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0"/>
  <workbookPr/>
  <mc:AlternateContent xmlns:mc="http://schemas.openxmlformats.org/markup-compatibility/2006">
    <mc:Choice Requires="x15">
      <x15ac:absPath xmlns:x15ac="http://schemas.microsoft.com/office/spreadsheetml/2010/11/ac" url="D:\claude2\"/>
    </mc:Choice>
  </mc:AlternateContent>
  <xr:revisionPtr revIDLastSave="0" documentId="13_ncr:1_{209D8C03-D36E-4C69-817A-280AAAD43304}" xr6:coauthVersionLast="36" xr6:coauthVersionMax="36" xr10:uidLastSave="{00000000-0000-0000-0000-000000000000}"/>
  <bookViews>
    <workbookView xWindow="0" yWindow="0" windowWidth="28800" windowHeight="12135" activeTab="3" xr2:uid="{00000000-000D-0000-FFFF-FFFF00000000}"/>
  </bookViews>
  <sheets>
    <sheet name="公司看板" sheetId="3" state="hidden" r:id="rId1"/>
    <sheet name="看板" sheetId="13" r:id="rId2"/>
    <sheet name="公司-汇总页" sheetId="1" r:id="rId3"/>
    <sheet name="产值及收款计划" sheetId="5" r:id="rId4"/>
    <sheet name="PPT（3-7页）-总体情况" sheetId="18" r:id="rId5"/>
    <sheet name="PPT（10-11页）-计划与执行" sheetId="10" r:id="rId6"/>
    <sheet name="PPT(12-15页）-TOP10" sheetId="12" r:id="rId7"/>
    <sheet name="PPT(16-19页）-应收未收" sheetId="14" r:id="rId8"/>
    <sheet name="PPT（21-24页）-其他相关事项" sheetId="20" r:id="rId9"/>
    <sheet name="应收未收表" sheetId="16" state="hidden" r:id="rId10"/>
    <sheet name="会议合同检查" sheetId="22"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xlnm._FilterDatabase" localSheetId="7" hidden="1">'PPT(16-19页）-应收未收'!$B$29:$S$241</definedName>
    <definedName name="_xlnm._FilterDatabase" localSheetId="3" hidden="1">产值及收款计划!$A$4:$EA$620</definedName>
    <definedName name="_xlnm._FilterDatabase" localSheetId="10" hidden="1">会议合同检查!$A$1:$C$1110</definedName>
    <definedName name="_xlnm._FilterDatabase" localSheetId="9" hidden="1">应收未收表!$A$1:$AN$472</definedName>
  </definedNames>
  <calcPr calcId="191029" calcCompleted="0"/>
</workbook>
</file>

<file path=xl/calcChain.xml><?xml version="1.0" encoding="utf-8"?>
<calcChain xmlns="http://schemas.openxmlformats.org/spreadsheetml/2006/main">
  <c r="B1109" i="22" l="1"/>
  <c r="B1108" i="22"/>
  <c r="B1082" i="22"/>
  <c r="B1053" i="22"/>
  <c r="B1043" i="22"/>
  <c r="B1042" i="22"/>
  <c r="B1039" i="22"/>
  <c r="B1035" i="22"/>
  <c r="B1034" i="22"/>
  <c r="B1033" i="22"/>
  <c r="B1032" i="22"/>
  <c r="B1030" i="22"/>
  <c r="B1025" i="22"/>
  <c r="B1014" i="22"/>
  <c r="B1009" i="22"/>
  <c r="B1003" i="22"/>
  <c r="B1002" i="22"/>
  <c r="B994" i="22"/>
  <c r="B993" i="22"/>
  <c r="B990" i="22"/>
  <c r="B988" i="22"/>
  <c r="B981" i="22"/>
  <c r="B978" i="22"/>
  <c r="B967" i="22"/>
  <c r="B966" i="22"/>
  <c r="B965" i="22"/>
  <c r="B960" i="22"/>
  <c r="B959" i="22"/>
  <c r="B952" i="22"/>
  <c r="B950" i="22"/>
  <c r="B945" i="22"/>
  <c r="B944" i="22"/>
  <c r="B943" i="22"/>
  <c r="B940" i="22"/>
  <c r="B939" i="22"/>
  <c r="B931" i="22"/>
  <c r="B929" i="22"/>
  <c r="B926" i="22"/>
  <c r="B922" i="22"/>
  <c r="B919" i="22"/>
  <c r="B918" i="22"/>
  <c r="B917" i="22"/>
  <c r="B916" i="22"/>
  <c r="B915" i="22"/>
  <c r="B910" i="22"/>
  <c r="B906" i="22"/>
  <c r="B900" i="22"/>
  <c r="B898" i="22"/>
  <c r="B894" i="22"/>
  <c r="B890" i="22"/>
  <c r="B889" i="22"/>
  <c r="B884" i="22"/>
  <c r="B883" i="22"/>
  <c r="B881" i="22"/>
  <c r="B879" i="22"/>
  <c r="B872" i="22"/>
  <c r="B871" i="22"/>
  <c r="B869" i="22"/>
  <c r="B868" i="22"/>
  <c r="B866" i="22"/>
  <c r="B865" i="22"/>
  <c r="B863" i="22"/>
  <c r="B861" i="22"/>
  <c r="B859" i="22"/>
  <c r="B852" i="22"/>
  <c r="B851" i="22"/>
  <c r="B850" i="22"/>
  <c r="B849" i="22"/>
  <c r="B847" i="22"/>
  <c r="B846" i="22"/>
  <c r="B845" i="22"/>
  <c r="B843" i="22"/>
  <c r="B842" i="22"/>
  <c r="B841" i="22"/>
  <c r="B840" i="22"/>
  <c r="B839" i="22"/>
  <c r="B838" i="22"/>
  <c r="B837" i="22"/>
  <c r="B836" i="22"/>
  <c r="B833" i="22"/>
  <c r="B832" i="22"/>
  <c r="B831" i="22"/>
  <c r="B827" i="22"/>
  <c r="B825" i="22"/>
  <c r="B824" i="22"/>
  <c r="B823" i="22"/>
  <c r="B822" i="22"/>
  <c r="B821" i="22"/>
  <c r="B820" i="22"/>
  <c r="B817" i="22"/>
  <c r="B815" i="22"/>
  <c r="B812" i="22"/>
  <c r="B811" i="22"/>
  <c r="B807" i="22"/>
  <c r="B805" i="22"/>
  <c r="B803" i="22"/>
  <c r="B801" i="22"/>
  <c r="B799" i="22"/>
  <c r="B798" i="22"/>
  <c r="B797" i="22"/>
  <c r="B796" i="22"/>
  <c r="B795" i="22"/>
  <c r="B794" i="22"/>
  <c r="B793" i="22"/>
  <c r="B792" i="22"/>
  <c r="B790" i="22"/>
  <c r="B788" i="22"/>
  <c r="B787" i="22"/>
  <c r="B786" i="22"/>
  <c r="B784" i="22"/>
  <c r="B783" i="22"/>
  <c r="B782" i="22"/>
  <c r="B781" i="22"/>
  <c r="B779" i="22"/>
  <c r="B778" i="22"/>
  <c r="B777" i="22"/>
  <c r="B775" i="22"/>
  <c r="B774" i="22"/>
  <c r="B773" i="22"/>
  <c r="B772" i="22"/>
  <c r="B771" i="22"/>
  <c r="B770" i="22"/>
  <c r="B766" i="22"/>
  <c r="B765" i="22"/>
  <c r="B764" i="22"/>
  <c r="B763" i="22"/>
  <c r="B762" i="22"/>
  <c r="B761" i="22"/>
  <c r="B760" i="22"/>
  <c r="B759" i="22"/>
  <c r="B758" i="22"/>
  <c r="B757" i="22"/>
  <c r="B756" i="22"/>
  <c r="B755" i="22"/>
  <c r="B753" i="22"/>
  <c r="B751" i="22"/>
  <c r="B750" i="22"/>
  <c r="B749" i="22"/>
  <c r="B745" i="22"/>
  <c r="B744" i="22"/>
  <c r="B742" i="22"/>
  <c r="B740" i="22"/>
  <c r="B739" i="22"/>
  <c r="B738" i="22"/>
  <c r="B737" i="22"/>
  <c r="B730" i="22"/>
  <c r="B729" i="22"/>
  <c r="B728" i="22"/>
  <c r="B725" i="22"/>
  <c r="B724" i="22"/>
  <c r="B723" i="22"/>
  <c r="B722" i="22"/>
  <c r="B716" i="22"/>
  <c r="B713" i="22"/>
  <c r="B710" i="22"/>
  <c r="B709" i="22"/>
  <c r="B708" i="22"/>
  <c r="B706" i="22"/>
  <c r="B705" i="22"/>
  <c r="B704" i="22"/>
  <c r="B703" i="22"/>
  <c r="B702" i="22"/>
  <c r="B700" i="22"/>
  <c r="B697" i="22"/>
  <c r="B695" i="22"/>
  <c r="B694" i="22"/>
  <c r="B693" i="22"/>
  <c r="B691" i="22"/>
  <c r="B688" i="22"/>
  <c r="B687" i="22"/>
  <c r="B685" i="22"/>
  <c r="B684" i="22"/>
  <c r="B683" i="22"/>
  <c r="B681" i="22"/>
  <c r="B680" i="22"/>
  <c r="B677" i="22"/>
  <c r="B676" i="22"/>
  <c r="B673" i="22"/>
  <c r="B670" i="22"/>
  <c r="B668" i="22"/>
  <c r="B667" i="22"/>
  <c r="B666" i="22"/>
  <c r="B665" i="22"/>
  <c r="B663" i="22"/>
  <c r="B662" i="22"/>
  <c r="B658" i="22"/>
  <c r="B656" i="22"/>
  <c r="B655" i="22"/>
  <c r="B654" i="22"/>
  <c r="B651" i="22"/>
  <c r="B650" i="22"/>
  <c r="B648" i="22"/>
  <c r="B647" i="22"/>
  <c r="B645" i="22"/>
  <c r="B643" i="22"/>
  <c r="B642" i="22"/>
  <c r="B641" i="22"/>
  <c r="B640" i="22"/>
  <c r="B638" i="22"/>
  <c r="B637" i="22"/>
  <c r="B636" i="22"/>
  <c r="B634" i="22"/>
  <c r="B630" i="22"/>
  <c r="B629" i="22"/>
  <c r="B625" i="22"/>
  <c r="B623" i="22"/>
  <c r="B622" i="22"/>
  <c r="B620" i="22"/>
  <c r="B619" i="22"/>
  <c r="B618" i="22"/>
  <c r="B617" i="22"/>
  <c r="B616" i="22"/>
  <c r="B615" i="22"/>
  <c r="B611" i="22"/>
  <c r="B610" i="22"/>
  <c r="B609" i="22"/>
  <c r="B608" i="22"/>
  <c r="B607" i="22"/>
  <c r="B606" i="22"/>
  <c r="B602" i="22"/>
  <c r="B601" i="22"/>
  <c r="B600" i="22"/>
  <c r="B599" i="22"/>
  <c r="B596" i="22"/>
  <c r="B595" i="22"/>
  <c r="B594" i="22"/>
  <c r="B593" i="22"/>
  <c r="B591" i="22"/>
  <c r="B590" i="22"/>
  <c r="B589" i="22"/>
  <c r="B588" i="22"/>
  <c r="B587" i="22"/>
  <c r="B586" i="22"/>
  <c r="B585" i="22"/>
  <c r="B583" i="22"/>
  <c r="B582" i="22"/>
  <c r="B581" i="22"/>
  <c r="B580" i="22"/>
  <c r="B579" i="22"/>
  <c r="B578" i="22"/>
  <c r="B576" i="22"/>
  <c r="B574" i="22"/>
  <c r="B573" i="22"/>
  <c r="B571" i="22"/>
  <c r="B570" i="22"/>
  <c r="B567" i="22"/>
  <c r="B556" i="22"/>
  <c r="B555" i="22"/>
  <c r="B554" i="22"/>
  <c r="B553" i="22"/>
  <c r="B552" i="22"/>
  <c r="B549" i="22"/>
  <c r="B548" i="22"/>
  <c r="B547" i="22"/>
  <c r="B546" i="22"/>
  <c r="B544" i="22"/>
  <c r="B543" i="22"/>
  <c r="B542" i="22"/>
  <c r="B541" i="22"/>
  <c r="B539" i="22"/>
  <c r="B537" i="22"/>
  <c r="B535" i="22"/>
  <c r="B534" i="22"/>
  <c r="B533" i="22"/>
  <c r="B529" i="22"/>
  <c r="B527" i="22"/>
  <c r="B526" i="22"/>
  <c r="B524" i="22"/>
  <c r="B523" i="22"/>
  <c r="B522" i="22"/>
  <c r="B519" i="22"/>
  <c r="B517" i="22"/>
  <c r="B516" i="22"/>
  <c r="B514" i="22"/>
  <c r="B512" i="22"/>
  <c r="B509" i="22"/>
  <c r="B508" i="22"/>
  <c r="B507" i="22"/>
  <c r="B505" i="22"/>
  <c r="B504" i="22"/>
  <c r="B503" i="22"/>
  <c r="B502" i="22"/>
  <c r="B500" i="22"/>
  <c r="B499" i="22"/>
  <c r="B495" i="22"/>
  <c r="B494" i="22"/>
  <c r="B493" i="22"/>
  <c r="B490" i="22"/>
  <c r="B489" i="22"/>
  <c r="B488" i="22"/>
  <c r="B487" i="22"/>
  <c r="B486" i="22"/>
  <c r="B485" i="22"/>
  <c r="B484" i="22"/>
  <c r="B481" i="22"/>
  <c r="B480" i="22"/>
  <c r="B471" i="22"/>
  <c r="B470" i="22"/>
  <c r="B467" i="22"/>
  <c r="B466" i="22"/>
  <c r="B465" i="22"/>
  <c r="B463" i="22"/>
  <c r="B462" i="22"/>
  <c r="B460" i="22"/>
  <c r="B459" i="22"/>
  <c r="B457" i="22"/>
  <c r="B456" i="22"/>
  <c r="B455" i="22"/>
  <c r="B454" i="22"/>
  <c r="B453" i="22"/>
  <c r="B452" i="22"/>
  <c r="B451" i="22"/>
  <c r="B450" i="22"/>
  <c r="B449" i="22"/>
  <c r="B448" i="22"/>
  <c r="B447" i="22"/>
  <c r="B446" i="22"/>
  <c r="B445" i="22"/>
  <c r="B444" i="22"/>
  <c r="B443" i="22"/>
  <c r="B440" i="22"/>
  <c r="B438" i="22"/>
  <c r="B436" i="22"/>
  <c r="B432" i="22"/>
  <c r="B431" i="22"/>
  <c r="B428" i="22"/>
  <c r="B427" i="22"/>
  <c r="B426" i="22"/>
  <c r="B425" i="22"/>
  <c r="B424" i="22"/>
  <c r="B423" i="22"/>
  <c r="B421" i="22"/>
  <c r="B420" i="22"/>
  <c r="B419" i="22"/>
  <c r="B418" i="22"/>
  <c r="B417" i="22"/>
  <c r="B416" i="22"/>
  <c r="B415" i="22"/>
  <c r="B414" i="22"/>
  <c r="B411" i="22"/>
  <c r="B410" i="22"/>
  <c r="B409" i="22"/>
  <c r="B408" i="22"/>
  <c r="B407" i="22"/>
  <c r="B406" i="22"/>
  <c r="B403" i="22"/>
  <c r="B400" i="22"/>
  <c r="B399" i="22"/>
  <c r="B397" i="22"/>
  <c r="B396" i="22"/>
  <c r="B395" i="22"/>
  <c r="B394" i="22"/>
  <c r="B393" i="22"/>
  <c r="B392" i="22"/>
  <c r="B391" i="22"/>
  <c r="B389" i="22"/>
  <c r="B388" i="22"/>
  <c r="B387" i="22"/>
  <c r="B385" i="22"/>
  <c r="B384" i="22"/>
  <c r="B383" i="22"/>
  <c r="B382" i="22"/>
  <c r="B380" i="22"/>
  <c r="B379" i="22"/>
  <c r="B376" i="22"/>
  <c r="B375" i="22"/>
  <c r="B374" i="22"/>
  <c r="B373" i="22"/>
  <c r="B372" i="22"/>
  <c r="B371" i="22"/>
  <c r="B369" i="22"/>
  <c r="B368" i="22"/>
  <c r="B367" i="22"/>
  <c r="B366" i="22"/>
  <c r="B365" i="22"/>
  <c r="B364" i="22"/>
  <c r="B362" i="22"/>
  <c r="B360" i="22"/>
  <c r="B359" i="22"/>
  <c r="B354" i="22"/>
  <c r="B353" i="22"/>
  <c r="B352" i="22"/>
  <c r="B351" i="22"/>
  <c r="B350" i="22"/>
  <c r="B348" i="22"/>
  <c r="B347" i="22"/>
  <c r="B346" i="22"/>
  <c r="B345" i="22"/>
  <c r="B344" i="22"/>
  <c r="B343" i="22"/>
  <c r="B342" i="22"/>
  <c r="B341" i="22"/>
  <c r="B340" i="22"/>
  <c r="B339" i="22"/>
  <c r="B338" i="22"/>
  <c r="B337" i="22"/>
  <c r="B336" i="22"/>
  <c r="B335" i="22"/>
  <c r="B332" i="22"/>
  <c r="B331" i="22"/>
  <c r="B330" i="22"/>
  <c r="B329" i="22"/>
  <c r="B328" i="22"/>
  <c r="B327" i="22"/>
  <c r="B326" i="22"/>
  <c r="B325" i="22"/>
  <c r="B324" i="22"/>
  <c r="B323" i="22"/>
  <c r="B321" i="22"/>
  <c r="B320" i="22"/>
  <c r="B319" i="22"/>
  <c r="B318" i="22"/>
  <c r="B317" i="22"/>
  <c r="B316" i="22"/>
  <c r="B315" i="22"/>
  <c r="B314" i="22"/>
  <c r="B312" i="22"/>
  <c r="B310" i="22"/>
  <c r="B309" i="22"/>
  <c r="B308" i="22"/>
  <c r="B307" i="22"/>
  <c r="B306" i="22"/>
  <c r="B305" i="22"/>
  <c r="B304" i="22"/>
  <c r="B303" i="22"/>
  <c r="B301" i="22"/>
  <c r="B300" i="22"/>
  <c r="B299" i="22"/>
  <c r="B297" i="22"/>
  <c r="B296" i="22"/>
  <c r="B295" i="22"/>
  <c r="B294" i="22"/>
  <c r="B293" i="22"/>
  <c r="B292" i="22"/>
  <c r="B290" i="22"/>
  <c r="B288" i="22"/>
  <c r="B287" i="22"/>
  <c r="B286" i="22"/>
  <c r="B285" i="22"/>
  <c r="B284" i="22"/>
  <c r="B283" i="22"/>
  <c r="B282" i="22"/>
  <c r="B281" i="22"/>
  <c r="B280" i="22"/>
  <c r="B279" i="22"/>
  <c r="B278" i="22"/>
  <c r="B277" i="22"/>
  <c r="B276" i="22"/>
  <c r="B274" i="22"/>
  <c r="B272" i="22"/>
  <c r="B271" i="22"/>
  <c r="B270" i="22"/>
  <c r="B269" i="22"/>
  <c r="B268" i="22"/>
  <c r="B267" i="22"/>
  <c r="B266" i="22"/>
  <c r="B265" i="22"/>
  <c r="B263" i="22"/>
  <c r="B262" i="22"/>
  <c r="B260" i="22"/>
  <c r="B257" i="22"/>
  <c r="B255" i="22"/>
  <c r="B254" i="22"/>
  <c r="B253" i="22"/>
  <c r="B252" i="22"/>
  <c r="B251" i="22"/>
  <c r="B250" i="22"/>
  <c r="B249" i="22"/>
  <c r="B248" i="22"/>
  <c r="B247" i="22"/>
  <c r="B246" i="22"/>
  <c r="B245" i="22"/>
  <c r="B244" i="22"/>
  <c r="B243" i="22"/>
  <c r="B240" i="22"/>
  <c r="B239" i="22"/>
  <c r="B238" i="22"/>
  <c r="B237" i="22"/>
  <c r="B236" i="22"/>
  <c r="B235" i="22"/>
  <c r="B234" i="22"/>
  <c r="B233" i="22"/>
  <c r="B232" i="22"/>
  <c r="B231" i="22"/>
  <c r="B230" i="22"/>
  <c r="B229" i="22"/>
  <c r="B228" i="22"/>
  <c r="B227" i="22"/>
  <c r="B225" i="22"/>
  <c r="B223" i="22"/>
  <c r="B222" i="22"/>
  <c r="B219" i="22"/>
  <c r="B218" i="22"/>
  <c r="B217" i="22"/>
  <c r="B216" i="22"/>
  <c r="B215" i="22"/>
  <c r="B213" i="22"/>
  <c r="B212" i="22"/>
  <c r="B211" i="22"/>
  <c r="B209" i="22"/>
  <c r="B207" i="22"/>
  <c r="B206" i="22"/>
  <c r="B205" i="22"/>
  <c r="B203" i="22"/>
  <c r="B202" i="22"/>
  <c r="B201" i="22"/>
  <c r="B200" i="22"/>
  <c r="B199" i="22"/>
  <c r="B198" i="22"/>
  <c r="B196" i="22"/>
  <c r="B194" i="22"/>
  <c r="B193" i="22"/>
  <c r="B191" i="22"/>
  <c r="B190" i="22"/>
  <c r="B189" i="22"/>
  <c r="B188" i="22"/>
  <c r="B187" i="22"/>
  <c r="B186" i="22"/>
  <c r="B185" i="22"/>
  <c r="B184" i="22"/>
  <c r="B183" i="22"/>
  <c r="B182" i="22"/>
  <c r="B181" i="22"/>
  <c r="B180" i="22"/>
  <c r="B179" i="22"/>
  <c r="B178" i="22"/>
  <c r="B177" i="22"/>
  <c r="B176" i="22"/>
  <c r="B175" i="22"/>
  <c r="B174" i="22"/>
  <c r="B173" i="22"/>
  <c r="B172" i="22"/>
  <c r="B171" i="22"/>
  <c r="B170" i="22"/>
  <c r="B169" i="22"/>
  <c r="B168" i="22"/>
  <c r="B167" i="22"/>
  <c r="B166" i="22"/>
  <c r="B165" i="22"/>
  <c r="B164" i="22"/>
  <c r="B163" i="22"/>
  <c r="B162" i="22"/>
  <c r="B161" i="22"/>
  <c r="B160" i="22"/>
  <c r="B159" i="22"/>
  <c r="B158" i="22"/>
  <c r="B157" i="22"/>
  <c r="B156" i="22"/>
  <c r="B154" i="22"/>
  <c r="B153" i="22"/>
  <c r="B151" i="22"/>
  <c r="B149" i="22"/>
  <c r="B148" i="22"/>
  <c r="B147" i="22"/>
  <c r="B146" i="22"/>
  <c r="B144" i="22"/>
  <c r="B143" i="22"/>
  <c r="B142" i="22"/>
  <c r="B141" i="22"/>
  <c r="B140" i="22"/>
  <c r="B139" i="22"/>
  <c r="B138" i="22"/>
  <c r="B137" i="22"/>
  <c r="B136" i="22"/>
  <c r="B135" i="22"/>
  <c r="B134" i="22"/>
  <c r="B133" i="22"/>
  <c r="B132" i="22"/>
  <c r="B131" i="22"/>
  <c r="B130" i="22"/>
  <c r="B129" i="22"/>
  <c r="B128" i="22"/>
  <c r="B127" i="22"/>
  <c r="B126" i="22"/>
  <c r="B125" i="22"/>
  <c r="B124" i="22"/>
  <c r="B123" i="22"/>
  <c r="B122" i="22"/>
  <c r="B121" i="22"/>
  <c r="B120" i="22"/>
  <c r="B119" i="22"/>
  <c r="B118" i="22"/>
  <c r="B117" i="22"/>
  <c r="B116" i="22"/>
  <c r="B115" i="22"/>
  <c r="B114" i="22"/>
  <c r="B113" i="22"/>
  <c r="B112" i="22"/>
  <c r="B111" i="22"/>
  <c r="B110" i="22"/>
  <c r="B109" i="22"/>
  <c r="B108" i="22"/>
  <c r="B107" i="22"/>
  <c r="B106" i="22"/>
  <c r="B105" i="22"/>
  <c r="B104" i="22"/>
  <c r="B102" i="22"/>
  <c r="B101" i="22"/>
  <c r="B99" i="22"/>
  <c r="B98" i="22"/>
  <c r="B97" i="22"/>
  <c r="B92" i="22"/>
  <c r="B90" i="22"/>
  <c r="B86" i="22"/>
  <c r="B84" i="22"/>
  <c r="B81" i="22"/>
  <c r="B80" i="22"/>
  <c r="B78" i="22"/>
  <c r="B77" i="22"/>
  <c r="B75" i="22"/>
  <c r="B74" i="22"/>
  <c r="B73" i="22"/>
  <c r="B71" i="22"/>
  <c r="B68" i="22"/>
  <c r="B67" i="22"/>
  <c r="B66" i="22"/>
  <c r="B65" i="22"/>
  <c r="B63" i="22"/>
  <c r="B62" i="22"/>
  <c r="B59" i="22"/>
  <c r="B58" i="22"/>
  <c r="B54" i="22"/>
  <c r="B53" i="22"/>
  <c r="B52" i="22"/>
  <c r="B48" i="22"/>
  <c r="B47" i="22"/>
  <c r="B45" i="22"/>
  <c r="B44" i="22"/>
  <c r="B41" i="22"/>
  <c r="B40" i="22"/>
  <c r="B38" i="22"/>
  <c r="B36" i="22"/>
  <c r="B35" i="22"/>
  <c r="B34" i="22"/>
  <c r="B32" i="22"/>
  <c r="B28" i="22"/>
  <c r="B25" i="22"/>
  <c r="B24" i="22"/>
  <c r="B22" i="22"/>
  <c r="B20" i="22"/>
  <c r="B19" i="22"/>
  <c r="B18" i="22"/>
  <c r="B17" i="22"/>
  <c r="B16" i="22"/>
  <c r="B15" i="22"/>
  <c r="B11" i="22"/>
  <c r="B9" i="22"/>
  <c r="B7" i="22"/>
  <c r="B6" i="22"/>
  <c r="B5" i="22"/>
  <c r="B4" i="22"/>
  <c r="B3" i="22"/>
  <c r="B2" i="22"/>
  <c r="G472" i="16"/>
  <c r="F472" i="16"/>
  <c r="E472" i="16"/>
  <c r="G471" i="16"/>
  <c r="F471" i="16"/>
  <c r="E471" i="16"/>
  <c r="G470" i="16"/>
  <c r="F470" i="16"/>
  <c r="E470" i="16"/>
  <c r="G469" i="16"/>
  <c r="F469" i="16"/>
  <c r="E469" i="16"/>
  <c r="G468" i="16"/>
  <c r="F468" i="16"/>
  <c r="E468" i="16"/>
  <c r="G467" i="16"/>
  <c r="F467" i="16"/>
  <c r="E467" i="16"/>
  <c r="F466" i="16"/>
  <c r="E466" i="16"/>
  <c r="F465" i="16"/>
  <c r="E465" i="16"/>
  <c r="F464" i="16"/>
  <c r="E464" i="16"/>
  <c r="F463" i="16"/>
  <c r="E463" i="16"/>
  <c r="F462" i="16"/>
  <c r="E462" i="16"/>
  <c r="F461" i="16"/>
  <c r="E461" i="16"/>
  <c r="F460" i="16"/>
  <c r="E460" i="16"/>
  <c r="G459" i="16"/>
  <c r="F459" i="16"/>
  <c r="E459" i="16"/>
  <c r="G458" i="16"/>
  <c r="F458" i="16"/>
  <c r="E458" i="16"/>
  <c r="G457" i="16"/>
  <c r="F457" i="16"/>
  <c r="E457" i="16"/>
  <c r="F456" i="16"/>
  <c r="E456" i="16"/>
  <c r="F455" i="16"/>
  <c r="E455" i="16"/>
  <c r="G454" i="16"/>
  <c r="F454" i="16"/>
  <c r="E454" i="16"/>
  <c r="F453" i="16"/>
  <c r="E453" i="16"/>
  <c r="G452" i="16"/>
  <c r="F452" i="16"/>
  <c r="E452" i="16"/>
  <c r="F451" i="16"/>
  <c r="E451" i="16"/>
  <c r="F450" i="16"/>
  <c r="E450" i="16"/>
  <c r="G449" i="16"/>
  <c r="F449" i="16"/>
  <c r="E449" i="16"/>
  <c r="F448" i="16"/>
  <c r="E448" i="16"/>
  <c r="G447" i="16"/>
  <c r="F447" i="16"/>
  <c r="E447" i="16"/>
  <c r="G446" i="16"/>
  <c r="F446" i="16"/>
  <c r="E446" i="16"/>
  <c r="F445" i="16"/>
  <c r="E445" i="16"/>
  <c r="F444" i="16"/>
  <c r="E444" i="16"/>
  <c r="G443" i="16"/>
  <c r="F443" i="16"/>
  <c r="E443" i="16"/>
  <c r="G442" i="16"/>
  <c r="F442" i="16"/>
  <c r="E442" i="16"/>
  <c r="G441" i="16"/>
  <c r="F441" i="16"/>
  <c r="E441" i="16"/>
  <c r="G440" i="16"/>
  <c r="F440" i="16"/>
  <c r="E440" i="16"/>
  <c r="G439" i="16"/>
  <c r="F439" i="16"/>
  <c r="E439" i="16"/>
  <c r="G438" i="16"/>
  <c r="F438" i="16"/>
  <c r="E438" i="16"/>
  <c r="G437" i="16"/>
  <c r="F437" i="16"/>
  <c r="E437" i="16"/>
  <c r="G436" i="16"/>
  <c r="F436" i="16"/>
  <c r="E436" i="16"/>
  <c r="G435" i="16"/>
  <c r="F435" i="16"/>
  <c r="E435" i="16"/>
  <c r="G434" i="16"/>
  <c r="F434" i="16"/>
  <c r="E434" i="16"/>
  <c r="G433" i="16"/>
  <c r="F433" i="16"/>
  <c r="E433" i="16"/>
  <c r="G432" i="16"/>
  <c r="F432" i="16"/>
  <c r="E432" i="16"/>
  <c r="G431" i="16"/>
  <c r="F431" i="16"/>
  <c r="E431" i="16"/>
  <c r="G430" i="16"/>
  <c r="F430" i="16"/>
  <c r="E430" i="16"/>
  <c r="G429" i="16"/>
  <c r="F429" i="16"/>
  <c r="E429" i="16"/>
  <c r="G428" i="16"/>
  <c r="F428" i="16"/>
  <c r="E428" i="16"/>
  <c r="P427" i="16"/>
  <c r="O427" i="16"/>
  <c r="G427" i="16"/>
  <c r="F427" i="16"/>
  <c r="E427" i="16"/>
  <c r="P426" i="16"/>
  <c r="O426" i="16"/>
  <c r="G426" i="16"/>
  <c r="F426" i="16"/>
  <c r="E426" i="16"/>
  <c r="P425" i="16"/>
  <c r="O425" i="16"/>
  <c r="G425" i="16"/>
  <c r="F425" i="16"/>
  <c r="E425" i="16"/>
  <c r="P424" i="16"/>
  <c r="O424" i="16"/>
  <c r="G424" i="16"/>
  <c r="F424" i="16"/>
  <c r="E424" i="16"/>
  <c r="Q423" i="16"/>
  <c r="P423" i="16"/>
  <c r="O423" i="16"/>
  <c r="F423" i="16"/>
  <c r="E423" i="16"/>
  <c r="P422" i="16"/>
  <c r="O422" i="16"/>
  <c r="F422" i="16"/>
  <c r="E422" i="16"/>
  <c r="P421" i="16"/>
  <c r="O421" i="16"/>
  <c r="G421" i="16"/>
  <c r="F421" i="16"/>
  <c r="E421" i="16"/>
  <c r="P420" i="16"/>
  <c r="O420" i="16"/>
  <c r="G420" i="16"/>
  <c r="F420" i="16"/>
  <c r="E420" i="16"/>
  <c r="Q419" i="16"/>
  <c r="P419" i="16"/>
  <c r="O419" i="16"/>
  <c r="F419" i="16"/>
  <c r="E419" i="16"/>
  <c r="P418" i="16"/>
  <c r="O418" i="16"/>
  <c r="G418" i="16"/>
  <c r="F418" i="16"/>
  <c r="E418" i="16"/>
  <c r="Q417" i="16"/>
  <c r="P417" i="16"/>
  <c r="O417" i="16"/>
  <c r="G417" i="16"/>
  <c r="F417" i="16"/>
  <c r="E417" i="16"/>
  <c r="Q416" i="16"/>
  <c r="P416" i="16"/>
  <c r="O416" i="16"/>
  <c r="F416" i="16"/>
  <c r="E416" i="16"/>
  <c r="Q415" i="16"/>
  <c r="P415" i="16"/>
  <c r="O415" i="16"/>
  <c r="G415" i="16"/>
  <c r="F415" i="16"/>
  <c r="E415" i="16"/>
  <c r="P414" i="16"/>
  <c r="O414" i="16"/>
  <c r="G414" i="16"/>
  <c r="F414" i="16"/>
  <c r="E414" i="16"/>
  <c r="Q413" i="16"/>
  <c r="P413" i="16"/>
  <c r="O413" i="16"/>
  <c r="F413" i="16"/>
  <c r="E413" i="16"/>
  <c r="P412" i="16"/>
  <c r="O412" i="16"/>
  <c r="F412" i="16"/>
  <c r="E412" i="16"/>
  <c r="P411" i="16"/>
  <c r="O411" i="16"/>
  <c r="F411" i="16"/>
  <c r="E411" i="16"/>
  <c r="P410" i="16"/>
  <c r="O410" i="16"/>
  <c r="F410" i="16"/>
  <c r="E410" i="16"/>
  <c r="P409" i="16"/>
  <c r="O409" i="16"/>
  <c r="F409" i="16"/>
  <c r="E409" i="16"/>
  <c r="P408" i="16"/>
  <c r="O408" i="16"/>
  <c r="G408" i="16"/>
  <c r="F408" i="16"/>
  <c r="E408" i="16"/>
  <c r="P407" i="16"/>
  <c r="O407" i="16"/>
  <c r="G407" i="16"/>
  <c r="F407" i="16"/>
  <c r="E407" i="16"/>
  <c r="P406" i="16"/>
  <c r="O406" i="16"/>
  <c r="F406" i="16"/>
  <c r="E406" i="16"/>
  <c r="Q405" i="16"/>
  <c r="P405" i="16"/>
  <c r="O405" i="16"/>
  <c r="F405" i="16"/>
  <c r="E405" i="16"/>
  <c r="Q404" i="16"/>
  <c r="P404" i="16"/>
  <c r="O404" i="16"/>
  <c r="F404" i="16"/>
  <c r="E404" i="16"/>
  <c r="P403" i="16"/>
  <c r="O403" i="16"/>
  <c r="G403" i="16"/>
  <c r="F403" i="16"/>
  <c r="E403" i="16"/>
  <c r="P402" i="16"/>
  <c r="O402" i="16"/>
  <c r="F402" i="16"/>
  <c r="E402" i="16"/>
  <c r="Q401" i="16"/>
  <c r="P401" i="16"/>
  <c r="O401" i="16"/>
  <c r="F401" i="16"/>
  <c r="E401" i="16"/>
  <c r="Q400" i="16"/>
  <c r="P400" i="16"/>
  <c r="O400" i="16"/>
  <c r="F400" i="16"/>
  <c r="E400" i="16"/>
  <c r="P399" i="16"/>
  <c r="O399" i="16"/>
  <c r="G399" i="16"/>
  <c r="F399" i="16"/>
  <c r="E399" i="16"/>
  <c r="Q398" i="16"/>
  <c r="P398" i="16"/>
  <c r="O398" i="16"/>
  <c r="F398" i="16"/>
  <c r="E398" i="16"/>
  <c r="Q397" i="16"/>
  <c r="P397" i="16"/>
  <c r="O397" i="16"/>
  <c r="F397" i="16"/>
  <c r="E397" i="16"/>
  <c r="Q396" i="16"/>
  <c r="P396" i="16"/>
  <c r="O396" i="16"/>
  <c r="F396" i="16"/>
  <c r="E396" i="16"/>
  <c r="Q395" i="16"/>
  <c r="P395" i="16"/>
  <c r="O395" i="16"/>
  <c r="G395" i="16"/>
  <c r="F395" i="16"/>
  <c r="E395" i="16"/>
  <c r="Q394" i="16"/>
  <c r="P394" i="16"/>
  <c r="O394" i="16"/>
  <c r="G394" i="16"/>
  <c r="F394" i="16"/>
  <c r="E394" i="16"/>
  <c r="P393" i="16"/>
  <c r="O393" i="16"/>
  <c r="G393" i="16"/>
  <c r="F393" i="16"/>
  <c r="E393" i="16"/>
  <c r="P392" i="16"/>
  <c r="O392" i="16"/>
  <c r="F392" i="16"/>
  <c r="E392" i="16"/>
  <c r="Q391" i="16"/>
  <c r="P391" i="16"/>
  <c r="O391" i="16"/>
  <c r="F391" i="16"/>
  <c r="E391" i="16"/>
  <c r="Q390" i="16"/>
  <c r="P390" i="16"/>
  <c r="O390" i="16"/>
  <c r="F390" i="16"/>
  <c r="E390" i="16"/>
  <c r="Q389" i="16"/>
  <c r="P389" i="16"/>
  <c r="O389" i="16"/>
  <c r="F389" i="16"/>
  <c r="E389" i="16"/>
  <c r="Q388" i="16"/>
  <c r="P388" i="16"/>
  <c r="O388" i="16"/>
  <c r="G388" i="16"/>
  <c r="F388" i="16"/>
  <c r="E388" i="16"/>
  <c r="Q387" i="16"/>
  <c r="P387" i="16"/>
  <c r="O387" i="16"/>
  <c r="G387" i="16"/>
  <c r="F387" i="16"/>
  <c r="E387" i="16"/>
  <c r="Q386" i="16"/>
  <c r="P386" i="16"/>
  <c r="O386" i="16"/>
  <c r="F386" i="16"/>
  <c r="E386" i="16"/>
  <c r="Q385" i="16"/>
  <c r="P385" i="16"/>
  <c r="O385" i="16"/>
  <c r="G385" i="16"/>
  <c r="F385" i="16"/>
  <c r="E385" i="16"/>
  <c r="Q384" i="16"/>
  <c r="P384" i="16"/>
  <c r="O384" i="16"/>
  <c r="G384" i="16"/>
  <c r="F384" i="16"/>
  <c r="E384" i="16"/>
  <c r="P383" i="16"/>
  <c r="O383" i="16"/>
  <c r="G383" i="16"/>
  <c r="F383" i="16"/>
  <c r="E383" i="16"/>
  <c r="P382" i="16"/>
  <c r="O382" i="16"/>
  <c r="G382" i="16"/>
  <c r="F382" i="16"/>
  <c r="E382" i="16"/>
  <c r="Q381" i="16"/>
  <c r="P381" i="16"/>
  <c r="O381" i="16"/>
  <c r="G381" i="16"/>
  <c r="F381" i="16"/>
  <c r="E381" i="16"/>
  <c r="P380" i="16"/>
  <c r="O380" i="16"/>
  <c r="G380" i="16"/>
  <c r="F380" i="16"/>
  <c r="E380" i="16"/>
  <c r="Q379" i="16"/>
  <c r="P379" i="16"/>
  <c r="O379" i="16"/>
  <c r="F379" i="16"/>
  <c r="E379" i="16"/>
  <c r="Q378" i="16"/>
  <c r="P378" i="16"/>
  <c r="O378" i="16"/>
  <c r="F378" i="16"/>
  <c r="E378" i="16"/>
  <c r="Q377" i="16"/>
  <c r="P377" i="16"/>
  <c r="O377" i="16"/>
  <c r="G377" i="16"/>
  <c r="F377" i="16"/>
  <c r="E377" i="16"/>
  <c r="Q376" i="16"/>
  <c r="P376" i="16"/>
  <c r="O376" i="16"/>
  <c r="F376" i="16"/>
  <c r="E376" i="16"/>
  <c r="Q375" i="16"/>
  <c r="P375" i="16"/>
  <c r="O375" i="16"/>
  <c r="F375" i="16"/>
  <c r="E375" i="16"/>
  <c r="P374" i="16"/>
  <c r="O374" i="16"/>
  <c r="G374" i="16"/>
  <c r="F374" i="16"/>
  <c r="E374" i="16"/>
  <c r="Q373" i="16"/>
  <c r="P373" i="16"/>
  <c r="O373" i="16"/>
  <c r="G373" i="16"/>
  <c r="F373" i="16"/>
  <c r="E373" i="16"/>
  <c r="P372" i="16"/>
  <c r="O372" i="16"/>
  <c r="F372" i="16"/>
  <c r="E372" i="16"/>
  <c r="P371" i="16"/>
  <c r="O371" i="16"/>
  <c r="F371" i="16"/>
  <c r="E371" i="16"/>
  <c r="Q370" i="16"/>
  <c r="P370" i="16"/>
  <c r="O370" i="16"/>
  <c r="G370" i="16"/>
  <c r="F370" i="16"/>
  <c r="E370" i="16"/>
  <c r="Q369" i="16"/>
  <c r="P369" i="16"/>
  <c r="O369" i="16"/>
  <c r="G369" i="16"/>
  <c r="F369" i="16"/>
  <c r="E369" i="16"/>
  <c r="P368" i="16"/>
  <c r="O368" i="16"/>
  <c r="F368" i="16"/>
  <c r="E368" i="16"/>
  <c r="Q367" i="16"/>
  <c r="P367" i="16"/>
  <c r="O367" i="16"/>
  <c r="F367" i="16"/>
  <c r="E367" i="16"/>
  <c r="Q366" i="16"/>
  <c r="P366" i="16"/>
  <c r="O366" i="16"/>
  <c r="F366" i="16"/>
  <c r="E366" i="16"/>
  <c r="P365" i="16"/>
  <c r="O365" i="16"/>
  <c r="F365" i="16"/>
  <c r="E365" i="16"/>
  <c r="P364" i="16"/>
  <c r="O364" i="16"/>
  <c r="G364" i="16"/>
  <c r="F364" i="16"/>
  <c r="E364" i="16"/>
  <c r="Q363" i="16"/>
  <c r="P363" i="16"/>
  <c r="O363" i="16"/>
  <c r="G363" i="16"/>
  <c r="F363" i="16"/>
  <c r="E363" i="16"/>
  <c r="Q362" i="16"/>
  <c r="P362" i="16"/>
  <c r="O362" i="16"/>
  <c r="F362" i="16"/>
  <c r="E362" i="16"/>
  <c r="Q361" i="16"/>
  <c r="P361" i="16"/>
  <c r="O361" i="16"/>
  <c r="F361" i="16"/>
  <c r="E361" i="16"/>
  <c r="Q360" i="16"/>
  <c r="P360" i="16"/>
  <c r="O360" i="16"/>
  <c r="F360" i="16"/>
  <c r="E360" i="16"/>
  <c r="Q359" i="16"/>
  <c r="P359" i="16"/>
  <c r="O359" i="16"/>
  <c r="F359" i="16"/>
  <c r="E359" i="16"/>
  <c r="Q358" i="16"/>
  <c r="P358" i="16"/>
  <c r="O358" i="16"/>
  <c r="F358" i="16"/>
  <c r="E358" i="16"/>
  <c r="Q357" i="16"/>
  <c r="P357" i="16"/>
  <c r="O357" i="16"/>
  <c r="G357" i="16"/>
  <c r="F357" i="16"/>
  <c r="E357" i="16"/>
  <c r="Q356" i="16"/>
  <c r="P356" i="16"/>
  <c r="O356" i="16"/>
  <c r="F356" i="16"/>
  <c r="E356" i="16"/>
  <c r="Q355" i="16"/>
  <c r="P355" i="16"/>
  <c r="O355" i="16"/>
  <c r="G355" i="16"/>
  <c r="F355" i="16"/>
  <c r="E355" i="16"/>
  <c r="Q354" i="16"/>
  <c r="P354" i="16"/>
  <c r="O354" i="16"/>
  <c r="F354" i="16"/>
  <c r="E354" i="16"/>
  <c r="Q353" i="16"/>
  <c r="P353" i="16"/>
  <c r="O353" i="16"/>
  <c r="G353" i="16"/>
  <c r="F353" i="16"/>
  <c r="E353" i="16"/>
  <c r="P352" i="16"/>
  <c r="O352" i="16"/>
  <c r="F352" i="16"/>
  <c r="E352" i="16"/>
  <c r="Q351" i="16"/>
  <c r="P351" i="16"/>
  <c r="O351" i="16"/>
  <c r="F351" i="16"/>
  <c r="E351" i="16"/>
  <c r="P350" i="16"/>
  <c r="O350" i="16"/>
  <c r="F350" i="16"/>
  <c r="E350" i="16"/>
  <c r="Q349" i="16"/>
  <c r="P349" i="16"/>
  <c r="O349" i="16"/>
  <c r="F349" i="16"/>
  <c r="E349" i="16"/>
  <c r="P348" i="16"/>
  <c r="O348" i="16"/>
  <c r="F348" i="16"/>
  <c r="E348" i="16"/>
  <c r="Q347" i="16"/>
  <c r="P347" i="16"/>
  <c r="O347" i="16"/>
  <c r="F347" i="16"/>
  <c r="E347" i="16"/>
  <c r="P346" i="16"/>
  <c r="O346" i="16"/>
  <c r="F346" i="16"/>
  <c r="E346" i="16"/>
  <c r="Q345" i="16"/>
  <c r="P345" i="16"/>
  <c r="O345" i="16"/>
  <c r="F345" i="16"/>
  <c r="E345" i="16"/>
  <c r="Q344" i="16"/>
  <c r="P344" i="16"/>
  <c r="O344" i="16"/>
  <c r="G344" i="16"/>
  <c r="F344" i="16"/>
  <c r="E344" i="16"/>
  <c r="Q343" i="16"/>
  <c r="P343" i="16"/>
  <c r="O343" i="16"/>
  <c r="F343" i="16"/>
  <c r="E343" i="16"/>
  <c r="P342" i="16"/>
  <c r="O342" i="16"/>
  <c r="G342" i="16"/>
  <c r="F342" i="16"/>
  <c r="E342" i="16"/>
  <c r="Q341" i="16"/>
  <c r="P341" i="16"/>
  <c r="O341" i="16"/>
  <c r="G341" i="16"/>
  <c r="F341" i="16"/>
  <c r="E341" i="16"/>
  <c r="P340" i="16"/>
  <c r="O340" i="16"/>
  <c r="F340" i="16"/>
  <c r="E340" i="16"/>
  <c r="Q339" i="16"/>
  <c r="P339" i="16"/>
  <c r="O339" i="16"/>
  <c r="G339" i="16"/>
  <c r="F339" i="16"/>
  <c r="E339" i="16"/>
  <c r="Q338" i="16"/>
  <c r="P338" i="16"/>
  <c r="O338" i="16"/>
  <c r="G338" i="16"/>
  <c r="F338" i="16"/>
  <c r="E338" i="16"/>
  <c r="Q337" i="16"/>
  <c r="P337" i="16"/>
  <c r="O337" i="16"/>
  <c r="G337" i="16"/>
  <c r="F337" i="16"/>
  <c r="E337" i="16"/>
  <c r="Q336" i="16"/>
  <c r="P336" i="16"/>
  <c r="O336" i="16"/>
  <c r="G336" i="16"/>
  <c r="F336" i="16"/>
  <c r="E336" i="16"/>
  <c r="Q335" i="16"/>
  <c r="P335" i="16"/>
  <c r="O335" i="16"/>
  <c r="F335" i="16"/>
  <c r="E335" i="16"/>
  <c r="Q334" i="16"/>
  <c r="P334" i="16"/>
  <c r="O334" i="16"/>
  <c r="F334" i="16"/>
  <c r="E334" i="16"/>
  <c r="Q333" i="16"/>
  <c r="P333" i="16"/>
  <c r="O333" i="16"/>
  <c r="G333" i="16"/>
  <c r="F333" i="16"/>
  <c r="E333" i="16"/>
  <c r="Q332" i="16"/>
  <c r="P332" i="16"/>
  <c r="O332" i="16"/>
  <c r="G332" i="16"/>
  <c r="F332" i="16"/>
  <c r="E332" i="16"/>
  <c r="Q331" i="16"/>
  <c r="P331" i="16"/>
  <c r="O331" i="16"/>
  <c r="G331" i="16"/>
  <c r="F331" i="16"/>
  <c r="E331" i="16"/>
  <c r="Q330" i="16"/>
  <c r="P330" i="16"/>
  <c r="O330" i="16"/>
  <c r="G330" i="16"/>
  <c r="F330" i="16"/>
  <c r="E330" i="16"/>
  <c r="P329" i="16"/>
  <c r="O329" i="16"/>
  <c r="G329" i="16"/>
  <c r="F329" i="16"/>
  <c r="E329" i="16"/>
  <c r="Q328" i="16"/>
  <c r="P328" i="16"/>
  <c r="O328" i="16"/>
  <c r="F328" i="16"/>
  <c r="E328" i="16"/>
  <c r="Q327" i="16"/>
  <c r="P327" i="16"/>
  <c r="O327" i="16"/>
  <c r="G327" i="16"/>
  <c r="F327" i="16"/>
  <c r="E327" i="16"/>
  <c r="P326" i="16"/>
  <c r="O326" i="16"/>
  <c r="G326" i="16"/>
  <c r="F326" i="16"/>
  <c r="E326" i="16"/>
  <c r="P325" i="16"/>
  <c r="O325" i="16"/>
  <c r="G325" i="16"/>
  <c r="F325" i="16"/>
  <c r="E325" i="16"/>
  <c r="P324" i="16"/>
  <c r="O324" i="16"/>
  <c r="G324" i="16"/>
  <c r="F324" i="16"/>
  <c r="E324" i="16"/>
  <c r="P323" i="16"/>
  <c r="O323" i="16"/>
  <c r="F323" i="16"/>
  <c r="E323" i="16"/>
  <c r="Q322" i="16"/>
  <c r="P322" i="16"/>
  <c r="O322" i="16"/>
  <c r="G322" i="16"/>
  <c r="F322" i="16"/>
  <c r="E322" i="16"/>
  <c r="Q321" i="16"/>
  <c r="P321" i="16"/>
  <c r="O321" i="16"/>
  <c r="G321" i="16"/>
  <c r="F321" i="16"/>
  <c r="E321" i="16"/>
  <c r="Q320" i="16"/>
  <c r="P320" i="16"/>
  <c r="O320" i="16"/>
  <c r="F320" i="16"/>
  <c r="E320" i="16"/>
  <c r="P319" i="16"/>
  <c r="O319" i="16"/>
  <c r="F319" i="16"/>
  <c r="E319" i="16"/>
  <c r="P318" i="16"/>
  <c r="O318" i="16"/>
  <c r="F318" i="16"/>
  <c r="E318" i="16"/>
  <c r="Q317" i="16"/>
  <c r="P317" i="16"/>
  <c r="O317" i="16"/>
  <c r="G317" i="16"/>
  <c r="F317" i="16"/>
  <c r="E317" i="16"/>
  <c r="Q316" i="16"/>
  <c r="P316" i="16"/>
  <c r="O316" i="16"/>
  <c r="F316" i="16"/>
  <c r="E316" i="16"/>
  <c r="Q315" i="16"/>
  <c r="P315" i="16"/>
  <c r="O315" i="16"/>
  <c r="F315" i="16"/>
  <c r="E315" i="16"/>
  <c r="Q314" i="16"/>
  <c r="P314" i="16"/>
  <c r="O314" i="16"/>
  <c r="F314" i="16"/>
  <c r="E314" i="16"/>
  <c r="Q313" i="16"/>
  <c r="P313" i="16"/>
  <c r="O313" i="16"/>
  <c r="F313" i="16"/>
  <c r="E313" i="16"/>
  <c r="Q312" i="16"/>
  <c r="P312" i="16"/>
  <c r="O312" i="16"/>
  <c r="F312" i="16"/>
  <c r="E312" i="16"/>
  <c r="P311" i="16"/>
  <c r="O311" i="16"/>
  <c r="G311" i="16"/>
  <c r="F311" i="16"/>
  <c r="E311" i="16"/>
  <c r="Q310" i="16"/>
  <c r="P310" i="16"/>
  <c r="O310" i="16"/>
  <c r="F310" i="16"/>
  <c r="E310" i="16"/>
  <c r="P309" i="16"/>
  <c r="O309" i="16"/>
  <c r="F309" i="16"/>
  <c r="E309" i="16"/>
  <c r="Q308" i="16"/>
  <c r="P308" i="16"/>
  <c r="O308" i="16"/>
  <c r="F308" i="16"/>
  <c r="E308" i="16"/>
  <c r="Q307" i="16"/>
  <c r="P307" i="16"/>
  <c r="O307" i="16"/>
  <c r="G307" i="16"/>
  <c r="F307" i="16"/>
  <c r="E307" i="16"/>
  <c r="Q306" i="16"/>
  <c r="P306" i="16"/>
  <c r="O306" i="16"/>
  <c r="F306" i="16"/>
  <c r="E306" i="16"/>
  <c r="Q305" i="16"/>
  <c r="P305" i="16"/>
  <c r="O305" i="16"/>
  <c r="F305" i="16"/>
  <c r="E305" i="16"/>
  <c r="Q304" i="16"/>
  <c r="P304" i="16"/>
  <c r="O304" i="16"/>
  <c r="G304" i="16"/>
  <c r="F304" i="16"/>
  <c r="E304" i="16"/>
  <c r="P303" i="16"/>
  <c r="O303" i="16"/>
  <c r="F303" i="16"/>
  <c r="E303" i="16"/>
  <c r="Q302" i="16"/>
  <c r="P302" i="16"/>
  <c r="O302" i="16"/>
  <c r="F302" i="16"/>
  <c r="E302" i="16"/>
  <c r="Q301" i="16"/>
  <c r="P301" i="16"/>
  <c r="O301" i="16"/>
  <c r="F301" i="16"/>
  <c r="E301" i="16"/>
  <c r="Q300" i="16"/>
  <c r="P300" i="16"/>
  <c r="O300" i="16"/>
  <c r="G300" i="16"/>
  <c r="F300" i="16"/>
  <c r="E300" i="16"/>
  <c r="P299" i="16"/>
  <c r="O299" i="16"/>
  <c r="F299" i="16"/>
  <c r="E299" i="16"/>
  <c r="Q298" i="16"/>
  <c r="P298" i="16"/>
  <c r="O298" i="16"/>
  <c r="F298" i="16"/>
  <c r="E298" i="16"/>
  <c r="Q297" i="16"/>
  <c r="P297" i="16"/>
  <c r="O297" i="16"/>
  <c r="F297" i="16"/>
  <c r="E297" i="16"/>
  <c r="Q296" i="16"/>
  <c r="P296" i="16"/>
  <c r="O296" i="16"/>
  <c r="F296" i="16"/>
  <c r="E296" i="16"/>
  <c r="P295" i="16"/>
  <c r="O295" i="16"/>
  <c r="F295" i="16"/>
  <c r="E295" i="16"/>
  <c r="P294" i="16"/>
  <c r="O294" i="16"/>
  <c r="F294" i="16"/>
  <c r="E294" i="16"/>
  <c r="P293" i="16"/>
  <c r="O293" i="16"/>
  <c r="F293" i="16"/>
  <c r="E293" i="16"/>
  <c r="Q292" i="16"/>
  <c r="P292" i="16"/>
  <c r="O292" i="16"/>
  <c r="F292" i="16"/>
  <c r="E292" i="16"/>
  <c r="Q291" i="16"/>
  <c r="P291" i="16"/>
  <c r="O291" i="16"/>
  <c r="F291" i="16"/>
  <c r="E291" i="16"/>
  <c r="Q290" i="16"/>
  <c r="P290" i="16"/>
  <c r="O290" i="16"/>
  <c r="G290" i="16"/>
  <c r="F290" i="16"/>
  <c r="E290" i="16"/>
  <c r="Q289" i="16"/>
  <c r="P289" i="16"/>
  <c r="O289" i="16"/>
  <c r="F289" i="16"/>
  <c r="E289" i="16"/>
  <c r="Q288" i="16"/>
  <c r="P288" i="16"/>
  <c r="O288" i="16"/>
  <c r="F288" i="16"/>
  <c r="E288" i="16"/>
  <c r="Q287" i="16"/>
  <c r="P287" i="16"/>
  <c r="O287" i="16"/>
  <c r="G287" i="16"/>
  <c r="F287" i="16"/>
  <c r="E287" i="16"/>
  <c r="P286" i="16"/>
  <c r="O286" i="16"/>
  <c r="F286" i="16"/>
  <c r="E286" i="16"/>
  <c r="Q285" i="16"/>
  <c r="P285" i="16"/>
  <c r="O285" i="16"/>
  <c r="G285" i="16"/>
  <c r="F285" i="16"/>
  <c r="E285" i="16"/>
  <c r="Q284" i="16"/>
  <c r="P284" i="16"/>
  <c r="O284" i="16"/>
  <c r="G284" i="16"/>
  <c r="F284" i="16"/>
  <c r="E284" i="16"/>
  <c r="Q283" i="16"/>
  <c r="P283" i="16"/>
  <c r="O283" i="16"/>
  <c r="G283" i="16"/>
  <c r="F283" i="16"/>
  <c r="E283" i="16"/>
  <c r="Q282" i="16"/>
  <c r="P282" i="16"/>
  <c r="O282" i="16"/>
  <c r="G282" i="16"/>
  <c r="F282" i="16"/>
  <c r="E282" i="16"/>
  <c r="Q281" i="16"/>
  <c r="P281" i="16"/>
  <c r="O281" i="16"/>
  <c r="F281" i="16"/>
  <c r="E281" i="16"/>
  <c r="Q280" i="16"/>
  <c r="P280" i="16"/>
  <c r="O280" i="16"/>
  <c r="F280" i="16"/>
  <c r="E280" i="16"/>
  <c r="P279" i="16"/>
  <c r="O279" i="16"/>
  <c r="G279" i="16"/>
  <c r="F279" i="16"/>
  <c r="E279" i="16"/>
  <c r="Q278" i="16"/>
  <c r="P278" i="16"/>
  <c r="O278" i="16"/>
  <c r="G278" i="16"/>
  <c r="F278" i="16"/>
  <c r="E278" i="16"/>
  <c r="P277" i="16"/>
  <c r="O277" i="16"/>
  <c r="G277" i="16"/>
  <c r="F277" i="16"/>
  <c r="E277" i="16"/>
  <c r="Q276" i="16"/>
  <c r="P276" i="16"/>
  <c r="O276" i="16"/>
  <c r="G276" i="16"/>
  <c r="F276" i="16"/>
  <c r="E276" i="16"/>
  <c r="Q275" i="16"/>
  <c r="P275" i="16"/>
  <c r="O275" i="16"/>
  <c r="G275" i="16"/>
  <c r="F275" i="16"/>
  <c r="E275" i="16"/>
  <c r="Q274" i="16"/>
  <c r="P274" i="16"/>
  <c r="O274" i="16"/>
  <c r="G274" i="16"/>
  <c r="F274" i="16"/>
  <c r="E274" i="16"/>
  <c r="Q273" i="16"/>
  <c r="P273" i="16"/>
  <c r="O273" i="16"/>
  <c r="G273" i="16"/>
  <c r="F273" i="16"/>
  <c r="E273" i="16"/>
  <c r="Q272" i="16"/>
  <c r="P272" i="16"/>
  <c r="O272" i="16"/>
  <c r="G272" i="16"/>
  <c r="F272" i="16"/>
  <c r="E272" i="16"/>
  <c r="Q271" i="16"/>
  <c r="P271" i="16"/>
  <c r="O271" i="16"/>
  <c r="G271" i="16"/>
  <c r="F271" i="16"/>
  <c r="E271" i="16"/>
  <c r="P270" i="16"/>
  <c r="O270" i="16"/>
  <c r="G270" i="16"/>
  <c r="F270" i="16"/>
  <c r="E270" i="16"/>
  <c r="Q269" i="16"/>
  <c r="P269" i="16"/>
  <c r="O269" i="16"/>
  <c r="G269" i="16"/>
  <c r="F269" i="16"/>
  <c r="E269" i="16"/>
  <c r="Q268" i="16"/>
  <c r="P268" i="16"/>
  <c r="O268" i="16"/>
  <c r="G268" i="16"/>
  <c r="F268" i="16"/>
  <c r="E268" i="16"/>
  <c r="P267" i="16"/>
  <c r="O267" i="16"/>
  <c r="G267" i="16"/>
  <c r="F267" i="16"/>
  <c r="E267" i="16"/>
  <c r="P266" i="16"/>
  <c r="O266" i="16"/>
  <c r="G266" i="16"/>
  <c r="F266" i="16"/>
  <c r="E266" i="16"/>
  <c r="P265" i="16"/>
  <c r="O265" i="16"/>
  <c r="G265" i="16"/>
  <c r="F265" i="16"/>
  <c r="E265" i="16"/>
  <c r="P264" i="16"/>
  <c r="O264" i="16"/>
  <c r="G264" i="16"/>
  <c r="F264" i="16"/>
  <c r="E264" i="16"/>
  <c r="P263" i="16"/>
  <c r="O263" i="16"/>
  <c r="G263" i="16"/>
  <c r="F263" i="16"/>
  <c r="E263" i="16"/>
  <c r="Q262" i="16"/>
  <c r="P262" i="16"/>
  <c r="O262" i="16"/>
  <c r="G262" i="16"/>
  <c r="F262" i="16"/>
  <c r="E262" i="16"/>
  <c r="P261" i="16"/>
  <c r="O261" i="16"/>
  <c r="G261" i="16"/>
  <c r="F261" i="16"/>
  <c r="E261" i="16"/>
  <c r="Q260" i="16"/>
  <c r="P260" i="16"/>
  <c r="O260" i="16"/>
  <c r="G260" i="16"/>
  <c r="F260" i="16"/>
  <c r="E260" i="16"/>
  <c r="P259" i="16"/>
  <c r="O259" i="16"/>
  <c r="G259" i="16"/>
  <c r="F259" i="16"/>
  <c r="E259" i="16"/>
  <c r="P258" i="16"/>
  <c r="O258" i="16"/>
  <c r="G258" i="16"/>
  <c r="F258" i="16"/>
  <c r="E258" i="16"/>
  <c r="Q257" i="16"/>
  <c r="P257" i="16"/>
  <c r="O257" i="16"/>
  <c r="G257" i="16"/>
  <c r="F257" i="16"/>
  <c r="E257" i="16"/>
  <c r="Q256" i="16"/>
  <c r="P256" i="16"/>
  <c r="O256" i="16"/>
  <c r="G256" i="16"/>
  <c r="F256" i="16"/>
  <c r="E256" i="16"/>
  <c r="P255" i="16"/>
  <c r="O255" i="16"/>
  <c r="G255" i="16"/>
  <c r="F255" i="16"/>
  <c r="E255" i="16"/>
  <c r="P254" i="16"/>
  <c r="O254" i="16"/>
  <c r="G254" i="16"/>
  <c r="F254" i="16"/>
  <c r="E254" i="16"/>
  <c r="Q253" i="16"/>
  <c r="P253" i="16"/>
  <c r="O253" i="16"/>
  <c r="F253" i="16"/>
  <c r="E253" i="16"/>
  <c r="Q252" i="16"/>
  <c r="P252" i="16"/>
  <c r="O252" i="16"/>
  <c r="F252" i="16"/>
  <c r="E252" i="16"/>
  <c r="P251" i="16"/>
  <c r="O251" i="16"/>
  <c r="F251" i="16"/>
  <c r="E251" i="16"/>
  <c r="Q250" i="16"/>
  <c r="P250" i="16"/>
  <c r="O250" i="16"/>
  <c r="F250" i="16"/>
  <c r="E250" i="16"/>
  <c r="Q249" i="16"/>
  <c r="P249" i="16"/>
  <c r="O249" i="16"/>
  <c r="F249" i="16"/>
  <c r="E249" i="16"/>
  <c r="Q248" i="16"/>
  <c r="P248" i="16"/>
  <c r="O248" i="16"/>
  <c r="F248" i="16"/>
  <c r="E248" i="16"/>
  <c r="Q247" i="16"/>
  <c r="P247" i="16"/>
  <c r="O247" i="16"/>
  <c r="G247" i="16"/>
  <c r="F247" i="16"/>
  <c r="E247" i="16"/>
  <c r="Q246" i="16"/>
  <c r="P246" i="16"/>
  <c r="O246" i="16"/>
  <c r="F246" i="16"/>
  <c r="E246" i="16"/>
  <c r="Q245" i="16"/>
  <c r="P245" i="16"/>
  <c r="O245" i="16"/>
  <c r="G245" i="16"/>
  <c r="F245" i="16"/>
  <c r="E245" i="16"/>
  <c r="Q244" i="16"/>
  <c r="P244" i="16"/>
  <c r="O244" i="16"/>
  <c r="G244" i="16"/>
  <c r="F244" i="16"/>
  <c r="E244" i="16"/>
  <c r="Q243" i="16"/>
  <c r="P243" i="16"/>
  <c r="O243" i="16"/>
  <c r="G243" i="16"/>
  <c r="F243" i="16"/>
  <c r="E243" i="16"/>
  <c r="Q242" i="16"/>
  <c r="P242" i="16"/>
  <c r="O242" i="16"/>
  <c r="G242" i="16"/>
  <c r="F242" i="16"/>
  <c r="E242" i="16"/>
  <c r="Q241" i="16"/>
  <c r="P241" i="16"/>
  <c r="O241" i="16"/>
  <c r="G241" i="16"/>
  <c r="F241" i="16"/>
  <c r="E241" i="16"/>
  <c r="P240" i="16"/>
  <c r="O240" i="16"/>
  <c r="G240" i="16"/>
  <c r="F240" i="16"/>
  <c r="E240" i="16"/>
  <c r="P239" i="16"/>
  <c r="O239" i="16"/>
  <c r="G239" i="16"/>
  <c r="F239" i="16"/>
  <c r="E239" i="16"/>
  <c r="P238" i="16"/>
  <c r="O238" i="16"/>
  <c r="F238" i="16"/>
  <c r="E238" i="16"/>
  <c r="Q237" i="16"/>
  <c r="P237" i="16"/>
  <c r="O237" i="16"/>
  <c r="G237" i="16"/>
  <c r="F237" i="16"/>
  <c r="E237" i="16"/>
  <c r="Q236" i="16"/>
  <c r="P236" i="16"/>
  <c r="O236" i="16"/>
  <c r="G236" i="16"/>
  <c r="F236" i="16"/>
  <c r="E236" i="16"/>
  <c r="P235" i="16"/>
  <c r="O235" i="16"/>
  <c r="F235" i="16"/>
  <c r="E235" i="16"/>
  <c r="P234" i="16"/>
  <c r="O234" i="16"/>
  <c r="F234" i="16"/>
  <c r="E234" i="16"/>
  <c r="Q233" i="16"/>
  <c r="P233" i="16"/>
  <c r="O233" i="16"/>
  <c r="G233" i="16"/>
  <c r="F233" i="16"/>
  <c r="E233" i="16"/>
  <c r="P232" i="16"/>
  <c r="O232" i="16"/>
  <c r="G232" i="16"/>
  <c r="F232" i="16"/>
  <c r="E232" i="16"/>
  <c r="P231" i="16"/>
  <c r="O231" i="16"/>
  <c r="G231" i="16"/>
  <c r="F231" i="16"/>
  <c r="E231" i="16"/>
  <c r="Q230" i="16"/>
  <c r="P230" i="16"/>
  <c r="O230" i="16"/>
  <c r="F230" i="16"/>
  <c r="E230" i="16"/>
  <c r="Q229" i="16"/>
  <c r="P229" i="16"/>
  <c r="O229" i="16"/>
  <c r="G229" i="16"/>
  <c r="F229" i="16"/>
  <c r="E229" i="16"/>
  <c r="P228" i="16"/>
  <c r="O228" i="16"/>
  <c r="G228" i="16"/>
  <c r="F228" i="16"/>
  <c r="E228" i="16"/>
  <c r="Q227" i="16"/>
  <c r="P227" i="16"/>
  <c r="O227" i="16"/>
  <c r="G227" i="16"/>
  <c r="F227" i="16"/>
  <c r="E227" i="16"/>
  <c r="P226" i="16"/>
  <c r="O226" i="16"/>
  <c r="G226" i="16"/>
  <c r="F226" i="16"/>
  <c r="E226" i="16"/>
  <c r="Q225" i="16"/>
  <c r="P225" i="16"/>
  <c r="O225" i="16"/>
  <c r="F225" i="16"/>
  <c r="E225" i="16"/>
  <c r="Q224" i="16"/>
  <c r="P224" i="16"/>
  <c r="O224" i="16"/>
  <c r="G224" i="16"/>
  <c r="F224" i="16"/>
  <c r="E224" i="16"/>
  <c r="Q223" i="16"/>
  <c r="P223" i="16"/>
  <c r="O223" i="16"/>
  <c r="F223" i="16"/>
  <c r="E223" i="16"/>
  <c r="Q222" i="16"/>
  <c r="P222" i="16"/>
  <c r="O222" i="16"/>
  <c r="F222" i="16"/>
  <c r="E222" i="16"/>
  <c r="Q221" i="16"/>
  <c r="P221" i="16"/>
  <c r="O221" i="16"/>
  <c r="G221" i="16"/>
  <c r="F221" i="16"/>
  <c r="E221" i="16"/>
  <c r="Q220" i="16"/>
  <c r="P220" i="16"/>
  <c r="O220" i="16"/>
  <c r="G220" i="16"/>
  <c r="F220" i="16"/>
  <c r="E220" i="16"/>
  <c r="Q219" i="16"/>
  <c r="P219" i="16"/>
  <c r="O219" i="16"/>
  <c r="G219" i="16"/>
  <c r="F219" i="16"/>
  <c r="E219" i="16"/>
  <c r="P218" i="16"/>
  <c r="O218" i="16"/>
  <c r="F218" i="16"/>
  <c r="E218" i="16"/>
  <c r="Q217" i="16"/>
  <c r="P217" i="16"/>
  <c r="O217" i="16"/>
  <c r="F217" i="16"/>
  <c r="E217" i="16"/>
  <c r="Q216" i="16"/>
  <c r="P216" i="16"/>
  <c r="O216" i="16"/>
  <c r="F216" i="16"/>
  <c r="E216" i="16"/>
  <c r="P215" i="16"/>
  <c r="O215" i="16"/>
  <c r="F215" i="16"/>
  <c r="E215" i="16"/>
  <c r="P214" i="16"/>
  <c r="O214" i="16"/>
  <c r="G214" i="16"/>
  <c r="F214" i="16"/>
  <c r="E214" i="16"/>
  <c r="P213" i="16"/>
  <c r="O213" i="16"/>
  <c r="G213" i="16"/>
  <c r="F213" i="16"/>
  <c r="E213" i="16"/>
  <c r="P212" i="16"/>
  <c r="O212" i="16"/>
  <c r="F212" i="16"/>
  <c r="E212" i="16"/>
  <c r="Q211" i="16"/>
  <c r="P211" i="16"/>
  <c r="O211" i="16"/>
  <c r="F211" i="16"/>
  <c r="E211" i="16"/>
  <c r="Q210" i="16"/>
  <c r="P210" i="16"/>
  <c r="O210" i="16"/>
  <c r="F210" i="16"/>
  <c r="E210" i="16"/>
  <c r="Q209" i="16"/>
  <c r="P209" i="16"/>
  <c r="O209" i="16"/>
  <c r="F209" i="16"/>
  <c r="E209" i="16"/>
  <c r="Q208" i="16"/>
  <c r="P208" i="16"/>
  <c r="O208" i="16"/>
  <c r="F208" i="16"/>
  <c r="E208" i="16"/>
  <c r="Q207" i="16"/>
  <c r="P207" i="16"/>
  <c r="O207" i="16"/>
  <c r="G207" i="16"/>
  <c r="F207" i="16"/>
  <c r="E207" i="16"/>
  <c r="Q206" i="16"/>
  <c r="P206" i="16"/>
  <c r="O206" i="16"/>
  <c r="F206" i="16"/>
  <c r="E206" i="16"/>
  <c r="Q205" i="16"/>
  <c r="P205" i="16"/>
  <c r="O205" i="16"/>
  <c r="G205" i="16"/>
  <c r="F205" i="16"/>
  <c r="E205" i="16"/>
  <c r="Q204" i="16"/>
  <c r="P204" i="16"/>
  <c r="O204" i="16"/>
  <c r="G204" i="16"/>
  <c r="F204" i="16"/>
  <c r="E204" i="16"/>
  <c r="Q203" i="16"/>
  <c r="P203" i="16"/>
  <c r="O203" i="16"/>
  <c r="G203" i="16"/>
  <c r="F203" i="16"/>
  <c r="E203" i="16"/>
  <c r="Q202" i="16"/>
  <c r="P202" i="16"/>
  <c r="O202" i="16"/>
  <c r="G202" i="16"/>
  <c r="F202" i="16"/>
  <c r="E202" i="16"/>
  <c r="Q201" i="16"/>
  <c r="P201" i="16"/>
  <c r="O201" i="16"/>
  <c r="F201" i="16"/>
  <c r="E201" i="16"/>
  <c r="Q200" i="16"/>
  <c r="P200" i="16"/>
  <c r="O200" i="16"/>
  <c r="G200" i="16"/>
  <c r="F200" i="16"/>
  <c r="E200" i="16"/>
  <c r="Q199" i="16"/>
  <c r="P199" i="16"/>
  <c r="O199" i="16"/>
  <c r="G199" i="16"/>
  <c r="F199" i="16"/>
  <c r="E199" i="16"/>
  <c r="Q198" i="16"/>
  <c r="P198" i="16"/>
  <c r="O198" i="16"/>
  <c r="G198" i="16"/>
  <c r="F198" i="16"/>
  <c r="E198" i="16"/>
  <c r="Q197" i="16"/>
  <c r="P197" i="16"/>
  <c r="O197" i="16"/>
  <c r="G197" i="16"/>
  <c r="F197" i="16"/>
  <c r="E197" i="16"/>
  <c r="Q196" i="16"/>
  <c r="P196" i="16"/>
  <c r="O196" i="16"/>
  <c r="G196" i="16"/>
  <c r="F196" i="16"/>
  <c r="E196" i="16"/>
  <c r="P195" i="16"/>
  <c r="O195" i="16"/>
  <c r="G195" i="16"/>
  <c r="F195" i="16"/>
  <c r="E195" i="16"/>
  <c r="P194" i="16"/>
  <c r="O194" i="16"/>
  <c r="G194" i="16"/>
  <c r="F194" i="16"/>
  <c r="E194" i="16"/>
  <c r="Q193" i="16"/>
  <c r="P193" i="16"/>
  <c r="O193" i="16"/>
  <c r="G193" i="16"/>
  <c r="F193" i="16"/>
  <c r="E193" i="16"/>
  <c r="P192" i="16"/>
  <c r="O192" i="16"/>
  <c r="G192" i="16"/>
  <c r="F192" i="16"/>
  <c r="E192" i="16"/>
  <c r="Q191" i="16"/>
  <c r="P191" i="16"/>
  <c r="O191" i="16"/>
  <c r="G191" i="16"/>
  <c r="F191" i="16"/>
  <c r="E191" i="16"/>
  <c r="Q190" i="16"/>
  <c r="P190" i="16"/>
  <c r="O190" i="16"/>
  <c r="G190" i="16"/>
  <c r="F190" i="16"/>
  <c r="E190" i="16"/>
  <c r="P189" i="16"/>
  <c r="O189" i="16"/>
  <c r="G189" i="16"/>
  <c r="F189" i="16"/>
  <c r="E189" i="16"/>
  <c r="Q188" i="16"/>
  <c r="P188" i="16"/>
  <c r="O188" i="16"/>
  <c r="G188" i="16"/>
  <c r="F188" i="16"/>
  <c r="E188" i="16"/>
  <c r="P187" i="16"/>
  <c r="O187" i="16"/>
  <c r="G187" i="16"/>
  <c r="F187" i="16"/>
  <c r="E187" i="16"/>
  <c r="Q186" i="16"/>
  <c r="P186" i="16"/>
  <c r="O186" i="16"/>
  <c r="G186" i="16"/>
  <c r="F186" i="16"/>
  <c r="E186" i="16"/>
  <c r="P185" i="16"/>
  <c r="O185" i="16"/>
  <c r="G185" i="16"/>
  <c r="F185" i="16"/>
  <c r="E185" i="16"/>
  <c r="P184" i="16"/>
  <c r="O184" i="16"/>
  <c r="G184" i="16"/>
  <c r="F184" i="16"/>
  <c r="E184" i="16"/>
  <c r="Q183" i="16"/>
  <c r="P183" i="16"/>
  <c r="O183" i="16"/>
  <c r="G183" i="16"/>
  <c r="F183" i="16"/>
  <c r="E183" i="16"/>
  <c r="P182" i="16"/>
  <c r="O182" i="16"/>
  <c r="F182" i="16"/>
  <c r="E182" i="16"/>
  <c r="P181" i="16"/>
  <c r="O181" i="16"/>
  <c r="G181" i="16"/>
  <c r="F181" i="16"/>
  <c r="E181" i="16"/>
  <c r="Q180" i="16"/>
  <c r="P180" i="16"/>
  <c r="O180" i="16"/>
  <c r="F180" i="16"/>
  <c r="E180" i="16"/>
  <c r="Q179" i="16"/>
  <c r="P179" i="16"/>
  <c r="O179" i="16"/>
  <c r="G179" i="16"/>
  <c r="F179" i="16"/>
  <c r="E179" i="16"/>
  <c r="Q178" i="16"/>
  <c r="P178" i="16"/>
  <c r="O178" i="16"/>
  <c r="G178" i="16"/>
  <c r="F178" i="16"/>
  <c r="E178" i="16"/>
  <c r="Q177" i="16"/>
  <c r="P177" i="16"/>
  <c r="O177" i="16"/>
  <c r="G177" i="16"/>
  <c r="F177" i="16"/>
  <c r="E177" i="16"/>
  <c r="Q176" i="16"/>
  <c r="P176" i="16"/>
  <c r="O176" i="16"/>
  <c r="G176" i="16"/>
  <c r="F176" i="16"/>
  <c r="E176" i="16"/>
  <c r="P175" i="16"/>
  <c r="O175" i="16"/>
  <c r="F175" i="16"/>
  <c r="E175" i="16"/>
  <c r="P174" i="16"/>
  <c r="O174" i="16"/>
  <c r="F174" i="16"/>
  <c r="E174" i="16"/>
  <c r="P173" i="16"/>
  <c r="O173" i="16"/>
  <c r="G173" i="16"/>
  <c r="F173" i="16"/>
  <c r="E173" i="16"/>
  <c r="P172" i="16"/>
  <c r="O172" i="16"/>
  <c r="G172" i="16"/>
  <c r="F172" i="16"/>
  <c r="E172" i="16"/>
  <c r="P171" i="16"/>
  <c r="O171" i="16"/>
  <c r="G171" i="16"/>
  <c r="F171" i="16"/>
  <c r="E171" i="16"/>
  <c r="P170" i="16"/>
  <c r="O170" i="16"/>
  <c r="G170" i="16"/>
  <c r="F170" i="16"/>
  <c r="E170" i="16"/>
  <c r="Q169" i="16"/>
  <c r="P169" i="16"/>
  <c r="O169" i="16"/>
  <c r="G169" i="16"/>
  <c r="F169" i="16"/>
  <c r="E169" i="16"/>
  <c r="Q168" i="16"/>
  <c r="P168" i="16"/>
  <c r="O168" i="16"/>
  <c r="G168" i="16"/>
  <c r="F168" i="16"/>
  <c r="E168" i="16"/>
  <c r="Q167" i="16"/>
  <c r="P167" i="16"/>
  <c r="O167" i="16"/>
  <c r="G167" i="16"/>
  <c r="F167" i="16"/>
  <c r="E167" i="16"/>
  <c r="Q166" i="16"/>
  <c r="P166" i="16"/>
  <c r="O166" i="16"/>
  <c r="G166" i="16"/>
  <c r="F166" i="16"/>
  <c r="E166" i="16"/>
  <c r="Q165" i="16"/>
  <c r="P165" i="16"/>
  <c r="O165" i="16"/>
  <c r="G165" i="16"/>
  <c r="F165" i="16"/>
  <c r="E165" i="16"/>
  <c r="Q164" i="16"/>
  <c r="P164" i="16"/>
  <c r="O164" i="16"/>
  <c r="G164" i="16"/>
  <c r="F164" i="16"/>
  <c r="E164" i="16"/>
  <c r="Q163" i="16"/>
  <c r="P163" i="16"/>
  <c r="O163" i="16"/>
  <c r="G163" i="16"/>
  <c r="F163" i="16"/>
  <c r="E163" i="16"/>
  <c r="P162" i="16"/>
  <c r="O162" i="16"/>
  <c r="G162" i="16"/>
  <c r="F162" i="16"/>
  <c r="E162" i="16"/>
  <c r="P161" i="16"/>
  <c r="O161" i="16"/>
  <c r="G161" i="16"/>
  <c r="F161" i="16"/>
  <c r="E161" i="16"/>
  <c r="Q160" i="16"/>
  <c r="P160" i="16"/>
  <c r="O160" i="16"/>
  <c r="F160" i="16"/>
  <c r="E160" i="16"/>
  <c r="P159" i="16"/>
  <c r="O159" i="16"/>
  <c r="G159" i="16"/>
  <c r="F159" i="16"/>
  <c r="E159" i="16"/>
  <c r="P158" i="16"/>
  <c r="O158" i="16"/>
  <c r="G158" i="16"/>
  <c r="F158" i="16"/>
  <c r="E158" i="16"/>
  <c r="Q157" i="16"/>
  <c r="P157" i="16"/>
  <c r="O157" i="16"/>
  <c r="G157" i="16"/>
  <c r="F157" i="16"/>
  <c r="E157" i="16"/>
  <c r="P156" i="16"/>
  <c r="O156" i="16"/>
  <c r="G156" i="16"/>
  <c r="F156" i="16"/>
  <c r="E156" i="16"/>
  <c r="P155" i="16"/>
  <c r="O155" i="16"/>
  <c r="G155" i="16"/>
  <c r="F155" i="16"/>
  <c r="E155" i="16"/>
  <c r="Q154" i="16"/>
  <c r="P154" i="16"/>
  <c r="O154" i="16"/>
  <c r="G154" i="16"/>
  <c r="F154" i="16"/>
  <c r="E154" i="16"/>
  <c r="P153" i="16"/>
  <c r="O153" i="16"/>
  <c r="G153" i="16"/>
  <c r="F153" i="16"/>
  <c r="E153" i="16"/>
  <c r="P152" i="16"/>
  <c r="O152" i="16"/>
  <c r="G152" i="16"/>
  <c r="F152" i="16"/>
  <c r="E152" i="16"/>
  <c r="P151" i="16"/>
  <c r="O151" i="16"/>
  <c r="G151" i="16"/>
  <c r="F151" i="16"/>
  <c r="E151" i="16"/>
  <c r="Q150" i="16"/>
  <c r="P150" i="16"/>
  <c r="O150" i="16"/>
  <c r="G150" i="16"/>
  <c r="F150" i="16"/>
  <c r="E150" i="16"/>
  <c r="P149" i="16"/>
  <c r="O149" i="16"/>
  <c r="G149" i="16"/>
  <c r="F149" i="16"/>
  <c r="E149" i="16"/>
  <c r="P148" i="16"/>
  <c r="O148" i="16"/>
  <c r="G148" i="16"/>
  <c r="F148" i="16"/>
  <c r="E148" i="16"/>
  <c r="Q147" i="16"/>
  <c r="P147" i="16"/>
  <c r="O147" i="16"/>
  <c r="G147" i="16"/>
  <c r="F147" i="16"/>
  <c r="E147" i="16"/>
  <c r="P146" i="16"/>
  <c r="O146" i="16"/>
  <c r="F146" i="16"/>
  <c r="E146" i="16"/>
  <c r="P145" i="16"/>
  <c r="O145" i="16"/>
  <c r="F145" i="16"/>
  <c r="E145" i="16"/>
  <c r="P144" i="16"/>
  <c r="O144" i="16"/>
  <c r="G144" i="16"/>
  <c r="F144" i="16"/>
  <c r="E144" i="16"/>
  <c r="Q143" i="16"/>
  <c r="P143" i="16"/>
  <c r="O143" i="16"/>
  <c r="G143" i="16"/>
  <c r="F143" i="16"/>
  <c r="E143" i="16"/>
  <c r="P142" i="16"/>
  <c r="O142" i="16"/>
  <c r="G142" i="16"/>
  <c r="F142" i="16"/>
  <c r="E142" i="16"/>
  <c r="P141" i="16"/>
  <c r="O141" i="16"/>
  <c r="F141" i="16"/>
  <c r="E141" i="16"/>
  <c r="P140" i="16"/>
  <c r="O140" i="16"/>
  <c r="F140" i="16"/>
  <c r="E140" i="16"/>
  <c r="P139" i="16"/>
  <c r="O139" i="16"/>
  <c r="F139" i="16"/>
  <c r="E139" i="16"/>
  <c r="P138" i="16"/>
  <c r="O138" i="16"/>
  <c r="G138" i="16"/>
  <c r="F138" i="16"/>
  <c r="E138" i="16"/>
  <c r="Q137" i="16"/>
  <c r="P137" i="16"/>
  <c r="O137" i="16"/>
  <c r="F137" i="16"/>
  <c r="E137" i="16"/>
  <c r="P136" i="16"/>
  <c r="O136" i="16"/>
  <c r="F136" i="16"/>
  <c r="E136" i="16"/>
  <c r="Q135" i="16"/>
  <c r="P135" i="16"/>
  <c r="O135" i="16"/>
  <c r="G135" i="16"/>
  <c r="F135" i="16"/>
  <c r="E135" i="16"/>
  <c r="P134" i="16"/>
  <c r="O134" i="16"/>
  <c r="G134" i="16"/>
  <c r="F134" i="16"/>
  <c r="E134" i="16"/>
  <c r="Q133" i="16"/>
  <c r="P133" i="16"/>
  <c r="O133" i="16"/>
  <c r="G133" i="16"/>
  <c r="F133" i="16"/>
  <c r="E133" i="16"/>
  <c r="P132" i="16"/>
  <c r="O132" i="16"/>
  <c r="G132" i="16"/>
  <c r="F132" i="16"/>
  <c r="E132" i="16"/>
  <c r="Q131" i="16"/>
  <c r="P131" i="16"/>
  <c r="O131" i="16"/>
  <c r="G131" i="16"/>
  <c r="F131" i="16"/>
  <c r="E131" i="16"/>
  <c r="Q130" i="16"/>
  <c r="P130" i="16"/>
  <c r="O130" i="16"/>
  <c r="F130" i="16"/>
  <c r="E130" i="16"/>
  <c r="Q129" i="16"/>
  <c r="P129" i="16"/>
  <c r="O129" i="16"/>
  <c r="G129" i="16"/>
  <c r="F129" i="16"/>
  <c r="E129" i="16"/>
  <c r="Q128" i="16"/>
  <c r="P128" i="16"/>
  <c r="O128" i="16"/>
  <c r="G128" i="16"/>
  <c r="F128" i="16"/>
  <c r="E128" i="16"/>
  <c r="Q127" i="16"/>
  <c r="P127" i="16"/>
  <c r="O127" i="16"/>
  <c r="G127" i="16"/>
  <c r="F127" i="16"/>
  <c r="E127" i="16"/>
  <c r="P126" i="16"/>
  <c r="O126" i="16"/>
  <c r="G126" i="16"/>
  <c r="F126" i="16"/>
  <c r="E126" i="16"/>
  <c r="Q125" i="16"/>
  <c r="P125" i="16"/>
  <c r="O125" i="16"/>
  <c r="G125" i="16"/>
  <c r="F125" i="16"/>
  <c r="E125" i="16"/>
  <c r="Q124" i="16"/>
  <c r="P124" i="16"/>
  <c r="O124" i="16"/>
  <c r="F124" i="16"/>
  <c r="E124" i="16"/>
  <c r="Q123" i="16"/>
  <c r="P123" i="16"/>
  <c r="O123" i="16"/>
  <c r="G123" i="16"/>
  <c r="F123" i="16"/>
  <c r="E123" i="16"/>
  <c r="Q122" i="16"/>
  <c r="P122" i="16"/>
  <c r="O122" i="16"/>
  <c r="G122" i="16"/>
  <c r="F122" i="16"/>
  <c r="E122" i="16"/>
  <c r="Q121" i="16"/>
  <c r="P121" i="16"/>
  <c r="O121" i="16"/>
  <c r="G121" i="16"/>
  <c r="F121" i="16"/>
  <c r="E121" i="16"/>
  <c r="Q120" i="16"/>
  <c r="P120" i="16"/>
  <c r="O120" i="16"/>
  <c r="F120" i="16"/>
  <c r="E120" i="16"/>
  <c r="P119" i="16"/>
  <c r="O119" i="16"/>
  <c r="F119" i="16"/>
  <c r="E119" i="16"/>
  <c r="Q118" i="16"/>
  <c r="P118" i="16"/>
  <c r="O118" i="16"/>
  <c r="F118" i="16"/>
  <c r="E118" i="16"/>
  <c r="P117" i="16"/>
  <c r="O117" i="16"/>
  <c r="F117" i="16"/>
  <c r="E117" i="16"/>
  <c r="Q116" i="16"/>
  <c r="P116" i="16"/>
  <c r="O116" i="16"/>
  <c r="G116" i="16"/>
  <c r="F116" i="16"/>
  <c r="E116" i="16"/>
  <c r="P115" i="16"/>
  <c r="O115" i="16"/>
  <c r="G115" i="16"/>
  <c r="F115" i="16"/>
  <c r="E115" i="16"/>
  <c r="Q114" i="16"/>
  <c r="P114" i="16"/>
  <c r="O114" i="16"/>
  <c r="G114" i="16"/>
  <c r="F114" i="16"/>
  <c r="E114" i="16"/>
  <c r="Q113" i="16"/>
  <c r="P113" i="16"/>
  <c r="O113" i="16"/>
  <c r="G113" i="16"/>
  <c r="F113" i="16"/>
  <c r="E113" i="16"/>
  <c r="Q112" i="16"/>
  <c r="P112" i="16"/>
  <c r="O112" i="16"/>
  <c r="G112" i="16"/>
  <c r="F112" i="16"/>
  <c r="E112" i="16"/>
  <c r="Q111" i="16"/>
  <c r="P111" i="16"/>
  <c r="O111" i="16"/>
  <c r="G111" i="16"/>
  <c r="F111" i="16"/>
  <c r="E111" i="16"/>
  <c r="Q110" i="16"/>
  <c r="P110" i="16"/>
  <c r="O110" i="16"/>
  <c r="G110" i="16"/>
  <c r="F110" i="16"/>
  <c r="E110" i="16"/>
  <c r="Q109" i="16"/>
  <c r="P109" i="16"/>
  <c r="O109" i="16"/>
  <c r="G109" i="16"/>
  <c r="F109" i="16"/>
  <c r="E109" i="16"/>
  <c r="Q108" i="16"/>
  <c r="P108" i="16"/>
  <c r="O108" i="16"/>
  <c r="G108" i="16"/>
  <c r="F108" i="16"/>
  <c r="E108" i="16"/>
  <c r="Q107" i="16"/>
  <c r="P107" i="16"/>
  <c r="O107" i="16"/>
  <c r="G107" i="16"/>
  <c r="F107" i="16"/>
  <c r="E107" i="16"/>
  <c r="Q106" i="16"/>
  <c r="P106" i="16"/>
  <c r="O106" i="16"/>
  <c r="G106" i="16"/>
  <c r="F106" i="16"/>
  <c r="E106" i="16"/>
  <c r="Q105" i="16"/>
  <c r="P105" i="16"/>
  <c r="O105" i="16"/>
  <c r="G105" i="16"/>
  <c r="F105" i="16"/>
  <c r="E105" i="16"/>
  <c r="P104" i="16"/>
  <c r="O104" i="16"/>
  <c r="F104" i="16"/>
  <c r="E104" i="16"/>
  <c r="Q103" i="16"/>
  <c r="P103" i="16"/>
  <c r="O103" i="16"/>
  <c r="F103" i="16"/>
  <c r="E103" i="16"/>
  <c r="Q102" i="16"/>
  <c r="P102" i="16"/>
  <c r="O102" i="16"/>
  <c r="G102" i="16"/>
  <c r="F102" i="16"/>
  <c r="E102" i="16"/>
  <c r="Q101" i="16"/>
  <c r="P101" i="16"/>
  <c r="O101" i="16"/>
  <c r="G101" i="16"/>
  <c r="F101" i="16"/>
  <c r="E101" i="16"/>
  <c r="Q100" i="16"/>
  <c r="P100" i="16"/>
  <c r="O100" i="16"/>
  <c r="F100" i="16"/>
  <c r="E100" i="16"/>
  <c r="Q99" i="16"/>
  <c r="P99" i="16"/>
  <c r="O99" i="16"/>
  <c r="G99" i="16"/>
  <c r="F99" i="16"/>
  <c r="E99" i="16"/>
  <c r="Q98" i="16"/>
  <c r="P98" i="16"/>
  <c r="O98" i="16"/>
  <c r="G98" i="16"/>
  <c r="F98" i="16"/>
  <c r="E98" i="16"/>
  <c r="Q97" i="16"/>
  <c r="P97" i="16"/>
  <c r="O97" i="16"/>
  <c r="G97" i="16"/>
  <c r="F97" i="16"/>
  <c r="E97" i="16"/>
  <c r="Q96" i="16"/>
  <c r="P96" i="16"/>
  <c r="O96" i="16"/>
  <c r="G96" i="16"/>
  <c r="F96" i="16"/>
  <c r="E96" i="16"/>
  <c r="Q95" i="16"/>
  <c r="P95" i="16"/>
  <c r="O95" i="16"/>
  <c r="G95" i="16"/>
  <c r="F95" i="16"/>
  <c r="E95" i="16"/>
  <c r="Q94" i="16"/>
  <c r="P94" i="16"/>
  <c r="O94" i="16"/>
  <c r="G94" i="16"/>
  <c r="F94" i="16"/>
  <c r="E94" i="16"/>
  <c r="Q93" i="16"/>
  <c r="P93" i="16"/>
  <c r="O93" i="16"/>
  <c r="G93" i="16"/>
  <c r="F93" i="16"/>
  <c r="E93" i="16"/>
  <c r="Q92" i="16"/>
  <c r="P92" i="16"/>
  <c r="O92" i="16"/>
  <c r="G92" i="16"/>
  <c r="F92" i="16"/>
  <c r="E92" i="16"/>
  <c r="Q91" i="16"/>
  <c r="P91" i="16"/>
  <c r="O91" i="16"/>
  <c r="F91" i="16"/>
  <c r="E91" i="16"/>
  <c r="Q90" i="16"/>
  <c r="P90" i="16"/>
  <c r="O90" i="16"/>
  <c r="F90" i="16"/>
  <c r="E90" i="16"/>
  <c r="P89" i="16"/>
  <c r="O89" i="16"/>
  <c r="G89" i="16"/>
  <c r="F89" i="16"/>
  <c r="E89" i="16"/>
  <c r="Q88" i="16"/>
  <c r="P88" i="16"/>
  <c r="O88" i="16"/>
  <c r="G88" i="16"/>
  <c r="F88" i="16"/>
  <c r="E88" i="16"/>
  <c r="Q87" i="16"/>
  <c r="P87" i="16"/>
  <c r="O87" i="16"/>
  <c r="G87" i="16"/>
  <c r="F87" i="16"/>
  <c r="E87" i="16"/>
  <c r="P86" i="16"/>
  <c r="O86" i="16"/>
  <c r="G86" i="16"/>
  <c r="F86" i="16"/>
  <c r="E86" i="16"/>
  <c r="P85" i="16"/>
  <c r="O85" i="16"/>
  <c r="F85" i="16"/>
  <c r="E85" i="16"/>
  <c r="P84" i="16"/>
  <c r="O84" i="16"/>
  <c r="F84" i="16"/>
  <c r="E84" i="16"/>
  <c r="Q83" i="16"/>
  <c r="P83" i="16"/>
  <c r="O83" i="16"/>
  <c r="F83" i="16"/>
  <c r="E83" i="16"/>
  <c r="P82" i="16"/>
  <c r="O82" i="16"/>
  <c r="F82" i="16"/>
  <c r="E82" i="16"/>
  <c r="Q81" i="16"/>
  <c r="P81" i="16"/>
  <c r="O81" i="16"/>
  <c r="G81" i="16"/>
  <c r="F81" i="16"/>
  <c r="E81" i="16"/>
  <c r="P80" i="16"/>
  <c r="O80" i="16"/>
  <c r="G80" i="16"/>
  <c r="F80" i="16"/>
  <c r="E80" i="16"/>
  <c r="Q79" i="16"/>
  <c r="P79" i="16"/>
  <c r="O79" i="16"/>
  <c r="G79" i="16"/>
  <c r="F79" i="16"/>
  <c r="E79" i="16"/>
  <c r="Q78" i="16"/>
  <c r="P78" i="16"/>
  <c r="O78" i="16"/>
  <c r="G78" i="16"/>
  <c r="F78" i="16"/>
  <c r="E78" i="16"/>
  <c r="Q77" i="16"/>
  <c r="P77" i="16"/>
  <c r="O77" i="16"/>
  <c r="F77" i="16"/>
  <c r="E77" i="16"/>
  <c r="P76" i="16"/>
  <c r="O76" i="16"/>
  <c r="G76" i="16"/>
  <c r="F76" i="16"/>
  <c r="E76" i="16"/>
  <c r="Q75" i="16"/>
  <c r="P75" i="16"/>
  <c r="O75" i="16"/>
  <c r="F75" i="16"/>
  <c r="E75" i="16"/>
  <c r="P74" i="16"/>
  <c r="O74" i="16"/>
  <c r="G74" i="16"/>
  <c r="F74" i="16"/>
  <c r="E74" i="16"/>
  <c r="P73" i="16"/>
  <c r="O73" i="16"/>
  <c r="G73" i="16"/>
  <c r="F73" i="16"/>
  <c r="E73" i="16"/>
  <c r="Q72" i="16"/>
  <c r="P72" i="16"/>
  <c r="O72" i="16"/>
  <c r="F72" i="16"/>
  <c r="E72" i="16"/>
  <c r="Q71" i="16"/>
  <c r="P71" i="16"/>
  <c r="O71" i="16"/>
  <c r="G71" i="16"/>
  <c r="F71" i="16"/>
  <c r="E71" i="16"/>
  <c r="Q70" i="16"/>
  <c r="P70" i="16"/>
  <c r="O70" i="16"/>
  <c r="G70" i="16"/>
  <c r="F70" i="16"/>
  <c r="E70" i="16"/>
  <c r="Q69" i="16"/>
  <c r="P69" i="16"/>
  <c r="O69" i="16"/>
  <c r="F69" i="16"/>
  <c r="E69" i="16"/>
  <c r="Q68" i="16"/>
  <c r="P68" i="16"/>
  <c r="O68" i="16"/>
  <c r="G68" i="16"/>
  <c r="F68" i="16"/>
  <c r="E68" i="16"/>
  <c r="Q67" i="16"/>
  <c r="P67" i="16"/>
  <c r="O67" i="16"/>
  <c r="G67" i="16"/>
  <c r="F67" i="16"/>
  <c r="E67" i="16"/>
  <c r="Q66" i="16"/>
  <c r="P66" i="16"/>
  <c r="O66" i="16"/>
  <c r="G66" i="16"/>
  <c r="F66" i="16"/>
  <c r="E66" i="16"/>
  <c r="Q65" i="16"/>
  <c r="P65" i="16"/>
  <c r="O65" i="16"/>
  <c r="G65" i="16"/>
  <c r="F65" i="16"/>
  <c r="E65" i="16"/>
  <c r="Q64" i="16"/>
  <c r="P64" i="16"/>
  <c r="O64" i="16"/>
  <c r="G64" i="16"/>
  <c r="F64" i="16"/>
  <c r="E64" i="16"/>
  <c r="Q63" i="16"/>
  <c r="P63" i="16"/>
  <c r="O63" i="16"/>
  <c r="G63" i="16"/>
  <c r="F63" i="16"/>
  <c r="E63" i="16"/>
  <c r="P62" i="16"/>
  <c r="O62" i="16"/>
  <c r="G62" i="16"/>
  <c r="F62" i="16"/>
  <c r="E62" i="16"/>
  <c r="P61" i="16"/>
  <c r="O61" i="16"/>
  <c r="G61" i="16"/>
  <c r="F61" i="16"/>
  <c r="E61" i="16"/>
  <c r="Q60" i="16"/>
  <c r="P60" i="16"/>
  <c r="O60" i="16"/>
  <c r="G60" i="16"/>
  <c r="F60" i="16"/>
  <c r="E60" i="16"/>
  <c r="Q59" i="16"/>
  <c r="P59" i="16"/>
  <c r="O59" i="16"/>
  <c r="G59" i="16"/>
  <c r="F59" i="16"/>
  <c r="E59" i="16"/>
  <c r="Q58" i="16"/>
  <c r="P58" i="16"/>
  <c r="O58" i="16"/>
  <c r="G58" i="16"/>
  <c r="F58" i="16"/>
  <c r="E58" i="16"/>
  <c r="Q57" i="16"/>
  <c r="P57" i="16"/>
  <c r="O57" i="16"/>
  <c r="F57" i="16"/>
  <c r="E57" i="16"/>
  <c r="Q56" i="16"/>
  <c r="P56" i="16"/>
  <c r="O56" i="16"/>
  <c r="G56" i="16"/>
  <c r="F56" i="16"/>
  <c r="E56" i="16"/>
  <c r="Q55" i="16"/>
  <c r="P55" i="16"/>
  <c r="O55" i="16"/>
  <c r="G55" i="16"/>
  <c r="F55" i="16"/>
  <c r="E55" i="16"/>
  <c r="P54" i="16"/>
  <c r="O54" i="16"/>
  <c r="G54" i="16"/>
  <c r="F54" i="16"/>
  <c r="E54" i="16"/>
  <c r="P53" i="16"/>
  <c r="O53" i="16"/>
  <c r="G53" i="16"/>
  <c r="F53" i="16"/>
  <c r="E53" i="16"/>
  <c r="Q52" i="16"/>
  <c r="P52" i="16"/>
  <c r="O52" i="16"/>
  <c r="G52" i="16"/>
  <c r="F52" i="16"/>
  <c r="E52" i="16"/>
  <c r="P51" i="16"/>
  <c r="O51" i="16"/>
  <c r="G51" i="16"/>
  <c r="F51" i="16"/>
  <c r="E51" i="16"/>
  <c r="Q50" i="16"/>
  <c r="P50" i="16"/>
  <c r="O50" i="16"/>
  <c r="G50" i="16"/>
  <c r="F50" i="16"/>
  <c r="E50" i="16"/>
  <c r="P49" i="16"/>
  <c r="O49" i="16"/>
  <c r="G49" i="16"/>
  <c r="F49" i="16"/>
  <c r="E49" i="16"/>
  <c r="Q48" i="16"/>
  <c r="P48" i="16"/>
  <c r="O48" i="16"/>
  <c r="G48" i="16"/>
  <c r="F48" i="16"/>
  <c r="E48" i="16"/>
  <c r="Q47" i="16"/>
  <c r="P47" i="16"/>
  <c r="O47" i="16"/>
  <c r="G47" i="16"/>
  <c r="F47" i="16"/>
  <c r="E47" i="16"/>
  <c r="P46" i="16"/>
  <c r="O46" i="16"/>
  <c r="F46" i="16"/>
  <c r="E46" i="16"/>
  <c r="Q45" i="16"/>
  <c r="P45" i="16"/>
  <c r="O45" i="16"/>
  <c r="G45" i="16"/>
  <c r="F45" i="16"/>
  <c r="E45" i="16"/>
  <c r="Q44" i="16"/>
  <c r="P44" i="16"/>
  <c r="O44" i="16"/>
  <c r="G44" i="16"/>
  <c r="F44" i="16"/>
  <c r="E44" i="16"/>
  <c r="P43" i="16"/>
  <c r="O43" i="16"/>
  <c r="F43" i="16"/>
  <c r="E43" i="16"/>
  <c r="Q42" i="16"/>
  <c r="P42" i="16"/>
  <c r="O42" i="16"/>
  <c r="F42" i="16"/>
  <c r="E42" i="16"/>
  <c r="Q41" i="16"/>
  <c r="P41" i="16"/>
  <c r="O41" i="16"/>
  <c r="F41" i="16"/>
  <c r="E41" i="16"/>
  <c r="Q40" i="16"/>
  <c r="P40" i="16"/>
  <c r="O40" i="16"/>
  <c r="G40" i="16"/>
  <c r="F40" i="16"/>
  <c r="E40" i="16"/>
  <c r="Q39" i="16"/>
  <c r="P39" i="16"/>
  <c r="O39" i="16"/>
  <c r="G39" i="16"/>
  <c r="F39" i="16"/>
  <c r="E39" i="16"/>
  <c r="Q38" i="16"/>
  <c r="P38" i="16"/>
  <c r="O38" i="16"/>
  <c r="F38" i="16"/>
  <c r="E38" i="16"/>
  <c r="Q37" i="16"/>
  <c r="P37" i="16"/>
  <c r="O37" i="16"/>
  <c r="G37" i="16"/>
  <c r="F37" i="16"/>
  <c r="E37" i="16"/>
  <c r="Q36" i="16"/>
  <c r="P36" i="16"/>
  <c r="O36" i="16"/>
  <c r="G36" i="16"/>
  <c r="F36" i="16"/>
  <c r="E36" i="16"/>
  <c r="Q35" i="16"/>
  <c r="P35" i="16"/>
  <c r="O35" i="16"/>
  <c r="G35" i="16"/>
  <c r="F35" i="16"/>
  <c r="E35" i="16"/>
  <c r="Q34" i="16"/>
  <c r="P34" i="16"/>
  <c r="O34" i="16"/>
  <c r="F34" i="16"/>
  <c r="E34" i="16"/>
  <c r="Q33" i="16"/>
  <c r="P33" i="16"/>
  <c r="O33" i="16"/>
  <c r="G33" i="16"/>
  <c r="F33" i="16"/>
  <c r="E33" i="16"/>
  <c r="Q32" i="16"/>
  <c r="P32" i="16"/>
  <c r="O32" i="16"/>
  <c r="F32" i="16"/>
  <c r="E32" i="16"/>
  <c r="Q31" i="16"/>
  <c r="P31" i="16"/>
  <c r="O31" i="16"/>
  <c r="G31" i="16"/>
  <c r="F31" i="16"/>
  <c r="E31" i="16"/>
  <c r="Q30" i="16"/>
  <c r="P30" i="16"/>
  <c r="O30" i="16"/>
  <c r="G30" i="16"/>
  <c r="F30" i="16"/>
  <c r="E30" i="16"/>
  <c r="Q29" i="16"/>
  <c r="P29" i="16"/>
  <c r="O29" i="16"/>
  <c r="G29" i="16"/>
  <c r="F29" i="16"/>
  <c r="E29" i="16"/>
  <c r="Q28" i="16"/>
  <c r="P28" i="16"/>
  <c r="O28" i="16"/>
  <c r="G28" i="16"/>
  <c r="F28" i="16"/>
  <c r="E28" i="16"/>
  <c r="Q27" i="16"/>
  <c r="P27" i="16"/>
  <c r="O27" i="16"/>
  <c r="F27" i="16"/>
  <c r="E27" i="16"/>
  <c r="Q26" i="16"/>
  <c r="P26" i="16"/>
  <c r="O26" i="16"/>
  <c r="G26" i="16"/>
  <c r="F26" i="16"/>
  <c r="E26" i="16"/>
  <c r="P25" i="16"/>
  <c r="O25" i="16"/>
  <c r="G25" i="16"/>
  <c r="F25" i="16"/>
  <c r="E25" i="16"/>
  <c r="Q24" i="16"/>
  <c r="P24" i="16"/>
  <c r="O24" i="16"/>
  <c r="G24" i="16"/>
  <c r="F24" i="16"/>
  <c r="E24" i="16"/>
  <c r="Q23" i="16"/>
  <c r="P23" i="16"/>
  <c r="O23" i="16"/>
  <c r="F23" i="16"/>
  <c r="E23" i="16"/>
  <c r="Q22" i="16"/>
  <c r="P22" i="16"/>
  <c r="O22" i="16"/>
  <c r="G22" i="16"/>
  <c r="F22" i="16"/>
  <c r="E22" i="16"/>
  <c r="Q21" i="16"/>
  <c r="P21" i="16"/>
  <c r="O21" i="16"/>
  <c r="G21" i="16"/>
  <c r="F21" i="16"/>
  <c r="E21" i="16"/>
  <c r="Q20" i="16"/>
  <c r="P20" i="16"/>
  <c r="O20" i="16"/>
  <c r="G20" i="16"/>
  <c r="F20" i="16"/>
  <c r="E20" i="16"/>
  <c r="Q19" i="16"/>
  <c r="P19" i="16"/>
  <c r="O19" i="16"/>
  <c r="G19" i="16"/>
  <c r="F19" i="16"/>
  <c r="E19" i="16"/>
  <c r="Q18" i="16"/>
  <c r="P18" i="16"/>
  <c r="O18" i="16"/>
  <c r="G18" i="16"/>
  <c r="F18" i="16"/>
  <c r="E18" i="16"/>
  <c r="Q17" i="16"/>
  <c r="P17" i="16"/>
  <c r="O17" i="16"/>
  <c r="G17" i="16"/>
  <c r="F17" i="16"/>
  <c r="E17" i="16"/>
  <c r="Q16" i="16"/>
  <c r="P16" i="16"/>
  <c r="O16" i="16"/>
  <c r="G16" i="16"/>
  <c r="F16" i="16"/>
  <c r="E16" i="16"/>
  <c r="Q15" i="16"/>
  <c r="P15" i="16"/>
  <c r="O15" i="16"/>
  <c r="F15" i="16"/>
  <c r="E15" i="16"/>
  <c r="Q14" i="16"/>
  <c r="P14" i="16"/>
  <c r="O14" i="16"/>
  <c r="G14" i="16"/>
  <c r="F14" i="16"/>
  <c r="E14" i="16"/>
  <c r="P13" i="16"/>
  <c r="O13" i="16"/>
  <c r="G13" i="16"/>
  <c r="F13" i="16"/>
  <c r="E13" i="16"/>
  <c r="Q12" i="16"/>
  <c r="P12" i="16"/>
  <c r="O12" i="16"/>
  <c r="G12" i="16"/>
  <c r="F12" i="16"/>
  <c r="E12" i="16"/>
  <c r="Q11" i="16"/>
  <c r="P11" i="16"/>
  <c r="O11" i="16"/>
  <c r="G11" i="16"/>
  <c r="F11" i="16"/>
  <c r="E11" i="16"/>
  <c r="Q10" i="16"/>
  <c r="P10" i="16"/>
  <c r="O10" i="16"/>
  <c r="F10" i="16"/>
  <c r="E10" i="16"/>
  <c r="P9" i="16"/>
  <c r="O9" i="16"/>
  <c r="F9" i="16"/>
  <c r="E9" i="16"/>
  <c r="P8" i="16"/>
  <c r="O8" i="16"/>
  <c r="G8" i="16"/>
  <c r="F8" i="16"/>
  <c r="E8" i="16"/>
  <c r="Q7" i="16"/>
  <c r="P7" i="16"/>
  <c r="O7" i="16"/>
  <c r="G7" i="16"/>
  <c r="F7" i="16"/>
  <c r="E7" i="16"/>
  <c r="Q6" i="16"/>
  <c r="P6" i="16"/>
  <c r="O6" i="16"/>
  <c r="G6" i="16"/>
  <c r="F6" i="16"/>
  <c r="E6" i="16"/>
  <c r="Q5" i="16"/>
  <c r="P5" i="16"/>
  <c r="O5" i="16"/>
  <c r="G5" i="16"/>
  <c r="F5" i="16"/>
  <c r="E5" i="16"/>
  <c r="Q4" i="16"/>
  <c r="P4" i="16"/>
  <c r="O4" i="16"/>
  <c r="G4" i="16"/>
  <c r="F4" i="16"/>
  <c r="E4" i="16"/>
  <c r="Q3" i="16"/>
  <c r="P3" i="16"/>
  <c r="O3" i="16"/>
  <c r="G3" i="16"/>
  <c r="F3" i="16"/>
  <c r="E3" i="16"/>
  <c r="Q2" i="16"/>
  <c r="P2" i="16"/>
  <c r="O2" i="16"/>
  <c r="G2" i="16"/>
  <c r="F2" i="16"/>
  <c r="E2" i="16"/>
  <c r="A41" i="20"/>
  <c r="A40" i="20"/>
  <c r="A39" i="20"/>
  <c r="A38" i="20"/>
  <c r="A37" i="20"/>
  <c r="A36" i="20"/>
  <c r="A35" i="20"/>
  <c r="A34" i="20"/>
  <c r="A33" i="20"/>
  <c r="A29" i="20"/>
  <c r="A28" i="20"/>
  <c r="A27" i="20"/>
  <c r="A23" i="20"/>
  <c r="A22" i="20"/>
  <c r="A21" i="20"/>
  <c r="A20" i="20"/>
  <c r="J17" i="20"/>
  <c r="A15" i="20"/>
  <c r="A14" i="20"/>
  <c r="A13" i="20"/>
  <c r="A12" i="20"/>
  <c r="A11" i="20"/>
  <c r="A10" i="20"/>
  <c r="A9" i="20"/>
  <c r="A8" i="20"/>
  <c r="A7" i="20"/>
  <c r="A6" i="20"/>
  <c r="A5" i="20"/>
  <c r="A4" i="20"/>
  <c r="S241" i="14"/>
  <c r="R241" i="14"/>
  <c r="Q241" i="14"/>
  <c r="P241" i="14"/>
  <c r="O241" i="14"/>
  <c r="N241" i="14"/>
  <c r="M241" i="14"/>
  <c r="L241" i="14"/>
  <c r="K241" i="14"/>
  <c r="J241" i="14"/>
  <c r="I241" i="14"/>
  <c r="H241" i="14"/>
  <c r="G241" i="14"/>
  <c r="F241" i="14"/>
  <c r="E241" i="14"/>
  <c r="D241" i="14"/>
  <c r="C241" i="14"/>
  <c r="B241" i="14"/>
  <c r="S240" i="14"/>
  <c r="R240" i="14"/>
  <c r="Q240" i="14"/>
  <c r="P240" i="14"/>
  <c r="O240" i="14"/>
  <c r="N240" i="14"/>
  <c r="M240" i="14"/>
  <c r="L240" i="14"/>
  <c r="K240" i="14"/>
  <c r="J240" i="14"/>
  <c r="I240" i="14"/>
  <c r="H240" i="14"/>
  <c r="G240" i="14"/>
  <c r="F240" i="14"/>
  <c r="E240" i="14"/>
  <c r="D240" i="14"/>
  <c r="C240" i="14"/>
  <c r="B240" i="14"/>
  <c r="S239" i="14"/>
  <c r="AC22" i="14" s="1" a="1"/>
  <c r="AC22" i="14" s="1"/>
  <c r="R239" i="14"/>
  <c r="Q239" i="14"/>
  <c r="P239" i="14"/>
  <c r="O239" i="14"/>
  <c r="N239" i="14"/>
  <c r="M239" i="14"/>
  <c r="L239" i="14"/>
  <c r="K239" i="14"/>
  <c r="J239" i="14"/>
  <c r="I239" i="14"/>
  <c r="H239" i="14"/>
  <c r="G239" i="14"/>
  <c r="F239" i="14"/>
  <c r="E239" i="14"/>
  <c r="D239" i="14"/>
  <c r="C239" i="14"/>
  <c r="B239" i="14"/>
  <c r="S238" i="14"/>
  <c r="AC29" i="14" s="1" a="1"/>
  <c r="AC29" i="14" s="1"/>
  <c r="R238" i="14"/>
  <c r="AB29" i="14" s="1" a="1"/>
  <c r="AB29" i="14" s="1"/>
  <c r="Q238" i="14"/>
  <c r="P238" i="14"/>
  <c r="O238" i="14"/>
  <c r="N238" i="14"/>
  <c r="M238" i="14"/>
  <c r="L238" i="14"/>
  <c r="K238" i="14"/>
  <c r="J238" i="14"/>
  <c r="I238" i="14"/>
  <c r="H238" i="14"/>
  <c r="G238" i="14"/>
  <c r="F238" i="14"/>
  <c r="E238" i="14"/>
  <c r="D238" i="14"/>
  <c r="C238" i="14"/>
  <c r="B238" i="14"/>
  <c r="S237" i="14"/>
  <c r="AC112" i="14" s="1" a="1"/>
  <c r="AC112" i="14" s="1"/>
  <c r="R237" i="14"/>
  <c r="AB112" i="14" s="1" a="1"/>
  <c r="AB112" i="14" s="1"/>
  <c r="Q237" i="14"/>
  <c r="P237" i="14"/>
  <c r="O237" i="14"/>
  <c r="N237" i="14"/>
  <c r="M237" i="14"/>
  <c r="L237" i="14"/>
  <c r="K237" i="14"/>
  <c r="J237" i="14"/>
  <c r="I237" i="14"/>
  <c r="H237" i="14"/>
  <c r="G237" i="14"/>
  <c r="F237" i="14"/>
  <c r="E237" i="14"/>
  <c r="D237" i="14"/>
  <c r="C237" i="14"/>
  <c r="B237" i="14"/>
  <c r="S236" i="14"/>
  <c r="AC111" i="14" s="1" a="1"/>
  <c r="AC111" i="14" s="1"/>
  <c r="R236" i="14"/>
  <c r="Q236" i="14"/>
  <c r="P236" i="14"/>
  <c r="O236" i="14"/>
  <c r="N236" i="14"/>
  <c r="M236" i="14"/>
  <c r="L236" i="14"/>
  <c r="K236" i="14"/>
  <c r="J236" i="14"/>
  <c r="I236" i="14"/>
  <c r="H236" i="14"/>
  <c r="G236" i="14"/>
  <c r="F236" i="14"/>
  <c r="E236" i="14"/>
  <c r="D236" i="14"/>
  <c r="C236" i="14"/>
  <c r="B236" i="14"/>
  <c r="S235" i="14"/>
  <c r="R235" i="14"/>
  <c r="Q235" i="14"/>
  <c r="P235" i="14"/>
  <c r="O235" i="14"/>
  <c r="N235" i="14"/>
  <c r="M235" i="14"/>
  <c r="L235" i="14"/>
  <c r="K235" i="14"/>
  <c r="J235" i="14"/>
  <c r="I235" i="14"/>
  <c r="H235" i="14"/>
  <c r="G235" i="14"/>
  <c r="F235" i="14"/>
  <c r="E235" i="14"/>
  <c r="D235" i="14"/>
  <c r="C235" i="14"/>
  <c r="B235" i="14"/>
  <c r="S234" i="14"/>
  <c r="R234" i="14"/>
  <c r="AB74" i="14" s="1" a="1"/>
  <c r="AB74" i="14" s="1"/>
  <c r="Q234" i="14"/>
  <c r="P234" i="14"/>
  <c r="O234" i="14"/>
  <c r="N234" i="14"/>
  <c r="M234" i="14"/>
  <c r="L234" i="14"/>
  <c r="K234" i="14"/>
  <c r="J234" i="14"/>
  <c r="I234" i="14"/>
  <c r="H234" i="14"/>
  <c r="G234" i="14"/>
  <c r="F234" i="14"/>
  <c r="E234" i="14"/>
  <c r="D234" i="14"/>
  <c r="C234" i="14"/>
  <c r="B234" i="14"/>
  <c r="S233" i="14"/>
  <c r="AC45" i="14" s="1" a="1"/>
  <c r="AC45" i="14" s="1"/>
  <c r="R233" i="14"/>
  <c r="Q233" i="14"/>
  <c r="P233" i="14"/>
  <c r="O233" i="14"/>
  <c r="N233" i="14"/>
  <c r="M233" i="14"/>
  <c r="L233" i="14"/>
  <c r="K233" i="14"/>
  <c r="J233" i="14"/>
  <c r="I233" i="14"/>
  <c r="H233" i="14"/>
  <c r="G233" i="14"/>
  <c r="F233" i="14"/>
  <c r="E233" i="14"/>
  <c r="D233" i="14"/>
  <c r="C233" i="14"/>
  <c r="B233" i="14"/>
  <c r="S232" i="14"/>
  <c r="R232" i="14"/>
  <c r="Q232" i="14"/>
  <c r="P232" i="14"/>
  <c r="O232" i="14"/>
  <c r="N232" i="14"/>
  <c r="M232" i="14"/>
  <c r="L232" i="14"/>
  <c r="K232" i="14"/>
  <c r="J232" i="14"/>
  <c r="I232" i="14"/>
  <c r="H232" i="14"/>
  <c r="G232" i="14"/>
  <c r="F232" i="14"/>
  <c r="E232" i="14"/>
  <c r="D232" i="14"/>
  <c r="C232" i="14"/>
  <c r="B232" i="14"/>
  <c r="S231" i="14"/>
  <c r="R231" i="14"/>
  <c r="Q231" i="14"/>
  <c r="P231" i="14"/>
  <c r="O231" i="14"/>
  <c r="N231" i="14"/>
  <c r="M231" i="14"/>
  <c r="L231" i="14"/>
  <c r="K231" i="14"/>
  <c r="J231" i="14"/>
  <c r="I231" i="14"/>
  <c r="H231" i="14"/>
  <c r="G231" i="14"/>
  <c r="F231" i="14"/>
  <c r="E231" i="14"/>
  <c r="D231" i="14"/>
  <c r="C231" i="14"/>
  <c r="B231" i="14"/>
  <c r="S230" i="14"/>
  <c r="AC11" i="14" s="1" a="1"/>
  <c r="AC11" i="14" s="1"/>
  <c r="R230" i="14"/>
  <c r="AB11" i="14" s="1" a="1"/>
  <c r="AB11" i="14" s="1"/>
  <c r="Q230" i="14"/>
  <c r="P230" i="14"/>
  <c r="O230" i="14"/>
  <c r="N230" i="14"/>
  <c r="M230" i="14"/>
  <c r="L230" i="14"/>
  <c r="K230" i="14"/>
  <c r="J230" i="14"/>
  <c r="I230" i="14"/>
  <c r="H230" i="14"/>
  <c r="G230" i="14"/>
  <c r="F230" i="14"/>
  <c r="E230" i="14"/>
  <c r="D230" i="14"/>
  <c r="C230" i="14"/>
  <c r="B230" i="14"/>
  <c r="S229" i="14"/>
  <c r="AC23" i="14" s="1" a="1"/>
  <c r="AC23" i="14" s="1"/>
  <c r="R229" i="14"/>
  <c r="Q229" i="14"/>
  <c r="P229" i="14"/>
  <c r="O229" i="14"/>
  <c r="N229" i="14"/>
  <c r="M229" i="14"/>
  <c r="L229" i="14"/>
  <c r="K229" i="14"/>
  <c r="J229" i="14"/>
  <c r="I229" i="14"/>
  <c r="H229" i="14"/>
  <c r="G229" i="14"/>
  <c r="F229" i="14"/>
  <c r="E229" i="14"/>
  <c r="D229" i="14"/>
  <c r="C229" i="14"/>
  <c r="B229" i="14"/>
  <c r="S228" i="14"/>
  <c r="R228" i="14"/>
  <c r="AB67" i="14" s="1" a="1"/>
  <c r="AB67" i="14" s="1"/>
  <c r="Q228" i="14"/>
  <c r="P228" i="14"/>
  <c r="O228" i="14"/>
  <c r="N228" i="14"/>
  <c r="M228" i="14"/>
  <c r="L228" i="14"/>
  <c r="K228" i="14"/>
  <c r="J228" i="14"/>
  <c r="I228" i="14"/>
  <c r="H228" i="14"/>
  <c r="G228" i="14"/>
  <c r="F228" i="14"/>
  <c r="E228" i="14"/>
  <c r="D228" i="14"/>
  <c r="C228" i="14"/>
  <c r="B228" i="14"/>
  <c r="S227" i="14"/>
  <c r="R227" i="14"/>
  <c r="Q227" i="14"/>
  <c r="P227" i="14"/>
  <c r="O227" i="14"/>
  <c r="N227" i="14"/>
  <c r="M227" i="14"/>
  <c r="L227" i="14"/>
  <c r="K227" i="14"/>
  <c r="J227" i="14"/>
  <c r="I227" i="14"/>
  <c r="H227" i="14"/>
  <c r="G227" i="14"/>
  <c r="F227" i="14"/>
  <c r="E227" i="14"/>
  <c r="D227" i="14"/>
  <c r="C227" i="14"/>
  <c r="B227" i="14"/>
  <c r="S226" i="14"/>
  <c r="R226" i="14"/>
  <c r="AB66" i="14" s="1" a="1"/>
  <c r="AB66" i="14" s="1"/>
  <c r="Q226" i="14"/>
  <c r="P226" i="14"/>
  <c r="O226" i="14"/>
  <c r="N226" i="14"/>
  <c r="M226" i="14"/>
  <c r="L226" i="14"/>
  <c r="K226" i="14"/>
  <c r="J226" i="14"/>
  <c r="I226" i="14"/>
  <c r="H226" i="14"/>
  <c r="G226" i="14"/>
  <c r="F226" i="14"/>
  <c r="E226" i="14"/>
  <c r="D226" i="14"/>
  <c r="C226" i="14"/>
  <c r="B226" i="14"/>
  <c r="S225" i="14"/>
  <c r="R225" i="14"/>
  <c r="Q225" i="14"/>
  <c r="P225" i="14"/>
  <c r="O225" i="14"/>
  <c r="N225" i="14"/>
  <c r="M225" i="14"/>
  <c r="L225" i="14"/>
  <c r="K225" i="14"/>
  <c r="J225" i="14"/>
  <c r="I225" i="14"/>
  <c r="H225" i="14"/>
  <c r="G225" i="14"/>
  <c r="F225" i="14"/>
  <c r="E225" i="14"/>
  <c r="D225" i="14"/>
  <c r="C225" i="14"/>
  <c r="B225" i="14"/>
  <c r="S224" i="14"/>
  <c r="AC19" i="14" s="1" a="1"/>
  <c r="R224" i="14"/>
  <c r="Q224" i="14"/>
  <c r="P224" i="14"/>
  <c r="O224" i="14"/>
  <c r="N224" i="14"/>
  <c r="M224" i="14"/>
  <c r="L224" i="14"/>
  <c r="K224" i="14"/>
  <c r="J224" i="14"/>
  <c r="I224" i="14"/>
  <c r="H224" i="14"/>
  <c r="G224" i="14"/>
  <c r="F224" i="14"/>
  <c r="E224" i="14"/>
  <c r="D224" i="14"/>
  <c r="C224" i="14"/>
  <c r="B224" i="14"/>
  <c r="S223" i="14"/>
  <c r="R223" i="14"/>
  <c r="Q223" i="14"/>
  <c r="P223" i="14"/>
  <c r="O223" i="14"/>
  <c r="N223" i="14"/>
  <c r="M223" i="14"/>
  <c r="L223" i="14"/>
  <c r="K223" i="14"/>
  <c r="J223" i="14"/>
  <c r="I223" i="14"/>
  <c r="H223" i="14"/>
  <c r="G223" i="14"/>
  <c r="F223" i="14"/>
  <c r="E223" i="14"/>
  <c r="D223" i="14"/>
  <c r="C223" i="14"/>
  <c r="B223" i="14"/>
  <c r="S222" i="14"/>
  <c r="AC31" i="14" s="1" a="1"/>
  <c r="AC31" i="14" s="1"/>
  <c r="R222" i="14"/>
  <c r="AB31" i="14" s="1" a="1"/>
  <c r="AB31" i="14" s="1"/>
  <c r="Q222" i="14"/>
  <c r="P222" i="14"/>
  <c r="O222" i="14"/>
  <c r="N222" i="14"/>
  <c r="M222" i="14"/>
  <c r="L222" i="14"/>
  <c r="K222" i="14"/>
  <c r="J222" i="14"/>
  <c r="I222" i="14"/>
  <c r="H222" i="14"/>
  <c r="G222" i="14"/>
  <c r="F222" i="14"/>
  <c r="E222" i="14"/>
  <c r="D222" i="14"/>
  <c r="C222" i="14"/>
  <c r="B222" i="14"/>
  <c r="S221" i="14"/>
  <c r="AC50" i="14" s="1" a="1"/>
  <c r="AC50" i="14" s="1"/>
  <c r="R221" i="14"/>
  <c r="Q221" i="14"/>
  <c r="P221" i="14"/>
  <c r="O221" i="14"/>
  <c r="N221" i="14"/>
  <c r="M221" i="14"/>
  <c r="L221" i="14"/>
  <c r="K221" i="14"/>
  <c r="J221" i="14"/>
  <c r="I221" i="14"/>
  <c r="H221" i="14"/>
  <c r="G221" i="14"/>
  <c r="F221" i="14"/>
  <c r="E221" i="14"/>
  <c r="D221" i="14"/>
  <c r="C221" i="14"/>
  <c r="B221" i="14"/>
  <c r="S220" i="14"/>
  <c r="R220" i="14"/>
  <c r="AB56" i="14" s="1" a="1"/>
  <c r="AB56" i="14" s="1"/>
  <c r="Q220" i="14"/>
  <c r="P220" i="14"/>
  <c r="O220" i="14"/>
  <c r="N220" i="14"/>
  <c r="M220" i="14"/>
  <c r="L220" i="14"/>
  <c r="K220" i="14"/>
  <c r="J220" i="14"/>
  <c r="I220" i="14"/>
  <c r="H220" i="14"/>
  <c r="G220" i="14"/>
  <c r="F220" i="14"/>
  <c r="E220" i="14"/>
  <c r="D220" i="14"/>
  <c r="C220" i="14"/>
  <c r="B220" i="14"/>
  <c r="S219" i="14"/>
  <c r="R219" i="14"/>
  <c r="AB110" i="14" s="1" a="1"/>
  <c r="AB110" i="14" s="1"/>
  <c r="Q219" i="14"/>
  <c r="P219" i="14"/>
  <c r="O219" i="14"/>
  <c r="N219" i="14"/>
  <c r="M219" i="14"/>
  <c r="L219" i="14"/>
  <c r="K219" i="14"/>
  <c r="J219" i="14"/>
  <c r="I219" i="14"/>
  <c r="H219" i="14"/>
  <c r="G219" i="14"/>
  <c r="F219" i="14"/>
  <c r="E219" i="14"/>
  <c r="D219" i="14"/>
  <c r="C219" i="14"/>
  <c r="B219" i="14"/>
  <c r="S218" i="14"/>
  <c r="AC54" i="14" s="1" a="1"/>
  <c r="AC54" i="14" s="1"/>
  <c r="R218" i="14"/>
  <c r="AB54" i="14" s="1" a="1"/>
  <c r="AB54" i="14" s="1"/>
  <c r="Q218" i="14"/>
  <c r="P218" i="14"/>
  <c r="O218" i="14"/>
  <c r="N218" i="14"/>
  <c r="M218" i="14"/>
  <c r="L218" i="14"/>
  <c r="K218" i="14"/>
  <c r="J218" i="14"/>
  <c r="I218" i="14"/>
  <c r="H218" i="14"/>
  <c r="G218" i="14"/>
  <c r="F218" i="14"/>
  <c r="E218" i="14"/>
  <c r="D218" i="14"/>
  <c r="C218" i="14"/>
  <c r="B218" i="14"/>
  <c r="S217" i="14"/>
  <c r="R217" i="14"/>
  <c r="Q217" i="14"/>
  <c r="P217" i="14"/>
  <c r="O217" i="14"/>
  <c r="N217" i="14"/>
  <c r="M217" i="14"/>
  <c r="L217" i="14"/>
  <c r="K217" i="14"/>
  <c r="J217" i="14"/>
  <c r="I217" i="14"/>
  <c r="H217" i="14"/>
  <c r="G217" i="14"/>
  <c r="F217" i="14"/>
  <c r="E217" i="14"/>
  <c r="D217" i="14"/>
  <c r="C217" i="14"/>
  <c r="B217" i="14"/>
  <c r="S216" i="14"/>
  <c r="R216" i="14"/>
  <c r="Q216" i="14"/>
  <c r="P216" i="14"/>
  <c r="O216" i="14"/>
  <c r="N216" i="14"/>
  <c r="M216" i="14"/>
  <c r="L216" i="14"/>
  <c r="K216" i="14"/>
  <c r="J216" i="14"/>
  <c r="I216" i="14"/>
  <c r="H216" i="14"/>
  <c r="G216" i="14"/>
  <c r="F216" i="14"/>
  <c r="E216" i="14"/>
  <c r="D216" i="14"/>
  <c r="C216" i="14"/>
  <c r="B216" i="14"/>
  <c r="S215" i="14"/>
  <c r="R215" i="14"/>
  <c r="Q215" i="14"/>
  <c r="P215" i="14"/>
  <c r="O215" i="14"/>
  <c r="N215" i="14"/>
  <c r="M215" i="14"/>
  <c r="L215" i="14"/>
  <c r="K215" i="14"/>
  <c r="J215" i="14"/>
  <c r="I215" i="14"/>
  <c r="H215" i="14"/>
  <c r="G215" i="14"/>
  <c r="F215" i="14"/>
  <c r="E215" i="14"/>
  <c r="D215" i="14"/>
  <c r="C215" i="14"/>
  <c r="B215" i="14"/>
  <c r="S214" i="14"/>
  <c r="AC109" i="14" s="1" a="1"/>
  <c r="AC109" i="14" s="1"/>
  <c r="R214" i="14"/>
  <c r="Q214" i="14"/>
  <c r="P214" i="14"/>
  <c r="O214" i="14"/>
  <c r="N214" i="14"/>
  <c r="M214" i="14"/>
  <c r="L214" i="14"/>
  <c r="K214" i="14"/>
  <c r="J214" i="14"/>
  <c r="I214" i="14"/>
  <c r="H214" i="14"/>
  <c r="G214" i="14"/>
  <c r="F214" i="14"/>
  <c r="E214" i="14"/>
  <c r="D214" i="14"/>
  <c r="C214" i="14"/>
  <c r="B214" i="14"/>
  <c r="S213" i="14"/>
  <c r="AC108" i="14" s="1" a="1"/>
  <c r="AC108" i="14" s="1"/>
  <c r="R213" i="14"/>
  <c r="AB108" i="14" s="1" a="1"/>
  <c r="AB108" i="14" s="1"/>
  <c r="Q213" i="14"/>
  <c r="P213" i="14"/>
  <c r="O213" i="14"/>
  <c r="N213" i="14"/>
  <c r="M213" i="14"/>
  <c r="L213" i="14"/>
  <c r="K213" i="14"/>
  <c r="J213" i="14"/>
  <c r="I213" i="14"/>
  <c r="H213" i="14"/>
  <c r="G213" i="14"/>
  <c r="F213" i="14"/>
  <c r="E213" i="14"/>
  <c r="D213" i="14"/>
  <c r="C213" i="14"/>
  <c r="B213" i="14"/>
  <c r="S212" i="14"/>
  <c r="R212" i="14"/>
  <c r="Q212" i="14"/>
  <c r="P212" i="14"/>
  <c r="O212" i="14"/>
  <c r="N212" i="14"/>
  <c r="M212" i="14"/>
  <c r="L212" i="14"/>
  <c r="K212" i="14"/>
  <c r="J212" i="14"/>
  <c r="I212" i="14"/>
  <c r="H212" i="14"/>
  <c r="G212" i="14"/>
  <c r="F212" i="14"/>
  <c r="E212" i="14"/>
  <c r="D212" i="14"/>
  <c r="C212" i="14"/>
  <c r="B212" i="14"/>
  <c r="S211" i="14"/>
  <c r="R211" i="14"/>
  <c r="Q211" i="14"/>
  <c r="P211" i="14"/>
  <c r="O211" i="14"/>
  <c r="N211" i="14"/>
  <c r="M211" i="14"/>
  <c r="L211" i="14"/>
  <c r="K211" i="14"/>
  <c r="J211" i="14"/>
  <c r="I211" i="14"/>
  <c r="H211" i="14"/>
  <c r="G211" i="14"/>
  <c r="F211" i="14"/>
  <c r="E211" i="14"/>
  <c r="D211" i="14"/>
  <c r="C211" i="14"/>
  <c r="B211" i="14"/>
  <c r="S210" i="14"/>
  <c r="R210" i="14"/>
  <c r="Q210" i="14"/>
  <c r="P210" i="14"/>
  <c r="O210" i="14"/>
  <c r="N210" i="14"/>
  <c r="M210" i="14"/>
  <c r="L210" i="14"/>
  <c r="K210" i="14"/>
  <c r="J210" i="14"/>
  <c r="I210" i="14"/>
  <c r="H210" i="14"/>
  <c r="G210" i="14"/>
  <c r="F210" i="14"/>
  <c r="E210" i="14"/>
  <c r="D210" i="14"/>
  <c r="C210" i="14"/>
  <c r="B210" i="14"/>
  <c r="S209" i="14"/>
  <c r="AC37" i="14" s="1" a="1"/>
  <c r="AC37" i="14" s="1"/>
  <c r="R209" i="14"/>
  <c r="Q209" i="14"/>
  <c r="P209" i="14"/>
  <c r="O209" i="14"/>
  <c r="N209" i="14"/>
  <c r="M209" i="14"/>
  <c r="L209" i="14"/>
  <c r="K209" i="14"/>
  <c r="J209" i="14"/>
  <c r="I209" i="14"/>
  <c r="H209" i="14"/>
  <c r="G209" i="14"/>
  <c r="F209" i="14"/>
  <c r="E209" i="14"/>
  <c r="D209" i="14"/>
  <c r="C209" i="14"/>
  <c r="B209" i="14"/>
  <c r="S208" i="14"/>
  <c r="R208" i="14"/>
  <c r="Q208" i="14"/>
  <c r="P208" i="14"/>
  <c r="O208" i="14"/>
  <c r="N208" i="14"/>
  <c r="M208" i="14"/>
  <c r="L208" i="14"/>
  <c r="K208" i="14"/>
  <c r="J208" i="14"/>
  <c r="I208" i="14"/>
  <c r="H208" i="14"/>
  <c r="G208" i="14"/>
  <c r="F208" i="14"/>
  <c r="E208" i="14"/>
  <c r="D208" i="14"/>
  <c r="C208" i="14"/>
  <c r="B208" i="14"/>
  <c r="S207" i="14"/>
  <c r="R207" i="14"/>
  <c r="Q207" i="14"/>
  <c r="P207" i="14"/>
  <c r="O207" i="14"/>
  <c r="N207" i="14"/>
  <c r="M207" i="14"/>
  <c r="L207" i="14"/>
  <c r="K207" i="14"/>
  <c r="J207" i="14"/>
  <c r="I207" i="14"/>
  <c r="H207" i="14"/>
  <c r="G207" i="14"/>
  <c r="F207" i="14"/>
  <c r="E207" i="14"/>
  <c r="D207" i="14"/>
  <c r="C207" i="14"/>
  <c r="B207" i="14"/>
  <c r="S206" i="14"/>
  <c r="Q206" i="14"/>
  <c r="P206" i="14"/>
  <c r="O206" i="14"/>
  <c r="N206" i="14"/>
  <c r="M206" i="14"/>
  <c r="L206" i="14"/>
  <c r="K206" i="14"/>
  <c r="J206" i="14"/>
  <c r="I206" i="14"/>
  <c r="H206" i="14"/>
  <c r="G206" i="14"/>
  <c r="F206" i="14"/>
  <c r="E206" i="14"/>
  <c r="D206" i="14"/>
  <c r="C206" i="14"/>
  <c r="B206" i="14"/>
  <c r="S205" i="14"/>
  <c r="R205" i="14"/>
  <c r="Q205" i="14"/>
  <c r="P205" i="14"/>
  <c r="O205" i="14"/>
  <c r="N205" i="14"/>
  <c r="M205" i="14"/>
  <c r="L205" i="14"/>
  <c r="K205" i="14"/>
  <c r="J205" i="14"/>
  <c r="I205" i="14"/>
  <c r="H205" i="14"/>
  <c r="G205" i="14"/>
  <c r="F205" i="14"/>
  <c r="E205" i="14"/>
  <c r="D205" i="14"/>
  <c r="C205" i="14"/>
  <c r="B205" i="14"/>
  <c r="S204" i="14"/>
  <c r="R204" i="14"/>
  <c r="Q204" i="14"/>
  <c r="P204" i="14"/>
  <c r="O204" i="14"/>
  <c r="N204" i="14"/>
  <c r="M204" i="14"/>
  <c r="L204" i="14"/>
  <c r="K204" i="14"/>
  <c r="J204" i="14"/>
  <c r="I204" i="14"/>
  <c r="H204" i="14"/>
  <c r="G204" i="14"/>
  <c r="F204" i="14"/>
  <c r="E204" i="14"/>
  <c r="D204" i="14"/>
  <c r="C204" i="14"/>
  <c r="B204" i="14"/>
  <c r="S203" i="14"/>
  <c r="R203" i="14"/>
  <c r="AB106" i="14" s="1" a="1"/>
  <c r="AB106" i="14" s="1"/>
  <c r="Q203" i="14"/>
  <c r="P203" i="14"/>
  <c r="O203" i="14"/>
  <c r="N203" i="14"/>
  <c r="M203" i="14"/>
  <c r="L203" i="14"/>
  <c r="K203" i="14"/>
  <c r="J203" i="14"/>
  <c r="I203" i="14"/>
  <c r="H203" i="14"/>
  <c r="G203" i="14"/>
  <c r="F203" i="14"/>
  <c r="E203" i="14"/>
  <c r="D203" i="14"/>
  <c r="C203" i="14"/>
  <c r="B203" i="14"/>
  <c r="S202" i="14"/>
  <c r="AC27" i="14" s="1" a="1"/>
  <c r="R202" i="14"/>
  <c r="AB27" i="14" s="1" a="1"/>
  <c r="AB27" i="14" s="1"/>
  <c r="Q202" i="14"/>
  <c r="P202" i="14"/>
  <c r="O202" i="14"/>
  <c r="N202" i="14"/>
  <c r="M202" i="14"/>
  <c r="L202" i="14"/>
  <c r="K202" i="14"/>
  <c r="J202" i="14"/>
  <c r="I202" i="14"/>
  <c r="H202" i="14"/>
  <c r="G202" i="14"/>
  <c r="F202" i="14"/>
  <c r="E202" i="14"/>
  <c r="D202" i="14"/>
  <c r="C202" i="14"/>
  <c r="B202" i="14"/>
  <c r="S201" i="14"/>
  <c r="R201" i="14"/>
  <c r="Q201" i="14"/>
  <c r="P201" i="14"/>
  <c r="O201" i="14"/>
  <c r="N201" i="14"/>
  <c r="M201" i="14"/>
  <c r="L201" i="14"/>
  <c r="K201" i="14"/>
  <c r="J201" i="14"/>
  <c r="I201" i="14"/>
  <c r="H201" i="14"/>
  <c r="G201" i="14"/>
  <c r="F201" i="14"/>
  <c r="E201" i="14"/>
  <c r="D201" i="14"/>
  <c r="C201" i="14"/>
  <c r="B201" i="14"/>
  <c r="S200" i="14"/>
  <c r="R200" i="14"/>
  <c r="Q200" i="14"/>
  <c r="P200" i="14"/>
  <c r="O200" i="14"/>
  <c r="N200" i="14"/>
  <c r="M200" i="14"/>
  <c r="L200" i="14"/>
  <c r="K200" i="14"/>
  <c r="J200" i="14"/>
  <c r="I200" i="14"/>
  <c r="H200" i="14"/>
  <c r="G200" i="14"/>
  <c r="F200" i="14"/>
  <c r="E200" i="14"/>
  <c r="D200" i="14"/>
  <c r="C200" i="14"/>
  <c r="B200" i="14"/>
  <c r="S199" i="14"/>
  <c r="Q199" i="14"/>
  <c r="P199" i="14"/>
  <c r="O199" i="14"/>
  <c r="N199" i="14"/>
  <c r="M199" i="14"/>
  <c r="L199" i="14"/>
  <c r="K199" i="14"/>
  <c r="J199" i="14"/>
  <c r="I199" i="14"/>
  <c r="H199" i="14"/>
  <c r="G199" i="14"/>
  <c r="F199" i="14"/>
  <c r="E199" i="14"/>
  <c r="D199" i="14"/>
  <c r="C199" i="14"/>
  <c r="B199" i="14"/>
  <c r="S198" i="14"/>
  <c r="R198" i="14"/>
  <c r="Q198" i="14"/>
  <c r="P198" i="14"/>
  <c r="O198" i="14"/>
  <c r="N198" i="14"/>
  <c r="M198" i="14"/>
  <c r="L198" i="14"/>
  <c r="K198" i="14"/>
  <c r="J198" i="14"/>
  <c r="I198" i="14"/>
  <c r="H198" i="14"/>
  <c r="G198" i="14"/>
  <c r="F198" i="14"/>
  <c r="E198" i="14"/>
  <c r="D198" i="14"/>
  <c r="C198" i="14"/>
  <c r="B198" i="14"/>
  <c r="S197" i="14"/>
  <c r="Q197" i="14"/>
  <c r="P197" i="14"/>
  <c r="O197" i="14"/>
  <c r="N197" i="14"/>
  <c r="M197" i="14"/>
  <c r="L197" i="14"/>
  <c r="K197" i="14"/>
  <c r="J197" i="14"/>
  <c r="I197" i="14"/>
  <c r="H197" i="14"/>
  <c r="G197" i="14"/>
  <c r="F197" i="14"/>
  <c r="E197" i="14"/>
  <c r="D197" i="14"/>
  <c r="C197" i="14"/>
  <c r="B197" i="14"/>
  <c r="S196" i="14"/>
  <c r="R196" i="14"/>
  <c r="Q196" i="14"/>
  <c r="P196" i="14"/>
  <c r="O196" i="14"/>
  <c r="N196" i="14"/>
  <c r="M196" i="14"/>
  <c r="L196" i="14"/>
  <c r="K196" i="14"/>
  <c r="J196" i="14"/>
  <c r="I196" i="14"/>
  <c r="H196" i="14"/>
  <c r="G196" i="14"/>
  <c r="F196" i="14"/>
  <c r="E196" i="14"/>
  <c r="D196" i="14"/>
  <c r="C196" i="14"/>
  <c r="B196" i="14"/>
  <c r="S195" i="14"/>
  <c r="R195" i="14"/>
  <c r="Q195" i="14"/>
  <c r="P195" i="14"/>
  <c r="O195" i="14"/>
  <c r="N195" i="14"/>
  <c r="M195" i="14"/>
  <c r="L195" i="14"/>
  <c r="K195" i="14"/>
  <c r="J195" i="14"/>
  <c r="I195" i="14"/>
  <c r="H195" i="14"/>
  <c r="G195" i="14"/>
  <c r="F195" i="14"/>
  <c r="E195" i="14"/>
  <c r="D195" i="14"/>
  <c r="C195" i="14"/>
  <c r="B195" i="14"/>
  <c r="S194" i="14"/>
  <c r="R194" i="14"/>
  <c r="AB65" i="14" s="1" a="1"/>
  <c r="AB65" i="14" s="1"/>
  <c r="Q194" i="14"/>
  <c r="P194" i="14"/>
  <c r="O194" i="14"/>
  <c r="N194" i="14"/>
  <c r="M194" i="14"/>
  <c r="L194" i="14"/>
  <c r="K194" i="14"/>
  <c r="J194" i="14"/>
  <c r="I194" i="14"/>
  <c r="H194" i="14"/>
  <c r="G194" i="14"/>
  <c r="F194" i="14"/>
  <c r="E194" i="14"/>
  <c r="D194" i="14"/>
  <c r="C194" i="14"/>
  <c r="B194" i="14"/>
  <c r="S193" i="14"/>
  <c r="R193" i="14"/>
  <c r="Q193" i="14"/>
  <c r="P193" i="14"/>
  <c r="O193" i="14"/>
  <c r="N193" i="14"/>
  <c r="M193" i="14"/>
  <c r="L193" i="14"/>
  <c r="K193" i="14"/>
  <c r="J193" i="14"/>
  <c r="I193" i="14"/>
  <c r="H193" i="14"/>
  <c r="G193" i="14"/>
  <c r="F193" i="14"/>
  <c r="E193" i="14"/>
  <c r="D193" i="14"/>
  <c r="C193" i="14"/>
  <c r="B193" i="14"/>
  <c r="S192" i="14"/>
  <c r="R192" i="14"/>
  <c r="Q192" i="14"/>
  <c r="P192" i="14"/>
  <c r="O192" i="14"/>
  <c r="N192" i="14"/>
  <c r="M192" i="14"/>
  <c r="L192" i="14"/>
  <c r="K192" i="14"/>
  <c r="J192" i="14"/>
  <c r="I192" i="14"/>
  <c r="H192" i="14"/>
  <c r="G192" i="14"/>
  <c r="F192" i="14"/>
  <c r="E192" i="14"/>
  <c r="D192" i="14"/>
  <c r="C192" i="14"/>
  <c r="B192" i="14"/>
  <c r="S191" i="14"/>
  <c r="R191" i="14"/>
  <c r="Q191" i="14"/>
  <c r="P191" i="14"/>
  <c r="O191" i="14"/>
  <c r="N191" i="14"/>
  <c r="M191" i="14"/>
  <c r="L191" i="14"/>
  <c r="K191" i="14"/>
  <c r="J191" i="14"/>
  <c r="I191" i="14"/>
  <c r="H191" i="14"/>
  <c r="G191" i="14"/>
  <c r="F191" i="14"/>
  <c r="E191" i="14"/>
  <c r="D191" i="14"/>
  <c r="C191" i="14"/>
  <c r="B191" i="14"/>
  <c r="S190" i="14"/>
  <c r="R190" i="14"/>
  <c r="Q190" i="14"/>
  <c r="P190" i="14"/>
  <c r="O190" i="14"/>
  <c r="N190" i="14"/>
  <c r="M190" i="14"/>
  <c r="L190" i="14"/>
  <c r="K190" i="14"/>
  <c r="J190" i="14"/>
  <c r="I190" i="14"/>
  <c r="H190" i="14"/>
  <c r="G190" i="14"/>
  <c r="F190" i="14"/>
  <c r="E190" i="14"/>
  <c r="D190" i="14"/>
  <c r="C190" i="14"/>
  <c r="B190" i="14"/>
  <c r="S189" i="14"/>
  <c r="R189" i="14"/>
  <c r="Q189" i="14"/>
  <c r="P189" i="14"/>
  <c r="O189" i="14"/>
  <c r="N189" i="14"/>
  <c r="M189" i="14"/>
  <c r="L189" i="14"/>
  <c r="K189" i="14"/>
  <c r="J189" i="14"/>
  <c r="I189" i="14"/>
  <c r="H189" i="14"/>
  <c r="G189" i="14"/>
  <c r="F189" i="14"/>
  <c r="E189" i="14"/>
  <c r="D189" i="14"/>
  <c r="C189" i="14"/>
  <c r="B189" i="14"/>
  <c r="S188" i="14"/>
  <c r="AC42" i="14" s="1" a="1"/>
  <c r="AC42" i="14" s="1"/>
  <c r="R188" i="14"/>
  <c r="AB42" i="14" s="1" a="1"/>
  <c r="AB42" i="14" s="1"/>
  <c r="Q188" i="14"/>
  <c r="P188" i="14"/>
  <c r="O188" i="14"/>
  <c r="N188" i="14"/>
  <c r="M188" i="14"/>
  <c r="L188" i="14"/>
  <c r="K188" i="14"/>
  <c r="J188" i="14"/>
  <c r="I188" i="14"/>
  <c r="H188" i="14"/>
  <c r="G188" i="14"/>
  <c r="F188" i="14"/>
  <c r="E188" i="14"/>
  <c r="D188" i="14"/>
  <c r="C188" i="14"/>
  <c r="B188" i="14"/>
  <c r="S187" i="14"/>
  <c r="R187" i="14"/>
  <c r="Q187" i="14"/>
  <c r="P187" i="14"/>
  <c r="O187" i="14"/>
  <c r="N187" i="14"/>
  <c r="M187" i="14"/>
  <c r="L187" i="14"/>
  <c r="K187" i="14"/>
  <c r="J187" i="14"/>
  <c r="I187" i="14"/>
  <c r="H187" i="14"/>
  <c r="G187" i="14"/>
  <c r="F187" i="14"/>
  <c r="E187" i="14"/>
  <c r="D187" i="14"/>
  <c r="C187" i="14"/>
  <c r="B187" i="14"/>
  <c r="S186" i="14"/>
  <c r="R186" i="14"/>
  <c r="AB104" i="14" s="1" a="1"/>
  <c r="AB104" i="14" s="1"/>
  <c r="Q186" i="14"/>
  <c r="P186" i="14"/>
  <c r="O186" i="14"/>
  <c r="N186" i="14"/>
  <c r="M186" i="14"/>
  <c r="L186" i="14"/>
  <c r="K186" i="14"/>
  <c r="J186" i="14"/>
  <c r="I186" i="14"/>
  <c r="H186" i="14"/>
  <c r="G186" i="14"/>
  <c r="F186" i="14"/>
  <c r="E186" i="14"/>
  <c r="D186" i="14"/>
  <c r="C186" i="14"/>
  <c r="B186" i="14"/>
  <c r="S185" i="14"/>
  <c r="R185" i="14"/>
  <c r="AB103" i="14" s="1" a="1"/>
  <c r="AB103" i="14" s="1"/>
  <c r="Q185" i="14"/>
  <c r="P185" i="14"/>
  <c r="O185" i="14"/>
  <c r="N185" i="14"/>
  <c r="M185" i="14"/>
  <c r="L185" i="14"/>
  <c r="K185" i="14"/>
  <c r="J185" i="14"/>
  <c r="I185" i="14"/>
  <c r="H185" i="14"/>
  <c r="G185" i="14"/>
  <c r="F185" i="14"/>
  <c r="E185" i="14"/>
  <c r="D185" i="14"/>
  <c r="C185" i="14"/>
  <c r="B185" i="14"/>
  <c r="S184" i="14"/>
  <c r="AC32" i="14" s="1" a="1"/>
  <c r="AC32" i="14" s="1"/>
  <c r="Q184" i="14"/>
  <c r="P184" i="14"/>
  <c r="O184" i="14"/>
  <c r="N184" i="14"/>
  <c r="M184" i="14"/>
  <c r="L184" i="14"/>
  <c r="K184" i="14"/>
  <c r="J184" i="14"/>
  <c r="I184" i="14"/>
  <c r="H184" i="14"/>
  <c r="G184" i="14"/>
  <c r="F184" i="14"/>
  <c r="E184" i="14"/>
  <c r="D184" i="14"/>
  <c r="C184" i="14"/>
  <c r="B184" i="14"/>
  <c r="S183" i="14"/>
  <c r="AC7" i="14" s="1" a="1"/>
  <c r="AC7" i="14" s="1"/>
  <c r="R183" i="14"/>
  <c r="Q183" i="14"/>
  <c r="P183" i="14"/>
  <c r="O183" i="14"/>
  <c r="N183" i="14"/>
  <c r="M183" i="14"/>
  <c r="L183" i="14"/>
  <c r="K183" i="14"/>
  <c r="J183" i="14"/>
  <c r="I183" i="14"/>
  <c r="H183" i="14"/>
  <c r="G183" i="14"/>
  <c r="F183" i="14"/>
  <c r="E183" i="14"/>
  <c r="D183" i="14"/>
  <c r="C183" i="14"/>
  <c r="B183" i="14"/>
  <c r="S182" i="14"/>
  <c r="R182" i="14"/>
  <c r="Q182" i="14"/>
  <c r="P182" i="14"/>
  <c r="O182" i="14"/>
  <c r="N182" i="14"/>
  <c r="M182" i="14"/>
  <c r="L182" i="14"/>
  <c r="K182" i="14"/>
  <c r="J182" i="14"/>
  <c r="I182" i="14"/>
  <c r="H182" i="14"/>
  <c r="G182" i="14"/>
  <c r="F182" i="14"/>
  <c r="E182" i="14"/>
  <c r="D182" i="14"/>
  <c r="C182" i="14"/>
  <c r="B182" i="14"/>
  <c r="S181" i="14"/>
  <c r="AC64" i="14" s="1" a="1"/>
  <c r="AC64" i="14" s="1"/>
  <c r="R181" i="14"/>
  <c r="Q181" i="14"/>
  <c r="P181" i="14"/>
  <c r="O181" i="14"/>
  <c r="N181" i="14"/>
  <c r="M181" i="14"/>
  <c r="L181" i="14"/>
  <c r="K181" i="14"/>
  <c r="J181" i="14"/>
  <c r="I181" i="14"/>
  <c r="H181" i="14"/>
  <c r="G181" i="14"/>
  <c r="F181" i="14"/>
  <c r="E181" i="14"/>
  <c r="D181" i="14"/>
  <c r="C181" i="14"/>
  <c r="B181" i="14"/>
  <c r="S180" i="14"/>
  <c r="AC61" i="14" s="1" a="1"/>
  <c r="AC61" i="14" s="1"/>
  <c r="Q180" i="14"/>
  <c r="P180" i="14"/>
  <c r="O180" i="14"/>
  <c r="N180" i="14"/>
  <c r="M180" i="14"/>
  <c r="L180" i="14"/>
  <c r="K180" i="14"/>
  <c r="J180" i="14"/>
  <c r="I180" i="14"/>
  <c r="H180" i="14"/>
  <c r="G180" i="14"/>
  <c r="F180" i="14"/>
  <c r="E180" i="14"/>
  <c r="D180" i="14"/>
  <c r="C180" i="14"/>
  <c r="B180" i="14"/>
  <c r="S179" i="14"/>
  <c r="AC46" i="14" s="1" a="1"/>
  <c r="AC46" i="14" s="1"/>
  <c r="R179" i="14"/>
  <c r="AB46" i="14" s="1" a="1"/>
  <c r="AB46" i="14" s="1"/>
  <c r="Q179" i="14"/>
  <c r="P179" i="14"/>
  <c r="O179" i="14"/>
  <c r="N179" i="14"/>
  <c r="M179" i="14"/>
  <c r="L179" i="14"/>
  <c r="K179" i="14"/>
  <c r="J179" i="14"/>
  <c r="I179" i="14"/>
  <c r="H179" i="14"/>
  <c r="G179" i="14"/>
  <c r="F179" i="14"/>
  <c r="E179" i="14"/>
  <c r="D179" i="14"/>
  <c r="C179" i="14"/>
  <c r="B179" i="14"/>
  <c r="S178" i="14"/>
  <c r="R178" i="14"/>
  <c r="Q178" i="14"/>
  <c r="P178" i="14"/>
  <c r="O178" i="14"/>
  <c r="N178" i="14"/>
  <c r="M178" i="14"/>
  <c r="L178" i="14"/>
  <c r="K178" i="14"/>
  <c r="J178" i="14"/>
  <c r="I178" i="14"/>
  <c r="H178" i="14"/>
  <c r="G178" i="14"/>
  <c r="F178" i="14"/>
  <c r="E178" i="14"/>
  <c r="D178" i="14"/>
  <c r="C178" i="14"/>
  <c r="B178" i="14"/>
  <c r="S177" i="14"/>
  <c r="R177" i="14"/>
  <c r="AB41" i="14" s="1" a="1"/>
  <c r="AB41" i="14" s="1"/>
  <c r="Q177" i="14"/>
  <c r="P177" i="14"/>
  <c r="O177" i="14"/>
  <c r="N177" i="14"/>
  <c r="M177" i="14"/>
  <c r="L177" i="14"/>
  <c r="K177" i="14"/>
  <c r="J177" i="14"/>
  <c r="I177" i="14"/>
  <c r="H177" i="14"/>
  <c r="G177" i="14"/>
  <c r="F177" i="14"/>
  <c r="E177" i="14"/>
  <c r="D177" i="14"/>
  <c r="C177" i="14"/>
  <c r="B177" i="14"/>
  <c r="S176" i="14"/>
  <c r="R176" i="14"/>
  <c r="AB49" i="14" s="1" a="1"/>
  <c r="AB49" i="14" s="1"/>
  <c r="Q176" i="14"/>
  <c r="P176" i="14"/>
  <c r="O176" i="14"/>
  <c r="N176" i="14"/>
  <c r="M176" i="14"/>
  <c r="L176" i="14"/>
  <c r="K176" i="14"/>
  <c r="J176" i="14"/>
  <c r="I176" i="14"/>
  <c r="H176" i="14"/>
  <c r="G176" i="14"/>
  <c r="F176" i="14"/>
  <c r="E176" i="14"/>
  <c r="D176" i="14"/>
  <c r="C176" i="14"/>
  <c r="B176" i="14"/>
  <c r="S175" i="14"/>
  <c r="R175" i="14"/>
  <c r="AB101" i="14" s="1" a="1"/>
  <c r="AB101" i="14" s="1"/>
  <c r="Q175" i="14"/>
  <c r="P175" i="14"/>
  <c r="O175" i="14"/>
  <c r="N175" i="14"/>
  <c r="M175" i="14"/>
  <c r="L175" i="14"/>
  <c r="K175" i="14"/>
  <c r="J175" i="14"/>
  <c r="I175" i="14"/>
  <c r="H175" i="14"/>
  <c r="G175" i="14"/>
  <c r="F175" i="14"/>
  <c r="E175" i="14"/>
  <c r="D175" i="14"/>
  <c r="C175" i="14"/>
  <c r="B175" i="14"/>
  <c r="S174" i="14"/>
  <c r="R174" i="14"/>
  <c r="Q174" i="14"/>
  <c r="P174" i="14"/>
  <c r="O174" i="14"/>
  <c r="N174" i="14"/>
  <c r="M174" i="14"/>
  <c r="L174" i="14"/>
  <c r="K174" i="14"/>
  <c r="J174" i="14"/>
  <c r="I174" i="14"/>
  <c r="H174" i="14"/>
  <c r="G174" i="14"/>
  <c r="F174" i="14"/>
  <c r="E174" i="14"/>
  <c r="D174" i="14"/>
  <c r="C174" i="14"/>
  <c r="B174" i="14"/>
  <c r="S173" i="14"/>
  <c r="AC58" i="14" s="1" a="1"/>
  <c r="AC58" i="14" s="1"/>
  <c r="R173" i="14"/>
  <c r="AB58" i="14" s="1" a="1"/>
  <c r="AB58" i="14" s="1"/>
  <c r="Q173" i="14"/>
  <c r="P173" i="14"/>
  <c r="O173" i="14"/>
  <c r="N173" i="14"/>
  <c r="M173" i="14"/>
  <c r="L173" i="14"/>
  <c r="K173" i="14"/>
  <c r="J173" i="14"/>
  <c r="I173" i="14"/>
  <c r="H173" i="14"/>
  <c r="G173" i="14"/>
  <c r="F173" i="14"/>
  <c r="E173" i="14"/>
  <c r="D173" i="14"/>
  <c r="C173" i="14"/>
  <c r="B173" i="14"/>
  <c r="S172" i="14"/>
  <c r="R172" i="14"/>
  <c r="AB55" i="14" s="1" a="1"/>
  <c r="AB55" i="14" s="1"/>
  <c r="Q172" i="14"/>
  <c r="P172" i="14"/>
  <c r="O172" i="14"/>
  <c r="N172" i="14"/>
  <c r="M172" i="14"/>
  <c r="L172" i="14"/>
  <c r="K172" i="14"/>
  <c r="J172" i="14"/>
  <c r="I172" i="14"/>
  <c r="H172" i="14"/>
  <c r="G172" i="14"/>
  <c r="F172" i="14"/>
  <c r="E172" i="14"/>
  <c r="D172" i="14"/>
  <c r="C172" i="14"/>
  <c r="B172" i="14"/>
  <c r="S171" i="14"/>
  <c r="AC18" i="14" s="1" a="1"/>
  <c r="AC18" i="14" s="1"/>
  <c r="R171" i="14"/>
  <c r="AB18" i="14" s="1" a="1"/>
  <c r="AB18" i="14" s="1"/>
  <c r="Q171" i="14"/>
  <c r="P171" i="14"/>
  <c r="O171" i="14"/>
  <c r="N171" i="14"/>
  <c r="M171" i="14"/>
  <c r="L171" i="14"/>
  <c r="K171" i="14"/>
  <c r="J171" i="14"/>
  <c r="I171" i="14"/>
  <c r="H171" i="14"/>
  <c r="G171" i="14"/>
  <c r="F171" i="14"/>
  <c r="E171" i="14"/>
  <c r="D171" i="14"/>
  <c r="C171" i="14"/>
  <c r="B171" i="14"/>
  <c r="S170" i="14"/>
  <c r="R170" i="14"/>
  <c r="Q170" i="14"/>
  <c r="P170" i="14"/>
  <c r="O170" i="14"/>
  <c r="N170" i="14"/>
  <c r="M170" i="14"/>
  <c r="L170" i="14"/>
  <c r="K170" i="14"/>
  <c r="J170" i="14"/>
  <c r="I170" i="14"/>
  <c r="H170" i="14"/>
  <c r="G170" i="14"/>
  <c r="F170" i="14"/>
  <c r="E170" i="14"/>
  <c r="D170" i="14"/>
  <c r="C170" i="14"/>
  <c r="B170" i="14"/>
  <c r="S169" i="14"/>
  <c r="R169" i="14"/>
  <c r="Q169" i="14"/>
  <c r="P169" i="14"/>
  <c r="O169" i="14"/>
  <c r="N169" i="14"/>
  <c r="M169" i="14"/>
  <c r="L169" i="14"/>
  <c r="K169" i="14"/>
  <c r="J169" i="14"/>
  <c r="I169" i="14"/>
  <c r="H169" i="14"/>
  <c r="G169" i="14"/>
  <c r="F169" i="14"/>
  <c r="E169" i="14"/>
  <c r="D169" i="14"/>
  <c r="C169" i="14"/>
  <c r="B169" i="14"/>
  <c r="S168" i="14"/>
  <c r="R168" i="14"/>
  <c r="AB43" i="14" s="1" a="1"/>
  <c r="AB43" i="14" s="1"/>
  <c r="Q168" i="14"/>
  <c r="P168" i="14"/>
  <c r="O168" i="14"/>
  <c r="N168" i="14"/>
  <c r="M168" i="14"/>
  <c r="L168" i="14"/>
  <c r="K168" i="14"/>
  <c r="J168" i="14"/>
  <c r="I168" i="14"/>
  <c r="H168" i="14"/>
  <c r="G168" i="14"/>
  <c r="F168" i="14"/>
  <c r="E168" i="14"/>
  <c r="D168" i="14"/>
  <c r="C168" i="14"/>
  <c r="B168" i="14"/>
  <c r="S167" i="14"/>
  <c r="AC71" i="14" s="1" a="1"/>
  <c r="AC71" i="14" s="1"/>
  <c r="R167" i="14"/>
  <c r="AB71" i="14" s="1" a="1"/>
  <c r="AB71" i="14" s="1"/>
  <c r="Q167" i="14"/>
  <c r="P167" i="14"/>
  <c r="O167" i="14"/>
  <c r="N167" i="14"/>
  <c r="M167" i="14"/>
  <c r="L167" i="14"/>
  <c r="K167" i="14"/>
  <c r="J167" i="14"/>
  <c r="I167" i="14"/>
  <c r="H167" i="14"/>
  <c r="G167" i="14"/>
  <c r="F167" i="14"/>
  <c r="E167" i="14"/>
  <c r="D167" i="14"/>
  <c r="C167" i="14"/>
  <c r="B167" i="14"/>
  <c r="S166" i="14"/>
  <c r="R166" i="14"/>
  <c r="Q166" i="14"/>
  <c r="P166" i="14"/>
  <c r="O166" i="14"/>
  <c r="N166" i="14"/>
  <c r="M166" i="14"/>
  <c r="L166" i="14"/>
  <c r="K166" i="14"/>
  <c r="J166" i="14"/>
  <c r="I166" i="14"/>
  <c r="H166" i="14"/>
  <c r="G166" i="14"/>
  <c r="F166" i="14"/>
  <c r="E166" i="14"/>
  <c r="D166" i="14"/>
  <c r="C166" i="14"/>
  <c r="B166" i="14"/>
  <c r="S165" i="14"/>
  <c r="R165" i="14"/>
  <c r="AB40" i="14" s="1" a="1"/>
  <c r="AB40" i="14" s="1"/>
  <c r="Q165" i="14"/>
  <c r="P165" i="14"/>
  <c r="O165" i="14"/>
  <c r="N165" i="14"/>
  <c r="M165" i="14"/>
  <c r="L165" i="14"/>
  <c r="K165" i="14"/>
  <c r="J165" i="14"/>
  <c r="I165" i="14"/>
  <c r="H165" i="14"/>
  <c r="G165" i="14"/>
  <c r="F165" i="14"/>
  <c r="E165" i="14"/>
  <c r="D165" i="14"/>
  <c r="C165" i="14"/>
  <c r="B165" i="14"/>
  <c r="S164" i="14"/>
  <c r="R164" i="14"/>
  <c r="Q164" i="14"/>
  <c r="P164" i="14"/>
  <c r="O164" i="14"/>
  <c r="N164" i="14"/>
  <c r="M164" i="14"/>
  <c r="L164" i="14"/>
  <c r="K164" i="14"/>
  <c r="J164" i="14"/>
  <c r="I164" i="14"/>
  <c r="H164" i="14"/>
  <c r="G164" i="14"/>
  <c r="F164" i="14"/>
  <c r="E164" i="14"/>
  <c r="D164" i="14"/>
  <c r="C164" i="14"/>
  <c r="B164" i="14"/>
  <c r="S163" i="14"/>
  <c r="R163" i="14"/>
  <c r="Q163" i="14"/>
  <c r="P163" i="14"/>
  <c r="O163" i="14"/>
  <c r="N163" i="14"/>
  <c r="M163" i="14"/>
  <c r="L163" i="14"/>
  <c r="K163" i="14"/>
  <c r="J163" i="14"/>
  <c r="I163" i="14"/>
  <c r="H163" i="14"/>
  <c r="G163" i="14"/>
  <c r="F163" i="14"/>
  <c r="E163" i="14"/>
  <c r="D163" i="14"/>
  <c r="C163" i="14"/>
  <c r="B163" i="14"/>
  <c r="S162" i="14"/>
  <c r="R162" i="14"/>
  <c r="Q162" i="14"/>
  <c r="P162" i="14"/>
  <c r="O162" i="14"/>
  <c r="N162" i="14"/>
  <c r="M162" i="14"/>
  <c r="L162" i="14"/>
  <c r="K162" i="14"/>
  <c r="J162" i="14"/>
  <c r="I162" i="14"/>
  <c r="H162" i="14"/>
  <c r="G162" i="14"/>
  <c r="F162" i="14"/>
  <c r="E162" i="14"/>
  <c r="D162" i="14"/>
  <c r="C162" i="14"/>
  <c r="B162" i="14"/>
  <c r="S161" i="14"/>
  <c r="R161" i="14"/>
  <c r="Q161" i="14"/>
  <c r="P161" i="14"/>
  <c r="O161" i="14"/>
  <c r="N161" i="14"/>
  <c r="M161" i="14"/>
  <c r="L161" i="14"/>
  <c r="K161" i="14"/>
  <c r="J161" i="14"/>
  <c r="I161" i="14"/>
  <c r="H161" i="14"/>
  <c r="G161" i="14"/>
  <c r="F161" i="14"/>
  <c r="E161" i="14"/>
  <c r="D161" i="14"/>
  <c r="C161" i="14"/>
  <c r="B161" i="14"/>
  <c r="S160" i="14"/>
  <c r="R160" i="14"/>
  <c r="AB98" i="14" s="1" a="1"/>
  <c r="AB98" i="14" s="1"/>
  <c r="Q160" i="14"/>
  <c r="P160" i="14"/>
  <c r="O160" i="14"/>
  <c r="N160" i="14"/>
  <c r="M160" i="14"/>
  <c r="L160" i="14"/>
  <c r="K160" i="14"/>
  <c r="J160" i="14"/>
  <c r="I160" i="14"/>
  <c r="H160" i="14"/>
  <c r="G160" i="14"/>
  <c r="F160" i="14"/>
  <c r="E160" i="14"/>
  <c r="D160" i="14"/>
  <c r="C160" i="14"/>
  <c r="B160" i="14"/>
  <c r="S159" i="14"/>
  <c r="R159" i="14"/>
  <c r="AB97" i="14" s="1" a="1"/>
  <c r="AB97" i="14" s="1"/>
  <c r="Q159" i="14"/>
  <c r="P159" i="14"/>
  <c r="O159" i="14"/>
  <c r="N159" i="14"/>
  <c r="M159" i="14"/>
  <c r="L159" i="14"/>
  <c r="K159" i="14"/>
  <c r="J159" i="14"/>
  <c r="I159" i="14"/>
  <c r="H159" i="14"/>
  <c r="G159" i="14"/>
  <c r="F159" i="14"/>
  <c r="E159" i="14"/>
  <c r="D159" i="14"/>
  <c r="C159" i="14"/>
  <c r="B159" i="14"/>
  <c r="S158" i="14"/>
  <c r="R158" i="14"/>
  <c r="Q158" i="14"/>
  <c r="P158" i="14"/>
  <c r="O158" i="14"/>
  <c r="N158" i="14"/>
  <c r="M158" i="14"/>
  <c r="L158" i="14"/>
  <c r="K158" i="14"/>
  <c r="J158" i="14"/>
  <c r="I158" i="14"/>
  <c r="H158" i="14"/>
  <c r="G158" i="14"/>
  <c r="F158" i="14"/>
  <c r="E158" i="14"/>
  <c r="D158" i="14"/>
  <c r="C158" i="14"/>
  <c r="B158" i="14"/>
  <c r="S157" i="14"/>
  <c r="R157" i="14"/>
  <c r="Q157" i="14"/>
  <c r="P157" i="14"/>
  <c r="O157" i="14"/>
  <c r="N157" i="14"/>
  <c r="M157" i="14"/>
  <c r="L157" i="14"/>
  <c r="K157" i="14"/>
  <c r="J157" i="14"/>
  <c r="I157" i="14"/>
  <c r="H157" i="14"/>
  <c r="G157" i="14"/>
  <c r="F157" i="14"/>
  <c r="E157" i="14"/>
  <c r="D157" i="14"/>
  <c r="C157" i="14"/>
  <c r="B157" i="14"/>
  <c r="S156" i="14"/>
  <c r="R156" i="14"/>
  <c r="Q156" i="14"/>
  <c r="P156" i="14"/>
  <c r="O156" i="14"/>
  <c r="N156" i="14"/>
  <c r="M156" i="14"/>
  <c r="L156" i="14"/>
  <c r="K156" i="14"/>
  <c r="J156" i="14"/>
  <c r="I156" i="14"/>
  <c r="H156" i="14"/>
  <c r="G156" i="14"/>
  <c r="F156" i="14"/>
  <c r="E156" i="14"/>
  <c r="D156" i="14"/>
  <c r="C156" i="14"/>
  <c r="B156" i="14"/>
  <c r="S155" i="14"/>
  <c r="R155" i="14"/>
  <c r="Q155" i="14"/>
  <c r="P155" i="14"/>
  <c r="O155" i="14"/>
  <c r="N155" i="14"/>
  <c r="M155" i="14"/>
  <c r="L155" i="14"/>
  <c r="K155" i="14"/>
  <c r="J155" i="14"/>
  <c r="I155" i="14"/>
  <c r="H155" i="14"/>
  <c r="G155" i="14"/>
  <c r="F155" i="14"/>
  <c r="E155" i="14"/>
  <c r="D155" i="14"/>
  <c r="C155" i="14"/>
  <c r="B155" i="14"/>
  <c r="S154" i="14"/>
  <c r="R154" i="14"/>
  <c r="Q154" i="14"/>
  <c r="P154" i="14"/>
  <c r="O154" i="14"/>
  <c r="N154" i="14"/>
  <c r="M154" i="14"/>
  <c r="L154" i="14"/>
  <c r="K154" i="14"/>
  <c r="J154" i="14"/>
  <c r="I154" i="14"/>
  <c r="H154" i="14"/>
  <c r="G154" i="14"/>
  <c r="F154" i="14"/>
  <c r="E154" i="14"/>
  <c r="D154" i="14"/>
  <c r="C154" i="14"/>
  <c r="B154" i="14"/>
  <c r="S153" i="14"/>
  <c r="AC8" i="14" s="1" a="1"/>
  <c r="AC8" i="14" s="1"/>
  <c r="R153" i="14"/>
  <c r="AB8" i="14" s="1" a="1"/>
  <c r="AB8" i="14" s="1"/>
  <c r="Q153" i="14"/>
  <c r="P153" i="14"/>
  <c r="O153" i="14"/>
  <c r="N153" i="14"/>
  <c r="M153" i="14"/>
  <c r="L153" i="14"/>
  <c r="K153" i="14"/>
  <c r="J153" i="14"/>
  <c r="I153" i="14"/>
  <c r="H153" i="14"/>
  <c r="G153" i="14"/>
  <c r="F153" i="14"/>
  <c r="E153" i="14"/>
  <c r="D153" i="14"/>
  <c r="C153" i="14"/>
  <c r="B153" i="14"/>
  <c r="S152" i="14"/>
  <c r="R152" i="14"/>
  <c r="Q152" i="14"/>
  <c r="P152" i="14"/>
  <c r="O152" i="14"/>
  <c r="N152" i="14"/>
  <c r="M152" i="14"/>
  <c r="L152" i="14"/>
  <c r="K152" i="14"/>
  <c r="J152" i="14"/>
  <c r="I152" i="14"/>
  <c r="H152" i="14"/>
  <c r="G152" i="14"/>
  <c r="F152" i="14"/>
  <c r="E152" i="14"/>
  <c r="D152" i="14"/>
  <c r="C152" i="14"/>
  <c r="B152" i="14"/>
  <c r="S151" i="14"/>
  <c r="R151" i="14"/>
  <c r="Q151" i="14"/>
  <c r="P151" i="14"/>
  <c r="O151" i="14"/>
  <c r="N151" i="14"/>
  <c r="M151" i="14"/>
  <c r="L151" i="14"/>
  <c r="K151" i="14"/>
  <c r="J151" i="14"/>
  <c r="I151" i="14"/>
  <c r="H151" i="14"/>
  <c r="G151" i="14"/>
  <c r="F151" i="14"/>
  <c r="E151" i="14"/>
  <c r="D151" i="14"/>
  <c r="C151" i="14"/>
  <c r="B151" i="14"/>
  <c r="S150" i="14"/>
  <c r="R150" i="14"/>
  <c r="Q150" i="14"/>
  <c r="P150" i="14"/>
  <c r="O150" i="14"/>
  <c r="N150" i="14"/>
  <c r="M150" i="14"/>
  <c r="L150" i="14"/>
  <c r="K150" i="14"/>
  <c r="J150" i="14"/>
  <c r="I150" i="14"/>
  <c r="H150" i="14"/>
  <c r="G150" i="14"/>
  <c r="F150" i="14"/>
  <c r="E150" i="14"/>
  <c r="D150" i="14"/>
  <c r="C150" i="14"/>
  <c r="B150" i="14"/>
  <c r="S149" i="14"/>
  <c r="R149" i="14"/>
  <c r="Q149" i="14"/>
  <c r="P149" i="14"/>
  <c r="O149" i="14"/>
  <c r="N149" i="14"/>
  <c r="M149" i="14"/>
  <c r="L149" i="14"/>
  <c r="K149" i="14"/>
  <c r="J149" i="14"/>
  <c r="I149" i="14"/>
  <c r="H149" i="14"/>
  <c r="G149" i="14"/>
  <c r="F149" i="14"/>
  <c r="E149" i="14"/>
  <c r="D149" i="14"/>
  <c r="C149" i="14"/>
  <c r="B149" i="14"/>
  <c r="S148" i="14"/>
  <c r="R148" i="14"/>
  <c r="Q148" i="14"/>
  <c r="P148" i="14"/>
  <c r="O148" i="14"/>
  <c r="N148" i="14"/>
  <c r="M148" i="14"/>
  <c r="L148" i="14"/>
  <c r="K148" i="14"/>
  <c r="J148" i="14"/>
  <c r="I148" i="14"/>
  <c r="H148" i="14"/>
  <c r="G148" i="14"/>
  <c r="F148" i="14"/>
  <c r="E148" i="14"/>
  <c r="D148" i="14"/>
  <c r="C148" i="14"/>
  <c r="B148" i="14"/>
  <c r="S147" i="14"/>
  <c r="R147" i="14"/>
  <c r="AB96" i="14" s="1" a="1"/>
  <c r="AB96" i="14" s="1"/>
  <c r="Q147" i="14"/>
  <c r="P147" i="14"/>
  <c r="O147" i="14"/>
  <c r="N147" i="14"/>
  <c r="M147" i="14"/>
  <c r="L147" i="14"/>
  <c r="K147" i="14"/>
  <c r="J147" i="14"/>
  <c r="I147" i="14"/>
  <c r="H147" i="14"/>
  <c r="G147" i="14"/>
  <c r="F147" i="14"/>
  <c r="E147" i="14"/>
  <c r="D147" i="14"/>
  <c r="C147" i="14"/>
  <c r="B147" i="14"/>
  <c r="S146" i="14"/>
  <c r="R146" i="14"/>
  <c r="Q146" i="14"/>
  <c r="P146" i="14"/>
  <c r="O146" i="14"/>
  <c r="N146" i="14"/>
  <c r="M146" i="14"/>
  <c r="L146" i="14"/>
  <c r="K146" i="14"/>
  <c r="J146" i="14"/>
  <c r="I146" i="14"/>
  <c r="H146" i="14"/>
  <c r="G146" i="14"/>
  <c r="F146" i="14"/>
  <c r="E146" i="14"/>
  <c r="D146" i="14"/>
  <c r="C146" i="14"/>
  <c r="B146" i="14"/>
  <c r="S145" i="14"/>
  <c r="R145" i="14"/>
  <c r="Q145" i="14"/>
  <c r="P145" i="14"/>
  <c r="O145" i="14"/>
  <c r="N145" i="14"/>
  <c r="M145" i="14"/>
  <c r="L145" i="14"/>
  <c r="K145" i="14"/>
  <c r="J145" i="14"/>
  <c r="I145" i="14"/>
  <c r="H145" i="14"/>
  <c r="G145" i="14"/>
  <c r="F145" i="14"/>
  <c r="E145" i="14"/>
  <c r="D145" i="14"/>
  <c r="C145" i="14"/>
  <c r="B145" i="14"/>
  <c r="S144" i="14"/>
  <c r="Q144" i="14"/>
  <c r="P144" i="14"/>
  <c r="O144" i="14"/>
  <c r="N144" i="14"/>
  <c r="M144" i="14"/>
  <c r="L144" i="14"/>
  <c r="K144" i="14"/>
  <c r="J144" i="14"/>
  <c r="I144" i="14"/>
  <c r="H144" i="14"/>
  <c r="G144" i="14"/>
  <c r="F144" i="14"/>
  <c r="E144" i="14"/>
  <c r="D144" i="14"/>
  <c r="C144" i="14"/>
  <c r="B144" i="14"/>
  <c r="S143" i="14"/>
  <c r="R143" i="14"/>
  <c r="Q143" i="14"/>
  <c r="P143" i="14"/>
  <c r="O143" i="14"/>
  <c r="N143" i="14"/>
  <c r="M143" i="14"/>
  <c r="L143" i="14"/>
  <c r="K143" i="14"/>
  <c r="J143" i="14"/>
  <c r="I143" i="14"/>
  <c r="H143" i="14"/>
  <c r="G143" i="14"/>
  <c r="F143" i="14"/>
  <c r="E143" i="14"/>
  <c r="D143" i="14"/>
  <c r="C143" i="14"/>
  <c r="B143" i="14"/>
  <c r="S142" i="14"/>
  <c r="R142" i="14"/>
  <c r="Q142" i="14"/>
  <c r="P142" i="14"/>
  <c r="O142" i="14"/>
  <c r="N142" i="14"/>
  <c r="M142" i="14"/>
  <c r="L142" i="14"/>
  <c r="K142" i="14"/>
  <c r="J142" i="14"/>
  <c r="I142" i="14"/>
  <c r="H142" i="14"/>
  <c r="G142" i="14"/>
  <c r="F142" i="14"/>
  <c r="E142" i="14"/>
  <c r="D142" i="14"/>
  <c r="C142" i="14"/>
  <c r="B142" i="14"/>
  <c r="S141" i="14"/>
  <c r="R141" i="14"/>
  <c r="Q141" i="14"/>
  <c r="P141" i="14"/>
  <c r="O141" i="14"/>
  <c r="N141" i="14"/>
  <c r="M141" i="14"/>
  <c r="L141" i="14"/>
  <c r="K141" i="14"/>
  <c r="J141" i="14"/>
  <c r="I141" i="14"/>
  <c r="H141" i="14"/>
  <c r="G141" i="14"/>
  <c r="F141" i="14"/>
  <c r="E141" i="14"/>
  <c r="D141" i="14"/>
  <c r="C141" i="14"/>
  <c r="B141" i="14"/>
  <c r="S140" i="14"/>
  <c r="R140" i="14"/>
  <c r="Q140" i="14"/>
  <c r="P140" i="14"/>
  <c r="O140" i="14"/>
  <c r="N140" i="14"/>
  <c r="M140" i="14"/>
  <c r="L140" i="14"/>
  <c r="K140" i="14"/>
  <c r="J140" i="14"/>
  <c r="I140" i="14"/>
  <c r="H140" i="14"/>
  <c r="G140" i="14"/>
  <c r="F140" i="14"/>
  <c r="E140" i="14"/>
  <c r="D140" i="14"/>
  <c r="C140" i="14"/>
  <c r="B140" i="14"/>
  <c r="S139" i="14"/>
  <c r="AC95" i="14" s="1" a="1"/>
  <c r="AC95" i="14" s="1"/>
  <c r="R139" i="14"/>
  <c r="AB95" i="14" s="1" a="1"/>
  <c r="AB95" i="14" s="1"/>
  <c r="Q139" i="14"/>
  <c r="P139" i="14"/>
  <c r="O139" i="14"/>
  <c r="N139" i="14"/>
  <c r="M139" i="14"/>
  <c r="L139" i="14"/>
  <c r="K139" i="14"/>
  <c r="J139" i="14"/>
  <c r="I139" i="14"/>
  <c r="H139" i="14"/>
  <c r="G139" i="14"/>
  <c r="F139" i="14"/>
  <c r="E139" i="14"/>
  <c r="D139" i="14"/>
  <c r="C139" i="14"/>
  <c r="B139" i="14"/>
  <c r="S138" i="14"/>
  <c r="AC47" i="14" s="1" a="1"/>
  <c r="AC47" i="14" s="1"/>
  <c r="R138" i="14"/>
  <c r="Q138" i="14"/>
  <c r="P138" i="14"/>
  <c r="O138" i="14"/>
  <c r="N138" i="14"/>
  <c r="M138" i="14"/>
  <c r="L138" i="14"/>
  <c r="K138" i="14"/>
  <c r="J138" i="14"/>
  <c r="I138" i="14"/>
  <c r="H138" i="14"/>
  <c r="G138" i="14"/>
  <c r="F138" i="14"/>
  <c r="E138" i="14"/>
  <c r="D138" i="14"/>
  <c r="C138" i="14"/>
  <c r="B138" i="14"/>
  <c r="S137" i="14"/>
  <c r="R137" i="14"/>
  <c r="Q137" i="14"/>
  <c r="P137" i="14"/>
  <c r="O137" i="14"/>
  <c r="N137" i="14"/>
  <c r="M137" i="14"/>
  <c r="L137" i="14"/>
  <c r="K137" i="14"/>
  <c r="J137" i="14"/>
  <c r="I137" i="14"/>
  <c r="H137" i="14"/>
  <c r="G137" i="14"/>
  <c r="F137" i="14"/>
  <c r="E137" i="14"/>
  <c r="D137" i="14"/>
  <c r="C137" i="14"/>
  <c r="B137" i="14"/>
  <c r="S136" i="14"/>
  <c r="AC30" i="14" s="1" a="1"/>
  <c r="AC30" i="14" s="1"/>
  <c r="R136" i="14"/>
  <c r="Q136" i="14"/>
  <c r="P136" i="14"/>
  <c r="O136" i="14"/>
  <c r="N136" i="14"/>
  <c r="M136" i="14"/>
  <c r="L136" i="14"/>
  <c r="K136" i="14"/>
  <c r="J136" i="14"/>
  <c r="I136" i="14"/>
  <c r="H136" i="14"/>
  <c r="G136" i="14"/>
  <c r="F136" i="14"/>
  <c r="E136" i="14"/>
  <c r="D136" i="14"/>
  <c r="C136" i="14"/>
  <c r="B136" i="14"/>
  <c r="S135" i="14"/>
  <c r="AC53" i="14" s="1" a="1"/>
  <c r="AC53" i="14" s="1"/>
  <c r="R135" i="14"/>
  <c r="AB53" i="14" s="1" a="1"/>
  <c r="AB53" i="14" s="1"/>
  <c r="Q135" i="14"/>
  <c r="P135" i="14"/>
  <c r="O135" i="14"/>
  <c r="N135" i="14"/>
  <c r="M135" i="14"/>
  <c r="L135" i="14"/>
  <c r="K135" i="14"/>
  <c r="J135" i="14"/>
  <c r="I135" i="14"/>
  <c r="H135" i="14"/>
  <c r="G135" i="14"/>
  <c r="F135" i="14"/>
  <c r="E135" i="14"/>
  <c r="D135" i="14"/>
  <c r="C135" i="14"/>
  <c r="B135" i="14"/>
  <c r="S134" i="14"/>
  <c r="R134" i="14"/>
  <c r="Q134" i="14"/>
  <c r="P134" i="14"/>
  <c r="O134" i="14"/>
  <c r="N134" i="14"/>
  <c r="M134" i="14"/>
  <c r="L134" i="14"/>
  <c r="K134" i="14"/>
  <c r="J134" i="14"/>
  <c r="I134" i="14"/>
  <c r="H134" i="14"/>
  <c r="G134" i="14"/>
  <c r="F134" i="14"/>
  <c r="E134" i="14"/>
  <c r="D134" i="14"/>
  <c r="C134" i="14"/>
  <c r="B134" i="14"/>
  <c r="S133" i="14"/>
  <c r="R133" i="14"/>
  <c r="Q133" i="14"/>
  <c r="P133" i="14"/>
  <c r="O133" i="14"/>
  <c r="N133" i="14"/>
  <c r="M133" i="14"/>
  <c r="L133" i="14"/>
  <c r="K133" i="14"/>
  <c r="J133" i="14"/>
  <c r="I133" i="14"/>
  <c r="H133" i="14"/>
  <c r="G133" i="14"/>
  <c r="F133" i="14"/>
  <c r="E133" i="14"/>
  <c r="D133" i="14"/>
  <c r="C133" i="14"/>
  <c r="B133" i="14"/>
  <c r="S132" i="14"/>
  <c r="R132" i="14"/>
  <c r="Q132" i="14"/>
  <c r="P132" i="14"/>
  <c r="O132" i="14"/>
  <c r="N132" i="14"/>
  <c r="M132" i="14"/>
  <c r="L132" i="14"/>
  <c r="K132" i="14"/>
  <c r="J132" i="14"/>
  <c r="I132" i="14"/>
  <c r="H132" i="14"/>
  <c r="G132" i="14"/>
  <c r="F132" i="14"/>
  <c r="E132" i="14"/>
  <c r="D132" i="14"/>
  <c r="C132" i="14"/>
  <c r="B132" i="14"/>
  <c r="S131" i="14"/>
  <c r="Q131" i="14"/>
  <c r="P131" i="14"/>
  <c r="O131" i="14"/>
  <c r="N131" i="14"/>
  <c r="M131" i="14"/>
  <c r="L131" i="14"/>
  <c r="K131" i="14"/>
  <c r="J131" i="14"/>
  <c r="I131" i="14"/>
  <c r="H131" i="14"/>
  <c r="G131" i="14"/>
  <c r="F131" i="14"/>
  <c r="E131" i="14"/>
  <c r="D131" i="14"/>
  <c r="C131" i="14"/>
  <c r="B131" i="14"/>
  <c r="S130" i="14"/>
  <c r="R130" i="14"/>
  <c r="Q130" i="14"/>
  <c r="P130" i="14"/>
  <c r="O130" i="14"/>
  <c r="N130" i="14"/>
  <c r="M130" i="14"/>
  <c r="L130" i="14"/>
  <c r="K130" i="14"/>
  <c r="J130" i="14"/>
  <c r="I130" i="14"/>
  <c r="H130" i="14"/>
  <c r="G130" i="14"/>
  <c r="F130" i="14"/>
  <c r="E130" i="14"/>
  <c r="D130" i="14"/>
  <c r="C130" i="14"/>
  <c r="B130" i="14"/>
  <c r="S129" i="14"/>
  <c r="R129" i="14"/>
  <c r="Q129" i="14"/>
  <c r="P129" i="14"/>
  <c r="O129" i="14"/>
  <c r="N129" i="14"/>
  <c r="M129" i="14"/>
  <c r="L129" i="14"/>
  <c r="K129" i="14"/>
  <c r="J129" i="14"/>
  <c r="I129" i="14"/>
  <c r="H129" i="14"/>
  <c r="G129" i="14"/>
  <c r="F129" i="14"/>
  <c r="E129" i="14"/>
  <c r="D129" i="14"/>
  <c r="C129" i="14"/>
  <c r="B129" i="14"/>
  <c r="S128" i="14"/>
  <c r="R128" i="14"/>
  <c r="Q128" i="14"/>
  <c r="P128" i="14"/>
  <c r="O128" i="14"/>
  <c r="N128" i="14"/>
  <c r="M128" i="14"/>
  <c r="L128" i="14"/>
  <c r="K128" i="14"/>
  <c r="J128" i="14"/>
  <c r="I128" i="14"/>
  <c r="H128" i="14"/>
  <c r="G128" i="14"/>
  <c r="F128" i="14"/>
  <c r="E128" i="14"/>
  <c r="D128" i="14"/>
  <c r="C128" i="14"/>
  <c r="B128" i="14"/>
  <c r="S127" i="14"/>
  <c r="R127" i="14"/>
  <c r="Q127" i="14"/>
  <c r="P127" i="14"/>
  <c r="O127" i="14"/>
  <c r="N127" i="14"/>
  <c r="M127" i="14"/>
  <c r="L127" i="14"/>
  <c r="K127" i="14"/>
  <c r="J127" i="14"/>
  <c r="I127" i="14"/>
  <c r="H127" i="14"/>
  <c r="G127" i="14"/>
  <c r="F127" i="14"/>
  <c r="E127" i="14"/>
  <c r="D127" i="14"/>
  <c r="C127" i="14"/>
  <c r="B127" i="14"/>
  <c r="S126" i="14"/>
  <c r="AC5" i="14" s="1" a="1"/>
  <c r="AC5" i="14" s="1"/>
  <c r="R126" i="14"/>
  <c r="AB5" i="14" s="1" a="1"/>
  <c r="AB5" i="14" s="1"/>
  <c r="Q126" i="14"/>
  <c r="P126" i="14"/>
  <c r="O126" i="14"/>
  <c r="N126" i="14"/>
  <c r="M126" i="14"/>
  <c r="L126" i="14"/>
  <c r="K126" i="14"/>
  <c r="J126" i="14"/>
  <c r="I126" i="14"/>
  <c r="H126" i="14"/>
  <c r="G126" i="14"/>
  <c r="F126" i="14"/>
  <c r="E126" i="14"/>
  <c r="D126" i="14"/>
  <c r="C126" i="14"/>
  <c r="B126" i="14"/>
  <c r="Q125" i="14"/>
  <c r="P125" i="14"/>
  <c r="O125" i="14"/>
  <c r="N125" i="14"/>
  <c r="M125" i="14"/>
  <c r="L125" i="14"/>
  <c r="K125" i="14"/>
  <c r="J125" i="14"/>
  <c r="I125" i="14"/>
  <c r="H125" i="14"/>
  <c r="G125" i="14"/>
  <c r="F125" i="14"/>
  <c r="E125" i="14"/>
  <c r="D125" i="14"/>
  <c r="C125" i="14"/>
  <c r="B125" i="14"/>
  <c r="S124" i="14"/>
  <c r="R124" i="14"/>
  <c r="Q124" i="14"/>
  <c r="P124" i="14"/>
  <c r="O124" i="14"/>
  <c r="N124" i="14"/>
  <c r="M124" i="14"/>
  <c r="L124" i="14"/>
  <c r="K124" i="14"/>
  <c r="J124" i="14"/>
  <c r="I124" i="14"/>
  <c r="H124" i="14"/>
  <c r="G124" i="14"/>
  <c r="F124" i="14"/>
  <c r="E124" i="14"/>
  <c r="D124" i="14"/>
  <c r="C124" i="14"/>
  <c r="B124" i="14"/>
  <c r="S123" i="14"/>
  <c r="AC33" i="14" s="1" a="1"/>
  <c r="AC33" i="14" s="1"/>
  <c r="R123" i="14"/>
  <c r="Q123" i="14"/>
  <c r="P123" i="14"/>
  <c r="O123" i="14"/>
  <c r="N123" i="14"/>
  <c r="M123" i="14"/>
  <c r="L123" i="14"/>
  <c r="K123" i="14"/>
  <c r="J123" i="14"/>
  <c r="I123" i="14"/>
  <c r="H123" i="14"/>
  <c r="G123" i="14"/>
  <c r="F123" i="14"/>
  <c r="E123" i="14"/>
  <c r="D123" i="14"/>
  <c r="C123" i="14"/>
  <c r="B123" i="14"/>
  <c r="S122" i="14"/>
  <c r="R122" i="14"/>
  <c r="AB59" i="14" s="1" a="1"/>
  <c r="AB59" i="14" s="1"/>
  <c r="Q122" i="14"/>
  <c r="P122" i="14"/>
  <c r="O122" i="14"/>
  <c r="N122" i="14"/>
  <c r="M122" i="14"/>
  <c r="L122" i="14"/>
  <c r="K122" i="14"/>
  <c r="J122" i="14"/>
  <c r="I122" i="14"/>
  <c r="H122" i="14"/>
  <c r="G122" i="14"/>
  <c r="F122" i="14"/>
  <c r="E122" i="14"/>
  <c r="D122" i="14"/>
  <c r="C122" i="14"/>
  <c r="B122" i="14"/>
  <c r="S121" i="14"/>
  <c r="AC93" i="14" s="1" a="1"/>
  <c r="AC93" i="14" s="1"/>
  <c r="R121" i="14"/>
  <c r="AB93" i="14" s="1" a="1"/>
  <c r="AB93" i="14" s="1"/>
  <c r="Q121" i="14"/>
  <c r="P121" i="14"/>
  <c r="O121" i="14"/>
  <c r="N121" i="14"/>
  <c r="M121" i="14"/>
  <c r="L121" i="14"/>
  <c r="K121" i="14"/>
  <c r="J121" i="14"/>
  <c r="I121" i="14"/>
  <c r="H121" i="14"/>
  <c r="G121" i="14"/>
  <c r="F121" i="14"/>
  <c r="E121" i="14"/>
  <c r="D121" i="14"/>
  <c r="C121" i="14"/>
  <c r="B121" i="14"/>
  <c r="S120" i="14"/>
  <c r="R120" i="14"/>
  <c r="Q120" i="14"/>
  <c r="P120" i="14"/>
  <c r="O120" i="14"/>
  <c r="N120" i="14"/>
  <c r="M120" i="14"/>
  <c r="L120" i="14"/>
  <c r="K120" i="14"/>
  <c r="J120" i="14"/>
  <c r="I120" i="14"/>
  <c r="H120" i="14"/>
  <c r="G120" i="14"/>
  <c r="F120" i="14"/>
  <c r="E120" i="14"/>
  <c r="D120" i="14"/>
  <c r="C120" i="14"/>
  <c r="B120" i="14"/>
  <c r="S119" i="14"/>
  <c r="R119" i="14"/>
  <c r="Q119" i="14"/>
  <c r="P119" i="14"/>
  <c r="O119" i="14"/>
  <c r="N119" i="14"/>
  <c r="M119" i="14"/>
  <c r="L119" i="14"/>
  <c r="K119" i="14"/>
  <c r="J119" i="14"/>
  <c r="I119" i="14"/>
  <c r="H119" i="14"/>
  <c r="G119" i="14"/>
  <c r="F119" i="14"/>
  <c r="E119" i="14"/>
  <c r="D119" i="14"/>
  <c r="C119" i="14"/>
  <c r="B119" i="14"/>
  <c r="S118" i="14"/>
  <c r="R118" i="14"/>
  <c r="Q118" i="14"/>
  <c r="P118" i="14"/>
  <c r="O118" i="14"/>
  <c r="N118" i="14"/>
  <c r="M118" i="14"/>
  <c r="L118" i="14"/>
  <c r="K118" i="14"/>
  <c r="J118" i="14"/>
  <c r="I118" i="14"/>
  <c r="H118" i="14"/>
  <c r="G118" i="14"/>
  <c r="F118" i="14"/>
  <c r="E118" i="14"/>
  <c r="D118" i="14"/>
  <c r="C118" i="14"/>
  <c r="B118" i="14"/>
  <c r="S117" i="14"/>
  <c r="R117" i="14"/>
  <c r="Q117" i="14"/>
  <c r="P117" i="14"/>
  <c r="O117" i="14"/>
  <c r="N117" i="14"/>
  <c r="M117" i="14"/>
  <c r="L117" i="14"/>
  <c r="K117" i="14"/>
  <c r="J117" i="14"/>
  <c r="I117" i="14"/>
  <c r="H117" i="14"/>
  <c r="G117" i="14"/>
  <c r="F117" i="14"/>
  <c r="E117" i="14"/>
  <c r="D117" i="14"/>
  <c r="C117" i="14"/>
  <c r="B117" i="14"/>
  <c r="S116" i="14"/>
  <c r="R116" i="14"/>
  <c r="Q116" i="14"/>
  <c r="P116" i="14"/>
  <c r="O116" i="14"/>
  <c r="N116" i="14"/>
  <c r="M116" i="14"/>
  <c r="L116" i="14"/>
  <c r="K116" i="14"/>
  <c r="J116" i="14"/>
  <c r="I116" i="14"/>
  <c r="H116" i="14"/>
  <c r="G116" i="14"/>
  <c r="F116" i="14"/>
  <c r="E116" i="14"/>
  <c r="D116" i="14"/>
  <c r="C116" i="14"/>
  <c r="B116" i="14"/>
  <c r="S115" i="14"/>
  <c r="AC60" i="14" s="1" a="1"/>
  <c r="AC60" i="14" s="1"/>
  <c r="R115" i="14"/>
  <c r="AB60" i="14" s="1" a="1"/>
  <c r="AB60" i="14" s="1"/>
  <c r="Q115" i="14"/>
  <c r="P115" i="14"/>
  <c r="O115" i="14"/>
  <c r="N115" i="14"/>
  <c r="M115" i="14"/>
  <c r="L115" i="14"/>
  <c r="K115" i="14"/>
  <c r="J115" i="14"/>
  <c r="I115" i="14"/>
  <c r="H115" i="14"/>
  <c r="G115" i="14"/>
  <c r="F115" i="14"/>
  <c r="E115" i="14"/>
  <c r="D115" i="14"/>
  <c r="C115" i="14"/>
  <c r="B115" i="14"/>
  <c r="S114" i="14"/>
  <c r="R114" i="14"/>
  <c r="AB63" i="14" s="1" a="1"/>
  <c r="AB63" i="14" s="1"/>
  <c r="Q114" i="14"/>
  <c r="P114" i="14"/>
  <c r="O114" i="14"/>
  <c r="N114" i="14"/>
  <c r="M114" i="14"/>
  <c r="L114" i="14"/>
  <c r="K114" i="14"/>
  <c r="J114" i="14"/>
  <c r="I114" i="14"/>
  <c r="H114" i="14"/>
  <c r="G114" i="14"/>
  <c r="F114" i="14"/>
  <c r="E114" i="14"/>
  <c r="D114" i="14"/>
  <c r="C114" i="14"/>
  <c r="B114" i="14"/>
  <c r="S113" i="14"/>
  <c r="R113" i="14"/>
  <c r="AB10" i="14" s="1" a="1"/>
  <c r="AB10" i="14" s="1"/>
  <c r="Q113" i="14"/>
  <c r="P113" i="14"/>
  <c r="O113" i="14"/>
  <c r="N113" i="14"/>
  <c r="M113" i="14"/>
  <c r="L113" i="14"/>
  <c r="K113" i="14"/>
  <c r="J113" i="14"/>
  <c r="I113" i="14"/>
  <c r="H113" i="14"/>
  <c r="G113" i="14"/>
  <c r="F113" i="14"/>
  <c r="E113" i="14"/>
  <c r="D113" i="14"/>
  <c r="C113" i="14"/>
  <c r="B113" i="14"/>
  <c r="AA112" i="14" a="1"/>
  <c r="AA112" i="14"/>
  <c r="Z112" i="14" a="1"/>
  <c r="Z112" i="14"/>
  <c r="Y112" i="14" a="1"/>
  <c r="Y112" i="14"/>
  <c r="X112" i="14" a="1"/>
  <c r="X112" i="14"/>
  <c r="W112" i="14" a="1"/>
  <c r="W112" i="14"/>
  <c r="V112" i="14" a="1"/>
  <c r="V112" i="14"/>
  <c r="S112" i="14"/>
  <c r="AC24" i="14" s="1" a="1"/>
  <c r="R112" i="14"/>
  <c r="Q112" i="14"/>
  <c r="P112" i="14"/>
  <c r="O112" i="14"/>
  <c r="N112" i="14"/>
  <c r="M112" i="14"/>
  <c r="L112" i="14"/>
  <c r="K112" i="14"/>
  <c r="J112" i="14"/>
  <c r="I112" i="14"/>
  <c r="H112" i="14"/>
  <c r="G112" i="14"/>
  <c r="F112" i="14"/>
  <c r="E112" i="14"/>
  <c r="D112" i="14"/>
  <c r="C112" i="14"/>
  <c r="B112" i="14"/>
  <c r="AB111" i="14" a="1"/>
  <c r="AB111" i="14" s="1"/>
  <c r="AA111" i="14" a="1"/>
  <c r="AA111" i="14"/>
  <c r="Z111" i="14" a="1"/>
  <c r="Z111" i="14"/>
  <c r="Y111" i="14" a="1"/>
  <c r="Y111" i="14"/>
  <c r="X111" i="14" a="1"/>
  <c r="X111" i="14"/>
  <c r="W111" i="14" a="1"/>
  <c r="W111" i="14"/>
  <c r="V111" i="14" a="1"/>
  <c r="V111" i="14"/>
  <c r="S111" i="14"/>
  <c r="R111" i="14"/>
  <c r="Q111" i="14"/>
  <c r="P111" i="14"/>
  <c r="O111" i="14"/>
  <c r="N111" i="14"/>
  <c r="M111" i="14"/>
  <c r="L111" i="14"/>
  <c r="K111" i="14"/>
  <c r="J111" i="14"/>
  <c r="I111" i="14"/>
  <c r="H111" i="14"/>
  <c r="G111" i="14"/>
  <c r="F111" i="14"/>
  <c r="E111" i="14"/>
  <c r="D111" i="14"/>
  <c r="C111" i="14"/>
  <c r="B111" i="14"/>
  <c r="AC110" i="14" a="1"/>
  <c r="AC110" i="14" s="1"/>
  <c r="AA110" i="14" a="1"/>
  <c r="AA110" i="14"/>
  <c r="Z110" i="14" a="1"/>
  <c r="Z110" i="14"/>
  <c r="Y110" i="14" a="1"/>
  <c r="Y110" i="14"/>
  <c r="X110" i="14" a="1"/>
  <c r="X110" i="14"/>
  <c r="W110" i="14" a="1"/>
  <c r="W110" i="14"/>
  <c r="V110" i="14" a="1"/>
  <c r="V110" i="14"/>
  <c r="S110" i="14"/>
  <c r="AC73" i="14" s="1" a="1"/>
  <c r="AC73" i="14" s="1"/>
  <c r="R110" i="14"/>
  <c r="AB73" i="14" s="1" a="1"/>
  <c r="AB73" i="14" s="1"/>
  <c r="Q110" i="14"/>
  <c r="P110" i="14"/>
  <c r="O110" i="14"/>
  <c r="N110" i="14"/>
  <c r="M110" i="14"/>
  <c r="L110" i="14"/>
  <c r="K110" i="14"/>
  <c r="J110" i="14"/>
  <c r="I110" i="14"/>
  <c r="H110" i="14"/>
  <c r="G110" i="14"/>
  <c r="F110" i="14"/>
  <c r="E110" i="14"/>
  <c r="D110" i="14"/>
  <c r="C110" i="14"/>
  <c r="B110" i="14"/>
  <c r="AB109" i="14" a="1"/>
  <c r="AB109" i="14" s="1"/>
  <c r="AA109" i="14" a="1"/>
  <c r="AA109" i="14"/>
  <c r="Z109" i="14" a="1"/>
  <c r="Z109" i="14"/>
  <c r="Y109" i="14" a="1"/>
  <c r="Y109" i="14"/>
  <c r="X109" i="14" a="1"/>
  <c r="X109" i="14"/>
  <c r="W109" i="14" a="1"/>
  <c r="W109" i="14"/>
  <c r="V109" i="14" a="1"/>
  <c r="V109" i="14"/>
  <c r="S109" i="14"/>
  <c r="R109" i="14"/>
  <c r="Q109" i="14"/>
  <c r="P109" i="14"/>
  <c r="O109" i="14"/>
  <c r="N109" i="14"/>
  <c r="M109" i="14"/>
  <c r="L109" i="14"/>
  <c r="K109" i="14"/>
  <c r="J109" i="14"/>
  <c r="I109" i="14"/>
  <c r="H109" i="14"/>
  <c r="G109" i="14"/>
  <c r="F109" i="14"/>
  <c r="E109" i="14"/>
  <c r="D109" i="14"/>
  <c r="C109" i="14"/>
  <c r="B109" i="14"/>
  <c r="AA108" i="14" a="1"/>
  <c r="AA108" i="14"/>
  <c r="Z108" i="14" a="1"/>
  <c r="Z108" i="14"/>
  <c r="Y108" i="14" a="1"/>
  <c r="Y108" i="14"/>
  <c r="X108" i="14" a="1"/>
  <c r="X108" i="14"/>
  <c r="W108" i="14" a="1"/>
  <c r="W108" i="14"/>
  <c r="V108" i="14" a="1"/>
  <c r="V108" i="14"/>
  <c r="S108" i="14"/>
  <c r="R108" i="14"/>
  <c r="Q108" i="14"/>
  <c r="P108" i="14"/>
  <c r="O108" i="14"/>
  <c r="N108" i="14"/>
  <c r="M108" i="14"/>
  <c r="L108" i="14"/>
  <c r="K108" i="14"/>
  <c r="J108" i="14"/>
  <c r="I108" i="14"/>
  <c r="H108" i="14"/>
  <c r="G108" i="14"/>
  <c r="F108" i="14"/>
  <c r="E108" i="14"/>
  <c r="D108" i="14"/>
  <c r="C108" i="14"/>
  <c r="B108" i="14"/>
  <c r="AC107" i="14" a="1"/>
  <c r="AC107" i="14" s="1"/>
  <c r="AB107" i="14" a="1"/>
  <c r="AB107" i="14"/>
  <c r="AA107" i="14" a="1"/>
  <c r="AA107" i="14"/>
  <c r="Z107" i="14" a="1"/>
  <c r="Z107" i="14"/>
  <c r="Y107" i="14" a="1"/>
  <c r="Y107" i="14"/>
  <c r="X107" i="14" a="1"/>
  <c r="X107" i="14"/>
  <c r="W107" i="14" a="1"/>
  <c r="W107" i="14"/>
  <c r="V107" i="14" a="1"/>
  <c r="V107" i="14"/>
  <c r="S107" i="14"/>
  <c r="AC92" i="14" s="1" a="1"/>
  <c r="AC92" i="14" s="1"/>
  <c r="R107" i="14"/>
  <c r="AB92" i="14" s="1" a="1"/>
  <c r="AB92" i="14" s="1"/>
  <c r="Q107" i="14"/>
  <c r="P107" i="14"/>
  <c r="O107" i="14"/>
  <c r="N107" i="14"/>
  <c r="M107" i="14"/>
  <c r="L107" i="14"/>
  <c r="K107" i="14"/>
  <c r="J107" i="14"/>
  <c r="I107" i="14"/>
  <c r="H107" i="14"/>
  <c r="G107" i="14"/>
  <c r="F107" i="14"/>
  <c r="E107" i="14"/>
  <c r="D107" i="14"/>
  <c r="C107" i="14"/>
  <c r="B107" i="14"/>
  <c r="AC106" i="14" a="1"/>
  <c r="AC106" i="14"/>
  <c r="AA106" i="14" a="1"/>
  <c r="AA106" i="14"/>
  <c r="Z106" i="14" a="1"/>
  <c r="Z106" i="14"/>
  <c r="Y106" i="14" a="1"/>
  <c r="Y106" i="14"/>
  <c r="X106" i="14" a="1"/>
  <c r="X106" i="14"/>
  <c r="W106" i="14" a="1"/>
  <c r="W106" i="14"/>
  <c r="V106" i="14" a="1"/>
  <c r="V106" i="14"/>
  <c r="S106" i="14"/>
  <c r="AC36" i="14" s="1" a="1"/>
  <c r="AC36" i="14" s="1"/>
  <c r="R106" i="14"/>
  <c r="AB36" i="14" s="1" a="1"/>
  <c r="AB36" i="14" s="1"/>
  <c r="Q106" i="14"/>
  <c r="P106" i="14"/>
  <c r="O106" i="14"/>
  <c r="N106" i="14"/>
  <c r="M106" i="14"/>
  <c r="L106" i="14"/>
  <c r="K106" i="14"/>
  <c r="J106" i="14"/>
  <c r="I106" i="14"/>
  <c r="H106" i="14"/>
  <c r="G106" i="14"/>
  <c r="F106" i="14"/>
  <c r="E106" i="14"/>
  <c r="D106" i="14"/>
  <c r="C106" i="14"/>
  <c r="B106" i="14"/>
  <c r="AC105" i="14" a="1"/>
  <c r="AC105" i="14" s="1"/>
  <c r="AB105" i="14" a="1"/>
  <c r="AB105" i="14" s="1"/>
  <c r="AA105" i="14" a="1"/>
  <c r="AA105" i="14"/>
  <c r="Z105" i="14" a="1"/>
  <c r="Z105" i="14"/>
  <c r="Y105" i="14" a="1"/>
  <c r="Y105" i="14"/>
  <c r="X105" i="14" a="1"/>
  <c r="X105" i="14"/>
  <c r="W105" i="14" a="1"/>
  <c r="W105" i="14"/>
  <c r="V105" i="14" a="1"/>
  <c r="V105" i="14"/>
  <c r="S105" i="14"/>
  <c r="AC91" i="14" s="1" a="1"/>
  <c r="AC91" i="14" s="1"/>
  <c r="R105" i="14"/>
  <c r="AB91" i="14" s="1" a="1"/>
  <c r="AB91" i="14" s="1"/>
  <c r="Q105" i="14"/>
  <c r="P105" i="14"/>
  <c r="O105" i="14"/>
  <c r="N105" i="14"/>
  <c r="M105" i="14"/>
  <c r="L105" i="14"/>
  <c r="K105" i="14"/>
  <c r="J105" i="14"/>
  <c r="I105" i="14"/>
  <c r="H105" i="14"/>
  <c r="G105" i="14"/>
  <c r="F105" i="14"/>
  <c r="E105" i="14"/>
  <c r="D105" i="14"/>
  <c r="C105" i="14"/>
  <c r="B105" i="14"/>
  <c r="AC104" i="14" a="1"/>
  <c r="AC104" i="14" s="1"/>
  <c r="AA104" i="14" a="1"/>
  <c r="AA104" i="14"/>
  <c r="Z104" i="14" a="1"/>
  <c r="Z104" i="14"/>
  <c r="Y104" i="14" a="1"/>
  <c r="Y104" i="14"/>
  <c r="X104" i="14" a="1"/>
  <c r="X104" i="14"/>
  <c r="W104" i="14" a="1"/>
  <c r="W104" i="14"/>
  <c r="V104" i="14" a="1"/>
  <c r="V104" i="14"/>
  <c r="S104" i="14"/>
  <c r="AC90" i="14" s="1" a="1"/>
  <c r="AC90" i="14" s="1"/>
  <c r="R104" i="14"/>
  <c r="AB90" i="14" s="1" a="1"/>
  <c r="AB90" i="14" s="1"/>
  <c r="Q104" i="14"/>
  <c r="P104" i="14"/>
  <c r="O104" i="14"/>
  <c r="N104" i="14"/>
  <c r="M104" i="14"/>
  <c r="L104" i="14"/>
  <c r="K104" i="14"/>
  <c r="J104" i="14"/>
  <c r="I104" i="14"/>
  <c r="H104" i="14"/>
  <c r="G104" i="14"/>
  <c r="F104" i="14"/>
  <c r="E104" i="14"/>
  <c r="D104" i="14"/>
  <c r="C104" i="14"/>
  <c r="B104" i="14"/>
  <c r="AC103" i="14" a="1"/>
  <c r="AC103" i="14" s="1"/>
  <c r="AA103" i="14" a="1"/>
  <c r="AA103" i="14"/>
  <c r="Z103" i="14" a="1"/>
  <c r="Z103" i="14"/>
  <c r="Y103" i="14" a="1"/>
  <c r="Y103" i="14"/>
  <c r="X103" i="14" a="1"/>
  <c r="X103" i="14"/>
  <c r="W103" i="14" a="1"/>
  <c r="W103" i="14"/>
  <c r="V103" i="14" a="1"/>
  <c r="V103" i="14"/>
  <c r="S103" i="14"/>
  <c r="AC89" i="14" s="1" a="1"/>
  <c r="AC89" i="14" s="1"/>
  <c r="R103" i="14"/>
  <c r="AB89" i="14" s="1" a="1"/>
  <c r="AB89" i="14" s="1"/>
  <c r="Q103" i="14"/>
  <c r="P103" i="14"/>
  <c r="O103" i="14"/>
  <c r="N103" i="14"/>
  <c r="M103" i="14"/>
  <c r="L103" i="14"/>
  <c r="K103" i="14"/>
  <c r="J103" i="14"/>
  <c r="I103" i="14"/>
  <c r="H103" i="14"/>
  <c r="G103" i="14"/>
  <c r="F103" i="14"/>
  <c r="E103" i="14"/>
  <c r="D103" i="14"/>
  <c r="C103" i="14"/>
  <c r="B103" i="14"/>
  <c r="AC102" i="14" a="1"/>
  <c r="AC102" i="14" s="1"/>
  <c r="AB102" i="14" a="1"/>
  <c r="AB102" i="14" s="1"/>
  <c r="AA102" i="14" a="1"/>
  <c r="AA102" i="14"/>
  <c r="Z102" i="14" a="1"/>
  <c r="Z102" i="14"/>
  <c r="Y102" i="14" a="1"/>
  <c r="Y102" i="14"/>
  <c r="X102" i="14" a="1"/>
  <c r="X102" i="14"/>
  <c r="W102" i="14" a="1"/>
  <c r="W102" i="14"/>
  <c r="V102" i="14" a="1"/>
  <c r="V102" i="14"/>
  <c r="S102" i="14"/>
  <c r="AC88" i="14" s="1" a="1"/>
  <c r="AC88" i="14" s="1"/>
  <c r="R102" i="14"/>
  <c r="AB88" i="14" s="1" a="1"/>
  <c r="AB88" i="14" s="1"/>
  <c r="Q102" i="14"/>
  <c r="P102" i="14"/>
  <c r="O102" i="14"/>
  <c r="N102" i="14"/>
  <c r="M102" i="14"/>
  <c r="L102" i="14"/>
  <c r="K102" i="14"/>
  <c r="J102" i="14"/>
  <c r="I102" i="14"/>
  <c r="H102" i="14"/>
  <c r="G102" i="14"/>
  <c r="F102" i="14"/>
  <c r="E102" i="14"/>
  <c r="D102" i="14"/>
  <c r="C102" i="14"/>
  <c r="B102" i="14"/>
  <c r="AC101" i="14" a="1"/>
  <c r="AC101" i="14" s="1"/>
  <c r="AA101" i="14" a="1"/>
  <c r="AA101" i="14"/>
  <c r="Z101" i="14" a="1"/>
  <c r="Z101" i="14"/>
  <c r="Y101" i="14" a="1"/>
  <c r="Y101" i="14"/>
  <c r="X101" i="14" a="1"/>
  <c r="X101" i="14"/>
  <c r="W101" i="14" a="1"/>
  <c r="W101" i="14"/>
  <c r="V101" i="14" a="1"/>
  <c r="V101" i="14"/>
  <c r="S101" i="14"/>
  <c r="AC87" i="14" s="1" a="1"/>
  <c r="AC87" i="14" s="1"/>
  <c r="R101" i="14"/>
  <c r="AB87" i="14" s="1" a="1"/>
  <c r="AB87" i="14" s="1"/>
  <c r="Q101" i="14"/>
  <c r="P101" i="14"/>
  <c r="O101" i="14"/>
  <c r="N101" i="14"/>
  <c r="M101" i="14"/>
  <c r="L101" i="14"/>
  <c r="K101" i="14"/>
  <c r="J101" i="14"/>
  <c r="I101" i="14"/>
  <c r="H101" i="14"/>
  <c r="G101" i="14"/>
  <c r="F101" i="14"/>
  <c r="E101" i="14"/>
  <c r="D101" i="14"/>
  <c r="C101" i="14"/>
  <c r="B101" i="14"/>
  <c r="AC100" i="14" a="1"/>
  <c r="AC100" i="14" s="1"/>
  <c r="AB100" i="14" a="1"/>
  <c r="AB100" i="14" s="1"/>
  <c r="AA100" i="14" a="1"/>
  <c r="AA100" i="14"/>
  <c r="Z100" i="14" a="1"/>
  <c r="Z100" i="14"/>
  <c r="Y100" i="14" a="1"/>
  <c r="Y100" i="14"/>
  <c r="X100" i="14" a="1"/>
  <c r="X100" i="14"/>
  <c r="W100" i="14" a="1"/>
  <c r="W100" i="14"/>
  <c r="V100" i="14" a="1"/>
  <c r="V100" i="14"/>
  <c r="S100" i="14"/>
  <c r="AC86" i="14" s="1" a="1"/>
  <c r="AC86" i="14" s="1"/>
  <c r="R100" i="14"/>
  <c r="AB86" i="14" s="1" a="1"/>
  <c r="AB86" i="14" s="1"/>
  <c r="Q100" i="14"/>
  <c r="P100" i="14"/>
  <c r="O100" i="14"/>
  <c r="N100" i="14"/>
  <c r="M100" i="14"/>
  <c r="L100" i="14"/>
  <c r="K100" i="14"/>
  <c r="J100" i="14"/>
  <c r="I100" i="14"/>
  <c r="H100" i="14"/>
  <c r="G100" i="14"/>
  <c r="F100" i="14"/>
  <c r="E100" i="14"/>
  <c r="D100" i="14"/>
  <c r="C100" i="14"/>
  <c r="B100" i="14"/>
  <c r="AC99" i="14" a="1"/>
  <c r="AC99" i="14" s="1"/>
  <c r="AB99" i="14" a="1"/>
  <c r="AB99" i="14" s="1"/>
  <c r="AA99" i="14" a="1"/>
  <c r="AA99" i="14"/>
  <c r="Z99" i="14" a="1"/>
  <c r="Z99" i="14"/>
  <c r="Y99" i="14" a="1"/>
  <c r="Y99" i="14"/>
  <c r="X99" i="14" a="1"/>
  <c r="X99" i="14"/>
  <c r="W99" i="14" a="1"/>
  <c r="W99" i="14"/>
  <c r="V99" i="14" a="1"/>
  <c r="V99" i="14"/>
  <c r="S99" i="14"/>
  <c r="R99" i="14"/>
  <c r="Q99" i="14"/>
  <c r="P99" i="14"/>
  <c r="O99" i="14"/>
  <c r="N99" i="14"/>
  <c r="M99" i="14"/>
  <c r="L99" i="14"/>
  <c r="K99" i="14"/>
  <c r="J99" i="14"/>
  <c r="I99" i="14"/>
  <c r="H99" i="14"/>
  <c r="G99" i="14"/>
  <c r="F99" i="14"/>
  <c r="E99" i="14"/>
  <c r="D99" i="14"/>
  <c r="C99" i="14"/>
  <c r="B99" i="14"/>
  <c r="AC98" i="14" a="1"/>
  <c r="AC98" i="14" s="1"/>
  <c r="AA98" i="14" a="1"/>
  <c r="AA98" i="14"/>
  <c r="Z98" i="14" a="1"/>
  <c r="Z98" i="14"/>
  <c r="Y98" i="14" a="1"/>
  <c r="Y98" i="14"/>
  <c r="X98" i="14" a="1"/>
  <c r="X98" i="14"/>
  <c r="W98" i="14" a="1"/>
  <c r="W98" i="14"/>
  <c r="V98" i="14" a="1"/>
  <c r="V98" i="14"/>
  <c r="S98" i="14"/>
  <c r="AC52" i="14" s="1" a="1"/>
  <c r="AC52" i="14" s="1"/>
  <c r="R98" i="14"/>
  <c r="AB52" i="14" s="1" a="1"/>
  <c r="AB52" i="14" s="1"/>
  <c r="Q98" i="14"/>
  <c r="P98" i="14"/>
  <c r="O98" i="14"/>
  <c r="N98" i="14"/>
  <c r="M98" i="14"/>
  <c r="L98" i="14"/>
  <c r="K98" i="14"/>
  <c r="J98" i="14"/>
  <c r="I98" i="14"/>
  <c r="H98" i="14"/>
  <c r="G98" i="14"/>
  <c r="F98" i="14"/>
  <c r="E98" i="14"/>
  <c r="D98" i="14"/>
  <c r="C98" i="14"/>
  <c r="B98" i="14"/>
  <c r="AC97" i="14" a="1"/>
  <c r="AC97" i="14" s="1"/>
  <c r="AA97" i="14" a="1"/>
  <c r="AA97" i="14"/>
  <c r="Z97" i="14" a="1"/>
  <c r="Z97" i="14"/>
  <c r="Y97" i="14" a="1"/>
  <c r="Y97" i="14"/>
  <c r="X97" i="14" a="1"/>
  <c r="X97" i="14"/>
  <c r="W97" i="14" a="1"/>
  <c r="W97" i="14"/>
  <c r="V97" i="14" a="1"/>
  <c r="V97" i="14"/>
  <c r="S97" i="14"/>
  <c r="R97" i="14"/>
  <c r="Q97" i="14"/>
  <c r="P97" i="14"/>
  <c r="O97" i="14"/>
  <c r="N97" i="14"/>
  <c r="M97" i="14"/>
  <c r="L97" i="14"/>
  <c r="K97" i="14"/>
  <c r="J97" i="14"/>
  <c r="I97" i="14"/>
  <c r="H97" i="14"/>
  <c r="G97" i="14"/>
  <c r="F97" i="14"/>
  <c r="E97" i="14"/>
  <c r="D97" i="14"/>
  <c r="C97" i="14"/>
  <c r="B97" i="14"/>
  <c r="AC96" i="14" a="1"/>
  <c r="AC96" i="14" s="1"/>
  <c r="AA96" i="14" a="1"/>
  <c r="AA96" i="14"/>
  <c r="Z96" i="14" a="1"/>
  <c r="Z96" i="14"/>
  <c r="Y96" i="14" a="1"/>
  <c r="Y96" i="14"/>
  <c r="X96" i="14" a="1"/>
  <c r="X96" i="14"/>
  <c r="W96" i="14" a="1"/>
  <c r="W96" i="14"/>
  <c r="V96" i="14" a="1"/>
  <c r="V96" i="14"/>
  <c r="Q96" i="14"/>
  <c r="P96" i="14"/>
  <c r="O96" i="14"/>
  <c r="N96" i="14"/>
  <c r="M96" i="14"/>
  <c r="L96" i="14"/>
  <c r="K96" i="14"/>
  <c r="J96" i="14"/>
  <c r="I96" i="14"/>
  <c r="H96" i="14"/>
  <c r="G96" i="14"/>
  <c r="F96" i="14"/>
  <c r="E96" i="14"/>
  <c r="D96" i="14"/>
  <c r="C96" i="14"/>
  <c r="B96" i="14"/>
  <c r="AA95" i="14" a="1"/>
  <c r="AA95" i="14"/>
  <c r="Z95" i="14" a="1"/>
  <c r="Z95" i="14"/>
  <c r="Y95" i="14" a="1"/>
  <c r="Y95" i="14"/>
  <c r="X95" i="14" a="1"/>
  <c r="X95" i="14"/>
  <c r="W95" i="14" a="1"/>
  <c r="W95" i="14"/>
  <c r="V95" i="14" a="1"/>
  <c r="V95" i="14"/>
  <c r="S95" i="14"/>
  <c r="AC85" i="14" s="1" a="1"/>
  <c r="AC85" i="14" s="1"/>
  <c r="R95" i="14"/>
  <c r="AB85" i="14" s="1" a="1"/>
  <c r="AB85" i="14" s="1"/>
  <c r="Q95" i="14"/>
  <c r="P95" i="14"/>
  <c r="O95" i="14"/>
  <c r="N95" i="14"/>
  <c r="M95" i="14"/>
  <c r="L95" i="14"/>
  <c r="K95" i="14"/>
  <c r="J95" i="14"/>
  <c r="I95" i="14"/>
  <c r="H95" i="14"/>
  <c r="G95" i="14"/>
  <c r="F95" i="14"/>
  <c r="E95" i="14"/>
  <c r="D95" i="14"/>
  <c r="C95" i="14"/>
  <c r="B95" i="14"/>
  <c r="AC94" i="14" a="1"/>
  <c r="AC94" i="14" s="1"/>
  <c r="AB94" i="14" a="1"/>
  <c r="AB94" i="14" s="1"/>
  <c r="AA94" i="14" a="1"/>
  <c r="AA94" i="14"/>
  <c r="Z94" i="14" a="1"/>
  <c r="Z94" i="14"/>
  <c r="Y94" i="14" a="1"/>
  <c r="Y94" i="14"/>
  <c r="X94" i="14" a="1"/>
  <c r="X94" i="14"/>
  <c r="W94" i="14" a="1"/>
  <c r="W94" i="14"/>
  <c r="V94" i="14" a="1"/>
  <c r="V94" i="14"/>
  <c r="S94" i="14"/>
  <c r="AC26" i="14" s="1" a="1"/>
  <c r="AC26" i="14" s="1"/>
  <c r="R94" i="14"/>
  <c r="AB26" i="14" s="1" a="1"/>
  <c r="AB26" i="14" s="1"/>
  <c r="Q94" i="14"/>
  <c r="P94" i="14"/>
  <c r="O94" i="14"/>
  <c r="N94" i="14"/>
  <c r="M94" i="14"/>
  <c r="L94" i="14"/>
  <c r="K94" i="14"/>
  <c r="J94" i="14"/>
  <c r="I94" i="14"/>
  <c r="H94" i="14"/>
  <c r="G94" i="14"/>
  <c r="F94" i="14"/>
  <c r="E94" i="14"/>
  <c r="D94" i="14"/>
  <c r="C94" i="14"/>
  <c r="B94" i="14"/>
  <c r="AA93" i="14" a="1"/>
  <c r="AA93" i="14"/>
  <c r="Z93" i="14" a="1"/>
  <c r="Z93" i="14"/>
  <c r="Y93" i="14" a="1"/>
  <c r="Y93" i="14"/>
  <c r="X93" i="14" a="1"/>
  <c r="X93" i="14"/>
  <c r="W93" i="14" a="1"/>
  <c r="W93" i="14"/>
  <c r="V93" i="14" a="1"/>
  <c r="V93" i="14"/>
  <c r="S93" i="14"/>
  <c r="R93" i="14"/>
  <c r="Q93" i="14"/>
  <c r="P93" i="14"/>
  <c r="O93" i="14"/>
  <c r="N93" i="14"/>
  <c r="M93" i="14"/>
  <c r="L93" i="14"/>
  <c r="K93" i="14"/>
  <c r="J93" i="14"/>
  <c r="I93" i="14"/>
  <c r="H93" i="14"/>
  <c r="G93" i="14"/>
  <c r="F93" i="14"/>
  <c r="E93" i="14"/>
  <c r="D93" i="14"/>
  <c r="C93" i="14"/>
  <c r="B93" i="14"/>
  <c r="AA92" i="14" a="1"/>
  <c r="AA92" i="14"/>
  <c r="Z92" i="14" a="1"/>
  <c r="Z92" i="14"/>
  <c r="Y92" i="14" a="1"/>
  <c r="Y92" i="14"/>
  <c r="X92" i="14" a="1"/>
  <c r="X92" i="14"/>
  <c r="W92" i="14" a="1"/>
  <c r="W92" i="14"/>
  <c r="V92" i="14" a="1"/>
  <c r="V92" i="14"/>
  <c r="S92" i="14"/>
  <c r="R92" i="14"/>
  <c r="Q92" i="14"/>
  <c r="P92" i="14"/>
  <c r="O92" i="14"/>
  <c r="N92" i="14"/>
  <c r="M92" i="14"/>
  <c r="L92" i="14"/>
  <c r="K92" i="14"/>
  <c r="J92" i="14"/>
  <c r="I92" i="14"/>
  <c r="H92" i="14"/>
  <c r="G92" i="14"/>
  <c r="F92" i="14"/>
  <c r="E92" i="14"/>
  <c r="D92" i="14"/>
  <c r="C92" i="14"/>
  <c r="B92" i="14"/>
  <c r="AA91" i="14" a="1"/>
  <c r="AA91" i="14"/>
  <c r="Z91" i="14" a="1"/>
  <c r="Z91" i="14"/>
  <c r="Y91" i="14" a="1"/>
  <c r="Y91" i="14"/>
  <c r="X91" i="14" a="1"/>
  <c r="X91" i="14"/>
  <c r="W91" i="14" a="1"/>
  <c r="W91" i="14"/>
  <c r="V91" i="14" a="1"/>
  <c r="V91" i="14"/>
  <c r="S91" i="14"/>
  <c r="R91" i="14"/>
  <c r="Q91" i="14"/>
  <c r="P91" i="14"/>
  <c r="O91" i="14"/>
  <c r="N91" i="14"/>
  <c r="M91" i="14"/>
  <c r="L91" i="14"/>
  <c r="K91" i="14"/>
  <c r="J91" i="14"/>
  <c r="I91" i="14"/>
  <c r="H91" i="14"/>
  <c r="G91" i="14"/>
  <c r="F91" i="14"/>
  <c r="E91" i="14"/>
  <c r="D91" i="14"/>
  <c r="C91" i="14"/>
  <c r="B91" i="14"/>
  <c r="AA90" i="14" a="1"/>
  <c r="AA90" i="14"/>
  <c r="Z90" i="14" a="1"/>
  <c r="Z90" i="14"/>
  <c r="Y90" i="14" a="1"/>
  <c r="Y90" i="14"/>
  <c r="X90" i="14" a="1"/>
  <c r="X90" i="14"/>
  <c r="W90" i="14" a="1"/>
  <c r="W90" i="14"/>
  <c r="V90" i="14" a="1"/>
  <c r="V90" i="14"/>
  <c r="S90" i="14"/>
  <c r="R90" i="14"/>
  <c r="Q90" i="14"/>
  <c r="P90" i="14"/>
  <c r="O90" i="14"/>
  <c r="N90" i="14"/>
  <c r="M90" i="14"/>
  <c r="L90" i="14"/>
  <c r="K90" i="14"/>
  <c r="J90" i="14"/>
  <c r="I90" i="14"/>
  <c r="H90" i="14"/>
  <c r="G90" i="14"/>
  <c r="F90" i="14"/>
  <c r="E90" i="14"/>
  <c r="D90" i="14"/>
  <c r="C90" i="14"/>
  <c r="B90" i="14"/>
  <c r="AA89" i="14" a="1"/>
  <c r="AA89" i="14"/>
  <c r="Z89" i="14" a="1"/>
  <c r="Z89" i="14"/>
  <c r="Y89" i="14" a="1"/>
  <c r="Y89" i="14"/>
  <c r="X89" i="14" a="1"/>
  <c r="X89" i="14"/>
  <c r="W89" i="14" a="1"/>
  <c r="W89" i="14"/>
  <c r="V89" i="14" a="1"/>
  <c r="V89" i="14"/>
  <c r="S89" i="14"/>
  <c r="R89" i="14"/>
  <c r="Q89" i="14"/>
  <c r="P89" i="14"/>
  <c r="O89" i="14"/>
  <c r="N89" i="14"/>
  <c r="M89" i="14"/>
  <c r="L89" i="14"/>
  <c r="K89" i="14"/>
  <c r="J89" i="14"/>
  <c r="I89" i="14"/>
  <c r="H89" i="14"/>
  <c r="G89" i="14"/>
  <c r="F89" i="14"/>
  <c r="E89" i="14"/>
  <c r="D89" i="14"/>
  <c r="C89" i="14"/>
  <c r="B89" i="14"/>
  <c r="AA88" i="14" a="1"/>
  <c r="AA88" i="14"/>
  <c r="Z88" i="14" a="1"/>
  <c r="Z88" i="14"/>
  <c r="Y88" i="14" a="1"/>
  <c r="Y88" i="14"/>
  <c r="X88" i="14" a="1"/>
  <c r="X88" i="14"/>
  <c r="W88" i="14" a="1"/>
  <c r="W88" i="14"/>
  <c r="V88" i="14" a="1"/>
  <c r="V88" i="14"/>
  <c r="S88" i="14"/>
  <c r="R88" i="14"/>
  <c r="Q88" i="14"/>
  <c r="P88" i="14"/>
  <c r="O88" i="14"/>
  <c r="N88" i="14"/>
  <c r="M88" i="14"/>
  <c r="L88" i="14"/>
  <c r="K88" i="14"/>
  <c r="J88" i="14"/>
  <c r="I88" i="14"/>
  <c r="H88" i="14"/>
  <c r="G88" i="14"/>
  <c r="F88" i="14"/>
  <c r="E88" i="14"/>
  <c r="D88" i="14"/>
  <c r="C88" i="14"/>
  <c r="B88" i="14"/>
  <c r="AA87" i="14" a="1"/>
  <c r="AA87" i="14"/>
  <c r="Z87" i="14" a="1"/>
  <c r="Z87" i="14"/>
  <c r="Y87" i="14" a="1"/>
  <c r="Y87" i="14"/>
  <c r="X87" i="14" a="1"/>
  <c r="X87" i="14"/>
  <c r="W87" i="14" a="1"/>
  <c r="W87" i="14"/>
  <c r="V87" i="14" a="1"/>
  <c r="V87" i="14"/>
  <c r="S87" i="14"/>
  <c r="R87" i="14"/>
  <c r="Q87" i="14"/>
  <c r="P87" i="14"/>
  <c r="O87" i="14"/>
  <c r="N87" i="14"/>
  <c r="M87" i="14"/>
  <c r="L87" i="14"/>
  <c r="K87" i="14"/>
  <c r="J87" i="14"/>
  <c r="I87" i="14"/>
  <c r="H87" i="14"/>
  <c r="G87" i="14"/>
  <c r="F87" i="14"/>
  <c r="E87" i="14"/>
  <c r="D87" i="14"/>
  <c r="C87" i="14"/>
  <c r="B87" i="14"/>
  <c r="AA86" i="14" a="1"/>
  <c r="AA86" i="14"/>
  <c r="Z86" i="14" a="1"/>
  <c r="Z86" i="14"/>
  <c r="Y86" i="14" a="1"/>
  <c r="Y86" i="14"/>
  <c r="X86" i="14" a="1"/>
  <c r="X86" i="14"/>
  <c r="W86" i="14" a="1"/>
  <c r="W86" i="14"/>
  <c r="V86" i="14" a="1"/>
  <c r="V86" i="14"/>
  <c r="S86" i="14"/>
  <c r="AC84" i="14" s="1" a="1"/>
  <c r="AC84" i="14" s="1"/>
  <c r="R86" i="14"/>
  <c r="AB84" i="14" s="1" a="1"/>
  <c r="AB84" i="14" s="1"/>
  <c r="Q86" i="14"/>
  <c r="P86" i="14"/>
  <c r="O86" i="14"/>
  <c r="N86" i="14"/>
  <c r="M86" i="14"/>
  <c r="L86" i="14"/>
  <c r="K86" i="14"/>
  <c r="J86" i="14"/>
  <c r="I86" i="14"/>
  <c r="H86" i="14"/>
  <c r="G86" i="14"/>
  <c r="F86" i="14"/>
  <c r="E86" i="14"/>
  <c r="D86" i="14"/>
  <c r="C86" i="14"/>
  <c r="B86" i="14"/>
  <c r="AA85" i="14" a="1"/>
  <c r="AA85" i="14"/>
  <c r="Z85" i="14" a="1"/>
  <c r="Z85" i="14"/>
  <c r="Y85" i="14" a="1"/>
  <c r="Y85" i="14"/>
  <c r="X85" i="14" a="1"/>
  <c r="X85" i="14"/>
  <c r="W85" i="14" a="1"/>
  <c r="W85" i="14"/>
  <c r="V85" i="14" a="1"/>
  <c r="V85" i="14"/>
  <c r="S85" i="14"/>
  <c r="AC83" i="14" s="1" a="1"/>
  <c r="AC83" i="14" s="1"/>
  <c r="R85" i="14"/>
  <c r="AB83" i="14" s="1" a="1"/>
  <c r="AB83" i="14" s="1"/>
  <c r="Q85" i="14"/>
  <c r="P85" i="14"/>
  <c r="O85" i="14"/>
  <c r="N85" i="14"/>
  <c r="M85" i="14"/>
  <c r="L85" i="14"/>
  <c r="K85" i="14"/>
  <c r="J85" i="14"/>
  <c r="I85" i="14"/>
  <c r="H85" i="14"/>
  <c r="G85" i="14"/>
  <c r="F85" i="14"/>
  <c r="E85" i="14"/>
  <c r="D85" i="14"/>
  <c r="C85" i="14"/>
  <c r="B85" i="14"/>
  <c r="AA84" i="14" a="1"/>
  <c r="AA84" i="14"/>
  <c r="Z84" i="14" a="1"/>
  <c r="Z84" i="14"/>
  <c r="Y84" i="14" a="1"/>
  <c r="Y84" i="14"/>
  <c r="X84" i="14" a="1"/>
  <c r="X84" i="14"/>
  <c r="W84" i="14" a="1"/>
  <c r="W84" i="14"/>
  <c r="V84" i="14" a="1"/>
  <c r="V84" i="14"/>
  <c r="S84" i="14"/>
  <c r="R84" i="14"/>
  <c r="Q84" i="14"/>
  <c r="P84" i="14"/>
  <c r="O84" i="14"/>
  <c r="N84" i="14"/>
  <c r="M84" i="14"/>
  <c r="L84" i="14"/>
  <c r="K84" i="14"/>
  <c r="J84" i="14"/>
  <c r="I84" i="14"/>
  <c r="H84" i="14"/>
  <c r="G84" i="14"/>
  <c r="F84" i="14"/>
  <c r="E84" i="14"/>
  <c r="D84" i="14"/>
  <c r="C84" i="14"/>
  <c r="B84" i="14"/>
  <c r="AA83" i="14" a="1"/>
  <c r="AA83" i="14"/>
  <c r="Z83" i="14" a="1"/>
  <c r="Z83" i="14"/>
  <c r="Y83" i="14" a="1"/>
  <c r="Y83" i="14"/>
  <c r="X83" i="14" a="1"/>
  <c r="X83" i="14"/>
  <c r="W83" i="14" a="1"/>
  <c r="W83" i="14"/>
  <c r="V83" i="14" a="1"/>
  <c r="V83" i="14"/>
  <c r="S83" i="14"/>
  <c r="R83" i="14"/>
  <c r="Q83" i="14"/>
  <c r="P83" i="14"/>
  <c r="O83" i="14"/>
  <c r="N83" i="14"/>
  <c r="M83" i="14"/>
  <c r="L83" i="14"/>
  <c r="K83" i="14"/>
  <c r="J83" i="14"/>
  <c r="I83" i="14"/>
  <c r="H83" i="14"/>
  <c r="G83" i="14"/>
  <c r="F83" i="14"/>
  <c r="E83" i="14"/>
  <c r="D83" i="14"/>
  <c r="C83" i="14"/>
  <c r="B83" i="14"/>
  <c r="AA82" i="14" a="1"/>
  <c r="AA82" i="14"/>
  <c r="Z82" i="14" a="1"/>
  <c r="Z82" i="14"/>
  <c r="Y82" i="14" a="1"/>
  <c r="Y82" i="14"/>
  <c r="X82" i="14" a="1"/>
  <c r="X82" i="14"/>
  <c r="W82" i="14" a="1"/>
  <c r="W82" i="14"/>
  <c r="V82" i="14" a="1"/>
  <c r="V82" i="14"/>
  <c r="S82" i="14"/>
  <c r="R82" i="14"/>
  <c r="Q82" i="14"/>
  <c r="P82" i="14"/>
  <c r="O82" i="14"/>
  <c r="N82" i="14"/>
  <c r="M82" i="14"/>
  <c r="L82" i="14"/>
  <c r="K82" i="14"/>
  <c r="J82" i="14"/>
  <c r="I82" i="14"/>
  <c r="H82" i="14"/>
  <c r="G82" i="14"/>
  <c r="F82" i="14"/>
  <c r="E82" i="14"/>
  <c r="D82" i="14"/>
  <c r="C82" i="14"/>
  <c r="B82" i="14"/>
  <c r="AA81" i="14" a="1"/>
  <c r="AA81" i="14"/>
  <c r="Z81" i="14" a="1"/>
  <c r="Z81" i="14"/>
  <c r="Y81" i="14" a="1"/>
  <c r="Y81" i="14"/>
  <c r="X81" i="14" a="1"/>
  <c r="X81" i="14"/>
  <c r="W81" i="14" a="1"/>
  <c r="W81" i="14"/>
  <c r="V81" i="14" a="1"/>
  <c r="V81" i="14"/>
  <c r="S81" i="14"/>
  <c r="R81" i="14"/>
  <c r="Q81" i="14"/>
  <c r="P81" i="14"/>
  <c r="O81" i="14"/>
  <c r="N81" i="14"/>
  <c r="M81" i="14"/>
  <c r="L81" i="14"/>
  <c r="K81" i="14"/>
  <c r="J81" i="14"/>
  <c r="I81" i="14"/>
  <c r="H81" i="14"/>
  <c r="G81" i="14"/>
  <c r="F81" i="14"/>
  <c r="E81" i="14"/>
  <c r="D81" i="14"/>
  <c r="C81" i="14"/>
  <c r="B81" i="14"/>
  <c r="AA80" i="14" a="1"/>
  <c r="AA80" i="14"/>
  <c r="Z80" i="14" a="1"/>
  <c r="Z80" i="14"/>
  <c r="Y80" i="14" a="1"/>
  <c r="Y80" i="14"/>
  <c r="X80" i="14" a="1"/>
  <c r="X80" i="14"/>
  <c r="W80" i="14" a="1"/>
  <c r="W80" i="14"/>
  <c r="V80" i="14" a="1"/>
  <c r="V80" i="14"/>
  <c r="S80" i="14"/>
  <c r="R80" i="14"/>
  <c r="Q80" i="14"/>
  <c r="P80" i="14"/>
  <c r="O80" i="14"/>
  <c r="N80" i="14"/>
  <c r="M80" i="14"/>
  <c r="L80" i="14"/>
  <c r="K80" i="14"/>
  <c r="J80" i="14"/>
  <c r="I80" i="14"/>
  <c r="H80" i="14"/>
  <c r="G80" i="14"/>
  <c r="F80" i="14"/>
  <c r="E80" i="14"/>
  <c r="D80" i="14"/>
  <c r="C80" i="14"/>
  <c r="B80" i="14"/>
  <c r="AA79" i="14" a="1"/>
  <c r="AA79" i="14"/>
  <c r="Z79" i="14" a="1"/>
  <c r="Z79" i="14"/>
  <c r="Y79" i="14" a="1"/>
  <c r="Y79" i="14"/>
  <c r="X79" i="14" a="1"/>
  <c r="X79" i="14"/>
  <c r="W79" i="14" a="1"/>
  <c r="W79" i="14"/>
  <c r="V79" i="14" a="1"/>
  <c r="V79" i="14"/>
  <c r="S79" i="14"/>
  <c r="R79" i="14"/>
  <c r="Q79" i="14"/>
  <c r="P79" i="14"/>
  <c r="O79" i="14"/>
  <c r="N79" i="14"/>
  <c r="M79" i="14"/>
  <c r="L79" i="14"/>
  <c r="K79" i="14"/>
  <c r="J79" i="14"/>
  <c r="I79" i="14"/>
  <c r="H79" i="14"/>
  <c r="G79" i="14"/>
  <c r="F79" i="14"/>
  <c r="E79" i="14"/>
  <c r="D79" i="14"/>
  <c r="C79" i="14"/>
  <c r="B79" i="14"/>
  <c r="AB78" i="14" a="1"/>
  <c r="AB78" i="14" s="1"/>
  <c r="AA78" i="14" a="1"/>
  <c r="AA78" i="14"/>
  <c r="Z78" i="14" a="1"/>
  <c r="Z78" i="14"/>
  <c r="Y78" i="14" a="1"/>
  <c r="Y78" i="14"/>
  <c r="X78" i="14" a="1"/>
  <c r="X78" i="14"/>
  <c r="W78" i="14" a="1"/>
  <c r="W78" i="14"/>
  <c r="V78" i="14" a="1"/>
  <c r="V78" i="14"/>
  <c r="S78" i="14"/>
  <c r="AC48" i="14" s="1" a="1"/>
  <c r="AC48" i="14" s="1"/>
  <c r="R78" i="14"/>
  <c r="AB48" i="14" s="1" a="1"/>
  <c r="AB48" i="14" s="1"/>
  <c r="Q78" i="14"/>
  <c r="P78" i="14"/>
  <c r="O78" i="14"/>
  <c r="N78" i="14"/>
  <c r="M78" i="14"/>
  <c r="L78" i="14"/>
  <c r="K78" i="14"/>
  <c r="J78" i="14"/>
  <c r="I78" i="14"/>
  <c r="H78" i="14"/>
  <c r="G78" i="14"/>
  <c r="F78" i="14"/>
  <c r="E78" i="14"/>
  <c r="D78" i="14"/>
  <c r="C78" i="14"/>
  <c r="B78" i="14"/>
  <c r="AA77" i="14" a="1"/>
  <c r="AA77" i="14"/>
  <c r="Z77" i="14" a="1"/>
  <c r="Z77" i="14"/>
  <c r="Y77" i="14" a="1"/>
  <c r="Y77" i="14"/>
  <c r="X77" i="14" a="1"/>
  <c r="X77" i="14"/>
  <c r="W77" i="14" a="1"/>
  <c r="W77" i="14"/>
  <c r="V77" i="14" a="1"/>
  <c r="V77" i="14"/>
  <c r="S77" i="14"/>
  <c r="AC82" i="14" s="1" a="1"/>
  <c r="AC82" i="14" s="1"/>
  <c r="R77" i="14"/>
  <c r="AB82" i="14" s="1" a="1"/>
  <c r="AB82" i="14" s="1"/>
  <c r="Q77" i="14"/>
  <c r="P77" i="14"/>
  <c r="O77" i="14"/>
  <c r="N77" i="14"/>
  <c r="M77" i="14"/>
  <c r="L77" i="14"/>
  <c r="K77" i="14"/>
  <c r="J77" i="14"/>
  <c r="I77" i="14"/>
  <c r="H77" i="14"/>
  <c r="G77" i="14"/>
  <c r="F77" i="14"/>
  <c r="E77" i="14"/>
  <c r="D77" i="14"/>
  <c r="C77" i="14"/>
  <c r="B77" i="14"/>
  <c r="AA76" i="14" a="1"/>
  <c r="AA76" i="14"/>
  <c r="Z76" i="14" a="1"/>
  <c r="Z76" i="14"/>
  <c r="Y76" i="14" a="1"/>
  <c r="Y76" i="14"/>
  <c r="X76" i="14" a="1"/>
  <c r="X76" i="14"/>
  <c r="W76" i="14" a="1"/>
  <c r="W76" i="14"/>
  <c r="V76" i="14" a="1"/>
  <c r="V76" i="14"/>
  <c r="S76" i="14"/>
  <c r="AC81" i="14" s="1" a="1"/>
  <c r="AC81" i="14" s="1"/>
  <c r="R76" i="14"/>
  <c r="AB81" i="14" s="1" a="1"/>
  <c r="AB81" i="14" s="1"/>
  <c r="Q76" i="14"/>
  <c r="P76" i="14"/>
  <c r="O76" i="14"/>
  <c r="N76" i="14"/>
  <c r="M76" i="14"/>
  <c r="L76" i="14"/>
  <c r="K76" i="14"/>
  <c r="J76" i="14"/>
  <c r="I76" i="14"/>
  <c r="H76" i="14"/>
  <c r="G76" i="14"/>
  <c r="F76" i="14"/>
  <c r="E76" i="14"/>
  <c r="D76" i="14"/>
  <c r="C76" i="14"/>
  <c r="B76" i="14"/>
  <c r="AA75" i="14" a="1"/>
  <c r="AA75" i="14"/>
  <c r="Z75" i="14" a="1"/>
  <c r="Z75" i="14"/>
  <c r="Y75" i="14" a="1"/>
  <c r="Y75" i="14"/>
  <c r="X75" i="14" a="1"/>
  <c r="X75" i="14"/>
  <c r="W75" i="14" a="1"/>
  <c r="W75" i="14"/>
  <c r="V75" i="14" a="1"/>
  <c r="V75" i="14"/>
  <c r="S75" i="14"/>
  <c r="R75" i="14"/>
  <c r="Q75" i="14"/>
  <c r="P75" i="14"/>
  <c r="O75" i="14"/>
  <c r="N75" i="14"/>
  <c r="M75" i="14"/>
  <c r="L75" i="14"/>
  <c r="K75" i="14"/>
  <c r="J75" i="14"/>
  <c r="I75" i="14"/>
  <c r="H75" i="14"/>
  <c r="G75" i="14"/>
  <c r="F75" i="14"/>
  <c r="E75" i="14"/>
  <c r="D75" i="14"/>
  <c r="C75" i="14"/>
  <c r="B75" i="14"/>
  <c r="AC74" i="14" a="1"/>
  <c r="AC74" i="14" s="1"/>
  <c r="AA74" i="14" a="1"/>
  <c r="AA74" i="14"/>
  <c r="Z74" i="14" a="1"/>
  <c r="Z74" i="14"/>
  <c r="Y74" i="14" a="1"/>
  <c r="Y74" i="14"/>
  <c r="X74" i="14" a="1"/>
  <c r="X74" i="14"/>
  <c r="W74" i="14" a="1"/>
  <c r="W74" i="14"/>
  <c r="V74" i="14" a="1"/>
  <c r="V74" i="14"/>
  <c r="S74" i="14"/>
  <c r="R74" i="14"/>
  <c r="Q74" i="14"/>
  <c r="P74" i="14"/>
  <c r="O74" i="14"/>
  <c r="N74" i="14"/>
  <c r="M74" i="14"/>
  <c r="L74" i="14"/>
  <c r="K74" i="14"/>
  <c r="J74" i="14"/>
  <c r="I74" i="14"/>
  <c r="H74" i="14"/>
  <c r="G74" i="14"/>
  <c r="F74" i="14"/>
  <c r="E74" i="14"/>
  <c r="D74" i="14"/>
  <c r="C74" i="14"/>
  <c r="B74" i="14"/>
  <c r="AA73" i="14" a="1"/>
  <c r="AA73" i="14"/>
  <c r="Z73" i="14" a="1"/>
  <c r="Z73" i="14"/>
  <c r="Y73" i="14" a="1"/>
  <c r="Y73" i="14"/>
  <c r="X73" i="14" a="1"/>
  <c r="X73" i="14"/>
  <c r="W73" i="14" a="1"/>
  <c r="W73" i="14"/>
  <c r="V73" i="14" a="1"/>
  <c r="V73" i="14"/>
  <c r="S73" i="14"/>
  <c r="R73" i="14"/>
  <c r="Q73" i="14"/>
  <c r="P73" i="14"/>
  <c r="O73" i="14"/>
  <c r="N73" i="14"/>
  <c r="M73" i="14"/>
  <c r="L73" i="14"/>
  <c r="K73" i="14"/>
  <c r="J73" i="14"/>
  <c r="I73" i="14"/>
  <c r="H73" i="14"/>
  <c r="G73" i="14"/>
  <c r="F73" i="14"/>
  <c r="E73" i="14"/>
  <c r="D73" i="14"/>
  <c r="C73" i="14"/>
  <c r="B73" i="14"/>
  <c r="AC72" i="14" a="1"/>
  <c r="AC72" i="14" s="1"/>
  <c r="AB72" i="14" a="1"/>
  <c r="AB72" i="14" s="1"/>
  <c r="AA72" i="14" a="1"/>
  <c r="AA72" i="14"/>
  <c r="Z72" i="14" a="1"/>
  <c r="Z72" i="14"/>
  <c r="Y72" i="14" a="1"/>
  <c r="Y72" i="14"/>
  <c r="X72" i="14" a="1"/>
  <c r="X72" i="14"/>
  <c r="W72" i="14" a="1"/>
  <c r="W72" i="14"/>
  <c r="V72" i="14" a="1"/>
  <c r="V72" i="14"/>
  <c r="S72" i="14"/>
  <c r="R72" i="14"/>
  <c r="Q72" i="14"/>
  <c r="P72" i="14"/>
  <c r="O72" i="14"/>
  <c r="N72" i="14"/>
  <c r="M72" i="14"/>
  <c r="L72" i="14"/>
  <c r="K72" i="14"/>
  <c r="J72" i="14"/>
  <c r="I72" i="14"/>
  <c r="H72" i="14"/>
  <c r="G72" i="14"/>
  <c r="F72" i="14"/>
  <c r="E72" i="14"/>
  <c r="D72" i="14"/>
  <c r="C72" i="14"/>
  <c r="B72" i="14"/>
  <c r="AA71" i="14" a="1"/>
  <c r="AA71" i="14"/>
  <c r="Z71" i="14" a="1"/>
  <c r="Z71" i="14"/>
  <c r="Y71" i="14" a="1"/>
  <c r="Y71" i="14"/>
  <c r="X71" i="14" a="1"/>
  <c r="X71" i="14"/>
  <c r="W71" i="14" a="1"/>
  <c r="W71" i="14"/>
  <c r="V71" i="14" a="1"/>
  <c r="V71" i="14"/>
  <c r="Q71" i="14"/>
  <c r="P71" i="14"/>
  <c r="O71" i="14"/>
  <c r="N71" i="14"/>
  <c r="M71" i="14"/>
  <c r="L71" i="14"/>
  <c r="K71" i="14"/>
  <c r="J71" i="14"/>
  <c r="I71" i="14"/>
  <c r="H71" i="14"/>
  <c r="G71" i="14"/>
  <c r="F71" i="14"/>
  <c r="E71" i="14"/>
  <c r="D71" i="14"/>
  <c r="C71" i="14"/>
  <c r="B71" i="14"/>
  <c r="AC70" i="14" a="1"/>
  <c r="AC70" i="14" s="1"/>
  <c r="AB70" i="14" a="1"/>
  <c r="AB70" i="14" s="1"/>
  <c r="AA70" i="14" a="1"/>
  <c r="AA70" i="14"/>
  <c r="Z70" i="14" a="1"/>
  <c r="Z70" i="14"/>
  <c r="Y70" i="14" a="1"/>
  <c r="Y70" i="14"/>
  <c r="X70" i="14" a="1"/>
  <c r="X70" i="14"/>
  <c r="W70" i="14" a="1"/>
  <c r="W70" i="14"/>
  <c r="V70" i="14" a="1"/>
  <c r="V70" i="14"/>
  <c r="S70" i="14"/>
  <c r="R70" i="14"/>
  <c r="Q70" i="14"/>
  <c r="P70" i="14"/>
  <c r="O70" i="14"/>
  <c r="N70" i="14"/>
  <c r="M70" i="14"/>
  <c r="L70" i="14"/>
  <c r="K70" i="14"/>
  <c r="J70" i="14"/>
  <c r="I70" i="14"/>
  <c r="H70" i="14"/>
  <c r="G70" i="14"/>
  <c r="F70" i="14"/>
  <c r="E70" i="14"/>
  <c r="D70" i="14"/>
  <c r="C70" i="14"/>
  <c r="B70" i="14"/>
  <c r="AC69" i="14" a="1"/>
  <c r="AC69" i="14" s="1"/>
  <c r="AB69" i="14" a="1"/>
  <c r="AB69" i="14" s="1"/>
  <c r="AA69" i="14" a="1"/>
  <c r="AA69" i="14"/>
  <c r="Z69" i="14" a="1"/>
  <c r="Z69" i="14"/>
  <c r="Y69" i="14" a="1"/>
  <c r="Y69" i="14"/>
  <c r="X69" i="14" a="1"/>
  <c r="X69" i="14"/>
  <c r="W69" i="14" a="1"/>
  <c r="W69" i="14"/>
  <c r="V69" i="14" a="1"/>
  <c r="V69" i="14"/>
  <c r="S69" i="14"/>
  <c r="R69" i="14"/>
  <c r="Q69" i="14"/>
  <c r="P69" i="14"/>
  <c r="O69" i="14"/>
  <c r="N69" i="14"/>
  <c r="M69" i="14"/>
  <c r="L69" i="14"/>
  <c r="K69" i="14"/>
  <c r="J69" i="14"/>
  <c r="I69" i="14"/>
  <c r="H69" i="14"/>
  <c r="G69" i="14"/>
  <c r="F69" i="14"/>
  <c r="E69" i="14"/>
  <c r="D69" i="14"/>
  <c r="C69" i="14"/>
  <c r="B69" i="14"/>
  <c r="AC68" i="14" a="1"/>
  <c r="AC68" i="14" s="1"/>
  <c r="AB68" i="14" a="1"/>
  <c r="AB68" i="14" s="1"/>
  <c r="AA68" i="14" a="1"/>
  <c r="AA68" i="14"/>
  <c r="Z68" i="14" a="1"/>
  <c r="Z68" i="14"/>
  <c r="Y68" i="14" a="1"/>
  <c r="Y68" i="14"/>
  <c r="X68" i="14" a="1"/>
  <c r="X68" i="14"/>
  <c r="W68" i="14" a="1"/>
  <c r="W68" i="14"/>
  <c r="V68" i="14" a="1"/>
  <c r="V68" i="14"/>
  <c r="S68" i="14"/>
  <c r="R68" i="14"/>
  <c r="Q68" i="14"/>
  <c r="P68" i="14"/>
  <c r="O68" i="14"/>
  <c r="N68" i="14"/>
  <c r="M68" i="14"/>
  <c r="L68" i="14"/>
  <c r="K68" i="14"/>
  <c r="J68" i="14"/>
  <c r="I68" i="14"/>
  <c r="H68" i="14"/>
  <c r="G68" i="14"/>
  <c r="F68" i="14"/>
  <c r="E68" i="14"/>
  <c r="D68" i="14"/>
  <c r="C68" i="14"/>
  <c r="B68" i="14"/>
  <c r="AC67" i="14" a="1"/>
  <c r="AC67" i="14" s="1"/>
  <c r="AA67" i="14" a="1"/>
  <c r="AA67" i="14"/>
  <c r="Z67" i="14" a="1"/>
  <c r="Z67" i="14"/>
  <c r="Y67" i="14" a="1"/>
  <c r="Y67" i="14"/>
  <c r="X67" i="14" a="1"/>
  <c r="X67" i="14"/>
  <c r="W67" i="14" a="1"/>
  <c r="W67" i="14"/>
  <c r="V67" i="14" a="1"/>
  <c r="V67" i="14"/>
  <c r="S67" i="14"/>
  <c r="R67" i="14"/>
  <c r="Q67" i="14"/>
  <c r="P67" i="14"/>
  <c r="O67" i="14"/>
  <c r="N67" i="14"/>
  <c r="M67" i="14"/>
  <c r="L67" i="14"/>
  <c r="K67" i="14"/>
  <c r="J67" i="14"/>
  <c r="I67" i="14"/>
  <c r="H67" i="14"/>
  <c r="G67" i="14"/>
  <c r="F67" i="14"/>
  <c r="E67" i="14"/>
  <c r="D67" i="14"/>
  <c r="C67" i="14"/>
  <c r="B67" i="14"/>
  <c r="AC66" i="14" a="1"/>
  <c r="AC66" i="14" s="1"/>
  <c r="AA66" i="14" a="1"/>
  <c r="AA66" i="14"/>
  <c r="Z66" i="14" a="1"/>
  <c r="Z66" i="14"/>
  <c r="Y66" i="14" a="1"/>
  <c r="Y66" i="14"/>
  <c r="X66" i="14" a="1"/>
  <c r="X66" i="14"/>
  <c r="W66" i="14" a="1"/>
  <c r="W66" i="14"/>
  <c r="V66" i="14" a="1"/>
  <c r="V66" i="14"/>
  <c r="S66" i="14"/>
  <c r="R66" i="14"/>
  <c r="Q66" i="14"/>
  <c r="P66" i="14"/>
  <c r="O66" i="14"/>
  <c r="N66" i="14"/>
  <c r="M66" i="14"/>
  <c r="L66" i="14"/>
  <c r="K66" i="14"/>
  <c r="J66" i="14"/>
  <c r="I66" i="14"/>
  <c r="H66" i="14"/>
  <c r="G66" i="14"/>
  <c r="F66" i="14"/>
  <c r="E66" i="14"/>
  <c r="D66" i="14"/>
  <c r="C66" i="14"/>
  <c r="B66" i="14"/>
  <c r="AC65" i="14" a="1"/>
  <c r="AC65" i="14" s="1"/>
  <c r="AA65" i="14" a="1"/>
  <c r="AA65" i="14"/>
  <c r="Z65" i="14" a="1"/>
  <c r="Z65" i="14"/>
  <c r="Y65" i="14" a="1"/>
  <c r="Y65" i="14"/>
  <c r="X65" i="14" a="1"/>
  <c r="X65" i="14"/>
  <c r="W65" i="14" a="1"/>
  <c r="W65" i="14"/>
  <c r="V65" i="14" a="1"/>
  <c r="V65" i="14"/>
  <c r="S65" i="14"/>
  <c r="R65" i="14"/>
  <c r="Q65" i="14"/>
  <c r="P65" i="14"/>
  <c r="O65" i="14"/>
  <c r="N65" i="14"/>
  <c r="M65" i="14"/>
  <c r="L65" i="14"/>
  <c r="K65" i="14"/>
  <c r="J65" i="14"/>
  <c r="I65" i="14"/>
  <c r="H65" i="14"/>
  <c r="G65" i="14"/>
  <c r="F65" i="14"/>
  <c r="E65" i="14"/>
  <c r="D65" i="14"/>
  <c r="C65" i="14"/>
  <c r="B65" i="14"/>
  <c r="AB64" i="14" a="1"/>
  <c r="AB64" i="14" s="1"/>
  <c r="AA64" i="14" a="1"/>
  <c r="AA64" i="14"/>
  <c r="Z64" i="14" a="1"/>
  <c r="Z64" i="14"/>
  <c r="Y64" i="14" a="1"/>
  <c r="Y64" i="14"/>
  <c r="X64" i="14" a="1"/>
  <c r="X64" i="14"/>
  <c r="W64" i="14" a="1"/>
  <c r="W64" i="14"/>
  <c r="V64" i="14" a="1"/>
  <c r="V64" i="14"/>
  <c r="S64" i="14"/>
  <c r="R64" i="14"/>
  <c r="Q64" i="14"/>
  <c r="P64" i="14"/>
  <c r="O64" i="14"/>
  <c r="N64" i="14"/>
  <c r="M64" i="14"/>
  <c r="L64" i="14"/>
  <c r="K64" i="14"/>
  <c r="J64" i="14"/>
  <c r="I64" i="14"/>
  <c r="H64" i="14"/>
  <c r="G64" i="14"/>
  <c r="F64" i="14"/>
  <c r="E64" i="14"/>
  <c r="D64" i="14"/>
  <c r="C64" i="14"/>
  <c r="B64" i="14"/>
  <c r="AC63" i="14" a="1"/>
  <c r="AC63" i="14" s="1"/>
  <c r="AA63" i="14" a="1"/>
  <c r="AA63" i="14"/>
  <c r="Z63" i="14" a="1"/>
  <c r="Z63" i="14"/>
  <c r="Y63" i="14" a="1"/>
  <c r="Y63" i="14"/>
  <c r="X63" i="14" a="1"/>
  <c r="X63" i="14"/>
  <c r="W63" i="14" a="1"/>
  <c r="W63" i="14"/>
  <c r="V63" i="14" a="1"/>
  <c r="V63" i="14"/>
  <c r="S63" i="14"/>
  <c r="AC17" i="14" s="1" a="1"/>
  <c r="AC17" i="14" s="1"/>
  <c r="R63" i="14"/>
  <c r="Q63" i="14"/>
  <c r="P63" i="14"/>
  <c r="O63" i="14"/>
  <c r="N63" i="14"/>
  <c r="M63" i="14"/>
  <c r="L63" i="14"/>
  <c r="K63" i="14"/>
  <c r="J63" i="14"/>
  <c r="I63" i="14"/>
  <c r="H63" i="14"/>
  <c r="G63" i="14"/>
  <c r="F63" i="14"/>
  <c r="E63" i="14"/>
  <c r="D63" i="14"/>
  <c r="C63" i="14"/>
  <c r="B63" i="14"/>
  <c r="AC62" i="14" a="1"/>
  <c r="AC62" i="14" s="1"/>
  <c r="AB62" i="14" a="1"/>
  <c r="AB62" i="14" s="1"/>
  <c r="AA62" i="14" a="1"/>
  <c r="AA62" i="14"/>
  <c r="Z62" i="14" a="1"/>
  <c r="Z62" i="14"/>
  <c r="Y62" i="14" a="1"/>
  <c r="Y62" i="14"/>
  <c r="X62" i="14" a="1"/>
  <c r="X62" i="14"/>
  <c r="W62" i="14" a="1"/>
  <c r="W62" i="14"/>
  <c r="V62" i="14" a="1"/>
  <c r="V62" i="14"/>
  <c r="S62" i="14"/>
  <c r="AC16" i="14" s="1" a="1"/>
  <c r="AC16" i="14" s="1"/>
  <c r="R62" i="14"/>
  <c r="Q62" i="14"/>
  <c r="P62" i="14"/>
  <c r="O62" i="14"/>
  <c r="N62" i="14"/>
  <c r="M62" i="14"/>
  <c r="L62" i="14"/>
  <c r="K62" i="14"/>
  <c r="J62" i="14"/>
  <c r="I62" i="14"/>
  <c r="H62" i="14"/>
  <c r="G62" i="14"/>
  <c r="F62" i="14"/>
  <c r="E62" i="14"/>
  <c r="D62" i="14"/>
  <c r="C62" i="14"/>
  <c r="B62" i="14"/>
  <c r="AB61" i="14" a="1"/>
  <c r="AB61" i="14" s="1"/>
  <c r="AA61" i="14" a="1"/>
  <c r="AA61" i="14"/>
  <c r="Z61" i="14" a="1"/>
  <c r="Z61" i="14"/>
  <c r="Y61" i="14" a="1"/>
  <c r="Y61" i="14"/>
  <c r="X61" i="14" a="1"/>
  <c r="X61" i="14"/>
  <c r="W61" i="14" a="1"/>
  <c r="W61" i="14"/>
  <c r="V61" i="14" a="1"/>
  <c r="V61" i="14"/>
  <c r="S61" i="14"/>
  <c r="AC34" i="14" s="1" a="1"/>
  <c r="AC34" i="14" s="1"/>
  <c r="R61" i="14"/>
  <c r="Q61" i="14"/>
  <c r="P61" i="14"/>
  <c r="O61" i="14"/>
  <c r="N61" i="14"/>
  <c r="M61" i="14"/>
  <c r="L61" i="14"/>
  <c r="K61" i="14"/>
  <c r="J61" i="14"/>
  <c r="I61" i="14"/>
  <c r="H61" i="14"/>
  <c r="G61" i="14"/>
  <c r="F61" i="14"/>
  <c r="E61" i="14"/>
  <c r="D61" i="14"/>
  <c r="C61" i="14"/>
  <c r="B61" i="14"/>
  <c r="AA60" i="14" a="1"/>
  <c r="AA60" i="14"/>
  <c r="Z60" i="14" a="1"/>
  <c r="Z60" i="14"/>
  <c r="Y60" i="14" a="1"/>
  <c r="Y60" i="14"/>
  <c r="X60" i="14" a="1"/>
  <c r="X60" i="14"/>
  <c r="W60" i="14" a="1"/>
  <c r="W60" i="14"/>
  <c r="V60" i="14" a="1"/>
  <c r="V60" i="14"/>
  <c r="Q60" i="14"/>
  <c r="P60" i="14"/>
  <c r="O60" i="14"/>
  <c r="N60" i="14"/>
  <c r="M60" i="14"/>
  <c r="L60" i="14"/>
  <c r="K60" i="14"/>
  <c r="J60" i="14"/>
  <c r="I60" i="14"/>
  <c r="H60" i="14"/>
  <c r="G60" i="14"/>
  <c r="F60" i="14"/>
  <c r="E60" i="14"/>
  <c r="D60" i="14"/>
  <c r="C60" i="14"/>
  <c r="B60" i="14"/>
  <c r="AC59" i="14" a="1"/>
  <c r="AC59" i="14" s="1"/>
  <c r="AA59" i="14" a="1"/>
  <c r="AA59" i="14"/>
  <c r="Z59" i="14" a="1"/>
  <c r="Z59" i="14"/>
  <c r="Y59" i="14" a="1"/>
  <c r="Y59" i="14"/>
  <c r="X59" i="14" a="1"/>
  <c r="X59" i="14"/>
  <c r="W59" i="14" a="1"/>
  <c r="W59" i="14"/>
  <c r="V59" i="14" a="1"/>
  <c r="V59" i="14"/>
  <c r="S59" i="14"/>
  <c r="R59" i="14"/>
  <c r="Q59" i="14"/>
  <c r="P59" i="14"/>
  <c r="O59" i="14"/>
  <c r="N59" i="14"/>
  <c r="M59" i="14"/>
  <c r="L59" i="14"/>
  <c r="K59" i="14"/>
  <c r="J59" i="14"/>
  <c r="I59" i="14"/>
  <c r="H59" i="14"/>
  <c r="G59" i="14"/>
  <c r="F59" i="14"/>
  <c r="E59" i="14"/>
  <c r="D59" i="14"/>
  <c r="C59" i="14"/>
  <c r="B59" i="14"/>
  <c r="AA58" i="14" a="1"/>
  <c r="AA58" i="14"/>
  <c r="Z58" i="14" a="1"/>
  <c r="Z58" i="14"/>
  <c r="Y58" i="14" a="1"/>
  <c r="Y58" i="14"/>
  <c r="X58" i="14" a="1"/>
  <c r="X58" i="14"/>
  <c r="W58" i="14" a="1"/>
  <c r="W58" i="14"/>
  <c r="V58" i="14" a="1"/>
  <c r="V58" i="14"/>
  <c r="S58" i="14"/>
  <c r="AC4" i="14" s="1" a="1"/>
  <c r="AC4" i="14" s="1"/>
  <c r="R58" i="14"/>
  <c r="AB4" i="14" s="1" a="1"/>
  <c r="AB4" i="14" s="1"/>
  <c r="Q58" i="14"/>
  <c r="P58" i="14"/>
  <c r="O58" i="14"/>
  <c r="N58" i="14"/>
  <c r="M58" i="14"/>
  <c r="L58" i="14"/>
  <c r="K58" i="14"/>
  <c r="J58" i="14"/>
  <c r="I58" i="14"/>
  <c r="H58" i="14"/>
  <c r="G58" i="14"/>
  <c r="F58" i="14"/>
  <c r="E58" i="14"/>
  <c r="D58" i="14"/>
  <c r="C58" i="14"/>
  <c r="B58" i="14"/>
  <c r="AC57" i="14" a="1"/>
  <c r="AC57" i="14" s="1"/>
  <c r="AA57" i="14" a="1"/>
  <c r="AA57" i="14"/>
  <c r="Z57" i="14" a="1"/>
  <c r="Z57" i="14"/>
  <c r="Y57" i="14" a="1"/>
  <c r="Y57" i="14"/>
  <c r="X57" i="14" a="1"/>
  <c r="X57" i="14"/>
  <c r="W57" i="14" a="1"/>
  <c r="W57" i="14"/>
  <c r="V57" i="14" a="1"/>
  <c r="V57" i="14"/>
  <c r="S57" i="14"/>
  <c r="R57" i="14"/>
  <c r="Q57" i="14"/>
  <c r="P57" i="14"/>
  <c r="O57" i="14"/>
  <c r="N57" i="14"/>
  <c r="M57" i="14"/>
  <c r="L57" i="14"/>
  <c r="K57" i="14"/>
  <c r="J57" i="14"/>
  <c r="I57" i="14"/>
  <c r="H57" i="14"/>
  <c r="G57" i="14"/>
  <c r="F57" i="14"/>
  <c r="E57" i="14"/>
  <c r="D57" i="14"/>
  <c r="C57" i="14"/>
  <c r="B57" i="14"/>
  <c r="AC56" i="14" a="1"/>
  <c r="AC56" i="14" s="1"/>
  <c r="AA56" i="14" a="1"/>
  <c r="AA56" i="14"/>
  <c r="Z56" i="14" a="1"/>
  <c r="Z56" i="14"/>
  <c r="Y56" i="14" a="1"/>
  <c r="Y56" i="14"/>
  <c r="X56" i="14" a="1"/>
  <c r="X56" i="14"/>
  <c r="W56" i="14" a="1"/>
  <c r="W56" i="14"/>
  <c r="V56" i="14" a="1"/>
  <c r="V56" i="14"/>
  <c r="S56" i="14"/>
  <c r="AC80" i="14" s="1" a="1"/>
  <c r="AC80" i="14" s="1"/>
  <c r="R56" i="14"/>
  <c r="AB80" i="14" s="1" a="1"/>
  <c r="AB80" i="14" s="1"/>
  <c r="Q56" i="14"/>
  <c r="P56" i="14"/>
  <c r="O56" i="14"/>
  <c r="N56" i="14"/>
  <c r="M56" i="14"/>
  <c r="L56" i="14"/>
  <c r="K56" i="14"/>
  <c r="J56" i="14"/>
  <c r="I56" i="14"/>
  <c r="H56" i="14"/>
  <c r="G56" i="14"/>
  <c r="F56" i="14"/>
  <c r="E56" i="14"/>
  <c r="D56" i="14"/>
  <c r="C56" i="14"/>
  <c r="B56" i="14"/>
  <c r="AC55" i="14" a="1"/>
  <c r="AC55" i="14" s="1"/>
  <c r="AA55" i="14" a="1"/>
  <c r="AA55" i="14"/>
  <c r="Z55" i="14" a="1"/>
  <c r="Z55" i="14"/>
  <c r="Y55" i="14" a="1"/>
  <c r="Y55" i="14"/>
  <c r="X55" i="14" a="1"/>
  <c r="X55" i="14"/>
  <c r="W55" i="14" a="1"/>
  <c r="W55" i="14"/>
  <c r="V55" i="14" a="1"/>
  <c r="V55" i="14"/>
  <c r="S55" i="14"/>
  <c r="AC79" i="14" s="1" a="1"/>
  <c r="AC79" i="14" s="1"/>
  <c r="R55" i="14"/>
  <c r="AB79" i="14" s="1" a="1"/>
  <c r="AB79" i="14" s="1"/>
  <c r="Q55" i="14"/>
  <c r="P55" i="14"/>
  <c r="O55" i="14"/>
  <c r="N55" i="14"/>
  <c r="M55" i="14"/>
  <c r="L55" i="14"/>
  <c r="K55" i="14"/>
  <c r="J55" i="14"/>
  <c r="I55" i="14"/>
  <c r="H55" i="14"/>
  <c r="G55" i="14"/>
  <c r="F55" i="14"/>
  <c r="E55" i="14"/>
  <c r="D55" i="14"/>
  <c r="C55" i="14"/>
  <c r="B55" i="14"/>
  <c r="AA54" i="14" a="1"/>
  <c r="AA54" i="14"/>
  <c r="Z54" i="14" a="1"/>
  <c r="Z54" i="14"/>
  <c r="Y54" i="14" a="1"/>
  <c r="Y54" i="14"/>
  <c r="X54" i="14" a="1"/>
  <c r="X54" i="14"/>
  <c r="W54" i="14" a="1"/>
  <c r="W54" i="14"/>
  <c r="V54" i="14" a="1"/>
  <c r="V54" i="14"/>
  <c r="S54" i="14"/>
  <c r="R54" i="14"/>
  <c r="Q54" i="14"/>
  <c r="P54" i="14"/>
  <c r="O54" i="14"/>
  <c r="N54" i="14"/>
  <c r="M54" i="14"/>
  <c r="L54" i="14"/>
  <c r="K54" i="14"/>
  <c r="J54" i="14"/>
  <c r="I54" i="14"/>
  <c r="H54" i="14"/>
  <c r="G54" i="14"/>
  <c r="F54" i="14"/>
  <c r="E54" i="14"/>
  <c r="D54" i="14"/>
  <c r="C54" i="14"/>
  <c r="B54" i="14"/>
  <c r="AA53" i="14" a="1"/>
  <c r="AA53" i="14"/>
  <c r="Z53" i="14" a="1"/>
  <c r="Z53" i="14"/>
  <c r="Y53" i="14" a="1"/>
  <c r="Y53" i="14"/>
  <c r="X53" i="14" a="1"/>
  <c r="X53" i="14"/>
  <c r="W53" i="14" a="1"/>
  <c r="W53" i="14"/>
  <c r="V53" i="14" a="1"/>
  <c r="V53" i="14"/>
  <c r="S53" i="14"/>
  <c r="R53" i="14"/>
  <c r="AM3" i="14" s="1"/>
  <c r="Q53" i="14"/>
  <c r="P53" i="14"/>
  <c r="O53" i="14"/>
  <c r="N53" i="14"/>
  <c r="M53" i="14"/>
  <c r="L53" i="14"/>
  <c r="K53" i="14"/>
  <c r="J53" i="14"/>
  <c r="I53" i="14"/>
  <c r="H53" i="14"/>
  <c r="G53" i="14"/>
  <c r="F53" i="14"/>
  <c r="E53" i="14"/>
  <c r="D53" i="14"/>
  <c r="C53" i="14"/>
  <c r="B53" i="14"/>
  <c r="AA52" i="14" a="1"/>
  <c r="AA52" i="14"/>
  <c r="Z52" i="14" a="1"/>
  <c r="Z52" i="14"/>
  <c r="Y52" i="14" a="1"/>
  <c r="Y52" i="14"/>
  <c r="X52" i="14" a="1"/>
  <c r="X52" i="14"/>
  <c r="W52" i="14" a="1"/>
  <c r="W52" i="14"/>
  <c r="V52" i="14" a="1"/>
  <c r="V52" i="14"/>
  <c r="S52" i="14"/>
  <c r="R52" i="14"/>
  <c r="Q52" i="14"/>
  <c r="P52" i="14"/>
  <c r="O52" i="14"/>
  <c r="N52" i="14"/>
  <c r="M52" i="14"/>
  <c r="L52" i="14"/>
  <c r="K52" i="14"/>
  <c r="J52" i="14"/>
  <c r="I52" i="14"/>
  <c r="H52" i="14"/>
  <c r="G52" i="14"/>
  <c r="F52" i="14"/>
  <c r="E52" i="14"/>
  <c r="D52" i="14"/>
  <c r="C52" i="14"/>
  <c r="B52" i="14"/>
  <c r="AC51" i="14" a="1"/>
  <c r="AC51" i="14"/>
  <c r="AB51" i="14" a="1"/>
  <c r="AB51" i="14" s="1"/>
  <c r="AA51" i="14" a="1"/>
  <c r="AA51" i="14"/>
  <c r="Z51" i="14" a="1"/>
  <c r="Z51" i="14"/>
  <c r="Y51" i="14" a="1"/>
  <c r="Y51" i="14"/>
  <c r="X51" i="14" a="1"/>
  <c r="X51" i="14"/>
  <c r="W51" i="14" a="1"/>
  <c r="W51" i="14"/>
  <c r="V51" i="14" a="1"/>
  <c r="V51" i="14"/>
  <c r="S51" i="14"/>
  <c r="R51" i="14"/>
  <c r="Q51" i="14"/>
  <c r="P51" i="14"/>
  <c r="O51" i="14"/>
  <c r="N51" i="14"/>
  <c r="M51" i="14"/>
  <c r="L51" i="14"/>
  <c r="K51" i="14"/>
  <c r="J51" i="14"/>
  <c r="I51" i="14"/>
  <c r="H51" i="14"/>
  <c r="G51" i="14"/>
  <c r="F51" i="14"/>
  <c r="E51" i="14"/>
  <c r="D51" i="14"/>
  <c r="C51" i="14"/>
  <c r="B51" i="14"/>
  <c r="AB50" i="14" a="1"/>
  <c r="AB50" i="14" s="1"/>
  <c r="AA50" i="14" a="1"/>
  <c r="AA50" i="14"/>
  <c r="Z50" i="14" a="1"/>
  <c r="Z50" i="14"/>
  <c r="Y50" i="14" a="1"/>
  <c r="Y50" i="14"/>
  <c r="X50" i="14" a="1"/>
  <c r="X50" i="14"/>
  <c r="W50" i="14" a="1"/>
  <c r="W50" i="14"/>
  <c r="V50" i="14" a="1"/>
  <c r="V50" i="14"/>
  <c r="S50" i="14"/>
  <c r="R50" i="14"/>
  <c r="Q50" i="14"/>
  <c r="P50" i="14"/>
  <c r="O50" i="14"/>
  <c r="N50" i="14"/>
  <c r="M50" i="14"/>
  <c r="L50" i="14"/>
  <c r="K50" i="14"/>
  <c r="J50" i="14"/>
  <c r="I50" i="14"/>
  <c r="H50" i="14"/>
  <c r="G50" i="14"/>
  <c r="F50" i="14"/>
  <c r="E50" i="14"/>
  <c r="D50" i="14"/>
  <c r="C50" i="14"/>
  <c r="B50" i="14"/>
  <c r="AC49" i="14" a="1"/>
  <c r="AC49" i="14" s="1"/>
  <c r="AA49" i="14" a="1"/>
  <c r="AA49" i="14"/>
  <c r="Z49" i="14" a="1"/>
  <c r="Z49" i="14"/>
  <c r="Y49" i="14" a="1"/>
  <c r="Y49" i="14"/>
  <c r="X49" i="14" a="1"/>
  <c r="X49" i="14"/>
  <c r="W49" i="14" a="1"/>
  <c r="W49" i="14"/>
  <c r="V49" i="14" a="1"/>
  <c r="V49" i="14"/>
  <c r="S49" i="14"/>
  <c r="R49" i="14"/>
  <c r="Q49" i="14"/>
  <c r="P49" i="14"/>
  <c r="O49" i="14"/>
  <c r="N49" i="14"/>
  <c r="M49" i="14"/>
  <c r="L49" i="14"/>
  <c r="K49" i="14"/>
  <c r="J49" i="14"/>
  <c r="I49" i="14"/>
  <c r="H49" i="14"/>
  <c r="G49" i="14"/>
  <c r="F49" i="14"/>
  <c r="E49" i="14"/>
  <c r="D49" i="14"/>
  <c r="C49" i="14"/>
  <c r="B49" i="14"/>
  <c r="AA48" i="14" a="1"/>
  <c r="AA48" i="14"/>
  <c r="Z48" i="14" a="1"/>
  <c r="Z48" i="14"/>
  <c r="Y48" i="14" a="1"/>
  <c r="Y48" i="14"/>
  <c r="X48" i="14" a="1"/>
  <c r="X48" i="14"/>
  <c r="W48" i="14" a="1"/>
  <c r="W48" i="14"/>
  <c r="V48" i="14" a="1"/>
  <c r="V48" i="14"/>
  <c r="S48" i="14"/>
  <c r="AC78" i="14" s="1" a="1"/>
  <c r="AC78" i="14" s="1"/>
  <c r="R48" i="14"/>
  <c r="Q48" i="14"/>
  <c r="P48" i="14"/>
  <c r="O48" i="14"/>
  <c r="N48" i="14"/>
  <c r="M48" i="14"/>
  <c r="L48" i="14"/>
  <c r="K48" i="14"/>
  <c r="J48" i="14"/>
  <c r="I48" i="14"/>
  <c r="H48" i="14"/>
  <c r="G48" i="14"/>
  <c r="F48" i="14"/>
  <c r="E48" i="14"/>
  <c r="D48" i="14"/>
  <c r="C48" i="14"/>
  <c r="B48" i="14"/>
  <c r="AB47" i="14" a="1"/>
  <c r="AB47" i="14" s="1"/>
  <c r="AA47" i="14" a="1"/>
  <c r="AA47" i="14"/>
  <c r="Z47" i="14" a="1"/>
  <c r="Z47" i="14"/>
  <c r="Y47" i="14" a="1"/>
  <c r="Y47" i="14"/>
  <c r="X47" i="14" a="1"/>
  <c r="X47" i="14"/>
  <c r="W47" i="14" a="1"/>
  <c r="W47" i="14"/>
  <c r="V47" i="14" a="1"/>
  <c r="V47" i="14"/>
  <c r="S47" i="14"/>
  <c r="AC77" i="14" s="1" a="1"/>
  <c r="AC77" i="14" s="1"/>
  <c r="R47" i="14"/>
  <c r="AB77" i="14" s="1" a="1"/>
  <c r="AB77" i="14" s="1"/>
  <c r="Q47" i="14"/>
  <c r="P47" i="14"/>
  <c r="O47" i="14"/>
  <c r="N47" i="14"/>
  <c r="M47" i="14"/>
  <c r="L47" i="14"/>
  <c r="K47" i="14"/>
  <c r="J47" i="14"/>
  <c r="I47" i="14"/>
  <c r="H47" i="14"/>
  <c r="G47" i="14"/>
  <c r="F47" i="14"/>
  <c r="E47" i="14"/>
  <c r="D47" i="14"/>
  <c r="C47" i="14"/>
  <c r="B47" i="14"/>
  <c r="AA46" i="14" a="1"/>
  <c r="AA46" i="14"/>
  <c r="Z46" i="14" a="1"/>
  <c r="Z46" i="14"/>
  <c r="Y46" i="14" a="1"/>
  <c r="Y46" i="14"/>
  <c r="X46" i="14" a="1"/>
  <c r="X46" i="14"/>
  <c r="W46" i="14" a="1"/>
  <c r="W46" i="14"/>
  <c r="V46" i="14" a="1"/>
  <c r="V46" i="14"/>
  <c r="S46" i="14"/>
  <c r="AC20" i="14" s="1" a="1"/>
  <c r="AC20" i="14" s="1"/>
  <c r="R46" i="14"/>
  <c r="Q46" i="14"/>
  <c r="P46" i="14"/>
  <c r="O46" i="14"/>
  <c r="N46" i="14"/>
  <c r="M46" i="14"/>
  <c r="L46" i="14"/>
  <c r="K46" i="14"/>
  <c r="J46" i="14"/>
  <c r="I46" i="14"/>
  <c r="H46" i="14"/>
  <c r="G46" i="14"/>
  <c r="F46" i="14"/>
  <c r="E46" i="14"/>
  <c r="D46" i="14"/>
  <c r="C46" i="14"/>
  <c r="B46" i="14"/>
  <c r="AB45" i="14" a="1"/>
  <c r="AB45" i="14" s="1"/>
  <c r="AA45" i="14" a="1"/>
  <c r="AA45" i="14"/>
  <c r="Z45" i="14" a="1"/>
  <c r="Z45" i="14"/>
  <c r="Y45" i="14" a="1"/>
  <c r="Y45" i="14"/>
  <c r="X45" i="14" a="1"/>
  <c r="X45" i="14"/>
  <c r="W45" i="14" a="1"/>
  <c r="W45" i="14"/>
  <c r="V45" i="14" a="1"/>
  <c r="V45" i="14"/>
  <c r="S45" i="14"/>
  <c r="AC28" i="14" s="1" a="1"/>
  <c r="AC28" i="14" s="1"/>
  <c r="R45" i="14"/>
  <c r="Q45" i="14"/>
  <c r="P45" i="14"/>
  <c r="O45" i="14"/>
  <c r="N45" i="14"/>
  <c r="M45" i="14"/>
  <c r="L45" i="14"/>
  <c r="K45" i="14"/>
  <c r="J45" i="14"/>
  <c r="I45" i="14"/>
  <c r="H45" i="14"/>
  <c r="G45" i="14"/>
  <c r="F45" i="14"/>
  <c r="E45" i="14"/>
  <c r="D45" i="14"/>
  <c r="C45" i="14"/>
  <c r="B45" i="14"/>
  <c r="AC44" i="14" a="1"/>
  <c r="AC44" i="14" s="1"/>
  <c r="AB44" i="14" a="1"/>
  <c r="AB44" i="14"/>
  <c r="AA44" i="14" a="1"/>
  <c r="AA44" i="14"/>
  <c r="Z44" i="14" a="1"/>
  <c r="Z44" i="14"/>
  <c r="Y44" i="14" a="1"/>
  <c r="Y44" i="14"/>
  <c r="X44" i="14" a="1"/>
  <c r="X44" i="14"/>
  <c r="W44" i="14" a="1"/>
  <c r="W44" i="14"/>
  <c r="V44" i="14" a="1"/>
  <c r="V44" i="14"/>
  <c r="S44" i="14"/>
  <c r="R44" i="14"/>
  <c r="Q44" i="14"/>
  <c r="P44" i="14"/>
  <c r="O44" i="14"/>
  <c r="N44" i="14"/>
  <c r="M44" i="14"/>
  <c r="L44" i="14"/>
  <c r="K44" i="14"/>
  <c r="J44" i="14"/>
  <c r="I44" i="14"/>
  <c r="H44" i="14"/>
  <c r="G44" i="14"/>
  <c r="F44" i="14"/>
  <c r="E44" i="14"/>
  <c r="D44" i="14"/>
  <c r="C44" i="14"/>
  <c r="B44" i="14"/>
  <c r="AC43" i="14" a="1"/>
  <c r="AC43" i="14"/>
  <c r="AA43" i="14" a="1"/>
  <c r="AA43" i="14"/>
  <c r="Z43" i="14" a="1"/>
  <c r="Z43" i="14"/>
  <c r="Y43" i="14" a="1"/>
  <c r="Y43" i="14"/>
  <c r="X43" i="14" a="1"/>
  <c r="X43" i="14"/>
  <c r="W43" i="14" a="1"/>
  <c r="W43" i="14"/>
  <c r="V43" i="14" a="1"/>
  <c r="V43" i="14"/>
  <c r="S43" i="14"/>
  <c r="AC76" i="14" s="1" a="1"/>
  <c r="AC76" i="14" s="1"/>
  <c r="R43" i="14"/>
  <c r="AB76" i="14" s="1" a="1"/>
  <c r="AB76" i="14" s="1"/>
  <c r="Q43" i="14"/>
  <c r="P43" i="14"/>
  <c r="O43" i="14"/>
  <c r="N43" i="14"/>
  <c r="M43" i="14"/>
  <c r="L43" i="14"/>
  <c r="K43" i="14"/>
  <c r="J43" i="14"/>
  <c r="I43" i="14"/>
  <c r="H43" i="14"/>
  <c r="G43" i="14"/>
  <c r="F43" i="14"/>
  <c r="E43" i="14"/>
  <c r="D43" i="14"/>
  <c r="C43" i="14"/>
  <c r="B43" i="14"/>
  <c r="AA42" i="14" a="1"/>
  <c r="AA42" i="14"/>
  <c r="Z42" i="14" a="1"/>
  <c r="Z42" i="14"/>
  <c r="Y42" i="14" a="1"/>
  <c r="Y42" i="14"/>
  <c r="X42" i="14" a="1"/>
  <c r="X42" i="14"/>
  <c r="W42" i="14" a="1"/>
  <c r="W42" i="14"/>
  <c r="V42" i="14" a="1"/>
  <c r="V42" i="14"/>
  <c r="S42" i="14"/>
  <c r="AC75" i="14" s="1" a="1"/>
  <c r="AC75" i="14" s="1"/>
  <c r="R42" i="14"/>
  <c r="AB75" i="14" s="1" a="1"/>
  <c r="AB75" i="14" s="1"/>
  <c r="Q42" i="14"/>
  <c r="P42" i="14"/>
  <c r="O42" i="14"/>
  <c r="N42" i="14"/>
  <c r="M42" i="14"/>
  <c r="L42" i="14"/>
  <c r="K42" i="14"/>
  <c r="J42" i="14"/>
  <c r="I42" i="14"/>
  <c r="H42" i="14"/>
  <c r="G42" i="14"/>
  <c r="F42" i="14"/>
  <c r="E42" i="14"/>
  <c r="D42" i="14"/>
  <c r="C42" i="14"/>
  <c r="B42" i="14"/>
  <c r="AC41" i="14" a="1"/>
  <c r="AC41" i="14" s="1"/>
  <c r="AA41" i="14" a="1"/>
  <c r="AA41" i="14"/>
  <c r="Z41" i="14" a="1"/>
  <c r="Z41" i="14"/>
  <c r="Y41" i="14" a="1"/>
  <c r="Y41" i="14"/>
  <c r="X41" i="14" a="1"/>
  <c r="X41" i="14"/>
  <c r="W41" i="14" a="1"/>
  <c r="W41" i="14"/>
  <c r="V41" i="14" a="1"/>
  <c r="V41" i="14"/>
  <c r="S41" i="14"/>
  <c r="R41" i="14"/>
  <c r="AB2" i="14" s="1" a="1"/>
  <c r="AB2" i="14" s="1"/>
  <c r="Q41" i="14"/>
  <c r="P41" i="14"/>
  <c r="O41" i="14"/>
  <c r="N41" i="14"/>
  <c r="M41" i="14"/>
  <c r="L41" i="14"/>
  <c r="K41" i="14"/>
  <c r="J41" i="14"/>
  <c r="I41" i="14"/>
  <c r="H41" i="14"/>
  <c r="G41" i="14"/>
  <c r="F41" i="14"/>
  <c r="E41" i="14"/>
  <c r="D41" i="14"/>
  <c r="C41" i="14"/>
  <c r="B41" i="14"/>
  <c r="AC40" i="14" a="1"/>
  <c r="AC40" i="14" s="1"/>
  <c r="AA40" i="14" a="1"/>
  <c r="AA40" i="14"/>
  <c r="Z40" i="14" a="1"/>
  <c r="Z40" i="14"/>
  <c r="Y40" i="14" a="1"/>
  <c r="Y40" i="14"/>
  <c r="X40" i="14" a="1"/>
  <c r="X40" i="14"/>
  <c r="W40" i="14" a="1"/>
  <c r="W40" i="14"/>
  <c r="V40" i="14" a="1"/>
  <c r="V40" i="14"/>
  <c r="S40" i="14"/>
  <c r="R40" i="14"/>
  <c r="Q40" i="14"/>
  <c r="P40" i="14"/>
  <c r="O40" i="14"/>
  <c r="N40" i="14"/>
  <c r="M40" i="14"/>
  <c r="L40" i="14"/>
  <c r="K40" i="14"/>
  <c r="J40" i="14"/>
  <c r="I40" i="14"/>
  <c r="H40" i="14"/>
  <c r="G40" i="14"/>
  <c r="F40" i="14"/>
  <c r="E40" i="14"/>
  <c r="D40" i="14"/>
  <c r="C40" i="14"/>
  <c r="B40" i="14"/>
  <c r="AC39" i="14" a="1"/>
  <c r="AC39" i="14" s="1"/>
  <c r="AB39" i="14" a="1"/>
  <c r="AB39" i="14" s="1"/>
  <c r="AA39" i="14" a="1"/>
  <c r="AA39" i="14"/>
  <c r="Z39" i="14" a="1"/>
  <c r="Z39" i="14"/>
  <c r="Y39" i="14" a="1"/>
  <c r="Y39" i="14"/>
  <c r="X39" i="14" a="1"/>
  <c r="X39" i="14"/>
  <c r="W39" i="14" a="1"/>
  <c r="W39" i="14"/>
  <c r="V39" i="14" a="1"/>
  <c r="V39" i="14"/>
  <c r="S39" i="14"/>
  <c r="AC25" i="14" s="1" a="1"/>
  <c r="AC25" i="14" s="1"/>
  <c r="R39" i="14"/>
  <c r="AB25" i="14" s="1" a="1"/>
  <c r="AB25" i="14" s="1"/>
  <c r="Q39" i="14"/>
  <c r="P39" i="14"/>
  <c r="O39" i="14"/>
  <c r="N39" i="14"/>
  <c r="M39" i="14"/>
  <c r="L39" i="14"/>
  <c r="K39" i="14"/>
  <c r="J39" i="14"/>
  <c r="I39" i="14"/>
  <c r="H39" i="14"/>
  <c r="G39" i="14"/>
  <c r="F39" i="14"/>
  <c r="E39" i="14"/>
  <c r="D39" i="14"/>
  <c r="C39" i="14"/>
  <c r="B39" i="14"/>
  <c r="AA38" i="14" a="1"/>
  <c r="AA38" i="14"/>
  <c r="Z38" i="14" a="1"/>
  <c r="Z38" i="14"/>
  <c r="Y38" i="14" a="1"/>
  <c r="Y38" i="14"/>
  <c r="X38" i="14" a="1"/>
  <c r="X38" i="14"/>
  <c r="W38" i="14" a="1"/>
  <c r="W38" i="14"/>
  <c r="V38" i="14" a="1"/>
  <c r="V38" i="14"/>
  <c r="S38" i="14"/>
  <c r="AC9" i="14" s="1" a="1"/>
  <c r="AC9" i="14" s="1"/>
  <c r="R38" i="14"/>
  <c r="Q38" i="14"/>
  <c r="P38" i="14"/>
  <c r="O38" i="14"/>
  <c r="N38" i="14"/>
  <c r="M38" i="14"/>
  <c r="L38" i="14"/>
  <c r="K38" i="14"/>
  <c r="J38" i="14"/>
  <c r="I38" i="14"/>
  <c r="H38" i="14"/>
  <c r="G38" i="14"/>
  <c r="F38" i="14"/>
  <c r="E38" i="14"/>
  <c r="D38" i="14"/>
  <c r="C38" i="14"/>
  <c r="B38" i="14"/>
  <c r="AB37" i="14" a="1"/>
  <c r="AB37" i="14" s="1"/>
  <c r="AA37" i="14" a="1"/>
  <c r="AA37" i="14"/>
  <c r="Z37" i="14" a="1"/>
  <c r="Z37" i="14"/>
  <c r="Y37" i="14" a="1"/>
  <c r="Y37" i="14"/>
  <c r="X37" i="14" a="1"/>
  <c r="X37" i="14"/>
  <c r="W37" i="14" a="1"/>
  <c r="W37" i="14"/>
  <c r="V37" i="14" a="1"/>
  <c r="V37" i="14"/>
  <c r="S37" i="14"/>
  <c r="R37" i="14"/>
  <c r="Q37" i="14"/>
  <c r="P37" i="14"/>
  <c r="O37" i="14"/>
  <c r="N37" i="14"/>
  <c r="M37" i="14"/>
  <c r="L37" i="14"/>
  <c r="K37" i="14"/>
  <c r="J37" i="14"/>
  <c r="I37" i="14"/>
  <c r="H37" i="14"/>
  <c r="G37" i="14"/>
  <c r="F37" i="14"/>
  <c r="E37" i="14"/>
  <c r="D37" i="14"/>
  <c r="C37" i="14"/>
  <c r="B37" i="14"/>
  <c r="AA36" i="14" a="1"/>
  <c r="AA36" i="14"/>
  <c r="Z36" i="14" a="1"/>
  <c r="Z36" i="14"/>
  <c r="Y36" i="14" a="1"/>
  <c r="Y36" i="14"/>
  <c r="X36" i="14" a="1"/>
  <c r="X36" i="14"/>
  <c r="W36" i="14" a="1"/>
  <c r="W36" i="14"/>
  <c r="V36" i="14" a="1"/>
  <c r="V36" i="14"/>
  <c r="S36" i="14"/>
  <c r="R36" i="14"/>
  <c r="AB57" i="14" s="1" a="1"/>
  <c r="AB57" i="14" s="1"/>
  <c r="Q36" i="14"/>
  <c r="P36" i="14"/>
  <c r="O36" i="14"/>
  <c r="N36" i="14"/>
  <c r="M36" i="14"/>
  <c r="L36" i="14"/>
  <c r="K36" i="14"/>
  <c r="J36" i="14"/>
  <c r="I36" i="14"/>
  <c r="H36" i="14"/>
  <c r="G36" i="14"/>
  <c r="F36" i="14"/>
  <c r="E36" i="14"/>
  <c r="D36" i="14"/>
  <c r="C36" i="14"/>
  <c r="B36" i="14"/>
  <c r="AC35" i="14" a="1"/>
  <c r="AC35" i="14" s="1"/>
  <c r="AB35" i="14" a="1"/>
  <c r="AB35" i="14" s="1"/>
  <c r="AA35" i="14" a="1"/>
  <c r="AA35" i="14"/>
  <c r="Z35" i="14" a="1"/>
  <c r="Z35" i="14"/>
  <c r="Y35" i="14" a="1"/>
  <c r="Y35" i="14"/>
  <c r="X35" i="14" a="1"/>
  <c r="X35" i="14"/>
  <c r="W35" i="14" a="1"/>
  <c r="W35" i="14"/>
  <c r="V35" i="14" a="1"/>
  <c r="V35" i="14"/>
  <c r="S35" i="14"/>
  <c r="R35" i="14"/>
  <c r="AB6" i="14" s="1" a="1"/>
  <c r="AB6" i="14" s="1"/>
  <c r="Q35" i="14"/>
  <c r="P35" i="14"/>
  <c r="O35" i="14"/>
  <c r="N35" i="14"/>
  <c r="M35" i="14"/>
  <c r="L35" i="14"/>
  <c r="K35" i="14"/>
  <c r="J35" i="14"/>
  <c r="I35" i="14"/>
  <c r="H35" i="14"/>
  <c r="G35" i="14"/>
  <c r="F35" i="14"/>
  <c r="E35" i="14"/>
  <c r="D35" i="14"/>
  <c r="C35" i="14"/>
  <c r="B35" i="14"/>
  <c r="AB34" i="14" a="1"/>
  <c r="AB34" i="14" s="1"/>
  <c r="AA34" i="14" a="1"/>
  <c r="AA34" i="14"/>
  <c r="Z34" i="14" a="1"/>
  <c r="Z34" i="14"/>
  <c r="Y34" i="14" a="1"/>
  <c r="Y34" i="14"/>
  <c r="X34" i="14" a="1"/>
  <c r="X34" i="14"/>
  <c r="W34" i="14" a="1"/>
  <c r="W34" i="14"/>
  <c r="V34" i="14" a="1"/>
  <c r="V34" i="14"/>
  <c r="S34" i="14"/>
  <c r="R34" i="14"/>
  <c r="Q34" i="14"/>
  <c r="P34" i="14"/>
  <c r="O34" i="14"/>
  <c r="N34" i="14"/>
  <c r="M34" i="14"/>
  <c r="L34" i="14"/>
  <c r="K34" i="14"/>
  <c r="J34" i="14"/>
  <c r="I34" i="14"/>
  <c r="H34" i="14"/>
  <c r="G34" i="14"/>
  <c r="F34" i="14"/>
  <c r="E34" i="14"/>
  <c r="D34" i="14"/>
  <c r="C34" i="14"/>
  <c r="B34" i="14"/>
  <c r="AB33" i="14" a="1"/>
  <c r="AB33" i="14" s="1"/>
  <c r="AA33" i="14" a="1"/>
  <c r="AA33" i="14"/>
  <c r="Z33" i="14" a="1"/>
  <c r="Z33" i="14"/>
  <c r="Y33" i="14" a="1"/>
  <c r="Y33" i="14"/>
  <c r="X33" i="14" a="1"/>
  <c r="X33" i="14"/>
  <c r="W33" i="14" a="1"/>
  <c r="W33" i="14"/>
  <c r="V33" i="14" a="1"/>
  <c r="V33" i="14"/>
  <c r="S33" i="14"/>
  <c r="AC12" i="14" s="1" a="1"/>
  <c r="AC12" i="14" s="1"/>
  <c r="R33" i="14"/>
  <c r="AB12" i="14" s="1" a="1"/>
  <c r="AB12" i="14" s="1"/>
  <c r="Q33" i="14"/>
  <c r="P33" i="14"/>
  <c r="O33" i="14"/>
  <c r="N33" i="14"/>
  <c r="M33" i="14"/>
  <c r="L33" i="14"/>
  <c r="K33" i="14"/>
  <c r="J33" i="14"/>
  <c r="I33" i="14"/>
  <c r="H33" i="14"/>
  <c r="G33" i="14"/>
  <c r="F33" i="14"/>
  <c r="E33" i="14"/>
  <c r="D33" i="14"/>
  <c r="C33" i="14"/>
  <c r="B33" i="14"/>
  <c r="AB32" i="14" a="1"/>
  <c r="AB32" i="14" s="1"/>
  <c r="AA32" i="14" a="1"/>
  <c r="AA32" i="14"/>
  <c r="Z32" i="14" a="1"/>
  <c r="Z32" i="14"/>
  <c r="Y32" i="14" a="1"/>
  <c r="Y32" i="14"/>
  <c r="X32" i="14" a="1"/>
  <c r="X32" i="14"/>
  <c r="W32" i="14" a="1"/>
  <c r="W32" i="14"/>
  <c r="V32" i="14" a="1"/>
  <c r="V32" i="14"/>
  <c r="S32" i="14"/>
  <c r="R32" i="14"/>
  <c r="Q32" i="14"/>
  <c r="P32" i="14"/>
  <c r="O32" i="14"/>
  <c r="N32" i="14"/>
  <c r="M32" i="14"/>
  <c r="L32" i="14"/>
  <c r="K32" i="14"/>
  <c r="J32" i="14"/>
  <c r="I32" i="14"/>
  <c r="H32" i="14"/>
  <c r="G32" i="14"/>
  <c r="F32" i="14"/>
  <c r="E32" i="14"/>
  <c r="D32" i="14"/>
  <c r="C32" i="14"/>
  <c r="B32" i="14"/>
  <c r="AA31" i="14" a="1"/>
  <c r="AA31" i="14"/>
  <c r="Z31" i="14" a="1"/>
  <c r="Z31" i="14"/>
  <c r="Y31" i="14" a="1"/>
  <c r="Y31" i="14"/>
  <c r="X31" i="14" a="1"/>
  <c r="X31" i="14"/>
  <c r="W31" i="14" a="1"/>
  <c r="W31" i="14"/>
  <c r="V31" i="14" a="1"/>
  <c r="V31" i="14"/>
  <c r="S31" i="14"/>
  <c r="R31" i="14"/>
  <c r="Q31" i="14"/>
  <c r="P31" i="14"/>
  <c r="O31" i="14"/>
  <c r="N31" i="14"/>
  <c r="M31" i="14"/>
  <c r="L31" i="14"/>
  <c r="K31" i="14"/>
  <c r="J31" i="14"/>
  <c r="I31" i="14"/>
  <c r="H31" i="14"/>
  <c r="G31" i="14"/>
  <c r="F31" i="14"/>
  <c r="E31" i="14"/>
  <c r="D31" i="14"/>
  <c r="C31" i="14"/>
  <c r="B31" i="14"/>
  <c r="AB30" i="14" a="1"/>
  <c r="AB30" i="14" s="1"/>
  <c r="AA30" i="14" a="1"/>
  <c r="AA30" i="14"/>
  <c r="Z30" i="14" a="1"/>
  <c r="Z30" i="14"/>
  <c r="Y30" i="14" a="1"/>
  <c r="Y30" i="14"/>
  <c r="X30" i="14" a="1"/>
  <c r="X30" i="14"/>
  <c r="W30" i="14" a="1"/>
  <c r="W30" i="14"/>
  <c r="V30" i="14" a="1"/>
  <c r="V30" i="14"/>
  <c r="S30" i="14"/>
  <c r="AC38" i="14" s="1" a="1"/>
  <c r="AC38" i="14" s="1"/>
  <c r="R30" i="14"/>
  <c r="AM8" i="14" s="1"/>
  <c r="Q30" i="14"/>
  <c r="P30" i="14"/>
  <c r="O30" i="14"/>
  <c r="N30" i="14"/>
  <c r="M30" i="14"/>
  <c r="L30" i="14"/>
  <c r="K30" i="14"/>
  <c r="J30" i="14"/>
  <c r="I30" i="14"/>
  <c r="H30" i="14"/>
  <c r="G30" i="14"/>
  <c r="F30" i="14"/>
  <c r="E30" i="14"/>
  <c r="D30" i="14"/>
  <c r="C30" i="14"/>
  <c r="B30" i="14"/>
  <c r="AA29" i="14" a="1"/>
  <c r="AA29" i="14"/>
  <c r="Z29" i="14" a="1"/>
  <c r="Z29" i="14"/>
  <c r="Y29" i="14" a="1"/>
  <c r="Y29" i="14"/>
  <c r="X29" i="14" a="1"/>
  <c r="X29" i="14"/>
  <c r="W29" i="14" a="1"/>
  <c r="W29" i="14"/>
  <c r="V29" i="14" a="1"/>
  <c r="V29" i="14"/>
  <c r="L29" i="14"/>
  <c r="K29" i="14"/>
  <c r="J29" i="14"/>
  <c r="I29" i="14"/>
  <c r="H29" i="14"/>
  <c r="G29" i="14"/>
  <c r="F29" i="14"/>
  <c r="E29" i="14"/>
  <c r="D29" i="14"/>
  <c r="C29" i="14"/>
  <c r="B29" i="14"/>
  <c r="AB28" i="14" a="1"/>
  <c r="AB28" i="14" s="1"/>
  <c r="AA28" i="14" a="1"/>
  <c r="AA28" i="14"/>
  <c r="Z28" i="14" a="1"/>
  <c r="Z28" i="14"/>
  <c r="Y28" i="14" a="1"/>
  <c r="Y28" i="14"/>
  <c r="X28" i="14" a="1"/>
  <c r="X28" i="14"/>
  <c r="W28" i="14" a="1"/>
  <c r="W28" i="14"/>
  <c r="V28" i="14" a="1"/>
  <c r="V28" i="14"/>
  <c r="AC27" i="14"/>
  <c r="AA27" i="14" a="1"/>
  <c r="AA27" i="14"/>
  <c r="Z27" i="14" a="1"/>
  <c r="Z27" i="14"/>
  <c r="Y27" i="14" a="1"/>
  <c r="Y27" i="14"/>
  <c r="X27" i="14" a="1"/>
  <c r="X27" i="14"/>
  <c r="W27" i="14" a="1"/>
  <c r="W27" i="14"/>
  <c r="V27" i="14" a="1"/>
  <c r="V27" i="14"/>
  <c r="AA26" i="14" a="1"/>
  <c r="AA26" i="14"/>
  <c r="Z26" i="14" a="1"/>
  <c r="Z26" i="14"/>
  <c r="Y26" i="14" a="1"/>
  <c r="Y26" i="14"/>
  <c r="X26" i="14" a="1"/>
  <c r="X26" i="14"/>
  <c r="W26" i="14" a="1"/>
  <c r="W26" i="14"/>
  <c r="V26" i="14" a="1"/>
  <c r="V26" i="14"/>
  <c r="AA25" i="14" a="1"/>
  <c r="AA25" i="14"/>
  <c r="Z25" i="14" a="1"/>
  <c r="Z25" i="14"/>
  <c r="Y25" i="14" a="1"/>
  <c r="Y25" i="14"/>
  <c r="X25" i="14" a="1"/>
  <c r="X25" i="14"/>
  <c r="W25" i="14" a="1"/>
  <c r="W25" i="14"/>
  <c r="V25" i="14" a="1"/>
  <c r="V25" i="14"/>
  <c r="AC24" i="14"/>
  <c r="AB24" i="14" a="1"/>
  <c r="AB24" i="14"/>
  <c r="AA24" i="14" a="1"/>
  <c r="AA24" i="14"/>
  <c r="Z24" i="14" a="1"/>
  <c r="Z24" i="14"/>
  <c r="Y24" i="14" a="1"/>
  <c r="Y24" i="14"/>
  <c r="X24" i="14" a="1"/>
  <c r="X24" i="14"/>
  <c r="W24" i="14" a="1"/>
  <c r="W24" i="14"/>
  <c r="V24" i="14" a="1"/>
  <c r="V24" i="14"/>
  <c r="N24" i="14"/>
  <c r="M24" i="14"/>
  <c r="L24" i="14"/>
  <c r="K24" i="14"/>
  <c r="J24" i="14"/>
  <c r="I24" i="14"/>
  <c r="H24" i="14"/>
  <c r="G24" i="14"/>
  <c r="F24" i="14"/>
  <c r="E24" i="14"/>
  <c r="D24" i="14"/>
  <c r="C24" i="14"/>
  <c r="B24" i="14"/>
  <c r="AB23" i="14" a="1"/>
  <c r="AB23" i="14" s="1"/>
  <c r="AA23" i="14" a="1"/>
  <c r="AA23" i="14"/>
  <c r="Z23" i="14" a="1"/>
  <c r="Z23" i="14"/>
  <c r="Y23" i="14" a="1"/>
  <c r="Y23" i="14"/>
  <c r="X23" i="14" a="1"/>
  <c r="X23" i="14"/>
  <c r="W23" i="14" a="1"/>
  <c r="W23" i="14"/>
  <c r="V23" i="14" a="1"/>
  <c r="V23" i="14"/>
  <c r="N23" i="14"/>
  <c r="M23" i="14"/>
  <c r="L23" i="14"/>
  <c r="K23" i="14"/>
  <c r="J23" i="14"/>
  <c r="I23" i="14"/>
  <c r="H23" i="14"/>
  <c r="G23" i="14"/>
  <c r="F23" i="14"/>
  <c r="E23" i="14"/>
  <c r="D23" i="14"/>
  <c r="C23" i="14"/>
  <c r="B23" i="14"/>
  <c r="AW22" i="14"/>
  <c r="AT22" i="14"/>
  <c r="AS22" i="14"/>
  <c r="AR22" i="14"/>
  <c r="AQ22" i="14"/>
  <c r="AP22" i="14"/>
  <c r="AB22" i="14" a="1"/>
  <c r="AB22" i="14" s="1"/>
  <c r="AA22" i="14" a="1"/>
  <c r="AA22" i="14"/>
  <c r="Z22" i="14" a="1"/>
  <c r="Z22" i="14"/>
  <c r="Y22" i="14" a="1"/>
  <c r="Y22" i="14"/>
  <c r="X22" i="14" a="1"/>
  <c r="X22" i="14"/>
  <c r="W22" i="14" a="1"/>
  <c r="W22" i="14"/>
  <c r="V22" i="14" a="1"/>
  <c r="V22" i="14"/>
  <c r="AW21" i="14"/>
  <c r="AT21" i="14"/>
  <c r="AS21" i="14"/>
  <c r="AR21" i="14"/>
  <c r="AQ21" i="14"/>
  <c r="AP21" i="14"/>
  <c r="AC21" i="14" a="1"/>
  <c r="AC21" i="14" s="1"/>
  <c r="AB21" i="14" a="1"/>
  <c r="AB21" i="14" s="1"/>
  <c r="AA21" i="14" a="1"/>
  <c r="AA21" i="14"/>
  <c r="Z21" i="14" a="1"/>
  <c r="Z21" i="14"/>
  <c r="Y21" i="14" a="1"/>
  <c r="Y21" i="14"/>
  <c r="X21" i="14" a="1"/>
  <c r="X21" i="14"/>
  <c r="W21" i="14" a="1"/>
  <c r="W21" i="14"/>
  <c r="V21" i="14" a="1"/>
  <c r="V21" i="14"/>
  <c r="N21" i="14"/>
  <c r="M21" i="14"/>
  <c r="L21" i="14"/>
  <c r="K21" i="14"/>
  <c r="J21" i="14"/>
  <c r="I21" i="14"/>
  <c r="H21" i="14"/>
  <c r="G21" i="14"/>
  <c r="F21" i="14"/>
  <c r="E21" i="14"/>
  <c r="D21" i="14"/>
  <c r="C21" i="14"/>
  <c r="B21" i="14"/>
  <c r="AW20" i="14"/>
  <c r="AT20" i="14"/>
  <c r="AS20" i="14"/>
  <c r="AR20" i="14"/>
  <c r="AQ20" i="14"/>
  <c r="AP20" i="14"/>
  <c r="AB20" i="14" a="1"/>
  <c r="AB20" i="14" s="1"/>
  <c r="AA20" i="14" a="1"/>
  <c r="AA20" i="14"/>
  <c r="Z20" i="14" a="1"/>
  <c r="Z20" i="14"/>
  <c r="Y20" i="14" a="1"/>
  <c r="Y20" i="14"/>
  <c r="X20" i="14" a="1"/>
  <c r="X20" i="14"/>
  <c r="W20" i="14" a="1"/>
  <c r="W20" i="14"/>
  <c r="V20" i="14" a="1"/>
  <c r="V20" i="14"/>
  <c r="N20" i="14"/>
  <c r="M20" i="14"/>
  <c r="L20" i="14"/>
  <c r="K20" i="14"/>
  <c r="J20" i="14"/>
  <c r="I20" i="14"/>
  <c r="H20" i="14"/>
  <c r="G20" i="14"/>
  <c r="F20" i="14"/>
  <c r="E20" i="14"/>
  <c r="D20" i="14"/>
  <c r="C20" i="14"/>
  <c r="B20" i="14"/>
  <c r="AW19" i="14"/>
  <c r="AT19" i="14"/>
  <c r="AS19" i="14"/>
  <c r="AR19" i="14"/>
  <c r="AQ19" i="14"/>
  <c r="AP19" i="14"/>
  <c r="AC19" i="14"/>
  <c r="AB19" i="14" a="1"/>
  <c r="AB19" i="14" s="1"/>
  <c r="AA19" i="14" a="1"/>
  <c r="AA19" i="14"/>
  <c r="Z19" i="14" a="1"/>
  <c r="Z19" i="14"/>
  <c r="Y19" i="14" a="1"/>
  <c r="Y19" i="14"/>
  <c r="X19" i="14" a="1"/>
  <c r="X19" i="14"/>
  <c r="W19" i="14" a="1"/>
  <c r="W19" i="14"/>
  <c r="V19" i="14" a="1"/>
  <c r="V19" i="14"/>
  <c r="N19" i="14"/>
  <c r="M19" i="14"/>
  <c r="L19" i="14"/>
  <c r="K19" i="14"/>
  <c r="J19" i="14"/>
  <c r="I19" i="14"/>
  <c r="H19" i="14"/>
  <c r="G19" i="14"/>
  <c r="F19" i="14"/>
  <c r="E19" i="14"/>
  <c r="D19" i="14"/>
  <c r="C19" i="14"/>
  <c r="B19" i="14"/>
  <c r="AW18" i="14"/>
  <c r="AT18" i="14"/>
  <c r="AS18" i="14"/>
  <c r="AR18" i="14"/>
  <c r="AQ18" i="14"/>
  <c r="AP18" i="14"/>
  <c r="AA18" i="14" a="1"/>
  <c r="AA18" i="14"/>
  <c r="Z18" i="14" a="1"/>
  <c r="Z18" i="14"/>
  <c r="Y18" i="14" a="1"/>
  <c r="Y18" i="14"/>
  <c r="X18" i="14" a="1"/>
  <c r="X18" i="14"/>
  <c r="W18" i="14" a="1"/>
  <c r="W18" i="14"/>
  <c r="V18" i="14" a="1"/>
  <c r="V18" i="14"/>
  <c r="N18" i="14"/>
  <c r="M18" i="14"/>
  <c r="L18" i="14"/>
  <c r="K18" i="14"/>
  <c r="J18" i="14"/>
  <c r="I18" i="14"/>
  <c r="H18" i="14"/>
  <c r="G18" i="14"/>
  <c r="F18" i="14"/>
  <c r="E18" i="14"/>
  <c r="D18" i="14"/>
  <c r="C18" i="14"/>
  <c r="B18" i="14"/>
  <c r="AW17" i="14"/>
  <c r="AT17" i="14"/>
  <c r="AS17" i="14"/>
  <c r="AR17" i="14"/>
  <c r="AQ17" i="14"/>
  <c r="AP17" i="14"/>
  <c r="AB17" i="14" a="1"/>
  <c r="AB17" i="14" s="1"/>
  <c r="AA17" i="14" a="1"/>
  <c r="AA17" i="14"/>
  <c r="Z17" i="14" a="1"/>
  <c r="Z17" i="14"/>
  <c r="Y17" i="14" a="1"/>
  <c r="Y17" i="14"/>
  <c r="X17" i="14" a="1"/>
  <c r="X17" i="14"/>
  <c r="W17" i="14" a="1"/>
  <c r="W17" i="14"/>
  <c r="V17" i="14" a="1"/>
  <c r="V17" i="14"/>
  <c r="N17" i="14"/>
  <c r="M17" i="14"/>
  <c r="L17" i="14"/>
  <c r="K17" i="14"/>
  <c r="J17" i="14"/>
  <c r="I17" i="14"/>
  <c r="H17" i="14"/>
  <c r="G17" i="14"/>
  <c r="F17" i="14"/>
  <c r="E17" i="14"/>
  <c r="D17" i="14"/>
  <c r="C17" i="14"/>
  <c r="B17" i="14"/>
  <c r="AW16" i="14"/>
  <c r="AT16" i="14"/>
  <c r="AS16" i="14"/>
  <c r="AR16" i="14"/>
  <c r="AQ16" i="14"/>
  <c r="AP16" i="14"/>
  <c r="AB16" i="14" a="1"/>
  <c r="AB16" i="14" s="1"/>
  <c r="AA16" i="14" a="1"/>
  <c r="AA16" i="14"/>
  <c r="Z16" i="14" a="1"/>
  <c r="Z16" i="14"/>
  <c r="Y16" i="14" a="1"/>
  <c r="Y16" i="14"/>
  <c r="X16" i="14" a="1"/>
  <c r="X16" i="14"/>
  <c r="W16" i="14" a="1"/>
  <c r="W16" i="14"/>
  <c r="V16" i="14" a="1"/>
  <c r="V16" i="14"/>
  <c r="AW15" i="14"/>
  <c r="AT15" i="14"/>
  <c r="AS15" i="14"/>
  <c r="AR15" i="14"/>
  <c r="AQ15" i="14"/>
  <c r="AP15" i="14"/>
  <c r="AC15" i="14" a="1"/>
  <c r="AC15" i="14" s="1"/>
  <c r="AB15" i="14" a="1"/>
  <c r="AB15" i="14" s="1"/>
  <c r="AA15" i="14" a="1"/>
  <c r="AA15" i="14"/>
  <c r="Z15" i="14" a="1"/>
  <c r="Z15" i="14"/>
  <c r="Y15" i="14" a="1"/>
  <c r="Y15" i="14"/>
  <c r="X15" i="14" a="1"/>
  <c r="X15" i="14"/>
  <c r="W15" i="14" a="1"/>
  <c r="W15" i="14"/>
  <c r="V15" i="14" a="1"/>
  <c r="V15" i="14"/>
  <c r="AW14" i="14"/>
  <c r="AT14" i="14"/>
  <c r="AS14" i="14"/>
  <c r="AR14" i="14"/>
  <c r="AQ14" i="14"/>
  <c r="AP14" i="14"/>
  <c r="AC14" i="14" a="1"/>
  <c r="AC14" i="14" s="1"/>
  <c r="AB14" i="14" a="1"/>
  <c r="AB14" i="14" s="1"/>
  <c r="AA14" i="14" a="1"/>
  <c r="AA14" i="14"/>
  <c r="Z14" i="14" a="1"/>
  <c r="Z14" i="14"/>
  <c r="Y14" i="14" a="1"/>
  <c r="Y14" i="14"/>
  <c r="X14" i="14" a="1"/>
  <c r="X14" i="14"/>
  <c r="W14" i="14" a="1"/>
  <c r="W14" i="14"/>
  <c r="V14" i="14" a="1"/>
  <c r="V14" i="14"/>
  <c r="AW13" i="14"/>
  <c r="AT13" i="14"/>
  <c r="AS13" i="14"/>
  <c r="AR13" i="14"/>
  <c r="AQ13" i="14"/>
  <c r="AP13" i="14"/>
  <c r="AC13" i="14" a="1"/>
  <c r="AC13" i="14" s="1"/>
  <c r="AB13" i="14" a="1"/>
  <c r="AB13" i="14"/>
  <c r="AA13" i="14" a="1"/>
  <c r="AA13" i="14"/>
  <c r="Z13" i="14" a="1"/>
  <c r="Z13" i="14"/>
  <c r="Y13" i="14" a="1"/>
  <c r="Y13" i="14"/>
  <c r="X13" i="14" a="1"/>
  <c r="X13" i="14"/>
  <c r="W13" i="14" a="1"/>
  <c r="W13" i="14"/>
  <c r="V13" i="14" a="1"/>
  <c r="V13" i="14"/>
  <c r="AW12" i="14"/>
  <c r="AT12" i="14"/>
  <c r="AS12" i="14"/>
  <c r="AR12" i="14"/>
  <c r="AQ12" i="14"/>
  <c r="AP12" i="14"/>
  <c r="AA12" i="14" a="1"/>
  <c r="AA12" i="14"/>
  <c r="Z12" i="14" a="1"/>
  <c r="Z12" i="14"/>
  <c r="Y12" i="14" a="1"/>
  <c r="Y12" i="14"/>
  <c r="X12" i="14" a="1"/>
  <c r="X12" i="14"/>
  <c r="W12" i="14" a="1"/>
  <c r="W12" i="14"/>
  <c r="V12" i="14" a="1"/>
  <c r="V12" i="14"/>
  <c r="J12" i="14"/>
  <c r="I12" i="14"/>
  <c r="H12" i="14"/>
  <c r="G12" i="14"/>
  <c r="F12" i="14"/>
  <c r="E12" i="14"/>
  <c r="AW11" i="14"/>
  <c r="AT11" i="14"/>
  <c r="AS11" i="14"/>
  <c r="AR11" i="14"/>
  <c r="AQ11" i="14"/>
  <c r="AP11" i="14"/>
  <c r="AA11" i="14" a="1"/>
  <c r="AA11" i="14"/>
  <c r="Z11" i="14" a="1"/>
  <c r="Z11" i="14"/>
  <c r="Y11" i="14" a="1"/>
  <c r="Y11" i="14"/>
  <c r="X11" i="14" a="1"/>
  <c r="X11" i="14"/>
  <c r="W11" i="14" a="1"/>
  <c r="W11" i="14"/>
  <c r="V11" i="14" a="1"/>
  <c r="V11" i="14"/>
  <c r="J11" i="14"/>
  <c r="I11" i="14"/>
  <c r="H11" i="14"/>
  <c r="G11" i="14"/>
  <c r="F11" i="14"/>
  <c r="E11" i="14"/>
  <c r="AW10" i="14"/>
  <c r="AT10" i="14"/>
  <c r="AS10" i="14"/>
  <c r="AR10" i="14"/>
  <c r="AQ10" i="14"/>
  <c r="AP10" i="14"/>
  <c r="AN10" i="14"/>
  <c r="AC10" i="14" a="1"/>
  <c r="AC10" i="14" s="1"/>
  <c r="AA10" i="14" a="1"/>
  <c r="AA10" i="14"/>
  <c r="Z10" i="14" a="1"/>
  <c r="Z10" i="14"/>
  <c r="Y10" i="14" a="1"/>
  <c r="Y10" i="14"/>
  <c r="X10" i="14" a="1"/>
  <c r="X10" i="14"/>
  <c r="W10" i="14" a="1"/>
  <c r="W10" i="14"/>
  <c r="V10" i="14" a="1"/>
  <c r="V10" i="14"/>
  <c r="J10" i="14"/>
  <c r="I10" i="14"/>
  <c r="H10" i="14"/>
  <c r="G10" i="14"/>
  <c r="F10" i="14"/>
  <c r="E10" i="14"/>
  <c r="AW9" i="14"/>
  <c r="AT9" i="14"/>
  <c r="AS9" i="14"/>
  <c r="AR9" i="14"/>
  <c r="AQ9" i="14"/>
  <c r="AP9" i="14"/>
  <c r="AN9" i="14"/>
  <c r="AB9" i="14" a="1"/>
  <c r="AB9" i="14"/>
  <c r="AA9" i="14" a="1"/>
  <c r="AA9" i="14"/>
  <c r="Z9" i="14" a="1"/>
  <c r="Z9" i="14"/>
  <c r="Y9" i="14" a="1"/>
  <c r="Y9" i="14"/>
  <c r="X9" i="14" a="1"/>
  <c r="X9" i="14"/>
  <c r="W9" i="14" a="1"/>
  <c r="W9" i="14"/>
  <c r="V9" i="14" a="1"/>
  <c r="V9" i="14"/>
  <c r="J9" i="14"/>
  <c r="I9" i="14"/>
  <c r="H9" i="14"/>
  <c r="G9" i="14"/>
  <c r="F9" i="14"/>
  <c r="E9" i="14"/>
  <c r="AW8" i="14"/>
  <c r="AT8" i="14"/>
  <c r="AS8" i="14"/>
  <c r="AR8" i="14"/>
  <c r="AQ8" i="14"/>
  <c r="AP8" i="14"/>
  <c r="AN8" i="14"/>
  <c r="AA8" i="14" a="1"/>
  <c r="AA8" i="14"/>
  <c r="Z8" i="14" a="1"/>
  <c r="Z8" i="14"/>
  <c r="Y8" i="14" a="1"/>
  <c r="Y8" i="14"/>
  <c r="X8" i="14" a="1"/>
  <c r="X8" i="14"/>
  <c r="W8" i="14" a="1"/>
  <c r="W8" i="14"/>
  <c r="V8" i="14" a="1"/>
  <c r="V8" i="14"/>
  <c r="J8" i="14"/>
  <c r="I8" i="14"/>
  <c r="H8" i="14"/>
  <c r="G8" i="14"/>
  <c r="F8" i="14"/>
  <c r="E8" i="14"/>
  <c r="AW7" i="14"/>
  <c r="AT7" i="14"/>
  <c r="AS7" i="14"/>
  <c r="AR7" i="14"/>
  <c r="AQ7" i="14"/>
  <c r="AP7" i="14"/>
  <c r="AN7" i="14"/>
  <c r="AB7" i="14" a="1"/>
  <c r="AB7" i="14" s="1"/>
  <c r="AA7" i="14" a="1"/>
  <c r="AA7" i="14"/>
  <c r="Z7" i="14" a="1"/>
  <c r="Z7" i="14"/>
  <c r="Y7" i="14" a="1"/>
  <c r="Y7" i="14"/>
  <c r="X7" i="14" a="1"/>
  <c r="X7" i="14"/>
  <c r="W7" i="14" a="1"/>
  <c r="W7" i="14"/>
  <c r="V7" i="14" a="1"/>
  <c r="V7" i="14"/>
  <c r="J7" i="14"/>
  <c r="I7" i="14"/>
  <c r="H7" i="14"/>
  <c r="G7" i="14"/>
  <c r="F7" i="14"/>
  <c r="E7" i="14"/>
  <c r="AW6" i="14"/>
  <c r="AT6" i="14"/>
  <c r="AS6" i="14"/>
  <c r="AR6" i="14"/>
  <c r="AQ6" i="14"/>
  <c r="AP6" i="14"/>
  <c r="AN6" i="14"/>
  <c r="AC6" i="14" a="1"/>
  <c r="AC6" i="14" s="1"/>
  <c r="AA6" i="14" a="1"/>
  <c r="AA6" i="14"/>
  <c r="Z6" i="14" a="1"/>
  <c r="Z6" i="14"/>
  <c r="Y6" i="14" a="1"/>
  <c r="Y6" i="14"/>
  <c r="X6" i="14" a="1"/>
  <c r="X6" i="14"/>
  <c r="W6" i="14" a="1"/>
  <c r="W6" i="14"/>
  <c r="V6" i="14" a="1"/>
  <c r="V6" i="14"/>
  <c r="J6" i="14"/>
  <c r="I6" i="14"/>
  <c r="H6" i="14"/>
  <c r="G6" i="14"/>
  <c r="F6" i="14"/>
  <c r="E6" i="14"/>
  <c r="AW5" i="14"/>
  <c r="AT5" i="14"/>
  <c r="AS5" i="14"/>
  <c r="AR5" i="14"/>
  <c r="AQ5" i="14"/>
  <c r="AP5" i="14"/>
  <c r="AN5" i="14"/>
  <c r="AM5" i="14"/>
  <c r="AA5" i="14" a="1"/>
  <c r="AA5" i="14"/>
  <c r="Z5" i="14" a="1"/>
  <c r="Z5" i="14"/>
  <c r="Y5" i="14" a="1"/>
  <c r="Y5" i="14"/>
  <c r="X5" i="14" a="1"/>
  <c r="X5" i="14"/>
  <c r="W5" i="14" a="1"/>
  <c r="W5" i="14"/>
  <c r="V5" i="14" a="1"/>
  <c r="V5" i="14"/>
  <c r="J5" i="14"/>
  <c r="I5" i="14"/>
  <c r="H5" i="14"/>
  <c r="G5" i="14"/>
  <c r="F5" i="14"/>
  <c r="E5" i="14"/>
  <c r="AW4" i="14"/>
  <c r="AT4" i="14"/>
  <c r="AS4" i="14"/>
  <c r="AR4" i="14"/>
  <c r="AQ4" i="14"/>
  <c r="AP4" i="14"/>
  <c r="AN4" i="14"/>
  <c r="AA4" i="14" a="1"/>
  <c r="AA4" i="14"/>
  <c r="Z4" i="14" a="1"/>
  <c r="Z4" i="14"/>
  <c r="Y4" i="14" a="1"/>
  <c r="Y4" i="14"/>
  <c r="X4" i="14" a="1"/>
  <c r="X4" i="14"/>
  <c r="W4" i="14" a="1"/>
  <c r="W4" i="14"/>
  <c r="V4" i="14" a="1"/>
  <c r="V4" i="14"/>
  <c r="AW3" i="14"/>
  <c r="AT3" i="14"/>
  <c r="AS3" i="14"/>
  <c r="AR3" i="14"/>
  <c r="AQ3" i="14"/>
  <c r="AP3" i="14"/>
  <c r="AN3" i="14"/>
  <c r="AC3" i="14" a="1"/>
  <c r="AC3" i="14" s="1"/>
  <c r="AB3" i="14" a="1"/>
  <c r="AB3" i="14"/>
  <c r="AA3" i="14" a="1"/>
  <c r="AA3" i="14"/>
  <c r="Z3" i="14" a="1"/>
  <c r="Z3" i="14"/>
  <c r="Y3" i="14" a="1"/>
  <c r="Y3" i="14"/>
  <c r="X3" i="14" a="1"/>
  <c r="X3" i="14"/>
  <c r="W3" i="14" a="1"/>
  <c r="W3" i="14"/>
  <c r="V3" i="14" a="1"/>
  <c r="V3" i="14"/>
  <c r="AH112" i="14"/>
  <c r="AH111" i="14"/>
  <c r="AH110" i="14"/>
  <c r="AH109" i="14"/>
  <c r="AH108" i="14"/>
  <c r="AH107" i="14"/>
  <c r="AH106" i="14"/>
  <c r="AH105" i="14"/>
  <c r="AH104" i="14"/>
  <c r="AH103" i="14"/>
  <c r="AH102" i="14"/>
  <c r="AH101" i="14"/>
  <c r="AH100" i="14"/>
  <c r="AH99" i="14"/>
  <c r="AH98" i="14"/>
  <c r="AH97" i="14"/>
  <c r="AH96" i="14"/>
  <c r="AH95" i="14"/>
  <c r="AH94" i="14"/>
  <c r="AH93" i="14"/>
  <c r="AH92" i="14"/>
  <c r="AH91" i="14"/>
  <c r="AH90" i="14"/>
  <c r="AH89" i="14"/>
  <c r="AH88" i="14"/>
  <c r="AH87" i="14"/>
  <c r="AH86" i="14"/>
  <c r="AH85" i="14"/>
  <c r="AH84" i="14"/>
  <c r="AH83" i="14"/>
  <c r="AH82" i="14"/>
  <c r="AH81" i="14"/>
  <c r="AH80" i="14"/>
  <c r="AH79" i="14"/>
  <c r="AH78" i="14"/>
  <c r="AH77" i="14"/>
  <c r="AH76" i="14"/>
  <c r="AH75" i="14"/>
  <c r="AH74" i="14"/>
  <c r="AH73" i="14"/>
  <c r="AH72" i="14"/>
  <c r="AH71" i="14"/>
  <c r="AH70" i="14"/>
  <c r="AH69" i="14"/>
  <c r="AH68" i="14"/>
  <c r="AH67" i="14"/>
  <c r="AH66" i="14"/>
  <c r="AH65" i="14"/>
  <c r="AH64" i="14"/>
  <c r="AH63" i="14"/>
  <c r="AH62" i="14"/>
  <c r="AH61" i="14"/>
  <c r="AH60" i="14"/>
  <c r="AH59" i="14"/>
  <c r="AH58" i="14"/>
  <c r="AH57" i="14"/>
  <c r="AH56" i="14"/>
  <c r="AH55" i="14"/>
  <c r="AH54" i="14"/>
  <c r="AH53" i="14"/>
  <c r="AH52" i="14"/>
  <c r="AH51" i="14"/>
  <c r="AH50" i="14"/>
  <c r="AH49" i="14"/>
  <c r="AH48" i="14"/>
  <c r="AH47" i="14"/>
  <c r="AH46" i="14"/>
  <c r="AH45" i="14"/>
  <c r="AH44" i="14"/>
  <c r="AH43" i="14"/>
  <c r="AH42" i="14"/>
  <c r="AH41" i="14"/>
  <c r="AH40" i="14"/>
  <c r="AH39" i="14"/>
  <c r="AH38" i="14"/>
  <c r="AH37" i="14"/>
  <c r="AH36" i="14"/>
  <c r="AH35" i="14"/>
  <c r="AH34" i="14"/>
  <c r="AH33" i="14"/>
  <c r="AH32" i="14"/>
  <c r="AH31" i="14"/>
  <c r="AH30" i="14"/>
  <c r="AH29" i="14"/>
  <c r="AH28" i="14"/>
  <c r="AH27" i="14"/>
  <c r="AH26" i="14"/>
  <c r="AH25" i="14"/>
  <c r="AH24" i="14"/>
  <c r="AH23" i="14"/>
  <c r="AH22" i="14"/>
  <c r="AH21" i="14"/>
  <c r="AH20" i="14"/>
  <c r="AH19" i="14"/>
  <c r="AH18" i="14"/>
  <c r="AH17" i="14"/>
  <c r="AH16" i="14"/>
  <c r="AH15" i="14"/>
  <c r="AH14" i="14"/>
  <c r="AH13" i="14"/>
  <c r="AH12" i="14"/>
  <c r="AH11" i="14"/>
  <c r="AH10" i="14"/>
  <c r="AH9" i="14"/>
  <c r="AH8" i="14"/>
  <c r="AH7" i="14"/>
  <c r="AH6" i="14"/>
  <c r="AH5" i="14"/>
  <c r="AH4" i="14"/>
  <c r="AH3" i="14"/>
  <c r="AH2" i="14" a="1"/>
  <c r="AH2" i="14"/>
  <c r="AC2" i="14" a="1"/>
  <c r="AC2" i="14" s="1"/>
  <c r="AA2" i="14" a="1"/>
  <c r="AA2" i="14"/>
  <c r="Z2" i="14" a="1"/>
  <c r="Z2" i="14"/>
  <c r="Y2" i="14" a="1"/>
  <c r="Y2" i="14"/>
  <c r="X2" i="14" a="1"/>
  <c r="X2" i="14"/>
  <c r="W2" i="14" a="1"/>
  <c r="W2" i="14"/>
  <c r="V2" i="14" a="1"/>
  <c r="V2" i="14"/>
  <c r="F11" i="12" a="1"/>
  <c r="F11" i="12"/>
  <c r="E11" i="12" a="1"/>
  <c r="E11" i="12" s="1"/>
  <c r="F10" i="12" a="1"/>
  <c r="F10" i="12" s="1"/>
  <c r="E10" i="12" a="1"/>
  <c r="E10" i="12"/>
  <c r="F9" i="12" a="1"/>
  <c r="F9" i="12" s="1"/>
  <c r="E9" i="12" a="1"/>
  <c r="E9" i="12" s="1"/>
  <c r="F8" i="12" a="1"/>
  <c r="F8" i="12" s="1"/>
  <c r="E8" i="12" a="1"/>
  <c r="E8" i="12" s="1"/>
  <c r="F7" i="12" a="1"/>
  <c r="F7" i="12" s="1"/>
  <c r="E7" i="12" a="1"/>
  <c r="E7" i="12" s="1"/>
  <c r="F6" i="12" a="1"/>
  <c r="F6" i="12" s="1"/>
  <c r="E6" i="12" a="1"/>
  <c r="E6" i="12" s="1"/>
  <c r="Z12" i="12"/>
  <c r="Z10" i="12"/>
  <c r="J10" i="12" s="1" a="1"/>
  <c r="J10" i="12" s="1"/>
  <c r="Z8" i="12"/>
  <c r="L8" i="12" s="1" a="1"/>
  <c r="L8" i="12" s="1"/>
  <c r="Z5" i="12" a="1"/>
  <c r="Z13" i="12" s="1"/>
  <c r="J13" i="12" s="1" a="1"/>
  <c r="J13" i="12" s="1"/>
  <c r="Z5" i="12"/>
  <c r="F5" i="12" a="1"/>
  <c r="F5" i="12"/>
  <c r="F12" i="12" s="1"/>
  <c r="E5" i="12" a="1"/>
  <c r="E5" i="12" s="1"/>
  <c r="E12" i="12" s="1"/>
  <c r="N3" i="12" a="1"/>
  <c r="N3" i="12"/>
  <c r="H3" i="12" a="1"/>
  <c r="H3" i="12"/>
  <c r="B2" i="12"/>
  <c r="A2" i="12" a="1"/>
  <c r="A2" i="12"/>
  <c r="S12" i="10"/>
  <c r="R12" i="10"/>
  <c r="Q12" i="10"/>
  <c r="P12" i="10"/>
  <c r="O12" i="10"/>
  <c r="N12" i="10"/>
  <c r="M12" i="10"/>
  <c r="L12" i="10"/>
  <c r="K12" i="10"/>
  <c r="J12" i="10"/>
  <c r="I12" i="10"/>
  <c r="H12" i="10"/>
  <c r="G12" i="10"/>
  <c r="F12" i="10"/>
  <c r="E12" i="10"/>
  <c r="D12" i="10"/>
  <c r="C12" i="10"/>
  <c r="B12" i="10"/>
  <c r="S11" i="10"/>
  <c r="R11" i="10"/>
  <c r="Q11" i="10"/>
  <c r="P11" i="10"/>
  <c r="O11" i="10"/>
  <c r="N11" i="10"/>
  <c r="M11" i="10"/>
  <c r="L11" i="10"/>
  <c r="K11" i="10"/>
  <c r="J11" i="10"/>
  <c r="I11" i="10"/>
  <c r="H11" i="10"/>
  <c r="G11" i="10"/>
  <c r="F11" i="10"/>
  <c r="E11" i="10"/>
  <c r="D11" i="10"/>
  <c r="C11" i="10"/>
  <c r="B11" i="10"/>
  <c r="S10" i="10"/>
  <c r="R10" i="10"/>
  <c r="Q10" i="10"/>
  <c r="P10" i="10"/>
  <c r="O10" i="10"/>
  <c r="N10" i="10"/>
  <c r="M10" i="10"/>
  <c r="L10" i="10"/>
  <c r="K10" i="10"/>
  <c r="J10" i="10"/>
  <c r="I10" i="10"/>
  <c r="H10" i="10"/>
  <c r="G10" i="10"/>
  <c r="F10" i="10"/>
  <c r="E10" i="10"/>
  <c r="D10" i="10"/>
  <c r="C10" i="10"/>
  <c r="B10" i="10"/>
  <c r="S9" i="10"/>
  <c r="R9" i="10"/>
  <c r="Q9" i="10"/>
  <c r="P9" i="10"/>
  <c r="O9" i="10"/>
  <c r="N9" i="10"/>
  <c r="M9" i="10"/>
  <c r="L9" i="10"/>
  <c r="K9" i="10"/>
  <c r="J9" i="10"/>
  <c r="I9" i="10"/>
  <c r="H9" i="10"/>
  <c r="G9" i="10"/>
  <c r="F9" i="10"/>
  <c r="E9" i="10"/>
  <c r="D9" i="10"/>
  <c r="C9" i="10"/>
  <c r="B9" i="10"/>
  <c r="S8" i="10"/>
  <c r="R8" i="10"/>
  <c r="Q8" i="10"/>
  <c r="P8" i="10"/>
  <c r="O8" i="10"/>
  <c r="N8" i="10"/>
  <c r="M8" i="10"/>
  <c r="L8" i="10"/>
  <c r="K8" i="10"/>
  <c r="J8" i="10"/>
  <c r="I8" i="10"/>
  <c r="H8" i="10"/>
  <c r="G8" i="10"/>
  <c r="F8" i="10"/>
  <c r="E8" i="10"/>
  <c r="D8" i="10"/>
  <c r="C8" i="10"/>
  <c r="B8" i="10"/>
  <c r="S7" i="10"/>
  <c r="R7" i="10"/>
  <c r="Q7" i="10"/>
  <c r="P7" i="10"/>
  <c r="O7" i="10"/>
  <c r="N7" i="10"/>
  <c r="M7" i="10"/>
  <c r="L7" i="10"/>
  <c r="K7" i="10"/>
  <c r="J7" i="10"/>
  <c r="I7" i="10"/>
  <c r="H7" i="10"/>
  <c r="G7" i="10"/>
  <c r="F7" i="10"/>
  <c r="E7" i="10"/>
  <c r="D7" i="10"/>
  <c r="C7" i="10"/>
  <c r="B7" i="10"/>
  <c r="S6" i="10"/>
  <c r="R6" i="10"/>
  <c r="Q6" i="10"/>
  <c r="P6" i="10"/>
  <c r="O6" i="10"/>
  <c r="N6" i="10"/>
  <c r="M6" i="10"/>
  <c r="L6" i="10"/>
  <c r="K6" i="10"/>
  <c r="J6" i="10"/>
  <c r="I6" i="10"/>
  <c r="H6" i="10"/>
  <c r="G6" i="10"/>
  <c r="F6" i="10"/>
  <c r="E6" i="10"/>
  <c r="D6" i="10"/>
  <c r="C6" i="10"/>
  <c r="B6" i="10"/>
  <c r="S5" i="10"/>
  <c r="R5" i="10"/>
  <c r="Q5" i="10"/>
  <c r="P5" i="10"/>
  <c r="O5" i="10"/>
  <c r="N5" i="10"/>
  <c r="M5" i="10"/>
  <c r="L5" i="10"/>
  <c r="K5" i="10"/>
  <c r="J5" i="10"/>
  <c r="I5" i="10"/>
  <c r="H5" i="10"/>
  <c r="G5" i="10"/>
  <c r="F5" i="10"/>
  <c r="E5" i="10"/>
  <c r="D5" i="10"/>
  <c r="C5" i="10"/>
  <c r="B5" i="10"/>
  <c r="J75" i="18"/>
  <c r="I75" i="18"/>
  <c r="H75" i="18"/>
  <c r="G75" i="18"/>
  <c r="F75" i="18"/>
  <c r="E75" i="18"/>
  <c r="D75" i="18"/>
  <c r="C75" i="18"/>
  <c r="B75" i="18"/>
  <c r="J74" i="18"/>
  <c r="I74" i="18"/>
  <c r="H74" i="18"/>
  <c r="G74" i="18"/>
  <c r="F74" i="18"/>
  <c r="E74" i="18"/>
  <c r="D74" i="18"/>
  <c r="C74" i="18"/>
  <c r="B74" i="18"/>
  <c r="J73" i="18"/>
  <c r="I73" i="18"/>
  <c r="H73" i="18"/>
  <c r="G73" i="18"/>
  <c r="F73" i="18"/>
  <c r="E73" i="18"/>
  <c r="D73" i="18"/>
  <c r="C73" i="18"/>
  <c r="B73" i="18"/>
  <c r="J72" i="18"/>
  <c r="I72" i="18"/>
  <c r="H72" i="18"/>
  <c r="G72" i="18"/>
  <c r="F72" i="18"/>
  <c r="E72" i="18"/>
  <c r="D72" i="18"/>
  <c r="C72" i="18"/>
  <c r="B72" i="18"/>
  <c r="J71" i="18"/>
  <c r="I71" i="18"/>
  <c r="H71" i="18"/>
  <c r="G71" i="18"/>
  <c r="F71" i="18"/>
  <c r="E71" i="18"/>
  <c r="D71" i="18"/>
  <c r="C71" i="18"/>
  <c r="B71" i="18"/>
  <c r="J70" i="18"/>
  <c r="I70" i="18"/>
  <c r="H70" i="18"/>
  <c r="G70" i="18"/>
  <c r="F70" i="18"/>
  <c r="E70" i="18"/>
  <c r="D70" i="18"/>
  <c r="C70" i="18"/>
  <c r="B70" i="18"/>
  <c r="J69" i="18"/>
  <c r="I69" i="18"/>
  <c r="H69" i="18"/>
  <c r="G69" i="18"/>
  <c r="F69" i="18"/>
  <c r="E69" i="18"/>
  <c r="D69" i="18"/>
  <c r="C69" i="18"/>
  <c r="B69" i="18"/>
  <c r="J68" i="18"/>
  <c r="I68" i="18"/>
  <c r="H68" i="18"/>
  <c r="G68" i="18"/>
  <c r="F68" i="18"/>
  <c r="E68" i="18"/>
  <c r="D68" i="18"/>
  <c r="C68" i="18"/>
  <c r="B68" i="18"/>
  <c r="J62" i="18"/>
  <c r="I62" i="18"/>
  <c r="H62" i="18"/>
  <c r="G62" i="18"/>
  <c r="F62" i="18"/>
  <c r="E62" i="18"/>
  <c r="D62" i="18"/>
  <c r="C62" i="18"/>
  <c r="B62" i="18"/>
  <c r="J61" i="18"/>
  <c r="I61" i="18"/>
  <c r="H61" i="18"/>
  <c r="G61" i="18"/>
  <c r="F61" i="18"/>
  <c r="E61" i="18"/>
  <c r="D61" i="18"/>
  <c r="C61" i="18"/>
  <c r="B61" i="18"/>
  <c r="J60" i="18"/>
  <c r="I60" i="18"/>
  <c r="H60" i="18"/>
  <c r="G60" i="18"/>
  <c r="F60" i="18"/>
  <c r="E60" i="18"/>
  <c r="D60" i="18"/>
  <c r="C60" i="18"/>
  <c r="B60" i="18"/>
  <c r="J59" i="18"/>
  <c r="I59" i="18"/>
  <c r="H59" i="18"/>
  <c r="G59" i="18"/>
  <c r="F59" i="18"/>
  <c r="E59" i="18"/>
  <c r="D59" i="18"/>
  <c r="C59" i="18"/>
  <c r="B59" i="18"/>
  <c r="J58" i="18"/>
  <c r="I58" i="18"/>
  <c r="H58" i="18"/>
  <c r="G58" i="18"/>
  <c r="F58" i="18"/>
  <c r="E58" i="18"/>
  <c r="D58" i="18"/>
  <c r="C58" i="18"/>
  <c r="B58" i="18"/>
  <c r="J57" i="18"/>
  <c r="I57" i="18"/>
  <c r="H57" i="18"/>
  <c r="G57" i="18"/>
  <c r="F57" i="18"/>
  <c r="E57" i="18"/>
  <c r="D57" i="18"/>
  <c r="C57" i="18"/>
  <c r="B57" i="18"/>
  <c r="J56" i="18"/>
  <c r="I56" i="18"/>
  <c r="H56" i="18"/>
  <c r="G56" i="18"/>
  <c r="F56" i="18"/>
  <c r="E56" i="18"/>
  <c r="D56" i="18"/>
  <c r="C56" i="18"/>
  <c r="B56" i="18"/>
  <c r="J55" i="18"/>
  <c r="I55" i="18"/>
  <c r="H55" i="18"/>
  <c r="G55" i="18"/>
  <c r="F55" i="18"/>
  <c r="E55" i="18"/>
  <c r="D55" i="18"/>
  <c r="C55" i="18"/>
  <c r="B55" i="18"/>
  <c r="I49" i="18"/>
  <c r="H49" i="18"/>
  <c r="G49" i="18"/>
  <c r="E49" i="18"/>
  <c r="D49" i="18"/>
  <c r="C49" i="18"/>
  <c r="B49" i="18"/>
  <c r="H48" i="18"/>
  <c r="G48" i="18"/>
  <c r="D48" i="18"/>
  <c r="C48" i="18"/>
  <c r="B48" i="18"/>
  <c r="H47" i="18"/>
  <c r="G47" i="18"/>
  <c r="D47" i="18"/>
  <c r="C47" i="18"/>
  <c r="B47" i="18"/>
  <c r="I46" i="18"/>
  <c r="H46" i="18"/>
  <c r="G46" i="18"/>
  <c r="E46" i="18"/>
  <c r="D46" i="18"/>
  <c r="C46" i="18"/>
  <c r="B46" i="18"/>
  <c r="I45" i="18"/>
  <c r="H45" i="18"/>
  <c r="G45" i="18"/>
  <c r="E45" i="18"/>
  <c r="D45" i="18"/>
  <c r="C45" i="18"/>
  <c r="B45" i="18"/>
  <c r="I44" i="18"/>
  <c r="H44" i="18"/>
  <c r="G44" i="18"/>
  <c r="E44" i="18"/>
  <c r="D44" i="18"/>
  <c r="C44" i="18"/>
  <c r="B44" i="18"/>
  <c r="I43" i="18"/>
  <c r="H43" i="18"/>
  <c r="G43" i="18"/>
  <c r="E43" i="18"/>
  <c r="D43" i="18"/>
  <c r="C43" i="18"/>
  <c r="B43" i="18"/>
  <c r="I42" i="18"/>
  <c r="H42" i="18"/>
  <c r="G42" i="18"/>
  <c r="E42" i="18"/>
  <c r="D42" i="18"/>
  <c r="C42" i="18"/>
  <c r="B42" i="18"/>
  <c r="I38" i="18"/>
  <c r="H38" i="18"/>
  <c r="G38" i="18"/>
  <c r="E38" i="18"/>
  <c r="D38" i="18"/>
  <c r="C38" i="18"/>
  <c r="B38" i="18"/>
  <c r="H37" i="18"/>
  <c r="G37" i="18"/>
  <c r="D37" i="18"/>
  <c r="C37" i="18"/>
  <c r="B37" i="18"/>
  <c r="H36" i="18"/>
  <c r="G36" i="18"/>
  <c r="D36" i="18"/>
  <c r="C36" i="18"/>
  <c r="B36" i="18"/>
  <c r="I35" i="18"/>
  <c r="H35" i="18"/>
  <c r="G35" i="18"/>
  <c r="E35" i="18"/>
  <c r="D35" i="18"/>
  <c r="C35" i="18"/>
  <c r="B35" i="18"/>
  <c r="I34" i="18"/>
  <c r="H34" i="18"/>
  <c r="G34" i="18"/>
  <c r="E34" i="18"/>
  <c r="D34" i="18"/>
  <c r="C34" i="18"/>
  <c r="B34" i="18"/>
  <c r="I33" i="18"/>
  <c r="H33" i="18"/>
  <c r="G33" i="18"/>
  <c r="E33" i="18"/>
  <c r="D33" i="18"/>
  <c r="C33" i="18"/>
  <c r="B33" i="18"/>
  <c r="I32" i="18"/>
  <c r="H32" i="18"/>
  <c r="G32" i="18"/>
  <c r="E32" i="18"/>
  <c r="D32" i="18"/>
  <c r="C32" i="18"/>
  <c r="B32" i="18"/>
  <c r="I31" i="18"/>
  <c r="H31" i="18"/>
  <c r="G31" i="18"/>
  <c r="E31" i="18"/>
  <c r="D31" i="18"/>
  <c r="C31" i="18"/>
  <c r="B31" i="18"/>
  <c r="N25" i="18"/>
  <c r="F25" i="18" a="1"/>
  <c r="F25" i="18" s="1"/>
  <c r="G25" i="18" s="1"/>
  <c r="D25" i="18" a="1"/>
  <c r="D25" i="18" s="1"/>
  <c r="E25" i="18" s="1"/>
  <c r="C25" i="18"/>
  <c r="B25" i="18"/>
  <c r="N24" i="18"/>
  <c r="F24" i="18" a="1"/>
  <c r="F24" i="18" s="1"/>
  <c r="D24" i="18" a="1"/>
  <c r="D24" i="18" s="1"/>
  <c r="C24" i="18"/>
  <c r="B24" i="18"/>
  <c r="N23" i="18"/>
  <c r="F23" i="18" a="1"/>
  <c r="F23" i="18" s="1"/>
  <c r="G23" i="18" s="1"/>
  <c r="D23" i="18" a="1"/>
  <c r="D23" i="18" s="1"/>
  <c r="C23" i="18"/>
  <c r="B23" i="18"/>
  <c r="N22" i="18"/>
  <c r="F22" i="18" a="1"/>
  <c r="F22" i="18" s="1"/>
  <c r="G22" i="18" s="1"/>
  <c r="D22" i="18" a="1"/>
  <c r="D22" i="18" s="1"/>
  <c r="C22" i="18"/>
  <c r="B22" i="18"/>
  <c r="N21" i="18"/>
  <c r="F21" i="18" a="1"/>
  <c r="F21" i="18" s="1"/>
  <c r="G21" i="18" s="1"/>
  <c r="D21" i="18" a="1"/>
  <c r="D21" i="18" s="1"/>
  <c r="C21" i="18"/>
  <c r="B21" i="18"/>
  <c r="N20" i="18"/>
  <c r="F20" i="18" a="1"/>
  <c r="F20" i="18" s="1"/>
  <c r="G20" i="18" s="1"/>
  <c r="D20" i="18" a="1"/>
  <c r="D20" i="18" s="1"/>
  <c r="C20" i="18"/>
  <c r="B20" i="18"/>
  <c r="N19" i="18"/>
  <c r="F19" i="18" a="1"/>
  <c r="F19" i="18" s="1"/>
  <c r="G19" i="18" s="1"/>
  <c r="D19" i="18" a="1"/>
  <c r="D19" i="18" s="1"/>
  <c r="C19" i="18"/>
  <c r="B19" i="18"/>
  <c r="N18" i="18"/>
  <c r="F18" i="18" a="1"/>
  <c r="F18" i="18" s="1"/>
  <c r="G18" i="18" s="1"/>
  <c r="D18" i="18" a="1"/>
  <c r="D18" i="18" s="1"/>
  <c r="C18" i="18"/>
  <c r="B18" i="18"/>
  <c r="M12" i="18" a="1"/>
  <c r="M12" i="18"/>
  <c r="L12" i="18"/>
  <c r="K12" i="18"/>
  <c r="J12" i="18"/>
  <c r="I12" i="18" a="1"/>
  <c r="I12" i="18"/>
  <c r="H12" i="18"/>
  <c r="G12" i="18"/>
  <c r="F12" i="18"/>
  <c r="E12" i="18" a="1"/>
  <c r="E12" i="18"/>
  <c r="D12" i="18"/>
  <c r="C12" i="18"/>
  <c r="B12" i="18"/>
  <c r="J11" i="18"/>
  <c r="F11" i="18"/>
  <c r="B11" i="18"/>
  <c r="M10" i="18" a="1"/>
  <c r="M10" i="18"/>
  <c r="L10" i="18"/>
  <c r="J10" i="18"/>
  <c r="I10" i="18" a="1"/>
  <c r="I10" i="18"/>
  <c r="H10" i="18"/>
  <c r="F10" i="18"/>
  <c r="E10" i="18" a="1"/>
  <c r="E10" i="18"/>
  <c r="D10" i="18"/>
  <c r="B10" i="18"/>
  <c r="M9" i="18" a="1"/>
  <c r="M9" i="18"/>
  <c r="L9" i="18"/>
  <c r="J9" i="18"/>
  <c r="I9" i="18" a="1"/>
  <c r="I9" i="18"/>
  <c r="H9" i="18"/>
  <c r="F9" i="18"/>
  <c r="E9" i="18" a="1"/>
  <c r="E9" i="18"/>
  <c r="D9" i="18"/>
  <c r="B9" i="18"/>
  <c r="M8" i="18" a="1"/>
  <c r="M8" i="18"/>
  <c r="L8" i="18"/>
  <c r="J8" i="18"/>
  <c r="I8" i="18" a="1"/>
  <c r="I8" i="18"/>
  <c r="H8" i="18"/>
  <c r="F8" i="18"/>
  <c r="E8" i="18" a="1"/>
  <c r="E8" i="18"/>
  <c r="D8" i="18"/>
  <c r="B8" i="18"/>
  <c r="M7" i="18" a="1"/>
  <c r="M7" i="18"/>
  <c r="L7" i="18"/>
  <c r="J7" i="18"/>
  <c r="I7" i="18" a="1"/>
  <c r="I7" i="18"/>
  <c r="H7" i="18"/>
  <c r="F7" i="18"/>
  <c r="E7" i="18" a="1"/>
  <c r="E7" i="18"/>
  <c r="D7" i="18"/>
  <c r="B7" i="18"/>
  <c r="M6" i="18" a="1"/>
  <c r="M6" i="18"/>
  <c r="L6" i="18"/>
  <c r="J6" i="18"/>
  <c r="I6" i="18" a="1"/>
  <c r="I6" i="18"/>
  <c r="H6" i="18"/>
  <c r="F6" i="18"/>
  <c r="E6" i="18" a="1"/>
  <c r="E6" i="18"/>
  <c r="D6" i="18"/>
  <c r="B6" i="18"/>
  <c r="M5" i="18" a="1"/>
  <c r="M5" i="18"/>
  <c r="L5" i="18"/>
  <c r="J5" i="18"/>
  <c r="I5" i="18" a="1"/>
  <c r="I5" i="18"/>
  <c r="H5" i="18"/>
  <c r="F5" i="18"/>
  <c r="E5" i="18" a="1"/>
  <c r="E5" i="18"/>
  <c r="D5" i="18"/>
  <c r="B5" i="18"/>
  <c r="AN620" i="5" a="1"/>
  <c r="AN620" i="5"/>
  <c r="AM620" i="5" a="1"/>
  <c r="AM620" i="5" s="1"/>
  <c r="AN619" i="5" a="1"/>
  <c r="AN619" i="5" s="1"/>
  <c r="AM619" i="5" a="1"/>
  <c r="AM619" i="5" s="1"/>
  <c r="AN618" i="5" a="1"/>
  <c r="AN618" i="5" s="1"/>
  <c r="AM618" i="5" a="1"/>
  <c r="AM618" i="5" s="1"/>
  <c r="AN617" i="5" a="1"/>
  <c r="AN617" i="5" s="1"/>
  <c r="AM617" i="5" a="1"/>
  <c r="AM617" i="5"/>
  <c r="AN616" i="5" a="1"/>
  <c r="AN616" i="5" s="1"/>
  <c r="AM616" i="5" a="1"/>
  <c r="AM616" i="5"/>
  <c r="AN615" i="5" a="1"/>
  <c r="AN615" i="5" s="1"/>
  <c r="AM615" i="5" a="1"/>
  <c r="AM615" i="5" s="1"/>
  <c r="AN614" i="5" a="1"/>
  <c r="AN614" i="5"/>
  <c r="AM614" i="5" a="1"/>
  <c r="AM614" i="5" s="1"/>
  <c r="AN613" i="5" a="1"/>
  <c r="AN613" i="5"/>
  <c r="AM613" i="5" a="1"/>
  <c r="AM613" i="5" s="1"/>
  <c r="AN612" i="5" a="1"/>
  <c r="AN612" i="5" s="1"/>
  <c r="AM612" i="5" a="1"/>
  <c r="AM612" i="5"/>
  <c r="AN611" i="5" a="1"/>
  <c r="AN611" i="5"/>
  <c r="AM611" i="5" a="1"/>
  <c r="AM611" i="5" s="1"/>
  <c r="AN610" i="5" a="1"/>
  <c r="AN610" i="5" s="1"/>
  <c r="AM610" i="5" a="1"/>
  <c r="AM610" i="5" s="1"/>
  <c r="AN609" i="5" a="1"/>
  <c r="AN609" i="5" s="1"/>
  <c r="AM609" i="5" a="1"/>
  <c r="AM609" i="5" s="1"/>
  <c r="AN608" i="5" a="1"/>
  <c r="AN608" i="5" s="1"/>
  <c r="AM608" i="5" a="1"/>
  <c r="AM608" i="5"/>
  <c r="AN607" i="5" a="1"/>
  <c r="AN607" i="5" s="1"/>
  <c r="AM607" i="5" a="1"/>
  <c r="AM607" i="5" s="1"/>
  <c r="AN606" i="5" a="1"/>
  <c r="AN606" i="5" s="1"/>
  <c r="AM606" i="5" a="1"/>
  <c r="AM606" i="5" s="1"/>
  <c r="AN605" i="5" a="1"/>
  <c r="AN605" i="5" s="1"/>
  <c r="AM605" i="5" a="1"/>
  <c r="AM605" i="5" s="1"/>
  <c r="AN604" i="5" a="1"/>
  <c r="AN604" i="5"/>
  <c r="AM604" i="5" a="1"/>
  <c r="AM604" i="5" s="1"/>
  <c r="AN603" i="5" a="1"/>
  <c r="AN603" i="5"/>
  <c r="AM603" i="5" a="1"/>
  <c r="AM603" i="5" s="1"/>
  <c r="AN602" i="5" a="1"/>
  <c r="AN602" i="5" s="1"/>
  <c r="AM602" i="5" a="1"/>
  <c r="AM602" i="5"/>
  <c r="AN601" i="5" a="1"/>
  <c r="AN601" i="5" s="1"/>
  <c r="AM601" i="5" a="1"/>
  <c r="AM601" i="5" s="1"/>
  <c r="AN600" i="5" a="1"/>
  <c r="AN600" i="5" s="1"/>
  <c r="AM600" i="5" a="1"/>
  <c r="AM600" i="5"/>
  <c r="AN599" i="5" a="1"/>
  <c r="AN599" i="5"/>
  <c r="AM599" i="5" a="1"/>
  <c r="AM599" i="5" s="1"/>
  <c r="DL598" i="5" a="1"/>
  <c r="DL598" i="5" s="1"/>
  <c r="DJ598" i="5" a="1"/>
  <c r="DJ598" i="5" s="1"/>
  <c r="DH598" i="5" a="1"/>
  <c r="DH598" i="5" s="1"/>
  <c r="DF598" i="5" a="1"/>
  <c r="DF598" i="5" s="1"/>
  <c r="DD598" i="5" a="1"/>
  <c r="DD598" i="5"/>
  <c r="DB598" i="5" a="1"/>
  <c r="DB598" i="5" s="1"/>
  <c r="CL598" i="5" a="1"/>
  <c r="CL598" i="5" s="1"/>
  <c r="CJ598" i="5" a="1"/>
  <c r="CJ598" i="5"/>
  <c r="CH598" i="5" a="1"/>
  <c r="CH598" i="5" s="1"/>
  <c r="CF598" i="5" a="1"/>
  <c r="CF598" i="5" s="1"/>
  <c r="CD598" i="5" a="1"/>
  <c r="CD598" i="5" s="1"/>
  <c r="CB598" i="5" a="1"/>
  <c r="CB598" i="5" s="1"/>
  <c r="BR598" i="5" a="1"/>
  <c r="BR598" i="5"/>
  <c r="BL598" i="5" a="1"/>
  <c r="BL598" i="5" s="1"/>
  <c r="BJ598" i="5" a="1"/>
  <c r="BJ598" i="5" s="1"/>
  <c r="BH598" i="5" a="1"/>
  <c r="BH598" i="5"/>
  <c r="BF598" i="5" a="1"/>
  <c r="BF598" i="5" s="1"/>
  <c r="BD598" i="5" a="1"/>
  <c r="BD598" i="5" s="1"/>
  <c r="BB598" i="5" a="1"/>
  <c r="BB598" i="5" s="1"/>
  <c r="AZ598" i="5" a="1"/>
  <c r="AZ598" i="5" s="1"/>
  <c r="AX598" i="5" a="1"/>
  <c r="AX598" i="5"/>
  <c r="AV598" i="5" a="1"/>
  <c r="AV598" i="5" s="1"/>
  <c r="AT598" i="5" a="1"/>
  <c r="AT598" i="5" s="1"/>
  <c r="AN598" i="5" a="1"/>
  <c r="AN598" i="5" s="1"/>
  <c r="AM598" i="5" a="1"/>
  <c r="AM598" i="5" s="1"/>
  <c r="AL598" i="5" a="1"/>
  <c r="AL598" i="5" s="1"/>
  <c r="AK598" i="5" a="1"/>
  <c r="AK598" i="5" s="1"/>
  <c r="AJ598" i="5" a="1"/>
  <c r="AJ598" i="5" s="1"/>
  <c r="AH598" i="5" a="1"/>
  <c r="AH598" i="5" s="1"/>
  <c r="AG598" i="5" a="1"/>
  <c r="AG598" i="5" s="1"/>
  <c r="AF598" i="5" a="1"/>
  <c r="AF598" i="5" s="1"/>
  <c r="AD598" i="5" a="1"/>
  <c r="AD598" i="5" s="1"/>
  <c r="AC598" i="5" a="1"/>
  <c r="AC598" i="5" s="1"/>
  <c r="AB598" i="5" a="1"/>
  <c r="AB598" i="5" s="1"/>
  <c r="Z598" i="5" a="1"/>
  <c r="Z598" i="5" s="1"/>
  <c r="Y598" i="5" a="1"/>
  <c r="Y598" i="5"/>
  <c r="X598" i="5" a="1"/>
  <c r="X598" i="5" s="1"/>
  <c r="V598" i="5" a="1"/>
  <c r="V598" i="5" s="1"/>
  <c r="U598" i="5" a="1"/>
  <c r="U598" i="5" s="1"/>
  <c r="T598" i="5" a="1"/>
  <c r="T598" i="5" s="1"/>
  <c r="R598" i="5" a="1"/>
  <c r="R598" i="5" s="1"/>
  <c r="Q598" i="5" a="1"/>
  <c r="Q598" i="5" s="1"/>
  <c r="P598" i="5" a="1"/>
  <c r="P598" i="5"/>
  <c r="N598" i="5" a="1"/>
  <c r="N598" i="5" s="1"/>
  <c r="M598" i="5" a="1"/>
  <c r="M598" i="5"/>
  <c r="L598" i="5" a="1"/>
  <c r="L598" i="5" s="1"/>
  <c r="J598" i="5" a="1"/>
  <c r="J598" i="5" s="1"/>
  <c r="I598" i="5" a="1"/>
  <c r="I598" i="5" s="1"/>
  <c r="H598" i="5" a="1"/>
  <c r="H598" i="5"/>
  <c r="G598" i="5" a="1"/>
  <c r="G598" i="5" s="1"/>
  <c r="F598" i="5" a="1"/>
  <c r="F598" i="5" s="1"/>
  <c r="E598" i="5" a="1"/>
  <c r="E598" i="5"/>
  <c r="D598" i="5" a="1"/>
  <c r="D598" i="5"/>
  <c r="C598" i="5" a="1"/>
  <c r="C598" i="5" s="1"/>
  <c r="A598" i="5"/>
  <c r="AO597" i="5"/>
  <c r="AN597" i="5" a="1"/>
  <c r="AN597" i="5" s="1"/>
  <c r="AM597" i="5" a="1"/>
  <c r="AM597" i="5"/>
  <c r="AN596" i="5" a="1"/>
  <c r="AN596" i="5"/>
  <c r="AM596" i="5" a="1"/>
  <c r="AM596" i="5"/>
  <c r="AN595" i="5" a="1"/>
  <c r="AN595" i="5"/>
  <c r="AM595" i="5" a="1"/>
  <c r="AM595" i="5"/>
  <c r="AN594" i="5" a="1"/>
  <c r="AN594" i="5" s="1"/>
  <c r="AM594" i="5" a="1"/>
  <c r="AM594" i="5"/>
  <c r="AN593" i="5" a="1"/>
  <c r="AN593" i="5"/>
  <c r="AM593" i="5" a="1"/>
  <c r="AM593" i="5"/>
  <c r="AN592" i="5" a="1"/>
  <c r="AN592" i="5"/>
  <c r="AM592" i="5" a="1"/>
  <c r="AM592" i="5" s="1"/>
  <c r="AN591" i="5" a="1"/>
  <c r="AN591" i="5" s="1"/>
  <c r="AM591" i="5" a="1"/>
  <c r="AM591" i="5" s="1"/>
  <c r="AN590" i="5" a="1"/>
  <c r="AN590" i="5"/>
  <c r="AM590" i="5" a="1"/>
  <c r="AM590" i="5"/>
  <c r="AN589" i="5" a="1"/>
  <c r="AN589" i="5"/>
  <c r="AM589" i="5" a="1"/>
  <c r="AM589" i="5" s="1"/>
  <c r="AN588" i="5" a="1"/>
  <c r="AN588" i="5" s="1"/>
  <c r="AM588" i="5" a="1"/>
  <c r="AM588" i="5" s="1"/>
  <c r="AN587" i="5" a="1"/>
  <c r="AN587" i="5" s="1"/>
  <c r="AM587" i="5" a="1"/>
  <c r="AM587" i="5" s="1"/>
  <c r="AN586" i="5" a="1"/>
  <c r="AN586" i="5" s="1"/>
  <c r="AM586" i="5" a="1"/>
  <c r="AM586" i="5"/>
  <c r="AN585" i="5" a="1"/>
  <c r="AN585" i="5"/>
  <c r="AM585" i="5" a="1"/>
  <c r="AM585" i="5"/>
  <c r="AN584" i="5" a="1"/>
  <c r="AN584" i="5"/>
  <c r="AM584" i="5" a="1"/>
  <c r="AM584" i="5"/>
  <c r="AN583" i="5" a="1"/>
  <c r="AN583" i="5"/>
  <c r="AM583" i="5" a="1"/>
  <c r="AM583" i="5" s="1"/>
  <c r="AN582" i="5" a="1"/>
  <c r="AN582" i="5" s="1"/>
  <c r="AM582" i="5" a="1"/>
  <c r="AM582" i="5" s="1"/>
  <c r="AN581" i="5" a="1"/>
  <c r="AN581" i="5"/>
  <c r="AM581" i="5" a="1"/>
  <c r="AM581" i="5"/>
  <c r="AN580" i="5" a="1"/>
  <c r="AN580" i="5" s="1"/>
  <c r="AM580" i="5" a="1"/>
  <c r="AM580" i="5"/>
  <c r="AN579" i="5" a="1"/>
  <c r="AN579" i="5" s="1"/>
  <c r="AM579" i="5" a="1"/>
  <c r="AM579" i="5" s="1"/>
  <c r="AN578" i="5" a="1"/>
  <c r="AN578" i="5" s="1"/>
  <c r="AM578" i="5" a="1"/>
  <c r="AM578" i="5"/>
  <c r="AN577" i="5" a="1"/>
  <c r="AN577" i="5" s="1"/>
  <c r="AM577" i="5" a="1"/>
  <c r="AM577" i="5" s="1"/>
  <c r="BR576" i="5" a="1"/>
  <c r="BR576" i="5" s="1"/>
  <c r="BJ576" i="5" a="1"/>
  <c r="BJ576" i="5" s="1"/>
  <c r="BD576" i="5" a="1"/>
  <c r="BD576" i="5" s="1"/>
  <c r="BB576" i="5" a="1"/>
  <c r="BB576" i="5" s="1"/>
  <c r="AN576" i="5" a="1"/>
  <c r="AN576" i="5" s="1"/>
  <c r="AM576" i="5" a="1"/>
  <c r="AM576" i="5" s="1"/>
  <c r="AE576" i="5" a="1"/>
  <c r="AE576" i="5" s="1"/>
  <c r="AC576" i="5" a="1"/>
  <c r="AC576" i="5" s="1"/>
  <c r="Z576" i="5" a="1"/>
  <c r="Z576" i="5" s="1"/>
  <c r="X576" i="5" a="1"/>
  <c r="X576" i="5" s="1"/>
  <c r="O576" i="5" a="1"/>
  <c r="O576" i="5" s="1"/>
  <c r="M576" i="5" a="1"/>
  <c r="M576" i="5" s="1"/>
  <c r="J576" i="5" a="1"/>
  <c r="J576" i="5" s="1"/>
  <c r="H576" i="5" a="1"/>
  <c r="H576" i="5" s="1"/>
  <c r="A576" i="5"/>
  <c r="AO575" i="5"/>
  <c r="AN575" i="5" a="1"/>
  <c r="AN575" i="5" s="1"/>
  <c r="AM575" i="5" a="1"/>
  <c r="AM575" i="5" s="1"/>
  <c r="AN574" i="5" a="1"/>
  <c r="AN574" i="5"/>
  <c r="AM574" i="5" a="1"/>
  <c r="AM574" i="5"/>
  <c r="AN573" i="5" a="1"/>
  <c r="AN573" i="5"/>
  <c r="AM573" i="5" a="1"/>
  <c r="AM573" i="5"/>
  <c r="AN572" i="5" a="1"/>
  <c r="AN572" i="5" s="1"/>
  <c r="AM572" i="5" a="1"/>
  <c r="AM572" i="5" s="1"/>
  <c r="AN571" i="5" a="1"/>
  <c r="AN571" i="5" s="1"/>
  <c r="AM571" i="5" a="1"/>
  <c r="AM571" i="5"/>
  <c r="AN570" i="5" a="1"/>
  <c r="AN570" i="5"/>
  <c r="AM570" i="5" a="1"/>
  <c r="AM570" i="5" s="1"/>
  <c r="AN569" i="5" a="1"/>
  <c r="AN569" i="5" s="1"/>
  <c r="AM569" i="5" a="1"/>
  <c r="AM569" i="5"/>
  <c r="AN568" i="5" a="1"/>
  <c r="AN568" i="5" s="1"/>
  <c r="AM568" i="5" a="1"/>
  <c r="AM568" i="5" s="1"/>
  <c r="AN567" i="5" a="1"/>
  <c r="AN567" i="5"/>
  <c r="AM567" i="5" a="1"/>
  <c r="AM567" i="5"/>
  <c r="AN566" i="5" a="1"/>
  <c r="AN566" i="5" s="1"/>
  <c r="AM566" i="5" a="1"/>
  <c r="AM566" i="5" s="1"/>
  <c r="AN565" i="5" a="1"/>
  <c r="AN565" i="5" s="1"/>
  <c r="AM565" i="5" a="1"/>
  <c r="AM565" i="5" s="1"/>
  <c r="AN564" i="5" a="1"/>
  <c r="AN564" i="5"/>
  <c r="AM564" i="5" a="1"/>
  <c r="AM564" i="5" s="1"/>
  <c r="AN563" i="5" a="1"/>
  <c r="AN563" i="5"/>
  <c r="AM563" i="5" a="1"/>
  <c r="AM563" i="5" s="1"/>
  <c r="AN562" i="5" a="1"/>
  <c r="AN562" i="5" s="1"/>
  <c r="AM562" i="5" a="1"/>
  <c r="AM562" i="5" s="1"/>
  <c r="AN561" i="5" a="1"/>
  <c r="AN561" i="5" s="1"/>
  <c r="AM561" i="5" a="1"/>
  <c r="AM561" i="5" s="1"/>
  <c r="AN560" i="5" a="1"/>
  <c r="AN560" i="5" s="1"/>
  <c r="AM560" i="5" a="1"/>
  <c r="AM560" i="5" s="1"/>
  <c r="AN559" i="5" a="1"/>
  <c r="AN559" i="5" s="1"/>
  <c r="AM559" i="5" a="1"/>
  <c r="AM559" i="5" s="1"/>
  <c r="AN558" i="5" a="1"/>
  <c r="AN558" i="5" s="1"/>
  <c r="AM558" i="5" a="1"/>
  <c r="AM558" i="5"/>
  <c r="AN557" i="5" a="1"/>
  <c r="AN557" i="5" s="1"/>
  <c r="AM557" i="5" a="1"/>
  <c r="AM557" i="5"/>
  <c r="AN556" i="5" a="1"/>
  <c r="AN556" i="5"/>
  <c r="AM556" i="5" a="1"/>
  <c r="AM556" i="5" s="1"/>
  <c r="AN555" i="5" a="1"/>
  <c r="AN555" i="5" s="1"/>
  <c r="AM555" i="5" a="1"/>
  <c r="AM555" i="5" s="1"/>
  <c r="AN554" i="5" a="1"/>
  <c r="AN554" i="5"/>
  <c r="AM554" i="5" a="1"/>
  <c r="AM554" i="5" s="1"/>
  <c r="AN553" i="5" a="1"/>
  <c r="AN553" i="5" s="1"/>
  <c r="AM553" i="5" a="1"/>
  <c r="AM553" i="5"/>
  <c r="AN552" i="5" a="1"/>
  <c r="AN552" i="5"/>
  <c r="AM552" i="5" a="1"/>
  <c r="AM552" i="5" s="1"/>
  <c r="AN551" i="5" a="1"/>
  <c r="AN551" i="5" s="1"/>
  <c r="AM551" i="5" a="1"/>
  <c r="AM551" i="5"/>
  <c r="AN550" i="5" a="1"/>
  <c r="AN550" i="5" s="1"/>
  <c r="AM550" i="5" a="1"/>
  <c r="AM550" i="5" s="1"/>
  <c r="AN549" i="5" a="1"/>
  <c r="AN549" i="5" s="1"/>
  <c r="AM549" i="5" a="1"/>
  <c r="AM549" i="5"/>
  <c r="AN548" i="5" a="1"/>
  <c r="AN548" i="5"/>
  <c r="AM548" i="5" a="1"/>
  <c r="AM548" i="5" s="1"/>
  <c r="AN547" i="5" a="1"/>
  <c r="AN547" i="5" s="1"/>
  <c r="AM547" i="5" a="1"/>
  <c r="AM547" i="5" s="1"/>
  <c r="AN546" i="5" a="1"/>
  <c r="AN546" i="5"/>
  <c r="AM546" i="5" a="1"/>
  <c r="AM546" i="5" s="1"/>
  <c r="AN545" i="5" a="1"/>
  <c r="AN545" i="5" s="1"/>
  <c r="AM545" i="5" a="1"/>
  <c r="AM545" i="5"/>
  <c r="AN544" i="5" a="1"/>
  <c r="AN544" i="5" s="1"/>
  <c r="AM544" i="5" a="1"/>
  <c r="AM544" i="5" s="1"/>
  <c r="AN543" i="5" a="1"/>
  <c r="AN543" i="5" s="1"/>
  <c r="AM543" i="5" a="1"/>
  <c r="AM543" i="5" s="1"/>
  <c r="AN542" i="5" a="1"/>
  <c r="AN542" i="5" s="1"/>
  <c r="AM542" i="5" a="1"/>
  <c r="AM542" i="5" s="1"/>
  <c r="AN541" i="5" a="1"/>
  <c r="AN541" i="5" s="1"/>
  <c r="AM541" i="5" a="1"/>
  <c r="AM541" i="5"/>
  <c r="AN540" i="5" a="1"/>
  <c r="AN540" i="5" s="1"/>
  <c r="AM540" i="5" a="1"/>
  <c r="AM540" i="5" s="1"/>
  <c r="AN539" i="5" a="1"/>
  <c r="AN539" i="5" s="1"/>
  <c r="AM539" i="5" a="1"/>
  <c r="AM539" i="5" s="1"/>
  <c r="AN538" i="5" a="1"/>
  <c r="AN538" i="5" s="1"/>
  <c r="AM538" i="5" a="1"/>
  <c r="AM538" i="5" s="1"/>
  <c r="AN537" i="5" a="1"/>
  <c r="AN537" i="5" s="1"/>
  <c r="AM537" i="5" a="1"/>
  <c r="AM537" i="5" s="1"/>
  <c r="AN536" i="5" a="1"/>
  <c r="AN536" i="5" s="1"/>
  <c r="AM536" i="5" a="1"/>
  <c r="AM536" i="5" s="1"/>
  <c r="AN535" i="5" a="1"/>
  <c r="AN535" i="5" s="1"/>
  <c r="AM535" i="5" a="1"/>
  <c r="AM535" i="5" s="1"/>
  <c r="AN534" i="5" a="1"/>
  <c r="AN534" i="5" s="1"/>
  <c r="AM534" i="5" a="1"/>
  <c r="AM534" i="5" s="1"/>
  <c r="AN533" i="5" a="1"/>
  <c r="AN533" i="5" s="1"/>
  <c r="AM533" i="5" a="1"/>
  <c r="AM533" i="5" s="1"/>
  <c r="AN532" i="5" a="1"/>
  <c r="AN532" i="5" s="1"/>
  <c r="AM532" i="5" a="1"/>
  <c r="AM532" i="5" s="1"/>
  <c r="AN531" i="5" a="1"/>
  <c r="AN531" i="5" s="1"/>
  <c r="AM531" i="5" a="1"/>
  <c r="AM531" i="5" s="1"/>
  <c r="AN530" i="5" a="1"/>
  <c r="AN530" i="5" s="1"/>
  <c r="AM530" i="5" a="1"/>
  <c r="AM530" i="5" s="1"/>
  <c r="AN529" i="5" a="1"/>
  <c r="AN529" i="5" s="1"/>
  <c r="AM529" i="5" a="1"/>
  <c r="AM529" i="5"/>
  <c r="AN528" i="5" a="1"/>
  <c r="AN528" i="5" s="1"/>
  <c r="AM528" i="5" a="1"/>
  <c r="AM528" i="5" s="1"/>
  <c r="AN527" i="5" a="1"/>
  <c r="AN527" i="5" s="1"/>
  <c r="AM527" i="5" a="1"/>
  <c r="AM527" i="5" s="1"/>
  <c r="P527" i="5" a="1"/>
  <c r="P527" i="5" s="1"/>
  <c r="L527" i="5" a="1"/>
  <c r="L527" i="5" s="1"/>
  <c r="K527" i="5" a="1"/>
  <c r="K527" i="5" s="1"/>
  <c r="H527" i="5" a="1"/>
  <c r="H527" i="5" s="1"/>
  <c r="G527" i="5" a="1"/>
  <c r="G527" i="5" s="1"/>
  <c r="D527" i="5" a="1"/>
  <c r="D527" i="5" s="1"/>
  <c r="C527" i="5" a="1"/>
  <c r="C527" i="5" s="1"/>
  <c r="A527" i="5"/>
  <c r="DL527" i="5" s="1" a="1"/>
  <c r="DL527" i="5" s="1"/>
  <c r="AO526" i="5"/>
  <c r="AN526" i="5" a="1"/>
  <c r="AN526" i="5" s="1"/>
  <c r="AM526" i="5" a="1"/>
  <c r="AM526" i="5" s="1"/>
  <c r="AN525" i="5" a="1"/>
  <c r="AN525" i="5"/>
  <c r="AM525" i="5" a="1"/>
  <c r="AM525" i="5"/>
  <c r="AN524" i="5" a="1"/>
  <c r="AN524" i="5"/>
  <c r="AM524" i="5" a="1"/>
  <c r="AM524" i="5"/>
  <c r="AN523" i="5" a="1"/>
  <c r="AN523" i="5"/>
  <c r="AM523" i="5" a="1"/>
  <c r="AM523" i="5"/>
  <c r="AN522" i="5" a="1"/>
  <c r="AN522" i="5"/>
  <c r="AM522" i="5" a="1"/>
  <c r="AM522" i="5"/>
  <c r="AN521" i="5" a="1"/>
  <c r="AN521" i="5"/>
  <c r="AM521" i="5" a="1"/>
  <c r="AM521" i="5"/>
  <c r="AN520" i="5" a="1"/>
  <c r="AN520" i="5"/>
  <c r="AM520" i="5" a="1"/>
  <c r="AM520" i="5"/>
  <c r="AN519" i="5" a="1"/>
  <c r="AN519" i="5"/>
  <c r="AM519" i="5" a="1"/>
  <c r="AM519" i="5"/>
  <c r="AN518" i="5" a="1"/>
  <c r="AN518" i="5"/>
  <c r="AM518" i="5" a="1"/>
  <c r="AM518" i="5"/>
  <c r="AN517" i="5" a="1"/>
  <c r="AN517" i="5"/>
  <c r="AM517" i="5" a="1"/>
  <c r="AM517" i="5"/>
  <c r="AN516" i="5" a="1"/>
  <c r="AN516" i="5"/>
  <c r="AM516" i="5" a="1"/>
  <c r="AM516" i="5"/>
  <c r="AN515" i="5" a="1"/>
  <c r="AN515" i="5" s="1"/>
  <c r="AM515" i="5" a="1"/>
  <c r="AM515" i="5" s="1"/>
  <c r="AN514" i="5" a="1"/>
  <c r="AN514" i="5" s="1"/>
  <c r="AM514" i="5" a="1"/>
  <c r="AM514" i="5" s="1"/>
  <c r="AN513" i="5" a="1"/>
  <c r="AN513" i="5" s="1"/>
  <c r="AM513" i="5" a="1"/>
  <c r="AM513" i="5" s="1"/>
  <c r="AN512" i="5" a="1"/>
  <c r="AN512" i="5" s="1"/>
  <c r="AM512" i="5" a="1"/>
  <c r="AM512" i="5" s="1"/>
  <c r="AN511" i="5" a="1"/>
  <c r="AN511" i="5"/>
  <c r="AM511" i="5" a="1"/>
  <c r="AM511" i="5" s="1"/>
  <c r="AN510" i="5" a="1"/>
  <c r="AN510" i="5" s="1"/>
  <c r="AM510" i="5" a="1"/>
  <c r="AM510" i="5" s="1"/>
  <c r="AN509" i="5" a="1"/>
  <c r="AN509" i="5" s="1"/>
  <c r="AM509" i="5" a="1"/>
  <c r="AM509" i="5" s="1"/>
  <c r="AN508" i="5" a="1"/>
  <c r="AN508" i="5" s="1"/>
  <c r="AM508" i="5" a="1"/>
  <c r="AM508" i="5" s="1"/>
  <c r="AN507" i="5" a="1"/>
  <c r="AN507" i="5"/>
  <c r="AM507" i="5" a="1"/>
  <c r="AM507" i="5" s="1"/>
  <c r="AN506" i="5" a="1"/>
  <c r="AN506" i="5" s="1"/>
  <c r="AM506" i="5" a="1"/>
  <c r="AM506" i="5" s="1"/>
  <c r="AN505" i="5" a="1"/>
  <c r="AN505" i="5" s="1"/>
  <c r="AM505" i="5" a="1"/>
  <c r="AM505" i="5" s="1"/>
  <c r="AN504" i="5" a="1"/>
  <c r="AN504" i="5" s="1"/>
  <c r="AM504" i="5" a="1"/>
  <c r="AM504" i="5"/>
  <c r="AN503" i="5" a="1"/>
  <c r="AN503" i="5" s="1"/>
  <c r="AM503" i="5" a="1"/>
  <c r="AM503" i="5"/>
  <c r="AN502" i="5" a="1"/>
  <c r="AN502" i="5" s="1"/>
  <c r="AM502" i="5" a="1"/>
  <c r="AM502" i="5" s="1"/>
  <c r="AN501" i="5" a="1"/>
  <c r="AN501" i="5"/>
  <c r="AM501" i="5" a="1"/>
  <c r="AM501" i="5" s="1"/>
  <c r="AN500" i="5" a="1"/>
  <c r="AN500" i="5" s="1"/>
  <c r="AM500" i="5" a="1"/>
  <c r="AM500" i="5" s="1"/>
  <c r="AN499" i="5" a="1"/>
  <c r="AN499" i="5" s="1"/>
  <c r="AM499" i="5" a="1"/>
  <c r="AM499" i="5" s="1"/>
  <c r="AN498" i="5" a="1"/>
  <c r="AN498" i="5" s="1"/>
  <c r="AM498" i="5" a="1"/>
  <c r="AM498" i="5"/>
  <c r="AN497" i="5" a="1"/>
  <c r="AN497" i="5" s="1"/>
  <c r="AM497" i="5" a="1"/>
  <c r="AM497" i="5"/>
  <c r="AN496" i="5" a="1"/>
  <c r="AN496" i="5"/>
  <c r="AM496" i="5" a="1"/>
  <c r="AM496" i="5" s="1"/>
  <c r="AN495" i="5" a="1"/>
  <c r="AN495" i="5" s="1"/>
  <c r="AM495" i="5" a="1"/>
  <c r="AM495" i="5"/>
  <c r="AN494" i="5" a="1"/>
  <c r="AN494" i="5"/>
  <c r="AM494" i="5" a="1"/>
  <c r="AM494" i="5" s="1"/>
  <c r="AN493" i="5" a="1"/>
  <c r="AN493" i="5" s="1"/>
  <c r="AM493" i="5" a="1"/>
  <c r="AM493" i="5"/>
  <c r="AN492" i="5" a="1"/>
  <c r="AN492" i="5" s="1"/>
  <c r="AM492" i="5" a="1"/>
  <c r="AM492" i="5"/>
  <c r="AN491" i="5" a="1"/>
  <c r="AN491" i="5"/>
  <c r="AM491" i="5" a="1"/>
  <c r="AM491" i="5" s="1"/>
  <c r="AN490" i="5" a="1"/>
  <c r="AN490" i="5" s="1"/>
  <c r="AM490" i="5" a="1"/>
  <c r="AM490" i="5" s="1"/>
  <c r="AN489" i="5" a="1"/>
  <c r="AN489" i="5" s="1"/>
  <c r="AM489" i="5" a="1"/>
  <c r="AM489" i="5" s="1"/>
  <c r="AN488" i="5" a="1"/>
  <c r="AN488" i="5" s="1"/>
  <c r="AM488" i="5" a="1"/>
  <c r="AM488" i="5"/>
  <c r="AN487" i="5" a="1"/>
  <c r="AN487" i="5"/>
  <c r="AM487" i="5" a="1"/>
  <c r="AM487" i="5" s="1"/>
  <c r="AN486" i="5" a="1"/>
  <c r="AN486" i="5" s="1"/>
  <c r="AM486" i="5" a="1"/>
  <c r="AM486" i="5" s="1"/>
  <c r="AN485" i="5" a="1"/>
  <c r="AN485" i="5" s="1"/>
  <c r="AM485" i="5" a="1"/>
  <c r="AM485" i="5" s="1"/>
  <c r="AN484" i="5" a="1"/>
  <c r="AN484" i="5" s="1"/>
  <c r="AM484" i="5" a="1"/>
  <c r="AM484" i="5"/>
  <c r="AN483" i="5" a="1"/>
  <c r="AN483" i="5"/>
  <c r="AM483" i="5" a="1"/>
  <c r="AM483" i="5" s="1"/>
  <c r="AN482" i="5" a="1"/>
  <c r="AN482" i="5" s="1"/>
  <c r="AM482" i="5" a="1"/>
  <c r="AM482" i="5" s="1"/>
  <c r="AN481" i="5" a="1"/>
  <c r="AN481" i="5" s="1"/>
  <c r="AM481" i="5" a="1"/>
  <c r="AM481" i="5" s="1"/>
  <c r="AN480" i="5" a="1"/>
  <c r="AN480" i="5" s="1"/>
  <c r="AM480" i="5" a="1"/>
  <c r="AM480" i="5"/>
  <c r="AN479" i="5" a="1"/>
  <c r="AN479" i="5"/>
  <c r="AM479" i="5" a="1"/>
  <c r="AM479" i="5" s="1"/>
  <c r="AN478" i="5" a="1"/>
  <c r="AN478" i="5" s="1"/>
  <c r="AM478" i="5" a="1"/>
  <c r="AM478" i="5" s="1"/>
  <c r="AN477" i="5" a="1"/>
  <c r="AN477" i="5"/>
  <c r="AM477" i="5" a="1"/>
  <c r="AM477" i="5" s="1"/>
  <c r="AN476" i="5" a="1"/>
  <c r="AN476" i="5" s="1"/>
  <c r="AM476" i="5" a="1"/>
  <c r="AM476" i="5" s="1"/>
  <c r="AN475" i="5" a="1"/>
  <c r="AN475" i="5" s="1"/>
  <c r="AM475" i="5" a="1"/>
  <c r="AM475" i="5" s="1"/>
  <c r="AN474" i="5" a="1"/>
  <c r="AN474" i="5" s="1"/>
  <c r="AM474" i="5" a="1"/>
  <c r="AM474" i="5"/>
  <c r="AN473" i="5" a="1"/>
  <c r="AN473" i="5"/>
  <c r="AM473" i="5" a="1"/>
  <c r="AM473" i="5" s="1"/>
  <c r="AN472" i="5" a="1"/>
  <c r="AN472" i="5" s="1"/>
  <c r="AM472" i="5" a="1"/>
  <c r="AM472" i="5" s="1"/>
  <c r="AN471" i="5" a="1"/>
  <c r="AN471" i="5" s="1"/>
  <c r="AM471" i="5" a="1"/>
  <c r="AM471" i="5" s="1"/>
  <c r="AN470" i="5" a="1"/>
  <c r="AN470" i="5" s="1"/>
  <c r="AM470" i="5" a="1"/>
  <c r="AM470" i="5"/>
  <c r="AN469" i="5" a="1"/>
  <c r="AN469" i="5"/>
  <c r="AM469" i="5" a="1"/>
  <c r="AM469" i="5" s="1"/>
  <c r="AN468" i="5" a="1"/>
  <c r="AN468" i="5" s="1"/>
  <c r="AM468" i="5" a="1"/>
  <c r="AM468" i="5" s="1"/>
  <c r="AN467" i="5" a="1"/>
  <c r="AN467" i="5" s="1"/>
  <c r="AM467" i="5" a="1"/>
  <c r="AM467" i="5" s="1"/>
  <c r="AN466" i="5" a="1"/>
  <c r="AN466" i="5" s="1"/>
  <c r="AM466" i="5" a="1"/>
  <c r="AM466" i="5"/>
  <c r="AN465" i="5" a="1"/>
  <c r="AN465" i="5"/>
  <c r="AM465" i="5" a="1"/>
  <c r="AM465" i="5" s="1"/>
  <c r="AN464" i="5" a="1"/>
  <c r="AN464" i="5" s="1"/>
  <c r="AM464" i="5" a="1"/>
  <c r="AM464" i="5" s="1"/>
  <c r="AN463" i="5" a="1"/>
  <c r="AN463" i="5" s="1"/>
  <c r="AM463" i="5" a="1"/>
  <c r="AM463" i="5" s="1"/>
  <c r="AN462" i="5" a="1"/>
  <c r="AN462" i="5" s="1"/>
  <c r="AM462" i="5" a="1"/>
  <c r="AM462" i="5"/>
  <c r="AN461" i="5" a="1"/>
  <c r="AN461" i="5"/>
  <c r="AM461" i="5" a="1"/>
  <c r="AM461" i="5" s="1"/>
  <c r="AN460" i="5" a="1"/>
  <c r="AN460" i="5"/>
  <c r="AM460" i="5" a="1"/>
  <c r="AM460" i="5"/>
  <c r="AN459" i="5" a="1"/>
  <c r="AN459" i="5"/>
  <c r="AM459" i="5" a="1"/>
  <c r="AM459" i="5" s="1"/>
  <c r="AN458" i="5" a="1"/>
  <c r="AN458" i="5" s="1"/>
  <c r="AM458" i="5" a="1"/>
  <c r="AM458" i="5"/>
  <c r="AN457" i="5" a="1"/>
  <c r="AN457" i="5"/>
  <c r="AM457" i="5" a="1"/>
  <c r="AM457" i="5"/>
  <c r="AN456" i="5" a="1"/>
  <c r="AN456" i="5"/>
  <c r="AM456" i="5" a="1"/>
  <c r="AM456" i="5"/>
  <c r="AN455" i="5" a="1"/>
  <c r="AN455" i="5"/>
  <c r="AM455" i="5" a="1"/>
  <c r="AM455" i="5" s="1"/>
  <c r="AN454" i="5" a="1"/>
  <c r="AN454" i="5" s="1"/>
  <c r="AM454" i="5" a="1"/>
  <c r="AM454" i="5"/>
  <c r="AN453" i="5" a="1"/>
  <c r="AN453" i="5"/>
  <c r="AM453" i="5" a="1"/>
  <c r="AM453" i="5" s="1"/>
  <c r="AN452" i="5" a="1"/>
  <c r="AN452" i="5" s="1"/>
  <c r="AM452" i="5" a="1"/>
  <c r="AM452" i="5"/>
  <c r="AN451" i="5" a="1"/>
  <c r="AN451" i="5"/>
  <c r="AM451" i="5" a="1"/>
  <c r="AM451" i="5" s="1"/>
  <c r="AN450" i="5" a="1"/>
  <c r="AN450" i="5" s="1"/>
  <c r="AM450" i="5" a="1"/>
  <c r="AM450" i="5"/>
  <c r="AN449" i="5" a="1"/>
  <c r="AN449" i="5"/>
  <c r="AM449" i="5" a="1"/>
  <c r="AM449" i="5" s="1"/>
  <c r="AN448" i="5" a="1"/>
  <c r="AN448" i="5" s="1"/>
  <c r="AM448" i="5" a="1"/>
  <c r="AM448" i="5"/>
  <c r="AN447" i="5" a="1"/>
  <c r="AN447" i="5"/>
  <c r="AM447" i="5" a="1"/>
  <c r="AM447" i="5" s="1"/>
  <c r="AN446" i="5" a="1"/>
  <c r="AN446" i="5" s="1"/>
  <c r="AM446" i="5" a="1"/>
  <c r="AM446" i="5"/>
  <c r="AN445" i="5" a="1"/>
  <c r="AN445" i="5"/>
  <c r="AM445" i="5" a="1"/>
  <c r="AM445" i="5" s="1"/>
  <c r="AN444" i="5" a="1"/>
  <c r="AN444" i="5" s="1"/>
  <c r="AM444" i="5" a="1"/>
  <c r="AM444" i="5"/>
  <c r="AN443" i="5" a="1"/>
  <c r="AN443" i="5"/>
  <c r="AM443" i="5" a="1"/>
  <c r="AM443" i="5" s="1"/>
  <c r="AN442" i="5" a="1"/>
  <c r="AN442" i="5" s="1"/>
  <c r="AM442" i="5" a="1"/>
  <c r="AM442" i="5"/>
  <c r="AN441" i="5" a="1"/>
  <c r="AN441" i="5"/>
  <c r="AM441" i="5" a="1"/>
  <c r="AM441" i="5" s="1"/>
  <c r="AN440" i="5" a="1"/>
  <c r="AN440" i="5" s="1"/>
  <c r="AM440" i="5" a="1"/>
  <c r="AM440" i="5"/>
  <c r="AN439" i="5" a="1"/>
  <c r="AN439" i="5"/>
  <c r="AM439" i="5" a="1"/>
  <c r="AM439" i="5" s="1"/>
  <c r="AN438" i="5" a="1"/>
  <c r="AN438" i="5" s="1"/>
  <c r="AM438" i="5" a="1"/>
  <c r="AM438" i="5"/>
  <c r="AN437" i="5" a="1"/>
  <c r="AN437" i="5"/>
  <c r="AM437" i="5" a="1"/>
  <c r="AM437" i="5" s="1"/>
  <c r="AN436" i="5" a="1"/>
  <c r="AN436" i="5" s="1"/>
  <c r="AM436" i="5" a="1"/>
  <c r="AM436" i="5"/>
  <c r="AN435" i="5" a="1"/>
  <c r="AN435" i="5"/>
  <c r="AM435" i="5" a="1"/>
  <c r="AM435" i="5" s="1"/>
  <c r="AN434" i="5" a="1"/>
  <c r="AN434" i="5" s="1"/>
  <c r="AM434" i="5" a="1"/>
  <c r="AM434" i="5"/>
  <c r="AN433" i="5" a="1"/>
  <c r="AN433" i="5"/>
  <c r="AM433" i="5" a="1"/>
  <c r="AM433" i="5"/>
  <c r="AN432" i="5" a="1"/>
  <c r="AN432" i="5"/>
  <c r="AM432" i="5" a="1"/>
  <c r="AM432" i="5"/>
  <c r="AN431" i="5" a="1"/>
  <c r="AN431" i="5"/>
  <c r="AM431" i="5" a="1"/>
  <c r="AM431" i="5"/>
  <c r="AN430" i="5" a="1"/>
  <c r="AN430" i="5"/>
  <c r="AM430" i="5" a="1"/>
  <c r="AM430" i="5"/>
  <c r="AN429" i="5" a="1"/>
  <c r="AN429" i="5" s="1"/>
  <c r="AM429" i="5" a="1"/>
  <c r="AM429" i="5"/>
  <c r="AN428" i="5" a="1"/>
  <c r="AN428" i="5"/>
  <c r="AM428" i="5" a="1"/>
  <c r="AM428" i="5" s="1"/>
  <c r="AN427" i="5" a="1"/>
  <c r="AN427" i="5" s="1"/>
  <c r="AM427" i="5" a="1"/>
  <c r="AM427" i="5"/>
  <c r="AN426" i="5" a="1"/>
  <c r="AN426" i="5"/>
  <c r="AM426" i="5" a="1"/>
  <c r="AM426" i="5" s="1"/>
  <c r="AN425" i="5" a="1"/>
  <c r="AN425" i="5" s="1"/>
  <c r="AM425" i="5" a="1"/>
  <c r="AM425" i="5"/>
  <c r="AN424" i="5" a="1"/>
  <c r="AN424" i="5"/>
  <c r="AM424" i="5" a="1"/>
  <c r="AM424" i="5" s="1"/>
  <c r="AN423" i="5" a="1"/>
  <c r="AN423" i="5" s="1"/>
  <c r="AM423" i="5" a="1"/>
  <c r="AM423" i="5"/>
  <c r="DK422" i="5" a="1"/>
  <c r="DK422" i="5" s="1"/>
  <c r="DI422" i="5" a="1"/>
  <c r="DI422" i="5" s="1"/>
  <c r="DG422" i="5" a="1"/>
  <c r="DG422" i="5" s="1"/>
  <c r="DE422" i="5" a="1"/>
  <c r="DE422" i="5" s="1"/>
  <c r="DC422" i="5" a="1"/>
  <c r="DC422" i="5" s="1"/>
  <c r="DA422" i="5" a="1"/>
  <c r="DA422" i="5" s="1"/>
  <c r="CK422" i="5" a="1"/>
  <c r="CK422" i="5" s="1"/>
  <c r="CI422" i="5" a="1"/>
  <c r="CI422" i="5" s="1"/>
  <c r="CG422" i="5" a="1"/>
  <c r="CG422" i="5" s="1"/>
  <c r="CE422" i="5" a="1"/>
  <c r="CE422" i="5" s="1"/>
  <c r="CC422" i="5" a="1"/>
  <c r="CC422" i="5" s="1"/>
  <c r="CA422" i="5" a="1"/>
  <c r="CA422" i="5" s="1"/>
  <c r="BQ422" i="5" a="1"/>
  <c r="BQ422" i="5" s="1"/>
  <c r="BK422" i="5" a="1"/>
  <c r="BK422" i="5" s="1"/>
  <c r="BI422" i="5" a="1"/>
  <c r="BI422" i="5" s="1"/>
  <c r="BG422" i="5" a="1"/>
  <c r="BG422" i="5" s="1"/>
  <c r="BE422" i="5" a="1"/>
  <c r="BE422" i="5" s="1"/>
  <c r="BC422" i="5" a="1"/>
  <c r="BC422" i="5" s="1"/>
  <c r="BA422" i="5" a="1"/>
  <c r="BA422" i="5" s="1"/>
  <c r="AY422" i="5" a="1"/>
  <c r="AY422" i="5" s="1"/>
  <c r="AW422" i="5" a="1"/>
  <c r="AW422" i="5" s="1"/>
  <c r="AU422" i="5" a="1"/>
  <c r="AU422" i="5" s="1"/>
  <c r="AS422" i="5" a="1"/>
  <c r="AS422" i="5" s="1"/>
  <c r="AN422" i="5" a="1"/>
  <c r="AN422" i="5"/>
  <c r="AM422" i="5" a="1"/>
  <c r="AM422" i="5" s="1"/>
  <c r="D422" i="5" a="1"/>
  <c r="D422" i="5"/>
  <c r="C422" i="5" a="1"/>
  <c r="C422" i="5" s="1"/>
  <c r="A422" i="5"/>
  <c r="AK422" i="5" s="1" a="1"/>
  <c r="AK422" i="5" s="1"/>
  <c r="AO421" i="5"/>
  <c r="AN421" i="5" a="1"/>
  <c r="AN421" i="5" s="1"/>
  <c r="AM421" i="5" a="1"/>
  <c r="AM421" i="5"/>
  <c r="AN420" i="5" a="1"/>
  <c r="AN420" i="5"/>
  <c r="AM420" i="5" a="1"/>
  <c r="AM420" i="5" s="1"/>
  <c r="AN419" i="5" a="1"/>
  <c r="AN419" i="5"/>
  <c r="AM419" i="5" a="1"/>
  <c r="AM419" i="5" s="1"/>
  <c r="AN418" i="5" a="1"/>
  <c r="AN418" i="5" s="1"/>
  <c r="AM418" i="5" a="1"/>
  <c r="AM418" i="5" s="1"/>
  <c r="AN417" i="5" a="1"/>
  <c r="AN417" i="5" s="1"/>
  <c r="AM417" i="5" a="1"/>
  <c r="AM417" i="5"/>
  <c r="AN416" i="5" a="1"/>
  <c r="AN416" i="5"/>
  <c r="AM416" i="5" a="1"/>
  <c r="AM416" i="5" s="1"/>
  <c r="AN415" i="5" a="1"/>
  <c r="AN415" i="5"/>
  <c r="AM415" i="5" a="1"/>
  <c r="AM415" i="5" s="1"/>
  <c r="AN414" i="5" a="1"/>
  <c r="AN414" i="5" s="1"/>
  <c r="AM414" i="5" a="1"/>
  <c r="AM414" i="5" s="1"/>
  <c r="AN413" i="5" a="1"/>
  <c r="AN413" i="5" s="1"/>
  <c r="AM413" i="5" a="1"/>
  <c r="AM413" i="5"/>
  <c r="AN412" i="5" a="1"/>
  <c r="AN412" i="5"/>
  <c r="AM412" i="5" a="1"/>
  <c r="AM412" i="5"/>
  <c r="AN411" i="5" a="1"/>
  <c r="AN411" i="5"/>
  <c r="AM411" i="5" a="1"/>
  <c r="AM411" i="5" s="1"/>
  <c r="AN410" i="5" a="1"/>
  <c r="AN410" i="5" s="1"/>
  <c r="AM410" i="5" a="1"/>
  <c r="AM410" i="5" s="1"/>
  <c r="AN409" i="5" a="1"/>
  <c r="AN409" i="5" s="1"/>
  <c r="AM409" i="5" a="1"/>
  <c r="AM409" i="5"/>
  <c r="AN408" i="5" a="1"/>
  <c r="AN408" i="5"/>
  <c r="AM408" i="5" a="1"/>
  <c r="AM408" i="5" s="1"/>
  <c r="AN407" i="5" a="1"/>
  <c r="AN407" i="5"/>
  <c r="AM407" i="5" a="1"/>
  <c r="AM407" i="5" s="1"/>
  <c r="AN406" i="5" a="1"/>
  <c r="AN406" i="5" s="1"/>
  <c r="AM406" i="5" a="1"/>
  <c r="AM406" i="5" s="1"/>
  <c r="AN405" i="5" a="1"/>
  <c r="AN405" i="5" s="1"/>
  <c r="AM405" i="5" a="1"/>
  <c r="AM405" i="5" s="1"/>
  <c r="AN404" i="5" a="1"/>
  <c r="AN404" i="5" s="1"/>
  <c r="AM404" i="5" a="1"/>
  <c r="AM404" i="5" s="1"/>
  <c r="AN403" i="5" a="1"/>
  <c r="AN403" i="5" s="1"/>
  <c r="AM403" i="5" a="1"/>
  <c r="AM403" i="5"/>
  <c r="AN402" i="5" a="1"/>
  <c r="AN402" i="5" s="1"/>
  <c r="AM402" i="5" a="1"/>
  <c r="AM402" i="5" s="1"/>
  <c r="AN401" i="5" a="1"/>
  <c r="AN401" i="5" s="1"/>
  <c r="AM401" i="5" a="1"/>
  <c r="AM401" i="5"/>
  <c r="AN400" i="5" a="1"/>
  <c r="AN400" i="5" s="1"/>
  <c r="AM400" i="5" a="1"/>
  <c r="AM400" i="5" s="1"/>
  <c r="AN399" i="5" a="1"/>
  <c r="AN399" i="5"/>
  <c r="AM399" i="5" a="1"/>
  <c r="AM399" i="5" s="1"/>
  <c r="AN398" i="5" a="1"/>
  <c r="AN398" i="5" s="1"/>
  <c r="AM398" i="5" a="1"/>
  <c r="AM398" i="5" s="1"/>
  <c r="AN397" i="5" a="1"/>
  <c r="AN397" i="5" s="1"/>
  <c r="AM397" i="5" a="1"/>
  <c r="AM397" i="5" s="1"/>
  <c r="AN396" i="5" a="1"/>
  <c r="AN396" i="5"/>
  <c r="AM396" i="5" a="1"/>
  <c r="AM396" i="5"/>
  <c r="AN395" i="5" a="1"/>
  <c r="AN395" i="5" s="1"/>
  <c r="AM395" i="5" a="1"/>
  <c r="AM395" i="5" s="1"/>
  <c r="AN394" i="5" a="1"/>
  <c r="AN394" i="5"/>
  <c r="AM394" i="5" a="1"/>
  <c r="AM394" i="5" s="1"/>
  <c r="AN393" i="5" a="1"/>
  <c r="AN393" i="5" s="1"/>
  <c r="AM393" i="5" a="1"/>
  <c r="AM393" i="5"/>
  <c r="AN392" i="5" a="1"/>
  <c r="AN392" i="5"/>
  <c r="AM392" i="5" a="1"/>
  <c r="AM392" i="5" s="1"/>
  <c r="AN391" i="5" a="1"/>
  <c r="AN391" i="5"/>
  <c r="AM391" i="5" a="1"/>
  <c r="AM391" i="5" s="1"/>
  <c r="AN390" i="5" a="1"/>
  <c r="AN390" i="5" s="1"/>
  <c r="AM390" i="5" a="1"/>
  <c r="AM390" i="5" s="1"/>
  <c r="AN389" i="5" a="1"/>
  <c r="AN389" i="5" s="1"/>
  <c r="AM389" i="5" a="1"/>
  <c r="AM389" i="5"/>
  <c r="AN388" i="5" a="1"/>
  <c r="AN388" i="5"/>
  <c r="AM388" i="5" a="1"/>
  <c r="AM388" i="5"/>
  <c r="AN387" i="5" a="1"/>
  <c r="AN387" i="5"/>
  <c r="AM387" i="5" a="1"/>
  <c r="AM387" i="5" s="1"/>
  <c r="AN386" i="5" a="1"/>
  <c r="AN386" i="5"/>
  <c r="AM386" i="5" a="1"/>
  <c r="AM386" i="5" s="1"/>
  <c r="AN385" i="5" a="1"/>
  <c r="AN385" i="5" s="1"/>
  <c r="AM385" i="5" a="1"/>
  <c r="AM385" i="5"/>
  <c r="AN384" i="5" a="1"/>
  <c r="AN384" i="5"/>
  <c r="AM384" i="5" a="1"/>
  <c r="AM384" i="5"/>
  <c r="AN383" i="5" a="1"/>
  <c r="AN383" i="5"/>
  <c r="AM383" i="5" a="1"/>
  <c r="AM383" i="5"/>
  <c r="AN382" i="5" a="1"/>
  <c r="AN382" i="5"/>
  <c r="AM382" i="5" a="1"/>
  <c r="AM382" i="5" s="1"/>
  <c r="AN381" i="5" a="1"/>
  <c r="AN381" i="5" s="1"/>
  <c r="AM381" i="5" a="1"/>
  <c r="AM381" i="5" s="1"/>
  <c r="AN380" i="5" a="1"/>
  <c r="AN380" i="5" s="1"/>
  <c r="AM380" i="5" a="1"/>
  <c r="AM380" i="5"/>
  <c r="AN379" i="5" a="1"/>
  <c r="AN379" i="5" s="1"/>
  <c r="AM379" i="5" a="1"/>
  <c r="AM379" i="5"/>
  <c r="AN378" i="5" a="1"/>
  <c r="AN378" i="5" s="1"/>
  <c r="AM378" i="5" a="1"/>
  <c r="AM378" i="5" s="1"/>
  <c r="AN377" i="5" a="1"/>
  <c r="AN377" i="5" s="1"/>
  <c r="AM377" i="5" a="1"/>
  <c r="AM377" i="5" s="1"/>
  <c r="AN376" i="5" a="1"/>
  <c r="AN376" i="5" s="1"/>
  <c r="AM376" i="5" a="1"/>
  <c r="AM376" i="5" s="1"/>
  <c r="AN375" i="5" a="1"/>
  <c r="AN375" i="5" s="1"/>
  <c r="AM375" i="5" a="1"/>
  <c r="AM375" i="5" s="1"/>
  <c r="AN374" i="5" a="1"/>
  <c r="AN374" i="5" s="1"/>
  <c r="AM374" i="5" a="1"/>
  <c r="AM374" i="5"/>
  <c r="AN373" i="5" a="1"/>
  <c r="AN373" i="5"/>
  <c r="AM373" i="5" a="1"/>
  <c r="AM373" i="5"/>
  <c r="AN372" i="5" a="1"/>
  <c r="AN372" i="5" s="1"/>
  <c r="AM372" i="5" a="1"/>
  <c r="AM372" i="5" s="1"/>
  <c r="AN371" i="5" a="1"/>
  <c r="AN371" i="5" s="1"/>
  <c r="AM371" i="5" a="1"/>
  <c r="AM371" i="5" s="1"/>
  <c r="AN370" i="5" a="1"/>
  <c r="AN370" i="5" s="1"/>
  <c r="AM370" i="5" a="1"/>
  <c r="AM370" i="5"/>
  <c r="AN369" i="5" a="1"/>
  <c r="AN369" i="5" s="1"/>
  <c r="AM369" i="5" a="1"/>
  <c r="AM369" i="5"/>
  <c r="AN368" i="5" a="1"/>
  <c r="AN368" i="5"/>
  <c r="AM368" i="5" a="1"/>
  <c r="AM368" i="5" s="1"/>
  <c r="AN367" i="5" a="1"/>
  <c r="AN367" i="5" s="1"/>
  <c r="AM367" i="5" a="1"/>
  <c r="AM367" i="5" s="1"/>
  <c r="AN366" i="5" a="1"/>
  <c r="AN366" i="5" s="1"/>
  <c r="AM366" i="5" a="1"/>
  <c r="AM366" i="5"/>
  <c r="AN365" i="5" a="1"/>
  <c r="AN365" i="5"/>
  <c r="AM365" i="5" a="1"/>
  <c r="AM365" i="5" s="1"/>
  <c r="AN364" i="5" a="1"/>
  <c r="AN364" i="5" s="1"/>
  <c r="AM364" i="5" a="1"/>
  <c r="AM364" i="5"/>
  <c r="AN363" i="5" a="1"/>
  <c r="AN363" i="5"/>
  <c r="AM363" i="5" a="1"/>
  <c r="AM363" i="5" s="1"/>
  <c r="AN362" i="5" a="1"/>
  <c r="AN362" i="5" s="1"/>
  <c r="AM362" i="5" a="1"/>
  <c r="AM362" i="5"/>
  <c r="AN361" i="5" a="1"/>
  <c r="AN361" i="5"/>
  <c r="AM361" i="5" a="1"/>
  <c r="AM361" i="5" s="1"/>
  <c r="AN360" i="5" a="1"/>
  <c r="AN360" i="5" s="1"/>
  <c r="AM360" i="5" a="1"/>
  <c r="AM360" i="5"/>
  <c r="AN359" i="5" a="1"/>
  <c r="AN359" i="5"/>
  <c r="AM359" i="5" a="1"/>
  <c r="AM359" i="5" s="1"/>
  <c r="AN358" i="5" a="1"/>
  <c r="AN358" i="5" s="1"/>
  <c r="AM358" i="5" a="1"/>
  <c r="AM358" i="5"/>
  <c r="AN357" i="5" a="1"/>
  <c r="AN357" i="5"/>
  <c r="AM357" i="5" a="1"/>
  <c r="AM357" i="5" s="1"/>
  <c r="AN356" i="5" a="1"/>
  <c r="AN356" i="5" s="1"/>
  <c r="AM356" i="5" a="1"/>
  <c r="AM356" i="5"/>
  <c r="AN355" i="5" a="1"/>
  <c r="AN355" i="5"/>
  <c r="AM355" i="5" a="1"/>
  <c r="AM355" i="5" s="1"/>
  <c r="AN354" i="5" a="1"/>
  <c r="AN354" i="5" s="1"/>
  <c r="AM354" i="5" a="1"/>
  <c r="AM354" i="5"/>
  <c r="AN353" i="5" a="1"/>
  <c r="AN353" i="5"/>
  <c r="AM353" i="5" a="1"/>
  <c r="AM353" i="5" s="1"/>
  <c r="AN352" i="5" a="1"/>
  <c r="AN352" i="5" s="1"/>
  <c r="AM352" i="5" a="1"/>
  <c r="AM352" i="5"/>
  <c r="AN351" i="5" a="1"/>
  <c r="AN351" i="5"/>
  <c r="AM351" i="5" a="1"/>
  <c r="AM351" i="5" s="1"/>
  <c r="DL350" i="5" a="1"/>
  <c r="DL350" i="5" s="1"/>
  <c r="DH350" i="5" a="1"/>
  <c r="DH350" i="5" s="1"/>
  <c r="DD350" i="5" a="1"/>
  <c r="DD350" i="5" s="1"/>
  <c r="CL350" i="5" a="1"/>
  <c r="CL350" i="5" s="1"/>
  <c r="CH350" i="5" a="1"/>
  <c r="CH350" i="5" s="1"/>
  <c r="CD350" i="5" a="1"/>
  <c r="CD350" i="5" s="1"/>
  <c r="BR350" i="5" a="1"/>
  <c r="BR350" i="5" s="1"/>
  <c r="BJ350" i="5" a="1"/>
  <c r="BJ350" i="5" s="1"/>
  <c r="BH350" i="5" a="1"/>
  <c r="BH350" i="5" s="1"/>
  <c r="BF350" i="5" a="1"/>
  <c r="BF350" i="5" s="1"/>
  <c r="BD350" i="5" a="1"/>
  <c r="BD350" i="5" s="1"/>
  <c r="BB350" i="5" a="1"/>
  <c r="BB350" i="5" s="1"/>
  <c r="AZ350" i="5" a="1"/>
  <c r="AZ350" i="5" s="1"/>
  <c r="AX350" i="5" a="1"/>
  <c r="AX350" i="5" s="1"/>
  <c r="AV350" i="5" a="1"/>
  <c r="AV350" i="5" s="1"/>
  <c r="AT350" i="5" a="1"/>
  <c r="AT350" i="5" s="1"/>
  <c r="AN350" i="5" a="1"/>
  <c r="AN350" i="5" s="1"/>
  <c r="AM350" i="5" a="1"/>
  <c r="AM350" i="5"/>
  <c r="T350" i="5" a="1"/>
  <c r="T350" i="5" s="1"/>
  <c r="P350" i="5" a="1"/>
  <c r="P350" i="5" s="1"/>
  <c r="L350" i="5" a="1"/>
  <c r="L350" i="5" s="1"/>
  <c r="H350" i="5" a="1"/>
  <c r="H350" i="5" s="1"/>
  <c r="D350" i="5" a="1"/>
  <c r="D350" i="5" s="1"/>
  <c r="A350" i="5"/>
  <c r="DK350" i="5" s="1" a="1"/>
  <c r="DK350" i="5" s="1"/>
  <c r="DL349" i="5" a="1"/>
  <c r="DL349" i="5" s="1"/>
  <c r="DK349" i="5" a="1"/>
  <c r="DK349" i="5"/>
  <c r="DJ349" i="5" a="1"/>
  <c r="DJ349" i="5" s="1"/>
  <c r="DI349" i="5" a="1"/>
  <c r="DI349" i="5" s="1"/>
  <c r="DH349" i="5" a="1"/>
  <c r="DH349" i="5" s="1"/>
  <c r="DG349" i="5" a="1"/>
  <c r="DG349" i="5"/>
  <c r="DF349" i="5" a="1"/>
  <c r="DF349" i="5" s="1"/>
  <c r="DE349" i="5" a="1"/>
  <c r="DE349" i="5" s="1"/>
  <c r="DD349" i="5" a="1"/>
  <c r="DD349" i="5" s="1"/>
  <c r="DC349" i="5" a="1"/>
  <c r="DC349" i="5"/>
  <c r="DB349" i="5" a="1"/>
  <c r="DB349" i="5" s="1"/>
  <c r="DA349" i="5" a="1"/>
  <c r="DA349" i="5" s="1"/>
  <c r="CL349" i="5" a="1"/>
  <c r="CL349" i="5" s="1"/>
  <c r="CK349" i="5" a="1"/>
  <c r="CK349" i="5"/>
  <c r="CJ349" i="5" a="1"/>
  <c r="CJ349" i="5" s="1"/>
  <c r="CI349" i="5" a="1"/>
  <c r="CI349" i="5" s="1"/>
  <c r="CH349" i="5" a="1"/>
  <c r="CH349" i="5" s="1"/>
  <c r="CG349" i="5" a="1"/>
  <c r="CG349" i="5" s="1"/>
  <c r="CF349" i="5" a="1"/>
  <c r="CF349" i="5" s="1"/>
  <c r="CE349" i="5" a="1"/>
  <c r="CE349" i="5" s="1"/>
  <c r="CD349" i="5" a="1"/>
  <c r="CD349" i="5" s="1"/>
  <c r="CC349" i="5" a="1"/>
  <c r="CC349" i="5" s="1"/>
  <c r="CB349" i="5" a="1"/>
  <c r="CB349" i="5" s="1"/>
  <c r="CA349" i="5" a="1"/>
  <c r="CA349" i="5" s="1"/>
  <c r="BR349" i="5" a="1"/>
  <c r="BR349" i="5" s="1"/>
  <c r="BQ349" i="5" a="1"/>
  <c r="BQ349" i="5" s="1"/>
  <c r="BL349" i="5" a="1"/>
  <c r="BL349" i="5" s="1"/>
  <c r="BK349" i="5" a="1"/>
  <c r="BK349" i="5" s="1"/>
  <c r="BJ349" i="5" a="1"/>
  <c r="BJ349" i="5" s="1"/>
  <c r="BI349" i="5" a="1"/>
  <c r="BI349" i="5" s="1"/>
  <c r="BH349" i="5" a="1"/>
  <c r="BH349" i="5" s="1"/>
  <c r="BG349" i="5" a="1"/>
  <c r="BG349" i="5" s="1"/>
  <c r="BF349" i="5" a="1"/>
  <c r="BF349" i="5" s="1"/>
  <c r="BE349" i="5" a="1"/>
  <c r="BE349" i="5" s="1"/>
  <c r="BD349" i="5" a="1"/>
  <c r="BD349" i="5" s="1"/>
  <c r="BC349" i="5" a="1"/>
  <c r="BC349" i="5" s="1"/>
  <c r="BB349" i="5" a="1"/>
  <c r="BB349" i="5" s="1"/>
  <c r="BA349" i="5" a="1"/>
  <c r="BA349" i="5" s="1"/>
  <c r="AZ349" i="5" a="1"/>
  <c r="AZ349" i="5" s="1"/>
  <c r="AY349" i="5" a="1"/>
  <c r="AY349" i="5" s="1"/>
  <c r="AX349" i="5" a="1"/>
  <c r="AX349" i="5" s="1"/>
  <c r="AW349" i="5" a="1"/>
  <c r="AW349" i="5" s="1"/>
  <c r="AV349" i="5" a="1"/>
  <c r="AV349" i="5" s="1"/>
  <c r="AU349" i="5" a="1"/>
  <c r="AU349" i="5" s="1"/>
  <c r="AT349" i="5" a="1"/>
  <c r="AT349" i="5" s="1"/>
  <c r="AS349" i="5" a="1"/>
  <c r="AS349" i="5" s="1"/>
  <c r="AN349" i="5" a="1"/>
  <c r="AN349" i="5"/>
  <c r="AM349" i="5" a="1"/>
  <c r="AM349" i="5"/>
  <c r="AL349" i="5" a="1"/>
  <c r="AL349" i="5"/>
  <c r="AK349" i="5" a="1"/>
  <c r="AK349" i="5"/>
  <c r="AJ349" i="5" a="1"/>
  <c r="AJ349" i="5"/>
  <c r="AI349" i="5" a="1"/>
  <c r="AI349" i="5"/>
  <c r="AH349" i="5" a="1"/>
  <c r="AH349" i="5"/>
  <c r="AG349" i="5" a="1"/>
  <c r="AG349" i="5" s="1"/>
  <c r="AF349" i="5" a="1"/>
  <c r="AF349" i="5"/>
  <c r="AE349" i="5" a="1"/>
  <c r="AE349" i="5"/>
  <c r="AD349" i="5" a="1"/>
  <c r="AD349" i="5"/>
  <c r="AC349" i="5" a="1"/>
  <c r="AC349" i="5" s="1"/>
  <c r="AB349" i="5" a="1"/>
  <c r="AB349" i="5"/>
  <c r="AA349" i="5" a="1"/>
  <c r="AA349" i="5"/>
  <c r="Z349" i="5" a="1"/>
  <c r="Z349" i="5"/>
  <c r="Y349" i="5" a="1"/>
  <c r="Y349" i="5" s="1"/>
  <c r="X349" i="5" a="1"/>
  <c r="X349" i="5"/>
  <c r="W349" i="5" a="1"/>
  <c r="W349" i="5"/>
  <c r="V349" i="5" a="1"/>
  <c r="V349" i="5"/>
  <c r="U349" i="5" a="1"/>
  <c r="U349" i="5" s="1"/>
  <c r="T349" i="5" a="1"/>
  <c r="T349" i="5"/>
  <c r="S349" i="5" a="1"/>
  <c r="S349" i="5"/>
  <c r="R349" i="5" a="1"/>
  <c r="R349" i="5"/>
  <c r="Q349" i="5" a="1"/>
  <c r="Q349" i="5" s="1"/>
  <c r="P349" i="5" a="1"/>
  <c r="P349" i="5"/>
  <c r="O349" i="5" a="1"/>
  <c r="O349" i="5" s="1"/>
  <c r="N349" i="5" a="1"/>
  <c r="N349" i="5"/>
  <c r="M349" i="5" a="1"/>
  <c r="M349" i="5" s="1"/>
  <c r="L349" i="5" a="1"/>
  <c r="L349" i="5"/>
  <c r="K349" i="5" a="1"/>
  <c r="K349" i="5"/>
  <c r="J349" i="5" a="1"/>
  <c r="J349" i="5"/>
  <c r="I349" i="5" a="1"/>
  <c r="I349" i="5" s="1"/>
  <c r="H349" i="5" a="1"/>
  <c r="H349" i="5"/>
  <c r="G349" i="5" a="1"/>
  <c r="G349" i="5"/>
  <c r="F349" i="5" a="1"/>
  <c r="F349" i="5"/>
  <c r="E349" i="5" a="1"/>
  <c r="E349" i="5" s="1"/>
  <c r="D349" i="5" a="1"/>
  <c r="D349" i="5"/>
  <c r="C349" i="5" a="1"/>
  <c r="C349" i="5" s="1"/>
  <c r="AO348" i="5"/>
  <c r="AN348" i="5" a="1"/>
  <c r="AN348" i="5" s="1"/>
  <c r="AM348" i="5" a="1"/>
  <c r="AM348" i="5"/>
  <c r="AO347" i="5"/>
  <c r="AN347" i="5" a="1"/>
  <c r="AN347" i="5"/>
  <c r="AO346" i="5"/>
  <c r="AN346" i="5" a="1"/>
  <c r="AN346" i="5" s="1"/>
  <c r="AN345" i="5" a="1"/>
  <c r="AN345" i="5"/>
  <c r="AM345" i="5" a="1"/>
  <c r="AM345" i="5"/>
  <c r="AN339" i="5" a="1"/>
  <c r="AN339" i="5" s="1"/>
  <c r="AM339" i="5" a="1"/>
  <c r="AM339" i="5" s="1"/>
  <c r="AN338" i="5" a="1"/>
  <c r="AN338" i="5" s="1"/>
  <c r="AM338" i="5" a="1"/>
  <c r="AM338" i="5"/>
  <c r="AN337" i="5" a="1"/>
  <c r="AN337" i="5" s="1"/>
  <c r="AM337" i="5" a="1"/>
  <c r="AM337" i="5"/>
  <c r="AN336" i="5" a="1"/>
  <c r="AN336" i="5" s="1"/>
  <c r="AM336" i="5" a="1"/>
  <c r="AM336" i="5"/>
  <c r="AN335" i="5" a="1"/>
  <c r="AN335" i="5" s="1"/>
  <c r="AM335" i="5" a="1"/>
  <c r="AM335" i="5" s="1"/>
  <c r="AN334" i="5" a="1"/>
  <c r="AN334" i="5" s="1"/>
  <c r="AM334" i="5" a="1"/>
  <c r="AM334" i="5" s="1"/>
  <c r="AN333" i="5" a="1"/>
  <c r="AN333" i="5" s="1"/>
  <c r="AM333" i="5" a="1"/>
  <c r="AM333" i="5"/>
  <c r="AN332" i="5" a="1"/>
  <c r="AN332" i="5" s="1"/>
  <c r="AM332" i="5" a="1"/>
  <c r="AM332" i="5"/>
  <c r="AN331" i="5" a="1"/>
  <c r="AN331" i="5" s="1"/>
  <c r="AM331" i="5" a="1"/>
  <c r="AM331" i="5"/>
  <c r="AN330" i="5" a="1"/>
  <c r="AN330" i="5" s="1"/>
  <c r="AM330" i="5" a="1"/>
  <c r="AM330" i="5" s="1"/>
  <c r="AN329" i="5" a="1"/>
  <c r="AN329" i="5" s="1"/>
  <c r="AM329" i="5" a="1"/>
  <c r="AM329" i="5" s="1"/>
  <c r="AN328" i="5" a="1"/>
  <c r="AN328" i="5" s="1"/>
  <c r="AM328" i="5" a="1"/>
  <c r="AM328" i="5"/>
  <c r="AN327" i="5" a="1"/>
  <c r="AN327" i="5" s="1"/>
  <c r="AM327" i="5" a="1"/>
  <c r="AM327" i="5" s="1"/>
  <c r="AN326" i="5" a="1"/>
  <c r="AN326" i="5" s="1"/>
  <c r="AM326" i="5" a="1"/>
  <c r="AM326" i="5"/>
  <c r="AN325" i="5" a="1"/>
  <c r="AN325" i="5" s="1"/>
  <c r="AM325" i="5" a="1"/>
  <c r="AM325" i="5"/>
  <c r="AN324" i="5" a="1"/>
  <c r="AN324" i="5" s="1"/>
  <c r="AM324" i="5" a="1"/>
  <c r="AM324" i="5" s="1"/>
  <c r="AN323" i="5" a="1"/>
  <c r="AN323" i="5" s="1"/>
  <c r="AM323" i="5" a="1"/>
  <c r="AM323" i="5" s="1"/>
  <c r="AN322" i="5" a="1"/>
  <c r="AN322" i="5" s="1"/>
  <c r="AM322" i="5" a="1"/>
  <c r="AM322" i="5"/>
  <c r="AN321" i="5" a="1"/>
  <c r="AN321" i="5" s="1"/>
  <c r="AM321" i="5" a="1"/>
  <c r="AM321" i="5" s="1"/>
  <c r="AN320" i="5" a="1"/>
  <c r="AN320" i="5"/>
  <c r="AM320" i="5" a="1"/>
  <c r="AM320" i="5"/>
  <c r="AN319" i="5" a="1"/>
  <c r="AN319" i="5" s="1"/>
  <c r="AM319" i="5" a="1"/>
  <c r="AM319" i="5" s="1"/>
  <c r="AN318" i="5" a="1"/>
  <c r="AN318" i="5" s="1"/>
  <c r="AM318" i="5" a="1"/>
  <c r="AM318" i="5" s="1"/>
  <c r="AN317" i="5" a="1"/>
  <c r="AN317" i="5" s="1"/>
  <c r="AM317" i="5" a="1"/>
  <c r="AM317" i="5" s="1"/>
  <c r="AN316" i="5" a="1"/>
  <c r="AN316" i="5"/>
  <c r="AM316" i="5" a="1"/>
  <c r="AM316" i="5"/>
  <c r="AN315" i="5" a="1"/>
  <c r="AN315" i="5"/>
  <c r="AM315" i="5" a="1"/>
  <c r="AM315" i="5" s="1"/>
  <c r="AN314" i="5" a="1"/>
  <c r="AN314" i="5" s="1"/>
  <c r="AM314" i="5" a="1"/>
  <c r="AM314" i="5" s="1"/>
  <c r="AN313" i="5" a="1"/>
  <c r="AN313" i="5"/>
  <c r="AM313" i="5" a="1"/>
  <c r="AM313" i="5" s="1"/>
  <c r="AN312" i="5" a="1"/>
  <c r="AN312" i="5" s="1"/>
  <c r="AM312" i="5" a="1"/>
  <c r="AM312" i="5" s="1"/>
  <c r="AN311" i="5" a="1"/>
  <c r="AN311" i="5"/>
  <c r="AM311" i="5" a="1"/>
  <c r="AM311" i="5" s="1"/>
  <c r="AN310" i="5" a="1"/>
  <c r="AN310" i="5" s="1"/>
  <c r="AM310" i="5" a="1"/>
  <c r="AM310" i="5"/>
  <c r="AN309" i="5" a="1"/>
  <c r="AN309" i="5"/>
  <c r="AM309" i="5" a="1"/>
  <c r="AM309" i="5" s="1"/>
  <c r="AN308" i="5" a="1"/>
  <c r="AN308" i="5"/>
  <c r="AM308" i="5" a="1"/>
  <c r="AM308" i="5"/>
  <c r="AN307" i="5" a="1"/>
  <c r="AN307" i="5" s="1"/>
  <c r="AM307" i="5" a="1"/>
  <c r="AM307" i="5" s="1"/>
  <c r="AN306" i="5" a="1"/>
  <c r="AN306" i="5" s="1"/>
  <c r="AM306" i="5" a="1"/>
  <c r="AM306" i="5"/>
  <c r="AN305" i="5" a="1"/>
  <c r="AN305" i="5"/>
  <c r="AM305" i="5" a="1"/>
  <c r="AM305" i="5" s="1"/>
  <c r="AN304" i="5" a="1"/>
  <c r="AN304" i="5"/>
  <c r="AM304" i="5" a="1"/>
  <c r="AM304" i="5" s="1"/>
  <c r="AN303" i="5" a="1"/>
  <c r="AN303" i="5" s="1"/>
  <c r="AM303" i="5" a="1"/>
  <c r="AM303" i="5" s="1"/>
  <c r="AN302" i="5" a="1"/>
  <c r="AN302" i="5" s="1"/>
  <c r="AM302" i="5" a="1"/>
  <c r="AM302" i="5"/>
  <c r="AN301" i="5" a="1"/>
  <c r="AN301" i="5"/>
  <c r="AM301" i="5" a="1"/>
  <c r="AM301" i="5"/>
  <c r="AN300" i="5" a="1"/>
  <c r="AN300" i="5"/>
  <c r="AM300" i="5" a="1"/>
  <c r="AM300" i="5" s="1"/>
  <c r="AN299" i="5" a="1"/>
  <c r="AN299" i="5"/>
  <c r="AM299" i="5" a="1"/>
  <c r="AM299" i="5" s="1"/>
  <c r="AN298" i="5" a="1"/>
  <c r="AN298" i="5" s="1"/>
  <c r="AM298" i="5" a="1"/>
  <c r="AM298" i="5"/>
  <c r="AN297" i="5" a="1"/>
  <c r="AN297" i="5" s="1"/>
  <c r="AM297" i="5" a="1"/>
  <c r="AM297" i="5"/>
  <c r="AN296" i="5" a="1"/>
  <c r="AN296" i="5" s="1"/>
  <c r="AM296" i="5" a="1"/>
  <c r="AM296" i="5" s="1"/>
  <c r="AN295" i="5" a="1"/>
  <c r="AN295" i="5"/>
  <c r="AM295" i="5" a="1"/>
  <c r="AM295" i="5" s="1"/>
  <c r="AN294" i="5" a="1"/>
  <c r="AN294" i="5" s="1"/>
  <c r="AM294" i="5" a="1"/>
  <c r="AM294" i="5"/>
  <c r="AN293" i="5" a="1"/>
  <c r="AN293" i="5"/>
  <c r="AM293" i="5" a="1"/>
  <c r="AM293" i="5"/>
  <c r="AN292" i="5" a="1"/>
  <c r="AN292" i="5"/>
  <c r="AM292" i="5" a="1"/>
  <c r="AM292" i="5"/>
  <c r="AN291" i="5" a="1"/>
  <c r="AN291" i="5" s="1"/>
  <c r="AM291" i="5" a="1"/>
  <c r="AM291" i="5" s="1"/>
  <c r="AN290" i="5" a="1"/>
  <c r="AN290" i="5" s="1"/>
  <c r="AM290" i="5" a="1"/>
  <c r="AM290" i="5"/>
  <c r="AN289" i="5" a="1"/>
  <c r="AN289" i="5"/>
  <c r="AM289" i="5" a="1"/>
  <c r="AM289" i="5" s="1"/>
  <c r="AN288" i="5" a="1"/>
  <c r="AN288" i="5" s="1"/>
  <c r="AM288" i="5" a="1"/>
  <c r="AM288" i="5"/>
  <c r="AN287" i="5" a="1"/>
  <c r="AN287" i="5" s="1"/>
  <c r="AM287" i="5" a="1"/>
  <c r="AM287" i="5"/>
  <c r="AN286" i="5" a="1"/>
  <c r="AN286" i="5" s="1"/>
  <c r="AM286" i="5" a="1"/>
  <c r="AM286" i="5" s="1"/>
  <c r="AN285" i="5" a="1"/>
  <c r="AN285" i="5" s="1"/>
  <c r="AM285" i="5" a="1"/>
  <c r="AM285" i="5"/>
  <c r="AN284" i="5" a="1"/>
  <c r="AN284" i="5" s="1"/>
  <c r="AM284" i="5" a="1"/>
  <c r="AM284" i="5" s="1"/>
  <c r="AN283" i="5" a="1"/>
  <c r="AN283" i="5" s="1"/>
  <c r="AM283" i="5" a="1"/>
  <c r="AM283" i="5"/>
  <c r="AN282" i="5" a="1"/>
  <c r="AN282" i="5" s="1"/>
  <c r="AM282" i="5" a="1"/>
  <c r="AM282" i="5" s="1"/>
  <c r="AN281" i="5" a="1"/>
  <c r="AN281" i="5" s="1"/>
  <c r="AM281" i="5" a="1"/>
  <c r="AM281" i="5" s="1"/>
  <c r="AN280" i="5" a="1"/>
  <c r="AN280" i="5"/>
  <c r="AM280" i="5" a="1"/>
  <c r="AM280" i="5" s="1"/>
  <c r="AN279" i="5" a="1"/>
  <c r="AN279" i="5" s="1"/>
  <c r="AM279" i="5" a="1"/>
  <c r="AM279" i="5" s="1"/>
  <c r="AN278" i="5" a="1"/>
  <c r="AN278" i="5" s="1"/>
  <c r="AM278" i="5" a="1"/>
  <c r="AM278" i="5" s="1"/>
  <c r="AN277" i="5" a="1"/>
  <c r="AN277" i="5" s="1"/>
  <c r="AM277" i="5" a="1"/>
  <c r="AM277" i="5"/>
  <c r="AN276" i="5" a="1"/>
  <c r="AN276" i="5"/>
  <c r="AM276" i="5" a="1"/>
  <c r="AM276" i="5" s="1"/>
  <c r="AN275" i="5" a="1"/>
  <c r="AN275" i="5"/>
  <c r="AM275" i="5" a="1"/>
  <c r="AM275" i="5" s="1"/>
  <c r="AN274" i="5" a="1"/>
  <c r="AN274" i="5" s="1"/>
  <c r="AM274" i="5" a="1"/>
  <c r="AM274" i="5" s="1"/>
  <c r="AN273" i="5" a="1"/>
  <c r="AN273" i="5" s="1"/>
  <c r="AM273" i="5" a="1"/>
  <c r="AM273" i="5" s="1"/>
  <c r="AN272" i="5" a="1"/>
  <c r="AN272" i="5"/>
  <c r="AM272" i="5" a="1"/>
  <c r="AM272" i="5"/>
  <c r="AN271" i="5" a="1"/>
  <c r="AN271" i="5" s="1"/>
  <c r="AM271" i="5" a="1"/>
  <c r="AM271" i="5" s="1"/>
  <c r="AN270" i="5" a="1"/>
  <c r="AN270" i="5"/>
  <c r="AM270" i="5" a="1"/>
  <c r="AM270" i="5" s="1"/>
  <c r="AN269" i="5" a="1"/>
  <c r="AN269" i="5" s="1"/>
  <c r="AM269" i="5" a="1"/>
  <c r="AM269" i="5"/>
  <c r="AN268" i="5" a="1"/>
  <c r="AN268" i="5"/>
  <c r="AM268" i="5" a="1"/>
  <c r="AM268" i="5" s="1"/>
  <c r="AN267" i="5" a="1"/>
  <c r="AN267" i="5"/>
  <c r="AM267" i="5" a="1"/>
  <c r="AM267" i="5" s="1"/>
  <c r="AN266" i="5" a="1"/>
  <c r="AN266" i="5" s="1"/>
  <c r="AM266" i="5" a="1"/>
  <c r="AM266" i="5" s="1"/>
  <c r="AN265" i="5" a="1"/>
  <c r="AN265" i="5" s="1"/>
  <c r="AM265" i="5" a="1"/>
  <c r="AM265" i="5" s="1"/>
  <c r="AN264" i="5" a="1"/>
  <c r="AN264" i="5" s="1"/>
  <c r="AM264" i="5" a="1"/>
  <c r="AM264" i="5"/>
  <c r="AN263" i="5" a="1"/>
  <c r="AN263" i="5" s="1"/>
  <c r="AM263" i="5" a="1"/>
  <c r="AM263" i="5"/>
  <c r="AN262" i="5" a="1"/>
  <c r="AN262" i="5"/>
  <c r="AM262" i="5" a="1"/>
  <c r="AM262" i="5" s="1"/>
  <c r="AN261" i="5" a="1"/>
  <c r="AN261" i="5" s="1"/>
  <c r="AM261" i="5" a="1"/>
  <c r="AM261" i="5" s="1"/>
  <c r="AN260" i="5" a="1"/>
  <c r="AN260" i="5" s="1"/>
  <c r="AM260" i="5" a="1"/>
  <c r="AM260" i="5" s="1"/>
  <c r="AN259" i="5" a="1"/>
  <c r="AN259" i="5"/>
  <c r="AM259" i="5" a="1"/>
  <c r="AM259" i="5"/>
  <c r="AN258" i="5" a="1"/>
  <c r="AN258" i="5" s="1"/>
  <c r="AM258" i="5" a="1"/>
  <c r="AM258" i="5" s="1"/>
  <c r="AN257" i="5" a="1"/>
  <c r="AN257" i="5" s="1"/>
  <c r="AM257" i="5" a="1"/>
  <c r="AM257" i="5"/>
  <c r="AN256" i="5" a="1"/>
  <c r="AN256" i="5"/>
  <c r="AM256" i="5" a="1"/>
  <c r="AM256" i="5"/>
  <c r="AN255" i="5" a="1"/>
  <c r="AN255" i="5"/>
  <c r="AM255" i="5" a="1"/>
  <c r="AM255" i="5"/>
  <c r="AN254" i="5" a="1"/>
  <c r="AN254" i="5" s="1"/>
  <c r="AM254" i="5" a="1"/>
  <c r="AM254" i="5" s="1"/>
  <c r="AN253" i="5" a="1"/>
  <c r="AN253" i="5"/>
  <c r="AM253" i="5" a="1"/>
  <c r="AM253" i="5"/>
  <c r="AN252" i="5" a="1"/>
  <c r="AN252" i="5"/>
  <c r="AM252" i="5" a="1"/>
  <c r="AM252" i="5"/>
  <c r="AN251" i="5" a="1"/>
  <c r="AN251" i="5"/>
  <c r="AM251" i="5" a="1"/>
  <c r="AM251" i="5"/>
  <c r="AN250" i="5" a="1"/>
  <c r="AN250" i="5"/>
  <c r="AM250" i="5" a="1"/>
  <c r="AM250" i="5"/>
  <c r="AN249" i="5" a="1"/>
  <c r="AN249" i="5"/>
  <c r="AM249" i="5" a="1"/>
  <c r="AM249" i="5"/>
  <c r="AN248" i="5" a="1"/>
  <c r="AN248" i="5" s="1"/>
  <c r="AM248" i="5" a="1"/>
  <c r="AM248" i="5"/>
  <c r="AN247" i="5" a="1"/>
  <c r="AN247" i="5"/>
  <c r="AM247" i="5" a="1"/>
  <c r="AM247" i="5" s="1"/>
  <c r="AN246" i="5" a="1"/>
  <c r="AN246" i="5" s="1"/>
  <c r="AM246" i="5" a="1"/>
  <c r="AM246" i="5"/>
  <c r="AN245" i="5" a="1"/>
  <c r="AN245" i="5"/>
  <c r="AM245" i="5" a="1"/>
  <c r="AM245" i="5"/>
  <c r="AN244" i="5" a="1"/>
  <c r="AN244" i="5"/>
  <c r="AM244" i="5" a="1"/>
  <c r="AM244" i="5"/>
  <c r="AN243" i="5" a="1"/>
  <c r="AN243" i="5"/>
  <c r="AM243" i="5" a="1"/>
  <c r="AM243" i="5" s="1"/>
  <c r="AN242" i="5" a="1"/>
  <c r="AN242" i="5" s="1"/>
  <c r="AM242" i="5" a="1"/>
  <c r="AM242" i="5"/>
  <c r="AN241" i="5" a="1"/>
  <c r="AN241" i="5"/>
  <c r="AM241" i="5" a="1"/>
  <c r="AM241" i="5" s="1"/>
  <c r="AN240" i="5" a="1"/>
  <c r="AN240" i="5"/>
  <c r="AM240" i="5" a="1"/>
  <c r="AM240" i="5"/>
  <c r="AN239" i="5" a="1"/>
  <c r="AN239" i="5"/>
  <c r="AM239" i="5" a="1"/>
  <c r="AM239" i="5" s="1"/>
  <c r="AN238" i="5" a="1"/>
  <c r="AN238" i="5" s="1"/>
  <c r="AM238" i="5" a="1"/>
  <c r="AM238" i="5"/>
  <c r="AN237" i="5" a="1"/>
  <c r="AN237" i="5"/>
  <c r="AM237" i="5" a="1"/>
  <c r="AM237" i="5"/>
  <c r="AN236" i="5" a="1"/>
  <c r="AN236" i="5"/>
  <c r="AM236" i="5" a="1"/>
  <c r="AM236" i="5"/>
  <c r="AN235" i="5" a="1"/>
  <c r="AN235" i="5" s="1"/>
  <c r="AM235" i="5" a="1"/>
  <c r="AM235" i="5" s="1"/>
  <c r="AN234" i="5" a="1"/>
  <c r="AN234" i="5" s="1"/>
  <c r="AM234" i="5" a="1"/>
  <c r="AM234" i="5"/>
  <c r="AN233" i="5" a="1"/>
  <c r="AN233" i="5"/>
  <c r="AM233" i="5" a="1"/>
  <c r="AM233" i="5"/>
  <c r="AN232" i="5" a="1"/>
  <c r="AN232" i="5" s="1"/>
  <c r="AM232" i="5" a="1"/>
  <c r="AM232" i="5"/>
  <c r="AN231" i="5" a="1"/>
  <c r="AN231" i="5" s="1"/>
  <c r="AM231" i="5" a="1"/>
  <c r="AM231" i="5" s="1"/>
  <c r="AN230" i="5" a="1"/>
  <c r="AN230" i="5" s="1"/>
  <c r="AM230" i="5" a="1"/>
  <c r="AM230" i="5"/>
  <c r="AN229" i="5" a="1"/>
  <c r="AN229" i="5"/>
  <c r="AM229" i="5" a="1"/>
  <c r="AM229" i="5"/>
  <c r="AN228" i="5" a="1"/>
  <c r="AN228" i="5" s="1"/>
  <c r="AM228" i="5" a="1"/>
  <c r="AM228" i="5"/>
  <c r="AN227" i="5" a="1"/>
  <c r="AN227" i="5" s="1"/>
  <c r="AM227" i="5" a="1"/>
  <c r="AM227" i="5" s="1"/>
  <c r="AN226" i="5" a="1"/>
  <c r="AN226" i="5" s="1"/>
  <c r="AM226" i="5" a="1"/>
  <c r="AM226" i="5"/>
  <c r="AN225" i="5" a="1"/>
  <c r="AN225" i="5"/>
  <c r="AM225" i="5" a="1"/>
  <c r="AM225" i="5"/>
  <c r="AN224" i="5" a="1"/>
  <c r="AN224" i="5" s="1"/>
  <c r="AM224" i="5" a="1"/>
  <c r="AM224" i="5"/>
  <c r="AN223" i="5" a="1"/>
  <c r="AN223" i="5" s="1"/>
  <c r="AM223" i="5" a="1"/>
  <c r="AM223" i="5" s="1"/>
  <c r="AN222" i="5" a="1"/>
  <c r="AN222" i="5" s="1"/>
  <c r="AM222" i="5" a="1"/>
  <c r="AM222" i="5"/>
  <c r="AN221" i="5" a="1"/>
  <c r="AN221" i="5"/>
  <c r="AM221" i="5" a="1"/>
  <c r="AM221" i="5"/>
  <c r="AN220" i="5" a="1"/>
  <c r="AN220" i="5" s="1"/>
  <c r="AM220" i="5" a="1"/>
  <c r="AM220" i="5"/>
  <c r="AN219" i="5" a="1"/>
  <c r="AN219" i="5" s="1"/>
  <c r="AM219" i="5" a="1"/>
  <c r="AM219" i="5" s="1"/>
  <c r="AN218" i="5" a="1"/>
  <c r="AN218" i="5" s="1"/>
  <c r="AM218" i="5" a="1"/>
  <c r="AM218" i="5"/>
  <c r="AN217" i="5" a="1"/>
  <c r="AN217" i="5"/>
  <c r="AM217" i="5" a="1"/>
  <c r="AM217" i="5"/>
  <c r="AN216" i="5" a="1"/>
  <c r="AN216" i="5" s="1"/>
  <c r="AM216" i="5" a="1"/>
  <c r="AM216" i="5"/>
  <c r="AN215" i="5" a="1"/>
  <c r="AN215" i="5" s="1"/>
  <c r="AM215" i="5" a="1"/>
  <c r="AM215" i="5" s="1"/>
  <c r="AN214" i="5" a="1"/>
  <c r="AN214" i="5" s="1"/>
  <c r="AM214" i="5" a="1"/>
  <c r="AM214" i="5"/>
  <c r="AN213" i="5" a="1"/>
  <c r="AN213" i="5"/>
  <c r="AM213" i="5" a="1"/>
  <c r="AM213" i="5"/>
  <c r="AN212" i="5" a="1"/>
  <c r="AN212" i="5" s="1"/>
  <c r="AM212" i="5" a="1"/>
  <c r="AM212" i="5"/>
  <c r="AN211" i="5" a="1"/>
  <c r="AN211" i="5" s="1"/>
  <c r="AM211" i="5" a="1"/>
  <c r="AM211" i="5" s="1"/>
  <c r="AN210" i="5" a="1"/>
  <c r="AN210" i="5" s="1"/>
  <c r="AM210" i="5" a="1"/>
  <c r="AM210" i="5"/>
  <c r="AN209" i="5" a="1"/>
  <c r="AN209" i="5"/>
  <c r="AM209" i="5" a="1"/>
  <c r="AM209" i="5"/>
  <c r="AN208" i="5" a="1"/>
  <c r="AN208" i="5" s="1"/>
  <c r="AM208" i="5" a="1"/>
  <c r="AM208" i="5"/>
  <c r="AN207" i="5" a="1"/>
  <c r="AN207" i="5" s="1"/>
  <c r="AM207" i="5" a="1"/>
  <c r="AM207" i="5" s="1"/>
  <c r="AN206" i="5" a="1"/>
  <c r="AN206" i="5" s="1"/>
  <c r="AM206" i="5" a="1"/>
  <c r="AM206" i="5"/>
  <c r="AN205" i="5" a="1"/>
  <c r="AN205" i="5"/>
  <c r="AM205" i="5" a="1"/>
  <c r="AM205" i="5"/>
  <c r="AN204" i="5" a="1"/>
  <c r="AN204" i="5" s="1"/>
  <c r="AM204" i="5" a="1"/>
  <c r="AM204" i="5"/>
  <c r="AN203" i="5" a="1"/>
  <c r="AN203" i="5" s="1"/>
  <c r="AM203" i="5" a="1"/>
  <c r="AM203" i="5" s="1"/>
  <c r="AN202" i="5" a="1"/>
  <c r="AN202" i="5" s="1"/>
  <c r="AM202" i="5" a="1"/>
  <c r="AM202" i="5"/>
  <c r="AN201" i="5" a="1"/>
  <c r="AN201" i="5"/>
  <c r="AM201" i="5" a="1"/>
  <c r="AM201" i="5" s="1"/>
  <c r="AN200" i="5" a="1"/>
  <c r="AN200" i="5"/>
  <c r="AM200" i="5" a="1"/>
  <c r="AM200" i="5" s="1"/>
  <c r="AN199" i="5" a="1"/>
  <c r="AN199" i="5"/>
  <c r="AM199" i="5" a="1"/>
  <c r="AM199" i="5" s="1"/>
  <c r="AN198" i="5" a="1"/>
  <c r="AN198" i="5" s="1"/>
  <c r="AM198" i="5" a="1"/>
  <c r="AM198" i="5"/>
  <c r="AN197" i="5" a="1"/>
  <c r="AN197" i="5"/>
  <c r="AM197" i="5" a="1"/>
  <c r="AM197" i="5" s="1"/>
  <c r="AN196" i="5" a="1"/>
  <c r="AN196" i="5"/>
  <c r="AM196" i="5" a="1"/>
  <c r="AM196" i="5" s="1"/>
  <c r="AN195" i="5" a="1"/>
  <c r="AN195" i="5"/>
  <c r="AM195" i="5" a="1"/>
  <c r="AM195" i="5" s="1"/>
  <c r="AN194" i="5" a="1"/>
  <c r="AN194" i="5" s="1"/>
  <c r="AM194" i="5" a="1"/>
  <c r="AM194" i="5"/>
  <c r="AN193" i="5" a="1"/>
  <c r="AN193" i="5"/>
  <c r="AM193" i="5" a="1"/>
  <c r="AM193" i="5" s="1"/>
  <c r="AN192" i="5" a="1"/>
  <c r="AN192" i="5"/>
  <c r="AM192" i="5" a="1"/>
  <c r="AM192" i="5" s="1"/>
  <c r="AN191" i="5" a="1"/>
  <c r="AN191" i="5"/>
  <c r="AM191" i="5" a="1"/>
  <c r="AM191" i="5" s="1"/>
  <c r="AN190" i="5" a="1"/>
  <c r="AN190" i="5" s="1"/>
  <c r="AM190" i="5" a="1"/>
  <c r="AM190" i="5"/>
  <c r="AN189" i="5" a="1"/>
  <c r="AN189" i="5"/>
  <c r="AM189" i="5" a="1"/>
  <c r="AM189" i="5" s="1"/>
  <c r="AN188" i="5" a="1"/>
  <c r="AN188" i="5"/>
  <c r="AM188" i="5" a="1"/>
  <c r="AM188" i="5" s="1"/>
  <c r="AN187" i="5" a="1"/>
  <c r="AN187" i="5"/>
  <c r="AM187" i="5" a="1"/>
  <c r="AM187" i="5" s="1"/>
  <c r="AN186" i="5" a="1"/>
  <c r="AN186" i="5" s="1"/>
  <c r="AM186" i="5" a="1"/>
  <c r="AM186" i="5"/>
  <c r="AN185" i="5" a="1"/>
  <c r="AN185" i="5"/>
  <c r="AM185" i="5" a="1"/>
  <c r="AM185" i="5" s="1"/>
  <c r="A185" i="5"/>
  <c r="DH184" i="5" a="1"/>
  <c r="DH184" i="5" s="1"/>
  <c r="DE184" i="5" a="1"/>
  <c r="DE184" i="5" s="1"/>
  <c r="DB184" i="5" a="1"/>
  <c r="DB184" i="5" s="1"/>
  <c r="CL184" i="5" a="1"/>
  <c r="CL184" i="5" s="1"/>
  <c r="CI184" i="5" a="1"/>
  <c r="CI184" i="5" s="1"/>
  <c r="CF184" i="5" a="1"/>
  <c r="CF184" i="5" s="1"/>
  <c r="CD184" i="5" a="1"/>
  <c r="CD184" i="5" s="1"/>
  <c r="CA184" i="5" a="1"/>
  <c r="CA184" i="5" s="1"/>
  <c r="BL184" i="5" a="1"/>
  <c r="BL184" i="5" s="1"/>
  <c r="BJ184" i="5" a="1"/>
  <c r="BJ184" i="5" s="1"/>
  <c r="BD184" i="5" a="1"/>
  <c r="BD184" i="5" s="1"/>
  <c r="BB184" i="5" a="1"/>
  <c r="BB184" i="5" s="1"/>
  <c r="AY184" i="5" a="1"/>
  <c r="AY184" i="5" s="1"/>
  <c r="AV184" i="5" a="1"/>
  <c r="AV184" i="5"/>
  <c r="AN184" i="5" a="1"/>
  <c r="AN184" i="5"/>
  <c r="AM184" i="5" a="1"/>
  <c r="AM184" i="5" s="1"/>
  <c r="AH184" i="5" a="1"/>
  <c r="AH184" i="5" s="1"/>
  <c r="AB184" i="5" a="1"/>
  <c r="AB184" i="5" s="1"/>
  <c r="W184" i="5" a="1"/>
  <c r="W184" i="5" s="1"/>
  <c r="R184" i="5" a="1"/>
  <c r="R184" i="5" s="1"/>
  <c r="L184" i="5" a="1"/>
  <c r="L184" i="5" s="1"/>
  <c r="G184" i="5" a="1"/>
  <c r="G184" i="5" s="1"/>
  <c r="A184" i="5"/>
  <c r="DK183" i="5" a="1"/>
  <c r="DK183" i="5" s="1"/>
  <c r="DJ183" i="5" a="1"/>
  <c r="DJ183" i="5" s="1"/>
  <c r="DI183" i="5" a="1"/>
  <c r="DI183" i="5" s="1"/>
  <c r="DG183" i="5" a="1"/>
  <c r="DG183" i="5" s="1"/>
  <c r="DF183" i="5" a="1"/>
  <c r="DF183" i="5" s="1"/>
  <c r="DE183" i="5" a="1"/>
  <c r="DE183" i="5" s="1"/>
  <c r="DC183" i="5" a="1"/>
  <c r="DC183" i="5" s="1"/>
  <c r="DB183" i="5" a="1"/>
  <c r="DB183" i="5"/>
  <c r="DA183" i="5" a="1"/>
  <c r="DA183" i="5" s="1"/>
  <c r="CK183" i="5" a="1"/>
  <c r="CK183" i="5" s="1"/>
  <c r="CJ183" i="5" a="1"/>
  <c r="CJ183" i="5" s="1"/>
  <c r="CI183" i="5" a="1"/>
  <c r="CI183" i="5"/>
  <c r="CG183" i="5" a="1"/>
  <c r="CG183" i="5" s="1"/>
  <c r="CF183" i="5" a="1"/>
  <c r="CF183" i="5" s="1"/>
  <c r="CE183" i="5" a="1"/>
  <c r="CE183" i="5" s="1"/>
  <c r="CC183" i="5" a="1"/>
  <c r="CC183" i="5"/>
  <c r="CB183" i="5" a="1"/>
  <c r="CB183" i="5" s="1"/>
  <c r="CA183" i="5" a="1"/>
  <c r="CA183" i="5" s="1"/>
  <c r="BQ183" i="5" a="1"/>
  <c r="BQ183" i="5" s="1"/>
  <c r="BL183" i="5" a="1"/>
  <c r="BL183" i="5"/>
  <c r="BK183" i="5" a="1"/>
  <c r="BK183" i="5" s="1"/>
  <c r="BI183" i="5" a="1"/>
  <c r="BI183" i="5" s="1"/>
  <c r="BH183" i="5" a="1"/>
  <c r="BH183" i="5" s="1"/>
  <c r="BG183" i="5" a="1"/>
  <c r="BG183" i="5" s="1"/>
  <c r="BE183" i="5" a="1"/>
  <c r="BE183" i="5" s="1"/>
  <c r="BD183" i="5" a="1"/>
  <c r="BD183" i="5" s="1"/>
  <c r="BC183" i="5" a="1"/>
  <c r="BC183" i="5" s="1"/>
  <c r="BA183" i="5" a="1"/>
  <c r="BA183" i="5" s="1"/>
  <c r="AZ183" i="5" a="1"/>
  <c r="AZ183" i="5" s="1"/>
  <c r="AY183" i="5" a="1"/>
  <c r="AY183" i="5" s="1"/>
  <c r="AW183" i="5" a="1"/>
  <c r="AW183" i="5" s="1"/>
  <c r="AV183" i="5" a="1"/>
  <c r="AV183" i="5" s="1"/>
  <c r="AU183" i="5" a="1"/>
  <c r="AU183" i="5" s="1"/>
  <c r="AS183" i="5" a="1"/>
  <c r="AS183" i="5" s="1"/>
  <c r="AN183" i="5" a="1"/>
  <c r="AN183" i="5"/>
  <c r="AM183" i="5" a="1"/>
  <c r="AM183" i="5" s="1"/>
  <c r="AK183" i="5" a="1"/>
  <c r="AK183" i="5"/>
  <c r="AJ183" i="5" a="1"/>
  <c r="AJ183" i="5"/>
  <c r="AI183" i="5" a="1"/>
  <c r="AI183" i="5" s="1"/>
  <c r="AG183" i="5" a="1"/>
  <c r="AG183" i="5"/>
  <c r="AF183" i="5" a="1"/>
  <c r="AF183" i="5"/>
  <c r="AE183" i="5" a="1"/>
  <c r="AE183" i="5" s="1"/>
  <c r="AC183" i="5" a="1"/>
  <c r="AC183" i="5" s="1"/>
  <c r="AB183" i="5" a="1"/>
  <c r="AB183" i="5" s="1"/>
  <c r="AA183" i="5" a="1"/>
  <c r="AA183" i="5" s="1"/>
  <c r="Y183" i="5" a="1"/>
  <c r="Y183" i="5" s="1"/>
  <c r="X183" i="5" a="1"/>
  <c r="X183" i="5" s="1"/>
  <c r="W183" i="5" a="1"/>
  <c r="W183" i="5" s="1"/>
  <c r="U183" i="5" a="1"/>
  <c r="U183" i="5"/>
  <c r="T183" i="5" a="1"/>
  <c r="T183" i="5" s="1"/>
  <c r="S183" i="5" a="1"/>
  <c r="S183" i="5" s="1"/>
  <c r="Q183" i="5" a="1"/>
  <c r="Q183" i="5" s="1"/>
  <c r="P183" i="5" a="1"/>
  <c r="P183" i="5"/>
  <c r="O183" i="5" a="1"/>
  <c r="O183" i="5" s="1"/>
  <c r="M183" i="5" a="1"/>
  <c r="M183" i="5" s="1"/>
  <c r="L183" i="5" a="1"/>
  <c r="L183" i="5" s="1"/>
  <c r="K183" i="5" a="1"/>
  <c r="K183" i="5" s="1"/>
  <c r="I183" i="5" a="1"/>
  <c r="I183" i="5" s="1"/>
  <c r="H183" i="5" a="1"/>
  <c r="H183" i="5" s="1"/>
  <c r="G183" i="5" a="1"/>
  <c r="G183" i="5" s="1"/>
  <c r="E183" i="5" a="1"/>
  <c r="E183" i="5" s="1"/>
  <c r="D183" i="5" a="1"/>
  <c r="D183" i="5" s="1"/>
  <c r="C183" i="5" a="1"/>
  <c r="C183" i="5" s="1"/>
  <c r="A183" i="5"/>
  <c r="DL183" i="5" s="1" a="1"/>
  <c r="DL183" i="5" s="1"/>
  <c r="DL182" i="5" a="1"/>
  <c r="DL182" i="5" s="1"/>
  <c r="DK182" i="5" a="1"/>
  <c r="DK182" i="5" s="1"/>
  <c r="DJ182" i="5" a="1"/>
  <c r="DJ182" i="5" s="1"/>
  <c r="DI182" i="5" a="1"/>
  <c r="DI182" i="5" s="1"/>
  <c r="DH182" i="5" a="1"/>
  <c r="DH182" i="5"/>
  <c r="DG182" i="5" a="1"/>
  <c r="DG182" i="5"/>
  <c r="DF182" i="5" a="1"/>
  <c r="DF182" i="5"/>
  <c r="DE182" i="5" a="1"/>
  <c r="DE182" i="5" s="1"/>
  <c r="DD182" i="5" a="1"/>
  <c r="DD182" i="5" s="1"/>
  <c r="DC182" i="5" a="1"/>
  <c r="DC182" i="5" s="1"/>
  <c r="DB182" i="5" a="1"/>
  <c r="DB182" i="5" s="1"/>
  <c r="DA182" i="5" a="1"/>
  <c r="DA182" i="5" s="1"/>
  <c r="CL182" i="5" a="1"/>
  <c r="CL182" i="5"/>
  <c r="CK182" i="5" a="1"/>
  <c r="CK182" i="5"/>
  <c r="CJ182" i="5" a="1"/>
  <c r="CJ182" i="5"/>
  <c r="CI182" i="5" a="1"/>
  <c r="CI182" i="5" s="1"/>
  <c r="CH182" i="5" a="1"/>
  <c r="CH182" i="5" s="1"/>
  <c r="CG182" i="5" a="1"/>
  <c r="CG182" i="5" s="1"/>
  <c r="CF182" i="5" a="1"/>
  <c r="CF182" i="5" s="1"/>
  <c r="CE182" i="5" a="1"/>
  <c r="CE182" i="5" s="1"/>
  <c r="CD182" i="5" a="1"/>
  <c r="CD182" i="5"/>
  <c r="CC182" i="5" a="1"/>
  <c r="CC182" i="5"/>
  <c r="CB182" i="5" a="1"/>
  <c r="CB182" i="5"/>
  <c r="CA182" i="5" a="1"/>
  <c r="CA182" i="5" s="1"/>
  <c r="BR182" i="5" a="1"/>
  <c r="BR182" i="5" s="1"/>
  <c r="BQ182" i="5" a="1"/>
  <c r="BQ182" i="5" s="1"/>
  <c r="BL182" i="5" a="1"/>
  <c r="BL182" i="5" s="1"/>
  <c r="BK182" i="5" a="1"/>
  <c r="BK182" i="5" s="1"/>
  <c r="BJ182" i="5" a="1"/>
  <c r="BJ182" i="5" s="1"/>
  <c r="BI182" i="5" a="1"/>
  <c r="BI182" i="5"/>
  <c r="BH182" i="5" a="1"/>
  <c r="BH182" i="5"/>
  <c r="BG182" i="5" a="1"/>
  <c r="BG182" i="5" s="1"/>
  <c r="BF182" i="5" a="1"/>
  <c r="BF182" i="5" s="1"/>
  <c r="BE182" i="5" a="1"/>
  <c r="BE182" i="5" s="1"/>
  <c r="BD182" i="5" a="1"/>
  <c r="BD182" i="5" s="1"/>
  <c r="BC182" i="5" a="1"/>
  <c r="BC182" i="5" s="1"/>
  <c r="BB182" i="5" a="1"/>
  <c r="BB182" i="5" s="1"/>
  <c r="BA182" i="5" a="1"/>
  <c r="BA182" i="5" s="1"/>
  <c r="AZ182" i="5" a="1"/>
  <c r="AZ182" i="5" s="1"/>
  <c r="AY182" i="5" a="1"/>
  <c r="AY182" i="5" s="1"/>
  <c r="AX182" i="5" a="1"/>
  <c r="AX182" i="5" s="1"/>
  <c r="AW182" i="5" a="1"/>
  <c r="AW182" i="5"/>
  <c r="AV182" i="5" a="1"/>
  <c r="AV182" i="5" s="1"/>
  <c r="AU182" i="5" a="1"/>
  <c r="AU182" i="5" s="1"/>
  <c r="AT182" i="5" a="1"/>
  <c r="AT182" i="5"/>
  <c r="AS182" i="5" a="1"/>
  <c r="AS182" i="5" s="1"/>
  <c r="AN182" i="5" a="1"/>
  <c r="AN182" i="5" s="1"/>
  <c r="AM182" i="5" a="1"/>
  <c r="AM182" i="5"/>
  <c r="AL182" i="5" a="1"/>
  <c r="AL182" i="5" s="1"/>
  <c r="AK182" i="5" a="1"/>
  <c r="AK182" i="5"/>
  <c r="AJ182" i="5" a="1"/>
  <c r="AJ182" i="5" s="1"/>
  <c r="AI182" i="5" a="1"/>
  <c r="AI182" i="5"/>
  <c r="AH182" i="5" a="1"/>
  <c r="AH182" i="5" s="1"/>
  <c r="AG182" i="5" a="1"/>
  <c r="AG182" i="5"/>
  <c r="AF182" i="5" a="1"/>
  <c r="AF182" i="5" s="1"/>
  <c r="AE182" i="5" a="1"/>
  <c r="AE182" i="5" s="1"/>
  <c r="AD182" i="5" a="1"/>
  <c r="AD182" i="5"/>
  <c r="AO182" i="5" s="1"/>
  <c r="AC182" i="5" a="1"/>
  <c r="AC182" i="5"/>
  <c r="AB182" i="5" a="1"/>
  <c r="AB182" i="5" s="1"/>
  <c r="AA182" i="5" a="1"/>
  <c r="AA182" i="5" s="1"/>
  <c r="Z182" i="5" a="1"/>
  <c r="Z182" i="5"/>
  <c r="Y182" i="5" a="1"/>
  <c r="Y182" i="5" s="1"/>
  <c r="X182" i="5" a="1"/>
  <c r="X182" i="5"/>
  <c r="W182" i="5" a="1"/>
  <c r="W182" i="5" s="1"/>
  <c r="V182" i="5" a="1"/>
  <c r="V182" i="5" s="1"/>
  <c r="U182" i="5" a="1"/>
  <c r="U182" i="5"/>
  <c r="T182" i="5" a="1"/>
  <c r="T182" i="5"/>
  <c r="S182" i="5" a="1"/>
  <c r="S182" i="5" s="1"/>
  <c r="R182" i="5" a="1"/>
  <c r="R182" i="5" s="1"/>
  <c r="Q182" i="5" a="1"/>
  <c r="Q182" i="5"/>
  <c r="P182" i="5" a="1"/>
  <c r="P182" i="5" s="1"/>
  <c r="O182" i="5" a="1"/>
  <c r="O182" i="5" s="1"/>
  <c r="N182" i="5" a="1"/>
  <c r="N182" i="5"/>
  <c r="M182" i="5" a="1"/>
  <c r="M182" i="5" s="1"/>
  <c r="L182" i="5" a="1"/>
  <c r="L182" i="5"/>
  <c r="K182" i="5" a="1"/>
  <c r="K182" i="5" s="1"/>
  <c r="J182" i="5" a="1"/>
  <c r="J182" i="5"/>
  <c r="I182" i="5" a="1"/>
  <c r="I182" i="5" s="1"/>
  <c r="H182" i="5" a="1"/>
  <c r="H182" i="5"/>
  <c r="G182" i="5" a="1"/>
  <c r="G182" i="5" s="1"/>
  <c r="F182" i="5" a="1"/>
  <c r="F182" i="5"/>
  <c r="E182" i="5" a="1"/>
  <c r="E182" i="5" s="1"/>
  <c r="D182" i="5" a="1"/>
  <c r="D182" i="5" s="1"/>
  <c r="C182" i="5" a="1"/>
  <c r="C182" i="5" s="1"/>
  <c r="DL181" i="5" a="1"/>
  <c r="DL181" i="5" s="1"/>
  <c r="DK181" i="5" a="1"/>
  <c r="DK181" i="5"/>
  <c r="DJ181" i="5" a="1"/>
  <c r="DJ181" i="5" s="1"/>
  <c r="DI181" i="5" a="1"/>
  <c r="DI181" i="5" s="1"/>
  <c r="DH181" i="5" a="1"/>
  <c r="DH181" i="5"/>
  <c r="DG181" i="5" a="1"/>
  <c r="DG181" i="5"/>
  <c r="DF181" i="5" a="1"/>
  <c r="DF181" i="5" s="1"/>
  <c r="DE181" i="5" a="1"/>
  <c r="DE181" i="5" s="1"/>
  <c r="DD181" i="5" a="1"/>
  <c r="DD181" i="5"/>
  <c r="DC181" i="5" a="1"/>
  <c r="DC181" i="5" s="1"/>
  <c r="DB181" i="5" a="1"/>
  <c r="DB181" i="5"/>
  <c r="DA181" i="5" a="1"/>
  <c r="DA181" i="5" s="1"/>
  <c r="CL181" i="5" a="1"/>
  <c r="CL181" i="5" s="1"/>
  <c r="CK181" i="5" a="1"/>
  <c r="CK181" i="5" s="1"/>
  <c r="CJ181" i="5" a="1"/>
  <c r="CJ181" i="5"/>
  <c r="CI181" i="5" a="1"/>
  <c r="CI181" i="5" s="1"/>
  <c r="CH181" i="5" a="1"/>
  <c r="CH181" i="5" s="1"/>
  <c r="CG181" i="5" a="1"/>
  <c r="CG181" i="5"/>
  <c r="CF181" i="5" a="1"/>
  <c r="CF181" i="5" s="1"/>
  <c r="CE181" i="5" a="1"/>
  <c r="CE181" i="5" s="1"/>
  <c r="CD181" i="5" a="1"/>
  <c r="CD181" i="5"/>
  <c r="CC181" i="5" a="1"/>
  <c r="CC181" i="5" s="1"/>
  <c r="CB181" i="5" a="1"/>
  <c r="CB181" i="5" s="1"/>
  <c r="CA181" i="5" a="1"/>
  <c r="CA181" i="5" s="1"/>
  <c r="AO180" i="5"/>
  <c r="AN180" i="5" a="1"/>
  <c r="AN180" i="5"/>
  <c r="AO179" i="5"/>
  <c r="AN179" i="5" a="1"/>
  <c r="AN179" i="5" s="1"/>
  <c r="AO178" i="5"/>
  <c r="AN178" i="5" a="1"/>
  <c r="AN178" i="5" s="1"/>
  <c r="AO177" i="5"/>
  <c r="AN177" i="5" a="1"/>
  <c r="AN177" i="5"/>
  <c r="AO176" i="5"/>
  <c r="AN176" i="5" a="1"/>
  <c r="AN176" i="5"/>
  <c r="AO175" i="5"/>
  <c r="AN175" i="5" a="1"/>
  <c r="AN175" i="5" s="1"/>
  <c r="AO174" i="5"/>
  <c r="AN174" i="5" a="1"/>
  <c r="AN174" i="5" s="1"/>
  <c r="AO173" i="5"/>
  <c r="AN173" i="5" a="1"/>
  <c r="AN173" i="5" s="1"/>
  <c r="AO172" i="5"/>
  <c r="AN172" i="5" a="1"/>
  <c r="AN172" i="5" s="1"/>
  <c r="AO171" i="5"/>
  <c r="AN171" i="5" a="1"/>
  <c r="AN171" i="5"/>
  <c r="AO170" i="5"/>
  <c r="AN170" i="5" a="1"/>
  <c r="AN170" i="5"/>
  <c r="AO169" i="5"/>
  <c r="AN169" i="5" a="1"/>
  <c r="AN169" i="5"/>
  <c r="AO168" i="5"/>
  <c r="AN168" i="5" a="1"/>
  <c r="AN168" i="5" s="1"/>
  <c r="AO167" i="5"/>
  <c r="AN167" i="5" a="1"/>
  <c r="AN167" i="5"/>
  <c r="AN166" i="5" a="1"/>
  <c r="AN166" i="5" s="1"/>
  <c r="AM166" i="5" a="1"/>
  <c r="AM166" i="5"/>
  <c r="AN165" i="5" a="1"/>
  <c r="AN165" i="5"/>
  <c r="AM165" i="5" a="1"/>
  <c r="AM165" i="5" s="1"/>
  <c r="AN164" i="5" a="1"/>
  <c r="AN164" i="5"/>
  <c r="AM164" i="5" a="1"/>
  <c r="AM164" i="5" s="1"/>
  <c r="AN163" i="5" a="1"/>
  <c r="AN163" i="5" s="1"/>
  <c r="AM163" i="5" a="1"/>
  <c r="AM163" i="5"/>
  <c r="AN162" i="5" a="1"/>
  <c r="AN162" i="5"/>
  <c r="AM162" i="5" a="1"/>
  <c r="AM162" i="5"/>
  <c r="AN161" i="5" a="1"/>
  <c r="AN161" i="5"/>
  <c r="AM161" i="5" a="1"/>
  <c r="AM161" i="5" s="1"/>
  <c r="AN160" i="5" a="1"/>
  <c r="AN160" i="5" s="1"/>
  <c r="AM160" i="5" a="1"/>
  <c r="AM160" i="5"/>
  <c r="AN159" i="5" a="1"/>
  <c r="AN159" i="5"/>
  <c r="AM159" i="5" a="1"/>
  <c r="AM159" i="5"/>
  <c r="AN158" i="5" a="1"/>
  <c r="AN158" i="5"/>
  <c r="AM158" i="5" a="1"/>
  <c r="AM158" i="5"/>
  <c r="AN157" i="5" a="1"/>
  <c r="AN157" i="5"/>
  <c r="AM157" i="5" a="1"/>
  <c r="AM157" i="5"/>
  <c r="AN156" i="5" a="1"/>
  <c r="AN156" i="5" s="1"/>
  <c r="AM156" i="5" a="1"/>
  <c r="AM156" i="5"/>
  <c r="AN155" i="5" a="1"/>
  <c r="AN155" i="5"/>
  <c r="AM155" i="5" a="1"/>
  <c r="AM155" i="5" s="1"/>
  <c r="AN154" i="5" a="1"/>
  <c r="AN154" i="5"/>
  <c r="AM154" i="5" a="1"/>
  <c r="AM154" i="5"/>
  <c r="AN153" i="5" a="1"/>
  <c r="AN153" i="5"/>
  <c r="AM153" i="5" a="1"/>
  <c r="AM153" i="5" s="1"/>
  <c r="AN152" i="5" a="1"/>
  <c r="AN152" i="5" s="1"/>
  <c r="AM152" i="5" a="1"/>
  <c r="AM152" i="5"/>
  <c r="AN151" i="5" a="1"/>
  <c r="AN151" i="5"/>
  <c r="AM151" i="5" a="1"/>
  <c r="AM151" i="5"/>
  <c r="AN150" i="5" a="1"/>
  <c r="AN150" i="5"/>
  <c r="AM150" i="5" a="1"/>
  <c r="AM150" i="5"/>
  <c r="AN149" i="5" a="1"/>
  <c r="AN149" i="5"/>
  <c r="AM149" i="5" a="1"/>
  <c r="AM149" i="5"/>
  <c r="AN148" i="5" a="1"/>
  <c r="AN148" i="5"/>
  <c r="AM148" i="5" a="1"/>
  <c r="AM148" i="5"/>
  <c r="AN147" i="5" a="1"/>
  <c r="AN147" i="5"/>
  <c r="AM147" i="5" a="1"/>
  <c r="AM147" i="5" s="1"/>
  <c r="AN146" i="5" a="1"/>
  <c r="AN146" i="5"/>
  <c r="AM146" i="5" a="1"/>
  <c r="AM146" i="5"/>
  <c r="AN145" i="5" a="1"/>
  <c r="AN145" i="5"/>
  <c r="AM145" i="5" a="1"/>
  <c r="AM145" i="5"/>
  <c r="AN144" i="5" a="1"/>
  <c r="AN144" i="5" s="1"/>
  <c r="AM144" i="5" a="1"/>
  <c r="AM144" i="5" s="1"/>
  <c r="AN143" i="5" a="1"/>
  <c r="AN143" i="5"/>
  <c r="AM143" i="5" a="1"/>
  <c r="AM143" i="5" s="1"/>
  <c r="AN142" i="5" a="1"/>
  <c r="AN142" i="5"/>
  <c r="AM142" i="5" a="1"/>
  <c r="AM142" i="5"/>
  <c r="AN141" i="5" a="1"/>
  <c r="AN141" i="5"/>
  <c r="AM141" i="5" a="1"/>
  <c r="AM141" i="5"/>
  <c r="AN140" i="5" a="1"/>
  <c r="AN140" i="5"/>
  <c r="AM140" i="5" a="1"/>
  <c r="AM140" i="5"/>
  <c r="AN139" i="5" a="1"/>
  <c r="AN139" i="5" s="1"/>
  <c r="AM139" i="5" a="1"/>
  <c r="AM139" i="5" s="1"/>
  <c r="AN138" i="5" a="1"/>
  <c r="AN138" i="5"/>
  <c r="AM138" i="5" a="1"/>
  <c r="AM138" i="5"/>
  <c r="AN137" i="5" a="1"/>
  <c r="AN137" i="5"/>
  <c r="AM137" i="5" a="1"/>
  <c r="AM137" i="5" s="1"/>
  <c r="AN136" i="5" a="1"/>
  <c r="AN136" i="5"/>
  <c r="AM136" i="5" a="1"/>
  <c r="AM136" i="5" s="1"/>
  <c r="AN135" i="5" a="1"/>
  <c r="AN135" i="5" s="1"/>
  <c r="AM135" i="5" a="1"/>
  <c r="AM135" i="5"/>
  <c r="AN134" i="5" a="1"/>
  <c r="AN134" i="5" s="1"/>
  <c r="AM134" i="5" a="1"/>
  <c r="AM134" i="5"/>
  <c r="AN133" i="5" a="1"/>
  <c r="AN133" i="5"/>
  <c r="AM133" i="5" a="1"/>
  <c r="AM133" i="5" s="1"/>
  <c r="AN132" i="5" a="1"/>
  <c r="AN132" i="5" s="1"/>
  <c r="AM132" i="5" a="1"/>
  <c r="AM132" i="5"/>
  <c r="AN131" i="5" a="1"/>
  <c r="AN131" i="5" s="1"/>
  <c r="AM131" i="5" a="1"/>
  <c r="AM131" i="5"/>
  <c r="AN130" i="5" a="1"/>
  <c r="AN130" i="5" s="1"/>
  <c r="AM130" i="5" a="1"/>
  <c r="AM130" i="5"/>
  <c r="AN129" i="5" a="1"/>
  <c r="AN129" i="5"/>
  <c r="AM129" i="5" a="1"/>
  <c r="AM129" i="5"/>
  <c r="AN128" i="5" a="1"/>
  <c r="AN128" i="5" s="1"/>
  <c r="AM128" i="5" a="1"/>
  <c r="AM128" i="5" s="1"/>
  <c r="AN127" i="5" a="1"/>
  <c r="AN127" i="5" s="1"/>
  <c r="AM127" i="5" a="1"/>
  <c r="AM127" i="5"/>
  <c r="AN126" i="5" a="1"/>
  <c r="AN126" i="5"/>
  <c r="AM126" i="5" a="1"/>
  <c r="AM126" i="5"/>
  <c r="AN125" i="5" a="1"/>
  <c r="AN125" i="5"/>
  <c r="AM125" i="5" a="1"/>
  <c r="AM125" i="5" s="1"/>
  <c r="AN124" i="5" a="1"/>
  <c r="AN124" i="5"/>
  <c r="AM124" i="5" a="1"/>
  <c r="AM124" i="5" s="1"/>
  <c r="AN123" i="5" a="1"/>
  <c r="AN123" i="5" s="1"/>
  <c r="AM123" i="5" a="1"/>
  <c r="AM123" i="5" s="1"/>
  <c r="AN122" i="5" a="1"/>
  <c r="AN122" i="5"/>
  <c r="AM122" i="5" a="1"/>
  <c r="AM122" i="5"/>
  <c r="AN121" i="5" a="1"/>
  <c r="AN121" i="5"/>
  <c r="AM121" i="5" a="1"/>
  <c r="AM121" i="5"/>
  <c r="AN120" i="5" a="1"/>
  <c r="AN120" i="5"/>
  <c r="AM120" i="5" a="1"/>
  <c r="AM120" i="5"/>
  <c r="AN119" i="5" a="1"/>
  <c r="AN119" i="5"/>
  <c r="AM119" i="5" a="1"/>
  <c r="AM119" i="5"/>
  <c r="AN118" i="5" a="1"/>
  <c r="AN118" i="5"/>
  <c r="AM118" i="5" a="1"/>
  <c r="AM118" i="5"/>
  <c r="AN117" i="5" a="1"/>
  <c r="AN117" i="5"/>
  <c r="AM117" i="5" a="1"/>
  <c r="AM117" i="5"/>
  <c r="AN116" i="5" a="1"/>
  <c r="AN116" i="5" s="1"/>
  <c r="AM116" i="5" a="1"/>
  <c r="AM116" i="5"/>
  <c r="AN115" i="5" a="1"/>
  <c r="AN115" i="5"/>
  <c r="AM115" i="5" a="1"/>
  <c r="AM115" i="5"/>
  <c r="AN114" i="5" a="1"/>
  <c r="AN114" i="5" s="1"/>
  <c r="AM114" i="5" a="1"/>
  <c r="AM114" i="5"/>
  <c r="AN113" i="5" a="1"/>
  <c r="AN113" i="5" s="1"/>
  <c r="AM113" i="5" a="1"/>
  <c r="AM113" i="5"/>
  <c r="AN112" i="5" a="1"/>
  <c r="AN112" i="5"/>
  <c r="AM112" i="5" a="1"/>
  <c r="AM112" i="5" s="1"/>
  <c r="AN111" i="5" a="1"/>
  <c r="AN111" i="5" s="1"/>
  <c r="AM111" i="5" a="1"/>
  <c r="AM111" i="5"/>
  <c r="AN110" i="5" a="1"/>
  <c r="AN110" i="5" s="1"/>
  <c r="AM110" i="5" a="1"/>
  <c r="AM110" i="5"/>
  <c r="AN109" i="5" a="1"/>
  <c r="AN109" i="5"/>
  <c r="AM109" i="5" a="1"/>
  <c r="AM109" i="5"/>
  <c r="AN108" i="5" a="1"/>
  <c r="AN108" i="5"/>
  <c r="AM108" i="5" a="1"/>
  <c r="AM108" i="5" s="1"/>
  <c r="AN107" i="5" a="1"/>
  <c r="AN107" i="5"/>
  <c r="AM107" i="5" a="1"/>
  <c r="AM107" i="5" s="1"/>
  <c r="AN106" i="5" a="1"/>
  <c r="AN106" i="5" s="1"/>
  <c r="AM106" i="5" a="1"/>
  <c r="AM106" i="5" s="1"/>
  <c r="AN105" i="5" a="1"/>
  <c r="AN105" i="5"/>
  <c r="AM105" i="5" a="1"/>
  <c r="AM105" i="5"/>
  <c r="AN104" i="5" a="1"/>
  <c r="AN104" i="5"/>
  <c r="AM104" i="5" a="1"/>
  <c r="AM104" i="5"/>
  <c r="AN103" i="5" a="1"/>
  <c r="AN103" i="5"/>
  <c r="AM103" i="5" a="1"/>
  <c r="AM103" i="5"/>
  <c r="AN102" i="5" a="1"/>
  <c r="AN102" i="5"/>
  <c r="AM102" i="5" a="1"/>
  <c r="AM102" i="5"/>
  <c r="AN101" i="5" a="1"/>
  <c r="AN101" i="5"/>
  <c r="AM101" i="5" a="1"/>
  <c r="AM101" i="5"/>
  <c r="AN100" i="5" a="1"/>
  <c r="AN100" i="5"/>
  <c r="AM100" i="5" a="1"/>
  <c r="AM100" i="5"/>
  <c r="AN99" i="5" a="1"/>
  <c r="AN99" i="5" s="1"/>
  <c r="AM99" i="5" a="1"/>
  <c r="AM99" i="5"/>
  <c r="AN98" i="5" a="1"/>
  <c r="AN98" i="5" s="1"/>
  <c r="AM98" i="5" a="1"/>
  <c r="AM98" i="5" s="1"/>
  <c r="AN97" i="5" a="1"/>
  <c r="AN97" i="5"/>
  <c r="AM97" i="5" a="1"/>
  <c r="AM97" i="5"/>
  <c r="AN96" i="5" a="1"/>
  <c r="AN96" i="5"/>
  <c r="AM96" i="5" a="1"/>
  <c r="AM96" i="5"/>
  <c r="AN95" i="5" a="1"/>
  <c r="AN95" i="5" s="1"/>
  <c r="AM95" i="5" a="1"/>
  <c r="AM95" i="5"/>
  <c r="AN94" i="5" a="1"/>
  <c r="AN94" i="5"/>
  <c r="AM94" i="5" a="1"/>
  <c r="AM94" i="5"/>
  <c r="AN93" i="5" a="1"/>
  <c r="AN93" i="5" s="1"/>
  <c r="AM93" i="5" a="1"/>
  <c r="AM93" i="5"/>
  <c r="AN92" i="5" a="1"/>
  <c r="AN92" i="5"/>
  <c r="AM92" i="5" a="1"/>
  <c r="AM92" i="5"/>
  <c r="AN91" i="5" a="1"/>
  <c r="AN91" i="5"/>
  <c r="AM91" i="5" a="1"/>
  <c r="AM91" i="5"/>
  <c r="AN90" i="5" a="1"/>
  <c r="AN90" i="5" s="1"/>
  <c r="AM90" i="5" a="1"/>
  <c r="AM90" i="5" s="1"/>
  <c r="AN89" i="5" a="1"/>
  <c r="AN89" i="5"/>
  <c r="AM89" i="5" a="1"/>
  <c r="AM89" i="5"/>
  <c r="AN88" i="5" a="1"/>
  <c r="AN88" i="5"/>
  <c r="AM88" i="5" a="1"/>
  <c r="AM88" i="5" s="1"/>
  <c r="AN87" i="5" a="1"/>
  <c r="AN87" i="5"/>
  <c r="AM87" i="5" a="1"/>
  <c r="AM87" i="5" s="1"/>
  <c r="AN86" i="5" a="1"/>
  <c r="AN86" i="5" s="1"/>
  <c r="AM86" i="5" a="1"/>
  <c r="AM86" i="5"/>
  <c r="AN85" i="5" a="1"/>
  <c r="AN85" i="5" s="1"/>
  <c r="AM85" i="5" a="1"/>
  <c r="AM85" i="5"/>
  <c r="AN84" i="5" a="1"/>
  <c r="AN84" i="5"/>
  <c r="AM84" i="5" a="1"/>
  <c r="AM84" i="5" s="1"/>
  <c r="AN83" i="5" a="1"/>
  <c r="AN83" i="5" s="1"/>
  <c r="AM83" i="5" a="1"/>
  <c r="AM83" i="5"/>
  <c r="AN82" i="5" a="1"/>
  <c r="AN82" i="5" s="1"/>
  <c r="AM82" i="5" a="1"/>
  <c r="AM82" i="5"/>
  <c r="AN81" i="5" a="1"/>
  <c r="AN81" i="5" s="1"/>
  <c r="AM81" i="5" a="1"/>
  <c r="AM81" i="5"/>
  <c r="AN80" i="5" a="1"/>
  <c r="AN80" i="5"/>
  <c r="AM80" i="5" a="1"/>
  <c r="AM80" i="5"/>
  <c r="AN79" i="5" a="1"/>
  <c r="AN79" i="5" s="1"/>
  <c r="AM79" i="5" a="1"/>
  <c r="AM79" i="5"/>
  <c r="AN78" i="5" a="1"/>
  <c r="AN78" i="5" s="1"/>
  <c r="AM78" i="5" a="1"/>
  <c r="AM78" i="5"/>
  <c r="AN77" i="5" a="1"/>
  <c r="AN77" i="5"/>
  <c r="AM77" i="5" a="1"/>
  <c r="AM77" i="5"/>
  <c r="AN76" i="5" a="1"/>
  <c r="AN76" i="5"/>
  <c r="AM76" i="5" a="1"/>
  <c r="AM76" i="5" s="1"/>
  <c r="AN75" i="5" a="1"/>
  <c r="AN75" i="5"/>
  <c r="AM75" i="5" a="1"/>
  <c r="AM75" i="5" s="1"/>
  <c r="AN74" i="5" a="1"/>
  <c r="AN74" i="5" s="1"/>
  <c r="AM74" i="5" a="1"/>
  <c r="AM74" i="5"/>
  <c r="AN73" i="5" a="1"/>
  <c r="AN73" i="5" s="1"/>
  <c r="AM73" i="5" a="1"/>
  <c r="AM73" i="5"/>
  <c r="AN72" i="5" a="1"/>
  <c r="AN72" i="5"/>
  <c r="AM72" i="5" a="1"/>
  <c r="AM72" i="5"/>
  <c r="AN71" i="5" a="1"/>
  <c r="AN71" i="5"/>
  <c r="AM71" i="5" a="1"/>
  <c r="AM71" i="5" s="1"/>
  <c r="AN70" i="5" a="1"/>
  <c r="AN70" i="5"/>
  <c r="AM70" i="5" a="1"/>
  <c r="AM70" i="5"/>
  <c r="AN69" i="5" a="1"/>
  <c r="AN69" i="5"/>
  <c r="AM69" i="5" a="1"/>
  <c r="AM69" i="5"/>
  <c r="AN68" i="5" a="1"/>
  <c r="AN68" i="5"/>
  <c r="AM68" i="5" a="1"/>
  <c r="AM68" i="5"/>
  <c r="AN67" i="5" a="1"/>
  <c r="AN67" i="5" s="1"/>
  <c r="AM67" i="5" a="1"/>
  <c r="AM67" i="5"/>
  <c r="AN66" i="5" a="1"/>
  <c r="AN66" i="5" s="1"/>
  <c r="AM66" i="5" a="1"/>
  <c r="AM66" i="5"/>
  <c r="AN65" i="5" a="1"/>
  <c r="AN65" i="5"/>
  <c r="AM65" i="5" a="1"/>
  <c r="AM65" i="5"/>
  <c r="AN64" i="5" a="1"/>
  <c r="AN64" i="5"/>
  <c r="AM64" i="5" a="1"/>
  <c r="AM64" i="5"/>
  <c r="AN63" i="5" a="1"/>
  <c r="AN63" i="5"/>
  <c r="AM63" i="5" a="1"/>
  <c r="AM63" i="5"/>
  <c r="AN62" i="5" a="1"/>
  <c r="AN62" i="5"/>
  <c r="AM62" i="5" a="1"/>
  <c r="AM62" i="5"/>
  <c r="AN61" i="5" a="1"/>
  <c r="AN61" i="5" s="1"/>
  <c r="AM61" i="5" a="1"/>
  <c r="AM61" i="5"/>
  <c r="AN60" i="5" a="1"/>
  <c r="AN60" i="5"/>
  <c r="AM60" i="5" a="1"/>
  <c r="AM60" i="5"/>
  <c r="AN59" i="5" a="1"/>
  <c r="AN59" i="5"/>
  <c r="AM59" i="5" a="1"/>
  <c r="AM59" i="5"/>
  <c r="AN58" i="5" a="1"/>
  <c r="AN58" i="5"/>
  <c r="AM58" i="5" a="1"/>
  <c r="AM58" i="5" s="1"/>
  <c r="AN57" i="5" a="1"/>
  <c r="AN57" i="5"/>
  <c r="AM57" i="5" a="1"/>
  <c r="AM57" i="5"/>
  <c r="AN56" i="5" a="1"/>
  <c r="AN56" i="5"/>
  <c r="AM56" i="5" a="1"/>
  <c r="AM56" i="5"/>
  <c r="AN55" i="5" a="1"/>
  <c r="AN55" i="5" s="1"/>
  <c r="AM55" i="5" a="1"/>
  <c r="AM55" i="5" s="1"/>
  <c r="AN54" i="5" a="1"/>
  <c r="AN54" i="5" s="1"/>
  <c r="AM54" i="5" a="1"/>
  <c r="AM54" i="5"/>
  <c r="AN53" i="5" a="1"/>
  <c r="AN53" i="5" s="1"/>
  <c r="AM53" i="5" a="1"/>
  <c r="AM53" i="5"/>
  <c r="AN52" i="5" a="1"/>
  <c r="AN52" i="5"/>
  <c r="AM52" i="5" a="1"/>
  <c r="AM52" i="5" s="1"/>
  <c r="AN51" i="5" a="1"/>
  <c r="AN51" i="5" s="1"/>
  <c r="AM51" i="5" a="1"/>
  <c r="AM51" i="5"/>
  <c r="AN50" i="5" a="1"/>
  <c r="AN50" i="5" s="1"/>
  <c r="AM50" i="5" a="1"/>
  <c r="AM50" i="5"/>
  <c r="AN49" i="5" a="1"/>
  <c r="AN49" i="5"/>
  <c r="AM49" i="5" a="1"/>
  <c r="AM49" i="5"/>
  <c r="AN48" i="5" a="1"/>
  <c r="AN48" i="5"/>
  <c r="AM48" i="5" a="1"/>
  <c r="AM48" i="5"/>
  <c r="AN47" i="5" a="1"/>
  <c r="AN47" i="5" s="1"/>
  <c r="AM47" i="5" a="1"/>
  <c r="AM47" i="5"/>
  <c r="AN46" i="5" a="1"/>
  <c r="AN46" i="5"/>
  <c r="AM46" i="5" a="1"/>
  <c r="AM46" i="5"/>
  <c r="AN45" i="5" a="1"/>
  <c r="AN45" i="5"/>
  <c r="AM45" i="5" a="1"/>
  <c r="AM45" i="5"/>
  <c r="AN44" i="5" a="1"/>
  <c r="AN44" i="5"/>
  <c r="AM44" i="5" a="1"/>
  <c r="AM44" i="5"/>
  <c r="AN43" i="5" a="1"/>
  <c r="AN43" i="5" s="1"/>
  <c r="AM43" i="5" a="1"/>
  <c r="AM43" i="5" s="1"/>
  <c r="AN42" i="5" a="1"/>
  <c r="AN42" i="5" s="1"/>
  <c r="AM42" i="5" a="1"/>
  <c r="AM42" i="5"/>
  <c r="AN41" i="5" a="1"/>
  <c r="AN41" i="5" s="1"/>
  <c r="AM41" i="5" a="1"/>
  <c r="AM41" i="5"/>
  <c r="AN40" i="5" a="1"/>
  <c r="AN40" i="5"/>
  <c r="AM40" i="5" a="1"/>
  <c r="AM40" i="5"/>
  <c r="AN39" i="5" a="1"/>
  <c r="AN39" i="5"/>
  <c r="AM39" i="5" a="1"/>
  <c r="AM39" i="5" s="1"/>
  <c r="AN38" i="5" a="1"/>
  <c r="AN38" i="5"/>
  <c r="AM38" i="5" a="1"/>
  <c r="AM38" i="5"/>
  <c r="AN37" i="5" a="1"/>
  <c r="AN37" i="5"/>
  <c r="AM37" i="5" a="1"/>
  <c r="AM37" i="5"/>
  <c r="AN36" i="5" a="1"/>
  <c r="AN36" i="5"/>
  <c r="AM36" i="5" a="1"/>
  <c r="AM36" i="5"/>
  <c r="AN35" i="5" a="1"/>
  <c r="AN35" i="5"/>
  <c r="AM35" i="5" a="1"/>
  <c r="AM35" i="5"/>
  <c r="AN34" i="5" a="1"/>
  <c r="AN34" i="5" s="1"/>
  <c r="AM34" i="5" a="1"/>
  <c r="AM34" i="5"/>
  <c r="AN33" i="5" a="1"/>
  <c r="AN33" i="5"/>
  <c r="AM33" i="5" a="1"/>
  <c r="AM33" i="5"/>
  <c r="AN32" i="5" a="1"/>
  <c r="AN32" i="5"/>
  <c r="AM32" i="5" a="1"/>
  <c r="AM32" i="5"/>
  <c r="AN31" i="5" a="1"/>
  <c r="AN31" i="5"/>
  <c r="AM31" i="5" a="1"/>
  <c r="AM31" i="5"/>
  <c r="AN30" i="5" a="1"/>
  <c r="AN30" i="5"/>
  <c r="AM30" i="5" a="1"/>
  <c r="AM30" i="5"/>
  <c r="AN29" i="5" a="1"/>
  <c r="AN29" i="5" s="1"/>
  <c r="AM29" i="5" a="1"/>
  <c r="AM29" i="5"/>
  <c r="AN28" i="5" a="1"/>
  <c r="AN28" i="5" s="1"/>
  <c r="AM28" i="5" a="1"/>
  <c r="AM28" i="5"/>
  <c r="AN27" i="5" a="1"/>
  <c r="AN27" i="5"/>
  <c r="AM27" i="5" a="1"/>
  <c r="AM27" i="5"/>
  <c r="AN26" i="5" a="1"/>
  <c r="AN26" i="5"/>
  <c r="AM26" i="5" a="1"/>
  <c r="AM26" i="5"/>
  <c r="AN25" i="5" a="1"/>
  <c r="AN25" i="5" s="1"/>
  <c r="AM25" i="5" a="1"/>
  <c r="AM25" i="5"/>
  <c r="AN24" i="5" a="1"/>
  <c r="AN24" i="5"/>
  <c r="AM24" i="5" a="1"/>
  <c r="AM24" i="5"/>
  <c r="AN23" i="5" a="1"/>
  <c r="AN23" i="5"/>
  <c r="AM23" i="5" a="1"/>
  <c r="AM23" i="5"/>
  <c r="AN22" i="5" a="1"/>
  <c r="AN22" i="5"/>
  <c r="AM22" i="5" a="1"/>
  <c r="AM22" i="5"/>
  <c r="AN21" i="5" a="1"/>
  <c r="AN21" i="5"/>
  <c r="AM21" i="5" a="1"/>
  <c r="AM21" i="5"/>
  <c r="AN20" i="5" a="1"/>
  <c r="AN20" i="5"/>
  <c r="AM20" i="5" a="1"/>
  <c r="AM20" i="5"/>
  <c r="AN19" i="5" a="1"/>
  <c r="AN19" i="5"/>
  <c r="AM19" i="5" a="1"/>
  <c r="AM19" i="5"/>
  <c r="AN18" i="5" a="1"/>
  <c r="AN18" i="5"/>
  <c r="AM18" i="5" a="1"/>
  <c r="AM18" i="5"/>
  <c r="AN17" i="5" a="1"/>
  <c r="AN17" i="5"/>
  <c r="AM17" i="5" a="1"/>
  <c r="AM17" i="5"/>
  <c r="AN16" i="5" a="1"/>
  <c r="AN16" i="5"/>
  <c r="AM16" i="5" a="1"/>
  <c r="AM16" i="5"/>
  <c r="AN15" i="5" a="1"/>
  <c r="AN15" i="5"/>
  <c r="AM15" i="5" a="1"/>
  <c r="AM15" i="5"/>
  <c r="AN14" i="5" a="1"/>
  <c r="AN14" i="5"/>
  <c r="AM14" i="5" a="1"/>
  <c r="AM14" i="5"/>
  <c r="AN13" i="5" a="1"/>
  <c r="AN13" i="5" s="1"/>
  <c r="AM13" i="5" a="1"/>
  <c r="AM13" i="5"/>
  <c r="AN12" i="5" a="1"/>
  <c r="AN12" i="5"/>
  <c r="AM12" i="5" a="1"/>
  <c r="AM12" i="5"/>
  <c r="AN11" i="5" a="1"/>
  <c r="AN11" i="5"/>
  <c r="AM11" i="5" a="1"/>
  <c r="AM11" i="5"/>
  <c r="AN10" i="5" a="1"/>
  <c r="AN10" i="5"/>
  <c r="AM10" i="5" a="1"/>
  <c r="AM10" i="5"/>
  <c r="AN9" i="5" a="1"/>
  <c r="AN9" i="5" s="1"/>
  <c r="AM9" i="5" a="1"/>
  <c r="AM9" i="5"/>
  <c r="AN8" i="5" a="1"/>
  <c r="AN8" i="5"/>
  <c r="AM8" i="5" a="1"/>
  <c r="AM8" i="5" s="1"/>
  <c r="DL7" i="5" a="1"/>
  <c r="DL7" i="5" s="1"/>
  <c r="DH7" i="5" a="1"/>
  <c r="DH7" i="5" s="1"/>
  <c r="DD7" i="5" a="1"/>
  <c r="DD7" i="5" s="1"/>
  <c r="CG7" i="5" a="1"/>
  <c r="CG7" i="5" s="1"/>
  <c r="CC7" i="5" a="1"/>
  <c r="CC7" i="5" s="1"/>
  <c r="BL7" i="5" a="1"/>
  <c r="BL7" i="5" s="1"/>
  <c r="BK7" i="5" a="1"/>
  <c r="BK7" i="5" s="1"/>
  <c r="BH7" i="5" a="1"/>
  <c r="BH7" i="5" s="1"/>
  <c r="BD7" i="5" a="1"/>
  <c r="BD7" i="5" s="1"/>
  <c r="AZ7" i="5" a="1"/>
  <c r="AZ7" i="5" s="1"/>
  <c r="AN7" i="5" a="1"/>
  <c r="AN7" i="5"/>
  <c r="AM7" i="5" a="1"/>
  <c r="AM7" i="5"/>
  <c r="V7" i="5" a="1"/>
  <c r="V7" i="5" s="1"/>
  <c r="R7" i="5" a="1"/>
  <c r="R7" i="5" s="1"/>
  <c r="N7" i="5" a="1"/>
  <c r="N7" i="5" s="1"/>
  <c r="J7" i="5" a="1"/>
  <c r="J7" i="5" s="1"/>
  <c r="A7" i="5"/>
  <c r="DC7" i="5" s="1" a="1"/>
  <c r="DC7" i="5" s="1"/>
  <c r="DK6" i="5" a="1"/>
  <c r="DK6" i="5" s="1"/>
  <c r="DJ6" i="5" a="1"/>
  <c r="DJ6" i="5" s="1"/>
  <c r="DI6" i="5" a="1"/>
  <c r="DI6" i="5"/>
  <c r="DG6" i="5" a="1"/>
  <c r="DG6" i="5" s="1"/>
  <c r="DF6" i="5" a="1"/>
  <c r="DF6" i="5" s="1"/>
  <c r="DE6" i="5" a="1"/>
  <c r="DE6" i="5" s="1"/>
  <c r="DC6" i="5" a="1"/>
  <c r="DC6" i="5" s="1"/>
  <c r="DB6" i="5" a="1"/>
  <c r="DB6" i="5" s="1"/>
  <c r="DA6" i="5" a="1"/>
  <c r="DA6" i="5"/>
  <c r="CK6" i="5" a="1"/>
  <c r="CK6" i="5" s="1"/>
  <c r="CJ6" i="5" a="1"/>
  <c r="CJ6" i="5" s="1"/>
  <c r="CI6" i="5" a="1"/>
  <c r="CI6" i="5" s="1"/>
  <c r="CG6" i="5" a="1"/>
  <c r="CG6" i="5" s="1"/>
  <c r="CF6" i="5" a="1"/>
  <c r="CF6" i="5" s="1"/>
  <c r="CE6" i="5" a="1"/>
  <c r="CE6" i="5"/>
  <c r="CC6" i="5" a="1"/>
  <c r="CC6" i="5" s="1"/>
  <c r="CB6" i="5" a="1"/>
  <c r="CB6" i="5" s="1"/>
  <c r="CA6" i="5" a="1"/>
  <c r="CA6" i="5" s="1"/>
  <c r="BR6" i="5" a="1"/>
  <c r="BR6" i="5" s="1"/>
  <c r="BQ6" i="5" a="1"/>
  <c r="BQ6" i="5"/>
  <c r="BK6" i="5" a="1"/>
  <c r="BK6" i="5" s="1"/>
  <c r="BJ6" i="5" a="1"/>
  <c r="BJ6" i="5" s="1"/>
  <c r="BI6" i="5" a="1"/>
  <c r="BI6" i="5" s="1"/>
  <c r="BG6" i="5" a="1"/>
  <c r="BG6" i="5" s="1"/>
  <c r="BF6" i="5" a="1"/>
  <c r="BF6" i="5" s="1"/>
  <c r="BE6" i="5" a="1"/>
  <c r="BE6" i="5"/>
  <c r="BC6" i="5" a="1"/>
  <c r="BC6" i="5" s="1"/>
  <c r="BB6" i="5" a="1"/>
  <c r="BB6" i="5" s="1"/>
  <c r="BA6" i="5" a="1"/>
  <c r="BA6" i="5" s="1"/>
  <c r="AY6" i="5" a="1"/>
  <c r="AY6" i="5" s="1"/>
  <c r="AX6" i="5" a="1"/>
  <c r="AX6" i="5" s="1"/>
  <c r="AW6" i="5" a="1"/>
  <c r="AW6" i="5" s="1"/>
  <c r="AU6" i="5" a="1"/>
  <c r="AU6" i="5" s="1"/>
  <c r="AT6" i="5" a="1"/>
  <c r="AT6" i="5" s="1"/>
  <c r="AS6" i="5" a="1"/>
  <c r="AS6" i="5" s="1"/>
  <c r="AN6" i="5" a="1"/>
  <c r="AN6" i="5"/>
  <c r="AM6" i="5" a="1"/>
  <c r="AM6" i="5"/>
  <c r="AK6" i="5" a="1"/>
  <c r="AK6" i="5" s="1"/>
  <c r="AG6" i="5" a="1"/>
  <c r="AG6" i="5" s="1"/>
  <c r="AC6" i="5" a="1"/>
  <c r="AC6" i="5" s="1"/>
  <c r="Y6" i="5" a="1"/>
  <c r="Y6" i="5" s="1"/>
  <c r="U6" i="5" a="1"/>
  <c r="U6" i="5" s="1"/>
  <c r="Q6" i="5" a="1"/>
  <c r="Q6" i="5" s="1"/>
  <c r="M6" i="5" a="1"/>
  <c r="M6" i="5" s="1"/>
  <c r="I6" i="5" a="1"/>
  <c r="I6" i="5" s="1"/>
  <c r="E6" i="5" a="1"/>
  <c r="E6" i="5" s="1"/>
  <c r="A6" i="5"/>
  <c r="AI6" i="5" s="1" a="1"/>
  <c r="AI6" i="5" s="1"/>
  <c r="DL5" i="5" a="1"/>
  <c r="DL5" i="5" s="1"/>
  <c r="DK5" i="5" a="1"/>
  <c r="DK5" i="5" s="1"/>
  <c r="DJ5" i="5" a="1"/>
  <c r="DJ5" i="5" s="1"/>
  <c r="DI5" i="5" a="1"/>
  <c r="DI5" i="5" s="1"/>
  <c r="DH5" i="5" a="1"/>
  <c r="DH5" i="5" s="1"/>
  <c r="DG5" i="5" a="1"/>
  <c r="DG5" i="5" s="1"/>
  <c r="DF5" i="5" a="1"/>
  <c r="DF5" i="5" s="1"/>
  <c r="DE5" i="5" a="1"/>
  <c r="DE5" i="5" s="1"/>
  <c r="DD5" i="5" a="1"/>
  <c r="DD5" i="5"/>
  <c r="DC5" i="5" a="1"/>
  <c r="DC5" i="5" s="1"/>
  <c r="DB5" i="5" a="1"/>
  <c r="DB5" i="5" s="1"/>
  <c r="DA5" i="5" a="1"/>
  <c r="DA5" i="5" s="1"/>
  <c r="CL5" i="5" a="1"/>
  <c r="CL5" i="5"/>
  <c r="CK5" i="5" a="1"/>
  <c r="CK5" i="5" s="1"/>
  <c r="CJ5" i="5" a="1"/>
  <c r="CJ5" i="5" s="1"/>
  <c r="CI5" i="5" a="1"/>
  <c r="CI5" i="5" s="1"/>
  <c r="CH5" i="5" a="1"/>
  <c r="CH5" i="5" s="1"/>
  <c r="CG5" i="5" a="1"/>
  <c r="CG5" i="5" s="1"/>
  <c r="CF5" i="5" a="1"/>
  <c r="CF5" i="5" s="1"/>
  <c r="CE5" i="5" a="1"/>
  <c r="CE5" i="5" s="1"/>
  <c r="CD5" i="5" a="1"/>
  <c r="CD5" i="5" s="1"/>
  <c r="CC5" i="5" a="1"/>
  <c r="CC5" i="5" s="1"/>
  <c r="CB5" i="5" a="1"/>
  <c r="CB5" i="5" s="1"/>
  <c r="CA5" i="5" a="1"/>
  <c r="CA5" i="5" s="1"/>
  <c r="BR5" i="5" a="1"/>
  <c r="BR5" i="5" s="1"/>
  <c r="BQ5" i="5" a="1"/>
  <c r="BQ5" i="5" s="1"/>
  <c r="BL5" i="5" a="1"/>
  <c r="BL5" i="5"/>
  <c r="BK5" i="5" a="1"/>
  <c r="BK5" i="5" s="1"/>
  <c r="BJ5" i="5" a="1"/>
  <c r="BJ5" i="5" s="1"/>
  <c r="BI5" i="5" a="1"/>
  <c r="BI5" i="5" s="1"/>
  <c r="BH5" i="5" a="1"/>
  <c r="BH5" i="5" s="1"/>
  <c r="BG5" i="5" a="1"/>
  <c r="BG5" i="5" s="1"/>
  <c r="BF5" i="5" a="1"/>
  <c r="BF5" i="5" s="1"/>
  <c r="BE5" i="5" a="1"/>
  <c r="BE5" i="5" s="1"/>
  <c r="BD5" i="5" a="1"/>
  <c r="BD5" i="5" s="1"/>
  <c r="BC5" i="5" a="1"/>
  <c r="BC5" i="5" s="1"/>
  <c r="BB5" i="5" a="1"/>
  <c r="BB5" i="5" s="1"/>
  <c r="BB2" i="5" s="1"/>
  <c r="BA5" i="5" a="1"/>
  <c r="BA5" i="5" s="1"/>
  <c r="AZ5" i="5" a="1"/>
  <c r="AZ5" i="5"/>
  <c r="AY5" i="5" a="1"/>
  <c r="AY5" i="5" s="1"/>
  <c r="AY2" i="5" s="1"/>
  <c r="AX5" i="5" a="1"/>
  <c r="AX5" i="5" s="1"/>
  <c r="AX2" i="5" s="1"/>
  <c r="AW5" i="5" a="1"/>
  <c r="AW5" i="5" s="1"/>
  <c r="AV5" i="5" a="1"/>
  <c r="AV5" i="5"/>
  <c r="AU5" i="5" a="1"/>
  <c r="AU5" i="5" s="1"/>
  <c r="AT5" i="5" a="1"/>
  <c r="AT5" i="5" s="1"/>
  <c r="AS5" i="5" a="1"/>
  <c r="AS5" i="5" s="1"/>
  <c r="AN5" i="5" a="1"/>
  <c r="AN5" i="5" s="1"/>
  <c r="AM5" i="5" a="1"/>
  <c r="AM5" i="5"/>
  <c r="AM2" i="5" s="1"/>
  <c r="AL5" i="5" a="1"/>
  <c r="AL5" i="5"/>
  <c r="AK5" i="5" a="1"/>
  <c r="AK5" i="5"/>
  <c r="AJ5" i="5" a="1"/>
  <c r="AJ5" i="5" s="1"/>
  <c r="AI5" i="5" a="1"/>
  <c r="AI5" i="5"/>
  <c r="AH5" i="5" a="1"/>
  <c r="AH5" i="5" s="1"/>
  <c r="AG5" i="5" a="1"/>
  <c r="AG5" i="5"/>
  <c r="AF5" i="5" a="1"/>
  <c r="AF5" i="5" s="1"/>
  <c r="AE5" i="5" a="1"/>
  <c r="AE5" i="5"/>
  <c r="AD5" i="5" a="1"/>
  <c r="AD5" i="5" s="1"/>
  <c r="AC5" i="5" a="1"/>
  <c r="AC5" i="5"/>
  <c r="AB5" i="5" a="1"/>
  <c r="AB5" i="5" s="1"/>
  <c r="AA5" i="5" a="1"/>
  <c r="AA5" i="5"/>
  <c r="AA2" i="5" s="1"/>
  <c r="Z5" i="5" a="1"/>
  <c r="Z5" i="5" s="1"/>
  <c r="Y5" i="5" a="1"/>
  <c r="Y5" i="5"/>
  <c r="X5" i="5" a="1"/>
  <c r="X5" i="5" s="1"/>
  <c r="W5" i="5" a="1"/>
  <c r="W5" i="5"/>
  <c r="V5" i="5" a="1"/>
  <c r="V5" i="5" s="1"/>
  <c r="U5" i="5" a="1"/>
  <c r="U5" i="5"/>
  <c r="T5" i="5" a="1"/>
  <c r="T5" i="5" s="1"/>
  <c r="S5" i="5" a="1"/>
  <c r="S5" i="5"/>
  <c r="R5" i="5" a="1"/>
  <c r="R5" i="5" s="1"/>
  <c r="Q5" i="5" a="1"/>
  <c r="Q5" i="5"/>
  <c r="P5" i="5" a="1"/>
  <c r="P5" i="5" s="1"/>
  <c r="O5" i="5" a="1"/>
  <c r="O5" i="5"/>
  <c r="N5" i="5" a="1"/>
  <c r="N5" i="5" s="1"/>
  <c r="M5" i="5" a="1"/>
  <c r="M5" i="5"/>
  <c r="L5" i="5" a="1"/>
  <c r="L5" i="5" s="1"/>
  <c r="K5" i="5" a="1"/>
  <c r="K5" i="5"/>
  <c r="J5" i="5" a="1"/>
  <c r="J5" i="5" s="1"/>
  <c r="I5" i="5" a="1"/>
  <c r="I5" i="5"/>
  <c r="H5" i="5" a="1"/>
  <c r="H5" i="5" s="1"/>
  <c r="G5" i="5" a="1"/>
  <c r="G5" i="5"/>
  <c r="F5" i="5" a="1"/>
  <c r="F5" i="5" s="1"/>
  <c r="E5" i="5" a="1"/>
  <c r="E5" i="5" s="1"/>
  <c r="D5" i="5" a="1"/>
  <c r="D5" i="5" s="1"/>
  <c r="C5" i="5" a="1"/>
  <c r="C5" i="5"/>
  <c r="BA2" i="5"/>
  <c r="AZ2" i="5"/>
  <c r="U2" i="5"/>
  <c r="DK1" i="5"/>
  <c r="DJ1" i="5"/>
  <c r="DI1" i="5"/>
  <c r="DE1" i="5"/>
  <c r="DD1" i="5"/>
  <c r="DB1" i="5"/>
  <c r="DA1" i="5"/>
  <c r="CL1" i="5"/>
  <c r="CJ1" i="5"/>
  <c r="CI1" i="5"/>
  <c r="CG1" i="5"/>
  <c r="CF1" i="5"/>
  <c r="CA1" i="5"/>
  <c r="BL1" i="5"/>
  <c r="BJ1" i="5"/>
  <c r="BI1" i="5"/>
  <c r="BF1" i="5"/>
  <c r="BE1" i="5"/>
  <c r="BC1" i="5"/>
  <c r="BA1" i="5"/>
  <c r="AZ1" i="5"/>
  <c r="AL1" i="5"/>
  <c r="AK1" i="5"/>
  <c r="AG1" i="5"/>
  <c r="AC1" i="5"/>
  <c r="U1" i="5"/>
  <c r="R82" i="1"/>
  <c r="F82" i="1"/>
  <c r="D82" i="1" a="1"/>
  <c r="D82" i="1"/>
  <c r="C82" i="1" a="1"/>
  <c r="C82" i="1"/>
  <c r="D81" i="1" a="1"/>
  <c r="D81" i="1"/>
  <c r="C81" i="1" a="1"/>
  <c r="C81" i="1"/>
  <c r="D80" i="1" a="1"/>
  <c r="D80" i="1"/>
  <c r="C80" i="1" a="1"/>
  <c r="C80" i="1"/>
  <c r="D79" i="1" a="1"/>
  <c r="D79" i="1"/>
  <c r="C79" i="1" a="1"/>
  <c r="C79" i="1"/>
  <c r="D78" i="1" a="1"/>
  <c r="D78" i="1"/>
  <c r="C78" i="1" a="1"/>
  <c r="C78" i="1"/>
  <c r="D77" i="1" a="1"/>
  <c r="D77" i="1"/>
  <c r="C77" i="1" a="1"/>
  <c r="C77" i="1"/>
  <c r="D76" i="1" a="1"/>
  <c r="D76" i="1"/>
  <c r="C76" i="1" a="1"/>
  <c r="C76" i="1"/>
  <c r="D75" i="1" a="1"/>
  <c r="D75" i="1"/>
  <c r="C75" i="1" a="1"/>
  <c r="C75" i="1"/>
  <c r="AB72" i="1"/>
  <c r="AA72" i="1"/>
  <c r="Z72" i="1"/>
  <c r="Y72" i="1"/>
  <c r="X72" i="1"/>
  <c r="W72" i="1"/>
  <c r="V72" i="1"/>
  <c r="U72" i="1"/>
  <c r="T72" i="1"/>
  <c r="S72" i="1"/>
  <c r="R72" i="1"/>
  <c r="Q72" i="1"/>
  <c r="P72" i="1"/>
  <c r="O72" i="1"/>
  <c r="N72" i="1"/>
  <c r="M72" i="1"/>
  <c r="L72" i="1"/>
  <c r="K72" i="1"/>
  <c r="J72" i="1"/>
  <c r="I72" i="1"/>
  <c r="H72" i="1"/>
  <c r="G72" i="1"/>
  <c r="F72" i="1"/>
  <c r="E72" i="1"/>
  <c r="D72" i="1"/>
  <c r="C72" i="1"/>
  <c r="D71" i="1"/>
  <c r="C71" i="1"/>
  <c r="D70" i="1"/>
  <c r="C70" i="1"/>
  <c r="D69" i="1"/>
  <c r="C69" i="1"/>
  <c r="D68" i="1"/>
  <c r="C68" i="1"/>
  <c r="D67" i="1"/>
  <c r="C67" i="1"/>
  <c r="D66" i="1"/>
  <c r="C66" i="1"/>
  <c r="D65" i="1"/>
  <c r="C65" i="1"/>
  <c r="AB62" i="1"/>
  <c r="AA62" i="1"/>
  <c r="Z62" i="1"/>
  <c r="Y62" i="1"/>
  <c r="X62" i="1"/>
  <c r="W62" i="1"/>
  <c r="V62" i="1"/>
  <c r="U62" i="1"/>
  <c r="T62" i="1"/>
  <c r="S62" i="1"/>
  <c r="R62" i="1"/>
  <c r="Q62" i="1"/>
  <c r="P62" i="1"/>
  <c r="O62" i="1"/>
  <c r="N62" i="1"/>
  <c r="M62" i="1"/>
  <c r="L62" i="1"/>
  <c r="K62" i="1"/>
  <c r="J62" i="1"/>
  <c r="I62" i="1"/>
  <c r="H62" i="1"/>
  <c r="G62" i="1"/>
  <c r="F62" i="1"/>
  <c r="E62" i="1"/>
  <c r="D62" i="1"/>
  <c r="C62" i="1"/>
  <c r="AB61" i="1"/>
  <c r="AA61" i="1"/>
  <c r="Z61" i="1"/>
  <c r="Y61" i="1"/>
  <c r="X61" i="1"/>
  <c r="W61" i="1"/>
  <c r="V61" i="1"/>
  <c r="U61" i="1"/>
  <c r="T61" i="1"/>
  <c r="S61" i="1"/>
  <c r="R61" i="1"/>
  <c r="Q61" i="1"/>
  <c r="P61" i="1"/>
  <c r="O61" i="1"/>
  <c r="N61" i="1"/>
  <c r="M61" i="1"/>
  <c r="L61" i="1"/>
  <c r="K61" i="1"/>
  <c r="J61" i="1"/>
  <c r="I61" i="1"/>
  <c r="H61" i="1"/>
  <c r="G61" i="1"/>
  <c r="F61" i="1"/>
  <c r="E61" i="1"/>
  <c r="D61" i="1"/>
  <c r="C61" i="1"/>
  <c r="AB60" i="1"/>
  <c r="AA60" i="1"/>
  <c r="Z60" i="1"/>
  <c r="Y60" i="1"/>
  <c r="X60" i="1"/>
  <c r="W60" i="1"/>
  <c r="V60" i="1"/>
  <c r="U60" i="1"/>
  <c r="T60" i="1"/>
  <c r="S60" i="1"/>
  <c r="R60" i="1"/>
  <c r="Q60" i="1"/>
  <c r="P60" i="1"/>
  <c r="O60" i="1"/>
  <c r="N60" i="1"/>
  <c r="M60" i="1"/>
  <c r="L60" i="1"/>
  <c r="K60" i="1"/>
  <c r="J60" i="1"/>
  <c r="I60" i="1"/>
  <c r="H60" i="1"/>
  <c r="G60" i="1"/>
  <c r="F60" i="1"/>
  <c r="E60" i="1"/>
  <c r="D60" i="1"/>
  <c r="C60" i="1"/>
  <c r="AB59" i="1"/>
  <c r="AA59" i="1"/>
  <c r="Z59" i="1"/>
  <c r="Y59" i="1"/>
  <c r="X59" i="1"/>
  <c r="W59" i="1"/>
  <c r="V59" i="1"/>
  <c r="U59" i="1"/>
  <c r="T59" i="1"/>
  <c r="S59" i="1"/>
  <c r="R59" i="1"/>
  <c r="Q59" i="1"/>
  <c r="P59" i="1"/>
  <c r="O59" i="1"/>
  <c r="N59" i="1"/>
  <c r="M59" i="1"/>
  <c r="L59" i="1"/>
  <c r="K59" i="1"/>
  <c r="J59" i="1"/>
  <c r="I59" i="1"/>
  <c r="H59" i="1"/>
  <c r="G59" i="1"/>
  <c r="F59" i="1"/>
  <c r="E59" i="1"/>
  <c r="D59" i="1"/>
  <c r="C59" i="1"/>
  <c r="AB58" i="1"/>
  <c r="AA58" i="1"/>
  <c r="Z58" i="1"/>
  <c r="Y58" i="1"/>
  <c r="X58" i="1"/>
  <c r="W58" i="1"/>
  <c r="V58" i="1"/>
  <c r="U58" i="1"/>
  <c r="T58" i="1"/>
  <c r="S58" i="1"/>
  <c r="R58" i="1"/>
  <c r="Q58" i="1"/>
  <c r="P58" i="1"/>
  <c r="O58" i="1"/>
  <c r="N58" i="1"/>
  <c r="M58" i="1"/>
  <c r="L58" i="1"/>
  <c r="K58" i="1"/>
  <c r="J58" i="1"/>
  <c r="I58" i="1"/>
  <c r="H58" i="1"/>
  <c r="G58" i="1"/>
  <c r="F58" i="1"/>
  <c r="E58" i="1"/>
  <c r="D58" i="1"/>
  <c r="C58" i="1"/>
  <c r="AB57" i="1"/>
  <c r="AA57" i="1"/>
  <c r="Z57" i="1"/>
  <c r="Y57" i="1"/>
  <c r="X57" i="1"/>
  <c r="W57" i="1"/>
  <c r="V57" i="1"/>
  <c r="U57" i="1"/>
  <c r="T57" i="1"/>
  <c r="S57" i="1"/>
  <c r="R57" i="1"/>
  <c r="Q57" i="1"/>
  <c r="P57" i="1"/>
  <c r="O57" i="1"/>
  <c r="N57" i="1"/>
  <c r="M57" i="1"/>
  <c r="L57" i="1"/>
  <c r="K57" i="1"/>
  <c r="J57" i="1"/>
  <c r="I57" i="1"/>
  <c r="H57" i="1"/>
  <c r="G57" i="1"/>
  <c r="F57" i="1"/>
  <c r="E57" i="1"/>
  <c r="D57" i="1"/>
  <c r="C57" i="1"/>
  <c r="AB56" i="1"/>
  <c r="AA56" i="1"/>
  <c r="Z56" i="1"/>
  <c r="Y56" i="1"/>
  <c r="X56" i="1"/>
  <c r="W56" i="1"/>
  <c r="V56" i="1"/>
  <c r="U56" i="1"/>
  <c r="T56" i="1"/>
  <c r="S56" i="1"/>
  <c r="R56" i="1"/>
  <c r="Q56" i="1"/>
  <c r="P56" i="1"/>
  <c r="O56" i="1"/>
  <c r="N56" i="1"/>
  <c r="M56" i="1"/>
  <c r="L56" i="1"/>
  <c r="K56" i="1"/>
  <c r="J56" i="1"/>
  <c r="I56" i="1"/>
  <c r="H56" i="1"/>
  <c r="G56" i="1"/>
  <c r="F56" i="1"/>
  <c r="E56" i="1"/>
  <c r="D56" i="1"/>
  <c r="C56" i="1"/>
  <c r="AB55" i="1"/>
  <c r="AA55" i="1"/>
  <c r="Z55" i="1"/>
  <c r="Y55" i="1"/>
  <c r="X55" i="1"/>
  <c r="W55" i="1"/>
  <c r="V55" i="1"/>
  <c r="U55" i="1"/>
  <c r="T55" i="1"/>
  <c r="S55" i="1"/>
  <c r="R55" i="1"/>
  <c r="Q55" i="1"/>
  <c r="P55" i="1"/>
  <c r="O55" i="1"/>
  <c r="N55" i="1"/>
  <c r="M55" i="1"/>
  <c r="L55" i="1"/>
  <c r="K55" i="1"/>
  <c r="J55" i="1"/>
  <c r="I55" i="1"/>
  <c r="H55" i="1"/>
  <c r="G55" i="1"/>
  <c r="F55" i="1"/>
  <c r="E55" i="1"/>
  <c r="D55" i="1"/>
  <c r="C55" i="1"/>
  <c r="AB52" i="1"/>
  <c r="AA52" i="1"/>
  <c r="Z52" i="1"/>
  <c r="Y52" i="1"/>
  <c r="X52" i="1"/>
  <c r="W52" i="1"/>
  <c r="V52" i="1"/>
  <c r="U52" i="1"/>
  <c r="T52" i="1"/>
  <c r="S52" i="1"/>
  <c r="R52" i="1"/>
  <c r="Q52" i="1"/>
  <c r="P52" i="1"/>
  <c r="O52" i="1"/>
  <c r="N52" i="1"/>
  <c r="M52" i="1"/>
  <c r="L52" i="1"/>
  <c r="K52" i="1"/>
  <c r="J52" i="1"/>
  <c r="I52" i="1"/>
  <c r="H52" i="1"/>
  <c r="G52" i="1"/>
  <c r="F52" i="1"/>
  <c r="E52" i="1"/>
  <c r="D52" i="1"/>
  <c r="C52" i="1"/>
  <c r="AB51" i="1"/>
  <c r="AA51" i="1"/>
  <c r="Z51" i="1"/>
  <c r="Y51" i="1"/>
  <c r="X51" i="1"/>
  <c r="W51" i="1"/>
  <c r="V51" i="1"/>
  <c r="U51" i="1"/>
  <c r="T51" i="1"/>
  <c r="S51" i="1"/>
  <c r="R51" i="1"/>
  <c r="Q51" i="1"/>
  <c r="P51" i="1"/>
  <c r="O51" i="1"/>
  <c r="N51" i="1"/>
  <c r="M51" i="1"/>
  <c r="L51" i="1"/>
  <c r="K51" i="1"/>
  <c r="J51" i="1"/>
  <c r="I51" i="1"/>
  <c r="H51" i="1"/>
  <c r="G51" i="1"/>
  <c r="F51" i="1"/>
  <c r="E51" i="1"/>
  <c r="D51" i="1"/>
  <c r="C51" i="1"/>
  <c r="AB50" i="1"/>
  <c r="AA50" i="1"/>
  <c r="Z50" i="1"/>
  <c r="Y50" i="1"/>
  <c r="X50" i="1"/>
  <c r="W50" i="1"/>
  <c r="V50" i="1"/>
  <c r="U50" i="1"/>
  <c r="T50" i="1"/>
  <c r="S50" i="1"/>
  <c r="R50" i="1"/>
  <c r="Q50" i="1"/>
  <c r="P50" i="1"/>
  <c r="O50" i="1"/>
  <c r="N50" i="1"/>
  <c r="M50" i="1"/>
  <c r="L50" i="1"/>
  <c r="K50" i="1"/>
  <c r="J50" i="1"/>
  <c r="I50" i="1"/>
  <c r="H50" i="1"/>
  <c r="G50" i="1"/>
  <c r="F50" i="1"/>
  <c r="E50" i="1"/>
  <c r="D50" i="1"/>
  <c r="C50" i="1"/>
  <c r="AB49" i="1"/>
  <c r="AA49" i="1"/>
  <c r="Z49" i="1"/>
  <c r="Y49" i="1"/>
  <c r="X49" i="1"/>
  <c r="W49" i="1"/>
  <c r="V49" i="1"/>
  <c r="U49" i="1"/>
  <c r="T49" i="1"/>
  <c r="S49" i="1"/>
  <c r="R49" i="1"/>
  <c r="Q49" i="1"/>
  <c r="P49" i="1"/>
  <c r="O49" i="1"/>
  <c r="N49" i="1"/>
  <c r="M49" i="1"/>
  <c r="L49" i="1"/>
  <c r="K49" i="1"/>
  <c r="J49" i="1"/>
  <c r="I49" i="1"/>
  <c r="H49" i="1"/>
  <c r="G49" i="1"/>
  <c r="F49" i="1"/>
  <c r="E49" i="1"/>
  <c r="D49" i="1"/>
  <c r="C49" i="1"/>
  <c r="AB48" i="1"/>
  <c r="AA48" i="1"/>
  <c r="Z48" i="1"/>
  <c r="Y48" i="1"/>
  <c r="X48" i="1"/>
  <c r="W48" i="1"/>
  <c r="V48" i="1"/>
  <c r="U48" i="1"/>
  <c r="T48" i="1"/>
  <c r="S48" i="1"/>
  <c r="R48" i="1"/>
  <c r="Q48" i="1"/>
  <c r="P48" i="1"/>
  <c r="O48" i="1"/>
  <c r="N48" i="1"/>
  <c r="M48" i="1"/>
  <c r="L48" i="1"/>
  <c r="K48" i="1"/>
  <c r="J48" i="1"/>
  <c r="I48" i="1"/>
  <c r="H48" i="1"/>
  <c r="G48" i="1"/>
  <c r="F48" i="1"/>
  <c r="E48" i="1"/>
  <c r="D48" i="1"/>
  <c r="C48" i="1"/>
  <c r="AB47" i="1"/>
  <c r="AA47" i="1"/>
  <c r="Z47" i="1"/>
  <c r="Y47" i="1"/>
  <c r="X47" i="1"/>
  <c r="W47" i="1"/>
  <c r="V47" i="1"/>
  <c r="U47" i="1"/>
  <c r="T47" i="1"/>
  <c r="S47" i="1"/>
  <c r="R47" i="1"/>
  <c r="Q47" i="1"/>
  <c r="P47" i="1"/>
  <c r="O47" i="1"/>
  <c r="N47" i="1"/>
  <c r="M47" i="1"/>
  <c r="L47" i="1"/>
  <c r="K47" i="1"/>
  <c r="J47" i="1"/>
  <c r="I47" i="1"/>
  <c r="H47" i="1"/>
  <c r="G47" i="1"/>
  <c r="F47" i="1"/>
  <c r="E47" i="1"/>
  <c r="D47" i="1"/>
  <c r="C47" i="1"/>
  <c r="AB46" i="1"/>
  <c r="AA46" i="1"/>
  <c r="Z46" i="1"/>
  <c r="Y46" i="1"/>
  <c r="X46" i="1"/>
  <c r="W46" i="1"/>
  <c r="V46" i="1"/>
  <c r="U46" i="1"/>
  <c r="T46" i="1"/>
  <c r="S46" i="1"/>
  <c r="R46" i="1"/>
  <c r="Q46" i="1"/>
  <c r="P46" i="1"/>
  <c r="O46" i="1"/>
  <c r="N46" i="1"/>
  <c r="M46" i="1"/>
  <c r="L46" i="1"/>
  <c r="K46" i="1"/>
  <c r="J46" i="1"/>
  <c r="I46" i="1"/>
  <c r="H46" i="1"/>
  <c r="G46" i="1"/>
  <c r="F46" i="1"/>
  <c r="E46" i="1"/>
  <c r="D46" i="1"/>
  <c r="C46" i="1"/>
  <c r="AB45" i="1"/>
  <c r="AA45" i="1"/>
  <c r="Z45" i="1"/>
  <c r="Y45" i="1"/>
  <c r="X45" i="1"/>
  <c r="W45" i="1"/>
  <c r="V45" i="1"/>
  <c r="U45" i="1"/>
  <c r="T45" i="1"/>
  <c r="S45" i="1"/>
  <c r="R45" i="1"/>
  <c r="Q45" i="1"/>
  <c r="P45" i="1"/>
  <c r="O45" i="1"/>
  <c r="N45" i="1"/>
  <c r="M45" i="1"/>
  <c r="L45" i="1"/>
  <c r="K45" i="1"/>
  <c r="J45" i="1"/>
  <c r="I45" i="1"/>
  <c r="H45" i="1"/>
  <c r="G45" i="1"/>
  <c r="F45" i="1"/>
  <c r="E45" i="1"/>
  <c r="D45" i="1"/>
  <c r="C45" i="1"/>
  <c r="AB42" i="1"/>
  <c r="AA42" i="1"/>
  <c r="Z42" i="1"/>
  <c r="Y42" i="1"/>
  <c r="X42" i="1"/>
  <c r="W42" i="1"/>
  <c r="V42" i="1"/>
  <c r="U42" i="1"/>
  <c r="T42" i="1"/>
  <c r="S42" i="1"/>
  <c r="R42" i="1"/>
  <c r="Q42" i="1"/>
  <c r="P42" i="1"/>
  <c r="O42" i="1"/>
  <c r="N42" i="1"/>
  <c r="M42" i="1"/>
  <c r="L42" i="1"/>
  <c r="K42" i="1"/>
  <c r="J42" i="1"/>
  <c r="I42" i="1"/>
  <c r="H42" i="1"/>
  <c r="G42" i="1"/>
  <c r="F42" i="1"/>
  <c r="E42" i="1"/>
  <c r="D42" i="1"/>
  <c r="C42" i="1"/>
  <c r="AB41" i="1"/>
  <c r="AA41" i="1"/>
  <c r="Z41" i="1"/>
  <c r="Y41" i="1"/>
  <c r="X41" i="1"/>
  <c r="W41" i="1"/>
  <c r="V41" i="1"/>
  <c r="U41" i="1"/>
  <c r="T41" i="1"/>
  <c r="S41" i="1"/>
  <c r="R41" i="1"/>
  <c r="Q41" i="1"/>
  <c r="P41" i="1"/>
  <c r="O41" i="1"/>
  <c r="N41" i="1"/>
  <c r="M41" i="1"/>
  <c r="L41" i="1"/>
  <c r="K41" i="1"/>
  <c r="J41" i="1"/>
  <c r="I41" i="1"/>
  <c r="H41" i="1"/>
  <c r="G41" i="1"/>
  <c r="F41" i="1"/>
  <c r="E41" i="1"/>
  <c r="D41" i="1"/>
  <c r="C41" i="1"/>
  <c r="AB40" i="1"/>
  <c r="AA40" i="1"/>
  <c r="Z40" i="1"/>
  <c r="Y40" i="1"/>
  <c r="X40" i="1"/>
  <c r="W40" i="1"/>
  <c r="V40" i="1"/>
  <c r="U40" i="1"/>
  <c r="T40" i="1"/>
  <c r="S40" i="1"/>
  <c r="R40" i="1"/>
  <c r="Q40" i="1"/>
  <c r="P40" i="1"/>
  <c r="O40" i="1"/>
  <c r="N40" i="1"/>
  <c r="M40" i="1"/>
  <c r="L40" i="1"/>
  <c r="K40" i="1"/>
  <c r="J40" i="1"/>
  <c r="I40" i="1"/>
  <c r="H40" i="1"/>
  <c r="G40" i="1"/>
  <c r="F40" i="1"/>
  <c r="E40" i="1"/>
  <c r="D40" i="1"/>
  <c r="C40" i="1"/>
  <c r="AB39" i="1"/>
  <c r="AA39" i="1"/>
  <c r="Z39" i="1"/>
  <c r="Y39" i="1"/>
  <c r="X39" i="1"/>
  <c r="W39" i="1"/>
  <c r="V39" i="1"/>
  <c r="U39" i="1"/>
  <c r="T39" i="1"/>
  <c r="S39" i="1"/>
  <c r="R39" i="1"/>
  <c r="Q39" i="1"/>
  <c r="P39" i="1"/>
  <c r="O39" i="1"/>
  <c r="N39" i="1"/>
  <c r="M39" i="1"/>
  <c r="L39" i="1"/>
  <c r="K39" i="1"/>
  <c r="J39" i="1"/>
  <c r="I39" i="1"/>
  <c r="H39" i="1"/>
  <c r="G39" i="1"/>
  <c r="F39" i="1"/>
  <c r="E39" i="1"/>
  <c r="D39" i="1"/>
  <c r="C39" i="1"/>
  <c r="AB38" i="1"/>
  <c r="AA38" i="1"/>
  <c r="Z38" i="1"/>
  <c r="Y38" i="1"/>
  <c r="X38" i="1"/>
  <c r="W38" i="1"/>
  <c r="V38" i="1"/>
  <c r="U38" i="1"/>
  <c r="T38" i="1"/>
  <c r="S38" i="1"/>
  <c r="R38" i="1"/>
  <c r="Q38" i="1"/>
  <c r="P38" i="1"/>
  <c r="O38" i="1"/>
  <c r="N38" i="1"/>
  <c r="M38" i="1"/>
  <c r="L38" i="1"/>
  <c r="K38" i="1"/>
  <c r="J38" i="1"/>
  <c r="I38" i="1"/>
  <c r="H38" i="1"/>
  <c r="G38" i="1"/>
  <c r="F38" i="1"/>
  <c r="E38" i="1"/>
  <c r="D38" i="1"/>
  <c r="C38" i="1"/>
  <c r="AB37" i="1"/>
  <c r="AA37" i="1"/>
  <c r="Z37" i="1"/>
  <c r="Y37" i="1"/>
  <c r="X37" i="1"/>
  <c r="W37" i="1"/>
  <c r="V37" i="1"/>
  <c r="U37" i="1"/>
  <c r="T37" i="1"/>
  <c r="S37" i="1"/>
  <c r="R37" i="1"/>
  <c r="Q37" i="1"/>
  <c r="P37" i="1"/>
  <c r="O37" i="1"/>
  <c r="N37" i="1"/>
  <c r="M37" i="1"/>
  <c r="L37" i="1"/>
  <c r="K37" i="1"/>
  <c r="J37" i="1"/>
  <c r="I37" i="1"/>
  <c r="H37" i="1"/>
  <c r="G37" i="1"/>
  <c r="F37" i="1"/>
  <c r="E37" i="1"/>
  <c r="D37" i="1"/>
  <c r="C37" i="1"/>
  <c r="AB36" i="1"/>
  <c r="AA36" i="1"/>
  <c r="Z36" i="1"/>
  <c r="Y36" i="1"/>
  <c r="X36" i="1"/>
  <c r="W36" i="1"/>
  <c r="V36" i="1"/>
  <c r="U36" i="1"/>
  <c r="T36" i="1"/>
  <c r="S36" i="1"/>
  <c r="R36" i="1"/>
  <c r="Q36" i="1"/>
  <c r="P36" i="1"/>
  <c r="O36" i="1"/>
  <c r="N36" i="1"/>
  <c r="M36" i="1"/>
  <c r="L36" i="1"/>
  <c r="K36" i="1"/>
  <c r="J36" i="1"/>
  <c r="I36" i="1"/>
  <c r="H36" i="1"/>
  <c r="G36" i="1"/>
  <c r="F36" i="1"/>
  <c r="E36" i="1"/>
  <c r="D36" i="1"/>
  <c r="C36" i="1"/>
  <c r="AB35" i="1"/>
  <c r="AA35" i="1"/>
  <c r="Z35" i="1"/>
  <c r="Y35" i="1"/>
  <c r="X35" i="1"/>
  <c r="W35" i="1"/>
  <c r="V35" i="1"/>
  <c r="U35" i="1"/>
  <c r="T35" i="1"/>
  <c r="S35" i="1"/>
  <c r="R35" i="1"/>
  <c r="Q35" i="1"/>
  <c r="P35" i="1"/>
  <c r="O35" i="1"/>
  <c r="N35" i="1"/>
  <c r="M35" i="1"/>
  <c r="L35" i="1"/>
  <c r="K35" i="1"/>
  <c r="J35" i="1"/>
  <c r="I35" i="1"/>
  <c r="H35" i="1"/>
  <c r="G35" i="1"/>
  <c r="F35" i="1"/>
  <c r="E35" i="1"/>
  <c r="D35" i="1"/>
  <c r="C35" i="1"/>
  <c r="AB32" i="1"/>
  <c r="AA32" i="1"/>
  <c r="Z32" i="1"/>
  <c r="Y32" i="1"/>
  <c r="X32" i="1"/>
  <c r="W32" i="1"/>
  <c r="V32" i="1"/>
  <c r="U32" i="1"/>
  <c r="T32" i="1"/>
  <c r="S32" i="1"/>
  <c r="R32" i="1"/>
  <c r="Q32" i="1"/>
  <c r="P32" i="1"/>
  <c r="O32" i="1"/>
  <c r="N32" i="1"/>
  <c r="M32" i="1"/>
  <c r="L32" i="1"/>
  <c r="K32" i="1"/>
  <c r="J32" i="1"/>
  <c r="I32" i="1"/>
  <c r="H32" i="1"/>
  <c r="G32" i="1"/>
  <c r="F32" i="1"/>
  <c r="E32" i="1"/>
  <c r="D32" i="1"/>
  <c r="C32" i="1"/>
  <c r="AB31" i="1"/>
  <c r="AA31" i="1"/>
  <c r="Z31" i="1"/>
  <c r="Y31" i="1"/>
  <c r="X31" i="1"/>
  <c r="W31" i="1"/>
  <c r="V31" i="1"/>
  <c r="U31" i="1"/>
  <c r="T31" i="1"/>
  <c r="S31" i="1"/>
  <c r="R31" i="1"/>
  <c r="Q31" i="1"/>
  <c r="P31" i="1"/>
  <c r="O31" i="1"/>
  <c r="N31" i="1"/>
  <c r="M31" i="1"/>
  <c r="L31" i="1"/>
  <c r="K31" i="1"/>
  <c r="J31" i="1"/>
  <c r="I31" i="1"/>
  <c r="H31" i="1"/>
  <c r="G31" i="1"/>
  <c r="F31" i="1"/>
  <c r="E31" i="1"/>
  <c r="D31" i="1"/>
  <c r="C31" i="1"/>
  <c r="AB30" i="1"/>
  <c r="AA30" i="1"/>
  <c r="Z30" i="1"/>
  <c r="Y30" i="1"/>
  <c r="X30" i="1"/>
  <c r="W30" i="1"/>
  <c r="V30" i="1"/>
  <c r="U30" i="1"/>
  <c r="T30" i="1"/>
  <c r="S30" i="1"/>
  <c r="R30" i="1"/>
  <c r="Q30" i="1"/>
  <c r="P30" i="1"/>
  <c r="O30" i="1"/>
  <c r="N30" i="1"/>
  <c r="M30" i="1"/>
  <c r="L30" i="1"/>
  <c r="K30" i="1"/>
  <c r="J30" i="1"/>
  <c r="I30" i="1"/>
  <c r="H30" i="1"/>
  <c r="G30" i="1"/>
  <c r="F30" i="1"/>
  <c r="E30" i="1"/>
  <c r="D30" i="1"/>
  <c r="C30" i="1"/>
  <c r="AB29" i="1"/>
  <c r="AA29" i="1"/>
  <c r="Z29" i="1"/>
  <c r="Y29" i="1"/>
  <c r="X29" i="1"/>
  <c r="W29" i="1"/>
  <c r="V29" i="1"/>
  <c r="U29" i="1"/>
  <c r="T29" i="1"/>
  <c r="S29" i="1"/>
  <c r="R29" i="1"/>
  <c r="Q29" i="1"/>
  <c r="P29" i="1"/>
  <c r="O29" i="1"/>
  <c r="N29" i="1"/>
  <c r="M29" i="1"/>
  <c r="L29" i="1"/>
  <c r="K29" i="1"/>
  <c r="J29" i="1"/>
  <c r="I29" i="1"/>
  <c r="H29" i="1"/>
  <c r="G29" i="1"/>
  <c r="F29" i="1"/>
  <c r="E29" i="1"/>
  <c r="D29" i="1"/>
  <c r="C29" i="1"/>
  <c r="AB28" i="1"/>
  <c r="AA28" i="1"/>
  <c r="Z28" i="1"/>
  <c r="Y28" i="1"/>
  <c r="X28" i="1"/>
  <c r="W28" i="1"/>
  <c r="V28" i="1"/>
  <c r="U28" i="1"/>
  <c r="T28" i="1"/>
  <c r="S28" i="1"/>
  <c r="R28" i="1"/>
  <c r="Q28" i="1"/>
  <c r="P28" i="1"/>
  <c r="O28" i="1"/>
  <c r="N28" i="1"/>
  <c r="M28" i="1"/>
  <c r="L28" i="1"/>
  <c r="K28" i="1"/>
  <c r="J28" i="1"/>
  <c r="I28" i="1"/>
  <c r="H28" i="1"/>
  <c r="G28" i="1"/>
  <c r="F28" i="1"/>
  <c r="E28" i="1"/>
  <c r="D28" i="1"/>
  <c r="C28" i="1"/>
  <c r="AB27" i="1"/>
  <c r="AA27" i="1"/>
  <c r="Z27" i="1"/>
  <c r="Y27" i="1"/>
  <c r="X27" i="1"/>
  <c r="W27" i="1"/>
  <c r="V27" i="1"/>
  <c r="U27" i="1"/>
  <c r="T27" i="1"/>
  <c r="S27" i="1"/>
  <c r="R27" i="1"/>
  <c r="Q27" i="1"/>
  <c r="P27" i="1"/>
  <c r="O27" i="1"/>
  <c r="N27" i="1"/>
  <c r="M27" i="1"/>
  <c r="L27" i="1"/>
  <c r="K27" i="1"/>
  <c r="J27" i="1"/>
  <c r="I27" i="1"/>
  <c r="H27" i="1"/>
  <c r="G27" i="1"/>
  <c r="F27" i="1"/>
  <c r="E27" i="1"/>
  <c r="D27" i="1"/>
  <c r="C27" i="1"/>
  <c r="AB26" i="1"/>
  <c r="AA26" i="1"/>
  <c r="Z26" i="1"/>
  <c r="Y26" i="1"/>
  <c r="X26" i="1"/>
  <c r="W26" i="1"/>
  <c r="V26" i="1"/>
  <c r="U26" i="1"/>
  <c r="T26" i="1"/>
  <c r="S26" i="1"/>
  <c r="R26" i="1"/>
  <c r="Q26" i="1"/>
  <c r="P26" i="1"/>
  <c r="O26" i="1"/>
  <c r="N26" i="1"/>
  <c r="M26" i="1"/>
  <c r="L26" i="1"/>
  <c r="K26" i="1"/>
  <c r="J26" i="1"/>
  <c r="I26" i="1"/>
  <c r="H26" i="1"/>
  <c r="G26" i="1"/>
  <c r="F26" i="1"/>
  <c r="E26" i="1"/>
  <c r="D26" i="1"/>
  <c r="C26" i="1"/>
  <c r="AB25" i="1"/>
  <c r="AA25" i="1"/>
  <c r="Z25" i="1"/>
  <c r="Y25" i="1"/>
  <c r="X25" i="1"/>
  <c r="W25" i="1"/>
  <c r="V25" i="1"/>
  <c r="U25" i="1"/>
  <c r="T25" i="1"/>
  <c r="S25" i="1"/>
  <c r="R25" i="1"/>
  <c r="Q25" i="1"/>
  <c r="P25" i="1"/>
  <c r="O25" i="1"/>
  <c r="N25" i="1"/>
  <c r="M25" i="1"/>
  <c r="L25" i="1"/>
  <c r="K25" i="1"/>
  <c r="J25" i="1"/>
  <c r="I25" i="1"/>
  <c r="H25" i="1"/>
  <c r="G25" i="1"/>
  <c r="F25" i="1"/>
  <c r="E25" i="1"/>
  <c r="D25" i="1"/>
  <c r="C25" i="1"/>
  <c r="AB22" i="1"/>
  <c r="AA22" i="1"/>
  <c r="Z22" i="1"/>
  <c r="Y22" i="1"/>
  <c r="X22" i="1"/>
  <c r="W22" i="1"/>
  <c r="V22" i="1"/>
  <c r="U22" i="1"/>
  <c r="T22" i="1"/>
  <c r="S22" i="1"/>
  <c r="R22" i="1"/>
  <c r="Q22" i="1"/>
  <c r="P22" i="1"/>
  <c r="O22" i="1"/>
  <c r="N22" i="1"/>
  <c r="M22" i="1"/>
  <c r="L22" i="1"/>
  <c r="K22" i="1"/>
  <c r="J22" i="1"/>
  <c r="I22" i="1"/>
  <c r="H22" i="1"/>
  <c r="G22" i="1"/>
  <c r="F22" i="1"/>
  <c r="E22" i="1"/>
  <c r="D22" i="1"/>
  <c r="C22" i="1"/>
  <c r="AB21" i="1"/>
  <c r="AA21" i="1"/>
  <c r="Z21" i="1"/>
  <c r="Y21" i="1"/>
  <c r="X21" i="1"/>
  <c r="W21" i="1"/>
  <c r="V21" i="1"/>
  <c r="U21" i="1"/>
  <c r="T21" i="1"/>
  <c r="S21" i="1"/>
  <c r="R21" i="1"/>
  <c r="Q21" i="1"/>
  <c r="P21" i="1"/>
  <c r="O21" i="1"/>
  <c r="N21" i="1"/>
  <c r="M21" i="1"/>
  <c r="L21" i="1"/>
  <c r="K21" i="1"/>
  <c r="J21" i="1"/>
  <c r="I21" i="1"/>
  <c r="H21" i="1"/>
  <c r="G21" i="1"/>
  <c r="F21" i="1"/>
  <c r="E21" i="1"/>
  <c r="D21" i="1"/>
  <c r="C21" i="1"/>
  <c r="AB20" i="1"/>
  <c r="AA20" i="1"/>
  <c r="Z20" i="1"/>
  <c r="Y20" i="1"/>
  <c r="X20" i="1"/>
  <c r="W20" i="1"/>
  <c r="V20" i="1"/>
  <c r="U20" i="1"/>
  <c r="T20" i="1"/>
  <c r="S20" i="1"/>
  <c r="R20" i="1"/>
  <c r="Q20" i="1"/>
  <c r="P20" i="1"/>
  <c r="O20" i="1"/>
  <c r="N20" i="1"/>
  <c r="M20" i="1"/>
  <c r="L20" i="1"/>
  <c r="K20" i="1"/>
  <c r="J20" i="1"/>
  <c r="I20" i="1"/>
  <c r="H20" i="1"/>
  <c r="G20" i="1"/>
  <c r="F20" i="1"/>
  <c r="E20" i="1"/>
  <c r="D20" i="1"/>
  <c r="C20" i="1"/>
  <c r="AB19" i="1"/>
  <c r="AA19" i="1"/>
  <c r="Z19" i="1"/>
  <c r="Y19" i="1"/>
  <c r="X19" i="1"/>
  <c r="W19" i="1"/>
  <c r="V19" i="1"/>
  <c r="U19" i="1"/>
  <c r="T19" i="1"/>
  <c r="S19" i="1"/>
  <c r="R19" i="1"/>
  <c r="Q19" i="1"/>
  <c r="P19" i="1"/>
  <c r="O19" i="1"/>
  <c r="N19" i="1"/>
  <c r="M19" i="1"/>
  <c r="L19" i="1"/>
  <c r="K19" i="1"/>
  <c r="J19" i="1"/>
  <c r="I19" i="1"/>
  <c r="H19" i="1"/>
  <c r="G19" i="1"/>
  <c r="F19" i="1"/>
  <c r="E19" i="1"/>
  <c r="D19" i="1"/>
  <c r="C19" i="1"/>
  <c r="AB18" i="1"/>
  <c r="AA18" i="1"/>
  <c r="Z18" i="1"/>
  <c r="Y18" i="1"/>
  <c r="X18" i="1"/>
  <c r="W18" i="1"/>
  <c r="V18" i="1"/>
  <c r="U18" i="1"/>
  <c r="T18" i="1"/>
  <c r="S18" i="1"/>
  <c r="R18" i="1"/>
  <c r="Q18" i="1"/>
  <c r="P18" i="1"/>
  <c r="O18" i="1"/>
  <c r="N18" i="1"/>
  <c r="M18" i="1"/>
  <c r="L18" i="1"/>
  <c r="K18" i="1"/>
  <c r="J18" i="1"/>
  <c r="I18" i="1"/>
  <c r="H18" i="1"/>
  <c r="G18" i="1"/>
  <c r="F18" i="1"/>
  <c r="E18" i="1"/>
  <c r="D18" i="1"/>
  <c r="C18" i="1"/>
  <c r="AB17" i="1"/>
  <c r="AA17" i="1"/>
  <c r="Z17" i="1"/>
  <c r="Y17" i="1"/>
  <c r="X17" i="1"/>
  <c r="W17" i="1"/>
  <c r="V17" i="1"/>
  <c r="U17" i="1"/>
  <c r="T17" i="1"/>
  <c r="S17" i="1"/>
  <c r="R17" i="1"/>
  <c r="Q17" i="1"/>
  <c r="P17" i="1"/>
  <c r="O17" i="1"/>
  <c r="N17" i="1"/>
  <c r="M17" i="1"/>
  <c r="L17" i="1"/>
  <c r="K17" i="1"/>
  <c r="J17" i="1"/>
  <c r="I17" i="1"/>
  <c r="H17" i="1"/>
  <c r="G17" i="1"/>
  <c r="F17" i="1"/>
  <c r="E17" i="1"/>
  <c r="D17" i="1"/>
  <c r="C17" i="1"/>
  <c r="AB16" i="1"/>
  <c r="AA16" i="1"/>
  <c r="Z16" i="1"/>
  <c r="Y16" i="1"/>
  <c r="X16" i="1"/>
  <c r="W16" i="1"/>
  <c r="V16" i="1"/>
  <c r="U16" i="1"/>
  <c r="T16" i="1"/>
  <c r="S16" i="1"/>
  <c r="R16" i="1"/>
  <c r="Q16" i="1"/>
  <c r="P16" i="1"/>
  <c r="O16" i="1"/>
  <c r="N16" i="1"/>
  <c r="M16" i="1"/>
  <c r="L16" i="1"/>
  <c r="K16" i="1"/>
  <c r="J16" i="1"/>
  <c r="I16" i="1"/>
  <c r="H16" i="1"/>
  <c r="G16" i="1"/>
  <c r="F16" i="1"/>
  <c r="E16" i="1"/>
  <c r="D16" i="1"/>
  <c r="C16" i="1"/>
  <c r="AB15" i="1"/>
  <c r="AA15" i="1"/>
  <c r="Z15" i="1"/>
  <c r="Y15" i="1"/>
  <c r="X15" i="1"/>
  <c r="W15" i="1"/>
  <c r="V15" i="1"/>
  <c r="U15" i="1"/>
  <c r="T15" i="1"/>
  <c r="S15" i="1"/>
  <c r="R15" i="1"/>
  <c r="Q15" i="1"/>
  <c r="P15" i="1"/>
  <c r="O15" i="1"/>
  <c r="N15" i="1"/>
  <c r="M15" i="1"/>
  <c r="L15" i="1"/>
  <c r="K15" i="1"/>
  <c r="J15" i="1"/>
  <c r="I15" i="1"/>
  <c r="H15" i="1"/>
  <c r="G15" i="1"/>
  <c r="F15" i="1"/>
  <c r="E15" i="1"/>
  <c r="D15" i="1"/>
  <c r="C15" i="1"/>
  <c r="AB12" i="1"/>
  <c r="AA12" i="1"/>
  <c r="Z12" i="1"/>
  <c r="Y12" i="1"/>
  <c r="X12" i="1"/>
  <c r="W12" i="1"/>
  <c r="V12" i="1"/>
  <c r="U12" i="1"/>
  <c r="T12" i="1"/>
  <c r="S12" i="1"/>
  <c r="R12" i="1"/>
  <c r="Q12" i="1"/>
  <c r="P12" i="1"/>
  <c r="O12" i="1"/>
  <c r="N12" i="1"/>
  <c r="M12" i="1"/>
  <c r="L12" i="1"/>
  <c r="K12" i="1"/>
  <c r="J12" i="1"/>
  <c r="I12" i="1"/>
  <c r="H12" i="1"/>
  <c r="G12" i="1"/>
  <c r="F12" i="1"/>
  <c r="E12" i="1"/>
  <c r="D12" i="1"/>
  <c r="C12" i="1"/>
  <c r="AB11" i="1"/>
  <c r="AA11" i="1"/>
  <c r="Z11" i="1"/>
  <c r="Y11" i="1"/>
  <c r="X11" i="1"/>
  <c r="W11" i="1"/>
  <c r="V11" i="1"/>
  <c r="U11" i="1"/>
  <c r="T11" i="1"/>
  <c r="S11" i="1"/>
  <c r="R11" i="1"/>
  <c r="Q11" i="1"/>
  <c r="P11" i="1"/>
  <c r="O11" i="1"/>
  <c r="N11" i="1"/>
  <c r="M11" i="1"/>
  <c r="L11" i="1"/>
  <c r="K11" i="1"/>
  <c r="J11" i="1"/>
  <c r="I11" i="1"/>
  <c r="H11" i="1"/>
  <c r="G11" i="1"/>
  <c r="F11" i="1"/>
  <c r="E11" i="1"/>
  <c r="D11" i="1"/>
  <c r="C11" i="1"/>
  <c r="AB10" i="1"/>
  <c r="AA10" i="1"/>
  <c r="Z10" i="1"/>
  <c r="Y10" i="1"/>
  <c r="X10" i="1"/>
  <c r="W10" i="1"/>
  <c r="V10" i="1"/>
  <c r="U10" i="1"/>
  <c r="T10" i="1"/>
  <c r="S10" i="1"/>
  <c r="R10" i="1"/>
  <c r="Q10" i="1"/>
  <c r="P10" i="1"/>
  <c r="O10" i="1"/>
  <c r="N10" i="1"/>
  <c r="M10" i="1"/>
  <c r="L10" i="1"/>
  <c r="K10" i="1"/>
  <c r="J10" i="1"/>
  <c r="I10" i="1"/>
  <c r="H10" i="1"/>
  <c r="G10" i="1"/>
  <c r="F10" i="1"/>
  <c r="E10" i="1"/>
  <c r="D10" i="1"/>
  <c r="C10" i="1"/>
  <c r="AB9" i="1"/>
  <c r="AA9" i="1"/>
  <c r="Z9" i="1"/>
  <c r="Y9" i="1"/>
  <c r="X9" i="1"/>
  <c r="W9" i="1"/>
  <c r="V9" i="1"/>
  <c r="U9" i="1"/>
  <c r="T9" i="1"/>
  <c r="S9" i="1"/>
  <c r="R9" i="1"/>
  <c r="Q9" i="1"/>
  <c r="P9" i="1"/>
  <c r="O9" i="1"/>
  <c r="N9" i="1"/>
  <c r="M9" i="1"/>
  <c r="L9" i="1"/>
  <c r="K9" i="1"/>
  <c r="J9" i="1"/>
  <c r="I9" i="1"/>
  <c r="H9" i="1"/>
  <c r="G9" i="1"/>
  <c r="F9" i="1"/>
  <c r="E9" i="1"/>
  <c r="D9" i="1"/>
  <c r="C9" i="1"/>
  <c r="AB8" i="1"/>
  <c r="AA8" i="1"/>
  <c r="Z8" i="1"/>
  <c r="Y8" i="1"/>
  <c r="X8" i="1"/>
  <c r="W8" i="1"/>
  <c r="V8" i="1"/>
  <c r="U8" i="1"/>
  <c r="T8" i="1"/>
  <c r="S8" i="1"/>
  <c r="R8" i="1"/>
  <c r="Q8" i="1"/>
  <c r="P8" i="1"/>
  <c r="O8" i="1"/>
  <c r="N8" i="1"/>
  <c r="M8" i="1"/>
  <c r="L8" i="1"/>
  <c r="K8" i="1"/>
  <c r="J8" i="1"/>
  <c r="I8" i="1"/>
  <c r="H8" i="1"/>
  <c r="G8" i="1"/>
  <c r="F8" i="1"/>
  <c r="E8" i="1"/>
  <c r="D8" i="1"/>
  <c r="C8" i="1"/>
  <c r="AB7" i="1"/>
  <c r="AA7" i="1"/>
  <c r="Z7" i="1"/>
  <c r="Y7" i="1"/>
  <c r="X7" i="1"/>
  <c r="W7" i="1"/>
  <c r="V7" i="1"/>
  <c r="U7" i="1"/>
  <c r="T7" i="1"/>
  <c r="S7" i="1"/>
  <c r="R7" i="1"/>
  <c r="Q7" i="1"/>
  <c r="P7" i="1"/>
  <c r="O7" i="1"/>
  <c r="N7" i="1"/>
  <c r="M7" i="1"/>
  <c r="L7" i="1"/>
  <c r="K7" i="1"/>
  <c r="J7" i="1"/>
  <c r="I7" i="1"/>
  <c r="H7" i="1"/>
  <c r="G7" i="1"/>
  <c r="F7" i="1"/>
  <c r="E7" i="1"/>
  <c r="D7" i="1"/>
  <c r="C7" i="1"/>
  <c r="AB6" i="1"/>
  <c r="AA6" i="1"/>
  <c r="Z6" i="1"/>
  <c r="Y6" i="1"/>
  <c r="X6" i="1"/>
  <c r="W6" i="1"/>
  <c r="V6" i="1"/>
  <c r="U6" i="1"/>
  <c r="T6" i="1"/>
  <c r="S6" i="1"/>
  <c r="R6" i="1"/>
  <c r="Q6" i="1"/>
  <c r="P6" i="1"/>
  <c r="O6" i="1"/>
  <c r="N6" i="1"/>
  <c r="M6" i="1"/>
  <c r="L6" i="1"/>
  <c r="K6" i="1"/>
  <c r="J6" i="1"/>
  <c r="I6" i="1"/>
  <c r="H6" i="1"/>
  <c r="G6" i="1"/>
  <c r="F6" i="1"/>
  <c r="E6" i="1"/>
  <c r="D6" i="1"/>
  <c r="C6" i="1"/>
  <c r="AB5" i="1"/>
  <c r="AA5" i="1"/>
  <c r="Z5" i="1"/>
  <c r="Y5" i="1"/>
  <c r="X5" i="1"/>
  <c r="W5" i="1"/>
  <c r="V5" i="1"/>
  <c r="U5" i="1"/>
  <c r="T5" i="1"/>
  <c r="S5" i="1"/>
  <c r="R5" i="1"/>
  <c r="Q5" i="1"/>
  <c r="P5" i="1"/>
  <c r="O5" i="1"/>
  <c r="N5" i="1"/>
  <c r="M5" i="1"/>
  <c r="L5" i="1"/>
  <c r="K5" i="1"/>
  <c r="J5" i="1"/>
  <c r="I5" i="1"/>
  <c r="H5" i="1"/>
  <c r="G5" i="1"/>
  <c r="F5" i="1"/>
  <c r="E5" i="1"/>
  <c r="D5" i="1"/>
  <c r="C5" i="1"/>
  <c r="P21" i="13"/>
  <c r="O21" i="13"/>
  <c r="K21" i="13"/>
  <c r="J21" i="13"/>
  <c r="F21" i="13"/>
  <c r="E21" i="13"/>
  <c r="P20" i="13"/>
  <c r="O20" i="13"/>
  <c r="K20" i="13"/>
  <c r="J20" i="13"/>
  <c r="F20" i="13"/>
  <c r="E20" i="13"/>
  <c r="P16" i="13"/>
  <c r="O16" i="13"/>
  <c r="K16" i="13"/>
  <c r="J16" i="13"/>
  <c r="F16" i="13"/>
  <c r="E16" i="13"/>
  <c r="E17" i="13" s="1"/>
  <c r="P15" i="13"/>
  <c r="O15" i="13"/>
  <c r="K15" i="13"/>
  <c r="J15" i="13"/>
  <c r="F15" i="13"/>
  <c r="E15" i="13"/>
  <c r="B13" i="13"/>
  <c r="P12" i="13"/>
  <c r="O12" i="13"/>
  <c r="K12" i="13"/>
  <c r="J12" i="13"/>
  <c r="J13" i="13" s="1"/>
  <c r="F12" i="13"/>
  <c r="F13" i="13" s="1"/>
  <c r="E12" i="13"/>
  <c r="B12" i="13"/>
  <c r="P11" i="13"/>
  <c r="O11" i="13"/>
  <c r="K11" i="13"/>
  <c r="J11" i="13"/>
  <c r="F11" i="13"/>
  <c r="E11" i="13"/>
  <c r="B9" i="13"/>
  <c r="P8" i="13"/>
  <c r="P9" i="13" s="1"/>
  <c r="O8" i="13"/>
  <c r="O9" i="13" s="1"/>
  <c r="K8" i="13"/>
  <c r="J8" i="13"/>
  <c r="F8" i="13"/>
  <c r="E8" i="13"/>
  <c r="E9" i="13" s="1"/>
  <c r="B8" i="13"/>
  <c r="P7" i="13"/>
  <c r="O7" i="13"/>
  <c r="K7" i="13"/>
  <c r="J7" i="13"/>
  <c r="F7" i="13"/>
  <c r="E7" i="13"/>
  <c r="C31" i="3"/>
  <c r="P17" i="3"/>
  <c r="O17" i="3"/>
  <c r="K17" i="3"/>
  <c r="J17" i="3"/>
  <c r="F17" i="3"/>
  <c r="E17" i="3"/>
  <c r="P16" i="3"/>
  <c r="O16" i="3"/>
  <c r="K16" i="3"/>
  <c r="J16" i="3"/>
  <c r="F16" i="3"/>
  <c r="E16" i="3"/>
  <c r="B13" i="3"/>
  <c r="P12" i="3"/>
  <c r="O12" i="3"/>
  <c r="O13" i="3" s="1"/>
  <c r="K12" i="3"/>
  <c r="J12" i="3"/>
  <c r="F12" i="3"/>
  <c r="F13" i="3" s="1"/>
  <c r="E12" i="3"/>
  <c r="E13" i="3" s="1"/>
  <c r="B12" i="3"/>
  <c r="P11" i="3"/>
  <c r="O11" i="3"/>
  <c r="K11" i="3"/>
  <c r="J11" i="3"/>
  <c r="F11" i="3"/>
  <c r="E11" i="3"/>
  <c r="B9" i="3"/>
  <c r="P8" i="3"/>
  <c r="O8" i="3"/>
  <c r="O9" i="3" s="1"/>
  <c r="K8" i="3"/>
  <c r="J8" i="3"/>
  <c r="J9" i="3" s="1"/>
  <c r="F8" i="3"/>
  <c r="E8" i="3"/>
  <c r="E9" i="3" s="1"/>
  <c r="B8" i="3"/>
  <c r="P7" i="3"/>
  <c r="P9" i="3" s="1"/>
  <c r="O7" i="3"/>
  <c r="K7" i="3"/>
  <c r="J7" i="3"/>
  <c r="F7" i="3"/>
  <c r="E7" i="3"/>
  <c r="P2" i="3"/>
  <c r="F2" i="3"/>
  <c r="AH1" i="5" l="1"/>
  <c r="DH1" i="5"/>
  <c r="AD1" i="5"/>
  <c r="AO5" i="5"/>
  <c r="AJ1" i="5"/>
  <c r="CH1" i="5"/>
  <c r="BH1" i="5"/>
  <c r="AF1" i="5"/>
  <c r="DL1" i="5"/>
  <c r="AN2" i="5"/>
  <c r="AN1" i="5"/>
  <c r="V2" i="5"/>
  <c r="V1" i="5"/>
  <c r="AB2" i="5"/>
  <c r="AB1" i="5"/>
  <c r="CD1" i="5"/>
  <c r="F30" i="12"/>
  <c r="BD1" i="5"/>
  <c r="AD7" i="5" a="1"/>
  <c r="AD7" i="5" s="1"/>
  <c r="AY7" i="5" a="1"/>
  <c r="AY7" i="5" s="1"/>
  <c r="CD7" i="5" a="1"/>
  <c r="CD7" i="5" s="1"/>
  <c r="AX1" i="5"/>
  <c r="CB1" i="5"/>
  <c r="DF1" i="5"/>
  <c r="AA1" i="5"/>
  <c r="AI1" i="5"/>
  <c r="AY1" i="5"/>
  <c r="BG1" i="5"/>
  <c r="CC1" i="5"/>
  <c r="CK1" i="5"/>
  <c r="DG1" i="5"/>
  <c r="AJ7" i="5" a="1"/>
  <c r="AJ7" i="5" s="1"/>
  <c r="AF7" i="5" a="1"/>
  <c r="AF7" i="5" s="1"/>
  <c r="AB7" i="5" a="1"/>
  <c r="AB7" i="5" s="1"/>
  <c r="X7" i="5" a="1"/>
  <c r="X7" i="5" s="1"/>
  <c r="T7" i="5" a="1"/>
  <c r="T7" i="5" s="1"/>
  <c r="P7" i="5" a="1"/>
  <c r="P7" i="5" s="1"/>
  <c r="L7" i="5" a="1"/>
  <c r="L7" i="5" s="1"/>
  <c r="H7" i="5" a="1"/>
  <c r="H7" i="5" s="1"/>
  <c r="D7" i="5" a="1"/>
  <c r="D7" i="5" s="1"/>
  <c r="AI7" i="5" a="1"/>
  <c r="AI7" i="5" s="1"/>
  <c r="AE7" i="5" a="1"/>
  <c r="AE7" i="5" s="1"/>
  <c r="AA7" i="5" a="1"/>
  <c r="AA7" i="5" s="1"/>
  <c r="W7" i="5" a="1"/>
  <c r="W7" i="5" s="1"/>
  <c r="S7" i="5" a="1"/>
  <c r="S7" i="5" s="1"/>
  <c r="O7" i="5" a="1"/>
  <c r="O7" i="5" s="1"/>
  <c r="K7" i="5" a="1"/>
  <c r="K7" i="5" s="1"/>
  <c r="G7" i="5" a="1"/>
  <c r="G7" i="5" s="1"/>
  <c r="C7" i="5" a="1"/>
  <c r="C7" i="5" s="1"/>
  <c r="DJ7" i="5" a="1"/>
  <c r="DJ7" i="5" s="1"/>
  <c r="DF7" i="5" a="1"/>
  <c r="DF7" i="5" s="1"/>
  <c r="DB7" i="5" a="1"/>
  <c r="DB7" i="5" s="1"/>
  <c r="CJ7" i="5" a="1"/>
  <c r="CJ7" i="5" s="1"/>
  <c r="CF7" i="5" a="1"/>
  <c r="CF7" i="5" s="1"/>
  <c r="CB7" i="5" a="1"/>
  <c r="CB7" i="5" s="1"/>
  <c r="BR7" i="5" a="1"/>
  <c r="BR7" i="5" s="1"/>
  <c r="BJ7" i="5" a="1"/>
  <c r="BJ7" i="5" s="1"/>
  <c r="BF7" i="5" a="1"/>
  <c r="BF7" i="5" s="1"/>
  <c r="BB7" i="5" a="1"/>
  <c r="BB7" i="5" s="1"/>
  <c r="AX7" i="5" a="1"/>
  <c r="AX7" i="5" s="1"/>
  <c r="AT7" i="5" a="1"/>
  <c r="AT7" i="5" s="1"/>
  <c r="DI7" i="5" a="1"/>
  <c r="DI7" i="5" s="1"/>
  <c r="DE7" i="5" a="1"/>
  <c r="DE7" i="5" s="1"/>
  <c r="DA7" i="5" a="1"/>
  <c r="DA7" i="5" s="1"/>
  <c r="CI7" i="5" a="1"/>
  <c r="CI7" i="5" s="1"/>
  <c r="CE7" i="5" a="1"/>
  <c r="CE7" i="5" s="1"/>
  <c r="CA7" i="5" a="1"/>
  <c r="CA7" i="5" s="1"/>
  <c r="AO7" i="5" s="1"/>
  <c r="BQ7" i="5" a="1"/>
  <c r="BQ7" i="5" s="1"/>
  <c r="BI7" i="5" a="1"/>
  <c r="BI7" i="5" s="1"/>
  <c r="BE7" i="5" a="1"/>
  <c r="BE7" i="5" s="1"/>
  <c r="BA7" i="5" a="1"/>
  <c r="BA7" i="5" s="1"/>
  <c r="AW7" i="5" a="1"/>
  <c r="AW7" i="5" s="1"/>
  <c r="AS7" i="5" a="1"/>
  <c r="AS7" i="5" s="1"/>
  <c r="A8" i="5"/>
  <c r="AK7" i="5" a="1"/>
  <c r="AK7" i="5" s="1"/>
  <c r="AG7" i="5" a="1"/>
  <c r="AG7" i="5" s="1"/>
  <c r="AC7" i="5" a="1"/>
  <c r="AC7" i="5" s="1"/>
  <c r="Y7" i="5" a="1"/>
  <c r="Y7" i="5" s="1"/>
  <c r="U7" i="5" a="1"/>
  <c r="U7" i="5" s="1"/>
  <c r="Q7" i="5" a="1"/>
  <c r="Q7" i="5" s="1"/>
  <c r="M7" i="5" a="1"/>
  <c r="M7" i="5" s="1"/>
  <c r="I7" i="5" a="1"/>
  <c r="I7" i="5" s="1"/>
  <c r="E7" i="5" a="1"/>
  <c r="E7" i="5" s="1"/>
  <c r="AH7" i="5" a="1"/>
  <c r="AH7" i="5" s="1"/>
  <c r="BC7" i="5" a="1"/>
  <c r="BC7" i="5" s="1"/>
  <c r="CH7" i="5" a="1"/>
  <c r="CH7" i="5" s="1"/>
  <c r="DG7" i="5" a="1"/>
  <c r="DG7" i="5" s="1"/>
  <c r="CE1" i="5"/>
  <c r="Z7" i="5" a="1"/>
  <c r="Z7" i="5" s="1"/>
  <c r="AU7" i="5" a="1"/>
  <c r="AU7" i="5" s="1"/>
  <c r="CK7" i="5" a="1"/>
  <c r="CK7" i="5" s="1"/>
  <c r="F17" i="13"/>
  <c r="BB1" i="5"/>
  <c r="E30" i="12" s="1" a="1"/>
  <c r="E30" i="12" s="1"/>
  <c r="F7" i="5" a="1"/>
  <c r="F7" i="5" s="1"/>
  <c r="AL7" i="5" a="1"/>
  <c r="AL7" i="5" s="1"/>
  <c r="AV7" i="5" a="1"/>
  <c r="AV7" i="5" s="1"/>
  <c r="BG7" i="5" a="1"/>
  <c r="BG7" i="5" s="1"/>
  <c r="CL7" i="5" a="1"/>
  <c r="CL7" i="5" s="1"/>
  <c r="DK7" i="5" a="1"/>
  <c r="DK7" i="5" s="1"/>
  <c r="J13" i="3"/>
  <c r="E13" i="13"/>
  <c r="J17" i="13"/>
  <c r="AE1" i="5"/>
  <c r="AM1" i="5"/>
  <c r="BK1" i="5"/>
  <c r="DC1" i="5"/>
  <c r="D6" i="5" a="1"/>
  <c r="D6" i="5" s="1"/>
  <c r="H6" i="5" a="1"/>
  <c r="H6" i="5" s="1"/>
  <c r="L6" i="5" a="1"/>
  <c r="L6" i="5" s="1"/>
  <c r="P6" i="5" a="1"/>
  <c r="P6" i="5" s="1"/>
  <c r="T6" i="5" a="1"/>
  <c r="T6" i="5" s="1"/>
  <c r="X6" i="5" a="1"/>
  <c r="X6" i="5" s="1"/>
  <c r="AB6" i="5" a="1"/>
  <c r="AB6" i="5" s="1"/>
  <c r="AF6" i="5" a="1"/>
  <c r="AF6" i="5" s="1"/>
  <c r="AJ6" i="5" a="1"/>
  <c r="AJ6" i="5" s="1"/>
  <c r="AV6" i="5" a="1"/>
  <c r="AV6" i="5" s="1"/>
  <c r="AZ6" i="5" a="1"/>
  <c r="AZ6" i="5" s="1"/>
  <c r="BD6" i="5" a="1"/>
  <c r="BD6" i="5" s="1"/>
  <c r="BH6" i="5" a="1"/>
  <c r="BH6" i="5" s="1"/>
  <c r="BL6" i="5" a="1"/>
  <c r="BL6" i="5" s="1"/>
  <c r="CD6" i="5" a="1"/>
  <c r="CD6" i="5" s="1"/>
  <c r="CH6" i="5" a="1"/>
  <c r="CH6" i="5" s="1"/>
  <c r="CL6" i="5" a="1"/>
  <c r="CL6" i="5" s="1"/>
  <c r="DD6" i="5" a="1"/>
  <c r="DD6" i="5" s="1"/>
  <c r="DH6" i="5" a="1"/>
  <c r="DH6" i="5" s="1"/>
  <c r="DL6" i="5" a="1"/>
  <c r="DL6" i="5" s="1"/>
  <c r="F6" i="5" a="1"/>
  <c r="F6" i="5" s="1"/>
  <c r="J6" i="5" a="1"/>
  <c r="J6" i="5" s="1"/>
  <c r="N6" i="5" a="1"/>
  <c r="N6" i="5" s="1"/>
  <c r="R6" i="5" a="1"/>
  <c r="R6" i="5" s="1"/>
  <c r="V6" i="5" a="1"/>
  <c r="V6" i="5" s="1"/>
  <c r="Z6" i="5" a="1"/>
  <c r="Z6" i="5" s="1"/>
  <c r="AD6" i="5" a="1"/>
  <c r="AD6" i="5" s="1"/>
  <c r="AO6" i="5" s="1"/>
  <c r="AH6" i="5" a="1"/>
  <c r="AH6" i="5" s="1"/>
  <c r="AL6" i="5" a="1"/>
  <c r="AL6" i="5" s="1"/>
  <c r="C6" i="5" a="1"/>
  <c r="C6" i="5" s="1"/>
  <c r="G6" i="5" a="1"/>
  <c r="G6" i="5" s="1"/>
  <c r="K6" i="5" a="1"/>
  <c r="K6" i="5" s="1"/>
  <c r="O6" i="5" a="1"/>
  <c r="O6" i="5" s="1"/>
  <c r="S6" i="5" a="1"/>
  <c r="S6" i="5" s="1"/>
  <c r="W6" i="5" a="1"/>
  <c r="W6" i="5" s="1"/>
  <c r="AA6" i="5" a="1"/>
  <c r="AA6" i="5" s="1"/>
  <c r="AE6" i="5" a="1"/>
  <c r="AE6" i="5" s="1"/>
  <c r="DJ185" i="5" a="1"/>
  <c r="DJ185" i="5" s="1"/>
  <c r="DF185" i="5" a="1"/>
  <c r="DF185" i="5" s="1"/>
  <c r="DB185" i="5" a="1"/>
  <c r="DB185" i="5" s="1"/>
  <c r="CJ185" i="5" a="1"/>
  <c r="CJ185" i="5" s="1"/>
  <c r="CF185" i="5" a="1"/>
  <c r="CF185" i="5" s="1"/>
  <c r="CB185" i="5" a="1"/>
  <c r="CB185" i="5" s="1"/>
  <c r="BL185" i="5" a="1"/>
  <c r="BL185" i="5" s="1"/>
  <c r="BH185" i="5" a="1"/>
  <c r="BH185" i="5" s="1"/>
  <c r="BD185" i="5" a="1"/>
  <c r="BD185" i="5" s="1"/>
  <c r="AZ185" i="5" a="1"/>
  <c r="AZ185" i="5" s="1"/>
  <c r="AV185" i="5" a="1"/>
  <c r="AV185" i="5" s="1"/>
  <c r="AJ185" i="5" a="1"/>
  <c r="AJ185" i="5" s="1"/>
  <c r="AF185" i="5" a="1"/>
  <c r="AF185" i="5" s="1"/>
  <c r="AB185" i="5" a="1"/>
  <c r="AB185" i="5" s="1"/>
  <c r="X185" i="5" a="1"/>
  <c r="X185" i="5" s="1"/>
  <c r="T185" i="5" a="1"/>
  <c r="T185" i="5" s="1"/>
  <c r="P185" i="5" a="1"/>
  <c r="P185" i="5" s="1"/>
  <c r="L185" i="5" a="1"/>
  <c r="L185" i="5" s="1"/>
  <c r="H185" i="5" a="1"/>
  <c r="H185" i="5" s="1"/>
  <c r="D185" i="5" a="1"/>
  <c r="D185" i="5" s="1"/>
  <c r="DI185" i="5" a="1"/>
  <c r="DI185" i="5" s="1"/>
  <c r="DD185" i="5" a="1"/>
  <c r="DD185" i="5" s="1"/>
  <c r="CK185" i="5" a="1"/>
  <c r="CK185" i="5" s="1"/>
  <c r="CE185" i="5" a="1"/>
  <c r="CE185" i="5" s="1"/>
  <c r="BR185" i="5" a="1"/>
  <c r="BR185" i="5" s="1"/>
  <c r="BI185" i="5" a="1"/>
  <c r="BI185" i="5" s="1"/>
  <c r="BC185" i="5" a="1"/>
  <c r="BC185" i="5" s="1"/>
  <c r="AX185" i="5" a="1"/>
  <c r="AX185" i="5" s="1"/>
  <c r="AS185" i="5" a="1"/>
  <c r="AS185" i="5" s="1"/>
  <c r="AK185" i="5" a="1"/>
  <c r="AK185" i="5" s="1"/>
  <c r="AE185" i="5" a="1"/>
  <c r="AE185" i="5" s="1"/>
  <c r="Z185" i="5" a="1"/>
  <c r="Z185" i="5" s="1"/>
  <c r="U185" i="5" a="1"/>
  <c r="U185" i="5" s="1"/>
  <c r="O185" i="5" a="1"/>
  <c r="O185" i="5" s="1"/>
  <c r="J185" i="5" a="1"/>
  <c r="J185" i="5" s="1"/>
  <c r="E185" i="5" a="1"/>
  <c r="E185" i="5" s="1"/>
  <c r="DH185" i="5" a="1"/>
  <c r="DH185" i="5" s="1"/>
  <c r="DC185" i="5" a="1"/>
  <c r="DC185" i="5" s="1"/>
  <c r="CI185" i="5" a="1"/>
  <c r="CI185" i="5" s="1"/>
  <c r="CD185" i="5" a="1"/>
  <c r="CD185" i="5" s="1"/>
  <c r="BQ185" i="5" a="1"/>
  <c r="BQ185" i="5" s="1"/>
  <c r="BG185" i="5" a="1"/>
  <c r="BG185" i="5" s="1"/>
  <c r="BB185" i="5" a="1"/>
  <c r="BB185" i="5" s="1"/>
  <c r="AW185" i="5" a="1"/>
  <c r="AW185" i="5" s="1"/>
  <c r="AI185" i="5" a="1"/>
  <c r="AI185" i="5" s="1"/>
  <c r="AD185" i="5" a="1"/>
  <c r="AD185" i="5" s="1"/>
  <c r="Y185" i="5" a="1"/>
  <c r="Y185" i="5" s="1"/>
  <c r="S185" i="5" a="1"/>
  <c r="S185" i="5" s="1"/>
  <c r="N185" i="5" a="1"/>
  <c r="N185" i="5" s="1"/>
  <c r="I185" i="5" a="1"/>
  <c r="I185" i="5" s="1"/>
  <c r="C185" i="5" a="1"/>
  <c r="C185" i="5" s="1"/>
  <c r="DK185" i="5" a="1"/>
  <c r="DK185" i="5" s="1"/>
  <c r="DE185" i="5" a="1"/>
  <c r="DE185" i="5" s="1"/>
  <c r="CL185" i="5" a="1"/>
  <c r="CL185" i="5" s="1"/>
  <c r="CG185" i="5" a="1"/>
  <c r="CG185" i="5" s="1"/>
  <c r="CA185" i="5" a="1"/>
  <c r="CA185" i="5" s="1"/>
  <c r="BJ185" i="5" a="1"/>
  <c r="BJ185" i="5" s="1"/>
  <c r="BE185" i="5" a="1"/>
  <c r="BE185" i="5" s="1"/>
  <c r="AY185" i="5" a="1"/>
  <c r="AY185" i="5" s="1"/>
  <c r="AT185" i="5" a="1"/>
  <c r="AT185" i="5" s="1"/>
  <c r="AL185" i="5" a="1"/>
  <c r="AL185" i="5" s="1"/>
  <c r="AG185" i="5" a="1"/>
  <c r="AG185" i="5" s="1"/>
  <c r="AA185" i="5" a="1"/>
  <c r="AA185" i="5" s="1"/>
  <c r="V185" i="5" a="1"/>
  <c r="V185" i="5" s="1"/>
  <c r="Q185" i="5" a="1"/>
  <c r="Q185" i="5" s="1"/>
  <c r="K185" i="5" a="1"/>
  <c r="K185" i="5" s="1"/>
  <c r="F185" i="5" a="1"/>
  <c r="F185" i="5" s="1"/>
  <c r="CH185" i="5" a="1"/>
  <c r="CH185" i="5" s="1"/>
  <c r="R185" i="5" a="1"/>
  <c r="R185" i="5" s="1"/>
  <c r="AU185" i="5" a="1"/>
  <c r="AU185" i="5" s="1"/>
  <c r="DL185" i="5" a="1"/>
  <c r="DL185" i="5" s="1"/>
  <c r="AH185" i="5" a="1"/>
  <c r="AH185" i="5" s="1"/>
  <c r="BK185" i="5" a="1"/>
  <c r="BK185" i="5" s="1"/>
  <c r="A186" i="5"/>
  <c r="G185" i="5" a="1"/>
  <c r="G185" i="5" s="1"/>
  <c r="DA185" i="5" a="1"/>
  <c r="DA185" i="5" s="1"/>
  <c r="W185" i="5" a="1"/>
  <c r="W185" i="5" s="1"/>
  <c r="BA185" i="5" a="1"/>
  <c r="BA185" i="5" s="1"/>
  <c r="CC185" i="5" a="1"/>
  <c r="CC185" i="5" s="1"/>
  <c r="M185" i="5" a="1"/>
  <c r="M185" i="5" s="1"/>
  <c r="DG185" i="5" a="1"/>
  <c r="DG185" i="5" s="1"/>
  <c r="DK184" i="5" a="1"/>
  <c r="DK184" i="5" s="1"/>
  <c r="DG184" i="5" a="1"/>
  <c r="DG184" i="5" s="1"/>
  <c r="DC184" i="5" a="1"/>
  <c r="DC184" i="5" s="1"/>
  <c r="CK184" i="5" a="1"/>
  <c r="CK184" i="5" s="1"/>
  <c r="CG184" i="5" a="1"/>
  <c r="CG184" i="5" s="1"/>
  <c r="CC184" i="5" a="1"/>
  <c r="CC184" i="5" s="1"/>
  <c r="BQ184" i="5" a="1"/>
  <c r="BQ184" i="5" s="1"/>
  <c r="BI184" i="5" a="1"/>
  <c r="BI184" i="5" s="1"/>
  <c r="BE184" i="5" a="1"/>
  <c r="BE184" i="5" s="1"/>
  <c r="BA184" i="5" a="1"/>
  <c r="BA184" i="5" s="1"/>
  <c r="AW184" i="5" a="1"/>
  <c r="AW184" i="5" s="1"/>
  <c r="AS184" i="5" a="1"/>
  <c r="AS184" i="5" s="1"/>
  <c r="AK184" i="5" a="1"/>
  <c r="AK184" i="5" s="1"/>
  <c r="AG184" i="5" a="1"/>
  <c r="AG184" i="5" s="1"/>
  <c r="AC184" i="5" a="1"/>
  <c r="AC184" i="5" s="1"/>
  <c r="Y184" i="5" a="1"/>
  <c r="Y184" i="5" s="1"/>
  <c r="U184" i="5" a="1"/>
  <c r="U184" i="5" s="1"/>
  <c r="Q184" i="5" a="1"/>
  <c r="Q184" i="5" s="1"/>
  <c r="M184" i="5" a="1"/>
  <c r="M184" i="5" s="1"/>
  <c r="I184" i="5" a="1"/>
  <c r="I184" i="5" s="1"/>
  <c r="E184" i="5" a="1"/>
  <c r="E184" i="5" s="1"/>
  <c r="AJ184" i="5" a="1"/>
  <c r="AJ184" i="5" s="1"/>
  <c r="AE184" i="5" a="1"/>
  <c r="AE184" i="5" s="1"/>
  <c r="Z184" i="5" a="1"/>
  <c r="Z184" i="5" s="1"/>
  <c r="T184" i="5" a="1"/>
  <c r="T184" i="5" s="1"/>
  <c r="O184" i="5" a="1"/>
  <c r="O184" i="5" s="1"/>
  <c r="J184" i="5" a="1"/>
  <c r="J184" i="5" s="1"/>
  <c r="D184" i="5" a="1"/>
  <c r="D184" i="5" s="1"/>
  <c r="DI184" i="5" a="1"/>
  <c r="DI184" i="5" s="1"/>
  <c r="DD184" i="5" a="1"/>
  <c r="DD184" i="5" s="1"/>
  <c r="CJ184" i="5" a="1"/>
  <c r="CJ184" i="5" s="1"/>
  <c r="CE184" i="5" a="1"/>
  <c r="CE184" i="5" s="1"/>
  <c r="BR184" i="5" a="1"/>
  <c r="BR184" i="5" s="1"/>
  <c r="BH184" i="5" a="1"/>
  <c r="BH184" i="5" s="1"/>
  <c r="BC184" i="5" a="1"/>
  <c r="BC184" i="5" s="1"/>
  <c r="AX184" i="5" a="1"/>
  <c r="AX184" i="5" s="1"/>
  <c r="AI184" i="5" a="1"/>
  <c r="AI184" i="5" s="1"/>
  <c r="AD184" i="5" a="1"/>
  <c r="AD184" i="5" s="1"/>
  <c r="AO184" i="5" s="1"/>
  <c r="X184" i="5" a="1"/>
  <c r="X184" i="5" s="1"/>
  <c r="S184" i="5" a="1"/>
  <c r="S184" i="5" s="1"/>
  <c r="N184" i="5" a="1"/>
  <c r="N184" i="5" s="1"/>
  <c r="H184" i="5" a="1"/>
  <c r="H184" i="5" s="1"/>
  <c r="C184" i="5" a="1"/>
  <c r="C184" i="5" s="1"/>
  <c r="DL184" i="5" a="1"/>
  <c r="DL184" i="5" s="1"/>
  <c r="DF184" i="5" a="1"/>
  <c r="DF184" i="5" s="1"/>
  <c r="DA184" i="5" a="1"/>
  <c r="DA184" i="5" s="1"/>
  <c r="CH184" i="5" a="1"/>
  <c r="CH184" i="5" s="1"/>
  <c r="CB184" i="5" a="1"/>
  <c r="CB184" i="5" s="1"/>
  <c r="BK184" i="5" a="1"/>
  <c r="BK184" i="5" s="1"/>
  <c r="BF184" i="5" a="1"/>
  <c r="BF184" i="5" s="1"/>
  <c r="AZ184" i="5" a="1"/>
  <c r="AZ184" i="5" s="1"/>
  <c r="AU184" i="5" a="1"/>
  <c r="AU184" i="5" s="1"/>
  <c r="AL184" i="5" a="1"/>
  <c r="AL184" i="5" s="1"/>
  <c r="AF184" i="5" a="1"/>
  <c r="AF184" i="5" s="1"/>
  <c r="AA184" i="5" a="1"/>
  <c r="AA184" i="5" s="1"/>
  <c r="V184" i="5" a="1"/>
  <c r="V184" i="5" s="1"/>
  <c r="P184" i="5" a="1"/>
  <c r="P184" i="5" s="1"/>
  <c r="K184" i="5" a="1"/>
  <c r="K184" i="5" s="1"/>
  <c r="F184" i="5" a="1"/>
  <c r="F184" i="5" s="1"/>
  <c r="AT184" i="5" a="1"/>
  <c r="AT184" i="5" s="1"/>
  <c r="BG184" i="5" a="1"/>
  <c r="BG184" i="5" s="1"/>
  <c r="DJ184" i="5" a="1"/>
  <c r="DJ184" i="5" s="1"/>
  <c r="AC185" i="5" a="1"/>
  <c r="AC185" i="5" s="1"/>
  <c r="BF185" i="5" a="1"/>
  <c r="BF185" i="5" s="1"/>
  <c r="F183" i="5" a="1"/>
  <c r="F183" i="5" s="1"/>
  <c r="J183" i="5" a="1"/>
  <c r="J183" i="5" s="1"/>
  <c r="N183" i="5" a="1"/>
  <c r="N183" i="5" s="1"/>
  <c r="R183" i="5" a="1"/>
  <c r="R183" i="5" s="1"/>
  <c r="V183" i="5" a="1"/>
  <c r="V183" i="5" s="1"/>
  <c r="Z183" i="5" a="1"/>
  <c r="Z183" i="5" s="1"/>
  <c r="AD183" i="5" a="1"/>
  <c r="AD183" i="5" s="1"/>
  <c r="AO183" i="5" s="1"/>
  <c r="AH183" i="5" a="1"/>
  <c r="AH183" i="5" s="1"/>
  <c r="AL183" i="5" a="1"/>
  <c r="AL183" i="5" s="1"/>
  <c r="AT183" i="5" a="1"/>
  <c r="AT183" i="5" s="1"/>
  <c r="AX183" i="5" a="1"/>
  <c r="AX183" i="5" s="1"/>
  <c r="BB183" i="5" a="1"/>
  <c r="BB183" i="5" s="1"/>
  <c r="BF183" i="5" a="1"/>
  <c r="BF183" i="5" s="1"/>
  <c r="BJ183" i="5" a="1"/>
  <c r="BJ183" i="5" s="1"/>
  <c r="BR183" i="5" a="1"/>
  <c r="BR183" i="5" s="1"/>
  <c r="CD183" i="5" a="1"/>
  <c r="CD183" i="5" s="1"/>
  <c r="CH183" i="5" a="1"/>
  <c r="CH183" i="5" s="1"/>
  <c r="CL183" i="5" a="1"/>
  <c r="CL183" i="5" s="1"/>
  <c r="DD183" i="5" a="1"/>
  <c r="DD183" i="5" s="1"/>
  <c r="DH183" i="5" a="1"/>
  <c r="DH183" i="5" s="1"/>
  <c r="AO349" i="5"/>
  <c r="F350" i="5" a="1"/>
  <c r="F350" i="5" s="1"/>
  <c r="J350" i="5" a="1"/>
  <c r="J350" i="5" s="1"/>
  <c r="N350" i="5" a="1"/>
  <c r="N350" i="5" s="1"/>
  <c r="R350" i="5" a="1"/>
  <c r="R350" i="5" s="1"/>
  <c r="V350" i="5" a="1"/>
  <c r="V350" i="5" s="1"/>
  <c r="Z350" i="5" a="1"/>
  <c r="Z350" i="5" s="1"/>
  <c r="AD350" i="5" a="1"/>
  <c r="AD350" i="5" s="1"/>
  <c r="AH350" i="5" a="1"/>
  <c r="AH350" i="5" s="1"/>
  <c r="AL350" i="5" a="1"/>
  <c r="AL350" i="5" s="1"/>
  <c r="C350" i="5" a="1"/>
  <c r="C350" i="5" s="1"/>
  <c r="G350" i="5" a="1"/>
  <c r="G350" i="5" s="1"/>
  <c r="K350" i="5" a="1"/>
  <c r="K350" i="5" s="1"/>
  <c r="O350" i="5" a="1"/>
  <c r="O350" i="5" s="1"/>
  <c r="S350" i="5" a="1"/>
  <c r="S350" i="5" s="1"/>
  <c r="W350" i="5" a="1"/>
  <c r="W350" i="5" s="1"/>
  <c r="AA350" i="5" a="1"/>
  <c r="AA350" i="5" s="1"/>
  <c r="AE350" i="5" a="1"/>
  <c r="AE350" i="5" s="1"/>
  <c r="AI350" i="5" a="1"/>
  <c r="AI350" i="5" s="1"/>
  <c r="A351" i="5"/>
  <c r="AU350" i="5" a="1"/>
  <c r="AU350" i="5" s="1"/>
  <c r="AY350" i="5" a="1"/>
  <c r="AY350" i="5" s="1"/>
  <c r="BC350" i="5" a="1"/>
  <c r="BC350" i="5" s="1"/>
  <c r="BG350" i="5" a="1"/>
  <c r="BG350" i="5" s="1"/>
  <c r="BK350" i="5" a="1"/>
  <c r="BK350" i="5" s="1"/>
  <c r="CA350" i="5" a="1"/>
  <c r="CA350" i="5" s="1"/>
  <c r="CE350" i="5" a="1"/>
  <c r="CE350" i="5" s="1"/>
  <c r="CI350" i="5" a="1"/>
  <c r="CI350" i="5" s="1"/>
  <c r="DA350" i="5" a="1"/>
  <c r="DA350" i="5" s="1"/>
  <c r="DE350" i="5" a="1"/>
  <c r="DE350" i="5" s="1"/>
  <c r="DI350" i="5" a="1"/>
  <c r="DI350" i="5" s="1"/>
  <c r="X350" i="5" a="1"/>
  <c r="X350" i="5" s="1"/>
  <c r="AB350" i="5" a="1"/>
  <c r="AB350" i="5" s="1"/>
  <c r="AF350" i="5" a="1"/>
  <c r="AF350" i="5" s="1"/>
  <c r="AJ350" i="5" a="1"/>
  <c r="AJ350" i="5" s="1"/>
  <c r="BL350" i="5" a="1"/>
  <c r="BL350" i="5" s="1"/>
  <c r="CB350" i="5" a="1"/>
  <c r="CB350" i="5" s="1"/>
  <c r="CF350" i="5" a="1"/>
  <c r="CF350" i="5" s="1"/>
  <c r="CJ350" i="5" a="1"/>
  <c r="CJ350" i="5" s="1"/>
  <c r="DB350" i="5" a="1"/>
  <c r="DB350" i="5" s="1"/>
  <c r="DF350" i="5" a="1"/>
  <c r="DF350" i="5" s="1"/>
  <c r="DJ350" i="5" a="1"/>
  <c r="DJ350" i="5" s="1"/>
  <c r="E350" i="5" a="1"/>
  <c r="E350" i="5" s="1"/>
  <c r="I350" i="5" a="1"/>
  <c r="I350" i="5" s="1"/>
  <c r="M350" i="5" a="1"/>
  <c r="M350" i="5" s="1"/>
  <c r="Q350" i="5" a="1"/>
  <c r="Q350" i="5" s="1"/>
  <c r="U350" i="5" a="1"/>
  <c r="U350" i="5" s="1"/>
  <c r="Y350" i="5" a="1"/>
  <c r="Y350" i="5" s="1"/>
  <c r="AC350" i="5" a="1"/>
  <c r="AC350" i="5" s="1"/>
  <c r="AG350" i="5" a="1"/>
  <c r="AG350" i="5" s="1"/>
  <c r="AK350" i="5" a="1"/>
  <c r="AK350" i="5" s="1"/>
  <c r="AS350" i="5" a="1"/>
  <c r="AS350" i="5" s="1"/>
  <c r="AW350" i="5" a="1"/>
  <c r="AW350" i="5" s="1"/>
  <c r="BA350" i="5" a="1"/>
  <c r="BA350" i="5" s="1"/>
  <c r="BE350" i="5" a="1"/>
  <c r="BE350" i="5" s="1"/>
  <c r="BI350" i="5" a="1"/>
  <c r="BI350" i="5" s="1"/>
  <c r="BQ350" i="5" a="1"/>
  <c r="BQ350" i="5" s="1"/>
  <c r="CC350" i="5" a="1"/>
  <c r="CC350" i="5" s="1"/>
  <c r="CG350" i="5" a="1"/>
  <c r="CG350" i="5" s="1"/>
  <c r="CK350" i="5" a="1"/>
  <c r="CK350" i="5" s="1"/>
  <c r="DC350" i="5" a="1"/>
  <c r="DC350" i="5" s="1"/>
  <c r="DG350" i="5" a="1"/>
  <c r="DG350" i="5" s="1"/>
  <c r="AO422" i="5"/>
  <c r="F422" i="5" a="1"/>
  <c r="F422" i="5" s="1"/>
  <c r="J422" i="5" a="1"/>
  <c r="J422" i="5" s="1"/>
  <c r="N422" i="5" a="1"/>
  <c r="N422" i="5" s="1"/>
  <c r="R422" i="5" a="1"/>
  <c r="R422" i="5" s="1"/>
  <c r="V422" i="5" a="1"/>
  <c r="V422" i="5" s="1"/>
  <c r="Z422" i="5" a="1"/>
  <c r="Z422" i="5" s="1"/>
  <c r="AD422" i="5" a="1"/>
  <c r="AD422" i="5" s="1"/>
  <c r="AH422" i="5" a="1"/>
  <c r="AH422" i="5" s="1"/>
  <c r="AL422" i="5" a="1"/>
  <c r="AL422" i="5" s="1"/>
  <c r="AT422" i="5" a="1"/>
  <c r="AT422" i="5" s="1"/>
  <c r="AX422" i="5" a="1"/>
  <c r="AX422" i="5" s="1"/>
  <c r="BB422" i="5" a="1"/>
  <c r="BB422" i="5" s="1"/>
  <c r="BF422" i="5" a="1"/>
  <c r="BF422" i="5" s="1"/>
  <c r="BJ422" i="5" a="1"/>
  <c r="BJ422" i="5" s="1"/>
  <c r="BR422" i="5" a="1"/>
  <c r="BR422" i="5" s="1"/>
  <c r="CD422" i="5" a="1"/>
  <c r="CD422" i="5" s="1"/>
  <c r="CH422" i="5" a="1"/>
  <c r="CH422" i="5" s="1"/>
  <c r="CL422" i="5" a="1"/>
  <c r="CL422" i="5" s="1"/>
  <c r="DD422" i="5" a="1"/>
  <c r="DD422" i="5" s="1"/>
  <c r="DH422" i="5" a="1"/>
  <c r="DH422" i="5" s="1"/>
  <c r="DL422" i="5" a="1"/>
  <c r="DL422" i="5" s="1"/>
  <c r="G422" i="5" a="1"/>
  <c r="G422" i="5" s="1"/>
  <c r="K422" i="5" a="1"/>
  <c r="K422" i="5" s="1"/>
  <c r="O422" i="5" a="1"/>
  <c r="O422" i="5" s="1"/>
  <c r="S422" i="5" a="1"/>
  <c r="S422" i="5" s="1"/>
  <c r="W422" i="5" a="1"/>
  <c r="W422" i="5" s="1"/>
  <c r="AA422" i="5" a="1"/>
  <c r="AA422" i="5" s="1"/>
  <c r="AE422" i="5" a="1"/>
  <c r="AE422" i="5" s="1"/>
  <c r="AI422" i="5" a="1"/>
  <c r="AI422" i="5" s="1"/>
  <c r="A423" i="5"/>
  <c r="H422" i="5" a="1"/>
  <c r="H422" i="5" s="1"/>
  <c r="L422" i="5" a="1"/>
  <c r="L422" i="5" s="1"/>
  <c r="P422" i="5" a="1"/>
  <c r="P422" i="5" s="1"/>
  <c r="T422" i="5" a="1"/>
  <c r="T422" i="5" s="1"/>
  <c r="X422" i="5" a="1"/>
  <c r="X422" i="5" s="1"/>
  <c r="AB422" i="5" a="1"/>
  <c r="AB422" i="5" s="1"/>
  <c r="AF422" i="5" a="1"/>
  <c r="AF422" i="5" s="1"/>
  <c r="AJ422" i="5" a="1"/>
  <c r="AJ422" i="5" s="1"/>
  <c r="AV422" i="5" a="1"/>
  <c r="AV422" i="5" s="1"/>
  <c r="AZ422" i="5" a="1"/>
  <c r="AZ422" i="5" s="1"/>
  <c r="BD422" i="5" a="1"/>
  <c r="BD422" i="5" s="1"/>
  <c r="BH422" i="5" a="1"/>
  <c r="BH422" i="5" s="1"/>
  <c r="BL422" i="5" a="1"/>
  <c r="BL422" i="5" s="1"/>
  <c r="CB422" i="5" a="1"/>
  <c r="CB422" i="5" s="1"/>
  <c r="CF422" i="5" a="1"/>
  <c r="CF422" i="5" s="1"/>
  <c r="CJ422" i="5" a="1"/>
  <c r="CJ422" i="5" s="1"/>
  <c r="DB422" i="5" a="1"/>
  <c r="DB422" i="5" s="1"/>
  <c r="DF422" i="5" a="1"/>
  <c r="DF422" i="5" s="1"/>
  <c r="DJ422" i="5" a="1"/>
  <c r="DJ422" i="5" s="1"/>
  <c r="E422" i="5" a="1"/>
  <c r="E422" i="5" s="1"/>
  <c r="I422" i="5" a="1"/>
  <c r="I422" i="5" s="1"/>
  <c r="M422" i="5" a="1"/>
  <c r="M422" i="5" s="1"/>
  <c r="Q422" i="5" a="1"/>
  <c r="Q422" i="5" s="1"/>
  <c r="U422" i="5" a="1"/>
  <c r="U422" i="5" s="1"/>
  <c r="Y422" i="5" a="1"/>
  <c r="Y422" i="5" s="1"/>
  <c r="AC422" i="5" a="1"/>
  <c r="AC422" i="5" s="1"/>
  <c r="AG422" i="5" a="1"/>
  <c r="AG422" i="5" s="1"/>
  <c r="O527" i="5" a="1"/>
  <c r="O527" i="5" s="1"/>
  <c r="S527" i="5" a="1"/>
  <c r="S527" i="5" s="1"/>
  <c r="W527" i="5" a="1"/>
  <c r="W527" i="5" s="1"/>
  <c r="AA527" i="5" a="1"/>
  <c r="AA527" i="5" s="1"/>
  <c r="AE527" i="5" a="1"/>
  <c r="AE527" i="5" s="1"/>
  <c r="AI527" i="5" a="1"/>
  <c r="AI527" i="5" s="1"/>
  <c r="A528" i="5"/>
  <c r="AU527" i="5" a="1"/>
  <c r="AU527" i="5" s="1"/>
  <c r="AY527" i="5" a="1"/>
  <c r="AY527" i="5" s="1"/>
  <c r="BC527" i="5" a="1"/>
  <c r="BC527" i="5" s="1"/>
  <c r="BG527" i="5" a="1"/>
  <c r="BG527" i="5" s="1"/>
  <c r="BK527" i="5" a="1"/>
  <c r="BK527" i="5" s="1"/>
  <c r="CA527" i="5" a="1"/>
  <c r="CA527" i="5" s="1"/>
  <c r="CE527" i="5" a="1"/>
  <c r="CE527" i="5" s="1"/>
  <c r="CI527" i="5" a="1"/>
  <c r="CI527" i="5" s="1"/>
  <c r="DA527" i="5" a="1"/>
  <c r="DA527" i="5" s="1"/>
  <c r="DE527" i="5" a="1"/>
  <c r="DE527" i="5" s="1"/>
  <c r="DI527" i="5" a="1"/>
  <c r="DI527" i="5" s="1"/>
  <c r="T527" i="5" a="1"/>
  <c r="T527" i="5" s="1"/>
  <c r="X527" i="5" a="1"/>
  <c r="X527" i="5" s="1"/>
  <c r="AB527" i="5" a="1"/>
  <c r="AB527" i="5" s="1"/>
  <c r="AF527" i="5" a="1"/>
  <c r="AF527" i="5" s="1"/>
  <c r="AJ527" i="5" a="1"/>
  <c r="AJ527" i="5" s="1"/>
  <c r="AV527" i="5" a="1"/>
  <c r="AV527" i="5" s="1"/>
  <c r="AZ527" i="5" a="1"/>
  <c r="AZ527" i="5" s="1"/>
  <c r="BD527" i="5" a="1"/>
  <c r="BD527" i="5" s="1"/>
  <c r="BH527" i="5" a="1"/>
  <c r="BH527" i="5" s="1"/>
  <c r="BL527" i="5" a="1"/>
  <c r="BL527" i="5" s="1"/>
  <c r="CB527" i="5" a="1"/>
  <c r="CB527" i="5" s="1"/>
  <c r="CF527" i="5" a="1"/>
  <c r="CF527" i="5" s="1"/>
  <c r="CJ527" i="5" a="1"/>
  <c r="CJ527" i="5" s="1"/>
  <c r="DB527" i="5" a="1"/>
  <c r="DB527" i="5" s="1"/>
  <c r="DF527" i="5" a="1"/>
  <c r="DF527" i="5" s="1"/>
  <c r="DJ527" i="5" a="1"/>
  <c r="DJ527" i="5" s="1"/>
  <c r="E527" i="5" a="1"/>
  <c r="E527" i="5" s="1"/>
  <c r="I527" i="5" a="1"/>
  <c r="I527" i="5" s="1"/>
  <c r="M527" i="5" a="1"/>
  <c r="M527" i="5" s="1"/>
  <c r="Q527" i="5" a="1"/>
  <c r="Q527" i="5" s="1"/>
  <c r="U527" i="5" a="1"/>
  <c r="U527" i="5" s="1"/>
  <c r="Y527" i="5" a="1"/>
  <c r="Y527" i="5" s="1"/>
  <c r="AC527" i="5" a="1"/>
  <c r="AC527" i="5" s="1"/>
  <c r="AG527" i="5" a="1"/>
  <c r="AG527" i="5" s="1"/>
  <c r="AK527" i="5" a="1"/>
  <c r="AK527" i="5" s="1"/>
  <c r="AS527" i="5" a="1"/>
  <c r="AS527" i="5" s="1"/>
  <c r="AW527" i="5" a="1"/>
  <c r="AW527" i="5" s="1"/>
  <c r="BA527" i="5" a="1"/>
  <c r="BA527" i="5" s="1"/>
  <c r="BE527" i="5" a="1"/>
  <c r="BE527" i="5" s="1"/>
  <c r="BI527" i="5" a="1"/>
  <c r="BI527" i="5" s="1"/>
  <c r="BQ527" i="5" a="1"/>
  <c r="BQ527" i="5" s="1"/>
  <c r="CC527" i="5" a="1"/>
  <c r="CC527" i="5" s="1"/>
  <c r="CG527" i="5" a="1"/>
  <c r="CG527" i="5" s="1"/>
  <c r="CK527" i="5" a="1"/>
  <c r="CK527" i="5" s="1"/>
  <c r="DC527" i="5" a="1"/>
  <c r="DC527" i="5" s="1"/>
  <c r="DG527" i="5" a="1"/>
  <c r="DG527" i="5" s="1"/>
  <c r="DK527" i="5" a="1"/>
  <c r="DK527" i="5" s="1"/>
  <c r="F527" i="5" a="1"/>
  <c r="F527" i="5" s="1"/>
  <c r="J527" i="5" a="1"/>
  <c r="J527" i="5" s="1"/>
  <c r="N527" i="5" a="1"/>
  <c r="N527" i="5" s="1"/>
  <c r="R527" i="5" a="1"/>
  <c r="R527" i="5" s="1"/>
  <c r="V527" i="5" a="1"/>
  <c r="V527" i="5" s="1"/>
  <c r="Z527" i="5" a="1"/>
  <c r="Z527" i="5" s="1"/>
  <c r="AD527" i="5" a="1"/>
  <c r="AD527" i="5" s="1"/>
  <c r="AH527" i="5" a="1"/>
  <c r="AH527" i="5" s="1"/>
  <c r="AL527" i="5" a="1"/>
  <c r="AL527" i="5" s="1"/>
  <c r="AT527" i="5" a="1"/>
  <c r="AT527" i="5" s="1"/>
  <c r="AX527" i="5" a="1"/>
  <c r="AX527" i="5" s="1"/>
  <c r="BB527" i="5" a="1"/>
  <c r="BB527" i="5" s="1"/>
  <c r="BF527" i="5" a="1"/>
  <c r="BF527" i="5" s="1"/>
  <c r="BJ527" i="5" a="1"/>
  <c r="BJ527" i="5" s="1"/>
  <c r="BR527" i="5" a="1"/>
  <c r="BR527" i="5" s="1"/>
  <c r="CD527" i="5" a="1"/>
  <c r="CD527" i="5" s="1"/>
  <c r="CH527" i="5" a="1"/>
  <c r="CH527" i="5" s="1"/>
  <c r="CL527" i="5" a="1"/>
  <c r="CL527" i="5" s="1"/>
  <c r="DD527" i="5" a="1"/>
  <c r="DD527" i="5" s="1"/>
  <c r="DH527" i="5" a="1"/>
  <c r="DH527" i="5" s="1"/>
  <c r="DK576" i="5" a="1"/>
  <c r="DK576" i="5" s="1"/>
  <c r="DG576" i="5" a="1"/>
  <c r="DG576" i="5" s="1"/>
  <c r="DC576" i="5" a="1"/>
  <c r="DC576" i="5" s="1"/>
  <c r="CK576" i="5" a="1"/>
  <c r="CK576" i="5" s="1"/>
  <c r="CG576" i="5" a="1"/>
  <c r="CG576" i="5" s="1"/>
  <c r="CC576" i="5" a="1"/>
  <c r="CC576" i="5" s="1"/>
  <c r="BQ576" i="5" a="1"/>
  <c r="BQ576" i="5" s="1"/>
  <c r="BI576" i="5" a="1"/>
  <c r="BI576" i="5" s="1"/>
  <c r="BE576" i="5" a="1"/>
  <c r="BE576" i="5" s="1"/>
  <c r="BA576" i="5" a="1"/>
  <c r="BA576" i="5" s="1"/>
  <c r="AW576" i="5" a="1"/>
  <c r="AW576" i="5" s="1"/>
  <c r="AS576" i="5" a="1"/>
  <c r="AS576" i="5" s="1"/>
  <c r="DJ576" i="5" a="1"/>
  <c r="DJ576" i="5" s="1"/>
  <c r="DF576" i="5" a="1"/>
  <c r="DF576" i="5" s="1"/>
  <c r="DB576" i="5" a="1"/>
  <c r="DB576" i="5" s="1"/>
  <c r="CJ576" i="5" a="1"/>
  <c r="CJ576" i="5" s="1"/>
  <c r="CF576" i="5" a="1"/>
  <c r="CF576" i="5" s="1"/>
  <c r="CB576" i="5" a="1"/>
  <c r="CB576" i="5" s="1"/>
  <c r="BL576" i="5" a="1"/>
  <c r="BL576" i="5" s="1"/>
  <c r="BH576" i="5" a="1"/>
  <c r="BH576" i="5" s="1"/>
  <c r="DI576" i="5" a="1"/>
  <c r="DI576" i="5" s="1"/>
  <c r="DE576" i="5" a="1"/>
  <c r="DE576" i="5" s="1"/>
  <c r="DA576" i="5" a="1"/>
  <c r="DA576" i="5" s="1"/>
  <c r="CI576" i="5" a="1"/>
  <c r="CI576" i="5" s="1"/>
  <c r="CE576" i="5" a="1"/>
  <c r="CE576" i="5" s="1"/>
  <c r="CA576" i="5" a="1"/>
  <c r="CA576" i="5" s="1"/>
  <c r="BK576" i="5" a="1"/>
  <c r="BK576" i="5" s="1"/>
  <c r="BG576" i="5" a="1"/>
  <c r="BG576" i="5" s="1"/>
  <c r="BC576" i="5" a="1"/>
  <c r="BC576" i="5" s="1"/>
  <c r="AY576" i="5" a="1"/>
  <c r="AY576" i="5" s="1"/>
  <c r="AU576" i="5" a="1"/>
  <c r="AU576" i="5" s="1"/>
  <c r="G576" i="5" a="1"/>
  <c r="G576" i="5" s="1"/>
  <c r="R576" i="5" a="1"/>
  <c r="R576" i="5" s="1"/>
  <c r="W576" i="5" a="1"/>
  <c r="W576" i="5" s="1"/>
  <c r="AH576" i="5" a="1"/>
  <c r="AH576" i="5" s="1"/>
  <c r="AV576" i="5" a="1"/>
  <c r="AV576" i="5" s="1"/>
  <c r="CL576" i="5" a="1"/>
  <c r="CL576" i="5" s="1"/>
  <c r="A577" i="5"/>
  <c r="C576" i="5" a="1"/>
  <c r="C576" i="5" s="1"/>
  <c r="N576" i="5" a="1"/>
  <c r="N576" i="5" s="1"/>
  <c r="S576" i="5" a="1"/>
  <c r="S576" i="5" s="1"/>
  <c r="AD576" i="5" a="1"/>
  <c r="AD576" i="5" s="1"/>
  <c r="AI576" i="5" a="1"/>
  <c r="AI576" i="5" s="1"/>
  <c r="DH576" i="5" a="1"/>
  <c r="DH576" i="5" s="1"/>
  <c r="D576" i="5" a="1"/>
  <c r="D576" i="5" s="1"/>
  <c r="I576" i="5" a="1"/>
  <c r="I576" i="5" s="1"/>
  <c r="T576" i="5" a="1"/>
  <c r="T576" i="5" s="1"/>
  <c r="Y576" i="5" a="1"/>
  <c r="Y576" i="5" s="1"/>
  <c r="AJ576" i="5" a="1"/>
  <c r="AJ576" i="5" s="1"/>
  <c r="AX576" i="5" a="1"/>
  <c r="AX576" i="5" s="1"/>
  <c r="CH576" i="5" a="1"/>
  <c r="CH576" i="5" s="1"/>
  <c r="E576" i="5" a="1"/>
  <c r="E576" i="5" s="1"/>
  <c r="P576" i="5" a="1"/>
  <c r="P576" i="5" s="1"/>
  <c r="U576" i="5" a="1"/>
  <c r="U576" i="5" s="1"/>
  <c r="AF576" i="5" a="1"/>
  <c r="AF576" i="5" s="1"/>
  <c r="AK576" i="5" a="1"/>
  <c r="AK576" i="5" s="1"/>
  <c r="AT576" i="5" a="1"/>
  <c r="AT576" i="5" s="1"/>
  <c r="DD576" i="5" a="1"/>
  <c r="DD576" i="5" s="1"/>
  <c r="F576" i="5" a="1"/>
  <c r="F576" i="5" s="1"/>
  <c r="K576" i="5" a="1"/>
  <c r="K576" i="5" s="1"/>
  <c r="V576" i="5" a="1"/>
  <c r="V576" i="5" s="1"/>
  <c r="AA576" i="5" a="1"/>
  <c r="AA576" i="5" s="1"/>
  <c r="AL576" i="5" a="1"/>
  <c r="AL576" i="5" s="1"/>
  <c r="AZ576" i="5" a="1"/>
  <c r="AZ576" i="5" s="1"/>
  <c r="CD576" i="5" a="1"/>
  <c r="CD576" i="5" s="1"/>
  <c r="L576" i="5" a="1"/>
  <c r="L576" i="5" s="1"/>
  <c r="Q576" i="5" a="1"/>
  <c r="Q576" i="5" s="1"/>
  <c r="AB576" i="5" a="1"/>
  <c r="AB576" i="5" s="1"/>
  <c r="AG576" i="5" a="1"/>
  <c r="AG576" i="5" s="1"/>
  <c r="BF576" i="5" a="1"/>
  <c r="BF576" i="5" s="1"/>
  <c r="DL576" i="5" a="1"/>
  <c r="DL576" i="5" s="1"/>
  <c r="AM7" i="14"/>
  <c r="AM10" i="14" s="1"/>
  <c r="Z14" i="12"/>
  <c r="AM4" i="14"/>
  <c r="AM9" i="14"/>
  <c r="AB38" i="14" a="1"/>
  <c r="AB38" i="14" s="1"/>
  <c r="H10" i="12" a="1"/>
  <c r="H10" i="12" s="1"/>
  <c r="AM6" i="14"/>
  <c r="Z6" i="12"/>
  <c r="J8" i="12" a="1"/>
  <c r="J8" i="12" s="1"/>
  <c r="I10" i="12" a="1"/>
  <c r="I10" i="12" s="1"/>
  <c r="H25" i="18"/>
  <c r="I25" i="18" s="1"/>
  <c r="Z7" i="12"/>
  <c r="K8" i="12" a="1"/>
  <c r="K8" i="12" s="1"/>
  <c r="L10" i="12" a="1"/>
  <c r="L10" i="12" s="1"/>
  <c r="A599" i="5"/>
  <c r="AI598" i="5" a="1"/>
  <c r="AI598" i="5" s="1"/>
  <c r="AE598" i="5" a="1"/>
  <c r="AE598" i="5" s="1"/>
  <c r="AA598" i="5" a="1"/>
  <c r="AA598" i="5" s="1"/>
  <c r="W598" i="5" a="1"/>
  <c r="W598" i="5" s="1"/>
  <c r="S598" i="5" a="1"/>
  <c r="S598" i="5" s="1"/>
  <c r="O598" i="5" a="1"/>
  <c r="O598" i="5" s="1"/>
  <c r="K598" i="5" a="1"/>
  <c r="K598" i="5" s="1"/>
  <c r="DK598" i="5" a="1"/>
  <c r="DK598" i="5" s="1"/>
  <c r="DG598" i="5" a="1"/>
  <c r="DG598" i="5" s="1"/>
  <c r="DC598" i="5" a="1"/>
  <c r="DC598" i="5" s="1"/>
  <c r="CK598" i="5" a="1"/>
  <c r="CK598" i="5" s="1"/>
  <c r="CG598" i="5" a="1"/>
  <c r="CG598" i="5" s="1"/>
  <c r="CC598" i="5" a="1"/>
  <c r="CC598" i="5" s="1"/>
  <c r="BQ598" i="5" a="1"/>
  <c r="BQ598" i="5" s="1"/>
  <c r="BI598" i="5" a="1"/>
  <c r="BI598" i="5" s="1"/>
  <c r="BE598" i="5" a="1"/>
  <c r="BE598" i="5" s="1"/>
  <c r="BA598" i="5" a="1"/>
  <c r="BA598" i="5" s="1"/>
  <c r="AW598" i="5" a="1"/>
  <c r="AW598" i="5" s="1"/>
  <c r="AS598" i="5" a="1"/>
  <c r="AS598" i="5" s="1"/>
  <c r="DI598" i="5" a="1"/>
  <c r="DI598" i="5" s="1"/>
  <c r="DE598" i="5" a="1"/>
  <c r="DE598" i="5" s="1"/>
  <c r="DA598" i="5" a="1"/>
  <c r="DA598" i="5" s="1"/>
  <c r="CI598" i="5" a="1"/>
  <c r="CI598" i="5" s="1"/>
  <c r="CE598" i="5" a="1"/>
  <c r="CE598" i="5" s="1"/>
  <c r="CA598" i="5" a="1"/>
  <c r="CA598" i="5" s="1"/>
  <c r="AO598" i="5" s="1"/>
  <c r="BK598" i="5" a="1"/>
  <c r="BK598" i="5" s="1"/>
  <c r="BG598" i="5" a="1"/>
  <c r="BG598" i="5" s="1"/>
  <c r="BC598" i="5" a="1"/>
  <c r="BC598" i="5" s="1"/>
  <c r="AY598" i="5" a="1"/>
  <c r="AY598" i="5" s="1"/>
  <c r="AU598" i="5" a="1"/>
  <c r="AU598" i="5" s="1"/>
  <c r="H21" i="18"/>
  <c r="I21" i="18" s="1"/>
  <c r="E21" i="18"/>
  <c r="E23" i="18"/>
  <c r="H23" i="18"/>
  <c r="I23" i="18" s="1"/>
  <c r="H20" i="18"/>
  <c r="I20" i="18" s="1"/>
  <c r="E20" i="18"/>
  <c r="H19" i="18"/>
  <c r="I19" i="18" s="1"/>
  <c r="E19" i="18"/>
  <c r="J5" i="12" a="1"/>
  <c r="J5" i="12" s="1"/>
  <c r="I5" i="12" a="1"/>
  <c r="I5" i="12" s="1"/>
  <c r="L5" i="12" a="1"/>
  <c r="L5" i="12" s="1"/>
  <c r="H5" i="12" a="1"/>
  <c r="H5" i="12" s="1"/>
  <c r="K5" i="12" a="1"/>
  <c r="K5" i="12" s="1"/>
  <c r="H18" i="18"/>
  <c r="I18" i="18" s="1"/>
  <c r="E18" i="18"/>
  <c r="I12" i="12" a="1"/>
  <c r="I12" i="12" s="1"/>
  <c r="L12" i="12" a="1"/>
  <c r="L12" i="12" s="1"/>
  <c r="H12" i="12" a="1"/>
  <c r="H12" i="12" s="1"/>
  <c r="J12" i="12" a="1"/>
  <c r="J12" i="12" s="1"/>
  <c r="K12" i="12" a="1"/>
  <c r="K12" i="12" s="1"/>
  <c r="H22" i="18"/>
  <c r="I22" i="18" s="1"/>
  <c r="E22" i="18"/>
  <c r="L13" i="12" a="1"/>
  <c r="L13" i="12" s="1"/>
  <c r="H13" i="12" a="1"/>
  <c r="H13" i="12" s="1"/>
  <c r="K13" i="12" a="1"/>
  <c r="K13" i="12" s="1"/>
  <c r="I13" i="12" a="1"/>
  <c r="I13" i="12" s="1"/>
  <c r="H24" i="18"/>
  <c r="Z9" i="12"/>
  <c r="L7" i="12" a="1"/>
  <c r="L7" i="12" s="1"/>
  <c r="I8" i="12" a="1"/>
  <c r="I8" i="12" s="1"/>
  <c r="K10" i="12" a="1"/>
  <c r="K10" i="12" s="1"/>
  <c r="H14" i="12" a="1"/>
  <c r="H14" i="12" s="1"/>
  <c r="L14" i="12" a="1"/>
  <c r="L14" i="12" s="1"/>
  <c r="Z11" i="12"/>
  <c r="J14" i="12" a="1"/>
  <c r="J14" i="12" s="1"/>
  <c r="H8" i="12" a="1"/>
  <c r="H8" i="12" s="1"/>
  <c r="F9" i="3"/>
  <c r="O13" i="13"/>
  <c r="P13" i="13"/>
  <c r="K9" i="3"/>
  <c r="K13" i="3"/>
  <c r="P13" i="3"/>
  <c r="F9" i="13"/>
  <c r="K17" i="13"/>
  <c r="O17" i="13"/>
  <c r="J9" i="13"/>
  <c r="K9" i="13"/>
  <c r="K13" i="13"/>
  <c r="P17" i="13"/>
  <c r="DK528" i="5" l="1" a="1"/>
  <c r="DK528" i="5" s="1"/>
  <c r="DG528" i="5" a="1"/>
  <c r="DG528" i="5" s="1"/>
  <c r="DC528" i="5" a="1"/>
  <c r="DC528" i="5" s="1"/>
  <c r="CK528" i="5" a="1"/>
  <c r="CK528" i="5" s="1"/>
  <c r="CG528" i="5" a="1"/>
  <c r="CG528" i="5" s="1"/>
  <c r="CC528" i="5" a="1"/>
  <c r="CC528" i="5" s="1"/>
  <c r="BQ528" i="5" a="1"/>
  <c r="BQ528" i="5" s="1"/>
  <c r="BI528" i="5" a="1"/>
  <c r="BI528" i="5" s="1"/>
  <c r="BE528" i="5" a="1"/>
  <c r="BE528" i="5" s="1"/>
  <c r="BA528" i="5" a="1"/>
  <c r="BA528" i="5" s="1"/>
  <c r="AW528" i="5" a="1"/>
  <c r="AW528" i="5" s="1"/>
  <c r="AS528" i="5" a="1"/>
  <c r="AS528" i="5" s="1"/>
  <c r="AK528" i="5" a="1"/>
  <c r="AK528" i="5" s="1"/>
  <c r="AG528" i="5" a="1"/>
  <c r="AG528" i="5" s="1"/>
  <c r="AC528" i="5" a="1"/>
  <c r="AC528" i="5" s="1"/>
  <c r="Y528" i="5" a="1"/>
  <c r="Y528" i="5" s="1"/>
  <c r="U528" i="5" a="1"/>
  <c r="U528" i="5" s="1"/>
  <c r="Q528" i="5" a="1"/>
  <c r="Q528" i="5" s="1"/>
  <c r="M528" i="5" a="1"/>
  <c r="M528" i="5" s="1"/>
  <c r="I528" i="5" a="1"/>
  <c r="I528" i="5" s="1"/>
  <c r="E528" i="5" a="1"/>
  <c r="E528" i="5" s="1"/>
  <c r="DJ528" i="5" a="1"/>
  <c r="DJ528" i="5" s="1"/>
  <c r="DF528" i="5" a="1"/>
  <c r="DF528" i="5" s="1"/>
  <c r="DB528" i="5" a="1"/>
  <c r="DB528" i="5" s="1"/>
  <c r="CJ528" i="5" a="1"/>
  <c r="CJ528" i="5" s="1"/>
  <c r="CF528" i="5" a="1"/>
  <c r="CF528" i="5" s="1"/>
  <c r="CB528" i="5" a="1"/>
  <c r="CB528" i="5" s="1"/>
  <c r="BL528" i="5" a="1"/>
  <c r="BL528" i="5" s="1"/>
  <c r="BH528" i="5" a="1"/>
  <c r="BH528" i="5" s="1"/>
  <c r="BD528" i="5" a="1"/>
  <c r="BD528" i="5" s="1"/>
  <c r="AZ528" i="5" a="1"/>
  <c r="AZ528" i="5" s="1"/>
  <c r="AV528" i="5" a="1"/>
  <c r="AV528" i="5" s="1"/>
  <c r="AJ528" i="5" a="1"/>
  <c r="AJ528" i="5" s="1"/>
  <c r="AF528" i="5" a="1"/>
  <c r="AF528" i="5" s="1"/>
  <c r="AB528" i="5" a="1"/>
  <c r="AB528" i="5" s="1"/>
  <c r="X528" i="5" a="1"/>
  <c r="X528" i="5" s="1"/>
  <c r="T528" i="5" a="1"/>
  <c r="T528" i="5" s="1"/>
  <c r="P528" i="5" a="1"/>
  <c r="P528" i="5" s="1"/>
  <c r="L528" i="5" a="1"/>
  <c r="L528" i="5" s="1"/>
  <c r="H528" i="5" a="1"/>
  <c r="H528" i="5" s="1"/>
  <c r="D528" i="5" a="1"/>
  <c r="D528" i="5" s="1"/>
  <c r="DI528" i="5" a="1"/>
  <c r="DI528" i="5" s="1"/>
  <c r="DE528" i="5" a="1"/>
  <c r="DE528" i="5" s="1"/>
  <c r="DA528" i="5" a="1"/>
  <c r="DA528" i="5" s="1"/>
  <c r="CI528" i="5" a="1"/>
  <c r="CI528" i="5" s="1"/>
  <c r="CE528" i="5" a="1"/>
  <c r="CE528" i="5" s="1"/>
  <c r="CA528" i="5" a="1"/>
  <c r="CA528" i="5" s="1"/>
  <c r="BK528" i="5" a="1"/>
  <c r="BK528" i="5" s="1"/>
  <c r="BG528" i="5" a="1"/>
  <c r="BG528" i="5" s="1"/>
  <c r="BC528" i="5" a="1"/>
  <c r="BC528" i="5" s="1"/>
  <c r="AY528" i="5" a="1"/>
  <c r="AY528" i="5" s="1"/>
  <c r="AU528" i="5" a="1"/>
  <c r="AU528" i="5" s="1"/>
  <c r="A529" i="5"/>
  <c r="AI528" i="5" a="1"/>
  <c r="AI528" i="5" s="1"/>
  <c r="AE528" i="5" a="1"/>
  <c r="AE528" i="5" s="1"/>
  <c r="AA528" i="5" a="1"/>
  <c r="AA528" i="5" s="1"/>
  <c r="W528" i="5" a="1"/>
  <c r="W528" i="5" s="1"/>
  <c r="S528" i="5" a="1"/>
  <c r="S528" i="5" s="1"/>
  <c r="O528" i="5" a="1"/>
  <c r="O528" i="5" s="1"/>
  <c r="K528" i="5" a="1"/>
  <c r="K528" i="5" s="1"/>
  <c r="G528" i="5" a="1"/>
  <c r="G528" i="5" s="1"/>
  <c r="C528" i="5" a="1"/>
  <c r="C528" i="5" s="1"/>
  <c r="DL528" i="5" a="1"/>
  <c r="DL528" i="5" s="1"/>
  <c r="DH528" i="5" a="1"/>
  <c r="DH528" i="5" s="1"/>
  <c r="DD528" i="5" a="1"/>
  <c r="DD528" i="5" s="1"/>
  <c r="CL528" i="5" a="1"/>
  <c r="CL528" i="5" s="1"/>
  <c r="CH528" i="5" a="1"/>
  <c r="CH528" i="5" s="1"/>
  <c r="CD528" i="5" a="1"/>
  <c r="CD528" i="5" s="1"/>
  <c r="BR528" i="5" a="1"/>
  <c r="BR528" i="5" s="1"/>
  <c r="BJ528" i="5" a="1"/>
  <c r="BJ528" i="5" s="1"/>
  <c r="BF528" i="5" a="1"/>
  <c r="BF528" i="5" s="1"/>
  <c r="BB528" i="5" a="1"/>
  <c r="BB528" i="5" s="1"/>
  <c r="AX528" i="5" a="1"/>
  <c r="AX528" i="5" s="1"/>
  <c r="AT528" i="5" a="1"/>
  <c r="AT528" i="5" s="1"/>
  <c r="AL528" i="5" a="1"/>
  <c r="AL528" i="5" s="1"/>
  <c r="AH528" i="5" a="1"/>
  <c r="AH528" i="5" s="1"/>
  <c r="AD528" i="5" a="1"/>
  <c r="AD528" i="5" s="1"/>
  <c r="Z528" i="5" a="1"/>
  <c r="Z528" i="5" s="1"/>
  <c r="V528" i="5" a="1"/>
  <c r="V528" i="5" s="1"/>
  <c r="R528" i="5" a="1"/>
  <c r="R528" i="5" s="1"/>
  <c r="N528" i="5" a="1"/>
  <c r="N528" i="5" s="1"/>
  <c r="J528" i="5" a="1"/>
  <c r="J528" i="5" s="1"/>
  <c r="F528" i="5" a="1"/>
  <c r="F528" i="5" s="1"/>
  <c r="K7" i="12" a="1"/>
  <c r="K7" i="12" s="1"/>
  <c r="J7" i="12" a="1"/>
  <c r="J7" i="12" s="1"/>
  <c r="I7" i="12" a="1"/>
  <c r="I7" i="12" s="1"/>
  <c r="K14" i="12" a="1"/>
  <c r="K14" i="12" s="1"/>
  <c r="I14" i="12" a="1"/>
  <c r="I14" i="12" s="1"/>
  <c r="AO576" i="5"/>
  <c r="AO527" i="5"/>
  <c r="AJ423" i="5" a="1"/>
  <c r="AJ423" i="5" s="1"/>
  <c r="AF423" i="5" a="1"/>
  <c r="AF423" i="5" s="1"/>
  <c r="AB423" i="5" a="1"/>
  <c r="AB423" i="5" s="1"/>
  <c r="X423" i="5" a="1"/>
  <c r="X423" i="5" s="1"/>
  <c r="T423" i="5" a="1"/>
  <c r="T423" i="5" s="1"/>
  <c r="P423" i="5" a="1"/>
  <c r="P423" i="5" s="1"/>
  <c r="L423" i="5" a="1"/>
  <c r="L423" i="5" s="1"/>
  <c r="H423" i="5" a="1"/>
  <c r="H423" i="5" s="1"/>
  <c r="D423" i="5" a="1"/>
  <c r="D423" i="5" s="1"/>
  <c r="DI423" i="5" a="1"/>
  <c r="DI423" i="5" s="1"/>
  <c r="DE423" i="5" a="1"/>
  <c r="DE423" i="5" s="1"/>
  <c r="DA423" i="5" a="1"/>
  <c r="DA423" i="5" s="1"/>
  <c r="CI423" i="5" a="1"/>
  <c r="CI423" i="5" s="1"/>
  <c r="CE423" i="5" a="1"/>
  <c r="CE423" i="5" s="1"/>
  <c r="CA423" i="5" a="1"/>
  <c r="CA423" i="5" s="1"/>
  <c r="BK423" i="5" a="1"/>
  <c r="BK423" i="5" s="1"/>
  <c r="BG423" i="5" a="1"/>
  <c r="BG423" i="5" s="1"/>
  <c r="BC423" i="5" a="1"/>
  <c r="BC423" i="5" s="1"/>
  <c r="AY423" i="5" a="1"/>
  <c r="AY423" i="5" s="1"/>
  <c r="AU423" i="5" a="1"/>
  <c r="AU423" i="5" s="1"/>
  <c r="A424" i="5"/>
  <c r="AI423" i="5" a="1"/>
  <c r="AI423" i="5" s="1"/>
  <c r="AE423" i="5" a="1"/>
  <c r="AE423" i="5" s="1"/>
  <c r="AA423" i="5" a="1"/>
  <c r="AA423" i="5" s="1"/>
  <c r="W423" i="5" a="1"/>
  <c r="W423" i="5" s="1"/>
  <c r="S423" i="5" a="1"/>
  <c r="S423" i="5" s="1"/>
  <c r="O423" i="5" a="1"/>
  <c r="O423" i="5" s="1"/>
  <c r="K423" i="5" a="1"/>
  <c r="K423" i="5" s="1"/>
  <c r="G423" i="5" a="1"/>
  <c r="G423" i="5" s="1"/>
  <c r="C423" i="5" a="1"/>
  <c r="C423" i="5" s="1"/>
  <c r="DL423" i="5" a="1"/>
  <c r="DL423" i="5" s="1"/>
  <c r="DH423" i="5" a="1"/>
  <c r="DH423" i="5" s="1"/>
  <c r="DD423" i="5" a="1"/>
  <c r="DD423" i="5" s="1"/>
  <c r="CL423" i="5" a="1"/>
  <c r="CL423" i="5" s="1"/>
  <c r="CH423" i="5" a="1"/>
  <c r="CH423" i="5" s="1"/>
  <c r="CD423" i="5" a="1"/>
  <c r="CD423" i="5" s="1"/>
  <c r="BR423" i="5" a="1"/>
  <c r="BR423" i="5" s="1"/>
  <c r="BJ423" i="5" a="1"/>
  <c r="BJ423" i="5" s="1"/>
  <c r="BF423" i="5" a="1"/>
  <c r="BF423" i="5" s="1"/>
  <c r="BB423" i="5" a="1"/>
  <c r="BB423" i="5" s="1"/>
  <c r="AX423" i="5" a="1"/>
  <c r="AX423" i="5" s="1"/>
  <c r="AT423" i="5" a="1"/>
  <c r="AT423" i="5" s="1"/>
  <c r="AL423" i="5" a="1"/>
  <c r="AL423" i="5" s="1"/>
  <c r="AH423" i="5" a="1"/>
  <c r="AH423" i="5" s="1"/>
  <c r="AD423" i="5" a="1"/>
  <c r="AD423" i="5" s="1"/>
  <c r="Z423" i="5" a="1"/>
  <c r="Z423" i="5" s="1"/>
  <c r="V423" i="5" a="1"/>
  <c r="V423" i="5" s="1"/>
  <c r="R423" i="5" a="1"/>
  <c r="R423" i="5" s="1"/>
  <c r="N423" i="5" a="1"/>
  <c r="N423" i="5" s="1"/>
  <c r="J423" i="5" a="1"/>
  <c r="J423" i="5" s="1"/>
  <c r="F423" i="5" a="1"/>
  <c r="F423" i="5" s="1"/>
  <c r="DK423" i="5" a="1"/>
  <c r="DK423" i="5" s="1"/>
  <c r="DG423" i="5" a="1"/>
  <c r="DG423" i="5" s="1"/>
  <c r="DC423" i="5" a="1"/>
  <c r="DC423" i="5" s="1"/>
  <c r="CK423" i="5" a="1"/>
  <c r="CK423" i="5" s="1"/>
  <c r="CG423" i="5" a="1"/>
  <c r="CG423" i="5" s="1"/>
  <c r="CC423" i="5" a="1"/>
  <c r="CC423" i="5" s="1"/>
  <c r="BQ423" i="5" a="1"/>
  <c r="BQ423" i="5" s="1"/>
  <c r="BI423" i="5" a="1"/>
  <c r="BI423" i="5" s="1"/>
  <c r="BE423" i="5" a="1"/>
  <c r="BE423" i="5" s="1"/>
  <c r="BA423" i="5" a="1"/>
  <c r="BA423" i="5" s="1"/>
  <c r="AW423" i="5" a="1"/>
  <c r="AW423" i="5" s="1"/>
  <c r="AS423" i="5" a="1"/>
  <c r="AS423" i="5" s="1"/>
  <c r="AK423" i="5" a="1"/>
  <c r="AK423" i="5" s="1"/>
  <c r="AG423" i="5" a="1"/>
  <c r="AG423" i="5" s="1"/>
  <c r="AC423" i="5" a="1"/>
  <c r="AC423" i="5" s="1"/>
  <c r="Y423" i="5" a="1"/>
  <c r="Y423" i="5" s="1"/>
  <c r="U423" i="5" a="1"/>
  <c r="U423" i="5" s="1"/>
  <c r="Q423" i="5" a="1"/>
  <c r="Q423" i="5" s="1"/>
  <c r="M423" i="5" a="1"/>
  <c r="M423" i="5" s="1"/>
  <c r="I423" i="5" a="1"/>
  <c r="I423" i="5" s="1"/>
  <c r="E423" i="5" a="1"/>
  <c r="E423" i="5" s="1"/>
  <c r="CB423" i="5" a="1"/>
  <c r="CB423" i="5" s="1"/>
  <c r="BL423" i="5" a="1"/>
  <c r="BL423" i="5" s="1"/>
  <c r="BH423" i="5" a="1"/>
  <c r="BH423" i="5" s="1"/>
  <c r="DJ423" i="5" a="1"/>
  <c r="DJ423" i="5" s="1"/>
  <c r="BD423" i="5" a="1"/>
  <c r="BD423" i="5" s="1"/>
  <c r="DF423" i="5" a="1"/>
  <c r="DF423" i="5" s="1"/>
  <c r="AZ423" i="5" a="1"/>
  <c r="AZ423" i="5" s="1"/>
  <c r="DB423" i="5" a="1"/>
  <c r="DB423" i="5" s="1"/>
  <c r="AV423" i="5" a="1"/>
  <c r="AV423" i="5" s="1"/>
  <c r="CJ423" i="5" a="1"/>
  <c r="CJ423" i="5" s="1"/>
  <c r="CF423" i="5" a="1"/>
  <c r="CF423" i="5" s="1"/>
  <c r="DJ351" i="5" a="1"/>
  <c r="DJ351" i="5" s="1"/>
  <c r="DF351" i="5" a="1"/>
  <c r="DF351" i="5" s="1"/>
  <c r="DB351" i="5" a="1"/>
  <c r="DB351" i="5" s="1"/>
  <c r="CJ351" i="5" a="1"/>
  <c r="CJ351" i="5" s="1"/>
  <c r="CF351" i="5" a="1"/>
  <c r="CF351" i="5" s="1"/>
  <c r="CB351" i="5" a="1"/>
  <c r="CB351" i="5" s="1"/>
  <c r="BL351" i="5" a="1"/>
  <c r="BL351" i="5" s="1"/>
  <c r="BH351" i="5" a="1"/>
  <c r="BH351" i="5" s="1"/>
  <c r="BD351" i="5" a="1"/>
  <c r="BD351" i="5" s="1"/>
  <c r="AZ351" i="5" a="1"/>
  <c r="AZ351" i="5" s="1"/>
  <c r="AV351" i="5" a="1"/>
  <c r="AV351" i="5" s="1"/>
  <c r="AJ351" i="5" a="1"/>
  <c r="AJ351" i="5" s="1"/>
  <c r="AF351" i="5" a="1"/>
  <c r="AF351" i="5" s="1"/>
  <c r="AB351" i="5" a="1"/>
  <c r="AB351" i="5" s="1"/>
  <c r="X351" i="5" a="1"/>
  <c r="X351" i="5" s="1"/>
  <c r="T351" i="5" a="1"/>
  <c r="T351" i="5" s="1"/>
  <c r="P351" i="5" a="1"/>
  <c r="P351" i="5" s="1"/>
  <c r="L351" i="5" a="1"/>
  <c r="L351" i="5" s="1"/>
  <c r="H351" i="5" a="1"/>
  <c r="H351" i="5" s="1"/>
  <c r="D351" i="5" a="1"/>
  <c r="D351" i="5" s="1"/>
  <c r="DI351" i="5" a="1"/>
  <c r="DI351" i="5" s="1"/>
  <c r="DE351" i="5" a="1"/>
  <c r="DE351" i="5" s="1"/>
  <c r="DA351" i="5" a="1"/>
  <c r="DA351" i="5" s="1"/>
  <c r="CI351" i="5" a="1"/>
  <c r="CI351" i="5" s="1"/>
  <c r="CE351" i="5" a="1"/>
  <c r="CE351" i="5" s="1"/>
  <c r="CA351" i="5" a="1"/>
  <c r="CA351" i="5" s="1"/>
  <c r="BK351" i="5" a="1"/>
  <c r="BK351" i="5" s="1"/>
  <c r="BG351" i="5" a="1"/>
  <c r="BG351" i="5" s="1"/>
  <c r="BC351" i="5" a="1"/>
  <c r="BC351" i="5" s="1"/>
  <c r="AY351" i="5" a="1"/>
  <c r="AY351" i="5" s="1"/>
  <c r="AU351" i="5" a="1"/>
  <c r="AU351" i="5" s="1"/>
  <c r="A352" i="5"/>
  <c r="AI351" i="5" a="1"/>
  <c r="AI351" i="5" s="1"/>
  <c r="AE351" i="5" a="1"/>
  <c r="AE351" i="5" s="1"/>
  <c r="AA351" i="5" a="1"/>
  <c r="AA351" i="5" s="1"/>
  <c r="W351" i="5" a="1"/>
  <c r="W351" i="5" s="1"/>
  <c r="S351" i="5" a="1"/>
  <c r="S351" i="5" s="1"/>
  <c r="O351" i="5" a="1"/>
  <c r="O351" i="5" s="1"/>
  <c r="K351" i="5" a="1"/>
  <c r="K351" i="5" s="1"/>
  <c r="G351" i="5" a="1"/>
  <c r="G351" i="5" s="1"/>
  <c r="C351" i="5" a="1"/>
  <c r="C351" i="5" s="1"/>
  <c r="DL351" i="5" a="1"/>
  <c r="DL351" i="5" s="1"/>
  <c r="DH351" i="5" a="1"/>
  <c r="DH351" i="5" s="1"/>
  <c r="DD351" i="5" a="1"/>
  <c r="DD351" i="5" s="1"/>
  <c r="CL351" i="5" a="1"/>
  <c r="CL351" i="5" s="1"/>
  <c r="CH351" i="5" a="1"/>
  <c r="CH351" i="5" s="1"/>
  <c r="CD351" i="5" a="1"/>
  <c r="CD351" i="5" s="1"/>
  <c r="BR351" i="5" a="1"/>
  <c r="BR351" i="5" s="1"/>
  <c r="BJ351" i="5" a="1"/>
  <c r="BJ351" i="5" s="1"/>
  <c r="BF351" i="5" a="1"/>
  <c r="BF351" i="5" s="1"/>
  <c r="BB351" i="5" a="1"/>
  <c r="BB351" i="5" s="1"/>
  <c r="AX351" i="5" a="1"/>
  <c r="AX351" i="5" s="1"/>
  <c r="AT351" i="5" a="1"/>
  <c r="AT351" i="5" s="1"/>
  <c r="AL351" i="5" a="1"/>
  <c r="AL351" i="5" s="1"/>
  <c r="AH351" i="5" a="1"/>
  <c r="AH351" i="5" s="1"/>
  <c r="AD351" i="5" a="1"/>
  <c r="AD351" i="5" s="1"/>
  <c r="Z351" i="5" a="1"/>
  <c r="Z351" i="5" s="1"/>
  <c r="V351" i="5" a="1"/>
  <c r="V351" i="5" s="1"/>
  <c r="R351" i="5" a="1"/>
  <c r="R351" i="5" s="1"/>
  <c r="N351" i="5" a="1"/>
  <c r="N351" i="5" s="1"/>
  <c r="J351" i="5" a="1"/>
  <c r="J351" i="5" s="1"/>
  <c r="F351" i="5" a="1"/>
  <c r="F351" i="5" s="1"/>
  <c r="DK351" i="5" a="1"/>
  <c r="DK351" i="5" s="1"/>
  <c r="DG351" i="5" a="1"/>
  <c r="DG351" i="5" s="1"/>
  <c r="DC351" i="5" a="1"/>
  <c r="DC351" i="5" s="1"/>
  <c r="CK351" i="5" a="1"/>
  <c r="CK351" i="5" s="1"/>
  <c r="CG351" i="5" a="1"/>
  <c r="CG351" i="5" s="1"/>
  <c r="CC351" i="5" a="1"/>
  <c r="CC351" i="5" s="1"/>
  <c r="BQ351" i="5" a="1"/>
  <c r="BQ351" i="5" s="1"/>
  <c r="BI351" i="5" a="1"/>
  <c r="BI351" i="5" s="1"/>
  <c r="BE351" i="5" a="1"/>
  <c r="BE351" i="5" s="1"/>
  <c r="BA351" i="5" a="1"/>
  <c r="BA351" i="5" s="1"/>
  <c r="AW351" i="5" a="1"/>
  <c r="AW351" i="5" s="1"/>
  <c r="AS351" i="5" a="1"/>
  <c r="AS351" i="5" s="1"/>
  <c r="AK351" i="5" a="1"/>
  <c r="AK351" i="5" s="1"/>
  <c r="AG351" i="5" a="1"/>
  <c r="AG351" i="5" s="1"/>
  <c r="AC351" i="5" a="1"/>
  <c r="AC351" i="5" s="1"/>
  <c r="Y351" i="5" a="1"/>
  <c r="Y351" i="5" s="1"/>
  <c r="U351" i="5" a="1"/>
  <c r="U351" i="5" s="1"/>
  <c r="Q351" i="5" a="1"/>
  <c r="Q351" i="5" s="1"/>
  <c r="M351" i="5" a="1"/>
  <c r="M351" i="5" s="1"/>
  <c r="I351" i="5" a="1"/>
  <c r="I351" i="5" s="1"/>
  <c r="E351" i="5" a="1"/>
  <c r="E351" i="5" s="1"/>
  <c r="DI186" i="5" a="1"/>
  <c r="DI186" i="5" s="1"/>
  <c r="DE186" i="5" a="1"/>
  <c r="DE186" i="5" s="1"/>
  <c r="DA186" i="5" a="1"/>
  <c r="DA186" i="5" s="1"/>
  <c r="CI186" i="5" a="1"/>
  <c r="CI186" i="5" s="1"/>
  <c r="CE186" i="5" a="1"/>
  <c r="CE186" i="5" s="1"/>
  <c r="CA186" i="5" a="1"/>
  <c r="CA186" i="5" s="1"/>
  <c r="BK186" i="5" a="1"/>
  <c r="BK186" i="5" s="1"/>
  <c r="BG186" i="5" a="1"/>
  <c r="BG186" i="5" s="1"/>
  <c r="BC186" i="5" a="1"/>
  <c r="BC186" i="5" s="1"/>
  <c r="AY186" i="5" a="1"/>
  <c r="AY186" i="5" s="1"/>
  <c r="AU186" i="5" a="1"/>
  <c r="AU186" i="5" s="1"/>
  <c r="A187" i="5"/>
  <c r="AI186" i="5" a="1"/>
  <c r="AI186" i="5" s="1"/>
  <c r="AE186" i="5" a="1"/>
  <c r="AE186" i="5" s="1"/>
  <c r="AA186" i="5" a="1"/>
  <c r="AA186" i="5" s="1"/>
  <c r="W186" i="5" a="1"/>
  <c r="W186" i="5" s="1"/>
  <c r="S186" i="5" a="1"/>
  <c r="S186" i="5" s="1"/>
  <c r="O186" i="5" a="1"/>
  <c r="O186" i="5" s="1"/>
  <c r="K186" i="5" a="1"/>
  <c r="K186" i="5" s="1"/>
  <c r="G186" i="5" a="1"/>
  <c r="G186" i="5" s="1"/>
  <c r="C186" i="5" a="1"/>
  <c r="C186" i="5" s="1"/>
  <c r="DH186" i="5" a="1"/>
  <c r="DH186" i="5" s="1"/>
  <c r="DC186" i="5" a="1"/>
  <c r="DC186" i="5" s="1"/>
  <c r="CJ186" i="5" a="1"/>
  <c r="CJ186" i="5" s="1"/>
  <c r="CD186" i="5" a="1"/>
  <c r="CD186" i="5" s="1"/>
  <c r="BQ186" i="5" a="1"/>
  <c r="BQ186" i="5" s="1"/>
  <c r="BH186" i="5" a="1"/>
  <c r="BH186" i="5" s="1"/>
  <c r="BB186" i="5" a="1"/>
  <c r="BB186" i="5" s="1"/>
  <c r="AW186" i="5" a="1"/>
  <c r="AW186" i="5" s="1"/>
  <c r="AJ186" i="5" a="1"/>
  <c r="AJ186" i="5" s="1"/>
  <c r="AD186" i="5" a="1"/>
  <c r="AD186" i="5" s="1"/>
  <c r="Y186" i="5" a="1"/>
  <c r="Y186" i="5" s="1"/>
  <c r="T186" i="5" a="1"/>
  <c r="T186" i="5" s="1"/>
  <c r="N186" i="5" a="1"/>
  <c r="N186" i="5" s="1"/>
  <c r="I186" i="5" a="1"/>
  <c r="I186" i="5" s="1"/>
  <c r="D186" i="5" a="1"/>
  <c r="D186" i="5" s="1"/>
  <c r="DK186" i="5" a="1"/>
  <c r="DK186" i="5" s="1"/>
  <c r="DF186" i="5" a="1"/>
  <c r="DF186" i="5" s="1"/>
  <c r="CL186" i="5" a="1"/>
  <c r="CL186" i="5" s="1"/>
  <c r="CG186" i="5" a="1"/>
  <c r="CG186" i="5" s="1"/>
  <c r="CB186" i="5" a="1"/>
  <c r="CB186" i="5" s="1"/>
  <c r="BJ186" i="5" a="1"/>
  <c r="BJ186" i="5" s="1"/>
  <c r="BE186" i="5" a="1"/>
  <c r="BE186" i="5" s="1"/>
  <c r="AZ186" i="5" a="1"/>
  <c r="AZ186" i="5" s="1"/>
  <c r="AT186" i="5" a="1"/>
  <c r="AT186" i="5" s="1"/>
  <c r="AL186" i="5" a="1"/>
  <c r="AL186" i="5" s="1"/>
  <c r="AG186" i="5" a="1"/>
  <c r="AG186" i="5" s="1"/>
  <c r="AB186" i="5" a="1"/>
  <c r="AB186" i="5" s="1"/>
  <c r="V186" i="5" a="1"/>
  <c r="V186" i="5" s="1"/>
  <c r="Q186" i="5" a="1"/>
  <c r="Q186" i="5" s="1"/>
  <c r="L186" i="5" a="1"/>
  <c r="L186" i="5" s="1"/>
  <c r="F186" i="5" a="1"/>
  <c r="F186" i="5" s="1"/>
  <c r="CC186" i="5" a="1"/>
  <c r="CC186" i="5" s="1"/>
  <c r="BD186" i="5" a="1"/>
  <c r="BD186" i="5" s="1"/>
  <c r="Z186" i="5" a="1"/>
  <c r="Z186" i="5" s="1"/>
  <c r="DD186" i="5" a="1"/>
  <c r="DD186" i="5" s="1"/>
  <c r="BA186" i="5" a="1"/>
  <c r="BA186" i="5" s="1"/>
  <c r="X186" i="5" a="1"/>
  <c r="X186" i="5" s="1"/>
  <c r="J186" i="5" a="1"/>
  <c r="J186" i="5" s="1"/>
  <c r="DB186" i="5" a="1"/>
  <c r="DB186" i="5" s="1"/>
  <c r="BR186" i="5" a="1"/>
  <c r="BR186" i="5" s="1"/>
  <c r="AK186" i="5" a="1"/>
  <c r="AK186" i="5" s="1"/>
  <c r="H186" i="5" a="1"/>
  <c r="H186" i="5" s="1"/>
  <c r="BL186" i="5" a="1"/>
  <c r="BL186" i="5" s="1"/>
  <c r="AX186" i="5" a="1"/>
  <c r="AX186" i="5" s="1"/>
  <c r="AH186" i="5" a="1"/>
  <c r="AH186" i="5" s="1"/>
  <c r="U186" i="5" a="1"/>
  <c r="U186" i="5" s="1"/>
  <c r="DL186" i="5" a="1"/>
  <c r="DL186" i="5" s="1"/>
  <c r="CK186" i="5" a="1"/>
  <c r="CK186" i="5" s="1"/>
  <c r="AV186" i="5" a="1"/>
  <c r="AV186" i="5" s="1"/>
  <c r="R186" i="5" a="1"/>
  <c r="R186" i="5" s="1"/>
  <c r="E186" i="5" a="1"/>
  <c r="E186" i="5" s="1"/>
  <c r="CH186" i="5" a="1"/>
  <c r="CH186" i="5" s="1"/>
  <c r="BI186" i="5" a="1"/>
  <c r="BI186" i="5" s="1"/>
  <c r="AF186" i="5" a="1"/>
  <c r="AF186" i="5" s="1"/>
  <c r="DJ186" i="5" a="1"/>
  <c r="DJ186" i="5" s="1"/>
  <c r="BF186" i="5" a="1"/>
  <c r="BF186" i="5" s="1"/>
  <c r="AS186" i="5" a="1"/>
  <c r="AS186" i="5" s="1"/>
  <c r="AC186" i="5" a="1"/>
  <c r="AC186" i="5" s="1"/>
  <c r="P186" i="5" a="1"/>
  <c r="P186" i="5" s="1"/>
  <c r="DG186" i="5" a="1"/>
  <c r="DG186" i="5" s="1"/>
  <c r="CF186" i="5" a="1"/>
  <c r="CF186" i="5" s="1"/>
  <c r="M186" i="5" a="1"/>
  <c r="M186" i="5" s="1"/>
  <c r="C599" i="5" a="1"/>
  <c r="C599" i="5" s="1"/>
  <c r="DK599" i="5" a="1"/>
  <c r="DK599" i="5" s="1"/>
  <c r="DC599" i="5" a="1"/>
  <c r="DC599" i="5" s="1"/>
  <c r="CG599" i="5" a="1"/>
  <c r="CG599" i="5" s="1"/>
  <c r="BQ599" i="5" a="1"/>
  <c r="BQ599" i="5" s="1"/>
  <c r="BE599" i="5" a="1"/>
  <c r="BE599" i="5" s="1"/>
  <c r="AW599" i="5" a="1"/>
  <c r="AW599" i="5" s="1"/>
  <c r="AE599" i="5" a="1"/>
  <c r="AE599" i="5" s="1"/>
  <c r="W599" i="5" a="1"/>
  <c r="W599" i="5" s="1"/>
  <c r="O599" i="5" a="1"/>
  <c r="O599" i="5" s="1"/>
  <c r="G599" i="5" a="1"/>
  <c r="G599" i="5" s="1"/>
  <c r="DE599" i="5" a="1"/>
  <c r="DE599" i="5" s="1"/>
  <c r="AY599" i="5" a="1"/>
  <c r="AY599" i="5" s="1"/>
  <c r="AC599" i="5" a="1"/>
  <c r="AC599" i="5" s="1"/>
  <c r="S599" i="5" a="1"/>
  <c r="S599" i="5" s="1"/>
  <c r="CE599" i="5" a="1"/>
  <c r="CE599" i="5" s="1"/>
  <c r="BI599" i="5" a="1"/>
  <c r="BI599" i="5" s="1"/>
  <c r="Q599" i="5" a="1"/>
  <c r="Q599" i="5" s="1"/>
  <c r="BG599" i="5" a="1"/>
  <c r="BG599" i="5" s="1"/>
  <c r="AK599" i="5" a="1"/>
  <c r="AK599" i="5" s="1"/>
  <c r="AA599" i="5" a="1"/>
  <c r="AA599" i="5" s="1"/>
  <c r="E599" i="5" a="1"/>
  <c r="E599" i="5" s="1"/>
  <c r="A600" i="5"/>
  <c r="DA599" i="5" a="1"/>
  <c r="DA599" i="5" s="1"/>
  <c r="CC599" i="5" a="1"/>
  <c r="CC599" i="5" s="1"/>
  <c r="AU599" i="5" a="1"/>
  <c r="AU599" i="5" s="1"/>
  <c r="Y599" i="5" a="1"/>
  <c r="Y599" i="5" s="1"/>
  <c r="D599" i="5" a="1"/>
  <c r="D599" i="5" s="1"/>
  <c r="CA599" i="5" a="1"/>
  <c r="CA599" i="5" s="1"/>
  <c r="AI599" i="5" a="1"/>
  <c r="AI599" i="5" s="1"/>
  <c r="M599" i="5" a="1"/>
  <c r="M599" i="5" s="1"/>
  <c r="DI599" i="5" a="1"/>
  <c r="DI599" i="5" s="1"/>
  <c r="CK599" i="5" a="1"/>
  <c r="CK599" i="5" s="1"/>
  <c r="BC599" i="5" a="1"/>
  <c r="BC599" i="5" s="1"/>
  <c r="AS599" i="5" a="1"/>
  <c r="AS599" i="5" s="1"/>
  <c r="AG599" i="5" a="1"/>
  <c r="AG599" i="5" s="1"/>
  <c r="CI599" i="5" a="1"/>
  <c r="CI599" i="5" s="1"/>
  <c r="U599" i="5" a="1"/>
  <c r="U599" i="5" s="1"/>
  <c r="K599" i="5" a="1"/>
  <c r="K599" i="5" s="1"/>
  <c r="DG599" i="5" a="1"/>
  <c r="DG599" i="5" s="1"/>
  <c r="BK599" i="5" a="1"/>
  <c r="BK599" i="5" s="1"/>
  <c r="BA599" i="5" a="1"/>
  <c r="BA599" i="5" s="1"/>
  <c r="I599" i="5" a="1"/>
  <c r="I599" i="5" s="1"/>
  <c r="J6" i="12" a="1"/>
  <c r="J6" i="12" s="1"/>
  <c r="L6" i="12" a="1"/>
  <c r="L6" i="12" s="1"/>
  <c r="H6" i="12" a="1"/>
  <c r="H6" i="12" s="1"/>
  <c r="A9" i="5"/>
  <c r="AK8" i="5" a="1"/>
  <c r="AK8" i="5" s="1"/>
  <c r="AG8" i="5" a="1"/>
  <c r="AG8" i="5" s="1"/>
  <c r="AC8" i="5" a="1"/>
  <c r="AC8" i="5" s="1"/>
  <c r="Y8" i="5" a="1"/>
  <c r="Y8" i="5" s="1"/>
  <c r="U8" i="5" a="1"/>
  <c r="U8" i="5" s="1"/>
  <c r="Q8" i="5" a="1"/>
  <c r="Q8" i="5" s="1"/>
  <c r="M8" i="5" a="1"/>
  <c r="M8" i="5" s="1"/>
  <c r="I8" i="5" a="1"/>
  <c r="I8" i="5" s="1"/>
  <c r="E8" i="5" a="1"/>
  <c r="E8" i="5" s="1"/>
  <c r="AJ8" i="5" a="1"/>
  <c r="AJ8" i="5" s="1"/>
  <c r="AF8" i="5" a="1"/>
  <c r="AF8" i="5" s="1"/>
  <c r="AB8" i="5" a="1"/>
  <c r="AB8" i="5" s="1"/>
  <c r="X8" i="5" a="1"/>
  <c r="X8" i="5" s="1"/>
  <c r="T8" i="5" a="1"/>
  <c r="T8" i="5" s="1"/>
  <c r="P8" i="5" a="1"/>
  <c r="P8" i="5" s="1"/>
  <c r="L8" i="5" a="1"/>
  <c r="L8" i="5" s="1"/>
  <c r="H8" i="5" a="1"/>
  <c r="H8" i="5" s="1"/>
  <c r="D8" i="5" a="1"/>
  <c r="D8" i="5" s="1"/>
  <c r="DK8" i="5" a="1"/>
  <c r="DK8" i="5" s="1"/>
  <c r="DG8" i="5" a="1"/>
  <c r="DG8" i="5" s="1"/>
  <c r="DC8" i="5" a="1"/>
  <c r="DC8" i="5" s="1"/>
  <c r="CK8" i="5" a="1"/>
  <c r="CK8" i="5" s="1"/>
  <c r="CG8" i="5" a="1"/>
  <c r="CG8" i="5" s="1"/>
  <c r="CC8" i="5" a="1"/>
  <c r="CC8" i="5" s="1"/>
  <c r="BK8" i="5" a="1"/>
  <c r="BK8" i="5" s="1"/>
  <c r="BG8" i="5" a="1"/>
  <c r="BG8" i="5" s="1"/>
  <c r="BC8" i="5" a="1"/>
  <c r="BC8" i="5" s="1"/>
  <c r="AY8" i="5" a="1"/>
  <c r="AY8" i="5" s="1"/>
  <c r="AU8" i="5" a="1"/>
  <c r="AU8" i="5" s="1"/>
  <c r="DJ8" i="5" a="1"/>
  <c r="DJ8" i="5" s="1"/>
  <c r="DF8" i="5" a="1"/>
  <c r="DF8" i="5" s="1"/>
  <c r="DB8" i="5" a="1"/>
  <c r="DB8" i="5" s="1"/>
  <c r="CJ8" i="5" a="1"/>
  <c r="CJ8" i="5" s="1"/>
  <c r="CF8" i="5" a="1"/>
  <c r="CF8" i="5" s="1"/>
  <c r="CB8" i="5" a="1"/>
  <c r="CB8" i="5" s="1"/>
  <c r="BR8" i="5" a="1"/>
  <c r="BR8" i="5" s="1"/>
  <c r="BJ8" i="5" a="1"/>
  <c r="BJ8" i="5" s="1"/>
  <c r="BF8" i="5" a="1"/>
  <c r="BF8" i="5" s="1"/>
  <c r="BB8" i="5" a="1"/>
  <c r="BB8" i="5" s="1"/>
  <c r="AX8" i="5" a="1"/>
  <c r="AX8" i="5" s="1"/>
  <c r="AT8" i="5" a="1"/>
  <c r="AT8" i="5" s="1"/>
  <c r="AL8" i="5" a="1"/>
  <c r="AL8" i="5" s="1"/>
  <c r="AH8" i="5" a="1"/>
  <c r="AH8" i="5" s="1"/>
  <c r="AD8" i="5" a="1"/>
  <c r="AD8" i="5" s="1"/>
  <c r="Z8" i="5" a="1"/>
  <c r="Z8" i="5" s="1"/>
  <c r="V8" i="5" a="1"/>
  <c r="V8" i="5" s="1"/>
  <c r="R8" i="5" a="1"/>
  <c r="R8" i="5" s="1"/>
  <c r="N8" i="5" a="1"/>
  <c r="N8" i="5" s="1"/>
  <c r="J8" i="5" a="1"/>
  <c r="J8" i="5" s="1"/>
  <c r="F8" i="5" a="1"/>
  <c r="F8" i="5" s="1"/>
  <c r="DH8" i="5" a="1"/>
  <c r="DH8" i="5" s="1"/>
  <c r="CI8" i="5" a="1"/>
  <c r="CI8" i="5" s="1"/>
  <c r="BD8" i="5" a="1"/>
  <c r="BD8" i="5" s="1"/>
  <c r="AS8" i="5" a="1"/>
  <c r="AS8" i="5" s="1"/>
  <c r="W8" i="5" a="1"/>
  <c r="W8" i="5" s="1"/>
  <c r="CH8" i="5" a="1"/>
  <c r="CH8" i="5" s="1"/>
  <c r="BQ8" i="5" a="1"/>
  <c r="BQ8" i="5" s="1"/>
  <c r="K8" i="5" a="1"/>
  <c r="K8" i="5" s="1"/>
  <c r="DE8" i="5" a="1"/>
  <c r="DE8" i="5" s="1"/>
  <c r="BL8" i="5" a="1"/>
  <c r="BL8" i="5" s="1"/>
  <c r="BA8" i="5" a="1"/>
  <c r="BA8" i="5" s="1"/>
  <c r="AE8" i="5" a="1"/>
  <c r="AE8" i="5" s="1"/>
  <c r="DD8" i="5" a="1"/>
  <c r="DD8" i="5" s="1"/>
  <c r="CE8" i="5" a="1"/>
  <c r="CE8" i="5" s="1"/>
  <c r="AZ8" i="5" a="1"/>
  <c r="AZ8" i="5" s="1"/>
  <c r="S8" i="5" a="1"/>
  <c r="S8" i="5" s="1"/>
  <c r="CD8" i="5" a="1"/>
  <c r="CD8" i="5" s="1"/>
  <c r="BI8" i="5" a="1"/>
  <c r="BI8" i="5" s="1"/>
  <c r="G8" i="5" a="1"/>
  <c r="G8" i="5" s="1"/>
  <c r="DL8" i="5" a="1"/>
  <c r="DL8" i="5" s="1"/>
  <c r="DA8" i="5" a="1"/>
  <c r="DA8" i="5" s="1"/>
  <c r="BH8" i="5" a="1"/>
  <c r="BH8" i="5" s="1"/>
  <c r="AW8" i="5" a="1"/>
  <c r="AW8" i="5" s="1"/>
  <c r="AA8" i="5" a="1"/>
  <c r="AA8" i="5" s="1"/>
  <c r="CL8" i="5" a="1"/>
  <c r="CL8" i="5" s="1"/>
  <c r="CA8" i="5" a="1"/>
  <c r="CA8" i="5" s="1"/>
  <c r="AO8" i="5" s="1"/>
  <c r="AV8" i="5" a="1"/>
  <c r="AV8" i="5" s="1"/>
  <c r="O8" i="5" a="1"/>
  <c r="O8" i="5" s="1"/>
  <c r="DI8" i="5" a="1"/>
  <c r="DI8" i="5" s="1"/>
  <c r="BE8" i="5" a="1"/>
  <c r="BE8" i="5" s="1"/>
  <c r="AI8" i="5" a="1"/>
  <c r="AI8" i="5" s="1"/>
  <c r="C8" i="5" a="1"/>
  <c r="C8" i="5" s="1"/>
  <c r="H7" i="12" a="1"/>
  <c r="H7" i="12" s="1"/>
  <c r="AO350" i="5"/>
  <c r="AO185" i="5"/>
  <c r="I6" i="12" a="1"/>
  <c r="I6" i="12" s="1"/>
  <c r="K6" i="12" a="1"/>
  <c r="K6" i="12" s="1"/>
  <c r="DJ577" i="5" a="1"/>
  <c r="DJ577" i="5" s="1"/>
  <c r="DF577" i="5" a="1"/>
  <c r="DF577" i="5" s="1"/>
  <c r="DB577" i="5" a="1"/>
  <c r="DB577" i="5" s="1"/>
  <c r="CJ577" i="5" a="1"/>
  <c r="CJ577" i="5" s="1"/>
  <c r="CF577" i="5" a="1"/>
  <c r="CF577" i="5" s="1"/>
  <c r="CB577" i="5" a="1"/>
  <c r="CB577" i="5" s="1"/>
  <c r="BL577" i="5" a="1"/>
  <c r="BL577" i="5" s="1"/>
  <c r="BH577" i="5" a="1"/>
  <c r="BH577" i="5" s="1"/>
  <c r="BD577" i="5" a="1"/>
  <c r="BD577" i="5" s="1"/>
  <c r="AZ577" i="5" a="1"/>
  <c r="AZ577" i="5" s="1"/>
  <c r="AV577" i="5" a="1"/>
  <c r="AV577" i="5" s="1"/>
  <c r="AJ577" i="5" a="1"/>
  <c r="AJ577" i="5" s="1"/>
  <c r="AF577" i="5" a="1"/>
  <c r="AF577" i="5" s="1"/>
  <c r="AB577" i="5" a="1"/>
  <c r="AB577" i="5" s="1"/>
  <c r="X577" i="5" a="1"/>
  <c r="X577" i="5" s="1"/>
  <c r="T577" i="5" a="1"/>
  <c r="T577" i="5" s="1"/>
  <c r="P577" i="5" a="1"/>
  <c r="P577" i="5" s="1"/>
  <c r="DI577" i="5" a="1"/>
  <c r="DI577" i="5" s="1"/>
  <c r="DE577" i="5" a="1"/>
  <c r="DE577" i="5" s="1"/>
  <c r="DA577" i="5" a="1"/>
  <c r="DA577" i="5" s="1"/>
  <c r="CI577" i="5" a="1"/>
  <c r="CI577" i="5" s="1"/>
  <c r="CE577" i="5" a="1"/>
  <c r="CE577" i="5" s="1"/>
  <c r="CA577" i="5" a="1"/>
  <c r="CA577" i="5" s="1"/>
  <c r="BK577" i="5" a="1"/>
  <c r="BK577" i="5" s="1"/>
  <c r="BG577" i="5" a="1"/>
  <c r="BG577" i="5" s="1"/>
  <c r="BC577" i="5" a="1"/>
  <c r="BC577" i="5" s="1"/>
  <c r="AY577" i="5" a="1"/>
  <c r="AY577" i="5" s="1"/>
  <c r="AU577" i="5" a="1"/>
  <c r="AU577" i="5" s="1"/>
  <c r="DL577" i="5" a="1"/>
  <c r="DL577" i="5" s="1"/>
  <c r="DH577" i="5" a="1"/>
  <c r="DH577" i="5" s="1"/>
  <c r="DD577" i="5" a="1"/>
  <c r="DD577" i="5" s="1"/>
  <c r="CL577" i="5" a="1"/>
  <c r="CL577" i="5" s="1"/>
  <c r="CH577" i="5" a="1"/>
  <c r="CH577" i="5" s="1"/>
  <c r="CD577" i="5" a="1"/>
  <c r="CD577" i="5" s="1"/>
  <c r="BR577" i="5" a="1"/>
  <c r="BR577" i="5" s="1"/>
  <c r="BJ577" i="5" a="1"/>
  <c r="BJ577" i="5" s="1"/>
  <c r="BF577" i="5" a="1"/>
  <c r="BF577" i="5" s="1"/>
  <c r="BB577" i="5" a="1"/>
  <c r="BB577" i="5" s="1"/>
  <c r="AX577" i="5" a="1"/>
  <c r="AX577" i="5" s="1"/>
  <c r="AT577" i="5" a="1"/>
  <c r="AT577" i="5" s="1"/>
  <c r="DK577" i="5" a="1"/>
  <c r="DK577" i="5" s="1"/>
  <c r="DC577" i="5" a="1"/>
  <c r="DC577" i="5" s="1"/>
  <c r="CG577" i="5" a="1"/>
  <c r="CG577" i="5" s="1"/>
  <c r="BQ577" i="5" a="1"/>
  <c r="BQ577" i="5" s="1"/>
  <c r="BE577" i="5" a="1"/>
  <c r="BE577" i="5" s="1"/>
  <c r="AW577" i="5" a="1"/>
  <c r="AW577" i="5" s="1"/>
  <c r="AL577" i="5" a="1"/>
  <c r="AL577" i="5" s="1"/>
  <c r="AD577" i="5" a="1"/>
  <c r="AD577" i="5" s="1"/>
  <c r="V577" i="5" a="1"/>
  <c r="V577" i="5" s="1"/>
  <c r="N577" i="5" a="1"/>
  <c r="N577" i="5" s="1"/>
  <c r="H577" i="5" a="1"/>
  <c r="H577" i="5" s="1"/>
  <c r="G577" i="5" a="1"/>
  <c r="G577" i="5" s="1"/>
  <c r="AK577" i="5" a="1"/>
  <c r="AK577" i="5" s="1"/>
  <c r="AC577" i="5" a="1"/>
  <c r="AC577" i="5" s="1"/>
  <c r="U577" i="5" a="1"/>
  <c r="U577" i="5" s="1"/>
  <c r="M577" i="5" a="1"/>
  <c r="M577" i="5" s="1"/>
  <c r="F577" i="5" a="1"/>
  <c r="F577" i="5" s="1"/>
  <c r="DG577" i="5" a="1"/>
  <c r="DG577" i="5" s="1"/>
  <c r="CK577" i="5" a="1"/>
  <c r="CK577" i="5" s="1"/>
  <c r="CC577" i="5" a="1"/>
  <c r="CC577" i="5" s="1"/>
  <c r="BI577" i="5" a="1"/>
  <c r="BI577" i="5" s="1"/>
  <c r="BA577" i="5" a="1"/>
  <c r="BA577" i="5" s="1"/>
  <c r="AS577" i="5" a="1"/>
  <c r="AS577" i="5" s="1"/>
  <c r="AH577" i="5" a="1"/>
  <c r="AH577" i="5" s="1"/>
  <c r="Z577" i="5" a="1"/>
  <c r="Z577" i="5" s="1"/>
  <c r="R577" i="5" a="1"/>
  <c r="R577" i="5" s="1"/>
  <c r="K577" i="5" a="1"/>
  <c r="K577" i="5" s="1"/>
  <c r="E577" i="5" a="1"/>
  <c r="E577" i="5" s="1"/>
  <c r="J577" i="5" a="1"/>
  <c r="J577" i="5" s="1"/>
  <c r="D577" i="5" a="1"/>
  <c r="D577" i="5" s="1"/>
  <c r="AE577" i="5" a="1"/>
  <c r="AE577" i="5" s="1"/>
  <c r="W577" i="5" a="1"/>
  <c r="W577" i="5" s="1"/>
  <c r="O577" i="5" a="1"/>
  <c r="O577" i="5" s="1"/>
  <c r="I577" i="5" a="1"/>
  <c r="I577" i="5" s="1"/>
  <c r="L577" i="5" a="1"/>
  <c r="L577" i="5" s="1"/>
  <c r="AI577" i="5" a="1"/>
  <c r="AI577" i="5" s="1"/>
  <c r="AG577" i="5" a="1"/>
  <c r="AG577" i="5" s="1"/>
  <c r="C577" i="5" a="1"/>
  <c r="C577" i="5" s="1"/>
  <c r="A578" i="5"/>
  <c r="AA577" i="5" a="1"/>
  <c r="AA577" i="5" s="1"/>
  <c r="Y577" i="5" a="1"/>
  <c r="Y577" i="5" s="1"/>
  <c r="S577" i="5" a="1"/>
  <c r="S577" i="5" s="1"/>
  <c r="Q577" i="5" a="1"/>
  <c r="Q577" i="5" s="1"/>
  <c r="AO1" i="5"/>
  <c r="K11" i="12" a="1"/>
  <c r="K11" i="12" s="1"/>
  <c r="J11" i="12" a="1"/>
  <c r="J11" i="12" s="1"/>
  <c r="L11" i="12" a="1"/>
  <c r="L11" i="12" s="1"/>
  <c r="H11" i="12" a="1"/>
  <c r="H11" i="12" s="1"/>
  <c r="I11" i="12" a="1"/>
  <c r="I11" i="12" s="1"/>
  <c r="I9" i="12" a="1"/>
  <c r="I9" i="12" s="1"/>
  <c r="L9" i="12" a="1"/>
  <c r="L9" i="12" s="1"/>
  <c r="H9" i="12" a="1"/>
  <c r="H9" i="12" s="1"/>
  <c r="J9" i="12" a="1"/>
  <c r="J9" i="12" s="1"/>
  <c r="K9" i="12" a="1"/>
  <c r="K9" i="12" s="1"/>
  <c r="AL599" i="5" a="1"/>
  <c r="AL599" i="5" s="1"/>
  <c r="AH599" i="5" a="1"/>
  <c r="AH599" i="5" s="1"/>
  <c r="AD599" i="5" a="1"/>
  <c r="AD599" i="5" s="1"/>
  <c r="Z599" i="5" a="1"/>
  <c r="Z599" i="5" s="1"/>
  <c r="V599" i="5" a="1"/>
  <c r="V599" i="5" s="1"/>
  <c r="R599" i="5" a="1"/>
  <c r="R599" i="5" s="1"/>
  <c r="N599" i="5" a="1"/>
  <c r="N599" i="5" s="1"/>
  <c r="J599" i="5" a="1"/>
  <c r="J599" i="5" s="1"/>
  <c r="F599" i="5" a="1"/>
  <c r="F599" i="5" s="1"/>
  <c r="DJ599" i="5" a="1"/>
  <c r="DJ599" i="5" s="1"/>
  <c r="DF599" i="5" a="1"/>
  <c r="DF599" i="5" s="1"/>
  <c r="DB599" i="5" a="1"/>
  <c r="DB599" i="5" s="1"/>
  <c r="CJ599" i="5" a="1"/>
  <c r="CJ599" i="5" s="1"/>
  <c r="CF599" i="5" a="1"/>
  <c r="CF599" i="5" s="1"/>
  <c r="CB599" i="5" a="1"/>
  <c r="CB599" i="5" s="1"/>
  <c r="BL599" i="5" a="1"/>
  <c r="BL599" i="5" s="1"/>
  <c r="BH599" i="5" a="1"/>
  <c r="BH599" i="5" s="1"/>
  <c r="BD599" i="5" a="1"/>
  <c r="BD599" i="5" s="1"/>
  <c r="AZ599" i="5" a="1"/>
  <c r="AZ599" i="5" s="1"/>
  <c r="AV599" i="5" a="1"/>
  <c r="AV599" i="5" s="1"/>
  <c r="AJ599" i="5" a="1"/>
  <c r="AJ599" i="5" s="1"/>
  <c r="AF599" i="5" a="1"/>
  <c r="AF599" i="5" s="1"/>
  <c r="AB599" i="5" a="1"/>
  <c r="AB599" i="5" s="1"/>
  <c r="X599" i="5" a="1"/>
  <c r="X599" i="5" s="1"/>
  <c r="T599" i="5" a="1"/>
  <c r="T599" i="5" s="1"/>
  <c r="P599" i="5" a="1"/>
  <c r="P599" i="5" s="1"/>
  <c r="L599" i="5" a="1"/>
  <c r="L599" i="5" s="1"/>
  <c r="H599" i="5" a="1"/>
  <c r="H599" i="5" s="1"/>
  <c r="DL599" i="5" a="1"/>
  <c r="DL599" i="5" s="1"/>
  <c r="DH599" i="5" a="1"/>
  <c r="DH599" i="5" s="1"/>
  <c r="DD599" i="5" a="1"/>
  <c r="DD599" i="5" s="1"/>
  <c r="CL599" i="5" a="1"/>
  <c r="CL599" i="5" s="1"/>
  <c r="CH599" i="5" a="1"/>
  <c r="CH599" i="5" s="1"/>
  <c r="CD599" i="5" a="1"/>
  <c r="CD599" i="5" s="1"/>
  <c r="BR599" i="5" a="1"/>
  <c r="BR599" i="5" s="1"/>
  <c r="BJ599" i="5" a="1"/>
  <c r="BJ599" i="5" s="1"/>
  <c r="BF599" i="5" a="1"/>
  <c r="BF599" i="5" s="1"/>
  <c r="BB599" i="5" a="1"/>
  <c r="BB599" i="5" s="1"/>
  <c r="AX599" i="5" a="1"/>
  <c r="AX599" i="5" s="1"/>
  <c r="AT599" i="5" a="1"/>
  <c r="AT599" i="5" s="1"/>
  <c r="AO351" i="5" l="1"/>
  <c r="AO528" i="5"/>
  <c r="DI578" i="5" a="1"/>
  <c r="DI578" i="5" s="1"/>
  <c r="DE578" i="5" a="1"/>
  <c r="DE578" i="5" s="1"/>
  <c r="DA578" i="5" a="1"/>
  <c r="DA578" i="5" s="1"/>
  <c r="CI578" i="5" a="1"/>
  <c r="CI578" i="5" s="1"/>
  <c r="CE578" i="5" a="1"/>
  <c r="CE578" i="5" s="1"/>
  <c r="CA578" i="5" a="1"/>
  <c r="CA578" i="5" s="1"/>
  <c r="BK578" i="5" a="1"/>
  <c r="BK578" i="5" s="1"/>
  <c r="BG578" i="5" a="1"/>
  <c r="BG578" i="5" s="1"/>
  <c r="BC578" i="5" a="1"/>
  <c r="BC578" i="5" s="1"/>
  <c r="AY578" i="5" a="1"/>
  <c r="AY578" i="5" s="1"/>
  <c r="AU578" i="5" a="1"/>
  <c r="AU578" i="5" s="1"/>
  <c r="A579" i="5"/>
  <c r="AI578" i="5" a="1"/>
  <c r="AI578" i="5" s="1"/>
  <c r="AE578" i="5" a="1"/>
  <c r="AE578" i="5" s="1"/>
  <c r="AA578" i="5" a="1"/>
  <c r="AA578" i="5" s="1"/>
  <c r="W578" i="5" a="1"/>
  <c r="W578" i="5" s="1"/>
  <c r="S578" i="5" a="1"/>
  <c r="S578" i="5" s="1"/>
  <c r="O578" i="5" a="1"/>
  <c r="O578" i="5" s="1"/>
  <c r="K578" i="5" a="1"/>
  <c r="K578" i="5" s="1"/>
  <c r="G578" i="5" a="1"/>
  <c r="G578" i="5" s="1"/>
  <c r="C578" i="5" a="1"/>
  <c r="C578" i="5" s="1"/>
  <c r="DL578" i="5" a="1"/>
  <c r="DL578" i="5" s="1"/>
  <c r="DH578" i="5" a="1"/>
  <c r="DH578" i="5" s="1"/>
  <c r="DD578" i="5" a="1"/>
  <c r="DD578" i="5" s="1"/>
  <c r="CL578" i="5" a="1"/>
  <c r="CL578" i="5" s="1"/>
  <c r="CH578" i="5" a="1"/>
  <c r="CH578" i="5" s="1"/>
  <c r="CD578" i="5" a="1"/>
  <c r="CD578" i="5" s="1"/>
  <c r="BR578" i="5" a="1"/>
  <c r="BR578" i="5" s="1"/>
  <c r="BJ578" i="5" a="1"/>
  <c r="BJ578" i="5" s="1"/>
  <c r="BF578" i="5" a="1"/>
  <c r="BF578" i="5" s="1"/>
  <c r="BB578" i="5" a="1"/>
  <c r="BB578" i="5" s="1"/>
  <c r="AX578" i="5" a="1"/>
  <c r="AX578" i="5" s="1"/>
  <c r="AT578" i="5" a="1"/>
  <c r="AT578" i="5" s="1"/>
  <c r="DK578" i="5" a="1"/>
  <c r="DK578" i="5" s="1"/>
  <c r="DG578" i="5" a="1"/>
  <c r="DG578" i="5" s="1"/>
  <c r="DC578" i="5" a="1"/>
  <c r="DC578" i="5" s="1"/>
  <c r="CK578" i="5" a="1"/>
  <c r="CK578" i="5" s="1"/>
  <c r="CG578" i="5" a="1"/>
  <c r="CG578" i="5" s="1"/>
  <c r="CC578" i="5" a="1"/>
  <c r="CC578" i="5" s="1"/>
  <c r="BQ578" i="5" a="1"/>
  <c r="BQ578" i="5" s="1"/>
  <c r="BI578" i="5" a="1"/>
  <c r="BI578" i="5" s="1"/>
  <c r="BE578" i="5" a="1"/>
  <c r="BE578" i="5" s="1"/>
  <c r="BA578" i="5" a="1"/>
  <c r="BA578" i="5" s="1"/>
  <c r="AW578" i="5" a="1"/>
  <c r="AW578" i="5" s="1"/>
  <c r="AS578" i="5" a="1"/>
  <c r="AS578" i="5" s="1"/>
  <c r="AF578" i="5" a="1"/>
  <c r="AF578" i="5" s="1"/>
  <c r="X578" i="5" a="1"/>
  <c r="X578" i="5" s="1"/>
  <c r="P578" i="5" a="1"/>
  <c r="P578" i="5" s="1"/>
  <c r="H578" i="5" a="1"/>
  <c r="H578" i="5" s="1"/>
  <c r="DJ578" i="5" a="1"/>
  <c r="DJ578" i="5" s="1"/>
  <c r="DB578" i="5" a="1"/>
  <c r="DB578" i="5" s="1"/>
  <c r="CF578" i="5" a="1"/>
  <c r="CF578" i="5" s="1"/>
  <c r="BL578" i="5" a="1"/>
  <c r="BL578" i="5" s="1"/>
  <c r="BD578" i="5" a="1"/>
  <c r="BD578" i="5" s="1"/>
  <c r="AV578" i="5" a="1"/>
  <c r="AV578" i="5" s="1"/>
  <c r="AL578" i="5" a="1"/>
  <c r="AL578" i="5" s="1"/>
  <c r="AD578" i="5" a="1"/>
  <c r="AD578" i="5" s="1"/>
  <c r="V578" i="5" a="1"/>
  <c r="V578" i="5" s="1"/>
  <c r="N578" i="5" a="1"/>
  <c r="N578" i="5" s="1"/>
  <c r="F578" i="5" a="1"/>
  <c r="F578" i="5" s="1"/>
  <c r="AJ578" i="5" a="1"/>
  <c r="AJ578" i="5" s="1"/>
  <c r="AB578" i="5" a="1"/>
  <c r="AB578" i="5" s="1"/>
  <c r="T578" i="5" a="1"/>
  <c r="T578" i="5" s="1"/>
  <c r="L578" i="5" a="1"/>
  <c r="L578" i="5" s="1"/>
  <c r="D578" i="5" a="1"/>
  <c r="D578" i="5" s="1"/>
  <c r="AG578" i="5" a="1"/>
  <c r="AG578" i="5" s="1"/>
  <c r="Y578" i="5" a="1"/>
  <c r="Y578" i="5" s="1"/>
  <c r="Q578" i="5" a="1"/>
  <c r="Q578" i="5" s="1"/>
  <c r="I578" i="5" a="1"/>
  <c r="I578" i="5" s="1"/>
  <c r="R578" i="5" a="1"/>
  <c r="R578" i="5" s="1"/>
  <c r="CB578" i="5" a="1"/>
  <c r="CB578" i="5" s="1"/>
  <c r="M578" i="5" a="1"/>
  <c r="M578" i="5" s="1"/>
  <c r="J578" i="5" a="1"/>
  <c r="J578" i="5" s="1"/>
  <c r="BH578" i="5" a="1"/>
  <c r="BH578" i="5" s="1"/>
  <c r="AK578" i="5" a="1"/>
  <c r="AK578" i="5" s="1"/>
  <c r="E578" i="5" a="1"/>
  <c r="E578" i="5" s="1"/>
  <c r="AH578" i="5" a="1"/>
  <c r="AH578" i="5" s="1"/>
  <c r="DF578" i="5" a="1"/>
  <c r="DF578" i="5" s="1"/>
  <c r="AZ578" i="5" a="1"/>
  <c r="AZ578" i="5" s="1"/>
  <c r="AC578" i="5" a="1"/>
  <c r="AC578" i="5" s="1"/>
  <c r="Z578" i="5" a="1"/>
  <c r="Z578" i="5" s="1"/>
  <c r="CJ578" i="5" a="1"/>
  <c r="CJ578" i="5" s="1"/>
  <c r="U578" i="5" a="1"/>
  <c r="U578" i="5" s="1"/>
  <c r="AO577" i="5"/>
  <c r="AO186" i="5"/>
  <c r="DI352" i="5" a="1"/>
  <c r="DI352" i="5" s="1"/>
  <c r="DE352" i="5" a="1"/>
  <c r="DE352" i="5" s="1"/>
  <c r="DA352" i="5" a="1"/>
  <c r="DA352" i="5" s="1"/>
  <c r="CI352" i="5" a="1"/>
  <c r="CI352" i="5" s="1"/>
  <c r="CE352" i="5" a="1"/>
  <c r="CE352" i="5" s="1"/>
  <c r="CA352" i="5" a="1"/>
  <c r="CA352" i="5" s="1"/>
  <c r="BK352" i="5" a="1"/>
  <c r="BK352" i="5" s="1"/>
  <c r="BG352" i="5" a="1"/>
  <c r="BG352" i="5" s="1"/>
  <c r="BC352" i="5" a="1"/>
  <c r="BC352" i="5" s="1"/>
  <c r="AY352" i="5" a="1"/>
  <c r="AY352" i="5" s="1"/>
  <c r="AU352" i="5" a="1"/>
  <c r="AU352" i="5" s="1"/>
  <c r="A353" i="5"/>
  <c r="AI352" i="5" a="1"/>
  <c r="AI352" i="5" s="1"/>
  <c r="AE352" i="5" a="1"/>
  <c r="AE352" i="5" s="1"/>
  <c r="AA352" i="5" a="1"/>
  <c r="AA352" i="5" s="1"/>
  <c r="W352" i="5" a="1"/>
  <c r="W352" i="5" s="1"/>
  <c r="S352" i="5" a="1"/>
  <c r="S352" i="5" s="1"/>
  <c r="O352" i="5" a="1"/>
  <c r="O352" i="5" s="1"/>
  <c r="K352" i="5" a="1"/>
  <c r="K352" i="5" s="1"/>
  <c r="G352" i="5" a="1"/>
  <c r="G352" i="5" s="1"/>
  <c r="C352" i="5" a="1"/>
  <c r="C352" i="5" s="1"/>
  <c r="DL352" i="5" a="1"/>
  <c r="DL352" i="5" s="1"/>
  <c r="DH352" i="5" a="1"/>
  <c r="DH352" i="5" s="1"/>
  <c r="DD352" i="5" a="1"/>
  <c r="DD352" i="5" s="1"/>
  <c r="CL352" i="5" a="1"/>
  <c r="CL352" i="5" s="1"/>
  <c r="CH352" i="5" a="1"/>
  <c r="CH352" i="5" s="1"/>
  <c r="CD352" i="5" a="1"/>
  <c r="CD352" i="5" s="1"/>
  <c r="BR352" i="5" a="1"/>
  <c r="BR352" i="5" s="1"/>
  <c r="BJ352" i="5" a="1"/>
  <c r="BJ352" i="5" s="1"/>
  <c r="BF352" i="5" a="1"/>
  <c r="BF352" i="5" s="1"/>
  <c r="BB352" i="5" a="1"/>
  <c r="BB352" i="5" s="1"/>
  <c r="AX352" i="5" a="1"/>
  <c r="AX352" i="5" s="1"/>
  <c r="AT352" i="5" a="1"/>
  <c r="AT352" i="5" s="1"/>
  <c r="AL352" i="5" a="1"/>
  <c r="AL352" i="5" s="1"/>
  <c r="AH352" i="5" a="1"/>
  <c r="AH352" i="5" s="1"/>
  <c r="AD352" i="5" a="1"/>
  <c r="AD352" i="5" s="1"/>
  <c r="Z352" i="5" a="1"/>
  <c r="Z352" i="5" s="1"/>
  <c r="V352" i="5" a="1"/>
  <c r="V352" i="5" s="1"/>
  <c r="R352" i="5" a="1"/>
  <c r="R352" i="5" s="1"/>
  <c r="N352" i="5" a="1"/>
  <c r="N352" i="5" s="1"/>
  <c r="J352" i="5" a="1"/>
  <c r="J352" i="5" s="1"/>
  <c r="F352" i="5" a="1"/>
  <c r="F352" i="5" s="1"/>
  <c r="DK352" i="5" a="1"/>
  <c r="DK352" i="5" s="1"/>
  <c r="DG352" i="5" a="1"/>
  <c r="DG352" i="5" s="1"/>
  <c r="DC352" i="5" a="1"/>
  <c r="DC352" i="5" s="1"/>
  <c r="CK352" i="5" a="1"/>
  <c r="CK352" i="5" s="1"/>
  <c r="CG352" i="5" a="1"/>
  <c r="CG352" i="5" s="1"/>
  <c r="CC352" i="5" a="1"/>
  <c r="CC352" i="5" s="1"/>
  <c r="BQ352" i="5" a="1"/>
  <c r="BQ352" i="5" s="1"/>
  <c r="BI352" i="5" a="1"/>
  <c r="BI352" i="5" s="1"/>
  <c r="BE352" i="5" a="1"/>
  <c r="BE352" i="5" s="1"/>
  <c r="BA352" i="5" a="1"/>
  <c r="BA352" i="5" s="1"/>
  <c r="AW352" i="5" a="1"/>
  <c r="AW352" i="5" s="1"/>
  <c r="AS352" i="5" a="1"/>
  <c r="AS352" i="5" s="1"/>
  <c r="AK352" i="5" a="1"/>
  <c r="AK352" i="5" s="1"/>
  <c r="AG352" i="5" a="1"/>
  <c r="AG352" i="5" s="1"/>
  <c r="AC352" i="5" a="1"/>
  <c r="AC352" i="5" s="1"/>
  <c r="Y352" i="5" a="1"/>
  <c r="Y352" i="5" s="1"/>
  <c r="U352" i="5" a="1"/>
  <c r="U352" i="5" s="1"/>
  <c r="Q352" i="5" a="1"/>
  <c r="Q352" i="5" s="1"/>
  <c r="M352" i="5" a="1"/>
  <c r="M352" i="5" s="1"/>
  <c r="I352" i="5" a="1"/>
  <c r="I352" i="5" s="1"/>
  <c r="E352" i="5" a="1"/>
  <c r="E352" i="5" s="1"/>
  <c r="DJ352" i="5" a="1"/>
  <c r="DJ352" i="5" s="1"/>
  <c r="DF352" i="5" a="1"/>
  <c r="DF352" i="5" s="1"/>
  <c r="DB352" i="5" a="1"/>
  <c r="DB352" i="5" s="1"/>
  <c r="CJ352" i="5" a="1"/>
  <c r="CJ352" i="5" s="1"/>
  <c r="CF352" i="5" a="1"/>
  <c r="CF352" i="5" s="1"/>
  <c r="CB352" i="5" a="1"/>
  <c r="CB352" i="5" s="1"/>
  <c r="BL352" i="5" a="1"/>
  <c r="BL352" i="5" s="1"/>
  <c r="BH352" i="5" a="1"/>
  <c r="BH352" i="5" s="1"/>
  <c r="BD352" i="5" a="1"/>
  <c r="BD352" i="5" s="1"/>
  <c r="AZ352" i="5" a="1"/>
  <c r="AZ352" i="5" s="1"/>
  <c r="AV352" i="5" a="1"/>
  <c r="AV352" i="5" s="1"/>
  <c r="AJ352" i="5" a="1"/>
  <c r="AJ352" i="5" s="1"/>
  <c r="AF352" i="5" a="1"/>
  <c r="AF352" i="5" s="1"/>
  <c r="AB352" i="5" a="1"/>
  <c r="AB352" i="5" s="1"/>
  <c r="X352" i="5" a="1"/>
  <c r="X352" i="5" s="1"/>
  <c r="T352" i="5" a="1"/>
  <c r="T352" i="5" s="1"/>
  <c r="P352" i="5" a="1"/>
  <c r="P352" i="5" s="1"/>
  <c r="L352" i="5" a="1"/>
  <c r="L352" i="5" s="1"/>
  <c r="H352" i="5" a="1"/>
  <c r="H352" i="5" s="1"/>
  <c r="D352" i="5" a="1"/>
  <c r="D352" i="5" s="1"/>
  <c r="AO423" i="5"/>
  <c r="DI529" i="5" a="1"/>
  <c r="DI529" i="5" s="1"/>
  <c r="DE529" i="5" a="1"/>
  <c r="DE529" i="5" s="1"/>
  <c r="DA529" i="5" a="1"/>
  <c r="DA529" i="5" s="1"/>
  <c r="CI529" i="5" a="1"/>
  <c r="CI529" i="5" s="1"/>
  <c r="DL529" i="5" a="1"/>
  <c r="DL529" i="5" s="1"/>
  <c r="DH529" i="5" a="1"/>
  <c r="DH529" i="5" s="1"/>
  <c r="DD529" i="5" a="1"/>
  <c r="DD529" i="5" s="1"/>
  <c r="CL529" i="5" a="1"/>
  <c r="CL529" i="5" s="1"/>
  <c r="DK529" i="5" a="1"/>
  <c r="DK529" i="5" s="1"/>
  <c r="DG529" i="5" a="1"/>
  <c r="DG529" i="5" s="1"/>
  <c r="DC529" i="5" a="1"/>
  <c r="DC529" i="5" s="1"/>
  <c r="CK529" i="5" a="1"/>
  <c r="CK529" i="5" s="1"/>
  <c r="DJ529" i="5" a="1"/>
  <c r="DJ529" i="5" s="1"/>
  <c r="DF529" i="5" a="1"/>
  <c r="DF529" i="5" s="1"/>
  <c r="DB529" i="5" a="1"/>
  <c r="DB529" i="5" s="1"/>
  <c r="CF529" i="5" a="1"/>
  <c r="CF529" i="5" s="1"/>
  <c r="CB529" i="5" a="1"/>
  <c r="CB529" i="5" s="1"/>
  <c r="BL529" i="5" a="1"/>
  <c r="BL529" i="5" s="1"/>
  <c r="BH529" i="5" a="1"/>
  <c r="BH529" i="5" s="1"/>
  <c r="BD529" i="5" a="1"/>
  <c r="BD529" i="5" s="1"/>
  <c r="AZ529" i="5" a="1"/>
  <c r="AZ529" i="5" s="1"/>
  <c r="AV529" i="5" a="1"/>
  <c r="AV529" i="5" s="1"/>
  <c r="CJ529" i="5" a="1"/>
  <c r="CJ529" i="5" s="1"/>
  <c r="AJ529" i="5" a="1"/>
  <c r="AJ529" i="5" s="1"/>
  <c r="AF529" i="5" a="1"/>
  <c r="AF529" i="5" s="1"/>
  <c r="AB529" i="5" a="1"/>
  <c r="AB529" i="5" s="1"/>
  <c r="X529" i="5" a="1"/>
  <c r="X529" i="5" s="1"/>
  <c r="T529" i="5" a="1"/>
  <c r="T529" i="5" s="1"/>
  <c r="P529" i="5" a="1"/>
  <c r="P529" i="5" s="1"/>
  <c r="L529" i="5" a="1"/>
  <c r="L529" i="5" s="1"/>
  <c r="H529" i="5" a="1"/>
  <c r="H529" i="5" s="1"/>
  <c r="D529" i="5" a="1"/>
  <c r="D529" i="5" s="1"/>
  <c r="A530" i="5"/>
  <c r="CE529" i="5" a="1"/>
  <c r="CE529" i="5" s="1"/>
  <c r="CA529" i="5" a="1"/>
  <c r="CA529" i="5" s="1"/>
  <c r="AO529" i="5" s="1"/>
  <c r="BK529" i="5" a="1"/>
  <c r="BK529" i="5" s="1"/>
  <c r="BG529" i="5" a="1"/>
  <c r="BG529" i="5" s="1"/>
  <c r="BC529" i="5" a="1"/>
  <c r="BC529" i="5" s="1"/>
  <c r="AY529" i="5" a="1"/>
  <c r="AY529" i="5" s="1"/>
  <c r="AU529" i="5" a="1"/>
  <c r="AU529" i="5" s="1"/>
  <c r="AI529" i="5" a="1"/>
  <c r="AI529" i="5" s="1"/>
  <c r="AE529" i="5" a="1"/>
  <c r="AE529" i="5" s="1"/>
  <c r="AA529" i="5" a="1"/>
  <c r="AA529" i="5" s="1"/>
  <c r="W529" i="5" a="1"/>
  <c r="W529" i="5" s="1"/>
  <c r="S529" i="5" a="1"/>
  <c r="S529" i="5" s="1"/>
  <c r="O529" i="5" a="1"/>
  <c r="O529" i="5" s="1"/>
  <c r="K529" i="5" a="1"/>
  <c r="K529" i="5" s="1"/>
  <c r="G529" i="5" a="1"/>
  <c r="G529" i="5" s="1"/>
  <c r="C529" i="5" a="1"/>
  <c r="C529" i="5" s="1"/>
  <c r="CH529" i="5" a="1"/>
  <c r="CH529" i="5" s="1"/>
  <c r="CD529" i="5" a="1"/>
  <c r="CD529" i="5" s="1"/>
  <c r="BR529" i="5" a="1"/>
  <c r="BR529" i="5" s="1"/>
  <c r="BJ529" i="5" a="1"/>
  <c r="BJ529" i="5" s="1"/>
  <c r="BF529" i="5" a="1"/>
  <c r="BF529" i="5" s="1"/>
  <c r="BB529" i="5" a="1"/>
  <c r="BB529" i="5" s="1"/>
  <c r="AX529" i="5" a="1"/>
  <c r="AX529" i="5" s="1"/>
  <c r="AT529" i="5" a="1"/>
  <c r="AT529" i="5" s="1"/>
  <c r="AL529" i="5" a="1"/>
  <c r="AL529" i="5" s="1"/>
  <c r="AH529" i="5" a="1"/>
  <c r="AH529" i="5" s="1"/>
  <c r="AD529" i="5" a="1"/>
  <c r="AD529" i="5" s="1"/>
  <c r="Z529" i="5" a="1"/>
  <c r="Z529" i="5" s="1"/>
  <c r="V529" i="5" a="1"/>
  <c r="V529" i="5" s="1"/>
  <c r="R529" i="5" a="1"/>
  <c r="R529" i="5" s="1"/>
  <c r="N529" i="5" a="1"/>
  <c r="N529" i="5" s="1"/>
  <c r="J529" i="5" a="1"/>
  <c r="J529" i="5" s="1"/>
  <c r="F529" i="5" a="1"/>
  <c r="F529" i="5" s="1"/>
  <c r="CG529" i="5" a="1"/>
  <c r="CG529" i="5" s="1"/>
  <c r="CC529" i="5" a="1"/>
  <c r="CC529" i="5" s="1"/>
  <c r="BQ529" i="5" a="1"/>
  <c r="BQ529" i="5" s="1"/>
  <c r="BI529" i="5" a="1"/>
  <c r="BI529" i="5" s="1"/>
  <c r="BE529" i="5" a="1"/>
  <c r="BE529" i="5" s="1"/>
  <c r="BA529" i="5" a="1"/>
  <c r="BA529" i="5" s="1"/>
  <c r="AW529" i="5" a="1"/>
  <c r="AW529" i="5" s="1"/>
  <c r="AS529" i="5" a="1"/>
  <c r="AS529" i="5" s="1"/>
  <c r="AK529" i="5" a="1"/>
  <c r="AK529" i="5" s="1"/>
  <c r="AG529" i="5" a="1"/>
  <c r="AG529" i="5" s="1"/>
  <c r="AC529" i="5" a="1"/>
  <c r="AC529" i="5" s="1"/>
  <c r="Y529" i="5" a="1"/>
  <c r="Y529" i="5" s="1"/>
  <c r="U529" i="5" a="1"/>
  <c r="U529" i="5" s="1"/>
  <c r="Q529" i="5" a="1"/>
  <c r="Q529" i="5" s="1"/>
  <c r="M529" i="5" a="1"/>
  <c r="M529" i="5" s="1"/>
  <c r="I529" i="5" a="1"/>
  <c r="I529" i="5" s="1"/>
  <c r="E529" i="5" a="1"/>
  <c r="E529" i="5" s="1"/>
  <c r="DL187" i="5" a="1"/>
  <c r="DL187" i="5" s="1"/>
  <c r="DH187" i="5" a="1"/>
  <c r="DH187" i="5" s="1"/>
  <c r="DD187" i="5" a="1"/>
  <c r="DD187" i="5" s="1"/>
  <c r="CL187" i="5" a="1"/>
  <c r="CL187" i="5" s="1"/>
  <c r="CH187" i="5" a="1"/>
  <c r="CH187" i="5" s="1"/>
  <c r="CD187" i="5" a="1"/>
  <c r="CD187" i="5" s="1"/>
  <c r="BR187" i="5" a="1"/>
  <c r="BR187" i="5" s="1"/>
  <c r="BJ187" i="5" a="1"/>
  <c r="BJ187" i="5" s="1"/>
  <c r="BF187" i="5" a="1"/>
  <c r="BF187" i="5" s="1"/>
  <c r="BB187" i="5" a="1"/>
  <c r="BB187" i="5" s="1"/>
  <c r="AX187" i="5" a="1"/>
  <c r="AX187" i="5" s="1"/>
  <c r="AT187" i="5" a="1"/>
  <c r="AT187" i="5" s="1"/>
  <c r="AL187" i="5" a="1"/>
  <c r="AL187" i="5" s="1"/>
  <c r="AH187" i="5" a="1"/>
  <c r="AH187" i="5" s="1"/>
  <c r="AD187" i="5" a="1"/>
  <c r="AD187" i="5" s="1"/>
  <c r="Z187" i="5" a="1"/>
  <c r="Z187" i="5" s="1"/>
  <c r="V187" i="5" a="1"/>
  <c r="V187" i="5" s="1"/>
  <c r="R187" i="5" a="1"/>
  <c r="R187" i="5" s="1"/>
  <c r="N187" i="5" a="1"/>
  <c r="N187" i="5" s="1"/>
  <c r="J187" i="5" a="1"/>
  <c r="J187" i="5" s="1"/>
  <c r="F187" i="5" a="1"/>
  <c r="F187" i="5" s="1"/>
  <c r="AJ187" i="5" a="1"/>
  <c r="AJ187" i="5" s="1"/>
  <c r="AE187" i="5" a="1"/>
  <c r="AE187" i="5" s="1"/>
  <c r="Y187" i="5" a="1"/>
  <c r="Y187" i="5" s="1"/>
  <c r="T187" i="5" a="1"/>
  <c r="T187" i="5" s="1"/>
  <c r="O187" i="5" a="1"/>
  <c r="O187" i="5" s="1"/>
  <c r="I187" i="5" a="1"/>
  <c r="I187" i="5" s="1"/>
  <c r="D187" i="5" a="1"/>
  <c r="D187" i="5" s="1"/>
  <c r="DI187" i="5" a="1"/>
  <c r="DI187" i="5" s="1"/>
  <c r="DC187" i="5" a="1"/>
  <c r="DC187" i="5" s="1"/>
  <c r="CJ187" i="5" a="1"/>
  <c r="CJ187" i="5" s="1"/>
  <c r="CE187" i="5" a="1"/>
  <c r="CE187" i="5" s="1"/>
  <c r="BQ187" i="5" a="1"/>
  <c r="BQ187" i="5" s="1"/>
  <c r="BH187" i="5" a="1"/>
  <c r="BH187" i="5" s="1"/>
  <c r="BC187" i="5" a="1"/>
  <c r="BC187" i="5" s="1"/>
  <c r="AW187" i="5" a="1"/>
  <c r="AW187" i="5" s="1"/>
  <c r="AI187" i="5" a="1"/>
  <c r="AI187" i="5" s="1"/>
  <c r="AC187" i="5" a="1"/>
  <c r="AC187" i="5" s="1"/>
  <c r="X187" i="5" a="1"/>
  <c r="X187" i="5" s="1"/>
  <c r="S187" i="5" a="1"/>
  <c r="S187" i="5" s="1"/>
  <c r="M187" i="5" a="1"/>
  <c r="M187" i="5" s="1"/>
  <c r="H187" i="5" a="1"/>
  <c r="H187" i="5" s="1"/>
  <c r="C187" i="5" a="1"/>
  <c r="C187" i="5" s="1"/>
  <c r="DK187" i="5" a="1"/>
  <c r="DK187" i="5" s="1"/>
  <c r="DF187" i="5" a="1"/>
  <c r="DF187" i="5" s="1"/>
  <c r="DA187" i="5" a="1"/>
  <c r="DA187" i="5" s="1"/>
  <c r="CG187" i="5" a="1"/>
  <c r="CG187" i="5" s="1"/>
  <c r="CB187" i="5" a="1"/>
  <c r="CB187" i="5" s="1"/>
  <c r="BK187" i="5" a="1"/>
  <c r="BK187" i="5" s="1"/>
  <c r="BE187" i="5" a="1"/>
  <c r="BE187" i="5" s="1"/>
  <c r="AZ187" i="5" a="1"/>
  <c r="AZ187" i="5" s="1"/>
  <c r="AU187" i="5" a="1"/>
  <c r="AU187" i="5" s="1"/>
  <c r="AK187" i="5" a="1"/>
  <c r="AK187" i="5" s="1"/>
  <c r="AF187" i="5" a="1"/>
  <c r="AF187" i="5" s="1"/>
  <c r="AA187" i="5" a="1"/>
  <c r="AA187" i="5" s="1"/>
  <c r="U187" i="5" a="1"/>
  <c r="U187" i="5" s="1"/>
  <c r="P187" i="5" a="1"/>
  <c r="P187" i="5" s="1"/>
  <c r="K187" i="5" a="1"/>
  <c r="K187" i="5" s="1"/>
  <c r="E187" i="5" a="1"/>
  <c r="E187" i="5" s="1"/>
  <c r="DE187" i="5" a="1"/>
  <c r="DE187" i="5" s="1"/>
  <c r="BA187" i="5" a="1"/>
  <c r="BA187" i="5" s="1"/>
  <c r="DB187" i="5" a="1"/>
  <c r="DB187" i="5" s="1"/>
  <c r="CA187" i="5" a="1"/>
  <c r="CA187" i="5" s="1"/>
  <c r="AO187" i="5" s="1"/>
  <c r="W187" i="5" a="1"/>
  <c r="W187" i="5" s="1"/>
  <c r="BL187" i="5" a="1"/>
  <c r="BL187" i="5" s="1"/>
  <c r="AY187" i="5" a="1"/>
  <c r="AY187" i="5" s="1"/>
  <c r="G187" i="5" a="1"/>
  <c r="G187" i="5" s="1"/>
  <c r="CK187" i="5" a="1"/>
  <c r="CK187" i="5" s="1"/>
  <c r="AV187" i="5" a="1"/>
  <c r="AV187" i="5" s="1"/>
  <c r="AG187" i="5" a="1"/>
  <c r="AG187" i="5" s="1"/>
  <c r="A188" i="5"/>
  <c r="CI187" i="5" a="1"/>
  <c r="CI187" i="5" s="1"/>
  <c r="BI187" i="5" a="1"/>
  <c r="BI187" i="5" s="1"/>
  <c r="Q187" i="5" a="1"/>
  <c r="Q187" i="5" s="1"/>
  <c r="DJ187" i="5" a="1"/>
  <c r="DJ187" i="5" s="1"/>
  <c r="BG187" i="5" a="1"/>
  <c r="BG187" i="5" s="1"/>
  <c r="AS187" i="5" a="1"/>
  <c r="AS187" i="5" s="1"/>
  <c r="DG187" i="5" a="1"/>
  <c r="DG187" i="5" s="1"/>
  <c r="CF187" i="5" a="1"/>
  <c r="CF187" i="5" s="1"/>
  <c r="AB187" i="5" a="1"/>
  <c r="AB187" i="5" s="1"/>
  <c r="CC187" i="5" a="1"/>
  <c r="CC187" i="5" s="1"/>
  <c r="BD187" i="5" a="1"/>
  <c r="BD187" i="5" s="1"/>
  <c r="L187" i="5" a="1"/>
  <c r="L187" i="5" s="1"/>
  <c r="AL9" i="5" a="1"/>
  <c r="AL9" i="5" s="1"/>
  <c r="AH9" i="5" a="1"/>
  <c r="AH9" i="5" s="1"/>
  <c r="AD9" i="5" a="1"/>
  <c r="AD9" i="5" s="1"/>
  <c r="Z9" i="5" a="1"/>
  <c r="Z9" i="5" s="1"/>
  <c r="V9" i="5" a="1"/>
  <c r="V9" i="5" s="1"/>
  <c r="R9" i="5" a="1"/>
  <c r="R9" i="5" s="1"/>
  <c r="N9" i="5" a="1"/>
  <c r="N9" i="5" s="1"/>
  <c r="J9" i="5" a="1"/>
  <c r="J9" i="5" s="1"/>
  <c r="F9" i="5" a="1"/>
  <c r="F9" i="5" s="1"/>
  <c r="A10" i="5"/>
  <c r="AK9" i="5" a="1"/>
  <c r="AK9" i="5" s="1"/>
  <c r="AG9" i="5" a="1"/>
  <c r="AG9" i="5" s="1"/>
  <c r="AC9" i="5" a="1"/>
  <c r="AC9" i="5" s="1"/>
  <c r="Y9" i="5" a="1"/>
  <c r="Y9" i="5" s="1"/>
  <c r="U9" i="5" a="1"/>
  <c r="U9" i="5" s="1"/>
  <c r="Q9" i="5" a="1"/>
  <c r="Q9" i="5" s="1"/>
  <c r="M9" i="5" a="1"/>
  <c r="M9" i="5" s="1"/>
  <c r="I9" i="5" a="1"/>
  <c r="I9" i="5" s="1"/>
  <c r="E9" i="5" a="1"/>
  <c r="E9" i="5" s="1"/>
  <c r="DL9" i="5" a="1"/>
  <c r="DL9" i="5" s="1"/>
  <c r="DH9" i="5" a="1"/>
  <c r="DH9" i="5" s="1"/>
  <c r="DD9" i="5" a="1"/>
  <c r="DD9" i="5" s="1"/>
  <c r="CL9" i="5" a="1"/>
  <c r="CL9" i="5" s="1"/>
  <c r="CH9" i="5" a="1"/>
  <c r="CH9" i="5" s="1"/>
  <c r="CD9" i="5" a="1"/>
  <c r="CD9" i="5" s="1"/>
  <c r="BL9" i="5" a="1"/>
  <c r="BL9" i="5" s="1"/>
  <c r="BH9" i="5" a="1"/>
  <c r="BH9" i="5" s="1"/>
  <c r="BD9" i="5" a="1"/>
  <c r="BD9" i="5" s="1"/>
  <c r="AZ9" i="5" a="1"/>
  <c r="AZ9" i="5" s="1"/>
  <c r="AV9" i="5" a="1"/>
  <c r="AV9" i="5" s="1"/>
  <c r="DK9" i="5" a="1"/>
  <c r="DK9" i="5" s="1"/>
  <c r="DG9" i="5" a="1"/>
  <c r="DG9" i="5" s="1"/>
  <c r="DC9" i="5" a="1"/>
  <c r="DC9" i="5" s="1"/>
  <c r="CK9" i="5" a="1"/>
  <c r="CK9" i="5" s="1"/>
  <c r="CG9" i="5" a="1"/>
  <c r="CG9" i="5" s="1"/>
  <c r="CC9" i="5" a="1"/>
  <c r="CC9" i="5" s="1"/>
  <c r="BK9" i="5" a="1"/>
  <c r="BK9" i="5" s="1"/>
  <c r="BG9" i="5" a="1"/>
  <c r="BG9" i="5" s="1"/>
  <c r="BC9" i="5" a="1"/>
  <c r="BC9" i="5" s="1"/>
  <c r="AY9" i="5" a="1"/>
  <c r="AY9" i="5" s="1"/>
  <c r="AU9" i="5" a="1"/>
  <c r="AU9" i="5" s="1"/>
  <c r="AI9" i="5" a="1"/>
  <c r="AI9" i="5" s="1"/>
  <c r="AE9" i="5" a="1"/>
  <c r="AE9" i="5" s="1"/>
  <c r="AA9" i="5" a="1"/>
  <c r="AA9" i="5" s="1"/>
  <c r="W9" i="5" a="1"/>
  <c r="W9" i="5" s="1"/>
  <c r="S9" i="5" a="1"/>
  <c r="S9" i="5" s="1"/>
  <c r="O9" i="5" a="1"/>
  <c r="O9" i="5" s="1"/>
  <c r="K9" i="5" a="1"/>
  <c r="K9" i="5" s="1"/>
  <c r="G9" i="5" a="1"/>
  <c r="G9" i="5" s="1"/>
  <c r="C9" i="5" a="1"/>
  <c r="C9" i="5" s="1"/>
  <c r="DE9" i="5" a="1"/>
  <c r="DE9" i="5" s="1"/>
  <c r="CF9" i="5" a="1"/>
  <c r="CF9" i="5" s="1"/>
  <c r="BA9" i="5" a="1"/>
  <c r="BA9" i="5" s="1"/>
  <c r="H9" i="5" a="1"/>
  <c r="H9" i="5" s="1"/>
  <c r="CE9" i="5" a="1"/>
  <c r="CE9" i="5" s="1"/>
  <c r="BJ9" i="5" a="1"/>
  <c r="BJ9" i="5" s="1"/>
  <c r="AB9" i="5" a="1"/>
  <c r="AB9" i="5" s="1"/>
  <c r="DB9" i="5" a="1"/>
  <c r="DB9" i="5" s="1"/>
  <c r="BI9" i="5" a="1"/>
  <c r="BI9" i="5" s="1"/>
  <c r="AX9" i="5" a="1"/>
  <c r="AX9" i="5" s="1"/>
  <c r="P9" i="5" a="1"/>
  <c r="P9" i="5" s="1"/>
  <c r="DA9" i="5" a="1"/>
  <c r="DA9" i="5" s="1"/>
  <c r="CB9" i="5" a="1"/>
  <c r="CB9" i="5" s="1"/>
  <c r="AW9" i="5" a="1"/>
  <c r="AW9" i="5" s="1"/>
  <c r="AJ9" i="5" a="1"/>
  <c r="AJ9" i="5" s="1"/>
  <c r="D9" i="5" a="1"/>
  <c r="D9" i="5" s="1"/>
  <c r="DJ9" i="5" a="1"/>
  <c r="DJ9" i="5" s="1"/>
  <c r="CA9" i="5" a="1"/>
  <c r="CA9" i="5" s="1"/>
  <c r="BF9" i="5" a="1"/>
  <c r="BF9" i="5" s="1"/>
  <c r="X9" i="5" a="1"/>
  <c r="X9" i="5" s="1"/>
  <c r="DI9" i="5" a="1"/>
  <c r="DI9" i="5" s="1"/>
  <c r="CJ9" i="5" a="1"/>
  <c r="CJ9" i="5" s="1"/>
  <c r="BE9" i="5" a="1"/>
  <c r="BE9" i="5" s="1"/>
  <c r="AT9" i="5" a="1"/>
  <c r="AT9" i="5" s="1"/>
  <c r="L9" i="5" a="1"/>
  <c r="L9" i="5" s="1"/>
  <c r="CI9" i="5" a="1"/>
  <c r="CI9" i="5" s="1"/>
  <c r="BR9" i="5" a="1"/>
  <c r="BR9" i="5" s="1"/>
  <c r="AS9" i="5" a="1"/>
  <c r="AS9" i="5" s="1"/>
  <c r="AF9" i="5" a="1"/>
  <c r="AF9" i="5" s="1"/>
  <c r="DF9" i="5" a="1"/>
  <c r="DF9" i="5" s="1"/>
  <c r="BQ9" i="5" a="1"/>
  <c r="BQ9" i="5" s="1"/>
  <c r="BB9" i="5" a="1"/>
  <c r="BB9" i="5" s="1"/>
  <c r="T9" i="5" a="1"/>
  <c r="T9" i="5" s="1"/>
  <c r="DH600" i="5" a="1"/>
  <c r="DH600" i="5" s="1"/>
  <c r="CD600" i="5" a="1"/>
  <c r="CD600" i="5" s="1"/>
  <c r="BH600" i="5" a="1"/>
  <c r="BH600" i="5" s="1"/>
  <c r="AL600" i="5" a="1"/>
  <c r="AL600" i="5" s="1"/>
  <c r="AB600" i="5" a="1"/>
  <c r="AB600" i="5" s="1"/>
  <c r="T600" i="5" a="1"/>
  <c r="T600" i="5" s="1"/>
  <c r="L600" i="5" a="1"/>
  <c r="L600" i="5" s="1"/>
  <c r="D600" i="5" a="1"/>
  <c r="D600" i="5" s="1"/>
  <c r="BR600" i="5" a="1"/>
  <c r="BR600" i="5" s="1"/>
  <c r="BD600" i="5" a="1"/>
  <c r="BD600" i="5" s="1"/>
  <c r="AH600" i="5" a="1"/>
  <c r="AH600" i="5" s="1"/>
  <c r="DL600" i="5" a="1"/>
  <c r="DL600" i="5" s="1"/>
  <c r="BB600" i="5" a="1"/>
  <c r="BB600" i="5" s="1"/>
  <c r="P600" i="5" a="1"/>
  <c r="P600" i="5" s="1"/>
  <c r="F600" i="5" a="1"/>
  <c r="F600" i="5" s="1"/>
  <c r="CB600" i="5" a="1"/>
  <c r="CB600" i="5" s="1"/>
  <c r="Z600" i="5" a="1"/>
  <c r="Z600" i="5" s="1"/>
  <c r="AZ600" i="5" a="1"/>
  <c r="AZ600" i="5" s="1"/>
  <c r="X600" i="5" a="1"/>
  <c r="X600" i="5" s="1"/>
  <c r="N600" i="5" a="1"/>
  <c r="N600" i="5" s="1"/>
  <c r="DD600" i="5" a="1"/>
  <c r="DD600" i="5" s="1"/>
  <c r="BL600" i="5" a="1"/>
  <c r="BL600" i="5" s="1"/>
  <c r="AX600" i="5" a="1"/>
  <c r="AX600" i="5" s="1"/>
  <c r="CL600" i="5" a="1"/>
  <c r="CL600" i="5" s="1"/>
  <c r="BJ600" i="5" a="1"/>
  <c r="BJ600" i="5" s="1"/>
  <c r="AV600" i="5" a="1"/>
  <c r="AV600" i="5" s="1"/>
  <c r="V600" i="5" a="1"/>
  <c r="V600" i="5" s="1"/>
  <c r="AT600" i="5" a="1"/>
  <c r="AT600" i="5" s="1"/>
  <c r="J600" i="5" a="1"/>
  <c r="J600" i="5" s="1"/>
  <c r="CH600" i="5" a="1"/>
  <c r="CH600" i="5" s="1"/>
  <c r="BF600" i="5" a="1"/>
  <c r="BF600" i="5" s="1"/>
  <c r="AD600" i="5" a="1"/>
  <c r="AD600" i="5" s="1"/>
  <c r="H600" i="5" a="1"/>
  <c r="H600" i="5" s="1"/>
  <c r="R600" i="5" a="1"/>
  <c r="R600" i="5" s="1"/>
  <c r="Q600" i="5" a="1"/>
  <c r="Q600" i="5" s="1"/>
  <c r="CF600" i="5" a="1"/>
  <c r="CF600" i="5" s="1"/>
  <c r="CA600" i="5" a="1"/>
  <c r="CA600" i="5" s="1"/>
  <c r="AE600" i="5" a="1"/>
  <c r="AE600" i="5" s="1"/>
  <c r="DK600" i="5" a="1"/>
  <c r="DK600" i="5" s="1"/>
  <c r="BE600" i="5" a="1"/>
  <c r="BE600" i="5" s="1"/>
  <c r="I600" i="5" a="1"/>
  <c r="I600" i="5" s="1"/>
  <c r="AF600" i="5" a="1"/>
  <c r="AF600" i="5" s="1"/>
  <c r="BG600" i="5" a="1"/>
  <c r="BG600" i="5" s="1"/>
  <c r="W600" i="5" a="1"/>
  <c r="W600" i="5" s="1"/>
  <c r="DC600" i="5" a="1"/>
  <c r="DC600" i="5" s="1"/>
  <c r="AW600" i="5" a="1"/>
  <c r="AW600" i="5" s="1"/>
  <c r="M600" i="5" a="1"/>
  <c r="M600" i="5" s="1"/>
  <c r="AJ600" i="5" a="1"/>
  <c r="AJ600" i="5" s="1"/>
  <c r="BK600" i="5" a="1"/>
  <c r="BK600" i="5" s="1"/>
  <c r="AA600" i="5" a="1"/>
  <c r="AA600" i="5" s="1"/>
  <c r="DG600" i="5" a="1"/>
  <c r="DG600" i="5" s="1"/>
  <c r="BA600" i="5" a="1"/>
  <c r="BA600" i="5" s="1"/>
  <c r="AG600" i="5" a="1"/>
  <c r="AG600" i="5" s="1"/>
  <c r="DJ600" i="5" a="1"/>
  <c r="DJ600" i="5" s="1"/>
  <c r="DE600" i="5" a="1"/>
  <c r="DE600" i="5" s="1"/>
  <c r="AY600" i="5" a="1"/>
  <c r="AY600" i="5" s="1"/>
  <c r="O600" i="5" a="1"/>
  <c r="O600" i="5" s="1"/>
  <c r="CG600" i="5" a="1"/>
  <c r="CG600" i="5" s="1"/>
  <c r="AC600" i="5" a="1"/>
  <c r="AC600" i="5" s="1"/>
  <c r="DF600" i="5" a="1"/>
  <c r="DF600" i="5" s="1"/>
  <c r="DA600" i="5" a="1"/>
  <c r="DA600" i="5" s="1"/>
  <c r="AU600" i="5" a="1"/>
  <c r="AU600" i="5" s="1"/>
  <c r="K600" i="5" a="1"/>
  <c r="K600" i="5" s="1"/>
  <c r="CC600" i="5" a="1"/>
  <c r="CC600" i="5" s="1"/>
  <c r="Y600" i="5" a="1"/>
  <c r="Y600" i="5" s="1"/>
  <c r="DB600" i="5" a="1"/>
  <c r="DB600" i="5" s="1"/>
  <c r="CI600" i="5" a="1"/>
  <c r="CI600" i="5" s="1"/>
  <c r="A601" i="5"/>
  <c r="G600" i="5" a="1"/>
  <c r="G600" i="5" s="1"/>
  <c r="BQ600" i="5" a="1"/>
  <c r="BQ600" i="5" s="1"/>
  <c r="U600" i="5" a="1"/>
  <c r="U600" i="5" s="1"/>
  <c r="CJ600" i="5" a="1"/>
  <c r="CJ600" i="5" s="1"/>
  <c r="CE600" i="5" a="1"/>
  <c r="CE600" i="5" s="1"/>
  <c r="AI600" i="5" a="1"/>
  <c r="AI600" i="5" s="1"/>
  <c r="C600" i="5" a="1"/>
  <c r="C600" i="5" s="1"/>
  <c r="BI600" i="5" a="1"/>
  <c r="BI600" i="5" s="1"/>
  <c r="AK600" i="5" a="1"/>
  <c r="AK600" i="5" s="1"/>
  <c r="E600" i="5" a="1"/>
  <c r="E600" i="5" s="1"/>
  <c r="DI600" i="5" a="1"/>
  <c r="DI600" i="5" s="1"/>
  <c r="BC600" i="5" a="1"/>
  <c r="BC600" i="5" s="1"/>
  <c r="S600" i="5" a="1"/>
  <c r="S600" i="5" s="1"/>
  <c r="CK600" i="5" a="1"/>
  <c r="CK600" i="5" s="1"/>
  <c r="AS600" i="5" a="1"/>
  <c r="AS600" i="5" s="1"/>
  <c r="A425" i="5"/>
  <c r="AI424" i="5" a="1"/>
  <c r="AI424" i="5" s="1"/>
  <c r="AE424" i="5" a="1"/>
  <c r="AE424" i="5" s="1"/>
  <c r="AA424" i="5" a="1"/>
  <c r="AA424" i="5" s="1"/>
  <c r="W424" i="5" a="1"/>
  <c r="W424" i="5" s="1"/>
  <c r="S424" i="5" a="1"/>
  <c r="S424" i="5" s="1"/>
  <c r="O424" i="5" a="1"/>
  <c r="O424" i="5" s="1"/>
  <c r="K424" i="5" a="1"/>
  <c r="K424" i="5" s="1"/>
  <c r="G424" i="5" a="1"/>
  <c r="G424" i="5" s="1"/>
  <c r="C424" i="5" a="1"/>
  <c r="C424" i="5" s="1"/>
  <c r="DL424" i="5" a="1"/>
  <c r="DL424" i="5" s="1"/>
  <c r="DH424" i="5" a="1"/>
  <c r="DH424" i="5" s="1"/>
  <c r="DD424" i="5" a="1"/>
  <c r="DD424" i="5" s="1"/>
  <c r="CL424" i="5" a="1"/>
  <c r="CL424" i="5" s="1"/>
  <c r="CH424" i="5" a="1"/>
  <c r="CH424" i="5" s="1"/>
  <c r="CD424" i="5" a="1"/>
  <c r="CD424" i="5" s="1"/>
  <c r="BR424" i="5" a="1"/>
  <c r="BR424" i="5" s="1"/>
  <c r="BJ424" i="5" a="1"/>
  <c r="BJ424" i="5" s="1"/>
  <c r="BF424" i="5" a="1"/>
  <c r="BF424" i="5" s="1"/>
  <c r="BB424" i="5" a="1"/>
  <c r="BB424" i="5" s="1"/>
  <c r="AX424" i="5" a="1"/>
  <c r="AX424" i="5" s="1"/>
  <c r="AT424" i="5" a="1"/>
  <c r="AT424" i="5" s="1"/>
  <c r="AL424" i="5" a="1"/>
  <c r="AL424" i="5" s="1"/>
  <c r="AH424" i="5" a="1"/>
  <c r="AH424" i="5" s="1"/>
  <c r="AD424" i="5" a="1"/>
  <c r="AD424" i="5" s="1"/>
  <c r="Z424" i="5" a="1"/>
  <c r="Z424" i="5" s="1"/>
  <c r="V424" i="5" a="1"/>
  <c r="V424" i="5" s="1"/>
  <c r="R424" i="5" a="1"/>
  <c r="R424" i="5" s="1"/>
  <c r="N424" i="5" a="1"/>
  <c r="N424" i="5" s="1"/>
  <c r="J424" i="5" a="1"/>
  <c r="J424" i="5" s="1"/>
  <c r="F424" i="5" a="1"/>
  <c r="F424" i="5" s="1"/>
  <c r="DK424" i="5" a="1"/>
  <c r="DK424" i="5" s="1"/>
  <c r="DG424" i="5" a="1"/>
  <c r="DG424" i="5" s="1"/>
  <c r="DC424" i="5" a="1"/>
  <c r="DC424" i="5" s="1"/>
  <c r="CK424" i="5" a="1"/>
  <c r="CK424" i="5" s="1"/>
  <c r="CG424" i="5" a="1"/>
  <c r="CG424" i="5" s="1"/>
  <c r="CC424" i="5" a="1"/>
  <c r="CC424" i="5" s="1"/>
  <c r="BQ424" i="5" a="1"/>
  <c r="BQ424" i="5" s="1"/>
  <c r="BI424" i="5" a="1"/>
  <c r="BI424" i="5" s="1"/>
  <c r="BE424" i="5" a="1"/>
  <c r="BE424" i="5" s="1"/>
  <c r="BA424" i="5" a="1"/>
  <c r="BA424" i="5" s="1"/>
  <c r="AW424" i="5" a="1"/>
  <c r="AW424" i="5" s="1"/>
  <c r="AS424" i="5" a="1"/>
  <c r="AS424" i="5" s="1"/>
  <c r="AK424" i="5" a="1"/>
  <c r="AK424" i="5" s="1"/>
  <c r="AG424" i="5" a="1"/>
  <c r="AG424" i="5" s="1"/>
  <c r="AC424" i="5" a="1"/>
  <c r="AC424" i="5" s="1"/>
  <c r="Y424" i="5" a="1"/>
  <c r="Y424" i="5" s="1"/>
  <c r="U424" i="5" a="1"/>
  <c r="U424" i="5" s="1"/>
  <c r="Q424" i="5" a="1"/>
  <c r="Q424" i="5" s="1"/>
  <c r="M424" i="5" a="1"/>
  <c r="M424" i="5" s="1"/>
  <c r="I424" i="5" a="1"/>
  <c r="I424" i="5" s="1"/>
  <c r="E424" i="5" a="1"/>
  <c r="E424" i="5" s="1"/>
  <c r="DJ424" i="5" a="1"/>
  <c r="DJ424" i="5" s="1"/>
  <c r="DF424" i="5" a="1"/>
  <c r="DF424" i="5" s="1"/>
  <c r="DB424" i="5" a="1"/>
  <c r="DB424" i="5" s="1"/>
  <c r="CJ424" i="5" a="1"/>
  <c r="CJ424" i="5" s="1"/>
  <c r="CF424" i="5" a="1"/>
  <c r="CF424" i="5" s="1"/>
  <c r="CB424" i="5" a="1"/>
  <c r="CB424" i="5" s="1"/>
  <c r="BL424" i="5" a="1"/>
  <c r="BL424" i="5" s="1"/>
  <c r="BH424" i="5" a="1"/>
  <c r="BH424" i="5" s="1"/>
  <c r="BD424" i="5" a="1"/>
  <c r="BD424" i="5" s="1"/>
  <c r="AZ424" i="5" a="1"/>
  <c r="AZ424" i="5" s="1"/>
  <c r="AV424" i="5" a="1"/>
  <c r="AV424" i="5" s="1"/>
  <c r="AJ424" i="5" a="1"/>
  <c r="AJ424" i="5" s="1"/>
  <c r="AF424" i="5" a="1"/>
  <c r="AF424" i="5" s="1"/>
  <c r="AB424" i="5" a="1"/>
  <c r="AB424" i="5" s="1"/>
  <c r="X424" i="5" a="1"/>
  <c r="X424" i="5" s="1"/>
  <c r="T424" i="5" a="1"/>
  <c r="T424" i="5" s="1"/>
  <c r="P424" i="5" a="1"/>
  <c r="P424" i="5" s="1"/>
  <c r="L424" i="5" a="1"/>
  <c r="L424" i="5" s="1"/>
  <c r="H424" i="5" a="1"/>
  <c r="H424" i="5" s="1"/>
  <c r="D424" i="5" a="1"/>
  <c r="D424" i="5" s="1"/>
  <c r="CE424" i="5" a="1"/>
  <c r="CE424" i="5" s="1"/>
  <c r="CA424" i="5" a="1"/>
  <c r="CA424" i="5" s="1"/>
  <c r="BK424" i="5" a="1"/>
  <c r="BK424" i="5" s="1"/>
  <c r="BG424" i="5" a="1"/>
  <c r="BG424" i="5" s="1"/>
  <c r="DI424" i="5" a="1"/>
  <c r="DI424" i="5" s="1"/>
  <c r="BC424" i="5" a="1"/>
  <c r="BC424" i="5" s="1"/>
  <c r="DE424" i="5" a="1"/>
  <c r="DE424" i="5" s="1"/>
  <c r="AY424" i="5" a="1"/>
  <c r="AY424" i="5" s="1"/>
  <c r="DA424" i="5" a="1"/>
  <c r="DA424" i="5" s="1"/>
  <c r="AU424" i="5" a="1"/>
  <c r="AU424" i="5" s="1"/>
  <c r="CI424" i="5" a="1"/>
  <c r="CI424" i="5" s="1"/>
  <c r="AO599" i="5"/>
  <c r="D8" i="14" l="1"/>
  <c r="BT6" i="5"/>
  <c r="BW6" i="5" s="1"/>
  <c r="BU9" i="5"/>
  <c r="D11" i="14"/>
  <c r="BF2" i="5"/>
  <c r="BK2" i="5"/>
  <c r="AC2" i="5"/>
  <c r="CF2" i="5"/>
  <c r="AG2" i="5"/>
  <c r="DJ2" i="5"/>
  <c r="AK2" i="5"/>
  <c r="AD2" i="5"/>
  <c r="D6" i="14"/>
  <c r="DI2" i="5"/>
  <c r="BC2" i="5"/>
  <c r="DK2" i="5"/>
  <c r="CL2" i="5"/>
  <c r="C7" i="14"/>
  <c r="DD2" i="5"/>
  <c r="C1036" i="22"/>
  <c r="CJ2" i="5"/>
  <c r="C9" i="14"/>
  <c r="CC2" i="5"/>
  <c r="DB2" i="5"/>
  <c r="BE2" i="5"/>
  <c r="DC2" i="5"/>
  <c r="AL2" i="5"/>
  <c r="C10" i="14"/>
  <c r="BL2" i="5"/>
  <c r="AI10" i="5" a="1"/>
  <c r="AI10" i="5" s="1"/>
  <c r="AE10" i="5" a="1"/>
  <c r="AE10" i="5" s="1"/>
  <c r="AA10" i="5" a="1"/>
  <c r="AA10" i="5" s="1"/>
  <c r="W10" i="5" a="1"/>
  <c r="W10" i="5" s="1"/>
  <c r="S10" i="5" a="1"/>
  <c r="S10" i="5" s="1"/>
  <c r="O10" i="5" a="1"/>
  <c r="O10" i="5" s="1"/>
  <c r="K10" i="5" a="1"/>
  <c r="K10" i="5" s="1"/>
  <c r="G10" i="5" a="1"/>
  <c r="G10" i="5" s="1"/>
  <c r="C10" i="5" a="1"/>
  <c r="C10" i="5" s="1"/>
  <c r="AL10" i="5" a="1"/>
  <c r="AL10" i="5" s="1"/>
  <c r="AH10" i="5" a="1"/>
  <c r="AH10" i="5" s="1"/>
  <c r="AD10" i="5" a="1"/>
  <c r="AD10" i="5" s="1"/>
  <c r="Z10" i="5" a="1"/>
  <c r="Z10" i="5" s="1"/>
  <c r="V10" i="5" a="1"/>
  <c r="V10" i="5" s="1"/>
  <c r="R10" i="5" a="1"/>
  <c r="R10" i="5" s="1"/>
  <c r="N10" i="5" a="1"/>
  <c r="N10" i="5" s="1"/>
  <c r="J10" i="5" a="1"/>
  <c r="J10" i="5" s="1"/>
  <c r="F10" i="5" a="1"/>
  <c r="F10" i="5" s="1"/>
  <c r="DI10" i="5" a="1"/>
  <c r="DI10" i="5" s="1"/>
  <c r="DE10" i="5" a="1"/>
  <c r="DE10" i="5" s="1"/>
  <c r="DA10" i="5" a="1"/>
  <c r="DA10" i="5" s="1"/>
  <c r="CI10" i="5" a="1"/>
  <c r="CI10" i="5" s="1"/>
  <c r="CE10" i="5" a="1"/>
  <c r="CE10" i="5" s="1"/>
  <c r="CA10" i="5" a="1"/>
  <c r="CA10" i="5" s="1"/>
  <c r="BQ10" i="5" a="1"/>
  <c r="BQ10" i="5" s="1"/>
  <c r="BI10" i="5" a="1"/>
  <c r="BI10" i="5" s="1"/>
  <c r="BE10" i="5" a="1"/>
  <c r="BE10" i="5" s="1"/>
  <c r="BA10" i="5" a="1"/>
  <c r="BA10" i="5" s="1"/>
  <c r="AW10" i="5" a="1"/>
  <c r="AW10" i="5" s="1"/>
  <c r="AS10" i="5" a="1"/>
  <c r="AS10" i="5" s="1"/>
  <c r="DL10" i="5" a="1"/>
  <c r="DL10" i="5" s="1"/>
  <c r="DH10" i="5" a="1"/>
  <c r="DH10" i="5" s="1"/>
  <c r="DD10" i="5" a="1"/>
  <c r="DD10" i="5" s="1"/>
  <c r="CL10" i="5" a="1"/>
  <c r="CL10" i="5" s="1"/>
  <c r="CH10" i="5" a="1"/>
  <c r="CH10" i="5" s="1"/>
  <c r="CD10" i="5" a="1"/>
  <c r="CD10" i="5" s="1"/>
  <c r="BL10" i="5" a="1"/>
  <c r="BL10" i="5" s="1"/>
  <c r="BH10" i="5" a="1"/>
  <c r="BH10" i="5" s="1"/>
  <c r="BD10" i="5" a="1"/>
  <c r="BD10" i="5" s="1"/>
  <c r="AZ10" i="5" a="1"/>
  <c r="AZ10" i="5" s="1"/>
  <c r="AV10" i="5" a="1"/>
  <c r="AV10" i="5" s="1"/>
  <c r="AJ10" i="5" a="1"/>
  <c r="AJ10" i="5" s="1"/>
  <c r="AF10" i="5" a="1"/>
  <c r="AF10" i="5" s="1"/>
  <c r="AB10" i="5" a="1"/>
  <c r="AB10" i="5" s="1"/>
  <c r="X10" i="5" a="1"/>
  <c r="X10" i="5" s="1"/>
  <c r="T10" i="5" a="1"/>
  <c r="T10" i="5" s="1"/>
  <c r="P10" i="5" a="1"/>
  <c r="P10" i="5" s="1"/>
  <c r="L10" i="5" a="1"/>
  <c r="L10" i="5" s="1"/>
  <c r="H10" i="5" a="1"/>
  <c r="H10" i="5" s="1"/>
  <c r="D10" i="5" a="1"/>
  <c r="D10" i="5" s="1"/>
  <c r="DK10" i="5" a="1"/>
  <c r="DK10" i="5" s="1"/>
  <c r="CB10" i="5" a="1"/>
  <c r="CB10" i="5" s="1"/>
  <c r="BG10" i="5" a="1"/>
  <c r="BG10" i="5" s="1"/>
  <c r="AK10" i="5" a="1"/>
  <c r="AK10" i="5" s="1"/>
  <c r="E10" i="5" a="1"/>
  <c r="E10" i="5" s="1"/>
  <c r="DJ10" i="5" a="1"/>
  <c r="DJ10" i="5" s="1"/>
  <c r="CK10" i="5" a="1"/>
  <c r="CK10" i="5" s="1"/>
  <c r="BF10" i="5" a="1"/>
  <c r="BF10" i="5" s="1"/>
  <c r="AU10" i="5" a="1"/>
  <c r="AU10" i="5" s="1"/>
  <c r="Y10" i="5" a="1"/>
  <c r="Y10" i="5" s="1"/>
  <c r="CJ10" i="5" a="1"/>
  <c r="CJ10" i="5" s="1"/>
  <c r="AT10" i="5" a="1"/>
  <c r="AT10" i="5" s="1"/>
  <c r="M10" i="5" a="1"/>
  <c r="M10" i="5" s="1"/>
  <c r="DG10" i="5" a="1"/>
  <c r="DG10" i="5" s="1"/>
  <c r="BR10" i="5" a="1"/>
  <c r="BR10" i="5" s="1"/>
  <c r="BC10" i="5" a="1"/>
  <c r="BC10" i="5" s="1"/>
  <c r="AG10" i="5" a="1"/>
  <c r="AG10" i="5" s="1"/>
  <c r="DF10" i="5" a="1"/>
  <c r="DF10" i="5" s="1"/>
  <c r="CG10" i="5" a="1"/>
  <c r="CG10" i="5" s="1"/>
  <c r="CG2" i="5" s="1"/>
  <c r="BB10" i="5" a="1"/>
  <c r="BB10" i="5" s="1"/>
  <c r="U10" i="5" a="1"/>
  <c r="U10" i="5" s="1"/>
  <c r="CF10" i="5" a="1"/>
  <c r="CF10" i="5" s="1"/>
  <c r="BK10" i="5" a="1"/>
  <c r="BK10" i="5" s="1"/>
  <c r="I10" i="5" a="1"/>
  <c r="I10" i="5" s="1"/>
  <c r="DC10" i="5" a="1"/>
  <c r="DC10" i="5" s="1"/>
  <c r="BJ10" i="5" a="1"/>
  <c r="BJ10" i="5" s="1"/>
  <c r="AY10" i="5" a="1"/>
  <c r="AY10" i="5" s="1"/>
  <c r="AC10" i="5" a="1"/>
  <c r="AC10" i="5" s="1"/>
  <c r="A11" i="5"/>
  <c r="DB10" i="5" a="1"/>
  <c r="DB10" i="5" s="1"/>
  <c r="CC10" i="5" a="1"/>
  <c r="CC10" i="5" s="1"/>
  <c r="AX10" i="5" a="1"/>
  <c r="AX10" i="5" s="1"/>
  <c r="Q10" i="5" a="1"/>
  <c r="Q10" i="5" s="1"/>
  <c r="D9" i="14"/>
  <c r="DL353" i="5" a="1"/>
  <c r="DL353" i="5" s="1"/>
  <c r="DH353" i="5" a="1"/>
  <c r="DH353" i="5" s="1"/>
  <c r="DD353" i="5" a="1"/>
  <c r="DD353" i="5" s="1"/>
  <c r="CL353" i="5" a="1"/>
  <c r="CL353" i="5" s="1"/>
  <c r="CH353" i="5" a="1"/>
  <c r="CH353" i="5" s="1"/>
  <c r="CD353" i="5" a="1"/>
  <c r="CD353" i="5" s="1"/>
  <c r="BR353" i="5" a="1"/>
  <c r="BR353" i="5" s="1"/>
  <c r="BJ353" i="5" a="1"/>
  <c r="BJ353" i="5" s="1"/>
  <c r="BF353" i="5" a="1"/>
  <c r="BF353" i="5" s="1"/>
  <c r="BB353" i="5" a="1"/>
  <c r="BB353" i="5" s="1"/>
  <c r="AX353" i="5" a="1"/>
  <c r="AX353" i="5" s="1"/>
  <c r="AT353" i="5" a="1"/>
  <c r="AT353" i="5" s="1"/>
  <c r="AL353" i="5" a="1"/>
  <c r="AL353" i="5" s="1"/>
  <c r="AH353" i="5" a="1"/>
  <c r="AH353" i="5" s="1"/>
  <c r="AD353" i="5" a="1"/>
  <c r="AD353" i="5" s="1"/>
  <c r="Z353" i="5" a="1"/>
  <c r="Z353" i="5" s="1"/>
  <c r="V353" i="5" a="1"/>
  <c r="V353" i="5" s="1"/>
  <c r="R353" i="5" a="1"/>
  <c r="R353" i="5" s="1"/>
  <c r="N353" i="5" a="1"/>
  <c r="N353" i="5" s="1"/>
  <c r="J353" i="5" a="1"/>
  <c r="J353" i="5" s="1"/>
  <c r="F353" i="5" a="1"/>
  <c r="F353" i="5" s="1"/>
  <c r="DK353" i="5" a="1"/>
  <c r="DK353" i="5" s="1"/>
  <c r="DG353" i="5" a="1"/>
  <c r="DG353" i="5" s="1"/>
  <c r="DC353" i="5" a="1"/>
  <c r="DC353" i="5" s="1"/>
  <c r="CK353" i="5" a="1"/>
  <c r="CK353" i="5" s="1"/>
  <c r="CG353" i="5" a="1"/>
  <c r="CG353" i="5" s="1"/>
  <c r="CC353" i="5" a="1"/>
  <c r="CC353" i="5" s="1"/>
  <c r="BQ353" i="5" a="1"/>
  <c r="BQ353" i="5" s="1"/>
  <c r="BI353" i="5" a="1"/>
  <c r="BI353" i="5" s="1"/>
  <c r="BE353" i="5" a="1"/>
  <c r="BE353" i="5" s="1"/>
  <c r="BA353" i="5" a="1"/>
  <c r="BA353" i="5" s="1"/>
  <c r="AW353" i="5" a="1"/>
  <c r="AW353" i="5" s="1"/>
  <c r="AS353" i="5" a="1"/>
  <c r="AS353" i="5" s="1"/>
  <c r="AK353" i="5" a="1"/>
  <c r="AK353" i="5" s="1"/>
  <c r="AG353" i="5" a="1"/>
  <c r="AG353" i="5" s="1"/>
  <c r="AC353" i="5" a="1"/>
  <c r="AC353" i="5" s="1"/>
  <c r="Y353" i="5" a="1"/>
  <c r="Y353" i="5" s="1"/>
  <c r="U353" i="5" a="1"/>
  <c r="U353" i="5" s="1"/>
  <c r="Q353" i="5" a="1"/>
  <c r="Q353" i="5" s="1"/>
  <c r="M353" i="5" a="1"/>
  <c r="M353" i="5" s="1"/>
  <c r="I353" i="5" a="1"/>
  <c r="I353" i="5" s="1"/>
  <c r="E353" i="5" a="1"/>
  <c r="E353" i="5" s="1"/>
  <c r="DJ353" i="5" a="1"/>
  <c r="DJ353" i="5" s="1"/>
  <c r="DF353" i="5" a="1"/>
  <c r="DF353" i="5" s="1"/>
  <c r="DB353" i="5" a="1"/>
  <c r="DB353" i="5" s="1"/>
  <c r="CJ353" i="5" a="1"/>
  <c r="CJ353" i="5" s="1"/>
  <c r="CF353" i="5" a="1"/>
  <c r="CF353" i="5" s="1"/>
  <c r="CB353" i="5" a="1"/>
  <c r="CB353" i="5" s="1"/>
  <c r="BL353" i="5" a="1"/>
  <c r="BL353" i="5" s="1"/>
  <c r="BH353" i="5" a="1"/>
  <c r="BH353" i="5" s="1"/>
  <c r="BD353" i="5" a="1"/>
  <c r="BD353" i="5" s="1"/>
  <c r="AZ353" i="5" a="1"/>
  <c r="AZ353" i="5" s="1"/>
  <c r="AV353" i="5" a="1"/>
  <c r="AV353" i="5" s="1"/>
  <c r="AJ353" i="5" a="1"/>
  <c r="AJ353" i="5" s="1"/>
  <c r="AF353" i="5" a="1"/>
  <c r="AF353" i="5" s="1"/>
  <c r="AB353" i="5" a="1"/>
  <c r="AB353" i="5" s="1"/>
  <c r="X353" i="5" a="1"/>
  <c r="X353" i="5" s="1"/>
  <c r="T353" i="5" a="1"/>
  <c r="T353" i="5" s="1"/>
  <c r="P353" i="5" a="1"/>
  <c r="P353" i="5" s="1"/>
  <c r="L353" i="5" a="1"/>
  <c r="L353" i="5" s="1"/>
  <c r="H353" i="5" a="1"/>
  <c r="H353" i="5" s="1"/>
  <c r="D353" i="5" a="1"/>
  <c r="D353" i="5" s="1"/>
  <c r="DI353" i="5" a="1"/>
  <c r="DI353" i="5" s="1"/>
  <c r="DE353" i="5" a="1"/>
  <c r="DE353" i="5" s="1"/>
  <c r="DA353" i="5" a="1"/>
  <c r="DA353" i="5" s="1"/>
  <c r="CI353" i="5" a="1"/>
  <c r="CI353" i="5" s="1"/>
  <c r="CE353" i="5" a="1"/>
  <c r="CE353" i="5" s="1"/>
  <c r="CA353" i="5" a="1"/>
  <c r="CA353" i="5" s="1"/>
  <c r="AO353" i="5" s="1"/>
  <c r="BK353" i="5" a="1"/>
  <c r="BK353" i="5" s="1"/>
  <c r="BG353" i="5" a="1"/>
  <c r="BG353" i="5" s="1"/>
  <c r="BC353" i="5" a="1"/>
  <c r="BC353" i="5" s="1"/>
  <c r="AY353" i="5" a="1"/>
  <c r="AY353" i="5" s="1"/>
  <c r="AU353" i="5" a="1"/>
  <c r="AU353" i="5" s="1"/>
  <c r="A354" i="5"/>
  <c r="AI353" i="5" a="1"/>
  <c r="AI353" i="5" s="1"/>
  <c r="AE353" i="5" a="1"/>
  <c r="AE353" i="5" s="1"/>
  <c r="AA353" i="5" a="1"/>
  <c r="AA353" i="5" s="1"/>
  <c r="W353" i="5" a="1"/>
  <c r="W353" i="5" s="1"/>
  <c r="S353" i="5" a="1"/>
  <c r="S353" i="5" s="1"/>
  <c r="O353" i="5" a="1"/>
  <c r="O353" i="5" s="1"/>
  <c r="K353" i="5" a="1"/>
  <c r="K353" i="5" s="1"/>
  <c r="G353" i="5" a="1"/>
  <c r="G353" i="5" s="1"/>
  <c r="C353" i="5" a="1"/>
  <c r="C353" i="5" s="1"/>
  <c r="AI61" i="16"/>
  <c r="AI79" i="16"/>
  <c r="AI17" i="16"/>
  <c r="AI12" i="16"/>
  <c r="C303" i="22"/>
  <c r="C225" i="22"/>
  <c r="C61" i="22"/>
  <c r="C45" i="22"/>
  <c r="C642" i="22"/>
  <c r="C293" i="22"/>
  <c r="C170" i="22"/>
  <c r="C632" i="22"/>
  <c r="C416" i="22"/>
  <c r="C956" i="22"/>
  <c r="C770" i="22"/>
  <c r="C659" i="22"/>
  <c r="C426" i="22"/>
  <c r="C984" i="22"/>
  <c r="C804" i="22"/>
  <c r="AI3" i="16"/>
  <c r="S23" i="16"/>
  <c r="C676" i="22"/>
  <c r="C379" i="22"/>
  <c r="C245" i="22"/>
  <c r="C176" i="22"/>
  <c r="AI65" i="16"/>
  <c r="C1010" i="22"/>
  <c r="C526" i="22"/>
  <c r="C231" i="22"/>
  <c r="C132" i="22"/>
  <c r="C584" i="22"/>
  <c r="C1073" i="22"/>
  <c r="C867" i="22"/>
  <c r="C714" i="22"/>
  <c r="C609" i="22"/>
  <c r="C1069" i="22"/>
  <c r="C905" i="22"/>
  <c r="C734" i="22"/>
  <c r="C171" i="22"/>
  <c r="C137" i="22"/>
  <c r="C146" i="22"/>
  <c r="AI77" i="16"/>
  <c r="C89" i="22"/>
  <c r="C1020" i="22"/>
  <c r="C938" i="22"/>
  <c r="C478" i="22"/>
  <c r="C336" i="22"/>
  <c r="C57" i="22"/>
  <c r="C41" i="22"/>
  <c r="C681" i="22"/>
  <c r="C960" i="22"/>
  <c r="C760" i="22"/>
  <c r="C604" i="22"/>
  <c r="C500" i="22"/>
  <c r="C951" i="22"/>
  <c r="C771" i="22"/>
  <c r="C620" i="22"/>
  <c r="AI4" i="16"/>
  <c r="AI39" i="16"/>
  <c r="AI23" i="16"/>
  <c r="C762" i="22"/>
  <c r="C1027" i="22"/>
  <c r="C564" i="22"/>
  <c r="C476" i="22"/>
  <c r="C352" i="22"/>
  <c r="C185" i="22"/>
  <c r="AI27" i="16"/>
  <c r="C782" i="22"/>
  <c r="C400" i="22"/>
  <c r="C836" i="22"/>
  <c r="C628" i="22"/>
  <c r="C489" i="22"/>
  <c r="C994" i="22"/>
  <c r="C842" i="22"/>
  <c r="C619" i="22"/>
  <c r="C487" i="22"/>
  <c r="C1025" i="22"/>
  <c r="C313" i="22"/>
  <c r="C455" i="22"/>
  <c r="C34" i="22"/>
  <c r="C183" i="22"/>
  <c r="C401" i="22"/>
  <c r="C343" i="22"/>
  <c r="C234" i="22"/>
  <c r="C119" i="22"/>
  <c r="C922" i="22"/>
  <c r="C382" i="22"/>
  <c r="C280" i="22"/>
  <c r="C750" i="22"/>
  <c r="C534" i="22"/>
  <c r="C1059" i="22"/>
  <c r="C897" i="22"/>
  <c r="C761" i="22"/>
  <c r="C510" i="22"/>
  <c r="C1085" i="22"/>
  <c r="C923" i="22"/>
  <c r="AI40" i="16"/>
  <c r="AI55" i="16"/>
  <c r="AI15" i="16"/>
  <c r="AI10" i="16"/>
  <c r="C289" i="22"/>
  <c r="C211" i="22"/>
  <c r="C50" i="22"/>
  <c r="C35" i="22"/>
  <c r="C580" i="22"/>
  <c r="C252" i="22"/>
  <c r="C162" i="22"/>
  <c r="C621" i="22"/>
  <c r="C1105" i="22"/>
  <c r="C919" i="22"/>
  <c r="C747" i="22"/>
  <c r="C649" i="22"/>
  <c r="C404" i="22"/>
  <c r="C945" i="22"/>
  <c r="C781" i="22"/>
  <c r="C334" i="22"/>
  <c r="C299" i="22"/>
  <c r="C241" i="22"/>
  <c r="C105" i="22"/>
  <c r="C154" i="22"/>
  <c r="C130" i="22"/>
  <c r="AI9" i="16"/>
  <c r="C633" i="22"/>
  <c r="C376" i="22"/>
  <c r="C93" i="22"/>
  <c r="C88" i="22"/>
  <c r="C845" i="22"/>
  <c r="C999" i="22"/>
  <c r="C796" i="22"/>
  <c r="C643" i="22"/>
  <c r="C530" i="22"/>
  <c r="C983" i="22"/>
  <c r="C808" i="22"/>
  <c r="C666" i="22"/>
  <c r="C70" i="22"/>
  <c r="C39" i="22"/>
  <c r="C49" i="22"/>
  <c r="AI14" i="16"/>
  <c r="C42" i="22"/>
  <c r="C839" i="22"/>
  <c r="C824" i="22"/>
  <c r="C409" i="22"/>
  <c r="C283" i="22"/>
  <c r="AI63" i="16"/>
  <c r="C1071" i="22"/>
  <c r="C552" i="22"/>
  <c r="C918" i="22"/>
  <c r="C713" i="22"/>
  <c r="C559" i="22"/>
  <c r="C1076" i="22"/>
  <c r="C904" i="22"/>
  <c r="C722" i="22"/>
  <c r="C579" i="22"/>
  <c r="C1095" i="22"/>
  <c r="C11" i="14"/>
  <c r="DK188" i="5" a="1"/>
  <c r="DK188" i="5" s="1"/>
  <c r="DG188" i="5" a="1"/>
  <c r="DG188" i="5" s="1"/>
  <c r="DC188" i="5" a="1"/>
  <c r="DC188" i="5" s="1"/>
  <c r="CK188" i="5" a="1"/>
  <c r="CK188" i="5" s="1"/>
  <c r="CG188" i="5" a="1"/>
  <c r="CG188" i="5" s="1"/>
  <c r="CC188" i="5" a="1"/>
  <c r="CC188" i="5" s="1"/>
  <c r="BQ188" i="5" a="1"/>
  <c r="BQ188" i="5" s="1"/>
  <c r="BI188" i="5" a="1"/>
  <c r="BI188" i="5" s="1"/>
  <c r="BE188" i="5" a="1"/>
  <c r="BE188" i="5" s="1"/>
  <c r="BA188" i="5" a="1"/>
  <c r="BA188" i="5" s="1"/>
  <c r="AW188" i="5" a="1"/>
  <c r="AW188" i="5" s="1"/>
  <c r="AS188" i="5" a="1"/>
  <c r="AS188" i="5" s="1"/>
  <c r="AK188" i="5" a="1"/>
  <c r="AK188" i="5" s="1"/>
  <c r="AG188" i="5" a="1"/>
  <c r="AG188" i="5" s="1"/>
  <c r="AC188" i="5" a="1"/>
  <c r="AC188" i="5" s="1"/>
  <c r="Y188" i="5" a="1"/>
  <c r="Y188" i="5" s="1"/>
  <c r="U188" i="5" a="1"/>
  <c r="U188" i="5" s="1"/>
  <c r="Q188" i="5" a="1"/>
  <c r="Q188" i="5" s="1"/>
  <c r="M188" i="5" a="1"/>
  <c r="M188" i="5" s="1"/>
  <c r="I188" i="5" a="1"/>
  <c r="I188" i="5" s="1"/>
  <c r="E188" i="5" a="1"/>
  <c r="E188" i="5" s="1"/>
  <c r="AJ188" i="5" a="1"/>
  <c r="AJ188" i="5" s="1"/>
  <c r="AE188" i="5" a="1"/>
  <c r="AE188" i="5" s="1"/>
  <c r="Z188" i="5" a="1"/>
  <c r="Z188" i="5" s="1"/>
  <c r="T188" i="5" a="1"/>
  <c r="T188" i="5" s="1"/>
  <c r="O188" i="5" a="1"/>
  <c r="O188" i="5" s="1"/>
  <c r="J188" i="5" a="1"/>
  <c r="J188" i="5" s="1"/>
  <c r="D188" i="5" a="1"/>
  <c r="D188" i="5" s="1"/>
  <c r="DI188" i="5" a="1"/>
  <c r="DI188" i="5" s="1"/>
  <c r="DD188" i="5" a="1"/>
  <c r="DD188" i="5" s="1"/>
  <c r="CJ188" i="5" a="1"/>
  <c r="CJ188" i="5" s="1"/>
  <c r="CE188" i="5" a="1"/>
  <c r="CE188" i="5" s="1"/>
  <c r="BR188" i="5" a="1"/>
  <c r="BR188" i="5" s="1"/>
  <c r="BH188" i="5" a="1"/>
  <c r="BH188" i="5" s="1"/>
  <c r="BC188" i="5" a="1"/>
  <c r="BC188" i="5" s="1"/>
  <c r="AX188" i="5" a="1"/>
  <c r="AX188" i="5" s="1"/>
  <c r="AI188" i="5" a="1"/>
  <c r="AI188" i="5" s="1"/>
  <c r="AD188" i="5" a="1"/>
  <c r="AD188" i="5" s="1"/>
  <c r="X188" i="5" a="1"/>
  <c r="X188" i="5" s="1"/>
  <c r="S188" i="5" a="1"/>
  <c r="S188" i="5" s="1"/>
  <c r="N188" i="5" a="1"/>
  <c r="N188" i="5" s="1"/>
  <c r="H188" i="5" a="1"/>
  <c r="H188" i="5" s="1"/>
  <c r="C188" i="5" a="1"/>
  <c r="C188" i="5" s="1"/>
  <c r="DL188" i="5" a="1"/>
  <c r="DL188" i="5" s="1"/>
  <c r="DF188" i="5" a="1"/>
  <c r="DF188" i="5" s="1"/>
  <c r="DA188" i="5" a="1"/>
  <c r="DA188" i="5" s="1"/>
  <c r="CH188" i="5" a="1"/>
  <c r="CH188" i="5" s="1"/>
  <c r="CB188" i="5" a="1"/>
  <c r="CB188" i="5" s="1"/>
  <c r="BK188" i="5" a="1"/>
  <c r="BK188" i="5" s="1"/>
  <c r="BF188" i="5" a="1"/>
  <c r="BF188" i="5" s="1"/>
  <c r="AZ188" i="5" a="1"/>
  <c r="AZ188" i="5" s="1"/>
  <c r="C6" i="14" s="1"/>
  <c r="AU188" i="5" a="1"/>
  <c r="AU188" i="5" s="1"/>
  <c r="AL188" i="5" a="1"/>
  <c r="AL188" i="5" s="1"/>
  <c r="AF188" i="5" a="1"/>
  <c r="AF188" i="5" s="1"/>
  <c r="AA188" i="5" a="1"/>
  <c r="AA188" i="5" s="1"/>
  <c r="V188" i="5" a="1"/>
  <c r="V188" i="5" s="1"/>
  <c r="P188" i="5" a="1"/>
  <c r="P188" i="5" s="1"/>
  <c r="K188" i="5" a="1"/>
  <c r="K188" i="5" s="1"/>
  <c r="F188" i="5" a="1"/>
  <c r="F188" i="5" s="1"/>
  <c r="DB188" i="5" a="1"/>
  <c r="DB188" i="5" s="1"/>
  <c r="CA188" i="5" a="1"/>
  <c r="CA188" i="5" s="1"/>
  <c r="AO188" i="5" s="1"/>
  <c r="W188" i="5" a="1"/>
  <c r="W188" i="5" s="1"/>
  <c r="BL188" i="5" a="1"/>
  <c r="BL188" i="5" s="1"/>
  <c r="AY188" i="5" a="1"/>
  <c r="AY188" i="5" s="1"/>
  <c r="G188" i="5" a="1"/>
  <c r="G188" i="5" s="1"/>
  <c r="CL188" i="5" a="1"/>
  <c r="CL188" i="5" s="1"/>
  <c r="AV188" i="5" a="1"/>
  <c r="AV188" i="5" s="1"/>
  <c r="AH188" i="5" a="1"/>
  <c r="AH188" i="5" s="1"/>
  <c r="A189" i="5"/>
  <c r="CI188" i="5" a="1"/>
  <c r="CI188" i="5" s="1"/>
  <c r="BJ188" i="5" a="1"/>
  <c r="BJ188" i="5" s="1"/>
  <c r="R188" i="5" a="1"/>
  <c r="R188" i="5" s="1"/>
  <c r="DJ188" i="5" a="1"/>
  <c r="DJ188" i="5" s="1"/>
  <c r="BG188" i="5" a="1"/>
  <c r="BG188" i="5" s="1"/>
  <c r="AT188" i="5" a="1"/>
  <c r="AT188" i="5" s="1"/>
  <c r="DH188" i="5" a="1"/>
  <c r="DH188" i="5" s="1"/>
  <c r="CF188" i="5" a="1"/>
  <c r="CF188" i="5" s="1"/>
  <c r="AB188" i="5" a="1"/>
  <c r="AB188" i="5" s="1"/>
  <c r="CD188" i="5" a="1"/>
  <c r="CD188" i="5" s="1"/>
  <c r="BD188" i="5" a="1"/>
  <c r="BD188" i="5" s="1"/>
  <c r="L188" i="5" a="1"/>
  <c r="L188" i="5" s="1"/>
  <c r="DE188" i="5" a="1"/>
  <c r="DE188" i="5" s="1"/>
  <c r="BB188" i="5" a="1"/>
  <c r="BB188" i="5" s="1"/>
  <c r="C159" i="22"/>
  <c r="C264" i="22"/>
  <c r="AI50" i="16"/>
  <c r="C27" i="22"/>
  <c r="C365" i="22"/>
  <c r="C322" i="22"/>
  <c r="C202" i="22"/>
  <c r="C98" i="22"/>
  <c r="C843" i="22"/>
  <c r="C353" i="22"/>
  <c r="C213" i="22"/>
  <c r="C697" i="22"/>
  <c r="C457" i="22"/>
  <c r="C1021" i="22"/>
  <c r="C857" i="22"/>
  <c r="C726" i="22"/>
  <c r="C486" i="22"/>
  <c r="C1047" i="22"/>
  <c r="C876" i="22"/>
  <c r="AI66" i="16"/>
  <c r="C17" i="22"/>
  <c r="AI18" i="16"/>
  <c r="S27" i="16"/>
  <c r="C307" i="22"/>
  <c r="C260" i="22"/>
  <c r="C75" i="22"/>
  <c r="C51" i="22"/>
  <c r="C650" i="22"/>
  <c r="C297" i="22"/>
  <c r="C174" i="22"/>
  <c r="C637" i="22"/>
  <c r="C420" i="22"/>
  <c r="C962" i="22"/>
  <c r="C774" i="22"/>
  <c r="C669" i="22"/>
  <c r="C431" i="22"/>
  <c r="C990" i="22"/>
  <c r="C810" i="22"/>
  <c r="C471" i="22"/>
  <c r="C463" i="22"/>
  <c r="C308" i="22"/>
  <c r="C163" i="22"/>
  <c r="C214" i="22"/>
  <c r="C142" i="22"/>
  <c r="AI34" i="16"/>
  <c r="C678" i="22"/>
  <c r="C415" i="22"/>
  <c r="C194" i="22"/>
  <c r="C104" i="22"/>
  <c r="C887" i="22"/>
  <c r="C1019" i="22"/>
  <c r="C822" i="22"/>
  <c r="C664" i="22"/>
  <c r="C549" i="22"/>
  <c r="C1015" i="22"/>
  <c r="C834" i="22"/>
  <c r="C692" i="22"/>
  <c r="C64" i="22"/>
  <c r="C22" i="22"/>
  <c r="C12" i="22"/>
  <c r="AI13" i="16"/>
  <c r="C37" i="22"/>
  <c r="C800" i="22"/>
  <c r="C803" i="22"/>
  <c r="C405" i="22"/>
  <c r="C279" i="22"/>
  <c r="AI57" i="16"/>
  <c r="C1043" i="22"/>
  <c r="C527" i="22"/>
  <c r="C914" i="22"/>
  <c r="C708" i="22"/>
  <c r="C544" i="22"/>
  <c r="C1068" i="22"/>
  <c r="C891" i="22"/>
  <c r="C705" i="22"/>
  <c r="C574" i="22"/>
  <c r="C1087" i="22"/>
  <c r="C683" i="22"/>
  <c r="S17" i="16"/>
  <c r="C338" i="22"/>
  <c r="C388" i="22"/>
  <c r="C498" i="22"/>
  <c r="C398" i="22"/>
  <c r="C292" i="22"/>
  <c r="C161" i="22"/>
  <c r="S5" i="16"/>
  <c r="C557" i="22"/>
  <c r="C337" i="22"/>
  <c r="C795" i="22"/>
  <c r="C585" i="22"/>
  <c r="C441" i="22"/>
  <c r="C957" i="22"/>
  <c r="C813" i="22"/>
  <c r="C573" i="22"/>
  <c r="C438" i="22"/>
  <c r="C986" i="22"/>
  <c r="C79" i="22"/>
  <c r="C167" i="22"/>
  <c r="S29" i="16"/>
  <c r="C7" i="22"/>
  <c r="C354" i="22"/>
  <c r="C286" i="22"/>
  <c r="C193" i="22"/>
  <c r="C86" i="22"/>
  <c r="C805" i="22"/>
  <c r="C319" i="22"/>
  <c r="C195" i="22"/>
  <c r="C677" i="22"/>
  <c r="C449" i="22"/>
  <c r="C1001" i="22"/>
  <c r="C827" i="22"/>
  <c r="C709" i="22"/>
  <c r="C475" i="22"/>
  <c r="C1030" i="22"/>
  <c r="C865" i="22"/>
  <c r="C745" i="22"/>
  <c r="C1003" i="22"/>
  <c r="C402" i="22"/>
  <c r="C295" i="22"/>
  <c r="C236" i="22"/>
  <c r="C168" i="22"/>
  <c r="AI53" i="16"/>
  <c r="C961" i="22"/>
  <c r="C511" i="22"/>
  <c r="C222" i="22"/>
  <c r="C124" i="22"/>
  <c r="C1074" i="22"/>
  <c r="C1057" i="22"/>
  <c r="C856" i="22"/>
  <c r="C694" i="22"/>
  <c r="C590" i="22"/>
  <c r="C1053" i="22"/>
  <c r="C892" i="22"/>
  <c r="C723" i="22"/>
  <c r="C237" i="22"/>
  <c r="C192" i="22"/>
  <c r="C187" i="22"/>
  <c r="C68" i="22"/>
  <c r="C100" i="22"/>
  <c r="C1079" i="22"/>
  <c r="C993" i="22"/>
  <c r="C533" i="22"/>
  <c r="C344" i="22"/>
  <c r="C72" i="22"/>
  <c r="C67" i="22"/>
  <c r="C766" i="22"/>
  <c r="C973" i="22"/>
  <c r="C778" i="22"/>
  <c r="C618" i="22"/>
  <c r="C515" i="22"/>
  <c r="C964" i="22"/>
  <c r="C780" i="22"/>
  <c r="C631" i="22"/>
  <c r="BV9" i="5"/>
  <c r="C8" i="14"/>
  <c r="AO424" i="5"/>
  <c r="AO600" i="5"/>
  <c r="BJ2" i="5"/>
  <c r="C397" i="22"/>
  <c r="C848" i="22"/>
  <c r="C84" i="22"/>
  <c r="C259" i="22"/>
  <c r="C417" i="22"/>
  <c r="C362" i="22"/>
  <c r="C247" i="22"/>
  <c r="C131" i="22"/>
  <c r="C1066" i="22"/>
  <c r="C406" i="22"/>
  <c r="C298" i="22"/>
  <c r="C763" i="22"/>
  <c r="C553" i="22"/>
  <c r="C1082" i="22"/>
  <c r="C926" i="22"/>
  <c r="C788" i="22"/>
  <c r="C536" i="22"/>
  <c r="C1108" i="22"/>
  <c r="C942" i="22"/>
  <c r="C191" i="22"/>
  <c r="C321" i="22"/>
  <c r="AI69" i="16"/>
  <c r="C44" i="22"/>
  <c r="C369" i="22"/>
  <c r="C326" i="22"/>
  <c r="C216" i="22"/>
  <c r="C103" i="22"/>
  <c r="C871" i="22"/>
  <c r="C359" i="22"/>
  <c r="C257" i="22"/>
  <c r="C707" i="22"/>
  <c r="C462" i="22"/>
  <c r="C1028" i="22"/>
  <c r="C872" i="22"/>
  <c r="C731" i="22"/>
  <c r="C490" i="22"/>
  <c r="C1054" i="22"/>
  <c r="C882" i="22"/>
  <c r="AI26" i="16"/>
  <c r="S24" i="16"/>
  <c r="C901" i="22"/>
  <c r="C451" i="22"/>
  <c r="C249" i="22"/>
  <c r="C180" i="22"/>
  <c r="AI81" i="16"/>
  <c r="C1031" i="22"/>
  <c r="C543" i="22"/>
  <c r="C235" i="22"/>
  <c r="C136" i="22"/>
  <c r="C588" i="22"/>
  <c r="C1081" i="22"/>
  <c r="C896" i="22"/>
  <c r="C721" i="22"/>
  <c r="C623" i="22"/>
  <c r="C1077" i="22"/>
  <c r="C911" i="22"/>
  <c r="C739" i="22"/>
  <c r="C205" i="22"/>
  <c r="C179" i="22"/>
  <c r="C155" i="22"/>
  <c r="C14" i="22"/>
  <c r="C95" i="22"/>
  <c r="C1051" i="22"/>
  <c r="C946" i="22"/>
  <c r="C493" i="22"/>
  <c r="C340" i="22"/>
  <c r="C62" i="22"/>
  <c r="C52" i="22"/>
  <c r="C698" i="22"/>
  <c r="C966" i="22"/>
  <c r="C764" i="22"/>
  <c r="C614" i="22"/>
  <c r="C509" i="22"/>
  <c r="C958" i="22"/>
  <c r="C775" i="22"/>
  <c r="C625" i="22"/>
  <c r="AI44" i="16"/>
  <c r="AI56" i="16"/>
  <c r="S30" i="16"/>
  <c r="C1035" i="22"/>
  <c r="C2" i="22"/>
  <c r="C645" i="22"/>
  <c r="C555" i="22"/>
  <c r="C363" i="22"/>
  <c r="C207" i="22"/>
  <c r="AI29" i="16"/>
  <c r="C820" i="22"/>
  <c r="C454" i="22"/>
  <c r="C849" i="22"/>
  <c r="C653" i="22"/>
  <c r="C504" i="22"/>
  <c r="C1014" i="22"/>
  <c r="C858" i="22"/>
  <c r="C640" i="22"/>
  <c r="C497" i="22"/>
  <c r="C1042" i="22"/>
  <c r="C356" i="22"/>
  <c r="C491" i="22"/>
  <c r="C43" i="22"/>
  <c r="C197" i="22"/>
  <c r="C407" i="22"/>
  <c r="C347" i="22"/>
  <c r="C238" i="22"/>
  <c r="C123" i="22"/>
  <c r="C997" i="22"/>
  <c r="C391" i="22"/>
  <c r="C284" i="22"/>
  <c r="C755" i="22"/>
  <c r="C539" i="22"/>
  <c r="C1067" i="22"/>
  <c r="C903" i="22"/>
  <c r="C765" i="22"/>
  <c r="C521" i="22"/>
  <c r="C1093" i="22"/>
  <c r="C929" i="22"/>
  <c r="AI43" i="16"/>
  <c r="AI60" i="16"/>
  <c r="AI16" i="16"/>
  <c r="AI11" i="16"/>
  <c r="C294" i="22"/>
  <c r="C220" i="22"/>
  <c r="C55" i="22"/>
  <c r="C40" i="22"/>
  <c r="C612" i="22"/>
  <c r="C262" i="22"/>
  <c r="C166" i="22"/>
  <c r="C626" i="22"/>
  <c r="C411" i="22"/>
  <c r="C931" i="22"/>
  <c r="C752" i="22"/>
  <c r="C654" i="22"/>
  <c r="C422" i="22"/>
  <c r="C970" i="22"/>
  <c r="C790" i="22"/>
  <c r="C655" i="22"/>
  <c r="C811" i="22"/>
  <c r="C351" i="22"/>
  <c r="C219" i="22"/>
  <c r="C223" i="22"/>
  <c r="C156" i="22"/>
  <c r="AI36" i="16"/>
  <c r="C749" i="22"/>
  <c r="C466" i="22"/>
  <c r="C203" i="22"/>
  <c r="C112" i="22"/>
  <c r="C952" i="22"/>
  <c r="C1032" i="22"/>
  <c r="C837" i="22"/>
  <c r="C674" i="22"/>
  <c r="C560" i="22"/>
  <c r="C1034" i="22"/>
  <c r="C864" i="22"/>
  <c r="C706" i="22"/>
  <c r="BT9" i="5"/>
  <c r="BW9" i="5" s="1"/>
  <c r="AL425" i="5" a="1"/>
  <c r="AL425" i="5" s="1"/>
  <c r="AH425" i="5" a="1"/>
  <c r="AH425" i="5" s="1"/>
  <c r="AD425" i="5" a="1"/>
  <c r="AD425" i="5" s="1"/>
  <c r="Z425" i="5" a="1"/>
  <c r="Z425" i="5" s="1"/>
  <c r="V425" i="5" a="1"/>
  <c r="V425" i="5" s="1"/>
  <c r="R425" i="5" a="1"/>
  <c r="R425" i="5" s="1"/>
  <c r="N425" i="5" a="1"/>
  <c r="N425" i="5" s="1"/>
  <c r="J425" i="5" a="1"/>
  <c r="J425" i="5" s="1"/>
  <c r="F425" i="5" a="1"/>
  <c r="F425" i="5" s="1"/>
  <c r="DK425" i="5" a="1"/>
  <c r="DK425" i="5" s="1"/>
  <c r="DG425" i="5" a="1"/>
  <c r="DG425" i="5" s="1"/>
  <c r="DC425" i="5" a="1"/>
  <c r="DC425" i="5" s="1"/>
  <c r="CK425" i="5" a="1"/>
  <c r="CK425" i="5" s="1"/>
  <c r="CG425" i="5" a="1"/>
  <c r="CG425" i="5" s="1"/>
  <c r="CC425" i="5" a="1"/>
  <c r="CC425" i="5" s="1"/>
  <c r="BQ425" i="5" a="1"/>
  <c r="BQ425" i="5" s="1"/>
  <c r="BI425" i="5" a="1"/>
  <c r="BI425" i="5" s="1"/>
  <c r="BE425" i="5" a="1"/>
  <c r="BE425" i="5" s="1"/>
  <c r="BA425" i="5" a="1"/>
  <c r="BA425" i="5" s="1"/>
  <c r="AW425" i="5" a="1"/>
  <c r="AW425" i="5" s="1"/>
  <c r="AS425" i="5" a="1"/>
  <c r="AS425" i="5" s="1"/>
  <c r="AK425" i="5" a="1"/>
  <c r="AK425" i="5" s="1"/>
  <c r="AG425" i="5" a="1"/>
  <c r="AG425" i="5" s="1"/>
  <c r="AC425" i="5" a="1"/>
  <c r="AC425" i="5" s="1"/>
  <c r="Y425" i="5" a="1"/>
  <c r="Y425" i="5" s="1"/>
  <c r="U425" i="5" a="1"/>
  <c r="U425" i="5" s="1"/>
  <c r="Q425" i="5" a="1"/>
  <c r="Q425" i="5" s="1"/>
  <c r="M425" i="5" a="1"/>
  <c r="M425" i="5" s="1"/>
  <c r="I425" i="5" a="1"/>
  <c r="I425" i="5" s="1"/>
  <c r="E425" i="5" a="1"/>
  <c r="E425" i="5" s="1"/>
  <c r="DJ425" i="5" a="1"/>
  <c r="DJ425" i="5" s="1"/>
  <c r="DF425" i="5" a="1"/>
  <c r="DF425" i="5" s="1"/>
  <c r="DB425" i="5" a="1"/>
  <c r="DB425" i="5" s="1"/>
  <c r="CJ425" i="5" a="1"/>
  <c r="CJ425" i="5" s="1"/>
  <c r="CF425" i="5" a="1"/>
  <c r="CF425" i="5" s="1"/>
  <c r="CB425" i="5" a="1"/>
  <c r="CB425" i="5" s="1"/>
  <c r="BL425" i="5" a="1"/>
  <c r="BL425" i="5" s="1"/>
  <c r="BH425" i="5" a="1"/>
  <c r="BH425" i="5" s="1"/>
  <c r="BD425" i="5" a="1"/>
  <c r="BD425" i="5" s="1"/>
  <c r="AZ425" i="5" a="1"/>
  <c r="AZ425" i="5" s="1"/>
  <c r="AV425" i="5" a="1"/>
  <c r="AV425" i="5" s="1"/>
  <c r="AJ425" i="5" a="1"/>
  <c r="AJ425" i="5" s="1"/>
  <c r="AF425" i="5" a="1"/>
  <c r="AF425" i="5" s="1"/>
  <c r="AB425" i="5" a="1"/>
  <c r="AB425" i="5" s="1"/>
  <c r="X425" i="5" a="1"/>
  <c r="X425" i="5" s="1"/>
  <c r="T425" i="5" a="1"/>
  <c r="T425" i="5" s="1"/>
  <c r="P425" i="5" a="1"/>
  <c r="P425" i="5" s="1"/>
  <c r="L425" i="5" a="1"/>
  <c r="L425" i="5" s="1"/>
  <c r="H425" i="5" a="1"/>
  <c r="H425" i="5" s="1"/>
  <c r="D425" i="5" a="1"/>
  <c r="D425" i="5" s="1"/>
  <c r="DI425" i="5" a="1"/>
  <c r="DI425" i="5" s="1"/>
  <c r="DE425" i="5" a="1"/>
  <c r="DE425" i="5" s="1"/>
  <c r="DA425" i="5" a="1"/>
  <c r="DA425" i="5" s="1"/>
  <c r="CI425" i="5" a="1"/>
  <c r="CI425" i="5" s="1"/>
  <c r="CE425" i="5" a="1"/>
  <c r="CE425" i="5" s="1"/>
  <c r="CA425" i="5" a="1"/>
  <c r="CA425" i="5" s="1"/>
  <c r="AO425" i="5" s="1"/>
  <c r="BK425" i="5" a="1"/>
  <c r="BK425" i="5" s="1"/>
  <c r="BG425" i="5" a="1"/>
  <c r="BG425" i="5" s="1"/>
  <c r="BC425" i="5" a="1"/>
  <c r="BC425" i="5" s="1"/>
  <c r="AY425" i="5" a="1"/>
  <c r="AY425" i="5" s="1"/>
  <c r="AU425" i="5" a="1"/>
  <c r="AU425" i="5" s="1"/>
  <c r="A426" i="5"/>
  <c r="AI425" i="5" a="1"/>
  <c r="AI425" i="5" s="1"/>
  <c r="AE425" i="5" a="1"/>
  <c r="AE425" i="5" s="1"/>
  <c r="AA425" i="5" a="1"/>
  <c r="AA425" i="5" s="1"/>
  <c r="W425" i="5" a="1"/>
  <c r="W425" i="5" s="1"/>
  <c r="S425" i="5" a="1"/>
  <c r="S425" i="5" s="1"/>
  <c r="O425" i="5" a="1"/>
  <c r="O425" i="5" s="1"/>
  <c r="K425" i="5" a="1"/>
  <c r="K425" i="5" s="1"/>
  <c r="G425" i="5" a="1"/>
  <c r="G425" i="5" s="1"/>
  <c r="C425" i="5" a="1"/>
  <c r="C425" i="5" s="1"/>
  <c r="CH425" i="5" a="1"/>
  <c r="CH425" i="5" s="1"/>
  <c r="CD425" i="5" a="1"/>
  <c r="CD425" i="5" s="1"/>
  <c r="BR425" i="5" a="1"/>
  <c r="BR425" i="5" s="1"/>
  <c r="BJ425" i="5" a="1"/>
  <c r="BJ425" i="5" s="1"/>
  <c r="DL425" i="5" a="1"/>
  <c r="DL425" i="5" s="1"/>
  <c r="BF425" i="5" a="1"/>
  <c r="BF425" i="5" s="1"/>
  <c r="DH425" i="5" a="1"/>
  <c r="DH425" i="5" s="1"/>
  <c r="BB425" i="5" a="1"/>
  <c r="BB425" i="5" s="1"/>
  <c r="DD425" i="5" a="1"/>
  <c r="DD425" i="5" s="1"/>
  <c r="AX425" i="5" a="1"/>
  <c r="AX425" i="5" s="1"/>
  <c r="CL425" i="5" a="1"/>
  <c r="CL425" i="5" s="1"/>
  <c r="AT425" i="5" a="1"/>
  <c r="AT425" i="5" s="1"/>
  <c r="AI2" i="16"/>
  <c r="S20" i="16"/>
  <c r="C532" i="22"/>
  <c r="C794" i="22"/>
  <c r="C528" i="22"/>
  <c r="C433" i="22"/>
  <c r="C309" i="22"/>
  <c r="C173" i="22"/>
  <c r="AI8" i="16"/>
  <c r="C719" i="22"/>
  <c r="C373" i="22"/>
  <c r="C821" i="22"/>
  <c r="C608" i="22"/>
  <c r="C473" i="22"/>
  <c r="C976" i="22"/>
  <c r="C828" i="22"/>
  <c r="C595" i="22"/>
  <c r="C470" i="22"/>
  <c r="C1004" i="22"/>
  <c r="C408" i="22"/>
  <c r="C1006" i="22"/>
  <c r="C133" i="22"/>
  <c r="C281" i="22"/>
  <c r="C428" i="22"/>
  <c r="C371" i="22"/>
  <c r="C251" i="22"/>
  <c r="C135" i="22"/>
  <c r="C1097" i="22"/>
  <c r="C410" i="22"/>
  <c r="C311" i="22"/>
  <c r="C768" i="22"/>
  <c r="C558" i="22"/>
  <c r="C1090" i="22"/>
  <c r="C932" i="22"/>
  <c r="C793" i="22"/>
  <c r="C541" i="22"/>
  <c r="C1102" i="22"/>
  <c r="C947" i="22"/>
  <c r="AI80" i="16"/>
  <c r="C23" i="22"/>
  <c r="AI19" i="16"/>
  <c r="AI41" i="16"/>
  <c r="C316" i="22"/>
  <c r="C265" i="22"/>
  <c r="C80" i="22"/>
  <c r="C56" i="22"/>
  <c r="C696" i="22"/>
  <c r="C302" i="22"/>
  <c r="C178" i="22"/>
  <c r="C651" i="22"/>
  <c r="C429" i="22"/>
  <c r="C967" i="22"/>
  <c r="C783" i="22"/>
  <c r="C675" i="22"/>
  <c r="C437" i="22"/>
  <c r="C996" i="22"/>
  <c r="C815" i="22"/>
  <c r="C523" i="22"/>
  <c r="C647" i="22"/>
  <c r="C329" i="22"/>
  <c r="C196" i="22"/>
  <c r="C218" i="22"/>
  <c r="C151" i="22"/>
  <c r="AI35" i="16"/>
  <c r="C686" i="22"/>
  <c r="C448" i="22"/>
  <c r="C199" i="22"/>
  <c r="C108" i="22"/>
  <c r="C899" i="22"/>
  <c r="C1026" i="22"/>
  <c r="C832" i="22"/>
  <c r="C668" i="22"/>
  <c r="C554" i="22"/>
  <c r="C1023" i="22"/>
  <c r="C847" i="22"/>
  <c r="C702" i="22"/>
  <c r="C78" i="22"/>
  <c r="C65" i="22"/>
  <c r="C59" i="22"/>
  <c r="S28" i="16"/>
  <c r="C47" i="22"/>
  <c r="C855" i="22"/>
  <c r="C835" i="22"/>
  <c r="C419" i="22"/>
  <c r="C287" i="22"/>
  <c r="AI70" i="16"/>
  <c r="AI83" i="16"/>
  <c r="C562" i="22"/>
  <c r="C924" i="22"/>
  <c r="C720" i="22"/>
  <c r="C572" i="22"/>
  <c r="C1083" i="22"/>
  <c r="C910" i="22"/>
  <c r="C727" i="22"/>
  <c r="C583" i="22"/>
  <c r="C1103" i="22"/>
  <c r="C859" i="22"/>
  <c r="S18" i="16"/>
  <c r="C370" i="22"/>
  <c r="C617" i="22"/>
  <c r="C506" i="22"/>
  <c r="C403" i="22"/>
  <c r="C296" i="22"/>
  <c r="C165" i="22"/>
  <c r="S6" i="16"/>
  <c r="C606" i="22"/>
  <c r="C341" i="22"/>
  <c r="C799" i="22"/>
  <c r="C589" i="22"/>
  <c r="C458" i="22"/>
  <c r="C963" i="22"/>
  <c r="C819" i="22"/>
  <c r="C578" i="22"/>
  <c r="C460" i="22"/>
  <c r="C992" i="22"/>
  <c r="C90" i="22"/>
  <c r="C233" i="22"/>
  <c r="S35" i="16"/>
  <c r="C19" i="22"/>
  <c r="C360" i="22"/>
  <c r="C300" i="22"/>
  <c r="C198" i="22"/>
  <c r="C92" i="22"/>
  <c r="C826" i="22"/>
  <c r="C349" i="22"/>
  <c r="C204" i="22"/>
  <c r="C687" i="22"/>
  <c r="C453" i="22"/>
  <c r="C1007" i="22"/>
  <c r="C846" i="22"/>
  <c r="C715" i="22"/>
  <c r="C481" i="22"/>
  <c r="C1041" i="22"/>
  <c r="C870" i="22"/>
  <c r="S38" i="16"/>
  <c r="S37" i="16"/>
  <c r="S13" i="16"/>
  <c r="C1038" i="22"/>
  <c r="C258" i="22"/>
  <c r="C188" i="22"/>
  <c r="C4" i="22"/>
  <c r="C1094" i="22"/>
  <c r="C556" i="22"/>
  <c r="C244" i="22"/>
  <c r="C144" i="22"/>
  <c r="C607" i="22"/>
  <c r="C1096" i="22"/>
  <c r="C909" i="22"/>
  <c r="C730" i="22"/>
  <c r="C635" i="22"/>
  <c r="C1092" i="22"/>
  <c r="C934" i="22"/>
  <c r="C767" i="22"/>
  <c r="AO578" i="5"/>
  <c r="DA2" i="5"/>
  <c r="AI33" i="16"/>
  <c r="AI85" i="16"/>
  <c r="AI64" i="16"/>
  <c r="S10" i="16"/>
  <c r="C21" i="22"/>
  <c r="C754" i="22"/>
  <c r="C610" i="22"/>
  <c r="C385" i="22"/>
  <c r="C266" i="22"/>
  <c r="AI42" i="16"/>
  <c r="C965" i="22"/>
  <c r="C488" i="22"/>
  <c r="C894" i="22"/>
  <c r="C679" i="22"/>
  <c r="C524" i="22"/>
  <c r="C1039" i="22"/>
  <c r="C873" i="22"/>
  <c r="C685" i="22"/>
  <c r="C537" i="22"/>
  <c r="C1064" i="22"/>
  <c r="AI25" i="16"/>
  <c r="S21" i="16"/>
  <c r="C591" i="22"/>
  <c r="C889" i="22"/>
  <c r="C538" i="22"/>
  <c r="C447" i="22"/>
  <c r="C314" i="22"/>
  <c r="C177" i="22"/>
  <c r="S25" i="16"/>
  <c r="C729" i="22"/>
  <c r="C378" i="22"/>
  <c r="C825" i="22"/>
  <c r="C613" i="22"/>
  <c r="C480" i="22"/>
  <c r="C982" i="22"/>
  <c r="C833" i="22"/>
  <c r="C600" i="22"/>
  <c r="C477" i="22"/>
  <c r="C1011" i="22"/>
  <c r="C215" i="22"/>
  <c r="C384" i="22"/>
  <c r="C13" i="22"/>
  <c r="C53" i="22"/>
  <c r="C383" i="22"/>
  <c r="C330" i="22"/>
  <c r="C221" i="22"/>
  <c r="C107" i="22"/>
  <c r="C883" i="22"/>
  <c r="C364" i="22"/>
  <c r="C267" i="22"/>
  <c r="C712" i="22"/>
  <c r="C472" i="22"/>
  <c r="C1033" i="22"/>
  <c r="C879" i="22"/>
  <c r="C742" i="22"/>
  <c r="C495" i="22"/>
  <c r="C1062" i="22"/>
  <c r="C888" i="22"/>
  <c r="AI32" i="16"/>
  <c r="S31" i="16"/>
  <c r="AI7" i="16"/>
  <c r="C507" i="22"/>
  <c r="C253" i="22"/>
  <c r="C184" i="22"/>
  <c r="AI84" i="16"/>
  <c r="C1063" i="22"/>
  <c r="C551" i="22"/>
  <c r="C239" i="22"/>
  <c r="C140" i="22"/>
  <c r="C597" i="22"/>
  <c r="C1088" i="22"/>
  <c r="C902" i="22"/>
  <c r="C725" i="22"/>
  <c r="C629" i="22"/>
  <c r="C1084" i="22"/>
  <c r="C928" i="22"/>
  <c r="C744" i="22"/>
  <c r="C268" i="22"/>
  <c r="C246" i="22"/>
  <c r="C201" i="22"/>
  <c r="C85" i="22"/>
  <c r="C145" i="22"/>
  <c r="C122" i="22"/>
  <c r="C1058" i="22"/>
  <c r="C587" i="22"/>
  <c r="C348" i="22"/>
  <c r="C81" i="22"/>
  <c r="C77" i="22"/>
  <c r="C809" i="22"/>
  <c r="C980" i="22"/>
  <c r="C787" i="22"/>
  <c r="C634" i="22"/>
  <c r="C520" i="22"/>
  <c r="C969" i="22"/>
  <c r="C784" i="22"/>
  <c r="C641" i="22"/>
  <c r="S9" i="16"/>
  <c r="AI71" i="16"/>
  <c r="S36" i="16"/>
  <c r="C1086" i="22"/>
  <c r="C6" i="22"/>
  <c r="C691" i="22"/>
  <c r="C569" i="22"/>
  <c r="C367" i="22"/>
  <c r="C212" i="22"/>
  <c r="AI30" i="16"/>
  <c r="C925" i="22"/>
  <c r="C461" i="22"/>
  <c r="C854" i="22"/>
  <c r="C663" i="22"/>
  <c r="C514" i="22"/>
  <c r="C1022" i="22"/>
  <c r="C863" i="22"/>
  <c r="C660" i="22"/>
  <c r="C502" i="22"/>
  <c r="C1049" i="22"/>
  <c r="C366" i="22"/>
  <c r="C724" i="22"/>
  <c r="C60" i="22"/>
  <c r="C250" i="22"/>
  <c r="C412" i="22"/>
  <c r="C357" i="22"/>
  <c r="C243" i="22"/>
  <c r="C127" i="22"/>
  <c r="C1013" i="22"/>
  <c r="C395" i="22"/>
  <c r="C288" i="22"/>
  <c r="C759" i="22"/>
  <c r="C548" i="22"/>
  <c r="C1075" i="22"/>
  <c r="C920" i="22"/>
  <c r="C779" i="22"/>
  <c r="C531" i="22"/>
  <c r="C1101" i="22"/>
  <c r="C936" i="22"/>
  <c r="C38" i="22"/>
  <c r="C48" i="22"/>
  <c r="AI21" i="16"/>
  <c r="AI62" i="16"/>
  <c r="C333" i="22"/>
  <c r="C278" i="22"/>
  <c r="C147" i="22"/>
  <c r="C71" i="22"/>
  <c r="C758" i="22"/>
  <c r="C310" i="22"/>
  <c r="C186" i="22"/>
  <c r="C662" i="22"/>
  <c r="C440" i="22"/>
  <c r="C981" i="22"/>
  <c r="C812" i="22"/>
  <c r="C690" i="22"/>
  <c r="C464" i="22"/>
  <c r="C1016" i="22"/>
  <c r="C853" i="22"/>
  <c r="D7" i="14"/>
  <c r="DL530" i="5" a="1"/>
  <c r="DL530" i="5" s="1"/>
  <c r="DH530" i="5" a="1"/>
  <c r="DH530" i="5" s="1"/>
  <c r="DD530" i="5" a="1"/>
  <c r="DD530" i="5" s="1"/>
  <c r="CL530" i="5" a="1"/>
  <c r="CL530" i="5" s="1"/>
  <c r="CH530" i="5" a="1"/>
  <c r="CH530" i="5" s="1"/>
  <c r="CD530" i="5" a="1"/>
  <c r="CD530" i="5" s="1"/>
  <c r="BR530" i="5" a="1"/>
  <c r="BR530" i="5" s="1"/>
  <c r="BJ530" i="5" a="1"/>
  <c r="BJ530" i="5" s="1"/>
  <c r="BF530" i="5" a="1"/>
  <c r="BF530" i="5" s="1"/>
  <c r="BB530" i="5" a="1"/>
  <c r="BB530" i="5" s="1"/>
  <c r="AX530" i="5" a="1"/>
  <c r="AX530" i="5" s="1"/>
  <c r="AT530" i="5" a="1"/>
  <c r="AT530" i="5" s="1"/>
  <c r="DK530" i="5" a="1"/>
  <c r="DK530" i="5" s="1"/>
  <c r="DG530" i="5" a="1"/>
  <c r="DG530" i="5" s="1"/>
  <c r="DC530" i="5" a="1"/>
  <c r="DC530" i="5" s="1"/>
  <c r="CK530" i="5" a="1"/>
  <c r="CK530" i="5" s="1"/>
  <c r="CG530" i="5" a="1"/>
  <c r="CG530" i="5" s="1"/>
  <c r="CC530" i="5" a="1"/>
  <c r="CC530" i="5" s="1"/>
  <c r="BQ530" i="5" a="1"/>
  <c r="BQ530" i="5" s="1"/>
  <c r="BI530" i="5" a="1"/>
  <c r="BI530" i="5" s="1"/>
  <c r="BE530" i="5" a="1"/>
  <c r="BE530" i="5" s="1"/>
  <c r="BA530" i="5" a="1"/>
  <c r="BA530" i="5" s="1"/>
  <c r="AW530" i="5" a="1"/>
  <c r="AW530" i="5" s="1"/>
  <c r="AS530" i="5" a="1"/>
  <c r="AS530" i="5" s="1"/>
  <c r="DJ530" i="5" a="1"/>
  <c r="DJ530" i="5" s="1"/>
  <c r="DF530" i="5" a="1"/>
  <c r="DF530" i="5" s="1"/>
  <c r="DB530" i="5" a="1"/>
  <c r="DB530" i="5" s="1"/>
  <c r="CJ530" i="5" a="1"/>
  <c r="CJ530" i="5" s="1"/>
  <c r="CF530" i="5" a="1"/>
  <c r="CF530" i="5" s="1"/>
  <c r="CB530" i="5" a="1"/>
  <c r="CB530" i="5" s="1"/>
  <c r="BL530" i="5" a="1"/>
  <c r="BL530" i="5" s="1"/>
  <c r="BH530" i="5" a="1"/>
  <c r="BH530" i="5" s="1"/>
  <c r="BD530" i="5" a="1"/>
  <c r="BD530" i="5" s="1"/>
  <c r="AZ530" i="5" a="1"/>
  <c r="AZ530" i="5" s="1"/>
  <c r="AV530" i="5" a="1"/>
  <c r="AV530" i="5" s="1"/>
  <c r="DI530" i="5" a="1"/>
  <c r="DI530" i="5" s="1"/>
  <c r="DE530" i="5" a="1"/>
  <c r="DE530" i="5" s="1"/>
  <c r="DA530" i="5" a="1"/>
  <c r="DA530" i="5" s="1"/>
  <c r="CI530" i="5" a="1"/>
  <c r="CI530" i="5" s="1"/>
  <c r="CE530" i="5" a="1"/>
  <c r="CE530" i="5" s="1"/>
  <c r="CA530" i="5" a="1"/>
  <c r="CA530" i="5" s="1"/>
  <c r="AO530" i="5" s="1"/>
  <c r="BK530" i="5" a="1"/>
  <c r="BK530" i="5" s="1"/>
  <c r="BG530" i="5" a="1"/>
  <c r="BG530" i="5" s="1"/>
  <c r="BC530" i="5" a="1"/>
  <c r="BC530" i="5" s="1"/>
  <c r="AY530" i="5" a="1"/>
  <c r="AY530" i="5" s="1"/>
  <c r="AU530" i="5" a="1"/>
  <c r="AU530" i="5" s="1"/>
  <c r="AJ530" i="5" a="1"/>
  <c r="AJ530" i="5" s="1"/>
  <c r="AB530" i="5" a="1"/>
  <c r="AB530" i="5" s="1"/>
  <c r="T530" i="5" a="1"/>
  <c r="T530" i="5" s="1"/>
  <c r="L530" i="5" a="1"/>
  <c r="L530" i="5" s="1"/>
  <c r="D530" i="5" a="1"/>
  <c r="D530" i="5" s="1"/>
  <c r="AI530" i="5" a="1"/>
  <c r="AI530" i="5" s="1"/>
  <c r="AA530" i="5" a="1"/>
  <c r="AA530" i="5" s="1"/>
  <c r="S530" i="5" a="1"/>
  <c r="S530" i="5" s="1"/>
  <c r="K530" i="5" a="1"/>
  <c r="K530" i="5" s="1"/>
  <c r="C530" i="5" a="1"/>
  <c r="C530" i="5" s="1"/>
  <c r="AH530" i="5" a="1"/>
  <c r="AH530" i="5" s="1"/>
  <c r="Z530" i="5" a="1"/>
  <c r="Z530" i="5" s="1"/>
  <c r="R530" i="5" a="1"/>
  <c r="R530" i="5" s="1"/>
  <c r="J530" i="5" a="1"/>
  <c r="J530" i="5" s="1"/>
  <c r="AG530" i="5" a="1"/>
  <c r="AG530" i="5" s="1"/>
  <c r="Y530" i="5" a="1"/>
  <c r="Y530" i="5" s="1"/>
  <c r="Q530" i="5" a="1"/>
  <c r="Q530" i="5" s="1"/>
  <c r="I530" i="5" a="1"/>
  <c r="I530" i="5" s="1"/>
  <c r="AF530" i="5" a="1"/>
  <c r="AF530" i="5" s="1"/>
  <c r="X530" i="5" a="1"/>
  <c r="X530" i="5" s="1"/>
  <c r="P530" i="5" a="1"/>
  <c r="P530" i="5" s="1"/>
  <c r="H530" i="5" a="1"/>
  <c r="H530" i="5" s="1"/>
  <c r="A531" i="5"/>
  <c r="AE530" i="5" a="1"/>
  <c r="AE530" i="5" s="1"/>
  <c r="W530" i="5" a="1"/>
  <c r="W530" i="5" s="1"/>
  <c r="O530" i="5" a="1"/>
  <c r="O530" i="5" s="1"/>
  <c r="G530" i="5" a="1"/>
  <c r="G530" i="5" s="1"/>
  <c r="AL530" i="5" a="1"/>
  <c r="AL530" i="5" s="1"/>
  <c r="AD530" i="5" a="1"/>
  <c r="AD530" i="5" s="1"/>
  <c r="V530" i="5" a="1"/>
  <c r="V530" i="5" s="1"/>
  <c r="N530" i="5" a="1"/>
  <c r="N530" i="5" s="1"/>
  <c r="F530" i="5" a="1"/>
  <c r="F530" i="5" s="1"/>
  <c r="AK530" i="5" a="1"/>
  <c r="AK530" i="5" s="1"/>
  <c r="AC530" i="5" a="1"/>
  <c r="AC530" i="5" s="1"/>
  <c r="U530" i="5" a="1"/>
  <c r="U530" i="5" s="1"/>
  <c r="M530" i="5" a="1"/>
  <c r="M530" i="5" s="1"/>
  <c r="E530" i="5" a="1"/>
  <c r="E530" i="5" s="1"/>
  <c r="C129" i="22"/>
  <c r="C113" i="22"/>
  <c r="C109" i="22"/>
  <c r="AI58" i="16"/>
  <c r="C73" i="22"/>
  <c r="C943" i="22"/>
  <c r="C893" i="22"/>
  <c r="C443" i="22"/>
  <c r="C327" i="22"/>
  <c r="C31" i="22"/>
  <c r="C25" i="22"/>
  <c r="C652" i="22"/>
  <c r="C948" i="22"/>
  <c r="C751" i="22"/>
  <c r="C594" i="22"/>
  <c r="C1107" i="22"/>
  <c r="C927" i="22"/>
  <c r="C743" i="22"/>
  <c r="C601" i="22"/>
  <c r="C8" i="22"/>
  <c r="C3" i="22"/>
  <c r="AI74" i="16"/>
  <c r="S11" i="16"/>
  <c r="C26" i="22"/>
  <c r="C769" i="22"/>
  <c r="C630" i="22"/>
  <c r="C390" i="22"/>
  <c r="C270" i="22"/>
  <c r="AI46" i="16"/>
  <c r="C985" i="22"/>
  <c r="C496" i="22"/>
  <c r="C900" i="22"/>
  <c r="C688" i="22"/>
  <c r="C529" i="22"/>
  <c r="C1045" i="22"/>
  <c r="C880" i="22"/>
  <c r="C695" i="22"/>
  <c r="C542" i="22"/>
  <c r="C1072" i="22"/>
  <c r="C424" i="22"/>
  <c r="C1055" i="22"/>
  <c r="C175" i="22"/>
  <c r="C304" i="22"/>
  <c r="C439" i="22"/>
  <c r="C375" i="22"/>
  <c r="C255" i="22"/>
  <c r="C139" i="22"/>
  <c r="S2" i="16"/>
  <c r="C436" i="22"/>
  <c r="C324" i="22"/>
  <c r="C777" i="22"/>
  <c r="C566" i="22"/>
  <c r="C1098" i="22"/>
  <c r="C939" i="22"/>
  <c r="C797" i="22"/>
  <c r="C550" i="22"/>
  <c r="C423" i="22"/>
  <c r="C953" i="22"/>
  <c r="C28" i="22"/>
  <c r="C33" i="22"/>
  <c r="AI20" i="16"/>
  <c r="AI45" i="16"/>
  <c r="C320" i="22"/>
  <c r="C269" i="22"/>
  <c r="C102" i="22"/>
  <c r="C66" i="22"/>
  <c r="C716" i="22"/>
  <c r="C306" i="22"/>
  <c r="C182" i="22"/>
  <c r="C656" i="22"/>
  <c r="C435" i="22"/>
  <c r="C975" i="22"/>
  <c r="C801" i="22"/>
  <c r="C680" i="22"/>
  <c r="C459" i="22"/>
  <c r="C1009" i="22"/>
  <c r="C844" i="22"/>
  <c r="C693" i="22"/>
  <c r="C917" i="22"/>
  <c r="C361" i="22"/>
  <c r="C229" i="22"/>
  <c r="C228" i="22"/>
  <c r="C160" i="22"/>
  <c r="AI37" i="16"/>
  <c r="C861" i="22"/>
  <c r="C479" i="22"/>
  <c r="C208" i="22"/>
  <c r="C116" i="22"/>
  <c r="C1017" i="22"/>
  <c r="C1037" i="22"/>
  <c r="C841" i="22"/>
  <c r="C684" i="22"/>
  <c r="C567" i="22"/>
  <c r="C1040" i="22"/>
  <c r="C874" i="22"/>
  <c r="C711" i="22"/>
  <c r="C106" i="22"/>
  <c r="C91" i="22"/>
  <c r="C74" i="22"/>
  <c r="S34" i="16"/>
  <c r="C58" i="22"/>
  <c r="C866" i="22"/>
  <c r="C869" i="22"/>
  <c r="C425" i="22"/>
  <c r="C301" i="22"/>
  <c r="C5" i="22"/>
  <c r="C16" i="22"/>
  <c r="C598" i="22"/>
  <c r="C930" i="22"/>
  <c r="C741" i="22"/>
  <c r="C577" i="22"/>
  <c r="C1091" i="22"/>
  <c r="C916" i="22"/>
  <c r="C732" i="22"/>
  <c r="C592" i="22"/>
  <c r="C1109" i="22"/>
  <c r="C935" i="22"/>
  <c r="S19" i="16"/>
  <c r="C413" i="22"/>
  <c r="C785" i="22"/>
  <c r="C513" i="22"/>
  <c r="C414" i="22"/>
  <c r="C305" i="22"/>
  <c r="C169" i="22"/>
  <c r="S7" i="16"/>
  <c r="C661" i="22"/>
  <c r="C345" i="22"/>
  <c r="C816" i="22"/>
  <c r="C603" i="22"/>
  <c r="C467" i="22"/>
  <c r="C968" i="22"/>
  <c r="C823" i="22"/>
  <c r="C582" i="22"/>
  <c r="C465" i="22"/>
  <c r="C998" i="22"/>
  <c r="C291" i="22"/>
  <c r="C442" i="22"/>
  <c r="C24" i="22"/>
  <c r="C141" i="22"/>
  <c r="C396" i="22"/>
  <c r="C339" i="22"/>
  <c r="C230" i="22"/>
  <c r="C115" i="22"/>
  <c r="C912" i="22"/>
  <c r="C377" i="22"/>
  <c r="C276" i="22"/>
  <c r="C735" i="22"/>
  <c r="C508" i="22"/>
  <c r="C1052" i="22"/>
  <c r="C890" i="22"/>
  <c r="C757" i="22"/>
  <c r="C505" i="22"/>
  <c r="C1078" i="22"/>
  <c r="C913" i="22"/>
  <c r="DL579" i="5" a="1"/>
  <c r="DL579" i="5" s="1"/>
  <c r="DH579" i="5" a="1"/>
  <c r="DH579" i="5" s="1"/>
  <c r="DD579" i="5" a="1"/>
  <c r="DD579" i="5" s="1"/>
  <c r="CL579" i="5" a="1"/>
  <c r="CL579" i="5" s="1"/>
  <c r="CH579" i="5" a="1"/>
  <c r="CH579" i="5" s="1"/>
  <c r="CD579" i="5" a="1"/>
  <c r="CD579" i="5" s="1"/>
  <c r="BR579" i="5" a="1"/>
  <c r="BR579" i="5" s="1"/>
  <c r="BJ579" i="5" a="1"/>
  <c r="BJ579" i="5" s="1"/>
  <c r="BF579" i="5" a="1"/>
  <c r="BF579" i="5" s="1"/>
  <c r="BB579" i="5" a="1"/>
  <c r="BB579" i="5" s="1"/>
  <c r="AX579" i="5" a="1"/>
  <c r="AX579" i="5" s="1"/>
  <c r="AT579" i="5" a="1"/>
  <c r="AT579" i="5" s="1"/>
  <c r="AL579" i="5" a="1"/>
  <c r="AL579" i="5" s="1"/>
  <c r="AH579" i="5" a="1"/>
  <c r="AH579" i="5" s="1"/>
  <c r="AD579" i="5" a="1"/>
  <c r="AD579" i="5" s="1"/>
  <c r="Z579" i="5" a="1"/>
  <c r="Z579" i="5" s="1"/>
  <c r="V579" i="5" a="1"/>
  <c r="V579" i="5" s="1"/>
  <c r="R579" i="5" a="1"/>
  <c r="R579" i="5" s="1"/>
  <c r="N579" i="5" a="1"/>
  <c r="N579" i="5" s="1"/>
  <c r="J579" i="5" a="1"/>
  <c r="J579" i="5" s="1"/>
  <c r="F579" i="5" a="1"/>
  <c r="F579" i="5" s="1"/>
  <c r="DK579" i="5" a="1"/>
  <c r="DK579" i="5" s="1"/>
  <c r="DG579" i="5" a="1"/>
  <c r="DG579" i="5" s="1"/>
  <c r="DC579" i="5" a="1"/>
  <c r="DC579" i="5" s="1"/>
  <c r="CK579" i="5" a="1"/>
  <c r="CK579" i="5" s="1"/>
  <c r="CG579" i="5" a="1"/>
  <c r="CG579" i="5" s="1"/>
  <c r="CC579" i="5" a="1"/>
  <c r="CC579" i="5" s="1"/>
  <c r="BQ579" i="5" a="1"/>
  <c r="BQ579" i="5" s="1"/>
  <c r="BI579" i="5" a="1"/>
  <c r="BI579" i="5" s="1"/>
  <c r="BE579" i="5" a="1"/>
  <c r="BE579" i="5" s="1"/>
  <c r="BA579" i="5" a="1"/>
  <c r="BA579" i="5" s="1"/>
  <c r="AW579" i="5" a="1"/>
  <c r="AW579" i="5" s="1"/>
  <c r="AS579" i="5" a="1"/>
  <c r="AS579" i="5" s="1"/>
  <c r="DJ579" i="5" a="1"/>
  <c r="DJ579" i="5" s="1"/>
  <c r="DF579" i="5" a="1"/>
  <c r="DF579" i="5" s="1"/>
  <c r="DB579" i="5" a="1"/>
  <c r="DB579" i="5" s="1"/>
  <c r="CJ579" i="5" a="1"/>
  <c r="CJ579" i="5" s="1"/>
  <c r="CF579" i="5" a="1"/>
  <c r="CF579" i="5" s="1"/>
  <c r="CB579" i="5" a="1"/>
  <c r="CB579" i="5" s="1"/>
  <c r="BL579" i="5" a="1"/>
  <c r="BL579" i="5" s="1"/>
  <c r="BH579" i="5" a="1"/>
  <c r="BH579" i="5" s="1"/>
  <c r="BD579" i="5" a="1"/>
  <c r="BD579" i="5" s="1"/>
  <c r="AZ579" i="5" a="1"/>
  <c r="AZ579" i="5" s="1"/>
  <c r="D10" i="14" s="1"/>
  <c r="AV579" i="5" a="1"/>
  <c r="AV579" i="5" s="1"/>
  <c r="A580" i="5"/>
  <c r="AG579" i="5" a="1"/>
  <c r="AG579" i="5" s="1"/>
  <c r="Y579" i="5" a="1"/>
  <c r="Y579" i="5" s="1"/>
  <c r="Q579" i="5" a="1"/>
  <c r="Q579" i="5" s="1"/>
  <c r="I579" i="5" a="1"/>
  <c r="I579" i="5" s="1"/>
  <c r="DE579" i="5" a="1"/>
  <c r="DE579" i="5" s="1"/>
  <c r="CA579" i="5" a="1"/>
  <c r="CA579" i="5" s="1"/>
  <c r="AO579" i="5" s="1"/>
  <c r="BC579" i="5" a="1"/>
  <c r="BC579" i="5" s="1"/>
  <c r="AF579" i="5" a="1"/>
  <c r="AF579" i="5" s="1"/>
  <c r="X579" i="5" a="1"/>
  <c r="X579" i="5" s="1"/>
  <c r="P579" i="5" a="1"/>
  <c r="P579" i="5" s="1"/>
  <c r="H579" i="5" a="1"/>
  <c r="H579" i="5" s="1"/>
  <c r="AY579" i="5" a="1"/>
  <c r="AY579" i="5" s="1"/>
  <c r="AK579" i="5" a="1"/>
  <c r="AK579" i="5" s="1"/>
  <c r="AC579" i="5" a="1"/>
  <c r="AC579" i="5" s="1"/>
  <c r="U579" i="5" a="1"/>
  <c r="U579" i="5" s="1"/>
  <c r="M579" i="5" a="1"/>
  <c r="M579" i="5" s="1"/>
  <c r="E579" i="5" a="1"/>
  <c r="E579" i="5" s="1"/>
  <c r="CI579" i="5" a="1"/>
  <c r="CI579" i="5" s="1"/>
  <c r="AJ579" i="5" a="1"/>
  <c r="AJ579" i="5" s="1"/>
  <c r="AB579" i="5" a="1"/>
  <c r="AB579" i="5" s="1"/>
  <c r="T579" i="5" a="1"/>
  <c r="T579" i="5" s="1"/>
  <c r="L579" i="5" a="1"/>
  <c r="L579" i="5" s="1"/>
  <c r="D579" i="5" a="1"/>
  <c r="D579" i="5" s="1"/>
  <c r="DI579" i="5" a="1"/>
  <c r="DI579" i="5" s="1"/>
  <c r="CE579" i="5" a="1"/>
  <c r="CE579" i="5" s="1"/>
  <c r="AU579" i="5" a="1"/>
  <c r="AU579" i="5" s="1"/>
  <c r="AI579" i="5" a="1"/>
  <c r="AI579" i="5" s="1"/>
  <c r="AA579" i="5" a="1"/>
  <c r="AA579" i="5" s="1"/>
  <c r="S579" i="5" a="1"/>
  <c r="S579" i="5" s="1"/>
  <c r="K579" i="5" a="1"/>
  <c r="K579" i="5" s="1"/>
  <c r="C579" i="5" a="1"/>
  <c r="C579" i="5" s="1"/>
  <c r="O579" i="5" a="1"/>
  <c r="O579" i="5" s="1"/>
  <c r="G579" i="5" a="1"/>
  <c r="G579" i="5" s="1"/>
  <c r="DA579" i="5" a="1"/>
  <c r="DA579" i="5" s="1"/>
  <c r="AE579" i="5" a="1"/>
  <c r="AE579" i="5" s="1"/>
  <c r="BK579" i="5" a="1"/>
  <c r="BK579" i="5" s="1"/>
  <c r="BG579" i="5" a="1"/>
  <c r="BG579" i="5" s="1"/>
  <c r="W579" i="5" a="1"/>
  <c r="W579" i="5" s="1"/>
  <c r="DG601" i="5" a="1"/>
  <c r="DG601" i="5" s="1"/>
  <c r="CC601" i="5" a="1"/>
  <c r="CC601" i="5" s="1"/>
  <c r="BA601" i="5" a="1"/>
  <c r="BA601" i="5" s="1"/>
  <c r="Y601" i="5" a="1"/>
  <c r="Y601" i="5" s="1"/>
  <c r="I601" i="5" a="1"/>
  <c r="I601" i="5" s="1"/>
  <c r="DC601" i="5" a="1"/>
  <c r="DC601" i="5" s="1"/>
  <c r="BI601" i="5" a="1"/>
  <c r="BI601" i="5" s="1"/>
  <c r="BE601" i="5" a="1"/>
  <c r="BE601" i="5" s="1"/>
  <c r="U601" i="5" a="1"/>
  <c r="U601" i="5" s="1"/>
  <c r="CK601" i="5" a="1"/>
  <c r="CK601" i="5" s="1"/>
  <c r="CG601" i="5" a="1"/>
  <c r="CG601" i="5" s="1"/>
  <c r="AK601" i="5" a="1"/>
  <c r="AK601" i="5" s="1"/>
  <c r="Q601" i="5" a="1"/>
  <c r="Q601" i="5" s="1"/>
  <c r="AW601" i="5" a="1"/>
  <c r="AW601" i="5" s="1"/>
  <c r="M601" i="5" a="1"/>
  <c r="M601" i="5" s="1"/>
  <c r="DK601" i="5" a="1"/>
  <c r="DK601" i="5" s="1"/>
  <c r="AG601" i="5" a="1"/>
  <c r="AG601" i="5" s="1"/>
  <c r="BQ601" i="5" a="1"/>
  <c r="BQ601" i="5" s="1"/>
  <c r="AS601" i="5" a="1"/>
  <c r="AS601" i="5" s="1"/>
  <c r="AC601" i="5" a="1"/>
  <c r="AC601" i="5" s="1"/>
  <c r="E601" i="5" a="1"/>
  <c r="E601" i="5" s="1"/>
  <c r="AB601" i="5" a="1"/>
  <c r="AB601" i="5" s="1"/>
  <c r="DE601" i="5" a="1"/>
  <c r="DE601" i="5" s="1"/>
  <c r="AY601" i="5" a="1"/>
  <c r="AY601" i="5" s="1"/>
  <c r="O601" i="5" a="1"/>
  <c r="O601" i="5" s="1"/>
  <c r="CH601" i="5" a="1"/>
  <c r="CH601" i="5" s="1"/>
  <c r="AL601" i="5" a="1"/>
  <c r="AL601" i="5" s="1"/>
  <c r="F601" i="5" a="1"/>
  <c r="F601" i="5" s="1"/>
  <c r="BH601" i="5" a="1"/>
  <c r="BH601" i="5" s="1"/>
  <c r="X601" i="5" a="1"/>
  <c r="X601" i="5" s="1"/>
  <c r="DA601" i="5" a="1"/>
  <c r="DA601" i="5" s="1"/>
  <c r="AU601" i="5" a="1"/>
  <c r="AU601" i="5" s="1"/>
  <c r="K601" i="5" a="1"/>
  <c r="K601" i="5" s="1"/>
  <c r="CD601" i="5" a="1"/>
  <c r="CD601" i="5" s="1"/>
  <c r="AH601" i="5" a="1"/>
  <c r="AH601" i="5" s="1"/>
  <c r="DJ601" i="5" a="1"/>
  <c r="DJ601" i="5" s="1"/>
  <c r="BD601" i="5" a="1"/>
  <c r="BD601" i="5" s="1"/>
  <c r="T601" i="5" a="1"/>
  <c r="T601" i="5" s="1"/>
  <c r="CI601" i="5" a="1"/>
  <c r="CI601" i="5" s="1"/>
  <c r="A602" i="5"/>
  <c r="G601" i="5" a="1"/>
  <c r="G601" i="5" s="1"/>
  <c r="BR601" i="5" a="1"/>
  <c r="BR601" i="5" s="1"/>
  <c r="AD601" i="5" a="1"/>
  <c r="AD601" i="5" s="1"/>
  <c r="DF601" i="5" a="1"/>
  <c r="DF601" i="5" s="1"/>
  <c r="AZ601" i="5" a="1"/>
  <c r="AZ601" i="5" s="1"/>
  <c r="P601" i="5" a="1"/>
  <c r="P601" i="5" s="1"/>
  <c r="CE601" i="5" a="1"/>
  <c r="CE601" i="5" s="1"/>
  <c r="AI601" i="5" a="1"/>
  <c r="AI601" i="5" s="1"/>
  <c r="C601" i="5" a="1"/>
  <c r="C601" i="5" s="1"/>
  <c r="BJ601" i="5" a="1"/>
  <c r="BJ601" i="5" s="1"/>
  <c r="Z601" i="5" a="1"/>
  <c r="Z601" i="5" s="1"/>
  <c r="DB601" i="5" a="1"/>
  <c r="DB601" i="5" s="1"/>
  <c r="AV601" i="5" a="1"/>
  <c r="AV601" i="5" s="1"/>
  <c r="L601" i="5" a="1"/>
  <c r="L601" i="5" s="1"/>
  <c r="CA601" i="5" a="1"/>
  <c r="CA601" i="5" s="1"/>
  <c r="AO601" i="5" s="1"/>
  <c r="AE601" i="5" a="1"/>
  <c r="AE601" i="5" s="1"/>
  <c r="DL601" i="5" a="1"/>
  <c r="DL601" i="5" s="1"/>
  <c r="BF601" i="5" a="1"/>
  <c r="BF601" i="5" s="1"/>
  <c r="V601" i="5" a="1"/>
  <c r="V601" i="5" s="1"/>
  <c r="CJ601" i="5" a="1"/>
  <c r="CJ601" i="5" s="1"/>
  <c r="H601" i="5" a="1"/>
  <c r="H601" i="5" s="1"/>
  <c r="BK601" i="5" a="1"/>
  <c r="BK601" i="5" s="1"/>
  <c r="AA601" i="5" a="1"/>
  <c r="AA601" i="5" s="1"/>
  <c r="DH601" i="5" a="1"/>
  <c r="DH601" i="5" s="1"/>
  <c r="BB601" i="5" a="1"/>
  <c r="BB601" i="5" s="1"/>
  <c r="R601" i="5" a="1"/>
  <c r="R601" i="5" s="1"/>
  <c r="CF601" i="5" a="1"/>
  <c r="CF601" i="5" s="1"/>
  <c r="AJ601" i="5" a="1"/>
  <c r="AJ601" i="5" s="1"/>
  <c r="D601" i="5" a="1"/>
  <c r="D601" i="5" s="1"/>
  <c r="BG601" i="5" a="1"/>
  <c r="BG601" i="5" s="1"/>
  <c r="W601" i="5" a="1"/>
  <c r="W601" i="5" s="1"/>
  <c r="DD601" i="5" a="1"/>
  <c r="DD601" i="5" s="1"/>
  <c r="AX601" i="5" a="1"/>
  <c r="AX601" i="5" s="1"/>
  <c r="N601" i="5" a="1"/>
  <c r="N601" i="5" s="1"/>
  <c r="CB601" i="5" a="1"/>
  <c r="CB601" i="5" s="1"/>
  <c r="AF601" i="5" a="1"/>
  <c r="AF601" i="5" s="1"/>
  <c r="DI601" i="5" a="1"/>
  <c r="DI601" i="5" s="1"/>
  <c r="BC601" i="5" a="1"/>
  <c r="BC601" i="5" s="1"/>
  <c r="S601" i="5" a="1"/>
  <c r="S601" i="5" s="1"/>
  <c r="CL601" i="5" a="1"/>
  <c r="CL601" i="5" s="1"/>
  <c r="AT601" i="5" a="1"/>
  <c r="AT601" i="5" s="1"/>
  <c r="J601" i="5" a="1"/>
  <c r="J601" i="5" s="1"/>
  <c r="BL601" i="5" a="1"/>
  <c r="BL601" i="5" s="1"/>
  <c r="AO9" i="5"/>
  <c r="BV8" i="5"/>
  <c r="BU8" i="5"/>
  <c r="BT8" i="5"/>
  <c r="BW8" i="5" s="1"/>
  <c r="AO352" i="5"/>
  <c r="C355" i="22"/>
  <c r="C342" i="22"/>
  <c r="C254" i="22"/>
  <c r="C110" i="22"/>
  <c r="C200" i="22"/>
  <c r="C134" i="22"/>
  <c r="S32" i="16"/>
  <c r="C657" i="22"/>
  <c r="C386" i="22"/>
  <c r="C148" i="22"/>
  <c r="C94" i="22"/>
  <c r="C852" i="22"/>
  <c r="C1005" i="22"/>
  <c r="C806" i="22"/>
  <c r="C648" i="22"/>
  <c r="C535" i="22"/>
  <c r="C995" i="22"/>
  <c r="C814" i="22"/>
  <c r="C671" i="22"/>
  <c r="C150" i="22"/>
  <c r="C118" i="22"/>
  <c r="C114" i="22"/>
  <c r="AI73" i="16"/>
  <c r="C83" i="22"/>
  <c r="C955" i="22"/>
  <c r="C908" i="22"/>
  <c r="C452" i="22"/>
  <c r="C331" i="22"/>
  <c r="C46" i="22"/>
  <c r="C36" i="22"/>
  <c r="C670" i="22"/>
  <c r="C954" i="22"/>
  <c r="C756" i="22"/>
  <c r="C599" i="22"/>
  <c r="C474" i="22"/>
  <c r="C933" i="22"/>
  <c r="C753" i="22"/>
  <c r="C616" i="22"/>
  <c r="AI76" i="16"/>
  <c r="AI38" i="16"/>
  <c r="S22" i="16"/>
  <c r="C710" i="22"/>
  <c r="C971" i="22"/>
  <c r="C546" i="22"/>
  <c r="C456" i="22"/>
  <c r="C318" i="22"/>
  <c r="C181" i="22"/>
  <c r="S26" i="16"/>
  <c r="C740" i="22"/>
  <c r="C387" i="22"/>
  <c r="C831" i="22"/>
  <c r="C622" i="22"/>
  <c r="C485" i="22"/>
  <c r="C989" i="22"/>
  <c r="C838" i="22"/>
  <c r="C615" i="22"/>
  <c r="C483" i="22"/>
  <c r="C1018" i="22"/>
  <c r="C224" i="22"/>
  <c r="C418" i="22"/>
  <c r="C18" i="22"/>
  <c r="C69" i="22"/>
  <c r="C392" i="22"/>
  <c r="C335" i="22"/>
  <c r="C226" i="22"/>
  <c r="C111" i="22"/>
  <c r="C895" i="22"/>
  <c r="C368" i="22"/>
  <c r="C271" i="22"/>
  <c r="C718" i="22"/>
  <c r="C499" i="22"/>
  <c r="C1044" i="22"/>
  <c r="C884" i="22"/>
  <c r="C748" i="22"/>
  <c r="C501" i="22"/>
  <c r="C1070" i="22"/>
  <c r="C906" i="22"/>
  <c r="S39" i="16"/>
  <c r="AI51" i="16"/>
  <c r="S14" i="16"/>
  <c r="AI5" i="16"/>
  <c r="C263" i="22"/>
  <c r="C206" i="22"/>
  <c r="C29" i="22"/>
  <c r="C30" i="22"/>
  <c r="C570" i="22"/>
  <c r="C248" i="22"/>
  <c r="C158" i="22"/>
  <c r="C611" i="22"/>
  <c r="C1104" i="22"/>
  <c r="C915" i="22"/>
  <c r="C737" i="22"/>
  <c r="C644" i="22"/>
  <c r="C1100" i="22"/>
  <c r="C940" i="22"/>
  <c r="C772" i="22"/>
  <c r="C312" i="22"/>
  <c r="C277" i="22"/>
  <c r="C210" i="22"/>
  <c r="C97" i="22"/>
  <c r="C149" i="22"/>
  <c r="C126" i="22"/>
  <c r="C1089" i="22"/>
  <c r="C602" i="22"/>
  <c r="C372" i="22"/>
  <c r="C87" i="22"/>
  <c r="C82" i="22"/>
  <c r="C830" i="22"/>
  <c r="C987" i="22"/>
  <c r="C792" i="22"/>
  <c r="C639" i="22"/>
  <c r="C525" i="22"/>
  <c r="C977" i="22"/>
  <c r="C789" i="22"/>
  <c r="C646" i="22"/>
  <c r="AI67" i="16"/>
  <c r="AI75" i="16"/>
  <c r="AI54" i="16"/>
  <c r="AI6" i="16"/>
  <c r="C11" i="22"/>
  <c r="C733" i="22"/>
  <c r="C593" i="22"/>
  <c r="C381" i="22"/>
  <c r="C256" i="22"/>
  <c r="AI31" i="16"/>
  <c r="C941" i="22"/>
  <c r="C468" i="22"/>
  <c r="C877" i="22"/>
  <c r="C673" i="22"/>
  <c r="C519" i="22"/>
  <c r="C1029" i="22"/>
  <c r="C868" i="22"/>
  <c r="C665" i="22"/>
  <c r="C522" i="22"/>
  <c r="C1056" i="22"/>
  <c r="C565" i="22"/>
  <c r="S16" i="16"/>
  <c r="C272" i="22"/>
  <c r="C346" i="22"/>
  <c r="C482" i="22"/>
  <c r="C389" i="22"/>
  <c r="C274" i="22"/>
  <c r="C157" i="22"/>
  <c r="S4" i="16"/>
  <c r="C518" i="22"/>
  <c r="C332" i="22"/>
  <c r="C791" i="22"/>
  <c r="C576" i="22"/>
  <c r="C430" i="22"/>
  <c r="C950" i="22"/>
  <c r="C807" i="22"/>
  <c r="C568" i="22"/>
  <c r="C432" i="22"/>
  <c r="C979" i="22"/>
  <c r="BV7" i="5"/>
  <c r="BT7" i="5"/>
  <c r="BW7" i="5" s="1"/>
  <c r="BU7" i="5"/>
  <c r="C974" i="22"/>
  <c r="S8" i="16"/>
  <c r="C484" i="22"/>
  <c r="C317" i="22"/>
  <c r="C240" i="22"/>
  <c r="C172" i="22"/>
  <c r="AI59" i="16"/>
  <c r="C978" i="22"/>
  <c r="C517" i="22"/>
  <c r="C227" i="22"/>
  <c r="C128" i="22"/>
  <c r="C575" i="22"/>
  <c r="C1065" i="22"/>
  <c r="C862" i="22"/>
  <c r="C704" i="22"/>
  <c r="C605" i="22"/>
  <c r="C1061" i="22"/>
  <c r="C898" i="22"/>
  <c r="C728" i="22"/>
  <c r="C446" i="22"/>
  <c r="C374" i="22"/>
  <c r="C285" i="22"/>
  <c r="C121" i="22"/>
  <c r="C209" i="22"/>
  <c r="C138" i="22"/>
  <c r="S33" i="16"/>
  <c r="C667" i="22"/>
  <c r="C399" i="22"/>
  <c r="C153" i="22"/>
  <c r="C99" i="22"/>
  <c r="C875" i="22"/>
  <c r="C1012" i="22"/>
  <c r="C817" i="22"/>
  <c r="C658" i="22"/>
  <c r="C545" i="22"/>
  <c r="C1002" i="22"/>
  <c r="C829" i="22"/>
  <c r="C682" i="22"/>
  <c r="C15" i="22"/>
  <c r="C9" i="22"/>
  <c r="AI82" i="16"/>
  <c r="S12" i="16"/>
  <c r="C32" i="22"/>
  <c r="C776" i="22"/>
  <c r="C703" i="22"/>
  <c r="C394" i="22"/>
  <c r="C275" i="22"/>
  <c r="AI52" i="16"/>
  <c r="C1000" i="22"/>
  <c r="C512" i="22"/>
  <c r="C907" i="22"/>
  <c r="C699" i="22"/>
  <c r="C540" i="22"/>
  <c r="C1060" i="22"/>
  <c r="C885" i="22"/>
  <c r="C701" i="22"/>
  <c r="C563" i="22"/>
  <c r="C1080" i="22"/>
  <c r="C547" i="22"/>
  <c r="S15" i="16"/>
  <c r="C242" i="22"/>
  <c r="C325" i="22"/>
  <c r="C450" i="22"/>
  <c r="C380" i="22"/>
  <c r="C261" i="22"/>
  <c r="C143" i="22"/>
  <c r="S3" i="16"/>
  <c r="C444" i="22"/>
  <c r="C328" i="22"/>
  <c r="C786" i="22"/>
  <c r="C571" i="22"/>
  <c r="C1106" i="22"/>
  <c r="C944" i="22"/>
  <c r="C802" i="22"/>
  <c r="C561" i="22"/>
  <c r="C427" i="22"/>
  <c r="C972" i="22"/>
  <c r="C54" i="22"/>
  <c r="C125" i="22"/>
  <c r="AI22" i="16"/>
  <c r="AI68" i="16"/>
  <c r="C350" i="22"/>
  <c r="C282" i="22"/>
  <c r="C152" i="22"/>
  <c r="C76" i="22"/>
  <c r="C773" i="22"/>
  <c r="C315" i="22"/>
  <c r="C190" i="22"/>
  <c r="C672" i="22"/>
  <c r="C445" i="22"/>
  <c r="C988" i="22"/>
  <c r="C818" i="22"/>
  <c r="C700" i="22"/>
  <c r="C469" i="22"/>
  <c r="C1024" i="22"/>
  <c r="C860" i="22"/>
  <c r="C736" i="22"/>
  <c r="C959" i="22"/>
  <c r="C393" i="22"/>
  <c r="C273" i="22"/>
  <c r="C232" i="22"/>
  <c r="C164" i="22"/>
  <c r="AI48" i="16"/>
  <c r="C949" i="22"/>
  <c r="C503" i="22"/>
  <c r="C217" i="22"/>
  <c r="C120" i="22"/>
  <c r="C1048" i="22"/>
  <c r="C1050" i="22"/>
  <c r="C850" i="22"/>
  <c r="C689" i="22"/>
  <c r="C586" i="22"/>
  <c r="C1046" i="22"/>
  <c r="C886" i="22"/>
  <c r="C717" i="22"/>
  <c r="C117" i="22"/>
  <c r="C101" i="22"/>
  <c r="C96" i="22"/>
  <c r="AI49" i="16"/>
  <c r="C63" i="22"/>
  <c r="C878" i="22"/>
  <c r="C881" i="22"/>
  <c r="C434" i="22"/>
  <c r="C323" i="22"/>
  <c r="C10" i="22"/>
  <c r="C20" i="22"/>
  <c r="C636" i="22"/>
  <c r="C937" i="22"/>
  <c r="C746" i="22"/>
  <c r="C581" i="22"/>
  <c r="C1099" i="22"/>
  <c r="C921" i="22"/>
  <c r="C738" i="22"/>
  <c r="C596" i="22"/>
  <c r="AI72" i="16"/>
  <c r="AI47" i="16"/>
  <c r="AI24" i="16"/>
  <c r="C991" i="22"/>
  <c r="AI78" i="16"/>
  <c r="C627" i="22"/>
  <c r="C516" i="22"/>
  <c r="C358" i="22"/>
  <c r="C189" i="22"/>
  <c r="AI28" i="16"/>
  <c r="C798" i="22"/>
  <c r="C421" i="22"/>
  <c r="C840" i="22"/>
  <c r="C638" i="22"/>
  <c r="C494" i="22"/>
  <c r="C1008" i="22"/>
  <c r="C851" i="22"/>
  <c r="C624" i="22"/>
  <c r="C492" i="22"/>
  <c r="DL603" i="5" a="1"/>
  <c r="DL603" i="5" s="1"/>
  <c r="DH603" i="5" a="1"/>
  <c r="DH603" i="5" s="1"/>
  <c r="DD603" i="5" a="1"/>
  <c r="DD603" i="5" s="1"/>
  <c r="CL603" i="5" a="1"/>
  <c r="CL603" i="5" s="1"/>
  <c r="CH603" i="5" a="1"/>
  <c r="CH603" i="5" s="1"/>
  <c r="CD603" i="5" a="1"/>
  <c r="CD603" i="5" s="1"/>
  <c r="DK603" i="5" a="1"/>
  <c r="DK603" i="5" s="1"/>
  <c r="DG603" i="5" a="1"/>
  <c r="DG603" i="5" s="1"/>
  <c r="DC603" i="5" a="1"/>
  <c r="DC603" i="5" s="1"/>
  <c r="CK603" i="5" a="1"/>
  <c r="CK603" i="5" s="1"/>
  <c r="CG603" i="5" a="1"/>
  <c r="CG603" i="5" s="1"/>
  <c r="DB603" i="5" a="1"/>
  <c r="DB603" i="5" s="1"/>
  <c r="CI603" i="5" a="1"/>
  <c r="CI603" i="5" s="1"/>
  <c r="AL603" i="5" a="1"/>
  <c r="AL603" i="5" s="1"/>
  <c r="AH603" i="5" a="1"/>
  <c r="AH603" i="5" s="1"/>
  <c r="AD603" i="5" a="1"/>
  <c r="AD603" i="5" s="1"/>
  <c r="Z603" i="5" a="1"/>
  <c r="Z603" i="5" s="1"/>
  <c r="V603" i="5" a="1"/>
  <c r="V603" i="5" s="1"/>
  <c r="R603" i="5" a="1"/>
  <c r="R603" i="5" s="1"/>
  <c r="N603" i="5" a="1"/>
  <c r="N603" i="5" s="1"/>
  <c r="J603" i="5" a="1"/>
  <c r="J603" i="5" s="1"/>
  <c r="F603" i="5" a="1"/>
  <c r="F603" i="5" s="1"/>
  <c r="A604" i="5"/>
  <c r="CC603" i="5" a="1"/>
  <c r="CC603" i="5" s="1"/>
  <c r="BQ603" i="5" a="1"/>
  <c r="BQ603" i="5" s="1"/>
  <c r="BI603" i="5" a="1"/>
  <c r="BI603" i="5" s="1"/>
  <c r="BE603" i="5" a="1"/>
  <c r="BE603" i="5" s="1"/>
  <c r="BA603" i="5" a="1"/>
  <c r="BA603" i="5" s="1"/>
  <c r="AW603" i="5" a="1"/>
  <c r="AW603" i="5" s="1"/>
  <c r="AS603" i="5" a="1"/>
  <c r="AS603" i="5" s="1"/>
  <c r="DF603" i="5" a="1"/>
  <c r="DF603" i="5" s="1"/>
  <c r="DA603" i="5" a="1"/>
  <c r="DA603" i="5" s="1"/>
  <c r="AK603" i="5" a="1"/>
  <c r="AK603" i="5" s="1"/>
  <c r="AG603" i="5" a="1"/>
  <c r="AG603" i="5" s="1"/>
  <c r="AC603" i="5" a="1"/>
  <c r="AC603" i="5" s="1"/>
  <c r="Y603" i="5" a="1"/>
  <c r="Y603" i="5" s="1"/>
  <c r="U603" i="5" a="1"/>
  <c r="U603" i="5" s="1"/>
  <c r="Q603" i="5" a="1"/>
  <c r="Q603" i="5" s="1"/>
  <c r="M603" i="5" a="1"/>
  <c r="M603" i="5" s="1"/>
  <c r="I603" i="5" a="1"/>
  <c r="I603" i="5" s="1"/>
  <c r="E603" i="5" a="1"/>
  <c r="E603" i="5" s="1"/>
  <c r="CB603" i="5" a="1"/>
  <c r="CB603" i="5" s="1"/>
  <c r="BL603" i="5" a="1"/>
  <c r="BL603" i="5" s="1"/>
  <c r="BH603" i="5" a="1"/>
  <c r="BH603" i="5" s="1"/>
  <c r="BD603" i="5" a="1"/>
  <c r="BD603" i="5" s="1"/>
  <c r="AZ603" i="5" a="1"/>
  <c r="AZ603" i="5" s="1"/>
  <c r="AV603" i="5" a="1"/>
  <c r="AV603" i="5" s="1"/>
  <c r="DJ603" i="5" a="1"/>
  <c r="DJ603" i="5" s="1"/>
  <c r="DE603" i="5" a="1"/>
  <c r="DE603" i="5" s="1"/>
  <c r="CF603" i="5" a="1"/>
  <c r="CF603" i="5" s="1"/>
  <c r="AJ603" i="5" a="1"/>
  <c r="AJ603" i="5" s="1"/>
  <c r="AF603" i="5" a="1"/>
  <c r="AF603" i="5" s="1"/>
  <c r="AB603" i="5" a="1"/>
  <c r="AB603" i="5" s="1"/>
  <c r="X603" i="5" a="1"/>
  <c r="X603" i="5" s="1"/>
  <c r="T603" i="5" a="1"/>
  <c r="T603" i="5" s="1"/>
  <c r="P603" i="5" a="1"/>
  <c r="P603" i="5" s="1"/>
  <c r="L603" i="5" a="1"/>
  <c r="L603" i="5" s="1"/>
  <c r="H603" i="5" a="1"/>
  <c r="H603" i="5" s="1"/>
  <c r="D603" i="5" a="1"/>
  <c r="D603" i="5" s="1"/>
  <c r="BR603" i="5" a="1"/>
  <c r="BR603" i="5" s="1"/>
  <c r="BJ603" i="5" a="1"/>
  <c r="BJ603" i="5" s="1"/>
  <c r="BF603" i="5" a="1"/>
  <c r="BF603" i="5" s="1"/>
  <c r="BB603" i="5" a="1"/>
  <c r="BB603" i="5" s="1"/>
  <c r="AX603" i="5" a="1"/>
  <c r="AX603" i="5" s="1"/>
  <c r="AT603" i="5" a="1"/>
  <c r="AT603" i="5" s="1"/>
  <c r="BC604" i="5" l="1" a="1"/>
  <c r="BC604" i="5" s="1"/>
  <c r="J604" i="5" a="1"/>
  <c r="J604" i="5" s="1"/>
  <c r="Y604" i="5" a="1"/>
  <c r="Y604" i="5" s="1"/>
  <c r="DD604" i="5" a="1"/>
  <c r="DD604" i="5" s="1"/>
  <c r="O604" i="5" a="1"/>
  <c r="O604" i="5" s="1"/>
  <c r="I604" i="5" a="1"/>
  <c r="I604" i="5" s="1"/>
  <c r="BK604" i="5" a="1"/>
  <c r="BK604" i="5" s="1"/>
  <c r="AL604" i="5" a="1"/>
  <c r="AL604" i="5" s="1"/>
  <c r="D604" i="5" a="1"/>
  <c r="D604" i="5" s="1"/>
  <c r="AE604" i="5" a="1"/>
  <c r="AE604" i="5" s="1"/>
  <c r="Z604" i="5" a="1"/>
  <c r="Z604" i="5" s="1"/>
  <c r="AU604" i="5" a="1"/>
  <c r="AU604" i="5" s="1"/>
  <c r="T604" i="5" a="1"/>
  <c r="T604" i="5" s="1"/>
  <c r="BV5" i="5"/>
  <c r="BV10" i="5" s="1"/>
  <c r="AO2" i="5"/>
  <c r="BU5" i="5"/>
  <c r="BU10" i="5" s="1"/>
  <c r="BT5" i="5"/>
  <c r="AJ602" i="5" a="1"/>
  <c r="AJ602" i="5" s="1"/>
  <c r="T602" i="5" a="1"/>
  <c r="T602" i="5" s="1"/>
  <c r="D602" i="5" a="1"/>
  <c r="D602" i="5" s="1"/>
  <c r="CJ602" i="5" a="1"/>
  <c r="CJ602" i="5" s="1"/>
  <c r="BH602" i="5" a="1"/>
  <c r="BH602" i="5" s="1"/>
  <c r="BD602" i="5" a="1"/>
  <c r="BD602" i="5" s="1"/>
  <c r="P602" i="5" a="1"/>
  <c r="P602" i="5" s="1"/>
  <c r="L602" i="5" a="1"/>
  <c r="L602" i="5" s="1"/>
  <c r="CF602" i="5" a="1"/>
  <c r="CF602" i="5" s="1"/>
  <c r="AZ602" i="5" a="1"/>
  <c r="AZ602" i="5" s="1"/>
  <c r="AF602" i="5" a="1"/>
  <c r="AF602" i="5" s="1"/>
  <c r="AV602" i="5" a="1"/>
  <c r="AV602" i="5" s="1"/>
  <c r="AB602" i="5" a="1"/>
  <c r="AB602" i="5" s="1"/>
  <c r="H602" i="5" a="1"/>
  <c r="H602" i="5" s="1"/>
  <c r="DJ602" i="5" a="1"/>
  <c r="DJ602" i="5" s="1"/>
  <c r="CB602" i="5" a="1"/>
  <c r="CB602" i="5" s="1"/>
  <c r="BL602" i="5" a="1"/>
  <c r="BL602" i="5" s="1"/>
  <c r="X602" i="5" a="1"/>
  <c r="X602" i="5" s="1"/>
  <c r="DF602" i="5" a="1"/>
  <c r="DF602" i="5" s="1"/>
  <c r="DB602" i="5" a="1"/>
  <c r="DB602" i="5" s="1"/>
  <c r="W602" i="5" a="1"/>
  <c r="W602" i="5" s="1"/>
  <c r="DD602" i="5" a="1"/>
  <c r="DD602" i="5" s="1"/>
  <c r="AX602" i="5" a="1"/>
  <c r="AX602" i="5" s="1"/>
  <c r="N602" i="5" a="1"/>
  <c r="N602" i="5" s="1"/>
  <c r="CC602" i="5" a="1"/>
  <c r="CC602" i="5" s="1"/>
  <c r="AG602" i="5" a="1"/>
  <c r="AG602" i="5" s="1"/>
  <c r="DI602" i="5" a="1"/>
  <c r="DI602" i="5" s="1"/>
  <c r="BC602" i="5" a="1"/>
  <c r="BC602" i="5" s="1"/>
  <c r="O602" i="5" a="1"/>
  <c r="O602" i="5" s="1"/>
  <c r="CH602" i="5" a="1"/>
  <c r="CH602" i="5" s="1"/>
  <c r="AL602" i="5" a="1"/>
  <c r="AL602" i="5" s="1"/>
  <c r="F602" i="5" a="1"/>
  <c r="F602" i="5" s="1"/>
  <c r="BI602" i="5" a="1"/>
  <c r="BI602" i="5" s="1"/>
  <c r="Y602" i="5" a="1"/>
  <c r="Y602" i="5" s="1"/>
  <c r="DA602" i="5" a="1"/>
  <c r="DA602" i="5" s="1"/>
  <c r="AU602" i="5" a="1"/>
  <c r="AU602" i="5" s="1"/>
  <c r="S602" i="5" a="1"/>
  <c r="S602" i="5" s="1"/>
  <c r="CL602" i="5" a="1"/>
  <c r="CL602" i="5" s="1"/>
  <c r="AT602" i="5" a="1"/>
  <c r="AT602" i="5" s="1"/>
  <c r="J602" i="5" a="1"/>
  <c r="J602" i="5" s="1"/>
  <c r="BQ602" i="5" a="1"/>
  <c r="BQ602" i="5" s="1"/>
  <c r="AC602" i="5" a="1"/>
  <c r="AC602" i="5" s="1"/>
  <c r="DE602" i="5" a="1"/>
  <c r="DE602" i="5" s="1"/>
  <c r="AY602" i="5" a="1"/>
  <c r="AY602" i="5" s="1"/>
  <c r="A603" i="5"/>
  <c r="G602" i="5" a="1"/>
  <c r="G602" i="5" s="1"/>
  <c r="BR602" i="5" a="1"/>
  <c r="BR602" i="5" s="1"/>
  <c r="AD602" i="5" a="1"/>
  <c r="AD602" i="5" s="1"/>
  <c r="DG602" i="5" a="1"/>
  <c r="DG602" i="5" s="1"/>
  <c r="BA602" i="5" a="1"/>
  <c r="BA602" i="5" s="1"/>
  <c r="Q602" i="5" a="1"/>
  <c r="Q602" i="5" s="1"/>
  <c r="CE602" i="5" a="1"/>
  <c r="CE602" i="5" s="1"/>
  <c r="AE602" i="5" a="1"/>
  <c r="AE602" i="5" s="1"/>
  <c r="DL602" i="5" a="1"/>
  <c r="DL602" i="5" s="1"/>
  <c r="BF602" i="5" a="1"/>
  <c r="BF602" i="5" s="1"/>
  <c r="V602" i="5" a="1"/>
  <c r="V602" i="5" s="1"/>
  <c r="CK602" i="5" a="1"/>
  <c r="CK602" i="5" s="1"/>
  <c r="AS602" i="5" a="1"/>
  <c r="AS602" i="5" s="1"/>
  <c r="I602" i="5" a="1"/>
  <c r="I602" i="5" s="1"/>
  <c r="BK602" i="5" a="1"/>
  <c r="BK602" i="5" s="1"/>
  <c r="AA602" i="5" a="1"/>
  <c r="AA602" i="5" s="1"/>
  <c r="DH602" i="5" a="1"/>
  <c r="DH602" i="5" s="1"/>
  <c r="BB602" i="5" a="1"/>
  <c r="BB602" i="5" s="1"/>
  <c r="R602" i="5" a="1"/>
  <c r="R602" i="5" s="1"/>
  <c r="CG602" i="5" a="1"/>
  <c r="CG602" i="5" s="1"/>
  <c r="AK602" i="5" a="1"/>
  <c r="AK602" i="5" s="1"/>
  <c r="E602" i="5" a="1"/>
  <c r="E602" i="5" s="1"/>
  <c r="BG602" i="5" a="1"/>
  <c r="BG602" i="5" s="1"/>
  <c r="K602" i="5" a="1"/>
  <c r="K602" i="5" s="1"/>
  <c r="CD602" i="5" a="1"/>
  <c r="CD602" i="5" s="1"/>
  <c r="AH602" i="5" a="1"/>
  <c r="AH602" i="5" s="1"/>
  <c r="DK602" i="5" a="1"/>
  <c r="DK602" i="5" s="1"/>
  <c r="BE602" i="5" a="1"/>
  <c r="BE602" i="5" s="1"/>
  <c r="U602" i="5" a="1"/>
  <c r="U602" i="5" s="1"/>
  <c r="CI602" i="5" a="1"/>
  <c r="CI602" i="5" s="1"/>
  <c r="AI602" i="5" a="1"/>
  <c r="AI602" i="5" s="1"/>
  <c r="C602" i="5" a="1"/>
  <c r="C602" i="5" s="1"/>
  <c r="BJ602" i="5" a="1"/>
  <c r="BJ602" i="5" s="1"/>
  <c r="Z602" i="5" a="1"/>
  <c r="Z602" i="5" s="1"/>
  <c r="DC602" i="5" a="1"/>
  <c r="DC602" i="5" s="1"/>
  <c r="AW602" i="5" a="1"/>
  <c r="AW602" i="5" s="1"/>
  <c r="M602" i="5" a="1"/>
  <c r="M602" i="5" s="1"/>
  <c r="CA602" i="5" a="1"/>
  <c r="CA602" i="5" s="1"/>
  <c r="AO602" i="5" s="1"/>
  <c r="DK580" i="5" a="1"/>
  <c r="DK580" i="5" s="1"/>
  <c r="DG580" i="5" a="1"/>
  <c r="DG580" i="5" s="1"/>
  <c r="DC580" i="5" a="1"/>
  <c r="DC580" i="5" s="1"/>
  <c r="CK580" i="5" a="1"/>
  <c r="CK580" i="5" s="1"/>
  <c r="CG580" i="5" a="1"/>
  <c r="CG580" i="5" s="1"/>
  <c r="CC580" i="5" a="1"/>
  <c r="CC580" i="5" s="1"/>
  <c r="BQ580" i="5" a="1"/>
  <c r="BQ580" i="5" s="1"/>
  <c r="BI580" i="5" a="1"/>
  <c r="BI580" i="5" s="1"/>
  <c r="BE580" i="5" a="1"/>
  <c r="BE580" i="5" s="1"/>
  <c r="BA580" i="5" a="1"/>
  <c r="BA580" i="5" s="1"/>
  <c r="AW580" i="5" a="1"/>
  <c r="AW580" i="5" s="1"/>
  <c r="AS580" i="5" a="1"/>
  <c r="AS580" i="5" s="1"/>
  <c r="AK580" i="5" a="1"/>
  <c r="AK580" i="5" s="1"/>
  <c r="AG580" i="5" a="1"/>
  <c r="AG580" i="5" s="1"/>
  <c r="AC580" i="5" a="1"/>
  <c r="AC580" i="5" s="1"/>
  <c r="Y580" i="5" a="1"/>
  <c r="Y580" i="5" s="1"/>
  <c r="U580" i="5" a="1"/>
  <c r="U580" i="5" s="1"/>
  <c r="Q580" i="5" a="1"/>
  <c r="Q580" i="5" s="1"/>
  <c r="M580" i="5" a="1"/>
  <c r="M580" i="5" s="1"/>
  <c r="I580" i="5" a="1"/>
  <c r="I580" i="5" s="1"/>
  <c r="E580" i="5" a="1"/>
  <c r="E580" i="5" s="1"/>
  <c r="DJ580" i="5" a="1"/>
  <c r="DJ580" i="5" s="1"/>
  <c r="DF580" i="5" a="1"/>
  <c r="DF580" i="5" s="1"/>
  <c r="DB580" i="5" a="1"/>
  <c r="DB580" i="5" s="1"/>
  <c r="CJ580" i="5" a="1"/>
  <c r="CJ580" i="5" s="1"/>
  <c r="CF580" i="5" a="1"/>
  <c r="CF580" i="5" s="1"/>
  <c r="CB580" i="5" a="1"/>
  <c r="CB580" i="5" s="1"/>
  <c r="BL580" i="5" a="1"/>
  <c r="BL580" i="5" s="1"/>
  <c r="BH580" i="5" a="1"/>
  <c r="BH580" i="5" s="1"/>
  <c r="BD580" i="5" a="1"/>
  <c r="BD580" i="5" s="1"/>
  <c r="AZ580" i="5" a="1"/>
  <c r="AZ580" i="5" s="1"/>
  <c r="AV580" i="5" a="1"/>
  <c r="AV580" i="5" s="1"/>
  <c r="AJ580" i="5" a="1"/>
  <c r="AJ580" i="5" s="1"/>
  <c r="AF580" i="5" a="1"/>
  <c r="AF580" i="5" s="1"/>
  <c r="AB580" i="5" a="1"/>
  <c r="AB580" i="5" s="1"/>
  <c r="X580" i="5" a="1"/>
  <c r="X580" i="5" s="1"/>
  <c r="T580" i="5" a="1"/>
  <c r="T580" i="5" s="1"/>
  <c r="P580" i="5" a="1"/>
  <c r="P580" i="5" s="1"/>
  <c r="L580" i="5" a="1"/>
  <c r="L580" i="5" s="1"/>
  <c r="H580" i="5" a="1"/>
  <c r="H580" i="5" s="1"/>
  <c r="D580" i="5" a="1"/>
  <c r="D580" i="5" s="1"/>
  <c r="DI580" i="5" a="1"/>
  <c r="DI580" i="5" s="1"/>
  <c r="DE580" i="5" a="1"/>
  <c r="DE580" i="5" s="1"/>
  <c r="DA580" i="5" a="1"/>
  <c r="DA580" i="5" s="1"/>
  <c r="CI580" i="5" a="1"/>
  <c r="CI580" i="5" s="1"/>
  <c r="CE580" i="5" a="1"/>
  <c r="CE580" i="5" s="1"/>
  <c r="CA580" i="5" a="1"/>
  <c r="CA580" i="5" s="1"/>
  <c r="AO580" i="5" s="1"/>
  <c r="BK580" i="5" a="1"/>
  <c r="BK580" i="5" s="1"/>
  <c r="BG580" i="5" a="1"/>
  <c r="BG580" i="5" s="1"/>
  <c r="BC580" i="5" a="1"/>
  <c r="BC580" i="5" s="1"/>
  <c r="AY580" i="5" a="1"/>
  <c r="AY580" i="5" s="1"/>
  <c r="AU580" i="5" a="1"/>
  <c r="AU580" i="5" s="1"/>
  <c r="AL580" i="5" a="1"/>
  <c r="AL580" i="5" s="1"/>
  <c r="AH580" i="5" a="1"/>
  <c r="AH580" i="5" s="1"/>
  <c r="AD580" i="5" a="1"/>
  <c r="AD580" i="5" s="1"/>
  <c r="Z580" i="5" a="1"/>
  <c r="Z580" i="5" s="1"/>
  <c r="V580" i="5" a="1"/>
  <c r="V580" i="5" s="1"/>
  <c r="R580" i="5" a="1"/>
  <c r="R580" i="5" s="1"/>
  <c r="N580" i="5" a="1"/>
  <c r="N580" i="5" s="1"/>
  <c r="J580" i="5" a="1"/>
  <c r="J580" i="5" s="1"/>
  <c r="F580" i="5" a="1"/>
  <c r="F580" i="5" s="1"/>
  <c r="CL580" i="5" a="1"/>
  <c r="CL580" i="5" s="1"/>
  <c r="BJ580" i="5" a="1"/>
  <c r="BJ580" i="5" s="1"/>
  <c r="AT580" i="5" a="1"/>
  <c r="AT580" i="5" s="1"/>
  <c r="AA580" i="5" a="1"/>
  <c r="AA580" i="5" s="1"/>
  <c r="K580" i="5" a="1"/>
  <c r="K580" i="5" s="1"/>
  <c r="A581" i="5"/>
  <c r="DL580" i="5" a="1"/>
  <c r="DL580" i="5" s="1"/>
  <c r="CH580" i="5" a="1"/>
  <c r="CH580" i="5" s="1"/>
  <c r="BF580" i="5" a="1"/>
  <c r="BF580" i="5" s="1"/>
  <c r="W580" i="5" a="1"/>
  <c r="W580" i="5" s="1"/>
  <c r="G580" i="5" a="1"/>
  <c r="G580" i="5" s="1"/>
  <c r="DH580" i="5" a="1"/>
  <c r="DH580" i="5" s="1"/>
  <c r="CD580" i="5" a="1"/>
  <c r="CD580" i="5" s="1"/>
  <c r="BB580" i="5" a="1"/>
  <c r="BB580" i="5" s="1"/>
  <c r="AI580" i="5" a="1"/>
  <c r="AI580" i="5" s="1"/>
  <c r="S580" i="5" a="1"/>
  <c r="S580" i="5" s="1"/>
  <c r="C580" i="5" a="1"/>
  <c r="C580" i="5" s="1"/>
  <c r="AE580" i="5" a="1"/>
  <c r="AE580" i="5" s="1"/>
  <c r="O580" i="5" a="1"/>
  <c r="O580" i="5" s="1"/>
  <c r="DD580" i="5" a="1"/>
  <c r="DD580" i="5" s="1"/>
  <c r="BR580" i="5" a="1"/>
  <c r="BR580" i="5" s="1"/>
  <c r="AX580" i="5" a="1"/>
  <c r="AX580" i="5" s="1"/>
  <c r="DK531" i="5" a="1"/>
  <c r="DK531" i="5" s="1"/>
  <c r="DG531" i="5" a="1"/>
  <c r="DG531" i="5" s="1"/>
  <c r="DC531" i="5" a="1"/>
  <c r="DC531" i="5" s="1"/>
  <c r="CK531" i="5" a="1"/>
  <c r="CK531" i="5" s="1"/>
  <c r="CG531" i="5" a="1"/>
  <c r="CG531" i="5" s="1"/>
  <c r="CC531" i="5" a="1"/>
  <c r="CC531" i="5" s="1"/>
  <c r="BQ531" i="5" a="1"/>
  <c r="BQ531" i="5" s="1"/>
  <c r="BI531" i="5" a="1"/>
  <c r="BI531" i="5" s="1"/>
  <c r="BE531" i="5" a="1"/>
  <c r="BE531" i="5" s="1"/>
  <c r="BA531" i="5" a="1"/>
  <c r="BA531" i="5" s="1"/>
  <c r="AW531" i="5" a="1"/>
  <c r="AW531" i="5" s="1"/>
  <c r="AS531" i="5" a="1"/>
  <c r="AS531" i="5" s="1"/>
  <c r="DJ531" i="5" a="1"/>
  <c r="DJ531" i="5" s="1"/>
  <c r="DF531" i="5" a="1"/>
  <c r="DF531" i="5" s="1"/>
  <c r="DB531" i="5" a="1"/>
  <c r="DB531" i="5" s="1"/>
  <c r="CJ531" i="5" a="1"/>
  <c r="CJ531" i="5" s="1"/>
  <c r="CF531" i="5" a="1"/>
  <c r="CF531" i="5" s="1"/>
  <c r="CB531" i="5" a="1"/>
  <c r="CB531" i="5" s="1"/>
  <c r="BL531" i="5" a="1"/>
  <c r="BL531" i="5" s="1"/>
  <c r="BH531" i="5" a="1"/>
  <c r="BH531" i="5" s="1"/>
  <c r="BD531" i="5" a="1"/>
  <c r="BD531" i="5" s="1"/>
  <c r="AZ531" i="5" a="1"/>
  <c r="AZ531" i="5" s="1"/>
  <c r="AV531" i="5" a="1"/>
  <c r="AV531" i="5" s="1"/>
  <c r="DI531" i="5" a="1"/>
  <c r="DI531" i="5" s="1"/>
  <c r="DE531" i="5" a="1"/>
  <c r="DE531" i="5" s="1"/>
  <c r="DA531" i="5" a="1"/>
  <c r="DA531" i="5" s="1"/>
  <c r="CI531" i="5" a="1"/>
  <c r="CI531" i="5" s="1"/>
  <c r="CE531" i="5" a="1"/>
  <c r="CE531" i="5" s="1"/>
  <c r="CA531" i="5" a="1"/>
  <c r="CA531" i="5" s="1"/>
  <c r="AO531" i="5" s="1"/>
  <c r="BK531" i="5" a="1"/>
  <c r="BK531" i="5" s="1"/>
  <c r="BG531" i="5" a="1"/>
  <c r="BG531" i="5" s="1"/>
  <c r="BC531" i="5" a="1"/>
  <c r="BC531" i="5" s="1"/>
  <c r="AY531" i="5" a="1"/>
  <c r="AY531" i="5" s="1"/>
  <c r="AU531" i="5" a="1"/>
  <c r="AU531" i="5" s="1"/>
  <c r="DL531" i="5" a="1"/>
  <c r="DL531" i="5" s="1"/>
  <c r="DH531" i="5" a="1"/>
  <c r="DH531" i="5" s="1"/>
  <c r="DD531" i="5" a="1"/>
  <c r="DD531" i="5" s="1"/>
  <c r="CL531" i="5" a="1"/>
  <c r="CL531" i="5" s="1"/>
  <c r="CH531" i="5" a="1"/>
  <c r="CH531" i="5" s="1"/>
  <c r="CD531" i="5" a="1"/>
  <c r="CD531" i="5" s="1"/>
  <c r="BR531" i="5" a="1"/>
  <c r="BR531" i="5" s="1"/>
  <c r="BJ531" i="5" a="1"/>
  <c r="BJ531" i="5" s="1"/>
  <c r="BF531" i="5" a="1"/>
  <c r="BF531" i="5" s="1"/>
  <c r="BB531" i="5" a="1"/>
  <c r="BB531" i="5" s="1"/>
  <c r="AX531" i="5" a="1"/>
  <c r="AX531" i="5" s="1"/>
  <c r="AT531" i="5" a="1"/>
  <c r="AT531" i="5" s="1"/>
  <c r="A532" i="5"/>
  <c r="AE531" i="5" a="1"/>
  <c r="AE531" i="5" s="1"/>
  <c r="W531" i="5" a="1"/>
  <c r="W531" i="5" s="1"/>
  <c r="O531" i="5" a="1"/>
  <c r="O531" i="5" s="1"/>
  <c r="G531" i="5" a="1"/>
  <c r="G531" i="5" s="1"/>
  <c r="AL531" i="5" a="1"/>
  <c r="AL531" i="5" s="1"/>
  <c r="AD531" i="5" a="1"/>
  <c r="AD531" i="5" s="1"/>
  <c r="V531" i="5" a="1"/>
  <c r="V531" i="5" s="1"/>
  <c r="N531" i="5" a="1"/>
  <c r="N531" i="5" s="1"/>
  <c r="F531" i="5" a="1"/>
  <c r="F531" i="5" s="1"/>
  <c r="AK531" i="5" a="1"/>
  <c r="AK531" i="5" s="1"/>
  <c r="AC531" i="5" a="1"/>
  <c r="AC531" i="5" s="1"/>
  <c r="U531" i="5" a="1"/>
  <c r="U531" i="5" s="1"/>
  <c r="M531" i="5" a="1"/>
  <c r="M531" i="5" s="1"/>
  <c r="E531" i="5" a="1"/>
  <c r="E531" i="5" s="1"/>
  <c r="AJ531" i="5" a="1"/>
  <c r="AJ531" i="5" s="1"/>
  <c r="AB531" i="5" a="1"/>
  <c r="AB531" i="5" s="1"/>
  <c r="T531" i="5" a="1"/>
  <c r="T531" i="5" s="1"/>
  <c r="L531" i="5" a="1"/>
  <c r="L531" i="5" s="1"/>
  <c r="D531" i="5" a="1"/>
  <c r="D531" i="5" s="1"/>
  <c r="AI531" i="5" a="1"/>
  <c r="AI531" i="5" s="1"/>
  <c r="AA531" i="5" a="1"/>
  <c r="AA531" i="5" s="1"/>
  <c r="S531" i="5" a="1"/>
  <c r="S531" i="5" s="1"/>
  <c r="K531" i="5" a="1"/>
  <c r="K531" i="5" s="1"/>
  <c r="C531" i="5" a="1"/>
  <c r="C531" i="5" s="1"/>
  <c r="AH531" i="5" a="1"/>
  <c r="AH531" i="5" s="1"/>
  <c r="Z531" i="5" a="1"/>
  <c r="Z531" i="5" s="1"/>
  <c r="R531" i="5" a="1"/>
  <c r="R531" i="5" s="1"/>
  <c r="J531" i="5" a="1"/>
  <c r="J531" i="5" s="1"/>
  <c r="AG531" i="5" a="1"/>
  <c r="AG531" i="5" s="1"/>
  <c r="Y531" i="5" a="1"/>
  <c r="Y531" i="5" s="1"/>
  <c r="Q531" i="5" a="1"/>
  <c r="Q531" i="5" s="1"/>
  <c r="I531" i="5" a="1"/>
  <c r="I531" i="5" s="1"/>
  <c r="AF531" i="5" a="1"/>
  <c r="AF531" i="5" s="1"/>
  <c r="X531" i="5" a="1"/>
  <c r="X531" i="5" s="1"/>
  <c r="P531" i="5" a="1"/>
  <c r="P531" i="5" s="1"/>
  <c r="H531" i="5" a="1"/>
  <c r="H531" i="5" s="1"/>
  <c r="AK426" i="5" a="1"/>
  <c r="AK426" i="5" s="1"/>
  <c r="AG426" i="5" a="1"/>
  <c r="AG426" i="5" s="1"/>
  <c r="AC426" i="5" a="1"/>
  <c r="AC426" i="5" s="1"/>
  <c r="Y426" i="5" a="1"/>
  <c r="Y426" i="5" s="1"/>
  <c r="U426" i="5" a="1"/>
  <c r="U426" i="5" s="1"/>
  <c r="Q426" i="5" a="1"/>
  <c r="Q426" i="5" s="1"/>
  <c r="M426" i="5" a="1"/>
  <c r="M426" i="5" s="1"/>
  <c r="I426" i="5" a="1"/>
  <c r="I426" i="5" s="1"/>
  <c r="E426" i="5" a="1"/>
  <c r="E426" i="5" s="1"/>
  <c r="DJ426" i="5" a="1"/>
  <c r="DJ426" i="5" s="1"/>
  <c r="DF426" i="5" a="1"/>
  <c r="DF426" i="5" s="1"/>
  <c r="DB426" i="5" a="1"/>
  <c r="DB426" i="5" s="1"/>
  <c r="CJ426" i="5" a="1"/>
  <c r="CJ426" i="5" s="1"/>
  <c r="CF426" i="5" a="1"/>
  <c r="CF426" i="5" s="1"/>
  <c r="CB426" i="5" a="1"/>
  <c r="CB426" i="5" s="1"/>
  <c r="BL426" i="5" a="1"/>
  <c r="BL426" i="5" s="1"/>
  <c r="BH426" i="5" a="1"/>
  <c r="BH426" i="5" s="1"/>
  <c r="BD426" i="5" a="1"/>
  <c r="BD426" i="5" s="1"/>
  <c r="AZ426" i="5" a="1"/>
  <c r="AZ426" i="5" s="1"/>
  <c r="AV426" i="5" a="1"/>
  <c r="AV426" i="5" s="1"/>
  <c r="AJ426" i="5" a="1"/>
  <c r="AJ426" i="5" s="1"/>
  <c r="AF426" i="5" a="1"/>
  <c r="AF426" i="5" s="1"/>
  <c r="AB426" i="5" a="1"/>
  <c r="AB426" i="5" s="1"/>
  <c r="X426" i="5" a="1"/>
  <c r="X426" i="5" s="1"/>
  <c r="T426" i="5" a="1"/>
  <c r="T426" i="5" s="1"/>
  <c r="P426" i="5" a="1"/>
  <c r="P426" i="5" s="1"/>
  <c r="L426" i="5" a="1"/>
  <c r="L426" i="5" s="1"/>
  <c r="H426" i="5" a="1"/>
  <c r="H426" i="5" s="1"/>
  <c r="D426" i="5" a="1"/>
  <c r="D426" i="5" s="1"/>
  <c r="DI426" i="5" a="1"/>
  <c r="DI426" i="5" s="1"/>
  <c r="DE426" i="5" a="1"/>
  <c r="DE426" i="5" s="1"/>
  <c r="DA426" i="5" a="1"/>
  <c r="DA426" i="5" s="1"/>
  <c r="CI426" i="5" a="1"/>
  <c r="CI426" i="5" s="1"/>
  <c r="CE426" i="5" a="1"/>
  <c r="CE426" i="5" s="1"/>
  <c r="CA426" i="5" a="1"/>
  <c r="CA426" i="5" s="1"/>
  <c r="AO426" i="5" s="1"/>
  <c r="BK426" i="5" a="1"/>
  <c r="BK426" i="5" s="1"/>
  <c r="BG426" i="5" a="1"/>
  <c r="BG426" i="5" s="1"/>
  <c r="BC426" i="5" a="1"/>
  <c r="BC426" i="5" s="1"/>
  <c r="AY426" i="5" a="1"/>
  <c r="AY426" i="5" s="1"/>
  <c r="AU426" i="5" a="1"/>
  <c r="AU426" i="5" s="1"/>
  <c r="A427" i="5"/>
  <c r="AI426" i="5" a="1"/>
  <c r="AI426" i="5" s="1"/>
  <c r="AE426" i="5" a="1"/>
  <c r="AE426" i="5" s="1"/>
  <c r="AA426" i="5" a="1"/>
  <c r="AA426" i="5" s="1"/>
  <c r="W426" i="5" a="1"/>
  <c r="W426" i="5" s="1"/>
  <c r="S426" i="5" a="1"/>
  <c r="S426" i="5" s="1"/>
  <c r="O426" i="5" a="1"/>
  <c r="O426" i="5" s="1"/>
  <c r="K426" i="5" a="1"/>
  <c r="K426" i="5" s="1"/>
  <c r="G426" i="5" a="1"/>
  <c r="G426" i="5" s="1"/>
  <c r="C426" i="5" a="1"/>
  <c r="C426" i="5" s="1"/>
  <c r="DL426" i="5" a="1"/>
  <c r="DL426" i="5" s="1"/>
  <c r="DH426" i="5" a="1"/>
  <c r="DH426" i="5" s="1"/>
  <c r="DD426" i="5" a="1"/>
  <c r="DD426" i="5" s="1"/>
  <c r="CL426" i="5" a="1"/>
  <c r="CL426" i="5" s="1"/>
  <c r="CH426" i="5" a="1"/>
  <c r="CH426" i="5" s="1"/>
  <c r="CD426" i="5" a="1"/>
  <c r="CD426" i="5" s="1"/>
  <c r="BR426" i="5" a="1"/>
  <c r="BR426" i="5" s="1"/>
  <c r="BJ426" i="5" a="1"/>
  <c r="BJ426" i="5" s="1"/>
  <c r="BF426" i="5" a="1"/>
  <c r="BF426" i="5" s="1"/>
  <c r="BB426" i="5" a="1"/>
  <c r="BB426" i="5" s="1"/>
  <c r="AX426" i="5" a="1"/>
  <c r="AX426" i="5" s="1"/>
  <c r="AT426" i="5" a="1"/>
  <c r="AT426" i="5" s="1"/>
  <c r="AL426" i="5" a="1"/>
  <c r="AL426" i="5" s="1"/>
  <c r="AH426" i="5" a="1"/>
  <c r="AH426" i="5" s="1"/>
  <c r="AD426" i="5" a="1"/>
  <c r="AD426" i="5" s="1"/>
  <c r="Z426" i="5" a="1"/>
  <c r="Z426" i="5" s="1"/>
  <c r="V426" i="5" a="1"/>
  <c r="V426" i="5" s="1"/>
  <c r="R426" i="5" a="1"/>
  <c r="R426" i="5" s="1"/>
  <c r="N426" i="5" a="1"/>
  <c r="N426" i="5" s="1"/>
  <c r="J426" i="5" a="1"/>
  <c r="J426" i="5" s="1"/>
  <c r="F426" i="5" a="1"/>
  <c r="F426" i="5" s="1"/>
  <c r="CG426" i="5" a="1"/>
  <c r="CG426" i="5" s="1"/>
  <c r="CC426" i="5" a="1"/>
  <c r="CC426" i="5" s="1"/>
  <c r="BQ426" i="5" a="1"/>
  <c r="BQ426" i="5" s="1"/>
  <c r="BI426" i="5" a="1"/>
  <c r="BI426" i="5" s="1"/>
  <c r="DK426" i="5" a="1"/>
  <c r="DK426" i="5" s="1"/>
  <c r="BE426" i="5" a="1"/>
  <c r="BE426" i="5" s="1"/>
  <c r="DG426" i="5" a="1"/>
  <c r="DG426" i="5" s="1"/>
  <c r="BA426" i="5" a="1"/>
  <c r="BA426" i="5" s="1"/>
  <c r="DC426" i="5" a="1"/>
  <c r="DC426" i="5" s="1"/>
  <c r="AW426" i="5" a="1"/>
  <c r="AW426" i="5" s="1"/>
  <c r="CK426" i="5" a="1"/>
  <c r="CK426" i="5" s="1"/>
  <c r="AS426" i="5" a="1"/>
  <c r="AS426" i="5" s="1"/>
  <c r="DJ189" i="5" a="1"/>
  <c r="DJ189" i="5" s="1"/>
  <c r="DF189" i="5" a="1"/>
  <c r="DF189" i="5" s="1"/>
  <c r="DB189" i="5" a="1"/>
  <c r="DB189" i="5" s="1"/>
  <c r="CJ189" i="5" a="1"/>
  <c r="CJ189" i="5" s="1"/>
  <c r="CF189" i="5" a="1"/>
  <c r="CF189" i="5" s="1"/>
  <c r="CB189" i="5" a="1"/>
  <c r="CB189" i="5" s="1"/>
  <c r="BL189" i="5" a="1"/>
  <c r="BL189" i="5" s="1"/>
  <c r="BH189" i="5" a="1"/>
  <c r="BH189" i="5" s="1"/>
  <c r="BD189" i="5" a="1"/>
  <c r="BD189" i="5" s="1"/>
  <c r="AZ189" i="5" a="1"/>
  <c r="AZ189" i="5" s="1"/>
  <c r="AV189" i="5" a="1"/>
  <c r="AV189" i="5" s="1"/>
  <c r="AJ189" i="5" a="1"/>
  <c r="AJ189" i="5" s="1"/>
  <c r="AF189" i="5" a="1"/>
  <c r="AF189" i="5" s="1"/>
  <c r="AB189" i="5" a="1"/>
  <c r="AB189" i="5" s="1"/>
  <c r="X189" i="5" a="1"/>
  <c r="X189" i="5" s="1"/>
  <c r="T189" i="5" a="1"/>
  <c r="T189" i="5" s="1"/>
  <c r="P189" i="5" a="1"/>
  <c r="P189" i="5" s="1"/>
  <c r="L189" i="5" a="1"/>
  <c r="L189" i="5" s="1"/>
  <c r="H189" i="5" a="1"/>
  <c r="H189" i="5" s="1"/>
  <c r="D189" i="5" a="1"/>
  <c r="D189" i="5" s="1"/>
  <c r="DI189" i="5" a="1"/>
  <c r="DI189" i="5" s="1"/>
  <c r="DD189" i="5" a="1"/>
  <c r="DD189" i="5" s="1"/>
  <c r="CK189" i="5" a="1"/>
  <c r="CK189" i="5" s="1"/>
  <c r="CE189" i="5" a="1"/>
  <c r="CE189" i="5" s="1"/>
  <c r="BR189" i="5" a="1"/>
  <c r="BR189" i="5" s="1"/>
  <c r="BI189" i="5" a="1"/>
  <c r="BI189" i="5" s="1"/>
  <c r="BC189" i="5" a="1"/>
  <c r="BC189" i="5" s="1"/>
  <c r="AX189" i="5" a="1"/>
  <c r="AX189" i="5" s="1"/>
  <c r="AS189" i="5" a="1"/>
  <c r="AS189" i="5" s="1"/>
  <c r="AK189" i="5" a="1"/>
  <c r="AK189" i="5" s="1"/>
  <c r="AE189" i="5" a="1"/>
  <c r="AE189" i="5" s="1"/>
  <c r="Z189" i="5" a="1"/>
  <c r="Z189" i="5" s="1"/>
  <c r="U189" i="5" a="1"/>
  <c r="U189" i="5" s="1"/>
  <c r="O189" i="5" a="1"/>
  <c r="O189" i="5" s="1"/>
  <c r="J189" i="5" a="1"/>
  <c r="J189" i="5" s="1"/>
  <c r="E189" i="5" a="1"/>
  <c r="E189" i="5" s="1"/>
  <c r="DH189" i="5" a="1"/>
  <c r="DH189" i="5" s="1"/>
  <c r="DC189" i="5" a="1"/>
  <c r="DC189" i="5" s="1"/>
  <c r="CI189" i="5" a="1"/>
  <c r="CI189" i="5" s="1"/>
  <c r="CD189" i="5" a="1"/>
  <c r="CD189" i="5" s="1"/>
  <c r="BQ189" i="5" a="1"/>
  <c r="BQ189" i="5" s="1"/>
  <c r="BG189" i="5" a="1"/>
  <c r="BG189" i="5" s="1"/>
  <c r="BB189" i="5" a="1"/>
  <c r="BB189" i="5" s="1"/>
  <c r="AW189" i="5" a="1"/>
  <c r="AW189" i="5" s="1"/>
  <c r="AI189" i="5" a="1"/>
  <c r="AI189" i="5" s="1"/>
  <c r="AD189" i="5" a="1"/>
  <c r="AD189" i="5" s="1"/>
  <c r="Y189" i="5" a="1"/>
  <c r="Y189" i="5" s="1"/>
  <c r="S189" i="5" a="1"/>
  <c r="S189" i="5" s="1"/>
  <c r="N189" i="5" a="1"/>
  <c r="N189" i="5" s="1"/>
  <c r="I189" i="5" a="1"/>
  <c r="I189" i="5" s="1"/>
  <c r="C189" i="5" a="1"/>
  <c r="C189" i="5" s="1"/>
  <c r="DK189" i="5" a="1"/>
  <c r="DK189" i="5" s="1"/>
  <c r="DE189" i="5" a="1"/>
  <c r="DE189" i="5" s="1"/>
  <c r="CL189" i="5" a="1"/>
  <c r="CL189" i="5" s="1"/>
  <c r="CG189" i="5" a="1"/>
  <c r="CG189" i="5" s="1"/>
  <c r="CA189" i="5" a="1"/>
  <c r="CA189" i="5" s="1"/>
  <c r="AO189" i="5" s="1"/>
  <c r="BJ189" i="5" a="1"/>
  <c r="BJ189" i="5" s="1"/>
  <c r="BE189" i="5" a="1"/>
  <c r="BE189" i="5" s="1"/>
  <c r="AY189" i="5" a="1"/>
  <c r="AY189" i="5" s="1"/>
  <c r="AT189" i="5" a="1"/>
  <c r="AT189" i="5" s="1"/>
  <c r="AL189" i="5" a="1"/>
  <c r="AL189" i="5" s="1"/>
  <c r="AG189" i="5" a="1"/>
  <c r="AG189" i="5" s="1"/>
  <c r="AA189" i="5" a="1"/>
  <c r="AA189" i="5" s="1"/>
  <c r="V189" i="5" a="1"/>
  <c r="V189" i="5" s="1"/>
  <c r="Q189" i="5" a="1"/>
  <c r="Q189" i="5" s="1"/>
  <c r="K189" i="5" a="1"/>
  <c r="K189" i="5" s="1"/>
  <c r="F189" i="5" a="1"/>
  <c r="F189" i="5" s="1"/>
  <c r="DA189" i="5" a="1"/>
  <c r="DA189" i="5" s="1"/>
  <c r="G189" i="5" a="1"/>
  <c r="G189" i="5" s="1"/>
  <c r="A190" i="5"/>
  <c r="BK189" i="5" a="1"/>
  <c r="BK189" i="5" s="1"/>
  <c r="AH189" i="5" a="1"/>
  <c r="AH189" i="5" s="1"/>
  <c r="DL189" i="5" a="1"/>
  <c r="DL189" i="5" s="1"/>
  <c r="AU189" i="5" a="1"/>
  <c r="AU189" i="5" s="1"/>
  <c r="R189" i="5" a="1"/>
  <c r="R189" i="5" s="1"/>
  <c r="CH189" i="5" a="1"/>
  <c r="CH189" i="5" s="1"/>
  <c r="BF189" i="5" a="1"/>
  <c r="BF189" i="5" s="1"/>
  <c r="AC189" i="5" a="1"/>
  <c r="AC189" i="5" s="1"/>
  <c r="DG189" i="5" a="1"/>
  <c r="DG189" i="5" s="1"/>
  <c r="M189" i="5" a="1"/>
  <c r="M189" i="5" s="1"/>
  <c r="CC189" i="5" a="1"/>
  <c r="CC189" i="5" s="1"/>
  <c r="BA189" i="5" a="1"/>
  <c r="BA189" i="5" s="1"/>
  <c r="W189" i="5" a="1"/>
  <c r="W189" i="5" s="1"/>
  <c r="BV6" i="5"/>
  <c r="BU6" i="5"/>
  <c r="DK354" i="5" a="1"/>
  <c r="DK354" i="5" s="1"/>
  <c r="DG354" i="5" a="1"/>
  <c r="DG354" i="5" s="1"/>
  <c r="DC354" i="5" a="1"/>
  <c r="DC354" i="5" s="1"/>
  <c r="CK354" i="5" a="1"/>
  <c r="CK354" i="5" s="1"/>
  <c r="CG354" i="5" a="1"/>
  <c r="CG354" i="5" s="1"/>
  <c r="CC354" i="5" a="1"/>
  <c r="CC354" i="5" s="1"/>
  <c r="BQ354" i="5" a="1"/>
  <c r="BQ354" i="5" s="1"/>
  <c r="BI354" i="5" a="1"/>
  <c r="BI354" i="5" s="1"/>
  <c r="BE354" i="5" a="1"/>
  <c r="BE354" i="5" s="1"/>
  <c r="BA354" i="5" a="1"/>
  <c r="BA354" i="5" s="1"/>
  <c r="AW354" i="5" a="1"/>
  <c r="AW354" i="5" s="1"/>
  <c r="AS354" i="5" a="1"/>
  <c r="AS354" i="5" s="1"/>
  <c r="AK354" i="5" a="1"/>
  <c r="AK354" i="5" s="1"/>
  <c r="AG354" i="5" a="1"/>
  <c r="AG354" i="5" s="1"/>
  <c r="AC354" i="5" a="1"/>
  <c r="AC354" i="5" s="1"/>
  <c r="Y354" i="5" a="1"/>
  <c r="Y354" i="5" s="1"/>
  <c r="U354" i="5" a="1"/>
  <c r="U354" i="5" s="1"/>
  <c r="Q354" i="5" a="1"/>
  <c r="Q354" i="5" s="1"/>
  <c r="M354" i="5" a="1"/>
  <c r="M354" i="5" s="1"/>
  <c r="I354" i="5" a="1"/>
  <c r="I354" i="5" s="1"/>
  <c r="E354" i="5" a="1"/>
  <c r="E354" i="5" s="1"/>
  <c r="DJ354" i="5" a="1"/>
  <c r="DJ354" i="5" s="1"/>
  <c r="DF354" i="5" a="1"/>
  <c r="DF354" i="5" s="1"/>
  <c r="DB354" i="5" a="1"/>
  <c r="DB354" i="5" s="1"/>
  <c r="CJ354" i="5" a="1"/>
  <c r="CJ354" i="5" s="1"/>
  <c r="CF354" i="5" a="1"/>
  <c r="CF354" i="5" s="1"/>
  <c r="CB354" i="5" a="1"/>
  <c r="CB354" i="5" s="1"/>
  <c r="BL354" i="5" a="1"/>
  <c r="BL354" i="5" s="1"/>
  <c r="BH354" i="5" a="1"/>
  <c r="BH354" i="5" s="1"/>
  <c r="BD354" i="5" a="1"/>
  <c r="BD354" i="5" s="1"/>
  <c r="AZ354" i="5" a="1"/>
  <c r="AZ354" i="5" s="1"/>
  <c r="AV354" i="5" a="1"/>
  <c r="AV354" i="5" s="1"/>
  <c r="AJ354" i="5" a="1"/>
  <c r="AJ354" i="5" s="1"/>
  <c r="AF354" i="5" a="1"/>
  <c r="AF354" i="5" s="1"/>
  <c r="AB354" i="5" a="1"/>
  <c r="AB354" i="5" s="1"/>
  <c r="X354" i="5" a="1"/>
  <c r="X354" i="5" s="1"/>
  <c r="T354" i="5" a="1"/>
  <c r="T354" i="5" s="1"/>
  <c r="P354" i="5" a="1"/>
  <c r="P354" i="5" s="1"/>
  <c r="L354" i="5" a="1"/>
  <c r="L354" i="5" s="1"/>
  <c r="H354" i="5" a="1"/>
  <c r="H354" i="5" s="1"/>
  <c r="D354" i="5" a="1"/>
  <c r="D354" i="5" s="1"/>
  <c r="DI354" i="5" a="1"/>
  <c r="DI354" i="5" s="1"/>
  <c r="DE354" i="5" a="1"/>
  <c r="DE354" i="5" s="1"/>
  <c r="DA354" i="5" a="1"/>
  <c r="DA354" i="5" s="1"/>
  <c r="CI354" i="5" a="1"/>
  <c r="CI354" i="5" s="1"/>
  <c r="CE354" i="5" a="1"/>
  <c r="CE354" i="5" s="1"/>
  <c r="CA354" i="5" a="1"/>
  <c r="CA354" i="5" s="1"/>
  <c r="AO354" i="5" s="1"/>
  <c r="BK354" i="5" a="1"/>
  <c r="BK354" i="5" s="1"/>
  <c r="BG354" i="5" a="1"/>
  <c r="BG354" i="5" s="1"/>
  <c r="BC354" i="5" a="1"/>
  <c r="BC354" i="5" s="1"/>
  <c r="AY354" i="5" a="1"/>
  <c r="AY354" i="5" s="1"/>
  <c r="AU354" i="5" a="1"/>
  <c r="AU354" i="5" s="1"/>
  <c r="A355" i="5"/>
  <c r="AI354" i="5" a="1"/>
  <c r="AI354" i="5" s="1"/>
  <c r="AE354" i="5" a="1"/>
  <c r="AE354" i="5" s="1"/>
  <c r="AA354" i="5" a="1"/>
  <c r="AA354" i="5" s="1"/>
  <c r="W354" i="5" a="1"/>
  <c r="W354" i="5" s="1"/>
  <c r="S354" i="5" a="1"/>
  <c r="S354" i="5" s="1"/>
  <c r="O354" i="5" a="1"/>
  <c r="O354" i="5" s="1"/>
  <c r="K354" i="5" a="1"/>
  <c r="K354" i="5" s="1"/>
  <c r="G354" i="5" a="1"/>
  <c r="G354" i="5" s="1"/>
  <c r="C354" i="5" a="1"/>
  <c r="C354" i="5" s="1"/>
  <c r="DL354" i="5" a="1"/>
  <c r="DL354" i="5" s="1"/>
  <c r="DH354" i="5" a="1"/>
  <c r="DH354" i="5" s="1"/>
  <c r="DD354" i="5" a="1"/>
  <c r="DD354" i="5" s="1"/>
  <c r="CL354" i="5" a="1"/>
  <c r="CL354" i="5" s="1"/>
  <c r="CH354" i="5" a="1"/>
  <c r="CH354" i="5" s="1"/>
  <c r="CD354" i="5" a="1"/>
  <c r="CD354" i="5" s="1"/>
  <c r="BR354" i="5" a="1"/>
  <c r="BR354" i="5" s="1"/>
  <c r="BJ354" i="5" a="1"/>
  <c r="BJ354" i="5" s="1"/>
  <c r="BF354" i="5" a="1"/>
  <c r="BF354" i="5" s="1"/>
  <c r="BB354" i="5" a="1"/>
  <c r="BB354" i="5" s="1"/>
  <c r="AX354" i="5" a="1"/>
  <c r="AX354" i="5" s="1"/>
  <c r="AT354" i="5" a="1"/>
  <c r="AT354" i="5" s="1"/>
  <c r="AL354" i="5" a="1"/>
  <c r="AL354" i="5" s="1"/>
  <c r="AH354" i="5" a="1"/>
  <c r="AH354" i="5" s="1"/>
  <c r="AD354" i="5" a="1"/>
  <c r="AD354" i="5" s="1"/>
  <c r="Z354" i="5" a="1"/>
  <c r="Z354" i="5" s="1"/>
  <c r="V354" i="5" a="1"/>
  <c r="V354" i="5" s="1"/>
  <c r="R354" i="5" a="1"/>
  <c r="R354" i="5" s="1"/>
  <c r="N354" i="5" a="1"/>
  <c r="N354" i="5" s="1"/>
  <c r="J354" i="5" a="1"/>
  <c r="J354" i="5" s="1"/>
  <c r="F354" i="5" a="1"/>
  <c r="F354" i="5" s="1"/>
  <c r="AJ11" i="5" a="1"/>
  <c r="AJ11" i="5" s="1"/>
  <c r="AF11" i="5" a="1"/>
  <c r="AF11" i="5" s="1"/>
  <c r="AB11" i="5" a="1"/>
  <c r="AB11" i="5" s="1"/>
  <c r="X11" i="5" a="1"/>
  <c r="X11" i="5" s="1"/>
  <c r="T11" i="5" a="1"/>
  <c r="T11" i="5" s="1"/>
  <c r="P11" i="5" a="1"/>
  <c r="P11" i="5" s="1"/>
  <c r="L11" i="5" a="1"/>
  <c r="L11" i="5" s="1"/>
  <c r="H11" i="5" a="1"/>
  <c r="H11" i="5" s="1"/>
  <c r="D11" i="5" a="1"/>
  <c r="D11" i="5" s="1"/>
  <c r="A12" i="5"/>
  <c r="AI11" i="5" a="1"/>
  <c r="AI11" i="5" s="1"/>
  <c r="AE11" i="5" a="1"/>
  <c r="AE11" i="5" s="1"/>
  <c r="AA11" i="5" a="1"/>
  <c r="AA11" i="5" s="1"/>
  <c r="W11" i="5" a="1"/>
  <c r="W11" i="5" s="1"/>
  <c r="S11" i="5" a="1"/>
  <c r="S11" i="5" s="1"/>
  <c r="O11" i="5" a="1"/>
  <c r="O11" i="5" s="1"/>
  <c r="K11" i="5" a="1"/>
  <c r="K11" i="5" s="1"/>
  <c r="G11" i="5" a="1"/>
  <c r="G11" i="5" s="1"/>
  <c r="C11" i="5" a="1"/>
  <c r="C11" i="5" s="1"/>
  <c r="DL11" i="5" a="1"/>
  <c r="DL11" i="5" s="1"/>
  <c r="DH11" i="5" a="1"/>
  <c r="DH11" i="5" s="1"/>
  <c r="DD11" i="5" a="1"/>
  <c r="DD11" i="5" s="1"/>
  <c r="CL11" i="5" a="1"/>
  <c r="CL11" i="5" s="1"/>
  <c r="CH11" i="5" a="1"/>
  <c r="CH11" i="5" s="1"/>
  <c r="CD11" i="5" a="1"/>
  <c r="CD11" i="5" s="1"/>
  <c r="BR11" i="5" a="1"/>
  <c r="BR11" i="5" s="1"/>
  <c r="BJ11" i="5" a="1"/>
  <c r="BJ11" i="5" s="1"/>
  <c r="BF11" i="5" a="1"/>
  <c r="BF11" i="5" s="1"/>
  <c r="BB11" i="5" a="1"/>
  <c r="BB11" i="5" s="1"/>
  <c r="AX11" i="5" a="1"/>
  <c r="AX11" i="5" s="1"/>
  <c r="AT11" i="5" a="1"/>
  <c r="AT11" i="5" s="1"/>
  <c r="DK11" i="5" a="1"/>
  <c r="DK11" i="5" s="1"/>
  <c r="DG11" i="5" a="1"/>
  <c r="DG11" i="5" s="1"/>
  <c r="DC11" i="5" a="1"/>
  <c r="DC11" i="5" s="1"/>
  <c r="CK11" i="5" a="1"/>
  <c r="CK11" i="5" s="1"/>
  <c r="CG11" i="5" a="1"/>
  <c r="CG11" i="5" s="1"/>
  <c r="CC11" i="5" a="1"/>
  <c r="CC11" i="5" s="1"/>
  <c r="BQ11" i="5" a="1"/>
  <c r="BQ11" i="5" s="1"/>
  <c r="BI11" i="5" a="1"/>
  <c r="BI11" i="5" s="1"/>
  <c r="BE11" i="5" a="1"/>
  <c r="BE11" i="5" s="1"/>
  <c r="BA11" i="5" a="1"/>
  <c r="BA11" i="5" s="1"/>
  <c r="AW11" i="5" a="1"/>
  <c r="AW11" i="5" s="1"/>
  <c r="AS11" i="5" a="1"/>
  <c r="AS11" i="5" s="1"/>
  <c r="AK11" i="5" a="1"/>
  <c r="AK11" i="5" s="1"/>
  <c r="AG11" i="5" a="1"/>
  <c r="AG11" i="5" s="1"/>
  <c r="AC11" i="5" a="1"/>
  <c r="AC11" i="5" s="1"/>
  <c r="Y11" i="5" a="1"/>
  <c r="Y11" i="5" s="1"/>
  <c r="U11" i="5" a="1"/>
  <c r="U11" i="5" s="1"/>
  <c r="Q11" i="5" a="1"/>
  <c r="Q11" i="5" s="1"/>
  <c r="M11" i="5" a="1"/>
  <c r="M11" i="5" s="1"/>
  <c r="I11" i="5" a="1"/>
  <c r="I11" i="5" s="1"/>
  <c r="E11" i="5" a="1"/>
  <c r="E11" i="5" s="1"/>
  <c r="CI11" i="5" a="1"/>
  <c r="CI11" i="5" s="1"/>
  <c r="BL11" i="5" a="1"/>
  <c r="BL11" i="5" s="1"/>
  <c r="V11" i="5" a="1"/>
  <c r="V11" i="5" s="1"/>
  <c r="DF11" i="5" a="1"/>
  <c r="DF11" i="5" s="1"/>
  <c r="BK11" i="5" a="1"/>
  <c r="BK11" i="5" s="1"/>
  <c r="AZ11" i="5" a="1"/>
  <c r="AZ11" i="5" s="1"/>
  <c r="J11" i="5" a="1"/>
  <c r="J11" i="5" s="1"/>
  <c r="DE11" i="5" a="1"/>
  <c r="DE11" i="5" s="1"/>
  <c r="CF11" i="5" a="1"/>
  <c r="CF11" i="5" s="1"/>
  <c r="AY11" i="5" a="1"/>
  <c r="AY11" i="5" s="1"/>
  <c r="AD11" i="5" a="1"/>
  <c r="AD11" i="5" s="1"/>
  <c r="CE11" i="5" a="1"/>
  <c r="CE11" i="5" s="1"/>
  <c r="BH11" i="5" a="1"/>
  <c r="BH11" i="5" s="1"/>
  <c r="R11" i="5" a="1"/>
  <c r="R11" i="5" s="1"/>
  <c r="DB11" i="5" a="1"/>
  <c r="DB11" i="5" s="1"/>
  <c r="BG11" i="5" a="1"/>
  <c r="BG11" i="5" s="1"/>
  <c r="AV11" i="5" a="1"/>
  <c r="AV11" i="5" s="1"/>
  <c r="AL11" i="5" a="1"/>
  <c r="AL11" i="5" s="1"/>
  <c r="F11" i="5" a="1"/>
  <c r="F11" i="5" s="1"/>
  <c r="DA11" i="5" a="1"/>
  <c r="DA11" i="5" s="1"/>
  <c r="CB11" i="5" a="1"/>
  <c r="CB11" i="5" s="1"/>
  <c r="AU11" i="5" a="1"/>
  <c r="AU11" i="5" s="1"/>
  <c r="Z11" i="5" a="1"/>
  <c r="Z11" i="5" s="1"/>
  <c r="DJ11" i="5" a="1"/>
  <c r="DJ11" i="5" s="1"/>
  <c r="CA11" i="5" a="1"/>
  <c r="CA11" i="5" s="1"/>
  <c r="AO11" i="5" s="1"/>
  <c r="BD11" i="5" a="1"/>
  <c r="BD11" i="5" s="1"/>
  <c r="N11" i="5" a="1"/>
  <c r="N11" i="5" s="1"/>
  <c r="DI11" i="5" a="1"/>
  <c r="DI11" i="5" s="1"/>
  <c r="CJ11" i="5" a="1"/>
  <c r="CJ11" i="5" s="1"/>
  <c r="BC11" i="5" a="1"/>
  <c r="BC11" i="5" s="1"/>
  <c r="AH11" i="5" a="1"/>
  <c r="AH11" i="5" s="1"/>
  <c r="D5" i="14"/>
  <c r="D12" i="14" s="1"/>
  <c r="C5" i="14"/>
  <c r="C12" i="14" s="1"/>
  <c r="AO10" i="5"/>
  <c r="CA2" i="5"/>
  <c r="DK604" i="5" a="1"/>
  <c r="DK604" i="5" s="1"/>
  <c r="DG604" i="5" a="1"/>
  <c r="DG604" i="5" s="1"/>
  <c r="DC604" i="5" a="1"/>
  <c r="DC604" i="5" s="1"/>
  <c r="CK604" i="5" a="1"/>
  <c r="CK604" i="5" s="1"/>
  <c r="CG604" i="5" a="1"/>
  <c r="CG604" i="5" s="1"/>
  <c r="CC604" i="5" a="1"/>
  <c r="CC604" i="5" s="1"/>
  <c r="BQ604" i="5" a="1"/>
  <c r="BQ604" i="5" s="1"/>
  <c r="BI604" i="5" a="1"/>
  <c r="BI604" i="5" s="1"/>
  <c r="BE604" i="5" a="1"/>
  <c r="BE604" i="5" s="1"/>
  <c r="BA604" i="5" a="1"/>
  <c r="BA604" i="5" s="1"/>
  <c r="AW604" i="5" a="1"/>
  <c r="AW604" i="5" s="1"/>
  <c r="AS604" i="5" a="1"/>
  <c r="AS604" i="5" s="1"/>
  <c r="DJ604" i="5" a="1"/>
  <c r="DJ604" i="5" s="1"/>
  <c r="DF604" i="5" a="1"/>
  <c r="DF604" i="5" s="1"/>
  <c r="DB604" i="5" a="1"/>
  <c r="DB604" i="5" s="1"/>
  <c r="CJ604" i="5" a="1"/>
  <c r="CJ604" i="5" s="1"/>
  <c r="CF604" i="5" a="1"/>
  <c r="CF604" i="5" s="1"/>
  <c r="CB604" i="5" a="1"/>
  <c r="CB604" i="5" s="1"/>
  <c r="BL604" i="5" a="1"/>
  <c r="BL604" i="5" s="1"/>
  <c r="BH604" i="5" a="1"/>
  <c r="BH604" i="5" s="1"/>
  <c r="BD604" i="5" a="1"/>
  <c r="BD604" i="5" s="1"/>
  <c r="AZ604" i="5" a="1"/>
  <c r="AZ604" i="5" s="1"/>
  <c r="AV604" i="5" a="1"/>
  <c r="AV604" i="5" s="1"/>
  <c r="AJ604" i="5" a="1"/>
  <c r="AJ604" i="5" s="1"/>
  <c r="AF604" i="5" a="1"/>
  <c r="AF604" i="5" s="1"/>
  <c r="AB604" i="5" a="1"/>
  <c r="AB604" i="5" s="1"/>
  <c r="DI604" i="5" a="1"/>
  <c r="DI604" i="5" s="1"/>
  <c r="DE604" i="5" a="1"/>
  <c r="DE604" i="5" s="1"/>
  <c r="DA604" i="5" a="1"/>
  <c r="DA604" i="5" s="1"/>
  <c r="CI604" i="5" a="1"/>
  <c r="CI604" i="5" s="1"/>
  <c r="CE604" i="5" a="1"/>
  <c r="CE604" i="5" s="1"/>
  <c r="A605" i="5"/>
  <c r="DL604" i="5" a="1"/>
  <c r="DL604" i="5" s="1"/>
  <c r="AD604" i="5" a="1"/>
  <c r="AD604" i="5" s="1"/>
  <c r="M604" i="5" a="1"/>
  <c r="M604" i="5" s="1"/>
  <c r="CL604" i="5" a="1"/>
  <c r="CL604" i="5" s="1"/>
  <c r="AI604" i="5" a="1"/>
  <c r="AI604" i="5" s="1"/>
  <c r="AC604" i="5" a="1"/>
  <c r="AC604" i="5" s="1"/>
  <c r="W604" i="5" a="1"/>
  <c r="W604" i="5" s="1"/>
  <c r="R604" i="5" a="1"/>
  <c r="R604" i="5" s="1"/>
  <c r="L604" i="5" a="1"/>
  <c r="L604" i="5" s="1"/>
  <c r="G604" i="5" a="1"/>
  <c r="G604" i="5" s="1"/>
  <c r="CA604" i="5" a="1"/>
  <c r="CA604" i="5" s="1"/>
  <c r="AO604" i="5" s="1"/>
  <c r="BG604" i="5" a="1"/>
  <c r="BG604" i="5" s="1"/>
  <c r="AY604" i="5" a="1"/>
  <c r="AY604" i="5" s="1"/>
  <c r="Q604" i="5" a="1"/>
  <c r="Q604" i="5" s="1"/>
  <c r="DH604" i="5" a="1"/>
  <c r="DH604" i="5" s="1"/>
  <c r="BR604" i="5" a="1"/>
  <c r="BR604" i="5" s="1"/>
  <c r="BF604" i="5" a="1"/>
  <c r="BF604" i="5" s="1"/>
  <c r="AX604" i="5" a="1"/>
  <c r="AX604" i="5" s="1"/>
  <c r="AH604" i="5" a="1"/>
  <c r="AH604" i="5" s="1"/>
  <c r="AA604" i="5" a="1"/>
  <c r="AA604" i="5" s="1"/>
  <c r="V604" i="5" a="1"/>
  <c r="V604" i="5" s="1"/>
  <c r="P604" i="5" a="1"/>
  <c r="P604" i="5" s="1"/>
  <c r="K604" i="5" a="1"/>
  <c r="K604" i="5" s="1"/>
  <c r="F604" i="5" a="1"/>
  <c r="F604" i="5" s="1"/>
  <c r="CH604" i="5" a="1"/>
  <c r="CH604" i="5" s="1"/>
  <c r="AG604" i="5" a="1"/>
  <c r="AG604" i="5" s="1"/>
  <c r="U604" i="5" a="1"/>
  <c r="U604" i="5" s="1"/>
  <c r="E604" i="5" a="1"/>
  <c r="E604" i="5" s="1"/>
  <c r="CD604" i="5" a="1"/>
  <c r="CD604" i="5" s="1"/>
  <c r="BJ604" i="5" a="1"/>
  <c r="BJ604" i="5" s="1"/>
  <c r="BB604" i="5" a="1"/>
  <c r="BB604" i="5" s="1"/>
  <c r="AT604" i="5" a="1"/>
  <c r="AT604" i="5" s="1"/>
  <c r="AK604" i="5" a="1"/>
  <c r="AK604" i="5" s="1"/>
  <c r="X604" i="5" a="1"/>
  <c r="X604" i="5" s="1"/>
  <c r="S604" i="5" a="1"/>
  <c r="S604" i="5" s="1"/>
  <c r="N604" i="5" a="1"/>
  <c r="N604" i="5" s="1"/>
  <c r="H604" i="5" a="1"/>
  <c r="H604" i="5" s="1"/>
  <c r="C604" i="5" a="1"/>
  <c r="C604" i="5" s="1"/>
  <c r="E605" i="5" l="1" a="1"/>
  <c r="E605" i="5" s="1"/>
  <c r="AB605" i="5" a="1"/>
  <c r="AB605" i="5" s="1"/>
  <c r="DC605" i="5" a="1"/>
  <c r="DC605" i="5" s="1"/>
  <c r="AK605" i="5" a="1"/>
  <c r="AK605" i="5" s="1"/>
  <c r="CC605" i="5" a="1"/>
  <c r="CC605" i="5" s="1"/>
  <c r="Q605" i="5" a="1"/>
  <c r="Q605" i="5" s="1"/>
  <c r="AW605" i="5" a="1"/>
  <c r="AW605" i="5" s="1"/>
  <c r="P605" i="5" a="1"/>
  <c r="P605" i="5" s="1"/>
  <c r="A13" i="5"/>
  <c r="AI12" i="5" a="1"/>
  <c r="AI12" i="5" s="1"/>
  <c r="AE12" i="5" a="1"/>
  <c r="AE12" i="5" s="1"/>
  <c r="AA12" i="5" a="1"/>
  <c r="AA12" i="5" s="1"/>
  <c r="W12" i="5" a="1"/>
  <c r="W12" i="5" s="1"/>
  <c r="S12" i="5" a="1"/>
  <c r="S12" i="5" s="1"/>
  <c r="O12" i="5" a="1"/>
  <c r="O12" i="5" s="1"/>
  <c r="K12" i="5" a="1"/>
  <c r="K12" i="5" s="1"/>
  <c r="G12" i="5" a="1"/>
  <c r="G12" i="5" s="1"/>
  <c r="C12" i="5" a="1"/>
  <c r="C12" i="5" s="1"/>
  <c r="AL12" i="5" a="1"/>
  <c r="AL12" i="5" s="1"/>
  <c r="AH12" i="5" a="1"/>
  <c r="AH12" i="5" s="1"/>
  <c r="AD12" i="5" a="1"/>
  <c r="AD12" i="5" s="1"/>
  <c r="Z12" i="5" a="1"/>
  <c r="Z12" i="5" s="1"/>
  <c r="V12" i="5" a="1"/>
  <c r="V12" i="5" s="1"/>
  <c r="R12" i="5" a="1"/>
  <c r="R12" i="5" s="1"/>
  <c r="N12" i="5" a="1"/>
  <c r="N12" i="5" s="1"/>
  <c r="J12" i="5" a="1"/>
  <c r="J12" i="5" s="1"/>
  <c r="F12" i="5" a="1"/>
  <c r="F12" i="5" s="1"/>
  <c r="DK12" i="5" a="1"/>
  <c r="DK12" i="5" s="1"/>
  <c r="DG12" i="5" a="1"/>
  <c r="DG12" i="5" s="1"/>
  <c r="DC12" i="5" a="1"/>
  <c r="DC12" i="5" s="1"/>
  <c r="CK12" i="5" a="1"/>
  <c r="CK12" i="5" s="1"/>
  <c r="CG12" i="5" a="1"/>
  <c r="CG12" i="5" s="1"/>
  <c r="CC12" i="5" a="1"/>
  <c r="CC12" i="5" s="1"/>
  <c r="BQ12" i="5" a="1"/>
  <c r="BQ12" i="5" s="1"/>
  <c r="BI12" i="5" a="1"/>
  <c r="BI12" i="5" s="1"/>
  <c r="BE12" i="5" a="1"/>
  <c r="BE12" i="5" s="1"/>
  <c r="BA12" i="5" a="1"/>
  <c r="BA12" i="5" s="1"/>
  <c r="AW12" i="5" a="1"/>
  <c r="AW12" i="5" s="1"/>
  <c r="AS12" i="5" a="1"/>
  <c r="AS12" i="5" s="1"/>
  <c r="DJ12" i="5" a="1"/>
  <c r="DJ12" i="5" s="1"/>
  <c r="DF12" i="5" a="1"/>
  <c r="DF12" i="5" s="1"/>
  <c r="DB12" i="5" a="1"/>
  <c r="DB12" i="5" s="1"/>
  <c r="CJ12" i="5" a="1"/>
  <c r="CJ12" i="5" s="1"/>
  <c r="CF12" i="5" a="1"/>
  <c r="CF12" i="5" s="1"/>
  <c r="CB12" i="5" a="1"/>
  <c r="CB12" i="5" s="1"/>
  <c r="BL12" i="5" a="1"/>
  <c r="BL12" i="5" s="1"/>
  <c r="BH12" i="5" a="1"/>
  <c r="BH12" i="5" s="1"/>
  <c r="BD12" i="5" a="1"/>
  <c r="BD12" i="5" s="1"/>
  <c r="AZ12" i="5" a="1"/>
  <c r="AZ12" i="5" s="1"/>
  <c r="AV12" i="5" a="1"/>
  <c r="AV12" i="5" s="1"/>
  <c r="AJ12" i="5" a="1"/>
  <c r="AJ12" i="5" s="1"/>
  <c r="AF12" i="5" a="1"/>
  <c r="AF12" i="5" s="1"/>
  <c r="AB12" i="5" a="1"/>
  <c r="AB12" i="5" s="1"/>
  <c r="X12" i="5" a="1"/>
  <c r="X12" i="5" s="1"/>
  <c r="T12" i="5" a="1"/>
  <c r="T12" i="5" s="1"/>
  <c r="P12" i="5" a="1"/>
  <c r="P12" i="5" s="1"/>
  <c r="L12" i="5" a="1"/>
  <c r="L12" i="5" s="1"/>
  <c r="H12" i="5" a="1"/>
  <c r="H12" i="5" s="1"/>
  <c r="D12" i="5" a="1"/>
  <c r="D12" i="5" s="1"/>
  <c r="DE12" i="5" a="1"/>
  <c r="DE12" i="5" s="1"/>
  <c r="BJ12" i="5" a="1"/>
  <c r="BJ12" i="5" s="1"/>
  <c r="AY12" i="5" a="1"/>
  <c r="AY12" i="5" s="1"/>
  <c r="AC12" i="5" a="1"/>
  <c r="AC12" i="5" s="1"/>
  <c r="DD12" i="5" a="1"/>
  <c r="DD12" i="5" s="1"/>
  <c r="CE12" i="5" a="1"/>
  <c r="CE12" i="5" s="1"/>
  <c r="AX12" i="5" a="1"/>
  <c r="AX12" i="5" s="1"/>
  <c r="Q12" i="5" a="1"/>
  <c r="Q12" i="5" s="1"/>
  <c r="CD12" i="5" a="1"/>
  <c r="CD12" i="5" s="1"/>
  <c r="BG12" i="5" a="1"/>
  <c r="BG12" i="5" s="1"/>
  <c r="AK12" i="5" a="1"/>
  <c r="AK12" i="5" s="1"/>
  <c r="E12" i="5" a="1"/>
  <c r="E12" i="5" s="1"/>
  <c r="DL12" i="5" a="1"/>
  <c r="DL12" i="5" s="1"/>
  <c r="DA12" i="5" a="1"/>
  <c r="DA12" i="5" s="1"/>
  <c r="BF12" i="5" a="1"/>
  <c r="BF12" i="5" s="1"/>
  <c r="AU12" i="5" a="1"/>
  <c r="AU12" i="5" s="1"/>
  <c r="Y12" i="5" a="1"/>
  <c r="Y12" i="5" s="1"/>
  <c r="CL12" i="5" a="1"/>
  <c r="CL12" i="5" s="1"/>
  <c r="CA12" i="5" a="1"/>
  <c r="CA12" i="5" s="1"/>
  <c r="AO12" i="5" s="1"/>
  <c r="AT12" i="5" a="1"/>
  <c r="AT12" i="5" s="1"/>
  <c r="M12" i="5" a="1"/>
  <c r="M12" i="5" s="1"/>
  <c r="DI12" i="5" a="1"/>
  <c r="DI12" i="5" s="1"/>
  <c r="BR12" i="5" a="1"/>
  <c r="BR12" i="5" s="1"/>
  <c r="BC12" i="5" a="1"/>
  <c r="BC12" i="5" s="1"/>
  <c r="AG12" i="5" a="1"/>
  <c r="AG12" i="5" s="1"/>
  <c r="DH12" i="5" a="1"/>
  <c r="DH12" i="5" s="1"/>
  <c r="CI12" i="5" a="1"/>
  <c r="CI12" i="5" s="1"/>
  <c r="BB12" i="5" a="1"/>
  <c r="BB12" i="5" s="1"/>
  <c r="U12" i="5" a="1"/>
  <c r="U12" i="5" s="1"/>
  <c r="CH12" i="5" a="1"/>
  <c r="CH12" i="5" s="1"/>
  <c r="BK12" i="5" a="1"/>
  <c r="BK12" i="5" s="1"/>
  <c r="I12" i="5" a="1"/>
  <c r="I12" i="5" s="1"/>
  <c r="DJ355" i="5" a="1"/>
  <c r="DJ355" i="5" s="1"/>
  <c r="DF355" i="5" a="1"/>
  <c r="DF355" i="5" s="1"/>
  <c r="DB355" i="5" a="1"/>
  <c r="DB355" i="5" s="1"/>
  <c r="CJ355" i="5" a="1"/>
  <c r="CJ355" i="5" s="1"/>
  <c r="CF355" i="5" a="1"/>
  <c r="CF355" i="5" s="1"/>
  <c r="CB355" i="5" a="1"/>
  <c r="CB355" i="5" s="1"/>
  <c r="BL355" i="5" a="1"/>
  <c r="BL355" i="5" s="1"/>
  <c r="BH355" i="5" a="1"/>
  <c r="BH355" i="5" s="1"/>
  <c r="BD355" i="5" a="1"/>
  <c r="BD355" i="5" s="1"/>
  <c r="AZ355" i="5" a="1"/>
  <c r="AZ355" i="5" s="1"/>
  <c r="AV355" i="5" a="1"/>
  <c r="AV355" i="5" s="1"/>
  <c r="AJ355" i="5" a="1"/>
  <c r="AJ355" i="5" s="1"/>
  <c r="AF355" i="5" a="1"/>
  <c r="AF355" i="5" s="1"/>
  <c r="AB355" i="5" a="1"/>
  <c r="AB355" i="5" s="1"/>
  <c r="X355" i="5" a="1"/>
  <c r="X355" i="5" s="1"/>
  <c r="T355" i="5" a="1"/>
  <c r="T355" i="5" s="1"/>
  <c r="P355" i="5" a="1"/>
  <c r="P355" i="5" s="1"/>
  <c r="L355" i="5" a="1"/>
  <c r="L355" i="5" s="1"/>
  <c r="H355" i="5" a="1"/>
  <c r="H355" i="5" s="1"/>
  <c r="D355" i="5" a="1"/>
  <c r="D355" i="5" s="1"/>
  <c r="DI355" i="5" a="1"/>
  <c r="DI355" i="5" s="1"/>
  <c r="DE355" i="5" a="1"/>
  <c r="DE355" i="5" s="1"/>
  <c r="DA355" i="5" a="1"/>
  <c r="DA355" i="5" s="1"/>
  <c r="CI355" i="5" a="1"/>
  <c r="CI355" i="5" s="1"/>
  <c r="CE355" i="5" a="1"/>
  <c r="CE355" i="5" s="1"/>
  <c r="CA355" i="5" a="1"/>
  <c r="CA355" i="5" s="1"/>
  <c r="AO355" i="5" s="1"/>
  <c r="BK355" i="5" a="1"/>
  <c r="BK355" i="5" s="1"/>
  <c r="BG355" i="5" a="1"/>
  <c r="BG355" i="5" s="1"/>
  <c r="BC355" i="5" a="1"/>
  <c r="BC355" i="5" s="1"/>
  <c r="AY355" i="5" a="1"/>
  <c r="AY355" i="5" s="1"/>
  <c r="AU355" i="5" a="1"/>
  <c r="AU355" i="5" s="1"/>
  <c r="A356" i="5"/>
  <c r="AI355" i="5" a="1"/>
  <c r="AI355" i="5" s="1"/>
  <c r="AE355" i="5" a="1"/>
  <c r="AE355" i="5" s="1"/>
  <c r="AA355" i="5" a="1"/>
  <c r="AA355" i="5" s="1"/>
  <c r="W355" i="5" a="1"/>
  <c r="W355" i="5" s="1"/>
  <c r="S355" i="5" a="1"/>
  <c r="S355" i="5" s="1"/>
  <c r="O355" i="5" a="1"/>
  <c r="O355" i="5" s="1"/>
  <c r="K355" i="5" a="1"/>
  <c r="K355" i="5" s="1"/>
  <c r="G355" i="5" a="1"/>
  <c r="G355" i="5" s="1"/>
  <c r="C355" i="5" a="1"/>
  <c r="C355" i="5" s="1"/>
  <c r="DL355" i="5" a="1"/>
  <c r="DL355" i="5" s="1"/>
  <c r="DH355" i="5" a="1"/>
  <c r="DH355" i="5" s="1"/>
  <c r="DD355" i="5" a="1"/>
  <c r="DD355" i="5" s="1"/>
  <c r="CL355" i="5" a="1"/>
  <c r="CL355" i="5" s="1"/>
  <c r="CH355" i="5" a="1"/>
  <c r="CH355" i="5" s="1"/>
  <c r="CD355" i="5" a="1"/>
  <c r="CD355" i="5" s="1"/>
  <c r="BR355" i="5" a="1"/>
  <c r="BR355" i="5" s="1"/>
  <c r="BJ355" i="5" a="1"/>
  <c r="BJ355" i="5" s="1"/>
  <c r="BF355" i="5" a="1"/>
  <c r="BF355" i="5" s="1"/>
  <c r="BB355" i="5" a="1"/>
  <c r="BB355" i="5" s="1"/>
  <c r="AX355" i="5" a="1"/>
  <c r="AX355" i="5" s="1"/>
  <c r="AT355" i="5" a="1"/>
  <c r="AT355" i="5" s="1"/>
  <c r="AL355" i="5" a="1"/>
  <c r="AL355" i="5" s="1"/>
  <c r="AH355" i="5" a="1"/>
  <c r="AH355" i="5" s="1"/>
  <c r="AD355" i="5" a="1"/>
  <c r="AD355" i="5" s="1"/>
  <c r="Z355" i="5" a="1"/>
  <c r="Z355" i="5" s="1"/>
  <c r="V355" i="5" a="1"/>
  <c r="V355" i="5" s="1"/>
  <c r="R355" i="5" a="1"/>
  <c r="R355" i="5" s="1"/>
  <c r="N355" i="5" a="1"/>
  <c r="N355" i="5" s="1"/>
  <c r="J355" i="5" a="1"/>
  <c r="J355" i="5" s="1"/>
  <c r="F355" i="5" a="1"/>
  <c r="F355" i="5" s="1"/>
  <c r="DK355" i="5" a="1"/>
  <c r="DK355" i="5" s="1"/>
  <c r="DG355" i="5" a="1"/>
  <c r="DG355" i="5" s="1"/>
  <c r="DC355" i="5" a="1"/>
  <c r="DC355" i="5" s="1"/>
  <c r="CK355" i="5" a="1"/>
  <c r="CK355" i="5" s="1"/>
  <c r="CG355" i="5" a="1"/>
  <c r="CG355" i="5" s="1"/>
  <c r="CC355" i="5" a="1"/>
  <c r="CC355" i="5" s="1"/>
  <c r="BQ355" i="5" a="1"/>
  <c r="BQ355" i="5" s="1"/>
  <c r="BI355" i="5" a="1"/>
  <c r="BI355" i="5" s="1"/>
  <c r="BE355" i="5" a="1"/>
  <c r="BE355" i="5" s="1"/>
  <c r="BA355" i="5" a="1"/>
  <c r="BA355" i="5" s="1"/>
  <c r="AW355" i="5" a="1"/>
  <c r="AW355" i="5" s="1"/>
  <c r="AS355" i="5" a="1"/>
  <c r="AS355" i="5" s="1"/>
  <c r="AK355" i="5" a="1"/>
  <c r="AK355" i="5" s="1"/>
  <c r="AG355" i="5" a="1"/>
  <c r="AG355" i="5" s="1"/>
  <c r="AC355" i="5" a="1"/>
  <c r="AC355" i="5" s="1"/>
  <c r="Y355" i="5" a="1"/>
  <c r="Y355" i="5" s="1"/>
  <c r="U355" i="5" a="1"/>
  <c r="U355" i="5" s="1"/>
  <c r="Q355" i="5" a="1"/>
  <c r="Q355" i="5" s="1"/>
  <c r="M355" i="5" a="1"/>
  <c r="M355" i="5" s="1"/>
  <c r="I355" i="5" a="1"/>
  <c r="I355" i="5" s="1"/>
  <c r="E355" i="5" a="1"/>
  <c r="E355" i="5" s="1"/>
  <c r="DI190" i="5" a="1"/>
  <c r="DI190" i="5" s="1"/>
  <c r="DE190" i="5" a="1"/>
  <c r="DE190" i="5" s="1"/>
  <c r="DA190" i="5" a="1"/>
  <c r="DA190" i="5" s="1"/>
  <c r="CI190" i="5" a="1"/>
  <c r="CI190" i="5" s="1"/>
  <c r="CE190" i="5" a="1"/>
  <c r="CE190" i="5" s="1"/>
  <c r="CA190" i="5" a="1"/>
  <c r="CA190" i="5" s="1"/>
  <c r="AO190" i="5" s="1"/>
  <c r="BK190" i="5" a="1"/>
  <c r="BK190" i="5" s="1"/>
  <c r="BG190" i="5" a="1"/>
  <c r="BG190" i="5" s="1"/>
  <c r="BC190" i="5" a="1"/>
  <c r="BC190" i="5" s="1"/>
  <c r="AY190" i="5" a="1"/>
  <c r="AY190" i="5" s="1"/>
  <c r="AU190" i="5" a="1"/>
  <c r="AU190" i="5" s="1"/>
  <c r="A191" i="5"/>
  <c r="AI190" i="5" a="1"/>
  <c r="AI190" i="5" s="1"/>
  <c r="AE190" i="5" a="1"/>
  <c r="AE190" i="5" s="1"/>
  <c r="AA190" i="5" a="1"/>
  <c r="AA190" i="5" s="1"/>
  <c r="W190" i="5" a="1"/>
  <c r="W190" i="5" s="1"/>
  <c r="S190" i="5" a="1"/>
  <c r="S190" i="5" s="1"/>
  <c r="O190" i="5" a="1"/>
  <c r="O190" i="5" s="1"/>
  <c r="K190" i="5" a="1"/>
  <c r="K190" i="5" s="1"/>
  <c r="G190" i="5" a="1"/>
  <c r="G190" i="5" s="1"/>
  <c r="C190" i="5" a="1"/>
  <c r="C190" i="5" s="1"/>
  <c r="DH190" i="5" a="1"/>
  <c r="DH190" i="5" s="1"/>
  <c r="DC190" i="5" a="1"/>
  <c r="DC190" i="5" s="1"/>
  <c r="CJ190" i="5" a="1"/>
  <c r="CJ190" i="5" s="1"/>
  <c r="CD190" i="5" a="1"/>
  <c r="CD190" i="5" s="1"/>
  <c r="BQ190" i="5" a="1"/>
  <c r="BQ190" i="5" s="1"/>
  <c r="BH190" i="5" a="1"/>
  <c r="BH190" i="5" s="1"/>
  <c r="BB190" i="5" a="1"/>
  <c r="BB190" i="5" s="1"/>
  <c r="AW190" i="5" a="1"/>
  <c r="AW190" i="5" s="1"/>
  <c r="AJ190" i="5" a="1"/>
  <c r="AJ190" i="5" s="1"/>
  <c r="AD190" i="5" a="1"/>
  <c r="AD190" i="5" s="1"/>
  <c r="Y190" i="5" a="1"/>
  <c r="Y190" i="5" s="1"/>
  <c r="T190" i="5" a="1"/>
  <c r="T190" i="5" s="1"/>
  <c r="N190" i="5" a="1"/>
  <c r="N190" i="5" s="1"/>
  <c r="I190" i="5" a="1"/>
  <c r="I190" i="5" s="1"/>
  <c r="D190" i="5" a="1"/>
  <c r="D190" i="5" s="1"/>
  <c r="DK190" i="5" a="1"/>
  <c r="DK190" i="5" s="1"/>
  <c r="DF190" i="5" a="1"/>
  <c r="DF190" i="5" s="1"/>
  <c r="CL190" i="5" a="1"/>
  <c r="CL190" i="5" s="1"/>
  <c r="CG190" i="5" a="1"/>
  <c r="CG190" i="5" s="1"/>
  <c r="CB190" i="5" a="1"/>
  <c r="CB190" i="5" s="1"/>
  <c r="BJ190" i="5" a="1"/>
  <c r="BJ190" i="5" s="1"/>
  <c r="BE190" i="5" a="1"/>
  <c r="BE190" i="5" s="1"/>
  <c r="AZ190" i="5" a="1"/>
  <c r="AZ190" i="5" s="1"/>
  <c r="AT190" i="5" a="1"/>
  <c r="AT190" i="5" s="1"/>
  <c r="AL190" i="5" a="1"/>
  <c r="AL190" i="5" s="1"/>
  <c r="AG190" i="5" a="1"/>
  <c r="AG190" i="5" s="1"/>
  <c r="AB190" i="5" a="1"/>
  <c r="AB190" i="5" s="1"/>
  <c r="V190" i="5" a="1"/>
  <c r="V190" i="5" s="1"/>
  <c r="Q190" i="5" a="1"/>
  <c r="Q190" i="5" s="1"/>
  <c r="L190" i="5" a="1"/>
  <c r="L190" i="5" s="1"/>
  <c r="F190" i="5" a="1"/>
  <c r="F190" i="5" s="1"/>
  <c r="DL190" i="5" a="1"/>
  <c r="DL190" i="5" s="1"/>
  <c r="CK190" i="5" a="1"/>
  <c r="CK190" i="5" s="1"/>
  <c r="AV190" i="5" a="1"/>
  <c r="AV190" i="5" s="1"/>
  <c r="R190" i="5" a="1"/>
  <c r="R190" i="5" s="1"/>
  <c r="E190" i="5" a="1"/>
  <c r="E190" i="5" s="1"/>
  <c r="CH190" i="5" a="1"/>
  <c r="CH190" i="5" s="1"/>
  <c r="BI190" i="5" a="1"/>
  <c r="BI190" i="5" s="1"/>
  <c r="AF190" i="5" a="1"/>
  <c r="AF190" i="5" s="1"/>
  <c r="DJ190" i="5" a="1"/>
  <c r="DJ190" i="5" s="1"/>
  <c r="BF190" i="5" a="1"/>
  <c r="BF190" i="5" s="1"/>
  <c r="AS190" i="5" a="1"/>
  <c r="AS190" i="5" s="1"/>
  <c r="AC190" i="5" a="1"/>
  <c r="AC190" i="5" s="1"/>
  <c r="P190" i="5" a="1"/>
  <c r="P190" i="5" s="1"/>
  <c r="DG190" i="5" a="1"/>
  <c r="DG190" i="5" s="1"/>
  <c r="CF190" i="5" a="1"/>
  <c r="CF190" i="5" s="1"/>
  <c r="M190" i="5" a="1"/>
  <c r="M190" i="5" s="1"/>
  <c r="CC190" i="5" a="1"/>
  <c r="CC190" i="5" s="1"/>
  <c r="BD190" i="5" a="1"/>
  <c r="BD190" i="5" s="1"/>
  <c r="Z190" i="5" a="1"/>
  <c r="Z190" i="5" s="1"/>
  <c r="DD190" i="5" a="1"/>
  <c r="DD190" i="5" s="1"/>
  <c r="BA190" i="5" a="1"/>
  <c r="BA190" i="5" s="1"/>
  <c r="X190" i="5" a="1"/>
  <c r="X190" i="5" s="1"/>
  <c r="J190" i="5" a="1"/>
  <c r="J190" i="5" s="1"/>
  <c r="DB190" i="5" a="1"/>
  <c r="DB190" i="5" s="1"/>
  <c r="BR190" i="5" a="1"/>
  <c r="BR190" i="5" s="1"/>
  <c r="AK190" i="5" a="1"/>
  <c r="AK190" i="5" s="1"/>
  <c r="H190" i="5" a="1"/>
  <c r="H190" i="5" s="1"/>
  <c r="BL190" i="5" a="1"/>
  <c r="BL190" i="5" s="1"/>
  <c r="AX190" i="5" a="1"/>
  <c r="AX190" i="5" s="1"/>
  <c r="AH190" i="5" a="1"/>
  <c r="AH190" i="5" s="1"/>
  <c r="U190" i="5" a="1"/>
  <c r="U190" i="5" s="1"/>
  <c r="AJ427" i="5" a="1"/>
  <c r="AJ427" i="5" s="1"/>
  <c r="AF427" i="5" a="1"/>
  <c r="AF427" i="5" s="1"/>
  <c r="AB427" i="5" a="1"/>
  <c r="AB427" i="5" s="1"/>
  <c r="X427" i="5" a="1"/>
  <c r="X427" i="5" s="1"/>
  <c r="T427" i="5" a="1"/>
  <c r="T427" i="5" s="1"/>
  <c r="P427" i="5" a="1"/>
  <c r="P427" i="5" s="1"/>
  <c r="L427" i="5" a="1"/>
  <c r="L427" i="5" s="1"/>
  <c r="H427" i="5" a="1"/>
  <c r="H427" i="5" s="1"/>
  <c r="D427" i="5" a="1"/>
  <c r="D427" i="5" s="1"/>
  <c r="DI427" i="5" a="1"/>
  <c r="DI427" i="5" s="1"/>
  <c r="DE427" i="5" a="1"/>
  <c r="DE427" i="5" s="1"/>
  <c r="DA427" i="5" a="1"/>
  <c r="DA427" i="5" s="1"/>
  <c r="CI427" i="5" a="1"/>
  <c r="CI427" i="5" s="1"/>
  <c r="CE427" i="5" a="1"/>
  <c r="CE427" i="5" s="1"/>
  <c r="CA427" i="5" a="1"/>
  <c r="CA427" i="5" s="1"/>
  <c r="AO427" i="5" s="1"/>
  <c r="BK427" i="5" a="1"/>
  <c r="BK427" i="5" s="1"/>
  <c r="BG427" i="5" a="1"/>
  <c r="BG427" i="5" s="1"/>
  <c r="BC427" i="5" a="1"/>
  <c r="BC427" i="5" s="1"/>
  <c r="AY427" i="5" a="1"/>
  <c r="AY427" i="5" s="1"/>
  <c r="AU427" i="5" a="1"/>
  <c r="AU427" i="5" s="1"/>
  <c r="A428" i="5"/>
  <c r="AI427" i="5" a="1"/>
  <c r="AI427" i="5" s="1"/>
  <c r="AE427" i="5" a="1"/>
  <c r="AE427" i="5" s="1"/>
  <c r="AA427" i="5" a="1"/>
  <c r="AA427" i="5" s="1"/>
  <c r="W427" i="5" a="1"/>
  <c r="W427" i="5" s="1"/>
  <c r="S427" i="5" a="1"/>
  <c r="S427" i="5" s="1"/>
  <c r="O427" i="5" a="1"/>
  <c r="O427" i="5" s="1"/>
  <c r="K427" i="5" a="1"/>
  <c r="K427" i="5" s="1"/>
  <c r="G427" i="5" a="1"/>
  <c r="G427" i="5" s="1"/>
  <c r="C427" i="5" a="1"/>
  <c r="C427" i="5" s="1"/>
  <c r="DL427" i="5" a="1"/>
  <c r="DL427" i="5" s="1"/>
  <c r="DH427" i="5" a="1"/>
  <c r="DH427" i="5" s="1"/>
  <c r="DD427" i="5" a="1"/>
  <c r="DD427" i="5" s="1"/>
  <c r="CL427" i="5" a="1"/>
  <c r="CL427" i="5" s="1"/>
  <c r="CH427" i="5" a="1"/>
  <c r="CH427" i="5" s="1"/>
  <c r="CD427" i="5" a="1"/>
  <c r="CD427" i="5" s="1"/>
  <c r="BR427" i="5" a="1"/>
  <c r="BR427" i="5" s="1"/>
  <c r="BJ427" i="5" a="1"/>
  <c r="BJ427" i="5" s="1"/>
  <c r="BF427" i="5" a="1"/>
  <c r="BF427" i="5" s="1"/>
  <c r="BB427" i="5" a="1"/>
  <c r="BB427" i="5" s="1"/>
  <c r="AX427" i="5" a="1"/>
  <c r="AX427" i="5" s="1"/>
  <c r="AT427" i="5" a="1"/>
  <c r="AT427" i="5" s="1"/>
  <c r="AL427" i="5" a="1"/>
  <c r="AL427" i="5" s="1"/>
  <c r="AH427" i="5" a="1"/>
  <c r="AH427" i="5" s="1"/>
  <c r="AD427" i="5" a="1"/>
  <c r="AD427" i="5" s="1"/>
  <c r="Z427" i="5" a="1"/>
  <c r="Z427" i="5" s="1"/>
  <c r="V427" i="5" a="1"/>
  <c r="V427" i="5" s="1"/>
  <c r="R427" i="5" a="1"/>
  <c r="R427" i="5" s="1"/>
  <c r="N427" i="5" a="1"/>
  <c r="N427" i="5" s="1"/>
  <c r="J427" i="5" a="1"/>
  <c r="J427" i="5" s="1"/>
  <c r="F427" i="5" a="1"/>
  <c r="F427" i="5" s="1"/>
  <c r="DK427" i="5" a="1"/>
  <c r="DK427" i="5" s="1"/>
  <c r="DG427" i="5" a="1"/>
  <c r="DG427" i="5" s="1"/>
  <c r="DC427" i="5" a="1"/>
  <c r="DC427" i="5" s="1"/>
  <c r="CK427" i="5" a="1"/>
  <c r="CK427" i="5" s="1"/>
  <c r="CG427" i="5" a="1"/>
  <c r="CG427" i="5" s="1"/>
  <c r="CC427" i="5" a="1"/>
  <c r="CC427" i="5" s="1"/>
  <c r="BQ427" i="5" a="1"/>
  <c r="BQ427" i="5" s="1"/>
  <c r="BI427" i="5" a="1"/>
  <c r="BI427" i="5" s="1"/>
  <c r="BE427" i="5" a="1"/>
  <c r="BE427" i="5" s="1"/>
  <c r="BA427" i="5" a="1"/>
  <c r="BA427" i="5" s="1"/>
  <c r="AW427" i="5" a="1"/>
  <c r="AW427" i="5" s="1"/>
  <c r="AS427" i="5" a="1"/>
  <c r="AS427" i="5" s="1"/>
  <c r="AK427" i="5" a="1"/>
  <c r="AK427" i="5" s="1"/>
  <c r="AG427" i="5" a="1"/>
  <c r="AG427" i="5" s="1"/>
  <c r="AC427" i="5" a="1"/>
  <c r="AC427" i="5" s="1"/>
  <c r="Y427" i="5" a="1"/>
  <c r="Y427" i="5" s="1"/>
  <c r="U427" i="5" a="1"/>
  <c r="U427" i="5" s="1"/>
  <c r="Q427" i="5" a="1"/>
  <c r="Q427" i="5" s="1"/>
  <c r="M427" i="5" a="1"/>
  <c r="M427" i="5" s="1"/>
  <c r="I427" i="5" a="1"/>
  <c r="I427" i="5" s="1"/>
  <c r="E427" i="5" a="1"/>
  <c r="E427" i="5" s="1"/>
  <c r="CF427" i="5" a="1"/>
  <c r="CF427" i="5" s="1"/>
  <c r="CB427" i="5" a="1"/>
  <c r="CB427" i="5" s="1"/>
  <c r="BL427" i="5" a="1"/>
  <c r="BL427" i="5" s="1"/>
  <c r="BH427" i="5" a="1"/>
  <c r="BH427" i="5" s="1"/>
  <c r="DJ427" i="5" a="1"/>
  <c r="DJ427" i="5" s="1"/>
  <c r="BD427" i="5" a="1"/>
  <c r="BD427" i="5" s="1"/>
  <c r="DF427" i="5" a="1"/>
  <c r="DF427" i="5" s="1"/>
  <c r="AZ427" i="5" a="1"/>
  <c r="AZ427" i="5" s="1"/>
  <c r="DB427" i="5" a="1"/>
  <c r="DB427" i="5" s="1"/>
  <c r="AV427" i="5" a="1"/>
  <c r="AV427" i="5" s="1"/>
  <c r="CJ427" i="5" a="1"/>
  <c r="CJ427" i="5" s="1"/>
  <c r="DJ532" i="5" a="1"/>
  <c r="DJ532" i="5" s="1"/>
  <c r="DF532" i="5" a="1"/>
  <c r="DF532" i="5" s="1"/>
  <c r="DB532" i="5" a="1"/>
  <c r="DB532" i="5" s="1"/>
  <c r="CJ532" i="5" a="1"/>
  <c r="CJ532" i="5" s="1"/>
  <c r="CF532" i="5" a="1"/>
  <c r="CF532" i="5" s="1"/>
  <c r="CB532" i="5" a="1"/>
  <c r="CB532" i="5" s="1"/>
  <c r="BL532" i="5" a="1"/>
  <c r="BL532" i="5" s="1"/>
  <c r="BH532" i="5" a="1"/>
  <c r="BH532" i="5" s="1"/>
  <c r="BD532" i="5" a="1"/>
  <c r="BD532" i="5" s="1"/>
  <c r="AZ532" i="5" a="1"/>
  <c r="AZ532" i="5" s="1"/>
  <c r="AV532" i="5" a="1"/>
  <c r="AV532" i="5" s="1"/>
  <c r="DI532" i="5" a="1"/>
  <c r="DI532" i="5" s="1"/>
  <c r="DE532" i="5" a="1"/>
  <c r="DE532" i="5" s="1"/>
  <c r="DA532" i="5" a="1"/>
  <c r="DA532" i="5" s="1"/>
  <c r="CI532" i="5" a="1"/>
  <c r="CI532" i="5" s="1"/>
  <c r="CE532" i="5" a="1"/>
  <c r="CE532" i="5" s="1"/>
  <c r="CA532" i="5" a="1"/>
  <c r="CA532" i="5" s="1"/>
  <c r="AO532" i="5" s="1"/>
  <c r="BK532" i="5" a="1"/>
  <c r="BK532" i="5" s="1"/>
  <c r="BG532" i="5" a="1"/>
  <c r="BG532" i="5" s="1"/>
  <c r="BC532" i="5" a="1"/>
  <c r="BC532" i="5" s="1"/>
  <c r="AY532" i="5" a="1"/>
  <c r="AY532" i="5" s="1"/>
  <c r="AU532" i="5" a="1"/>
  <c r="AU532" i="5" s="1"/>
  <c r="DL532" i="5" a="1"/>
  <c r="DL532" i="5" s="1"/>
  <c r="DH532" i="5" a="1"/>
  <c r="DH532" i="5" s="1"/>
  <c r="DD532" i="5" a="1"/>
  <c r="DD532" i="5" s="1"/>
  <c r="CL532" i="5" a="1"/>
  <c r="CL532" i="5" s="1"/>
  <c r="CH532" i="5" a="1"/>
  <c r="CH532" i="5" s="1"/>
  <c r="CD532" i="5" a="1"/>
  <c r="CD532" i="5" s="1"/>
  <c r="BR532" i="5" a="1"/>
  <c r="BR532" i="5" s="1"/>
  <c r="BJ532" i="5" a="1"/>
  <c r="BJ532" i="5" s="1"/>
  <c r="BF532" i="5" a="1"/>
  <c r="BF532" i="5" s="1"/>
  <c r="BB532" i="5" a="1"/>
  <c r="BB532" i="5" s="1"/>
  <c r="AX532" i="5" a="1"/>
  <c r="AX532" i="5" s="1"/>
  <c r="AT532" i="5" a="1"/>
  <c r="AT532" i="5" s="1"/>
  <c r="AL532" i="5" a="1"/>
  <c r="AL532" i="5" s="1"/>
  <c r="AH532" i="5" a="1"/>
  <c r="AH532" i="5" s="1"/>
  <c r="AD532" i="5" a="1"/>
  <c r="AD532" i="5" s="1"/>
  <c r="DK532" i="5" a="1"/>
  <c r="DK532" i="5" s="1"/>
  <c r="DG532" i="5" a="1"/>
  <c r="DG532" i="5" s="1"/>
  <c r="DC532" i="5" a="1"/>
  <c r="DC532" i="5" s="1"/>
  <c r="CK532" i="5" a="1"/>
  <c r="CK532" i="5" s="1"/>
  <c r="CG532" i="5" a="1"/>
  <c r="CG532" i="5" s="1"/>
  <c r="CC532" i="5" a="1"/>
  <c r="CC532" i="5" s="1"/>
  <c r="BQ532" i="5" a="1"/>
  <c r="BQ532" i="5" s="1"/>
  <c r="BI532" i="5" a="1"/>
  <c r="BI532" i="5" s="1"/>
  <c r="BE532" i="5" a="1"/>
  <c r="BE532" i="5" s="1"/>
  <c r="BA532" i="5" a="1"/>
  <c r="BA532" i="5" s="1"/>
  <c r="AW532" i="5" a="1"/>
  <c r="AW532" i="5" s="1"/>
  <c r="AS532" i="5" a="1"/>
  <c r="AS532" i="5" s="1"/>
  <c r="AJ532" i="5" a="1"/>
  <c r="AJ532" i="5" s="1"/>
  <c r="Z532" i="5" a="1"/>
  <c r="Z532" i="5" s="1"/>
  <c r="R532" i="5" a="1"/>
  <c r="R532" i="5" s="1"/>
  <c r="J532" i="5" a="1"/>
  <c r="J532" i="5" s="1"/>
  <c r="AI532" i="5" a="1"/>
  <c r="AI532" i="5" s="1"/>
  <c r="Y532" i="5" a="1"/>
  <c r="Y532" i="5" s="1"/>
  <c r="Q532" i="5" a="1"/>
  <c r="Q532" i="5" s="1"/>
  <c r="I532" i="5" a="1"/>
  <c r="I532" i="5" s="1"/>
  <c r="AG532" i="5" a="1"/>
  <c r="AG532" i="5" s="1"/>
  <c r="X532" i="5" a="1"/>
  <c r="X532" i="5" s="1"/>
  <c r="P532" i="5" a="1"/>
  <c r="P532" i="5" s="1"/>
  <c r="H532" i="5" a="1"/>
  <c r="H532" i="5" s="1"/>
  <c r="AF532" i="5" a="1"/>
  <c r="AF532" i="5" s="1"/>
  <c r="W532" i="5" a="1"/>
  <c r="W532" i="5" s="1"/>
  <c r="O532" i="5" a="1"/>
  <c r="O532" i="5" s="1"/>
  <c r="G532" i="5" a="1"/>
  <c r="G532" i="5" s="1"/>
  <c r="AE532" i="5" a="1"/>
  <c r="AE532" i="5" s="1"/>
  <c r="V532" i="5" a="1"/>
  <c r="V532" i="5" s="1"/>
  <c r="N532" i="5" a="1"/>
  <c r="N532" i="5" s="1"/>
  <c r="F532" i="5" a="1"/>
  <c r="F532" i="5" s="1"/>
  <c r="A533" i="5"/>
  <c r="AC532" i="5" a="1"/>
  <c r="AC532" i="5" s="1"/>
  <c r="U532" i="5" a="1"/>
  <c r="U532" i="5" s="1"/>
  <c r="M532" i="5" a="1"/>
  <c r="M532" i="5" s="1"/>
  <c r="E532" i="5" a="1"/>
  <c r="E532" i="5" s="1"/>
  <c r="AB532" i="5" a="1"/>
  <c r="AB532" i="5" s="1"/>
  <c r="T532" i="5" a="1"/>
  <c r="T532" i="5" s="1"/>
  <c r="L532" i="5" a="1"/>
  <c r="L532" i="5" s="1"/>
  <c r="D532" i="5" a="1"/>
  <c r="D532" i="5" s="1"/>
  <c r="AK532" i="5" a="1"/>
  <c r="AK532" i="5" s="1"/>
  <c r="AA532" i="5" a="1"/>
  <c r="AA532" i="5" s="1"/>
  <c r="S532" i="5" a="1"/>
  <c r="S532" i="5" s="1"/>
  <c r="K532" i="5" a="1"/>
  <c r="K532" i="5" s="1"/>
  <c r="C532" i="5" a="1"/>
  <c r="C532" i="5" s="1"/>
  <c r="DJ581" i="5" a="1"/>
  <c r="DJ581" i="5" s="1"/>
  <c r="DF581" i="5" a="1"/>
  <c r="DF581" i="5" s="1"/>
  <c r="DB581" i="5" a="1"/>
  <c r="DB581" i="5" s="1"/>
  <c r="CJ581" i="5" a="1"/>
  <c r="CJ581" i="5" s="1"/>
  <c r="CF581" i="5" a="1"/>
  <c r="CF581" i="5" s="1"/>
  <c r="CB581" i="5" a="1"/>
  <c r="CB581" i="5" s="1"/>
  <c r="BL581" i="5" a="1"/>
  <c r="BL581" i="5" s="1"/>
  <c r="BH581" i="5" a="1"/>
  <c r="BH581" i="5" s="1"/>
  <c r="BD581" i="5" a="1"/>
  <c r="BD581" i="5" s="1"/>
  <c r="AZ581" i="5" a="1"/>
  <c r="AZ581" i="5" s="1"/>
  <c r="AV581" i="5" a="1"/>
  <c r="AV581" i="5" s="1"/>
  <c r="A582" i="5"/>
  <c r="AI581" i="5" a="1"/>
  <c r="AI581" i="5" s="1"/>
  <c r="DL581" i="5" a="1"/>
  <c r="DL581" i="5" s="1"/>
  <c r="DH581" i="5" a="1"/>
  <c r="DH581" i="5" s="1"/>
  <c r="DD581" i="5" a="1"/>
  <c r="DD581" i="5" s="1"/>
  <c r="CK581" i="5" a="1"/>
  <c r="CK581" i="5" s="1"/>
  <c r="BR581" i="5" a="1"/>
  <c r="BR581" i="5" s="1"/>
  <c r="BI581" i="5" a="1"/>
  <c r="BI581" i="5" s="1"/>
  <c r="AX581" i="5" a="1"/>
  <c r="AX581" i="5" s="1"/>
  <c r="AS581" i="5" a="1"/>
  <c r="AS581" i="5" s="1"/>
  <c r="AK581" i="5" a="1"/>
  <c r="AK581" i="5" s="1"/>
  <c r="AA581" i="5" a="1"/>
  <c r="AA581" i="5" s="1"/>
  <c r="R581" i="5" a="1"/>
  <c r="R581" i="5" s="1"/>
  <c r="I581" i="5" a="1"/>
  <c r="I581" i="5" s="1"/>
  <c r="CE581" i="5" a="1"/>
  <c r="CE581" i="5" s="1"/>
  <c r="BC581" i="5" a="1"/>
  <c r="BC581" i="5" s="1"/>
  <c r="AJ581" i="5" a="1"/>
  <c r="AJ581" i="5" s="1"/>
  <c r="AE581" i="5" a="1"/>
  <c r="AE581" i="5" s="1"/>
  <c r="V581" i="5" a="1"/>
  <c r="V581" i="5" s="1"/>
  <c r="M581" i="5" a="1"/>
  <c r="M581" i="5" s="1"/>
  <c r="H581" i="5" a="1"/>
  <c r="H581" i="5" s="1"/>
  <c r="D581" i="5" a="1"/>
  <c r="D581" i="5" s="1"/>
  <c r="DI581" i="5" a="1"/>
  <c r="DI581" i="5" s="1"/>
  <c r="DC581" i="5" a="1"/>
  <c r="DC581" i="5" s="1"/>
  <c r="CD581" i="5" a="1"/>
  <c r="CD581" i="5" s="1"/>
  <c r="BQ581" i="5" a="1"/>
  <c r="BQ581" i="5" s="1"/>
  <c r="BB581" i="5" a="1"/>
  <c r="BB581" i="5" s="1"/>
  <c r="AW581" i="5" a="1"/>
  <c r="AW581" i="5" s="1"/>
  <c r="Z581" i="5" a="1"/>
  <c r="Z581" i="5" s="1"/>
  <c r="Q581" i="5" a="1"/>
  <c r="Q581" i="5" s="1"/>
  <c r="L581" i="5" a="1"/>
  <c r="L581" i="5" s="1"/>
  <c r="CI581" i="5" a="1"/>
  <c r="CI581" i="5" s="1"/>
  <c r="BG581" i="5" a="1"/>
  <c r="BG581" i="5" s="1"/>
  <c r="AD581" i="5" a="1"/>
  <c r="AD581" i="5" s="1"/>
  <c r="U581" i="5" a="1"/>
  <c r="U581" i="5" s="1"/>
  <c r="P581" i="5" a="1"/>
  <c r="P581" i="5" s="1"/>
  <c r="G581" i="5" a="1"/>
  <c r="G581" i="5" s="1"/>
  <c r="C581" i="5" a="1"/>
  <c r="C581" i="5" s="1"/>
  <c r="DG581" i="5" a="1"/>
  <c r="DG581" i="5" s="1"/>
  <c r="CH581" i="5" a="1"/>
  <c r="CH581" i="5" s="1"/>
  <c r="CC581" i="5" a="1"/>
  <c r="CC581" i="5" s="1"/>
  <c r="BF581" i="5" a="1"/>
  <c r="BF581" i="5" s="1"/>
  <c r="BA581" i="5" a="1"/>
  <c r="BA581" i="5" s="1"/>
  <c r="AH581" i="5" a="1"/>
  <c r="AH581" i="5" s="1"/>
  <c r="Y581" i="5" a="1"/>
  <c r="Y581" i="5" s="1"/>
  <c r="T581" i="5" a="1"/>
  <c r="T581" i="5" s="1"/>
  <c r="K581" i="5" a="1"/>
  <c r="K581" i="5" s="1"/>
  <c r="DK581" i="5" a="1"/>
  <c r="DK581" i="5" s="1"/>
  <c r="DE581" i="5" a="1"/>
  <c r="DE581" i="5" s="1"/>
  <c r="CA581" i="5" a="1"/>
  <c r="CA581" i="5" s="1"/>
  <c r="AO581" i="5" s="1"/>
  <c r="AY581" i="5" a="1"/>
  <c r="AY581" i="5" s="1"/>
  <c r="AF581" i="5" a="1"/>
  <c r="AF581" i="5" s="1"/>
  <c r="W581" i="5" a="1"/>
  <c r="W581" i="5" s="1"/>
  <c r="N581" i="5" a="1"/>
  <c r="N581" i="5" s="1"/>
  <c r="E581" i="5" a="1"/>
  <c r="E581" i="5" s="1"/>
  <c r="DA581" i="5" a="1"/>
  <c r="DA581" i="5" s="1"/>
  <c r="CL581" i="5" a="1"/>
  <c r="CL581" i="5" s="1"/>
  <c r="BE581" i="5" a="1"/>
  <c r="BE581" i="5" s="1"/>
  <c r="AL581" i="5" a="1"/>
  <c r="AL581" i="5" s="1"/>
  <c r="S581" i="5" a="1"/>
  <c r="S581" i="5" s="1"/>
  <c r="CG581" i="5" a="1"/>
  <c r="CG581" i="5" s="1"/>
  <c r="O581" i="5" a="1"/>
  <c r="O581" i="5" s="1"/>
  <c r="AU581" i="5" a="1"/>
  <c r="AU581" i="5" s="1"/>
  <c r="AG581" i="5" a="1"/>
  <c r="AG581" i="5" s="1"/>
  <c r="AT581" i="5" a="1"/>
  <c r="AT581" i="5" s="1"/>
  <c r="AC581" i="5" a="1"/>
  <c r="AC581" i="5" s="1"/>
  <c r="BJ581" i="5" a="1"/>
  <c r="BJ581" i="5" s="1"/>
  <c r="X581" i="5" a="1"/>
  <c r="X581" i="5" s="1"/>
  <c r="F581" i="5" a="1"/>
  <c r="F581" i="5" s="1"/>
  <c r="AB581" i="5" a="1"/>
  <c r="AB581" i="5" s="1"/>
  <c r="J581" i="5" a="1"/>
  <c r="J581" i="5" s="1"/>
  <c r="BK581" i="5" a="1"/>
  <c r="BK581" i="5" s="1"/>
  <c r="BG603" i="5" a="1"/>
  <c r="BG603" i="5" s="1"/>
  <c r="AA603" i="5" a="1"/>
  <c r="AA603" i="5" s="1"/>
  <c r="K603" i="5" a="1"/>
  <c r="K603" i="5" s="1"/>
  <c r="CE603" i="5" a="1"/>
  <c r="CE603" i="5" s="1"/>
  <c r="CJ603" i="5" a="1"/>
  <c r="CJ603" i="5" s="1"/>
  <c r="AY603" i="5" a="1"/>
  <c r="AY603" i="5" s="1"/>
  <c r="AE603" i="5" a="1"/>
  <c r="AE603" i="5" s="1"/>
  <c r="CA603" i="5" a="1"/>
  <c r="CA603" i="5" s="1"/>
  <c r="AO603" i="5" s="1"/>
  <c r="AU603" i="5" a="1"/>
  <c r="AU603" i="5" s="1"/>
  <c r="G603" i="5" a="1"/>
  <c r="G603" i="5" s="1"/>
  <c r="C603" i="5" a="1"/>
  <c r="C603" i="5" s="1"/>
  <c r="BK603" i="5" a="1"/>
  <c r="BK603" i="5" s="1"/>
  <c r="W603" i="5" a="1"/>
  <c r="W603" i="5" s="1"/>
  <c r="DI603" i="5" a="1"/>
  <c r="DI603" i="5" s="1"/>
  <c r="S603" i="5" a="1"/>
  <c r="S603" i="5" s="1"/>
  <c r="BC603" i="5" a="1"/>
  <c r="BC603" i="5" s="1"/>
  <c r="AI603" i="5" a="1"/>
  <c r="AI603" i="5" s="1"/>
  <c r="O603" i="5" a="1"/>
  <c r="O603" i="5" s="1"/>
  <c r="BT10" i="5"/>
  <c r="BW5" i="5"/>
  <c r="BW10" i="5" s="1"/>
  <c r="DJ605" i="5" a="1"/>
  <c r="DJ605" i="5" s="1"/>
  <c r="DF605" i="5" a="1"/>
  <c r="DF605" i="5" s="1"/>
  <c r="DB605" i="5" a="1"/>
  <c r="DB605" i="5" s="1"/>
  <c r="CJ605" i="5" a="1"/>
  <c r="CJ605" i="5" s="1"/>
  <c r="CF605" i="5" a="1"/>
  <c r="CF605" i="5" s="1"/>
  <c r="CB605" i="5" a="1"/>
  <c r="CB605" i="5" s="1"/>
  <c r="BL605" i="5" a="1"/>
  <c r="BL605" i="5" s="1"/>
  <c r="BH605" i="5" a="1"/>
  <c r="BH605" i="5" s="1"/>
  <c r="BD605" i="5" a="1"/>
  <c r="BD605" i="5" s="1"/>
  <c r="AZ605" i="5" a="1"/>
  <c r="AZ605" i="5" s="1"/>
  <c r="AV605" i="5" a="1"/>
  <c r="AV605" i="5" s="1"/>
  <c r="DI605" i="5" a="1"/>
  <c r="DI605" i="5" s="1"/>
  <c r="DE605" i="5" a="1"/>
  <c r="DE605" i="5" s="1"/>
  <c r="DA605" i="5" a="1"/>
  <c r="DA605" i="5" s="1"/>
  <c r="CI605" i="5" a="1"/>
  <c r="CI605" i="5" s="1"/>
  <c r="CE605" i="5" a="1"/>
  <c r="CE605" i="5" s="1"/>
  <c r="CA605" i="5" a="1"/>
  <c r="CA605" i="5" s="1"/>
  <c r="AO605" i="5" s="1"/>
  <c r="BK605" i="5" a="1"/>
  <c r="BK605" i="5" s="1"/>
  <c r="BG605" i="5" a="1"/>
  <c r="BG605" i="5" s="1"/>
  <c r="BC605" i="5" a="1"/>
  <c r="BC605" i="5" s="1"/>
  <c r="AY605" i="5" a="1"/>
  <c r="AY605" i="5" s="1"/>
  <c r="AU605" i="5" a="1"/>
  <c r="AU605" i="5" s="1"/>
  <c r="A606" i="5"/>
  <c r="AI605" i="5" a="1"/>
  <c r="AI605" i="5" s="1"/>
  <c r="AE605" i="5" a="1"/>
  <c r="AE605" i="5" s="1"/>
  <c r="AA605" i="5" a="1"/>
  <c r="AA605" i="5" s="1"/>
  <c r="W605" i="5" a="1"/>
  <c r="W605" i="5" s="1"/>
  <c r="S605" i="5" a="1"/>
  <c r="S605" i="5" s="1"/>
  <c r="O605" i="5" a="1"/>
  <c r="O605" i="5" s="1"/>
  <c r="K605" i="5" a="1"/>
  <c r="K605" i="5" s="1"/>
  <c r="G605" i="5" a="1"/>
  <c r="G605" i="5" s="1"/>
  <c r="C605" i="5" a="1"/>
  <c r="C605" i="5" s="1"/>
  <c r="DL605" i="5" a="1"/>
  <c r="DL605" i="5" s="1"/>
  <c r="DH605" i="5" a="1"/>
  <c r="DH605" i="5" s="1"/>
  <c r="DD605" i="5" a="1"/>
  <c r="DD605" i="5" s="1"/>
  <c r="CL605" i="5" a="1"/>
  <c r="CL605" i="5" s="1"/>
  <c r="CH605" i="5" a="1"/>
  <c r="CH605" i="5" s="1"/>
  <c r="CD605" i="5" a="1"/>
  <c r="CD605" i="5" s="1"/>
  <c r="BR605" i="5" a="1"/>
  <c r="BR605" i="5" s="1"/>
  <c r="BJ605" i="5" a="1"/>
  <c r="BJ605" i="5" s="1"/>
  <c r="BF605" i="5" a="1"/>
  <c r="BF605" i="5" s="1"/>
  <c r="BB605" i="5" a="1"/>
  <c r="BB605" i="5" s="1"/>
  <c r="AX605" i="5" a="1"/>
  <c r="AX605" i="5" s="1"/>
  <c r="AT605" i="5" a="1"/>
  <c r="AT605" i="5" s="1"/>
  <c r="AL605" i="5" a="1"/>
  <c r="AL605" i="5" s="1"/>
  <c r="AH605" i="5" a="1"/>
  <c r="AH605" i="5" s="1"/>
  <c r="AD605" i="5" a="1"/>
  <c r="AD605" i="5" s="1"/>
  <c r="Z605" i="5" a="1"/>
  <c r="Z605" i="5" s="1"/>
  <c r="V605" i="5" a="1"/>
  <c r="V605" i="5" s="1"/>
  <c r="R605" i="5" a="1"/>
  <c r="R605" i="5" s="1"/>
  <c r="N605" i="5" a="1"/>
  <c r="N605" i="5" s="1"/>
  <c r="J605" i="5" a="1"/>
  <c r="J605" i="5" s="1"/>
  <c r="F605" i="5" a="1"/>
  <c r="F605" i="5" s="1"/>
  <c r="CK605" i="5" a="1"/>
  <c r="CK605" i="5" s="1"/>
  <c r="AS605" i="5" a="1"/>
  <c r="AS605" i="5" s="1"/>
  <c r="X605" i="5" a="1"/>
  <c r="X605" i="5" s="1"/>
  <c r="M605" i="5" a="1"/>
  <c r="M605" i="5" s="1"/>
  <c r="BQ605" i="5" a="1"/>
  <c r="BQ605" i="5" s="1"/>
  <c r="AG605" i="5" a="1"/>
  <c r="AG605" i="5" s="1"/>
  <c r="L605" i="5" a="1"/>
  <c r="L605" i="5" s="1"/>
  <c r="DG605" i="5" a="1"/>
  <c r="DG605" i="5" s="1"/>
  <c r="BA605" i="5" a="1"/>
  <c r="BA605" i="5" s="1"/>
  <c r="AF605" i="5" a="1"/>
  <c r="AF605" i="5" s="1"/>
  <c r="U605" i="5" a="1"/>
  <c r="U605" i="5" s="1"/>
  <c r="CG605" i="5" a="1"/>
  <c r="CG605" i="5" s="1"/>
  <c r="T605" i="5" a="1"/>
  <c r="T605" i="5" s="1"/>
  <c r="I605" i="5" a="1"/>
  <c r="I605" i="5" s="1"/>
  <c r="BI605" i="5" a="1"/>
  <c r="BI605" i="5" s="1"/>
  <c r="AC605" i="5" a="1"/>
  <c r="AC605" i="5" s="1"/>
  <c r="H605" i="5" a="1"/>
  <c r="H605" i="5" s="1"/>
  <c r="DK605" i="5" a="1"/>
  <c r="DK605" i="5" s="1"/>
  <c r="BE605" i="5" a="1"/>
  <c r="BE605" i="5" s="1"/>
  <c r="AJ605" i="5" a="1"/>
  <c r="AJ605" i="5" s="1"/>
  <c r="Y605" i="5" a="1"/>
  <c r="Y605" i="5" s="1"/>
  <c r="D605" i="5" a="1"/>
  <c r="D605" i="5" s="1"/>
  <c r="CB606" i="5" l="1" a="1"/>
  <c r="CB606" i="5" s="1"/>
  <c r="AZ606" i="5" a="1"/>
  <c r="AZ606" i="5" s="1"/>
  <c r="C606" i="5" a="1"/>
  <c r="C606" i="5" s="1"/>
  <c r="AJ606" i="5" a="1"/>
  <c r="AJ606" i="5" s="1"/>
  <c r="AI606" i="5" a="1"/>
  <c r="AI606" i="5" s="1"/>
  <c r="DF606" i="5" a="1"/>
  <c r="DF606" i="5" s="1"/>
  <c r="X606" i="5" a="1"/>
  <c r="X606" i="5" s="1"/>
  <c r="O606" i="5" a="1"/>
  <c r="O606" i="5" s="1"/>
  <c r="D606" i="5" a="1"/>
  <c r="D606" i="5" s="1"/>
  <c r="DI582" i="5" a="1"/>
  <c r="DI582" i="5" s="1"/>
  <c r="DE582" i="5" a="1"/>
  <c r="DE582" i="5" s="1"/>
  <c r="DA582" i="5" a="1"/>
  <c r="DA582" i="5" s="1"/>
  <c r="CI582" i="5" a="1"/>
  <c r="CI582" i="5" s="1"/>
  <c r="CE582" i="5" a="1"/>
  <c r="CE582" i="5" s="1"/>
  <c r="CA582" i="5" a="1"/>
  <c r="CA582" i="5" s="1"/>
  <c r="AO582" i="5" s="1"/>
  <c r="BK582" i="5" a="1"/>
  <c r="BK582" i="5" s="1"/>
  <c r="BG582" i="5" a="1"/>
  <c r="BG582" i="5" s="1"/>
  <c r="BC582" i="5" a="1"/>
  <c r="BC582" i="5" s="1"/>
  <c r="AY582" i="5" a="1"/>
  <c r="AY582" i="5" s="1"/>
  <c r="AU582" i="5" a="1"/>
  <c r="AU582" i="5" s="1"/>
  <c r="A583" i="5"/>
  <c r="DL582" i="5" a="1"/>
  <c r="DL582" i="5" s="1"/>
  <c r="DH582" i="5" a="1"/>
  <c r="DH582" i="5" s="1"/>
  <c r="DD582" i="5" a="1"/>
  <c r="DD582" i="5" s="1"/>
  <c r="CL582" i="5" a="1"/>
  <c r="CL582" i="5" s="1"/>
  <c r="CH582" i="5" a="1"/>
  <c r="CH582" i="5" s="1"/>
  <c r="CD582" i="5" a="1"/>
  <c r="CD582" i="5" s="1"/>
  <c r="BR582" i="5" a="1"/>
  <c r="BR582" i="5" s="1"/>
  <c r="BJ582" i="5" a="1"/>
  <c r="BJ582" i="5" s="1"/>
  <c r="BF582" i="5" a="1"/>
  <c r="BF582" i="5" s="1"/>
  <c r="BB582" i="5" a="1"/>
  <c r="BB582" i="5" s="1"/>
  <c r="AX582" i="5" a="1"/>
  <c r="AX582" i="5" s="1"/>
  <c r="AT582" i="5" a="1"/>
  <c r="AT582" i="5" s="1"/>
  <c r="AL582" i="5" a="1"/>
  <c r="AL582" i="5" s="1"/>
  <c r="AH582" i="5" a="1"/>
  <c r="AH582" i="5" s="1"/>
  <c r="AD582" i="5" a="1"/>
  <c r="AD582" i="5" s="1"/>
  <c r="Z582" i="5" a="1"/>
  <c r="Z582" i="5" s="1"/>
  <c r="V582" i="5" a="1"/>
  <c r="V582" i="5" s="1"/>
  <c r="R582" i="5" a="1"/>
  <c r="R582" i="5" s="1"/>
  <c r="N582" i="5" a="1"/>
  <c r="N582" i="5" s="1"/>
  <c r="J582" i="5" a="1"/>
  <c r="J582" i="5" s="1"/>
  <c r="F582" i="5" a="1"/>
  <c r="F582" i="5" s="1"/>
  <c r="DK582" i="5" a="1"/>
  <c r="DK582" i="5" s="1"/>
  <c r="DG582" i="5" a="1"/>
  <c r="DG582" i="5" s="1"/>
  <c r="DC582" i="5" a="1"/>
  <c r="DC582" i="5" s="1"/>
  <c r="CK582" i="5" a="1"/>
  <c r="CK582" i="5" s="1"/>
  <c r="CG582" i="5" a="1"/>
  <c r="CG582" i="5" s="1"/>
  <c r="CC582" i="5" a="1"/>
  <c r="CC582" i="5" s="1"/>
  <c r="BQ582" i="5" a="1"/>
  <c r="BQ582" i="5" s="1"/>
  <c r="BI582" i="5" a="1"/>
  <c r="BI582" i="5" s="1"/>
  <c r="BE582" i="5" a="1"/>
  <c r="BE582" i="5" s="1"/>
  <c r="BA582" i="5" a="1"/>
  <c r="BA582" i="5" s="1"/>
  <c r="AW582" i="5" a="1"/>
  <c r="AW582" i="5" s="1"/>
  <c r="AS582" i="5" a="1"/>
  <c r="AS582" i="5" s="1"/>
  <c r="AK582" i="5" a="1"/>
  <c r="AK582" i="5" s="1"/>
  <c r="AG582" i="5" a="1"/>
  <c r="AG582" i="5" s="1"/>
  <c r="AC582" i="5" a="1"/>
  <c r="AC582" i="5" s="1"/>
  <c r="Y582" i="5" a="1"/>
  <c r="Y582" i="5" s="1"/>
  <c r="AA582" i="5" a="1"/>
  <c r="AA582" i="5" s="1"/>
  <c r="S582" i="5" a="1"/>
  <c r="S582" i="5" s="1"/>
  <c r="DF582" i="5" a="1"/>
  <c r="DF582" i="5" s="1"/>
  <c r="CB582" i="5" a="1"/>
  <c r="CB582" i="5" s="1"/>
  <c r="AZ582" i="5" a="1"/>
  <c r="AZ582" i="5" s="1"/>
  <c r="AJ582" i="5" a="1"/>
  <c r="AJ582" i="5" s="1"/>
  <c r="L582" i="5" a="1"/>
  <c r="L582" i="5" s="1"/>
  <c r="E582" i="5" a="1"/>
  <c r="E582" i="5" s="1"/>
  <c r="AI582" i="5" a="1"/>
  <c r="AI582" i="5" s="1"/>
  <c r="X582" i="5" a="1"/>
  <c r="X582" i="5" s="1"/>
  <c r="Q582" i="5" a="1"/>
  <c r="Q582" i="5" s="1"/>
  <c r="K582" i="5" a="1"/>
  <c r="K582" i="5" s="1"/>
  <c r="DB582" i="5" a="1"/>
  <c r="DB582" i="5" s="1"/>
  <c r="BL582" i="5" a="1"/>
  <c r="BL582" i="5" s="1"/>
  <c r="AV582" i="5" a="1"/>
  <c r="AV582" i="5" s="1"/>
  <c r="W582" i="5" a="1"/>
  <c r="W582" i="5" s="1"/>
  <c r="D582" i="5" a="1"/>
  <c r="D582" i="5" s="1"/>
  <c r="AF582" i="5" a="1"/>
  <c r="AF582" i="5" s="1"/>
  <c r="P582" i="5" a="1"/>
  <c r="P582" i="5" s="1"/>
  <c r="I582" i="5" a="1"/>
  <c r="I582" i="5" s="1"/>
  <c r="C582" i="5" a="1"/>
  <c r="C582" i="5" s="1"/>
  <c r="DJ582" i="5" a="1"/>
  <c r="DJ582" i="5" s="1"/>
  <c r="CF582" i="5" a="1"/>
  <c r="CF582" i="5" s="1"/>
  <c r="BD582" i="5" a="1"/>
  <c r="BD582" i="5" s="1"/>
  <c r="AB582" i="5" a="1"/>
  <c r="AB582" i="5" s="1"/>
  <c r="T582" i="5" a="1"/>
  <c r="T582" i="5" s="1"/>
  <c r="M582" i="5" a="1"/>
  <c r="M582" i="5" s="1"/>
  <c r="G582" i="5" a="1"/>
  <c r="G582" i="5" s="1"/>
  <c r="O582" i="5" a="1"/>
  <c r="O582" i="5" s="1"/>
  <c r="H582" i="5" a="1"/>
  <c r="H582" i="5" s="1"/>
  <c r="AE582" i="5" a="1"/>
  <c r="AE582" i="5" s="1"/>
  <c r="CJ582" i="5" a="1"/>
  <c r="CJ582" i="5" s="1"/>
  <c r="BH582" i="5" a="1"/>
  <c r="BH582" i="5" s="1"/>
  <c r="U582" i="5" a="1"/>
  <c r="U582" i="5" s="1"/>
  <c r="DI533" i="5" a="1"/>
  <c r="DI533" i="5" s="1"/>
  <c r="DE533" i="5" a="1"/>
  <c r="DE533" i="5" s="1"/>
  <c r="DA533" i="5" a="1"/>
  <c r="DA533" i="5" s="1"/>
  <c r="CI533" i="5" a="1"/>
  <c r="CI533" i="5" s="1"/>
  <c r="CE533" i="5" a="1"/>
  <c r="CE533" i="5" s="1"/>
  <c r="CA533" i="5" a="1"/>
  <c r="CA533" i="5" s="1"/>
  <c r="AO533" i="5" s="1"/>
  <c r="BK533" i="5" a="1"/>
  <c r="BK533" i="5" s="1"/>
  <c r="BG533" i="5" a="1"/>
  <c r="BG533" i="5" s="1"/>
  <c r="BC533" i="5" a="1"/>
  <c r="BC533" i="5" s="1"/>
  <c r="AY533" i="5" a="1"/>
  <c r="AY533" i="5" s="1"/>
  <c r="AU533" i="5" a="1"/>
  <c r="AU533" i="5" s="1"/>
  <c r="A534" i="5"/>
  <c r="AI533" i="5" a="1"/>
  <c r="AI533" i="5" s="1"/>
  <c r="AE533" i="5" a="1"/>
  <c r="AE533" i="5" s="1"/>
  <c r="AA533" i="5" a="1"/>
  <c r="AA533" i="5" s="1"/>
  <c r="W533" i="5" a="1"/>
  <c r="W533" i="5" s="1"/>
  <c r="S533" i="5" a="1"/>
  <c r="S533" i="5" s="1"/>
  <c r="O533" i="5" a="1"/>
  <c r="O533" i="5" s="1"/>
  <c r="K533" i="5" a="1"/>
  <c r="K533" i="5" s="1"/>
  <c r="G533" i="5" a="1"/>
  <c r="G533" i="5" s="1"/>
  <c r="C533" i="5" a="1"/>
  <c r="C533" i="5" s="1"/>
  <c r="DL533" i="5" a="1"/>
  <c r="DL533" i="5" s="1"/>
  <c r="DH533" i="5" a="1"/>
  <c r="DH533" i="5" s="1"/>
  <c r="DD533" i="5" a="1"/>
  <c r="DD533" i="5" s="1"/>
  <c r="CL533" i="5" a="1"/>
  <c r="CL533" i="5" s="1"/>
  <c r="CH533" i="5" a="1"/>
  <c r="CH533" i="5" s="1"/>
  <c r="CD533" i="5" a="1"/>
  <c r="CD533" i="5" s="1"/>
  <c r="BR533" i="5" a="1"/>
  <c r="BR533" i="5" s="1"/>
  <c r="BJ533" i="5" a="1"/>
  <c r="BJ533" i="5" s="1"/>
  <c r="BF533" i="5" a="1"/>
  <c r="BF533" i="5" s="1"/>
  <c r="BB533" i="5" a="1"/>
  <c r="BB533" i="5" s="1"/>
  <c r="AX533" i="5" a="1"/>
  <c r="AX533" i="5" s="1"/>
  <c r="AT533" i="5" a="1"/>
  <c r="AT533" i="5" s="1"/>
  <c r="DK533" i="5" a="1"/>
  <c r="DK533" i="5" s="1"/>
  <c r="DG533" i="5" a="1"/>
  <c r="DG533" i="5" s="1"/>
  <c r="DC533" i="5" a="1"/>
  <c r="DC533" i="5" s="1"/>
  <c r="CK533" i="5" a="1"/>
  <c r="CK533" i="5" s="1"/>
  <c r="CG533" i="5" a="1"/>
  <c r="CG533" i="5" s="1"/>
  <c r="CC533" i="5" a="1"/>
  <c r="CC533" i="5" s="1"/>
  <c r="BQ533" i="5" a="1"/>
  <c r="BQ533" i="5" s="1"/>
  <c r="BI533" i="5" a="1"/>
  <c r="BI533" i="5" s="1"/>
  <c r="BE533" i="5" a="1"/>
  <c r="BE533" i="5" s="1"/>
  <c r="BA533" i="5" a="1"/>
  <c r="BA533" i="5" s="1"/>
  <c r="AW533" i="5" a="1"/>
  <c r="AW533" i="5" s="1"/>
  <c r="AS533" i="5" a="1"/>
  <c r="AS533" i="5" s="1"/>
  <c r="AK533" i="5" a="1"/>
  <c r="AK533" i="5" s="1"/>
  <c r="AG533" i="5" a="1"/>
  <c r="AG533" i="5" s="1"/>
  <c r="AC533" i="5" a="1"/>
  <c r="AC533" i="5" s="1"/>
  <c r="Y533" i="5" a="1"/>
  <c r="Y533" i="5" s="1"/>
  <c r="U533" i="5" a="1"/>
  <c r="U533" i="5" s="1"/>
  <c r="Q533" i="5" a="1"/>
  <c r="Q533" i="5" s="1"/>
  <c r="M533" i="5" a="1"/>
  <c r="M533" i="5" s="1"/>
  <c r="I533" i="5" a="1"/>
  <c r="I533" i="5" s="1"/>
  <c r="E533" i="5" a="1"/>
  <c r="E533" i="5" s="1"/>
  <c r="DJ533" i="5" a="1"/>
  <c r="DJ533" i="5" s="1"/>
  <c r="DF533" i="5" a="1"/>
  <c r="DF533" i="5" s="1"/>
  <c r="DB533" i="5" a="1"/>
  <c r="DB533" i="5" s="1"/>
  <c r="CJ533" i="5" a="1"/>
  <c r="CJ533" i="5" s="1"/>
  <c r="CF533" i="5" a="1"/>
  <c r="CF533" i="5" s="1"/>
  <c r="CB533" i="5" a="1"/>
  <c r="CB533" i="5" s="1"/>
  <c r="BL533" i="5" a="1"/>
  <c r="BL533" i="5" s="1"/>
  <c r="BH533" i="5" a="1"/>
  <c r="BH533" i="5" s="1"/>
  <c r="BD533" i="5" a="1"/>
  <c r="BD533" i="5" s="1"/>
  <c r="AZ533" i="5" a="1"/>
  <c r="AZ533" i="5" s="1"/>
  <c r="AV533" i="5" a="1"/>
  <c r="AV533" i="5" s="1"/>
  <c r="AB533" i="5" a="1"/>
  <c r="AB533" i="5" s="1"/>
  <c r="L533" i="5" a="1"/>
  <c r="L533" i="5" s="1"/>
  <c r="Z533" i="5" a="1"/>
  <c r="Z533" i="5" s="1"/>
  <c r="J533" i="5" a="1"/>
  <c r="J533" i="5" s="1"/>
  <c r="X533" i="5" a="1"/>
  <c r="X533" i="5" s="1"/>
  <c r="H533" i="5" a="1"/>
  <c r="H533" i="5" s="1"/>
  <c r="AL533" i="5" a="1"/>
  <c r="AL533" i="5" s="1"/>
  <c r="V533" i="5" a="1"/>
  <c r="V533" i="5" s="1"/>
  <c r="F533" i="5" a="1"/>
  <c r="F533" i="5" s="1"/>
  <c r="AJ533" i="5" a="1"/>
  <c r="AJ533" i="5" s="1"/>
  <c r="T533" i="5" a="1"/>
  <c r="T533" i="5" s="1"/>
  <c r="D533" i="5" a="1"/>
  <c r="D533" i="5" s="1"/>
  <c r="AH533" i="5" a="1"/>
  <c r="AH533" i="5" s="1"/>
  <c r="R533" i="5" a="1"/>
  <c r="R533" i="5" s="1"/>
  <c r="AF533" i="5" a="1"/>
  <c r="AF533" i="5" s="1"/>
  <c r="P533" i="5" a="1"/>
  <c r="P533" i="5" s="1"/>
  <c r="AD533" i="5" a="1"/>
  <c r="AD533" i="5" s="1"/>
  <c r="N533" i="5" a="1"/>
  <c r="N533" i="5" s="1"/>
  <c r="A429" i="5"/>
  <c r="AI428" i="5" a="1"/>
  <c r="AI428" i="5" s="1"/>
  <c r="AE428" i="5" a="1"/>
  <c r="AE428" i="5" s="1"/>
  <c r="AA428" i="5" a="1"/>
  <c r="AA428" i="5" s="1"/>
  <c r="W428" i="5" a="1"/>
  <c r="W428" i="5" s="1"/>
  <c r="S428" i="5" a="1"/>
  <c r="S428" i="5" s="1"/>
  <c r="O428" i="5" a="1"/>
  <c r="O428" i="5" s="1"/>
  <c r="K428" i="5" a="1"/>
  <c r="K428" i="5" s="1"/>
  <c r="G428" i="5" a="1"/>
  <c r="G428" i="5" s="1"/>
  <c r="C428" i="5" a="1"/>
  <c r="C428" i="5" s="1"/>
  <c r="DL428" i="5" a="1"/>
  <c r="DL428" i="5" s="1"/>
  <c r="DH428" i="5" a="1"/>
  <c r="DH428" i="5" s="1"/>
  <c r="DD428" i="5" a="1"/>
  <c r="DD428" i="5" s="1"/>
  <c r="CL428" i="5" a="1"/>
  <c r="CL428" i="5" s="1"/>
  <c r="CH428" i="5" a="1"/>
  <c r="CH428" i="5" s="1"/>
  <c r="CD428" i="5" a="1"/>
  <c r="CD428" i="5" s="1"/>
  <c r="BR428" i="5" a="1"/>
  <c r="BR428" i="5" s="1"/>
  <c r="BJ428" i="5" a="1"/>
  <c r="BJ428" i="5" s="1"/>
  <c r="BF428" i="5" a="1"/>
  <c r="BF428" i="5" s="1"/>
  <c r="BB428" i="5" a="1"/>
  <c r="BB428" i="5" s="1"/>
  <c r="AX428" i="5" a="1"/>
  <c r="AX428" i="5" s="1"/>
  <c r="AT428" i="5" a="1"/>
  <c r="AT428" i="5" s="1"/>
  <c r="AL428" i="5" a="1"/>
  <c r="AL428" i="5" s="1"/>
  <c r="AH428" i="5" a="1"/>
  <c r="AH428" i="5" s="1"/>
  <c r="AD428" i="5" a="1"/>
  <c r="AD428" i="5" s="1"/>
  <c r="Z428" i="5" a="1"/>
  <c r="Z428" i="5" s="1"/>
  <c r="V428" i="5" a="1"/>
  <c r="V428" i="5" s="1"/>
  <c r="R428" i="5" a="1"/>
  <c r="R428" i="5" s="1"/>
  <c r="N428" i="5" a="1"/>
  <c r="N428" i="5" s="1"/>
  <c r="J428" i="5" a="1"/>
  <c r="J428" i="5" s="1"/>
  <c r="F428" i="5" a="1"/>
  <c r="F428" i="5" s="1"/>
  <c r="DK428" i="5" a="1"/>
  <c r="DK428" i="5" s="1"/>
  <c r="DG428" i="5" a="1"/>
  <c r="DG428" i="5" s="1"/>
  <c r="DC428" i="5" a="1"/>
  <c r="DC428" i="5" s="1"/>
  <c r="CK428" i="5" a="1"/>
  <c r="CK428" i="5" s="1"/>
  <c r="CG428" i="5" a="1"/>
  <c r="CG428" i="5" s="1"/>
  <c r="CC428" i="5" a="1"/>
  <c r="CC428" i="5" s="1"/>
  <c r="BQ428" i="5" a="1"/>
  <c r="BQ428" i="5" s="1"/>
  <c r="BI428" i="5" a="1"/>
  <c r="BI428" i="5" s="1"/>
  <c r="BE428" i="5" a="1"/>
  <c r="BE428" i="5" s="1"/>
  <c r="BA428" i="5" a="1"/>
  <c r="BA428" i="5" s="1"/>
  <c r="AW428" i="5" a="1"/>
  <c r="AW428" i="5" s="1"/>
  <c r="AS428" i="5" a="1"/>
  <c r="AS428" i="5" s="1"/>
  <c r="AK428" i="5" a="1"/>
  <c r="AK428" i="5" s="1"/>
  <c r="AG428" i="5" a="1"/>
  <c r="AG428" i="5" s="1"/>
  <c r="AC428" i="5" a="1"/>
  <c r="AC428" i="5" s="1"/>
  <c r="Y428" i="5" a="1"/>
  <c r="Y428" i="5" s="1"/>
  <c r="U428" i="5" a="1"/>
  <c r="U428" i="5" s="1"/>
  <c r="Q428" i="5" a="1"/>
  <c r="Q428" i="5" s="1"/>
  <c r="M428" i="5" a="1"/>
  <c r="M428" i="5" s="1"/>
  <c r="I428" i="5" a="1"/>
  <c r="I428" i="5" s="1"/>
  <c r="E428" i="5" a="1"/>
  <c r="E428" i="5" s="1"/>
  <c r="DJ428" i="5" a="1"/>
  <c r="DJ428" i="5" s="1"/>
  <c r="DF428" i="5" a="1"/>
  <c r="DF428" i="5" s="1"/>
  <c r="DB428" i="5" a="1"/>
  <c r="DB428" i="5" s="1"/>
  <c r="CJ428" i="5" a="1"/>
  <c r="CJ428" i="5" s="1"/>
  <c r="CF428" i="5" a="1"/>
  <c r="CF428" i="5" s="1"/>
  <c r="CB428" i="5" a="1"/>
  <c r="CB428" i="5" s="1"/>
  <c r="BL428" i="5" a="1"/>
  <c r="BL428" i="5" s="1"/>
  <c r="BH428" i="5" a="1"/>
  <c r="BH428" i="5" s="1"/>
  <c r="BD428" i="5" a="1"/>
  <c r="BD428" i="5" s="1"/>
  <c r="AZ428" i="5" a="1"/>
  <c r="AZ428" i="5" s="1"/>
  <c r="AV428" i="5" a="1"/>
  <c r="AV428" i="5" s="1"/>
  <c r="AJ428" i="5" a="1"/>
  <c r="AJ428" i="5" s="1"/>
  <c r="AF428" i="5" a="1"/>
  <c r="AF428" i="5" s="1"/>
  <c r="AB428" i="5" a="1"/>
  <c r="AB428" i="5" s="1"/>
  <c r="X428" i="5" a="1"/>
  <c r="X428" i="5" s="1"/>
  <c r="T428" i="5" a="1"/>
  <c r="T428" i="5" s="1"/>
  <c r="P428" i="5" a="1"/>
  <c r="P428" i="5" s="1"/>
  <c r="L428" i="5" a="1"/>
  <c r="L428" i="5" s="1"/>
  <c r="H428" i="5" a="1"/>
  <c r="H428" i="5" s="1"/>
  <c r="D428" i="5" a="1"/>
  <c r="D428" i="5" s="1"/>
  <c r="CI428" i="5" a="1"/>
  <c r="CI428" i="5" s="1"/>
  <c r="CE428" i="5" a="1"/>
  <c r="CE428" i="5" s="1"/>
  <c r="CA428" i="5" a="1"/>
  <c r="CA428" i="5" s="1"/>
  <c r="AO428" i="5" s="1"/>
  <c r="BK428" i="5" a="1"/>
  <c r="BK428" i="5" s="1"/>
  <c r="BG428" i="5" a="1"/>
  <c r="BG428" i="5" s="1"/>
  <c r="DI428" i="5" a="1"/>
  <c r="DI428" i="5" s="1"/>
  <c r="BC428" i="5" a="1"/>
  <c r="BC428" i="5" s="1"/>
  <c r="DE428" i="5" a="1"/>
  <c r="DE428" i="5" s="1"/>
  <c r="AY428" i="5" a="1"/>
  <c r="AY428" i="5" s="1"/>
  <c r="DA428" i="5" a="1"/>
  <c r="DA428" i="5" s="1"/>
  <c r="AU428" i="5" a="1"/>
  <c r="AU428" i="5" s="1"/>
  <c r="DL191" i="5" a="1"/>
  <c r="DL191" i="5" s="1"/>
  <c r="DH191" i="5" a="1"/>
  <c r="DH191" i="5" s="1"/>
  <c r="DD191" i="5" a="1"/>
  <c r="DD191" i="5" s="1"/>
  <c r="CL191" i="5" a="1"/>
  <c r="CL191" i="5" s="1"/>
  <c r="CH191" i="5" a="1"/>
  <c r="CH191" i="5" s="1"/>
  <c r="CD191" i="5" a="1"/>
  <c r="CD191" i="5" s="1"/>
  <c r="BR191" i="5" a="1"/>
  <c r="BR191" i="5" s="1"/>
  <c r="BJ191" i="5" a="1"/>
  <c r="BJ191" i="5" s="1"/>
  <c r="BF191" i="5" a="1"/>
  <c r="BF191" i="5" s="1"/>
  <c r="BB191" i="5" a="1"/>
  <c r="BB191" i="5" s="1"/>
  <c r="AX191" i="5" a="1"/>
  <c r="AX191" i="5" s="1"/>
  <c r="AT191" i="5" a="1"/>
  <c r="AT191" i="5" s="1"/>
  <c r="AL191" i="5" a="1"/>
  <c r="AL191" i="5" s="1"/>
  <c r="AH191" i="5" a="1"/>
  <c r="AH191" i="5" s="1"/>
  <c r="AD191" i="5" a="1"/>
  <c r="AD191" i="5" s="1"/>
  <c r="Z191" i="5" a="1"/>
  <c r="Z191" i="5" s="1"/>
  <c r="V191" i="5" a="1"/>
  <c r="V191" i="5" s="1"/>
  <c r="R191" i="5" a="1"/>
  <c r="R191" i="5" s="1"/>
  <c r="N191" i="5" a="1"/>
  <c r="N191" i="5" s="1"/>
  <c r="J191" i="5" a="1"/>
  <c r="J191" i="5" s="1"/>
  <c r="F191" i="5" a="1"/>
  <c r="F191" i="5" s="1"/>
  <c r="AJ191" i="5" a="1"/>
  <c r="AJ191" i="5" s="1"/>
  <c r="AE191" i="5" a="1"/>
  <c r="AE191" i="5" s="1"/>
  <c r="Y191" i="5" a="1"/>
  <c r="Y191" i="5" s="1"/>
  <c r="T191" i="5" a="1"/>
  <c r="T191" i="5" s="1"/>
  <c r="O191" i="5" a="1"/>
  <c r="O191" i="5" s="1"/>
  <c r="I191" i="5" a="1"/>
  <c r="I191" i="5" s="1"/>
  <c r="D191" i="5" a="1"/>
  <c r="D191" i="5" s="1"/>
  <c r="DI191" i="5" a="1"/>
  <c r="DI191" i="5" s="1"/>
  <c r="DC191" i="5" a="1"/>
  <c r="DC191" i="5" s="1"/>
  <c r="CJ191" i="5" a="1"/>
  <c r="CJ191" i="5" s="1"/>
  <c r="CE191" i="5" a="1"/>
  <c r="CE191" i="5" s="1"/>
  <c r="BQ191" i="5" a="1"/>
  <c r="BQ191" i="5" s="1"/>
  <c r="BH191" i="5" a="1"/>
  <c r="BH191" i="5" s="1"/>
  <c r="BC191" i="5" a="1"/>
  <c r="BC191" i="5" s="1"/>
  <c r="AW191" i="5" a="1"/>
  <c r="AW191" i="5" s="1"/>
  <c r="AI191" i="5" a="1"/>
  <c r="AI191" i="5" s="1"/>
  <c r="AC191" i="5" a="1"/>
  <c r="AC191" i="5" s="1"/>
  <c r="X191" i="5" a="1"/>
  <c r="X191" i="5" s="1"/>
  <c r="S191" i="5" a="1"/>
  <c r="S191" i="5" s="1"/>
  <c r="M191" i="5" a="1"/>
  <c r="M191" i="5" s="1"/>
  <c r="H191" i="5" a="1"/>
  <c r="H191" i="5" s="1"/>
  <c r="C191" i="5" a="1"/>
  <c r="C191" i="5" s="1"/>
  <c r="DK191" i="5" a="1"/>
  <c r="DK191" i="5" s="1"/>
  <c r="DF191" i="5" a="1"/>
  <c r="DF191" i="5" s="1"/>
  <c r="DA191" i="5" a="1"/>
  <c r="DA191" i="5" s="1"/>
  <c r="CG191" i="5" a="1"/>
  <c r="CG191" i="5" s="1"/>
  <c r="CB191" i="5" a="1"/>
  <c r="CB191" i="5" s="1"/>
  <c r="BK191" i="5" a="1"/>
  <c r="BK191" i="5" s="1"/>
  <c r="BE191" i="5" a="1"/>
  <c r="BE191" i="5" s="1"/>
  <c r="AZ191" i="5" a="1"/>
  <c r="AZ191" i="5" s="1"/>
  <c r="AU191" i="5" a="1"/>
  <c r="AU191" i="5" s="1"/>
  <c r="AK191" i="5" a="1"/>
  <c r="AK191" i="5" s="1"/>
  <c r="AF191" i="5" a="1"/>
  <c r="AF191" i="5" s="1"/>
  <c r="AA191" i="5" a="1"/>
  <c r="AA191" i="5" s="1"/>
  <c r="U191" i="5" a="1"/>
  <c r="U191" i="5" s="1"/>
  <c r="P191" i="5" a="1"/>
  <c r="P191" i="5" s="1"/>
  <c r="K191" i="5" a="1"/>
  <c r="K191" i="5" s="1"/>
  <c r="E191" i="5" a="1"/>
  <c r="E191" i="5" s="1"/>
  <c r="A192" i="5"/>
  <c r="CI191" i="5" a="1"/>
  <c r="CI191" i="5" s="1"/>
  <c r="BI191" i="5" a="1"/>
  <c r="BI191" i="5" s="1"/>
  <c r="Q191" i="5" a="1"/>
  <c r="Q191" i="5" s="1"/>
  <c r="DJ191" i="5" a="1"/>
  <c r="DJ191" i="5" s="1"/>
  <c r="BG191" i="5" a="1"/>
  <c r="BG191" i="5" s="1"/>
  <c r="AS191" i="5" a="1"/>
  <c r="AS191" i="5" s="1"/>
  <c r="DG191" i="5" a="1"/>
  <c r="DG191" i="5" s="1"/>
  <c r="CF191" i="5" a="1"/>
  <c r="CF191" i="5" s="1"/>
  <c r="AB191" i="5" a="1"/>
  <c r="AB191" i="5" s="1"/>
  <c r="CC191" i="5" a="1"/>
  <c r="CC191" i="5" s="1"/>
  <c r="BD191" i="5" a="1"/>
  <c r="BD191" i="5" s="1"/>
  <c r="L191" i="5" a="1"/>
  <c r="L191" i="5" s="1"/>
  <c r="DE191" i="5" a="1"/>
  <c r="DE191" i="5" s="1"/>
  <c r="BA191" i="5" a="1"/>
  <c r="BA191" i="5" s="1"/>
  <c r="DB191" i="5" a="1"/>
  <c r="DB191" i="5" s="1"/>
  <c r="CA191" i="5" a="1"/>
  <c r="CA191" i="5" s="1"/>
  <c r="AO191" i="5" s="1"/>
  <c r="W191" i="5" a="1"/>
  <c r="W191" i="5" s="1"/>
  <c r="BL191" i="5" a="1"/>
  <c r="BL191" i="5" s="1"/>
  <c r="AY191" i="5" a="1"/>
  <c r="AY191" i="5" s="1"/>
  <c r="G191" i="5" a="1"/>
  <c r="G191" i="5" s="1"/>
  <c r="CK191" i="5" a="1"/>
  <c r="CK191" i="5" s="1"/>
  <c r="AV191" i="5" a="1"/>
  <c r="AV191" i="5" s="1"/>
  <c r="AG191" i="5" a="1"/>
  <c r="AG191" i="5" s="1"/>
  <c r="DI356" i="5" a="1"/>
  <c r="DI356" i="5" s="1"/>
  <c r="DE356" i="5" a="1"/>
  <c r="DE356" i="5" s="1"/>
  <c r="DA356" i="5" a="1"/>
  <c r="DA356" i="5" s="1"/>
  <c r="CI356" i="5" a="1"/>
  <c r="CI356" i="5" s="1"/>
  <c r="CE356" i="5" a="1"/>
  <c r="CE356" i="5" s="1"/>
  <c r="CA356" i="5" a="1"/>
  <c r="CA356" i="5" s="1"/>
  <c r="AO356" i="5" s="1"/>
  <c r="BK356" i="5" a="1"/>
  <c r="BK356" i="5" s="1"/>
  <c r="BG356" i="5" a="1"/>
  <c r="BG356" i="5" s="1"/>
  <c r="BC356" i="5" a="1"/>
  <c r="BC356" i="5" s="1"/>
  <c r="AY356" i="5" a="1"/>
  <c r="AY356" i="5" s="1"/>
  <c r="AU356" i="5" a="1"/>
  <c r="AU356" i="5" s="1"/>
  <c r="A357" i="5"/>
  <c r="AI356" i="5" a="1"/>
  <c r="AI356" i="5" s="1"/>
  <c r="AE356" i="5" a="1"/>
  <c r="AE356" i="5" s="1"/>
  <c r="AA356" i="5" a="1"/>
  <c r="AA356" i="5" s="1"/>
  <c r="W356" i="5" a="1"/>
  <c r="W356" i="5" s="1"/>
  <c r="S356" i="5" a="1"/>
  <c r="S356" i="5" s="1"/>
  <c r="O356" i="5" a="1"/>
  <c r="O356" i="5" s="1"/>
  <c r="K356" i="5" a="1"/>
  <c r="K356" i="5" s="1"/>
  <c r="G356" i="5" a="1"/>
  <c r="G356" i="5" s="1"/>
  <c r="C356" i="5" a="1"/>
  <c r="C356" i="5" s="1"/>
  <c r="DL356" i="5" a="1"/>
  <c r="DL356" i="5" s="1"/>
  <c r="DH356" i="5" a="1"/>
  <c r="DH356" i="5" s="1"/>
  <c r="DD356" i="5" a="1"/>
  <c r="DD356" i="5" s="1"/>
  <c r="CL356" i="5" a="1"/>
  <c r="CL356" i="5" s="1"/>
  <c r="CH356" i="5" a="1"/>
  <c r="CH356" i="5" s="1"/>
  <c r="CD356" i="5" a="1"/>
  <c r="CD356" i="5" s="1"/>
  <c r="BR356" i="5" a="1"/>
  <c r="BR356" i="5" s="1"/>
  <c r="BJ356" i="5" a="1"/>
  <c r="BJ356" i="5" s="1"/>
  <c r="BF356" i="5" a="1"/>
  <c r="BF356" i="5" s="1"/>
  <c r="BB356" i="5" a="1"/>
  <c r="BB356" i="5" s="1"/>
  <c r="AX356" i="5" a="1"/>
  <c r="AX356" i="5" s="1"/>
  <c r="AT356" i="5" a="1"/>
  <c r="AT356" i="5" s="1"/>
  <c r="AL356" i="5" a="1"/>
  <c r="AL356" i="5" s="1"/>
  <c r="AH356" i="5" a="1"/>
  <c r="AH356" i="5" s="1"/>
  <c r="AD356" i="5" a="1"/>
  <c r="AD356" i="5" s="1"/>
  <c r="Z356" i="5" a="1"/>
  <c r="Z356" i="5" s="1"/>
  <c r="V356" i="5" a="1"/>
  <c r="V356" i="5" s="1"/>
  <c r="R356" i="5" a="1"/>
  <c r="R356" i="5" s="1"/>
  <c r="N356" i="5" a="1"/>
  <c r="N356" i="5" s="1"/>
  <c r="J356" i="5" a="1"/>
  <c r="J356" i="5" s="1"/>
  <c r="F356" i="5" a="1"/>
  <c r="F356" i="5" s="1"/>
  <c r="DK356" i="5" a="1"/>
  <c r="DK356" i="5" s="1"/>
  <c r="DG356" i="5" a="1"/>
  <c r="DG356" i="5" s="1"/>
  <c r="DC356" i="5" a="1"/>
  <c r="DC356" i="5" s="1"/>
  <c r="CK356" i="5" a="1"/>
  <c r="CK356" i="5" s="1"/>
  <c r="CG356" i="5" a="1"/>
  <c r="CG356" i="5" s="1"/>
  <c r="CC356" i="5" a="1"/>
  <c r="CC356" i="5" s="1"/>
  <c r="BQ356" i="5" a="1"/>
  <c r="BQ356" i="5" s="1"/>
  <c r="BI356" i="5" a="1"/>
  <c r="BI356" i="5" s="1"/>
  <c r="BE356" i="5" a="1"/>
  <c r="BE356" i="5" s="1"/>
  <c r="BA356" i="5" a="1"/>
  <c r="BA356" i="5" s="1"/>
  <c r="AW356" i="5" a="1"/>
  <c r="AW356" i="5" s="1"/>
  <c r="AS356" i="5" a="1"/>
  <c r="AS356" i="5" s="1"/>
  <c r="AK356" i="5" a="1"/>
  <c r="AK356" i="5" s="1"/>
  <c r="AG356" i="5" a="1"/>
  <c r="AG356" i="5" s="1"/>
  <c r="AC356" i="5" a="1"/>
  <c r="AC356" i="5" s="1"/>
  <c r="Y356" i="5" a="1"/>
  <c r="Y356" i="5" s="1"/>
  <c r="U356" i="5" a="1"/>
  <c r="U356" i="5" s="1"/>
  <c r="Q356" i="5" a="1"/>
  <c r="Q356" i="5" s="1"/>
  <c r="M356" i="5" a="1"/>
  <c r="M356" i="5" s="1"/>
  <c r="I356" i="5" a="1"/>
  <c r="I356" i="5" s="1"/>
  <c r="E356" i="5" a="1"/>
  <c r="E356" i="5" s="1"/>
  <c r="DJ356" i="5" a="1"/>
  <c r="DJ356" i="5" s="1"/>
  <c r="DF356" i="5" a="1"/>
  <c r="DF356" i="5" s="1"/>
  <c r="DB356" i="5" a="1"/>
  <c r="DB356" i="5" s="1"/>
  <c r="CJ356" i="5" a="1"/>
  <c r="CJ356" i="5" s="1"/>
  <c r="CF356" i="5" a="1"/>
  <c r="CF356" i="5" s="1"/>
  <c r="CB356" i="5" a="1"/>
  <c r="CB356" i="5" s="1"/>
  <c r="BL356" i="5" a="1"/>
  <c r="BL356" i="5" s="1"/>
  <c r="BH356" i="5" a="1"/>
  <c r="BH356" i="5" s="1"/>
  <c r="BD356" i="5" a="1"/>
  <c r="BD356" i="5" s="1"/>
  <c r="AZ356" i="5" a="1"/>
  <c r="AZ356" i="5" s="1"/>
  <c r="AV356" i="5" a="1"/>
  <c r="AV356" i="5" s="1"/>
  <c r="AJ356" i="5" a="1"/>
  <c r="AJ356" i="5" s="1"/>
  <c r="AF356" i="5" a="1"/>
  <c r="AF356" i="5" s="1"/>
  <c r="AB356" i="5" a="1"/>
  <c r="AB356" i="5" s="1"/>
  <c r="X356" i="5" a="1"/>
  <c r="X356" i="5" s="1"/>
  <c r="T356" i="5" a="1"/>
  <c r="T356" i="5" s="1"/>
  <c r="P356" i="5" a="1"/>
  <c r="P356" i="5" s="1"/>
  <c r="L356" i="5" a="1"/>
  <c r="L356" i="5" s="1"/>
  <c r="H356" i="5" a="1"/>
  <c r="H356" i="5" s="1"/>
  <c r="D356" i="5" a="1"/>
  <c r="D356" i="5" s="1"/>
  <c r="AL13" i="5" a="1"/>
  <c r="AL13" i="5" s="1"/>
  <c r="AH13" i="5" a="1"/>
  <c r="AH13" i="5" s="1"/>
  <c r="AD13" i="5" a="1"/>
  <c r="AD13" i="5" s="1"/>
  <c r="Z13" i="5" a="1"/>
  <c r="Z13" i="5" s="1"/>
  <c r="V13" i="5" a="1"/>
  <c r="V13" i="5" s="1"/>
  <c r="R13" i="5" a="1"/>
  <c r="R13" i="5" s="1"/>
  <c r="N13" i="5" a="1"/>
  <c r="N13" i="5" s="1"/>
  <c r="J13" i="5" a="1"/>
  <c r="J13" i="5" s="1"/>
  <c r="F13" i="5" a="1"/>
  <c r="F13" i="5" s="1"/>
  <c r="AK13" i="5" a="1"/>
  <c r="AK13" i="5" s="1"/>
  <c r="AG13" i="5" a="1"/>
  <c r="AG13" i="5" s="1"/>
  <c r="AC13" i="5" a="1"/>
  <c r="AC13" i="5" s="1"/>
  <c r="Y13" i="5" a="1"/>
  <c r="Y13" i="5" s="1"/>
  <c r="U13" i="5" a="1"/>
  <c r="U13" i="5" s="1"/>
  <c r="Q13" i="5" a="1"/>
  <c r="Q13" i="5" s="1"/>
  <c r="M13" i="5" a="1"/>
  <c r="M13" i="5" s="1"/>
  <c r="I13" i="5" a="1"/>
  <c r="I13" i="5" s="1"/>
  <c r="E13" i="5" a="1"/>
  <c r="E13" i="5" s="1"/>
  <c r="DJ13" i="5" a="1"/>
  <c r="DJ13" i="5" s="1"/>
  <c r="DF13" i="5" a="1"/>
  <c r="DF13" i="5" s="1"/>
  <c r="DB13" i="5" a="1"/>
  <c r="DB13" i="5" s="1"/>
  <c r="CJ13" i="5" a="1"/>
  <c r="CJ13" i="5" s="1"/>
  <c r="CF13" i="5" a="1"/>
  <c r="CF13" i="5" s="1"/>
  <c r="CB13" i="5" a="1"/>
  <c r="CB13" i="5" s="1"/>
  <c r="BL13" i="5" a="1"/>
  <c r="BL13" i="5" s="1"/>
  <c r="BH13" i="5" a="1"/>
  <c r="BH13" i="5" s="1"/>
  <c r="BD13" i="5" a="1"/>
  <c r="BD13" i="5" s="1"/>
  <c r="AZ13" i="5" a="1"/>
  <c r="AZ13" i="5" s="1"/>
  <c r="AV13" i="5" a="1"/>
  <c r="AV13" i="5" s="1"/>
  <c r="DI13" i="5" a="1"/>
  <c r="DI13" i="5" s="1"/>
  <c r="DE13" i="5" a="1"/>
  <c r="DE13" i="5" s="1"/>
  <c r="DA13" i="5" a="1"/>
  <c r="DA13" i="5" s="1"/>
  <c r="CI13" i="5" a="1"/>
  <c r="CI13" i="5" s="1"/>
  <c r="CE13" i="5" a="1"/>
  <c r="CE13" i="5" s="1"/>
  <c r="CA13" i="5" a="1"/>
  <c r="CA13" i="5" s="1"/>
  <c r="AO13" i="5" s="1"/>
  <c r="BK13" i="5" a="1"/>
  <c r="BK13" i="5" s="1"/>
  <c r="BG13" i="5" a="1"/>
  <c r="BG13" i="5" s="1"/>
  <c r="BC13" i="5" a="1"/>
  <c r="BC13" i="5" s="1"/>
  <c r="AY13" i="5" a="1"/>
  <c r="AY13" i="5" s="1"/>
  <c r="AU13" i="5" a="1"/>
  <c r="AU13" i="5" s="1"/>
  <c r="A14" i="5"/>
  <c r="AI13" i="5" a="1"/>
  <c r="AI13" i="5" s="1"/>
  <c r="AE13" i="5" a="1"/>
  <c r="AE13" i="5" s="1"/>
  <c r="AA13" i="5" a="1"/>
  <c r="AA13" i="5" s="1"/>
  <c r="W13" i="5" a="1"/>
  <c r="W13" i="5" s="1"/>
  <c r="S13" i="5" a="1"/>
  <c r="S13" i="5" s="1"/>
  <c r="O13" i="5" a="1"/>
  <c r="O13" i="5" s="1"/>
  <c r="K13" i="5" a="1"/>
  <c r="K13" i="5" s="1"/>
  <c r="G13" i="5" a="1"/>
  <c r="G13" i="5" s="1"/>
  <c r="C13" i="5" a="1"/>
  <c r="C13" i="5" s="1"/>
  <c r="DD13" i="5" a="1"/>
  <c r="DD13" i="5" s="1"/>
  <c r="BI13" i="5" a="1"/>
  <c r="BI13" i="5" s="1"/>
  <c r="AX13" i="5" a="1"/>
  <c r="AX13" i="5" s="1"/>
  <c r="P13" i="5" a="1"/>
  <c r="P13" i="5" s="1"/>
  <c r="DC13" i="5" a="1"/>
  <c r="DC13" i="5" s="1"/>
  <c r="CD13" i="5" a="1"/>
  <c r="CD13" i="5" s="1"/>
  <c r="AW13" i="5" a="1"/>
  <c r="AW13" i="5" s="1"/>
  <c r="AJ13" i="5" a="1"/>
  <c r="AJ13" i="5" s="1"/>
  <c r="D13" i="5" a="1"/>
  <c r="D13" i="5" s="1"/>
  <c r="DL13" i="5" a="1"/>
  <c r="DL13" i="5" s="1"/>
  <c r="CC13" i="5" a="1"/>
  <c r="CC13" i="5" s="1"/>
  <c r="BF13" i="5" a="1"/>
  <c r="BF13" i="5" s="1"/>
  <c r="X13" i="5" a="1"/>
  <c r="X13" i="5" s="1"/>
  <c r="DK13" i="5" a="1"/>
  <c r="DK13" i="5" s="1"/>
  <c r="CL13" i="5" a="1"/>
  <c r="CL13" i="5" s="1"/>
  <c r="BE13" i="5" a="1"/>
  <c r="BE13" i="5" s="1"/>
  <c r="AT13" i="5" a="1"/>
  <c r="AT13" i="5" s="1"/>
  <c r="L13" i="5" a="1"/>
  <c r="L13" i="5" s="1"/>
  <c r="CK13" i="5" a="1"/>
  <c r="CK13" i="5" s="1"/>
  <c r="BR13" i="5" a="1"/>
  <c r="BR13" i="5" s="1"/>
  <c r="AS13" i="5" a="1"/>
  <c r="AS13" i="5" s="1"/>
  <c r="AF13" i="5" a="1"/>
  <c r="AF13" i="5" s="1"/>
  <c r="DH13" i="5" a="1"/>
  <c r="DH13" i="5" s="1"/>
  <c r="BQ13" i="5" a="1"/>
  <c r="BQ13" i="5" s="1"/>
  <c r="BB13" i="5" a="1"/>
  <c r="BB13" i="5" s="1"/>
  <c r="T13" i="5" a="1"/>
  <c r="T13" i="5" s="1"/>
  <c r="DG13" i="5" a="1"/>
  <c r="DG13" i="5" s="1"/>
  <c r="CH13" i="5" a="1"/>
  <c r="CH13" i="5" s="1"/>
  <c r="BA13" i="5" a="1"/>
  <c r="BA13" i="5" s="1"/>
  <c r="H13" i="5" a="1"/>
  <c r="H13" i="5" s="1"/>
  <c r="CG13" i="5" a="1"/>
  <c r="CG13" i="5" s="1"/>
  <c r="BJ13" i="5" a="1"/>
  <c r="BJ13" i="5" s="1"/>
  <c r="AB13" i="5" a="1"/>
  <c r="AB13" i="5" s="1"/>
  <c r="DI606" i="5" a="1"/>
  <c r="DI606" i="5" s="1"/>
  <c r="DE606" i="5" a="1"/>
  <c r="DE606" i="5" s="1"/>
  <c r="DA606" i="5" a="1"/>
  <c r="DA606" i="5" s="1"/>
  <c r="CI606" i="5" a="1"/>
  <c r="CI606" i="5" s="1"/>
  <c r="CE606" i="5" a="1"/>
  <c r="CE606" i="5" s="1"/>
  <c r="CA606" i="5" a="1"/>
  <c r="CA606" i="5" s="1"/>
  <c r="AO606" i="5" s="1"/>
  <c r="BK606" i="5" a="1"/>
  <c r="BK606" i="5" s="1"/>
  <c r="BG606" i="5" a="1"/>
  <c r="BG606" i="5" s="1"/>
  <c r="BC606" i="5" a="1"/>
  <c r="BC606" i="5" s="1"/>
  <c r="AY606" i="5" a="1"/>
  <c r="AY606" i="5" s="1"/>
  <c r="AU606" i="5" a="1"/>
  <c r="AU606" i="5" s="1"/>
  <c r="DL606" i="5" a="1"/>
  <c r="DL606" i="5" s="1"/>
  <c r="DH606" i="5" a="1"/>
  <c r="DH606" i="5" s="1"/>
  <c r="DD606" i="5" a="1"/>
  <c r="DD606" i="5" s="1"/>
  <c r="CL606" i="5" a="1"/>
  <c r="CL606" i="5" s="1"/>
  <c r="CH606" i="5" a="1"/>
  <c r="CH606" i="5" s="1"/>
  <c r="CD606" i="5" a="1"/>
  <c r="CD606" i="5" s="1"/>
  <c r="BR606" i="5" a="1"/>
  <c r="BR606" i="5" s="1"/>
  <c r="BJ606" i="5" a="1"/>
  <c r="BJ606" i="5" s="1"/>
  <c r="BF606" i="5" a="1"/>
  <c r="BF606" i="5" s="1"/>
  <c r="BB606" i="5" a="1"/>
  <c r="BB606" i="5" s="1"/>
  <c r="AX606" i="5" a="1"/>
  <c r="AX606" i="5" s="1"/>
  <c r="AT606" i="5" a="1"/>
  <c r="AT606" i="5" s="1"/>
  <c r="AL606" i="5" a="1"/>
  <c r="AL606" i="5" s="1"/>
  <c r="AH606" i="5" a="1"/>
  <c r="AH606" i="5" s="1"/>
  <c r="AD606" i="5" a="1"/>
  <c r="AD606" i="5" s="1"/>
  <c r="Z606" i="5" a="1"/>
  <c r="Z606" i="5" s="1"/>
  <c r="V606" i="5" a="1"/>
  <c r="V606" i="5" s="1"/>
  <c r="R606" i="5" a="1"/>
  <c r="R606" i="5" s="1"/>
  <c r="N606" i="5" a="1"/>
  <c r="N606" i="5" s="1"/>
  <c r="J606" i="5" a="1"/>
  <c r="J606" i="5" s="1"/>
  <c r="F606" i="5" a="1"/>
  <c r="F606" i="5" s="1"/>
  <c r="DK606" i="5" a="1"/>
  <c r="DK606" i="5" s="1"/>
  <c r="DG606" i="5" a="1"/>
  <c r="DG606" i="5" s="1"/>
  <c r="DC606" i="5" a="1"/>
  <c r="DC606" i="5" s="1"/>
  <c r="CK606" i="5" a="1"/>
  <c r="CK606" i="5" s="1"/>
  <c r="CG606" i="5" a="1"/>
  <c r="CG606" i="5" s="1"/>
  <c r="CC606" i="5" a="1"/>
  <c r="CC606" i="5" s="1"/>
  <c r="BQ606" i="5" a="1"/>
  <c r="BQ606" i="5" s="1"/>
  <c r="BI606" i="5" a="1"/>
  <c r="BI606" i="5" s="1"/>
  <c r="BE606" i="5" a="1"/>
  <c r="BE606" i="5" s="1"/>
  <c r="BA606" i="5" a="1"/>
  <c r="BA606" i="5" s="1"/>
  <c r="AW606" i="5" a="1"/>
  <c r="AW606" i="5" s="1"/>
  <c r="AS606" i="5" a="1"/>
  <c r="AS606" i="5" s="1"/>
  <c r="AK606" i="5" a="1"/>
  <c r="AK606" i="5" s="1"/>
  <c r="AG606" i="5" a="1"/>
  <c r="AG606" i="5" s="1"/>
  <c r="AC606" i="5" a="1"/>
  <c r="AC606" i="5" s="1"/>
  <c r="Y606" i="5" a="1"/>
  <c r="Y606" i="5" s="1"/>
  <c r="U606" i="5" a="1"/>
  <c r="U606" i="5" s="1"/>
  <c r="Q606" i="5" a="1"/>
  <c r="Q606" i="5" s="1"/>
  <c r="M606" i="5" a="1"/>
  <c r="M606" i="5" s="1"/>
  <c r="I606" i="5" a="1"/>
  <c r="I606" i="5" s="1"/>
  <c r="E606" i="5" a="1"/>
  <c r="E606" i="5" s="1"/>
  <c r="AF606" i="5" a="1"/>
  <c r="AF606" i="5" s="1"/>
  <c r="K606" i="5" a="1"/>
  <c r="K606" i="5" s="1"/>
  <c r="CJ606" i="5" a="1"/>
  <c r="CJ606" i="5" s="1"/>
  <c r="BH606" i="5" a="1"/>
  <c r="BH606" i="5" s="1"/>
  <c r="AE606" i="5" a="1"/>
  <c r="AE606" i="5" s="1"/>
  <c r="T606" i="5" a="1"/>
  <c r="T606" i="5" s="1"/>
  <c r="A607" i="5"/>
  <c r="S606" i="5" a="1"/>
  <c r="S606" i="5" s="1"/>
  <c r="H606" i="5" a="1"/>
  <c r="H606" i="5" s="1"/>
  <c r="DJ606" i="5" a="1"/>
  <c r="DJ606" i="5" s="1"/>
  <c r="CF606" i="5" a="1"/>
  <c r="CF606" i="5" s="1"/>
  <c r="BD606" i="5" a="1"/>
  <c r="BD606" i="5" s="1"/>
  <c r="AB606" i="5" a="1"/>
  <c r="AB606" i="5" s="1"/>
  <c r="G606" i="5" a="1"/>
  <c r="G606" i="5" s="1"/>
  <c r="AA606" i="5" a="1"/>
  <c r="AA606" i="5" s="1"/>
  <c r="P606" i="5" a="1"/>
  <c r="P606" i="5" s="1"/>
  <c r="DB606" i="5" a="1"/>
  <c r="DB606" i="5" s="1"/>
  <c r="BL606" i="5" a="1"/>
  <c r="BL606" i="5" s="1"/>
  <c r="AV606" i="5" a="1"/>
  <c r="AV606" i="5" s="1"/>
  <c r="W606" i="5" a="1"/>
  <c r="W606" i="5" s="1"/>
  <c r="L606" i="5" a="1"/>
  <c r="L606" i="5" s="1"/>
  <c r="CI607" i="5" l="1" a="1"/>
  <c r="CI607" i="5" s="1"/>
  <c r="Z607" i="5" a="1"/>
  <c r="Z607" i="5" s="1"/>
  <c r="J607" i="5" a="1"/>
  <c r="J607" i="5" s="1"/>
  <c r="BG607" i="5" a="1"/>
  <c r="BG607" i="5" s="1"/>
  <c r="AJ14" i="5" a="1"/>
  <c r="AJ14" i="5" s="1"/>
  <c r="AF14" i="5" a="1"/>
  <c r="AF14" i="5" s="1"/>
  <c r="AB14" i="5" a="1"/>
  <c r="AB14" i="5" s="1"/>
  <c r="X14" i="5" a="1"/>
  <c r="X14" i="5" s="1"/>
  <c r="T14" i="5" a="1"/>
  <c r="T14" i="5" s="1"/>
  <c r="P14" i="5" a="1"/>
  <c r="P14" i="5" s="1"/>
  <c r="L14" i="5" a="1"/>
  <c r="L14" i="5" s="1"/>
  <c r="H14" i="5" a="1"/>
  <c r="H14" i="5" s="1"/>
  <c r="D14" i="5" a="1"/>
  <c r="D14" i="5" s="1"/>
  <c r="A15" i="5"/>
  <c r="DH14" i="5" a="1"/>
  <c r="DH14" i="5" s="1"/>
  <c r="CK14" i="5" a="1"/>
  <c r="CK14" i="5" s="1"/>
  <c r="CB14" i="5" a="1"/>
  <c r="CB14" i="5" s="1"/>
  <c r="BK14" i="5" a="1"/>
  <c r="BK14" i="5" s="1"/>
  <c r="BB14" i="5" a="1"/>
  <c r="BB14" i="5" s="1"/>
  <c r="AS14" i="5" a="1"/>
  <c r="AS14" i="5" s="1"/>
  <c r="AG14" i="5" a="1"/>
  <c r="AG14" i="5" s="1"/>
  <c r="S14" i="5" a="1"/>
  <c r="S14" i="5" s="1"/>
  <c r="J14" i="5" a="1"/>
  <c r="J14" i="5" s="1"/>
  <c r="DG14" i="5" a="1"/>
  <c r="DG14" i="5" s="1"/>
  <c r="CJ14" i="5" a="1"/>
  <c r="CJ14" i="5" s="1"/>
  <c r="CE14" i="5" a="1"/>
  <c r="CE14" i="5" s="1"/>
  <c r="BJ14" i="5" a="1"/>
  <c r="BJ14" i="5" s="1"/>
  <c r="BA14" i="5" a="1"/>
  <c r="BA14" i="5" s="1"/>
  <c r="AA14" i="5" a="1"/>
  <c r="AA14" i="5" s="1"/>
  <c r="R14" i="5" a="1"/>
  <c r="R14" i="5" s="1"/>
  <c r="I14" i="5" a="1"/>
  <c r="I14" i="5" s="1"/>
  <c r="DK14" i="5" a="1"/>
  <c r="DK14" i="5" s="1"/>
  <c r="DB14" i="5" a="1"/>
  <c r="DB14" i="5" s="1"/>
  <c r="CI14" i="5" a="1"/>
  <c r="CI14" i="5" s="1"/>
  <c r="BR14" i="5" a="1"/>
  <c r="BR14" i="5" s="1"/>
  <c r="BE14" i="5" a="1"/>
  <c r="BE14" i="5" s="1"/>
  <c r="AV14" i="5" a="1"/>
  <c r="AV14" i="5" s="1"/>
  <c r="AE14" i="5" a="1"/>
  <c r="AE14" i="5" s="1"/>
  <c r="V14" i="5" a="1"/>
  <c r="V14" i="5" s="1"/>
  <c r="M14" i="5" a="1"/>
  <c r="M14" i="5" s="1"/>
  <c r="DJ14" i="5" a="1"/>
  <c r="DJ14" i="5" s="1"/>
  <c r="DE14" i="5" a="1"/>
  <c r="DE14" i="5" s="1"/>
  <c r="CH14" i="5" a="1"/>
  <c r="CH14" i="5" s="1"/>
  <c r="BQ14" i="5" a="1"/>
  <c r="BQ14" i="5" s="1"/>
  <c r="BD14" i="5" a="1"/>
  <c r="BD14" i="5" s="1"/>
  <c r="AY14" i="5" a="1"/>
  <c r="AY14" i="5" s="1"/>
  <c r="AD14" i="5" a="1"/>
  <c r="AD14" i="5" s="1"/>
  <c r="U14" i="5" a="1"/>
  <c r="U14" i="5" s="1"/>
  <c r="G14" i="5" a="1"/>
  <c r="G14" i="5" s="1"/>
  <c r="DI14" i="5" a="1"/>
  <c r="DI14" i="5" s="1"/>
  <c r="CL14" i="5" a="1"/>
  <c r="CL14" i="5" s="1"/>
  <c r="CC14" i="5" a="1"/>
  <c r="CC14" i="5" s="1"/>
  <c r="BH14" i="5" a="1"/>
  <c r="BH14" i="5" s="1"/>
  <c r="BC14" i="5" a="1"/>
  <c r="BC14" i="5" s="1"/>
  <c r="AT14" i="5" a="1"/>
  <c r="AT14" i="5" s="1"/>
  <c r="AH14" i="5" a="1"/>
  <c r="AH14" i="5" s="1"/>
  <c r="Y14" i="5" a="1"/>
  <c r="Y14" i="5" s="1"/>
  <c r="K14" i="5" a="1"/>
  <c r="K14" i="5" s="1"/>
  <c r="BL14" i="5" a="1"/>
  <c r="BL14" i="5" s="1"/>
  <c r="AZ14" i="5" a="1"/>
  <c r="AZ14" i="5" s="1"/>
  <c r="AC14" i="5" a="1"/>
  <c r="AC14" i="5" s="1"/>
  <c r="Q14" i="5" a="1"/>
  <c r="Q14" i="5" s="1"/>
  <c r="E14" i="5" a="1"/>
  <c r="E14" i="5" s="1"/>
  <c r="AX14" i="5" a="1"/>
  <c r="AX14" i="5" s="1"/>
  <c r="O14" i="5" a="1"/>
  <c r="O14" i="5" s="1"/>
  <c r="C14" i="5" a="1"/>
  <c r="C14" i="5" s="1"/>
  <c r="CG14" i="5" a="1"/>
  <c r="CG14" i="5" s="1"/>
  <c r="BI14" i="5" a="1"/>
  <c r="BI14" i="5" s="1"/>
  <c r="AW14" i="5" a="1"/>
  <c r="AW14" i="5" s="1"/>
  <c r="AL14" i="5" a="1"/>
  <c r="AL14" i="5" s="1"/>
  <c r="Z14" i="5" a="1"/>
  <c r="Z14" i="5" s="1"/>
  <c r="N14" i="5" a="1"/>
  <c r="N14" i="5" s="1"/>
  <c r="DF14" i="5" a="1"/>
  <c r="DF14" i="5" s="1"/>
  <c r="CF14" i="5" a="1"/>
  <c r="CF14" i="5" s="1"/>
  <c r="BG14" i="5" a="1"/>
  <c r="BG14" i="5" s="1"/>
  <c r="AU14" i="5" a="1"/>
  <c r="AU14" i="5" s="1"/>
  <c r="AK14" i="5" a="1"/>
  <c r="AK14" i="5" s="1"/>
  <c r="DD14" i="5" a="1"/>
  <c r="DD14" i="5" s="1"/>
  <c r="CD14" i="5" a="1"/>
  <c r="CD14" i="5" s="1"/>
  <c r="BF14" i="5" a="1"/>
  <c r="BF14" i="5" s="1"/>
  <c r="AI14" i="5" a="1"/>
  <c r="AI14" i="5" s="1"/>
  <c r="W14" i="5" a="1"/>
  <c r="W14" i="5" s="1"/>
  <c r="DC14" i="5" a="1"/>
  <c r="DC14" i="5" s="1"/>
  <c r="DA14" i="5" a="1"/>
  <c r="DA14" i="5" s="1"/>
  <c r="CA14" i="5" a="1"/>
  <c r="CA14" i="5" s="1"/>
  <c r="AO14" i="5" s="1"/>
  <c r="DL14" i="5" a="1"/>
  <c r="DL14" i="5" s="1"/>
  <c r="F14" i="5" a="1"/>
  <c r="F14" i="5" s="1"/>
  <c r="DL357" i="5" a="1"/>
  <c r="DL357" i="5" s="1"/>
  <c r="DH357" i="5" a="1"/>
  <c r="DH357" i="5" s="1"/>
  <c r="DD357" i="5" a="1"/>
  <c r="DD357" i="5" s="1"/>
  <c r="CL357" i="5" a="1"/>
  <c r="CL357" i="5" s="1"/>
  <c r="CH357" i="5" a="1"/>
  <c r="CH357" i="5" s="1"/>
  <c r="CD357" i="5" a="1"/>
  <c r="CD357" i="5" s="1"/>
  <c r="BR357" i="5" a="1"/>
  <c r="BR357" i="5" s="1"/>
  <c r="BJ357" i="5" a="1"/>
  <c r="BJ357" i="5" s="1"/>
  <c r="BF357" i="5" a="1"/>
  <c r="BF357" i="5" s="1"/>
  <c r="BB357" i="5" a="1"/>
  <c r="BB357" i="5" s="1"/>
  <c r="AX357" i="5" a="1"/>
  <c r="AX357" i="5" s="1"/>
  <c r="AT357" i="5" a="1"/>
  <c r="AT357" i="5" s="1"/>
  <c r="AL357" i="5" a="1"/>
  <c r="AL357" i="5" s="1"/>
  <c r="AH357" i="5" a="1"/>
  <c r="AH357" i="5" s="1"/>
  <c r="AD357" i="5" a="1"/>
  <c r="AD357" i="5" s="1"/>
  <c r="Z357" i="5" a="1"/>
  <c r="Z357" i="5" s="1"/>
  <c r="V357" i="5" a="1"/>
  <c r="V357" i="5" s="1"/>
  <c r="R357" i="5" a="1"/>
  <c r="R357" i="5" s="1"/>
  <c r="N357" i="5" a="1"/>
  <c r="N357" i="5" s="1"/>
  <c r="J357" i="5" a="1"/>
  <c r="J357" i="5" s="1"/>
  <c r="F357" i="5" a="1"/>
  <c r="F357" i="5" s="1"/>
  <c r="DK357" i="5" a="1"/>
  <c r="DK357" i="5" s="1"/>
  <c r="DG357" i="5" a="1"/>
  <c r="DG357" i="5" s="1"/>
  <c r="DC357" i="5" a="1"/>
  <c r="DC357" i="5" s="1"/>
  <c r="CK357" i="5" a="1"/>
  <c r="CK357" i="5" s="1"/>
  <c r="CG357" i="5" a="1"/>
  <c r="CG357" i="5" s="1"/>
  <c r="CC357" i="5" a="1"/>
  <c r="CC357" i="5" s="1"/>
  <c r="BQ357" i="5" a="1"/>
  <c r="BQ357" i="5" s="1"/>
  <c r="BI357" i="5" a="1"/>
  <c r="BI357" i="5" s="1"/>
  <c r="BE357" i="5" a="1"/>
  <c r="BE357" i="5" s="1"/>
  <c r="BA357" i="5" a="1"/>
  <c r="BA357" i="5" s="1"/>
  <c r="AW357" i="5" a="1"/>
  <c r="AW357" i="5" s="1"/>
  <c r="AS357" i="5" a="1"/>
  <c r="AS357" i="5" s="1"/>
  <c r="AK357" i="5" a="1"/>
  <c r="AK357" i="5" s="1"/>
  <c r="AG357" i="5" a="1"/>
  <c r="AG357" i="5" s="1"/>
  <c r="AC357" i="5" a="1"/>
  <c r="AC357" i="5" s="1"/>
  <c r="Y357" i="5" a="1"/>
  <c r="Y357" i="5" s="1"/>
  <c r="U357" i="5" a="1"/>
  <c r="U357" i="5" s="1"/>
  <c r="Q357" i="5" a="1"/>
  <c r="Q357" i="5" s="1"/>
  <c r="M357" i="5" a="1"/>
  <c r="M357" i="5" s="1"/>
  <c r="I357" i="5" a="1"/>
  <c r="I357" i="5" s="1"/>
  <c r="E357" i="5" a="1"/>
  <c r="E357" i="5" s="1"/>
  <c r="DJ357" i="5" a="1"/>
  <c r="DJ357" i="5" s="1"/>
  <c r="DF357" i="5" a="1"/>
  <c r="DF357" i="5" s="1"/>
  <c r="DB357" i="5" a="1"/>
  <c r="DB357" i="5" s="1"/>
  <c r="CJ357" i="5" a="1"/>
  <c r="CJ357" i="5" s="1"/>
  <c r="CF357" i="5" a="1"/>
  <c r="CF357" i="5" s="1"/>
  <c r="CB357" i="5" a="1"/>
  <c r="CB357" i="5" s="1"/>
  <c r="BL357" i="5" a="1"/>
  <c r="BL357" i="5" s="1"/>
  <c r="BH357" i="5" a="1"/>
  <c r="BH357" i="5" s="1"/>
  <c r="BD357" i="5" a="1"/>
  <c r="BD357" i="5" s="1"/>
  <c r="AZ357" i="5" a="1"/>
  <c r="AZ357" i="5" s="1"/>
  <c r="AV357" i="5" a="1"/>
  <c r="AV357" i="5" s="1"/>
  <c r="AJ357" i="5" a="1"/>
  <c r="AJ357" i="5" s="1"/>
  <c r="AF357" i="5" a="1"/>
  <c r="AF357" i="5" s="1"/>
  <c r="AB357" i="5" a="1"/>
  <c r="AB357" i="5" s="1"/>
  <c r="X357" i="5" a="1"/>
  <c r="X357" i="5" s="1"/>
  <c r="T357" i="5" a="1"/>
  <c r="T357" i="5" s="1"/>
  <c r="P357" i="5" a="1"/>
  <c r="P357" i="5" s="1"/>
  <c r="L357" i="5" a="1"/>
  <c r="L357" i="5" s="1"/>
  <c r="H357" i="5" a="1"/>
  <c r="H357" i="5" s="1"/>
  <c r="D357" i="5" a="1"/>
  <c r="D357" i="5" s="1"/>
  <c r="DI357" i="5" a="1"/>
  <c r="DI357" i="5" s="1"/>
  <c r="DE357" i="5" a="1"/>
  <c r="DE357" i="5" s="1"/>
  <c r="DA357" i="5" a="1"/>
  <c r="DA357" i="5" s="1"/>
  <c r="CI357" i="5" a="1"/>
  <c r="CI357" i="5" s="1"/>
  <c r="CE357" i="5" a="1"/>
  <c r="CE357" i="5" s="1"/>
  <c r="CA357" i="5" a="1"/>
  <c r="CA357" i="5" s="1"/>
  <c r="AO357" i="5" s="1"/>
  <c r="BK357" i="5" a="1"/>
  <c r="BK357" i="5" s="1"/>
  <c r="BG357" i="5" a="1"/>
  <c r="BG357" i="5" s="1"/>
  <c r="BC357" i="5" a="1"/>
  <c r="BC357" i="5" s="1"/>
  <c r="AY357" i="5" a="1"/>
  <c r="AY357" i="5" s="1"/>
  <c r="AU357" i="5" a="1"/>
  <c r="AU357" i="5" s="1"/>
  <c r="A358" i="5"/>
  <c r="AI357" i="5" a="1"/>
  <c r="AI357" i="5" s="1"/>
  <c r="AE357" i="5" a="1"/>
  <c r="AE357" i="5" s="1"/>
  <c r="AA357" i="5" a="1"/>
  <c r="AA357" i="5" s="1"/>
  <c r="W357" i="5" a="1"/>
  <c r="W357" i="5" s="1"/>
  <c r="S357" i="5" a="1"/>
  <c r="S357" i="5" s="1"/>
  <c r="O357" i="5" a="1"/>
  <c r="O357" i="5" s="1"/>
  <c r="K357" i="5" a="1"/>
  <c r="K357" i="5" s="1"/>
  <c r="G357" i="5" a="1"/>
  <c r="G357" i="5" s="1"/>
  <c r="C357" i="5" a="1"/>
  <c r="C357" i="5" s="1"/>
  <c r="DK192" i="5" a="1"/>
  <c r="DK192" i="5" s="1"/>
  <c r="DG192" i="5" a="1"/>
  <c r="DG192" i="5" s="1"/>
  <c r="DC192" i="5" a="1"/>
  <c r="DC192" i="5" s="1"/>
  <c r="CK192" i="5" a="1"/>
  <c r="CK192" i="5" s="1"/>
  <c r="CG192" i="5" a="1"/>
  <c r="CG192" i="5" s="1"/>
  <c r="CC192" i="5" a="1"/>
  <c r="CC192" i="5" s="1"/>
  <c r="BQ192" i="5" a="1"/>
  <c r="BQ192" i="5" s="1"/>
  <c r="BI192" i="5" a="1"/>
  <c r="BI192" i="5" s="1"/>
  <c r="BE192" i="5" a="1"/>
  <c r="BE192" i="5" s="1"/>
  <c r="BA192" i="5" a="1"/>
  <c r="BA192" i="5" s="1"/>
  <c r="AW192" i="5" a="1"/>
  <c r="AW192" i="5" s="1"/>
  <c r="AS192" i="5" a="1"/>
  <c r="AS192" i="5" s="1"/>
  <c r="AK192" i="5" a="1"/>
  <c r="AK192" i="5" s="1"/>
  <c r="AG192" i="5" a="1"/>
  <c r="AG192" i="5" s="1"/>
  <c r="AC192" i="5" a="1"/>
  <c r="AC192" i="5" s="1"/>
  <c r="Y192" i="5" a="1"/>
  <c r="Y192" i="5" s="1"/>
  <c r="U192" i="5" a="1"/>
  <c r="U192" i="5" s="1"/>
  <c r="Q192" i="5" a="1"/>
  <c r="Q192" i="5" s="1"/>
  <c r="M192" i="5" a="1"/>
  <c r="M192" i="5" s="1"/>
  <c r="I192" i="5" a="1"/>
  <c r="I192" i="5" s="1"/>
  <c r="E192" i="5" a="1"/>
  <c r="E192" i="5" s="1"/>
  <c r="AJ192" i="5" a="1"/>
  <c r="AJ192" i="5" s="1"/>
  <c r="AE192" i="5" a="1"/>
  <c r="AE192" i="5" s="1"/>
  <c r="Z192" i="5" a="1"/>
  <c r="Z192" i="5" s="1"/>
  <c r="T192" i="5" a="1"/>
  <c r="T192" i="5" s="1"/>
  <c r="O192" i="5" a="1"/>
  <c r="O192" i="5" s="1"/>
  <c r="J192" i="5" a="1"/>
  <c r="J192" i="5" s="1"/>
  <c r="D192" i="5" a="1"/>
  <c r="D192" i="5" s="1"/>
  <c r="DI192" i="5" a="1"/>
  <c r="DI192" i="5" s="1"/>
  <c r="DD192" i="5" a="1"/>
  <c r="DD192" i="5" s="1"/>
  <c r="CJ192" i="5" a="1"/>
  <c r="CJ192" i="5" s="1"/>
  <c r="CE192" i="5" a="1"/>
  <c r="CE192" i="5" s="1"/>
  <c r="BR192" i="5" a="1"/>
  <c r="BR192" i="5" s="1"/>
  <c r="BH192" i="5" a="1"/>
  <c r="BH192" i="5" s="1"/>
  <c r="BC192" i="5" a="1"/>
  <c r="BC192" i="5" s="1"/>
  <c r="AX192" i="5" a="1"/>
  <c r="AX192" i="5" s="1"/>
  <c r="AI192" i="5" a="1"/>
  <c r="AI192" i="5" s="1"/>
  <c r="AD192" i="5" a="1"/>
  <c r="AD192" i="5" s="1"/>
  <c r="X192" i="5" a="1"/>
  <c r="X192" i="5" s="1"/>
  <c r="S192" i="5" a="1"/>
  <c r="S192" i="5" s="1"/>
  <c r="N192" i="5" a="1"/>
  <c r="N192" i="5" s="1"/>
  <c r="H192" i="5" a="1"/>
  <c r="H192" i="5" s="1"/>
  <c r="C192" i="5" a="1"/>
  <c r="C192" i="5" s="1"/>
  <c r="DL192" i="5" a="1"/>
  <c r="DL192" i="5" s="1"/>
  <c r="DF192" i="5" a="1"/>
  <c r="DF192" i="5" s="1"/>
  <c r="DA192" i="5" a="1"/>
  <c r="DA192" i="5" s="1"/>
  <c r="CH192" i="5" a="1"/>
  <c r="CH192" i="5" s="1"/>
  <c r="CB192" i="5" a="1"/>
  <c r="CB192" i="5" s="1"/>
  <c r="BK192" i="5" a="1"/>
  <c r="BK192" i="5" s="1"/>
  <c r="BF192" i="5" a="1"/>
  <c r="BF192" i="5" s="1"/>
  <c r="AZ192" i="5" a="1"/>
  <c r="AZ192" i="5" s="1"/>
  <c r="AU192" i="5" a="1"/>
  <c r="AU192" i="5" s="1"/>
  <c r="AL192" i="5" a="1"/>
  <c r="AL192" i="5" s="1"/>
  <c r="AF192" i="5" a="1"/>
  <c r="AF192" i="5" s="1"/>
  <c r="AA192" i="5" a="1"/>
  <c r="AA192" i="5" s="1"/>
  <c r="V192" i="5" a="1"/>
  <c r="V192" i="5" s="1"/>
  <c r="P192" i="5" a="1"/>
  <c r="P192" i="5" s="1"/>
  <c r="K192" i="5" a="1"/>
  <c r="K192" i="5" s="1"/>
  <c r="F192" i="5" a="1"/>
  <c r="F192" i="5" s="1"/>
  <c r="DJ192" i="5" a="1"/>
  <c r="DJ192" i="5" s="1"/>
  <c r="BG192" i="5" a="1"/>
  <c r="BG192" i="5" s="1"/>
  <c r="AT192" i="5" a="1"/>
  <c r="AT192" i="5" s="1"/>
  <c r="DH192" i="5" a="1"/>
  <c r="DH192" i="5" s="1"/>
  <c r="CF192" i="5" a="1"/>
  <c r="CF192" i="5" s="1"/>
  <c r="AB192" i="5" a="1"/>
  <c r="AB192" i="5" s="1"/>
  <c r="CD192" i="5" a="1"/>
  <c r="CD192" i="5" s="1"/>
  <c r="BD192" i="5" a="1"/>
  <c r="BD192" i="5" s="1"/>
  <c r="L192" i="5" a="1"/>
  <c r="L192" i="5" s="1"/>
  <c r="DE192" i="5" a="1"/>
  <c r="DE192" i="5" s="1"/>
  <c r="BB192" i="5" a="1"/>
  <c r="BB192" i="5" s="1"/>
  <c r="DB192" i="5" a="1"/>
  <c r="DB192" i="5" s="1"/>
  <c r="CA192" i="5" a="1"/>
  <c r="CA192" i="5" s="1"/>
  <c r="AO192" i="5" s="1"/>
  <c r="W192" i="5" a="1"/>
  <c r="W192" i="5" s="1"/>
  <c r="BL192" i="5" a="1"/>
  <c r="BL192" i="5" s="1"/>
  <c r="AY192" i="5" a="1"/>
  <c r="AY192" i="5" s="1"/>
  <c r="G192" i="5" a="1"/>
  <c r="G192" i="5" s="1"/>
  <c r="CL192" i="5" a="1"/>
  <c r="CL192" i="5" s="1"/>
  <c r="AV192" i="5" a="1"/>
  <c r="AV192" i="5" s="1"/>
  <c r="AH192" i="5" a="1"/>
  <c r="AH192" i="5" s="1"/>
  <c r="A193" i="5"/>
  <c r="CI192" i="5" a="1"/>
  <c r="CI192" i="5" s="1"/>
  <c r="BJ192" i="5" a="1"/>
  <c r="BJ192" i="5" s="1"/>
  <c r="R192" i="5" a="1"/>
  <c r="R192" i="5" s="1"/>
  <c r="AL429" i="5" a="1"/>
  <c r="AL429" i="5" s="1"/>
  <c r="AH429" i="5" a="1"/>
  <c r="AH429" i="5" s="1"/>
  <c r="AD429" i="5" a="1"/>
  <c r="AD429" i="5" s="1"/>
  <c r="Z429" i="5" a="1"/>
  <c r="Z429" i="5" s="1"/>
  <c r="V429" i="5" a="1"/>
  <c r="V429" i="5" s="1"/>
  <c r="R429" i="5" a="1"/>
  <c r="R429" i="5" s="1"/>
  <c r="N429" i="5" a="1"/>
  <c r="N429" i="5" s="1"/>
  <c r="J429" i="5" a="1"/>
  <c r="J429" i="5" s="1"/>
  <c r="F429" i="5" a="1"/>
  <c r="F429" i="5" s="1"/>
  <c r="DK429" i="5" a="1"/>
  <c r="DK429" i="5" s="1"/>
  <c r="DG429" i="5" a="1"/>
  <c r="DG429" i="5" s="1"/>
  <c r="DC429" i="5" a="1"/>
  <c r="DC429" i="5" s="1"/>
  <c r="CK429" i="5" a="1"/>
  <c r="CK429" i="5" s="1"/>
  <c r="CG429" i="5" a="1"/>
  <c r="CG429" i="5" s="1"/>
  <c r="CC429" i="5" a="1"/>
  <c r="CC429" i="5" s="1"/>
  <c r="BQ429" i="5" a="1"/>
  <c r="BQ429" i="5" s="1"/>
  <c r="BI429" i="5" a="1"/>
  <c r="BI429" i="5" s="1"/>
  <c r="BE429" i="5" a="1"/>
  <c r="BE429" i="5" s="1"/>
  <c r="BA429" i="5" a="1"/>
  <c r="BA429" i="5" s="1"/>
  <c r="AW429" i="5" a="1"/>
  <c r="AW429" i="5" s="1"/>
  <c r="AS429" i="5" a="1"/>
  <c r="AS429" i="5" s="1"/>
  <c r="AK429" i="5" a="1"/>
  <c r="AK429" i="5" s="1"/>
  <c r="AG429" i="5" a="1"/>
  <c r="AG429" i="5" s="1"/>
  <c r="AC429" i="5" a="1"/>
  <c r="AC429" i="5" s="1"/>
  <c r="Y429" i="5" a="1"/>
  <c r="Y429" i="5" s="1"/>
  <c r="U429" i="5" a="1"/>
  <c r="U429" i="5" s="1"/>
  <c r="Q429" i="5" a="1"/>
  <c r="Q429" i="5" s="1"/>
  <c r="M429" i="5" a="1"/>
  <c r="M429" i="5" s="1"/>
  <c r="I429" i="5" a="1"/>
  <c r="I429" i="5" s="1"/>
  <c r="E429" i="5" a="1"/>
  <c r="E429" i="5" s="1"/>
  <c r="DJ429" i="5" a="1"/>
  <c r="DJ429" i="5" s="1"/>
  <c r="DF429" i="5" a="1"/>
  <c r="DF429" i="5" s="1"/>
  <c r="DB429" i="5" a="1"/>
  <c r="DB429" i="5" s="1"/>
  <c r="CJ429" i="5" a="1"/>
  <c r="CJ429" i="5" s="1"/>
  <c r="CF429" i="5" a="1"/>
  <c r="CF429" i="5" s="1"/>
  <c r="CB429" i="5" a="1"/>
  <c r="CB429" i="5" s="1"/>
  <c r="BL429" i="5" a="1"/>
  <c r="BL429" i="5" s="1"/>
  <c r="BH429" i="5" a="1"/>
  <c r="BH429" i="5" s="1"/>
  <c r="BD429" i="5" a="1"/>
  <c r="BD429" i="5" s="1"/>
  <c r="AZ429" i="5" a="1"/>
  <c r="AZ429" i="5" s="1"/>
  <c r="AV429" i="5" a="1"/>
  <c r="AV429" i="5" s="1"/>
  <c r="AJ429" i="5" a="1"/>
  <c r="AJ429" i="5" s="1"/>
  <c r="AF429" i="5" a="1"/>
  <c r="AF429" i="5" s="1"/>
  <c r="AB429" i="5" a="1"/>
  <c r="AB429" i="5" s="1"/>
  <c r="X429" i="5" a="1"/>
  <c r="X429" i="5" s="1"/>
  <c r="T429" i="5" a="1"/>
  <c r="T429" i="5" s="1"/>
  <c r="P429" i="5" a="1"/>
  <c r="P429" i="5" s="1"/>
  <c r="L429" i="5" a="1"/>
  <c r="L429" i="5" s="1"/>
  <c r="H429" i="5" a="1"/>
  <c r="H429" i="5" s="1"/>
  <c r="D429" i="5" a="1"/>
  <c r="D429" i="5" s="1"/>
  <c r="DI429" i="5" a="1"/>
  <c r="DI429" i="5" s="1"/>
  <c r="DE429" i="5" a="1"/>
  <c r="DE429" i="5" s="1"/>
  <c r="DA429" i="5" a="1"/>
  <c r="DA429" i="5" s="1"/>
  <c r="CI429" i="5" a="1"/>
  <c r="CI429" i="5" s="1"/>
  <c r="CE429" i="5" a="1"/>
  <c r="CE429" i="5" s="1"/>
  <c r="CA429" i="5" a="1"/>
  <c r="CA429" i="5" s="1"/>
  <c r="AO429" i="5" s="1"/>
  <c r="BK429" i="5" a="1"/>
  <c r="BK429" i="5" s="1"/>
  <c r="BG429" i="5" a="1"/>
  <c r="BG429" i="5" s="1"/>
  <c r="BC429" i="5" a="1"/>
  <c r="BC429" i="5" s="1"/>
  <c r="AY429" i="5" a="1"/>
  <c r="AY429" i="5" s="1"/>
  <c r="AU429" i="5" a="1"/>
  <c r="AU429" i="5" s="1"/>
  <c r="A430" i="5"/>
  <c r="AI429" i="5" a="1"/>
  <c r="AI429" i="5" s="1"/>
  <c r="AE429" i="5" a="1"/>
  <c r="AE429" i="5" s="1"/>
  <c r="AA429" i="5" a="1"/>
  <c r="AA429" i="5" s="1"/>
  <c r="W429" i="5" a="1"/>
  <c r="W429" i="5" s="1"/>
  <c r="S429" i="5" a="1"/>
  <c r="S429" i="5" s="1"/>
  <c r="O429" i="5" a="1"/>
  <c r="O429" i="5" s="1"/>
  <c r="K429" i="5" a="1"/>
  <c r="K429" i="5" s="1"/>
  <c r="G429" i="5" a="1"/>
  <c r="G429" i="5" s="1"/>
  <c r="C429" i="5" a="1"/>
  <c r="C429" i="5" s="1"/>
  <c r="CL429" i="5" a="1"/>
  <c r="CL429" i="5" s="1"/>
  <c r="AT429" i="5" a="1"/>
  <c r="AT429" i="5" s="1"/>
  <c r="CH429" i="5" a="1"/>
  <c r="CH429" i="5" s="1"/>
  <c r="CD429" i="5" a="1"/>
  <c r="CD429" i="5" s="1"/>
  <c r="BR429" i="5" a="1"/>
  <c r="BR429" i="5" s="1"/>
  <c r="BJ429" i="5" a="1"/>
  <c r="BJ429" i="5" s="1"/>
  <c r="DL429" i="5" a="1"/>
  <c r="DL429" i="5" s="1"/>
  <c r="BF429" i="5" a="1"/>
  <c r="BF429" i="5" s="1"/>
  <c r="DH429" i="5" a="1"/>
  <c r="DH429" i="5" s="1"/>
  <c r="BB429" i="5" a="1"/>
  <c r="BB429" i="5" s="1"/>
  <c r="DD429" i="5" a="1"/>
  <c r="DD429" i="5" s="1"/>
  <c r="AX429" i="5" a="1"/>
  <c r="AX429" i="5" s="1"/>
  <c r="DL534" i="5" a="1"/>
  <c r="DL534" i="5" s="1"/>
  <c r="DH534" i="5" a="1"/>
  <c r="DH534" i="5" s="1"/>
  <c r="DD534" i="5" a="1"/>
  <c r="DD534" i="5" s="1"/>
  <c r="CL534" i="5" a="1"/>
  <c r="CL534" i="5" s="1"/>
  <c r="CH534" i="5" a="1"/>
  <c r="CH534" i="5" s="1"/>
  <c r="CD534" i="5" a="1"/>
  <c r="CD534" i="5" s="1"/>
  <c r="BR534" i="5" a="1"/>
  <c r="BR534" i="5" s="1"/>
  <c r="BJ534" i="5" a="1"/>
  <c r="BJ534" i="5" s="1"/>
  <c r="BF534" i="5" a="1"/>
  <c r="BF534" i="5" s="1"/>
  <c r="BB534" i="5" a="1"/>
  <c r="BB534" i="5" s="1"/>
  <c r="AX534" i="5" a="1"/>
  <c r="AX534" i="5" s="1"/>
  <c r="AT534" i="5" a="1"/>
  <c r="AT534" i="5" s="1"/>
  <c r="AL534" i="5" a="1"/>
  <c r="AL534" i="5" s="1"/>
  <c r="AH534" i="5" a="1"/>
  <c r="AH534" i="5" s="1"/>
  <c r="AD534" i="5" a="1"/>
  <c r="AD534" i="5" s="1"/>
  <c r="Z534" i="5" a="1"/>
  <c r="Z534" i="5" s="1"/>
  <c r="V534" i="5" a="1"/>
  <c r="V534" i="5" s="1"/>
  <c r="R534" i="5" a="1"/>
  <c r="R534" i="5" s="1"/>
  <c r="N534" i="5" a="1"/>
  <c r="N534" i="5" s="1"/>
  <c r="J534" i="5" a="1"/>
  <c r="J534" i="5" s="1"/>
  <c r="F534" i="5" a="1"/>
  <c r="F534" i="5" s="1"/>
  <c r="DK534" i="5" a="1"/>
  <c r="DK534" i="5" s="1"/>
  <c r="DG534" i="5" a="1"/>
  <c r="DG534" i="5" s="1"/>
  <c r="DC534" i="5" a="1"/>
  <c r="DC534" i="5" s="1"/>
  <c r="CK534" i="5" a="1"/>
  <c r="CK534" i="5" s="1"/>
  <c r="CG534" i="5" a="1"/>
  <c r="CG534" i="5" s="1"/>
  <c r="CC534" i="5" a="1"/>
  <c r="CC534" i="5" s="1"/>
  <c r="BQ534" i="5" a="1"/>
  <c r="BQ534" i="5" s="1"/>
  <c r="BI534" i="5" a="1"/>
  <c r="BI534" i="5" s="1"/>
  <c r="BE534" i="5" a="1"/>
  <c r="BE534" i="5" s="1"/>
  <c r="BA534" i="5" a="1"/>
  <c r="BA534" i="5" s="1"/>
  <c r="AW534" i="5" a="1"/>
  <c r="AW534" i="5" s="1"/>
  <c r="AS534" i="5" a="1"/>
  <c r="AS534" i="5" s="1"/>
  <c r="DJ534" i="5" a="1"/>
  <c r="DJ534" i="5" s="1"/>
  <c r="DF534" i="5" a="1"/>
  <c r="DF534" i="5" s="1"/>
  <c r="DB534" i="5" a="1"/>
  <c r="DB534" i="5" s="1"/>
  <c r="CJ534" i="5" a="1"/>
  <c r="CJ534" i="5" s="1"/>
  <c r="CF534" i="5" a="1"/>
  <c r="CF534" i="5" s="1"/>
  <c r="CB534" i="5" a="1"/>
  <c r="CB534" i="5" s="1"/>
  <c r="BL534" i="5" a="1"/>
  <c r="BL534" i="5" s="1"/>
  <c r="BH534" i="5" a="1"/>
  <c r="BH534" i="5" s="1"/>
  <c r="BD534" i="5" a="1"/>
  <c r="BD534" i="5" s="1"/>
  <c r="AZ534" i="5" a="1"/>
  <c r="AZ534" i="5" s="1"/>
  <c r="AV534" i="5" a="1"/>
  <c r="AV534" i="5" s="1"/>
  <c r="AJ534" i="5" a="1"/>
  <c r="AJ534" i="5" s="1"/>
  <c r="AF534" i="5" a="1"/>
  <c r="AF534" i="5" s="1"/>
  <c r="AB534" i="5" a="1"/>
  <c r="AB534" i="5" s="1"/>
  <c r="X534" i="5" a="1"/>
  <c r="X534" i="5" s="1"/>
  <c r="T534" i="5" a="1"/>
  <c r="T534" i="5" s="1"/>
  <c r="P534" i="5" a="1"/>
  <c r="P534" i="5" s="1"/>
  <c r="L534" i="5" a="1"/>
  <c r="L534" i="5" s="1"/>
  <c r="H534" i="5" a="1"/>
  <c r="H534" i="5" s="1"/>
  <c r="D534" i="5" a="1"/>
  <c r="D534" i="5" s="1"/>
  <c r="DI534" i="5" a="1"/>
  <c r="DI534" i="5" s="1"/>
  <c r="DE534" i="5" a="1"/>
  <c r="DE534" i="5" s="1"/>
  <c r="DA534" i="5" a="1"/>
  <c r="DA534" i="5" s="1"/>
  <c r="CI534" i="5" a="1"/>
  <c r="CI534" i="5" s="1"/>
  <c r="CE534" i="5" a="1"/>
  <c r="CE534" i="5" s="1"/>
  <c r="CA534" i="5" a="1"/>
  <c r="CA534" i="5" s="1"/>
  <c r="AO534" i="5" s="1"/>
  <c r="BK534" i="5" a="1"/>
  <c r="BK534" i="5" s="1"/>
  <c r="BG534" i="5" a="1"/>
  <c r="BG534" i="5" s="1"/>
  <c r="BC534" i="5" a="1"/>
  <c r="BC534" i="5" s="1"/>
  <c r="AY534" i="5" a="1"/>
  <c r="AY534" i="5" s="1"/>
  <c r="AU534" i="5" a="1"/>
  <c r="AU534" i="5" s="1"/>
  <c r="AK534" i="5" a="1"/>
  <c r="AK534" i="5" s="1"/>
  <c r="U534" i="5" a="1"/>
  <c r="U534" i="5" s="1"/>
  <c r="E534" i="5" a="1"/>
  <c r="E534" i="5" s="1"/>
  <c r="AI534" i="5" a="1"/>
  <c r="AI534" i="5" s="1"/>
  <c r="S534" i="5" a="1"/>
  <c r="S534" i="5" s="1"/>
  <c r="C534" i="5" a="1"/>
  <c r="C534" i="5" s="1"/>
  <c r="AG534" i="5" a="1"/>
  <c r="AG534" i="5" s="1"/>
  <c r="Q534" i="5" a="1"/>
  <c r="Q534" i="5" s="1"/>
  <c r="AE534" i="5" a="1"/>
  <c r="AE534" i="5" s="1"/>
  <c r="O534" i="5" a="1"/>
  <c r="O534" i="5" s="1"/>
  <c r="AC534" i="5" a="1"/>
  <c r="AC534" i="5" s="1"/>
  <c r="M534" i="5" a="1"/>
  <c r="M534" i="5" s="1"/>
  <c r="A535" i="5"/>
  <c r="AA534" i="5" a="1"/>
  <c r="AA534" i="5" s="1"/>
  <c r="K534" i="5" a="1"/>
  <c r="K534" i="5" s="1"/>
  <c r="Y534" i="5" a="1"/>
  <c r="Y534" i="5" s="1"/>
  <c r="I534" i="5" a="1"/>
  <c r="I534" i="5" s="1"/>
  <c r="W534" i="5" a="1"/>
  <c r="W534" i="5" s="1"/>
  <c r="G534" i="5" a="1"/>
  <c r="G534" i="5" s="1"/>
  <c r="DL583" i="5" a="1"/>
  <c r="DL583" i="5" s="1"/>
  <c r="DH583" i="5" a="1"/>
  <c r="DH583" i="5" s="1"/>
  <c r="DD583" i="5" a="1"/>
  <c r="DD583" i="5" s="1"/>
  <c r="CL583" i="5" a="1"/>
  <c r="CL583" i="5" s="1"/>
  <c r="CH583" i="5" a="1"/>
  <c r="CH583" i="5" s="1"/>
  <c r="CD583" i="5" a="1"/>
  <c r="CD583" i="5" s="1"/>
  <c r="BR583" i="5" a="1"/>
  <c r="BR583" i="5" s="1"/>
  <c r="BJ583" i="5" a="1"/>
  <c r="BJ583" i="5" s="1"/>
  <c r="BF583" i="5" a="1"/>
  <c r="BF583" i="5" s="1"/>
  <c r="BB583" i="5" a="1"/>
  <c r="BB583" i="5" s="1"/>
  <c r="AX583" i="5" a="1"/>
  <c r="AX583" i="5" s="1"/>
  <c r="AT583" i="5" a="1"/>
  <c r="AT583" i="5" s="1"/>
  <c r="AL583" i="5" a="1"/>
  <c r="AL583" i="5" s="1"/>
  <c r="AH583" i="5" a="1"/>
  <c r="AH583" i="5" s="1"/>
  <c r="AD583" i="5" a="1"/>
  <c r="AD583" i="5" s="1"/>
  <c r="Z583" i="5" a="1"/>
  <c r="Z583" i="5" s="1"/>
  <c r="V583" i="5" a="1"/>
  <c r="V583" i="5" s="1"/>
  <c r="R583" i="5" a="1"/>
  <c r="R583" i="5" s="1"/>
  <c r="N583" i="5" a="1"/>
  <c r="N583" i="5" s="1"/>
  <c r="J583" i="5" a="1"/>
  <c r="J583" i="5" s="1"/>
  <c r="F583" i="5" a="1"/>
  <c r="F583" i="5" s="1"/>
  <c r="DK583" i="5" a="1"/>
  <c r="DK583" i="5" s="1"/>
  <c r="DG583" i="5" a="1"/>
  <c r="DG583" i="5" s="1"/>
  <c r="DC583" i="5" a="1"/>
  <c r="DC583" i="5" s="1"/>
  <c r="CK583" i="5" a="1"/>
  <c r="CK583" i="5" s="1"/>
  <c r="CG583" i="5" a="1"/>
  <c r="CG583" i="5" s="1"/>
  <c r="CC583" i="5" a="1"/>
  <c r="CC583" i="5" s="1"/>
  <c r="BQ583" i="5" a="1"/>
  <c r="BQ583" i="5" s="1"/>
  <c r="BI583" i="5" a="1"/>
  <c r="BI583" i="5" s="1"/>
  <c r="BE583" i="5" a="1"/>
  <c r="BE583" i="5" s="1"/>
  <c r="BA583" i="5" a="1"/>
  <c r="BA583" i="5" s="1"/>
  <c r="AW583" i="5" a="1"/>
  <c r="AW583" i="5" s="1"/>
  <c r="AS583" i="5" a="1"/>
  <c r="AS583" i="5" s="1"/>
  <c r="AK583" i="5" a="1"/>
  <c r="AK583" i="5" s="1"/>
  <c r="AG583" i="5" a="1"/>
  <c r="AG583" i="5" s="1"/>
  <c r="AC583" i="5" a="1"/>
  <c r="AC583" i="5" s="1"/>
  <c r="Y583" i="5" a="1"/>
  <c r="Y583" i="5" s="1"/>
  <c r="U583" i="5" a="1"/>
  <c r="U583" i="5" s="1"/>
  <c r="Q583" i="5" a="1"/>
  <c r="Q583" i="5" s="1"/>
  <c r="M583" i="5" a="1"/>
  <c r="M583" i="5" s="1"/>
  <c r="I583" i="5" a="1"/>
  <c r="I583" i="5" s="1"/>
  <c r="E583" i="5" a="1"/>
  <c r="E583" i="5" s="1"/>
  <c r="DJ583" i="5" a="1"/>
  <c r="DJ583" i="5" s="1"/>
  <c r="DF583" i="5" a="1"/>
  <c r="DF583" i="5" s="1"/>
  <c r="DB583" i="5" a="1"/>
  <c r="DB583" i="5" s="1"/>
  <c r="CJ583" i="5" a="1"/>
  <c r="CJ583" i="5" s="1"/>
  <c r="CF583" i="5" a="1"/>
  <c r="CF583" i="5" s="1"/>
  <c r="CB583" i="5" a="1"/>
  <c r="CB583" i="5" s="1"/>
  <c r="BL583" i="5" a="1"/>
  <c r="BL583" i="5" s="1"/>
  <c r="BH583" i="5" a="1"/>
  <c r="BH583" i="5" s="1"/>
  <c r="BD583" i="5" a="1"/>
  <c r="BD583" i="5" s="1"/>
  <c r="AZ583" i="5" a="1"/>
  <c r="AZ583" i="5" s="1"/>
  <c r="AV583" i="5" a="1"/>
  <c r="AV583" i="5" s="1"/>
  <c r="AJ583" i="5" a="1"/>
  <c r="AJ583" i="5" s="1"/>
  <c r="AF583" i="5" a="1"/>
  <c r="AF583" i="5" s="1"/>
  <c r="AB583" i="5" a="1"/>
  <c r="AB583" i="5" s="1"/>
  <c r="X583" i="5" a="1"/>
  <c r="X583" i="5" s="1"/>
  <c r="T583" i="5" a="1"/>
  <c r="T583" i="5" s="1"/>
  <c r="P583" i="5" a="1"/>
  <c r="P583" i="5" s="1"/>
  <c r="L583" i="5" a="1"/>
  <c r="L583" i="5" s="1"/>
  <c r="H583" i="5" a="1"/>
  <c r="H583" i="5" s="1"/>
  <c r="D583" i="5" a="1"/>
  <c r="D583" i="5" s="1"/>
  <c r="DA583" i="5" a="1"/>
  <c r="DA583" i="5" s="1"/>
  <c r="BK583" i="5" a="1"/>
  <c r="BK583" i="5" s="1"/>
  <c r="AU583" i="5" a="1"/>
  <c r="AU583" i="5" s="1"/>
  <c r="AE583" i="5" a="1"/>
  <c r="AE583" i="5" s="1"/>
  <c r="O583" i="5" a="1"/>
  <c r="O583" i="5" s="1"/>
  <c r="CI583" i="5" a="1"/>
  <c r="CI583" i="5" s="1"/>
  <c r="BG583" i="5" a="1"/>
  <c r="BG583" i="5" s="1"/>
  <c r="AA583" i="5" a="1"/>
  <c r="AA583" i="5" s="1"/>
  <c r="K583" i="5" a="1"/>
  <c r="K583" i="5" s="1"/>
  <c r="A584" i="5"/>
  <c r="DI583" i="5" a="1"/>
  <c r="DI583" i="5" s="1"/>
  <c r="CE583" i="5" a="1"/>
  <c r="CE583" i="5" s="1"/>
  <c r="BC583" i="5" a="1"/>
  <c r="BC583" i="5" s="1"/>
  <c r="W583" i="5" a="1"/>
  <c r="W583" i="5" s="1"/>
  <c r="G583" i="5" a="1"/>
  <c r="G583" i="5" s="1"/>
  <c r="AI583" i="5" a="1"/>
  <c r="AI583" i="5" s="1"/>
  <c r="CA583" i="5" a="1"/>
  <c r="CA583" i="5" s="1"/>
  <c r="AO583" i="5" s="1"/>
  <c r="S583" i="5" a="1"/>
  <c r="S583" i="5" s="1"/>
  <c r="AY583" i="5" a="1"/>
  <c r="AY583" i="5" s="1"/>
  <c r="C583" i="5" a="1"/>
  <c r="C583" i="5" s="1"/>
  <c r="DE583" i="5" a="1"/>
  <c r="DE583" i="5" s="1"/>
  <c r="DL607" i="5" a="1"/>
  <c r="DL607" i="5" s="1"/>
  <c r="DH607" i="5" a="1"/>
  <c r="DH607" i="5" s="1"/>
  <c r="DD607" i="5" a="1"/>
  <c r="DD607" i="5" s="1"/>
  <c r="CL607" i="5" a="1"/>
  <c r="CL607" i="5" s="1"/>
  <c r="CH607" i="5" a="1"/>
  <c r="CH607" i="5" s="1"/>
  <c r="CD607" i="5" a="1"/>
  <c r="CD607" i="5" s="1"/>
  <c r="BR607" i="5" a="1"/>
  <c r="BR607" i="5" s="1"/>
  <c r="BJ607" i="5" a="1"/>
  <c r="BJ607" i="5" s="1"/>
  <c r="BF607" i="5" a="1"/>
  <c r="BF607" i="5" s="1"/>
  <c r="BB607" i="5" a="1"/>
  <c r="BB607" i="5" s="1"/>
  <c r="AX607" i="5" a="1"/>
  <c r="AX607" i="5" s="1"/>
  <c r="AT607" i="5" a="1"/>
  <c r="AT607" i="5" s="1"/>
  <c r="DK607" i="5" a="1"/>
  <c r="DK607" i="5" s="1"/>
  <c r="DG607" i="5" a="1"/>
  <c r="DG607" i="5" s="1"/>
  <c r="DC607" i="5" a="1"/>
  <c r="DC607" i="5" s="1"/>
  <c r="CK607" i="5" a="1"/>
  <c r="CK607" i="5" s="1"/>
  <c r="CG607" i="5" a="1"/>
  <c r="CG607" i="5" s="1"/>
  <c r="CC607" i="5" a="1"/>
  <c r="CC607" i="5" s="1"/>
  <c r="BQ607" i="5" a="1"/>
  <c r="BQ607" i="5" s="1"/>
  <c r="BI607" i="5" a="1"/>
  <c r="BI607" i="5" s="1"/>
  <c r="BE607" i="5" a="1"/>
  <c r="BE607" i="5" s="1"/>
  <c r="BA607" i="5" a="1"/>
  <c r="BA607" i="5" s="1"/>
  <c r="AW607" i="5" a="1"/>
  <c r="AW607" i="5" s="1"/>
  <c r="AS607" i="5" a="1"/>
  <c r="AS607" i="5" s="1"/>
  <c r="AK607" i="5" a="1"/>
  <c r="AK607" i="5" s="1"/>
  <c r="AG607" i="5" a="1"/>
  <c r="AG607" i="5" s="1"/>
  <c r="AC607" i="5" a="1"/>
  <c r="AC607" i="5" s="1"/>
  <c r="Y607" i="5" a="1"/>
  <c r="Y607" i="5" s="1"/>
  <c r="U607" i="5" a="1"/>
  <c r="U607" i="5" s="1"/>
  <c r="Q607" i="5" a="1"/>
  <c r="Q607" i="5" s="1"/>
  <c r="M607" i="5" a="1"/>
  <c r="M607" i="5" s="1"/>
  <c r="I607" i="5" a="1"/>
  <c r="I607" i="5" s="1"/>
  <c r="E607" i="5" a="1"/>
  <c r="E607" i="5" s="1"/>
  <c r="DJ607" i="5" a="1"/>
  <c r="DJ607" i="5" s="1"/>
  <c r="DF607" i="5" a="1"/>
  <c r="DF607" i="5" s="1"/>
  <c r="DB607" i="5" a="1"/>
  <c r="DB607" i="5" s="1"/>
  <c r="CJ607" i="5" a="1"/>
  <c r="CJ607" i="5" s="1"/>
  <c r="CF607" i="5" a="1"/>
  <c r="CF607" i="5" s="1"/>
  <c r="CB607" i="5" a="1"/>
  <c r="CB607" i="5" s="1"/>
  <c r="BL607" i="5" a="1"/>
  <c r="BL607" i="5" s="1"/>
  <c r="BH607" i="5" a="1"/>
  <c r="BH607" i="5" s="1"/>
  <c r="BD607" i="5" a="1"/>
  <c r="BD607" i="5" s="1"/>
  <c r="AZ607" i="5" a="1"/>
  <c r="AZ607" i="5" s="1"/>
  <c r="AV607" i="5" a="1"/>
  <c r="AV607" i="5" s="1"/>
  <c r="AJ607" i="5" a="1"/>
  <c r="AJ607" i="5" s="1"/>
  <c r="AF607" i="5" a="1"/>
  <c r="AF607" i="5" s="1"/>
  <c r="AB607" i="5" a="1"/>
  <c r="AB607" i="5" s="1"/>
  <c r="X607" i="5" a="1"/>
  <c r="X607" i="5" s="1"/>
  <c r="T607" i="5" a="1"/>
  <c r="T607" i="5" s="1"/>
  <c r="P607" i="5" a="1"/>
  <c r="P607" i="5" s="1"/>
  <c r="L607" i="5" a="1"/>
  <c r="L607" i="5" s="1"/>
  <c r="H607" i="5" a="1"/>
  <c r="H607" i="5" s="1"/>
  <c r="D607" i="5" a="1"/>
  <c r="D607" i="5" s="1"/>
  <c r="A608" i="5"/>
  <c r="AI607" i="5" a="1"/>
  <c r="AI607" i="5" s="1"/>
  <c r="AE607" i="5" a="1"/>
  <c r="AE607" i="5" s="1"/>
  <c r="AA607" i="5" a="1"/>
  <c r="AA607" i="5" s="1"/>
  <c r="W607" i="5" a="1"/>
  <c r="W607" i="5" s="1"/>
  <c r="S607" i="5" a="1"/>
  <c r="S607" i="5" s="1"/>
  <c r="O607" i="5" a="1"/>
  <c r="O607" i="5" s="1"/>
  <c r="K607" i="5" a="1"/>
  <c r="K607" i="5" s="1"/>
  <c r="G607" i="5" a="1"/>
  <c r="G607" i="5" s="1"/>
  <c r="C607" i="5" a="1"/>
  <c r="C607" i="5" s="1"/>
  <c r="AL607" i="5" a="1"/>
  <c r="AL607" i="5" s="1"/>
  <c r="V607" i="5" a="1"/>
  <c r="V607" i="5" s="1"/>
  <c r="F607" i="5" a="1"/>
  <c r="F607" i="5" s="1"/>
  <c r="DE607" i="5" a="1"/>
  <c r="DE607" i="5" s="1"/>
  <c r="CA607" i="5" a="1"/>
  <c r="CA607" i="5" s="1"/>
  <c r="AO607" i="5" s="1"/>
  <c r="AY607" i="5" a="1"/>
  <c r="AY607" i="5" s="1"/>
  <c r="AH607" i="5" a="1"/>
  <c r="AH607" i="5" s="1"/>
  <c r="R607" i="5" a="1"/>
  <c r="R607" i="5" s="1"/>
  <c r="DA607" i="5" a="1"/>
  <c r="DA607" i="5" s="1"/>
  <c r="BK607" i="5" a="1"/>
  <c r="BK607" i="5" s="1"/>
  <c r="AU607" i="5" a="1"/>
  <c r="AU607" i="5" s="1"/>
  <c r="AD607" i="5" a="1"/>
  <c r="AD607" i="5" s="1"/>
  <c r="N607" i="5" a="1"/>
  <c r="N607" i="5" s="1"/>
  <c r="DI607" i="5" a="1"/>
  <c r="DI607" i="5" s="1"/>
  <c r="CE607" i="5" a="1"/>
  <c r="CE607" i="5" s="1"/>
  <c r="BC607" i="5" a="1"/>
  <c r="BC607" i="5" s="1"/>
  <c r="AT608" i="5" l="1" a="1"/>
  <c r="AT608" i="5" s="1"/>
  <c r="Q608" i="5" a="1"/>
  <c r="Q608" i="5" s="1"/>
  <c r="CL608" i="5" a="1"/>
  <c r="CL608" i="5" s="1"/>
  <c r="AG608" i="5" a="1"/>
  <c r="AG608" i="5" s="1"/>
  <c r="BJ608" i="5" a="1"/>
  <c r="BJ608" i="5" s="1"/>
  <c r="DK584" i="5" a="1"/>
  <c r="DK584" i="5" s="1"/>
  <c r="DG584" i="5" a="1"/>
  <c r="DG584" i="5" s="1"/>
  <c r="DC584" i="5" a="1"/>
  <c r="DC584" i="5" s="1"/>
  <c r="CK584" i="5" a="1"/>
  <c r="CK584" i="5" s="1"/>
  <c r="CG584" i="5" a="1"/>
  <c r="CG584" i="5" s="1"/>
  <c r="CC584" i="5" a="1"/>
  <c r="CC584" i="5" s="1"/>
  <c r="BQ584" i="5" a="1"/>
  <c r="BQ584" i="5" s="1"/>
  <c r="BI584" i="5" a="1"/>
  <c r="BI584" i="5" s="1"/>
  <c r="BE584" i="5" a="1"/>
  <c r="BE584" i="5" s="1"/>
  <c r="BA584" i="5" a="1"/>
  <c r="BA584" i="5" s="1"/>
  <c r="AW584" i="5" a="1"/>
  <c r="AW584" i="5" s="1"/>
  <c r="AS584" i="5" a="1"/>
  <c r="AS584" i="5" s="1"/>
  <c r="AK584" i="5" a="1"/>
  <c r="AK584" i="5" s="1"/>
  <c r="AG584" i="5" a="1"/>
  <c r="AG584" i="5" s="1"/>
  <c r="AC584" i="5" a="1"/>
  <c r="AC584" i="5" s="1"/>
  <c r="Y584" i="5" a="1"/>
  <c r="Y584" i="5" s="1"/>
  <c r="U584" i="5" a="1"/>
  <c r="U584" i="5" s="1"/>
  <c r="Q584" i="5" a="1"/>
  <c r="Q584" i="5" s="1"/>
  <c r="M584" i="5" a="1"/>
  <c r="M584" i="5" s="1"/>
  <c r="I584" i="5" a="1"/>
  <c r="I584" i="5" s="1"/>
  <c r="E584" i="5" a="1"/>
  <c r="E584" i="5" s="1"/>
  <c r="DJ584" i="5" a="1"/>
  <c r="DJ584" i="5" s="1"/>
  <c r="DF584" i="5" a="1"/>
  <c r="DF584" i="5" s="1"/>
  <c r="DB584" i="5" a="1"/>
  <c r="DB584" i="5" s="1"/>
  <c r="CJ584" i="5" a="1"/>
  <c r="CJ584" i="5" s="1"/>
  <c r="CF584" i="5" a="1"/>
  <c r="CF584" i="5" s="1"/>
  <c r="CB584" i="5" a="1"/>
  <c r="CB584" i="5" s="1"/>
  <c r="BL584" i="5" a="1"/>
  <c r="BL584" i="5" s="1"/>
  <c r="BH584" i="5" a="1"/>
  <c r="BH584" i="5" s="1"/>
  <c r="BD584" i="5" a="1"/>
  <c r="BD584" i="5" s="1"/>
  <c r="AZ584" i="5" a="1"/>
  <c r="AZ584" i="5" s="1"/>
  <c r="AV584" i="5" a="1"/>
  <c r="AV584" i="5" s="1"/>
  <c r="AJ584" i="5" a="1"/>
  <c r="AJ584" i="5" s="1"/>
  <c r="AF584" i="5" a="1"/>
  <c r="AF584" i="5" s="1"/>
  <c r="AB584" i="5" a="1"/>
  <c r="AB584" i="5" s="1"/>
  <c r="X584" i="5" a="1"/>
  <c r="X584" i="5" s="1"/>
  <c r="T584" i="5" a="1"/>
  <c r="T584" i="5" s="1"/>
  <c r="P584" i="5" a="1"/>
  <c r="P584" i="5" s="1"/>
  <c r="L584" i="5" a="1"/>
  <c r="L584" i="5" s="1"/>
  <c r="H584" i="5" a="1"/>
  <c r="H584" i="5" s="1"/>
  <c r="D584" i="5" a="1"/>
  <c r="D584" i="5" s="1"/>
  <c r="DI584" i="5" a="1"/>
  <c r="DI584" i="5" s="1"/>
  <c r="DE584" i="5" a="1"/>
  <c r="DE584" i="5" s="1"/>
  <c r="DA584" i="5" a="1"/>
  <c r="DA584" i="5" s="1"/>
  <c r="CI584" i="5" a="1"/>
  <c r="CI584" i="5" s="1"/>
  <c r="CE584" i="5" a="1"/>
  <c r="CE584" i="5" s="1"/>
  <c r="CA584" i="5" a="1"/>
  <c r="CA584" i="5" s="1"/>
  <c r="AO584" i="5" s="1"/>
  <c r="BK584" i="5" a="1"/>
  <c r="BK584" i="5" s="1"/>
  <c r="BG584" i="5" a="1"/>
  <c r="BG584" i="5" s="1"/>
  <c r="BC584" i="5" a="1"/>
  <c r="BC584" i="5" s="1"/>
  <c r="AY584" i="5" a="1"/>
  <c r="AY584" i="5" s="1"/>
  <c r="AU584" i="5" a="1"/>
  <c r="AU584" i="5" s="1"/>
  <c r="A585" i="5"/>
  <c r="AI584" i="5" a="1"/>
  <c r="AI584" i="5" s="1"/>
  <c r="AE584" i="5" a="1"/>
  <c r="AE584" i="5" s="1"/>
  <c r="AA584" i="5" a="1"/>
  <c r="AA584" i="5" s="1"/>
  <c r="W584" i="5" a="1"/>
  <c r="W584" i="5" s="1"/>
  <c r="S584" i="5" a="1"/>
  <c r="S584" i="5" s="1"/>
  <c r="O584" i="5" a="1"/>
  <c r="O584" i="5" s="1"/>
  <c r="K584" i="5" a="1"/>
  <c r="K584" i="5" s="1"/>
  <c r="G584" i="5" a="1"/>
  <c r="G584" i="5" s="1"/>
  <c r="C584" i="5" a="1"/>
  <c r="C584" i="5" s="1"/>
  <c r="DD584" i="5" a="1"/>
  <c r="DD584" i="5" s="1"/>
  <c r="BR584" i="5" a="1"/>
  <c r="BR584" i="5" s="1"/>
  <c r="AX584" i="5" a="1"/>
  <c r="AX584" i="5" s="1"/>
  <c r="AL584" i="5" a="1"/>
  <c r="AL584" i="5" s="1"/>
  <c r="V584" i="5" a="1"/>
  <c r="V584" i="5" s="1"/>
  <c r="F584" i="5" a="1"/>
  <c r="F584" i="5" s="1"/>
  <c r="CL584" i="5" a="1"/>
  <c r="CL584" i="5" s="1"/>
  <c r="BJ584" i="5" a="1"/>
  <c r="BJ584" i="5" s="1"/>
  <c r="AT584" i="5" a="1"/>
  <c r="AT584" i="5" s="1"/>
  <c r="AH584" i="5" a="1"/>
  <c r="AH584" i="5" s="1"/>
  <c r="R584" i="5" a="1"/>
  <c r="R584" i="5" s="1"/>
  <c r="DH584" i="5" a="1"/>
  <c r="DH584" i="5" s="1"/>
  <c r="CD584" i="5" a="1"/>
  <c r="CD584" i="5" s="1"/>
  <c r="BB584" i="5" a="1"/>
  <c r="BB584" i="5" s="1"/>
  <c r="Z584" i="5" a="1"/>
  <c r="Z584" i="5" s="1"/>
  <c r="J584" i="5" a="1"/>
  <c r="J584" i="5" s="1"/>
  <c r="DL584" i="5" a="1"/>
  <c r="DL584" i="5" s="1"/>
  <c r="CH584" i="5" a="1"/>
  <c r="CH584" i="5" s="1"/>
  <c r="AD584" i="5" a="1"/>
  <c r="AD584" i="5" s="1"/>
  <c r="BF584" i="5" a="1"/>
  <c r="BF584" i="5" s="1"/>
  <c r="N584" i="5" a="1"/>
  <c r="N584" i="5" s="1"/>
  <c r="DK535" i="5" a="1"/>
  <c r="DK535" i="5" s="1"/>
  <c r="DG535" i="5" a="1"/>
  <c r="DG535" i="5" s="1"/>
  <c r="DC535" i="5" a="1"/>
  <c r="DC535" i="5" s="1"/>
  <c r="CK535" i="5" a="1"/>
  <c r="CK535" i="5" s="1"/>
  <c r="CG535" i="5" a="1"/>
  <c r="CG535" i="5" s="1"/>
  <c r="CC535" i="5" a="1"/>
  <c r="CC535" i="5" s="1"/>
  <c r="BQ535" i="5" a="1"/>
  <c r="BQ535" i="5" s="1"/>
  <c r="BI535" i="5" a="1"/>
  <c r="BI535" i="5" s="1"/>
  <c r="BE535" i="5" a="1"/>
  <c r="BE535" i="5" s="1"/>
  <c r="BA535" i="5" a="1"/>
  <c r="BA535" i="5" s="1"/>
  <c r="AW535" i="5" a="1"/>
  <c r="AW535" i="5" s="1"/>
  <c r="AS535" i="5" a="1"/>
  <c r="AS535" i="5" s="1"/>
  <c r="AK535" i="5" a="1"/>
  <c r="AK535" i="5" s="1"/>
  <c r="AG535" i="5" a="1"/>
  <c r="AG535" i="5" s="1"/>
  <c r="AC535" i="5" a="1"/>
  <c r="AC535" i="5" s="1"/>
  <c r="Y535" i="5" a="1"/>
  <c r="Y535" i="5" s="1"/>
  <c r="U535" i="5" a="1"/>
  <c r="U535" i="5" s="1"/>
  <c r="Q535" i="5" a="1"/>
  <c r="Q535" i="5" s="1"/>
  <c r="M535" i="5" a="1"/>
  <c r="M535" i="5" s="1"/>
  <c r="I535" i="5" a="1"/>
  <c r="I535" i="5" s="1"/>
  <c r="E535" i="5" a="1"/>
  <c r="E535" i="5" s="1"/>
  <c r="DJ535" i="5" a="1"/>
  <c r="DJ535" i="5" s="1"/>
  <c r="DF535" i="5" a="1"/>
  <c r="DF535" i="5" s="1"/>
  <c r="DB535" i="5" a="1"/>
  <c r="DB535" i="5" s="1"/>
  <c r="CJ535" i="5" a="1"/>
  <c r="CJ535" i="5" s="1"/>
  <c r="CF535" i="5" a="1"/>
  <c r="CF535" i="5" s="1"/>
  <c r="CB535" i="5" a="1"/>
  <c r="CB535" i="5" s="1"/>
  <c r="BL535" i="5" a="1"/>
  <c r="BL535" i="5" s="1"/>
  <c r="BH535" i="5" a="1"/>
  <c r="BH535" i="5" s="1"/>
  <c r="BD535" i="5" a="1"/>
  <c r="BD535" i="5" s="1"/>
  <c r="AZ535" i="5" a="1"/>
  <c r="AZ535" i="5" s="1"/>
  <c r="AV535" i="5" a="1"/>
  <c r="AV535" i="5" s="1"/>
  <c r="AJ535" i="5" a="1"/>
  <c r="AJ535" i="5" s="1"/>
  <c r="AF535" i="5" a="1"/>
  <c r="AF535" i="5" s="1"/>
  <c r="AB535" i="5" a="1"/>
  <c r="AB535" i="5" s="1"/>
  <c r="X535" i="5" a="1"/>
  <c r="X535" i="5" s="1"/>
  <c r="T535" i="5" a="1"/>
  <c r="T535" i="5" s="1"/>
  <c r="P535" i="5" a="1"/>
  <c r="P535" i="5" s="1"/>
  <c r="L535" i="5" a="1"/>
  <c r="L535" i="5" s="1"/>
  <c r="H535" i="5" a="1"/>
  <c r="H535" i="5" s="1"/>
  <c r="D535" i="5" a="1"/>
  <c r="D535" i="5" s="1"/>
  <c r="DI535" i="5" a="1"/>
  <c r="DI535" i="5" s="1"/>
  <c r="DE535" i="5" a="1"/>
  <c r="DE535" i="5" s="1"/>
  <c r="DA535" i="5" a="1"/>
  <c r="DA535" i="5" s="1"/>
  <c r="CI535" i="5" a="1"/>
  <c r="CI535" i="5" s="1"/>
  <c r="CE535" i="5" a="1"/>
  <c r="CE535" i="5" s="1"/>
  <c r="CA535" i="5" a="1"/>
  <c r="CA535" i="5" s="1"/>
  <c r="AO535" i="5" s="1"/>
  <c r="BK535" i="5" a="1"/>
  <c r="BK535" i="5" s="1"/>
  <c r="BG535" i="5" a="1"/>
  <c r="BG535" i="5" s="1"/>
  <c r="BC535" i="5" a="1"/>
  <c r="BC535" i="5" s="1"/>
  <c r="AY535" i="5" a="1"/>
  <c r="AY535" i="5" s="1"/>
  <c r="AU535" i="5" a="1"/>
  <c r="AU535" i="5" s="1"/>
  <c r="A536" i="5"/>
  <c r="AI535" i="5" a="1"/>
  <c r="AI535" i="5" s="1"/>
  <c r="AE535" i="5" a="1"/>
  <c r="AE535" i="5" s="1"/>
  <c r="AA535" i="5" a="1"/>
  <c r="AA535" i="5" s="1"/>
  <c r="W535" i="5" a="1"/>
  <c r="W535" i="5" s="1"/>
  <c r="S535" i="5" a="1"/>
  <c r="S535" i="5" s="1"/>
  <c r="O535" i="5" a="1"/>
  <c r="O535" i="5" s="1"/>
  <c r="K535" i="5" a="1"/>
  <c r="K535" i="5" s="1"/>
  <c r="G535" i="5" a="1"/>
  <c r="G535" i="5" s="1"/>
  <c r="C535" i="5" a="1"/>
  <c r="C535" i="5" s="1"/>
  <c r="DL535" i="5" a="1"/>
  <c r="DL535" i="5" s="1"/>
  <c r="DH535" i="5" a="1"/>
  <c r="DH535" i="5" s="1"/>
  <c r="DD535" i="5" a="1"/>
  <c r="DD535" i="5" s="1"/>
  <c r="CL535" i="5" a="1"/>
  <c r="CL535" i="5" s="1"/>
  <c r="CH535" i="5" a="1"/>
  <c r="CH535" i="5" s="1"/>
  <c r="CD535" i="5" a="1"/>
  <c r="CD535" i="5" s="1"/>
  <c r="BR535" i="5" a="1"/>
  <c r="BR535" i="5" s="1"/>
  <c r="BJ535" i="5" a="1"/>
  <c r="BJ535" i="5" s="1"/>
  <c r="BF535" i="5" a="1"/>
  <c r="BF535" i="5" s="1"/>
  <c r="BB535" i="5" a="1"/>
  <c r="BB535" i="5" s="1"/>
  <c r="AX535" i="5" a="1"/>
  <c r="AX535" i="5" s="1"/>
  <c r="AT535" i="5" a="1"/>
  <c r="AT535" i="5" s="1"/>
  <c r="V535" i="5" a="1"/>
  <c r="V535" i="5" s="1"/>
  <c r="R535" i="5" a="1"/>
  <c r="R535" i="5" s="1"/>
  <c r="N535" i="5" a="1"/>
  <c r="N535" i="5" s="1"/>
  <c r="J535" i="5" a="1"/>
  <c r="J535" i="5" s="1"/>
  <c r="AL535" i="5" a="1"/>
  <c r="AL535" i="5" s="1"/>
  <c r="F535" i="5" a="1"/>
  <c r="F535" i="5" s="1"/>
  <c r="AH535" i="5" a="1"/>
  <c r="AH535" i="5" s="1"/>
  <c r="AD535" i="5" a="1"/>
  <c r="AD535" i="5" s="1"/>
  <c r="Z535" i="5" a="1"/>
  <c r="Z535" i="5" s="1"/>
  <c r="AK430" i="5" a="1"/>
  <c r="AK430" i="5" s="1"/>
  <c r="AG430" i="5" a="1"/>
  <c r="AG430" i="5" s="1"/>
  <c r="AC430" i="5" a="1"/>
  <c r="AC430" i="5" s="1"/>
  <c r="Y430" i="5" a="1"/>
  <c r="Y430" i="5" s="1"/>
  <c r="U430" i="5" a="1"/>
  <c r="U430" i="5" s="1"/>
  <c r="Q430" i="5" a="1"/>
  <c r="Q430" i="5" s="1"/>
  <c r="M430" i="5" a="1"/>
  <c r="M430" i="5" s="1"/>
  <c r="I430" i="5" a="1"/>
  <c r="I430" i="5" s="1"/>
  <c r="E430" i="5" a="1"/>
  <c r="E430" i="5" s="1"/>
  <c r="DJ430" i="5" a="1"/>
  <c r="DJ430" i="5" s="1"/>
  <c r="DF430" i="5" a="1"/>
  <c r="DF430" i="5" s="1"/>
  <c r="DB430" i="5" a="1"/>
  <c r="DB430" i="5" s="1"/>
  <c r="CJ430" i="5" a="1"/>
  <c r="CJ430" i="5" s="1"/>
  <c r="CF430" i="5" a="1"/>
  <c r="CF430" i="5" s="1"/>
  <c r="CB430" i="5" a="1"/>
  <c r="CB430" i="5" s="1"/>
  <c r="BL430" i="5" a="1"/>
  <c r="BL430" i="5" s="1"/>
  <c r="BH430" i="5" a="1"/>
  <c r="BH430" i="5" s="1"/>
  <c r="BD430" i="5" a="1"/>
  <c r="BD430" i="5" s="1"/>
  <c r="AZ430" i="5" a="1"/>
  <c r="AZ430" i="5" s="1"/>
  <c r="AV430" i="5" a="1"/>
  <c r="AV430" i="5" s="1"/>
  <c r="AJ430" i="5" a="1"/>
  <c r="AJ430" i="5" s="1"/>
  <c r="AF430" i="5" a="1"/>
  <c r="AF430" i="5" s="1"/>
  <c r="AB430" i="5" a="1"/>
  <c r="AB430" i="5" s="1"/>
  <c r="X430" i="5" a="1"/>
  <c r="X430" i="5" s="1"/>
  <c r="T430" i="5" a="1"/>
  <c r="T430" i="5" s="1"/>
  <c r="P430" i="5" a="1"/>
  <c r="P430" i="5" s="1"/>
  <c r="L430" i="5" a="1"/>
  <c r="L430" i="5" s="1"/>
  <c r="H430" i="5" a="1"/>
  <c r="H430" i="5" s="1"/>
  <c r="D430" i="5" a="1"/>
  <c r="D430" i="5" s="1"/>
  <c r="DI430" i="5" a="1"/>
  <c r="DI430" i="5" s="1"/>
  <c r="DE430" i="5" a="1"/>
  <c r="DE430" i="5" s="1"/>
  <c r="DA430" i="5" a="1"/>
  <c r="DA430" i="5" s="1"/>
  <c r="CI430" i="5" a="1"/>
  <c r="CI430" i="5" s="1"/>
  <c r="CE430" i="5" a="1"/>
  <c r="CE430" i="5" s="1"/>
  <c r="CA430" i="5" a="1"/>
  <c r="CA430" i="5" s="1"/>
  <c r="AO430" i="5" s="1"/>
  <c r="BK430" i="5" a="1"/>
  <c r="BK430" i="5" s="1"/>
  <c r="BG430" i="5" a="1"/>
  <c r="BG430" i="5" s="1"/>
  <c r="BC430" i="5" a="1"/>
  <c r="BC430" i="5" s="1"/>
  <c r="AY430" i="5" a="1"/>
  <c r="AY430" i="5" s="1"/>
  <c r="AU430" i="5" a="1"/>
  <c r="AU430" i="5" s="1"/>
  <c r="A431" i="5"/>
  <c r="AI430" i="5" a="1"/>
  <c r="AI430" i="5" s="1"/>
  <c r="AE430" i="5" a="1"/>
  <c r="AE430" i="5" s="1"/>
  <c r="AA430" i="5" a="1"/>
  <c r="AA430" i="5" s="1"/>
  <c r="W430" i="5" a="1"/>
  <c r="W430" i="5" s="1"/>
  <c r="S430" i="5" a="1"/>
  <c r="S430" i="5" s="1"/>
  <c r="O430" i="5" a="1"/>
  <c r="O430" i="5" s="1"/>
  <c r="K430" i="5" a="1"/>
  <c r="K430" i="5" s="1"/>
  <c r="G430" i="5" a="1"/>
  <c r="G430" i="5" s="1"/>
  <c r="C430" i="5" a="1"/>
  <c r="C430" i="5" s="1"/>
  <c r="DL430" i="5" a="1"/>
  <c r="DL430" i="5" s="1"/>
  <c r="DH430" i="5" a="1"/>
  <c r="DH430" i="5" s="1"/>
  <c r="DD430" i="5" a="1"/>
  <c r="DD430" i="5" s="1"/>
  <c r="CL430" i="5" a="1"/>
  <c r="CL430" i="5" s="1"/>
  <c r="CH430" i="5" a="1"/>
  <c r="CH430" i="5" s="1"/>
  <c r="CD430" i="5" a="1"/>
  <c r="CD430" i="5" s="1"/>
  <c r="BR430" i="5" a="1"/>
  <c r="BR430" i="5" s="1"/>
  <c r="BJ430" i="5" a="1"/>
  <c r="BJ430" i="5" s="1"/>
  <c r="BF430" i="5" a="1"/>
  <c r="BF430" i="5" s="1"/>
  <c r="BB430" i="5" a="1"/>
  <c r="BB430" i="5" s="1"/>
  <c r="AX430" i="5" a="1"/>
  <c r="AX430" i="5" s="1"/>
  <c r="AT430" i="5" a="1"/>
  <c r="AT430" i="5" s="1"/>
  <c r="AL430" i="5" a="1"/>
  <c r="AL430" i="5" s="1"/>
  <c r="AH430" i="5" a="1"/>
  <c r="AH430" i="5" s="1"/>
  <c r="AD430" i="5" a="1"/>
  <c r="AD430" i="5" s="1"/>
  <c r="Z430" i="5" a="1"/>
  <c r="Z430" i="5" s="1"/>
  <c r="V430" i="5" a="1"/>
  <c r="V430" i="5" s="1"/>
  <c r="R430" i="5" a="1"/>
  <c r="R430" i="5" s="1"/>
  <c r="N430" i="5" a="1"/>
  <c r="N430" i="5" s="1"/>
  <c r="J430" i="5" a="1"/>
  <c r="J430" i="5" s="1"/>
  <c r="F430" i="5" a="1"/>
  <c r="F430" i="5" s="1"/>
  <c r="CG430" i="5" a="1"/>
  <c r="CG430" i="5" s="1"/>
  <c r="CC430" i="5" a="1"/>
  <c r="CC430" i="5" s="1"/>
  <c r="BQ430" i="5" a="1"/>
  <c r="BQ430" i="5" s="1"/>
  <c r="BI430" i="5" a="1"/>
  <c r="BI430" i="5" s="1"/>
  <c r="DK430" i="5" a="1"/>
  <c r="DK430" i="5" s="1"/>
  <c r="BE430" i="5" a="1"/>
  <c r="BE430" i="5" s="1"/>
  <c r="DG430" i="5" a="1"/>
  <c r="DG430" i="5" s="1"/>
  <c r="BA430" i="5" a="1"/>
  <c r="BA430" i="5" s="1"/>
  <c r="DC430" i="5" a="1"/>
  <c r="DC430" i="5" s="1"/>
  <c r="AW430" i="5" a="1"/>
  <c r="AW430" i="5" s="1"/>
  <c r="CK430" i="5" a="1"/>
  <c r="CK430" i="5" s="1"/>
  <c r="AS430" i="5" a="1"/>
  <c r="AS430" i="5" s="1"/>
  <c r="DJ193" i="5" a="1"/>
  <c r="DJ193" i="5" s="1"/>
  <c r="DF193" i="5" a="1"/>
  <c r="DF193" i="5" s="1"/>
  <c r="DB193" i="5" a="1"/>
  <c r="DB193" i="5" s="1"/>
  <c r="CJ193" i="5" a="1"/>
  <c r="CJ193" i="5" s="1"/>
  <c r="CF193" i="5" a="1"/>
  <c r="CF193" i="5" s="1"/>
  <c r="CB193" i="5" a="1"/>
  <c r="CB193" i="5" s="1"/>
  <c r="BL193" i="5" a="1"/>
  <c r="BL193" i="5" s="1"/>
  <c r="BH193" i="5" a="1"/>
  <c r="BH193" i="5" s="1"/>
  <c r="BD193" i="5" a="1"/>
  <c r="BD193" i="5" s="1"/>
  <c r="AZ193" i="5" a="1"/>
  <c r="AZ193" i="5" s="1"/>
  <c r="AV193" i="5" a="1"/>
  <c r="AV193" i="5" s="1"/>
  <c r="AJ193" i="5" a="1"/>
  <c r="AJ193" i="5" s="1"/>
  <c r="AF193" i="5" a="1"/>
  <c r="AF193" i="5" s="1"/>
  <c r="AB193" i="5" a="1"/>
  <c r="AB193" i="5" s="1"/>
  <c r="X193" i="5" a="1"/>
  <c r="X193" i="5" s="1"/>
  <c r="T193" i="5" a="1"/>
  <c r="T193" i="5" s="1"/>
  <c r="P193" i="5" a="1"/>
  <c r="P193" i="5" s="1"/>
  <c r="L193" i="5" a="1"/>
  <c r="L193" i="5" s="1"/>
  <c r="H193" i="5" a="1"/>
  <c r="H193" i="5" s="1"/>
  <c r="D193" i="5" a="1"/>
  <c r="D193" i="5" s="1"/>
  <c r="DI193" i="5" a="1"/>
  <c r="DI193" i="5" s="1"/>
  <c r="DD193" i="5" a="1"/>
  <c r="DD193" i="5" s="1"/>
  <c r="CK193" i="5" a="1"/>
  <c r="CK193" i="5" s="1"/>
  <c r="CE193" i="5" a="1"/>
  <c r="CE193" i="5" s="1"/>
  <c r="BR193" i="5" a="1"/>
  <c r="BR193" i="5" s="1"/>
  <c r="BI193" i="5" a="1"/>
  <c r="BI193" i="5" s="1"/>
  <c r="BC193" i="5" a="1"/>
  <c r="BC193" i="5" s="1"/>
  <c r="AX193" i="5" a="1"/>
  <c r="AX193" i="5" s="1"/>
  <c r="AS193" i="5" a="1"/>
  <c r="AS193" i="5" s="1"/>
  <c r="AK193" i="5" a="1"/>
  <c r="AK193" i="5" s="1"/>
  <c r="AE193" i="5" a="1"/>
  <c r="AE193" i="5" s="1"/>
  <c r="Z193" i="5" a="1"/>
  <c r="Z193" i="5" s="1"/>
  <c r="U193" i="5" a="1"/>
  <c r="U193" i="5" s="1"/>
  <c r="O193" i="5" a="1"/>
  <c r="O193" i="5" s="1"/>
  <c r="J193" i="5" a="1"/>
  <c r="J193" i="5" s="1"/>
  <c r="E193" i="5" a="1"/>
  <c r="E193" i="5" s="1"/>
  <c r="DH193" i="5" a="1"/>
  <c r="DH193" i="5" s="1"/>
  <c r="DC193" i="5" a="1"/>
  <c r="DC193" i="5" s="1"/>
  <c r="CI193" i="5" a="1"/>
  <c r="CI193" i="5" s="1"/>
  <c r="CD193" i="5" a="1"/>
  <c r="CD193" i="5" s="1"/>
  <c r="BQ193" i="5" a="1"/>
  <c r="BQ193" i="5" s="1"/>
  <c r="BG193" i="5" a="1"/>
  <c r="BG193" i="5" s="1"/>
  <c r="BB193" i="5" a="1"/>
  <c r="BB193" i="5" s="1"/>
  <c r="AW193" i="5" a="1"/>
  <c r="AW193" i="5" s="1"/>
  <c r="AI193" i="5" a="1"/>
  <c r="AI193" i="5" s="1"/>
  <c r="AD193" i="5" a="1"/>
  <c r="AD193" i="5" s="1"/>
  <c r="Y193" i="5" a="1"/>
  <c r="Y193" i="5" s="1"/>
  <c r="S193" i="5" a="1"/>
  <c r="S193" i="5" s="1"/>
  <c r="N193" i="5" a="1"/>
  <c r="N193" i="5" s="1"/>
  <c r="I193" i="5" a="1"/>
  <c r="I193" i="5" s="1"/>
  <c r="C193" i="5" a="1"/>
  <c r="C193" i="5" s="1"/>
  <c r="DK193" i="5" a="1"/>
  <c r="DK193" i="5" s="1"/>
  <c r="DE193" i="5" a="1"/>
  <c r="DE193" i="5" s="1"/>
  <c r="CL193" i="5" a="1"/>
  <c r="CL193" i="5" s="1"/>
  <c r="CG193" i="5" a="1"/>
  <c r="CG193" i="5" s="1"/>
  <c r="CA193" i="5" a="1"/>
  <c r="CA193" i="5" s="1"/>
  <c r="AO193" i="5" s="1"/>
  <c r="BJ193" i="5" a="1"/>
  <c r="BJ193" i="5" s="1"/>
  <c r="BE193" i="5" a="1"/>
  <c r="BE193" i="5" s="1"/>
  <c r="AY193" i="5" a="1"/>
  <c r="AY193" i="5" s="1"/>
  <c r="AT193" i="5" a="1"/>
  <c r="AT193" i="5" s="1"/>
  <c r="AL193" i="5" a="1"/>
  <c r="AL193" i="5" s="1"/>
  <c r="AG193" i="5" a="1"/>
  <c r="AG193" i="5" s="1"/>
  <c r="AA193" i="5" a="1"/>
  <c r="AA193" i="5" s="1"/>
  <c r="V193" i="5" a="1"/>
  <c r="V193" i="5" s="1"/>
  <c r="Q193" i="5" a="1"/>
  <c r="Q193" i="5" s="1"/>
  <c r="K193" i="5" a="1"/>
  <c r="K193" i="5" s="1"/>
  <c r="F193" i="5" a="1"/>
  <c r="F193" i="5" s="1"/>
  <c r="BF193" i="5" a="1"/>
  <c r="BF193" i="5" s="1"/>
  <c r="AC193" i="5" a="1"/>
  <c r="AC193" i="5" s="1"/>
  <c r="DG193" i="5" a="1"/>
  <c r="DG193" i="5" s="1"/>
  <c r="M193" i="5" a="1"/>
  <c r="M193" i="5" s="1"/>
  <c r="CC193" i="5" a="1"/>
  <c r="CC193" i="5" s="1"/>
  <c r="BA193" i="5" a="1"/>
  <c r="BA193" i="5" s="1"/>
  <c r="W193" i="5" a="1"/>
  <c r="W193" i="5" s="1"/>
  <c r="DA193" i="5" a="1"/>
  <c r="DA193" i="5" s="1"/>
  <c r="G193" i="5" a="1"/>
  <c r="G193" i="5" s="1"/>
  <c r="A194" i="5"/>
  <c r="BK193" i="5" a="1"/>
  <c r="BK193" i="5" s="1"/>
  <c r="AH193" i="5" a="1"/>
  <c r="AH193" i="5" s="1"/>
  <c r="DL193" i="5" a="1"/>
  <c r="DL193" i="5" s="1"/>
  <c r="AU193" i="5" a="1"/>
  <c r="AU193" i="5" s="1"/>
  <c r="R193" i="5" a="1"/>
  <c r="R193" i="5" s="1"/>
  <c r="CH193" i="5" a="1"/>
  <c r="CH193" i="5" s="1"/>
  <c r="DK358" i="5" a="1"/>
  <c r="DK358" i="5" s="1"/>
  <c r="DG358" i="5" a="1"/>
  <c r="DG358" i="5" s="1"/>
  <c r="DC358" i="5" a="1"/>
  <c r="DC358" i="5" s="1"/>
  <c r="CK358" i="5" a="1"/>
  <c r="CK358" i="5" s="1"/>
  <c r="CG358" i="5" a="1"/>
  <c r="CG358" i="5" s="1"/>
  <c r="CC358" i="5" a="1"/>
  <c r="CC358" i="5" s="1"/>
  <c r="BQ358" i="5" a="1"/>
  <c r="BQ358" i="5" s="1"/>
  <c r="BI358" i="5" a="1"/>
  <c r="BI358" i="5" s="1"/>
  <c r="BE358" i="5" a="1"/>
  <c r="BE358" i="5" s="1"/>
  <c r="BA358" i="5" a="1"/>
  <c r="BA358" i="5" s="1"/>
  <c r="AW358" i="5" a="1"/>
  <c r="AW358" i="5" s="1"/>
  <c r="AS358" i="5" a="1"/>
  <c r="AS358" i="5" s="1"/>
  <c r="AK358" i="5" a="1"/>
  <c r="AK358" i="5" s="1"/>
  <c r="AG358" i="5" a="1"/>
  <c r="AG358" i="5" s="1"/>
  <c r="AC358" i="5" a="1"/>
  <c r="AC358" i="5" s="1"/>
  <c r="Y358" i="5" a="1"/>
  <c r="Y358" i="5" s="1"/>
  <c r="U358" i="5" a="1"/>
  <c r="U358" i="5" s="1"/>
  <c r="Q358" i="5" a="1"/>
  <c r="Q358" i="5" s="1"/>
  <c r="M358" i="5" a="1"/>
  <c r="M358" i="5" s="1"/>
  <c r="I358" i="5" a="1"/>
  <c r="I358" i="5" s="1"/>
  <c r="E358" i="5" a="1"/>
  <c r="E358" i="5" s="1"/>
  <c r="DJ358" i="5" a="1"/>
  <c r="DJ358" i="5" s="1"/>
  <c r="DF358" i="5" a="1"/>
  <c r="DF358" i="5" s="1"/>
  <c r="DB358" i="5" a="1"/>
  <c r="DB358" i="5" s="1"/>
  <c r="CJ358" i="5" a="1"/>
  <c r="CJ358" i="5" s="1"/>
  <c r="CF358" i="5" a="1"/>
  <c r="CF358" i="5" s="1"/>
  <c r="CB358" i="5" a="1"/>
  <c r="CB358" i="5" s="1"/>
  <c r="BL358" i="5" a="1"/>
  <c r="BL358" i="5" s="1"/>
  <c r="BH358" i="5" a="1"/>
  <c r="BH358" i="5" s="1"/>
  <c r="BD358" i="5" a="1"/>
  <c r="BD358" i="5" s="1"/>
  <c r="AZ358" i="5" a="1"/>
  <c r="AZ358" i="5" s="1"/>
  <c r="AV358" i="5" a="1"/>
  <c r="AV358" i="5" s="1"/>
  <c r="AJ358" i="5" a="1"/>
  <c r="AJ358" i="5" s="1"/>
  <c r="AF358" i="5" a="1"/>
  <c r="AF358" i="5" s="1"/>
  <c r="AB358" i="5" a="1"/>
  <c r="AB358" i="5" s="1"/>
  <c r="X358" i="5" a="1"/>
  <c r="X358" i="5" s="1"/>
  <c r="T358" i="5" a="1"/>
  <c r="T358" i="5" s="1"/>
  <c r="P358" i="5" a="1"/>
  <c r="P358" i="5" s="1"/>
  <c r="L358" i="5" a="1"/>
  <c r="L358" i="5" s="1"/>
  <c r="H358" i="5" a="1"/>
  <c r="H358" i="5" s="1"/>
  <c r="D358" i="5" a="1"/>
  <c r="D358" i="5" s="1"/>
  <c r="DI358" i="5" a="1"/>
  <c r="DI358" i="5" s="1"/>
  <c r="DE358" i="5" a="1"/>
  <c r="DE358" i="5" s="1"/>
  <c r="DA358" i="5" a="1"/>
  <c r="DA358" i="5" s="1"/>
  <c r="CI358" i="5" a="1"/>
  <c r="CI358" i="5" s="1"/>
  <c r="CE358" i="5" a="1"/>
  <c r="CE358" i="5" s="1"/>
  <c r="CA358" i="5" a="1"/>
  <c r="CA358" i="5" s="1"/>
  <c r="AO358" i="5" s="1"/>
  <c r="BK358" i="5" a="1"/>
  <c r="BK358" i="5" s="1"/>
  <c r="BG358" i="5" a="1"/>
  <c r="BG358" i="5" s="1"/>
  <c r="BC358" i="5" a="1"/>
  <c r="BC358" i="5" s="1"/>
  <c r="AY358" i="5" a="1"/>
  <c r="AY358" i="5" s="1"/>
  <c r="AU358" i="5" a="1"/>
  <c r="AU358" i="5" s="1"/>
  <c r="A359" i="5"/>
  <c r="AI358" i="5" a="1"/>
  <c r="AI358" i="5" s="1"/>
  <c r="AE358" i="5" a="1"/>
  <c r="AE358" i="5" s="1"/>
  <c r="AA358" i="5" a="1"/>
  <c r="AA358" i="5" s="1"/>
  <c r="W358" i="5" a="1"/>
  <c r="W358" i="5" s="1"/>
  <c r="S358" i="5" a="1"/>
  <c r="S358" i="5" s="1"/>
  <c r="O358" i="5" a="1"/>
  <c r="O358" i="5" s="1"/>
  <c r="K358" i="5" a="1"/>
  <c r="K358" i="5" s="1"/>
  <c r="G358" i="5" a="1"/>
  <c r="G358" i="5" s="1"/>
  <c r="C358" i="5" a="1"/>
  <c r="C358" i="5" s="1"/>
  <c r="DL358" i="5" a="1"/>
  <c r="DL358" i="5" s="1"/>
  <c r="DH358" i="5" a="1"/>
  <c r="DH358" i="5" s="1"/>
  <c r="DD358" i="5" a="1"/>
  <c r="DD358" i="5" s="1"/>
  <c r="CL358" i="5" a="1"/>
  <c r="CL358" i="5" s="1"/>
  <c r="CH358" i="5" a="1"/>
  <c r="CH358" i="5" s="1"/>
  <c r="CD358" i="5" a="1"/>
  <c r="CD358" i="5" s="1"/>
  <c r="BR358" i="5" a="1"/>
  <c r="BR358" i="5" s="1"/>
  <c r="BJ358" i="5" a="1"/>
  <c r="BJ358" i="5" s="1"/>
  <c r="BF358" i="5" a="1"/>
  <c r="BF358" i="5" s="1"/>
  <c r="BB358" i="5" a="1"/>
  <c r="BB358" i="5" s="1"/>
  <c r="AX358" i="5" a="1"/>
  <c r="AX358" i="5" s="1"/>
  <c r="AT358" i="5" a="1"/>
  <c r="AT358" i="5" s="1"/>
  <c r="AL358" i="5" a="1"/>
  <c r="AL358" i="5" s="1"/>
  <c r="AH358" i="5" a="1"/>
  <c r="AH358" i="5" s="1"/>
  <c r="AD358" i="5" a="1"/>
  <c r="AD358" i="5" s="1"/>
  <c r="Z358" i="5" a="1"/>
  <c r="Z358" i="5" s="1"/>
  <c r="V358" i="5" a="1"/>
  <c r="V358" i="5" s="1"/>
  <c r="R358" i="5" a="1"/>
  <c r="R358" i="5" s="1"/>
  <c r="N358" i="5" a="1"/>
  <c r="N358" i="5" s="1"/>
  <c r="J358" i="5" a="1"/>
  <c r="J358" i="5" s="1"/>
  <c r="F358" i="5" a="1"/>
  <c r="F358" i="5" s="1"/>
  <c r="A16" i="5"/>
  <c r="AI15" i="5" a="1"/>
  <c r="AI15" i="5" s="1"/>
  <c r="AE15" i="5" a="1"/>
  <c r="AE15" i="5" s="1"/>
  <c r="AA15" i="5" a="1"/>
  <c r="AA15" i="5" s="1"/>
  <c r="W15" i="5" a="1"/>
  <c r="W15" i="5" s="1"/>
  <c r="S15" i="5" a="1"/>
  <c r="S15" i="5" s="1"/>
  <c r="O15" i="5" a="1"/>
  <c r="O15" i="5" s="1"/>
  <c r="K15" i="5" a="1"/>
  <c r="K15" i="5" s="1"/>
  <c r="G15" i="5" a="1"/>
  <c r="G15" i="5" s="1"/>
  <c r="C15" i="5" a="1"/>
  <c r="C15" i="5" s="1"/>
  <c r="DE15" i="5" a="1"/>
  <c r="DE15" i="5" s="1"/>
  <c r="CL15" i="5" a="1"/>
  <c r="CL15" i="5" s="1"/>
  <c r="CC15" i="5" a="1"/>
  <c r="CC15" i="5" s="1"/>
  <c r="BH15" i="5" a="1"/>
  <c r="BH15" i="5" s="1"/>
  <c r="AY15" i="5" a="1"/>
  <c r="AY15" i="5" s="1"/>
  <c r="AT15" i="5" a="1"/>
  <c r="AT15" i="5" s="1"/>
  <c r="AH15" i="5" a="1"/>
  <c r="AH15" i="5" s="1"/>
  <c r="Y15" i="5" a="1"/>
  <c r="Y15" i="5" s="1"/>
  <c r="P15" i="5" a="1"/>
  <c r="P15" i="5" s="1"/>
  <c r="DH15" i="5" a="1"/>
  <c r="DH15" i="5" s="1"/>
  <c r="CK15" i="5" a="1"/>
  <c r="CK15" i="5" s="1"/>
  <c r="CB15" i="5" a="1"/>
  <c r="CB15" i="5" s="1"/>
  <c r="BG15" i="5" a="1"/>
  <c r="BG15" i="5" s="1"/>
  <c r="BB15" i="5" a="1"/>
  <c r="BB15" i="5" s="1"/>
  <c r="AS15" i="5" a="1"/>
  <c r="AS15" i="5" s="1"/>
  <c r="AG15" i="5" a="1"/>
  <c r="AG15" i="5" s="1"/>
  <c r="X15" i="5" a="1"/>
  <c r="X15" i="5" s="1"/>
  <c r="J15" i="5" a="1"/>
  <c r="J15" i="5" s="1"/>
  <c r="DL15" i="5" a="1"/>
  <c r="DL15" i="5" s="1"/>
  <c r="DC15" i="5" a="1"/>
  <c r="DC15" i="5" s="1"/>
  <c r="CF15" i="5" a="1"/>
  <c r="CF15" i="5" s="1"/>
  <c r="BK15" i="5" a="1"/>
  <c r="BK15" i="5" s="1"/>
  <c r="BF15" i="5" a="1"/>
  <c r="BF15" i="5" s="1"/>
  <c r="AW15" i="5" a="1"/>
  <c r="AW15" i="5" s="1"/>
  <c r="AK15" i="5" a="1"/>
  <c r="AK15" i="5" s="1"/>
  <c r="AB15" i="5" a="1"/>
  <c r="AB15" i="5" s="1"/>
  <c r="N15" i="5" a="1"/>
  <c r="N15" i="5" s="1"/>
  <c r="E15" i="5" a="1"/>
  <c r="E15" i="5" s="1"/>
  <c r="DK15" i="5" a="1"/>
  <c r="DK15" i="5" s="1"/>
  <c r="DB15" i="5" a="1"/>
  <c r="DB15" i="5" s="1"/>
  <c r="CE15" i="5" a="1"/>
  <c r="CE15" i="5" s="1"/>
  <c r="BR15" i="5" a="1"/>
  <c r="BR15" i="5" s="1"/>
  <c r="BE15" i="5" a="1"/>
  <c r="BE15" i="5" s="1"/>
  <c r="AV15" i="5" a="1"/>
  <c r="AV15" i="5" s="1"/>
  <c r="AJ15" i="5" a="1"/>
  <c r="AJ15" i="5" s="1"/>
  <c r="V15" i="5" a="1"/>
  <c r="V15" i="5" s="1"/>
  <c r="M15" i="5" a="1"/>
  <c r="M15" i="5" s="1"/>
  <c r="D15" i="5" a="1"/>
  <c r="D15" i="5" s="1"/>
  <c r="DF15" i="5" a="1"/>
  <c r="DF15" i="5" s="1"/>
  <c r="CI15" i="5" a="1"/>
  <c r="CI15" i="5" s="1"/>
  <c r="CD15" i="5" a="1"/>
  <c r="CD15" i="5" s="1"/>
  <c r="BI15" i="5" a="1"/>
  <c r="BI15" i="5" s="1"/>
  <c r="AZ15" i="5" a="1"/>
  <c r="AZ15" i="5" s="1"/>
  <c r="Z15" i="5" a="1"/>
  <c r="Z15" i="5" s="1"/>
  <c r="Q15" i="5" a="1"/>
  <c r="Q15" i="5" s="1"/>
  <c r="H15" i="5" a="1"/>
  <c r="H15" i="5" s="1"/>
  <c r="AU15" i="5" a="1"/>
  <c r="AU15" i="5" s="1"/>
  <c r="L15" i="5" a="1"/>
  <c r="L15" i="5" s="1"/>
  <c r="DD15" i="5" a="1"/>
  <c r="DD15" i="5" s="1"/>
  <c r="BD15" i="5" a="1"/>
  <c r="BD15" i="5" s="1"/>
  <c r="U15" i="5" a="1"/>
  <c r="U15" i="5" s="1"/>
  <c r="I15" i="5" a="1"/>
  <c r="I15" i="5" s="1"/>
  <c r="DA15" i="5" a="1"/>
  <c r="DA15" i="5" s="1"/>
  <c r="CA15" i="5" a="1"/>
  <c r="CA15" i="5" s="1"/>
  <c r="AO15" i="5" s="1"/>
  <c r="BC15" i="5" a="1"/>
  <c r="BC15" i="5" s="1"/>
  <c r="AF15" i="5" a="1"/>
  <c r="AF15" i="5" s="1"/>
  <c r="T15" i="5" a="1"/>
  <c r="T15" i="5" s="1"/>
  <c r="BQ15" i="5" a="1"/>
  <c r="BQ15" i="5" s="1"/>
  <c r="BA15" i="5" a="1"/>
  <c r="BA15" i="5" s="1"/>
  <c r="AD15" i="5" a="1"/>
  <c r="AD15" i="5" s="1"/>
  <c r="R15" i="5" a="1"/>
  <c r="R15" i="5" s="1"/>
  <c r="F15" i="5" a="1"/>
  <c r="F15" i="5" s="1"/>
  <c r="DJ15" i="5" a="1"/>
  <c r="DJ15" i="5" s="1"/>
  <c r="CJ15" i="5" a="1"/>
  <c r="CJ15" i="5" s="1"/>
  <c r="BL15" i="5" a="1"/>
  <c r="BL15" i="5" s="1"/>
  <c r="AC15" i="5" a="1"/>
  <c r="AC15" i="5" s="1"/>
  <c r="DI15" i="5" a="1"/>
  <c r="DI15" i="5" s="1"/>
  <c r="CH15" i="5" a="1"/>
  <c r="CH15" i="5" s="1"/>
  <c r="BJ15" i="5" a="1"/>
  <c r="BJ15" i="5" s="1"/>
  <c r="AX15" i="5" a="1"/>
  <c r="AX15" i="5" s="1"/>
  <c r="DG15" i="5" a="1"/>
  <c r="DG15" i="5" s="1"/>
  <c r="CG15" i="5" a="1"/>
  <c r="CG15" i="5" s="1"/>
  <c r="AL15" i="5" a="1"/>
  <c r="AL15" i="5" s="1"/>
  <c r="DK608" i="5" a="1"/>
  <c r="DK608" i="5" s="1"/>
  <c r="DG608" i="5" a="1"/>
  <c r="DG608" i="5" s="1"/>
  <c r="DC608" i="5" a="1"/>
  <c r="DC608" i="5" s="1"/>
  <c r="CK608" i="5" a="1"/>
  <c r="CK608" i="5" s="1"/>
  <c r="CG608" i="5" a="1"/>
  <c r="CG608" i="5" s="1"/>
  <c r="CC608" i="5" a="1"/>
  <c r="CC608" i="5" s="1"/>
  <c r="BQ608" i="5" a="1"/>
  <c r="BQ608" i="5" s="1"/>
  <c r="BI608" i="5" a="1"/>
  <c r="BI608" i="5" s="1"/>
  <c r="BE608" i="5" a="1"/>
  <c r="BE608" i="5" s="1"/>
  <c r="BA608" i="5" a="1"/>
  <c r="BA608" i="5" s="1"/>
  <c r="AW608" i="5" a="1"/>
  <c r="AW608" i="5" s="1"/>
  <c r="AS608" i="5" a="1"/>
  <c r="AS608" i="5" s="1"/>
  <c r="DJ608" i="5" a="1"/>
  <c r="DJ608" i="5" s="1"/>
  <c r="DF608" i="5" a="1"/>
  <c r="DF608" i="5" s="1"/>
  <c r="DB608" i="5" a="1"/>
  <c r="DB608" i="5" s="1"/>
  <c r="CJ608" i="5" a="1"/>
  <c r="CJ608" i="5" s="1"/>
  <c r="CF608" i="5" a="1"/>
  <c r="CF608" i="5" s="1"/>
  <c r="CB608" i="5" a="1"/>
  <c r="CB608" i="5" s="1"/>
  <c r="BL608" i="5" a="1"/>
  <c r="BL608" i="5" s="1"/>
  <c r="BH608" i="5" a="1"/>
  <c r="BH608" i="5" s="1"/>
  <c r="BD608" i="5" a="1"/>
  <c r="BD608" i="5" s="1"/>
  <c r="AZ608" i="5" a="1"/>
  <c r="AZ608" i="5" s="1"/>
  <c r="AV608" i="5" a="1"/>
  <c r="AV608" i="5" s="1"/>
  <c r="AJ608" i="5" a="1"/>
  <c r="AJ608" i="5" s="1"/>
  <c r="AF608" i="5" a="1"/>
  <c r="AF608" i="5" s="1"/>
  <c r="AB608" i="5" a="1"/>
  <c r="AB608" i="5" s="1"/>
  <c r="X608" i="5" a="1"/>
  <c r="X608" i="5" s="1"/>
  <c r="T608" i="5" a="1"/>
  <c r="T608" i="5" s="1"/>
  <c r="P608" i="5" a="1"/>
  <c r="P608" i="5" s="1"/>
  <c r="L608" i="5" a="1"/>
  <c r="L608" i="5" s="1"/>
  <c r="H608" i="5" a="1"/>
  <c r="H608" i="5" s="1"/>
  <c r="D608" i="5" a="1"/>
  <c r="D608" i="5" s="1"/>
  <c r="DI608" i="5" a="1"/>
  <c r="DI608" i="5" s="1"/>
  <c r="DE608" i="5" a="1"/>
  <c r="DE608" i="5" s="1"/>
  <c r="DA608" i="5" a="1"/>
  <c r="DA608" i="5" s="1"/>
  <c r="CI608" i="5" a="1"/>
  <c r="CI608" i="5" s="1"/>
  <c r="CE608" i="5" a="1"/>
  <c r="CE608" i="5" s="1"/>
  <c r="CA608" i="5" a="1"/>
  <c r="CA608" i="5" s="1"/>
  <c r="AO608" i="5" s="1"/>
  <c r="BK608" i="5" a="1"/>
  <c r="BK608" i="5" s="1"/>
  <c r="BG608" i="5" a="1"/>
  <c r="BG608" i="5" s="1"/>
  <c r="BC608" i="5" a="1"/>
  <c r="BC608" i="5" s="1"/>
  <c r="AY608" i="5" a="1"/>
  <c r="AY608" i="5" s="1"/>
  <c r="AU608" i="5" a="1"/>
  <c r="AU608" i="5" s="1"/>
  <c r="A609" i="5"/>
  <c r="AI608" i="5" a="1"/>
  <c r="AI608" i="5" s="1"/>
  <c r="AE608" i="5" a="1"/>
  <c r="AE608" i="5" s="1"/>
  <c r="AA608" i="5" a="1"/>
  <c r="AA608" i="5" s="1"/>
  <c r="W608" i="5" a="1"/>
  <c r="W608" i="5" s="1"/>
  <c r="S608" i="5" a="1"/>
  <c r="S608" i="5" s="1"/>
  <c r="O608" i="5" a="1"/>
  <c r="O608" i="5" s="1"/>
  <c r="K608" i="5" a="1"/>
  <c r="K608" i="5" s="1"/>
  <c r="G608" i="5" a="1"/>
  <c r="G608" i="5" s="1"/>
  <c r="C608" i="5" a="1"/>
  <c r="C608" i="5" s="1"/>
  <c r="AL608" i="5" a="1"/>
  <c r="AL608" i="5" s="1"/>
  <c r="AH608" i="5" a="1"/>
  <c r="AH608" i="5" s="1"/>
  <c r="AD608" i="5" a="1"/>
  <c r="AD608" i="5" s="1"/>
  <c r="Z608" i="5" a="1"/>
  <c r="Z608" i="5" s="1"/>
  <c r="V608" i="5" a="1"/>
  <c r="V608" i="5" s="1"/>
  <c r="R608" i="5" a="1"/>
  <c r="R608" i="5" s="1"/>
  <c r="N608" i="5" a="1"/>
  <c r="N608" i="5" s="1"/>
  <c r="J608" i="5" a="1"/>
  <c r="J608" i="5" s="1"/>
  <c r="F608" i="5" a="1"/>
  <c r="F608" i="5" s="1"/>
  <c r="DL608" i="5" a="1"/>
  <c r="DL608" i="5" s="1"/>
  <c r="CH608" i="5" a="1"/>
  <c r="CH608" i="5" s="1"/>
  <c r="BF608" i="5" a="1"/>
  <c r="BF608" i="5" s="1"/>
  <c r="AC608" i="5" a="1"/>
  <c r="AC608" i="5" s="1"/>
  <c r="M608" i="5" a="1"/>
  <c r="M608" i="5" s="1"/>
  <c r="DH608" i="5" a="1"/>
  <c r="DH608" i="5" s="1"/>
  <c r="CD608" i="5" a="1"/>
  <c r="CD608" i="5" s="1"/>
  <c r="BB608" i="5" a="1"/>
  <c r="BB608" i="5" s="1"/>
  <c r="Y608" i="5" a="1"/>
  <c r="Y608" i="5" s="1"/>
  <c r="I608" i="5" a="1"/>
  <c r="I608" i="5" s="1"/>
  <c r="DD608" i="5" a="1"/>
  <c r="DD608" i="5" s="1"/>
  <c r="BR608" i="5" a="1"/>
  <c r="BR608" i="5" s="1"/>
  <c r="AX608" i="5" a="1"/>
  <c r="AX608" i="5" s="1"/>
  <c r="AK608" i="5" a="1"/>
  <c r="AK608" i="5" s="1"/>
  <c r="U608" i="5" a="1"/>
  <c r="U608" i="5" s="1"/>
  <c r="E608" i="5" a="1"/>
  <c r="E608" i="5" s="1"/>
  <c r="BI609" i="5" l="1" a="1"/>
  <c r="BI609" i="5" s="1"/>
  <c r="X609" i="5" a="1"/>
  <c r="X609" i="5" s="1"/>
  <c r="H609" i="5" a="1"/>
  <c r="H609" i="5" s="1"/>
  <c r="BQ609" i="5" a="1"/>
  <c r="BQ609" i="5" s="1"/>
  <c r="AL16" i="5" a="1"/>
  <c r="AL16" i="5" s="1"/>
  <c r="AH16" i="5" a="1"/>
  <c r="AH16" i="5" s="1"/>
  <c r="AD16" i="5" a="1"/>
  <c r="AD16" i="5" s="1"/>
  <c r="Z16" i="5" a="1"/>
  <c r="Z16" i="5" s="1"/>
  <c r="V16" i="5" a="1"/>
  <c r="V16" i="5" s="1"/>
  <c r="R16" i="5" a="1"/>
  <c r="R16" i="5" s="1"/>
  <c r="N16" i="5" a="1"/>
  <c r="N16" i="5" s="1"/>
  <c r="J16" i="5" a="1"/>
  <c r="J16" i="5" s="1"/>
  <c r="F16" i="5" a="1"/>
  <c r="F16" i="5" s="1"/>
  <c r="DK16" i="5" a="1"/>
  <c r="DK16" i="5" s="1"/>
  <c r="DB16" i="5" a="1"/>
  <c r="DB16" i="5" s="1"/>
  <c r="CE16" i="5" a="1"/>
  <c r="CE16" i="5" s="1"/>
  <c r="BJ16" i="5" a="1"/>
  <c r="BJ16" i="5" s="1"/>
  <c r="BE16" i="5" a="1"/>
  <c r="BE16" i="5" s="1"/>
  <c r="AV16" i="5" a="1"/>
  <c r="AV16" i="5" s="1"/>
  <c r="AE16" i="5" a="1"/>
  <c r="AE16" i="5" s="1"/>
  <c r="Q16" i="5" a="1"/>
  <c r="Q16" i="5" s="1"/>
  <c r="H16" i="5" a="1"/>
  <c r="H16" i="5" s="1"/>
  <c r="DJ16" i="5" a="1"/>
  <c r="DJ16" i="5" s="1"/>
  <c r="DA16" i="5" a="1"/>
  <c r="DA16" i="5" s="1"/>
  <c r="CD16" i="5" a="1"/>
  <c r="CD16" i="5" s="1"/>
  <c r="BQ16" i="5" a="1"/>
  <c r="BQ16" i="5" s="1"/>
  <c r="BD16" i="5" a="1"/>
  <c r="BD16" i="5" s="1"/>
  <c r="AU16" i="5" a="1"/>
  <c r="AU16" i="5" s="1"/>
  <c r="Y16" i="5" a="1"/>
  <c r="Y16" i="5" s="1"/>
  <c r="P16" i="5" a="1"/>
  <c r="P16" i="5" s="1"/>
  <c r="G16" i="5" a="1"/>
  <c r="G16" i="5" s="1"/>
  <c r="DE16" i="5" a="1"/>
  <c r="DE16" i="5" s="1"/>
  <c r="CH16" i="5" a="1"/>
  <c r="CH16" i="5" s="1"/>
  <c r="CC16" i="5" a="1"/>
  <c r="CC16" i="5" s="1"/>
  <c r="BH16" i="5" a="1"/>
  <c r="BH16" i="5" s="1"/>
  <c r="AY16" i="5" a="1"/>
  <c r="AY16" i="5" s="1"/>
  <c r="AC16" i="5" a="1"/>
  <c r="AC16" i="5" s="1"/>
  <c r="T16" i="5" a="1"/>
  <c r="T16" i="5" s="1"/>
  <c r="K16" i="5" a="1"/>
  <c r="K16" i="5" s="1"/>
  <c r="DD16" i="5" a="1"/>
  <c r="DD16" i="5" s="1"/>
  <c r="CK16" i="5" a="1"/>
  <c r="CK16" i="5" s="1"/>
  <c r="CB16" i="5" a="1"/>
  <c r="CB16" i="5" s="1"/>
  <c r="BG16" i="5" a="1"/>
  <c r="BG16" i="5" s="1"/>
  <c r="AX16" i="5" a="1"/>
  <c r="AX16" i="5" s="1"/>
  <c r="AS16" i="5" a="1"/>
  <c r="AS16" i="5" s="1"/>
  <c r="AK16" i="5" a="1"/>
  <c r="AK16" i="5" s="1"/>
  <c r="AB16" i="5" a="1"/>
  <c r="AB16" i="5" s="1"/>
  <c r="S16" i="5" a="1"/>
  <c r="S16" i="5" s="1"/>
  <c r="E16" i="5" a="1"/>
  <c r="E16" i="5" s="1"/>
  <c r="A17" i="5"/>
  <c r="DH16" i="5" a="1"/>
  <c r="DH16" i="5" s="1"/>
  <c r="DC16" i="5" a="1"/>
  <c r="DC16" i="5" s="1"/>
  <c r="CF16" i="5" a="1"/>
  <c r="CF16" i="5" s="1"/>
  <c r="BK16" i="5" a="1"/>
  <c r="BK16" i="5" s="1"/>
  <c r="BB16" i="5" a="1"/>
  <c r="BB16" i="5" s="1"/>
  <c r="AW16" i="5" a="1"/>
  <c r="AW16" i="5" s="1"/>
  <c r="AF16" i="5" a="1"/>
  <c r="AF16" i="5" s="1"/>
  <c r="W16" i="5" a="1"/>
  <c r="W16" i="5" s="1"/>
  <c r="I16" i="5" a="1"/>
  <c r="I16" i="5" s="1"/>
  <c r="CA16" i="5" a="1"/>
  <c r="CA16" i="5" s="1"/>
  <c r="AO16" i="5" s="1"/>
  <c r="BC16" i="5" a="1"/>
  <c r="BC16" i="5" s="1"/>
  <c r="DL16" i="5" a="1"/>
  <c r="DL16" i="5" s="1"/>
  <c r="CL16" i="5" a="1"/>
  <c r="CL16" i="5" s="1"/>
  <c r="BR16" i="5" a="1"/>
  <c r="BR16" i="5" s="1"/>
  <c r="BA16" i="5" a="1"/>
  <c r="BA16" i="5" s="1"/>
  <c r="CJ16" i="5" a="1"/>
  <c r="CJ16" i="5" s="1"/>
  <c r="BL16" i="5" a="1"/>
  <c r="BL16" i="5" s="1"/>
  <c r="AZ16" i="5" a="1"/>
  <c r="AZ16" i="5" s="1"/>
  <c r="D16" i="5" a="1"/>
  <c r="D16" i="5" s="1"/>
  <c r="DI16" i="5" a="1"/>
  <c r="DI16" i="5" s="1"/>
  <c r="CI16" i="5" a="1"/>
  <c r="CI16" i="5" s="1"/>
  <c r="AA16" i="5" a="1"/>
  <c r="AA16" i="5" s="1"/>
  <c r="O16" i="5" a="1"/>
  <c r="O16" i="5" s="1"/>
  <c r="C16" i="5" a="1"/>
  <c r="C16" i="5" s="1"/>
  <c r="DG16" i="5" a="1"/>
  <c r="DG16" i="5" s="1"/>
  <c r="CG16" i="5" a="1"/>
  <c r="CG16" i="5" s="1"/>
  <c r="BI16" i="5" a="1"/>
  <c r="BI16" i="5" s="1"/>
  <c r="M16" i="5" a="1"/>
  <c r="M16" i="5" s="1"/>
  <c r="DF16" i="5" a="1"/>
  <c r="DF16" i="5" s="1"/>
  <c r="AJ16" i="5" a="1"/>
  <c r="AJ16" i="5" s="1"/>
  <c r="X16" i="5" a="1"/>
  <c r="X16" i="5" s="1"/>
  <c r="L16" i="5" a="1"/>
  <c r="L16" i="5" s="1"/>
  <c r="BF16" i="5" a="1"/>
  <c r="BF16" i="5" s="1"/>
  <c r="AT16" i="5" a="1"/>
  <c r="AT16" i="5" s="1"/>
  <c r="AI16" i="5" a="1"/>
  <c r="AI16" i="5" s="1"/>
  <c r="AG16" i="5" a="1"/>
  <c r="AG16" i="5" s="1"/>
  <c r="U16" i="5" a="1"/>
  <c r="U16" i="5" s="1"/>
  <c r="DJ359" i="5" a="1"/>
  <c r="DJ359" i="5" s="1"/>
  <c r="DF359" i="5" a="1"/>
  <c r="DF359" i="5" s="1"/>
  <c r="DB359" i="5" a="1"/>
  <c r="DB359" i="5" s="1"/>
  <c r="CJ359" i="5" a="1"/>
  <c r="CJ359" i="5" s="1"/>
  <c r="CF359" i="5" a="1"/>
  <c r="CF359" i="5" s="1"/>
  <c r="CB359" i="5" a="1"/>
  <c r="CB359" i="5" s="1"/>
  <c r="BL359" i="5" a="1"/>
  <c r="BL359" i="5" s="1"/>
  <c r="BH359" i="5" a="1"/>
  <c r="BH359" i="5" s="1"/>
  <c r="BD359" i="5" a="1"/>
  <c r="BD359" i="5" s="1"/>
  <c r="AZ359" i="5" a="1"/>
  <c r="AZ359" i="5" s="1"/>
  <c r="AV359" i="5" a="1"/>
  <c r="AV359" i="5" s="1"/>
  <c r="AJ359" i="5" a="1"/>
  <c r="AJ359" i="5" s="1"/>
  <c r="AF359" i="5" a="1"/>
  <c r="AF359" i="5" s="1"/>
  <c r="AB359" i="5" a="1"/>
  <c r="AB359" i="5" s="1"/>
  <c r="X359" i="5" a="1"/>
  <c r="X359" i="5" s="1"/>
  <c r="T359" i="5" a="1"/>
  <c r="T359" i="5" s="1"/>
  <c r="P359" i="5" a="1"/>
  <c r="P359" i="5" s="1"/>
  <c r="L359" i="5" a="1"/>
  <c r="L359" i="5" s="1"/>
  <c r="H359" i="5" a="1"/>
  <c r="H359" i="5" s="1"/>
  <c r="D359" i="5" a="1"/>
  <c r="D359" i="5" s="1"/>
  <c r="DI359" i="5" a="1"/>
  <c r="DI359" i="5" s="1"/>
  <c r="DE359" i="5" a="1"/>
  <c r="DE359" i="5" s="1"/>
  <c r="DA359" i="5" a="1"/>
  <c r="DA359" i="5" s="1"/>
  <c r="CI359" i="5" a="1"/>
  <c r="CI359" i="5" s="1"/>
  <c r="CE359" i="5" a="1"/>
  <c r="CE359" i="5" s="1"/>
  <c r="CA359" i="5" a="1"/>
  <c r="CA359" i="5" s="1"/>
  <c r="AO359" i="5" s="1"/>
  <c r="BK359" i="5" a="1"/>
  <c r="BK359" i="5" s="1"/>
  <c r="BG359" i="5" a="1"/>
  <c r="BG359" i="5" s="1"/>
  <c r="BC359" i="5" a="1"/>
  <c r="BC359" i="5" s="1"/>
  <c r="AY359" i="5" a="1"/>
  <c r="AY359" i="5" s="1"/>
  <c r="AU359" i="5" a="1"/>
  <c r="AU359" i="5" s="1"/>
  <c r="A360" i="5"/>
  <c r="AI359" i="5" a="1"/>
  <c r="AI359" i="5" s="1"/>
  <c r="AE359" i="5" a="1"/>
  <c r="AE359" i="5" s="1"/>
  <c r="AA359" i="5" a="1"/>
  <c r="AA359" i="5" s="1"/>
  <c r="W359" i="5" a="1"/>
  <c r="W359" i="5" s="1"/>
  <c r="S359" i="5" a="1"/>
  <c r="S359" i="5" s="1"/>
  <c r="O359" i="5" a="1"/>
  <c r="O359" i="5" s="1"/>
  <c r="K359" i="5" a="1"/>
  <c r="K359" i="5" s="1"/>
  <c r="G359" i="5" a="1"/>
  <c r="G359" i="5" s="1"/>
  <c r="C359" i="5" a="1"/>
  <c r="C359" i="5" s="1"/>
  <c r="DL359" i="5" a="1"/>
  <c r="DL359" i="5" s="1"/>
  <c r="DH359" i="5" a="1"/>
  <c r="DH359" i="5" s="1"/>
  <c r="DD359" i="5" a="1"/>
  <c r="DD359" i="5" s="1"/>
  <c r="CL359" i="5" a="1"/>
  <c r="CL359" i="5" s="1"/>
  <c r="CH359" i="5" a="1"/>
  <c r="CH359" i="5" s="1"/>
  <c r="CD359" i="5" a="1"/>
  <c r="CD359" i="5" s="1"/>
  <c r="BR359" i="5" a="1"/>
  <c r="BR359" i="5" s="1"/>
  <c r="BJ359" i="5" a="1"/>
  <c r="BJ359" i="5" s="1"/>
  <c r="BF359" i="5" a="1"/>
  <c r="BF359" i="5" s="1"/>
  <c r="BB359" i="5" a="1"/>
  <c r="BB359" i="5" s="1"/>
  <c r="AX359" i="5" a="1"/>
  <c r="AX359" i="5" s="1"/>
  <c r="AT359" i="5" a="1"/>
  <c r="AT359" i="5" s="1"/>
  <c r="AL359" i="5" a="1"/>
  <c r="AL359" i="5" s="1"/>
  <c r="AH359" i="5" a="1"/>
  <c r="AH359" i="5" s="1"/>
  <c r="AD359" i="5" a="1"/>
  <c r="AD359" i="5" s="1"/>
  <c r="Z359" i="5" a="1"/>
  <c r="Z359" i="5" s="1"/>
  <c r="V359" i="5" a="1"/>
  <c r="V359" i="5" s="1"/>
  <c r="R359" i="5" a="1"/>
  <c r="R359" i="5" s="1"/>
  <c r="N359" i="5" a="1"/>
  <c r="N359" i="5" s="1"/>
  <c r="J359" i="5" a="1"/>
  <c r="J359" i="5" s="1"/>
  <c r="F359" i="5" a="1"/>
  <c r="F359" i="5" s="1"/>
  <c r="DK359" i="5" a="1"/>
  <c r="DK359" i="5" s="1"/>
  <c r="DG359" i="5" a="1"/>
  <c r="DG359" i="5" s="1"/>
  <c r="DC359" i="5" a="1"/>
  <c r="DC359" i="5" s="1"/>
  <c r="CK359" i="5" a="1"/>
  <c r="CK359" i="5" s="1"/>
  <c r="CG359" i="5" a="1"/>
  <c r="CG359" i="5" s="1"/>
  <c r="CC359" i="5" a="1"/>
  <c r="CC359" i="5" s="1"/>
  <c r="BQ359" i="5" a="1"/>
  <c r="BQ359" i="5" s="1"/>
  <c r="BI359" i="5" a="1"/>
  <c r="BI359" i="5" s="1"/>
  <c r="BE359" i="5" a="1"/>
  <c r="BE359" i="5" s="1"/>
  <c r="BA359" i="5" a="1"/>
  <c r="BA359" i="5" s="1"/>
  <c r="AW359" i="5" a="1"/>
  <c r="AW359" i="5" s="1"/>
  <c r="AS359" i="5" a="1"/>
  <c r="AS359" i="5" s="1"/>
  <c r="AK359" i="5" a="1"/>
  <c r="AK359" i="5" s="1"/>
  <c r="AG359" i="5" a="1"/>
  <c r="AG359" i="5" s="1"/>
  <c r="AC359" i="5" a="1"/>
  <c r="AC359" i="5" s="1"/>
  <c r="Y359" i="5" a="1"/>
  <c r="Y359" i="5" s="1"/>
  <c r="U359" i="5" a="1"/>
  <c r="U359" i="5" s="1"/>
  <c r="Q359" i="5" a="1"/>
  <c r="Q359" i="5" s="1"/>
  <c r="M359" i="5" a="1"/>
  <c r="M359" i="5" s="1"/>
  <c r="I359" i="5" a="1"/>
  <c r="I359" i="5" s="1"/>
  <c r="E359" i="5" a="1"/>
  <c r="E359" i="5" s="1"/>
  <c r="DI194" i="5" a="1"/>
  <c r="DI194" i="5" s="1"/>
  <c r="DE194" i="5" a="1"/>
  <c r="DE194" i="5" s="1"/>
  <c r="DA194" i="5" a="1"/>
  <c r="DA194" i="5" s="1"/>
  <c r="CI194" i="5" a="1"/>
  <c r="CI194" i="5" s="1"/>
  <c r="CE194" i="5" a="1"/>
  <c r="CE194" i="5" s="1"/>
  <c r="CA194" i="5" a="1"/>
  <c r="CA194" i="5" s="1"/>
  <c r="AO194" i="5" s="1"/>
  <c r="BK194" i="5" a="1"/>
  <c r="BK194" i="5" s="1"/>
  <c r="BG194" i="5" a="1"/>
  <c r="BG194" i="5" s="1"/>
  <c r="BC194" i="5" a="1"/>
  <c r="BC194" i="5" s="1"/>
  <c r="AY194" i="5" a="1"/>
  <c r="AY194" i="5" s="1"/>
  <c r="AU194" i="5" a="1"/>
  <c r="AU194" i="5" s="1"/>
  <c r="A195" i="5"/>
  <c r="AI194" i="5" a="1"/>
  <c r="AI194" i="5" s="1"/>
  <c r="AE194" i="5" a="1"/>
  <c r="AE194" i="5" s="1"/>
  <c r="AA194" i="5" a="1"/>
  <c r="AA194" i="5" s="1"/>
  <c r="W194" i="5" a="1"/>
  <c r="W194" i="5" s="1"/>
  <c r="S194" i="5" a="1"/>
  <c r="S194" i="5" s="1"/>
  <c r="O194" i="5" a="1"/>
  <c r="O194" i="5" s="1"/>
  <c r="K194" i="5" a="1"/>
  <c r="K194" i="5" s="1"/>
  <c r="G194" i="5" a="1"/>
  <c r="G194" i="5" s="1"/>
  <c r="C194" i="5" a="1"/>
  <c r="C194" i="5" s="1"/>
  <c r="DH194" i="5" a="1"/>
  <c r="DH194" i="5" s="1"/>
  <c r="DC194" i="5" a="1"/>
  <c r="DC194" i="5" s="1"/>
  <c r="CJ194" i="5" a="1"/>
  <c r="CJ194" i="5" s="1"/>
  <c r="CD194" i="5" a="1"/>
  <c r="CD194" i="5" s="1"/>
  <c r="BQ194" i="5" a="1"/>
  <c r="BQ194" i="5" s="1"/>
  <c r="BH194" i="5" a="1"/>
  <c r="BH194" i="5" s="1"/>
  <c r="BB194" i="5" a="1"/>
  <c r="BB194" i="5" s="1"/>
  <c r="AW194" i="5" a="1"/>
  <c r="AW194" i="5" s="1"/>
  <c r="AJ194" i="5" a="1"/>
  <c r="AJ194" i="5" s="1"/>
  <c r="AD194" i="5" a="1"/>
  <c r="AD194" i="5" s="1"/>
  <c r="Y194" i="5" a="1"/>
  <c r="Y194" i="5" s="1"/>
  <c r="T194" i="5" a="1"/>
  <c r="T194" i="5" s="1"/>
  <c r="N194" i="5" a="1"/>
  <c r="N194" i="5" s="1"/>
  <c r="I194" i="5" a="1"/>
  <c r="I194" i="5" s="1"/>
  <c r="D194" i="5" a="1"/>
  <c r="D194" i="5" s="1"/>
  <c r="DK194" i="5" a="1"/>
  <c r="DK194" i="5" s="1"/>
  <c r="DF194" i="5" a="1"/>
  <c r="DF194" i="5" s="1"/>
  <c r="CL194" i="5" a="1"/>
  <c r="CL194" i="5" s="1"/>
  <c r="CG194" i="5" a="1"/>
  <c r="CG194" i="5" s="1"/>
  <c r="CB194" i="5" a="1"/>
  <c r="CB194" i="5" s="1"/>
  <c r="BJ194" i="5" a="1"/>
  <c r="BJ194" i="5" s="1"/>
  <c r="BE194" i="5" a="1"/>
  <c r="BE194" i="5" s="1"/>
  <c r="AZ194" i="5" a="1"/>
  <c r="AZ194" i="5" s="1"/>
  <c r="AT194" i="5" a="1"/>
  <c r="AT194" i="5" s="1"/>
  <c r="AL194" i="5" a="1"/>
  <c r="AL194" i="5" s="1"/>
  <c r="AG194" i="5" a="1"/>
  <c r="AG194" i="5" s="1"/>
  <c r="AB194" i="5" a="1"/>
  <c r="AB194" i="5" s="1"/>
  <c r="V194" i="5" a="1"/>
  <c r="V194" i="5" s="1"/>
  <c r="Q194" i="5" a="1"/>
  <c r="Q194" i="5" s="1"/>
  <c r="L194" i="5" a="1"/>
  <c r="L194" i="5" s="1"/>
  <c r="F194" i="5" a="1"/>
  <c r="F194" i="5" s="1"/>
  <c r="CC194" i="5" a="1"/>
  <c r="CC194" i="5" s="1"/>
  <c r="BD194" i="5" a="1"/>
  <c r="BD194" i="5" s="1"/>
  <c r="Z194" i="5" a="1"/>
  <c r="Z194" i="5" s="1"/>
  <c r="DD194" i="5" a="1"/>
  <c r="DD194" i="5" s="1"/>
  <c r="BA194" i="5" a="1"/>
  <c r="BA194" i="5" s="1"/>
  <c r="X194" i="5" a="1"/>
  <c r="X194" i="5" s="1"/>
  <c r="J194" i="5" a="1"/>
  <c r="J194" i="5" s="1"/>
  <c r="DB194" i="5" a="1"/>
  <c r="DB194" i="5" s="1"/>
  <c r="BR194" i="5" a="1"/>
  <c r="BR194" i="5" s="1"/>
  <c r="AK194" i="5" a="1"/>
  <c r="AK194" i="5" s="1"/>
  <c r="H194" i="5" a="1"/>
  <c r="H194" i="5" s="1"/>
  <c r="BL194" i="5" a="1"/>
  <c r="BL194" i="5" s="1"/>
  <c r="AX194" i="5" a="1"/>
  <c r="AX194" i="5" s="1"/>
  <c r="AH194" i="5" a="1"/>
  <c r="AH194" i="5" s="1"/>
  <c r="U194" i="5" a="1"/>
  <c r="U194" i="5" s="1"/>
  <c r="DL194" i="5" a="1"/>
  <c r="DL194" i="5" s="1"/>
  <c r="CK194" i="5" a="1"/>
  <c r="CK194" i="5" s="1"/>
  <c r="AV194" i="5" a="1"/>
  <c r="AV194" i="5" s="1"/>
  <c r="R194" i="5" a="1"/>
  <c r="R194" i="5" s="1"/>
  <c r="E194" i="5" a="1"/>
  <c r="E194" i="5" s="1"/>
  <c r="CH194" i="5" a="1"/>
  <c r="CH194" i="5" s="1"/>
  <c r="BI194" i="5" a="1"/>
  <c r="BI194" i="5" s="1"/>
  <c r="AF194" i="5" a="1"/>
  <c r="AF194" i="5" s="1"/>
  <c r="DJ194" i="5" a="1"/>
  <c r="DJ194" i="5" s="1"/>
  <c r="BF194" i="5" a="1"/>
  <c r="BF194" i="5" s="1"/>
  <c r="AS194" i="5" a="1"/>
  <c r="AS194" i="5" s="1"/>
  <c r="AC194" i="5" a="1"/>
  <c r="AC194" i="5" s="1"/>
  <c r="P194" i="5" a="1"/>
  <c r="P194" i="5" s="1"/>
  <c r="DG194" i="5" a="1"/>
  <c r="DG194" i="5" s="1"/>
  <c r="CF194" i="5" a="1"/>
  <c r="CF194" i="5" s="1"/>
  <c r="M194" i="5" a="1"/>
  <c r="M194" i="5" s="1"/>
  <c r="AJ431" i="5" a="1"/>
  <c r="AJ431" i="5" s="1"/>
  <c r="AF431" i="5" a="1"/>
  <c r="AF431" i="5" s="1"/>
  <c r="AB431" i="5" a="1"/>
  <c r="AB431" i="5" s="1"/>
  <c r="X431" i="5" a="1"/>
  <c r="X431" i="5" s="1"/>
  <c r="T431" i="5" a="1"/>
  <c r="T431" i="5" s="1"/>
  <c r="P431" i="5" a="1"/>
  <c r="P431" i="5" s="1"/>
  <c r="L431" i="5" a="1"/>
  <c r="L431" i="5" s="1"/>
  <c r="H431" i="5" a="1"/>
  <c r="H431" i="5" s="1"/>
  <c r="D431" i="5" a="1"/>
  <c r="D431" i="5" s="1"/>
  <c r="DI431" i="5" a="1"/>
  <c r="DI431" i="5" s="1"/>
  <c r="DE431" i="5" a="1"/>
  <c r="DE431" i="5" s="1"/>
  <c r="DA431" i="5" a="1"/>
  <c r="DA431" i="5" s="1"/>
  <c r="CI431" i="5" a="1"/>
  <c r="CI431" i="5" s="1"/>
  <c r="CE431" i="5" a="1"/>
  <c r="CE431" i="5" s="1"/>
  <c r="CA431" i="5" a="1"/>
  <c r="CA431" i="5" s="1"/>
  <c r="AO431" i="5" s="1"/>
  <c r="BK431" i="5" a="1"/>
  <c r="BK431" i="5" s="1"/>
  <c r="BG431" i="5" a="1"/>
  <c r="BG431" i="5" s="1"/>
  <c r="BC431" i="5" a="1"/>
  <c r="BC431" i="5" s="1"/>
  <c r="AY431" i="5" a="1"/>
  <c r="AY431" i="5" s="1"/>
  <c r="AU431" i="5" a="1"/>
  <c r="AU431" i="5" s="1"/>
  <c r="A432" i="5"/>
  <c r="AI431" i="5" a="1"/>
  <c r="AI431" i="5" s="1"/>
  <c r="AE431" i="5" a="1"/>
  <c r="AE431" i="5" s="1"/>
  <c r="AA431" i="5" a="1"/>
  <c r="AA431" i="5" s="1"/>
  <c r="W431" i="5" a="1"/>
  <c r="W431" i="5" s="1"/>
  <c r="S431" i="5" a="1"/>
  <c r="S431" i="5" s="1"/>
  <c r="O431" i="5" a="1"/>
  <c r="O431" i="5" s="1"/>
  <c r="K431" i="5" a="1"/>
  <c r="K431" i="5" s="1"/>
  <c r="G431" i="5" a="1"/>
  <c r="G431" i="5" s="1"/>
  <c r="C431" i="5" a="1"/>
  <c r="C431" i="5" s="1"/>
  <c r="DL431" i="5" a="1"/>
  <c r="DL431" i="5" s="1"/>
  <c r="DH431" i="5" a="1"/>
  <c r="DH431" i="5" s="1"/>
  <c r="DD431" i="5" a="1"/>
  <c r="DD431" i="5" s="1"/>
  <c r="CL431" i="5" a="1"/>
  <c r="CL431" i="5" s="1"/>
  <c r="CH431" i="5" a="1"/>
  <c r="CH431" i="5" s="1"/>
  <c r="CD431" i="5" a="1"/>
  <c r="CD431" i="5" s="1"/>
  <c r="BR431" i="5" a="1"/>
  <c r="BR431" i="5" s="1"/>
  <c r="BJ431" i="5" a="1"/>
  <c r="BJ431" i="5" s="1"/>
  <c r="BF431" i="5" a="1"/>
  <c r="BF431" i="5" s="1"/>
  <c r="BB431" i="5" a="1"/>
  <c r="BB431" i="5" s="1"/>
  <c r="AX431" i="5" a="1"/>
  <c r="AX431" i="5" s="1"/>
  <c r="AT431" i="5" a="1"/>
  <c r="AT431" i="5" s="1"/>
  <c r="AL431" i="5" a="1"/>
  <c r="AL431" i="5" s="1"/>
  <c r="AH431" i="5" a="1"/>
  <c r="AH431" i="5" s="1"/>
  <c r="AD431" i="5" a="1"/>
  <c r="AD431" i="5" s="1"/>
  <c r="Z431" i="5" a="1"/>
  <c r="Z431" i="5" s="1"/>
  <c r="V431" i="5" a="1"/>
  <c r="V431" i="5" s="1"/>
  <c r="R431" i="5" a="1"/>
  <c r="R431" i="5" s="1"/>
  <c r="N431" i="5" a="1"/>
  <c r="N431" i="5" s="1"/>
  <c r="J431" i="5" a="1"/>
  <c r="J431" i="5" s="1"/>
  <c r="F431" i="5" a="1"/>
  <c r="F431" i="5" s="1"/>
  <c r="DK431" i="5" a="1"/>
  <c r="DK431" i="5" s="1"/>
  <c r="DG431" i="5" a="1"/>
  <c r="DG431" i="5" s="1"/>
  <c r="DC431" i="5" a="1"/>
  <c r="DC431" i="5" s="1"/>
  <c r="CK431" i="5" a="1"/>
  <c r="CK431" i="5" s="1"/>
  <c r="CG431" i="5" a="1"/>
  <c r="CG431" i="5" s="1"/>
  <c r="CC431" i="5" a="1"/>
  <c r="CC431" i="5" s="1"/>
  <c r="BQ431" i="5" a="1"/>
  <c r="BQ431" i="5" s="1"/>
  <c r="BI431" i="5" a="1"/>
  <c r="BI431" i="5" s="1"/>
  <c r="BE431" i="5" a="1"/>
  <c r="BE431" i="5" s="1"/>
  <c r="BA431" i="5" a="1"/>
  <c r="BA431" i="5" s="1"/>
  <c r="AW431" i="5" a="1"/>
  <c r="AW431" i="5" s="1"/>
  <c r="AS431" i="5" a="1"/>
  <c r="AS431" i="5" s="1"/>
  <c r="AK431" i="5" a="1"/>
  <c r="AK431" i="5" s="1"/>
  <c r="AG431" i="5" a="1"/>
  <c r="AG431" i="5" s="1"/>
  <c r="AC431" i="5" a="1"/>
  <c r="AC431" i="5" s="1"/>
  <c r="Y431" i="5" a="1"/>
  <c r="Y431" i="5" s="1"/>
  <c r="U431" i="5" a="1"/>
  <c r="U431" i="5" s="1"/>
  <c r="Q431" i="5" a="1"/>
  <c r="Q431" i="5" s="1"/>
  <c r="M431" i="5" a="1"/>
  <c r="M431" i="5" s="1"/>
  <c r="I431" i="5" a="1"/>
  <c r="I431" i="5" s="1"/>
  <c r="E431" i="5" a="1"/>
  <c r="E431" i="5" s="1"/>
  <c r="CB431" i="5" a="1"/>
  <c r="CB431" i="5" s="1"/>
  <c r="BL431" i="5" a="1"/>
  <c r="BL431" i="5" s="1"/>
  <c r="BH431" i="5" a="1"/>
  <c r="BH431" i="5" s="1"/>
  <c r="DJ431" i="5" a="1"/>
  <c r="DJ431" i="5" s="1"/>
  <c r="BD431" i="5" a="1"/>
  <c r="BD431" i="5" s="1"/>
  <c r="DF431" i="5" a="1"/>
  <c r="DF431" i="5" s="1"/>
  <c r="AZ431" i="5" a="1"/>
  <c r="AZ431" i="5" s="1"/>
  <c r="DB431" i="5" a="1"/>
  <c r="DB431" i="5" s="1"/>
  <c r="AV431" i="5" a="1"/>
  <c r="AV431" i="5" s="1"/>
  <c r="CJ431" i="5" a="1"/>
  <c r="CJ431" i="5" s="1"/>
  <c r="CF431" i="5" a="1"/>
  <c r="CF431" i="5" s="1"/>
  <c r="DJ536" i="5" a="1"/>
  <c r="DJ536" i="5" s="1"/>
  <c r="DF536" i="5" a="1"/>
  <c r="DF536" i="5" s="1"/>
  <c r="DB536" i="5" a="1"/>
  <c r="DB536" i="5" s="1"/>
  <c r="CJ536" i="5" a="1"/>
  <c r="CJ536" i="5" s="1"/>
  <c r="CF536" i="5" a="1"/>
  <c r="CF536" i="5" s="1"/>
  <c r="CB536" i="5" a="1"/>
  <c r="CB536" i="5" s="1"/>
  <c r="BL536" i="5" a="1"/>
  <c r="BL536" i="5" s="1"/>
  <c r="BH536" i="5" a="1"/>
  <c r="BH536" i="5" s="1"/>
  <c r="BD536" i="5" a="1"/>
  <c r="BD536" i="5" s="1"/>
  <c r="AZ536" i="5" a="1"/>
  <c r="AZ536" i="5" s="1"/>
  <c r="AV536" i="5" a="1"/>
  <c r="AV536" i="5" s="1"/>
  <c r="AJ536" i="5" a="1"/>
  <c r="AJ536" i="5" s="1"/>
  <c r="AF536" i="5" a="1"/>
  <c r="AF536" i="5" s="1"/>
  <c r="AB536" i="5" a="1"/>
  <c r="AB536" i="5" s="1"/>
  <c r="X536" i="5" a="1"/>
  <c r="X536" i="5" s="1"/>
  <c r="T536" i="5" a="1"/>
  <c r="T536" i="5" s="1"/>
  <c r="P536" i="5" a="1"/>
  <c r="P536" i="5" s="1"/>
  <c r="L536" i="5" a="1"/>
  <c r="L536" i="5" s="1"/>
  <c r="H536" i="5" a="1"/>
  <c r="H536" i="5" s="1"/>
  <c r="D536" i="5" a="1"/>
  <c r="D536" i="5" s="1"/>
  <c r="DI536" i="5" a="1"/>
  <c r="DI536" i="5" s="1"/>
  <c r="DE536" i="5" a="1"/>
  <c r="DE536" i="5" s="1"/>
  <c r="DA536" i="5" a="1"/>
  <c r="DA536" i="5" s="1"/>
  <c r="CI536" i="5" a="1"/>
  <c r="CI536" i="5" s="1"/>
  <c r="CE536" i="5" a="1"/>
  <c r="CE536" i="5" s="1"/>
  <c r="CA536" i="5" a="1"/>
  <c r="CA536" i="5" s="1"/>
  <c r="AO536" i="5" s="1"/>
  <c r="BK536" i="5" a="1"/>
  <c r="BK536" i="5" s="1"/>
  <c r="BG536" i="5" a="1"/>
  <c r="BG536" i="5" s="1"/>
  <c r="BC536" i="5" a="1"/>
  <c r="BC536" i="5" s="1"/>
  <c r="AY536" i="5" a="1"/>
  <c r="AY536" i="5" s="1"/>
  <c r="AU536" i="5" a="1"/>
  <c r="AU536" i="5" s="1"/>
  <c r="A537" i="5"/>
  <c r="AI536" i="5" a="1"/>
  <c r="AI536" i="5" s="1"/>
  <c r="AE536" i="5" a="1"/>
  <c r="AE536" i="5" s="1"/>
  <c r="AA536" i="5" a="1"/>
  <c r="AA536" i="5" s="1"/>
  <c r="W536" i="5" a="1"/>
  <c r="W536" i="5" s="1"/>
  <c r="S536" i="5" a="1"/>
  <c r="S536" i="5" s="1"/>
  <c r="O536" i="5" a="1"/>
  <c r="O536" i="5" s="1"/>
  <c r="K536" i="5" a="1"/>
  <c r="K536" i="5" s="1"/>
  <c r="G536" i="5" a="1"/>
  <c r="G536" i="5" s="1"/>
  <c r="C536" i="5" a="1"/>
  <c r="C536" i="5" s="1"/>
  <c r="DL536" i="5" a="1"/>
  <c r="DL536" i="5" s="1"/>
  <c r="DH536" i="5" a="1"/>
  <c r="DH536" i="5" s="1"/>
  <c r="DD536" i="5" a="1"/>
  <c r="DD536" i="5" s="1"/>
  <c r="CL536" i="5" a="1"/>
  <c r="CL536" i="5" s="1"/>
  <c r="CH536" i="5" a="1"/>
  <c r="CH536" i="5" s="1"/>
  <c r="CD536" i="5" a="1"/>
  <c r="CD536" i="5" s="1"/>
  <c r="BR536" i="5" a="1"/>
  <c r="BR536" i="5" s="1"/>
  <c r="BJ536" i="5" a="1"/>
  <c r="BJ536" i="5" s="1"/>
  <c r="BF536" i="5" a="1"/>
  <c r="BF536" i="5" s="1"/>
  <c r="BB536" i="5" a="1"/>
  <c r="BB536" i="5" s="1"/>
  <c r="AX536" i="5" a="1"/>
  <c r="AX536" i="5" s="1"/>
  <c r="AT536" i="5" a="1"/>
  <c r="AT536" i="5" s="1"/>
  <c r="AL536" i="5" a="1"/>
  <c r="AL536" i="5" s="1"/>
  <c r="AH536" i="5" a="1"/>
  <c r="AH536" i="5" s="1"/>
  <c r="AD536" i="5" a="1"/>
  <c r="AD536" i="5" s="1"/>
  <c r="Z536" i="5" a="1"/>
  <c r="Z536" i="5" s="1"/>
  <c r="V536" i="5" a="1"/>
  <c r="V536" i="5" s="1"/>
  <c r="R536" i="5" a="1"/>
  <c r="R536" i="5" s="1"/>
  <c r="N536" i="5" a="1"/>
  <c r="N536" i="5" s="1"/>
  <c r="J536" i="5" a="1"/>
  <c r="J536" i="5" s="1"/>
  <c r="F536" i="5" a="1"/>
  <c r="F536" i="5" s="1"/>
  <c r="DK536" i="5" a="1"/>
  <c r="DK536" i="5" s="1"/>
  <c r="DG536" i="5" a="1"/>
  <c r="DG536" i="5" s="1"/>
  <c r="DC536" i="5" a="1"/>
  <c r="DC536" i="5" s="1"/>
  <c r="CK536" i="5" a="1"/>
  <c r="CK536" i="5" s="1"/>
  <c r="CG536" i="5" a="1"/>
  <c r="CG536" i="5" s="1"/>
  <c r="CC536" i="5" a="1"/>
  <c r="CC536" i="5" s="1"/>
  <c r="BQ536" i="5" a="1"/>
  <c r="BQ536" i="5" s="1"/>
  <c r="BI536" i="5" a="1"/>
  <c r="BI536" i="5" s="1"/>
  <c r="BE536" i="5" a="1"/>
  <c r="BE536" i="5" s="1"/>
  <c r="BA536" i="5" a="1"/>
  <c r="BA536" i="5" s="1"/>
  <c r="AW536" i="5" a="1"/>
  <c r="AW536" i="5" s="1"/>
  <c r="AS536" i="5" a="1"/>
  <c r="AS536" i="5" s="1"/>
  <c r="Y536" i="5" a="1"/>
  <c r="Y536" i="5" s="1"/>
  <c r="U536" i="5" a="1"/>
  <c r="U536" i="5" s="1"/>
  <c r="Q536" i="5" a="1"/>
  <c r="Q536" i="5" s="1"/>
  <c r="M536" i="5" a="1"/>
  <c r="M536" i="5" s="1"/>
  <c r="I536" i="5" a="1"/>
  <c r="I536" i="5" s="1"/>
  <c r="AK536" i="5" a="1"/>
  <c r="AK536" i="5" s="1"/>
  <c r="E536" i="5" a="1"/>
  <c r="E536" i="5" s="1"/>
  <c r="AG536" i="5" a="1"/>
  <c r="AG536" i="5" s="1"/>
  <c r="AC536" i="5" a="1"/>
  <c r="AC536" i="5" s="1"/>
  <c r="DJ585" i="5" a="1"/>
  <c r="DJ585" i="5" s="1"/>
  <c r="DF585" i="5" a="1"/>
  <c r="DF585" i="5" s="1"/>
  <c r="DB585" i="5" a="1"/>
  <c r="DB585" i="5" s="1"/>
  <c r="CJ585" i="5" a="1"/>
  <c r="CJ585" i="5" s="1"/>
  <c r="CF585" i="5" a="1"/>
  <c r="CF585" i="5" s="1"/>
  <c r="CB585" i="5" a="1"/>
  <c r="CB585" i="5" s="1"/>
  <c r="BL585" i="5" a="1"/>
  <c r="BL585" i="5" s="1"/>
  <c r="BH585" i="5" a="1"/>
  <c r="BH585" i="5" s="1"/>
  <c r="BD585" i="5" a="1"/>
  <c r="BD585" i="5" s="1"/>
  <c r="AZ585" i="5" a="1"/>
  <c r="AZ585" i="5" s="1"/>
  <c r="AV585" i="5" a="1"/>
  <c r="AV585" i="5" s="1"/>
  <c r="AJ585" i="5" a="1"/>
  <c r="AJ585" i="5" s="1"/>
  <c r="AF585" i="5" a="1"/>
  <c r="AF585" i="5" s="1"/>
  <c r="AB585" i="5" a="1"/>
  <c r="AB585" i="5" s="1"/>
  <c r="X585" i="5" a="1"/>
  <c r="X585" i="5" s="1"/>
  <c r="T585" i="5" a="1"/>
  <c r="T585" i="5" s="1"/>
  <c r="P585" i="5" a="1"/>
  <c r="P585" i="5" s="1"/>
  <c r="L585" i="5" a="1"/>
  <c r="L585" i="5" s="1"/>
  <c r="H585" i="5" a="1"/>
  <c r="H585" i="5" s="1"/>
  <c r="D585" i="5" a="1"/>
  <c r="D585" i="5" s="1"/>
  <c r="DI585" i="5" a="1"/>
  <c r="DI585" i="5" s="1"/>
  <c r="DE585" i="5" a="1"/>
  <c r="DE585" i="5" s="1"/>
  <c r="DA585" i="5" a="1"/>
  <c r="DA585" i="5" s="1"/>
  <c r="CI585" i="5" a="1"/>
  <c r="CI585" i="5" s="1"/>
  <c r="CE585" i="5" a="1"/>
  <c r="CE585" i="5" s="1"/>
  <c r="CA585" i="5" a="1"/>
  <c r="CA585" i="5" s="1"/>
  <c r="AO585" i="5" s="1"/>
  <c r="BK585" i="5" a="1"/>
  <c r="BK585" i="5" s="1"/>
  <c r="BG585" i="5" a="1"/>
  <c r="BG585" i="5" s="1"/>
  <c r="BC585" i="5" a="1"/>
  <c r="BC585" i="5" s="1"/>
  <c r="AY585" i="5" a="1"/>
  <c r="AY585" i="5" s="1"/>
  <c r="AU585" i="5" a="1"/>
  <c r="AU585" i="5" s="1"/>
  <c r="A586" i="5"/>
  <c r="AI585" i="5" a="1"/>
  <c r="AI585" i="5" s="1"/>
  <c r="AE585" i="5" a="1"/>
  <c r="AE585" i="5" s="1"/>
  <c r="AA585" i="5" a="1"/>
  <c r="AA585" i="5" s="1"/>
  <c r="W585" i="5" a="1"/>
  <c r="W585" i="5" s="1"/>
  <c r="S585" i="5" a="1"/>
  <c r="S585" i="5" s="1"/>
  <c r="O585" i="5" a="1"/>
  <c r="O585" i="5" s="1"/>
  <c r="K585" i="5" a="1"/>
  <c r="K585" i="5" s="1"/>
  <c r="G585" i="5" a="1"/>
  <c r="G585" i="5" s="1"/>
  <c r="C585" i="5" a="1"/>
  <c r="C585" i="5" s="1"/>
  <c r="DL585" i="5" a="1"/>
  <c r="DL585" i="5" s="1"/>
  <c r="DH585" i="5" a="1"/>
  <c r="DH585" i="5" s="1"/>
  <c r="DD585" i="5" a="1"/>
  <c r="DD585" i="5" s="1"/>
  <c r="CL585" i="5" a="1"/>
  <c r="CL585" i="5" s="1"/>
  <c r="CH585" i="5" a="1"/>
  <c r="CH585" i="5" s="1"/>
  <c r="CD585" i="5" a="1"/>
  <c r="CD585" i="5" s="1"/>
  <c r="BR585" i="5" a="1"/>
  <c r="BR585" i="5" s="1"/>
  <c r="BJ585" i="5" a="1"/>
  <c r="BJ585" i="5" s="1"/>
  <c r="BF585" i="5" a="1"/>
  <c r="BF585" i="5" s="1"/>
  <c r="BB585" i="5" a="1"/>
  <c r="BB585" i="5" s="1"/>
  <c r="AX585" i="5" a="1"/>
  <c r="AX585" i="5" s="1"/>
  <c r="AT585" i="5" a="1"/>
  <c r="AT585" i="5" s="1"/>
  <c r="AL585" i="5" a="1"/>
  <c r="AL585" i="5" s="1"/>
  <c r="AH585" i="5" a="1"/>
  <c r="AH585" i="5" s="1"/>
  <c r="AD585" i="5" a="1"/>
  <c r="AD585" i="5" s="1"/>
  <c r="Z585" i="5" a="1"/>
  <c r="Z585" i="5" s="1"/>
  <c r="V585" i="5" a="1"/>
  <c r="V585" i="5" s="1"/>
  <c r="R585" i="5" a="1"/>
  <c r="R585" i="5" s="1"/>
  <c r="N585" i="5" a="1"/>
  <c r="N585" i="5" s="1"/>
  <c r="J585" i="5" a="1"/>
  <c r="J585" i="5" s="1"/>
  <c r="F585" i="5" a="1"/>
  <c r="F585" i="5" s="1"/>
  <c r="AK585" i="5" a="1"/>
  <c r="AK585" i="5" s="1"/>
  <c r="AG585" i="5" a="1"/>
  <c r="AG585" i="5" s="1"/>
  <c r="CK585" i="5" a="1"/>
  <c r="CK585" i="5" s="1"/>
  <c r="AS585" i="5" a="1"/>
  <c r="AS585" i="5" s="1"/>
  <c r="AC585" i="5" a="1"/>
  <c r="AC585" i="5" s="1"/>
  <c r="M585" i="5" a="1"/>
  <c r="M585" i="5" s="1"/>
  <c r="CG585" i="5" a="1"/>
  <c r="CG585" i="5" s="1"/>
  <c r="CC585" i="5" a="1"/>
  <c r="CC585" i="5" s="1"/>
  <c r="Y585" i="5" a="1"/>
  <c r="Y585" i="5" s="1"/>
  <c r="I585" i="5" a="1"/>
  <c r="I585" i="5" s="1"/>
  <c r="BQ585" i="5" a="1"/>
  <c r="BQ585" i="5" s="1"/>
  <c r="BI585" i="5" a="1"/>
  <c r="BI585" i="5" s="1"/>
  <c r="U585" i="5" a="1"/>
  <c r="U585" i="5" s="1"/>
  <c r="E585" i="5" a="1"/>
  <c r="E585" i="5" s="1"/>
  <c r="DC585" i="5" a="1"/>
  <c r="DC585" i="5" s="1"/>
  <c r="AW585" i="5" a="1"/>
  <c r="AW585" i="5" s="1"/>
  <c r="DK585" i="5" a="1"/>
  <c r="DK585" i="5" s="1"/>
  <c r="DG585" i="5" a="1"/>
  <c r="DG585" i="5" s="1"/>
  <c r="BA585" i="5" a="1"/>
  <c r="BA585" i="5" s="1"/>
  <c r="Q585" i="5" a="1"/>
  <c r="Q585" i="5" s="1"/>
  <c r="BE585" i="5" a="1"/>
  <c r="BE585" i="5" s="1"/>
  <c r="DJ609" i="5" a="1"/>
  <c r="DJ609" i="5" s="1"/>
  <c r="DF609" i="5" a="1"/>
  <c r="DF609" i="5" s="1"/>
  <c r="DB609" i="5" a="1"/>
  <c r="DB609" i="5" s="1"/>
  <c r="CJ609" i="5" a="1"/>
  <c r="CJ609" i="5" s="1"/>
  <c r="CF609" i="5" a="1"/>
  <c r="CF609" i="5" s="1"/>
  <c r="CB609" i="5" a="1"/>
  <c r="CB609" i="5" s="1"/>
  <c r="BL609" i="5" a="1"/>
  <c r="BL609" i="5" s="1"/>
  <c r="BH609" i="5" a="1"/>
  <c r="BH609" i="5" s="1"/>
  <c r="BD609" i="5" a="1"/>
  <c r="BD609" i="5" s="1"/>
  <c r="AZ609" i="5" a="1"/>
  <c r="AZ609" i="5" s="1"/>
  <c r="AV609" i="5" a="1"/>
  <c r="AV609" i="5" s="1"/>
  <c r="DI609" i="5" a="1"/>
  <c r="DI609" i="5" s="1"/>
  <c r="DE609" i="5" a="1"/>
  <c r="DE609" i="5" s="1"/>
  <c r="DA609" i="5" a="1"/>
  <c r="DA609" i="5" s="1"/>
  <c r="CI609" i="5" a="1"/>
  <c r="CI609" i="5" s="1"/>
  <c r="CE609" i="5" a="1"/>
  <c r="CE609" i="5" s="1"/>
  <c r="CA609" i="5" a="1"/>
  <c r="CA609" i="5" s="1"/>
  <c r="AO609" i="5" s="1"/>
  <c r="BK609" i="5" a="1"/>
  <c r="BK609" i="5" s="1"/>
  <c r="BG609" i="5" a="1"/>
  <c r="BG609" i="5" s="1"/>
  <c r="BC609" i="5" a="1"/>
  <c r="BC609" i="5" s="1"/>
  <c r="AY609" i="5" a="1"/>
  <c r="AY609" i="5" s="1"/>
  <c r="AU609" i="5" a="1"/>
  <c r="AU609" i="5" s="1"/>
  <c r="A610" i="5"/>
  <c r="AI609" i="5" a="1"/>
  <c r="AI609" i="5" s="1"/>
  <c r="AE609" i="5" a="1"/>
  <c r="AE609" i="5" s="1"/>
  <c r="AA609" i="5" a="1"/>
  <c r="AA609" i="5" s="1"/>
  <c r="W609" i="5" a="1"/>
  <c r="W609" i="5" s="1"/>
  <c r="S609" i="5" a="1"/>
  <c r="S609" i="5" s="1"/>
  <c r="O609" i="5" a="1"/>
  <c r="O609" i="5" s="1"/>
  <c r="K609" i="5" a="1"/>
  <c r="K609" i="5" s="1"/>
  <c r="G609" i="5" a="1"/>
  <c r="G609" i="5" s="1"/>
  <c r="C609" i="5" a="1"/>
  <c r="C609" i="5" s="1"/>
  <c r="DL609" i="5" a="1"/>
  <c r="DL609" i="5" s="1"/>
  <c r="DH609" i="5" a="1"/>
  <c r="DH609" i="5" s="1"/>
  <c r="DD609" i="5" a="1"/>
  <c r="DD609" i="5" s="1"/>
  <c r="CL609" i="5" a="1"/>
  <c r="CL609" i="5" s="1"/>
  <c r="CH609" i="5" a="1"/>
  <c r="CH609" i="5" s="1"/>
  <c r="CD609" i="5" a="1"/>
  <c r="CD609" i="5" s="1"/>
  <c r="BR609" i="5" a="1"/>
  <c r="BR609" i="5" s="1"/>
  <c r="BJ609" i="5" a="1"/>
  <c r="BJ609" i="5" s="1"/>
  <c r="BF609" i="5" a="1"/>
  <c r="BF609" i="5" s="1"/>
  <c r="BB609" i="5" a="1"/>
  <c r="BB609" i="5" s="1"/>
  <c r="AX609" i="5" a="1"/>
  <c r="AX609" i="5" s="1"/>
  <c r="AT609" i="5" a="1"/>
  <c r="AT609" i="5" s="1"/>
  <c r="AL609" i="5" a="1"/>
  <c r="AL609" i="5" s="1"/>
  <c r="AH609" i="5" a="1"/>
  <c r="AH609" i="5" s="1"/>
  <c r="AD609" i="5" a="1"/>
  <c r="AD609" i="5" s="1"/>
  <c r="Z609" i="5" a="1"/>
  <c r="Z609" i="5" s="1"/>
  <c r="V609" i="5" a="1"/>
  <c r="V609" i="5" s="1"/>
  <c r="R609" i="5" a="1"/>
  <c r="R609" i="5" s="1"/>
  <c r="N609" i="5" a="1"/>
  <c r="N609" i="5" s="1"/>
  <c r="J609" i="5" a="1"/>
  <c r="J609" i="5" s="1"/>
  <c r="F609" i="5" a="1"/>
  <c r="F609" i="5" s="1"/>
  <c r="AK609" i="5" a="1"/>
  <c r="AK609" i="5" s="1"/>
  <c r="AG609" i="5" a="1"/>
  <c r="AG609" i="5" s="1"/>
  <c r="AC609" i="5" a="1"/>
  <c r="AC609" i="5" s="1"/>
  <c r="Y609" i="5" a="1"/>
  <c r="Y609" i="5" s="1"/>
  <c r="U609" i="5" a="1"/>
  <c r="U609" i="5" s="1"/>
  <c r="Q609" i="5" a="1"/>
  <c r="Q609" i="5" s="1"/>
  <c r="M609" i="5" a="1"/>
  <c r="M609" i="5" s="1"/>
  <c r="I609" i="5" a="1"/>
  <c r="I609" i="5" s="1"/>
  <c r="E609" i="5" a="1"/>
  <c r="E609" i="5" s="1"/>
  <c r="DG609" i="5" a="1"/>
  <c r="DG609" i="5" s="1"/>
  <c r="BA609" i="5" a="1"/>
  <c r="BA609" i="5" s="1"/>
  <c r="DC609" i="5" a="1"/>
  <c r="DC609" i="5" s="1"/>
  <c r="AW609" i="5" a="1"/>
  <c r="AW609" i="5" s="1"/>
  <c r="AF609" i="5" a="1"/>
  <c r="AF609" i="5" s="1"/>
  <c r="P609" i="5" a="1"/>
  <c r="P609" i="5" s="1"/>
  <c r="CK609" i="5" a="1"/>
  <c r="CK609" i="5" s="1"/>
  <c r="AS609" i="5" a="1"/>
  <c r="AS609" i="5" s="1"/>
  <c r="CG609" i="5" a="1"/>
  <c r="CG609" i="5" s="1"/>
  <c r="AB609" i="5" a="1"/>
  <c r="AB609" i="5" s="1"/>
  <c r="L609" i="5" a="1"/>
  <c r="L609" i="5" s="1"/>
  <c r="CC609" i="5" a="1"/>
  <c r="CC609" i="5" s="1"/>
  <c r="DK609" i="5" a="1"/>
  <c r="DK609" i="5" s="1"/>
  <c r="BE609" i="5" a="1"/>
  <c r="BE609" i="5" s="1"/>
  <c r="AJ609" i="5" a="1"/>
  <c r="AJ609" i="5" s="1"/>
  <c r="T609" i="5" a="1"/>
  <c r="T609" i="5" s="1"/>
  <c r="D609" i="5" a="1"/>
  <c r="D609" i="5" s="1"/>
  <c r="BL610" i="5" l="1" a="1"/>
  <c r="BL610" i="5" s="1"/>
  <c r="CB610" i="5" a="1"/>
  <c r="CB610" i="5" s="1"/>
  <c r="DI586" i="5" a="1"/>
  <c r="DI586" i="5" s="1"/>
  <c r="DE586" i="5" a="1"/>
  <c r="DE586" i="5" s="1"/>
  <c r="DA586" i="5" a="1"/>
  <c r="DA586" i="5" s="1"/>
  <c r="DF586" i="5" a="1"/>
  <c r="DF586" i="5" s="1"/>
  <c r="CI586" i="5" a="1"/>
  <c r="CI586" i="5" s="1"/>
  <c r="CE586" i="5" a="1"/>
  <c r="CE586" i="5" s="1"/>
  <c r="CA586" i="5" a="1"/>
  <c r="CA586" i="5" s="1"/>
  <c r="AO586" i="5" s="1"/>
  <c r="BK586" i="5" a="1"/>
  <c r="BK586" i="5" s="1"/>
  <c r="BG586" i="5" a="1"/>
  <c r="BG586" i="5" s="1"/>
  <c r="BC586" i="5" a="1"/>
  <c r="BC586" i="5" s="1"/>
  <c r="AY586" i="5" a="1"/>
  <c r="AY586" i="5" s="1"/>
  <c r="AU586" i="5" a="1"/>
  <c r="AU586" i="5" s="1"/>
  <c r="DJ586" i="5" a="1"/>
  <c r="DJ586" i="5" s="1"/>
  <c r="AI586" i="5" a="1"/>
  <c r="AI586" i="5" s="1"/>
  <c r="AE586" i="5" a="1"/>
  <c r="AE586" i="5" s="1"/>
  <c r="AA586" i="5" a="1"/>
  <c r="AA586" i="5" s="1"/>
  <c r="W586" i="5" a="1"/>
  <c r="W586" i="5" s="1"/>
  <c r="S586" i="5" a="1"/>
  <c r="S586" i="5" s="1"/>
  <c r="O586" i="5" a="1"/>
  <c r="O586" i="5" s="1"/>
  <c r="K586" i="5" a="1"/>
  <c r="K586" i="5" s="1"/>
  <c r="G586" i="5" a="1"/>
  <c r="G586" i="5" s="1"/>
  <c r="C586" i="5" a="1"/>
  <c r="C586" i="5" s="1"/>
  <c r="CL586" i="5" a="1"/>
  <c r="CL586" i="5" s="1"/>
  <c r="CH586" i="5" a="1"/>
  <c r="CH586" i="5" s="1"/>
  <c r="CD586" i="5" a="1"/>
  <c r="CD586" i="5" s="1"/>
  <c r="BR586" i="5" a="1"/>
  <c r="BR586" i="5" s="1"/>
  <c r="BJ586" i="5" a="1"/>
  <c r="BJ586" i="5" s="1"/>
  <c r="BF586" i="5" a="1"/>
  <c r="BF586" i="5" s="1"/>
  <c r="BB586" i="5" a="1"/>
  <c r="BB586" i="5" s="1"/>
  <c r="AX586" i="5" a="1"/>
  <c r="AX586" i="5" s="1"/>
  <c r="AT586" i="5" a="1"/>
  <c r="AT586" i="5" s="1"/>
  <c r="DD586" i="5" a="1"/>
  <c r="DD586" i="5" s="1"/>
  <c r="AL586" i="5" a="1"/>
  <c r="AL586" i="5" s="1"/>
  <c r="AH586" i="5" a="1"/>
  <c r="AH586" i="5" s="1"/>
  <c r="AD586" i="5" a="1"/>
  <c r="AD586" i="5" s="1"/>
  <c r="Z586" i="5" a="1"/>
  <c r="Z586" i="5" s="1"/>
  <c r="V586" i="5" a="1"/>
  <c r="V586" i="5" s="1"/>
  <c r="R586" i="5" a="1"/>
  <c r="R586" i="5" s="1"/>
  <c r="N586" i="5" a="1"/>
  <c r="N586" i="5" s="1"/>
  <c r="J586" i="5" a="1"/>
  <c r="J586" i="5" s="1"/>
  <c r="F586" i="5" a="1"/>
  <c r="F586" i="5" s="1"/>
  <c r="A587" i="5"/>
  <c r="DH586" i="5" a="1"/>
  <c r="DH586" i="5" s="1"/>
  <c r="CK586" i="5" a="1"/>
  <c r="CK586" i="5" s="1"/>
  <c r="CG586" i="5" a="1"/>
  <c r="CG586" i="5" s="1"/>
  <c r="CC586" i="5" a="1"/>
  <c r="CC586" i="5" s="1"/>
  <c r="BQ586" i="5" a="1"/>
  <c r="BQ586" i="5" s="1"/>
  <c r="BI586" i="5" a="1"/>
  <c r="BI586" i="5" s="1"/>
  <c r="BE586" i="5" a="1"/>
  <c r="BE586" i="5" s="1"/>
  <c r="BA586" i="5" a="1"/>
  <c r="BA586" i="5" s="1"/>
  <c r="AW586" i="5" a="1"/>
  <c r="AW586" i="5" s="1"/>
  <c r="AS586" i="5" a="1"/>
  <c r="AS586" i="5" s="1"/>
  <c r="DL586" i="5" a="1"/>
  <c r="DL586" i="5" s="1"/>
  <c r="DC586" i="5" a="1"/>
  <c r="DC586" i="5" s="1"/>
  <c r="AK586" i="5" a="1"/>
  <c r="AK586" i="5" s="1"/>
  <c r="AG586" i="5" a="1"/>
  <c r="AG586" i="5" s="1"/>
  <c r="AC586" i="5" a="1"/>
  <c r="AC586" i="5" s="1"/>
  <c r="Y586" i="5" a="1"/>
  <c r="Y586" i="5" s="1"/>
  <c r="U586" i="5" a="1"/>
  <c r="U586" i="5" s="1"/>
  <c r="Q586" i="5" a="1"/>
  <c r="Q586" i="5" s="1"/>
  <c r="M586" i="5" a="1"/>
  <c r="M586" i="5" s="1"/>
  <c r="I586" i="5" a="1"/>
  <c r="I586" i="5" s="1"/>
  <c r="E586" i="5" a="1"/>
  <c r="E586" i="5" s="1"/>
  <c r="DK586" i="5" a="1"/>
  <c r="DK586" i="5" s="1"/>
  <c r="DB586" i="5" a="1"/>
  <c r="DB586" i="5" s="1"/>
  <c r="AJ586" i="5" a="1"/>
  <c r="AJ586" i="5" s="1"/>
  <c r="AF586" i="5" a="1"/>
  <c r="AF586" i="5" s="1"/>
  <c r="AB586" i="5" a="1"/>
  <c r="AB586" i="5" s="1"/>
  <c r="X586" i="5" a="1"/>
  <c r="X586" i="5" s="1"/>
  <c r="T586" i="5" a="1"/>
  <c r="T586" i="5" s="1"/>
  <c r="P586" i="5" a="1"/>
  <c r="P586" i="5" s="1"/>
  <c r="L586" i="5" a="1"/>
  <c r="L586" i="5" s="1"/>
  <c r="H586" i="5" a="1"/>
  <c r="H586" i="5" s="1"/>
  <c r="D586" i="5" a="1"/>
  <c r="D586" i="5" s="1"/>
  <c r="CJ586" i="5" a="1"/>
  <c r="CJ586" i="5" s="1"/>
  <c r="CF586" i="5" a="1"/>
  <c r="CF586" i="5" s="1"/>
  <c r="CB586" i="5" a="1"/>
  <c r="CB586" i="5" s="1"/>
  <c r="BL586" i="5" a="1"/>
  <c r="BL586" i="5" s="1"/>
  <c r="BH586" i="5" a="1"/>
  <c r="BH586" i="5" s="1"/>
  <c r="AV586" i="5" a="1"/>
  <c r="AV586" i="5" s="1"/>
  <c r="DG586" i="5" a="1"/>
  <c r="DG586" i="5" s="1"/>
  <c r="BD586" i="5" a="1"/>
  <c r="BD586" i="5" s="1"/>
  <c r="AZ586" i="5" a="1"/>
  <c r="AZ586" i="5" s="1"/>
  <c r="DI537" i="5" a="1"/>
  <c r="DI537" i="5" s="1"/>
  <c r="DE537" i="5" a="1"/>
  <c r="DE537" i="5" s="1"/>
  <c r="DA537" i="5" a="1"/>
  <c r="DA537" i="5" s="1"/>
  <c r="CI537" i="5" a="1"/>
  <c r="CI537" i="5" s="1"/>
  <c r="CE537" i="5" a="1"/>
  <c r="CE537" i="5" s="1"/>
  <c r="CA537" i="5" a="1"/>
  <c r="CA537" i="5" s="1"/>
  <c r="AO537" i="5" s="1"/>
  <c r="BK537" i="5" a="1"/>
  <c r="BK537" i="5" s="1"/>
  <c r="BG537" i="5" a="1"/>
  <c r="BG537" i="5" s="1"/>
  <c r="BC537" i="5" a="1"/>
  <c r="BC537" i="5" s="1"/>
  <c r="AY537" i="5" a="1"/>
  <c r="AY537" i="5" s="1"/>
  <c r="AU537" i="5" a="1"/>
  <c r="AU537" i="5" s="1"/>
  <c r="A538" i="5"/>
  <c r="AI537" i="5" a="1"/>
  <c r="AI537" i="5" s="1"/>
  <c r="AE537" i="5" a="1"/>
  <c r="AE537" i="5" s="1"/>
  <c r="AA537" i="5" a="1"/>
  <c r="AA537" i="5" s="1"/>
  <c r="W537" i="5" a="1"/>
  <c r="W537" i="5" s="1"/>
  <c r="S537" i="5" a="1"/>
  <c r="S537" i="5" s="1"/>
  <c r="O537" i="5" a="1"/>
  <c r="O537" i="5" s="1"/>
  <c r="K537" i="5" a="1"/>
  <c r="K537" i="5" s="1"/>
  <c r="G537" i="5" a="1"/>
  <c r="G537" i="5" s="1"/>
  <c r="C537" i="5" a="1"/>
  <c r="C537" i="5" s="1"/>
  <c r="DL537" i="5" a="1"/>
  <c r="DL537" i="5" s="1"/>
  <c r="DH537" i="5" a="1"/>
  <c r="DH537" i="5" s="1"/>
  <c r="DD537" i="5" a="1"/>
  <c r="DD537" i="5" s="1"/>
  <c r="CL537" i="5" a="1"/>
  <c r="CL537" i="5" s="1"/>
  <c r="CH537" i="5" a="1"/>
  <c r="CH537" i="5" s="1"/>
  <c r="CD537" i="5" a="1"/>
  <c r="CD537" i="5" s="1"/>
  <c r="BR537" i="5" a="1"/>
  <c r="BR537" i="5" s="1"/>
  <c r="BJ537" i="5" a="1"/>
  <c r="BJ537" i="5" s="1"/>
  <c r="BF537" i="5" a="1"/>
  <c r="BF537" i="5" s="1"/>
  <c r="BB537" i="5" a="1"/>
  <c r="BB537" i="5" s="1"/>
  <c r="AX537" i="5" a="1"/>
  <c r="AX537" i="5" s="1"/>
  <c r="AT537" i="5" a="1"/>
  <c r="AT537" i="5" s="1"/>
  <c r="AL537" i="5" a="1"/>
  <c r="AL537" i="5" s="1"/>
  <c r="AH537" i="5" a="1"/>
  <c r="AH537" i="5" s="1"/>
  <c r="AD537" i="5" a="1"/>
  <c r="AD537" i="5" s="1"/>
  <c r="Z537" i="5" a="1"/>
  <c r="Z537" i="5" s="1"/>
  <c r="V537" i="5" a="1"/>
  <c r="V537" i="5" s="1"/>
  <c r="R537" i="5" a="1"/>
  <c r="R537" i="5" s="1"/>
  <c r="N537" i="5" a="1"/>
  <c r="N537" i="5" s="1"/>
  <c r="J537" i="5" a="1"/>
  <c r="J537" i="5" s="1"/>
  <c r="F537" i="5" a="1"/>
  <c r="F537" i="5" s="1"/>
  <c r="DK537" i="5" a="1"/>
  <c r="DK537" i="5" s="1"/>
  <c r="DG537" i="5" a="1"/>
  <c r="DG537" i="5" s="1"/>
  <c r="DC537" i="5" a="1"/>
  <c r="DC537" i="5" s="1"/>
  <c r="CK537" i="5" a="1"/>
  <c r="CK537" i="5" s="1"/>
  <c r="CG537" i="5" a="1"/>
  <c r="CG537" i="5" s="1"/>
  <c r="CC537" i="5" a="1"/>
  <c r="CC537" i="5" s="1"/>
  <c r="BQ537" i="5" a="1"/>
  <c r="BQ537" i="5" s="1"/>
  <c r="BI537" i="5" a="1"/>
  <c r="BI537" i="5" s="1"/>
  <c r="BE537" i="5" a="1"/>
  <c r="BE537" i="5" s="1"/>
  <c r="BA537" i="5" a="1"/>
  <c r="BA537" i="5" s="1"/>
  <c r="AW537" i="5" a="1"/>
  <c r="AW537" i="5" s="1"/>
  <c r="AS537" i="5" a="1"/>
  <c r="AS537" i="5" s="1"/>
  <c r="AK537" i="5" a="1"/>
  <c r="AK537" i="5" s="1"/>
  <c r="AG537" i="5" a="1"/>
  <c r="AG537" i="5" s="1"/>
  <c r="AC537" i="5" a="1"/>
  <c r="AC537" i="5" s="1"/>
  <c r="Y537" i="5" a="1"/>
  <c r="Y537" i="5" s="1"/>
  <c r="U537" i="5" a="1"/>
  <c r="U537" i="5" s="1"/>
  <c r="Q537" i="5" a="1"/>
  <c r="Q537" i="5" s="1"/>
  <c r="M537" i="5" a="1"/>
  <c r="M537" i="5" s="1"/>
  <c r="I537" i="5" a="1"/>
  <c r="I537" i="5" s="1"/>
  <c r="E537" i="5" a="1"/>
  <c r="E537" i="5" s="1"/>
  <c r="DJ537" i="5" a="1"/>
  <c r="DJ537" i="5" s="1"/>
  <c r="DF537" i="5" a="1"/>
  <c r="DF537" i="5" s="1"/>
  <c r="DB537" i="5" a="1"/>
  <c r="DB537" i="5" s="1"/>
  <c r="CJ537" i="5" a="1"/>
  <c r="CJ537" i="5" s="1"/>
  <c r="CF537" i="5" a="1"/>
  <c r="CF537" i="5" s="1"/>
  <c r="CB537" i="5" a="1"/>
  <c r="CB537" i="5" s="1"/>
  <c r="BL537" i="5" a="1"/>
  <c r="BL537" i="5" s="1"/>
  <c r="BH537" i="5" a="1"/>
  <c r="BH537" i="5" s="1"/>
  <c r="BD537" i="5" a="1"/>
  <c r="BD537" i="5" s="1"/>
  <c r="AZ537" i="5" a="1"/>
  <c r="AZ537" i="5" s="1"/>
  <c r="AV537" i="5" a="1"/>
  <c r="AV537" i="5" s="1"/>
  <c r="AB537" i="5" a="1"/>
  <c r="AB537" i="5" s="1"/>
  <c r="X537" i="5" a="1"/>
  <c r="X537" i="5" s="1"/>
  <c r="T537" i="5" a="1"/>
  <c r="T537" i="5" s="1"/>
  <c r="P537" i="5" a="1"/>
  <c r="P537" i="5" s="1"/>
  <c r="L537" i="5" a="1"/>
  <c r="L537" i="5" s="1"/>
  <c r="H537" i="5" a="1"/>
  <c r="H537" i="5" s="1"/>
  <c r="AJ537" i="5" a="1"/>
  <c r="AJ537" i="5" s="1"/>
  <c r="D537" i="5" a="1"/>
  <c r="D537" i="5" s="1"/>
  <c r="AF537" i="5" a="1"/>
  <c r="AF537" i="5" s="1"/>
  <c r="A433" i="5"/>
  <c r="AI432" i="5" a="1"/>
  <c r="AI432" i="5" s="1"/>
  <c r="AE432" i="5" a="1"/>
  <c r="AE432" i="5" s="1"/>
  <c r="AA432" i="5" a="1"/>
  <c r="AA432" i="5" s="1"/>
  <c r="W432" i="5" a="1"/>
  <c r="W432" i="5" s="1"/>
  <c r="S432" i="5" a="1"/>
  <c r="S432" i="5" s="1"/>
  <c r="O432" i="5" a="1"/>
  <c r="O432" i="5" s="1"/>
  <c r="K432" i="5" a="1"/>
  <c r="K432" i="5" s="1"/>
  <c r="G432" i="5" a="1"/>
  <c r="G432" i="5" s="1"/>
  <c r="C432" i="5" a="1"/>
  <c r="C432" i="5" s="1"/>
  <c r="DL432" i="5" a="1"/>
  <c r="DL432" i="5" s="1"/>
  <c r="DH432" i="5" a="1"/>
  <c r="DH432" i="5" s="1"/>
  <c r="DD432" i="5" a="1"/>
  <c r="DD432" i="5" s="1"/>
  <c r="CL432" i="5" a="1"/>
  <c r="CL432" i="5" s="1"/>
  <c r="CH432" i="5" a="1"/>
  <c r="CH432" i="5" s="1"/>
  <c r="CD432" i="5" a="1"/>
  <c r="CD432" i="5" s="1"/>
  <c r="BR432" i="5" a="1"/>
  <c r="BR432" i="5" s="1"/>
  <c r="BJ432" i="5" a="1"/>
  <c r="BJ432" i="5" s="1"/>
  <c r="BF432" i="5" a="1"/>
  <c r="BF432" i="5" s="1"/>
  <c r="BB432" i="5" a="1"/>
  <c r="BB432" i="5" s="1"/>
  <c r="AX432" i="5" a="1"/>
  <c r="AX432" i="5" s="1"/>
  <c r="AT432" i="5" a="1"/>
  <c r="AT432" i="5" s="1"/>
  <c r="AL432" i="5" a="1"/>
  <c r="AL432" i="5" s="1"/>
  <c r="AH432" i="5" a="1"/>
  <c r="AH432" i="5" s="1"/>
  <c r="AD432" i="5" a="1"/>
  <c r="AD432" i="5" s="1"/>
  <c r="Z432" i="5" a="1"/>
  <c r="Z432" i="5" s="1"/>
  <c r="V432" i="5" a="1"/>
  <c r="V432" i="5" s="1"/>
  <c r="R432" i="5" a="1"/>
  <c r="R432" i="5" s="1"/>
  <c r="N432" i="5" a="1"/>
  <c r="N432" i="5" s="1"/>
  <c r="J432" i="5" a="1"/>
  <c r="J432" i="5" s="1"/>
  <c r="F432" i="5" a="1"/>
  <c r="F432" i="5" s="1"/>
  <c r="DK432" i="5" a="1"/>
  <c r="DK432" i="5" s="1"/>
  <c r="DG432" i="5" a="1"/>
  <c r="DG432" i="5" s="1"/>
  <c r="DC432" i="5" a="1"/>
  <c r="DC432" i="5" s="1"/>
  <c r="CK432" i="5" a="1"/>
  <c r="CK432" i="5" s="1"/>
  <c r="CG432" i="5" a="1"/>
  <c r="CG432" i="5" s="1"/>
  <c r="CC432" i="5" a="1"/>
  <c r="CC432" i="5" s="1"/>
  <c r="BQ432" i="5" a="1"/>
  <c r="BQ432" i="5" s="1"/>
  <c r="BI432" i="5" a="1"/>
  <c r="BI432" i="5" s="1"/>
  <c r="BE432" i="5" a="1"/>
  <c r="BE432" i="5" s="1"/>
  <c r="BA432" i="5" a="1"/>
  <c r="BA432" i="5" s="1"/>
  <c r="AW432" i="5" a="1"/>
  <c r="AW432" i="5" s="1"/>
  <c r="AS432" i="5" a="1"/>
  <c r="AS432" i="5" s="1"/>
  <c r="AK432" i="5" a="1"/>
  <c r="AK432" i="5" s="1"/>
  <c r="AG432" i="5" a="1"/>
  <c r="AG432" i="5" s="1"/>
  <c r="AC432" i="5" a="1"/>
  <c r="AC432" i="5" s="1"/>
  <c r="Y432" i="5" a="1"/>
  <c r="Y432" i="5" s="1"/>
  <c r="U432" i="5" a="1"/>
  <c r="U432" i="5" s="1"/>
  <c r="Q432" i="5" a="1"/>
  <c r="Q432" i="5" s="1"/>
  <c r="M432" i="5" a="1"/>
  <c r="M432" i="5" s="1"/>
  <c r="I432" i="5" a="1"/>
  <c r="I432" i="5" s="1"/>
  <c r="E432" i="5" a="1"/>
  <c r="E432" i="5" s="1"/>
  <c r="DJ432" i="5" a="1"/>
  <c r="DJ432" i="5" s="1"/>
  <c r="DF432" i="5" a="1"/>
  <c r="DF432" i="5" s="1"/>
  <c r="DB432" i="5" a="1"/>
  <c r="DB432" i="5" s="1"/>
  <c r="CJ432" i="5" a="1"/>
  <c r="CJ432" i="5" s="1"/>
  <c r="CF432" i="5" a="1"/>
  <c r="CF432" i="5" s="1"/>
  <c r="CB432" i="5" a="1"/>
  <c r="CB432" i="5" s="1"/>
  <c r="BL432" i="5" a="1"/>
  <c r="BL432" i="5" s="1"/>
  <c r="BH432" i="5" a="1"/>
  <c r="BH432" i="5" s="1"/>
  <c r="BD432" i="5" a="1"/>
  <c r="BD432" i="5" s="1"/>
  <c r="AZ432" i="5" a="1"/>
  <c r="AZ432" i="5" s="1"/>
  <c r="AV432" i="5" a="1"/>
  <c r="AV432" i="5" s="1"/>
  <c r="AJ432" i="5" a="1"/>
  <c r="AJ432" i="5" s="1"/>
  <c r="AF432" i="5" a="1"/>
  <c r="AF432" i="5" s="1"/>
  <c r="AB432" i="5" a="1"/>
  <c r="AB432" i="5" s="1"/>
  <c r="X432" i="5" a="1"/>
  <c r="X432" i="5" s="1"/>
  <c r="T432" i="5" a="1"/>
  <c r="T432" i="5" s="1"/>
  <c r="P432" i="5" a="1"/>
  <c r="P432" i="5" s="1"/>
  <c r="L432" i="5" a="1"/>
  <c r="L432" i="5" s="1"/>
  <c r="H432" i="5" a="1"/>
  <c r="H432" i="5" s="1"/>
  <c r="D432" i="5" a="1"/>
  <c r="D432" i="5" s="1"/>
  <c r="CA432" i="5" a="1"/>
  <c r="CA432" i="5" s="1"/>
  <c r="AO432" i="5" s="1"/>
  <c r="BK432" i="5" a="1"/>
  <c r="BK432" i="5" s="1"/>
  <c r="BG432" i="5" a="1"/>
  <c r="BG432" i="5" s="1"/>
  <c r="DI432" i="5" a="1"/>
  <c r="DI432" i="5" s="1"/>
  <c r="BC432" i="5" a="1"/>
  <c r="BC432" i="5" s="1"/>
  <c r="DE432" i="5" a="1"/>
  <c r="DE432" i="5" s="1"/>
  <c r="AY432" i="5" a="1"/>
  <c r="AY432" i="5" s="1"/>
  <c r="DA432" i="5" a="1"/>
  <c r="DA432" i="5" s="1"/>
  <c r="AU432" i="5" a="1"/>
  <c r="AU432" i="5" s="1"/>
  <c r="CI432" i="5" a="1"/>
  <c r="CI432" i="5" s="1"/>
  <c r="CE432" i="5" a="1"/>
  <c r="CE432" i="5" s="1"/>
  <c r="DL195" i="5" a="1"/>
  <c r="DL195" i="5" s="1"/>
  <c r="DH195" i="5" a="1"/>
  <c r="DH195" i="5" s="1"/>
  <c r="DD195" i="5" a="1"/>
  <c r="DD195" i="5" s="1"/>
  <c r="CL195" i="5" a="1"/>
  <c r="CL195" i="5" s="1"/>
  <c r="CH195" i="5" a="1"/>
  <c r="CH195" i="5" s="1"/>
  <c r="CD195" i="5" a="1"/>
  <c r="CD195" i="5" s="1"/>
  <c r="BR195" i="5" a="1"/>
  <c r="BR195" i="5" s="1"/>
  <c r="BJ195" i="5" a="1"/>
  <c r="BJ195" i="5" s="1"/>
  <c r="BF195" i="5" a="1"/>
  <c r="BF195" i="5" s="1"/>
  <c r="BB195" i="5" a="1"/>
  <c r="BB195" i="5" s="1"/>
  <c r="AX195" i="5" a="1"/>
  <c r="AX195" i="5" s="1"/>
  <c r="AT195" i="5" a="1"/>
  <c r="AT195" i="5" s="1"/>
  <c r="AL195" i="5" a="1"/>
  <c r="AL195" i="5" s="1"/>
  <c r="AH195" i="5" a="1"/>
  <c r="AH195" i="5" s="1"/>
  <c r="AD195" i="5" a="1"/>
  <c r="AD195" i="5" s="1"/>
  <c r="Z195" i="5" a="1"/>
  <c r="Z195" i="5" s="1"/>
  <c r="V195" i="5" a="1"/>
  <c r="V195" i="5" s="1"/>
  <c r="R195" i="5" a="1"/>
  <c r="R195" i="5" s="1"/>
  <c r="N195" i="5" a="1"/>
  <c r="N195" i="5" s="1"/>
  <c r="J195" i="5" a="1"/>
  <c r="J195" i="5" s="1"/>
  <c r="F195" i="5" a="1"/>
  <c r="F195" i="5" s="1"/>
  <c r="AJ195" i="5" a="1"/>
  <c r="AJ195" i="5" s="1"/>
  <c r="AE195" i="5" a="1"/>
  <c r="AE195" i="5" s="1"/>
  <c r="Y195" i="5" a="1"/>
  <c r="Y195" i="5" s="1"/>
  <c r="T195" i="5" a="1"/>
  <c r="T195" i="5" s="1"/>
  <c r="O195" i="5" a="1"/>
  <c r="O195" i="5" s="1"/>
  <c r="I195" i="5" a="1"/>
  <c r="I195" i="5" s="1"/>
  <c r="D195" i="5" a="1"/>
  <c r="D195" i="5" s="1"/>
  <c r="DI195" i="5" a="1"/>
  <c r="DI195" i="5" s="1"/>
  <c r="DC195" i="5" a="1"/>
  <c r="DC195" i="5" s="1"/>
  <c r="CJ195" i="5" a="1"/>
  <c r="CJ195" i="5" s="1"/>
  <c r="CE195" i="5" a="1"/>
  <c r="CE195" i="5" s="1"/>
  <c r="BQ195" i="5" a="1"/>
  <c r="BQ195" i="5" s="1"/>
  <c r="BH195" i="5" a="1"/>
  <c r="BH195" i="5" s="1"/>
  <c r="BC195" i="5" a="1"/>
  <c r="BC195" i="5" s="1"/>
  <c r="AW195" i="5" a="1"/>
  <c r="AW195" i="5" s="1"/>
  <c r="AI195" i="5" a="1"/>
  <c r="AI195" i="5" s="1"/>
  <c r="AC195" i="5" a="1"/>
  <c r="AC195" i="5" s="1"/>
  <c r="X195" i="5" a="1"/>
  <c r="X195" i="5" s="1"/>
  <c r="S195" i="5" a="1"/>
  <c r="S195" i="5" s="1"/>
  <c r="M195" i="5" a="1"/>
  <c r="M195" i="5" s="1"/>
  <c r="H195" i="5" a="1"/>
  <c r="H195" i="5" s="1"/>
  <c r="C195" i="5" a="1"/>
  <c r="C195" i="5" s="1"/>
  <c r="DK195" i="5" a="1"/>
  <c r="DK195" i="5" s="1"/>
  <c r="DF195" i="5" a="1"/>
  <c r="DF195" i="5" s="1"/>
  <c r="DA195" i="5" a="1"/>
  <c r="DA195" i="5" s="1"/>
  <c r="CG195" i="5" a="1"/>
  <c r="CG195" i="5" s="1"/>
  <c r="CB195" i="5" a="1"/>
  <c r="CB195" i="5" s="1"/>
  <c r="BK195" i="5" a="1"/>
  <c r="BK195" i="5" s="1"/>
  <c r="BE195" i="5" a="1"/>
  <c r="BE195" i="5" s="1"/>
  <c r="AZ195" i="5" a="1"/>
  <c r="AZ195" i="5" s="1"/>
  <c r="AU195" i="5" a="1"/>
  <c r="AU195" i="5" s="1"/>
  <c r="AK195" i="5" a="1"/>
  <c r="AK195" i="5" s="1"/>
  <c r="AF195" i="5" a="1"/>
  <c r="AF195" i="5" s="1"/>
  <c r="AA195" i="5" a="1"/>
  <c r="AA195" i="5" s="1"/>
  <c r="U195" i="5" a="1"/>
  <c r="U195" i="5" s="1"/>
  <c r="P195" i="5" a="1"/>
  <c r="P195" i="5" s="1"/>
  <c r="K195" i="5" a="1"/>
  <c r="K195" i="5" s="1"/>
  <c r="E195" i="5" a="1"/>
  <c r="E195" i="5" s="1"/>
  <c r="DE195" i="5" a="1"/>
  <c r="DE195" i="5" s="1"/>
  <c r="BA195" i="5" a="1"/>
  <c r="BA195" i="5" s="1"/>
  <c r="DB195" i="5" a="1"/>
  <c r="DB195" i="5" s="1"/>
  <c r="CA195" i="5" a="1"/>
  <c r="CA195" i="5" s="1"/>
  <c r="AO195" i="5" s="1"/>
  <c r="W195" i="5" a="1"/>
  <c r="W195" i="5" s="1"/>
  <c r="BL195" i="5" a="1"/>
  <c r="BL195" i="5" s="1"/>
  <c r="AY195" i="5" a="1"/>
  <c r="AY195" i="5" s="1"/>
  <c r="G195" i="5" a="1"/>
  <c r="G195" i="5" s="1"/>
  <c r="CK195" i="5" a="1"/>
  <c r="CK195" i="5" s="1"/>
  <c r="AV195" i="5" a="1"/>
  <c r="AV195" i="5" s="1"/>
  <c r="AG195" i="5" a="1"/>
  <c r="AG195" i="5" s="1"/>
  <c r="A196" i="5"/>
  <c r="CI195" i="5" a="1"/>
  <c r="CI195" i="5" s="1"/>
  <c r="BI195" i="5" a="1"/>
  <c r="BI195" i="5" s="1"/>
  <c r="Q195" i="5" a="1"/>
  <c r="Q195" i="5" s="1"/>
  <c r="DJ195" i="5" a="1"/>
  <c r="DJ195" i="5" s="1"/>
  <c r="BG195" i="5" a="1"/>
  <c r="BG195" i="5" s="1"/>
  <c r="AS195" i="5" a="1"/>
  <c r="AS195" i="5" s="1"/>
  <c r="DG195" i="5" a="1"/>
  <c r="DG195" i="5" s="1"/>
  <c r="CF195" i="5" a="1"/>
  <c r="CF195" i="5" s="1"/>
  <c r="AB195" i="5" a="1"/>
  <c r="AB195" i="5" s="1"/>
  <c r="CC195" i="5" a="1"/>
  <c r="CC195" i="5" s="1"/>
  <c r="BD195" i="5" a="1"/>
  <c r="BD195" i="5" s="1"/>
  <c r="L195" i="5" a="1"/>
  <c r="L195" i="5" s="1"/>
  <c r="DI360" i="5" a="1"/>
  <c r="DI360" i="5" s="1"/>
  <c r="DE360" i="5" a="1"/>
  <c r="DE360" i="5" s="1"/>
  <c r="DA360" i="5" a="1"/>
  <c r="DA360" i="5" s="1"/>
  <c r="CI360" i="5" a="1"/>
  <c r="CI360" i="5" s="1"/>
  <c r="CE360" i="5" a="1"/>
  <c r="CE360" i="5" s="1"/>
  <c r="CA360" i="5" a="1"/>
  <c r="CA360" i="5" s="1"/>
  <c r="AO360" i="5" s="1"/>
  <c r="BK360" i="5" a="1"/>
  <c r="BK360" i="5" s="1"/>
  <c r="BG360" i="5" a="1"/>
  <c r="BG360" i="5" s="1"/>
  <c r="BC360" i="5" a="1"/>
  <c r="BC360" i="5" s="1"/>
  <c r="AY360" i="5" a="1"/>
  <c r="AY360" i="5" s="1"/>
  <c r="AU360" i="5" a="1"/>
  <c r="AU360" i="5" s="1"/>
  <c r="A361" i="5"/>
  <c r="AI360" i="5" a="1"/>
  <c r="AI360" i="5" s="1"/>
  <c r="AE360" i="5" a="1"/>
  <c r="AE360" i="5" s="1"/>
  <c r="AA360" i="5" a="1"/>
  <c r="AA360" i="5" s="1"/>
  <c r="W360" i="5" a="1"/>
  <c r="W360" i="5" s="1"/>
  <c r="S360" i="5" a="1"/>
  <c r="S360" i="5" s="1"/>
  <c r="O360" i="5" a="1"/>
  <c r="O360" i="5" s="1"/>
  <c r="K360" i="5" a="1"/>
  <c r="K360" i="5" s="1"/>
  <c r="G360" i="5" a="1"/>
  <c r="G360" i="5" s="1"/>
  <c r="C360" i="5" a="1"/>
  <c r="C360" i="5" s="1"/>
  <c r="DL360" i="5" a="1"/>
  <c r="DL360" i="5" s="1"/>
  <c r="DH360" i="5" a="1"/>
  <c r="DH360" i="5" s="1"/>
  <c r="DD360" i="5" a="1"/>
  <c r="DD360" i="5" s="1"/>
  <c r="CL360" i="5" a="1"/>
  <c r="CL360" i="5" s="1"/>
  <c r="CH360" i="5" a="1"/>
  <c r="CH360" i="5" s="1"/>
  <c r="CD360" i="5" a="1"/>
  <c r="CD360" i="5" s="1"/>
  <c r="BR360" i="5" a="1"/>
  <c r="BR360" i="5" s="1"/>
  <c r="BJ360" i="5" a="1"/>
  <c r="BJ360" i="5" s="1"/>
  <c r="BF360" i="5" a="1"/>
  <c r="BF360" i="5" s="1"/>
  <c r="BB360" i="5" a="1"/>
  <c r="BB360" i="5" s="1"/>
  <c r="AX360" i="5" a="1"/>
  <c r="AX360" i="5" s="1"/>
  <c r="AT360" i="5" a="1"/>
  <c r="AT360" i="5" s="1"/>
  <c r="AL360" i="5" a="1"/>
  <c r="AL360" i="5" s="1"/>
  <c r="AH360" i="5" a="1"/>
  <c r="AH360" i="5" s="1"/>
  <c r="AD360" i="5" a="1"/>
  <c r="AD360" i="5" s="1"/>
  <c r="Z360" i="5" a="1"/>
  <c r="Z360" i="5" s="1"/>
  <c r="V360" i="5" a="1"/>
  <c r="V360" i="5" s="1"/>
  <c r="R360" i="5" a="1"/>
  <c r="R360" i="5" s="1"/>
  <c r="N360" i="5" a="1"/>
  <c r="N360" i="5" s="1"/>
  <c r="J360" i="5" a="1"/>
  <c r="J360" i="5" s="1"/>
  <c r="F360" i="5" a="1"/>
  <c r="F360" i="5" s="1"/>
  <c r="DK360" i="5" a="1"/>
  <c r="DK360" i="5" s="1"/>
  <c r="DG360" i="5" a="1"/>
  <c r="DG360" i="5" s="1"/>
  <c r="DC360" i="5" a="1"/>
  <c r="DC360" i="5" s="1"/>
  <c r="CK360" i="5" a="1"/>
  <c r="CK360" i="5" s="1"/>
  <c r="CG360" i="5" a="1"/>
  <c r="CG360" i="5" s="1"/>
  <c r="CC360" i="5" a="1"/>
  <c r="CC360" i="5" s="1"/>
  <c r="BQ360" i="5" a="1"/>
  <c r="BQ360" i="5" s="1"/>
  <c r="BI360" i="5" a="1"/>
  <c r="BI360" i="5" s="1"/>
  <c r="BE360" i="5" a="1"/>
  <c r="BE360" i="5" s="1"/>
  <c r="BA360" i="5" a="1"/>
  <c r="BA360" i="5" s="1"/>
  <c r="AW360" i="5" a="1"/>
  <c r="AW360" i="5" s="1"/>
  <c r="AS360" i="5" a="1"/>
  <c r="AS360" i="5" s="1"/>
  <c r="AK360" i="5" a="1"/>
  <c r="AK360" i="5" s="1"/>
  <c r="AG360" i="5" a="1"/>
  <c r="AG360" i="5" s="1"/>
  <c r="AC360" i="5" a="1"/>
  <c r="AC360" i="5" s="1"/>
  <c r="Y360" i="5" a="1"/>
  <c r="Y360" i="5" s="1"/>
  <c r="U360" i="5" a="1"/>
  <c r="U360" i="5" s="1"/>
  <c r="Q360" i="5" a="1"/>
  <c r="Q360" i="5" s="1"/>
  <c r="M360" i="5" a="1"/>
  <c r="M360" i="5" s="1"/>
  <c r="I360" i="5" a="1"/>
  <c r="I360" i="5" s="1"/>
  <c r="E360" i="5" a="1"/>
  <c r="E360" i="5" s="1"/>
  <c r="DJ360" i="5" a="1"/>
  <c r="DJ360" i="5" s="1"/>
  <c r="DF360" i="5" a="1"/>
  <c r="DF360" i="5" s="1"/>
  <c r="DB360" i="5" a="1"/>
  <c r="DB360" i="5" s="1"/>
  <c r="CJ360" i="5" a="1"/>
  <c r="CJ360" i="5" s="1"/>
  <c r="CF360" i="5" a="1"/>
  <c r="CF360" i="5" s="1"/>
  <c r="CB360" i="5" a="1"/>
  <c r="CB360" i="5" s="1"/>
  <c r="BL360" i="5" a="1"/>
  <c r="BL360" i="5" s="1"/>
  <c r="BH360" i="5" a="1"/>
  <c r="BH360" i="5" s="1"/>
  <c r="BD360" i="5" a="1"/>
  <c r="BD360" i="5" s="1"/>
  <c r="AZ360" i="5" a="1"/>
  <c r="AZ360" i="5" s="1"/>
  <c r="AV360" i="5" a="1"/>
  <c r="AV360" i="5" s="1"/>
  <c r="AJ360" i="5" a="1"/>
  <c r="AJ360" i="5" s="1"/>
  <c r="AF360" i="5" a="1"/>
  <c r="AF360" i="5" s="1"/>
  <c r="AB360" i="5" a="1"/>
  <c r="AB360" i="5" s="1"/>
  <c r="X360" i="5" a="1"/>
  <c r="X360" i="5" s="1"/>
  <c r="T360" i="5" a="1"/>
  <c r="T360" i="5" s="1"/>
  <c r="P360" i="5" a="1"/>
  <c r="P360" i="5" s="1"/>
  <c r="L360" i="5" a="1"/>
  <c r="L360" i="5" s="1"/>
  <c r="H360" i="5" a="1"/>
  <c r="H360" i="5" s="1"/>
  <c r="D360" i="5" a="1"/>
  <c r="D360" i="5" s="1"/>
  <c r="AK17" i="5" a="1"/>
  <c r="AK17" i="5" s="1"/>
  <c r="AG17" i="5" a="1"/>
  <c r="AG17" i="5" s="1"/>
  <c r="AC17" i="5" a="1"/>
  <c r="AC17" i="5" s="1"/>
  <c r="Y17" i="5" a="1"/>
  <c r="Y17" i="5" s="1"/>
  <c r="U17" i="5" a="1"/>
  <c r="U17" i="5" s="1"/>
  <c r="Q17" i="5" a="1"/>
  <c r="Q17" i="5" s="1"/>
  <c r="M17" i="5" a="1"/>
  <c r="M17" i="5" s="1"/>
  <c r="I17" i="5" a="1"/>
  <c r="I17" i="5" s="1"/>
  <c r="E17" i="5" a="1"/>
  <c r="E17" i="5" s="1"/>
  <c r="DD17" i="5" a="1"/>
  <c r="DD17" i="5" s="1"/>
  <c r="CG17" i="5" a="1"/>
  <c r="CG17" i="5" s="1"/>
  <c r="CB17" i="5" a="1"/>
  <c r="CB17" i="5" s="1"/>
  <c r="BG17" i="5" a="1"/>
  <c r="BG17" i="5" s="1"/>
  <c r="AX17" i="5" a="1"/>
  <c r="AX17" i="5" s="1"/>
  <c r="AB17" i="5" a="1"/>
  <c r="AB17" i="5" s="1"/>
  <c r="S17" i="5" a="1"/>
  <c r="S17" i="5" s="1"/>
  <c r="J17" i="5" a="1"/>
  <c r="J17" i="5" s="1"/>
  <c r="DL17" i="5" a="1"/>
  <c r="DL17" i="5" s="1"/>
  <c r="DC17" i="5" a="1"/>
  <c r="DC17" i="5" s="1"/>
  <c r="CJ17" i="5" a="1"/>
  <c r="CJ17" i="5" s="1"/>
  <c r="CA17" i="5" a="1"/>
  <c r="CA17" i="5" s="1"/>
  <c r="AO17" i="5" s="1"/>
  <c r="BF17" i="5" a="1"/>
  <c r="BF17" i="5" s="1"/>
  <c r="AW17" i="5" a="1"/>
  <c r="AW17" i="5" s="1"/>
  <c r="AJ17" i="5" a="1"/>
  <c r="AJ17" i="5" s="1"/>
  <c r="AA17" i="5" a="1"/>
  <c r="AA17" i="5" s="1"/>
  <c r="R17" i="5" a="1"/>
  <c r="R17" i="5" s="1"/>
  <c r="D17" i="5" a="1"/>
  <c r="D17" i="5" s="1"/>
  <c r="DG17" i="5" a="1"/>
  <c r="DG17" i="5" s="1"/>
  <c r="DB17" i="5" a="1"/>
  <c r="DB17" i="5" s="1"/>
  <c r="CE17" i="5" a="1"/>
  <c r="CE17" i="5" s="1"/>
  <c r="BJ17" i="5" a="1"/>
  <c r="BJ17" i="5" s="1"/>
  <c r="BA17" i="5" a="1"/>
  <c r="BA17" i="5" s="1"/>
  <c r="AV17" i="5" a="1"/>
  <c r="AV17" i="5" s="1"/>
  <c r="AE17" i="5" a="1"/>
  <c r="AE17" i="5" s="1"/>
  <c r="V17" i="5" a="1"/>
  <c r="V17" i="5" s="1"/>
  <c r="H17" i="5" a="1"/>
  <c r="H17" i="5" s="1"/>
  <c r="DJ17" i="5" a="1"/>
  <c r="DJ17" i="5" s="1"/>
  <c r="DA17" i="5" a="1"/>
  <c r="DA17" i="5" s="1"/>
  <c r="CD17" i="5" a="1"/>
  <c r="CD17" i="5" s="1"/>
  <c r="BI17" i="5" a="1"/>
  <c r="BI17" i="5" s="1"/>
  <c r="BD17" i="5" a="1"/>
  <c r="BD17" i="5" s="1"/>
  <c r="AU17" i="5" a="1"/>
  <c r="AU17" i="5" s="1"/>
  <c r="AD17" i="5" a="1"/>
  <c r="AD17" i="5" s="1"/>
  <c r="P17" i="5" a="1"/>
  <c r="P17" i="5" s="1"/>
  <c r="G17" i="5" a="1"/>
  <c r="G17" i="5" s="1"/>
  <c r="DE17" i="5" a="1"/>
  <c r="DE17" i="5" s="1"/>
  <c r="CH17" i="5" a="1"/>
  <c r="CH17" i="5" s="1"/>
  <c r="BQ17" i="5" a="1"/>
  <c r="BQ17" i="5" s="1"/>
  <c r="BH17" i="5" a="1"/>
  <c r="BH17" i="5" s="1"/>
  <c r="AY17" i="5" a="1"/>
  <c r="AY17" i="5" s="1"/>
  <c r="AH17" i="5" a="1"/>
  <c r="AH17" i="5" s="1"/>
  <c r="T17" i="5" a="1"/>
  <c r="T17" i="5" s="1"/>
  <c r="K17" i="5" a="1"/>
  <c r="K17" i="5" s="1"/>
  <c r="DI17" i="5" a="1"/>
  <c r="DI17" i="5" s="1"/>
  <c r="CI17" i="5" a="1"/>
  <c r="CI17" i="5" s="1"/>
  <c r="BK17" i="5" a="1"/>
  <c r="BK17" i="5" s="1"/>
  <c r="O17" i="5" a="1"/>
  <c r="O17" i="5" s="1"/>
  <c r="C17" i="5" a="1"/>
  <c r="C17" i="5" s="1"/>
  <c r="DH17" i="5" a="1"/>
  <c r="DH17" i="5" s="1"/>
  <c r="AL17" i="5" a="1"/>
  <c r="AL17" i="5" s="1"/>
  <c r="Z17" i="5" a="1"/>
  <c r="Z17" i="5" s="1"/>
  <c r="N17" i="5" a="1"/>
  <c r="N17" i="5" s="1"/>
  <c r="DF17" i="5" a="1"/>
  <c r="DF17" i="5" s="1"/>
  <c r="CF17" i="5" a="1"/>
  <c r="CF17" i="5" s="1"/>
  <c r="X17" i="5" a="1"/>
  <c r="X17" i="5" s="1"/>
  <c r="L17" i="5" a="1"/>
  <c r="L17" i="5" s="1"/>
  <c r="AT17" i="5" a="1"/>
  <c r="AT17" i="5" s="1"/>
  <c r="AI17" i="5" a="1"/>
  <c r="AI17" i="5" s="1"/>
  <c r="W17" i="5" a="1"/>
  <c r="W17" i="5" s="1"/>
  <c r="CC17" i="5" a="1"/>
  <c r="CC17" i="5" s="1"/>
  <c r="BE17" i="5" a="1"/>
  <c r="BE17" i="5" s="1"/>
  <c r="AS17" i="5" a="1"/>
  <c r="AS17" i="5" s="1"/>
  <c r="BC17" i="5" a="1"/>
  <c r="BC17" i="5" s="1"/>
  <c r="AF17" i="5" a="1"/>
  <c r="AF17" i="5" s="1"/>
  <c r="A18" i="5"/>
  <c r="CL17" i="5" a="1"/>
  <c r="CL17" i="5" s="1"/>
  <c r="BR17" i="5" a="1"/>
  <c r="BR17" i="5" s="1"/>
  <c r="BB17" i="5" a="1"/>
  <c r="BB17" i="5" s="1"/>
  <c r="F17" i="5" a="1"/>
  <c r="F17" i="5" s="1"/>
  <c r="DK17" i="5" a="1"/>
  <c r="DK17" i="5" s="1"/>
  <c r="CK17" i="5" a="1"/>
  <c r="CK17" i="5" s="1"/>
  <c r="BL17" i="5" a="1"/>
  <c r="BL17" i="5" s="1"/>
  <c r="AZ17" i="5" a="1"/>
  <c r="AZ17" i="5" s="1"/>
  <c r="DI610" i="5" a="1"/>
  <c r="DI610" i="5" s="1"/>
  <c r="DE610" i="5" a="1"/>
  <c r="DE610" i="5" s="1"/>
  <c r="DK610" i="5" a="1"/>
  <c r="DK610" i="5" s="1"/>
  <c r="DG610" i="5" a="1"/>
  <c r="DG610" i="5" s="1"/>
  <c r="DC610" i="5" a="1"/>
  <c r="DC610" i="5" s="1"/>
  <c r="DF610" i="5" a="1"/>
  <c r="DF610" i="5" s="1"/>
  <c r="DA610" i="5" a="1"/>
  <c r="DA610" i="5" s="1"/>
  <c r="CI610" i="5" a="1"/>
  <c r="CI610" i="5" s="1"/>
  <c r="CE610" i="5" a="1"/>
  <c r="CE610" i="5" s="1"/>
  <c r="CA610" i="5" a="1"/>
  <c r="CA610" i="5" s="1"/>
  <c r="AO610" i="5" s="1"/>
  <c r="BK610" i="5" a="1"/>
  <c r="BK610" i="5" s="1"/>
  <c r="BG610" i="5" a="1"/>
  <c r="BG610" i="5" s="1"/>
  <c r="BC610" i="5" a="1"/>
  <c r="BC610" i="5" s="1"/>
  <c r="AY610" i="5" a="1"/>
  <c r="AY610" i="5" s="1"/>
  <c r="AU610" i="5" a="1"/>
  <c r="AU610" i="5" s="1"/>
  <c r="AI610" i="5" a="1"/>
  <c r="AI610" i="5" s="1"/>
  <c r="AE610" i="5" a="1"/>
  <c r="AE610" i="5" s="1"/>
  <c r="AA610" i="5" a="1"/>
  <c r="AA610" i="5" s="1"/>
  <c r="W610" i="5" a="1"/>
  <c r="W610" i="5" s="1"/>
  <c r="S610" i="5" a="1"/>
  <c r="S610" i="5" s="1"/>
  <c r="O610" i="5" a="1"/>
  <c r="O610" i="5" s="1"/>
  <c r="K610" i="5" a="1"/>
  <c r="K610" i="5" s="1"/>
  <c r="G610" i="5" a="1"/>
  <c r="G610" i="5" s="1"/>
  <c r="C610" i="5" a="1"/>
  <c r="C610" i="5" s="1"/>
  <c r="DJ610" i="5" a="1"/>
  <c r="DJ610" i="5" s="1"/>
  <c r="CL610" i="5" a="1"/>
  <c r="CL610" i="5" s="1"/>
  <c r="CH610" i="5" a="1"/>
  <c r="CH610" i="5" s="1"/>
  <c r="CD610" i="5" a="1"/>
  <c r="CD610" i="5" s="1"/>
  <c r="BR610" i="5" a="1"/>
  <c r="BR610" i="5" s="1"/>
  <c r="BJ610" i="5" a="1"/>
  <c r="BJ610" i="5" s="1"/>
  <c r="BF610" i="5" a="1"/>
  <c r="BF610" i="5" s="1"/>
  <c r="BB610" i="5" a="1"/>
  <c r="BB610" i="5" s="1"/>
  <c r="AX610" i="5" a="1"/>
  <c r="AX610" i="5" s="1"/>
  <c r="AT610" i="5" a="1"/>
  <c r="AT610" i="5" s="1"/>
  <c r="DD610" i="5" a="1"/>
  <c r="DD610" i="5" s="1"/>
  <c r="AL610" i="5" a="1"/>
  <c r="AL610" i="5" s="1"/>
  <c r="AH610" i="5" a="1"/>
  <c r="AH610" i="5" s="1"/>
  <c r="AD610" i="5" a="1"/>
  <c r="AD610" i="5" s="1"/>
  <c r="Z610" i="5" a="1"/>
  <c r="Z610" i="5" s="1"/>
  <c r="V610" i="5" a="1"/>
  <c r="V610" i="5" s="1"/>
  <c r="R610" i="5" a="1"/>
  <c r="R610" i="5" s="1"/>
  <c r="N610" i="5" a="1"/>
  <c r="N610" i="5" s="1"/>
  <c r="J610" i="5" a="1"/>
  <c r="J610" i="5" s="1"/>
  <c r="F610" i="5" a="1"/>
  <c r="F610" i="5" s="1"/>
  <c r="CK610" i="5" a="1"/>
  <c r="CK610" i="5" s="1"/>
  <c r="CG610" i="5" a="1"/>
  <c r="CG610" i="5" s="1"/>
  <c r="CC610" i="5" a="1"/>
  <c r="CC610" i="5" s="1"/>
  <c r="BQ610" i="5" a="1"/>
  <c r="BQ610" i="5" s="1"/>
  <c r="BI610" i="5" a="1"/>
  <c r="BI610" i="5" s="1"/>
  <c r="BE610" i="5" a="1"/>
  <c r="BE610" i="5" s="1"/>
  <c r="BA610" i="5" a="1"/>
  <c r="BA610" i="5" s="1"/>
  <c r="AW610" i="5" a="1"/>
  <c r="AW610" i="5" s="1"/>
  <c r="AS610" i="5" a="1"/>
  <c r="AS610" i="5" s="1"/>
  <c r="DH610" i="5" a="1"/>
  <c r="DH610" i="5" s="1"/>
  <c r="AK610" i="5" a="1"/>
  <c r="AK610" i="5" s="1"/>
  <c r="AG610" i="5" a="1"/>
  <c r="AG610" i="5" s="1"/>
  <c r="AC610" i="5" a="1"/>
  <c r="AC610" i="5" s="1"/>
  <c r="Y610" i="5" a="1"/>
  <c r="Y610" i="5" s="1"/>
  <c r="U610" i="5" a="1"/>
  <c r="U610" i="5" s="1"/>
  <c r="Q610" i="5" a="1"/>
  <c r="Q610" i="5" s="1"/>
  <c r="M610" i="5" a="1"/>
  <c r="M610" i="5" s="1"/>
  <c r="I610" i="5" a="1"/>
  <c r="I610" i="5" s="1"/>
  <c r="E610" i="5" a="1"/>
  <c r="E610" i="5" s="1"/>
  <c r="DL610" i="5" a="1"/>
  <c r="DL610" i="5" s="1"/>
  <c r="AJ610" i="5" a="1"/>
  <c r="AJ610" i="5" s="1"/>
  <c r="AF610" i="5" a="1"/>
  <c r="AF610" i="5" s="1"/>
  <c r="AB610" i="5" a="1"/>
  <c r="AB610" i="5" s="1"/>
  <c r="X610" i="5" a="1"/>
  <c r="X610" i="5" s="1"/>
  <c r="T610" i="5" a="1"/>
  <c r="T610" i="5" s="1"/>
  <c r="P610" i="5" a="1"/>
  <c r="P610" i="5" s="1"/>
  <c r="L610" i="5" a="1"/>
  <c r="L610" i="5" s="1"/>
  <c r="H610" i="5" a="1"/>
  <c r="H610" i="5" s="1"/>
  <c r="D610" i="5" a="1"/>
  <c r="D610" i="5" s="1"/>
  <c r="A611" i="5"/>
  <c r="BD610" i="5" a="1"/>
  <c r="BD610" i="5" s="1"/>
  <c r="AZ610" i="5" a="1"/>
  <c r="AZ610" i="5" s="1"/>
  <c r="DB610" i="5" a="1"/>
  <c r="DB610" i="5" s="1"/>
  <c r="AV610" i="5" a="1"/>
  <c r="AV610" i="5" s="1"/>
  <c r="CJ610" i="5" a="1"/>
  <c r="CJ610" i="5" s="1"/>
  <c r="CF610" i="5" a="1"/>
  <c r="CF610" i="5" s="1"/>
  <c r="BH610" i="5" a="1"/>
  <c r="BH610" i="5" s="1"/>
  <c r="M611" i="5" l="1" a="1"/>
  <c r="M611" i="5" s="1"/>
  <c r="DA611" i="5" a="1"/>
  <c r="DA611" i="5" s="1"/>
  <c r="AJ18" i="5" a="1"/>
  <c r="AJ18" i="5" s="1"/>
  <c r="AF18" i="5" a="1"/>
  <c r="AF18" i="5" s="1"/>
  <c r="AB18" i="5" a="1"/>
  <c r="AB18" i="5" s="1"/>
  <c r="X18" i="5" a="1"/>
  <c r="X18" i="5" s="1"/>
  <c r="T18" i="5" a="1"/>
  <c r="T18" i="5" s="1"/>
  <c r="P18" i="5" a="1"/>
  <c r="P18" i="5" s="1"/>
  <c r="L18" i="5" a="1"/>
  <c r="L18" i="5" s="1"/>
  <c r="H18" i="5" a="1"/>
  <c r="H18" i="5" s="1"/>
  <c r="D18" i="5" a="1"/>
  <c r="D18" i="5" s="1"/>
  <c r="DJ18" i="5" a="1"/>
  <c r="DJ18" i="5" s="1"/>
  <c r="DE18" i="5" a="1"/>
  <c r="DE18" i="5" s="1"/>
  <c r="CH18" i="5" a="1"/>
  <c r="CH18" i="5" s="1"/>
  <c r="BQ18" i="5" a="1"/>
  <c r="BQ18" i="5" s="1"/>
  <c r="BD18" i="5" a="1"/>
  <c r="BD18" i="5" s="1"/>
  <c r="AY18" i="5" a="1"/>
  <c r="AY18" i="5" s="1"/>
  <c r="AD18" i="5" a="1"/>
  <c r="AD18" i="5" s="1"/>
  <c r="U18" i="5" a="1"/>
  <c r="U18" i="5" s="1"/>
  <c r="G18" i="5" a="1"/>
  <c r="G18" i="5" s="1"/>
  <c r="DD18" i="5" a="1"/>
  <c r="DD18" i="5" s="1"/>
  <c r="CG18" i="5" a="1"/>
  <c r="CG18" i="5" s="1"/>
  <c r="BL18" i="5" a="1"/>
  <c r="BL18" i="5" s="1"/>
  <c r="BG18" i="5" a="1"/>
  <c r="BG18" i="5" s="1"/>
  <c r="AX18" i="5" a="1"/>
  <c r="AX18" i="5" s="1"/>
  <c r="AL18" i="5" a="1"/>
  <c r="AL18" i="5" s="1"/>
  <c r="AC18" i="5" a="1"/>
  <c r="AC18" i="5" s="1"/>
  <c r="O18" i="5" a="1"/>
  <c r="O18" i="5" s="1"/>
  <c r="F18" i="5" a="1"/>
  <c r="F18" i="5" s="1"/>
  <c r="A19" i="5"/>
  <c r="DH18" i="5" a="1"/>
  <c r="DH18" i="5" s="1"/>
  <c r="CK18" i="5" a="1"/>
  <c r="CK18" i="5" s="1"/>
  <c r="CB18" i="5" a="1"/>
  <c r="CB18" i="5" s="1"/>
  <c r="BK18" i="5" a="1"/>
  <c r="BK18" i="5" s="1"/>
  <c r="BB18" i="5" a="1"/>
  <c r="BB18" i="5" s="1"/>
  <c r="AS18" i="5" a="1"/>
  <c r="AS18" i="5" s="1"/>
  <c r="AG18" i="5" a="1"/>
  <c r="AG18" i="5" s="1"/>
  <c r="S18" i="5" a="1"/>
  <c r="S18" i="5" s="1"/>
  <c r="J18" i="5" a="1"/>
  <c r="J18" i="5" s="1"/>
  <c r="DG18" i="5" a="1"/>
  <c r="DG18" i="5" s="1"/>
  <c r="CJ18" i="5" a="1"/>
  <c r="CJ18" i="5" s="1"/>
  <c r="CE18" i="5" a="1"/>
  <c r="CE18" i="5" s="1"/>
  <c r="BJ18" i="5" a="1"/>
  <c r="BJ18" i="5" s="1"/>
  <c r="BA18" i="5" a="1"/>
  <c r="BA18" i="5" s="1"/>
  <c r="AA18" i="5" a="1"/>
  <c r="AA18" i="5" s="1"/>
  <c r="R18" i="5" a="1"/>
  <c r="R18" i="5" s="1"/>
  <c r="I18" i="5" a="1"/>
  <c r="I18" i="5" s="1"/>
  <c r="DK18" i="5" a="1"/>
  <c r="DK18" i="5" s="1"/>
  <c r="DB18" i="5" a="1"/>
  <c r="DB18" i="5" s="1"/>
  <c r="CI18" i="5" a="1"/>
  <c r="CI18" i="5" s="1"/>
  <c r="BR18" i="5" a="1"/>
  <c r="BR18" i="5" s="1"/>
  <c r="BE18" i="5" a="1"/>
  <c r="BE18" i="5" s="1"/>
  <c r="AV18" i="5" a="1"/>
  <c r="AV18" i="5" s="1"/>
  <c r="AE18" i="5" a="1"/>
  <c r="AE18" i="5" s="1"/>
  <c r="V18" i="5" a="1"/>
  <c r="V18" i="5" s="1"/>
  <c r="M18" i="5" a="1"/>
  <c r="M18" i="5" s="1"/>
  <c r="DF18" i="5" a="1"/>
  <c r="DF18" i="5" s="1"/>
  <c r="CF18" i="5" a="1"/>
  <c r="CF18" i="5" s="1"/>
  <c r="BH18" i="5" a="1"/>
  <c r="BH18" i="5" s="1"/>
  <c r="AU18" i="5" a="1"/>
  <c r="AU18" i="5" s="1"/>
  <c r="AI18" i="5" a="1"/>
  <c r="AI18" i="5" s="1"/>
  <c r="W18" i="5" a="1"/>
  <c r="W18" i="5" s="1"/>
  <c r="K18" i="5" a="1"/>
  <c r="K18" i="5" s="1"/>
  <c r="CD18" i="5" a="1"/>
  <c r="CD18" i="5" s="1"/>
  <c r="BF18" i="5" a="1"/>
  <c r="BF18" i="5" s="1"/>
  <c r="AT18" i="5" a="1"/>
  <c r="AT18" i="5" s="1"/>
  <c r="AH18" i="5" a="1"/>
  <c r="AH18" i="5" s="1"/>
  <c r="DC18" i="5" a="1"/>
  <c r="DC18" i="5" s="1"/>
  <c r="CC18" i="5" a="1"/>
  <c r="CC18" i="5" s="1"/>
  <c r="DA18" i="5" a="1"/>
  <c r="DA18" i="5" s="1"/>
  <c r="CA18" i="5" a="1"/>
  <c r="CA18" i="5" s="1"/>
  <c r="AO18" i="5" s="1"/>
  <c r="BC18" i="5" a="1"/>
  <c r="BC18" i="5" s="1"/>
  <c r="DL18" i="5" a="1"/>
  <c r="DL18" i="5" s="1"/>
  <c r="CL18" i="5" a="1"/>
  <c r="CL18" i="5" s="1"/>
  <c r="Q18" i="5" a="1"/>
  <c r="Q18" i="5" s="1"/>
  <c r="E18" i="5" a="1"/>
  <c r="E18" i="5" s="1"/>
  <c r="AZ18" i="5" a="1"/>
  <c r="AZ18" i="5" s="1"/>
  <c r="C18" i="5" a="1"/>
  <c r="C18" i="5" s="1"/>
  <c r="DI18" i="5" a="1"/>
  <c r="DI18" i="5" s="1"/>
  <c r="Z18" i="5" a="1"/>
  <c r="Z18" i="5" s="1"/>
  <c r="N18" i="5" a="1"/>
  <c r="N18" i="5" s="1"/>
  <c r="BI18" i="5" a="1"/>
  <c r="BI18" i="5" s="1"/>
  <c r="AW18" i="5" a="1"/>
  <c r="AW18" i="5" s="1"/>
  <c r="AK18" i="5" a="1"/>
  <c r="AK18" i="5" s="1"/>
  <c r="Y18" i="5" a="1"/>
  <c r="Y18" i="5" s="1"/>
  <c r="DL361" i="5" a="1"/>
  <c r="DL361" i="5" s="1"/>
  <c r="DH361" i="5" a="1"/>
  <c r="DH361" i="5" s="1"/>
  <c r="DD361" i="5" a="1"/>
  <c r="DD361" i="5" s="1"/>
  <c r="CL361" i="5" a="1"/>
  <c r="CL361" i="5" s="1"/>
  <c r="CH361" i="5" a="1"/>
  <c r="CH361" i="5" s="1"/>
  <c r="CD361" i="5" a="1"/>
  <c r="CD361" i="5" s="1"/>
  <c r="BR361" i="5" a="1"/>
  <c r="BR361" i="5" s="1"/>
  <c r="BJ361" i="5" a="1"/>
  <c r="BJ361" i="5" s="1"/>
  <c r="BF361" i="5" a="1"/>
  <c r="BF361" i="5" s="1"/>
  <c r="BB361" i="5" a="1"/>
  <c r="BB361" i="5" s="1"/>
  <c r="AX361" i="5" a="1"/>
  <c r="AX361" i="5" s="1"/>
  <c r="AT361" i="5" a="1"/>
  <c r="AT361" i="5" s="1"/>
  <c r="AL361" i="5" a="1"/>
  <c r="AL361" i="5" s="1"/>
  <c r="AH361" i="5" a="1"/>
  <c r="AH361" i="5" s="1"/>
  <c r="AD361" i="5" a="1"/>
  <c r="AD361" i="5" s="1"/>
  <c r="Z361" i="5" a="1"/>
  <c r="Z361" i="5" s="1"/>
  <c r="V361" i="5" a="1"/>
  <c r="V361" i="5" s="1"/>
  <c r="R361" i="5" a="1"/>
  <c r="R361" i="5" s="1"/>
  <c r="N361" i="5" a="1"/>
  <c r="N361" i="5" s="1"/>
  <c r="J361" i="5" a="1"/>
  <c r="J361" i="5" s="1"/>
  <c r="F361" i="5" a="1"/>
  <c r="F361" i="5" s="1"/>
  <c r="DK361" i="5" a="1"/>
  <c r="DK361" i="5" s="1"/>
  <c r="DG361" i="5" a="1"/>
  <c r="DG361" i="5" s="1"/>
  <c r="DC361" i="5" a="1"/>
  <c r="DC361" i="5" s="1"/>
  <c r="CK361" i="5" a="1"/>
  <c r="CK361" i="5" s="1"/>
  <c r="CG361" i="5" a="1"/>
  <c r="CG361" i="5" s="1"/>
  <c r="CC361" i="5" a="1"/>
  <c r="CC361" i="5" s="1"/>
  <c r="BQ361" i="5" a="1"/>
  <c r="BQ361" i="5" s="1"/>
  <c r="BI361" i="5" a="1"/>
  <c r="BI361" i="5" s="1"/>
  <c r="BE361" i="5" a="1"/>
  <c r="BE361" i="5" s="1"/>
  <c r="BA361" i="5" a="1"/>
  <c r="BA361" i="5" s="1"/>
  <c r="AW361" i="5" a="1"/>
  <c r="AW361" i="5" s="1"/>
  <c r="AS361" i="5" a="1"/>
  <c r="AS361" i="5" s="1"/>
  <c r="AK361" i="5" a="1"/>
  <c r="AK361" i="5" s="1"/>
  <c r="AG361" i="5" a="1"/>
  <c r="AG361" i="5" s="1"/>
  <c r="AC361" i="5" a="1"/>
  <c r="AC361" i="5" s="1"/>
  <c r="Y361" i="5" a="1"/>
  <c r="Y361" i="5" s="1"/>
  <c r="U361" i="5" a="1"/>
  <c r="U361" i="5" s="1"/>
  <c r="Q361" i="5" a="1"/>
  <c r="Q361" i="5" s="1"/>
  <c r="M361" i="5" a="1"/>
  <c r="M361" i="5" s="1"/>
  <c r="I361" i="5" a="1"/>
  <c r="I361" i="5" s="1"/>
  <c r="E361" i="5" a="1"/>
  <c r="E361" i="5" s="1"/>
  <c r="DJ361" i="5" a="1"/>
  <c r="DJ361" i="5" s="1"/>
  <c r="DF361" i="5" a="1"/>
  <c r="DF361" i="5" s="1"/>
  <c r="DB361" i="5" a="1"/>
  <c r="DB361" i="5" s="1"/>
  <c r="CJ361" i="5" a="1"/>
  <c r="CJ361" i="5" s="1"/>
  <c r="CF361" i="5" a="1"/>
  <c r="CF361" i="5" s="1"/>
  <c r="CB361" i="5" a="1"/>
  <c r="CB361" i="5" s="1"/>
  <c r="BL361" i="5" a="1"/>
  <c r="BL361" i="5" s="1"/>
  <c r="BH361" i="5" a="1"/>
  <c r="BH361" i="5" s="1"/>
  <c r="BD361" i="5" a="1"/>
  <c r="BD361" i="5" s="1"/>
  <c r="AZ361" i="5" a="1"/>
  <c r="AZ361" i="5" s="1"/>
  <c r="AV361" i="5" a="1"/>
  <c r="AV361" i="5" s="1"/>
  <c r="AJ361" i="5" a="1"/>
  <c r="AJ361" i="5" s="1"/>
  <c r="AF361" i="5" a="1"/>
  <c r="AF361" i="5" s="1"/>
  <c r="AB361" i="5" a="1"/>
  <c r="AB361" i="5" s="1"/>
  <c r="X361" i="5" a="1"/>
  <c r="X361" i="5" s="1"/>
  <c r="T361" i="5" a="1"/>
  <c r="T361" i="5" s="1"/>
  <c r="P361" i="5" a="1"/>
  <c r="P361" i="5" s="1"/>
  <c r="L361" i="5" a="1"/>
  <c r="L361" i="5" s="1"/>
  <c r="H361" i="5" a="1"/>
  <c r="H361" i="5" s="1"/>
  <c r="D361" i="5" a="1"/>
  <c r="D361" i="5" s="1"/>
  <c r="DI361" i="5" a="1"/>
  <c r="DI361" i="5" s="1"/>
  <c r="DE361" i="5" a="1"/>
  <c r="DE361" i="5" s="1"/>
  <c r="DA361" i="5" a="1"/>
  <c r="DA361" i="5" s="1"/>
  <c r="CI361" i="5" a="1"/>
  <c r="CI361" i="5" s="1"/>
  <c r="CE361" i="5" a="1"/>
  <c r="CE361" i="5" s="1"/>
  <c r="CA361" i="5" a="1"/>
  <c r="CA361" i="5" s="1"/>
  <c r="AO361" i="5" s="1"/>
  <c r="BK361" i="5" a="1"/>
  <c r="BK361" i="5" s="1"/>
  <c r="BG361" i="5" a="1"/>
  <c r="BG361" i="5" s="1"/>
  <c r="BC361" i="5" a="1"/>
  <c r="BC361" i="5" s="1"/>
  <c r="AY361" i="5" a="1"/>
  <c r="AY361" i="5" s="1"/>
  <c r="AU361" i="5" a="1"/>
  <c r="AU361" i="5" s="1"/>
  <c r="A362" i="5"/>
  <c r="AI361" i="5" a="1"/>
  <c r="AI361" i="5" s="1"/>
  <c r="AE361" i="5" a="1"/>
  <c r="AE361" i="5" s="1"/>
  <c r="AA361" i="5" a="1"/>
  <c r="AA361" i="5" s="1"/>
  <c r="W361" i="5" a="1"/>
  <c r="W361" i="5" s="1"/>
  <c r="S361" i="5" a="1"/>
  <c r="S361" i="5" s="1"/>
  <c r="O361" i="5" a="1"/>
  <c r="O361" i="5" s="1"/>
  <c r="K361" i="5" a="1"/>
  <c r="K361" i="5" s="1"/>
  <c r="G361" i="5" a="1"/>
  <c r="G361" i="5" s="1"/>
  <c r="C361" i="5" a="1"/>
  <c r="C361" i="5" s="1"/>
  <c r="DK196" i="5" a="1"/>
  <c r="DK196" i="5" s="1"/>
  <c r="DG196" i="5" a="1"/>
  <c r="DG196" i="5" s="1"/>
  <c r="DC196" i="5" a="1"/>
  <c r="DC196" i="5" s="1"/>
  <c r="CK196" i="5" a="1"/>
  <c r="CK196" i="5" s="1"/>
  <c r="CG196" i="5" a="1"/>
  <c r="CG196" i="5" s="1"/>
  <c r="CC196" i="5" a="1"/>
  <c r="CC196" i="5" s="1"/>
  <c r="BQ196" i="5" a="1"/>
  <c r="BQ196" i="5" s="1"/>
  <c r="BI196" i="5" a="1"/>
  <c r="BI196" i="5" s="1"/>
  <c r="BE196" i="5" a="1"/>
  <c r="BE196" i="5" s="1"/>
  <c r="BA196" i="5" a="1"/>
  <c r="BA196" i="5" s="1"/>
  <c r="AW196" i="5" a="1"/>
  <c r="AW196" i="5" s="1"/>
  <c r="AS196" i="5" a="1"/>
  <c r="AS196" i="5" s="1"/>
  <c r="AK196" i="5" a="1"/>
  <c r="AK196" i="5" s="1"/>
  <c r="AG196" i="5" a="1"/>
  <c r="AG196" i="5" s="1"/>
  <c r="AC196" i="5" a="1"/>
  <c r="AC196" i="5" s="1"/>
  <c r="Y196" i="5" a="1"/>
  <c r="Y196" i="5" s="1"/>
  <c r="U196" i="5" a="1"/>
  <c r="U196" i="5" s="1"/>
  <c r="Q196" i="5" a="1"/>
  <c r="Q196" i="5" s="1"/>
  <c r="M196" i="5" a="1"/>
  <c r="M196" i="5" s="1"/>
  <c r="I196" i="5" a="1"/>
  <c r="I196" i="5" s="1"/>
  <c r="E196" i="5" a="1"/>
  <c r="E196" i="5" s="1"/>
  <c r="AJ196" i="5" a="1"/>
  <c r="AJ196" i="5" s="1"/>
  <c r="AE196" i="5" a="1"/>
  <c r="AE196" i="5" s="1"/>
  <c r="Z196" i="5" a="1"/>
  <c r="Z196" i="5" s="1"/>
  <c r="T196" i="5" a="1"/>
  <c r="T196" i="5" s="1"/>
  <c r="O196" i="5" a="1"/>
  <c r="O196" i="5" s="1"/>
  <c r="J196" i="5" a="1"/>
  <c r="J196" i="5" s="1"/>
  <c r="D196" i="5" a="1"/>
  <c r="D196" i="5" s="1"/>
  <c r="DI196" i="5" a="1"/>
  <c r="DI196" i="5" s="1"/>
  <c r="DD196" i="5" a="1"/>
  <c r="DD196" i="5" s="1"/>
  <c r="CJ196" i="5" a="1"/>
  <c r="CJ196" i="5" s="1"/>
  <c r="CE196" i="5" a="1"/>
  <c r="CE196" i="5" s="1"/>
  <c r="BR196" i="5" a="1"/>
  <c r="BR196" i="5" s="1"/>
  <c r="BH196" i="5" a="1"/>
  <c r="BH196" i="5" s="1"/>
  <c r="BC196" i="5" a="1"/>
  <c r="BC196" i="5" s="1"/>
  <c r="AX196" i="5" a="1"/>
  <c r="AX196" i="5" s="1"/>
  <c r="AI196" i="5" a="1"/>
  <c r="AI196" i="5" s="1"/>
  <c r="AD196" i="5" a="1"/>
  <c r="AD196" i="5" s="1"/>
  <c r="X196" i="5" a="1"/>
  <c r="X196" i="5" s="1"/>
  <c r="S196" i="5" a="1"/>
  <c r="S196" i="5" s="1"/>
  <c r="N196" i="5" a="1"/>
  <c r="N196" i="5" s="1"/>
  <c r="H196" i="5" a="1"/>
  <c r="H196" i="5" s="1"/>
  <c r="C196" i="5" a="1"/>
  <c r="C196" i="5" s="1"/>
  <c r="DL196" i="5" a="1"/>
  <c r="DL196" i="5" s="1"/>
  <c r="DF196" i="5" a="1"/>
  <c r="DF196" i="5" s="1"/>
  <c r="DA196" i="5" a="1"/>
  <c r="DA196" i="5" s="1"/>
  <c r="CH196" i="5" a="1"/>
  <c r="CH196" i="5" s="1"/>
  <c r="CB196" i="5" a="1"/>
  <c r="CB196" i="5" s="1"/>
  <c r="BK196" i="5" a="1"/>
  <c r="BK196" i="5" s="1"/>
  <c r="BF196" i="5" a="1"/>
  <c r="BF196" i="5" s="1"/>
  <c r="AZ196" i="5" a="1"/>
  <c r="AZ196" i="5" s="1"/>
  <c r="AU196" i="5" a="1"/>
  <c r="AU196" i="5" s="1"/>
  <c r="AL196" i="5" a="1"/>
  <c r="AL196" i="5" s="1"/>
  <c r="AF196" i="5" a="1"/>
  <c r="AF196" i="5" s="1"/>
  <c r="AA196" i="5" a="1"/>
  <c r="AA196" i="5" s="1"/>
  <c r="V196" i="5" a="1"/>
  <c r="V196" i="5" s="1"/>
  <c r="P196" i="5" a="1"/>
  <c r="P196" i="5" s="1"/>
  <c r="K196" i="5" a="1"/>
  <c r="K196" i="5" s="1"/>
  <c r="F196" i="5" a="1"/>
  <c r="F196" i="5" s="1"/>
  <c r="DB196" i="5" a="1"/>
  <c r="DB196" i="5" s="1"/>
  <c r="CA196" i="5" a="1"/>
  <c r="CA196" i="5" s="1"/>
  <c r="AO196" i="5" s="1"/>
  <c r="W196" i="5" a="1"/>
  <c r="W196" i="5" s="1"/>
  <c r="BL196" i="5" a="1"/>
  <c r="BL196" i="5" s="1"/>
  <c r="AY196" i="5" a="1"/>
  <c r="AY196" i="5" s="1"/>
  <c r="G196" i="5" a="1"/>
  <c r="G196" i="5" s="1"/>
  <c r="CL196" i="5" a="1"/>
  <c r="CL196" i="5" s="1"/>
  <c r="AV196" i="5" a="1"/>
  <c r="AV196" i="5" s="1"/>
  <c r="AH196" i="5" a="1"/>
  <c r="AH196" i="5" s="1"/>
  <c r="A197" i="5"/>
  <c r="CI196" i="5" a="1"/>
  <c r="CI196" i="5" s="1"/>
  <c r="BJ196" i="5" a="1"/>
  <c r="BJ196" i="5" s="1"/>
  <c r="R196" i="5" a="1"/>
  <c r="R196" i="5" s="1"/>
  <c r="DJ196" i="5" a="1"/>
  <c r="DJ196" i="5" s="1"/>
  <c r="BG196" i="5" a="1"/>
  <c r="BG196" i="5" s="1"/>
  <c r="AT196" i="5" a="1"/>
  <c r="AT196" i="5" s="1"/>
  <c r="DH196" i="5" a="1"/>
  <c r="DH196" i="5" s="1"/>
  <c r="CF196" i="5" a="1"/>
  <c r="CF196" i="5" s="1"/>
  <c r="AB196" i="5" a="1"/>
  <c r="AB196" i="5" s="1"/>
  <c r="CD196" i="5" a="1"/>
  <c r="CD196" i="5" s="1"/>
  <c r="BD196" i="5" a="1"/>
  <c r="BD196" i="5" s="1"/>
  <c r="L196" i="5" a="1"/>
  <c r="L196" i="5" s="1"/>
  <c r="DE196" i="5" a="1"/>
  <c r="DE196" i="5" s="1"/>
  <c r="BB196" i="5" a="1"/>
  <c r="BB196" i="5" s="1"/>
  <c r="AL433" i="5" a="1"/>
  <c r="AL433" i="5" s="1"/>
  <c r="AH433" i="5" a="1"/>
  <c r="AH433" i="5" s="1"/>
  <c r="AD433" i="5" a="1"/>
  <c r="AD433" i="5" s="1"/>
  <c r="Z433" i="5" a="1"/>
  <c r="Z433" i="5" s="1"/>
  <c r="V433" i="5" a="1"/>
  <c r="V433" i="5" s="1"/>
  <c r="R433" i="5" a="1"/>
  <c r="R433" i="5" s="1"/>
  <c r="N433" i="5" a="1"/>
  <c r="N433" i="5" s="1"/>
  <c r="J433" i="5" a="1"/>
  <c r="J433" i="5" s="1"/>
  <c r="F433" i="5" a="1"/>
  <c r="F433" i="5" s="1"/>
  <c r="DK433" i="5" a="1"/>
  <c r="DK433" i="5" s="1"/>
  <c r="DG433" i="5" a="1"/>
  <c r="DG433" i="5" s="1"/>
  <c r="DC433" i="5" a="1"/>
  <c r="DC433" i="5" s="1"/>
  <c r="CK433" i="5" a="1"/>
  <c r="CK433" i="5" s="1"/>
  <c r="CG433" i="5" a="1"/>
  <c r="CG433" i="5" s="1"/>
  <c r="CC433" i="5" a="1"/>
  <c r="CC433" i="5" s="1"/>
  <c r="BQ433" i="5" a="1"/>
  <c r="BQ433" i="5" s="1"/>
  <c r="BI433" i="5" a="1"/>
  <c r="BI433" i="5" s="1"/>
  <c r="BE433" i="5" a="1"/>
  <c r="BE433" i="5" s="1"/>
  <c r="BA433" i="5" a="1"/>
  <c r="BA433" i="5" s="1"/>
  <c r="AW433" i="5" a="1"/>
  <c r="AW433" i="5" s="1"/>
  <c r="AS433" i="5" a="1"/>
  <c r="AS433" i="5" s="1"/>
  <c r="AK433" i="5" a="1"/>
  <c r="AK433" i="5" s="1"/>
  <c r="AG433" i="5" a="1"/>
  <c r="AG433" i="5" s="1"/>
  <c r="AC433" i="5" a="1"/>
  <c r="AC433" i="5" s="1"/>
  <c r="Y433" i="5" a="1"/>
  <c r="Y433" i="5" s="1"/>
  <c r="U433" i="5" a="1"/>
  <c r="U433" i="5" s="1"/>
  <c r="Q433" i="5" a="1"/>
  <c r="Q433" i="5" s="1"/>
  <c r="M433" i="5" a="1"/>
  <c r="M433" i="5" s="1"/>
  <c r="I433" i="5" a="1"/>
  <c r="I433" i="5" s="1"/>
  <c r="E433" i="5" a="1"/>
  <c r="E433" i="5" s="1"/>
  <c r="DJ433" i="5" a="1"/>
  <c r="DJ433" i="5" s="1"/>
  <c r="DF433" i="5" a="1"/>
  <c r="DF433" i="5" s="1"/>
  <c r="DB433" i="5" a="1"/>
  <c r="DB433" i="5" s="1"/>
  <c r="CJ433" i="5" a="1"/>
  <c r="CJ433" i="5" s="1"/>
  <c r="CF433" i="5" a="1"/>
  <c r="CF433" i="5" s="1"/>
  <c r="CB433" i="5" a="1"/>
  <c r="CB433" i="5" s="1"/>
  <c r="BL433" i="5" a="1"/>
  <c r="BL433" i="5" s="1"/>
  <c r="BH433" i="5" a="1"/>
  <c r="BH433" i="5" s="1"/>
  <c r="BD433" i="5" a="1"/>
  <c r="BD433" i="5" s="1"/>
  <c r="AZ433" i="5" a="1"/>
  <c r="AZ433" i="5" s="1"/>
  <c r="AV433" i="5" a="1"/>
  <c r="AV433" i="5" s="1"/>
  <c r="AJ433" i="5" a="1"/>
  <c r="AJ433" i="5" s="1"/>
  <c r="AF433" i="5" a="1"/>
  <c r="AF433" i="5" s="1"/>
  <c r="AB433" i="5" a="1"/>
  <c r="AB433" i="5" s="1"/>
  <c r="X433" i="5" a="1"/>
  <c r="X433" i="5" s="1"/>
  <c r="T433" i="5" a="1"/>
  <c r="T433" i="5" s="1"/>
  <c r="P433" i="5" a="1"/>
  <c r="P433" i="5" s="1"/>
  <c r="L433" i="5" a="1"/>
  <c r="L433" i="5" s="1"/>
  <c r="H433" i="5" a="1"/>
  <c r="H433" i="5" s="1"/>
  <c r="D433" i="5" a="1"/>
  <c r="D433" i="5" s="1"/>
  <c r="DI433" i="5" a="1"/>
  <c r="DI433" i="5" s="1"/>
  <c r="DE433" i="5" a="1"/>
  <c r="DE433" i="5" s="1"/>
  <c r="DA433" i="5" a="1"/>
  <c r="DA433" i="5" s="1"/>
  <c r="CI433" i="5" a="1"/>
  <c r="CI433" i="5" s="1"/>
  <c r="CE433" i="5" a="1"/>
  <c r="CE433" i="5" s="1"/>
  <c r="CA433" i="5" a="1"/>
  <c r="CA433" i="5" s="1"/>
  <c r="AO433" i="5" s="1"/>
  <c r="BK433" i="5" a="1"/>
  <c r="BK433" i="5" s="1"/>
  <c r="BG433" i="5" a="1"/>
  <c r="BG433" i="5" s="1"/>
  <c r="BC433" i="5" a="1"/>
  <c r="BC433" i="5" s="1"/>
  <c r="AY433" i="5" a="1"/>
  <c r="AY433" i="5" s="1"/>
  <c r="AU433" i="5" a="1"/>
  <c r="AU433" i="5" s="1"/>
  <c r="A434" i="5"/>
  <c r="AI433" i="5" a="1"/>
  <c r="AI433" i="5" s="1"/>
  <c r="AE433" i="5" a="1"/>
  <c r="AE433" i="5" s="1"/>
  <c r="AA433" i="5" a="1"/>
  <c r="AA433" i="5" s="1"/>
  <c r="W433" i="5" a="1"/>
  <c r="W433" i="5" s="1"/>
  <c r="S433" i="5" a="1"/>
  <c r="S433" i="5" s="1"/>
  <c r="O433" i="5" a="1"/>
  <c r="O433" i="5" s="1"/>
  <c r="K433" i="5" a="1"/>
  <c r="K433" i="5" s="1"/>
  <c r="G433" i="5" a="1"/>
  <c r="G433" i="5" s="1"/>
  <c r="C433" i="5" a="1"/>
  <c r="C433" i="5" s="1"/>
  <c r="BR433" i="5" a="1"/>
  <c r="BR433" i="5" s="1"/>
  <c r="BJ433" i="5" a="1"/>
  <c r="BJ433" i="5" s="1"/>
  <c r="DL433" i="5" a="1"/>
  <c r="DL433" i="5" s="1"/>
  <c r="BF433" i="5" a="1"/>
  <c r="BF433" i="5" s="1"/>
  <c r="DH433" i="5" a="1"/>
  <c r="DH433" i="5" s="1"/>
  <c r="BB433" i="5" a="1"/>
  <c r="BB433" i="5" s="1"/>
  <c r="DD433" i="5" a="1"/>
  <c r="DD433" i="5" s="1"/>
  <c r="AX433" i="5" a="1"/>
  <c r="AX433" i="5" s="1"/>
  <c r="CL433" i="5" a="1"/>
  <c r="CL433" i="5" s="1"/>
  <c r="AT433" i="5" a="1"/>
  <c r="AT433" i="5" s="1"/>
  <c r="CH433" i="5" a="1"/>
  <c r="CH433" i="5" s="1"/>
  <c r="CD433" i="5" a="1"/>
  <c r="CD433" i="5" s="1"/>
  <c r="DL538" i="5" a="1"/>
  <c r="DL538" i="5" s="1"/>
  <c r="DH538" i="5" a="1"/>
  <c r="DH538" i="5" s="1"/>
  <c r="DD538" i="5" a="1"/>
  <c r="DD538" i="5" s="1"/>
  <c r="CL538" i="5" a="1"/>
  <c r="CL538" i="5" s="1"/>
  <c r="CH538" i="5" a="1"/>
  <c r="CH538" i="5" s="1"/>
  <c r="CD538" i="5" a="1"/>
  <c r="CD538" i="5" s="1"/>
  <c r="BR538" i="5" a="1"/>
  <c r="BR538" i="5" s="1"/>
  <c r="BJ538" i="5" a="1"/>
  <c r="BJ538" i="5" s="1"/>
  <c r="BF538" i="5" a="1"/>
  <c r="BF538" i="5" s="1"/>
  <c r="BB538" i="5" a="1"/>
  <c r="BB538" i="5" s="1"/>
  <c r="AX538" i="5" a="1"/>
  <c r="AX538" i="5" s="1"/>
  <c r="AT538" i="5" a="1"/>
  <c r="AT538" i="5" s="1"/>
  <c r="AL538" i="5" a="1"/>
  <c r="AL538" i="5" s="1"/>
  <c r="AH538" i="5" a="1"/>
  <c r="AH538" i="5" s="1"/>
  <c r="AD538" i="5" a="1"/>
  <c r="AD538" i="5" s="1"/>
  <c r="Z538" i="5" a="1"/>
  <c r="Z538" i="5" s="1"/>
  <c r="V538" i="5" a="1"/>
  <c r="V538" i="5" s="1"/>
  <c r="R538" i="5" a="1"/>
  <c r="R538" i="5" s="1"/>
  <c r="N538" i="5" a="1"/>
  <c r="N538" i="5" s="1"/>
  <c r="J538" i="5" a="1"/>
  <c r="J538" i="5" s="1"/>
  <c r="F538" i="5" a="1"/>
  <c r="F538" i="5" s="1"/>
  <c r="DK538" i="5" a="1"/>
  <c r="DK538" i="5" s="1"/>
  <c r="DG538" i="5" a="1"/>
  <c r="DG538" i="5" s="1"/>
  <c r="DC538" i="5" a="1"/>
  <c r="DC538" i="5" s="1"/>
  <c r="CK538" i="5" a="1"/>
  <c r="CK538" i="5" s="1"/>
  <c r="CG538" i="5" a="1"/>
  <c r="CG538" i="5" s="1"/>
  <c r="CC538" i="5" a="1"/>
  <c r="CC538" i="5" s="1"/>
  <c r="BQ538" i="5" a="1"/>
  <c r="BQ538" i="5" s="1"/>
  <c r="BI538" i="5" a="1"/>
  <c r="BI538" i="5" s="1"/>
  <c r="BE538" i="5" a="1"/>
  <c r="BE538" i="5" s="1"/>
  <c r="BA538" i="5" a="1"/>
  <c r="BA538" i="5" s="1"/>
  <c r="AW538" i="5" a="1"/>
  <c r="AW538" i="5" s="1"/>
  <c r="AS538" i="5" a="1"/>
  <c r="AS538" i="5" s="1"/>
  <c r="AK538" i="5" a="1"/>
  <c r="AK538" i="5" s="1"/>
  <c r="AG538" i="5" a="1"/>
  <c r="AG538" i="5" s="1"/>
  <c r="AC538" i="5" a="1"/>
  <c r="AC538" i="5" s="1"/>
  <c r="Y538" i="5" a="1"/>
  <c r="Y538" i="5" s="1"/>
  <c r="U538" i="5" a="1"/>
  <c r="U538" i="5" s="1"/>
  <c r="Q538" i="5" a="1"/>
  <c r="Q538" i="5" s="1"/>
  <c r="M538" i="5" a="1"/>
  <c r="M538" i="5" s="1"/>
  <c r="I538" i="5" a="1"/>
  <c r="I538" i="5" s="1"/>
  <c r="E538" i="5" a="1"/>
  <c r="E538" i="5" s="1"/>
  <c r="DJ538" i="5" a="1"/>
  <c r="DJ538" i="5" s="1"/>
  <c r="DF538" i="5" a="1"/>
  <c r="DF538" i="5" s="1"/>
  <c r="DB538" i="5" a="1"/>
  <c r="DB538" i="5" s="1"/>
  <c r="CJ538" i="5" a="1"/>
  <c r="CJ538" i="5" s="1"/>
  <c r="CF538" i="5" a="1"/>
  <c r="CF538" i="5" s="1"/>
  <c r="CB538" i="5" a="1"/>
  <c r="CB538" i="5" s="1"/>
  <c r="BL538" i="5" a="1"/>
  <c r="BL538" i="5" s="1"/>
  <c r="BH538" i="5" a="1"/>
  <c r="BH538" i="5" s="1"/>
  <c r="BD538" i="5" a="1"/>
  <c r="BD538" i="5" s="1"/>
  <c r="AZ538" i="5" a="1"/>
  <c r="AZ538" i="5" s="1"/>
  <c r="AV538" i="5" a="1"/>
  <c r="AV538" i="5" s="1"/>
  <c r="AJ538" i="5" a="1"/>
  <c r="AJ538" i="5" s="1"/>
  <c r="AF538" i="5" a="1"/>
  <c r="AF538" i="5" s="1"/>
  <c r="AB538" i="5" a="1"/>
  <c r="AB538" i="5" s="1"/>
  <c r="X538" i="5" a="1"/>
  <c r="X538" i="5" s="1"/>
  <c r="T538" i="5" a="1"/>
  <c r="T538" i="5" s="1"/>
  <c r="P538" i="5" a="1"/>
  <c r="P538" i="5" s="1"/>
  <c r="L538" i="5" a="1"/>
  <c r="L538" i="5" s="1"/>
  <c r="H538" i="5" a="1"/>
  <c r="H538" i="5" s="1"/>
  <c r="D538" i="5" a="1"/>
  <c r="D538" i="5" s="1"/>
  <c r="DI538" i="5" a="1"/>
  <c r="DI538" i="5" s="1"/>
  <c r="DE538" i="5" a="1"/>
  <c r="DE538" i="5" s="1"/>
  <c r="DA538" i="5" a="1"/>
  <c r="DA538" i="5" s="1"/>
  <c r="CI538" i="5" a="1"/>
  <c r="CI538" i="5" s="1"/>
  <c r="CE538" i="5" a="1"/>
  <c r="CE538" i="5" s="1"/>
  <c r="CA538" i="5" a="1"/>
  <c r="CA538" i="5" s="1"/>
  <c r="AO538" i="5" s="1"/>
  <c r="BK538" i="5" a="1"/>
  <c r="BK538" i="5" s="1"/>
  <c r="BG538" i="5" a="1"/>
  <c r="BG538" i="5" s="1"/>
  <c r="BC538" i="5" a="1"/>
  <c r="BC538" i="5" s="1"/>
  <c r="AY538" i="5" a="1"/>
  <c r="AY538" i="5" s="1"/>
  <c r="AU538" i="5" a="1"/>
  <c r="AU538" i="5" s="1"/>
  <c r="AI538" i="5" a="1"/>
  <c r="AI538" i="5" s="1"/>
  <c r="C538" i="5" a="1"/>
  <c r="C538" i="5" s="1"/>
  <c r="AE538" i="5" a="1"/>
  <c r="AE538" i="5" s="1"/>
  <c r="A539" i="5"/>
  <c r="AA538" i="5" a="1"/>
  <c r="AA538" i="5" s="1"/>
  <c r="W538" i="5" a="1"/>
  <c r="W538" i="5" s="1"/>
  <c r="S538" i="5" a="1"/>
  <c r="S538" i="5" s="1"/>
  <c r="O538" i="5" a="1"/>
  <c r="O538" i="5" s="1"/>
  <c r="K538" i="5" a="1"/>
  <c r="K538" i="5" s="1"/>
  <c r="G538" i="5" a="1"/>
  <c r="G538" i="5" s="1"/>
  <c r="DL587" i="5" a="1"/>
  <c r="DL587" i="5" s="1"/>
  <c r="DH587" i="5" a="1"/>
  <c r="DH587" i="5" s="1"/>
  <c r="DD587" i="5" a="1"/>
  <c r="DD587" i="5" s="1"/>
  <c r="CL587" i="5" a="1"/>
  <c r="CL587" i="5" s="1"/>
  <c r="CH587" i="5" a="1"/>
  <c r="CH587" i="5" s="1"/>
  <c r="CD587" i="5" a="1"/>
  <c r="CD587" i="5" s="1"/>
  <c r="BR587" i="5" a="1"/>
  <c r="BR587" i="5" s="1"/>
  <c r="BJ587" i="5" a="1"/>
  <c r="BJ587" i="5" s="1"/>
  <c r="BF587" i="5" a="1"/>
  <c r="BF587" i="5" s="1"/>
  <c r="BB587" i="5" a="1"/>
  <c r="BB587" i="5" s="1"/>
  <c r="AX587" i="5" a="1"/>
  <c r="AX587" i="5" s="1"/>
  <c r="AT587" i="5" a="1"/>
  <c r="AT587" i="5" s="1"/>
  <c r="DJ587" i="5" a="1"/>
  <c r="DJ587" i="5" s="1"/>
  <c r="DF587" i="5" a="1"/>
  <c r="DF587" i="5" s="1"/>
  <c r="DB587" i="5" a="1"/>
  <c r="DB587" i="5" s="1"/>
  <c r="CJ587" i="5" a="1"/>
  <c r="CJ587" i="5" s="1"/>
  <c r="CF587" i="5" a="1"/>
  <c r="CF587" i="5" s="1"/>
  <c r="CB587" i="5" a="1"/>
  <c r="CB587" i="5" s="1"/>
  <c r="DK587" i="5" a="1"/>
  <c r="DK587" i="5" s="1"/>
  <c r="CG587" i="5" a="1"/>
  <c r="CG587" i="5" s="1"/>
  <c r="BK587" i="5" a="1"/>
  <c r="BK587" i="5" s="1"/>
  <c r="AW587" i="5" a="1"/>
  <c r="AW587" i="5" s="1"/>
  <c r="AF587" i="5" a="1"/>
  <c r="AF587" i="5" s="1"/>
  <c r="W587" i="5" a="1"/>
  <c r="W587" i="5" s="1"/>
  <c r="R587" i="5" a="1"/>
  <c r="R587" i="5" s="1"/>
  <c r="I587" i="5" a="1"/>
  <c r="I587" i="5" s="1"/>
  <c r="DE587" i="5" a="1"/>
  <c r="DE587" i="5" s="1"/>
  <c r="CA587" i="5" a="1"/>
  <c r="CA587" i="5" s="1"/>
  <c r="AO587" i="5" s="1"/>
  <c r="BA587" i="5" a="1"/>
  <c r="BA587" i="5" s="1"/>
  <c r="AJ587" i="5" a="1"/>
  <c r="AJ587" i="5" s="1"/>
  <c r="AA587" i="5" a="1"/>
  <c r="AA587" i="5" s="1"/>
  <c r="V587" i="5" a="1"/>
  <c r="V587" i="5" s="1"/>
  <c r="M587" i="5" a="1"/>
  <c r="M587" i="5" s="1"/>
  <c r="D587" i="5" a="1"/>
  <c r="D587" i="5" s="1"/>
  <c r="CK587" i="5" a="1"/>
  <c r="CK587" i="5" s="1"/>
  <c r="BE587" i="5" a="1"/>
  <c r="BE587" i="5" s="1"/>
  <c r="AV587" i="5" a="1"/>
  <c r="AV587" i="5" s="1"/>
  <c r="AE587" i="5" a="1"/>
  <c r="AE587" i="5" s="1"/>
  <c r="Z587" i="5" a="1"/>
  <c r="Z587" i="5" s="1"/>
  <c r="Q587" i="5" a="1"/>
  <c r="Q587" i="5" s="1"/>
  <c r="H587" i="5" a="1"/>
  <c r="H587" i="5" s="1"/>
  <c r="DI587" i="5" a="1"/>
  <c r="DI587" i="5" s="1"/>
  <c r="CE587" i="5" a="1"/>
  <c r="CE587" i="5" s="1"/>
  <c r="BI587" i="5" a="1"/>
  <c r="BI587" i="5" s="1"/>
  <c r="AZ587" i="5" a="1"/>
  <c r="AZ587" i="5" s="1"/>
  <c r="AI587" i="5" a="1"/>
  <c r="AI587" i="5" s="1"/>
  <c r="AD587" i="5" a="1"/>
  <c r="AD587" i="5" s="1"/>
  <c r="U587" i="5" a="1"/>
  <c r="U587" i="5" s="1"/>
  <c r="L587" i="5" a="1"/>
  <c r="L587" i="5" s="1"/>
  <c r="C587" i="5" a="1"/>
  <c r="C587" i="5" s="1"/>
  <c r="DC587" i="5" a="1"/>
  <c r="DC587" i="5" s="1"/>
  <c r="BQ587" i="5" a="1"/>
  <c r="BQ587" i="5" s="1"/>
  <c r="BD587" i="5" a="1"/>
  <c r="BD587" i="5" s="1"/>
  <c r="AU587" i="5" a="1"/>
  <c r="AU587" i="5" s="1"/>
  <c r="AH587" i="5" a="1"/>
  <c r="AH587" i="5" s="1"/>
  <c r="Y587" i="5" a="1"/>
  <c r="Y587" i="5" s="1"/>
  <c r="P587" i="5" a="1"/>
  <c r="P587" i="5" s="1"/>
  <c r="G587" i="5" a="1"/>
  <c r="G587" i="5" s="1"/>
  <c r="CI587" i="5" a="1"/>
  <c r="CI587" i="5" s="1"/>
  <c r="BH587" i="5" a="1"/>
  <c r="BH587" i="5" s="1"/>
  <c r="AY587" i="5" a="1"/>
  <c r="AY587" i="5" s="1"/>
  <c r="AL587" i="5" a="1"/>
  <c r="AL587" i="5" s="1"/>
  <c r="AC587" i="5" a="1"/>
  <c r="AC587" i="5" s="1"/>
  <c r="T587" i="5" a="1"/>
  <c r="T587" i="5" s="1"/>
  <c r="K587" i="5" a="1"/>
  <c r="K587" i="5" s="1"/>
  <c r="F587" i="5" a="1"/>
  <c r="F587" i="5" s="1"/>
  <c r="DA587" i="5" a="1"/>
  <c r="DA587" i="5" s="1"/>
  <c r="BG587" i="5" a="1"/>
  <c r="BG587" i="5" s="1"/>
  <c r="AS587" i="5" a="1"/>
  <c r="AS587" i="5" s="1"/>
  <c r="AK587" i="5" a="1"/>
  <c r="AK587" i="5" s="1"/>
  <c r="AB587" i="5" a="1"/>
  <c r="AB587" i="5" s="1"/>
  <c r="S587" i="5" a="1"/>
  <c r="S587" i="5" s="1"/>
  <c r="N587" i="5" a="1"/>
  <c r="N587" i="5" s="1"/>
  <c r="E587" i="5" a="1"/>
  <c r="E587" i="5" s="1"/>
  <c r="BC587" i="5" a="1"/>
  <c r="BC587" i="5" s="1"/>
  <c r="X587" i="5" a="1"/>
  <c r="X587" i="5" s="1"/>
  <c r="A588" i="5"/>
  <c r="DG587" i="5" a="1"/>
  <c r="DG587" i="5" s="1"/>
  <c r="O587" i="5" a="1"/>
  <c r="O587" i="5" s="1"/>
  <c r="J587" i="5" a="1"/>
  <c r="J587" i="5" s="1"/>
  <c r="AG587" i="5" a="1"/>
  <c r="AG587" i="5" s="1"/>
  <c r="CC587" i="5" a="1"/>
  <c r="CC587" i="5" s="1"/>
  <c r="BL587" i="5" a="1"/>
  <c r="BL587" i="5" s="1"/>
  <c r="DL611" i="5" a="1"/>
  <c r="DL611" i="5" s="1"/>
  <c r="DH611" i="5" a="1"/>
  <c r="DH611" i="5" s="1"/>
  <c r="DD611" i="5" a="1"/>
  <c r="DD611" i="5" s="1"/>
  <c r="CL611" i="5" a="1"/>
  <c r="CL611" i="5" s="1"/>
  <c r="CH611" i="5" a="1"/>
  <c r="CH611" i="5" s="1"/>
  <c r="CD611" i="5" a="1"/>
  <c r="CD611" i="5" s="1"/>
  <c r="BR611" i="5" a="1"/>
  <c r="BR611" i="5" s="1"/>
  <c r="BJ611" i="5" a="1"/>
  <c r="BJ611" i="5" s="1"/>
  <c r="BF611" i="5" a="1"/>
  <c r="BF611" i="5" s="1"/>
  <c r="BB611" i="5" a="1"/>
  <c r="BB611" i="5" s="1"/>
  <c r="AX611" i="5" a="1"/>
  <c r="AX611" i="5" s="1"/>
  <c r="AT611" i="5" a="1"/>
  <c r="AT611" i="5" s="1"/>
  <c r="AL611" i="5" a="1"/>
  <c r="AL611" i="5" s="1"/>
  <c r="AH611" i="5" a="1"/>
  <c r="AH611" i="5" s="1"/>
  <c r="AD611" i="5" a="1"/>
  <c r="AD611" i="5" s="1"/>
  <c r="Z611" i="5" a="1"/>
  <c r="Z611" i="5" s="1"/>
  <c r="V611" i="5" a="1"/>
  <c r="V611" i="5" s="1"/>
  <c r="R611" i="5" a="1"/>
  <c r="R611" i="5" s="1"/>
  <c r="N611" i="5" a="1"/>
  <c r="N611" i="5" s="1"/>
  <c r="AK611" i="5" a="1"/>
  <c r="AK611" i="5" s="1"/>
  <c r="AG611" i="5" a="1"/>
  <c r="AG611" i="5" s="1"/>
  <c r="AC611" i="5" a="1"/>
  <c r="AC611" i="5" s="1"/>
  <c r="Y611" i="5" a="1"/>
  <c r="Y611" i="5" s="1"/>
  <c r="DJ611" i="5" a="1"/>
  <c r="DJ611" i="5" s="1"/>
  <c r="DF611" i="5" a="1"/>
  <c r="DF611" i="5" s="1"/>
  <c r="DB611" i="5" a="1"/>
  <c r="DB611" i="5" s="1"/>
  <c r="CJ611" i="5" a="1"/>
  <c r="CJ611" i="5" s="1"/>
  <c r="CF611" i="5" a="1"/>
  <c r="CF611" i="5" s="1"/>
  <c r="CB611" i="5" a="1"/>
  <c r="CB611" i="5" s="1"/>
  <c r="BL611" i="5" a="1"/>
  <c r="BL611" i="5" s="1"/>
  <c r="BH611" i="5" a="1"/>
  <c r="BH611" i="5" s="1"/>
  <c r="BD611" i="5" a="1"/>
  <c r="BD611" i="5" s="1"/>
  <c r="AZ611" i="5" a="1"/>
  <c r="AZ611" i="5" s="1"/>
  <c r="AV611" i="5" a="1"/>
  <c r="AV611" i="5" s="1"/>
  <c r="AJ611" i="5" a="1"/>
  <c r="AJ611" i="5" s="1"/>
  <c r="AF611" i="5" a="1"/>
  <c r="AF611" i="5" s="1"/>
  <c r="AB611" i="5" a="1"/>
  <c r="AB611" i="5" s="1"/>
  <c r="X611" i="5" a="1"/>
  <c r="X611" i="5" s="1"/>
  <c r="T611" i="5" a="1"/>
  <c r="T611" i="5" s="1"/>
  <c r="A612" i="5"/>
  <c r="AI611" i="5" a="1"/>
  <c r="AI611" i="5" s="1"/>
  <c r="AE611" i="5" a="1"/>
  <c r="AE611" i="5" s="1"/>
  <c r="AA611" i="5" a="1"/>
  <c r="AA611" i="5" s="1"/>
  <c r="CI611" i="5" a="1"/>
  <c r="CI611" i="5" s="1"/>
  <c r="BG611" i="5" a="1"/>
  <c r="BG611" i="5" s="1"/>
  <c r="F611" i="5" a="1"/>
  <c r="F611" i="5" s="1"/>
  <c r="DK611" i="5" a="1"/>
  <c r="DK611" i="5" s="1"/>
  <c r="CG611" i="5" a="1"/>
  <c r="CG611" i="5" s="1"/>
  <c r="BE611" i="5" a="1"/>
  <c r="BE611" i="5" s="1"/>
  <c r="Q611" i="5" a="1"/>
  <c r="Q611" i="5" s="1"/>
  <c r="K611" i="5" a="1"/>
  <c r="K611" i="5" s="1"/>
  <c r="DI611" i="5" a="1"/>
  <c r="DI611" i="5" s="1"/>
  <c r="CE611" i="5" a="1"/>
  <c r="CE611" i="5" s="1"/>
  <c r="BC611" i="5" a="1"/>
  <c r="BC611" i="5" s="1"/>
  <c r="P611" i="5" a="1"/>
  <c r="P611" i="5" s="1"/>
  <c r="J611" i="5" a="1"/>
  <c r="J611" i="5" s="1"/>
  <c r="E611" i="5" a="1"/>
  <c r="E611" i="5" s="1"/>
  <c r="DG611" i="5" a="1"/>
  <c r="DG611" i="5" s="1"/>
  <c r="CC611" i="5" a="1"/>
  <c r="CC611" i="5" s="1"/>
  <c r="BA611" i="5" a="1"/>
  <c r="BA611" i="5" s="1"/>
  <c r="W611" i="5" a="1"/>
  <c r="W611" i="5" s="1"/>
  <c r="D611" i="5" a="1"/>
  <c r="D611" i="5" s="1"/>
  <c r="DE611" i="5" a="1"/>
  <c r="DE611" i="5" s="1"/>
  <c r="CA611" i="5" a="1"/>
  <c r="CA611" i="5" s="1"/>
  <c r="AO611" i="5" s="1"/>
  <c r="AY611" i="5" a="1"/>
  <c r="AY611" i="5" s="1"/>
  <c r="O611" i="5" a="1"/>
  <c r="O611" i="5" s="1"/>
  <c r="I611" i="5" a="1"/>
  <c r="I611" i="5" s="1"/>
  <c r="DC611" i="5" a="1"/>
  <c r="DC611" i="5" s="1"/>
  <c r="BQ611" i="5" a="1"/>
  <c r="BQ611" i="5" s="1"/>
  <c r="AW611" i="5" a="1"/>
  <c r="AW611" i="5" s="1"/>
  <c r="U611" i="5" a="1"/>
  <c r="U611" i="5" s="1"/>
  <c r="H611" i="5" a="1"/>
  <c r="H611" i="5" s="1"/>
  <c r="C611" i="5" a="1"/>
  <c r="C611" i="5" s="1"/>
  <c r="CK611" i="5" a="1"/>
  <c r="CK611" i="5" s="1"/>
  <c r="BI611" i="5" a="1"/>
  <c r="BI611" i="5" s="1"/>
  <c r="AS611" i="5" a="1"/>
  <c r="AS611" i="5" s="1"/>
  <c r="S611" i="5" a="1"/>
  <c r="S611" i="5" s="1"/>
  <c r="L611" i="5" a="1"/>
  <c r="L611" i="5" s="1"/>
  <c r="G611" i="5" a="1"/>
  <c r="G611" i="5" s="1"/>
  <c r="AU611" i="5" a="1"/>
  <c r="AU611" i="5" s="1"/>
  <c r="BK611" i="5" a="1"/>
  <c r="BK611" i="5" s="1"/>
  <c r="DK588" i="5" l="1" a="1"/>
  <c r="DK588" i="5" s="1"/>
  <c r="DG588" i="5" a="1"/>
  <c r="DG588" i="5" s="1"/>
  <c r="DC588" i="5" a="1"/>
  <c r="DC588" i="5" s="1"/>
  <c r="CK588" i="5" a="1"/>
  <c r="CK588" i="5" s="1"/>
  <c r="CG588" i="5" a="1"/>
  <c r="CG588" i="5" s="1"/>
  <c r="CC588" i="5" a="1"/>
  <c r="CC588" i="5" s="1"/>
  <c r="BQ588" i="5" a="1"/>
  <c r="BQ588" i="5" s="1"/>
  <c r="BI588" i="5" a="1"/>
  <c r="BI588" i="5" s="1"/>
  <c r="BE588" i="5" a="1"/>
  <c r="BE588" i="5" s="1"/>
  <c r="BA588" i="5" a="1"/>
  <c r="BA588" i="5" s="1"/>
  <c r="AW588" i="5" a="1"/>
  <c r="AW588" i="5" s="1"/>
  <c r="AS588" i="5" a="1"/>
  <c r="AS588" i="5" s="1"/>
  <c r="DJ588" i="5" a="1"/>
  <c r="DJ588" i="5" s="1"/>
  <c r="DI588" i="5" a="1"/>
  <c r="DI588" i="5" s="1"/>
  <c r="DE588" i="5" a="1"/>
  <c r="DE588" i="5" s="1"/>
  <c r="DA588" i="5" a="1"/>
  <c r="DA588" i="5" s="1"/>
  <c r="CI588" i="5" a="1"/>
  <c r="CI588" i="5" s="1"/>
  <c r="CE588" i="5" a="1"/>
  <c r="CE588" i="5" s="1"/>
  <c r="CA588" i="5" a="1"/>
  <c r="CA588" i="5" s="1"/>
  <c r="AO588" i="5" s="1"/>
  <c r="BK588" i="5" a="1"/>
  <c r="BK588" i="5" s="1"/>
  <c r="BG588" i="5" a="1"/>
  <c r="BG588" i="5" s="1"/>
  <c r="BC588" i="5" a="1"/>
  <c r="BC588" i="5" s="1"/>
  <c r="AY588" i="5" a="1"/>
  <c r="AY588" i="5" s="1"/>
  <c r="AU588" i="5" a="1"/>
  <c r="AU588" i="5" s="1"/>
  <c r="BR588" i="5" a="1"/>
  <c r="BR588" i="5" s="1"/>
  <c r="BH588" i="5" a="1"/>
  <c r="BH588" i="5" s="1"/>
  <c r="AL588" i="5" a="1"/>
  <c r="AL588" i="5" s="1"/>
  <c r="AA588" i="5" a="1"/>
  <c r="AA588" i="5" s="1"/>
  <c r="V588" i="5" a="1"/>
  <c r="V588" i="5" s="1"/>
  <c r="K588" i="5" a="1"/>
  <c r="K588" i="5" s="1"/>
  <c r="F588" i="5" a="1"/>
  <c r="F588" i="5" s="1"/>
  <c r="CL588" i="5" a="1"/>
  <c r="CL588" i="5" s="1"/>
  <c r="CF588" i="5" a="1"/>
  <c r="CF588" i="5" s="1"/>
  <c r="AT588" i="5" a="1"/>
  <c r="AT588" i="5" s="1"/>
  <c r="AK588" i="5" a="1"/>
  <c r="AK588" i="5" s="1"/>
  <c r="AF588" i="5" a="1"/>
  <c r="AF588" i="5" s="1"/>
  <c r="U588" i="5" a="1"/>
  <c r="U588" i="5" s="1"/>
  <c r="P588" i="5" a="1"/>
  <c r="P588" i="5" s="1"/>
  <c r="E588" i="5" a="1"/>
  <c r="E588" i="5" s="1"/>
  <c r="DF588" i="5" a="1"/>
  <c r="DF588" i="5" s="1"/>
  <c r="BF588" i="5" a="1"/>
  <c r="BF588" i="5" s="1"/>
  <c r="AZ588" i="5" a="1"/>
  <c r="AZ588" i="5" s="1"/>
  <c r="AE588" i="5" a="1"/>
  <c r="AE588" i="5" s="1"/>
  <c r="Z588" i="5" a="1"/>
  <c r="Z588" i="5" s="1"/>
  <c r="O588" i="5" a="1"/>
  <c r="O588" i="5" s="1"/>
  <c r="J588" i="5" a="1"/>
  <c r="J588" i="5" s="1"/>
  <c r="A589" i="5"/>
  <c r="CD588" i="5" a="1"/>
  <c r="CD588" i="5" s="1"/>
  <c r="BL588" i="5" a="1"/>
  <c r="BL588" i="5" s="1"/>
  <c r="AJ588" i="5" a="1"/>
  <c r="AJ588" i="5" s="1"/>
  <c r="Y588" i="5" a="1"/>
  <c r="Y588" i="5" s="1"/>
  <c r="T588" i="5" a="1"/>
  <c r="T588" i="5" s="1"/>
  <c r="I588" i="5" a="1"/>
  <c r="I588" i="5" s="1"/>
  <c r="D588" i="5" a="1"/>
  <c r="D588" i="5" s="1"/>
  <c r="DL588" i="5" a="1"/>
  <c r="DL588" i="5" s="1"/>
  <c r="DD588" i="5" a="1"/>
  <c r="DD588" i="5" s="1"/>
  <c r="CJ588" i="5" a="1"/>
  <c r="CJ588" i="5" s="1"/>
  <c r="AX588" i="5" a="1"/>
  <c r="AX588" i="5" s="1"/>
  <c r="AI588" i="5" a="1"/>
  <c r="AI588" i="5" s="1"/>
  <c r="AD588" i="5" a="1"/>
  <c r="AD588" i="5" s="1"/>
  <c r="S588" i="5" a="1"/>
  <c r="S588" i="5" s="1"/>
  <c r="N588" i="5" a="1"/>
  <c r="N588" i="5" s="1"/>
  <c r="C588" i="5" a="1"/>
  <c r="C588" i="5" s="1"/>
  <c r="BJ588" i="5" a="1"/>
  <c r="BJ588" i="5" s="1"/>
  <c r="BD588" i="5" a="1"/>
  <c r="BD588" i="5" s="1"/>
  <c r="AC588" i="5" a="1"/>
  <c r="AC588" i="5" s="1"/>
  <c r="X588" i="5" a="1"/>
  <c r="X588" i="5" s="1"/>
  <c r="M588" i="5" a="1"/>
  <c r="M588" i="5" s="1"/>
  <c r="H588" i="5" a="1"/>
  <c r="H588" i="5" s="1"/>
  <c r="DH588" i="5" a="1"/>
  <c r="DH588" i="5" s="1"/>
  <c r="DB588" i="5" a="1"/>
  <c r="DB588" i="5" s="1"/>
  <c r="BB588" i="5" a="1"/>
  <c r="BB588" i="5" s="1"/>
  <c r="AV588" i="5" a="1"/>
  <c r="AV588" i="5" s="1"/>
  <c r="AG588" i="5" a="1"/>
  <c r="AG588" i="5" s="1"/>
  <c r="AB588" i="5" a="1"/>
  <c r="AB588" i="5" s="1"/>
  <c r="Q588" i="5" a="1"/>
  <c r="Q588" i="5" s="1"/>
  <c r="L588" i="5" a="1"/>
  <c r="L588" i="5" s="1"/>
  <c r="G588" i="5" a="1"/>
  <c r="G588" i="5" s="1"/>
  <c r="AH588" i="5" a="1"/>
  <c r="AH588" i="5" s="1"/>
  <c r="CH588" i="5" a="1"/>
  <c r="CH588" i="5" s="1"/>
  <c r="W588" i="5" a="1"/>
  <c r="W588" i="5" s="1"/>
  <c r="R588" i="5" a="1"/>
  <c r="R588" i="5" s="1"/>
  <c r="CB588" i="5" a="1"/>
  <c r="CB588" i="5" s="1"/>
  <c r="DK539" i="5" a="1"/>
  <c r="DK539" i="5" s="1"/>
  <c r="DG539" i="5" a="1"/>
  <c r="DG539" i="5" s="1"/>
  <c r="DC539" i="5" a="1"/>
  <c r="DC539" i="5" s="1"/>
  <c r="CK539" i="5" a="1"/>
  <c r="CK539" i="5" s="1"/>
  <c r="CG539" i="5" a="1"/>
  <c r="CG539" i="5" s="1"/>
  <c r="CC539" i="5" a="1"/>
  <c r="CC539" i="5" s="1"/>
  <c r="BQ539" i="5" a="1"/>
  <c r="BQ539" i="5" s="1"/>
  <c r="BI539" i="5" a="1"/>
  <c r="BI539" i="5" s="1"/>
  <c r="BE539" i="5" a="1"/>
  <c r="BE539" i="5" s="1"/>
  <c r="BA539" i="5" a="1"/>
  <c r="BA539" i="5" s="1"/>
  <c r="AW539" i="5" a="1"/>
  <c r="AW539" i="5" s="1"/>
  <c r="AS539" i="5" a="1"/>
  <c r="AS539" i="5" s="1"/>
  <c r="AK539" i="5" a="1"/>
  <c r="AK539" i="5" s="1"/>
  <c r="AG539" i="5" a="1"/>
  <c r="AG539" i="5" s="1"/>
  <c r="AC539" i="5" a="1"/>
  <c r="AC539" i="5" s="1"/>
  <c r="Y539" i="5" a="1"/>
  <c r="Y539" i="5" s="1"/>
  <c r="U539" i="5" a="1"/>
  <c r="U539" i="5" s="1"/>
  <c r="Q539" i="5" a="1"/>
  <c r="Q539" i="5" s="1"/>
  <c r="M539" i="5" a="1"/>
  <c r="M539" i="5" s="1"/>
  <c r="I539" i="5" a="1"/>
  <c r="I539" i="5" s="1"/>
  <c r="E539" i="5" a="1"/>
  <c r="E539" i="5" s="1"/>
  <c r="DJ539" i="5" a="1"/>
  <c r="DJ539" i="5" s="1"/>
  <c r="DF539" i="5" a="1"/>
  <c r="DF539" i="5" s="1"/>
  <c r="DB539" i="5" a="1"/>
  <c r="DB539" i="5" s="1"/>
  <c r="CJ539" i="5" a="1"/>
  <c r="CJ539" i="5" s="1"/>
  <c r="CF539" i="5" a="1"/>
  <c r="CF539" i="5" s="1"/>
  <c r="CB539" i="5" a="1"/>
  <c r="CB539" i="5" s="1"/>
  <c r="BL539" i="5" a="1"/>
  <c r="BL539" i="5" s="1"/>
  <c r="BH539" i="5" a="1"/>
  <c r="BH539" i="5" s="1"/>
  <c r="BD539" i="5" a="1"/>
  <c r="BD539" i="5" s="1"/>
  <c r="AZ539" i="5" a="1"/>
  <c r="AZ539" i="5" s="1"/>
  <c r="AV539" i="5" a="1"/>
  <c r="AV539" i="5" s="1"/>
  <c r="AJ539" i="5" a="1"/>
  <c r="AJ539" i="5" s="1"/>
  <c r="AF539" i="5" a="1"/>
  <c r="AF539" i="5" s="1"/>
  <c r="AB539" i="5" a="1"/>
  <c r="AB539" i="5" s="1"/>
  <c r="X539" i="5" a="1"/>
  <c r="X539" i="5" s="1"/>
  <c r="T539" i="5" a="1"/>
  <c r="T539" i="5" s="1"/>
  <c r="P539" i="5" a="1"/>
  <c r="P539" i="5" s="1"/>
  <c r="L539" i="5" a="1"/>
  <c r="L539" i="5" s="1"/>
  <c r="H539" i="5" a="1"/>
  <c r="H539" i="5" s="1"/>
  <c r="D539" i="5" a="1"/>
  <c r="D539" i="5" s="1"/>
  <c r="DI539" i="5" a="1"/>
  <c r="DI539" i="5" s="1"/>
  <c r="DE539" i="5" a="1"/>
  <c r="DE539" i="5" s="1"/>
  <c r="DA539" i="5" a="1"/>
  <c r="DA539" i="5" s="1"/>
  <c r="CI539" i="5" a="1"/>
  <c r="CI539" i="5" s="1"/>
  <c r="CE539" i="5" a="1"/>
  <c r="CE539" i="5" s="1"/>
  <c r="CA539" i="5" a="1"/>
  <c r="CA539" i="5" s="1"/>
  <c r="AO539" i="5" s="1"/>
  <c r="BK539" i="5" a="1"/>
  <c r="BK539" i="5" s="1"/>
  <c r="BG539" i="5" a="1"/>
  <c r="BG539" i="5" s="1"/>
  <c r="BC539" i="5" a="1"/>
  <c r="BC539" i="5" s="1"/>
  <c r="AY539" i="5" a="1"/>
  <c r="AY539" i="5" s="1"/>
  <c r="AU539" i="5" a="1"/>
  <c r="AU539" i="5" s="1"/>
  <c r="A540" i="5"/>
  <c r="AI539" i="5" a="1"/>
  <c r="AI539" i="5" s="1"/>
  <c r="AE539" i="5" a="1"/>
  <c r="AE539" i="5" s="1"/>
  <c r="AA539" i="5" a="1"/>
  <c r="AA539" i="5" s="1"/>
  <c r="W539" i="5" a="1"/>
  <c r="W539" i="5" s="1"/>
  <c r="S539" i="5" a="1"/>
  <c r="S539" i="5" s="1"/>
  <c r="O539" i="5" a="1"/>
  <c r="O539" i="5" s="1"/>
  <c r="K539" i="5" a="1"/>
  <c r="K539" i="5" s="1"/>
  <c r="G539" i="5" a="1"/>
  <c r="G539" i="5" s="1"/>
  <c r="C539" i="5" a="1"/>
  <c r="C539" i="5" s="1"/>
  <c r="DL539" i="5" a="1"/>
  <c r="DL539" i="5" s="1"/>
  <c r="DH539" i="5" a="1"/>
  <c r="DH539" i="5" s="1"/>
  <c r="DD539" i="5" a="1"/>
  <c r="DD539" i="5" s="1"/>
  <c r="CL539" i="5" a="1"/>
  <c r="CL539" i="5" s="1"/>
  <c r="CH539" i="5" a="1"/>
  <c r="CH539" i="5" s="1"/>
  <c r="CD539" i="5" a="1"/>
  <c r="CD539" i="5" s="1"/>
  <c r="BR539" i="5" a="1"/>
  <c r="BR539" i="5" s="1"/>
  <c r="BJ539" i="5" a="1"/>
  <c r="BJ539" i="5" s="1"/>
  <c r="BF539" i="5" a="1"/>
  <c r="BF539" i="5" s="1"/>
  <c r="BB539" i="5" a="1"/>
  <c r="BB539" i="5" s="1"/>
  <c r="AX539" i="5" a="1"/>
  <c r="AX539" i="5" s="1"/>
  <c r="AT539" i="5" a="1"/>
  <c r="AT539" i="5" s="1"/>
  <c r="J539" i="5" a="1"/>
  <c r="J539" i="5" s="1"/>
  <c r="AL539" i="5" a="1"/>
  <c r="AL539" i="5" s="1"/>
  <c r="F539" i="5" a="1"/>
  <c r="F539" i="5" s="1"/>
  <c r="AH539" i="5" a="1"/>
  <c r="AH539" i="5" s="1"/>
  <c r="AD539" i="5" a="1"/>
  <c r="AD539" i="5" s="1"/>
  <c r="Z539" i="5" a="1"/>
  <c r="Z539" i="5" s="1"/>
  <c r="V539" i="5" a="1"/>
  <c r="V539" i="5" s="1"/>
  <c r="R539" i="5" a="1"/>
  <c r="R539" i="5" s="1"/>
  <c r="N539" i="5" a="1"/>
  <c r="N539" i="5" s="1"/>
  <c r="AL434" i="5" a="1"/>
  <c r="AL434" i="5" s="1"/>
  <c r="AH434" i="5" a="1"/>
  <c r="AH434" i="5" s="1"/>
  <c r="AD434" i="5" a="1"/>
  <c r="AD434" i="5" s="1"/>
  <c r="Z434" i="5" a="1"/>
  <c r="Z434" i="5" s="1"/>
  <c r="DK434" i="5" a="1"/>
  <c r="DK434" i="5" s="1"/>
  <c r="DG434" i="5" a="1"/>
  <c r="DG434" i="5" s="1"/>
  <c r="DC434" i="5" a="1"/>
  <c r="DC434" i="5" s="1"/>
  <c r="CK434" i="5" a="1"/>
  <c r="CK434" i="5" s="1"/>
  <c r="CG434" i="5" a="1"/>
  <c r="CG434" i="5" s="1"/>
  <c r="CC434" i="5" a="1"/>
  <c r="CC434" i="5" s="1"/>
  <c r="BQ434" i="5" a="1"/>
  <c r="BQ434" i="5" s="1"/>
  <c r="BI434" i="5" a="1"/>
  <c r="BI434" i="5" s="1"/>
  <c r="BE434" i="5" a="1"/>
  <c r="BE434" i="5" s="1"/>
  <c r="BA434" i="5" a="1"/>
  <c r="BA434" i="5" s="1"/>
  <c r="AW434" i="5" a="1"/>
  <c r="AW434" i="5" s="1"/>
  <c r="AS434" i="5" a="1"/>
  <c r="AS434" i="5" s="1"/>
  <c r="AK434" i="5" a="1"/>
  <c r="AK434" i="5" s="1"/>
  <c r="AG434" i="5" a="1"/>
  <c r="AG434" i="5" s="1"/>
  <c r="AC434" i="5" a="1"/>
  <c r="AC434" i="5" s="1"/>
  <c r="Y434" i="5" a="1"/>
  <c r="Y434" i="5" s="1"/>
  <c r="DI434" i="5" a="1"/>
  <c r="DI434" i="5" s="1"/>
  <c r="DE434" i="5" a="1"/>
  <c r="DE434" i="5" s="1"/>
  <c r="DA434" i="5" a="1"/>
  <c r="DA434" i="5" s="1"/>
  <c r="CI434" i="5" a="1"/>
  <c r="CI434" i="5" s="1"/>
  <c r="CE434" i="5" a="1"/>
  <c r="CE434" i="5" s="1"/>
  <c r="CA434" i="5" a="1"/>
  <c r="CA434" i="5" s="1"/>
  <c r="AO434" i="5" s="1"/>
  <c r="BK434" i="5" a="1"/>
  <c r="BK434" i="5" s="1"/>
  <c r="BG434" i="5" a="1"/>
  <c r="BG434" i="5" s="1"/>
  <c r="BC434" i="5" a="1"/>
  <c r="BC434" i="5" s="1"/>
  <c r="AY434" i="5" a="1"/>
  <c r="AY434" i="5" s="1"/>
  <c r="AU434" i="5" a="1"/>
  <c r="AU434" i="5" s="1"/>
  <c r="A435" i="5"/>
  <c r="DH434" i="5" a="1"/>
  <c r="DH434" i="5" s="1"/>
  <c r="CD434" i="5" a="1"/>
  <c r="CD434" i="5" s="1"/>
  <c r="BB434" i="5" a="1"/>
  <c r="BB434" i="5" s="1"/>
  <c r="Q434" i="5" a="1"/>
  <c r="Q434" i="5" s="1"/>
  <c r="M434" i="5" a="1"/>
  <c r="M434" i="5" s="1"/>
  <c r="I434" i="5" a="1"/>
  <c r="I434" i="5" s="1"/>
  <c r="E434" i="5" a="1"/>
  <c r="E434" i="5" s="1"/>
  <c r="DF434" i="5" a="1"/>
  <c r="DF434" i="5" s="1"/>
  <c r="CB434" i="5" a="1"/>
  <c r="CB434" i="5" s="1"/>
  <c r="AZ434" i="5" a="1"/>
  <c r="AZ434" i="5" s="1"/>
  <c r="V434" i="5" a="1"/>
  <c r="V434" i="5" s="1"/>
  <c r="DD434" i="5" a="1"/>
  <c r="DD434" i="5" s="1"/>
  <c r="BR434" i="5" a="1"/>
  <c r="BR434" i="5" s="1"/>
  <c r="AX434" i="5" a="1"/>
  <c r="AX434" i="5" s="1"/>
  <c r="AJ434" i="5" a="1"/>
  <c r="AJ434" i="5" s="1"/>
  <c r="AB434" i="5" a="1"/>
  <c r="AB434" i="5" s="1"/>
  <c r="U434" i="5" a="1"/>
  <c r="U434" i="5" s="1"/>
  <c r="P434" i="5" a="1"/>
  <c r="P434" i="5" s="1"/>
  <c r="L434" i="5" a="1"/>
  <c r="L434" i="5" s="1"/>
  <c r="H434" i="5" a="1"/>
  <c r="H434" i="5" s="1"/>
  <c r="D434" i="5" a="1"/>
  <c r="D434" i="5" s="1"/>
  <c r="DB434" i="5" a="1"/>
  <c r="DB434" i="5" s="1"/>
  <c r="BL434" i="5" a="1"/>
  <c r="BL434" i="5" s="1"/>
  <c r="AV434" i="5" a="1"/>
  <c r="AV434" i="5" s="1"/>
  <c r="AI434" i="5" a="1"/>
  <c r="AI434" i="5" s="1"/>
  <c r="AA434" i="5" a="1"/>
  <c r="AA434" i="5" s="1"/>
  <c r="CL434" i="5" a="1"/>
  <c r="CL434" i="5" s="1"/>
  <c r="BJ434" i="5" a="1"/>
  <c r="BJ434" i="5" s="1"/>
  <c r="AT434" i="5" a="1"/>
  <c r="AT434" i="5" s="1"/>
  <c r="T434" i="5" a="1"/>
  <c r="T434" i="5" s="1"/>
  <c r="O434" i="5" a="1"/>
  <c r="O434" i="5" s="1"/>
  <c r="K434" i="5" a="1"/>
  <c r="K434" i="5" s="1"/>
  <c r="G434" i="5" a="1"/>
  <c r="G434" i="5" s="1"/>
  <c r="C434" i="5" a="1"/>
  <c r="C434" i="5" s="1"/>
  <c r="CJ434" i="5" a="1"/>
  <c r="CJ434" i="5" s="1"/>
  <c r="BH434" i="5" a="1"/>
  <c r="BH434" i="5" s="1"/>
  <c r="S434" i="5" a="1"/>
  <c r="S434" i="5" s="1"/>
  <c r="DL434" i="5" a="1"/>
  <c r="DL434" i="5" s="1"/>
  <c r="CH434" i="5" a="1"/>
  <c r="CH434" i="5" s="1"/>
  <c r="BF434" i="5" a="1"/>
  <c r="BF434" i="5" s="1"/>
  <c r="AF434" i="5" a="1"/>
  <c r="AF434" i="5" s="1"/>
  <c r="X434" i="5" a="1"/>
  <c r="X434" i="5" s="1"/>
  <c r="N434" i="5" a="1"/>
  <c r="N434" i="5" s="1"/>
  <c r="J434" i="5" a="1"/>
  <c r="J434" i="5" s="1"/>
  <c r="F434" i="5" a="1"/>
  <c r="F434" i="5" s="1"/>
  <c r="BD434" i="5" a="1"/>
  <c r="BD434" i="5" s="1"/>
  <c r="AE434" i="5" a="1"/>
  <c r="AE434" i="5" s="1"/>
  <c r="W434" i="5" a="1"/>
  <c r="W434" i="5" s="1"/>
  <c r="DJ434" i="5" a="1"/>
  <c r="DJ434" i="5" s="1"/>
  <c r="R434" i="5" a="1"/>
  <c r="R434" i="5" s="1"/>
  <c r="CF434" i="5" a="1"/>
  <c r="CF434" i="5" s="1"/>
  <c r="DJ197" i="5" a="1"/>
  <c r="DJ197" i="5" s="1"/>
  <c r="DF197" i="5" a="1"/>
  <c r="DF197" i="5" s="1"/>
  <c r="DB197" i="5" a="1"/>
  <c r="DB197" i="5" s="1"/>
  <c r="CJ197" i="5" a="1"/>
  <c r="CJ197" i="5" s="1"/>
  <c r="CF197" i="5" a="1"/>
  <c r="CF197" i="5" s="1"/>
  <c r="CB197" i="5" a="1"/>
  <c r="CB197" i="5" s="1"/>
  <c r="BL197" i="5" a="1"/>
  <c r="BL197" i="5" s="1"/>
  <c r="BH197" i="5" a="1"/>
  <c r="BH197" i="5" s="1"/>
  <c r="BD197" i="5" a="1"/>
  <c r="BD197" i="5" s="1"/>
  <c r="AZ197" i="5" a="1"/>
  <c r="AZ197" i="5" s="1"/>
  <c r="AV197" i="5" a="1"/>
  <c r="AV197" i="5" s="1"/>
  <c r="AJ197" i="5" a="1"/>
  <c r="AJ197" i="5" s="1"/>
  <c r="AF197" i="5" a="1"/>
  <c r="AF197" i="5" s="1"/>
  <c r="AB197" i="5" a="1"/>
  <c r="AB197" i="5" s="1"/>
  <c r="X197" i="5" a="1"/>
  <c r="X197" i="5" s="1"/>
  <c r="T197" i="5" a="1"/>
  <c r="T197" i="5" s="1"/>
  <c r="P197" i="5" a="1"/>
  <c r="P197" i="5" s="1"/>
  <c r="L197" i="5" a="1"/>
  <c r="L197" i="5" s="1"/>
  <c r="H197" i="5" a="1"/>
  <c r="H197" i="5" s="1"/>
  <c r="D197" i="5" a="1"/>
  <c r="D197" i="5" s="1"/>
  <c r="DI197" i="5" a="1"/>
  <c r="DI197" i="5" s="1"/>
  <c r="DD197" i="5" a="1"/>
  <c r="DD197" i="5" s="1"/>
  <c r="CK197" i="5" a="1"/>
  <c r="CK197" i="5" s="1"/>
  <c r="CE197" i="5" a="1"/>
  <c r="CE197" i="5" s="1"/>
  <c r="BR197" i="5" a="1"/>
  <c r="BR197" i="5" s="1"/>
  <c r="BI197" i="5" a="1"/>
  <c r="BI197" i="5" s="1"/>
  <c r="BC197" i="5" a="1"/>
  <c r="BC197" i="5" s="1"/>
  <c r="AX197" i="5" a="1"/>
  <c r="AX197" i="5" s="1"/>
  <c r="AS197" i="5" a="1"/>
  <c r="AS197" i="5" s="1"/>
  <c r="AK197" i="5" a="1"/>
  <c r="AK197" i="5" s="1"/>
  <c r="AE197" i="5" a="1"/>
  <c r="AE197" i="5" s="1"/>
  <c r="Z197" i="5" a="1"/>
  <c r="Z197" i="5" s="1"/>
  <c r="U197" i="5" a="1"/>
  <c r="U197" i="5" s="1"/>
  <c r="O197" i="5" a="1"/>
  <c r="O197" i="5" s="1"/>
  <c r="J197" i="5" a="1"/>
  <c r="J197" i="5" s="1"/>
  <c r="E197" i="5" a="1"/>
  <c r="E197" i="5" s="1"/>
  <c r="DH197" i="5" a="1"/>
  <c r="DH197" i="5" s="1"/>
  <c r="DC197" i="5" a="1"/>
  <c r="DC197" i="5" s="1"/>
  <c r="CI197" i="5" a="1"/>
  <c r="CI197" i="5" s="1"/>
  <c r="CD197" i="5" a="1"/>
  <c r="CD197" i="5" s="1"/>
  <c r="BQ197" i="5" a="1"/>
  <c r="BQ197" i="5" s="1"/>
  <c r="BG197" i="5" a="1"/>
  <c r="BG197" i="5" s="1"/>
  <c r="BB197" i="5" a="1"/>
  <c r="BB197" i="5" s="1"/>
  <c r="AW197" i="5" a="1"/>
  <c r="AW197" i="5" s="1"/>
  <c r="AI197" i="5" a="1"/>
  <c r="AI197" i="5" s="1"/>
  <c r="AD197" i="5" a="1"/>
  <c r="AD197" i="5" s="1"/>
  <c r="Y197" i="5" a="1"/>
  <c r="Y197" i="5" s="1"/>
  <c r="S197" i="5" a="1"/>
  <c r="S197" i="5" s="1"/>
  <c r="N197" i="5" a="1"/>
  <c r="N197" i="5" s="1"/>
  <c r="I197" i="5" a="1"/>
  <c r="I197" i="5" s="1"/>
  <c r="C197" i="5" a="1"/>
  <c r="C197" i="5" s="1"/>
  <c r="DL197" i="5" a="1"/>
  <c r="DL197" i="5" s="1"/>
  <c r="DG197" i="5" a="1"/>
  <c r="DG197" i="5" s="1"/>
  <c r="DA197" i="5" a="1"/>
  <c r="DA197" i="5" s="1"/>
  <c r="CH197" i="5" a="1"/>
  <c r="CH197" i="5" s="1"/>
  <c r="CC197" i="5" a="1"/>
  <c r="CC197" i="5" s="1"/>
  <c r="BK197" i="5" a="1"/>
  <c r="BK197" i="5" s="1"/>
  <c r="BF197" i="5" a="1"/>
  <c r="BF197" i="5" s="1"/>
  <c r="BA197" i="5" a="1"/>
  <c r="BA197" i="5" s="1"/>
  <c r="AU197" i="5" a="1"/>
  <c r="AU197" i="5" s="1"/>
  <c r="AH197" i="5" a="1"/>
  <c r="AH197" i="5" s="1"/>
  <c r="AC197" i="5" a="1"/>
  <c r="AC197" i="5" s="1"/>
  <c r="DK197" i="5" a="1"/>
  <c r="DK197" i="5" s="1"/>
  <c r="DE197" i="5" a="1"/>
  <c r="DE197" i="5" s="1"/>
  <c r="CL197" i="5" a="1"/>
  <c r="CL197" i="5" s="1"/>
  <c r="CG197" i="5" a="1"/>
  <c r="CG197" i="5" s="1"/>
  <c r="CA197" i="5" a="1"/>
  <c r="CA197" i="5" s="1"/>
  <c r="AO197" i="5" s="1"/>
  <c r="BJ197" i="5" a="1"/>
  <c r="BJ197" i="5" s="1"/>
  <c r="BE197" i="5" a="1"/>
  <c r="BE197" i="5" s="1"/>
  <c r="AY197" i="5" a="1"/>
  <c r="AY197" i="5" s="1"/>
  <c r="AT197" i="5" a="1"/>
  <c r="AT197" i="5" s="1"/>
  <c r="AL197" i="5" a="1"/>
  <c r="AL197" i="5" s="1"/>
  <c r="AG197" i="5" a="1"/>
  <c r="AG197" i="5" s="1"/>
  <c r="AA197" i="5" a="1"/>
  <c r="AA197" i="5" s="1"/>
  <c r="V197" i="5" a="1"/>
  <c r="V197" i="5" s="1"/>
  <c r="Q197" i="5" a="1"/>
  <c r="Q197" i="5" s="1"/>
  <c r="K197" i="5" a="1"/>
  <c r="K197" i="5" s="1"/>
  <c r="F197" i="5" a="1"/>
  <c r="F197" i="5" s="1"/>
  <c r="G197" i="5" a="1"/>
  <c r="G197" i="5" s="1"/>
  <c r="R197" i="5" a="1"/>
  <c r="R197" i="5" s="1"/>
  <c r="A198" i="5"/>
  <c r="M197" i="5" a="1"/>
  <c r="M197" i="5" s="1"/>
  <c r="W197" i="5" a="1"/>
  <c r="W197" i="5" s="1"/>
  <c r="DK362" i="5" a="1"/>
  <c r="DK362" i="5" s="1"/>
  <c r="DG362" i="5" a="1"/>
  <c r="DG362" i="5" s="1"/>
  <c r="DC362" i="5" a="1"/>
  <c r="DC362" i="5" s="1"/>
  <c r="CK362" i="5" a="1"/>
  <c r="CK362" i="5" s="1"/>
  <c r="CG362" i="5" a="1"/>
  <c r="CG362" i="5" s="1"/>
  <c r="CC362" i="5" a="1"/>
  <c r="CC362" i="5" s="1"/>
  <c r="BQ362" i="5" a="1"/>
  <c r="BQ362" i="5" s="1"/>
  <c r="BI362" i="5" a="1"/>
  <c r="BI362" i="5" s="1"/>
  <c r="BE362" i="5" a="1"/>
  <c r="BE362" i="5" s="1"/>
  <c r="BA362" i="5" a="1"/>
  <c r="BA362" i="5" s="1"/>
  <c r="AW362" i="5" a="1"/>
  <c r="AW362" i="5" s="1"/>
  <c r="AS362" i="5" a="1"/>
  <c r="AS362" i="5" s="1"/>
  <c r="AK362" i="5" a="1"/>
  <c r="AK362" i="5" s="1"/>
  <c r="AG362" i="5" a="1"/>
  <c r="AG362" i="5" s="1"/>
  <c r="AC362" i="5" a="1"/>
  <c r="AC362" i="5" s="1"/>
  <c r="Y362" i="5" a="1"/>
  <c r="Y362" i="5" s="1"/>
  <c r="U362" i="5" a="1"/>
  <c r="U362" i="5" s="1"/>
  <c r="Q362" i="5" a="1"/>
  <c r="Q362" i="5" s="1"/>
  <c r="M362" i="5" a="1"/>
  <c r="M362" i="5" s="1"/>
  <c r="I362" i="5" a="1"/>
  <c r="I362" i="5" s="1"/>
  <c r="E362" i="5" a="1"/>
  <c r="E362" i="5" s="1"/>
  <c r="DJ362" i="5" a="1"/>
  <c r="DJ362" i="5" s="1"/>
  <c r="DF362" i="5" a="1"/>
  <c r="DF362" i="5" s="1"/>
  <c r="DB362" i="5" a="1"/>
  <c r="DB362" i="5" s="1"/>
  <c r="CJ362" i="5" a="1"/>
  <c r="CJ362" i="5" s="1"/>
  <c r="CF362" i="5" a="1"/>
  <c r="CF362" i="5" s="1"/>
  <c r="CB362" i="5" a="1"/>
  <c r="CB362" i="5" s="1"/>
  <c r="BL362" i="5" a="1"/>
  <c r="BL362" i="5" s="1"/>
  <c r="BH362" i="5" a="1"/>
  <c r="BH362" i="5" s="1"/>
  <c r="BD362" i="5" a="1"/>
  <c r="BD362" i="5" s="1"/>
  <c r="AZ362" i="5" a="1"/>
  <c r="AZ362" i="5" s="1"/>
  <c r="AV362" i="5" a="1"/>
  <c r="AV362" i="5" s="1"/>
  <c r="AJ362" i="5" a="1"/>
  <c r="AJ362" i="5" s="1"/>
  <c r="AF362" i="5" a="1"/>
  <c r="AF362" i="5" s="1"/>
  <c r="AB362" i="5" a="1"/>
  <c r="AB362" i="5" s="1"/>
  <c r="X362" i="5" a="1"/>
  <c r="X362" i="5" s="1"/>
  <c r="T362" i="5" a="1"/>
  <c r="T362" i="5" s="1"/>
  <c r="P362" i="5" a="1"/>
  <c r="P362" i="5" s="1"/>
  <c r="L362" i="5" a="1"/>
  <c r="L362" i="5" s="1"/>
  <c r="H362" i="5" a="1"/>
  <c r="H362" i="5" s="1"/>
  <c r="D362" i="5" a="1"/>
  <c r="D362" i="5" s="1"/>
  <c r="DI362" i="5" a="1"/>
  <c r="DI362" i="5" s="1"/>
  <c r="DE362" i="5" a="1"/>
  <c r="DE362" i="5" s="1"/>
  <c r="DA362" i="5" a="1"/>
  <c r="DA362" i="5" s="1"/>
  <c r="CI362" i="5" a="1"/>
  <c r="CI362" i="5" s="1"/>
  <c r="CE362" i="5" a="1"/>
  <c r="CE362" i="5" s="1"/>
  <c r="CA362" i="5" a="1"/>
  <c r="CA362" i="5" s="1"/>
  <c r="AO362" i="5" s="1"/>
  <c r="BK362" i="5" a="1"/>
  <c r="BK362" i="5" s="1"/>
  <c r="BG362" i="5" a="1"/>
  <c r="BG362" i="5" s="1"/>
  <c r="BC362" i="5" a="1"/>
  <c r="BC362" i="5" s="1"/>
  <c r="AY362" i="5" a="1"/>
  <c r="AY362" i="5" s="1"/>
  <c r="AU362" i="5" a="1"/>
  <c r="AU362" i="5" s="1"/>
  <c r="A363" i="5"/>
  <c r="AI362" i="5" a="1"/>
  <c r="AI362" i="5" s="1"/>
  <c r="AE362" i="5" a="1"/>
  <c r="AE362" i="5" s="1"/>
  <c r="AA362" i="5" a="1"/>
  <c r="AA362" i="5" s="1"/>
  <c r="W362" i="5" a="1"/>
  <c r="W362" i="5" s="1"/>
  <c r="S362" i="5" a="1"/>
  <c r="S362" i="5" s="1"/>
  <c r="O362" i="5" a="1"/>
  <c r="O362" i="5" s="1"/>
  <c r="K362" i="5" a="1"/>
  <c r="K362" i="5" s="1"/>
  <c r="G362" i="5" a="1"/>
  <c r="G362" i="5" s="1"/>
  <c r="C362" i="5" a="1"/>
  <c r="C362" i="5" s="1"/>
  <c r="DL362" i="5" a="1"/>
  <c r="DL362" i="5" s="1"/>
  <c r="DH362" i="5" a="1"/>
  <c r="DH362" i="5" s="1"/>
  <c r="DD362" i="5" a="1"/>
  <c r="DD362" i="5" s="1"/>
  <c r="CL362" i="5" a="1"/>
  <c r="CL362" i="5" s="1"/>
  <c r="CH362" i="5" a="1"/>
  <c r="CH362" i="5" s="1"/>
  <c r="CD362" i="5" a="1"/>
  <c r="CD362" i="5" s="1"/>
  <c r="BR362" i="5" a="1"/>
  <c r="BR362" i="5" s="1"/>
  <c r="BJ362" i="5" a="1"/>
  <c r="BJ362" i="5" s="1"/>
  <c r="BF362" i="5" a="1"/>
  <c r="BF362" i="5" s="1"/>
  <c r="BB362" i="5" a="1"/>
  <c r="BB362" i="5" s="1"/>
  <c r="AX362" i="5" a="1"/>
  <c r="AX362" i="5" s="1"/>
  <c r="AT362" i="5" a="1"/>
  <c r="AT362" i="5" s="1"/>
  <c r="AL362" i="5" a="1"/>
  <c r="AL362" i="5" s="1"/>
  <c r="AH362" i="5" a="1"/>
  <c r="AH362" i="5" s="1"/>
  <c r="AD362" i="5" a="1"/>
  <c r="AD362" i="5" s="1"/>
  <c r="Z362" i="5" a="1"/>
  <c r="Z362" i="5" s="1"/>
  <c r="V362" i="5" a="1"/>
  <c r="V362" i="5" s="1"/>
  <c r="R362" i="5" a="1"/>
  <c r="R362" i="5" s="1"/>
  <c r="N362" i="5" a="1"/>
  <c r="N362" i="5" s="1"/>
  <c r="J362" i="5" a="1"/>
  <c r="J362" i="5" s="1"/>
  <c r="F362" i="5" a="1"/>
  <c r="F362" i="5" s="1"/>
  <c r="A20" i="5"/>
  <c r="AI19" i="5" a="1"/>
  <c r="AI19" i="5" s="1"/>
  <c r="AE19" i="5" a="1"/>
  <c r="AE19" i="5" s="1"/>
  <c r="AA19" i="5" a="1"/>
  <c r="AA19" i="5" s="1"/>
  <c r="W19" i="5" a="1"/>
  <c r="W19" i="5" s="1"/>
  <c r="S19" i="5" a="1"/>
  <c r="S19" i="5" s="1"/>
  <c r="O19" i="5" a="1"/>
  <c r="O19" i="5" s="1"/>
  <c r="K19" i="5" a="1"/>
  <c r="K19" i="5" s="1"/>
  <c r="G19" i="5" a="1"/>
  <c r="G19" i="5" s="1"/>
  <c r="C19" i="5" a="1"/>
  <c r="C19" i="5" s="1"/>
  <c r="DK19" i="5" a="1"/>
  <c r="DK19" i="5" s="1"/>
  <c r="DB19" i="5" a="1"/>
  <c r="DB19" i="5" s="1"/>
  <c r="CE19" i="5" a="1"/>
  <c r="CE19" i="5" s="1"/>
  <c r="BR19" i="5" a="1"/>
  <c r="BR19" i="5" s="1"/>
  <c r="BE19" i="5" a="1"/>
  <c r="BE19" i="5" s="1"/>
  <c r="AV19" i="5" a="1"/>
  <c r="AV19" i="5" s="1"/>
  <c r="AJ19" i="5" a="1"/>
  <c r="AJ19" i="5" s="1"/>
  <c r="V19" i="5" a="1"/>
  <c r="V19" i="5" s="1"/>
  <c r="M19" i="5" a="1"/>
  <c r="M19" i="5" s="1"/>
  <c r="D19" i="5" a="1"/>
  <c r="D19" i="5" s="1"/>
  <c r="DJ19" i="5" a="1"/>
  <c r="DJ19" i="5" s="1"/>
  <c r="DA19" i="5" a="1"/>
  <c r="DA19" i="5" s="1"/>
  <c r="CH19" i="5" a="1"/>
  <c r="CH19" i="5" s="1"/>
  <c r="BQ19" i="5" a="1"/>
  <c r="BQ19" i="5" s="1"/>
  <c r="BD19" i="5" a="1"/>
  <c r="BD19" i="5" s="1"/>
  <c r="AU19" i="5" a="1"/>
  <c r="AU19" i="5" s="1"/>
  <c r="AD19" i="5" a="1"/>
  <c r="AD19" i="5" s="1"/>
  <c r="U19" i="5" a="1"/>
  <c r="U19" i="5" s="1"/>
  <c r="L19" i="5" a="1"/>
  <c r="L19" i="5" s="1"/>
  <c r="DE19" i="5" a="1"/>
  <c r="DE19" i="5" s="1"/>
  <c r="CL19" i="5" a="1"/>
  <c r="CL19" i="5" s="1"/>
  <c r="CC19" i="5" a="1"/>
  <c r="CC19" i="5" s="1"/>
  <c r="BH19" i="5" a="1"/>
  <c r="BH19" i="5" s="1"/>
  <c r="AY19" i="5" a="1"/>
  <c r="AY19" i="5" s="1"/>
  <c r="AT19" i="5" a="1"/>
  <c r="AT19" i="5" s="1"/>
  <c r="AH19" i="5" a="1"/>
  <c r="AH19" i="5" s="1"/>
  <c r="Y19" i="5" a="1"/>
  <c r="Y19" i="5" s="1"/>
  <c r="P19" i="5" a="1"/>
  <c r="P19" i="5" s="1"/>
  <c r="DH19" i="5" a="1"/>
  <c r="DH19" i="5" s="1"/>
  <c r="CK19" i="5" a="1"/>
  <c r="CK19" i="5" s="1"/>
  <c r="CB19" i="5" a="1"/>
  <c r="CB19" i="5" s="1"/>
  <c r="BG19" i="5" a="1"/>
  <c r="BG19" i="5" s="1"/>
  <c r="BB19" i="5" a="1"/>
  <c r="BB19" i="5" s="1"/>
  <c r="AS19" i="5" a="1"/>
  <c r="AS19" i="5" s="1"/>
  <c r="AG19" i="5" a="1"/>
  <c r="AG19" i="5" s="1"/>
  <c r="X19" i="5" a="1"/>
  <c r="X19" i="5" s="1"/>
  <c r="J19" i="5" a="1"/>
  <c r="J19" i="5" s="1"/>
  <c r="DL19" i="5" a="1"/>
  <c r="DL19" i="5" s="1"/>
  <c r="DC19" i="5" a="1"/>
  <c r="DC19" i="5" s="1"/>
  <c r="CF19" i="5" a="1"/>
  <c r="CF19" i="5" s="1"/>
  <c r="BK19" i="5" a="1"/>
  <c r="BK19" i="5" s="1"/>
  <c r="BF19" i="5" a="1"/>
  <c r="BF19" i="5" s="1"/>
  <c r="AW19" i="5" a="1"/>
  <c r="AW19" i="5" s="1"/>
  <c r="AK19" i="5" a="1"/>
  <c r="AK19" i="5" s="1"/>
  <c r="AB19" i="5" a="1"/>
  <c r="AB19" i="5" s="1"/>
  <c r="N19" i="5" a="1"/>
  <c r="N19" i="5" s="1"/>
  <c r="E19" i="5" a="1"/>
  <c r="E19" i="5" s="1"/>
  <c r="CA19" i="5" a="1"/>
  <c r="CA19" i="5" s="1"/>
  <c r="AO19" i="5" s="1"/>
  <c r="BC19" i="5" a="1"/>
  <c r="BC19" i="5" s="1"/>
  <c r="AF19" i="5" a="1"/>
  <c r="AF19" i="5" s="1"/>
  <c r="T19" i="5" a="1"/>
  <c r="T19" i="5" s="1"/>
  <c r="H19" i="5" a="1"/>
  <c r="H19" i="5" s="1"/>
  <c r="BA19" i="5" a="1"/>
  <c r="BA19" i="5" s="1"/>
  <c r="R19" i="5" a="1"/>
  <c r="R19" i="5" s="1"/>
  <c r="F19" i="5" a="1"/>
  <c r="F19" i="5" s="1"/>
  <c r="CJ19" i="5" a="1"/>
  <c r="CJ19" i="5" s="1"/>
  <c r="BL19" i="5" a="1"/>
  <c r="BL19" i="5" s="1"/>
  <c r="AZ19" i="5" a="1"/>
  <c r="AZ19" i="5" s="1"/>
  <c r="AC19" i="5" a="1"/>
  <c r="AC19" i="5" s="1"/>
  <c r="Q19" i="5" a="1"/>
  <c r="Q19" i="5" s="1"/>
  <c r="DI19" i="5" a="1"/>
  <c r="DI19" i="5" s="1"/>
  <c r="CI19" i="5" a="1"/>
  <c r="CI19" i="5" s="1"/>
  <c r="BJ19" i="5" a="1"/>
  <c r="BJ19" i="5" s="1"/>
  <c r="AX19" i="5" a="1"/>
  <c r="AX19" i="5" s="1"/>
  <c r="DG19" i="5" a="1"/>
  <c r="DG19" i="5" s="1"/>
  <c r="CG19" i="5" a="1"/>
  <c r="CG19" i="5" s="1"/>
  <c r="BI19" i="5" a="1"/>
  <c r="BI19" i="5" s="1"/>
  <c r="AL19" i="5" a="1"/>
  <c r="AL19" i="5" s="1"/>
  <c r="Z19" i="5" a="1"/>
  <c r="Z19" i="5" s="1"/>
  <c r="DF19" i="5" a="1"/>
  <c r="DF19" i="5" s="1"/>
  <c r="DD19" i="5" a="1"/>
  <c r="DD19" i="5" s="1"/>
  <c r="CD19" i="5" a="1"/>
  <c r="CD19" i="5" s="1"/>
  <c r="I19" i="5" a="1"/>
  <c r="I19" i="5" s="1"/>
  <c r="DE612" i="5" a="1"/>
  <c r="DE612" i="5" s="1"/>
  <c r="CH612" i="5" a="1"/>
  <c r="CH612" i="5" s="1"/>
  <c r="BQ612" i="5" a="1"/>
  <c r="BQ612" i="5" s="1"/>
  <c r="BI612" i="5" a="1"/>
  <c r="BI612" i="5" s="1"/>
  <c r="BE612" i="5" a="1"/>
  <c r="BE612" i="5" s="1"/>
  <c r="BA612" i="5" a="1"/>
  <c r="BA612" i="5" s="1"/>
  <c r="AW612" i="5" a="1"/>
  <c r="AW612" i="5" s="1"/>
  <c r="AS612" i="5" a="1"/>
  <c r="AS612" i="5" s="1"/>
  <c r="DI612" i="5" a="1"/>
  <c r="DI612" i="5" s="1"/>
  <c r="CL612" i="5" a="1"/>
  <c r="CL612" i="5" s="1"/>
  <c r="CC612" i="5" a="1"/>
  <c r="CC612" i="5" s="1"/>
  <c r="AK612" i="5" a="1"/>
  <c r="AK612" i="5" s="1"/>
  <c r="AG612" i="5" a="1"/>
  <c r="AG612" i="5" s="1"/>
  <c r="AC612" i="5" a="1"/>
  <c r="AC612" i="5" s="1"/>
  <c r="Y612" i="5" a="1"/>
  <c r="Y612" i="5" s="1"/>
  <c r="U612" i="5" a="1"/>
  <c r="U612" i="5" s="1"/>
  <c r="Q612" i="5" a="1"/>
  <c r="Q612" i="5" s="1"/>
  <c r="M612" i="5" a="1"/>
  <c r="M612" i="5" s="1"/>
  <c r="I612" i="5" a="1"/>
  <c r="I612" i="5" s="1"/>
  <c r="E612" i="5" a="1"/>
  <c r="E612" i="5" s="1"/>
  <c r="DD612" i="5" a="1"/>
  <c r="DD612" i="5" s="1"/>
  <c r="CG612" i="5" a="1"/>
  <c r="CG612" i="5" s="1"/>
  <c r="CB612" i="5" a="1"/>
  <c r="CB612" i="5" s="1"/>
  <c r="BL612" i="5" a="1"/>
  <c r="BL612" i="5" s="1"/>
  <c r="BH612" i="5" a="1"/>
  <c r="BH612" i="5" s="1"/>
  <c r="BD612" i="5" a="1"/>
  <c r="BD612" i="5" s="1"/>
  <c r="A613" i="5"/>
  <c r="AK613" i="5" s="1" a="1"/>
  <c r="AK613" i="5" s="1"/>
  <c r="DH612" i="5" a="1"/>
  <c r="DH612" i="5" s="1"/>
  <c r="CK612" i="5" a="1"/>
  <c r="CK612" i="5" s="1"/>
  <c r="CF612" i="5" a="1"/>
  <c r="CF612" i="5" s="1"/>
  <c r="AJ612" i="5" a="1"/>
  <c r="AJ612" i="5" s="1"/>
  <c r="AF612" i="5" a="1"/>
  <c r="AF612" i="5" s="1"/>
  <c r="AB612" i="5" a="1"/>
  <c r="AB612" i="5" s="1"/>
  <c r="X612" i="5" a="1"/>
  <c r="X612" i="5" s="1"/>
  <c r="T612" i="5" a="1"/>
  <c r="T612" i="5" s="1"/>
  <c r="P612" i="5" a="1"/>
  <c r="P612" i="5" s="1"/>
  <c r="L612" i="5" a="1"/>
  <c r="L612" i="5" s="1"/>
  <c r="H612" i="5" a="1"/>
  <c r="H612" i="5" s="1"/>
  <c r="D612" i="5" a="1"/>
  <c r="D612" i="5" s="1"/>
  <c r="DL612" i="5" a="1"/>
  <c r="DL612" i="5" s="1"/>
  <c r="DC612" i="5" a="1"/>
  <c r="DC612" i="5" s="1"/>
  <c r="CJ612" i="5" a="1"/>
  <c r="CJ612" i="5" s="1"/>
  <c r="CA612" i="5" a="1"/>
  <c r="CA612" i="5" s="1"/>
  <c r="AO612" i="5" s="1"/>
  <c r="BK612" i="5" a="1"/>
  <c r="BK612" i="5" s="1"/>
  <c r="BG612" i="5" a="1"/>
  <c r="BG612" i="5" s="1"/>
  <c r="BC612" i="5" a="1"/>
  <c r="BC612" i="5" s="1"/>
  <c r="AY612" i="5" a="1"/>
  <c r="AY612" i="5" s="1"/>
  <c r="AU612" i="5" a="1"/>
  <c r="AU612" i="5" s="1"/>
  <c r="DG612" i="5" a="1"/>
  <c r="DG612" i="5" s="1"/>
  <c r="DB612" i="5" a="1"/>
  <c r="DB612" i="5" s="1"/>
  <c r="CE612" i="5" a="1"/>
  <c r="CE612" i="5" s="1"/>
  <c r="AI612" i="5" a="1"/>
  <c r="AI612" i="5" s="1"/>
  <c r="AE612" i="5" a="1"/>
  <c r="AE612" i="5" s="1"/>
  <c r="AA612" i="5" a="1"/>
  <c r="AA612" i="5" s="1"/>
  <c r="W612" i="5" a="1"/>
  <c r="W612" i="5" s="1"/>
  <c r="S612" i="5" a="1"/>
  <c r="S612" i="5" s="1"/>
  <c r="O612" i="5" a="1"/>
  <c r="O612" i="5" s="1"/>
  <c r="K612" i="5" a="1"/>
  <c r="K612" i="5" s="1"/>
  <c r="G612" i="5" a="1"/>
  <c r="G612" i="5" s="1"/>
  <c r="C612" i="5" a="1"/>
  <c r="C612" i="5" s="1"/>
  <c r="DJ612" i="5" a="1"/>
  <c r="DJ612" i="5" s="1"/>
  <c r="DA612" i="5" a="1"/>
  <c r="DA612" i="5" s="1"/>
  <c r="CD612" i="5" a="1"/>
  <c r="CD612" i="5" s="1"/>
  <c r="AL612" i="5" a="1"/>
  <c r="AL612" i="5" s="1"/>
  <c r="AH612" i="5" a="1"/>
  <c r="AH612" i="5" s="1"/>
  <c r="AD612" i="5" a="1"/>
  <c r="AD612" i="5" s="1"/>
  <c r="Z612" i="5" a="1"/>
  <c r="Z612" i="5" s="1"/>
  <c r="V612" i="5" a="1"/>
  <c r="V612" i="5" s="1"/>
  <c r="R612" i="5" a="1"/>
  <c r="R612" i="5" s="1"/>
  <c r="N612" i="5" a="1"/>
  <c r="N612" i="5" s="1"/>
  <c r="J612" i="5" a="1"/>
  <c r="J612" i="5" s="1"/>
  <c r="F612" i="5" a="1"/>
  <c r="F612" i="5" s="1"/>
  <c r="AX612" i="5" a="1"/>
  <c r="AX612" i="5" s="1"/>
  <c r="CI612" i="5" a="1"/>
  <c r="CI612" i="5" s="1"/>
  <c r="AV612" i="5" a="1"/>
  <c r="AV612" i="5" s="1"/>
  <c r="AT612" i="5" a="1"/>
  <c r="AT612" i="5" s="1"/>
  <c r="BR612" i="5" a="1"/>
  <c r="BR612" i="5" s="1"/>
  <c r="BJ612" i="5" a="1"/>
  <c r="BJ612" i="5" s="1"/>
  <c r="BF612" i="5" a="1"/>
  <c r="BF612" i="5" s="1"/>
  <c r="DF612" i="5" a="1"/>
  <c r="DF612" i="5" s="1"/>
  <c r="AZ612" i="5" a="1"/>
  <c r="AZ612" i="5" s="1"/>
  <c r="BB612" i="5" a="1"/>
  <c r="BB612" i="5" s="1"/>
  <c r="DK612" i="5" a="1"/>
  <c r="DK612" i="5" s="1"/>
  <c r="AL20" i="5" l="1" a="1"/>
  <c r="AL20" i="5" s="1"/>
  <c r="AH20" i="5" a="1"/>
  <c r="AH20" i="5" s="1"/>
  <c r="AD20" i="5" a="1"/>
  <c r="AD20" i="5" s="1"/>
  <c r="Z20" i="5" a="1"/>
  <c r="Z20" i="5" s="1"/>
  <c r="V20" i="5" a="1"/>
  <c r="V20" i="5" s="1"/>
  <c r="R20" i="5" a="1"/>
  <c r="R20" i="5" s="1"/>
  <c r="N20" i="5" a="1"/>
  <c r="N20" i="5" s="1"/>
  <c r="J20" i="5" a="1"/>
  <c r="J20" i="5" s="1"/>
  <c r="F20" i="5" a="1"/>
  <c r="F20" i="5" s="1"/>
  <c r="DD20" i="5" a="1"/>
  <c r="DD20" i="5" s="1"/>
  <c r="CK20" i="5" a="1"/>
  <c r="CK20" i="5" s="1"/>
  <c r="CB20" i="5" a="1"/>
  <c r="CB20" i="5" s="1"/>
  <c r="BG20" i="5" a="1"/>
  <c r="BG20" i="5" s="1"/>
  <c r="AX20" i="5" a="1"/>
  <c r="AX20" i="5" s="1"/>
  <c r="AS20" i="5" a="1"/>
  <c r="AS20" i="5" s="1"/>
  <c r="AK20" i="5" a="1"/>
  <c r="AK20" i="5" s="1"/>
  <c r="AB20" i="5" a="1"/>
  <c r="AB20" i="5" s="1"/>
  <c r="S20" i="5" a="1"/>
  <c r="S20" i="5" s="1"/>
  <c r="E20" i="5" a="1"/>
  <c r="E20" i="5" s="1"/>
  <c r="DL20" i="5" a="1"/>
  <c r="DL20" i="5" s="1"/>
  <c r="DG20" i="5" a="1"/>
  <c r="DG20" i="5" s="1"/>
  <c r="CJ20" i="5" a="1"/>
  <c r="CJ20" i="5" s="1"/>
  <c r="CA20" i="5" a="1"/>
  <c r="CA20" i="5" s="1"/>
  <c r="AO20" i="5" s="1"/>
  <c r="BF20" i="5" a="1"/>
  <c r="BF20" i="5" s="1"/>
  <c r="BA20" i="5" a="1"/>
  <c r="BA20" i="5" s="1"/>
  <c r="AJ20" i="5" a="1"/>
  <c r="AJ20" i="5" s="1"/>
  <c r="AA20" i="5" a="1"/>
  <c r="AA20" i="5" s="1"/>
  <c r="M20" i="5" a="1"/>
  <c r="M20" i="5" s="1"/>
  <c r="D20" i="5" a="1"/>
  <c r="D20" i="5" s="1"/>
  <c r="DK20" i="5" a="1"/>
  <c r="DK20" i="5" s="1"/>
  <c r="DB20" i="5" a="1"/>
  <c r="DB20" i="5" s="1"/>
  <c r="CE20" i="5" a="1"/>
  <c r="CE20" i="5" s="1"/>
  <c r="BJ20" i="5" a="1"/>
  <c r="BJ20" i="5" s="1"/>
  <c r="BE20" i="5" a="1"/>
  <c r="BE20" i="5" s="1"/>
  <c r="AV20" i="5" a="1"/>
  <c r="AV20" i="5" s="1"/>
  <c r="AE20" i="5" a="1"/>
  <c r="AE20" i="5" s="1"/>
  <c r="Q20" i="5" a="1"/>
  <c r="Q20" i="5" s="1"/>
  <c r="H20" i="5" a="1"/>
  <c r="H20" i="5" s="1"/>
  <c r="DJ20" i="5" a="1"/>
  <c r="DJ20" i="5" s="1"/>
  <c r="DA20" i="5" a="1"/>
  <c r="DA20" i="5" s="1"/>
  <c r="CD20" i="5" a="1"/>
  <c r="CD20" i="5" s="1"/>
  <c r="BQ20" i="5" a="1"/>
  <c r="BQ20" i="5" s="1"/>
  <c r="BD20" i="5" a="1"/>
  <c r="BD20" i="5" s="1"/>
  <c r="AU20" i="5" a="1"/>
  <c r="AU20" i="5" s="1"/>
  <c r="Y20" i="5" a="1"/>
  <c r="Y20" i="5" s="1"/>
  <c r="P20" i="5" a="1"/>
  <c r="P20" i="5" s="1"/>
  <c r="G20" i="5" a="1"/>
  <c r="G20" i="5" s="1"/>
  <c r="DE20" i="5" a="1"/>
  <c r="DE20" i="5" s="1"/>
  <c r="CH20" i="5" a="1"/>
  <c r="CH20" i="5" s="1"/>
  <c r="CC20" i="5" a="1"/>
  <c r="CC20" i="5" s="1"/>
  <c r="BH20" i="5" a="1"/>
  <c r="BH20" i="5" s="1"/>
  <c r="AY20" i="5" a="1"/>
  <c r="AY20" i="5" s="1"/>
  <c r="AC20" i="5" a="1"/>
  <c r="AC20" i="5" s="1"/>
  <c r="T20" i="5" a="1"/>
  <c r="T20" i="5" s="1"/>
  <c r="K20" i="5" a="1"/>
  <c r="K20" i="5" s="1"/>
  <c r="DI20" i="5" a="1"/>
  <c r="DI20" i="5" s="1"/>
  <c r="CI20" i="5" a="1"/>
  <c r="CI20" i="5" s="1"/>
  <c r="BK20" i="5" a="1"/>
  <c r="BK20" i="5" s="1"/>
  <c r="O20" i="5" a="1"/>
  <c r="O20" i="5" s="1"/>
  <c r="C20" i="5" a="1"/>
  <c r="C20" i="5" s="1"/>
  <c r="DH20" i="5" a="1"/>
  <c r="DH20" i="5" s="1"/>
  <c r="CG20" i="5" a="1"/>
  <c r="CG20" i="5" s="1"/>
  <c r="BI20" i="5" a="1"/>
  <c r="BI20" i="5" s="1"/>
  <c r="AW20" i="5" a="1"/>
  <c r="AW20" i="5" s="1"/>
  <c r="DF20" i="5" a="1"/>
  <c r="DF20" i="5" s="1"/>
  <c r="CF20" i="5" a="1"/>
  <c r="CF20" i="5" s="1"/>
  <c r="X20" i="5" a="1"/>
  <c r="X20" i="5" s="1"/>
  <c r="L20" i="5" a="1"/>
  <c r="L20" i="5" s="1"/>
  <c r="AT20" i="5" a="1"/>
  <c r="AT20" i="5" s="1"/>
  <c r="AI20" i="5" a="1"/>
  <c r="AI20" i="5" s="1"/>
  <c r="W20" i="5" a="1"/>
  <c r="W20" i="5" s="1"/>
  <c r="DC20" i="5" a="1"/>
  <c r="DC20" i="5" s="1"/>
  <c r="AG20" i="5" a="1"/>
  <c r="AG20" i="5" s="1"/>
  <c r="U20" i="5" a="1"/>
  <c r="U20" i="5" s="1"/>
  <c r="I20" i="5" a="1"/>
  <c r="I20" i="5" s="1"/>
  <c r="BC20" i="5" a="1"/>
  <c r="BC20" i="5" s="1"/>
  <c r="AF20" i="5" a="1"/>
  <c r="AF20" i="5" s="1"/>
  <c r="A21" i="5"/>
  <c r="CL20" i="5" a="1"/>
  <c r="CL20" i="5" s="1"/>
  <c r="BR20" i="5" a="1"/>
  <c r="BR20" i="5" s="1"/>
  <c r="BB20" i="5" a="1"/>
  <c r="BB20" i="5" s="1"/>
  <c r="BL20" i="5" a="1"/>
  <c r="BL20" i="5" s="1"/>
  <c r="AZ20" i="5" a="1"/>
  <c r="AZ20" i="5" s="1"/>
  <c r="DJ363" i="5" a="1"/>
  <c r="DJ363" i="5" s="1"/>
  <c r="DF363" i="5" a="1"/>
  <c r="DF363" i="5" s="1"/>
  <c r="DB363" i="5" a="1"/>
  <c r="DB363" i="5" s="1"/>
  <c r="CJ363" i="5" a="1"/>
  <c r="CJ363" i="5" s="1"/>
  <c r="CF363" i="5" a="1"/>
  <c r="CF363" i="5" s="1"/>
  <c r="CB363" i="5" a="1"/>
  <c r="CB363" i="5" s="1"/>
  <c r="BL363" i="5" a="1"/>
  <c r="BL363" i="5" s="1"/>
  <c r="BH363" i="5" a="1"/>
  <c r="BH363" i="5" s="1"/>
  <c r="BD363" i="5" a="1"/>
  <c r="BD363" i="5" s="1"/>
  <c r="AZ363" i="5" a="1"/>
  <c r="AZ363" i="5" s="1"/>
  <c r="AV363" i="5" a="1"/>
  <c r="AV363" i="5" s="1"/>
  <c r="AJ363" i="5" a="1"/>
  <c r="AJ363" i="5" s="1"/>
  <c r="AF363" i="5" a="1"/>
  <c r="AF363" i="5" s="1"/>
  <c r="AB363" i="5" a="1"/>
  <c r="AB363" i="5" s="1"/>
  <c r="X363" i="5" a="1"/>
  <c r="X363" i="5" s="1"/>
  <c r="T363" i="5" a="1"/>
  <c r="T363" i="5" s="1"/>
  <c r="P363" i="5" a="1"/>
  <c r="P363" i="5" s="1"/>
  <c r="L363" i="5" a="1"/>
  <c r="L363" i="5" s="1"/>
  <c r="H363" i="5" a="1"/>
  <c r="H363" i="5" s="1"/>
  <c r="D363" i="5" a="1"/>
  <c r="D363" i="5" s="1"/>
  <c r="DI363" i="5" a="1"/>
  <c r="DI363" i="5" s="1"/>
  <c r="DE363" i="5" a="1"/>
  <c r="DE363" i="5" s="1"/>
  <c r="DA363" i="5" a="1"/>
  <c r="DA363" i="5" s="1"/>
  <c r="CI363" i="5" a="1"/>
  <c r="CI363" i="5" s="1"/>
  <c r="CE363" i="5" a="1"/>
  <c r="CE363" i="5" s="1"/>
  <c r="CA363" i="5" a="1"/>
  <c r="CA363" i="5" s="1"/>
  <c r="AO363" i="5" s="1"/>
  <c r="BK363" i="5" a="1"/>
  <c r="BK363" i="5" s="1"/>
  <c r="BG363" i="5" a="1"/>
  <c r="BG363" i="5" s="1"/>
  <c r="BC363" i="5" a="1"/>
  <c r="BC363" i="5" s="1"/>
  <c r="AY363" i="5" a="1"/>
  <c r="AY363" i="5" s="1"/>
  <c r="AU363" i="5" a="1"/>
  <c r="AU363" i="5" s="1"/>
  <c r="A364" i="5"/>
  <c r="AI363" i="5" a="1"/>
  <c r="AI363" i="5" s="1"/>
  <c r="AE363" i="5" a="1"/>
  <c r="AE363" i="5" s="1"/>
  <c r="AA363" i="5" a="1"/>
  <c r="AA363" i="5" s="1"/>
  <c r="W363" i="5" a="1"/>
  <c r="W363" i="5" s="1"/>
  <c r="S363" i="5" a="1"/>
  <c r="S363" i="5" s="1"/>
  <c r="O363" i="5" a="1"/>
  <c r="O363" i="5" s="1"/>
  <c r="K363" i="5" a="1"/>
  <c r="K363" i="5" s="1"/>
  <c r="G363" i="5" a="1"/>
  <c r="G363" i="5" s="1"/>
  <c r="C363" i="5" a="1"/>
  <c r="C363" i="5" s="1"/>
  <c r="DL363" i="5" a="1"/>
  <c r="DL363" i="5" s="1"/>
  <c r="DH363" i="5" a="1"/>
  <c r="DH363" i="5" s="1"/>
  <c r="DD363" i="5" a="1"/>
  <c r="DD363" i="5" s="1"/>
  <c r="CL363" i="5" a="1"/>
  <c r="CL363" i="5" s="1"/>
  <c r="CH363" i="5" a="1"/>
  <c r="CH363" i="5" s="1"/>
  <c r="CD363" i="5" a="1"/>
  <c r="CD363" i="5" s="1"/>
  <c r="BR363" i="5" a="1"/>
  <c r="BR363" i="5" s="1"/>
  <c r="BJ363" i="5" a="1"/>
  <c r="BJ363" i="5" s="1"/>
  <c r="BF363" i="5" a="1"/>
  <c r="BF363" i="5" s="1"/>
  <c r="BB363" i="5" a="1"/>
  <c r="BB363" i="5" s="1"/>
  <c r="AX363" i="5" a="1"/>
  <c r="AX363" i="5" s="1"/>
  <c r="AT363" i="5" a="1"/>
  <c r="AT363" i="5" s="1"/>
  <c r="AL363" i="5" a="1"/>
  <c r="AL363" i="5" s="1"/>
  <c r="AH363" i="5" a="1"/>
  <c r="AH363" i="5" s="1"/>
  <c r="AD363" i="5" a="1"/>
  <c r="AD363" i="5" s="1"/>
  <c r="Z363" i="5" a="1"/>
  <c r="Z363" i="5" s="1"/>
  <c r="V363" i="5" a="1"/>
  <c r="V363" i="5" s="1"/>
  <c r="R363" i="5" a="1"/>
  <c r="R363" i="5" s="1"/>
  <c r="N363" i="5" a="1"/>
  <c r="N363" i="5" s="1"/>
  <c r="J363" i="5" a="1"/>
  <c r="J363" i="5" s="1"/>
  <c r="F363" i="5" a="1"/>
  <c r="F363" i="5" s="1"/>
  <c r="DK363" i="5" a="1"/>
  <c r="DK363" i="5" s="1"/>
  <c r="DG363" i="5" a="1"/>
  <c r="DG363" i="5" s="1"/>
  <c r="DC363" i="5" a="1"/>
  <c r="DC363" i="5" s="1"/>
  <c r="CK363" i="5" a="1"/>
  <c r="CK363" i="5" s="1"/>
  <c r="CG363" i="5" a="1"/>
  <c r="CG363" i="5" s="1"/>
  <c r="CC363" i="5" a="1"/>
  <c r="CC363" i="5" s="1"/>
  <c r="BQ363" i="5" a="1"/>
  <c r="BQ363" i="5" s="1"/>
  <c r="BI363" i="5" a="1"/>
  <c r="BI363" i="5" s="1"/>
  <c r="BE363" i="5" a="1"/>
  <c r="BE363" i="5" s="1"/>
  <c r="BA363" i="5" a="1"/>
  <c r="BA363" i="5" s="1"/>
  <c r="AW363" i="5" a="1"/>
  <c r="AW363" i="5" s="1"/>
  <c r="AS363" i="5" a="1"/>
  <c r="AS363" i="5" s="1"/>
  <c r="AK363" i="5" a="1"/>
  <c r="AK363" i="5" s="1"/>
  <c r="AG363" i="5" a="1"/>
  <c r="AG363" i="5" s="1"/>
  <c r="AC363" i="5" a="1"/>
  <c r="AC363" i="5" s="1"/>
  <c r="Y363" i="5" a="1"/>
  <c r="Y363" i="5" s="1"/>
  <c r="U363" i="5" a="1"/>
  <c r="U363" i="5" s="1"/>
  <c r="Q363" i="5" a="1"/>
  <c r="Q363" i="5" s="1"/>
  <c r="M363" i="5" a="1"/>
  <c r="M363" i="5" s="1"/>
  <c r="I363" i="5" a="1"/>
  <c r="I363" i="5" s="1"/>
  <c r="E363" i="5" a="1"/>
  <c r="E363" i="5" s="1"/>
  <c r="DI198" i="5" a="1"/>
  <c r="DI198" i="5" s="1"/>
  <c r="DE198" i="5" a="1"/>
  <c r="DE198" i="5" s="1"/>
  <c r="DA198" i="5" a="1"/>
  <c r="DA198" i="5" s="1"/>
  <c r="CI198" i="5" a="1"/>
  <c r="CI198" i="5" s="1"/>
  <c r="CE198" i="5" a="1"/>
  <c r="CE198" i="5" s="1"/>
  <c r="CA198" i="5" a="1"/>
  <c r="CA198" i="5" s="1"/>
  <c r="AO198" i="5" s="1"/>
  <c r="BK198" i="5" a="1"/>
  <c r="BK198" i="5" s="1"/>
  <c r="BG198" i="5" a="1"/>
  <c r="BG198" i="5" s="1"/>
  <c r="BC198" i="5" a="1"/>
  <c r="BC198" i="5" s="1"/>
  <c r="AY198" i="5" a="1"/>
  <c r="AY198" i="5" s="1"/>
  <c r="AU198" i="5" a="1"/>
  <c r="AU198" i="5" s="1"/>
  <c r="A199" i="5"/>
  <c r="AI198" i="5" a="1"/>
  <c r="AI198" i="5" s="1"/>
  <c r="AE198" i="5" a="1"/>
  <c r="AE198" i="5" s="1"/>
  <c r="AA198" i="5" a="1"/>
  <c r="AA198" i="5" s="1"/>
  <c r="W198" i="5" a="1"/>
  <c r="W198" i="5" s="1"/>
  <c r="S198" i="5" a="1"/>
  <c r="S198" i="5" s="1"/>
  <c r="O198" i="5" a="1"/>
  <c r="O198" i="5" s="1"/>
  <c r="K198" i="5" a="1"/>
  <c r="K198" i="5" s="1"/>
  <c r="G198" i="5" a="1"/>
  <c r="G198" i="5" s="1"/>
  <c r="C198" i="5" a="1"/>
  <c r="C198" i="5" s="1"/>
  <c r="DH198" i="5" a="1"/>
  <c r="DH198" i="5" s="1"/>
  <c r="DC198" i="5" a="1"/>
  <c r="DC198" i="5" s="1"/>
  <c r="CJ198" i="5" a="1"/>
  <c r="CJ198" i="5" s="1"/>
  <c r="CD198" i="5" a="1"/>
  <c r="CD198" i="5" s="1"/>
  <c r="BQ198" i="5" a="1"/>
  <c r="BQ198" i="5" s="1"/>
  <c r="BH198" i="5" a="1"/>
  <c r="BH198" i="5" s="1"/>
  <c r="BB198" i="5" a="1"/>
  <c r="BB198" i="5" s="1"/>
  <c r="AW198" i="5" a="1"/>
  <c r="AW198" i="5" s="1"/>
  <c r="AJ198" i="5" a="1"/>
  <c r="AJ198" i="5" s="1"/>
  <c r="AD198" i="5" a="1"/>
  <c r="AD198" i="5" s="1"/>
  <c r="Y198" i="5" a="1"/>
  <c r="Y198" i="5" s="1"/>
  <c r="T198" i="5" a="1"/>
  <c r="T198" i="5" s="1"/>
  <c r="N198" i="5" a="1"/>
  <c r="N198" i="5" s="1"/>
  <c r="I198" i="5" a="1"/>
  <c r="I198" i="5" s="1"/>
  <c r="D198" i="5" a="1"/>
  <c r="D198" i="5" s="1"/>
  <c r="DK198" i="5" a="1"/>
  <c r="DK198" i="5" s="1"/>
  <c r="DF198" i="5" a="1"/>
  <c r="DF198" i="5" s="1"/>
  <c r="CL198" i="5" a="1"/>
  <c r="CL198" i="5" s="1"/>
  <c r="CG198" i="5" a="1"/>
  <c r="CG198" i="5" s="1"/>
  <c r="CB198" i="5" a="1"/>
  <c r="CB198" i="5" s="1"/>
  <c r="BJ198" i="5" a="1"/>
  <c r="BJ198" i="5" s="1"/>
  <c r="BE198" i="5" a="1"/>
  <c r="BE198" i="5" s="1"/>
  <c r="AZ198" i="5" a="1"/>
  <c r="AZ198" i="5" s="1"/>
  <c r="AT198" i="5" a="1"/>
  <c r="AT198" i="5" s="1"/>
  <c r="AL198" i="5" a="1"/>
  <c r="AL198" i="5" s="1"/>
  <c r="AG198" i="5" a="1"/>
  <c r="AG198" i="5" s="1"/>
  <c r="AB198" i="5" a="1"/>
  <c r="AB198" i="5" s="1"/>
  <c r="V198" i="5" a="1"/>
  <c r="V198" i="5" s="1"/>
  <c r="Q198" i="5" a="1"/>
  <c r="Q198" i="5" s="1"/>
  <c r="L198" i="5" a="1"/>
  <c r="L198" i="5" s="1"/>
  <c r="F198" i="5" a="1"/>
  <c r="F198" i="5" s="1"/>
  <c r="CH198" i="5" a="1"/>
  <c r="CH198" i="5" s="1"/>
  <c r="BA198" i="5" a="1"/>
  <c r="BA198" i="5" s="1"/>
  <c r="AH198" i="5" a="1"/>
  <c r="AH198" i="5" s="1"/>
  <c r="M198" i="5" a="1"/>
  <c r="M198" i="5" s="1"/>
  <c r="CF198" i="5" a="1"/>
  <c r="CF198" i="5" s="1"/>
  <c r="AX198" i="5" a="1"/>
  <c r="AX198" i="5" s="1"/>
  <c r="AF198" i="5" a="1"/>
  <c r="AF198" i="5" s="1"/>
  <c r="J198" i="5" a="1"/>
  <c r="J198" i="5" s="1"/>
  <c r="DL198" i="5" a="1"/>
  <c r="DL198" i="5" s="1"/>
  <c r="CC198" i="5" a="1"/>
  <c r="CC198" i="5" s="1"/>
  <c r="AV198" i="5" a="1"/>
  <c r="AV198" i="5" s="1"/>
  <c r="AC198" i="5" a="1"/>
  <c r="AC198" i="5" s="1"/>
  <c r="H198" i="5" a="1"/>
  <c r="H198" i="5" s="1"/>
  <c r="DJ198" i="5" a="1"/>
  <c r="DJ198" i="5" s="1"/>
  <c r="BR198" i="5" a="1"/>
  <c r="BR198" i="5" s="1"/>
  <c r="AS198" i="5" a="1"/>
  <c r="AS198" i="5" s="1"/>
  <c r="Z198" i="5" a="1"/>
  <c r="Z198" i="5" s="1"/>
  <c r="E198" i="5" a="1"/>
  <c r="E198" i="5" s="1"/>
  <c r="DG198" i="5" a="1"/>
  <c r="DG198" i="5" s="1"/>
  <c r="BL198" i="5" a="1"/>
  <c r="BL198" i="5" s="1"/>
  <c r="X198" i="5" a="1"/>
  <c r="X198" i="5" s="1"/>
  <c r="DD198" i="5" a="1"/>
  <c r="DD198" i="5" s="1"/>
  <c r="BI198" i="5" a="1"/>
  <c r="BI198" i="5" s="1"/>
  <c r="U198" i="5" a="1"/>
  <c r="U198" i="5" s="1"/>
  <c r="DB198" i="5" a="1"/>
  <c r="DB198" i="5" s="1"/>
  <c r="BF198" i="5" a="1"/>
  <c r="BF198" i="5" s="1"/>
  <c r="R198" i="5" a="1"/>
  <c r="R198" i="5" s="1"/>
  <c r="CK198" i="5" a="1"/>
  <c r="CK198" i="5" s="1"/>
  <c r="BD198" i="5" a="1"/>
  <c r="BD198" i="5" s="1"/>
  <c r="AK198" i="5" a="1"/>
  <c r="AK198" i="5" s="1"/>
  <c r="P198" i="5" a="1"/>
  <c r="P198" i="5" s="1"/>
  <c r="AK435" i="5" a="1"/>
  <c r="AK435" i="5" s="1"/>
  <c r="AG435" i="5" a="1"/>
  <c r="AG435" i="5" s="1"/>
  <c r="AC435" i="5" a="1"/>
  <c r="AC435" i="5" s="1"/>
  <c r="Y435" i="5" a="1"/>
  <c r="Y435" i="5" s="1"/>
  <c r="U435" i="5" a="1"/>
  <c r="U435" i="5" s="1"/>
  <c r="Q435" i="5" a="1"/>
  <c r="Q435" i="5" s="1"/>
  <c r="M435" i="5" a="1"/>
  <c r="M435" i="5" s="1"/>
  <c r="I435" i="5" a="1"/>
  <c r="I435" i="5" s="1"/>
  <c r="E435" i="5" a="1"/>
  <c r="E435" i="5" s="1"/>
  <c r="DJ435" i="5" a="1"/>
  <c r="DJ435" i="5" s="1"/>
  <c r="DF435" i="5" a="1"/>
  <c r="DF435" i="5" s="1"/>
  <c r="DB435" i="5" a="1"/>
  <c r="DB435" i="5" s="1"/>
  <c r="CJ435" i="5" a="1"/>
  <c r="CJ435" i="5" s="1"/>
  <c r="CF435" i="5" a="1"/>
  <c r="CF435" i="5" s="1"/>
  <c r="CB435" i="5" a="1"/>
  <c r="CB435" i="5" s="1"/>
  <c r="BL435" i="5" a="1"/>
  <c r="BL435" i="5" s="1"/>
  <c r="BH435" i="5" a="1"/>
  <c r="BH435" i="5" s="1"/>
  <c r="BD435" i="5" a="1"/>
  <c r="BD435" i="5" s="1"/>
  <c r="AZ435" i="5" a="1"/>
  <c r="AZ435" i="5" s="1"/>
  <c r="AV435" i="5" a="1"/>
  <c r="AV435" i="5" s="1"/>
  <c r="AJ435" i="5" a="1"/>
  <c r="AJ435" i="5" s="1"/>
  <c r="AF435" i="5" a="1"/>
  <c r="AF435" i="5" s="1"/>
  <c r="AB435" i="5" a="1"/>
  <c r="AB435" i="5" s="1"/>
  <c r="X435" i="5" a="1"/>
  <c r="X435" i="5" s="1"/>
  <c r="T435" i="5" a="1"/>
  <c r="T435" i="5" s="1"/>
  <c r="P435" i="5" a="1"/>
  <c r="P435" i="5" s="1"/>
  <c r="L435" i="5" a="1"/>
  <c r="L435" i="5" s="1"/>
  <c r="H435" i="5" a="1"/>
  <c r="H435" i="5" s="1"/>
  <c r="D435" i="5" a="1"/>
  <c r="D435" i="5" s="1"/>
  <c r="A436" i="5"/>
  <c r="AI435" i="5" a="1"/>
  <c r="AI435" i="5" s="1"/>
  <c r="AE435" i="5" a="1"/>
  <c r="AE435" i="5" s="1"/>
  <c r="AA435" i="5" a="1"/>
  <c r="AA435" i="5" s="1"/>
  <c r="W435" i="5" a="1"/>
  <c r="W435" i="5" s="1"/>
  <c r="S435" i="5" a="1"/>
  <c r="S435" i="5" s="1"/>
  <c r="O435" i="5" a="1"/>
  <c r="O435" i="5" s="1"/>
  <c r="K435" i="5" a="1"/>
  <c r="K435" i="5" s="1"/>
  <c r="G435" i="5" a="1"/>
  <c r="G435" i="5" s="1"/>
  <c r="C435" i="5" a="1"/>
  <c r="C435" i="5" s="1"/>
  <c r="DL435" i="5" a="1"/>
  <c r="DL435" i="5" s="1"/>
  <c r="DH435" i="5" a="1"/>
  <c r="DH435" i="5" s="1"/>
  <c r="DD435" i="5" a="1"/>
  <c r="DD435" i="5" s="1"/>
  <c r="CL435" i="5" a="1"/>
  <c r="CL435" i="5" s="1"/>
  <c r="CH435" i="5" a="1"/>
  <c r="CH435" i="5" s="1"/>
  <c r="CD435" i="5" a="1"/>
  <c r="CD435" i="5" s="1"/>
  <c r="BR435" i="5" a="1"/>
  <c r="BR435" i="5" s="1"/>
  <c r="BJ435" i="5" a="1"/>
  <c r="BJ435" i="5" s="1"/>
  <c r="BF435" i="5" a="1"/>
  <c r="BF435" i="5" s="1"/>
  <c r="BB435" i="5" a="1"/>
  <c r="BB435" i="5" s="1"/>
  <c r="AX435" i="5" a="1"/>
  <c r="AX435" i="5" s="1"/>
  <c r="AT435" i="5" a="1"/>
  <c r="AT435" i="5" s="1"/>
  <c r="AL435" i="5" a="1"/>
  <c r="AL435" i="5" s="1"/>
  <c r="AH435" i="5" a="1"/>
  <c r="AH435" i="5" s="1"/>
  <c r="AD435" i="5" a="1"/>
  <c r="AD435" i="5" s="1"/>
  <c r="Z435" i="5" a="1"/>
  <c r="Z435" i="5" s="1"/>
  <c r="V435" i="5" a="1"/>
  <c r="V435" i="5" s="1"/>
  <c r="R435" i="5" a="1"/>
  <c r="R435" i="5" s="1"/>
  <c r="N435" i="5" a="1"/>
  <c r="N435" i="5" s="1"/>
  <c r="J435" i="5" a="1"/>
  <c r="J435" i="5" s="1"/>
  <c r="F435" i="5" a="1"/>
  <c r="F435" i="5" s="1"/>
  <c r="CK435" i="5" a="1"/>
  <c r="CK435" i="5" s="1"/>
  <c r="BI435" i="5" a="1"/>
  <c r="BI435" i="5" s="1"/>
  <c r="AS435" i="5" a="1"/>
  <c r="AS435" i="5" s="1"/>
  <c r="CI435" i="5" a="1"/>
  <c r="CI435" i="5" s="1"/>
  <c r="BG435" i="5" a="1"/>
  <c r="BG435" i="5" s="1"/>
  <c r="DK435" i="5" a="1"/>
  <c r="DK435" i="5" s="1"/>
  <c r="CG435" i="5" a="1"/>
  <c r="CG435" i="5" s="1"/>
  <c r="BE435" i="5" a="1"/>
  <c r="BE435" i="5" s="1"/>
  <c r="DI435" i="5" a="1"/>
  <c r="DI435" i="5" s="1"/>
  <c r="CE435" i="5" a="1"/>
  <c r="CE435" i="5" s="1"/>
  <c r="BC435" i="5" a="1"/>
  <c r="BC435" i="5" s="1"/>
  <c r="DG435" i="5" a="1"/>
  <c r="DG435" i="5" s="1"/>
  <c r="CC435" i="5" a="1"/>
  <c r="CC435" i="5" s="1"/>
  <c r="BA435" i="5" a="1"/>
  <c r="BA435" i="5" s="1"/>
  <c r="DE435" i="5" a="1"/>
  <c r="DE435" i="5" s="1"/>
  <c r="CA435" i="5" a="1"/>
  <c r="CA435" i="5" s="1"/>
  <c r="AO435" i="5" s="1"/>
  <c r="AY435" i="5" a="1"/>
  <c r="AY435" i="5" s="1"/>
  <c r="DC435" i="5" a="1"/>
  <c r="DC435" i="5" s="1"/>
  <c r="BQ435" i="5" a="1"/>
  <c r="BQ435" i="5" s="1"/>
  <c r="AW435" i="5" a="1"/>
  <c r="AW435" i="5" s="1"/>
  <c r="AU435" i="5" a="1"/>
  <c r="AU435" i="5" s="1"/>
  <c r="DA435" i="5" a="1"/>
  <c r="DA435" i="5" s="1"/>
  <c r="BK435" i="5" a="1"/>
  <c r="BK435" i="5" s="1"/>
  <c r="DJ540" i="5" a="1"/>
  <c r="DJ540" i="5" s="1"/>
  <c r="DF540" i="5" a="1"/>
  <c r="DF540" i="5" s="1"/>
  <c r="DB540" i="5" a="1"/>
  <c r="DB540" i="5" s="1"/>
  <c r="CJ540" i="5" a="1"/>
  <c r="CJ540" i="5" s="1"/>
  <c r="CF540" i="5" a="1"/>
  <c r="CF540" i="5" s="1"/>
  <c r="CB540" i="5" a="1"/>
  <c r="CB540" i="5" s="1"/>
  <c r="BL540" i="5" a="1"/>
  <c r="BL540" i="5" s="1"/>
  <c r="BH540" i="5" a="1"/>
  <c r="BH540" i="5" s="1"/>
  <c r="BD540" i="5" a="1"/>
  <c r="BD540" i="5" s="1"/>
  <c r="AZ540" i="5" a="1"/>
  <c r="AZ540" i="5" s="1"/>
  <c r="AV540" i="5" a="1"/>
  <c r="AV540" i="5" s="1"/>
  <c r="AJ540" i="5" a="1"/>
  <c r="AJ540" i="5" s="1"/>
  <c r="AF540" i="5" a="1"/>
  <c r="AF540" i="5" s="1"/>
  <c r="AB540" i="5" a="1"/>
  <c r="AB540" i="5" s="1"/>
  <c r="X540" i="5" a="1"/>
  <c r="X540" i="5" s="1"/>
  <c r="T540" i="5" a="1"/>
  <c r="T540" i="5" s="1"/>
  <c r="P540" i="5" a="1"/>
  <c r="P540" i="5" s="1"/>
  <c r="L540" i="5" a="1"/>
  <c r="L540" i="5" s="1"/>
  <c r="H540" i="5" a="1"/>
  <c r="H540" i="5" s="1"/>
  <c r="D540" i="5" a="1"/>
  <c r="D540" i="5" s="1"/>
  <c r="DI540" i="5" a="1"/>
  <c r="DI540" i="5" s="1"/>
  <c r="DE540" i="5" a="1"/>
  <c r="DE540" i="5" s="1"/>
  <c r="DA540" i="5" a="1"/>
  <c r="DA540" i="5" s="1"/>
  <c r="CI540" i="5" a="1"/>
  <c r="CI540" i="5" s="1"/>
  <c r="CE540" i="5" a="1"/>
  <c r="CE540" i="5" s="1"/>
  <c r="CA540" i="5" a="1"/>
  <c r="CA540" i="5" s="1"/>
  <c r="AO540" i="5" s="1"/>
  <c r="BK540" i="5" a="1"/>
  <c r="BK540" i="5" s="1"/>
  <c r="BG540" i="5" a="1"/>
  <c r="BG540" i="5" s="1"/>
  <c r="BC540" i="5" a="1"/>
  <c r="BC540" i="5" s="1"/>
  <c r="AY540" i="5" a="1"/>
  <c r="AY540" i="5" s="1"/>
  <c r="AU540" i="5" a="1"/>
  <c r="AU540" i="5" s="1"/>
  <c r="A541" i="5"/>
  <c r="AI540" i="5" a="1"/>
  <c r="AI540" i="5" s="1"/>
  <c r="AE540" i="5" a="1"/>
  <c r="AE540" i="5" s="1"/>
  <c r="AA540" i="5" a="1"/>
  <c r="AA540" i="5" s="1"/>
  <c r="W540" i="5" a="1"/>
  <c r="W540" i="5" s="1"/>
  <c r="S540" i="5" a="1"/>
  <c r="S540" i="5" s="1"/>
  <c r="O540" i="5" a="1"/>
  <c r="O540" i="5" s="1"/>
  <c r="K540" i="5" a="1"/>
  <c r="K540" i="5" s="1"/>
  <c r="G540" i="5" a="1"/>
  <c r="G540" i="5" s="1"/>
  <c r="C540" i="5" a="1"/>
  <c r="C540" i="5" s="1"/>
  <c r="DL540" i="5" a="1"/>
  <c r="DL540" i="5" s="1"/>
  <c r="DH540" i="5" a="1"/>
  <c r="DH540" i="5" s="1"/>
  <c r="DD540" i="5" a="1"/>
  <c r="DD540" i="5" s="1"/>
  <c r="CL540" i="5" a="1"/>
  <c r="CL540" i="5" s="1"/>
  <c r="CH540" i="5" a="1"/>
  <c r="CH540" i="5" s="1"/>
  <c r="CD540" i="5" a="1"/>
  <c r="CD540" i="5" s="1"/>
  <c r="BR540" i="5" a="1"/>
  <c r="BR540" i="5" s="1"/>
  <c r="BJ540" i="5" a="1"/>
  <c r="BJ540" i="5" s="1"/>
  <c r="BF540" i="5" a="1"/>
  <c r="BF540" i="5" s="1"/>
  <c r="BB540" i="5" a="1"/>
  <c r="BB540" i="5" s="1"/>
  <c r="AX540" i="5" a="1"/>
  <c r="AX540" i="5" s="1"/>
  <c r="AT540" i="5" a="1"/>
  <c r="AT540" i="5" s="1"/>
  <c r="AL540" i="5" a="1"/>
  <c r="AL540" i="5" s="1"/>
  <c r="AH540" i="5" a="1"/>
  <c r="AH540" i="5" s="1"/>
  <c r="AD540" i="5" a="1"/>
  <c r="AD540" i="5" s="1"/>
  <c r="Z540" i="5" a="1"/>
  <c r="Z540" i="5" s="1"/>
  <c r="V540" i="5" a="1"/>
  <c r="V540" i="5" s="1"/>
  <c r="R540" i="5" a="1"/>
  <c r="R540" i="5" s="1"/>
  <c r="N540" i="5" a="1"/>
  <c r="N540" i="5" s="1"/>
  <c r="J540" i="5" a="1"/>
  <c r="J540" i="5" s="1"/>
  <c r="F540" i="5" a="1"/>
  <c r="F540" i="5" s="1"/>
  <c r="DK540" i="5" a="1"/>
  <c r="DK540" i="5" s="1"/>
  <c r="DG540" i="5" a="1"/>
  <c r="DG540" i="5" s="1"/>
  <c r="DC540" i="5" a="1"/>
  <c r="DC540" i="5" s="1"/>
  <c r="CK540" i="5" a="1"/>
  <c r="CK540" i="5" s="1"/>
  <c r="CG540" i="5" a="1"/>
  <c r="CG540" i="5" s="1"/>
  <c r="CC540" i="5" a="1"/>
  <c r="CC540" i="5" s="1"/>
  <c r="BQ540" i="5" a="1"/>
  <c r="BQ540" i="5" s="1"/>
  <c r="BI540" i="5" a="1"/>
  <c r="BI540" i="5" s="1"/>
  <c r="BE540" i="5" a="1"/>
  <c r="BE540" i="5" s="1"/>
  <c r="BA540" i="5" a="1"/>
  <c r="BA540" i="5" s="1"/>
  <c r="AW540" i="5" a="1"/>
  <c r="AW540" i="5" s="1"/>
  <c r="AS540" i="5" a="1"/>
  <c r="AS540" i="5" s="1"/>
  <c r="M540" i="5" a="1"/>
  <c r="M540" i="5" s="1"/>
  <c r="I540" i="5" a="1"/>
  <c r="I540" i="5" s="1"/>
  <c r="AK540" i="5" a="1"/>
  <c r="AK540" i="5" s="1"/>
  <c r="E540" i="5" a="1"/>
  <c r="E540" i="5" s="1"/>
  <c r="AG540" i="5" a="1"/>
  <c r="AG540" i="5" s="1"/>
  <c r="AC540" i="5" a="1"/>
  <c r="AC540" i="5" s="1"/>
  <c r="Y540" i="5" a="1"/>
  <c r="Y540" i="5" s="1"/>
  <c r="U540" i="5" a="1"/>
  <c r="U540" i="5" s="1"/>
  <c r="Q540" i="5" a="1"/>
  <c r="Q540" i="5" s="1"/>
  <c r="DJ589" i="5" a="1"/>
  <c r="DJ589" i="5" s="1"/>
  <c r="DF589" i="5" a="1"/>
  <c r="DF589" i="5" s="1"/>
  <c r="DB589" i="5" a="1"/>
  <c r="DB589" i="5" s="1"/>
  <c r="CJ589" i="5" a="1"/>
  <c r="CJ589" i="5" s="1"/>
  <c r="CF589" i="5" a="1"/>
  <c r="CF589" i="5" s="1"/>
  <c r="CB589" i="5" a="1"/>
  <c r="CB589" i="5" s="1"/>
  <c r="BL589" i="5" a="1"/>
  <c r="BL589" i="5" s="1"/>
  <c r="BH589" i="5" a="1"/>
  <c r="BH589" i="5" s="1"/>
  <c r="BD589" i="5" a="1"/>
  <c r="BD589" i="5" s="1"/>
  <c r="AZ589" i="5" a="1"/>
  <c r="AZ589" i="5" s="1"/>
  <c r="AV589" i="5" a="1"/>
  <c r="AV589" i="5" s="1"/>
  <c r="AJ589" i="5" a="1"/>
  <c r="AJ589" i="5" s="1"/>
  <c r="AF589" i="5" a="1"/>
  <c r="AF589" i="5" s="1"/>
  <c r="AB589" i="5" a="1"/>
  <c r="AB589" i="5" s="1"/>
  <c r="X589" i="5" a="1"/>
  <c r="X589" i="5" s="1"/>
  <c r="T589" i="5" a="1"/>
  <c r="T589" i="5" s="1"/>
  <c r="P589" i="5" a="1"/>
  <c r="P589" i="5" s="1"/>
  <c r="L589" i="5" a="1"/>
  <c r="L589" i="5" s="1"/>
  <c r="H589" i="5" a="1"/>
  <c r="H589" i="5" s="1"/>
  <c r="D589" i="5" a="1"/>
  <c r="D589" i="5" s="1"/>
  <c r="DI589" i="5" a="1"/>
  <c r="DI589" i="5" s="1"/>
  <c r="DE589" i="5" a="1"/>
  <c r="DE589" i="5" s="1"/>
  <c r="DA589" i="5" a="1"/>
  <c r="DA589" i="5" s="1"/>
  <c r="CI589" i="5" a="1"/>
  <c r="CI589" i="5" s="1"/>
  <c r="CE589" i="5" a="1"/>
  <c r="CE589" i="5" s="1"/>
  <c r="CA589" i="5" a="1"/>
  <c r="CA589" i="5" s="1"/>
  <c r="AO589" i="5" s="1"/>
  <c r="BK589" i="5" a="1"/>
  <c r="BK589" i="5" s="1"/>
  <c r="BG589" i="5" a="1"/>
  <c r="BG589" i="5" s="1"/>
  <c r="BC589" i="5" a="1"/>
  <c r="BC589" i="5" s="1"/>
  <c r="AY589" i="5" a="1"/>
  <c r="AY589" i="5" s="1"/>
  <c r="AU589" i="5" a="1"/>
  <c r="AU589" i="5" s="1"/>
  <c r="A590" i="5"/>
  <c r="AI589" i="5" a="1"/>
  <c r="AI589" i="5" s="1"/>
  <c r="AE589" i="5" a="1"/>
  <c r="AE589" i="5" s="1"/>
  <c r="AA589" i="5" a="1"/>
  <c r="AA589" i="5" s="1"/>
  <c r="W589" i="5" a="1"/>
  <c r="W589" i="5" s="1"/>
  <c r="S589" i="5" a="1"/>
  <c r="S589" i="5" s="1"/>
  <c r="O589" i="5" a="1"/>
  <c r="O589" i="5" s="1"/>
  <c r="K589" i="5" a="1"/>
  <c r="K589" i="5" s="1"/>
  <c r="G589" i="5" a="1"/>
  <c r="G589" i="5" s="1"/>
  <c r="C589" i="5" a="1"/>
  <c r="C589" i="5" s="1"/>
  <c r="DL589" i="5" a="1"/>
  <c r="DL589" i="5" s="1"/>
  <c r="DH589" i="5" a="1"/>
  <c r="DH589" i="5" s="1"/>
  <c r="DD589" i="5" a="1"/>
  <c r="DD589" i="5" s="1"/>
  <c r="CL589" i="5" a="1"/>
  <c r="CL589" i="5" s="1"/>
  <c r="CH589" i="5" a="1"/>
  <c r="CH589" i="5" s="1"/>
  <c r="CD589" i="5" a="1"/>
  <c r="CD589" i="5" s="1"/>
  <c r="BR589" i="5" a="1"/>
  <c r="BR589" i="5" s="1"/>
  <c r="BJ589" i="5" a="1"/>
  <c r="BJ589" i="5" s="1"/>
  <c r="BF589" i="5" a="1"/>
  <c r="BF589" i="5" s="1"/>
  <c r="BB589" i="5" a="1"/>
  <c r="BB589" i="5" s="1"/>
  <c r="AX589" i="5" a="1"/>
  <c r="AX589" i="5" s="1"/>
  <c r="AT589" i="5" a="1"/>
  <c r="AT589" i="5" s="1"/>
  <c r="AL589" i="5" a="1"/>
  <c r="AL589" i="5" s="1"/>
  <c r="AH589" i="5" a="1"/>
  <c r="AH589" i="5" s="1"/>
  <c r="AD589" i="5" a="1"/>
  <c r="AD589" i="5" s="1"/>
  <c r="Z589" i="5" a="1"/>
  <c r="Z589" i="5" s="1"/>
  <c r="V589" i="5" a="1"/>
  <c r="V589" i="5" s="1"/>
  <c r="R589" i="5" a="1"/>
  <c r="R589" i="5" s="1"/>
  <c r="F589" i="5" a="1"/>
  <c r="F589" i="5" s="1"/>
  <c r="CK589" i="5" a="1"/>
  <c r="CK589" i="5" s="1"/>
  <c r="BI589" i="5" a="1"/>
  <c r="BI589" i="5" s="1"/>
  <c r="AS589" i="5" a="1"/>
  <c r="AS589" i="5" s="1"/>
  <c r="AG589" i="5" a="1"/>
  <c r="AG589" i="5" s="1"/>
  <c r="Q589" i="5" a="1"/>
  <c r="Q589" i="5" s="1"/>
  <c r="N589" i="5" a="1"/>
  <c r="N589" i="5" s="1"/>
  <c r="E589" i="5" a="1"/>
  <c r="E589" i="5" s="1"/>
  <c r="DK589" i="5" a="1"/>
  <c r="DK589" i="5" s="1"/>
  <c r="CG589" i="5" a="1"/>
  <c r="CG589" i="5" s="1"/>
  <c r="BE589" i="5" a="1"/>
  <c r="BE589" i="5" s="1"/>
  <c r="AC589" i="5" a="1"/>
  <c r="AC589" i="5" s="1"/>
  <c r="M589" i="5" a="1"/>
  <c r="M589" i="5" s="1"/>
  <c r="DG589" i="5" a="1"/>
  <c r="DG589" i="5" s="1"/>
  <c r="CC589" i="5" a="1"/>
  <c r="CC589" i="5" s="1"/>
  <c r="BA589" i="5" a="1"/>
  <c r="BA589" i="5" s="1"/>
  <c r="Y589" i="5" a="1"/>
  <c r="Y589" i="5" s="1"/>
  <c r="J589" i="5" a="1"/>
  <c r="J589" i="5" s="1"/>
  <c r="DC589" i="5" a="1"/>
  <c r="DC589" i="5" s="1"/>
  <c r="BQ589" i="5" a="1"/>
  <c r="BQ589" i="5" s="1"/>
  <c r="AW589" i="5" a="1"/>
  <c r="AW589" i="5" s="1"/>
  <c r="AK589" i="5" a="1"/>
  <c r="AK589" i="5" s="1"/>
  <c r="U589" i="5" a="1"/>
  <c r="U589" i="5" s="1"/>
  <c r="I589" i="5" a="1"/>
  <c r="I589" i="5" s="1"/>
  <c r="AJ613" i="5" a="1"/>
  <c r="AJ613" i="5" s="1"/>
  <c r="AF613" i="5" a="1"/>
  <c r="AF613" i="5" s="1"/>
  <c r="AB613" i="5" a="1"/>
  <c r="AB613" i="5" s="1"/>
  <c r="X613" i="5" a="1"/>
  <c r="X613" i="5" s="1"/>
  <c r="T613" i="5" a="1"/>
  <c r="T613" i="5" s="1"/>
  <c r="P613" i="5" a="1"/>
  <c r="P613" i="5" s="1"/>
  <c r="L613" i="5" a="1"/>
  <c r="L613" i="5" s="1"/>
  <c r="H613" i="5" a="1"/>
  <c r="H613" i="5" s="1"/>
  <c r="D613" i="5" a="1"/>
  <c r="D613" i="5" s="1"/>
  <c r="DG613" i="5" a="1"/>
  <c r="DG613" i="5" s="1"/>
  <c r="CJ613" i="5" a="1"/>
  <c r="CJ613" i="5" s="1"/>
  <c r="CE613" i="5" a="1"/>
  <c r="CE613" i="5" s="1"/>
  <c r="DD613" i="5" a="1"/>
  <c r="DD613" i="5" s="1"/>
  <c r="CG613" i="5" a="1"/>
  <c r="CG613" i="5" s="1"/>
  <c r="DK613" i="5" a="1"/>
  <c r="DK613" i="5" s="1"/>
  <c r="DE613" i="5" a="1"/>
  <c r="DE613" i="5" s="1"/>
  <c r="CK613" i="5" a="1"/>
  <c r="CK613" i="5" s="1"/>
  <c r="BR613" i="5" a="1"/>
  <c r="BR613" i="5" s="1"/>
  <c r="BE613" i="5" a="1"/>
  <c r="BE613" i="5" s="1"/>
  <c r="AV613" i="5" a="1"/>
  <c r="AV613" i="5" s="1"/>
  <c r="AE613" i="5" a="1"/>
  <c r="AE613" i="5" s="1"/>
  <c r="V613" i="5" a="1"/>
  <c r="V613" i="5" s="1"/>
  <c r="M613" i="5" a="1"/>
  <c r="M613" i="5" s="1"/>
  <c r="CD613" i="5" a="1"/>
  <c r="CD613" i="5" s="1"/>
  <c r="BI613" i="5" a="1"/>
  <c r="BI613" i="5" s="1"/>
  <c r="AZ613" i="5" a="1"/>
  <c r="AZ613" i="5" s="1"/>
  <c r="AU613" i="5" a="1"/>
  <c r="AU613" i="5" s="1"/>
  <c r="AI613" i="5" a="1"/>
  <c r="AI613" i="5" s="1"/>
  <c r="Z613" i="5" a="1"/>
  <c r="Z613" i="5" s="1"/>
  <c r="Q613" i="5" a="1"/>
  <c r="Q613" i="5" s="1"/>
  <c r="C613" i="5" a="1"/>
  <c r="C613" i="5" s="1"/>
  <c r="DJ613" i="5" a="1"/>
  <c r="DJ613" i="5" s="1"/>
  <c r="CI613" i="5" a="1"/>
  <c r="CI613" i="5" s="1"/>
  <c r="BQ613" i="5" a="1"/>
  <c r="BQ613" i="5" s="1"/>
  <c r="BD613" i="5" a="1"/>
  <c r="BD613" i="5" s="1"/>
  <c r="AY613" i="5" a="1"/>
  <c r="AY613" i="5" s="1"/>
  <c r="AD613" i="5" a="1"/>
  <c r="AD613" i="5" s="1"/>
  <c r="U613" i="5" a="1"/>
  <c r="U613" i="5" s="1"/>
  <c r="G613" i="5" a="1"/>
  <c r="G613" i="5" s="1"/>
  <c r="DI613" i="5" a="1"/>
  <c r="DI613" i="5" s="1"/>
  <c r="DC613" i="5" a="1"/>
  <c r="DC613" i="5" s="1"/>
  <c r="CC613" i="5" a="1"/>
  <c r="CC613" i="5" s="1"/>
  <c r="BH613" i="5" a="1"/>
  <c r="BH613" i="5" s="1"/>
  <c r="BC613" i="5" a="1"/>
  <c r="BC613" i="5" s="1"/>
  <c r="AT613" i="5" a="1"/>
  <c r="AT613" i="5" s="1"/>
  <c r="AH613" i="5" a="1"/>
  <c r="AH613" i="5" s="1"/>
  <c r="Y613" i="5" a="1"/>
  <c r="Y613" i="5" s="1"/>
  <c r="K613" i="5" a="1"/>
  <c r="K613" i="5" s="1"/>
  <c r="DH613" i="5" a="1"/>
  <c r="DH613" i="5" s="1"/>
  <c r="DB613" i="5" a="1"/>
  <c r="DB613" i="5" s="1"/>
  <c r="CH613" i="5" a="1"/>
  <c r="CH613" i="5" s="1"/>
  <c r="BL613" i="5" a="1"/>
  <c r="BL613" i="5" s="1"/>
  <c r="BG613" i="5" a="1"/>
  <c r="BG613" i="5" s="1"/>
  <c r="AX613" i="5" a="1"/>
  <c r="AX613" i="5" s="1"/>
  <c r="AL613" i="5" a="1"/>
  <c r="AL613" i="5" s="1"/>
  <c r="AC613" i="5" a="1"/>
  <c r="AC613" i="5" s="1"/>
  <c r="O613" i="5" a="1"/>
  <c r="O613" i="5" s="1"/>
  <c r="F613" i="5" a="1"/>
  <c r="F613" i="5" s="1"/>
  <c r="DA613" i="5" a="1"/>
  <c r="DA613" i="5" s="1"/>
  <c r="CB613" i="5" a="1"/>
  <c r="CB613" i="5" s="1"/>
  <c r="BK613" i="5" a="1"/>
  <c r="BK613" i="5" s="1"/>
  <c r="BB613" i="5" a="1"/>
  <c r="BB613" i="5" s="1"/>
  <c r="AS613" i="5" a="1"/>
  <c r="AS613" i="5" s="1"/>
  <c r="AG613" i="5" a="1"/>
  <c r="AG613" i="5" s="1"/>
  <c r="S613" i="5" a="1"/>
  <c r="S613" i="5" s="1"/>
  <c r="J613" i="5" a="1"/>
  <c r="J613" i="5" s="1"/>
  <c r="DL613" i="5" a="1"/>
  <c r="DL613" i="5" s="1"/>
  <c r="DF613" i="5" a="1"/>
  <c r="DF613" i="5" s="1"/>
  <c r="CL613" i="5" a="1"/>
  <c r="CL613" i="5" s="1"/>
  <c r="CF613" i="5" a="1"/>
  <c r="CF613" i="5" s="1"/>
  <c r="BJ613" i="5" a="1"/>
  <c r="BJ613" i="5" s="1"/>
  <c r="BA613" i="5" a="1"/>
  <c r="BA613" i="5" s="1"/>
  <c r="AA613" i="5" a="1"/>
  <c r="AA613" i="5" s="1"/>
  <c r="R613" i="5" a="1"/>
  <c r="R613" i="5" s="1"/>
  <c r="I613" i="5" a="1"/>
  <c r="I613" i="5" s="1"/>
  <c r="A614" i="5"/>
  <c r="AW613" i="5" a="1"/>
  <c r="AW613" i="5" s="1"/>
  <c r="W613" i="5" a="1"/>
  <c r="W613" i="5" s="1"/>
  <c r="N613" i="5" a="1"/>
  <c r="N613" i="5" s="1"/>
  <c r="CA613" i="5" a="1"/>
  <c r="CA613" i="5" s="1"/>
  <c r="AO613" i="5" s="1"/>
  <c r="E613" i="5" a="1"/>
  <c r="E613" i="5" s="1"/>
  <c r="BF613" i="5" a="1"/>
  <c r="BF613" i="5" s="1"/>
  <c r="AL590" i="5" l="1" a="1"/>
  <c r="AL590" i="5" s="1"/>
  <c r="AH590" i="5" a="1"/>
  <c r="AH590" i="5" s="1"/>
  <c r="DJ590" i="5" a="1"/>
  <c r="DJ590" i="5" s="1"/>
  <c r="DF590" i="5" a="1"/>
  <c r="DF590" i="5" s="1"/>
  <c r="DB590" i="5" a="1"/>
  <c r="DB590" i="5" s="1"/>
  <c r="CJ590" i="5" a="1"/>
  <c r="CJ590" i="5" s="1"/>
  <c r="CF590" i="5" a="1"/>
  <c r="CF590" i="5" s="1"/>
  <c r="CB590" i="5" a="1"/>
  <c r="CB590" i="5" s="1"/>
  <c r="BL590" i="5" a="1"/>
  <c r="BL590" i="5" s="1"/>
  <c r="BH590" i="5" a="1"/>
  <c r="BH590" i="5" s="1"/>
  <c r="BD590" i="5" a="1"/>
  <c r="BD590" i="5" s="1"/>
  <c r="AZ590" i="5" a="1"/>
  <c r="AZ590" i="5" s="1"/>
  <c r="AV590" i="5" a="1"/>
  <c r="AV590" i="5" s="1"/>
  <c r="DI590" i="5" a="1"/>
  <c r="DI590" i="5" s="1"/>
  <c r="DE590" i="5" a="1"/>
  <c r="DE590" i="5" s="1"/>
  <c r="DA590" i="5" a="1"/>
  <c r="DA590" i="5" s="1"/>
  <c r="CI590" i="5" a="1"/>
  <c r="CI590" i="5" s="1"/>
  <c r="CE590" i="5" a="1"/>
  <c r="CE590" i="5" s="1"/>
  <c r="CA590" i="5" a="1"/>
  <c r="CA590" i="5" s="1"/>
  <c r="AO590" i="5" s="1"/>
  <c r="BK590" i="5" a="1"/>
  <c r="BK590" i="5" s="1"/>
  <c r="BG590" i="5" a="1"/>
  <c r="BG590" i="5" s="1"/>
  <c r="BC590" i="5" a="1"/>
  <c r="BC590" i="5" s="1"/>
  <c r="AY590" i="5" a="1"/>
  <c r="AY590" i="5" s="1"/>
  <c r="AU590" i="5" a="1"/>
  <c r="AU590" i="5" s="1"/>
  <c r="A591" i="5"/>
  <c r="CL590" i="5" a="1"/>
  <c r="CL590" i="5" s="1"/>
  <c r="BQ590" i="5" a="1"/>
  <c r="BQ590" i="5" s="1"/>
  <c r="AT590" i="5" a="1"/>
  <c r="AT590" i="5" s="1"/>
  <c r="AK590" i="5" a="1"/>
  <c r="AK590" i="5" s="1"/>
  <c r="DL590" i="5" a="1"/>
  <c r="DL590" i="5" s="1"/>
  <c r="CK590" i="5" a="1"/>
  <c r="CK590" i="5" s="1"/>
  <c r="BF590" i="5" a="1"/>
  <c r="BF590" i="5" s="1"/>
  <c r="AS590" i="5" a="1"/>
  <c r="AS590" i="5" s="1"/>
  <c r="AJ590" i="5" a="1"/>
  <c r="AJ590" i="5" s="1"/>
  <c r="AE590" i="5" a="1"/>
  <c r="AE590" i="5" s="1"/>
  <c r="AA590" i="5" a="1"/>
  <c r="AA590" i="5" s="1"/>
  <c r="W590" i="5" a="1"/>
  <c r="W590" i="5" s="1"/>
  <c r="S590" i="5" a="1"/>
  <c r="S590" i="5" s="1"/>
  <c r="O590" i="5" a="1"/>
  <c r="O590" i="5" s="1"/>
  <c r="K590" i="5" a="1"/>
  <c r="K590" i="5" s="1"/>
  <c r="G590" i="5" a="1"/>
  <c r="G590" i="5" s="1"/>
  <c r="C590" i="5" a="1"/>
  <c r="C590" i="5" s="1"/>
  <c r="DK590" i="5" a="1"/>
  <c r="DK590" i="5" s="1"/>
  <c r="CD590" i="5" a="1"/>
  <c r="CD590" i="5" s="1"/>
  <c r="BE590" i="5" a="1"/>
  <c r="BE590" i="5" s="1"/>
  <c r="DD590" i="5" a="1"/>
  <c r="DD590" i="5" s="1"/>
  <c r="CC590" i="5" a="1"/>
  <c r="CC590" i="5" s="1"/>
  <c r="AX590" i="5" a="1"/>
  <c r="AX590" i="5" s="1"/>
  <c r="AI590" i="5" a="1"/>
  <c r="AI590" i="5" s="1"/>
  <c r="AD590" i="5" a="1"/>
  <c r="AD590" i="5" s="1"/>
  <c r="Z590" i="5" a="1"/>
  <c r="Z590" i="5" s="1"/>
  <c r="V590" i="5" a="1"/>
  <c r="V590" i="5" s="1"/>
  <c r="R590" i="5" a="1"/>
  <c r="R590" i="5" s="1"/>
  <c r="N590" i="5" a="1"/>
  <c r="N590" i="5" s="1"/>
  <c r="J590" i="5" a="1"/>
  <c r="J590" i="5" s="1"/>
  <c r="F590" i="5" a="1"/>
  <c r="F590" i="5" s="1"/>
  <c r="DC590" i="5" a="1"/>
  <c r="DC590" i="5" s="1"/>
  <c r="BJ590" i="5" a="1"/>
  <c r="BJ590" i="5" s="1"/>
  <c r="AW590" i="5" a="1"/>
  <c r="AW590" i="5" s="1"/>
  <c r="CH590" i="5" a="1"/>
  <c r="CH590" i="5" s="1"/>
  <c r="BI590" i="5" a="1"/>
  <c r="BI590" i="5" s="1"/>
  <c r="AC590" i="5" a="1"/>
  <c r="AC590" i="5" s="1"/>
  <c r="Y590" i="5" a="1"/>
  <c r="Y590" i="5" s="1"/>
  <c r="U590" i="5" a="1"/>
  <c r="U590" i="5" s="1"/>
  <c r="Q590" i="5" a="1"/>
  <c r="Q590" i="5" s="1"/>
  <c r="M590" i="5" a="1"/>
  <c r="M590" i="5" s="1"/>
  <c r="I590" i="5" a="1"/>
  <c r="I590" i="5" s="1"/>
  <c r="E590" i="5" a="1"/>
  <c r="E590" i="5" s="1"/>
  <c r="DG590" i="5" a="1"/>
  <c r="DG590" i="5" s="1"/>
  <c r="BR590" i="5" a="1"/>
  <c r="BR590" i="5" s="1"/>
  <c r="BA590" i="5" a="1"/>
  <c r="BA590" i="5" s="1"/>
  <c r="CG590" i="5" a="1"/>
  <c r="CG590" i="5" s="1"/>
  <c r="X590" i="5" a="1"/>
  <c r="X590" i="5" s="1"/>
  <c r="H590" i="5" a="1"/>
  <c r="H590" i="5" s="1"/>
  <c r="T590" i="5" a="1"/>
  <c r="T590" i="5" s="1"/>
  <c r="D590" i="5" a="1"/>
  <c r="D590" i="5" s="1"/>
  <c r="BB590" i="5" a="1"/>
  <c r="BB590" i="5" s="1"/>
  <c r="AG590" i="5" a="1"/>
  <c r="AG590" i="5" s="1"/>
  <c r="AF590" i="5" a="1"/>
  <c r="AF590" i="5" s="1"/>
  <c r="P590" i="5" a="1"/>
  <c r="P590" i="5" s="1"/>
  <c r="L590" i="5" a="1"/>
  <c r="L590" i="5" s="1"/>
  <c r="DH590" i="5" a="1"/>
  <c r="DH590" i="5" s="1"/>
  <c r="AB590" i="5" a="1"/>
  <c r="AB590" i="5" s="1"/>
  <c r="DI541" i="5" a="1"/>
  <c r="DI541" i="5" s="1"/>
  <c r="DE541" i="5" a="1"/>
  <c r="DE541" i="5" s="1"/>
  <c r="DA541" i="5" a="1"/>
  <c r="DA541" i="5" s="1"/>
  <c r="CI541" i="5" a="1"/>
  <c r="CI541" i="5" s="1"/>
  <c r="CE541" i="5" a="1"/>
  <c r="CE541" i="5" s="1"/>
  <c r="CA541" i="5" a="1"/>
  <c r="CA541" i="5" s="1"/>
  <c r="AO541" i="5" s="1"/>
  <c r="BK541" i="5" a="1"/>
  <c r="BK541" i="5" s="1"/>
  <c r="BG541" i="5" a="1"/>
  <c r="BG541" i="5" s="1"/>
  <c r="BC541" i="5" a="1"/>
  <c r="BC541" i="5" s="1"/>
  <c r="AY541" i="5" a="1"/>
  <c r="AY541" i="5" s="1"/>
  <c r="AU541" i="5" a="1"/>
  <c r="AU541" i="5" s="1"/>
  <c r="A542" i="5"/>
  <c r="AI541" i="5" a="1"/>
  <c r="AI541" i="5" s="1"/>
  <c r="AE541" i="5" a="1"/>
  <c r="AE541" i="5" s="1"/>
  <c r="AA541" i="5" a="1"/>
  <c r="AA541" i="5" s="1"/>
  <c r="W541" i="5" a="1"/>
  <c r="W541" i="5" s="1"/>
  <c r="S541" i="5" a="1"/>
  <c r="S541" i="5" s="1"/>
  <c r="O541" i="5" a="1"/>
  <c r="O541" i="5" s="1"/>
  <c r="K541" i="5" a="1"/>
  <c r="K541" i="5" s="1"/>
  <c r="G541" i="5" a="1"/>
  <c r="G541" i="5" s="1"/>
  <c r="C541" i="5" a="1"/>
  <c r="C541" i="5" s="1"/>
  <c r="DL541" i="5" a="1"/>
  <c r="DL541" i="5" s="1"/>
  <c r="DH541" i="5" a="1"/>
  <c r="DH541" i="5" s="1"/>
  <c r="DD541" i="5" a="1"/>
  <c r="DD541" i="5" s="1"/>
  <c r="CL541" i="5" a="1"/>
  <c r="CL541" i="5" s="1"/>
  <c r="CH541" i="5" a="1"/>
  <c r="CH541" i="5" s="1"/>
  <c r="CD541" i="5" a="1"/>
  <c r="CD541" i="5" s="1"/>
  <c r="BR541" i="5" a="1"/>
  <c r="BR541" i="5" s="1"/>
  <c r="BJ541" i="5" a="1"/>
  <c r="BJ541" i="5" s="1"/>
  <c r="BF541" i="5" a="1"/>
  <c r="BF541" i="5" s="1"/>
  <c r="BB541" i="5" a="1"/>
  <c r="BB541" i="5" s="1"/>
  <c r="AX541" i="5" a="1"/>
  <c r="AX541" i="5" s="1"/>
  <c r="AT541" i="5" a="1"/>
  <c r="AT541" i="5" s="1"/>
  <c r="AL541" i="5" a="1"/>
  <c r="AL541" i="5" s="1"/>
  <c r="AH541" i="5" a="1"/>
  <c r="AH541" i="5" s="1"/>
  <c r="AD541" i="5" a="1"/>
  <c r="AD541" i="5" s="1"/>
  <c r="Z541" i="5" a="1"/>
  <c r="Z541" i="5" s="1"/>
  <c r="V541" i="5" a="1"/>
  <c r="V541" i="5" s="1"/>
  <c r="R541" i="5" a="1"/>
  <c r="R541" i="5" s="1"/>
  <c r="N541" i="5" a="1"/>
  <c r="N541" i="5" s="1"/>
  <c r="J541" i="5" a="1"/>
  <c r="J541" i="5" s="1"/>
  <c r="F541" i="5" a="1"/>
  <c r="F541" i="5" s="1"/>
  <c r="DK541" i="5" a="1"/>
  <c r="DK541" i="5" s="1"/>
  <c r="DG541" i="5" a="1"/>
  <c r="DG541" i="5" s="1"/>
  <c r="DC541" i="5" a="1"/>
  <c r="DC541" i="5" s="1"/>
  <c r="CK541" i="5" a="1"/>
  <c r="CK541" i="5" s="1"/>
  <c r="CG541" i="5" a="1"/>
  <c r="CG541" i="5" s="1"/>
  <c r="CC541" i="5" a="1"/>
  <c r="CC541" i="5" s="1"/>
  <c r="BQ541" i="5" a="1"/>
  <c r="BQ541" i="5" s="1"/>
  <c r="BI541" i="5" a="1"/>
  <c r="BI541" i="5" s="1"/>
  <c r="BE541" i="5" a="1"/>
  <c r="BE541" i="5" s="1"/>
  <c r="BA541" i="5" a="1"/>
  <c r="BA541" i="5" s="1"/>
  <c r="AW541" i="5" a="1"/>
  <c r="AW541" i="5" s="1"/>
  <c r="AS541" i="5" a="1"/>
  <c r="AS541" i="5" s="1"/>
  <c r="AK541" i="5" a="1"/>
  <c r="AK541" i="5" s="1"/>
  <c r="AG541" i="5" a="1"/>
  <c r="AG541" i="5" s="1"/>
  <c r="AC541" i="5" a="1"/>
  <c r="AC541" i="5" s="1"/>
  <c r="Y541" i="5" a="1"/>
  <c r="Y541" i="5" s="1"/>
  <c r="U541" i="5" a="1"/>
  <c r="U541" i="5" s="1"/>
  <c r="Q541" i="5" a="1"/>
  <c r="Q541" i="5" s="1"/>
  <c r="M541" i="5" a="1"/>
  <c r="M541" i="5" s="1"/>
  <c r="I541" i="5" a="1"/>
  <c r="I541" i="5" s="1"/>
  <c r="E541" i="5" a="1"/>
  <c r="E541" i="5" s="1"/>
  <c r="DJ541" i="5" a="1"/>
  <c r="DJ541" i="5" s="1"/>
  <c r="DF541" i="5" a="1"/>
  <c r="DF541" i="5" s="1"/>
  <c r="DB541" i="5" a="1"/>
  <c r="DB541" i="5" s="1"/>
  <c r="CJ541" i="5" a="1"/>
  <c r="CJ541" i="5" s="1"/>
  <c r="CF541" i="5" a="1"/>
  <c r="CF541" i="5" s="1"/>
  <c r="CB541" i="5" a="1"/>
  <c r="CB541" i="5" s="1"/>
  <c r="BL541" i="5" a="1"/>
  <c r="BL541" i="5" s="1"/>
  <c r="BH541" i="5" a="1"/>
  <c r="BH541" i="5" s="1"/>
  <c r="BD541" i="5" a="1"/>
  <c r="BD541" i="5" s="1"/>
  <c r="AZ541" i="5" a="1"/>
  <c r="AZ541" i="5" s="1"/>
  <c r="AV541" i="5" a="1"/>
  <c r="AV541" i="5" s="1"/>
  <c r="P541" i="5" a="1"/>
  <c r="P541" i="5" s="1"/>
  <c r="L541" i="5" a="1"/>
  <c r="L541" i="5" s="1"/>
  <c r="H541" i="5" a="1"/>
  <c r="H541" i="5" s="1"/>
  <c r="AJ541" i="5" a="1"/>
  <c r="AJ541" i="5" s="1"/>
  <c r="D541" i="5" a="1"/>
  <c r="D541" i="5" s="1"/>
  <c r="AF541" i="5" a="1"/>
  <c r="AF541" i="5" s="1"/>
  <c r="AB541" i="5" a="1"/>
  <c r="AB541" i="5" s="1"/>
  <c r="X541" i="5" a="1"/>
  <c r="X541" i="5" s="1"/>
  <c r="T541" i="5" a="1"/>
  <c r="T541" i="5" s="1"/>
  <c r="AJ436" i="5" a="1"/>
  <c r="AJ436" i="5" s="1"/>
  <c r="AF436" i="5" a="1"/>
  <c r="AF436" i="5" s="1"/>
  <c r="AB436" i="5" a="1"/>
  <c r="AB436" i="5" s="1"/>
  <c r="X436" i="5" a="1"/>
  <c r="X436" i="5" s="1"/>
  <c r="T436" i="5" a="1"/>
  <c r="T436" i="5" s="1"/>
  <c r="P436" i="5" a="1"/>
  <c r="P436" i="5" s="1"/>
  <c r="L436" i="5" a="1"/>
  <c r="L436" i="5" s="1"/>
  <c r="H436" i="5" a="1"/>
  <c r="H436" i="5" s="1"/>
  <c r="D436" i="5" a="1"/>
  <c r="D436" i="5" s="1"/>
  <c r="DI436" i="5" a="1"/>
  <c r="DI436" i="5" s="1"/>
  <c r="DE436" i="5" a="1"/>
  <c r="DE436" i="5" s="1"/>
  <c r="DA436" i="5" a="1"/>
  <c r="DA436" i="5" s="1"/>
  <c r="CI436" i="5" a="1"/>
  <c r="CI436" i="5" s="1"/>
  <c r="CE436" i="5" a="1"/>
  <c r="CE436" i="5" s="1"/>
  <c r="CA436" i="5" a="1"/>
  <c r="CA436" i="5" s="1"/>
  <c r="AO436" i="5" s="1"/>
  <c r="BK436" i="5" a="1"/>
  <c r="BK436" i="5" s="1"/>
  <c r="BG436" i="5" a="1"/>
  <c r="BG436" i="5" s="1"/>
  <c r="BC436" i="5" a="1"/>
  <c r="BC436" i="5" s="1"/>
  <c r="AY436" i="5" a="1"/>
  <c r="AY436" i="5" s="1"/>
  <c r="AU436" i="5" a="1"/>
  <c r="AU436" i="5" s="1"/>
  <c r="A437" i="5"/>
  <c r="AI436" i="5" a="1"/>
  <c r="AI436" i="5" s="1"/>
  <c r="AE436" i="5" a="1"/>
  <c r="AE436" i="5" s="1"/>
  <c r="AA436" i="5" a="1"/>
  <c r="AA436" i="5" s="1"/>
  <c r="W436" i="5" a="1"/>
  <c r="W436" i="5" s="1"/>
  <c r="S436" i="5" a="1"/>
  <c r="S436" i="5" s="1"/>
  <c r="O436" i="5" a="1"/>
  <c r="O436" i="5" s="1"/>
  <c r="K436" i="5" a="1"/>
  <c r="K436" i="5" s="1"/>
  <c r="G436" i="5" a="1"/>
  <c r="G436" i="5" s="1"/>
  <c r="C436" i="5" a="1"/>
  <c r="C436" i="5" s="1"/>
  <c r="AL436" i="5" a="1"/>
  <c r="AL436" i="5" s="1"/>
  <c r="AH436" i="5" a="1"/>
  <c r="AH436" i="5" s="1"/>
  <c r="AD436" i="5" a="1"/>
  <c r="AD436" i="5" s="1"/>
  <c r="Z436" i="5" a="1"/>
  <c r="Z436" i="5" s="1"/>
  <c r="V436" i="5" a="1"/>
  <c r="V436" i="5" s="1"/>
  <c r="R436" i="5" a="1"/>
  <c r="R436" i="5" s="1"/>
  <c r="N436" i="5" a="1"/>
  <c r="N436" i="5" s="1"/>
  <c r="J436" i="5" a="1"/>
  <c r="J436" i="5" s="1"/>
  <c r="F436" i="5" a="1"/>
  <c r="F436" i="5" s="1"/>
  <c r="DK436" i="5" a="1"/>
  <c r="DK436" i="5" s="1"/>
  <c r="DG436" i="5" a="1"/>
  <c r="DG436" i="5" s="1"/>
  <c r="DC436" i="5" a="1"/>
  <c r="DC436" i="5" s="1"/>
  <c r="CK436" i="5" a="1"/>
  <c r="CK436" i="5" s="1"/>
  <c r="CG436" i="5" a="1"/>
  <c r="CG436" i="5" s="1"/>
  <c r="CC436" i="5" a="1"/>
  <c r="CC436" i="5" s="1"/>
  <c r="BQ436" i="5" a="1"/>
  <c r="BQ436" i="5" s="1"/>
  <c r="BI436" i="5" a="1"/>
  <c r="BI436" i="5" s="1"/>
  <c r="BE436" i="5" a="1"/>
  <c r="BE436" i="5" s="1"/>
  <c r="BA436" i="5" a="1"/>
  <c r="BA436" i="5" s="1"/>
  <c r="AW436" i="5" a="1"/>
  <c r="AW436" i="5" s="1"/>
  <c r="AS436" i="5" a="1"/>
  <c r="AS436" i="5" s="1"/>
  <c r="AK436" i="5" a="1"/>
  <c r="AK436" i="5" s="1"/>
  <c r="AG436" i="5" a="1"/>
  <c r="AG436" i="5" s="1"/>
  <c r="AC436" i="5" a="1"/>
  <c r="AC436" i="5" s="1"/>
  <c r="Y436" i="5" a="1"/>
  <c r="Y436" i="5" s="1"/>
  <c r="U436" i="5" a="1"/>
  <c r="U436" i="5" s="1"/>
  <c r="Q436" i="5" a="1"/>
  <c r="Q436" i="5" s="1"/>
  <c r="M436" i="5" a="1"/>
  <c r="M436" i="5" s="1"/>
  <c r="I436" i="5" a="1"/>
  <c r="I436" i="5" s="1"/>
  <c r="E436" i="5" a="1"/>
  <c r="E436" i="5" s="1"/>
  <c r="DF436" i="5" a="1"/>
  <c r="DF436" i="5" s="1"/>
  <c r="CB436" i="5" a="1"/>
  <c r="CB436" i="5" s="1"/>
  <c r="AZ436" i="5" a="1"/>
  <c r="AZ436" i="5" s="1"/>
  <c r="DD436" i="5" a="1"/>
  <c r="DD436" i="5" s="1"/>
  <c r="BR436" i="5" a="1"/>
  <c r="BR436" i="5" s="1"/>
  <c r="AX436" i="5" a="1"/>
  <c r="AX436" i="5" s="1"/>
  <c r="DB436" i="5" a="1"/>
  <c r="DB436" i="5" s="1"/>
  <c r="BL436" i="5" a="1"/>
  <c r="BL436" i="5" s="1"/>
  <c r="AV436" i="5" a="1"/>
  <c r="AV436" i="5" s="1"/>
  <c r="CL436" i="5" a="1"/>
  <c r="CL436" i="5" s="1"/>
  <c r="BJ436" i="5" a="1"/>
  <c r="BJ436" i="5" s="1"/>
  <c r="AT436" i="5" a="1"/>
  <c r="AT436" i="5" s="1"/>
  <c r="CJ436" i="5" a="1"/>
  <c r="CJ436" i="5" s="1"/>
  <c r="BH436" i="5" a="1"/>
  <c r="BH436" i="5" s="1"/>
  <c r="DL436" i="5" a="1"/>
  <c r="DL436" i="5" s="1"/>
  <c r="CH436" i="5" a="1"/>
  <c r="CH436" i="5" s="1"/>
  <c r="BF436" i="5" a="1"/>
  <c r="BF436" i="5" s="1"/>
  <c r="DJ436" i="5" a="1"/>
  <c r="DJ436" i="5" s="1"/>
  <c r="CF436" i="5" a="1"/>
  <c r="CF436" i="5" s="1"/>
  <c r="BD436" i="5" a="1"/>
  <c r="BD436" i="5" s="1"/>
  <c r="BB436" i="5" a="1"/>
  <c r="BB436" i="5" s="1"/>
  <c r="DH436" i="5" a="1"/>
  <c r="DH436" i="5" s="1"/>
  <c r="CD436" i="5" a="1"/>
  <c r="CD436" i="5" s="1"/>
  <c r="DL199" i="5" a="1"/>
  <c r="DL199" i="5" s="1"/>
  <c r="DH199" i="5" a="1"/>
  <c r="DH199" i="5" s="1"/>
  <c r="DD199" i="5" a="1"/>
  <c r="DD199" i="5" s="1"/>
  <c r="CL199" i="5" a="1"/>
  <c r="CL199" i="5" s="1"/>
  <c r="CH199" i="5" a="1"/>
  <c r="CH199" i="5" s="1"/>
  <c r="CD199" i="5" a="1"/>
  <c r="CD199" i="5" s="1"/>
  <c r="BR199" i="5" a="1"/>
  <c r="BR199" i="5" s="1"/>
  <c r="BJ199" i="5" a="1"/>
  <c r="BJ199" i="5" s="1"/>
  <c r="BF199" i="5" a="1"/>
  <c r="BF199" i="5" s="1"/>
  <c r="BB199" i="5" a="1"/>
  <c r="BB199" i="5" s="1"/>
  <c r="AX199" i="5" a="1"/>
  <c r="AX199" i="5" s="1"/>
  <c r="AT199" i="5" a="1"/>
  <c r="AT199" i="5" s="1"/>
  <c r="AL199" i="5" a="1"/>
  <c r="AL199" i="5" s="1"/>
  <c r="AH199" i="5" a="1"/>
  <c r="AH199" i="5" s="1"/>
  <c r="AD199" i="5" a="1"/>
  <c r="AD199" i="5" s="1"/>
  <c r="Z199" i="5" a="1"/>
  <c r="Z199" i="5" s="1"/>
  <c r="V199" i="5" a="1"/>
  <c r="V199" i="5" s="1"/>
  <c r="R199" i="5" a="1"/>
  <c r="R199" i="5" s="1"/>
  <c r="N199" i="5" a="1"/>
  <c r="N199" i="5" s="1"/>
  <c r="J199" i="5" a="1"/>
  <c r="J199" i="5" s="1"/>
  <c r="F199" i="5" a="1"/>
  <c r="F199" i="5" s="1"/>
  <c r="AJ199" i="5" a="1"/>
  <c r="AJ199" i="5" s="1"/>
  <c r="AE199" i="5" a="1"/>
  <c r="AE199" i="5" s="1"/>
  <c r="Y199" i="5" a="1"/>
  <c r="Y199" i="5" s="1"/>
  <c r="T199" i="5" a="1"/>
  <c r="T199" i="5" s="1"/>
  <c r="O199" i="5" a="1"/>
  <c r="O199" i="5" s="1"/>
  <c r="I199" i="5" a="1"/>
  <c r="I199" i="5" s="1"/>
  <c r="D199" i="5" a="1"/>
  <c r="D199" i="5" s="1"/>
  <c r="DI199" i="5" a="1"/>
  <c r="DI199" i="5" s="1"/>
  <c r="DC199" i="5" a="1"/>
  <c r="DC199" i="5" s="1"/>
  <c r="CJ199" i="5" a="1"/>
  <c r="CJ199" i="5" s="1"/>
  <c r="CE199" i="5" a="1"/>
  <c r="CE199" i="5" s="1"/>
  <c r="BQ199" i="5" a="1"/>
  <c r="BQ199" i="5" s="1"/>
  <c r="BH199" i="5" a="1"/>
  <c r="BH199" i="5" s="1"/>
  <c r="BC199" i="5" a="1"/>
  <c r="BC199" i="5" s="1"/>
  <c r="AW199" i="5" a="1"/>
  <c r="AW199" i="5" s="1"/>
  <c r="AI199" i="5" a="1"/>
  <c r="AI199" i="5" s="1"/>
  <c r="AC199" i="5" a="1"/>
  <c r="AC199" i="5" s="1"/>
  <c r="X199" i="5" a="1"/>
  <c r="X199" i="5" s="1"/>
  <c r="S199" i="5" a="1"/>
  <c r="S199" i="5" s="1"/>
  <c r="M199" i="5" a="1"/>
  <c r="M199" i="5" s="1"/>
  <c r="H199" i="5" a="1"/>
  <c r="H199" i="5" s="1"/>
  <c r="C199" i="5" a="1"/>
  <c r="C199" i="5" s="1"/>
  <c r="A200" i="5"/>
  <c r="AG199" i="5" a="1"/>
  <c r="AG199" i="5" s="1"/>
  <c r="AB199" i="5" a="1"/>
  <c r="AB199" i="5" s="1"/>
  <c r="W199" i="5" a="1"/>
  <c r="W199" i="5" s="1"/>
  <c r="Q199" i="5" a="1"/>
  <c r="Q199" i="5" s="1"/>
  <c r="L199" i="5" a="1"/>
  <c r="L199" i="5" s="1"/>
  <c r="G199" i="5" a="1"/>
  <c r="G199" i="5" s="1"/>
  <c r="DK199" i="5" a="1"/>
  <c r="DK199" i="5" s="1"/>
  <c r="DF199" i="5" a="1"/>
  <c r="DF199" i="5" s="1"/>
  <c r="DA199" i="5" a="1"/>
  <c r="DA199" i="5" s="1"/>
  <c r="CG199" i="5" a="1"/>
  <c r="CG199" i="5" s="1"/>
  <c r="CB199" i="5" a="1"/>
  <c r="CB199" i="5" s="1"/>
  <c r="BK199" i="5" a="1"/>
  <c r="BK199" i="5" s="1"/>
  <c r="BE199" i="5" a="1"/>
  <c r="BE199" i="5" s="1"/>
  <c r="AZ199" i="5" a="1"/>
  <c r="AZ199" i="5" s="1"/>
  <c r="AU199" i="5" a="1"/>
  <c r="AU199" i="5" s="1"/>
  <c r="AK199" i="5" a="1"/>
  <c r="AK199" i="5" s="1"/>
  <c r="AF199" i="5" a="1"/>
  <c r="AF199" i="5" s="1"/>
  <c r="AA199" i="5" a="1"/>
  <c r="AA199" i="5" s="1"/>
  <c r="U199" i="5" a="1"/>
  <c r="U199" i="5" s="1"/>
  <c r="P199" i="5" a="1"/>
  <c r="P199" i="5" s="1"/>
  <c r="K199" i="5" a="1"/>
  <c r="K199" i="5" s="1"/>
  <c r="E199" i="5" a="1"/>
  <c r="E199" i="5" s="1"/>
  <c r="CC199" i="5" a="1"/>
  <c r="CC199" i="5" s="1"/>
  <c r="AV199" i="5" a="1"/>
  <c r="AV199" i="5" s="1"/>
  <c r="DJ199" i="5" a="1"/>
  <c r="DJ199" i="5" s="1"/>
  <c r="CA199" i="5" a="1"/>
  <c r="CA199" i="5" s="1"/>
  <c r="AO199" i="5" s="1"/>
  <c r="AS199" i="5" a="1"/>
  <c r="AS199" i="5" s="1"/>
  <c r="DG199" i="5" a="1"/>
  <c r="DG199" i="5" s="1"/>
  <c r="BL199" i="5" a="1"/>
  <c r="BL199" i="5" s="1"/>
  <c r="DE199" i="5" a="1"/>
  <c r="DE199" i="5" s="1"/>
  <c r="BI199" i="5" a="1"/>
  <c r="BI199" i="5" s="1"/>
  <c r="DB199" i="5" a="1"/>
  <c r="DB199" i="5" s="1"/>
  <c r="BG199" i="5" a="1"/>
  <c r="BG199" i="5" s="1"/>
  <c r="CK199" i="5" a="1"/>
  <c r="CK199" i="5" s="1"/>
  <c r="BD199" i="5" a="1"/>
  <c r="BD199" i="5" s="1"/>
  <c r="CI199" i="5" a="1"/>
  <c r="CI199" i="5" s="1"/>
  <c r="BA199" i="5" a="1"/>
  <c r="BA199" i="5" s="1"/>
  <c r="CF199" i="5" a="1"/>
  <c r="CF199" i="5" s="1"/>
  <c r="AY199" i="5" a="1"/>
  <c r="AY199" i="5" s="1"/>
  <c r="DI364" i="5" a="1"/>
  <c r="DI364" i="5" s="1"/>
  <c r="DE364" i="5" a="1"/>
  <c r="DE364" i="5" s="1"/>
  <c r="DA364" i="5" a="1"/>
  <c r="DA364" i="5" s="1"/>
  <c r="CI364" i="5" a="1"/>
  <c r="CI364" i="5" s="1"/>
  <c r="CE364" i="5" a="1"/>
  <c r="CE364" i="5" s="1"/>
  <c r="CA364" i="5" a="1"/>
  <c r="CA364" i="5" s="1"/>
  <c r="AO364" i="5" s="1"/>
  <c r="BK364" i="5" a="1"/>
  <c r="BK364" i="5" s="1"/>
  <c r="BG364" i="5" a="1"/>
  <c r="BG364" i="5" s="1"/>
  <c r="BC364" i="5" a="1"/>
  <c r="BC364" i="5" s="1"/>
  <c r="AY364" i="5" a="1"/>
  <c r="AY364" i="5" s="1"/>
  <c r="AU364" i="5" a="1"/>
  <c r="AU364" i="5" s="1"/>
  <c r="A365" i="5"/>
  <c r="AI364" i="5" a="1"/>
  <c r="AI364" i="5" s="1"/>
  <c r="AE364" i="5" a="1"/>
  <c r="AE364" i="5" s="1"/>
  <c r="AA364" i="5" a="1"/>
  <c r="AA364" i="5" s="1"/>
  <c r="W364" i="5" a="1"/>
  <c r="W364" i="5" s="1"/>
  <c r="S364" i="5" a="1"/>
  <c r="S364" i="5" s="1"/>
  <c r="O364" i="5" a="1"/>
  <c r="O364" i="5" s="1"/>
  <c r="K364" i="5" a="1"/>
  <c r="K364" i="5" s="1"/>
  <c r="G364" i="5" a="1"/>
  <c r="G364" i="5" s="1"/>
  <c r="C364" i="5" a="1"/>
  <c r="C364" i="5" s="1"/>
  <c r="DL364" i="5" a="1"/>
  <c r="DL364" i="5" s="1"/>
  <c r="DH364" i="5" a="1"/>
  <c r="DH364" i="5" s="1"/>
  <c r="DD364" i="5" a="1"/>
  <c r="DD364" i="5" s="1"/>
  <c r="CL364" i="5" a="1"/>
  <c r="CL364" i="5" s="1"/>
  <c r="CH364" i="5" a="1"/>
  <c r="CH364" i="5" s="1"/>
  <c r="CD364" i="5" a="1"/>
  <c r="CD364" i="5" s="1"/>
  <c r="BR364" i="5" a="1"/>
  <c r="BR364" i="5" s="1"/>
  <c r="BJ364" i="5" a="1"/>
  <c r="BJ364" i="5" s="1"/>
  <c r="BF364" i="5" a="1"/>
  <c r="BF364" i="5" s="1"/>
  <c r="BB364" i="5" a="1"/>
  <c r="BB364" i="5" s="1"/>
  <c r="AX364" i="5" a="1"/>
  <c r="AX364" i="5" s="1"/>
  <c r="AT364" i="5" a="1"/>
  <c r="AT364" i="5" s="1"/>
  <c r="AL364" i="5" a="1"/>
  <c r="AL364" i="5" s="1"/>
  <c r="AH364" i="5" a="1"/>
  <c r="AH364" i="5" s="1"/>
  <c r="AD364" i="5" a="1"/>
  <c r="AD364" i="5" s="1"/>
  <c r="Z364" i="5" a="1"/>
  <c r="Z364" i="5" s="1"/>
  <c r="V364" i="5" a="1"/>
  <c r="V364" i="5" s="1"/>
  <c r="R364" i="5" a="1"/>
  <c r="R364" i="5" s="1"/>
  <c r="N364" i="5" a="1"/>
  <c r="N364" i="5" s="1"/>
  <c r="J364" i="5" a="1"/>
  <c r="J364" i="5" s="1"/>
  <c r="F364" i="5" a="1"/>
  <c r="F364" i="5" s="1"/>
  <c r="DK364" i="5" a="1"/>
  <c r="DK364" i="5" s="1"/>
  <c r="DG364" i="5" a="1"/>
  <c r="DG364" i="5" s="1"/>
  <c r="DC364" i="5" a="1"/>
  <c r="DC364" i="5" s="1"/>
  <c r="CK364" i="5" a="1"/>
  <c r="CK364" i="5" s="1"/>
  <c r="CG364" i="5" a="1"/>
  <c r="CG364" i="5" s="1"/>
  <c r="CC364" i="5" a="1"/>
  <c r="CC364" i="5" s="1"/>
  <c r="BQ364" i="5" a="1"/>
  <c r="BQ364" i="5" s="1"/>
  <c r="BI364" i="5" a="1"/>
  <c r="BI364" i="5" s="1"/>
  <c r="BE364" i="5" a="1"/>
  <c r="BE364" i="5" s="1"/>
  <c r="BA364" i="5" a="1"/>
  <c r="BA364" i="5" s="1"/>
  <c r="AW364" i="5" a="1"/>
  <c r="AW364" i="5" s="1"/>
  <c r="AS364" i="5" a="1"/>
  <c r="AS364" i="5" s="1"/>
  <c r="AK364" i="5" a="1"/>
  <c r="AK364" i="5" s="1"/>
  <c r="AG364" i="5" a="1"/>
  <c r="AG364" i="5" s="1"/>
  <c r="AC364" i="5" a="1"/>
  <c r="AC364" i="5" s="1"/>
  <c r="Y364" i="5" a="1"/>
  <c r="Y364" i="5" s="1"/>
  <c r="U364" i="5" a="1"/>
  <c r="U364" i="5" s="1"/>
  <c r="Q364" i="5" a="1"/>
  <c r="Q364" i="5" s="1"/>
  <c r="M364" i="5" a="1"/>
  <c r="M364" i="5" s="1"/>
  <c r="I364" i="5" a="1"/>
  <c r="I364" i="5" s="1"/>
  <c r="E364" i="5" a="1"/>
  <c r="E364" i="5" s="1"/>
  <c r="DJ364" i="5" a="1"/>
  <c r="DJ364" i="5" s="1"/>
  <c r="DF364" i="5" a="1"/>
  <c r="DF364" i="5" s="1"/>
  <c r="DB364" i="5" a="1"/>
  <c r="DB364" i="5" s="1"/>
  <c r="CJ364" i="5" a="1"/>
  <c r="CJ364" i="5" s="1"/>
  <c r="CF364" i="5" a="1"/>
  <c r="CF364" i="5" s="1"/>
  <c r="CB364" i="5" a="1"/>
  <c r="CB364" i="5" s="1"/>
  <c r="BL364" i="5" a="1"/>
  <c r="BL364" i="5" s="1"/>
  <c r="BH364" i="5" a="1"/>
  <c r="BH364" i="5" s="1"/>
  <c r="BD364" i="5" a="1"/>
  <c r="BD364" i="5" s="1"/>
  <c r="AZ364" i="5" a="1"/>
  <c r="AZ364" i="5" s="1"/>
  <c r="AV364" i="5" a="1"/>
  <c r="AV364" i="5" s="1"/>
  <c r="AJ364" i="5" a="1"/>
  <c r="AJ364" i="5" s="1"/>
  <c r="AF364" i="5" a="1"/>
  <c r="AF364" i="5" s="1"/>
  <c r="AB364" i="5" a="1"/>
  <c r="AB364" i="5" s="1"/>
  <c r="X364" i="5" a="1"/>
  <c r="X364" i="5" s="1"/>
  <c r="T364" i="5" a="1"/>
  <c r="T364" i="5" s="1"/>
  <c r="P364" i="5" a="1"/>
  <c r="P364" i="5" s="1"/>
  <c r="L364" i="5" a="1"/>
  <c r="L364" i="5" s="1"/>
  <c r="H364" i="5" a="1"/>
  <c r="H364" i="5" s="1"/>
  <c r="D364" i="5" a="1"/>
  <c r="D364" i="5" s="1"/>
  <c r="AK21" i="5" a="1"/>
  <c r="AK21" i="5" s="1"/>
  <c r="AG21" i="5" a="1"/>
  <c r="AG21" i="5" s="1"/>
  <c r="AC21" i="5" a="1"/>
  <c r="AC21" i="5" s="1"/>
  <c r="Y21" i="5" a="1"/>
  <c r="Y21" i="5" s="1"/>
  <c r="U21" i="5" a="1"/>
  <c r="U21" i="5" s="1"/>
  <c r="Q21" i="5" a="1"/>
  <c r="Q21" i="5" s="1"/>
  <c r="M21" i="5" a="1"/>
  <c r="M21" i="5" s="1"/>
  <c r="I21" i="5" a="1"/>
  <c r="I21" i="5" s="1"/>
  <c r="E21" i="5" a="1"/>
  <c r="E21" i="5" s="1"/>
  <c r="DJ21" i="5" a="1"/>
  <c r="DJ21" i="5" s="1"/>
  <c r="DA21" i="5" a="1"/>
  <c r="DA21" i="5" s="1"/>
  <c r="CD21" i="5" a="1"/>
  <c r="CD21" i="5" s="1"/>
  <c r="BI21" i="5" a="1"/>
  <c r="BI21" i="5" s="1"/>
  <c r="BD21" i="5" a="1"/>
  <c r="BD21" i="5" s="1"/>
  <c r="AU21" i="5" a="1"/>
  <c r="AU21" i="5" s="1"/>
  <c r="AD21" i="5" a="1"/>
  <c r="AD21" i="5" s="1"/>
  <c r="P21" i="5" a="1"/>
  <c r="P21" i="5" s="1"/>
  <c r="G21" i="5" a="1"/>
  <c r="G21" i="5" s="1"/>
  <c r="DI21" i="5" a="1"/>
  <c r="DI21" i="5" s="1"/>
  <c r="CL21" i="5" a="1"/>
  <c r="CL21" i="5" s="1"/>
  <c r="CC21" i="5" a="1"/>
  <c r="CC21" i="5" s="1"/>
  <c r="BL21" i="5" a="1"/>
  <c r="BL21" i="5" s="1"/>
  <c r="BC21" i="5" a="1"/>
  <c r="BC21" i="5" s="1"/>
  <c r="AT21" i="5" a="1"/>
  <c r="AT21" i="5" s="1"/>
  <c r="AL21" i="5" a="1"/>
  <c r="AL21" i="5" s="1"/>
  <c r="X21" i="5" a="1"/>
  <c r="X21" i="5" s="1"/>
  <c r="O21" i="5" a="1"/>
  <c r="O21" i="5" s="1"/>
  <c r="F21" i="5" a="1"/>
  <c r="F21" i="5" s="1"/>
  <c r="DD21" i="5" a="1"/>
  <c r="DD21" i="5" s="1"/>
  <c r="CG21" i="5" a="1"/>
  <c r="CG21" i="5" s="1"/>
  <c r="CB21" i="5" a="1"/>
  <c r="CB21" i="5" s="1"/>
  <c r="BG21" i="5" a="1"/>
  <c r="BG21" i="5" s="1"/>
  <c r="AX21" i="5" a="1"/>
  <c r="AX21" i="5" s="1"/>
  <c r="AB21" i="5" a="1"/>
  <c r="AB21" i="5" s="1"/>
  <c r="S21" i="5" a="1"/>
  <c r="S21" i="5" s="1"/>
  <c r="J21" i="5" a="1"/>
  <c r="J21" i="5" s="1"/>
  <c r="DL21" i="5" a="1"/>
  <c r="DL21" i="5" s="1"/>
  <c r="DC21" i="5" a="1"/>
  <c r="DC21" i="5" s="1"/>
  <c r="CJ21" i="5" a="1"/>
  <c r="CJ21" i="5" s="1"/>
  <c r="CA21" i="5" a="1"/>
  <c r="CA21" i="5" s="1"/>
  <c r="AO21" i="5" s="1"/>
  <c r="BF21" i="5" a="1"/>
  <c r="BF21" i="5" s="1"/>
  <c r="AW21" i="5" a="1"/>
  <c r="AW21" i="5" s="1"/>
  <c r="AJ21" i="5" a="1"/>
  <c r="AJ21" i="5" s="1"/>
  <c r="AA21" i="5" a="1"/>
  <c r="AA21" i="5" s="1"/>
  <c r="R21" i="5" a="1"/>
  <c r="R21" i="5" s="1"/>
  <c r="D21" i="5" a="1"/>
  <c r="D21" i="5" s="1"/>
  <c r="DG21" i="5" a="1"/>
  <c r="DG21" i="5" s="1"/>
  <c r="DB21" i="5" a="1"/>
  <c r="DB21" i="5" s="1"/>
  <c r="CE21" i="5" a="1"/>
  <c r="CE21" i="5" s="1"/>
  <c r="BJ21" i="5" a="1"/>
  <c r="BJ21" i="5" s="1"/>
  <c r="BA21" i="5" a="1"/>
  <c r="BA21" i="5" s="1"/>
  <c r="AV21" i="5" a="1"/>
  <c r="AV21" i="5" s="1"/>
  <c r="AE21" i="5" a="1"/>
  <c r="AE21" i="5" s="1"/>
  <c r="V21" i="5" a="1"/>
  <c r="V21" i="5" s="1"/>
  <c r="H21" i="5" a="1"/>
  <c r="H21" i="5" s="1"/>
  <c r="DF21" i="5" a="1"/>
  <c r="DF21" i="5" s="1"/>
  <c r="CF21" i="5" a="1"/>
  <c r="CF21" i="5" s="1"/>
  <c r="BH21" i="5" a="1"/>
  <c r="BH21" i="5" s="1"/>
  <c r="AI21" i="5" a="1"/>
  <c r="AI21" i="5" s="1"/>
  <c r="W21" i="5" a="1"/>
  <c r="W21" i="5" s="1"/>
  <c r="K21" i="5" a="1"/>
  <c r="K21" i="5" s="1"/>
  <c r="DE21" i="5" a="1"/>
  <c r="DE21" i="5" s="1"/>
  <c r="AH21" i="5" a="1"/>
  <c r="AH21" i="5" s="1"/>
  <c r="BE21" i="5" a="1"/>
  <c r="BE21" i="5" s="1"/>
  <c r="AS21" i="5" a="1"/>
  <c r="AS21" i="5" s="1"/>
  <c r="AF21" i="5" a="1"/>
  <c r="AF21" i="5" s="1"/>
  <c r="T21" i="5" a="1"/>
  <c r="T21" i="5" s="1"/>
  <c r="A22" i="5"/>
  <c r="BR21" i="5" a="1"/>
  <c r="BR21" i="5" s="1"/>
  <c r="BB21" i="5" a="1"/>
  <c r="BB21" i="5" s="1"/>
  <c r="DK21" i="5" a="1"/>
  <c r="DK21" i="5" s="1"/>
  <c r="CK21" i="5" a="1"/>
  <c r="CK21" i="5" s="1"/>
  <c r="BQ21" i="5" a="1"/>
  <c r="BQ21" i="5" s="1"/>
  <c r="AZ21" i="5" a="1"/>
  <c r="AZ21" i="5" s="1"/>
  <c r="C21" i="5" a="1"/>
  <c r="C21" i="5" s="1"/>
  <c r="CI21" i="5" a="1"/>
  <c r="CI21" i="5" s="1"/>
  <c r="BK21" i="5" a="1"/>
  <c r="BK21" i="5" s="1"/>
  <c r="AY21" i="5" a="1"/>
  <c r="AY21" i="5" s="1"/>
  <c r="Z21" i="5" a="1"/>
  <c r="Z21" i="5" s="1"/>
  <c r="N21" i="5" a="1"/>
  <c r="N21" i="5" s="1"/>
  <c r="DH21" i="5" a="1"/>
  <c r="DH21" i="5" s="1"/>
  <c r="CH21" i="5" a="1"/>
  <c r="CH21" i="5" s="1"/>
  <c r="L21" i="5" a="1"/>
  <c r="L21" i="5" s="1"/>
  <c r="A615" i="5"/>
  <c r="AI614" i="5" a="1"/>
  <c r="AI614" i="5" s="1"/>
  <c r="AE614" i="5" a="1"/>
  <c r="AE614" i="5" s="1"/>
  <c r="AA614" i="5" a="1"/>
  <c r="AA614" i="5" s="1"/>
  <c r="W614" i="5" a="1"/>
  <c r="W614" i="5" s="1"/>
  <c r="S614" i="5" a="1"/>
  <c r="S614" i="5" s="1"/>
  <c r="O614" i="5" a="1"/>
  <c r="O614" i="5" s="1"/>
  <c r="K614" i="5" a="1"/>
  <c r="K614" i="5" s="1"/>
  <c r="G614" i="5" a="1"/>
  <c r="G614" i="5" s="1"/>
  <c r="C614" i="5" a="1"/>
  <c r="C614" i="5" s="1"/>
  <c r="DH614" i="5" a="1"/>
  <c r="DH614" i="5" s="1"/>
  <c r="DJ614" i="5" a="1"/>
  <c r="DJ614" i="5" s="1"/>
  <c r="DA614" i="5" a="1"/>
  <c r="DA614" i="5" s="1"/>
  <c r="CH614" i="5" a="1"/>
  <c r="CH614" i="5" s="1"/>
  <c r="BQ614" i="5" a="1"/>
  <c r="BQ614" i="5" s="1"/>
  <c r="DB614" i="5" a="1"/>
  <c r="DB614" i="5" s="1"/>
  <c r="CI614" i="5" a="1"/>
  <c r="CI614" i="5" s="1"/>
  <c r="CC614" i="5" a="1"/>
  <c r="CC614" i="5" s="1"/>
  <c r="BL614" i="5" a="1"/>
  <c r="BL614" i="5" s="1"/>
  <c r="BG614" i="5" a="1"/>
  <c r="BG614" i="5" s="1"/>
  <c r="BB614" i="5" a="1"/>
  <c r="BB614" i="5" s="1"/>
  <c r="AS614" i="5" a="1"/>
  <c r="AS614" i="5" s="1"/>
  <c r="AG614" i="5" a="1"/>
  <c r="AG614" i="5" s="1"/>
  <c r="X614" i="5" a="1"/>
  <c r="X614" i="5" s="1"/>
  <c r="J614" i="5" a="1"/>
  <c r="J614" i="5" s="1"/>
  <c r="DG614" i="5" a="1"/>
  <c r="DG614" i="5" s="1"/>
  <c r="BF614" i="5" a="1"/>
  <c r="BF614" i="5" s="1"/>
  <c r="AW614" i="5" a="1"/>
  <c r="AW614" i="5" s="1"/>
  <c r="AK614" i="5" a="1"/>
  <c r="AK614" i="5" s="1"/>
  <c r="AB614" i="5" a="1"/>
  <c r="AB614" i="5" s="1"/>
  <c r="N614" i="5" a="1"/>
  <c r="N614" i="5" s="1"/>
  <c r="E614" i="5" a="1"/>
  <c r="E614" i="5" s="1"/>
  <c r="DF614" i="5" a="1"/>
  <c r="DF614" i="5" s="1"/>
  <c r="BJ614" i="5" a="1"/>
  <c r="BJ614" i="5" s="1"/>
  <c r="BE614" i="5" a="1"/>
  <c r="BE614" i="5" s="1"/>
  <c r="AV614" i="5" a="1"/>
  <c r="AV614" i="5" s="1"/>
  <c r="DD614" i="5" a="1"/>
  <c r="DD614" i="5" s="1"/>
  <c r="BR614" i="5" a="1"/>
  <c r="BR614" i="5" s="1"/>
  <c r="BI614" i="5" a="1"/>
  <c r="BI614" i="5" s="1"/>
  <c r="BD614" i="5" a="1"/>
  <c r="BD614" i="5" s="1"/>
  <c r="AU614" i="5" a="1"/>
  <c r="AU614" i="5" s="1"/>
  <c r="AD614" i="5" a="1"/>
  <c r="AD614" i="5" s="1"/>
  <c r="U614" i="5" a="1"/>
  <c r="U614" i="5" s="1"/>
  <c r="L614" i="5" a="1"/>
  <c r="L614" i="5" s="1"/>
  <c r="CJ614" i="5" a="1"/>
  <c r="CJ614" i="5" s="1"/>
  <c r="AT614" i="5" a="1"/>
  <c r="AT614" i="5" s="1"/>
  <c r="V614" i="5" a="1"/>
  <c r="V614" i="5" s="1"/>
  <c r="H614" i="5" a="1"/>
  <c r="H614" i="5" s="1"/>
  <c r="DI614" i="5" a="1"/>
  <c r="DI614" i="5" s="1"/>
  <c r="BC614" i="5" a="1"/>
  <c r="BC614" i="5" s="1"/>
  <c r="AJ614" i="5" a="1"/>
  <c r="AJ614" i="5" s="1"/>
  <c r="AC614" i="5" a="1"/>
  <c r="AC614" i="5" s="1"/>
  <c r="CG614" i="5" a="1"/>
  <c r="CG614" i="5" s="1"/>
  <c r="BK614" i="5" a="1"/>
  <c r="BK614" i="5" s="1"/>
  <c r="BA614" i="5" a="1"/>
  <c r="BA614" i="5" s="1"/>
  <c r="M614" i="5" a="1"/>
  <c r="M614" i="5" s="1"/>
  <c r="F614" i="5" a="1"/>
  <c r="F614" i="5" s="1"/>
  <c r="DE614" i="5" a="1"/>
  <c r="DE614" i="5" s="1"/>
  <c r="CF614" i="5" a="1"/>
  <c r="CF614" i="5" s="1"/>
  <c r="AZ614" i="5" a="1"/>
  <c r="AZ614" i="5" s="1"/>
  <c r="AH614" i="5" a="1"/>
  <c r="AH614" i="5" s="1"/>
  <c r="T614" i="5" a="1"/>
  <c r="T614" i="5" s="1"/>
  <c r="DC614" i="5" a="1"/>
  <c r="DC614" i="5" s="1"/>
  <c r="CE614" i="5" a="1"/>
  <c r="CE614" i="5" s="1"/>
  <c r="BH614" i="5" a="1"/>
  <c r="BH614" i="5" s="1"/>
  <c r="AY614" i="5" a="1"/>
  <c r="AY614" i="5" s="1"/>
  <c r="Z614" i="5" a="1"/>
  <c r="Z614" i="5" s="1"/>
  <c r="R614" i="5" a="1"/>
  <c r="R614" i="5" s="1"/>
  <c r="D614" i="5" a="1"/>
  <c r="D614" i="5" s="1"/>
  <c r="CD614" i="5" a="1"/>
  <c r="CD614" i="5" s="1"/>
  <c r="AX614" i="5" a="1"/>
  <c r="AX614" i="5" s="1"/>
  <c r="AF614" i="5" a="1"/>
  <c r="AF614" i="5" s="1"/>
  <c r="Y614" i="5" a="1"/>
  <c r="Y614" i="5" s="1"/>
  <c r="DK614" i="5" a="1"/>
  <c r="DK614" i="5" s="1"/>
  <c r="CK614" i="5" a="1"/>
  <c r="CK614" i="5" s="1"/>
  <c r="CA614" i="5" a="1"/>
  <c r="CA614" i="5" s="1"/>
  <c r="AO614" i="5" s="1"/>
  <c r="AL614" i="5" a="1"/>
  <c r="AL614" i="5" s="1"/>
  <c r="P614" i="5" a="1"/>
  <c r="P614" i="5" s="1"/>
  <c r="I614" i="5" a="1"/>
  <c r="I614" i="5" s="1"/>
  <c r="DL614" i="5" a="1"/>
  <c r="DL614" i="5" s="1"/>
  <c r="CL614" i="5" a="1"/>
  <c r="CL614" i="5" s="1"/>
  <c r="Q614" i="5" a="1"/>
  <c r="Q614" i="5" s="1"/>
  <c r="CB614" i="5" a="1"/>
  <c r="CB614" i="5" s="1"/>
  <c r="AJ22" i="5" l="1" a="1"/>
  <c r="AJ22" i="5" s="1"/>
  <c r="AF22" i="5" a="1"/>
  <c r="AF22" i="5" s="1"/>
  <c r="AB22" i="5" a="1"/>
  <c r="AB22" i="5" s="1"/>
  <c r="X22" i="5" a="1"/>
  <c r="X22" i="5" s="1"/>
  <c r="T22" i="5" a="1"/>
  <c r="T22" i="5" s="1"/>
  <c r="P22" i="5" a="1"/>
  <c r="P22" i="5" s="1"/>
  <c r="L22" i="5" a="1"/>
  <c r="L22" i="5" s="1"/>
  <c r="H22" i="5" a="1"/>
  <c r="H22" i="5" s="1"/>
  <c r="D22" i="5" a="1"/>
  <c r="D22" i="5" s="1"/>
  <c r="DG22" i="5" a="1"/>
  <c r="DG22" i="5" s="1"/>
  <c r="CJ22" i="5" a="1"/>
  <c r="CJ22" i="5" s="1"/>
  <c r="CE22" i="5" a="1"/>
  <c r="CE22" i="5" s="1"/>
  <c r="BJ22" i="5" a="1"/>
  <c r="BJ22" i="5" s="1"/>
  <c r="BA22" i="5" a="1"/>
  <c r="BA22" i="5" s="1"/>
  <c r="AA22" i="5" a="1"/>
  <c r="AA22" i="5" s="1"/>
  <c r="R22" i="5" a="1"/>
  <c r="R22" i="5" s="1"/>
  <c r="I22" i="5" a="1"/>
  <c r="I22" i="5" s="1"/>
  <c r="DF22" i="5" a="1"/>
  <c r="DF22" i="5" s="1"/>
  <c r="DA22" i="5" a="1"/>
  <c r="DA22" i="5" s="1"/>
  <c r="CD22" i="5" a="1"/>
  <c r="CD22" i="5" s="1"/>
  <c r="BI22" i="5" a="1"/>
  <c r="BI22" i="5" s="1"/>
  <c r="AZ22" i="5" a="1"/>
  <c r="AZ22" i="5" s="1"/>
  <c r="AU22" i="5" a="1"/>
  <c r="AU22" i="5" s="1"/>
  <c r="AI22" i="5" a="1"/>
  <c r="AI22" i="5" s="1"/>
  <c r="Z22" i="5" a="1"/>
  <c r="Z22" i="5" s="1"/>
  <c r="Q22" i="5" a="1"/>
  <c r="Q22" i="5" s="1"/>
  <c r="C22" i="5" a="1"/>
  <c r="C22" i="5" s="1"/>
  <c r="DJ22" i="5" a="1"/>
  <c r="DJ22" i="5" s="1"/>
  <c r="DE22" i="5" a="1"/>
  <c r="DE22" i="5" s="1"/>
  <c r="CH22" i="5" a="1"/>
  <c r="CH22" i="5" s="1"/>
  <c r="BQ22" i="5" a="1"/>
  <c r="BQ22" i="5" s="1"/>
  <c r="BD22" i="5" a="1"/>
  <c r="BD22" i="5" s="1"/>
  <c r="AY22" i="5" a="1"/>
  <c r="AY22" i="5" s="1"/>
  <c r="AD22" i="5" a="1"/>
  <c r="AD22" i="5" s="1"/>
  <c r="U22" i="5" a="1"/>
  <c r="U22" i="5" s="1"/>
  <c r="G22" i="5" a="1"/>
  <c r="G22" i="5" s="1"/>
  <c r="DD22" i="5" a="1"/>
  <c r="DD22" i="5" s="1"/>
  <c r="CG22" i="5" a="1"/>
  <c r="CG22" i="5" s="1"/>
  <c r="BL22" i="5" a="1"/>
  <c r="BL22" i="5" s="1"/>
  <c r="BG22" i="5" a="1"/>
  <c r="BG22" i="5" s="1"/>
  <c r="AX22" i="5" a="1"/>
  <c r="AX22" i="5" s="1"/>
  <c r="AL22" i="5" a="1"/>
  <c r="AL22" i="5" s="1"/>
  <c r="AC22" i="5" a="1"/>
  <c r="AC22" i="5" s="1"/>
  <c r="O22" i="5" a="1"/>
  <c r="O22" i="5" s="1"/>
  <c r="F22" i="5" a="1"/>
  <c r="F22" i="5" s="1"/>
  <c r="A23" i="5"/>
  <c r="DH22" i="5" a="1"/>
  <c r="DH22" i="5" s="1"/>
  <c r="CK22" i="5" a="1"/>
  <c r="CK22" i="5" s="1"/>
  <c r="CB22" i="5" a="1"/>
  <c r="CB22" i="5" s="1"/>
  <c r="BK22" i="5" a="1"/>
  <c r="BK22" i="5" s="1"/>
  <c r="BB22" i="5" a="1"/>
  <c r="BB22" i="5" s="1"/>
  <c r="AS22" i="5" a="1"/>
  <c r="AS22" i="5" s="1"/>
  <c r="AG22" i="5" a="1"/>
  <c r="AG22" i="5" s="1"/>
  <c r="S22" i="5" a="1"/>
  <c r="S22" i="5" s="1"/>
  <c r="J22" i="5" a="1"/>
  <c r="J22" i="5" s="1"/>
  <c r="DC22" i="5" a="1"/>
  <c r="DC22" i="5" s="1"/>
  <c r="CC22" i="5" a="1"/>
  <c r="CC22" i="5" s="1"/>
  <c r="BE22" i="5" a="1"/>
  <c r="BE22" i="5" s="1"/>
  <c r="DB22" i="5" a="1"/>
  <c r="DB22" i="5" s="1"/>
  <c r="CA22" i="5" a="1"/>
  <c r="CA22" i="5" s="1"/>
  <c r="AO22" i="5" s="1"/>
  <c r="BC22" i="5" a="1"/>
  <c r="BC22" i="5" s="1"/>
  <c r="AE22" i="5" a="1"/>
  <c r="AE22" i="5" s="1"/>
  <c r="DL22" i="5" a="1"/>
  <c r="DL22" i="5" s="1"/>
  <c r="CL22" i="5" a="1"/>
  <c r="CL22" i="5" s="1"/>
  <c r="BR22" i="5" a="1"/>
  <c r="BR22" i="5" s="1"/>
  <c r="E22" i="5" a="1"/>
  <c r="E22" i="5" s="1"/>
  <c r="DK22" i="5" a="1"/>
  <c r="DK22" i="5" s="1"/>
  <c r="DI22" i="5" a="1"/>
  <c r="DI22" i="5" s="1"/>
  <c r="CI22" i="5" a="1"/>
  <c r="CI22" i="5" s="1"/>
  <c r="N22" i="5" a="1"/>
  <c r="N22" i="5" s="1"/>
  <c r="AW22" i="5" a="1"/>
  <c r="AW22" i="5" s="1"/>
  <c r="AK22" i="5" a="1"/>
  <c r="AK22" i="5" s="1"/>
  <c r="Y22" i="5" a="1"/>
  <c r="Y22" i="5" s="1"/>
  <c r="M22" i="5" a="1"/>
  <c r="M22" i="5" s="1"/>
  <c r="CF22" i="5" a="1"/>
  <c r="CF22" i="5" s="1"/>
  <c r="BH22" i="5" a="1"/>
  <c r="BH22" i="5" s="1"/>
  <c r="AV22" i="5" a="1"/>
  <c r="AV22" i="5" s="1"/>
  <c r="W22" i="5" a="1"/>
  <c r="W22" i="5" s="1"/>
  <c r="K22" i="5" a="1"/>
  <c r="K22" i="5" s="1"/>
  <c r="BF22" i="5" a="1"/>
  <c r="BF22" i="5" s="1"/>
  <c r="AT22" i="5" a="1"/>
  <c r="AT22" i="5" s="1"/>
  <c r="AH22" i="5" a="1"/>
  <c r="AH22" i="5" s="1"/>
  <c r="V22" i="5" a="1"/>
  <c r="V22" i="5" s="1"/>
  <c r="DL365" i="5" a="1"/>
  <c r="DL365" i="5" s="1"/>
  <c r="DH365" i="5" a="1"/>
  <c r="DH365" i="5" s="1"/>
  <c r="DD365" i="5" a="1"/>
  <c r="DD365" i="5" s="1"/>
  <c r="CL365" i="5" a="1"/>
  <c r="CL365" i="5" s="1"/>
  <c r="CH365" i="5" a="1"/>
  <c r="CH365" i="5" s="1"/>
  <c r="CD365" i="5" a="1"/>
  <c r="CD365" i="5" s="1"/>
  <c r="BR365" i="5" a="1"/>
  <c r="BR365" i="5" s="1"/>
  <c r="BJ365" i="5" a="1"/>
  <c r="BJ365" i="5" s="1"/>
  <c r="BF365" i="5" a="1"/>
  <c r="BF365" i="5" s="1"/>
  <c r="BB365" i="5" a="1"/>
  <c r="BB365" i="5" s="1"/>
  <c r="AX365" i="5" a="1"/>
  <c r="AX365" i="5" s="1"/>
  <c r="AT365" i="5" a="1"/>
  <c r="AT365" i="5" s="1"/>
  <c r="AL365" i="5" a="1"/>
  <c r="AL365" i="5" s="1"/>
  <c r="AH365" i="5" a="1"/>
  <c r="AH365" i="5" s="1"/>
  <c r="AD365" i="5" a="1"/>
  <c r="AD365" i="5" s="1"/>
  <c r="Z365" i="5" a="1"/>
  <c r="Z365" i="5" s="1"/>
  <c r="V365" i="5" a="1"/>
  <c r="V365" i="5" s="1"/>
  <c r="R365" i="5" a="1"/>
  <c r="R365" i="5" s="1"/>
  <c r="N365" i="5" a="1"/>
  <c r="N365" i="5" s="1"/>
  <c r="J365" i="5" a="1"/>
  <c r="J365" i="5" s="1"/>
  <c r="F365" i="5" a="1"/>
  <c r="F365" i="5" s="1"/>
  <c r="DK365" i="5" a="1"/>
  <c r="DK365" i="5" s="1"/>
  <c r="DG365" i="5" a="1"/>
  <c r="DG365" i="5" s="1"/>
  <c r="DC365" i="5" a="1"/>
  <c r="DC365" i="5" s="1"/>
  <c r="CK365" i="5" a="1"/>
  <c r="CK365" i="5" s="1"/>
  <c r="CG365" i="5" a="1"/>
  <c r="CG365" i="5" s="1"/>
  <c r="CC365" i="5" a="1"/>
  <c r="CC365" i="5" s="1"/>
  <c r="BQ365" i="5" a="1"/>
  <c r="BQ365" i="5" s="1"/>
  <c r="BI365" i="5" a="1"/>
  <c r="BI365" i="5" s="1"/>
  <c r="BE365" i="5" a="1"/>
  <c r="BE365" i="5" s="1"/>
  <c r="BA365" i="5" a="1"/>
  <c r="BA365" i="5" s="1"/>
  <c r="AW365" i="5" a="1"/>
  <c r="AW365" i="5" s="1"/>
  <c r="AS365" i="5" a="1"/>
  <c r="AS365" i="5" s="1"/>
  <c r="AK365" i="5" a="1"/>
  <c r="AK365" i="5" s="1"/>
  <c r="AG365" i="5" a="1"/>
  <c r="AG365" i="5" s="1"/>
  <c r="AC365" i="5" a="1"/>
  <c r="AC365" i="5" s="1"/>
  <c r="Y365" i="5" a="1"/>
  <c r="Y365" i="5" s="1"/>
  <c r="U365" i="5" a="1"/>
  <c r="U365" i="5" s="1"/>
  <c r="Q365" i="5" a="1"/>
  <c r="Q365" i="5" s="1"/>
  <c r="M365" i="5" a="1"/>
  <c r="M365" i="5" s="1"/>
  <c r="I365" i="5" a="1"/>
  <c r="I365" i="5" s="1"/>
  <c r="E365" i="5" a="1"/>
  <c r="E365" i="5" s="1"/>
  <c r="DJ365" i="5" a="1"/>
  <c r="DJ365" i="5" s="1"/>
  <c r="DF365" i="5" a="1"/>
  <c r="DF365" i="5" s="1"/>
  <c r="DB365" i="5" a="1"/>
  <c r="DB365" i="5" s="1"/>
  <c r="CJ365" i="5" a="1"/>
  <c r="CJ365" i="5" s="1"/>
  <c r="CF365" i="5" a="1"/>
  <c r="CF365" i="5" s="1"/>
  <c r="CB365" i="5" a="1"/>
  <c r="CB365" i="5" s="1"/>
  <c r="BL365" i="5" a="1"/>
  <c r="BL365" i="5" s="1"/>
  <c r="BH365" i="5" a="1"/>
  <c r="BH365" i="5" s="1"/>
  <c r="BD365" i="5" a="1"/>
  <c r="BD365" i="5" s="1"/>
  <c r="AZ365" i="5" a="1"/>
  <c r="AZ365" i="5" s="1"/>
  <c r="AV365" i="5" a="1"/>
  <c r="AV365" i="5" s="1"/>
  <c r="AJ365" i="5" a="1"/>
  <c r="AJ365" i="5" s="1"/>
  <c r="AF365" i="5" a="1"/>
  <c r="AF365" i="5" s="1"/>
  <c r="AB365" i="5" a="1"/>
  <c r="AB365" i="5" s="1"/>
  <c r="X365" i="5" a="1"/>
  <c r="X365" i="5" s="1"/>
  <c r="T365" i="5" a="1"/>
  <c r="T365" i="5" s="1"/>
  <c r="P365" i="5" a="1"/>
  <c r="P365" i="5" s="1"/>
  <c r="L365" i="5" a="1"/>
  <c r="L365" i="5" s="1"/>
  <c r="H365" i="5" a="1"/>
  <c r="H365" i="5" s="1"/>
  <c r="D365" i="5" a="1"/>
  <c r="D365" i="5" s="1"/>
  <c r="DI365" i="5" a="1"/>
  <c r="DI365" i="5" s="1"/>
  <c r="DE365" i="5" a="1"/>
  <c r="DE365" i="5" s="1"/>
  <c r="DA365" i="5" a="1"/>
  <c r="DA365" i="5" s="1"/>
  <c r="CI365" i="5" a="1"/>
  <c r="CI365" i="5" s="1"/>
  <c r="CE365" i="5" a="1"/>
  <c r="CE365" i="5" s="1"/>
  <c r="CA365" i="5" a="1"/>
  <c r="CA365" i="5" s="1"/>
  <c r="AO365" i="5" s="1"/>
  <c r="BK365" i="5" a="1"/>
  <c r="BK365" i="5" s="1"/>
  <c r="BG365" i="5" a="1"/>
  <c r="BG365" i="5" s="1"/>
  <c r="BC365" i="5" a="1"/>
  <c r="BC365" i="5" s="1"/>
  <c r="AY365" i="5" a="1"/>
  <c r="AY365" i="5" s="1"/>
  <c r="AU365" i="5" a="1"/>
  <c r="AU365" i="5" s="1"/>
  <c r="A366" i="5"/>
  <c r="AI365" i="5" a="1"/>
  <c r="AI365" i="5" s="1"/>
  <c r="AE365" i="5" a="1"/>
  <c r="AE365" i="5" s="1"/>
  <c r="AA365" i="5" a="1"/>
  <c r="AA365" i="5" s="1"/>
  <c r="W365" i="5" a="1"/>
  <c r="W365" i="5" s="1"/>
  <c r="S365" i="5" a="1"/>
  <c r="S365" i="5" s="1"/>
  <c r="O365" i="5" a="1"/>
  <c r="O365" i="5" s="1"/>
  <c r="K365" i="5" a="1"/>
  <c r="K365" i="5" s="1"/>
  <c r="G365" i="5" a="1"/>
  <c r="G365" i="5" s="1"/>
  <c r="C365" i="5" a="1"/>
  <c r="C365" i="5" s="1"/>
  <c r="DK200" i="5" a="1"/>
  <c r="DK200" i="5" s="1"/>
  <c r="DG200" i="5" a="1"/>
  <c r="DG200" i="5" s="1"/>
  <c r="DC200" i="5" a="1"/>
  <c r="DC200" i="5" s="1"/>
  <c r="CK200" i="5" a="1"/>
  <c r="CK200" i="5" s="1"/>
  <c r="CG200" i="5" a="1"/>
  <c r="CG200" i="5" s="1"/>
  <c r="CC200" i="5" a="1"/>
  <c r="CC200" i="5" s="1"/>
  <c r="BQ200" i="5" a="1"/>
  <c r="BQ200" i="5" s="1"/>
  <c r="BI200" i="5" a="1"/>
  <c r="BI200" i="5" s="1"/>
  <c r="BE200" i="5" a="1"/>
  <c r="BE200" i="5" s="1"/>
  <c r="BA200" i="5" a="1"/>
  <c r="BA200" i="5" s="1"/>
  <c r="AW200" i="5" a="1"/>
  <c r="AW200" i="5" s="1"/>
  <c r="AS200" i="5" a="1"/>
  <c r="AS200" i="5" s="1"/>
  <c r="AK200" i="5" a="1"/>
  <c r="AK200" i="5" s="1"/>
  <c r="AG200" i="5" a="1"/>
  <c r="AG200" i="5" s="1"/>
  <c r="AC200" i="5" a="1"/>
  <c r="AC200" i="5" s="1"/>
  <c r="Y200" i="5" a="1"/>
  <c r="Y200" i="5" s="1"/>
  <c r="U200" i="5" a="1"/>
  <c r="U200" i="5" s="1"/>
  <c r="Q200" i="5" a="1"/>
  <c r="Q200" i="5" s="1"/>
  <c r="M200" i="5" a="1"/>
  <c r="M200" i="5" s="1"/>
  <c r="I200" i="5" a="1"/>
  <c r="I200" i="5" s="1"/>
  <c r="E200" i="5" a="1"/>
  <c r="E200" i="5" s="1"/>
  <c r="AJ200" i="5" a="1"/>
  <c r="AJ200" i="5" s="1"/>
  <c r="AE200" i="5" a="1"/>
  <c r="AE200" i="5" s="1"/>
  <c r="Z200" i="5" a="1"/>
  <c r="Z200" i="5" s="1"/>
  <c r="T200" i="5" a="1"/>
  <c r="T200" i="5" s="1"/>
  <c r="O200" i="5" a="1"/>
  <c r="O200" i="5" s="1"/>
  <c r="J200" i="5" a="1"/>
  <c r="J200" i="5" s="1"/>
  <c r="D200" i="5" a="1"/>
  <c r="D200" i="5" s="1"/>
  <c r="DI200" i="5" a="1"/>
  <c r="DI200" i="5" s="1"/>
  <c r="DD200" i="5" a="1"/>
  <c r="DD200" i="5" s="1"/>
  <c r="CJ200" i="5" a="1"/>
  <c r="CJ200" i="5" s="1"/>
  <c r="CE200" i="5" a="1"/>
  <c r="CE200" i="5" s="1"/>
  <c r="BR200" i="5" a="1"/>
  <c r="BR200" i="5" s="1"/>
  <c r="BH200" i="5" a="1"/>
  <c r="BH200" i="5" s="1"/>
  <c r="BC200" i="5" a="1"/>
  <c r="BC200" i="5" s="1"/>
  <c r="AX200" i="5" a="1"/>
  <c r="AX200" i="5" s="1"/>
  <c r="AI200" i="5" a="1"/>
  <c r="AI200" i="5" s="1"/>
  <c r="AD200" i="5" a="1"/>
  <c r="AD200" i="5" s="1"/>
  <c r="X200" i="5" a="1"/>
  <c r="X200" i="5" s="1"/>
  <c r="S200" i="5" a="1"/>
  <c r="S200" i="5" s="1"/>
  <c r="N200" i="5" a="1"/>
  <c r="N200" i="5" s="1"/>
  <c r="H200" i="5" a="1"/>
  <c r="H200" i="5" s="1"/>
  <c r="C200" i="5" a="1"/>
  <c r="C200" i="5" s="1"/>
  <c r="A201" i="5"/>
  <c r="AH200" i="5" a="1"/>
  <c r="AH200" i="5" s="1"/>
  <c r="AB200" i="5" a="1"/>
  <c r="AB200" i="5" s="1"/>
  <c r="W200" i="5" a="1"/>
  <c r="W200" i="5" s="1"/>
  <c r="R200" i="5" a="1"/>
  <c r="R200" i="5" s="1"/>
  <c r="L200" i="5" a="1"/>
  <c r="L200" i="5" s="1"/>
  <c r="G200" i="5" a="1"/>
  <c r="G200" i="5" s="1"/>
  <c r="DL200" i="5" a="1"/>
  <c r="DL200" i="5" s="1"/>
  <c r="DF200" i="5" a="1"/>
  <c r="DF200" i="5" s="1"/>
  <c r="DA200" i="5" a="1"/>
  <c r="DA200" i="5" s="1"/>
  <c r="CH200" i="5" a="1"/>
  <c r="CH200" i="5" s="1"/>
  <c r="CB200" i="5" a="1"/>
  <c r="CB200" i="5" s="1"/>
  <c r="BK200" i="5" a="1"/>
  <c r="BK200" i="5" s="1"/>
  <c r="BF200" i="5" a="1"/>
  <c r="BF200" i="5" s="1"/>
  <c r="AZ200" i="5" a="1"/>
  <c r="AZ200" i="5" s="1"/>
  <c r="AU200" i="5" a="1"/>
  <c r="AU200" i="5" s="1"/>
  <c r="AL200" i="5" a="1"/>
  <c r="AL200" i="5" s="1"/>
  <c r="AF200" i="5" a="1"/>
  <c r="AF200" i="5" s="1"/>
  <c r="AA200" i="5" a="1"/>
  <c r="AA200" i="5" s="1"/>
  <c r="V200" i="5" a="1"/>
  <c r="V200" i="5" s="1"/>
  <c r="P200" i="5" a="1"/>
  <c r="P200" i="5" s="1"/>
  <c r="K200" i="5" a="1"/>
  <c r="K200" i="5" s="1"/>
  <c r="F200" i="5" a="1"/>
  <c r="F200" i="5" s="1"/>
  <c r="DH200" i="5" a="1"/>
  <c r="DH200" i="5" s="1"/>
  <c r="BL200" i="5" a="1"/>
  <c r="BL200" i="5" s="1"/>
  <c r="DE200" i="5" a="1"/>
  <c r="DE200" i="5" s="1"/>
  <c r="BJ200" i="5" a="1"/>
  <c r="BJ200" i="5" s="1"/>
  <c r="DB200" i="5" a="1"/>
  <c r="DB200" i="5" s="1"/>
  <c r="BG200" i="5" a="1"/>
  <c r="BG200" i="5" s="1"/>
  <c r="CL200" i="5" a="1"/>
  <c r="CL200" i="5" s="1"/>
  <c r="BD200" i="5" a="1"/>
  <c r="BD200" i="5" s="1"/>
  <c r="CI200" i="5" a="1"/>
  <c r="CI200" i="5" s="1"/>
  <c r="BB200" i="5" a="1"/>
  <c r="BB200" i="5" s="1"/>
  <c r="CF200" i="5" a="1"/>
  <c r="CF200" i="5" s="1"/>
  <c r="AY200" i="5" a="1"/>
  <c r="AY200" i="5" s="1"/>
  <c r="CD200" i="5" a="1"/>
  <c r="CD200" i="5" s="1"/>
  <c r="AV200" i="5" a="1"/>
  <c r="AV200" i="5" s="1"/>
  <c r="DJ200" i="5" a="1"/>
  <c r="DJ200" i="5" s="1"/>
  <c r="CA200" i="5" a="1"/>
  <c r="CA200" i="5" s="1"/>
  <c r="AO200" i="5" s="1"/>
  <c r="AT200" i="5" a="1"/>
  <c r="AT200" i="5" s="1"/>
  <c r="A438" i="5"/>
  <c r="AI437" i="5" a="1"/>
  <c r="AI437" i="5" s="1"/>
  <c r="AE437" i="5" a="1"/>
  <c r="AE437" i="5" s="1"/>
  <c r="AA437" i="5" a="1"/>
  <c r="AA437" i="5" s="1"/>
  <c r="W437" i="5" a="1"/>
  <c r="W437" i="5" s="1"/>
  <c r="S437" i="5" a="1"/>
  <c r="S437" i="5" s="1"/>
  <c r="O437" i="5" a="1"/>
  <c r="O437" i="5" s="1"/>
  <c r="K437" i="5" a="1"/>
  <c r="K437" i="5" s="1"/>
  <c r="G437" i="5" a="1"/>
  <c r="G437" i="5" s="1"/>
  <c r="C437" i="5" a="1"/>
  <c r="C437" i="5" s="1"/>
  <c r="DL437" i="5" a="1"/>
  <c r="DL437" i="5" s="1"/>
  <c r="DH437" i="5" a="1"/>
  <c r="DH437" i="5" s="1"/>
  <c r="DD437" i="5" a="1"/>
  <c r="DD437" i="5" s="1"/>
  <c r="CL437" i="5" a="1"/>
  <c r="CL437" i="5" s="1"/>
  <c r="CH437" i="5" a="1"/>
  <c r="CH437" i="5" s="1"/>
  <c r="CD437" i="5" a="1"/>
  <c r="CD437" i="5" s="1"/>
  <c r="BR437" i="5" a="1"/>
  <c r="BR437" i="5" s="1"/>
  <c r="BJ437" i="5" a="1"/>
  <c r="BJ437" i="5" s="1"/>
  <c r="BF437" i="5" a="1"/>
  <c r="BF437" i="5" s="1"/>
  <c r="BB437" i="5" a="1"/>
  <c r="BB437" i="5" s="1"/>
  <c r="AX437" i="5" a="1"/>
  <c r="AX437" i="5" s="1"/>
  <c r="AT437" i="5" a="1"/>
  <c r="AT437" i="5" s="1"/>
  <c r="AL437" i="5" a="1"/>
  <c r="AL437" i="5" s="1"/>
  <c r="AH437" i="5" a="1"/>
  <c r="AH437" i="5" s="1"/>
  <c r="AD437" i="5" a="1"/>
  <c r="AD437" i="5" s="1"/>
  <c r="Z437" i="5" a="1"/>
  <c r="Z437" i="5" s="1"/>
  <c r="V437" i="5" a="1"/>
  <c r="V437" i="5" s="1"/>
  <c r="R437" i="5" a="1"/>
  <c r="R437" i="5" s="1"/>
  <c r="N437" i="5" a="1"/>
  <c r="N437" i="5" s="1"/>
  <c r="J437" i="5" a="1"/>
  <c r="J437" i="5" s="1"/>
  <c r="F437" i="5" a="1"/>
  <c r="F437" i="5" s="1"/>
  <c r="AK437" i="5" a="1"/>
  <c r="AK437" i="5" s="1"/>
  <c r="AG437" i="5" a="1"/>
  <c r="AG437" i="5" s="1"/>
  <c r="AC437" i="5" a="1"/>
  <c r="AC437" i="5" s="1"/>
  <c r="Y437" i="5" a="1"/>
  <c r="Y437" i="5" s="1"/>
  <c r="U437" i="5" a="1"/>
  <c r="U437" i="5" s="1"/>
  <c r="Q437" i="5" a="1"/>
  <c r="Q437" i="5" s="1"/>
  <c r="M437" i="5" a="1"/>
  <c r="M437" i="5" s="1"/>
  <c r="I437" i="5" a="1"/>
  <c r="I437" i="5" s="1"/>
  <c r="E437" i="5" a="1"/>
  <c r="E437" i="5" s="1"/>
  <c r="DJ437" i="5" a="1"/>
  <c r="DJ437" i="5" s="1"/>
  <c r="DF437" i="5" a="1"/>
  <c r="DF437" i="5" s="1"/>
  <c r="DB437" i="5" a="1"/>
  <c r="DB437" i="5" s="1"/>
  <c r="CJ437" i="5" a="1"/>
  <c r="CJ437" i="5" s="1"/>
  <c r="CF437" i="5" a="1"/>
  <c r="CF437" i="5" s="1"/>
  <c r="CB437" i="5" a="1"/>
  <c r="CB437" i="5" s="1"/>
  <c r="BL437" i="5" a="1"/>
  <c r="BL437" i="5" s="1"/>
  <c r="BH437" i="5" a="1"/>
  <c r="BH437" i="5" s="1"/>
  <c r="BD437" i="5" a="1"/>
  <c r="BD437" i="5" s="1"/>
  <c r="AZ437" i="5" a="1"/>
  <c r="AZ437" i="5" s="1"/>
  <c r="AV437" i="5" a="1"/>
  <c r="AV437" i="5" s="1"/>
  <c r="AJ437" i="5" a="1"/>
  <c r="AJ437" i="5" s="1"/>
  <c r="AF437" i="5" a="1"/>
  <c r="AF437" i="5" s="1"/>
  <c r="AB437" i="5" a="1"/>
  <c r="AB437" i="5" s="1"/>
  <c r="X437" i="5" a="1"/>
  <c r="X437" i="5" s="1"/>
  <c r="T437" i="5" a="1"/>
  <c r="T437" i="5" s="1"/>
  <c r="P437" i="5" a="1"/>
  <c r="P437" i="5" s="1"/>
  <c r="L437" i="5" a="1"/>
  <c r="L437" i="5" s="1"/>
  <c r="H437" i="5" a="1"/>
  <c r="H437" i="5" s="1"/>
  <c r="D437" i="5" a="1"/>
  <c r="D437" i="5" s="1"/>
  <c r="CI437" i="5" a="1"/>
  <c r="CI437" i="5" s="1"/>
  <c r="BG437" i="5" a="1"/>
  <c r="BG437" i="5" s="1"/>
  <c r="DK437" i="5" a="1"/>
  <c r="DK437" i="5" s="1"/>
  <c r="CG437" i="5" a="1"/>
  <c r="CG437" i="5" s="1"/>
  <c r="BE437" i="5" a="1"/>
  <c r="BE437" i="5" s="1"/>
  <c r="DI437" i="5" a="1"/>
  <c r="DI437" i="5" s="1"/>
  <c r="CE437" i="5" a="1"/>
  <c r="CE437" i="5" s="1"/>
  <c r="BC437" i="5" a="1"/>
  <c r="BC437" i="5" s="1"/>
  <c r="DG437" i="5" a="1"/>
  <c r="DG437" i="5" s="1"/>
  <c r="CC437" i="5" a="1"/>
  <c r="CC437" i="5" s="1"/>
  <c r="BA437" i="5" a="1"/>
  <c r="BA437" i="5" s="1"/>
  <c r="DE437" i="5" a="1"/>
  <c r="DE437" i="5" s="1"/>
  <c r="CA437" i="5" a="1"/>
  <c r="CA437" i="5" s="1"/>
  <c r="AO437" i="5" s="1"/>
  <c r="AY437" i="5" a="1"/>
  <c r="AY437" i="5" s="1"/>
  <c r="DC437" i="5" a="1"/>
  <c r="DC437" i="5" s="1"/>
  <c r="BQ437" i="5" a="1"/>
  <c r="BQ437" i="5" s="1"/>
  <c r="AW437" i="5" a="1"/>
  <c r="AW437" i="5" s="1"/>
  <c r="DA437" i="5" a="1"/>
  <c r="DA437" i="5" s="1"/>
  <c r="BK437" i="5" a="1"/>
  <c r="BK437" i="5" s="1"/>
  <c r="AU437" i="5" a="1"/>
  <c r="AU437" i="5" s="1"/>
  <c r="AS437" i="5" a="1"/>
  <c r="AS437" i="5" s="1"/>
  <c r="CK437" i="5" a="1"/>
  <c r="CK437" i="5" s="1"/>
  <c r="BI437" i="5" a="1"/>
  <c r="BI437" i="5" s="1"/>
  <c r="DL542" i="5" a="1"/>
  <c r="DL542" i="5" s="1"/>
  <c r="DH542" i="5" a="1"/>
  <c r="DH542" i="5" s="1"/>
  <c r="DD542" i="5" a="1"/>
  <c r="DD542" i="5" s="1"/>
  <c r="CL542" i="5" a="1"/>
  <c r="CL542" i="5" s="1"/>
  <c r="CH542" i="5" a="1"/>
  <c r="CH542" i="5" s="1"/>
  <c r="CD542" i="5" a="1"/>
  <c r="CD542" i="5" s="1"/>
  <c r="BR542" i="5" a="1"/>
  <c r="BR542" i="5" s="1"/>
  <c r="BJ542" i="5" a="1"/>
  <c r="BJ542" i="5" s="1"/>
  <c r="BF542" i="5" a="1"/>
  <c r="BF542" i="5" s="1"/>
  <c r="BB542" i="5" a="1"/>
  <c r="BB542" i="5" s="1"/>
  <c r="AX542" i="5" a="1"/>
  <c r="AX542" i="5" s="1"/>
  <c r="AT542" i="5" a="1"/>
  <c r="AT542" i="5" s="1"/>
  <c r="AL542" i="5" a="1"/>
  <c r="AL542" i="5" s="1"/>
  <c r="AH542" i="5" a="1"/>
  <c r="AH542" i="5" s="1"/>
  <c r="AD542" i="5" a="1"/>
  <c r="AD542" i="5" s="1"/>
  <c r="Z542" i="5" a="1"/>
  <c r="Z542" i="5" s="1"/>
  <c r="V542" i="5" a="1"/>
  <c r="V542" i="5" s="1"/>
  <c r="R542" i="5" a="1"/>
  <c r="R542" i="5" s="1"/>
  <c r="N542" i="5" a="1"/>
  <c r="N542" i="5" s="1"/>
  <c r="J542" i="5" a="1"/>
  <c r="J542" i="5" s="1"/>
  <c r="F542" i="5" a="1"/>
  <c r="F542" i="5" s="1"/>
  <c r="DK542" i="5" a="1"/>
  <c r="DK542" i="5" s="1"/>
  <c r="DG542" i="5" a="1"/>
  <c r="DG542" i="5" s="1"/>
  <c r="DC542" i="5" a="1"/>
  <c r="DC542" i="5" s="1"/>
  <c r="CK542" i="5" a="1"/>
  <c r="CK542" i="5" s="1"/>
  <c r="CG542" i="5" a="1"/>
  <c r="CG542" i="5" s="1"/>
  <c r="CC542" i="5" a="1"/>
  <c r="CC542" i="5" s="1"/>
  <c r="BQ542" i="5" a="1"/>
  <c r="BQ542" i="5" s="1"/>
  <c r="BI542" i="5" a="1"/>
  <c r="BI542" i="5" s="1"/>
  <c r="BE542" i="5" a="1"/>
  <c r="BE542" i="5" s="1"/>
  <c r="BA542" i="5" a="1"/>
  <c r="BA542" i="5" s="1"/>
  <c r="AW542" i="5" a="1"/>
  <c r="AW542" i="5" s="1"/>
  <c r="AS542" i="5" a="1"/>
  <c r="AS542" i="5" s="1"/>
  <c r="AK542" i="5" a="1"/>
  <c r="AK542" i="5" s="1"/>
  <c r="AG542" i="5" a="1"/>
  <c r="AG542" i="5" s="1"/>
  <c r="AC542" i="5" a="1"/>
  <c r="AC542" i="5" s="1"/>
  <c r="Y542" i="5" a="1"/>
  <c r="Y542" i="5" s="1"/>
  <c r="U542" i="5" a="1"/>
  <c r="U542" i="5" s="1"/>
  <c r="Q542" i="5" a="1"/>
  <c r="Q542" i="5" s="1"/>
  <c r="M542" i="5" a="1"/>
  <c r="M542" i="5" s="1"/>
  <c r="I542" i="5" a="1"/>
  <c r="I542" i="5" s="1"/>
  <c r="E542" i="5" a="1"/>
  <c r="E542" i="5" s="1"/>
  <c r="DJ542" i="5" a="1"/>
  <c r="DJ542" i="5" s="1"/>
  <c r="DF542" i="5" a="1"/>
  <c r="DF542" i="5" s="1"/>
  <c r="DB542" i="5" a="1"/>
  <c r="DB542" i="5" s="1"/>
  <c r="CJ542" i="5" a="1"/>
  <c r="CJ542" i="5" s="1"/>
  <c r="CF542" i="5" a="1"/>
  <c r="CF542" i="5" s="1"/>
  <c r="CB542" i="5" a="1"/>
  <c r="CB542" i="5" s="1"/>
  <c r="BL542" i="5" a="1"/>
  <c r="BL542" i="5" s="1"/>
  <c r="BH542" i="5" a="1"/>
  <c r="BH542" i="5" s="1"/>
  <c r="BD542" i="5" a="1"/>
  <c r="BD542" i="5" s="1"/>
  <c r="AZ542" i="5" a="1"/>
  <c r="AZ542" i="5" s="1"/>
  <c r="AV542" i="5" a="1"/>
  <c r="AV542" i="5" s="1"/>
  <c r="AJ542" i="5" a="1"/>
  <c r="AJ542" i="5" s="1"/>
  <c r="AF542" i="5" a="1"/>
  <c r="AF542" i="5" s="1"/>
  <c r="AB542" i="5" a="1"/>
  <c r="AB542" i="5" s="1"/>
  <c r="X542" i="5" a="1"/>
  <c r="X542" i="5" s="1"/>
  <c r="T542" i="5" a="1"/>
  <c r="T542" i="5" s="1"/>
  <c r="P542" i="5" a="1"/>
  <c r="P542" i="5" s="1"/>
  <c r="L542" i="5" a="1"/>
  <c r="L542" i="5" s="1"/>
  <c r="H542" i="5" a="1"/>
  <c r="H542" i="5" s="1"/>
  <c r="D542" i="5" a="1"/>
  <c r="D542" i="5" s="1"/>
  <c r="DI542" i="5" a="1"/>
  <c r="DI542" i="5" s="1"/>
  <c r="DE542" i="5" a="1"/>
  <c r="DE542" i="5" s="1"/>
  <c r="DA542" i="5" a="1"/>
  <c r="DA542" i="5" s="1"/>
  <c r="CI542" i="5" a="1"/>
  <c r="CI542" i="5" s="1"/>
  <c r="CE542" i="5" a="1"/>
  <c r="CE542" i="5" s="1"/>
  <c r="CA542" i="5" a="1"/>
  <c r="CA542" i="5" s="1"/>
  <c r="AO542" i="5" s="1"/>
  <c r="BK542" i="5" a="1"/>
  <c r="BK542" i="5" s="1"/>
  <c r="BG542" i="5" a="1"/>
  <c r="BG542" i="5" s="1"/>
  <c r="BC542" i="5" a="1"/>
  <c r="BC542" i="5" s="1"/>
  <c r="AY542" i="5" a="1"/>
  <c r="AY542" i="5" s="1"/>
  <c r="AU542" i="5" a="1"/>
  <c r="AU542" i="5" s="1"/>
  <c r="S542" i="5" a="1"/>
  <c r="S542" i="5" s="1"/>
  <c r="O542" i="5" a="1"/>
  <c r="O542" i="5" s="1"/>
  <c r="K542" i="5" a="1"/>
  <c r="K542" i="5" s="1"/>
  <c r="G542" i="5" a="1"/>
  <c r="G542" i="5" s="1"/>
  <c r="AI542" i="5" a="1"/>
  <c r="AI542" i="5" s="1"/>
  <c r="C542" i="5" a="1"/>
  <c r="C542" i="5" s="1"/>
  <c r="AE542" i="5" a="1"/>
  <c r="AE542" i="5" s="1"/>
  <c r="A543" i="5"/>
  <c r="AA542" i="5" a="1"/>
  <c r="AA542" i="5" s="1"/>
  <c r="W542" i="5" a="1"/>
  <c r="W542" i="5" s="1"/>
  <c r="DK591" i="5" a="1"/>
  <c r="DK591" i="5" s="1"/>
  <c r="DG591" i="5" a="1"/>
  <c r="DG591" i="5" s="1"/>
  <c r="DC591" i="5" a="1"/>
  <c r="DC591" i="5" s="1"/>
  <c r="CK591" i="5" a="1"/>
  <c r="CK591" i="5" s="1"/>
  <c r="CG591" i="5" a="1"/>
  <c r="CG591" i="5" s="1"/>
  <c r="CC591" i="5" a="1"/>
  <c r="CC591" i="5" s="1"/>
  <c r="BQ591" i="5" a="1"/>
  <c r="BQ591" i="5" s="1"/>
  <c r="BI591" i="5" a="1"/>
  <c r="BI591" i="5" s="1"/>
  <c r="DL591" i="5" a="1"/>
  <c r="DL591" i="5" s="1"/>
  <c r="DH591" i="5" a="1"/>
  <c r="DH591" i="5" s="1"/>
  <c r="DD591" i="5" a="1"/>
  <c r="DD591" i="5" s="1"/>
  <c r="CL591" i="5" a="1"/>
  <c r="CL591" i="5" s="1"/>
  <c r="CH591" i="5" a="1"/>
  <c r="CH591" i="5" s="1"/>
  <c r="CD591" i="5" a="1"/>
  <c r="CD591" i="5" s="1"/>
  <c r="BR591" i="5" a="1"/>
  <c r="BR591" i="5" s="1"/>
  <c r="DI591" i="5" a="1"/>
  <c r="DI591" i="5" s="1"/>
  <c r="CJ591" i="5" a="1"/>
  <c r="CJ591" i="5" s="1"/>
  <c r="CE591" i="5" a="1"/>
  <c r="CE591" i="5" s="1"/>
  <c r="AK591" i="5" a="1"/>
  <c r="AK591" i="5" s="1"/>
  <c r="AG591" i="5" a="1"/>
  <c r="AG591" i="5" s="1"/>
  <c r="AC591" i="5" a="1"/>
  <c r="AC591" i="5" s="1"/>
  <c r="Y591" i="5" a="1"/>
  <c r="Y591" i="5" s="1"/>
  <c r="U591" i="5" a="1"/>
  <c r="U591" i="5" s="1"/>
  <c r="Q591" i="5" a="1"/>
  <c r="Q591" i="5" s="1"/>
  <c r="M591" i="5" a="1"/>
  <c r="M591" i="5" s="1"/>
  <c r="I591" i="5" a="1"/>
  <c r="I591" i="5" s="1"/>
  <c r="E591" i="5" a="1"/>
  <c r="E591" i="5" s="1"/>
  <c r="DB591" i="5" a="1"/>
  <c r="DB591" i="5" s="1"/>
  <c r="CI591" i="5" a="1"/>
  <c r="CI591" i="5" s="1"/>
  <c r="BL591" i="5" a="1"/>
  <c r="BL591" i="5" s="1"/>
  <c r="A592" i="5"/>
  <c r="BG591" i="5" a="1"/>
  <c r="BG591" i="5" s="1"/>
  <c r="BC591" i="5" a="1"/>
  <c r="BC591" i="5" s="1"/>
  <c r="AY591" i="5" a="1"/>
  <c r="AY591" i="5" s="1"/>
  <c r="AU591" i="5" a="1"/>
  <c r="AU591" i="5" s="1"/>
  <c r="BF591" i="5" a="1"/>
  <c r="BF591" i="5" s="1"/>
  <c r="BB591" i="5" a="1"/>
  <c r="BB591" i="5" s="1"/>
  <c r="AX591" i="5" a="1"/>
  <c r="AX591" i="5" s="1"/>
  <c r="AT591" i="5" a="1"/>
  <c r="AT591" i="5" s="1"/>
  <c r="BH591" i="5" a="1"/>
  <c r="BH591" i="5" s="1"/>
  <c r="AZ591" i="5" a="1"/>
  <c r="AZ591" i="5" s="1"/>
  <c r="AH591" i="5" a="1"/>
  <c r="AH591" i="5" s="1"/>
  <c r="AB591" i="5" a="1"/>
  <c r="AB591" i="5" s="1"/>
  <c r="O591" i="5" a="1"/>
  <c r="O591" i="5" s="1"/>
  <c r="DA591" i="5" a="1"/>
  <c r="DA591" i="5" s="1"/>
  <c r="CB591" i="5" a="1"/>
  <c r="CB591" i="5" s="1"/>
  <c r="AA591" i="5" a="1"/>
  <c r="AA591" i="5" s="1"/>
  <c r="N591" i="5" a="1"/>
  <c r="N591" i="5" s="1"/>
  <c r="H591" i="5" a="1"/>
  <c r="H591" i="5" s="1"/>
  <c r="DJ591" i="5" a="1"/>
  <c r="DJ591" i="5" s="1"/>
  <c r="CA591" i="5" a="1"/>
  <c r="CA591" i="5" s="1"/>
  <c r="AO591" i="5" s="1"/>
  <c r="Z591" i="5" a="1"/>
  <c r="Z591" i="5" s="1"/>
  <c r="T591" i="5" a="1"/>
  <c r="T591" i="5" s="1"/>
  <c r="G591" i="5" a="1"/>
  <c r="G591" i="5" s="1"/>
  <c r="BE591" i="5" a="1"/>
  <c r="BE591" i="5" s="1"/>
  <c r="AW591" i="5" a="1"/>
  <c r="AW591" i="5" s="1"/>
  <c r="AL591" i="5" a="1"/>
  <c r="AL591" i="5" s="1"/>
  <c r="AF591" i="5" a="1"/>
  <c r="AF591" i="5" s="1"/>
  <c r="S591" i="5" a="1"/>
  <c r="S591" i="5" s="1"/>
  <c r="F591" i="5" a="1"/>
  <c r="F591" i="5" s="1"/>
  <c r="BD591" i="5" a="1"/>
  <c r="BD591" i="5" s="1"/>
  <c r="AV591" i="5" a="1"/>
  <c r="AV591" i="5" s="1"/>
  <c r="AE591" i="5" a="1"/>
  <c r="AE591" i="5" s="1"/>
  <c r="R591" i="5" a="1"/>
  <c r="R591" i="5" s="1"/>
  <c r="L591" i="5" a="1"/>
  <c r="L591" i="5" s="1"/>
  <c r="DF591" i="5" a="1"/>
  <c r="DF591" i="5" s="1"/>
  <c r="BK591" i="5" a="1"/>
  <c r="BK591" i="5" s="1"/>
  <c r="AD591" i="5" a="1"/>
  <c r="AD591" i="5" s="1"/>
  <c r="X591" i="5" a="1"/>
  <c r="X591" i="5" s="1"/>
  <c r="K591" i="5" a="1"/>
  <c r="K591" i="5" s="1"/>
  <c r="BA591" i="5" a="1"/>
  <c r="BA591" i="5" s="1"/>
  <c r="AS591" i="5" a="1"/>
  <c r="AS591" i="5" s="1"/>
  <c r="AI591" i="5" a="1"/>
  <c r="AI591" i="5" s="1"/>
  <c r="V591" i="5" a="1"/>
  <c r="V591" i="5" s="1"/>
  <c r="P591" i="5" a="1"/>
  <c r="P591" i="5" s="1"/>
  <c r="C591" i="5" a="1"/>
  <c r="C591" i="5" s="1"/>
  <c r="AJ591" i="5" a="1"/>
  <c r="AJ591" i="5" s="1"/>
  <c r="DE591" i="5" a="1"/>
  <c r="DE591" i="5" s="1"/>
  <c r="CF591" i="5" a="1"/>
  <c r="CF591" i="5" s="1"/>
  <c r="W591" i="5" a="1"/>
  <c r="W591" i="5" s="1"/>
  <c r="BJ591" i="5" a="1"/>
  <c r="BJ591" i="5" s="1"/>
  <c r="J591" i="5" a="1"/>
  <c r="J591" i="5" s="1"/>
  <c r="D591" i="5" a="1"/>
  <c r="D591" i="5" s="1"/>
  <c r="AL615" i="5" a="1"/>
  <c r="AL615" i="5" s="1"/>
  <c r="AH615" i="5" a="1"/>
  <c r="AH615" i="5" s="1"/>
  <c r="AD615" i="5" a="1"/>
  <c r="AD615" i="5" s="1"/>
  <c r="Z615" i="5" a="1"/>
  <c r="Z615" i="5" s="1"/>
  <c r="V615" i="5" a="1"/>
  <c r="V615" i="5" s="1"/>
  <c r="R615" i="5" a="1"/>
  <c r="R615" i="5" s="1"/>
  <c r="N615" i="5" a="1"/>
  <c r="N615" i="5" s="1"/>
  <c r="J615" i="5" a="1"/>
  <c r="J615" i="5" s="1"/>
  <c r="F615" i="5" a="1"/>
  <c r="F615" i="5" s="1"/>
  <c r="DJ615" i="5" a="1"/>
  <c r="DJ615" i="5" s="1"/>
  <c r="DA615" i="5" a="1"/>
  <c r="DA615" i="5" s="1"/>
  <c r="CD615" i="5" a="1"/>
  <c r="CD615" i="5" s="1"/>
  <c r="BQ615" i="5" a="1"/>
  <c r="BQ615" i="5" s="1"/>
  <c r="BD615" i="5" a="1"/>
  <c r="BD615" i="5" s="1"/>
  <c r="AU615" i="5" a="1"/>
  <c r="AU615" i="5" s="1"/>
  <c r="Y615" i="5" a="1"/>
  <c r="Y615" i="5" s="1"/>
  <c r="P615" i="5" a="1"/>
  <c r="P615" i="5" s="1"/>
  <c r="G615" i="5" a="1"/>
  <c r="G615" i="5" s="1"/>
  <c r="DL615" i="5" a="1"/>
  <c r="DL615" i="5" s="1"/>
  <c r="DG615" i="5" a="1"/>
  <c r="DG615" i="5" s="1"/>
  <c r="CJ615" i="5" a="1"/>
  <c r="CJ615" i="5" s="1"/>
  <c r="CA615" i="5" a="1"/>
  <c r="CA615" i="5" s="1"/>
  <c r="AO615" i="5" s="1"/>
  <c r="BF615" i="5" a="1"/>
  <c r="BF615" i="5" s="1"/>
  <c r="BA615" i="5" a="1"/>
  <c r="BA615" i="5" s="1"/>
  <c r="AJ615" i="5" a="1"/>
  <c r="AJ615" i="5" s="1"/>
  <c r="AA615" i="5" a="1"/>
  <c r="AA615" i="5" s="1"/>
  <c r="M615" i="5" a="1"/>
  <c r="M615" i="5" s="1"/>
  <c r="D615" i="5" a="1"/>
  <c r="D615" i="5" s="1"/>
  <c r="DB615" i="5" a="1"/>
  <c r="DB615" i="5" s="1"/>
  <c r="CH615" i="5" a="1"/>
  <c r="CH615" i="5" s="1"/>
  <c r="CB615" i="5" a="1"/>
  <c r="CB615" i="5" s="1"/>
  <c r="BJ615" i="5" a="1"/>
  <c r="BJ615" i="5" s="1"/>
  <c r="AX615" i="5" a="1"/>
  <c r="AX615" i="5" s="1"/>
  <c r="DH615" i="5" a="1"/>
  <c r="DH615" i="5" s="1"/>
  <c r="CG615" i="5" a="1"/>
  <c r="CG615" i="5" s="1"/>
  <c r="BI615" i="5" a="1"/>
  <c r="BI615" i="5" s="1"/>
  <c r="BC615" i="5" a="1"/>
  <c r="BC615" i="5" s="1"/>
  <c r="AW615" i="5" a="1"/>
  <c r="AW615" i="5" s="1"/>
  <c r="AB615" i="5" a="1"/>
  <c r="AB615" i="5" s="1"/>
  <c r="BH615" i="5" a="1"/>
  <c r="BH615" i="5" s="1"/>
  <c r="AV615" i="5" a="1"/>
  <c r="AV615" i="5" s="1"/>
  <c r="AG615" i="5" a="1"/>
  <c r="AG615" i="5" s="1"/>
  <c r="U615" i="5" a="1"/>
  <c r="U615" i="5" s="1"/>
  <c r="O615" i="5" a="1"/>
  <c r="O615" i="5" s="1"/>
  <c r="I615" i="5" a="1"/>
  <c r="I615" i="5" s="1"/>
  <c r="C615" i="5" a="1"/>
  <c r="C615" i="5" s="1"/>
  <c r="DK615" i="5" a="1"/>
  <c r="DK615" i="5" s="1"/>
  <c r="DE615" i="5" a="1"/>
  <c r="DE615" i="5" s="1"/>
  <c r="CK615" i="5" a="1"/>
  <c r="CK615" i="5" s="1"/>
  <c r="CE615" i="5" a="1"/>
  <c r="CE615" i="5" s="1"/>
  <c r="BG615" i="5" a="1"/>
  <c r="BG615" i="5" s="1"/>
  <c r="AF615" i="5" a="1"/>
  <c r="AF615" i="5" s="1"/>
  <c r="DD615" i="5" a="1"/>
  <c r="DD615" i="5" s="1"/>
  <c r="CC615" i="5" a="1"/>
  <c r="CC615" i="5" s="1"/>
  <c r="BE615" i="5" a="1"/>
  <c r="BE615" i="5" s="1"/>
  <c r="AY615" i="5" a="1"/>
  <c r="AY615" i="5" s="1"/>
  <c r="AS615" i="5" a="1"/>
  <c r="AS615" i="5" s="1"/>
  <c r="X615" i="5" a="1"/>
  <c r="X615" i="5" s="1"/>
  <c r="L615" i="5" a="1"/>
  <c r="L615" i="5" s="1"/>
  <c r="BR615" i="5" a="1"/>
  <c r="BR615" i="5" s="1"/>
  <c r="K615" i="5" a="1"/>
  <c r="K615" i="5" s="1"/>
  <c r="DC615" i="5" a="1"/>
  <c r="DC615" i="5" s="1"/>
  <c r="BL615" i="5" a="1"/>
  <c r="BL615" i="5" s="1"/>
  <c r="AI615" i="5" a="1"/>
  <c r="AI615" i="5" s="1"/>
  <c r="W615" i="5" a="1"/>
  <c r="W615" i="5" s="1"/>
  <c r="CL615" i="5" a="1"/>
  <c r="CL615" i="5" s="1"/>
  <c r="BK615" i="5" a="1"/>
  <c r="BK615" i="5" s="1"/>
  <c r="AT615" i="5" a="1"/>
  <c r="AT615" i="5" s="1"/>
  <c r="T615" i="5" a="1"/>
  <c r="T615" i="5" s="1"/>
  <c r="H615" i="5" a="1"/>
  <c r="H615" i="5" s="1"/>
  <c r="AE615" i="5" a="1"/>
  <c r="AE615" i="5" s="1"/>
  <c r="S615" i="5" a="1"/>
  <c r="S615" i="5" s="1"/>
  <c r="A616" i="5"/>
  <c r="CI615" i="5" a="1"/>
  <c r="CI615" i="5" s="1"/>
  <c r="AC615" i="5" a="1"/>
  <c r="AC615" i="5" s="1"/>
  <c r="Q615" i="5" a="1"/>
  <c r="Q615" i="5" s="1"/>
  <c r="E615" i="5" a="1"/>
  <c r="E615" i="5" s="1"/>
  <c r="CF615" i="5" a="1"/>
  <c r="CF615" i="5" s="1"/>
  <c r="DF615" i="5" a="1"/>
  <c r="DF615" i="5" s="1"/>
  <c r="AZ615" i="5" a="1"/>
  <c r="AZ615" i="5" s="1"/>
  <c r="AK615" i="5" a="1"/>
  <c r="AK615" i="5" s="1"/>
  <c r="DI615" i="5" a="1"/>
  <c r="DI615" i="5" s="1"/>
  <c r="BB615" i="5" a="1"/>
  <c r="BB615" i="5" s="1"/>
  <c r="A593" i="5" l="1"/>
  <c r="DE592" i="5" a="1"/>
  <c r="DE592" i="5" s="1"/>
  <c r="CL592" i="5" a="1"/>
  <c r="CL592" i="5" s="1"/>
  <c r="CH592" i="5" a="1"/>
  <c r="CH592" i="5" s="1"/>
  <c r="CD592" i="5" a="1"/>
  <c r="CD592" i="5" s="1"/>
  <c r="BR592" i="5" a="1"/>
  <c r="BR592" i="5" s="1"/>
  <c r="BJ592" i="5" a="1"/>
  <c r="BJ592" i="5" s="1"/>
  <c r="BF592" i="5" a="1"/>
  <c r="BF592" i="5" s="1"/>
  <c r="BB592" i="5" a="1"/>
  <c r="BB592" i="5" s="1"/>
  <c r="AX592" i="5" a="1"/>
  <c r="AX592" i="5" s="1"/>
  <c r="AT592" i="5" a="1"/>
  <c r="AT592" i="5" s="1"/>
  <c r="BQ592" i="5" a="1"/>
  <c r="BQ592" i="5" s="1"/>
  <c r="BD592" i="5" a="1"/>
  <c r="BD592" i="5" s="1"/>
  <c r="AU592" i="5" a="1"/>
  <c r="AU592" i="5" s="1"/>
  <c r="AH592" i="5" a="1"/>
  <c r="AH592" i="5" s="1"/>
  <c r="Y592" i="5" a="1"/>
  <c r="Y592" i="5" s="1"/>
  <c r="DJ592" i="5" a="1"/>
  <c r="DJ592" i="5" s="1"/>
  <c r="DD592" i="5" a="1"/>
  <c r="DD592" i="5" s="1"/>
  <c r="CK592" i="5" a="1"/>
  <c r="CK592" i="5" s="1"/>
  <c r="CB592" i="5" a="1"/>
  <c r="CB592" i="5" s="1"/>
  <c r="BG592" i="5" a="1"/>
  <c r="BG592" i="5" s="1"/>
  <c r="AS592" i="5" a="1"/>
  <c r="AS592" i="5" s="1"/>
  <c r="AK592" i="5" a="1"/>
  <c r="AK592" i="5" s="1"/>
  <c r="AB592" i="5" a="1"/>
  <c r="AB592" i="5" s="1"/>
  <c r="S592" i="5" a="1"/>
  <c r="S592" i="5" s="1"/>
  <c r="O592" i="5" a="1"/>
  <c r="O592" i="5" s="1"/>
  <c r="K592" i="5" a="1"/>
  <c r="K592" i="5" s="1"/>
  <c r="G592" i="5" a="1"/>
  <c r="G592" i="5" s="1"/>
  <c r="CE592" i="5" a="1"/>
  <c r="CE592" i="5" s="1"/>
  <c r="BE592" i="5" a="1"/>
  <c r="BE592" i="5" s="1"/>
  <c r="AV592" i="5" a="1"/>
  <c r="AV592" i="5" s="1"/>
  <c r="AE592" i="5" a="1"/>
  <c r="AE592" i="5" s="1"/>
  <c r="Z592" i="5" a="1"/>
  <c r="Z592" i="5" s="1"/>
  <c r="DH592" i="5" a="1"/>
  <c r="DH592" i="5" s="1"/>
  <c r="DF592" i="5" a="1"/>
  <c r="DF592" i="5" s="1"/>
  <c r="CJ592" i="5" a="1"/>
  <c r="CJ592" i="5" s="1"/>
  <c r="BI592" i="5" a="1"/>
  <c r="BI592" i="5" s="1"/>
  <c r="AD592" i="5" a="1"/>
  <c r="AD592" i="5" s="1"/>
  <c r="W592" i="5" a="1"/>
  <c r="W592" i="5" s="1"/>
  <c r="P592" i="5" a="1"/>
  <c r="P592" i="5" s="1"/>
  <c r="J592" i="5" a="1"/>
  <c r="J592" i="5" s="1"/>
  <c r="CI592" i="5" a="1"/>
  <c r="CI592" i="5" s="1"/>
  <c r="BH592" i="5" a="1"/>
  <c r="BH592" i="5" s="1"/>
  <c r="BA592" i="5" a="1"/>
  <c r="BA592" i="5" s="1"/>
  <c r="DL592" i="5" a="1"/>
  <c r="DL592" i="5" s="1"/>
  <c r="CA592" i="5" a="1"/>
  <c r="CA592" i="5" s="1"/>
  <c r="AO592" i="5" s="1"/>
  <c r="AZ592" i="5" a="1"/>
  <c r="AZ592" i="5" s="1"/>
  <c r="AJ592" i="5" a="1"/>
  <c r="AJ592" i="5" s="1"/>
  <c r="U592" i="5" a="1"/>
  <c r="U592" i="5" s="1"/>
  <c r="H592" i="5" a="1"/>
  <c r="H592" i="5" s="1"/>
  <c r="DK592" i="5" a="1"/>
  <c r="DK592" i="5" s="1"/>
  <c r="DC592" i="5" a="1"/>
  <c r="DC592" i="5" s="1"/>
  <c r="CG592" i="5" a="1"/>
  <c r="CG592" i="5" s="1"/>
  <c r="AY592" i="5" a="1"/>
  <c r="AY592" i="5" s="1"/>
  <c r="AI592" i="5" a="1"/>
  <c r="AI592" i="5" s="1"/>
  <c r="T592" i="5" a="1"/>
  <c r="T592" i="5" s="1"/>
  <c r="N592" i="5" a="1"/>
  <c r="N592" i="5" s="1"/>
  <c r="DI592" i="5" a="1"/>
  <c r="DI592" i="5" s="1"/>
  <c r="DA592" i="5" a="1"/>
  <c r="DA592" i="5" s="1"/>
  <c r="BL592" i="5" a="1"/>
  <c r="BL592" i="5" s="1"/>
  <c r="AW592" i="5" a="1"/>
  <c r="AW592" i="5" s="1"/>
  <c r="AG592" i="5" a="1"/>
  <c r="AG592" i="5" s="1"/>
  <c r="L592" i="5" a="1"/>
  <c r="L592" i="5" s="1"/>
  <c r="F592" i="5" a="1"/>
  <c r="F592" i="5" s="1"/>
  <c r="DG592" i="5" a="1"/>
  <c r="DG592" i="5" s="1"/>
  <c r="BK592" i="5" a="1"/>
  <c r="BK592" i="5" s="1"/>
  <c r="AC592" i="5" a="1"/>
  <c r="AC592" i="5" s="1"/>
  <c r="C592" i="5" a="1"/>
  <c r="C592" i="5" s="1"/>
  <c r="DB592" i="5" a="1"/>
  <c r="DB592" i="5" s="1"/>
  <c r="AA592" i="5" a="1"/>
  <c r="AA592" i="5" s="1"/>
  <c r="M592" i="5" a="1"/>
  <c r="M592" i="5" s="1"/>
  <c r="AL592" i="5" a="1"/>
  <c r="AL592" i="5" s="1"/>
  <c r="X592" i="5" a="1"/>
  <c r="X592" i="5" s="1"/>
  <c r="CF592" i="5" a="1"/>
  <c r="CF592" i="5" s="1"/>
  <c r="BC592" i="5" a="1"/>
  <c r="BC592" i="5" s="1"/>
  <c r="V592" i="5" a="1"/>
  <c r="V592" i="5" s="1"/>
  <c r="I592" i="5" a="1"/>
  <c r="I592" i="5" s="1"/>
  <c r="Q592" i="5" a="1"/>
  <c r="Q592" i="5" s="1"/>
  <c r="D592" i="5" a="1"/>
  <c r="D592" i="5" s="1"/>
  <c r="E592" i="5" a="1"/>
  <c r="E592" i="5" s="1"/>
  <c r="CC592" i="5" a="1"/>
  <c r="CC592" i="5" s="1"/>
  <c r="R592" i="5" a="1"/>
  <c r="R592" i="5" s="1"/>
  <c r="AF592" i="5" a="1"/>
  <c r="AF592" i="5" s="1"/>
  <c r="A544" i="5"/>
  <c r="DL543" i="5" a="1"/>
  <c r="DL543" i="5" s="1"/>
  <c r="DH543" i="5" a="1"/>
  <c r="DH543" i="5" s="1"/>
  <c r="DD543" i="5" a="1"/>
  <c r="DD543" i="5" s="1"/>
  <c r="CL543" i="5" a="1"/>
  <c r="CL543" i="5" s="1"/>
  <c r="CH543" i="5" a="1"/>
  <c r="CH543" i="5" s="1"/>
  <c r="CD543" i="5" a="1"/>
  <c r="CD543" i="5" s="1"/>
  <c r="BR543" i="5" a="1"/>
  <c r="BR543" i="5" s="1"/>
  <c r="BJ543" i="5" a="1"/>
  <c r="BJ543" i="5" s="1"/>
  <c r="BF543" i="5" a="1"/>
  <c r="BF543" i="5" s="1"/>
  <c r="BB543" i="5" a="1"/>
  <c r="BB543" i="5" s="1"/>
  <c r="AX543" i="5" a="1"/>
  <c r="AX543" i="5" s="1"/>
  <c r="AT543" i="5" a="1"/>
  <c r="AT543" i="5" s="1"/>
  <c r="DJ543" i="5" a="1"/>
  <c r="DJ543" i="5" s="1"/>
  <c r="DF543" i="5" a="1"/>
  <c r="DF543" i="5" s="1"/>
  <c r="DB543" i="5" a="1"/>
  <c r="DB543" i="5" s="1"/>
  <c r="CJ543" i="5" a="1"/>
  <c r="CJ543" i="5" s="1"/>
  <c r="CF543" i="5" a="1"/>
  <c r="CF543" i="5" s="1"/>
  <c r="CB543" i="5" a="1"/>
  <c r="CB543" i="5" s="1"/>
  <c r="BL543" i="5" a="1"/>
  <c r="BL543" i="5" s="1"/>
  <c r="BH543" i="5" a="1"/>
  <c r="BH543" i="5" s="1"/>
  <c r="BD543" i="5" a="1"/>
  <c r="BD543" i="5" s="1"/>
  <c r="AZ543" i="5" a="1"/>
  <c r="AZ543" i="5" s="1"/>
  <c r="AV543" i="5" a="1"/>
  <c r="AV543" i="5" s="1"/>
  <c r="DG543" i="5" a="1"/>
  <c r="DG543" i="5" s="1"/>
  <c r="DA543" i="5" a="1"/>
  <c r="DA543" i="5" s="1"/>
  <c r="BI543" i="5" a="1"/>
  <c r="BI543" i="5" s="1"/>
  <c r="AS543" i="5" a="1"/>
  <c r="AS543" i="5" s="1"/>
  <c r="BC543" i="5" a="1"/>
  <c r="BC543" i="5" s="1"/>
  <c r="AK543" i="5" a="1"/>
  <c r="AK543" i="5" s="1"/>
  <c r="AG543" i="5" a="1"/>
  <c r="AG543" i="5" s="1"/>
  <c r="AC543" i="5" a="1"/>
  <c r="AC543" i="5" s="1"/>
  <c r="Y543" i="5" a="1"/>
  <c r="Y543" i="5" s="1"/>
  <c r="U543" i="5" a="1"/>
  <c r="U543" i="5" s="1"/>
  <c r="Q543" i="5" a="1"/>
  <c r="Q543" i="5" s="1"/>
  <c r="M543" i="5" a="1"/>
  <c r="M543" i="5" s="1"/>
  <c r="I543" i="5" a="1"/>
  <c r="I543" i="5" s="1"/>
  <c r="E543" i="5" a="1"/>
  <c r="E543" i="5" s="1"/>
  <c r="CK543" i="5" a="1"/>
  <c r="CK543" i="5" s="1"/>
  <c r="CE543" i="5" a="1"/>
  <c r="CE543" i="5" s="1"/>
  <c r="BQ543" i="5" a="1"/>
  <c r="BQ543" i="5" s="1"/>
  <c r="AW543" i="5" a="1"/>
  <c r="AW543" i="5" s="1"/>
  <c r="DK543" i="5" a="1"/>
  <c r="DK543" i="5" s="1"/>
  <c r="DE543" i="5" a="1"/>
  <c r="DE543" i="5" s="1"/>
  <c r="BG543" i="5" a="1"/>
  <c r="BG543" i="5" s="1"/>
  <c r="AJ543" i="5" a="1"/>
  <c r="AJ543" i="5" s="1"/>
  <c r="AF543" i="5" a="1"/>
  <c r="AF543" i="5" s="1"/>
  <c r="AB543" i="5" a="1"/>
  <c r="AB543" i="5" s="1"/>
  <c r="X543" i="5" a="1"/>
  <c r="X543" i="5" s="1"/>
  <c r="T543" i="5" a="1"/>
  <c r="T543" i="5" s="1"/>
  <c r="P543" i="5" a="1"/>
  <c r="P543" i="5" s="1"/>
  <c r="L543" i="5" a="1"/>
  <c r="L543" i="5" s="1"/>
  <c r="H543" i="5" a="1"/>
  <c r="H543" i="5" s="1"/>
  <c r="D543" i="5" a="1"/>
  <c r="D543" i="5" s="1"/>
  <c r="CC543" i="5" a="1"/>
  <c r="CC543" i="5" s="1"/>
  <c r="BA543" i="5" a="1"/>
  <c r="BA543" i="5" s="1"/>
  <c r="DC543" i="5" a="1"/>
  <c r="DC543" i="5" s="1"/>
  <c r="CI543" i="5" a="1"/>
  <c r="CI543" i="5" s="1"/>
  <c r="BK543" i="5" a="1"/>
  <c r="BK543" i="5" s="1"/>
  <c r="AU543" i="5" a="1"/>
  <c r="AU543" i="5" s="1"/>
  <c r="AI543" i="5" a="1"/>
  <c r="AI543" i="5" s="1"/>
  <c r="AE543" i="5" a="1"/>
  <c r="AE543" i="5" s="1"/>
  <c r="AA543" i="5" a="1"/>
  <c r="AA543" i="5" s="1"/>
  <c r="W543" i="5" a="1"/>
  <c r="W543" i="5" s="1"/>
  <c r="S543" i="5" a="1"/>
  <c r="S543" i="5" s="1"/>
  <c r="O543" i="5" a="1"/>
  <c r="O543" i="5" s="1"/>
  <c r="K543" i="5" a="1"/>
  <c r="K543" i="5" s="1"/>
  <c r="G543" i="5" a="1"/>
  <c r="G543" i="5" s="1"/>
  <c r="C543" i="5" a="1"/>
  <c r="C543" i="5" s="1"/>
  <c r="DI543" i="5" a="1"/>
  <c r="DI543" i="5" s="1"/>
  <c r="BE543" i="5" a="1"/>
  <c r="BE543" i="5" s="1"/>
  <c r="CG543" i="5" a="1"/>
  <c r="CG543" i="5" s="1"/>
  <c r="CA543" i="5" a="1"/>
  <c r="CA543" i="5" s="1"/>
  <c r="AO543" i="5" s="1"/>
  <c r="AY543" i="5" a="1"/>
  <c r="AY543" i="5" s="1"/>
  <c r="AL543" i="5" a="1"/>
  <c r="AL543" i="5" s="1"/>
  <c r="AH543" i="5" a="1"/>
  <c r="AH543" i="5" s="1"/>
  <c r="AD543" i="5" a="1"/>
  <c r="AD543" i="5" s="1"/>
  <c r="Z543" i="5" a="1"/>
  <c r="Z543" i="5" s="1"/>
  <c r="V543" i="5" a="1"/>
  <c r="V543" i="5" s="1"/>
  <c r="R543" i="5" a="1"/>
  <c r="R543" i="5" s="1"/>
  <c r="N543" i="5" a="1"/>
  <c r="N543" i="5" s="1"/>
  <c r="J543" i="5" a="1"/>
  <c r="J543" i="5" s="1"/>
  <c r="F543" i="5" a="1"/>
  <c r="F543" i="5" s="1"/>
  <c r="AL438" i="5" a="1"/>
  <c r="AL438" i="5" s="1"/>
  <c r="AH438" i="5" a="1"/>
  <c r="AH438" i="5" s="1"/>
  <c r="AD438" i="5" a="1"/>
  <c r="AD438" i="5" s="1"/>
  <c r="Z438" i="5" a="1"/>
  <c r="Z438" i="5" s="1"/>
  <c r="V438" i="5" a="1"/>
  <c r="V438" i="5" s="1"/>
  <c r="R438" i="5" a="1"/>
  <c r="R438" i="5" s="1"/>
  <c r="N438" i="5" a="1"/>
  <c r="N438" i="5" s="1"/>
  <c r="J438" i="5" a="1"/>
  <c r="J438" i="5" s="1"/>
  <c r="F438" i="5" a="1"/>
  <c r="F438" i="5" s="1"/>
  <c r="DK438" i="5" a="1"/>
  <c r="DK438" i="5" s="1"/>
  <c r="DG438" i="5" a="1"/>
  <c r="DG438" i="5" s="1"/>
  <c r="DC438" i="5" a="1"/>
  <c r="DC438" i="5" s="1"/>
  <c r="CK438" i="5" a="1"/>
  <c r="CK438" i="5" s="1"/>
  <c r="CG438" i="5" a="1"/>
  <c r="CG438" i="5" s="1"/>
  <c r="CC438" i="5" a="1"/>
  <c r="CC438" i="5" s="1"/>
  <c r="BQ438" i="5" a="1"/>
  <c r="BQ438" i="5" s="1"/>
  <c r="BI438" i="5" a="1"/>
  <c r="BI438" i="5" s="1"/>
  <c r="BE438" i="5" a="1"/>
  <c r="BE438" i="5" s="1"/>
  <c r="BA438" i="5" a="1"/>
  <c r="BA438" i="5" s="1"/>
  <c r="AW438" i="5" a="1"/>
  <c r="AW438" i="5" s="1"/>
  <c r="AS438" i="5" a="1"/>
  <c r="AS438" i="5" s="1"/>
  <c r="AK438" i="5" a="1"/>
  <c r="AK438" i="5" s="1"/>
  <c r="AG438" i="5" a="1"/>
  <c r="AG438" i="5" s="1"/>
  <c r="AC438" i="5" a="1"/>
  <c r="AC438" i="5" s="1"/>
  <c r="Y438" i="5" a="1"/>
  <c r="Y438" i="5" s="1"/>
  <c r="U438" i="5" a="1"/>
  <c r="U438" i="5" s="1"/>
  <c r="Q438" i="5" a="1"/>
  <c r="Q438" i="5" s="1"/>
  <c r="M438" i="5" a="1"/>
  <c r="M438" i="5" s="1"/>
  <c r="I438" i="5" a="1"/>
  <c r="I438" i="5" s="1"/>
  <c r="E438" i="5" a="1"/>
  <c r="E438" i="5" s="1"/>
  <c r="AJ438" i="5" a="1"/>
  <c r="AJ438" i="5" s="1"/>
  <c r="AF438" i="5" a="1"/>
  <c r="AF438" i="5" s="1"/>
  <c r="AB438" i="5" a="1"/>
  <c r="AB438" i="5" s="1"/>
  <c r="X438" i="5" a="1"/>
  <c r="X438" i="5" s="1"/>
  <c r="T438" i="5" a="1"/>
  <c r="T438" i="5" s="1"/>
  <c r="P438" i="5" a="1"/>
  <c r="P438" i="5" s="1"/>
  <c r="L438" i="5" a="1"/>
  <c r="L438" i="5" s="1"/>
  <c r="H438" i="5" a="1"/>
  <c r="H438" i="5" s="1"/>
  <c r="D438" i="5" a="1"/>
  <c r="D438" i="5" s="1"/>
  <c r="DI438" i="5" a="1"/>
  <c r="DI438" i="5" s="1"/>
  <c r="DE438" i="5" a="1"/>
  <c r="DE438" i="5" s="1"/>
  <c r="DA438" i="5" a="1"/>
  <c r="DA438" i="5" s="1"/>
  <c r="CI438" i="5" a="1"/>
  <c r="CI438" i="5" s="1"/>
  <c r="CE438" i="5" a="1"/>
  <c r="CE438" i="5" s="1"/>
  <c r="CA438" i="5" a="1"/>
  <c r="CA438" i="5" s="1"/>
  <c r="AO438" i="5" s="1"/>
  <c r="BK438" i="5" a="1"/>
  <c r="BK438" i="5" s="1"/>
  <c r="BG438" i="5" a="1"/>
  <c r="BG438" i="5" s="1"/>
  <c r="BC438" i="5" a="1"/>
  <c r="BC438" i="5" s="1"/>
  <c r="AY438" i="5" a="1"/>
  <c r="AY438" i="5" s="1"/>
  <c r="AU438" i="5" a="1"/>
  <c r="AU438" i="5" s="1"/>
  <c r="A439" i="5"/>
  <c r="AI438" i="5" a="1"/>
  <c r="AI438" i="5" s="1"/>
  <c r="AE438" i="5" a="1"/>
  <c r="AE438" i="5" s="1"/>
  <c r="AA438" i="5" a="1"/>
  <c r="AA438" i="5" s="1"/>
  <c r="W438" i="5" a="1"/>
  <c r="W438" i="5" s="1"/>
  <c r="S438" i="5" a="1"/>
  <c r="S438" i="5" s="1"/>
  <c r="O438" i="5" a="1"/>
  <c r="O438" i="5" s="1"/>
  <c r="K438" i="5" a="1"/>
  <c r="K438" i="5" s="1"/>
  <c r="G438" i="5" a="1"/>
  <c r="G438" i="5" s="1"/>
  <c r="C438" i="5" a="1"/>
  <c r="C438" i="5" s="1"/>
  <c r="DD438" i="5" a="1"/>
  <c r="DD438" i="5" s="1"/>
  <c r="BR438" i="5" a="1"/>
  <c r="BR438" i="5" s="1"/>
  <c r="AX438" i="5" a="1"/>
  <c r="AX438" i="5" s="1"/>
  <c r="DB438" i="5" a="1"/>
  <c r="DB438" i="5" s="1"/>
  <c r="BL438" i="5" a="1"/>
  <c r="BL438" i="5" s="1"/>
  <c r="AV438" i="5" a="1"/>
  <c r="AV438" i="5" s="1"/>
  <c r="CL438" i="5" a="1"/>
  <c r="CL438" i="5" s="1"/>
  <c r="BJ438" i="5" a="1"/>
  <c r="BJ438" i="5" s="1"/>
  <c r="AT438" i="5" a="1"/>
  <c r="AT438" i="5" s="1"/>
  <c r="CJ438" i="5" a="1"/>
  <c r="CJ438" i="5" s="1"/>
  <c r="BH438" i="5" a="1"/>
  <c r="BH438" i="5" s="1"/>
  <c r="DL438" i="5" a="1"/>
  <c r="DL438" i="5" s="1"/>
  <c r="CH438" i="5" a="1"/>
  <c r="CH438" i="5" s="1"/>
  <c r="BF438" i="5" a="1"/>
  <c r="BF438" i="5" s="1"/>
  <c r="DJ438" i="5" a="1"/>
  <c r="DJ438" i="5" s="1"/>
  <c r="CF438" i="5" a="1"/>
  <c r="CF438" i="5" s="1"/>
  <c r="BD438" i="5" a="1"/>
  <c r="BD438" i="5" s="1"/>
  <c r="DH438" i="5" a="1"/>
  <c r="DH438" i="5" s="1"/>
  <c r="CD438" i="5" a="1"/>
  <c r="CD438" i="5" s="1"/>
  <c r="BB438" i="5" a="1"/>
  <c r="BB438" i="5" s="1"/>
  <c r="DF438" i="5" a="1"/>
  <c r="DF438" i="5" s="1"/>
  <c r="CB438" i="5" a="1"/>
  <c r="CB438" i="5" s="1"/>
  <c r="AZ438" i="5" a="1"/>
  <c r="AZ438" i="5" s="1"/>
  <c r="DJ201" i="5" a="1"/>
  <c r="DJ201" i="5" s="1"/>
  <c r="DF201" i="5" a="1"/>
  <c r="DF201" i="5" s="1"/>
  <c r="DB201" i="5" a="1"/>
  <c r="DB201" i="5" s="1"/>
  <c r="CJ201" i="5" a="1"/>
  <c r="CJ201" i="5" s="1"/>
  <c r="CF201" i="5" a="1"/>
  <c r="CF201" i="5" s="1"/>
  <c r="CB201" i="5" a="1"/>
  <c r="CB201" i="5" s="1"/>
  <c r="BL201" i="5" a="1"/>
  <c r="BL201" i="5" s="1"/>
  <c r="BH201" i="5" a="1"/>
  <c r="BH201" i="5" s="1"/>
  <c r="BD201" i="5" a="1"/>
  <c r="BD201" i="5" s="1"/>
  <c r="AZ201" i="5" a="1"/>
  <c r="AZ201" i="5" s="1"/>
  <c r="AV201" i="5" a="1"/>
  <c r="AV201" i="5" s="1"/>
  <c r="AJ201" i="5" a="1"/>
  <c r="AJ201" i="5" s="1"/>
  <c r="AF201" i="5" a="1"/>
  <c r="AF201" i="5" s="1"/>
  <c r="AB201" i="5" a="1"/>
  <c r="AB201" i="5" s="1"/>
  <c r="X201" i="5" a="1"/>
  <c r="X201" i="5" s="1"/>
  <c r="T201" i="5" a="1"/>
  <c r="T201" i="5" s="1"/>
  <c r="P201" i="5" a="1"/>
  <c r="P201" i="5" s="1"/>
  <c r="L201" i="5" a="1"/>
  <c r="L201" i="5" s="1"/>
  <c r="H201" i="5" a="1"/>
  <c r="H201" i="5" s="1"/>
  <c r="D201" i="5" a="1"/>
  <c r="D201" i="5" s="1"/>
  <c r="A202" i="5"/>
  <c r="DL201" i="5" a="1"/>
  <c r="DL201" i="5" s="1"/>
  <c r="DG201" i="5" a="1"/>
  <c r="DG201" i="5" s="1"/>
  <c r="DA201" i="5" a="1"/>
  <c r="DA201" i="5" s="1"/>
  <c r="CH201" i="5" a="1"/>
  <c r="CH201" i="5" s="1"/>
  <c r="CC201" i="5" a="1"/>
  <c r="CC201" i="5" s="1"/>
  <c r="BK201" i="5" a="1"/>
  <c r="BK201" i="5" s="1"/>
  <c r="BC201" i="5" a="1"/>
  <c r="BC201" i="5" s="1"/>
  <c r="AX201" i="5" a="1"/>
  <c r="AX201" i="5" s="1"/>
  <c r="AS201" i="5" a="1"/>
  <c r="AS201" i="5" s="1"/>
  <c r="AK201" i="5" a="1"/>
  <c r="AK201" i="5" s="1"/>
  <c r="AE201" i="5" a="1"/>
  <c r="AE201" i="5" s="1"/>
  <c r="Z201" i="5" a="1"/>
  <c r="Z201" i="5" s="1"/>
  <c r="U201" i="5" a="1"/>
  <c r="U201" i="5" s="1"/>
  <c r="O201" i="5" a="1"/>
  <c r="O201" i="5" s="1"/>
  <c r="J201" i="5" a="1"/>
  <c r="J201" i="5" s="1"/>
  <c r="E201" i="5" a="1"/>
  <c r="E201" i="5" s="1"/>
  <c r="DK201" i="5" a="1"/>
  <c r="DK201" i="5" s="1"/>
  <c r="DD201" i="5" a="1"/>
  <c r="DD201" i="5" s="1"/>
  <c r="CI201" i="5" a="1"/>
  <c r="CI201" i="5" s="1"/>
  <c r="CA201" i="5" a="1"/>
  <c r="CA201" i="5" s="1"/>
  <c r="AO201" i="5" s="1"/>
  <c r="BI201" i="5" a="1"/>
  <c r="BI201" i="5" s="1"/>
  <c r="BB201" i="5" a="1"/>
  <c r="BB201" i="5" s="1"/>
  <c r="AW201" i="5" a="1"/>
  <c r="AW201" i="5" s="1"/>
  <c r="AI201" i="5" a="1"/>
  <c r="AI201" i="5" s="1"/>
  <c r="AD201" i="5" a="1"/>
  <c r="AD201" i="5" s="1"/>
  <c r="Y201" i="5" a="1"/>
  <c r="Y201" i="5" s="1"/>
  <c r="S201" i="5" a="1"/>
  <c r="S201" i="5" s="1"/>
  <c r="N201" i="5" a="1"/>
  <c r="N201" i="5" s="1"/>
  <c r="I201" i="5" a="1"/>
  <c r="I201" i="5" s="1"/>
  <c r="C201" i="5" a="1"/>
  <c r="C201" i="5" s="1"/>
  <c r="BF201" i="5" a="1"/>
  <c r="BF201" i="5" s="1"/>
  <c r="BA201" i="5" a="1"/>
  <c r="BA201" i="5" s="1"/>
  <c r="AU201" i="5" a="1"/>
  <c r="AU201" i="5" s="1"/>
  <c r="AH201" i="5" a="1"/>
  <c r="AH201" i="5" s="1"/>
  <c r="AC201" i="5" a="1"/>
  <c r="AC201" i="5" s="1"/>
  <c r="W201" i="5" a="1"/>
  <c r="W201" i="5" s="1"/>
  <c r="R201" i="5" a="1"/>
  <c r="R201" i="5" s="1"/>
  <c r="M201" i="5" a="1"/>
  <c r="M201" i="5" s="1"/>
  <c r="G201" i="5" a="1"/>
  <c r="G201" i="5" s="1"/>
  <c r="DH201" i="5" a="1"/>
  <c r="DH201" i="5" s="1"/>
  <c r="CL201" i="5" a="1"/>
  <c r="CL201" i="5" s="1"/>
  <c r="CE201" i="5" a="1"/>
  <c r="CE201" i="5" s="1"/>
  <c r="BQ201" i="5" a="1"/>
  <c r="BQ201" i="5" s="1"/>
  <c r="BE201" i="5" a="1"/>
  <c r="BE201" i="5" s="1"/>
  <c r="AY201" i="5" a="1"/>
  <c r="AY201" i="5" s="1"/>
  <c r="AT201" i="5" a="1"/>
  <c r="AT201" i="5" s="1"/>
  <c r="AL201" i="5" a="1"/>
  <c r="AL201" i="5" s="1"/>
  <c r="AG201" i="5" a="1"/>
  <c r="AG201" i="5" s="1"/>
  <c r="AA201" i="5" a="1"/>
  <c r="AA201" i="5" s="1"/>
  <c r="V201" i="5" a="1"/>
  <c r="V201" i="5" s="1"/>
  <c r="Q201" i="5" a="1"/>
  <c r="Q201" i="5" s="1"/>
  <c r="K201" i="5" a="1"/>
  <c r="K201" i="5" s="1"/>
  <c r="F201" i="5" a="1"/>
  <c r="F201" i="5" s="1"/>
  <c r="DI201" i="5" a="1"/>
  <c r="DI201" i="5" s="1"/>
  <c r="BG201" i="5" a="1"/>
  <c r="BG201" i="5" s="1"/>
  <c r="DE201" i="5" a="1"/>
  <c r="DE201" i="5" s="1"/>
  <c r="DC201" i="5" a="1"/>
  <c r="DC201" i="5" s="1"/>
  <c r="CK201" i="5" a="1"/>
  <c r="CK201" i="5" s="1"/>
  <c r="CG201" i="5" a="1"/>
  <c r="CG201" i="5" s="1"/>
  <c r="CD201" i="5" a="1"/>
  <c r="CD201" i="5" s="1"/>
  <c r="BR201" i="5" a="1"/>
  <c r="BR201" i="5" s="1"/>
  <c r="BJ201" i="5" a="1"/>
  <c r="BJ201" i="5" s="1"/>
  <c r="AL366" i="5" a="1"/>
  <c r="AL366" i="5" s="1"/>
  <c r="AH366" i="5" a="1"/>
  <c r="AH366" i="5" s="1"/>
  <c r="DJ366" i="5" a="1"/>
  <c r="DJ366" i="5" s="1"/>
  <c r="DF366" i="5" a="1"/>
  <c r="DF366" i="5" s="1"/>
  <c r="DB366" i="5" a="1"/>
  <c r="DB366" i="5" s="1"/>
  <c r="CJ366" i="5" a="1"/>
  <c r="CJ366" i="5" s="1"/>
  <c r="CF366" i="5" a="1"/>
  <c r="CF366" i="5" s="1"/>
  <c r="CB366" i="5" a="1"/>
  <c r="CB366" i="5" s="1"/>
  <c r="BL366" i="5" a="1"/>
  <c r="BL366" i="5" s="1"/>
  <c r="BH366" i="5" a="1"/>
  <c r="BH366" i="5" s="1"/>
  <c r="BD366" i="5" a="1"/>
  <c r="BD366" i="5" s="1"/>
  <c r="AZ366" i="5" a="1"/>
  <c r="AZ366" i="5" s="1"/>
  <c r="AV366" i="5" a="1"/>
  <c r="AV366" i="5" s="1"/>
  <c r="DI366" i="5" a="1"/>
  <c r="DI366" i="5" s="1"/>
  <c r="DE366" i="5" a="1"/>
  <c r="DE366" i="5" s="1"/>
  <c r="DA366" i="5" a="1"/>
  <c r="DA366" i="5" s="1"/>
  <c r="CI366" i="5" a="1"/>
  <c r="CI366" i="5" s="1"/>
  <c r="CE366" i="5" a="1"/>
  <c r="CE366" i="5" s="1"/>
  <c r="CA366" i="5" a="1"/>
  <c r="CA366" i="5" s="1"/>
  <c r="AO366" i="5" s="1"/>
  <c r="BK366" i="5" a="1"/>
  <c r="BK366" i="5" s="1"/>
  <c r="BG366" i="5" a="1"/>
  <c r="BG366" i="5" s="1"/>
  <c r="BC366" i="5" a="1"/>
  <c r="BC366" i="5" s="1"/>
  <c r="AY366" i="5" a="1"/>
  <c r="AY366" i="5" s="1"/>
  <c r="AU366" i="5" a="1"/>
  <c r="AU366" i="5" s="1"/>
  <c r="DD366" i="5" a="1"/>
  <c r="DD366" i="5" s="1"/>
  <c r="CC366" i="5" a="1"/>
  <c r="CC366" i="5" s="1"/>
  <c r="AX366" i="5" a="1"/>
  <c r="AX366" i="5" s="1"/>
  <c r="DC366" i="5" a="1"/>
  <c r="DC366" i="5" s="1"/>
  <c r="BJ366" i="5" a="1"/>
  <c r="BJ366" i="5" s="1"/>
  <c r="AW366" i="5" a="1"/>
  <c r="AW366" i="5" s="1"/>
  <c r="AG366" i="5" a="1"/>
  <c r="AG366" i="5" s="1"/>
  <c r="AC366" i="5" a="1"/>
  <c r="AC366" i="5" s="1"/>
  <c r="Y366" i="5" a="1"/>
  <c r="Y366" i="5" s="1"/>
  <c r="U366" i="5" a="1"/>
  <c r="U366" i="5" s="1"/>
  <c r="Q366" i="5" a="1"/>
  <c r="Q366" i="5" s="1"/>
  <c r="M366" i="5" a="1"/>
  <c r="M366" i="5" s="1"/>
  <c r="I366" i="5" a="1"/>
  <c r="I366" i="5" s="1"/>
  <c r="E366" i="5" a="1"/>
  <c r="E366" i="5" s="1"/>
  <c r="CH366" i="5" a="1"/>
  <c r="CH366" i="5" s="1"/>
  <c r="BI366" i="5" a="1"/>
  <c r="BI366" i="5" s="1"/>
  <c r="DH366" i="5" a="1"/>
  <c r="DH366" i="5" s="1"/>
  <c r="CG366" i="5" a="1"/>
  <c r="CG366" i="5" s="1"/>
  <c r="BB366" i="5" a="1"/>
  <c r="BB366" i="5" s="1"/>
  <c r="AF366" i="5" a="1"/>
  <c r="AF366" i="5" s="1"/>
  <c r="AB366" i="5" a="1"/>
  <c r="AB366" i="5" s="1"/>
  <c r="X366" i="5" a="1"/>
  <c r="X366" i="5" s="1"/>
  <c r="T366" i="5" a="1"/>
  <c r="T366" i="5" s="1"/>
  <c r="P366" i="5" a="1"/>
  <c r="P366" i="5" s="1"/>
  <c r="L366" i="5" a="1"/>
  <c r="L366" i="5" s="1"/>
  <c r="H366" i="5" a="1"/>
  <c r="H366" i="5" s="1"/>
  <c r="D366" i="5" a="1"/>
  <c r="D366" i="5" s="1"/>
  <c r="DG366" i="5" a="1"/>
  <c r="DG366" i="5" s="1"/>
  <c r="BR366" i="5" a="1"/>
  <c r="BR366" i="5" s="1"/>
  <c r="BA366" i="5" a="1"/>
  <c r="BA366" i="5" s="1"/>
  <c r="AK366" i="5" a="1"/>
  <c r="AK366" i="5" s="1"/>
  <c r="A367" i="5"/>
  <c r="CL366" i="5" a="1"/>
  <c r="CL366" i="5" s="1"/>
  <c r="BQ366" i="5" a="1"/>
  <c r="BQ366" i="5" s="1"/>
  <c r="AT366" i="5" a="1"/>
  <c r="AT366" i="5" s="1"/>
  <c r="AJ366" i="5" a="1"/>
  <c r="AJ366" i="5" s="1"/>
  <c r="AE366" i="5" a="1"/>
  <c r="AE366" i="5" s="1"/>
  <c r="AA366" i="5" a="1"/>
  <c r="AA366" i="5" s="1"/>
  <c r="W366" i="5" a="1"/>
  <c r="W366" i="5" s="1"/>
  <c r="S366" i="5" a="1"/>
  <c r="S366" i="5" s="1"/>
  <c r="O366" i="5" a="1"/>
  <c r="O366" i="5" s="1"/>
  <c r="K366" i="5" a="1"/>
  <c r="K366" i="5" s="1"/>
  <c r="G366" i="5" a="1"/>
  <c r="G366" i="5" s="1"/>
  <c r="C366" i="5" a="1"/>
  <c r="C366" i="5" s="1"/>
  <c r="DL366" i="5" a="1"/>
  <c r="DL366" i="5" s="1"/>
  <c r="CK366" i="5" a="1"/>
  <c r="CK366" i="5" s="1"/>
  <c r="BF366" i="5" a="1"/>
  <c r="BF366" i="5" s="1"/>
  <c r="AS366" i="5" a="1"/>
  <c r="AS366" i="5" s="1"/>
  <c r="AI366" i="5" a="1"/>
  <c r="AI366" i="5" s="1"/>
  <c r="DK366" i="5" a="1"/>
  <c r="DK366" i="5" s="1"/>
  <c r="CD366" i="5" a="1"/>
  <c r="CD366" i="5" s="1"/>
  <c r="BE366" i="5" a="1"/>
  <c r="BE366" i="5" s="1"/>
  <c r="AD366" i="5" a="1"/>
  <c r="AD366" i="5" s="1"/>
  <c r="Z366" i="5" a="1"/>
  <c r="Z366" i="5" s="1"/>
  <c r="V366" i="5" a="1"/>
  <c r="V366" i="5" s="1"/>
  <c r="R366" i="5" a="1"/>
  <c r="R366" i="5" s="1"/>
  <c r="N366" i="5" a="1"/>
  <c r="N366" i="5" s="1"/>
  <c r="J366" i="5" a="1"/>
  <c r="J366" i="5" s="1"/>
  <c r="F366" i="5" a="1"/>
  <c r="F366" i="5" s="1"/>
  <c r="A24" i="5"/>
  <c r="AI23" i="5" a="1"/>
  <c r="AI23" i="5" s="1"/>
  <c r="AE23" i="5" a="1"/>
  <c r="AE23" i="5" s="1"/>
  <c r="AA23" i="5" a="1"/>
  <c r="AA23" i="5" s="1"/>
  <c r="W23" i="5" a="1"/>
  <c r="W23" i="5" s="1"/>
  <c r="S23" i="5" a="1"/>
  <c r="S23" i="5" s="1"/>
  <c r="O23" i="5" a="1"/>
  <c r="O23" i="5" s="1"/>
  <c r="K23" i="5" a="1"/>
  <c r="K23" i="5" s="1"/>
  <c r="G23" i="5" a="1"/>
  <c r="G23" i="5" s="1"/>
  <c r="C23" i="5" a="1"/>
  <c r="C23" i="5" s="1"/>
  <c r="DH23" i="5" a="1"/>
  <c r="DH23" i="5" s="1"/>
  <c r="CK23" i="5" a="1"/>
  <c r="CK23" i="5" s="1"/>
  <c r="CB23" i="5" a="1"/>
  <c r="CB23" i="5" s="1"/>
  <c r="BG23" i="5" a="1"/>
  <c r="BG23" i="5" s="1"/>
  <c r="BB23" i="5" a="1"/>
  <c r="BB23" i="5" s="1"/>
  <c r="AS23" i="5" a="1"/>
  <c r="AS23" i="5" s="1"/>
  <c r="AG23" i="5" a="1"/>
  <c r="AG23" i="5" s="1"/>
  <c r="X23" i="5" a="1"/>
  <c r="X23" i="5" s="1"/>
  <c r="J23" i="5" a="1"/>
  <c r="J23" i="5" s="1"/>
  <c r="DG23" i="5" a="1"/>
  <c r="DG23" i="5" s="1"/>
  <c r="CJ23" i="5" a="1"/>
  <c r="CJ23" i="5" s="1"/>
  <c r="CA23" i="5" a="1"/>
  <c r="CA23" i="5" s="1"/>
  <c r="AO23" i="5" s="1"/>
  <c r="BJ23" i="5" a="1"/>
  <c r="BJ23" i="5" s="1"/>
  <c r="BA23" i="5" a="1"/>
  <c r="BA23" i="5" s="1"/>
  <c r="AF23" i="5" a="1"/>
  <c r="AF23" i="5" s="1"/>
  <c r="R23" i="5" a="1"/>
  <c r="R23" i="5" s="1"/>
  <c r="I23" i="5" a="1"/>
  <c r="I23" i="5" s="1"/>
  <c r="DK23" i="5" a="1"/>
  <c r="DK23" i="5" s="1"/>
  <c r="DB23" i="5" a="1"/>
  <c r="DB23" i="5" s="1"/>
  <c r="CE23" i="5" a="1"/>
  <c r="CE23" i="5" s="1"/>
  <c r="BR23" i="5" a="1"/>
  <c r="BR23" i="5" s="1"/>
  <c r="BE23" i="5" a="1"/>
  <c r="BE23" i="5" s="1"/>
  <c r="AV23" i="5" a="1"/>
  <c r="AV23" i="5" s="1"/>
  <c r="AJ23" i="5" a="1"/>
  <c r="AJ23" i="5" s="1"/>
  <c r="V23" i="5" a="1"/>
  <c r="V23" i="5" s="1"/>
  <c r="M23" i="5" a="1"/>
  <c r="M23" i="5" s="1"/>
  <c r="D23" i="5" a="1"/>
  <c r="D23" i="5" s="1"/>
  <c r="DJ23" i="5" a="1"/>
  <c r="DJ23" i="5" s="1"/>
  <c r="DA23" i="5" a="1"/>
  <c r="DA23" i="5" s="1"/>
  <c r="CH23" i="5" a="1"/>
  <c r="CH23" i="5" s="1"/>
  <c r="BQ23" i="5" a="1"/>
  <c r="BQ23" i="5" s="1"/>
  <c r="BD23" i="5" a="1"/>
  <c r="BD23" i="5" s="1"/>
  <c r="AU23" i="5" a="1"/>
  <c r="AU23" i="5" s="1"/>
  <c r="AD23" i="5" a="1"/>
  <c r="AD23" i="5" s="1"/>
  <c r="U23" i="5" a="1"/>
  <c r="U23" i="5" s="1"/>
  <c r="L23" i="5" a="1"/>
  <c r="L23" i="5" s="1"/>
  <c r="DE23" i="5" a="1"/>
  <c r="DE23" i="5" s="1"/>
  <c r="CL23" i="5" a="1"/>
  <c r="CL23" i="5" s="1"/>
  <c r="CC23" i="5" a="1"/>
  <c r="CC23" i="5" s="1"/>
  <c r="BH23" i="5" a="1"/>
  <c r="BH23" i="5" s="1"/>
  <c r="AY23" i="5" a="1"/>
  <c r="AY23" i="5" s="1"/>
  <c r="AT23" i="5" a="1"/>
  <c r="AT23" i="5" s="1"/>
  <c r="AH23" i="5" a="1"/>
  <c r="AH23" i="5" s="1"/>
  <c r="Y23" i="5" a="1"/>
  <c r="Y23" i="5" s="1"/>
  <c r="P23" i="5" a="1"/>
  <c r="P23" i="5" s="1"/>
  <c r="BL23" i="5" a="1"/>
  <c r="BL23" i="5" s="1"/>
  <c r="AZ23" i="5" a="1"/>
  <c r="AZ23" i="5" s="1"/>
  <c r="AC23" i="5" a="1"/>
  <c r="AC23" i="5" s="1"/>
  <c r="Q23" i="5" a="1"/>
  <c r="Q23" i="5" s="1"/>
  <c r="E23" i="5" a="1"/>
  <c r="E23" i="5" s="1"/>
  <c r="DI23" i="5" a="1"/>
  <c r="DI23" i="5" s="1"/>
  <c r="CI23" i="5" a="1"/>
  <c r="CI23" i="5" s="1"/>
  <c r="BK23" i="5" a="1"/>
  <c r="BK23" i="5" s="1"/>
  <c r="AX23" i="5" a="1"/>
  <c r="AX23" i="5" s="1"/>
  <c r="AB23" i="5" a="1"/>
  <c r="AB23" i="5" s="1"/>
  <c r="CG23" i="5" a="1"/>
  <c r="CG23" i="5" s="1"/>
  <c r="BI23" i="5" a="1"/>
  <c r="BI23" i="5" s="1"/>
  <c r="AW23" i="5" a="1"/>
  <c r="AW23" i="5" s="1"/>
  <c r="AL23" i="5" a="1"/>
  <c r="AL23" i="5" s="1"/>
  <c r="Z23" i="5" a="1"/>
  <c r="Z23" i="5" s="1"/>
  <c r="N23" i="5" a="1"/>
  <c r="N23" i="5" s="1"/>
  <c r="DF23" i="5" a="1"/>
  <c r="DF23" i="5" s="1"/>
  <c r="CF23" i="5" a="1"/>
  <c r="CF23" i="5" s="1"/>
  <c r="AK23" i="5" a="1"/>
  <c r="AK23" i="5" s="1"/>
  <c r="DD23" i="5" a="1"/>
  <c r="DD23" i="5" s="1"/>
  <c r="CD23" i="5" a="1"/>
  <c r="CD23" i="5" s="1"/>
  <c r="BF23" i="5" a="1"/>
  <c r="BF23" i="5" s="1"/>
  <c r="DC23" i="5" a="1"/>
  <c r="DC23" i="5" s="1"/>
  <c r="BC23" i="5" a="1"/>
  <c r="BC23" i="5" s="1"/>
  <c r="T23" i="5" a="1"/>
  <c r="T23" i="5" s="1"/>
  <c r="H23" i="5" a="1"/>
  <c r="H23" i="5" s="1"/>
  <c r="DL23" i="5" a="1"/>
  <c r="DL23" i="5" s="1"/>
  <c r="F23" i="5" a="1"/>
  <c r="F23" i="5" s="1"/>
  <c r="AK616" i="5" a="1"/>
  <c r="AK616" i="5" s="1"/>
  <c r="AG616" i="5" a="1"/>
  <c r="AG616" i="5" s="1"/>
  <c r="AC616" i="5" a="1"/>
  <c r="AC616" i="5" s="1"/>
  <c r="Y616" i="5" a="1"/>
  <c r="Y616" i="5" s="1"/>
  <c r="U616" i="5" a="1"/>
  <c r="U616" i="5" s="1"/>
  <c r="Q616" i="5" a="1"/>
  <c r="Q616" i="5" s="1"/>
  <c r="M616" i="5" a="1"/>
  <c r="M616" i="5" s="1"/>
  <c r="I616" i="5" a="1"/>
  <c r="I616" i="5" s="1"/>
  <c r="E616" i="5" a="1"/>
  <c r="E616" i="5" s="1"/>
  <c r="DL616" i="5" a="1"/>
  <c r="DL616" i="5" s="1"/>
  <c r="DC616" i="5" a="1"/>
  <c r="DC616" i="5" s="1"/>
  <c r="CJ616" i="5" a="1"/>
  <c r="CJ616" i="5" s="1"/>
  <c r="CA616" i="5" a="1"/>
  <c r="CA616" i="5" s="1"/>
  <c r="AO616" i="5" s="1"/>
  <c r="BF616" i="5" a="1"/>
  <c r="BF616" i="5" s="1"/>
  <c r="AW616" i="5" a="1"/>
  <c r="AW616" i="5" s="1"/>
  <c r="AJ616" i="5" a="1"/>
  <c r="AJ616" i="5" s="1"/>
  <c r="AA616" i="5" a="1"/>
  <c r="AA616" i="5" s="1"/>
  <c r="R616" i="5" a="1"/>
  <c r="R616" i="5" s="1"/>
  <c r="DJ616" i="5" a="1"/>
  <c r="DJ616" i="5" s="1"/>
  <c r="DA616" i="5" a="1"/>
  <c r="DA616" i="5" s="1"/>
  <c r="CD616" i="5" a="1"/>
  <c r="CD616" i="5" s="1"/>
  <c r="BI616" i="5" a="1"/>
  <c r="BI616" i="5" s="1"/>
  <c r="BD616" i="5" a="1"/>
  <c r="BD616" i="5" s="1"/>
  <c r="AU616" i="5" a="1"/>
  <c r="AU616" i="5" s="1"/>
  <c r="AD616" i="5" a="1"/>
  <c r="AD616" i="5" s="1"/>
  <c r="P616" i="5" a="1"/>
  <c r="P616" i="5" s="1"/>
  <c r="DK616" i="5" a="1"/>
  <c r="DK616" i="5" s="1"/>
  <c r="CK616" i="5" a="1"/>
  <c r="CK616" i="5" s="1"/>
  <c r="BL616" i="5" a="1"/>
  <c r="BL616" i="5" s="1"/>
  <c r="AZ616" i="5" a="1"/>
  <c r="AZ616" i="5" s="1"/>
  <c r="AT616" i="5" a="1"/>
  <c r="AT616" i="5" s="1"/>
  <c r="AE616" i="5" a="1"/>
  <c r="AE616" i="5" s="1"/>
  <c r="S616" i="5" a="1"/>
  <c r="S616" i="5" s="1"/>
  <c r="D616" i="5" a="1"/>
  <c r="D616" i="5" s="1"/>
  <c r="DG616" i="5" a="1"/>
  <c r="DG616" i="5" s="1"/>
  <c r="CG616" i="5" a="1"/>
  <c r="CG616" i="5" s="1"/>
  <c r="BH616" i="5" a="1"/>
  <c r="BH616" i="5" s="1"/>
  <c r="AV616" i="5" a="1"/>
  <c r="AV616" i="5" s="1"/>
  <c r="O616" i="5" a="1"/>
  <c r="O616" i="5" s="1"/>
  <c r="F616" i="5" a="1"/>
  <c r="F616" i="5" s="1"/>
  <c r="DE616" i="5" a="1"/>
  <c r="DE616" i="5" s="1"/>
  <c r="CI616" i="5" a="1"/>
  <c r="CI616" i="5" s="1"/>
  <c r="BG616" i="5" a="1"/>
  <c r="BG616" i="5" s="1"/>
  <c r="X616" i="5" a="1"/>
  <c r="X616" i="5" s="1"/>
  <c r="J616" i="5" a="1"/>
  <c r="J616" i="5" s="1"/>
  <c r="A617" i="5"/>
  <c r="DD616" i="5" a="1"/>
  <c r="DD616" i="5" s="1"/>
  <c r="CH616" i="5" a="1"/>
  <c r="CH616" i="5" s="1"/>
  <c r="BR616" i="5" a="1"/>
  <c r="BR616" i="5" s="1"/>
  <c r="AX616" i="5" a="1"/>
  <c r="AX616" i="5" s="1"/>
  <c r="AF616" i="5" a="1"/>
  <c r="AF616" i="5" s="1"/>
  <c r="C616" i="5" a="1"/>
  <c r="C616" i="5" s="1"/>
  <c r="BQ616" i="5" a="1"/>
  <c r="BQ616" i="5" s="1"/>
  <c r="BE616" i="5" a="1"/>
  <c r="BE616" i="5" s="1"/>
  <c r="W616" i="5" a="1"/>
  <c r="W616" i="5" s="1"/>
  <c r="H616" i="5" a="1"/>
  <c r="H616" i="5" s="1"/>
  <c r="DI616" i="5" a="1"/>
  <c r="DI616" i="5" s="1"/>
  <c r="CE616" i="5" a="1"/>
  <c r="CE616" i="5" s="1"/>
  <c r="BK616" i="5" a="1"/>
  <c r="BK616" i="5" s="1"/>
  <c r="BC616" i="5" a="1"/>
  <c r="BC616" i="5" s="1"/>
  <c r="T616" i="5" a="1"/>
  <c r="T616" i="5" s="1"/>
  <c r="G616" i="5" a="1"/>
  <c r="G616" i="5" s="1"/>
  <c r="DH616" i="5" a="1"/>
  <c r="DH616" i="5" s="1"/>
  <c r="CC616" i="5" a="1"/>
  <c r="CC616" i="5" s="1"/>
  <c r="BA616" i="5" a="1"/>
  <c r="BA616" i="5" s="1"/>
  <c r="AS616" i="5" a="1"/>
  <c r="AS616" i="5" s="1"/>
  <c r="AI616" i="5" a="1"/>
  <c r="AI616" i="5" s="1"/>
  <c r="K616" i="5" a="1"/>
  <c r="K616" i="5" s="1"/>
  <c r="CB616" i="5" a="1"/>
  <c r="CB616" i="5" s="1"/>
  <c r="AB616" i="5" a="1"/>
  <c r="AB616" i="5" s="1"/>
  <c r="Z616" i="5" a="1"/>
  <c r="Z616" i="5" s="1"/>
  <c r="DF616" i="5" a="1"/>
  <c r="DF616" i="5" s="1"/>
  <c r="BJ616" i="5" a="1"/>
  <c r="BJ616" i="5" s="1"/>
  <c r="V616" i="5" a="1"/>
  <c r="V616" i="5" s="1"/>
  <c r="DB616" i="5" a="1"/>
  <c r="DB616" i="5" s="1"/>
  <c r="CL616" i="5" a="1"/>
  <c r="CL616" i="5" s="1"/>
  <c r="AL616" i="5" a="1"/>
  <c r="AL616" i="5" s="1"/>
  <c r="CF616" i="5" a="1"/>
  <c r="CF616" i="5" s="1"/>
  <c r="AY616" i="5" a="1"/>
  <c r="AY616" i="5" s="1"/>
  <c r="AH616" i="5" a="1"/>
  <c r="AH616" i="5" s="1"/>
  <c r="L616" i="5" a="1"/>
  <c r="L616" i="5" s="1"/>
  <c r="N616" i="5" a="1"/>
  <c r="N616" i="5" s="1"/>
  <c r="BB616" i="5" a="1"/>
  <c r="BB616" i="5" s="1"/>
  <c r="AL24" i="5" l="1" a="1"/>
  <c r="AL24" i="5" s="1"/>
  <c r="AH24" i="5" a="1"/>
  <c r="AH24" i="5" s="1"/>
  <c r="AD24" i="5" a="1"/>
  <c r="AD24" i="5" s="1"/>
  <c r="Z24" i="5" a="1"/>
  <c r="Z24" i="5" s="1"/>
  <c r="V24" i="5" a="1"/>
  <c r="V24" i="5" s="1"/>
  <c r="R24" i="5" a="1"/>
  <c r="R24" i="5" s="1"/>
  <c r="N24" i="5" a="1"/>
  <c r="N24" i="5" s="1"/>
  <c r="J24" i="5" a="1"/>
  <c r="J24" i="5" s="1"/>
  <c r="F24" i="5" a="1"/>
  <c r="F24" i="5" s="1"/>
  <c r="DJ24" i="5" a="1"/>
  <c r="DJ24" i="5" s="1"/>
  <c r="DA24" i="5" a="1"/>
  <c r="DA24" i="5" s="1"/>
  <c r="CD24" i="5" a="1"/>
  <c r="CD24" i="5" s="1"/>
  <c r="BQ24" i="5" a="1"/>
  <c r="BQ24" i="5" s="1"/>
  <c r="BD24" i="5" a="1"/>
  <c r="BD24" i="5" s="1"/>
  <c r="AU24" i="5" a="1"/>
  <c r="AU24" i="5" s="1"/>
  <c r="Y24" i="5" a="1"/>
  <c r="Y24" i="5" s="1"/>
  <c r="P24" i="5" a="1"/>
  <c r="P24" i="5" s="1"/>
  <c r="G24" i="5" a="1"/>
  <c r="G24" i="5" s="1"/>
  <c r="DI24" i="5" a="1"/>
  <c r="DI24" i="5" s="1"/>
  <c r="CL24" i="5" a="1"/>
  <c r="CL24" i="5" s="1"/>
  <c r="CG24" i="5" a="1"/>
  <c r="CG24" i="5" s="1"/>
  <c r="BL24" i="5" a="1"/>
  <c r="BL24" i="5" s="1"/>
  <c r="BC24" i="5" a="1"/>
  <c r="BC24" i="5" s="1"/>
  <c r="AT24" i="5" a="1"/>
  <c r="AT24" i="5" s="1"/>
  <c r="AG24" i="5" a="1"/>
  <c r="AG24" i="5" s="1"/>
  <c r="X24" i="5" a="1"/>
  <c r="X24" i="5" s="1"/>
  <c r="O24" i="5" a="1"/>
  <c r="O24" i="5" s="1"/>
  <c r="DD24" i="5" a="1"/>
  <c r="DD24" i="5" s="1"/>
  <c r="CK24" i="5" a="1"/>
  <c r="CK24" i="5" s="1"/>
  <c r="CB24" i="5" a="1"/>
  <c r="CB24" i="5" s="1"/>
  <c r="BG24" i="5" a="1"/>
  <c r="BG24" i="5" s="1"/>
  <c r="AX24" i="5" a="1"/>
  <c r="AX24" i="5" s="1"/>
  <c r="AS24" i="5" a="1"/>
  <c r="AS24" i="5" s="1"/>
  <c r="AK24" i="5" a="1"/>
  <c r="AK24" i="5" s="1"/>
  <c r="AB24" i="5" a="1"/>
  <c r="AB24" i="5" s="1"/>
  <c r="S24" i="5" a="1"/>
  <c r="S24" i="5" s="1"/>
  <c r="E24" i="5" a="1"/>
  <c r="E24" i="5" s="1"/>
  <c r="DL24" i="5" a="1"/>
  <c r="DL24" i="5" s="1"/>
  <c r="DG24" i="5" a="1"/>
  <c r="DG24" i="5" s="1"/>
  <c r="CJ24" i="5" a="1"/>
  <c r="CJ24" i="5" s="1"/>
  <c r="CA24" i="5" a="1"/>
  <c r="CA24" i="5" s="1"/>
  <c r="AO24" i="5" s="1"/>
  <c r="BF24" i="5" a="1"/>
  <c r="BF24" i="5" s="1"/>
  <c r="BA24" i="5" a="1"/>
  <c r="BA24" i="5" s="1"/>
  <c r="AJ24" i="5" a="1"/>
  <c r="AJ24" i="5" s="1"/>
  <c r="AA24" i="5" a="1"/>
  <c r="AA24" i="5" s="1"/>
  <c r="M24" i="5" a="1"/>
  <c r="M24" i="5" s="1"/>
  <c r="D24" i="5" a="1"/>
  <c r="D24" i="5" s="1"/>
  <c r="DK24" i="5" a="1"/>
  <c r="DK24" i="5" s="1"/>
  <c r="DB24" i="5" a="1"/>
  <c r="DB24" i="5" s="1"/>
  <c r="CE24" i="5" a="1"/>
  <c r="CE24" i="5" s="1"/>
  <c r="BJ24" i="5" a="1"/>
  <c r="BJ24" i="5" s="1"/>
  <c r="BE24" i="5" a="1"/>
  <c r="BE24" i="5" s="1"/>
  <c r="AV24" i="5" a="1"/>
  <c r="AV24" i="5" s="1"/>
  <c r="AE24" i="5" a="1"/>
  <c r="AE24" i="5" s="1"/>
  <c r="Q24" i="5" a="1"/>
  <c r="Q24" i="5" s="1"/>
  <c r="H24" i="5" a="1"/>
  <c r="H24" i="5" s="1"/>
  <c r="DH24" i="5" a="1"/>
  <c r="DH24" i="5" s="1"/>
  <c r="CH24" i="5" a="1"/>
  <c r="CH24" i="5" s="1"/>
  <c r="BI24" i="5" a="1"/>
  <c r="BI24" i="5" s="1"/>
  <c r="AW24" i="5" a="1"/>
  <c r="AW24" i="5" s="1"/>
  <c r="L24" i="5" a="1"/>
  <c r="L24" i="5" s="1"/>
  <c r="DF24" i="5" a="1"/>
  <c r="DF24" i="5" s="1"/>
  <c r="CF24" i="5" a="1"/>
  <c r="CF24" i="5" s="1"/>
  <c r="BH24" i="5" a="1"/>
  <c r="BH24" i="5" s="1"/>
  <c r="AI24" i="5" a="1"/>
  <c r="AI24" i="5" s="1"/>
  <c r="W24" i="5" a="1"/>
  <c r="W24" i="5" s="1"/>
  <c r="K24" i="5" a="1"/>
  <c r="K24" i="5" s="1"/>
  <c r="DE24" i="5" a="1"/>
  <c r="DE24" i="5" s="1"/>
  <c r="U24" i="5" a="1"/>
  <c r="U24" i="5" s="1"/>
  <c r="I24" i="5" a="1"/>
  <c r="I24" i="5" s="1"/>
  <c r="DC24" i="5" a="1"/>
  <c r="DC24" i="5" s="1"/>
  <c r="CC24" i="5" a="1"/>
  <c r="CC24" i="5" s="1"/>
  <c r="AF24" i="5" a="1"/>
  <c r="AF24" i="5" s="1"/>
  <c r="T24" i="5" a="1"/>
  <c r="T24" i="5" s="1"/>
  <c r="A25" i="5"/>
  <c r="BR24" i="5" a="1"/>
  <c r="BR24" i="5" s="1"/>
  <c r="BB24" i="5" a="1"/>
  <c r="BB24" i="5" s="1"/>
  <c r="AC24" i="5" a="1"/>
  <c r="AC24" i="5" s="1"/>
  <c r="AZ24" i="5" a="1"/>
  <c r="AZ24" i="5" s="1"/>
  <c r="C24" i="5" a="1"/>
  <c r="C24" i="5" s="1"/>
  <c r="CI24" i="5" a="1"/>
  <c r="CI24" i="5" s="1"/>
  <c r="BK24" i="5" a="1"/>
  <c r="BK24" i="5" s="1"/>
  <c r="AY24" i="5" a="1"/>
  <c r="AY24" i="5" s="1"/>
  <c r="AK367" i="5" a="1"/>
  <c r="AK367" i="5" s="1"/>
  <c r="AG367" i="5" a="1"/>
  <c r="AG367" i="5" s="1"/>
  <c r="AC367" i="5" a="1"/>
  <c r="AC367" i="5" s="1"/>
  <c r="Y367" i="5" a="1"/>
  <c r="Y367" i="5" s="1"/>
  <c r="U367" i="5" a="1"/>
  <c r="U367" i="5" s="1"/>
  <c r="Q367" i="5" a="1"/>
  <c r="Q367" i="5" s="1"/>
  <c r="M367" i="5" a="1"/>
  <c r="M367" i="5" s="1"/>
  <c r="I367" i="5" a="1"/>
  <c r="I367" i="5" s="1"/>
  <c r="E367" i="5" a="1"/>
  <c r="E367" i="5" s="1"/>
  <c r="DJ367" i="5" a="1"/>
  <c r="DJ367" i="5" s="1"/>
  <c r="DF367" i="5" a="1"/>
  <c r="DF367" i="5" s="1"/>
  <c r="DB367" i="5" a="1"/>
  <c r="DB367" i="5" s="1"/>
  <c r="CJ367" i="5" a="1"/>
  <c r="CJ367" i="5" s="1"/>
  <c r="CF367" i="5" a="1"/>
  <c r="CF367" i="5" s="1"/>
  <c r="CB367" i="5" a="1"/>
  <c r="CB367" i="5" s="1"/>
  <c r="BL367" i="5" a="1"/>
  <c r="BL367" i="5" s="1"/>
  <c r="BH367" i="5" a="1"/>
  <c r="BH367" i="5" s="1"/>
  <c r="BD367" i="5" a="1"/>
  <c r="BD367" i="5" s="1"/>
  <c r="AZ367" i="5" a="1"/>
  <c r="AZ367" i="5" s="1"/>
  <c r="AV367" i="5" a="1"/>
  <c r="AV367" i="5" s="1"/>
  <c r="DI367" i="5" a="1"/>
  <c r="DI367" i="5" s="1"/>
  <c r="DE367" i="5" a="1"/>
  <c r="DE367" i="5" s="1"/>
  <c r="DA367" i="5" a="1"/>
  <c r="DA367" i="5" s="1"/>
  <c r="CI367" i="5" a="1"/>
  <c r="CI367" i="5" s="1"/>
  <c r="CE367" i="5" a="1"/>
  <c r="CE367" i="5" s="1"/>
  <c r="CA367" i="5" a="1"/>
  <c r="CA367" i="5" s="1"/>
  <c r="AO367" i="5" s="1"/>
  <c r="BK367" i="5" a="1"/>
  <c r="BK367" i="5" s="1"/>
  <c r="BG367" i="5" a="1"/>
  <c r="BG367" i="5" s="1"/>
  <c r="BC367" i="5" a="1"/>
  <c r="BC367" i="5" s="1"/>
  <c r="AY367" i="5" a="1"/>
  <c r="AY367" i="5" s="1"/>
  <c r="AU367" i="5" a="1"/>
  <c r="AU367" i="5" s="1"/>
  <c r="DL367" i="5" a="1"/>
  <c r="DL367" i="5" s="1"/>
  <c r="DH367" i="5" a="1"/>
  <c r="DH367" i="5" s="1"/>
  <c r="DD367" i="5" a="1"/>
  <c r="DD367" i="5" s="1"/>
  <c r="CL367" i="5" a="1"/>
  <c r="CL367" i="5" s="1"/>
  <c r="CH367" i="5" a="1"/>
  <c r="CH367" i="5" s="1"/>
  <c r="CD367" i="5" a="1"/>
  <c r="CD367" i="5" s="1"/>
  <c r="BR367" i="5" a="1"/>
  <c r="BR367" i="5" s="1"/>
  <c r="BJ367" i="5" a="1"/>
  <c r="BJ367" i="5" s="1"/>
  <c r="BF367" i="5" a="1"/>
  <c r="BF367" i="5" s="1"/>
  <c r="BB367" i="5" a="1"/>
  <c r="BB367" i="5" s="1"/>
  <c r="AX367" i="5" a="1"/>
  <c r="AX367" i="5" s="1"/>
  <c r="AT367" i="5" a="1"/>
  <c r="AT367" i="5" s="1"/>
  <c r="DG367" i="5" a="1"/>
  <c r="DG367" i="5" s="1"/>
  <c r="CK367" i="5" a="1"/>
  <c r="CK367" i="5" s="1"/>
  <c r="CC367" i="5" a="1"/>
  <c r="CC367" i="5" s="1"/>
  <c r="BI367" i="5" a="1"/>
  <c r="BI367" i="5" s="1"/>
  <c r="BA367" i="5" a="1"/>
  <c r="BA367" i="5" s="1"/>
  <c r="AS367" i="5" a="1"/>
  <c r="AS367" i="5" s="1"/>
  <c r="S367" i="5" a="1"/>
  <c r="S367" i="5" s="1"/>
  <c r="F367" i="5" a="1"/>
  <c r="F367" i="5" s="1"/>
  <c r="AF367" i="5" a="1"/>
  <c r="AF367" i="5" s="1"/>
  <c r="R367" i="5" a="1"/>
  <c r="R367" i="5" s="1"/>
  <c r="L367" i="5" a="1"/>
  <c r="L367" i="5" s="1"/>
  <c r="A368" i="5"/>
  <c r="AE367" i="5" a="1"/>
  <c r="AE367" i="5" s="1"/>
  <c r="X367" i="5" a="1"/>
  <c r="X367" i="5" s="1"/>
  <c r="K367" i="5" a="1"/>
  <c r="K367" i="5" s="1"/>
  <c r="AL367" i="5" a="1"/>
  <c r="AL367" i="5" s="1"/>
  <c r="AD367" i="5" a="1"/>
  <c r="AD367" i="5" s="1"/>
  <c r="W367" i="5" a="1"/>
  <c r="W367" i="5" s="1"/>
  <c r="J367" i="5" a="1"/>
  <c r="J367" i="5" s="1"/>
  <c r="D367" i="5" a="1"/>
  <c r="D367" i="5" s="1"/>
  <c r="DK367" i="5" a="1"/>
  <c r="DK367" i="5" s="1"/>
  <c r="DC367" i="5" a="1"/>
  <c r="DC367" i="5" s="1"/>
  <c r="CG367" i="5" a="1"/>
  <c r="CG367" i="5" s="1"/>
  <c r="BQ367" i="5" a="1"/>
  <c r="BQ367" i="5" s="1"/>
  <c r="BE367" i="5" a="1"/>
  <c r="BE367" i="5" s="1"/>
  <c r="AW367" i="5" a="1"/>
  <c r="AW367" i="5" s="1"/>
  <c r="V367" i="5" a="1"/>
  <c r="V367" i="5" s="1"/>
  <c r="P367" i="5" a="1"/>
  <c r="P367" i="5" s="1"/>
  <c r="C367" i="5" a="1"/>
  <c r="C367" i="5" s="1"/>
  <c r="AJ367" i="5" a="1"/>
  <c r="AJ367" i="5" s="1"/>
  <c r="AB367" i="5" a="1"/>
  <c r="AB367" i="5" s="1"/>
  <c r="O367" i="5" a="1"/>
  <c r="O367" i="5" s="1"/>
  <c r="AI367" i="5" a="1"/>
  <c r="AI367" i="5" s="1"/>
  <c r="AA367" i="5" a="1"/>
  <c r="AA367" i="5" s="1"/>
  <c r="N367" i="5" a="1"/>
  <c r="N367" i="5" s="1"/>
  <c r="H367" i="5" a="1"/>
  <c r="H367" i="5" s="1"/>
  <c r="AH367" i="5" a="1"/>
  <c r="AH367" i="5" s="1"/>
  <c r="Z367" i="5" a="1"/>
  <c r="Z367" i="5" s="1"/>
  <c r="T367" i="5" a="1"/>
  <c r="T367" i="5" s="1"/>
  <c r="G367" i="5" a="1"/>
  <c r="G367" i="5" s="1"/>
  <c r="DI202" i="5" a="1"/>
  <c r="DI202" i="5" s="1"/>
  <c r="DE202" i="5" a="1"/>
  <c r="DE202" i="5" s="1"/>
  <c r="DA202" i="5" a="1"/>
  <c r="DA202" i="5" s="1"/>
  <c r="CI202" i="5" a="1"/>
  <c r="CI202" i="5" s="1"/>
  <c r="CE202" i="5" a="1"/>
  <c r="CE202" i="5" s="1"/>
  <c r="CA202" i="5" a="1"/>
  <c r="CA202" i="5" s="1"/>
  <c r="AO202" i="5" s="1"/>
  <c r="BK202" i="5" a="1"/>
  <c r="BK202" i="5" s="1"/>
  <c r="BG202" i="5" a="1"/>
  <c r="BG202" i="5" s="1"/>
  <c r="BC202" i="5" a="1"/>
  <c r="BC202" i="5" s="1"/>
  <c r="AY202" i="5" a="1"/>
  <c r="AY202" i="5" s="1"/>
  <c r="AU202" i="5" a="1"/>
  <c r="AU202" i="5" s="1"/>
  <c r="A203" i="5"/>
  <c r="AI202" i="5" a="1"/>
  <c r="AI202" i="5" s="1"/>
  <c r="AE202" i="5" a="1"/>
  <c r="AE202" i="5" s="1"/>
  <c r="AA202" i="5" a="1"/>
  <c r="AA202" i="5" s="1"/>
  <c r="W202" i="5" a="1"/>
  <c r="W202" i="5" s="1"/>
  <c r="S202" i="5" a="1"/>
  <c r="S202" i="5" s="1"/>
  <c r="O202" i="5" a="1"/>
  <c r="O202" i="5" s="1"/>
  <c r="K202" i="5" a="1"/>
  <c r="K202" i="5" s="1"/>
  <c r="G202" i="5" a="1"/>
  <c r="G202" i="5" s="1"/>
  <c r="C202" i="5" a="1"/>
  <c r="C202" i="5" s="1"/>
  <c r="DL202" i="5" a="1"/>
  <c r="DL202" i="5" s="1"/>
  <c r="DG202" i="5" a="1"/>
  <c r="DG202" i="5" s="1"/>
  <c r="DB202" i="5" a="1"/>
  <c r="DB202" i="5" s="1"/>
  <c r="CH202" i="5" a="1"/>
  <c r="CH202" i="5" s="1"/>
  <c r="CC202" i="5" a="1"/>
  <c r="CC202" i="5" s="1"/>
  <c r="BL202" i="5" a="1"/>
  <c r="BL202" i="5" s="1"/>
  <c r="BF202" i="5" a="1"/>
  <c r="BF202" i="5" s="1"/>
  <c r="BA202" i="5" a="1"/>
  <c r="BA202" i="5" s="1"/>
  <c r="AV202" i="5" a="1"/>
  <c r="AV202" i="5" s="1"/>
  <c r="AH202" i="5" a="1"/>
  <c r="AH202" i="5" s="1"/>
  <c r="AC202" i="5" a="1"/>
  <c r="AC202" i="5" s="1"/>
  <c r="X202" i="5" a="1"/>
  <c r="X202" i="5" s="1"/>
  <c r="R202" i="5" a="1"/>
  <c r="R202" i="5" s="1"/>
  <c r="M202" i="5" a="1"/>
  <c r="M202" i="5" s="1"/>
  <c r="H202" i="5" a="1"/>
  <c r="H202" i="5" s="1"/>
  <c r="DJ202" i="5" a="1"/>
  <c r="DJ202" i="5" s="1"/>
  <c r="DC202" i="5" a="1"/>
  <c r="DC202" i="5" s="1"/>
  <c r="CG202" i="5" a="1"/>
  <c r="CG202" i="5" s="1"/>
  <c r="BR202" i="5" a="1"/>
  <c r="BR202" i="5" s="1"/>
  <c r="BH202" i="5" a="1"/>
  <c r="BH202" i="5" s="1"/>
  <c r="AZ202" i="5" a="1"/>
  <c r="AZ202" i="5" s="1"/>
  <c r="AS202" i="5" a="1"/>
  <c r="AS202" i="5" s="1"/>
  <c r="AK202" i="5" a="1"/>
  <c r="AK202" i="5" s="1"/>
  <c r="AD202" i="5" a="1"/>
  <c r="AD202" i="5" s="1"/>
  <c r="V202" i="5" a="1"/>
  <c r="V202" i="5" s="1"/>
  <c r="P202" i="5" a="1"/>
  <c r="P202" i="5" s="1"/>
  <c r="I202" i="5" a="1"/>
  <c r="I202" i="5" s="1"/>
  <c r="DH202" i="5" a="1"/>
  <c r="DH202" i="5" s="1"/>
  <c r="CL202" i="5" a="1"/>
  <c r="CL202" i="5" s="1"/>
  <c r="CF202" i="5" a="1"/>
  <c r="CF202" i="5" s="1"/>
  <c r="BQ202" i="5" a="1"/>
  <c r="BQ202" i="5" s="1"/>
  <c r="BE202" i="5" a="1"/>
  <c r="BE202" i="5" s="1"/>
  <c r="AX202" i="5" a="1"/>
  <c r="AX202" i="5" s="1"/>
  <c r="AJ202" i="5" a="1"/>
  <c r="AJ202" i="5" s="1"/>
  <c r="AB202" i="5" a="1"/>
  <c r="AB202" i="5" s="1"/>
  <c r="U202" i="5" a="1"/>
  <c r="U202" i="5" s="1"/>
  <c r="N202" i="5" a="1"/>
  <c r="N202" i="5" s="1"/>
  <c r="F202" i="5" a="1"/>
  <c r="F202" i="5" s="1"/>
  <c r="DF202" i="5" a="1"/>
  <c r="DF202" i="5" s="1"/>
  <c r="CK202" i="5" a="1"/>
  <c r="CK202" i="5" s="1"/>
  <c r="CD202" i="5" a="1"/>
  <c r="CD202" i="5" s="1"/>
  <c r="BJ202" i="5" a="1"/>
  <c r="BJ202" i="5" s="1"/>
  <c r="BD202" i="5" a="1"/>
  <c r="BD202" i="5" s="1"/>
  <c r="AW202" i="5" a="1"/>
  <c r="AW202" i="5" s="1"/>
  <c r="AG202" i="5" a="1"/>
  <c r="AG202" i="5" s="1"/>
  <c r="Z202" i="5" a="1"/>
  <c r="Z202" i="5" s="1"/>
  <c r="T202" i="5" a="1"/>
  <c r="T202" i="5" s="1"/>
  <c r="L202" i="5" a="1"/>
  <c r="L202" i="5" s="1"/>
  <c r="E202" i="5" a="1"/>
  <c r="E202" i="5" s="1"/>
  <c r="DK202" i="5" a="1"/>
  <c r="DK202" i="5" s="1"/>
  <c r="DD202" i="5" a="1"/>
  <c r="DD202" i="5" s="1"/>
  <c r="CJ202" i="5" a="1"/>
  <c r="CJ202" i="5" s="1"/>
  <c r="CB202" i="5" a="1"/>
  <c r="CB202" i="5" s="1"/>
  <c r="BI202" i="5" a="1"/>
  <c r="BI202" i="5" s="1"/>
  <c r="BB202" i="5" a="1"/>
  <c r="BB202" i="5" s="1"/>
  <c r="AT202" i="5" a="1"/>
  <c r="AT202" i="5" s="1"/>
  <c r="AL202" i="5" a="1"/>
  <c r="AL202" i="5" s="1"/>
  <c r="AF202" i="5" a="1"/>
  <c r="AF202" i="5" s="1"/>
  <c r="Y202" i="5" a="1"/>
  <c r="Y202" i="5" s="1"/>
  <c r="Q202" i="5" a="1"/>
  <c r="Q202" i="5" s="1"/>
  <c r="J202" i="5" a="1"/>
  <c r="J202" i="5" s="1"/>
  <c r="D202" i="5" a="1"/>
  <c r="D202" i="5" s="1"/>
  <c r="AK439" i="5" a="1"/>
  <c r="AK439" i="5" s="1"/>
  <c r="AG439" i="5" a="1"/>
  <c r="AG439" i="5" s="1"/>
  <c r="AC439" i="5" a="1"/>
  <c r="AC439" i="5" s="1"/>
  <c r="Y439" i="5" a="1"/>
  <c r="Y439" i="5" s="1"/>
  <c r="U439" i="5" a="1"/>
  <c r="U439" i="5" s="1"/>
  <c r="Q439" i="5" a="1"/>
  <c r="Q439" i="5" s="1"/>
  <c r="M439" i="5" a="1"/>
  <c r="M439" i="5" s="1"/>
  <c r="I439" i="5" a="1"/>
  <c r="I439" i="5" s="1"/>
  <c r="E439" i="5" a="1"/>
  <c r="E439" i="5" s="1"/>
  <c r="DJ439" i="5" a="1"/>
  <c r="DJ439" i="5" s="1"/>
  <c r="DF439" i="5" a="1"/>
  <c r="DF439" i="5" s="1"/>
  <c r="DB439" i="5" a="1"/>
  <c r="DB439" i="5" s="1"/>
  <c r="CJ439" i="5" a="1"/>
  <c r="CJ439" i="5" s="1"/>
  <c r="CF439" i="5" a="1"/>
  <c r="CF439" i="5" s="1"/>
  <c r="CB439" i="5" a="1"/>
  <c r="CB439" i="5" s="1"/>
  <c r="BL439" i="5" a="1"/>
  <c r="BL439" i="5" s="1"/>
  <c r="BH439" i="5" a="1"/>
  <c r="BH439" i="5" s="1"/>
  <c r="BD439" i="5" a="1"/>
  <c r="BD439" i="5" s="1"/>
  <c r="AZ439" i="5" a="1"/>
  <c r="AZ439" i="5" s="1"/>
  <c r="AV439" i="5" a="1"/>
  <c r="AV439" i="5" s="1"/>
  <c r="AJ439" i="5" a="1"/>
  <c r="AJ439" i="5" s="1"/>
  <c r="AF439" i="5" a="1"/>
  <c r="AF439" i="5" s="1"/>
  <c r="AB439" i="5" a="1"/>
  <c r="AB439" i="5" s="1"/>
  <c r="X439" i="5" a="1"/>
  <c r="X439" i="5" s="1"/>
  <c r="T439" i="5" a="1"/>
  <c r="T439" i="5" s="1"/>
  <c r="P439" i="5" a="1"/>
  <c r="P439" i="5" s="1"/>
  <c r="L439" i="5" a="1"/>
  <c r="L439" i="5" s="1"/>
  <c r="H439" i="5" a="1"/>
  <c r="H439" i="5" s="1"/>
  <c r="D439" i="5" a="1"/>
  <c r="D439" i="5" s="1"/>
  <c r="A440" i="5"/>
  <c r="AI439" i="5" a="1"/>
  <c r="AI439" i="5" s="1"/>
  <c r="AE439" i="5" a="1"/>
  <c r="AE439" i="5" s="1"/>
  <c r="AA439" i="5" a="1"/>
  <c r="AA439" i="5" s="1"/>
  <c r="W439" i="5" a="1"/>
  <c r="W439" i="5" s="1"/>
  <c r="S439" i="5" a="1"/>
  <c r="S439" i="5" s="1"/>
  <c r="O439" i="5" a="1"/>
  <c r="O439" i="5" s="1"/>
  <c r="K439" i="5" a="1"/>
  <c r="K439" i="5" s="1"/>
  <c r="G439" i="5" a="1"/>
  <c r="G439" i="5" s="1"/>
  <c r="C439" i="5" a="1"/>
  <c r="C439" i="5" s="1"/>
  <c r="DL439" i="5" a="1"/>
  <c r="DL439" i="5" s="1"/>
  <c r="DH439" i="5" a="1"/>
  <c r="DH439" i="5" s="1"/>
  <c r="DD439" i="5" a="1"/>
  <c r="DD439" i="5" s="1"/>
  <c r="CL439" i="5" a="1"/>
  <c r="CL439" i="5" s="1"/>
  <c r="CH439" i="5" a="1"/>
  <c r="CH439" i="5" s="1"/>
  <c r="CD439" i="5" a="1"/>
  <c r="CD439" i="5" s="1"/>
  <c r="BR439" i="5" a="1"/>
  <c r="BR439" i="5" s="1"/>
  <c r="BJ439" i="5" a="1"/>
  <c r="BJ439" i="5" s="1"/>
  <c r="BF439" i="5" a="1"/>
  <c r="BF439" i="5" s="1"/>
  <c r="BB439" i="5" a="1"/>
  <c r="BB439" i="5" s="1"/>
  <c r="AX439" i="5" a="1"/>
  <c r="AX439" i="5" s="1"/>
  <c r="AT439" i="5" a="1"/>
  <c r="AT439" i="5" s="1"/>
  <c r="AL439" i="5" a="1"/>
  <c r="AL439" i="5" s="1"/>
  <c r="AH439" i="5" a="1"/>
  <c r="AH439" i="5" s="1"/>
  <c r="AD439" i="5" a="1"/>
  <c r="AD439" i="5" s="1"/>
  <c r="Z439" i="5" a="1"/>
  <c r="Z439" i="5" s="1"/>
  <c r="V439" i="5" a="1"/>
  <c r="V439" i="5" s="1"/>
  <c r="R439" i="5" a="1"/>
  <c r="R439" i="5" s="1"/>
  <c r="N439" i="5" a="1"/>
  <c r="N439" i="5" s="1"/>
  <c r="J439" i="5" a="1"/>
  <c r="J439" i="5" s="1"/>
  <c r="F439" i="5" a="1"/>
  <c r="F439" i="5" s="1"/>
  <c r="DK439" i="5" a="1"/>
  <c r="DK439" i="5" s="1"/>
  <c r="CG439" i="5" a="1"/>
  <c r="CG439" i="5" s="1"/>
  <c r="BE439" i="5" a="1"/>
  <c r="BE439" i="5" s="1"/>
  <c r="DI439" i="5" a="1"/>
  <c r="DI439" i="5" s="1"/>
  <c r="CE439" i="5" a="1"/>
  <c r="CE439" i="5" s="1"/>
  <c r="BC439" i="5" a="1"/>
  <c r="BC439" i="5" s="1"/>
  <c r="DG439" i="5" a="1"/>
  <c r="DG439" i="5" s="1"/>
  <c r="CC439" i="5" a="1"/>
  <c r="CC439" i="5" s="1"/>
  <c r="BA439" i="5" a="1"/>
  <c r="BA439" i="5" s="1"/>
  <c r="DE439" i="5" a="1"/>
  <c r="DE439" i="5" s="1"/>
  <c r="CA439" i="5" a="1"/>
  <c r="CA439" i="5" s="1"/>
  <c r="AO439" i="5" s="1"/>
  <c r="AY439" i="5" a="1"/>
  <c r="AY439" i="5" s="1"/>
  <c r="DC439" i="5" a="1"/>
  <c r="DC439" i="5" s="1"/>
  <c r="BQ439" i="5" a="1"/>
  <c r="BQ439" i="5" s="1"/>
  <c r="AW439" i="5" a="1"/>
  <c r="AW439" i="5" s="1"/>
  <c r="DA439" i="5" a="1"/>
  <c r="DA439" i="5" s="1"/>
  <c r="BK439" i="5" a="1"/>
  <c r="BK439" i="5" s="1"/>
  <c r="AU439" i="5" a="1"/>
  <c r="AU439" i="5" s="1"/>
  <c r="CK439" i="5" a="1"/>
  <c r="CK439" i="5" s="1"/>
  <c r="BI439" i="5" a="1"/>
  <c r="BI439" i="5" s="1"/>
  <c r="AS439" i="5" a="1"/>
  <c r="AS439" i="5" s="1"/>
  <c r="CI439" i="5" a="1"/>
  <c r="CI439" i="5" s="1"/>
  <c r="BG439" i="5" a="1"/>
  <c r="BG439" i="5" s="1"/>
  <c r="AL544" i="5" a="1"/>
  <c r="AL544" i="5" s="1"/>
  <c r="AH544" i="5" a="1"/>
  <c r="AH544" i="5" s="1"/>
  <c r="AD544" i="5" a="1"/>
  <c r="AD544" i="5" s="1"/>
  <c r="Z544" i="5" a="1"/>
  <c r="Z544" i="5" s="1"/>
  <c r="V544" i="5" a="1"/>
  <c r="V544" i="5" s="1"/>
  <c r="R544" i="5" a="1"/>
  <c r="R544" i="5" s="1"/>
  <c r="N544" i="5" a="1"/>
  <c r="N544" i="5" s="1"/>
  <c r="J544" i="5" a="1"/>
  <c r="J544" i="5" s="1"/>
  <c r="F544" i="5" a="1"/>
  <c r="F544" i="5" s="1"/>
  <c r="DK544" i="5" a="1"/>
  <c r="DK544" i="5" s="1"/>
  <c r="DG544" i="5" a="1"/>
  <c r="DG544" i="5" s="1"/>
  <c r="DC544" i="5" a="1"/>
  <c r="DC544" i="5" s="1"/>
  <c r="CK544" i="5" a="1"/>
  <c r="CK544" i="5" s="1"/>
  <c r="CG544" i="5" a="1"/>
  <c r="CG544" i="5" s="1"/>
  <c r="CC544" i="5" a="1"/>
  <c r="CC544" i="5" s="1"/>
  <c r="BQ544" i="5" a="1"/>
  <c r="BQ544" i="5" s="1"/>
  <c r="BI544" i="5" a="1"/>
  <c r="BI544" i="5" s="1"/>
  <c r="BE544" i="5" a="1"/>
  <c r="BE544" i="5" s="1"/>
  <c r="BA544" i="5" a="1"/>
  <c r="BA544" i="5" s="1"/>
  <c r="AW544" i="5" a="1"/>
  <c r="AW544" i="5" s="1"/>
  <c r="AS544" i="5" a="1"/>
  <c r="AS544" i="5" s="1"/>
  <c r="AK544" i="5" a="1"/>
  <c r="AK544" i="5" s="1"/>
  <c r="AG544" i="5" a="1"/>
  <c r="AG544" i="5" s="1"/>
  <c r="AC544" i="5" a="1"/>
  <c r="AC544" i="5" s="1"/>
  <c r="Y544" i="5" a="1"/>
  <c r="Y544" i="5" s="1"/>
  <c r="U544" i="5" a="1"/>
  <c r="U544" i="5" s="1"/>
  <c r="Q544" i="5" a="1"/>
  <c r="Q544" i="5" s="1"/>
  <c r="M544" i="5" a="1"/>
  <c r="M544" i="5" s="1"/>
  <c r="DJ544" i="5" a="1"/>
  <c r="DJ544" i="5" s="1"/>
  <c r="DF544" i="5" a="1"/>
  <c r="DF544" i="5" s="1"/>
  <c r="DB544" i="5" a="1"/>
  <c r="DB544" i="5" s="1"/>
  <c r="CJ544" i="5" a="1"/>
  <c r="CJ544" i="5" s="1"/>
  <c r="CF544" i="5" a="1"/>
  <c r="CF544" i="5" s="1"/>
  <c r="CB544" i="5" a="1"/>
  <c r="CB544" i="5" s="1"/>
  <c r="BL544" i="5" a="1"/>
  <c r="BL544" i="5" s="1"/>
  <c r="BH544" i="5" a="1"/>
  <c r="BH544" i="5" s="1"/>
  <c r="BD544" i="5" a="1"/>
  <c r="BD544" i="5" s="1"/>
  <c r="AZ544" i="5" a="1"/>
  <c r="AZ544" i="5" s="1"/>
  <c r="AJ544" i="5" a="1"/>
  <c r="AJ544" i="5" s="1"/>
  <c r="AF544" i="5" a="1"/>
  <c r="AF544" i="5" s="1"/>
  <c r="AB544" i="5" a="1"/>
  <c r="AB544" i="5" s="1"/>
  <c r="X544" i="5" a="1"/>
  <c r="X544" i="5" s="1"/>
  <c r="T544" i="5" a="1"/>
  <c r="T544" i="5" s="1"/>
  <c r="DI544" i="5" a="1"/>
  <c r="DI544" i="5" s="1"/>
  <c r="DE544" i="5" a="1"/>
  <c r="DE544" i="5" s="1"/>
  <c r="DA544" i="5" a="1"/>
  <c r="DA544" i="5" s="1"/>
  <c r="CI544" i="5" a="1"/>
  <c r="CI544" i="5" s="1"/>
  <c r="CE544" i="5" a="1"/>
  <c r="CE544" i="5" s="1"/>
  <c r="CA544" i="5" a="1"/>
  <c r="CA544" i="5" s="1"/>
  <c r="AO544" i="5" s="1"/>
  <c r="BK544" i="5" a="1"/>
  <c r="BK544" i="5" s="1"/>
  <c r="BG544" i="5" a="1"/>
  <c r="BG544" i="5" s="1"/>
  <c r="BC544" i="5" a="1"/>
  <c r="BC544" i="5" s="1"/>
  <c r="AY544" i="5" a="1"/>
  <c r="AY544" i="5" s="1"/>
  <c r="AU544" i="5" a="1"/>
  <c r="AU544" i="5" s="1"/>
  <c r="AA544" i="5" a="1"/>
  <c r="AA544" i="5" s="1"/>
  <c r="I544" i="5" a="1"/>
  <c r="I544" i="5" s="1"/>
  <c r="C544" i="5" a="1"/>
  <c r="C544" i="5" s="1"/>
  <c r="DD544" i="5" a="1"/>
  <c r="DD544" i="5" s="1"/>
  <c r="BR544" i="5" a="1"/>
  <c r="BR544" i="5" s="1"/>
  <c r="AX544" i="5" a="1"/>
  <c r="AX544" i="5" s="1"/>
  <c r="P544" i="5" a="1"/>
  <c r="P544" i="5" s="1"/>
  <c r="AV544" i="5" a="1"/>
  <c r="AV544" i="5" s="1"/>
  <c r="AI544" i="5" a="1"/>
  <c r="AI544" i="5" s="1"/>
  <c r="O544" i="5" a="1"/>
  <c r="O544" i="5" s="1"/>
  <c r="H544" i="5" a="1"/>
  <c r="H544" i="5" s="1"/>
  <c r="CL544" i="5" a="1"/>
  <c r="CL544" i="5" s="1"/>
  <c r="BJ544" i="5" a="1"/>
  <c r="BJ544" i="5" s="1"/>
  <c r="W544" i="5" a="1"/>
  <c r="W544" i="5" s="1"/>
  <c r="G544" i="5" a="1"/>
  <c r="G544" i="5" s="1"/>
  <c r="A545" i="5"/>
  <c r="AT544" i="5" a="1"/>
  <c r="AT544" i="5" s="1"/>
  <c r="DL544" i="5" a="1"/>
  <c r="DL544" i="5" s="1"/>
  <c r="CH544" i="5" a="1"/>
  <c r="CH544" i="5" s="1"/>
  <c r="BF544" i="5" a="1"/>
  <c r="BF544" i="5" s="1"/>
  <c r="AE544" i="5" a="1"/>
  <c r="AE544" i="5" s="1"/>
  <c r="L544" i="5" a="1"/>
  <c r="L544" i="5" s="1"/>
  <c r="E544" i="5" a="1"/>
  <c r="E544" i="5" s="1"/>
  <c r="S544" i="5" a="1"/>
  <c r="S544" i="5" s="1"/>
  <c r="K544" i="5" a="1"/>
  <c r="K544" i="5" s="1"/>
  <c r="DH544" i="5" a="1"/>
  <c r="DH544" i="5" s="1"/>
  <c r="CD544" i="5" a="1"/>
  <c r="CD544" i="5" s="1"/>
  <c r="BB544" i="5" a="1"/>
  <c r="BB544" i="5" s="1"/>
  <c r="D544" i="5" a="1"/>
  <c r="D544" i="5" s="1"/>
  <c r="AL593" i="5" a="1"/>
  <c r="AL593" i="5" s="1"/>
  <c r="AH593" i="5" a="1"/>
  <c r="AH593" i="5" s="1"/>
  <c r="AD593" i="5" a="1"/>
  <c r="AD593" i="5" s="1"/>
  <c r="Z593" i="5" a="1"/>
  <c r="Z593" i="5" s="1"/>
  <c r="V593" i="5" a="1"/>
  <c r="V593" i="5" s="1"/>
  <c r="R593" i="5" a="1"/>
  <c r="R593" i="5" s="1"/>
  <c r="N593" i="5" a="1"/>
  <c r="N593" i="5" s="1"/>
  <c r="J593" i="5" a="1"/>
  <c r="J593" i="5" s="1"/>
  <c r="F593" i="5" a="1"/>
  <c r="F593" i="5" s="1"/>
  <c r="DK593" i="5" a="1"/>
  <c r="DK593" i="5" s="1"/>
  <c r="DB593" i="5" a="1"/>
  <c r="DB593" i="5" s="1"/>
  <c r="CE593" i="5" a="1"/>
  <c r="CE593" i="5" s="1"/>
  <c r="BJ593" i="5" a="1"/>
  <c r="BJ593" i="5" s="1"/>
  <c r="BE593" i="5" a="1"/>
  <c r="BE593" i="5" s="1"/>
  <c r="AV593" i="5" a="1"/>
  <c r="AV593" i="5" s="1"/>
  <c r="AE593" i="5" a="1"/>
  <c r="AE593" i="5" s="1"/>
  <c r="Q593" i="5" a="1"/>
  <c r="Q593" i="5" s="1"/>
  <c r="H593" i="5" a="1"/>
  <c r="H593" i="5" s="1"/>
  <c r="CK593" i="5" a="1"/>
  <c r="CK593" i="5" s="1"/>
  <c r="CF593" i="5" a="1"/>
  <c r="CF593" i="5" s="1"/>
  <c r="CA593" i="5" a="1"/>
  <c r="CA593" i="5" s="1"/>
  <c r="AO593" i="5" s="1"/>
  <c r="BI593" i="5" a="1"/>
  <c r="BI593" i="5" s="1"/>
  <c r="BD593" i="5" a="1"/>
  <c r="BD593" i="5" s="1"/>
  <c r="AY593" i="5" a="1"/>
  <c r="AY593" i="5" s="1"/>
  <c r="AT593" i="5" a="1"/>
  <c r="AT593" i="5" s="1"/>
  <c r="DH593" i="5" a="1"/>
  <c r="DH593" i="5" s="1"/>
  <c r="CI593" i="5" a="1"/>
  <c r="CI593" i="5" s="1"/>
  <c r="CD593" i="5" a="1"/>
  <c r="CD593" i="5" s="1"/>
  <c r="AW593" i="5" a="1"/>
  <c r="AW593" i="5" s="1"/>
  <c r="AJ593" i="5" a="1"/>
  <c r="AJ593" i="5" s="1"/>
  <c r="Y593" i="5" a="1"/>
  <c r="Y593" i="5" s="1"/>
  <c r="T593" i="5" a="1"/>
  <c r="T593" i="5" s="1"/>
  <c r="O593" i="5" a="1"/>
  <c r="O593" i="5" s="1"/>
  <c r="CG593" i="5" a="1"/>
  <c r="CG593" i="5" s="1"/>
  <c r="CB593" i="5" a="1"/>
  <c r="CB593" i="5" s="1"/>
  <c r="BK593" i="5" a="1"/>
  <c r="BK593" i="5" s="1"/>
  <c r="BF593" i="5" a="1"/>
  <c r="BF593" i="5" s="1"/>
  <c r="AZ593" i="5" a="1"/>
  <c r="AZ593" i="5" s="1"/>
  <c r="AU593" i="5" a="1"/>
  <c r="AU593" i="5" s="1"/>
  <c r="M593" i="5" a="1"/>
  <c r="M593" i="5" s="1"/>
  <c r="DE593" i="5" a="1"/>
  <c r="DE593" i="5" s="1"/>
  <c r="BR593" i="5" a="1"/>
  <c r="BR593" i="5" s="1"/>
  <c r="AX593" i="5" a="1"/>
  <c r="AX593" i="5" s="1"/>
  <c r="W593" i="5" a="1"/>
  <c r="W593" i="5" s="1"/>
  <c r="A594" i="5"/>
  <c r="DL593" i="5" a="1"/>
  <c r="DL593" i="5" s="1"/>
  <c r="DC593" i="5" a="1"/>
  <c r="DC593" i="5" s="1"/>
  <c r="BL593" i="5" a="1"/>
  <c r="BL593" i="5" s="1"/>
  <c r="AK593" i="5" a="1"/>
  <c r="AK593" i="5" s="1"/>
  <c r="AC593" i="5" a="1"/>
  <c r="AC593" i="5" s="1"/>
  <c r="L593" i="5" a="1"/>
  <c r="L593" i="5" s="1"/>
  <c r="D593" i="5" a="1"/>
  <c r="D593" i="5" s="1"/>
  <c r="DJ593" i="5" a="1"/>
  <c r="DJ593" i="5" s="1"/>
  <c r="BC593" i="5" a="1"/>
  <c r="BC593" i="5" s="1"/>
  <c r="AB593" i="5" a="1"/>
  <c r="AB593" i="5" s="1"/>
  <c r="K593" i="5" a="1"/>
  <c r="K593" i="5" s="1"/>
  <c r="C593" i="5" a="1"/>
  <c r="C593" i="5" s="1"/>
  <c r="DI593" i="5" a="1"/>
  <c r="DI593" i="5" s="1"/>
  <c r="DA593" i="5" a="1"/>
  <c r="DA593" i="5" s="1"/>
  <c r="BB593" i="5" a="1"/>
  <c r="BB593" i="5" s="1"/>
  <c r="AS593" i="5" a="1"/>
  <c r="AS593" i="5" s="1"/>
  <c r="AI593" i="5" a="1"/>
  <c r="AI593" i="5" s="1"/>
  <c r="AA593" i="5" a="1"/>
  <c r="AA593" i="5" s="1"/>
  <c r="S593" i="5" a="1"/>
  <c r="S593" i="5" s="1"/>
  <c r="CL593" i="5" a="1"/>
  <c r="CL593" i="5" s="1"/>
  <c r="CC593" i="5" a="1"/>
  <c r="CC593" i="5" s="1"/>
  <c r="BA593" i="5" a="1"/>
  <c r="BA593" i="5" s="1"/>
  <c r="I593" i="5" a="1"/>
  <c r="I593" i="5" s="1"/>
  <c r="DF593" i="5" a="1"/>
  <c r="DF593" i="5" s="1"/>
  <c r="CJ593" i="5" a="1"/>
  <c r="CJ593" i="5" s="1"/>
  <c r="BG593" i="5" a="1"/>
  <c r="BG593" i="5" s="1"/>
  <c r="AF593" i="5" a="1"/>
  <c r="AF593" i="5" s="1"/>
  <c r="X593" i="5" a="1"/>
  <c r="X593" i="5" s="1"/>
  <c r="G593" i="5" a="1"/>
  <c r="G593" i="5" s="1"/>
  <c r="DG593" i="5" a="1"/>
  <c r="DG593" i="5" s="1"/>
  <c r="DD593" i="5" a="1"/>
  <c r="DD593" i="5" s="1"/>
  <c r="U593" i="5" a="1"/>
  <c r="U593" i="5" s="1"/>
  <c r="P593" i="5" a="1"/>
  <c r="P593" i="5" s="1"/>
  <c r="CH593" i="5" a="1"/>
  <c r="CH593" i="5" s="1"/>
  <c r="BH593" i="5" a="1"/>
  <c r="BH593" i="5" s="1"/>
  <c r="AG593" i="5" a="1"/>
  <c r="AG593" i="5" s="1"/>
  <c r="E593" i="5" a="1"/>
  <c r="E593" i="5" s="1"/>
  <c r="BQ593" i="5" a="1"/>
  <c r="BQ593" i="5" s="1"/>
  <c r="AJ617" i="5" a="1"/>
  <c r="AJ617" i="5" s="1"/>
  <c r="AF617" i="5" a="1"/>
  <c r="AF617" i="5" s="1"/>
  <c r="AB617" i="5" a="1"/>
  <c r="AB617" i="5" s="1"/>
  <c r="X617" i="5" a="1"/>
  <c r="X617" i="5" s="1"/>
  <c r="T617" i="5" a="1"/>
  <c r="T617" i="5" s="1"/>
  <c r="P617" i="5" a="1"/>
  <c r="P617" i="5" s="1"/>
  <c r="L617" i="5" a="1"/>
  <c r="L617" i="5" s="1"/>
  <c r="H617" i="5" a="1"/>
  <c r="H617" i="5" s="1"/>
  <c r="D617" i="5" a="1"/>
  <c r="D617" i="5" s="1"/>
  <c r="DD617" i="5" a="1"/>
  <c r="DD617" i="5" s="1"/>
  <c r="CG617" i="5" a="1"/>
  <c r="CG617" i="5" s="1"/>
  <c r="BL617" i="5" a="1"/>
  <c r="BL617" i="5" s="1"/>
  <c r="BG617" i="5" a="1"/>
  <c r="BG617" i="5" s="1"/>
  <c r="AX617" i="5" a="1"/>
  <c r="AX617" i="5" s="1"/>
  <c r="AL617" i="5" a="1"/>
  <c r="AL617" i="5" s="1"/>
  <c r="AC617" i="5" a="1"/>
  <c r="AC617" i="5" s="1"/>
  <c r="O617" i="5" a="1"/>
  <c r="O617" i="5" s="1"/>
  <c r="F617" i="5" a="1"/>
  <c r="F617" i="5" s="1"/>
  <c r="DG617" i="5" a="1"/>
  <c r="DG617" i="5" s="1"/>
  <c r="CJ617" i="5" a="1"/>
  <c r="CJ617" i="5" s="1"/>
  <c r="CE617" i="5" a="1"/>
  <c r="CE617" i="5" s="1"/>
  <c r="BJ617" i="5" a="1"/>
  <c r="BJ617" i="5" s="1"/>
  <c r="BA617" i="5" a="1"/>
  <c r="BA617" i="5" s="1"/>
  <c r="AA617" i="5" a="1"/>
  <c r="AA617" i="5" s="1"/>
  <c r="R617" i="5" a="1"/>
  <c r="R617" i="5" s="1"/>
  <c r="I617" i="5" a="1"/>
  <c r="I617" i="5" s="1"/>
  <c r="CD617" i="5" a="1"/>
  <c r="CD617" i="5" s="1"/>
  <c r="BF617" i="5" a="1"/>
  <c r="BF617" i="5" s="1"/>
  <c r="AZ617" i="5" a="1"/>
  <c r="AZ617" i="5" s="1"/>
  <c r="AT617" i="5" a="1"/>
  <c r="AT617" i="5" s="1"/>
  <c r="AK617" i="5" a="1"/>
  <c r="AK617" i="5" s="1"/>
  <c r="Y617" i="5" a="1"/>
  <c r="Y617" i="5" s="1"/>
  <c r="A618" i="5"/>
  <c r="BR617" i="5" a="1"/>
  <c r="BR617" i="5" s="1"/>
  <c r="BB617" i="5" a="1"/>
  <c r="BB617" i="5" s="1"/>
  <c r="AV617" i="5" a="1"/>
  <c r="AV617" i="5" s="1"/>
  <c r="AG617" i="5" a="1"/>
  <c r="AG617" i="5" s="1"/>
  <c r="U617" i="5" a="1"/>
  <c r="U617" i="5" s="1"/>
  <c r="DI617" i="5" a="1"/>
  <c r="DI617" i="5" s="1"/>
  <c r="DA617" i="5" a="1"/>
  <c r="DA617" i="5" s="1"/>
  <c r="BC617" i="5" a="1"/>
  <c r="BC617" i="5" s="1"/>
  <c r="DH617" i="5" a="1"/>
  <c r="DH617" i="5" s="1"/>
  <c r="CL617" i="5" a="1"/>
  <c r="CL617" i="5" s="1"/>
  <c r="AS617" i="5" a="1"/>
  <c r="AS617" i="5" s="1"/>
  <c r="AI617" i="5" a="1"/>
  <c r="AI617" i="5" s="1"/>
  <c r="S617" i="5" a="1"/>
  <c r="S617" i="5" s="1"/>
  <c r="K617" i="5" a="1"/>
  <c r="K617" i="5" s="1"/>
  <c r="C617" i="5" a="1"/>
  <c r="C617" i="5" s="1"/>
  <c r="CK617" i="5" a="1"/>
  <c r="CK617" i="5" s="1"/>
  <c r="CC617" i="5" a="1"/>
  <c r="CC617" i="5" s="1"/>
  <c r="BI617" i="5" a="1"/>
  <c r="BI617" i="5" s="1"/>
  <c r="Z617" i="5" a="1"/>
  <c r="Z617" i="5" s="1"/>
  <c r="J617" i="5" a="1"/>
  <c r="J617" i="5" s="1"/>
  <c r="DF617" i="5" a="1"/>
  <c r="DF617" i="5" s="1"/>
  <c r="CI617" i="5" a="1"/>
  <c r="CI617" i="5" s="1"/>
  <c r="CB617" i="5" a="1"/>
  <c r="CB617" i="5" s="1"/>
  <c r="BH617" i="5" a="1"/>
  <c r="BH617" i="5" s="1"/>
  <c r="AY617" i="5" a="1"/>
  <c r="AY617" i="5" s="1"/>
  <c r="AH617" i="5" a="1"/>
  <c r="AH617" i="5" s="1"/>
  <c r="Q617" i="5" a="1"/>
  <c r="Q617" i="5" s="1"/>
  <c r="DL617" i="5" a="1"/>
  <c r="DL617" i="5" s="1"/>
  <c r="CH617" i="5" a="1"/>
  <c r="CH617" i="5" s="1"/>
  <c r="BE617" i="5" a="1"/>
  <c r="BE617" i="5" s="1"/>
  <c r="AE617" i="5" a="1"/>
  <c r="AE617" i="5" s="1"/>
  <c r="W617" i="5" a="1"/>
  <c r="W617" i="5" s="1"/>
  <c r="G617" i="5" a="1"/>
  <c r="G617" i="5" s="1"/>
  <c r="DJ617" i="5" a="1"/>
  <c r="DJ617" i="5" s="1"/>
  <c r="DB617" i="5" a="1"/>
  <c r="DB617" i="5" s="1"/>
  <c r="CF617" i="5" a="1"/>
  <c r="CF617" i="5" s="1"/>
  <c r="BK617" i="5" a="1"/>
  <c r="BK617" i="5" s="1"/>
  <c r="BD617" i="5" a="1"/>
  <c r="BD617" i="5" s="1"/>
  <c r="AU617" i="5" a="1"/>
  <c r="AU617" i="5" s="1"/>
  <c r="M617" i="5" a="1"/>
  <c r="M617" i="5" s="1"/>
  <c r="E617" i="5" a="1"/>
  <c r="E617" i="5" s="1"/>
  <c r="CA617" i="5" a="1"/>
  <c r="CA617" i="5" s="1"/>
  <c r="AO617" i="5" s="1"/>
  <c r="V617" i="5" a="1"/>
  <c r="V617" i="5" s="1"/>
  <c r="BQ617" i="5" a="1"/>
  <c r="BQ617" i="5" s="1"/>
  <c r="DK617" i="5" a="1"/>
  <c r="DK617" i="5" s="1"/>
  <c r="N617" i="5" a="1"/>
  <c r="N617" i="5" s="1"/>
  <c r="DE617" i="5" a="1"/>
  <c r="DE617" i="5" s="1"/>
  <c r="AD617" i="5" a="1"/>
  <c r="AD617" i="5" s="1"/>
  <c r="DC617" i="5" a="1"/>
  <c r="DC617" i="5" s="1"/>
  <c r="AW617" i="5" a="1"/>
  <c r="AW617" i="5" s="1"/>
  <c r="A595" i="5" l="1"/>
  <c r="DK594" i="5" a="1"/>
  <c r="DK594" i="5" s="1"/>
  <c r="AK594" i="5" a="1"/>
  <c r="AK594" i="5" s="1"/>
  <c r="AG594" i="5" a="1"/>
  <c r="AG594" i="5" s="1"/>
  <c r="AC594" i="5" a="1"/>
  <c r="AC594" i="5" s="1"/>
  <c r="Y594" i="5" a="1"/>
  <c r="Y594" i="5" s="1"/>
  <c r="U594" i="5" a="1"/>
  <c r="U594" i="5" s="1"/>
  <c r="Q594" i="5" a="1"/>
  <c r="Q594" i="5" s="1"/>
  <c r="M594" i="5" a="1"/>
  <c r="M594" i="5" s="1"/>
  <c r="I594" i="5" a="1"/>
  <c r="I594" i="5" s="1"/>
  <c r="E594" i="5" a="1"/>
  <c r="E594" i="5" s="1"/>
  <c r="DI594" i="5" a="1"/>
  <c r="DI594" i="5" s="1"/>
  <c r="DD594" i="5" a="1"/>
  <c r="DD594" i="5" s="1"/>
  <c r="CG594" i="5" a="1"/>
  <c r="CG594" i="5" s="1"/>
  <c r="CB594" i="5" a="1"/>
  <c r="CB594" i="5" s="1"/>
  <c r="BG594" i="5" a="1"/>
  <c r="BG594" i="5" s="1"/>
  <c r="AX594" i="5" a="1"/>
  <c r="AX594" i="5" s="1"/>
  <c r="AB594" i="5" a="1"/>
  <c r="AB594" i="5" s="1"/>
  <c r="S594" i="5" a="1"/>
  <c r="S594" i="5" s="1"/>
  <c r="J594" i="5" a="1"/>
  <c r="J594" i="5" s="1"/>
  <c r="DH594" i="5" a="1"/>
  <c r="DH594" i="5" s="1"/>
  <c r="DC594" i="5" a="1"/>
  <c r="DC594" i="5" s="1"/>
  <c r="BH594" i="5" a="1"/>
  <c r="BH594" i="5" s="1"/>
  <c r="BC594" i="5" a="1"/>
  <c r="BC594" i="5" s="1"/>
  <c r="T594" i="5" a="1"/>
  <c r="T594" i="5" s="1"/>
  <c r="O594" i="5" a="1"/>
  <c r="O594" i="5" s="1"/>
  <c r="D594" i="5" a="1"/>
  <c r="D594" i="5" s="1"/>
  <c r="DL594" i="5" a="1"/>
  <c r="DL594" i="5" s="1"/>
  <c r="DF594" i="5" a="1"/>
  <c r="DF594" i="5" s="1"/>
  <c r="DA594" i="5" a="1"/>
  <c r="DA594" i="5" s="1"/>
  <c r="CH594" i="5" a="1"/>
  <c r="CH594" i="5" s="1"/>
  <c r="CC594" i="5" a="1"/>
  <c r="CC594" i="5" s="1"/>
  <c r="BK594" i="5" a="1"/>
  <c r="BK594" i="5" s="1"/>
  <c r="BF594" i="5" a="1"/>
  <c r="BF594" i="5" s="1"/>
  <c r="BA594" i="5" a="1"/>
  <c r="BA594" i="5" s="1"/>
  <c r="AH594" i="5" a="1"/>
  <c r="AH594" i="5" s="1"/>
  <c r="W594" i="5" a="1"/>
  <c r="W594" i="5" s="1"/>
  <c r="R594" i="5" a="1"/>
  <c r="R594" i="5" s="1"/>
  <c r="DJ594" i="5" a="1"/>
  <c r="DJ594" i="5" s="1"/>
  <c r="CK594" i="5" a="1"/>
  <c r="CK594" i="5" s="1"/>
  <c r="BD594" i="5" a="1"/>
  <c r="BD594" i="5" s="1"/>
  <c r="AY594" i="5" a="1"/>
  <c r="AY594" i="5" s="1"/>
  <c r="AT594" i="5" a="1"/>
  <c r="AT594" i="5" s="1"/>
  <c r="P594" i="5" a="1"/>
  <c r="P594" i="5" s="1"/>
  <c r="K594" i="5" a="1"/>
  <c r="K594" i="5" s="1"/>
  <c r="F594" i="5" a="1"/>
  <c r="F594" i="5" s="1"/>
  <c r="DB594" i="5" a="1"/>
  <c r="DB594" i="5" s="1"/>
  <c r="CF594" i="5" a="1"/>
  <c r="CF594" i="5" s="1"/>
  <c r="BL594" i="5" a="1"/>
  <c r="BL594" i="5" s="1"/>
  <c r="AU594" i="5" a="1"/>
  <c r="AU594" i="5" s="1"/>
  <c r="AJ594" i="5" a="1"/>
  <c r="AJ594" i="5" s="1"/>
  <c r="C594" i="5" a="1"/>
  <c r="C594" i="5" s="1"/>
  <c r="CE594" i="5" a="1"/>
  <c r="CE594" i="5" s="1"/>
  <c r="BB594" i="5" a="1"/>
  <c r="BB594" i="5" s="1"/>
  <c r="AI594" i="5" a="1"/>
  <c r="AI594" i="5" s="1"/>
  <c r="AA594" i="5" a="1"/>
  <c r="AA594" i="5" s="1"/>
  <c r="CD594" i="5" a="1"/>
  <c r="CD594" i="5" s="1"/>
  <c r="BJ594" i="5" a="1"/>
  <c r="BJ594" i="5" s="1"/>
  <c r="AS594" i="5" a="1"/>
  <c r="AS594" i="5" s="1"/>
  <c r="Z594" i="5" a="1"/>
  <c r="Z594" i="5" s="1"/>
  <c r="CL594" i="5" a="1"/>
  <c r="CL594" i="5" s="1"/>
  <c r="BI594" i="5" a="1"/>
  <c r="BI594" i="5" s="1"/>
  <c r="AZ594" i="5" a="1"/>
  <c r="AZ594" i="5" s="1"/>
  <c r="H594" i="5" a="1"/>
  <c r="H594" i="5" s="1"/>
  <c r="DG594" i="5" a="1"/>
  <c r="DG594" i="5" s="1"/>
  <c r="CJ594" i="5" a="1"/>
  <c r="CJ594" i="5" s="1"/>
  <c r="AF594" i="5" a="1"/>
  <c r="AF594" i="5" s="1"/>
  <c r="X594" i="5" a="1"/>
  <c r="X594" i="5" s="1"/>
  <c r="G594" i="5" a="1"/>
  <c r="G594" i="5" s="1"/>
  <c r="CI594" i="5" a="1"/>
  <c r="CI594" i="5" s="1"/>
  <c r="CA594" i="5" a="1"/>
  <c r="CA594" i="5" s="1"/>
  <c r="AO594" i="5" s="1"/>
  <c r="AE594" i="5" a="1"/>
  <c r="AE594" i="5" s="1"/>
  <c r="N594" i="5" a="1"/>
  <c r="N594" i="5" s="1"/>
  <c r="BQ594" i="5" a="1"/>
  <c r="BQ594" i="5" s="1"/>
  <c r="BE594" i="5" a="1"/>
  <c r="BE594" i="5" s="1"/>
  <c r="AV594" i="5" a="1"/>
  <c r="AV594" i="5" s="1"/>
  <c r="AL594" i="5" a="1"/>
  <c r="AL594" i="5" s="1"/>
  <c r="L594" i="5" a="1"/>
  <c r="L594" i="5" s="1"/>
  <c r="AW594" i="5" a="1"/>
  <c r="AW594" i="5" s="1"/>
  <c r="DE594" i="5" a="1"/>
  <c r="DE594" i="5" s="1"/>
  <c r="AD594" i="5" a="1"/>
  <c r="AD594" i="5" s="1"/>
  <c r="BR594" i="5" a="1"/>
  <c r="BR594" i="5" s="1"/>
  <c r="V594" i="5" a="1"/>
  <c r="V594" i="5" s="1"/>
  <c r="DI545" i="5" a="1"/>
  <c r="DI545" i="5" s="1"/>
  <c r="DE545" i="5" a="1"/>
  <c r="DE545" i="5" s="1"/>
  <c r="DA545" i="5" a="1"/>
  <c r="DA545" i="5" s="1"/>
  <c r="CI545" i="5" a="1"/>
  <c r="CI545" i="5" s="1"/>
  <c r="CE545" i="5" a="1"/>
  <c r="CE545" i="5" s="1"/>
  <c r="CA545" i="5" a="1"/>
  <c r="CA545" i="5" s="1"/>
  <c r="AO545" i="5" s="1"/>
  <c r="BK545" i="5" a="1"/>
  <c r="BK545" i="5" s="1"/>
  <c r="A546" i="5"/>
  <c r="AL545" i="5" a="1"/>
  <c r="AL545" i="5" s="1"/>
  <c r="DK545" i="5" a="1"/>
  <c r="DK545" i="5" s="1"/>
  <c r="DG545" i="5" a="1"/>
  <c r="DG545" i="5" s="1"/>
  <c r="DC545" i="5" a="1"/>
  <c r="DC545" i="5" s="1"/>
  <c r="CK545" i="5" a="1"/>
  <c r="CK545" i="5" s="1"/>
  <c r="CG545" i="5" a="1"/>
  <c r="CG545" i="5" s="1"/>
  <c r="CC545" i="5" a="1"/>
  <c r="CC545" i="5" s="1"/>
  <c r="BQ545" i="5" a="1"/>
  <c r="BQ545" i="5" s="1"/>
  <c r="BI545" i="5" a="1"/>
  <c r="BI545" i="5" s="1"/>
  <c r="BE545" i="5" a="1"/>
  <c r="BE545" i="5" s="1"/>
  <c r="BA545" i="5" a="1"/>
  <c r="BA545" i="5" s="1"/>
  <c r="AW545" i="5" a="1"/>
  <c r="AW545" i="5" s="1"/>
  <c r="AS545" i="5" a="1"/>
  <c r="AS545" i="5" s="1"/>
  <c r="DL545" i="5" a="1"/>
  <c r="DL545" i="5" s="1"/>
  <c r="DD545" i="5" a="1"/>
  <c r="DD545" i="5" s="1"/>
  <c r="CH545" i="5" a="1"/>
  <c r="CH545" i="5" s="1"/>
  <c r="BR545" i="5" a="1"/>
  <c r="BR545" i="5" s="1"/>
  <c r="BG545" i="5" a="1"/>
  <c r="BG545" i="5" s="1"/>
  <c r="AZ545" i="5" a="1"/>
  <c r="AZ545" i="5" s="1"/>
  <c r="AT545" i="5" a="1"/>
  <c r="AT545" i="5" s="1"/>
  <c r="AK545" i="5" a="1"/>
  <c r="AK545" i="5" s="1"/>
  <c r="AG545" i="5" a="1"/>
  <c r="AG545" i="5" s="1"/>
  <c r="AC545" i="5" a="1"/>
  <c r="AC545" i="5" s="1"/>
  <c r="Y545" i="5" a="1"/>
  <c r="Y545" i="5" s="1"/>
  <c r="U545" i="5" a="1"/>
  <c r="U545" i="5" s="1"/>
  <c r="Q545" i="5" a="1"/>
  <c r="Q545" i="5" s="1"/>
  <c r="M545" i="5" a="1"/>
  <c r="M545" i="5" s="1"/>
  <c r="I545" i="5" a="1"/>
  <c r="I545" i="5" s="1"/>
  <c r="E545" i="5" a="1"/>
  <c r="E545" i="5" s="1"/>
  <c r="BF545" i="5" a="1"/>
  <c r="BF545" i="5" s="1"/>
  <c r="DJ545" i="5" a="1"/>
  <c r="DJ545" i="5" s="1"/>
  <c r="DB545" i="5" a="1"/>
  <c r="DB545" i="5" s="1"/>
  <c r="CF545" i="5" a="1"/>
  <c r="CF545" i="5" s="1"/>
  <c r="BL545" i="5" a="1"/>
  <c r="BL545" i="5" s="1"/>
  <c r="AY545" i="5" a="1"/>
  <c r="AY545" i="5" s="1"/>
  <c r="AJ545" i="5" a="1"/>
  <c r="AJ545" i="5" s="1"/>
  <c r="AF545" i="5" a="1"/>
  <c r="AF545" i="5" s="1"/>
  <c r="AB545" i="5" a="1"/>
  <c r="AB545" i="5" s="1"/>
  <c r="X545" i="5" a="1"/>
  <c r="X545" i="5" s="1"/>
  <c r="T545" i="5" a="1"/>
  <c r="T545" i="5" s="1"/>
  <c r="P545" i="5" a="1"/>
  <c r="P545" i="5" s="1"/>
  <c r="L545" i="5" a="1"/>
  <c r="L545" i="5" s="1"/>
  <c r="H545" i="5" a="1"/>
  <c r="H545" i="5" s="1"/>
  <c r="D545" i="5" a="1"/>
  <c r="D545" i="5" s="1"/>
  <c r="BD545" i="5" a="1"/>
  <c r="BD545" i="5" s="1"/>
  <c r="AX545" i="5" a="1"/>
  <c r="AX545" i="5" s="1"/>
  <c r="DH545" i="5" a="1"/>
  <c r="DH545" i="5" s="1"/>
  <c r="CL545" i="5" a="1"/>
  <c r="CL545" i="5" s="1"/>
  <c r="CD545" i="5" a="1"/>
  <c r="CD545" i="5" s="1"/>
  <c r="BJ545" i="5" a="1"/>
  <c r="BJ545" i="5" s="1"/>
  <c r="AI545" i="5" a="1"/>
  <c r="AI545" i="5" s="1"/>
  <c r="AE545" i="5" a="1"/>
  <c r="AE545" i="5" s="1"/>
  <c r="AA545" i="5" a="1"/>
  <c r="AA545" i="5" s="1"/>
  <c r="W545" i="5" a="1"/>
  <c r="W545" i="5" s="1"/>
  <c r="S545" i="5" a="1"/>
  <c r="S545" i="5" s="1"/>
  <c r="O545" i="5" a="1"/>
  <c r="O545" i="5" s="1"/>
  <c r="K545" i="5" a="1"/>
  <c r="K545" i="5" s="1"/>
  <c r="G545" i="5" a="1"/>
  <c r="G545" i="5" s="1"/>
  <c r="C545" i="5" a="1"/>
  <c r="C545" i="5" s="1"/>
  <c r="BC545" i="5" a="1"/>
  <c r="BC545" i="5" s="1"/>
  <c r="AV545" i="5" a="1"/>
  <c r="AV545" i="5" s="1"/>
  <c r="CB545" i="5" a="1"/>
  <c r="CB545" i="5" s="1"/>
  <c r="Z545" i="5" a="1"/>
  <c r="Z545" i="5" s="1"/>
  <c r="J545" i="5" a="1"/>
  <c r="J545" i="5" s="1"/>
  <c r="BH545" i="5" a="1"/>
  <c r="BH545" i="5" s="1"/>
  <c r="V545" i="5" a="1"/>
  <c r="V545" i="5" s="1"/>
  <c r="F545" i="5" a="1"/>
  <c r="F545" i="5" s="1"/>
  <c r="DF545" i="5" a="1"/>
  <c r="DF545" i="5" s="1"/>
  <c r="BB545" i="5" a="1"/>
  <c r="BB545" i="5" s="1"/>
  <c r="AH545" i="5" a="1"/>
  <c r="AH545" i="5" s="1"/>
  <c r="R545" i="5" a="1"/>
  <c r="R545" i="5" s="1"/>
  <c r="CJ545" i="5" a="1"/>
  <c r="CJ545" i="5" s="1"/>
  <c r="AD545" i="5" a="1"/>
  <c r="AD545" i="5" s="1"/>
  <c r="N545" i="5" a="1"/>
  <c r="N545" i="5" s="1"/>
  <c r="AU545" i="5" a="1"/>
  <c r="AU545" i="5" s="1"/>
  <c r="AJ440" i="5" a="1"/>
  <c r="AJ440" i="5" s="1"/>
  <c r="AF440" i="5" a="1"/>
  <c r="AF440" i="5" s="1"/>
  <c r="AB440" i="5" a="1"/>
  <c r="AB440" i="5" s="1"/>
  <c r="X440" i="5" a="1"/>
  <c r="X440" i="5" s="1"/>
  <c r="T440" i="5" a="1"/>
  <c r="T440" i="5" s="1"/>
  <c r="P440" i="5" a="1"/>
  <c r="P440" i="5" s="1"/>
  <c r="L440" i="5" a="1"/>
  <c r="L440" i="5" s="1"/>
  <c r="H440" i="5" a="1"/>
  <c r="H440" i="5" s="1"/>
  <c r="D440" i="5" a="1"/>
  <c r="D440" i="5" s="1"/>
  <c r="DI440" i="5" a="1"/>
  <c r="DI440" i="5" s="1"/>
  <c r="DE440" i="5" a="1"/>
  <c r="DE440" i="5" s="1"/>
  <c r="DA440" i="5" a="1"/>
  <c r="DA440" i="5" s="1"/>
  <c r="CI440" i="5" a="1"/>
  <c r="CI440" i="5" s="1"/>
  <c r="CE440" i="5" a="1"/>
  <c r="CE440" i="5" s="1"/>
  <c r="CA440" i="5" a="1"/>
  <c r="CA440" i="5" s="1"/>
  <c r="AO440" i="5" s="1"/>
  <c r="BK440" i="5" a="1"/>
  <c r="BK440" i="5" s="1"/>
  <c r="BG440" i="5" a="1"/>
  <c r="BG440" i="5" s="1"/>
  <c r="BC440" i="5" a="1"/>
  <c r="BC440" i="5" s="1"/>
  <c r="AY440" i="5" a="1"/>
  <c r="AY440" i="5" s="1"/>
  <c r="AU440" i="5" a="1"/>
  <c r="AU440" i="5" s="1"/>
  <c r="A441" i="5"/>
  <c r="AI440" i="5" a="1"/>
  <c r="AI440" i="5" s="1"/>
  <c r="AE440" i="5" a="1"/>
  <c r="AE440" i="5" s="1"/>
  <c r="AA440" i="5" a="1"/>
  <c r="AA440" i="5" s="1"/>
  <c r="W440" i="5" a="1"/>
  <c r="W440" i="5" s="1"/>
  <c r="S440" i="5" a="1"/>
  <c r="S440" i="5" s="1"/>
  <c r="O440" i="5" a="1"/>
  <c r="O440" i="5" s="1"/>
  <c r="K440" i="5" a="1"/>
  <c r="K440" i="5" s="1"/>
  <c r="G440" i="5" a="1"/>
  <c r="G440" i="5" s="1"/>
  <c r="C440" i="5" a="1"/>
  <c r="C440" i="5" s="1"/>
  <c r="AL440" i="5" a="1"/>
  <c r="AL440" i="5" s="1"/>
  <c r="AH440" i="5" a="1"/>
  <c r="AH440" i="5" s="1"/>
  <c r="AD440" i="5" a="1"/>
  <c r="AD440" i="5" s="1"/>
  <c r="Z440" i="5" a="1"/>
  <c r="Z440" i="5" s="1"/>
  <c r="V440" i="5" a="1"/>
  <c r="V440" i="5" s="1"/>
  <c r="R440" i="5" a="1"/>
  <c r="R440" i="5" s="1"/>
  <c r="N440" i="5" a="1"/>
  <c r="N440" i="5" s="1"/>
  <c r="J440" i="5" a="1"/>
  <c r="J440" i="5" s="1"/>
  <c r="F440" i="5" a="1"/>
  <c r="F440" i="5" s="1"/>
  <c r="DK440" i="5" a="1"/>
  <c r="DK440" i="5" s="1"/>
  <c r="DG440" i="5" a="1"/>
  <c r="DG440" i="5" s="1"/>
  <c r="DC440" i="5" a="1"/>
  <c r="DC440" i="5" s="1"/>
  <c r="CK440" i="5" a="1"/>
  <c r="CK440" i="5" s="1"/>
  <c r="CG440" i="5" a="1"/>
  <c r="CG440" i="5" s="1"/>
  <c r="CC440" i="5" a="1"/>
  <c r="CC440" i="5" s="1"/>
  <c r="BQ440" i="5" a="1"/>
  <c r="BQ440" i="5" s="1"/>
  <c r="BI440" i="5" a="1"/>
  <c r="BI440" i="5" s="1"/>
  <c r="BE440" i="5" a="1"/>
  <c r="BE440" i="5" s="1"/>
  <c r="BA440" i="5" a="1"/>
  <c r="BA440" i="5" s="1"/>
  <c r="AW440" i="5" a="1"/>
  <c r="AW440" i="5" s="1"/>
  <c r="AS440" i="5" a="1"/>
  <c r="AS440" i="5" s="1"/>
  <c r="AK440" i="5" a="1"/>
  <c r="AK440" i="5" s="1"/>
  <c r="AG440" i="5" a="1"/>
  <c r="AG440" i="5" s="1"/>
  <c r="AC440" i="5" a="1"/>
  <c r="AC440" i="5" s="1"/>
  <c r="Y440" i="5" a="1"/>
  <c r="Y440" i="5" s="1"/>
  <c r="U440" i="5" a="1"/>
  <c r="U440" i="5" s="1"/>
  <c r="Q440" i="5" a="1"/>
  <c r="Q440" i="5" s="1"/>
  <c r="M440" i="5" a="1"/>
  <c r="M440" i="5" s="1"/>
  <c r="I440" i="5" a="1"/>
  <c r="I440" i="5" s="1"/>
  <c r="E440" i="5" a="1"/>
  <c r="E440" i="5" s="1"/>
  <c r="DB440" i="5" a="1"/>
  <c r="DB440" i="5" s="1"/>
  <c r="BL440" i="5" a="1"/>
  <c r="BL440" i="5" s="1"/>
  <c r="AV440" i="5" a="1"/>
  <c r="AV440" i="5" s="1"/>
  <c r="CL440" i="5" a="1"/>
  <c r="CL440" i="5" s="1"/>
  <c r="BJ440" i="5" a="1"/>
  <c r="BJ440" i="5" s="1"/>
  <c r="AT440" i="5" a="1"/>
  <c r="AT440" i="5" s="1"/>
  <c r="CJ440" i="5" a="1"/>
  <c r="CJ440" i="5" s="1"/>
  <c r="BH440" i="5" a="1"/>
  <c r="BH440" i="5" s="1"/>
  <c r="DL440" i="5" a="1"/>
  <c r="DL440" i="5" s="1"/>
  <c r="CH440" i="5" a="1"/>
  <c r="CH440" i="5" s="1"/>
  <c r="BF440" i="5" a="1"/>
  <c r="BF440" i="5" s="1"/>
  <c r="DJ440" i="5" a="1"/>
  <c r="DJ440" i="5" s="1"/>
  <c r="CF440" i="5" a="1"/>
  <c r="CF440" i="5" s="1"/>
  <c r="BD440" i="5" a="1"/>
  <c r="BD440" i="5" s="1"/>
  <c r="DH440" i="5" a="1"/>
  <c r="DH440" i="5" s="1"/>
  <c r="CD440" i="5" a="1"/>
  <c r="CD440" i="5" s="1"/>
  <c r="BB440" i="5" a="1"/>
  <c r="BB440" i="5" s="1"/>
  <c r="DF440" i="5" a="1"/>
  <c r="DF440" i="5" s="1"/>
  <c r="CB440" i="5" a="1"/>
  <c r="CB440" i="5" s="1"/>
  <c r="AZ440" i="5" a="1"/>
  <c r="AZ440" i="5" s="1"/>
  <c r="DD440" i="5" a="1"/>
  <c r="DD440" i="5" s="1"/>
  <c r="BR440" i="5" a="1"/>
  <c r="BR440" i="5" s="1"/>
  <c r="AX440" i="5" a="1"/>
  <c r="AX440" i="5" s="1"/>
  <c r="DL203" i="5" a="1"/>
  <c r="DL203" i="5" s="1"/>
  <c r="DH203" i="5" a="1"/>
  <c r="DH203" i="5" s="1"/>
  <c r="DD203" i="5" a="1"/>
  <c r="DD203" i="5" s="1"/>
  <c r="CL203" i="5" a="1"/>
  <c r="CL203" i="5" s="1"/>
  <c r="CH203" i="5" a="1"/>
  <c r="CH203" i="5" s="1"/>
  <c r="CD203" i="5" a="1"/>
  <c r="CD203" i="5" s="1"/>
  <c r="BR203" i="5" a="1"/>
  <c r="BR203" i="5" s="1"/>
  <c r="BJ203" i="5" a="1"/>
  <c r="BJ203" i="5" s="1"/>
  <c r="BF203" i="5" a="1"/>
  <c r="BF203" i="5" s="1"/>
  <c r="BB203" i="5" a="1"/>
  <c r="BB203" i="5" s="1"/>
  <c r="AX203" i="5" a="1"/>
  <c r="AX203" i="5" s="1"/>
  <c r="AT203" i="5" a="1"/>
  <c r="AT203" i="5" s="1"/>
  <c r="AL203" i="5" a="1"/>
  <c r="AL203" i="5" s="1"/>
  <c r="AH203" i="5" a="1"/>
  <c r="AH203" i="5" s="1"/>
  <c r="AD203" i="5" a="1"/>
  <c r="AD203" i="5" s="1"/>
  <c r="Z203" i="5" a="1"/>
  <c r="Z203" i="5" s="1"/>
  <c r="V203" i="5" a="1"/>
  <c r="V203" i="5" s="1"/>
  <c r="R203" i="5" a="1"/>
  <c r="R203" i="5" s="1"/>
  <c r="N203" i="5" a="1"/>
  <c r="N203" i="5" s="1"/>
  <c r="J203" i="5" a="1"/>
  <c r="J203" i="5" s="1"/>
  <c r="F203" i="5" a="1"/>
  <c r="F203" i="5" s="1"/>
  <c r="DG203" i="5" a="1"/>
  <c r="DG203" i="5" s="1"/>
  <c r="DB203" i="5" a="1"/>
  <c r="DB203" i="5" s="1"/>
  <c r="CI203" i="5" a="1"/>
  <c r="CI203" i="5" s="1"/>
  <c r="CC203" i="5" a="1"/>
  <c r="CC203" i="5" s="1"/>
  <c r="BL203" i="5" a="1"/>
  <c r="BL203" i="5" s="1"/>
  <c r="BG203" i="5" a="1"/>
  <c r="BG203" i="5" s="1"/>
  <c r="BA203" i="5" a="1"/>
  <c r="BA203" i="5" s="1"/>
  <c r="AV203" i="5" a="1"/>
  <c r="AV203" i="5" s="1"/>
  <c r="A204" i="5"/>
  <c r="AG203" i="5" a="1"/>
  <c r="AG203" i="5" s="1"/>
  <c r="AB203" i="5" a="1"/>
  <c r="AB203" i="5" s="1"/>
  <c r="W203" i="5" a="1"/>
  <c r="W203" i="5" s="1"/>
  <c r="Q203" i="5" a="1"/>
  <c r="Q203" i="5" s="1"/>
  <c r="L203" i="5" a="1"/>
  <c r="L203" i="5" s="1"/>
  <c r="G203" i="5" a="1"/>
  <c r="G203" i="5" s="1"/>
  <c r="DI203" i="5" a="1"/>
  <c r="DI203" i="5" s="1"/>
  <c r="DA203" i="5" a="1"/>
  <c r="DA203" i="5" s="1"/>
  <c r="CF203" i="5" a="1"/>
  <c r="CF203" i="5" s="1"/>
  <c r="BQ203" i="5" a="1"/>
  <c r="BQ203" i="5" s="1"/>
  <c r="BE203" i="5" a="1"/>
  <c r="BE203" i="5" s="1"/>
  <c r="AY203" i="5" a="1"/>
  <c r="AY203" i="5" s="1"/>
  <c r="AI203" i="5" a="1"/>
  <c r="AI203" i="5" s="1"/>
  <c r="AA203" i="5" a="1"/>
  <c r="AA203" i="5" s="1"/>
  <c r="T203" i="5" a="1"/>
  <c r="T203" i="5" s="1"/>
  <c r="M203" i="5" a="1"/>
  <c r="M203" i="5" s="1"/>
  <c r="E203" i="5" a="1"/>
  <c r="E203" i="5" s="1"/>
  <c r="DK203" i="5" a="1"/>
  <c r="DK203" i="5" s="1"/>
  <c r="DE203" i="5" a="1"/>
  <c r="DE203" i="5" s="1"/>
  <c r="CJ203" i="5" a="1"/>
  <c r="CJ203" i="5" s="1"/>
  <c r="CB203" i="5" a="1"/>
  <c r="CB203" i="5" s="1"/>
  <c r="BI203" i="5" a="1"/>
  <c r="BI203" i="5" s="1"/>
  <c r="BC203" i="5" a="1"/>
  <c r="BC203" i="5" s="1"/>
  <c r="AU203" i="5" a="1"/>
  <c r="AU203" i="5" s="1"/>
  <c r="AK203" i="5" a="1"/>
  <c r="AK203" i="5" s="1"/>
  <c r="AE203" i="5" a="1"/>
  <c r="AE203" i="5" s="1"/>
  <c r="X203" i="5" a="1"/>
  <c r="X203" i="5" s="1"/>
  <c r="P203" i="5" a="1"/>
  <c r="P203" i="5" s="1"/>
  <c r="I203" i="5" a="1"/>
  <c r="I203" i="5" s="1"/>
  <c r="C203" i="5" a="1"/>
  <c r="C203" i="5" s="1"/>
  <c r="CG203" i="5" a="1"/>
  <c r="CG203" i="5" s="1"/>
  <c r="AS203" i="5" a="1"/>
  <c r="AS203" i="5" s="1"/>
  <c r="S203" i="5" a="1"/>
  <c r="S203" i="5" s="1"/>
  <c r="CE203" i="5" a="1"/>
  <c r="CE203" i="5" s="1"/>
  <c r="O203" i="5" a="1"/>
  <c r="O203" i="5" s="1"/>
  <c r="CA203" i="5" a="1"/>
  <c r="CA203" i="5" s="1"/>
  <c r="AO203" i="5" s="1"/>
  <c r="K203" i="5" a="1"/>
  <c r="K203" i="5" s="1"/>
  <c r="BK203" i="5" a="1"/>
  <c r="BK203" i="5" s="1"/>
  <c r="AJ203" i="5" a="1"/>
  <c r="AJ203" i="5" s="1"/>
  <c r="H203" i="5" a="1"/>
  <c r="H203" i="5" s="1"/>
  <c r="DJ203" i="5" a="1"/>
  <c r="DJ203" i="5" s="1"/>
  <c r="BH203" i="5" a="1"/>
  <c r="BH203" i="5" s="1"/>
  <c r="AF203" i="5" a="1"/>
  <c r="AF203" i="5" s="1"/>
  <c r="D203" i="5" a="1"/>
  <c r="D203" i="5" s="1"/>
  <c r="DF203" i="5" a="1"/>
  <c r="DF203" i="5" s="1"/>
  <c r="BD203" i="5" a="1"/>
  <c r="BD203" i="5" s="1"/>
  <c r="AC203" i="5" a="1"/>
  <c r="AC203" i="5" s="1"/>
  <c r="DC203" i="5" a="1"/>
  <c r="DC203" i="5" s="1"/>
  <c r="AZ203" i="5" a="1"/>
  <c r="AZ203" i="5" s="1"/>
  <c r="Y203" i="5" a="1"/>
  <c r="Y203" i="5" s="1"/>
  <c r="CK203" i="5" a="1"/>
  <c r="CK203" i="5" s="1"/>
  <c r="AW203" i="5" a="1"/>
  <c r="AW203" i="5" s="1"/>
  <c r="U203" i="5" a="1"/>
  <c r="U203" i="5" s="1"/>
  <c r="AJ368" i="5" a="1"/>
  <c r="AJ368" i="5" s="1"/>
  <c r="AF368" i="5" a="1"/>
  <c r="AF368" i="5" s="1"/>
  <c r="AB368" i="5" a="1"/>
  <c r="AB368" i="5" s="1"/>
  <c r="X368" i="5" a="1"/>
  <c r="X368" i="5" s="1"/>
  <c r="T368" i="5" a="1"/>
  <c r="T368" i="5" s="1"/>
  <c r="P368" i="5" a="1"/>
  <c r="P368" i="5" s="1"/>
  <c r="L368" i="5" a="1"/>
  <c r="L368" i="5" s="1"/>
  <c r="H368" i="5" a="1"/>
  <c r="H368" i="5" s="1"/>
  <c r="D368" i="5" a="1"/>
  <c r="D368" i="5" s="1"/>
  <c r="DI368" i="5" a="1"/>
  <c r="DI368" i="5" s="1"/>
  <c r="DE368" i="5" a="1"/>
  <c r="DE368" i="5" s="1"/>
  <c r="DA368" i="5" a="1"/>
  <c r="DA368" i="5" s="1"/>
  <c r="CI368" i="5" a="1"/>
  <c r="CI368" i="5" s="1"/>
  <c r="CE368" i="5" a="1"/>
  <c r="CE368" i="5" s="1"/>
  <c r="CA368" i="5" a="1"/>
  <c r="CA368" i="5" s="1"/>
  <c r="AO368" i="5" s="1"/>
  <c r="BK368" i="5" a="1"/>
  <c r="BK368" i="5" s="1"/>
  <c r="BG368" i="5" a="1"/>
  <c r="BG368" i="5" s="1"/>
  <c r="BC368" i="5" a="1"/>
  <c r="BC368" i="5" s="1"/>
  <c r="AY368" i="5" a="1"/>
  <c r="AY368" i="5" s="1"/>
  <c r="AU368" i="5" a="1"/>
  <c r="AU368" i="5" s="1"/>
  <c r="DL368" i="5" a="1"/>
  <c r="DL368" i="5" s="1"/>
  <c r="DH368" i="5" a="1"/>
  <c r="DH368" i="5" s="1"/>
  <c r="DD368" i="5" a="1"/>
  <c r="DD368" i="5" s="1"/>
  <c r="CL368" i="5" a="1"/>
  <c r="CL368" i="5" s="1"/>
  <c r="CH368" i="5" a="1"/>
  <c r="CH368" i="5" s="1"/>
  <c r="CD368" i="5" a="1"/>
  <c r="CD368" i="5" s="1"/>
  <c r="BR368" i="5" a="1"/>
  <c r="BR368" i="5" s="1"/>
  <c r="BJ368" i="5" a="1"/>
  <c r="BJ368" i="5" s="1"/>
  <c r="BF368" i="5" a="1"/>
  <c r="BF368" i="5" s="1"/>
  <c r="BB368" i="5" a="1"/>
  <c r="BB368" i="5" s="1"/>
  <c r="AX368" i="5" a="1"/>
  <c r="AX368" i="5" s="1"/>
  <c r="AT368" i="5" a="1"/>
  <c r="AT368" i="5" s="1"/>
  <c r="DK368" i="5" a="1"/>
  <c r="DK368" i="5" s="1"/>
  <c r="DG368" i="5" a="1"/>
  <c r="DG368" i="5" s="1"/>
  <c r="DC368" i="5" a="1"/>
  <c r="DC368" i="5" s="1"/>
  <c r="CK368" i="5" a="1"/>
  <c r="CK368" i="5" s="1"/>
  <c r="CG368" i="5" a="1"/>
  <c r="CG368" i="5" s="1"/>
  <c r="CC368" i="5" a="1"/>
  <c r="CC368" i="5" s="1"/>
  <c r="BQ368" i="5" a="1"/>
  <c r="BQ368" i="5" s="1"/>
  <c r="BI368" i="5" a="1"/>
  <c r="BI368" i="5" s="1"/>
  <c r="BE368" i="5" a="1"/>
  <c r="BE368" i="5" s="1"/>
  <c r="BA368" i="5" a="1"/>
  <c r="BA368" i="5" s="1"/>
  <c r="AW368" i="5" a="1"/>
  <c r="AW368" i="5" s="1"/>
  <c r="AS368" i="5" a="1"/>
  <c r="AS368" i="5" s="1"/>
  <c r="AI368" i="5" a="1"/>
  <c r="AI368" i="5" s="1"/>
  <c r="AA368" i="5" a="1"/>
  <c r="AA368" i="5" s="1"/>
  <c r="S368" i="5" a="1"/>
  <c r="S368" i="5" s="1"/>
  <c r="K368" i="5" a="1"/>
  <c r="K368" i="5" s="1"/>
  <c r="C368" i="5" a="1"/>
  <c r="C368" i="5" s="1"/>
  <c r="DF368" i="5" a="1"/>
  <c r="DF368" i="5" s="1"/>
  <c r="CJ368" i="5" a="1"/>
  <c r="CJ368" i="5" s="1"/>
  <c r="CB368" i="5" a="1"/>
  <c r="CB368" i="5" s="1"/>
  <c r="BH368" i="5" a="1"/>
  <c r="BH368" i="5" s="1"/>
  <c r="AZ368" i="5" a="1"/>
  <c r="AZ368" i="5" s="1"/>
  <c r="AH368" i="5" a="1"/>
  <c r="AH368" i="5" s="1"/>
  <c r="Z368" i="5" a="1"/>
  <c r="Z368" i="5" s="1"/>
  <c r="R368" i="5" a="1"/>
  <c r="R368" i="5" s="1"/>
  <c r="J368" i="5" a="1"/>
  <c r="J368" i="5" s="1"/>
  <c r="A369" i="5"/>
  <c r="AG368" i="5" a="1"/>
  <c r="AG368" i="5" s="1"/>
  <c r="Y368" i="5" a="1"/>
  <c r="Y368" i="5" s="1"/>
  <c r="Q368" i="5" a="1"/>
  <c r="Q368" i="5" s="1"/>
  <c r="I368" i="5" a="1"/>
  <c r="I368" i="5" s="1"/>
  <c r="AE368" i="5" a="1"/>
  <c r="AE368" i="5" s="1"/>
  <c r="W368" i="5" a="1"/>
  <c r="W368" i="5" s="1"/>
  <c r="O368" i="5" a="1"/>
  <c r="O368" i="5" s="1"/>
  <c r="G368" i="5" a="1"/>
  <c r="G368" i="5" s="1"/>
  <c r="DJ368" i="5" a="1"/>
  <c r="DJ368" i="5" s="1"/>
  <c r="DB368" i="5" a="1"/>
  <c r="DB368" i="5" s="1"/>
  <c r="CF368" i="5" a="1"/>
  <c r="CF368" i="5" s="1"/>
  <c r="BL368" i="5" a="1"/>
  <c r="BL368" i="5" s="1"/>
  <c r="BD368" i="5" a="1"/>
  <c r="BD368" i="5" s="1"/>
  <c r="AV368" i="5" a="1"/>
  <c r="AV368" i="5" s="1"/>
  <c r="AL368" i="5" a="1"/>
  <c r="AL368" i="5" s="1"/>
  <c r="AD368" i="5" a="1"/>
  <c r="AD368" i="5" s="1"/>
  <c r="V368" i="5" a="1"/>
  <c r="V368" i="5" s="1"/>
  <c r="N368" i="5" a="1"/>
  <c r="N368" i="5" s="1"/>
  <c r="F368" i="5" a="1"/>
  <c r="F368" i="5" s="1"/>
  <c r="AK368" i="5" a="1"/>
  <c r="AK368" i="5" s="1"/>
  <c r="AC368" i="5" a="1"/>
  <c r="AC368" i="5" s="1"/>
  <c r="U368" i="5" a="1"/>
  <c r="U368" i="5" s="1"/>
  <c r="M368" i="5" a="1"/>
  <c r="M368" i="5" s="1"/>
  <c r="E368" i="5" a="1"/>
  <c r="E368" i="5" s="1"/>
  <c r="AK25" i="5" a="1"/>
  <c r="AK25" i="5" s="1"/>
  <c r="AG25" i="5" a="1"/>
  <c r="AG25" i="5" s="1"/>
  <c r="AC25" i="5" a="1"/>
  <c r="AC25" i="5" s="1"/>
  <c r="Y25" i="5" a="1"/>
  <c r="Y25" i="5" s="1"/>
  <c r="U25" i="5" a="1"/>
  <c r="U25" i="5" s="1"/>
  <c r="Q25" i="5" a="1"/>
  <c r="Q25" i="5" s="1"/>
  <c r="M25" i="5" a="1"/>
  <c r="M25" i="5" s="1"/>
  <c r="I25" i="5" a="1"/>
  <c r="I25" i="5" s="1"/>
  <c r="E25" i="5" a="1"/>
  <c r="E25" i="5" s="1"/>
  <c r="DL25" i="5" a="1"/>
  <c r="DL25" i="5" s="1"/>
  <c r="DC25" i="5" a="1"/>
  <c r="DC25" i="5" s="1"/>
  <c r="CJ25" i="5" a="1"/>
  <c r="CJ25" i="5" s="1"/>
  <c r="CA25" i="5" a="1"/>
  <c r="CA25" i="5" s="1"/>
  <c r="AO25" i="5" s="1"/>
  <c r="BF25" i="5" a="1"/>
  <c r="BF25" i="5" s="1"/>
  <c r="AW25" i="5" a="1"/>
  <c r="AW25" i="5" s="1"/>
  <c r="AJ25" i="5" a="1"/>
  <c r="AJ25" i="5" s="1"/>
  <c r="AA25" i="5" a="1"/>
  <c r="AA25" i="5" s="1"/>
  <c r="R25" i="5" a="1"/>
  <c r="R25" i="5" s="1"/>
  <c r="D25" i="5" a="1"/>
  <c r="D25" i="5" s="1"/>
  <c r="DK25" i="5" a="1"/>
  <c r="DK25" i="5" s="1"/>
  <c r="DF25" i="5" a="1"/>
  <c r="DF25" i="5" s="1"/>
  <c r="CI25" i="5" a="1"/>
  <c r="CI25" i="5" s="1"/>
  <c r="BR25" i="5" a="1"/>
  <c r="BR25" i="5" s="1"/>
  <c r="BE25" i="5" a="1"/>
  <c r="BE25" i="5" s="1"/>
  <c r="AZ25" i="5" a="1"/>
  <c r="AZ25" i="5" s="1"/>
  <c r="AI25" i="5" a="1"/>
  <c r="AI25" i="5" s="1"/>
  <c r="Z25" i="5" a="1"/>
  <c r="Z25" i="5" s="1"/>
  <c r="L25" i="5" a="1"/>
  <c r="L25" i="5" s="1"/>
  <c r="C25" i="5" a="1"/>
  <c r="C25" i="5" s="1"/>
  <c r="DJ25" i="5" a="1"/>
  <c r="DJ25" i="5" s="1"/>
  <c r="DA25" i="5" a="1"/>
  <c r="DA25" i="5" s="1"/>
  <c r="CD25" i="5" a="1"/>
  <c r="CD25" i="5" s="1"/>
  <c r="BI25" i="5" a="1"/>
  <c r="BI25" i="5" s="1"/>
  <c r="BD25" i="5" a="1"/>
  <c r="BD25" i="5" s="1"/>
  <c r="AU25" i="5" a="1"/>
  <c r="AU25" i="5" s="1"/>
  <c r="AD25" i="5" a="1"/>
  <c r="AD25" i="5" s="1"/>
  <c r="P25" i="5" a="1"/>
  <c r="P25" i="5" s="1"/>
  <c r="G25" i="5" a="1"/>
  <c r="G25" i="5" s="1"/>
  <c r="DI25" i="5" a="1"/>
  <c r="DI25" i="5" s="1"/>
  <c r="CL25" i="5" a="1"/>
  <c r="CL25" i="5" s="1"/>
  <c r="CC25" i="5" a="1"/>
  <c r="CC25" i="5" s="1"/>
  <c r="BL25" i="5" a="1"/>
  <c r="BL25" i="5" s="1"/>
  <c r="BC25" i="5" a="1"/>
  <c r="BC25" i="5" s="1"/>
  <c r="AT25" i="5" a="1"/>
  <c r="AT25" i="5" s="1"/>
  <c r="AL25" i="5" a="1"/>
  <c r="AL25" i="5" s="1"/>
  <c r="X25" i="5" a="1"/>
  <c r="X25" i="5" s="1"/>
  <c r="O25" i="5" a="1"/>
  <c r="O25" i="5" s="1"/>
  <c r="F25" i="5" a="1"/>
  <c r="F25" i="5" s="1"/>
  <c r="DD25" i="5" a="1"/>
  <c r="DD25" i="5" s="1"/>
  <c r="CG25" i="5" a="1"/>
  <c r="CG25" i="5" s="1"/>
  <c r="CB25" i="5" a="1"/>
  <c r="CB25" i="5" s="1"/>
  <c r="BG25" i="5" a="1"/>
  <c r="BG25" i="5" s="1"/>
  <c r="AX25" i="5" a="1"/>
  <c r="AX25" i="5" s="1"/>
  <c r="AB25" i="5" a="1"/>
  <c r="AB25" i="5" s="1"/>
  <c r="S25" i="5" a="1"/>
  <c r="S25" i="5" s="1"/>
  <c r="J25" i="5" a="1"/>
  <c r="J25" i="5" s="1"/>
  <c r="DG25" i="5" a="1"/>
  <c r="DG25" i="5" s="1"/>
  <c r="CF25" i="5" a="1"/>
  <c r="CF25" i="5" s="1"/>
  <c r="BH25" i="5" a="1"/>
  <c r="BH25" i="5" s="1"/>
  <c r="AV25" i="5" a="1"/>
  <c r="AV25" i="5" s="1"/>
  <c r="AH25" i="5" a="1"/>
  <c r="AH25" i="5" s="1"/>
  <c r="V25" i="5" a="1"/>
  <c r="V25" i="5" s="1"/>
  <c r="DE25" i="5" a="1"/>
  <c r="DE25" i="5" s="1"/>
  <c r="CE25" i="5" a="1"/>
  <c r="CE25" i="5" s="1"/>
  <c r="AF25" i="5" a="1"/>
  <c r="AF25" i="5" s="1"/>
  <c r="T25" i="5" a="1"/>
  <c r="T25" i="5" s="1"/>
  <c r="H25" i="5" a="1"/>
  <c r="H25" i="5" s="1"/>
  <c r="AS25" i="5" a="1"/>
  <c r="AS25" i="5" s="1"/>
  <c r="AE25" i="5" a="1"/>
  <c r="AE25" i="5" s="1"/>
  <c r="DB25" i="5" a="1"/>
  <c r="DB25" i="5" s="1"/>
  <c r="A26" i="5"/>
  <c r="BB25" i="5" a="1"/>
  <c r="BB25" i="5" s="1"/>
  <c r="CK25" i="5" a="1"/>
  <c r="CK25" i="5" s="1"/>
  <c r="BQ25" i="5" a="1"/>
  <c r="BQ25" i="5" s="1"/>
  <c r="BA25" i="5" a="1"/>
  <c r="BA25" i="5" s="1"/>
  <c r="N25" i="5" a="1"/>
  <c r="N25" i="5" s="1"/>
  <c r="BK25" i="5" a="1"/>
  <c r="BK25" i="5" s="1"/>
  <c r="AY25" i="5" a="1"/>
  <c r="AY25" i="5" s="1"/>
  <c r="DH25" i="5" a="1"/>
  <c r="DH25" i="5" s="1"/>
  <c r="CH25" i="5" a="1"/>
  <c r="CH25" i="5" s="1"/>
  <c r="BJ25" i="5" a="1"/>
  <c r="BJ25" i="5" s="1"/>
  <c r="W25" i="5" a="1"/>
  <c r="W25" i="5" s="1"/>
  <c r="K25" i="5" a="1"/>
  <c r="K25" i="5" s="1"/>
  <c r="AL618" i="5" a="1"/>
  <c r="AL618" i="5" s="1"/>
  <c r="AH618" i="5" a="1"/>
  <c r="AH618" i="5" s="1"/>
  <c r="AD618" i="5" a="1"/>
  <c r="AD618" i="5" s="1"/>
  <c r="Z618" i="5" a="1"/>
  <c r="Z618" i="5" s="1"/>
  <c r="V618" i="5" a="1"/>
  <c r="V618" i="5" s="1"/>
  <c r="R618" i="5" a="1"/>
  <c r="R618" i="5" s="1"/>
  <c r="N618" i="5" a="1"/>
  <c r="N618" i="5" s="1"/>
  <c r="J618" i="5" a="1"/>
  <c r="J618" i="5" s="1"/>
  <c r="F618" i="5" a="1"/>
  <c r="F618" i="5" s="1"/>
  <c r="DF618" i="5" a="1"/>
  <c r="DF618" i="5" s="1"/>
  <c r="CI618" i="5" a="1"/>
  <c r="CI618" i="5" s="1"/>
  <c r="BR618" i="5" a="1"/>
  <c r="BR618" i="5" s="1"/>
  <c r="BI618" i="5" a="1"/>
  <c r="BI618" i="5" s="1"/>
  <c r="AZ618" i="5" a="1"/>
  <c r="AZ618" i="5" s="1"/>
  <c r="AI618" i="5" a="1"/>
  <c r="AI618" i="5" s="1"/>
  <c r="U618" i="5" a="1"/>
  <c r="U618" i="5" s="1"/>
  <c r="L618" i="5" a="1"/>
  <c r="L618" i="5" s="1"/>
  <c r="C618" i="5" a="1"/>
  <c r="C618" i="5" s="1"/>
  <c r="DL618" i="5" a="1"/>
  <c r="DL618" i="5" s="1"/>
  <c r="DA618" i="5" a="1"/>
  <c r="DA618" i="5" s="1"/>
  <c r="CH618" i="5" a="1"/>
  <c r="CH618" i="5" s="1"/>
  <c r="BA618" i="5" a="1"/>
  <c r="BA618" i="5" s="1"/>
  <c r="AV618" i="5" a="1"/>
  <c r="AV618" i="5" s="1"/>
  <c r="M618" i="5" a="1"/>
  <c r="M618" i="5" s="1"/>
  <c r="H618" i="5" a="1"/>
  <c r="H618" i="5" s="1"/>
  <c r="CK618" i="5" a="1"/>
  <c r="CK618" i="5" s="1"/>
  <c r="CF618" i="5" a="1"/>
  <c r="CF618" i="5" s="1"/>
  <c r="CA618" i="5" a="1"/>
  <c r="CA618" i="5" s="1"/>
  <c r="AO618" i="5" s="1"/>
  <c r="BJ618" i="5" a="1"/>
  <c r="BJ618" i="5" s="1"/>
  <c r="BD618" i="5" a="1"/>
  <c r="BD618" i="5" s="1"/>
  <c r="AY618" i="5" a="1"/>
  <c r="AY618" i="5" s="1"/>
  <c r="AT618" i="5" a="1"/>
  <c r="AT618" i="5" s="1"/>
  <c r="AK618" i="5" a="1"/>
  <c r="AK618" i="5" s="1"/>
  <c r="AF618" i="5" a="1"/>
  <c r="AF618" i="5" s="1"/>
  <c r="AA618" i="5" a="1"/>
  <c r="AA618" i="5" s="1"/>
  <c r="P618" i="5" a="1"/>
  <c r="P618" i="5" s="1"/>
  <c r="K618" i="5" a="1"/>
  <c r="K618" i="5" s="1"/>
  <c r="DH618" i="5" a="1"/>
  <c r="DH618" i="5" s="1"/>
  <c r="BF618" i="5" a="1"/>
  <c r="BF618" i="5" s="1"/>
  <c r="T618" i="5" a="1"/>
  <c r="T618" i="5" s="1"/>
  <c r="DJ618" i="5" a="1"/>
  <c r="DJ618" i="5" s="1"/>
  <c r="DC618" i="5" a="1"/>
  <c r="DC618" i="5" s="1"/>
  <c r="BH618" i="5" a="1"/>
  <c r="BH618" i="5" s="1"/>
  <c r="BB618" i="5" a="1"/>
  <c r="BB618" i="5" s="1"/>
  <c r="W618" i="5" a="1"/>
  <c r="W618" i="5" s="1"/>
  <c r="I618" i="5" a="1"/>
  <c r="I618" i="5" s="1"/>
  <c r="BQ618" i="5" a="1"/>
  <c r="BQ618" i="5" s="1"/>
  <c r="AU618" i="5" a="1"/>
  <c r="AU618" i="5" s="1"/>
  <c r="Y618" i="5" a="1"/>
  <c r="Y618" i="5" s="1"/>
  <c r="Q618" i="5" a="1"/>
  <c r="Q618" i="5" s="1"/>
  <c r="G618" i="5" a="1"/>
  <c r="G618" i="5" s="1"/>
  <c r="DE618" i="5" a="1"/>
  <c r="DE618" i="5" s="1"/>
  <c r="CG618" i="5" a="1"/>
  <c r="CG618" i="5" s="1"/>
  <c r="BL618" i="5" a="1"/>
  <c r="BL618" i="5" s="1"/>
  <c r="BC618" i="5" a="1"/>
  <c r="BC618" i="5" s="1"/>
  <c r="AS618" i="5" a="1"/>
  <c r="AS618" i="5" s="1"/>
  <c r="AG618" i="5" a="1"/>
  <c r="AG618" i="5" s="1"/>
  <c r="O618" i="5" a="1"/>
  <c r="O618" i="5" s="1"/>
  <c r="E618" i="5" a="1"/>
  <c r="E618" i="5" s="1"/>
  <c r="DD618" i="5" a="1"/>
  <c r="DD618" i="5" s="1"/>
  <c r="BK618" i="5" a="1"/>
  <c r="BK618" i="5" s="1"/>
  <c r="X618" i="5" a="1"/>
  <c r="X618" i="5" s="1"/>
  <c r="A619" i="5"/>
  <c r="CE618" i="5" a="1"/>
  <c r="CE618" i="5" s="1"/>
  <c r="D618" i="5" a="1"/>
  <c r="D618" i="5" s="1"/>
  <c r="DI618" i="5" a="1"/>
  <c r="DI618" i="5" s="1"/>
  <c r="CL618" i="5" a="1"/>
  <c r="CL618" i="5" s="1"/>
  <c r="CC618" i="5" a="1"/>
  <c r="CC618" i="5" s="1"/>
  <c r="AX618" i="5" a="1"/>
  <c r="AX618" i="5" s="1"/>
  <c r="AC618" i="5" a="1"/>
  <c r="AC618" i="5" s="1"/>
  <c r="DG618" i="5" a="1"/>
  <c r="DG618" i="5" s="1"/>
  <c r="CJ618" i="5" a="1"/>
  <c r="CJ618" i="5" s="1"/>
  <c r="BE618" i="5" a="1"/>
  <c r="BE618" i="5" s="1"/>
  <c r="AJ618" i="5" a="1"/>
  <c r="AJ618" i="5" s="1"/>
  <c r="AW618" i="5" a="1"/>
  <c r="AW618" i="5" s="1"/>
  <c r="S618" i="5" a="1"/>
  <c r="S618" i="5" s="1"/>
  <c r="DB618" i="5" a="1"/>
  <c r="DB618" i="5" s="1"/>
  <c r="CD618" i="5" a="1"/>
  <c r="CD618" i="5" s="1"/>
  <c r="CB618" i="5" a="1"/>
  <c r="CB618" i="5" s="1"/>
  <c r="AE618" i="5" a="1"/>
  <c r="AE618" i="5" s="1"/>
  <c r="DK618" i="5" a="1"/>
  <c r="DK618" i="5" s="1"/>
  <c r="BG618" i="5" a="1"/>
  <c r="BG618" i="5" s="1"/>
  <c r="AB618" i="5" a="1"/>
  <c r="AB618" i="5" s="1"/>
  <c r="AJ26" i="5" l="1" a="1"/>
  <c r="AJ26" i="5" s="1"/>
  <c r="AF26" i="5" a="1"/>
  <c r="AF26" i="5" s="1"/>
  <c r="AB26" i="5" a="1"/>
  <c r="AB26" i="5" s="1"/>
  <c r="X26" i="5" a="1"/>
  <c r="X26" i="5" s="1"/>
  <c r="T26" i="5" a="1"/>
  <c r="T26" i="5" s="1"/>
  <c r="P26" i="5" a="1"/>
  <c r="P26" i="5" s="1"/>
  <c r="L26" i="5" a="1"/>
  <c r="L26" i="5" s="1"/>
  <c r="H26" i="5" a="1"/>
  <c r="H26" i="5" s="1"/>
  <c r="D26" i="5" a="1"/>
  <c r="D26" i="5" s="1"/>
  <c r="DD26" i="5" a="1"/>
  <c r="DD26" i="5" s="1"/>
  <c r="CG26" i="5" a="1"/>
  <c r="CG26" i="5" s="1"/>
  <c r="BL26" i="5" a="1"/>
  <c r="BL26" i="5" s="1"/>
  <c r="BG26" i="5" a="1"/>
  <c r="BG26" i="5" s="1"/>
  <c r="AX26" i="5" a="1"/>
  <c r="AX26" i="5" s="1"/>
  <c r="AL26" i="5" a="1"/>
  <c r="AL26" i="5" s="1"/>
  <c r="AC26" i="5" a="1"/>
  <c r="AC26" i="5" s="1"/>
  <c r="O26" i="5" a="1"/>
  <c r="O26" i="5" s="1"/>
  <c r="F26" i="5" a="1"/>
  <c r="F26" i="5" s="1"/>
  <c r="DL26" i="5" a="1"/>
  <c r="DL26" i="5" s="1"/>
  <c r="DC26" i="5" a="1"/>
  <c r="DC26" i="5" s="1"/>
  <c r="CF26" i="5" a="1"/>
  <c r="CF26" i="5" s="1"/>
  <c r="CA26" i="5" a="1"/>
  <c r="CA26" i="5" s="1"/>
  <c r="AO26" i="5" s="1"/>
  <c r="BF26" i="5" a="1"/>
  <c r="BF26" i="5" s="1"/>
  <c r="AW26" i="5" a="1"/>
  <c r="AW26" i="5" s="1"/>
  <c r="AK26" i="5" a="1"/>
  <c r="AK26" i="5" s="1"/>
  <c r="W26" i="5" a="1"/>
  <c r="W26" i="5" s="1"/>
  <c r="N26" i="5" a="1"/>
  <c r="N26" i="5" s="1"/>
  <c r="E26" i="5" a="1"/>
  <c r="E26" i="5" s="1"/>
  <c r="DG26" i="5" a="1"/>
  <c r="DG26" i="5" s="1"/>
  <c r="CJ26" i="5" a="1"/>
  <c r="CJ26" i="5" s="1"/>
  <c r="CE26" i="5" a="1"/>
  <c r="CE26" i="5" s="1"/>
  <c r="BJ26" i="5" a="1"/>
  <c r="BJ26" i="5" s="1"/>
  <c r="BA26" i="5" a="1"/>
  <c r="BA26" i="5" s="1"/>
  <c r="AA26" i="5" a="1"/>
  <c r="AA26" i="5" s="1"/>
  <c r="R26" i="5" a="1"/>
  <c r="R26" i="5" s="1"/>
  <c r="I26" i="5" a="1"/>
  <c r="I26" i="5" s="1"/>
  <c r="DF26" i="5" a="1"/>
  <c r="DF26" i="5" s="1"/>
  <c r="DA26" i="5" a="1"/>
  <c r="DA26" i="5" s="1"/>
  <c r="CD26" i="5" a="1"/>
  <c r="CD26" i="5" s="1"/>
  <c r="BI26" i="5" a="1"/>
  <c r="BI26" i="5" s="1"/>
  <c r="AZ26" i="5" a="1"/>
  <c r="AZ26" i="5" s="1"/>
  <c r="AU26" i="5" a="1"/>
  <c r="AU26" i="5" s="1"/>
  <c r="AI26" i="5" a="1"/>
  <c r="AI26" i="5" s="1"/>
  <c r="Z26" i="5" a="1"/>
  <c r="Z26" i="5" s="1"/>
  <c r="Q26" i="5" a="1"/>
  <c r="Q26" i="5" s="1"/>
  <c r="C26" i="5" a="1"/>
  <c r="C26" i="5" s="1"/>
  <c r="DJ26" i="5" a="1"/>
  <c r="DJ26" i="5" s="1"/>
  <c r="DE26" i="5" a="1"/>
  <c r="DE26" i="5" s="1"/>
  <c r="CH26" i="5" a="1"/>
  <c r="CH26" i="5" s="1"/>
  <c r="BQ26" i="5" a="1"/>
  <c r="BQ26" i="5" s="1"/>
  <c r="BD26" i="5" a="1"/>
  <c r="BD26" i="5" s="1"/>
  <c r="AY26" i="5" a="1"/>
  <c r="AY26" i="5" s="1"/>
  <c r="AD26" i="5" a="1"/>
  <c r="AD26" i="5" s="1"/>
  <c r="U26" i="5" a="1"/>
  <c r="U26" i="5" s="1"/>
  <c r="G26" i="5" a="1"/>
  <c r="G26" i="5" s="1"/>
  <c r="CC26" i="5" a="1"/>
  <c r="CC26" i="5" s="1"/>
  <c r="BE26" i="5" a="1"/>
  <c r="BE26" i="5" s="1"/>
  <c r="AS26" i="5" a="1"/>
  <c r="AS26" i="5" s="1"/>
  <c r="AG26" i="5" a="1"/>
  <c r="AG26" i="5" s="1"/>
  <c r="DB26" i="5" a="1"/>
  <c r="DB26" i="5" s="1"/>
  <c r="CB26" i="5" a="1"/>
  <c r="CB26" i="5" s="1"/>
  <c r="BC26" i="5" a="1"/>
  <c r="BC26" i="5" s="1"/>
  <c r="AE26" i="5" a="1"/>
  <c r="AE26" i="5" s="1"/>
  <c r="S26" i="5" a="1"/>
  <c r="S26" i="5" s="1"/>
  <c r="A27" i="5"/>
  <c r="CL26" i="5" a="1"/>
  <c r="CL26" i="5" s="1"/>
  <c r="BR26" i="5" a="1"/>
  <c r="BR26" i="5" s="1"/>
  <c r="BB26" i="5" a="1"/>
  <c r="BB26" i="5" s="1"/>
  <c r="DK26" i="5" a="1"/>
  <c r="DK26" i="5" s="1"/>
  <c r="CK26" i="5" a="1"/>
  <c r="CK26" i="5" s="1"/>
  <c r="DI26" i="5" a="1"/>
  <c r="DI26" i="5" s="1"/>
  <c r="CI26" i="5" a="1"/>
  <c r="CI26" i="5" s="1"/>
  <c r="BK26" i="5" a="1"/>
  <c r="BK26" i="5" s="1"/>
  <c r="DH26" i="5" a="1"/>
  <c r="DH26" i="5" s="1"/>
  <c r="Y26" i="5" a="1"/>
  <c r="Y26" i="5" s="1"/>
  <c r="M26" i="5" a="1"/>
  <c r="M26" i="5" s="1"/>
  <c r="BH26" i="5" a="1"/>
  <c r="BH26" i="5" s="1"/>
  <c r="AV26" i="5" a="1"/>
  <c r="AV26" i="5" s="1"/>
  <c r="K26" i="5" a="1"/>
  <c r="K26" i="5" s="1"/>
  <c r="AT26" i="5" a="1"/>
  <c r="AT26" i="5" s="1"/>
  <c r="AH26" i="5" a="1"/>
  <c r="AH26" i="5" s="1"/>
  <c r="V26" i="5" a="1"/>
  <c r="V26" i="5" s="1"/>
  <c r="J26" i="5" a="1"/>
  <c r="J26" i="5" s="1"/>
  <c r="AL369" i="5" a="1"/>
  <c r="AL369" i="5" s="1"/>
  <c r="DK369" i="5" a="1"/>
  <c r="DK369" i="5" s="1"/>
  <c r="DG369" i="5" a="1"/>
  <c r="DG369" i="5" s="1"/>
  <c r="DC369" i="5" a="1"/>
  <c r="DC369" i="5" s="1"/>
  <c r="CK369" i="5" a="1"/>
  <c r="CK369" i="5" s="1"/>
  <c r="CG369" i="5" a="1"/>
  <c r="CG369" i="5" s="1"/>
  <c r="CC369" i="5" a="1"/>
  <c r="CC369" i="5" s="1"/>
  <c r="BQ369" i="5" a="1"/>
  <c r="BQ369" i="5" s="1"/>
  <c r="BI369" i="5" a="1"/>
  <c r="BI369" i="5" s="1"/>
  <c r="BE369" i="5" a="1"/>
  <c r="BE369" i="5" s="1"/>
  <c r="BA369" i="5" a="1"/>
  <c r="BA369" i="5" s="1"/>
  <c r="AW369" i="5" a="1"/>
  <c r="AW369" i="5" s="1"/>
  <c r="DJ369" i="5" a="1"/>
  <c r="DJ369" i="5" s="1"/>
  <c r="DF369" i="5" a="1"/>
  <c r="DF369" i="5" s="1"/>
  <c r="DB369" i="5" a="1"/>
  <c r="DB369" i="5" s="1"/>
  <c r="CJ369" i="5" a="1"/>
  <c r="CJ369" i="5" s="1"/>
  <c r="CF369" i="5" a="1"/>
  <c r="CF369" i="5" s="1"/>
  <c r="CB369" i="5" a="1"/>
  <c r="CB369" i="5" s="1"/>
  <c r="BL369" i="5" a="1"/>
  <c r="BL369" i="5" s="1"/>
  <c r="BH369" i="5" a="1"/>
  <c r="BH369" i="5" s="1"/>
  <c r="BD369" i="5" a="1"/>
  <c r="BD369" i="5" s="1"/>
  <c r="AZ369" i="5" a="1"/>
  <c r="AZ369" i="5" s="1"/>
  <c r="AV369" i="5" a="1"/>
  <c r="AV369" i="5" s="1"/>
  <c r="DI369" i="5" a="1"/>
  <c r="DI369" i="5" s="1"/>
  <c r="BJ369" i="5" a="1"/>
  <c r="BJ369" i="5" s="1"/>
  <c r="BC369" i="5" a="1"/>
  <c r="BC369" i="5" s="1"/>
  <c r="AI369" i="5" a="1"/>
  <c r="AI369" i="5" s="1"/>
  <c r="AE369" i="5" a="1"/>
  <c r="AE369" i="5" s="1"/>
  <c r="AA369" i="5" a="1"/>
  <c r="AA369" i="5" s="1"/>
  <c r="W369" i="5" a="1"/>
  <c r="W369" i="5" s="1"/>
  <c r="S369" i="5" a="1"/>
  <c r="S369" i="5" s="1"/>
  <c r="O369" i="5" a="1"/>
  <c r="O369" i="5" s="1"/>
  <c r="K369" i="5" a="1"/>
  <c r="K369" i="5" s="1"/>
  <c r="G369" i="5" a="1"/>
  <c r="G369" i="5" s="1"/>
  <c r="C369" i="5" a="1"/>
  <c r="C369" i="5" s="1"/>
  <c r="CH369" i="5" a="1"/>
  <c r="CH369" i="5" s="1"/>
  <c r="CA369" i="5" a="1"/>
  <c r="CA369" i="5" s="1"/>
  <c r="AO369" i="5" s="1"/>
  <c r="BR369" i="5" a="1"/>
  <c r="BR369" i="5" s="1"/>
  <c r="BG369" i="5" a="1"/>
  <c r="BG369" i="5" s="1"/>
  <c r="DL369" i="5" a="1"/>
  <c r="DL369" i="5" s="1"/>
  <c r="DE369" i="5" a="1"/>
  <c r="DE369" i="5" s="1"/>
  <c r="BF369" i="5" a="1"/>
  <c r="BF369" i="5" s="1"/>
  <c r="AY369" i="5" a="1"/>
  <c r="AY369" i="5" s="1"/>
  <c r="AS369" i="5" a="1"/>
  <c r="AS369" i="5" s="1"/>
  <c r="DD369" i="5" a="1"/>
  <c r="DD369" i="5" s="1"/>
  <c r="CI369" i="5" a="1"/>
  <c r="CI369" i="5" s="1"/>
  <c r="AX369" i="5" a="1"/>
  <c r="AX369" i="5" s="1"/>
  <c r="DA369" i="5" a="1"/>
  <c r="DA369" i="5" s="1"/>
  <c r="BK369" i="5" a="1"/>
  <c r="BK369" i="5" s="1"/>
  <c r="AT369" i="5" a="1"/>
  <c r="AT369" i="5" s="1"/>
  <c r="AG369" i="5" a="1"/>
  <c r="AG369" i="5" s="1"/>
  <c r="V369" i="5" a="1"/>
  <c r="V369" i="5" s="1"/>
  <c r="M369" i="5" a="1"/>
  <c r="M369" i="5" s="1"/>
  <c r="E369" i="5" a="1"/>
  <c r="E369" i="5" s="1"/>
  <c r="CL369" i="5" a="1"/>
  <c r="CL369" i="5" s="1"/>
  <c r="AF369" i="5" a="1"/>
  <c r="AF369" i="5" s="1"/>
  <c r="U369" i="5" a="1"/>
  <c r="U369" i="5" s="1"/>
  <c r="L369" i="5" a="1"/>
  <c r="L369" i="5" s="1"/>
  <c r="D369" i="5" a="1"/>
  <c r="D369" i="5" s="1"/>
  <c r="AD369" i="5" a="1"/>
  <c r="AD369" i="5" s="1"/>
  <c r="T369" i="5" a="1"/>
  <c r="T369" i="5" s="1"/>
  <c r="A370" i="5"/>
  <c r="AC369" i="5" a="1"/>
  <c r="AC369" i="5" s="1"/>
  <c r="R369" i="5" a="1"/>
  <c r="R369" i="5" s="1"/>
  <c r="J369" i="5" a="1"/>
  <c r="J369" i="5" s="1"/>
  <c r="CE369" i="5" a="1"/>
  <c r="CE369" i="5" s="1"/>
  <c r="BB369" i="5" a="1"/>
  <c r="BB369" i="5" s="1"/>
  <c r="AB369" i="5" a="1"/>
  <c r="AB369" i="5" s="1"/>
  <c r="Q369" i="5" a="1"/>
  <c r="Q369" i="5" s="1"/>
  <c r="I369" i="5" a="1"/>
  <c r="I369" i="5" s="1"/>
  <c r="DH369" i="5" a="1"/>
  <c r="DH369" i="5" s="1"/>
  <c r="CD369" i="5" a="1"/>
  <c r="CD369" i="5" s="1"/>
  <c r="AK369" i="5" a="1"/>
  <c r="AK369" i="5" s="1"/>
  <c r="Z369" i="5" a="1"/>
  <c r="Z369" i="5" s="1"/>
  <c r="P369" i="5" a="1"/>
  <c r="P369" i="5" s="1"/>
  <c r="H369" i="5" a="1"/>
  <c r="H369" i="5" s="1"/>
  <c r="AJ369" i="5" a="1"/>
  <c r="AJ369" i="5" s="1"/>
  <c r="Y369" i="5" a="1"/>
  <c r="Y369" i="5" s="1"/>
  <c r="AU369" i="5" a="1"/>
  <c r="AU369" i="5" s="1"/>
  <c r="AH369" i="5" a="1"/>
  <c r="AH369" i="5" s="1"/>
  <c r="X369" i="5" a="1"/>
  <c r="X369" i="5" s="1"/>
  <c r="N369" i="5" a="1"/>
  <c r="N369" i="5" s="1"/>
  <c r="F369" i="5" a="1"/>
  <c r="F369" i="5" s="1"/>
  <c r="DK204" i="5" a="1"/>
  <c r="DK204" i="5" s="1"/>
  <c r="DG204" i="5" a="1"/>
  <c r="DG204" i="5" s="1"/>
  <c r="DC204" i="5" a="1"/>
  <c r="DC204" i="5" s="1"/>
  <c r="CK204" i="5" a="1"/>
  <c r="CK204" i="5" s="1"/>
  <c r="CG204" i="5" a="1"/>
  <c r="CG204" i="5" s="1"/>
  <c r="CC204" i="5" a="1"/>
  <c r="CC204" i="5" s="1"/>
  <c r="BQ204" i="5" a="1"/>
  <c r="BQ204" i="5" s="1"/>
  <c r="BI204" i="5" a="1"/>
  <c r="BI204" i="5" s="1"/>
  <c r="BE204" i="5" a="1"/>
  <c r="BE204" i="5" s="1"/>
  <c r="BA204" i="5" a="1"/>
  <c r="BA204" i="5" s="1"/>
  <c r="AW204" i="5" a="1"/>
  <c r="AW204" i="5" s="1"/>
  <c r="AS204" i="5" a="1"/>
  <c r="AS204" i="5" s="1"/>
  <c r="AK204" i="5" a="1"/>
  <c r="AK204" i="5" s="1"/>
  <c r="AG204" i="5" a="1"/>
  <c r="AG204" i="5" s="1"/>
  <c r="AC204" i="5" a="1"/>
  <c r="AC204" i="5" s="1"/>
  <c r="Y204" i="5" a="1"/>
  <c r="Y204" i="5" s="1"/>
  <c r="U204" i="5" a="1"/>
  <c r="U204" i="5" s="1"/>
  <c r="Q204" i="5" a="1"/>
  <c r="Q204" i="5" s="1"/>
  <c r="M204" i="5" a="1"/>
  <c r="M204" i="5" s="1"/>
  <c r="I204" i="5" a="1"/>
  <c r="I204" i="5" s="1"/>
  <c r="E204" i="5" a="1"/>
  <c r="E204" i="5" s="1"/>
  <c r="DH204" i="5" a="1"/>
  <c r="DH204" i="5" s="1"/>
  <c r="DB204" i="5" a="1"/>
  <c r="DB204" i="5" s="1"/>
  <c r="CI204" i="5" a="1"/>
  <c r="CI204" i="5" s="1"/>
  <c r="CD204" i="5" a="1"/>
  <c r="CD204" i="5" s="1"/>
  <c r="BL204" i="5" a="1"/>
  <c r="BL204" i="5" s="1"/>
  <c r="BG204" i="5" a="1"/>
  <c r="BG204" i="5" s="1"/>
  <c r="BB204" i="5" a="1"/>
  <c r="BB204" i="5" s="1"/>
  <c r="AV204" i="5" a="1"/>
  <c r="AV204" i="5" s="1"/>
  <c r="A205" i="5"/>
  <c r="AH204" i="5" a="1"/>
  <c r="AH204" i="5" s="1"/>
  <c r="AB204" i="5" a="1"/>
  <c r="AB204" i="5" s="1"/>
  <c r="W204" i="5" a="1"/>
  <c r="W204" i="5" s="1"/>
  <c r="R204" i="5" a="1"/>
  <c r="R204" i="5" s="1"/>
  <c r="L204" i="5" a="1"/>
  <c r="L204" i="5" s="1"/>
  <c r="G204" i="5" a="1"/>
  <c r="G204" i="5" s="1"/>
  <c r="DI204" i="5" a="1"/>
  <c r="DI204" i="5" s="1"/>
  <c r="DA204" i="5" a="1"/>
  <c r="DA204" i="5" s="1"/>
  <c r="CF204" i="5" a="1"/>
  <c r="CF204" i="5" s="1"/>
  <c r="BR204" i="5" a="1"/>
  <c r="BR204" i="5" s="1"/>
  <c r="BF204" i="5" a="1"/>
  <c r="BF204" i="5" s="1"/>
  <c r="AY204" i="5" a="1"/>
  <c r="AY204" i="5" s="1"/>
  <c r="AI204" i="5" a="1"/>
  <c r="AI204" i="5" s="1"/>
  <c r="AA204" i="5" a="1"/>
  <c r="AA204" i="5" s="1"/>
  <c r="T204" i="5" a="1"/>
  <c r="T204" i="5" s="1"/>
  <c r="N204" i="5" a="1"/>
  <c r="N204" i="5" s="1"/>
  <c r="F204" i="5" a="1"/>
  <c r="F204" i="5" s="1"/>
  <c r="DF204" i="5" a="1"/>
  <c r="DF204" i="5" s="1"/>
  <c r="CL204" i="5" a="1"/>
  <c r="CL204" i="5" s="1"/>
  <c r="CE204" i="5" a="1"/>
  <c r="CE204" i="5" s="1"/>
  <c r="BK204" i="5" a="1"/>
  <c r="BK204" i="5" s="1"/>
  <c r="BD204" i="5" a="1"/>
  <c r="BD204" i="5" s="1"/>
  <c r="AX204" i="5" a="1"/>
  <c r="AX204" i="5" s="1"/>
  <c r="AF204" i="5" a="1"/>
  <c r="AF204" i="5" s="1"/>
  <c r="Z204" i="5" a="1"/>
  <c r="Z204" i="5" s="1"/>
  <c r="S204" i="5" a="1"/>
  <c r="S204" i="5" s="1"/>
  <c r="K204" i="5" a="1"/>
  <c r="K204" i="5" s="1"/>
  <c r="D204" i="5" a="1"/>
  <c r="D204" i="5" s="1"/>
  <c r="DL204" i="5" a="1"/>
  <c r="DL204" i="5" s="1"/>
  <c r="DE204" i="5" a="1"/>
  <c r="DE204" i="5" s="1"/>
  <c r="CJ204" i="5" a="1"/>
  <c r="CJ204" i="5" s="1"/>
  <c r="CB204" i="5" a="1"/>
  <c r="CB204" i="5" s="1"/>
  <c r="BJ204" i="5" a="1"/>
  <c r="BJ204" i="5" s="1"/>
  <c r="BC204" i="5" a="1"/>
  <c r="BC204" i="5" s="1"/>
  <c r="AU204" i="5" a="1"/>
  <c r="AU204" i="5" s="1"/>
  <c r="AL204" i="5" a="1"/>
  <c r="AL204" i="5" s="1"/>
  <c r="AE204" i="5" a="1"/>
  <c r="AE204" i="5" s="1"/>
  <c r="X204" i="5" a="1"/>
  <c r="X204" i="5" s="1"/>
  <c r="P204" i="5" a="1"/>
  <c r="P204" i="5" s="1"/>
  <c r="J204" i="5" a="1"/>
  <c r="J204" i="5" s="1"/>
  <c r="C204" i="5" a="1"/>
  <c r="C204" i="5" s="1"/>
  <c r="DJ204" i="5" a="1"/>
  <c r="DJ204" i="5" s="1"/>
  <c r="DD204" i="5" a="1"/>
  <c r="DD204" i="5" s="1"/>
  <c r="CH204" i="5" a="1"/>
  <c r="CH204" i="5" s="1"/>
  <c r="CA204" i="5" a="1"/>
  <c r="CA204" i="5" s="1"/>
  <c r="AO204" i="5" s="1"/>
  <c r="BH204" i="5" a="1"/>
  <c r="BH204" i="5" s="1"/>
  <c r="AZ204" i="5" a="1"/>
  <c r="AZ204" i="5" s="1"/>
  <c r="AT204" i="5" a="1"/>
  <c r="AT204" i="5" s="1"/>
  <c r="AJ204" i="5" a="1"/>
  <c r="AJ204" i="5" s="1"/>
  <c r="AD204" i="5" a="1"/>
  <c r="AD204" i="5" s="1"/>
  <c r="V204" i="5" a="1"/>
  <c r="V204" i="5" s="1"/>
  <c r="O204" i="5" a="1"/>
  <c r="O204" i="5" s="1"/>
  <c r="H204" i="5" a="1"/>
  <c r="H204" i="5" s="1"/>
  <c r="A442" i="5"/>
  <c r="AI441" i="5" a="1"/>
  <c r="AI441" i="5" s="1"/>
  <c r="AE441" i="5" a="1"/>
  <c r="AE441" i="5" s="1"/>
  <c r="AA441" i="5" a="1"/>
  <c r="AA441" i="5" s="1"/>
  <c r="W441" i="5" a="1"/>
  <c r="W441" i="5" s="1"/>
  <c r="S441" i="5" a="1"/>
  <c r="S441" i="5" s="1"/>
  <c r="O441" i="5" a="1"/>
  <c r="O441" i="5" s="1"/>
  <c r="K441" i="5" a="1"/>
  <c r="K441" i="5" s="1"/>
  <c r="G441" i="5" a="1"/>
  <c r="G441" i="5" s="1"/>
  <c r="C441" i="5" a="1"/>
  <c r="C441" i="5" s="1"/>
  <c r="DL441" i="5" a="1"/>
  <c r="DL441" i="5" s="1"/>
  <c r="DH441" i="5" a="1"/>
  <c r="DH441" i="5" s="1"/>
  <c r="DD441" i="5" a="1"/>
  <c r="DD441" i="5" s="1"/>
  <c r="CL441" i="5" a="1"/>
  <c r="CL441" i="5" s="1"/>
  <c r="CH441" i="5" a="1"/>
  <c r="CH441" i="5" s="1"/>
  <c r="CD441" i="5" a="1"/>
  <c r="CD441" i="5" s="1"/>
  <c r="BR441" i="5" a="1"/>
  <c r="BR441" i="5" s="1"/>
  <c r="BJ441" i="5" a="1"/>
  <c r="BJ441" i="5" s="1"/>
  <c r="BF441" i="5" a="1"/>
  <c r="BF441" i="5" s="1"/>
  <c r="BB441" i="5" a="1"/>
  <c r="BB441" i="5" s="1"/>
  <c r="AX441" i="5" a="1"/>
  <c r="AX441" i="5" s="1"/>
  <c r="AT441" i="5" a="1"/>
  <c r="AT441" i="5" s="1"/>
  <c r="AL441" i="5" a="1"/>
  <c r="AL441" i="5" s="1"/>
  <c r="AH441" i="5" a="1"/>
  <c r="AH441" i="5" s="1"/>
  <c r="AD441" i="5" a="1"/>
  <c r="AD441" i="5" s="1"/>
  <c r="Z441" i="5" a="1"/>
  <c r="Z441" i="5" s="1"/>
  <c r="V441" i="5" a="1"/>
  <c r="V441" i="5" s="1"/>
  <c r="R441" i="5" a="1"/>
  <c r="R441" i="5" s="1"/>
  <c r="N441" i="5" a="1"/>
  <c r="N441" i="5" s="1"/>
  <c r="J441" i="5" a="1"/>
  <c r="J441" i="5" s="1"/>
  <c r="F441" i="5" a="1"/>
  <c r="F441" i="5" s="1"/>
  <c r="AK441" i="5" a="1"/>
  <c r="AK441" i="5" s="1"/>
  <c r="AG441" i="5" a="1"/>
  <c r="AG441" i="5" s="1"/>
  <c r="AC441" i="5" a="1"/>
  <c r="AC441" i="5" s="1"/>
  <c r="Y441" i="5" a="1"/>
  <c r="Y441" i="5" s="1"/>
  <c r="U441" i="5" a="1"/>
  <c r="U441" i="5" s="1"/>
  <c r="Q441" i="5" a="1"/>
  <c r="Q441" i="5" s="1"/>
  <c r="M441" i="5" a="1"/>
  <c r="M441" i="5" s="1"/>
  <c r="I441" i="5" a="1"/>
  <c r="I441" i="5" s="1"/>
  <c r="E441" i="5" a="1"/>
  <c r="E441" i="5" s="1"/>
  <c r="DJ441" i="5" a="1"/>
  <c r="DJ441" i="5" s="1"/>
  <c r="DF441" i="5" a="1"/>
  <c r="DF441" i="5" s="1"/>
  <c r="DB441" i="5" a="1"/>
  <c r="DB441" i="5" s="1"/>
  <c r="CJ441" i="5" a="1"/>
  <c r="CJ441" i="5" s="1"/>
  <c r="CF441" i="5" a="1"/>
  <c r="CF441" i="5" s="1"/>
  <c r="CB441" i="5" a="1"/>
  <c r="CB441" i="5" s="1"/>
  <c r="BL441" i="5" a="1"/>
  <c r="BL441" i="5" s="1"/>
  <c r="BH441" i="5" a="1"/>
  <c r="BH441" i="5" s="1"/>
  <c r="BD441" i="5" a="1"/>
  <c r="BD441" i="5" s="1"/>
  <c r="AZ441" i="5" a="1"/>
  <c r="AZ441" i="5" s="1"/>
  <c r="AV441" i="5" a="1"/>
  <c r="AV441" i="5" s="1"/>
  <c r="AJ441" i="5" a="1"/>
  <c r="AJ441" i="5" s="1"/>
  <c r="AF441" i="5" a="1"/>
  <c r="AF441" i="5" s="1"/>
  <c r="AB441" i="5" a="1"/>
  <c r="AB441" i="5" s="1"/>
  <c r="X441" i="5" a="1"/>
  <c r="X441" i="5" s="1"/>
  <c r="T441" i="5" a="1"/>
  <c r="T441" i="5" s="1"/>
  <c r="P441" i="5" a="1"/>
  <c r="P441" i="5" s="1"/>
  <c r="L441" i="5" a="1"/>
  <c r="L441" i="5" s="1"/>
  <c r="H441" i="5" a="1"/>
  <c r="H441" i="5" s="1"/>
  <c r="D441" i="5" a="1"/>
  <c r="D441" i="5" s="1"/>
  <c r="DI441" i="5" a="1"/>
  <c r="DI441" i="5" s="1"/>
  <c r="CE441" i="5" a="1"/>
  <c r="CE441" i="5" s="1"/>
  <c r="BC441" i="5" a="1"/>
  <c r="BC441" i="5" s="1"/>
  <c r="DG441" i="5" a="1"/>
  <c r="DG441" i="5" s="1"/>
  <c r="CC441" i="5" a="1"/>
  <c r="CC441" i="5" s="1"/>
  <c r="BA441" i="5" a="1"/>
  <c r="BA441" i="5" s="1"/>
  <c r="DE441" i="5" a="1"/>
  <c r="DE441" i="5" s="1"/>
  <c r="CA441" i="5" a="1"/>
  <c r="CA441" i="5" s="1"/>
  <c r="AO441" i="5" s="1"/>
  <c r="AY441" i="5" a="1"/>
  <c r="AY441" i="5" s="1"/>
  <c r="DC441" i="5" a="1"/>
  <c r="DC441" i="5" s="1"/>
  <c r="BQ441" i="5" a="1"/>
  <c r="BQ441" i="5" s="1"/>
  <c r="AW441" i="5" a="1"/>
  <c r="AW441" i="5" s="1"/>
  <c r="DA441" i="5" a="1"/>
  <c r="DA441" i="5" s="1"/>
  <c r="BK441" i="5" a="1"/>
  <c r="BK441" i="5" s="1"/>
  <c r="AU441" i="5" a="1"/>
  <c r="AU441" i="5" s="1"/>
  <c r="CK441" i="5" a="1"/>
  <c r="CK441" i="5" s="1"/>
  <c r="BI441" i="5" a="1"/>
  <c r="BI441" i="5" s="1"/>
  <c r="AS441" i="5" a="1"/>
  <c r="AS441" i="5" s="1"/>
  <c r="CI441" i="5" a="1"/>
  <c r="CI441" i="5" s="1"/>
  <c r="BG441" i="5" a="1"/>
  <c r="BG441" i="5" s="1"/>
  <c r="DK441" i="5" a="1"/>
  <c r="DK441" i="5" s="1"/>
  <c r="CG441" i="5" a="1"/>
  <c r="CG441" i="5" s="1"/>
  <c r="BE441" i="5" a="1"/>
  <c r="BE441" i="5" s="1"/>
  <c r="DL546" i="5" a="1"/>
  <c r="DL546" i="5" s="1"/>
  <c r="DH546" i="5" a="1"/>
  <c r="DH546" i="5" s="1"/>
  <c r="DD546" i="5" a="1"/>
  <c r="DD546" i="5" s="1"/>
  <c r="CL546" i="5" a="1"/>
  <c r="CL546" i="5" s="1"/>
  <c r="CH546" i="5" a="1"/>
  <c r="CH546" i="5" s="1"/>
  <c r="CD546" i="5" a="1"/>
  <c r="CD546" i="5" s="1"/>
  <c r="BR546" i="5" a="1"/>
  <c r="BR546" i="5" s="1"/>
  <c r="BJ546" i="5" a="1"/>
  <c r="BJ546" i="5" s="1"/>
  <c r="BF546" i="5" a="1"/>
  <c r="BF546" i="5" s="1"/>
  <c r="BB546" i="5" a="1"/>
  <c r="BB546" i="5" s="1"/>
  <c r="AX546" i="5" a="1"/>
  <c r="AX546" i="5" s="1"/>
  <c r="AT546" i="5" a="1"/>
  <c r="AT546" i="5" s="1"/>
  <c r="AL546" i="5" a="1"/>
  <c r="AL546" i="5" s="1"/>
  <c r="AH546" i="5" a="1"/>
  <c r="AH546" i="5" s="1"/>
  <c r="AD546" i="5" a="1"/>
  <c r="AD546" i="5" s="1"/>
  <c r="Z546" i="5" a="1"/>
  <c r="Z546" i="5" s="1"/>
  <c r="V546" i="5" a="1"/>
  <c r="V546" i="5" s="1"/>
  <c r="R546" i="5" a="1"/>
  <c r="R546" i="5" s="1"/>
  <c r="N546" i="5" a="1"/>
  <c r="N546" i="5" s="1"/>
  <c r="J546" i="5" a="1"/>
  <c r="J546" i="5" s="1"/>
  <c r="F546" i="5" a="1"/>
  <c r="F546" i="5" s="1"/>
  <c r="DK546" i="5" a="1"/>
  <c r="DK546" i="5" s="1"/>
  <c r="DG546" i="5" a="1"/>
  <c r="DG546" i="5" s="1"/>
  <c r="AK546" i="5" a="1"/>
  <c r="AK546" i="5" s="1"/>
  <c r="AG546" i="5" a="1"/>
  <c r="AG546" i="5" s="1"/>
  <c r="AC546" i="5" a="1"/>
  <c r="AC546" i="5" s="1"/>
  <c r="Y546" i="5" a="1"/>
  <c r="Y546" i="5" s="1"/>
  <c r="U546" i="5" a="1"/>
  <c r="U546" i="5" s="1"/>
  <c r="Q546" i="5" a="1"/>
  <c r="Q546" i="5" s="1"/>
  <c r="M546" i="5" a="1"/>
  <c r="M546" i="5" s="1"/>
  <c r="I546" i="5" a="1"/>
  <c r="I546" i="5" s="1"/>
  <c r="E546" i="5" a="1"/>
  <c r="E546" i="5" s="1"/>
  <c r="DJ546" i="5" a="1"/>
  <c r="DJ546" i="5" s="1"/>
  <c r="DF546" i="5" a="1"/>
  <c r="DF546" i="5" s="1"/>
  <c r="DB546" i="5" a="1"/>
  <c r="DB546" i="5" s="1"/>
  <c r="CJ546" i="5" a="1"/>
  <c r="CJ546" i="5" s="1"/>
  <c r="CF546" i="5" a="1"/>
  <c r="CF546" i="5" s="1"/>
  <c r="CB546" i="5" a="1"/>
  <c r="CB546" i="5" s="1"/>
  <c r="BL546" i="5" a="1"/>
  <c r="BL546" i="5" s="1"/>
  <c r="BH546" i="5" a="1"/>
  <c r="BH546" i="5" s="1"/>
  <c r="BD546" i="5" a="1"/>
  <c r="BD546" i="5" s="1"/>
  <c r="AZ546" i="5" a="1"/>
  <c r="AZ546" i="5" s="1"/>
  <c r="AV546" i="5" a="1"/>
  <c r="AV546" i="5" s="1"/>
  <c r="CK546" i="5" a="1"/>
  <c r="CK546" i="5" s="1"/>
  <c r="CC546" i="5" a="1"/>
  <c r="CC546" i="5" s="1"/>
  <c r="BI546" i="5" a="1"/>
  <c r="BI546" i="5" s="1"/>
  <c r="BA546" i="5" a="1"/>
  <c r="BA546" i="5" s="1"/>
  <c r="AS546" i="5" a="1"/>
  <c r="AS546" i="5" s="1"/>
  <c r="AF546" i="5" a="1"/>
  <c r="AF546" i="5" s="1"/>
  <c r="X546" i="5" a="1"/>
  <c r="X546" i="5" s="1"/>
  <c r="P546" i="5" a="1"/>
  <c r="P546" i="5" s="1"/>
  <c r="H546" i="5" a="1"/>
  <c r="H546" i="5" s="1"/>
  <c r="DE546" i="5" a="1"/>
  <c r="DE546" i="5" s="1"/>
  <c r="CI546" i="5" a="1"/>
  <c r="CI546" i="5" s="1"/>
  <c r="CA546" i="5" a="1"/>
  <c r="CA546" i="5" s="1"/>
  <c r="AO546" i="5" s="1"/>
  <c r="BG546" i="5" a="1"/>
  <c r="BG546" i="5" s="1"/>
  <c r="AY546" i="5" a="1"/>
  <c r="AY546" i="5" s="1"/>
  <c r="AE546" i="5" a="1"/>
  <c r="AE546" i="5" s="1"/>
  <c r="W546" i="5" a="1"/>
  <c r="W546" i="5" s="1"/>
  <c r="O546" i="5" a="1"/>
  <c r="O546" i="5" s="1"/>
  <c r="G546" i="5" a="1"/>
  <c r="G546" i="5" s="1"/>
  <c r="DC546" i="5" a="1"/>
  <c r="DC546" i="5" s="1"/>
  <c r="CG546" i="5" a="1"/>
  <c r="CG546" i="5" s="1"/>
  <c r="BQ546" i="5" a="1"/>
  <c r="BQ546" i="5" s="1"/>
  <c r="BE546" i="5" a="1"/>
  <c r="BE546" i="5" s="1"/>
  <c r="AW546" i="5" a="1"/>
  <c r="AW546" i="5" s="1"/>
  <c r="A547" i="5"/>
  <c r="AJ546" i="5" a="1"/>
  <c r="AJ546" i="5" s="1"/>
  <c r="AB546" i="5" a="1"/>
  <c r="AB546" i="5" s="1"/>
  <c r="T546" i="5" a="1"/>
  <c r="T546" i="5" s="1"/>
  <c r="L546" i="5" a="1"/>
  <c r="L546" i="5" s="1"/>
  <c r="D546" i="5" a="1"/>
  <c r="D546" i="5" s="1"/>
  <c r="BK546" i="5" a="1"/>
  <c r="BK546" i="5" s="1"/>
  <c r="K546" i="5" a="1"/>
  <c r="K546" i="5" s="1"/>
  <c r="BC546" i="5" a="1"/>
  <c r="BC546" i="5" s="1"/>
  <c r="AI546" i="5" a="1"/>
  <c r="AI546" i="5" s="1"/>
  <c r="C546" i="5" a="1"/>
  <c r="C546" i="5" s="1"/>
  <c r="DI546" i="5" a="1"/>
  <c r="DI546" i="5" s="1"/>
  <c r="DA546" i="5" a="1"/>
  <c r="DA546" i="5" s="1"/>
  <c r="AU546" i="5" a="1"/>
  <c r="AU546" i="5" s="1"/>
  <c r="AA546" i="5" a="1"/>
  <c r="AA546" i="5" s="1"/>
  <c r="CE546" i="5" a="1"/>
  <c r="CE546" i="5" s="1"/>
  <c r="S546" i="5" a="1"/>
  <c r="S546" i="5" s="1"/>
  <c r="AL595" i="5" a="1"/>
  <c r="AL595" i="5" s="1"/>
  <c r="AH595" i="5" a="1"/>
  <c r="AH595" i="5" s="1"/>
  <c r="AD595" i="5" a="1"/>
  <c r="AD595" i="5" s="1"/>
  <c r="Z595" i="5" a="1"/>
  <c r="Z595" i="5" s="1"/>
  <c r="V595" i="5" a="1"/>
  <c r="V595" i="5" s="1"/>
  <c r="R595" i="5" a="1"/>
  <c r="R595" i="5" s="1"/>
  <c r="N595" i="5" a="1"/>
  <c r="N595" i="5" s="1"/>
  <c r="J595" i="5" a="1"/>
  <c r="J595" i="5" s="1"/>
  <c r="F595" i="5" a="1"/>
  <c r="F595" i="5" s="1"/>
  <c r="DD595" i="5" a="1"/>
  <c r="DD595" i="5" s="1"/>
  <c r="CK595" i="5" a="1"/>
  <c r="CK595" i="5" s="1"/>
  <c r="CB595" i="5" a="1"/>
  <c r="CB595" i="5" s="1"/>
  <c r="BG595" i="5" a="1"/>
  <c r="BG595" i="5" s="1"/>
  <c r="AX595" i="5" a="1"/>
  <c r="AX595" i="5" s="1"/>
  <c r="AS595" i="5" a="1"/>
  <c r="AS595" i="5" s="1"/>
  <c r="AK595" i="5" a="1"/>
  <c r="AK595" i="5" s="1"/>
  <c r="AB595" i="5" a="1"/>
  <c r="AB595" i="5" s="1"/>
  <c r="S595" i="5" a="1"/>
  <c r="S595" i="5" s="1"/>
  <c r="E595" i="5" a="1"/>
  <c r="E595" i="5" s="1"/>
  <c r="A596" i="5"/>
  <c r="DG595" i="5" a="1"/>
  <c r="DG595" i="5" s="1"/>
  <c r="DB595" i="5" a="1"/>
  <c r="DB595" i="5" s="1"/>
  <c r="CI595" i="5" a="1"/>
  <c r="CI595" i="5" s="1"/>
  <c r="CD595" i="5" a="1"/>
  <c r="CD595" i="5" s="1"/>
  <c r="BB595" i="5" a="1"/>
  <c r="BB595" i="5" s="1"/>
  <c r="AI595" i="5" a="1"/>
  <c r="AI595" i="5" s="1"/>
  <c r="DL595" i="5" a="1"/>
  <c r="DL595" i="5" s="1"/>
  <c r="DF595" i="5" a="1"/>
  <c r="DF595" i="5" s="1"/>
  <c r="CF595" i="5" a="1"/>
  <c r="CF595" i="5" s="1"/>
  <c r="BC595" i="5" a="1"/>
  <c r="BC595" i="5" s="1"/>
  <c r="AV595" i="5" a="1"/>
  <c r="AV595" i="5" s="1"/>
  <c r="P595" i="5" a="1"/>
  <c r="P595" i="5" s="1"/>
  <c r="D595" i="5" a="1"/>
  <c r="D595" i="5" s="1"/>
  <c r="DJ595" i="5" a="1"/>
  <c r="DJ595" i="5" s="1"/>
  <c r="CJ595" i="5" a="1"/>
  <c r="CJ595" i="5" s="1"/>
  <c r="BL595" i="5" a="1"/>
  <c r="BL595" i="5" s="1"/>
  <c r="BF595" i="5" a="1"/>
  <c r="BF595" i="5" s="1"/>
  <c r="AZ595" i="5" a="1"/>
  <c r="AZ595" i="5" s="1"/>
  <c r="T595" i="5" a="1"/>
  <c r="T595" i="5" s="1"/>
  <c r="M595" i="5" a="1"/>
  <c r="M595" i="5" s="1"/>
  <c r="DH595" i="5" a="1"/>
  <c r="DH595" i="5" s="1"/>
  <c r="CH595" i="5" a="1"/>
  <c r="CH595" i="5" s="1"/>
  <c r="BJ595" i="5" a="1"/>
  <c r="BJ595" i="5" s="1"/>
  <c r="BD595" i="5" a="1"/>
  <c r="BD595" i="5" s="1"/>
  <c r="AC595" i="5" a="1"/>
  <c r="AC595" i="5" s="1"/>
  <c r="W595" i="5" a="1"/>
  <c r="W595" i="5" s="1"/>
  <c r="Q595" i="5" a="1"/>
  <c r="Q595" i="5" s="1"/>
  <c r="DA595" i="5" a="1"/>
  <c r="DA595" i="5" s="1"/>
  <c r="CC595" i="5" a="1"/>
  <c r="CC595" i="5" s="1"/>
  <c r="BH595" i="5" a="1"/>
  <c r="BH595" i="5" s="1"/>
  <c r="AY595" i="5" a="1"/>
  <c r="AY595" i="5" s="1"/>
  <c r="K595" i="5" a="1"/>
  <c r="K595" i="5" s="1"/>
  <c r="CL595" i="5" a="1"/>
  <c r="CL595" i="5" s="1"/>
  <c r="AW595" i="5" a="1"/>
  <c r="AW595" i="5" s="1"/>
  <c r="I595" i="5" a="1"/>
  <c r="I595" i="5" s="1"/>
  <c r="DI595" i="5" a="1"/>
  <c r="DI595" i="5" s="1"/>
  <c r="CA595" i="5" a="1"/>
  <c r="CA595" i="5" s="1"/>
  <c r="AO595" i="5" s="1"/>
  <c r="BE595" i="5" a="1"/>
  <c r="BE595" i="5" s="1"/>
  <c r="AA595" i="5" a="1"/>
  <c r="AA595" i="5" s="1"/>
  <c r="H595" i="5" a="1"/>
  <c r="H595" i="5" s="1"/>
  <c r="BR595" i="5" a="1"/>
  <c r="BR595" i="5" s="1"/>
  <c r="AU595" i="5" a="1"/>
  <c r="AU595" i="5" s="1"/>
  <c r="AJ595" i="5" a="1"/>
  <c r="AJ595" i="5" s="1"/>
  <c r="G595" i="5" a="1"/>
  <c r="G595" i="5" s="1"/>
  <c r="BQ595" i="5" a="1"/>
  <c r="BQ595" i="5" s="1"/>
  <c r="AT595" i="5" a="1"/>
  <c r="AT595" i="5" s="1"/>
  <c r="Y595" i="5" a="1"/>
  <c r="Y595" i="5" s="1"/>
  <c r="DE595" i="5" a="1"/>
  <c r="DE595" i="5" s="1"/>
  <c r="CG595" i="5" a="1"/>
  <c r="CG595" i="5" s="1"/>
  <c r="BK595" i="5" a="1"/>
  <c r="BK595" i="5" s="1"/>
  <c r="BA595" i="5" a="1"/>
  <c r="BA595" i="5" s="1"/>
  <c r="AG595" i="5" a="1"/>
  <c r="AG595" i="5" s="1"/>
  <c r="X595" i="5" a="1"/>
  <c r="X595" i="5" s="1"/>
  <c r="O595" i="5" a="1"/>
  <c r="O595" i="5" s="1"/>
  <c r="DK595" i="5" a="1"/>
  <c r="DK595" i="5" s="1"/>
  <c r="CE595" i="5" a="1"/>
  <c r="CE595" i="5" s="1"/>
  <c r="BI595" i="5" a="1"/>
  <c r="BI595" i="5" s="1"/>
  <c r="AE595" i="5" a="1"/>
  <c r="AE595" i="5" s="1"/>
  <c r="U595" i="5" a="1"/>
  <c r="U595" i="5" s="1"/>
  <c r="L595" i="5" a="1"/>
  <c r="L595" i="5" s="1"/>
  <c r="DC595" i="5" a="1"/>
  <c r="DC595" i="5" s="1"/>
  <c r="AF595" i="5" a="1"/>
  <c r="AF595" i="5" s="1"/>
  <c r="C595" i="5" a="1"/>
  <c r="C595" i="5" s="1"/>
  <c r="AK619" i="5" a="1"/>
  <c r="AK619" i="5" s="1"/>
  <c r="AG619" i="5" a="1"/>
  <c r="AG619" i="5" s="1"/>
  <c r="AC619" i="5" a="1"/>
  <c r="AC619" i="5" s="1"/>
  <c r="Y619" i="5" a="1"/>
  <c r="Y619" i="5" s="1"/>
  <c r="U619" i="5" a="1"/>
  <c r="U619" i="5" s="1"/>
  <c r="Q619" i="5" a="1"/>
  <c r="Q619" i="5" s="1"/>
  <c r="M619" i="5" a="1"/>
  <c r="M619" i="5" s="1"/>
  <c r="I619" i="5" a="1"/>
  <c r="I619" i="5" s="1"/>
  <c r="E619" i="5" a="1"/>
  <c r="E619" i="5" s="1"/>
  <c r="A620" i="5"/>
  <c r="AS620" i="5" s="1" a="1"/>
  <c r="AS620" i="5" s="1"/>
  <c r="DH619" i="5" a="1"/>
  <c r="DH619" i="5" s="1"/>
  <c r="CK619" i="5" a="1"/>
  <c r="CK619" i="5" s="1"/>
  <c r="CF619" i="5" a="1"/>
  <c r="CF619" i="5" s="1"/>
  <c r="BK619" i="5" a="1"/>
  <c r="BK619" i="5" s="1"/>
  <c r="BB619" i="5" a="1"/>
  <c r="BB619" i="5" s="1"/>
  <c r="AS619" i="5" a="1"/>
  <c r="AS619" i="5" s="1"/>
  <c r="AF619" i="5" a="1"/>
  <c r="AF619" i="5" s="1"/>
  <c r="W619" i="5" a="1"/>
  <c r="W619" i="5" s="1"/>
  <c r="N619" i="5" a="1"/>
  <c r="N619" i="5" s="1"/>
  <c r="DJ619" i="5" a="1"/>
  <c r="DJ619" i="5" s="1"/>
  <c r="DE619" i="5" a="1"/>
  <c r="DE619" i="5" s="1"/>
  <c r="CL619" i="5" a="1"/>
  <c r="CL619" i="5" s="1"/>
  <c r="CG619" i="5" a="1"/>
  <c r="CG619" i="5" s="1"/>
  <c r="CA619" i="5" a="1"/>
  <c r="CA619" i="5" s="1"/>
  <c r="AO619" i="5" s="1"/>
  <c r="BJ619" i="5" a="1"/>
  <c r="BJ619" i="5" s="1"/>
  <c r="BE619" i="5" a="1"/>
  <c r="BE619" i="5" s="1"/>
  <c r="AL619" i="5" a="1"/>
  <c r="AL619" i="5" s="1"/>
  <c r="AA619" i="5" a="1"/>
  <c r="AA619" i="5" s="1"/>
  <c r="V619" i="5" a="1"/>
  <c r="V619" i="5" s="1"/>
  <c r="DC619" i="5" a="1"/>
  <c r="DC619" i="5" s="1"/>
  <c r="BH619" i="5" a="1"/>
  <c r="BH619" i="5" s="1"/>
  <c r="BC619" i="5" a="1"/>
  <c r="BC619" i="5" s="1"/>
  <c r="AX619" i="5" a="1"/>
  <c r="AX619" i="5" s="1"/>
  <c r="T619" i="5" a="1"/>
  <c r="T619" i="5" s="1"/>
  <c r="O619" i="5" a="1"/>
  <c r="O619" i="5" s="1"/>
  <c r="J619" i="5" a="1"/>
  <c r="J619" i="5" s="1"/>
  <c r="D619" i="5" a="1"/>
  <c r="D619" i="5" s="1"/>
  <c r="DF619" i="5" a="1"/>
  <c r="DF619" i="5" s="1"/>
  <c r="CD619" i="5" a="1"/>
  <c r="CD619" i="5" s="1"/>
  <c r="BD619" i="5" a="1"/>
  <c r="BD619" i="5" s="1"/>
  <c r="AW619" i="5" a="1"/>
  <c r="AW619" i="5" s="1"/>
  <c r="R619" i="5" a="1"/>
  <c r="R619" i="5" s="1"/>
  <c r="K619" i="5" a="1"/>
  <c r="K619" i="5" s="1"/>
  <c r="DI619" i="5" a="1"/>
  <c r="DI619" i="5" s="1"/>
  <c r="BR619" i="5" a="1"/>
  <c r="BR619" i="5" s="1"/>
  <c r="BG619" i="5" a="1"/>
  <c r="BG619" i="5" s="1"/>
  <c r="AZ619" i="5" a="1"/>
  <c r="AZ619" i="5" s="1"/>
  <c r="AB619" i="5" a="1"/>
  <c r="AB619" i="5" s="1"/>
  <c r="G619" i="5" a="1"/>
  <c r="G619" i="5" s="1"/>
  <c r="DL619" i="5" a="1"/>
  <c r="DL619" i="5" s="1"/>
  <c r="DD619" i="5" a="1"/>
  <c r="DD619" i="5" s="1"/>
  <c r="DB619" i="5" a="1"/>
  <c r="DB619" i="5" s="1"/>
  <c r="CE619" i="5" a="1"/>
  <c r="CE619" i="5" s="1"/>
  <c r="BA619" i="5" a="1"/>
  <c r="BA619" i="5" s="1"/>
  <c r="AE619" i="5" a="1"/>
  <c r="AE619" i="5" s="1"/>
  <c r="C619" i="5" a="1"/>
  <c r="C619" i="5" s="1"/>
  <c r="DK619" i="5" a="1"/>
  <c r="DK619" i="5" s="1"/>
  <c r="DA619" i="5" a="1"/>
  <c r="DA619" i="5" s="1"/>
  <c r="BI619" i="5" a="1"/>
  <c r="BI619" i="5" s="1"/>
  <c r="AY619" i="5" a="1"/>
  <c r="AY619" i="5" s="1"/>
  <c r="AD619" i="5" a="1"/>
  <c r="AD619" i="5" s="1"/>
  <c r="L619" i="5" a="1"/>
  <c r="L619" i="5" s="1"/>
  <c r="CC619" i="5" a="1"/>
  <c r="CC619" i="5" s="1"/>
  <c r="DG619" i="5" a="1"/>
  <c r="DG619" i="5" s="1"/>
  <c r="CI619" i="5" a="1"/>
  <c r="CI619" i="5" s="1"/>
  <c r="AJ619" i="5" a="1"/>
  <c r="AJ619" i="5" s="1"/>
  <c r="H619" i="5" a="1"/>
  <c r="H619" i="5" s="1"/>
  <c r="CH619" i="5" a="1"/>
  <c r="CH619" i="5" s="1"/>
  <c r="BL619" i="5" a="1"/>
  <c r="BL619" i="5" s="1"/>
  <c r="AT619" i="5" a="1"/>
  <c r="AT619" i="5" s="1"/>
  <c r="AH619" i="5" a="1"/>
  <c r="AH619" i="5" s="1"/>
  <c r="X619" i="5" a="1"/>
  <c r="X619" i="5" s="1"/>
  <c r="F619" i="5" a="1"/>
  <c r="F619" i="5" s="1"/>
  <c r="BF619" i="5" a="1"/>
  <c r="BF619" i="5" s="1"/>
  <c r="AI619" i="5" a="1"/>
  <c r="AI619" i="5" s="1"/>
  <c r="AV619" i="5" a="1"/>
  <c r="AV619" i="5" s="1"/>
  <c r="Z619" i="5" a="1"/>
  <c r="Z619" i="5" s="1"/>
  <c r="AU619" i="5" a="1"/>
  <c r="AU619" i="5" s="1"/>
  <c r="S619" i="5" a="1"/>
  <c r="S619" i="5" s="1"/>
  <c r="CJ619" i="5" a="1"/>
  <c r="CJ619" i="5" s="1"/>
  <c r="P619" i="5" a="1"/>
  <c r="P619" i="5" s="1"/>
  <c r="BQ619" i="5" a="1"/>
  <c r="BQ619" i="5" s="1"/>
  <c r="CB619" i="5" a="1"/>
  <c r="CB619" i="5" s="1"/>
  <c r="AK596" i="5" l="1" a="1"/>
  <c r="AK596" i="5" s="1"/>
  <c r="AG596" i="5" a="1"/>
  <c r="AG596" i="5" s="1"/>
  <c r="AC596" i="5" a="1"/>
  <c r="AC596" i="5" s="1"/>
  <c r="Y596" i="5" a="1"/>
  <c r="Y596" i="5" s="1"/>
  <c r="U596" i="5" a="1"/>
  <c r="U596" i="5" s="1"/>
  <c r="Q596" i="5" a="1"/>
  <c r="Q596" i="5" s="1"/>
  <c r="M596" i="5" a="1"/>
  <c r="M596" i="5" s="1"/>
  <c r="I596" i="5" a="1"/>
  <c r="I596" i="5" s="1"/>
  <c r="E596" i="5" a="1"/>
  <c r="E596" i="5" s="1"/>
  <c r="DJ596" i="5" a="1"/>
  <c r="DJ596" i="5" s="1"/>
  <c r="DA596" i="5" a="1"/>
  <c r="DA596" i="5" s="1"/>
  <c r="CD596" i="5" a="1"/>
  <c r="CD596" i="5" s="1"/>
  <c r="BI596" i="5" a="1"/>
  <c r="BI596" i="5" s="1"/>
  <c r="BD596" i="5" a="1"/>
  <c r="BD596" i="5" s="1"/>
  <c r="AU596" i="5" a="1"/>
  <c r="AU596" i="5" s="1"/>
  <c r="AD596" i="5" a="1"/>
  <c r="AD596" i="5" s="1"/>
  <c r="P596" i="5" a="1"/>
  <c r="P596" i="5" s="1"/>
  <c r="G596" i="5" a="1"/>
  <c r="G596" i="5" s="1"/>
  <c r="DK596" i="5" a="1"/>
  <c r="DK596" i="5" s="1"/>
  <c r="DE596" i="5" a="1"/>
  <c r="DE596" i="5" s="1"/>
  <c r="CL596" i="5" a="1"/>
  <c r="CL596" i="5" s="1"/>
  <c r="CG596" i="5" a="1"/>
  <c r="CG596" i="5" s="1"/>
  <c r="AZ596" i="5" a="1"/>
  <c r="AZ596" i="5" s="1"/>
  <c r="AB596" i="5" a="1"/>
  <c r="AB596" i="5" s="1"/>
  <c r="W596" i="5" a="1"/>
  <c r="W596" i="5" s="1"/>
  <c r="R596" i="5" a="1"/>
  <c r="R596" i="5" s="1"/>
  <c r="DI596" i="5" a="1"/>
  <c r="DI596" i="5" s="1"/>
  <c r="BF596" i="5" a="1"/>
  <c r="BF596" i="5" s="1"/>
  <c r="AY596" i="5" a="1"/>
  <c r="AY596" i="5" s="1"/>
  <c r="Z596" i="5" a="1"/>
  <c r="Z596" i="5" s="1"/>
  <c r="N596" i="5" a="1"/>
  <c r="N596" i="5" s="1"/>
  <c r="H596" i="5" a="1"/>
  <c r="H596" i="5" s="1"/>
  <c r="CA596" i="5" a="1"/>
  <c r="CA596" i="5" s="1"/>
  <c r="AO596" i="5" s="1"/>
  <c r="BC596" i="5" a="1"/>
  <c r="BC596" i="5" s="1"/>
  <c r="K596" i="5" a="1"/>
  <c r="K596" i="5" s="1"/>
  <c r="CK596" i="5" a="1"/>
  <c r="CK596" i="5" s="1"/>
  <c r="CE596" i="5" a="1"/>
  <c r="CE596" i="5" s="1"/>
  <c r="BQ596" i="5" a="1"/>
  <c r="BQ596" i="5" s="1"/>
  <c r="BG596" i="5" a="1"/>
  <c r="BG596" i="5" s="1"/>
  <c r="AA596" i="5" a="1"/>
  <c r="AA596" i="5" s="1"/>
  <c r="O596" i="5" a="1"/>
  <c r="O596" i="5" s="1"/>
  <c r="DH596" i="5" a="1"/>
  <c r="DH596" i="5" s="1"/>
  <c r="CJ596" i="5" a="1"/>
  <c r="CJ596" i="5" s="1"/>
  <c r="BE596" i="5" a="1"/>
  <c r="BE596" i="5" s="1"/>
  <c r="AV596" i="5" a="1"/>
  <c r="AV596" i="5" s="1"/>
  <c r="AL596" i="5" a="1"/>
  <c r="AL596" i="5" s="1"/>
  <c r="S596" i="5" a="1"/>
  <c r="S596" i="5" s="1"/>
  <c r="J596" i="5" a="1"/>
  <c r="J596" i="5" s="1"/>
  <c r="DG596" i="5" a="1"/>
  <c r="DG596" i="5" s="1"/>
  <c r="CI596" i="5" a="1"/>
  <c r="CI596" i="5" s="1"/>
  <c r="BR596" i="5" a="1"/>
  <c r="BR596" i="5" s="1"/>
  <c r="AT596" i="5" a="1"/>
  <c r="AT596" i="5" s="1"/>
  <c r="DF596" i="5" a="1"/>
  <c r="DF596" i="5" s="1"/>
  <c r="CH596" i="5" a="1"/>
  <c r="CH596" i="5" s="1"/>
  <c r="BL596" i="5" a="1"/>
  <c r="BL596" i="5" s="1"/>
  <c r="AS596" i="5" a="1"/>
  <c r="AS596" i="5" s="1"/>
  <c r="AJ596" i="5" a="1"/>
  <c r="AJ596" i="5" s="1"/>
  <c r="DD596" i="5" a="1"/>
  <c r="DD596" i="5" s="1"/>
  <c r="CF596" i="5" a="1"/>
  <c r="CF596" i="5" s="1"/>
  <c r="BK596" i="5" a="1"/>
  <c r="BK596" i="5" s="1"/>
  <c r="BB596" i="5" a="1"/>
  <c r="BB596" i="5" s="1"/>
  <c r="AI596" i="5" a="1"/>
  <c r="AI596" i="5" s="1"/>
  <c r="F596" i="5" a="1"/>
  <c r="F596" i="5" s="1"/>
  <c r="DC596" i="5" a="1"/>
  <c r="DC596" i="5" s="1"/>
  <c r="BJ596" i="5" a="1"/>
  <c r="BJ596" i="5" s="1"/>
  <c r="BA596" i="5" a="1"/>
  <c r="BA596" i="5" s="1"/>
  <c r="AH596" i="5" a="1"/>
  <c r="AH596" i="5" s="1"/>
  <c r="X596" i="5" a="1"/>
  <c r="X596" i="5" s="1"/>
  <c r="DL596" i="5" a="1"/>
  <c r="DL596" i="5" s="1"/>
  <c r="DB596" i="5" a="1"/>
  <c r="DB596" i="5" s="1"/>
  <c r="BH596" i="5" a="1"/>
  <c r="BH596" i="5" s="1"/>
  <c r="AF596" i="5" a="1"/>
  <c r="AF596" i="5" s="1"/>
  <c r="D596" i="5" a="1"/>
  <c r="D596" i="5" s="1"/>
  <c r="CB596" i="5" a="1"/>
  <c r="CB596" i="5" s="1"/>
  <c r="AW596" i="5" a="1"/>
  <c r="AW596" i="5" s="1"/>
  <c r="T596" i="5" a="1"/>
  <c r="T596" i="5" s="1"/>
  <c r="AX596" i="5" a="1"/>
  <c r="AX596" i="5" s="1"/>
  <c r="C596" i="5" a="1"/>
  <c r="C596" i="5" s="1"/>
  <c r="AE596" i="5" a="1"/>
  <c r="AE596" i="5" s="1"/>
  <c r="L596" i="5" a="1"/>
  <c r="L596" i="5" s="1"/>
  <c r="V596" i="5" a="1"/>
  <c r="V596" i="5" s="1"/>
  <c r="CC596" i="5" a="1"/>
  <c r="CC596" i="5" s="1"/>
  <c r="DK547" i="5" a="1"/>
  <c r="DK547" i="5" s="1"/>
  <c r="DG547" i="5" a="1"/>
  <c r="DG547" i="5" s="1"/>
  <c r="DC547" i="5" a="1"/>
  <c r="DC547" i="5" s="1"/>
  <c r="CK547" i="5" a="1"/>
  <c r="CK547" i="5" s="1"/>
  <c r="CG547" i="5" a="1"/>
  <c r="CG547" i="5" s="1"/>
  <c r="CC547" i="5" a="1"/>
  <c r="CC547" i="5" s="1"/>
  <c r="BQ547" i="5" a="1"/>
  <c r="BQ547" i="5" s="1"/>
  <c r="BI547" i="5" a="1"/>
  <c r="BI547" i="5" s="1"/>
  <c r="BE547" i="5" a="1"/>
  <c r="BE547" i="5" s="1"/>
  <c r="BA547" i="5" a="1"/>
  <c r="BA547" i="5" s="1"/>
  <c r="AW547" i="5" a="1"/>
  <c r="AW547" i="5" s="1"/>
  <c r="AS547" i="5" a="1"/>
  <c r="AS547" i="5" s="1"/>
  <c r="AK547" i="5" a="1"/>
  <c r="AK547" i="5" s="1"/>
  <c r="AG547" i="5" a="1"/>
  <c r="AG547" i="5" s="1"/>
  <c r="AC547" i="5" a="1"/>
  <c r="AC547" i="5" s="1"/>
  <c r="Y547" i="5" a="1"/>
  <c r="Y547" i="5" s="1"/>
  <c r="U547" i="5" a="1"/>
  <c r="U547" i="5" s="1"/>
  <c r="Q547" i="5" a="1"/>
  <c r="Q547" i="5" s="1"/>
  <c r="M547" i="5" a="1"/>
  <c r="M547" i="5" s="1"/>
  <c r="I547" i="5" a="1"/>
  <c r="I547" i="5" s="1"/>
  <c r="E547" i="5" a="1"/>
  <c r="E547" i="5" s="1"/>
  <c r="DJ547" i="5" a="1"/>
  <c r="DJ547" i="5" s="1"/>
  <c r="DF547" i="5" a="1"/>
  <c r="DF547" i="5" s="1"/>
  <c r="DB547" i="5" a="1"/>
  <c r="DB547" i="5" s="1"/>
  <c r="CJ547" i="5" a="1"/>
  <c r="CJ547" i="5" s="1"/>
  <c r="CF547" i="5" a="1"/>
  <c r="CF547" i="5" s="1"/>
  <c r="CB547" i="5" a="1"/>
  <c r="CB547" i="5" s="1"/>
  <c r="BL547" i="5" a="1"/>
  <c r="BL547" i="5" s="1"/>
  <c r="BH547" i="5" a="1"/>
  <c r="BH547" i="5" s="1"/>
  <c r="BD547" i="5" a="1"/>
  <c r="BD547" i="5" s="1"/>
  <c r="AZ547" i="5" a="1"/>
  <c r="AZ547" i="5" s="1"/>
  <c r="AV547" i="5" a="1"/>
  <c r="AV547" i="5" s="1"/>
  <c r="AJ547" i="5" a="1"/>
  <c r="AJ547" i="5" s="1"/>
  <c r="AF547" i="5" a="1"/>
  <c r="AF547" i="5" s="1"/>
  <c r="AB547" i="5" a="1"/>
  <c r="AB547" i="5" s="1"/>
  <c r="X547" i="5" a="1"/>
  <c r="X547" i="5" s="1"/>
  <c r="T547" i="5" a="1"/>
  <c r="T547" i="5" s="1"/>
  <c r="P547" i="5" a="1"/>
  <c r="P547" i="5" s="1"/>
  <c r="L547" i="5" a="1"/>
  <c r="L547" i="5" s="1"/>
  <c r="H547" i="5" a="1"/>
  <c r="H547" i="5" s="1"/>
  <c r="D547" i="5" a="1"/>
  <c r="D547" i="5" s="1"/>
  <c r="DI547" i="5" a="1"/>
  <c r="DI547" i="5" s="1"/>
  <c r="DE547" i="5" a="1"/>
  <c r="DE547" i="5" s="1"/>
  <c r="DA547" i="5" a="1"/>
  <c r="DA547" i="5" s="1"/>
  <c r="CI547" i="5" a="1"/>
  <c r="CI547" i="5" s="1"/>
  <c r="CE547" i="5" a="1"/>
  <c r="CE547" i="5" s="1"/>
  <c r="CA547" i="5" a="1"/>
  <c r="CA547" i="5" s="1"/>
  <c r="AO547" i="5" s="1"/>
  <c r="BK547" i="5" a="1"/>
  <c r="BK547" i="5" s="1"/>
  <c r="BG547" i="5" a="1"/>
  <c r="BG547" i="5" s="1"/>
  <c r="BC547" i="5" a="1"/>
  <c r="BC547" i="5" s="1"/>
  <c r="AY547" i="5" a="1"/>
  <c r="AY547" i="5" s="1"/>
  <c r="AU547" i="5" a="1"/>
  <c r="AU547" i="5" s="1"/>
  <c r="CH547" i="5" a="1"/>
  <c r="CH547" i="5" s="1"/>
  <c r="AD547" i="5" a="1"/>
  <c r="AD547" i="5" s="1"/>
  <c r="G547" i="5" a="1"/>
  <c r="G547" i="5" s="1"/>
  <c r="BJ547" i="5" a="1"/>
  <c r="BJ547" i="5" s="1"/>
  <c r="AA547" i="5" a="1"/>
  <c r="AA547" i="5" s="1"/>
  <c r="R547" i="5" a="1"/>
  <c r="R547" i="5" s="1"/>
  <c r="DD547" i="5" a="1"/>
  <c r="DD547" i="5" s="1"/>
  <c r="AX547" i="5" a="1"/>
  <c r="AX547" i="5" s="1"/>
  <c r="AL547" i="5" a="1"/>
  <c r="AL547" i="5" s="1"/>
  <c r="O547" i="5" a="1"/>
  <c r="O547" i="5" s="1"/>
  <c r="F547" i="5" a="1"/>
  <c r="F547" i="5" s="1"/>
  <c r="A548" i="5"/>
  <c r="CD547" i="5" a="1"/>
  <c r="CD547" i="5" s="1"/>
  <c r="AI547" i="5" a="1"/>
  <c r="AI547" i="5" s="1"/>
  <c r="Z547" i="5" a="1"/>
  <c r="Z547" i="5" s="1"/>
  <c r="C547" i="5" a="1"/>
  <c r="C547" i="5" s="1"/>
  <c r="DL547" i="5" a="1"/>
  <c r="DL547" i="5" s="1"/>
  <c r="BF547" i="5" a="1"/>
  <c r="BF547" i="5" s="1"/>
  <c r="W547" i="5" a="1"/>
  <c r="W547" i="5" s="1"/>
  <c r="N547" i="5" a="1"/>
  <c r="N547" i="5" s="1"/>
  <c r="CL547" i="5" a="1"/>
  <c r="CL547" i="5" s="1"/>
  <c r="AT547" i="5" a="1"/>
  <c r="AT547" i="5" s="1"/>
  <c r="AH547" i="5" a="1"/>
  <c r="AH547" i="5" s="1"/>
  <c r="K547" i="5" a="1"/>
  <c r="K547" i="5" s="1"/>
  <c r="S547" i="5" a="1"/>
  <c r="S547" i="5" s="1"/>
  <c r="BB547" i="5" a="1"/>
  <c r="BB547" i="5" s="1"/>
  <c r="J547" i="5" a="1"/>
  <c r="J547" i="5" s="1"/>
  <c r="DH547" i="5" a="1"/>
  <c r="DH547" i="5" s="1"/>
  <c r="AE547" i="5" a="1"/>
  <c r="AE547" i="5" s="1"/>
  <c r="BR547" i="5" a="1"/>
  <c r="BR547" i="5" s="1"/>
  <c r="V547" i="5" a="1"/>
  <c r="V547" i="5" s="1"/>
  <c r="AL442" i="5" a="1"/>
  <c r="AL442" i="5" s="1"/>
  <c r="AH442" i="5" a="1"/>
  <c r="AH442" i="5" s="1"/>
  <c r="AD442" i="5" a="1"/>
  <c r="AD442" i="5" s="1"/>
  <c r="Z442" i="5" a="1"/>
  <c r="Z442" i="5" s="1"/>
  <c r="V442" i="5" a="1"/>
  <c r="V442" i="5" s="1"/>
  <c r="R442" i="5" a="1"/>
  <c r="R442" i="5" s="1"/>
  <c r="N442" i="5" a="1"/>
  <c r="N442" i="5" s="1"/>
  <c r="J442" i="5" a="1"/>
  <c r="J442" i="5" s="1"/>
  <c r="F442" i="5" a="1"/>
  <c r="F442" i="5" s="1"/>
  <c r="DK442" i="5" a="1"/>
  <c r="DK442" i="5" s="1"/>
  <c r="DG442" i="5" a="1"/>
  <c r="DG442" i="5" s="1"/>
  <c r="DC442" i="5" a="1"/>
  <c r="DC442" i="5" s="1"/>
  <c r="CK442" i="5" a="1"/>
  <c r="CK442" i="5" s="1"/>
  <c r="CG442" i="5" a="1"/>
  <c r="CG442" i="5" s="1"/>
  <c r="CC442" i="5" a="1"/>
  <c r="CC442" i="5" s="1"/>
  <c r="BQ442" i="5" a="1"/>
  <c r="BQ442" i="5" s="1"/>
  <c r="BI442" i="5" a="1"/>
  <c r="BI442" i="5" s="1"/>
  <c r="BE442" i="5" a="1"/>
  <c r="BE442" i="5" s="1"/>
  <c r="BA442" i="5" a="1"/>
  <c r="BA442" i="5" s="1"/>
  <c r="AW442" i="5" a="1"/>
  <c r="AW442" i="5" s="1"/>
  <c r="AS442" i="5" a="1"/>
  <c r="AS442" i="5" s="1"/>
  <c r="AK442" i="5" a="1"/>
  <c r="AK442" i="5" s="1"/>
  <c r="AG442" i="5" a="1"/>
  <c r="AG442" i="5" s="1"/>
  <c r="AC442" i="5" a="1"/>
  <c r="AC442" i="5" s="1"/>
  <c r="Y442" i="5" a="1"/>
  <c r="Y442" i="5" s="1"/>
  <c r="U442" i="5" a="1"/>
  <c r="U442" i="5" s="1"/>
  <c r="Q442" i="5" a="1"/>
  <c r="Q442" i="5" s="1"/>
  <c r="M442" i="5" a="1"/>
  <c r="M442" i="5" s="1"/>
  <c r="I442" i="5" a="1"/>
  <c r="I442" i="5" s="1"/>
  <c r="E442" i="5" a="1"/>
  <c r="E442" i="5" s="1"/>
  <c r="AJ442" i="5" a="1"/>
  <c r="AJ442" i="5" s="1"/>
  <c r="AF442" i="5" a="1"/>
  <c r="AF442" i="5" s="1"/>
  <c r="AB442" i="5" a="1"/>
  <c r="AB442" i="5" s="1"/>
  <c r="X442" i="5" a="1"/>
  <c r="X442" i="5" s="1"/>
  <c r="T442" i="5" a="1"/>
  <c r="T442" i="5" s="1"/>
  <c r="P442" i="5" a="1"/>
  <c r="P442" i="5" s="1"/>
  <c r="L442" i="5" a="1"/>
  <c r="L442" i="5" s="1"/>
  <c r="H442" i="5" a="1"/>
  <c r="H442" i="5" s="1"/>
  <c r="D442" i="5" a="1"/>
  <c r="D442" i="5" s="1"/>
  <c r="DI442" i="5" a="1"/>
  <c r="DI442" i="5" s="1"/>
  <c r="DE442" i="5" a="1"/>
  <c r="DE442" i="5" s="1"/>
  <c r="DA442" i="5" a="1"/>
  <c r="DA442" i="5" s="1"/>
  <c r="CI442" i="5" a="1"/>
  <c r="CI442" i="5" s="1"/>
  <c r="CE442" i="5" a="1"/>
  <c r="CE442" i="5" s="1"/>
  <c r="CA442" i="5" a="1"/>
  <c r="CA442" i="5" s="1"/>
  <c r="AO442" i="5" s="1"/>
  <c r="BK442" i="5" a="1"/>
  <c r="BK442" i="5" s="1"/>
  <c r="BG442" i="5" a="1"/>
  <c r="BG442" i="5" s="1"/>
  <c r="BC442" i="5" a="1"/>
  <c r="BC442" i="5" s="1"/>
  <c r="AY442" i="5" a="1"/>
  <c r="AY442" i="5" s="1"/>
  <c r="AU442" i="5" a="1"/>
  <c r="AU442" i="5" s="1"/>
  <c r="A443" i="5"/>
  <c r="AI442" i="5" a="1"/>
  <c r="AI442" i="5" s="1"/>
  <c r="AE442" i="5" a="1"/>
  <c r="AE442" i="5" s="1"/>
  <c r="AA442" i="5" a="1"/>
  <c r="AA442" i="5" s="1"/>
  <c r="W442" i="5" a="1"/>
  <c r="W442" i="5" s="1"/>
  <c r="S442" i="5" a="1"/>
  <c r="S442" i="5" s="1"/>
  <c r="O442" i="5" a="1"/>
  <c r="O442" i="5" s="1"/>
  <c r="K442" i="5" a="1"/>
  <c r="K442" i="5" s="1"/>
  <c r="G442" i="5" a="1"/>
  <c r="G442" i="5" s="1"/>
  <c r="C442" i="5" a="1"/>
  <c r="C442" i="5" s="1"/>
  <c r="CL442" i="5" a="1"/>
  <c r="CL442" i="5" s="1"/>
  <c r="BJ442" i="5" a="1"/>
  <c r="BJ442" i="5" s="1"/>
  <c r="AT442" i="5" a="1"/>
  <c r="AT442" i="5" s="1"/>
  <c r="CJ442" i="5" a="1"/>
  <c r="CJ442" i="5" s="1"/>
  <c r="BH442" i="5" a="1"/>
  <c r="BH442" i="5" s="1"/>
  <c r="DL442" i="5" a="1"/>
  <c r="DL442" i="5" s="1"/>
  <c r="CH442" i="5" a="1"/>
  <c r="CH442" i="5" s="1"/>
  <c r="BF442" i="5" a="1"/>
  <c r="BF442" i="5" s="1"/>
  <c r="DJ442" i="5" a="1"/>
  <c r="DJ442" i="5" s="1"/>
  <c r="CF442" i="5" a="1"/>
  <c r="CF442" i="5" s="1"/>
  <c r="BD442" i="5" a="1"/>
  <c r="BD442" i="5" s="1"/>
  <c r="DH442" i="5" a="1"/>
  <c r="DH442" i="5" s="1"/>
  <c r="CD442" i="5" a="1"/>
  <c r="CD442" i="5" s="1"/>
  <c r="BB442" i="5" a="1"/>
  <c r="BB442" i="5" s="1"/>
  <c r="DF442" i="5" a="1"/>
  <c r="DF442" i="5" s="1"/>
  <c r="CB442" i="5" a="1"/>
  <c r="CB442" i="5" s="1"/>
  <c r="AZ442" i="5" a="1"/>
  <c r="AZ442" i="5" s="1"/>
  <c r="DD442" i="5" a="1"/>
  <c r="DD442" i="5" s="1"/>
  <c r="BR442" i="5" a="1"/>
  <c r="BR442" i="5" s="1"/>
  <c r="AX442" i="5" a="1"/>
  <c r="AX442" i="5" s="1"/>
  <c r="DB442" i="5" a="1"/>
  <c r="DB442" i="5" s="1"/>
  <c r="BL442" i="5" a="1"/>
  <c r="BL442" i="5" s="1"/>
  <c r="AV442" i="5" a="1"/>
  <c r="AV442" i="5" s="1"/>
  <c r="DJ205" i="5" a="1"/>
  <c r="DJ205" i="5" s="1"/>
  <c r="DF205" i="5" a="1"/>
  <c r="DF205" i="5" s="1"/>
  <c r="DB205" i="5" a="1"/>
  <c r="DB205" i="5" s="1"/>
  <c r="CJ205" i="5" a="1"/>
  <c r="CJ205" i="5" s="1"/>
  <c r="CF205" i="5" a="1"/>
  <c r="CF205" i="5" s="1"/>
  <c r="CB205" i="5" a="1"/>
  <c r="CB205" i="5" s="1"/>
  <c r="BL205" i="5" a="1"/>
  <c r="BL205" i="5" s="1"/>
  <c r="BH205" i="5" a="1"/>
  <c r="BH205" i="5" s="1"/>
  <c r="BD205" i="5" a="1"/>
  <c r="BD205" i="5" s="1"/>
  <c r="AZ205" i="5" a="1"/>
  <c r="AZ205" i="5" s="1"/>
  <c r="AV205" i="5" a="1"/>
  <c r="AV205" i="5" s="1"/>
  <c r="AJ205" i="5" a="1"/>
  <c r="AJ205" i="5" s="1"/>
  <c r="AF205" i="5" a="1"/>
  <c r="AF205" i="5" s="1"/>
  <c r="AB205" i="5" a="1"/>
  <c r="AB205" i="5" s="1"/>
  <c r="X205" i="5" a="1"/>
  <c r="X205" i="5" s="1"/>
  <c r="T205" i="5" a="1"/>
  <c r="T205" i="5" s="1"/>
  <c r="P205" i="5" a="1"/>
  <c r="P205" i="5" s="1"/>
  <c r="L205" i="5" a="1"/>
  <c r="L205" i="5" s="1"/>
  <c r="H205" i="5" a="1"/>
  <c r="H205" i="5" s="1"/>
  <c r="D205" i="5" a="1"/>
  <c r="D205" i="5" s="1"/>
  <c r="A206" i="5"/>
  <c r="DL205" i="5" a="1"/>
  <c r="DL205" i="5" s="1"/>
  <c r="DG205" i="5" a="1"/>
  <c r="DG205" i="5" s="1"/>
  <c r="DA205" i="5" a="1"/>
  <c r="DA205" i="5" s="1"/>
  <c r="CH205" i="5" a="1"/>
  <c r="CH205" i="5" s="1"/>
  <c r="CC205" i="5" a="1"/>
  <c r="CC205" i="5" s="1"/>
  <c r="BK205" i="5" a="1"/>
  <c r="BK205" i="5" s="1"/>
  <c r="BF205" i="5" a="1"/>
  <c r="BF205" i="5" s="1"/>
  <c r="BA205" i="5" a="1"/>
  <c r="BA205" i="5" s="1"/>
  <c r="AU205" i="5" a="1"/>
  <c r="AU205" i="5" s="1"/>
  <c r="AH205" i="5" a="1"/>
  <c r="AH205" i="5" s="1"/>
  <c r="AC205" i="5" a="1"/>
  <c r="AC205" i="5" s="1"/>
  <c r="W205" i="5" a="1"/>
  <c r="W205" i="5" s="1"/>
  <c r="R205" i="5" a="1"/>
  <c r="R205" i="5" s="1"/>
  <c r="M205" i="5" a="1"/>
  <c r="M205" i="5" s="1"/>
  <c r="G205" i="5" a="1"/>
  <c r="G205" i="5" s="1"/>
  <c r="DE205" i="5" a="1"/>
  <c r="DE205" i="5" s="1"/>
  <c r="CK205" i="5" a="1"/>
  <c r="CK205" i="5" s="1"/>
  <c r="CD205" i="5" a="1"/>
  <c r="CD205" i="5" s="1"/>
  <c r="BJ205" i="5" a="1"/>
  <c r="BJ205" i="5" s="1"/>
  <c r="BC205" i="5" a="1"/>
  <c r="BC205" i="5" s="1"/>
  <c r="AW205" i="5" a="1"/>
  <c r="AW205" i="5" s="1"/>
  <c r="AG205" i="5" a="1"/>
  <c r="AG205" i="5" s="1"/>
  <c r="Z205" i="5" a="1"/>
  <c r="Z205" i="5" s="1"/>
  <c r="S205" i="5" a="1"/>
  <c r="S205" i="5" s="1"/>
  <c r="K205" i="5" a="1"/>
  <c r="K205" i="5" s="1"/>
  <c r="E205" i="5" a="1"/>
  <c r="E205" i="5" s="1"/>
  <c r="DI205" i="5" a="1"/>
  <c r="DI205" i="5" s="1"/>
  <c r="DC205" i="5" a="1"/>
  <c r="DC205" i="5" s="1"/>
  <c r="CG205" i="5" a="1"/>
  <c r="CG205" i="5" s="1"/>
  <c r="BR205" i="5" a="1"/>
  <c r="BR205" i="5" s="1"/>
  <c r="BG205" i="5" a="1"/>
  <c r="BG205" i="5" s="1"/>
  <c r="AY205" i="5" a="1"/>
  <c r="AY205" i="5" s="1"/>
  <c r="AS205" i="5" a="1"/>
  <c r="AS205" i="5" s="1"/>
  <c r="AK205" i="5" a="1"/>
  <c r="AK205" i="5" s="1"/>
  <c r="AD205" i="5" a="1"/>
  <c r="AD205" i="5" s="1"/>
  <c r="V205" i="5" a="1"/>
  <c r="V205" i="5" s="1"/>
  <c r="O205" i="5" a="1"/>
  <c r="O205" i="5" s="1"/>
  <c r="I205" i="5" a="1"/>
  <c r="I205" i="5" s="1"/>
  <c r="DD205" i="5" a="1"/>
  <c r="DD205" i="5" s="1"/>
  <c r="BB205" i="5" a="1"/>
  <c r="BB205" i="5" s="1"/>
  <c r="AI205" i="5" a="1"/>
  <c r="AI205" i="5" s="1"/>
  <c r="F205" i="5" a="1"/>
  <c r="F205" i="5" s="1"/>
  <c r="CL205" i="5" a="1"/>
  <c r="CL205" i="5" s="1"/>
  <c r="AX205" i="5" a="1"/>
  <c r="AX205" i="5" s="1"/>
  <c r="AE205" i="5" a="1"/>
  <c r="AE205" i="5" s="1"/>
  <c r="C205" i="5" a="1"/>
  <c r="C205" i="5" s="1"/>
  <c r="CI205" i="5" a="1"/>
  <c r="CI205" i="5" s="1"/>
  <c r="AT205" i="5" a="1"/>
  <c r="AT205" i="5" s="1"/>
  <c r="AA205" i="5" a="1"/>
  <c r="AA205" i="5" s="1"/>
  <c r="CE205" i="5" a="1"/>
  <c r="CE205" i="5" s="1"/>
  <c r="Y205" i="5" a="1"/>
  <c r="Y205" i="5" s="1"/>
  <c r="CA205" i="5" a="1"/>
  <c r="CA205" i="5" s="1"/>
  <c r="AO205" i="5" s="1"/>
  <c r="U205" i="5" a="1"/>
  <c r="U205" i="5" s="1"/>
  <c r="BQ205" i="5" a="1"/>
  <c r="BQ205" i="5" s="1"/>
  <c r="Q205" i="5" a="1"/>
  <c r="Q205" i="5" s="1"/>
  <c r="DK205" i="5" a="1"/>
  <c r="DK205" i="5" s="1"/>
  <c r="BI205" i="5" a="1"/>
  <c r="BI205" i="5" s="1"/>
  <c r="N205" i="5" a="1"/>
  <c r="N205" i="5" s="1"/>
  <c r="DH205" i="5" a="1"/>
  <c r="DH205" i="5" s="1"/>
  <c r="BE205" i="5" a="1"/>
  <c r="BE205" i="5" s="1"/>
  <c r="AL205" i="5" a="1"/>
  <c r="AL205" i="5" s="1"/>
  <c r="J205" i="5" a="1"/>
  <c r="J205" i="5" s="1"/>
  <c r="AK370" i="5" a="1"/>
  <c r="AK370" i="5" s="1"/>
  <c r="AG370" i="5" a="1"/>
  <c r="AG370" i="5" s="1"/>
  <c r="AC370" i="5" a="1"/>
  <c r="AC370" i="5" s="1"/>
  <c r="Y370" i="5" a="1"/>
  <c r="Y370" i="5" s="1"/>
  <c r="U370" i="5" a="1"/>
  <c r="U370" i="5" s="1"/>
  <c r="Q370" i="5" a="1"/>
  <c r="Q370" i="5" s="1"/>
  <c r="M370" i="5" a="1"/>
  <c r="M370" i="5" s="1"/>
  <c r="I370" i="5" a="1"/>
  <c r="I370" i="5" s="1"/>
  <c r="E370" i="5" a="1"/>
  <c r="E370" i="5" s="1"/>
  <c r="DJ370" i="5" a="1"/>
  <c r="DJ370" i="5" s="1"/>
  <c r="DF370" i="5" a="1"/>
  <c r="DF370" i="5" s="1"/>
  <c r="DB370" i="5" a="1"/>
  <c r="DB370" i="5" s="1"/>
  <c r="CJ370" i="5" a="1"/>
  <c r="CJ370" i="5" s="1"/>
  <c r="CF370" i="5" a="1"/>
  <c r="CF370" i="5" s="1"/>
  <c r="CB370" i="5" a="1"/>
  <c r="CB370" i="5" s="1"/>
  <c r="BL370" i="5" a="1"/>
  <c r="BL370" i="5" s="1"/>
  <c r="BH370" i="5" a="1"/>
  <c r="BH370" i="5" s="1"/>
  <c r="BD370" i="5" a="1"/>
  <c r="BD370" i="5" s="1"/>
  <c r="AZ370" i="5" a="1"/>
  <c r="AZ370" i="5" s="1"/>
  <c r="AV370" i="5" a="1"/>
  <c r="AV370" i="5" s="1"/>
  <c r="DI370" i="5" a="1"/>
  <c r="DI370" i="5" s="1"/>
  <c r="DE370" i="5" a="1"/>
  <c r="DE370" i="5" s="1"/>
  <c r="DA370" i="5" a="1"/>
  <c r="DA370" i="5" s="1"/>
  <c r="CI370" i="5" a="1"/>
  <c r="CI370" i="5" s="1"/>
  <c r="CE370" i="5" a="1"/>
  <c r="CE370" i="5" s="1"/>
  <c r="CA370" i="5" a="1"/>
  <c r="CA370" i="5" s="1"/>
  <c r="AO370" i="5" s="1"/>
  <c r="BK370" i="5" a="1"/>
  <c r="BK370" i="5" s="1"/>
  <c r="BG370" i="5" a="1"/>
  <c r="BG370" i="5" s="1"/>
  <c r="BC370" i="5" a="1"/>
  <c r="BC370" i="5" s="1"/>
  <c r="AY370" i="5" a="1"/>
  <c r="AY370" i="5" s="1"/>
  <c r="AU370" i="5" a="1"/>
  <c r="AU370" i="5" s="1"/>
  <c r="A371" i="5"/>
  <c r="AI370" i="5" a="1"/>
  <c r="AI370" i="5" s="1"/>
  <c r="AE370" i="5" a="1"/>
  <c r="AE370" i="5" s="1"/>
  <c r="AA370" i="5" a="1"/>
  <c r="AA370" i="5" s="1"/>
  <c r="W370" i="5" a="1"/>
  <c r="W370" i="5" s="1"/>
  <c r="S370" i="5" a="1"/>
  <c r="S370" i="5" s="1"/>
  <c r="O370" i="5" a="1"/>
  <c r="O370" i="5" s="1"/>
  <c r="K370" i="5" a="1"/>
  <c r="K370" i="5" s="1"/>
  <c r="DH370" i="5" a="1"/>
  <c r="DH370" i="5" s="1"/>
  <c r="CL370" i="5" a="1"/>
  <c r="CL370" i="5" s="1"/>
  <c r="CD370" i="5" a="1"/>
  <c r="CD370" i="5" s="1"/>
  <c r="BJ370" i="5" a="1"/>
  <c r="BJ370" i="5" s="1"/>
  <c r="BB370" i="5" a="1"/>
  <c r="BB370" i="5" s="1"/>
  <c r="AT370" i="5" a="1"/>
  <c r="AT370" i="5" s="1"/>
  <c r="AJ370" i="5" a="1"/>
  <c r="AJ370" i="5" s="1"/>
  <c r="AB370" i="5" a="1"/>
  <c r="AB370" i="5" s="1"/>
  <c r="T370" i="5" a="1"/>
  <c r="T370" i="5" s="1"/>
  <c r="L370" i="5" a="1"/>
  <c r="L370" i="5" s="1"/>
  <c r="D370" i="5" a="1"/>
  <c r="D370" i="5" s="1"/>
  <c r="DL370" i="5" a="1"/>
  <c r="DL370" i="5" s="1"/>
  <c r="DD370" i="5" a="1"/>
  <c r="DD370" i="5" s="1"/>
  <c r="CH370" i="5" a="1"/>
  <c r="CH370" i="5" s="1"/>
  <c r="BR370" i="5" a="1"/>
  <c r="BR370" i="5" s="1"/>
  <c r="BF370" i="5" a="1"/>
  <c r="BF370" i="5" s="1"/>
  <c r="AX370" i="5" a="1"/>
  <c r="AX370" i="5" s="1"/>
  <c r="AF370" i="5" a="1"/>
  <c r="AF370" i="5" s="1"/>
  <c r="X370" i="5" a="1"/>
  <c r="X370" i="5" s="1"/>
  <c r="P370" i="5" a="1"/>
  <c r="P370" i="5" s="1"/>
  <c r="H370" i="5" a="1"/>
  <c r="H370" i="5" s="1"/>
  <c r="G370" i="5" a="1"/>
  <c r="G370" i="5" s="1"/>
  <c r="F370" i="5" a="1"/>
  <c r="F370" i="5" s="1"/>
  <c r="BQ370" i="5" a="1"/>
  <c r="BQ370" i="5" s="1"/>
  <c r="J370" i="5" a="1"/>
  <c r="J370" i="5" s="1"/>
  <c r="BI370" i="5" a="1"/>
  <c r="BI370" i="5" s="1"/>
  <c r="AL370" i="5" a="1"/>
  <c r="AL370" i="5" s="1"/>
  <c r="DK370" i="5" a="1"/>
  <c r="DK370" i="5" s="1"/>
  <c r="BE370" i="5" a="1"/>
  <c r="BE370" i="5" s="1"/>
  <c r="AH370" i="5" a="1"/>
  <c r="AH370" i="5" s="1"/>
  <c r="C370" i="5" a="1"/>
  <c r="C370" i="5" s="1"/>
  <c r="DG370" i="5" a="1"/>
  <c r="DG370" i="5" s="1"/>
  <c r="BA370" i="5" a="1"/>
  <c r="BA370" i="5" s="1"/>
  <c r="AD370" i="5" a="1"/>
  <c r="AD370" i="5" s="1"/>
  <c r="DC370" i="5" a="1"/>
  <c r="DC370" i="5" s="1"/>
  <c r="AW370" i="5" a="1"/>
  <c r="AW370" i="5" s="1"/>
  <c r="Z370" i="5" a="1"/>
  <c r="Z370" i="5" s="1"/>
  <c r="CK370" i="5" a="1"/>
  <c r="CK370" i="5" s="1"/>
  <c r="AS370" i="5" a="1"/>
  <c r="AS370" i="5" s="1"/>
  <c r="V370" i="5" a="1"/>
  <c r="V370" i="5" s="1"/>
  <c r="CG370" i="5" a="1"/>
  <c r="CG370" i="5" s="1"/>
  <c r="R370" i="5" a="1"/>
  <c r="R370" i="5" s="1"/>
  <c r="CC370" i="5" a="1"/>
  <c r="CC370" i="5" s="1"/>
  <c r="N370" i="5" a="1"/>
  <c r="N370" i="5" s="1"/>
  <c r="A28" i="5"/>
  <c r="AI27" i="5" a="1"/>
  <c r="AI27" i="5" s="1"/>
  <c r="AE27" i="5" a="1"/>
  <c r="AE27" i="5" s="1"/>
  <c r="AA27" i="5" a="1"/>
  <c r="AA27" i="5" s="1"/>
  <c r="W27" i="5" a="1"/>
  <c r="W27" i="5" s="1"/>
  <c r="S27" i="5" a="1"/>
  <c r="S27" i="5" s="1"/>
  <c r="O27" i="5" a="1"/>
  <c r="O27" i="5" s="1"/>
  <c r="K27" i="5" a="1"/>
  <c r="K27" i="5" s="1"/>
  <c r="G27" i="5" a="1"/>
  <c r="G27" i="5" s="1"/>
  <c r="C27" i="5" a="1"/>
  <c r="C27" i="5" s="1"/>
  <c r="DJ27" i="5" a="1"/>
  <c r="DJ27" i="5" s="1"/>
  <c r="DA27" i="5" a="1"/>
  <c r="DA27" i="5" s="1"/>
  <c r="CH27" i="5" a="1"/>
  <c r="CH27" i="5" s="1"/>
  <c r="BQ27" i="5" a="1"/>
  <c r="BQ27" i="5" s="1"/>
  <c r="BD27" i="5" a="1"/>
  <c r="BD27" i="5" s="1"/>
  <c r="AU27" i="5" a="1"/>
  <c r="AU27" i="5" s="1"/>
  <c r="AD27" i="5" a="1"/>
  <c r="AD27" i="5" s="1"/>
  <c r="U27" i="5" a="1"/>
  <c r="U27" i="5" s="1"/>
  <c r="L27" i="5" a="1"/>
  <c r="L27" i="5" s="1"/>
  <c r="DI27" i="5" a="1"/>
  <c r="DI27" i="5" s="1"/>
  <c r="DD27" i="5" a="1"/>
  <c r="DD27" i="5" s="1"/>
  <c r="CG27" i="5" a="1"/>
  <c r="CG27" i="5" s="1"/>
  <c r="BL27" i="5" a="1"/>
  <c r="BL27" i="5" s="1"/>
  <c r="BC27" i="5" a="1"/>
  <c r="BC27" i="5" s="1"/>
  <c r="AX27" i="5" a="1"/>
  <c r="AX27" i="5" s="1"/>
  <c r="AL27" i="5" a="1"/>
  <c r="AL27" i="5" s="1"/>
  <c r="AC27" i="5" a="1"/>
  <c r="AC27" i="5" s="1"/>
  <c r="T27" i="5" a="1"/>
  <c r="T27" i="5" s="1"/>
  <c r="F27" i="5" a="1"/>
  <c r="F27" i="5" s="1"/>
  <c r="DH27" i="5" a="1"/>
  <c r="DH27" i="5" s="1"/>
  <c r="CK27" i="5" a="1"/>
  <c r="CK27" i="5" s="1"/>
  <c r="CB27" i="5" a="1"/>
  <c r="CB27" i="5" s="1"/>
  <c r="BG27" i="5" a="1"/>
  <c r="BG27" i="5" s="1"/>
  <c r="BB27" i="5" a="1"/>
  <c r="BB27" i="5" s="1"/>
  <c r="AS27" i="5" a="1"/>
  <c r="AS27" i="5" s="1"/>
  <c r="AG27" i="5" a="1"/>
  <c r="AG27" i="5" s="1"/>
  <c r="X27" i="5" a="1"/>
  <c r="X27" i="5" s="1"/>
  <c r="J27" i="5" a="1"/>
  <c r="J27" i="5" s="1"/>
  <c r="DG27" i="5" a="1"/>
  <c r="DG27" i="5" s="1"/>
  <c r="CJ27" i="5" a="1"/>
  <c r="CJ27" i="5" s="1"/>
  <c r="CA27" i="5" a="1"/>
  <c r="CA27" i="5" s="1"/>
  <c r="AO27" i="5" s="1"/>
  <c r="BJ27" i="5" a="1"/>
  <c r="BJ27" i="5" s="1"/>
  <c r="BA27" i="5" a="1"/>
  <c r="BA27" i="5" s="1"/>
  <c r="AF27" i="5" a="1"/>
  <c r="AF27" i="5" s="1"/>
  <c r="R27" i="5" a="1"/>
  <c r="R27" i="5" s="1"/>
  <c r="I27" i="5" a="1"/>
  <c r="I27" i="5" s="1"/>
  <c r="DK27" i="5" a="1"/>
  <c r="DK27" i="5" s="1"/>
  <c r="DB27" i="5" a="1"/>
  <c r="DB27" i="5" s="1"/>
  <c r="CE27" i="5" a="1"/>
  <c r="CE27" i="5" s="1"/>
  <c r="BR27" i="5" a="1"/>
  <c r="BR27" i="5" s="1"/>
  <c r="BE27" i="5" a="1"/>
  <c r="BE27" i="5" s="1"/>
  <c r="AV27" i="5" a="1"/>
  <c r="AV27" i="5" s="1"/>
  <c r="AJ27" i="5" a="1"/>
  <c r="AJ27" i="5" s="1"/>
  <c r="V27" i="5" a="1"/>
  <c r="V27" i="5" s="1"/>
  <c r="M27" i="5" a="1"/>
  <c r="M27" i="5" s="1"/>
  <c r="D27" i="5" a="1"/>
  <c r="D27" i="5" s="1"/>
  <c r="DL27" i="5" a="1"/>
  <c r="DL27" i="5" s="1"/>
  <c r="CL27" i="5" a="1"/>
  <c r="CL27" i="5" s="1"/>
  <c r="Q27" i="5" a="1"/>
  <c r="Q27" i="5" s="1"/>
  <c r="E27" i="5" a="1"/>
  <c r="E27" i="5" s="1"/>
  <c r="AZ27" i="5" a="1"/>
  <c r="AZ27" i="5" s="1"/>
  <c r="AB27" i="5" a="1"/>
  <c r="AB27" i="5" s="1"/>
  <c r="P27" i="5" a="1"/>
  <c r="P27" i="5" s="1"/>
  <c r="CI27" i="5" a="1"/>
  <c r="CI27" i="5" s="1"/>
  <c r="BK27" i="5" a="1"/>
  <c r="BK27" i="5" s="1"/>
  <c r="AY27" i="5" a="1"/>
  <c r="AY27" i="5" s="1"/>
  <c r="Z27" i="5" a="1"/>
  <c r="Z27" i="5" s="1"/>
  <c r="N27" i="5" a="1"/>
  <c r="N27" i="5" s="1"/>
  <c r="BI27" i="5" a="1"/>
  <c r="BI27" i="5" s="1"/>
  <c r="AW27" i="5" a="1"/>
  <c r="AW27" i="5" s="1"/>
  <c r="AK27" i="5" a="1"/>
  <c r="AK27" i="5" s="1"/>
  <c r="Y27" i="5" a="1"/>
  <c r="Y27" i="5" s="1"/>
  <c r="DF27" i="5" a="1"/>
  <c r="DF27" i="5" s="1"/>
  <c r="CF27" i="5" a="1"/>
  <c r="CF27" i="5" s="1"/>
  <c r="BH27" i="5" a="1"/>
  <c r="BH27" i="5" s="1"/>
  <c r="DE27" i="5" a="1"/>
  <c r="DE27" i="5" s="1"/>
  <c r="CD27" i="5" a="1"/>
  <c r="CD27" i="5" s="1"/>
  <c r="BF27" i="5" a="1"/>
  <c r="BF27" i="5" s="1"/>
  <c r="AT27" i="5" a="1"/>
  <c r="AT27" i="5" s="1"/>
  <c r="AH27" i="5" a="1"/>
  <c r="AH27" i="5" s="1"/>
  <c r="DC27" i="5" a="1"/>
  <c r="DC27" i="5" s="1"/>
  <c r="CC27" i="5" a="1"/>
  <c r="CC27" i="5" s="1"/>
  <c r="H27" i="5" a="1"/>
  <c r="H27" i="5" s="1"/>
  <c r="AJ620" i="5" a="1"/>
  <c r="AJ620" i="5" s="1"/>
  <c r="AJ2" i="5" s="1"/>
  <c r="AF620" i="5" a="1"/>
  <c r="AF620" i="5" s="1"/>
  <c r="AF2" i="5" s="1"/>
  <c r="AB620" i="5" a="1"/>
  <c r="AB620" i="5" s="1"/>
  <c r="X620" i="5" a="1"/>
  <c r="X620" i="5" s="1"/>
  <c r="T620" i="5" a="1"/>
  <c r="T620" i="5" s="1"/>
  <c r="P620" i="5" a="1"/>
  <c r="P620" i="5" s="1"/>
  <c r="L620" i="5" a="1"/>
  <c r="L620" i="5" s="1"/>
  <c r="H620" i="5" a="1"/>
  <c r="H620" i="5" s="1"/>
  <c r="D620" i="5" a="1"/>
  <c r="D620" i="5" s="1"/>
  <c r="DI620" i="5" a="1"/>
  <c r="DI620" i="5" s="1"/>
  <c r="CL620" i="5" a="1"/>
  <c r="CL620" i="5" s="1"/>
  <c r="CC620" i="5" a="1"/>
  <c r="CC620" i="5" s="1"/>
  <c r="BH620" i="5" a="1"/>
  <c r="BH620" i="5" s="1"/>
  <c r="BH2" i="5" s="1"/>
  <c r="BC620" i="5" a="1"/>
  <c r="BC620" i="5" s="1"/>
  <c r="AT620" i="5" a="1"/>
  <c r="AT620" i="5" s="1"/>
  <c r="AH620" i="5" a="1"/>
  <c r="AH620" i="5" s="1"/>
  <c r="AH2" i="5" s="1"/>
  <c r="Y620" i="5" a="1"/>
  <c r="Y620" i="5" s="1"/>
  <c r="K620" i="5" a="1"/>
  <c r="K620" i="5" s="1"/>
  <c r="DH620" i="5" a="1"/>
  <c r="DH620" i="5" s="1"/>
  <c r="DH2" i="5" s="1"/>
  <c r="DC620" i="5" a="1"/>
  <c r="DC620" i="5" s="1"/>
  <c r="CJ620" i="5" a="1"/>
  <c r="CJ620" i="5" s="1"/>
  <c r="AE620" i="5" a="1"/>
  <c r="AE620" i="5" s="1"/>
  <c r="AE2" i="5" s="1"/>
  <c r="Z620" i="5" a="1"/>
  <c r="Z620" i="5" s="1"/>
  <c r="U620" i="5" a="1"/>
  <c r="U620" i="5" s="1"/>
  <c r="O620" i="5" a="1"/>
  <c r="O620" i="5" s="1"/>
  <c r="J620" i="5" a="1"/>
  <c r="J620" i="5" s="1"/>
  <c r="E620" i="5" a="1"/>
  <c r="E620" i="5" s="1"/>
  <c r="DA620" i="5" a="1"/>
  <c r="DA620" i="5" s="1"/>
  <c r="CH620" i="5" a="1"/>
  <c r="CH620" i="5" s="1"/>
  <c r="CH2" i="5" s="1"/>
  <c r="BK620" i="5" a="1"/>
  <c r="BK620" i="5" s="1"/>
  <c r="BF620" i="5" a="1"/>
  <c r="BF620" i="5" s="1"/>
  <c r="BA620" i="5" a="1"/>
  <c r="BA620" i="5" s="1"/>
  <c r="AV620" i="5" a="1"/>
  <c r="AV620" i="5" s="1"/>
  <c r="AC620" i="5" a="1"/>
  <c r="AC620" i="5" s="1"/>
  <c r="C620" i="5" a="1"/>
  <c r="C620" i="5" s="1"/>
  <c r="CA620" i="5" a="1"/>
  <c r="CA620" i="5" s="1"/>
  <c r="AO620" i="5" s="1"/>
  <c r="BI620" i="5" a="1"/>
  <c r="BI620" i="5" s="1"/>
  <c r="BI2" i="5" s="1"/>
  <c r="W620" i="5" a="1"/>
  <c r="W620" i="5" s="1"/>
  <c r="Q620" i="5" a="1"/>
  <c r="Q620" i="5" s="1"/>
  <c r="DJ620" i="5" a="1"/>
  <c r="DJ620" i="5" s="1"/>
  <c r="DF620" i="5" a="1"/>
  <c r="DF620" i="5" s="1"/>
  <c r="DF2" i="5" s="1"/>
  <c r="CK620" i="5" a="1"/>
  <c r="CK620" i="5" s="1"/>
  <c r="CK2" i="5" s="1"/>
  <c r="CD620" i="5" a="1"/>
  <c r="CD620" i="5" s="1"/>
  <c r="CD2" i="5" s="1"/>
  <c r="AW620" i="5" a="1"/>
  <c r="AW620" i="5" s="1"/>
  <c r="AG620" i="5" a="1"/>
  <c r="AG620" i="5" s="1"/>
  <c r="S620" i="5" a="1"/>
  <c r="S620" i="5" s="1"/>
  <c r="CB620" i="5" a="1"/>
  <c r="CB620" i="5" s="1"/>
  <c r="CB2" i="5" s="1"/>
  <c r="AX620" i="5" a="1"/>
  <c r="AX620" i="5" s="1"/>
  <c r="AD620" i="5" a="1"/>
  <c r="AD620" i="5" s="1"/>
  <c r="AL620" i="5" a="1"/>
  <c r="AL620" i="5" s="1"/>
  <c r="DG620" i="5" a="1"/>
  <c r="DG620" i="5" s="1"/>
  <c r="DG2" i="5" s="1"/>
  <c r="CI620" i="5" a="1"/>
  <c r="CI620" i="5" s="1"/>
  <c r="CI2" i="5" s="1"/>
  <c r="BR620" i="5" a="1"/>
  <c r="BR620" i="5" s="1"/>
  <c r="BE620" i="5" a="1"/>
  <c r="BE620" i="5" s="1"/>
  <c r="AU620" i="5" a="1"/>
  <c r="AU620" i="5" s="1"/>
  <c r="AK620" i="5" a="1"/>
  <c r="AK620" i="5" s="1"/>
  <c r="R620" i="5" a="1"/>
  <c r="R620" i="5" s="1"/>
  <c r="I620" i="5" a="1"/>
  <c r="I620" i="5" s="1"/>
  <c r="DE620" i="5" a="1"/>
  <c r="DE620" i="5" s="1"/>
  <c r="DE2" i="5" s="1"/>
  <c r="CG620" i="5" a="1"/>
  <c r="CG620" i="5" s="1"/>
  <c r="BQ620" i="5" a="1"/>
  <c r="BQ620" i="5" s="1"/>
  <c r="BD620" i="5" a="1"/>
  <c r="BD620" i="5" s="1"/>
  <c r="BD2" i="5" s="1"/>
  <c r="AA620" i="5" a="1"/>
  <c r="AA620" i="5" s="1"/>
  <c r="CF620" i="5" a="1"/>
  <c r="CF620" i="5" s="1"/>
  <c r="BJ620" i="5" a="1"/>
  <c r="BJ620" i="5" s="1"/>
  <c r="F620" i="5" a="1"/>
  <c r="F620" i="5" s="1"/>
  <c r="DK620" i="5" a="1"/>
  <c r="DK620" i="5" s="1"/>
  <c r="BG620" i="5" a="1"/>
  <c r="BG620" i="5" s="1"/>
  <c r="BG2" i="5" s="1"/>
  <c r="AY620" i="5" a="1"/>
  <c r="AY620" i="5" s="1"/>
  <c r="V620" i="5" a="1"/>
  <c r="V620" i="5" s="1"/>
  <c r="M620" i="5" a="1"/>
  <c r="M620" i="5" s="1"/>
  <c r="G620" i="5" a="1"/>
  <c r="G620" i="5" s="1"/>
  <c r="CE620" i="5" a="1"/>
  <c r="CE620" i="5" s="1"/>
  <c r="CE2" i="5" s="1"/>
  <c r="BL620" i="5" a="1"/>
  <c r="BL620" i="5" s="1"/>
  <c r="AI620" i="5" a="1"/>
  <c r="AI620" i="5" s="1"/>
  <c r="AI2" i="5" s="1"/>
  <c r="BB620" i="5" a="1"/>
  <c r="BB620" i="5" s="1"/>
  <c r="DL620" i="5" a="1"/>
  <c r="DL620" i="5" s="1"/>
  <c r="DL2" i="5" s="1"/>
  <c r="AZ620" i="5" a="1"/>
  <c r="AZ620" i="5" s="1"/>
  <c r="DB620" i="5" a="1"/>
  <c r="DB620" i="5" s="1"/>
  <c r="N620" i="5" a="1"/>
  <c r="N620" i="5" s="1"/>
  <c r="DD620" i="5" a="1"/>
  <c r="DD620" i="5" s="1"/>
  <c r="AL28" i="5" l="1" a="1"/>
  <c r="AL28" i="5" s="1"/>
  <c r="AH28" i="5" a="1"/>
  <c r="AH28" i="5" s="1"/>
  <c r="AD28" i="5" a="1"/>
  <c r="AD28" i="5" s="1"/>
  <c r="Z28" i="5" a="1"/>
  <c r="Z28" i="5" s="1"/>
  <c r="V28" i="5" a="1"/>
  <c r="V28" i="5" s="1"/>
  <c r="R28" i="5" a="1"/>
  <c r="R28" i="5" s="1"/>
  <c r="N28" i="5" a="1"/>
  <c r="N28" i="5" s="1"/>
  <c r="J28" i="5" a="1"/>
  <c r="J28" i="5" s="1"/>
  <c r="F28" i="5" a="1"/>
  <c r="F28" i="5" s="1"/>
  <c r="DL28" i="5" a="1"/>
  <c r="DL28" i="5" s="1"/>
  <c r="DG28" i="5" a="1"/>
  <c r="DG28" i="5" s="1"/>
  <c r="CJ28" i="5" a="1"/>
  <c r="CJ28" i="5" s="1"/>
  <c r="CA28" i="5" a="1"/>
  <c r="CA28" i="5" s="1"/>
  <c r="AO28" i="5" s="1"/>
  <c r="BF28" i="5" a="1"/>
  <c r="BF28" i="5" s="1"/>
  <c r="BA28" i="5" a="1"/>
  <c r="BA28" i="5" s="1"/>
  <c r="AJ28" i="5" a="1"/>
  <c r="AJ28" i="5" s="1"/>
  <c r="AA28" i="5" a="1"/>
  <c r="AA28" i="5" s="1"/>
  <c r="M28" i="5" a="1"/>
  <c r="M28" i="5" s="1"/>
  <c r="D28" i="5" a="1"/>
  <c r="D28" i="5" s="1"/>
  <c r="DF28" i="5" a="1"/>
  <c r="DF28" i="5" s="1"/>
  <c r="CI28" i="5" a="1"/>
  <c r="CI28" i="5" s="1"/>
  <c r="BR28" i="5" a="1"/>
  <c r="BR28" i="5" s="1"/>
  <c r="BI28" i="5" a="1"/>
  <c r="BI28" i="5" s="1"/>
  <c r="AZ28" i="5" a="1"/>
  <c r="AZ28" i="5" s="1"/>
  <c r="AI28" i="5" a="1"/>
  <c r="AI28" i="5" s="1"/>
  <c r="U28" i="5" a="1"/>
  <c r="U28" i="5" s="1"/>
  <c r="L28" i="5" a="1"/>
  <c r="L28" i="5" s="1"/>
  <c r="C28" i="5" a="1"/>
  <c r="C28" i="5" s="1"/>
  <c r="DJ28" i="5" a="1"/>
  <c r="DJ28" i="5" s="1"/>
  <c r="DA28" i="5" a="1"/>
  <c r="DA28" i="5" s="1"/>
  <c r="CD28" i="5" a="1"/>
  <c r="CD28" i="5" s="1"/>
  <c r="BQ28" i="5" a="1"/>
  <c r="BQ28" i="5" s="1"/>
  <c r="BD28" i="5" a="1"/>
  <c r="BD28" i="5" s="1"/>
  <c r="AU28" i="5" a="1"/>
  <c r="AU28" i="5" s="1"/>
  <c r="Y28" i="5" a="1"/>
  <c r="Y28" i="5" s="1"/>
  <c r="P28" i="5" a="1"/>
  <c r="P28" i="5" s="1"/>
  <c r="G28" i="5" a="1"/>
  <c r="G28" i="5" s="1"/>
  <c r="DI28" i="5" a="1"/>
  <c r="DI28" i="5" s="1"/>
  <c r="CL28" i="5" a="1"/>
  <c r="CL28" i="5" s="1"/>
  <c r="CG28" i="5" a="1"/>
  <c r="CG28" i="5" s="1"/>
  <c r="BL28" i="5" a="1"/>
  <c r="BL28" i="5" s="1"/>
  <c r="BC28" i="5" a="1"/>
  <c r="BC28" i="5" s="1"/>
  <c r="AT28" i="5" a="1"/>
  <c r="AT28" i="5" s="1"/>
  <c r="AG28" i="5" a="1"/>
  <c r="AG28" i="5" s="1"/>
  <c r="X28" i="5" a="1"/>
  <c r="X28" i="5" s="1"/>
  <c r="O28" i="5" a="1"/>
  <c r="O28" i="5" s="1"/>
  <c r="DD28" i="5" a="1"/>
  <c r="DD28" i="5" s="1"/>
  <c r="CK28" i="5" a="1"/>
  <c r="CK28" i="5" s="1"/>
  <c r="CB28" i="5" a="1"/>
  <c r="CB28" i="5" s="1"/>
  <c r="BG28" i="5" a="1"/>
  <c r="BG28" i="5" s="1"/>
  <c r="AX28" i="5" a="1"/>
  <c r="AX28" i="5" s="1"/>
  <c r="AS28" i="5" a="1"/>
  <c r="AS28" i="5" s="1"/>
  <c r="AK28" i="5" a="1"/>
  <c r="AK28" i="5" s="1"/>
  <c r="AB28" i="5" a="1"/>
  <c r="AB28" i="5" s="1"/>
  <c r="S28" i="5" a="1"/>
  <c r="S28" i="5" s="1"/>
  <c r="E28" i="5" a="1"/>
  <c r="E28" i="5" s="1"/>
  <c r="DK28" i="5" a="1"/>
  <c r="DK28" i="5" s="1"/>
  <c r="BK28" i="5" a="1"/>
  <c r="BK28" i="5" s="1"/>
  <c r="AY28" i="5" a="1"/>
  <c r="AY28" i="5" s="1"/>
  <c r="DH28" i="5" a="1"/>
  <c r="DH28" i="5" s="1"/>
  <c r="CH28" i="5" a="1"/>
  <c r="CH28" i="5" s="1"/>
  <c r="BJ28" i="5" a="1"/>
  <c r="BJ28" i="5" s="1"/>
  <c r="AW28" i="5" a="1"/>
  <c r="AW28" i="5" s="1"/>
  <c r="W28" i="5" a="1"/>
  <c r="W28" i="5" s="1"/>
  <c r="K28" i="5" a="1"/>
  <c r="K28" i="5" s="1"/>
  <c r="CF28" i="5" a="1"/>
  <c r="CF28" i="5" s="1"/>
  <c r="BH28" i="5" a="1"/>
  <c r="BH28" i="5" s="1"/>
  <c r="AV28" i="5" a="1"/>
  <c r="AV28" i="5" s="1"/>
  <c r="I28" i="5" a="1"/>
  <c r="I28" i="5" s="1"/>
  <c r="DE28" i="5" a="1"/>
  <c r="DE28" i="5" s="1"/>
  <c r="CE28" i="5" a="1"/>
  <c r="CE28" i="5" s="1"/>
  <c r="AF28" i="5" a="1"/>
  <c r="AF28" i="5" s="1"/>
  <c r="T28" i="5" a="1"/>
  <c r="T28" i="5" s="1"/>
  <c r="H28" i="5" a="1"/>
  <c r="H28" i="5" s="1"/>
  <c r="DC28" i="5" a="1"/>
  <c r="DC28" i="5" s="1"/>
  <c r="CC28" i="5" a="1"/>
  <c r="CC28" i="5" s="1"/>
  <c r="BE28" i="5" a="1"/>
  <c r="BE28" i="5" s="1"/>
  <c r="AE28" i="5" a="1"/>
  <c r="AE28" i="5" s="1"/>
  <c r="DB28" i="5" a="1"/>
  <c r="DB28" i="5" s="1"/>
  <c r="AC28" i="5" a="1"/>
  <c r="AC28" i="5" s="1"/>
  <c r="Q28" i="5" a="1"/>
  <c r="Q28" i="5" s="1"/>
  <c r="A29" i="5"/>
  <c r="BB28" i="5" a="1"/>
  <c r="BB28" i="5" s="1"/>
  <c r="AJ371" i="5" a="1"/>
  <c r="AJ371" i="5" s="1"/>
  <c r="AF371" i="5" a="1"/>
  <c r="AF371" i="5" s="1"/>
  <c r="AB371" i="5" a="1"/>
  <c r="AB371" i="5" s="1"/>
  <c r="X371" i="5" a="1"/>
  <c r="X371" i="5" s="1"/>
  <c r="T371" i="5" a="1"/>
  <c r="T371" i="5" s="1"/>
  <c r="P371" i="5" a="1"/>
  <c r="P371" i="5" s="1"/>
  <c r="L371" i="5" a="1"/>
  <c r="L371" i="5" s="1"/>
  <c r="H371" i="5" a="1"/>
  <c r="H371" i="5" s="1"/>
  <c r="D371" i="5" a="1"/>
  <c r="D371" i="5" s="1"/>
  <c r="DI371" i="5" a="1"/>
  <c r="DI371" i="5" s="1"/>
  <c r="DE371" i="5" a="1"/>
  <c r="DE371" i="5" s="1"/>
  <c r="DA371" i="5" a="1"/>
  <c r="DA371" i="5" s="1"/>
  <c r="CI371" i="5" a="1"/>
  <c r="CI371" i="5" s="1"/>
  <c r="CE371" i="5" a="1"/>
  <c r="CE371" i="5" s="1"/>
  <c r="CA371" i="5" a="1"/>
  <c r="CA371" i="5" s="1"/>
  <c r="AO371" i="5" s="1"/>
  <c r="BK371" i="5" a="1"/>
  <c r="BK371" i="5" s="1"/>
  <c r="BG371" i="5" a="1"/>
  <c r="BG371" i="5" s="1"/>
  <c r="BC371" i="5" a="1"/>
  <c r="BC371" i="5" s="1"/>
  <c r="AY371" i="5" a="1"/>
  <c r="AY371" i="5" s="1"/>
  <c r="AU371" i="5" a="1"/>
  <c r="AU371" i="5" s="1"/>
  <c r="DL371" i="5" a="1"/>
  <c r="DL371" i="5" s="1"/>
  <c r="DH371" i="5" a="1"/>
  <c r="DH371" i="5" s="1"/>
  <c r="DD371" i="5" a="1"/>
  <c r="DD371" i="5" s="1"/>
  <c r="CL371" i="5" a="1"/>
  <c r="CL371" i="5" s="1"/>
  <c r="CH371" i="5" a="1"/>
  <c r="CH371" i="5" s="1"/>
  <c r="CD371" i="5" a="1"/>
  <c r="CD371" i="5" s="1"/>
  <c r="BR371" i="5" a="1"/>
  <c r="BR371" i="5" s="1"/>
  <c r="BJ371" i="5" a="1"/>
  <c r="BJ371" i="5" s="1"/>
  <c r="BF371" i="5" a="1"/>
  <c r="BF371" i="5" s="1"/>
  <c r="BB371" i="5" a="1"/>
  <c r="BB371" i="5" s="1"/>
  <c r="AX371" i="5" a="1"/>
  <c r="AX371" i="5" s="1"/>
  <c r="AT371" i="5" a="1"/>
  <c r="AT371" i="5" s="1"/>
  <c r="AL371" i="5" a="1"/>
  <c r="AL371" i="5" s="1"/>
  <c r="AH371" i="5" a="1"/>
  <c r="AH371" i="5" s="1"/>
  <c r="AD371" i="5" a="1"/>
  <c r="AD371" i="5" s="1"/>
  <c r="Z371" i="5" a="1"/>
  <c r="Z371" i="5" s="1"/>
  <c r="V371" i="5" a="1"/>
  <c r="V371" i="5" s="1"/>
  <c r="R371" i="5" a="1"/>
  <c r="R371" i="5" s="1"/>
  <c r="N371" i="5" a="1"/>
  <c r="N371" i="5" s="1"/>
  <c r="J371" i="5" a="1"/>
  <c r="J371" i="5" s="1"/>
  <c r="F371" i="5" a="1"/>
  <c r="F371" i="5" s="1"/>
  <c r="DJ371" i="5" a="1"/>
  <c r="DJ371" i="5" s="1"/>
  <c r="DB371" i="5" a="1"/>
  <c r="DB371" i="5" s="1"/>
  <c r="CF371" i="5" a="1"/>
  <c r="CF371" i="5" s="1"/>
  <c r="BL371" i="5" a="1"/>
  <c r="BL371" i="5" s="1"/>
  <c r="BD371" i="5" a="1"/>
  <c r="BD371" i="5" s="1"/>
  <c r="AV371" i="5" a="1"/>
  <c r="AV371" i="5" s="1"/>
  <c r="AK371" i="5" a="1"/>
  <c r="AK371" i="5" s="1"/>
  <c r="AC371" i="5" a="1"/>
  <c r="AC371" i="5" s="1"/>
  <c r="U371" i="5" a="1"/>
  <c r="U371" i="5" s="1"/>
  <c r="M371" i="5" a="1"/>
  <c r="M371" i="5" s="1"/>
  <c r="E371" i="5" a="1"/>
  <c r="E371" i="5" s="1"/>
  <c r="DG371" i="5" a="1"/>
  <c r="DG371" i="5" s="1"/>
  <c r="CK371" i="5" a="1"/>
  <c r="CK371" i="5" s="1"/>
  <c r="CC371" i="5" a="1"/>
  <c r="CC371" i="5" s="1"/>
  <c r="BI371" i="5" a="1"/>
  <c r="BI371" i="5" s="1"/>
  <c r="BA371" i="5" a="1"/>
  <c r="BA371" i="5" s="1"/>
  <c r="AS371" i="5" a="1"/>
  <c r="AS371" i="5" s="1"/>
  <c r="AI371" i="5" a="1"/>
  <c r="AI371" i="5" s="1"/>
  <c r="AA371" i="5" a="1"/>
  <c r="AA371" i="5" s="1"/>
  <c r="S371" i="5" a="1"/>
  <c r="S371" i="5" s="1"/>
  <c r="K371" i="5" a="1"/>
  <c r="K371" i="5" s="1"/>
  <c r="C371" i="5" a="1"/>
  <c r="C371" i="5" s="1"/>
  <c r="DF371" i="5" a="1"/>
  <c r="DF371" i="5" s="1"/>
  <c r="CJ371" i="5" a="1"/>
  <c r="CJ371" i="5" s="1"/>
  <c r="CB371" i="5" a="1"/>
  <c r="CB371" i="5" s="1"/>
  <c r="BH371" i="5" a="1"/>
  <c r="BH371" i="5" s="1"/>
  <c r="AZ371" i="5" a="1"/>
  <c r="AZ371" i="5" s="1"/>
  <c r="AG371" i="5" a="1"/>
  <c r="AG371" i="5" s="1"/>
  <c r="Y371" i="5" a="1"/>
  <c r="Y371" i="5" s="1"/>
  <c r="Q371" i="5" a="1"/>
  <c r="Q371" i="5" s="1"/>
  <c r="I371" i="5" a="1"/>
  <c r="I371" i="5" s="1"/>
  <c r="DK371" i="5" a="1"/>
  <c r="DK371" i="5" s="1"/>
  <c r="DC371" i="5" a="1"/>
  <c r="DC371" i="5" s="1"/>
  <c r="CG371" i="5" a="1"/>
  <c r="CG371" i="5" s="1"/>
  <c r="BQ371" i="5" a="1"/>
  <c r="BQ371" i="5" s="1"/>
  <c r="BE371" i="5" a="1"/>
  <c r="BE371" i="5" s="1"/>
  <c r="AW371" i="5" a="1"/>
  <c r="AW371" i="5" s="1"/>
  <c r="AE371" i="5" a="1"/>
  <c r="AE371" i="5" s="1"/>
  <c r="W371" i="5" a="1"/>
  <c r="W371" i="5" s="1"/>
  <c r="O371" i="5" a="1"/>
  <c r="O371" i="5" s="1"/>
  <c r="G371" i="5" a="1"/>
  <c r="G371" i="5" s="1"/>
  <c r="A372" i="5"/>
  <c r="DI206" i="5" a="1"/>
  <c r="DI206" i="5" s="1"/>
  <c r="DE206" i="5" a="1"/>
  <c r="DE206" i="5" s="1"/>
  <c r="DA206" i="5" a="1"/>
  <c r="DA206" i="5" s="1"/>
  <c r="CI206" i="5" a="1"/>
  <c r="CI206" i="5" s="1"/>
  <c r="CE206" i="5" a="1"/>
  <c r="CE206" i="5" s="1"/>
  <c r="CA206" i="5" a="1"/>
  <c r="CA206" i="5" s="1"/>
  <c r="AO206" i="5" s="1"/>
  <c r="BK206" i="5" a="1"/>
  <c r="BK206" i="5" s="1"/>
  <c r="BG206" i="5" a="1"/>
  <c r="BG206" i="5" s="1"/>
  <c r="BC206" i="5" a="1"/>
  <c r="BC206" i="5" s="1"/>
  <c r="AY206" i="5" a="1"/>
  <c r="AY206" i="5" s="1"/>
  <c r="AU206" i="5" a="1"/>
  <c r="AU206" i="5" s="1"/>
  <c r="A207" i="5"/>
  <c r="AI206" i="5" a="1"/>
  <c r="AI206" i="5" s="1"/>
  <c r="AE206" i="5" a="1"/>
  <c r="AE206" i="5" s="1"/>
  <c r="AA206" i="5" a="1"/>
  <c r="AA206" i="5" s="1"/>
  <c r="W206" i="5" a="1"/>
  <c r="W206" i="5" s="1"/>
  <c r="S206" i="5" a="1"/>
  <c r="S206" i="5" s="1"/>
  <c r="O206" i="5" a="1"/>
  <c r="O206" i="5" s="1"/>
  <c r="K206" i="5" a="1"/>
  <c r="K206" i="5" s="1"/>
  <c r="G206" i="5" a="1"/>
  <c r="G206" i="5" s="1"/>
  <c r="C206" i="5" a="1"/>
  <c r="C206" i="5" s="1"/>
  <c r="DL206" i="5" a="1"/>
  <c r="DL206" i="5" s="1"/>
  <c r="DG206" i="5" a="1"/>
  <c r="DG206" i="5" s="1"/>
  <c r="DB206" i="5" a="1"/>
  <c r="DB206" i="5" s="1"/>
  <c r="CH206" i="5" a="1"/>
  <c r="CH206" i="5" s="1"/>
  <c r="CC206" i="5" a="1"/>
  <c r="CC206" i="5" s="1"/>
  <c r="BL206" i="5" a="1"/>
  <c r="BL206" i="5" s="1"/>
  <c r="BF206" i="5" a="1"/>
  <c r="BF206" i="5" s="1"/>
  <c r="BA206" i="5" a="1"/>
  <c r="BA206" i="5" s="1"/>
  <c r="AV206" i="5" a="1"/>
  <c r="AV206" i="5" s="1"/>
  <c r="AH206" i="5" a="1"/>
  <c r="AH206" i="5" s="1"/>
  <c r="AC206" i="5" a="1"/>
  <c r="AC206" i="5" s="1"/>
  <c r="X206" i="5" a="1"/>
  <c r="X206" i="5" s="1"/>
  <c r="R206" i="5" a="1"/>
  <c r="R206" i="5" s="1"/>
  <c r="M206" i="5" a="1"/>
  <c r="M206" i="5" s="1"/>
  <c r="H206" i="5" a="1"/>
  <c r="H206" i="5" s="1"/>
  <c r="DK206" i="5" a="1"/>
  <c r="DK206" i="5" s="1"/>
  <c r="DD206" i="5" a="1"/>
  <c r="DD206" i="5" s="1"/>
  <c r="CJ206" i="5" a="1"/>
  <c r="CJ206" i="5" s="1"/>
  <c r="CB206" i="5" a="1"/>
  <c r="CB206" i="5" s="1"/>
  <c r="BI206" i="5" a="1"/>
  <c r="BI206" i="5" s="1"/>
  <c r="BB206" i="5" a="1"/>
  <c r="BB206" i="5" s="1"/>
  <c r="AT206" i="5" a="1"/>
  <c r="AT206" i="5" s="1"/>
  <c r="AL206" i="5" a="1"/>
  <c r="AL206" i="5" s="1"/>
  <c r="AF206" i="5" a="1"/>
  <c r="AF206" i="5" s="1"/>
  <c r="Y206" i="5" a="1"/>
  <c r="Y206" i="5" s="1"/>
  <c r="Q206" i="5" a="1"/>
  <c r="Q206" i="5" s="1"/>
  <c r="J206" i="5" a="1"/>
  <c r="J206" i="5" s="1"/>
  <c r="D206" i="5" a="1"/>
  <c r="D206" i="5" s="1"/>
  <c r="DJ206" i="5" a="1"/>
  <c r="DJ206" i="5" s="1"/>
  <c r="DC206" i="5" a="1"/>
  <c r="DC206" i="5" s="1"/>
  <c r="CG206" i="5" a="1"/>
  <c r="CG206" i="5" s="1"/>
  <c r="BR206" i="5" a="1"/>
  <c r="BR206" i="5" s="1"/>
  <c r="BH206" i="5" a="1"/>
  <c r="BH206" i="5" s="1"/>
  <c r="AZ206" i="5" a="1"/>
  <c r="AZ206" i="5" s="1"/>
  <c r="AS206" i="5" a="1"/>
  <c r="AS206" i="5" s="1"/>
  <c r="AK206" i="5" a="1"/>
  <c r="AK206" i="5" s="1"/>
  <c r="AD206" i="5" a="1"/>
  <c r="AD206" i="5" s="1"/>
  <c r="V206" i="5" a="1"/>
  <c r="V206" i="5" s="1"/>
  <c r="P206" i="5" a="1"/>
  <c r="P206" i="5" s="1"/>
  <c r="I206" i="5" a="1"/>
  <c r="I206" i="5" s="1"/>
  <c r="DH206" i="5" a="1"/>
  <c r="DH206" i="5" s="1"/>
  <c r="CL206" i="5" a="1"/>
  <c r="CL206" i="5" s="1"/>
  <c r="CF206" i="5" a="1"/>
  <c r="CF206" i="5" s="1"/>
  <c r="BQ206" i="5" a="1"/>
  <c r="BQ206" i="5" s="1"/>
  <c r="BE206" i="5" a="1"/>
  <c r="BE206" i="5" s="1"/>
  <c r="AX206" i="5" a="1"/>
  <c r="AX206" i="5" s="1"/>
  <c r="AJ206" i="5" a="1"/>
  <c r="AJ206" i="5" s="1"/>
  <c r="AB206" i="5" a="1"/>
  <c r="AB206" i="5" s="1"/>
  <c r="U206" i="5" a="1"/>
  <c r="U206" i="5" s="1"/>
  <c r="N206" i="5" a="1"/>
  <c r="N206" i="5" s="1"/>
  <c r="F206" i="5" a="1"/>
  <c r="F206" i="5" s="1"/>
  <c r="DF206" i="5" a="1"/>
  <c r="DF206" i="5" s="1"/>
  <c r="CK206" i="5" a="1"/>
  <c r="CK206" i="5" s="1"/>
  <c r="CD206" i="5" a="1"/>
  <c r="CD206" i="5" s="1"/>
  <c r="BJ206" i="5" a="1"/>
  <c r="BJ206" i="5" s="1"/>
  <c r="BD206" i="5" a="1"/>
  <c r="BD206" i="5" s="1"/>
  <c r="AW206" i="5" a="1"/>
  <c r="AW206" i="5" s="1"/>
  <c r="AG206" i="5" a="1"/>
  <c r="AG206" i="5" s="1"/>
  <c r="Z206" i="5" a="1"/>
  <c r="Z206" i="5" s="1"/>
  <c r="T206" i="5" a="1"/>
  <c r="T206" i="5" s="1"/>
  <c r="L206" i="5" a="1"/>
  <c r="L206" i="5" s="1"/>
  <c r="E206" i="5" a="1"/>
  <c r="E206" i="5" s="1"/>
  <c r="AK443" i="5" a="1"/>
  <c r="AK443" i="5" s="1"/>
  <c r="AG443" i="5" a="1"/>
  <c r="AG443" i="5" s="1"/>
  <c r="AC443" i="5" a="1"/>
  <c r="AC443" i="5" s="1"/>
  <c r="Y443" i="5" a="1"/>
  <c r="Y443" i="5" s="1"/>
  <c r="U443" i="5" a="1"/>
  <c r="U443" i="5" s="1"/>
  <c r="Q443" i="5" a="1"/>
  <c r="Q443" i="5" s="1"/>
  <c r="M443" i="5" a="1"/>
  <c r="M443" i="5" s="1"/>
  <c r="I443" i="5" a="1"/>
  <c r="I443" i="5" s="1"/>
  <c r="E443" i="5" a="1"/>
  <c r="E443" i="5" s="1"/>
  <c r="DJ443" i="5" a="1"/>
  <c r="DJ443" i="5" s="1"/>
  <c r="DF443" i="5" a="1"/>
  <c r="DF443" i="5" s="1"/>
  <c r="DB443" i="5" a="1"/>
  <c r="DB443" i="5" s="1"/>
  <c r="CJ443" i="5" a="1"/>
  <c r="CJ443" i="5" s="1"/>
  <c r="CF443" i="5" a="1"/>
  <c r="CF443" i="5" s="1"/>
  <c r="CB443" i="5" a="1"/>
  <c r="CB443" i="5" s="1"/>
  <c r="BL443" i="5" a="1"/>
  <c r="BL443" i="5" s="1"/>
  <c r="BH443" i="5" a="1"/>
  <c r="BH443" i="5" s="1"/>
  <c r="BD443" i="5" a="1"/>
  <c r="BD443" i="5" s="1"/>
  <c r="AZ443" i="5" a="1"/>
  <c r="AZ443" i="5" s="1"/>
  <c r="AV443" i="5" a="1"/>
  <c r="AV443" i="5" s="1"/>
  <c r="AJ443" i="5" a="1"/>
  <c r="AJ443" i="5" s="1"/>
  <c r="AF443" i="5" a="1"/>
  <c r="AF443" i="5" s="1"/>
  <c r="AB443" i="5" a="1"/>
  <c r="AB443" i="5" s="1"/>
  <c r="X443" i="5" a="1"/>
  <c r="X443" i="5" s="1"/>
  <c r="T443" i="5" a="1"/>
  <c r="T443" i="5" s="1"/>
  <c r="P443" i="5" a="1"/>
  <c r="P443" i="5" s="1"/>
  <c r="L443" i="5" a="1"/>
  <c r="L443" i="5" s="1"/>
  <c r="H443" i="5" a="1"/>
  <c r="H443" i="5" s="1"/>
  <c r="D443" i="5" a="1"/>
  <c r="D443" i="5" s="1"/>
  <c r="DI443" i="5" a="1"/>
  <c r="DI443" i="5" s="1"/>
  <c r="DE443" i="5" a="1"/>
  <c r="DE443" i="5" s="1"/>
  <c r="DA443" i="5" a="1"/>
  <c r="DA443" i="5" s="1"/>
  <c r="CI443" i="5" a="1"/>
  <c r="CI443" i="5" s="1"/>
  <c r="CE443" i="5" a="1"/>
  <c r="CE443" i="5" s="1"/>
  <c r="CA443" i="5" a="1"/>
  <c r="CA443" i="5" s="1"/>
  <c r="AO443" i="5" s="1"/>
  <c r="BK443" i="5" a="1"/>
  <c r="BK443" i="5" s="1"/>
  <c r="BG443" i="5" a="1"/>
  <c r="BG443" i="5" s="1"/>
  <c r="BC443" i="5" a="1"/>
  <c r="BC443" i="5" s="1"/>
  <c r="AY443" i="5" a="1"/>
  <c r="AY443" i="5" s="1"/>
  <c r="AU443" i="5" a="1"/>
  <c r="AU443" i="5" s="1"/>
  <c r="A444" i="5"/>
  <c r="AI443" i="5" a="1"/>
  <c r="AI443" i="5" s="1"/>
  <c r="AE443" i="5" a="1"/>
  <c r="AE443" i="5" s="1"/>
  <c r="AA443" i="5" a="1"/>
  <c r="AA443" i="5" s="1"/>
  <c r="W443" i="5" a="1"/>
  <c r="W443" i="5" s="1"/>
  <c r="S443" i="5" a="1"/>
  <c r="S443" i="5" s="1"/>
  <c r="O443" i="5" a="1"/>
  <c r="O443" i="5" s="1"/>
  <c r="K443" i="5" a="1"/>
  <c r="K443" i="5" s="1"/>
  <c r="G443" i="5" a="1"/>
  <c r="G443" i="5" s="1"/>
  <c r="C443" i="5" a="1"/>
  <c r="C443" i="5" s="1"/>
  <c r="DL443" i="5" a="1"/>
  <c r="DL443" i="5" s="1"/>
  <c r="DH443" i="5" a="1"/>
  <c r="DH443" i="5" s="1"/>
  <c r="DD443" i="5" a="1"/>
  <c r="DD443" i="5" s="1"/>
  <c r="CL443" i="5" a="1"/>
  <c r="CL443" i="5" s="1"/>
  <c r="CH443" i="5" a="1"/>
  <c r="CH443" i="5" s="1"/>
  <c r="CD443" i="5" a="1"/>
  <c r="CD443" i="5" s="1"/>
  <c r="BR443" i="5" a="1"/>
  <c r="BR443" i="5" s="1"/>
  <c r="BJ443" i="5" a="1"/>
  <c r="BJ443" i="5" s="1"/>
  <c r="BF443" i="5" a="1"/>
  <c r="BF443" i="5" s="1"/>
  <c r="BB443" i="5" a="1"/>
  <c r="BB443" i="5" s="1"/>
  <c r="AX443" i="5" a="1"/>
  <c r="AX443" i="5" s="1"/>
  <c r="AT443" i="5" a="1"/>
  <c r="AT443" i="5" s="1"/>
  <c r="AL443" i="5" a="1"/>
  <c r="AL443" i="5" s="1"/>
  <c r="AH443" i="5" a="1"/>
  <c r="AH443" i="5" s="1"/>
  <c r="AD443" i="5" a="1"/>
  <c r="AD443" i="5" s="1"/>
  <c r="Z443" i="5" a="1"/>
  <c r="Z443" i="5" s="1"/>
  <c r="V443" i="5" a="1"/>
  <c r="V443" i="5" s="1"/>
  <c r="R443" i="5" a="1"/>
  <c r="R443" i="5" s="1"/>
  <c r="N443" i="5" a="1"/>
  <c r="N443" i="5" s="1"/>
  <c r="J443" i="5" a="1"/>
  <c r="J443" i="5" s="1"/>
  <c r="F443" i="5" a="1"/>
  <c r="F443" i="5" s="1"/>
  <c r="BQ443" i="5" a="1"/>
  <c r="BQ443" i="5" s="1"/>
  <c r="BI443" i="5" a="1"/>
  <c r="BI443" i="5" s="1"/>
  <c r="DK443" i="5" a="1"/>
  <c r="DK443" i="5" s="1"/>
  <c r="BE443" i="5" a="1"/>
  <c r="BE443" i="5" s="1"/>
  <c r="DG443" i="5" a="1"/>
  <c r="DG443" i="5" s="1"/>
  <c r="BA443" i="5" a="1"/>
  <c r="BA443" i="5" s="1"/>
  <c r="DC443" i="5" a="1"/>
  <c r="DC443" i="5" s="1"/>
  <c r="AW443" i="5" a="1"/>
  <c r="AW443" i="5" s="1"/>
  <c r="CK443" i="5" a="1"/>
  <c r="CK443" i="5" s="1"/>
  <c r="AS443" i="5" a="1"/>
  <c r="AS443" i="5" s="1"/>
  <c r="CG443" i="5" a="1"/>
  <c r="CG443" i="5" s="1"/>
  <c r="CC443" i="5" a="1"/>
  <c r="CC443" i="5" s="1"/>
  <c r="DJ548" i="5" a="1"/>
  <c r="DJ548" i="5" s="1"/>
  <c r="DF548" i="5" a="1"/>
  <c r="DF548" i="5" s="1"/>
  <c r="DB548" i="5" a="1"/>
  <c r="DB548" i="5" s="1"/>
  <c r="CJ548" i="5" a="1"/>
  <c r="CJ548" i="5" s="1"/>
  <c r="CF548" i="5" a="1"/>
  <c r="CF548" i="5" s="1"/>
  <c r="CB548" i="5" a="1"/>
  <c r="CB548" i="5" s="1"/>
  <c r="BL548" i="5" a="1"/>
  <c r="BL548" i="5" s="1"/>
  <c r="BH548" i="5" a="1"/>
  <c r="BH548" i="5" s="1"/>
  <c r="BD548" i="5" a="1"/>
  <c r="BD548" i="5" s="1"/>
  <c r="AZ548" i="5" a="1"/>
  <c r="AZ548" i="5" s="1"/>
  <c r="AV548" i="5" a="1"/>
  <c r="AV548" i="5" s="1"/>
  <c r="AJ548" i="5" a="1"/>
  <c r="AJ548" i="5" s="1"/>
  <c r="AF548" i="5" a="1"/>
  <c r="AF548" i="5" s="1"/>
  <c r="AB548" i="5" a="1"/>
  <c r="AB548" i="5" s="1"/>
  <c r="X548" i="5" a="1"/>
  <c r="X548" i="5" s="1"/>
  <c r="T548" i="5" a="1"/>
  <c r="T548" i="5" s="1"/>
  <c r="P548" i="5" a="1"/>
  <c r="P548" i="5" s="1"/>
  <c r="L548" i="5" a="1"/>
  <c r="L548" i="5" s="1"/>
  <c r="H548" i="5" a="1"/>
  <c r="H548" i="5" s="1"/>
  <c r="D548" i="5" a="1"/>
  <c r="D548" i="5" s="1"/>
  <c r="DI548" i="5" a="1"/>
  <c r="DI548" i="5" s="1"/>
  <c r="DE548" i="5" a="1"/>
  <c r="DE548" i="5" s="1"/>
  <c r="DA548" i="5" a="1"/>
  <c r="DA548" i="5" s="1"/>
  <c r="CI548" i="5" a="1"/>
  <c r="CI548" i="5" s="1"/>
  <c r="CE548" i="5" a="1"/>
  <c r="CE548" i="5" s="1"/>
  <c r="CA548" i="5" a="1"/>
  <c r="CA548" i="5" s="1"/>
  <c r="AO548" i="5" s="1"/>
  <c r="BK548" i="5" a="1"/>
  <c r="BK548" i="5" s="1"/>
  <c r="BG548" i="5" a="1"/>
  <c r="BG548" i="5" s="1"/>
  <c r="BC548" i="5" a="1"/>
  <c r="BC548" i="5" s="1"/>
  <c r="AY548" i="5" a="1"/>
  <c r="AY548" i="5" s="1"/>
  <c r="AU548" i="5" a="1"/>
  <c r="AU548" i="5" s="1"/>
  <c r="A549" i="5"/>
  <c r="AI548" i="5" a="1"/>
  <c r="AI548" i="5" s="1"/>
  <c r="AE548" i="5" a="1"/>
  <c r="AE548" i="5" s="1"/>
  <c r="AA548" i="5" a="1"/>
  <c r="AA548" i="5" s="1"/>
  <c r="W548" i="5" a="1"/>
  <c r="W548" i="5" s="1"/>
  <c r="S548" i="5" a="1"/>
  <c r="S548" i="5" s="1"/>
  <c r="O548" i="5" a="1"/>
  <c r="O548" i="5" s="1"/>
  <c r="K548" i="5" a="1"/>
  <c r="K548" i="5" s="1"/>
  <c r="G548" i="5" a="1"/>
  <c r="G548" i="5" s="1"/>
  <c r="C548" i="5" a="1"/>
  <c r="C548" i="5" s="1"/>
  <c r="DL548" i="5" a="1"/>
  <c r="DL548" i="5" s="1"/>
  <c r="DH548" i="5" a="1"/>
  <c r="DH548" i="5" s="1"/>
  <c r="DD548" i="5" a="1"/>
  <c r="DD548" i="5" s="1"/>
  <c r="CL548" i="5" a="1"/>
  <c r="CL548" i="5" s="1"/>
  <c r="CH548" i="5" a="1"/>
  <c r="CH548" i="5" s="1"/>
  <c r="CD548" i="5" a="1"/>
  <c r="CD548" i="5" s="1"/>
  <c r="BR548" i="5" a="1"/>
  <c r="BR548" i="5" s="1"/>
  <c r="BJ548" i="5" a="1"/>
  <c r="BJ548" i="5" s="1"/>
  <c r="BF548" i="5" a="1"/>
  <c r="BF548" i="5" s="1"/>
  <c r="BB548" i="5" a="1"/>
  <c r="BB548" i="5" s="1"/>
  <c r="AX548" i="5" a="1"/>
  <c r="AX548" i="5" s="1"/>
  <c r="AT548" i="5" a="1"/>
  <c r="AT548" i="5" s="1"/>
  <c r="DC548" i="5" a="1"/>
  <c r="DC548" i="5" s="1"/>
  <c r="AW548" i="5" a="1"/>
  <c r="AW548" i="5" s="1"/>
  <c r="AL548" i="5" a="1"/>
  <c r="AL548" i="5" s="1"/>
  <c r="AC548" i="5" a="1"/>
  <c r="AC548" i="5" s="1"/>
  <c r="F548" i="5" a="1"/>
  <c r="F548" i="5" s="1"/>
  <c r="CC548" i="5" a="1"/>
  <c r="CC548" i="5" s="1"/>
  <c r="Z548" i="5" a="1"/>
  <c r="Z548" i="5" s="1"/>
  <c r="Q548" i="5" a="1"/>
  <c r="Q548" i="5" s="1"/>
  <c r="DK548" i="5" a="1"/>
  <c r="DK548" i="5" s="1"/>
  <c r="BE548" i="5" a="1"/>
  <c r="BE548" i="5" s="1"/>
  <c r="AK548" i="5" a="1"/>
  <c r="AK548" i="5" s="1"/>
  <c r="N548" i="5" a="1"/>
  <c r="N548" i="5" s="1"/>
  <c r="E548" i="5" a="1"/>
  <c r="E548" i="5" s="1"/>
  <c r="CK548" i="5" a="1"/>
  <c r="CK548" i="5" s="1"/>
  <c r="AS548" i="5" a="1"/>
  <c r="AS548" i="5" s="1"/>
  <c r="AH548" i="5" a="1"/>
  <c r="AH548" i="5" s="1"/>
  <c r="Y548" i="5" a="1"/>
  <c r="Y548" i="5" s="1"/>
  <c r="BQ548" i="5" a="1"/>
  <c r="BQ548" i="5" s="1"/>
  <c r="V548" i="5" a="1"/>
  <c r="V548" i="5" s="1"/>
  <c r="M548" i="5" a="1"/>
  <c r="M548" i="5" s="1"/>
  <c r="DG548" i="5" a="1"/>
  <c r="DG548" i="5" s="1"/>
  <c r="BA548" i="5" a="1"/>
  <c r="BA548" i="5" s="1"/>
  <c r="AG548" i="5" a="1"/>
  <c r="AG548" i="5" s="1"/>
  <c r="J548" i="5" a="1"/>
  <c r="J548" i="5" s="1"/>
  <c r="I548" i="5" a="1"/>
  <c r="I548" i="5" s="1"/>
  <c r="CG548" i="5" a="1"/>
  <c r="CG548" i="5" s="1"/>
  <c r="AD548" i="5" a="1"/>
  <c r="AD548" i="5" s="1"/>
  <c r="BI548" i="5" a="1"/>
  <c r="BI548" i="5" s="1"/>
  <c r="U548" i="5" a="1"/>
  <c r="U548" i="5" s="1"/>
  <c r="R548" i="5" a="1"/>
  <c r="R548" i="5" s="1"/>
  <c r="DI549" i="5" l="1" a="1"/>
  <c r="DI549" i="5" s="1"/>
  <c r="DE549" i="5" a="1"/>
  <c r="DE549" i="5" s="1"/>
  <c r="DA549" i="5" a="1"/>
  <c r="DA549" i="5" s="1"/>
  <c r="CI549" i="5" a="1"/>
  <c r="CI549" i="5" s="1"/>
  <c r="CE549" i="5" a="1"/>
  <c r="CE549" i="5" s="1"/>
  <c r="CA549" i="5" a="1"/>
  <c r="CA549" i="5" s="1"/>
  <c r="AO549" i="5" s="1"/>
  <c r="BK549" i="5" a="1"/>
  <c r="BK549" i="5" s="1"/>
  <c r="BG549" i="5" a="1"/>
  <c r="BG549" i="5" s="1"/>
  <c r="BC549" i="5" a="1"/>
  <c r="BC549" i="5" s="1"/>
  <c r="AY549" i="5" a="1"/>
  <c r="AY549" i="5" s="1"/>
  <c r="AU549" i="5" a="1"/>
  <c r="AU549" i="5" s="1"/>
  <c r="A550" i="5"/>
  <c r="AI549" i="5" a="1"/>
  <c r="AI549" i="5" s="1"/>
  <c r="AE549" i="5" a="1"/>
  <c r="AE549" i="5" s="1"/>
  <c r="AA549" i="5" a="1"/>
  <c r="AA549" i="5" s="1"/>
  <c r="W549" i="5" a="1"/>
  <c r="W549" i="5" s="1"/>
  <c r="S549" i="5" a="1"/>
  <c r="S549" i="5" s="1"/>
  <c r="O549" i="5" a="1"/>
  <c r="O549" i="5" s="1"/>
  <c r="K549" i="5" a="1"/>
  <c r="K549" i="5" s="1"/>
  <c r="G549" i="5" a="1"/>
  <c r="G549" i="5" s="1"/>
  <c r="C549" i="5" a="1"/>
  <c r="C549" i="5" s="1"/>
  <c r="DL549" i="5" a="1"/>
  <c r="DL549" i="5" s="1"/>
  <c r="DH549" i="5" a="1"/>
  <c r="DH549" i="5" s="1"/>
  <c r="DD549" i="5" a="1"/>
  <c r="DD549" i="5" s="1"/>
  <c r="CL549" i="5" a="1"/>
  <c r="CL549" i="5" s="1"/>
  <c r="CH549" i="5" a="1"/>
  <c r="CH549" i="5" s="1"/>
  <c r="CD549" i="5" a="1"/>
  <c r="CD549" i="5" s="1"/>
  <c r="BR549" i="5" a="1"/>
  <c r="BR549" i="5" s="1"/>
  <c r="BJ549" i="5" a="1"/>
  <c r="BJ549" i="5" s="1"/>
  <c r="BF549" i="5" a="1"/>
  <c r="BF549" i="5" s="1"/>
  <c r="BB549" i="5" a="1"/>
  <c r="BB549" i="5" s="1"/>
  <c r="AX549" i="5" a="1"/>
  <c r="AX549" i="5" s="1"/>
  <c r="AT549" i="5" a="1"/>
  <c r="AT549" i="5" s="1"/>
  <c r="AL549" i="5" a="1"/>
  <c r="AL549" i="5" s="1"/>
  <c r="AH549" i="5" a="1"/>
  <c r="AH549" i="5" s="1"/>
  <c r="AD549" i="5" a="1"/>
  <c r="AD549" i="5" s="1"/>
  <c r="Z549" i="5" a="1"/>
  <c r="Z549" i="5" s="1"/>
  <c r="V549" i="5" a="1"/>
  <c r="V549" i="5" s="1"/>
  <c r="R549" i="5" a="1"/>
  <c r="R549" i="5" s="1"/>
  <c r="N549" i="5" a="1"/>
  <c r="N549" i="5" s="1"/>
  <c r="J549" i="5" a="1"/>
  <c r="J549" i="5" s="1"/>
  <c r="F549" i="5" a="1"/>
  <c r="F549" i="5" s="1"/>
  <c r="DK549" i="5" a="1"/>
  <c r="DK549" i="5" s="1"/>
  <c r="DG549" i="5" a="1"/>
  <c r="DG549" i="5" s="1"/>
  <c r="DC549" i="5" a="1"/>
  <c r="DC549" i="5" s="1"/>
  <c r="CK549" i="5" a="1"/>
  <c r="CK549" i="5" s="1"/>
  <c r="CG549" i="5" a="1"/>
  <c r="CG549" i="5" s="1"/>
  <c r="CC549" i="5" a="1"/>
  <c r="CC549" i="5" s="1"/>
  <c r="BQ549" i="5" a="1"/>
  <c r="BQ549" i="5" s="1"/>
  <c r="BI549" i="5" a="1"/>
  <c r="BI549" i="5" s="1"/>
  <c r="BE549" i="5" a="1"/>
  <c r="BE549" i="5" s="1"/>
  <c r="BA549" i="5" a="1"/>
  <c r="BA549" i="5" s="1"/>
  <c r="AW549" i="5" a="1"/>
  <c r="AW549" i="5" s="1"/>
  <c r="AS549" i="5" a="1"/>
  <c r="AS549" i="5" s="1"/>
  <c r="CB549" i="5" a="1"/>
  <c r="CB549" i="5" s="1"/>
  <c r="AJ549" i="5" a="1"/>
  <c r="AJ549" i="5" s="1"/>
  <c r="M549" i="5" a="1"/>
  <c r="M549" i="5" s="1"/>
  <c r="D549" i="5" a="1"/>
  <c r="D549" i="5" s="1"/>
  <c r="DJ549" i="5" a="1"/>
  <c r="DJ549" i="5" s="1"/>
  <c r="BD549" i="5" a="1"/>
  <c r="BD549" i="5" s="1"/>
  <c r="AG549" i="5" a="1"/>
  <c r="AG549" i="5" s="1"/>
  <c r="X549" i="5" a="1"/>
  <c r="X549" i="5" s="1"/>
  <c r="CJ549" i="5" a="1"/>
  <c r="CJ549" i="5" s="1"/>
  <c r="U549" i="5" a="1"/>
  <c r="U549" i="5" s="1"/>
  <c r="L549" i="5" a="1"/>
  <c r="L549" i="5" s="1"/>
  <c r="BL549" i="5" a="1"/>
  <c r="BL549" i="5" s="1"/>
  <c r="AF549" i="5" a="1"/>
  <c r="AF549" i="5" s="1"/>
  <c r="I549" i="5" a="1"/>
  <c r="I549" i="5" s="1"/>
  <c r="DF549" i="5" a="1"/>
  <c r="DF549" i="5" s="1"/>
  <c r="AZ549" i="5" a="1"/>
  <c r="AZ549" i="5" s="1"/>
  <c r="AC549" i="5" a="1"/>
  <c r="AC549" i="5" s="1"/>
  <c r="T549" i="5" a="1"/>
  <c r="T549" i="5" s="1"/>
  <c r="CF549" i="5" a="1"/>
  <c r="CF549" i="5" s="1"/>
  <c r="Q549" i="5" a="1"/>
  <c r="Q549" i="5" s="1"/>
  <c r="H549" i="5" a="1"/>
  <c r="H549" i="5" s="1"/>
  <c r="AK549" i="5" a="1"/>
  <c r="AK549" i="5" s="1"/>
  <c r="BH549" i="5" a="1"/>
  <c r="BH549" i="5" s="1"/>
  <c r="AB549" i="5" a="1"/>
  <c r="AB549" i="5" s="1"/>
  <c r="Y549" i="5" a="1"/>
  <c r="Y549" i="5" s="1"/>
  <c r="AV549" i="5" a="1"/>
  <c r="AV549" i="5" s="1"/>
  <c r="P549" i="5" a="1"/>
  <c r="P549" i="5" s="1"/>
  <c r="DB549" i="5" a="1"/>
  <c r="DB549" i="5" s="1"/>
  <c r="E549" i="5" a="1"/>
  <c r="E549" i="5" s="1"/>
  <c r="AJ444" i="5" a="1"/>
  <c r="AJ444" i="5" s="1"/>
  <c r="AF444" i="5" a="1"/>
  <c r="AF444" i="5" s="1"/>
  <c r="AB444" i="5" a="1"/>
  <c r="AB444" i="5" s="1"/>
  <c r="X444" i="5" a="1"/>
  <c r="X444" i="5" s="1"/>
  <c r="T444" i="5" a="1"/>
  <c r="T444" i="5" s="1"/>
  <c r="P444" i="5" a="1"/>
  <c r="P444" i="5" s="1"/>
  <c r="L444" i="5" a="1"/>
  <c r="L444" i="5" s="1"/>
  <c r="H444" i="5" a="1"/>
  <c r="H444" i="5" s="1"/>
  <c r="D444" i="5" a="1"/>
  <c r="D444" i="5" s="1"/>
  <c r="DI444" i="5" a="1"/>
  <c r="DI444" i="5" s="1"/>
  <c r="DE444" i="5" a="1"/>
  <c r="DE444" i="5" s="1"/>
  <c r="DA444" i="5" a="1"/>
  <c r="DA444" i="5" s="1"/>
  <c r="CI444" i="5" a="1"/>
  <c r="CI444" i="5" s="1"/>
  <c r="CE444" i="5" a="1"/>
  <c r="CE444" i="5" s="1"/>
  <c r="CA444" i="5" a="1"/>
  <c r="CA444" i="5" s="1"/>
  <c r="AO444" i="5" s="1"/>
  <c r="BK444" i="5" a="1"/>
  <c r="BK444" i="5" s="1"/>
  <c r="BG444" i="5" a="1"/>
  <c r="BG444" i="5" s="1"/>
  <c r="BC444" i="5" a="1"/>
  <c r="BC444" i="5" s="1"/>
  <c r="AY444" i="5" a="1"/>
  <c r="AY444" i="5" s="1"/>
  <c r="AU444" i="5" a="1"/>
  <c r="AU444" i="5" s="1"/>
  <c r="A445" i="5"/>
  <c r="AI444" i="5" a="1"/>
  <c r="AI444" i="5" s="1"/>
  <c r="AE444" i="5" a="1"/>
  <c r="AE444" i="5" s="1"/>
  <c r="AA444" i="5" a="1"/>
  <c r="AA444" i="5" s="1"/>
  <c r="W444" i="5" a="1"/>
  <c r="W444" i="5" s="1"/>
  <c r="S444" i="5" a="1"/>
  <c r="S444" i="5" s="1"/>
  <c r="O444" i="5" a="1"/>
  <c r="O444" i="5" s="1"/>
  <c r="K444" i="5" a="1"/>
  <c r="K444" i="5" s="1"/>
  <c r="G444" i="5" a="1"/>
  <c r="G444" i="5" s="1"/>
  <c r="C444" i="5" a="1"/>
  <c r="C444" i="5" s="1"/>
  <c r="DL444" i="5" a="1"/>
  <c r="DL444" i="5" s="1"/>
  <c r="DH444" i="5" a="1"/>
  <c r="DH444" i="5" s="1"/>
  <c r="DD444" i="5" a="1"/>
  <c r="DD444" i="5" s="1"/>
  <c r="CL444" i="5" a="1"/>
  <c r="CL444" i="5" s="1"/>
  <c r="CH444" i="5" a="1"/>
  <c r="CH444" i="5" s="1"/>
  <c r="CD444" i="5" a="1"/>
  <c r="CD444" i="5" s="1"/>
  <c r="BR444" i="5" a="1"/>
  <c r="BR444" i="5" s="1"/>
  <c r="BJ444" i="5" a="1"/>
  <c r="BJ444" i="5" s="1"/>
  <c r="BF444" i="5" a="1"/>
  <c r="BF444" i="5" s="1"/>
  <c r="BB444" i="5" a="1"/>
  <c r="BB444" i="5" s="1"/>
  <c r="AX444" i="5" a="1"/>
  <c r="AX444" i="5" s="1"/>
  <c r="AT444" i="5" a="1"/>
  <c r="AT444" i="5" s="1"/>
  <c r="AL444" i="5" a="1"/>
  <c r="AL444" i="5" s="1"/>
  <c r="AH444" i="5" a="1"/>
  <c r="AH444" i="5" s="1"/>
  <c r="AD444" i="5" a="1"/>
  <c r="AD444" i="5" s="1"/>
  <c r="Z444" i="5" a="1"/>
  <c r="Z444" i="5" s="1"/>
  <c r="V444" i="5" a="1"/>
  <c r="V444" i="5" s="1"/>
  <c r="R444" i="5" a="1"/>
  <c r="R444" i="5" s="1"/>
  <c r="N444" i="5" a="1"/>
  <c r="N444" i="5" s="1"/>
  <c r="J444" i="5" a="1"/>
  <c r="J444" i="5" s="1"/>
  <c r="F444" i="5" a="1"/>
  <c r="F444" i="5" s="1"/>
  <c r="DK444" i="5" a="1"/>
  <c r="DK444" i="5" s="1"/>
  <c r="DG444" i="5" a="1"/>
  <c r="DG444" i="5" s="1"/>
  <c r="DC444" i="5" a="1"/>
  <c r="DC444" i="5" s="1"/>
  <c r="CK444" i="5" a="1"/>
  <c r="CK444" i="5" s="1"/>
  <c r="CG444" i="5" a="1"/>
  <c r="CG444" i="5" s="1"/>
  <c r="CC444" i="5" a="1"/>
  <c r="CC444" i="5" s="1"/>
  <c r="BQ444" i="5" a="1"/>
  <c r="BQ444" i="5" s="1"/>
  <c r="BI444" i="5" a="1"/>
  <c r="BI444" i="5" s="1"/>
  <c r="BE444" i="5" a="1"/>
  <c r="BE444" i="5" s="1"/>
  <c r="BA444" i="5" a="1"/>
  <c r="BA444" i="5" s="1"/>
  <c r="AW444" i="5" a="1"/>
  <c r="AW444" i="5" s="1"/>
  <c r="AS444" i="5" a="1"/>
  <c r="AS444" i="5" s="1"/>
  <c r="AK444" i="5" a="1"/>
  <c r="AK444" i="5" s="1"/>
  <c r="AG444" i="5" a="1"/>
  <c r="AG444" i="5" s="1"/>
  <c r="AC444" i="5" a="1"/>
  <c r="AC444" i="5" s="1"/>
  <c r="Y444" i="5" a="1"/>
  <c r="Y444" i="5" s="1"/>
  <c r="U444" i="5" a="1"/>
  <c r="U444" i="5" s="1"/>
  <c r="Q444" i="5" a="1"/>
  <c r="Q444" i="5" s="1"/>
  <c r="M444" i="5" a="1"/>
  <c r="M444" i="5" s="1"/>
  <c r="I444" i="5" a="1"/>
  <c r="I444" i="5" s="1"/>
  <c r="E444" i="5" a="1"/>
  <c r="E444" i="5" s="1"/>
  <c r="BL444" i="5" a="1"/>
  <c r="BL444" i="5" s="1"/>
  <c r="BH444" i="5" a="1"/>
  <c r="BH444" i="5" s="1"/>
  <c r="DJ444" i="5" a="1"/>
  <c r="DJ444" i="5" s="1"/>
  <c r="BD444" i="5" a="1"/>
  <c r="BD444" i="5" s="1"/>
  <c r="DF444" i="5" a="1"/>
  <c r="DF444" i="5" s="1"/>
  <c r="AZ444" i="5" a="1"/>
  <c r="AZ444" i="5" s="1"/>
  <c r="DB444" i="5" a="1"/>
  <c r="DB444" i="5" s="1"/>
  <c r="AV444" i="5" a="1"/>
  <c r="AV444" i="5" s="1"/>
  <c r="CJ444" i="5" a="1"/>
  <c r="CJ444" i="5" s="1"/>
  <c r="CF444" i="5" a="1"/>
  <c r="CF444" i="5" s="1"/>
  <c r="CB444" i="5" a="1"/>
  <c r="CB444" i="5" s="1"/>
  <c r="DL207" i="5" a="1"/>
  <c r="DL207" i="5" s="1"/>
  <c r="DH207" i="5" a="1"/>
  <c r="DH207" i="5" s="1"/>
  <c r="DD207" i="5" a="1"/>
  <c r="DD207" i="5" s="1"/>
  <c r="CL207" i="5" a="1"/>
  <c r="CL207" i="5" s="1"/>
  <c r="CH207" i="5" a="1"/>
  <c r="CH207" i="5" s="1"/>
  <c r="CD207" i="5" a="1"/>
  <c r="CD207" i="5" s="1"/>
  <c r="BR207" i="5" a="1"/>
  <c r="BR207" i="5" s="1"/>
  <c r="BJ207" i="5" a="1"/>
  <c r="BJ207" i="5" s="1"/>
  <c r="BF207" i="5" a="1"/>
  <c r="BF207" i="5" s="1"/>
  <c r="BB207" i="5" a="1"/>
  <c r="BB207" i="5" s="1"/>
  <c r="AX207" i="5" a="1"/>
  <c r="AX207" i="5" s="1"/>
  <c r="AT207" i="5" a="1"/>
  <c r="AT207" i="5" s="1"/>
  <c r="AL207" i="5" a="1"/>
  <c r="AL207" i="5" s="1"/>
  <c r="AH207" i="5" a="1"/>
  <c r="AH207" i="5" s="1"/>
  <c r="AD207" i="5" a="1"/>
  <c r="AD207" i="5" s="1"/>
  <c r="Z207" i="5" a="1"/>
  <c r="Z207" i="5" s="1"/>
  <c r="V207" i="5" a="1"/>
  <c r="V207" i="5" s="1"/>
  <c r="R207" i="5" a="1"/>
  <c r="R207" i="5" s="1"/>
  <c r="N207" i="5" a="1"/>
  <c r="N207" i="5" s="1"/>
  <c r="J207" i="5" a="1"/>
  <c r="J207" i="5" s="1"/>
  <c r="F207" i="5" a="1"/>
  <c r="F207" i="5" s="1"/>
  <c r="DG207" i="5" a="1"/>
  <c r="DG207" i="5" s="1"/>
  <c r="DB207" i="5" a="1"/>
  <c r="DB207" i="5" s="1"/>
  <c r="CI207" i="5" a="1"/>
  <c r="CI207" i="5" s="1"/>
  <c r="CC207" i="5" a="1"/>
  <c r="CC207" i="5" s="1"/>
  <c r="BL207" i="5" a="1"/>
  <c r="BL207" i="5" s="1"/>
  <c r="BG207" i="5" a="1"/>
  <c r="BG207" i="5" s="1"/>
  <c r="BA207" i="5" a="1"/>
  <c r="BA207" i="5" s="1"/>
  <c r="AV207" i="5" a="1"/>
  <c r="AV207" i="5" s="1"/>
  <c r="A208" i="5"/>
  <c r="AG207" i="5" a="1"/>
  <c r="AG207" i="5" s="1"/>
  <c r="AB207" i="5" a="1"/>
  <c r="AB207" i="5" s="1"/>
  <c r="W207" i="5" a="1"/>
  <c r="W207" i="5" s="1"/>
  <c r="Q207" i="5" a="1"/>
  <c r="Q207" i="5" s="1"/>
  <c r="L207" i="5" a="1"/>
  <c r="L207" i="5" s="1"/>
  <c r="G207" i="5" a="1"/>
  <c r="G207" i="5" s="1"/>
  <c r="DJ207" i="5" a="1"/>
  <c r="DJ207" i="5" s="1"/>
  <c r="DC207" i="5" a="1"/>
  <c r="DC207" i="5" s="1"/>
  <c r="CG207" i="5" a="1"/>
  <c r="CG207" i="5" s="1"/>
  <c r="CA207" i="5" a="1"/>
  <c r="CA207" i="5" s="1"/>
  <c r="AO207" i="5" s="1"/>
  <c r="BH207" i="5" a="1"/>
  <c r="BH207" i="5" s="1"/>
  <c r="AZ207" i="5" a="1"/>
  <c r="AZ207" i="5" s="1"/>
  <c r="AS207" i="5" a="1"/>
  <c r="AS207" i="5" s="1"/>
  <c r="AJ207" i="5" a="1"/>
  <c r="AJ207" i="5" s="1"/>
  <c r="AC207" i="5" a="1"/>
  <c r="AC207" i="5" s="1"/>
  <c r="U207" i="5" a="1"/>
  <c r="U207" i="5" s="1"/>
  <c r="O207" i="5" a="1"/>
  <c r="O207" i="5" s="1"/>
  <c r="H207" i="5" a="1"/>
  <c r="H207" i="5" s="1"/>
  <c r="DF207" i="5" a="1"/>
  <c r="DF207" i="5" s="1"/>
  <c r="CK207" i="5" a="1"/>
  <c r="CK207" i="5" s="1"/>
  <c r="CE207" i="5" a="1"/>
  <c r="CE207" i="5" s="1"/>
  <c r="BK207" i="5" a="1"/>
  <c r="BK207" i="5" s="1"/>
  <c r="BD207" i="5" a="1"/>
  <c r="BD207" i="5" s="1"/>
  <c r="AW207" i="5" a="1"/>
  <c r="AW207" i="5" s="1"/>
  <c r="AF207" i="5" a="1"/>
  <c r="AF207" i="5" s="1"/>
  <c r="Y207" i="5" a="1"/>
  <c r="Y207" i="5" s="1"/>
  <c r="S207" i="5" a="1"/>
  <c r="S207" i="5" s="1"/>
  <c r="K207" i="5" a="1"/>
  <c r="K207" i="5" s="1"/>
  <c r="D207" i="5" a="1"/>
  <c r="D207" i="5" s="1"/>
  <c r="BQ207" i="5" a="1"/>
  <c r="BQ207" i="5" s="1"/>
  <c r="M207" i="5" a="1"/>
  <c r="M207" i="5" s="1"/>
  <c r="DK207" i="5" a="1"/>
  <c r="DK207" i="5" s="1"/>
  <c r="BI207" i="5" a="1"/>
  <c r="BI207" i="5" s="1"/>
  <c r="AK207" i="5" a="1"/>
  <c r="AK207" i="5" s="1"/>
  <c r="I207" i="5" a="1"/>
  <c r="I207" i="5" s="1"/>
  <c r="DI207" i="5" a="1"/>
  <c r="DI207" i="5" s="1"/>
  <c r="BE207" i="5" a="1"/>
  <c r="BE207" i="5" s="1"/>
  <c r="AI207" i="5" a="1"/>
  <c r="AI207" i="5" s="1"/>
  <c r="E207" i="5" a="1"/>
  <c r="E207" i="5" s="1"/>
  <c r="DE207" i="5" a="1"/>
  <c r="DE207" i="5" s="1"/>
  <c r="BC207" i="5" a="1"/>
  <c r="BC207" i="5" s="1"/>
  <c r="AE207" i="5" a="1"/>
  <c r="AE207" i="5" s="1"/>
  <c r="C207" i="5" a="1"/>
  <c r="C207" i="5" s="1"/>
  <c r="DA207" i="5" a="1"/>
  <c r="DA207" i="5" s="1"/>
  <c r="AY207" i="5" a="1"/>
  <c r="AY207" i="5" s="1"/>
  <c r="AA207" i="5" a="1"/>
  <c r="AA207" i="5" s="1"/>
  <c r="CJ207" i="5" a="1"/>
  <c r="CJ207" i="5" s="1"/>
  <c r="AU207" i="5" a="1"/>
  <c r="AU207" i="5" s="1"/>
  <c r="X207" i="5" a="1"/>
  <c r="X207" i="5" s="1"/>
  <c r="CF207" i="5" a="1"/>
  <c r="CF207" i="5" s="1"/>
  <c r="T207" i="5" a="1"/>
  <c r="T207" i="5" s="1"/>
  <c r="CB207" i="5" a="1"/>
  <c r="CB207" i="5" s="1"/>
  <c r="P207" i="5" a="1"/>
  <c r="P207" i="5" s="1"/>
  <c r="A373" i="5"/>
  <c r="AI372" i="5" a="1"/>
  <c r="AI372" i="5" s="1"/>
  <c r="AE372" i="5" a="1"/>
  <c r="AE372" i="5" s="1"/>
  <c r="AA372" i="5" a="1"/>
  <c r="AA372" i="5" s="1"/>
  <c r="W372" i="5" a="1"/>
  <c r="W372" i="5" s="1"/>
  <c r="S372" i="5" a="1"/>
  <c r="S372" i="5" s="1"/>
  <c r="O372" i="5" a="1"/>
  <c r="O372" i="5" s="1"/>
  <c r="K372" i="5" a="1"/>
  <c r="K372" i="5" s="1"/>
  <c r="G372" i="5" a="1"/>
  <c r="G372" i="5" s="1"/>
  <c r="C372" i="5" a="1"/>
  <c r="C372" i="5" s="1"/>
  <c r="DL372" i="5" a="1"/>
  <c r="DL372" i="5" s="1"/>
  <c r="DH372" i="5" a="1"/>
  <c r="DH372" i="5" s="1"/>
  <c r="DD372" i="5" a="1"/>
  <c r="DD372" i="5" s="1"/>
  <c r="CL372" i="5" a="1"/>
  <c r="CL372" i="5" s="1"/>
  <c r="CH372" i="5" a="1"/>
  <c r="CH372" i="5" s="1"/>
  <c r="CD372" i="5" a="1"/>
  <c r="CD372" i="5" s="1"/>
  <c r="BR372" i="5" a="1"/>
  <c r="BR372" i="5" s="1"/>
  <c r="BJ372" i="5" a="1"/>
  <c r="BJ372" i="5" s="1"/>
  <c r="BF372" i="5" a="1"/>
  <c r="BF372" i="5" s="1"/>
  <c r="BB372" i="5" a="1"/>
  <c r="BB372" i="5" s="1"/>
  <c r="AX372" i="5" a="1"/>
  <c r="AX372" i="5" s="1"/>
  <c r="AT372" i="5" a="1"/>
  <c r="AT372" i="5" s="1"/>
  <c r="DK372" i="5" a="1"/>
  <c r="DK372" i="5" s="1"/>
  <c r="DG372" i="5" a="1"/>
  <c r="DG372" i="5" s="1"/>
  <c r="DC372" i="5" a="1"/>
  <c r="DC372" i="5" s="1"/>
  <c r="CK372" i="5" a="1"/>
  <c r="CK372" i="5" s="1"/>
  <c r="CG372" i="5" a="1"/>
  <c r="CG372" i="5" s="1"/>
  <c r="CC372" i="5" a="1"/>
  <c r="CC372" i="5" s="1"/>
  <c r="BQ372" i="5" a="1"/>
  <c r="BQ372" i="5" s="1"/>
  <c r="BI372" i="5" a="1"/>
  <c r="BI372" i="5" s="1"/>
  <c r="BE372" i="5" a="1"/>
  <c r="BE372" i="5" s="1"/>
  <c r="BA372" i="5" a="1"/>
  <c r="BA372" i="5" s="1"/>
  <c r="AW372" i="5" a="1"/>
  <c r="AW372" i="5" s="1"/>
  <c r="AS372" i="5" a="1"/>
  <c r="AS372" i="5" s="1"/>
  <c r="AK372" i="5" a="1"/>
  <c r="AK372" i="5" s="1"/>
  <c r="AG372" i="5" a="1"/>
  <c r="AG372" i="5" s="1"/>
  <c r="AC372" i="5" a="1"/>
  <c r="AC372" i="5" s="1"/>
  <c r="Y372" i="5" a="1"/>
  <c r="Y372" i="5" s="1"/>
  <c r="U372" i="5" a="1"/>
  <c r="U372" i="5" s="1"/>
  <c r="Q372" i="5" a="1"/>
  <c r="Q372" i="5" s="1"/>
  <c r="M372" i="5" a="1"/>
  <c r="M372" i="5" s="1"/>
  <c r="I372" i="5" a="1"/>
  <c r="I372" i="5" s="1"/>
  <c r="E372" i="5" a="1"/>
  <c r="E372" i="5" s="1"/>
  <c r="DE372" i="5" a="1"/>
  <c r="DE372" i="5" s="1"/>
  <c r="CI372" i="5" a="1"/>
  <c r="CI372" i="5" s="1"/>
  <c r="CA372" i="5" a="1"/>
  <c r="CA372" i="5" s="1"/>
  <c r="AO372" i="5" s="1"/>
  <c r="BG372" i="5" a="1"/>
  <c r="BG372" i="5" s="1"/>
  <c r="AY372" i="5" a="1"/>
  <c r="AY372" i="5" s="1"/>
  <c r="AF372" i="5" a="1"/>
  <c r="AF372" i="5" s="1"/>
  <c r="X372" i="5" a="1"/>
  <c r="X372" i="5" s="1"/>
  <c r="P372" i="5" a="1"/>
  <c r="P372" i="5" s="1"/>
  <c r="H372" i="5" a="1"/>
  <c r="H372" i="5" s="1"/>
  <c r="DJ372" i="5" a="1"/>
  <c r="DJ372" i="5" s="1"/>
  <c r="DB372" i="5" a="1"/>
  <c r="DB372" i="5" s="1"/>
  <c r="CF372" i="5" a="1"/>
  <c r="CF372" i="5" s="1"/>
  <c r="BL372" i="5" a="1"/>
  <c r="BL372" i="5" s="1"/>
  <c r="BD372" i="5" a="1"/>
  <c r="BD372" i="5" s="1"/>
  <c r="DI372" i="5" a="1"/>
  <c r="DI372" i="5" s="1"/>
  <c r="DA372" i="5" a="1"/>
  <c r="DA372" i="5" s="1"/>
  <c r="CE372" i="5" a="1"/>
  <c r="CE372" i="5" s="1"/>
  <c r="BK372" i="5" a="1"/>
  <c r="BK372" i="5" s="1"/>
  <c r="BC372" i="5" a="1"/>
  <c r="BC372" i="5" s="1"/>
  <c r="AU372" i="5" a="1"/>
  <c r="AU372" i="5" s="1"/>
  <c r="AJ372" i="5" a="1"/>
  <c r="AJ372" i="5" s="1"/>
  <c r="AB372" i="5" a="1"/>
  <c r="AB372" i="5" s="1"/>
  <c r="T372" i="5" a="1"/>
  <c r="T372" i="5" s="1"/>
  <c r="L372" i="5" a="1"/>
  <c r="L372" i="5" s="1"/>
  <c r="D372" i="5" a="1"/>
  <c r="D372" i="5" s="1"/>
  <c r="N372" i="5" a="1"/>
  <c r="N372" i="5" s="1"/>
  <c r="DF372" i="5" a="1"/>
  <c r="DF372" i="5" s="1"/>
  <c r="J372" i="5" a="1"/>
  <c r="J372" i="5" s="1"/>
  <c r="CJ372" i="5" a="1"/>
  <c r="CJ372" i="5" s="1"/>
  <c r="AL372" i="5" a="1"/>
  <c r="AL372" i="5" s="1"/>
  <c r="F372" i="5" a="1"/>
  <c r="F372" i="5" s="1"/>
  <c r="CB372" i="5" a="1"/>
  <c r="CB372" i="5" s="1"/>
  <c r="AH372" i="5" a="1"/>
  <c r="AH372" i="5" s="1"/>
  <c r="BH372" i="5" a="1"/>
  <c r="BH372" i="5" s="1"/>
  <c r="AD372" i="5" a="1"/>
  <c r="AD372" i="5" s="1"/>
  <c r="AZ372" i="5" a="1"/>
  <c r="AZ372" i="5" s="1"/>
  <c r="Z372" i="5" a="1"/>
  <c r="Z372" i="5" s="1"/>
  <c r="AV372" i="5" a="1"/>
  <c r="AV372" i="5" s="1"/>
  <c r="V372" i="5" a="1"/>
  <c r="V372" i="5" s="1"/>
  <c r="R372" i="5" a="1"/>
  <c r="R372" i="5" s="1"/>
  <c r="AK29" i="5" a="1"/>
  <c r="AK29" i="5" s="1"/>
  <c r="AG29" i="5" a="1"/>
  <c r="AG29" i="5" s="1"/>
  <c r="AC29" i="5" a="1"/>
  <c r="AC29" i="5" s="1"/>
  <c r="Y29" i="5" a="1"/>
  <c r="Y29" i="5" s="1"/>
  <c r="U29" i="5" a="1"/>
  <c r="U29" i="5" s="1"/>
  <c r="Q29" i="5" a="1"/>
  <c r="Q29" i="5" s="1"/>
  <c r="M29" i="5" a="1"/>
  <c r="M29" i="5" s="1"/>
  <c r="I29" i="5" a="1"/>
  <c r="I29" i="5" s="1"/>
  <c r="E29" i="5" a="1"/>
  <c r="E29" i="5" s="1"/>
  <c r="DI29" i="5" a="1"/>
  <c r="DI29" i="5" s="1"/>
  <c r="CL29" i="5" a="1"/>
  <c r="CL29" i="5" s="1"/>
  <c r="CC29" i="5" a="1"/>
  <c r="CC29" i="5" s="1"/>
  <c r="BL29" i="5" a="1"/>
  <c r="BL29" i="5" s="1"/>
  <c r="BC29" i="5" a="1"/>
  <c r="BC29" i="5" s="1"/>
  <c r="AT29" i="5" a="1"/>
  <c r="AT29" i="5" s="1"/>
  <c r="AL29" i="5" a="1"/>
  <c r="AL29" i="5" s="1"/>
  <c r="X29" i="5" a="1"/>
  <c r="X29" i="5" s="1"/>
  <c r="O29" i="5" a="1"/>
  <c r="O29" i="5" s="1"/>
  <c r="F29" i="5" a="1"/>
  <c r="F29" i="5" s="1"/>
  <c r="A30" i="5"/>
  <c r="DH29" i="5" a="1"/>
  <c r="DH29" i="5" s="1"/>
  <c r="CK29" i="5" a="1"/>
  <c r="CK29" i="5" s="1"/>
  <c r="CF29" i="5" a="1"/>
  <c r="CF29" i="5" s="1"/>
  <c r="BK29" i="5" a="1"/>
  <c r="BK29" i="5" s="1"/>
  <c r="BB29" i="5" a="1"/>
  <c r="BB29" i="5" s="1"/>
  <c r="AS29" i="5" a="1"/>
  <c r="AS29" i="5" s="1"/>
  <c r="AF29" i="5" a="1"/>
  <c r="AF29" i="5" s="1"/>
  <c r="W29" i="5" a="1"/>
  <c r="W29" i="5" s="1"/>
  <c r="N29" i="5" a="1"/>
  <c r="N29" i="5" s="1"/>
  <c r="DL29" i="5" a="1"/>
  <c r="DL29" i="5" s="1"/>
  <c r="DC29" i="5" a="1"/>
  <c r="DC29" i="5" s="1"/>
  <c r="CJ29" i="5" a="1"/>
  <c r="CJ29" i="5" s="1"/>
  <c r="CA29" i="5" a="1"/>
  <c r="CA29" i="5" s="1"/>
  <c r="AO29" i="5" s="1"/>
  <c r="BF29" i="5" a="1"/>
  <c r="BF29" i="5" s="1"/>
  <c r="AW29" i="5" a="1"/>
  <c r="AW29" i="5" s="1"/>
  <c r="AJ29" i="5" a="1"/>
  <c r="AJ29" i="5" s="1"/>
  <c r="AA29" i="5" a="1"/>
  <c r="AA29" i="5" s="1"/>
  <c r="R29" i="5" a="1"/>
  <c r="R29" i="5" s="1"/>
  <c r="D29" i="5" a="1"/>
  <c r="D29" i="5" s="1"/>
  <c r="DK29" i="5" a="1"/>
  <c r="DK29" i="5" s="1"/>
  <c r="DF29" i="5" a="1"/>
  <c r="DF29" i="5" s="1"/>
  <c r="CI29" i="5" a="1"/>
  <c r="CI29" i="5" s="1"/>
  <c r="BR29" i="5" a="1"/>
  <c r="BR29" i="5" s="1"/>
  <c r="BE29" i="5" a="1"/>
  <c r="BE29" i="5" s="1"/>
  <c r="AZ29" i="5" a="1"/>
  <c r="AZ29" i="5" s="1"/>
  <c r="AI29" i="5" a="1"/>
  <c r="AI29" i="5" s="1"/>
  <c r="Z29" i="5" a="1"/>
  <c r="Z29" i="5" s="1"/>
  <c r="L29" i="5" a="1"/>
  <c r="L29" i="5" s="1"/>
  <c r="C29" i="5" a="1"/>
  <c r="C29" i="5" s="1"/>
  <c r="DJ29" i="5" a="1"/>
  <c r="DJ29" i="5" s="1"/>
  <c r="DA29" i="5" a="1"/>
  <c r="DA29" i="5" s="1"/>
  <c r="CD29" i="5" a="1"/>
  <c r="CD29" i="5" s="1"/>
  <c r="BI29" i="5" a="1"/>
  <c r="BI29" i="5" s="1"/>
  <c r="BD29" i="5" a="1"/>
  <c r="BD29" i="5" s="1"/>
  <c r="AU29" i="5" a="1"/>
  <c r="AU29" i="5" s="1"/>
  <c r="AD29" i="5" a="1"/>
  <c r="AD29" i="5" s="1"/>
  <c r="P29" i="5" a="1"/>
  <c r="P29" i="5" s="1"/>
  <c r="G29" i="5" a="1"/>
  <c r="G29" i="5" s="1"/>
  <c r="AY29" i="5" a="1"/>
  <c r="AY29" i="5" s="1"/>
  <c r="CH29" i="5" a="1"/>
  <c r="CH29" i="5" s="1"/>
  <c r="BJ29" i="5" a="1"/>
  <c r="BJ29" i="5" s="1"/>
  <c r="AX29" i="5" a="1"/>
  <c r="AX29" i="5" s="1"/>
  <c r="K29" i="5" a="1"/>
  <c r="K29" i="5" s="1"/>
  <c r="DG29" i="5" a="1"/>
  <c r="DG29" i="5" s="1"/>
  <c r="CG29" i="5" a="1"/>
  <c r="CG29" i="5" s="1"/>
  <c r="BH29" i="5" a="1"/>
  <c r="BH29" i="5" s="1"/>
  <c r="AV29" i="5" a="1"/>
  <c r="AV29" i="5" s="1"/>
  <c r="AH29" i="5" a="1"/>
  <c r="AH29" i="5" s="1"/>
  <c r="V29" i="5" a="1"/>
  <c r="V29" i="5" s="1"/>
  <c r="J29" i="5" a="1"/>
  <c r="J29" i="5" s="1"/>
  <c r="DE29" i="5" a="1"/>
  <c r="DE29" i="5" s="1"/>
  <c r="CE29" i="5" a="1"/>
  <c r="CE29" i="5" s="1"/>
  <c r="BG29" i="5" a="1"/>
  <c r="BG29" i="5" s="1"/>
  <c r="T29" i="5" a="1"/>
  <c r="T29" i="5" s="1"/>
  <c r="H29" i="5" a="1"/>
  <c r="H29" i="5" s="1"/>
  <c r="DD29" i="5" a="1"/>
  <c r="DD29" i="5" s="1"/>
  <c r="AE29" i="5" a="1"/>
  <c r="AE29" i="5" s="1"/>
  <c r="S29" i="5" a="1"/>
  <c r="S29" i="5" s="1"/>
  <c r="DB29" i="5" a="1"/>
  <c r="DB29" i="5" s="1"/>
  <c r="CB29" i="5" a="1"/>
  <c r="CB29" i="5" s="1"/>
  <c r="AB29" i="5" a="1"/>
  <c r="AB29" i="5" s="1"/>
  <c r="BQ29" i="5" a="1"/>
  <c r="BQ29" i="5" s="1"/>
  <c r="BA29" i="5" a="1"/>
  <c r="BA29" i="5" s="1"/>
  <c r="AL30" i="5" l="1" a="1"/>
  <c r="AL30" i="5" s="1"/>
  <c r="AH30" i="5" a="1"/>
  <c r="AH30" i="5" s="1"/>
  <c r="AD30" i="5" a="1"/>
  <c r="AD30" i="5" s="1"/>
  <c r="Z30" i="5" a="1"/>
  <c r="Z30" i="5" s="1"/>
  <c r="V30" i="5" a="1"/>
  <c r="V30" i="5" s="1"/>
  <c r="R30" i="5" a="1"/>
  <c r="R30" i="5" s="1"/>
  <c r="N30" i="5" a="1"/>
  <c r="N30" i="5" s="1"/>
  <c r="J30" i="5" a="1"/>
  <c r="J30" i="5" s="1"/>
  <c r="DK30" i="5" a="1"/>
  <c r="DK30" i="5" s="1"/>
  <c r="DB30" i="5" a="1"/>
  <c r="DB30" i="5" s="1"/>
  <c r="CE30" i="5" a="1"/>
  <c r="CE30" i="5" s="1"/>
  <c r="BJ30" i="5" a="1"/>
  <c r="BJ30" i="5" s="1"/>
  <c r="BE30" i="5" a="1"/>
  <c r="BE30" i="5" s="1"/>
  <c r="AV30" i="5" a="1"/>
  <c r="AV30" i="5" s="1"/>
  <c r="AE30" i="5" a="1"/>
  <c r="AE30" i="5" s="1"/>
  <c r="Q30" i="5" a="1"/>
  <c r="Q30" i="5" s="1"/>
  <c r="H30" i="5" a="1"/>
  <c r="H30" i="5" s="1"/>
  <c r="D30" i="5" a="1"/>
  <c r="D30" i="5" s="1"/>
  <c r="CG30" i="5" a="1"/>
  <c r="CG30" i="5" s="1"/>
  <c r="CB30" i="5" a="1"/>
  <c r="CB30" i="5" s="1"/>
  <c r="BK30" i="5" a="1"/>
  <c r="BK30" i="5" s="1"/>
  <c r="BF30" i="5" a="1"/>
  <c r="BF30" i="5" s="1"/>
  <c r="AZ30" i="5" a="1"/>
  <c r="AZ30" i="5" s="1"/>
  <c r="AU30" i="5" a="1"/>
  <c r="AU30" i="5" s="1"/>
  <c r="M30" i="5" a="1"/>
  <c r="M30" i="5" s="1"/>
  <c r="C30" i="5" a="1"/>
  <c r="C30" i="5" s="1"/>
  <c r="CK30" i="5" a="1"/>
  <c r="CK30" i="5" s="1"/>
  <c r="CF30" i="5" a="1"/>
  <c r="CF30" i="5" s="1"/>
  <c r="CA30" i="5" a="1"/>
  <c r="CA30" i="5" s="1"/>
  <c r="AO30" i="5" s="1"/>
  <c r="BI30" i="5" a="1"/>
  <c r="BI30" i="5" s="1"/>
  <c r="BD30" i="5" a="1"/>
  <c r="BD30" i="5" s="1"/>
  <c r="AY30" i="5" a="1"/>
  <c r="AY30" i="5" s="1"/>
  <c r="AT30" i="5" a="1"/>
  <c r="AT30" i="5" s="1"/>
  <c r="DI30" i="5" a="1"/>
  <c r="DI30" i="5" s="1"/>
  <c r="DD30" i="5" a="1"/>
  <c r="DD30" i="5" s="1"/>
  <c r="BR30" i="5" a="1"/>
  <c r="BR30" i="5" s="1"/>
  <c r="AS30" i="5" a="1"/>
  <c r="AS30" i="5" s="1"/>
  <c r="AK30" i="5" a="1"/>
  <c r="AK30" i="5" s="1"/>
  <c r="AF30" i="5" a="1"/>
  <c r="AF30" i="5" s="1"/>
  <c r="AA30" i="5" a="1"/>
  <c r="AA30" i="5" s="1"/>
  <c r="U30" i="5" a="1"/>
  <c r="U30" i="5" s="1"/>
  <c r="P30" i="5" a="1"/>
  <c r="P30" i="5" s="1"/>
  <c r="K30" i="5" a="1"/>
  <c r="K30" i="5" s="1"/>
  <c r="F30" i="5" a="1"/>
  <c r="F30" i="5" s="1"/>
  <c r="DH30" i="5" a="1"/>
  <c r="DH30" i="5" s="1"/>
  <c r="CI30" i="5" a="1"/>
  <c r="CI30" i="5" s="1"/>
  <c r="CD30" i="5" a="1"/>
  <c r="CD30" i="5" s="1"/>
  <c r="AW30" i="5" a="1"/>
  <c r="AW30" i="5" s="1"/>
  <c r="AJ30" i="5" a="1"/>
  <c r="AJ30" i="5" s="1"/>
  <c r="Y30" i="5" a="1"/>
  <c r="Y30" i="5" s="1"/>
  <c r="T30" i="5" a="1"/>
  <c r="T30" i="5" s="1"/>
  <c r="O30" i="5" a="1"/>
  <c r="O30" i="5" s="1"/>
  <c r="E30" i="5" a="1"/>
  <c r="E30" i="5" s="1"/>
  <c r="A31" i="5"/>
  <c r="DG30" i="5" a="1"/>
  <c r="DG30" i="5" s="1"/>
  <c r="CC30" i="5" a="1"/>
  <c r="CC30" i="5" s="1"/>
  <c r="BL30" i="5" a="1"/>
  <c r="BL30" i="5" s="1"/>
  <c r="BG30" i="5" a="1"/>
  <c r="BG30" i="5" s="1"/>
  <c r="BB30" i="5" a="1"/>
  <c r="BB30" i="5" s="1"/>
  <c r="AI30" i="5" a="1"/>
  <c r="AI30" i="5" s="1"/>
  <c r="I30" i="5" a="1"/>
  <c r="I30" i="5" s="1"/>
  <c r="DC30" i="5" a="1"/>
  <c r="DC30" i="5" s="1"/>
  <c r="BA30" i="5" a="1"/>
  <c r="BA30" i="5" s="1"/>
  <c r="L30" i="5" a="1"/>
  <c r="L30" i="5" s="1"/>
  <c r="DA30" i="5" a="1"/>
  <c r="DA30" i="5" s="1"/>
  <c r="BQ30" i="5" a="1"/>
  <c r="BQ30" i="5" s="1"/>
  <c r="X30" i="5" a="1"/>
  <c r="X30" i="5" s="1"/>
  <c r="CL30" i="5" a="1"/>
  <c r="CL30" i="5" s="1"/>
  <c r="AX30" i="5" a="1"/>
  <c r="AX30" i="5" s="1"/>
  <c r="W30" i="5" a="1"/>
  <c r="W30" i="5" s="1"/>
  <c r="DL30" i="5" a="1"/>
  <c r="DL30" i="5" s="1"/>
  <c r="CJ30" i="5" a="1"/>
  <c r="CJ30" i="5" s="1"/>
  <c r="G30" i="5" a="1"/>
  <c r="G30" i="5" s="1"/>
  <c r="DJ30" i="5" a="1"/>
  <c r="DJ30" i="5" s="1"/>
  <c r="CH30" i="5" a="1"/>
  <c r="CH30" i="5" s="1"/>
  <c r="BH30" i="5" a="1"/>
  <c r="BH30" i="5" s="1"/>
  <c r="AG30" i="5" a="1"/>
  <c r="AG30" i="5" s="1"/>
  <c r="S30" i="5" a="1"/>
  <c r="S30" i="5" s="1"/>
  <c r="DF30" i="5" a="1"/>
  <c r="DF30" i="5" s="1"/>
  <c r="AC30" i="5" a="1"/>
  <c r="AC30" i="5" s="1"/>
  <c r="DE30" i="5" a="1"/>
  <c r="DE30" i="5" s="1"/>
  <c r="BC30" i="5" a="1"/>
  <c r="BC30" i="5" s="1"/>
  <c r="AB30" i="5" a="1"/>
  <c r="AB30" i="5" s="1"/>
  <c r="AL373" i="5" a="1"/>
  <c r="AL373" i="5" s="1"/>
  <c r="AH373" i="5" a="1"/>
  <c r="AH373" i="5" s="1"/>
  <c r="AD373" i="5" a="1"/>
  <c r="AD373" i="5" s="1"/>
  <c r="Z373" i="5" a="1"/>
  <c r="Z373" i="5" s="1"/>
  <c r="V373" i="5" a="1"/>
  <c r="V373" i="5" s="1"/>
  <c r="R373" i="5" a="1"/>
  <c r="R373" i="5" s="1"/>
  <c r="N373" i="5" a="1"/>
  <c r="N373" i="5" s="1"/>
  <c r="J373" i="5" a="1"/>
  <c r="J373" i="5" s="1"/>
  <c r="F373" i="5" a="1"/>
  <c r="F373" i="5" s="1"/>
  <c r="DK373" i="5" a="1"/>
  <c r="DK373" i="5" s="1"/>
  <c r="DG373" i="5" a="1"/>
  <c r="DG373" i="5" s="1"/>
  <c r="DC373" i="5" a="1"/>
  <c r="DC373" i="5" s="1"/>
  <c r="CK373" i="5" a="1"/>
  <c r="CK373" i="5" s="1"/>
  <c r="CG373" i="5" a="1"/>
  <c r="CG373" i="5" s="1"/>
  <c r="CC373" i="5" a="1"/>
  <c r="CC373" i="5" s="1"/>
  <c r="BQ373" i="5" a="1"/>
  <c r="BQ373" i="5" s="1"/>
  <c r="BI373" i="5" a="1"/>
  <c r="BI373" i="5" s="1"/>
  <c r="BE373" i="5" a="1"/>
  <c r="BE373" i="5" s="1"/>
  <c r="BA373" i="5" a="1"/>
  <c r="BA373" i="5" s="1"/>
  <c r="AW373" i="5" a="1"/>
  <c r="AW373" i="5" s="1"/>
  <c r="AS373" i="5" a="1"/>
  <c r="AS373" i="5" s="1"/>
  <c r="DJ373" i="5" a="1"/>
  <c r="DJ373" i="5" s="1"/>
  <c r="DF373" i="5" a="1"/>
  <c r="DF373" i="5" s="1"/>
  <c r="DB373" i="5" a="1"/>
  <c r="DB373" i="5" s="1"/>
  <c r="CJ373" i="5" a="1"/>
  <c r="CJ373" i="5" s="1"/>
  <c r="CF373" i="5" a="1"/>
  <c r="CF373" i="5" s="1"/>
  <c r="CB373" i="5" a="1"/>
  <c r="CB373" i="5" s="1"/>
  <c r="BL373" i="5" a="1"/>
  <c r="BL373" i="5" s="1"/>
  <c r="BH373" i="5" a="1"/>
  <c r="BH373" i="5" s="1"/>
  <c r="BD373" i="5" a="1"/>
  <c r="BD373" i="5" s="1"/>
  <c r="AZ373" i="5" a="1"/>
  <c r="AZ373" i="5" s="1"/>
  <c r="AV373" i="5" a="1"/>
  <c r="AV373" i="5" s="1"/>
  <c r="AJ373" i="5" a="1"/>
  <c r="AJ373" i="5" s="1"/>
  <c r="AF373" i="5" a="1"/>
  <c r="AF373" i="5" s="1"/>
  <c r="AB373" i="5" a="1"/>
  <c r="AB373" i="5" s="1"/>
  <c r="X373" i="5" a="1"/>
  <c r="X373" i="5" s="1"/>
  <c r="T373" i="5" a="1"/>
  <c r="T373" i="5" s="1"/>
  <c r="P373" i="5" a="1"/>
  <c r="P373" i="5" s="1"/>
  <c r="L373" i="5" a="1"/>
  <c r="L373" i="5" s="1"/>
  <c r="H373" i="5" a="1"/>
  <c r="H373" i="5" s="1"/>
  <c r="D373" i="5" a="1"/>
  <c r="D373" i="5" s="1"/>
  <c r="DE373" i="5" a="1"/>
  <c r="DE373" i="5" s="1"/>
  <c r="CI373" i="5" a="1"/>
  <c r="CI373" i="5" s="1"/>
  <c r="CA373" i="5" a="1"/>
  <c r="CA373" i="5" s="1"/>
  <c r="AO373" i="5" s="1"/>
  <c r="BG373" i="5" a="1"/>
  <c r="BG373" i="5" s="1"/>
  <c r="AY373" i="5" a="1"/>
  <c r="AY373" i="5" s="1"/>
  <c r="AG373" i="5" a="1"/>
  <c r="AG373" i="5" s="1"/>
  <c r="Y373" i="5" a="1"/>
  <c r="Y373" i="5" s="1"/>
  <c r="Q373" i="5" a="1"/>
  <c r="Q373" i="5" s="1"/>
  <c r="I373" i="5" a="1"/>
  <c r="I373" i="5" s="1"/>
  <c r="A374" i="5"/>
  <c r="DL373" i="5" a="1"/>
  <c r="DL373" i="5" s="1"/>
  <c r="DD373" i="5" a="1"/>
  <c r="DD373" i="5" s="1"/>
  <c r="CH373" i="5" a="1"/>
  <c r="CH373" i="5" s="1"/>
  <c r="BR373" i="5" a="1"/>
  <c r="BR373" i="5" s="1"/>
  <c r="BF373" i="5" a="1"/>
  <c r="BF373" i="5" s="1"/>
  <c r="AX373" i="5" a="1"/>
  <c r="AX373" i="5" s="1"/>
  <c r="AE373" i="5" a="1"/>
  <c r="AE373" i="5" s="1"/>
  <c r="W373" i="5" a="1"/>
  <c r="W373" i="5" s="1"/>
  <c r="O373" i="5" a="1"/>
  <c r="O373" i="5" s="1"/>
  <c r="G373" i="5" a="1"/>
  <c r="G373" i="5" s="1"/>
  <c r="DI373" i="5" a="1"/>
  <c r="DI373" i="5" s="1"/>
  <c r="DA373" i="5" a="1"/>
  <c r="DA373" i="5" s="1"/>
  <c r="CE373" i="5" a="1"/>
  <c r="CE373" i="5" s="1"/>
  <c r="BK373" i="5" a="1"/>
  <c r="BK373" i="5" s="1"/>
  <c r="BC373" i="5" a="1"/>
  <c r="BC373" i="5" s="1"/>
  <c r="AU373" i="5" a="1"/>
  <c r="AU373" i="5" s="1"/>
  <c r="AK373" i="5" a="1"/>
  <c r="AK373" i="5" s="1"/>
  <c r="AC373" i="5" a="1"/>
  <c r="AC373" i="5" s="1"/>
  <c r="U373" i="5" a="1"/>
  <c r="U373" i="5" s="1"/>
  <c r="M373" i="5" a="1"/>
  <c r="M373" i="5" s="1"/>
  <c r="E373" i="5" a="1"/>
  <c r="E373" i="5" s="1"/>
  <c r="DH373" i="5" a="1"/>
  <c r="DH373" i="5" s="1"/>
  <c r="CL373" i="5" a="1"/>
  <c r="CL373" i="5" s="1"/>
  <c r="CD373" i="5" a="1"/>
  <c r="CD373" i="5" s="1"/>
  <c r="BJ373" i="5" a="1"/>
  <c r="BJ373" i="5" s="1"/>
  <c r="BB373" i="5" a="1"/>
  <c r="BB373" i="5" s="1"/>
  <c r="AT373" i="5" a="1"/>
  <c r="AT373" i="5" s="1"/>
  <c r="AI373" i="5" a="1"/>
  <c r="AI373" i="5" s="1"/>
  <c r="AA373" i="5" a="1"/>
  <c r="AA373" i="5" s="1"/>
  <c r="S373" i="5" a="1"/>
  <c r="S373" i="5" s="1"/>
  <c r="K373" i="5" a="1"/>
  <c r="K373" i="5" s="1"/>
  <c r="C373" i="5" a="1"/>
  <c r="C373" i="5" s="1"/>
  <c r="DK208" i="5" a="1"/>
  <c r="DK208" i="5" s="1"/>
  <c r="DG208" i="5" a="1"/>
  <c r="DG208" i="5" s="1"/>
  <c r="DC208" i="5" a="1"/>
  <c r="DC208" i="5" s="1"/>
  <c r="CK208" i="5" a="1"/>
  <c r="CK208" i="5" s="1"/>
  <c r="CG208" i="5" a="1"/>
  <c r="CG208" i="5" s="1"/>
  <c r="CC208" i="5" a="1"/>
  <c r="CC208" i="5" s="1"/>
  <c r="BQ208" i="5" a="1"/>
  <c r="BQ208" i="5" s="1"/>
  <c r="BI208" i="5" a="1"/>
  <c r="BI208" i="5" s="1"/>
  <c r="BE208" i="5" a="1"/>
  <c r="BE208" i="5" s="1"/>
  <c r="BA208" i="5" a="1"/>
  <c r="BA208" i="5" s="1"/>
  <c r="AW208" i="5" a="1"/>
  <c r="AW208" i="5" s="1"/>
  <c r="AS208" i="5" a="1"/>
  <c r="AS208" i="5" s="1"/>
  <c r="AK208" i="5" a="1"/>
  <c r="AK208" i="5" s="1"/>
  <c r="AG208" i="5" a="1"/>
  <c r="AG208" i="5" s="1"/>
  <c r="AC208" i="5" a="1"/>
  <c r="AC208" i="5" s="1"/>
  <c r="Y208" i="5" a="1"/>
  <c r="Y208" i="5" s="1"/>
  <c r="U208" i="5" a="1"/>
  <c r="U208" i="5" s="1"/>
  <c r="Q208" i="5" a="1"/>
  <c r="Q208" i="5" s="1"/>
  <c r="M208" i="5" a="1"/>
  <c r="M208" i="5" s="1"/>
  <c r="I208" i="5" a="1"/>
  <c r="I208" i="5" s="1"/>
  <c r="E208" i="5" a="1"/>
  <c r="E208" i="5" s="1"/>
  <c r="DH208" i="5" a="1"/>
  <c r="DH208" i="5" s="1"/>
  <c r="DB208" i="5" a="1"/>
  <c r="DB208" i="5" s="1"/>
  <c r="CI208" i="5" a="1"/>
  <c r="CI208" i="5" s="1"/>
  <c r="CD208" i="5" a="1"/>
  <c r="CD208" i="5" s="1"/>
  <c r="BL208" i="5" a="1"/>
  <c r="BL208" i="5" s="1"/>
  <c r="BG208" i="5" a="1"/>
  <c r="BG208" i="5" s="1"/>
  <c r="BB208" i="5" a="1"/>
  <c r="BB208" i="5" s="1"/>
  <c r="AV208" i="5" a="1"/>
  <c r="AV208" i="5" s="1"/>
  <c r="A209" i="5"/>
  <c r="AH208" i="5" a="1"/>
  <c r="AH208" i="5" s="1"/>
  <c r="AB208" i="5" a="1"/>
  <c r="AB208" i="5" s="1"/>
  <c r="W208" i="5" a="1"/>
  <c r="W208" i="5" s="1"/>
  <c r="R208" i="5" a="1"/>
  <c r="R208" i="5" s="1"/>
  <c r="L208" i="5" a="1"/>
  <c r="L208" i="5" s="1"/>
  <c r="G208" i="5" a="1"/>
  <c r="G208" i="5" s="1"/>
  <c r="DJ208" i="5" a="1"/>
  <c r="DJ208" i="5" s="1"/>
  <c r="DD208" i="5" a="1"/>
  <c r="DD208" i="5" s="1"/>
  <c r="CH208" i="5" a="1"/>
  <c r="CH208" i="5" s="1"/>
  <c r="CA208" i="5" a="1"/>
  <c r="CA208" i="5" s="1"/>
  <c r="AO208" i="5" s="1"/>
  <c r="BH208" i="5" a="1"/>
  <c r="BH208" i="5" s="1"/>
  <c r="AZ208" i="5" a="1"/>
  <c r="AZ208" i="5" s="1"/>
  <c r="AT208" i="5" a="1"/>
  <c r="AT208" i="5" s="1"/>
  <c r="AJ208" i="5" a="1"/>
  <c r="AJ208" i="5" s="1"/>
  <c r="AD208" i="5" a="1"/>
  <c r="AD208" i="5" s="1"/>
  <c r="V208" i="5" a="1"/>
  <c r="V208" i="5" s="1"/>
  <c r="O208" i="5" a="1"/>
  <c r="O208" i="5" s="1"/>
  <c r="H208" i="5" a="1"/>
  <c r="H208" i="5" s="1"/>
  <c r="DI208" i="5" a="1"/>
  <c r="DI208" i="5" s="1"/>
  <c r="DA208" i="5" a="1"/>
  <c r="DA208" i="5" s="1"/>
  <c r="CF208" i="5" a="1"/>
  <c r="CF208" i="5" s="1"/>
  <c r="BR208" i="5" a="1"/>
  <c r="BR208" i="5" s="1"/>
  <c r="BF208" i="5" a="1"/>
  <c r="BF208" i="5" s="1"/>
  <c r="AY208" i="5" a="1"/>
  <c r="AY208" i="5" s="1"/>
  <c r="AI208" i="5" a="1"/>
  <c r="AI208" i="5" s="1"/>
  <c r="AA208" i="5" a="1"/>
  <c r="AA208" i="5" s="1"/>
  <c r="T208" i="5" a="1"/>
  <c r="T208" i="5" s="1"/>
  <c r="N208" i="5" a="1"/>
  <c r="N208" i="5" s="1"/>
  <c r="F208" i="5" a="1"/>
  <c r="F208" i="5" s="1"/>
  <c r="DF208" i="5" a="1"/>
  <c r="DF208" i="5" s="1"/>
  <c r="CL208" i="5" a="1"/>
  <c r="CL208" i="5" s="1"/>
  <c r="CE208" i="5" a="1"/>
  <c r="CE208" i="5" s="1"/>
  <c r="BK208" i="5" a="1"/>
  <c r="BK208" i="5" s="1"/>
  <c r="BD208" i="5" a="1"/>
  <c r="BD208" i="5" s="1"/>
  <c r="AX208" i="5" a="1"/>
  <c r="AX208" i="5" s="1"/>
  <c r="AF208" i="5" a="1"/>
  <c r="AF208" i="5" s="1"/>
  <c r="Z208" i="5" a="1"/>
  <c r="Z208" i="5" s="1"/>
  <c r="S208" i="5" a="1"/>
  <c r="S208" i="5" s="1"/>
  <c r="K208" i="5" a="1"/>
  <c r="K208" i="5" s="1"/>
  <c r="D208" i="5" a="1"/>
  <c r="D208" i="5" s="1"/>
  <c r="DL208" i="5" a="1"/>
  <c r="DL208" i="5" s="1"/>
  <c r="DE208" i="5" a="1"/>
  <c r="DE208" i="5" s="1"/>
  <c r="CJ208" i="5" a="1"/>
  <c r="CJ208" i="5" s="1"/>
  <c r="CB208" i="5" a="1"/>
  <c r="CB208" i="5" s="1"/>
  <c r="BJ208" i="5" a="1"/>
  <c r="BJ208" i="5" s="1"/>
  <c r="BC208" i="5" a="1"/>
  <c r="BC208" i="5" s="1"/>
  <c r="AU208" i="5" a="1"/>
  <c r="AU208" i="5" s="1"/>
  <c r="AL208" i="5" a="1"/>
  <c r="AL208" i="5" s="1"/>
  <c r="AE208" i="5" a="1"/>
  <c r="AE208" i="5" s="1"/>
  <c r="X208" i="5" a="1"/>
  <c r="X208" i="5" s="1"/>
  <c r="P208" i="5" a="1"/>
  <c r="P208" i="5" s="1"/>
  <c r="J208" i="5" a="1"/>
  <c r="J208" i="5" s="1"/>
  <c r="C208" i="5" a="1"/>
  <c r="C208" i="5" s="1"/>
  <c r="A446" i="5"/>
  <c r="AI445" i="5" a="1"/>
  <c r="AI445" i="5" s="1"/>
  <c r="AE445" i="5" a="1"/>
  <c r="AE445" i="5" s="1"/>
  <c r="AA445" i="5" a="1"/>
  <c r="AA445" i="5" s="1"/>
  <c r="W445" i="5" a="1"/>
  <c r="W445" i="5" s="1"/>
  <c r="S445" i="5" a="1"/>
  <c r="S445" i="5" s="1"/>
  <c r="O445" i="5" a="1"/>
  <c r="O445" i="5" s="1"/>
  <c r="K445" i="5" a="1"/>
  <c r="K445" i="5" s="1"/>
  <c r="G445" i="5" a="1"/>
  <c r="G445" i="5" s="1"/>
  <c r="C445" i="5" a="1"/>
  <c r="C445" i="5" s="1"/>
  <c r="DL445" i="5" a="1"/>
  <c r="DL445" i="5" s="1"/>
  <c r="DH445" i="5" a="1"/>
  <c r="DH445" i="5" s="1"/>
  <c r="DD445" i="5" a="1"/>
  <c r="DD445" i="5" s="1"/>
  <c r="CL445" i="5" a="1"/>
  <c r="CL445" i="5" s="1"/>
  <c r="CH445" i="5" a="1"/>
  <c r="CH445" i="5" s="1"/>
  <c r="CD445" i="5" a="1"/>
  <c r="CD445" i="5" s="1"/>
  <c r="BR445" i="5" a="1"/>
  <c r="BR445" i="5" s="1"/>
  <c r="BJ445" i="5" a="1"/>
  <c r="BJ445" i="5" s="1"/>
  <c r="BF445" i="5" a="1"/>
  <c r="BF445" i="5" s="1"/>
  <c r="BB445" i="5" a="1"/>
  <c r="BB445" i="5" s="1"/>
  <c r="AX445" i="5" a="1"/>
  <c r="AX445" i="5" s="1"/>
  <c r="AT445" i="5" a="1"/>
  <c r="AT445" i="5" s="1"/>
  <c r="AL445" i="5" a="1"/>
  <c r="AL445" i="5" s="1"/>
  <c r="AH445" i="5" a="1"/>
  <c r="AH445" i="5" s="1"/>
  <c r="AD445" i="5" a="1"/>
  <c r="AD445" i="5" s="1"/>
  <c r="Z445" i="5" a="1"/>
  <c r="Z445" i="5" s="1"/>
  <c r="V445" i="5" a="1"/>
  <c r="V445" i="5" s="1"/>
  <c r="R445" i="5" a="1"/>
  <c r="R445" i="5" s="1"/>
  <c r="N445" i="5" a="1"/>
  <c r="N445" i="5" s="1"/>
  <c r="J445" i="5" a="1"/>
  <c r="J445" i="5" s="1"/>
  <c r="F445" i="5" a="1"/>
  <c r="F445" i="5" s="1"/>
  <c r="DK445" i="5" a="1"/>
  <c r="DK445" i="5" s="1"/>
  <c r="DG445" i="5" a="1"/>
  <c r="DG445" i="5" s="1"/>
  <c r="DC445" i="5" a="1"/>
  <c r="DC445" i="5" s="1"/>
  <c r="CK445" i="5" a="1"/>
  <c r="CK445" i="5" s="1"/>
  <c r="CG445" i="5" a="1"/>
  <c r="CG445" i="5" s="1"/>
  <c r="CC445" i="5" a="1"/>
  <c r="CC445" i="5" s="1"/>
  <c r="BQ445" i="5" a="1"/>
  <c r="BQ445" i="5" s="1"/>
  <c r="BI445" i="5" a="1"/>
  <c r="BI445" i="5" s="1"/>
  <c r="BE445" i="5" a="1"/>
  <c r="BE445" i="5" s="1"/>
  <c r="BA445" i="5" a="1"/>
  <c r="BA445" i="5" s="1"/>
  <c r="AW445" i="5" a="1"/>
  <c r="AW445" i="5" s="1"/>
  <c r="AS445" i="5" a="1"/>
  <c r="AS445" i="5" s="1"/>
  <c r="AK445" i="5" a="1"/>
  <c r="AK445" i="5" s="1"/>
  <c r="AG445" i="5" a="1"/>
  <c r="AG445" i="5" s="1"/>
  <c r="AC445" i="5" a="1"/>
  <c r="AC445" i="5" s="1"/>
  <c r="Y445" i="5" a="1"/>
  <c r="Y445" i="5" s="1"/>
  <c r="U445" i="5" a="1"/>
  <c r="U445" i="5" s="1"/>
  <c r="Q445" i="5" a="1"/>
  <c r="Q445" i="5" s="1"/>
  <c r="M445" i="5" a="1"/>
  <c r="M445" i="5" s="1"/>
  <c r="I445" i="5" a="1"/>
  <c r="I445" i="5" s="1"/>
  <c r="E445" i="5" a="1"/>
  <c r="E445" i="5" s="1"/>
  <c r="DJ445" i="5" a="1"/>
  <c r="DJ445" i="5" s="1"/>
  <c r="DF445" i="5" a="1"/>
  <c r="DF445" i="5" s="1"/>
  <c r="DB445" i="5" a="1"/>
  <c r="DB445" i="5" s="1"/>
  <c r="CJ445" i="5" a="1"/>
  <c r="CJ445" i="5" s="1"/>
  <c r="CF445" i="5" a="1"/>
  <c r="CF445" i="5" s="1"/>
  <c r="CB445" i="5" a="1"/>
  <c r="CB445" i="5" s="1"/>
  <c r="BL445" i="5" a="1"/>
  <c r="BL445" i="5" s="1"/>
  <c r="BH445" i="5" a="1"/>
  <c r="BH445" i="5" s="1"/>
  <c r="BD445" i="5" a="1"/>
  <c r="BD445" i="5" s="1"/>
  <c r="AZ445" i="5" a="1"/>
  <c r="AZ445" i="5" s="1"/>
  <c r="AV445" i="5" a="1"/>
  <c r="AV445" i="5" s="1"/>
  <c r="AJ445" i="5" a="1"/>
  <c r="AJ445" i="5" s="1"/>
  <c r="AF445" i="5" a="1"/>
  <c r="AF445" i="5" s="1"/>
  <c r="AB445" i="5" a="1"/>
  <c r="AB445" i="5" s="1"/>
  <c r="X445" i="5" a="1"/>
  <c r="X445" i="5" s="1"/>
  <c r="T445" i="5" a="1"/>
  <c r="T445" i="5" s="1"/>
  <c r="P445" i="5" a="1"/>
  <c r="P445" i="5" s="1"/>
  <c r="L445" i="5" a="1"/>
  <c r="L445" i="5" s="1"/>
  <c r="H445" i="5" a="1"/>
  <c r="H445" i="5" s="1"/>
  <c r="D445" i="5" a="1"/>
  <c r="D445" i="5" s="1"/>
  <c r="CA445" i="5" a="1"/>
  <c r="CA445" i="5" s="1"/>
  <c r="AO445" i="5" s="1"/>
  <c r="BK445" i="5" a="1"/>
  <c r="BK445" i="5" s="1"/>
  <c r="BG445" i="5" a="1"/>
  <c r="BG445" i="5" s="1"/>
  <c r="DI445" i="5" a="1"/>
  <c r="DI445" i="5" s="1"/>
  <c r="BC445" i="5" a="1"/>
  <c r="BC445" i="5" s="1"/>
  <c r="DE445" i="5" a="1"/>
  <c r="DE445" i="5" s="1"/>
  <c r="AY445" i="5" a="1"/>
  <c r="AY445" i="5" s="1"/>
  <c r="DA445" i="5" a="1"/>
  <c r="DA445" i="5" s="1"/>
  <c r="AU445" i="5" a="1"/>
  <c r="AU445" i="5" s="1"/>
  <c r="CI445" i="5" a="1"/>
  <c r="CI445" i="5" s="1"/>
  <c r="CE445" i="5" a="1"/>
  <c r="CE445" i="5" s="1"/>
  <c r="DL550" i="5" a="1"/>
  <c r="DL550" i="5" s="1"/>
  <c r="DH550" i="5" a="1"/>
  <c r="DH550" i="5" s="1"/>
  <c r="DD550" i="5" a="1"/>
  <c r="DD550" i="5" s="1"/>
  <c r="CL550" i="5" a="1"/>
  <c r="CL550" i="5" s="1"/>
  <c r="CH550" i="5" a="1"/>
  <c r="CH550" i="5" s="1"/>
  <c r="CD550" i="5" a="1"/>
  <c r="CD550" i="5" s="1"/>
  <c r="BR550" i="5" a="1"/>
  <c r="BR550" i="5" s="1"/>
  <c r="BJ550" i="5" a="1"/>
  <c r="BJ550" i="5" s="1"/>
  <c r="BF550" i="5" a="1"/>
  <c r="BF550" i="5" s="1"/>
  <c r="BB550" i="5" a="1"/>
  <c r="BB550" i="5" s="1"/>
  <c r="AX550" i="5" a="1"/>
  <c r="AX550" i="5" s="1"/>
  <c r="AT550" i="5" a="1"/>
  <c r="AT550" i="5" s="1"/>
  <c r="AL550" i="5" a="1"/>
  <c r="AL550" i="5" s="1"/>
  <c r="AH550" i="5" a="1"/>
  <c r="AH550" i="5" s="1"/>
  <c r="AD550" i="5" a="1"/>
  <c r="AD550" i="5" s="1"/>
  <c r="Z550" i="5" a="1"/>
  <c r="Z550" i="5" s="1"/>
  <c r="V550" i="5" a="1"/>
  <c r="V550" i="5" s="1"/>
  <c r="R550" i="5" a="1"/>
  <c r="R550" i="5" s="1"/>
  <c r="N550" i="5" a="1"/>
  <c r="N550" i="5" s="1"/>
  <c r="J550" i="5" a="1"/>
  <c r="J550" i="5" s="1"/>
  <c r="F550" i="5" a="1"/>
  <c r="F550" i="5" s="1"/>
  <c r="DK550" i="5" a="1"/>
  <c r="DK550" i="5" s="1"/>
  <c r="DG550" i="5" a="1"/>
  <c r="DG550" i="5" s="1"/>
  <c r="DC550" i="5" a="1"/>
  <c r="DC550" i="5" s="1"/>
  <c r="CK550" i="5" a="1"/>
  <c r="CK550" i="5" s="1"/>
  <c r="CG550" i="5" a="1"/>
  <c r="CG550" i="5" s="1"/>
  <c r="CC550" i="5" a="1"/>
  <c r="CC550" i="5" s="1"/>
  <c r="BQ550" i="5" a="1"/>
  <c r="BQ550" i="5" s="1"/>
  <c r="BI550" i="5" a="1"/>
  <c r="BI550" i="5" s="1"/>
  <c r="BE550" i="5" a="1"/>
  <c r="BE550" i="5" s="1"/>
  <c r="BA550" i="5" a="1"/>
  <c r="BA550" i="5" s="1"/>
  <c r="AW550" i="5" a="1"/>
  <c r="AW550" i="5" s="1"/>
  <c r="AS550" i="5" a="1"/>
  <c r="AS550" i="5" s="1"/>
  <c r="AK550" i="5" a="1"/>
  <c r="AK550" i="5" s="1"/>
  <c r="AG550" i="5" a="1"/>
  <c r="AG550" i="5" s="1"/>
  <c r="AC550" i="5" a="1"/>
  <c r="AC550" i="5" s="1"/>
  <c r="Y550" i="5" a="1"/>
  <c r="Y550" i="5" s="1"/>
  <c r="U550" i="5" a="1"/>
  <c r="U550" i="5" s="1"/>
  <c r="Q550" i="5" a="1"/>
  <c r="Q550" i="5" s="1"/>
  <c r="M550" i="5" a="1"/>
  <c r="M550" i="5" s="1"/>
  <c r="I550" i="5" a="1"/>
  <c r="I550" i="5" s="1"/>
  <c r="E550" i="5" a="1"/>
  <c r="E550" i="5" s="1"/>
  <c r="DJ550" i="5" a="1"/>
  <c r="DJ550" i="5" s="1"/>
  <c r="DF550" i="5" a="1"/>
  <c r="DF550" i="5" s="1"/>
  <c r="DB550" i="5" a="1"/>
  <c r="DB550" i="5" s="1"/>
  <c r="CJ550" i="5" a="1"/>
  <c r="CJ550" i="5" s="1"/>
  <c r="CF550" i="5" a="1"/>
  <c r="CF550" i="5" s="1"/>
  <c r="CB550" i="5" a="1"/>
  <c r="CB550" i="5" s="1"/>
  <c r="BL550" i="5" a="1"/>
  <c r="BL550" i="5" s="1"/>
  <c r="BH550" i="5" a="1"/>
  <c r="BH550" i="5" s="1"/>
  <c r="BD550" i="5" a="1"/>
  <c r="BD550" i="5" s="1"/>
  <c r="AZ550" i="5" a="1"/>
  <c r="AZ550" i="5" s="1"/>
  <c r="AV550" i="5" a="1"/>
  <c r="AV550" i="5" s="1"/>
  <c r="A551" i="5"/>
  <c r="DA550" i="5" a="1"/>
  <c r="DA550" i="5" s="1"/>
  <c r="AU550" i="5" a="1"/>
  <c r="AU550" i="5" s="1"/>
  <c r="AF550" i="5" a="1"/>
  <c r="AF550" i="5" s="1"/>
  <c r="W550" i="5" a="1"/>
  <c r="W550" i="5" s="1"/>
  <c r="CA550" i="5" a="1"/>
  <c r="CA550" i="5" s="1"/>
  <c r="AO550" i="5" s="1"/>
  <c r="T550" i="5" a="1"/>
  <c r="T550" i="5" s="1"/>
  <c r="K550" i="5" a="1"/>
  <c r="K550" i="5" s="1"/>
  <c r="DI550" i="5" a="1"/>
  <c r="DI550" i="5" s="1"/>
  <c r="BC550" i="5" a="1"/>
  <c r="BC550" i="5" s="1"/>
  <c r="AE550" i="5" a="1"/>
  <c r="AE550" i="5" s="1"/>
  <c r="H550" i="5" a="1"/>
  <c r="H550" i="5" s="1"/>
  <c r="CI550" i="5" a="1"/>
  <c r="CI550" i="5" s="1"/>
  <c r="AB550" i="5" a="1"/>
  <c r="AB550" i="5" s="1"/>
  <c r="S550" i="5" a="1"/>
  <c r="S550" i="5" s="1"/>
  <c r="BK550" i="5" a="1"/>
  <c r="BK550" i="5" s="1"/>
  <c r="P550" i="5" a="1"/>
  <c r="P550" i="5" s="1"/>
  <c r="G550" i="5" a="1"/>
  <c r="G550" i="5" s="1"/>
  <c r="DE550" i="5" a="1"/>
  <c r="DE550" i="5" s="1"/>
  <c r="AY550" i="5" a="1"/>
  <c r="AY550" i="5" s="1"/>
  <c r="AJ550" i="5" a="1"/>
  <c r="AJ550" i="5" s="1"/>
  <c r="AA550" i="5" a="1"/>
  <c r="AA550" i="5" s="1"/>
  <c r="D550" i="5" a="1"/>
  <c r="D550" i="5" s="1"/>
  <c r="X550" i="5" a="1"/>
  <c r="X550" i="5" s="1"/>
  <c r="BG550" i="5" a="1"/>
  <c r="BG550" i="5" s="1"/>
  <c r="O550" i="5" a="1"/>
  <c r="O550" i="5" s="1"/>
  <c r="L550" i="5" a="1"/>
  <c r="L550" i="5" s="1"/>
  <c r="C550" i="5" a="1"/>
  <c r="C550" i="5" s="1"/>
  <c r="CE550" i="5" a="1"/>
  <c r="CE550" i="5" s="1"/>
  <c r="AI550" i="5" a="1"/>
  <c r="AI550" i="5" s="1"/>
  <c r="DK551" i="5" l="1" a="1"/>
  <c r="DK551" i="5" s="1"/>
  <c r="DG551" i="5" a="1"/>
  <c r="DG551" i="5" s="1"/>
  <c r="DC551" i="5" a="1"/>
  <c r="DC551" i="5" s="1"/>
  <c r="CK551" i="5" a="1"/>
  <c r="CK551" i="5" s="1"/>
  <c r="CG551" i="5" a="1"/>
  <c r="CG551" i="5" s="1"/>
  <c r="CC551" i="5" a="1"/>
  <c r="CC551" i="5" s="1"/>
  <c r="BQ551" i="5" a="1"/>
  <c r="BQ551" i="5" s="1"/>
  <c r="BI551" i="5" a="1"/>
  <c r="BI551" i="5" s="1"/>
  <c r="BE551" i="5" a="1"/>
  <c r="BE551" i="5" s="1"/>
  <c r="BA551" i="5" a="1"/>
  <c r="BA551" i="5" s="1"/>
  <c r="AW551" i="5" a="1"/>
  <c r="AW551" i="5" s="1"/>
  <c r="AS551" i="5" a="1"/>
  <c r="AS551" i="5" s="1"/>
  <c r="AK551" i="5" a="1"/>
  <c r="AK551" i="5" s="1"/>
  <c r="AG551" i="5" a="1"/>
  <c r="AG551" i="5" s="1"/>
  <c r="AC551" i="5" a="1"/>
  <c r="AC551" i="5" s="1"/>
  <c r="Y551" i="5" a="1"/>
  <c r="Y551" i="5" s="1"/>
  <c r="U551" i="5" a="1"/>
  <c r="U551" i="5" s="1"/>
  <c r="Q551" i="5" a="1"/>
  <c r="Q551" i="5" s="1"/>
  <c r="M551" i="5" a="1"/>
  <c r="M551" i="5" s="1"/>
  <c r="I551" i="5" a="1"/>
  <c r="I551" i="5" s="1"/>
  <c r="E551" i="5" a="1"/>
  <c r="E551" i="5" s="1"/>
  <c r="DJ551" i="5" a="1"/>
  <c r="DJ551" i="5" s="1"/>
  <c r="DF551" i="5" a="1"/>
  <c r="DF551" i="5" s="1"/>
  <c r="DB551" i="5" a="1"/>
  <c r="DB551" i="5" s="1"/>
  <c r="CJ551" i="5" a="1"/>
  <c r="CJ551" i="5" s="1"/>
  <c r="CF551" i="5" a="1"/>
  <c r="CF551" i="5" s="1"/>
  <c r="CB551" i="5" a="1"/>
  <c r="CB551" i="5" s="1"/>
  <c r="BL551" i="5" a="1"/>
  <c r="BL551" i="5" s="1"/>
  <c r="BH551" i="5" a="1"/>
  <c r="BH551" i="5" s="1"/>
  <c r="BD551" i="5" a="1"/>
  <c r="BD551" i="5" s="1"/>
  <c r="AZ551" i="5" a="1"/>
  <c r="AZ551" i="5" s="1"/>
  <c r="AV551" i="5" a="1"/>
  <c r="AV551" i="5" s="1"/>
  <c r="AJ551" i="5" a="1"/>
  <c r="AJ551" i="5" s="1"/>
  <c r="AF551" i="5" a="1"/>
  <c r="AF551" i="5" s="1"/>
  <c r="AB551" i="5" a="1"/>
  <c r="AB551" i="5" s="1"/>
  <c r="X551" i="5" a="1"/>
  <c r="X551" i="5" s="1"/>
  <c r="T551" i="5" a="1"/>
  <c r="T551" i="5" s="1"/>
  <c r="P551" i="5" a="1"/>
  <c r="P551" i="5" s="1"/>
  <c r="L551" i="5" a="1"/>
  <c r="L551" i="5" s="1"/>
  <c r="H551" i="5" a="1"/>
  <c r="H551" i="5" s="1"/>
  <c r="D551" i="5" a="1"/>
  <c r="D551" i="5" s="1"/>
  <c r="DI551" i="5" a="1"/>
  <c r="DI551" i="5" s="1"/>
  <c r="DE551" i="5" a="1"/>
  <c r="DE551" i="5" s="1"/>
  <c r="DA551" i="5" a="1"/>
  <c r="DA551" i="5" s="1"/>
  <c r="CI551" i="5" a="1"/>
  <c r="CI551" i="5" s="1"/>
  <c r="CE551" i="5" a="1"/>
  <c r="CE551" i="5" s="1"/>
  <c r="CA551" i="5" a="1"/>
  <c r="CA551" i="5" s="1"/>
  <c r="AO551" i="5" s="1"/>
  <c r="BK551" i="5" a="1"/>
  <c r="BK551" i="5" s="1"/>
  <c r="BG551" i="5" a="1"/>
  <c r="BG551" i="5" s="1"/>
  <c r="BC551" i="5" a="1"/>
  <c r="BC551" i="5" s="1"/>
  <c r="AY551" i="5" a="1"/>
  <c r="AY551" i="5" s="1"/>
  <c r="AU551" i="5" a="1"/>
  <c r="AU551" i="5" s="1"/>
  <c r="CL551" i="5" a="1"/>
  <c r="CL551" i="5" s="1"/>
  <c r="AT551" i="5" a="1"/>
  <c r="AT551" i="5" s="1"/>
  <c r="AH551" i="5" a="1"/>
  <c r="AH551" i="5" s="1"/>
  <c r="K551" i="5" a="1"/>
  <c r="K551" i="5" s="1"/>
  <c r="BR551" i="5" a="1"/>
  <c r="BR551" i="5" s="1"/>
  <c r="AE551" i="5" a="1"/>
  <c r="AE551" i="5" s="1"/>
  <c r="V551" i="5" a="1"/>
  <c r="V551" i="5" s="1"/>
  <c r="DH551" i="5" a="1"/>
  <c r="DH551" i="5" s="1"/>
  <c r="BB551" i="5" a="1"/>
  <c r="BB551" i="5" s="1"/>
  <c r="S551" i="5" a="1"/>
  <c r="S551" i="5" s="1"/>
  <c r="J551" i="5" a="1"/>
  <c r="J551" i="5" s="1"/>
  <c r="CH551" i="5" a="1"/>
  <c r="CH551" i="5" s="1"/>
  <c r="AD551" i="5" a="1"/>
  <c r="AD551" i="5" s="1"/>
  <c r="G551" i="5" a="1"/>
  <c r="G551" i="5" s="1"/>
  <c r="BJ551" i="5" a="1"/>
  <c r="BJ551" i="5" s="1"/>
  <c r="AA551" i="5" a="1"/>
  <c r="AA551" i="5" s="1"/>
  <c r="R551" i="5" a="1"/>
  <c r="R551" i="5" s="1"/>
  <c r="DD551" i="5" a="1"/>
  <c r="DD551" i="5" s="1"/>
  <c r="AX551" i="5" a="1"/>
  <c r="AX551" i="5" s="1"/>
  <c r="AL551" i="5" a="1"/>
  <c r="AL551" i="5" s="1"/>
  <c r="O551" i="5" a="1"/>
  <c r="O551" i="5" s="1"/>
  <c r="F551" i="5" a="1"/>
  <c r="F551" i="5" s="1"/>
  <c r="DL551" i="5" a="1"/>
  <c r="DL551" i="5" s="1"/>
  <c r="N551" i="5" a="1"/>
  <c r="N551" i="5" s="1"/>
  <c r="C551" i="5" a="1"/>
  <c r="C551" i="5" s="1"/>
  <c r="CD551" i="5" a="1"/>
  <c r="CD551" i="5" s="1"/>
  <c r="AI551" i="5" a="1"/>
  <c r="AI551" i="5" s="1"/>
  <c r="BF551" i="5" a="1"/>
  <c r="BF551" i="5" s="1"/>
  <c r="Z551" i="5" a="1"/>
  <c r="Z551" i="5" s="1"/>
  <c r="A552" i="5"/>
  <c r="W551" i="5" a="1"/>
  <c r="W551" i="5" s="1"/>
  <c r="AL446" i="5" a="1"/>
  <c r="AL446" i="5" s="1"/>
  <c r="AH446" i="5" a="1"/>
  <c r="AH446" i="5" s="1"/>
  <c r="AD446" i="5" a="1"/>
  <c r="AD446" i="5" s="1"/>
  <c r="Z446" i="5" a="1"/>
  <c r="Z446" i="5" s="1"/>
  <c r="V446" i="5" a="1"/>
  <c r="V446" i="5" s="1"/>
  <c r="R446" i="5" a="1"/>
  <c r="R446" i="5" s="1"/>
  <c r="N446" i="5" a="1"/>
  <c r="N446" i="5" s="1"/>
  <c r="J446" i="5" a="1"/>
  <c r="J446" i="5" s="1"/>
  <c r="F446" i="5" a="1"/>
  <c r="F446" i="5" s="1"/>
  <c r="DK446" i="5" a="1"/>
  <c r="DK446" i="5" s="1"/>
  <c r="DG446" i="5" a="1"/>
  <c r="DG446" i="5" s="1"/>
  <c r="DC446" i="5" a="1"/>
  <c r="DC446" i="5" s="1"/>
  <c r="CK446" i="5" a="1"/>
  <c r="CK446" i="5" s="1"/>
  <c r="CG446" i="5" a="1"/>
  <c r="CG446" i="5" s="1"/>
  <c r="CC446" i="5" a="1"/>
  <c r="CC446" i="5" s="1"/>
  <c r="BQ446" i="5" a="1"/>
  <c r="BQ446" i="5" s="1"/>
  <c r="BI446" i="5" a="1"/>
  <c r="BI446" i="5" s="1"/>
  <c r="BE446" i="5" a="1"/>
  <c r="BE446" i="5" s="1"/>
  <c r="BA446" i="5" a="1"/>
  <c r="BA446" i="5" s="1"/>
  <c r="AW446" i="5" a="1"/>
  <c r="AW446" i="5" s="1"/>
  <c r="AS446" i="5" a="1"/>
  <c r="AS446" i="5" s="1"/>
  <c r="AK446" i="5" a="1"/>
  <c r="AK446" i="5" s="1"/>
  <c r="AG446" i="5" a="1"/>
  <c r="AG446" i="5" s="1"/>
  <c r="AC446" i="5" a="1"/>
  <c r="AC446" i="5" s="1"/>
  <c r="Y446" i="5" a="1"/>
  <c r="Y446" i="5" s="1"/>
  <c r="U446" i="5" a="1"/>
  <c r="U446" i="5" s="1"/>
  <c r="Q446" i="5" a="1"/>
  <c r="Q446" i="5" s="1"/>
  <c r="M446" i="5" a="1"/>
  <c r="M446" i="5" s="1"/>
  <c r="I446" i="5" a="1"/>
  <c r="I446" i="5" s="1"/>
  <c r="E446" i="5" a="1"/>
  <c r="E446" i="5" s="1"/>
  <c r="DJ446" i="5" a="1"/>
  <c r="DJ446" i="5" s="1"/>
  <c r="DF446" i="5" a="1"/>
  <c r="DF446" i="5" s="1"/>
  <c r="DB446" i="5" a="1"/>
  <c r="DB446" i="5" s="1"/>
  <c r="CJ446" i="5" a="1"/>
  <c r="CJ446" i="5" s="1"/>
  <c r="CF446" i="5" a="1"/>
  <c r="CF446" i="5" s="1"/>
  <c r="CB446" i="5" a="1"/>
  <c r="CB446" i="5" s="1"/>
  <c r="BL446" i="5" a="1"/>
  <c r="BL446" i="5" s="1"/>
  <c r="BH446" i="5" a="1"/>
  <c r="BH446" i="5" s="1"/>
  <c r="BD446" i="5" a="1"/>
  <c r="BD446" i="5" s="1"/>
  <c r="AZ446" i="5" a="1"/>
  <c r="AZ446" i="5" s="1"/>
  <c r="AV446" i="5" a="1"/>
  <c r="AV446" i="5" s="1"/>
  <c r="AJ446" i="5" a="1"/>
  <c r="AJ446" i="5" s="1"/>
  <c r="AF446" i="5" a="1"/>
  <c r="AF446" i="5" s="1"/>
  <c r="AB446" i="5" a="1"/>
  <c r="AB446" i="5" s="1"/>
  <c r="X446" i="5" a="1"/>
  <c r="X446" i="5" s="1"/>
  <c r="T446" i="5" a="1"/>
  <c r="T446" i="5" s="1"/>
  <c r="P446" i="5" a="1"/>
  <c r="P446" i="5" s="1"/>
  <c r="L446" i="5" a="1"/>
  <c r="L446" i="5" s="1"/>
  <c r="H446" i="5" a="1"/>
  <c r="H446" i="5" s="1"/>
  <c r="D446" i="5" a="1"/>
  <c r="D446" i="5" s="1"/>
  <c r="DI446" i="5" a="1"/>
  <c r="DI446" i="5" s="1"/>
  <c r="DE446" i="5" a="1"/>
  <c r="DE446" i="5" s="1"/>
  <c r="DA446" i="5" a="1"/>
  <c r="DA446" i="5" s="1"/>
  <c r="CI446" i="5" a="1"/>
  <c r="CI446" i="5" s="1"/>
  <c r="CE446" i="5" a="1"/>
  <c r="CE446" i="5" s="1"/>
  <c r="CA446" i="5" a="1"/>
  <c r="CA446" i="5" s="1"/>
  <c r="AO446" i="5" s="1"/>
  <c r="BK446" i="5" a="1"/>
  <c r="BK446" i="5" s="1"/>
  <c r="BG446" i="5" a="1"/>
  <c r="BG446" i="5" s="1"/>
  <c r="BC446" i="5" a="1"/>
  <c r="BC446" i="5" s="1"/>
  <c r="AY446" i="5" a="1"/>
  <c r="AY446" i="5" s="1"/>
  <c r="AU446" i="5" a="1"/>
  <c r="AU446" i="5" s="1"/>
  <c r="A447" i="5"/>
  <c r="AI446" i="5" a="1"/>
  <c r="AI446" i="5" s="1"/>
  <c r="AE446" i="5" a="1"/>
  <c r="AE446" i="5" s="1"/>
  <c r="AA446" i="5" a="1"/>
  <c r="AA446" i="5" s="1"/>
  <c r="W446" i="5" a="1"/>
  <c r="W446" i="5" s="1"/>
  <c r="S446" i="5" a="1"/>
  <c r="S446" i="5" s="1"/>
  <c r="O446" i="5" a="1"/>
  <c r="O446" i="5" s="1"/>
  <c r="K446" i="5" a="1"/>
  <c r="K446" i="5" s="1"/>
  <c r="G446" i="5" a="1"/>
  <c r="G446" i="5" s="1"/>
  <c r="C446" i="5" a="1"/>
  <c r="C446" i="5" s="1"/>
  <c r="CD446" i="5" a="1"/>
  <c r="CD446" i="5" s="1"/>
  <c r="BR446" i="5" a="1"/>
  <c r="BR446" i="5" s="1"/>
  <c r="BJ446" i="5" a="1"/>
  <c r="BJ446" i="5" s="1"/>
  <c r="DL446" i="5" a="1"/>
  <c r="DL446" i="5" s="1"/>
  <c r="BF446" i="5" a="1"/>
  <c r="BF446" i="5" s="1"/>
  <c r="DH446" i="5" a="1"/>
  <c r="DH446" i="5" s="1"/>
  <c r="BB446" i="5" a="1"/>
  <c r="BB446" i="5" s="1"/>
  <c r="DD446" i="5" a="1"/>
  <c r="DD446" i="5" s="1"/>
  <c r="AX446" i="5" a="1"/>
  <c r="AX446" i="5" s="1"/>
  <c r="CL446" i="5" a="1"/>
  <c r="CL446" i="5" s="1"/>
  <c r="AT446" i="5" a="1"/>
  <c r="AT446" i="5" s="1"/>
  <c r="CH446" i="5" a="1"/>
  <c r="CH446" i="5" s="1"/>
  <c r="DJ209" i="5" a="1"/>
  <c r="DJ209" i="5" s="1"/>
  <c r="DF209" i="5" a="1"/>
  <c r="DF209" i="5" s="1"/>
  <c r="DB209" i="5" a="1"/>
  <c r="DB209" i="5" s="1"/>
  <c r="CJ209" i="5" a="1"/>
  <c r="CJ209" i="5" s="1"/>
  <c r="CF209" i="5" a="1"/>
  <c r="CF209" i="5" s="1"/>
  <c r="CB209" i="5" a="1"/>
  <c r="CB209" i="5" s="1"/>
  <c r="BL209" i="5" a="1"/>
  <c r="BL209" i="5" s="1"/>
  <c r="BH209" i="5" a="1"/>
  <c r="BH209" i="5" s="1"/>
  <c r="BD209" i="5" a="1"/>
  <c r="BD209" i="5" s="1"/>
  <c r="AZ209" i="5" a="1"/>
  <c r="AZ209" i="5" s="1"/>
  <c r="AV209" i="5" a="1"/>
  <c r="AV209" i="5" s="1"/>
  <c r="AJ209" i="5" a="1"/>
  <c r="AJ209" i="5" s="1"/>
  <c r="AF209" i="5" a="1"/>
  <c r="AF209" i="5" s="1"/>
  <c r="AB209" i="5" a="1"/>
  <c r="AB209" i="5" s="1"/>
  <c r="X209" i="5" a="1"/>
  <c r="X209" i="5" s="1"/>
  <c r="T209" i="5" a="1"/>
  <c r="T209" i="5" s="1"/>
  <c r="P209" i="5" a="1"/>
  <c r="P209" i="5" s="1"/>
  <c r="L209" i="5" a="1"/>
  <c r="L209" i="5" s="1"/>
  <c r="H209" i="5" a="1"/>
  <c r="H209" i="5" s="1"/>
  <c r="D209" i="5" a="1"/>
  <c r="D209" i="5" s="1"/>
  <c r="A210" i="5"/>
  <c r="DL209" i="5" a="1"/>
  <c r="DL209" i="5" s="1"/>
  <c r="DG209" i="5" a="1"/>
  <c r="DG209" i="5" s="1"/>
  <c r="DA209" i="5" a="1"/>
  <c r="DA209" i="5" s="1"/>
  <c r="CH209" i="5" a="1"/>
  <c r="CH209" i="5" s="1"/>
  <c r="CC209" i="5" a="1"/>
  <c r="CC209" i="5" s="1"/>
  <c r="BK209" i="5" a="1"/>
  <c r="BK209" i="5" s="1"/>
  <c r="BF209" i="5" a="1"/>
  <c r="BF209" i="5" s="1"/>
  <c r="BA209" i="5" a="1"/>
  <c r="BA209" i="5" s="1"/>
  <c r="AU209" i="5" a="1"/>
  <c r="AU209" i="5" s="1"/>
  <c r="AH209" i="5" a="1"/>
  <c r="AH209" i="5" s="1"/>
  <c r="AC209" i="5" a="1"/>
  <c r="AC209" i="5" s="1"/>
  <c r="W209" i="5" a="1"/>
  <c r="W209" i="5" s="1"/>
  <c r="R209" i="5" a="1"/>
  <c r="R209" i="5" s="1"/>
  <c r="M209" i="5" a="1"/>
  <c r="M209" i="5" s="1"/>
  <c r="G209" i="5" a="1"/>
  <c r="G209" i="5" s="1"/>
  <c r="DH209" i="5" a="1"/>
  <c r="DH209" i="5" s="1"/>
  <c r="CL209" i="5" a="1"/>
  <c r="CL209" i="5" s="1"/>
  <c r="CE209" i="5" a="1"/>
  <c r="CE209" i="5" s="1"/>
  <c r="BQ209" i="5" a="1"/>
  <c r="BQ209" i="5" s="1"/>
  <c r="BE209" i="5" a="1"/>
  <c r="BE209" i="5" s="1"/>
  <c r="AX209" i="5" a="1"/>
  <c r="AX209" i="5" s="1"/>
  <c r="AI209" i="5" a="1"/>
  <c r="AI209" i="5" s="1"/>
  <c r="AA209" i="5" a="1"/>
  <c r="AA209" i="5" s="1"/>
  <c r="U209" i="5" a="1"/>
  <c r="U209" i="5" s="1"/>
  <c r="N209" i="5" a="1"/>
  <c r="N209" i="5" s="1"/>
  <c r="F209" i="5" a="1"/>
  <c r="F209" i="5" s="1"/>
  <c r="DK209" i="5" a="1"/>
  <c r="DK209" i="5" s="1"/>
  <c r="DD209" i="5" a="1"/>
  <c r="DD209" i="5" s="1"/>
  <c r="CI209" i="5" a="1"/>
  <c r="CI209" i="5" s="1"/>
  <c r="CA209" i="5" a="1"/>
  <c r="CA209" i="5" s="1"/>
  <c r="AO209" i="5" s="1"/>
  <c r="BI209" i="5" a="1"/>
  <c r="BI209" i="5" s="1"/>
  <c r="BB209" i="5" a="1"/>
  <c r="BB209" i="5" s="1"/>
  <c r="AT209" i="5" a="1"/>
  <c r="AT209" i="5" s="1"/>
  <c r="AL209" i="5" a="1"/>
  <c r="AL209" i="5" s="1"/>
  <c r="AE209" i="5" a="1"/>
  <c r="AE209" i="5" s="1"/>
  <c r="Y209" i="5" a="1"/>
  <c r="Y209" i="5" s="1"/>
  <c r="Q209" i="5" a="1"/>
  <c r="Q209" i="5" s="1"/>
  <c r="J209" i="5" a="1"/>
  <c r="J209" i="5" s="1"/>
  <c r="C209" i="5" a="1"/>
  <c r="C209" i="5" s="1"/>
  <c r="CG209" i="5" a="1"/>
  <c r="CG209" i="5" s="1"/>
  <c r="AS209" i="5" a="1"/>
  <c r="AS209" i="5" s="1"/>
  <c r="Z209" i="5" a="1"/>
  <c r="Z209" i="5" s="1"/>
  <c r="CD209" i="5" a="1"/>
  <c r="CD209" i="5" s="1"/>
  <c r="V209" i="5" a="1"/>
  <c r="V209" i="5" s="1"/>
  <c r="BR209" i="5" a="1"/>
  <c r="BR209" i="5" s="1"/>
  <c r="S209" i="5" a="1"/>
  <c r="S209" i="5" s="1"/>
  <c r="BJ209" i="5" a="1"/>
  <c r="BJ209" i="5" s="1"/>
  <c r="O209" i="5" a="1"/>
  <c r="O209" i="5" s="1"/>
  <c r="DI209" i="5" a="1"/>
  <c r="DI209" i="5" s="1"/>
  <c r="BG209" i="5" a="1"/>
  <c r="BG209" i="5" s="1"/>
  <c r="K209" i="5" a="1"/>
  <c r="K209" i="5" s="1"/>
  <c r="DE209" i="5" a="1"/>
  <c r="DE209" i="5" s="1"/>
  <c r="BC209" i="5" a="1"/>
  <c r="BC209" i="5" s="1"/>
  <c r="AK209" i="5" a="1"/>
  <c r="AK209" i="5" s="1"/>
  <c r="I209" i="5" a="1"/>
  <c r="I209" i="5" s="1"/>
  <c r="DC209" i="5" a="1"/>
  <c r="DC209" i="5" s="1"/>
  <c r="AY209" i="5" a="1"/>
  <c r="AY209" i="5" s="1"/>
  <c r="AG209" i="5" a="1"/>
  <c r="AG209" i="5" s="1"/>
  <c r="E209" i="5" a="1"/>
  <c r="E209" i="5" s="1"/>
  <c r="CK209" i="5" a="1"/>
  <c r="CK209" i="5" s="1"/>
  <c r="AW209" i="5" a="1"/>
  <c r="AW209" i="5" s="1"/>
  <c r="AD209" i="5" a="1"/>
  <c r="AD209" i="5" s="1"/>
  <c r="AK374" i="5" a="1"/>
  <c r="AK374" i="5" s="1"/>
  <c r="AG374" i="5" a="1"/>
  <c r="AG374" i="5" s="1"/>
  <c r="AC374" i="5" a="1"/>
  <c r="AC374" i="5" s="1"/>
  <c r="Y374" i="5" a="1"/>
  <c r="Y374" i="5" s="1"/>
  <c r="U374" i="5" a="1"/>
  <c r="U374" i="5" s="1"/>
  <c r="Q374" i="5" a="1"/>
  <c r="Q374" i="5" s="1"/>
  <c r="M374" i="5" a="1"/>
  <c r="M374" i="5" s="1"/>
  <c r="I374" i="5" a="1"/>
  <c r="I374" i="5" s="1"/>
  <c r="E374" i="5" a="1"/>
  <c r="E374" i="5" s="1"/>
  <c r="DJ374" i="5" a="1"/>
  <c r="DJ374" i="5" s="1"/>
  <c r="DF374" i="5" a="1"/>
  <c r="DF374" i="5" s="1"/>
  <c r="DB374" i="5" a="1"/>
  <c r="DB374" i="5" s="1"/>
  <c r="CJ374" i="5" a="1"/>
  <c r="CJ374" i="5" s="1"/>
  <c r="CF374" i="5" a="1"/>
  <c r="CF374" i="5" s="1"/>
  <c r="CB374" i="5" a="1"/>
  <c r="CB374" i="5" s="1"/>
  <c r="BL374" i="5" a="1"/>
  <c r="BL374" i="5" s="1"/>
  <c r="BH374" i="5" a="1"/>
  <c r="BH374" i="5" s="1"/>
  <c r="BD374" i="5" a="1"/>
  <c r="BD374" i="5" s="1"/>
  <c r="AZ374" i="5" a="1"/>
  <c r="AZ374" i="5" s="1"/>
  <c r="AV374" i="5" a="1"/>
  <c r="AV374" i="5" s="1"/>
  <c r="DI374" i="5" a="1"/>
  <c r="DI374" i="5" s="1"/>
  <c r="DE374" i="5" a="1"/>
  <c r="DE374" i="5" s="1"/>
  <c r="DA374" i="5" a="1"/>
  <c r="DA374" i="5" s="1"/>
  <c r="CI374" i="5" a="1"/>
  <c r="CI374" i="5" s="1"/>
  <c r="CE374" i="5" a="1"/>
  <c r="CE374" i="5" s="1"/>
  <c r="CA374" i="5" a="1"/>
  <c r="CA374" i="5" s="1"/>
  <c r="AO374" i="5" s="1"/>
  <c r="BK374" i="5" a="1"/>
  <c r="BK374" i="5" s="1"/>
  <c r="BG374" i="5" a="1"/>
  <c r="BG374" i="5" s="1"/>
  <c r="BC374" i="5" a="1"/>
  <c r="BC374" i="5" s="1"/>
  <c r="AY374" i="5" a="1"/>
  <c r="AY374" i="5" s="1"/>
  <c r="AU374" i="5" a="1"/>
  <c r="AU374" i="5" s="1"/>
  <c r="A375" i="5"/>
  <c r="AI374" i="5" a="1"/>
  <c r="AI374" i="5" s="1"/>
  <c r="AE374" i="5" a="1"/>
  <c r="AE374" i="5" s="1"/>
  <c r="AA374" i="5" a="1"/>
  <c r="AA374" i="5" s="1"/>
  <c r="W374" i="5" a="1"/>
  <c r="W374" i="5" s="1"/>
  <c r="S374" i="5" a="1"/>
  <c r="S374" i="5" s="1"/>
  <c r="O374" i="5" a="1"/>
  <c r="O374" i="5" s="1"/>
  <c r="K374" i="5" a="1"/>
  <c r="K374" i="5" s="1"/>
  <c r="G374" i="5" a="1"/>
  <c r="G374" i="5" s="1"/>
  <c r="C374" i="5" a="1"/>
  <c r="C374" i="5" s="1"/>
  <c r="DH374" i="5" a="1"/>
  <c r="DH374" i="5" s="1"/>
  <c r="CL374" i="5" a="1"/>
  <c r="CL374" i="5" s="1"/>
  <c r="CD374" i="5" a="1"/>
  <c r="CD374" i="5" s="1"/>
  <c r="BJ374" i="5" a="1"/>
  <c r="BJ374" i="5" s="1"/>
  <c r="BB374" i="5" a="1"/>
  <c r="BB374" i="5" s="1"/>
  <c r="AT374" i="5" a="1"/>
  <c r="AT374" i="5" s="1"/>
  <c r="AJ374" i="5" a="1"/>
  <c r="AJ374" i="5" s="1"/>
  <c r="AB374" i="5" a="1"/>
  <c r="AB374" i="5" s="1"/>
  <c r="T374" i="5" a="1"/>
  <c r="T374" i="5" s="1"/>
  <c r="L374" i="5" a="1"/>
  <c r="L374" i="5" s="1"/>
  <c r="D374" i="5" a="1"/>
  <c r="D374" i="5" s="1"/>
  <c r="DG374" i="5" a="1"/>
  <c r="DG374" i="5" s="1"/>
  <c r="CK374" i="5" a="1"/>
  <c r="CK374" i="5" s="1"/>
  <c r="CC374" i="5" a="1"/>
  <c r="CC374" i="5" s="1"/>
  <c r="BI374" i="5" a="1"/>
  <c r="BI374" i="5" s="1"/>
  <c r="BA374" i="5" a="1"/>
  <c r="BA374" i="5" s="1"/>
  <c r="AS374" i="5" a="1"/>
  <c r="AS374" i="5" s="1"/>
  <c r="AH374" i="5" a="1"/>
  <c r="AH374" i="5" s="1"/>
  <c r="Z374" i="5" a="1"/>
  <c r="Z374" i="5" s="1"/>
  <c r="R374" i="5" a="1"/>
  <c r="R374" i="5" s="1"/>
  <c r="J374" i="5" a="1"/>
  <c r="J374" i="5" s="1"/>
  <c r="DL374" i="5" a="1"/>
  <c r="DL374" i="5" s="1"/>
  <c r="DD374" i="5" a="1"/>
  <c r="DD374" i="5" s="1"/>
  <c r="CH374" i="5" a="1"/>
  <c r="CH374" i="5" s="1"/>
  <c r="BR374" i="5" a="1"/>
  <c r="BR374" i="5" s="1"/>
  <c r="BF374" i="5" a="1"/>
  <c r="BF374" i="5" s="1"/>
  <c r="AX374" i="5" a="1"/>
  <c r="AX374" i="5" s="1"/>
  <c r="AF374" i="5" a="1"/>
  <c r="AF374" i="5" s="1"/>
  <c r="X374" i="5" a="1"/>
  <c r="X374" i="5" s="1"/>
  <c r="P374" i="5" a="1"/>
  <c r="P374" i="5" s="1"/>
  <c r="H374" i="5" a="1"/>
  <c r="H374" i="5" s="1"/>
  <c r="BE374" i="5" a="1"/>
  <c r="BE374" i="5" s="1"/>
  <c r="N374" i="5" a="1"/>
  <c r="N374" i="5" s="1"/>
  <c r="AW374" i="5" a="1"/>
  <c r="AW374" i="5" s="1"/>
  <c r="F374" i="5" a="1"/>
  <c r="F374" i="5" s="1"/>
  <c r="DK374" i="5" a="1"/>
  <c r="DK374" i="5" s="1"/>
  <c r="DC374" i="5" a="1"/>
  <c r="DC374" i="5" s="1"/>
  <c r="AL374" i="5" a="1"/>
  <c r="AL374" i="5" s="1"/>
  <c r="CG374" i="5" a="1"/>
  <c r="CG374" i="5" s="1"/>
  <c r="AD374" i="5" a="1"/>
  <c r="AD374" i="5" s="1"/>
  <c r="BQ374" i="5" a="1"/>
  <c r="BQ374" i="5" s="1"/>
  <c r="V374" i="5" a="1"/>
  <c r="V374" i="5" s="1"/>
  <c r="AK31" i="5" a="1"/>
  <c r="AK31" i="5" s="1"/>
  <c r="AG31" i="5" a="1"/>
  <c r="AG31" i="5" s="1"/>
  <c r="AC31" i="5" a="1"/>
  <c r="AC31" i="5" s="1"/>
  <c r="Y31" i="5" a="1"/>
  <c r="Y31" i="5" s="1"/>
  <c r="U31" i="5" a="1"/>
  <c r="U31" i="5" s="1"/>
  <c r="Q31" i="5" a="1"/>
  <c r="Q31" i="5" s="1"/>
  <c r="M31" i="5" a="1"/>
  <c r="M31" i="5" s="1"/>
  <c r="I31" i="5" a="1"/>
  <c r="I31" i="5" s="1"/>
  <c r="E31" i="5" a="1"/>
  <c r="E31" i="5" s="1"/>
  <c r="DD31" i="5" a="1"/>
  <c r="DD31" i="5" s="1"/>
  <c r="CG31" i="5" a="1"/>
  <c r="CG31" i="5" s="1"/>
  <c r="CB31" i="5" a="1"/>
  <c r="CB31" i="5" s="1"/>
  <c r="BG31" i="5" a="1"/>
  <c r="BG31" i="5" s="1"/>
  <c r="AX31" i="5" a="1"/>
  <c r="AX31" i="5" s="1"/>
  <c r="AB31" i="5" a="1"/>
  <c r="AB31" i="5" s="1"/>
  <c r="S31" i="5" a="1"/>
  <c r="S31" i="5" s="1"/>
  <c r="J31" i="5" a="1"/>
  <c r="J31" i="5" s="1"/>
  <c r="CK31" i="5" a="1"/>
  <c r="CK31" i="5" s="1"/>
  <c r="BD31" i="5" a="1"/>
  <c r="BD31" i="5" s="1"/>
  <c r="AY31" i="5" a="1"/>
  <c r="AY31" i="5" s="1"/>
  <c r="AT31" i="5" a="1"/>
  <c r="AT31" i="5" s="1"/>
  <c r="P31" i="5" a="1"/>
  <c r="P31" i="5" s="1"/>
  <c r="K31" i="5" a="1"/>
  <c r="K31" i="5" s="1"/>
  <c r="F31" i="5" a="1"/>
  <c r="F31" i="5" s="1"/>
  <c r="DH31" i="5" a="1"/>
  <c r="DH31" i="5" s="1"/>
  <c r="DC31" i="5" a="1"/>
  <c r="DC31" i="5" s="1"/>
  <c r="BH31" i="5" a="1"/>
  <c r="BH31" i="5" s="1"/>
  <c r="BC31" i="5" a="1"/>
  <c r="BC31" i="5" s="1"/>
  <c r="T31" i="5" a="1"/>
  <c r="T31" i="5" s="1"/>
  <c r="O31" i="5" a="1"/>
  <c r="O31" i="5" s="1"/>
  <c r="D31" i="5" a="1"/>
  <c r="D31" i="5" s="1"/>
  <c r="A32" i="5"/>
  <c r="DB31" i="5" a="1"/>
  <c r="DB31" i="5" s="1"/>
  <c r="CI31" i="5" a="1"/>
  <c r="CI31" i="5" s="1"/>
  <c r="CD31" i="5" a="1"/>
  <c r="CD31" i="5" s="1"/>
  <c r="BQ31" i="5" a="1"/>
  <c r="BQ31" i="5" s="1"/>
  <c r="BB31" i="5" a="1"/>
  <c r="BB31" i="5" s="1"/>
  <c r="AW31" i="5" a="1"/>
  <c r="AW31" i="5" s="1"/>
  <c r="AI31" i="5" a="1"/>
  <c r="AI31" i="5" s="1"/>
  <c r="AD31" i="5" a="1"/>
  <c r="AD31" i="5" s="1"/>
  <c r="N31" i="5" a="1"/>
  <c r="N31" i="5" s="1"/>
  <c r="DF31" i="5" a="1"/>
  <c r="DF31" i="5" s="1"/>
  <c r="DA31" i="5" a="1"/>
  <c r="DA31" i="5" s="1"/>
  <c r="CH31" i="5" a="1"/>
  <c r="CH31" i="5" s="1"/>
  <c r="CC31" i="5" a="1"/>
  <c r="CC31" i="5" s="1"/>
  <c r="BK31" i="5" a="1"/>
  <c r="BK31" i="5" s="1"/>
  <c r="BF31" i="5" a="1"/>
  <c r="BF31" i="5" s="1"/>
  <c r="BA31" i="5" a="1"/>
  <c r="BA31" i="5" s="1"/>
  <c r="AH31" i="5" a="1"/>
  <c r="AH31" i="5" s="1"/>
  <c r="W31" i="5" a="1"/>
  <c r="W31" i="5" s="1"/>
  <c r="R31" i="5" a="1"/>
  <c r="R31" i="5" s="1"/>
  <c r="DK31" i="5" a="1"/>
  <c r="DK31" i="5" s="1"/>
  <c r="AZ31" i="5" a="1"/>
  <c r="AZ31" i="5" s="1"/>
  <c r="AU31" i="5" a="1"/>
  <c r="AU31" i="5" s="1"/>
  <c r="L31" i="5" a="1"/>
  <c r="L31" i="5" s="1"/>
  <c r="G31" i="5" a="1"/>
  <c r="G31" i="5" s="1"/>
  <c r="DJ31" i="5" a="1"/>
  <c r="DJ31" i="5" s="1"/>
  <c r="BI31" i="5" a="1"/>
  <c r="BI31" i="5" s="1"/>
  <c r="DI31" i="5" a="1"/>
  <c r="DI31" i="5" s="1"/>
  <c r="CF31" i="5" a="1"/>
  <c r="CF31" i="5" s="1"/>
  <c r="AS31" i="5" a="1"/>
  <c r="AS31" i="5" s="1"/>
  <c r="AF31" i="5" a="1"/>
  <c r="AF31" i="5" s="1"/>
  <c r="DG31" i="5" a="1"/>
  <c r="DG31" i="5" s="1"/>
  <c r="CE31" i="5" a="1"/>
  <c r="CE31" i="5" s="1"/>
  <c r="BE31" i="5" a="1"/>
  <c r="BE31" i="5" s="1"/>
  <c r="AE31" i="5" a="1"/>
  <c r="AE31" i="5" s="1"/>
  <c r="C31" i="5" a="1"/>
  <c r="C31" i="5" s="1"/>
  <c r="DE31" i="5" a="1"/>
  <c r="DE31" i="5" s="1"/>
  <c r="CA31" i="5" a="1"/>
  <c r="CA31" i="5" s="1"/>
  <c r="AO31" i="5" s="1"/>
  <c r="AA31" i="5" a="1"/>
  <c r="AA31" i="5" s="1"/>
  <c r="BR31" i="5" a="1"/>
  <c r="BR31" i="5" s="1"/>
  <c r="Z31" i="5" a="1"/>
  <c r="Z31" i="5" s="1"/>
  <c r="CL31" i="5" a="1"/>
  <c r="CL31" i="5" s="1"/>
  <c r="BL31" i="5" a="1"/>
  <c r="BL31" i="5" s="1"/>
  <c r="AL31" i="5" a="1"/>
  <c r="AL31" i="5" s="1"/>
  <c r="X31" i="5" a="1"/>
  <c r="X31" i="5" s="1"/>
  <c r="DL31" i="5" a="1"/>
  <c r="DL31" i="5" s="1"/>
  <c r="CJ31" i="5" a="1"/>
  <c r="CJ31" i="5" s="1"/>
  <c r="BJ31" i="5" a="1"/>
  <c r="BJ31" i="5" s="1"/>
  <c r="AV31" i="5" a="1"/>
  <c r="AV31" i="5" s="1"/>
  <c r="AJ31" i="5" a="1"/>
  <c r="AJ31" i="5" s="1"/>
  <c r="V31" i="5" a="1"/>
  <c r="V31" i="5" s="1"/>
  <c r="H31" i="5" a="1"/>
  <c r="H31" i="5" s="1"/>
  <c r="AJ32" i="5" l="1" a="1"/>
  <c r="AJ32" i="5" s="1"/>
  <c r="AF32" i="5" a="1"/>
  <c r="AF32" i="5" s="1"/>
  <c r="AB32" i="5" a="1"/>
  <c r="AB32" i="5" s="1"/>
  <c r="X32" i="5" a="1"/>
  <c r="X32" i="5" s="1"/>
  <c r="T32" i="5" a="1"/>
  <c r="T32" i="5" s="1"/>
  <c r="P32" i="5" a="1"/>
  <c r="P32" i="5" s="1"/>
  <c r="L32" i="5" a="1"/>
  <c r="L32" i="5" s="1"/>
  <c r="H32" i="5" a="1"/>
  <c r="H32" i="5" s="1"/>
  <c r="D32" i="5" a="1"/>
  <c r="D32" i="5" s="1"/>
  <c r="DJ32" i="5" a="1"/>
  <c r="DJ32" i="5" s="1"/>
  <c r="DE32" i="5" a="1"/>
  <c r="DE32" i="5" s="1"/>
  <c r="CH32" i="5" a="1"/>
  <c r="CH32" i="5" s="1"/>
  <c r="BQ32" i="5" a="1"/>
  <c r="BQ32" i="5" s="1"/>
  <c r="BD32" i="5" a="1"/>
  <c r="BD32" i="5" s="1"/>
  <c r="AY32" i="5" a="1"/>
  <c r="AY32" i="5" s="1"/>
  <c r="AD32" i="5" a="1"/>
  <c r="AD32" i="5" s="1"/>
  <c r="U32" i="5" a="1"/>
  <c r="U32" i="5" s="1"/>
  <c r="G32" i="5" a="1"/>
  <c r="G32" i="5" s="1"/>
  <c r="DL32" i="5" a="1"/>
  <c r="DL32" i="5" s="1"/>
  <c r="DG32" i="5" a="1"/>
  <c r="DG32" i="5" s="1"/>
  <c r="DB32" i="5" a="1"/>
  <c r="DB32" i="5" s="1"/>
  <c r="CC32" i="5" a="1"/>
  <c r="CC32" i="5" s="1"/>
  <c r="BL32" i="5" a="1"/>
  <c r="BL32" i="5" s="1"/>
  <c r="Y32" i="5" a="1"/>
  <c r="Y32" i="5" s="1"/>
  <c r="DK32" i="5" a="1"/>
  <c r="DK32" i="5" s="1"/>
  <c r="DF32" i="5" a="1"/>
  <c r="DF32" i="5" s="1"/>
  <c r="CL32" i="5" a="1"/>
  <c r="CL32" i="5" s="1"/>
  <c r="CG32" i="5" a="1"/>
  <c r="CG32" i="5" s="1"/>
  <c r="CB32" i="5" a="1"/>
  <c r="CB32" i="5" s="1"/>
  <c r="AU32" i="5" a="1"/>
  <c r="AU32" i="5" s="1"/>
  <c r="AH32" i="5" a="1"/>
  <c r="AH32" i="5" s="1"/>
  <c r="AC32" i="5" a="1"/>
  <c r="AC32" i="5" s="1"/>
  <c r="C32" i="5" a="1"/>
  <c r="C32" i="5" s="1"/>
  <c r="CA32" i="5" a="1"/>
  <c r="CA32" i="5" s="1"/>
  <c r="AO32" i="5" s="1"/>
  <c r="BJ32" i="5" a="1"/>
  <c r="BJ32" i="5" s="1"/>
  <c r="BE32" i="5" a="1"/>
  <c r="BE32" i="5" s="1"/>
  <c r="AZ32" i="5" a="1"/>
  <c r="AZ32" i="5" s="1"/>
  <c r="AT32" i="5" a="1"/>
  <c r="AT32" i="5" s="1"/>
  <c r="W32" i="5" a="1"/>
  <c r="W32" i="5" s="1"/>
  <c r="R32" i="5" a="1"/>
  <c r="R32" i="5" s="1"/>
  <c r="M32" i="5" a="1"/>
  <c r="M32" i="5" s="1"/>
  <c r="CE32" i="5" a="1"/>
  <c r="CE32" i="5" s="1"/>
  <c r="BR32" i="5" a="1"/>
  <c r="BR32" i="5" s="1"/>
  <c r="BI32" i="5" a="1"/>
  <c r="BI32" i="5" s="1"/>
  <c r="BC32" i="5" a="1"/>
  <c r="BC32" i="5" s="1"/>
  <c r="AX32" i="5" a="1"/>
  <c r="AX32" i="5" s="1"/>
  <c r="AS32" i="5" a="1"/>
  <c r="AS32" i="5" s="1"/>
  <c r="AA32" i="5" a="1"/>
  <c r="AA32" i="5" s="1"/>
  <c r="V32" i="5" a="1"/>
  <c r="V32" i="5" s="1"/>
  <c r="Q32" i="5" a="1"/>
  <c r="Q32" i="5" s="1"/>
  <c r="K32" i="5" a="1"/>
  <c r="K32" i="5" s="1"/>
  <c r="F32" i="5" a="1"/>
  <c r="F32" i="5" s="1"/>
  <c r="DH32" i="5" a="1"/>
  <c r="DH32" i="5" s="1"/>
  <c r="DC32" i="5" a="1"/>
  <c r="DC32" i="5" s="1"/>
  <c r="CJ32" i="5" a="1"/>
  <c r="CJ32" i="5" s="1"/>
  <c r="BH32" i="5" a="1"/>
  <c r="BH32" i="5" s="1"/>
  <c r="AK32" i="5" a="1"/>
  <c r="AK32" i="5" s="1"/>
  <c r="BA32" i="5" a="1"/>
  <c r="BA32" i="5" s="1"/>
  <c r="N32" i="5" a="1"/>
  <c r="N32" i="5" s="1"/>
  <c r="DA32" i="5" a="1"/>
  <c r="DA32" i="5" s="1"/>
  <c r="Z32" i="5" a="1"/>
  <c r="Z32" i="5" s="1"/>
  <c r="A33" i="5"/>
  <c r="CK32" i="5" a="1"/>
  <c r="CK32" i="5" s="1"/>
  <c r="BK32" i="5" a="1"/>
  <c r="BK32" i="5" s="1"/>
  <c r="AW32" i="5" a="1"/>
  <c r="AW32" i="5" s="1"/>
  <c r="AL32" i="5" a="1"/>
  <c r="AL32" i="5" s="1"/>
  <c r="J32" i="5" a="1"/>
  <c r="J32" i="5" s="1"/>
  <c r="CI32" i="5" a="1"/>
  <c r="CI32" i="5" s="1"/>
  <c r="AV32" i="5" a="1"/>
  <c r="AV32" i="5" s="1"/>
  <c r="I32" i="5" a="1"/>
  <c r="I32" i="5" s="1"/>
  <c r="DI32" i="5" a="1"/>
  <c r="DI32" i="5" s="1"/>
  <c r="BG32" i="5" a="1"/>
  <c r="BG32" i="5" s="1"/>
  <c r="AI32" i="5" a="1"/>
  <c r="AI32" i="5" s="1"/>
  <c r="CF32" i="5" a="1"/>
  <c r="CF32" i="5" s="1"/>
  <c r="BF32" i="5" a="1"/>
  <c r="BF32" i="5" s="1"/>
  <c r="AG32" i="5" a="1"/>
  <c r="AG32" i="5" s="1"/>
  <c r="S32" i="5" a="1"/>
  <c r="S32" i="5" s="1"/>
  <c r="E32" i="5" a="1"/>
  <c r="E32" i="5" s="1"/>
  <c r="CD32" i="5" a="1"/>
  <c r="CD32" i="5" s="1"/>
  <c r="AE32" i="5" a="1"/>
  <c r="AE32" i="5" s="1"/>
  <c r="DD32" i="5" a="1"/>
  <c r="DD32" i="5" s="1"/>
  <c r="BB32" i="5" a="1"/>
  <c r="BB32" i="5" s="1"/>
  <c r="O32" i="5" a="1"/>
  <c r="O32" i="5" s="1"/>
  <c r="AJ375" i="5" a="1"/>
  <c r="AJ375" i="5" s="1"/>
  <c r="AF375" i="5" a="1"/>
  <c r="AF375" i="5" s="1"/>
  <c r="AB375" i="5" a="1"/>
  <c r="AB375" i="5" s="1"/>
  <c r="X375" i="5" a="1"/>
  <c r="X375" i="5" s="1"/>
  <c r="T375" i="5" a="1"/>
  <c r="T375" i="5" s="1"/>
  <c r="P375" i="5" a="1"/>
  <c r="P375" i="5" s="1"/>
  <c r="L375" i="5" a="1"/>
  <c r="L375" i="5" s="1"/>
  <c r="H375" i="5" a="1"/>
  <c r="H375" i="5" s="1"/>
  <c r="D375" i="5" a="1"/>
  <c r="D375" i="5" s="1"/>
  <c r="DI375" i="5" a="1"/>
  <c r="DI375" i="5" s="1"/>
  <c r="DE375" i="5" a="1"/>
  <c r="DE375" i="5" s="1"/>
  <c r="DA375" i="5" a="1"/>
  <c r="DA375" i="5" s="1"/>
  <c r="CI375" i="5" a="1"/>
  <c r="CI375" i="5" s="1"/>
  <c r="CE375" i="5" a="1"/>
  <c r="CE375" i="5" s="1"/>
  <c r="CA375" i="5" a="1"/>
  <c r="CA375" i="5" s="1"/>
  <c r="AO375" i="5" s="1"/>
  <c r="BK375" i="5" a="1"/>
  <c r="BK375" i="5" s="1"/>
  <c r="BG375" i="5" a="1"/>
  <c r="BG375" i="5" s="1"/>
  <c r="BC375" i="5" a="1"/>
  <c r="BC375" i="5" s="1"/>
  <c r="AY375" i="5" a="1"/>
  <c r="AY375" i="5" s="1"/>
  <c r="AU375" i="5" a="1"/>
  <c r="AU375" i="5" s="1"/>
  <c r="DL375" i="5" a="1"/>
  <c r="DL375" i="5" s="1"/>
  <c r="DH375" i="5" a="1"/>
  <c r="DH375" i="5" s="1"/>
  <c r="DD375" i="5" a="1"/>
  <c r="DD375" i="5" s="1"/>
  <c r="CL375" i="5" a="1"/>
  <c r="CL375" i="5" s="1"/>
  <c r="CH375" i="5" a="1"/>
  <c r="CH375" i="5" s="1"/>
  <c r="CD375" i="5" a="1"/>
  <c r="CD375" i="5" s="1"/>
  <c r="BR375" i="5" a="1"/>
  <c r="BR375" i="5" s="1"/>
  <c r="BJ375" i="5" a="1"/>
  <c r="BJ375" i="5" s="1"/>
  <c r="BF375" i="5" a="1"/>
  <c r="BF375" i="5" s="1"/>
  <c r="BB375" i="5" a="1"/>
  <c r="BB375" i="5" s="1"/>
  <c r="AX375" i="5" a="1"/>
  <c r="AX375" i="5" s="1"/>
  <c r="AT375" i="5" a="1"/>
  <c r="AT375" i="5" s="1"/>
  <c r="AL375" i="5" a="1"/>
  <c r="AL375" i="5" s="1"/>
  <c r="AH375" i="5" a="1"/>
  <c r="AH375" i="5" s="1"/>
  <c r="AD375" i="5" a="1"/>
  <c r="AD375" i="5" s="1"/>
  <c r="Z375" i="5" a="1"/>
  <c r="Z375" i="5" s="1"/>
  <c r="V375" i="5" a="1"/>
  <c r="V375" i="5" s="1"/>
  <c r="R375" i="5" a="1"/>
  <c r="R375" i="5" s="1"/>
  <c r="N375" i="5" a="1"/>
  <c r="N375" i="5" s="1"/>
  <c r="J375" i="5" a="1"/>
  <c r="J375" i="5" s="1"/>
  <c r="F375" i="5" a="1"/>
  <c r="F375" i="5" s="1"/>
  <c r="DJ375" i="5" a="1"/>
  <c r="DJ375" i="5" s="1"/>
  <c r="DB375" i="5" a="1"/>
  <c r="DB375" i="5" s="1"/>
  <c r="CF375" i="5" a="1"/>
  <c r="CF375" i="5" s="1"/>
  <c r="BL375" i="5" a="1"/>
  <c r="BL375" i="5" s="1"/>
  <c r="BD375" i="5" a="1"/>
  <c r="BD375" i="5" s="1"/>
  <c r="AV375" i="5" a="1"/>
  <c r="AV375" i="5" s="1"/>
  <c r="AK375" i="5" a="1"/>
  <c r="AK375" i="5" s="1"/>
  <c r="AC375" i="5" a="1"/>
  <c r="AC375" i="5" s="1"/>
  <c r="U375" i="5" a="1"/>
  <c r="U375" i="5" s="1"/>
  <c r="M375" i="5" a="1"/>
  <c r="M375" i="5" s="1"/>
  <c r="E375" i="5" a="1"/>
  <c r="E375" i="5" s="1"/>
  <c r="DG375" i="5" a="1"/>
  <c r="DG375" i="5" s="1"/>
  <c r="CK375" i="5" a="1"/>
  <c r="CK375" i="5" s="1"/>
  <c r="CC375" i="5" a="1"/>
  <c r="CC375" i="5" s="1"/>
  <c r="BI375" i="5" a="1"/>
  <c r="BI375" i="5" s="1"/>
  <c r="BA375" i="5" a="1"/>
  <c r="BA375" i="5" s="1"/>
  <c r="AS375" i="5" a="1"/>
  <c r="AS375" i="5" s="1"/>
  <c r="AI375" i="5" a="1"/>
  <c r="AI375" i="5" s="1"/>
  <c r="AA375" i="5" a="1"/>
  <c r="AA375" i="5" s="1"/>
  <c r="S375" i="5" a="1"/>
  <c r="S375" i="5" s="1"/>
  <c r="K375" i="5" a="1"/>
  <c r="K375" i="5" s="1"/>
  <c r="C375" i="5" a="1"/>
  <c r="C375" i="5" s="1"/>
  <c r="DF375" i="5" a="1"/>
  <c r="DF375" i="5" s="1"/>
  <c r="CJ375" i="5" a="1"/>
  <c r="CJ375" i="5" s="1"/>
  <c r="CB375" i="5" a="1"/>
  <c r="CB375" i="5" s="1"/>
  <c r="BH375" i="5" a="1"/>
  <c r="BH375" i="5" s="1"/>
  <c r="AZ375" i="5" a="1"/>
  <c r="AZ375" i="5" s="1"/>
  <c r="AG375" i="5" a="1"/>
  <c r="AG375" i="5" s="1"/>
  <c r="Y375" i="5" a="1"/>
  <c r="Y375" i="5" s="1"/>
  <c r="Q375" i="5" a="1"/>
  <c r="Q375" i="5" s="1"/>
  <c r="I375" i="5" a="1"/>
  <c r="I375" i="5" s="1"/>
  <c r="DK375" i="5" a="1"/>
  <c r="DK375" i="5" s="1"/>
  <c r="DC375" i="5" a="1"/>
  <c r="DC375" i="5" s="1"/>
  <c r="CG375" i="5" a="1"/>
  <c r="CG375" i="5" s="1"/>
  <c r="BQ375" i="5" a="1"/>
  <c r="BQ375" i="5" s="1"/>
  <c r="BE375" i="5" a="1"/>
  <c r="BE375" i="5" s="1"/>
  <c r="AW375" i="5" a="1"/>
  <c r="AW375" i="5" s="1"/>
  <c r="AE375" i="5" a="1"/>
  <c r="AE375" i="5" s="1"/>
  <c r="W375" i="5" a="1"/>
  <c r="W375" i="5" s="1"/>
  <c r="O375" i="5" a="1"/>
  <c r="O375" i="5" s="1"/>
  <c r="G375" i="5" a="1"/>
  <c r="G375" i="5" s="1"/>
  <c r="A376" i="5"/>
  <c r="DI210" i="5" a="1"/>
  <c r="DI210" i="5" s="1"/>
  <c r="DE210" i="5" a="1"/>
  <c r="DE210" i="5" s="1"/>
  <c r="DA210" i="5" a="1"/>
  <c r="DA210" i="5" s="1"/>
  <c r="CI210" i="5" a="1"/>
  <c r="CI210" i="5" s="1"/>
  <c r="CE210" i="5" a="1"/>
  <c r="CE210" i="5" s="1"/>
  <c r="CA210" i="5" a="1"/>
  <c r="CA210" i="5" s="1"/>
  <c r="AO210" i="5" s="1"/>
  <c r="BK210" i="5" a="1"/>
  <c r="BK210" i="5" s="1"/>
  <c r="BG210" i="5" a="1"/>
  <c r="BG210" i="5" s="1"/>
  <c r="BC210" i="5" a="1"/>
  <c r="BC210" i="5" s="1"/>
  <c r="AY210" i="5" a="1"/>
  <c r="AY210" i="5" s="1"/>
  <c r="AU210" i="5" a="1"/>
  <c r="AU210" i="5" s="1"/>
  <c r="A211" i="5"/>
  <c r="AI210" i="5" a="1"/>
  <c r="AI210" i="5" s="1"/>
  <c r="AE210" i="5" a="1"/>
  <c r="AE210" i="5" s="1"/>
  <c r="AA210" i="5" a="1"/>
  <c r="AA210" i="5" s="1"/>
  <c r="W210" i="5" a="1"/>
  <c r="W210" i="5" s="1"/>
  <c r="S210" i="5" a="1"/>
  <c r="S210" i="5" s="1"/>
  <c r="O210" i="5" a="1"/>
  <c r="O210" i="5" s="1"/>
  <c r="K210" i="5" a="1"/>
  <c r="K210" i="5" s="1"/>
  <c r="G210" i="5" a="1"/>
  <c r="G210" i="5" s="1"/>
  <c r="C210" i="5" a="1"/>
  <c r="C210" i="5" s="1"/>
  <c r="DL210" i="5" a="1"/>
  <c r="DL210" i="5" s="1"/>
  <c r="DG210" i="5" a="1"/>
  <c r="DG210" i="5" s="1"/>
  <c r="DB210" i="5" a="1"/>
  <c r="DB210" i="5" s="1"/>
  <c r="CH210" i="5" a="1"/>
  <c r="CH210" i="5" s="1"/>
  <c r="CC210" i="5" a="1"/>
  <c r="CC210" i="5" s="1"/>
  <c r="BL210" i="5" a="1"/>
  <c r="BL210" i="5" s="1"/>
  <c r="BF210" i="5" a="1"/>
  <c r="BF210" i="5" s="1"/>
  <c r="BA210" i="5" a="1"/>
  <c r="BA210" i="5" s="1"/>
  <c r="AV210" i="5" a="1"/>
  <c r="AV210" i="5" s="1"/>
  <c r="AH210" i="5" a="1"/>
  <c r="AH210" i="5" s="1"/>
  <c r="AC210" i="5" a="1"/>
  <c r="AC210" i="5" s="1"/>
  <c r="X210" i="5" a="1"/>
  <c r="X210" i="5" s="1"/>
  <c r="R210" i="5" a="1"/>
  <c r="R210" i="5" s="1"/>
  <c r="M210" i="5" a="1"/>
  <c r="M210" i="5" s="1"/>
  <c r="H210" i="5" a="1"/>
  <c r="H210" i="5" s="1"/>
  <c r="DF210" i="5" a="1"/>
  <c r="DF210" i="5" s="1"/>
  <c r="CK210" i="5" a="1"/>
  <c r="CK210" i="5" s="1"/>
  <c r="CD210" i="5" a="1"/>
  <c r="CD210" i="5" s="1"/>
  <c r="BJ210" i="5" a="1"/>
  <c r="BJ210" i="5" s="1"/>
  <c r="BD210" i="5" a="1"/>
  <c r="BD210" i="5" s="1"/>
  <c r="AW210" i="5" a="1"/>
  <c r="AW210" i="5" s="1"/>
  <c r="AG210" i="5" a="1"/>
  <c r="AG210" i="5" s="1"/>
  <c r="Z210" i="5" a="1"/>
  <c r="Z210" i="5" s="1"/>
  <c r="T210" i="5" a="1"/>
  <c r="T210" i="5" s="1"/>
  <c r="L210" i="5" a="1"/>
  <c r="L210" i="5" s="1"/>
  <c r="E210" i="5" a="1"/>
  <c r="E210" i="5" s="1"/>
  <c r="DK210" i="5" a="1"/>
  <c r="DK210" i="5" s="1"/>
  <c r="DD210" i="5" a="1"/>
  <c r="DD210" i="5" s="1"/>
  <c r="CJ210" i="5" a="1"/>
  <c r="CJ210" i="5" s="1"/>
  <c r="CB210" i="5" a="1"/>
  <c r="CB210" i="5" s="1"/>
  <c r="BI210" i="5" a="1"/>
  <c r="BI210" i="5" s="1"/>
  <c r="BB210" i="5" a="1"/>
  <c r="BB210" i="5" s="1"/>
  <c r="AT210" i="5" a="1"/>
  <c r="AT210" i="5" s="1"/>
  <c r="AL210" i="5" a="1"/>
  <c r="AL210" i="5" s="1"/>
  <c r="AF210" i="5" a="1"/>
  <c r="AF210" i="5" s="1"/>
  <c r="Y210" i="5" a="1"/>
  <c r="Y210" i="5" s="1"/>
  <c r="Q210" i="5" a="1"/>
  <c r="Q210" i="5" s="1"/>
  <c r="J210" i="5" a="1"/>
  <c r="J210" i="5" s="1"/>
  <c r="D210" i="5" a="1"/>
  <c r="D210" i="5" s="1"/>
  <c r="DJ210" i="5" a="1"/>
  <c r="DJ210" i="5" s="1"/>
  <c r="DC210" i="5" a="1"/>
  <c r="DC210" i="5" s="1"/>
  <c r="CG210" i="5" a="1"/>
  <c r="CG210" i="5" s="1"/>
  <c r="BR210" i="5" a="1"/>
  <c r="BR210" i="5" s="1"/>
  <c r="BH210" i="5" a="1"/>
  <c r="BH210" i="5" s="1"/>
  <c r="AZ210" i="5" a="1"/>
  <c r="AZ210" i="5" s="1"/>
  <c r="AS210" i="5" a="1"/>
  <c r="AS210" i="5" s="1"/>
  <c r="AK210" i="5" a="1"/>
  <c r="AK210" i="5" s="1"/>
  <c r="AD210" i="5" a="1"/>
  <c r="AD210" i="5" s="1"/>
  <c r="V210" i="5" a="1"/>
  <c r="V210" i="5" s="1"/>
  <c r="P210" i="5" a="1"/>
  <c r="P210" i="5" s="1"/>
  <c r="I210" i="5" a="1"/>
  <c r="I210" i="5" s="1"/>
  <c r="DH210" i="5" a="1"/>
  <c r="DH210" i="5" s="1"/>
  <c r="CL210" i="5" a="1"/>
  <c r="CL210" i="5" s="1"/>
  <c r="CF210" i="5" a="1"/>
  <c r="CF210" i="5" s="1"/>
  <c r="BQ210" i="5" a="1"/>
  <c r="BQ210" i="5" s="1"/>
  <c r="BE210" i="5" a="1"/>
  <c r="BE210" i="5" s="1"/>
  <c r="AX210" i="5" a="1"/>
  <c r="AX210" i="5" s="1"/>
  <c r="AJ210" i="5" a="1"/>
  <c r="AJ210" i="5" s="1"/>
  <c r="AB210" i="5" a="1"/>
  <c r="AB210" i="5" s="1"/>
  <c r="U210" i="5" a="1"/>
  <c r="U210" i="5" s="1"/>
  <c r="N210" i="5" a="1"/>
  <c r="N210" i="5" s="1"/>
  <c r="F210" i="5" a="1"/>
  <c r="F210" i="5" s="1"/>
  <c r="AK447" i="5" a="1"/>
  <c r="AK447" i="5" s="1"/>
  <c r="AG447" i="5" a="1"/>
  <c r="AG447" i="5" s="1"/>
  <c r="AC447" i="5" a="1"/>
  <c r="AC447" i="5" s="1"/>
  <c r="Y447" i="5" a="1"/>
  <c r="Y447" i="5" s="1"/>
  <c r="U447" i="5" a="1"/>
  <c r="U447" i="5" s="1"/>
  <c r="Q447" i="5" a="1"/>
  <c r="Q447" i="5" s="1"/>
  <c r="M447" i="5" a="1"/>
  <c r="M447" i="5" s="1"/>
  <c r="I447" i="5" a="1"/>
  <c r="I447" i="5" s="1"/>
  <c r="E447" i="5" a="1"/>
  <c r="E447" i="5" s="1"/>
  <c r="DJ447" i="5" a="1"/>
  <c r="DJ447" i="5" s="1"/>
  <c r="DF447" i="5" a="1"/>
  <c r="DF447" i="5" s="1"/>
  <c r="DB447" i="5" a="1"/>
  <c r="DB447" i="5" s="1"/>
  <c r="CJ447" i="5" a="1"/>
  <c r="CJ447" i="5" s="1"/>
  <c r="CF447" i="5" a="1"/>
  <c r="CF447" i="5" s="1"/>
  <c r="CB447" i="5" a="1"/>
  <c r="CB447" i="5" s="1"/>
  <c r="BL447" i="5" a="1"/>
  <c r="BL447" i="5" s="1"/>
  <c r="BH447" i="5" a="1"/>
  <c r="BH447" i="5" s="1"/>
  <c r="BD447" i="5" a="1"/>
  <c r="BD447" i="5" s="1"/>
  <c r="AZ447" i="5" a="1"/>
  <c r="AZ447" i="5" s="1"/>
  <c r="AV447" i="5" a="1"/>
  <c r="AV447" i="5" s="1"/>
  <c r="AJ447" i="5" a="1"/>
  <c r="AJ447" i="5" s="1"/>
  <c r="AF447" i="5" a="1"/>
  <c r="AF447" i="5" s="1"/>
  <c r="AB447" i="5" a="1"/>
  <c r="AB447" i="5" s="1"/>
  <c r="X447" i="5" a="1"/>
  <c r="X447" i="5" s="1"/>
  <c r="T447" i="5" a="1"/>
  <c r="T447" i="5" s="1"/>
  <c r="P447" i="5" a="1"/>
  <c r="P447" i="5" s="1"/>
  <c r="L447" i="5" a="1"/>
  <c r="L447" i="5" s="1"/>
  <c r="H447" i="5" a="1"/>
  <c r="H447" i="5" s="1"/>
  <c r="D447" i="5" a="1"/>
  <c r="D447" i="5" s="1"/>
  <c r="DI447" i="5" a="1"/>
  <c r="DI447" i="5" s="1"/>
  <c r="DE447" i="5" a="1"/>
  <c r="DE447" i="5" s="1"/>
  <c r="DA447" i="5" a="1"/>
  <c r="DA447" i="5" s="1"/>
  <c r="CI447" i="5" a="1"/>
  <c r="CI447" i="5" s="1"/>
  <c r="CE447" i="5" a="1"/>
  <c r="CE447" i="5" s="1"/>
  <c r="CA447" i="5" a="1"/>
  <c r="CA447" i="5" s="1"/>
  <c r="AO447" i="5" s="1"/>
  <c r="BK447" i="5" a="1"/>
  <c r="BK447" i="5" s="1"/>
  <c r="BG447" i="5" a="1"/>
  <c r="BG447" i="5" s="1"/>
  <c r="BC447" i="5" a="1"/>
  <c r="BC447" i="5" s="1"/>
  <c r="AY447" i="5" a="1"/>
  <c r="AY447" i="5" s="1"/>
  <c r="AU447" i="5" a="1"/>
  <c r="AU447" i="5" s="1"/>
  <c r="A448" i="5"/>
  <c r="AI447" i="5" a="1"/>
  <c r="AI447" i="5" s="1"/>
  <c r="AE447" i="5" a="1"/>
  <c r="AE447" i="5" s="1"/>
  <c r="AA447" i="5" a="1"/>
  <c r="AA447" i="5" s="1"/>
  <c r="W447" i="5" a="1"/>
  <c r="W447" i="5" s="1"/>
  <c r="S447" i="5" a="1"/>
  <c r="S447" i="5" s="1"/>
  <c r="O447" i="5" a="1"/>
  <c r="O447" i="5" s="1"/>
  <c r="K447" i="5" a="1"/>
  <c r="K447" i="5" s="1"/>
  <c r="G447" i="5" a="1"/>
  <c r="G447" i="5" s="1"/>
  <c r="C447" i="5" a="1"/>
  <c r="C447" i="5" s="1"/>
  <c r="DL447" i="5" a="1"/>
  <c r="DL447" i="5" s="1"/>
  <c r="DH447" i="5" a="1"/>
  <c r="DH447" i="5" s="1"/>
  <c r="DD447" i="5" a="1"/>
  <c r="DD447" i="5" s="1"/>
  <c r="CL447" i="5" a="1"/>
  <c r="CL447" i="5" s="1"/>
  <c r="CH447" i="5" a="1"/>
  <c r="CH447" i="5" s="1"/>
  <c r="CD447" i="5" a="1"/>
  <c r="CD447" i="5" s="1"/>
  <c r="BR447" i="5" a="1"/>
  <c r="BR447" i="5" s="1"/>
  <c r="BJ447" i="5" a="1"/>
  <c r="BJ447" i="5" s="1"/>
  <c r="BF447" i="5" a="1"/>
  <c r="BF447" i="5" s="1"/>
  <c r="BB447" i="5" a="1"/>
  <c r="BB447" i="5" s="1"/>
  <c r="AX447" i="5" a="1"/>
  <c r="AX447" i="5" s="1"/>
  <c r="AT447" i="5" a="1"/>
  <c r="AT447" i="5" s="1"/>
  <c r="AL447" i="5" a="1"/>
  <c r="AL447" i="5" s="1"/>
  <c r="AH447" i="5" a="1"/>
  <c r="AH447" i="5" s="1"/>
  <c r="AD447" i="5" a="1"/>
  <c r="AD447" i="5" s="1"/>
  <c r="Z447" i="5" a="1"/>
  <c r="Z447" i="5" s="1"/>
  <c r="V447" i="5" a="1"/>
  <c r="V447" i="5" s="1"/>
  <c r="R447" i="5" a="1"/>
  <c r="R447" i="5" s="1"/>
  <c r="N447" i="5" a="1"/>
  <c r="N447" i="5" s="1"/>
  <c r="J447" i="5" a="1"/>
  <c r="J447" i="5" s="1"/>
  <c r="F447" i="5" a="1"/>
  <c r="F447" i="5" s="1"/>
  <c r="CC447" i="5" a="1"/>
  <c r="CC447" i="5" s="1"/>
  <c r="BQ447" i="5" a="1"/>
  <c r="BQ447" i="5" s="1"/>
  <c r="BI447" i="5" a="1"/>
  <c r="BI447" i="5" s="1"/>
  <c r="DK447" i="5" a="1"/>
  <c r="DK447" i="5" s="1"/>
  <c r="BE447" i="5" a="1"/>
  <c r="BE447" i="5" s="1"/>
  <c r="DG447" i="5" a="1"/>
  <c r="DG447" i="5" s="1"/>
  <c r="BA447" i="5" a="1"/>
  <c r="BA447" i="5" s="1"/>
  <c r="DC447" i="5" a="1"/>
  <c r="DC447" i="5" s="1"/>
  <c r="AW447" i="5" a="1"/>
  <c r="AW447" i="5" s="1"/>
  <c r="CK447" i="5" a="1"/>
  <c r="CK447" i="5" s="1"/>
  <c r="AS447" i="5" a="1"/>
  <c r="AS447" i="5" s="1"/>
  <c r="CG447" i="5" a="1"/>
  <c r="CG447" i="5" s="1"/>
  <c r="DJ552" i="5" a="1"/>
  <c r="DJ552" i="5" s="1"/>
  <c r="DF552" i="5" a="1"/>
  <c r="DF552" i="5" s="1"/>
  <c r="DB552" i="5" a="1"/>
  <c r="DB552" i="5" s="1"/>
  <c r="CJ552" i="5" a="1"/>
  <c r="CJ552" i="5" s="1"/>
  <c r="CF552" i="5" a="1"/>
  <c r="CF552" i="5" s="1"/>
  <c r="CB552" i="5" a="1"/>
  <c r="CB552" i="5" s="1"/>
  <c r="BL552" i="5" a="1"/>
  <c r="BL552" i="5" s="1"/>
  <c r="BH552" i="5" a="1"/>
  <c r="BH552" i="5" s="1"/>
  <c r="BD552" i="5" a="1"/>
  <c r="BD552" i="5" s="1"/>
  <c r="AZ552" i="5" a="1"/>
  <c r="AZ552" i="5" s="1"/>
  <c r="AV552" i="5" a="1"/>
  <c r="AV552" i="5" s="1"/>
  <c r="AJ552" i="5" a="1"/>
  <c r="AJ552" i="5" s="1"/>
  <c r="AF552" i="5" a="1"/>
  <c r="AF552" i="5" s="1"/>
  <c r="AB552" i="5" a="1"/>
  <c r="AB552" i="5" s="1"/>
  <c r="X552" i="5" a="1"/>
  <c r="X552" i="5" s="1"/>
  <c r="T552" i="5" a="1"/>
  <c r="T552" i="5" s="1"/>
  <c r="P552" i="5" a="1"/>
  <c r="P552" i="5" s="1"/>
  <c r="L552" i="5" a="1"/>
  <c r="L552" i="5" s="1"/>
  <c r="H552" i="5" a="1"/>
  <c r="H552" i="5" s="1"/>
  <c r="D552" i="5" a="1"/>
  <c r="D552" i="5" s="1"/>
  <c r="DI552" i="5" a="1"/>
  <c r="DI552" i="5" s="1"/>
  <c r="DE552" i="5" a="1"/>
  <c r="DE552" i="5" s="1"/>
  <c r="DA552" i="5" a="1"/>
  <c r="DA552" i="5" s="1"/>
  <c r="CI552" i="5" a="1"/>
  <c r="CI552" i="5" s="1"/>
  <c r="CE552" i="5" a="1"/>
  <c r="CE552" i="5" s="1"/>
  <c r="CA552" i="5" a="1"/>
  <c r="CA552" i="5" s="1"/>
  <c r="AO552" i="5" s="1"/>
  <c r="BK552" i="5" a="1"/>
  <c r="BK552" i="5" s="1"/>
  <c r="BG552" i="5" a="1"/>
  <c r="BG552" i="5" s="1"/>
  <c r="BC552" i="5" a="1"/>
  <c r="BC552" i="5" s="1"/>
  <c r="AY552" i="5" a="1"/>
  <c r="AY552" i="5" s="1"/>
  <c r="AU552" i="5" a="1"/>
  <c r="AU552" i="5" s="1"/>
  <c r="A553" i="5"/>
  <c r="AI552" i="5" a="1"/>
  <c r="AI552" i="5" s="1"/>
  <c r="AE552" i="5" a="1"/>
  <c r="AE552" i="5" s="1"/>
  <c r="AA552" i="5" a="1"/>
  <c r="AA552" i="5" s="1"/>
  <c r="W552" i="5" a="1"/>
  <c r="W552" i="5" s="1"/>
  <c r="S552" i="5" a="1"/>
  <c r="S552" i="5" s="1"/>
  <c r="O552" i="5" a="1"/>
  <c r="O552" i="5" s="1"/>
  <c r="K552" i="5" a="1"/>
  <c r="K552" i="5" s="1"/>
  <c r="G552" i="5" a="1"/>
  <c r="G552" i="5" s="1"/>
  <c r="C552" i="5" a="1"/>
  <c r="C552" i="5" s="1"/>
  <c r="DL552" i="5" a="1"/>
  <c r="DL552" i="5" s="1"/>
  <c r="DH552" i="5" a="1"/>
  <c r="DH552" i="5" s="1"/>
  <c r="DD552" i="5" a="1"/>
  <c r="DD552" i="5" s="1"/>
  <c r="CL552" i="5" a="1"/>
  <c r="CL552" i="5" s="1"/>
  <c r="CH552" i="5" a="1"/>
  <c r="CH552" i="5" s="1"/>
  <c r="CD552" i="5" a="1"/>
  <c r="CD552" i="5" s="1"/>
  <c r="BR552" i="5" a="1"/>
  <c r="BR552" i="5" s="1"/>
  <c r="BJ552" i="5" a="1"/>
  <c r="BJ552" i="5" s="1"/>
  <c r="BF552" i="5" a="1"/>
  <c r="BF552" i="5" s="1"/>
  <c r="BB552" i="5" a="1"/>
  <c r="BB552" i="5" s="1"/>
  <c r="AX552" i="5" a="1"/>
  <c r="AX552" i="5" s="1"/>
  <c r="AT552" i="5" a="1"/>
  <c r="AT552" i="5" s="1"/>
  <c r="DG552" i="5" a="1"/>
  <c r="DG552" i="5" s="1"/>
  <c r="BA552" i="5" a="1"/>
  <c r="BA552" i="5" s="1"/>
  <c r="AG552" i="5" a="1"/>
  <c r="AG552" i="5" s="1"/>
  <c r="J552" i="5" a="1"/>
  <c r="J552" i="5" s="1"/>
  <c r="CG552" i="5" a="1"/>
  <c r="CG552" i="5" s="1"/>
  <c r="AD552" i="5" a="1"/>
  <c r="AD552" i="5" s="1"/>
  <c r="U552" i="5" a="1"/>
  <c r="U552" i="5" s="1"/>
  <c r="BI552" i="5" a="1"/>
  <c r="BI552" i="5" s="1"/>
  <c r="R552" i="5" a="1"/>
  <c r="R552" i="5" s="1"/>
  <c r="I552" i="5" a="1"/>
  <c r="I552" i="5" s="1"/>
  <c r="DC552" i="5" a="1"/>
  <c r="DC552" i="5" s="1"/>
  <c r="AW552" i="5" a="1"/>
  <c r="AW552" i="5" s="1"/>
  <c r="AL552" i="5" a="1"/>
  <c r="AL552" i="5" s="1"/>
  <c r="AC552" i="5" a="1"/>
  <c r="AC552" i="5" s="1"/>
  <c r="F552" i="5" a="1"/>
  <c r="F552" i="5" s="1"/>
  <c r="CC552" i="5" a="1"/>
  <c r="CC552" i="5" s="1"/>
  <c r="Z552" i="5" a="1"/>
  <c r="Z552" i="5" s="1"/>
  <c r="Q552" i="5" a="1"/>
  <c r="Q552" i="5" s="1"/>
  <c r="DK552" i="5" a="1"/>
  <c r="DK552" i="5" s="1"/>
  <c r="BE552" i="5" a="1"/>
  <c r="BE552" i="5" s="1"/>
  <c r="AK552" i="5" a="1"/>
  <c r="AK552" i="5" s="1"/>
  <c r="N552" i="5" a="1"/>
  <c r="N552" i="5" s="1"/>
  <c r="E552" i="5" a="1"/>
  <c r="E552" i="5" s="1"/>
  <c r="BQ552" i="5" a="1"/>
  <c r="BQ552" i="5" s="1"/>
  <c r="AH552" i="5" a="1"/>
  <c r="AH552" i="5" s="1"/>
  <c r="Y552" i="5" a="1"/>
  <c r="Y552" i="5" s="1"/>
  <c r="AS552" i="5" a="1"/>
  <c r="AS552" i="5" s="1"/>
  <c r="V552" i="5" a="1"/>
  <c r="V552" i="5" s="1"/>
  <c r="CK552" i="5" a="1"/>
  <c r="CK552" i="5" s="1"/>
  <c r="M552" i="5" a="1"/>
  <c r="M552" i="5" s="1"/>
  <c r="DI553" i="5" l="1" a="1"/>
  <c r="DI553" i="5" s="1"/>
  <c r="DE553" i="5" a="1"/>
  <c r="DE553" i="5" s="1"/>
  <c r="DA553" i="5" a="1"/>
  <c r="DA553" i="5" s="1"/>
  <c r="CI553" i="5" a="1"/>
  <c r="CI553" i="5" s="1"/>
  <c r="CE553" i="5" a="1"/>
  <c r="CE553" i="5" s="1"/>
  <c r="CA553" i="5" a="1"/>
  <c r="CA553" i="5" s="1"/>
  <c r="AO553" i="5" s="1"/>
  <c r="BK553" i="5" a="1"/>
  <c r="BK553" i="5" s="1"/>
  <c r="BG553" i="5" a="1"/>
  <c r="BG553" i="5" s="1"/>
  <c r="BC553" i="5" a="1"/>
  <c r="BC553" i="5" s="1"/>
  <c r="AY553" i="5" a="1"/>
  <c r="AY553" i="5" s="1"/>
  <c r="AU553" i="5" a="1"/>
  <c r="AU553" i="5" s="1"/>
  <c r="A554" i="5"/>
  <c r="AI553" i="5" a="1"/>
  <c r="AI553" i="5" s="1"/>
  <c r="AE553" i="5" a="1"/>
  <c r="AE553" i="5" s="1"/>
  <c r="AA553" i="5" a="1"/>
  <c r="AA553" i="5" s="1"/>
  <c r="W553" i="5" a="1"/>
  <c r="W553" i="5" s="1"/>
  <c r="S553" i="5" a="1"/>
  <c r="S553" i="5" s="1"/>
  <c r="O553" i="5" a="1"/>
  <c r="O553" i="5" s="1"/>
  <c r="K553" i="5" a="1"/>
  <c r="K553" i="5" s="1"/>
  <c r="G553" i="5" a="1"/>
  <c r="G553" i="5" s="1"/>
  <c r="C553" i="5" a="1"/>
  <c r="C553" i="5" s="1"/>
  <c r="DL553" i="5" a="1"/>
  <c r="DL553" i="5" s="1"/>
  <c r="DH553" i="5" a="1"/>
  <c r="DH553" i="5" s="1"/>
  <c r="DD553" i="5" a="1"/>
  <c r="DD553" i="5" s="1"/>
  <c r="CL553" i="5" a="1"/>
  <c r="CL553" i="5" s="1"/>
  <c r="CH553" i="5" a="1"/>
  <c r="CH553" i="5" s="1"/>
  <c r="CD553" i="5" a="1"/>
  <c r="CD553" i="5" s="1"/>
  <c r="BR553" i="5" a="1"/>
  <c r="BR553" i="5" s="1"/>
  <c r="BJ553" i="5" a="1"/>
  <c r="BJ553" i="5" s="1"/>
  <c r="BF553" i="5" a="1"/>
  <c r="BF553" i="5" s="1"/>
  <c r="BB553" i="5" a="1"/>
  <c r="BB553" i="5" s="1"/>
  <c r="AX553" i="5" a="1"/>
  <c r="AX553" i="5" s="1"/>
  <c r="AT553" i="5" a="1"/>
  <c r="AT553" i="5" s="1"/>
  <c r="AL553" i="5" a="1"/>
  <c r="AL553" i="5" s="1"/>
  <c r="AH553" i="5" a="1"/>
  <c r="AH553" i="5" s="1"/>
  <c r="AD553" i="5" a="1"/>
  <c r="AD553" i="5" s="1"/>
  <c r="Z553" i="5" a="1"/>
  <c r="Z553" i="5" s="1"/>
  <c r="V553" i="5" a="1"/>
  <c r="V553" i="5" s="1"/>
  <c r="R553" i="5" a="1"/>
  <c r="R553" i="5" s="1"/>
  <c r="N553" i="5" a="1"/>
  <c r="N553" i="5" s="1"/>
  <c r="J553" i="5" a="1"/>
  <c r="J553" i="5" s="1"/>
  <c r="F553" i="5" a="1"/>
  <c r="F553" i="5" s="1"/>
  <c r="DK553" i="5" a="1"/>
  <c r="DK553" i="5" s="1"/>
  <c r="DG553" i="5" a="1"/>
  <c r="DG553" i="5" s="1"/>
  <c r="DC553" i="5" a="1"/>
  <c r="DC553" i="5" s="1"/>
  <c r="CK553" i="5" a="1"/>
  <c r="CK553" i="5" s="1"/>
  <c r="CG553" i="5" a="1"/>
  <c r="CG553" i="5" s="1"/>
  <c r="CC553" i="5" a="1"/>
  <c r="CC553" i="5" s="1"/>
  <c r="BQ553" i="5" a="1"/>
  <c r="BQ553" i="5" s="1"/>
  <c r="BI553" i="5" a="1"/>
  <c r="BI553" i="5" s="1"/>
  <c r="BE553" i="5" a="1"/>
  <c r="BE553" i="5" s="1"/>
  <c r="BA553" i="5" a="1"/>
  <c r="BA553" i="5" s="1"/>
  <c r="AW553" i="5" a="1"/>
  <c r="AW553" i="5" s="1"/>
  <c r="AS553" i="5" a="1"/>
  <c r="AS553" i="5" s="1"/>
  <c r="CF553" i="5" a="1"/>
  <c r="CF553" i="5" s="1"/>
  <c r="Q553" i="5" a="1"/>
  <c r="Q553" i="5" s="1"/>
  <c r="H553" i="5" a="1"/>
  <c r="H553" i="5" s="1"/>
  <c r="BH553" i="5" a="1"/>
  <c r="BH553" i="5" s="1"/>
  <c r="AK553" i="5" a="1"/>
  <c r="AK553" i="5" s="1"/>
  <c r="AB553" i="5" a="1"/>
  <c r="AB553" i="5" s="1"/>
  <c r="E553" i="5" a="1"/>
  <c r="E553" i="5" s="1"/>
  <c r="DB553" i="5" a="1"/>
  <c r="DB553" i="5" s="1"/>
  <c r="AV553" i="5" a="1"/>
  <c r="AV553" i="5" s="1"/>
  <c r="Y553" i="5" a="1"/>
  <c r="Y553" i="5" s="1"/>
  <c r="P553" i="5" a="1"/>
  <c r="P553" i="5" s="1"/>
  <c r="CB553" i="5" a="1"/>
  <c r="CB553" i="5" s="1"/>
  <c r="AJ553" i="5" a="1"/>
  <c r="AJ553" i="5" s="1"/>
  <c r="M553" i="5" a="1"/>
  <c r="M553" i="5" s="1"/>
  <c r="D553" i="5" a="1"/>
  <c r="D553" i="5" s="1"/>
  <c r="DJ553" i="5" a="1"/>
  <c r="DJ553" i="5" s="1"/>
  <c r="BD553" i="5" a="1"/>
  <c r="BD553" i="5" s="1"/>
  <c r="AG553" i="5" a="1"/>
  <c r="AG553" i="5" s="1"/>
  <c r="X553" i="5" a="1"/>
  <c r="X553" i="5" s="1"/>
  <c r="CJ553" i="5" a="1"/>
  <c r="CJ553" i="5" s="1"/>
  <c r="U553" i="5" a="1"/>
  <c r="U553" i="5" s="1"/>
  <c r="L553" i="5" a="1"/>
  <c r="L553" i="5" s="1"/>
  <c r="T553" i="5" a="1"/>
  <c r="T553" i="5" s="1"/>
  <c r="AZ553" i="5" a="1"/>
  <c r="AZ553" i="5" s="1"/>
  <c r="I553" i="5" a="1"/>
  <c r="I553" i="5" s="1"/>
  <c r="DF553" i="5" a="1"/>
  <c r="DF553" i="5" s="1"/>
  <c r="AF553" i="5" a="1"/>
  <c r="AF553" i="5" s="1"/>
  <c r="BL553" i="5" a="1"/>
  <c r="BL553" i="5" s="1"/>
  <c r="AC553" i="5" a="1"/>
  <c r="AC553" i="5" s="1"/>
  <c r="AJ448" i="5" a="1"/>
  <c r="AJ448" i="5" s="1"/>
  <c r="AF448" i="5" a="1"/>
  <c r="AF448" i="5" s="1"/>
  <c r="AB448" i="5" a="1"/>
  <c r="AB448" i="5" s="1"/>
  <c r="X448" i="5" a="1"/>
  <c r="X448" i="5" s="1"/>
  <c r="T448" i="5" a="1"/>
  <c r="T448" i="5" s="1"/>
  <c r="P448" i="5" a="1"/>
  <c r="P448" i="5" s="1"/>
  <c r="L448" i="5" a="1"/>
  <c r="L448" i="5" s="1"/>
  <c r="H448" i="5" a="1"/>
  <c r="H448" i="5" s="1"/>
  <c r="D448" i="5" a="1"/>
  <c r="D448" i="5" s="1"/>
  <c r="DI448" i="5" a="1"/>
  <c r="DI448" i="5" s="1"/>
  <c r="DE448" i="5" a="1"/>
  <c r="DE448" i="5" s="1"/>
  <c r="DA448" i="5" a="1"/>
  <c r="DA448" i="5" s="1"/>
  <c r="CI448" i="5" a="1"/>
  <c r="CI448" i="5" s="1"/>
  <c r="CE448" i="5" a="1"/>
  <c r="CE448" i="5" s="1"/>
  <c r="CA448" i="5" a="1"/>
  <c r="CA448" i="5" s="1"/>
  <c r="AO448" i="5" s="1"/>
  <c r="BK448" i="5" a="1"/>
  <c r="BK448" i="5" s="1"/>
  <c r="BG448" i="5" a="1"/>
  <c r="BG448" i="5" s="1"/>
  <c r="BC448" i="5" a="1"/>
  <c r="BC448" i="5" s="1"/>
  <c r="AY448" i="5" a="1"/>
  <c r="AY448" i="5" s="1"/>
  <c r="AU448" i="5" a="1"/>
  <c r="AU448" i="5" s="1"/>
  <c r="A449" i="5"/>
  <c r="AI448" i="5" a="1"/>
  <c r="AI448" i="5" s="1"/>
  <c r="AE448" i="5" a="1"/>
  <c r="AE448" i="5" s="1"/>
  <c r="AA448" i="5" a="1"/>
  <c r="AA448" i="5" s="1"/>
  <c r="W448" i="5" a="1"/>
  <c r="W448" i="5" s="1"/>
  <c r="S448" i="5" a="1"/>
  <c r="S448" i="5" s="1"/>
  <c r="O448" i="5" a="1"/>
  <c r="O448" i="5" s="1"/>
  <c r="K448" i="5" a="1"/>
  <c r="K448" i="5" s="1"/>
  <c r="G448" i="5" a="1"/>
  <c r="G448" i="5" s="1"/>
  <c r="C448" i="5" a="1"/>
  <c r="C448" i="5" s="1"/>
  <c r="DL448" i="5" a="1"/>
  <c r="DL448" i="5" s="1"/>
  <c r="DH448" i="5" a="1"/>
  <c r="DH448" i="5" s="1"/>
  <c r="DD448" i="5" a="1"/>
  <c r="DD448" i="5" s="1"/>
  <c r="CL448" i="5" a="1"/>
  <c r="CL448" i="5" s="1"/>
  <c r="CH448" i="5" a="1"/>
  <c r="CH448" i="5" s="1"/>
  <c r="CD448" i="5" a="1"/>
  <c r="CD448" i="5" s="1"/>
  <c r="BR448" i="5" a="1"/>
  <c r="BR448" i="5" s="1"/>
  <c r="BJ448" i="5" a="1"/>
  <c r="BJ448" i="5" s="1"/>
  <c r="BF448" i="5" a="1"/>
  <c r="BF448" i="5" s="1"/>
  <c r="BB448" i="5" a="1"/>
  <c r="BB448" i="5" s="1"/>
  <c r="AX448" i="5" a="1"/>
  <c r="AX448" i="5" s="1"/>
  <c r="AT448" i="5" a="1"/>
  <c r="AT448" i="5" s="1"/>
  <c r="AL448" i="5" a="1"/>
  <c r="AL448" i="5" s="1"/>
  <c r="AH448" i="5" a="1"/>
  <c r="AH448" i="5" s="1"/>
  <c r="AD448" i="5" a="1"/>
  <c r="AD448" i="5" s="1"/>
  <c r="Z448" i="5" a="1"/>
  <c r="Z448" i="5" s="1"/>
  <c r="V448" i="5" a="1"/>
  <c r="V448" i="5" s="1"/>
  <c r="R448" i="5" a="1"/>
  <c r="R448" i="5" s="1"/>
  <c r="N448" i="5" a="1"/>
  <c r="N448" i="5" s="1"/>
  <c r="J448" i="5" a="1"/>
  <c r="J448" i="5" s="1"/>
  <c r="F448" i="5" a="1"/>
  <c r="F448" i="5" s="1"/>
  <c r="DK448" i="5" a="1"/>
  <c r="DK448" i="5" s="1"/>
  <c r="DG448" i="5" a="1"/>
  <c r="DG448" i="5" s="1"/>
  <c r="DC448" i="5" a="1"/>
  <c r="DC448" i="5" s="1"/>
  <c r="CK448" i="5" a="1"/>
  <c r="CK448" i="5" s="1"/>
  <c r="CG448" i="5" a="1"/>
  <c r="CG448" i="5" s="1"/>
  <c r="CC448" i="5" a="1"/>
  <c r="CC448" i="5" s="1"/>
  <c r="BQ448" i="5" a="1"/>
  <c r="BQ448" i="5" s="1"/>
  <c r="BI448" i="5" a="1"/>
  <c r="BI448" i="5" s="1"/>
  <c r="BE448" i="5" a="1"/>
  <c r="BE448" i="5" s="1"/>
  <c r="BA448" i="5" a="1"/>
  <c r="BA448" i="5" s="1"/>
  <c r="AW448" i="5" a="1"/>
  <c r="AW448" i="5" s="1"/>
  <c r="AS448" i="5" a="1"/>
  <c r="AS448" i="5" s="1"/>
  <c r="AK448" i="5" a="1"/>
  <c r="AK448" i="5" s="1"/>
  <c r="AG448" i="5" a="1"/>
  <c r="AG448" i="5" s="1"/>
  <c r="AC448" i="5" a="1"/>
  <c r="AC448" i="5" s="1"/>
  <c r="Y448" i="5" a="1"/>
  <c r="Y448" i="5" s="1"/>
  <c r="U448" i="5" a="1"/>
  <c r="U448" i="5" s="1"/>
  <c r="Q448" i="5" a="1"/>
  <c r="Q448" i="5" s="1"/>
  <c r="M448" i="5" a="1"/>
  <c r="M448" i="5" s="1"/>
  <c r="I448" i="5" a="1"/>
  <c r="I448" i="5" s="1"/>
  <c r="E448" i="5" a="1"/>
  <c r="E448" i="5" s="1"/>
  <c r="CB448" i="5" a="1"/>
  <c r="CB448" i="5" s="1"/>
  <c r="BL448" i="5" a="1"/>
  <c r="BL448" i="5" s="1"/>
  <c r="BH448" i="5" a="1"/>
  <c r="BH448" i="5" s="1"/>
  <c r="DJ448" i="5" a="1"/>
  <c r="DJ448" i="5" s="1"/>
  <c r="BD448" i="5" a="1"/>
  <c r="BD448" i="5" s="1"/>
  <c r="DF448" i="5" a="1"/>
  <c r="DF448" i="5" s="1"/>
  <c r="AZ448" i="5" a="1"/>
  <c r="AZ448" i="5" s="1"/>
  <c r="DB448" i="5" a="1"/>
  <c r="DB448" i="5" s="1"/>
  <c r="AV448" i="5" a="1"/>
  <c r="AV448" i="5" s="1"/>
  <c r="CJ448" i="5" a="1"/>
  <c r="CJ448" i="5" s="1"/>
  <c r="CF448" i="5" a="1"/>
  <c r="CF448" i="5" s="1"/>
  <c r="DL211" i="5" a="1"/>
  <c r="DL211" i="5" s="1"/>
  <c r="DH211" i="5" a="1"/>
  <c r="DH211" i="5" s="1"/>
  <c r="DD211" i="5" a="1"/>
  <c r="DD211" i="5" s="1"/>
  <c r="CL211" i="5" a="1"/>
  <c r="CL211" i="5" s="1"/>
  <c r="CH211" i="5" a="1"/>
  <c r="CH211" i="5" s="1"/>
  <c r="CD211" i="5" a="1"/>
  <c r="CD211" i="5" s="1"/>
  <c r="BR211" i="5" a="1"/>
  <c r="BR211" i="5" s="1"/>
  <c r="BJ211" i="5" a="1"/>
  <c r="BJ211" i="5" s="1"/>
  <c r="BF211" i="5" a="1"/>
  <c r="BF211" i="5" s="1"/>
  <c r="BB211" i="5" a="1"/>
  <c r="BB211" i="5" s="1"/>
  <c r="AX211" i="5" a="1"/>
  <c r="AX211" i="5" s="1"/>
  <c r="AT211" i="5" a="1"/>
  <c r="AT211" i="5" s="1"/>
  <c r="AL211" i="5" a="1"/>
  <c r="AL211" i="5" s="1"/>
  <c r="AH211" i="5" a="1"/>
  <c r="AH211" i="5" s="1"/>
  <c r="AD211" i="5" a="1"/>
  <c r="AD211" i="5" s="1"/>
  <c r="Z211" i="5" a="1"/>
  <c r="Z211" i="5" s="1"/>
  <c r="V211" i="5" a="1"/>
  <c r="V211" i="5" s="1"/>
  <c r="R211" i="5" a="1"/>
  <c r="R211" i="5" s="1"/>
  <c r="N211" i="5" a="1"/>
  <c r="N211" i="5" s="1"/>
  <c r="J211" i="5" a="1"/>
  <c r="J211" i="5" s="1"/>
  <c r="F211" i="5" a="1"/>
  <c r="F211" i="5" s="1"/>
  <c r="DG211" i="5" a="1"/>
  <c r="DG211" i="5" s="1"/>
  <c r="DB211" i="5" a="1"/>
  <c r="DB211" i="5" s="1"/>
  <c r="CI211" i="5" a="1"/>
  <c r="CI211" i="5" s="1"/>
  <c r="CC211" i="5" a="1"/>
  <c r="CC211" i="5" s="1"/>
  <c r="BL211" i="5" a="1"/>
  <c r="BL211" i="5" s="1"/>
  <c r="BG211" i="5" a="1"/>
  <c r="BG211" i="5" s="1"/>
  <c r="BA211" i="5" a="1"/>
  <c r="BA211" i="5" s="1"/>
  <c r="AV211" i="5" a="1"/>
  <c r="AV211" i="5" s="1"/>
  <c r="A212" i="5"/>
  <c r="AG211" i="5" a="1"/>
  <c r="AG211" i="5" s="1"/>
  <c r="AB211" i="5" a="1"/>
  <c r="AB211" i="5" s="1"/>
  <c r="W211" i="5" a="1"/>
  <c r="W211" i="5" s="1"/>
  <c r="Q211" i="5" a="1"/>
  <c r="Q211" i="5" s="1"/>
  <c r="L211" i="5" a="1"/>
  <c r="L211" i="5" s="1"/>
  <c r="G211" i="5" a="1"/>
  <c r="G211" i="5" s="1"/>
  <c r="DK211" i="5" a="1"/>
  <c r="DK211" i="5" s="1"/>
  <c r="DE211" i="5" a="1"/>
  <c r="DE211" i="5" s="1"/>
  <c r="CJ211" i="5" a="1"/>
  <c r="CJ211" i="5" s="1"/>
  <c r="CB211" i="5" a="1"/>
  <c r="CB211" i="5" s="1"/>
  <c r="BI211" i="5" a="1"/>
  <c r="BI211" i="5" s="1"/>
  <c r="BC211" i="5" a="1"/>
  <c r="BC211" i="5" s="1"/>
  <c r="AU211" i="5" a="1"/>
  <c r="AU211" i="5" s="1"/>
  <c r="AK211" i="5" a="1"/>
  <c r="AK211" i="5" s="1"/>
  <c r="AE211" i="5" a="1"/>
  <c r="AE211" i="5" s="1"/>
  <c r="X211" i="5" a="1"/>
  <c r="X211" i="5" s="1"/>
  <c r="P211" i="5" a="1"/>
  <c r="P211" i="5" s="1"/>
  <c r="I211" i="5" a="1"/>
  <c r="I211" i="5" s="1"/>
  <c r="C211" i="5" a="1"/>
  <c r="C211" i="5" s="1"/>
  <c r="DI211" i="5" a="1"/>
  <c r="DI211" i="5" s="1"/>
  <c r="DA211" i="5" a="1"/>
  <c r="DA211" i="5" s="1"/>
  <c r="CF211" i="5" a="1"/>
  <c r="CF211" i="5" s="1"/>
  <c r="BQ211" i="5" a="1"/>
  <c r="BQ211" i="5" s="1"/>
  <c r="BE211" i="5" a="1"/>
  <c r="BE211" i="5" s="1"/>
  <c r="AY211" i="5" a="1"/>
  <c r="AY211" i="5" s="1"/>
  <c r="AI211" i="5" a="1"/>
  <c r="AI211" i="5" s="1"/>
  <c r="AA211" i="5" a="1"/>
  <c r="AA211" i="5" s="1"/>
  <c r="T211" i="5" a="1"/>
  <c r="T211" i="5" s="1"/>
  <c r="M211" i="5" a="1"/>
  <c r="M211" i="5" s="1"/>
  <c r="E211" i="5" a="1"/>
  <c r="E211" i="5" s="1"/>
  <c r="DJ211" i="5" a="1"/>
  <c r="DJ211" i="5" s="1"/>
  <c r="BH211" i="5" a="1"/>
  <c r="BH211" i="5" s="1"/>
  <c r="AF211" i="5" a="1"/>
  <c r="AF211" i="5" s="1"/>
  <c r="D211" i="5" a="1"/>
  <c r="D211" i="5" s="1"/>
  <c r="DF211" i="5" a="1"/>
  <c r="DF211" i="5" s="1"/>
  <c r="BD211" i="5" a="1"/>
  <c r="BD211" i="5" s="1"/>
  <c r="AC211" i="5" a="1"/>
  <c r="AC211" i="5" s="1"/>
  <c r="DC211" i="5" a="1"/>
  <c r="DC211" i="5" s="1"/>
  <c r="AZ211" i="5" a="1"/>
  <c r="AZ211" i="5" s="1"/>
  <c r="Y211" i="5" a="1"/>
  <c r="Y211" i="5" s="1"/>
  <c r="CK211" i="5" a="1"/>
  <c r="CK211" i="5" s="1"/>
  <c r="AW211" i="5" a="1"/>
  <c r="AW211" i="5" s="1"/>
  <c r="U211" i="5" a="1"/>
  <c r="U211" i="5" s="1"/>
  <c r="CG211" i="5" a="1"/>
  <c r="CG211" i="5" s="1"/>
  <c r="AS211" i="5" a="1"/>
  <c r="AS211" i="5" s="1"/>
  <c r="S211" i="5" a="1"/>
  <c r="S211" i="5" s="1"/>
  <c r="CE211" i="5" a="1"/>
  <c r="CE211" i="5" s="1"/>
  <c r="O211" i="5" a="1"/>
  <c r="O211" i="5" s="1"/>
  <c r="CA211" i="5" a="1"/>
  <c r="CA211" i="5" s="1"/>
  <c r="AO211" i="5" s="1"/>
  <c r="K211" i="5" a="1"/>
  <c r="K211" i="5" s="1"/>
  <c r="BK211" i="5" a="1"/>
  <c r="BK211" i="5" s="1"/>
  <c r="AJ211" i="5" a="1"/>
  <c r="AJ211" i="5" s="1"/>
  <c r="H211" i="5" a="1"/>
  <c r="H211" i="5" s="1"/>
  <c r="A377" i="5"/>
  <c r="AI376" i="5" a="1"/>
  <c r="AI376" i="5" s="1"/>
  <c r="AE376" i="5" a="1"/>
  <c r="AE376" i="5" s="1"/>
  <c r="AA376" i="5" a="1"/>
  <c r="AA376" i="5" s="1"/>
  <c r="W376" i="5" a="1"/>
  <c r="W376" i="5" s="1"/>
  <c r="S376" i="5" a="1"/>
  <c r="S376" i="5" s="1"/>
  <c r="O376" i="5" a="1"/>
  <c r="O376" i="5" s="1"/>
  <c r="K376" i="5" a="1"/>
  <c r="K376" i="5" s="1"/>
  <c r="G376" i="5" a="1"/>
  <c r="G376" i="5" s="1"/>
  <c r="C376" i="5" a="1"/>
  <c r="C376" i="5" s="1"/>
  <c r="DL376" i="5" a="1"/>
  <c r="DL376" i="5" s="1"/>
  <c r="DH376" i="5" a="1"/>
  <c r="DH376" i="5" s="1"/>
  <c r="DD376" i="5" a="1"/>
  <c r="DD376" i="5" s="1"/>
  <c r="CL376" i="5" a="1"/>
  <c r="CL376" i="5" s="1"/>
  <c r="CH376" i="5" a="1"/>
  <c r="CH376" i="5" s="1"/>
  <c r="CD376" i="5" a="1"/>
  <c r="CD376" i="5" s="1"/>
  <c r="BR376" i="5" a="1"/>
  <c r="BR376" i="5" s="1"/>
  <c r="BJ376" i="5" a="1"/>
  <c r="BJ376" i="5" s="1"/>
  <c r="BF376" i="5" a="1"/>
  <c r="BF376" i="5" s="1"/>
  <c r="BB376" i="5" a="1"/>
  <c r="BB376" i="5" s="1"/>
  <c r="AX376" i="5" a="1"/>
  <c r="AX376" i="5" s="1"/>
  <c r="AT376" i="5" a="1"/>
  <c r="AT376" i="5" s="1"/>
  <c r="DK376" i="5" a="1"/>
  <c r="DK376" i="5" s="1"/>
  <c r="DG376" i="5" a="1"/>
  <c r="DG376" i="5" s="1"/>
  <c r="DC376" i="5" a="1"/>
  <c r="DC376" i="5" s="1"/>
  <c r="CK376" i="5" a="1"/>
  <c r="CK376" i="5" s="1"/>
  <c r="CG376" i="5" a="1"/>
  <c r="CG376" i="5" s="1"/>
  <c r="CC376" i="5" a="1"/>
  <c r="CC376" i="5" s="1"/>
  <c r="BQ376" i="5" a="1"/>
  <c r="BQ376" i="5" s="1"/>
  <c r="BI376" i="5" a="1"/>
  <c r="BI376" i="5" s="1"/>
  <c r="BE376" i="5" a="1"/>
  <c r="BE376" i="5" s="1"/>
  <c r="BA376" i="5" a="1"/>
  <c r="BA376" i="5" s="1"/>
  <c r="AW376" i="5" a="1"/>
  <c r="AW376" i="5" s="1"/>
  <c r="AS376" i="5" a="1"/>
  <c r="AS376" i="5" s="1"/>
  <c r="AK376" i="5" a="1"/>
  <c r="AK376" i="5" s="1"/>
  <c r="AG376" i="5" a="1"/>
  <c r="AG376" i="5" s="1"/>
  <c r="AC376" i="5" a="1"/>
  <c r="AC376" i="5" s="1"/>
  <c r="Y376" i="5" a="1"/>
  <c r="Y376" i="5" s="1"/>
  <c r="U376" i="5" a="1"/>
  <c r="U376" i="5" s="1"/>
  <c r="Q376" i="5" a="1"/>
  <c r="Q376" i="5" s="1"/>
  <c r="M376" i="5" a="1"/>
  <c r="M376" i="5" s="1"/>
  <c r="I376" i="5" a="1"/>
  <c r="I376" i="5" s="1"/>
  <c r="E376" i="5" a="1"/>
  <c r="E376" i="5" s="1"/>
  <c r="DE376" i="5" a="1"/>
  <c r="DE376" i="5" s="1"/>
  <c r="CI376" i="5" a="1"/>
  <c r="CI376" i="5" s="1"/>
  <c r="CA376" i="5" a="1"/>
  <c r="CA376" i="5" s="1"/>
  <c r="AO376" i="5" s="1"/>
  <c r="BG376" i="5" a="1"/>
  <c r="BG376" i="5" s="1"/>
  <c r="AY376" i="5" a="1"/>
  <c r="AY376" i="5" s="1"/>
  <c r="AF376" i="5" a="1"/>
  <c r="AF376" i="5" s="1"/>
  <c r="X376" i="5" a="1"/>
  <c r="X376" i="5" s="1"/>
  <c r="P376" i="5" a="1"/>
  <c r="P376" i="5" s="1"/>
  <c r="H376" i="5" a="1"/>
  <c r="H376" i="5" s="1"/>
  <c r="DJ376" i="5" a="1"/>
  <c r="DJ376" i="5" s="1"/>
  <c r="DB376" i="5" a="1"/>
  <c r="DB376" i="5" s="1"/>
  <c r="CF376" i="5" a="1"/>
  <c r="CF376" i="5" s="1"/>
  <c r="BL376" i="5" a="1"/>
  <c r="BL376" i="5" s="1"/>
  <c r="BD376" i="5" a="1"/>
  <c r="BD376" i="5" s="1"/>
  <c r="AV376" i="5" a="1"/>
  <c r="AV376" i="5" s="1"/>
  <c r="AL376" i="5" a="1"/>
  <c r="AL376" i="5" s="1"/>
  <c r="AD376" i="5" a="1"/>
  <c r="AD376" i="5" s="1"/>
  <c r="V376" i="5" a="1"/>
  <c r="V376" i="5" s="1"/>
  <c r="N376" i="5" a="1"/>
  <c r="N376" i="5" s="1"/>
  <c r="F376" i="5" a="1"/>
  <c r="F376" i="5" s="1"/>
  <c r="DI376" i="5" a="1"/>
  <c r="DI376" i="5" s="1"/>
  <c r="DA376" i="5" a="1"/>
  <c r="DA376" i="5" s="1"/>
  <c r="CE376" i="5" a="1"/>
  <c r="CE376" i="5" s="1"/>
  <c r="BK376" i="5" a="1"/>
  <c r="BK376" i="5" s="1"/>
  <c r="BC376" i="5" a="1"/>
  <c r="BC376" i="5" s="1"/>
  <c r="AU376" i="5" a="1"/>
  <c r="AU376" i="5" s="1"/>
  <c r="AJ376" i="5" a="1"/>
  <c r="AJ376" i="5" s="1"/>
  <c r="AB376" i="5" a="1"/>
  <c r="AB376" i="5" s="1"/>
  <c r="T376" i="5" a="1"/>
  <c r="T376" i="5" s="1"/>
  <c r="L376" i="5" a="1"/>
  <c r="L376" i="5" s="1"/>
  <c r="D376" i="5" a="1"/>
  <c r="D376" i="5" s="1"/>
  <c r="AZ376" i="5" a="1"/>
  <c r="AZ376" i="5" s="1"/>
  <c r="DF376" i="5" a="1"/>
  <c r="DF376" i="5" s="1"/>
  <c r="AH376" i="5" a="1"/>
  <c r="AH376" i="5" s="1"/>
  <c r="CJ376" i="5" a="1"/>
  <c r="CJ376" i="5" s="1"/>
  <c r="Z376" i="5" a="1"/>
  <c r="Z376" i="5" s="1"/>
  <c r="CB376" i="5" a="1"/>
  <c r="CB376" i="5" s="1"/>
  <c r="R376" i="5" a="1"/>
  <c r="R376" i="5" s="1"/>
  <c r="BH376" i="5" a="1"/>
  <c r="BH376" i="5" s="1"/>
  <c r="J376" i="5" a="1"/>
  <c r="J376" i="5" s="1"/>
  <c r="A34" i="5"/>
  <c r="AI33" i="5" a="1"/>
  <c r="AI33" i="5" s="1"/>
  <c r="AE33" i="5" a="1"/>
  <c r="AE33" i="5" s="1"/>
  <c r="AA33" i="5" a="1"/>
  <c r="AA33" i="5" s="1"/>
  <c r="W33" i="5" a="1"/>
  <c r="W33" i="5" s="1"/>
  <c r="S33" i="5" a="1"/>
  <c r="S33" i="5" s="1"/>
  <c r="O33" i="5" a="1"/>
  <c r="O33" i="5" s="1"/>
  <c r="K33" i="5" a="1"/>
  <c r="K33" i="5" s="1"/>
  <c r="G33" i="5" a="1"/>
  <c r="G33" i="5" s="1"/>
  <c r="C33" i="5" a="1"/>
  <c r="C33" i="5" s="1"/>
  <c r="DK33" i="5" a="1"/>
  <c r="DK33" i="5" s="1"/>
  <c r="DB33" i="5" a="1"/>
  <c r="DB33" i="5" s="1"/>
  <c r="CE33" i="5" a="1"/>
  <c r="CE33" i="5" s="1"/>
  <c r="BR33" i="5" a="1"/>
  <c r="BR33" i="5" s="1"/>
  <c r="BE33" i="5" a="1"/>
  <c r="BE33" i="5" s="1"/>
  <c r="AV33" i="5" a="1"/>
  <c r="AV33" i="5" s="1"/>
  <c r="AJ33" i="5" a="1"/>
  <c r="AJ33" i="5" s="1"/>
  <c r="V33" i="5" a="1"/>
  <c r="V33" i="5" s="1"/>
  <c r="M33" i="5" a="1"/>
  <c r="M33" i="5" s="1"/>
  <c r="D33" i="5" a="1"/>
  <c r="D33" i="5" s="1"/>
  <c r="DD33" i="5" a="1"/>
  <c r="DD33" i="5" s="1"/>
  <c r="CK33" i="5" a="1"/>
  <c r="CK33" i="5" s="1"/>
  <c r="CF33" i="5" a="1"/>
  <c r="CF33" i="5" s="1"/>
  <c r="CA33" i="5" a="1"/>
  <c r="CA33" i="5" s="1"/>
  <c r="AO33" i="5" s="1"/>
  <c r="BI33" i="5" a="1"/>
  <c r="BI33" i="5" s="1"/>
  <c r="BD33" i="5" a="1"/>
  <c r="BD33" i="5" s="1"/>
  <c r="AY33" i="5" a="1"/>
  <c r="AY33" i="5" s="1"/>
  <c r="AL33" i="5" a="1"/>
  <c r="AL33" i="5" s="1"/>
  <c r="AG33" i="5" a="1"/>
  <c r="AG33" i="5" s="1"/>
  <c r="AB33" i="5" a="1"/>
  <c r="AB33" i="5" s="1"/>
  <c r="Q33" i="5" a="1"/>
  <c r="Q33" i="5" s="1"/>
  <c r="L33" i="5" a="1"/>
  <c r="L33" i="5" s="1"/>
  <c r="DH33" i="5" a="1"/>
  <c r="DH33" i="5" s="1"/>
  <c r="DC33" i="5" a="1"/>
  <c r="DC33" i="5" s="1"/>
  <c r="CJ33" i="5" a="1"/>
  <c r="CJ33" i="5" s="1"/>
  <c r="CD33" i="5" a="1"/>
  <c r="CD33" i="5" s="1"/>
  <c r="BQ33" i="5" a="1"/>
  <c r="BQ33" i="5" s="1"/>
  <c r="BH33" i="5" a="1"/>
  <c r="BH33" i="5" s="1"/>
  <c r="BC33" i="5" a="1"/>
  <c r="BC33" i="5" s="1"/>
  <c r="AK33" i="5" a="1"/>
  <c r="AK33" i="5" s="1"/>
  <c r="AF33" i="5" a="1"/>
  <c r="AF33" i="5" s="1"/>
  <c r="Z33" i="5" a="1"/>
  <c r="Z33" i="5" s="1"/>
  <c r="U33" i="5" a="1"/>
  <c r="U33" i="5" s="1"/>
  <c r="P33" i="5" a="1"/>
  <c r="P33" i="5" s="1"/>
  <c r="CI33" i="5" a="1"/>
  <c r="CI33" i="5" s="1"/>
  <c r="BB33" i="5" a="1"/>
  <c r="BB33" i="5" s="1"/>
  <c r="AW33" i="5" a="1"/>
  <c r="AW33" i="5" s="1"/>
  <c r="J33" i="5" a="1"/>
  <c r="J33" i="5" s="1"/>
  <c r="E33" i="5" a="1"/>
  <c r="E33" i="5" s="1"/>
  <c r="DF33" i="5" a="1"/>
  <c r="DF33" i="5" s="1"/>
  <c r="DA33" i="5" a="1"/>
  <c r="DA33" i="5" s="1"/>
  <c r="BF33" i="5" a="1"/>
  <c r="BF33" i="5" s="1"/>
  <c r="BA33" i="5" a="1"/>
  <c r="BA33" i="5" s="1"/>
  <c r="N33" i="5" a="1"/>
  <c r="N33" i="5" s="1"/>
  <c r="I33" i="5" a="1"/>
  <c r="I33" i="5" s="1"/>
  <c r="CL33" i="5" a="1"/>
  <c r="CL33" i="5" s="1"/>
  <c r="CG33" i="5" a="1"/>
  <c r="CG33" i="5" s="1"/>
  <c r="CB33" i="5" a="1"/>
  <c r="CB33" i="5" s="1"/>
  <c r="BK33" i="5" a="1"/>
  <c r="BK33" i="5" s="1"/>
  <c r="AZ33" i="5" a="1"/>
  <c r="AZ33" i="5" s="1"/>
  <c r="AU33" i="5" a="1"/>
  <c r="AU33" i="5" s="1"/>
  <c r="AH33" i="5" a="1"/>
  <c r="AH33" i="5" s="1"/>
  <c r="AC33" i="5" a="1"/>
  <c r="AC33" i="5" s="1"/>
  <c r="X33" i="5" a="1"/>
  <c r="X33" i="5" s="1"/>
  <c r="H33" i="5" a="1"/>
  <c r="H33" i="5" s="1"/>
  <c r="DJ33" i="5" a="1"/>
  <c r="DJ33" i="5" s="1"/>
  <c r="CH33" i="5" a="1"/>
  <c r="CH33" i="5" s="1"/>
  <c r="AT33" i="5" a="1"/>
  <c r="AT33" i="5" s="1"/>
  <c r="T33" i="5" a="1"/>
  <c r="T33" i="5" s="1"/>
  <c r="F33" i="5" a="1"/>
  <c r="F33" i="5" s="1"/>
  <c r="DI33" i="5" a="1"/>
  <c r="DI33" i="5" s="1"/>
  <c r="BG33" i="5" a="1"/>
  <c r="BG33" i="5" s="1"/>
  <c r="AS33" i="5" a="1"/>
  <c r="AS33" i="5" s="1"/>
  <c r="R33" i="5" a="1"/>
  <c r="R33" i="5" s="1"/>
  <c r="DG33" i="5" a="1"/>
  <c r="DG33" i="5" s="1"/>
  <c r="AD33" i="5" a="1"/>
  <c r="AD33" i="5" s="1"/>
  <c r="DE33" i="5" a="1"/>
  <c r="DE33" i="5" s="1"/>
  <c r="CC33" i="5" a="1"/>
  <c r="CC33" i="5" s="1"/>
  <c r="Y33" i="5" a="1"/>
  <c r="Y33" i="5" s="1"/>
  <c r="BL33" i="5" a="1"/>
  <c r="BL33" i="5" s="1"/>
  <c r="AX33" i="5" a="1"/>
  <c r="AX33" i="5" s="1"/>
  <c r="DL33" i="5" a="1"/>
  <c r="DL33" i="5" s="1"/>
  <c r="BJ33" i="5" a="1"/>
  <c r="BJ33" i="5" s="1"/>
  <c r="AL34" i="5" l="1" a="1"/>
  <c r="AL34" i="5" s="1"/>
  <c r="AH34" i="5" a="1"/>
  <c r="AH34" i="5" s="1"/>
  <c r="AD34" i="5" a="1"/>
  <c r="AD34" i="5" s="1"/>
  <c r="Z34" i="5" a="1"/>
  <c r="Z34" i="5" s="1"/>
  <c r="V34" i="5" a="1"/>
  <c r="V34" i="5" s="1"/>
  <c r="R34" i="5" a="1"/>
  <c r="R34" i="5" s="1"/>
  <c r="N34" i="5" a="1"/>
  <c r="N34" i="5" s="1"/>
  <c r="J34" i="5" a="1"/>
  <c r="J34" i="5" s="1"/>
  <c r="F34" i="5" a="1"/>
  <c r="F34" i="5" s="1"/>
  <c r="DD34" i="5" a="1"/>
  <c r="DD34" i="5" s="1"/>
  <c r="CK34" i="5" a="1"/>
  <c r="CK34" i="5" s="1"/>
  <c r="CB34" i="5" a="1"/>
  <c r="CB34" i="5" s="1"/>
  <c r="BG34" i="5" a="1"/>
  <c r="BG34" i="5" s="1"/>
  <c r="AX34" i="5" a="1"/>
  <c r="AX34" i="5" s="1"/>
  <c r="AS34" i="5" a="1"/>
  <c r="AS34" i="5" s="1"/>
  <c r="AK34" i="5" a="1"/>
  <c r="AK34" i="5" s="1"/>
  <c r="AB34" i="5" a="1"/>
  <c r="AB34" i="5" s="1"/>
  <c r="S34" i="5" a="1"/>
  <c r="S34" i="5" s="1"/>
  <c r="E34" i="5" a="1"/>
  <c r="E34" i="5" s="1"/>
  <c r="DH34" i="5" a="1"/>
  <c r="DH34" i="5" s="1"/>
  <c r="BQ34" i="5" a="1"/>
  <c r="BQ34" i="5" s="1"/>
  <c r="BH34" i="5" a="1"/>
  <c r="BH34" i="5" s="1"/>
  <c r="BC34" i="5" a="1"/>
  <c r="BC34" i="5" s="1"/>
  <c r="AW34" i="5" a="1"/>
  <c r="AW34" i="5" s="1"/>
  <c r="Y34" i="5" a="1"/>
  <c r="Y34" i="5" s="1"/>
  <c r="T34" i="5" a="1"/>
  <c r="T34" i="5" s="1"/>
  <c r="O34" i="5" a="1"/>
  <c r="O34" i="5" s="1"/>
  <c r="I34" i="5" a="1"/>
  <c r="I34" i="5" s="1"/>
  <c r="D34" i="5" a="1"/>
  <c r="D34" i="5" s="1"/>
  <c r="DL34" i="5" a="1"/>
  <c r="DL34" i="5" s="1"/>
  <c r="CC34" i="5" a="1"/>
  <c r="CC34" i="5" s="1"/>
  <c r="BL34" i="5" a="1"/>
  <c r="BL34" i="5" s="1"/>
  <c r="BA34" i="5" a="1"/>
  <c r="BA34" i="5" s="1"/>
  <c r="AV34" i="5" a="1"/>
  <c r="AV34" i="5" s="1"/>
  <c r="AC34" i="5" a="1"/>
  <c r="AC34" i="5" s="1"/>
  <c r="X34" i="5" a="1"/>
  <c r="X34" i="5" s="1"/>
  <c r="M34" i="5" a="1"/>
  <c r="M34" i="5" s="1"/>
  <c r="H34" i="5" a="1"/>
  <c r="H34" i="5" s="1"/>
  <c r="C34" i="5" a="1"/>
  <c r="C34" i="5" s="1"/>
  <c r="DK34" i="5" a="1"/>
  <c r="DK34" i="5" s="1"/>
  <c r="DF34" i="5" a="1"/>
  <c r="DF34" i="5" s="1"/>
  <c r="DA34" i="5" a="1"/>
  <c r="DA34" i="5" s="1"/>
  <c r="CH34" i="5" a="1"/>
  <c r="CH34" i="5" s="1"/>
  <c r="BK34" i="5" a="1"/>
  <c r="BK34" i="5" s="1"/>
  <c r="BF34" i="5" a="1"/>
  <c r="BF34" i="5" s="1"/>
  <c r="W34" i="5" a="1"/>
  <c r="W34" i="5" s="1"/>
  <c r="DJ34" i="5" a="1"/>
  <c r="DJ34" i="5" s="1"/>
  <c r="DE34" i="5" a="1"/>
  <c r="DE34" i="5" s="1"/>
  <c r="CL34" i="5" a="1"/>
  <c r="CL34" i="5" s="1"/>
  <c r="CF34" i="5" a="1"/>
  <c r="CF34" i="5" s="1"/>
  <c r="CA34" i="5" a="1"/>
  <c r="CA34" i="5" s="1"/>
  <c r="AO34" i="5" s="1"/>
  <c r="BJ34" i="5" a="1"/>
  <c r="BJ34" i="5" s="1"/>
  <c r="AF34" i="5" a="1"/>
  <c r="AF34" i="5" s="1"/>
  <c r="AA34" i="5" a="1"/>
  <c r="AA34" i="5" s="1"/>
  <c r="BI34" i="5" a="1"/>
  <c r="BI34" i="5" s="1"/>
  <c r="BD34" i="5" a="1"/>
  <c r="BD34" i="5" s="1"/>
  <c r="AY34" i="5" a="1"/>
  <c r="AY34" i="5" s="1"/>
  <c r="AT34" i="5" a="1"/>
  <c r="AT34" i="5" s="1"/>
  <c r="U34" i="5" a="1"/>
  <c r="U34" i="5" s="1"/>
  <c r="P34" i="5" a="1"/>
  <c r="P34" i="5" s="1"/>
  <c r="K34" i="5" a="1"/>
  <c r="K34" i="5" s="1"/>
  <c r="DG34" i="5" a="1"/>
  <c r="DG34" i="5" s="1"/>
  <c r="CE34" i="5" a="1"/>
  <c r="CE34" i="5" s="1"/>
  <c r="BE34" i="5" a="1"/>
  <c r="BE34" i="5" s="1"/>
  <c r="CD34" i="5" a="1"/>
  <c r="CD34" i="5" s="1"/>
  <c r="L34" i="5" a="1"/>
  <c r="L34" i="5" s="1"/>
  <c r="DC34" i="5" a="1"/>
  <c r="DC34" i="5" s="1"/>
  <c r="BB34" i="5" a="1"/>
  <c r="BB34" i="5" s="1"/>
  <c r="DB34" i="5" a="1"/>
  <c r="DB34" i="5" s="1"/>
  <c r="BR34" i="5" a="1"/>
  <c r="BR34" i="5" s="1"/>
  <c r="AZ34" i="5" a="1"/>
  <c r="AZ34" i="5" s="1"/>
  <c r="AJ34" i="5" a="1"/>
  <c r="AJ34" i="5" s="1"/>
  <c r="AI34" i="5" a="1"/>
  <c r="AI34" i="5" s="1"/>
  <c r="G34" i="5" a="1"/>
  <c r="G34" i="5" s="1"/>
  <c r="A35" i="5"/>
  <c r="CJ34" i="5" a="1"/>
  <c r="CJ34" i="5" s="1"/>
  <c r="AG34" i="5" a="1"/>
  <c r="AG34" i="5" s="1"/>
  <c r="CI34" i="5" a="1"/>
  <c r="CI34" i="5" s="1"/>
  <c r="AU34" i="5" a="1"/>
  <c r="AU34" i="5" s="1"/>
  <c r="AE34" i="5" a="1"/>
  <c r="AE34" i="5" s="1"/>
  <c r="Q34" i="5" a="1"/>
  <c r="Q34" i="5" s="1"/>
  <c r="DI34" i="5" a="1"/>
  <c r="DI34" i="5" s="1"/>
  <c r="CG34" i="5" a="1"/>
  <c r="CG34" i="5" s="1"/>
  <c r="DI377" i="5" a="1"/>
  <c r="DI377" i="5" s="1"/>
  <c r="DE377" i="5" a="1"/>
  <c r="DE377" i="5" s="1"/>
  <c r="DA377" i="5" a="1"/>
  <c r="DA377" i="5" s="1"/>
  <c r="CI377" i="5" a="1"/>
  <c r="CI377" i="5" s="1"/>
  <c r="CE377" i="5" a="1"/>
  <c r="CE377" i="5" s="1"/>
  <c r="CA377" i="5" a="1"/>
  <c r="CA377" i="5" s="1"/>
  <c r="AO377" i="5" s="1"/>
  <c r="BK377" i="5" a="1"/>
  <c r="BK377" i="5" s="1"/>
  <c r="BG377" i="5" a="1"/>
  <c r="BG377" i="5" s="1"/>
  <c r="BC377" i="5" a="1"/>
  <c r="BC377" i="5" s="1"/>
  <c r="AY377" i="5" a="1"/>
  <c r="AY377" i="5" s="1"/>
  <c r="AU377" i="5" a="1"/>
  <c r="AU377" i="5" s="1"/>
  <c r="DL377" i="5" a="1"/>
  <c r="DL377" i="5" s="1"/>
  <c r="DH377" i="5" a="1"/>
  <c r="DH377" i="5" s="1"/>
  <c r="DD377" i="5" a="1"/>
  <c r="DD377" i="5" s="1"/>
  <c r="CL377" i="5" a="1"/>
  <c r="CL377" i="5" s="1"/>
  <c r="CH377" i="5" a="1"/>
  <c r="CH377" i="5" s="1"/>
  <c r="CD377" i="5" a="1"/>
  <c r="CD377" i="5" s="1"/>
  <c r="BR377" i="5" a="1"/>
  <c r="BR377" i="5" s="1"/>
  <c r="BJ377" i="5" a="1"/>
  <c r="BJ377" i="5" s="1"/>
  <c r="BF377" i="5" a="1"/>
  <c r="BF377" i="5" s="1"/>
  <c r="BB377" i="5" a="1"/>
  <c r="BB377" i="5" s="1"/>
  <c r="AX377" i="5" a="1"/>
  <c r="AX377" i="5" s="1"/>
  <c r="AT377" i="5" a="1"/>
  <c r="AT377" i="5" s="1"/>
  <c r="AJ377" i="5" a="1"/>
  <c r="AJ377" i="5" s="1"/>
  <c r="AD377" i="5" a="1"/>
  <c r="AD377" i="5" s="1"/>
  <c r="Z377" i="5" a="1"/>
  <c r="Z377" i="5" s="1"/>
  <c r="V377" i="5" a="1"/>
  <c r="V377" i="5" s="1"/>
  <c r="R377" i="5" a="1"/>
  <c r="R377" i="5" s="1"/>
  <c r="N377" i="5" a="1"/>
  <c r="N377" i="5" s="1"/>
  <c r="J377" i="5" a="1"/>
  <c r="J377" i="5" s="1"/>
  <c r="F377" i="5" a="1"/>
  <c r="F377" i="5" s="1"/>
  <c r="DC377" i="5" a="1"/>
  <c r="DC377" i="5" s="1"/>
  <c r="CJ377" i="5" a="1"/>
  <c r="CJ377" i="5" s="1"/>
  <c r="BQ377" i="5" a="1"/>
  <c r="BQ377" i="5" s="1"/>
  <c r="BH377" i="5" a="1"/>
  <c r="BH377" i="5" s="1"/>
  <c r="AW377" i="5" a="1"/>
  <c r="AW377" i="5" s="1"/>
  <c r="AI377" i="5" a="1"/>
  <c r="AI377" i="5" s="1"/>
  <c r="A378" i="5"/>
  <c r="DG377" i="5" a="1"/>
  <c r="DG377" i="5" s="1"/>
  <c r="DB377" i="5" a="1"/>
  <c r="DB377" i="5" s="1"/>
  <c r="CC377" i="5" a="1"/>
  <c r="CC377" i="5" s="1"/>
  <c r="BL377" i="5" a="1"/>
  <c r="BL377" i="5" s="1"/>
  <c r="BA377" i="5" a="1"/>
  <c r="BA377" i="5" s="1"/>
  <c r="AV377" i="5" a="1"/>
  <c r="AV377" i="5" s="1"/>
  <c r="AL377" i="5" a="1"/>
  <c r="AL377" i="5" s="1"/>
  <c r="AG377" i="5" a="1"/>
  <c r="AG377" i="5" s="1"/>
  <c r="AB377" i="5" a="1"/>
  <c r="AB377" i="5" s="1"/>
  <c r="X377" i="5" a="1"/>
  <c r="X377" i="5" s="1"/>
  <c r="T377" i="5" a="1"/>
  <c r="T377" i="5" s="1"/>
  <c r="P377" i="5" a="1"/>
  <c r="P377" i="5" s="1"/>
  <c r="L377" i="5" a="1"/>
  <c r="L377" i="5" s="1"/>
  <c r="H377" i="5" a="1"/>
  <c r="H377" i="5" s="1"/>
  <c r="D377" i="5" a="1"/>
  <c r="D377" i="5" s="1"/>
  <c r="DK377" i="5" a="1"/>
  <c r="DK377" i="5" s="1"/>
  <c r="CB377" i="5" a="1"/>
  <c r="CB377" i="5" s="1"/>
  <c r="BE377" i="5" a="1"/>
  <c r="BE377" i="5" s="1"/>
  <c r="AH377" i="5" a="1"/>
  <c r="AH377" i="5" s="1"/>
  <c r="Y377" i="5" a="1"/>
  <c r="Y377" i="5" s="1"/>
  <c r="Q377" i="5" a="1"/>
  <c r="Q377" i="5" s="1"/>
  <c r="I377" i="5" a="1"/>
  <c r="I377" i="5" s="1"/>
  <c r="DJ377" i="5" a="1"/>
  <c r="DJ377" i="5" s="1"/>
  <c r="CK377" i="5" a="1"/>
  <c r="CK377" i="5" s="1"/>
  <c r="BD377" i="5" a="1"/>
  <c r="BD377" i="5" s="1"/>
  <c r="AS377" i="5" a="1"/>
  <c r="AS377" i="5" s="1"/>
  <c r="AF377" i="5" a="1"/>
  <c r="AF377" i="5" s="1"/>
  <c r="W377" i="5" a="1"/>
  <c r="W377" i="5" s="1"/>
  <c r="O377" i="5" a="1"/>
  <c r="O377" i="5" s="1"/>
  <c r="G377" i="5" a="1"/>
  <c r="G377" i="5" s="1"/>
  <c r="AE377" i="5" a="1"/>
  <c r="AE377" i="5" s="1"/>
  <c r="DF377" i="5" a="1"/>
  <c r="DF377" i="5" s="1"/>
  <c r="CG377" i="5" a="1"/>
  <c r="CG377" i="5" s="1"/>
  <c r="AZ377" i="5" a="1"/>
  <c r="AZ377" i="5" s="1"/>
  <c r="AC377" i="5" a="1"/>
  <c r="AC377" i="5" s="1"/>
  <c r="U377" i="5" a="1"/>
  <c r="U377" i="5" s="1"/>
  <c r="M377" i="5" a="1"/>
  <c r="M377" i="5" s="1"/>
  <c r="E377" i="5" a="1"/>
  <c r="E377" i="5" s="1"/>
  <c r="CF377" i="5" a="1"/>
  <c r="CF377" i="5" s="1"/>
  <c r="BI377" i="5" a="1"/>
  <c r="BI377" i="5" s="1"/>
  <c r="AK377" i="5" a="1"/>
  <c r="AK377" i="5" s="1"/>
  <c r="AA377" i="5" a="1"/>
  <c r="AA377" i="5" s="1"/>
  <c r="S377" i="5" a="1"/>
  <c r="S377" i="5" s="1"/>
  <c r="K377" i="5" a="1"/>
  <c r="K377" i="5" s="1"/>
  <c r="C377" i="5" a="1"/>
  <c r="C377" i="5" s="1"/>
  <c r="DK212" i="5" a="1"/>
  <c r="DK212" i="5" s="1"/>
  <c r="DG212" i="5" a="1"/>
  <c r="DG212" i="5" s="1"/>
  <c r="DC212" i="5" a="1"/>
  <c r="DC212" i="5" s="1"/>
  <c r="CK212" i="5" a="1"/>
  <c r="CK212" i="5" s="1"/>
  <c r="CG212" i="5" a="1"/>
  <c r="CG212" i="5" s="1"/>
  <c r="CC212" i="5" a="1"/>
  <c r="CC212" i="5" s="1"/>
  <c r="BQ212" i="5" a="1"/>
  <c r="BQ212" i="5" s="1"/>
  <c r="BI212" i="5" a="1"/>
  <c r="BI212" i="5" s="1"/>
  <c r="BE212" i="5" a="1"/>
  <c r="BE212" i="5" s="1"/>
  <c r="BA212" i="5" a="1"/>
  <c r="BA212" i="5" s="1"/>
  <c r="AW212" i="5" a="1"/>
  <c r="AW212" i="5" s="1"/>
  <c r="AS212" i="5" a="1"/>
  <c r="AS212" i="5" s="1"/>
  <c r="AK212" i="5" a="1"/>
  <c r="AK212" i="5" s="1"/>
  <c r="AG212" i="5" a="1"/>
  <c r="AG212" i="5" s="1"/>
  <c r="AC212" i="5" a="1"/>
  <c r="AC212" i="5" s="1"/>
  <c r="Y212" i="5" a="1"/>
  <c r="Y212" i="5" s="1"/>
  <c r="U212" i="5" a="1"/>
  <c r="U212" i="5" s="1"/>
  <c r="Q212" i="5" a="1"/>
  <c r="Q212" i="5" s="1"/>
  <c r="M212" i="5" a="1"/>
  <c r="M212" i="5" s="1"/>
  <c r="I212" i="5" a="1"/>
  <c r="I212" i="5" s="1"/>
  <c r="E212" i="5" a="1"/>
  <c r="E212" i="5" s="1"/>
  <c r="DH212" i="5" a="1"/>
  <c r="DH212" i="5" s="1"/>
  <c r="DB212" i="5" a="1"/>
  <c r="DB212" i="5" s="1"/>
  <c r="CI212" i="5" a="1"/>
  <c r="CI212" i="5" s="1"/>
  <c r="CD212" i="5" a="1"/>
  <c r="CD212" i="5" s="1"/>
  <c r="BL212" i="5" a="1"/>
  <c r="BL212" i="5" s="1"/>
  <c r="BG212" i="5" a="1"/>
  <c r="BG212" i="5" s="1"/>
  <c r="BB212" i="5" a="1"/>
  <c r="BB212" i="5" s="1"/>
  <c r="AV212" i="5" a="1"/>
  <c r="AV212" i="5" s="1"/>
  <c r="A213" i="5"/>
  <c r="AH212" i="5" a="1"/>
  <c r="AH212" i="5" s="1"/>
  <c r="AB212" i="5" a="1"/>
  <c r="AB212" i="5" s="1"/>
  <c r="W212" i="5" a="1"/>
  <c r="W212" i="5" s="1"/>
  <c r="R212" i="5" a="1"/>
  <c r="R212" i="5" s="1"/>
  <c r="L212" i="5" a="1"/>
  <c r="L212" i="5" s="1"/>
  <c r="G212" i="5" a="1"/>
  <c r="G212" i="5" s="1"/>
  <c r="DL212" i="5" a="1"/>
  <c r="DL212" i="5" s="1"/>
  <c r="DE212" i="5" a="1"/>
  <c r="DE212" i="5" s="1"/>
  <c r="CJ212" i="5" a="1"/>
  <c r="CJ212" i="5" s="1"/>
  <c r="CB212" i="5" a="1"/>
  <c r="CB212" i="5" s="1"/>
  <c r="BJ212" i="5" a="1"/>
  <c r="BJ212" i="5" s="1"/>
  <c r="BC212" i="5" a="1"/>
  <c r="BC212" i="5" s="1"/>
  <c r="AU212" i="5" a="1"/>
  <c r="AU212" i="5" s="1"/>
  <c r="AL212" i="5" a="1"/>
  <c r="AL212" i="5" s="1"/>
  <c r="AE212" i="5" a="1"/>
  <c r="AE212" i="5" s="1"/>
  <c r="X212" i="5" a="1"/>
  <c r="X212" i="5" s="1"/>
  <c r="P212" i="5" a="1"/>
  <c r="P212" i="5" s="1"/>
  <c r="J212" i="5" a="1"/>
  <c r="J212" i="5" s="1"/>
  <c r="C212" i="5" a="1"/>
  <c r="C212" i="5" s="1"/>
  <c r="DJ212" i="5" a="1"/>
  <c r="DJ212" i="5" s="1"/>
  <c r="DD212" i="5" a="1"/>
  <c r="DD212" i="5" s="1"/>
  <c r="CH212" i="5" a="1"/>
  <c r="CH212" i="5" s="1"/>
  <c r="CA212" i="5" a="1"/>
  <c r="CA212" i="5" s="1"/>
  <c r="AO212" i="5" s="1"/>
  <c r="BH212" i="5" a="1"/>
  <c r="BH212" i="5" s="1"/>
  <c r="AZ212" i="5" a="1"/>
  <c r="AZ212" i="5" s="1"/>
  <c r="AT212" i="5" a="1"/>
  <c r="AT212" i="5" s="1"/>
  <c r="AJ212" i="5" a="1"/>
  <c r="AJ212" i="5" s="1"/>
  <c r="AD212" i="5" a="1"/>
  <c r="AD212" i="5" s="1"/>
  <c r="V212" i="5" a="1"/>
  <c r="V212" i="5" s="1"/>
  <c r="O212" i="5" a="1"/>
  <c r="O212" i="5" s="1"/>
  <c r="H212" i="5" a="1"/>
  <c r="H212" i="5" s="1"/>
  <c r="DI212" i="5" a="1"/>
  <c r="DI212" i="5" s="1"/>
  <c r="DA212" i="5" a="1"/>
  <c r="DA212" i="5" s="1"/>
  <c r="CF212" i="5" a="1"/>
  <c r="CF212" i="5" s="1"/>
  <c r="BR212" i="5" a="1"/>
  <c r="BR212" i="5" s="1"/>
  <c r="BF212" i="5" a="1"/>
  <c r="BF212" i="5" s="1"/>
  <c r="AY212" i="5" a="1"/>
  <c r="AY212" i="5" s="1"/>
  <c r="AI212" i="5" a="1"/>
  <c r="AI212" i="5" s="1"/>
  <c r="AA212" i="5" a="1"/>
  <c r="AA212" i="5" s="1"/>
  <c r="T212" i="5" a="1"/>
  <c r="T212" i="5" s="1"/>
  <c r="N212" i="5" a="1"/>
  <c r="N212" i="5" s="1"/>
  <c r="F212" i="5" a="1"/>
  <c r="F212" i="5" s="1"/>
  <c r="DF212" i="5" a="1"/>
  <c r="DF212" i="5" s="1"/>
  <c r="CL212" i="5" a="1"/>
  <c r="CL212" i="5" s="1"/>
  <c r="CE212" i="5" a="1"/>
  <c r="CE212" i="5" s="1"/>
  <c r="BK212" i="5" a="1"/>
  <c r="BK212" i="5" s="1"/>
  <c r="BD212" i="5" a="1"/>
  <c r="BD212" i="5" s="1"/>
  <c r="AX212" i="5" a="1"/>
  <c r="AX212" i="5" s="1"/>
  <c r="AF212" i="5" a="1"/>
  <c r="AF212" i="5" s="1"/>
  <c r="Z212" i="5" a="1"/>
  <c r="Z212" i="5" s="1"/>
  <c r="S212" i="5" a="1"/>
  <c r="S212" i="5" s="1"/>
  <c r="K212" i="5" a="1"/>
  <c r="K212" i="5" s="1"/>
  <c r="D212" i="5" a="1"/>
  <c r="D212" i="5" s="1"/>
  <c r="A450" i="5"/>
  <c r="AI449" i="5" a="1"/>
  <c r="AI449" i="5" s="1"/>
  <c r="AE449" i="5" a="1"/>
  <c r="AE449" i="5" s="1"/>
  <c r="AA449" i="5" a="1"/>
  <c r="AA449" i="5" s="1"/>
  <c r="W449" i="5" a="1"/>
  <c r="W449" i="5" s="1"/>
  <c r="S449" i="5" a="1"/>
  <c r="S449" i="5" s="1"/>
  <c r="O449" i="5" a="1"/>
  <c r="O449" i="5" s="1"/>
  <c r="K449" i="5" a="1"/>
  <c r="K449" i="5" s="1"/>
  <c r="G449" i="5" a="1"/>
  <c r="G449" i="5" s="1"/>
  <c r="C449" i="5" a="1"/>
  <c r="C449" i="5" s="1"/>
  <c r="DL449" i="5" a="1"/>
  <c r="DL449" i="5" s="1"/>
  <c r="DH449" i="5" a="1"/>
  <c r="DH449" i="5" s="1"/>
  <c r="DD449" i="5" a="1"/>
  <c r="DD449" i="5" s="1"/>
  <c r="CL449" i="5" a="1"/>
  <c r="CL449" i="5" s="1"/>
  <c r="CH449" i="5" a="1"/>
  <c r="CH449" i="5" s="1"/>
  <c r="CD449" i="5" a="1"/>
  <c r="CD449" i="5" s="1"/>
  <c r="BR449" i="5" a="1"/>
  <c r="BR449" i="5" s="1"/>
  <c r="BJ449" i="5" a="1"/>
  <c r="BJ449" i="5" s="1"/>
  <c r="BF449" i="5" a="1"/>
  <c r="BF449" i="5" s="1"/>
  <c r="BB449" i="5" a="1"/>
  <c r="BB449" i="5" s="1"/>
  <c r="AX449" i="5" a="1"/>
  <c r="AX449" i="5" s="1"/>
  <c r="AT449" i="5" a="1"/>
  <c r="AT449" i="5" s="1"/>
  <c r="AL449" i="5" a="1"/>
  <c r="AL449" i="5" s="1"/>
  <c r="AH449" i="5" a="1"/>
  <c r="AH449" i="5" s="1"/>
  <c r="AD449" i="5" a="1"/>
  <c r="AD449" i="5" s="1"/>
  <c r="Z449" i="5" a="1"/>
  <c r="Z449" i="5" s="1"/>
  <c r="V449" i="5" a="1"/>
  <c r="V449" i="5" s="1"/>
  <c r="R449" i="5" a="1"/>
  <c r="R449" i="5" s="1"/>
  <c r="N449" i="5" a="1"/>
  <c r="N449" i="5" s="1"/>
  <c r="J449" i="5" a="1"/>
  <c r="J449" i="5" s="1"/>
  <c r="F449" i="5" a="1"/>
  <c r="F449" i="5" s="1"/>
  <c r="DK449" i="5" a="1"/>
  <c r="DK449" i="5" s="1"/>
  <c r="DG449" i="5" a="1"/>
  <c r="DG449" i="5" s="1"/>
  <c r="DC449" i="5" a="1"/>
  <c r="DC449" i="5" s="1"/>
  <c r="CK449" i="5" a="1"/>
  <c r="CK449" i="5" s="1"/>
  <c r="CG449" i="5" a="1"/>
  <c r="CG449" i="5" s="1"/>
  <c r="CC449" i="5" a="1"/>
  <c r="CC449" i="5" s="1"/>
  <c r="BQ449" i="5" a="1"/>
  <c r="BQ449" i="5" s="1"/>
  <c r="BI449" i="5" a="1"/>
  <c r="BI449" i="5" s="1"/>
  <c r="BE449" i="5" a="1"/>
  <c r="BE449" i="5" s="1"/>
  <c r="BA449" i="5" a="1"/>
  <c r="BA449" i="5" s="1"/>
  <c r="AW449" i="5" a="1"/>
  <c r="AW449" i="5" s="1"/>
  <c r="AS449" i="5" a="1"/>
  <c r="AS449" i="5" s="1"/>
  <c r="AK449" i="5" a="1"/>
  <c r="AK449" i="5" s="1"/>
  <c r="AG449" i="5" a="1"/>
  <c r="AG449" i="5" s="1"/>
  <c r="AC449" i="5" a="1"/>
  <c r="AC449" i="5" s="1"/>
  <c r="Y449" i="5" a="1"/>
  <c r="Y449" i="5" s="1"/>
  <c r="U449" i="5" a="1"/>
  <c r="U449" i="5" s="1"/>
  <c r="Q449" i="5" a="1"/>
  <c r="Q449" i="5" s="1"/>
  <c r="M449" i="5" a="1"/>
  <c r="M449" i="5" s="1"/>
  <c r="I449" i="5" a="1"/>
  <c r="I449" i="5" s="1"/>
  <c r="E449" i="5" a="1"/>
  <c r="E449" i="5" s="1"/>
  <c r="DJ449" i="5" a="1"/>
  <c r="DJ449" i="5" s="1"/>
  <c r="DF449" i="5" a="1"/>
  <c r="DF449" i="5" s="1"/>
  <c r="DB449" i="5" a="1"/>
  <c r="DB449" i="5" s="1"/>
  <c r="CJ449" i="5" a="1"/>
  <c r="CJ449" i="5" s="1"/>
  <c r="CF449" i="5" a="1"/>
  <c r="CF449" i="5" s="1"/>
  <c r="CB449" i="5" a="1"/>
  <c r="CB449" i="5" s="1"/>
  <c r="BL449" i="5" a="1"/>
  <c r="BL449" i="5" s="1"/>
  <c r="BH449" i="5" a="1"/>
  <c r="BH449" i="5" s="1"/>
  <c r="BD449" i="5" a="1"/>
  <c r="BD449" i="5" s="1"/>
  <c r="AZ449" i="5" a="1"/>
  <c r="AZ449" i="5" s="1"/>
  <c r="AV449" i="5" a="1"/>
  <c r="AV449" i="5" s="1"/>
  <c r="AJ449" i="5" a="1"/>
  <c r="AJ449" i="5" s="1"/>
  <c r="AF449" i="5" a="1"/>
  <c r="AF449" i="5" s="1"/>
  <c r="AB449" i="5" a="1"/>
  <c r="AB449" i="5" s="1"/>
  <c r="X449" i="5" a="1"/>
  <c r="X449" i="5" s="1"/>
  <c r="T449" i="5" a="1"/>
  <c r="T449" i="5" s="1"/>
  <c r="P449" i="5" a="1"/>
  <c r="P449" i="5" s="1"/>
  <c r="L449" i="5" a="1"/>
  <c r="L449" i="5" s="1"/>
  <c r="H449" i="5" a="1"/>
  <c r="H449" i="5" s="1"/>
  <c r="D449" i="5" a="1"/>
  <c r="D449" i="5" s="1"/>
  <c r="CE449" i="5" a="1"/>
  <c r="CE449" i="5" s="1"/>
  <c r="CA449" i="5" a="1"/>
  <c r="CA449" i="5" s="1"/>
  <c r="AO449" i="5" s="1"/>
  <c r="BK449" i="5" a="1"/>
  <c r="BK449" i="5" s="1"/>
  <c r="BG449" i="5" a="1"/>
  <c r="BG449" i="5" s="1"/>
  <c r="DI449" i="5" a="1"/>
  <c r="DI449" i="5" s="1"/>
  <c r="BC449" i="5" a="1"/>
  <c r="BC449" i="5" s="1"/>
  <c r="DE449" i="5" a="1"/>
  <c r="DE449" i="5" s="1"/>
  <c r="AY449" i="5" a="1"/>
  <c r="AY449" i="5" s="1"/>
  <c r="DA449" i="5" a="1"/>
  <c r="DA449" i="5" s="1"/>
  <c r="AU449" i="5" a="1"/>
  <c r="AU449" i="5" s="1"/>
  <c r="CI449" i="5" a="1"/>
  <c r="CI449" i="5" s="1"/>
  <c r="DL554" i="5" a="1"/>
  <c r="DL554" i="5" s="1"/>
  <c r="DH554" i="5" a="1"/>
  <c r="DH554" i="5" s="1"/>
  <c r="DD554" i="5" a="1"/>
  <c r="DD554" i="5" s="1"/>
  <c r="CL554" i="5" a="1"/>
  <c r="CL554" i="5" s="1"/>
  <c r="CH554" i="5" a="1"/>
  <c r="CH554" i="5" s="1"/>
  <c r="CD554" i="5" a="1"/>
  <c r="CD554" i="5" s="1"/>
  <c r="BR554" i="5" a="1"/>
  <c r="BR554" i="5" s="1"/>
  <c r="BJ554" i="5" a="1"/>
  <c r="BJ554" i="5" s="1"/>
  <c r="BF554" i="5" a="1"/>
  <c r="BF554" i="5" s="1"/>
  <c r="BB554" i="5" a="1"/>
  <c r="BB554" i="5" s="1"/>
  <c r="AX554" i="5" a="1"/>
  <c r="AX554" i="5" s="1"/>
  <c r="AT554" i="5" a="1"/>
  <c r="AT554" i="5" s="1"/>
  <c r="AL554" i="5" a="1"/>
  <c r="AL554" i="5" s="1"/>
  <c r="AH554" i="5" a="1"/>
  <c r="AH554" i="5" s="1"/>
  <c r="AD554" i="5" a="1"/>
  <c r="AD554" i="5" s="1"/>
  <c r="Z554" i="5" a="1"/>
  <c r="Z554" i="5" s="1"/>
  <c r="V554" i="5" a="1"/>
  <c r="V554" i="5" s="1"/>
  <c r="R554" i="5" a="1"/>
  <c r="R554" i="5" s="1"/>
  <c r="N554" i="5" a="1"/>
  <c r="N554" i="5" s="1"/>
  <c r="J554" i="5" a="1"/>
  <c r="J554" i="5" s="1"/>
  <c r="F554" i="5" a="1"/>
  <c r="F554" i="5" s="1"/>
  <c r="DK554" i="5" a="1"/>
  <c r="DK554" i="5" s="1"/>
  <c r="DG554" i="5" a="1"/>
  <c r="DG554" i="5" s="1"/>
  <c r="DC554" i="5" a="1"/>
  <c r="DC554" i="5" s="1"/>
  <c r="CK554" i="5" a="1"/>
  <c r="CK554" i="5" s="1"/>
  <c r="CG554" i="5" a="1"/>
  <c r="CG554" i="5" s="1"/>
  <c r="CC554" i="5" a="1"/>
  <c r="CC554" i="5" s="1"/>
  <c r="BQ554" i="5" a="1"/>
  <c r="BQ554" i="5" s="1"/>
  <c r="BI554" i="5" a="1"/>
  <c r="BI554" i="5" s="1"/>
  <c r="BE554" i="5" a="1"/>
  <c r="BE554" i="5" s="1"/>
  <c r="BA554" i="5" a="1"/>
  <c r="BA554" i="5" s="1"/>
  <c r="AW554" i="5" a="1"/>
  <c r="AW554" i="5" s="1"/>
  <c r="AS554" i="5" a="1"/>
  <c r="AS554" i="5" s="1"/>
  <c r="AK554" i="5" a="1"/>
  <c r="AK554" i="5" s="1"/>
  <c r="AG554" i="5" a="1"/>
  <c r="AG554" i="5" s="1"/>
  <c r="AC554" i="5" a="1"/>
  <c r="AC554" i="5" s="1"/>
  <c r="Y554" i="5" a="1"/>
  <c r="Y554" i="5" s="1"/>
  <c r="U554" i="5" a="1"/>
  <c r="U554" i="5" s="1"/>
  <c r="Q554" i="5" a="1"/>
  <c r="Q554" i="5" s="1"/>
  <c r="M554" i="5" a="1"/>
  <c r="M554" i="5" s="1"/>
  <c r="I554" i="5" a="1"/>
  <c r="I554" i="5" s="1"/>
  <c r="E554" i="5" a="1"/>
  <c r="E554" i="5" s="1"/>
  <c r="DJ554" i="5" a="1"/>
  <c r="DJ554" i="5" s="1"/>
  <c r="DF554" i="5" a="1"/>
  <c r="DF554" i="5" s="1"/>
  <c r="DB554" i="5" a="1"/>
  <c r="DB554" i="5" s="1"/>
  <c r="CJ554" i="5" a="1"/>
  <c r="CJ554" i="5" s="1"/>
  <c r="CF554" i="5" a="1"/>
  <c r="CF554" i="5" s="1"/>
  <c r="CB554" i="5" a="1"/>
  <c r="CB554" i="5" s="1"/>
  <c r="BL554" i="5" a="1"/>
  <c r="BL554" i="5" s="1"/>
  <c r="BH554" i="5" a="1"/>
  <c r="BH554" i="5" s="1"/>
  <c r="BD554" i="5" a="1"/>
  <c r="BD554" i="5" s="1"/>
  <c r="AZ554" i="5" a="1"/>
  <c r="AZ554" i="5" s="1"/>
  <c r="AV554" i="5" a="1"/>
  <c r="AV554" i="5" s="1"/>
  <c r="DE554" i="5" a="1"/>
  <c r="DE554" i="5" s="1"/>
  <c r="AY554" i="5" a="1"/>
  <c r="AY554" i="5" s="1"/>
  <c r="AJ554" i="5" a="1"/>
  <c r="AJ554" i="5" s="1"/>
  <c r="AA554" i="5" a="1"/>
  <c r="AA554" i="5" s="1"/>
  <c r="D554" i="5" a="1"/>
  <c r="D554" i="5" s="1"/>
  <c r="CE554" i="5" a="1"/>
  <c r="CE554" i="5" s="1"/>
  <c r="X554" i="5" a="1"/>
  <c r="X554" i="5" s="1"/>
  <c r="O554" i="5" a="1"/>
  <c r="O554" i="5" s="1"/>
  <c r="BG554" i="5" a="1"/>
  <c r="BG554" i="5" s="1"/>
  <c r="AI554" i="5" a="1"/>
  <c r="AI554" i="5" s="1"/>
  <c r="L554" i="5" a="1"/>
  <c r="L554" i="5" s="1"/>
  <c r="C554" i="5" a="1"/>
  <c r="C554" i="5" s="1"/>
  <c r="A555" i="5"/>
  <c r="DA554" i="5" a="1"/>
  <c r="DA554" i="5" s="1"/>
  <c r="AU554" i="5" a="1"/>
  <c r="AU554" i="5" s="1"/>
  <c r="AF554" i="5" a="1"/>
  <c r="AF554" i="5" s="1"/>
  <c r="W554" i="5" a="1"/>
  <c r="W554" i="5" s="1"/>
  <c r="CA554" i="5" a="1"/>
  <c r="CA554" i="5" s="1"/>
  <c r="AO554" i="5" s="1"/>
  <c r="T554" i="5" a="1"/>
  <c r="T554" i="5" s="1"/>
  <c r="K554" i="5" a="1"/>
  <c r="K554" i="5" s="1"/>
  <c r="DI554" i="5" a="1"/>
  <c r="DI554" i="5" s="1"/>
  <c r="BC554" i="5" a="1"/>
  <c r="BC554" i="5" s="1"/>
  <c r="AE554" i="5" a="1"/>
  <c r="AE554" i="5" s="1"/>
  <c r="H554" i="5" a="1"/>
  <c r="H554" i="5" s="1"/>
  <c r="P554" i="5" a="1"/>
  <c r="P554" i="5" s="1"/>
  <c r="G554" i="5" a="1"/>
  <c r="G554" i="5" s="1"/>
  <c r="CI554" i="5" a="1"/>
  <c r="CI554" i="5" s="1"/>
  <c r="AB554" i="5" a="1"/>
  <c r="AB554" i="5" s="1"/>
  <c r="BK554" i="5" a="1"/>
  <c r="BK554" i="5" s="1"/>
  <c r="S554" i="5" a="1"/>
  <c r="S554" i="5" s="1"/>
  <c r="DK555" i="5" l="1" a="1"/>
  <c r="DK555" i="5" s="1"/>
  <c r="DG555" i="5" a="1"/>
  <c r="DG555" i="5" s="1"/>
  <c r="DC555" i="5" a="1"/>
  <c r="DC555" i="5" s="1"/>
  <c r="CK555" i="5" a="1"/>
  <c r="CK555" i="5" s="1"/>
  <c r="CG555" i="5" a="1"/>
  <c r="CG555" i="5" s="1"/>
  <c r="CC555" i="5" a="1"/>
  <c r="CC555" i="5" s="1"/>
  <c r="BQ555" i="5" a="1"/>
  <c r="BQ555" i="5" s="1"/>
  <c r="BI555" i="5" a="1"/>
  <c r="BI555" i="5" s="1"/>
  <c r="BE555" i="5" a="1"/>
  <c r="BE555" i="5" s="1"/>
  <c r="BA555" i="5" a="1"/>
  <c r="BA555" i="5" s="1"/>
  <c r="AW555" i="5" a="1"/>
  <c r="AW555" i="5" s="1"/>
  <c r="AS555" i="5" a="1"/>
  <c r="AS555" i="5" s="1"/>
  <c r="AK555" i="5" a="1"/>
  <c r="AK555" i="5" s="1"/>
  <c r="AG555" i="5" a="1"/>
  <c r="AG555" i="5" s="1"/>
  <c r="AC555" i="5" a="1"/>
  <c r="AC555" i="5" s="1"/>
  <c r="Y555" i="5" a="1"/>
  <c r="Y555" i="5" s="1"/>
  <c r="U555" i="5" a="1"/>
  <c r="U555" i="5" s="1"/>
  <c r="Q555" i="5" a="1"/>
  <c r="Q555" i="5" s="1"/>
  <c r="M555" i="5" a="1"/>
  <c r="M555" i="5" s="1"/>
  <c r="I555" i="5" a="1"/>
  <c r="I555" i="5" s="1"/>
  <c r="E555" i="5" a="1"/>
  <c r="E555" i="5" s="1"/>
  <c r="DJ555" i="5" a="1"/>
  <c r="DJ555" i="5" s="1"/>
  <c r="DF555" i="5" a="1"/>
  <c r="DF555" i="5" s="1"/>
  <c r="DB555" i="5" a="1"/>
  <c r="DB555" i="5" s="1"/>
  <c r="CJ555" i="5" a="1"/>
  <c r="CJ555" i="5" s="1"/>
  <c r="CF555" i="5" a="1"/>
  <c r="CF555" i="5" s="1"/>
  <c r="CB555" i="5" a="1"/>
  <c r="CB555" i="5" s="1"/>
  <c r="BL555" i="5" a="1"/>
  <c r="BL555" i="5" s="1"/>
  <c r="BH555" i="5" a="1"/>
  <c r="BH555" i="5" s="1"/>
  <c r="BD555" i="5" a="1"/>
  <c r="BD555" i="5" s="1"/>
  <c r="AZ555" i="5" a="1"/>
  <c r="AZ555" i="5" s="1"/>
  <c r="AV555" i="5" a="1"/>
  <c r="AV555" i="5" s="1"/>
  <c r="AJ555" i="5" a="1"/>
  <c r="AJ555" i="5" s="1"/>
  <c r="AF555" i="5" a="1"/>
  <c r="AF555" i="5" s="1"/>
  <c r="AB555" i="5" a="1"/>
  <c r="AB555" i="5" s="1"/>
  <c r="X555" i="5" a="1"/>
  <c r="X555" i="5" s="1"/>
  <c r="T555" i="5" a="1"/>
  <c r="T555" i="5" s="1"/>
  <c r="P555" i="5" a="1"/>
  <c r="P555" i="5" s="1"/>
  <c r="L555" i="5" a="1"/>
  <c r="L555" i="5" s="1"/>
  <c r="H555" i="5" a="1"/>
  <c r="H555" i="5" s="1"/>
  <c r="D555" i="5" a="1"/>
  <c r="D555" i="5" s="1"/>
  <c r="DI555" i="5" a="1"/>
  <c r="DI555" i="5" s="1"/>
  <c r="DE555" i="5" a="1"/>
  <c r="DE555" i="5" s="1"/>
  <c r="DA555" i="5" a="1"/>
  <c r="DA555" i="5" s="1"/>
  <c r="CI555" i="5" a="1"/>
  <c r="CI555" i="5" s="1"/>
  <c r="CE555" i="5" a="1"/>
  <c r="CE555" i="5" s="1"/>
  <c r="CA555" i="5" a="1"/>
  <c r="CA555" i="5" s="1"/>
  <c r="AO555" i="5" s="1"/>
  <c r="BK555" i="5" a="1"/>
  <c r="BK555" i="5" s="1"/>
  <c r="BG555" i="5" a="1"/>
  <c r="BG555" i="5" s="1"/>
  <c r="BC555" i="5" a="1"/>
  <c r="BC555" i="5" s="1"/>
  <c r="AY555" i="5" a="1"/>
  <c r="AY555" i="5" s="1"/>
  <c r="AU555" i="5" a="1"/>
  <c r="AU555" i="5" s="1"/>
  <c r="DD555" i="5" a="1"/>
  <c r="DD555" i="5" s="1"/>
  <c r="AX555" i="5" a="1"/>
  <c r="AX555" i="5" s="1"/>
  <c r="AL555" i="5" a="1"/>
  <c r="AL555" i="5" s="1"/>
  <c r="O555" i="5" a="1"/>
  <c r="O555" i="5" s="1"/>
  <c r="F555" i="5" a="1"/>
  <c r="F555" i="5" s="1"/>
  <c r="A556" i="5"/>
  <c r="CD555" i="5" a="1"/>
  <c r="CD555" i="5" s="1"/>
  <c r="AI555" i="5" a="1"/>
  <c r="AI555" i="5" s="1"/>
  <c r="Z555" i="5" a="1"/>
  <c r="Z555" i="5" s="1"/>
  <c r="C555" i="5" a="1"/>
  <c r="C555" i="5" s="1"/>
  <c r="DL555" i="5" a="1"/>
  <c r="DL555" i="5" s="1"/>
  <c r="BF555" i="5" a="1"/>
  <c r="BF555" i="5" s="1"/>
  <c r="W555" i="5" a="1"/>
  <c r="W555" i="5" s="1"/>
  <c r="N555" i="5" a="1"/>
  <c r="N555" i="5" s="1"/>
  <c r="CL555" i="5" a="1"/>
  <c r="CL555" i="5" s="1"/>
  <c r="AT555" i="5" a="1"/>
  <c r="AT555" i="5" s="1"/>
  <c r="AH555" i="5" a="1"/>
  <c r="AH555" i="5" s="1"/>
  <c r="K555" i="5" a="1"/>
  <c r="K555" i="5" s="1"/>
  <c r="BR555" i="5" a="1"/>
  <c r="BR555" i="5" s="1"/>
  <c r="AE555" i="5" a="1"/>
  <c r="AE555" i="5" s="1"/>
  <c r="V555" i="5" a="1"/>
  <c r="V555" i="5" s="1"/>
  <c r="DH555" i="5" a="1"/>
  <c r="DH555" i="5" s="1"/>
  <c r="BB555" i="5" a="1"/>
  <c r="BB555" i="5" s="1"/>
  <c r="S555" i="5" a="1"/>
  <c r="S555" i="5" s="1"/>
  <c r="J555" i="5" a="1"/>
  <c r="J555" i="5" s="1"/>
  <c r="G555" i="5" a="1"/>
  <c r="G555" i="5" s="1"/>
  <c r="CH555" i="5" a="1"/>
  <c r="CH555" i="5" s="1"/>
  <c r="AD555" i="5" a="1"/>
  <c r="AD555" i="5" s="1"/>
  <c r="AA555" i="5" a="1"/>
  <c r="AA555" i="5" s="1"/>
  <c r="BJ555" i="5" a="1"/>
  <c r="BJ555" i="5" s="1"/>
  <c r="R555" i="5" a="1"/>
  <c r="R555" i="5" s="1"/>
  <c r="AL450" i="5" a="1"/>
  <c r="AL450" i="5" s="1"/>
  <c r="AH450" i="5" a="1"/>
  <c r="AH450" i="5" s="1"/>
  <c r="AD450" i="5" a="1"/>
  <c r="AD450" i="5" s="1"/>
  <c r="Z450" i="5" a="1"/>
  <c r="Z450" i="5" s="1"/>
  <c r="V450" i="5" a="1"/>
  <c r="V450" i="5" s="1"/>
  <c r="R450" i="5" a="1"/>
  <c r="R450" i="5" s="1"/>
  <c r="N450" i="5" a="1"/>
  <c r="N450" i="5" s="1"/>
  <c r="J450" i="5" a="1"/>
  <c r="J450" i="5" s="1"/>
  <c r="F450" i="5" a="1"/>
  <c r="F450" i="5" s="1"/>
  <c r="DK450" i="5" a="1"/>
  <c r="DK450" i="5" s="1"/>
  <c r="DG450" i="5" a="1"/>
  <c r="DG450" i="5" s="1"/>
  <c r="DC450" i="5" a="1"/>
  <c r="DC450" i="5" s="1"/>
  <c r="CK450" i="5" a="1"/>
  <c r="CK450" i="5" s="1"/>
  <c r="CG450" i="5" a="1"/>
  <c r="CG450" i="5" s="1"/>
  <c r="CC450" i="5" a="1"/>
  <c r="CC450" i="5" s="1"/>
  <c r="BQ450" i="5" a="1"/>
  <c r="BQ450" i="5" s="1"/>
  <c r="BI450" i="5" a="1"/>
  <c r="BI450" i="5" s="1"/>
  <c r="BE450" i="5" a="1"/>
  <c r="BE450" i="5" s="1"/>
  <c r="BA450" i="5" a="1"/>
  <c r="BA450" i="5" s="1"/>
  <c r="AW450" i="5" a="1"/>
  <c r="AW450" i="5" s="1"/>
  <c r="AS450" i="5" a="1"/>
  <c r="AS450" i="5" s="1"/>
  <c r="AK450" i="5" a="1"/>
  <c r="AK450" i="5" s="1"/>
  <c r="AG450" i="5" a="1"/>
  <c r="AG450" i="5" s="1"/>
  <c r="AC450" i="5" a="1"/>
  <c r="AC450" i="5" s="1"/>
  <c r="Y450" i="5" a="1"/>
  <c r="Y450" i="5" s="1"/>
  <c r="U450" i="5" a="1"/>
  <c r="U450" i="5" s="1"/>
  <c r="Q450" i="5" a="1"/>
  <c r="Q450" i="5" s="1"/>
  <c r="M450" i="5" a="1"/>
  <c r="M450" i="5" s="1"/>
  <c r="I450" i="5" a="1"/>
  <c r="I450" i="5" s="1"/>
  <c r="E450" i="5" a="1"/>
  <c r="E450" i="5" s="1"/>
  <c r="DJ450" i="5" a="1"/>
  <c r="DJ450" i="5" s="1"/>
  <c r="DF450" i="5" a="1"/>
  <c r="DF450" i="5" s="1"/>
  <c r="DB450" i="5" a="1"/>
  <c r="DB450" i="5" s="1"/>
  <c r="CJ450" i="5" a="1"/>
  <c r="CJ450" i="5" s="1"/>
  <c r="CF450" i="5" a="1"/>
  <c r="CF450" i="5" s="1"/>
  <c r="CB450" i="5" a="1"/>
  <c r="CB450" i="5" s="1"/>
  <c r="BL450" i="5" a="1"/>
  <c r="BL450" i="5" s="1"/>
  <c r="BH450" i="5" a="1"/>
  <c r="BH450" i="5" s="1"/>
  <c r="BD450" i="5" a="1"/>
  <c r="BD450" i="5" s="1"/>
  <c r="AZ450" i="5" a="1"/>
  <c r="AZ450" i="5" s="1"/>
  <c r="AV450" i="5" a="1"/>
  <c r="AV450" i="5" s="1"/>
  <c r="AJ450" i="5" a="1"/>
  <c r="AJ450" i="5" s="1"/>
  <c r="AF450" i="5" a="1"/>
  <c r="AF450" i="5" s="1"/>
  <c r="AB450" i="5" a="1"/>
  <c r="AB450" i="5" s="1"/>
  <c r="X450" i="5" a="1"/>
  <c r="X450" i="5" s="1"/>
  <c r="T450" i="5" a="1"/>
  <c r="T450" i="5" s="1"/>
  <c r="P450" i="5" a="1"/>
  <c r="P450" i="5" s="1"/>
  <c r="L450" i="5" a="1"/>
  <c r="L450" i="5" s="1"/>
  <c r="H450" i="5" a="1"/>
  <c r="H450" i="5" s="1"/>
  <c r="D450" i="5" a="1"/>
  <c r="D450" i="5" s="1"/>
  <c r="DI450" i="5" a="1"/>
  <c r="DI450" i="5" s="1"/>
  <c r="DE450" i="5" a="1"/>
  <c r="DE450" i="5" s="1"/>
  <c r="DA450" i="5" a="1"/>
  <c r="DA450" i="5" s="1"/>
  <c r="CI450" i="5" a="1"/>
  <c r="CI450" i="5" s="1"/>
  <c r="CE450" i="5" a="1"/>
  <c r="CE450" i="5" s="1"/>
  <c r="CA450" i="5" a="1"/>
  <c r="CA450" i="5" s="1"/>
  <c r="AO450" i="5" s="1"/>
  <c r="BK450" i="5" a="1"/>
  <c r="BK450" i="5" s="1"/>
  <c r="BG450" i="5" a="1"/>
  <c r="BG450" i="5" s="1"/>
  <c r="BC450" i="5" a="1"/>
  <c r="BC450" i="5" s="1"/>
  <c r="AY450" i="5" a="1"/>
  <c r="AY450" i="5" s="1"/>
  <c r="AU450" i="5" a="1"/>
  <c r="AU450" i="5" s="1"/>
  <c r="A451" i="5"/>
  <c r="AI450" i="5" a="1"/>
  <c r="AI450" i="5" s="1"/>
  <c r="AE450" i="5" a="1"/>
  <c r="AE450" i="5" s="1"/>
  <c r="AA450" i="5" a="1"/>
  <c r="AA450" i="5" s="1"/>
  <c r="W450" i="5" a="1"/>
  <c r="W450" i="5" s="1"/>
  <c r="S450" i="5" a="1"/>
  <c r="S450" i="5" s="1"/>
  <c r="O450" i="5" a="1"/>
  <c r="O450" i="5" s="1"/>
  <c r="K450" i="5" a="1"/>
  <c r="K450" i="5" s="1"/>
  <c r="G450" i="5" a="1"/>
  <c r="G450" i="5" s="1"/>
  <c r="C450" i="5" a="1"/>
  <c r="C450" i="5" s="1"/>
  <c r="CH450" i="5" a="1"/>
  <c r="CH450" i="5" s="1"/>
  <c r="CD450" i="5" a="1"/>
  <c r="CD450" i="5" s="1"/>
  <c r="BR450" i="5" a="1"/>
  <c r="BR450" i="5" s="1"/>
  <c r="BJ450" i="5" a="1"/>
  <c r="BJ450" i="5" s="1"/>
  <c r="DL450" i="5" a="1"/>
  <c r="DL450" i="5" s="1"/>
  <c r="BF450" i="5" a="1"/>
  <c r="BF450" i="5" s="1"/>
  <c r="DH450" i="5" a="1"/>
  <c r="DH450" i="5" s="1"/>
  <c r="BB450" i="5" a="1"/>
  <c r="BB450" i="5" s="1"/>
  <c r="DD450" i="5" a="1"/>
  <c r="DD450" i="5" s="1"/>
  <c r="AX450" i="5" a="1"/>
  <c r="AX450" i="5" s="1"/>
  <c r="CL450" i="5" a="1"/>
  <c r="CL450" i="5" s="1"/>
  <c r="AT450" i="5" a="1"/>
  <c r="AT450" i="5" s="1"/>
  <c r="DJ213" i="5" a="1"/>
  <c r="DJ213" i="5" s="1"/>
  <c r="DF213" i="5" a="1"/>
  <c r="DF213" i="5" s="1"/>
  <c r="DB213" i="5" a="1"/>
  <c r="DB213" i="5" s="1"/>
  <c r="CJ213" i="5" a="1"/>
  <c r="CJ213" i="5" s="1"/>
  <c r="CF213" i="5" a="1"/>
  <c r="CF213" i="5" s="1"/>
  <c r="CB213" i="5" a="1"/>
  <c r="CB213" i="5" s="1"/>
  <c r="BL213" i="5" a="1"/>
  <c r="BL213" i="5" s="1"/>
  <c r="BH213" i="5" a="1"/>
  <c r="BH213" i="5" s="1"/>
  <c r="BD213" i="5" a="1"/>
  <c r="BD213" i="5" s="1"/>
  <c r="AZ213" i="5" a="1"/>
  <c r="AZ213" i="5" s="1"/>
  <c r="AV213" i="5" a="1"/>
  <c r="AV213" i="5" s="1"/>
  <c r="AJ213" i="5" a="1"/>
  <c r="AJ213" i="5" s="1"/>
  <c r="AF213" i="5" a="1"/>
  <c r="AF213" i="5" s="1"/>
  <c r="AB213" i="5" a="1"/>
  <c r="AB213" i="5" s="1"/>
  <c r="X213" i="5" a="1"/>
  <c r="X213" i="5" s="1"/>
  <c r="T213" i="5" a="1"/>
  <c r="T213" i="5" s="1"/>
  <c r="P213" i="5" a="1"/>
  <c r="P213" i="5" s="1"/>
  <c r="L213" i="5" a="1"/>
  <c r="L213" i="5" s="1"/>
  <c r="H213" i="5" a="1"/>
  <c r="H213" i="5" s="1"/>
  <c r="D213" i="5" a="1"/>
  <c r="D213" i="5" s="1"/>
  <c r="A214" i="5"/>
  <c r="DL213" i="5" a="1"/>
  <c r="DL213" i="5" s="1"/>
  <c r="DG213" i="5" a="1"/>
  <c r="DG213" i="5" s="1"/>
  <c r="DA213" i="5" a="1"/>
  <c r="DA213" i="5" s="1"/>
  <c r="CH213" i="5" a="1"/>
  <c r="CH213" i="5" s="1"/>
  <c r="CC213" i="5" a="1"/>
  <c r="CC213" i="5" s="1"/>
  <c r="BK213" i="5" a="1"/>
  <c r="BK213" i="5" s="1"/>
  <c r="BF213" i="5" a="1"/>
  <c r="BF213" i="5" s="1"/>
  <c r="BA213" i="5" a="1"/>
  <c r="BA213" i="5" s="1"/>
  <c r="AU213" i="5" a="1"/>
  <c r="AU213" i="5" s="1"/>
  <c r="AH213" i="5" a="1"/>
  <c r="AH213" i="5" s="1"/>
  <c r="AC213" i="5" a="1"/>
  <c r="AC213" i="5" s="1"/>
  <c r="W213" i="5" a="1"/>
  <c r="W213" i="5" s="1"/>
  <c r="R213" i="5" a="1"/>
  <c r="R213" i="5" s="1"/>
  <c r="M213" i="5" a="1"/>
  <c r="M213" i="5" s="1"/>
  <c r="G213" i="5" a="1"/>
  <c r="G213" i="5" s="1"/>
  <c r="DI213" i="5" a="1"/>
  <c r="DI213" i="5" s="1"/>
  <c r="DC213" i="5" a="1"/>
  <c r="DC213" i="5" s="1"/>
  <c r="CG213" i="5" a="1"/>
  <c r="CG213" i="5" s="1"/>
  <c r="BR213" i="5" a="1"/>
  <c r="BR213" i="5" s="1"/>
  <c r="BG213" i="5" a="1"/>
  <c r="BG213" i="5" s="1"/>
  <c r="AY213" i="5" a="1"/>
  <c r="AY213" i="5" s="1"/>
  <c r="AS213" i="5" a="1"/>
  <c r="AS213" i="5" s="1"/>
  <c r="AK213" i="5" a="1"/>
  <c r="AK213" i="5" s="1"/>
  <c r="AD213" i="5" a="1"/>
  <c r="AD213" i="5" s="1"/>
  <c r="V213" i="5" a="1"/>
  <c r="V213" i="5" s="1"/>
  <c r="O213" i="5" a="1"/>
  <c r="O213" i="5" s="1"/>
  <c r="I213" i="5" a="1"/>
  <c r="I213" i="5" s="1"/>
  <c r="DE213" i="5" a="1"/>
  <c r="DE213" i="5" s="1"/>
  <c r="CK213" i="5" a="1"/>
  <c r="CK213" i="5" s="1"/>
  <c r="CD213" i="5" a="1"/>
  <c r="CD213" i="5" s="1"/>
  <c r="BJ213" i="5" a="1"/>
  <c r="BJ213" i="5" s="1"/>
  <c r="BC213" i="5" a="1"/>
  <c r="BC213" i="5" s="1"/>
  <c r="AW213" i="5" a="1"/>
  <c r="AW213" i="5" s="1"/>
  <c r="AG213" i="5" a="1"/>
  <c r="AG213" i="5" s="1"/>
  <c r="Z213" i="5" a="1"/>
  <c r="Z213" i="5" s="1"/>
  <c r="S213" i="5" a="1"/>
  <c r="S213" i="5" s="1"/>
  <c r="K213" i="5" a="1"/>
  <c r="K213" i="5" s="1"/>
  <c r="E213" i="5" a="1"/>
  <c r="E213" i="5" s="1"/>
  <c r="CA213" i="5" a="1"/>
  <c r="CA213" i="5" s="1"/>
  <c r="AO213" i="5" s="1"/>
  <c r="U213" i="5" a="1"/>
  <c r="U213" i="5" s="1"/>
  <c r="BQ213" i="5" a="1"/>
  <c r="BQ213" i="5" s="1"/>
  <c r="Q213" i="5" a="1"/>
  <c r="Q213" i="5" s="1"/>
  <c r="DK213" i="5" a="1"/>
  <c r="DK213" i="5" s="1"/>
  <c r="BI213" i="5" a="1"/>
  <c r="BI213" i="5" s="1"/>
  <c r="N213" i="5" a="1"/>
  <c r="N213" i="5" s="1"/>
  <c r="DH213" i="5" a="1"/>
  <c r="DH213" i="5" s="1"/>
  <c r="BE213" i="5" a="1"/>
  <c r="BE213" i="5" s="1"/>
  <c r="AL213" i="5" a="1"/>
  <c r="AL213" i="5" s="1"/>
  <c r="J213" i="5" a="1"/>
  <c r="J213" i="5" s="1"/>
  <c r="DD213" i="5" a="1"/>
  <c r="DD213" i="5" s="1"/>
  <c r="BB213" i="5" a="1"/>
  <c r="BB213" i="5" s="1"/>
  <c r="AI213" i="5" a="1"/>
  <c r="AI213" i="5" s="1"/>
  <c r="F213" i="5" a="1"/>
  <c r="F213" i="5" s="1"/>
  <c r="CL213" i="5" a="1"/>
  <c r="CL213" i="5" s="1"/>
  <c r="AX213" i="5" a="1"/>
  <c r="AX213" i="5" s="1"/>
  <c r="AE213" i="5" a="1"/>
  <c r="AE213" i="5" s="1"/>
  <c r="C213" i="5" a="1"/>
  <c r="C213" i="5" s="1"/>
  <c r="CI213" i="5" a="1"/>
  <c r="CI213" i="5" s="1"/>
  <c r="AT213" i="5" a="1"/>
  <c r="AT213" i="5" s="1"/>
  <c r="AA213" i="5" a="1"/>
  <c r="AA213" i="5" s="1"/>
  <c r="CE213" i="5" a="1"/>
  <c r="CE213" i="5" s="1"/>
  <c r="Y213" i="5" a="1"/>
  <c r="Y213" i="5" s="1"/>
  <c r="DL378" i="5" a="1"/>
  <c r="DL378" i="5" s="1"/>
  <c r="DH378" i="5" a="1"/>
  <c r="DH378" i="5" s="1"/>
  <c r="DD378" i="5" a="1"/>
  <c r="DD378" i="5" s="1"/>
  <c r="CL378" i="5" a="1"/>
  <c r="CL378" i="5" s="1"/>
  <c r="CH378" i="5" a="1"/>
  <c r="CH378" i="5" s="1"/>
  <c r="CD378" i="5" a="1"/>
  <c r="CD378" i="5" s="1"/>
  <c r="BR378" i="5" a="1"/>
  <c r="BR378" i="5" s="1"/>
  <c r="BJ378" i="5" a="1"/>
  <c r="BJ378" i="5" s="1"/>
  <c r="BF378" i="5" a="1"/>
  <c r="BF378" i="5" s="1"/>
  <c r="BB378" i="5" a="1"/>
  <c r="BB378" i="5" s="1"/>
  <c r="AX378" i="5" a="1"/>
  <c r="AX378" i="5" s="1"/>
  <c r="AT378" i="5" a="1"/>
  <c r="AT378" i="5" s="1"/>
  <c r="DK378" i="5" a="1"/>
  <c r="DK378" i="5" s="1"/>
  <c r="DG378" i="5" a="1"/>
  <c r="DG378" i="5" s="1"/>
  <c r="DC378" i="5" a="1"/>
  <c r="DC378" i="5" s="1"/>
  <c r="CK378" i="5" a="1"/>
  <c r="CK378" i="5" s="1"/>
  <c r="CG378" i="5" a="1"/>
  <c r="CG378" i="5" s="1"/>
  <c r="CC378" i="5" a="1"/>
  <c r="CC378" i="5" s="1"/>
  <c r="BQ378" i="5" a="1"/>
  <c r="BQ378" i="5" s="1"/>
  <c r="BI378" i="5" a="1"/>
  <c r="BI378" i="5" s="1"/>
  <c r="BE378" i="5" a="1"/>
  <c r="BE378" i="5" s="1"/>
  <c r="BA378" i="5" a="1"/>
  <c r="BA378" i="5" s="1"/>
  <c r="AW378" i="5" a="1"/>
  <c r="AW378" i="5" s="1"/>
  <c r="AS378" i="5" a="1"/>
  <c r="AS378" i="5" s="1"/>
  <c r="AJ378" i="5" a="1"/>
  <c r="AJ378" i="5" s="1"/>
  <c r="AE378" i="5" a="1"/>
  <c r="AE378" i="5" s="1"/>
  <c r="Y378" i="5" a="1"/>
  <c r="Y378" i="5" s="1"/>
  <c r="T378" i="5" a="1"/>
  <c r="T378" i="5" s="1"/>
  <c r="O378" i="5" a="1"/>
  <c r="O378" i="5" s="1"/>
  <c r="I378" i="5" a="1"/>
  <c r="I378" i="5" s="1"/>
  <c r="D378" i="5" a="1"/>
  <c r="D378" i="5" s="1"/>
  <c r="DI378" i="5" a="1"/>
  <c r="DI378" i="5" s="1"/>
  <c r="CJ378" i="5" a="1"/>
  <c r="CJ378" i="5" s="1"/>
  <c r="CE378" i="5" a="1"/>
  <c r="CE378" i="5" s="1"/>
  <c r="BH378" i="5" a="1"/>
  <c r="BH378" i="5" s="1"/>
  <c r="BC378" i="5" a="1"/>
  <c r="BC378" i="5" s="1"/>
  <c r="AD378" i="5" a="1"/>
  <c r="AD378" i="5" s="1"/>
  <c r="N378" i="5" a="1"/>
  <c r="N378" i="5" s="1"/>
  <c r="DB378" i="5" a="1"/>
  <c r="DB378" i="5" s="1"/>
  <c r="CI378" i="5" a="1"/>
  <c r="CI378" i="5" s="1"/>
  <c r="BL378" i="5" a="1"/>
  <c r="BL378" i="5" s="1"/>
  <c r="BG378" i="5" a="1"/>
  <c r="BG378" i="5" s="1"/>
  <c r="AV378" i="5" a="1"/>
  <c r="AV378" i="5" s="1"/>
  <c r="AH378" i="5" a="1"/>
  <c r="AH378" i="5" s="1"/>
  <c r="R378" i="5" a="1"/>
  <c r="R378" i="5" s="1"/>
  <c r="A379" i="5"/>
  <c r="AG378" i="5" a="1"/>
  <c r="AG378" i="5" s="1"/>
  <c r="AB378" i="5" a="1"/>
  <c r="AB378" i="5" s="1"/>
  <c r="W378" i="5" a="1"/>
  <c r="W378" i="5" s="1"/>
  <c r="Q378" i="5" a="1"/>
  <c r="Q378" i="5" s="1"/>
  <c r="L378" i="5" a="1"/>
  <c r="L378" i="5" s="1"/>
  <c r="G378" i="5" a="1"/>
  <c r="G378" i="5" s="1"/>
  <c r="DA378" i="5" a="1"/>
  <c r="DA378" i="5" s="1"/>
  <c r="CB378" i="5" a="1"/>
  <c r="CB378" i="5" s="1"/>
  <c r="AU378" i="5" a="1"/>
  <c r="AU378" i="5" s="1"/>
  <c r="AI378" i="5" a="1"/>
  <c r="AI378" i="5" s="1"/>
  <c r="X378" i="5" a="1"/>
  <c r="X378" i="5" s="1"/>
  <c r="M378" i="5" a="1"/>
  <c r="M378" i="5" s="1"/>
  <c r="C378" i="5" a="1"/>
  <c r="C378" i="5" s="1"/>
  <c r="V378" i="5" a="1"/>
  <c r="V378" i="5" s="1"/>
  <c r="DJ378" i="5" a="1"/>
  <c r="DJ378" i="5" s="1"/>
  <c r="CA378" i="5" a="1"/>
  <c r="CA378" i="5" s="1"/>
  <c r="AO378" i="5" s="1"/>
  <c r="BD378" i="5" a="1"/>
  <c r="BD378" i="5" s="1"/>
  <c r="AF378" i="5" a="1"/>
  <c r="AF378" i="5" s="1"/>
  <c r="U378" i="5" a="1"/>
  <c r="U378" i="5" s="1"/>
  <c r="K378" i="5" a="1"/>
  <c r="K378" i="5" s="1"/>
  <c r="J378" i="5" a="1"/>
  <c r="J378" i="5" s="1"/>
  <c r="DF378" i="5" a="1"/>
  <c r="DF378" i="5" s="1"/>
  <c r="BK378" i="5" a="1"/>
  <c r="BK378" i="5" s="1"/>
  <c r="AZ378" i="5" a="1"/>
  <c r="AZ378" i="5" s="1"/>
  <c r="AC378" i="5" a="1"/>
  <c r="AC378" i="5" s="1"/>
  <c r="S378" i="5" a="1"/>
  <c r="S378" i="5" s="1"/>
  <c r="H378" i="5" a="1"/>
  <c r="H378" i="5" s="1"/>
  <c r="AL378" i="5" a="1"/>
  <c r="AL378" i="5" s="1"/>
  <c r="F378" i="5" a="1"/>
  <c r="F378" i="5" s="1"/>
  <c r="Z378" i="5" a="1"/>
  <c r="Z378" i="5" s="1"/>
  <c r="CF378" i="5" a="1"/>
  <c r="CF378" i="5" s="1"/>
  <c r="E378" i="5" a="1"/>
  <c r="E378" i="5" s="1"/>
  <c r="AY378" i="5" a="1"/>
  <c r="AY378" i="5" s="1"/>
  <c r="AK378" i="5" a="1"/>
  <c r="AK378" i="5" s="1"/>
  <c r="AA378" i="5" a="1"/>
  <c r="AA378" i="5" s="1"/>
  <c r="DE378" i="5" a="1"/>
  <c r="DE378" i="5" s="1"/>
  <c r="P378" i="5" a="1"/>
  <c r="P378" i="5" s="1"/>
  <c r="AK35" i="5" a="1"/>
  <c r="AK35" i="5" s="1"/>
  <c r="AG35" i="5" a="1"/>
  <c r="AG35" i="5" s="1"/>
  <c r="AC35" i="5" a="1"/>
  <c r="AC35" i="5" s="1"/>
  <c r="Y35" i="5" a="1"/>
  <c r="Y35" i="5" s="1"/>
  <c r="U35" i="5" a="1"/>
  <c r="U35" i="5" s="1"/>
  <c r="Q35" i="5" a="1"/>
  <c r="Q35" i="5" s="1"/>
  <c r="M35" i="5" a="1"/>
  <c r="M35" i="5" s="1"/>
  <c r="I35" i="5" a="1"/>
  <c r="I35" i="5" s="1"/>
  <c r="E35" i="5" a="1"/>
  <c r="E35" i="5" s="1"/>
  <c r="DJ35" i="5" a="1"/>
  <c r="DJ35" i="5" s="1"/>
  <c r="DA35" i="5" a="1"/>
  <c r="DA35" i="5" s="1"/>
  <c r="CD35" i="5" a="1"/>
  <c r="CD35" i="5" s="1"/>
  <c r="BI35" i="5" a="1"/>
  <c r="BI35" i="5" s="1"/>
  <c r="BD35" i="5" a="1"/>
  <c r="BD35" i="5" s="1"/>
  <c r="AU35" i="5" a="1"/>
  <c r="AU35" i="5" s="1"/>
  <c r="AD35" i="5" a="1"/>
  <c r="AD35" i="5" s="1"/>
  <c r="P35" i="5" a="1"/>
  <c r="P35" i="5" s="1"/>
  <c r="G35" i="5" a="1"/>
  <c r="G35" i="5" s="1"/>
  <c r="DF35" i="5" a="1"/>
  <c r="DF35" i="5" s="1"/>
  <c r="CB35" i="5" a="1"/>
  <c r="CB35" i="5" s="1"/>
  <c r="BK35" i="5" a="1"/>
  <c r="BK35" i="5" s="1"/>
  <c r="BF35" i="5" a="1"/>
  <c r="BF35" i="5" s="1"/>
  <c r="BA35" i="5" a="1"/>
  <c r="BA35" i="5" s="1"/>
  <c r="AH35" i="5" a="1"/>
  <c r="AH35" i="5" s="1"/>
  <c r="H35" i="5" a="1"/>
  <c r="H35" i="5" s="1"/>
  <c r="C35" i="5" a="1"/>
  <c r="C35" i="5" s="1"/>
  <c r="CF35" i="5" a="1"/>
  <c r="CF35" i="5" s="1"/>
  <c r="CA35" i="5" a="1"/>
  <c r="CA35" i="5" s="1"/>
  <c r="AO35" i="5" s="1"/>
  <c r="BJ35" i="5" a="1"/>
  <c r="BJ35" i="5" s="1"/>
  <c r="BE35" i="5" a="1"/>
  <c r="BE35" i="5" s="1"/>
  <c r="AY35" i="5" a="1"/>
  <c r="AY35" i="5" s="1"/>
  <c r="AT35" i="5" a="1"/>
  <c r="AT35" i="5" s="1"/>
  <c r="AL35" i="5" a="1"/>
  <c r="AL35" i="5" s="1"/>
  <c r="L35" i="5" a="1"/>
  <c r="L35" i="5" s="1"/>
  <c r="DI35" i="5" a="1"/>
  <c r="DI35" i="5" s="1"/>
  <c r="DD35" i="5" a="1"/>
  <c r="DD35" i="5" s="1"/>
  <c r="CK35" i="5" a="1"/>
  <c r="CK35" i="5" s="1"/>
  <c r="AF35" i="5" a="1"/>
  <c r="AF35" i="5" s="1"/>
  <c r="AA35" i="5" a="1"/>
  <c r="AA35" i="5" s="1"/>
  <c r="V35" i="5" a="1"/>
  <c r="V35" i="5" s="1"/>
  <c r="K35" i="5" a="1"/>
  <c r="K35" i="5" s="1"/>
  <c r="F35" i="5" a="1"/>
  <c r="F35" i="5" s="1"/>
  <c r="DH35" i="5" a="1"/>
  <c r="DH35" i="5" s="1"/>
  <c r="DC35" i="5" a="1"/>
  <c r="DC35" i="5" s="1"/>
  <c r="BQ35" i="5" a="1"/>
  <c r="BQ35" i="5" s="1"/>
  <c r="AJ35" i="5" a="1"/>
  <c r="AJ35" i="5" s="1"/>
  <c r="AE35" i="5" a="1"/>
  <c r="AE35" i="5" s="1"/>
  <c r="Z35" i="5" a="1"/>
  <c r="Z35" i="5" s="1"/>
  <c r="T35" i="5" a="1"/>
  <c r="T35" i="5" s="1"/>
  <c r="O35" i="5" a="1"/>
  <c r="O35" i="5" s="1"/>
  <c r="J35" i="5" a="1"/>
  <c r="J35" i="5" s="1"/>
  <c r="A36" i="5"/>
  <c r="DB35" i="5" a="1"/>
  <c r="DB35" i="5" s="1"/>
  <c r="CI35" i="5" a="1"/>
  <c r="CI35" i="5" s="1"/>
  <c r="BL35" i="5" a="1"/>
  <c r="BL35" i="5" s="1"/>
  <c r="BG35" i="5" a="1"/>
  <c r="BG35" i="5" s="1"/>
  <c r="BB35" i="5" a="1"/>
  <c r="BB35" i="5" s="1"/>
  <c r="AW35" i="5" a="1"/>
  <c r="AW35" i="5" s="1"/>
  <c r="D35" i="5" a="1"/>
  <c r="D35" i="5" s="1"/>
  <c r="BR35" i="5" a="1"/>
  <c r="BR35" i="5" s="1"/>
  <c r="AZ35" i="5" a="1"/>
  <c r="AZ35" i="5" s="1"/>
  <c r="X35" i="5" a="1"/>
  <c r="X35" i="5" s="1"/>
  <c r="CL35" i="5" a="1"/>
  <c r="CL35" i="5" s="1"/>
  <c r="AX35" i="5" a="1"/>
  <c r="AX35" i="5" s="1"/>
  <c r="W35" i="5" a="1"/>
  <c r="W35" i="5" s="1"/>
  <c r="DL35" i="5" a="1"/>
  <c r="DL35" i="5" s="1"/>
  <c r="CJ35" i="5" a="1"/>
  <c r="CJ35" i="5" s="1"/>
  <c r="AV35" i="5" a="1"/>
  <c r="AV35" i="5" s="1"/>
  <c r="AI35" i="5" a="1"/>
  <c r="AI35" i="5" s="1"/>
  <c r="DK35" i="5" a="1"/>
  <c r="DK35" i="5" s="1"/>
  <c r="CH35" i="5" a="1"/>
  <c r="CH35" i="5" s="1"/>
  <c r="BH35" i="5" a="1"/>
  <c r="BH35" i="5" s="1"/>
  <c r="S35" i="5" a="1"/>
  <c r="S35" i="5" s="1"/>
  <c r="CG35" i="5" a="1"/>
  <c r="CG35" i="5" s="1"/>
  <c r="AS35" i="5" a="1"/>
  <c r="AS35" i="5" s="1"/>
  <c r="R35" i="5" a="1"/>
  <c r="R35" i="5" s="1"/>
  <c r="DG35" i="5" a="1"/>
  <c r="DG35" i="5" s="1"/>
  <c r="CE35" i="5" a="1"/>
  <c r="CE35" i="5" s="1"/>
  <c r="DE35" i="5" a="1"/>
  <c r="DE35" i="5" s="1"/>
  <c r="CC35" i="5" a="1"/>
  <c r="CC35" i="5" s="1"/>
  <c r="BC35" i="5" a="1"/>
  <c r="BC35" i="5" s="1"/>
  <c r="AB35" i="5" a="1"/>
  <c r="AB35" i="5" s="1"/>
  <c r="N35" i="5" a="1"/>
  <c r="N35" i="5" s="1"/>
  <c r="AJ36" i="5" l="1" a="1"/>
  <c r="AJ36" i="5" s="1"/>
  <c r="AF36" i="5" a="1"/>
  <c r="AF36" i="5" s="1"/>
  <c r="AB36" i="5" a="1"/>
  <c r="AB36" i="5" s="1"/>
  <c r="X36" i="5" a="1"/>
  <c r="X36" i="5" s="1"/>
  <c r="T36" i="5" a="1"/>
  <c r="T36" i="5" s="1"/>
  <c r="P36" i="5" a="1"/>
  <c r="P36" i="5" s="1"/>
  <c r="L36" i="5" a="1"/>
  <c r="L36" i="5" s="1"/>
  <c r="H36" i="5" a="1"/>
  <c r="H36" i="5" s="1"/>
  <c r="D36" i="5" a="1"/>
  <c r="D36" i="5" s="1"/>
  <c r="DG36" i="5" a="1"/>
  <c r="DG36" i="5" s="1"/>
  <c r="CJ36" i="5" a="1"/>
  <c r="CJ36" i="5" s="1"/>
  <c r="CE36" i="5" a="1"/>
  <c r="CE36" i="5" s="1"/>
  <c r="BJ36" i="5" a="1"/>
  <c r="BJ36" i="5" s="1"/>
  <c r="BA36" i="5" a="1"/>
  <c r="BA36" i="5" s="1"/>
  <c r="AA36" i="5" a="1"/>
  <c r="AA36" i="5" s="1"/>
  <c r="R36" i="5" a="1"/>
  <c r="R36" i="5" s="1"/>
  <c r="I36" i="5" a="1"/>
  <c r="I36" i="5" s="1"/>
  <c r="DI36" i="5" a="1"/>
  <c r="DI36" i="5" s="1"/>
  <c r="DD36" i="5" a="1"/>
  <c r="DD36" i="5" s="1"/>
  <c r="CK36" i="5" a="1"/>
  <c r="CK36" i="5" s="1"/>
  <c r="CF36" i="5" a="1"/>
  <c r="CF36" i="5" s="1"/>
  <c r="BR36" i="5" a="1"/>
  <c r="BR36" i="5" s="1"/>
  <c r="BI36" i="5" a="1"/>
  <c r="BI36" i="5" s="1"/>
  <c r="BD36" i="5" a="1"/>
  <c r="BD36" i="5" s="1"/>
  <c r="K36" i="5" a="1"/>
  <c r="K36" i="5" s="1"/>
  <c r="F36" i="5" a="1"/>
  <c r="F36" i="5" s="1"/>
  <c r="DH36" i="5" a="1"/>
  <c r="DH36" i="5" s="1"/>
  <c r="DC36" i="5" a="1"/>
  <c r="DC36" i="5" s="1"/>
  <c r="CI36" i="5" a="1"/>
  <c r="CI36" i="5" s="1"/>
  <c r="CD36" i="5" a="1"/>
  <c r="CD36" i="5" s="1"/>
  <c r="BQ36" i="5" a="1"/>
  <c r="BQ36" i="5" s="1"/>
  <c r="BH36" i="5" a="1"/>
  <c r="BH36" i="5" s="1"/>
  <c r="O36" i="5" a="1"/>
  <c r="O36" i="5" s="1"/>
  <c r="J36" i="5" a="1"/>
  <c r="J36" i="5" s="1"/>
  <c r="E36" i="5" a="1"/>
  <c r="E36" i="5" s="1"/>
  <c r="A37" i="5"/>
  <c r="DB36" i="5" a="1"/>
  <c r="DB36" i="5" s="1"/>
  <c r="BG36" i="5" a="1"/>
  <c r="BG36" i="5" s="1"/>
  <c r="BB36" i="5" a="1"/>
  <c r="BB36" i="5" s="1"/>
  <c r="AW36" i="5" a="1"/>
  <c r="AW36" i="5" s="1"/>
  <c r="AI36" i="5" a="1"/>
  <c r="AI36" i="5" s="1"/>
  <c r="AD36" i="5" a="1"/>
  <c r="AD36" i="5" s="1"/>
  <c r="Y36" i="5" a="1"/>
  <c r="Y36" i="5" s="1"/>
  <c r="DK36" i="5" a="1"/>
  <c r="DK36" i="5" s="1"/>
  <c r="DF36" i="5" a="1"/>
  <c r="DF36" i="5" s="1"/>
  <c r="BK36" i="5" a="1"/>
  <c r="BK36" i="5" s="1"/>
  <c r="BF36" i="5" a="1"/>
  <c r="BF36" i="5" s="1"/>
  <c r="AU36" i="5" a="1"/>
  <c r="AU36" i="5" s="1"/>
  <c r="AH36" i="5" a="1"/>
  <c r="AH36" i="5" s="1"/>
  <c r="AC36" i="5" a="1"/>
  <c r="AC36" i="5" s="1"/>
  <c r="M36" i="5" a="1"/>
  <c r="M36" i="5" s="1"/>
  <c r="DE36" i="5" a="1"/>
  <c r="DE36" i="5" s="1"/>
  <c r="CL36" i="5" a="1"/>
  <c r="CL36" i="5" s="1"/>
  <c r="CG36" i="5" a="1"/>
  <c r="CG36" i="5" s="1"/>
  <c r="CB36" i="5" a="1"/>
  <c r="CB36" i="5" s="1"/>
  <c r="BE36" i="5" a="1"/>
  <c r="BE36" i="5" s="1"/>
  <c r="AZ36" i="5" a="1"/>
  <c r="AZ36" i="5" s="1"/>
  <c r="W36" i="5" a="1"/>
  <c r="W36" i="5" s="1"/>
  <c r="G36" i="5" a="1"/>
  <c r="G36" i="5" s="1"/>
  <c r="AS36" i="5" a="1"/>
  <c r="AS36" i="5" s="1"/>
  <c r="AG36" i="5" a="1"/>
  <c r="AG36" i="5" s="1"/>
  <c r="S36" i="5" a="1"/>
  <c r="S36" i="5" s="1"/>
  <c r="AE36" i="5" a="1"/>
  <c r="AE36" i="5" s="1"/>
  <c r="Q36" i="5" a="1"/>
  <c r="Q36" i="5" s="1"/>
  <c r="C36" i="5" a="1"/>
  <c r="C36" i="5" s="1"/>
  <c r="CC36" i="5" a="1"/>
  <c r="CC36" i="5" s="1"/>
  <c r="BC36" i="5" a="1"/>
  <c r="BC36" i="5" s="1"/>
  <c r="CA36" i="5" a="1"/>
  <c r="CA36" i="5" s="1"/>
  <c r="AO36" i="5" s="1"/>
  <c r="N36" i="5" a="1"/>
  <c r="N36" i="5" s="1"/>
  <c r="DA36" i="5" a="1"/>
  <c r="DA36" i="5" s="1"/>
  <c r="AY36" i="5" a="1"/>
  <c r="AY36" i="5" s="1"/>
  <c r="Z36" i="5" a="1"/>
  <c r="Z36" i="5" s="1"/>
  <c r="BL36" i="5" a="1"/>
  <c r="BL36" i="5" s="1"/>
  <c r="AX36" i="5" a="1"/>
  <c r="AX36" i="5" s="1"/>
  <c r="AL36" i="5" a="1"/>
  <c r="AL36" i="5" s="1"/>
  <c r="DL36" i="5" a="1"/>
  <c r="DL36" i="5" s="1"/>
  <c r="AV36" i="5" a="1"/>
  <c r="AV36" i="5" s="1"/>
  <c r="AK36" i="5" a="1"/>
  <c r="AK36" i="5" s="1"/>
  <c r="V36" i="5" a="1"/>
  <c r="V36" i="5" s="1"/>
  <c r="DJ36" i="5" a="1"/>
  <c r="DJ36" i="5" s="1"/>
  <c r="CH36" i="5" a="1"/>
  <c r="CH36" i="5" s="1"/>
  <c r="AT36" i="5" a="1"/>
  <c r="AT36" i="5" s="1"/>
  <c r="U36" i="5" a="1"/>
  <c r="U36" i="5" s="1"/>
  <c r="DK379" i="5" a="1"/>
  <c r="DK379" i="5" s="1"/>
  <c r="DG379" i="5" a="1"/>
  <c r="DG379" i="5" s="1"/>
  <c r="DC379" i="5" a="1"/>
  <c r="DC379" i="5" s="1"/>
  <c r="CK379" i="5" a="1"/>
  <c r="CK379" i="5" s="1"/>
  <c r="CG379" i="5" a="1"/>
  <c r="CG379" i="5" s="1"/>
  <c r="CC379" i="5" a="1"/>
  <c r="CC379" i="5" s="1"/>
  <c r="BQ379" i="5" a="1"/>
  <c r="BQ379" i="5" s="1"/>
  <c r="BI379" i="5" a="1"/>
  <c r="BI379" i="5" s="1"/>
  <c r="BE379" i="5" a="1"/>
  <c r="BE379" i="5" s="1"/>
  <c r="BA379" i="5" a="1"/>
  <c r="BA379" i="5" s="1"/>
  <c r="AW379" i="5" a="1"/>
  <c r="AW379" i="5" s="1"/>
  <c r="AS379" i="5" a="1"/>
  <c r="AS379" i="5" s="1"/>
  <c r="DJ379" i="5" a="1"/>
  <c r="DJ379" i="5" s="1"/>
  <c r="DF379" i="5" a="1"/>
  <c r="DF379" i="5" s="1"/>
  <c r="DB379" i="5" a="1"/>
  <c r="DB379" i="5" s="1"/>
  <c r="CJ379" i="5" a="1"/>
  <c r="CJ379" i="5" s="1"/>
  <c r="CF379" i="5" a="1"/>
  <c r="CF379" i="5" s="1"/>
  <c r="CB379" i="5" a="1"/>
  <c r="CB379" i="5" s="1"/>
  <c r="BL379" i="5" a="1"/>
  <c r="BL379" i="5" s="1"/>
  <c r="BH379" i="5" a="1"/>
  <c r="BH379" i="5" s="1"/>
  <c r="BD379" i="5" a="1"/>
  <c r="BD379" i="5" s="1"/>
  <c r="AZ379" i="5" a="1"/>
  <c r="AZ379" i="5" s="1"/>
  <c r="AV379" i="5" a="1"/>
  <c r="AV379" i="5" s="1"/>
  <c r="AJ379" i="5" a="1"/>
  <c r="AJ379" i="5" s="1"/>
  <c r="AE379" i="5" a="1"/>
  <c r="AE379" i="5" s="1"/>
  <c r="Z379" i="5" a="1"/>
  <c r="Z379" i="5" s="1"/>
  <c r="T379" i="5" a="1"/>
  <c r="T379" i="5" s="1"/>
  <c r="O379" i="5" a="1"/>
  <c r="O379" i="5" s="1"/>
  <c r="J379" i="5" a="1"/>
  <c r="J379" i="5" s="1"/>
  <c r="D379" i="5" a="1"/>
  <c r="D379" i="5" s="1"/>
  <c r="DI379" i="5" a="1"/>
  <c r="DI379" i="5" s="1"/>
  <c r="DD379" i="5" a="1"/>
  <c r="DD379" i="5" s="1"/>
  <c r="CE379" i="5" a="1"/>
  <c r="CE379" i="5" s="1"/>
  <c r="BR379" i="5" a="1"/>
  <c r="BR379" i="5" s="1"/>
  <c r="BC379" i="5" a="1"/>
  <c r="BC379" i="5" s="1"/>
  <c r="AX379" i="5" a="1"/>
  <c r="AX379" i="5" s="1"/>
  <c r="Y379" i="5" a="1"/>
  <c r="Y379" i="5" s="1"/>
  <c r="I379" i="5" a="1"/>
  <c r="I379" i="5" s="1"/>
  <c r="DH379" i="5" a="1"/>
  <c r="DH379" i="5" s="1"/>
  <c r="CI379" i="5" a="1"/>
  <c r="CI379" i="5" s="1"/>
  <c r="CD379" i="5" a="1"/>
  <c r="CD379" i="5" s="1"/>
  <c r="BG379" i="5" a="1"/>
  <c r="BG379" i="5" s="1"/>
  <c r="BB379" i="5" a="1"/>
  <c r="BB379" i="5" s="1"/>
  <c r="AC379" i="5" a="1"/>
  <c r="AC379" i="5" s="1"/>
  <c r="M379" i="5" a="1"/>
  <c r="M379" i="5" s="1"/>
  <c r="A380" i="5"/>
  <c r="AH379" i="5" a="1"/>
  <c r="AH379" i="5" s="1"/>
  <c r="AB379" i="5" a="1"/>
  <c r="AB379" i="5" s="1"/>
  <c r="W379" i="5" a="1"/>
  <c r="W379" i="5" s="1"/>
  <c r="R379" i="5" a="1"/>
  <c r="R379" i="5" s="1"/>
  <c r="L379" i="5" a="1"/>
  <c r="L379" i="5" s="1"/>
  <c r="G379" i="5" a="1"/>
  <c r="G379" i="5" s="1"/>
  <c r="AG379" i="5" a="1"/>
  <c r="AG379" i="5" s="1"/>
  <c r="CL379" i="5" a="1"/>
  <c r="CL379" i="5" s="1"/>
  <c r="CA379" i="5" a="1"/>
  <c r="CA379" i="5" s="1"/>
  <c r="AO379" i="5" s="1"/>
  <c r="AT379" i="5" a="1"/>
  <c r="AT379" i="5" s="1"/>
  <c r="AF379" i="5" a="1"/>
  <c r="AF379" i="5" s="1"/>
  <c r="V379" i="5" a="1"/>
  <c r="V379" i="5" s="1"/>
  <c r="K379" i="5" a="1"/>
  <c r="K379" i="5" s="1"/>
  <c r="U379" i="5" a="1"/>
  <c r="U379" i="5" s="1"/>
  <c r="CH379" i="5" a="1"/>
  <c r="CH379" i="5" s="1"/>
  <c r="BK379" i="5" a="1"/>
  <c r="BK379" i="5" s="1"/>
  <c r="AD379" i="5" a="1"/>
  <c r="AD379" i="5" s="1"/>
  <c r="S379" i="5" a="1"/>
  <c r="S379" i="5" s="1"/>
  <c r="H379" i="5" a="1"/>
  <c r="H379" i="5" s="1"/>
  <c r="Q379" i="5" a="1"/>
  <c r="Q379" i="5" s="1"/>
  <c r="DE379" i="5" a="1"/>
  <c r="DE379" i="5" s="1"/>
  <c r="BJ379" i="5" a="1"/>
  <c r="BJ379" i="5" s="1"/>
  <c r="AY379" i="5" a="1"/>
  <c r="AY379" i="5" s="1"/>
  <c r="AL379" i="5" a="1"/>
  <c r="AL379" i="5" s="1"/>
  <c r="AA379" i="5" a="1"/>
  <c r="AA379" i="5" s="1"/>
  <c r="P379" i="5" a="1"/>
  <c r="P379" i="5" s="1"/>
  <c r="F379" i="5" a="1"/>
  <c r="F379" i="5" s="1"/>
  <c r="DL379" i="5" a="1"/>
  <c r="DL379" i="5" s="1"/>
  <c r="DA379" i="5" a="1"/>
  <c r="DA379" i="5" s="1"/>
  <c r="BF379" i="5" a="1"/>
  <c r="BF379" i="5" s="1"/>
  <c r="AU379" i="5" a="1"/>
  <c r="AU379" i="5" s="1"/>
  <c r="AI379" i="5" a="1"/>
  <c r="AI379" i="5" s="1"/>
  <c r="X379" i="5" a="1"/>
  <c r="X379" i="5" s="1"/>
  <c r="N379" i="5" a="1"/>
  <c r="N379" i="5" s="1"/>
  <c r="C379" i="5" a="1"/>
  <c r="C379" i="5" s="1"/>
  <c r="AK379" i="5" a="1"/>
  <c r="AK379" i="5" s="1"/>
  <c r="E379" i="5" a="1"/>
  <c r="E379" i="5" s="1"/>
  <c r="DI214" i="5" a="1"/>
  <c r="DI214" i="5" s="1"/>
  <c r="DE214" i="5" a="1"/>
  <c r="DE214" i="5" s="1"/>
  <c r="DA214" i="5" a="1"/>
  <c r="DA214" i="5" s="1"/>
  <c r="CI214" i="5" a="1"/>
  <c r="CI214" i="5" s="1"/>
  <c r="CE214" i="5" a="1"/>
  <c r="CE214" i="5" s="1"/>
  <c r="CA214" i="5" a="1"/>
  <c r="CA214" i="5" s="1"/>
  <c r="AO214" i="5" s="1"/>
  <c r="BK214" i="5" a="1"/>
  <c r="BK214" i="5" s="1"/>
  <c r="BG214" i="5" a="1"/>
  <c r="BG214" i="5" s="1"/>
  <c r="BC214" i="5" a="1"/>
  <c r="BC214" i="5" s="1"/>
  <c r="AY214" i="5" a="1"/>
  <c r="AY214" i="5" s="1"/>
  <c r="AU214" i="5" a="1"/>
  <c r="AU214" i="5" s="1"/>
  <c r="A215" i="5"/>
  <c r="AI214" i="5" a="1"/>
  <c r="AI214" i="5" s="1"/>
  <c r="AE214" i="5" a="1"/>
  <c r="AE214" i="5" s="1"/>
  <c r="AA214" i="5" a="1"/>
  <c r="AA214" i="5" s="1"/>
  <c r="W214" i="5" a="1"/>
  <c r="W214" i="5" s="1"/>
  <c r="S214" i="5" a="1"/>
  <c r="S214" i="5" s="1"/>
  <c r="O214" i="5" a="1"/>
  <c r="O214" i="5" s="1"/>
  <c r="K214" i="5" a="1"/>
  <c r="K214" i="5" s="1"/>
  <c r="G214" i="5" a="1"/>
  <c r="G214" i="5" s="1"/>
  <c r="C214" i="5" a="1"/>
  <c r="C214" i="5" s="1"/>
  <c r="DL214" i="5" a="1"/>
  <c r="DL214" i="5" s="1"/>
  <c r="DG214" i="5" a="1"/>
  <c r="DG214" i="5" s="1"/>
  <c r="DB214" i="5" a="1"/>
  <c r="DB214" i="5" s="1"/>
  <c r="CH214" i="5" a="1"/>
  <c r="CH214" i="5" s="1"/>
  <c r="CC214" i="5" a="1"/>
  <c r="CC214" i="5" s="1"/>
  <c r="BL214" i="5" a="1"/>
  <c r="BL214" i="5" s="1"/>
  <c r="BF214" i="5" a="1"/>
  <c r="BF214" i="5" s="1"/>
  <c r="BA214" i="5" a="1"/>
  <c r="BA214" i="5" s="1"/>
  <c r="AV214" i="5" a="1"/>
  <c r="AV214" i="5" s="1"/>
  <c r="AH214" i="5" a="1"/>
  <c r="AH214" i="5" s="1"/>
  <c r="AC214" i="5" a="1"/>
  <c r="AC214" i="5" s="1"/>
  <c r="X214" i="5" a="1"/>
  <c r="X214" i="5" s="1"/>
  <c r="R214" i="5" a="1"/>
  <c r="R214" i="5" s="1"/>
  <c r="M214" i="5" a="1"/>
  <c r="M214" i="5" s="1"/>
  <c r="H214" i="5" a="1"/>
  <c r="H214" i="5" s="1"/>
  <c r="DH214" i="5" a="1"/>
  <c r="DH214" i="5" s="1"/>
  <c r="CL214" i="5" a="1"/>
  <c r="CL214" i="5" s="1"/>
  <c r="CF214" i="5" a="1"/>
  <c r="CF214" i="5" s="1"/>
  <c r="BQ214" i="5" a="1"/>
  <c r="BQ214" i="5" s="1"/>
  <c r="BE214" i="5" a="1"/>
  <c r="BE214" i="5" s="1"/>
  <c r="AX214" i="5" a="1"/>
  <c r="AX214" i="5" s="1"/>
  <c r="AJ214" i="5" a="1"/>
  <c r="AJ214" i="5" s="1"/>
  <c r="AB214" i="5" a="1"/>
  <c r="AB214" i="5" s="1"/>
  <c r="U214" i="5" a="1"/>
  <c r="U214" i="5" s="1"/>
  <c r="N214" i="5" a="1"/>
  <c r="N214" i="5" s="1"/>
  <c r="F214" i="5" a="1"/>
  <c r="F214" i="5" s="1"/>
  <c r="DF214" i="5" a="1"/>
  <c r="DF214" i="5" s="1"/>
  <c r="CK214" i="5" a="1"/>
  <c r="CK214" i="5" s="1"/>
  <c r="CD214" i="5" a="1"/>
  <c r="CD214" i="5" s="1"/>
  <c r="BJ214" i="5" a="1"/>
  <c r="BJ214" i="5" s="1"/>
  <c r="BD214" i="5" a="1"/>
  <c r="BD214" i="5" s="1"/>
  <c r="AW214" i="5" a="1"/>
  <c r="AW214" i="5" s="1"/>
  <c r="AG214" i="5" a="1"/>
  <c r="AG214" i="5" s="1"/>
  <c r="Z214" i="5" a="1"/>
  <c r="Z214" i="5" s="1"/>
  <c r="T214" i="5" a="1"/>
  <c r="T214" i="5" s="1"/>
  <c r="L214" i="5" a="1"/>
  <c r="L214" i="5" s="1"/>
  <c r="E214" i="5" a="1"/>
  <c r="E214" i="5" s="1"/>
  <c r="DK214" i="5" a="1"/>
  <c r="DK214" i="5" s="1"/>
  <c r="DD214" i="5" a="1"/>
  <c r="DD214" i="5" s="1"/>
  <c r="CJ214" i="5" a="1"/>
  <c r="CJ214" i="5" s="1"/>
  <c r="CB214" i="5" a="1"/>
  <c r="CB214" i="5" s="1"/>
  <c r="BI214" i="5" a="1"/>
  <c r="BI214" i="5" s="1"/>
  <c r="BB214" i="5" a="1"/>
  <c r="BB214" i="5" s="1"/>
  <c r="AT214" i="5" a="1"/>
  <c r="AT214" i="5" s="1"/>
  <c r="AL214" i="5" a="1"/>
  <c r="AL214" i="5" s="1"/>
  <c r="AF214" i="5" a="1"/>
  <c r="AF214" i="5" s="1"/>
  <c r="Y214" i="5" a="1"/>
  <c r="Y214" i="5" s="1"/>
  <c r="Q214" i="5" a="1"/>
  <c r="Q214" i="5" s="1"/>
  <c r="J214" i="5" a="1"/>
  <c r="J214" i="5" s="1"/>
  <c r="D214" i="5" a="1"/>
  <c r="D214" i="5" s="1"/>
  <c r="DJ214" i="5" a="1"/>
  <c r="DJ214" i="5" s="1"/>
  <c r="DC214" i="5" a="1"/>
  <c r="DC214" i="5" s="1"/>
  <c r="CG214" i="5" a="1"/>
  <c r="CG214" i="5" s="1"/>
  <c r="BR214" i="5" a="1"/>
  <c r="BR214" i="5" s="1"/>
  <c r="BH214" i="5" a="1"/>
  <c r="BH214" i="5" s="1"/>
  <c r="AZ214" i="5" a="1"/>
  <c r="AZ214" i="5" s="1"/>
  <c r="AS214" i="5" a="1"/>
  <c r="AS214" i="5" s="1"/>
  <c r="AK214" i="5" a="1"/>
  <c r="AK214" i="5" s="1"/>
  <c r="AD214" i="5" a="1"/>
  <c r="AD214" i="5" s="1"/>
  <c r="V214" i="5" a="1"/>
  <c r="V214" i="5" s="1"/>
  <c r="P214" i="5" a="1"/>
  <c r="P214" i="5" s="1"/>
  <c r="I214" i="5" a="1"/>
  <c r="I214" i="5" s="1"/>
  <c r="AK451" i="5" a="1"/>
  <c r="AK451" i="5" s="1"/>
  <c r="AG451" i="5" a="1"/>
  <c r="AG451" i="5" s="1"/>
  <c r="AC451" i="5" a="1"/>
  <c r="AC451" i="5" s="1"/>
  <c r="Y451" i="5" a="1"/>
  <c r="Y451" i="5" s="1"/>
  <c r="U451" i="5" a="1"/>
  <c r="U451" i="5" s="1"/>
  <c r="Q451" i="5" a="1"/>
  <c r="Q451" i="5" s="1"/>
  <c r="M451" i="5" a="1"/>
  <c r="M451" i="5" s="1"/>
  <c r="I451" i="5" a="1"/>
  <c r="I451" i="5" s="1"/>
  <c r="E451" i="5" a="1"/>
  <c r="E451" i="5" s="1"/>
  <c r="DJ451" i="5" a="1"/>
  <c r="DJ451" i="5" s="1"/>
  <c r="DF451" i="5" a="1"/>
  <c r="DF451" i="5" s="1"/>
  <c r="DB451" i="5" a="1"/>
  <c r="DB451" i="5" s="1"/>
  <c r="CJ451" i="5" a="1"/>
  <c r="CJ451" i="5" s="1"/>
  <c r="CF451" i="5" a="1"/>
  <c r="CF451" i="5" s="1"/>
  <c r="CB451" i="5" a="1"/>
  <c r="CB451" i="5" s="1"/>
  <c r="BL451" i="5" a="1"/>
  <c r="BL451" i="5" s="1"/>
  <c r="BH451" i="5" a="1"/>
  <c r="BH451" i="5" s="1"/>
  <c r="BD451" i="5" a="1"/>
  <c r="BD451" i="5" s="1"/>
  <c r="AZ451" i="5" a="1"/>
  <c r="AZ451" i="5" s="1"/>
  <c r="AV451" i="5" a="1"/>
  <c r="AV451" i="5" s="1"/>
  <c r="AJ451" i="5" a="1"/>
  <c r="AJ451" i="5" s="1"/>
  <c r="AF451" i="5" a="1"/>
  <c r="AF451" i="5" s="1"/>
  <c r="AB451" i="5" a="1"/>
  <c r="AB451" i="5" s="1"/>
  <c r="X451" i="5" a="1"/>
  <c r="X451" i="5" s="1"/>
  <c r="T451" i="5" a="1"/>
  <c r="T451" i="5" s="1"/>
  <c r="P451" i="5" a="1"/>
  <c r="P451" i="5" s="1"/>
  <c r="L451" i="5" a="1"/>
  <c r="L451" i="5" s="1"/>
  <c r="H451" i="5" a="1"/>
  <c r="H451" i="5" s="1"/>
  <c r="D451" i="5" a="1"/>
  <c r="D451" i="5" s="1"/>
  <c r="DI451" i="5" a="1"/>
  <c r="DI451" i="5" s="1"/>
  <c r="DE451" i="5" a="1"/>
  <c r="DE451" i="5" s="1"/>
  <c r="DA451" i="5" a="1"/>
  <c r="DA451" i="5" s="1"/>
  <c r="CI451" i="5" a="1"/>
  <c r="CI451" i="5" s="1"/>
  <c r="CE451" i="5" a="1"/>
  <c r="CE451" i="5" s="1"/>
  <c r="CA451" i="5" a="1"/>
  <c r="CA451" i="5" s="1"/>
  <c r="AO451" i="5" s="1"/>
  <c r="BK451" i="5" a="1"/>
  <c r="BK451" i="5" s="1"/>
  <c r="BG451" i="5" a="1"/>
  <c r="BG451" i="5" s="1"/>
  <c r="BC451" i="5" a="1"/>
  <c r="BC451" i="5" s="1"/>
  <c r="AY451" i="5" a="1"/>
  <c r="AY451" i="5" s="1"/>
  <c r="AU451" i="5" a="1"/>
  <c r="AU451" i="5" s="1"/>
  <c r="A452" i="5"/>
  <c r="AI451" i="5" a="1"/>
  <c r="AI451" i="5" s="1"/>
  <c r="AE451" i="5" a="1"/>
  <c r="AE451" i="5" s="1"/>
  <c r="AA451" i="5" a="1"/>
  <c r="AA451" i="5" s="1"/>
  <c r="W451" i="5" a="1"/>
  <c r="W451" i="5" s="1"/>
  <c r="S451" i="5" a="1"/>
  <c r="S451" i="5" s="1"/>
  <c r="O451" i="5" a="1"/>
  <c r="O451" i="5" s="1"/>
  <c r="K451" i="5" a="1"/>
  <c r="K451" i="5" s="1"/>
  <c r="G451" i="5" a="1"/>
  <c r="G451" i="5" s="1"/>
  <c r="C451" i="5" a="1"/>
  <c r="C451" i="5" s="1"/>
  <c r="DL451" i="5" a="1"/>
  <c r="DL451" i="5" s="1"/>
  <c r="DH451" i="5" a="1"/>
  <c r="DH451" i="5" s="1"/>
  <c r="DD451" i="5" a="1"/>
  <c r="DD451" i="5" s="1"/>
  <c r="CL451" i="5" a="1"/>
  <c r="CL451" i="5" s="1"/>
  <c r="CH451" i="5" a="1"/>
  <c r="CH451" i="5" s="1"/>
  <c r="CD451" i="5" a="1"/>
  <c r="CD451" i="5" s="1"/>
  <c r="BR451" i="5" a="1"/>
  <c r="BR451" i="5" s="1"/>
  <c r="BJ451" i="5" a="1"/>
  <c r="BJ451" i="5" s="1"/>
  <c r="BF451" i="5" a="1"/>
  <c r="BF451" i="5" s="1"/>
  <c r="BB451" i="5" a="1"/>
  <c r="BB451" i="5" s="1"/>
  <c r="AX451" i="5" a="1"/>
  <c r="AX451" i="5" s="1"/>
  <c r="AT451" i="5" a="1"/>
  <c r="AT451" i="5" s="1"/>
  <c r="AL451" i="5" a="1"/>
  <c r="AL451" i="5" s="1"/>
  <c r="AH451" i="5" a="1"/>
  <c r="AH451" i="5" s="1"/>
  <c r="AD451" i="5" a="1"/>
  <c r="AD451" i="5" s="1"/>
  <c r="Z451" i="5" a="1"/>
  <c r="Z451" i="5" s="1"/>
  <c r="V451" i="5" a="1"/>
  <c r="V451" i="5" s="1"/>
  <c r="R451" i="5" a="1"/>
  <c r="R451" i="5" s="1"/>
  <c r="N451" i="5" a="1"/>
  <c r="N451" i="5" s="1"/>
  <c r="J451" i="5" a="1"/>
  <c r="J451" i="5" s="1"/>
  <c r="F451" i="5" a="1"/>
  <c r="F451" i="5" s="1"/>
  <c r="CG451" i="5" a="1"/>
  <c r="CG451" i="5" s="1"/>
  <c r="CC451" i="5" a="1"/>
  <c r="CC451" i="5" s="1"/>
  <c r="BQ451" i="5" a="1"/>
  <c r="BQ451" i="5" s="1"/>
  <c r="BI451" i="5" a="1"/>
  <c r="BI451" i="5" s="1"/>
  <c r="DK451" i="5" a="1"/>
  <c r="DK451" i="5" s="1"/>
  <c r="BE451" i="5" a="1"/>
  <c r="BE451" i="5" s="1"/>
  <c r="DG451" i="5" a="1"/>
  <c r="DG451" i="5" s="1"/>
  <c r="BA451" i="5" a="1"/>
  <c r="BA451" i="5" s="1"/>
  <c r="DC451" i="5" a="1"/>
  <c r="DC451" i="5" s="1"/>
  <c r="AW451" i="5" a="1"/>
  <c r="AW451" i="5" s="1"/>
  <c r="CK451" i="5" a="1"/>
  <c r="CK451" i="5" s="1"/>
  <c r="AS451" i="5" a="1"/>
  <c r="AS451" i="5" s="1"/>
  <c r="DJ556" i="5" a="1"/>
  <c r="DJ556" i="5" s="1"/>
  <c r="DF556" i="5" a="1"/>
  <c r="DF556" i="5" s="1"/>
  <c r="DB556" i="5" a="1"/>
  <c r="DB556" i="5" s="1"/>
  <c r="CJ556" i="5" a="1"/>
  <c r="CJ556" i="5" s="1"/>
  <c r="CF556" i="5" a="1"/>
  <c r="CF556" i="5" s="1"/>
  <c r="CB556" i="5" a="1"/>
  <c r="CB556" i="5" s="1"/>
  <c r="BL556" i="5" a="1"/>
  <c r="BL556" i="5" s="1"/>
  <c r="BH556" i="5" a="1"/>
  <c r="BH556" i="5" s="1"/>
  <c r="BD556" i="5" a="1"/>
  <c r="BD556" i="5" s="1"/>
  <c r="AZ556" i="5" a="1"/>
  <c r="AZ556" i="5" s="1"/>
  <c r="AV556" i="5" a="1"/>
  <c r="AV556" i="5" s="1"/>
  <c r="AJ556" i="5" a="1"/>
  <c r="AJ556" i="5" s="1"/>
  <c r="AF556" i="5" a="1"/>
  <c r="AF556" i="5" s="1"/>
  <c r="AB556" i="5" a="1"/>
  <c r="AB556" i="5" s="1"/>
  <c r="X556" i="5" a="1"/>
  <c r="X556" i="5" s="1"/>
  <c r="T556" i="5" a="1"/>
  <c r="T556" i="5" s="1"/>
  <c r="P556" i="5" a="1"/>
  <c r="P556" i="5" s="1"/>
  <c r="L556" i="5" a="1"/>
  <c r="L556" i="5" s="1"/>
  <c r="H556" i="5" a="1"/>
  <c r="H556" i="5" s="1"/>
  <c r="D556" i="5" a="1"/>
  <c r="D556" i="5" s="1"/>
  <c r="DI556" i="5" a="1"/>
  <c r="DI556" i="5" s="1"/>
  <c r="DE556" i="5" a="1"/>
  <c r="DE556" i="5" s="1"/>
  <c r="DA556" i="5" a="1"/>
  <c r="DA556" i="5" s="1"/>
  <c r="CI556" i="5" a="1"/>
  <c r="CI556" i="5" s="1"/>
  <c r="CE556" i="5" a="1"/>
  <c r="CE556" i="5" s="1"/>
  <c r="CA556" i="5" a="1"/>
  <c r="CA556" i="5" s="1"/>
  <c r="AO556" i="5" s="1"/>
  <c r="BK556" i="5" a="1"/>
  <c r="BK556" i="5" s="1"/>
  <c r="BG556" i="5" a="1"/>
  <c r="BG556" i="5" s="1"/>
  <c r="BC556" i="5" a="1"/>
  <c r="BC556" i="5" s="1"/>
  <c r="AY556" i="5" a="1"/>
  <c r="AY556" i="5" s="1"/>
  <c r="AU556" i="5" a="1"/>
  <c r="AU556" i="5" s="1"/>
  <c r="A557" i="5"/>
  <c r="AI556" i="5" a="1"/>
  <c r="AI556" i="5" s="1"/>
  <c r="AE556" i="5" a="1"/>
  <c r="AE556" i="5" s="1"/>
  <c r="AA556" i="5" a="1"/>
  <c r="AA556" i="5" s="1"/>
  <c r="W556" i="5" a="1"/>
  <c r="W556" i="5" s="1"/>
  <c r="S556" i="5" a="1"/>
  <c r="S556" i="5" s="1"/>
  <c r="O556" i="5" a="1"/>
  <c r="O556" i="5" s="1"/>
  <c r="K556" i="5" a="1"/>
  <c r="K556" i="5" s="1"/>
  <c r="G556" i="5" a="1"/>
  <c r="G556" i="5" s="1"/>
  <c r="C556" i="5" a="1"/>
  <c r="C556" i="5" s="1"/>
  <c r="DL556" i="5" a="1"/>
  <c r="DL556" i="5" s="1"/>
  <c r="DH556" i="5" a="1"/>
  <c r="DH556" i="5" s="1"/>
  <c r="DD556" i="5" a="1"/>
  <c r="DD556" i="5" s="1"/>
  <c r="CL556" i="5" a="1"/>
  <c r="CL556" i="5" s="1"/>
  <c r="CH556" i="5" a="1"/>
  <c r="CH556" i="5" s="1"/>
  <c r="CD556" i="5" a="1"/>
  <c r="CD556" i="5" s="1"/>
  <c r="BR556" i="5" a="1"/>
  <c r="BR556" i="5" s="1"/>
  <c r="BJ556" i="5" a="1"/>
  <c r="BJ556" i="5" s="1"/>
  <c r="BF556" i="5" a="1"/>
  <c r="BF556" i="5" s="1"/>
  <c r="BB556" i="5" a="1"/>
  <c r="BB556" i="5" s="1"/>
  <c r="AX556" i="5" a="1"/>
  <c r="AX556" i="5" s="1"/>
  <c r="AT556" i="5" a="1"/>
  <c r="AT556" i="5" s="1"/>
  <c r="DK556" i="5" a="1"/>
  <c r="DK556" i="5" s="1"/>
  <c r="BE556" i="5" a="1"/>
  <c r="BE556" i="5" s="1"/>
  <c r="AK556" i="5" a="1"/>
  <c r="AK556" i="5" s="1"/>
  <c r="N556" i="5" a="1"/>
  <c r="N556" i="5" s="1"/>
  <c r="E556" i="5" a="1"/>
  <c r="E556" i="5" s="1"/>
  <c r="CK556" i="5" a="1"/>
  <c r="CK556" i="5" s="1"/>
  <c r="AS556" i="5" a="1"/>
  <c r="AS556" i="5" s="1"/>
  <c r="AH556" i="5" a="1"/>
  <c r="AH556" i="5" s="1"/>
  <c r="Y556" i="5" a="1"/>
  <c r="Y556" i="5" s="1"/>
  <c r="BQ556" i="5" a="1"/>
  <c r="BQ556" i="5" s="1"/>
  <c r="V556" i="5" a="1"/>
  <c r="V556" i="5" s="1"/>
  <c r="M556" i="5" a="1"/>
  <c r="M556" i="5" s="1"/>
  <c r="DG556" i="5" a="1"/>
  <c r="DG556" i="5" s="1"/>
  <c r="BA556" i="5" a="1"/>
  <c r="BA556" i="5" s="1"/>
  <c r="AG556" i="5" a="1"/>
  <c r="AG556" i="5" s="1"/>
  <c r="J556" i="5" a="1"/>
  <c r="J556" i="5" s="1"/>
  <c r="CG556" i="5" a="1"/>
  <c r="CG556" i="5" s="1"/>
  <c r="AD556" i="5" a="1"/>
  <c r="AD556" i="5" s="1"/>
  <c r="U556" i="5" a="1"/>
  <c r="U556" i="5" s="1"/>
  <c r="BI556" i="5" a="1"/>
  <c r="BI556" i="5" s="1"/>
  <c r="R556" i="5" a="1"/>
  <c r="R556" i="5" s="1"/>
  <c r="I556" i="5" a="1"/>
  <c r="I556" i="5" s="1"/>
  <c r="CC556" i="5" a="1"/>
  <c r="CC556" i="5" s="1"/>
  <c r="AL556" i="5" a="1"/>
  <c r="AL556" i="5" s="1"/>
  <c r="AC556" i="5" a="1"/>
  <c r="AC556" i="5" s="1"/>
  <c r="AW556" i="5" a="1"/>
  <c r="AW556" i="5" s="1"/>
  <c r="Z556" i="5" a="1"/>
  <c r="Z556" i="5" s="1"/>
  <c r="DC556" i="5" a="1"/>
  <c r="DC556" i="5" s="1"/>
  <c r="Q556" i="5" a="1"/>
  <c r="Q556" i="5" s="1"/>
  <c r="F556" i="5" a="1"/>
  <c r="F556" i="5" s="1"/>
  <c r="A558" i="5" l="1"/>
  <c r="DL557" i="5" a="1"/>
  <c r="DL557" i="5" s="1"/>
  <c r="DH557" i="5" a="1"/>
  <c r="DH557" i="5" s="1"/>
  <c r="DD557" i="5" a="1"/>
  <c r="DD557" i="5" s="1"/>
  <c r="CL557" i="5" a="1"/>
  <c r="CL557" i="5" s="1"/>
  <c r="CH557" i="5" a="1"/>
  <c r="CH557" i="5" s="1"/>
  <c r="CD557" i="5" a="1"/>
  <c r="CD557" i="5" s="1"/>
  <c r="BR557" i="5" a="1"/>
  <c r="BR557" i="5" s="1"/>
  <c r="BJ557" i="5" a="1"/>
  <c r="BJ557" i="5" s="1"/>
  <c r="DG557" i="5" a="1"/>
  <c r="DG557" i="5" s="1"/>
  <c r="DB557" i="5" a="1"/>
  <c r="DB557" i="5" s="1"/>
  <c r="CI557" i="5" a="1"/>
  <c r="CI557" i="5" s="1"/>
  <c r="CC557" i="5" a="1"/>
  <c r="CC557" i="5" s="1"/>
  <c r="BL557" i="5" a="1"/>
  <c r="BL557" i="5" s="1"/>
  <c r="BG557" i="5" a="1"/>
  <c r="BG557" i="5" s="1"/>
  <c r="BC557" i="5" a="1"/>
  <c r="BC557" i="5" s="1"/>
  <c r="AY557" i="5" a="1"/>
  <c r="AY557" i="5" s="1"/>
  <c r="AU557" i="5" a="1"/>
  <c r="AU557" i="5" s="1"/>
  <c r="AI557" i="5" a="1"/>
  <c r="AI557" i="5" s="1"/>
  <c r="AE557" i="5" a="1"/>
  <c r="AE557" i="5" s="1"/>
  <c r="AA557" i="5" a="1"/>
  <c r="AA557" i="5" s="1"/>
  <c r="W557" i="5" a="1"/>
  <c r="W557" i="5" s="1"/>
  <c r="S557" i="5" a="1"/>
  <c r="S557" i="5" s="1"/>
  <c r="O557" i="5" a="1"/>
  <c r="O557" i="5" s="1"/>
  <c r="K557" i="5" a="1"/>
  <c r="K557" i="5" s="1"/>
  <c r="G557" i="5" a="1"/>
  <c r="G557" i="5" s="1"/>
  <c r="C557" i="5" a="1"/>
  <c r="C557" i="5" s="1"/>
  <c r="DK557" i="5" a="1"/>
  <c r="DK557" i="5" s="1"/>
  <c r="DF557" i="5" a="1"/>
  <c r="DF557" i="5" s="1"/>
  <c r="DA557" i="5" a="1"/>
  <c r="DA557" i="5" s="1"/>
  <c r="CG557" i="5" a="1"/>
  <c r="CG557" i="5" s="1"/>
  <c r="CB557" i="5" a="1"/>
  <c r="CB557" i="5" s="1"/>
  <c r="BK557" i="5" a="1"/>
  <c r="BK557" i="5" s="1"/>
  <c r="BF557" i="5" a="1"/>
  <c r="BF557" i="5" s="1"/>
  <c r="BB557" i="5" a="1"/>
  <c r="BB557" i="5" s="1"/>
  <c r="AX557" i="5" a="1"/>
  <c r="AX557" i="5" s="1"/>
  <c r="AT557" i="5" a="1"/>
  <c r="AT557" i="5" s="1"/>
  <c r="AL557" i="5" a="1"/>
  <c r="AL557" i="5" s="1"/>
  <c r="AH557" i="5" a="1"/>
  <c r="AH557" i="5" s="1"/>
  <c r="AD557" i="5" a="1"/>
  <c r="AD557" i="5" s="1"/>
  <c r="Z557" i="5" a="1"/>
  <c r="Z557" i="5" s="1"/>
  <c r="V557" i="5" a="1"/>
  <c r="V557" i="5" s="1"/>
  <c r="R557" i="5" a="1"/>
  <c r="R557" i="5" s="1"/>
  <c r="N557" i="5" a="1"/>
  <c r="N557" i="5" s="1"/>
  <c r="J557" i="5" a="1"/>
  <c r="J557" i="5" s="1"/>
  <c r="F557" i="5" a="1"/>
  <c r="F557" i="5" s="1"/>
  <c r="DJ557" i="5" a="1"/>
  <c r="DJ557" i="5" s="1"/>
  <c r="DE557" i="5" a="1"/>
  <c r="DE557" i="5" s="1"/>
  <c r="CK557" i="5" a="1"/>
  <c r="CK557" i="5" s="1"/>
  <c r="CF557" i="5" a="1"/>
  <c r="CF557" i="5" s="1"/>
  <c r="CA557" i="5" a="1"/>
  <c r="CA557" i="5" s="1"/>
  <c r="AO557" i="5" s="1"/>
  <c r="BI557" i="5" a="1"/>
  <c r="BI557" i="5" s="1"/>
  <c r="BE557" i="5" a="1"/>
  <c r="BE557" i="5" s="1"/>
  <c r="BA557" i="5" a="1"/>
  <c r="BA557" i="5" s="1"/>
  <c r="AW557" i="5" a="1"/>
  <c r="AW557" i="5" s="1"/>
  <c r="AS557" i="5" a="1"/>
  <c r="AS557" i="5" s="1"/>
  <c r="DC557" i="5" a="1"/>
  <c r="DC557" i="5" s="1"/>
  <c r="U557" i="5" a="1"/>
  <c r="U557" i="5" s="1"/>
  <c r="L557" i="5" a="1"/>
  <c r="L557" i="5" s="1"/>
  <c r="BQ557" i="5" a="1"/>
  <c r="BQ557" i="5" s="1"/>
  <c r="AF557" i="5" a="1"/>
  <c r="AF557" i="5" s="1"/>
  <c r="I557" i="5" a="1"/>
  <c r="I557" i="5" s="1"/>
  <c r="AZ557" i="5" a="1"/>
  <c r="AZ557" i="5" s="1"/>
  <c r="AC557" i="5" a="1"/>
  <c r="AC557" i="5" s="1"/>
  <c r="T557" i="5" a="1"/>
  <c r="T557" i="5" s="1"/>
  <c r="CJ557" i="5" a="1"/>
  <c r="CJ557" i="5" s="1"/>
  <c r="Q557" i="5" a="1"/>
  <c r="Q557" i="5" s="1"/>
  <c r="H557" i="5" a="1"/>
  <c r="H557" i="5" s="1"/>
  <c r="BH557" i="5" a="1"/>
  <c r="BH557" i="5" s="1"/>
  <c r="AK557" i="5" a="1"/>
  <c r="AK557" i="5" s="1"/>
  <c r="AB557" i="5" a="1"/>
  <c r="AB557" i="5" s="1"/>
  <c r="E557" i="5" a="1"/>
  <c r="E557" i="5" s="1"/>
  <c r="DI557" i="5" a="1"/>
  <c r="DI557" i="5" s="1"/>
  <c r="AV557" i="5" a="1"/>
  <c r="AV557" i="5" s="1"/>
  <c r="Y557" i="5" a="1"/>
  <c r="Y557" i="5" s="1"/>
  <c r="P557" i="5" a="1"/>
  <c r="P557" i="5" s="1"/>
  <c r="BD557" i="5" a="1"/>
  <c r="BD557" i="5" s="1"/>
  <c r="X557" i="5" a="1"/>
  <c r="X557" i="5" s="1"/>
  <c r="M557" i="5" a="1"/>
  <c r="M557" i="5" s="1"/>
  <c r="D557" i="5" a="1"/>
  <c r="D557" i="5" s="1"/>
  <c r="CE557" i="5" a="1"/>
  <c r="CE557" i="5" s="1"/>
  <c r="AJ557" i="5" a="1"/>
  <c r="AJ557" i="5" s="1"/>
  <c r="AG557" i="5" a="1"/>
  <c r="AG557" i="5" s="1"/>
  <c r="AJ452" i="5" a="1"/>
  <c r="AJ452" i="5" s="1"/>
  <c r="AF452" i="5" a="1"/>
  <c r="AF452" i="5" s="1"/>
  <c r="AB452" i="5" a="1"/>
  <c r="AB452" i="5" s="1"/>
  <c r="X452" i="5" a="1"/>
  <c r="X452" i="5" s="1"/>
  <c r="T452" i="5" a="1"/>
  <c r="T452" i="5" s="1"/>
  <c r="P452" i="5" a="1"/>
  <c r="P452" i="5" s="1"/>
  <c r="L452" i="5" a="1"/>
  <c r="L452" i="5" s="1"/>
  <c r="H452" i="5" a="1"/>
  <c r="H452" i="5" s="1"/>
  <c r="D452" i="5" a="1"/>
  <c r="D452" i="5" s="1"/>
  <c r="DI452" i="5" a="1"/>
  <c r="DI452" i="5" s="1"/>
  <c r="DE452" i="5" a="1"/>
  <c r="DE452" i="5" s="1"/>
  <c r="DA452" i="5" a="1"/>
  <c r="DA452" i="5" s="1"/>
  <c r="CI452" i="5" a="1"/>
  <c r="CI452" i="5" s="1"/>
  <c r="CE452" i="5" a="1"/>
  <c r="CE452" i="5" s="1"/>
  <c r="CA452" i="5" a="1"/>
  <c r="CA452" i="5" s="1"/>
  <c r="AO452" i="5" s="1"/>
  <c r="BK452" i="5" a="1"/>
  <c r="BK452" i="5" s="1"/>
  <c r="BG452" i="5" a="1"/>
  <c r="BG452" i="5" s="1"/>
  <c r="BC452" i="5" a="1"/>
  <c r="BC452" i="5" s="1"/>
  <c r="AY452" i="5" a="1"/>
  <c r="AY452" i="5" s="1"/>
  <c r="AU452" i="5" a="1"/>
  <c r="AU452" i="5" s="1"/>
  <c r="A453" i="5"/>
  <c r="AI452" i="5" a="1"/>
  <c r="AI452" i="5" s="1"/>
  <c r="AE452" i="5" a="1"/>
  <c r="AE452" i="5" s="1"/>
  <c r="AA452" i="5" a="1"/>
  <c r="AA452" i="5" s="1"/>
  <c r="W452" i="5" a="1"/>
  <c r="W452" i="5" s="1"/>
  <c r="S452" i="5" a="1"/>
  <c r="S452" i="5" s="1"/>
  <c r="O452" i="5" a="1"/>
  <c r="O452" i="5" s="1"/>
  <c r="K452" i="5" a="1"/>
  <c r="K452" i="5" s="1"/>
  <c r="G452" i="5" a="1"/>
  <c r="G452" i="5" s="1"/>
  <c r="C452" i="5" a="1"/>
  <c r="C452" i="5" s="1"/>
  <c r="DL452" i="5" a="1"/>
  <c r="DL452" i="5" s="1"/>
  <c r="DH452" i="5" a="1"/>
  <c r="DH452" i="5" s="1"/>
  <c r="DD452" i="5" a="1"/>
  <c r="DD452" i="5" s="1"/>
  <c r="CL452" i="5" a="1"/>
  <c r="CL452" i="5" s="1"/>
  <c r="CH452" i="5" a="1"/>
  <c r="CH452" i="5" s="1"/>
  <c r="CD452" i="5" a="1"/>
  <c r="CD452" i="5" s="1"/>
  <c r="BR452" i="5" a="1"/>
  <c r="BR452" i="5" s="1"/>
  <c r="BJ452" i="5" a="1"/>
  <c r="BJ452" i="5" s="1"/>
  <c r="BF452" i="5" a="1"/>
  <c r="BF452" i="5" s="1"/>
  <c r="BB452" i="5" a="1"/>
  <c r="BB452" i="5" s="1"/>
  <c r="AX452" i="5" a="1"/>
  <c r="AX452" i="5" s="1"/>
  <c r="AT452" i="5" a="1"/>
  <c r="AT452" i="5" s="1"/>
  <c r="AL452" i="5" a="1"/>
  <c r="AL452" i="5" s="1"/>
  <c r="AH452" i="5" a="1"/>
  <c r="AH452" i="5" s="1"/>
  <c r="AD452" i="5" a="1"/>
  <c r="AD452" i="5" s="1"/>
  <c r="Z452" i="5" a="1"/>
  <c r="Z452" i="5" s="1"/>
  <c r="V452" i="5" a="1"/>
  <c r="V452" i="5" s="1"/>
  <c r="R452" i="5" a="1"/>
  <c r="R452" i="5" s="1"/>
  <c r="N452" i="5" a="1"/>
  <c r="N452" i="5" s="1"/>
  <c r="J452" i="5" a="1"/>
  <c r="J452" i="5" s="1"/>
  <c r="F452" i="5" a="1"/>
  <c r="F452" i="5" s="1"/>
  <c r="DK452" i="5" a="1"/>
  <c r="DK452" i="5" s="1"/>
  <c r="DG452" i="5" a="1"/>
  <c r="DG452" i="5" s="1"/>
  <c r="DC452" i="5" a="1"/>
  <c r="DC452" i="5" s="1"/>
  <c r="CK452" i="5" a="1"/>
  <c r="CK452" i="5" s="1"/>
  <c r="CG452" i="5" a="1"/>
  <c r="CG452" i="5" s="1"/>
  <c r="CC452" i="5" a="1"/>
  <c r="CC452" i="5" s="1"/>
  <c r="BQ452" i="5" a="1"/>
  <c r="BQ452" i="5" s="1"/>
  <c r="BI452" i="5" a="1"/>
  <c r="BI452" i="5" s="1"/>
  <c r="BE452" i="5" a="1"/>
  <c r="BE452" i="5" s="1"/>
  <c r="BA452" i="5" a="1"/>
  <c r="BA452" i="5" s="1"/>
  <c r="AW452" i="5" a="1"/>
  <c r="AW452" i="5" s="1"/>
  <c r="AS452" i="5" a="1"/>
  <c r="AS452" i="5" s="1"/>
  <c r="AK452" i="5" a="1"/>
  <c r="AK452" i="5" s="1"/>
  <c r="AG452" i="5" a="1"/>
  <c r="AG452" i="5" s="1"/>
  <c r="AC452" i="5" a="1"/>
  <c r="AC452" i="5" s="1"/>
  <c r="Y452" i="5" a="1"/>
  <c r="Y452" i="5" s="1"/>
  <c r="U452" i="5" a="1"/>
  <c r="U452" i="5" s="1"/>
  <c r="Q452" i="5" a="1"/>
  <c r="Q452" i="5" s="1"/>
  <c r="M452" i="5" a="1"/>
  <c r="M452" i="5" s="1"/>
  <c r="I452" i="5" a="1"/>
  <c r="I452" i="5" s="1"/>
  <c r="E452" i="5" a="1"/>
  <c r="E452" i="5" s="1"/>
  <c r="CF452" i="5" a="1"/>
  <c r="CF452" i="5" s="1"/>
  <c r="CB452" i="5" a="1"/>
  <c r="CB452" i="5" s="1"/>
  <c r="BL452" i="5" a="1"/>
  <c r="BL452" i="5" s="1"/>
  <c r="BH452" i="5" a="1"/>
  <c r="BH452" i="5" s="1"/>
  <c r="DJ452" i="5" a="1"/>
  <c r="DJ452" i="5" s="1"/>
  <c r="BD452" i="5" a="1"/>
  <c r="BD452" i="5" s="1"/>
  <c r="DF452" i="5" a="1"/>
  <c r="DF452" i="5" s="1"/>
  <c r="AZ452" i="5" a="1"/>
  <c r="AZ452" i="5" s="1"/>
  <c r="DB452" i="5" a="1"/>
  <c r="DB452" i="5" s="1"/>
  <c r="AV452" i="5" a="1"/>
  <c r="AV452" i="5" s="1"/>
  <c r="CJ452" i="5" a="1"/>
  <c r="CJ452" i="5" s="1"/>
  <c r="DL215" i="5" a="1"/>
  <c r="DL215" i="5" s="1"/>
  <c r="DH215" i="5" a="1"/>
  <c r="DH215" i="5" s="1"/>
  <c r="DD215" i="5" a="1"/>
  <c r="DD215" i="5" s="1"/>
  <c r="CL215" i="5" a="1"/>
  <c r="CL215" i="5" s="1"/>
  <c r="CH215" i="5" a="1"/>
  <c r="CH215" i="5" s="1"/>
  <c r="CD215" i="5" a="1"/>
  <c r="CD215" i="5" s="1"/>
  <c r="BR215" i="5" a="1"/>
  <c r="BR215" i="5" s="1"/>
  <c r="BJ215" i="5" a="1"/>
  <c r="BJ215" i="5" s="1"/>
  <c r="BF215" i="5" a="1"/>
  <c r="BF215" i="5" s="1"/>
  <c r="BB215" i="5" a="1"/>
  <c r="BB215" i="5" s="1"/>
  <c r="AX215" i="5" a="1"/>
  <c r="AX215" i="5" s="1"/>
  <c r="AT215" i="5" a="1"/>
  <c r="AT215" i="5" s="1"/>
  <c r="AL215" i="5" a="1"/>
  <c r="AL215" i="5" s="1"/>
  <c r="AH215" i="5" a="1"/>
  <c r="AH215" i="5" s="1"/>
  <c r="AD215" i="5" a="1"/>
  <c r="AD215" i="5" s="1"/>
  <c r="Z215" i="5" a="1"/>
  <c r="Z215" i="5" s="1"/>
  <c r="V215" i="5" a="1"/>
  <c r="V215" i="5" s="1"/>
  <c r="R215" i="5" a="1"/>
  <c r="R215" i="5" s="1"/>
  <c r="N215" i="5" a="1"/>
  <c r="N215" i="5" s="1"/>
  <c r="J215" i="5" a="1"/>
  <c r="J215" i="5" s="1"/>
  <c r="F215" i="5" a="1"/>
  <c r="F215" i="5" s="1"/>
  <c r="DG215" i="5" a="1"/>
  <c r="DG215" i="5" s="1"/>
  <c r="DB215" i="5" a="1"/>
  <c r="DB215" i="5" s="1"/>
  <c r="CI215" i="5" a="1"/>
  <c r="CI215" i="5" s="1"/>
  <c r="CC215" i="5" a="1"/>
  <c r="CC215" i="5" s="1"/>
  <c r="BL215" i="5" a="1"/>
  <c r="BL215" i="5" s="1"/>
  <c r="BG215" i="5" a="1"/>
  <c r="BG215" i="5" s="1"/>
  <c r="BA215" i="5" a="1"/>
  <c r="BA215" i="5" s="1"/>
  <c r="AV215" i="5" a="1"/>
  <c r="AV215" i="5" s="1"/>
  <c r="A216" i="5"/>
  <c r="AG215" i="5" a="1"/>
  <c r="AG215" i="5" s="1"/>
  <c r="AB215" i="5" a="1"/>
  <c r="AB215" i="5" s="1"/>
  <c r="W215" i="5" a="1"/>
  <c r="W215" i="5" s="1"/>
  <c r="Q215" i="5" a="1"/>
  <c r="Q215" i="5" s="1"/>
  <c r="L215" i="5" a="1"/>
  <c r="L215" i="5" s="1"/>
  <c r="G215" i="5" a="1"/>
  <c r="G215" i="5" s="1"/>
  <c r="DF215" i="5" a="1"/>
  <c r="DF215" i="5" s="1"/>
  <c r="CK215" i="5" a="1"/>
  <c r="CK215" i="5" s="1"/>
  <c r="CE215" i="5" a="1"/>
  <c r="CE215" i="5" s="1"/>
  <c r="BK215" i="5" a="1"/>
  <c r="BK215" i="5" s="1"/>
  <c r="BD215" i="5" a="1"/>
  <c r="BD215" i="5" s="1"/>
  <c r="AW215" i="5" a="1"/>
  <c r="AW215" i="5" s="1"/>
  <c r="AF215" i="5" a="1"/>
  <c r="AF215" i="5" s="1"/>
  <c r="Y215" i="5" a="1"/>
  <c r="Y215" i="5" s="1"/>
  <c r="S215" i="5" a="1"/>
  <c r="S215" i="5" s="1"/>
  <c r="K215" i="5" a="1"/>
  <c r="K215" i="5" s="1"/>
  <c r="D215" i="5" a="1"/>
  <c r="D215" i="5" s="1"/>
  <c r="DJ215" i="5" a="1"/>
  <c r="DJ215" i="5" s="1"/>
  <c r="DC215" i="5" a="1"/>
  <c r="DC215" i="5" s="1"/>
  <c r="CG215" i="5" a="1"/>
  <c r="CG215" i="5" s="1"/>
  <c r="CA215" i="5" a="1"/>
  <c r="CA215" i="5" s="1"/>
  <c r="AO215" i="5" s="1"/>
  <c r="BH215" i="5" a="1"/>
  <c r="BH215" i="5" s="1"/>
  <c r="AZ215" i="5" a="1"/>
  <c r="AZ215" i="5" s="1"/>
  <c r="AS215" i="5" a="1"/>
  <c r="AS215" i="5" s="1"/>
  <c r="AJ215" i="5" a="1"/>
  <c r="AJ215" i="5" s="1"/>
  <c r="AC215" i="5" a="1"/>
  <c r="AC215" i="5" s="1"/>
  <c r="U215" i="5" a="1"/>
  <c r="U215" i="5" s="1"/>
  <c r="O215" i="5" a="1"/>
  <c r="O215" i="5" s="1"/>
  <c r="H215" i="5" a="1"/>
  <c r="H215" i="5" s="1"/>
  <c r="DA215" i="5" a="1"/>
  <c r="DA215" i="5" s="1"/>
  <c r="AY215" i="5" a="1"/>
  <c r="AY215" i="5" s="1"/>
  <c r="AA215" i="5" a="1"/>
  <c r="AA215" i="5" s="1"/>
  <c r="CJ215" i="5" a="1"/>
  <c r="CJ215" i="5" s="1"/>
  <c r="AU215" i="5" a="1"/>
  <c r="AU215" i="5" s="1"/>
  <c r="X215" i="5" a="1"/>
  <c r="X215" i="5" s="1"/>
  <c r="CF215" i="5" a="1"/>
  <c r="CF215" i="5" s="1"/>
  <c r="T215" i="5" a="1"/>
  <c r="T215" i="5" s="1"/>
  <c r="CB215" i="5" a="1"/>
  <c r="CB215" i="5" s="1"/>
  <c r="P215" i="5" a="1"/>
  <c r="P215" i="5" s="1"/>
  <c r="BQ215" i="5" a="1"/>
  <c r="BQ215" i="5" s="1"/>
  <c r="M215" i="5" a="1"/>
  <c r="M215" i="5" s="1"/>
  <c r="DK215" i="5" a="1"/>
  <c r="DK215" i="5" s="1"/>
  <c r="BI215" i="5" a="1"/>
  <c r="BI215" i="5" s="1"/>
  <c r="AK215" i="5" a="1"/>
  <c r="AK215" i="5" s="1"/>
  <c r="I215" i="5" a="1"/>
  <c r="I215" i="5" s="1"/>
  <c r="DI215" i="5" a="1"/>
  <c r="DI215" i="5" s="1"/>
  <c r="BE215" i="5" a="1"/>
  <c r="BE215" i="5" s="1"/>
  <c r="AI215" i="5" a="1"/>
  <c r="AI215" i="5" s="1"/>
  <c r="E215" i="5" a="1"/>
  <c r="E215" i="5" s="1"/>
  <c r="DE215" i="5" a="1"/>
  <c r="DE215" i="5" s="1"/>
  <c r="BC215" i="5" a="1"/>
  <c r="BC215" i="5" s="1"/>
  <c r="AE215" i="5" a="1"/>
  <c r="AE215" i="5" s="1"/>
  <c r="C215" i="5" a="1"/>
  <c r="C215" i="5" s="1"/>
  <c r="DJ380" i="5" a="1"/>
  <c r="DJ380" i="5" s="1"/>
  <c r="DF380" i="5" a="1"/>
  <c r="DF380" i="5" s="1"/>
  <c r="DB380" i="5" a="1"/>
  <c r="DB380" i="5" s="1"/>
  <c r="CJ380" i="5" a="1"/>
  <c r="CJ380" i="5" s="1"/>
  <c r="CF380" i="5" a="1"/>
  <c r="CF380" i="5" s="1"/>
  <c r="CB380" i="5" a="1"/>
  <c r="CB380" i="5" s="1"/>
  <c r="BL380" i="5" a="1"/>
  <c r="BL380" i="5" s="1"/>
  <c r="BH380" i="5" a="1"/>
  <c r="BH380" i="5" s="1"/>
  <c r="BD380" i="5" a="1"/>
  <c r="BD380" i="5" s="1"/>
  <c r="AZ380" i="5" a="1"/>
  <c r="AZ380" i="5" s="1"/>
  <c r="AV380" i="5" a="1"/>
  <c r="AV380" i="5" s="1"/>
  <c r="DI380" i="5" a="1"/>
  <c r="DI380" i="5" s="1"/>
  <c r="DE380" i="5" a="1"/>
  <c r="DE380" i="5" s="1"/>
  <c r="DA380" i="5" a="1"/>
  <c r="DA380" i="5" s="1"/>
  <c r="CI380" i="5" a="1"/>
  <c r="CI380" i="5" s="1"/>
  <c r="CE380" i="5" a="1"/>
  <c r="CE380" i="5" s="1"/>
  <c r="CA380" i="5" a="1"/>
  <c r="CA380" i="5" s="1"/>
  <c r="AO380" i="5" s="1"/>
  <c r="BK380" i="5" a="1"/>
  <c r="BK380" i="5" s="1"/>
  <c r="BG380" i="5" a="1"/>
  <c r="BG380" i="5" s="1"/>
  <c r="BC380" i="5" a="1"/>
  <c r="BC380" i="5" s="1"/>
  <c r="AY380" i="5" a="1"/>
  <c r="AY380" i="5" s="1"/>
  <c r="AU380" i="5" a="1"/>
  <c r="AU380" i="5" s="1"/>
  <c r="AK380" i="5" a="1"/>
  <c r="AK380" i="5" s="1"/>
  <c r="AE380" i="5" a="1"/>
  <c r="AE380" i="5" s="1"/>
  <c r="Z380" i="5" a="1"/>
  <c r="Z380" i="5" s="1"/>
  <c r="U380" i="5" a="1"/>
  <c r="U380" i="5" s="1"/>
  <c r="O380" i="5" a="1"/>
  <c r="O380" i="5" s="1"/>
  <c r="J380" i="5" a="1"/>
  <c r="J380" i="5" s="1"/>
  <c r="E380" i="5" a="1"/>
  <c r="E380" i="5" s="1"/>
  <c r="DD380" i="5" a="1"/>
  <c r="DD380" i="5" s="1"/>
  <c r="CK380" i="5" a="1"/>
  <c r="CK380" i="5" s="1"/>
  <c r="BR380" i="5" a="1"/>
  <c r="BR380" i="5" s="1"/>
  <c r="BI380" i="5" a="1"/>
  <c r="BI380" i="5" s="1"/>
  <c r="AX380" i="5" a="1"/>
  <c r="AX380" i="5" s="1"/>
  <c r="AS380" i="5" a="1"/>
  <c r="AS380" i="5" s="1"/>
  <c r="AJ380" i="5" a="1"/>
  <c r="AJ380" i="5" s="1"/>
  <c r="T380" i="5" a="1"/>
  <c r="T380" i="5" s="1"/>
  <c r="D380" i="5" a="1"/>
  <c r="D380" i="5" s="1"/>
  <c r="DH380" i="5" a="1"/>
  <c r="DH380" i="5" s="1"/>
  <c r="DC380" i="5" a="1"/>
  <c r="DC380" i="5" s="1"/>
  <c r="CD380" i="5" a="1"/>
  <c r="CD380" i="5" s="1"/>
  <c r="BQ380" i="5" a="1"/>
  <c r="BQ380" i="5" s="1"/>
  <c r="BB380" i="5" a="1"/>
  <c r="BB380" i="5" s="1"/>
  <c r="AW380" i="5" a="1"/>
  <c r="AW380" i="5" s="1"/>
  <c r="X380" i="5" a="1"/>
  <c r="X380" i="5" s="1"/>
  <c r="H380" i="5" a="1"/>
  <c r="H380" i="5" s="1"/>
  <c r="A381" i="5"/>
  <c r="AH380" i="5" a="1"/>
  <c r="AH380" i="5" s="1"/>
  <c r="AC380" i="5" a="1"/>
  <c r="AC380" i="5" s="1"/>
  <c r="W380" i="5" a="1"/>
  <c r="W380" i="5" s="1"/>
  <c r="R380" i="5" a="1"/>
  <c r="R380" i="5" s="1"/>
  <c r="M380" i="5" a="1"/>
  <c r="M380" i="5" s="1"/>
  <c r="G380" i="5" a="1"/>
  <c r="G380" i="5" s="1"/>
  <c r="AG380" i="5" a="1"/>
  <c r="AG380" i="5" s="1"/>
  <c r="V380" i="5" a="1"/>
  <c r="V380" i="5" s="1"/>
  <c r="K380" i="5" a="1"/>
  <c r="K380" i="5" s="1"/>
  <c r="DG380" i="5" a="1"/>
  <c r="DG380" i="5" s="1"/>
  <c r="CH380" i="5" a="1"/>
  <c r="CH380" i="5" s="1"/>
  <c r="BA380" i="5" a="1"/>
  <c r="BA380" i="5" s="1"/>
  <c r="AF380" i="5" a="1"/>
  <c r="AF380" i="5" s="1"/>
  <c r="AD380" i="5" a="1"/>
  <c r="AD380" i="5" s="1"/>
  <c r="S380" i="5" a="1"/>
  <c r="S380" i="5" s="1"/>
  <c r="I380" i="5" a="1"/>
  <c r="I380" i="5" s="1"/>
  <c r="CG380" i="5" a="1"/>
  <c r="CG380" i="5" s="1"/>
  <c r="BJ380" i="5" a="1"/>
  <c r="BJ380" i="5" s="1"/>
  <c r="AB380" i="5" a="1"/>
  <c r="AB380" i="5" s="1"/>
  <c r="AL380" i="5" a="1"/>
  <c r="AL380" i="5" s="1"/>
  <c r="AA380" i="5" a="1"/>
  <c r="AA380" i="5" s="1"/>
  <c r="Q380" i="5" a="1"/>
  <c r="Q380" i="5" s="1"/>
  <c r="F380" i="5" a="1"/>
  <c r="F380" i="5" s="1"/>
  <c r="DL380" i="5" a="1"/>
  <c r="DL380" i="5" s="1"/>
  <c r="CC380" i="5" a="1"/>
  <c r="CC380" i="5" s="1"/>
  <c r="BF380" i="5" a="1"/>
  <c r="BF380" i="5" s="1"/>
  <c r="P380" i="5" a="1"/>
  <c r="P380" i="5" s="1"/>
  <c r="DK380" i="5" a="1"/>
  <c r="DK380" i="5" s="1"/>
  <c r="CL380" i="5" a="1"/>
  <c r="CL380" i="5" s="1"/>
  <c r="BE380" i="5" a="1"/>
  <c r="BE380" i="5" s="1"/>
  <c r="AT380" i="5" a="1"/>
  <c r="AT380" i="5" s="1"/>
  <c r="L380" i="5" a="1"/>
  <c r="L380" i="5" s="1"/>
  <c r="AI380" i="5" a="1"/>
  <c r="AI380" i="5" s="1"/>
  <c r="Y380" i="5" a="1"/>
  <c r="Y380" i="5" s="1"/>
  <c r="N380" i="5" a="1"/>
  <c r="N380" i="5" s="1"/>
  <c r="C380" i="5" a="1"/>
  <c r="C380" i="5" s="1"/>
  <c r="A38" i="5"/>
  <c r="AI37" i="5" a="1"/>
  <c r="AI37" i="5" s="1"/>
  <c r="AE37" i="5" a="1"/>
  <c r="AE37" i="5" s="1"/>
  <c r="AA37" i="5" a="1"/>
  <c r="AA37" i="5" s="1"/>
  <c r="W37" i="5" a="1"/>
  <c r="W37" i="5" s="1"/>
  <c r="S37" i="5" a="1"/>
  <c r="S37" i="5" s="1"/>
  <c r="O37" i="5" a="1"/>
  <c r="O37" i="5" s="1"/>
  <c r="K37" i="5" a="1"/>
  <c r="K37" i="5" s="1"/>
  <c r="G37" i="5" a="1"/>
  <c r="G37" i="5" s="1"/>
  <c r="C37" i="5" a="1"/>
  <c r="C37" i="5" s="1"/>
  <c r="DH37" i="5" a="1"/>
  <c r="DH37" i="5" s="1"/>
  <c r="CK37" i="5" a="1"/>
  <c r="CK37" i="5" s="1"/>
  <c r="CB37" i="5" a="1"/>
  <c r="CB37" i="5" s="1"/>
  <c r="BG37" i="5" a="1"/>
  <c r="BG37" i="5" s="1"/>
  <c r="BB37" i="5" a="1"/>
  <c r="BB37" i="5" s="1"/>
  <c r="AS37" i="5" a="1"/>
  <c r="AS37" i="5" s="1"/>
  <c r="AG37" i="5" a="1"/>
  <c r="AG37" i="5" s="1"/>
  <c r="X37" i="5" a="1"/>
  <c r="X37" i="5" s="1"/>
  <c r="J37" i="5" a="1"/>
  <c r="J37" i="5" s="1"/>
  <c r="DL37" i="5" a="1"/>
  <c r="DL37" i="5" s="1"/>
  <c r="DG37" i="5" a="1"/>
  <c r="DG37" i="5" s="1"/>
  <c r="DB37" i="5" a="1"/>
  <c r="DB37" i="5" s="1"/>
  <c r="CI37" i="5" a="1"/>
  <c r="CI37" i="5" s="1"/>
  <c r="AD37" i="5" a="1"/>
  <c r="AD37" i="5" s="1"/>
  <c r="Y37" i="5" a="1"/>
  <c r="Y37" i="5" s="1"/>
  <c r="T37" i="5" a="1"/>
  <c r="T37" i="5" s="1"/>
  <c r="N37" i="5" a="1"/>
  <c r="N37" i="5" s="1"/>
  <c r="I37" i="5" a="1"/>
  <c r="I37" i="5" s="1"/>
  <c r="D37" i="5" a="1"/>
  <c r="D37" i="5" s="1"/>
  <c r="DK37" i="5" a="1"/>
  <c r="DK37" i="5" s="1"/>
  <c r="DF37" i="5" a="1"/>
  <c r="DF37" i="5" s="1"/>
  <c r="DA37" i="5" a="1"/>
  <c r="DA37" i="5" s="1"/>
  <c r="BK37" i="5" a="1"/>
  <c r="BK37" i="5" s="1"/>
  <c r="AH37" i="5" a="1"/>
  <c r="AH37" i="5" s="1"/>
  <c r="AC37" i="5" a="1"/>
  <c r="AC37" i="5" s="1"/>
  <c r="R37" i="5" a="1"/>
  <c r="R37" i="5" s="1"/>
  <c r="M37" i="5" a="1"/>
  <c r="M37" i="5" s="1"/>
  <c r="H37" i="5" a="1"/>
  <c r="H37" i="5" s="1"/>
  <c r="CL37" i="5" a="1"/>
  <c r="CL37" i="5" s="1"/>
  <c r="CG37" i="5" a="1"/>
  <c r="CG37" i="5" s="1"/>
  <c r="BJ37" i="5" a="1"/>
  <c r="BJ37" i="5" s="1"/>
  <c r="BE37" i="5" a="1"/>
  <c r="BE37" i="5" s="1"/>
  <c r="AZ37" i="5" a="1"/>
  <c r="AZ37" i="5" s="1"/>
  <c r="AU37" i="5" a="1"/>
  <c r="AU37" i="5" s="1"/>
  <c r="AB37" i="5" a="1"/>
  <c r="AB37" i="5" s="1"/>
  <c r="DD37" i="5" a="1"/>
  <c r="DD37" i="5" s="1"/>
  <c r="BR37" i="5" a="1"/>
  <c r="BR37" i="5" s="1"/>
  <c r="BI37" i="5" a="1"/>
  <c r="BI37" i="5" s="1"/>
  <c r="BD37" i="5" a="1"/>
  <c r="BD37" i="5" s="1"/>
  <c r="AY37" i="5" a="1"/>
  <c r="AY37" i="5" s="1"/>
  <c r="AK37" i="5" a="1"/>
  <c r="AK37" i="5" s="1"/>
  <c r="AF37" i="5" a="1"/>
  <c r="AF37" i="5" s="1"/>
  <c r="F37" i="5" a="1"/>
  <c r="F37" i="5" s="1"/>
  <c r="DI37" i="5" a="1"/>
  <c r="DI37" i="5" s="1"/>
  <c r="DC37" i="5" a="1"/>
  <c r="DC37" i="5" s="1"/>
  <c r="CJ37" i="5" a="1"/>
  <c r="CJ37" i="5" s="1"/>
  <c r="CE37" i="5" a="1"/>
  <c r="CE37" i="5" s="1"/>
  <c r="AX37" i="5" a="1"/>
  <c r="AX37" i="5" s="1"/>
  <c r="Z37" i="5" a="1"/>
  <c r="Z37" i="5" s="1"/>
  <c r="U37" i="5" a="1"/>
  <c r="U37" i="5" s="1"/>
  <c r="P37" i="5" a="1"/>
  <c r="P37" i="5" s="1"/>
  <c r="E37" i="5" a="1"/>
  <c r="E37" i="5" s="1"/>
  <c r="BQ37" i="5" a="1"/>
  <c r="BQ37" i="5" s="1"/>
  <c r="L37" i="5" a="1"/>
  <c r="L37" i="5" s="1"/>
  <c r="BL37" i="5" a="1"/>
  <c r="BL37" i="5" s="1"/>
  <c r="AW37" i="5" a="1"/>
  <c r="AW37" i="5" s="1"/>
  <c r="AL37" i="5" a="1"/>
  <c r="AL37" i="5" s="1"/>
  <c r="AV37" i="5" a="1"/>
  <c r="AV37" i="5" s="1"/>
  <c r="AJ37" i="5" a="1"/>
  <c r="AJ37" i="5" s="1"/>
  <c r="V37" i="5" a="1"/>
  <c r="V37" i="5" s="1"/>
  <c r="DJ37" i="5" a="1"/>
  <c r="DJ37" i="5" s="1"/>
  <c r="CH37" i="5" a="1"/>
  <c r="CH37" i="5" s="1"/>
  <c r="BH37" i="5" a="1"/>
  <c r="BH37" i="5" s="1"/>
  <c r="AT37" i="5" a="1"/>
  <c r="AT37" i="5" s="1"/>
  <c r="CF37" i="5" a="1"/>
  <c r="CF37" i="5" s="1"/>
  <c r="BF37" i="5" a="1"/>
  <c r="BF37" i="5" s="1"/>
  <c r="CD37" i="5" a="1"/>
  <c r="CD37" i="5" s="1"/>
  <c r="Q37" i="5" a="1"/>
  <c r="Q37" i="5" s="1"/>
  <c r="DE37" i="5" a="1"/>
  <c r="DE37" i="5" s="1"/>
  <c r="CC37" i="5" a="1"/>
  <c r="CC37" i="5" s="1"/>
  <c r="BC37" i="5" a="1"/>
  <c r="BC37" i="5" s="1"/>
  <c r="CA37" i="5" a="1"/>
  <c r="CA37" i="5" s="1"/>
  <c r="AO37" i="5" s="1"/>
  <c r="BA37" i="5" a="1"/>
  <c r="BA37" i="5" s="1"/>
  <c r="AL38" i="5" l="1" a="1"/>
  <c r="AL38" i="5" s="1"/>
  <c r="AH38" i="5" a="1"/>
  <c r="AH38" i="5" s="1"/>
  <c r="AD38" i="5" a="1"/>
  <c r="AD38" i="5" s="1"/>
  <c r="Z38" i="5" a="1"/>
  <c r="Z38" i="5" s="1"/>
  <c r="V38" i="5" a="1"/>
  <c r="V38" i="5" s="1"/>
  <c r="R38" i="5" a="1"/>
  <c r="R38" i="5" s="1"/>
  <c r="N38" i="5" a="1"/>
  <c r="N38" i="5" s="1"/>
  <c r="J38" i="5" a="1"/>
  <c r="J38" i="5" s="1"/>
  <c r="F38" i="5" a="1"/>
  <c r="F38" i="5" s="1"/>
  <c r="DJ38" i="5" a="1"/>
  <c r="DJ38" i="5" s="1"/>
  <c r="DA38" i="5" a="1"/>
  <c r="DA38" i="5" s="1"/>
  <c r="CD38" i="5" a="1"/>
  <c r="CD38" i="5" s="1"/>
  <c r="BQ38" i="5" a="1"/>
  <c r="BQ38" i="5" s="1"/>
  <c r="BD38" i="5" a="1"/>
  <c r="BD38" i="5" s="1"/>
  <c r="AU38" i="5" a="1"/>
  <c r="AU38" i="5" s="1"/>
  <c r="Y38" i="5" a="1"/>
  <c r="Y38" i="5" s="1"/>
  <c r="P38" i="5" a="1"/>
  <c r="P38" i="5" s="1"/>
  <c r="G38" i="5" a="1"/>
  <c r="G38" i="5" s="1"/>
  <c r="DE38" i="5" a="1"/>
  <c r="DE38" i="5" s="1"/>
  <c r="CL38" i="5" a="1"/>
  <c r="CL38" i="5" s="1"/>
  <c r="BE38" i="5" a="1"/>
  <c r="BE38" i="5" s="1"/>
  <c r="AZ38" i="5" a="1"/>
  <c r="AZ38" i="5" s="1"/>
  <c r="AG38" i="5" a="1"/>
  <c r="AG38" i="5" s="1"/>
  <c r="AB38" i="5" a="1"/>
  <c r="AB38" i="5" s="1"/>
  <c r="W38" i="5" a="1"/>
  <c r="W38" i="5" s="1"/>
  <c r="DI38" i="5" a="1"/>
  <c r="DI38" i="5" s="1"/>
  <c r="DD38" i="5" a="1"/>
  <c r="DD38" i="5" s="1"/>
  <c r="BI38" i="5" a="1"/>
  <c r="BI38" i="5" s="1"/>
  <c r="AS38" i="5" a="1"/>
  <c r="AS38" i="5" s="1"/>
  <c r="AK38" i="5" a="1"/>
  <c r="AK38" i="5" s="1"/>
  <c r="AF38" i="5" a="1"/>
  <c r="AF38" i="5" s="1"/>
  <c r="AA38" i="5" a="1"/>
  <c r="AA38" i="5" s="1"/>
  <c r="K38" i="5" a="1"/>
  <c r="K38" i="5" s="1"/>
  <c r="DC38" i="5" a="1"/>
  <c r="DC38" i="5" s="1"/>
  <c r="CJ38" i="5" a="1"/>
  <c r="CJ38" i="5" s="1"/>
  <c r="CE38" i="5" a="1"/>
  <c r="CE38" i="5" s="1"/>
  <c r="BR38" i="5" a="1"/>
  <c r="BR38" i="5" s="1"/>
  <c r="BH38" i="5" a="1"/>
  <c r="BH38" i="5" s="1"/>
  <c r="BC38" i="5" a="1"/>
  <c r="BC38" i="5" s="1"/>
  <c r="AX38" i="5" a="1"/>
  <c r="AX38" i="5" s="1"/>
  <c r="U38" i="5" a="1"/>
  <c r="U38" i="5" s="1"/>
  <c r="E38" i="5" a="1"/>
  <c r="E38" i="5" s="1"/>
  <c r="A39" i="5"/>
  <c r="DG38" i="5" a="1"/>
  <c r="DG38" i="5" s="1"/>
  <c r="DB38" i="5" a="1"/>
  <c r="DB38" i="5" s="1"/>
  <c r="CI38" i="5" a="1"/>
  <c r="CI38" i="5" s="1"/>
  <c r="CC38" i="5" a="1"/>
  <c r="CC38" i="5" s="1"/>
  <c r="BL38" i="5" a="1"/>
  <c r="BL38" i="5" s="1"/>
  <c r="BG38" i="5" a="1"/>
  <c r="BG38" i="5" s="1"/>
  <c r="BB38" i="5" a="1"/>
  <c r="BB38" i="5" s="1"/>
  <c r="I38" i="5" a="1"/>
  <c r="I38" i="5" s="1"/>
  <c r="D38" i="5" a="1"/>
  <c r="D38" i="5" s="1"/>
  <c r="DL38" i="5" a="1"/>
  <c r="DL38" i="5" s="1"/>
  <c r="CH38" i="5" a="1"/>
  <c r="CH38" i="5" s="1"/>
  <c r="BA38" i="5" a="1"/>
  <c r="BA38" i="5" s="1"/>
  <c r="AV38" i="5" a="1"/>
  <c r="AV38" i="5" s="1"/>
  <c r="AI38" i="5" a="1"/>
  <c r="AI38" i="5" s="1"/>
  <c r="AC38" i="5" a="1"/>
  <c r="AC38" i="5" s="1"/>
  <c r="X38" i="5" a="1"/>
  <c r="X38" i="5" s="1"/>
  <c r="S38" i="5" a="1"/>
  <c r="S38" i="5" s="1"/>
  <c r="DH38" i="5" a="1"/>
  <c r="DH38" i="5" s="1"/>
  <c r="CF38" i="5" a="1"/>
  <c r="CF38" i="5" s="1"/>
  <c r="BF38" i="5" a="1"/>
  <c r="BF38" i="5" s="1"/>
  <c r="DF38" i="5" a="1"/>
  <c r="DF38" i="5" s="1"/>
  <c r="AE38" i="5" a="1"/>
  <c r="AE38" i="5" s="1"/>
  <c r="Q38" i="5" a="1"/>
  <c r="Q38" i="5" s="1"/>
  <c r="C38" i="5" a="1"/>
  <c r="C38" i="5" s="1"/>
  <c r="CB38" i="5" a="1"/>
  <c r="CB38" i="5" s="1"/>
  <c r="O38" i="5" a="1"/>
  <c r="O38" i="5" s="1"/>
  <c r="CA38" i="5" a="1"/>
  <c r="CA38" i="5" s="1"/>
  <c r="AO38" i="5" s="1"/>
  <c r="M38" i="5" a="1"/>
  <c r="M38" i="5" s="1"/>
  <c r="AY38" i="5" a="1"/>
  <c r="AY38" i="5" s="1"/>
  <c r="L38" i="5" a="1"/>
  <c r="L38" i="5" s="1"/>
  <c r="CK38" i="5" a="1"/>
  <c r="CK38" i="5" s="1"/>
  <c r="BK38" i="5" a="1"/>
  <c r="BK38" i="5" s="1"/>
  <c r="AW38" i="5" a="1"/>
  <c r="AW38" i="5" s="1"/>
  <c r="DK38" i="5" a="1"/>
  <c r="DK38" i="5" s="1"/>
  <c r="BJ38" i="5" a="1"/>
  <c r="BJ38" i="5" s="1"/>
  <c r="AJ38" i="5" a="1"/>
  <c r="AJ38" i="5" s="1"/>
  <c r="H38" i="5" a="1"/>
  <c r="H38" i="5" s="1"/>
  <c r="CG38" i="5" a="1"/>
  <c r="CG38" i="5" s="1"/>
  <c r="AT38" i="5" a="1"/>
  <c r="AT38" i="5" s="1"/>
  <c r="T38" i="5" a="1"/>
  <c r="T38" i="5" s="1"/>
  <c r="DI381" i="5" a="1"/>
  <c r="DI381" i="5" s="1"/>
  <c r="DE381" i="5" a="1"/>
  <c r="DE381" i="5" s="1"/>
  <c r="DA381" i="5" a="1"/>
  <c r="DA381" i="5" s="1"/>
  <c r="CI381" i="5" a="1"/>
  <c r="CI381" i="5" s="1"/>
  <c r="CE381" i="5" a="1"/>
  <c r="CE381" i="5" s="1"/>
  <c r="CA381" i="5" a="1"/>
  <c r="CA381" i="5" s="1"/>
  <c r="AO381" i="5" s="1"/>
  <c r="BK381" i="5" a="1"/>
  <c r="BK381" i="5" s="1"/>
  <c r="BG381" i="5" a="1"/>
  <c r="BG381" i="5" s="1"/>
  <c r="BC381" i="5" a="1"/>
  <c r="BC381" i="5" s="1"/>
  <c r="AY381" i="5" a="1"/>
  <c r="AY381" i="5" s="1"/>
  <c r="AU381" i="5" a="1"/>
  <c r="AU381" i="5" s="1"/>
  <c r="DL381" i="5" a="1"/>
  <c r="DL381" i="5" s="1"/>
  <c r="DH381" i="5" a="1"/>
  <c r="DH381" i="5" s="1"/>
  <c r="DD381" i="5" a="1"/>
  <c r="DD381" i="5" s="1"/>
  <c r="CL381" i="5" a="1"/>
  <c r="CL381" i="5" s="1"/>
  <c r="CH381" i="5" a="1"/>
  <c r="CH381" i="5" s="1"/>
  <c r="CD381" i="5" a="1"/>
  <c r="CD381" i="5" s="1"/>
  <c r="BR381" i="5" a="1"/>
  <c r="BR381" i="5" s="1"/>
  <c r="BJ381" i="5" a="1"/>
  <c r="BJ381" i="5" s="1"/>
  <c r="BF381" i="5" a="1"/>
  <c r="BF381" i="5" s="1"/>
  <c r="BB381" i="5" a="1"/>
  <c r="BB381" i="5" s="1"/>
  <c r="AX381" i="5" a="1"/>
  <c r="AX381" i="5" s="1"/>
  <c r="AT381" i="5" a="1"/>
  <c r="AT381" i="5" s="1"/>
  <c r="AK381" i="5" a="1"/>
  <c r="AK381" i="5" s="1"/>
  <c r="AF381" i="5" a="1"/>
  <c r="AF381" i="5" s="1"/>
  <c r="Z381" i="5" a="1"/>
  <c r="Z381" i="5" s="1"/>
  <c r="U381" i="5" a="1"/>
  <c r="U381" i="5" s="1"/>
  <c r="P381" i="5" a="1"/>
  <c r="P381" i="5" s="1"/>
  <c r="J381" i="5" a="1"/>
  <c r="J381" i="5" s="1"/>
  <c r="E381" i="5" a="1"/>
  <c r="E381" i="5" s="1"/>
  <c r="DJ381" i="5" a="1"/>
  <c r="DJ381" i="5" s="1"/>
  <c r="CK381" i="5" a="1"/>
  <c r="CK381" i="5" s="1"/>
  <c r="CF381" i="5" a="1"/>
  <c r="CF381" i="5" s="1"/>
  <c r="BI381" i="5" a="1"/>
  <c r="BI381" i="5" s="1"/>
  <c r="BD381" i="5" a="1"/>
  <c r="BD381" i="5" s="1"/>
  <c r="AS381" i="5" a="1"/>
  <c r="AS381" i="5" s="1"/>
  <c r="AE381" i="5" a="1"/>
  <c r="AE381" i="5" s="1"/>
  <c r="O381" i="5" a="1"/>
  <c r="O381" i="5" s="1"/>
  <c r="DC381" i="5" a="1"/>
  <c r="DC381" i="5" s="1"/>
  <c r="CJ381" i="5" a="1"/>
  <c r="CJ381" i="5" s="1"/>
  <c r="BQ381" i="5" a="1"/>
  <c r="BQ381" i="5" s="1"/>
  <c r="BH381" i="5" a="1"/>
  <c r="BH381" i="5" s="1"/>
  <c r="AW381" i="5" a="1"/>
  <c r="AW381" i="5" s="1"/>
  <c r="AI381" i="5" a="1"/>
  <c r="AI381" i="5" s="1"/>
  <c r="S381" i="5" a="1"/>
  <c r="S381" i="5" s="1"/>
  <c r="C381" i="5" a="1"/>
  <c r="C381" i="5" s="1"/>
  <c r="AH381" i="5" a="1"/>
  <c r="AH381" i="5" s="1"/>
  <c r="AC381" i="5" a="1"/>
  <c r="AC381" i="5" s="1"/>
  <c r="X381" i="5" a="1"/>
  <c r="X381" i="5" s="1"/>
  <c r="R381" i="5" a="1"/>
  <c r="R381" i="5" s="1"/>
  <c r="M381" i="5" a="1"/>
  <c r="M381" i="5" s="1"/>
  <c r="H381" i="5" a="1"/>
  <c r="H381" i="5" s="1"/>
  <c r="DG381" i="5" a="1"/>
  <c r="DG381" i="5" s="1"/>
  <c r="BL381" i="5" a="1"/>
  <c r="BL381" i="5" s="1"/>
  <c r="BA381" i="5" a="1"/>
  <c r="BA381" i="5" s="1"/>
  <c r="AD381" i="5" a="1"/>
  <c r="AD381" i="5" s="1"/>
  <c r="T381" i="5" a="1"/>
  <c r="T381" i="5" s="1"/>
  <c r="I381" i="5" a="1"/>
  <c r="I381" i="5" s="1"/>
  <c r="G381" i="5" a="1"/>
  <c r="G381" i="5" s="1"/>
  <c r="DF381" i="5" a="1"/>
  <c r="DF381" i="5" s="1"/>
  <c r="CG381" i="5" a="1"/>
  <c r="CG381" i="5" s="1"/>
  <c r="AZ381" i="5" a="1"/>
  <c r="AZ381" i="5" s="1"/>
  <c r="AL381" i="5" a="1"/>
  <c r="AL381" i="5" s="1"/>
  <c r="AB381" i="5" a="1"/>
  <c r="AB381" i="5" s="1"/>
  <c r="Q381" i="5" a="1"/>
  <c r="Q381" i="5" s="1"/>
  <c r="F381" i="5" a="1"/>
  <c r="F381" i="5" s="1"/>
  <c r="AA381" i="5" a="1"/>
  <c r="AA381" i="5" s="1"/>
  <c r="A382" i="5"/>
  <c r="DB381" i="5" a="1"/>
  <c r="DB381" i="5" s="1"/>
  <c r="CC381" i="5" a="1"/>
  <c r="CC381" i="5" s="1"/>
  <c r="AV381" i="5" a="1"/>
  <c r="AV381" i="5" s="1"/>
  <c r="AJ381" i="5" a="1"/>
  <c r="AJ381" i="5" s="1"/>
  <c r="Y381" i="5" a="1"/>
  <c r="Y381" i="5" s="1"/>
  <c r="N381" i="5" a="1"/>
  <c r="N381" i="5" s="1"/>
  <c r="D381" i="5" a="1"/>
  <c r="D381" i="5" s="1"/>
  <c r="W381" i="5" a="1"/>
  <c r="W381" i="5" s="1"/>
  <c r="K381" i="5" a="1"/>
  <c r="K381" i="5" s="1"/>
  <c r="CB381" i="5" a="1"/>
  <c r="CB381" i="5" s="1"/>
  <c r="BE381" i="5" a="1"/>
  <c r="BE381" i="5" s="1"/>
  <c r="AG381" i="5" a="1"/>
  <c r="AG381" i="5" s="1"/>
  <c r="DK381" i="5" a="1"/>
  <c r="DK381" i="5" s="1"/>
  <c r="V381" i="5" a="1"/>
  <c r="V381" i="5" s="1"/>
  <c r="L381" i="5" a="1"/>
  <c r="L381" i="5" s="1"/>
  <c r="DK216" i="5" a="1"/>
  <c r="DK216" i="5" s="1"/>
  <c r="DG216" i="5" a="1"/>
  <c r="DG216" i="5" s="1"/>
  <c r="DC216" i="5" a="1"/>
  <c r="DC216" i="5" s="1"/>
  <c r="CK216" i="5" a="1"/>
  <c r="CK216" i="5" s="1"/>
  <c r="CG216" i="5" a="1"/>
  <c r="CG216" i="5" s="1"/>
  <c r="CC216" i="5" a="1"/>
  <c r="CC216" i="5" s="1"/>
  <c r="BQ216" i="5" a="1"/>
  <c r="BQ216" i="5" s="1"/>
  <c r="BI216" i="5" a="1"/>
  <c r="BI216" i="5" s="1"/>
  <c r="BE216" i="5" a="1"/>
  <c r="BE216" i="5" s="1"/>
  <c r="BA216" i="5" a="1"/>
  <c r="BA216" i="5" s="1"/>
  <c r="AW216" i="5" a="1"/>
  <c r="AW216" i="5" s="1"/>
  <c r="AS216" i="5" a="1"/>
  <c r="AS216" i="5" s="1"/>
  <c r="AK216" i="5" a="1"/>
  <c r="AK216" i="5" s="1"/>
  <c r="AG216" i="5" a="1"/>
  <c r="AG216" i="5" s="1"/>
  <c r="AC216" i="5" a="1"/>
  <c r="AC216" i="5" s="1"/>
  <c r="Y216" i="5" a="1"/>
  <c r="Y216" i="5" s="1"/>
  <c r="U216" i="5" a="1"/>
  <c r="U216" i="5" s="1"/>
  <c r="Q216" i="5" a="1"/>
  <c r="Q216" i="5" s="1"/>
  <c r="M216" i="5" a="1"/>
  <c r="M216" i="5" s="1"/>
  <c r="I216" i="5" a="1"/>
  <c r="I216" i="5" s="1"/>
  <c r="E216" i="5" a="1"/>
  <c r="E216" i="5" s="1"/>
  <c r="DH216" i="5" a="1"/>
  <c r="DH216" i="5" s="1"/>
  <c r="DB216" i="5" a="1"/>
  <c r="DB216" i="5" s="1"/>
  <c r="CI216" i="5" a="1"/>
  <c r="CI216" i="5" s="1"/>
  <c r="CD216" i="5" a="1"/>
  <c r="CD216" i="5" s="1"/>
  <c r="BL216" i="5" a="1"/>
  <c r="BL216" i="5" s="1"/>
  <c r="BG216" i="5" a="1"/>
  <c r="BG216" i="5" s="1"/>
  <c r="BB216" i="5" a="1"/>
  <c r="BB216" i="5" s="1"/>
  <c r="AV216" i="5" a="1"/>
  <c r="AV216" i="5" s="1"/>
  <c r="A217" i="5"/>
  <c r="AH216" i="5" a="1"/>
  <c r="AH216" i="5" s="1"/>
  <c r="AB216" i="5" a="1"/>
  <c r="AB216" i="5" s="1"/>
  <c r="W216" i="5" a="1"/>
  <c r="W216" i="5" s="1"/>
  <c r="R216" i="5" a="1"/>
  <c r="R216" i="5" s="1"/>
  <c r="L216" i="5" a="1"/>
  <c r="L216" i="5" s="1"/>
  <c r="G216" i="5" a="1"/>
  <c r="G216" i="5" s="1"/>
  <c r="DF216" i="5" a="1"/>
  <c r="DF216" i="5" s="1"/>
  <c r="CL216" i="5" a="1"/>
  <c r="CL216" i="5" s="1"/>
  <c r="CE216" i="5" a="1"/>
  <c r="CE216" i="5" s="1"/>
  <c r="BK216" i="5" a="1"/>
  <c r="BK216" i="5" s="1"/>
  <c r="BD216" i="5" a="1"/>
  <c r="BD216" i="5" s="1"/>
  <c r="AX216" i="5" a="1"/>
  <c r="AX216" i="5" s="1"/>
  <c r="AF216" i="5" a="1"/>
  <c r="AF216" i="5" s="1"/>
  <c r="Z216" i="5" a="1"/>
  <c r="Z216" i="5" s="1"/>
  <c r="S216" i="5" a="1"/>
  <c r="S216" i="5" s="1"/>
  <c r="K216" i="5" a="1"/>
  <c r="K216" i="5" s="1"/>
  <c r="D216" i="5" a="1"/>
  <c r="D216" i="5" s="1"/>
  <c r="DL216" i="5" a="1"/>
  <c r="DL216" i="5" s="1"/>
  <c r="DE216" i="5" a="1"/>
  <c r="DE216" i="5" s="1"/>
  <c r="CJ216" i="5" a="1"/>
  <c r="CJ216" i="5" s="1"/>
  <c r="CB216" i="5" a="1"/>
  <c r="CB216" i="5" s="1"/>
  <c r="BJ216" i="5" a="1"/>
  <c r="BJ216" i="5" s="1"/>
  <c r="BC216" i="5" a="1"/>
  <c r="BC216" i="5" s="1"/>
  <c r="AU216" i="5" a="1"/>
  <c r="AU216" i="5" s="1"/>
  <c r="AL216" i="5" a="1"/>
  <c r="AL216" i="5" s="1"/>
  <c r="AE216" i="5" a="1"/>
  <c r="AE216" i="5" s="1"/>
  <c r="X216" i="5" a="1"/>
  <c r="X216" i="5" s="1"/>
  <c r="P216" i="5" a="1"/>
  <c r="P216" i="5" s="1"/>
  <c r="J216" i="5" a="1"/>
  <c r="J216" i="5" s="1"/>
  <c r="C216" i="5" a="1"/>
  <c r="C216" i="5" s="1"/>
  <c r="DJ216" i="5" a="1"/>
  <c r="DJ216" i="5" s="1"/>
  <c r="DD216" i="5" a="1"/>
  <c r="DD216" i="5" s="1"/>
  <c r="CH216" i="5" a="1"/>
  <c r="CH216" i="5" s="1"/>
  <c r="CA216" i="5" a="1"/>
  <c r="CA216" i="5" s="1"/>
  <c r="AO216" i="5" s="1"/>
  <c r="BH216" i="5" a="1"/>
  <c r="BH216" i="5" s="1"/>
  <c r="AZ216" i="5" a="1"/>
  <c r="AZ216" i="5" s="1"/>
  <c r="AT216" i="5" a="1"/>
  <c r="AT216" i="5" s="1"/>
  <c r="AJ216" i="5" a="1"/>
  <c r="AJ216" i="5" s="1"/>
  <c r="AD216" i="5" a="1"/>
  <c r="AD216" i="5" s="1"/>
  <c r="V216" i="5" a="1"/>
  <c r="V216" i="5" s="1"/>
  <c r="O216" i="5" a="1"/>
  <c r="O216" i="5" s="1"/>
  <c r="H216" i="5" a="1"/>
  <c r="H216" i="5" s="1"/>
  <c r="DI216" i="5" a="1"/>
  <c r="DI216" i="5" s="1"/>
  <c r="DA216" i="5" a="1"/>
  <c r="DA216" i="5" s="1"/>
  <c r="CF216" i="5" a="1"/>
  <c r="CF216" i="5" s="1"/>
  <c r="BR216" i="5" a="1"/>
  <c r="BR216" i="5" s="1"/>
  <c r="BF216" i="5" a="1"/>
  <c r="BF216" i="5" s="1"/>
  <c r="AY216" i="5" a="1"/>
  <c r="AY216" i="5" s="1"/>
  <c r="AI216" i="5" a="1"/>
  <c r="AI216" i="5" s="1"/>
  <c r="AA216" i="5" a="1"/>
  <c r="AA216" i="5" s="1"/>
  <c r="T216" i="5" a="1"/>
  <c r="T216" i="5" s="1"/>
  <c r="N216" i="5" a="1"/>
  <c r="N216" i="5" s="1"/>
  <c r="F216" i="5" a="1"/>
  <c r="F216" i="5" s="1"/>
  <c r="A454" i="5"/>
  <c r="AI453" i="5" a="1"/>
  <c r="AI453" i="5" s="1"/>
  <c r="AE453" i="5" a="1"/>
  <c r="AE453" i="5" s="1"/>
  <c r="AA453" i="5" a="1"/>
  <c r="AA453" i="5" s="1"/>
  <c r="W453" i="5" a="1"/>
  <c r="W453" i="5" s="1"/>
  <c r="S453" i="5" a="1"/>
  <c r="S453" i="5" s="1"/>
  <c r="O453" i="5" a="1"/>
  <c r="O453" i="5" s="1"/>
  <c r="K453" i="5" a="1"/>
  <c r="K453" i="5" s="1"/>
  <c r="G453" i="5" a="1"/>
  <c r="G453" i="5" s="1"/>
  <c r="C453" i="5" a="1"/>
  <c r="C453" i="5" s="1"/>
  <c r="DL453" i="5" a="1"/>
  <c r="DL453" i="5" s="1"/>
  <c r="DH453" i="5" a="1"/>
  <c r="DH453" i="5" s="1"/>
  <c r="DD453" i="5" a="1"/>
  <c r="DD453" i="5" s="1"/>
  <c r="CL453" i="5" a="1"/>
  <c r="CL453" i="5" s="1"/>
  <c r="CH453" i="5" a="1"/>
  <c r="CH453" i="5" s="1"/>
  <c r="CD453" i="5" a="1"/>
  <c r="CD453" i="5" s="1"/>
  <c r="BR453" i="5" a="1"/>
  <c r="BR453" i="5" s="1"/>
  <c r="BJ453" i="5" a="1"/>
  <c r="BJ453" i="5" s="1"/>
  <c r="BF453" i="5" a="1"/>
  <c r="BF453" i="5" s="1"/>
  <c r="BB453" i="5" a="1"/>
  <c r="BB453" i="5" s="1"/>
  <c r="AX453" i="5" a="1"/>
  <c r="AX453" i="5" s="1"/>
  <c r="AT453" i="5" a="1"/>
  <c r="AT453" i="5" s="1"/>
  <c r="AL453" i="5" a="1"/>
  <c r="AL453" i="5" s="1"/>
  <c r="AH453" i="5" a="1"/>
  <c r="AH453" i="5" s="1"/>
  <c r="AD453" i="5" a="1"/>
  <c r="AD453" i="5" s="1"/>
  <c r="Z453" i="5" a="1"/>
  <c r="Z453" i="5" s="1"/>
  <c r="V453" i="5" a="1"/>
  <c r="V453" i="5" s="1"/>
  <c r="R453" i="5" a="1"/>
  <c r="R453" i="5" s="1"/>
  <c r="N453" i="5" a="1"/>
  <c r="N453" i="5" s="1"/>
  <c r="J453" i="5" a="1"/>
  <c r="J453" i="5" s="1"/>
  <c r="F453" i="5" a="1"/>
  <c r="F453" i="5" s="1"/>
  <c r="DK453" i="5" a="1"/>
  <c r="DK453" i="5" s="1"/>
  <c r="DG453" i="5" a="1"/>
  <c r="DG453" i="5" s="1"/>
  <c r="DC453" i="5" a="1"/>
  <c r="DC453" i="5" s="1"/>
  <c r="CK453" i="5" a="1"/>
  <c r="CK453" i="5" s="1"/>
  <c r="CG453" i="5" a="1"/>
  <c r="CG453" i="5" s="1"/>
  <c r="CC453" i="5" a="1"/>
  <c r="CC453" i="5" s="1"/>
  <c r="BQ453" i="5" a="1"/>
  <c r="BQ453" i="5" s="1"/>
  <c r="BI453" i="5" a="1"/>
  <c r="BI453" i="5" s="1"/>
  <c r="BE453" i="5" a="1"/>
  <c r="BE453" i="5" s="1"/>
  <c r="BA453" i="5" a="1"/>
  <c r="BA453" i="5" s="1"/>
  <c r="AW453" i="5" a="1"/>
  <c r="AW453" i="5" s="1"/>
  <c r="AS453" i="5" a="1"/>
  <c r="AS453" i="5" s="1"/>
  <c r="AK453" i="5" a="1"/>
  <c r="AK453" i="5" s="1"/>
  <c r="AG453" i="5" a="1"/>
  <c r="AG453" i="5" s="1"/>
  <c r="AC453" i="5" a="1"/>
  <c r="AC453" i="5" s="1"/>
  <c r="Y453" i="5" a="1"/>
  <c r="Y453" i="5" s="1"/>
  <c r="U453" i="5" a="1"/>
  <c r="U453" i="5" s="1"/>
  <c r="Q453" i="5" a="1"/>
  <c r="Q453" i="5" s="1"/>
  <c r="M453" i="5" a="1"/>
  <c r="M453" i="5" s="1"/>
  <c r="I453" i="5" a="1"/>
  <c r="I453" i="5" s="1"/>
  <c r="E453" i="5" a="1"/>
  <c r="E453" i="5" s="1"/>
  <c r="DJ453" i="5" a="1"/>
  <c r="DJ453" i="5" s="1"/>
  <c r="DF453" i="5" a="1"/>
  <c r="DF453" i="5" s="1"/>
  <c r="DB453" i="5" a="1"/>
  <c r="DB453" i="5" s="1"/>
  <c r="CJ453" i="5" a="1"/>
  <c r="CJ453" i="5" s="1"/>
  <c r="CF453" i="5" a="1"/>
  <c r="CF453" i="5" s="1"/>
  <c r="CB453" i="5" a="1"/>
  <c r="CB453" i="5" s="1"/>
  <c r="BL453" i="5" a="1"/>
  <c r="BL453" i="5" s="1"/>
  <c r="BH453" i="5" a="1"/>
  <c r="BH453" i="5" s="1"/>
  <c r="BD453" i="5" a="1"/>
  <c r="BD453" i="5" s="1"/>
  <c r="AZ453" i="5" a="1"/>
  <c r="AZ453" i="5" s="1"/>
  <c r="AV453" i="5" a="1"/>
  <c r="AV453" i="5" s="1"/>
  <c r="AJ453" i="5" a="1"/>
  <c r="AJ453" i="5" s="1"/>
  <c r="AF453" i="5" a="1"/>
  <c r="AF453" i="5" s="1"/>
  <c r="AB453" i="5" a="1"/>
  <c r="AB453" i="5" s="1"/>
  <c r="X453" i="5" a="1"/>
  <c r="X453" i="5" s="1"/>
  <c r="T453" i="5" a="1"/>
  <c r="T453" i="5" s="1"/>
  <c r="P453" i="5" a="1"/>
  <c r="P453" i="5" s="1"/>
  <c r="L453" i="5" a="1"/>
  <c r="L453" i="5" s="1"/>
  <c r="H453" i="5" a="1"/>
  <c r="H453" i="5" s="1"/>
  <c r="D453" i="5" a="1"/>
  <c r="D453" i="5" s="1"/>
  <c r="CI453" i="5" a="1"/>
  <c r="CI453" i="5" s="1"/>
  <c r="CE453" i="5" a="1"/>
  <c r="CE453" i="5" s="1"/>
  <c r="CA453" i="5" a="1"/>
  <c r="CA453" i="5" s="1"/>
  <c r="AO453" i="5" s="1"/>
  <c r="BK453" i="5" a="1"/>
  <c r="BK453" i="5" s="1"/>
  <c r="BG453" i="5" a="1"/>
  <c r="BG453" i="5" s="1"/>
  <c r="DI453" i="5" a="1"/>
  <c r="DI453" i="5" s="1"/>
  <c r="BC453" i="5" a="1"/>
  <c r="BC453" i="5" s="1"/>
  <c r="DE453" i="5" a="1"/>
  <c r="DE453" i="5" s="1"/>
  <c r="AY453" i="5" a="1"/>
  <c r="AY453" i="5" s="1"/>
  <c r="DA453" i="5" a="1"/>
  <c r="DA453" i="5" s="1"/>
  <c r="AU453" i="5" a="1"/>
  <c r="AU453" i="5" s="1"/>
  <c r="A559" i="5"/>
  <c r="AL558" i="5" a="1"/>
  <c r="AL558" i="5" s="1"/>
  <c r="AH558" i="5" a="1"/>
  <c r="AH558" i="5" s="1"/>
  <c r="AD558" i="5" a="1"/>
  <c r="AD558" i="5" s="1"/>
  <c r="Z558" i="5" a="1"/>
  <c r="Z558" i="5" s="1"/>
  <c r="V558" i="5" a="1"/>
  <c r="V558" i="5" s="1"/>
  <c r="R558" i="5" a="1"/>
  <c r="R558" i="5" s="1"/>
  <c r="N558" i="5" a="1"/>
  <c r="N558" i="5" s="1"/>
  <c r="J558" i="5" a="1"/>
  <c r="J558" i="5" s="1"/>
  <c r="F558" i="5" a="1"/>
  <c r="F558" i="5" s="1"/>
  <c r="DK558" i="5" a="1"/>
  <c r="DK558" i="5" s="1"/>
  <c r="DG558" i="5" a="1"/>
  <c r="DG558" i="5" s="1"/>
  <c r="DC558" i="5" a="1"/>
  <c r="DC558" i="5" s="1"/>
  <c r="CK558" i="5" a="1"/>
  <c r="CK558" i="5" s="1"/>
  <c r="CG558" i="5" a="1"/>
  <c r="CG558" i="5" s="1"/>
  <c r="CC558" i="5" a="1"/>
  <c r="CC558" i="5" s="1"/>
  <c r="BQ558" i="5" a="1"/>
  <c r="BQ558" i="5" s="1"/>
  <c r="BI558" i="5" a="1"/>
  <c r="BI558" i="5" s="1"/>
  <c r="BE558" i="5" a="1"/>
  <c r="BE558" i="5" s="1"/>
  <c r="BA558" i="5" a="1"/>
  <c r="BA558" i="5" s="1"/>
  <c r="AW558" i="5" a="1"/>
  <c r="AW558" i="5" s="1"/>
  <c r="AS558" i="5" a="1"/>
  <c r="AS558" i="5" s="1"/>
  <c r="DI558" i="5" a="1"/>
  <c r="DI558" i="5" s="1"/>
  <c r="DB558" i="5" a="1"/>
  <c r="DB558" i="5" s="1"/>
  <c r="CI558" i="5" a="1"/>
  <c r="CI558" i="5" s="1"/>
  <c r="CD558" i="5" a="1"/>
  <c r="CD558" i="5" s="1"/>
  <c r="BL558" i="5" a="1"/>
  <c r="BL558" i="5" s="1"/>
  <c r="BG558" i="5" a="1"/>
  <c r="BG558" i="5" s="1"/>
  <c r="BB558" i="5" a="1"/>
  <c r="BB558" i="5" s="1"/>
  <c r="AV558" i="5" a="1"/>
  <c r="AV558" i="5" s="1"/>
  <c r="DH558" i="5" a="1"/>
  <c r="DH558" i="5" s="1"/>
  <c r="AG558" i="5" a="1"/>
  <c r="AG558" i="5" s="1"/>
  <c r="AB558" i="5" a="1"/>
  <c r="AB558" i="5" s="1"/>
  <c r="W558" i="5" a="1"/>
  <c r="W558" i="5" s="1"/>
  <c r="Q558" i="5" a="1"/>
  <c r="Q558" i="5" s="1"/>
  <c r="L558" i="5" a="1"/>
  <c r="L558" i="5" s="1"/>
  <c r="G558" i="5" a="1"/>
  <c r="G558" i="5" s="1"/>
  <c r="DA558" i="5" a="1"/>
  <c r="DA558" i="5" s="1"/>
  <c r="CH558" i="5" a="1"/>
  <c r="CH558" i="5" s="1"/>
  <c r="CB558" i="5" a="1"/>
  <c r="CB558" i="5" s="1"/>
  <c r="BK558" i="5" a="1"/>
  <c r="BK558" i="5" s="1"/>
  <c r="BF558" i="5" a="1"/>
  <c r="BF558" i="5" s="1"/>
  <c r="AZ558" i="5" a="1"/>
  <c r="AZ558" i="5" s="1"/>
  <c r="AU558" i="5" a="1"/>
  <c r="AU558" i="5" s="1"/>
  <c r="DF558" i="5" a="1"/>
  <c r="DF558" i="5" s="1"/>
  <c r="AK558" i="5" a="1"/>
  <c r="AK558" i="5" s="1"/>
  <c r="AF558" i="5" a="1"/>
  <c r="AF558" i="5" s="1"/>
  <c r="AA558" i="5" a="1"/>
  <c r="AA558" i="5" s="1"/>
  <c r="U558" i="5" a="1"/>
  <c r="U558" i="5" s="1"/>
  <c r="P558" i="5" a="1"/>
  <c r="P558" i="5" s="1"/>
  <c r="K558" i="5" a="1"/>
  <c r="K558" i="5" s="1"/>
  <c r="E558" i="5" a="1"/>
  <c r="E558" i="5" s="1"/>
  <c r="DL558" i="5" a="1"/>
  <c r="DL558" i="5" s="1"/>
  <c r="CL558" i="5" a="1"/>
  <c r="CL558" i="5" s="1"/>
  <c r="CF558" i="5" a="1"/>
  <c r="CF558" i="5" s="1"/>
  <c r="CA558" i="5" a="1"/>
  <c r="CA558" i="5" s="1"/>
  <c r="AO558" i="5" s="1"/>
  <c r="BJ558" i="5" a="1"/>
  <c r="BJ558" i="5" s="1"/>
  <c r="BD558" i="5" a="1"/>
  <c r="BD558" i="5" s="1"/>
  <c r="AY558" i="5" a="1"/>
  <c r="AY558" i="5" s="1"/>
  <c r="AT558" i="5" a="1"/>
  <c r="AT558" i="5" s="1"/>
  <c r="AX558" i="5" a="1"/>
  <c r="AX558" i="5" s="1"/>
  <c r="T558" i="5" a="1"/>
  <c r="T558" i="5" s="1"/>
  <c r="H558" i="5" a="1"/>
  <c r="H558" i="5" s="1"/>
  <c r="CJ558" i="5" a="1"/>
  <c r="CJ558" i="5" s="1"/>
  <c r="AI558" i="5" a="1"/>
  <c r="AI558" i="5" s="1"/>
  <c r="D558" i="5" a="1"/>
  <c r="D558" i="5" s="1"/>
  <c r="BH558" i="5" a="1"/>
  <c r="BH558" i="5" s="1"/>
  <c r="AE558" i="5" a="1"/>
  <c r="AE558" i="5" s="1"/>
  <c r="S558" i="5" a="1"/>
  <c r="S558" i="5" s="1"/>
  <c r="DJ558" i="5" a="1"/>
  <c r="DJ558" i="5" s="1"/>
  <c r="O558" i="5" a="1"/>
  <c r="O558" i="5" s="1"/>
  <c r="C558" i="5" a="1"/>
  <c r="C558" i="5" s="1"/>
  <c r="CE558" i="5" a="1"/>
  <c r="CE558" i="5" s="1"/>
  <c r="AC558" i="5" a="1"/>
  <c r="AC558" i="5" s="1"/>
  <c r="DE558" i="5" a="1"/>
  <c r="DE558" i="5" s="1"/>
  <c r="BC558" i="5" a="1"/>
  <c r="BC558" i="5" s="1"/>
  <c r="Y558" i="5" a="1"/>
  <c r="Y558" i="5" s="1"/>
  <c r="M558" i="5" a="1"/>
  <c r="M558" i="5" s="1"/>
  <c r="BR558" i="5" a="1"/>
  <c r="BR558" i="5" s="1"/>
  <c r="X558" i="5" a="1"/>
  <c r="X558" i="5" s="1"/>
  <c r="I558" i="5" a="1"/>
  <c r="I558" i="5" s="1"/>
  <c r="DD558" i="5" a="1"/>
  <c r="DD558" i="5" s="1"/>
  <c r="AJ558" i="5" a="1"/>
  <c r="AJ558" i="5" s="1"/>
  <c r="AL559" i="5" l="1" a="1"/>
  <c r="AL559" i="5" s="1"/>
  <c r="AH559" i="5" a="1"/>
  <c r="AH559" i="5" s="1"/>
  <c r="AD559" i="5" a="1"/>
  <c r="AD559" i="5" s="1"/>
  <c r="Z559" i="5" a="1"/>
  <c r="Z559" i="5" s="1"/>
  <c r="V559" i="5" a="1"/>
  <c r="V559" i="5" s="1"/>
  <c r="R559" i="5" a="1"/>
  <c r="R559" i="5" s="1"/>
  <c r="N559" i="5" a="1"/>
  <c r="N559" i="5" s="1"/>
  <c r="J559" i="5" a="1"/>
  <c r="J559" i="5" s="1"/>
  <c r="F559" i="5" a="1"/>
  <c r="F559" i="5" s="1"/>
  <c r="DK559" i="5" a="1"/>
  <c r="DK559" i="5" s="1"/>
  <c r="DG559" i="5" a="1"/>
  <c r="DG559" i="5" s="1"/>
  <c r="DC559" i="5" a="1"/>
  <c r="DC559" i="5" s="1"/>
  <c r="AK559" i="5" a="1"/>
  <c r="AK559" i="5" s="1"/>
  <c r="AG559" i="5" a="1"/>
  <c r="AG559" i="5" s="1"/>
  <c r="AC559" i="5" a="1"/>
  <c r="AC559" i="5" s="1"/>
  <c r="Y559" i="5" a="1"/>
  <c r="Y559" i="5" s="1"/>
  <c r="U559" i="5" a="1"/>
  <c r="U559" i="5" s="1"/>
  <c r="Q559" i="5" a="1"/>
  <c r="Q559" i="5" s="1"/>
  <c r="M559" i="5" a="1"/>
  <c r="M559" i="5" s="1"/>
  <c r="I559" i="5" a="1"/>
  <c r="I559" i="5" s="1"/>
  <c r="E559" i="5" a="1"/>
  <c r="E559" i="5" s="1"/>
  <c r="DJ559" i="5" a="1"/>
  <c r="DJ559" i="5" s="1"/>
  <c r="DF559" i="5" a="1"/>
  <c r="DF559" i="5" s="1"/>
  <c r="DB559" i="5" a="1"/>
  <c r="DB559" i="5" s="1"/>
  <c r="CJ559" i="5" a="1"/>
  <c r="CJ559" i="5" s="1"/>
  <c r="CF559" i="5" a="1"/>
  <c r="CF559" i="5" s="1"/>
  <c r="CB559" i="5" a="1"/>
  <c r="CB559" i="5" s="1"/>
  <c r="BL559" i="5" a="1"/>
  <c r="BL559" i="5" s="1"/>
  <c r="BH559" i="5" a="1"/>
  <c r="BH559" i="5" s="1"/>
  <c r="BD559" i="5" a="1"/>
  <c r="BD559" i="5" s="1"/>
  <c r="AZ559" i="5" a="1"/>
  <c r="AZ559" i="5" s="1"/>
  <c r="AV559" i="5" a="1"/>
  <c r="AV559" i="5" s="1"/>
  <c r="BR559" i="5" a="1"/>
  <c r="BR559" i="5" s="1"/>
  <c r="BG559" i="5" a="1"/>
  <c r="BG559" i="5" s="1"/>
  <c r="BA559" i="5" a="1"/>
  <c r="BA559" i="5" s="1"/>
  <c r="AJ559" i="5" a="1"/>
  <c r="AJ559" i="5" s="1"/>
  <c r="K559" i="5" a="1"/>
  <c r="K559" i="5" s="1"/>
  <c r="D559" i="5" a="1"/>
  <c r="D559" i="5" s="1"/>
  <c r="DH559" i="5" a="1"/>
  <c r="DH559" i="5" s="1"/>
  <c r="CL559" i="5" a="1"/>
  <c r="CL559" i="5" s="1"/>
  <c r="CE559" i="5" a="1"/>
  <c r="CE559" i="5" s="1"/>
  <c r="BQ559" i="5" a="1"/>
  <c r="BQ559" i="5" s="1"/>
  <c r="AT559" i="5" a="1"/>
  <c r="AT559" i="5" s="1"/>
  <c r="W559" i="5" a="1"/>
  <c r="W559" i="5" s="1"/>
  <c r="P559" i="5" a="1"/>
  <c r="P559" i="5" s="1"/>
  <c r="CK559" i="5" a="1"/>
  <c r="CK559" i="5" s="1"/>
  <c r="BF559" i="5" a="1"/>
  <c r="BF559" i="5" s="1"/>
  <c r="AY559" i="5" a="1"/>
  <c r="AY559" i="5" s="1"/>
  <c r="AS559" i="5" a="1"/>
  <c r="AS559" i="5" s="1"/>
  <c r="AI559" i="5" a="1"/>
  <c r="AI559" i="5" s="1"/>
  <c r="AB559" i="5" a="1"/>
  <c r="AB559" i="5" s="1"/>
  <c r="C559" i="5" a="1"/>
  <c r="C559" i="5" s="1"/>
  <c r="DE559" i="5" a="1"/>
  <c r="DE559" i="5" s="1"/>
  <c r="CD559" i="5" a="1"/>
  <c r="CD559" i="5" s="1"/>
  <c r="BK559" i="5" a="1"/>
  <c r="BK559" i="5" s="1"/>
  <c r="BE559" i="5" a="1"/>
  <c r="BE559" i="5" s="1"/>
  <c r="O559" i="5" a="1"/>
  <c r="O559" i="5" s="1"/>
  <c r="H559" i="5" a="1"/>
  <c r="H559" i="5" s="1"/>
  <c r="A560" i="5"/>
  <c r="CI559" i="5" a="1"/>
  <c r="CI559" i="5" s="1"/>
  <c r="CC559" i="5" a="1"/>
  <c r="CC559" i="5" s="1"/>
  <c r="AX559" i="5" a="1"/>
  <c r="AX559" i="5" s="1"/>
  <c r="AA559" i="5" a="1"/>
  <c r="AA559" i="5" s="1"/>
  <c r="T559" i="5" a="1"/>
  <c r="T559" i="5" s="1"/>
  <c r="X559" i="5" a="1"/>
  <c r="X559" i="5" s="1"/>
  <c r="CH559" i="5" a="1"/>
  <c r="CH559" i="5" s="1"/>
  <c r="BC559" i="5" a="1"/>
  <c r="BC559" i="5" s="1"/>
  <c r="DL559" i="5" a="1"/>
  <c r="DL559" i="5" s="1"/>
  <c r="CG559" i="5" a="1"/>
  <c r="CG559" i="5" s="1"/>
  <c r="S559" i="5" a="1"/>
  <c r="S559" i="5" s="1"/>
  <c r="BB559" i="5" a="1"/>
  <c r="BB559" i="5" s="1"/>
  <c r="AF559" i="5" a="1"/>
  <c r="AF559" i="5" s="1"/>
  <c r="DI559" i="5" a="1"/>
  <c r="DI559" i="5" s="1"/>
  <c r="CA559" i="5" a="1"/>
  <c r="CA559" i="5" s="1"/>
  <c r="AO559" i="5" s="1"/>
  <c r="AW559" i="5" a="1"/>
  <c r="AW559" i="5" s="1"/>
  <c r="DD559" i="5" a="1"/>
  <c r="DD559" i="5" s="1"/>
  <c r="AE559" i="5" a="1"/>
  <c r="AE559" i="5" s="1"/>
  <c r="L559" i="5" a="1"/>
  <c r="L559" i="5" s="1"/>
  <c r="DA559" i="5" a="1"/>
  <c r="DA559" i="5" s="1"/>
  <c r="BJ559" i="5" a="1"/>
  <c r="BJ559" i="5" s="1"/>
  <c r="G559" i="5" a="1"/>
  <c r="G559" i="5" s="1"/>
  <c r="BI559" i="5" a="1"/>
  <c r="BI559" i="5" s="1"/>
  <c r="AU559" i="5" a="1"/>
  <c r="AU559" i="5" s="1"/>
  <c r="AL454" i="5" a="1"/>
  <c r="AL454" i="5" s="1"/>
  <c r="AH454" i="5" a="1"/>
  <c r="AH454" i="5" s="1"/>
  <c r="AD454" i="5" a="1"/>
  <c r="AD454" i="5" s="1"/>
  <c r="Z454" i="5" a="1"/>
  <c r="Z454" i="5" s="1"/>
  <c r="V454" i="5" a="1"/>
  <c r="V454" i="5" s="1"/>
  <c r="R454" i="5" a="1"/>
  <c r="R454" i="5" s="1"/>
  <c r="N454" i="5" a="1"/>
  <c r="N454" i="5" s="1"/>
  <c r="J454" i="5" a="1"/>
  <c r="J454" i="5" s="1"/>
  <c r="F454" i="5" a="1"/>
  <c r="F454" i="5" s="1"/>
  <c r="DK454" i="5" a="1"/>
  <c r="DK454" i="5" s="1"/>
  <c r="DG454" i="5" a="1"/>
  <c r="DG454" i="5" s="1"/>
  <c r="DC454" i="5" a="1"/>
  <c r="DC454" i="5" s="1"/>
  <c r="CK454" i="5" a="1"/>
  <c r="CK454" i="5" s="1"/>
  <c r="CG454" i="5" a="1"/>
  <c r="CG454" i="5" s="1"/>
  <c r="CC454" i="5" a="1"/>
  <c r="CC454" i="5" s="1"/>
  <c r="BQ454" i="5" a="1"/>
  <c r="BQ454" i="5" s="1"/>
  <c r="BI454" i="5" a="1"/>
  <c r="BI454" i="5" s="1"/>
  <c r="BE454" i="5" a="1"/>
  <c r="BE454" i="5" s="1"/>
  <c r="BA454" i="5" a="1"/>
  <c r="BA454" i="5" s="1"/>
  <c r="AW454" i="5" a="1"/>
  <c r="AW454" i="5" s="1"/>
  <c r="AS454" i="5" a="1"/>
  <c r="AS454" i="5" s="1"/>
  <c r="AK454" i="5" a="1"/>
  <c r="AK454" i="5" s="1"/>
  <c r="AG454" i="5" a="1"/>
  <c r="AG454" i="5" s="1"/>
  <c r="AC454" i="5" a="1"/>
  <c r="AC454" i="5" s="1"/>
  <c r="Y454" i="5" a="1"/>
  <c r="Y454" i="5" s="1"/>
  <c r="U454" i="5" a="1"/>
  <c r="U454" i="5" s="1"/>
  <c r="Q454" i="5" a="1"/>
  <c r="Q454" i="5" s="1"/>
  <c r="M454" i="5" a="1"/>
  <c r="M454" i="5" s="1"/>
  <c r="I454" i="5" a="1"/>
  <c r="I454" i="5" s="1"/>
  <c r="E454" i="5" a="1"/>
  <c r="E454" i="5" s="1"/>
  <c r="DJ454" i="5" a="1"/>
  <c r="DJ454" i="5" s="1"/>
  <c r="DF454" i="5" a="1"/>
  <c r="DF454" i="5" s="1"/>
  <c r="DB454" i="5" a="1"/>
  <c r="DB454" i="5" s="1"/>
  <c r="CJ454" i="5" a="1"/>
  <c r="CJ454" i="5" s="1"/>
  <c r="CF454" i="5" a="1"/>
  <c r="CF454" i="5" s="1"/>
  <c r="CB454" i="5" a="1"/>
  <c r="CB454" i="5" s="1"/>
  <c r="BL454" i="5" a="1"/>
  <c r="BL454" i="5" s="1"/>
  <c r="BH454" i="5" a="1"/>
  <c r="BH454" i="5" s="1"/>
  <c r="BD454" i="5" a="1"/>
  <c r="BD454" i="5" s="1"/>
  <c r="AZ454" i="5" a="1"/>
  <c r="AZ454" i="5" s="1"/>
  <c r="AV454" i="5" a="1"/>
  <c r="AV454" i="5" s="1"/>
  <c r="AJ454" i="5" a="1"/>
  <c r="AJ454" i="5" s="1"/>
  <c r="AF454" i="5" a="1"/>
  <c r="AF454" i="5" s="1"/>
  <c r="AB454" i="5" a="1"/>
  <c r="AB454" i="5" s="1"/>
  <c r="X454" i="5" a="1"/>
  <c r="X454" i="5" s="1"/>
  <c r="T454" i="5" a="1"/>
  <c r="T454" i="5" s="1"/>
  <c r="P454" i="5" a="1"/>
  <c r="P454" i="5" s="1"/>
  <c r="L454" i="5" a="1"/>
  <c r="L454" i="5" s="1"/>
  <c r="H454" i="5" a="1"/>
  <c r="H454" i="5" s="1"/>
  <c r="D454" i="5" a="1"/>
  <c r="D454" i="5" s="1"/>
  <c r="DI454" i="5" a="1"/>
  <c r="DI454" i="5" s="1"/>
  <c r="DE454" i="5" a="1"/>
  <c r="DE454" i="5" s="1"/>
  <c r="DA454" i="5" a="1"/>
  <c r="DA454" i="5" s="1"/>
  <c r="CI454" i="5" a="1"/>
  <c r="CI454" i="5" s="1"/>
  <c r="CE454" i="5" a="1"/>
  <c r="CE454" i="5" s="1"/>
  <c r="CA454" i="5" a="1"/>
  <c r="CA454" i="5" s="1"/>
  <c r="AO454" i="5" s="1"/>
  <c r="BK454" i="5" a="1"/>
  <c r="BK454" i="5" s="1"/>
  <c r="BG454" i="5" a="1"/>
  <c r="BG454" i="5" s="1"/>
  <c r="BC454" i="5" a="1"/>
  <c r="BC454" i="5" s="1"/>
  <c r="AY454" i="5" a="1"/>
  <c r="AY454" i="5" s="1"/>
  <c r="AU454" i="5" a="1"/>
  <c r="AU454" i="5" s="1"/>
  <c r="A455" i="5"/>
  <c r="AI454" i="5" a="1"/>
  <c r="AI454" i="5" s="1"/>
  <c r="AE454" i="5" a="1"/>
  <c r="AE454" i="5" s="1"/>
  <c r="AA454" i="5" a="1"/>
  <c r="AA454" i="5" s="1"/>
  <c r="W454" i="5" a="1"/>
  <c r="W454" i="5" s="1"/>
  <c r="S454" i="5" a="1"/>
  <c r="S454" i="5" s="1"/>
  <c r="O454" i="5" a="1"/>
  <c r="O454" i="5" s="1"/>
  <c r="K454" i="5" a="1"/>
  <c r="K454" i="5" s="1"/>
  <c r="G454" i="5" a="1"/>
  <c r="G454" i="5" s="1"/>
  <c r="C454" i="5" a="1"/>
  <c r="C454" i="5" s="1"/>
  <c r="CL454" i="5" a="1"/>
  <c r="CL454" i="5" s="1"/>
  <c r="AT454" i="5" a="1"/>
  <c r="AT454" i="5" s="1"/>
  <c r="CH454" i="5" a="1"/>
  <c r="CH454" i="5" s="1"/>
  <c r="CD454" i="5" a="1"/>
  <c r="CD454" i="5" s="1"/>
  <c r="BR454" i="5" a="1"/>
  <c r="BR454" i="5" s="1"/>
  <c r="BJ454" i="5" a="1"/>
  <c r="BJ454" i="5" s="1"/>
  <c r="DL454" i="5" a="1"/>
  <c r="DL454" i="5" s="1"/>
  <c r="BF454" i="5" a="1"/>
  <c r="BF454" i="5" s="1"/>
  <c r="DH454" i="5" a="1"/>
  <c r="DH454" i="5" s="1"/>
  <c r="BB454" i="5" a="1"/>
  <c r="BB454" i="5" s="1"/>
  <c r="DD454" i="5" a="1"/>
  <c r="DD454" i="5" s="1"/>
  <c r="AX454" i="5" a="1"/>
  <c r="AX454" i="5" s="1"/>
  <c r="DJ217" i="5" a="1"/>
  <c r="DJ217" i="5" s="1"/>
  <c r="DF217" i="5" a="1"/>
  <c r="DF217" i="5" s="1"/>
  <c r="DB217" i="5" a="1"/>
  <c r="DB217" i="5" s="1"/>
  <c r="CJ217" i="5" a="1"/>
  <c r="CJ217" i="5" s="1"/>
  <c r="CF217" i="5" a="1"/>
  <c r="CF217" i="5" s="1"/>
  <c r="CB217" i="5" a="1"/>
  <c r="CB217" i="5" s="1"/>
  <c r="BL217" i="5" a="1"/>
  <c r="BL217" i="5" s="1"/>
  <c r="BH217" i="5" a="1"/>
  <c r="BH217" i="5" s="1"/>
  <c r="BD217" i="5" a="1"/>
  <c r="BD217" i="5" s="1"/>
  <c r="AZ217" i="5" a="1"/>
  <c r="AZ217" i="5" s="1"/>
  <c r="AV217" i="5" a="1"/>
  <c r="AV217" i="5" s="1"/>
  <c r="AJ217" i="5" a="1"/>
  <c r="AJ217" i="5" s="1"/>
  <c r="AF217" i="5" a="1"/>
  <c r="AF217" i="5" s="1"/>
  <c r="AB217" i="5" a="1"/>
  <c r="AB217" i="5" s="1"/>
  <c r="X217" i="5" a="1"/>
  <c r="X217" i="5" s="1"/>
  <c r="T217" i="5" a="1"/>
  <c r="T217" i="5" s="1"/>
  <c r="P217" i="5" a="1"/>
  <c r="P217" i="5" s="1"/>
  <c r="L217" i="5" a="1"/>
  <c r="L217" i="5" s="1"/>
  <c r="H217" i="5" a="1"/>
  <c r="H217" i="5" s="1"/>
  <c r="D217" i="5" a="1"/>
  <c r="D217" i="5" s="1"/>
  <c r="DK217" i="5" a="1"/>
  <c r="DK217" i="5" s="1"/>
  <c r="A218" i="5"/>
  <c r="DL217" i="5" a="1"/>
  <c r="DL217" i="5" s="1"/>
  <c r="DG217" i="5" a="1"/>
  <c r="DG217" i="5" s="1"/>
  <c r="DA217" i="5" a="1"/>
  <c r="DA217" i="5" s="1"/>
  <c r="CH217" i="5" a="1"/>
  <c r="CH217" i="5" s="1"/>
  <c r="CC217" i="5" a="1"/>
  <c r="CC217" i="5" s="1"/>
  <c r="BK217" i="5" a="1"/>
  <c r="BK217" i="5" s="1"/>
  <c r="BF217" i="5" a="1"/>
  <c r="BF217" i="5" s="1"/>
  <c r="BA217" i="5" a="1"/>
  <c r="BA217" i="5" s="1"/>
  <c r="AU217" i="5" a="1"/>
  <c r="AU217" i="5" s="1"/>
  <c r="AH217" i="5" a="1"/>
  <c r="AH217" i="5" s="1"/>
  <c r="AC217" i="5" a="1"/>
  <c r="AC217" i="5" s="1"/>
  <c r="W217" i="5" a="1"/>
  <c r="W217" i="5" s="1"/>
  <c r="R217" i="5" a="1"/>
  <c r="R217" i="5" s="1"/>
  <c r="M217" i="5" a="1"/>
  <c r="M217" i="5" s="1"/>
  <c r="G217" i="5" a="1"/>
  <c r="G217" i="5" s="1"/>
  <c r="DD217" i="5" a="1"/>
  <c r="DD217" i="5" s="1"/>
  <c r="CI217" i="5" a="1"/>
  <c r="CI217" i="5" s="1"/>
  <c r="CA217" i="5" a="1"/>
  <c r="CA217" i="5" s="1"/>
  <c r="AO217" i="5" s="1"/>
  <c r="BI217" i="5" a="1"/>
  <c r="BI217" i="5" s="1"/>
  <c r="BB217" i="5" a="1"/>
  <c r="BB217" i="5" s="1"/>
  <c r="AT217" i="5" a="1"/>
  <c r="AT217" i="5" s="1"/>
  <c r="AL217" i="5" a="1"/>
  <c r="AL217" i="5" s="1"/>
  <c r="AE217" i="5" a="1"/>
  <c r="AE217" i="5" s="1"/>
  <c r="Y217" i="5" a="1"/>
  <c r="Y217" i="5" s="1"/>
  <c r="Q217" i="5" a="1"/>
  <c r="Q217" i="5" s="1"/>
  <c r="J217" i="5" a="1"/>
  <c r="J217" i="5" s="1"/>
  <c r="C217" i="5" a="1"/>
  <c r="C217" i="5" s="1"/>
  <c r="DH217" i="5" a="1"/>
  <c r="DH217" i="5" s="1"/>
  <c r="CL217" i="5" a="1"/>
  <c r="CL217" i="5" s="1"/>
  <c r="CE217" i="5" a="1"/>
  <c r="CE217" i="5" s="1"/>
  <c r="BQ217" i="5" a="1"/>
  <c r="BQ217" i="5" s="1"/>
  <c r="BE217" i="5" a="1"/>
  <c r="BE217" i="5" s="1"/>
  <c r="AX217" i="5" a="1"/>
  <c r="AX217" i="5" s="1"/>
  <c r="AI217" i="5" a="1"/>
  <c r="AI217" i="5" s="1"/>
  <c r="AA217" i="5" a="1"/>
  <c r="AA217" i="5" s="1"/>
  <c r="U217" i="5" a="1"/>
  <c r="U217" i="5" s="1"/>
  <c r="N217" i="5" a="1"/>
  <c r="N217" i="5" s="1"/>
  <c r="F217" i="5" a="1"/>
  <c r="F217" i="5" s="1"/>
  <c r="DI217" i="5" a="1"/>
  <c r="DI217" i="5" s="1"/>
  <c r="BG217" i="5" a="1"/>
  <c r="BG217" i="5" s="1"/>
  <c r="K217" i="5" a="1"/>
  <c r="K217" i="5" s="1"/>
  <c r="DE217" i="5" a="1"/>
  <c r="DE217" i="5" s="1"/>
  <c r="BC217" i="5" a="1"/>
  <c r="BC217" i="5" s="1"/>
  <c r="AK217" i="5" a="1"/>
  <c r="AK217" i="5" s="1"/>
  <c r="I217" i="5" a="1"/>
  <c r="I217" i="5" s="1"/>
  <c r="DC217" i="5" a="1"/>
  <c r="DC217" i="5" s="1"/>
  <c r="AY217" i="5" a="1"/>
  <c r="AY217" i="5" s="1"/>
  <c r="AG217" i="5" a="1"/>
  <c r="AG217" i="5" s="1"/>
  <c r="E217" i="5" a="1"/>
  <c r="E217" i="5" s="1"/>
  <c r="CK217" i="5" a="1"/>
  <c r="CK217" i="5" s="1"/>
  <c r="AW217" i="5" a="1"/>
  <c r="AW217" i="5" s="1"/>
  <c r="AD217" i="5" a="1"/>
  <c r="AD217" i="5" s="1"/>
  <c r="CG217" i="5" a="1"/>
  <c r="CG217" i="5" s="1"/>
  <c r="AS217" i="5" a="1"/>
  <c r="AS217" i="5" s="1"/>
  <c r="Z217" i="5" a="1"/>
  <c r="Z217" i="5" s="1"/>
  <c r="CD217" i="5" a="1"/>
  <c r="CD217" i="5" s="1"/>
  <c r="V217" i="5" a="1"/>
  <c r="V217" i="5" s="1"/>
  <c r="BR217" i="5" a="1"/>
  <c r="BR217" i="5" s="1"/>
  <c r="S217" i="5" a="1"/>
  <c r="S217" i="5" s="1"/>
  <c r="BJ217" i="5" a="1"/>
  <c r="BJ217" i="5" s="1"/>
  <c r="O217" i="5" a="1"/>
  <c r="O217" i="5" s="1"/>
  <c r="DL382" i="5" a="1"/>
  <c r="DL382" i="5" s="1"/>
  <c r="DH382" i="5" a="1"/>
  <c r="DH382" i="5" s="1"/>
  <c r="DD382" i="5" a="1"/>
  <c r="DD382" i="5" s="1"/>
  <c r="CL382" i="5" a="1"/>
  <c r="CL382" i="5" s="1"/>
  <c r="DE382" i="5" a="1"/>
  <c r="DE382" i="5" s="1"/>
  <c r="CH382" i="5" a="1"/>
  <c r="CH382" i="5" s="1"/>
  <c r="CD382" i="5" a="1"/>
  <c r="CD382" i="5" s="1"/>
  <c r="BR382" i="5" a="1"/>
  <c r="BR382" i="5" s="1"/>
  <c r="BJ382" i="5" a="1"/>
  <c r="BJ382" i="5" s="1"/>
  <c r="BF382" i="5" a="1"/>
  <c r="BF382" i="5" s="1"/>
  <c r="BB382" i="5" a="1"/>
  <c r="BB382" i="5" s="1"/>
  <c r="AX382" i="5" a="1"/>
  <c r="AX382" i="5" s="1"/>
  <c r="AT382" i="5" a="1"/>
  <c r="AT382" i="5" s="1"/>
  <c r="CK382" i="5" a="1"/>
  <c r="CK382" i="5" s="1"/>
  <c r="CG382" i="5" a="1"/>
  <c r="CG382" i="5" s="1"/>
  <c r="CC382" i="5" a="1"/>
  <c r="CC382" i="5" s="1"/>
  <c r="BQ382" i="5" a="1"/>
  <c r="BQ382" i="5" s="1"/>
  <c r="BI382" i="5" a="1"/>
  <c r="BI382" i="5" s="1"/>
  <c r="BE382" i="5" a="1"/>
  <c r="BE382" i="5" s="1"/>
  <c r="BA382" i="5" a="1"/>
  <c r="BA382" i="5" s="1"/>
  <c r="AW382" i="5" a="1"/>
  <c r="AW382" i="5" s="1"/>
  <c r="AS382" i="5" a="1"/>
  <c r="AS382" i="5" s="1"/>
  <c r="A383" i="5"/>
  <c r="DA382" i="5" a="1"/>
  <c r="DA382" i="5" s="1"/>
  <c r="AK382" i="5" a="1"/>
  <c r="AK382" i="5" s="1"/>
  <c r="AF382" i="5" a="1"/>
  <c r="AF382" i="5" s="1"/>
  <c r="AA382" i="5" a="1"/>
  <c r="AA382" i="5" s="1"/>
  <c r="U382" i="5" a="1"/>
  <c r="U382" i="5" s="1"/>
  <c r="P382" i="5" a="1"/>
  <c r="P382" i="5" s="1"/>
  <c r="K382" i="5" a="1"/>
  <c r="K382" i="5" s="1"/>
  <c r="E382" i="5" a="1"/>
  <c r="E382" i="5" s="1"/>
  <c r="DF382" i="5" a="1"/>
  <c r="DF382" i="5" s="1"/>
  <c r="CF382" i="5" a="1"/>
  <c r="CF382" i="5" s="1"/>
  <c r="CA382" i="5" a="1"/>
  <c r="CA382" i="5" s="1"/>
  <c r="AO382" i="5" s="1"/>
  <c r="BD382" i="5" a="1"/>
  <c r="BD382" i="5" s="1"/>
  <c r="AY382" i="5" a="1"/>
  <c r="AY382" i="5" s="1"/>
  <c r="Z382" i="5" a="1"/>
  <c r="Z382" i="5" s="1"/>
  <c r="J382" i="5" a="1"/>
  <c r="J382" i="5" s="1"/>
  <c r="CJ382" i="5" a="1"/>
  <c r="CJ382" i="5" s="1"/>
  <c r="CE382" i="5" a="1"/>
  <c r="CE382" i="5" s="1"/>
  <c r="BH382" i="5" a="1"/>
  <c r="BH382" i="5" s="1"/>
  <c r="BC382" i="5" a="1"/>
  <c r="BC382" i="5" s="1"/>
  <c r="AD382" i="5" a="1"/>
  <c r="AD382" i="5" s="1"/>
  <c r="N382" i="5" a="1"/>
  <c r="N382" i="5" s="1"/>
  <c r="DJ382" i="5" a="1"/>
  <c r="DJ382" i="5" s="1"/>
  <c r="DC382" i="5" a="1"/>
  <c r="DC382" i="5" s="1"/>
  <c r="AI382" i="5" a="1"/>
  <c r="AI382" i="5" s="1"/>
  <c r="AC382" i="5" a="1"/>
  <c r="AC382" i="5" s="1"/>
  <c r="X382" i="5" a="1"/>
  <c r="X382" i="5" s="1"/>
  <c r="S382" i="5" a="1"/>
  <c r="S382" i="5" s="1"/>
  <c r="M382" i="5" a="1"/>
  <c r="M382" i="5" s="1"/>
  <c r="H382" i="5" a="1"/>
  <c r="H382" i="5" s="1"/>
  <c r="C382" i="5" a="1"/>
  <c r="C382" i="5" s="1"/>
  <c r="R382" i="5" a="1"/>
  <c r="R382" i="5" s="1"/>
  <c r="DG382" i="5" a="1"/>
  <c r="DG382" i="5" s="1"/>
  <c r="BK382" i="5" a="1"/>
  <c r="BK382" i="5" s="1"/>
  <c r="AZ382" i="5" a="1"/>
  <c r="AZ382" i="5" s="1"/>
  <c r="AB382" i="5" a="1"/>
  <c r="AB382" i="5" s="1"/>
  <c r="Q382" i="5" a="1"/>
  <c r="Q382" i="5" s="1"/>
  <c r="G382" i="5" a="1"/>
  <c r="G382" i="5" s="1"/>
  <c r="AL382" i="5" a="1"/>
  <c r="AL382" i="5" s="1"/>
  <c r="F382" i="5" a="1"/>
  <c r="F382" i="5" s="1"/>
  <c r="BG382" i="5" a="1"/>
  <c r="BG382" i="5" s="1"/>
  <c r="AV382" i="5" a="1"/>
  <c r="AV382" i="5" s="1"/>
  <c r="AJ382" i="5" a="1"/>
  <c r="AJ382" i="5" s="1"/>
  <c r="Y382" i="5" a="1"/>
  <c r="Y382" i="5" s="1"/>
  <c r="O382" i="5" a="1"/>
  <c r="O382" i="5" s="1"/>
  <c r="D382" i="5" a="1"/>
  <c r="D382" i="5" s="1"/>
  <c r="DB382" i="5" a="1"/>
  <c r="DB382" i="5" s="1"/>
  <c r="AH382" i="5" a="1"/>
  <c r="AH382" i="5" s="1"/>
  <c r="CB382" i="5" a="1"/>
  <c r="CB382" i="5" s="1"/>
  <c r="AU382" i="5" a="1"/>
  <c r="AU382" i="5" s="1"/>
  <c r="AG382" i="5" a="1"/>
  <c r="AG382" i="5" s="1"/>
  <c r="W382" i="5" a="1"/>
  <c r="W382" i="5" s="1"/>
  <c r="L382" i="5" a="1"/>
  <c r="L382" i="5" s="1"/>
  <c r="DI382" i="5" a="1"/>
  <c r="DI382" i="5" s="1"/>
  <c r="CI382" i="5" a="1"/>
  <c r="CI382" i="5" s="1"/>
  <c r="BL382" i="5" a="1"/>
  <c r="BL382" i="5" s="1"/>
  <c r="AE382" i="5" a="1"/>
  <c r="AE382" i="5" s="1"/>
  <c r="T382" i="5" a="1"/>
  <c r="T382" i="5" s="1"/>
  <c r="I382" i="5" a="1"/>
  <c r="I382" i="5" s="1"/>
  <c r="DK382" i="5" a="1"/>
  <c r="DK382" i="5" s="1"/>
  <c r="V382" i="5" a="1"/>
  <c r="V382" i="5" s="1"/>
  <c r="AK39" i="5" a="1"/>
  <c r="AK39" i="5" s="1"/>
  <c r="AG39" i="5" a="1"/>
  <c r="AG39" i="5" s="1"/>
  <c r="AC39" i="5" a="1"/>
  <c r="AC39" i="5" s="1"/>
  <c r="Y39" i="5" a="1"/>
  <c r="Y39" i="5" s="1"/>
  <c r="U39" i="5" a="1"/>
  <c r="U39" i="5" s="1"/>
  <c r="Q39" i="5" a="1"/>
  <c r="Q39" i="5" s="1"/>
  <c r="M39" i="5" a="1"/>
  <c r="M39" i="5" s="1"/>
  <c r="I39" i="5" a="1"/>
  <c r="I39" i="5" s="1"/>
  <c r="E39" i="5" a="1"/>
  <c r="E39" i="5" s="1"/>
  <c r="DL39" i="5" a="1"/>
  <c r="DL39" i="5" s="1"/>
  <c r="DC39" i="5" a="1"/>
  <c r="DC39" i="5" s="1"/>
  <c r="CJ39" i="5" a="1"/>
  <c r="CJ39" i="5" s="1"/>
  <c r="CA39" i="5" a="1"/>
  <c r="CA39" i="5" s="1"/>
  <c r="AO39" i="5" s="1"/>
  <c r="BF39" i="5" a="1"/>
  <c r="BF39" i="5" s="1"/>
  <c r="AW39" i="5" a="1"/>
  <c r="AW39" i="5" s="1"/>
  <c r="AJ39" i="5" a="1"/>
  <c r="AJ39" i="5" s="1"/>
  <c r="AA39" i="5" a="1"/>
  <c r="AA39" i="5" s="1"/>
  <c r="R39" i="5" a="1"/>
  <c r="R39" i="5" s="1"/>
  <c r="D39" i="5" a="1"/>
  <c r="D39" i="5" s="1"/>
  <c r="DI39" i="5" a="1"/>
  <c r="DI39" i="5" s="1"/>
  <c r="DD39" i="5" a="1"/>
  <c r="DD39" i="5" s="1"/>
  <c r="CK39" i="5" a="1"/>
  <c r="CK39" i="5" s="1"/>
  <c r="CE39" i="5" a="1"/>
  <c r="CE39" i="5" s="1"/>
  <c r="BR39" i="5" a="1"/>
  <c r="BR39" i="5" s="1"/>
  <c r="BI39" i="5" a="1"/>
  <c r="BI39" i="5" s="1"/>
  <c r="AE39" i="5" a="1"/>
  <c r="AE39" i="5" s="1"/>
  <c r="Z39" i="5" a="1"/>
  <c r="Z39" i="5" s="1"/>
  <c r="DH39" i="5" a="1"/>
  <c r="DH39" i="5" s="1"/>
  <c r="DB39" i="5" a="1"/>
  <c r="DB39" i="5" s="1"/>
  <c r="CI39" i="5" a="1"/>
  <c r="CI39" i="5" s="1"/>
  <c r="CD39" i="5" a="1"/>
  <c r="CD39" i="5" s="1"/>
  <c r="BQ39" i="5" a="1"/>
  <c r="BQ39" i="5" s="1"/>
  <c r="AI39" i="5" a="1"/>
  <c r="AI39" i="5" s="1"/>
  <c r="AD39" i="5" a="1"/>
  <c r="AD39" i="5" s="1"/>
  <c r="A40" i="5"/>
  <c r="DG39" i="5" a="1"/>
  <c r="DG39" i="5" s="1"/>
  <c r="BL39" i="5" a="1"/>
  <c r="BL39" i="5" s="1"/>
  <c r="BG39" i="5" a="1"/>
  <c r="BG39" i="5" s="1"/>
  <c r="BB39" i="5" a="1"/>
  <c r="BB39" i="5" s="1"/>
  <c r="AV39" i="5" a="1"/>
  <c r="AV39" i="5" s="1"/>
  <c r="X39" i="5" a="1"/>
  <c r="X39" i="5" s="1"/>
  <c r="S39" i="5" a="1"/>
  <c r="S39" i="5" s="1"/>
  <c r="N39" i="5" a="1"/>
  <c r="N39" i="5" s="1"/>
  <c r="H39" i="5" a="1"/>
  <c r="H39" i="5" s="1"/>
  <c r="C39" i="5" a="1"/>
  <c r="C39" i="5" s="1"/>
  <c r="DK39" i="5" a="1"/>
  <c r="DK39" i="5" s="1"/>
  <c r="CB39" i="5" a="1"/>
  <c r="CB39" i="5" s="1"/>
  <c r="BK39" i="5" a="1"/>
  <c r="BK39" i="5" s="1"/>
  <c r="AZ39" i="5" a="1"/>
  <c r="AZ39" i="5" s="1"/>
  <c r="AU39" i="5" a="1"/>
  <c r="AU39" i="5" s="1"/>
  <c r="AB39" i="5" a="1"/>
  <c r="AB39" i="5" s="1"/>
  <c r="W39" i="5" a="1"/>
  <c r="W39" i="5" s="1"/>
  <c r="L39" i="5" a="1"/>
  <c r="L39" i="5" s="1"/>
  <c r="G39" i="5" a="1"/>
  <c r="G39" i="5" s="1"/>
  <c r="DJ39" i="5" a="1"/>
  <c r="DJ39" i="5" s="1"/>
  <c r="DE39" i="5" a="1"/>
  <c r="DE39" i="5" s="1"/>
  <c r="CL39" i="5" a="1"/>
  <c r="CL39" i="5" s="1"/>
  <c r="CG39" i="5" a="1"/>
  <c r="CG39" i="5" s="1"/>
  <c r="BJ39" i="5" a="1"/>
  <c r="BJ39" i="5" s="1"/>
  <c r="BE39" i="5" a="1"/>
  <c r="BE39" i="5" s="1"/>
  <c r="AL39" i="5" a="1"/>
  <c r="AL39" i="5" s="1"/>
  <c r="V39" i="5" a="1"/>
  <c r="V39" i="5" s="1"/>
  <c r="BA39" i="5" a="1"/>
  <c r="BA39" i="5" s="1"/>
  <c r="K39" i="5" a="1"/>
  <c r="K39" i="5" s="1"/>
  <c r="DA39" i="5" a="1"/>
  <c r="DA39" i="5" s="1"/>
  <c r="AY39" i="5" a="1"/>
  <c r="AY39" i="5" s="1"/>
  <c r="J39" i="5" a="1"/>
  <c r="J39" i="5" s="1"/>
  <c r="AX39" i="5" a="1"/>
  <c r="AX39" i="5" s="1"/>
  <c r="AH39" i="5" a="1"/>
  <c r="AH39" i="5" s="1"/>
  <c r="T39" i="5" a="1"/>
  <c r="T39" i="5" s="1"/>
  <c r="F39" i="5" a="1"/>
  <c r="F39" i="5" s="1"/>
  <c r="CH39" i="5" a="1"/>
  <c r="CH39" i="5" s="1"/>
  <c r="BH39" i="5" a="1"/>
  <c r="BH39" i="5" s="1"/>
  <c r="AT39" i="5" a="1"/>
  <c r="AT39" i="5" s="1"/>
  <c r="AF39" i="5" a="1"/>
  <c r="AF39" i="5" s="1"/>
  <c r="CF39" i="5" a="1"/>
  <c r="CF39" i="5" s="1"/>
  <c r="AS39" i="5" a="1"/>
  <c r="AS39" i="5" s="1"/>
  <c r="P39" i="5" a="1"/>
  <c r="P39" i="5" s="1"/>
  <c r="DF39" i="5" a="1"/>
  <c r="DF39" i="5" s="1"/>
  <c r="BD39" i="5" a="1"/>
  <c r="BD39" i="5" s="1"/>
  <c r="O39" i="5" a="1"/>
  <c r="O39" i="5" s="1"/>
  <c r="CC39" i="5" a="1"/>
  <c r="CC39" i="5" s="1"/>
  <c r="BC39" i="5" a="1"/>
  <c r="BC39" i="5" s="1"/>
  <c r="AJ40" i="5" l="1" a="1"/>
  <c r="AJ40" i="5" s="1"/>
  <c r="AF40" i="5" a="1"/>
  <c r="AF40" i="5" s="1"/>
  <c r="AB40" i="5" a="1"/>
  <c r="AB40" i="5" s="1"/>
  <c r="X40" i="5" a="1"/>
  <c r="X40" i="5" s="1"/>
  <c r="T40" i="5" a="1"/>
  <c r="T40" i="5" s="1"/>
  <c r="P40" i="5" a="1"/>
  <c r="P40" i="5" s="1"/>
  <c r="L40" i="5" a="1"/>
  <c r="L40" i="5" s="1"/>
  <c r="H40" i="5" a="1"/>
  <c r="H40" i="5" s="1"/>
  <c r="D40" i="5" a="1"/>
  <c r="D40" i="5" s="1"/>
  <c r="DD40" i="5" a="1"/>
  <c r="DD40" i="5" s="1"/>
  <c r="CG40" i="5" a="1"/>
  <c r="CG40" i="5" s="1"/>
  <c r="BL40" i="5" a="1"/>
  <c r="BL40" i="5" s="1"/>
  <c r="BG40" i="5" a="1"/>
  <c r="BG40" i="5" s="1"/>
  <c r="AX40" i="5" a="1"/>
  <c r="AX40" i="5" s="1"/>
  <c r="AL40" i="5" a="1"/>
  <c r="AL40" i="5" s="1"/>
  <c r="AC40" i="5" a="1"/>
  <c r="AC40" i="5" s="1"/>
  <c r="O40" i="5" a="1"/>
  <c r="O40" i="5" s="1"/>
  <c r="F40" i="5" a="1"/>
  <c r="F40" i="5" s="1"/>
  <c r="DL40" i="5" a="1"/>
  <c r="DL40" i="5" s="1"/>
  <c r="DG40" i="5" a="1"/>
  <c r="DG40" i="5" s="1"/>
  <c r="DB40" i="5" a="1"/>
  <c r="DB40" i="5" s="1"/>
  <c r="AI40" i="5" a="1"/>
  <c r="AI40" i="5" s="1"/>
  <c r="AD40" i="5" a="1"/>
  <c r="AD40" i="5" s="1"/>
  <c r="Y40" i="5" a="1"/>
  <c r="Y40" i="5" s="1"/>
  <c r="S40" i="5" a="1"/>
  <c r="S40" i="5" s="1"/>
  <c r="N40" i="5" a="1"/>
  <c r="N40" i="5" s="1"/>
  <c r="I40" i="5" a="1"/>
  <c r="I40" i="5" s="1"/>
  <c r="DK40" i="5" a="1"/>
  <c r="DK40" i="5" s="1"/>
  <c r="DF40" i="5" a="1"/>
  <c r="DF40" i="5" s="1"/>
  <c r="CB40" i="5" a="1"/>
  <c r="CB40" i="5" s="1"/>
  <c r="AU40" i="5" a="1"/>
  <c r="AU40" i="5" s="1"/>
  <c r="AH40" i="5" a="1"/>
  <c r="AH40" i="5" s="1"/>
  <c r="W40" i="5" a="1"/>
  <c r="W40" i="5" s="1"/>
  <c r="R40" i="5" a="1"/>
  <c r="R40" i="5" s="1"/>
  <c r="M40" i="5" a="1"/>
  <c r="M40" i="5" s="1"/>
  <c r="DE40" i="5" a="1"/>
  <c r="DE40" i="5" s="1"/>
  <c r="CL40" i="5" a="1"/>
  <c r="CL40" i="5" s="1"/>
  <c r="CA40" i="5" a="1"/>
  <c r="CA40" i="5" s="1"/>
  <c r="AO40" i="5" s="1"/>
  <c r="BJ40" i="5" a="1"/>
  <c r="BJ40" i="5" s="1"/>
  <c r="BE40" i="5" a="1"/>
  <c r="BE40" i="5" s="1"/>
  <c r="AZ40" i="5" a="1"/>
  <c r="AZ40" i="5" s="1"/>
  <c r="AG40" i="5" a="1"/>
  <c r="AG40" i="5" s="1"/>
  <c r="G40" i="5" a="1"/>
  <c r="G40" i="5" s="1"/>
  <c r="DI40" i="5" a="1"/>
  <c r="DI40" i="5" s="1"/>
  <c r="CE40" i="5" a="1"/>
  <c r="CE40" i="5" s="1"/>
  <c r="BR40" i="5" a="1"/>
  <c r="BR40" i="5" s="1"/>
  <c r="BI40" i="5" a="1"/>
  <c r="BI40" i="5" s="1"/>
  <c r="BD40" i="5" a="1"/>
  <c r="BD40" i="5" s="1"/>
  <c r="AS40" i="5" a="1"/>
  <c r="AS40" i="5" s="1"/>
  <c r="AK40" i="5" a="1"/>
  <c r="AK40" i="5" s="1"/>
  <c r="K40" i="5" a="1"/>
  <c r="K40" i="5" s="1"/>
  <c r="DH40" i="5" a="1"/>
  <c r="DH40" i="5" s="1"/>
  <c r="DC40" i="5" a="1"/>
  <c r="DC40" i="5" s="1"/>
  <c r="CJ40" i="5" a="1"/>
  <c r="CJ40" i="5" s="1"/>
  <c r="BC40" i="5" a="1"/>
  <c r="BC40" i="5" s="1"/>
  <c r="AE40" i="5" a="1"/>
  <c r="AE40" i="5" s="1"/>
  <c r="Z40" i="5" a="1"/>
  <c r="Z40" i="5" s="1"/>
  <c r="U40" i="5" a="1"/>
  <c r="U40" i="5" s="1"/>
  <c r="J40" i="5" a="1"/>
  <c r="J40" i="5" s="1"/>
  <c r="E40" i="5" a="1"/>
  <c r="E40" i="5" s="1"/>
  <c r="DJ40" i="5" a="1"/>
  <c r="DJ40" i="5" s="1"/>
  <c r="CH40" i="5" a="1"/>
  <c r="CH40" i="5" s="1"/>
  <c r="BH40" i="5" a="1"/>
  <c r="BH40" i="5" s="1"/>
  <c r="AT40" i="5" a="1"/>
  <c r="AT40" i="5" s="1"/>
  <c r="CF40" i="5" a="1"/>
  <c r="CF40" i="5" s="1"/>
  <c r="BF40" i="5" a="1"/>
  <c r="BF40" i="5" s="1"/>
  <c r="CD40" i="5" a="1"/>
  <c r="CD40" i="5" s="1"/>
  <c r="Q40" i="5" a="1"/>
  <c r="Q40" i="5" s="1"/>
  <c r="C40" i="5" a="1"/>
  <c r="C40" i="5" s="1"/>
  <c r="CC40" i="5" a="1"/>
  <c r="CC40" i="5" s="1"/>
  <c r="BB40" i="5" a="1"/>
  <c r="BB40" i="5" s="1"/>
  <c r="BA40" i="5" a="1"/>
  <c r="BA40" i="5" s="1"/>
  <c r="AA40" i="5" a="1"/>
  <c r="AA40" i="5" s="1"/>
  <c r="DA40" i="5" a="1"/>
  <c r="DA40" i="5" s="1"/>
  <c r="BQ40" i="5" a="1"/>
  <c r="BQ40" i="5" s="1"/>
  <c r="AY40" i="5" a="1"/>
  <c r="AY40" i="5" s="1"/>
  <c r="A41" i="5"/>
  <c r="CK40" i="5" a="1"/>
  <c r="CK40" i="5" s="1"/>
  <c r="BK40" i="5" a="1"/>
  <c r="BK40" i="5" s="1"/>
  <c r="AW40" i="5" a="1"/>
  <c r="AW40" i="5" s="1"/>
  <c r="CI40" i="5" a="1"/>
  <c r="CI40" i="5" s="1"/>
  <c r="AV40" i="5" a="1"/>
  <c r="AV40" i="5" s="1"/>
  <c r="V40" i="5" a="1"/>
  <c r="V40" i="5" s="1"/>
  <c r="DK383" i="5" a="1"/>
  <c r="DK383" i="5" s="1"/>
  <c r="DG383" i="5" a="1"/>
  <c r="DG383" i="5" s="1"/>
  <c r="DC383" i="5" a="1"/>
  <c r="DC383" i="5" s="1"/>
  <c r="CK383" i="5" a="1"/>
  <c r="CK383" i="5" s="1"/>
  <c r="CG383" i="5" a="1"/>
  <c r="CG383" i="5" s="1"/>
  <c r="CC383" i="5" a="1"/>
  <c r="CC383" i="5" s="1"/>
  <c r="BQ383" i="5" a="1"/>
  <c r="BQ383" i="5" s="1"/>
  <c r="BI383" i="5" a="1"/>
  <c r="BI383" i="5" s="1"/>
  <c r="BE383" i="5" a="1"/>
  <c r="BE383" i="5" s="1"/>
  <c r="BA383" i="5" a="1"/>
  <c r="BA383" i="5" s="1"/>
  <c r="AW383" i="5" a="1"/>
  <c r="AW383" i="5" s="1"/>
  <c r="AS383" i="5" a="1"/>
  <c r="AS383" i="5" s="1"/>
  <c r="DB383" i="5" a="1"/>
  <c r="DB383" i="5" s="1"/>
  <c r="CE383" i="5" a="1"/>
  <c r="CE383" i="5" s="1"/>
  <c r="BJ383" i="5" a="1"/>
  <c r="BJ383" i="5" s="1"/>
  <c r="AV383" i="5" a="1"/>
  <c r="AV383" i="5" s="1"/>
  <c r="AE383" i="5" a="1"/>
  <c r="AE383" i="5" s="1"/>
  <c r="V383" i="5" a="1"/>
  <c r="V383" i="5" s="1"/>
  <c r="Q383" i="5" a="1"/>
  <c r="Q383" i="5" s="1"/>
  <c r="H383" i="5" a="1"/>
  <c r="H383" i="5" s="1"/>
  <c r="DJ383" i="5" a="1"/>
  <c r="DJ383" i="5" s="1"/>
  <c r="DA383" i="5" a="1"/>
  <c r="DA383" i="5" s="1"/>
  <c r="CD383" i="5" a="1"/>
  <c r="CD383" i="5" s="1"/>
  <c r="BD383" i="5" a="1"/>
  <c r="BD383" i="5" s="1"/>
  <c r="AU383" i="5" a="1"/>
  <c r="AU383" i="5" s="1"/>
  <c r="AD383" i="5" a="1"/>
  <c r="AD383" i="5" s="1"/>
  <c r="Y383" i="5" a="1"/>
  <c r="Y383" i="5" s="1"/>
  <c r="P383" i="5" a="1"/>
  <c r="P383" i="5" s="1"/>
  <c r="G383" i="5" a="1"/>
  <c r="G383" i="5" s="1"/>
  <c r="DL383" i="5" a="1"/>
  <c r="DL383" i="5" s="1"/>
  <c r="DE383" i="5" a="1"/>
  <c r="DE383" i="5" s="1"/>
  <c r="BG383" i="5" a="1"/>
  <c r="BG383" i="5" s="1"/>
  <c r="AA383" i="5" a="1"/>
  <c r="AA383" i="5" s="1"/>
  <c r="T383" i="5" a="1"/>
  <c r="T383" i="5" s="1"/>
  <c r="BL383" i="5" a="1"/>
  <c r="BL383" i="5" s="1"/>
  <c r="AZ383" i="5" a="1"/>
  <c r="AZ383" i="5" s="1"/>
  <c r="AT383" i="5" a="1"/>
  <c r="AT383" i="5" s="1"/>
  <c r="AL383" i="5" a="1"/>
  <c r="AL383" i="5" s="1"/>
  <c r="AF383" i="5" a="1"/>
  <c r="AF383" i="5" s="1"/>
  <c r="Z383" i="5" a="1"/>
  <c r="Z383" i="5" s="1"/>
  <c r="N383" i="5" a="1"/>
  <c r="N383" i="5" s="1"/>
  <c r="DI383" i="5" a="1"/>
  <c r="DI383" i="5" s="1"/>
  <c r="CI383" i="5" a="1"/>
  <c r="CI383" i="5" s="1"/>
  <c r="BK383" i="5" a="1"/>
  <c r="BK383" i="5" s="1"/>
  <c r="X383" i="5" a="1"/>
  <c r="X383" i="5" s="1"/>
  <c r="L383" i="5" a="1"/>
  <c r="L383" i="5" s="1"/>
  <c r="F383" i="5" a="1"/>
  <c r="F383" i="5" s="1"/>
  <c r="CH383" i="5" a="1"/>
  <c r="CH383" i="5" s="1"/>
  <c r="CB383" i="5" a="1"/>
  <c r="CB383" i="5" s="1"/>
  <c r="AX383" i="5" a="1"/>
  <c r="AX383" i="5" s="1"/>
  <c r="AJ383" i="5" a="1"/>
  <c r="AJ383" i="5" s="1"/>
  <c r="AC383" i="5" a="1"/>
  <c r="AC383" i="5" s="1"/>
  <c r="R383" i="5" a="1"/>
  <c r="R383" i="5" s="1"/>
  <c r="K383" i="5" a="1"/>
  <c r="K383" i="5" s="1"/>
  <c r="E383" i="5" a="1"/>
  <c r="E383" i="5" s="1"/>
  <c r="DF383" i="5" a="1"/>
  <c r="DF383" i="5" s="1"/>
  <c r="CF383" i="5" a="1"/>
  <c r="CF383" i="5" s="1"/>
  <c r="AH383" i="5" a="1"/>
  <c r="AH383" i="5" s="1"/>
  <c r="J383" i="5" a="1"/>
  <c r="J383" i="5" s="1"/>
  <c r="DD383" i="5" a="1"/>
  <c r="DD383" i="5" s="1"/>
  <c r="BF383" i="5" a="1"/>
  <c r="BF383" i="5" s="1"/>
  <c r="AG383" i="5" a="1"/>
  <c r="AG383" i="5" s="1"/>
  <c r="U383" i="5" a="1"/>
  <c r="U383" i="5" s="1"/>
  <c r="I383" i="5" a="1"/>
  <c r="I383" i="5" s="1"/>
  <c r="BC383" i="5" a="1"/>
  <c r="BC383" i="5" s="1"/>
  <c r="S383" i="5" a="1"/>
  <c r="S383" i="5" s="1"/>
  <c r="CA383" i="5" a="1"/>
  <c r="CA383" i="5" s="1"/>
  <c r="AO383" i="5" s="1"/>
  <c r="A384" i="5"/>
  <c r="CL383" i="5" a="1"/>
  <c r="CL383" i="5" s="1"/>
  <c r="BR383" i="5" a="1"/>
  <c r="BR383" i="5" s="1"/>
  <c r="BB383" i="5" a="1"/>
  <c r="BB383" i="5" s="1"/>
  <c r="AB383" i="5" a="1"/>
  <c r="AB383" i="5" s="1"/>
  <c r="D383" i="5" a="1"/>
  <c r="D383" i="5" s="1"/>
  <c r="CJ383" i="5" a="1"/>
  <c r="CJ383" i="5" s="1"/>
  <c r="AY383" i="5" a="1"/>
  <c r="AY383" i="5" s="1"/>
  <c r="O383" i="5" a="1"/>
  <c r="O383" i="5" s="1"/>
  <c r="C383" i="5" a="1"/>
  <c r="C383" i="5" s="1"/>
  <c r="BH383" i="5" a="1"/>
  <c r="BH383" i="5" s="1"/>
  <c r="AI383" i="5" a="1"/>
  <c r="AI383" i="5" s="1"/>
  <c r="W383" i="5" a="1"/>
  <c r="W383" i="5" s="1"/>
  <c r="DH383" i="5" a="1"/>
  <c r="DH383" i="5" s="1"/>
  <c r="AK383" i="5" a="1"/>
  <c r="AK383" i="5" s="1"/>
  <c r="M383" i="5" a="1"/>
  <c r="M383" i="5" s="1"/>
  <c r="DI218" i="5" a="1"/>
  <c r="DI218" i="5" s="1"/>
  <c r="DE218" i="5" a="1"/>
  <c r="DE218" i="5" s="1"/>
  <c r="DA218" i="5" a="1"/>
  <c r="DA218" i="5" s="1"/>
  <c r="CI218" i="5" a="1"/>
  <c r="CI218" i="5" s="1"/>
  <c r="CE218" i="5" a="1"/>
  <c r="CE218" i="5" s="1"/>
  <c r="CA218" i="5" a="1"/>
  <c r="CA218" i="5" s="1"/>
  <c r="AO218" i="5" s="1"/>
  <c r="BK218" i="5" a="1"/>
  <c r="BK218" i="5" s="1"/>
  <c r="BG218" i="5" a="1"/>
  <c r="BG218" i="5" s="1"/>
  <c r="BC218" i="5" a="1"/>
  <c r="BC218" i="5" s="1"/>
  <c r="AY218" i="5" a="1"/>
  <c r="AY218" i="5" s="1"/>
  <c r="AU218" i="5" a="1"/>
  <c r="AU218" i="5" s="1"/>
  <c r="A219" i="5"/>
  <c r="AI218" i="5" a="1"/>
  <c r="AI218" i="5" s="1"/>
  <c r="AE218" i="5" a="1"/>
  <c r="AE218" i="5" s="1"/>
  <c r="AA218" i="5" a="1"/>
  <c r="AA218" i="5" s="1"/>
  <c r="W218" i="5" a="1"/>
  <c r="W218" i="5" s="1"/>
  <c r="S218" i="5" a="1"/>
  <c r="S218" i="5" s="1"/>
  <c r="O218" i="5" a="1"/>
  <c r="O218" i="5" s="1"/>
  <c r="K218" i="5" a="1"/>
  <c r="K218" i="5" s="1"/>
  <c r="G218" i="5" a="1"/>
  <c r="G218" i="5" s="1"/>
  <c r="C218" i="5" a="1"/>
  <c r="C218" i="5" s="1"/>
  <c r="DJ218" i="5" a="1"/>
  <c r="DJ218" i="5" s="1"/>
  <c r="DD218" i="5" a="1"/>
  <c r="DD218" i="5" s="1"/>
  <c r="CK218" i="5" a="1"/>
  <c r="CK218" i="5" s="1"/>
  <c r="CF218" i="5" a="1"/>
  <c r="CF218" i="5" s="1"/>
  <c r="DL218" i="5" a="1"/>
  <c r="DL218" i="5" s="1"/>
  <c r="DG218" i="5" a="1"/>
  <c r="DG218" i="5" s="1"/>
  <c r="DB218" i="5" a="1"/>
  <c r="DB218" i="5" s="1"/>
  <c r="CH218" i="5" a="1"/>
  <c r="CH218" i="5" s="1"/>
  <c r="CC218" i="5" a="1"/>
  <c r="CC218" i="5" s="1"/>
  <c r="BL218" i="5" a="1"/>
  <c r="BL218" i="5" s="1"/>
  <c r="BF218" i="5" a="1"/>
  <c r="BF218" i="5" s="1"/>
  <c r="BA218" i="5" a="1"/>
  <c r="BA218" i="5" s="1"/>
  <c r="AV218" i="5" a="1"/>
  <c r="AV218" i="5" s="1"/>
  <c r="AH218" i="5" a="1"/>
  <c r="AH218" i="5" s="1"/>
  <c r="AC218" i="5" a="1"/>
  <c r="AC218" i="5" s="1"/>
  <c r="X218" i="5" a="1"/>
  <c r="X218" i="5" s="1"/>
  <c r="R218" i="5" a="1"/>
  <c r="R218" i="5" s="1"/>
  <c r="M218" i="5" a="1"/>
  <c r="M218" i="5" s="1"/>
  <c r="H218" i="5" a="1"/>
  <c r="H218" i="5" s="1"/>
  <c r="DC218" i="5" a="1"/>
  <c r="DC218" i="5" s="1"/>
  <c r="CB218" i="5" a="1"/>
  <c r="CB218" i="5" s="1"/>
  <c r="BE218" i="5" a="1"/>
  <c r="BE218" i="5" s="1"/>
  <c r="AT218" i="5" a="1"/>
  <c r="AT218" i="5" s="1"/>
  <c r="AB218" i="5" a="1"/>
  <c r="AB218" i="5" s="1"/>
  <c r="T218" i="5" a="1"/>
  <c r="T218" i="5" s="1"/>
  <c r="J218" i="5" a="1"/>
  <c r="J218" i="5" s="1"/>
  <c r="BR218" i="5" a="1"/>
  <c r="BR218" i="5" s="1"/>
  <c r="BD218" i="5" a="1"/>
  <c r="BD218" i="5" s="1"/>
  <c r="AS218" i="5" a="1"/>
  <c r="AS218" i="5" s="1"/>
  <c r="AJ218" i="5" a="1"/>
  <c r="AJ218" i="5" s="1"/>
  <c r="Z218" i="5" a="1"/>
  <c r="Z218" i="5" s="1"/>
  <c r="CL218" i="5" a="1"/>
  <c r="CL218" i="5" s="1"/>
  <c r="BQ218" i="5" a="1"/>
  <c r="BQ218" i="5" s="1"/>
  <c r="BB218" i="5" a="1"/>
  <c r="BB218" i="5" s="1"/>
  <c r="Q218" i="5" a="1"/>
  <c r="Q218" i="5" s="1"/>
  <c r="I218" i="5" a="1"/>
  <c r="I218" i="5" s="1"/>
  <c r="DK218" i="5" a="1"/>
  <c r="DK218" i="5" s="1"/>
  <c r="BJ218" i="5" a="1"/>
  <c r="BJ218" i="5" s="1"/>
  <c r="AZ218" i="5" a="1"/>
  <c r="AZ218" i="5" s="1"/>
  <c r="AF218" i="5" a="1"/>
  <c r="AF218" i="5" s="1"/>
  <c r="F218" i="5" a="1"/>
  <c r="F218" i="5" s="1"/>
  <c r="DH218" i="5" a="1"/>
  <c r="DH218" i="5" s="1"/>
  <c r="CG218" i="5" a="1"/>
  <c r="CG218" i="5" s="1"/>
  <c r="BI218" i="5" a="1"/>
  <c r="BI218" i="5" s="1"/>
  <c r="AX218" i="5" a="1"/>
  <c r="AX218" i="5" s="1"/>
  <c r="V218" i="5" a="1"/>
  <c r="V218" i="5" s="1"/>
  <c r="N218" i="5" a="1"/>
  <c r="N218" i="5" s="1"/>
  <c r="E218" i="5" a="1"/>
  <c r="E218" i="5" s="1"/>
  <c r="CD218" i="5" a="1"/>
  <c r="CD218" i="5" s="1"/>
  <c r="BH218" i="5" a="1"/>
  <c r="BH218" i="5" s="1"/>
  <c r="AW218" i="5" a="1"/>
  <c r="AW218" i="5" s="1"/>
  <c r="AL218" i="5" a="1"/>
  <c r="AL218" i="5" s="1"/>
  <c r="AD218" i="5" a="1"/>
  <c r="AD218" i="5" s="1"/>
  <c r="U218" i="5" a="1"/>
  <c r="U218" i="5" s="1"/>
  <c r="AG218" i="5" a="1"/>
  <c r="AG218" i="5" s="1"/>
  <c r="Y218" i="5" a="1"/>
  <c r="Y218" i="5" s="1"/>
  <c r="P218" i="5" a="1"/>
  <c r="P218" i="5" s="1"/>
  <c r="DF218" i="5" a="1"/>
  <c r="DF218" i="5" s="1"/>
  <c r="L218" i="5" a="1"/>
  <c r="L218" i="5" s="1"/>
  <c r="CJ218" i="5" a="1"/>
  <c r="CJ218" i="5" s="1"/>
  <c r="AK218" i="5" a="1"/>
  <c r="AK218" i="5" s="1"/>
  <c r="D218" i="5" a="1"/>
  <c r="D218" i="5" s="1"/>
  <c r="AK455" i="5" a="1"/>
  <c r="AK455" i="5" s="1"/>
  <c r="AG455" i="5" a="1"/>
  <c r="AG455" i="5" s="1"/>
  <c r="AC455" i="5" a="1"/>
  <c r="AC455" i="5" s="1"/>
  <c r="Y455" i="5" a="1"/>
  <c r="Y455" i="5" s="1"/>
  <c r="U455" i="5" a="1"/>
  <c r="U455" i="5" s="1"/>
  <c r="Q455" i="5" a="1"/>
  <c r="Q455" i="5" s="1"/>
  <c r="M455" i="5" a="1"/>
  <c r="M455" i="5" s="1"/>
  <c r="I455" i="5" a="1"/>
  <c r="I455" i="5" s="1"/>
  <c r="E455" i="5" a="1"/>
  <c r="E455" i="5" s="1"/>
  <c r="DJ455" i="5" a="1"/>
  <c r="DJ455" i="5" s="1"/>
  <c r="DF455" i="5" a="1"/>
  <c r="DF455" i="5" s="1"/>
  <c r="DB455" i="5" a="1"/>
  <c r="DB455" i="5" s="1"/>
  <c r="CJ455" i="5" a="1"/>
  <c r="CJ455" i="5" s="1"/>
  <c r="CF455" i="5" a="1"/>
  <c r="CF455" i="5" s="1"/>
  <c r="CB455" i="5" a="1"/>
  <c r="CB455" i="5" s="1"/>
  <c r="BL455" i="5" a="1"/>
  <c r="BL455" i="5" s="1"/>
  <c r="BH455" i="5" a="1"/>
  <c r="BH455" i="5" s="1"/>
  <c r="BD455" i="5" a="1"/>
  <c r="BD455" i="5" s="1"/>
  <c r="AZ455" i="5" a="1"/>
  <c r="AZ455" i="5" s="1"/>
  <c r="AV455" i="5" a="1"/>
  <c r="AV455" i="5" s="1"/>
  <c r="AJ455" i="5" a="1"/>
  <c r="AJ455" i="5" s="1"/>
  <c r="AF455" i="5" a="1"/>
  <c r="AF455" i="5" s="1"/>
  <c r="AB455" i="5" a="1"/>
  <c r="AB455" i="5" s="1"/>
  <c r="X455" i="5" a="1"/>
  <c r="X455" i="5" s="1"/>
  <c r="T455" i="5" a="1"/>
  <c r="T455" i="5" s="1"/>
  <c r="P455" i="5" a="1"/>
  <c r="P455" i="5" s="1"/>
  <c r="L455" i="5" a="1"/>
  <c r="L455" i="5" s="1"/>
  <c r="H455" i="5" a="1"/>
  <c r="H455" i="5" s="1"/>
  <c r="D455" i="5" a="1"/>
  <c r="D455" i="5" s="1"/>
  <c r="DI455" i="5" a="1"/>
  <c r="DI455" i="5" s="1"/>
  <c r="DE455" i="5" a="1"/>
  <c r="DE455" i="5" s="1"/>
  <c r="DA455" i="5" a="1"/>
  <c r="DA455" i="5" s="1"/>
  <c r="CI455" i="5" a="1"/>
  <c r="CI455" i="5" s="1"/>
  <c r="CE455" i="5" a="1"/>
  <c r="CE455" i="5" s="1"/>
  <c r="CA455" i="5" a="1"/>
  <c r="CA455" i="5" s="1"/>
  <c r="AO455" i="5" s="1"/>
  <c r="BK455" i="5" a="1"/>
  <c r="BK455" i="5" s="1"/>
  <c r="BG455" i="5" a="1"/>
  <c r="BG455" i="5" s="1"/>
  <c r="BC455" i="5" a="1"/>
  <c r="BC455" i="5" s="1"/>
  <c r="AY455" i="5" a="1"/>
  <c r="AY455" i="5" s="1"/>
  <c r="AU455" i="5" a="1"/>
  <c r="AU455" i="5" s="1"/>
  <c r="A456" i="5"/>
  <c r="AI455" i="5" a="1"/>
  <c r="AI455" i="5" s="1"/>
  <c r="AE455" i="5" a="1"/>
  <c r="AE455" i="5" s="1"/>
  <c r="AA455" i="5" a="1"/>
  <c r="AA455" i="5" s="1"/>
  <c r="W455" i="5" a="1"/>
  <c r="W455" i="5" s="1"/>
  <c r="S455" i="5" a="1"/>
  <c r="S455" i="5" s="1"/>
  <c r="O455" i="5" a="1"/>
  <c r="O455" i="5" s="1"/>
  <c r="K455" i="5" a="1"/>
  <c r="K455" i="5" s="1"/>
  <c r="G455" i="5" a="1"/>
  <c r="G455" i="5" s="1"/>
  <c r="C455" i="5" a="1"/>
  <c r="C455" i="5" s="1"/>
  <c r="DL455" i="5" a="1"/>
  <c r="DL455" i="5" s="1"/>
  <c r="DH455" i="5" a="1"/>
  <c r="DH455" i="5" s="1"/>
  <c r="DD455" i="5" a="1"/>
  <c r="DD455" i="5" s="1"/>
  <c r="CL455" i="5" a="1"/>
  <c r="CL455" i="5" s="1"/>
  <c r="CH455" i="5" a="1"/>
  <c r="CH455" i="5" s="1"/>
  <c r="CD455" i="5" a="1"/>
  <c r="CD455" i="5" s="1"/>
  <c r="BR455" i="5" a="1"/>
  <c r="BR455" i="5" s="1"/>
  <c r="BJ455" i="5" a="1"/>
  <c r="BJ455" i="5" s="1"/>
  <c r="BF455" i="5" a="1"/>
  <c r="BF455" i="5" s="1"/>
  <c r="BB455" i="5" a="1"/>
  <c r="BB455" i="5" s="1"/>
  <c r="AX455" i="5" a="1"/>
  <c r="AX455" i="5" s="1"/>
  <c r="AT455" i="5" a="1"/>
  <c r="AT455" i="5" s="1"/>
  <c r="AL455" i="5" a="1"/>
  <c r="AL455" i="5" s="1"/>
  <c r="AH455" i="5" a="1"/>
  <c r="AH455" i="5" s="1"/>
  <c r="AD455" i="5" a="1"/>
  <c r="AD455" i="5" s="1"/>
  <c r="Z455" i="5" a="1"/>
  <c r="Z455" i="5" s="1"/>
  <c r="V455" i="5" a="1"/>
  <c r="V455" i="5" s="1"/>
  <c r="R455" i="5" a="1"/>
  <c r="R455" i="5" s="1"/>
  <c r="N455" i="5" a="1"/>
  <c r="N455" i="5" s="1"/>
  <c r="J455" i="5" a="1"/>
  <c r="J455" i="5" s="1"/>
  <c r="F455" i="5" a="1"/>
  <c r="F455" i="5" s="1"/>
  <c r="CK455" i="5" a="1"/>
  <c r="CK455" i="5" s="1"/>
  <c r="AS455" i="5" a="1"/>
  <c r="AS455" i="5" s="1"/>
  <c r="CG455" i="5" a="1"/>
  <c r="CG455" i="5" s="1"/>
  <c r="CC455" i="5" a="1"/>
  <c r="CC455" i="5" s="1"/>
  <c r="BQ455" i="5" a="1"/>
  <c r="BQ455" i="5" s="1"/>
  <c r="BI455" i="5" a="1"/>
  <c r="BI455" i="5" s="1"/>
  <c r="DK455" i="5" a="1"/>
  <c r="DK455" i="5" s="1"/>
  <c r="BE455" i="5" a="1"/>
  <c r="BE455" i="5" s="1"/>
  <c r="DG455" i="5" a="1"/>
  <c r="DG455" i="5" s="1"/>
  <c r="BA455" i="5" a="1"/>
  <c r="BA455" i="5" s="1"/>
  <c r="DC455" i="5" a="1"/>
  <c r="DC455" i="5" s="1"/>
  <c r="AW455" i="5" a="1"/>
  <c r="AW455" i="5" s="1"/>
  <c r="DK560" i="5" a="1"/>
  <c r="DK560" i="5" s="1"/>
  <c r="DG560" i="5" a="1"/>
  <c r="DG560" i="5" s="1"/>
  <c r="DC560" i="5" a="1"/>
  <c r="DC560" i="5" s="1"/>
  <c r="CK560" i="5" a="1"/>
  <c r="CK560" i="5" s="1"/>
  <c r="CG560" i="5" a="1"/>
  <c r="CG560" i="5" s="1"/>
  <c r="CC560" i="5" a="1"/>
  <c r="CC560" i="5" s="1"/>
  <c r="BQ560" i="5" a="1"/>
  <c r="BQ560" i="5" s="1"/>
  <c r="BI560" i="5" a="1"/>
  <c r="BI560" i="5" s="1"/>
  <c r="BE560" i="5" a="1"/>
  <c r="BE560" i="5" s="1"/>
  <c r="BA560" i="5" a="1"/>
  <c r="BA560" i="5" s="1"/>
  <c r="AK560" i="5" a="1"/>
  <c r="AK560" i="5" s="1"/>
  <c r="AG560" i="5" a="1"/>
  <c r="AG560" i="5" s="1"/>
  <c r="AC560" i="5" a="1"/>
  <c r="AC560" i="5" s="1"/>
  <c r="Y560" i="5" a="1"/>
  <c r="Y560" i="5" s="1"/>
  <c r="U560" i="5" a="1"/>
  <c r="U560" i="5" s="1"/>
  <c r="Q560" i="5" a="1"/>
  <c r="Q560" i="5" s="1"/>
  <c r="M560" i="5" a="1"/>
  <c r="M560" i="5" s="1"/>
  <c r="I560" i="5" a="1"/>
  <c r="I560" i="5" s="1"/>
  <c r="E560" i="5" a="1"/>
  <c r="E560" i="5" s="1"/>
  <c r="DJ560" i="5" a="1"/>
  <c r="DJ560" i="5" s="1"/>
  <c r="DF560" i="5" a="1"/>
  <c r="DF560" i="5" s="1"/>
  <c r="DB560" i="5" a="1"/>
  <c r="DB560" i="5" s="1"/>
  <c r="CJ560" i="5" a="1"/>
  <c r="CJ560" i="5" s="1"/>
  <c r="CF560" i="5" a="1"/>
  <c r="CF560" i="5" s="1"/>
  <c r="CB560" i="5" a="1"/>
  <c r="CB560" i="5" s="1"/>
  <c r="BL560" i="5" a="1"/>
  <c r="BL560" i="5" s="1"/>
  <c r="BH560" i="5" a="1"/>
  <c r="BH560" i="5" s="1"/>
  <c r="BD560" i="5" a="1"/>
  <c r="BD560" i="5" s="1"/>
  <c r="AZ560" i="5" a="1"/>
  <c r="AZ560" i="5" s="1"/>
  <c r="AV560" i="5" a="1"/>
  <c r="AV560" i="5" s="1"/>
  <c r="AJ560" i="5" a="1"/>
  <c r="AJ560" i="5" s="1"/>
  <c r="AF560" i="5" a="1"/>
  <c r="AF560" i="5" s="1"/>
  <c r="AB560" i="5" a="1"/>
  <c r="AB560" i="5" s="1"/>
  <c r="X560" i="5" a="1"/>
  <c r="X560" i="5" s="1"/>
  <c r="T560" i="5" a="1"/>
  <c r="T560" i="5" s="1"/>
  <c r="P560" i="5" a="1"/>
  <c r="P560" i="5" s="1"/>
  <c r="L560" i="5" a="1"/>
  <c r="L560" i="5" s="1"/>
  <c r="H560" i="5" a="1"/>
  <c r="H560" i="5" s="1"/>
  <c r="D560" i="5" a="1"/>
  <c r="D560" i="5" s="1"/>
  <c r="DI560" i="5" a="1"/>
  <c r="DI560" i="5" s="1"/>
  <c r="DE560" i="5" a="1"/>
  <c r="DE560" i="5" s="1"/>
  <c r="DA560" i="5" a="1"/>
  <c r="DA560" i="5" s="1"/>
  <c r="CI560" i="5" a="1"/>
  <c r="CI560" i="5" s="1"/>
  <c r="CE560" i="5" a="1"/>
  <c r="CE560" i="5" s="1"/>
  <c r="CA560" i="5" a="1"/>
  <c r="CA560" i="5" s="1"/>
  <c r="AO560" i="5" s="1"/>
  <c r="BK560" i="5" a="1"/>
  <c r="BK560" i="5" s="1"/>
  <c r="BG560" i="5" a="1"/>
  <c r="BG560" i="5" s="1"/>
  <c r="BC560" i="5" a="1"/>
  <c r="BC560" i="5" s="1"/>
  <c r="AY560" i="5" a="1"/>
  <c r="AY560" i="5" s="1"/>
  <c r="AU560" i="5" a="1"/>
  <c r="AU560" i="5" s="1"/>
  <c r="DL560" i="5" a="1"/>
  <c r="DL560" i="5" s="1"/>
  <c r="BF560" i="5" a="1"/>
  <c r="BF560" i="5" s="1"/>
  <c r="AW560" i="5" a="1"/>
  <c r="AW560" i="5" s="1"/>
  <c r="AL560" i="5" a="1"/>
  <c r="AL560" i="5" s="1"/>
  <c r="AD560" i="5" a="1"/>
  <c r="AD560" i="5" s="1"/>
  <c r="V560" i="5" a="1"/>
  <c r="V560" i="5" s="1"/>
  <c r="N560" i="5" a="1"/>
  <c r="N560" i="5" s="1"/>
  <c r="F560" i="5" a="1"/>
  <c r="F560" i="5" s="1"/>
  <c r="CL560" i="5" a="1"/>
  <c r="CL560" i="5" s="1"/>
  <c r="BR560" i="5" a="1"/>
  <c r="BR560" i="5" s="1"/>
  <c r="AT560" i="5" a="1"/>
  <c r="AT560" i="5" s="1"/>
  <c r="AI560" i="5" a="1"/>
  <c r="AI560" i="5" s="1"/>
  <c r="AA560" i="5" a="1"/>
  <c r="AA560" i="5" s="1"/>
  <c r="S560" i="5" a="1"/>
  <c r="S560" i="5" s="1"/>
  <c r="K560" i="5" a="1"/>
  <c r="K560" i="5" s="1"/>
  <c r="C560" i="5" a="1"/>
  <c r="C560" i="5" s="1"/>
  <c r="DH560" i="5" a="1"/>
  <c r="DH560" i="5" s="1"/>
  <c r="BB560" i="5" a="1"/>
  <c r="BB560" i="5" s="1"/>
  <c r="CH560" i="5" a="1"/>
  <c r="CH560" i="5" s="1"/>
  <c r="AS560" i="5" a="1"/>
  <c r="AS560" i="5" s="1"/>
  <c r="AH560" i="5" a="1"/>
  <c r="AH560" i="5" s="1"/>
  <c r="Z560" i="5" a="1"/>
  <c r="Z560" i="5" s="1"/>
  <c r="R560" i="5" a="1"/>
  <c r="R560" i="5" s="1"/>
  <c r="J560" i="5" a="1"/>
  <c r="J560" i="5" s="1"/>
  <c r="DD560" i="5" a="1"/>
  <c r="DD560" i="5" s="1"/>
  <c r="G560" i="5" a="1"/>
  <c r="G560" i="5" s="1"/>
  <c r="AX560" i="5" a="1"/>
  <c r="AX560" i="5" s="1"/>
  <c r="W560" i="5" a="1"/>
  <c r="W560" i="5" s="1"/>
  <c r="CD560" i="5" a="1"/>
  <c r="CD560" i="5" s="1"/>
  <c r="BJ560" i="5" a="1"/>
  <c r="BJ560" i="5" s="1"/>
  <c r="O560" i="5" a="1"/>
  <c r="O560" i="5" s="1"/>
  <c r="A561" i="5"/>
  <c r="AE560" i="5" a="1"/>
  <c r="AE560" i="5" s="1"/>
  <c r="DJ561" i="5" l="1" a="1"/>
  <c r="DJ561" i="5" s="1"/>
  <c r="DF561" i="5" a="1"/>
  <c r="DF561" i="5" s="1"/>
  <c r="DB561" i="5" a="1"/>
  <c r="DB561" i="5" s="1"/>
  <c r="CJ561" i="5" a="1"/>
  <c r="CJ561" i="5" s="1"/>
  <c r="CF561" i="5" a="1"/>
  <c r="CF561" i="5" s="1"/>
  <c r="CB561" i="5" a="1"/>
  <c r="CB561" i="5" s="1"/>
  <c r="BL561" i="5" a="1"/>
  <c r="BL561" i="5" s="1"/>
  <c r="BH561" i="5" a="1"/>
  <c r="BH561" i="5" s="1"/>
  <c r="BD561" i="5" a="1"/>
  <c r="BD561" i="5" s="1"/>
  <c r="AZ561" i="5" a="1"/>
  <c r="AZ561" i="5" s="1"/>
  <c r="AV561" i="5" a="1"/>
  <c r="AV561" i="5" s="1"/>
  <c r="AJ561" i="5" a="1"/>
  <c r="AJ561" i="5" s="1"/>
  <c r="AF561" i="5" a="1"/>
  <c r="AF561" i="5" s="1"/>
  <c r="AB561" i="5" a="1"/>
  <c r="AB561" i="5" s="1"/>
  <c r="X561" i="5" a="1"/>
  <c r="X561" i="5" s="1"/>
  <c r="T561" i="5" a="1"/>
  <c r="T561" i="5" s="1"/>
  <c r="P561" i="5" a="1"/>
  <c r="P561" i="5" s="1"/>
  <c r="L561" i="5" a="1"/>
  <c r="L561" i="5" s="1"/>
  <c r="H561" i="5" a="1"/>
  <c r="H561" i="5" s="1"/>
  <c r="D561" i="5" a="1"/>
  <c r="D561" i="5" s="1"/>
  <c r="DI561" i="5" a="1"/>
  <c r="DI561" i="5" s="1"/>
  <c r="DE561" i="5" a="1"/>
  <c r="DE561" i="5" s="1"/>
  <c r="DA561" i="5" a="1"/>
  <c r="DA561" i="5" s="1"/>
  <c r="CI561" i="5" a="1"/>
  <c r="CI561" i="5" s="1"/>
  <c r="CE561" i="5" a="1"/>
  <c r="CE561" i="5" s="1"/>
  <c r="CA561" i="5" a="1"/>
  <c r="CA561" i="5" s="1"/>
  <c r="AO561" i="5" s="1"/>
  <c r="BK561" i="5" a="1"/>
  <c r="BK561" i="5" s="1"/>
  <c r="BG561" i="5" a="1"/>
  <c r="BG561" i="5" s="1"/>
  <c r="BC561" i="5" a="1"/>
  <c r="BC561" i="5" s="1"/>
  <c r="AY561" i="5" a="1"/>
  <c r="AY561" i="5" s="1"/>
  <c r="AU561" i="5" a="1"/>
  <c r="AU561" i="5" s="1"/>
  <c r="A562" i="5"/>
  <c r="AI561" i="5" a="1"/>
  <c r="AI561" i="5" s="1"/>
  <c r="AE561" i="5" a="1"/>
  <c r="AE561" i="5" s="1"/>
  <c r="AA561" i="5" a="1"/>
  <c r="AA561" i="5" s="1"/>
  <c r="W561" i="5" a="1"/>
  <c r="W561" i="5" s="1"/>
  <c r="S561" i="5" a="1"/>
  <c r="S561" i="5" s="1"/>
  <c r="O561" i="5" a="1"/>
  <c r="O561" i="5" s="1"/>
  <c r="K561" i="5" a="1"/>
  <c r="K561" i="5" s="1"/>
  <c r="G561" i="5" a="1"/>
  <c r="G561" i="5" s="1"/>
  <c r="C561" i="5" a="1"/>
  <c r="C561" i="5" s="1"/>
  <c r="DL561" i="5" a="1"/>
  <c r="DL561" i="5" s="1"/>
  <c r="DH561" i="5" a="1"/>
  <c r="DH561" i="5" s="1"/>
  <c r="DD561" i="5" a="1"/>
  <c r="DD561" i="5" s="1"/>
  <c r="CL561" i="5" a="1"/>
  <c r="CL561" i="5" s="1"/>
  <c r="CH561" i="5" a="1"/>
  <c r="CH561" i="5" s="1"/>
  <c r="CD561" i="5" a="1"/>
  <c r="CD561" i="5" s="1"/>
  <c r="BR561" i="5" a="1"/>
  <c r="BR561" i="5" s="1"/>
  <c r="BJ561" i="5" a="1"/>
  <c r="BJ561" i="5" s="1"/>
  <c r="BF561" i="5" a="1"/>
  <c r="BF561" i="5" s="1"/>
  <c r="BB561" i="5" a="1"/>
  <c r="BB561" i="5" s="1"/>
  <c r="AX561" i="5" a="1"/>
  <c r="AX561" i="5" s="1"/>
  <c r="AT561" i="5" a="1"/>
  <c r="AT561" i="5" s="1"/>
  <c r="CK561" i="5" a="1"/>
  <c r="CK561" i="5" s="1"/>
  <c r="AS561" i="5" a="1"/>
  <c r="AS561" i="5" s="1"/>
  <c r="V561" i="5" a="1"/>
  <c r="V561" i="5" s="1"/>
  <c r="M561" i="5" a="1"/>
  <c r="M561" i="5" s="1"/>
  <c r="BQ561" i="5" a="1"/>
  <c r="BQ561" i="5" s="1"/>
  <c r="AG561" i="5" a="1"/>
  <c r="AG561" i="5" s="1"/>
  <c r="J561" i="5" a="1"/>
  <c r="J561" i="5" s="1"/>
  <c r="DG561" i="5" a="1"/>
  <c r="DG561" i="5" s="1"/>
  <c r="BA561" i="5" a="1"/>
  <c r="BA561" i="5" s="1"/>
  <c r="AD561" i="5" a="1"/>
  <c r="AD561" i="5" s="1"/>
  <c r="U561" i="5" a="1"/>
  <c r="U561" i="5" s="1"/>
  <c r="CG561" i="5" a="1"/>
  <c r="CG561" i="5" s="1"/>
  <c r="R561" i="5" a="1"/>
  <c r="R561" i="5" s="1"/>
  <c r="I561" i="5" a="1"/>
  <c r="I561" i="5" s="1"/>
  <c r="BI561" i="5" a="1"/>
  <c r="BI561" i="5" s="1"/>
  <c r="AL561" i="5" a="1"/>
  <c r="AL561" i="5" s="1"/>
  <c r="AC561" i="5" a="1"/>
  <c r="AC561" i="5" s="1"/>
  <c r="F561" i="5" a="1"/>
  <c r="F561" i="5" s="1"/>
  <c r="Y561" i="5" a="1"/>
  <c r="Y561" i="5" s="1"/>
  <c r="CC561" i="5" a="1"/>
  <c r="CC561" i="5" s="1"/>
  <c r="Q561" i="5" a="1"/>
  <c r="Q561" i="5" s="1"/>
  <c r="N561" i="5" a="1"/>
  <c r="N561" i="5" s="1"/>
  <c r="DK561" i="5" a="1"/>
  <c r="DK561" i="5" s="1"/>
  <c r="AK561" i="5" a="1"/>
  <c r="AK561" i="5" s="1"/>
  <c r="DC561" i="5" a="1"/>
  <c r="DC561" i="5" s="1"/>
  <c r="BE561" i="5" a="1"/>
  <c r="BE561" i="5" s="1"/>
  <c r="AH561" i="5" a="1"/>
  <c r="AH561" i="5" s="1"/>
  <c r="E561" i="5" a="1"/>
  <c r="E561" i="5" s="1"/>
  <c r="AW561" i="5" a="1"/>
  <c r="AW561" i="5" s="1"/>
  <c r="Z561" i="5" a="1"/>
  <c r="Z561" i="5" s="1"/>
  <c r="AJ456" i="5" a="1"/>
  <c r="AJ456" i="5" s="1"/>
  <c r="AF456" i="5" a="1"/>
  <c r="AF456" i="5" s="1"/>
  <c r="AB456" i="5" a="1"/>
  <c r="AB456" i="5" s="1"/>
  <c r="X456" i="5" a="1"/>
  <c r="X456" i="5" s="1"/>
  <c r="T456" i="5" a="1"/>
  <c r="T456" i="5" s="1"/>
  <c r="P456" i="5" a="1"/>
  <c r="P456" i="5" s="1"/>
  <c r="L456" i="5" a="1"/>
  <c r="L456" i="5" s="1"/>
  <c r="H456" i="5" a="1"/>
  <c r="H456" i="5" s="1"/>
  <c r="D456" i="5" a="1"/>
  <c r="D456" i="5" s="1"/>
  <c r="DI456" i="5" a="1"/>
  <c r="DI456" i="5" s="1"/>
  <c r="DE456" i="5" a="1"/>
  <c r="DE456" i="5" s="1"/>
  <c r="DA456" i="5" a="1"/>
  <c r="DA456" i="5" s="1"/>
  <c r="CI456" i="5" a="1"/>
  <c r="CI456" i="5" s="1"/>
  <c r="CE456" i="5" a="1"/>
  <c r="CE456" i="5" s="1"/>
  <c r="CA456" i="5" a="1"/>
  <c r="CA456" i="5" s="1"/>
  <c r="AO456" i="5" s="1"/>
  <c r="BK456" i="5" a="1"/>
  <c r="BK456" i="5" s="1"/>
  <c r="BG456" i="5" a="1"/>
  <c r="BG456" i="5" s="1"/>
  <c r="BC456" i="5" a="1"/>
  <c r="BC456" i="5" s="1"/>
  <c r="AY456" i="5" a="1"/>
  <c r="AY456" i="5" s="1"/>
  <c r="AU456" i="5" a="1"/>
  <c r="AU456" i="5" s="1"/>
  <c r="A457" i="5"/>
  <c r="AI456" i="5" a="1"/>
  <c r="AI456" i="5" s="1"/>
  <c r="AE456" i="5" a="1"/>
  <c r="AE456" i="5" s="1"/>
  <c r="AA456" i="5" a="1"/>
  <c r="AA456" i="5" s="1"/>
  <c r="W456" i="5" a="1"/>
  <c r="W456" i="5" s="1"/>
  <c r="S456" i="5" a="1"/>
  <c r="S456" i="5" s="1"/>
  <c r="O456" i="5" a="1"/>
  <c r="O456" i="5" s="1"/>
  <c r="K456" i="5" a="1"/>
  <c r="K456" i="5" s="1"/>
  <c r="G456" i="5" a="1"/>
  <c r="G456" i="5" s="1"/>
  <c r="C456" i="5" a="1"/>
  <c r="C456" i="5" s="1"/>
  <c r="DL456" i="5" a="1"/>
  <c r="DL456" i="5" s="1"/>
  <c r="DH456" i="5" a="1"/>
  <c r="DH456" i="5" s="1"/>
  <c r="DD456" i="5" a="1"/>
  <c r="DD456" i="5" s="1"/>
  <c r="CL456" i="5" a="1"/>
  <c r="CL456" i="5" s="1"/>
  <c r="CH456" i="5" a="1"/>
  <c r="CH456" i="5" s="1"/>
  <c r="CD456" i="5" a="1"/>
  <c r="CD456" i="5" s="1"/>
  <c r="BR456" i="5" a="1"/>
  <c r="BR456" i="5" s="1"/>
  <c r="BJ456" i="5" a="1"/>
  <c r="BJ456" i="5" s="1"/>
  <c r="BF456" i="5" a="1"/>
  <c r="BF456" i="5" s="1"/>
  <c r="BB456" i="5" a="1"/>
  <c r="BB456" i="5" s="1"/>
  <c r="AX456" i="5" a="1"/>
  <c r="AX456" i="5" s="1"/>
  <c r="AT456" i="5" a="1"/>
  <c r="AT456" i="5" s="1"/>
  <c r="AL456" i="5" a="1"/>
  <c r="AL456" i="5" s="1"/>
  <c r="AH456" i="5" a="1"/>
  <c r="AH456" i="5" s="1"/>
  <c r="AD456" i="5" a="1"/>
  <c r="AD456" i="5" s="1"/>
  <c r="Z456" i="5" a="1"/>
  <c r="Z456" i="5" s="1"/>
  <c r="V456" i="5" a="1"/>
  <c r="V456" i="5" s="1"/>
  <c r="R456" i="5" a="1"/>
  <c r="R456" i="5" s="1"/>
  <c r="N456" i="5" a="1"/>
  <c r="N456" i="5" s="1"/>
  <c r="J456" i="5" a="1"/>
  <c r="J456" i="5" s="1"/>
  <c r="F456" i="5" a="1"/>
  <c r="F456" i="5" s="1"/>
  <c r="DK456" i="5" a="1"/>
  <c r="DK456" i="5" s="1"/>
  <c r="DG456" i="5" a="1"/>
  <c r="DG456" i="5" s="1"/>
  <c r="DC456" i="5" a="1"/>
  <c r="DC456" i="5" s="1"/>
  <c r="CK456" i="5" a="1"/>
  <c r="CK456" i="5" s="1"/>
  <c r="CG456" i="5" a="1"/>
  <c r="CG456" i="5" s="1"/>
  <c r="CC456" i="5" a="1"/>
  <c r="CC456" i="5" s="1"/>
  <c r="BQ456" i="5" a="1"/>
  <c r="BQ456" i="5" s="1"/>
  <c r="BI456" i="5" a="1"/>
  <c r="BI456" i="5" s="1"/>
  <c r="BE456" i="5" a="1"/>
  <c r="BE456" i="5" s="1"/>
  <c r="BA456" i="5" a="1"/>
  <c r="BA456" i="5" s="1"/>
  <c r="AW456" i="5" a="1"/>
  <c r="AW456" i="5" s="1"/>
  <c r="AS456" i="5" a="1"/>
  <c r="AS456" i="5" s="1"/>
  <c r="AK456" i="5" a="1"/>
  <c r="AK456" i="5" s="1"/>
  <c r="AG456" i="5" a="1"/>
  <c r="AG456" i="5" s="1"/>
  <c r="AC456" i="5" a="1"/>
  <c r="AC456" i="5" s="1"/>
  <c r="Y456" i="5" a="1"/>
  <c r="Y456" i="5" s="1"/>
  <c r="U456" i="5" a="1"/>
  <c r="U456" i="5" s="1"/>
  <c r="Q456" i="5" a="1"/>
  <c r="Q456" i="5" s="1"/>
  <c r="M456" i="5" a="1"/>
  <c r="M456" i="5" s="1"/>
  <c r="I456" i="5" a="1"/>
  <c r="I456" i="5" s="1"/>
  <c r="E456" i="5" a="1"/>
  <c r="E456" i="5" s="1"/>
  <c r="CF456" i="5" a="1"/>
  <c r="CF456" i="5" s="1"/>
  <c r="CB456" i="5" a="1"/>
  <c r="CB456" i="5" s="1"/>
  <c r="BL456" i="5" a="1"/>
  <c r="BL456" i="5" s="1"/>
  <c r="BH456" i="5" a="1"/>
  <c r="BH456" i="5" s="1"/>
  <c r="DJ456" i="5" a="1"/>
  <c r="DJ456" i="5" s="1"/>
  <c r="BD456" i="5" a="1"/>
  <c r="BD456" i="5" s="1"/>
  <c r="DF456" i="5" a="1"/>
  <c r="DF456" i="5" s="1"/>
  <c r="AZ456" i="5" a="1"/>
  <c r="AZ456" i="5" s="1"/>
  <c r="DB456" i="5" a="1"/>
  <c r="DB456" i="5" s="1"/>
  <c r="AV456" i="5" a="1"/>
  <c r="AV456" i="5" s="1"/>
  <c r="CJ456" i="5" a="1"/>
  <c r="CJ456" i="5" s="1"/>
  <c r="DL219" i="5" a="1"/>
  <c r="DL219" i="5" s="1"/>
  <c r="DH219" i="5" a="1"/>
  <c r="DH219" i="5" s="1"/>
  <c r="DD219" i="5" a="1"/>
  <c r="DD219" i="5" s="1"/>
  <c r="CL219" i="5" a="1"/>
  <c r="CL219" i="5" s="1"/>
  <c r="CH219" i="5" a="1"/>
  <c r="CH219" i="5" s="1"/>
  <c r="CD219" i="5" a="1"/>
  <c r="CD219" i="5" s="1"/>
  <c r="BR219" i="5" a="1"/>
  <c r="BR219" i="5" s="1"/>
  <c r="BJ219" i="5" a="1"/>
  <c r="BJ219" i="5" s="1"/>
  <c r="BF219" i="5" a="1"/>
  <c r="BF219" i="5" s="1"/>
  <c r="BB219" i="5" a="1"/>
  <c r="BB219" i="5" s="1"/>
  <c r="AX219" i="5" a="1"/>
  <c r="AX219" i="5" s="1"/>
  <c r="AT219" i="5" a="1"/>
  <c r="AT219" i="5" s="1"/>
  <c r="AL219" i="5" a="1"/>
  <c r="AL219" i="5" s="1"/>
  <c r="AH219" i="5" a="1"/>
  <c r="AH219" i="5" s="1"/>
  <c r="AD219" i="5" a="1"/>
  <c r="AD219" i="5" s="1"/>
  <c r="Z219" i="5" a="1"/>
  <c r="Z219" i="5" s="1"/>
  <c r="V219" i="5" a="1"/>
  <c r="V219" i="5" s="1"/>
  <c r="R219" i="5" a="1"/>
  <c r="R219" i="5" s="1"/>
  <c r="N219" i="5" a="1"/>
  <c r="N219" i="5" s="1"/>
  <c r="J219" i="5" a="1"/>
  <c r="J219" i="5" s="1"/>
  <c r="F219" i="5" a="1"/>
  <c r="F219" i="5" s="1"/>
  <c r="AK219" i="5" a="1"/>
  <c r="AK219" i="5" s="1"/>
  <c r="AF219" i="5" a="1"/>
  <c r="AF219" i="5" s="1"/>
  <c r="AA219" i="5" a="1"/>
  <c r="AA219" i="5" s="1"/>
  <c r="U219" i="5" a="1"/>
  <c r="U219" i="5" s="1"/>
  <c r="P219" i="5" a="1"/>
  <c r="P219" i="5" s="1"/>
  <c r="K219" i="5" a="1"/>
  <c r="K219" i="5" s="1"/>
  <c r="E219" i="5" a="1"/>
  <c r="E219" i="5" s="1"/>
  <c r="DJ219" i="5" a="1"/>
  <c r="DJ219" i="5" s="1"/>
  <c r="DE219" i="5" a="1"/>
  <c r="DE219" i="5" s="1"/>
  <c r="CK219" i="5" a="1"/>
  <c r="CK219" i="5" s="1"/>
  <c r="CF219" i="5" a="1"/>
  <c r="CF219" i="5" s="1"/>
  <c r="CA219" i="5" a="1"/>
  <c r="CA219" i="5" s="1"/>
  <c r="AO219" i="5" s="1"/>
  <c r="BI219" i="5" a="1"/>
  <c r="BI219" i="5" s="1"/>
  <c r="BD219" i="5" a="1"/>
  <c r="BD219" i="5" s="1"/>
  <c r="AY219" i="5" a="1"/>
  <c r="AY219" i="5" s="1"/>
  <c r="AS219" i="5" a="1"/>
  <c r="AS219" i="5" s="1"/>
  <c r="AJ219" i="5" a="1"/>
  <c r="AJ219" i="5" s="1"/>
  <c r="AE219" i="5" a="1"/>
  <c r="AE219" i="5" s="1"/>
  <c r="Y219" i="5" a="1"/>
  <c r="Y219" i="5" s="1"/>
  <c r="T219" i="5" a="1"/>
  <c r="T219" i="5" s="1"/>
  <c r="O219" i="5" a="1"/>
  <c r="O219" i="5" s="1"/>
  <c r="I219" i="5" a="1"/>
  <c r="I219" i="5" s="1"/>
  <c r="D219" i="5" a="1"/>
  <c r="D219" i="5" s="1"/>
  <c r="DG219" i="5" a="1"/>
  <c r="DG219" i="5" s="1"/>
  <c r="DB219" i="5" a="1"/>
  <c r="DB219" i="5" s="1"/>
  <c r="CI219" i="5" a="1"/>
  <c r="CI219" i="5" s="1"/>
  <c r="CC219" i="5" a="1"/>
  <c r="CC219" i="5" s="1"/>
  <c r="BL219" i="5" a="1"/>
  <c r="BL219" i="5" s="1"/>
  <c r="BG219" i="5" a="1"/>
  <c r="BG219" i="5" s="1"/>
  <c r="BA219" i="5" a="1"/>
  <c r="BA219" i="5" s="1"/>
  <c r="AV219" i="5" a="1"/>
  <c r="AV219" i="5" s="1"/>
  <c r="A220" i="5"/>
  <c r="AG219" i="5" a="1"/>
  <c r="AG219" i="5" s="1"/>
  <c r="AB219" i="5" a="1"/>
  <c r="AB219" i="5" s="1"/>
  <c r="W219" i="5" a="1"/>
  <c r="W219" i="5" s="1"/>
  <c r="Q219" i="5" a="1"/>
  <c r="Q219" i="5" s="1"/>
  <c r="L219" i="5" a="1"/>
  <c r="L219" i="5" s="1"/>
  <c r="G219" i="5" a="1"/>
  <c r="G219" i="5" s="1"/>
  <c r="BQ219" i="5" a="1"/>
  <c r="BQ219" i="5" s="1"/>
  <c r="AZ219" i="5" a="1"/>
  <c r="AZ219" i="5" s="1"/>
  <c r="H219" i="5" a="1"/>
  <c r="H219" i="5" s="1"/>
  <c r="DA219" i="5" a="1"/>
  <c r="DA219" i="5" s="1"/>
  <c r="AW219" i="5" a="1"/>
  <c r="AW219" i="5" s="1"/>
  <c r="AI219" i="5" a="1"/>
  <c r="AI219" i="5" s="1"/>
  <c r="CJ219" i="5" a="1"/>
  <c r="CJ219" i="5" s="1"/>
  <c r="BK219" i="5" a="1"/>
  <c r="BK219" i="5" s="1"/>
  <c r="S219" i="5" a="1"/>
  <c r="S219" i="5" s="1"/>
  <c r="DI219" i="5" a="1"/>
  <c r="DI219" i="5" s="1"/>
  <c r="CG219" i="5" a="1"/>
  <c r="CG219" i="5" s="1"/>
  <c r="AC219" i="5" a="1"/>
  <c r="AC219" i="5" s="1"/>
  <c r="CE219" i="5" a="1"/>
  <c r="CE219" i="5" s="1"/>
  <c r="BE219" i="5" a="1"/>
  <c r="BE219" i="5" s="1"/>
  <c r="M219" i="5" a="1"/>
  <c r="M219" i="5" s="1"/>
  <c r="DF219" i="5" a="1"/>
  <c r="DF219" i="5" s="1"/>
  <c r="BC219" i="5" a="1"/>
  <c r="BC219" i="5" s="1"/>
  <c r="CB219" i="5" a="1"/>
  <c r="CB219" i="5" s="1"/>
  <c r="X219" i="5" a="1"/>
  <c r="X219" i="5" s="1"/>
  <c r="BH219" i="5" a="1"/>
  <c r="BH219" i="5" s="1"/>
  <c r="AU219" i="5" a="1"/>
  <c r="AU219" i="5" s="1"/>
  <c r="C219" i="5" a="1"/>
  <c r="C219" i="5" s="1"/>
  <c r="DK219" i="5" a="1"/>
  <c r="DK219" i="5" s="1"/>
  <c r="DC219" i="5" a="1"/>
  <c r="DC219" i="5" s="1"/>
  <c r="DJ384" i="5" a="1"/>
  <c r="DJ384" i="5" s="1"/>
  <c r="DF384" i="5" a="1"/>
  <c r="DF384" i="5" s="1"/>
  <c r="DB384" i="5" a="1"/>
  <c r="DB384" i="5" s="1"/>
  <c r="CJ384" i="5" a="1"/>
  <c r="CJ384" i="5" s="1"/>
  <c r="CF384" i="5" a="1"/>
  <c r="CF384" i="5" s="1"/>
  <c r="CB384" i="5" a="1"/>
  <c r="CB384" i="5" s="1"/>
  <c r="BL384" i="5" a="1"/>
  <c r="BL384" i="5" s="1"/>
  <c r="BH384" i="5" a="1"/>
  <c r="BH384" i="5" s="1"/>
  <c r="BD384" i="5" a="1"/>
  <c r="BD384" i="5" s="1"/>
  <c r="AZ384" i="5" a="1"/>
  <c r="AZ384" i="5" s="1"/>
  <c r="AV384" i="5" a="1"/>
  <c r="AV384" i="5" s="1"/>
  <c r="DD384" i="5" a="1"/>
  <c r="DD384" i="5" s="1"/>
  <c r="CG384" i="5" a="1"/>
  <c r="CG384" i="5" s="1"/>
  <c r="BG384" i="5" a="1"/>
  <c r="BG384" i="5" s="1"/>
  <c r="AX384" i="5" a="1"/>
  <c r="AX384" i="5" s="1"/>
  <c r="AG384" i="5" a="1"/>
  <c r="AG384" i="5" s="1"/>
  <c r="AB384" i="5" a="1"/>
  <c r="AB384" i="5" s="1"/>
  <c r="S384" i="5" a="1"/>
  <c r="S384" i="5" s="1"/>
  <c r="J384" i="5" a="1"/>
  <c r="J384" i="5" s="1"/>
  <c r="DL384" i="5" a="1"/>
  <c r="DL384" i="5" s="1"/>
  <c r="DC384" i="5" a="1"/>
  <c r="DC384" i="5" s="1"/>
  <c r="CA384" i="5" a="1"/>
  <c r="CA384" i="5" s="1"/>
  <c r="AO384" i="5" s="1"/>
  <c r="BF384" i="5" a="1"/>
  <c r="BF384" i="5" s="1"/>
  <c r="AW384" i="5" a="1"/>
  <c r="AW384" i="5" s="1"/>
  <c r="AJ384" i="5" a="1"/>
  <c r="AJ384" i="5" s="1"/>
  <c r="AA384" i="5" a="1"/>
  <c r="AA384" i="5" s="1"/>
  <c r="R384" i="5" a="1"/>
  <c r="R384" i="5" s="1"/>
  <c r="I384" i="5" a="1"/>
  <c r="I384" i="5" s="1"/>
  <c r="D384" i="5" a="1"/>
  <c r="D384" i="5" s="1"/>
  <c r="CL384" i="5" a="1"/>
  <c r="CL384" i="5" s="1"/>
  <c r="CE384" i="5" a="1"/>
  <c r="CE384" i="5" s="1"/>
  <c r="BA384" i="5" a="1"/>
  <c r="BA384" i="5" s="1"/>
  <c r="AU384" i="5" a="1"/>
  <c r="AU384" i="5" s="1"/>
  <c r="AL384" i="5" a="1"/>
  <c r="AL384" i="5" s="1"/>
  <c r="AE384" i="5" a="1"/>
  <c r="AE384" i="5" s="1"/>
  <c r="M384" i="5" a="1"/>
  <c r="M384" i="5" s="1"/>
  <c r="G384" i="5" a="1"/>
  <c r="G384" i="5" s="1"/>
  <c r="DK384" i="5" a="1"/>
  <c r="DK384" i="5" s="1"/>
  <c r="DE384" i="5" a="1"/>
  <c r="DE384" i="5" s="1"/>
  <c r="CK384" i="5" a="1"/>
  <c r="CK384" i="5" s="1"/>
  <c r="BQ384" i="5" a="1"/>
  <c r="BQ384" i="5" s="1"/>
  <c r="AK384" i="5" a="1"/>
  <c r="AK384" i="5" s="1"/>
  <c r="Y384" i="5" a="1"/>
  <c r="Y384" i="5" s="1"/>
  <c r="L384" i="5" a="1"/>
  <c r="L384" i="5" s="1"/>
  <c r="CI384" i="5" a="1"/>
  <c r="CI384" i="5" s="1"/>
  <c r="BK384" i="5" a="1"/>
  <c r="BK384" i="5" s="1"/>
  <c r="BE384" i="5" a="1"/>
  <c r="BE384" i="5" s="1"/>
  <c r="AY384" i="5" a="1"/>
  <c r="AY384" i="5" s="1"/>
  <c r="AS384" i="5" a="1"/>
  <c r="AS384" i="5" s="1"/>
  <c r="AI384" i="5" a="1"/>
  <c r="AI384" i="5" s="1"/>
  <c r="W384" i="5" a="1"/>
  <c r="W384" i="5" s="1"/>
  <c r="Q384" i="5" a="1"/>
  <c r="Q384" i="5" s="1"/>
  <c r="K384" i="5" a="1"/>
  <c r="K384" i="5" s="1"/>
  <c r="E384" i="5" a="1"/>
  <c r="E384" i="5" s="1"/>
  <c r="DI384" i="5" a="1"/>
  <c r="DI384" i="5" s="1"/>
  <c r="CC384" i="5" a="1"/>
  <c r="CC384" i="5" s="1"/>
  <c r="BJ384" i="5" a="1"/>
  <c r="BJ384" i="5" s="1"/>
  <c r="AC384" i="5" a="1"/>
  <c r="AC384" i="5" s="1"/>
  <c r="V384" i="5" a="1"/>
  <c r="V384" i="5" s="1"/>
  <c r="P384" i="5" a="1"/>
  <c r="P384" i="5" s="1"/>
  <c r="CD384" i="5" a="1"/>
  <c r="CD384" i="5" s="1"/>
  <c r="AT384" i="5" a="1"/>
  <c r="AT384" i="5" s="1"/>
  <c r="AF384" i="5" a="1"/>
  <c r="AF384" i="5" s="1"/>
  <c r="T384" i="5" a="1"/>
  <c r="T384" i="5" s="1"/>
  <c r="AD384" i="5" a="1"/>
  <c r="AD384" i="5" s="1"/>
  <c r="F384" i="5" a="1"/>
  <c r="F384" i="5" s="1"/>
  <c r="DA384" i="5" a="1"/>
  <c r="DA384" i="5" s="1"/>
  <c r="BC384" i="5" a="1"/>
  <c r="BC384" i="5" s="1"/>
  <c r="C384" i="5" a="1"/>
  <c r="C384" i="5" s="1"/>
  <c r="A385" i="5"/>
  <c r="BR384" i="5" a="1"/>
  <c r="BR384" i="5" s="1"/>
  <c r="BB384" i="5" a="1"/>
  <c r="BB384" i="5" s="1"/>
  <c r="O384" i="5" a="1"/>
  <c r="O384" i="5" s="1"/>
  <c r="Z384" i="5" a="1"/>
  <c r="Z384" i="5" s="1"/>
  <c r="N384" i="5" a="1"/>
  <c r="N384" i="5" s="1"/>
  <c r="DH384" i="5" a="1"/>
  <c r="DH384" i="5" s="1"/>
  <c r="CH384" i="5" a="1"/>
  <c r="CH384" i="5" s="1"/>
  <c r="X384" i="5" a="1"/>
  <c r="X384" i="5" s="1"/>
  <c r="U384" i="5" a="1"/>
  <c r="U384" i="5" s="1"/>
  <c r="H384" i="5" a="1"/>
  <c r="H384" i="5" s="1"/>
  <c r="DG384" i="5" a="1"/>
  <c r="DG384" i="5" s="1"/>
  <c r="AH384" i="5" a="1"/>
  <c r="AH384" i="5" s="1"/>
  <c r="BI384" i="5" a="1"/>
  <c r="BI384" i="5" s="1"/>
  <c r="A42" i="5"/>
  <c r="AI41" i="5" a="1"/>
  <c r="AI41" i="5" s="1"/>
  <c r="AE41" i="5" a="1"/>
  <c r="AE41" i="5" s="1"/>
  <c r="AA41" i="5" a="1"/>
  <c r="AA41" i="5" s="1"/>
  <c r="W41" i="5" a="1"/>
  <c r="W41" i="5" s="1"/>
  <c r="S41" i="5" a="1"/>
  <c r="S41" i="5" s="1"/>
  <c r="O41" i="5" a="1"/>
  <c r="O41" i="5" s="1"/>
  <c r="K41" i="5" a="1"/>
  <c r="K41" i="5" s="1"/>
  <c r="G41" i="5" a="1"/>
  <c r="G41" i="5" s="1"/>
  <c r="C41" i="5" a="1"/>
  <c r="C41" i="5" s="1"/>
  <c r="DJ41" i="5" a="1"/>
  <c r="DJ41" i="5" s="1"/>
  <c r="DA41" i="5" a="1"/>
  <c r="DA41" i="5" s="1"/>
  <c r="CH41" i="5" a="1"/>
  <c r="CH41" i="5" s="1"/>
  <c r="BQ41" i="5" a="1"/>
  <c r="BQ41" i="5" s="1"/>
  <c r="BD41" i="5" a="1"/>
  <c r="BD41" i="5" s="1"/>
  <c r="AU41" i="5" a="1"/>
  <c r="AU41" i="5" s="1"/>
  <c r="AD41" i="5" a="1"/>
  <c r="AD41" i="5" s="1"/>
  <c r="U41" i="5" a="1"/>
  <c r="U41" i="5" s="1"/>
  <c r="L41" i="5" a="1"/>
  <c r="L41" i="5" s="1"/>
  <c r="DD41" i="5" a="1"/>
  <c r="DD41" i="5" s="1"/>
  <c r="CK41" i="5" a="1"/>
  <c r="CK41" i="5" s="1"/>
  <c r="CF41" i="5" a="1"/>
  <c r="CF41" i="5" s="1"/>
  <c r="CA41" i="5" a="1"/>
  <c r="CA41" i="5" s="1"/>
  <c r="AO41" i="5" s="1"/>
  <c r="AY41" i="5" a="1"/>
  <c r="AY41" i="5" s="1"/>
  <c r="AL41" i="5" a="1"/>
  <c r="AL41" i="5" s="1"/>
  <c r="AG41" i="5" a="1"/>
  <c r="AG41" i="5" s="1"/>
  <c r="AB41" i="5" a="1"/>
  <c r="AB41" i="5" s="1"/>
  <c r="DH41" i="5" a="1"/>
  <c r="DH41" i="5" s="1"/>
  <c r="DC41" i="5" a="1"/>
  <c r="DC41" i="5" s="1"/>
  <c r="CJ41" i="5" a="1"/>
  <c r="CJ41" i="5" s="1"/>
  <c r="CE41" i="5" a="1"/>
  <c r="CE41" i="5" s="1"/>
  <c r="BH41" i="5" a="1"/>
  <c r="BH41" i="5" s="1"/>
  <c r="BC41" i="5" a="1"/>
  <c r="BC41" i="5" s="1"/>
  <c r="AK41" i="5" a="1"/>
  <c r="AK41" i="5" s="1"/>
  <c r="AF41" i="5" a="1"/>
  <c r="AF41" i="5" s="1"/>
  <c r="P41" i="5" a="1"/>
  <c r="P41" i="5" s="1"/>
  <c r="CD41" i="5" a="1"/>
  <c r="CD41" i="5" s="1"/>
  <c r="BB41" i="5" a="1"/>
  <c r="BB41" i="5" s="1"/>
  <c r="AW41" i="5" a="1"/>
  <c r="AW41" i="5" s="1"/>
  <c r="Z41" i="5" a="1"/>
  <c r="Z41" i="5" s="1"/>
  <c r="J41" i="5" a="1"/>
  <c r="J41" i="5" s="1"/>
  <c r="E41" i="5" a="1"/>
  <c r="E41" i="5" s="1"/>
  <c r="BF41" i="5" a="1"/>
  <c r="BF41" i="5" s="1"/>
  <c r="BA41" i="5" a="1"/>
  <c r="BA41" i="5" s="1"/>
  <c r="AV41" i="5" a="1"/>
  <c r="AV41" i="5" s="1"/>
  <c r="N41" i="5" a="1"/>
  <c r="N41" i="5" s="1"/>
  <c r="I41" i="5" a="1"/>
  <c r="I41" i="5" s="1"/>
  <c r="D41" i="5" a="1"/>
  <c r="D41" i="5" s="1"/>
  <c r="DK41" i="5" a="1"/>
  <c r="DK41" i="5" s="1"/>
  <c r="DF41" i="5" a="1"/>
  <c r="DF41" i="5" s="1"/>
  <c r="CL41" i="5" a="1"/>
  <c r="CL41" i="5" s="1"/>
  <c r="CG41" i="5" a="1"/>
  <c r="CG41" i="5" s="1"/>
  <c r="CB41" i="5" a="1"/>
  <c r="CB41" i="5" s="1"/>
  <c r="BK41" i="5" a="1"/>
  <c r="BK41" i="5" s="1"/>
  <c r="AH41" i="5" a="1"/>
  <c r="AH41" i="5" s="1"/>
  <c r="AC41" i="5" a="1"/>
  <c r="AC41" i="5" s="1"/>
  <c r="X41" i="5" a="1"/>
  <c r="X41" i="5" s="1"/>
  <c r="DE41" i="5" a="1"/>
  <c r="DE41" i="5" s="1"/>
  <c r="CC41" i="5" a="1"/>
  <c r="CC41" i="5" s="1"/>
  <c r="M41" i="5" a="1"/>
  <c r="M41" i="5" s="1"/>
  <c r="Y41" i="5" a="1"/>
  <c r="Y41" i="5" s="1"/>
  <c r="DB41" i="5" a="1"/>
  <c r="DB41" i="5" s="1"/>
  <c r="BR41" i="5" a="1"/>
  <c r="BR41" i="5" s="1"/>
  <c r="AZ41" i="5" a="1"/>
  <c r="AZ41" i="5" s="1"/>
  <c r="BL41" i="5" a="1"/>
  <c r="BL41" i="5" s="1"/>
  <c r="AX41" i="5" a="1"/>
  <c r="AX41" i="5" s="1"/>
  <c r="AJ41" i="5" a="1"/>
  <c r="AJ41" i="5" s="1"/>
  <c r="V41" i="5" a="1"/>
  <c r="V41" i="5" s="1"/>
  <c r="H41" i="5" a="1"/>
  <c r="H41" i="5" s="1"/>
  <c r="DL41" i="5" a="1"/>
  <c r="DL41" i="5" s="1"/>
  <c r="BJ41" i="5" a="1"/>
  <c r="BJ41" i="5" s="1"/>
  <c r="T41" i="5" a="1"/>
  <c r="T41" i="5" s="1"/>
  <c r="F41" i="5" a="1"/>
  <c r="F41" i="5" s="1"/>
  <c r="CI41" i="5" a="1"/>
  <c r="CI41" i="5" s="1"/>
  <c r="BI41" i="5" a="1"/>
  <c r="BI41" i="5" s="1"/>
  <c r="AT41" i="5" a="1"/>
  <c r="AT41" i="5" s="1"/>
  <c r="R41" i="5" a="1"/>
  <c r="R41" i="5" s="1"/>
  <c r="DI41" i="5" a="1"/>
  <c r="DI41" i="5" s="1"/>
  <c r="BG41" i="5" a="1"/>
  <c r="BG41" i="5" s="1"/>
  <c r="AS41" i="5" a="1"/>
  <c r="AS41" i="5" s="1"/>
  <c r="Q41" i="5" a="1"/>
  <c r="Q41" i="5" s="1"/>
  <c r="DG41" i="5" a="1"/>
  <c r="DG41" i="5" s="1"/>
  <c r="BE41" i="5" a="1"/>
  <c r="BE41" i="5" s="1"/>
  <c r="AL42" i="5" l="1" a="1"/>
  <c r="AL42" i="5" s="1"/>
  <c r="AH42" i="5" a="1"/>
  <c r="AH42" i="5" s="1"/>
  <c r="AD42" i="5" a="1"/>
  <c r="AD42" i="5" s="1"/>
  <c r="Z42" i="5" a="1"/>
  <c r="Z42" i="5" s="1"/>
  <c r="V42" i="5" a="1"/>
  <c r="V42" i="5" s="1"/>
  <c r="R42" i="5" a="1"/>
  <c r="R42" i="5" s="1"/>
  <c r="N42" i="5" a="1"/>
  <c r="N42" i="5" s="1"/>
  <c r="J42" i="5" a="1"/>
  <c r="J42" i="5" s="1"/>
  <c r="F42" i="5" a="1"/>
  <c r="F42" i="5" s="1"/>
  <c r="DL42" i="5" a="1"/>
  <c r="DL42" i="5" s="1"/>
  <c r="DG42" i="5" a="1"/>
  <c r="DG42" i="5" s="1"/>
  <c r="CJ42" i="5" a="1"/>
  <c r="CJ42" i="5" s="1"/>
  <c r="CA42" i="5" a="1"/>
  <c r="CA42" i="5" s="1"/>
  <c r="AO42" i="5" s="1"/>
  <c r="BF42" i="5" a="1"/>
  <c r="BF42" i="5" s="1"/>
  <c r="BA42" i="5" a="1"/>
  <c r="BA42" i="5" s="1"/>
  <c r="AJ42" i="5" a="1"/>
  <c r="AJ42" i="5" s="1"/>
  <c r="AA42" i="5" a="1"/>
  <c r="AA42" i="5" s="1"/>
  <c r="M42" i="5" a="1"/>
  <c r="M42" i="5" s="1"/>
  <c r="D42" i="5" a="1"/>
  <c r="D42" i="5" s="1"/>
  <c r="DC42" i="5" a="1"/>
  <c r="DC42" i="5" s="1"/>
  <c r="BQ42" i="5" a="1"/>
  <c r="BQ42" i="5" s="1"/>
  <c r="BH42" i="5" a="1"/>
  <c r="BH42" i="5" s="1"/>
  <c r="BC42" i="5" a="1"/>
  <c r="BC42" i="5" s="1"/>
  <c r="AX42" i="5" a="1"/>
  <c r="AX42" i="5" s="1"/>
  <c r="Y42" i="5" a="1"/>
  <c r="Y42" i="5" s="1"/>
  <c r="T42" i="5" a="1"/>
  <c r="T42" i="5" s="1"/>
  <c r="O42" i="5" a="1"/>
  <c r="O42" i="5" s="1"/>
  <c r="A43" i="5"/>
  <c r="CC42" i="5" a="1"/>
  <c r="CC42" i="5" s="1"/>
  <c r="BL42" i="5" a="1"/>
  <c r="BL42" i="5" s="1"/>
  <c r="BG42" i="5" a="1"/>
  <c r="BG42" i="5" s="1"/>
  <c r="BB42" i="5" a="1"/>
  <c r="BB42" i="5" s="1"/>
  <c r="AV42" i="5" a="1"/>
  <c r="AV42" i="5" s="1"/>
  <c r="AC42" i="5" a="1"/>
  <c r="AC42" i="5" s="1"/>
  <c r="X42" i="5" a="1"/>
  <c r="X42" i="5" s="1"/>
  <c r="S42" i="5" a="1"/>
  <c r="S42" i="5" s="1"/>
  <c r="H42" i="5" a="1"/>
  <c r="H42" i="5" s="1"/>
  <c r="C42" i="5" a="1"/>
  <c r="C42" i="5" s="1"/>
  <c r="DK42" i="5" a="1"/>
  <c r="DK42" i="5" s="1"/>
  <c r="DF42" i="5" a="1"/>
  <c r="DF42" i="5" s="1"/>
  <c r="DA42" i="5" a="1"/>
  <c r="DA42" i="5" s="1"/>
  <c r="CH42" i="5" a="1"/>
  <c r="CH42" i="5" s="1"/>
  <c r="DJ42" i="5" a="1"/>
  <c r="DJ42" i="5" s="1"/>
  <c r="DE42" i="5" a="1"/>
  <c r="DE42" i="5" s="1"/>
  <c r="CL42" i="5" a="1"/>
  <c r="CL42" i="5" s="1"/>
  <c r="BJ42" i="5" a="1"/>
  <c r="BJ42" i="5" s="1"/>
  <c r="CK42" i="5" a="1"/>
  <c r="CK42" i="5" s="1"/>
  <c r="CF42" i="5" a="1"/>
  <c r="CF42" i="5" s="1"/>
  <c r="BI42" i="5" a="1"/>
  <c r="BI42" i="5" s="1"/>
  <c r="BD42" i="5" a="1"/>
  <c r="BD42" i="5" s="1"/>
  <c r="AY42" i="5" a="1"/>
  <c r="AY42" i="5" s="1"/>
  <c r="AT42" i="5" a="1"/>
  <c r="AT42" i="5" s="1"/>
  <c r="AK42" i="5" a="1"/>
  <c r="AK42" i="5" s="1"/>
  <c r="AF42" i="5" a="1"/>
  <c r="AF42" i="5" s="1"/>
  <c r="U42" i="5" a="1"/>
  <c r="U42" i="5" s="1"/>
  <c r="P42" i="5" a="1"/>
  <c r="P42" i="5" s="1"/>
  <c r="K42" i="5" a="1"/>
  <c r="K42" i="5" s="1"/>
  <c r="DB42" i="5" a="1"/>
  <c r="DB42" i="5" s="1"/>
  <c r="BR42" i="5" a="1"/>
  <c r="BR42" i="5" s="1"/>
  <c r="AZ42" i="5" a="1"/>
  <c r="AZ42" i="5" s="1"/>
  <c r="W42" i="5" a="1"/>
  <c r="W42" i="5" s="1"/>
  <c r="I42" i="5" a="1"/>
  <c r="I42" i="5" s="1"/>
  <c r="AI42" i="5" a="1"/>
  <c r="AI42" i="5" s="1"/>
  <c r="G42" i="5" a="1"/>
  <c r="G42" i="5" s="1"/>
  <c r="BK42" i="5" a="1"/>
  <c r="BK42" i="5" s="1"/>
  <c r="AW42" i="5" a="1"/>
  <c r="AW42" i="5" s="1"/>
  <c r="AG42" i="5" a="1"/>
  <c r="AG42" i="5" s="1"/>
  <c r="E42" i="5" a="1"/>
  <c r="E42" i="5" s="1"/>
  <c r="CI42" i="5" a="1"/>
  <c r="CI42" i="5" s="1"/>
  <c r="AU42" i="5" a="1"/>
  <c r="AU42" i="5" s="1"/>
  <c r="AE42" i="5" a="1"/>
  <c r="AE42" i="5" s="1"/>
  <c r="Q42" i="5" a="1"/>
  <c r="Q42" i="5" s="1"/>
  <c r="DI42" i="5" a="1"/>
  <c r="DI42" i="5" s="1"/>
  <c r="CG42" i="5" a="1"/>
  <c r="CG42" i="5" s="1"/>
  <c r="AS42" i="5" a="1"/>
  <c r="AS42" i="5" s="1"/>
  <c r="DH42" i="5" a="1"/>
  <c r="DH42" i="5" s="1"/>
  <c r="CE42" i="5" a="1"/>
  <c r="CE42" i="5" s="1"/>
  <c r="BE42" i="5" a="1"/>
  <c r="BE42" i="5" s="1"/>
  <c r="AB42" i="5" a="1"/>
  <c r="AB42" i="5" s="1"/>
  <c r="CD42" i="5" a="1"/>
  <c r="CD42" i="5" s="1"/>
  <c r="L42" i="5" a="1"/>
  <c r="L42" i="5" s="1"/>
  <c r="DD42" i="5" a="1"/>
  <c r="DD42" i="5" s="1"/>
  <c r="CB42" i="5" a="1"/>
  <c r="CB42" i="5" s="1"/>
  <c r="DI385" i="5" a="1"/>
  <c r="DI385" i="5" s="1"/>
  <c r="DE385" i="5" a="1"/>
  <c r="DE385" i="5" s="1"/>
  <c r="DA385" i="5" a="1"/>
  <c r="DA385" i="5" s="1"/>
  <c r="CI385" i="5" a="1"/>
  <c r="CI385" i="5" s="1"/>
  <c r="CE385" i="5" a="1"/>
  <c r="CE385" i="5" s="1"/>
  <c r="CA385" i="5" a="1"/>
  <c r="CA385" i="5" s="1"/>
  <c r="AO385" i="5" s="1"/>
  <c r="BK385" i="5" a="1"/>
  <c r="BK385" i="5" s="1"/>
  <c r="BG385" i="5" a="1"/>
  <c r="BG385" i="5" s="1"/>
  <c r="BC385" i="5" a="1"/>
  <c r="BC385" i="5" s="1"/>
  <c r="AY385" i="5" a="1"/>
  <c r="AY385" i="5" s="1"/>
  <c r="AU385" i="5" a="1"/>
  <c r="AU385" i="5" s="1"/>
  <c r="DF385" i="5" a="1"/>
  <c r="DF385" i="5" s="1"/>
  <c r="CD385" i="5" a="1"/>
  <c r="CD385" i="5" s="1"/>
  <c r="BI385" i="5" a="1"/>
  <c r="BI385" i="5" s="1"/>
  <c r="AZ385" i="5" a="1"/>
  <c r="AZ385" i="5" s="1"/>
  <c r="AD385" i="5" a="1"/>
  <c r="AD385" i="5" s="1"/>
  <c r="U385" i="5" a="1"/>
  <c r="U385" i="5" s="1"/>
  <c r="L385" i="5" a="1"/>
  <c r="L385" i="5" s="1"/>
  <c r="G385" i="5" a="1"/>
  <c r="G385" i="5" s="1"/>
  <c r="CL385" i="5" a="1"/>
  <c r="CL385" i="5" s="1"/>
  <c r="CC385" i="5" a="1"/>
  <c r="CC385" i="5" s="1"/>
  <c r="BH385" i="5" a="1"/>
  <c r="BH385" i="5" s="1"/>
  <c r="AT385" i="5" a="1"/>
  <c r="AT385" i="5" s="1"/>
  <c r="AL385" i="5" a="1"/>
  <c r="AL385" i="5" s="1"/>
  <c r="AC385" i="5" a="1"/>
  <c r="AC385" i="5" s="1"/>
  <c r="T385" i="5" a="1"/>
  <c r="T385" i="5" s="1"/>
  <c r="O385" i="5" a="1"/>
  <c r="O385" i="5" s="1"/>
  <c r="F385" i="5" a="1"/>
  <c r="F385" i="5" s="1"/>
  <c r="CK385" i="5" a="1"/>
  <c r="CK385" i="5" s="1"/>
  <c r="BQ385" i="5" a="1"/>
  <c r="BQ385" i="5" s="1"/>
  <c r="BA385" i="5" a="1"/>
  <c r="BA385" i="5" s="1"/>
  <c r="AF385" i="5" a="1"/>
  <c r="AF385" i="5" s="1"/>
  <c r="Z385" i="5" a="1"/>
  <c r="Z385" i="5" s="1"/>
  <c r="S385" i="5" a="1"/>
  <c r="S385" i="5" s="1"/>
  <c r="H385" i="5" a="1"/>
  <c r="H385" i="5" s="1"/>
  <c r="DK385" i="5" a="1"/>
  <c r="DK385" i="5" s="1"/>
  <c r="DD385" i="5" a="1"/>
  <c r="DD385" i="5" s="1"/>
  <c r="BL385" i="5" a="1"/>
  <c r="BL385" i="5" s="1"/>
  <c r="BF385" i="5" a="1"/>
  <c r="BF385" i="5" s="1"/>
  <c r="AK385" i="5" a="1"/>
  <c r="AK385" i="5" s="1"/>
  <c r="AE385" i="5" a="1"/>
  <c r="AE385" i="5" s="1"/>
  <c r="Y385" i="5" a="1"/>
  <c r="Y385" i="5" s="1"/>
  <c r="M385" i="5" a="1"/>
  <c r="M385" i="5" s="1"/>
  <c r="DC385" i="5" a="1"/>
  <c r="DC385" i="5" s="1"/>
  <c r="BE385" i="5" a="1"/>
  <c r="BE385" i="5" s="1"/>
  <c r="AX385" i="5" a="1"/>
  <c r="AX385" i="5" s="1"/>
  <c r="AJ385" i="5" a="1"/>
  <c r="AJ385" i="5" s="1"/>
  <c r="W385" i="5" a="1"/>
  <c r="W385" i="5" s="1"/>
  <c r="K385" i="5" a="1"/>
  <c r="K385" i="5" s="1"/>
  <c r="E385" i="5" a="1"/>
  <c r="E385" i="5" s="1"/>
  <c r="DH385" i="5" a="1"/>
  <c r="DH385" i="5" s="1"/>
  <c r="CH385" i="5" a="1"/>
  <c r="CH385" i="5" s="1"/>
  <c r="CB385" i="5" a="1"/>
  <c r="CB385" i="5" s="1"/>
  <c r="BJ385" i="5" a="1"/>
  <c r="BJ385" i="5" s="1"/>
  <c r="BD385" i="5" a="1"/>
  <c r="BD385" i="5" s="1"/>
  <c r="AI385" i="5" a="1"/>
  <c r="AI385" i="5" s="1"/>
  <c r="Q385" i="5" a="1"/>
  <c r="Q385" i="5" s="1"/>
  <c r="J385" i="5" a="1"/>
  <c r="J385" i="5" s="1"/>
  <c r="AS385" i="5" a="1"/>
  <c r="AS385" i="5" s="1"/>
  <c r="R385" i="5" a="1"/>
  <c r="R385" i="5" s="1"/>
  <c r="DB385" i="5" a="1"/>
  <c r="DB385" i="5" s="1"/>
  <c r="AB385" i="5" a="1"/>
  <c r="AB385" i="5" s="1"/>
  <c r="P385" i="5" a="1"/>
  <c r="P385" i="5" s="1"/>
  <c r="D385" i="5" a="1"/>
  <c r="D385" i="5" s="1"/>
  <c r="A386" i="5"/>
  <c r="BB385" i="5" a="1"/>
  <c r="BB385" i="5" s="1"/>
  <c r="AA385" i="5" a="1"/>
  <c r="AA385" i="5" s="1"/>
  <c r="C385" i="5" a="1"/>
  <c r="C385" i="5" s="1"/>
  <c r="DL385" i="5" a="1"/>
  <c r="DL385" i="5" s="1"/>
  <c r="BR385" i="5" a="1"/>
  <c r="BR385" i="5" s="1"/>
  <c r="N385" i="5" a="1"/>
  <c r="N385" i="5" s="1"/>
  <c r="DJ385" i="5" a="1"/>
  <c r="DJ385" i="5" s="1"/>
  <c r="CJ385" i="5" a="1"/>
  <c r="CJ385" i="5" s="1"/>
  <c r="X385" i="5" a="1"/>
  <c r="X385" i="5" s="1"/>
  <c r="CG385" i="5" a="1"/>
  <c r="CG385" i="5" s="1"/>
  <c r="AW385" i="5" a="1"/>
  <c r="AW385" i="5" s="1"/>
  <c r="AH385" i="5" a="1"/>
  <c r="AH385" i="5" s="1"/>
  <c r="V385" i="5" a="1"/>
  <c r="V385" i="5" s="1"/>
  <c r="CF385" i="5" a="1"/>
  <c r="CF385" i="5" s="1"/>
  <c r="AV385" i="5" a="1"/>
  <c r="AV385" i="5" s="1"/>
  <c r="AG385" i="5" a="1"/>
  <c r="AG385" i="5" s="1"/>
  <c r="DG385" i="5" a="1"/>
  <c r="DG385" i="5" s="1"/>
  <c r="I385" i="5" a="1"/>
  <c r="I385" i="5" s="1"/>
  <c r="DK220" i="5" a="1"/>
  <c r="DK220" i="5" s="1"/>
  <c r="DG220" i="5" a="1"/>
  <c r="DG220" i="5" s="1"/>
  <c r="DC220" i="5" a="1"/>
  <c r="DC220" i="5" s="1"/>
  <c r="CK220" i="5" a="1"/>
  <c r="CK220" i="5" s="1"/>
  <c r="CG220" i="5" a="1"/>
  <c r="CG220" i="5" s="1"/>
  <c r="CC220" i="5" a="1"/>
  <c r="CC220" i="5" s="1"/>
  <c r="BQ220" i="5" a="1"/>
  <c r="BQ220" i="5" s="1"/>
  <c r="BI220" i="5" a="1"/>
  <c r="BI220" i="5" s="1"/>
  <c r="BE220" i="5" a="1"/>
  <c r="BE220" i="5" s="1"/>
  <c r="BA220" i="5" a="1"/>
  <c r="BA220" i="5" s="1"/>
  <c r="AW220" i="5" a="1"/>
  <c r="AW220" i="5" s="1"/>
  <c r="AS220" i="5" a="1"/>
  <c r="AS220" i="5" s="1"/>
  <c r="AK220" i="5" a="1"/>
  <c r="AK220" i="5" s="1"/>
  <c r="AG220" i="5" a="1"/>
  <c r="AG220" i="5" s="1"/>
  <c r="AC220" i="5" a="1"/>
  <c r="AC220" i="5" s="1"/>
  <c r="Y220" i="5" a="1"/>
  <c r="Y220" i="5" s="1"/>
  <c r="U220" i="5" a="1"/>
  <c r="U220" i="5" s="1"/>
  <c r="Q220" i="5" a="1"/>
  <c r="Q220" i="5" s="1"/>
  <c r="M220" i="5" a="1"/>
  <c r="M220" i="5" s="1"/>
  <c r="I220" i="5" a="1"/>
  <c r="I220" i="5" s="1"/>
  <c r="E220" i="5" a="1"/>
  <c r="E220" i="5" s="1"/>
  <c r="AL220" i="5" a="1"/>
  <c r="AL220" i="5" s="1"/>
  <c r="AF220" i="5" a="1"/>
  <c r="AF220" i="5" s="1"/>
  <c r="AA220" i="5" a="1"/>
  <c r="AA220" i="5" s="1"/>
  <c r="V220" i="5" a="1"/>
  <c r="V220" i="5" s="1"/>
  <c r="P220" i="5" a="1"/>
  <c r="P220" i="5" s="1"/>
  <c r="K220" i="5" a="1"/>
  <c r="K220" i="5" s="1"/>
  <c r="F220" i="5" a="1"/>
  <c r="F220" i="5" s="1"/>
  <c r="DJ220" i="5" a="1"/>
  <c r="DJ220" i="5" s="1"/>
  <c r="DE220" i="5" a="1"/>
  <c r="DE220" i="5" s="1"/>
  <c r="CL220" i="5" a="1"/>
  <c r="CL220" i="5" s="1"/>
  <c r="CF220" i="5" a="1"/>
  <c r="CF220" i="5" s="1"/>
  <c r="CA220" i="5" a="1"/>
  <c r="CA220" i="5" s="1"/>
  <c r="AO220" i="5" s="1"/>
  <c r="BJ220" i="5" a="1"/>
  <c r="BJ220" i="5" s="1"/>
  <c r="BD220" i="5" a="1"/>
  <c r="BD220" i="5" s="1"/>
  <c r="AY220" i="5" a="1"/>
  <c r="AY220" i="5" s="1"/>
  <c r="AT220" i="5" a="1"/>
  <c r="AT220" i="5" s="1"/>
  <c r="AJ220" i="5" a="1"/>
  <c r="AJ220" i="5" s="1"/>
  <c r="AE220" i="5" a="1"/>
  <c r="AE220" i="5" s="1"/>
  <c r="Z220" i="5" a="1"/>
  <c r="Z220" i="5" s="1"/>
  <c r="T220" i="5" a="1"/>
  <c r="T220" i="5" s="1"/>
  <c r="O220" i="5" a="1"/>
  <c r="O220" i="5" s="1"/>
  <c r="J220" i="5" a="1"/>
  <c r="J220" i="5" s="1"/>
  <c r="D220" i="5" a="1"/>
  <c r="D220" i="5" s="1"/>
  <c r="DH220" i="5" a="1"/>
  <c r="DH220" i="5" s="1"/>
  <c r="DB220" i="5" a="1"/>
  <c r="DB220" i="5" s="1"/>
  <c r="CI220" i="5" a="1"/>
  <c r="CI220" i="5" s="1"/>
  <c r="CD220" i="5" a="1"/>
  <c r="CD220" i="5" s="1"/>
  <c r="BL220" i="5" a="1"/>
  <c r="BL220" i="5" s="1"/>
  <c r="BG220" i="5" a="1"/>
  <c r="BG220" i="5" s="1"/>
  <c r="BB220" i="5" a="1"/>
  <c r="BB220" i="5" s="1"/>
  <c r="AV220" i="5" a="1"/>
  <c r="AV220" i="5" s="1"/>
  <c r="A221" i="5"/>
  <c r="AH220" i="5" a="1"/>
  <c r="AH220" i="5" s="1"/>
  <c r="AB220" i="5" a="1"/>
  <c r="AB220" i="5" s="1"/>
  <c r="W220" i="5" a="1"/>
  <c r="W220" i="5" s="1"/>
  <c r="R220" i="5" a="1"/>
  <c r="R220" i="5" s="1"/>
  <c r="L220" i="5" a="1"/>
  <c r="L220" i="5" s="1"/>
  <c r="G220" i="5" a="1"/>
  <c r="G220" i="5" s="1"/>
  <c r="DA220" i="5" a="1"/>
  <c r="DA220" i="5" s="1"/>
  <c r="AX220" i="5" a="1"/>
  <c r="AX220" i="5" s="1"/>
  <c r="AI220" i="5" a="1"/>
  <c r="AI220" i="5" s="1"/>
  <c r="CJ220" i="5" a="1"/>
  <c r="CJ220" i="5" s="1"/>
  <c r="BK220" i="5" a="1"/>
  <c r="BK220" i="5" s="1"/>
  <c r="S220" i="5" a="1"/>
  <c r="S220" i="5" s="1"/>
  <c r="DL220" i="5" a="1"/>
  <c r="DL220" i="5" s="1"/>
  <c r="BH220" i="5" a="1"/>
  <c r="BH220" i="5" s="1"/>
  <c r="AU220" i="5" a="1"/>
  <c r="AU220" i="5" s="1"/>
  <c r="C220" i="5" a="1"/>
  <c r="C220" i="5" s="1"/>
  <c r="CE220" i="5" a="1"/>
  <c r="CE220" i="5" s="1"/>
  <c r="BF220" i="5" a="1"/>
  <c r="BF220" i="5" s="1"/>
  <c r="N220" i="5" a="1"/>
  <c r="N220" i="5" s="1"/>
  <c r="DF220" i="5" a="1"/>
  <c r="DF220" i="5" s="1"/>
  <c r="BC220" i="5" a="1"/>
  <c r="BC220" i="5" s="1"/>
  <c r="DD220" i="5" a="1"/>
  <c r="DD220" i="5" s="1"/>
  <c r="CB220" i="5" a="1"/>
  <c r="CB220" i="5" s="1"/>
  <c r="X220" i="5" a="1"/>
  <c r="X220" i="5" s="1"/>
  <c r="CH220" i="5" a="1"/>
  <c r="CH220" i="5" s="1"/>
  <c r="BR220" i="5" a="1"/>
  <c r="BR220" i="5" s="1"/>
  <c r="AD220" i="5" a="1"/>
  <c r="AD220" i="5" s="1"/>
  <c r="AZ220" i="5" a="1"/>
  <c r="AZ220" i="5" s="1"/>
  <c r="H220" i="5" a="1"/>
  <c r="H220" i="5" s="1"/>
  <c r="DI220" i="5" a="1"/>
  <c r="DI220" i="5" s="1"/>
  <c r="A458" i="5"/>
  <c r="AI457" i="5" a="1"/>
  <c r="AI457" i="5" s="1"/>
  <c r="AE457" i="5" a="1"/>
  <c r="AE457" i="5" s="1"/>
  <c r="AA457" i="5" a="1"/>
  <c r="AA457" i="5" s="1"/>
  <c r="W457" i="5" a="1"/>
  <c r="W457" i="5" s="1"/>
  <c r="S457" i="5" a="1"/>
  <c r="S457" i="5" s="1"/>
  <c r="O457" i="5" a="1"/>
  <c r="O457" i="5" s="1"/>
  <c r="K457" i="5" a="1"/>
  <c r="K457" i="5" s="1"/>
  <c r="G457" i="5" a="1"/>
  <c r="G457" i="5" s="1"/>
  <c r="C457" i="5" a="1"/>
  <c r="C457" i="5" s="1"/>
  <c r="DL457" i="5" a="1"/>
  <c r="DL457" i="5" s="1"/>
  <c r="DH457" i="5" a="1"/>
  <c r="DH457" i="5" s="1"/>
  <c r="DD457" i="5" a="1"/>
  <c r="DD457" i="5" s="1"/>
  <c r="CL457" i="5" a="1"/>
  <c r="CL457" i="5" s="1"/>
  <c r="CH457" i="5" a="1"/>
  <c r="CH457" i="5" s="1"/>
  <c r="CD457" i="5" a="1"/>
  <c r="CD457" i="5" s="1"/>
  <c r="BR457" i="5" a="1"/>
  <c r="BR457" i="5" s="1"/>
  <c r="BJ457" i="5" a="1"/>
  <c r="BJ457" i="5" s="1"/>
  <c r="BF457" i="5" a="1"/>
  <c r="BF457" i="5" s="1"/>
  <c r="BB457" i="5" a="1"/>
  <c r="BB457" i="5" s="1"/>
  <c r="AX457" i="5" a="1"/>
  <c r="AX457" i="5" s="1"/>
  <c r="AT457" i="5" a="1"/>
  <c r="AT457" i="5" s="1"/>
  <c r="AL457" i="5" a="1"/>
  <c r="AL457" i="5" s="1"/>
  <c r="AH457" i="5" a="1"/>
  <c r="AH457" i="5" s="1"/>
  <c r="AD457" i="5" a="1"/>
  <c r="AD457" i="5" s="1"/>
  <c r="Z457" i="5" a="1"/>
  <c r="Z457" i="5" s="1"/>
  <c r="V457" i="5" a="1"/>
  <c r="V457" i="5" s="1"/>
  <c r="R457" i="5" a="1"/>
  <c r="R457" i="5" s="1"/>
  <c r="N457" i="5" a="1"/>
  <c r="N457" i="5" s="1"/>
  <c r="J457" i="5" a="1"/>
  <c r="J457" i="5" s="1"/>
  <c r="F457" i="5" a="1"/>
  <c r="F457" i="5" s="1"/>
  <c r="DK457" i="5" a="1"/>
  <c r="DK457" i="5" s="1"/>
  <c r="DG457" i="5" a="1"/>
  <c r="DG457" i="5" s="1"/>
  <c r="DC457" i="5" a="1"/>
  <c r="DC457" i="5" s="1"/>
  <c r="CK457" i="5" a="1"/>
  <c r="CK457" i="5" s="1"/>
  <c r="CG457" i="5" a="1"/>
  <c r="CG457" i="5" s="1"/>
  <c r="CC457" i="5" a="1"/>
  <c r="CC457" i="5" s="1"/>
  <c r="BQ457" i="5" a="1"/>
  <c r="BQ457" i="5" s="1"/>
  <c r="BI457" i="5" a="1"/>
  <c r="BI457" i="5" s="1"/>
  <c r="BE457" i="5" a="1"/>
  <c r="BE457" i="5" s="1"/>
  <c r="BA457" i="5" a="1"/>
  <c r="BA457" i="5" s="1"/>
  <c r="AW457" i="5" a="1"/>
  <c r="AW457" i="5" s="1"/>
  <c r="AS457" i="5" a="1"/>
  <c r="AS457" i="5" s="1"/>
  <c r="AK457" i="5" a="1"/>
  <c r="AK457" i="5" s="1"/>
  <c r="AG457" i="5" a="1"/>
  <c r="AG457" i="5" s="1"/>
  <c r="AC457" i="5" a="1"/>
  <c r="AC457" i="5" s="1"/>
  <c r="Y457" i="5" a="1"/>
  <c r="Y457" i="5" s="1"/>
  <c r="U457" i="5" a="1"/>
  <c r="U457" i="5" s="1"/>
  <c r="Q457" i="5" a="1"/>
  <c r="Q457" i="5" s="1"/>
  <c r="M457" i="5" a="1"/>
  <c r="M457" i="5" s="1"/>
  <c r="I457" i="5" a="1"/>
  <c r="I457" i="5" s="1"/>
  <c r="E457" i="5" a="1"/>
  <c r="E457" i="5" s="1"/>
  <c r="DJ457" i="5" a="1"/>
  <c r="DJ457" i="5" s="1"/>
  <c r="DF457" i="5" a="1"/>
  <c r="DF457" i="5" s="1"/>
  <c r="DB457" i="5" a="1"/>
  <c r="DB457" i="5" s="1"/>
  <c r="CJ457" i="5" a="1"/>
  <c r="CJ457" i="5" s="1"/>
  <c r="CF457" i="5" a="1"/>
  <c r="CF457" i="5" s="1"/>
  <c r="CB457" i="5" a="1"/>
  <c r="CB457" i="5" s="1"/>
  <c r="BL457" i="5" a="1"/>
  <c r="BL457" i="5" s="1"/>
  <c r="BH457" i="5" a="1"/>
  <c r="BH457" i="5" s="1"/>
  <c r="BD457" i="5" a="1"/>
  <c r="BD457" i="5" s="1"/>
  <c r="AZ457" i="5" a="1"/>
  <c r="AZ457" i="5" s="1"/>
  <c r="AV457" i="5" a="1"/>
  <c r="AV457" i="5" s="1"/>
  <c r="AJ457" i="5" a="1"/>
  <c r="AJ457" i="5" s="1"/>
  <c r="AF457" i="5" a="1"/>
  <c r="AF457" i="5" s="1"/>
  <c r="AB457" i="5" a="1"/>
  <c r="AB457" i="5" s="1"/>
  <c r="X457" i="5" a="1"/>
  <c r="X457" i="5" s="1"/>
  <c r="T457" i="5" a="1"/>
  <c r="T457" i="5" s="1"/>
  <c r="P457" i="5" a="1"/>
  <c r="P457" i="5" s="1"/>
  <c r="L457" i="5" a="1"/>
  <c r="L457" i="5" s="1"/>
  <c r="H457" i="5" a="1"/>
  <c r="H457" i="5" s="1"/>
  <c r="D457" i="5" a="1"/>
  <c r="D457" i="5" s="1"/>
  <c r="CE457" i="5" a="1"/>
  <c r="CE457" i="5" s="1"/>
  <c r="CA457" i="5" a="1"/>
  <c r="CA457" i="5" s="1"/>
  <c r="AO457" i="5" s="1"/>
  <c r="BK457" i="5" a="1"/>
  <c r="BK457" i="5" s="1"/>
  <c r="BG457" i="5" a="1"/>
  <c r="BG457" i="5" s="1"/>
  <c r="DI457" i="5" a="1"/>
  <c r="DI457" i="5" s="1"/>
  <c r="BC457" i="5" a="1"/>
  <c r="BC457" i="5" s="1"/>
  <c r="DE457" i="5" a="1"/>
  <c r="DE457" i="5" s="1"/>
  <c r="AY457" i="5" a="1"/>
  <c r="AY457" i="5" s="1"/>
  <c r="DA457" i="5" a="1"/>
  <c r="DA457" i="5" s="1"/>
  <c r="AU457" i="5" a="1"/>
  <c r="AU457" i="5" s="1"/>
  <c r="CI457" i="5" a="1"/>
  <c r="CI457" i="5" s="1"/>
  <c r="DL562" i="5" a="1"/>
  <c r="DL562" i="5" s="1"/>
  <c r="DH562" i="5" a="1"/>
  <c r="DH562" i="5" s="1"/>
  <c r="DD562" i="5" a="1"/>
  <c r="DD562" i="5" s="1"/>
  <c r="CL562" i="5" a="1"/>
  <c r="CL562" i="5" s="1"/>
  <c r="DK562" i="5" a="1"/>
  <c r="DK562" i="5" s="1"/>
  <c r="DG562" i="5" a="1"/>
  <c r="DG562" i="5" s="1"/>
  <c r="DC562" i="5" a="1"/>
  <c r="DC562" i="5" s="1"/>
  <c r="CK562" i="5" a="1"/>
  <c r="CK562" i="5" s="1"/>
  <c r="CE562" i="5" a="1"/>
  <c r="CE562" i="5" s="1"/>
  <c r="CA562" i="5" a="1"/>
  <c r="CA562" i="5" s="1"/>
  <c r="AO562" i="5" s="1"/>
  <c r="BK562" i="5" a="1"/>
  <c r="BK562" i="5" s="1"/>
  <c r="BG562" i="5" a="1"/>
  <c r="BG562" i="5" s="1"/>
  <c r="BC562" i="5" a="1"/>
  <c r="BC562" i="5" s="1"/>
  <c r="AY562" i="5" a="1"/>
  <c r="AY562" i="5" s="1"/>
  <c r="AU562" i="5" a="1"/>
  <c r="AU562" i="5" s="1"/>
  <c r="DE562" i="5" a="1"/>
  <c r="DE562" i="5" s="1"/>
  <c r="CI562" i="5" a="1"/>
  <c r="CI562" i="5" s="1"/>
  <c r="AI562" i="5" a="1"/>
  <c r="AI562" i="5" s="1"/>
  <c r="AE562" i="5" a="1"/>
  <c r="AE562" i="5" s="1"/>
  <c r="AA562" i="5" a="1"/>
  <c r="AA562" i="5" s="1"/>
  <c r="W562" i="5" a="1"/>
  <c r="W562" i="5" s="1"/>
  <c r="S562" i="5" a="1"/>
  <c r="S562" i="5" s="1"/>
  <c r="O562" i="5" a="1"/>
  <c r="O562" i="5" s="1"/>
  <c r="K562" i="5" a="1"/>
  <c r="K562" i="5" s="1"/>
  <c r="G562" i="5" a="1"/>
  <c r="G562" i="5" s="1"/>
  <c r="C562" i="5" a="1"/>
  <c r="C562" i="5" s="1"/>
  <c r="A563" i="5"/>
  <c r="CD562" i="5" a="1"/>
  <c r="CD562" i="5" s="1"/>
  <c r="BR562" i="5" a="1"/>
  <c r="BR562" i="5" s="1"/>
  <c r="BJ562" i="5" a="1"/>
  <c r="BJ562" i="5" s="1"/>
  <c r="BF562" i="5" a="1"/>
  <c r="BF562" i="5" s="1"/>
  <c r="BB562" i="5" a="1"/>
  <c r="BB562" i="5" s="1"/>
  <c r="AX562" i="5" a="1"/>
  <c r="AX562" i="5" s="1"/>
  <c r="AT562" i="5" a="1"/>
  <c r="AT562" i="5" s="1"/>
  <c r="DJ562" i="5" a="1"/>
  <c r="DJ562" i="5" s="1"/>
  <c r="DB562" i="5" a="1"/>
  <c r="DB562" i="5" s="1"/>
  <c r="CH562" i="5" a="1"/>
  <c r="CH562" i="5" s="1"/>
  <c r="AL562" i="5" a="1"/>
  <c r="AL562" i="5" s="1"/>
  <c r="AH562" i="5" a="1"/>
  <c r="AH562" i="5" s="1"/>
  <c r="AD562" i="5" a="1"/>
  <c r="AD562" i="5" s="1"/>
  <c r="Z562" i="5" a="1"/>
  <c r="Z562" i="5" s="1"/>
  <c r="V562" i="5" a="1"/>
  <c r="V562" i="5" s="1"/>
  <c r="R562" i="5" a="1"/>
  <c r="R562" i="5" s="1"/>
  <c r="N562" i="5" a="1"/>
  <c r="N562" i="5" s="1"/>
  <c r="J562" i="5" a="1"/>
  <c r="J562" i="5" s="1"/>
  <c r="F562" i="5" a="1"/>
  <c r="F562" i="5" s="1"/>
  <c r="CG562" i="5" a="1"/>
  <c r="CG562" i="5" s="1"/>
  <c r="CC562" i="5" a="1"/>
  <c r="CC562" i="5" s="1"/>
  <c r="BQ562" i="5" a="1"/>
  <c r="BQ562" i="5" s="1"/>
  <c r="BI562" i="5" a="1"/>
  <c r="BI562" i="5" s="1"/>
  <c r="BE562" i="5" a="1"/>
  <c r="BE562" i="5" s="1"/>
  <c r="BA562" i="5" a="1"/>
  <c r="BA562" i="5" s="1"/>
  <c r="AW562" i="5" a="1"/>
  <c r="AW562" i="5" s="1"/>
  <c r="AS562" i="5" a="1"/>
  <c r="AS562" i="5" s="1"/>
  <c r="AF562" i="5" a="1"/>
  <c r="AF562" i="5" s="1"/>
  <c r="I562" i="5" a="1"/>
  <c r="I562" i="5" s="1"/>
  <c r="CJ562" i="5" a="1"/>
  <c r="CJ562" i="5" s="1"/>
  <c r="BL562" i="5" a="1"/>
  <c r="BL562" i="5" s="1"/>
  <c r="AC562" i="5" a="1"/>
  <c r="AC562" i="5" s="1"/>
  <c r="T562" i="5" a="1"/>
  <c r="T562" i="5" s="1"/>
  <c r="AZ562" i="5" a="1"/>
  <c r="AZ562" i="5" s="1"/>
  <c r="Q562" i="5" a="1"/>
  <c r="Q562" i="5" s="1"/>
  <c r="H562" i="5" a="1"/>
  <c r="H562" i="5" s="1"/>
  <c r="CF562" i="5" a="1"/>
  <c r="CF562" i="5" s="1"/>
  <c r="AK562" i="5" a="1"/>
  <c r="AK562" i="5" s="1"/>
  <c r="AB562" i="5" a="1"/>
  <c r="AB562" i="5" s="1"/>
  <c r="E562" i="5" a="1"/>
  <c r="E562" i="5" s="1"/>
  <c r="DI562" i="5" a="1"/>
  <c r="DI562" i="5" s="1"/>
  <c r="BH562" i="5" a="1"/>
  <c r="BH562" i="5" s="1"/>
  <c r="Y562" i="5" a="1"/>
  <c r="Y562" i="5" s="1"/>
  <c r="P562" i="5" a="1"/>
  <c r="P562" i="5" s="1"/>
  <c r="AJ562" i="5" a="1"/>
  <c r="AJ562" i="5" s="1"/>
  <c r="L562" i="5" a="1"/>
  <c r="L562" i="5" s="1"/>
  <c r="AG562" i="5" a="1"/>
  <c r="AG562" i="5" s="1"/>
  <c r="D562" i="5" a="1"/>
  <c r="D562" i="5" s="1"/>
  <c r="BD562" i="5" a="1"/>
  <c r="BD562" i="5" s="1"/>
  <c r="DF562" i="5" a="1"/>
  <c r="DF562" i="5" s="1"/>
  <c r="AV562" i="5" a="1"/>
  <c r="AV562" i="5" s="1"/>
  <c r="DA562" i="5" a="1"/>
  <c r="DA562" i="5" s="1"/>
  <c r="X562" i="5" a="1"/>
  <c r="X562" i="5" s="1"/>
  <c r="CB562" i="5" a="1"/>
  <c r="CB562" i="5" s="1"/>
  <c r="U562" i="5" a="1"/>
  <c r="U562" i="5" s="1"/>
  <c r="M562" i="5" a="1"/>
  <c r="M562" i="5" s="1"/>
  <c r="AL563" i="5" l="1" a="1"/>
  <c r="AL563" i="5" s="1"/>
  <c r="AH563" i="5" a="1"/>
  <c r="AH563" i="5" s="1"/>
  <c r="AD563" i="5" a="1"/>
  <c r="AD563" i="5" s="1"/>
  <c r="Z563" i="5" a="1"/>
  <c r="Z563" i="5" s="1"/>
  <c r="V563" i="5" a="1"/>
  <c r="V563" i="5" s="1"/>
  <c r="R563" i="5" a="1"/>
  <c r="R563" i="5" s="1"/>
  <c r="N563" i="5" a="1"/>
  <c r="N563" i="5" s="1"/>
  <c r="DK563" i="5" a="1"/>
  <c r="DK563" i="5" s="1"/>
  <c r="DG563" i="5" a="1"/>
  <c r="DG563" i="5" s="1"/>
  <c r="DC563" i="5" a="1"/>
  <c r="DC563" i="5" s="1"/>
  <c r="CK563" i="5" a="1"/>
  <c r="CK563" i="5" s="1"/>
  <c r="CG563" i="5" a="1"/>
  <c r="CG563" i="5" s="1"/>
  <c r="CC563" i="5" a="1"/>
  <c r="CC563" i="5" s="1"/>
  <c r="BQ563" i="5" a="1"/>
  <c r="BQ563" i="5" s="1"/>
  <c r="BI563" i="5" a="1"/>
  <c r="BI563" i="5" s="1"/>
  <c r="BE563" i="5" a="1"/>
  <c r="BE563" i="5" s="1"/>
  <c r="BA563" i="5" a="1"/>
  <c r="BA563" i="5" s="1"/>
  <c r="AW563" i="5" a="1"/>
  <c r="AW563" i="5" s="1"/>
  <c r="AS563" i="5" a="1"/>
  <c r="AS563" i="5" s="1"/>
  <c r="AK563" i="5" a="1"/>
  <c r="AK563" i="5" s="1"/>
  <c r="AG563" i="5" a="1"/>
  <c r="AG563" i="5" s="1"/>
  <c r="AC563" i="5" a="1"/>
  <c r="AC563" i="5" s="1"/>
  <c r="Y563" i="5" a="1"/>
  <c r="Y563" i="5" s="1"/>
  <c r="U563" i="5" a="1"/>
  <c r="U563" i="5" s="1"/>
  <c r="Q563" i="5" a="1"/>
  <c r="Q563" i="5" s="1"/>
  <c r="M563" i="5" a="1"/>
  <c r="M563" i="5" s="1"/>
  <c r="I563" i="5" a="1"/>
  <c r="I563" i="5" s="1"/>
  <c r="E563" i="5" a="1"/>
  <c r="E563" i="5" s="1"/>
  <c r="DJ563" i="5" a="1"/>
  <c r="DJ563" i="5" s="1"/>
  <c r="DF563" i="5" a="1"/>
  <c r="DF563" i="5" s="1"/>
  <c r="DB563" i="5" a="1"/>
  <c r="DB563" i="5" s="1"/>
  <c r="CJ563" i="5" a="1"/>
  <c r="CJ563" i="5" s="1"/>
  <c r="CF563" i="5" a="1"/>
  <c r="CF563" i="5" s="1"/>
  <c r="CB563" i="5" a="1"/>
  <c r="CB563" i="5" s="1"/>
  <c r="BL563" i="5" a="1"/>
  <c r="BL563" i="5" s="1"/>
  <c r="BH563" i="5" a="1"/>
  <c r="BH563" i="5" s="1"/>
  <c r="BD563" i="5" a="1"/>
  <c r="BD563" i="5" s="1"/>
  <c r="AZ563" i="5" a="1"/>
  <c r="AZ563" i="5" s="1"/>
  <c r="AV563" i="5" a="1"/>
  <c r="AV563" i="5" s="1"/>
  <c r="AJ563" i="5" a="1"/>
  <c r="AJ563" i="5" s="1"/>
  <c r="AF563" i="5" a="1"/>
  <c r="AF563" i="5" s="1"/>
  <c r="AB563" i="5" a="1"/>
  <c r="AB563" i="5" s="1"/>
  <c r="X563" i="5" a="1"/>
  <c r="X563" i="5" s="1"/>
  <c r="T563" i="5" a="1"/>
  <c r="T563" i="5" s="1"/>
  <c r="P563" i="5" a="1"/>
  <c r="P563" i="5" s="1"/>
  <c r="L563" i="5" a="1"/>
  <c r="L563" i="5" s="1"/>
  <c r="H563" i="5" a="1"/>
  <c r="H563" i="5" s="1"/>
  <c r="D563" i="5" a="1"/>
  <c r="D563" i="5" s="1"/>
  <c r="DI563" i="5" a="1"/>
  <c r="DI563" i="5" s="1"/>
  <c r="CL563" i="5" a="1"/>
  <c r="CL563" i="5" s="1"/>
  <c r="BC563" i="5" a="1"/>
  <c r="BC563" i="5" s="1"/>
  <c r="AT563" i="5" a="1"/>
  <c r="AT563" i="5" s="1"/>
  <c r="K563" i="5" a="1"/>
  <c r="K563" i="5" s="1"/>
  <c r="C563" i="5" a="1"/>
  <c r="C563" i="5" s="1"/>
  <c r="CI563" i="5" a="1"/>
  <c r="CI563" i="5" s="1"/>
  <c r="BR563" i="5" a="1"/>
  <c r="BR563" i="5" s="1"/>
  <c r="AE563" i="5" a="1"/>
  <c r="AE563" i="5" s="1"/>
  <c r="DH563" i="5" a="1"/>
  <c r="DH563" i="5" s="1"/>
  <c r="BK563" i="5" a="1"/>
  <c r="BK563" i="5" s="1"/>
  <c r="BB563" i="5" a="1"/>
  <c r="BB563" i="5" s="1"/>
  <c r="S563" i="5" a="1"/>
  <c r="S563" i="5" s="1"/>
  <c r="J563" i="5" a="1"/>
  <c r="J563" i="5" s="1"/>
  <c r="DE563" i="5" a="1"/>
  <c r="DE563" i="5" s="1"/>
  <c r="CH563" i="5" a="1"/>
  <c r="CH563" i="5" s="1"/>
  <c r="AY563" i="5" a="1"/>
  <c r="AY563" i="5" s="1"/>
  <c r="CE563" i="5" a="1"/>
  <c r="CE563" i="5" s="1"/>
  <c r="BJ563" i="5" a="1"/>
  <c r="BJ563" i="5" s="1"/>
  <c r="AA563" i="5" a="1"/>
  <c r="AA563" i="5" s="1"/>
  <c r="G563" i="5" a="1"/>
  <c r="G563" i="5" s="1"/>
  <c r="DL563" i="5" a="1"/>
  <c r="DL563" i="5" s="1"/>
  <c r="DD563" i="5" a="1"/>
  <c r="DD563" i="5" s="1"/>
  <c r="BF563" i="5" a="1"/>
  <c r="BF563" i="5" s="1"/>
  <c r="AI563" i="5" a="1"/>
  <c r="AI563" i="5" s="1"/>
  <c r="DA563" i="5" a="1"/>
  <c r="DA563" i="5" s="1"/>
  <c r="AX563" i="5" a="1"/>
  <c r="AX563" i="5" s="1"/>
  <c r="F563" i="5" a="1"/>
  <c r="F563" i="5" s="1"/>
  <c r="AU563" i="5" a="1"/>
  <c r="AU563" i="5" s="1"/>
  <c r="W563" i="5" a="1"/>
  <c r="W563" i="5" s="1"/>
  <c r="A564" i="5"/>
  <c r="O563" i="5" a="1"/>
  <c r="O563" i="5" s="1"/>
  <c r="CD563" i="5" a="1"/>
  <c r="CD563" i="5" s="1"/>
  <c r="CA563" i="5" a="1"/>
  <c r="CA563" i="5" s="1"/>
  <c r="AO563" i="5" s="1"/>
  <c r="BG563" i="5" a="1"/>
  <c r="BG563" i="5" s="1"/>
  <c r="AL458" i="5" a="1"/>
  <c r="AL458" i="5" s="1"/>
  <c r="AH458" i="5" a="1"/>
  <c r="AH458" i="5" s="1"/>
  <c r="AD458" i="5" a="1"/>
  <c r="AD458" i="5" s="1"/>
  <c r="Z458" i="5" a="1"/>
  <c r="Z458" i="5" s="1"/>
  <c r="V458" i="5" a="1"/>
  <c r="V458" i="5" s="1"/>
  <c r="R458" i="5" a="1"/>
  <c r="R458" i="5" s="1"/>
  <c r="N458" i="5" a="1"/>
  <c r="N458" i="5" s="1"/>
  <c r="J458" i="5" a="1"/>
  <c r="J458" i="5" s="1"/>
  <c r="F458" i="5" a="1"/>
  <c r="F458" i="5" s="1"/>
  <c r="DK458" i="5" a="1"/>
  <c r="DK458" i="5" s="1"/>
  <c r="DG458" i="5" a="1"/>
  <c r="DG458" i="5" s="1"/>
  <c r="DC458" i="5" a="1"/>
  <c r="DC458" i="5" s="1"/>
  <c r="CK458" i="5" a="1"/>
  <c r="CK458" i="5" s="1"/>
  <c r="CG458" i="5" a="1"/>
  <c r="CG458" i="5" s="1"/>
  <c r="CC458" i="5" a="1"/>
  <c r="CC458" i="5" s="1"/>
  <c r="BQ458" i="5" a="1"/>
  <c r="BQ458" i="5" s="1"/>
  <c r="BI458" i="5" a="1"/>
  <c r="BI458" i="5" s="1"/>
  <c r="BE458" i="5" a="1"/>
  <c r="BE458" i="5" s="1"/>
  <c r="BA458" i="5" a="1"/>
  <c r="BA458" i="5" s="1"/>
  <c r="AW458" i="5" a="1"/>
  <c r="AW458" i="5" s="1"/>
  <c r="AS458" i="5" a="1"/>
  <c r="AS458" i="5" s="1"/>
  <c r="AK458" i="5" a="1"/>
  <c r="AK458" i="5" s="1"/>
  <c r="AG458" i="5" a="1"/>
  <c r="AG458" i="5" s="1"/>
  <c r="AC458" i="5" a="1"/>
  <c r="AC458" i="5" s="1"/>
  <c r="Y458" i="5" a="1"/>
  <c r="Y458" i="5" s="1"/>
  <c r="U458" i="5" a="1"/>
  <c r="U458" i="5" s="1"/>
  <c r="Q458" i="5" a="1"/>
  <c r="Q458" i="5" s="1"/>
  <c r="M458" i="5" a="1"/>
  <c r="M458" i="5" s="1"/>
  <c r="I458" i="5" a="1"/>
  <c r="I458" i="5" s="1"/>
  <c r="E458" i="5" a="1"/>
  <c r="E458" i="5" s="1"/>
  <c r="DJ458" i="5" a="1"/>
  <c r="DJ458" i="5" s="1"/>
  <c r="DF458" i="5" a="1"/>
  <c r="DF458" i="5" s="1"/>
  <c r="DB458" i="5" a="1"/>
  <c r="DB458" i="5" s="1"/>
  <c r="CJ458" i="5" a="1"/>
  <c r="CJ458" i="5" s="1"/>
  <c r="CF458" i="5" a="1"/>
  <c r="CF458" i="5" s="1"/>
  <c r="CB458" i="5" a="1"/>
  <c r="CB458" i="5" s="1"/>
  <c r="BL458" i="5" a="1"/>
  <c r="BL458" i="5" s="1"/>
  <c r="BH458" i="5" a="1"/>
  <c r="BH458" i="5" s="1"/>
  <c r="BD458" i="5" a="1"/>
  <c r="BD458" i="5" s="1"/>
  <c r="AZ458" i="5" a="1"/>
  <c r="AZ458" i="5" s="1"/>
  <c r="AV458" i="5" a="1"/>
  <c r="AV458" i="5" s="1"/>
  <c r="AJ458" i="5" a="1"/>
  <c r="AJ458" i="5" s="1"/>
  <c r="AF458" i="5" a="1"/>
  <c r="AF458" i="5" s="1"/>
  <c r="AB458" i="5" a="1"/>
  <c r="AB458" i="5" s="1"/>
  <c r="X458" i="5" a="1"/>
  <c r="X458" i="5" s="1"/>
  <c r="T458" i="5" a="1"/>
  <c r="T458" i="5" s="1"/>
  <c r="P458" i="5" a="1"/>
  <c r="P458" i="5" s="1"/>
  <c r="L458" i="5" a="1"/>
  <c r="L458" i="5" s="1"/>
  <c r="H458" i="5" a="1"/>
  <c r="H458" i="5" s="1"/>
  <c r="D458" i="5" a="1"/>
  <c r="D458" i="5" s="1"/>
  <c r="DI458" i="5" a="1"/>
  <c r="DI458" i="5" s="1"/>
  <c r="DE458" i="5" a="1"/>
  <c r="DE458" i="5" s="1"/>
  <c r="DA458" i="5" a="1"/>
  <c r="DA458" i="5" s="1"/>
  <c r="CI458" i="5" a="1"/>
  <c r="CI458" i="5" s="1"/>
  <c r="CE458" i="5" a="1"/>
  <c r="CE458" i="5" s="1"/>
  <c r="CA458" i="5" a="1"/>
  <c r="CA458" i="5" s="1"/>
  <c r="AO458" i="5" s="1"/>
  <c r="BK458" i="5" a="1"/>
  <c r="BK458" i="5" s="1"/>
  <c r="BG458" i="5" a="1"/>
  <c r="BG458" i="5" s="1"/>
  <c r="BC458" i="5" a="1"/>
  <c r="BC458" i="5" s="1"/>
  <c r="AY458" i="5" a="1"/>
  <c r="AY458" i="5" s="1"/>
  <c r="AU458" i="5" a="1"/>
  <c r="AU458" i="5" s="1"/>
  <c r="A459" i="5"/>
  <c r="AI458" i="5" a="1"/>
  <c r="AI458" i="5" s="1"/>
  <c r="AE458" i="5" a="1"/>
  <c r="AE458" i="5" s="1"/>
  <c r="AA458" i="5" a="1"/>
  <c r="AA458" i="5" s="1"/>
  <c r="W458" i="5" a="1"/>
  <c r="W458" i="5" s="1"/>
  <c r="S458" i="5" a="1"/>
  <c r="S458" i="5" s="1"/>
  <c r="O458" i="5" a="1"/>
  <c r="O458" i="5" s="1"/>
  <c r="K458" i="5" a="1"/>
  <c r="K458" i="5" s="1"/>
  <c r="G458" i="5" a="1"/>
  <c r="G458" i="5" s="1"/>
  <c r="C458" i="5" a="1"/>
  <c r="C458" i="5" s="1"/>
  <c r="CH458" i="5" a="1"/>
  <c r="CH458" i="5" s="1"/>
  <c r="CD458" i="5" a="1"/>
  <c r="CD458" i="5" s="1"/>
  <c r="BR458" i="5" a="1"/>
  <c r="BR458" i="5" s="1"/>
  <c r="BJ458" i="5" a="1"/>
  <c r="BJ458" i="5" s="1"/>
  <c r="DL458" i="5" a="1"/>
  <c r="DL458" i="5" s="1"/>
  <c r="BF458" i="5" a="1"/>
  <c r="BF458" i="5" s="1"/>
  <c r="DH458" i="5" a="1"/>
  <c r="DH458" i="5" s="1"/>
  <c r="BB458" i="5" a="1"/>
  <c r="BB458" i="5" s="1"/>
  <c r="DD458" i="5" a="1"/>
  <c r="DD458" i="5" s="1"/>
  <c r="AX458" i="5" a="1"/>
  <c r="AX458" i="5" s="1"/>
  <c r="CL458" i="5" a="1"/>
  <c r="CL458" i="5" s="1"/>
  <c r="AT458" i="5" a="1"/>
  <c r="AT458" i="5" s="1"/>
  <c r="DJ221" i="5" a="1"/>
  <c r="DJ221" i="5" s="1"/>
  <c r="DF221" i="5" a="1"/>
  <c r="DF221" i="5" s="1"/>
  <c r="DB221" i="5" a="1"/>
  <c r="DB221" i="5" s="1"/>
  <c r="CJ221" i="5" a="1"/>
  <c r="CJ221" i="5" s="1"/>
  <c r="CF221" i="5" a="1"/>
  <c r="CF221" i="5" s="1"/>
  <c r="CB221" i="5" a="1"/>
  <c r="CB221" i="5" s="1"/>
  <c r="BL221" i="5" a="1"/>
  <c r="BL221" i="5" s="1"/>
  <c r="BH221" i="5" a="1"/>
  <c r="BH221" i="5" s="1"/>
  <c r="BD221" i="5" a="1"/>
  <c r="BD221" i="5" s="1"/>
  <c r="AZ221" i="5" a="1"/>
  <c r="AZ221" i="5" s="1"/>
  <c r="AV221" i="5" a="1"/>
  <c r="AV221" i="5" s="1"/>
  <c r="AJ221" i="5" a="1"/>
  <c r="AJ221" i="5" s="1"/>
  <c r="AF221" i="5" a="1"/>
  <c r="AF221" i="5" s="1"/>
  <c r="AB221" i="5" a="1"/>
  <c r="AB221" i="5" s="1"/>
  <c r="X221" i="5" a="1"/>
  <c r="X221" i="5" s="1"/>
  <c r="T221" i="5" a="1"/>
  <c r="T221" i="5" s="1"/>
  <c r="P221" i="5" a="1"/>
  <c r="P221" i="5" s="1"/>
  <c r="L221" i="5" a="1"/>
  <c r="L221" i="5" s="1"/>
  <c r="H221" i="5" a="1"/>
  <c r="H221" i="5" s="1"/>
  <c r="D221" i="5" a="1"/>
  <c r="D221" i="5" s="1"/>
  <c r="DK221" i="5" a="1"/>
  <c r="DK221" i="5" s="1"/>
  <c r="DE221" i="5" a="1"/>
  <c r="DE221" i="5" s="1"/>
  <c r="CL221" i="5" a="1"/>
  <c r="CL221" i="5" s="1"/>
  <c r="CG221" i="5" a="1"/>
  <c r="CG221" i="5" s="1"/>
  <c r="CA221" i="5" a="1"/>
  <c r="CA221" i="5" s="1"/>
  <c r="AO221" i="5" s="1"/>
  <c r="BJ221" i="5" a="1"/>
  <c r="BJ221" i="5" s="1"/>
  <c r="BE221" i="5" a="1"/>
  <c r="BE221" i="5" s="1"/>
  <c r="AY221" i="5" a="1"/>
  <c r="AY221" i="5" s="1"/>
  <c r="AT221" i="5" a="1"/>
  <c r="AT221" i="5" s="1"/>
  <c r="AL221" i="5" a="1"/>
  <c r="AL221" i="5" s="1"/>
  <c r="AG221" i="5" a="1"/>
  <c r="AG221" i="5" s="1"/>
  <c r="AA221" i="5" a="1"/>
  <c r="AA221" i="5" s="1"/>
  <c r="V221" i="5" a="1"/>
  <c r="V221" i="5" s="1"/>
  <c r="Q221" i="5" a="1"/>
  <c r="Q221" i="5" s="1"/>
  <c r="K221" i="5" a="1"/>
  <c r="K221" i="5" s="1"/>
  <c r="F221" i="5" a="1"/>
  <c r="F221" i="5" s="1"/>
  <c r="DI221" i="5" a="1"/>
  <c r="DI221" i="5" s="1"/>
  <c r="DD221" i="5" a="1"/>
  <c r="DD221" i="5" s="1"/>
  <c r="CK221" i="5" a="1"/>
  <c r="CK221" i="5" s="1"/>
  <c r="CE221" i="5" a="1"/>
  <c r="CE221" i="5" s="1"/>
  <c r="BR221" i="5" a="1"/>
  <c r="BR221" i="5" s="1"/>
  <c r="BI221" i="5" a="1"/>
  <c r="BI221" i="5" s="1"/>
  <c r="BC221" i="5" a="1"/>
  <c r="BC221" i="5" s="1"/>
  <c r="AX221" i="5" a="1"/>
  <c r="AX221" i="5" s="1"/>
  <c r="AS221" i="5" a="1"/>
  <c r="AS221" i="5" s="1"/>
  <c r="AK221" i="5" a="1"/>
  <c r="AK221" i="5" s="1"/>
  <c r="AE221" i="5" a="1"/>
  <c r="AE221" i="5" s="1"/>
  <c r="Z221" i="5" a="1"/>
  <c r="Z221" i="5" s="1"/>
  <c r="U221" i="5" a="1"/>
  <c r="U221" i="5" s="1"/>
  <c r="O221" i="5" a="1"/>
  <c r="O221" i="5" s="1"/>
  <c r="J221" i="5" a="1"/>
  <c r="J221" i="5" s="1"/>
  <c r="E221" i="5" a="1"/>
  <c r="E221" i="5" s="1"/>
  <c r="A222" i="5"/>
  <c r="DL221" i="5" a="1"/>
  <c r="DL221" i="5" s="1"/>
  <c r="DG221" i="5" a="1"/>
  <c r="DG221" i="5" s="1"/>
  <c r="DA221" i="5" a="1"/>
  <c r="DA221" i="5" s="1"/>
  <c r="CH221" i="5" a="1"/>
  <c r="CH221" i="5" s="1"/>
  <c r="CC221" i="5" a="1"/>
  <c r="CC221" i="5" s="1"/>
  <c r="BK221" i="5" a="1"/>
  <c r="BK221" i="5" s="1"/>
  <c r="BF221" i="5" a="1"/>
  <c r="BF221" i="5" s="1"/>
  <c r="BA221" i="5" a="1"/>
  <c r="BA221" i="5" s="1"/>
  <c r="AU221" i="5" a="1"/>
  <c r="AU221" i="5" s="1"/>
  <c r="AH221" i="5" a="1"/>
  <c r="AH221" i="5" s="1"/>
  <c r="AC221" i="5" a="1"/>
  <c r="AC221" i="5" s="1"/>
  <c r="W221" i="5" a="1"/>
  <c r="W221" i="5" s="1"/>
  <c r="R221" i="5" a="1"/>
  <c r="R221" i="5" s="1"/>
  <c r="M221" i="5" a="1"/>
  <c r="M221" i="5" s="1"/>
  <c r="G221" i="5" a="1"/>
  <c r="G221" i="5" s="1"/>
  <c r="CI221" i="5" a="1"/>
  <c r="CI221" i="5" s="1"/>
  <c r="S221" i="5" a="1"/>
  <c r="S221" i="5" s="1"/>
  <c r="BG221" i="5" a="1"/>
  <c r="BG221" i="5" s="1"/>
  <c r="C221" i="5" a="1"/>
  <c r="C221" i="5" s="1"/>
  <c r="DH221" i="5" a="1"/>
  <c r="DH221" i="5" s="1"/>
  <c r="AD221" i="5" a="1"/>
  <c r="AD221" i="5" s="1"/>
  <c r="BB221" i="5" a="1"/>
  <c r="BB221" i="5" s="1"/>
  <c r="DC221" i="5" a="1"/>
  <c r="DC221" i="5" s="1"/>
  <c r="Y221" i="5" a="1"/>
  <c r="Y221" i="5" s="1"/>
  <c r="BQ221" i="5" a="1"/>
  <c r="BQ221" i="5" s="1"/>
  <c r="I221" i="5" a="1"/>
  <c r="I221" i="5" s="1"/>
  <c r="CD221" i="5" a="1"/>
  <c r="CD221" i="5" s="1"/>
  <c r="AI221" i="5" a="1"/>
  <c r="AI221" i="5" s="1"/>
  <c r="AW221" i="5" a="1"/>
  <c r="AW221" i="5" s="1"/>
  <c r="N221" i="5" a="1"/>
  <c r="N221" i="5" s="1"/>
  <c r="DL386" i="5" a="1"/>
  <c r="DL386" i="5" s="1"/>
  <c r="DH386" i="5" a="1"/>
  <c r="DH386" i="5" s="1"/>
  <c r="DD386" i="5" a="1"/>
  <c r="DD386" i="5" s="1"/>
  <c r="CL386" i="5" a="1"/>
  <c r="CL386" i="5" s="1"/>
  <c r="CH386" i="5" a="1"/>
  <c r="CH386" i="5" s="1"/>
  <c r="CD386" i="5" a="1"/>
  <c r="CD386" i="5" s="1"/>
  <c r="BR386" i="5" a="1"/>
  <c r="BR386" i="5" s="1"/>
  <c r="BJ386" i="5" a="1"/>
  <c r="BJ386" i="5" s="1"/>
  <c r="BF386" i="5" a="1"/>
  <c r="BF386" i="5" s="1"/>
  <c r="BB386" i="5" a="1"/>
  <c r="BB386" i="5" s="1"/>
  <c r="AX386" i="5" a="1"/>
  <c r="AX386" i="5" s="1"/>
  <c r="AT386" i="5" a="1"/>
  <c r="AT386" i="5" s="1"/>
  <c r="A387" i="5"/>
  <c r="DC386" i="5" a="1"/>
  <c r="DC386" i="5" s="1"/>
  <c r="CF386" i="5" a="1"/>
  <c r="CF386" i="5" s="1"/>
  <c r="BK386" i="5" a="1"/>
  <c r="BK386" i="5" s="1"/>
  <c r="AW386" i="5" a="1"/>
  <c r="AW386" i="5" s="1"/>
  <c r="AF386" i="5" a="1"/>
  <c r="AF386" i="5" s="1"/>
  <c r="W386" i="5" a="1"/>
  <c r="W386" i="5" s="1"/>
  <c r="R386" i="5" a="1"/>
  <c r="R386" i="5" s="1"/>
  <c r="I386" i="5" a="1"/>
  <c r="I386" i="5" s="1"/>
  <c r="DK386" i="5" a="1"/>
  <c r="DK386" i="5" s="1"/>
  <c r="DB386" i="5" a="1"/>
  <c r="DB386" i="5" s="1"/>
  <c r="CE386" i="5" a="1"/>
  <c r="CE386" i="5" s="1"/>
  <c r="BE386" i="5" a="1"/>
  <c r="BE386" i="5" s="1"/>
  <c r="AV386" i="5" a="1"/>
  <c r="AV386" i="5" s="1"/>
  <c r="AE386" i="5" a="1"/>
  <c r="AE386" i="5" s="1"/>
  <c r="Z386" i="5" a="1"/>
  <c r="Z386" i="5" s="1"/>
  <c r="Q386" i="5" a="1"/>
  <c r="Q386" i="5" s="1"/>
  <c r="H386" i="5" a="1"/>
  <c r="H386" i="5" s="1"/>
  <c r="DE386" i="5" a="1"/>
  <c r="DE386" i="5" s="1"/>
  <c r="CK386" i="5" a="1"/>
  <c r="CK386" i="5" s="1"/>
  <c r="BG386" i="5" a="1"/>
  <c r="BG386" i="5" s="1"/>
  <c r="AZ386" i="5" a="1"/>
  <c r="AZ386" i="5" s="1"/>
  <c r="Y386" i="5" a="1"/>
  <c r="Y386" i="5" s="1"/>
  <c r="M386" i="5" a="1"/>
  <c r="M386" i="5" s="1"/>
  <c r="G386" i="5" a="1"/>
  <c r="G386" i="5" s="1"/>
  <c r="DJ386" i="5" a="1"/>
  <c r="DJ386" i="5" s="1"/>
  <c r="CJ386" i="5" a="1"/>
  <c r="CJ386" i="5" s="1"/>
  <c r="BL386" i="5" a="1"/>
  <c r="BL386" i="5" s="1"/>
  <c r="AK386" i="5" a="1"/>
  <c r="AK386" i="5" s="1"/>
  <c r="AD386" i="5" a="1"/>
  <c r="AD386" i="5" s="1"/>
  <c r="S386" i="5" a="1"/>
  <c r="S386" i="5" s="1"/>
  <c r="L386" i="5" a="1"/>
  <c r="L386" i="5" s="1"/>
  <c r="F386" i="5" a="1"/>
  <c r="F386" i="5" s="1"/>
  <c r="DI386" i="5" a="1"/>
  <c r="DI386" i="5" s="1"/>
  <c r="BD386" i="5" a="1"/>
  <c r="BD386" i="5" s="1"/>
  <c r="AI386" i="5" a="1"/>
  <c r="AI386" i="5" s="1"/>
  <c r="AC386" i="5" a="1"/>
  <c r="AC386" i="5" s="1"/>
  <c r="K386" i="5" a="1"/>
  <c r="K386" i="5" s="1"/>
  <c r="E386" i="5" a="1"/>
  <c r="E386" i="5" s="1"/>
  <c r="CB386" i="5" a="1"/>
  <c r="CB386" i="5" s="1"/>
  <c r="BI386" i="5" a="1"/>
  <c r="BI386" i="5" s="1"/>
  <c r="AH386" i="5" a="1"/>
  <c r="AH386" i="5" s="1"/>
  <c r="V386" i="5" a="1"/>
  <c r="V386" i="5" s="1"/>
  <c r="P386" i="5" a="1"/>
  <c r="P386" i="5" s="1"/>
  <c r="J386" i="5" a="1"/>
  <c r="J386" i="5" s="1"/>
  <c r="D386" i="5" a="1"/>
  <c r="D386" i="5" s="1"/>
  <c r="DA386" i="5" a="1"/>
  <c r="DA386" i="5" s="1"/>
  <c r="CA386" i="5" a="1"/>
  <c r="CA386" i="5" s="1"/>
  <c r="AO386" i="5" s="1"/>
  <c r="BC386" i="5" a="1"/>
  <c r="BC386" i="5" s="1"/>
  <c r="AB386" i="5" a="1"/>
  <c r="AB386" i="5" s="1"/>
  <c r="C386" i="5" a="1"/>
  <c r="C386" i="5" s="1"/>
  <c r="BQ386" i="5" a="1"/>
  <c r="BQ386" i="5" s="1"/>
  <c r="BA386" i="5" a="1"/>
  <c r="BA386" i="5" s="1"/>
  <c r="AA386" i="5" a="1"/>
  <c r="AA386" i="5" s="1"/>
  <c r="O386" i="5" a="1"/>
  <c r="O386" i="5" s="1"/>
  <c r="CI386" i="5" a="1"/>
  <c r="CI386" i="5" s="1"/>
  <c r="AY386" i="5" a="1"/>
  <c r="AY386" i="5" s="1"/>
  <c r="AL386" i="5" a="1"/>
  <c r="AL386" i="5" s="1"/>
  <c r="N386" i="5" a="1"/>
  <c r="N386" i="5" s="1"/>
  <c r="DG386" i="5" a="1"/>
  <c r="DG386" i="5" s="1"/>
  <c r="CG386" i="5" a="1"/>
  <c r="CG386" i="5" s="1"/>
  <c r="AJ386" i="5" a="1"/>
  <c r="AJ386" i="5" s="1"/>
  <c r="X386" i="5" a="1"/>
  <c r="X386" i="5" s="1"/>
  <c r="DF386" i="5" a="1"/>
  <c r="DF386" i="5" s="1"/>
  <c r="BH386" i="5" a="1"/>
  <c r="BH386" i="5" s="1"/>
  <c r="U386" i="5" a="1"/>
  <c r="U386" i="5" s="1"/>
  <c r="CC386" i="5" a="1"/>
  <c r="CC386" i="5" s="1"/>
  <c r="AS386" i="5" a="1"/>
  <c r="AS386" i="5" s="1"/>
  <c r="T386" i="5" a="1"/>
  <c r="T386" i="5" s="1"/>
  <c r="AG386" i="5" a="1"/>
  <c r="AG386" i="5" s="1"/>
  <c r="AU386" i="5" a="1"/>
  <c r="AU386" i="5" s="1"/>
  <c r="AK43" i="5" a="1"/>
  <c r="AK43" i="5" s="1"/>
  <c r="AG43" i="5" a="1"/>
  <c r="AG43" i="5" s="1"/>
  <c r="AC43" i="5" a="1"/>
  <c r="AC43" i="5" s="1"/>
  <c r="Y43" i="5" a="1"/>
  <c r="Y43" i="5" s="1"/>
  <c r="U43" i="5" a="1"/>
  <c r="U43" i="5" s="1"/>
  <c r="Q43" i="5" a="1"/>
  <c r="Q43" i="5" s="1"/>
  <c r="M43" i="5" a="1"/>
  <c r="M43" i="5" s="1"/>
  <c r="I43" i="5" a="1"/>
  <c r="I43" i="5" s="1"/>
  <c r="E43" i="5" a="1"/>
  <c r="E43" i="5" s="1"/>
  <c r="DI43" i="5" a="1"/>
  <c r="DI43" i="5" s="1"/>
  <c r="CL43" i="5" a="1"/>
  <c r="CL43" i="5" s="1"/>
  <c r="CC43" i="5" a="1"/>
  <c r="CC43" i="5" s="1"/>
  <c r="BL43" i="5" a="1"/>
  <c r="BL43" i="5" s="1"/>
  <c r="BC43" i="5" a="1"/>
  <c r="BC43" i="5" s="1"/>
  <c r="AT43" i="5" a="1"/>
  <c r="AT43" i="5" s="1"/>
  <c r="AL43" i="5" a="1"/>
  <c r="AL43" i="5" s="1"/>
  <c r="X43" i="5" a="1"/>
  <c r="X43" i="5" s="1"/>
  <c r="O43" i="5" a="1"/>
  <c r="O43" i="5" s="1"/>
  <c r="F43" i="5" a="1"/>
  <c r="F43" i="5" s="1"/>
  <c r="DL43" i="5" a="1"/>
  <c r="DL43" i="5" s="1"/>
  <c r="DG43" i="5" a="1"/>
  <c r="DG43" i="5" s="1"/>
  <c r="AV43" i="5" a="1"/>
  <c r="AV43" i="5" s="1"/>
  <c r="H43" i="5" a="1"/>
  <c r="H43" i="5" s="1"/>
  <c r="C43" i="5" a="1"/>
  <c r="C43" i="5" s="1"/>
  <c r="DK43" i="5" a="1"/>
  <c r="DK43" i="5" s="1"/>
  <c r="CG43" i="5" a="1"/>
  <c r="CG43" i="5" s="1"/>
  <c r="AZ43" i="5" a="1"/>
  <c r="AZ43" i="5" s="1"/>
  <c r="AU43" i="5" a="1"/>
  <c r="AU43" i="5" s="1"/>
  <c r="L43" i="5" a="1"/>
  <c r="L43" i="5" s="1"/>
  <c r="G43" i="5" a="1"/>
  <c r="G43" i="5" s="1"/>
  <c r="DJ43" i="5" a="1"/>
  <c r="DJ43" i="5" s="1"/>
  <c r="DE43" i="5" a="1"/>
  <c r="DE43" i="5" s="1"/>
  <c r="CF43" i="5" a="1"/>
  <c r="CF43" i="5" s="1"/>
  <c r="CA43" i="5" a="1"/>
  <c r="CA43" i="5" s="1"/>
  <c r="AO43" i="5" s="1"/>
  <c r="BJ43" i="5" a="1"/>
  <c r="BJ43" i="5" s="1"/>
  <c r="BE43" i="5" a="1"/>
  <c r="BE43" i="5" s="1"/>
  <c r="AF43" i="5" a="1"/>
  <c r="AF43" i="5" s="1"/>
  <c r="AA43" i="5" a="1"/>
  <c r="AA43" i="5" s="1"/>
  <c r="V43" i="5" a="1"/>
  <c r="V43" i="5" s="1"/>
  <c r="CJ43" i="5" a="1"/>
  <c r="CJ43" i="5" s="1"/>
  <c r="CE43" i="5" a="1"/>
  <c r="CE43" i="5" s="1"/>
  <c r="BR43" i="5" a="1"/>
  <c r="BR43" i="5" s="1"/>
  <c r="BI43" i="5" a="1"/>
  <c r="BI43" i="5" s="1"/>
  <c r="AX43" i="5" a="1"/>
  <c r="AX43" i="5" s="1"/>
  <c r="AS43" i="5" a="1"/>
  <c r="AS43" i="5" s="1"/>
  <c r="AJ43" i="5" a="1"/>
  <c r="AJ43" i="5" s="1"/>
  <c r="AE43" i="5" a="1"/>
  <c r="AE43" i="5" s="1"/>
  <c r="Z43" i="5" a="1"/>
  <c r="Z43" i="5" s="1"/>
  <c r="J43" i="5" a="1"/>
  <c r="J43" i="5" s="1"/>
  <c r="DH43" i="5" a="1"/>
  <c r="DH43" i="5" s="1"/>
  <c r="DC43" i="5" a="1"/>
  <c r="DC43" i="5" s="1"/>
  <c r="BH43" i="5" a="1"/>
  <c r="BH43" i="5" s="1"/>
  <c r="T43" i="5" a="1"/>
  <c r="T43" i="5" s="1"/>
  <c r="D43" i="5" a="1"/>
  <c r="D43" i="5" s="1"/>
  <c r="DA43" i="5" a="1"/>
  <c r="DA43" i="5" s="1"/>
  <c r="BQ43" i="5" a="1"/>
  <c r="BQ43" i="5" s="1"/>
  <c r="AY43" i="5" a="1"/>
  <c r="AY43" i="5" s="1"/>
  <c r="AH43" i="5" a="1"/>
  <c r="AH43" i="5" s="1"/>
  <c r="S43" i="5" a="1"/>
  <c r="S43" i="5" s="1"/>
  <c r="A44" i="5"/>
  <c r="CK43" i="5" a="1"/>
  <c r="CK43" i="5" s="1"/>
  <c r="BK43" i="5" a="1"/>
  <c r="BK43" i="5" s="1"/>
  <c r="AW43" i="5" a="1"/>
  <c r="AW43" i="5" s="1"/>
  <c r="R43" i="5" a="1"/>
  <c r="R43" i="5" s="1"/>
  <c r="CI43" i="5" a="1"/>
  <c r="CI43" i="5" s="1"/>
  <c r="AD43" i="5" a="1"/>
  <c r="AD43" i="5" s="1"/>
  <c r="P43" i="5" a="1"/>
  <c r="P43" i="5" s="1"/>
  <c r="CH43" i="5" a="1"/>
  <c r="CH43" i="5" s="1"/>
  <c r="BG43" i="5" a="1"/>
  <c r="BG43" i="5" s="1"/>
  <c r="AB43" i="5" a="1"/>
  <c r="AB43" i="5" s="1"/>
  <c r="N43" i="5" a="1"/>
  <c r="N43" i="5" s="1"/>
  <c r="BF43" i="5" a="1"/>
  <c r="BF43" i="5" s="1"/>
  <c r="DF43" i="5" a="1"/>
  <c r="DF43" i="5" s="1"/>
  <c r="CD43" i="5" a="1"/>
  <c r="CD43" i="5" s="1"/>
  <c r="BD43" i="5" a="1"/>
  <c r="BD43" i="5" s="1"/>
  <c r="K43" i="5" a="1"/>
  <c r="K43" i="5" s="1"/>
  <c r="DD43" i="5" a="1"/>
  <c r="DD43" i="5" s="1"/>
  <c r="CB43" i="5" a="1"/>
  <c r="CB43" i="5" s="1"/>
  <c r="BB43" i="5" a="1"/>
  <c r="BB43" i="5" s="1"/>
  <c r="W43" i="5" a="1"/>
  <c r="W43" i="5" s="1"/>
  <c r="DB43" i="5" a="1"/>
  <c r="DB43" i="5" s="1"/>
  <c r="BA43" i="5" a="1"/>
  <c r="BA43" i="5" s="1"/>
  <c r="AI43" i="5" a="1"/>
  <c r="AI43" i="5" s="1"/>
  <c r="AJ44" i="5" l="1" a="1"/>
  <c r="AJ44" i="5" s="1"/>
  <c r="AF44" i="5" a="1"/>
  <c r="AF44" i="5" s="1"/>
  <c r="AB44" i="5" a="1"/>
  <c r="AB44" i="5" s="1"/>
  <c r="X44" i="5" a="1"/>
  <c r="X44" i="5" s="1"/>
  <c r="T44" i="5" a="1"/>
  <c r="T44" i="5" s="1"/>
  <c r="P44" i="5" a="1"/>
  <c r="P44" i="5" s="1"/>
  <c r="L44" i="5" a="1"/>
  <c r="L44" i="5" s="1"/>
  <c r="H44" i="5" a="1"/>
  <c r="H44" i="5" s="1"/>
  <c r="D44" i="5" a="1"/>
  <c r="D44" i="5" s="1"/>
  <c r="DF44" i="5" a="1"/>
  <c r="DF44" i="5" s="1"/>
  <c r="DA44" i="5" a="1"/>
  <c r="DA44" i="5" s="1"/>
  <c r="CD44" i="5" a="1"/>
  <c r="CD44" i="5" s="1"/>
  <c r="BI44" i="5" a="1"/>
  <c r="BI44" i="5" s="1"/>
  <c r="AZ44" i="5" a="1"/>
  <c r="AZ44" i="5" s="1"/>
  <c r="AU44" i="5" a="1"/>
  <c r="AU44" i="5" s="1"/>
  <c r="AI44" i="5" a="1"/>
  <c r="AI44" i="5" s="1"/>
  <c r="Z44" i="5" a="1"/>
  <c r="Z44" i="5" s="1"/>
  <c r="Q44" i="5" a="1"/>
  <c r="Q44" i="5" s="1"/>
  <c r="C44" i="5" a="1"/>
  <c r="C44" i="5" s="1"/>
  <c r="DI44" i="5" a="1"/>
  <c r="DI44" i="5" s="1"/>
  <c r="DD44" i="5" a="1"/>
  <c r="DD44" i="5" s="1"/>
  <c r="CK44" i="5" a="1"/>
  <c r="CK44" i="5" s="1"/>
  <c r="CF44" i="5" a="1"/>
  <c r="CF44" i="5" s="1"/>
  <c r="BD44" i="5" a="1"/>
  <c r="BD44" i="5" s="1"/>
  <c r="AL44" i="5" a="1"/>
  <c r="AL44" i="5" s="1"/>
  <c r="AG44" i="5" a="1"/>
  <c r="AG44" i="5" s="1"/>
  <c r="DH44" i="5" a="1"/>
  <c r="DH44" i="5" s="1"/>
  <c r="DC44" i="5" a="1"/>
  <c r="DC44" i="5" s="1"/>
  <c r="CJ44" i="5" a="1"/>
  <c r="CJ44" i="5" s="1"/>
  <c r="BQ44" i="5" a="1"/>
  <c r="BQ44" i="5" s="1"/>
  <c r="BH44" i="5" a="1"/>
  <c r="BH44" i="5" s="1"/>
  <c r="AK44" i="5" a="1"/>
  <c r="AK44" i="5" s="1"/>
  <c r="U44" i="5" a="1"/>
  <c r="U44" i="5" s="1"/>
  <c r="A45" i="5"/>
  <c r="CI44" i="5" a="1"/>
  <c r="CI44" i="5" s="1"/>
  <c r="BG44" i="5" a="1"/>
  <c r="BG44" i="5" s="1"/>
  <c r="BB44" i="5" a="1"/>
  <c r="BB44" i="5" s="1"/>
  <c r="AW44" i="5" a="1"/>
  <c r="AW44" i="5" s="1"/>
  <c r="AE44" i="5" a="1"/>
  <c r="AE44" i="5" s="1"/>
  <c r="O44" i="5" a="1"/>
  <c r="O44" i="5" s="1"/>
  <c r="J44" i="5" a="1"/>
  <c r="J44" i="5" s="1"/>
  <c r="E44" i="5" a="1"/>
  <c r="E44" i="5" s="1"/>
  <c r="BK44" i="5" a="1"/>
  <c r="BK44" i="5" s="1"/>
  <c r="BF44" i="5" a="1"/>
  <c r="BF44" i="5" s="1"/>
  <c r="BA44" i="5" a="1"/>
  <c r="BA44" i="5" s="1"/>
  <c r="AV44" i="5" a="1"/>
  <c r="AV44" i="5" s="1"/>
  <c r="S44" i="5" a="1"/>
  <c r="S44" i="5" s="1"/>
  <c r="N44" i="5" a="1"/>
  <c r="N44" i="5" s="1"/>
  <c r="I44" i="5" a="1"/>
  <c r="I44" i="5" s="1"/>
  <c r="DK44" i="5" a="1"/>
  <c r="DK44" i="5" s="1"/>
  <c r="DE44" i="5" a="1"/>
  <c r="DE44" i="5" s="1"/>
  <c r="CL44" i="5" a="1"/>
  <c r="CL44" i="5" s="1"/>
  <c r="CG44" i="5" a="1"/>
  <c r="CG44" i="5" s="1"/>
  <c r="CB44" i="5" a="1"/>
  <c r="CB44" i="5" s="1"/>
  <c r="AH44" i="5" a="1"/>
  <c r="AH44" i="5" s="1"/>
  <c r="AC44" i="5" a="1"/>
  <c r="AC44" i="5" s="1"/>
  <c r="AS44" i="5" a="1"/>
  <c r="AS44" i="5" s="1"/>
  <c r="R44" i="5" a="1"/>
  <c r="R44" i="5" s="1"/>
  <c r="DG44" i="5" a="1"/>
  <c r="DG44" i="5" s="1"/>
  <c r="CE44" i="5" a="1"/>
  <c r="CE44" i="5" s="1"/>
  <c r="BE44" i="5" a="1"/>
  <c r="BE44" i="5" s="1"/>
  <c r="AD44" i="5" a="1"/>
  <c r="AD44" i="5" s="1"/>
  <c r="CC44" i="5" a="1"/>
  <c r="CC44" i="5" s="1"/>
  <c r="BC44" i="5" a="1"/>
  <c r="BC44" i="5" s="1"/>
  <c r="CA44" i="5" a="1"/>
  <c r="CA44" i="5" s="1"/>
  <c r="AO44" i="5" s="1"/>
  <c r="AA44" i="5" a="1"/>
  <c r="AA44" i="5" s="1"/>
  <c r="M44" i="5" a="1"/>
  <c r="M44" i="5" s="1"/>
  <c r="DB44" i="5" a="1"/>
  <c r="DB44" i="5" s="1"/>
  <c r="BR44" i="5" a="1"/>
  <c r="BR44" i="5" s="1"/>
  <c r="AY44" i="5" a="1"/>
  <c r="AY44" i="5" s="1"/>
  <c r="Y44" i="5" a="1"/>
  <c r="Y44" i="5" s="1"/>
  <c r="K44" i="5" a="1"/>
  <c r="K44" i="5" s="1"/>
  <c r="BL44" i="5" a="1"/>
  <c r="BL44" i="5" s="1"/>
  <c r="AX44" i="5" a="1"/>
  <c r="AX44" i="5" s="1"/>
  <c r="W44" i="5" a="1"/>
  <c r="W44" i="5" s="1"/>
  <c r="DL44" i="5" a="1"/>
  <c r="DL44" i="5" s="1"/>
  <c r="BJ44" i="5" a="1"/>
  <c r="BJ44" i="5" s="1"/>
  <c r="V44" i="5" a="1"/>
  <c r="V44" i="5" s="1"/>
  <c r="G44" i="5" a="1"/>
  <c r="G44" i="5" s="1"/>
  <c r="DJ44" i="5" a="1"/>
  <c r="DJ44" i="5" s="1"/>
  <c r="CH44" i="5" a="1"/>
  <c r="CH44" i="5" s="1"/>
  <c r="AT44" i="5" a="1"/>
  <c r="AT44" i="5" s="1"/>
  <c r="F44" i="5" a="1"/>
  <c r="F44" i="5" s="1"/>
  <c r="DK387" i="5" a="1"/>
  <c r="DK387" i="5" s="1"/>
  <c r="DG387" i="5" a="1"/>
  <c r="DG387" i="5" s="1"/>
  <c r="DC387" i="5" a="1"/>
  <c r="DC387" i="5" s="1"/>
  <c r="CK387" i="5" a="1"/>
  <c r="CK387" i="5" s="1"/>
  <c r="CG387" i="5" a="1"/>
  <c r="CG387" i="5" s="1"/>
  <c r="CC387" i="5" a="1"/>
  <c r="CC387" i="5" s="1"/>
  <c r="BQ387" i="5" a="1"/>
  <c r="BQ387" i="5" s="1"/>
  <c r="BI387" i="5" a="1"/>
  <c r="BI387" i="5" s="1"/>
  <c r="BE387" i="5" a="1"/>
  <c r="BE387" i="5" s="1"/>
  <c r="BA387" i="5" a="1"/>
  <c r="BA387" i="5" s="1"/>
  <c r="AW387" i="5" a="1"/>
  <c r="AW387" i="5" s="1"/>
  <c r="AS387" i="5" a="1"/>
  <c r="AS387" i="5" s="1"/>
  <c r="DE387" i="5" a="1"/>
  <c r="DE387" i="5" s="1"/>
  <c r="CH387" i="5" a="1"/>
  <c r="CH387" i="5" s="1"/>
  <c r="BH387" i="5" a="1"/>
  <c r="BH387" i="5" s="1"/>
  <c r="AY387" i="5" a="1"/>
  <c r="AY387" i="5" s="1"/>
  <c r="AH387" i="5" a="1"/>
  <c r="AH387" i="5" s="1"/>
  <c r="AC387" i="5" a="1"/>
  <c r="AC387" i="5" s="1"/>
  <c r="T387" i="5" a="1"/>
  <c r="T387" i="5" s="1"/>
  <c r="K387" i="5" a="1"/>
  <c r="K387" i="5" s="1"/>
  <c r="DD387" i="5" a="1"/>
  <c r="DD387" i="5" s="1"/>
  <c r="CB387" i="5" a="1"/>
  <c r="CB387" i="5" s="1"/>
  <c r="BG387" i="5" a="1"/>
  <c r="BG387" i="5" s="1"/>
  <c r="AX387" i="5" a="1"/>
  <c r="AX387" i="5" s="1"/>
  <c r="AK387" i="5" a="1"/>
  <c r="AK387" i="5" s="1"/>
  <c r="AB387" i="5" a="1"/>
  <c r="AB387" i="5" s="1"/>
  <c r="S387" i="5" a="1"/>
  <c r="S387" i="5" s="1"/>
  <c r="J387" i="5" a="1"/>
  <c r="J387" i="5" s="1"/>
  <c r="E387" i="5" a="1"/>
  <c r="E387" i="5" s="1"/>
  <c r="CE387" i="5" a="1"/>
  <c r="CE387" i="5" s="1"/>
  <c r="AU387" i="5" a="1"/>
  <c r="AU387" i="5" s="1"/>
  <c r="AE387" i="5" a="1"/>
  <c r="AE387" i="5" s="1"/>
  <c r="Y387" i="5" a="1"/>
  <c r="Y387" i="5" s="1"/>
  <c r="G387" i="5" a="1"/>
  <c r="G387" i="5" s="1"/>
  <c r="CJ387" i="5" a="1"/>
  <c r="CJ387" i="5" s="1"/>
  <c r="BL387" i="5" a="1"/>
  <c r="BL387" i="5" s="1"/>
  <c r="BF387" i="5" a="1"/>
  <c r="BF387" i="5" s="1"/>
  <c r="AZ387" i="5" a="1"/>
  <c r="AZ387" i="5" s="1"/>
  <c r="AT387" i="5" a="1"/>
  <c r="AT387" i="5" s="1"/>
  <c r="AJ387" i="5" a="1"/>
  <c r="AJ387" i="5" s="1"/>
  <c r="X387" i="5" a="1"/>
  <c r="X387" i="5" s="1"/>
  <c r="R387" i="5" a="1"/>
  <c r="R387" i="5" s="1"/>
  <c r="L387" i="5" a="1"/>
  <c r="L387" i="5" s="1"/>
  <c r="F387" i="5" a="1"/>
  <c r="F387" i="5" s="1"/>
  <c r="DI387" i="5" a="1"/>
  <c r="DI387" i="5" s="1"/>
  <c r="CI387" i="5" a="1"/>
  <c r="CI387" i="5" s="1"/>
  <c r="AI387" i="5" a="1"/>
  <c r="AI387" i="5" s="1"/>
  <c r="D387" i="5" a="1"/>
  <c r="D387" i="5" s="1"/>
  <c r="DH387" i="5" a="1"/>
  <c r="DH387" i="5" s="1"/>
  <c r="DB387" i="5" a="1"/>
  <c r="DB387" i="5" s="1"/>
  <c r="BJ387" i="5" a="1"/>
  <c r="BJ387" i="5" s="1"/>
  <c r="BD387" i="5" a="1"/>
  <c r="BD387" i="5" s="1"/>
  <c r="V387" i="5" a="1"/>
  <c r="V387" i="5" s="1"/>
  <c r="P387" i="5" a="1"/>
  <c r="P387" i="5" s="1"/>
  <c r="I387" i="5" a="1"/>
  <c r="I387" i="5" s="1"/>
  <c r="A388" i="5"/>
  <c r="DA387" i="5" a="1"/>
  <c r="DA387" i="5" s="1"/>
  <c r="BB387" i="5" a="1"/>
  <c r="BB387" i="5" s="1"/>
  <c r="AA387" i="5" a="1"/>
  <c r="AA387" i="5" s="1"/>
  <c r="O387" i="5" a="1"/>
  <c r="O387" i="5" s="1"/>
  <c r="C387" i="5" a="1"/>
  <c r="C387" i="5" s="1"/>
  <c r="DL387" i="5" a="1"/>
  <c r="DL387" i="5" s="1"/>
  <c r="CL387" i="5" a="1"/>
  <c r="CL387" i="5" s="1"/>
  <c r="BR387" i="5" a="1"/>
  <c r="BR387" i="5" s="1"/>
  <c r="N387" i="5" a="1"/>
  <c r="N387" i="5" s="1"/>
  <c r="DJ387" i="5" a="1"/>
  <c r="DJ387" i="5" s="1"/>
  <c r="BK387" i="5" a="1"/>
  <c r="BK387" i="5" s="1"/>
  <c r="AL387" i="5" a="1"/>
  <c r="AL387" i="5" s="1"/>
  <c r="Z387" i="5" a="1"/>
  <c r="Z387" i="5" s="1"/>
  <c r="M387" i="5" a="1"/>
  <c r="M387" i="5" s="1"/>
  <c r="W387" i="5" a="1"/>
  <c r="W387" i="5" s="1"/>
  <c r="CF387" i="5" a="1"/>
  <c r="CF387" i="5" s="1"/>
  <c r="AV387" i="5" a="1"/>
  <c r="AV387" i="5" s="1"/>
  <c r="AG387" i="5" a="1"/>
  <c r="AG387" i="5" s="1"/>
  <c r="U387" i="5" a="1"/>
  <c r="U387" i="5" s="1"/>
  <c r="DF387" i="5" a="1"/>
  <c r="DF387" i="5" s="1"/>
  <c r="AF387" i="5" a="1"/>
  <c r="AF387" i="5" s="1"/>
  <c r="H387" i="5" a="1"/>
  <c r="H387" i="5" s="1"/>
  <c r="CA387" i="5" a="1"/>
  <c r="CA387" i="5" s="1"/>
  <c r="AO387" i="5" s="1"/>
  <c r="BC387" i="5" a="1"/>
  <c r="BC387" i="5" s="1"/>
  <c r="AD387" i="5" a="1"/>
  <c r="AD387" i="5" s="1"/>
  <c r="Q387" i="5" a="1"/>
  <c r="Q387" i="5" s="1"/>
  <c r="CD387" i="5" a="1"/>
  <c r="CD387" i="5" s="1"/>
  <c r="DI222" i="5" a="1"/>
  <c r="DI222" i="5" s="1"/>
  <c r="DE222" i="5" a="1"/>
  <c r="DE222" i="5" s="1"/>
  <c r="DA222" i="5" a="1"/>
  <c r="DA222" i="5" s="1"/>
  <c r="CI222" i="5" a="1"/>
  <c r="CI222" i="5" s="1"/>
  <c r="CE222" i="5" a="1"/>
  <c r="CE222" i="5" s="1"/>
  <c r="CA222" i="5" a="1"/>
  <c r="CA222" i="5" s="1"/>
  <c r="AO222" i="5" s="1"/>
  <c r="BK222" i="5" a="1"/>
  <c r="BK222" i="5" s="1"/>
  <c r="BG222" i="5" a="1"/>
  <c r="BG222" i="5" s="1"/>
  <c r="BC222" i="5" a="1"/>
  <c r="BC222" i="5" s="1"/>
  <c r="AY222" i="5" a="1"/>
  <c r="AY222" i="5" s="1"/>
  <c r="AU222" i="5" a="1"/>
  <c r="AU222" i="5" s="1"/>
  <c r="A223" i="5"/>
  <c r="AI222" i="5" a="1"/>
  <c r="AI222" i="5" s="1"/>
  <c r="AE222" i="5" a="1"/>
  <c r="AE222" i="5" s="1"/>
  <c r="AA222" i="5" a="1"/>
  <c r="AA222" i="5" s="1"/>
  <c r="W222" i="5" a="1"/>
  <c r="W222" i="5" s="1"/>
  <c r="S222" i="5" a="1"/>
  <c r="S222" i="5" s="1"/>
  <c r="O222" i="5" a="1"/>
  <c r="O222" i="5" s="1"/>
  <c r="K222" i="5" a="1"/>
  <c r="K222" i="5" s="1"/>
  <c r="G222" i="5" a="1"/>
  <c r="G222" i="5" s="1"/>
  <c r="C222" i="5" a="1"/>
  <c r="C222" i="5" s="1"/>
  <c r="DJ222" i="5" a="1"/>
  <c r="DJ222" i="5" s="1"/>
  <c r="DD222" i="5" a="1"/>
  <c r="DD222" i="5" s="1"/>
  <c r="CK222" i="5" a="1"/>
  <c r="CK222" i="5" s="1"/>
  <c r="CF222" i="5" a="1"/>
  <c r="CF222" i="5" s="1"/>
  <c r="BR222" i="5" a="1"/>
  <c r="BR222" i="5" s="1"/>
  <c r="BI222" i="5" a="1"/>
  <c r="BI222" i="5" s="1"/>
  <c r="BD222" i="5" a="1"/>
  <c r="BD222" i="5" s="1"/>
  <c r="AX222" i="5" a="1"/>
  <c r="AX222" i="5" s="1"/>
  <c r="AS222" i="5" a="1"/>
  <c r="AS222" i="5" s="1"/>
  <c r="AK222" i="5" a="1"/>
  <c r="AK222" i="5" s="1"/>
  <c r="AF222" i="5" a="1"/>
  <c r="AF222" i="5" s="1"/>
  <c r="Z222" i="5" a="1"/>
  <c r="Z222" i="5" s="1"/>
  <c r="U222" i="5" a="1"/>
  <c r="U222" i="5" s="1"/>
  <c r="P222" i="5" a="1"/>
  <c r="P222" i="5" s="1"/>
  <c r="J222" i="5" a="1"/>
  <c r="J222" i="5" s="1"/>
  <c r="E222" i="5" a="1"/>
  <c r="E222" i="5" s="1"/>
  <c r="DL222" i="5" a="1"/>
  <c r="DL222" i="5" s="1"/>
  <c r="DG222" i="5" a="1"/>
  <c r="DG222" i="5" s="1"/>
  <c r="DB222" i="5" a="1"/>
  <c r="DB222" i="5" s="1"/>
  <c r="CH222" i="5" a="1"/>
  <c r="CH222" i="5" s="1"/>
  <c r="CC222" i="5" a="1"/>
  <c r="CC222" i="5" s="1"/>
  <c r="BL222" i="5" a="1"/>
  <c r="BL222" i="5" s="1"/>
  <c r="BF222" i="5" a="1"/>
  <c r="BF222" i="5" s="1"/>
  <c r="BA222" i="5" a="1"/>
  <c r="BA222" i="5" s="1"/>
  <c r="AV222" i="5" a="1"/>
  <c r="AV222" i="5" s="1"/>
  <c r="AH222" i="5" a="1"/>
  <c r="AH222" i="5" s="1"/>
  <c r="AC222" i="5" a="1"/>
  <c r="AC222" i="5" s="1"/>
  <c r="X222" i="5" a="1"/>
  <c r="X222" i="5" s="1"/>
  <c r="R222" i="5" a="1"/>
  <c r="R222" i="5" s="1"/>
  <c r="M222" i="5" a="1"/>
  <c r="M222" i="5" s="1"/>
  <c r="H222" i="5" a="1"/>
  <c r="H222" i="5" s="1"/>
  <c r="CD222" i="5" a="1"/>
  <c r="CD222" i="5" s="1"/>
  <c r="BE222" i="5" a="1"/>
  <c r="BE222" i="5" s="1"/>
  <c r="N222" i="5" a="1"/>
  <c r="N222" i="5" s="1"/>
  <c r="DF222" i="5" a="1"/>
  <c r="DF222" i="5" s="1"/>
  <c r="BB222" i="5" a="1"/>
  <c r="BB222" i="5" s="1"/>
  <c r="AB222" i="5" a="1"/>
  <c r="AB222" i="5" s="1"/>
  <c r="DC222" i="5" a="1"/>
  <c r="DC222" i="5" s="1"/>
  <c r="CB222" i="5" a="1"/>
  <c r="CB222" i="5" s="1"/>
  <c r="Y222" i="5" a="1"/>
  <c r="Y222" i="5" s="1"/>
  <c r="L222" i="5" a="1"/>
  <c r="L222" i="5" s="1"/>
  <c r="CL222" i="5" a="1"/>
  <c r="CL222" i="5" s="1"/>
  <c r="AW222" i="5" a="1"/>
  <c r="AW222" i="5" s="1"/>
  <c r="AJ222" i="5" a="1"/>
  <c r="AJ222" i="5" s="1"/>
  <c r="V222" i="5" a="1"/>
  <c r="V222" i="5" s="1"/>
  <c r="CJ222" i="5" a="1"/>
  <c r="CJ222" i="5" s="1"/>
  <c r="BJ222" i="5" a="1"/>
  <c r="BJ222" i="5" s="1"/>
  <c r="T222" i="5" a="1"/>
  <c r="T222" i="5" s="1"/>
  <c r="F222" i="5" a="1"/>
  <c r="F222" i="5" s="1"/>
  <c r="DK222" i="5" a="1"/>
  <c r="DK222" i="5" s="1"/>
  <c r="BH222" i="5" a="1"/>
  <c r="BH222" i="5" s="1"/>
  <c r="AT222" i="5" a="1"/>
  <c r="AT222" i="5" s="1"/>
  <c r="AG222" i="5" a="1"/>
  <c r="AG222" i="5" s="1"/>
  <c r="D222" i="5" a="1"/>
  <c r="D222" i="5" s="1"/>
  <c r="DH222" i="5" a="1"/>
  <c r="DH222" i="5" s="1"/>
  <c r="CG222" i="5" a="1"/>
  <c r="CG222" i="5" s="1"/>
  <c r="AL222" i="5" a="1"/>
  <c r="AL222" i="5" s="1"/>
  <c r="BQ222" i="5" a="1"/>
  <c r="BQ222" i="5" s="1"/>
  <c r="AD222" i="5" a="1"/>
  <c r="AD222" i="5" s="1"/>
  <c r="AZ222" i="5" a="1"/>
  <c r="AZ222" i="5" s="1"/>
  <c r="Q222" i="5" a="1"/>
  <c r="Q222" i="5" s="1"/>
  <c r="I222" i="5" a="1"/>
  <c r="I222" i="5" s="1"/>
  <c r="AK459" i="5" a="1"/>
  <c r="AK459" i="5" s="1"/>
  <c r="AG459" i="5" a="1"/>
  <c r="AG459" i="5" s="1"/>
  <c r="AC459" i="5" a="1"/>
  <c r="AC459" i="5" s="1"/>
  <c r="Y459" i="5" a="1"/>
  <c r="Y459" i="5" s="1"/>
  <c r="U459" i="5" a="1"/>
  <c r="U459" i="5" s="1"/>
  <c r="Q459" i="5" a="1"/>
  <c r="Q459" i="5" s="1"/>
  <c r="M459" i="5" a="1"/>
  <c r="M459" i="5" s="1"/>
  <c r="I459" i="5" a="1"/>
  <c r="I459" i="5" s="1"/>
  <c r="E459" i="5" a="1"/>
  <c r="E459" i="5" s="1"/>
  <c r="DJ459" i="5" a="1"/>
  <c r="DJ459" i="5" s="1"/>
  <c r="DF459" i="5" a="1"/>
  <c r="DF459" i="5" s="1"/>
  <c r="DB459" i="5" a="1"/>
  <c r="DB459" i="5" s="1"/>
  <c r="CJ459" i="5" a="1"/>
  <c r="CJ459" i="5" s="1"/>
  <c r="CF459" i="5" a="1"/>
  <c r="CF459" i="5" s="1"/>
  <c r="CB459" i="5" a="1"/>
  <c r="CB459" i="5" s="1"/>
  <c r="BL459" i="5" a="1"/>
  <c r="BL459" i="5" s="1"/>
  <c r="BH459" i="5" a="1"/>
  <c r="BH459" i="5" s="1"/>
  <c r="BD459" i="5" a="1"/>
  <c r="BD459" i="5" s="1"/>
  <c r="AZ459" i="5" a="1"/>
  <c r="AZ459" i="5" s="1"/>
  <c r="AV459" i="5" a="1"/>
  <c r="AV459" i="5" s="1"/>
  <c r="AJ459" i="5" a="1"/>
  <c r="AJ459" i="5" s="1"/>
  <c r="AF459" i="5" a="1"/>
  <c r="AF459" i="5" s="1"/>
  <c r="AB459" i="5" a="1"/>
  <c r="AB459" i="5" s="1"/>
  <c r="X459" i="5" a="1"/>
  <c r="X459" i="5" s="1"/>
  <c r="T459" i="5" a="1"/>
  <c r="T459" i="5" s="1"/>
  <c r="P459" i="5" a="1"/>
  <c r="P459" i="5" s="1"/>
  <c r="L459" i="5" a="1"/>
  <c r="L459" i="5" s="1"/>
  <c r="H459" i="5" a="1"/>
  <c r="H459" i="5" s="1"/>
  <c r="D459" i="5" a="1"/>
  <c r="D459" i="5" s="1"/>
  <c r="DI459" i="5" a="1"/>
  <c r="DI459" i="5" s="1"/>
  <c r="DE459" i="5" a="1"/>
  <c r="DE459" i="5" s="1"/>
  <c r="DA459" i="5" a="1"/>
  <c r="DA459" i="5" s="1"/>
  <c r="CI459" i="5" a="1"/>
  <c r="CI459" i="5" s="1"/>
  <c r="CE459" i="5" a="1"/>
  <c r="CE459" i="5" s="1"/>
  <c r="CA459" i="5" a="1"/>
  <c r="CA459" i="5" s="1"/>
  <c r="AO459" i="5" s="1"/>
  <c r="BK459" i="5" a="1"/>
  <c r="BK459" i="5" s="1"/>
  <c r="BG459" i="5" a="1"/>
  <c r="BG459" i="5" s="1"/>
  <c r="BC459" i="5" a="1"/>
  <c r="BC459" i="5" s="1"/>
  <c r="AY459" i="5" a="1"/>
  <c r="AY459" i="5" s="1"/>
  <c r="AU459" i="5" a="1"/>
  <c r="AU459" i="5" s="1"/>
  <c r="A460" i="5"/>
  <c r="AI459" i="5" a="1"/>
  <c r="AI459" i="5" s="1"/>
  <c r="AE459" i="5" a="1"/>
  <c r="AE459" i="5" s="1"/>
  <c r="AA459" i="5" a="1"/>
  <c r="AA459" i="5" s="1"/>
  <c r="W459" i="5" a="1"/>
  <c r="W459" i="5" s="1"/>
  <c r="S459" i="5" a="1"/>
  <c r="S459" i="5" s="1"/>
  <c r="O459" i="5" a="1"/>
  <c r="O459" i="5" s="1"/>
  <c r="K459" i="5" a="1"/>
  <c r="K459" i="5" s="1"/>
  <c r="G459" i="5" a="1"/>
  <c r="G459" i="5" s="1"/>
  <c r="C459" i="5" a="1"/>
  <c r="C459" i="5" s="1"/>
  <c r="DL459" i="5" a="1"/>
  <c r="DL459" i="5" s="1"/>
  <c r="DH459" i="5" a="1"/>
  <c r="DH459" i="5" s="1"/>
  <c r="DD459" i="5" a="1"/>
  <c r="DD459" i="5" s="1"/>
  <c r="CL459" i="5" a="1"/>
  <c r="CL459" i="5" s="1"/>
  <c r="CH459" i="5" a="1"/>
  <c r="CH459" i="5" s="1"/>
  <c r="CD459" i="5" a="1"/>
  <c r="CD459" i="5" s="1"/>
  <c r="BR459" i="5" a="1"/>
  <c r="BR459" i="5" s="1"/>
  <c r="BJ459" i="5" a="1"/>
  <c r="BJ459" i="5" s="1"/>
  <c r="BF459" i="5" a="1"/>
  <c r="BF459" i="5" s="1"/>
  <c r="BB459" i="5" a="1"/>
  <c r="BB459" i="5" s="1"/>
  <c r="AX459" i="5" a="1"/>
  <c r="AX459" i="5" s="1"/>
  <c r="AT459" i="5" a="1"/>
  <c r="AT459" i="5" s="1"/>
  <c r="AL459" i="5" a="1"/>
  <c r="AL459" i="5" s="1"/>
  <c r="AH459" i="5" a="1"/>
  <c r="AH459" i="5" s="1"/>
  <c r="AD459" i="5" a="1"/>
  <c r="AD459" i="5" s="1"/>
  <c r="Z459" i="5" a="1"/>
  <c r="Z459" i="5" s="1"/>
  <c r="V459" i="5" a="1"/>
  <c r="V459" i="5" s="1"/>
  <c r="R459" i="5" a="1"/>
  <c r="R459" i="5" s="1"/>
  <c r="N459" i="5" a="1"/>
  <c r="N459" i="5" s="1"/>
  <c r="J459" i="5" a="1"/>
  <c r="J459" i="5" s="1"/>
  <c r="F459" i="5" a="1"/>
  <c r="F459" i="5" s="1"/>
  <c r="CG459" i="5" a="1"/>
  <c r="CG459" i="5" s="1"/>
  <c r="CC459" i="5" a="1"/>
  <c r="CC459" i="5" s="1"/>
  <c r="BQ459" i="5" a="1"/>
  <c r="BQ459" i="5" s="1"/>
  <c r="BI459" i="5" a="1"/>
  <c r="BI459" i="5" s="1"/>
  <c r="DK459" i="5" a="1"/>
  <c r="DK459" i="5" s="1"/>
  <c r="BE459" i="5" a="1"/>
  <c r="BE459" i="5" s="1"/>
  <c r="DG459" i="5" a="1"/>
  <c r="DG459" i="5" s="1"/>
  <c r="BA459" i="5" a="1"/>
  <c r="BA459" i="5" s="1"/>
  <c r="DC459" i="5" a="1"/>
  <c r="DC459" i="5" s="1"/>
  <c r="AW459" i="5" a="1"/>
  <c r="AW459" i="5" s="1"/>
  <c r="CK459" i="5" a="1"/>
  <c r="CK459" i="5" s="1"/>
  <c r="AS459" i="5" a="1"/>
  <c r="AS459" i="5" s="1"/>
  <c r="DJ564" i="5" a="1"/>
  <c r="DJ564" i="5" s="1"/>
  <c r="DF564" i="5" a="1"/>
  <c r="DF564" i="5" s="1"/>
  <c r="DB564" i="5" a="1"/>
  <c r="DB564" i="5" s="1"/>
  <c r="CJ564" i="5" a="1"/>
  <c r="CJ564" i="5" s="1"/>
  <c r="CF564" i="5" a="1"/>
  <c r="CF564" i="5" s="1"/>
  <c r="CB564" i="5" a="1"/>
  <c r="CB564" i="5" s="1"/>
  <c r="BL564" i="5" a="1"/>
  <c r="BL564" i="5" s="1"/>
  <c r="BH564" i="5" a="1"/>
  <c r="BH564" i="5" s="1"/>
  <c r="BD564" i="5" a="1"/>
  <c r="BD564" i="5" s="1"/>
  <c r="AZ564" i="5" a="1"/>
  <c r="AZ564" i="5" s="1"/>
  <c r="AV564" i="5" a="1"/>
  <c r="AV564" i="5" s="1"/>
  <c r="DI564" i="5" a="1"/>
  <c r="DI564" i="5" s="1"/>
  <c r="CL564" i="5" a="1"/>
  <c r="CL564" i="5" s="1"/>
  <c r="CC564" i="5" a="1"/>
  <c r="CC564" i="5" s="1"/>
  <c r="BC564" i="5" a="1"/>
  <c r="BC564" i="5" s="1"/>
  <c r="AT564" i="5" a="1"/>
  <c r="AT564" i="5" s="1"/>
  <c r="AL564" i="5" a="1"/>
  <c r="AL564" i="5" s="1"/>
  <c r="AC564" i="5" a="1"/>
  <c r="AC564" i="5" s="1"/>
  <c r="Y564" i="5" a="1"/>
  <c r="Y564" i="5" s="1"/>
  <c r="U564" i="5" a="1"/>
  <c r="U564" i="5" s="1"/>
  <c r="Q564" i="5" a="1"/>
  <c r="Q564" i="5" s="1"/>
  <c r="M564" i="5" a="1"/>
  <c r="M564" i="5" s="1"/>
  <c r="I564" i="5" a="1"/>
  <c r="I564" i="5" s="1"/>
  <c r="E564" i="5" a="1"/>
  <c r="E564" i="5" s="1"/>
  <c r="DD564" i="5" a="1"/>
  <c r="DD564" i="5" s="1"/>
  <c r="CG564" i="5" a="1"/>
  <c r="CG564" i="5" s="1"/>
  <c r="BG564" i="5" a="1"/>
  <c r="BG564" i="5" s="1"/>
  <c r="AX564" i="5" a="1"/>
  <c r="AX564" i="5" s="1"/>
  <c r="AG564" i="5" a="1"/>
  <c r="AG564" i="5" s="1"/>
  <c r="A565" i="5"/>
  <c r="DH564" i="5" a="1"/>
  <c r="DH564" i="5" s="1"/>
  <c r="CK564" i="5" a="1"/>
  <c r="CK564" i="5" s="1"/>
  <c r="BK564" i="5" a="1"/>
  <c r="BK564" i="5" s="1"/>
  <c r="BB564" i="5" a="1"/>
  <c r="BB564" i="5" s="1"/>
  <c r="AS564" i="5" a="1"/>
  <c r="AS564" i="5" s="1"/>
  <c r="AK564" i="5" a="1"/>
  <c r="AK564" i="5" s="1"/>
  <c r="AF564" i="5" a="1"/>
  <c r="AF564" i="5" s="1"/>
  <c r="AB564" i="5" a="1"/>
  <c r="AB564" i="5" s="1"/>
  <c r="X564" i="5" a="1"/>
  <c r="X564" i="5" s="1"/>
  <c r="T564" i="5" a="1"/>
  <c r="T564" i="5" s="1"/>
  <c r="P564" i="5" a="1"/>
  <c r="P564" i="5" s="1"/>
  <c r="L564" i="5" a="1"/>
  <c r="L564" i="5" s="1"/>
  <c r="H564" i="5" a="1"/>
  <c r="H564" i="5" s="1"/>
  <c r="D564" i="5" a="1"/>
  <c r="D564" i="5" s="1"/>
  <c r="DL564" i="5" a="1"/>
  <c r="DL564" i="5" s="1"/>
  <c r="DC564" i="5" a="1"/>
  <c r="DC564" i="5" s="1"/>
  <c r="CA564" i="5" a="1"/>
  <c r="CA564" i="5" s="1"/>
  <c r="AO564" i="5" s="1"/>
  <c r="BF564" i="5" a="1"/>
  <c r="BF564" i="5" s="1"/>
  <c r="AW564" i="5" a="1"/>
  <c r="AW564" i="5" s="1"/>
  <c r="AJ564" i="5" a="1"/>
  <c r="AJ564" i="5" s="1"/>
  <c r="DG564" i="5" a="1"/>
  <c r="DG564" i="5" s="1"/>
  <c r="CE564" i="5" a="1"/>
  <c r="CE564" i="5" s="1"/>
  <c r="BJ564" i="5" a="1"/>
  <c r="BJ564" i="5" s="1"/>
  <c r="BA564" i="5" a="1"/>
  <c r="BA564" i="5" s="1"/>
  <c r="AE564" i="5" a="1"/>
  <c r="AE564" i="5" s="1"/>
  <c r="AA564" i="5" a="1"/>
  <c r="AA564" i="5" s="1"/>
  <c r="W564" i="5" a="1"/>
  <c r="W564" i="5" s="1"/>
  <c r="S564" i="5" a="1"/>
  <c r="S564" i="5" s="1"/>
  <c r="O564" i="5" a="1"/>
  <c r="O564" i="5" s="1"/>
  <c r="K564" i="5" a="1"/>
  <c r="K564" i="5" s="1"/>
  <c r="G564" i="5" a="1"/>
  <c r="G564" i="5" s="1"/>
  <c r="C564" i="5" a="1"/>
  <c r="C564" i="5" s="1"/>
  <c r="DE564" i="5" a="1"/>
  <c r="DE564" i="5" s="1"/>
  <c r="CD564" i="5" a="1"/>
  <c r="CD564" i="5" s="1"/>
  <c r="BE564" i="5" a="1"/>
  <c r="BE564" i="5" s="1"/>
  <c r="J564" i="5" a="1"/>
  <c r="J564" i="5" s="1"/>
  <c r="AD564" i="5" a="1"/>
  <c r="AD564" i="5" s="1"/>
  <c r="DA564" i="5" a="1"/>
  <c r="DA564" i="5" s="1"/>
  <c r="BR564" i="5" a="1"/>
  <c r="BR564" i="5" s="1"/>
  <c r="R564" i="5" a="1"/>
  <c r="R564" i="5" s="1"/>
  <c r="DK564" i="5" a="1"/>
  <c r="DK564" i="5" s="1"/>
  <c r="F564" i="5" a="1"/>
  <c r="F564" i="5" s="1"/>
  <c r="CI564" i="5" a="1"/>
  <c r="CI564" i="5" s="1"/>
  <c r="BQ564" i="5" a="1"/>
  <c r="BQ564" i="5" s="1"/>
  <c r="Z564" i="5" a="1"/>
  <c r="Z564" i="5" s="1"/>
  <c r="AU564" i="5" a="1"/>
  <c r="AU564" i="5" s="1"/>
  <c r="CH564" i="5" a="1"/>
  <c r="CH564" i="5" s="1"/>
  <c r="V564" i="5" a="1"/>
  <c r="V564" i="5" s="1"/>
  <c r="N564" i="5" a="1"/>
  <c r="N564" i="5" s="1"/>
  <c r="AY564" i="5" a="1"/>
  <c r="AY564" i="5" s="1"/>
  <c r="AI564" i="5" a="1"/>
  <c r="AI564" i="5" s="1"/>
  <c r="AH564" i="5" a="1"/>
  <c r="AH564" i="5" s="1"/>
  <c r="BI564" i="5" a="1"/>
  <c r="BI564" i="5" s="1"/>
  <c r="DI565" i="5" l="1" a="1"/>
  <c r="DI565" i="5" s="1"/>
  <c r="DE565" i="5" a="1"/>
  <c r="DE565" i="5" s="1"/>
  <c r="DA565" i="5" a="1"/>
  <c r="DA565" i="5" s="1"/>
  <c r="CI565" i="5" a="1"/>
  <c r="CI565" i="5" s="1"/>
  <c r="CE565" i="5" a="1"/>
  <c r="CE565" i="5" s="1"/>
  <c r="CA565" i="5" a="1"/>
  <c r="CA565" i="5" s="1"/>
  <c r="AO565" i="5" s="1"/>
  <c r="BK565" i="5" a="1"/>
  <c r="BK565" i="5" s="1"/>
  <c r="BG565" i="5" a="1"/>
  <c r="BG565" i="5" s="1"/>
  <c r="BC565" i="5" a="1"/>
  <c r="BC565" i="5" s="1"/>
  <c r="AY565" i="5" a="1"/>
  <c r="AY565" i="5" s="1"/>
  <c r="AU565" i="5" a="1"/>
  <c r="AU565" i="5" s="1"/>
  <c r="DK565" i="5" a="1"/>
  <c r="DK565" i="5" s="1"/>
  <c r="DB565" i="5" a="1"/>
  <c r="DB565" i="5" s="1"/>
  <c r="BR565" i="5" a="1"/>
  <c r="BR565" i="5" s="1"/>
  <c r="BE565" i="5" a="1"/>
  <c r="BE565" i="5" s="1"/>
  <c r="AV565" i="5" a="1"/>
  <c r="AV565" i="5" s="1"/>
  <c r="AI565" i="5" a="1"/>
  <c r="AI565" i="5" s="1"/>
  <c r="Z565" i="5" a="1"/>
  <c r="Z565" i="5" s="1"/>
  <c r="Q565" i="5" a="1"/>
  <c r="Q565" i="5" s="1"/>
  <c r="H565" i="5" a="1"/>
  <c r="H565" i="5" s="1"/>
  <c r="C565" i="5" a="1"/>
  <c r="C565" i="5" s="1"/>
  <c r="DF565" i="5" a="1"/>
  <c r="DF565" i="5" s="1"/>
  <c r="CD565" i="5" a="1"/>
  <c r="CD565" i="5" s="1"/>
  <c r="BI565" i="5" a="1"/>
  <c r="BI565" i="5" s="1"/>
  <c r="AZ565" i="5" a="1"/>
  <c r="AZ565" i="5" s="1"/>
  <c r="AD565" i="5" a="1"/>
  <c r="AD565" i="5" s="1"/>
  <c r="U565" i="5" a="1"/>
  <c r="U565" i="5" s="1"/>
  <c r="L565" i="5" a="1"/>
  <c r="L565" i="5" s="1"/>
  <c r="G565" i="5" a="1"/>
  <c r="G565" i="5" s="1"/>
  <c r="DJ565" i="5" a="1"/>
  <c r="DJ565" i="5" s="1"/>
  <c r="CH565" i="5" a="1"/>
  <c r="CH565" i="5" s="1"/>
  <c r="BQ565" i="5" a="1"/>
  <c r="BQ565" i="5" s="1"/>
  <c r="BD565" i="5" a="1"/>
  <c r="BD565" i="5" s="1"/>
  <c r="AH565" i="5" a="1"/>
  <c r="AH565" i="5" s="1"/>
  <c r="Y565" i="5" a="1"/>
  <c r="Y565" i="5" s="1"/>
  <c r="P565" i="5" a="1"/>
  <c r="P565" i="5" s="1"/>
  <c r="K565" i="5" a="1"/>
  <c r="K565" i="5" s="1"/>
  <c r="CL565" i="5" a="1"/>
  <c r="CL565" i="5" s="1"/>
  <c r="CC565" i="5" a="1"/>
  <c r="CC565" i="5" s="1"/>
  <c r="BH565" i="5" a="1"/>
  <c r="BH565" i="5" s="1"/>
  <c r="AT565" i="5" a="1"/>
  <c r="AT565" i="5" s="1"/>
  <c r="AL565" i="5" a="1"/>
  <c r="AL565" i="5" s="1"/>
  <c r="AC565" i="5" a="1"/>
  <c r="AC565" i="5" s="1"/>
  <c r="T565" i="5" a="1"/>
  <c r="T565" i="5" s="1"/>
  <c r="O565" i="5" a="1"/>
  <c r="O565" i="5" s="1"/>
  <c r="F565" i="5" a="1"/>
  <c r="F565" i="5" s="1"/>
  <c r="DD565" i="5" a="1"/>
  <c r="DD565" i="5" s="1"/>
  <c r="CG565" i="5" a="1"/>
  <c r="CG565" i="5" s="1"/>
  <c r="BL565" i="5" a="1"/>
  <c r="BL565" i="5" s="1"/>
  <c r="AX565" i="5" a="1"/>
  <c r="AX565" i="5" s="1"/>
  <c r="AG565" i="5" a="1"/>
  <c r="AG565" i="5" s="1"/>
  <c r="X565" i="5" a="1"/>
  <c r="X565" i="5" s="1"/>
  <c r="S565" i="5" a="1"/>
  <c r="S565" i="5" s="1"/>
  <c r="J565" i="5" a="1"/>
  <c r="J565" i="5" s="1"/>
  <c r="A566" i="5"/>
  <c r="BB565" i="5" a="1"/>
  <c r="BB565" i="5" s="1"/>
  <c r="AE565" i="5" a="1"/>
  <c r="AE565" i="5" s="1"/>
  <c r="R565" i="5" a="1"/>
  <c r="R565" i="5" s="1"/>
  <c r="E565" i="5" a="1"/>
  <c r="E565" i="5" s="1"/>
  <c r="DL565" i="5" a="1"/>
  <c r="DL565" i="5" s="1"/>
  <c r="CK565" i="5" a="1"/>
  <c r="CK565" i="5" s="1"/>
  <c r="AB565" i="5" a="1"/>
  <c r="AB565" i="5" s="1"/>
  <c r="BA565" i="5" a="1"/>
  <c r="BA565" i="5" s="1"/>
  <c r="AA565" i="5" a="1"/>
  <c r="AA565" i="5" s="1"/>
  <c r="N565" i="5" a="1"/>
  <c r="N565" i="5" s="1"/>
  <c r="D565" i="5" a="1"/>
  <c r="D565" i="5" s="1"/>
  <c r="DH565" i="5" a="1"/>
  <c r="DH565" i="5" s="1"/>
  <c r="CJ565" i="5" a="1"/>
  <c r="CJ565" i="5" s="1"/>
  <c r="AK565" i="5" a="1"/>
  <c r="AK565" i="5" s="1"/>
  <c r="BJ565" i="5" a="1"/>
  <c r="BJ565" i="5" s="1"/>
  <c r="AW565" i="5" a="1"/>
  <c r="AW565" i="5" s="1"/>
  <c r="W565" i="5" a="1"/>
  <c r="W565" i="5" s="1"/>
  <c r="M565" i="5" a="1"/>
  <c r="M565" i="5" s="1"/>
  <c r="DC565" i="5" a="1"/>
  <c r="DC565" i="5" s="1"/>
  <c r="AS565" i="5" a="1"/>
  <c r="AS565" i="5" s="1"/>
  <c r="V565" i="5" a="1"/>
  <c r="V565" i="5" s="1"/>
  <c r="CF565" i="5" a="1"/>
  <c r="CF565" i="5" s="1"/>
  <c r="CB565" i="5" a="1"/>
  <c r="CB565" i="5" s="1"/>
  <c r="I565" i="5" a="1"/>
  <c r="I565" i="5" s="1"/>
  <c r="AJ565" i="5" a="1"/>
  <c r="AJ565" i="5" s="1"/>
  <c r="DG565" i="5" a="1"/>
  <c r="DG565" i="5" s="1"/>
  <c r="AF565" i="5" a="1"/>
  <c r="AF565" i="5" s="1"/>
  <c r="BF565" i="5" a="1"/>
  <c r="BF565" i="5" s="1"/>
  <c r="DI460" i="5" a="1"/>
  <c r="DI460" i="5" s="1"/>
  <c r="DE460" i="5" a="1"/>
  <c r="DE460" i="5" s="1"/>
  <c r="DK460" i="5" a="1"/>
  <c r="DK460" i="5" s="1"/>
  <c r="DG460" i="5" a="1"/>
  <c r="DG460" i="5" s="1"/>
  <c r="DF460" i="5" a="1"/>
  <c r="DF460" i="5" s="1"/>
  <c r="AJ460" i="5" a="1"/>
  <c r="AJ460" i="5" s="1"/>
  <c r="AF460" i="5" a="1"/>
  <c r="AF460" i="5" s="1"/>
  <c r="AB460" i="5" a="1"/>
  <c r="AB460" i="5" s="1"/>
  <c r="X460" i="5" a="1"/>
  <c r="X460" i="5" s="1"/>
  <c r="T460" i="5" a="1"/>
  <c r="T460" i="5" s="1"/>
  <c r="P460" i="5" a="1"/>
  <c r="P460" i="5" s="1"/>
  <c r="L460" i="5" a="1"/>
  <c r="L460" i="5" s="1"/>
  <c r="H460" i="5" a="1"/>
  <c r="H460" i="5" s="1"/>
  <c r="D460" i="5" a="1"/>
  <c r="D460" i="5" s="1"/>
  <c r="DA460" i="5" a="1"/>
  <c r="DA460" i="5" s="1"/>
  <c r="CI460" i="5" a="1"/>
  <c r="CI460" i="5" s="1"/>
  <c r="CE460" i="5" a="1"/>
  <c r="CE460" i="5" s="1"/>
  <c r="CA460" i="5" a="1"/>
  <c r="CA460" i="5" s="1"/>
  <c r="AO460" i="5" s="1"/>
  <c r="BK460" i="5" a="1"/>
  <c r="BK460" i="5" s="1"/>
  <c r="BG460" i="5" a="1"/>
  <c r="BG460" i="5" s="1"/>
  <c r="BC460" i="5" a="1"/>
  <c r="BC460" i="5" s="1"/>
  <c r="AY460" i="5" a="1"/>
  <c r="AY460" i="5" s="1"/>
  <c r="AU460" i="5" a="1"/>
  <c r="AU460" i="5" s="1"/>
  <c r="DJ460" i="5" a="1"/>
  <c r="DJ460" i="5" s="1"/>
  <c r="AI460" i="5" a="1"/>
  <c r="AI460" i="5" s="1"/>
  <c r="AE460" i="5" a="1"/>
  <c r="AE460" i="5" s="1"/>
  <c r="AA460" i="5" a="1"/>
  <c r="AA460" i="5" s="1"/>
  <c r="W460" i="5" a="1"/>
  <c r="W460" i="5" s="1"/>
  <c r="S460" i="5" a="1"/>
  <c r="S460" i="5" s="1"/>
  <c r="O460" i="5" a="1"/>
  <c r="O460" i="5" s="1"/>
  <c r="K460" i="5" a="1"/>
  <c r="K460" i="5" s="1"/>
  <c r="G460" i="5" a="1"/>
  <c r="G460" i="5" s="1"/>
  <c r="C460" i="5" a="1"/>
  <c r="C460" i="5" s="1"/>
  <c r="DD460" i="5" a="1"/>
  <c r="DD460" i="5" s="1"/>
  <c r="CL460" i="5" a="1"/>
  <c r="CL460" i="5" s="1"/>
  <c r="CH460" i="5" a="1"/>
  <c r="CH460" i="5" s="1"/>
  <c r="CD460" i="5" a="1"/>
  <c r="CD460" i="5" s="1"/>
  <c r="BR460" i="5" a="1"/>
  <c r="BR460" i="5" s="1"/>
  <c r="BJ460" i="5" a="1"/>
  <c r="BJ460" i="5" s="1"/>
  <c r="BF460" i="5" a="1"/>
  <c r="BF460" i="5" s="1"/>
  <c r="BB460" i="5" a="1"/>
  <c r="BB460" i="5" s="1"/>
  <c r="AX460" i="5" a="1"/>
  <c r="AX460" i="5" s="1"/>
  <c r="AT460" i="5" a="1"/>
  <c r="AT460" i="5" s="1"/>
  <c r="AL460" i="5" a="1"/>
  <c r="AL460" i="5" s="1"/>
  <c r="AH460" i="5" a="1"/>
  <c r="AH460" i="5" s="1"/>
  <c r="AD460" i="5" a="1"/>
  <c r="AD460" i="5" s="1"/>
  <c r="Z460" i="5" a="1"/>
  <c r="Z460" i="5" s="1"/>
  <c r="V460" i="5" a="1"/>
  <c r="V460" i="5" s="1"/>
  <c r="R460" i="5" a="1"/>
  <c r="R460" i="5" s="1"/>
  <c r="N460" i="5" a="1"/>
  <c r="N460" i="5" s="1"/>
  <c r="J460" i="5" a="1"/>
  <c r="J460" i="5" s="1"/>
  <c r="F460" i="5" a="1"/>
  <c r="F460" i="5" s="1"/>
  <c r="DH460" i="5" a="1"/>
  <c r="DH460" i="5" s="1"/>
  <c r="DC460" i="5" a="1"/>
  <c r="DC460" i="5" s="1"/>
  <c r="CK460" i="5" a="1"/>
  <c r="CK460" i="5" s="1"/>
  <c r="CG460" i="5" a="1"/>
  <c r="CG460" i="5" s="1"/>
  <c r="CC460" i="5" a="1"/>
  <c r="CC460" i="5" s="1"/>
  <c r="BQ460" i="5" a="1"/>
  <c r="BQ460" i="5" s="1"/>
  <c r="BI460" i="5" a="1"/>
  <c r="BI460" i="5" s="1"/>
  <c r="BE460" i="5" a="1"/>
  <c r="BE460" i="5" s="1"/>
  <c r="BA460" i="5" a="1"/>
  <c r="BA460" i="5" s="1"/>
  <c r="AW460" i="5" a="1"/>
  <c r="AW460" i="5" s="1"/>
  <c r="AS460" i="5" a="1"/>
  <c r="AS460" i="5" s="1"/>
  <c r="A461" i="5"/>
  <c r="AK460" i="5" a="1"/>
  <c r="AK460" i="5" s="1"/>
  <c r="AG460" i="5" a="1"/>
  <c r="AG460" i="5" s="1"/>
  <c r="AC460" i="5" a="1"/>
  <c r="AC460" i="5" s="1"/>
  <c r="Y460" i="5" a="1"/>
  <c r="Y460" i="5" s="1"/>
  <c r="U460" i="5" a="1"/>
  <c r="U460" i="5" s="1"/>
  <c r="Q460" i="5" a="1"/>
  <c r="Q460" i="5" s="1"/>
  <c r="M460" i="5" a="1"/>
  <c r="M460" i="5" s="1"/>
  <c r="I460" i="5" a="1"/>
  <c r="I460" i="5" s="1"/>
  <c r="E460" i="5" a="1"/>
  <c r="E460" i="5" s="1"/>
  <c r="CB460" i="5" a="1"/>
  <c r="CB460" i="5" s="1"/>
  <c r="BL460" i="5" a="1"/>
  <c r="BL460" i="5" s="1"/>
  <c r="BH460" i="5" a="1"/>
  <c r="BH460" i="5" s="1"/>
  <c r="DL460" i="5" a="1"/>
  <c r="DL460" i="5" s="1"/>
  <c r="BD460" i="5" a="1"/>
  <c r="BD460" i="5" s="1"/>
  <c r="AZ460" i="5" a="1"/>
  <c r="AZ460" i="5" s="1"/>
  <c r="DB460" i="5" a="1"/>
  <c r="DB460" i="5" s="1"/>
  <c r="AV460" i="5" a="1"/>
  <c r="AV460" i="5" s="1"/>
  <c r="CJ460" i="5" a="1"/>
  <c r="CJ460" i="5" s="1"/>
  <c r="CF460" i="5" a="1"/>
  <c r="CF460" i="5" s="1"/>
  <c r="DL223" i="5" a="1"/>
  <c r="DL223" i="5" s="1"/>
  <c r="DH223" i="5" a="1"/>
  <c r="DH223" i="5" s="1"/>
  <c r="DD223" i="5" a="1"/>
  <c r="DD223" i="5" s="1"/>
  <c r="CL223" i="5" a="1"/>
  <c r="CL223" i="5" s="1"/>
  <c r="CH223" i="5" a="1"/>
  <c r="CH223" i="5" s="1"/>
  <c r="CD223" i="5" a="1"/>
  <c r="CD223" i="5" s="1"/>
  <c r="BR223" i="5" a="1"/>
  <c r="BR223" i="5" s="1"/>
  <c r="BJ223" i="5" a="1"/>
  <c r="BJ223" i="5" s="1"/>
  <c r="BF223" i="5" a="1"/>
  <c r="BF223" i="5" s="1"/>
  <c r="BB223" i="5" a="1"/>
  <c r="BB223" i="5" s="1"/>
  <c r="AX223" i="5" a="1"/>
  <c r="AX223" i="5" s="1"/>
  <c r="AT223" i="5" a="1"/>
  <c r="AT223" i="5" s="1"/>
  <c r="AL223" i="5" a="1"/>
  <c r="AL223" i="5" s="1"/>
  <c r="AH223" i="5" a="1"/>
  <c r="AH223" i="5" s="1"/>
  <c r="AD223" i="5" a="1"/>
  <c r="AD223" i="5" s="1"/>
  <c r="Z223" i="5" a="1"/>
  <c r="Z223" i="5" s="1"/>
  <c r="V223" i="5" a="1"/>
  <c r="V223" i="5" s="1"/>
  <c r="R223" i="5" a="1"/>
  <c r="R223" i="5" s="1"/>
  <c r="N223" i="5" a="1"/>
  <c r="N223" i="5" s="1"/>
  <c r="J223" i="5" a="1"/>
  <c r="J223" i="5" s="1"/>
  <c r="F223" i="5" a="1"/>
  <c r="F223" i="5" s="1"/>
  <c r="AK223" i="5" a="1"/>
  <c r="AK223" i="5" s="1"/>
  <c r="AF223" i="5" a="1"/>
  <c r="AF223" i="5" s="1"/>
  <c r="AA223" i="5" a="1"/>
  <c r="AA223" i="5" s="1"/>
  <c r="U223" i="5" a="1"/>
  <c r="U223" i="5" s="1"/>
  <c r="P223" i="5" a="1"/>
  <c r="P223" i="5" s="1"/>
  <c r="K223" i="5" a="1"/>
  <c r="K223" i="5" s="1"/>
  <c r="E223" i="5" a="1"/>
  <c r="E223" i="5" s="1"/>
  <c r="DJ223" i="5" a="1"/>
  <c r="DJ223" i="5" s="1"/>
  <c r="DE223" i="5" a="1"/>
  <c r="DE223" i="5" s="1"/>
  <c r="CK223" i="5" a="1"/>
  <c r="CK223" i="5" s="1"/>
  <c r="CF223" i="5" a="1"/>
  <c r="CF223" i="5" s="1"/>
  <c r="CA223" i="5" a="1"/>
  <c r="CA223" i="5" s="1"/>
  <c r="AO223" i="5" s="1"/>
  <c r="BI223" i="5" a="1"/>
  <c r="BI223" i="5" s="1"/>
  <c r="BD223" i="5" a="1"/>
  <c r="BD223" i="5" s="1"/>
  <c r="AY223" i="5" a="1"/>
  <c r="AY223" i="5" s="1"/>
  <c r="AS223" i="5" a="1"/>
  <c r="AS223" i="5" s="1"/>
  <c r="AJ223" i="5" a="1"/>
  <c r="AJ223" i="5" s="1"/>
  <c r="AE223" i="5" a="1"/>
  <c r="AE223" i="5" s="1"/>
  <c r="Y223" i="5" a="1"/>
  <c r="Y223" i="5" s="1"/>
  <c r="T223" i="5" a="1"/>
  <c r="T223" i="5" s="1"/>
  <c r="O223" i="5" a="1"/>
  <c r="O223" i="5" s="1"/>
  <c r="I223" i="5" a="1"/>
  <c r="I223" i="5" s="1"/>
  <c r="D223" i="5" a="1"/>
  <c r="D223" i="5" s="1"/>
  <c r="DG223" i="5" a="1"/>
  <c r="DG223" i="5" s="1"/>
  <c r="DB223" i="5" a="1"/>
  <c r="DB223" i="5" s="1"/>
  <c r="CI223" i="5" a="1"/>
  <c r="CI223" i="5" s="1"/>
  <c r="CC223" i="5" a="1"/>
  <c r="CC223" i="5" s="1"/>
  <c r="BL223" i="5" a="1"/>
  <c r="BL223" i="5" s="1"/>
  <c r="BG223" i="5" a="1"/>
  <c r="BG223" i="5" s="1"/>
  <c r="BA223" i="5" a="1"/>
  <c r="BA223" i="5" s="1"/>
  <c r="AV223" i="5" a="1"/>
  <c r="AV223" i="5" s="1"/>
  <c r="A224" i="5"/>
  <c r="AG223" i="5" a="1"/>
  <c r="AG223" i="5" s="1"/>
  <c r="AB223" i="5" a="1"/>
  <c r="AB223" i="5" s="1"/>
  <c r="W223" i="5" a="1"/>
  <c r="W223" i="5" s="1"/>
  <c r="Q223" i="5" a="1"/>
  <c r="Q223" i="5" s="1"/>
  <c r="L223" i="5" a="1"/>
  <c r="L223" i="5" s="1"/>
  <c r="G223" i="5" a="1"/>
  <c r="G223" i="5" s="1"/>
  <c r="DF223" i="5" a="1"/>
  <c r="DF223" i="5" s="1"/>
  <c r="BC223" i="5" a="1"/>
  <c r="BC223" i="5" s="1"/>
  <c r="DC223" i="5" a="1"/>
  <c r="DC223" i="5" s="1"/>
  <c r="CB223" i="5" a="1"/>
  <c r="CB223" i="5" s="1"/>
  <c r="X223" i="5" a="1"/>
  <c r="X223" i="5" s="1"/>
  <c r="BQ223" i="5" a="1"/>
  <c r="BQ223" i="5" s="1"/>
  <c r="AZ223" i="5" a="1"/>
  <c r="AZ223" i="5" s="1"/>
  <c r="H223" i="5" a="1"/>
  <c r="H223" i="5" s="1"/>
  <c r="CJ223" i="5" a="1"/>
  <c r="CJ223" i="5" s="1"/>
  <c r="BK223" i="5" a="1"/>
  <c r="BK223" i="5" s="1"/>
  <c r="S223" i="5" a="1"/>
  <c r="S223" i="5" s="1"/>
  <c r="DK223" i="5" a="1"/>
  <c r="DK223" i="5" s="1"/>
  <c r="BH223" i="5" a="1"/>
  <c r="BH223" i="5" s="1"/>
  <c r="AU223" i="5" a="1"/>
  <c r="AU223" i="5" s="1"/>
  <c r="C223" i="5" a="1"/>
  <c r="C223" i="5" s="1"/>
  <c r="DI223" i="5" a="1"/>
  <c r="DI223" i="5" s="1"/>
  <c r="CG223" i="5" a="1"/>
  <c r="CG223" i="5" s="1"/>
  <c r="AC223" i="5" a="1"/>
  <c r="AC223" i="5" s="1"/>
  <c r="AW223" i="5" a="1"/>
  <c r="AW223" i="5" s="1"/>
  <c r="AI223" i="5" a="1"/>
  <c r="AI223" i="5" s="1"/>
  <c r="DA223" i="5" a="1"/>
  <c r="DA223" i="5" s="1"/>
  <c r="CE223" i="5" a="1"/>
  <c r="CE223" i="5" s="1"/>
  <c r="M223" i="5" a="1"/>
  <c r="M223" i="5" s="1"/>
  <c r="BE223" i="5" a="1"/>
  <c r="BE223" i="5" s="1"/>
  <c r="DJ388" i="5" a="1"/>
  <c r="DJ388" i="5" s="1"/>
  <c r="DF388" i="5" a="1"/>
  <c r="DF388" i="5" s="1"/>
  <c r="DB388" i="5" a="1"/>
  <c r="DB388" i="5" s="1"/>
  <c r="CJ388" i="5" a="1"/>
  <c r="CJ388" i="5" s="1"/>
  <c r="CF388" i="5" a="1"/>
  <c r="CF388" i="5" s="1"/>
  <c r="CB388" i="5" a="1"/>
  <c r="CB388" i="5" s="1"/>
  <c r="BL388" i="5" a="1"/>
  <c r="BL388" i="5" s="1"/>
  <c r="BH388" i="5" a="1"/>
  <c r="BH388" i="5" s="1"/>
  <c r="BD388" i="5" a="1"/>
  <c r="BD388" i="5" s="1"/>
  <c r="AZ388" i="5" a="1"/>
  <c r="AZ388" i="5" s="1"/>
  <c r="AV388" i="5" a="1"/>
  <c r="AV388" i="5" s="1"/>
  <c r="DG388" i="5" a="1"/>
  <c r="DG388" i="5" s="1"/>
  <c r="CE388" i="5" a="1"/>
  <c r="CE388" i="5" s="1"/>
  <c r="BJ388" i="5" a="1"/>
  <c r="BJ388" i="5" s="1"/>
  <c r="BA388" i="5" a="1"/>
  <c r="BA388" i="5" s="1"/>
  <c r="AE388" i="5" a="1"/>
  <c r="AE388" i="5" s="1"/>
  <c r="V388" i="5" a="1"/>
  <c r="V388" i="5" s="1"/>
  <c r="M388" i="5" a="1"/>
  <c r="M388" i="5" s="1"/>
  <c r="H388" i="5" a="1"/>
  <c r="H388" i="5" s="1"/>
  <c r="DA388" i="5" a="1"/>
  <c r="DA388" i="5" s="1"/>
  <c r="CD388" i="5" a="1"/>
  <c r="CD388" i="5" s="1"/>
  <c r="BI388" i="5" a="1"/>
  <c r="BI388" i="5" s="1"/>
  <c r="AU388" i="5" a="1"/>
  <c r="AU388" i="5" s="1"/>
  <c r="AD388" i="5" a="1"/>
  <c r="AD388" i="5" s="1"/>
  <c r="U388" i="5" a="1"/>
  <c r="U388" i="5" s="1"/>
  <c r="P388" i="5" a="1"/>
  <c r="P388" i="5" s="1"/>
  <c r="G388" i="5" a="1"/>
  <c r="G388" i="5" s="1"/>
  <c r="DD388" i="5" a="1"/>
  <c r="DD388" i="5" s="1"/>
  <c r="BF388" i="5" a="1"/>
  <c r="BF388" i="5" s="1"/>
  <c r="AY388" i="5" a="1"/>
  <c r="AY388" i="5" s="1"/>
  <c r="Y388" i="5" a="1"/>
  <c r="Y388" i="5" s="1"/>
  <c r="S388" i="5" a="1"/>
  <c r="S388" i="5" s="1"/>
  <c r="DI388" i="5" a="1"/>
  <c r="DI388" i="5" s="1"/>
  <c r="CI388" i="5" a="1"/>
  <c r="CI388" i="5" s="1"/>
  <c r="CC388" i="5" a="1"/>
  <c r="CC388" i="5" s="1"/>
  <c r="BK388" i="5" a="1"/>
  <c r="BK388" i="5" s="1"/>
  <c r="BE388" i="5" a="1"/>
  <c r="BE388" i="5" s="1"/>
  <c r="AS388" i="5" a="1"/>
  <c r="AS388" i="5" s="1"/>
  <c r="AK388" i="5" a="1"/>
  <c r="AK388" i="5" s="1"/>
  <c r="X388" i="5" a="1"/>
  <c r="X388" i="5" s="1"/>
  <c r="L388" i="5" a="1"/>
  <c r="L388" i="5" s="1"/>
  <c r="F388" i="5" a="1"/>
  <c r="F388" i="5" s="1"/>
  <c r="DH388" i="5" a="1"/>
  <c r="DH388" i="5" s="1"/>
  <c r="BC388" i="5" a="1"/>
  <c r="BC388" i="5" s="1"/>
  <c r="AI388" i="5" a="1"/>
  <c r="AI388" i="5" s="1"/>
  <c r="AC388" i="5" a="1"/>
  <c r="AC388" i="5" s="1"/>
  <c r="W388" i="5" a="1"/>
  <c r="W388" i="5" s="1"/>
  <c r="Q388" i="5" a="1"/>
  <c r="Q388" i="5" s="1"/>
  <c r="E388" i="5" a="1"/>
  <c r="E388" i="5" s="1"/>
  <c r="CG388" i="5" a="1"/>
  <c r="CG388" i="5" s="1"/>
  <c r="CA388" i="5" a="1"/>
  <c r="CA388" i="5" s="1"/>
  <c r="AO388" i="5" s="1"/>
  <c r="AW388" i="5" a="1"/>
  <c r="AW388" i="5" s="1"/>
  <c r="AH388" i="5" a="1"/>
  <c r="AH388" i="5" s="1"/>
  <c r="AB388" i="5" a="1"/>
  <c r="AB388" i="5" s="1"/>
  <c r="J388" i="5" a="1"/>
  <c r="J388" i="5" s="1"/>
  <c r="D388" i="5" a="1"/>
  <c r="D388" i="5" s="1"/>
  <c r="CH388" i="5" a="1"/>
  <c r="CH388" i="5" s="1"/>
  <c r="AX388" i="5" a="1"/>
  <c r="AX388" i="5" s="1"/>
  <c r="AA388" i="5" a="1"/>
  <c r="AA388" i="5" s="1"/>
  <c r="AL388" i="5" a="1"/>
  <c r="AL388" i="5" s="1"/>
  <c r="Z388" i="5" a="1"/>
  <c r="Z388" i="5" s="1"/>
  <c r="N388" i="5" a="1"/>
  <c r="N388" i="5" s="1"/>
  <c r="DE388" i="5" a="1"/>
  <c r="DE388" i="5" s="1"/>
  <c r="BG388" i="5" a="1"/>
  <c r="BG388" i="5" s="1"/>
  <c r="AJ388" i="5" a="1"/>
  <c r="AJ388" i="5" s="1"/>
  <c r="K388" i="5" a="1"/>
  <c r="K388" i="5" s="1"/>
  <c r="AT388" i="5" a="1"/>
  <c r="AT388" i="5" s="1"/>
  <c r="DC388" i="5" a="1"/>
  <c r="DC388" i="5" s="1"/>
  <c r="AG388" i="5" a="1"/>
  <c r="AG388" i="5" s="1"/>
  <c r="T388" i="5" a="1"/>
  <c r="T388" i="5" s="1"/>
  <c r="I388" i="5" a="1"/>
  <c r="I388" i="5" s="1"/>
  <c r="A389" i="5"/>
  <c r="CL388" i="5" a="1"/>
  <c r="CL388" i="5" s="1"/>
  <c r="BR388" i="5" a="1"/>
  <c r="BR388" i="5" s="1"/>
  <c r="BB388" i="5" a="1"/>
  <c r="BB388" i="5" s="1"/>
  <c r="AF388" i="5" a="1"/>
  <c r="AF388" i="5" s="1"/>
  <c r="DK388" i="5" a="1"/>
  <c r="DK388" i="5" s="1"/>
  <c r="CK388" i="5" a="1"/>
  <c r="CK388" i="5" s="1"/>
  <c r="O388" i="5" a="1"/>
  <c r="O388" i="5" s="1"/>
  <c r="C388" i="5" a="1"/>
  <c r="C388" i="5" s="1"/>
  <c r="DL388" i="5" a="1"/>
  <c r="DL388" i="5" s="1"/>
  <c r="R388" i="5" a="1"/>
  <c r="R388" i="5" s="1"/>
  <c r="BQ388" i="5" a="1"/>
  <c r="BQ388" i="5" s="1"/>
  <c r="A46" i="5"/>
  <c r="AI45" i="5" a="1"/>
  <c r="AI45" i="5" s="1"/>
  <c r="AE45" i="5" a="1"/>
  <c r="AE45" i="5" s="1"/>
  <c r="AA45" i="5" a="1"/>
  <c r="AA45" i="5" s="1"/>
  <c r="W45" i="5" a="1"/>
  <c r="W45" i="5" s="1"/>
  <c r="S45" i="5" a="1"/>
  <c r="S45" i="5" s="1"/>
  <c r="O45" i="5" a="1"/>
  <c r="O45" i="5" s="1"/>
  <c r="K45" i="5" a="1"/>
  <c r="K45" i="5" s="1"/>
  <c r="G45" i="5" a="1"/>
  <c r="G45" i="5" s="1"/>
  <c r="C45" i="5" a="1"/>
  <c r="C45" i="5" s="1"/>
  <c r="DG45" i="5" a="1"/>
  <c r="DG45" i="5" s="1"/>
  <c r="CJ45" i="5" a="1"/>
  <c r="CJ45" i="5" s="1"/>
  <c r="CA45" i="5" a="1"/>
  <c r="CA45" i="5" s="1"/>
  <c r="AO45" i="5" s="1"/>
  <c r="BJ45" i="5" a="1"/>
  <c r="BJ45" i="5" s="1"/>
  <c r="BA45" i="5" a="1"/>
  <c r="BA45" i="5" s="1"/>
  <c r="AF45" i="5" a="1"/>
  <c r="AF45" i="5" s="1"/>
  <c r="R45" i="5" a="1"/>
  <c r="R45" i="5" s="1"/>
  <c r="I45" i="5" a="1"/>
  <c r="I45" i="5" s="1"/>
  <c r="DB45" i="5" a="1"/>
  <c r="DB45" i="5" s="1"/>
  <c r="CI45" i="5" a="1"/>
  <c r="CI45" i="5" s="1"/>
  <c r="BB45" i="5" a="1"/>
  <c r="BB45" i="5" s="1"/>
  <c r="AW45" i="5" a="1"/>
  <c r="AW45" i="5" s="1"/>
  <c r="AD45" i="5" a="1"/>
  <c r="AD45" i="5" s="1"/>
  <c r="Y45" i="5" a="1"/>
  <c r="Y45" i="5" s="1"/>
  <c r="T45" i="5" a="1"/>
  <c r="T45" i="5" s="1"/>
  <c r="D45" i="5" a="1"/>
  <c r="D45" i="5" s="1"/>
  <c r="DK45" i="5" a="1"/>
  <c r="DK45" i="5" s="1"/>
  <c r="DF45" i="5" a="1"/>
  <c r="DF45" i="5" s="1"/>
  <c r="DA45" i="5" a="1"/>
  <c r="DA45" i="5" s="1"/>
  <c r="BF45" i="5" a="1"/>
  <c r="BF45" i="5" s="1"/>
  <c r="AH45" i="5" a="1"/>
  <c r="AH45" i="5" s="1"/>
  <c r="AC45" i="5" a="1"/>
  <c r="AC45" i="5" s="1"/>
  <c r="X45" i="5" a="1"/>
  <c r="X45" i="5" s="1"/>
  <c r="M45" i="5" a="1"/>
  <c r="M45" i="5" s="1"/>
  <c r="H45" i="5" a="1"/>
  <c r="H45" i="5" s="1"/>
  <c r="CL45" i="5" a="1"/>
  <c r="CL45" i="5" s="1"/>
  <c r="CG45" i="5" a="1"/>
  <c r="CG45" i="5" s="1"/>
  <c r="CB45" i="5" a="1"/>
  <c r="CB45" i="5" s="1"/>
  <c r="BK45" i="5" a="1"/>
  <c r="BK45" i="5" s="1"/>
  <c r="BE45" i="5" a="1"/>
  <c r="BE45" i="5" s="1"/>
  <c r="AZ45" i="5" a="1"/>
  <c r="AZ45" i="5" s="1"/>
  <c r="AU45" i="5" a="1"/>
  <c r="AU45" i="5" s="1"/>
  <c r="DD45" i="5" a="1"/>
  <c r="DD45" i="5" s="1"/>
  <c r="CK45" i="5" a="1"/>
  <c r="CK45" i="5" s="1"/>
  <c r="CF45" i="5" a="1"/>
  <c r="CF45" i="5" s="1"/>
  <c r="BR45" i="5" a="1"/>
  <c r="BR45" i="5" s="1"/>
  <c r="BI45" i="5" a="1"/>
  <c r="BI45" i="5" s="1"/>
  <c r="BD45" i="5" a="1"/>
  <c r="BD45" i="5" s="1"/>
  <c r="AY45" i="5" a="1"/>
  <c r="AY45" i="5" s="1"/>
  <c r="F45" i="5" a="1"/>
  <c r="F45" i="5" s="1"/>
  <c r="DI45" i="5" a="1"/>
  <c r="DI45" i="5" s="1"/>
  <c r="CE45" i="5" a="1"/>
  <c r="CE45" i="5" s="1"/>
  <c r="AX45" i="5" a="1"/>
  <c r="AX45" i="5" s="1"/>
  <c r="AS45" i="5" a="1"/>
  <c r="AS45" i="5" s="1"/>
  <c r="AK45" i="5" a="1"/>
  <c r="AK45" i="5" s="1"/>
  <c r="Z45" i="5" a="1"/>
  <c r="Z45" i="5" s="1"/>
  <c r="U45" i="5" a="1"/>
  <c r="U45" i="5" s="1"/>
  <c r="P45" i="5" a="1"/>
  <c r="P45" i="5" s="1"/>
  <c r="BQ45" i="5" a="1"/>
  <c r="BQ45" i="5" s="1"/>
  <c r="L45" i="5" a="1"/>
  <c r="L45" i="5" s="1"/>
  <c r="BL45" i="5" a="1"/>
  <c r="BL45" i="5" s="1"/>
  <c r="AL45" i="5" a="1"/>
  <c r="AL45" i="5" s="1"/>
  <c r="J45" i="5" a="1"/>
  <c r="J45" i="5" s="1"/>
  <c r="DL45" i="5" a="1"/>
  <c r="DL45" i="5" s="1"/>
  <c r="AV45" i="5" a="1"/>
  <c r="AV45" i="5" s="1"/>
  <c r="AJ45" i="5" a="1"/>
  <c r="AJ45" i="5" s="1"/>
  <c r="V45" i="5" a="1"/>
  <c r="V45" i="5" s="1"/>
  <c r="DJ45" i="5" a="1"/>
  <c r="DJ45" i="5" s="1"/>
  <c r="CH45" i="5" a="1"/>
  <c r="CH45" i="5" s="1"/>
  <c r="BH45" i="5" a="1"/>
  <c r="BH45" i="5" s="1"/>
  <c r="AT45" i="5" a="1"/>
  <c r="AT45" i="5" s="1"/>
  <c r="DH45" i="5" a="1"/>
  <c r="DH45" i="5" s="1"/>
  <c r="BG45" i="5" a="1"/>
  <c r="BG45" i="5" s="1"/>
  <c r="AG45" i="5" a="1"/>
  <c r="AG45" i="5" s="1"/>
  <c r="E45" i="5" a="1"/>
  <c r="E45" i="5" s="1"/>
  <c r="CD45" i="5" a="1"/>
  <c r="CD45" i="5" s="1"/>
  <c r="Q45" i="5" a="1"/>
  <c r="Q45" i="5" s="1"/>
  <c r="DE45" i="5" a="1"/>
  <c r="DE45" i="5" s="1"/>
  <c r="CC45" i="5" a="1"/>
  <c r="CC45" i="5" s="1"/>
  <c r="BC45" i="5" a="1"/>
  <c r="BC45" i="5" s="1"/>
  <c r="DC45" i="5" a="1"/>
  <c r="DC45" i="5" s="1"/>
  <c r="AB45" i="5" a="1"/>
  <c r="AB45" i="5" s="1"/>
  <c r="N45" i="5" a="1"/>
  <c r="N45" i="5" s="1"/>
  <c r="AL46" i="5" l="1" a="1"/>
  <c r="AL46" i="5" s="1"/>
  <c r="AH46" i="5" a="1"/>
  <c r="AH46" i="5" s="1"/>
  <c r="AD46" i="5" a="1"/>
  <c r="AD46" i="5" s="1"/>
  <c r="Z46" i="5" a="1"/>
  <c r="Z46" i="5" s="1"/>
  <c r="V46" i="5" a="1"/>
  <c r="V46" i="5" s="1"/>
  <c r="R46" i="5" a="1"/>
  <c r="R46" i="5" s="1"/>
  <c r="N46" i="5" a="1"/>
  <c r="N46" i="5" s="1"/>
  <c r="J46" i="5" a="1"/>
  <c r="J46" i="5" s="1"/>
  <c r="F46" i="5" a="1"/>
  <c r="F46" i="5" s="1"/>
  <c r="DI46" i="5" a="1"/>
  <c r="DI46" i="5" s="1"/>
  <c r="CL46" i="5" a="1"/>
  <c r="CL46" i="5" s="1"/>
  <c r="CG46" i="5" a="1"/>
  <c r="CG46" i="5" s="1"/>
  <c r="BL46" i="5" a="1"/>
  <c r="BL46" i="5" s="1"/>
  <c r="BC46" i="5" a="1"/>
  <c r="BC46" i="5" s="1"/>
  <c r="AT46" i="5" a="1"/>
  <c r="AT46" i="5" s="1"/>
  <c r="AG46" i="5" a="1"/>
  <c r="AG46" i="5" s="1"/>
  <c r="X46" i="5" a="1"/>
  <c r="X46" i="5" s="1"/>
  <c r="O46" i="5" a="1"/>
  <c r="O46" i="5" s="1"/>
  <c r="DK46" i="5" a="1"/>
  <c r="DK46" i="5" s="1"/>
  <c r="DF46" i="5" a="1"/>
  <c r="DF46" i="5" s="1"/>
  <c r="DA46" i="5" a="1"/>
  <c r="DA46" i="5" s="1"/>
  <c r="CH46" i="5" a="1"/>
  <c r="CH46" i="5" s="1"/>
  <c r="CB46" i="5" a="1"/>
  <c r="CB46" i="5" s="1"/>
  <c r="BK46" i="5" a="1"/>
  <c r="BK46" i="5" s="1"/>
  <c r="BF46" i="5" a="1"/>
  <c r="BF46" i="5" s="1"/>
  <c r="AB46" i="5" a="1"/>
  <c r="AB46" i="5" s="1"/>
  <c r="W46" i="5" a="1"/>
  <c r="W46" i="5" s="1"/>
  <c r="DJ46" i="5" a="1"/>
  <c r="DJ46" i="5" s="1"/>
  <c r="DE46" i="5" a="1"/>
  <c r="DE46" i="5" s="1"/>
  <c r="CK46" i="5" a="1"/>
  <c r="CK46" i="5" s="1"/>
  <c r="CF46" i="5" a="1"/>
  <c r="CF46" i="5" s="1"/>
  <c r="CA46" i="5" a="1"/>
  <c r="CA46" i="5" s="1"/>
  <c r="AO46" i="5" s="1"/>
  <c r="BJ46" i="5" a="1"/>
  <c r="BJ46" i="5" s="1"/>
  <c r="AK46" i="5" a="1"/>
  <c r="AK46" i="5" s="1"/>
  <c r="AF46" i="5" a="1"/>
  <c r="AF46" i="5" s="1"/>
  <c r="AA46" i="5" a="1"/>
  <c r="AA46" i="5" s="1"/>
  <c r="DD46" i="5" a="1"/>
  <c r="DD46" i="5" s="1"/>
  <c r="BI46" i="5" a="1"/>
  <c r="BI46" i="5" s="1"/>
  <c r="BD46" i="5" a="1"/>
  <c r="BD46" i="5" s="1"/>
  <c r="AY46" i="5" a="1"/>
  <c r="AY46" i="5" s="1"/>
  <c r="AS46" i="5" a="1"/>
  <c r="AS46" i="5" s="1"/>
  <c r="U46" i="5" a="1"/>
  <c r="U46" i="5" s="1"/>
  <c r="P46" i="5" a="1"/>
  <c r="P46" i="5" s="1"/>
  <c r="K46" i="5" a="1"/>
  <c r="K46" i="5" s="1"/>
  <c r="E46" i="5" a="1"/>
  <c r="E46" i="5" s="1"/>
  <c r="DH46" i="5" a="1"/>
  <c r="DH46" i="5" s="1"/>
  <c r="BQ46" i="5" a="1"/>
  <c r="BQ46" i="5" s="1"/>
  <c r="BH46" i="5" a="1"/>
  <c r="BH46" i="5" s="1"/>
  <c r="AW46" i="5" a="1"/>
  <c r="AW46" i="5" s="1"/>
  <c r="Y46" i="5" a="1"/>
  <c r="Y46" i="5" s="1"/>
  <c r="T46" i="5" a="1"/>
  <c r="T46" i="5" s="1"/>
  <c r="I46" i="5" a="1"/>
  <c r="I46" i="5" s="1"/>
  <c r="D46" i="5" a="1"/>
  <c r="D46" i="5" s="1"/>
  <c r="A47" i="5"/>
  <c r="DG46" i="5" a="1"/>
  <c r="DG46" i="5" s="1"/>
  <c r="DB46" i="5" a="1"/>
  <c r="DB46" i="5" s="1"/>
  <c r="CI46" i="5" a="1"/>
  <c r="CI46" i="5" s="1"/>
  <c r="CD46" i="5" a="1"/>
  <c r="CD46" i="5" s="1"/>
  <c r="BG46" i="5" a="1"/>
  <c r="BG46" i="5" s="1"/>
  <c r="BB46" i="5" a="1"/>
  <c r="BB46" i="5" s="1"/>
  <c r="AI46" i="5" a="1"/>
  <c r="AI46" i="5" s="1"/>
  <c r="S46" i="5" a="1"/>
  <c r="S46" i="5" s="1"/>
  <c r="AU46" i="5" a="1"/>
  <c r="AU46" i="5" s="1"/>
  <c r="AE46" i="5" a="1"/>
  <c r="AE46" i="5" s="1"/>
  <c r="Q46" i="5" a="1"/>
  <c r="Q46" i="5" s="1"/>
  <c r="C46" i="5" a="1"/>
  <c r="C46" i="5" s="1"/>
  <c r="CE46" i="5" a="1"/>
  <c r="CE46" i="5" s="1"/>
  <c r="BE46" i="5" a="1"/>
  <c r="BE46" i="5" s="1"/>
  <c r="AC46" i="5" a="1"/>
  <c r="AC46" i="5" s="1"/>
  <c r="CC46" i="5" a="1"/>
  <c r="CC46" i="5" s="1"/>
  <c r="M46" i="5" a="1"/>
  <c r="M46" i="5" s="1"/>
  <c r="DC46" i="5" a="1"/>
  <c r="DC46" i="5" s="1"/>
  <c r="BA46" i="5" a="1"/>
  <c r="BA46" i="5" s="1"/>
  <c r="L46" i="5" a="1"/>
  <c r="L46" i="5" s="1"/>
  <c r="BR46" i="5" a="1"/>
  <c r="BR46" i="5" s="1"/>
  <c r="AZ46" i="5" a="1"/>
  <c r="AZ46" i="5" s="1"/>
  <c r="AX46" i="5" a="1"/>
  <c r="AX46" i="5" s="1"/>
  <c r="AJ46" i="5" a="1"/>
  <c r="AJ46" i="5" s="1"/>
  <c r="H46" i="5" a="1"/>
  <c r="H46" i="5" s="1"/>
  <c r="DL46" i="5" a="1"/>
  <c r="DL46" i="5" s="1"/>
  <c r="CJ46" i="5" a="1"/>
  <c r="CJ46" i="5" s="1"/>
  <c r="AV46" i="5" a="1"/>
  <c r="AV46" i="5" s="1"/>
  <c r="G46" i="5" a="1"/>
  <c r="G46" i="5" s="1"/>
  <c r="DI389" i="5" a="1"/>
  <c r="DI389" i="5" s="1"/>
  <c r="DE389" i="5" a="1"/>
  <c r="DE389" i="5" s="1"/>
  <c r="DA389" i="5" a="1"/>
  <c r="DA389" i="5" s="1"/>
  <c r="CI389" i="5" a="1"/>
  <c r="CI389" i="5" s="1"/>
  <c r="CE389" i="5" a="1"/>
  <c r="CE389" i="5" s="1"/>
  <c r="CA389" i="5" a="1"/>
  <c r="CA389" i="5" s="1"/>
  <c r="AO389" i="5" s="1"/>
  <c r="BK389" i="5" a="1"/>
  <c r="BK389" i="5" s="1"/>
  <c r="BG389" i="5" a="1"/>
  <c r="BG389" i="5" s="1"/>
  <c r="BC389" i="5" a="1"/>
  <c r="BC389" i="5" s="1"/>
  <c r="AY389" i="5" a="1"/>
  <c r="AY389" i="5" s="1"/>
  <c r="AU389" i="5" a="1"/>
  <c r="AU389" i="5" s="1"/>
  <c r="DD389" i="5" a="1"/>
  <c r="DD389" i="5" s="1"/>
  <c r="CG389" i="5" a="1"/>
  <c r="CG389" i="5" s="1"/>
  <c r="BL389" i="5" a="1"/>
  <c r="BL389" i="5" s="1"/>
  <c r="AX389" i="5" a="1"/>
  <c r="AX389" i="5" s="1"/>
  <c r="AG389" i="5" a="1"/>
  <c r="AG389" i="5" s="1"/>
  <c r="X389" i="5" a="1"/>
  <c r="X389" i="5" s="1"/>
  <c r="S389" i="5" a="1"/>
  <c r="S389" i="5" s="1"/>
  <c r="J389" i="5" a="1"/>
  <c r="J389" i="5" s="1"/>
  <c r="DL389" i="5" a="1"/>
  <c r="DL389" i="5" s="1"/>
  <c r="DC389" i="5" a="1"/>
  <c r="DC389" i="5" s="1"/>
  <c r="CF389" i="5" a="1"/>
  <c r="CF389" i="5" s="1"/>
  <c r="BF389" i="5" a="1"/>
  <c r="BF389" i="5" s="1"/>
  <c r="AW389" i="5" a="1"/>
  <c r="AW389" i="5" s="1"/>
  <c r="AF389" i="5" a="1"/>
  <c r="AF389" i="5" s="1"/>
  <c r="AA389" i="5" a="1"/>
  <c r="AA389" i="5" s="1"/>
  <c r="R389" i="5" a="1"/>
  <c r="R389" i="5" s="1"/>
  <c r="I389" i="5" a="1"/>
  <c r="I389" i="5" s="1"/>
  <c r="CJ389" i="5" a="1"/>
  <c r="CJ389" i="5" s="1"/>
  <c r="CD389" i="5" a="1"/>
  <c r="CD389" i="5" s="1"/>
  <c r="AZ389" i="5" a="1"/>
  <c r="AZ389" i="5" s="1"/>
  <c r="AT389" i="5" a="1"/>
  <c r="AT389" i="5" s="1"/>
  <c r="AJ389" i="5" a="1"/>
  <c r="AJ389" i="5" s="1"/>
  <c r="AD389" i="5" a="1"/>
  <c r="AD389" i="5" s="1"/>
  <c r="L389" i="5" a="1"/>
  <c r="L389" i="5" s="1"/>
  <c r="F389" i="5" a="1"/>
  <c r="F389" i="5" s="1"/>
  <c r="DJ389" i="5" a="1"/>
  <c r="DJ389" i="5" s="1"/>
  <c r="BE389" i="5" a="1"/>
  <c r="BE389" i="5" s="1"/>
  <c r="AS389" i="5" a="1"/>
  <c r="AS389" i="5" s="1"/>
  <c r="AI389" i="5" a="1"/>
  <c r="AI389" i="5" s="1"/>
  <c r="W389" i="5" a="1"/>
  <c r="W389" i="5" s="1"/>
  <c r="Q389" i="5" a="1"/>
  <c r="Q389" i="5" s="1"/>
  <c r="K389" i="5" a="1"/>
  <c r="K389" i="5" s="1"/>
  <c r="E389" i="5" a="1"/>
  <c r="E389" i="5" s="1"/>
  <c r="DH389" i="5" a="1"/>
  <c r="DH389" i="5" s="1"/>
  <c r="DB389" i="5" a="1"/>
  <c r="DB389" i="5" s="1"/>
  <c r="CH389" i="5" a="1"/>
  <c r="CH389" i="5" s="1"/>
  <c r="CB389" i="5" a="1"/>
  <c r="CB389" i="5" s="1"/>
  <c r="BD389" i="5" a="1"/>
  <c r="BD389" i="5" s="1"/>
  <c r="AH389" i="5" a="1"/>
  <c r="AH389" i="5" s="1"/>
  <c r="AB389" i="5" a="1"/>
  <c r="AB389" i="5" s="1"/>
  <c r="P389" i="5" a="1"/>
  <c r="P389" i="5" s="1"/>
  <c r="C389" i="5" a="1"/>
  <c r="C389" i="5" s="1"/>
  <c r="DG389" i="5" a="1"/>
  <c r="DG389" i="5" s="1"/>
  <c r="BI389" i="5" a="1"/>
  <c r="BI389" i="5" s="1"/>
  <c r="U389" i="5" a="1"/>
  <c r="U389" i="5" s="1"/>
  <c r="O389" i="5" a="1"/>
  <c r="O389" i="5" s="1"/>
  <c r="DF389" i="5" a="1"/>
  <c r="DF389" i="5" s="1"/>
  <c r="BH389" i="5" a="1"/>
  <c r="BH389" i="5" s="1"/>
  <c r="V389" i="5" a="1"/>
  <c r="V389" i="5" s="1"/>
  <c r="H389" i="5" a="1"/>
  <c r="H389" i="5" s="1"/>
  <c r="CC389" i="5" a="1"/>
  <c r="CC389" i="5" s="1"/>
  <c r="AE389" i="5" a="1"/>
  <c r="AE389" i="5" s="1"/>
  <c r="T389" i="5" a="1"/>
  <c r="T389" i="5" s="1"/>
  <c r="G389" i="5" a="1"/>
  <c r="G389" i="5" s="1"/>
  <c r="A390" i="5"/>
  <c r="BR389" i="5" a="1"/>
  <c r="BR389" i="5" s="1"/>
  <c r="BB389" i="5" a="1"/>
  <c r="BB389" i="5" s="1"/>
  <c r="CL389" i="5" a="1"/>
  <c r="CL389" i="5" s="1"/>
  <c r="BA389" i="5" a="1"/>
  <c r="BA389" i="5" s="1"/>
  <c r="AC389" i="5" a="1"/>
  <c r="AC389" i="5" s="1"/>
  <c r="D389" i="5" a="1"/>
  <c r="D389" i="5" s="1"/>
  <c r="DK389" i="5" a="1"/>
  <c r="DK389" i="5" s="1"/>
  <c r="CK389" i="5" a="1"/>
  <c r="CK389" i="5" s="1"/>
  <c r="BQ389" i="5" a="1"/>
  <c r="BQ389" i="5" s="1"/>
  <c r="Z389" i="5" a="1"/>
  <c r="Z389" i="5" s="1"/>
  <c r="N389" i="5" a="1"/>
  <c r="N389" i="5" s="1"/>
  <c r="AV389" i="5" a="1"/>
  <c r="AV389" i="5" s="1"/>
  <c r="AK389" i="5" a="1"/>
  <c r="AK389" i="5" s="1"/>
  <c r="Y389" i="5" a="1"/>
  <c r="Y389" i="5" s="1"/>
  <c r="AL389" i="5" a="1"/>
  <c r="AL389" i="5" s="1"/>
  <c r="M389" i="5" a="1"/>
  <c r="M389" i="5" s="1"/>
  <c r="BJ389" i="5" a="1"/>
  <c r="BJ389" i="5" s="1"/>
  <c r="DK224" i="5" a="1"/>
  <c r="DK224" i="5" s="1"/>
  <c r="DG224" i="5" a="1"/>
  <c r="DG224" i="5" s="1"/>
  <c r="DC224" i="5" a="1"/>
  <c r="DC224" i="5" s="1"/>
  <c r="CK224" i="5" a="1"/>
  <c r="CK224" i="5" s="1"/>
  <c r="CG224" i="5" a="1"/>
  <c r="CG224" i="5" s="1"/>
  <c r="CC224" i="5" a="1"/>
  <c r="CC224" i="5" s="1"/>
  <c r="BQ224" i="5" a="1"/>
  <c r="BQ224" i="5" s="1"/>
  <c r="BI224" i="5" a="1"/>
  <c r="BI224" i="5" s="1"/>
  <c r="BE224" i="5" a="1"/>
  <c r="BE224" i="5" s="1"/>
  <c r="BA224" i="5" a="1"/>
  <c r="BA224" i="5" s="1"/>
  <c r="AW224" i="5" a="1"/>
  <c r="AW224" i="5" s="1"/>
  <c r="AS224" i="5" a="1"/>
  <c r="AS224" i="5" s="1"/>
  <c r="AK224" i="5" a="1"/>
  <c r="AK224" i="5" s="1"/>
  <c r="AG224" i="5" a="1"/>
  <c r="AG224" i="5" s="1"/>
  <c r="AC224" i="5" a="1"/>
  <c r="AC224" i="5" s="1"/>
  <c r="Y224" i="5" a="1"/>
  <c r="Y224" i="5" s="1"/>
  <c r="U224" i="5" a="1"/>
  <c r="U224" i="5" s="1"/>
  <c r="Q224" i="5" a="1"/>
  <c r="Q224" i="5" s="1"/>
  <c r="M224" i="5" a="1"/>
  <c r="M224" i="5" s="1"/>
  <c r="I224" i="5" a="1"/>
  <c r="I224" i="5" s="1"/>
  <c r="E224" i="5" a="1"/>
  <c r="E224" i="5" s="1"/>
  <c r="AL224" i="5" a="1"/>
  <c r="AL224" i="5" s="1"/>
  <c r="AF224" i="5" a="1"/>
  <c r="AF224" i="5" s="1"/>
  <c r="AA224" i="5" a="1"/>
  <c r="AA224" i="5" s="1"/>
  <c r="V224" i="5" a="1"/>
  <c r="V224" i="5" s="1"/>
  <c r="P224" i="5" a="1"/>
  <c r="P224" i="5" s="1"/>
  <c r="K224" i="5" a="1"/>
  <c r="K224" i="5" s="1"/>
  <c r="F224" i="5" a="1"/>
  <c r="F224" i="5" s="1"/>
  <c r="DJ224" i="5" a="1"/>
  <c r="DJ224" i="5" s="1"/>
  <c r="DE224" i="5" a="1"/>
  <c r="DE224" i="5" s="1"/>
  <c r="CL224" i="5" a="1"/>
  <c r="CL224" i="5" s="1"/>
  <c r="CF224" i="5" a="1"/>
  <c r="CF224" i="5" s="1"/>
  <c r="CA224" i="5" a="1"/>
  <c r="CA224" i="5" s="1"/>
  <c r="AO224" i="5" s="1"/>
  <c r="BJ224" i="5" a="1"/>
  <c r="BJ224" i="5" s="1"/>
  <c r="BD224" i="5" a="1"/>
  <c r="BD224" i="5" s="1"/>
  <c r="AY224" i="5" a="1"/>
  <c r="AY224" i="5" s="1"/>
  <c r="AT224" i="5" a="1"/>
  <c r="AT224" i="5" s="1"/>
  <c r="AJ224" i="5" a="1"/>
  <c r="AJ224" i="5" s="1"/>
  <c r="AE224" i="5" a="1"/>
  <c r="AE224" i="5" s="1"/>
  <c r="Z224" i="5" a="1"/>
  <c r="Z224" i="5" s="1"/>
  <c r="T224" i="5" a="1"/>
  <c r="T224" i="5" s="1"/>
  <c r="O224" i="5" a="1"/>
  <c r="O224" i="5" s="1"/>
  <c r="J224" i="5" a="1"/>
  <c r="J224" i="5" s="1"/>
  <c r="D224" i="5" a="1"/>
  <c r="D224" i="5" s="1"/>
  <c r="DH224" i="5" a="1"/>
  <c r="DH224" i="5" s="1"/>
  <c r="DB224" i="5" a="1"/>
  <c r="DB224" i="5" s="1"/>
  <c r="CI224" i="5" a="1"/>
  <c r="CI224" i="5" s="1"/>
  <c r="CD224" i="5" a="1"/>
  <c r="CD224" i="5" s="1"/>
  <c r="BL224" i="5" a="1"/>
  <c r="BL224" i="5" s="1"/>
  <c r="BG224" i="5" a="1"/>
  <c r="BG224" i="5" s="1"/>
  <c r="BB224" i="5" a="1"/>
  <c r="BB224" i="5" s="1"/>
  <c r="AV224" i="5" a="1"/>
  <c r="AV224" i="5" s="1"/>
  <c r="A225" i="5"/>
  <c r="AH224" i="5" a="1"/>
  <c r="AH224" i="5" s="1"/>
  <c r="AB224" i="5" a="1"/>
  <c r="AB224" i="5" s="1"/>
  <c r="W224" i="5" a="1"/>
  <c r="W224" i="5" s="1"/>
  <c r="R224" i="5" a="1"/>
  <c r="R224" i="5" s="1"/>
  <c r="L224" i="5" a="1"/>
  <c r="L224" i="5" s="1"/>
  <c r="G224" i="5" a="1"/>
  <c r="G224" i="5" s="1"/>
  <c r="DD224" i="5" a="1"/>
  <c r="DD224" i="5" s="1"/>
  <c r="CB224" i="5" a="1"/>
  <c r="CB224" i="5" s="1"/>
  <c r="X224" i="5" a="1"/>
  <c r="X224" i="5" s="1"/>
  <c r="BR224" i="5" a="1"/>
  <c r="BR224" i="5" s="1"/>
  <c r="AZ224" i="5" a="1"/>
  <c r="AZ224" i="5" s="1"/>
  <c r="H224" i="5" a="1"/>
  <c r="H224" i="5" s="1"/>
  <c r="DA224" i="5" a="1"/>
  <c r="DA224" i="5" s="1"/>
  <c r="AX224" i="5" a="1"/>
  <c r="AX224" i="5" s="1"/>
  <c r="AI224" i="5" a="1"/>
  <c r="AI224" i="5" s="1"/>
  <c r="DL224" i="5" a="1"/>
  <c r="DL224" i="5" s="1"/>
  <c r="BH224" i="5" a="1"/>
  <c r="BH224" i="5" s="1"/>
  <c r="AU224" i="5" a="1"/>
  <c r="AU224" i="5" s="1"/>
  <c r="C224" i="5" a="1"/>
  <c r="C224" i="5" s="1"/>
  <c r="DI224" i="5" a="1"/>
  <c r="DI224" i="5" s="1"/>
  <c r="CH224" i="5" a="1"/>
  <c r="CH224" i="5" s="1"/>
  <c r="AD224" i="5" a="1"/>
  <c r="AD224" i="5" s="1"/>
  <c r="CE224" i="5" a="1"/>
  <c r="CE224" i="5" s="1"/>
  <c r="BF224" i="5" a="1"/>
  <c r="BF224" i="5" s="1"/>
  <c r="N224" i="5" a="1"/>
  <c r="N224" i="5" s="1"/>
  <c r="BK224" i="5" a="1"/>
  <c r="BK224" i="5" s="1"/>
  <c r="S224" i="5" a="1"/>
  <c r="S224" i="5" s="1"/>
  <c r="BC224" i="5" a="1"/>
  <c r="BC224" i="5" s="1"/>
  <c r="DF224" i="5" a="1"/>
  <c r="DF224" i="5" s="1"/>
  <c r="CJ224" i="5" a="1"/>
  <c r="CJ224" i="5" s="1"/>
  <c r="DL461" i="5" a="1"/>
  <c r="DL461" i="5" s="1"/>
  <c r="DH461" i="5" a="1"/>
  <c r="DH461" i="5" s="1"/>
  <c r="DD461" i="5" a="1"/>
  <c r="DD461" i="5" s="1"/>
  <c r="CL461" i="5" a="1"/>
  <c r="CL461" i="5" s="1"/>
  <c r="CH461" i="5" a="1"/>
  <c r="CH461" i="5" s="1"/>
  <c r="CD461" i="5" a="1"/>
  <c r="CD461" i="5" s="1"/>
  <c r="BR461" i="5" a="1"/>
  <c r="BR461" i="5" s="1"/>
  <c r="BJ461" i="5" a="1"/>
  <c r="BJ461" i="5" s="1"/>
  <c r="BF461" i="5" a="1"/>
  <c r="BF461" i="5" s="1"/>
  <c r="BB461" i="5" a="1"/>
  <c r="BB461" i="5" s="1"/>
  <c r="AX461" i="5" a="1"/>
  <c r="AX461" i="5" s="1"/>
  <c r="AT461" i="5" a="1"/>
  <c r="AT461" i="5" s="1"/>
  <c r="DJ461" i="5" a="1"/>
  <c r="DJ461" i="5" s="1"/>
  <c r="DF461" i="5" a="1"/>
  <c r="DF461" i="5" s="1"/>
  <c r="DB461" i="5" a="1"/>
  <c r="DB461" i="5" s="1"/>
  <c r="CJ461" i="5" a="1"/>
  <c r="CJ461" i="5" s="1"/>
  <c r="CF461" i="5" a="1"/>
  <c r="CF461" i="5" s="1"/>
  <c r="CB461" i="5" a="1"/>
  <c r="CB461" i="5" s="1"/>
  <c r="BL461" i="5" a="1"/>
  <c r="BL461" i="5" s="1"/>
  <c r="BH461" i="5" a="1"/>
  <c r="BH461" i="5" s="1"/>
  <c r="BD461" i="5" a="1"/>
  <c r="BD461" i="5" s="1"/>
  <c r="AZ461" i="5" a="1"/>
  <c r="AZ461" i="5" s="1"/>
  <c r="AV461" i="5" a="1"/>
  <c r="AV461" i="5" s="1"/>
  <c r="DA461" i="5" a="1"/>
  <c r="DA461" i="5" s="1"/>
  <c r="CG461" i="5" a="1"/>
  <c r="CG461" i="5" s="1"/>
  <c r="AU461" i="5" a="1"/>
  <c r="AU461" i="5" s="1"/>
  <c r="AL461" i="5" a="1"/>
  <c r="AL461" i="5" s="1"/>
  <c r="AG461" i="5" a="1"/>
  <c r="AG461" i="5" s="1"/>
  <c r="V461" i="5" a="1"/>
  <c r="V461" i="5" s="1"/>
  <c r="Q461" i="5" a="1"/>
  <c r="Q461" i="5" s="1"/>
  <c r="F461" i="5" a="1"/>
  <c r="F461" i="5" s="1"/>
  <c r="DG461" i="5" a="1"/>
  <c r="DG461" i="5" s="1"/>
  <c r="BG461" i="5" a="1"/>
  <c r="BG461" i="5" s="1"/>
  <c r="BA461" i="5" a="1"/>
  <c r="BA461" i="5" s="1"/>
  <c r="AF461" i="5" a="1"/>
  <c r="AF461" i="5" s="1"/>
  <c r="AA461" i="5" a="1"/>
  <c r="AA461" i="5" s="1"/>
  <c r="P461" i="5" a="1"/>
  <c r="P461" i="5" s="1"/>
  <c r="K461" i="5" a="1"/>
  <c r="K461" i="5" s="1"/>
  <c r="A462" i="5"/>
  <c r="CE461" i="5" a="1"/>
  <c r="CE461" i="5" s="1"/>
  <c r="BQ461" i="5" a="1"/>
  <c r="BQ461" i="5" s="1"/>
  <c r="AK461" i="5" a="1"/>
  <c r="AK461" i="5" s="1"/>
  <c r="Z461" i="5" a="1"/>
  <c r="Z461" i="5" s="1"/>
  <c r="U461" i="5" a="1"/>
  <c r="U461" i="5" s="1"/>
  <c r="J461" i="5" a="1"/>
  <c r="J461" i="5" s="1"/>
  <c r="E461" i="5" a="1"/>
  <c r="E461" i="5" s="1"/>
  <c r="DE461" i="5" a="1"/>
  <c r="DE461" i="5" s="1"/>
  <c r="CK461" i="5" a="1"/>
  <c r="CK461" i="5" s="1"/>
  <c r="AY461" i="5" a="1"/>
  <c r="AY461" i="5" s="1"/>
  <c r="AS461" i="5" a="1"/>
  <c r="AS461" i="5" s="1"/>
  <c r="AJ461" i="5" a="1"/>
  <c r="AJ461" i="5" s="1"/>
  <c r="AE461" i="5" a="1"/>
  <c r="AE461" i="5" s="1"/>
  <c r="T461" i="5" a="1"/>
  <c r="T461" i="5" s="1"/>
  <c r="O461" i="5" a="1"/>
  <c r="O461" i="5" s="1"/>
  <c r="D461" i="5" a="1"/>
  <c r="D461" i="5" s="1"/>
  <c r="DK461" i="5" a="1"/>
  <c r="DK461" i="5" s="1"/>
  <c r="BK461" i="5" a="1"/>
  <c r="BK461" i="5" s="1"/>
  <c r="BE461" i="5" a="1"/>
  <c r="BE461" i="5" s="1"/>
  <c r="AD461" i="5" a="1"/>
  <c r="AD461" i="5" s="1"/>
  <c r="Y461" i="5" a="1"/>
  <c r="Y461" i="5" s="1"/>
  <c r="N461" i="5" a="1"/>
  <c r="N461" i="5" s="1"/>
  <c r="I461" i="5" a="1"/>
  <c r="I461" i="5" s="1"/>
  <c r="CI461" i="5" a="1"/>
  <c r="CI461" i="5" s="1"/>
  <c r="CC461" i="5" a="1"/>
  <c r="CC461" i="5" s="1"/>
  <c r="AI461" i="5" a="1"/>
  <c r="AI461" i="5" s="1"/>
  <c r="X461" i="5" a="1"/>
  <c r="X461" i="5" s="1"/>
  <c r="S461" i="5" a="1"/>
  <c r="S461" i="5" s="1"/>
  <c r="H461" i="5" a="1"/>
  <c r="H461" i="5" s="1"/>
  <c r="C461" i="5" a="1"/>
  <c r="C461" i="5" s="1"/>
  <c r="DI461" i="5" a="1"/>
  <c r="DI461" i="5" s="1"/>
  <c r="DC461" i="5" a="1"/>
  <c r="DC461" i="5" s="1"/>
  <c r="BC461" i="5" a="1"/>
  <c r="BC461" i="5" s="1"/>
  <c r="AW461" i="5" a="1"/>
  <c r="AW461" i="5" s="1"/>
  <c r="AH461" i="5" a="1"/>
  <c r="AH461" i="5" s="1"/>
  <c r="AC461" i="5" a="1"/>
  <c r="AC461" i="5" s="1"/>
  <c r="R461" i="5" a="1"/>
  <c r="R461" i="5" s="1"/>
  <c r="M461" i="5" a="1"/>
  <c r="M461" i="5" s="1"/>
  <c r="L461" i="5" a="1"/>
  <c r="L461" i="5" s="1"/>
  <c r="G461" i="5" a="1"/>
  <c r="G461" i="5" s="1"/>
  <c r="CA461" i="5" a="1"/>
  <c r="CA461" i="5" s="1"/>
  <c r="AO461" i="5" s="1"/>
  <c r="AB461" i="5" a="1"/>
  <c r="AB461" i="5" s="1"/>
  <c r="BI461" i="5" a="1"/>
  <c r="BI461" i="5" s="1"/>
  <c r="W461" i="5" a="1"/>
  <c r="W461" i="5" s="1"/>
  <c r="DL566" i="5" a="1"/>
  <c r="DL566" i="5" s="1"/>
  <c r="DH566" i="5" a="1"/>
  <c r="DH566" i="5" s="1"/>
  <c r="DD566" i="5" a="1"/>
  <c r="DD566" i="5" s="1"/>
  <c r="CL566" i="5" a="1"/>
  <c r="CL566" i="5" s="1"/>
  <c r="CH566" i="5" a="1"/>
  <c r="CH566" i="5" s="1"/>
  <c r="CD566" i="5" a="1"/>
  <c r="CD566" i="5" s="1"/>
  <c r="BR566" i="5" a="1"/>
  <c r="BR566" i="5" s="1"/>
  <c r="BJ566" i="5" a="1"/>
  <c r="BJ566" i="5" s="1"/>
  <c r="BF566" i="5" a="1"/>
  <c r="BF566" i="5" s="1"/>
  <c r="BB566" i="5" a="1"/>
  <c r="BB566" i="5" s="1"/>
  <c r="AX566" i="5" a="1"/>
  <c r="AX566" i="5" s="1"/>
  <c r="AT566" i="5" a="1"/>
  <c r="AT566" i="5" s="1"/>
  <c r="CK566" i="5" a="1"/>
  <c r="CK566" i="5" s="1"/>
  <c r="CB566" i="5" a="1"/>
  <c r="CB566" i="5" s="1"/>
  <c r="BG566" i="5" a="1"/>
  <c r="BG566" i="5" s="1"/>
  <c r="AS566" i="5" a="1"/>
  <c r="AS566" i="5" s="1"/>
  <c r="AK566" i="5" a="1"/>
  <c r="AK566" i="5" s="1"/>
  <c r="AB566" i="5" a="1"/>
  <c r="AB566" i="5" s="1"/>
  <c r="S566" i="5" a="1"/>
  <c r="S566" i="5" s="1"/>
  <c r="N566" i="5" a="1"/>
  <c r="N566" i="5" s="1"/>
  <c r="E566" i="5" a="1"/>
  <c r="E566" i="5" s="1"/>
  <c r="A567" i="5"/>
  <c r="DC566" i="5" a="1"/>
  <c r="DC566" i="5" s="1"/>
  <c r="CF566" i="5" a="1"/>
  <c r="CF566" i="5" s="1"/>
  <c r="BK566" i="5" a="1"/>
  <c r="BK566" i="5" s="1"/>
  <c r="AW566" i="5" a="1"/>
  <c r="AW566" i="5" s="1"/>
  <c r="AF566" i="5" a="1"/>
  <c r="AF566" i="5" s="1"/>
  <c r="W566" i="5" a="1"/>
  <c r="W566" i="5" s="1"/>
  <c r="R566" i="5" a="1"/>
  <c r="R566" i="5" s="1"/>
  <c r="I566" i="5" a="1"/>
  <c r="I566" i="5" s="1"/>
  <c r="DG566" i="5" a="1"/>
  <c r="DG566" i="5" s="1"/>
  <c r="CJ566" i="5" a="1"/>
  <c r="CJ566" i="5" s="1"/>
  <c r="CA566" i="5" a="1"/>
  <c r="CA566" i="5" s="1"/>
  <c r="AO566" i="5" s="1"/>
  <c r="BA566" i="5" a="1"/>
  <c r="BA566" i="5" s="1"/>
  <c r="AJ566" i="5" a="1"/>
  <c r="AJ566" i="5" s="1"/>
  <c r="AA566" i="5" a="1"/>
  <c r="AA566" i="5" s="1"/>
  <c r="V566" i="5" a="1"/>
  <c r="V566" i="5" s="1"/>
  <c r="M566" i="5" a="1"/>
  <c r="M566" i="5" s="1"/>
  <c r="D566" i="5" a="1"/>
  <c r="D566" i="5" s="1"/>
  <c r="DK566" i="5" a="1"/>
  <c r="DK566" i="5" s="1"/>
  <c r="DB566" i="5" a="1"/>
  <c r="DB566" i="5" s="1"/>
  <c r="CE566" i="5" a="1"/>
  <c r="CE566" i="5" s="1"/>
  <c r="BE566" i="5" a="1"/>
  <c r="BE566" i="5" s="1"/>
  <c r="AV566" i="5" a="1"/>
  <c r="AV566" i="5" s="1"/>
  <c r="AE566" i="5" a="1"/>
  <c r="AE566" i="5" s="1"/>
  <c r="Z566" i="5" a="1"/>
  <c r="Z566" i="5" s="1"/>
  <c r="Q566" i="5" a="1"/>
  <c r="Q566" i="5" s="1"/>
  <c r="H566" i="5" a="1"/>
  <c r="H566" i="5" s="1"/>
  <c r="DF566" i="5" a="1"/>
  <c r="DF566" i="5" s="1"/>
  <c r="CI566" i="5" a="1"/>
  <c r="CI566" i="5" s="1"/>
  <c r="BI566" i="5" a="1"/>
  <c r="BI566" i="5" s="1"/>
  <c r="AZ566" i="5" a="1"/>
  <c r="AZ566" i="5" s="1"/>
  <c r="AI566" i="5" a="1"/>
  <c r="AI566" i="5" s="1"/>
  <c r="AD566" i="5" a="1"/>
  <c r="AD566" i="5" s="1"/>
  <c r="U566" i="5" a="1"/>
  <c r="U566" i="5" s="1"/>
  <c r="L566" i="5" a="1"/>
  <c r="L566" i="5" s="1"/>
  <c r="C566" i="5" a="1"/>
  <c r="C566" i="5" s="1"/>
  <c r="BQ566" i="5" a="1"/>
  <c r="BQ566" i="5" s="1"/>
  <c r="BC566" i="5" a="1"/>
  <c r="BC566" i="5" s="1"/>
  <c r="DJ566" i="5" a="1"/>
  <c r="DJ566" i="5" s="1"/>
  <c r="AL566" i="5" a="1"/>
  <c r="AL566" i="5" s="1"/>
  <c r="Y566" i="5" a="1"/>
  <c r="Y566" i="5" s="1"/>
  <c r="O566" i="5" a="1"/>
  <c r="O566" i="5" s="1"/>
  <c r="BL566" i="5" a="1"/>
  <c r="BL566" i="5" s="1"/>
  <c r="AY566" i="5" a="1"/>
  <c r="AY566" i="5" s="1"/>
  <c r="DI566" i="5" a="1"/>
  <c r="DI566" i="5" s="1"/>
  <c r="AH566" i="5" a="1"/>
  <c r="AH566" i="5" s="1"/>
  <c r="X566" i="5" a="1"/>
  <c r="X566" i="5" s="1"/>
  <c r="K566" i="5" a="1"/>
  <c r="K566" i="5" s="1"/>
  <c r="CG566" i="5" a="1"/>
  <c r="CG566" i="5" s="1"/>
  <c r="BH566" i="5" a="1"/>
  <c r="BH566" i="5" s="1"/>
  <c r="AU566" i="5" a="1"/>
  <c r="AU566" i="5" s="1"/>
  <c r="J566" i="5" a="1"/>
  <c r="J566" i="5" s="1"/>
  <c r="BD566" i="5" a="1"/>
  <c r="BD566" i="5" s="1"/>
  <c r="AC566" i="5" a="1"/>
  <c r="AC566" i="5" s="1"/>
  <c r="DE566" i="5" a="1"/>
  <c r="DE566" i="5" s="1"/>
  <c r="T566" i="5" a="1"/>
  <c r="T566" i="5" s="1"/>
  <c r="DA566" i="5" a="1"/>
  <c r="DA566" i="5" s="1"/>
  <c r="P566" i="5" a="1"/>
  <c r="P566" i="5" s="1"/>
  <c r="G566" i="5" a="1"/>
  <c r="G566" i="5" s="1"/>
  <c r="F566" i="5" a="1"/>
  <c r="F566" i="5" s="1"/>
  <c r="CC566" i="5" a="1"/>
  <c r="CC566" i="5" s="1"/>
  <c r="AG566" i="5" a="1"/>
  <c r="AG566" i="5" s="1"/>
  <c r="DK567" i="5" l="1" a="1"/>
  <c r="DK567" i="5" s="1"/>
  <c r="DG567" i="5" a="1"/>
  <c r="DG567" i="5" s="1"/>
  <c r="DC567" i="5" a="1"/>
  <c r="DC567" i="5" s="1"/>
  <c r="CK567" i="5" a="1"/>
  <c r="CK567" i="5" s="1"/>
  <c r="CG567" i="5" a="1"/>
  <c r="CG567" i="5" s="1"/>
  <c r="CC567" i="5" a="1"/>
  <c r="CC567" i="5" s="1"/>
  <c r="BQ567" i="5" a="1"/>
  <c r="BQ567" i="5" s="1"/>
  <c r="BI567" i="5" a="1"/>
  <c r="BI567" i="5" s="1"/>
  <c r="BE567" i="5" a="1"/>
  <c r="BE567" i="5" s="1"/>
  <c r="BA567" i="5" a="1"/>
  <c r="BA567" i="5" s="1"/>
  <c r="AW567" i="5" a="1"/>
  <c r="AW567" i="5" s="1"/>
  <c r="AS567" i="5" a="1"/>
  <c r="AS567" i="5" s="1"/>
  <c r="DJ567" i="5" a="1"/>
  <c r="DJ567" i="5" s="1"/>
  <c r="DA567" i="5" a="1"/>
  <c r="DA567" i="5" s="1"/>
  <c r="CD567" i="5" a="1"/>
  <c r="CD567" i="5" s="1"/>
  <c r="BD567" i="5" a="1"/>
  <c r="BD567" i="5" s="1"/>
  <c r="AU567" i="5" a="1"/>
  <c r="AU567" i="5" s="1"/>
  <c r="AD567" i="5" a="1"/>
  <c r="AD567" i="5" s="1"/>
  <c r="Y567" i="5" a="1"/>
  <c r="Y567" i="5" s="1"/>
  <c r="P567" i="5" a="1"/>
  <c r="P567" i="5" s="1"/>
  <c r="G567" i="5" a="1"/>
  <c r="G567" i="5" s="1"/>
  <c r="DE567" i="5" a="1"/>
  <c r="DE567" i="5" s="1"/>
  <c r="CH567" i="5" a="1"/>
  <c r="CH567" i="5" s="1"/>
  <c r="BH567" i="5" a="1"/>
  <c r="BH567" i="5" s="1"/>
  <c r="AY567" i="5" a="1"/>
  <c r="AY567" i="5" s="1"/>
  <c r="AH567" i="5" a="1"/>
  <c r="AH567" i="5" s="1"/>
  <c r="AC567" i="5" a="1"/>
  <c r="AC567" i="5" s="1"/>
  <c r="T567" i="5" a="1"/>
  <c r="T567" i="5" s="1"/>
  <c r="K567" i="5" a="1"/>
  <c r="K567" i="5" s="1"/>
  <c r="DI567" i="5" a="1"/>
  <c r="DI567" i="5" s="1"/>
  <c r="CL567" i="5" a="1"/>
  <c r="CL567" i="5" s="1"/>
  <c r="BL567" i="5" a="1"/>
  <c r="BL567" i="5" s="1"/>
  <c r="BC567" i="5" a="1"/>
  <c r="BC567" i="5" s="1"/>
  <c r="AT567" i="5" a="1"/>
  <c r="AT567" i="5" s="1"/>
  <c r="AL567" i="5" a="1"/>
  <c r="AL567" i="5" s="1"/>
  <c r="AG567" i="5" a="1"/>
  <c r="AG567" i="5" s="1"/>
  <c r="X567" i="5" a="1"/>
  <c r="X567" i="5" s="1"/>
  <c r="O567" i="5" a="1"/>
  <c r="O567" i="5" s="1"/>
  <c r="F567" i="5" a="1"/>
  <c r="F567" i="5" s="1"/>
  <c r="DD567" i="5" a="1"/>
  <c r="DD567" i="5" s="1"/>
  <c r="CB567" i="5" a="1"/>
  <c r="CB567" i="5" s="1"/>
  <c r="BG567" i="5" a="1"/>
  <c r="BG567" i="5" s="1"/>
  <c r="AX567" i="5" a="1"/>
  <c r="AX567" i="5" s="1"/>
  <c r="AK567" i="5" a="1"/>
  <c r="AK567" i="5" s="1"/>
  <c r="AB567" i="5" a="1"/>
  <c r="AB567" i="5" s="1"/>
  <c r="S567" i="5" a="1"/>
  <c r="S567" i="5" s="1"/>
  <c r="J567" i="5" a="1"/>
  <c r="J567" i="5" s="1"/>
  <c r="E567" i="5" a="1"/>
  <c r="E567" i="5" s="1"/>
  <c r="A568" i="5"/>
  <c r="DH567" i="5" a="1"/>
  <c r="DH567" i="5" s="1"/>
  <c r="CF567" i="5" a="1"/>
  <c r="CF567" i="5" s="1"/>
  <c r="BK567" i="5" a="1"/>
  <c r="BK567" i="5" s="1"/>
  <c r="BB567" i="5" a="1"/>
  <c r="BB567" i="5" s="1"/>
  <c r="AF567" i="5" a="1"/>
  <c r="AF567" i="5" s="1"/>
  <c r="W567" i="5" a="1"/>
  <c r="W567" i="5" s="1"/>
  <c r="N567" i="5" a="1"/>
  <c r="N567" i="5" s="1"/>
  <c r="I567" i="5" a="1"/>
  <c r="I567" i="5" s="1"/>
  <c r="AZ567" i="5" a="1"/>
  <c r="AZ567" i="5" s="1"/>
  <c r="M567" i="5" a="1"/>
  <c r="M567" i="5" s="1"/>
  <c r="C567" i="5" a="1"/>
  <c r="C567" i="5" s="1"/>
  <c r="CI567" i="5" a="1"/>
  <c r="CI567" i="5" s="1"/>
  <c r="BJ567" i="5" a="1"/>
  <c r="BJ567" i="5" s="1"/>
  <c r="AJ567" i="5" a="1"/>
  <c r="AJ567" i="5" s="1"/>
  <c r="Z567" i="5" a="1"/>
  <c r="Z567" i="5" s="1"/>
  <c r="AV567" i="5" a="1"/>
  <c r="AV567" i="5" s="1"/>
  <c r="L567" i="5" a="1"/>
  <c r="L567" i="5" s="1"/>
  <c r="DF567" i="5" a="1"/>
  <c r="DF567" i="5" s="1"/>
  <c r="CE567" i="5" a="1"/>
  <c r="CE567" i="5" s="1"/>
  <c r="BF567" i="5" a="1"/>
  <c r="BF567" i="5" s="1"/>
  <c r="AI567" i="5" a="1"/>
  <c r="AI567" i="5" s="1"/>
  <c r="V567" i="5" a="1"/>
  <c r="V567" i="5" s="1"/>
  <c r="U567" i="5" a="1"/>
  <c r="U567" i="5" s="1"/>
  <c r="H567" i="5" a="1"/>
  <c r="H567" i="5" s="1"/>
  <c r="BR567" i="5" a="1"/>
  <c r="BR567" i="5" s="1"/>
  <c r="AE567" i="5" a="1"/>
  <c r="AE567" i="5" s="1"/>
  <c r="DL567" i="5" a="1"/>
  <c r="DL567" i="5" s="1"/>
  <c r="AA567" i="5" a="1"/>
  <c r="AA567" i="5" s="1"/>
  <c r="DB567" i="5" a="1"/>
  <c r="DB567" i="5" s="1"/>
  <c r="R567" i="5" a="1"/>
  <c r="R567" i="5" s="1"/>
  <c r="Q567" i="5" a="1"/>
  <c r="Q567" i="5" s="1"/>
  <c r="CA567" i="5" a="1"/>
  <c r="CA567" i="5" s="1"/>
  <c r="AO567" i="5" s="1"/>
  <c r="D567" i="5" a="1"/>
  <c r="D567" i="5" s="1"/>
  <c r="CJ567" i="5" a="1"/>
  <c r="CJ567" i="5" s="1"/>
  <c r="DK462" i="5" a="1"/>
  <c r="DK462" i="5" s="1"/>
  <c r="DG462" i="5" a="1"/>
  <c r="DG462" i="5" s="1"/>
  <c r="DC462" i="5" a="1"/>
  <c r="DC462" i="5" s="1"/>
  <c r="CK462" i="5" a="1"/>
  <c r="CK462" i="5" s="1"/>
  <c r="CG462" i="5" a="1"/>
  <c r="CG462" i="5" s="1"/>
  <c r="CC462" i="5" a="1"/>
  <c r="CC462" i="5" s="1"/>
  <c r="BQ462" i="5" a="1"/>
  <c r="BQ462" i="5" s="1"/>
  <c r="BI462" i="5" a="1"/>
  <c r="BI462" i="5" s="1"/>
  <c r="BE462" i="5" a="1"/>
  <c r="BE462" i="5" s="1"/>
  <c r="BA462" i="5" a="1"/>
  <c r="BA462" i="5" s="1"/>
  <c r="AW462" i="5" a="1"/>
  <c r="AW462" i="5" s="1"/>
  <c r="AS462" i="5" a="1"/>
  <c r="AS462" i="5" s="1"/>
  <c r="DJ462" i="5" a="1"/>
  <c r="DJ462" i="5" s="1"/>
  <c r="DF462" i="5" a="1"/>
  <c r="DF462" i="5" s="1"/>
  <c r="DB462" i="5" a="1"/>
  <c r="DB462" i="5" s="1"/>
  <c r="CJ462" i="5" a="1"/>
  <c r="CJ462" i="5" s="1"/>
  <c r="CF462" i="5" a="1"/>
  <c r="CF462" i="5" s="1"/>
  <c r="CB462" i="5" a="1"/>
  <c r="CB462" i="5" s="1"/>
  <c r="BL462" i="5" a="1"/>
  <c r="BL462" i="5" s="1"/>
  <c r="BH462" i="5" a="1"/>
  <c r="BH462" i="5" s="1"/>
  <c r="BD462" i="5" a="1"/>
  <c r="BD462" i="5" s="1"/>
  <c r="AZ462" i="5" a="1"/>
  <c r="AZ462" i="5" s="1"/>
  <c r="AV462" i="5" a="1"/>
  <c r="AV462" i="5" s="1"/>
  <c r="DI462" i="5" a="1"/>
  <c r="DI462" i="5" s="1"/>
  <c r="DE462" i="5" a="1"/>
  <c r="DE462" i="5" s="1"/>
  <c r="DA462" i="5" a="1"/>
  <c r="DA462" i="5" s="1"/>
  <c r="CI462" i="5" a="1"/>
  <c r="CI462" i="5" s="1"/>
  <c r="CE462" i="5" a="1"/>
  <c r="CE462" i="5" s="1"/>
  <c r="CA462" i="5" a="1"/>
  <c r="CA462" i="5" s="1"/>
  <c r="AO462" i="5" s="1"/>
  <c r="BK462" i="5" a="1"/>
  <c r="BK462" i="5" s="1"/>
  <c r="BG462" i="5" a="1"/>
  <c r="BG462" i="5" s="1"/>
  <c r="BC462" i="5" a="1"/>
  <c r="BC462" i="5" s="1"/>
  <c r="AY462" i="5" a="1"/>
  <c r="AY462" i="5" s="1"/>
  <c r="AU462" i="5" a="1"/>
  <c r="AU462" i="5" s="1"/>
  <c r="A463" i="5"/>
  <c r="AI462" i="5" a="1"/>
  <c r="AI462" i="5" s="1"/>
  <c r="AE462" i="5" a="1"/>
  <c r="AE462" i="5" s="1"/>
  <c r="AA462" i="5" a="1"/>
  <c r="AA462" i="5" s="1"/>
  <c r="W462" i="5" a="1"/>
  <c r="W462" i="5" s="1"/>
  <c r="S462" i="5" a="1"/>
  <c r="S462" i="5" s="1"/>
  <c r="O462" i="5" a="1"/>
  <c r="O462" i="5" s="1"/>
  <c r="K462" i="5" a="1"/>
  <c r="K462" i="5" s="1"/>
  <c r="G462" i="5" a="1"/>
  <c r="G462" i="5" s="1"/>
  <c r="C462" i="5" a="1"/>
  <c r="C462" i="5" s="1"/>
  <c r="DL462" i="5" a="1"/>
  <c r="DL462" i="5" s="1"/>
  <c r="DH462" i="5" a="1"/>
  <c r="DH462" i="5" s="1"/>
  <c r="DD462" i="5" a="1"/>
  <c r="DD462" i="5" s="1"/>
  <c r="AH462" i="5" a="1"/>
  <c r="AH462" i="5" s="1"/>
  <c r="Z462" i="5" a="1"/>
  <c r="Z462" i="5" s="1"/>
  <c r="R462" i="5" a="1"/>
  <c r="R462" i="5" s="1"/>
  <c r="J462" i="5" a="1"/>
  <c r="J462" i="5" s="1"/>
  <c r="D462" i="5" a="1"/>
  <c r="D462" i="5" s="1"/>
  <c r="AG462" i="5" a="1"/>
  <c r="AG462" i="5" s="1"/>
  <c r="Y462" i="5" a="1"/>
  <c r="Y462" i="5" s="1"/>
  <c r="Q462" i="5" a="1"/>
  <c r="Q462" i="5" s="1"/>
  <c r="I462" i="5" a="1"/>
  <c r="I462" i="5" s="1"/>
  <c r="CH462" i="5" a="1"/>
  <c r="CH462" i="5" s="1"/>
  <c r="BR462" i="5" a="1"/>
  <c r="BR462" i="5" s="1"/>
  <c r="BF462" i="5" a="1"/>
  <c r="BF462" i="5" s="1"/>
  <c r="AX462" i="5" a="1"/>
  <c r="AX462" i="5" s="1"/>
  <c r="AF462" i="5" a="1"/>
  <c r="AF462" i="5" s="1"/>
  <c r="X462" i="5" a="1"/>
  <c r="X462" i="5" s="1"/>
  <c r="P462" i="5" a="1"/>
  <c r="P462" i="5" s="1"/>
  <c r="H462" i="5" a="1"/>
  <c r="H462" i="5" s="1"/>
  <c r="AL462" i="5" a="1"/>
  <c r="AL462" i="5" s="1"/>
  <c r="AD462" i="5" a="1"/>
  <c r="AD462" i="5" s="1"/>
  <c r="V462" i="5" a="1"/>
  <c r="V462" i="5" s="1"/>
  <c r="N462" i="5" a="1"/>
  <c r="N462" i="5" s="1"/>
  <c r="AK462" i="5" a="1"/>
  <c r="AK462" i="5" s="1"/>
  <c r="AC462" i="5" a="1"/>
  <c r="AC462" i="5" s="1"/>
  <c r="U462" i="5" a="1"/>
  <c r="U462" i="5" s="1"/>
  <c r="M462" i="5" a="1"/>
  <c r="M462" i="5" s="1"/>
  <c r="F462" i="5" a="1"/>
  <c r="F462" i="5" s="1"/>
  <c r="CL462" i="5" a="1"/>
  <c r="CL462" i="5" s="1"/>
  <c r="CD462" i="5" a="1"/>
  <c r="CD462" i="5" s="1"/>
  <c r="BJ462" i="5" a="1"/>
  <c r="BJ462" i="5" s="1"/>
  <c r="BB462" i="5" a="1"/>
  <c r="BB462" i="5" s="1"/>
  <c r="AT462" i="5" a="1"/>
  <c r="AT462" i="5" s="1"/>
  <c r="AJ462" i="5" a="1"/>
  <c r="AJ462" i="5" s="1"/>
  <c r="AB462" i="5" a="1"/>
  <c r="AB462" i="5" s="1"/>
  <c r="T462" i="5" a="1"/>
  <c r="T462" i="5" s="1"/>
  <c r="L462" i="5" a="1"/>
  <c r="L462" i="5" s="1"/>
  <c r="E462" i="5" a="1"/>
  <c r="E462" i="5" s="1"/>
  <c r="DJ225" i="5" a="1"/>
  <c r="DJ225" i="5" s="1"/>
  <c r="DF225" i="5" a="1"/>
  <c r="DF225" i="5" s="1"/>
  <c r="DB225" i="5" a="1"/>
  <c r="DB225" i="5" s="1"/>
  <c r="CJ225" i="5" a="1"/>
  <c r="CJ225" i="5" s="1"/>
  <c r="CF225" i="5" a="1"/>
  <c r="CF225" i="5" s="1"/>
  <c r="CB225" i="5" a="1"/>
  <c r="CB225" i="5" s="1"/>
  <c r="BL225" i="5" a="1"/>
  <c r="BL225" i="5" s="1"/>
  <c r="BH225" i="5" a="1"/>
  <c r="BH225" i="5" s="1"/>
  <c r="BD225" i="5" a="1"/>
  <c r="BD225" i="5" s="1"/>
  <c r="AZ225" i="5" a="1"/>
  <c r="AZ225" i="5" s="1"/>
  <c r="AV225" i="5" a="1"/>
  <c r="AV225" i="5" s="1"/>
  <c r="AJ225" i="5" a="1"/>
  <c r="AJ225" i="5" s="1"/>
  <c r="AF225" i="5" a="1"/>
  <c r="AF225" i="5" s="1"/>
  <c r="AB225" i="5" a="1"/>
  <c r="AB225" i="5" s="1"/>
  <c r="X225" i="5" a="1"/>
  <c r="X225" i="5" s="1"/>
  <c r="T225" i="5" a="1"/>
  <c r="T225" i="5" s="1"/>
  <c r="P225" i="5" a="1"/>
  <c r="P225" i="5" s="1"/>
  <c r="L225" i="5" a="1"/>
  <c r="L225" i="5" s="1"/>
  <c r="H225" i="5" a="1"/>
  <c r="H225" i="5" s="1"/>
  <c r="D225" i="5" a="1"/>
  <c r="D225" i="5" s="1"/>
  <c r="DK225" i="5" a="1"/>
  <c r="DK225" i="5" s="1"/>
  <c r="DE225" i="5" a="1"/>
  <c r="DE225" i="5" s="1"/>
  <c r="CL225" i="5" a="1"/>
  <c r="CL225" i="5" s="1"/>
  <c r="CG225" i="5" a="1"/>
  <c r="CG225" i="5" s="1"/>
  <c r="CA225" i="5" a="1"/>
  <c r="CA225" i="5" s="1"/>
  <c r="AO225" i="5" s="1"/>
  <c r="BJ225" i="5" a="1"/>
  <c r="BJ225" i="5" s="1"/>
  <c r="BE225" i="5" a="1"/>
  <c r="BE225" i="5" s="1"/>
  <c r="AY225" i="5" a="1"/>
  <c r="AY225" i="5" s="1"/>
  <c r="AT225" i="5" a="1"/>
  <c r="AT225" i="5" s="1"/>
  <c r="AL225" i="5" a="1"/>
  <c r="AL225" i="5" s="1"/>
  <c r="AG225" i="5" a="1"/>
  <c r="AG225" i="5" s="1"/>
  <c r="AA225" i="5" a="1"/>
  <c r="AA225" i="5" s="1"/>
  <c r="V225" i="5" a="1"/>
  <c r="V225" i="5" s="1"/>
  <c r="Q225" i="5" a="1"/>
  <c r="Q225" i="5" s="1"/>
  <c r="K225" i="5" a="1"/>
  <c r="K225" i="5" s="1"/>
  <c r="F225" i="5" a="1"/>
  <c r="F225" i="5" s="1"/>
  <c r="DI225" i="5" a="1"/>
  <c r="DI225" i="5" s="1"/>
  <c r="DD225" i="5" a="1"/>
  <c r="DD225" i="5" s="1"/>
  <c r="CK225" i="5" a="1"/>
  <c r="CK225" i="5" s="1"/>
  <c r="CE225" i="5" a="1"/>
  <c r="CE225" i="5" s="1"/>
  <c r="BR225" i="5" a="1"/>
  <c r="BR225" i="5" s="1"/>
  <c r="BI225" i="5" a="1"/>
  <c r="BI225" i="5" s="1"/>
  <c r="BC225" i="5" a="1"/>
  <c r="BC225" i="5" s="1"/>
  <c r="AX225" i="5" a="1"/>
  <c r="AX225" i="5" s="1"/>
  <c r="AS225" i="5" a="1"/>
  <c r="AS225" i="5" s="1"/>
  <c r="AK225" i="5" a="1"/>
  <c r="AK225" i="5" s="1"/>
  <c r="AE225" i="5" a="1"/>
  <c r="AE225" i="5" s="1"/>
  <c r="Z225" i="5" a="1"/>
  <c r="Z225" i="5" s="1"/>
  <c r="U225" i="5" a="1"/>
  <c r="U225" i="5" s="1"/>
  <c r="O225" i="5" a="1"/>
  <c r="O225" i="5" s="1"/>
  <c r="J225" i="5" a="1"/>
  <c r="J225" i="5" s="1"/>
  <c r="E225" i="5" a="1"/>
  <c r="E225" i="5" s="1"/>
  <c r="A226" i="5"/>
  <c r="DL225" i="5" a="1"/>
  <c r="DL225" i="5" s="1"/>
  <c r="DG225" i="5" a="1"/>
  <c r="DG225" i="5" s="1"/>
  <c r="DA225" i="5" a="1"/>
  <c r="DA225" i="5" s="1"/>
  <c r="CH225" i="5" a="1"/>
  <c r="CH225" i="5" s="1"/>
  <c r="CC225" i="5" a="1"/>
  <c r="CC225" i="5" s="1"/>
  <c r="BK225" i="5" a="1"/>
  <c r="BK225" i="5" s="1"/>
  <c r="BF225" i="5" a="1"/>
  <c r="BF225" i="5" s="1"/>
  <c r="BA225" i="5" a="1"/>
  <c r="BA225" i="5" s="1"/>
  <c r="AU225" i="5" a="1"/>
  <c r="AU225" i="5" s="1"/>
  <c r="AH225" i="5" a="1"/>
  <c r="AH225" i="5" s="1"/>
  <c r="AC225" i="5" a="1"/>
  <c r="AC225" i="5" s="1"/>
  <c r="W225" i="5" a="1"/>
  <c r="W225" i="5" s="1"/>
  <c r="R225" i="5" a="1"/>
  <c r="R225" i="5" s="1"/>
  <c r="M225" i="5" a="1"/>
  <c r="M225" i="5" s="1"/>
  <c r="G225" i="5" a="1"/>
  <c r="G225" i="5" s="1"/>
  <c r="BQ225" i="5" a="1"/>
  <c r="BQ225" i="5" s="1"/>
  <c r="I225" i="5" a="1"/>
  <c r="I225" i="5" s="1"/>
  <c r="AW225" i="5" a="1"/>
  <c r="AW225" i="5" s="1"/>
  <c r="AI225" i="5" a="1"/>
  <c r="AI225" i="5" s="1"/>
  <c r="CI225" i="5" a="1"/>
  <c r="CI225" i="5" s="1"/>
  <c r="S225" i="5" a="1"/>
  <c r="S225" i="5" s="1"/>
  <c r="DH225" i="5" a="1"/>
  <c r="DH225" i="5" s="1"/>
  <c r="AD225" i="5" a="1"/>
  <c r="AD225" i="5" s="1"/>
  <c r="CD225" i="5" a="1"/>
  <c r="CD225" i="5" s="1"/>
  <c r="N225" i="5" a="1"/>
  <c r="N225" i="5" s="1"/>
  <c r="BB225" i="5" a="1"/>
  <c r="BB225" i="5" s="1"/>
  <c r="BG225" i="5" a="1"/>
  <c r="BG225" i="5" s="1"/>
  <c r="Y225" i="5" a="1"/>
  <c r="Y225" i="5" s="1"/>
  <c r="C225" i="5" a="1"/>
  <c r="C225" i="5" s="1"/>
  <c r="DC225" i="5" a="1"/>
  <c r="DC225" i="5" s="1"/>
  <c r="DL390" i="5" a="1"/>
  <c r="DL390" i="5" s="1"/>
  <c r="DH390" i="5" a="1"/>
  <c r="DH390" i="5" s="1"/>
  <c r="DD390" i="5" a="1"/>
  <c r="DD390" i="5" s="1"/>
  <c r="CL390" i="5" a="1"/>
  <c r="CL390" i="5" s="1"/>
  <c r="CH390" i="5" a="1"/>
  <c r="CH390" i="5" s="1"/>
  <c r="CD390" i="5" a="1"/>
  <c r="CD390" i="5" s="1"/>
  <c r="BR390" i="5" a="1"/>
  <c r="BR390" i="5" s="1"/>
  <c r="BJ390" i="5" a="1"/>
  <c r="BJ390" i="5" s="1"/>
  <c r="BF390" i="5" a="1"/>
  <c r="BF390" i="5" s="1"/>
  <c r="BB390" i="5" a="1"/>
  <c r="BB390" i="5" s="1"/>
  <c r="AX390" i="5" a="1"/>
  <c r="AX390" i="5" s="1"/>
  <c r="AT390" i="5" a="1"/>
  <c r="AT390" i="5" s="1"/>
  <c r="DF390" i="5" a="1"/>
  <c r="DF390" i="5" s="1"/>
  <c r="CI390" i="5" a="1"/>
  <c r="CI390" i="5" s="1"/>
  <c r="BI390" i="5" a="1"/>
  <c r="BI390" i="5" s="1"/>
  <c r="AZ390" i="5" a="1"/>
  <c r="AZ390" i="5" s="1"/>
  <c r="AI390" i="5" a="1"/>
  <c r="AI390" i="5" s="1"/>
  <c r="AD390" i="5" a="1"/>
  <c r="AD390" i="5" s="1"/>
  <c r="U390" i="5" a="1"/>
  <c r="U390" i="5" s="1"/>
  <c r="L390" i="5" a="1"/>
  <c r="L390" i="5" s="1"/>
  <c r="C390" i="5" a="1"/>
  <c r="C390" i="5" s="1"/>
  <c r="DE390" i="5" a="1"/>
  <c r="DE390" i="5" s="1"/>
  <c r="CC390" i="5" a="1"/>
  <c r="CC390" i="5" s="1"/>
  <c r="BH390" i="5" a="1"/>
  <c r="BH390" i="5" s="1"/>
  <c r="AY390" i="5" a="1"/>
  <c r="AY390" i="5" s="1"/>
  <c r="AL390" i="5" a="1"/>
  <c r="AL390" i="5" s="1"/>
  <c r="AC390" i="5" a="1"/>
  <c r="AC390" i="5" s="1"/>
  <c r="T390" i="5" a="1"/>
  <c r="T390" i="5" s="1"/>
  <c r="K390" i="5" a="1"/>
  <c r="K390" i="5" s="1"/>
  <c r="F390" i="5" a="1"/>
  <c r="F390" i="5" s="1"/>
  <c r="DK390" i="5" a="1"/>
  <c r="DK390" i="5" s="1"/>
  <c r="CE390" i="5" a="1"/>
  <c r="CE390" i="5" s="1"/>
  <c r="BL390" i="5" a="1"/>
  <c r="BL390" i="5" s="1"/>
  <c r="AE390" i="5" a="1"/>
  <c r="AE390" i="5" s="1"/>
  <c r="X390" i="5" a="1"/>
  <c r="X390" i="5" s="1"/>
  <c r="R390" i="5" a="1"/>
  <c r="R390" i="5" s="1"/>
  <c r="DJ390" i="5" a="1"/>
  <c r="DJ390" i="5" s="1"/>
  <c r="CJ390" i="5" a="1"/>
  <c r="CJ390" i="5" s="1"/>
  <c r="AS390" i="5" a="1"/>
  <c r="AS390" i="5" s="1"/>
  <c r="AJ390" i="5" a="1"/>
  <c r="AJ390" i="5" s="1"/>
  <c r="E390" i="5" a="1"/>
  <c r="E390" i="5" s="1"/>
  <c r="CB390" i="5" a="1"/>
  <c r="CB390" i="5" s="1"/>
  <c r="BD390" i="5" a="1"/>
  <c r="BD390" i="5" s="1"/>
  <c r="AH390" i="5" a="1"/>
  <c r="AH390" i="5" s="1"/>
  <c r="AB390" i="5" a="1"/>
  <c r="AB390" i="5" s="1"/>
  <c r="V390" i="5" a="1"/>
  <c r="V390" i="5" s="1"/>
  <c r="P390" i="5" a="1"/>
  <c r="P390" i="5" s="1"/>
  <c r="D390" i="5" a="1"/>
  <c r="D390" i="5" s="1"/>
  <c r="DB390" i="5" a="1"/>
  <c r="DB390" i="5" s="1"/>
  <c r="CG390" i="5" a="1"/>
  <c r="CG390" i="5" s="1"/>
  <c r="BC390" i="5" a="1"/>
  <c r="BC390" i="5" s="1"/>
  <c r="AW390" i="5" a="1"/>
  <c r="AW390" i="5" s="1"/>
  <c r="AG390" i="5" a="1"/>
  <c r="AG390" i="5" s="1"/>
  <c r="O390" i="5" a="1"/>
  <c r="O390" i="5" s="1"/>
  <c r="I390" i="5" a="1"/>
  <c r="I390" i="5" s="1"/>
  <c r="BG390" i="5" a="1"/>
  <c r="BG390" i="5" s="1"/>
  <c r="AU390" i="5" a="1"/>
  <c r="AU390" i="5" s="1"/>
  <c r="AF390" i="5" a="1"/>
  <c r="AF390" i="5" s="1"/>
  <c r="H390" i="5" a="1"/>
  <c r="H390" i="5" s="1"/>
  <c r="DC390" i="5" a="1"/>
  <c r="DC390" i="5" s="1"/>
  <c r="BE390" i="5" a="1"/>
  <c r="BE390" i="5" s="1"/>
  <c r="S390" i="5" a="1"/>
  <c r="S390" i="5" s="1"/>
  <c r="G390" i="5" a="1"/>
  <c r="G390" i="5" s="1"/>
  <c r="DA390" i="5" a="1"/>
  <c r="DA390" i="5" s="1"/>
  <c r="CA390" i="5" a="1"/>
  <c r="CA390" i="5" s="1"/>
  <c r="AO390" i="5" s="1"/>
  <c r="Q390" i="5" a="1"/>
  <c r="Q390" i="5" s="1"/>
  <c r="A391" i="5"/>
  <c r="AA390" i="5" a="1"/>
  <c r="AA390" i="5" s="1"/>
  <c r="N390" i="5" a="1"/>
  <c r="N390" i="5" s="1"/>
  <c r="CK390" i="5" a="1"/>
  <c r="CK390" i="5" s="1"/>
  <c r="BQ390" i="5" a="1"/>
  <c r="BQ390" i="5" s="1"/>
  <c r="BA390" i="5" a="1"/>
  <c r="BA390" i="5" s="1"/>
  <c r="Z390" i="5" a="1"/>
  <c r="Z390" i="5" s="1"/>
  <c r="DI390" i="5" a="1"/>
  <c r="DI390" i="5" s="1"/>
  <c r="BK390" i="5" a="1"/>
  <c r="BK390" i="5" s="1"/>
  <c r="AK390" i="5" a="1"/>
  <c r="AK390" i="5" s="1"/>
  <c r="Y390" i="5" a="1"/>
  <c r="Y390" i="5" s="1"/>
  <c r="M390" i="5" a="1"/>
  <c r="M390" i="5" s="1"/>
  <c r="CF390" i="5" a="1"/>
  <c r="CF390" i="5" s="1"/>
  <c r="AV390" i="5" a="1"/>
  <c r="AV390" i="5" s="1"/>
  <c r="W390" i="5" a="1"/>
  <c r="W390" i="5" s="1"/>
  <c r="DG390" i="5" a="1"/>
  <c r="DG390" i="5" s="1"/>
  <c r="J390" i="5" a="1"/>
  <c r="J390" i="5" s="1"/>
  <c r="AK47" i="5" a="1"/>
  <c r="AK47" i="5" s="1"/>
  <c r="AG47" i="5" a="1"/>
  <c r="AG47" i="5" s="1"/>
  <c r="AC47" i="5" a="1"/>
  <c r="AC47" i="5" s="1"/>
  <c r="Y47" i="5" a="1"/>
  <c r="Y47" i="5" s="1"/>
  <c r="U47" i="5" a="1"/>
  <c r="U47" i="5" s="1"/>
  <c r="Q47" i="5" a="1"/>
  <c r="Q47" i="5" s="1"/>
  <c r="M47" i="5" a="1"/>
  <c r="M47" i="5" s="1"/>
  <c r="I47" i="5" a="1"/>
  <c r="I47" i="5" s="1"/>
  <c r="E47" i="5" a="1"/>
  <c r="E47" i="5" s="1"/>
  <c r="DK47" i="5" a="1"/>
  <c r="DK47" i="5" s="1"/>
  <c r="DF47" i="5" a="1"/>
  <c r="DF47" i="5" s="1"/>
  <c r="CI47" i="5" a="1"/>
  <c r="CI47" i="5" s="1"/>
  <c r="BR47" i="5" a="1"/>
  <c r="BR47" i="5" s="1"/>
  <c r="BE47" i="5" a="1"/>
  <c r="BE47" i="5" s="1"/>
  <c r="AZ47" i="5" a="1"/>
  <c r="AZ47" i="5" s="1"/>
  <c r="AI47" i="5" a="1"/>
  <c r="AI47" i="5" s="1"/>
  <c r="Z47" i="5" a="1"/>
  <c r="Z47" i="5" s="1"/>
  <c r="L47" i="5" a="1"/>
  <c r="L47" i="5" s="1"/>
  <c r="C47" i="5" a="1"/>
  <c r="C47" i="5" s="1"/>
  <c r="CF47" i="5" a="1"/>
  <c r="CF47" i="5" s="1"/>
  <c r="CA47" i="5" a="1"/>
  <c r="CA47" i="5" s="1"/>
  <c r="AO47" i="5" s="1"/>
  <c r="BJ47" i="5" a="1"/>
  <c r="BJ47" i="5" s="1"/>
  <c r="BD47" i="5" a="1"/>
  <c r="BD47" i="5" s="1"/>
  <c r="AY47" i="5" a="1"/>
  <c r="AY47" i="5" s="1"/>
  <c r="AT47" i="5" a="1"/>
  <c r="AT47" i="5" s="1"/>
  <c r="AF47" i="5" a="1"/>
  <c r="AF47" i="5" s="1"/>
  <c r="AA47" i="5" a="1"/>
  <c r="AA47" i="5" s="1"/>
  <c r="V47" i="5" a="1"/>
  <c r="V47" i="5" s="1"/>
  <c r="P47" i="5" a="1"/>
  <c r="P47" i="5" s="1"/>
  <c r="K47" i="5" a="1"/>
  <c r="K47" i="5" s="1"/>
  <c r="F47" i="5" a="1"/>
  <c r="F47" i="5" s="1"/>
  <c r="CJ47" i="5" a="1"/>
  <c r="CJ47" i="5" s="1"/>
  <c r="CE47" i="5" a="1"/>
  <c r="CE47" i="5" s="1"/>
  <c r="BH47" i="5" a="1"/>
  <c r="BH47" i="5" s="1"/>
  <c r="BC47" i="5" a="1"/>
  <c r="BC47" i="5" s="1"/>
  <c r="AX47" i="5" a="1"/>
  <c r="AX47" i="5" s="1"/>
  <c r="AS47" i="5" a="1"/>
  <c r="AS47" i="5" s="1"/>
  <c r="AJ47" i="5" a="1"/>
  <c r="AJ47" i="5" s="1"/>
  <c r="AE47" i="5" a="1"/>
  <c r="AE47" i="5" s="1"/>
  <c r="T47" i="5" a="1"/>
  <c r="T47" i="5" s="1"/>
  <c r="O47" i="5" a="1"/>
  <c r="O47" i="5" s="1"/>
  <c r="J47" i="5" a="1"/>
  <c r="J47" i="5" s="1"/>
  <c r="DH47" i="5" a="1"/>
  <c r="DH47" i="5" s="1"/>
  <c r="DC47" i="5" a="1"/>
  <c r="DC47" i="5" s="1"/>
  <c r="CD47" i="5" a="1"/>
  <c r="CD47" i="5" s="1"/>
  <c r="BQ47" i="5" a="1"/>
  <c r="BQ47" i="5" s="1"/>
  <c r="AD47" i="5" a="1"/>
  <c r="AD47" i="5" s="1"/>
  <c r="D47" i="5" a="1"/>
  <c r="D47" i="5" s="1"/>
  <c r="DL47" i="5" a="1"/>
  <c r="DL47" i="5" s="1"/>
  <c r="DG47" i="5" a="1"/>
  <c r="DG47" i="5" s="1"/>
  <c r="DA47" i="5" a="1"/>
  <c r="DA47" i="5" s="1"/>
  <c r="CH47" i="5" a="1"/>
  <c r="CH47" i="5" s="1"/>
  <c r="CC47" i="5" a="1"/>
  <c r="CC47" i="5" s="1"/>
  <c r="AV47" i="5" a="1"/>
  <c r="AV47" i="5" s="1"/>
  <c r="AH47" i="5" a="1"/>
  <c r="AH47" i="5" s="1"/>
  <c r="H47" i="5" a="1"/>
  <c r="H47" i="5" s="1"/>
  <c r="CB47" i="5" a="1"/>
  <c r="CB47" i="5" s="1"/>
  <c r="BK47" i="5" a="1"/>
  <c r="BK47" i="5" s="1"/>
  <c r="BF47" i="5" a="1"/>
  <c r="BF47" i="5" s="1"/>
  <c r="BA47" i="5" a="1"/>
  <c r="BA47" i="5" s="1"/>
  <c r="AU47" i="5" a="1"/>
  <c r="AU47" i="5" s="1"/>
  <c r="AB47" i="5" a="1"/>
  <c r="AB47" i="5" s="1"/>
  <c r="W47" i="5" a="1"/>
  <c r="W47" i="5" s="1"/>
  <c r="R47" i="5" a="1"/>
  <c r="R47" i="5" s="1"/>
  <c r="G47" i="5" a="1"/>
  <c r="G47" i="5" s="1"/>
  <c r="DE47" i="5" a="1"/>
  <c r="DE47" i="5" s="1"/>
  <c r="N47" i="5" a="1"/>
  <c r="N47" i="5" s="1"/>
  <c r="DD47" i="5" a="1"/>
  <c r="DD47" i="5" s="1"/>
  <c r="BB47" i="5" a="1"/>
  <c r="BB47" i="5" s="1"/>
  <c r="DB47" i="5" a="1"/>
  <c r="DB47" i="5" s="1"/>
  <c r="AL47" i="5" a="1"/>
  <c r="AL47" i="5" s="1"/>
  <c r="X47" i="5" a="1"/>
  <c r="X47" i="5" s="1"/>
  <c r="CL47" i="5" a="1"/>
  <c r="CL47" i="5" s="1"/>
  <c r="BL47" i="5" a="1"/>
  <c r="BL47" i="5" s="1"/>
  <c r="A48" i="5"/>
  <c r="CK47" i="5" a="1"/>
  <c r="CK47" i="5" s="1"/>
  <c r="AW47" i="5" a="1"/>
  <c r="AW47" i="5" s="1"/>
  <c r="DJ47" i="5" a="1"/>
  <c r="DJ47" i="5" s="1"/>
  <c r="BI47" i="5" a="1"/>
  <c r="BI47" i="5" s="1"/>
  <c r="S47" i="5" a="1"/>
  <c r="S47" i="5" s="1"/>
  <c r="DI47" i="5" a="1"/>
  <c r="DI47" i="5" s="1"/>
  <c r="CG47" i="5" a="1"/>
  <c r="CG47" i="5" s="1"/>
  <c r="BG47" i="5" a="1"/>
  <c r="BG47" i="5" s="1"/>
  <c r="AJ48" i="5" l="1" a="1"/>
  <c r="AJ48" i="5" s="1"/>
  <c r="AF48" i="5" a="1"/>
  <c r="AF48" i="5" s="1"/>
  <c r="AB48" i="5" a="1"/>
  <c r="AB48" i="5" s="1"/>
  <c r="X48" i="5" a="1"/>
  <c r="X48" i="5" s="1"/>
  <c r="T48" i="5" a="1"/>
  <c r="T48" i="5" s="1"/>
  <c r="P48" i="5" a="1"/>
  <c r="P48" i="5" s="1"/>
  <c r="L48" i="5" a="1"/>
  <c r="L48" i="5" s="1"/>
  <c r="H48" i="5" a="1"/>
  <c r="H48" i="5" s="1"/>
  <c r="D48" i="5" a="1"/>
  <c r="D48" i="5" s="1"/>
  <c r="DL48" i="5" a="1"/>
  <c r="DL48" i="5" s="1"/>
  <c r="DC48" i="5" a="1"/>
  <c r="DC48" i="5" s="1"/>
  <c r="CF48" i="5" a="1"/>
  <c r="CF48" i="5" s="1"/>
  <c r="CA48" i="5" a="1"/>
  <c r="CA48" i="5" s="1"/>
  <c r="AO48" i="5" s="1"/>
  <c r="BF48" i="5" a="1"/>
  <c r="BF48" i="5" s="1"/>
  <c r="AW48" i="5" a="1"/>
  <c r="AW48" i="5" s="1"/>
  <c r="AK48" i="5" a="1"/>
  <c r="AK48" i="5" s="1"/>
  <c r="W48" i="5" a="1"/>
  <c r="W48" i="5" s="1"/>
  <c r="N48" i="5" a="1"/>
  <c r="N48" i="5" s="1"/>
  <c r="E48" i="5" a="1"/>
  <c r="E48" i="5" s="1"/>
  <c r="DH48" i="5" a="1"/>
  <c r="DH48" i="5" s="1"/>
  <c r="CI48" i="5" a="1"/>
  <c r="CI48" i="5" s="1"/>
  <c r="CD48" i="5" a="1"/>
  <c r="CD48" i="5" s="1"/>
  <c r="BQ48" i="5" a="1"/>
  <c r="BQ48" i="5" s="1"/>
  <c r="BH48" i="5" a="1"/>
  <c r="BH48" i="5" s="1"/>
  <c r="O48" i="5" a="1"/>
  <c r="O48" i="5" s="1"/>
  <c r="J48" i="5" a="1"/>
  <c r="J48" i="5" s="1"/>
  <c r="DA48" i="5" a="1"/>
  <c r="DA48" i="5" s="1"/>
  <c r="CH48" i="5" a="1"/>
  <c r="CH48" i="5" s="1"/>
  <c r="CC48" i="5" a="1"/>
  <c r="CC48" i="5" s="1"/>
  <c r="BL48" i="5" a="1"/>
  <c r="BL48" i="5" s="1"/>
  <c r="BA48" i="5" a="1"/>
  <c r="BA48" i="5" s="1"/>
  <c r="AV48" i="5" a="1"/>
  <c r="AV48" i="5" s="1"/>
  <c r="S48" i="5" a="1"/>
  <c r="S48" i="5" s="1"/>
  <c r="C48" i="5" a="1"/>
  <c r="C48" i="5" s="1"/>
  <c r="DK48" i="5" a="1"/>
  <c r="DK48" i="5" s="1"/>
  <c r="DF48" i="5" a="1"/>
  <c r="DF48" i="5" s="1"/>
  <c r="BK48" i="5" a="1"/>
  <c r="BK48" i="5" s="1"/>
  <c r="AU48" i="5" a="1"/>
  <c r="AU48" i="5" s="1"/>
  <c r="AH48" i="5" a="1"/>
  <c r="AH48" i="5" s="1"/>
  <c r="AC48" i="5" a="1"/>
  <c r="AC48" i="5" s="1"/>
  <c r="R48" i="5" a="1"/>
  <c r="R48" i="5" s="1"/>
  <c r="M48" i="5" a="1"/>
  <c r="M48" i="5" s="1"/>
  <c r="DJ48" i="5" a="1"/>
  <c r="DJ48" i="5" s="1"/>
  <c r="AY48" i="5" a="1"/>
  <c r="AY48" i="5" s="1"/>
  <c r="AT48" i="5" a="1"/>
  <c r="AT48" i="5" s="1"/>
  <c r="AL48" i="5" a="1"/>
  <c r="AL48" i="5" s="1"/>
  <c r="AG48" i="5" a="1"/>
  <c r="AG48" i="5" s="1"/>
  <c r="AA48" i="5" a="1"/>
  <c r="AA48" i="5" s="1"/>
  <c r="V48" i="5" a="1"/>
  <c r="V48" i="5" s="1"/>
  <c r="Q48" i="5" a="1"/>
  <c r="Q48" i="5" s="1"/>
  <c r="DI48" i="5" a="1"/>
  <c r="DI48" i="5" s="1"/>
  <c r="DD48" i="5" a="1"/>
  <c r="DD48" i="5" s="1"/>
  <c r="CK48" i="5" a="1"/>
  <c r="CK48" i="5" s="1"/>
  <c r="CE48" i="5" a="1"/>
  <c r="CE48" i="5" s="1"/>
  <c r="BR48" i="5" a="1"/>
  <c r="BR48" i="5" s="1"/>
  <c r="BI48" i="5" a="1"/>
  <c r="BI48" i="5" s="1"/>
  <c r="BD48" i="5" a="1"/>
  <c r="BD48" i="5" s="1"/>
  <c r="K48" i="5" a="1"/>
  <c r="K48" i="5" s="1"/>
  <c r="F48" i="5" a="1"/>
  <c r="F48" i="5" s="1"/>
  <c r="CL48" i="5" a="1"/>
  <c r="CL48" i="5" s="1"/>
  <c r="AX48" i="5" a="1"/>
  <c r="AX48" i="5" s="1"/>
  <c r="I48" i="5" a="1"/>
  <c r="I48" i="5" s="1"/>
  <c r="A49" i="5"/>
  <c r="CJ48" i="5" a="1"/>
  <c r="CJ48" i="5" s="1"/>
  <c r="BJ48" i="5" a="1"/>
  <c r="BJ48" i="5" s="1"/>
  <c r="AI48" i="5" a="1"/>
  <c r="AI48" i="5" s="1"/>
  <c r="U48" i="5" a="1"/>
  <c r="U48" i="5" s="1"/>
  <c r="G48" i="5" a="1"/>
  <c r="G48" i="5" s="1"/>
  <c r="CG48" i="5" a="1"/>
  <c r="CG48" i="5" s="1"/>
  <c r="BG48" i="5" a="1"/>
  <c r="BG48" i="5" s="1"/>
  <c r="AS48" i="5" a="1"/>
  <c r="AS48" i="5" s="1"/>
  <c r="AE48" i="5" a="1"/>
  <c r="AE48" i="5" s="1"/>
  <c r="DG48" i="5" a="1"/>
  <c r="DG48" i="5" s="1"/>
  <c r="BE48" i="5" a="1"/>
  <c r="BE48" i="5" s="1"/>
  <c r="AD48" i="5" a="1"/>
  <c r="AD48" i="5" s="1"/>
  <c r="DE48" i="5" a="1"/>
  <c r="DE48" i="5" s="1"/>
  <c r="BC48" i="5" a="1"/>
  <c r="BC48" i="5" s="1"/>
  <c r="CB48" i="5" a="1"/>
  <c r="CB48" i="5" s="1"/>
  <c r="BB48" i="5" a="1"/>
  <c r="BB48" i="5" s="1"/>
  <c r="Z48" i="5" a="1"/>
  <c r="Z48" i="5" s="1"/>
  <c r="DB48" i="5" a="1"/>
  <c r="DB48" i="5" s="1"/>
  <c r="AZ48" i="5" a="1"/>
  <c r="AZ48" i="5" s="1"/>
  <c r="Y48" i="5" a="1"/>
  <c r="Y48" i="5" s="1"/>
  <c r="DK391" i="5" a="1"/>
  <c r="DK391" i="5" s="1"/>
  <c r="DG391" i="5" a="1"/>
  <c r="DG391" i="5" s="1"/>
  <c r="DC391" i="5" a="1"/>
  <c r="DC391" i="5" s="1"/>
  <c r="CK391" i="5" a="1"/>
  <c r="CK391" i="5" s="1"/>
  <c r="CG391" i="5" a="1"/>
  <c r="CG391" i="5" s="1"/>
  <c r="CC391" i="5" a="1"/>
  <c r="CC391" i="5" s="1"/>
  <c r="BQ391" i="5" a="1"/>
  <c r="BQ391" i="5" s="1"/>
  <c r="BI391" i="5" a="1"/>
  <c r="BI391" i="5" s="1"/>
  <c r="BE391" i="5" a="1"/>
  <c r="BE391" i="5" s="1"/>
  <c r="BA391" i="5" a="1"/>
  <c r="BA391" i="5" s="1"/>
  <c r="AW391" i="5" a="1"/>
  <c r="AW391" i="5" s="1"/>
  <c r="AS391" i="5" a="1"/>
  <c r="AS391" i="5" s="1"/>
  <c r="A392" i="5"/>
  <c r="DH391" i="5" a="1"/>
  <c r="DH391" i="5" s="1"/>
  <c r="CF391" i="5" a="1"/>
  <c r="CF391" i="5" s="1"/>
  <c r="BK391" i="5" a="1"/>
  <c r="BK391" i="5" s="1"/>
  <c r="BB391" i="5" a="1"/>
  <c r="BB391" i="5" s="1"/>
  <c r="AF391" i="5" a="1"/>
  <c r="AF391" i="5" s="1"/>
  <c r="W391" i="5" a="1"/>
  <c r="W391" i="5" s="1"/>
  <c r="N391" i="5" a="1"/>
  <c r="N391" i="5" s="1"/>
  <c r="I391" i="5" a="1"/>
  <c r="I391" i="5" s="1"/>
  <c r="DB391" i="5" a="1"/>
  <c r="DB391" i="5" s="1"/>
  <c r="CE391" i="5" a="1"/>
  <c r="CE391" i="5" s="1"/>
  <c r="BJ391" i="5" a="1"/>
  <c r="BJ391" i="5" s="1"/>
  <c r="AV391" i="5" a="1"/>
  <c r="AV391" i="5" s="1"/>
  <c r="AE391" i="5" a="1"/>
  <c r="AE391" i="5" s="1"/>
  <c r="V391" i="5" a="1"/>
  <c r="V391" i="5" s="1"/>
  <c r="Q391" i="5" a="1"/>
  <c r="Q391" i="5" s="1"/>
  <c r="H391" i="5" a="1"/>
  <c r="H391" i="5" s="1"/>
  <c r="DJ391" i="5" a="1"/>
  <c r="DJ391" i="5" s="1"/>
  <c r="CJ391" i="5" a="1"/>
  <c r="CJ391" i="5" s="1"/>
  <c r="CD391" i="5" a="1"/>
  <c r="CD391" i="5" s="1"/>
  <c r="BL391" i="5" a="1"/>
  <c r="BL391" i="5" s="1"/>
  <c r="BF391" i="5" a="1"/>
  <c r="BF391" i="5" s="1"/>
  <c r="AT391" i="5" a="1"/>
  <c r="AT391" i="5" s="1"/>
  <c r="AK391" i="5" a="1"/>
  <c r="AK391" i="5" s="1"/>
  <c r="S391" i="5" a="1"/>
  <c r="S391" i="5" s="1"/>
  <c r="L391" i="5" a="1"/>
  <c r="L391" i="5" s="1"/>
  <c r="DD391" i="5" a="1"/>
  <c r="DD391" i="5" s="1"/>
  <c r="CI391" i="5" a="1"/>
  <c r="CI391" i="5" s="1"/>
  <c r="AY391" i="5" a="1"/>
  <c r="AY391" i="5" s="1"/>
  <c r="AJ391" i="5" a="1"/>
  <c r="AJ391" i="5" s="1"/>
  <c r="AD391" i="5" a="1"/>
  <c r="AD391" i="5" s="1"/>
  <c r="X391" i="5" a="1"/>
  <c r="X391" i="5" s="1"/>
  <c r="R391" i="5" a="1"/>
  <c r="R391" i="5" s="1"/>
  <c r="F391" i="5" a="1"/>
  <c r="F391" i="5" s="1"/>
  <c r="CH391" i="5" a="1"/>
  <c r="CH391" i="5" s="1"/>
  <c r="CB391" i="5" a="1"/>
  <c r="CB391" i="5" s="1"/>
  <c r="AX391" i="5" a="1"/>
  <c r="AX391" i="5" s="1"/>
  <c r="P391" i="5" a="1"/>
  <c r="P391" i="5" s="1"/>
  <c r="D391" i="5" a="1"/>
  <c r="D391" i="5" s="1"/>
  <c r="DA391" i="5" a="1"/>
  <c r="DA391" i="5" s="1"/>
  <c r="CA391" i="5" a="1"/>
  <c r="CA391" i="5" s="1"/>
  <c r="AO391" i="5" s="1"/>
  <c r="BC391" i="5" a="1"/>
  <c r="BC391" i="5" s="1"/>
  <c r="AH391" i="5" a="1"/>
  <c r="AH391" i="5" s="1"/>
  <c r="AB391" i="5" a="1"/>
  <c r="AB391" i="5" s="1"/>
  <c r="U391" i="5" a="1"/>
  <c r="U391" i="5" s="1"/>
  <c r="J391" i="5" a="1"/>
  <c r="J391" i="5" s="1"/>
  <c r="C391" i="5" a="1"/>
  <c r="C391" i="5" s="1"/>
  <c r="BR391" i="5" a="1"/>
  <c r="BR391" i="5" s="1"/>
  <c r="G391" i="5" a="1"/>
  <c r="G391" i="5" s="1"/>
  <c r="DL391" i="5" a="1"/>
  <c r="DL391" i="5" s="1"/>
  <c r="CL391" i="5" a="1"/>
  <c r="CL391" i="5" s="1"/>
  <c r="AC391" i="5" a="1"/>
  <c r="AC391" i="5" s="1"/>
  <c r="E391" i="5" a="1"/>
  <c r="E391" i="5" s="1"/>
  <c r="AZ391" i="5" a="1"/>
  <c r="AZ391" i="5" s="1"/>
  <c r="AA391" i="5" a="1"/>
  <c r="AA391" i="5" s="1"/>
  <c r="O391" i="5" a="1"/>
  <c r="O391" i="5" s="1"/>
  <c r="DI391" i="5" a="1"/>
  <c r="DI391" i="5" s="1"/>
  <c r="Z391" i="5" a="1"/>
  <c r="Z391" i="5" s="1"/>
  <c r="DF391" i="5" a="1"/>
  <c r="DF391" i="5" s="1"/>
  <c r="BH391" i="5" a="1"/>
  <c r="BH391" i="5" s="1"/>
  <c r="AL391" i="5" a="1"/>
  <c r="AL391" i="5" s="1"/>
  <c r="Y391" i="5" a="1"/>
  <c r="Y391" i="5" s="1"/>
  <c r="M391" i="5" a="1"/>
  <c r="M391" i="5" s="1"/>
  <c r="AU391" i="5" a="1"/>
  <c r="AU391" i="5" s="1"/>
  <c r="AI391" i="5" a="1"/>
  <c r="AI391" i="5" s="1"/>
  <c r="K391" i="5" a="1"/>
  <c r="K391" i="5" s="1"/>
  <c r="BD391" i="5" a="1"/>
  <c r="BD391" i="5" s="1"/>
  <c r="T391" i="5" a="1"/>
  <c r="T391" i="5" s="1"/>
  <c r="BG391" i="5" a="1"/>
  <c r="BG391" i="5" s="1"/>
  <c r="AG391" i="5" a="1"/>
  <c r="AG391" i="5" s="1"/>
  <c r="DE391" i="5" a="1"/>
  <c r="DE391" i="5" s="1"/>
  <c r="DI226" i="5" a="1"/>
  <c r="DI226" i="5" s="1"/>
  <c r="DE226" i="5" a="1"/>
  <c r="DE226" i="5" s="1"/>
  <c r="DA226" i="5" a="1"/>
  <c r="DA226" i="5" s="1"/>
  <c r="CI226" i="5" a="1"/>
  <c r="CI226" i="5" s="1"/>
  <c r="CE226" i="5" a="1"/>
  <c r="CE226" i="5" s="1"/>
  <c r="CA226" i="5" a="1"/>
  <c r="CA226" i="5" s="1"/>
  <c r="AO226" i="5" s="1"/>
  <c r="BK226" i="5" a="1"/>
  <c r="BK226" i="5" s="1"/>
  <c r="BG226" i="5" a="1"/>
  <c r="BG226" i="5" s="1"/>
  <c r="BC226" i="5" a="1"/>
  <c r="BC226" i="5" s="1"/>
  <c r="AY226" i="5" a="1"/>
  <c r="AY226" i="5" s="1"/>
  <c r="AU226" i="5" a="1"/>
  <c r="AU226" i="5" s="1"/>
  <c r="A227" i="5"/>
  <c r="AI226" i="5" a="1"/>
  <c r="AI226" i="5" s="1"/>
  <c r="AE226" i="5" a="1"/>
  <c r="AE226" i="5" s="1"/>
  <c r="AA226" i="5" a="1"/>
  <c r="AA226" i="5" s="1"/>
  <c r="W226" i="5" a="1"/>
  <c r="W226" i="5" s="1"/>
  <c r="S226" i="5" a="1"/>
  <c r="S226" i="5" s="1"/>
  <c r="O226" i="5" a="1"/>
  <c r="O226" i="5" s="1"/>
  <c r="K226" i="5" a="1"/>
  <c r="K226" i="5" s="1"/>
  <c r="G226" i="5" a="1"/>
  <c r="G226" i="5" s="1"/>
  <c r="C226" i="5" a="1"/>
  <c r="C226" i="5" s="1"/>
  <c r="DJ226" i="5" a="1"/>
  <c r="DJ226" i="5" s="1"/>
  <c r="DD226" i="5" a="1"/>
  <c r="DD226" i="5" s="1"/>
  <c r="CK226" i="5" a="1"/>
  <c r="CK226" i="5" s="1"/>
  <c r="CF226" i="5" a="1"/>
  <c r="CF226" i="5" s="1"/>
  <c r="BR226" i="5" a="1"/>
  <c r="BR226" i="5" s="1"/>
  <c r="BI226" i="5" a="1"/>
  <c r="BI226" i="5" s="1"/>
  <c r="BD226" i="5" a="1"/>
  <c r="BD226" i="5" s="1"/>
  <c r="AX226" i="5" a="1"/>
  <c r="AX226" i="5" s="1"/>
  <c r="AS226" i="5" a="1"/>
  <c r="AS226" i="5" s="1"/>
  <c r="AK226" i="5" a="1"/>
  <c r="AK226" i="5" s="1"/>
  <c r="AF226" i="5" a="1"/>
  <c r="AF226" i="5" s="1"/>
  <c r="Z226" i="5" a="1"/>
  <c r="Z226" i="5" s="1"/>
  <c r="U226" i="5" a="1"/>
  <c r="U226" i="5" s="1"/>
  <c r="P226" i="5" a="1"/>
  <c r="P226" i="5" s="1"/>
  <c r="J226" i="5" a="1"/>
  <c r="J226" i="5" s="1"/>
  <c r="E226" i="5" a="1"/>
  <c r="E226" i="5" s="1"/>
  <c r="DL226" i="5" a="1"/>
  <c r="DL226" i="5" s="1"/>
  <c r="DG226" i="5" a="1"/>
  <c r="DG226" i="5" s="1"/>
  <c r="DB226" i="5" a="1"/>
  <c r="DB226" i="5" s="1"/>
  <c r="CH226" i="5" a="1"/>
  <c r="CH226" i="5" s="1"/>
  <c r="CC226" i="5" a="1"/>
  <c r="CC226" i="5" s="1"/>
  <c r="BL226" i="5" a="1"/>
  <c r="BL226" i="5" s="1"/>
  <c r="BF226" i="5" a="1"/>
  <c r="BF226" i="5" s="1"/>
  <c r="BA226" i="5" a="1"/>
  <c r="BA226" i="5" s="1"/>
  <c r="AV226" i="5" a="1"/>
  <c r="AV226" i="5" s="1"/>
  <c r="AH226" i="5" a="1"/>
  <c r="AH226" i="5" s="1"/>
  <c r="AC226" i="5" a="1"/>
  <c r="AC226" i="5" s="1"/>
  <c r="X226" i="5" a="1"/>
  <c r="X226" i="5" s="1"/>
  <c r="R226" i="5" a="1"/>
  <c r="R226" i="5" s="1"/>
  <c r="M226" i="5" a="1"/>
  <c r="M226" i="5" s="1"/>
  <c r="H226" i="5" a="1"/>
  <c r="H226" i="5" s="1"/>
  <c r="DK226" i="5" a="1"/>
  <c r="DK226" i="5" s="1"/>
  <c r="BH226" i="5" a="1"/>
  <c r="BH226" i="5" s="1"/>
  <c r="AT226" i="5" a="1"/>
  <c r="AT226" i="5" s="1"/>
  <c r="AG226" i="5" a="1"/>
  <c r="AG226" i="5" s="1"/>
  <c r="D226" i="5" a="1"/>
  <c r="D226" i="5" s="1"/>
  <c r="DH226" i="5" a="1"/>
  <c r="DH226" i="5" s="1"/>
  <c r="CG226" i="5" a="1"/>
  <c r="CG226" i="5" s="1"/>
  <c r="AD226" i="5" a="1"/>
  <c r="AD226" i="5" s="1"/>
  <c r="Q226" i="5" a="1"/>
  <c r="Q226" i="5" s="1"/>
  <c r="CD226" i="5" a="1"/>
  <c r="CD226" i="5" s="1"/>
  <c r="BE226" i="5" a="1"/>
  <c r="BE226" i="5" s="1"/>
  <c r="N226" i="5" a="1"/>
  <c r="N226" i="5" s="1"/>
  <c r="DC226" i="5" a="1"/>
  <c r="DC226" i="5" s="1"/>
  <c r="CB226" i="5" a="1"/>
  <c r="CB226" i="5" s="1"/>
  <c r="Y226" i="5" a="1"/>
  <c r="Y226" i="5" s="1"/>
  <c r="L226" i="5" a="1"/>
  <c r="L226" i="5" s="1"/>
  <c r="BQ226" i="5" a="1"/>
  <c r="BQ226" i="5" s="1"/>
  <c r="AZ226" i="5" a="1"/>
  <c r="AZ226" i="5" s="1"/>
  <c r="AL226" i="5" a="1"/>
  <c r="AL226" i="5" s="1"/>
  <c r="I226" i="5" a="1"/>
  <c r="I226" i="5" s="1"/>
  <c r="CL226" i="5" a="1"/>
  <c r="CL226" i="5" s="1"/>
  <c r="AW226" i="5" a="1"/>
  <c r="AW226" i="5" s="1"/>
  <c r="AJ226" i="5" a="1"/>
  <c r="AJ226" i="5" s="1"/>
  <c r="V226" i="5" a="1"/>
  <c r="V226" i="5" s="1"/>
  <c r="CJ226" i="5" a="1"/>
  <c r="CJ226" i="5" s="1"/>
  <c r="AB226" i="5" a="1"/>
  <c r="AB226" i="5" s="1"/>
  <c r="BJ226" i="5" a="1"/>
  <c r="BJ226" i="5" s="1"/>
  <c r="T226" i="5" a="1"/>
  <c r="T226" i="5" s="1"/>
  <c r="BB226" i="5" a="1"/>
  <c r="BB226" i="5" s="1"/>
  <c r="F226" i="5" a="1"/>
  <c r="F226" i="5" s="1"/>
  <c r="DF226" i="5" a="1"/>
  <c r="DF226" i="5" s="1"/>
  <c r="DJ463" i="5" a="1"/>
  <c r="DJ463" i="5" s="1"/>
  <c r="DF463" i="5" a="1"/>
  <c r="DF463" i="5" s="1"/>
  <c r="DB463" i="5" a="1"/>
  <c r="DB463" i="5" s="1"/>
  <c r="CJ463" i="5" a="1"/>
  <c r="CJ463" i="5" s="1"/>
  <c r="CF463" i="5" a="1"/>
  <c r="CF463" i="5" s="1"/>
  <c r="CB463" i="5" a="1"/>
  <c r="CB463" i="5" s="1"/>
  <c r="BL463" i="5" a="1"/>
  <c r="BL463" i="5" s="1"/>
  <c r="BH463" i="5" a="1"/>
  <c r="BH463" i="5" s="1"/>
  <c r="BD463" i="5" a="1"/>
  <c r="BD463" i="5" s="1"/>
  <c r="AZ463" i="5" a="1"/>
  <c r="AZ463" i="5" s="1"/>
  <c r="AV463" i="5" a="1"/>
  <c r="AV463" i="5" s="1"/>
  <c r="DI463" i="5" a="1"/>
  <c r="DI463" i="5" s="1"/>
  <c r="DE463" i="5" a="1"/>
  <c r="DE463" i="5" s="1"/>
  <c r="DA463" i="5" a="1"/>
  <c r="DA463" i="5" s="1"/>
  <c r="CI463" i="5" a="1"/>
  <c r="CI463" i="5" s="1"/>
  <c r="CE463" i="5" a="1"/>
  <c r="CE463" i="5" s="1"/>
  <c r="CA463" i="5" a="1"/>
  <c r="CA463" i="5" s="1"/>
  <c r="AO463" i="5" s="1"/>
  <c r="BK463" i="5" a="1"/>
  <c r="BK463" i="5" s="1"/>
  <c r="BG463" i="5" a="1"/>
  <c r="BG463" i="5" s="1"/>
  <c r="BC463" i="5" a="1"/>
  <c r="BC463" i="5" s="1"/>
  <c r="AY463" i="5" a="1"/>
  <c r="AY463" i="5" s="1"/>
  <c r="AU463" i="5" a="1"/>
  <c r="AU463" i="5" s="1"/>
  <c r="DL463" i="5" a="1"/>
  <c r="DL463" i="5" s="1"/>
  <c r="DH463" i="5" a="1"/>
  <c r="DH463" i="5" s="1"/>
  <c r="DD463" i="5" a="1"/>
  <c r="DD463" i="5" s="1"/>
  <c r="CL463" i="5" a="1"/>
  <c r="CL463" i="5" s="1"/>
  <c r="CH463" i="5" a="1"/>
  <c r="CH463" i="5" s="1"/>
  <c r="CD463" i="5" a="1"/>
  <c r="CD463" i="5" s="1"/>
  <c r="BR463" i="5" a="1"/>
  <c r="BR463" i="5" s="1"/>
  <c r="BJ463" i="5" a="1"/>
  <c r="BJ463" i="5" s="1"/>
  <c r="BF463" i="5" a="1"/>
  <c r="BF463" i="5" s="1"/>
  <c r="BB463" i="5" a="1"/>
  <c r="BB463" i="5" s="1"/>
  <c r="AX463" i="5" a="1"/>
  <c r="AX463" i="5" s="1"/>
  <c r="AT463" i="5" a="1"/>
  <c r="AT463" i="5" s="1"/>
  <c r="AL463" i="5" a="1"/>
  <c r="AL463" i="5" s="1"/>
  <c r="AH463" i="5" a="1"/>
  <c r="AH463" i="5" s="1"/>
  <c r="AD463" i="5" a="1"/>
  <c r="AD463" i="5" s="1"/>
  <c r="Z463" i="5" a="1"/>
  <c r="Z463" i="5" s="1"/>
  <c r="V463" i="5" a="1"/>
  <c r="V463" i="5" s="1"/>
  <c r="R463" i="5" a="1"/>
  <c r="R463" i="5" s="1"/>
  <c r="N463" i="5" a="1"/>
  <c r="N463" i="5" s="1"/>
  <c r="J463" i="5" a="1"/>
  <c r="J463" i="5" s="1"/>
  <c r="F463" i="5" a="1"/>
  <c r="F463" i="5" s="1"/>
  <c r="DK463" i="5" a="1"/>
  <c r="DK463" i="5" s="1"/>
  <c r="DG463" i="5" a="1"/>
  <c r="DG463" i="5" s="1"/>
  <c r="DC463" i="5" a="1"/>
  <c r="DC463" i="5" s="1"/>
  <c r="CK463" i="5" a="1"/>
  <c r="CK463" i="5" s="1"/>
  <c r="CG463" i="5" a="1"/>
  <c r="CG463" i="5" s="1"/>
  <c r="CC463" i="5" a="1"/>
  <c r="CC463" i="5" s="1"/>
  <c r="BQ463" i="5" a="1"/>
  <c r="BQ463" i="5" s="1"/>
  <c r="BI463" i="5" a="1"/>
  <c r="BI463" i="5" s="1"/>
  <c r="BE463" i="5" a="1"/>
  <c r="BE463" i="5" s="1"/>
  <c r="BA463" i="5" a="1"/>
  <c r="BA463" i="5" s="1"/>
  <c r="AW463" i="5" a="1"/>
  <c r="AW463" i="5" s="1"/>
  <c r="AS463" i="5" a="1"/>
  <c r="AS463" i="5" s="1"/>
  <c r="AC463" i="5" a="1"/>
  <c r="AC463" i="5" s="1"/>
  <c r="S463" i="5" a="1"/>
  <c r="S463" i="5" s="1"/>
  <c r="H463" i="5" a="1"/>
  <c r="H463" i="5" s="1"/>
  <c r="AB463" i="5" a="1"/>
  <c r="AB463" i="5" s="1"/>
  <c r="Q463" i="5" a="1"/>
  <c r="Q463" i="5" s="1"/>
  <c r="G463" i="5" a="1"/>
  <c r="G463" i="5" s="1"/>
  <c r="AK463" i="5" a="1"/>
  <c r="AK463" i="5" s="1"/>
  <c r="AA463" i="5" a="1"/>
  <c r="AA463" i="5" s="1"/>
  <c r="P463" i="5" a="1"/>
  <c r="P463" i="5" s="1"/>
  <c r="E463" i="5" a="1"/>
  <c r="E463" i="5" s="1"/>
  <c r="AJ463" i="5" a="1"/>
  <c r="AJ463" i="5" s="1"/>
  <c r="Y463" i="5" a="1"/>
  <c r="Y463" i="5" s="1"/>
  <c r="O463" i="5" a="1"/>
  <c r="O463" i="5" s="1"/>
  <c r="D463" i="5" a="1"/>
  <c r="D463" i="5" s="1"/>
  <c r="AI463" i="5" a="1"/>
  <c r="AI463" i="5" s="1"/>
  <c r="X463" i="5" a="1"/>
  <c r="X463" i="5" s="1"/>
  <c r="M463" i="5" a="1"/>
  <c r="M463" i="5" s="1"/>
  <c r="C463" i="5" a="1"/>
  <c r="C463" i="5" s="1"/>
  <c r="A464" i="5"/>
  <c r="AG463" i="5" a="1"/>
  <c r="AG463" i="5" s="1"/>
  <c r="W463" i="5" a="1"/>
  <c r="W463" i="5" s="1"/>
  <c r="L463" i="5" a="1"/>
  <c r="L463" i="5" s="1"/>
  <c r="AF463" i="5" a="1"/>
  <c r="AF463" i="5" s="1"/>
  <c r="U463" i="5" a="1"/>
  <c r="U463" i="5" s="1"/>
  <c r="K463" i="5" a="1"/>
  <c r="K463" i="5" s="1"/>
  <c r="AE463" i="5" a="1"/>
  <c r="AE463" i="5" s="1"/>
  <c r="T463" i="5" a="1"/>
  <c r="T463" i="5" s="1"/>
  <c r="I463" i="5" a="1"/>
  <c r="I463" i="5" s="1"/>
  <c r="DJ568" i="5" a="1"/>
  <c r="DJ568" i="5" s="1"/>
  <c r="DF568" i="5" a="1"/>
  <c r="DF568" i="5" s="1"/>
  <c r="DB568" i="5" a="1"/>
  <c r="DB568" i="5" s="1"/>
  <c r="CJ568" i="5" a="1"/>
  <c r="CJ568" i="5" s="1"/>
  <c r="CF568" i="5" a="1"/>
  <c r="CF568" i="5" s="1"/>
  <c r="CB568" i="5" a="1"/>
  <c r="CB568" i="5" s="1"/>
  <c r="BL568" i="5" a="1"/>
  <c r="BL568" i="5" s="1"/>
  <c r="BH568" i="5" a="1"/>
  <c r="BH568" i="5" s="1"/>
  <c r="BD568" i="5" a="1"/>
  <c r="BD568" i="5" s="1"/>
  <c r="AZ568" i="5" a="1"/>
  <c r="AZ568" i="5" s="1"/>
  <c r="AV568" i="5" a="1"/>
  <c r="AV568" i="5" s="1"/>
  <c r="DL568" i="5" a="1"/>
  <c r="DL568" i="5" s="1"/>
  <c r="DC568" i="5" a="1"/>
  <c r="DC568" i="5" s="1"/>
  <c r="CA568" i="5" a="1"/>
  <c r="CA568" i="5" s="1"/>
  <c r="AO568" i="5" s="1"/>
  <c r="BF568" i="5" a="1"/>
  <c r="BF568" i="5" s="1"/>
  <c r="AW568" i="5" a="1"/>
  <c r="AW568" i="5" s="1"/>
  <c r="AJ568" i="5" a="1"/>
  <c r="AJ568" i="5" s="1"/>
  <c r="AA568" i="5" a="1"/>
  <c r="AA568" i="5" s="1"/>
  <c r="R568" i="5" a="1"/>
  <c r="R568" i="5" s="1"/>
  <c r="I568" i="5" a="1"/>
  <c r="I568" i="5" s="1"/>
  <c r="D568" i="5" a="1"/>
  <c r="D568" i="5" s="1"/>
  <c r="DG568" i="5" a="1"/>
  <c r="DG568" i="5" s="1"/>
  <c r="CE568" i="5" a="1"/>
  <c r="CE568" i="5" s="1"/>
  <c r="BJ568" i="5" a="1"/>
  <c r="BJ568" i="5" s="1"/>
  <c r="BA568" i="5" a="1"/>
  <c r="BA568" i="5" s="1"/>
  <c r="AE568" i="5" a="1"/>
  <c r="AE568" i="5" s="1"/>
  <c r="V568" i="5" a="1"/>
  <c r="V568" i="5" s="1"/>
  <c r="M568" i="5" a="1"/>
  <c r="M568" i="5" s="1"/>
  <c r="H568" i="5" a="1"/>
  <c r="H568" i="5" s="1"/>
  <c r="DK568" i="5" a="1"/>
  <c r="DK568" i="5" s="1"/>
  <c r="CI568" i="5" a="1"/>
  <c r="CI568" i="5" s="1"/>
  <c r="BR568" i="5" a="1"/>
  <c r="BR568" i="5" s="1"/>
  <c r="BE568" i="5" a="1"/>
  <c r="BE568" i="5" s="1"/>
  <c r="AI568" i="5" a="1"/>
  <c r="AI568" i="5" s="1"/>
  <c r="Z568" i="5" a="1"/>
  <c r="Z568" i="5" s="1"/>
  <c r="Q568" i="5" a="1"/>
  <c r="Q568" i="5" s="1"/>
  <c r="L568" i="5" a="1"/>
  <c r="L568" i="5" s="1"/>
  <c r="C568" i="5" a="1"/>
  <c r="C568" i="5" s="1"/>
  <c r="DA568" i="5" a="1"/>
  <c r="DA568" i="5" s="1"/>
  <c r="CD568" i="5" a="1"/>
  <c r="CD568" i="5" s="1"/>
  <c r="BI568" i="5" a="1"/>
  <c r="BI568" i="5" s="1"/>
  <c r="AU568" i="5" a="1"/>
  <c r="AU568" i="5" s="1"/>
  <c r="AD568" i="5" a="1"/>
  <c r="AD568" i="5" s="1"/>
  <c r="U568" i="5" a="1"/>
  <c r="U568" i="5" s="1"/>
  <c r="P568" i="5" a="1"/>
  <c r="P568" i="5" s="1"/>
  <c r="G568" i="5" a="1"/>
  <c r="G568" i="5" s="1"/>
  <c r="DE568" i="5" a="1"/>
  <c r="DE568" i="5" s="1"/>
  <c r="CH568" i="5" a="1"/>
  <c r="CH568" i="5" s="1"/>
  <c r="BQ568" i="5" a="1"/>
  <c r="BQ568" i="5" s="1"/>
  <c r="AY568" i="5" a="1"/>
  <c r="AY568" i="5" s="1"/>
  <c r="AH568" i="5" a="1"/>
  <c r="AH568" i="5" s="1"/>
  <c r="Y568" i="5" a="1"/>
  <c r="Y568" i="5" s="1"/>
  <c r="T568" i="5" a="1"/>
  <c r="T568" i="5" s="1"/>
  <c r="K568" i="5" a="1"/>
  <c r="K568" i="5" s="1"/>
  <c r="DH568" i="5" a="1"/>
  <c r="DH568" i="5" s="1"/>
  <c r="CG568" i="5" a="1"/>
  <c r="CG568" i="5" s="1"/>
  <c r="AK568" i="5" a="1"/>
  <c r="AK568" i="5" s="1"/>
  <c r="BG568" i="5" a="1"/>
  <c r="BG568" i="5" s="1"/>
  <c r="AT568" i="5" a="1"/>
  <c r="AT568" i="5" s="1"/>
  <c r="W568" i="5" a="1"/>
  <c r="W568" i="5" s="1"/>
  <c r="J568" i="5" a="1"/>
  <c r="J568" i="5" s="1"/>
  <c r="DD568" i="5" a="1"/>
  <c r="DD568" i="5" s="1"/>
  <c r="CC568" i="5" a="1"/>
  <c r="CC568" i="5" s="1"/>
  <c r="AG568" i="5" a="1"/>
  <c r="AG568" i="5" s="1"/>
  <c r="BC568" i="5" a="1"/>
  <c r="BC568" i="5" s="1"/>
  <c r="AS568" i="5" a="1"/>
  <c r="AS568" i="5" s="1"/>
  <c r="AF568" i="5" a="1"/>
  <c r="AF568" i="5" s="1"/>
  <c r="S568" i="5" a="1"/>
  <c r="S568" i="5" s="1"/>
  <c r="F568" i="5" a="1"/>
  <c r="F568" i="5" s="1"/>
  <c r="CL568" i="5" a="1"/>
  <c r="CL568" i="5" s="1"/>
  <c r="AC568" i="5" a="1"/>
  <c r="AC568" i="5" s="1"/>
  <c r="AL568" i="5" a="1"/>
  <c r="AL568" i="5" s="1"/>
  <c r="E568" i="5" a="1"/>
  <c r="E568" i="5" s="1"/>
  <c r="A569" i="5"/>
  <c r="BK568" i="5" a="1"/>
  <c r="BK568" i="5" s="1"/>
  <c r="AB568" i="5" a="1"/>
  <c r="AB568" i="5" s="1"/>
  <c r="DI568" i="5" a="1"/>
  <c r="DI568" i="5" s="1"/>
  <c r="BB568" i="5" a="1"/>
  <c r="BB568" i="5" s="1"/>
  <c r="X568" i="5" a="1"/>
  <c r="X568" i="5" s="1"/>
  <c r="AX568" i="5" a="1"/>
  <c r="AX568" i="5" s="1"/>
  <c r="O568" i="5" a="1"/>
  <c r="O568" i="5" s="1"/>
  <c r="N568" i="5" a="1"/>
  <c r="N568" i="5" s="1"/>
  <c r="CK568" i="5" a="1"/>
  <c r="CK568" i="5" s="1"/>
  <c r="DI569" i="5" l="1" a="1"/>
  <c r="DI569" i="5" s="1"/>
  <c r="DE569" i="5" a="1"/>
  <c r="DE569" i="5" s="1"/>
  <c r="DA569" i="5" a="1"/>
  <c r="DA569" i="5" s="1"/>
  <c r="CI569" i="5" a="1"/>
  <c r="CI569" i="5" s="1"/>
  <c r="CE569" i="5" a="1"/>
  <c r="CE569" i="5" s="1"/>
  <c r="CA569" i="5" a="1"/>
  <c r="CA569" i="5" s="1"/>
  <c r="AO569" i="5" s="1"/>
  <c r="BK569" i="5" a="1"/>
  <c r="BK569" i="5" s="1"/>
  <c r="BG569" i="5" a="1"/>
  <c r="BG569" i="5" s="1"/>
  <c r="BC569" i="5" a="1"/>
  <c r="BC569" i="5" s="1"/>
  <c r="AY569" i="5" a="1"/>
  <c r="AY569" i="5" s="1"/>
  <c r="AU569" i="5" a="1"/>
  <c r="AU569" i="5" s="1"/>
  <c r="DL569" i="5" a="1"/>
  <c r="DL569" i="5" s="1"/>
  <c r="DH569" i="5" a="1"/>
  <c r="DH569" i="5" s="1"/>
  <c r="DD569" i="5" a="1"/>
  <c r="DD569" i="5" s="1"/>
  <c r="CL569" i="5" a="1"/>
  <c r="CL569" i="5" s="1"/>
  <c r="CH569" i="5" a="1"/>
  <c r="CH569" i="5" s="1"/>
  <c r="CD569" i="5" a="1"/>
  <c r="CD569" i="5" s="1"/>
  <c r="BR569" i="5" a="1"/>
  <c r="BR569" i="5" s="1"/>
  <c r="BJ569" i="5" a="1"/>
  <c r="BJ569" i="5" s="1"/>
  <c r="BF569" i="5" a="1"/>
  <c r="BF569" i="5" s="1"/>
  <c r="BB569" i="5" a="1"/>
  <c r="BB569" i="5" s="1"/>
  <c r="AX569" i="5" a="1"/>
  <c r="AX569" i="5" s="1"/>
  <c r="AZ569" i="5" a="1"/>
  <c r="AZ569" i="5" s="1"/>
  <c r="AT569" i="5" a="1"/>
  <c r="AT569" i="5" s="1"/>
  <c r="AL569" i="5" a="1"/>
  <c r="AL569" i="5" s="1"/>
  <c r="AC569" i="5" a="1"/>
  <c r="AC569" i="5" s="1"/>
  <c r="T569" i="5" a="1"/>
  <c r="T569" i="5" s="1"/>
  <c r="O569" i="5" a="1"/>
  <c r="O569" i="5" s="1"/>
  <c r="F569" i="5" a="1"/>
  <c r="F569" i="5" s="1"/>
  <c r="DJ569" i="5" a="1"/>
  <c r="DJ569" i="5" s="1"/>
  <c r="CJ569" i="5" a="1"/>
  <c r="CJ569" i="5" s="1"/>
  <c r="BL569" i="5" a="1"/>
  <c r="BL569" i="5" s="1"/>
  <c r="BE569" i="5" a="1"/>
  <c r="BE569" i="5" s="1"/>
  <c r="AG569" i="5" a="1"/>
  <c r="AG569" i="5" s="1"/>
  <c r="X569" i="5" a="1"/>
  <c r="X569" i="5" s="1"/>
  <c r="S569" i="5" a="1"/>
  <c r="S569" i="5" s="1"/>
  <c r="J569" i="5" a="1"/>
  <c r="J569" i="5" s="1"/>
  <c r="DC569" i="5" a="1"/>
  <c r="DC569" i="5" s="1"/>
  <c r="CC569" i="5" a="1"/>
  <c r="CC569" i="5" s="1"/>
  <c r="AS569" i="5" a="1"/>
  <c r="AS569" i="5" s="1"/>
  <c r="AK569" i="5" a="1"/>
  <c r="AK569" i="5" s="1"/>
  <c r="AB569" i="5" a="1"/>
  <c r="AB569" i="5" s="1"/>
  <c r="W569" i="5" a="1"/>
  <c r="W569" i="5" s="1"/>
  <c r="N569" i="5" a="1"/>
  <c r="N569" i="5" s="1"/>
  <c r="E569" i="5" a="1"/>
  <c r="E569" i="5" s="1"/>
  <c r="CB569" i="5" a="1"/>
  <c r="CB569" i="5" s="1"/>
  <c r="BD569" i="5" a="1"/>
  <c r="BD569" i="5" s="1"/>
  <c r="AF569" i="5" a="1"/>
  <c r="AF569" i="5" s="1"/>
  <c r="AA569" i="5" a="1"/>
  <c r="AA569" i="5" s="1"/>
  <c r="R569" i="5" a="1"/>
  <c r="R569" i="5" s="1"/>
  <c r="I569" i="5" a="1"/>
  <c r="I569" i="5" s="1"/>
  <c r="DB569" i="5" a="1"/>
  <c r="DB569" i="5" s="1"/>
  <c r="CG569" i="5" a="1"/>
  <c r="CG569" i="5" s="1"/>
  <c r="BI569" i="5" a="1"/>
  <c r="BI569" i="5" s="1"/>
  <c r="AW569" i="5" a="1"/>
  <c r="AW569" i="5" s="1"/>
  <c r="AJ569" i="5" a="1"/>
  <c r="AJ569" i="5" s="1"/>
  <c r="AE569" i="5" a="1"/>
  <c r="AE569" i="5" s="1"/>
  <c r="V569" i="5" a="1"/>
  <c r="V569" i="5" s="1"/>
  <c r="M569" i="5" a="1"/>
  <c r="M569" i="5" s="1"/>
  <c r="D569" i="5" a="1"/>
  <c r="D569" i="5" s="1"/>
  <c r="AH569" i="5" a="1"/>
  <c r="AH569" i="5" s="1"/>
  <c r="U569" i="5" a="1"/>
  <c r="U569" i="5" s="1"/>
  <c r="H569" i="5" a="1"/>
  <c r="H569" i="5" s="1"/>
  <c r="BQ569" i="5" a="1"/>
  <c r="BQ569" i="5" s="1"/>
  <c r="AV569" i="5" a="1"/>
  <c r="AV569" i="5" s="1"/>
  <c r="G569" i="5" a="1"/>
  <c r="G569" i="5" s="1"/>
  <c r="AD569" i="5" a="1"/>
  <c r="AD569" i="5" s="1"/>
  <c r="Q569" i="5" a="1"/>
  <c r="Q569" i="5" s="1"/>
  <c r="CK569" i="5" a="1"/>
  <c r="CK569" i="5" s="1"/>
  <c r="BH569" i="5" a="1"/>
  <c r="BH569" i="5" s="1"/>
  <c r="C569" i="5" a="1"/>
  <c r="C569" i="5" s="1"/>
  <c r="A570" i="5"/>
  <c r="Z569" i="5" a="1"/>
  <c r="Z569" i="5" s="1"/>
  <c r="P569" i="5" a="1"/>
  <c r="P569" i="5" s="1"/>
  <c r="DF569" i="5" a="1"/>
  <c r="DF569" i="5" s="1"/>
  <c r="L569" i="5" a="1"/>
  <c r="L569" i="5" s="1"/>
  <c r="CF569" i="5" a="1"/>
  <c r="CF569" i="5" s="1"/>
  <c r="K569" i="5" a="1"/>
  <c r="K569" i="5" s="1"/>
  <c r="AI569" i="5" a="1"/>
  <c r="AI569" i="5" s="1"/>
  <c r="Y569" i="5" a="1"/>
  <c r="Y569" i="5" s="1"/>
  <c r="DK569" i="5" a="1"/>
  <c r="DK569" i="5" s="1"/>
  <c r="DG569" i="5" a="1"/>
  <c r="DG569" i="5" s="1"/>
  <c r="BA569" i="5" a="1"/>
  <c r="BA569" i="5" s="1"/>
  <c r="DI464" i="5" a="1"/>
  <c r="DI464" i="5" s="1"/>
  <c r="DE464" i="5" a="1"/>
  <c r="DE464" i="5" s="1"/>
  <c r="DA464" i="5" a="1"/>
  <c r="DA464" i="5" s="1"/>
  <c r="CI464" i="5" a="1"/>
  <c r="CI464" i="5" s="1"/>
  <c r="CE464" i="5" a="1"/>
  <c r="CE464" i="5" s="1"/>
  <c r="CA464" i="5" a="1"/>
  <c r="CA464" i="5" s="1"/>
  <c r="AO464" i="5" s="1"/>
  <c r="BK464" i="5" a="1"/>
  <c r="BK464" i="5" s="1"/>
  <c r="BG464" i="5" a="1"/>
  <c r="BG464" i="5" s="1"/>
  <c r="BC464" i="5" a="1"/>
  <c r="BC464" i="5" s="1"/>
  <c r="AY464" i="5" a="1"/>
  <c r="AY464" i="5" s="1"/>
  <c r="AU464" i="5" a="1"/>
  <c r="AU464" i="5" s="1"/>
  <c r="DL464" i="5" a="1"/>
  <c r="DL464" i="5" s="1"/>
  <c r="DH464" i="5" a="1"/>
  <c r="DH464" i="5" s="1"/>
  <c r="DD464" i="5" a="1"/>
  <c r="DD464" i="5" s="1"/>
  <c r="CL464" i="5" a="1"/>
  <c r="CL464" i="5" s="1"/>
  <c r="CH464" i="5" a="1"/>
  <c r="CH464" i="5" s="1"/>
  <c r="CD464" i="5" a="1"/>
  <c r="CD464" i="5" s="1"/>
  <c r="BR464" i="5" a="1"/>
  <c r="BR464" i="5" s="1"/>
  <c r="BJ464" i="5" a="1"/>
  <c r="BJ464" i="5" s="1"/>
  <c r="BF464" i="5" a="1"/>
  <c r="BF464" i="5" s="1"/>
  <c r="BB464" i="5" a="1"/>
  <c r="BB464" i="5" s="1"/>
  <c r="AX464" i="5" a="1"/>
  <c r="AX464" i="5" s="1"/>
  <c r="AT464" i="5" a="1"/>
  <c r="AT464" i="5" s="1"/>
  <c r="DK464" i="5" a="1"/>
  <c r="DK464" i="5" s="1"/>
  <c r="DG464" i="5" a="1"/>
  <c r="DG464" i="5" s="1"/>
  <c r="DC464" i="5" a="1"/>
  <c r="DC464" i="5" s="1"/>
  <c r="CK464" i="5" a="1"/>
  <c r="CK464" i="5" s="1"/>
  <c r="CG464" i="5" a="1"/>
  <c r="CG464" i="5" s="1"/>
  <c r="CC464" i="5" a="1"/>
  <c r="CC464" i="5" s="1"/>
  <c r="BQ464" i="5" a="1"/>
  <c r="BQ464" i="5" s="1"/>
  <c r="BI464" i="5" a="1"/>
  <c r="BI464" i="5" s="1"/>
  <c r="BE464" i="5" a="1"/>
  <c r="BE464" i="5" s="1"/>
  <c r="BA464" i="5" a="1"/>
  <c r="BA464" i="5" s="1"/>
  <c r="AW464" i="5" a="1"/>
  <c r="AW464" i="5" s="1"/>
  <c r="AS464" i="5" a="1"/>
  <c r="AS464" i="5" s="1"/>
  <c r="AK464" i="5" a="1"/>
  <c r="AK464" i="5" s="1"/>
  <c r="AG464" i="5" a="1"/>
  <c r="AG464" i="5" s="1"/>
  <c r="AC464" i="5" a="1"/>
  <c r="AC464" i="5" s="1"/>
  <c r="Y464" i="5" a="1"/>
  <c r="Y464" i="5" s="1"/>
  <c r="U464" i="5" a="1"/>
  <c r="U464" i="5" s="1"/>
  <c r="Q464" i="5" a="1"/>
  <c r="Q464" i="5" s="1"/>
  <c r="M464" i="5" a="1"/>
  <c r="M464" i="5" s="1"/>
  <c r="I464" i="5" a="1"/>
  <c r="I464" i="5" s="1"/>
  <c r="E464" i="5" a="1"/>
  <c r="E464" i="5" s="1"/>
  <c r="DJ464" i="5" a="1"/>
  <c r="DJ464" i="5" s="1"/>
  <c r="DF464" i="5" a="1"/>
  <c r="DF464" i="5" s="1"/>
  <c r="DB464" i="5" a="1"/>
  <c r="DB464" i="5" s="1"/>
  <c r="CJ464" i="5" a="1"/>
  <c r="CJ464" i="5" s="1"/>
  <c r="CF464" i="5" a="1"/>
  <c r="CF464" i="5" s="1"/>
  <c r="CB464" i="5" a="1"/>
  <c r="CB464" i="5" s="1"/>
  <c r="BL464" i="5" a="1"/>
  <c r="BL464" i="5" s="1"/>
  <c r="BH464" i="5" a="1"/>
  <c r="BH464" i="5" s="1"/>
  <c r="BD464" i="5" a="1"/>
  <c r="BD464" i="5" s="1"/>
  <c r="AZ464" i="5" a="1"/>
  <c r="AZ464" i="5" s="1"/>
  <c r="AV464" i="5" a="1"/>
  <c r="AV464" i="5" s="1"/>
  <c r="AD464" i="5" a="1"/>
  <c r="AD464" i="5" s="1"/>
  <c r="S464" i="5" a="1"/>
  <c r="S464" i="5" s="1"/>
  <c r="H464" i="5" a="1"/>
  <c r="H464" i="5" s="1"/>
  <c r="AB464" i="5" a="1"/>
  <c r="AB464" i="5" s="1"/>
  <c r="R464" i="5" a="1"/>
  <c r="R464" i="5" s="1"/>
  <c r="G464" i="5" a="1"/>
  <c r="G464" i="5" s="1"/>
  <c r="AL464" i="5" a="1"/>
  <c r="AL464" i="5" s="1"/>
  <c r="AA464" i="5" a="1"/>
  <c r="AA464" i="5" s="1"/>
  <c r="P464" i="5" a="1"/>
  <c r="P464" i="5" s="1"/>
  <c r="F464" i="5" a="1"/>
  <c r="F464" i="5" s="1"/>
  <c r="AJ464" i="5" a="1"/>
  <c r="AJ464" i="5" s="1"/>
  <c r="Z464" i="5" a="1"/>
  <c r="Z464" i="5" s="1"/>
  <c r="O464" i="5" a="1"/>
  <c r="O464" i="5" s="1"/>
  <c r="D464" i="5" a="1"/>
  <c r="D464" i="5" s="1"/>
  <c r="AI464" i="5" a="1"/>
  <c r="AI464" i="5" s="1"/>
  <c r="X464" i="5" a="1"/>
  <c r="X464" i="5" s="1"/>
  <c r="N464" i="5" a="1"/>
  <c r="N464" i="5" s="1"/>
  <c r="C464" i="5" a="1"/>
  <c r="C464" i="5" s="1"/>
  <c r="A465" i="5"/>
  <c r="AH464" i="5" a="1"/>
  <c r="AH464" i="5" s="1"/>
  <c r="W464" i="5" a="1"/>
  <c r="W464" i="5" s="1"/>
  <c r="L464" i="5" a="1"/>
  <c r="L464" i="5" s="1"/>
  <c r="AF464" i="5" a="1"/>
  <c r="AF464" i="5" s="1"/>
  <c r="V464" i="5" a="1"/>
  <c r="V464" i="5" s="1"/>
  <c r="K464" i="5" a="1"/>
  <c r="K464" i="5" s="1"/>
  <c r="AE464" i="5" a="1"/>
  <c r="AE464" i="5" s="1"/>
  <c r="T464" i="5" a="1"/>
  <c r="T464" i="5" s="1"/>
  <c r="J464" i="5" a="1"/>
  <c r="J464" i="5" s="1"/>
  <c r="DL227" i="5" a="1"/>
  <c r="DL227" i="5" s="1"/>
  <c r="DH227" i="5" a="1"/>
  <c r="DH227" i="5" s="1"/>
  <c r="DD227" i="5" a="1"/>
  <c r="DD227" i="5" s="1"/>
  <c r="CL227" i="5" a="1"/>
  <c r="CL227" i="5" s="1"/>
  <c r="CH227" i="5" a="1"/>
  <c r="CH227" i="5" s="1"/>
  <c r="CD227" i="5" a="1"/>
  <c r="CD227" i="5" s="1"/>
  <c r="BR227" i="5" a="1"/>
  <c r="BR227" i="5" s="1"/>
  <c r="BJ227" i="5" a="1"/>
  <c r="BJ227" i="5" s="1"/>
  <c r="BF227" i="5" a="1"/>
  <c r="BF227" i="5" s="1"/>
  <c r="BB227" i="5" a="1"/>
  <c r="BB227" i="5" s="1"/>
  <c r="AX227" i="5" a="1"/>
  <c r="AX227" i="5" s="1"/>
  <c r="AT227" i="5" a="1"/>
  <c r="AT227" i="5" s="1"/>
  <c r="AL227" i="5" a="1"/>
  <c r="AL227" i="5" s="1"/>
  <c r="AH227" i="5" a="1"/>
  <c r="AH227" i="5" s="1"/>
  <c r="AD227" i="5" a="1"/>
  <c r="AD227" i="5" s="1"/>
  <c r="Z227" i="5" a="1"/>
  <c r="Z227" i="5" s="1"/>
  <c r="V227" i="5" a="1"/>
  <c r="V227" i="5" s="1"/>
  <c r="R227" i="5" a="1"/>
  <c r="R227" i="5" s="1"/>
  <c r="N227" i="5" a="1"/>
  <c r="N227" i="5" s="1"/>
  <c r="J227" i="5" a="1"/>
  <c r="J227" i="5" s="1"/>
  <c r="F227" i="5" a="1"/>
  <c r="F227" i="5" s="1"/>
  <c r="AK227" i="5" a="1"/>
  <c r="AK227" i="5" s="1"/>
  <c r="AF227" i="5" a="1"/>
  <c r="AF227" i="5" s="1"/>
  <c r="AA227" i="5" a="1"/>
  <c r="AA227" i="5" s="1"/>
  <c r="U227" i="5" a="1"/>
  <c r="U227" i="5" s="1"/>
  <c r="P227" i="5" a="1"/>
  <c r="P227" i="5" s="1"/>
  <c r="K227" i="5" a="1"/>
  <c r="K227" i="5" s="1"/>
  <c r="E227" i="5" a="1"/>
  <c r="E227" i="5" s="1"/>
  <c r="DJ227" i="5" a="1"/>
  <c r="DJ227" i="5" s="1"/>
  <c r="DE227" i="5" a="1"/>
  <c r="DE227" i="5" s="1"/>
  <c r="CK227" i="5" a="1"/>
  <c r="CK227" i="5" s="1"/>
  <c r="CF227" i="5" a="1"/>
  <c r="CF227" i="5" s="1"/>
  <c r="CA227" i="5" a="1"/>
  <c r="CA227" i="5" s="1"/>
  <c r="AO227" i="5" s="1"/>
  <c r="BI227" i="5" a="1"/>
  <c r="BI227" i="5" s="1"/>
  <c r="BD227" i="5" a="1"/>
  <c r="BD227" i="5" s="1"/>
  <c r="AY227" i="5" a="1"/>
  <c r="AY227" i="5" s="1"/>
  <c r="AS227" i="5" a="1"/>
  <c r="AS227" i="5" s="1"/>
  <c r="AJ227" i="5" a="1"/>
  <c r="AJ227" i="5" s="1"/>
  <c r="AE227" i="5" a="1"/>
  <c r="AE227" i="5" s="1"/>
  <c r="Y227" i="5" a="1"/>
  <c r="Y227" i="5" s="1"/>
  <c r="T227" i="5" a="1"/>
  <c r="T227" i="5" s="1"/>
  <c r="O227" i="5" a="1"/>
  <c r="O227" i="5" s="1"/>
  <c r="I227" i="5" a="1"/>
  <c r="I227" i="5" s="1"/>
  <c r="D227" i="5" a="1"/>
  <c r="D227" i="5" s="1"/>
  <c r="DG227" i="5" a="1"/>
  <c r="DG227" i="5" s="1"/>
  <c r="DB227" i="5" a="1"/>
  <c r="DB227" i="5" s="1"/>
  <c r="CI227" i="5" a="1"/>
  <c r="CI227" i="5" s="1"/>
  <c r="CC227" i="5" a="1"/>
  <c r="CC227" i="5" s="1"/>
  <c r="BL227" i="5" a="1"/>
  <c r="BL227" i="5" s="1"/>
  <c r="BG227" i="5" a="1"/>
  <c r="BG227" i="5" s="1"/>
  <c r="BA227" i="5" a="1"/>
  <c r="BA227" i="5" s="1"/>
  <c r="AV227" i="5" a="1"/>
  <c r="AV227" i="5" s="1"/>
  <c r="A228" i="5"/>
  <c r="AG227" i="5" a="1"/>
  <c r="AG227" i="5" s="1"/>
  <c r="AB227" i="5" a="1"/>
  <c r="AB227" i="5" s="1"/>
  <c r="W227" i="5" a="1"/>
  <c r="W227" i="5" s="1"/>
  <c r="Q227" i="5" a="1"/>
  <c r="Q227" i="5" s="1"/>
  <c r="L227" i="5" a="1"/>
  <c r="L227" i="5" s="1"/>
  <c r="G227" i="5" a="1"/>
  <c r="G227" i="5" s="1"/>
  <c r="DI227" i="5" a="1"/>
  <c r="DI227" i="5" s="1"/>
  <c r="CG227" i="5" a="1"/>
  <c r="CG227" i="5" s="1"/>
  <c r="AC227" i="5" a="1"/>
  <c r="AC227" i="5" s="1"/>
  <c r="CE227" i="5" a="1"/>
  <c r="CE227" i="5" s="1"/>
  <c r="BE227" i="5" a="1"/>
  <c r="BE227" i="5" s="1"/>
  <c r="M227" i="5" a="1"/>
  <c r="M227" i="5" s="1"/>
  <c r="DF227" i="5" a="1"/>
  <c r="DF227" i="5" s="1"/>
  <c r="BC227" i="5" a="1"/>
  <c r="BC227" i="5" s="1"/>
  <c r="BQ227" i="5" a="1"/>
  <c r="BQ227" i="5" s="1"/>
  <c r="AZ227" i="5" a="1"/>
  <c r="AZ227" i="5" s="1"/>
  <c r="H227" i="5" a="1"/>
  <c r="H227" i="5" s="1"/>
  <c r="DA227" i="5" a="1"/>
  <c r="DA227" i="5" s="1"/>
  <c r="AW227" i="5" a="1"/>
  <c r="AW227" i="5" s="1"/>
  <c r="AI227" i="5" a="1"/>
  <c r="AI227" i="5" s="1"/>
  <c r="CJ227" i="5" a="1"/>
  <c r="CJ227" i="5" s="1"/>
  <c r="BK227" i="5" a="1"/>
  <c r="BK227" i="5" s="1"/>
  <c r="S227" i="5" a="1"/>
  <c r="S227" i="5" s="1"/>
  <c r="DK227" i="5" a="1"/>
  <c r="DK227" i="5" s="1"/>
  <c r="DC227" i="5" a="1"/>
  <c r="DC227" i="5" s="1"/>
  <c r="CB227" i="5" a="1"/>
  <c r="CB227" i="5" s="1"/>
  <c r="X227" i="5" a="1"/>
  <c r="X227" i="5" s="1"/>
  <c r="BH227" i="5" a="1"/>
  <c r="BH227" i="5" s="1"/>
  <c r="AU227" i="5" a="1"/>
  <c r="AU227" i="5" s="1"/>
  <c r="C227" i="5" a="1"/>
  <c r="C227" i="5" s="1"/>
  <c r="DJ392" i="5" a="1"/>
  <c r="DJ392" i="5" s="1"/>
  <c r="DF392" i="5" a="1"/>
  <c r="DF392" i="5" s="1"/>
  <c r="DB392" i="5" a="1"/>
  <c r="DB392" i="5" s="1"/>
  <c r="CJ392" i="5" a="1"/>
  <c r="CJ392" i="5" s="1"/>
  <c r="CF392" i="5" a="1"/>
  <c r="CF392" i="5" s="1"/>
  <c r="CB392" i="5" a="1"/>
  <c r="CB392" i="5" s="1"/>
  <c r="BL392" i="5" a="1"/>
  <c r="BL392" i="5" s="1"/>
  <c r="BH392" i="5" a="1"/>
  <c r="BH392" i="5" s="1"/>
  <c r="BD392" i="5" a="1"/>
  <c r="BD392" i="5" s="1"/>
  <c r="AZ392" i="5" a="1"/>
  <c r="AZ392" i="5" s="1"/>
  <c r="AV392" i="5" a="1"/>
  <c r="AV392" i="5" s="1"/>
  <c r="DE392" i="5" a="1"/>
  <c r="DE392" i="5" s="1"/>
  <c r="CH392" i="5" a="1"/>
  <c r="CH392" i="5" s="1"/>
  <c r="BQ392" i="5" a="1"/>
  <c r="BQ392" i="5" s="1"/>
  <c r="AY392" i="5" a="1"/>
  <c r="AY392" i="5" s="1"/>
  <c r="AH392" i="5" a="1"/>
  <c r="AH392" i="5" s="1"/>
  <c r="Y392" i="5" a="1"/>
  <c r="Y392" i="5" s="1"/>
  <c r="T392" i="5" a="1"/>
  <c r="T392" i="5" s="1"/>
  <c r="K392" i="5" a="1"/>
  <c r="K392" i="5" s="1"/>
  <c r="DD392" i="5" a="1"/>
  <c r="DD392" i="5" s="1"/>
  <c r="CG392" i="5" a="1"/>
  <c r="CG392" i="5" s="1"/>
  <c r="BG392" i="5" a="1"/>
  <c r="BG392" i="5" s="1"/>
  <c r="AX392" i="5" a="1"/>
  <c r="AX392" i="5" s="1"/>
  <c r="AG392" i="5" a="1"/>
  <c r="AG392" i="5" s="1"/>
  <c r="AB392" i="5" a="1"/>
  <c r="AB392" i="5" s="1"/>
  <c r="S392" i="5" a="1"/>
  <c r="S392" i="5" s="1"/>
  <c r="J392" i="5" a="1"/>
  <c r="J392" i="5" s="1"/>
  <c r="DK392" i="5" a="1"/>
  <c r="DK392" i="5" s="1"/>
  <c r="BF392" i="5" a="1"/>
  <c r="BF392" i="5" s="1"/>
  <c r="AT392" i="5" a="1"/>
  <c r="AT392" i="5" s="1"/>
  <c r="AJ392" i="5" a="1"/>
  <c r="AJ392" i="5" s="1"/>
  <c r="X392" i="5" a="1"/>
  <c r="X392" i="5" s="1"/>
  <c r="R392" i="5" a="1"/>
  <c r="R392" i="5" s="1"/>
  <c r="L392" i="5" a="1"/>
  <c r="L392" i="5" s="1"/>
  <c r="F392" i="5" a="1"/>
  <c r="F392" i="5" s="1"/>
  <c r="CD392" i="5" a="1"/>
  <c r="CD392" i="5" s="1"/>
  <c r="BK392" i="5" a="1"/>
  <c r="BK392" i="5" s="1"/>
  <c r="AS392" i="5" a="1"/>
  <c r="AS392" i="5" s="1"/>
  <c r="AD392" i="5" a="1"/>
  <c r="AD392" i="5" s="1"/>
  <c r="W392" i="5" a="1"/>
  <c r="W392" i="5" s="1"/>
  <c r="E392" i="5" a="1"/>
  <c r="E392" i="5" s="1"/>
  <c r="DH392" i="5" a="1"/>
  <c r="DH392" i="5" s="1"/>
  <c r="BJ392" i="5" a="1"/>
  <c r="BJ392" i="5" s="1"/>
  <c r="V392" i="5" a="1"/>
  <c r="V392" i="5" s="1"/>
  <c r="P392" i="5" a="1"/>
  <c r="P392" i="5" s="1"/>
  <c r="CA392" i="5" a="1"/>
  <c r="CA392" i="5" s="1"/>
  <c r="AO392" i="5" s="1"/>
  <c r="BC392" i="5" a="1"/>
  <c r="BC392" i="5" s="1"/>
  <c r="AW392" i="5" a="1"/>
  <c r="AW392" i="5" s="1"/>
  <c r="AA392" i="5" a="1"/>
  <c r="AA392" i="5" s="1"/>
  <c r="O392" i="5" a="1"/>
  <c r="O392" i="5" s="1"/>
  <c r="I392" i="5" a="1"/>
  <c r="I392" i="5" s="1"/>
  <c r="C392" i="5" a="1"/>
  <c r="C392" i="5" s="1"/>
  <c r="CK392" i="5" a="1"/>
  <c r="CK392" i="5" s="1"/>
  <c r="BA392" i="5" a="1"/>
  <c r="BA392" i="5" s="1"/>
  <c r="N392" i="5" a="1"/>
  <c r="N392" i="5" s="1"/>
  <c r="DI392" i="5" a="1"/>
  <c r="DI392" i="5" s="1"/>
  <c r="CI392" i="5" a="1"/>
  <c r="CI392" i="5" s="1"/>
  <c r="AL392" i="5" a="1"/>
  <c r="AL392" i="5" s="1"/>
  <c r="Z392" i="5" a="1"/>
  <c r="Z392" i="5" s="1"/>
  <c r="DG392" i="5" a="1"/>
  <c r="DG392" i="5" s="1"/>
  <c r="BI392" i="5" a="1"/>
  <c r="BI392" i="5" s="1"/>
  <c r="AK392" i="5" a="1"/>
  <c r="AK392" i="5" s="1"/>
  <c r="M392" i="5" a="1"/>
  <c r="M392" i="5" s="1"/>
  <c r="AI392" i="5" a="1"/>
  <c r="AI392" i="5" s="1"/>
  <c r="CE392" i="5" a="1"/>
  <c r="CE392" i="5" s="1"/>
  <c r="AU392" i="5" a="1"/>
  <c r="AU392" i="5" s="1"/>
  <c r="AF392" i="5" a="1"/>
  <c r="AF392" i="5" s="1"/>
  <c r="U392" i="5" a="1"/>
  <c r="U392" i="5" s="1"/>
  <c r="H392" i="5" a="1"/>
  <c r="H392" i="5" s="1"/>
  <c r="DC392" i="5" a="1"/>
  <c r="DC392" i="5" s="1"/>
  <c r="CC392" i="5" a="1"/>
  <c r="CC392" i="5" s="1"/>
  <c r="BE392" i="5" a="1"/>
  <c r="BE392" i="5" s="1"/>
  <c r="DL392" i="5" a="1"/>
  <c r="DL392" i="5" s="1"/>
  <c r="CL392" i="5" a="1"/>
  <c r="CL392" i="5" s="1"/>
  <c r="BR392" i="5" a="1"/>
  <c r="BR392" i="5" s="1"/>
  <c r="AC392" i="5" a="1"/>
  <c r="AC392" i="5" s="1"/>
  <c r="Q392" i="5" a="1"/>
  <c r="Q392" i="5" s="1"/>
  <c r="D392" i="5" a="1"/>
  <c r="D392" i="5" s="1"/>
  <c r="BB392" i="5" a="1"/>
  <c r="BB392" i="5" s="1"/>
  <c r="AE392" i="5" a="1"/>
  <c r="AE392" i="5" s="1"/>
  <c r="A393" i="5"/>
  <c r="DA392" i="5" a="1"/>
  <c r="DA392" i="5" s="1"/>
  <c r="G392" i="5" a="1"/>
  <c r="G392" i="5" s="1"/>
  <c r="A50" i="5"/>
  <c r="AI49" i="5" a="1"/>
  <c r="AI49" i="5" s="1"/>
  <c r="AE49" i="5" a="1"/>
  <c r="AE49" i="5" s="1"/>
  <c r="AA49" i="5" a="1"/>
  <c r="AA49" i="5" s="1"/>
  <c r="W49" i="5" a="1"/>
  <c r="W49" i="5" s="1"/>
  <c r="S49" i="5" a="1"/>
  <c r="S49" i="5" s="1"/>
  <c r="O49" i="5" a="1"/>
  <c r="O49" i="5" s="1"/>
  <c r="K49" i="5" a="1"/>
  <c r="K49" i="5" s="1"/>
  <c r="G49" i="5" a="1"/>
  <c r="G49" i="5" s="1"/>
  <c r="C49" i="5" a="1"/>
  <c r="C49" i="5" s="1"/>
  <c r="DI49" i="5" a="1"/>
  <c r="DI49" i="5" s="1"/>
  <c r="DD49" i="5" a="1"/>
  <c r="DD49" i="5" s="1"/>
  <c r="CG49" i="5" a="1"/>
  <c r="CG49" i="5" s="1"/>
  <c r="BL49" i="5" a="1"/>
  <c r="BL49" i="5" s="1"/>
  <c r="BC49" i="5" a="1"/>
  <c r="BC49" i="5" s="1"/>
  <c r="AX49" i="5" a="1"/>
  <c r="AX49" i="5" s="1"/>
  <c r="AL49" i="5" a="1"/>
  <c r="AL49" i="5" s="1"/>
  <c r="AC49" i="5" a="1"/>
  <c r="AC49" i="5" s="1"/>
  <c r="T49" i="5" a="1"/>
  <c r="T49" i="5" s="1"/>
  <c r="F49" i="5" a="1"/>
  <c r="F49" i="5" s="1"/>
  <c r="DK49" i="5" a="1"/>
  <c r="DK49" i="5" s="1"/>
  <c r="DF49" i="5" a="1"/>
  <c r="DF49" i="5" s="1"/>
  <c r="DA49" i="5" a="1"/>
  <c r="DA49" i="5" s="1"/>
  <c r="CB49" i="5" a="1"/>
  <c r="CB49" i="5" s="1"/>
  <c r="BK49" i="5" a="1"/>
  <c r="BK49" i="5" s="1"/>
  <c r="AH49" i="5" a="1"/>
  <c r="AH49" i="5" s="1"/>
  <c r="R49" i="5" a="1"/>
  <c r="R49" i="5" s="1"/>
  <c r="M49" i="5" a="1"/>
  <c r="M49" i="5" s="1"/>
  <c r="H49" i="5" a="1"/>
  <c r="H49" i="5" s="1"/>
  <c r="DJ49" i="5" a="1"/>
  <c r="DJ49" i="5" s="1"/>
  <c r="DE49" i="5" a="1"/>
  <c r="DE49" i="5" s="1"/>
  <c r="CK49" i="5" a="1"/>
  <c r="CK49" i="5" s="1"/>
  <c r="CF49" i="5" a="1"/>
  <c r="CF49" i="5" s="1"/>
  <c r="CA49" i="5" a="1"/>
  <c r="CA49" i="5" s="1"/>
  <c r="AO49" i="5" s="1"/>
  <c r="AT49" i="5" a="1"/>
  <c r="AT49" i="5" s="1"/>
  <c r="V49" i="5" a="1"/>
  <c r="V49" i="5" s="1"/>
  <c r="Q49" i="5" a="1"/>
  <c r="Q49" i="5" s="1"/>
  <c r="L49" i="5" a="1"/>
  <c r="L49" i="5" s="1"/>
  <c r="BR49" i="5" a="1"/>
  <c r="BR49" i="5" s="1"/>
  <c r="BI49" i="5" a="1"/>
  <c r="BI49" i="5" s="1"/>
  <c r="BD49" i="5" a="1"/>
  <c r="BD49" i="5" s="1"/>
  <c r="AY49" i="5" a="1"/>
  <c r="AY49" i="5" s="1"/>
  <c r="AS49" i="5" a="1"/>
  <c r="AS49" i="5" s="1"/>
  <c r="AK49" i="5" a="1"/>
  <c r="AK49" i="5" s="1"/>
  <c r="AF49" i="5" a="1"/>
  <c r="AF49" i="5" s="1"/>
  <c r="CD49" i="5" a="1"/>
  <c r="CD49" i="5" s="1"/>
  <c r="BQ49" i="5" a="1"/>
  <c r="BQ49" i="5" s="1"/>
  <c r="BH49" i="5" a="1"/>
  <c r="BH49" i="5" s="1"/>
  <c r="BB49" i="5" a="1"/>
  <c r="BB49" i="5" s="1"/>
  <c r="AW49" i="5" a="1"/>
  <c r="AW49" i="5" s="1"/>
  <c r="AJ49" i="5" a="1"/>
  <c r="AJ49" i="5" s="1"/>
  <c r="DL49" i="5" a="1"/>
  <c r="DL49" i="5" s="1"/>
  <c r="DG49" i="5" a="1"/>
  <c r="DG49" i="5" s="1"/>
  <c r="DB49" i="5" a="1"/>
  <c r="DB49" i="5" s="1"/>
  <c r="CI49" i="5" a="1"/>
  <c r="CI49" i="5" s="1"/>
  <c r="BG49" i="5" a="1"/>
  <c r="BG49" i="5" s="1"/>
  <c r="AD49" i="5" a="1"/>
  <c r="AD49" i="5" s="1"/>
  <c r="Y49" i="5" a="1"/>
  <c r="Y49" i="5" s="1"/>
  <c r="N49" i="5" a="1"/>
  <c r="N49" i="5" s="1"/>
  <c r="I49" i="5" a="1"/>
  <c r="I49" i="5" s="1"/>
  <c r="D49" i="5" a="1"/>
  <c r="D49" i="5" s="1"/>
  <c r="DH49" i="5" a="1"/>
  <c r="DH49" i="5" s="1"/>
  <c r="BF49" i="5" a="1"/>
  <c r="BF49" i="5" s="1"/>
  <c r="CE49" i="5" a="1"/>
  <c r="CE49" i="5" s="1"/>
  <c r="BE49" i="5" a="1"/>
  <c r="BE49" i="5" s="1"/>
  <c r="P49" i="5" a="1"/>
  <c r="P49" i="5" s="1"/>
  <c r="CC49" i="5" a="1"/>
  <c r="CC49" i="5" s="1"/>
  <c r="AB49" i="5" a="1"/>
  <c r="AB49" i="5" s="1"/>
  <c r="DC49" i="5" a="1"/>
  <c r="DC49" i="5" s="1"/>
  <c r="BA49" i="5" a="1"/>
  <c r="BA49" i="5" s="1"/>
  <c r="Z49" i="5" a="1"/>
  <c r="Z49" i="5" s="1"/>
  <c r="AZ49" i="5" a="1"/>
  <c r="AZ49" i="5" s="1"/>
  <c r="X49" i="5" a="1"/>
  <c r="X49" i="5" s="1"/>
  <c r="J49" i="5" a="1"/>
  <c r="J49" i="5" s="1"/>
  <c r="CL49" i="5" a="1"/>
  <c r="CL49" i="5" s="1"/>
  <c r="CJ49" i="5" a="1"/>
  <c r="CJ49" i="5" s="1"/>
  <c r="BJ49" i="5" a="1"/>
  <c r="BJ49" i="5" s="1"/>
  <c r="AV49" i="5" a="1"/>
  <c r="AV49" i="5" s="1"/>
  <c r="U49" i="5" a="1"/>
  <c r="U49" i="5" s="1"/>
  <c r="CH49" i="5" a="1"/>
  <c r="CH49" i="5" s="1"/>
  <c r="AU49" i="5" a="1"/>
  <c r="AU49" i="5" s="1"/>
  <c r="AG49" i="5" a="1"/>
  <c r="AG49" i="5" s="1"/>
  <c r="E49" i="5" a="1"/>
  <c r="E49" i="5" s="1"/>
  <c r="AL50" i="5" l="1" a="1"/>
  <c r="AL50" i="5" s="1"/>
  <c r="AH50" i="5" a="1"/>
  <c r="AH50" i="5" s="1"/>
  <c r="AD50" i="5" a="1"/>
  <c r="AD50" i="5" s="1"/>
  <c r="Z50" i="5" a="1"/>
  <c r="Z50" i="5" s="1"/>
  <c r="V50" i="5" a="1"/>
  <c r="V50" i="5" s="1"/>
  <c r="R50" i="5" a="1"/>
  <c r="R50" i="5" s="1"/>
  <c r="N50" i="5" a="1"/>
  <c r="N50" i="5" s="1"/>
  <c r="J50" i="5" a="1"/>
  <c r="J50" i="5" s="1"/>
  <c r="F50" i="5" a="1"/>
  <c r="F50" i="5" s="1"/>
  <c r="DF50" i="5" a="1"/>
  <c r="DF50" i="5" s="1"/>
  <c r="CI50" i="5" a="1"/>
  <c r="CI50" i="5" s="1"/>
  <c r="BR50" i="5" a="1"/>
  <c r="BR50" i="5" s="1"/>
  <c r="BI50" i="5" a="1"/>
  <c r="BI50" i="5" s="1"/>
  <c r="AZ50" i="5" a="1"/>
  <c r="AZ50" i="5" s="1"/>
  <c r="AI50" i="5" a="1"/>
  <c r="AI50" i="5" s="1"/>
  <c r="U50" i="5" a="1"/>
  <c r="U50" i="5" s="1"/>
  <c r="L50" i="5" a="1"/>
  <c r="L50" i="5" s="1"/>
  <c r="C50" i="5" a="1"/>
  <c r="C50" i="5" s="1"/>
  <c r="CK50" i="5" a="1"/>
  <c r="CK50" i="5" s="1"/>
  <c r="CF50" i="5" a="1"/>
  <c r="CF50" i="5" s="1"/>
  <c r="CA50" i="5" a="1"/>
  <c r="CA50" i="5" s="1"/>
  <c r="AO50" i="5" s="1"/>
  <c r="BJ50" i="5" a="1"/>
  <c r="BJ50" i="5" s="1"/>
  <c r="BD50" i="5" a="1"/>
  <c r="BD50" i="5" s="1"/>
  <c r="AY50" i="5" a="1"/>
  <c r="AY50" i="5" s="1"/>
  <c r="AT50" i="5" a="1"/>
  <c r="AT50" i="5" s="1"/>
  <c r="AK50" i="5" a="1"/>
  <c r="AK50" i="5" s="1"/>
  <c r="AF50" i="5" a="1"/>
  <c r="AF50" i="5" s="1"/>
  <c r="AA50" i="5" a="1"/>
  <c r="AA50" i="5" s="1"/>
  <c r="P50" i="5" a="1"/>
  <c r="P50" i="5" s="1"/>
  <c r="K50" i="5" a="1"/>
  <c r="K50" i="5" s="1"/>
  <c r="DC50" i="5" a="1"/>
  <c r="DC50" i="5" s="1"/>
  <c r="CJ50" i="5" a="1"/>
  <c r="CJ50" i="5" s="1"/>
  <c r="CE50" i="5" a="1"/>
  <c r="CE50" i="5" s="1"/>
  <c r="BQ50" i="5" a="1"/>
  <c r="BQ50" i="5" s="1"/>
  <c r="BH50" i="5" a="1"/>
  <c r="BH50" i="5" s="1"/>
  <c r="BC50" i="5" a="1"/>
  <c r="BC50" i="5" s="1"/>
  <c r="AX50" i="5" a="1"/>
  <c r="AX50" i="5" s="1"/>
  <c r="AJ50" i="5" a="1"/>
  <c r="AJ50" i="5" s="1"/>
  <c r="AE50" i="5" a="1"/>
  <c r="AE50" i="5" s="1"/>
  <c r="Y50" i="5" a="1"/>
  <c r="Y50" i="5" s="1"/>
  <c r="T50" i="5" a="1"/>
  <c r="T50" i="5" s="1"/>
  <c r="O50" i="5" a="1"/>
  <c r="O50" i="5" s="1"/>
  <c r="DH50" i="5" a="1"/>
  <c r="DH50" i="5" s="1"/>
  <c r="CD50" i="5" a="1"/>
  <c r="CD50" i="5" s="1"/>
  <c r="AW50" i="5" a="1"/>
  <c r="AW50" i="5" s="1"/>
  <c r="I50" i="5" a="1"/>
  <c r="I50" i="5" s="1"/>
  <c r="D50" i="5" a="1"/>
  <c r="D50" i="5" s="1"/>
  <c r="DL50" i="5" a="1"/>
  <c r="DL50" i="5" s="1"/>
  <c r="DA50" i="5" a="1"/>
  <c r="DA50" i="5" s="1"/>
  <c r="CH50" i="5" a="1"/>
  <c r="CH50" i="5" s="1"/>
  <c r="BA50" i="5" a="1"/>
  <c r="BA50" i="5" s="1"/>
  <c r="AV50" i="5" a="1"/>
  <c r="AV50" i="5" s="1"/>
  <c r="M50" i="5" a="1"/>
  <c r="M50" i="5" s="1"/>
  <c r="H50" i="5" a="1"/>
  <c r="H50" i="5" s="1"/>
  <c r="DK50" i="5" a="1"/>
  <c r="DK50" i="5" s="1"/>
  <c r="CG50" i="5" a="1"/>
  <c r="CG50" i="5" s="1"/>
  <c r="CB50" i="5" a="1"/>
  <c r="CB50" i="5" s="1"/>
  <c r="BK50" i="5" a="1"/>
  <c r="BK50" i="5" s="1"/>
  <c r="BF50" i="5" a="1"/>
  <c r="BF50" i="5" s="1"/>
  <c r="AU50" i="5" a="1"/>
  <c r="AU50" i="5" s="1"/>
  <c r="AG50" i="5" a="1"/>
  <c r="AG50" i="5" s="1"/>
  <c r="AB50" i="5" a="1"/>
  <c r="AB50" i="5" s="1"/>
  <c r="W50" i="5" a="1"/>
  <c r="W50" i="5" s="1"/>
  <c r="G50" i="5" a="1"/>
  <c r="G50" i="5" s="1"/>
  <c r="DD50" i="5" a="1"/>
  <c r="DD50" i="5" s="1"/>
  <c r="BB50" i="5" a="1"/>
  <c r="BB50" i="5" s="1"/>
  <c r="DB50" i="5" a="1"/>
  <c r="DB50" i="5" s="1"/>
  <c r="X50" i="5" a="1"/>
  <c r="X50" i="5" s="1"/>
  <c r="CL50" i="5" a="1"/>
  <c r="CL50" i="5" s="1"/>
  <c r="BL50" i="5" a="1"/>
  <c r="BL50" i="5" s="1"/>
  <c r="A51" i="5"/>
  <c r="DJ50" i="5" a="1"/>
  <c r="DJ50" i="5" s="1"/>
  <c r="S50" i="5" a="1"/>
  <c r="S50" i="5" s="1"/>
  <c r="E50" i="5" a="1"/>
  <c r="E50" i="5" s="1"/>
  <c r="DI50" i="5" a="1"/>
  <c r="DI50" i="5" s="1"/>
  <c r="BG50" i="5" a="1"/>
  <c r="BG50" i="5" s="1"/>
  <c r="AS50" i="5" a="1"/>
  <c r="AS50" i="5" s="1"/>
  <c r="Q50" i="5" a="1"/>
  <c r="Q50" i="5" s="1"/>
  <c r="DG50" i="5" a="1"/>
  <c r="DG50" i="5" s="1"/>
  <c r="BE50" i="5" a="1"/>
  <c r="BE50" i="5" s="1"/>
  <c r="AC50" i="5" a="1"/>
  <c r="AC50" i="5" s="1"/>
  <c r="DE50" i="5" a="1"/>
  <c r="DE50" i="5" s="1"/>
  <c r="CC50" i="5" a="1"/>
  <c r="CC50" i="5" s="1"/>
  <c r="DI393" i="5" a="1"/>
  <c r="DI393" i="5" s="1"/>
  <c r="DE393" i="5" a="1"/>
  <c r="DE393" i="5" s="1"/>
  <c r="DA393" i="5" a="1"/>
  <c r="DA393" i="5" s="1"/>
  <c r="CI393" i="5" a="1"/>
  <c r="CI393" i="5" s="1"/>
  <c r="CE393" i="5" a="1"/>
  <c r="CE393" i="5" s="1"/>
  <c r="CA393" i="5" a="1"/>
  <c r="CA393" i="5" s="1"/>
  <c r="AO393" i="5" s="1"/>
  <c r="BK393" i="5" a="1"/>
  <c r="BK393" i="5" s="1"/>
  <c r="BG393" i="5" a="1"/>
  <c r="BG393" i="5" s="1"/>
  <c r="BC393" i="5" a="1"/>
  <c r="BC393" i="5" s="1"/>
  <c r="AY393" i="5" a="1"/>
  <c r="AY393" i="5" s="1"/>
  <c r="AU393" i="5" a="1"/>
  <c r="AU393" i="5" s="1"/>
  <c r="DG393" i="5" a="1"/>
  <c r="DG393" i="5" s="1"/>
  <c r="CJ393" i="5" a="1"/>
  <c r="CJ393" i="5" s="1"/>
  <c r="BJ393" i="5" a="1"/>
  <c r="BJ393" i="5" s="1"/>
  <c r="BA393" i="5" a="1"/>
  <c r="BA393" i="5" s="1"/>
  <c r="AJ393" i="5" a="1"/>
  <c r="AJ393" i="5" s="1"/>
  <c r="AE393" i="5" a="1"/>
  <c r="AE393" i="5" s="1"/>
  <c r="V393" i="5" a="1"/>
  <c r="V393" i="5" s="1"/>
  <c r="M393" i="5" a="1"/>
  <c r="M393" i="5" s="1"/>
  <c r="D393" i="5" a="1"/>
  <c r="D393" i="5" s="1"/>
  <c r="DF393" i="5" a="1"/>
  <c r="DF393" i="5" s="1"/>
  <c r="CD393" i="5" a="1"/>
  <c r="CD393" i="5" s="1"/>
  <c r="BI393" i="5" a="1"/>
  <c r="BI393" i="5" s="1"/>
  <c r="AZ393" i="5" a="1"/>
  <c r="AZ393" i="5" s="1"/>
  <c r="AD393" i="5" a="1"/>
  <c r="AD393" i="5" s="1"/>
  <c r="U393" i="5" a="1"/>
  <c r="U393" i="5" s="1"/>
  <c r="L393" i="5" a="1"/>
  <c r="L393" i="5" s="1"/>
  <c r="G393" i="5" a="1"/>
  <c r="G393" i="5" s="1"/>
  <c r="DJ393" i="5" a="1"/>
  <c r="DJ393" i="5" s="1"/>
  <c r="DD393" i="5" a="1"/>
  <c r="DD393" i="5" s="1"/>
  <c r="BL393" i="5" a="1"/>
  <c r="BL393" i="5" s="1"/>
  <c r="BF393" i="5" a="1"/>
  <c r="BF393" i="5" s="1"/>
  <c r="AK393" i="5" a="1"/>
  <c r="AK393" i="5" s="1"/>
  <c r="F393" i="5" a="1"/>
  <c r="F393" i="5" s="1"/>
  <c r="CC393" i="5" a="1"/>
  <c r="CC393" i="5" s="1"/>
  <c r="BE393" i="5" a="1"/>
  <c r="BE393" i="5" s="1"/>
  <c r="AS393" i="5" a="1"/>
  <c r="AS393" i="5" s="1"/>
  <c r="X393" i="5" a="1"/>
  <c r="X393" i="5" s="1"/>
  <c r="R393" i="5" a="1"/>
  <c r="R393" i="5" s="1"/>
  <c r="K393" i="5" a="1"/>
  <c r="K393" i="5" s="1"/>
  <c r="DH393" i="5" a="1"/>
  <c r="DH393" i="5" s="1"/>
  <c r="DB393" i="5" a="1"/>
  <c r="DB393" i="5" s="1"/>
  <c r="CB393" i="5" a="1"/>
  <c r="CB393" i="5" s="1"/>
  <c r="AH393" i="5" a="1"/>
  <c r="AH393" i="5" s="1"/>
  <c r="P393" i="5" a="1"/>
  <c r="P393" i="5" s="1"/>
  <c r="J393" i="5" a="1"/>
  <c r="J393" i="5" s="1"/>
  <c r="CG393" i="5" a="1"/>
  <c r="CG393" i="5" s="1"/>
  <c r="AW393" i="5" a="1"/>
  <c r="AW393" i="5" s="1"/>
  <c r="AB393" i="5" a="1"/>
  <c r="AB393" i="5" s="1"/>
  <c r="O393" i="5" a="1"/>
  <c r="O393" i="5" s="1"/>
  <c r="C393" i="5" a="1"/>
  <c r="C393" i="5" s="1"/>
  <c r="BH393" i="5" a="1"/>
  <c r="BH393" i="5" s="1"/>
  <c r="AV393" i="5" a="1"/>
  <c r="AV393" i="5" s="1"/>
  <c r="Y393" i="5" a="1"/>
  <c r="Y393" i="5" s="1"/>
  <c r="CF393" i="5" a="1"/>
  <c r="CF393" i="5" s="1"/>
  <c r="AI393" i="5" a="1"/>
  <c r="AI393" i="5" s="1"/>
  <c r="W393" i="5" a="1"/>
  <c r="W393" i="5" s="1"/>
  <c r="AT393" i="5" a="1"/>
  <c r="AT393" i="5" s="1"/>
  <c r="AG393" i="5" a="1"/>
  <c r="AG393" i="5" s="1"/>
  <c r="I393" i="5" a="1"/>
  <c r="I393" i="5" s="1"/>
  <c r="DC393" i="5" a="1"/>
  <c r="DC393" i="5" s="1"/>
  <c r="BD393" i="5" a="1"/>
  <c r="BD393" i="5" s="1"/>
  <c r="T393" i="5" a="1"/>
  <c r="T393" i="5" s="1"/>
  <c r="H393" i="5" a="1"/>
  <c r="H393" i="5" s="1"/>
  <c r="A394" i="5"/>
  <c r="CL393" i="5" a="1"/>
  <c r="CL393" i="5" s="1"/>
  <c r="BR393" i="5" a="1"/>
  <c r="BR393" i="5" s="1"/>
  <c r="BB393" i="5" a="1"/>
  <c r="BB393" i="5" s="1"/>
  <c r="AF393" i="5" a="1"/>
  <c r="AF393" i="5" s="1"/>
  <c r="S393" i="5" a="1"/>
  <c r="S393" i="5" s="1"/>
  <c r="DL393" i="5" a="1"/>
  <c r="DL393" i="5" s="1"/>
  <c r="BQ393" i="5" a="1"/>
  <c r="BQ393" i="5" s="1"/>
  <c r="AC393" i="5" a="1"/>
  <c r="AC393" i="5" s="1"/>
  <c r="Q393" i="5" a="1"/>
  <c r="Q393" i="5" s="1"/>
  <c r="E393" i="5" a="1"/>
  <c r="E393" i="5" s="1"/>
  <c r="CH393" i="5" a="1"/>
  <c r="CH393" i="5" s="1"/>
  <c r="AX393" i="5" a="1"/>
  <c r="AX393" i="5" s="1"/>
  <c r="AL393" i="5" a="1"/>
  <c r="AL393" i="5" s="1"/>
  <c r="Z393" i="5" a="1"/>
  <c r="Z393" i="5" s="1"/>
  <c r="N393" i="5" a="1"/>
  <c r="N393" i="5" s="1"/>
  <c r="AA393" i="5" a="1"/>
  <c r="AA393" i="5" s="1"/>
  <c r="DK393" i="5" a="1"/>
  <c r="DK393" i="5" s="1"/>
  <c r="CK393" i="5" a="1"/>
  <c r="CK393" i="5" s="1"/>
  <c r="DK228" i="5" a="1"/>
  <c r="DK228" i="5" s="1"/>
  <c r="DG228" i="5" a="1"/>
  <c r="DG228" i="5" s="1"/>
  <c r="DC228" i="5" a="1"/>
  <c r="DC228" i="5" s="1"/>
  <c r="CK228" i="5" a="1"/>
  <c r="CK228" i="5" s="1"/>
  <c r="CG228" i="5" a="1"/>
  <c r="CG228" i="5" s="1"/>
  <c r="CC228" i="5" a="1"/>
  <c r="CC228" i="5" s="1"/>
  <c r="BQ228" i="5" a="1"/>
  <c r="BQ228" i="5" s="1"/>
  <c r="BI228" i="5" a="1"/>
  <c r="BI228" i="5" s="1"/>
  <c r="BE228" i="5" a="1"/>
  <c r="BE228" i="5" s="1"/>
  <c r="BA228" i="5" a="1"/>
  <c r="BA228" i="5" s="1"/>
  <c r="AW228" i="5" a="1"/>
  <c r="AW228" i="5" s="1"/>
  <c r="AS228" i="5" a="1"/>
  <c r="AS228" i="5" s="1"/>
  <c r="AK228" i="5" a="1"/>
  <c r="AK228" i="5" s="1"/>
  <c r="AG228" i="5" a="1"/>
  <c r="AG228" i="5" s="1"/>
  <c r="AC228" i="5" a="1"/>
  <c r="AC228" i="5" s="1"/>
  <c r="Y228" i="5" a="1"/>
  <c r="Y228" i="5" s="1"/>
  <c r="U228" i="5" a="1"/>
  <c r="U228" i="5" s="1"/>
  <c r="Q228" i="5" a="1"/>
  <c r="Q228" i="5" s="1"/>
  <c r="M228" i="5" a="1"/>
  <c r="M228" i="5" s="1"/>
  <c r="I228" i="5" a="1"/>
  <c r="I228" i="5" s="1"/>
  <c r="E228" i="5" a="1"/>
  <c r="E228" i="5" s="1"/>
  <c r="AL228" i="5" a="1"/>
  <c r="AL228" i="5" s="1"/>
  <c r="AF228" i="5" a="1"/>
  <c r="AF228" i="5" s="1"/>
  <c r="AA228" i="5" a="1"/>
  <c r="AA228" i="5" s="1"/>
  <c r="V228" i="5" a="1"/>
  <c r="V228" i="5" s="1"/>
  <c r="P228" i="5" a="1"/>
  <c r="P228" i="5" s="1"/>
  <c r="K228" i="5" a="1"/>
  <c r="K228" i="5" s="1"/>
  <c r="F228" i="5" a="1"/>
  <c r="F228" i="5" s="1"/>
  <c r="DJ228" i="5" a="1"/>
  <c r="DJ228" i="5" s="1"/>
  <c r="DE228" i="5" a="1"/>
  <c r="DE228" i="5" s="1"/>
  <c r="CL228" i="5" a="1"/>
  <c r="CL228" i="5" s="1"/>
  <c r="CF228" i="5" a="1"/>
  <c r="CF228" i="5" s="1"/>
  <c r="CA228" i="5" a="1"/>
  <c r="CA228" i="5" s="1"/>
  <c r="AO228" i="5" s="1"/>
  <c r="BJ228" i="5" a="1"/>
  <c r="BJ228" i="5" s="1"/>
  <c r="BD228" i="5" a="1"/>
  <c r="BD228" i="5" s="1"/>
  <c r="AY228" i="5" a="1"/>
  <c r="AY228" i="5" s="1"/>
  <c r="AT228" i="5" a="1"/>
  <c r="AT228" i="5" s="1"/>
  <c r="AJ228" i="5" a="1"/>
  <c r="AJ228" i="5" s="1"/>
  <c r="AE228" i="5" a="1"/>
  <c r="AE228" i="5" s="1"/>
  <c r="Z228" i="5" a="1"/>
  <c r="Z228" i="5" s="1"/>
  <c r="T228" i="5" a="1"/>
  <c r="T228" i="5" s="1"/>
  <c r="O228" i="5" a="1"/>
  <c r="O228" i="5" s="1"/>
  <c r="J228" i="5" a="1"/>
  <c r="J228" i="5" s="1"/>
  <c r="D228" i="5" a="1"/>
  <c r="D228" i="5" s="1"/>
  <c r="DH228" i="5" a="1"/>
  <c r="DH228" i="5" s="1"/>
  <c r="DB228" i="5" a="1"/>
  <c r="DB228" i="5" s="1"/>
  <c r="CI228" i="5" a="1"/>
  <c r="CI228" i="5" s="1"/>
  <c r="CD228" i="5" a="1"/>
  <c r="CD228" i="5" s="1"/>
  <c r="BL228" i="5" a="1"/>
  <c r="BL228" i="5" s="1"/>
  <c r="BG228" i="5" a="1"/>
  <c r="BG228" i="5" s="1"/>
  <c r="BB228" i="5" a="1"/>
  <c r="BB228" i="5" s="1"/>
  <c r="AV228" i="5" a="1"/>
  <c r="AV228" i="5" s="1"/>
  <c r="A229" i="5"/>
  <c r="AH228" i="5" a="1"/>
  <c r="AH228" i="5" s="1"/>
  <c r="AB228" i="5" a="1"/>
  <c r="AB228" i="5" s="1"/>
  <c r="W228" i="5" a="1"/>
  <c r="W228" i="5" s="1"/>
  <c r="R228" i="5" a="1"/>
  <c r="R228" i="5" s="1"/>
  <c r="L228" i="5" a="1"/>
  <c r="L228" i="5" s="1"/>
  <c r="G228" i="5" a="1"/>
  <c r="G228" i="5" s="1"/>
  <c r="CE228" i="5" a="1"/>
  <c r="CE228" i="5" s="1"/>
  <c r="BF228" i="5" a="1"/>
  <c r="BF228" i="5" s="1"/>
  <c r="N228" i="5" a="1"/>
  <c r="N228" i="5" s="1"/>
  <c r="DF228" i="5" a="1"/>
  <c r="DF228" i="5" s="1"/>
  <c r="BC228" i="5" a="1"/>
  <c r="BC228" i="5" s="1"/>
  <c r="DD228" i="5" a="1"/>
  <c r="DD228" i="5" s="1"/>
  <c r="CB228" i="5" a="1"/>
  <c r="CB228" i="5" s="1"/>
  <c r="X228" i="5" a="1"/>
  <c r="X228" i="5" s="1"/>
  <c r="DA228" i="5" a="1"/>
  <c r="DA228" i="5" s="1"/>
  <c r="AX228" i="5" a="1"/>
  <c r="AX228" i="5" s="1"/>
  <c r="AI228" i="5" a="1"/>
  <c r="AI228" i="5" s="1"/>
  <c r="CJ228" i="5" a="1"/>
  <c r="CJ228" i="5" s="1"/>
  <c r="BK228" i="5" a="1"/>
  <c r="BK228" i="5" s="1"/>
  <c r="S228" i="5" a="1"/>
  <c r="S228" i="5" s="1"/>
  <c r="DL228" i="5" a="1"/>
  <c r="DL228" i="5" s="1"/>
  <c r="BH228" i="5" a="1"/>
  <c r="BH228" i="5" s="1"/>
  <c r="AU228" i="5" a="1"/>
  <c r="AU228" i="5" s="1"/>
  <c r="C228" i="5" a="1"/>
  <c r="C228" i="5" s="1"/>
  <c r="DI228" i="5" a="1"/>
  <c r="DI228" i="5" s="1"/>
  <c r="CH228" i="5" a="1"/>
  <c r="CH228" i="5" s="1"/>
  <c r="BR228" i="5" a="1"/>
  <c r="BR228" i="5" s="1"/>
  <c r="AD228" i="5" a="1"/>
  <c r="AD228" i="5" s="1"/>
  <c r="AZ228" i="5" a="1"/>
  <c r="AZ228" i="5" s="1"/>
  <c r="H228" i="5" a="1"/>
  <c r="H228" i="5" s="1"/>
  <c r="DL465" i="5" a="1"/>
  <c r="DL465" i="5" s="1"/>
  <c r="DH465" i="5" a="1"/>
  <c r="DH465" i="5" s="1"/>
  <c r="DD465" i="5" a="1"/>
  <c r="DD465" i="5" s="1"/>
  <c r="CL465" i="5" a="1"/>
  <c r="CL465" i="5" s="1"/>
  <c r="CH465" i="5" a="1"/>
  <c r="CH465" i="5" s="1"/>
  <c r="CD465" i="5" a="1"/>
  <c r="CD465" i="5" s="1"/>
  <c r="BR465" i="5" a="1"/>
  <c r="BR465" i="5" s="1"/>
  <c r="BJ465" i="5" a="1"/>
  <c r="BJ465" i="5" s="1"/>
  <c r="BF465" i="5" a="1"/>
  <c r="BF465" i="5" s="1"/>
  <c r="BB465" i="5" a="1"/>
  <c r="BB465" i="5" s="1"/>
  <c r="AX465" i="5" a="1"/>
  <c r="AX465" i="5" s="1"/>
  <c r="AT465" i="5" a="1"/>
  <c r="AT465" i="5" s="1"/>
  <c r="DK465" i="5" a="1"/>
  <c r="DK465" i="5" s="1"/>
  <c r="DG465" i="5" a="1"/>
  <c r="DG465" i="5" s="1"/>
  <c r="DC465" i="5" a="1"/>
  <c r="DC465" i="5" s="1"/>
  <c r="CK465" i="5" a="1"/>
  <c r="CK465" i="5" s="1"/>
  <c r="CG465" i="5" a="1"/>
  <c r="CG465" i="5" s="1"/>
  <c r="CC465" i="5" a="1"/>
  <c r="CC465" i="5" s="1"/>
  <c r="BQ465" i="5" a="1"/>
  <c r="BQ465" i="5" s="1"/>
  <c r="BI465" i="5" a="1"/>
  <c r="BI465" i="5" s="1"/>
  <c r="BE465" i="5" a="1"/>
  <c r="BE465" i="5" s="1"/>
  <c r="BA465" i="5" a="1"/>
  <c r="BA465" i="5" s="1"/>
  <c r="AW465" i="5" a="1"/>
  <c r="AW465" i="5" s="1"/>
  <c r="AS465" i="5" a="1"/>
  <c r="AS465" i="5" s="1"/>
  <c r="DJ465" i="5" a="1"/>
  <c r="DJ465" i="5" s="1"/>
  <c r="DF465" i="5" a="1"/>
  <c r="DF465" i="5" s="1"/>
  <c r="DB465" i="5" a="1"/>
  <c r="DB465" i="5" s="1"/>
  <c r="CJ465" i="5" a="1"/>
  <c r="CJ465" i="5" s="1"/>
  <c r="CF465" i="5" a="1"/>
  <c r="CF465" i="5" s="1"/>
  <c r="CB465" i="5" a="1"/>
  <c r="CB465" i="5" s="1"/>
  <c r="BL465" i="5" a="1"/>
  <c r="BL465" i="5" s="1"/>
  <c r="BH465" i="5" a="1"/>
  <c r="BH465" i="5" s="1"/>
  <c r="BD465" i="5" a="1"/>
  <c r="BD465" i="5" s="1"/>
  <c r="AZ465" i="5" a="1"/>
  <c r="AZ465" i="5" s="1"/>
  <c r="AV465" i="5" a="1"/>
  <c r="AV465" i="5" s="1"/>
  <c r="AJ465" i="5" a="1"/>
  <c r="AJ465" i="5" s="1"/>
  <c r="AF465" i="5" a="1"/>
  <c r="AF465" i="5" s="1"/>
  <c r="AB465" i="5" a="1"/>
  <c r="AB465" i="5" s="1"/>
  <c r="X465" i="5" a="1"/>
  <c r="X465" i="5" s="1"/>
  <c r="T465" i="5" a="1"/>
  <c r="T465" i="5" s="1"/>
  <c r="P465" i="5" a="1"/>
  <c r="P465" i="5" s="1"/>
  <c r="L465" i="5" a="1"/>
  <c r="L465" i="5" s="1"/>
  <c r="H465" i="5" a="1"/>
  <c r="H465" i="5" s="1"/>
  <c r="D465" i="5" a="1"/>
  <c r="D465" i="5" s="1"/>
  <c r="DI465" i="5" a="1"/>
  <c r="DI465" i="5" s="1"/>
  <c r="DE465" i="5" a="1"/>
  <c r="DE465" i="5" s="1"/>
  <c r="DA465" i="5" a="1"/>
  <c r="DA465" i="5" s="1"/>
  <c r="CI465" i="5" a="1"/>
  <c r="CI465" i="5" s="1"/>
  <c r="CE465" i="5" a="1"/>
  <c r="CE465" i="5" s="1"/>
  <c r="CA465" i="5" a="1"/>
  <c r="CA465" i="5" s="1"/>
  <c r="AO465" i="5" s="1"/>
  <c r="BK465" i="5" a="1"/>
  <c r="BK465" i="5" s="1"/>
  <c r="BG465" i="5" a="1"/>
  <c r="BG465" i="5" s="1"/>
  <c r="BC465" i="5" a="1"/>
  <c r="BC465" i="5" s="1"/>
  <c r="AY465" i="5" a="1"/>
  <c r="AY465" i="5" s="1"/>
  <c r="AU465" i="5" a="1"/>
  <c r="AU465" i="5" s="1"/>
  <c r="AD465" i="5" a="1"/>
  <c r="AD465" i="5" s="1"/>
  <c r="S465" i="5" a="1"/>
  <c r="S465" i="5" s="1"/>
  <c r="I465" i="5" a="1"/>
  <c r="I465" i="5" s="1"/>
  <c r="AC465" i="5" a="1"/>
  <c r="AC465" i="5" s="1"/>
  <c r="R465" i="5" a="1"/>
  <c r="R465" i="5" s="1"/>
  <c r="G465" i="5" a="1"/>
  <c r="G465" i="5" s="1"/>
  <c r="AL465" i="5" a="1"/>
  <c r="AL465" i="5" s="1"/>
  <c r="AA465" i="5" a="1"/>
  <c r="AA465" i="5" s="1"/>
  <c r="Q465" i="5" a="1"/>
  <c r="Q465" i="5" s="1"/>
  <c r="F465" i="5" a="1"/>
  <c r="F465" i="5" s="1"/>
  <c r="A466" i="5"/>
  <c r="AK465" i="5" a="1"/>
  <c r="AK465" i="5" s="1"/>
  <c r="Z465" i="5" a="1"/>
  <c r="Z465" i="5" s="1"/>
  <c r="O465" i="5" a="1"/>
  <c r="O465" i="5" s="1"/>
  <c r="E465" i="5" a="1"/>
  <c r="E465" i="5" s="1"/>
  <c r="AI465" i="5" a="1"/>
  <c r="AI465" i="5" s="1"/>
  <c r="Y465" i="5" a="1"/>
  <c r="Y465" i="5" s="1"/>
  <c r="N465" i="5" a="1"/>
  <c r="N465" i="5" s="1"/>
  <c r="C465" i="5" a="1"/>
  <c r="C465" i="5" s="1"/>
  <c r="AH465" i="5" a="1"/>
  <c r="AH465" i="5" s="1"/>
  <c r="W465" i="5" a="1"/>
  <c r="W465" i="5" s="1"/>
  <c r="M465" i="5" a="1"/>
  <c r="M465" i="5" s="1"/>
  <c r="AG465" i="5" a="1"/>
  <c r="AG465" i="5" s="1"/>
  <c r="V465" i="5" a="1"/>
  <c r="V465" i="5" s="1"/>
  <c r="K465" i="5" a="1"/>
  <c r="K465" i="5" s="1"/>
  <c r="J465" i="5" a="1"/>
  <c r="J465" i="5" s="1"/>
  <c r="AE465" i="5" a="1"/>
  <c r="AE465" i="5" s="1"/>
  <c r="U465" i="5" a="1"/>
  <c r="U465" i="5" s="1"/>
  <c r="DL570" i="5" a="1"/>
  <c r="DL570" i="5" s="1"/>
  <c r="DH570" i="5" a="1"/>
  <c r="DH570" i="5" s="1"/>
  <c r="DD570" i="5" a="1"/>
  <c r="DD570" i="5" s="1"/>
  <c r="CL570" i="5" a="1"/>
  <c r="CL570" i="5" s="1"/>
  <c r="CH570" i="5" a="1"/>
  <c r="CH570" i="5" s="1"/>
  <c r="CD570" i="5" a="1"/>
  <c r="CD570" i="5" s="1"/>
  <c r="BR570" i="5" a="1"/>
  <c r="BR570" i="5" s="1"/>
  <c r="BJ570" i="5" a="1"/>
  <c r="BJ570" i="5" s="1"/>
  <c r="BF570" i="5" a="1"/>
  <c r="BF570" i="5" s="1"/>
  <c r="BB570" i="5" a="1"/>
  <c r="BB570" i="5" s="1"/>
  <c r="AX570" i="5" a="1"/>
  <c r="AX570" i="5" s="1"/>
  <c r="AT570" i="5" a="1"/>
  <c r="AT570" i="5" s="1"/>
  <c r="DK570" i="5" a="1"/>
  <c r="DK570" i="5" s="1"/>
  <c r="DG570" i="5" a="1"/>
  <c r="DG570" i="5" s="1"/>
  <c r="DC570" i="5" a="1"/>
  <c r="DC570" i="5" s="1"/>
  <c r="CK570" i="5" a="1"/>
  <c r="CK570" i="5" s="1"/>
  <c r="CG570" i="5" a="1"/>
  <c r="CG570" i="5" s="1"/>
  <c r="CC570" i="5" a="1"/>
  <c r="CC570" i="5" s="1"/>
  <c r="BQ570" i="5" a="1"/>
  <c r="BQ570" i="5" s="1"/>
  <c r="BI570" i="5" a="1"/>
  <c r="BI570" i="5" s="1"/>
  <c r="BE570" i="5" a="1"/>
  <c r="BE570" i="5" s="1"/>
  <c r="BA570" i="5" a="1"/>
  <c r="BA570" i="5" s="1"/>
  <c r="AW570" i="5" a="1"/>
  <c r="AW570" i="5" s="1"/>
  <c r="AS570" i="5" a="1"/>
  <c r="AS570" i="5" s="1"/>
  <c r="DI570" i="5" a="1"/>
  <c r="DI570" i="5" s="1"/>
  <c r="DA570" i="5" a="1"/>
  <c r="DA570" i="5" s="1"/>
  <c r="CE570" i="5" a="1"/>
  <c r="CE570" i="5" s="1"/>
  <c r="BK570" i="5" a="1"/>
  <c r="BK570" i="5" s="1"/>
  <c r="BC570" i="5" a="1"/>
  <c r="BC570" i="5" s="1"/>
  <c r="AV570" i="5" a="1"/>
  <c r="AV570" i="5" s="1"/>
  <c r="AG570" i="5" a="1"/>
  <c r="AG570" i="5" s="1"/>
  <c r="AB570" i="5" a="1"/>
  <c r="AB570" i="5" s="1"/>
  <c r="W570" i="5" a="1"/>
  <c r="W570" i="5" s="1"/>
  <c r="Q570" i="5" a="1"/>
  <c r="Q570" i="5" s="1"/>
  <c r="L570" i="5" a="1"/>
  <c r="L570" i="5" s="1"/>
  <c r="G570" i="5" a="1"/>
  <c r="G570" i="5" s="1"/>
  <c r="A571" i="5"/>
  <c r="CF570" i="5" a="1"/>
  <c r="CF570" i="5" s="1"/>
  <c r="AE570" i="5" a="1"/>
  <c r="AE570" i="5" s="1"/>
  <c r="S570" i="5" a="1"/>
  <c r="S570" i="5" s="1"/>
  <c r="F570" i="5" a="1"/>
  <c r="F570" i="5" s="1"/>
  <c r="DB570" i="5" a="1"/>
  <c r="DB570" i="5" s="1"/>
  <c r="AZ570" i="5" a="1"/>
  <c r="AZ570" i="5" s="1"/>
  <c r="AJ570" i="5" a="1"/>
  <c r="AJ570" i="5" s="1"/>
  <c r="AD570" i="5" a="1"/>
  <c r="AD570" i="5" s="1"/>
  <c r="X570" i="5" a="1"/>
  <c r="X570" i="5" s="1"/>
  <c r="R570" i="5" a="1"/>
  <c r="R570" i="5" s="1"/>
  <c r="E570" i="5" a="1"/>
  <c r="E570" i="5" s="1"/>
  <c r="DJ570" i="5" a="1"/>
  <c r="DJ570" i="5" s="1"/>
  <c r="BH570" i="5" a="1"/>
  <c r="BH570" i="5" s="1"/>
  <c r="AY570" i="5" a="1"/>
  <c r="AY570" i="5" s="1"/>
  <c r="AC570" i="5" a="1"/>
  <c r="AC570" i="5" s="1"/>
  <c r="K570" i="5" a="1"/>
  <c r="K570" i="5" s="1"/>
  <c r="CB570" i="5" a="1"/>
  <c r="CB570" i="5" s="1"/>
  <c r="BG570" i="5" a="1"/>
  <c r="BG570" i="5" s="1"/>
  <c r="AI570" i="5" a="1"/>
  <c r="AI570" i="5" s="1"/>
  <c r="V570" i="5" a="1"/>
  <c r="V570" i="5" s="1"/>
  <c r="P570" i="5" a="1"/>
  <c r="P570" i="5" s="1"/>
  <c r="J570" i="5" a="1"/>
  <c r="J570" i="5" s="1"/>
  <c r="D570" i="5" a="1"/>
  <c r="D570" i="5" s="1"/>
  <c r="CJ570" i="5" a="1"/>
  <c r="CJ570" i="5" s="1"/>
  <c r="CA570" i="5" a="1"/>
  <c r="CA570" i="5" s="1"/>
  <c r="AO570" i="5" s="1"/>
  <c r="AH570" i="5" a="1"/>
  <c r="AH570" i="5" s="1"/>
  <c r="U570" i="5" a="1"/>
  <c r="U570" i="5" s="1"/>
  <c r="I570" i="5" a="1"/>
  <c r="I570" i="5" s="1"/>
  <c r="DF570" i="5" a="1"/>
  <c r="DF570" i="5" s="1"/>
  <c r="BL570" i="5" a="1"/>
  <c r="BL570" i="5" s="1"/>
  <c r="Z570" i="5" a="1"/>
  <c r="Z570" i="5" s="1"/>
  <c r="DE570" i="5" a="1"/>
  <c r="DE570" i="5" s="1"/>
  <c r="Y570" i="5" a="1"/>
  <c r="Y570" i="5" s="1"/>
  <c r="H570" i="5" a="1"/>
  <c r="H570" i="5" s="1"/>
  <c r="BD570" i="5" a="1"/>
  <c r="BD570" i="5" s="1"/>
  <c r="AL570" i="5" a="1"/>
  <c r="AL570" i="5" s="1"/>
  <c r="CI570" i="5" a="1"/>
  <c r="CI570" i="5" s="1"/>
  <c r="AK570" i="5" a="1"/>
  <c r="AK570" i="5" s="1"/>
  <c r="T570" i="5" a="1"/>
  <c r="T570" i="5" s="1"/>
  <c r="C570" i="5" a="1"/>
  <c r="C570" i="5" s="1"/>
  <c r="AF570" i="5" a="1"/>
  <c r="AF570" i="5" s="1"/>
  <c r="AA570" i="5" a="1"/>
  <c r="AA570" i="5" s="1"/>
  <c r="AU570" i="5" a="1"/>
  <c r="AU570" i="5" s="1"/>
  <c r="O570" i="5" a="1"/>
  <c r="O570" i="5" s="1"/>
  <c r="N570" i="5" a="1"/>
  <c r="N570" i="5" s="1"/>
  <c r="M570" i="5" a="1"/>
  <c r="M570" i="5" s="1"/>
  <c r="DK571" i="5" l="1" a="1"/>
  <c r="DK571" i="5" s="1"/>
  <c r="DG571" i="5" a="1"/>
  <c r="DG571" i="5" s="1"/>
  <c r="DC571" i="5" a="1"/>
  <c r="DC571" i="5" s="1"/>
  <c r="CK571" i="5" a="1"/>
  <c r="CK571" i="5" s="1"/>
  <c r="CG571" i="5" a="1"/>
  <c r="CG571" i="5" s="1"/>
  <c r="CC571" i="5" a="1"/>
  <c r="CC571" i="5" s="1"/>
  <c r="BQ571" i="5" a="1"/>
  <c r="BQ571" i="5" s="1"/>
  <c r="BI571" i="5" a="1"/>
  <c r="BI571" i="5" s="1"/>
  <c r="BE571" i="5" a="1"/>
  <c r="BE571" i="5" s="1"/>
  <c r="BA571" i="5" a="1"/>
  <c r="BA571" i="5" s="1"/>
  <c r="AW571" i="5" a="1"/>
  <c r="AW571" i="5" s="1"/>
  <c r="AS571" i="5" a="1"/>
  <c r="AS571" i="5" s="1"/>
  <c r="AK571" i="5" a="1"/>
  <c r="AK571" i="5" s="1"/>
  <c r="AG571" i="5" a="1"/>
  <c r="AG571" i="5" s="1"/>
  <c r="AC571" i="5" a="1"/>
  <c r="AC571" i="5" s="1"/>
  <c r="Y571" i="5" a="1"/>
  <c r="Y571" i="5" s="1"/>
  <c r="U571" i="5" a="1"/>
  <c r="U571" i="5" s="1"/>
  <c r="Q571" i="5" a="1"/>
  <c r="Q571" i="5" s="1"/>
  <c r="M571" i="5" a="1"/>
  <c r="M571" i="5" s="1"/>
  <c r="I571" i="5" a="1"/>
  <c r="I571" i="5" s="1"/>
  <c r="E571" i="5" a="1"/>
  <c r="E571" i="5" s="1"/>
  <c r="DJ571" i="5" a="1"/>
  <c r="DJ571" i="5" s="1"/>
  <c r="DF571" i="5" a="1"/>
  <c r="DF571" i="5" s="1"/>
  <c r="DB571" i="5" a="1"/>
  <c r="DB571" i="5" s="1"/>
  <c r="CJ571" i="5" a="1"/>
  <c r="CJ571" i="5" s="1"/>
  <c r="CF571" i="5" a="1"/>
  <c r="CF571" i="5" s="1"/>
  <c r="CB571" i="5" a="1"/>
  <c r="CB571" i="5" s="1"/>
  <c r="BL571" i="5" a="1"/>
  <c r="BL571" i="5" s="1"/>
  <c r="BH571" i="5" a="1"/>
  <c r="BH571" i="5" s="1"/>
  <c r="BD571" i="5" a="1"/>
  <c r="BD571" i="5" s="1"/>
  <c r="AZ571" i="5" a="1"/>
  <c r="AZ571" i="5" s="1"/>
  <c r="AV571" i="5" a="1"/>
  <c r="AV571" i="5" s="1"/>
  <c r="DI571" i="5" a="1"/>
  <c r="DI571" i="5" s="1"/>
  <c r="DE571" i="5" a="1"/>
  <c r="DE571" i="5" s="1"/>
  <c r="DA571" i="5" a="1"/>
  <c r="DA571" i="5" s="1"/>
  <c r="CI571" i="5" a="1"/>
  <c r="CI571" i="5" s="1"/>
  <c r="CE571" i="5" a="1"/>
  <c r="CE571" i="5" s="1"/>
  <c r="CA571" i="5" a="1"/>
  <c r="CA571" i="5" s="1"/>
  <c r="AO571" i="5" s="1"/>
  <c r="BK571" i="5" a="1"/>
  <c r="BK571" i="5" s="1"/>
  <c r="BG571" i="5" a="1"/>
  <c r="BG571" i="5" s="1"/>
  <c r="BC571" i="5" a="1"/>
  <c r="BC571" i="5" s="1"/>
  <c r="AY571" i="5" a="1"/>
  <c r="AY571" i="5" s="1"/>
  <c r="AU571" i="5" a="1"/>
  <c r="AU571" i="5" s="1"/>
  <c r="A572" i="5"/>
  <c r="AI571" i="5" a="1"/>
  <c r="AI571" i="5" s="1"/>
  <c r="AE571" i="5" a="1"/>
  <c r="AE571" i="5" s="1"/>
  <c r="AA571" i="5" a="1"/>
  <c r="AA571" i="5" s="1"/>
  <c r="W571" i="5" a="1"/>
  <c r="W571" i="5" s="1"/>
  <c r="S571" i="5" a="1"/>
  <c r="S571" i="5" s="1"/>
  <c r="O571" i="5" a="1"/>
  <c r="O571" i="5" s="1"/>
  <c r="K571" i="5" a="1"/>
  <c r="K571" i="5" s="1"/>
  <c r="G571" i="5" a="1"/>
  <c r="G571" i="5" s="1"/>
  <c r="C571" i="5" a="1"/>
  <c r="C571" i="5" s="1"/>
  <c r="CH571" i="5" a="1"/>
  <c r="CH571" i="5" s="1"/>
  <c r="AB571" i="5" a="1"/>
  <c r="AB571" i="5" s="1"/>
  <c r="BJ571" i="5" a="1"/>
  <c r="BJ571" i="5" s="1"/>
  <c r="AX571" i="5" a="1"/>
  <c r="AX571" i="5" s="1"/>
  <c r="AL571" i="5" a="1"/>
  <c r="AL571" i="5" s="1"/>
  <c r="J571" i="5" a="1"/>
  <c r="J571" i="5" s="1"/>
  <c r="DH571" i="5" a="1"/>
  <c r="DH571" i="5" s="1"/>
  <c r="AJ571" i="5" a="1"/>
  <c r="AJ571" i="5" s="1"/>
  <c r="R571" i="5" a="1"/>
  <c r="R571" i="5" s="1"/>
  <c r="H571" i="5" a="1"/>
  <c r="H571" i="5" s="1"/>
  <c r="Z571" i="5" a="1"/>
  <c r="Z571" i="5" s="1"/>
  <c r="P571" i="5" a="1"/>
  <c r="P571" i="5" s="1"/>
  <c r="DD571" i="5" a="1"/>
  <c r="DD571" i="5" s="1"/>
  <c r="CD571" i="5" a="1"/>
  <c r="CD571" i="5" s="1"/>
  <c r="BF571" i="5" a="1"/>
  <c r="BF571" i="5" s="1"/>
  <c r="AT571" i="5" a="1"/>
  <c r="AT571" i="5" s="1"/>
  <c r="AH571" i="5" a="1"/>
  <c r="AH571" i="5" s="1"/>
  <c r="X571" i="5" a="1"/>
  <c r="X571" i="5" s="1"/>
  <c r="F571" i="5" a="1"/>
  <c r="F571" i="5" s="1"/>
  <c r="V571" i="5" a="1"/>
  <c r="V571" i="5" s="1"/>
  <c r="CL571" i="5" a="1"/>
  <c r="CL571" i="5" s="1"/>
  <c r="T571" i="5" a="1"/>
  <c r="T571" i="5" s="1"/>
  <c r="N571" i="5" a="1"/>
  <c r="N571" i="5" s="1"/>
  <c r="L571" i="5" a="1"/>
  <c r="L571" i="5" s="1"/>
  <c r="BR571" i="5" a="1"/>
  <c r="BR571" i="5" s="1"/>
  <c r="AF571" i="5" a="1"/>
  <c r="AF571" i="5" s="1"/>
  <c r="DL571" i="5" a="1"/>
  <c r="DL571" i="5" s="1"/>
  <c r="AD571" i="5" a="1"/>
  <c r="AD571" i="5" s="1"/>
  <c r="BB571" i="5" a="1"/>
  <c r="BB571" i="5" s="1"/>
  <c r="D571" i="5" a="1"/>
  <c r="D571" i="5" s="1"/>
  <c r="DK466" i="5" a="1"/>
  <c r="DK466" i="5" s="1"/>
  <c r="DG466" i="5" a="1"/>
  <c r="DG466" i="5" s="1"/>
  <c r="DC466" i="5" a="1"/>
  <c r="DC466" i="5" s="1"/>
  <c r="CK466" i="5" a="1"/>
  <c r="CK466" i="5" s="1"/>
  <c r="CG466" i="5" a="1"/>
  <c r="CG466" i="5" s="1"/>
  <c r="CC466" i="5" a="1"/>
  <c r="CC466" i="5" s="1"/>
  <c r="BQ466" i="5" a="1"/>
  <c r="BQ466" i="5" s="1"/>
  <c r="BI466" i="5" a="1"/>
  <c r="BI466" i="5" s="1"/>
  <c r="BE466" i="5" a="1"/>
  <c r="BE466" i="5" s="1"/>
  <c r="BA466" i="5" a="1"/>
  <c r="BA466" i="5" s="1"/>
  <c r="AW466" i="5" a="1"/>
  <c r="AW466" i="5" s="1"/>
  <c r="AS466" i="5" a="1"/>
  <c r="AS466" i="5" s="1"/>
  <c r="DJ466" i="5" a="1"/>
  <c r="DJ466" i="5" s="1"/>
  <c r="DF466" i="5" a="1"/>
  <c r="DF466" i="5" s="1"/>
  <c r="DB466" i="5" a="1"/>
  <c r="DB466" i="5" s="1"/>
  <c r="CJ466" i="5" a="1"/>
  <c r="CJ466" i="5" s="1"/>
  <c r="CF466" i="5" a="1"/>
  <c r="CF466" i="5" s="1"/>
  <c r="CB466" i="5" a="1"/>
  <c r="CB466" i="5" s="1"/>
  <c r="BL466" i="5" a="1"/>
  <c r="BL466" i="5" s="1"/>
  <c r="BH466" i="5" a="1"/>
  <c r="BH466" i="5" s="1"/>
  <c r="BD466" i="5" a="1"/>
  <c r="BD466" i="5" s="1"/>
  <c r="AZ466" i="5" a="1"/>
  <c r="AZ466" i="5" s="1"/>
  <c r="AV466" i="5" a="1"/>
  <c r="AV466" i="5" s="1"/>
  <c r="AJ466" i="5" a="1"/>
  <c r="AJ466" i="5" s="1"/>
  <c r="AF466" i="5" a="1"/>
  <c r="AF466" i="5" s="1"/>
  <c r="AB466" i="5" a="1"/>
  <c r="AB466" i="5" s="1"/>
  <c r="X466" i="5" a="1"/>
  <c r="X466" i="5" s="1"/>
  <c r="T466" i="5" a="1"/>
  <c r="T466" i="5" s="1"/>
  <c r="P466" i="5" a="1"/>
  <c r="P466" i="5" s="1"/>
  <c r="L466" i="5" a="1"/>
  <c r="L466" i="5" s="1"/>
  <c r="H466" i="5" a="1"/>
  <c r="H466" i="5" s="1"/>
  <c r="DI466" i="5" a="1"/>
  <c r="DI466" i="5" s="1"/>
  <c r="DE466" i="5" a="1"/>
  <c r="DE466" i="5" s="1"/>
  <c r="DA466" i="5" a="1"/>
  <c r="DA466" i="5" s="1"/>
  <c r="CI466" i="5" a="1"/>
  <c r="CI466" i="5" s="1"/>
  <c r="CE466" i="5" a="1"/>
  <c r="CE466" i="5" s="1"/>
  <c r="CA466" i="5" a="1"/>
  <c r="CA466" i="5" s="1"/>
  <c r="AO466" i="5" s="1"/>
  <c r="BK466" i="5" a="1"/>
  <c r="BK466" i="5" s="1"/>
  <c r="BG466" i="5" a="1"/>
  <c r="BG466" i="5" s="1"/>
  <c r="BC466" i="5" a="1"/>
  <c r="BC466" i="5" s="1"/>
  <c r="AY466" i="5" a="1"/>
  <c r="AY466" i="5" s="1"/>
  <c r="AU466" i="5" a="1"/>
  <c r="AU466" i="5" s="1"/>
  <c r="A467" i="5"/>
  <c r="AI466" i="5" a="1"/>
  <c r="AI466" i="5" s="1"/>
  <c r="AE466" i="5" a="1"/>
  <c r="AE466" i="5" s="1"/>
  <c r="AA466" i="5" a="1"/>
  <c r="AA466" i="5" s="1"/>
  <c r="W466" i="5" a="1"/>
  <c r="W466" i="5" s="1"/>
  <c r="S466" i="5" a="1"/>
  <c r="S466" i="5" s="1"/>
  <c r="O466" i="5" a="1"/>
  <c r="O466" i="5" s="1"/>
  <c r="K466" i="5" a="1"/>
  <c r="K466" i="5" s="1"/>
  <c r="G466" i="5" a="1"/>
  <c r="G466" i="5" s="1"/>
  <c r="C466" i="5" a="1"/>
  <c r="C466" i="5" s="1"/>
  <c r="DL466" i="5" a="1"/>
  <c r="DL466" i="5" s="1"/>
  <c r="DH466" i="5" a="1"/>
  <c r="DH466" i="5" s="1"/>
  <c r="DD466" i="5" a="1"/>
  <c r="DD466" i="5" s="1"/>
  <c r="CL466" i="5" a="1"/>
  <c r="CL466" i="5" s="1"/>
  <c r="CH466" i="5" a="1"/>
  <c r="CH466" i="5" s="1"/>
  <c r="CD466" i="5" a="1"/>
  <c r="CD466" i="5" s="1"/>
  <c r="BR466" i="5" a="1"/>
  <c r="BR466" i="5" s="1"/>
  <c r="BJ466" i="5" a="1"/>
  <c r="BJ466" i="5" s="1"/>
  <c r="BF466" i="5" a="1"/>
  <c r="BF466" i="5" s="1"/>
  <c r="BB466" i="5" a="1"/>
  <c r="BB466" i="5" s="1"/>
  <c r="AX466" i="5" a="1"/>
  <c r="AX466" i="5" s="1"/>
  <c r="AT466" i="5" a="1"/>
  <c r="AT466" i="5" s="1"/>
  <c r="AL466" i="5" a="1"/>
  <c r="AL466" i="5" s="1"/>
  <c r="V466" i="5" a="1"/>
  <c r="V466" i="5" s="1"/>
  <c r="F466" i="5" a="1"/>
  <c r="F466" i="5" s="1"/>
  <c r="AK466" i="5" a="1"/>
  <c r="AK466" i="5" s="1"/>
  <c r="U466" i="5" a="1"/>
  <c r="U466" i="5" s="1"/>
  <c r="E466" i="5" a="1"/>
  <c r="E466" i="5" s="1"/>
  <c r="AH466" i="5" a="1"/>
  <c r="AH466" i="5" s="1"/>
  <c r="R466" i="5" a="1"/>
  <c r="R466" i="5" s="1"/>
  <c r="D466" i="5" a="1"/>
  <c r="D466" i="5" s="1"/>
  <c r="AG466" i="5" a="1"/>
  <c r="AG466" i="5" s="1"/>
  <c r="Q466" i="5" a="1"/>
  <c r="Q466" i="5" s="1"/>
  <c r="AD466" i="5" a="1"/>
  <c r="AD466" i="5" s="1"/>
  <c r="N466" i="5" a="1"/>
  <c r="N466" i="5" s="1"/>
  <c r="AC466" i="5" a="1"/>
  <c r="AC466" i="5" s="1"/>
  <c r="M466" i="5" a="1"/>
  <c r="M466" i="5" s="1"/>
  <c r="Z466" i="5" a="1"/>
  <c r="Z466" i="5" s="1"/>
  <c r="J466" i="5" a="1"/>
  <c r="J466" i="5" s="1"/>
  <c r="Y466" i="5" a="1"/>
  <c r="Y466" i="5" s="1"/>
  <c r="I466" i="5" a="1"/>
  <c r="I466" i="5" s="1"/>
  <c r="DJ229" i="5" a="1"/>
  <c r="DJ229" i="5" s="1"/>
  <c r="DF229" i="5" a="1"/>
  <c r="DF229" i="5" s="1"/>
  <c r="DB229" i="5" a="1"/>
  <c r="DB229" i="5" s="1"/>
  <c r="CJ229" i="5" a="1"/>
  <c r="CJ229" i="5" s="1"/>
  <c r="CF229" i="5" a="1"/>
  <c r="CF229" i="5" s="1"/>
  <c r="CB229" i="5" a="1"/>
  <c r="CB229" i="5" s="1"/>
  <c r="BL229" i="5" a="1"/>
  <c r="BL229" i="5" s="1"/>
  <c r="BH229" i="5" a="1"/>
  <c r="BH229" i="5" s="1"/>
  <c r="BD229" i="5" a="1"/>
  <c r="BD229" i="5" s="1"/>
  <c r="AZ229" i="5" a="1"/>
  <c r="AZ229" i="5" s="1"/>
  <c r="AV229" i="5" a="1"/>
  <c r="AV229" i="5" s="1"/>
  <c r="AJ229" i="5" a="1"/>
  <c r="AJ229" i="5" s="1"/>
  <c r="AF229" i="5" a="1"/>
  <c r="AF229" i="5" s="1"/>
  <c r="AB229" i="5" a="1"/>
  <c r="AB229" i="5" s="1"/>
  <c r="X229" i="5" a="1"/>
  <c r="X229" i="5" s="1"/>
  <c r="T229" i="5" a="1"/>
  <c r="T229" i="5" s="1"/>
  <c r="P229" i="5" a="1"/>
  <c r="P229" i="5" s="1"/>
  <c r="L229" i="5" a="1"/>
  <c r="L229" i="5" s="1"/>
  <c r="H229" i="5" a="1"/>
  <c r="H229" i="5" s="1"/>
  <c r="D229" i="5" a="1"/>
  <c r="D229" i="5" s="1"/>
  <c r="DK229" i="5" a="1"/>
  <c r="DK229" i="5" s="1"/>
  <c r="DE229" i="5" a="1"/>
  <c r="DE229" i="5" s="1"/>
  <c r="CL229" i="5" a="1"/>
  <c r="CL229" i="5" s="1"/>
  <c r="CG229" i="5" a="1"/>
  <c r="CG229" i="5" s="1"/>
  <c r="CA229" i="5" a="1"/>
  <c r="CA229" i="5" s="1"/>
  <c r="AO229" i="5" s="1"/>
  <c r="BJ229" i="5" a="1"/>
  <c r="BJ229" i="5" s="1"/>
  <c r="BE229" i="5" a="1"/>
  <c r="BE229" i="5" s="1"/>
  <c r="AY229" i="5" a="1"/>
  <c r="AY229" i="5" s="1"/>
  <c r="AT229" i="5" a="1"/>
  <c r="AT229" i="5" s="1"/>
  <c r="AL229" i="5" a="1"/>
  <c r="AL229" i="5" s="1"/>
  <c r="AG229" i="5" a="1"/>
  <c r="AG229" i="5" s="1"/>
  <c r="AA229" i="5" a="1"/>
  <c r="AA229" i="5" s="1"/>
  <c r="V229" i="5" a="1"/>
  <c r="V229" i="5" s="1"/>
  <c r="Q229" i="5" a="1"/>
  <c r="Q229" i="5" s="1"/>
  <c r="K229" i="5" a="1"/>
  <c r="K229" i="5" s="1"/>
  <c r="F229" i="5" a="1"/>
  <c r="F229" i="5" s="1"/>
  <c r="DI229" i="5" a="1"/>
  <c r="DI229" i="5" s="1"/>
  <c r="DD229" i="5" a="1"/>
  <c r="DD229" i="5" s="1"/>
  <c r="CK229" i="5" a="1"/>
  <c r="CK229" i="5" s="1"/>
  <c r="CE229" i="5" a="1"/>
  <c r="CE229" i="5" s="1"/>
  <c r="BR229" i="5" a="1"/>
  <c r="BR229" i="5" s="1"/>
  <c r="BI229" i="5" a="1"/>
  <c r="BI229" i="5" s="1"/>
  <c r="BC229" i="5" a="1"/>
  <c r="BC229" i="5" s="1"/>
  <c r="AX229" i="5" a="1"/>
  <c r="AX229" i="5" s="1"/>
  <c r="AS229" i="5" a="1"/>
  <c r="AS229" i="5" s="1"/>
  <c r="AK229" i="5" a="1"/>
  <c r="AK229" i="5" s="1"/>
  <c r="AE229" i="5" a="1"/>
  <c r="AE229" i="5" s="1"/>
  <c r="Z229" i="5" a="1"/>
  <c r="Z229" i="5" s="1"/>
  <c r="U229" i="5" a="1"/>
  <c r="U229" i="5" s="1"/>
  <c r="O229" i="5" a="1"/>
  <c r="O229" i="5" s="1"/>
  <c r="J229" i="5" a="1"/>
  <c r="J229" i="5" s="1"/>
  <c r="E229" i="5" a="1"/>
  <c r="E229" i="5" s="1"/>
  <c r="A230" i="5"/>
  <c r="DL229" i="5" a="1"/>
  <c r="DL229" i="5" s="1"/>
  <c r="DG229" i="5" a="1"/>
  <c r="DG229" i="5" s="1"/>
  <c r="DA229" i="5" a="1"/>
  <c r="DA229" i="5" s="1"/>
  <c r="CH229" i="5" a="1"/>
  <c r="CH229" i="5" s="1"/>
  <c r="CC229" i="5" a="1"/>
  <c r="CC229" i="5" s="1"/>
  <c r="BK229" i="5" a="1"/>
  <c r="BK229" i="5" s="1"/>
  <c r="BF229" i="5" a="1"/>
  <c r="BF229" i="5" s="1"/>
  <c r="BA229" i="5" a="1"/>
  <c r="BA229" i="5" s="1"/>
  <c r="AU229" i="5" a="1"/>
  <c r="AU229" i="5" s="1"/>
  <c r="AH229" i="5" a="1"/>
  <c r="AH229" i="5" s="1"/>
  <c r="AC229" i="5" a="1"/>
  <c r="AC229" i="5" s="1"/>
  <c r="W229" i="5" a="1"/>
  <c r="W229" i="5" s="1"/>
  <c r="R229" i="5" a="1"/>
  <c r="R229" i="5" s="1"/>
  <c r="M229" i="5" a="1"/>
  <c r="M229" i="5" s="1"/>
  <c r="G229" i="5" a="1"/>
  <c r="G229" i="5" s="1"/>
  <c r="BB229" i="5" a="1"/>
  <c r="BB229" i="5" s="1"/>
  <c r="DC229" i="5" a="1"/>
  <c r="DC229" i="5" s="1"/>
  <c r="Y229" i="5" a="1"/>
  <c r="Y229" i="5" s="1"/>
  <c r="BQ229" i="5" a="1"/>
  <c r="BQ229" i="5" s="1"/>
  <c r="I229" i="5" a="1"/>
  <c r="I229" i="5" s="1"/>
  <c r="CI229" i="5" a="1"/>
  <c r="CI229" i="5" s="1"/>
  <c r="S229" i="5" a="1"/>
  <c r="S229" i="5" s="1"/>
  <c r="BG229" i="5" a="1"/>
  <c r="BG229" i="5" s="1"/>
  <c r="C229" i="5" a="1"/>
  <c r="C229" i="5" s="1"/>
  <c r="DH229" i="5" a="1"/>
  <c r="DH229" i="5" s="1"/>
  <c r="AD229" i="5" a="1"/>
  <c r="AD229" i="5" s="1"/>
  <c r="CD229" i="5" a="1"/>
  <c r="CD229" i="5" s="1"/>
  <c r="AI229" i="5" a="1"/>
  <c r="AI229" i="5" s="1"/>
  <c r="AW229" i="5" a="1"/>
  <c r="AW229" i="5" s="1"/>
  <c r="N229" i="5" a="1"/>
  <c r="N229" i="5" s="1"/>
  <c r="DL394" i="5" a="1"/>
  <c r="DL394" i="5" s="1"/>
  <c r="DH394" i="5" a="1"/>
  <c r="DH394" i="5" s="1"/>
  <c r="DD394" i="5" a="1"/>
  <c r="DD394" i="5" s="1"/>
  <c r="CL394" i="5" a="1"/>
  <c r="CL394" i="5" s="1"/>
  <c r="CH394" i="5" a="1"/>
  <c r="CH394" i="5" s="1"/>
  <c r="CD394" i="5" a="1"/>
  <c r="CD394" i="5" s="1"/>
  <c r="BR394" i="5" a="1"/>
  <c r="BR394" i="5" s="1"/>
  <c r="BJ394" i="5" a="1"/>
  <c r="BJ394" i="5" s="1"/>
  <c r="BF394" i="5" a="1"/>
  <c r="BF394" i="5" s="1"/>
  <c r="BB394" i="5" a="1"/>
  <c r="BB394" i="5" s="1"/>
  <c r="AX394" i="5" a="1"/>
  <c r="AX394" i="5" s="1"/>
  <c r="AT394" i="5" a="1"/>
  <c r="AT394" i="5" s="1"/>
  <c r="DI394" i="5" a="1"/>
  <c r="DI394" i="5" s="1"/>
  <c r="CG394" i="5" a="1"/>
  <c r="CG394" i="5" s="1"/>
  <c r="BL394" i="5" a="1"/>
  <c r="BL394" i="5" s="1"/>
  <c r="BC394" i="5" a="1"/>
  <c r="BC394" i="5" s="1"/>
  <c r="AG394" i="5" a="1"/>
  <c r="AG394" i="5" s="1"/>
  <c r="X394" i="5" a="1"/>
  <c r="X394" i="5" s="1"/>
  <c r="O394" i="5" a="1"/>
  <c r="O394" i="5" s="1"/>
  <c r="J394" i="5" a="1"/>
  <c r="J394" i="5" s="1"/>
  <c r="A395" i="5"/>
  <c r="DC394" i="5" a="1"/>
  <c r="DC394" i="5" s="1"/>
  <c r="CF394" i="5" a="1"/>
  <c r="CF394" i="5" s="1"/>
  <c r="BK394" i="5" a="1"/>
  <c r="BK394" i="5" s="1"/>
  <c r="AW394" i="5" a="1"/>
  <c r="AW394" i="5" s="1"/>
  <c r="AF394" i="5" a="1"/>
  <c r="AF394" i="5" s="1"/>
  <c r="W394" i="5" a="1"/>
  <c r="W394" i="5" s="1"/>
  <c r="R394" i="5" a="1"/>
  <c r="R394" i="5" s="1"/>
  <c r="I394" i="5" a="1"/>
  <c r="I394" i="5" s="1"/>
  <c r="DE394" i="5" a="1"/>
  <c r="DE394" i="5" s="1"/>
  <c r="CJ394" i="5" a="1"/>
  <c r="CJ394" i="5" s="1"/>
  <c r="AZ394" i="5" a="1"/>
  <c r="AZ394" i="5" s="1"/>
  <c r="AJ394" i="5" a="1"/>
  <c r="AJ394" i="5" s="1"/>
  <c r="AD394" i="5" a="1"/>
  <c r="AD394" i="5" s="1"/>
  <c r="L394" i="5" a="1"/>
  <c r="L394" i="5" s="1"/>
  <c r="F394" i="5" a="1"/>
  <c r="F394" i="5" s="1"/>
  <c r="DJ394" i="5" a="1"/>
  <c r="DJ394" i="5" s="1"/>
  <c r="BE394" i="5" a="1"/>
  <c r="BE394" i="5" s="1"/>
  <c r="AS394" i="5" a="1"/>
  <c r="AS394" i="5" s="1"/>
  <c r="Q394" i="5" a="1"/>
  <c r="Q394" i="5" s="1"/>
  <c r="E394" i="5" a="1"/>
  <c r="E394" i="5" s="1"/>
  <c r="DB394" i="5" a="1"/>
  <c r="DB394" i="5" s="1"/>
  <c r="CB394" i="5" a="1"/>
  <c r="CB394" i="5" s="1"/>
  <c r="BD394" i="5" a="1"/>
  <c r="BD394" i="5" s="1"/>
  <c r="AH394" i="5" a="1"/>
  <c r="AH394" i="5" s="1"/>
  <c r="AB394" i="5" a="1"/>
  <c r="AB394" i="5" s="1"/>
  <c r="P394" i="5" a="1"/>
  <c r="P394" i="5" s="1"/>
  <c r="DG394" i="5" a="1"/>
  <c r="DG394" i="5" s="1"/>
  <c r="CA394" i="5" a="1"/>
  <c r="CA394" i="5" s="1"/>
  <c r="AO394" i="5" s="1"/>
  <c r="BI394" i="5" a="1"/>
  <c r="BI394" i="5" s="1"/>
  <c r="AA394" i="5" a="1"/>
  <c r="AA394" i="5" s="1"/>
  <c r="U394" i="5" a="1"/>
  <c r="U394" i="5" s="1"/>
  <c r="C394" i="5" a="1"/>
  <c r="C394" i="5" s="1"/>
  <c r="CE394" i="5" a="1"/>
  <c r="CE394" i="5" s="1"/>
  <c r="BG394" i="5" a="1"/>
  <c r="BG394" i="5" s="1"/>
  <c r="AU394" i="5" a="1"/>
  <c r="AU394" i="5" s="1"/>
  <c r="H394" i="5" a="1"/>
  <c r="H394" i="5" s="1"/>
  <c r="CC394" i="5" a="1"/>
  <c r="CC394" i="5" s="1"/>
  <c r="T394" i="5" a="1"/>
  <c r="T394" i="5" s="1"/>
  <c r="DA394" i="5" a="1"/>
  <c r="DA394" i="5" s="1"/>
  <c r="AE394" i="5" a="1"/>
  <c r="AE394" i="5" s="1"/>
  <c r="S394" i="5" a="1"/>
  <c r="S394" i="5" s="1"/>
  <c r="G394" i="5" a="1"/>
  <c r="G394" i="5" s="1"/>
  <c r="BA394" i="5" a="1"/>
  <c r="BA394" i="5" s="1"/>
  <c r="AC394" i="5" a="1"/>
  <c r="AC394" i="5" s="1"/>
  <c r="D394" i="5" a="1"/>
  <c r="D394" i="5" s="1"/>
  <c r="DK394" i="5" a="1"/>
  <c r="DK394" i="5" s="1"/>
  <c r="CK394" i="5" a="1"/>
  <c r="CK394" i="5" s="1"/>
  <c r="BQ394" i="5" a="1"/>
  <c r="BQ394" i="5" s="1"/>
  <c r="Z394" i="5" a="1"/>
  <c r="Z394" i="5" s="1"/>
  <c r="N394" i="5" a="1"/>
  <c r="N394" i="5" s="1"/>
  <c r="CI394" i="5" a="1"/>
  <c r="CI394" i="5" s="1"/>
  <c r="AY394" i="5" a="1"/>
  <c r="AY394" i="5" s="1"/>
  <c r="AL394" i="5" a="1"/>
  <c r="AL394" i="5" s="1"/>
  <c r="M394" i="5" a="1"/>
  <c r="M394" i="5" s="1"/>
  <c r="DF394" i="5" a="1"/>
  <c r="DF394" i="5" s="1"/>
  <c r="BH394" i="5" a="1"/>
  <c r="BH394" i="5" s="1"/>
  <c r="AI394" i="5" a="1"/>
  <c r="AI394" i="5" s="1"/>
  <c r="V394" i="5" a="1"/>
  <c r="V394" i="5" s="1"/>
  <c r="K394" i="5" a="1"/>
  <c r="K394" i="5" s="1"/>
  <c r="AK394" i="5" a="1"/>
  <c r="AK394" i="5" s="1"/>
  <c r="Y394" i="5" a="1"/>
  <c r="Y394" i="5" s="1"/>
  <c r="AV394" i="5" a="1"/>
  <c r="AV394" i="5" s="1"/>
  <c r="AK51" i="5" a="1"/>
  <c r="AK51" i="5" s="1"/>
  <c r="AG51" i="5" a="1"/>
  <c r="AG51" i="5" s="1"/>
  <c r="AC51" i="5" a="1"/>
  <c r="AC51" i="5" s="1"/>
  <c r="Y51" i="5" a="1"/>
  <c r="Y51" i="5" s="1"/>
  <c r="U51" i="5" a="1"/>
  <c r="U51" i="5" s="1"/>
  <c r="Q51" i="5" a="1"/>
  <c r="Q51" i="5" s="1"/>
  <c r="M51" i="5" a="1"/>
  <c r="M51" i="5" s="1"/>
  <c r="I51" i="5" a="1"/>
  <c r="I51" i="5" s="1"/>
  <c r="E51" i="5" a="1"/>
  <c r="E51" i="5" s="1"/>
  <c r="A52" i="5"/>
  <c r="DH51" i="5" a="1"/>
  <c r="DH51" i="5" s="1"/>
  <c r="CK51" i="5" a="1"/>
  <c r="CK51" i="5" s="1"/>
  <c r="CF51" i="5" a="1"/>
  <c r="CF51" i="5" s="1"/>
  <c r="BK51" i="5" a="1"/>
  <c r="BK51" i="5" s="1"/>
  <c r="BB51" i="5" a="1"/>
  <c r="BB51" i="5" s="1"/>
  <c r="AS51" i="5" a="1"/>
  <c r="AS51" i="5" s="1"/>
  <c r="AF51" i="5" a="1"/>
  <c r="AF51" i="5" s="1"/>
  <c r="W51" i="5" a="1"/>
  <c r="W51" i="5" s="1"/>
  <c r="N51" i="5" a="1"/>
  <c r="N51" i="5" s="1"/>
  <c r="DC51" i="5" a="1"/>
  <c r="DC51" i="5" s="1"/>
  <c r="BH51" i="5" a="1"/>
  <c r="BH51" i="5" s="1"/>
  <c r="BC51" i="5" a="1"/>
  <c r="BC51" i="5" s="1"/>
  <c r="AX51" i="5" a="1"/>
  <c r="AX51" i="5" s="1"/>
  <c r="T51" i="5" a="1"/>
  <c r="T51" i="5" s="1"/>
  <c r="O51" i="5" a="1"/>
  <c r="O51" i="5" s="1"/>
  <c r="J51" i="5" a="1"/>
  <c r="J51" i="5" s="1"/>
  <c r="D51" i="5" a="1"/>
  <c r="D51" i="5" s="1"/>
  <c r="DL51" i="5" a="1"/>
  <c r="DL51" i="5" s="1"/>
  <c r="DG51" i="5" a="1"/>
  <c r="DG51" i="5" s="1"/>
  <c r="BL51" i="5" a="1"/>
  <c r="BL51" i="5" s="1"/>
  <c r="BG51" i="5" a="1"/>
  <c r="BG51" i="5" s="1"/>
  <c r="AV51" i="5" a="1"/>
  <c r="AV51" i="5" s="1"/>
  <c r="X51" i="5" a="1"/>
  <c r="X51" i="5" s="1"/>
  <c r="S51" i="5" a="1"/>
  <c r="S51" i="5" s="1"/>
  <c r="H51" i="5" a="1"/>
  <c r="H51" i="5" s="1"/>
  <c r="C51" i="5" a="1"/>
  <c r="C51" i="5" s="1"/>
  <c r="DF51" i="5" a="1"/>
  <c r="DF51" i="5" s="1"/>
  <c r="DA51" i="5" a="1"/>
  <c r="DA51" i="5" s="1"/>
  <c r="CH51" i="5" a="1"/>
  <c r="CH51" i="5" s="1"/>
  <c r="CC51" i="5" a="1"/>
  <c r="CC51" i="5" s="1"/>
  <c r="BF51" i="5" a="1"/>
  <c r="BF51" i="5" s="1"/>
  <c r="BA51" i="5" a="1"/>
  <c r="BA51" i="5" s="1"/>
  <c r="AH51" i="5" a="1"/>
  <c r="AH51" i="5" s="1"/>
  <c r="R51" i="5" a="1"/>
  <c r="R51" i="5" s="1"/>
  <c r="DJ51" i="5" a="1"/>
  <c r="DJ51" i="5" s="1"/>
  <c r="DE51" i="5" a="1"/>
  <c r="DE51" i="5" s="1"/>
  <c r="CL51" i="5" a="1"/>
  <c r="CL51" i="5" s="1"/>
  <c r="CG51" i="5" a="1"/>
  <c r="CG51" i="5" s="1"/>
  <c r="CA51" i="5" a="1"/>
  <c r="CA51" i="5" s="1"/>
  <c r="AO51" i="5" s="1"/>
  <c r="BJ51" i="5" a="1"/>
  <c r="BJ51" i="5" s="1"/>
  <c r="BE51" i="5" a="1"/>
  <c r="BE51" i="5" s="1"/>
  <c r="AL51" i="5" a="1"/>
  <c r="AL51" i="5" s="1"/>
  <c r="AA51" i="5" a="1"/>
  <c r="AA51" i="5" s="1"/>
  <c r="V51" i="5" a="1"/>
  <c r="V51" i="5" s="1"/>
  <c r="BD51" i="5" a="1"/>
  <c r="BD51" i="5" s="1"/>
  <c r="AY51" i="5" a="1"/>
  <c r="AY51" i="5" s="1"/>
  <c r="AT51" i="5" a="1"/>
  <c r="AT51" i="5" s="1"/>
  <c r="P51" i="5" a="1"/>
  <c r="P51" i="5" s="1"/>
  <c r="K51" i="5" a="1"/>
  <c r="K51" i="5" s="1"/>
  <c r="F51" i="5" a="1"/>
  <c r="F51" i="5" s="1"/>
  <c r="BQ51" i="5" a="1"/>
  <c r="BQ51" i="5" s="1"/>
  <c r="AI51" i="5" a="1"/>
  <c r="AI51" i="5" s="1"/>
  <c r="G51" i="5" a="1"/>
  <c r="G51" i="5" s="1"/>
  <c r="CJ51" i="5" a="1"/>
  <c r="CJ51" i="5" s="1"/>
  <c r="AW51" i="5" a="1"/>
  <c r="AW51" i="5" s="1"/>
  <c r="DK51" i="5" a="1"/>
  <c r="DK51" i="5" s="1"/>
  <c r="CI51" i="5" a="1"/>
  <c r="CI51" i="5" s="1"/>
  <c r="BI51" i="5" a="1"/>
  <c r="BI51" i="5" s="1"/>
  <c r="AU51" i="5" a="1"/>
  <c r="AU51" i="5" s="1"/>
  <c r="AE51" i="5" a="1"/>
  <c r="AE51" i="5" s="1"/>
  <c r="DI51" i="5" a="1"/>
  <c r="DI51" i="5" s="1"/>
  <c r="AD51" i="5" a="1"/>
  <c r="AD51" i="5" s="1"/>
  <c r="CE51" i="5" a="1"/>
  <c r="CE51" i="5" s="1"/>
  <c r="AB51" i="5" a="1"/>
  <c r="AB51" i="5" s="1"/>
  <c r="CD51" i="5" a="1"/>
  <c r="CD51" i="5" s="1"/>
  <c r="Z51" i="5" a="1"/>
  <c r="Z51" i="5" s="1"/>
  <c r="L51" i="5" a="1"/>
  <c r="L51" i="5" s="1"/>
  <c r="DD51" i="5" a="1"/>
  <c r="DD51" i="5" s="1"/>
  <c r="CB51" i="5" a="1"/>
  <c r="CB51" i="5" s="1"/>
  <c r="DB51" i="5" a="1"/>
  <c r="DB51" i="5" s="1"/>
  <c r="BR51" i="5" a="1"/>
  <c r="BR51" i="5" s="1"/>
  <c r="AZ51" i="5" a="1"/>
  <c r="AZ51" i="5" s="1"/>
  <c r="AJ51" i="5" a="1"/>
  <c r="AJ51" i="5" s="1"/>
  <c r="AJ52" i="5" l="1" a="1"/>
  <c r="AJ52" i="5" s="1"/>
  <c r="AF52" i="5" a="1"/>
  <c r="AF52" i="5" s="1"/>
  <c r="AB52" i="5" a="1"/>
  <c r="AB52" i="5" s="1"/>
  <c r="X52" i="5" a="1"/>
  <c r="X52" i="5" s="1"/>
  <c r="T52" i="5" a="1"/>
  <c r="T52" i="5" s="1"/>
  <c r="P52" i="5" a="1"/>
  <c r="P52" i="5" s="1"/>
  <c r="L52" i="5" a="1"/>
  <c r="L52" i="5" s="1"/>
  <c r="H52" i="5" a="1"/>
  <c r="H52" i="5" s="1"/>
  <c r="D52" i="5" a="1"/>
  <c r="D52" i="5" s="1"/>
  <c r="DI52" i="5" a="1"/>
  <c r="DI52" i="5" s="1"/>
  <c r="CL52" i="5" a="1"/>
  <c r="CL52" i="5" s="1"/>
  <c r="CC52" i="5" a="1"/>
  <c r="CC52" i="5" s="1"/>
  <c r="BH52" i="5" a="1"/>
  <c r="BH52" i="5" s="1"/>
  <c r="BC52" i="5" a="1"/>
  <c r="BC52" i="5" s="1"/>
  <c r="AT52" i="5" a="1"/>
  <c r="AT52" i="5" s="1"/>
  <c r="AH52" i="5" a="1"/>
  <c r="AH52" i="5" s="1"/>
  <c r="Y52" i="5" a="1"/>
  <c r="Y52" i="5" s="1"/>
  <c r="K52" i="5" a="1"/>
  <c r="K52" i="5" s="1"/>
  <c r="DA52" i="5" a="1"/>
  <c r="DA52" i="5" s="1"/>
  <c r="CH52" i="5" a="1"/>
  <c r="CH52" i="5" s="1"/>
  <c r="BK52" i="5" a="1"/>
  <c r="BK52" i="5" s="1"/>
  <c r="BF52" i="5" a="1"/>
  <c r="BF52" i="5" s="1"/>
  <c r="BA52" i="5" a="1"/>
  <c r="BA52" i="5" s="1"/>
  <c r="AV52" i="5" a="1"/>
  <c r="AV52" i="5" s="1"/>
  <c r="AC52" i="5" a="1"/>
  <c r="AC52" i="5" s="1"/>
  <c r="C52" i="5" a="1"/>
  <c r="C52" i="5" s="1"/>
  <c r="DE52" i="5" a="1"/>
  <c r="DE52" i="5" s="1"/>
  <c r="CA52" i="5" a="1"/>
  <c r="CA52" i="5" s="1"/>
  <c r="AO52" i="5" s="1"/>
  <c r="BJ52" i="5" a="1"/>
  <c r="BJ52" i="5" s="1"/>
  <c r="BE52" i="5" a="1"/>
  <c r="BE52" i="5" s="1"/>
  <c r="AZ52" i="5" a="1"/>
  <c r="AZ52" i="5" s="1"/>
  <c r="AL52" i="5" a="1"/>
  <c r="AL52" i="5" s="1"/>
  <c r="AG52" i="5" a="1"/>
  <c r="AG52" i="5" s="1"/>
  <c r="G52" i="5" a="1"/>
  <c r="G52" i="5" s="1"/>
  <c r="DJ52" i="5" a="1"/>
  <c r="DJ52" i="5" s="1"/>
  <c r="DD52" i="5" a="1"/>
  <c r="DD52" i="5" s="1"/>
  <c r="CK52" i="5" a="1"/>
  <c r="CK52" i="5" s="1"/>
  <c r="CF52" i="5" a="1"/>
  <c r="CF52" i="5" s="1"/>
  <c r="AY52" i="5" a="1"/>
  <c r="AY52" i="5" s="1"/>
  <c r="AA52" i="5" a="1"/>
  <c r="AA52" i="5" s="1"/>
  <c r="V52" i="5" a="1"/>
  <c r="V52" i="5" s="1"/>
  <c r="Q52" i="5" a="1"/>
  <c r="Q52" i="5" s="1"/>
  <c r="F52" i="5" a="1"/>
  <c r="F52" i="5" s="1"/>
  <c r="DH52" i="5" a="1"/>
  <c r="DH52" i="5" s="1"/>
  <c r="DC52" i="5" a="1"/>
  <c r="DC52" i="5" s="1"/>
  <c r="CJ52" i="5" a="1"/>
  <c r="CJ52" i="5" s="1"/>
  <c r="AE52" i="5" a="1"/>
  <c r="AE52" i="5" s="1"/>
  <c r="Z52" i="5" a="1"/>
  <c r="Z52" i="5" s="1"/>
  <c r="U52" i="5" a="1"/>
  <c r="U52" i="5" s="1"/>
  <c r="O52" i="5" a="1"/>
  <c r="O52" i="5" s="1"/>
  <c r="J52" i="5" a="1"/>
  <c r="J52" i="5" s="1"/>
  <c r="E52" i="5" a="1"/>
  <c r="E52" i="5" s="1"/>
  <c r="A53" i="5"/>
  <c r="CI52" i="5" a="1"/>
  <c r="CI52" i="5" s="1"/>
  <c r="CD52" i="5" a="1"/>
  <c r="CD52" i="5" s="1"/>
  <c r="BQ52" i="5" a="1"/>
  <c r="BQ52" i="5" s="1"/>
  <c r="BG52" i="5" a="1"/>
  <c r="BG52" i="5" s="1"/>
  <c r="BB52" i="5" a="1"/>
  <c r="BB52" i="5" s="1"/>
  <c r="AW52" i="5" a="1"/>
  <c r="AW52" i="5" s="1"/>
  <c r="DK52" i="5" a="1"/>
  <c r="DK52" i="5" s="1"/>
  <c r="BI52" i="5" a="1"/>
  <c r="BI52" i="5" s="1"/>
  <c r="AU52" i="5" a="1"/>
  <c r="AU52" i="5" s="1"/>
  <c r="R52" i="5" a="1"/>
  <c r="R52" i="5" s="1"/>
  <c r="CG52" i="5" a="1"/>
  <c r="CG52" i="5" s="1"/>
  <c r="AS52" i="5" a="1"/>
  <c r="AS52" i="5" s="1"/>
  <c r="AD52" i="5" a="1"/>
  <c r="AD52" i="5" s="1"/>
  <c r="DG52" i="5" a="1"/>
  <c r="DG52" i="5" s="1"/>
  <c r="CE52" i="5" a="1"/>
  <c r="CE52" i="5" s="1"/>
  <c r="N52" i="5" a="1"/>
  <c r="N52" i="5" s="1"/>
  <c r="DF52" i="5" a="1"/>
  <c r="DF52" i="5" s="1"/>
  <c r="BD52" i="5" a="1"/>
  <c r="BD52" i="5" s="1"/>
  <c r="M52" i="5" a="1"/>
  <c r="M52" i="5" s="1"/>
  <c r="CB52" i="5" a="1"/>
  <c r="CB52" i="5" s="1"/>
  <c r="DB52" i="5" a="1"/>
  <c r="DB52" i="5" s="1"/>
  <c r="BR52" i="5" a="1"/>
  <c r="BR52" i="5" s="1"/>
  <c r="AK52" i="5" a="1"/>
  <c r="AK52" i="5" s="1"/>
  <c r="W52" i="5" a="1"/>
  <c r="W52" i="5" s="1"/>
  <c r="I52" i="5" a="1"/>
  <c r="I52" i="5" s="1"/>
  <c r="BL52" i="5" a="1"/>
  <c r="BL52" i="5" s="1"/>
  <c r="AX52" i="5" a="1"/>
  <c r="AX52" i="5" s="1"/>
  <c r="AI52" i="5" a="1"/>
  <c r="AI52" i="5" s="1"/>
  <c r="DL52" i="5" a="1"/>
  <c r="DL52" i="5" s="1"/>
  <c r="S52" i="5" a="1"/>
  <c r="S52" i="5" s="1"/>
  <c r="DK395" i="5" a="1"/>
  <c r="DK395" i="5" s="1"/>
  <c r="DG395" i="5" a="1"/>
  <c r="DG395" i="5" s="1"/>
  <c r="DC395" i="5" a="1"/>
  <c r="DC395" i="5" s="1"/>
  <c r="CK395" i="5" a="1"/>
  <c r="CK395" i="5" s="1"/>
  <c r="CG395" i="5" a="1"/>
  <c r="CG395" i="5" s="1"/>
  <c r="CC395" i="5" a="1"/>
  <c r="CC395" i="5" s="1"/>
  <c r="BQ395" i="5" a="1"/>
  <c r="BQ395" i="5" s="1"/>
  <c r="BI395" i="5" a="1"/>
  <c r="BI395" i="5" s="1"/>
  <c r="BE395" i="5" a="1"/>
  <c r="BE395" i="5" s="1"/>
  <c r="BA395" i="5" a="1"/>
  <c r="BA395" i="5" s="1"/>
  <c r="AW395" i="5" a="1"/>
  <c r="AW395" i="5" s="1"/>
  <c r="AS395" i="5" a="1"/>
  <c r="AS395" i="5" s="1"/>
  <c r="DF395" i="5" a="1"/>
  <c r="DF395" i="5" s="1"/>
  <c r="CI395" i="5" a="1"/>
  <c r="CI395" i="5" s="1"/>
  <c r="BR395" i="5" a="1"/>
  <c r="BR395" i="5" s="1"/>
  <c r="AZ395" i="5" a="1"/>
  <c r="AZ395" i="5" s="1"/>
  <c r="AI395" i="5" a="1"/>
  <c r="AI395" i="5" s="1"/>
  <c r="Z395" i="5" a="1"/>
  <c r="Z395" i="5" s="1"/>
  <c r="U395" i="5" a="1"/>
  <c r="U395" i="5" s="1"/>
  <c r="L395" i="5" a="1"/>
  <c r="L395" i="5" s="1"/>
  <c r="C395" i="5" a="1"/>
  <c r="C395" i="5" s="1"/>
  <c r="DE395" i="5" a="1"/>
  <c r="DE395" i="5" s="1"/>
  <c r="CH395" i="5" a="1"/>
  <c r="CH395" i="5" s="1"/>
  <c r="BH395" i="5" a="1"/>
  <c r="BH395" i="5" s="1"/>
  <c r="AY395" i="5" a="1"/>
  <c r="AY395" i="5" s="1"/>
  <c r="AH395" i="5" a="1"/>
  <c r="AH395" i="5" s="1"/>
  <c r="AC395" i="5" a="1"/>
  <c r="AC395" i="5" s="1"/>
  <c r="T395" i="5" a="1"/>
  <c r="T395" i="5" s="1"/>
  <c r="K395" i="5" a="1"/>
  <c r="K395" i="5" s="1"/>
  <c r="CE395" i="5" a="1"/>
  <c r="CE395" i="5" s="1"/>
  <c r="BL395" i="5" a="1"/>
  <c r="BL395" i="5" s="1"/>
  <c r="AT395" i="5" a="1"/>
  <c r="AT395" i="5" s="1"/>
  <c r="AE395" i="5" a="1"/>
  <c r="AE395" i="5" s="1"/>
  <c r="X395" i="5" a="1"/>
  <c r="X395" i="5" s="1"/>
  <c r="F395" i="5" a="1"/>
  <c r="F395" i="5" s="1"/>
  <c r="DJ395" i="5" a="1"/>
  <c r="DJ395" i="5" s="1"/>
  <c r="DD395" i="5" a="1"/>
  <c r="DD395" i="5" s="1"/>
  <c r="CJ395" i="5" a="1"/>
  <c r="CJ395" i="5" s="1"/>
  <c r="CD395" i="5" a="1"/>
  <c r="CD395" i="5" s="1"/>
  <c r="BF395" i="5" a="1"/>
  <c r="BF395" i="5" s="1"/>
  <c r="AJ395" i="5" a="1"/>
  <c r="AJ395" i="5" s="1"/>
  <c r="AD395" i="5" a="1"/>
  <c r="AD395" i="5" s="1"/>
  <c r="R395" i="5" a="1"/>
  <c r="R395" i="5" s="1"/>
  <c r="E395" i="5" a="1"/>
  <c r="E395" i="5" s="1"/>
  <c r="CB395" i="5" a="1"/>
  <c r="CB395" i="5" s="1"/>
  <c r="BD395" i="5" a="1"/>
  <c r="BD395" i="5" s="1"/>
  <c r="AX395" i="5" a="1"/>
  <c r="AX395" i="5" s="1"/>
  <c r="AB395" i="5" a="1"/>
  <c r="AB395" i="5" s="1"/>
  <c r="P395" i="5" a="1"/>
  <c r="P395" i="5" s="1"/>
  <c r="J395" i="5" a="1"/>
  <c r="J395" i="5" s="1"/>
  <c r="D395" i="5" a="1"/>
  <c r="D395" i="5" s="1"/>
  <c r="DH395" i="5" a="1"/>
  <c r="DH395" i="5" s="1"/>
  <c r="DB395" i="5" a="1"/>
  <c r="DB395" i="5" s="1"/>
  <c r="BJ395" i="5" a="1"/>
  <c r="BJ395" i="5" s="1"/>
  <c r="BC395" i="5" a="1"/>
  <c r="BC395" i="5" s="1"/>
  <c r="AG395" i="5" a="1"/>
  <c r="AG395" i="5" s="1"/>
  <c r="V395" i="5" a="1"/>
  <c r="V395" i="5" s="1"/>
  <c r="O395" i="5" a="1"/>
  <c r="O395" i="5" s="1"/>
  <c r="I395" i="5" a="1"/>
  <c r="I395" i="5" s="1"/>
  <c r="S395" i="5" a="1"/>
  <c r="S395" i="5" s="1"/>
  <c r="G395" i="5" a="1"/>
  <c r="G395" i="5" s="1"/>
  <c r="DA395" i="5" a="1"/>
  <c r="DA395" i="5" s="1"/>
  <c r="CA395" i="5" a="1"/>
  <c r="CA395" i="5" s="1"/>
  <c r="AO395" i="5" s="1"/>
  <c r="Q395" i="5" a="1"/>
  <c r="Q395" i="5" s="1"/>
  <c r="A396" i="5"/>
  <c r="CL395" i="5" a="1"/>
  <c r="CL395" i="5" s="1"/>
  <c r="BB395" i="5" a="1"/>
  <c r="BB395" i="5" s="1"/>
  <c r="AA395" i="5" a="1"/>
  <c r="AA395" i="5" s="1"/>
  <c r="DL395" i="5" a="1"/>
  <c r="DL395" i="5" s="1"/>
  <c r="AL395" i="5" a="1"/>
  <c r="AL395" i="5" s="1"/>
  <c r="N395" i="5" a="1"/>
  <c r="N395" i="5" s="1"/>
  <c r="DI395" i="5" a="1"/>
  <c r="DI395" i="5" s="1"/>
  <c r="BK395" i="5" a="1"/>
  <c r="BK395" i="5" s="1"/>
  <c r="AK395" i="5" a="1"/>
  <c r="AK395" i="5" s="1"/>
  <c r="Y395" i="5" a="1"/>
  <c r="Y395" i="5" s="1"/>
  <c r="M395" i="5" a="1"/>
  <c r="M395" i="5" s="1"/>
  <c r="W395" i="5" a="1"/>
  <c r="W395" i="5" s="1"/>
  <c r="BG395" i="5" a="1"/>
  <c r="BG395" i="5" s="1"/>
  <c r="AU395" i="5" a="1"/>
  <c r="AU395" i="5" s="1"/>
  <c r="AF395" i="5" a="1"/>
  <c r="AF395" i="5" s="1"/>
  <c r="H395" i="5" a="1"/>
  <c r="H395" i="5" s="1"/>
  <c r="CF395" i="5" a="1"/>
  <c r="CF395" i="5" s="1"/>
  <c r="AV395" i="5" a="1"/>
  <c r="AV395" i="5" s="1"/>
  <c r="DI230" i="5" a="1"/>
  <c r="DI230" i="5" s="1"/>
  <c r="DE230" i="5" a="1"/>
  <c r="DE230" i="5" s="1"/>
  <c r="DA230" i="5" a="1"/>
  <c r="DA230" i="5" s="1"/>
  <c r="CI230" i="5" a="1"/>
  <c r="CI230" i="5" s="1"/>
  <c r="CE230" i="5" a="1"/>
  <c r="CE230" i="5" s="1"/>
  <c r="CA230" i="5" a="1"/>
  <c r="CA230" i="5" s="1"/>
  <c r="AO230" i="5" s="1"/>
  <c r="BK230" i="5" a="1"/>
  <c r="BK230" i="5" s="1"/>
  <c r="BG230" i="5" a="1"/>
  <c r="BG230" i="5" s="1"/>
  <c r="BC230" i="5" a="1"/>
  <c r="BC230" i="5" s="1"/>
  <c r="AY230" i="5" a="1"/>
  <c r="AY230" i="5" s="1"/>
  <c r="AU230" i="5" a="1"/>
  <c r="AU230" i="5" s="1"/>
  <c r="A231" i="5"/>
  <c r="AI230" i="5" a="1"/>
  <c r="AI230" i="5" s="1"/>
  <c r="AE230" i="5" a="1"/>
  <c r="AE230" i="5" s="1"/>
  <c r="AA230" i="5" a="1"/>
  <c r="AA230" i="5" s="1"/>
  <c r="W230" i="5" a="1"/>
  <c r="W230" i="5" s="1"/>
  <c r="S230" i="5" a="1"/>
  <c r="S230" i="5" s="1"/>
  <c r="O230" i="5" a="1"/>
  <c r="O230" i="5" s="1"/>
  <c r="K230" i="5" a="1"/>
  <c r="K230" i="5" s="1"/>
  <c r="G230" i="5" a="1"/>
  <c r="G230" i="5" s="1"/>
  <c r="C230" i="5" a="1"/>
  <c r="C230" i="5" s="1"/>
  <c r="DJ230" i="5" a="1"/>
  <c r="DJ230" i="5" s="1"/>
  <c r="DD230" i="5" a="1"/>
  <c r="DD230" i="5" s="1"/>
  <c r="CK230" i="5" a="1"/>
  <c r="CK230" i="5" s="1"/>
  <c r="CF230" i="5" a="1"/>
  <c r="CF230" i="5" s="1"/>
  <c r="BR230" i="5" a="1"/>
  <c r="BR230" i="5" s="1"/>
  <c r="BI230" i="5" a="1"/>
  <c r="BI230" i="5" s="1"/>
  <c r="BD230" i="5" a="1"/>
  <c r="BD230" i="5" s="1"/>
  <c r="AX230" i="5" a="1"/>
  <c r="AX230" i="5" s="1"/>
  <c r="AS230" i="5" a="1"/>
  <c r="AS230" i="5" s="1"/>
  <c r="AK230" i="5" a="1"/>
  <c r="AK230" i="5" s="1"/>
  <c r="AF230" i="5" a="1"/>
  <c r="AF230" i="5" s="1"/>
  <c r="Z230" i="5" a="1"/>
  <c r="Z230" i="5" s="1"/>
  <c r="U230" i="5" a="1"/>
  <c r="U230" i="5" s="1"/>
  <c r="P230" i="5" a="1"/>
  <c r="P230" i="5" s="1"/>
  <c r="J230" i="5" a="1"/>
  <c r="J230" i="5" s="1"/>
  <c r="E230" i="5" a="1"/>
  <c r="E230" i="5" s="1"/>
  <c r="DL230" i="5" a="1"/>
  <c r="DL230" i="5" s="1"/>
  <c r="DG230" i="5" a="1"/>
  <c r="DG230" i="5" s="1"/>
  <c r="DB230" i="5" a="1"/>
  <c r="DB230" i="5" s="1"/>
  <c r="CH230" i="5" a="1"/>
  <c r="CH230" i="5" s="1"/>
  <c r="CC230" i="5" a="1"/>
  <c r="CC230" i="5" s="1"/>
  <c r="BL230" i="5" a="1"/>
  <c r="BL230" i="5" s="1"/>
  <c r="BF230" i="5" a="1"/>
  <c r="BF230" i="5" s="1"/>
  <c r="BA230" i="5" a="1"/>
  <c r="BA230" i="5" s="1"/>
  <c r="AV230" i="5" a="1"/>
  <c r="AV230" i="5" s="1"/>
  <c r="AH230" i="5" a="1"/>
  <c r="AH230" i="5" s="1"/>
  <c r="AC230" i="5" a="1"/>
  <c r="AC230" i="5" s="1"/>
  <c r="X230" i="5" a="1"/>
  <c r="X230" i="5" s="1"/>
  <c r="R230" i="5" a="1"/>
  <c r="R230" i="5" s="1"/>
  <c r="M230" i="5" a="1"/>
  <c r="M230" i="5" s="1"/>
  <c r="H230" i="5" a="1"/>
  <c r="H230" i="5" s="1"/>
  <c r="CL230" i="5" a="1"/>
  <c r="CL230" i="5" s="1"/>
  <c r="AW230" i="5" a="1"/>
  <c r="AW230" i="5" s="1"/>
  <c r="AJ230" i="5" a="1"/>
  <c r="AJ230" i="5" s="1"/>
  <c r="V230" i="5" a="1"/>
  <c r="V230" i="5" s="1"/>
  <c r="CJ230" i="5" a="1"/>
  <c r="CJ230" i="5" s="1"/>
  <c r="BJ230" i="5" a="1"/>
  <c r="BJ230" i="5" s="1"/>
  <c r="T230" i="5" a="1"/>
  <c r="T230" i="5" s="1"/>
  <c r="F230" i="5" a="1"/>
  <c r="F230" i="5" s="1"/>
  <c r="DK230" i="5" a="1"/>
  <c r="DK230" i="5" s="1"/>
  <c r="BH230" i="5" a="1"/>
  <c r="BH230" i="5" s="1"/>
  <c r="AT230" i="5" a="1"/>
  <c r="AT230" i="5" s="1"/>
  <c r="AG230" i="5" a="1"/>
  <c r="AG230" i="5" s="1"/>
  <c r="D230" i="5" a="1"/>
  <c r="D230" i="5" s="1"/>
  <c r="CD230" i="5" a="1"/>
  <c r="CD230" i="5" s="1"/>
  <c r="BE230" i="5" a="1"/>
  <c r="BE230" i="5" s="1"/>
  <c r="N230" i="5" a="1"/>
  <c r="N230" i="5" s="1"/>
  <c r="DF230" i="5" a="1"/>
  <c r="DF230" i="5" s="1"/>
  <c r="BB230" i="5" a="1"/>
  <c r="BB230" i="5" s="1"/>
  <c r="AB230" i="5" a="1"/>
  <c r="AB230" i="5" s="1"/>
  <c r="DC230" i="5" a="1"/>
  <c r="DC230" i="5" s="1"/>
  <c r="CB230" i="5" a="1"/>
  <c r="CB230" i="5" s="1"/>
  <c r="Y230" i="5" a="1"/>
  <c r="Y230" i="5" s="1"/>
  <c r="L230" i="5" a="1"/>
  <c r="L230" i="5" s="1"/>
  <c r="I230" i="5" a="1"/>
  <c r="I230" i="5" s="1"/>
  <c r="DH230" i="5" a="1"/>
  <c r="DH230" i="5" s="1"/>
  <c r="CG230" i="5" a="1"/>
  <c r="CG230" i="5" s="1"/>
  <c r="AL230" i="5" a="1"/>
  <c r="AL230" i="5" s="1"/>
  <c r="BQ230" i="5" a="1"/>
  <c r="BQ230" i="5" s="1"/>
  <c r="AD230" i="5" a="1"/>
  <c r="AD230" i="5" s="1"/>
  <c r="AZ230" i="5" a="1"/>
  <c r="AZ230" i="5" s="1"/>
  <c r="Q230" i="5" a="1"/>
  <c r="Q230" i="5" s="1"/>
  <c r="DJ467" i="5" a="1"/>
  <c r="DJ467" i="5" s="1"/>
  <c r="DF467" i="5" a="1"/>
  <c r="DF467" i="5" s="1"/>
  <c r="DB467" i="5" a="1"/>
  <c r="DB467" i="5" s="1"/>
  <c r="CJ467" i="5" a="1"/>
  <c r="CJ467" i="5" s="1"/>
  <c r="CF467" i="5" a="1"/>
  <c r="CF467" i="5" s="1"/>
  <c r="CB467" i="5" a="1"/>
  <c r="CB467" i="5" s="1"/>
  <c r="BL467" i="5" a="1"/>
  <c r="BL467" i="5" s="1"/>
  <c r="BH467" i="5" a="1"/>
  <c r="BH467" i="5" s="1"/>
  <c r="BD467" i="5" a="1"/>
  <c r="BD467" i="5" s="1"/>
  <c r="AZ467" i="5" a="1"/>
  <c r="AZ467" i="5" s="1"/>
  <c r="AV467" i="5" a="1"/>
  <c r="AV467" i="5" s="1"/>
  <c r="DI467" i="5" a="1"/>
  <c r="DI467" i="5" s="1"/>
  <c r="DE467" i="5" a="1"/>
  <c r="DE467" i="5" s="1"/>
  <c r="DA467" i="5" a="1"/>
  <c r="DA467" i="5" s="1"/>
  <c r="CI467" i="5" a="1"/>
  <c r="CI467" i="5" s="1"/>
  <c r="CE467" i="5" a="1"/>
  <c r="CE467" i="5" s="1"/>
  <c r="CA467" i="5" a="1"/>
  <c r="CA467" i="5" s="1"/>
  <c r="AO467" i="5" s="1"/>
  <c r="BK467" i="5" a="1"/>
  <c r="BK467" i="5" s="1"/>
  <c r="BG467" i="5" a="1"/>
  <c r="BG467" i="5" s="1"/>
  <c r="BC467" i="5" a="1"/>
  <c r="BC467" i="5" s="1"/>
  <c r="AY467" i="5" a="1"/>
  <c r="AY467" i="5" s="1"/>
  <c r="AU467" i="5" a="1"/>
  <c r="AU467" i="5" s="1"/>
  <c r="A468" i="5"/>
  <c r="AI467" i="5" a="1"/>
  <c r="AI467" i="5" s="1"/>
  <c r="AE467" i="5" a="1"/>
  <c r="AE467" i="5" s="1"/>
  <c r="AA467" i="5" a="1"/>
  <c r="AA467" i="5" s="1"/>
  <c r="W467" i="5" a="1"/>
  <c r="W467" i="5" s="1"/>
  <c r="S467" i="5" a="1"/>
  <c r="S467" i="5" s="1"/>
  <c r="O467" i="5" a="1"/>
  <c r="O467" i="5" s="1"/>
  <c r="K467" i="5" a="1"/>
  <c r="K467" i="5" s="1"/>
  <c r="G467" i="5" a="1"/>
  <c r="G467" i="5" s="1"/>
  <c r="C467" i="5" a="1"/>
  <c r="C467" i="5" s="1"/>
  <c r="DL467" i="5" a="1"/>
  <c r="DL467" i="5" s="1"/>
  <c r="DH467" i="5" a="1"/>
  <c r="DH467" i="5" s="1"/>
  <c r="DD467" i="5" a="1"/>
  <c r="DD467" i="5" s="1"/>
  <c r="CL467" i="5" a="1"/>
  <c r="CL467" i="5" s="1"/>
  <c r="CH467" i="5" a="1"/>
  <c r="CH467" i="5" s="1"/>
  <c r="CD467" i="5" a="1"/>
  <c r="CD467" i="5" s="1"/>
  <c r="BR467" i="5" a="1"/>
  <c r="BR467" i="5" s="1"/>
  <c r="BJ467" i="5" a="1"/>
  <c r="BJ467" i="5" s="1"/>
  <c r="BF467" i="5" a="1"/>
  <c r="BF467" i="5" s="1"/>
  <c r="BB467" i="5" a="1"/>
  <c r="BB467" i="5" s="1"/>
  <c r="AX467" i="5" a="1"/>
  <c r="AX467" i="5" s="1"/>
  <c r="AT467" i="5" a="1"/>
  <c r="AT467" i="5" s="1"/>
  <c r="AL467" i="5" a="1"/>
  <c r="AL467" i="5" s="1"/>
  <c r="AH467" i="5" a="1"/>
  <c r="AH467" i="5" s="1"/>
  <c r="AD467" i="5" a="1"/>
  <c r="AD467" i="5" s="1"/>
  <c r="Z467" i="5" a="1"/>
  <c r="Z467" i="5" s="1"/>
  <c r="V467" i="5" a="1"/>
  <c r="V467" i="5" s="1"/>
  <c r="R467" i="5" a="1"/>
  <c r="R467" i="5" s="1"/>
  <c r="N467" i="5" a="1"/>
  <c r="N467" i="5" s="1"/>
  <c r="J467" i="5" a="1"/>
  <c r="J467" i="5" s="1"/>
  <c r="F467" i="5" a="1"/>
  <c r="F467" i="5" s="1"/>
  <c r="DK467" i="5" a="1"/>
  <c r="DK467" i="5" s="1"/>
  <c r="DG467" i="5" a="1"/>
  <c r="DG467" i="5" s="1"/>
  <c r="DC467" i="5" a="1"/>
  <c r="DC467" i="5" s="1"/>
  <c r="CK467" i="5" a="1"/>
  <c r="CK467" i="5" s="1"/>
  <c r="CG467" i="5" a="1"/>
  <c r="CG467" i="5" s="1"/>
  <c r="CC467" i="5" a="1"/>
  <c r="CC467" i="5" s="1"/>
  <c r="BQ467" i="5" a="1"/>
  <c r="BQ467" i="5" s="1"/>
  <c r="BI467" i="5" a="1"/>
  <c r="BI467" i="5" s="1"/>
  <c r="BE467" i="5" a="1"/>
  <c r="BE467" i="5" s="1"/>
  <c r="BA467" i="5" a="1"/>
  <c r="BA467" i="5" s="1"/>
  <c r="AW467" i="5" a="1"/>
  <c r="AW467" i="5" s="1"/>
  <c r="AS467" i="5" a="1"/>
  <c r="AS467" i="5" s="1"/>
  <c r="AB467" i="5" a="1"/>
  <c r="AB467" i="5" s="1"/>
  <c r="L467" i="5" a="1"/>
  <c r="L467" i="5" s="1"/>
  <c r="Y467" i="5" a="1"/>
  <c r="Y467" i="5" s="1"/>
  <c r="I467" i="5" a="1"/>
  <c r="I467" i="5" s="1"/>
  <c r="X467" i="5" a="1"/>
  <c r="X467" i="5" s="1"/>
  <c r="H467" i="5" a="1"/>
  <c r="H467" i="5" s="1"/>
  <c r="AK467" i="5" a="1"/>
  <c r="AK467" i="5" s="1"/>
  <c r="U467" i="5" a="1"/>
  <c r="U467" i="5" s="1"/>
  <c r="E467" i="5" a="1"/>
  <c r="E467" i="5" s="1"/>
  <c r="AJ467" i="5" a="1"/>
  <c r="AJ467" i="5" s="1"/>
  <c r="T467" i="5" a="1"/>
  <c r="T467" i="5" s="1"/>
  <c r="D467" i="5" a="1"/>
  <c r="D467" i="5" s="1"/>
  <c r="AG467" i="5" a="1"/>
  <c r="AG467" i="5" s="1"/>
  <c r="Q467" i="5" a="1"/>
  <c r="Q467" i="5" s="1"/>
  <c r="AF467" i="5" a="1"/>
  <c r="AF467" i="5" s="1"/>
  <c r="P467" i="5" a="1"/>
  <c r="P467" i="5" s="1"/>
  <c r="AC467" i="5" a="1"/>
  <c r="AC467" i="5" s="1"/>
  <c r="M467" i="5" a="1"/>
  <c r="M467" i="5" s="1"/>
  <c r="DJ572" i="5" a="1"/>
  <c r="DJ572" i="5" s="1"/>
  <c r="DF572" i="5" a="1"/>
  <c r="DF572" i="5" s="1"/>
  <c r="DB572" i="5" a="1"/>
  <c r="DB572" i="5" s="1"/>
  <c r="CJ572" i="5" a="1"/>
  <c r="CJ572" i="5" s="1"/>
  <c r="CF572" i="5" a="1"/>
  <c r="CF572" i="5" s="1"/>
  <c r="CB572" i="5" a="1"/>
  <c r="CB572" i="5" s="1"/>
  <c r="BL572" i="5" a="1"/>
  <c r="BL572" i="5" s="1"/>
  <c r="BH572" i="5" a="1"/>
  <c r="BH572" i="5" s="1"/>
  <c r="BD572" i="5" a="1"/>
  <c r="BD572" i="5" s="1"/>
  <c r="AZ572" i="5" a="1"/>
  <c r="AZ572" i="5" s="1"/>
  <c r="AV572" i="5" a="1"/>
  <c r="AV572" i="5" s="1"/>
  <c r="AJ572" i="5" a="1"/>
  <c r="AJ572" i="5" s="1"/>
  <c r="AF572" i="5" a="1"/>
  <c r="AF572" i="5" s="1"/>
  <c r="AB572" i="5" a="1"/>
  <c r="AB572" i="5" s="1"/>
  <c r="X572" i="5" a="1"/>
  <c r="X572" i="5" s="1"/>
  <c r="T572" i="5" a="1"/>
  <c r="T572" i="5" s="1"/>
  <c r="P572" i="5" a="1"/>
  <c r="P572" i="5" s="1"/>
  <c r="L572" i="5" a="1"/>
  <c r="L572" i="5" s="1"/>
  <c r="H572" i="5" a="1"/>
  <c r="H572" i="5" s="1"/>
  <c r="D572" i="5" a="1"/>
  <c r="D572" i="5" s="1"/>
  <c r="DI572" i="5" a="1"/>
  <c r="DI572" i="5" s="1"/>
  <c r="DE572" i="5" a="1"/>
  <c r="DE572" i="5" s="1"/>
  <c r="DA572" i="5" a="1"/>
  <c r="DA572" i="5" s="1"/>
  <c r="CI572" i="5" a="1"/>
  <c r="CI572" i="5" s="1"/>
  <c r="CE572" i="5" a="1"/>
  <c r="CE572" i="5" s="1"/>
  <c r="CA572" i="5" a="1"/>
  <c r="CA572" i="5" s="1"/>
  <c r="AO572" i="5" s="1"/>
  <c r="BK572" i="5" a="1"/>
  <c r="BK572" i="5" s="1"/>
  <c r="BG572" i="5" a="1"/>
  <c r="BG572" i="5" s="1"/>
  <c r="BC572" i="5" a="1"/>
  <c r="BC572" i="5" s="1"/>
  <c r="AY572" i="5" a="1"/>
  <c r="AY572" i="5" s="1"/>
  <c r="AU572" i="5" a="1"/>
  <c r="AU572" i="5" s="1"/>
  <c r="DL572" i="5" a="1"/>
  <c r="DL572" i="5" s="1"/>
  <c r="DH572" i="5" a="1"/>
  <c r="DH572" i="5" s="1"/>
  <c r="DD572" i="5" a="1"/>
  <c r="DD572" i="5" s="1"/>
  <c r="CL572" i="5" a="1"/>
  <c r="CL572" i="5" s="1"/>
  <c r="CH572" i="5" a="1"/>
  <c r="CH572" i="5" s="1"/>
  <c r="CD572" i="5" a="1"/>
  <c r="CD572" i="5" s="1"/>
  <c r="BR572" i="5" a="1"/>
  <c r="BR572" i="5" s="1"/>
  <c r="BJ572" i="5" a="1"/>
  <c r="BJ572" i="5" s="1"/>
  <c r="BF572" i="5" a="1"/>
  <c r="BF572" i="5" s="1"/>
  <c r="BB572" i="5" a="1"/>
  <c r="BB572" i="5" s="1"/>
  <c r="AX572" i="5" a="1"/>
  <c r="AX572" i="5" s="1"/>
  <c r="AT572" i="5" a="1"/>
  <c r="AT572" i="5" s="1"/>
  <c r="AL572" i="5" a="1"/>
  <c r="AL572" i="5" s="1"/>
  <c r="AH572" i="5" a="1"/>
  <c r="AH572" i="5" s="1"/>
  <c r="AD572" i="5" a="1"/>
  <c r="AD572" i="5" s="1"/>
  <c r="Z572" i="5" a="1"/>
  <c r="Z572" i="5" s="1"/>
  <c r="V572" i="5" a="1"/>
  <c r="V572" i="5" s="1"/>
  <c r="R572" i="5" a="1"/>
  <c r="R572" i="5" s="1"/>
  <c r="N572" i="5" a="1"/>
  <c r="N572" i="5" s="1"/>
  <c r="J572" i="5" a="1"/>
  <c r="J572" i="5" s="1"/>
  <c r="F572" i="5" a="1"/>
  <c r="F572" i="5" s="1"/>
  <c r="CG572" i="5" a="1"/>
  <c r="CG572" i="5" s="1"/>
  <c r="AC572" i="5" a="1"/>
  <c r="AC572" i="5" s="1"/>
  <c r="G572" i="5" a="1"/>
  <c r="G572" i="5" s="1"/>
  <c r="BI572" i="5" a="1"/>
  <c r="BI572" i="5" s="1"/>
  <c r="AW572" i="5" a="1"/>
  <c r="AW572" i="5" s="1"/>
  <c r="AK572" i="5" a="1"/>
  <c r="AK572" i="5" s="1"/>
  <c r="Y572" i="5" a="1"/>
  <c r="Y572" i="5" s="1"/>
  <c r="M572" i="5" a="1"/>
  <c r="M572" i="5" s="1"/>
  <c r="DG572" i="5" a="1"/>
  <c r="DG572" i="5" s="1"/>
  <c r="AI572" i="5" a="1"/>
  <c r="AI572" i="5" s="1"/>
  <c r="W572" i="5" a="1"/>
  <c r="W572" i="5" s="1"/>
  <c r="K572" i="5" a="1"/>
  <c r="K572" i="5" s="1"/>
  <c r="DC572" i="5" a="1"/>
  <c r="DC572" i="5" s="1"/>
  <c r="CC572" i="5" a="1"/>
  <c r="CC572" i="5" s="1"/>
  <c r="BE572" i="5" a="1"/>
  <c r="BE572" i="5" s="1"/>
  <c r="AS572" i="5" a="1"/>
  <c r="AS572" i="5" s="1"/>
  <c r="AG572" i="5" a="1"/>
  <c r="AG572" i="5" s="1"/>
  <c r="U572" i="5" a="1"/>
  <c r="U572" i="5" s="1"/>
  <c r="I572" i="5" a="1"/>
  <c r="I572" i="5" s="1"/>
  <c r="AE572" i="5" a="1"/>
  <c r="AE572" i="5" s="1"/>
  <c r="S572" i="5" a="1"/>
  <c r="S572" i="5" s="1"/>
  <c r="DK572" i="5" a="1"/>
  <c r="DK572" i="5" s="1"/>
  <c r="BA572" i="5" a="1"/>
  <c r="BA572" i="5" s="1"/>
  <c r="Q572" i="5" a="1"/>
  <c r="Q572" i="5" s="1"/>
  <c r="O572" i="5" a="1"/>
  <c r="O572" i="5" s="1"/>
  <c r="CK572" i="5" a="1"/>
  <c r="CK572" i="5" s="1"/>
  <c r="E572" i="5" a="1"/>
  <c r="E572" i="5" s="1"/>
  <c r="A573" i="5"/>
  <c r="AA572" i="5" a="1"/>
  <c r="AA572" i="5" s="1"/>
  <c r="C572" i="5" a="1"/>
  <c r="C572" i="5" s="1"/>
  <c r="BQ572" i="5" a="1"/>
  <c r="BQ572" i="5" s="1"/>
  <c r="AL573" i="5" l="1" a="1"/>
  <c r="AL573" i="5" s="1"/>
  <c r="DK573" i="5" a="1"/>
  <c r="DK573" i="5" s="1"/>
  <c r="DB573" i="5" a="1"/>
  <c r="DB573" i="5" s="1"/>
  <c r="CE573" i="5" a="1"/>
  <c r="CE573" i="5" s="1"/>
  <c r="BJ573" i="5" a="1"/>
  <c r="BJ573" i="5" s="1"/>
  <c r="BE573" i="5" a="1"/>
  <c r="BE573" i="5" s="1"/>
  <c r="AV573" i="5" a="1"/>
  <c r="AV573" i="5" s="1"/>
  <c r="DF573" i="5" a="1"/>
  <c r="DF573" i="5" s="1"/>
  <c r="CI573" i="5" a="1"/>
  <c r="CI573" i="5" s="1"/>
  <c r="BR573" i="5" a="1"/>
  <c r="BR573" i="5" s="1"/>
  <c r="BI573" i="5" a="1"/>
  <c r="BI573" i="5" s="1"/>
  <c r="AZ573" i="5" a="1"/>
  <c r="AZ573" i="5" s="1"/>
  <c r="AI573" i="5" a="1"/>
  <c r="AI573" i="5" s="1"/>
  <c r="AE573" i="5" a="1"/>
  <c r="AE573" i="5" s="1"/>
  <c r="AA573" i="5" a="1"/>
  <c r="AA573" i="5" s="1"/>
  <c r="W573" i="5" a="1"/>
  <c r="W573" i="5" s="1"/>
  <c r="S573" i="5" a="1"/>
  <c r="S573" i="5" s="1"/>
  <c r="O573" i="5" a="1"/>
  <c r="O573" i="5" s="1"/>
  <c r="K573" i="5" a="1"/>
  <c r="K573" i="5" s="1"/>
  <c r="G573" i="5" a="1"/>
  <c r="G573" i="5" s="1"/>
  <c r="C573" i="5" a="1"/>
  <c r="C573" i="5" s="1"/>
  <c r="DJ573" i="5" a="1"/>
  <c r="DJ573" i="5" s="1"/>
  <c r="DA573" i="5" a="1"/>
  <c r="DA573" i="5" s="1"/>
  <c r="CD573" i="5" a="1"/>
  <c r="CD573" i="5" s="1"/>
  <c r="BQ573" i="5" a="1"/>
  <c r="BQ573" i="5" s="1"/>
  <c r="BD573" i="5" a="1"/>
  <c r="BD573" i="5" s="1"/>
  <c r="AU573" i="5" a="1"/>
  <c r="AU573" i="5" s="1"/>
  <c r="DI573" i="5" a="1"/>
  <c r="DI573" i="5" s="1"/>
  <c r="CL573" i="5" a="1"/>
  <c r="CL573" i="5" s="1"/>
  <c r="CG573" i="5" a="1"/>
  <c r="CG573" i="5" s="1"/>
  <c r="BL573" i="5" a="1"/>
  <c r="BL573" i="5" s="1"/>
  <c r="BC573" i="5" a="1"/>
  <c r="BC573" i="5" s="1"/>
  <c r="AT573" i="5" a="1"/>
  <c r="AT573" i="5" s="1"/>
  <c r="DD573" i="5" a="1"/>
  <c r="DD573" i="5" s="1"/>
  <c r="CK573" i="5" a="1"/>
  <c r="CK573" i="5" s="1"/>
  <c r="CB573" i="5" a="1"/>
  <c r="CB573" i="5" s="1"/>
  <c r="BG573" i="5" a="1"/>
  <c r="BG573" i="5" s="1"/>
  <c r="AX573" i="5" a="1"/>
  <c r="AX573" i="5" s="1"/>
  <c r="AS573" i="5" a="1"/>
  <c r="AS573" i="5" s="1"/>
  <c r="AK573" i="5" a="1"/>
  <c r="AK573" i="5" s="1"/>
  <c r="AG573" i="5" a="1"/>
  <c r="AG573" i="5" s="1"/>
  <c r="AC573" i="5" a="1"/>
  <c r="AC573" i="5" s="1"/>
  <c r="Y573" i="5" a="1"/>
  <c r="Y573" i="5" s="1"/>
  <c r="U573" i="5" a="1"/>
  <c r="U573" i="5" s="1"/>
  <c r="Q573" i="5" a="1"/>
  <c r="Q573" i="5" s="1"/>
  <c r="M573" i="5" a="1"/>
  <c r="M573" i="5" s="1"/>
  <c r="I573" i="5" a="1"/>
  <c r="I573" i="5" s="1"/>
  <c r="E573" i="5" a="1"/>
  <c r="E573" i="5" s="1"/>
  <c r="DH573" i="5" a="1"/>
  <c r="DH573" i="5" s="1"/>
  <c r="CH573" i="5" a="1"/>
  <c r="CH573" i="5" s="1"/>
  <c r="AW573" i="5" a="1"/>
  <c r="AW573" i="5" s="1"/>
  <c r="AB573" i="5" a="1"/>
  <c r="AB573" i="5" s="1"/>
  <c r="F573" i="5" a="1"/>
  <c r="F573" i="5" s="1"/>
  <c r="CF573" i="5" a="1"/>
  <c r="CF573" i="5" s="1"/>
  <c r="AH573" i="5" a="1"/>
  <c r="AH573" i="5" s="1"/>
  <c r="V573" i="5" a="1"/>
  <c r="V573" i="5" s="1"/>
  <c r="J573" i="5" a="1"/>
  <c r="J573" i="5" s="1"/>
  <c r="DG573" i="5" a="1"/>
  <c r="DG573" i="5" s="1"/>
  <c r="BF573" i="5" a="1"/>
  <c r="BF573" i="5" s="1"/>
  <c r="DE573" i="5" a="1"/>
  <c r="DE573" i="5" s="1"/>
  <c r="CC573" i="5" a="1"/>
  <c r="CC573" i="5" s="1"/>
  <c r="AF573" i="5" a="1"/>
  <c r="AF573" i="5" s="1"/>
  <c r="T573" i="5" a="1"/>
  <c r="T573" i="5" s="1"/>
  <c r="H573" i="5" a="1"/>
  <c r="H573" i="5" s="1"/>
  <c r="DC573" i="5" a="1"/>
  <c r="DC573" i="5" s="1"/>
  <c r="BB573" i="5" a="1"/>
  <c r="BB573" i="5" s="1"/>
  <c r="AD573" i="5" a="1"/>
  <c r="AD573" i="5" s="1"/>
  <c r="R573" i="5" a="1"/>
  <c r="R573" i="5" s="1"/>
  <c r="CA573" i="5" a="1"/>
  <c r="CA573" i="5" s="1"/>
  <c r="AO573" i="5" s="1"/>
  <c r="BA573" i="5" a="1"/>
  <c r="BA573" i="5" s="1"/>
  <c r="P573" i="5" a="1"/>
  <c r="P573" i="5" s="1"/>
  <c r="D573" i="5" a="1"/>
  <c r="D573" i="5" s="1"/>
  <c r="A574" i="5"/>
  <c r="AY573" i="5" a="1"/>
  <c r="AY573" i="5" s="1"/>
  <c r="AJ573" i="5" a="1"/>
  <c r="AJ573" i="5" s="1"/>
  <c r="DL573" i="5" a="1"/>
  <c r="DL573" i="5" s="1"/>
  <c r="Z573" i="5" a="1"/>
  <c r="Z573" i="5" s="1"/>
  <c r="X573" i="5" a="1"/>
  <c r="X573" i="5" s="1"/>
  <c r="CJ573" i="5" a="1"/>
  <c r="CJ573" i="5" s="1"/>
  <c r="N573" i="5" a="1"/>
  <c r="N573" i="5" s="1"/>
  <c r="BH573" i="5" a="1"/>
  <c r="BH573" i="5" s="1"/>
  <c r="L573" i="5" a="1"/>
  <c r="L573" i="5" s="1"/>
  <c r="BK573" i="5" a="1"/>
  <c r="BK573" i="5" s="1"/>
  <c r="DI468" i="5" a="1"/>
  <c r="DI468" i="5" s="1"/>
  <c r="DE468" i="5" a="1"/>
  <c r="DE468" i="5" s="1"/>
  <c r="DA468" i="5" a="1"/>
  <c r="DA468" i="5" s="1"/>
  <c r="CI468" i="5" a="1"/>
  <c r="CI468" i="5" s="1"/>
  <c r="CE468" i="5" a="1"/>
  <c r="CE468" i="5" s="1"/>
  <c r="CA468" i="5" a="1"/>
  <c r="CA468" i="5" s="1"/>
  <c r="AO468" i="5" s="1"/>
  <c r="BK468" i="5" a="1"/>
  <c r="BK468" i="5" s="1"/>
  <c r="BG468" i="5" a="1"/>
  <c r="BG468" i="5" s="1"/>
  <c r="BC468" i="5" a="1"/>
  <c r="BC468" i="5" s="1"/>
  <c r="AY468" i="5" a="1"/>
  <c r="AY468" i="5" s="1"/>
  <c r="AU468" i="5" a="1"/>
  <c r="AU468" i="5" s="1"/>
  <c r="DL468" i="5" a="1"/>
  <c r="DL468" i="5" s="1"/>
  <c r="DH468" i="5" a="1"/>
  <c r="DH468" i="5" s="1"/>
  <c r="DD468" i="5" a="1"/>
  <c r="DD468" i="5" s="1"/>
  <c r="CL468" i="5" a="1"/>
  <c r="CL468" i="5" s="1"/>
  <c r="CH468" i="5" a="1"/>
  <c r="CH468" i="5" s="1"/>
  <c r="CD468" i="5" a="1"/>
  <c r="CD468" i="5" s="1"/>
  <c r="BR468" i="5" a="1"/>
  <c r="BR468" i="5" s="1"/>
  <c r="BJ468" i="5" a="1"/>
  <c r="BJ468" i="5" s="1"/>
  <c r="BF468" i="5" a="1"/>
  <c r="BF468" i="5" s="1"/>
  <c r="BB468" i="5" a="1"/>
  <c r="BB468" i="5" s="1"/>
  <c r="AX468" i="5" a="1"/>
  <c r="AX468" i="5" s="1"/>
  <c r="AT468" i="5" a="1"/>
  <c r="AT468" i="5" s="1"/>
  <c r="AL468" i="5" a="1"/>
  <c r="AL468" i="5" s="1"/>
  <c r="AH468" i="5" a="1"/>
  <c r="AH468" i="5" s="1"/>
  <c r="AD468" i="5" a="1"/>
  <c r="AD468" i="5" s="1"/>
  <c r="Z468" i="5" a="1"/>
  <c r="Z468" i="5" s="1"/>
  <c r="V468" i="5" a="1"/>
  <c r="V468" i="5" s="1"/>
  <c r="R468" i="5" a="1"/>
  <c r="R468" i="5" s="1"/>
  <c r="N468" i="5" a="1"/>
  <c r="N468" i="5" s="1"/>
  <c r="J468" i="5" a="1"/>
  <c r="J468" i="5" s="1"/>
  <c r="F468" i="5" a="1"/>
  <c r="F468" i="5" s="1"/>
  <c r="DK468" i="5" a="1"/>
  <c r="DK468" i="5" s="1"/>
  <c r="DG468" i="5" a="1"/>
  <c r="DG468" i="5" s="1"/>
  <c r="DC468" i="5" a="1"/>
  <c r="DC468" i="5" s="1"/>
  <c r="CK468" i="5" a="1"/>
  <c r="CK468" i="5" s="1"/>
  <c r="CG468" i="5" a="1"/>
  <c r="CG468" i="5" s="1"/>
  <c r="CC468" i="5" a="1"/>
  <c r="CC468" i="5" s="1"/>
  <c r="BQ468" i="5" a="1"/>
  <c r="BQ468" i="5" s="1"/>
  <c r="BI468" i="5" a="1"/>
  <c r="BI468" i="5" s="1"/>
  <c r="BE468" i="5" a="1"/>
  <c r="BE468" i="5" s="1"/>
  <c r="BA468" i="5" a="1"/>
  <c r="BA468" i="5" s="1"/>
  <c r="AW468" i="5" a="1"/>
  <c r="AW468" i="5" s="1"/>
  <c r="AS468" i="5" a="1"/>
  <c r="AS468" i="5" s="1"/>
  <c r="AK468" i="5" a="1"/>
  <c r="AK468" i="5" s="1"/>
  <c r="AG468" i="5" a="1"/>
  <c r="AG468" i="5" s="1"/>
  <c r="AC468" i="5" a="1"/>
  <c r="AC468" i="5" s="1"/>
  <c r="Y468" i="5" a="1"/>
  <c r="Y468" i="5" s="1"/>
  <c r="U468" i="5" a="1"/>
  <c r="U468" i="5" s="1"/>
  <c r="Q468" i="5" a="1"/>
  <c r="Q468" i="5" s="1"/>
  <c r="M468" i="5" a="1"/>
  <c r="M468" i="5" s="1"/>
  <c r="I468" i="5" a="1"/>
  <c r="I468" i="5" s="1"/>
  <c r="E468" i="5" a="1"/>
  <c r="E468" i="5" s="1"/>
  <c r="DJ468" i="5" a="1"/>
  <c r="DJ468" i="5" s="1"/>
  <c r="DF468" i="5" a="1"/>
  <c r="DF468" i="5" s="1"/>
  <c r="DB468" i="5" a="1"/>
  <c r="DB468" i="5" s="1"/>
  <c r="CJ468" i="5" a="1"/>
  <c r="CJ468" i="5" s="1"/>
  <c r="CF468" i="5" a="1"/>
  <c r="CF468" i="5" s="1"/>
  <c r="CB468" i="5" a="1"/>
  <c r="CB468" i="5" s="1"/>
  <c r="BL468" i="5" a="1"/>
  <c r="BL468" i="5" s="1"/>
  <c r="BH468" i="5" a="1"/>
  <c r="BH468" i="5" s="1"/>
  <c r="BD468" i="5" a="1"/>
  <c r="BD468" i="5" s="1"/>
  <c r="AZ468" i="5" a="1"/>
  <c r="AZ468" i="5" s="1"/>
  <c r="AV468" i="5" a="1"/>
  <c r="AV468" i="5" s="1"/>
  <c r="AJ468" i="5" a="1"/>
  <c r="AJ468" i="5" s="1"/>
  <c r="T468" i="5" a="1"/>
  <c r="T468" i="5" s="1"/>
  <c r="D468" i="5" a="1"/>
  <c r="D468" i="5" s="1"/>
  <c r="AI468" i="5" a="1"/>
  <c r="AI468" i="5" s="1"/>
  <c r="S468" i="5" a="1"/>
  <c r="S468" i="5" s="1"/>
  <c r="C468" i="5" a="1"/>
  <c r="C468" i="5" s="1"/>
  <c r="AF468" i="5" a="1"/>
  <c r="AF468" i="5" s="1"/>
  <c r="P468" i="5" a="1"/>
  <c r="P468" i="5" s="1"/>
  <c r="AE468" i="5" a="1"/>
  <c r="AE468" i="5" s="1"/>
  <c r="O468" i="5" a="1"/>
  <c r="O468" i="5" s="1"/>
  <c r="AB468" i="5" a="1"/>
  <c r="AB468" i="5" s="1"/>
  <c r="L468" i="5" a="1"/>
  <c r="L468" i="5" s="1"/>
  <c r="AA468" i="5" a="1"/>
  <c r="AA468" i="5" s="1"/>
  <c r="K468" i="5" a="1"/>
  <c r="K468" i="5" s="1"/>
  <c r="X468" i="5" a="1"/>
  <c r="X468" i="5" s="1"/>
  <c r="H468" i="5" a="1"/>
  <c r="H468" i="5" s="1"/>
  <c r="A469" i="5"/>
  <c r="W468" i="5" a="1"/>
  <c r="W468" i="5" s="1"/>
  <c r="G468" i="5" a="1"/>
  <c r="G468" i="5" s="1"/>
  <c r="DL231" i="5" a="1"/>
  <c r="DL231" i="5" s="1"/>
  <c r="DH231" i="5" a="1"/>
  <c r="DH231" i="5" s="1"/>
  <c r="DD231" i="5" a="1"/>
  <c r="DD231" i="5" s="1"/>
  <c r="CL231" i="5" a="1"/>
  <c r="CL231" i="5" s="1"/>
  <c r="CH231" i="5" a="1"/>
  <c r="CH231" i="5" s="1"/>
  <c r="CD231" i="5" a="1"/>
  <c r="CD231" i="5" s="1"/>
  <c r="BR231" i="5" a="1"/>
  <c r="BR231" i="5" s="1"/>
  <c r="BJ231" i="5" a="1"/>
  <c r="BJ231" i="5" s="1"/>
  <c r="BF231" i="5" a="1"/>
  <c r="BF231" i="5" s="1"/>
  <c r="BB231" i="5" a="1"/>
  <c r="BB231" i="5" s="1"/>
  <c r="AX231" i="5" a="1"/>
  <c r="AX231" i="5" s="1"/>
  <c r="AT231" i="5" a="1"/>
  <c r="AT231" i="5" s="1"/>
  <c r="AL231" i="5" a="1"/>
  <c r="AL231" i="5" s="1"/>
  <c r="AH231" i="5" a="1"/>
  <c r="AH231" i="5" s="1"/>
  <c r="AD231" i="5" a="1"/>
  <c r="AD231" i="5" s="1"/>
  <c r="Z231" i="5" a="1"/>
  <c r="Z231" i="5" s="1"/>
  <c r="V231" i="5" a="1"/>
  <c r="V231" i="5" s="1"/>
  <c r="R231" i="5" a="1"/>
  <c r="R231" i="5" s="1"/>
  <c r="N231" i="5" a="1"/>
  <c r="N231" i="5" s="1"/>
  <c r="J231" i="5" a="1"/>
  <c r="J231" i="5" s="1"/>
  <c r="F231" i="5" a="1"/>
  <c r="F231" i="5" s="1"/>
  <c r="AK231" i="5" a="1"/>
  <c r="AK231" i="5" s="1"/>
  <c r="AF231" i="5" a="1"/>
  <c r="AF231" i="5" s="1"/>
  <c r="AA231" i="5" a="1"/>
  <c r="AA231" i="5" s="1"/>
  <c r="U231" i="5" a="1"/>
  <c r="U231" i="5" s="1"/>
  <c r="P231" i="5" a="1"/>
  <c r="P231" i="5" s="1"/>
  <c r="K231" i="5" a="1"/>
  <c r="K231" i="5" s="1"/>
  <c r="E231" i="5" a="1"/>
  <c r="E231" i="5" s="1"/>
  <c r="DJ231" i="5" a="1"/>
  <c r="DJ231" i="5" s="1"/>
  <c r="DE231" i="5" a="1"/>
  <c r="DE231" i="5" s="1"/>
  <c r="CK231" i="5" a="1"/>
  <c r="CK231" i="5" s="1"/>
  <c r="CF231" i="5" a="1"/>
  <c r="CF231" i="5" s="1"/>
  <c r="CA231" i="5" a="1"/>
  <c r="CA231" i="5" s="1"/>
  <c r="AO231" i="5" s="1"/>
  <c r="BI231" i="5" a="1"/>
  <c r="BI231" i="5" s="1"/>
  <c r="BD231" i="5" a="1"/>
  <c r="BD231" i="5" s="1"/>
  <c r="AY231" i="5" a="1"/>
  <c r="AY231" i="5" s="1"/>
  <c r="AS231" i="5" a="1"/>
  <c r="AS231" i="5" s="1"/>
  <c r="AJ231" i="5" a="1"/>
  <c r="AJ231" i="5" s="1"/>
  <c r="AE231" i="5" a="1"/>
  <c r="AE231" i="5" s="1"/>
  <c r="Y231" i="5" a="1"/>
  <c r="Y231" i="5" s="1"/>
  <c r="T231" i="5" a="1"/>
  <c r="T231" i="5" s="1"/>
  <c r="O231" i="5" a="1"/>
  <c r="O231" i="5" s="1"/>
  <c r="I231" i="5" a="1"/>
  <c r="I231" i="5" s="1"/>
  <c r="D231" i="5" a="1"/>
  <c r="D231" i="5" s="1"/>
  <c r="DG231" i="5" a="1"/>
  <c r="DG231" i="5" s="1"/>
  <c r="DB231" i="5" a="1"/>
  <c r="DB231" i="5" s="1"/>
  <c r="CI231" i="5" a="1"/>
  <c r="CI231" i="5" s="1"/>
  <c r="CC231" i="5" a="1"/>
  <c r="CC231" i="5" s="1"/>
  <c r="BL231" i="5" a="1"/>
  <c r="BL231" i="5" s="1"/>
  <c r="BG231" i="5" a="1"/>
  <c r="BG231" i="5" s="1"/>
  <c r="BA231" i="5" a="1"/>
  <c r="BA231" i="5" s="1"/>
  <c r="AV231" i="5" a="1"/>
  <c r="AV231" i="5" s="1"/>
  <c r="A232" i="5"/>
  <c r="AG231" i="5" a="1"/>
  <c r="AG231" i="5" s="1"/>
  <c r="AB231" i="5" a="1"/>
  <c r="AB231" i="5" s="1"/>
  <c r="W231" i="5" a="1"/>
  <c r="W231" i="5" s="1"/>
  <c r="Q231" i="5" a="1"/>
  <c r="Q231" i="5" s="1"/>
  <c r="L231" i="5" a="1"/>
  <c r="L231" i="5" s="1"/>
  <c r="G231" i="5" a="1"/>
  <c r="G231" i="5" s="1"/>
  <c r="CJ231" i="5" a="1"/>
  <c r="CJ231" i="5" s="1"/>
  <c r="BK231" i="5" a="1"/>
  <c r="BK231" i="5" s="1"/>
  <c r="S231" i="5" a="1"/>
  <c r="S231" i="5" s="1"/>
  <c r="DK231" i="5" a="1"/>
  <c r="DK231" i="5" s="1"/>
  <c r="BH231" i="5" a="1"/>
  <c r="BH231" i="5" s="1"/>
  <c r="AU231" i="5" a="1"/>
  <c r="AU231" i="5" s="1"/>
  <c r="C231" i="5" a="1"/>
  <c r="C231" i="5" s="1"/>
  <c r="DI231" i="5" a="1"/>
  <c r="DI231" i="5" s="1"/>
  <c r="CG231" i="5" a="1"/>
  <c r="CG231" i="5" s="1"/>
  <c r="AC231" i="5" a="1"/>
  <c r="AC231" i="5" s="1"/>
  <c r="DF231" i="5" a="1"/>
  <c r="DF231" i="5" s="1"/>
  <c r="BC231" i="5" a="1"/>
  <c r="BC231" i="5" s="1"/>
  <c r="DC231" i="5" a="1"/>
  <c r="DC231" i="5" s="1"/>
  <c r="CB231" i="5" a="1"/>
  <c r="CB231" i="5" s="1"/>
  <c r="X231" i="5" a="1"/>
  <c r="X231" i="5" s="1"/>
  <c r="BQ231" i="5" a="1"/>
  <c r="BQ231" i="5" s="1"/>
  <c r="AZ231" i="5" a="1"/>
  <c r="AZ231" i="5" s="1"/>
  <c r="H231" i="5" a="1"/>
  <c r="H231" i="5" s="1"/>
  <c r="M231" i="5" a="1"/>
  <c r="M231" i="5" s="1"/>
  <c r="BE231" i="5" a="1"/>
  <c r="BE231" i="5" s="1"/>
  <c r="AW231" i="5" a="1"/>
  <c r="AW231" i="5" s="1"/>
  <c r="AI231" i="5" a="1"/>
  <c r="AI231" i="5" s="1"/>
  <c r="DA231" i="5" a="1"/>
  <c r="DA231" i="5" s="1"/>
  <c r="CE231" i="5" a="1"/>
  <c r="CE231" i="5" s="1"/>
  <c r="DJ396" i="5" a="1"/>
  <c r="DJ396" i="5" s="1"/>
  <c r="DF396" i="5" a="1"/>
  <c r="DF396" i="5" s="1"/>
  <c r="DB396" i="5" a="1"/>
  <c r="DB396" i="5" s="1"/>
  <c r="CJ396" i="5" a="1"/>
  <c r="CJ396" i="5" s="1"/>
  <c r="CF396" i="5" a="1"/>
  <c r="CF396" i="5" s="1"/>
  <c r="CB396" i="5" a="1"/>
  <c r="CB396" i="5" s="1"/>
  <c r="BL396" i="5" a="1"/>
  <c r="BL396" i="5" s="1"/>
  <c r="BH396" i="5" a="1"/>
  <c r="BH396" i="5" s="1"/>
  <c r="BD396" i="5" a="1"/>
  <c r="BD396" i="5" s="1"/>
  <c r="AZ396" i="5" a="1"/>
  <c r="AZ396" i="5" s="1"/>
  <c r="AV396" i="5" a="1"/>
  <c r="AV396" i="5" s="1"/>
  <c r="A397" i="5"/>
  <c r="DH396" i="5" a="1"/>
  <c r="DH396" i="5" s="1"/>
  <c r="CK396" i="5" a="1"/>
  <c r="CK396" i="5" s="1"/>
  <c r="BK396" i="5" a="1"/>
  <c r="BK396" i="5" s="1"/>
  <c r="BB396" i="5" a="1"/>
  <c r="BB396" i="5" s="1"/>
  <c r="AS396" i="5" a="1"/>
  <c r="AS396" i="5" s="1"/>
  <c r="AK396" i="5" a="1"/>
  <c r="AK396" i="5" s="1"/>
  <c r="AF396" i="5" a="1"/>
  <c r="AF396" i="5" s="1"/>
  <c r="W396" i="5" a="1"/>
  <c r="W396" i="5" s="1"/>
  <c r="N396" i="5" a="1"/>
  <c r="N396" i="5" s="1"/>
  <c r="E396" i="5" a="1"/>
  <c r="E396" i="5" s="1"/>
  <c r="DG396" i="5" a="1"/>
  <c r="DG396" i="5" s="1"/>
  <c r="CE396" i="5" a="1"/>
  <c r="CE396" i="5" s="1"/>
  <c r="BJ396" i="5" a="1"/>
  <c r="BJ396" i="5" s="1"/>
  <c r="BA396" i="5" a="1"/>
  <c r="BA396" i="5" s="1"/>
  <c r="AE396" i="5" a="1"/>
  <c r="AE396" i="5" s="1"/>
  <c r="V396" i="5" a="1"/>
  <c r="V396" i="5" s="1"/>
  <c r="M396" i="5" a="1"/>
  <c r="M396" i="5" s="1"/>
  <c r="H396" i="5" a="1"/>
  <c r="H396" i="5" s="1"/>
  <c r="CD396" i="5" a="1"/>
  <c r="CD396" i="5" s="1"/>
  <c r="BF396" i="5" a="1"/>
  <c r="BF396" i="5" s="1"/>
  <c r="AT396" i="5" a="1"/>
  <c r="AT396" i="5" s="1"/>
  <c r="Y396" i="5" a="1"/>
  <c r="Y396" i="5" s="1"/>
  <c r="S396" i="5" a="1"/>
  <c r="S396" i="5" s="1"/>
  <c r="L396" i="5" a="1"/>
  <c r="L396" i="5" s="1"/>
  <c r="DD396" i="5" a="1"/>
  <c r="DD396" i="5" s="1"/>
  <c r="CI396" i="5" a="1"/>
  <c r="CI396" i="5" s="1"/>
  <c r="BE396" i="5" a="1"/>
  <c r="BE396" i="5" s="1"/>
  <c r="AY396" i="5" a="1"/>
  <c r="AY396" i="5" s="1"/>
  <c r="AJ396" i="5" a="1"/>
  <c r="AJ396" i="5" s="1"/>
  <c r="AD396" i="5" a="1"/>
  <c r="AD396" i="5" s="1"/>
  <c r="X396" i="5" a="1"/>
  <c r="X396" i="5" s="1"/>
  <c r="R396" i="5" a="1"/>
  <c r="R396" i="5" s="1"/>
  <c r="F396" i="5" a="1"/>
  <c r="F396" i="5" s="1"/>
  <c r="CH396" i="5" a="1"/>
  <c r="CH396" i="5" s="1"/>
  <c r="AX396" i="5" a="1"/>
  <c r="AX396" i="5" s="1"/>
  <c r="AC396" i="5" a="1"/>
  <c r="AC396" i="5" s="1"/>
  <c r="P396" i="5" a="1"/>
  <c r="P396" i="5" s="1"/>
  <c r="D396" i="5" a="1"/>
  <c r="D396" i="5" s="1"/>
  <c r="DA396" i="5" a="1"/>
  <c r="DA396" i="5" s="1"/>
  <c r="CA396" i="5" a="1"/>
  <c r="CA396" i="5" s="1"/>
  <c r="AO396" i="5" s="1"/>
  <c r="BI396" i="5" a="1"/>
  <c r="BI396" i="5" s="1"/>
  <c r="BC396" i="5" a="1"/>
  <c r="BC396" i="5" s="1"/>
  <c r="AW396" i="5" a="1"/>
  <c r="AW396" i="5" s="1"/>
  <c r="AH396" i="5" a="1"/>
  <c r="AH396" i="5" s="1"/>
  <c r="AB396" i="5" a="1"/>
  <c r="AB396" i="5" s="1"/>
  <c r="J396" i="5" a="1"/>
  <c r="J396" i="5" s="1"/>
  <c r="C396" i="5" a="1"/>
  <c r="C396" i="5" s="1"/>
  <c r="DL396" i="5" a="1"/>
  <c r="DL396" i="5" s="1"/>
  <c r="CL396" i="5" a="1"/>
  <c r="CL396" i="5" s="1"/>
  <c r="Q396" i="5" a="1"/>
  <c r="Q396" i="5" s="1"/>
  <c r="DK396" i="5" a="1"/>
  <c r="DK396" i="5" s="1"/>
  <c r="BQ396" i="5" a="1"/>
  <c r="BQ396" i="5" s="1"/>
  <c r="AA396" i="5" a="1"/>
  <c r="AA396" i="5" s="1"/>
  <c r="O396" i="5" a="1"/>
  <c r="O396" i="5" s="1"/>
  <c r="DI396" i="5" a="1"/>
  <c r="DI396" i="5" s="1"/>
  <c r="Z396" i="5" a="1"/>
  <c r="Z396" i="5" s="1"/>
  <c r="CG396" i="5" a="1"/>
  <c r="CG396" i="5" s="1"/>
  <c r="AL396" i="5" a="1"/>
  <c r="AL396" i="5" s="1"/>
  <c r="AU396" i="5" a="1"/>
  <c r="AU396" i="5" s="1"/>
  <c r="AI396" i="5" a="1"/>
  <c r="AI396" i="5" s="1"/>
  <c r="K396" i="5" a="1"/>
  <c r="K396" i="5" s="1"/>
  <c r="DE396" i="5" a="1"/>
  <c r="DE396" i="5" s="1"/>
  <c r="BG396" i="5" a="1"/>
  <c r="BG396" i="5" s="1"/>
  <c r="U396" i="5" a="1"/>
  <c r="U396" i="5" s="1"/>
  <c r="I396" i="5" a="1"/>
  <c r="I396" i="5" s="1"/>
  <c r="BR396" i="5" a="1"/>
  <c r="BR396" i="5" s="1"/>
  <c r="G396" i="5" a="1"/>
  <c r="G396" i="5" s="1"/>
  <c r="DC396" i="5" a="1"/>
  <c r="DC396" i="5" s="1"/>
  <c r="AG396" i="5" a="1"/>
  <c r="AG396" i="5" s="1"/>
  <c r="CC396" i="5" a="1"/>
  <c r="CC396" i="5" s="1"/>
  <c r="T396" i="5" a="1"/>
  <c r="T396" i="5" s="1"/>
  <c r="A54" i="5"/>
  <c r="AI53" i="5" a="1"/>
  <c r="AI53" i="5" s="1"/>
  <c r="AE53" i="5" a="1"/>
  <c r="AE53" i="5" s="1"/>
  <c r="AA53" i="5" a="1"/>
  <c r="AA53" i="5" s="1"/>
  <c r="W53" i="5" a="1"/>
  <c r="W53" i="5" s="1"/>
  <c r="S53" i="5" a="1"/>
  <c r="S53" i="5" s="1"/>
  <c r="O53" i="5" a="1"/>
  <c r="O53" i="5" s="1"/>
  <c r="K53" i="5" a="1"/>
  <c r="K53" i="5" s="1"/>
  <c r="G53" i="5" a="1"/>
  <c r="G53" i="5" s="1"/>
  <c r="C53" i="5" a="1"/>
  <c r="C53" i="5" s="1"/>
  <c r="DF53" i="5" a="1"/>
  <c r="DF53" i="5" s="1"/>
  <c r="CI53" i="5" a="1"/>
  <c r="CI53" i="5" s="1"/>
  <c r="CD53" i="5" a="1"/>
  <c r="CD53" i="5" s="1"/>
  <c r="BI53" i="5" a="1"/>
  <c r="BI53" i="5" s="1"/>
  <c r="AZ53" i="5" a="1"/>
  <c r="AZ53" i="5" s="1"/>
  <c r="Z53" i="5" a="1"/>
  <c r="Z53" i="5" s="1"/>
  <c r="Q53" i="5" a="1"/>
  <c r="Q53" i="5" s="1"/>
  <c r="H53" i="5" a="1"/>
  <c r="H53" i="5" s="1"/>
  <c r="DD53" i="5" a="1"/>
  <c r="DD53" i="5" s="1"/>
  <c r="CK53" i="5" a="1"/>
  <c r="CK53" i="5" s="1"/>
  <c r="CF53" i="5" a="1"/>
  <c r="CF53" i="5" s="1"/>
  <c r="CA53" i="5" a="1"/>
  <c r="CA53" i="5" s="1"/>
  <c r="AO53" i="5" s="1"/>
  <c r="BD53" i="5" a="1"/>
  <c r="BD53" i="5" s="1"/>
  <c r="AY53" i="5" a="1"/>
  <c r="AY53" i="5" s="1"/>
  <c r="V53" i="5" a="1"/>
  <c r="V53" i="5" s="1"/>
  <c r="F53" i="5" a="1"/>
  <c r="F53" i="5" s="1"/>
  <c r="DH53" i="5" a="1"/>
  <c r="DH53" i="5" s="1"/>
  <c r="DC53" i="5" a="1"/>
  <c r="DC53" i="5" s="1"/>
  <c r="CJ53" i="5" a="1"/>
  <c r="CJ53" i="5" s="1"/>
  <c r="CE53" i="5" a="1"/>
  <c r="CE53" i="5" s="1"/>
  <c r="BQ53" i="5" a="1"/>
  <c r="BQ53" i="5" s="1"/>
  <c r="BH53" i="5" a="1"/>
  <c r="BH53" i="5" s="1"/>
  <c r="BC53" i="5" a="1"/>
  <c r="BC53" i="5" s="1"/>
  <c r="J53" i="5" a="1"/>
  <c r="J53" i="5" s="1"/>
  <c r="E53" i="5" a="1"/>
  <c r="E53" i="5" s="1"/>
  <c r="BB53" i="5" a="1"/>
  <c r="BB53" i="5" s="1"/>
  <c r="AW53" i="5" a="1"/>
  <c r="AW53" i="5" s="1"/>
  <c r="AJ53" i="5" a="1"/>
  <c r="AJ53" i="5" s="1"/>
  <c r="AD53" i="5" a="1"/>
  <c r="AD53" i="5" s="1"/>
  <c r="Y53" i="5" a="1"/>
  <c r="Y53" i="5" s="1"/>
  <c r="T53" i="5" a="1"/>
  <c r="T53" i="5" s="1"/>
  <c r="DA53" i="5" a="1"/>
  <c r="DA53" i="5" s="1"/>
  <c r="BF53" i="5" a="1"/>
  <c r="BF53" i="5" s="1"/>
  <c r="BA53" i="5" a="1"/>
  <c r="BA53" i="5" s="1"/>
  <c r="AV53" i="5" a="1"/>
  <c r="AV53" i="5" s="1"/>
  <c r="AH53" i="5" a="1"/>
  <c r="AH53" i="5" s="1"/>
  <c r="AC53" i="5" a="1"/>
  <c r="AC53" i="5" s="1"/>
  <c r="X53" i="5" a="1"/>
  <c r="X53" i="5" s="1"/>
  <c r="DK53" i="5" a="1"/>
  <c r="DK53" i="5" s="1"/>
  <c r="CL53" i="5" a="1"/>
  <c r="CL53" i="5" s="1"/>
  <c r="CG53" i="5" a="1"/>
  <c r="CG53" i="5" s="1"/>
  <c r="CB53" i="5" a="1"/>
  <c r="CB53" i="5" s="1"/>
  <c r="BK53" i="5" a="1"/>
  <c r="BK53" i="5" s="1"/>
  <c r="AU53" i="5" a="1"/>
  <c r="AU53" i="5" s="1"/>
  <c r="R53" i="5" a="1"/>
  <c r="R53" i="5" s="1"/>
  <c r="M53" i="5" a="1"/>
  <c r="M53" i="5" s="1"/>
  <c r="DE53" i="5" a="1"/>
  <c r="DE53" i="5" s="1"/>
  <c r="CC53" i="5" a="1"/>
  <c r="CC53" i="5" s="1"/>
  <c r="AB53" i="5" a="1"/>
  <c r="AB53" i="5" s="1"/>
  <c r="N53" i="5" a="1"/>
  <c r="N53" i="5" s="1"/>
  <c r="L53" i="5" a="1"/>
  <c r="L53" i="5" s="1"/>
  <c r="DB53" i="5" a="1"/>
  <c r="DB53" i="5" s="1"/>
  <c r="BR53" i="5" a="1"/>
  <c r="BR53" i="5" s="1"/>
  <c r="AL53" i="5" a="1"/>
  <c r="AL53" i="5" s="1"/>
  <c r="BL53" i="5" a="1"/>
  <c r="BL53" i="5" s="1"/>
  <c r="AX53" i="5" a="1"/>
  <c r="AX53" i="5" s="1"/>
  <c r="AK53" i="5" a="1"/>
  <c r="AK53" i="5" s="1"/>
  <c r="I53" i="5" a="1"/>
  <c r="I53" i="5" s="1"/>
  <c r="DL53" i="5" a="1"/>
  <c r="DL53" i="5" s="1"/>
  <c r="BJ53" i="5" a="1"/>
  <c r="BJ53" i="5" s="1"/>
  <c r="U53" i="5" a="1"/>
  <c r="U53" i="5" s="1"/>
  <c r="DJ53" i="5" a="1"/>
  <c r="DJ53" i="5" s="1"/>
  <c r="CH53" i="5" a="1"/>
  <c r="CH53" i="5" s="1"/>
  <c r="AT53" i="5" a="1"/>
  <c r="AT53" i="5" s="1"/>
  <c r="AG53" i="5" a="1"/>
  <c r="AG53" i="5" s="1"/>
  <c r="DI53" i="5" a="1"/>
  <c r="DI53" i="5" s="1"/>
  <c r="BG53" i="5" a="1"/>
  <c r="BG53" i="5" s="1"/>
  <c r="AS53" i="5" a="1"/>
  <c r="AS53" i="5" s="1"/>
  <c r="AF53" i="5" a="1"/>
  <c r="AF53" i="5" s="1"/>
  <c r="D53" i="5" a="1"/>
  <c r="D53" i="5" s="1"/>
  <c r="DG53" i="5" a="1"/>
  <c r="DG53" i="5" s="1"/>
  <c r="BE53" i="5" a="1"/>
  <c r="BE53" i="5" s="1"/>
  <c r="P53" i="5" a="1"/>
  <c r="P53" i="5" s="1"/>
  <c r="AL54" i="5" l="1" a="1"/>
  <c r="AL54" i="5" s="1"/>
  <c r="AH54" i="5" a="1"/>
  <c r="AH54" i="5" s="1"/>
  <c r="AD54" i="5" a="1"/>
  <c r="AD54" i="5" s="1"/>
  <c r="Z54" i="5" a="1"/>
  <c r="Z54" i="5" s="1"/>
  <c r="V54" i="5" a="1"/>
  <c r="V54" i="5" s="1"/>
  <c r="R54" i="5" a="1"/>
  <c r="R54" i="5" s="1"/>
  <c r="N54" i="5" a="1"/>
  <c r="N54" i="5" s="1"/>
  <c r="J54" i="5" a="1"/>
  <c r="J54" i="5" s="1"/>
  <c r="F54" i="5" a="1"/>
  <c r="F54" i="5" s="1"/>
  <c r="A55" i="5"/>
  <c r="DH54" i="5" a="1"/>
  <c r="DH54" i="5" s="1"/>
  <c r="DC54" i="5" a="1"/>
  <c r="DC54" i="5" s="1"/>
  <c r="CF54" i="5" a="1"/>
  <c r="CF54" i="5" s="1"/>
  <c r="BK54" i="5" a="1"/>
  <c r="BK54" i="5" s="1"/>
  <c r="BB54" i="5" a="1"/>
  <c r="BB54" i="5" s="1"/>
  <c r="AW54" i="5" a="1"/>
  <c r="AW54" i="5" s="1"/>
  <c r="AF54" i="5" a="1"/>
  <c r="AF54" i="5" s="1"/>
  <c r="W54" i="5" a="1"/>
  <c r="W54" i="5" s="1"/>
  <c r="I54" i="5" a="1"/>
  <c r="I54" i="5" s="1"/>
  <c r="BQ54" i="5" a="1"/>
  <c r="BQ54" i="5" s="1"/>
  <c r="BH54" i="5" a="1"/>
  <c r="BH54" i="5" s="1"/>
  <c r="BC54" i="5" a="1"/>
  <c r="BC54" i="5" s="1"/>
  <c r="AX54" i="5" a="1"/>
  <c r="AX54" i="5" s="1"/>
  <c r="Y54" i="5" a="1"/>
  <c r="Y54" i="5" s="1"/>
  <c r="T54" i="5" a="1"/>
  <c r="T54" i="5" s="1"/>
  <c r="O54" i="5" a="1"/>
  <c r="O54" i="5" s="1"/>
  <c r="D54" i="5" a="1"/>
  <c r="D54" i="5" s="1"/>
  <c r="DL54" i="5" a="1"/>
  <c r="DL54" i="5" s="1"/>
  <c r="CC54" i="5" a="1"/>
  <c r="CC54" i="5" s="1"/>
  <c r="BL54" i="5" a="1"/>
  <c r="BL54" i="5" s="1"/>
  <c r="BG54" i="5" a="1"/>
  <c r="BG54" i="5" s="1"/>
  <c r="BA54" i="5" a="1"/>
  <c r="BA54" i="5" s="1"/>
  <c r="AV54" i="5" a="1"/>
  <c r="AV54" i="5" s="1"/>
  <c r="AC54" i="5" a="1"/>
  <c r="AC54" i="5" s="1"/>
  <c r="X54" i="5" a="1"/>
  <c r="X54" i="5" s="1"/>
  <c r="S54" i="5" a="1"/>
  <c r="S54" i="5" s="1"/>
  <c r="M54" i="5" a="1"/>
  <c r="M54" i="5" s="1"/>
  <c r="H54" i="5" a="1"/>
  <c r="H54" i="5" s="1"/>
  <c r="C54" i="5" a="1"/>
  <c r="C54" i="5" s="1"/>
  <c r="DK54" i="5" a="1"/>
  <c r="DK54" i="5" s="1"/>
  <c r="DF54" i="5" a="1"/>
  <c r="DF54" i="5" s="1"/>
  <c r="DA54" i="5" a="1"/>
  <c r="DA54" i="5" s="1"/>
  <c r="CH54" i="5" a="1"/>
  <c r="CH54" i="5" s="1"/>
  <c r="BF54" i="5" a="1"/>
  <c r="BF54" i="5" s="1"/>
  <c r="DJ54" i="5" a="1"/>
  <c r="DJ54" i="5" s="1"/>
  <c r="DE54" i="5" a="1"/>
  <c r="DE54" i="5" s="1"/>
  <c r="CL54" i="5" a="1"/>
  <c r="CL54" i="5" s="1"/>
  <c r="CA54" i="5" a="1"/>
  <c r="CA54" i="5" s="1"/>
  <c r="AO54" i="5" s="1"/>
  <c r="BJ54" i="5" a="1"/>
  <c r="BJ54" i="5" s="1"/>
  <c r="AA54" i="5" a="1"/>
  <c r="AA54" i="5" s="1"/>
  <c r="CK54" i="5" a="1"/>
  <c r="CK54" i="5" s="1"/>
  <c r="BI54" i="5" a="1"/>
  <c r="BI54" i="5" s="1"/>
  <c r="BD54" i="5" a="1"/>
  <c r="BD54" i="5" s="1"/>
  <c r="AY54" i="5" a="1"/>
  <c r="AY54" i="5" s="1"/>
  <c r="AT54" i="5" a="1"/>
  <c r="AT54" i="5" s="1"/>
  <c r="AK54" i="5" a="1"/>
  <c r="AK54" i="5" s="1"/>
  <c r="U54" i="5" a="1"/>
  <c r="U54" i="5" s="1"/>
  <c r="P54" i="5" a="1"/>
  <c r="P54" i="5" s="1"/>
  <c r="K54" i="5" a="1"/>
  <c r="K54" i="5" s="1"/>
  <c r="DB54" i="5" a="1"/>
  <c r="DB54" i="5" s="1"/>
  <c r="BR54" i="5" a="1"/>
  <c r="BR54" i="5" s="1"/>
  <c r="AZ54" i="5" a="1"/>
  <c r="AZ54" i="5" s="1"/>
  <c r="AJ54" i="5" a="1"/>
  <c r="AJ54" i="5" s="1"/>
  <c r="AI54" i="5" a="1"/>
  <c r="AI54" i="5" s="1"/>
  <c r="G54" i="5" a="1"/>
  <c r="G54" i="5" s="1"/>
  <c r="CJ54" i="5" a="1"/>
  <c r="CJ54" i="5" s="1"/>
  <c r="AG54" i="5" a="1"/>
  <c r="AG54" i="5" s="1"/>
  <c r="E54" i="5" a="1"/>
  <c r="E54" i="5" s="1"/>
  <c r="CI54" i="5" a="1"/>
  <c r="CI54" i="5" s="1"/>
  <c r="AU54" i="5" a="1"/>
  <c r="AU54" i="5" s="1"/>
  <c r="AE54" i="5" a="1"/>
  <c r="AE54" i="5" s="1"/>
  <c r="Q54" i="5" a="1"/>
  <c r="Q54" i="5" s="1"/>
  <c r="DI54" i="5" a="1"/>
  <c r="DI54" i="5" s="1"/>
  <c r="CG54" i="5" a="1"/>
  <c r="CG54" i="5" s="1"/>
  <c r="AS54" i="5" a="1"/>
  <c r="AS54" i="5" s="1"/>
  <c r="DG54" i="5" a="1"/>
  <c r="DG54" i="5" s="1"/>
  <c r="CE54" i="5" a="1"/>
  <c r="CE54" i="5" s="1"/>
  <c r="BE54" i="5" a="1"/>
  <c r="BE54" i="5" s="1"/>
  <c r="AB54" i="5" a="1"/>
  <c r="AB54" i="5" s="1"/>
  <c r="CD54" i="5" a="1"/>
  <c r="CD54" i="5" s="1"/>
  <c r="L54" i="5" a="1"/>
  <c r="L54" i="5" s="1"/>
  <c r="DD54" i="5" a="1"/>
  <c r="DD54" i="5" s="1"/>
  <c r="CB54" i="5" a="1"/>
  <c r="CB54" i="5" s="1"/>
  <c r="DI397" i="5" a="1"/>
  <c r="DI397" i="5" s="1"/>
  <c r="DE397" i="5" a="1"/>
  <c r="DE397" i="5" s="1"/>
  <c r="DA397" i="5" a="1"/>
  <c r="DA397" i="5" s="1"/>
  <c r="CI397" i="5" a="1"/>
  <c r="CI397" i="5" s="1"/>
  <c r="CE397" i="5" a="1"/>
  <c r="CE397" i="5" s="1"/>
  <c r="CA397" i="5" a="1"/>
  <c r="CA397" i="5" s="1"/>
  <c r="AO397" i="5" s="1"/>
  <c r="BK397" i="5" a="1"/>
  <c r="BK397" i="5" s="1"/>
  <c r="BG397" i="5" a="1"/>
  <c r="BG397" i="5" s="1"/>
  <c r="BC397" i="5" a="1"/>
  <c r="BC397" i="5" s="1"/>
  <c r="AY397" i="5" a="1"/>
  <c r="AY397" i="5" s="1"/>
  <c r="AU397" i="5" a="1"/>
  <c r="AU397" i="5" s="1"/>
  <c r="DJ397" i="5" a="1"/>
  <c r="DJ397" i="5" s="1"/>
  <c r="CH397" i="5" a="1"/>
  <c r="CH397" i="5" s="1"/>
  <c r="BQ397" i="5" a="1"/>
  <c r="BQ397" i="5" s="1"/>
  <c r="BD397" i="5" a="1"/>
  <c r="BD397" i="5" s="1"/>
  <c r="AH397" i="5" a="1"/>
  <c r="AH397" i="5" s="1"/>
  <c r="Y397" i="5" a="1"/>
  <c r="Y397" i="5" s="1"/>
  <c r="P397" i="5" a="1"/>
  <c r="P397" i="5" s="1"/>
  <c r="K397" i="5" a="1"/>
  <c r="K397" i="5" s="1"/>
  <c r="DD397" i="5" a="1"/>
  <c r="DD397" i="5" s="1"/>
  <c r="CG397" i="5" a="1"/>
  <c r="CG397" i="5" s="1"/>
  <c r="BL397" i="5" a="1"/>
  <c r="BL397" i="5" s="1"/>
  <c r="AX397" i="5" a="1"/>
  <c r="AX397" i="5" s="1"/>
  <c r="AG397" i="5" a="1"/>
  <c r="AG397" i="5" s="1"/>
  <c r="X397" i="5" a="1"/>
  <c r="X397" i="5" s="1"/>
  <c r="S397" i="5" a="1"/>
  <c r="S397" i="5" s="1"/>
  <c r="J397" i="5" a="1"/>
  <c r="J397" i="5" s="1"/>
  <c r="DK397" i="5" a="1"/>
  <c r="DK397" i="5" s="1"/>
  <c r="BF397" i="5" a="1"/>
  <c r="BF397" i="5" s="1"/>
  <c r="AT397" i="5" a="1"/>
  <c r="AT397" i="5" s="1"/>
  <c r="R397" i="5" a="1"/>
  <c r="R397" i="5" s="1"/>
  <c r="F397" i="5" a="1"/>
  <c r="F397" i="5" s="1"/>
  <c r="CJ397" i="5" a="1"/>
  <c r="CJ397" i="5" s="1"/>
  <c r="CD397" i="5" a="1"/>
  <c r="CD397" i="5" s="1"/>
  <c r="AZ397" i="5" a="1"/>
  <c r="AZ397" i="5" s="1"/>
  <c r="AS397" i="5" a="1"/>
  <c r="AS397" i="5" s="1"/>
  <c r="AJ397" i="5" a="1"/>
  <c r="AJ397" i="5" s="1"/>
  <c r="AD397" i="5" a="1"/>
  <c r="AD397" i="5" s="1"/>
  <c r="W397" i="5" a="1"/>
  <c r="W397" i="5" s="1"/>
  <c r="L397" i="5" a="1"/>
  <c r="L397" i="5" s="1"/>
  <c r="E397" i="5" a="1"/>
  <c r="E397" i="5" s="1"/>
  <c r="DH397" i="5" a="1"/>
  <c r="DH397" i="5" s="1"/>
  <c r="CB397" i="5" a="1"/>
  <c r="CB397" i="5" s="1"/>
  <c r="BJ397" i="5" a="1"/>
  <c r="BJ397" i="5" s="1"/>
  <c r="AB397" i="5" a="1"/>
  <c r="AB397" i="5" s="1"/>
  <c r="V397" i="5" a="1"/>
  <c r="V397" i="5" s="1"/>
  <c r="D397" i="5" a="1"/>
  <c r="D397" i="5" s="1"/>
  <c r="DB397" i="5" a="1"/>
  <c r="DB397" i="5" s="1"/>
  <c r="AW397" i="5" a="1"/>
  <c r="AW397" i="5" s="1"/>
  <c r="AA397" i="5" a="1"/>
  <c r="AA397" i="5" s="1"/>
  <c r="O397" i="5" a="1"/>
  <c r="O397" i="5" s="1"/>
  <c r="I397" i="5" a="1"/>
  <c r="I397" i="5" s="1"/>
  <c r="C397" i="5" a="1"/>
  <c r="C397" i="5" s="1"/>
  <c r="CK397" i="5" a="1"/>
  <c r="CK397" i="5" s="1"/>
  <c r="BA397" i="5" a="1"/>
  <c r="BA397" i="5" s="1"/>
  <c r="AL397" i="5" a="1"/>
  <c r="AL397" i="5" s="1"/>
  <c r="Z397" i="5" a="1"/>
  <c r="Z397" i="5" s="1"/>
  <c r="AK397" i="5" a="1"/>
  <c r="AK397" i="5" s="1"/>
  <c r="M397" i="5" a="1"/>
  <c r="M397" i="5" s="1"/>
  <c r="DG397" i="5" a="1"/>
  <c r="DG397" i="5" s="1"/>
  <c r="BI397" i="5" a="1"/>
  <c r="BI397" i="5" s="1"/>
  <c r="AI397" i="5" a="1"/>
  <c r="AI397" i="5" s="1"/>
  <c r="CF397" i="5" a="1"/>
  <c r="CF397" i="5" s="1"/>
  <c r="BH397" i="5" a="1"/>
  <c r="BH397" i="5" s="1"/>
  <c r="AV397" i="5" a="1"/>
  <c r="AV397" i="5" s="1"/>
  <c r="U397" i="5" a="1"/>
  <c r="U397" i="5" s="1"/>
  <c r="DF397" i="5" a="1"/>
  <c r="DF397" i="5" s="1"/>
  <c r="AF397" i="5" a="1"/>
  <c r="AF397" i="5" s="1"/>
  <c r="T397" i="5" a="1"/>
  <c r="T397" i="5" s="1"/>
  <c r="H397" i="5" a="1"/>
  <c r="H397" i="5" s="1"/>
  <c r="DC397" i="5" a="1"/>
  <c r="DC397" i="5" s="1"/>
  <c r="CC397" i="5" a="1"/>
  <c r="CC397" i="5" s="1"/>
  <c r="BE397" i="5" a="1"/>
  <c r="BE397" i="5" s="1"/>
  <c r="AE397" i="5" a="1"/>
  <c r="AE397" i="5" s="1"/>
  <c r="G397" i="5" a="1"/>
  <c r="G397" i="5" s="1"/>
  <c r="DL397" i="5" a="1"/>
  <c r="DL397" i="5" s="1"/>
  <c r="CL397" i="5" a="1"/>
  <c r="CL397" i="5" s="1"/>
  <c r="BR397" i="5" a="1"/>
  <c r="BR397" i="5" s="1"/>
  <c r="N397" i="5" a="1"/>
  <c r="N397" i="5" s="1"/>
  <c r="BB397" i="5" a="1"/>
  <c r="BB397" i="5" s="1"/>
  <c r="AC397" i="5" a="1"/>
  <c r="AC397" i="5" s="1"/>
  <c r="Q397" i="5" a="1"/>
  <c r="Q397" i="5" s="1"/>
  <c r="A398" i="5"/>
  <c r="DK232" i="5" a="1"/>
  <c r="DK232" i="5" s="1"/>
  <c r="DG232" i="5" a="1"/>
  <c r="DG232" i="5" s="1"/>
  <c r="DC232" i="5" a="1"/>
  <c r="DC232" i="5" s="1"/>
  <c r="CK232" i="5" a="1"/>
  <c r="CK232" i="5" s="1"/>
  <c r="CG232" i="5" a="1"/>
  <c r="CG232" i="5" s="1"/>
  <c r="CC232" i="5" a="1"/>
  <c r="CC232" i="5" s="1"/>
  <c r="BQ232" i="5" a="1"/>
  <c r="BQ232" i="5" s="1"/>
  <c r="BI232" i="5" a="1"/>
  <c r="BI232" i="5" s="1"/>
  <c r="BE232" i="5" a="1"/>
  <c r="BE232" i="5" s="1"/>
  <c r="BA232" i="5" a="1"/>
  <c r="BA232" i="5" s="1"/>
  <c r="AW232" i="5" a="1"/>
  <c r="AW232" i="5" s="1"/>
  <c r="AS232" i="5" a="1"/>
  <c r="AS232" i="5" s="1"/>
  <c r="AK232" i="5" a="1"/>
  <c r="AK232" i="5" s="1"/>
  <c r="AG232" i="5" a="1"/>
  <c r="AG232" i="5" s="1"/>
  <c r="AC232" i="5" a="1"/>
  <c r="AC232" i="5" s="1"/>
  <c r="Y232" i="5" a="1"/>
  <c r="Y232" i="5" s="1"/>
  <c r="U232" i="5" a="1"/>
  <c r="U232" i="5" s="1"/>
  <c r="Q232" i="5" a="1"/>
  <c r="Q232" i="5" s="1"/>
  <c r="M232" i="5" a="1"/>
  <c r="M232" i="5" s="1"/>
  <c r="I232" i="5" a="1"/>
  <c r="I232" i="5" s="1"/>
  <c r="E232" i="5" a="1"/>
  <c r="E232" i="5" s="1"/>
  <c r="AL232" i="5" a="1"/>
  <c r="AL232" i="5" s="1"/>
  <c r="AF232" i="5" a="1"/>
  <c r="AF232" i="5" s="1"/>
  <c r="AA232" i="5" a="1"/>
  <c r="AA232" i="5" s="1"/>
  <c r="V232" i="5" a="1"/>
  <c r="V232" i="5" s="1"/>
  <c r="P232" i="5" a="1"/>
  <c r="P232" i="5" s="1"/>
  <c r="K232" i="5" a="1"/>
  <c r="K232" i="5" s="1"/>
  <c r="F232" i="5" a="1"/>
  <c r="F232" i="5" s="1"/>
  <c r="DJ232" i="5" a="1"/>
  <c r="DJ232" i="5" s="1"/>
  <c r="DE232" i="5" a="1"/>
  <c r="DE232" i="5" s="1"/>
  <c r="CL232" i="5" a="1"/>
  <c r="CL232" i="5" s="1"/>
  <c r="CF232" i="5" a="1"/>
  <c r="CF232" i="5" s="1"/>
  <c r="CA232" i="5" a="1"/>
  <c r="CA232" i="5" s="1"/>
  <c r="AO232" i="5" s="1"/>
  <c r="BJ232" i="5" a="1"/>
  <c r="BJ232" i="5" s="1"/>
  <c r="BD232" i="5" a="1"/>
  <c r="BD232" i="5" s="1"/>
  <c r="AY232" i="5" a="1"/>
  <c r="AY232" i="5" s="1"/>
  <c r="AT232" i="5" a="1"/>
  <c r="AT232" i="5" s="1"/>
  <c r="AJ232" i="5" a="1"/>
  <c r="AJ232" i="5" s="1"/>
  <c r="AE232" i="5" a="1"/>
  <c r="AE232" i="5" s="1"/>
  <c r="Z232" i="5" a="1"/>
  <c r="Z232" i="5" s="1"/>
  <c r="T232" i="5" a="1"/>
  <c r="T232" i="5" s="1"/>
  <c r="O232" i="5" a="1"/>
  <c r="O232" i="5" s="1"/>
  <c r="J232" i="5" a="1"/>
  <c r="J232" i="5" s="1"/>
  <c r="D232" i="5" a="1"/>
  <c r="D232" i="5" s="1"/>
  <c r="DH232" i="5" a="1"/>
  <c r="DH232" i="5" s="1"/>
  <c r="DB232" i="5" a="1"/>
  <c r="DB232" i="5" s="1"/>
  <c r="CI232" i="5" a="1"/>
  <c r="CI232" i="5" s="1"/>
  <c r="CD232" i="5" a="1"/>
  <c r="CD232" i="5" s="1"/>
  <c r="BL232" i="5" a="1"/>
  <c r="BL232" i="5" s="1"/>
  <c r="BG232" i="5" a="1"/>
  <c r="BG232" i="5" s="1"/>
  <c r="BB232" i="5" a="1"/>
  <c r="BB232" i="5" s="1"/>
  <c r="AV232" i="5" a="1"/>
  <c r="AV232" i="5" s="1"/>
  <c r="A233" i="5"/>
  <c r="AH232" i="5" a="1"/>
  <c r="AH232" i="5" s="1"/>
  <c r="AB232" i="5" a="1"/>
  <c r="AB232" i="5" s="1"/>
  <c r="W232" i="5" a="1"/>
  <c r="W232" i="5" s="1"/>
  <c r="R232" i="5" a="1"/>
  <c r="R232" i="5" s="1"/>
  <c r="L232" i="5" a="1"/>
  <c r="L232" i="5" s="1"/>
  <c r="G232" i="5" a="1"/>
  <c r="G232" i="5" s="1"/>
  <c r="DL232" i="5" a="1"/>
  <c r="DL232" i="5" s="1"/>
  <c r="BH232" i="5" a="1"/>
  <c r="BH232" i="5" s="1"/>
  <c r="AU232" i="5" a="1"/>
  <c r="AU232" i="5" s="1"/>
  <c r="C232" i="5" a="1"/>
  <c r="C232" i="5" s="1"/>
  <c r="DI232" i="5" a="1"/>
  <c r="DI232" i="5" s="1"/>
  <c r="CH232" i="5" a="1"/>
  <c r="CH232" i="5" s="1"/>
  <c r="AD232" i="5" a="1"/>
  <c r="AD232" i="5" s="1"/>
  <c r="CE232" i="5" a="1"/>
  <c r="CE232" i="5" s="1"/>
  <c r="BF232" i="5" a="1"/>
  <c r="BF232" i="5" s="1"/>
  <c r="N232" i="5" a="1"/>
  <c r="N232" i="5" s="1"/>
  <c r="DD232" i="5" a="1"/>
  <c r="DD232" i="5" s="1"/>
  <c r="CB232" i="5" a="1"/>
  <c r="CB232" i="5" s="1"/>
  <c r="X232" i="5" a="1"/>
  <c r="X232" i="5" s="1"/>
  <c r="BR232" i="5" a="1"/>
  <c r="BR232" i="5" s="1"/>
  <c r="AZ232" i="5" a="1"/>
  <c r="AZ232" i="5" s="1"/>
  <c r="H232" i="5" a="1"/>
  <c r="H232" i="5" s="1"/>
  <c r="DA232" i="5" a="1"/>
  <c r="DA232" i="5" s="1"/>
  <c r="AX232" i="5" a="1"/>
  <c r="AX232" i="5" s="1"/>
  <c r="AI232" i="5" a="1"/>
  <c r="AI232" i="5" s="1"/>
  <c r="CJ232" i="5" a="1"/>
  <c r="CJ232" i="5" s="1"/>
  <c r="BK232" i="5" a="1"/>
  <c r="BK232" i="5" s="1"/>
  <c r="S232" i="5" a="1"/>
  <c r="S232" i="5" s="1"/>
  <c r="BC232" i="5" a="1"/>
  <c r="BC232" i="5" s="1"/>
  <c r="DF232" i="5" a="1"/>
  <c r="DF232" i="5" s="1"/>
  <c r="DL469" i="5" a="1"/>
  <c r="DL469" i="5" s="1"/>
  <c r="DH469" i="5" a="1"/>
  <c r="DH469" i="5" s="1"/>
  <c r="DD469" i="5" a="1"/>
  <c r="DD469" i="5" s="1"/>
  <c r="CL469" i="5" a="1"/>
  <c r="CL469" i="5" s="1"/>
  <c r="CH469" i="5" a="1"/>
  <c r="CH469" i="5" s="1"/>
  <c r="CD469" i="5" a="1"/>
  <c r="CD469" i="5" s="1"/>
  <c r="BR469" i="5" a="1"/>
  <c r="BR469" i="5" s="1"/>
  <c r="BJ469" i="5" a="1"/>
  <c r="BJ469" i="5" s="1"/>
  <c r="BF469" i="5" a="1"/>
  <c r="BF469" i="5" s="1"/>
  <c r="BB469" i="5" a="1"/>
  <c r="BB469" i="5" s="1"/>
  <c r="AX469" i="5" a="1"/>
  <c r="AX469" i="5" s="1"/>
  <c r="AT469" i="5" a="1"/>
  <c r="AT469" i="5" s="1"/>
  <c r="DK469" i="5" a="1"/>
  <c r="DK469" i="5" s="1"/>
  <c r="DG469" i="5" a="1"/>
  <c r="DG469" i="5" s="1"/>
  <c r="DC469" i="5" a="1"/>
  <c r="DC469" i="5" s="1"/>
  <c r="CK469" i="5" a="1"/>
  <c r="CK469" i="5" s="1"/>
  <c r="CG469" i="5" a="1"/>
  <c r="CG469" i="5" s="1"/>
  <c r="CC469" i="5" a="1"/>
  <c r="CC469" i="5" s="1"/>
  <c r="BQ469" i="5" a="1"/>
  <c r="BQ469" i="5" s="1"/>
  <c r="BI469" i="5" a="1"/>
  <c r="BI469" i="5" s="1"/>
  <c r="BE469" i="5" a="1"/>
  <c r="BE469" i="5" s="1"/>
  <c r="BA469" i="5" a="1"/>
  <c r="BA469" i="5" s="1"/>
  <c r="AW469" i="5" a="1"/>
  <c r="AW469" i="5" s="1"/>
  <c r="AS469" i="5" a="1"/>
  <c r="AS469" i="5" s="1"/>
  <c r="AK469" i="5" a="1"/>
  <c r="AK469" i="5" s="1"/>
  <c r="AG469" i="5" a="1"/>
  <c r="AG469" i="5" s="1"/>
  <c r="AC469" i="5" a="1"/>
  <c r="AC469" i="5" s="1"/>
  <c r="Y469" i="5" a="1"/>
  <c r="Y469" i="5" s="1"/>
  <c r="U469" i="5" a="1"/>
  <c r="U469" i="5" s="1"/>
  <c r="Q469" i="5" a="1"/>
  <c r="Q469" i="5" s="1"/>
  <c r="M469" i="5" a="1"/>
  <c r="M469" i="5" s="1"/>
  <c r="I469" i="5" a="1"/>
  <c r="I469" i="5" s="1"/>
  <c r="E469" i="5" a="1"/>
  <c r="E469" i="5" s="1"/>
  <c r="DJ469" i="5" a="1"/>
  <c r="DJ469" i="5" s="1"/>
  <c r="DF469" i="5" a="1"/>
  <c r="DF469" i="5" s="1"/>
  <c r="DB469" i="5" a="1"/>
  <c r="DB469" i="5" s="1"/>
  <c r="CJ469" i="5" a="1"/>
  <c r="CJ469" i="5" s="1"/>
  <c r="CF469" i="5" a="1"/>
  <c r="CF469" i="5" s="1"/>
  <c r="CB469" i="5" a="1"/>
  <c r="CB469" i="5" s="1"/>
  <c r="BL469" i="5" a="1"/>
  <c r="BL469" i="5" s="1"/>
  <c r="BH469" i="5" a="1"/>
  <c r="BH469" i="5" s="1"/>
  <c r="BD469" i="5" a="1"/>
  <c r="BD469" i="5" s="1"/>
  <c r="AZ469" i="5" a="1"/>
  <c r="AZ469" i="5" s="1"/>
  <c r="AV469" i="5" a="1"/>
  <c r="AV469" i="5" s="1"/>
  <c r="AJ469" i="5" a="1"/>
  <c r="AJ469" i="5" s="1"/>
  <c r="AF469" i="5" a="1"/>
  <c r="AF469" i="5" s="1"/>
  <c r="AB469" i="5" a="1"/>
  <c r="AB469" i="5" s="1"/>
  <c r="X469" i="5" a="1"/>
  <c r="X469" i="5" s="1"/>
  <c r="T469" i="5" a="1"/>
  <c r="T469" i="5" s="1"/>
  <c r="P469" i="5" a="1"/>
  <c r="P469" i="5" s="1"/>
  <c r="L469" i="5" a="1"/>
  <c r="L469" i="5" s="1"/>
  <c r="H469" i="5" a="1"/>
  <c r="H469" i="5" s="1"/>
  <c r="D469" i="5" a="1"/>
  <c r="D469" i="5" s="1"/>
  <c r="DI469" i="5" a="1"/>
  <c r="DI469" i="5" s="1"/>
  <c r="DE469" i="5" a="1"/>
  <c r="DE469" i="5" s="1"/>
  <c r="DA469" i="5" a="1"/>
  <c r="DA469" i="5" s="1"/>
  <c r="CI469" i="5" a="1"/>
  <c r="CI469" i="5" s="1"/>
  <c r="CE469" i="5" a="1"/>
  <c r="CE469" i="5" s="1"/>
  <c r="CA469" i="5" a="1"/>
  <c r="CA469" i="5" s="1"/>
  <c r="AO469" i="5" s="1"/>
  <c r="BK469" i="5" a="1"/>
  <c r="BK469" i="5" s="1"/>
  <c r="BG469" i="5" a="1"/>
  <c r="BG469" i="5" s="1"/>
  <c r="BC469" i="5" a="1"/>
  <c r="BC469" i="5" s="1"/>
  <c r="AY469" i="5" a="1"/>
  <c r="AY469" i="5" s="1"/>
  <c r="AU469" i="5" a="1"/>
  <c r="AU469" i="5" s="1"/>
  <c r="AE469" i="5" a="1"/>
  <c r="AE469" i="5" s="1"/>
  <c r="O469" i="5" a="1"/>
  <c r="O469" i="5" s="1"/>
  <c r="AD469" i="5" a="1"/>
  <c r="AD469" i="5" s="1"/>
  <c r="N469" i="5" a="1"/>
  <c r="N469" i="5" s="1"/>
  <c r="A470" i="5"/>
  <c r="AA469" i="5" a="1"/>
  <c r="AA469" i="5" s="1"/>
  <c r="K469" i="5" a="1"/>
  <c r="K469" i="5" s="1"/>
  <c r="Z469" i="5" a="1"/>
  <c r="Z469" i="5" s="1"/>
  <c r="J469" i="5" a="1"/>
  <c r="J469" i="5" s="1"/>
  <c r="W469" i="5" a="1"/>
  <c r="W469" i="5" s="1"/>
  <c r="G469" i="5" a="1"/>
  <c r="G469" i="5" s="1"/>
  <c r="AL469" i="5" a="1"/>
  <c r="AL469" i="5" s="1"/>
  <c r="V469" i="5" a="1"/>
  <c r="V469" i="5" s="1"/>
  <c r="F469" i="5" a="1"/>
  <c r="F469" i="5" s="1"/>
  <c r="AI469" i="5" a="1"/>
  <c r="AI469" i="5" s="1"/>
  <c r="S469" i="5" a="1"/>
  <c r="S469" i="5" s="1"/>
  <c r="C469" i="5" a="1"/>
  <c r="C469" i="5" s="1"/>
  <c r="R469" i="5" a="1"/>
  <c r="R469" i="5" s="1"/>
  <c r="AH469" i="5" a="1"/>
  <c r="AH469" i="5" s="1"/>
  <c r="AK574" i="5" a="1"/>
  <c r="AK574" i="5" s="1"/>
  <c r="AG574" i="5" a="1"/>
  <c r="AG574" i="5" s="1"/>
  <c r="AC574" i="5" a="1"/>
  <c r="AC574" i="5" s="1"/>
  <c r="Y574" i="5" a="1"/>
  <c r="Y574" i="5" s="1"/>
  <c r="U574" i="5" a="1"/>
  <c r="U574" i="5" s="1"/>
  <c r="Q574" i="5" a="1"/>
  <c r="Q574" i="5" s="1"/>
  <c r="M574" i="5" a="1"/>
  <c r="M574" i="5" s="1"/>
  <c r="I574" i="5" a="1"/>
  <c r="I574" i="5" s="1"/>
  <c r="E574" i="5" a="1"/>
  <c r="E574" i="5" s="1"/>
  <c r="AI574" i="5" a="1"/>
  <c r="AI574" i="5" s="1"/>
  <c r="AE574" i="5" a="1"/>
  <c r="AE574" i="5" s="1"/>
  <c r="AA574" i="5" a="1"/>
  <c r="AA574" i="5" s="1"/>
  <c r="W574" i="5" a="1"/>
  <c r="W574" i="5" s="1"/>
  <c r="S574" i="5" a="1"/>
  <c r="S574" i="5" s="1"/>
  <c r="O574" i="5" a="1"/>
  <c r="O574" i="5" s="1"/>
  <c r="K574" i="5" a="1"/>
  <c r="K574" i="5" s="1"/>
  <c r="DD574" i="5" a="1"/>
  <c r="DD574" i="5" s="1"/>
  <c r="CK574" i="5" a="1"/>
  <c r="CK574" i="5" s="1"/>
  <c r="BR574" i="5" a="1"/>
  <c r="BR574" i="5" s="1"/>
  <c r="BI574" i="5" a="1"/>
  <c r="BI574" i="5" s="1"/>
  <c r="AX574" i="5" a="1"/>
  <c r="AX574" i="5" s="1"/>
  <c r="AS574" i="5" a="1"/>
  <c r="AS574" i="5" s="1"/>
  <c r="Z574" i="5" a="1"/>
  <c r="Z574" i="5" s="1"/>
  <c r="J574" i="5" a="1"/>
  <c r="J574" i="5" s="1"/>
  <c r="DI574" i="5" a="1"/>
  <c r="DI574" i="5" s="1"/>
  <c r="CJ574" i="5" a="1"/>
  <c r="CJ574" i="5" s="1"/>
  <c r="CE574" i="5" a="1"/>
  <c r="CE574" i="5" s="1"/>
  <c r="BH574" i="5" a="1"/>
  <c r="BH574" i="5" s="1"/>
  <c r="BC574" i="5" a="1"/>
  <c r="BC574" i="5" s="1"/>
  <c r="AJ574" i="5" a="1"/>
  <c r="AJ574" i="5" s="1"/>
  <c r="T574" i="5" a="1"/>
  <c r="T574" i="5" s="1"/>
  <c r="DH574" i="5" a="1"/>
  <c r="DH574" i="5" s="1"/>
  <c r="DC574" i="5" a="1"/>
  <c r="DC574" i="5" s="1"/>
  <c r="CD574" i="5" a="1"/>
  <c r="CD574" i="5" s="1"/>
  <c r="BQ574" i="5" a="1"/>
  <c r="BQ574" i="5" s="1"/>
  <c r="BB574" i="5" a="1"/>
  <c r="BB574" i="5" s="1"/>
  <c r="AW574" i="5" a="1"/>
  <c r="AW574" i="5" s="1"/>
  <c r="AD574" i="5" a="1"/>
  <c r="AD574" i="5" s="1"/>
  <c r="N574" i="5" a="1"/>
  <c r="N574" i="5" s="1"/>
  <c r="D574" i="5" a="1"/>
  <c r="D574" i="5" s="1"/>
  <c r="DL574" i="5" a="1"/>
  <c r="DL574" i="5" s="1"/>
  <c r="DG574" i="5" a="1"/>
  <c r="DG574" i="5" s="1"/>
  <c r="CH574" i="5" a="1"/>
  <c r="CH574" i="5" s="1"/>
  <c r="CC574" i="5" a="1"/>
  <c r="CC574" i="5" s="1"/>
  <c r="BF574" i="5" a="1"/>
  <c r="BF574" i="5" s="1"/>
  <c r="BA574" i="5" a="1"/>
  <c r="BA574" i="5" s="1"/>
  <c r="AH574" i="5" a="1"/>
  <c r="AH574" i="5" s="1"/>
  <c r="R574" i="5" a="1"/>
  <c r="R574" i="5" s="1"/>
  <c r="C574" i="5" a="1"/>
  <c r="C574" i="5" s="1"/>
  <c r="DF574" i="5" a="1"/>
  <c r="DF574" i="5" s="1"/>
  <c r="DA574" i="5" a="1"/>
  <c r="DA574" i="5" s="1"/>
  <c r="CB574" i="5" a="1"/>
  <c r="CB574" i="5" s="1"/>
  <c r="BK574" i="5" a="1"/>
  <c r="BK574" i="5" s="1"/>
  <c r="AZ574" i="5" a="1"/>
  <c r="AZ574" i="5" s="1"/>
  <c r="AU574" i="5" a="1"/>
  <c r="AU574" i="5" s="1"/>
  <c r="AB574" i="5" a="1"/>
  <c r="AB574" i="5" s="1"/>
  <c r="L574" i="5" a="1"/>
  <c r="L574" i="5" s="1"/>
  <c r="G574" i="5" a="1"/>
  <c r="G574" i="5" s="1"/>
  <c r="DJ574" i="5" a="1"/>
  <c r="DJ574" i="5" s="1"/>
  <c r="DE574" i="5" a="1"/>
  <c r="DE574" i="5" s="1"/>
  <c r="CF574" i="5" a="1"/>
  <c r="CF574" i="5" s="1"/>
  <c r="BL574" i="5" a="1"/>
  <c r="BL574" i="5" s="1"/>
  <c r="AY574" i="5" a="1"/>
  <c r="AY574" i="5" s="1"/>
  <c r="AL574" i="5" a="1"/>
  <c r="AL574" i="5" s="1"/>
  <c r="X574" i="5" a="1"/>
  <c r="X574" i="5" s="1"/>
  <c r="CL574" i="5" a="1"/>
  <c r="CL574" i="5" s="1"/>
  <c r="BG574" i="5" a="1"/>
  <c r="BG574" i="5" s="1"/>
  <c r="CI574" i="5" a="1"/>
  <c r="CI574" i="5" s="1"/>
  <c r="BE574" i="5" a="1"/>
  <c r="BE574" i="5" s="1"/>
  <c r="CG574" i="5" a="1"/>
  <c r="CG574" i="5" s="1"/>
  <c r="BD574" i="5" a="1"/>
  <c r="BD574" i="5" s="1"/>
  <c r="H574" i="5" a="1"/>
  <c r="H574" i="5" s="1"/>
  <c r="V574" i="5" a="1"/>
  <c r="V574" i="5" s="1"/>
  <c r="F574" i="5" a="1"/>
  <c r="F574" i="5" s="1"/>
  <c r="BJ574" i="5" a="1"/>
  <c r="BJ574" i="5" s="1"/>
  <c r="AV574" i="5" a="1"/>
  <c r="AV574" i="5" s="1"/>
  <c r="AT574" i="5" a="1"/>
  <c r="AT574" i="5" s="1"/>
  <c r="AF574" i="5" a="1"/>
  <c r="AF574" i="5" s="1"/>
  <c r="DK574" i="5" a="1"/>
  <c r="DK574" i="5" s="1"/>
  <c r="P574" i="5" a="1"/>
  <c r="P574" i="5" s="1"/>
  <c r="DB574" i="5" a="1"/>
  <c r="DB574" i="5" s="1"/>
  <c r="CA574" i="5" a="1"/>
  <c r="CA574" i="5" s="1"/>
  <c r="AO574" i="5" s="1"/>
  <c r="DK470" i="5" l="1" a="1"/>
  <c r="DK470" i="5" s="1"/>
  <c r="DG470" i="5" a="1"/>
  <c r="DG470" i="5" s="1"/>
  <c r="DC470" i="5" a="1"/>
  <c r="DC470" i="5" s="1"/>
  <c r="CK470" i="5" a="1"/>
  <c r="CK470" i="5" s="1"/>
  <c r="CG470" i="5" a="1"/>
  <c r="CG470" i="5" s="1"/>
  <c r="CC470" i="5" a="1"/>
  <c r="CC470" i="5" s="1"/>
  <c r="BQ470" i="5" a="1"/>
  <c r="BQ470" i="5" s="1"/>
  <c r="BI470" i="5" a="1"/>
  <c r="BI470" i="5" s="1"/>
  <c r="BE470" i="5" a="1"/>
  <c r="BE470" i="5" s="1"/>
  <c r="BA470" i="5" a="1"/>
  <c r="BA470" i="5" s="1"/>
  <c r="AW470" i="5" a="1"/>
  <c r="AW470" i="5" s="1"/>
  <c r="AS470" i="5" a="1"/>
  <c r="AS470" i="5" s="1"/>
  <c r="DJ470" i="5" a="1"/>
  <c r="DJ470" i="5" s="1"/>
  <c r="DF470" i="5" a="1"/>
  <c r="DF470" i="5" s="1"/>
  <c r="DB470" i="5" a="1"/>
  <c r="DB470" i="5" s="1"/>
  <c r="CJ470" i="5" a="1"/>
  <c r="CJ470" i="5" s="1"/>
  <c r="CF470" i="5" a="1"/>
  <c r="CF470" i="5" s="1"/>
  <c r="CB470" i="5" a="1"/>
  <c r="CB470" i="5" s="1"/>
  <c r="BL470" i="5" a="1"/>
  <c r="BL470" i="5" s="1"/>
  <c r="BH470" i="5" a="1"/>
  <c r="BH470" i="5" s="1"/>
  <c r="BD470" i="5" a="1"/>
  <c r="BD470" i="5" s="1"/>
  <c r="AZ470" i="5" a="1"/>
  <c r="AZ470" i="5" s="1"/>
  <c r="AV470" i="5" a="1"/>
  <c r="AV470" i="5" s="1"/>
  <c r="AJ470" i="5" a="1"/>
  <c r="AJ470" i="5" s="1"/>
  <c r="AF470" i="5" a="1"/>
  <c r="AF470" i="5" s="1"/>
  <c r="AB470" i="5" a="1"/>
  <c r="AB470" i="5" s="1"/>
  <c r="X470" i="5" a="1"/>
  <c r="X470" i="5" s="1"/>
  <c r="T470" i="5" a="1"/>
  <c r="T470" i="5" s="1"/>
  <c r="P470" i="5" a="1"/>
  <c r="P470" i="5" s="1"/>
  <c r="L470" i="5" a="1"/>
  <c r="L470" i="5" s="1"/>
  <c r="H470" i="5" a="1"/>
  <c r="H470" i="5" s="1"/>
  <c r="D470" i="5" a="1"/>
  <c r="D470" i="5" s="1"/>
  <c r="DI470" i="5" a="1"/>
  <c r="DI470" i="5" s="1"/>
  <c r="DE470" i="5" a="1"/>
  <c r="DE470" i="5" s="1"/>
  <c r="DA470" i="5" a="1"/>
  <c r="DA470" i="5" s="1"/>
  <c r="CI470" i="5" a="1"/>
  <c r="CI470" i="5" s="1"/>
  <c r="CE470" i="5" a="1"/>
  <c r="CE470" i="5" s="1"/>
  <c r="CA470" i="5" a="1"/>
  <c r="CA470" i="5" s="1"/>
  <c r="AO470" i="5" s="1"/>
  <c r="BK470" i="5" a="1"/>
  <c r="BK470" i="5" s="1"/>
  <c r="BG470" i="5" a="1"/>
  <c r="BG470" i="5" s="1"/>
  <c r="BC470" i="5" a="1"/>
  <c r="BC470" i="5" s="1"/>
  <c r="AY470" i="5" a="1"/>
  <c r="AY470" i="5" s="1"/>
  <c r="AU470" i="5" a="1"/>
  <c r="AU470" i="5" s="1"/>
  <c r="A471" i="5"/>
  <c r="AI470" i="5" a="1"/>
  <c r="AI470" i="5" s="1"/>
  <c r="AE470" i="5" a="1"/>
  <c r="AE470" i="5" s="1"/>
  <c r="AA470" i="5" a="1"/>
  <c r="AA470" i="5" s="1"/>
  <c r="W470" i="5" a="1"/>
  <c r="W470" i="5" s="1"/>
  <c r="S470" i="5" a="1"/>
  <c r="S470" i="5" s="1"/>
  <c r="O470" i="5" a="1"/>
  <c r="O470" i="5" s="1"/>
  <c r="K470" i="5" a="1"/>
  <c r="K470" i="5" s="1"/>
  <c r="G470" i="5" a="1"/>
  <c r="G470" i="5" s="1"/>
  <c r="C470" i="5" a="1"/>
  <c r="C470" i="5" s="1"/>
  <c r="DL470" i="5" a="1"/>
  <c r="DL470" i="5" s="1"/>
  <c r="DH470" i="5" a="1"/>
  <c r="DH470" i="5" s="1"/>
  <c r="DD470" i="5" a="1"/>
  <c r="DD470" i="5" s="1"/>
  <c r="CL470" i="5" a="1"/>
  <c r="CL470" i="5" s="1"/>
  <c r="CH470" i="5" a="1"/>
  <c r="CH470" i="5" s="1"/>
  <c r="CD470" i="5" a="1"/>
  <c r="CD470" i="5" s="1"/>
  <c r="BR470" i="5" a="1"/>
  <c r="BR470" i="5" s="1"/>
  <c r="BJ470" i="5" a="1"/>
  <c r="BJ470" i="5" s="1"/>
  <c r="BF470" i="5" a="1"/>
  <c r="BF470" i="5" s="1"/>
  <c r="BB470" i="5" a="1"/>
  <c r="BB470" i="5" s="1"/>
  <c r="AX470" i="5" a="1"/>
  <c r="AX470" i="5" s="1"/>
  <c r="AT470" i="5" a="1"/>
  <c r="AT470" i="5" s="1"/>
  <c r="AL470" i="5" a="1"/>
  <c r="AL470" i="5" s="1"/>
  <c r="V470" i="5" a="1"/>
  <c r="V470" i="5" s="1"/>
  <c r="F470" i="5" a="1"/>
  <c r="F470" i="5" s="1"/>
  <c r="AK470" i="5" a="1"/>
  <c r="AK470" i="5" s="1"/>
  <c r="U470" i="5" a="1"/>
  <c r="U470" i="5" s="1"/>
  <c r="E470" i="5" a="1"/>
  <c r="E470" i="5" s="1"/>
  <c r="AH470" i="5" a="1"/>
  <c r="AH470" i="5" s="1"/>
  <c r="R470" i="5" a="1"/>
  <c r="R470" i="5" s="1"/>
  <c r="AG470" i="5" a="1"/>
  <c r="AG470" i="5" s="1"/>
  <c r="Q470" i="5" a="1"/>
  <c r="Q470" i="5" s="1"/>
  <c r="AD470" i="5" a="1"/>
  <c r="AD470" i="5" s="1"/>
  <c r="N470" i="5" a="1"/>
  <c r="N470" i="5" s="1"/>
  <c r="AC470" i="5" a="1"/>
  <c r="AC470" i="5" s="1"/>
  <c r="M470" i="5" a="1"/>
  <c r="M470" i="5" s="1"/>
  <c r="Z470" i="5" a="1"/>
  <c r="Z470" i="5" s="1"/>
  <c r="J470" i="5" a="1"/>
  <c r="J470" i="5" s="1"/>
  <c r="I470" i="5" a="1"/>
  <c r="I470" i="5" s="1"/>
  <c r="Y470" i="5" a="1"/>
  <c r="Y470" i="5" s="1"/>
  <c r="DJ233" i="5" a="1"/>
  <c r="DJ233" i="5" s="1"/>
  <c r="DF233" i="5" a="1"/>
  <c r="DF233" i="5" s="1"/>
  <c r="DB233" i="5" a="1"/>
  <c r="DB233" i="5" s="1"/>
  <c r="CJ233" i="5" a="1"/>
  <c r="CJ233" i="5" s="1"/>
  <c r="CF233" i="5" a="1"/>
  <c r="CF233" i="5" s="1"/>
  <c r="CB233" i="5" a="1"/>
  <c r="CB233" i="5" s="1"/>
  <c r="BL233" i="5" a="1"/>
  <c r="BL233" i="5" s="1"/>
  <c r="BH233" i="5" a="1"/>
  <c r="BH233" i="5" s="1"/>
  <c r="BD233" i="5" a="1"/>
  <c r="BD233" i="5" s="1"/>
  <c r="AZ233" i="5" a="1"/>
  <c r="AZ233" i="5" s="1"/>
  <c r="AV233" i="5" a="1"/>
  <c r="AV233" i="5" s="1"/>
  <c r="AJ233" i="5" a="1"/>
  <c r="AJ233" i="5" s="1"/>
  <c r="AF233" i="5" a="1"/>
  <c r="AF233" i="5" s="1"/>
  <c r="AB233" i="5" a="1"/>
  <c r="AB233" i="5" s="1"/>
  <c r="X233" i="5" a="1"/>
  <c r="X233" i="5" s="1"/>
  <c r="T233" i="5" a="1"/>
  <c r="T233" i="5" s="1"/>
  <c r="P233" i="5" a="1"/>
  <c r="P233" i="5" s="1"/>
  <c r="L233" i="5" a="1"/>
  <c r="L233" i="5" s="1"/>
  <c r="H233" i="5" a="1"/>
  <c r="H233" i="5" s="1"/>
  <c r="D233" i="5" a="1"/>
  <c r="D233" i="5" s="1"/>
  <c r="DK233" i="5" a="1"/>
  <c r="DK233" i="5" s="1"/>
  <c r="DE233" i="5" a="1"/>
  <c r="DE233" i="5" s="1"/>
  <c r="CL233" i="5" a="1"/>
  <c r="CL233" i="5" s="1"/>
  <c r="CG233" i="5" a="1"/>
  <c r="CG233" i="5" s="1"/>
  <c r="CA233" i="5" a="1"/>
  <c r="CA233" i="5" s="1"/>
  <c r="AO233" i="5" s="1"/>
  <c r="BJ233" i="5" a="1"/>
  <c r="BJ233" i="5" s="1"/>
  <c r="BE233" i="5" a="1"/>
  <c r="BE233" i="5" s="1"/>
  <c r="AY233" i="5" a="1"/>
  <c r="AY233" i="5" s="1"/>
  <c r="AT233" i="5" a="1"/>
  <c r="AT233" i="5" s="1"/>
  <c r="AL233" i="5" a="1"/>
  <c r="AL233" i="5" s="1"/>
  <c r="AG233" i="5" a="1"/>
  <c r="AG233" i="5" s="1"/>
  <c r="AA233" i="5" a="1"/>
  <c r="AA233" i="5" s="1"/>
  <c r="V233" i="5" a="1"/>
  <c r="V233" i="5" s="1"/>
  <c r="Q233" i="5" a="1"/>
  <c r="Q233" i="5" s="1"/>
  <c r="K233" i="5" a="1"/>
  <c r="K233" i="5" s="1"/>
  <c r="F233" i="5" a="1"/>
  <c r="F233" i="5" s="1"/>
  <c r="DI233" i="5" a="1"/>
  <c r="DI233" i="5" s="1"/>
  <c r="DD233" i="5" a="1"/>
  <c r="DD233" i="5" s="1"/>
  <c r="CK233" i="5" a="1"/>
  <c r="CK233" i="5" s="1"/>
  <c r="CE233" i="5" a="1"/>
  <c r="CE233" i="5" s="1"/>
  <c r="BR233" i="5" a="1"/>
  <c r="BR233" i="5" s="1"/>
  <c r="BI233" i="5" a="1"/>
  <c r="BI233" i="5" s="1"/>
  <c r="BC233" i="5" a="1"/>
  <c r="BC233" i="5" s="1"/>
  <c r="AX233" i="5" a="1"/>
  <c r="AX233" i="5" s="1"/>
  <c r="AS233" i="5" a="1"/>
  <c r="AS233" i="5" s="1"/>
  <c r="AK233" i="5" a="1"/>
  <c r="AK233" i="5" s="1"/>
  <c r="AE233" i="5" a="1"/>
  <c r="AE233" i="5" s="1"/>
  <c r="Z233" i="5" a="1"/>
  <c r="Z233" i="5" s="1"/>
  <c r="U233" i="5" a="1"/>
  <c r="U233" i="5" s="1"/>
  <c r="O233" i="5" a="1"/>
  <c r="O233" i="5" s="1"/>
  <c r="J233" i="5" a="1"/>
  <c r="J233" i="5" s="1"/>
  <c r="E233" i="5" a="1"/>
  <c r="E233" i="5" s="1"/>
  <c r="A234" i="5"/>
  <c r="DL233" i="5" a="1"/>
  <c r="DL233" i="5" s="1"/>
  <c r="DG233" i="5" a="1"/>
  <c r="DG233" i="5" s="1"/>
  <c r="DA233" i="5" a="1"/>
  <c r="DA233" i="5" s="1"/>
  <c r="CH233" i="5" a="1"/>
  <c r="CH233" i="5" s="1"/>
  <c r="CC233" i="5" a="1"/>
  <c r="CC233" i="5" s="1"/>
  <c r="BK233" i="5" a="1"/>
  <c r="BK233" i="5" s="1"/>
  <c r="BF233" i="5" a="1"/>
  <c r="BF233" i="5" s="1"/>
  <c r="BA233" i="5" a="1"/>
  <c r="BA233" i="5" s="1"/>
  <c r="AU233" i="5" a="1"/>
  <c r="AU233" i="5" s="1"/>
  <c r="AH233" i="5" a="1"/>
  <c r="AH233" i="5" s="1"/>
  <c r="AC233" i="5" a="1"/>
  <c r="AC233" i="5" s="1"/>
  <c r="W233" i="5" a="1"/>
  <c r="W233" i="5" s="1"/>
  <c r="R233" i="5" a="1"/>
  <c r="R233" i="5" s="1"/>
  <c r="M233" i="5" a="1"/>
  <c r="M233" i="5" s="1"/>
  <c r="G233" i="5" a="1"/>
  <c r="G233" i="5" s="1"/>
  <c r="DH233" i="5" a="1"/>
  <c r="DH233" i="5" s="1"/>
  <c r="AD233" i="5" a="1"/>
  <c r="AD233" i="5" s="1"/>
  <c r="CD233" i="5" a="1"/>
  <c r="CD233" i="5" s="1"/>
  <c r="N233" i="5" a="1"/>
  <c r="N233" i="5" s="1"/>
  <c r="BB233" i="5" a="1"/>
  <c r="BB233" i="5" s="1"/>
  <c r="BQ233" i="5" a="1"/>
  <c r="BQ233" i="5" s="1"/>
  <c r="I233" i="5" a="1"/>
  <c r="I233" i="5" s="1"/>
  <c r="AW233" i="5" a="1"/>
  <c r="AW233" i="5" s="1"/>
  <c r="AI233" i="5" a="1"/>
  <c r="AI233" i="5" s="1"/>
  <c r="CI233" i="5" a="1"/>
  <c r="CI233" i="5" s="1"/>
  <c r="S233" i="5" a="1"/>
  <c r="S233" i="5" s="1"/>
  <c r="DC233" i="5" a="1"/>
  <c r="DC233" i="5" s="1"/>
  <c r="BG233" i="5" a="1"/>
  <c r="BG233" i="5" s="1"/>
  <c r="Y233" i="5" a="1"/>
  <c r="Y233" i="5" s="1"/>
  <c r="C233" i="5" a="1"/>
  <c r="C233" i="5" s="1"/>
  <c r="DL398" i="5" a="1"/>
  <c r="DL398" i="5" s="1"/>
  <c r="DH398" i="5" a="1"/>
  <c r="DH398" i="5" s="1"/>
  <c r="DD398" i="5" a="1"/>
  <c r="DD398" i="5" s="1"/>
  <c r="CL398" i="5" a="1"/>
  <c r="CL398" i="5" s="1"/>
  <c r="CH398" i="5" a="1"/>
  <c r="CH398" i="5" s="1"/>
  <c r="CD398" i="5" a="1"/>
  <c r="CD398" i="5" s="1"/>
  <c r="BR398" i="5" a="1"/>
  <c r="BR398" i="5" s="1"/>
  <c r="BJ398" i="5" a="1"/>
  <c r="BJ398" i="5" s="1"/>
  <c r="BF398" i="5" a="1"/>
  <c r="BF398" i="5" s="1"/>
  <c r="BB398" i="5" a="1"/>
  <c r="BB398" i="5" s="1"/>
  <c r="AX398" i="5" a="1"/>
  <c r="AX398" i="5" s="1"/>
  <c r="AT398" i="5" a="1"/>
  <c r="AT398" i="5" s="1"/>
  <c r="DG398" i="5" a="1"/>
  <c r="DG398" i="5" s="1"/>
  <c r="CJ398" i="5" a="1"/>
  <c r="CJ398" i="5" s="1"/>
  <c r="CA398" i="5" a="1"/>
  <c r="CA398" i="5" s="1"/>
  <c r="AO398" i="5" s="1"/>
  <c r="BA398" i="5" a="1"/>
  <c r="BA398" i="5" s="1"/>
  <c r="AJ398" i="5" a="1"/>
  <c r="AJ398" i="5" s="1"/>
  <c r="AA398" i="5" a="1"/>
  <c r="AA398" i="5" s="1"/>
  <c r="V398" i="5" a="1"/>
  <c r="V398" i="5" s="1"/>
  <c r="M398" i="5" a="1"/>
  <c r="M398" i="5" s="1"/>
  <c r="D398" i="5" a="1"/>
  <c r="D398" i="5" s="1"/>
  <c r="DF398" i="5" a="1"/>
  <c r="DF398" i="5" s="1"/>
  <c r="CI398" i="5" a="1"/>
  <c r="CI398" i="5" s="1"/>
  <c r="BI398" i="5" a="1"/>
  <c r="BI398" i="5" s="1"/>
  <c r="AZ398" i="5" a="1"/>
  <c r="AZ398" i="5" s="1"/>
  <c r="AI398" i="5" a="1"/>
  <c r="AI398" i="5" s="1"/>
  <c r="AD398" i="5" a="1"/>
  <c r="AD398" i="5" s="1"/>
  <c r="U398" i="5" a="1"/>
  <c r="U398" i="5" s="1"/>
  <c r="L398" i="5" a="1"/>
  <c r="L398" i="5" s="1"/>
  <c r="C398" i="5" a="1"/>
  <c r="C398" i="5" s="1"/>
  <c r="DK398" i="5" a="1"/>
  <c r="DK398" i="5" s="1"/>
  <c r="DE398" i="5" a="1"/>
  <c r="DE398" i="5" s="1"/>
  <c r="CK398" i="5" a="1"/>
  <c r="CK398" i="5" s="1"/>
  <c r="CE398" i="5" a="1"/>
  <c r="CE398" i="5" s="1"/>
  <c r="BG398" i="5" a="1"/>
  <c r="BG398" i="5" s="1"/>
  <c r="AK398" i="5" a="1"/>
  <c r="AK398" i="5" s="1"/>
  <c r="AE398" i="5" a="1"/>
  <c r="AE398" i="5" s="1"/>
  <c r="S398" i="5" a="1"/>
  <c r="S398" i="5" s="1"/>
  <c r="F398" i="5" a="1"/>
  <c r="F398" i="5" s="1"/>
  <c r="DJ398" i="5" a="1"/>
  <c r="DJ398" i="5" s="1"/>
  <c r="BL398" i="5" a="1"/>
  <c r="BL398" i="5" s="1"/>
  <c r="X398" i="5" a="1"/>
  <c r="X398" i="5" s="1"/>
  <c r="R398" i="5" a="1"/>
  <c r="R398" i="5" s="1"/>
  <c r="DI398" i="5" a="1"/>
  <c r="DI398" i="5" s="1"/>
  <c r="DC398" i="5" a="1"/>
  <c r="DC398" i="5" s="1"/>
  <c r="BK398" i="5" a="1"/>
  <c r="BK398" i="5" s="1"/>
  <c r="BD398" i="5" a="1"/>
  <c r="BD398" i="5" s="1"/>
  <c r="AH398" i="5" a="1"/>
  <c r="AH398" i="5" s="1"/>
  <c r="W398" i="5" a="1"/>
  <c r="W398" i="5" s="1"/>
  <c r="P398" i="5" a="1"/>
  <c r="P398" i="5" s="1"/>
  <c r="J398" i="5" a="1"/>
  <c r="J398" i="5" s="1"/>
  <c r="DB398" i="5" a="1"/>
  <c r="DB398" i="5" s="1"/>
  <c r="CB398" i="5" a="1"/>
  <c r="CB398" i="5" s="1"/>
  <c r="AB398" i="5" a="1"/>
  <c r="AB398" i="5" s="1"/>
  <c r="AY398" i="5" a="1"/>
  <c r="AY398" i="5" s="1"/>
  <c r="Y398" i="5" a="1"/>
  <c r="Y398" i="5" s="1"/>
  <c r="CG398" i="5" a="1"/>
  <c r="CG398" i="5" s="1"/>
  <c r="AW398" i="5" a="1"/>
  <c r="AW398" i="5" s="1"/>
  <c r="K398" i="5" a="1"/>
  <c r="K398" i="5" s="1"/>
  <c r="BH398" i="5" a="1"/>
  <c r="BH398" i="5" s="1"/>
  <c r="AV398" i="5" a="1"/>
  <c r="AV398" i="5" s="1"/>
  <c r="AG398" i="5" a="1"/>
  <c r="AG398" i="5" s="1"/>
  <c r="I398" i="5" a="1"/>
  <c r="I398" i="5" s="1"/>
  <c r="CF398" i="5" a="1"/>
  <c r="CF398" i="5" s="1"/>
  <c r="AU398" i="5" a="1"/>
  <c r="AU398" i="5" s="1"/>
  <c r="T398" i="5" a="1"/>
  <c r="T398" i="5" s="1"/>
  <c r="H398" i="5" a="1"/>
  <c r="H398" i="5" s="1"/>
  <c r="CC398" i="5" a="1"/>
  <c r="CC398" i="5" s="1"/>
  <c r="BE398" i="5" a="1"/>
  <c r="BE398" i="5" s="1"/>
  <c r="AS398" i="5" a="1"/>
  <c r="AS398" i="5" s="1"/>
  <c r="AF398" i="5" a="1"/>
  <c r="AF398" i="5" s="1"/>
  <c r="G398" i="5" a="1"/>
  <c r="G398" i="5" s="1"/>
  <c r="DA398" i="5" a="1"/>
  <c r="DA398" i="5" s="1"/>
  <c r="BC398" i="5" a="1"/>
  <c r="BC398" i="5" s="1"/>
  <c r="AC398" i="5" a="1"/>
  <c r="AC398" i="5" s="1"/>
  <c r="Q398" i="5" a="1"/>
  <c r="Q398" i="5" s="1"/>
  <c r="E398" i="5" a="1"/>
  <c r="E398" i="5" s="1"/>
  <c r="A399" i="5"/>
  <c r="BQ398" i="5" a="1"/>
  <c r="BQ398" i="5" s="1"/>
  <c r="AL398" i="5" a="1"/>
  <c r="AL398" i="5" s="1"/>
  <c r="Z398" i="5" a="1"/>
  <c r="Z398" i="5" s="1"/>
  <c r="N398" i="5" a="1"/>
  <c r="N398" i="5" s="1"/>
  <c r="O398" i="5" a="1"/>
  <c r="O398" i="5" s="1"/>
  <c r="AK55" i="5" a="1"/>
  <c r="AK55" i="5" s="1"/>
  <c r="AG55" i="5" a="1"/>
  <c r="AG55" i="5" s="1"/>
  <c r="AC55" i="5" a="1"/>
  <c r="AC55" i="5" s="1"/>
  <c r="Y55" i="5" a="1"/>
  <c r="Y55" i="5" s="1"/>
  <c r="U55" i="5" a="1"/>
  <c r="U55" i="5" s="1"/>
  <c r="Q55" i="5" a="1"/>
  <c r="Q55" i="5" s="1"/>
  <c r="M55" i="5" a="1"/>
  <c r="M55" i="5" s="1"/>
  <c r="I55" i="5" a="1"/>
  <c r="I55" i="5" s="1"/>
  <c r="E55" i="5" a="1"/>
  <c r="E55" i="5" s="1"/>
  <c r="DE55" i="5" a="1"/>
  <c r="DE55" i="5" s="1"/>
  <c r="CH55" i="5" a="1"/>
  <c r="CH55" i="5" s="1"/>
  <c r="BQ55" i="5" a="1"/>
  <c r="BQ55" i="5" s="1"/>
  <c r="BH55" i="5" a="1"/>
  <c r="BH55" i="5" s="1"/>
  <c r="AY55" i="5" a="1"/>
  <c r="AY55" i="5" s="1"/>
  <c r="AH55" i="5" a="1"/>
  <c r="AH55" i="5" s="1"/>
  <c r="T55" i="5" a="1"/>
  <c r="T55" i="5" s="1"/>
  <c r="K55" i="5" a="1"/>
  <c r="K55" i="5" s="1"/>
  <c r="DL55" i="5" a="1"/>
  <c r="DL55" i="5" s="1"/>
  <c r="DG55" i="5" a="1"/>
  <c r="DG55" i="5" s="1"/>
  <c r="CC55" i="5" a="1"/>
  <c r="CC55" i="5" s="1"/>
  <c r="AV55" i="5" a="1"/>
  <c r="AV55" i="5" s="1"/>
  <c r="H55" i="5" a="1"/>
  <c r="H55" i="5" s="1"/>
  <c r="C55" i="5" a="1"/>
  <c r="C55" i="5" s="1"/>
  <c r="DK55" i="5" a="1"/>
  <c r="DK55" i="5" s="1"/>
  <c r="CL55" i="5" a="1"/>
  <c r="CL55" i="5" s="1"/>
  <c r="CG55" i="5" a="1"/>
  <c r="CG55" i="5" s="1"/>
  <c r="AZ55" i="5" a="1"/>
  <c r="AZ55" i="5" s="1"/>
  <c r="AU55" i="5" a="1"/>
  <c r="AU55" i="5" s="1"/>
  <c r="AL55" i="5" a="1"/>
  <c r="AL55" i="5" s="1"/>
  <c r="L55" i="5" a="1"/>
  <c r="L55" i="5" s="1"/>
  <c r="G55" i="5" a="1"/>
  <c r="G55" i="5" s="1"/>
  <c r="DJ55" i="5" a="1"/>
  <c r="DJ55" i="5" s="1"/>
  <c r="CF55" i="5" a="1"/>
  <c r="CF55" i="5" s="1"/>
  <c r="CA55" i="5" a="1"/>
  <c r="CA55" i="5" s="1"/>
  <c r="AO55" i="5" s="1"/>
  <c r="BJ55" i="5" a="1"/>
  <c r="BJ55" i="5" s="1"/>
  <c r="BE55" i="5" a="1"/>
  <c r="BE55" i="5" s="1"/>
  <c r="AT55" i="5" a="1"/>
  <c r="AT55" i="5" s="1"/>
  <c r="AF55" i="5" a="1"/>
  <c r="AF55" i="5" s="1"/>
  <c r="AA55" i="5" a="1"/>
  <c r="AA55" i="5" s="1"/>
  <c r="V55" i="5" a="1"/>
  <c r="V55" i="5" s="1"/>
  <c r="F55" i="5" a="1"/>
  <c r="F55" i="5" s="1"/>
  <c r="CJ55" i="5" a="1"/>
  <c r="CJ55" i="5" s="1"/>
  <c r="CE55" i="5" a="1"/>
  <c r="CE55" i="5" s="1"/>
  <c r="BR55" i="5" a="1"/>
  <c r="BR55" i="5" s="1"/>
  <c r="BI55" i="5" a="1"/>
  <c r="BI55" i="5" s="1"/>
  <c r="BC55" i="5" a="1"/>
  <c r="BC55" i="5" s="1"/>
  <c r="AX55" i="5" a="1"/>
  <c r="AX55" i="5" s="1"/>
  <c r="AS55" i="5" a="1"/>
  <c r="AS55" i="5" s="1"/>
  <c r="AJ55" i="5" a="1"/>
  <c r="AJ55" i="5" s="1"/>
  <c r="AE55" i="5" a="1"/>
  <c r="AE55" i="5" s="1"/>
  <c r="Z55" i="5" a="1"/>
  <c r="Z55" i="5" s="1"/>
  <c r="O55" i="5" a="1"/>
  <c r="O55" i="5" s="1"/>
  <c r="J55" i="5" a="1"/>
  <c r="J55" i="5" s="1"/>
  <c r="DH55" i="5" a="1"/>
  <c r="DH55" i="5" s="1"/>
  <c r="DC55" i="5" a="1"/>
  <c r="DC55" i="5" s="1"/>
  <c r="D55" i="5" a="1"/>
  <c r="D55" i="5" s="1"/>
  <c r="DA55" i="5" a="1"/>
  <c r="DA55" i="5" s="1"/>
  <c r="BL55" i="5" a="1"/>
  <c r="BL55" i="5" s="1"/>
  <c r="S55" i="5" a="1"/>
  <c r="S55" i="5" s="1"/>
  <c r="A56" i="5"/>
  <c r="CK55" i="5" a="1"/>
  <c r="CK55" i="5" s="1"/>
  <c r="BK55" i="5" a="1"/>
  <c r="BK55" i="5" s="1"/>
  <c r="AW55" i="5" a="1"/>
  <c r="AW55" i="5" s="1"/>
  <c r="R55" i="5" a="1"/>
  <c r="R55" i="5" s="1"/>
  <c r="CI55" i="5" a="1"/>
  <c r="CI55" i="5" s="1"/>
  <c r="AD55" i="5" a="1"/>
  <c r="AD55" i="5" s="1"/>
  <c r="P55" i="5" a="1"/>
  <c r="P55" i="5" s="1"/>
  <c r="DI55" i="5" a="1"/>
  <c r="DI55" i="5" s="1"/>
  <c r="BG55" i="5" a="1"/>
  <c r="BG55" i="5" s="1"/>
  <c r="AB55" i="5" a="1"/>
  <c r="AB55" i="5" s="1"/>
  <c r="N55" i="5" a="1"/>
  <c r="N55" i="5" s="1"/>
  <c r="BF55" i="5" a="1"/>
  <c r="BF55" i="5" s="1"/>
  <c r="DF55" i="5" a="1"/>
  <c r="DF55" i="5" s="1"/>
  <c r="CD55" i="5" a="1"/>
  <c r="CD55" i="5" s="1"/>
  <c r="BD55" i="5" a="1"/>
  <c r="BD55" i="5" s="1"/>
  <c r="X55" i="5" a="1"/>
  <c r="X55" i="5" s="1"/>
  <c r="DD55" i="5" a="1"/>
  <c r="DD55" i="5" s="1"/>
  <c r="CB55" i="5" a="1"/>
  <c r="CB55" i="5" s="1"/>
  <c r="BB55" i="5" a="1"/>
  <c r="BB55" i="5" s="1"/>
  <c r="W55" i="5" a="1"/>
  <c r="W55" i="5" s="1"/>
  <c r="DB55" i="5" a="1"/>
  <c r="DB55" i="5" s="1"/>
  <c r="BA55" i="5" a="1"/>
  <c r="BA55" i="5" s="1"/>
  <c r="AI55" i="5" a="1"/>
  <c r="AI55" i="5" s="1"/>
  <c r="AJ56" i="5" l="1" a="1"/>
  <c r="AJ56" i="5" s="1"/>
  <c r="AF56" i="5" a="1"/>
  <c r="AF56" i="5" s="1"/>
  <c r="AB56" i="5" a="1"/>
  <c r="AB56" i="5" s="1"/>
  <c r="X56" i="5" a="1"/>
  <c r="X56" i="5" s="1"/>
  <c r="T56" i="5" a="1"/>
  <c r="T56" i="5" s="1"/>
  <c r="P56" i="5" a="1"/>
  <c r="P56" i="5" s="1"/>
  <c r="L56" i="5" a="1"/>
  <c r="L56" i="5" s="1"/>
  <c r="H56" i="5" a="1"/>
  <c r="H56" i="5" s="1"/>
  <c r="D56" i="5" a="1"/>
  <c r="D56" i="5" s="1"/>
  <c r="DK56" i="5" a="1"/>
  <c r="DK56" i="5" s="1"/>
  <c r="DB56" i="5" a="1"/>
  <c r="DB56" i="5" s="1"/>
  <c r="CI56" i="5" a="1"/>
  <c r="CI56" i="5" s="1"/>
  <c r="BR56" i="5" a="1"/>
  <c r="BR56" i="5" s="1"/>
  <c r="BE56" i="5" a="1"/>
  <c r="BE56" i="5" s="1"/>
  <c r="AV56" i="5" a="1"/>
  <c r="AV56" i="5" s="1"/>
  <c r="AE56" i="5" a="1"/>
  <c r="AE56" i="5" s="1"/>
  <c r="V56" i="5" a="1"/>
  <c r="V56" i="5" s="1"/>
  <c r="M56" i="5" a="1"/>
  <c r="M56" i="5" s="1"/>
  <c r="DI56" i="5" a="1"/>
  <c r="DI56" i="5" s="1"/>
  <c r="DD56" i="5" a="1"/>
  <c r="DD56" i="5" s="1"/>
  <c r="CK56" i="5" a="1"/>
  <c r="CK56" i="5" s="1"/>
  <c r="CF56" i="5" a="1"/>
  <c r="CF56" i="5" s="1"/>
  <c r="BI56" i="5" a="1"/>
  <c r="BI56" i="5" s="1"/>
  <c r="BD56" i="5" a="1"/>
  <c r="BD56" i="5" s="1"/>
  <c r="AL56" i="5" a="1"/>
  <c r="AL56" i="5" s="1"/>
  <c r="AG56" i="5" a="1"/>
  <c r="AG56" i="5" s="1"/>
  <c r="Q56" i="5" a="1"/>
  <c r="Q56" i="5" s="1"/>
  <c r="DH56" i="5" a="1"/>
  <c r="DH56" i="5" s="1"/>
  <c r="DC56" i="5" a="1"/>
  <c r="DC56" i="5" s="1"/>
  <c r="CJ56" i="5" a="1"/>
  <c r="CJ56" i="5" s="1"/>
  <c r="CD56" i="5" a="1"/>
  <c r="CD56" i="5" s="1"/>
  <c r="BQ56" i="5" a="1"/>
  <c r="BQ56" i="5" s="1"/>
  <c r="BH56" i="5" a="1"/>
  <c r="BH56" i="5" s="1"/>
  <c r="AK56" i="5" a="1"/>
  <c r="AK56" i="5" s="1"/>
  <c r="Z56" i="5" a="1"/>
  <c r="Z56" i="5" s="1"/>
  <c r="U56" i="5" a="1"/>
  <c r="U56" i="5" s="1"/>
  <c r="A57" i="5"/>
  <c r="BG56" i="5" a="1"/>
  <c r="BG56" i="5" s="1"/>
  <c r="BB56" i="5" a="1"/>
  <c r="BB56" i="5" s="1"/>
  <c r="AW56" i="5" a="1"/>
  <c r="AW56" i="5" s="1"/>
  <c r="O56" i="5" a="1"/>
  <c r="O56" i="5" s="1"/>
  <c r="J56" i="5" a="1"/>
  <c r="J56" i="5" s="1"/>
  <c r="E56" i="5" a="1"/>
  <c r="E56" i="5" s="1"/>
  <c r="DF56" i="5" a="1"/>
  <c r="DF56" i="5" s="1"/>
  <c r="BK56" i="5" a="1"/>
  <c r="BK56" i="5" s="1"/>
  <c r="BF56" i="5" a="1"/>
  <c r="BF56" i="5" s="1"/>
  <c r="BA56" i="5" a="1"/>
  <c r="BA56" i="5" s="1"/>
  <c r="AU56" i="5" a="1"/>
  <c r="AU56" i="5" s="1"/>
  <c r="S56" i="5" a="1"/>
  <c r="S56" i="5" s="1"/>
  <c r="N56" i="5" a="1"/>
  <c r="N56" i="5" s="1"/>
  <c r="I56" i="5" a="1"/>
  <c r="I56" i="5" s="1"/>
  <c r="C56" i="5" a="1"/>
  <c r="C56" i="5" s="1"/>
  <c r="DE56" i="5" a="1"/>
  <c r="DE56" i="5" s="1"/>
  <c r="CL56" i="5" a="1"/>
  <c r="CL56" i="5" s="1"/>
  <c r="CG56" i="5" a="1"/>
  <c r="CG56" i="5" s="1"/>
  <c r="CB56" i="5" a="1"/>
  <c r="CB56" i="5" s="1"/>
  <c r="AZ56" i="5" a="1"/>
  <c r="AZ56" i="5" s="1"/>
  <c r="AH56" i="5" a="1"/>
  <c r="AH56" i="5" s="1"/>
  <c r="AC56" i="5" a="1"/>
  <c r="AC56" i="5" s="1"/>
  <c r="AS56" i="5" a="1"/>
  <c r="AS56" i="5" s="1"/>
  <c r="R56" i="5" a="1"/>
  <c r="R56" i="5" s="1"/>
  <c r="DG56" i="5" a="1"/>
  <c r="DG56" i="5" s="1"/>
  <c r="CE56" i="5" a="1"/>
  <c r="CE56" i="5" s="1"/>
  <c r="AD56" i="5" a="1"/>
  <c r="AD56" i="5" s="1"/>
  <c r="CC56" i="5" a="1"/>
  <c r="CC56" i="5" s="1"/>
  <c r="BC56" i="5" a="1"/>
  <c r="BC56" i="5" s="1"/>
  <c r="CA56" i="5" a="1"/>
  <c r="CA56" i="5" s="1"/>
  <c r="AO56" i="5" s="1"/>
  <c r="AA56" i="5" a="1"/>
  <c r="AA56" i="5" s="1"/>
  <c r="DA56" i="5" a="1"/>
  <c r="DA56" i="5" s="1"/>
  <c r="AY56" i="5" a="1"/>
  <c r="AY56" i="5" s="1"/>
  <c r="Y56" i="5" a="1"/>
  <c r="Y56" i="5" s="1"/>
  <c r="K56" i="5" a="1"/>
  <c r="K56" i="5" s="1"/>
  <c r="BL56" i="5" a="1"/>
  <c r="BL56" i="5" s="1"/>
  <c r="AX56" i="5" a="1"/>
  <c r="AX56" i="5" s="1"/>
  <c r="W56" i="5" a="1"/>
  <c r="W56" i="5" s="1"/>
  <c r="DL56" i="5" a="1"/>
  <c r="DL56" i="5" s="1"/>
  <c r="BJ56" i="5" a="1"/>
  <c r="BJ56" i="5" s="1"/>
  <c r="AI56" i="5" a="1"/>
  <c r="AI56" i="5" s="1"/>
  <c r="G56" i="5" a="1"/>
  <c r="G56" i="5" s="1"/>
  <c r="DJ56" i="5" a="1"/>
  <c r="DJ56" i="5" s="1"/>
  <c r="CH56" i="5" a="1"/>
  <c r="CH56" i="5" s="1"/>
  <c r="AT56" i="5" a="1"/>
  <c r="AT56" i="5" s="1"/>
  <c r="F56" i="5" a="1"/>
  <c r="F56" i="5" s="1"/>
  <c r="DK399" i="5" a="1"/>
  <c r="DK399" i="5" s="1"/>
  <c r="DG399" i="5" a="1"/>
  <c r="DG399" i="5" s="1"/>
  <c r="DC399" i="5" a="1"/>
  <c r="DC399" i="5" s="1"/>
  <c r="CK399" i="5" a="1"/>
  <c r="CK399" i="5" s="1"/>
  <c r="CG399" i="5" a="1"/>
  <c r="CG399" i="5" s="1"/>
  <c r="CC399" i="5" a="1"/>
  <c r="CC399" i="5" s="1"/>
  <c r="BQ399" i="5" a="1"/>
  <c r="BQ399" i="5" s="1"/>
  <c r="BI399" i="5" a="1"/>
  <c r="BI399" i="5" s="1"/>
  <c r="BE399" i="5" a="1"/>
  <c r="BE399" i="5" s="1"/>
  <c r="BA399" i="5" a="1"/>
  <c r="BA399" i="5" s="1"/>
  <c r="AW399" i="5" a="1"/>
  <c r="AW399" i="5" s="1"/>
  <c r="AS399" i="5" a="1"/>
  <c r="AS399" i="5" s="1"/>
  <c r="DI399" i="5" a="1"/>
  <c r="DI399" i="5" s="1"/>
  <c r="CL399" i="5" a="1"/>
  <c r="CL399" i="5" s="1"/>
  <c r="BL399" i="5" a="1"/>
  <c r="BL399" i="5" s="1"/>
  <c r="BC399" i="5" a="1"/>
  <c r="BC399" i="5" s="1"/>
  <c r="AT399" i="5" a="1"/>
  <c r="AT399" i="5" s="1"/>
  <c r="AL399" i="5" a="1"/>
  <c r="AL399" i="5" s="1"/>
  <c r="AG399" i="5" a="1"/>
  <c r="AG399" i="5" s="1"/>
  <c r="X399" i="5" a="1"/>
  <c r="X399" i="5" s="1"/>
  <c r="O399" i="5" a="1"/>
  <c r="O399" i="5" s="1"/>
  <c r="F399" i="5" a="1"/>
  <c r="F399" i="5" s="1"/>
  <c r="A400" i="5"/>
  <c r="DH399" i="5" a="1"/>
  <c r="DH399" i="5" s="1"/>
  <c r="CF399" i="5" a="1"/>
  <c r="CF399" i="5" s="1"/>
  <c r="BK399" i="5" a="1"/>
  <c r="BK399" i="5" s="1"/>
  <c r="BB399" i="5" a="1"/>
  <c r="BB399" i="5" s="1"/>
  <c r="AF399" i="5" a="1"/>
  <c r="AF399" i="5" s="1"/>
  <c r="W399" i="5" a="1"/>
  <c r="W399" i="5" s="1"/>
  <c r="N399" i="5" a="1"/>
  <c r="N399" i="5" s="1"/>
  <c r="I399" i="5" a="1"/>
  <c r="I399" i="5" s="1"/>
  <c r="CE399" i="5" a="1"/>
  <c r="CE399" i="5" s="1"/>
  <c r="BG399" i="5" a="1"/>
  <c r="BG399" i="5" s="1"/>
  <c r="AU399" i="5" a="1"/>
  <c r="AU399" i="5" s="1"/>
  <c r="AK399" i="5" a="1"/>
  <c r="AK399" i="5" s="1"/>
  <c r="AE399" i="5" a="1"/>
  <c r="AE399" i="5" s="1"/>
  <c r="Y399" i="5" a="1"/>
  <c r="Y399" i="5" s="1"/>
  <c r="S399" i="5" a="1"/>
  <c r="S399" i="5" s="1"/>
  <c r="G399" i="5" a="1"/>
  <c r="G399" i="5" s="1"/>
  <c r="DE399" i="5" a="1"/>
  <c r="DE399" i="5" s="1"/>
  <c r="CJ399" i="5" a="1"/>
  <c r="CJ399" i="5" s="1"/>
  <c r="BF399" i="5" a="1"/>
  <c r="BF399" i="5" s="1"/>
  <c r="AZ399" i="5" a="1"/>
  <c r="AZ399" i="5" s="1"/>
  <c r="AJ399" i="5" a="1"/>
  <c r="AJ399" i="5" s="1"/>
  <c r="R399" i="5" a="1"/>
  <c r="R399" i="5" s="1"/>
  <c r="L399" i="5" a="1"/>
  <c r="L399" i="5" s="1"/>
  <c r="CI399" i="5" a="1"/>
  <c r="CI399" i="5" s="1"/>
  <c r="AY399" i="5" a="1"/>
  <c r="AY399" i="5" s="1"/>
  <c r="AI399" i="5" a="1"/>
  <c r="AI399" i="5" s="1"/>
  <c r="AC399" i="5" a="1"/>
  <c r="AC399" i="5" s="1"/>
  <c r="K399" i="5" a="1"/>
  <c r="K399" i="5" s="1"/>
  <c r="D399" i="5" a="1"/>
  <c r="D399" i="5" s="1"/>
  <c r="DB399" i="5" a="1"/>
  <c r="DB399" i="5" s="1"/>
  <c r="CB399" i="5" a="1"/>
  <c r="CB399" i="5" s="1"/>
  <c r="BJ399" i="5" a="1"/>
  <c r="BJ399" i="5" s="1"/>
  <c r="BD399" i="5" a="1"/>
  <c r="BD399" i="5" s="1"/>
  <c r="AX399" i="5" a="1"/>
  <c r="AX399" i="5" s="1"/>
  <c r="AB399" i="5" a="1"/>
  <c r="AB399" i="5" s="1"/>
  <c r="V399" i="5" a="1"/>
  <c r="V399" i="5" s="1"/>
  <c r="P399" i="5" a="1"/>
  <c r="P399" i="5" s="1"/>
  <c r="J399" i="5" a="1"/>
  <c r="J399" i="5" s="1"/>
  <c r="CH399" i="5" a="1"/>
  <c r="CH399" i="5" s="1"/>
  <c r="AV399" i="5" a="1"/>
  <c r="AV399" i="5" s="1"/>
  <c r="AH399" i="5" a="1"/>
  <c r="AH399" i="5" s="1"/>
  <c r="U399" i="5" a="1"/>
  <c r="U399" i="5" s="1"/>
  <c r="DF399" i="5" a="1"/>
  <c r="DF399" i="5" s="1"/>
  <c r="BH399" i="5" a="1"/>
  <c r="BH399" i="5" s="1"/>
  <c r="H399" i="5" a="1"/>
  <c r="H399" i="5" s="1"/>
  <c r="DD399" i="5" a="1"/>
  <c r="DD399" i="5" s="1"/>
  <c r="CD399" i="5" a="1"/>
  <c r="CD399" i="5" s="1"/>
  <c r="T399" i="5" a="1"/>
  <c r="T399" i="5" s="1"/>
  <c r="CA399" i="5" a="1"/>
  <c r="CA399" i="5" s="1"/>
  <c r="AO399" i="5" s="1"/>
  <c r="AD399" i="5" a="1"/>
  <c r="AD399" i="5" s="1"/>
  <c r="Q399" i="5" a="1"/>
  <c r="Q399" i="5" s="1"/>
  <c r="E399" i="5" a="1"/>
  <c r="E399" i="5" s="1"/>
  <c r="DA399" i="5" a="1"/>
  <c r="DA399" i="5" s="1"/>
  <c r="AA399" i="5" a="1"/>
  <c r="AA399" i="5" s="1"/>
  <c r="C399" i="5" a="1"/>
  <c r="C399" i="5" s="1"/>
  <c r="DJ399" i="5" a="1"/>
  <c r="DJ399" i="5" s="1"/>
  <c r="Z399" i="5" a="1"/>
  <c r="Z399" i="5" s="1"/>
  <c r="M399" i="5" a="1"/>
  <c r="M399" i="5" s="1"/>
  <c r="DL399" i="5" a="1"/>
  <c r="DL399" i="5" s="1"/>
  <c r="BR399" i="5" a="1"/>
  <c r="BR399" i="5" s="1"/>
  <c r="DI234" i="5" a="1"/>
  <c r="DI234" i="5" s="1"/>
  <c r="DE234" i="5" a="1"/>
  <c r="DE234" i="5" s="1"/>
  <c r="DA234" i="5" a="1"/>
  <c r="DA234" i="5" s="1"/>
  <c r="CI234" i="5" a="1"/>
  <c r="CI234" i="5" s="1"/>
  <c r="CE234" i="5" a="1"/>
  <c r="CE234" i="5" s="1"/>
  <c r="CA234" i="5" a="1"/>
  <c r="CA234" i="5" s="1"/>
  <c r="AO234" i="5" s="1"/>
  <c r="BK234" i="5" a="1"/>
  <c r="BK234" i="5" s="1"/>
  <c r="BG234" i="5" a="1"/>
  <c r="BG234" i="5" s="1"/>
  <c r="BC234" i="5" a="1"/>
  <c r="BC234" i="5" s="1"/>
  <c r="AY234" i="5" a="1"/>
  <c r="AY234" i="5" s="1"/>
  <c r="AU234" i="5" a="1"/>
  <c r="AU234" i="5" s="1"/>
  <c r="A235" i="5"/>
  <c r="AI234" i="5" a="1"/>
  <c r="AI234" i="5" s="1"/>
  <c r="AE234" i="5" a="1"/>
  <c r="AE234" i="5" s="1"/>
  <c r="AA234" i="5" a="1"/>
  <c r="AA234" i="5" s="1"/>
  <c r="W234" i="5" a="1"/>
  <c r="W234" i="5" s="1"/>
  <c r="S234" i="5" a="1"/>
  <c r="S234" i="5" s="1"/>
  <c r="O234" i="5" a="1"/>
  <c r="O234" i="5" s="1"/>
  <c r="K234" i="5" a="1"/>
  <c r="K234" i="5" s="1"/>
  <c r="G234" i="5" a="1"/>
  <c r="G234" i="5" s="1"/>
  <c r="C234" i="5" a="1"/>
  <c r="C234" i="5" s="1"/>
  <c r="DJ234" i="5" a="1"/>
  <c r="DJ234" i="5" s="1"/>
  <c r="DD234" i="5" a="1"/>
  <c r="DD234" i="5" s="1"/>
  <c r="CK234" i="5" a="1"/>
  <c r="CK234" i="5" s="1"/>
  <c r="CF234" i="5" a="1"/>
  <c r="CF234" i="5" s="1"/>
  <c r="BR234" i="5" a="1"/>
  <c r="BR234" i="5" s="1"/>
  <c r="BI234" i="5" a="1"/>
  <c r="BI234" i="5" s="1"/>
  <c r="BD234" i="5" a="1"/>
  <c r="BD234" i="5" s="1"/>
  <c r="AX234" i="5" a="1"/>
  <c r="AX234" i="5" s="1"/>
  <c r="AS234" i="5" a="1"/>
  <c r="AS234" i="5" s="1"/>
  <c r="AK234" i="5" a="1"/>
  <c r="AK234" i="5" s="1"/>
  <c r="AF234" i="5" a="1"/>
  <c r="AF234" i="5" s="1"/>
  <c r="Z234" i="5" a="1"/>
  <c r="Z234" i="5" s="1"/>
  <c r="U234" i="5" a="1"/>
  <c r="U234" i="5" s="1"/>
  <c r="P234" i="5" a="1"/>
  <c r="P234" i="5" s="1"/>
  <c r="J234" i="5" a="1"/>
  <c r="J234" i="5" s="1"/>
  <c r="E234" i="5" a="1"/>
  <c r="E234" i="5" s="1"/>
  <c r="DL234" i="5" a="1"/>
  <c r="DL234" i="5" s="1"/>
  <c r="DG234" i="5" a="1"/>
  <c r="DG234" i="5" s="1"/>
  <c r="DB234" i="5" a="1"/>
  <c r="DB234" i="5" s="1"/>
  <c r="CH234" i="5" a="1"/>
  <c r="CH234" i="5" s="1"/>
  <c r="CC234" i="5" a="1"/>
  <c r="CC234" i="5" s="1"/>
  <c r="BL234" i="5" a="1"/>
  <c r="BL234" i="5" s="1"/>
  <c r="BF234" i="5" a="1"/>
  <c r="BF234" i="5" s="1"/>
  <c r="BA234" i="5" a="1"/>
  <c r="BA234" i="5" s="1"/>
  <c r="AV234" i="5" a="1"/>
  <c r="AV234" i="5" s="1"/>
  <c r="AH234" i="5" a="1"/>
  <c r="AH234" i="5" s="1"/>
  <c r="AC234" i="5" a="1"/>
  <c r="AC234" i="5" s="1"/>
  <c r="X234" i="5" a="1"/>
  <c r="X234" i="5" s="1"/>
  <c r="R234" i="5" a="1"/>
  <c r="R234" i="5" s="1"/>
  <c r="M234" i="5" a="1"/>
  <c r="M234" i="5" s="1"/>
  <c r="H234" i="5" a="1"/>
  <c r="H234" i="5" s="1"/>
  <c r="DC234" i="5" a="1"/>
  <c r="DC234" i="5" s="1"/>
  <c r="CB234" i="5" a="1"/>
  <c r="CB234" i="5" s="1"/>
  <c r="Y234" i="5" a="1"/>
  <c r="Y234" i="5" s="1"/>
  <c r="L234" i="5" a="1"/>
  <c r="L234" i="5" s="1"/>
  <c r="BQ234" i="5" a="1"/>
  <c r="BQ234" i="5" s="1"/>
  <c r="AZ234" i="5" a="1"/>
  <c r="AZ234" i="5" s="1"/>
  <c r="AL234" i="5" a="1"/>
  <c r="AL234" i="5" s="1"/>
  <c r="I234" i="5" a="1"/>
  <c r="I234" i="5" s="1"/>
  <c r="CL234" i="5" a="1"/>
  <c r="CL234" i="5" s="1"/>
  <c r="AW234" i="5" a="1"/>
  <c r="AW234" i="5" s="1"/>
  <c r="AJ234" i="5" a="1"/>
  <c r="AJ234" i="5" s="1"/>
  <c r="V234" i="5" a="1"/>
  <c r="V234" i="5" s="1"/>
  <c r="DK234" i="5" a="1"/>
  <c r="DK234" i="5" s="1"/>
  <c r="BH234" i="5" a="1"/>
  <c r="BH234" i="5" s="1"/>
  <c r="AT234" i="5" a="1"/>
  <c r="AT234" i="5" s="1"/>
  <c r="AG234" i="5" a="1"/>
  <c r="AG234" i="5" s="1"/>
  <c r="D234" i="5" a="1"/>
  <c r="D234" i="5" s="1"/>
  <c r="DH234" i="5" a="1"/>
  <c r="DH234" i="5" s="1"/>
  <c r="CG234" i="5" a="1"/>
  <c r="CG234" i="5" s="1"/>
  <c r="AD234" i="5" a="1"/>
  <c r="AD234" i="5" s="1"/>
  <c r="Q234" i="5" a="1"/>
  <c r="Q234" i="5" s="1"/>
  <c r="CD234" i="5" a="1"/>
  <c r="CD234" i="5" s="1"/>
  <c r="BE234" i="5" a="1"/>
  <c r="BE234" i="5" s="1"/>
  <c r="N234" i="5" a="1"/>
  <c r="N234" i="5" s="1"/>
  <c r="DF234" i="5" a="1"/>
  <c r="DF234" i="5" s="1"/>
  <c r="CJ234" i="5" a="1"/>
  <c r="CJ234" i="5" s="1"/>
  <c r="AB234" i="5" a="1"/>
  <c r="AB234" i="5" s="1"/>
  <c r="BJ234" i="5" a="1"/>
  <c r="BJ234" i="5" s="1"/>
  <c r="T234" i="5" a="1"/>
  <c r="T234" i="5" s="1"/>
  <c r="BB234" i="5" a="1"/>
  <c r="BB234" i="5" s="1"/>
  <c r="F234" i="5" a="1"/>
  <c r="F234" i="5" s="1"/>
  <c r="DJ471" i="5" a="1"/>
  <c r="DJ471" i="5" s="1"/>
  <c r="DF471" i="5" a="1"/>
  <c r="DF471" i="5" s="1"/>
  <c r="DB471" i="5" a="1"/>
  <c r="DB471" i="5" s="1"/>
  <c r="CJ471" i="5" a="1"/>
  <c r="CJ471" i="5" s="1"/>
  <c r="CF471" i="5" a="1"/>
  <c r="CF471" i="5" s="1"/>
  <c r="CB471" i="5" a="1"/>
  <c r="CB471" i="5" s="1"/>
  <c r="BL471" i="5" a="1"/>
  <c r="BL471" i="5" s="1"/>
  <c r="BH471" i="5" a="1"/>
  <c r="BH471" i="5" s="1"/>
  <c r="BD471" i="5" a="1"/>
  <c r="BD471" i="5" s="1"/>
  <c r="AZ471" i="5" a="1"/>
  <c r="AZ471" i="5" s="1"/>
  <c r="AV471" i="5" a="1"/>
  <c r="AV471" i="5" s="1"/>
  <c r="DI471" i="5" a="1"/>
  <c r="DI471" i="5" s="1"/>
  <c r="DE471" i="5" a="1"/>
  <c r="DE471" i="5" s="1"/>
  <c r="DA471" i="5" a="1"/>
  <c r="DA471" i="5" s="1"/>
  <c r="CI471" i="5" a="1"/>
  <c r="CI471" i="5" s="1"/>
  <c r="CE471" i="5" a="1"/>
  <c r="CE471" i="5" s="1"/>
  <c r="CA471" i="5" a="1"/>
  <c r="CA471" i="5" s="1"/>
  <c r="AO471" i="5" s="1"/>
  <c r="BK471" i="5" a="1"/>
  <c r="BK471" i="5" s="1"/>
  <c r="BG471" i="5" a="1"/>
  <c r="BG471" i="5" s="1"/>
  <c r="BC471" i="5" a="1"/>
  <c r="BC471" i="5" s="1"/>
  <c r="AY471" i="5" a="1"/>
  <c r="AY471" i="5" s="1"/>
  <c r="AU471" i="5" a="1"/>
  <c r="AU471" i="5" s="1"/>
  <c r="A472" i="5"/>
  <c r="AI471" i="5" a="1"/>
  <c r="AI471" i="5" s="1"/>
  <c r="AE471" i="5" a="1"/>
  <c r="AE471" i="5" s="1"/>
  <c r="AA471" i="5" a="1"/>
  <c r="AA471" i="5" s="1"/>
  <c r="W471" i="5" a="1"/>
  <c r="W471" i="5" s="1"/>
  <c r="S471" i="5" a="1"/>
  <c r="S471" i="5" s="1"/>
  <c r="O471" i="5" a="1"/>
  <c r="O471" i="5" s="1"/>
  <c r="K471" i="5" a="1"/>
  <c r="K471" i="5" s="1"/>
  <c r="G471" i="5" a="1"/>
  <c r="G471" i="5" s="1"/>
  <c r="C471" i="5" a="1"/>
  <c r="C471" i="5" s="1"/>
  <c r="DL471" i="5" a="1"/>
  <c r="DL471" i="5" s="1"/>
  <c r="DH471" i="5" a="1"/>
  <c r="DH471" i="5" s="1"/>
  <c r="DD471" i="5" a="1"/>
  <c r="DD471" i="5" s="1"/>
  <c r="CL471" i="5" a="1"/>
  <c r="CL471" i="5" s="1"/>
  <c r="CH471" i="5" a="1"/>
  <c r="CH471" i="5" s="1"/>
  <c r="CD471" i="5" a="1"/>
  <c r="CD471" i="5" s="1"/>
  <c r="BR471" i="5" a="1"/>
  <c r="BR471" i="5" s="1"/>
  <c r="BJ471" i="5" a="1"/>
  <c r="BJ471" i="5" s="1"/>
  <c r="BF471" i="5" a="1"/>
  <c r="BF471" i="5" s="1"/>
  <c r="BB471" i="5" a="1"/>
  <c r="BB471" i="5" s="1"/>
  <c r="AX471" i="5" a="1"/>
  <c r="AX471" i="5" s="1"/>
  <c r="AT471" i="5" a="1"/>
  <c r="AT471" i="5" s="1"/>
  <c r="AL471" i="5" a="1"/>
  <c r="AL471" i="5" s="1"/>
  <c r="AH471" i="5" a="1"/>
  <c r="AH471" i="5" s="1"/>
  <c r="AD471" i="5" a="1"/>
  <c r="AD471" i="5" s="1"/>
  <c r="Z471" i="5" a="1"/>
  <c r="Z471" i="5" s="1"/>
  <c r="V471" i="5" a="1"/>
  <c r="V471" i="5" s="1"/>
  <c r="R471" i="5" a="1"/>
  <c r="R471" i="5" s="1"/>
  <c r="N471" i="5" a="1"/>
  <c r="N471" i="5" s="1"/>
  <c r="J471" i="5" a="1"/>
  <c r="J471" i="5" s="1"/>
  <c r="F471" i="5" a="1"/>
  <c r="F471" i="5" s="1"/>
  <c r="DK471" i="5" a="1"/>
  <c r="DK471" i="5" s="1"/>
  <c r="DG471" i="5" a="1"/>
  <c r="DG471" i="5" s="1"/>
  <c r="DC471" i="5" a="1"/>
  <c r="DC471" i="5" s="1"/>
  <c r="CK471" i="5" a="1"/>
  <c r="CK471" i="5" s="1"/>
  <c r="CG471" i="5" a="1"/>
  <c r="CG471" i="5" s="1"/>
  <c r="CC471" i="5" a="1"/>
  <c r="CC471" i="5" s="1"/>
  <c r="BQ471" i="5" a="1"/>
  <c r="BQ471" i="5" s="1"/>
  <c r="BI471" i="5" a="1"/>
  <c r="BI471" i="5" s="1"/>
  <c r="BE471" i="5" a="1"/>
  <c r="BE471" i="5" s="1"/>
  <c r="BA471" i="5" a="1"/>
  <c r="BA471" i="5" s="1"/>
  <c r="AW471" i="5" a="1"/>
  <c r="AW471" i="5" s="1"/>
  <c r="AS471" i="5" a="1"/>
  <c r="AS471" i="5" s="1"/>
  <c r="AB471" i="5" a="1"/>
  <c r="AB471" i="5" s="1"/>
  <c r="L471" i="5" a="1"/>
  <c r="L471" i="5" s="1"/>
  <c r="Y471" i="5" a="1"/>
  <c r="Y471" i="5" s="1"/>
  <c r="I471" i="5" a="1"/>
  <c r="I471" i="5" s="1"/>
  <c r="X471" i="5" a="1"/>
  <c r="X471" i="5" s="1"/>
  <c r="H471" i="5" a="1"/>
  <c r="H471" i="5" s="1"/>
  <c r="AK471" i="5" a="1"/>
  <c r="AK471" i="5" s="1"/>
  <c r="U471" i="5" a="1"/>
  <c r="U471" i="5" s="1"/>
  <c r="E471" i="5" a="1"/>
  <c r="E471" i="5" s="1"/>
  <c r="AJ471" i="5" a="1"/>
  <c r="AJ471" i="5" s="1"/>
  <c r="T471" i="5" a="1"/>
  <c r="T471" i="5" s="1"/>
  <c r="D471" i="5" a="1"/>
  <c r="D471" i="5" s="1"/>
  <c r="AG471" i="5" a="1"/>
  <c r="AG471" i="5" s="1"/>
  <c r="Q471" i="5" a="1"/>
  <c r="Q471" i="5" s="1"/>
  <c r="AF471" i="5" a="1"/>
  <c r="AF471" i="5" s="1"/>
  <c r="P471" i="5" a="1"/>
  <c r="P471" i="5" s="1"/>
  <c r="M471" i="5" a="1"/>
  <c r="M471" i="5" s="1"/>
  <c r="AC471" i="5" a="1"/>
  <c r="AC471" i="5" s="1"/>
  <c r="DI472" i="5" l="1" a="1"/>
  <c r="DI472" i="5" s="1"/>
  <c r="DE472" i="5" a="1"/>
  <c r="DE472" i="5" s="1"/>
  <c r="DA472" i="5" a="1"/>
  <c r="DA472" i="5" s="1"/>
  <c r="CI472" i="5" a="1"/>
  <c r="CI472" i="5" s="1"/>
  <c r="CE472" i="5" a="1"/>
  <c r="CE472" i="5" s="1"/>
  <c r="CA472" i="5" a="1"/>
  <c r="CA472" i="5" s="1"/>
  <c r="AO472" i="5" s="1"/>
  <c r="BK472" i="5" a="1"/>
  <c r="BK472" i="5" s="1"/>
  <c r="BG472" i="5" a="1"/>
  <c r="BG472" i="5" s="1"/>
  <c r="BC472" i="5" a="1"/>
  <c r="BC472" i="5" s="1"/>
  <c r="AY472" i="5" a="1"/>
  <c r="AY472" i="5" s="1"/>
  <c r="AU472" i="5" a="1"/>
  <c r="AU472" i="5" s="1"/>
  <c r="DL472" i="5" a="1"/>
  <c r="DL472" i="5" s="1"/>
  <c r="DH472" i="5" a="1"/>
  <c r="DH472" i="5" s="1"/>
  <c r="DD472" i="5" a="1"/>
  <c r="DD472" i="5" s="1"/>
  <c r="CL472" i="5" a="1"/>
  <c r="CL472" i="5" s="1"/>
  <c r="CH472" i="5" a="1"/>
  <c r="CH472" i="5" s="1"/>
  <c r="CD472" i="5" a="1"/>
  <c r="CD472" i="5" s="1"/>
  <c r="BR472" i="5" a="1"/>
  <c r="BR472" i="5" s="1"/>
  <c r="BJ472" i="5" a="1"/>
  <c r="BJ472" i="5" s="1"/>
  <c r="BF472" i="5" a="1"/>
  <c r="BF472" i="5" s="1"/>
  <c r="BB472" i="5" a="1"/>
  <c r="BB472" i="5" s="1"/>
  <c r="AX472" i="5" a="1"/>
  <c r="AX472" i="5" s="1"/>
  <c r="AT472" i="5" a="1"/>
  <c r="AT472" i="5" s="1"/>
  <c r="AL472" i="5" a="1"/>
  <c r="AL472" i="5" s="1"/>
  <c r="AH472" i="5" a="1"/>
  <c r="AH472" i="5" s="1"/>
  <c r="AD472" i="5" a="1"/>
  <c r="AD472" i="5" s="1"/>
  <c r="Z472" i="5" a="1"/>
  <c r="Z472" i="5" s="1"/>
  <c r="V472" i="5" a="1"/>
  <c r="V472" i="5" s="1"/>
  <c r="R472" i="5" a="1"/>
  <c r="R472" i="5" s="1"/>
  <c r="N472" i="5" a="1"/>
  <c r="N472" i="5" s="1"/>
  <c r="J472" i="5" a="1"/>
  <c r="J472" i="5" s="1"/>
  <c r="F472" i="5" a="1"/>
  <c r="F472" i="5" s="1"/>
  <c r="DK472" i="5" a="1"/>
  <c r="DK472" i="5" s="1"/>
  <c r="DG472" i="5" a="1"/>
  <c r="DG472" i="5" s="1"/>
  <c r="DC472" i="5" a="1"/>
  <c r="DC472" i="5" s="1"/>
  <c r="CK472" i="5" a="1"/>
  <c r="CK472" i="5" s="1"/>
  <c r="CG472" i="5" a="1"/>
  <c r="CG472" i="5" s="1"/>
  <c r="CC472" i="5" a="1"/>
  <c r="CC472" i="5" s="1"/>
  <c r="BQ472" i="5" a="1"/>
  <c r="BQ472" i="5" s="1"/>
  <c r="BI472" i="5" a="1"/>
  <c r="BI472" i="5" s="1"/>
  <c r="BE472" i="5" a="1"/>
  <c r="BE472" i="5" s="1"/>
  <c r="BA472" i="5" a="1"/>
  <c r="BA472" i="5" s="1"/>
  <c r="AW472" i="5" a="1"/>
  <c r="AW472" i="5" s="1"/>
  <c r="AS472" i="5" a="1"/>
  <c r="AS472" i="5" s="1"/>
  <c r="AK472" i="5" a="1"/>
  <c r="AK472" i="5" s="1"/>
  <c r="AG472" i="5" a="1"/>
  <c r="AG472" i="5" s="1"/>
  <c r="AC472" i="5" a="1"/>
  <c r="AC472" i="5" s="1"/>
  <c r="Y472" i="5" a="1"/>
  <c r="Y472" i="5" s="1"/>
  <c r="U472" i="5" a="1"/>
  <c r="U472" i="5" s="1"/>
  <c r="Q472" i="5" a="1"/>
  <c r="Q472" i="5" s="1"/>
  <c r="M472" i="5" a="1"/>
  <c r="M472" i="5" s="1"/>
  <c r="I472" i="5" a="1"/>
  <c r="I472" i="5" s="1"/>
  <c r="E472" i="5" a="1"/>
  <c r="E472" i="5" s="1"/>
  <c r="DJ472" i="5" a="1"/>
  <c r="DJ472" i="5" s="1"/>
  <c r="DF472" i="5" a="1"/>
  <c r="DF472" i="5" s="1"/>
  <c r="DB472" i="5" a="1"/>
  <c r="DB472" i="5" s="1"/>
  <c r="CJ472" i="5" a="1"/>
  <c r="CJ472" i="5" s="1"/>
  <c r="CF472" i="5" a="1"/>
  <c r="CF472" i="5" s="1"/>
  <c r="CB472" i="5" a="1"/>
  <c r="CB472" i="5" s="1"/>
  <c r="BL472" i="5" a="1"/>
  <c r="BL472" i="5" s="1"/>
  <c r="BH472" i="5" a="1"/>
  <c r="BH472" i="5" s="1"/>
  <c r="BD472" i="5" a="1"/>
  <c r="BD472" i="5" s="1"/>
  <c r="AZ472" i="5" a="1"/>
  <c r="AZ472" i="5" s="1"/>
  <c r="AV472" i="5" a="1"/>
  <c r="AV472" i="5" s="1"/>
  <c r="AJ472" i="5" a="1"/>
  <c r="AJ472" i="5" s="1"/>
  <c r="T472" i="5" a="1"/>
  <c r="T472" i="5" s="1"/>
  <c r="D472" i="5" a="1"/>
  <c r="D472" i="5" s="1"/>
  <c r="AI472" i="5" a="1"/>
  <c r="AI472" i="5" s="1"/>
  <c r="S472" i="5" a="1"/>
  <c r="S472" i="5" s="1"/>
  <c r="C472" i="5" a="1"/>
  <c r="C472" i="5" s="1"/>
  <c r="AF472" i="5" a="1"/>
  <c r="AF472" i="5" s="1"/>
  <c r="P472" i="5" a="1"/>
  <c r="P472" i="5" s="1"/>
  <c r="AE472" i="5" a="1"/>
  <c r="AE472" i="5" s="1"/>
  <c r="O472" i="5" a="1"/>
  <c r="O472" i="5" s="1"/>
  <c r="AB472" i="5" a="1"/>
  <c r="AB472" i="5" s="1"/>
  <c r="L472" i="5" a="1"/>
  <c r="L472" i="5" s="1"/>
  <c r="AA472" i="5" a="1"/>
  <c r="AA472" i="5" s="1"/>
  <c r="K472" i="5" a="1"/>
  <c r="K472" i="5" s="1"/>
  <c r="X472" i="5" a="1"/>
  <c r="X472" i="5" s="1"/>
  <c r="H472" i="5" a="1"/>
  <c r="H472" i="5" s="1"/>
  <c r="W472" i="5" a="1"/>
  <c r="W472" i="5" s="1"/>
  <c r="G472" i="5" a="1"/>
  <c r="G472" i="5" s="1"/>
  <c r="A473" i="5"/>
  <c r="DL235" i="5" a="1"/>
  <c r="DL235" i="5" s="1"/>
  <c r="DH235" i="5" a="1"/>
  <c r="DH235" i="5" s="1"/>
  <c r="DD235" i="5" a="1"/>
  <c r="DD235" i="5" s="1"/>
  <c r="CL235" i="5" a="1"/>
  <c r="CL235" i="5" s="1"/>
  <c r="CH235" i="5" a="1"/>
  <c r="CH235" i="5" s="1"/>
  <c r="CD235" i="5" a="1"/>
  <c r="CD235" i="5" s="1"/>
  <c r="BR235" i="5" a="1"/>
  <c r="BR235" i="5" s="1"/>
  <c r="BJ235" i="5" a="1"/>
  <c r="BJ235" i="5" s="1"/>
  <c r="BF235" i="5" a="1"/>
  <c r="BF235" i="5" s="1"/>
  <c r="BB235" i="5" a="1"/>
  <c r="BB235" i="5" s="1"/>
  <c r="AX235" i="5" a="1"/>
  <c r="AX235" i="5" s="1"/>
  <c r="AT235" i="5" a="1"/>
  <c r="AT235" i="5" s="1"/>
  <c r="AL235" i="5" a="1"/>
  <c r="AL235" i="5" s="1"/>
  <c r="AH235" i="5" a="1"/>
  <c r="AH235" i="5" s="1"/>
  <c r="AD235" i="5" a="1"/>
  <c r="AD235" i="5" s="1"/>
  <c r="Z235" i="5" a="1"/>
  <c r="Z235" i="5" s="1"/>
  <c r="V235" i="5" a="1"/>
  <c r="V235" i="5" s="1"/>
  <c r="R235" i="5" a="1"/>
  <c r="R235" i="5" s="1"/>
  <c r="N235" i="5" a="1"/>
  <c r="N235" i="5" s="1"/>
  <c r="J235" i="5" a="1"/>
  <c r="J235" i="5" s="1"/>
  <c r="F235" i="5" a="1"/>
  <c r="F235" i="5" s="1"/>
  <c r="AK235" i="5" a="1"/>
  <c r="AK235" i="5" s="1"/>
  <c r="AF235" i="5" a="1"/>
  <c r="AF235" i="5" s="1"/>
  <c r="AA235" i="5" a="1"/>
  <c r="AA235" i="5" s="1"/>
  <c r="U235" i="5" a="1"/>
  <c r="U235" i="5" s="1"/>
  <c r="P235" i="5" a="1"/>
  <c r="P235" i="5" s="1"/>
  <c r="K235" i="5" a="1"/>
  <c r="K235" i="5" s="1"/>
  <c r="E235" i="5" a="1"/>
  <c r="E235" i="5" s="1"/>
  <c r="DJ235" i="5" a="1"/>
  <c r="DJ235" i="5" s="1"/>
  <c r="DE235" i="5" a="1"/>
  <c r="DE235" i="5" s="1"/>
  <c r="CK235" i="5" a="1"/>
  <c r="CK235" i="5" s="1"/>
  <c r="CF235" i="5" a="1"/>
  <c r="CF235" i="5" s="1"/>
  <c r="CA235" i="5" a="1"/>
  <c r="CA235" i="5" s="1"/>
  <c r="AO235" i="5" s="1"/>
  <c r="BI235" i="5" a="1"/>
  <c r="BI235" i="5" s="1"/>
  <c r="BD235" i="5" a="1"/>
  <c r="BD235" i="5" s="1"/>
  <c r="AY235" i="5" a="1"/>
  <c r="AY235" i="5" s="1"/>
  <c r="AS235" i="5" a="1"/>
  <c r="AS235" i="5" s="1"/>
  <c r="AJ235" i="5" a="1"/>
  <c r="AJ235" i="5" s="1"/>
  <c r="AE235" i="5" a="1"/>
  <c r="AE235" i="5" s="1"/>
  <c r="Y235" i="5" a="1"/>
  <c r="Y235" i="5" s="1"/>
  <c r="T235" i="5" a="1"/>
  <c r="T235" i="5" s="1"/>
  <c r="O235" i="5" a="1"/>
  <c r="O235" i="5" s="1"/>
  <c r="I235" i="5" a="1"/>
  <c r="I235" i="5" s="1"/>
  <c r="D235" i="5" a="1"/>
  <c r="D235" i="5" s="1"/>
  <c r="DG235" i="5" a="1"/>
  <c r="DG235" i="5" s="1"/>
  <c r="DB235" i="5" a="1"/>
  <c r="DB235" i="5" s="1"/>
  <c r="CI235" i="5" a="1"/>
  <c r="CI235" i="5" s="1"/>
  <c r="CC235" i="5" a="1"/>
  <c r="CC235" i="5" s="1"/>
  <c r="BL235" i="5" a="1"/>
  <c r="BL235" i="5" s="1"/>
  <c r="BG235" i="5" a="1"/>
  <c r="BG235" i="5" s="1"/>
  <c r="BA235" i="5" a="1"/>
  <c r="BA235" i="5" s="1"/>
  <c r="AV235" i="5" a="1"/>
  <c r="AV235" i="5" s="1"/>
  <c r="A236" i="5"/>
  <c r="AG235" i="5" a="1"/>
  <c r="AG235" i="5" s="1"/>
  <c r="AB235" i="5" a="1"/>
  <c r="AB235" i="5" s="1"/>
  <c r="W235" i="5" a="1"/>
  <c r="W235" i="5" s="1"/>
  <c r="Q235" i="5" a="1"/>
  <c r="Q235" i="5" s="1"/>
  <c r="L235" i="5" a="1"/>
  <c r="L235" i="5" s="1"/>
  <c r="G235" i="5" a="1"/>
  <c r="G235" i="5" s="1"/>
  <c r="BQ235" i="5" a="1"/>
  <c r="BQ235" i="5" s="1"/>
  <c r="AZ235" i="5" a="1"/>
  <c r="AZ235" i="5" s="1"/>
  <c r="H235" i="5" a="1"/>
  <c r="H235" i="5" s="1"/>
  <c r="DA235" i="5" a="1"/>
  <c r="DA235" i="5" s="1"/>
  <c r="AW235" i="5" a="1"/>
  <c r="AW235" i="5" s="1"/>
  <c r="AI235" i="5" a="1"/>
  <c r="AI235" i="5" s="1"/>
  <c r="CJ235" i="5" a="1"/>
  <c r="CJ235" i="5" s="1"/>
  <c r="BK235" i="5" a="1"/>
  <c r="BK235" i="5" s="1"/>
  <c r="S235" i="5" a="1"/>
  <c r="S235" i="5" s="1"/>
  <c r="DI235" i="5" a="1"/>
  <c r="DI235" i="5" s="1"/>
  <c r="CG235" i="5" a="1"/>
  <c r="CG235" i="5" s="1"/>
  <c r="AC235" i="5" a="1"/>
  <c r="AC235" i="5" s="1"/>
  <c r="CE235" i="5" a="1"/>
  <c r="CE235" i="5" s="1"/>
  <c r="BE235" i="5" a="1"/>
  <c r="BE235" i="5" s="1"/>
  <c r="M235" i="5" a="1"/>
  <c r="M235" i="5" s="1"/>
  <c r="DF235" i="5" a="1"/>
  <c r="DF235" i="5" s="1"/>
  <c r="BC235" i="5" a="1"/>
  <c r="BC235" i="5" s="1"/>
  <c r="AU235" i="5" a="1"/>
  <c r="AU235" i="5" s="1"/>
  <c r="C235" i="5" a="1"/>
  <c r="C235" i="5" s="1"/>
  <c r="DK235" i="5" a="1"/>
  <c r="DK235" i="5" s="1"/>
  <c r="DC235" i="5" a="1"/>
  <c r="DC235" i="5" s="1"/>
  <c r="CB235" i="5" a="1"/>
  <c r="CB235" i="5" s="1"/>
  <c r="X235" i="5" a="1"/>
  <c r="X235" i="5" s="1"/>
  <c r="BH235" i="5" a="1"/>
  <c r="BH235" i="5" s="1"/>
  <c r="DJ400" i="5" a="1"/>
  <c r="DJ400" i="5" s="1"/>
  <c r="DF400" i="5" a="1"/>
  <c r="DF400" i="5" s="1"/>
  <c r="DB400" i="5" a="1"/>
  <c r="DB400" i="5" s="1"/>
  <c r="CJ400" i="5" a="1"/>
  <c r="CJ400" i="5" s="1"/>
  <c r="CF400" i="5" a="1"/>
  <c r="CF400" i="5" s="1"/>
  <c r="CB400" i="5" a="1"/>
  <c r="CB400" i="5" s="1"/>
  <c r="BL400" i="5" a="1"/>
  <c r="BL400" i="5" s="1"/>
  <c r="BH400" i="5" a="1"/>
  <c r="BH400" i="5" s="1"/>
  <c r="BD400" i="5" a="1"/>
  <c r="BD400" i="5" s="1"/>
  <c r="AZ400" i="5" a="1"/>
  <c r="AZ400" i="5" s="1"/>
  <c r="AV400" i="5" a="1"/>
  <c r="AV400" i="5" s="1"/>
  <c r="DK400" i="5" a="1"/>
  <c r="DK400" i="5" s="1"/>
  <c r="CI400" i="5" a="1"/>
  <c r="CI400" i="5" s="1"/>
  <c r="BR400" i="5" a="1"/>
  <c r="BR400" i="5" s="1"/>
  <c r="BE400" i="5" a="1"/>
  <c r="BE400" i="5" s="1"/>
  <c r="AI400" i="5" a="1"/>
  <c r="AI400" i="5" s="1"/>
  <c r="Z400" i="5" a="1"/>
  <c r="Z400" i="5" s="1"/>
  <c r="Q400" i="5" a="1"/>
  <c r="Q400" i="5" s="1"/>
  <c r="L400" i="5" a="1"/>
  <c r="L400" i="5" s="1"/>
  <c r="C400" i="5" a="1"/>
  <c r="C400" i="5" s="1"/>
  <c r="DE400" i="5" a="1"/>
  <c r="DE400" i="5" s="1"/>
  <c r="CH400" i="5" a="1"/>
  <c r="CH400" i="5" s="1"/>
  <c r="BQ400" i="5" a="1"/>
  <c r="BQ400" i="5" s="1"/>
  <c r="AY400" i="5" a="1"/>
  <c r="AY400" i="5" s="1"/>
  <c r="AH400" i="5" a="1"/>
  <c r="AH400" i="5" s="1"/>
  <c r="Y400" i="5" a="1"/>
  <c r="Y400" i="5" s="1"/>
  <c r="T400" i="5" a="1"/>
  <c r="T400" i="5" s="1"/>
  <c r="K400" i="5" a="1"/>
  <c r="K400" i="5" s="1"/>
  <c r="DL400" i="5" a="1"/>
  <c r="DL400" i="5" s="1"/>
  <c r="BG400" i="5" a="1"/>
  <c r="BG400" i="5" s="1"/>
  <c r="AU400" i="5" a="1"/>
  <c r="AU400" i="5" s="1"/>
  <c r="S400" i="5" a="1"/>
  <c r="S400" i="5" s="1"/>
  <c r="G400" i="5" a="1"/>
  <c r="G400" i="5" s="1"/>
  <c r="CK400" i="5" a="1"/>
  <c r="CK400" i="5" s="1"/>
  <c r="CE400" i="5" a="1"/>
  <c r="CE400" i="5" s="1"/>
  <c r="BA400" i="5" a="1"/>
  <c r="BA400" i="5" s="1"/>
  <c r="AT400" i="5" a="1"/>
  <c r="AT400" i="5" s="1"/>
  <c r="AK400" i="5" a="1"/>
  <c r="AK400" i="5" s="1"/>
  <c r="AE400" i="5" a="1"/>
  <c r="AE400" i="5" s="1"/>
  <c r="X400" i="5" a="1"/>
  <c r="X400" i="5" s="1"/>
  <c r="M400" i="5" a="1"/>
  <c r="M400" i="5" s="1"/>
  <c r="F400" i="5" a="1"/>
  <c r="F400" i="5" s="1"/>
  <c r="DI400" i="5" a="1"/>
  <c r="DI400" i="5" s="1"/>
  <c r="CC400" i="5" a="1"/>
  <c r="CC400" i="5" s="1"/>
  <c r="BK400" i="5" a="1"/>
  <c r="BK400" i="5" s="1"/>
  <c r="AS400" i="5" a="1"/>
  <c r="AS400" i="5" s="1"/>
  <c r="AC400" i="5" a="1"/>
  <c r="AC400" i="5" s="1"/>
  <c r="W400" i="5" a="1"/>
  <c r="W400" i="5" s="1"/>
  <c r="E400" i="5" a="1"/>
  <c r="E400" i="5" s="1"/>
  <c r="DC400" i="5" a="1"/>
  <c r="DC400" i="5" s="1"/>
  <c r="AX400" i="5" a="1"/>
  <c r="AX400" i="5" s="1"/>
  <c r="AB400" i="5" a="1"/>
  <c r="AB400" i="5" s="1"/>
  <c r="P400" i="5" a="1"/>
  <c r="P400" i="5" s="1"/>
  <c r="J400" i="5" a="1"/>
  <c r="J400" i="5" s="1"/>
  <c r="D400" i="5" a="1"/>
  <c r="D400" i="5" s="1"/>
  <c r="DH400" i="5" a="1"/>
  <c r="DH400" i="5" s="1"/>
  <c r="BJ400" i="5" a="1"/>
  <c r="BJ400" i="5" s="1"/>
  <c r="V400" i="5" a="1"/>
  <c r="V400" i="5" s="1"/>
  <c r="CG400" i="5" a="1"/>
  <c r="CG400" i="5" s="1"/>
  <c r="BI400" i="5" a="1"/>
  <c r="BI400" i="5" s="1"/>
  <c r="AW400" i="5" a="1"/>
  <c r="AW400" i="5" s="1"/>
  <c r="AG400" i="5" a="1"/>
  <c r="AG400" i="5" s="1"/>
  <c r="U400" i="5" a="1"/>
  <c r="U400" i="5" s="1"/>
  <c r="I400" i="5" a="1"/>
  <c r="I400" i="5" s="1"/>
  <c r="DG400" i="5" a="1"/>
  <c r="DG400" i="5" s="1"/>
  <c r="AF400" i="5" a="1"/>
  <c r="AF400" i="5" s="1"/>
  <c r="H400" i="5" a="1"/>
  <c r="H400" i="5" s="1"/>
  <c r="DD400" i="5" a="1"/>
  <c r="DD400" i="5" s="1"/>
  <c r="CD400" i="5" a="1"/>
  <c r="CD400" i="5" s="1"/>
  <c r="BF400" i="5" a="1"/>
  <c r="BF400" i="5" s="1"/>
  <c r="AD400" i="5" a="1"/>
  <c r="AD400" i="5" s="1"/>
  <c r="R400" i="5" a="1"/>
  <c r="R400" i="5" s="1"/>
  <c r="BC400" i="5" a="1"/>
  <c r="BC400" i="5" s="1"/>
  <c r="O400" i="5" a="1"/>
  <c r="O400" i="5" s="1"/>
  <c r="DA400" i="5" a="1"/>
  <c r="DA400" i="5" s="1"/>
  <c r="CA400" i="5" a="1"/>
  <c r="CA400" i="5" s="1"/>
  <c r="AO400" i="5" s="1"/>
  <c r="AA400" i="5" a="1"/>
  <c r="AA400" i="5" s="1"/>
  <c r="AJ400" i="5" a="1"/>
  <c r="AJ400" i="5" s="1"/>
  <c r="AL400" i="5" a="1"/>
  <c r="AL400" i="5" s="1"/>
  <c r="A401" i="5"/>
  <c r="N400" i="5" a="1"/>
  <c r="N400" i="5" s="1"/>
  <c r="CL400" i="5" a="1"/>
  <c r="CL400" i="5" s="1"/>
  <c r="BB400" i="5" a="1"/>
  <c r="BB400" i="5" s="1"/>
  <c r="A58" i="5"/>
  <c r="AI57" i="5" a="1"/>
  <c r="AI57" i="5" s="1"/>
  <c r="AE57" i="5" a="1"/>
  <c r="AE57" i="5" s="1"/>
  <c r="AA57" i="5" a="1"/>
  <c r="AA57" i="5" s="1"/>
  <c r="W57" i="5" a="1"/>
  <c r="W57" i="5" s="1"/>
  <c r="S57" i="5" a="1"/>
  <c r="S57" i="5" s="1"/>
  <c r="O57" i="5" a="1"/>
  <c r="O57" i="5" s="1"/>
  <c r="K57" i="5" a="1"/>
  <c r="K57" i="5" s="1"/>
  <c r="G57" i="5" a="1"/>
  <c r="G57" i="5" s="1"/>
  <c r="C57" i="5" a="1"/>
  <c r="C57" i="5" s="1"/>
  <c r="DL57" i="5" a="1"/>
  <c r="DL57" i="5" s="1"/>
  <c r="DC57" i="5" a="1"/>
  <c r="DC57" i="5" s="1"/>
  <c r="CF57" i="5" a="1"/>
  <c r="CF57" i="5" s="1"/>
  <c r="BK57" i="5" a="1"/>
  <c r="BK57" i="5" s="1"/>
  <c r="BF57" i="5" a="1"/>
  <c r="BF57" i="5" s="1"/>
  <c r="AW57" i="5" a="1"/>
  <c r="AW57" i="5" s="1"/>
  <c r="AK57" i="5" a="1"/>
  <c r="AK57" i="5" s="1"/>
  <c r="AB57" i="5" a="1"/>
  <c r="AB57" i="5" s="1"/>
  <c r="N57" i="5" a="1"/>
  <c r="N57" i="5" s="1"/>
  <c r="E57" i="5" a="1"/>
  <c r="E57" i="5" s="1"/>
  <c r="DG57" i="5" a="1"/>
  <c r="DG57" i="5" s="1"/>
  <c r="DB57" i="5" a="1"/>
  <c r="DB57" i="5" s="1"/>
  <c r="CI57" i="5" a="1"/>
  <c r="CI57" i="5" s="1"/>
  <c r="BB57" i="5" a="1"/>
  <c r="BB57" i="5" s="1"/>
  <c r="AD57" i="5" a="1"/>
  <c r="AD57" i="5" s="1"/>
  <c r="Y57" i="5" a="1"/>
  <c r="Y57" i="5" s="1"/>
  <c r="T57" i="5" a="1"/>
  <c r="T57" i="5" s="1"/>
  <c r="I57" i="5" a="1"/>
  <c r="I57" i="5" s="1"/>
  <c r="D57" i="5" a="1"/>
  <c r="D57" i="5" s="1"/>
  <c r="DK57" i="5" a="1"/>
  <c r="DK57" i="5" s="1"/>
  <c r="DF57" i="5" a="1"/>
  <c r="DF57" i="5" s="1"/>
  <c r="DA57" i="5" a="1"/>
  <c r="DA57" i="5" s="1"/>
  <c r="AH57" i="5" a="1"/>
  <c r="AH57" i="5" s="1"/>
  <c r="AC57" i="5" a="1"/>
  <c r="AC57" i="5" s="1"/>
  <c r="X57" i="5" a="1"/>
  <c r="X57" i="5" s="1"/>
  <c r="R57" i="5" a="1"/>
  <c r="R57" i="5" s="1"/>
  <c r="M57" i="5" a="1"/>
  <c r="M57" i="5" s="1"/>
  <c r="H57" i="5" a="1"/>
  <c r="H57" i="5" s="1"/>
  <c r="CL57" i="5" a="1"/>
  <c r="CL57" i="5" s="1"/>
  <c r="CG57" i="5" a="1"/>
  <c r="CG57" i="5" s="1"/>
  <c r="CB57" i="5" a="1"/>
  <c r="CB57" i="5" s="1"/>
  <c r="BJ57" i="5" a="1"/>
  <c r="BJ57" i="5" s="1"/>
  <c r="BE57" i="5" a="1"/>
  <c r="BE57" i="5" s="1"/>
  <c r="AZ57" i="5" a="1"/>
  <c r="AZ57" i="5" s="1"/>
  <c r="AU57" i="5" a="1"/>
  <c r="AU57" i="5" s="1"/>
  <c r="DD57" i="5" a="1"/>
  <c r="DD57" i="5" s="1"/>
  <c r="CK57" i="5" a="1"/>
  <c r="CK57" i="5" s="1"/>
  <c r="BR57" i="5" a="1"/>
  <c r="BR57" i="5" s="1"/>
  <c r="BI57" i="5" a="1"/>
  <c r="BI57" i="5" s="1"/>
  <c r="BD57" i="5" a="1"/>
  <c r="BD57" i="5" s="1"/>
  <c r="AY57" i="5" a="1"/>
  <c r="AY57" i="5" s="1"/>
  <c r="AF57" i="5" a="1"/>
  <c r="AF57" i="5" s="1"/>
  <c r="F57" i="5" a="1"/>
  <c r="F57" i="5" s="1"/>
  <c r="DI57" i="5" a="1"/>
  <c r="DI57" i="5" s="1"/>
  <c r="CJ57" i="5" a="1"/>
  <c r="CJ57" i="5" s="1"/>
  <c r="CE57" i="5" a="1"/>
  <c r="CE57" i="5" s="1"/>
  <c r="AX57" i="5" a="1"/>
  <c r="AX57" i="5" s="1"/>
  <c r="AS57" i="5" a="1"/>
  <c r="AS57" i="5" s="1"/>
  <c r="Z57" i="5" a="1"/>
  <c r="Z57" i="5" s="1"/>
  <c r="U57" i="5" a="1"/>
  <c r="U57" i="5" s="1"/>
  <c r="P57" i="5" a="1"/>
  <c r="P57" i="5" s="1"/>
  <c r="BQ57" i="5" a="1"/>
  <c r="BQ57" i="5" s="1"/>
  <c r="L57" i="5" a="1"/>
  <c r="L57" i="5" s="1"/>
  <c r="BL57" i="5" a="1"/>
  <c r="BL57" i="5" s="1"/>
  <c r="AL57" i="5" a="1"/>
  <c r="AL57" i="5" s="1"/>
  <c r="J57" i="5" a="1"/>
  <c r="J57" i="5" s="1"/>
  <c r="AV57" i="5" a="1"/>
  <c r="AV57" i="5" s="1"/>
  <c r="AJ57" i="5" a="1"/>
  <c r="AJ57" i="5" s="1"/>
  <c r="V57" i="5" a="1"/>
  <c r="V57" i="5" s="1"/>
  <c r="DJ57" i="5" a="1"/>
  <c r="DJ57" i="5" s="1"/>
  <c r="CH57" i="5" a="1"/>
  <c r="CH57" i="5" s="1"/>
  <c r="BH57" i="5" a="1"/>
  <c r="BH57" i="5" s="1"/>
  <c r="AT57" i="5" a="1"/>
  <c r="AT57" i="5" s="1"/>
  <c r="DH57" i="5" a="1"/>
  <c r="DH57" i="5" s="1"/>
  <c r="BG57" i="5" a="1"/>
  <c r="BG57" i="5" s="1"/>
  <c r="AG57" i="5" a="1"/>
  <c r="AG57" i="5" s="1"/>
  <c r="CD57" i="5" a="1"/>
  <c r="CD57" i="5" s="1"/>
  <c r="Q57" i="5" a="1"/>
  <c r="Q57" i="5" s="1"/>
  <c r="DE57" i="5" a="1"/>
  <c r="DE57" i="5" s="1"/>
  <c r="CC57" i="5" a="1"/>
  <c r="CC57" i="5" s="1"/>
  <c r="BC57" i="5" a="1"/>
  <c r="BC57" i="5" s="1"/>
  <c r="CA57" i="5" a="1"/>
  <c r="CA57" i="5" s="1"/>
  <c r="AO57" i="5" s="1"/>
  <c r="BA57" i="5" a="1"/>
  <c r="BA57" i="5" s="1"/>
  <c r="AL58" i="5" l="1" a="1"/>
  <c r="AL58" i="5" s="1"/>
  <c r="AH58" i="5" a="1"/>
  <c r="AH58" i="5" s="1"/>
  <c r="AD58" i="5" a="1"/>
  <c r="AD58" i="5" s="1"/>
  <c r="Z58" i="5" a="1"/>
  <c r="Z58" i="5" s="1"/>
  <c r="V58" i="5" a="1"/>
  <c r="V58" i="5" s="1"/>
  <c r="R58" i="5" a="1"/>
  <c r="R58" i="5" s="1"/>
  <c r="N58" i="5" a="1"/>
  <c r="N58" i="5" s="1"/>
  <c r="J58" i="5" a="1"/>
  <c r="J58" i="5" s="1"/>
  <c r="F58" i="5" a="1"/>
  <c r="F58" i="5" s="1"/>
  <c r="DE58" i="5" a="1"/>
  <c r="DE58" i="5" s="1"/>
  <c r="CH58" i="5" a="1"/>
  <c r="CH58" i="5" s="1"/>
  <c r="CC58" i="5" a="1"/>
  <c r="CC58" i="5" s="1"/>
  <c r="BH58" i="5" a="1"/>
  <c r="BH58" i="5" s="1"/>
  <c r="AY58" i="5" a="1"/>
  <c r="AY58" i="5" s="1"/>
  <c r="AC58" i="5" a="1"/>
  <c r="AC58" i="5" s="1"/>
  <c r="T58" i="5" a="1"/>
  <c r="T58" i="5" s="1"/>
  <c r="K58" i="5" a="1"/>
  <c r="K58" i="5" s="1"/>
  <c r="DK58" i="5" a="1"/>
  <c r="DK58" i="5" s="1"/>
  <c r="DF58" i="5" a="1"/>
  <c r="DF58" i="5" s="1"/>
  <c r="DA58" i="5" a="1"/>
  <c r="DA58" i="5" s="1"/>
  <c r="CG58" i="5" a="1"/>
  <c r="CG58" i="5" s="1"/>
  <c r="CB58" i="5" a="1"/>
  <c r="CB58" i="5" s="1"/>
  <c r="BK58" i="5" a="1"/>
  <c r="BK58" i="5" s="1"/>
  <c r="BF58" i="5" a="1"/>
  <c r="BF58" i="5" s="1"/>
  <c r="AG58" i="5" a="1"/>
  <c r="AG58" i="5" s="1"/>
  <c r="AB58" i="5" a="1"/>
  <c r="AB58" i="5" s="1"/>
  <c r="W58" i="5" a="1"/>
  <c r="W58" i="5" s="1"/>
  <c r="DJ58" i="5" a="1"/>
  <c r="DJ58" i="5" s="1"/>
  <c r="CK58" i="5" a="1"/>
  <c r="CK58" i="5" s="1"/>
  <c r="CF58" i="5" a="1"/>
  <c r="CF58" i="5" s="1"/>
  <c r="CA58" i="5" a="1"/>
  <c r="CA58" i="5" s="1"/>
  <c r="AO58" i="5" s="1"/>
  <c r="BJ58" i="5" a="1"/>
  <c r="BJ58" i="5" s="1"/>
  <c r="AT58" i="5" a="1"/>
  <c r="AT58" i="5" s="1"/>
  <c r="AK58" i="5" a="1"/>
  <c r="AK58" i="5" s="1"/>
  <c r="AF58" i="5" a="1"/>
  <c r="AF58" i="5" s="1"/>
  <c r="AA58" i="5" a="1"/>
  <c r="AA58" i="5" s="1"/>
  <c r="DI58" i="5" a="1"/>
  <c r="DI58" i="5" s="1"/>
  <c r="DD58" i="5" a="1"/>
  <c r="DD58" i="5" s="1"/>
  <c r="BI58" i="5" a="1"/>
  <c r="BI58" i="5" s="1"/>
  <c r="BD58" i="5" a="1"/>
  <c r="BD58" i="5" s="1"/>
  <c r="AS58" i="5" a="1"/>
  <c r="AS58" i="5" s="1"/>
  <c r="U58" i="5" a="1"/>
  <c r="U58" i="5" s="1"/>
  <c r="P58" i="5" a="1"/>
  <c r="P58" i="5" s="1"/>
  <c r="E58" i="5" a="1"/>
  <c r="E58" i="5" s="1"/>
  <c r="DH58" i="5" a="1"/>
  <c r="DH58" i="5" s="1"/>
  <c r="BQ58" i="5" a="1"/>
  <c r="BQ58" i="5" s="1"/>
  <c r="AW58" i="5" a="1"/>
  <c r="AW58" i="5" s="1"/>
  <c r="Y58" i="5" a="1"/>
  <c r="Y58" i="5" s="1"/>
  <c r="I58" i="5" a="1"/>
  <c r="I58" i="5" s="1"/>
  <c r="D58" i="5" a="1"/>
  <c r="D58" i="5" s="1"/>
  <c r="A59" i="5"/>
  <c r="DG58" i="5" a="1"/>
  <c r="DG58" i="5" s="1"/>
  <c r="DB58" i="5" a="1"/>
  <c r="DB58" i="5" s="1"/>
  <c r="CI58" i="5" a="1"/>
  <c r="CI58" i="5" s="1"/>
  <c r="CD58" i="5" a="1"/>
  <c r="CD58" i="5" s="1"/>
  <c r="BL58" i="5" a="1"/>
  <c r="BL58" i="5" s="1"/>
  <c r="BG58" i="5" a="1"/>
  <c r="BG58" i="5" s="1"/>
  <c r="BB58" i="5" a="1"/>
  <c r="BB58" i="5" s="1"/>
  <c r="AI58" i="5" a="1"/>
  <c r="AI58" i="5" s="1"/>
  <c r="X58" i="5" a="1"/>
  <c r="X58" i="5" s="1"/>
  <c r="S58" i="5" a="1"/>
  <c r="S58" i="5" s="1"/>
  <c r="AU58" i="5" a="1"/>
  <c r="AU58" i="5" s="1"/>
  <c r="AE58" i="5" a="1"/>
  <c r="AE58" i="5" s="1"/>
  <c r="Q58" i="5" a="1"/>
  <c r="Q58" i="5" s="1"/>
  <c r="C58" i="5" a="1"/>
  <c r="C58" i="5" s="1"/>
  <c r="CE58" i="5" a="1"/>
  <c r="CE58" i="5" s="1"/>
  <c r="BE58" i="5" a="1"/>
  <c r="BE58" i="5" s="1"/>
  <c r="O58" i="5" a="1"/>
  <c r="O58" i="5" s="1"/>
  <c r="BC58" i="5" a="1"/>
  <c r="BC58" i="5" s="1"/>
  <c r="M58" i="5" a="1"/>
  <c r="M58" i="5" s="1"/>
  <c r="DC58" i="5" a="1"/>
  <c r="DC58" i="5" s="1"/>
  <c r="BA58" i="5" a="1"/>
  <c r="BA58" i="5" s="1"/>
  <c r="L58" i="5" a="1"/>
  <c r="L58" i="5" s="1"/>
  <c r="BR58" i="5" a="1"/>
  <c r="BR58" i="5" s="1"/>
  <c r="AZ58" i="5" a="1"/>
  <c r="AZ58" i="5" s="1"/>
  <c r="CL58" i="5" a="1"/>
  <c r="CL58" i="5" s="1"/>
  <c r="AX58" i="5" a="1"/>
  <c r="AX58" i="5" s="1"/>
  <c r="AJ58" i="5" a="1"/>
  <c r="AJ58" i="5" s="1"/>
  <c r="H58" i="5" a="1"/>
  <c r="H58" i="5" s="1"/>
  <c r="DL58" i="5" a="1"/>
  <c r="DL58" i="5" s="1"/>
  <c r="CJ58" i="5" a="1"/>
  <c r="CJ58" i="5" s="1"/>
  <c r="AV58" i="5" a="1"/>
  <c r="AV58" i="5" s="1"/>
  <c r="G58" i="5" a="1"/>
  <c r="G58" i="5" s="1"/>
  <c r="DI401" i="5" a="1"/>
  <c r="DI401" i="5" s="1"/>
  <c r="DE401" i="5" a="1"/>
  <c r="DE401" i="5" s="1"/>
  <c r="DA401" i="5" a="1"/>
  <c r="DA401" i="5" s="1"/>
  <c r="CI401" i="5" a="1"/>
  <c r="CI401" i="5" s="1"/>
  <c r="CE401" i="5" a="1"/>
  <c r="CE401" i="5" s="1"/>
  <c r="CA401" i="5" a="1"/>
  <c r="CA401" i="5" s="1"/>
  <c r="AO401" i="5" s="1"/>
  <c r="BK401" i="5" a="1"/>
  <c r="BK401" i="5" s="1"/>
  <c r="BG401" i="5" a="1"/>
  <c r="BG401" i="5" s="1"/>
  <c r="BC401" i="5" a="1"/>
  <c r="BC401" i="5" s="1"/>
  <c r="AY401" i="5" a="1"/>
  <c r="AY401" i="5" s="1"/>
  <c r="AU401" i="5" a="1"/>
  <c r="AU401" i="5" s="1"/>
  <c r="A402" i="5"/>
  <c r="DH401" i="5" a="1"/>
  <c r="DH401" i="5" s="1"/>
  <c r="CK401" i="5" a="1"/>
  <c r="CK401" i="5" s="1"/>
  <c r="CB401" i="5" a="1"/>
  <c r="CB401" i="5" s="1"/>
  <c r="BB401" i="5" a="1"/>
  <c r="BB401" i="5" s="1"/>
  <c r="AS401" i="5" a="1"/>
  <c r="AS401" i="5" s="1"/>
  <c r="AK401" i="5" a="1"/>
  <c r="AK401" i="5" s="1"/>
  <c r="AB401" i="5" a="1"/>
  <c r="AB401" i="5" s="1"/>
  <c r="W401" i="5" a="1"/>
  <c r="W401" i="5" s="1"/>
  <c r="N401" i="5" a="1"/>
  <c r="N401" i="5" s="1"/>
  <c r="E401" i="5" a="1"/>
  <c r="E401" i="5" s="1"/>
  <c r="DG401" i="5" a="1"/>
  <c r="DG401" i="5" s="1"/>
  <c r="CJ401" i="5" a="1"/>
  <c r="CJ401" i="5" s="1"/>
  <c r="BJ401" i="5" a="1"/>
  <c r="BJ401" i="5" s="1"/>
  <c r="BA401" i="5" a="1"/>
  <c r="BA401" i="5" s="1"/>
  <c r="AJ401" i="5" a="1"/>
  <c r="AJ401" i="5" s="1"/>
  <c r="AE401" i="5" a="1"/>
  <c r="AE401" i="5" s="1"/>
  <c r="V401" i="5" a="1"/>
  <c r="V401" i="5" s="1"/>
  <c r="M401" i="5" a="1"/>
  <c r="M401" i="5" s="1"/>
  <c r="D401" i="5" a="1"/>
  <c r="D401" i="5" s="1"/>
  <c r="DL401" i="5" a="1"/>
  <c r="DL401" i="5" s="1"/>
  <c r="DF401" i="5" a="1"/>
  <c r="DF401" i="5" s="1"/>
  <c r="CL401" i="5" a="1"/>
  <c r="CL401" i="5" s="1"/>
  <c r="CF401" i="5" a="1"/>
  <c r="CF401" i="5" s="1"/>
  <c r="BH401" i="5" a="1"/>
  <c r="BH401" i="5" s="1"/>
  <c r="AL401" i="5" a="1"/>
  <c r="AL401" i="5" s="1"/>
  <c r="AF401" i="5" a="1"/>
  <c r="AF401" i="5" s="1"/>
  <c r="T401" i="5" a="1"/>
  <c r="T401" i="5" s="1"/>
  <c r="G401" i="5" a="1"/>
  <c r="G401" i="5" s="1"/>
  <c r="DK401" i="5" a="1"/>
  <c r="DK401" i="5" s="1"/>
  <c r="BQ401" i="5" a="1"/>
  <c r="BQ401" i="5" s="1"/>
  <c r="Y401" i="5" a="1"/>
  <c r="Y401" i="5" s="1"/>
  <c r="S401" i="5" a="1"/>
  <c r="S401" i="5" s="1"/>
  <c r="DJ401" i="5" a="1"/>
  <c r="DJ401" i="5" s="1"/>
  <c r="DD401" i="5" a="1"/>
  <c r="DD401" i="5" s="1"/>
  <c r="BL401" i="5" a="1"/>
  <c r="BL401" i="5" s="1"/>
  <c r="BE401" i="5" a="1"/>
  <c r="BE401" i="5" s="1"/>
  <c r="AI401" i="5" a="1"/>
  <c r="AI401" i="5" s="1"/>
  <c r="X401" i="5" a="1"/>
  <c r="X401" i="5" s="1"/>
  <c r="Q401" i="5" a="1"/>
  <c r="Q401" i="5" s="1"/>
  <c r="K401" i="5" a="1"/>
  <c r="K401" i="5" s="1"/>
  <c r="DC401" i="5" a="1"/>
  <c r="DC401" i="5" s="1"/>
  <c r="CC401" i="5" a="1"/>
  <c r="CC401" i="5" s="1"/>
  <c r="AC401" i="5" a="1"/>
  <c r="AC401" i="5" s="1"/>
  <c r="CH401" i="5" a="1"/>
  <c r="CH401" i="5" s="1"/>
  <c r="AX401" i="5" a="1"/>
  <c r="AX401" i="5" s="1"/>
  <c r="AH401" i="5" a="1"/>
  <c r="AH401" i="5" s="1"/>
  <c r="J401" i="5" a="1"/>
  <c r="J401" i="5" s="1"/>
  <c r="BI401" i="5" a="1"/>
  <c r="BI401" i="5" s="1"/>
  <c r="AW401" i="5" a="1"/>
  <c r="AW401" i="5" s="1"/>
  <c r="U401" i="5" a="1"/>
  <c r="U401" i="5" s="1"/>
  <c r="I401" i="5" a="1"/>
  <c r="I401" i="5" s="1"/>
  <c r="CG401" i="5" a="1"/>
  <c r="CG401" i="5" s="1"/>
  <c r="AV401" i="5" a="1"/>
  <c r="AV401" i="5" s="1"/>
  <c r="AG401" i="5" a="1"/>
  <c r="AG401" i="5" s="1"/>
  <c r="H401" i="5" a="1"/>
  <c r="H401" i="5" s="1"/>
  <c r="CD401" i="5" a="1"/>
  <c r="CD401" i="5" s="1"/>
  <c r="BF401" i="5" a="1"/>
  <c r="BF401" i="5" s="1"/>
  <c r="AT401" i="5" a="1"/>
  <c r="AT401" i="5" s="1"/>
  <c r="AD401" i="5" a="1"/>
  <c r="AD401" i="5" s="1"/>
  <c r="R401" i="5" a="1"/>
  <c r="R401" i="5" s="1"/>
  <c r="F401" i="5" a="1"/>
  <c r="F401" i="5" s="1"/>
  <c r="DB401" i="5" a="1"/>
  <c r="DB401" i="5" s="1"/>
  <c r="BD401" i="5" a="1"/>
  <c r="BD401" i="5" s="1"/>
  <c r="P401" i="5" a="1"/>
  <c r="P401" i="5" s="1"/>
  <c r="C401" i="5" a="1"/>
  <c r="C401" i="5" s="1"/>
  <c r="AA401" i="5" a="1"/>
  <c r="AA401" i="5" s="1"/>
  <c r="O401" i="5" a="1"/>
  <c r="O401" i="5" s="1"/>
  <c r="AZ401" i="5" a="1"/>
  <c r="AZ401" i="5" s="1"/>
  <c r="L401" i="5" a="1"/>
  <c r="L401" i="5" s="1"/>
  <c r="Z401" i="5" a="1"/>
  <c r="Z401" i="5" s="1"/>
  <c r="BR401" i="5" a="1"/>
  <c r="BR401" i="5" s="1"/>
  <c r="DK236" i="5" a="1"/>
  <c r="DK236" i="5" s="1"/>
  <c r="DG236" i="5" a="1"/>
  <c r="DG236" i="5" s="1"/>
  <c r="DC236" i="5" a="1"/>
  <c r="DC236" i="5" s="1"/>
  <c r="CK236" i="5" a="1"/>
  <c r="CK236" i="5" s="1"/>
  <c r="CG236" i="5" a="1"/>
  <c r="CG236" i="5" s="1"/>
  <c r="CC236" i="5" a="1"/>
  <c r="CC236" i="5" s="1"/>
  <c r="BQ236" i="5" a="1"/>
  <c r="BQ236" i="5" s="1"/>
  <c r="BI236" i="5" a="1"/>
  <c r="BI236" i="5" s="1"/>
  <c r="BE236" i="5" a="1"/>
  <c r="BE236" i="5" s="1"/>
  <c r="BA236" i="5" a="1"/>
  <c r="BA236" i="5" s="1"/>
  <c r="AW236" i="5" a="1"/>
  <c r="AW236" i="5" s="1"/>
  <c r="AS236" i="5" a="1"/>
  <c r="AS236" i="5" s="1"/>
  <c r="AK236" i="5" a="1"/>
  <c r="AK236" i="5" s="1"/>
  <c r="AG236" i="5" a="1"/>
  <c r="AG236" i="5" s="1"/>
  <c r="AC236" i="5" a="1"/>
  <c r="AC236" i="5" s="1"/>
  <c r="Y236" i="5" a="1"/>
  <c r="Y236" i="5" s="1"/>
  <c r="U236" i="5" a="1"/>
  <c r="U236" i="5" s="1"/>
  <c r="Q236" i="5" a="1"/>
  <c r="Q236" i="5" s="1"/>
  <c r="M236" i="5" a="1"/>
  <c r="M236" i="5" s="1"/>
  <c r="I236" i="5" a="1"/>
  <c r="I236" i="5" s="1"/>
  <c r="E236" i="5" a="1"/>
  <c r="E236" i="5" s="1"/>
  <c r="A237" i="5"/>
  <c r="AI236" i="5" a="1"/>
  <c r="AI236" i="5" s="1"/>
  <c r="AE236" i="5" a="1"/>
  <c r="AE236" i="5" s="1"/>
  <c r="AA236" i="5" a="1"/>
  <c r="AA236" i="5" s="1"/>
  <c r="W236" i="5" a="1"/>
  <c r="W236" i="5" s="1"/>
  <c r="S236" i="5" a="1"/>
  <c r="S236" i="5" s="1"/>
  <c r="O236" i="5" a="1"/>
  <c r="O236" i="5" s="1"/>
  <c r="K236" i="5" a="1"/>
  <c r="K236" i="5" s="1"/>
  <c r="DF236" i="5" a="1"/>
  <c r="DF236" i="5" s="1"/>
  <c r="CL236" i="5" a="1"/>
  <c r="CL236" i="5" s="1"/>
  <c r="BG236" i="5" a="1"/>
  <c r="BG236" i="5" s="1"/>
  <c r="AZ236" i="5" a="1"/>
  <c r="AZ236" i="5" s="1"/>
  <c r="AT236" i="5" a="1"/>
  <c r="AT236" i="5" s="1"/>
  <c r="X236" i="5" a="1"/>
  <c r="X236" i="5" s="1"/>
  <c r="R236" i="5" a="1"/>
  <c r="R236" i="5" s="1"/>
  <c r="F236" i="5" a="1"/>
  <c r="F236" i="5" s="1"/>
  <c r="DL236" i="5" a="1"/>
  <c r="DL236" i="5" s="1"/>
  <c r="CE236" i="5" a="1"/>
  <c r="CE236" i="5" s="1"/>
  <c r="BL236" i="5" a="1"/>
  <c r="BL236" i="5" s="1"/>
  <c r="BF236" i="5" a="1"/>
  <c r="BF236" i="5" s="1"/>
  <c r="AJ236" i="5" a="1"/>
  <c r="AJ236" i="5" s="1"/>
  <c r="AD236" i="5" a="1"/>
  <c r="AD236" i="5" s="1"/>
  <c r="DE236" i="5" a="1"/>
  <c r="DE236" i="5" s="1"/>
  <c r="CJ236" i="5" a="1"/>
  <c r="CJ236" i="5" s="1"/>
  <c r="CD236" i="5" a="1"/>
  <c r="CD236" i="5" s="1"/>
  <c r="AY236" i="5" a="1"/>
  <c r="AY236" i="5" s="1"/>
  <c r="P236" i="5" a="1"/>
  <c r="P236" i="5" s="1"/>
  <c r="J236" i="5" a="1"/>
  <c r="J236" i="5" s="1"/>
  <c r="D236" i="5" a="1"/>
  <c r="D236" i="5" s="1"/>
  <c r="DI236" i="5" a="1"/>
  <c r="DI236" i="5" s="1"/>
  <c r="DB236" i="5" a="1"/>
  <c r="DB236" i="5" s="1"/>
  <c r="CH236" i="5" a="1"/>
  <c r="CH236" i="5" s="1"/>
  <c r="BC236" i="5" a="1"/>
  <c r="BC236" i="5" s="1"/>
  <c r="AV236" i="5" a="1"/>
  <c r="AV236" i="5" s="1"/>
  <c r="T236" i="5" a="1"/>
  <c r="T236" i="5" s="1"/>
  <c r="N236" i="5" a="1"/>
  <c r="N236" i="5" s="1"/>
  <c r="DH236" i="5" a="1"/>
  <c r="DH236" i="5" s="1"/>
  <c r="CA236" i="5" a="1"/>
  <c r="CA236" i="5" s="1"/>
  <c r="AO236" i="5" s="1"/>
  <c r="BH236" i="5" a="1"/>
  <c r="BH236" i="5" s="1"/>
  <c r="BB236" i="5" a="1"/>
  <c r="BB236" i="5" s="1"/>
  <c r="AF236" i="5" a="1"/>
  <c r="AF236" i="5" s="1"/>
  <c r="Z236" i="5" a="1"/>
  <c r="Z236" i="5" s="1"/>
  <c r="G236" i="5" a="1"/>
  <c r="G236" i="5" s="1"/>
  <c r="DJ236" i="5" a="1"/>
  <c r="DJ236" i="5" s="1"/>
  <c r="CF236" i="5" a="1"/>
  <c r="CF236" i="5" s="1"/>
  <c r="V236" i="5" a="1"/>
  <c r="V236" i="5" s="1"/>
  <c r="AL236" i="5" a="1"/>
  <c r="AL236" i="5" s="1"/>
  <c r="CB236" i="5" a="1"/>
  <c r="CB236" i="5" s="1"/>
  <c r="AX236" i="5" a="1"/>
  <c r="AX236" i="5" s="1"/>
  <c r="C236" i="5" a="1"/>
  <c r="C236" i="5" s="1"/>
  <c r="BK236" i="5" a="1"/>
  <c r="BK236" i="5" s="1"/>
  <c r="AU236" i="5" a="1"/>
  <c r="AU236" i="5" s="1"/>
  <c r="DA236" i="5" a="1"/>
  <c r="DA236" i="5" s="1"/>
  <c r="BJ236" i="5" a="1"/>
  <c r="BJ236" i="5" s="1"/>
  <c r="AB236" i="5" a="1"/>
  <c r="AB236" i="5" s="1"/>
  <c r="L236" i="5" a="1"/>
  <c r="L236" i="5" s="1"/>
  <c r="BD236" i="5" a="1"/>
  <c r="BD236" i="5" s="1"/>
  <c r="H236" i="5" a="1"/>
  <c r="H236" i="5" s="1"/>
  <c r="DD236" i="5" a="1"/>
  <c r="DD236" i="5" s="1"/>
  <c r="CI236" i="5" a="1"/>
  <c r="CI236" i="5" s="1"/>
  <c r="AH236" i="5" a="1"/>
  <c r="AH236" i="5" s="1"/>
  <c r="BR236" i="5" a="1"/>
  <c r="BR236" i="5" s="1"/>
  <c r="DL473" i="5" a="1"/>
  <c r="DL473" i="5" s="1"/>
  <c r="DH473" i="5" a="1"/>
  <c r="DH473" i="5" s="1"/>
  <c r="DD473" i="5" a="1"/>
  <c r="DD473" i="5" s="1"/>
  <c r="CL473" i="5" a="1"/>
  <c r="CL473" i="5" s="1"/>
  <c r="CH473" i="5" a="1"/>
  <c r="CH473" i="5" s="1"/>
  <c r="CD473" i="5" a="1"/>
  <c r="CD473" i="5" s="1"/>
  <c r="BR473" i="5" a="1"/>
  <c r="BR473" i="5" s="1"/>
  <c r="BJ473" i="5" a="1"/>
  <c r="BJ473" i="5" s="1"/>
  <c r="BF473" i="5" a="1"/>
  <c r="BF473" i="5" s="1"/>
  <c r="BB473" i="5" a="1"/>
  <c r="BB473" i="5" s="1"/>
  <c r="AX473" i="5" a="1"/>
  <c r="AX473" i="5" s="1"/>
  <c r="AT473" i="5" a="1"/>
  <c r="AT473" i="5" s="1"/>
  <c r="DK473" i="5" a="1"/>
  <c r="DK473" i="5" s="1"/>
  <c r="DG473" i="5" a="1"/>
  <c r="DG473" i="5" s="1"/>
  <c r="DC473" i="5" a="1"/>
  <c r="DC473" i="5" s="1"/>
  <c r="CK473" i="5" a="1"/>
  <c r="CK473" i="5" s="1"/>
  <c r="CG473" i="5" a="1"/>
  <c r="CG473" i="5" s="1"/>
  <c r="CC473" i="5" a="1"/>
  <c r="CC473" i="5" s="1"/>
  <c r="BQ473" i="5" a="1"/>
  <c r="BQ473" i="5" s="1"/>
  <c r="BI473" i="5" a="1"/>
  <c r="BI473" i="5" s="1"/>
  <c r="BE473" i="5" a="1"/>
  <c r="BE473" i="5" s="1"/>
  <c r="BA473" i="5" a="1"/>
  <c r="BA473" i="5" s="1"/>
  <c r="AW473" i="5" a="1"/>
  <c r="AW473" i="5" s="1"/>
  <c r="AS473" i="5" a="1"/>
  <c r="AS473" i="5" s="1"/>
  <c r="AK473" i="5" a="1"/>
  <c r="AK473" i="5" s="1"/>
  <c r="AG473" i="5" a="1"/>
  <c r="AG473" i="5" s="1"/>
  <c r="AC473" i="5" a="1"/>
  <c r="AC473" i="5" s="1"/>
  <c r="Y473" i="5" a="1"/>
  <c r="Y473" i="5" s="1"/>
  <c r="U473" i="5" a="1"/>
  <c r="U473" i="5" s="1"/>
  <c r="Q473" i="5" a="1"/>
  <c r="Q473" i="5" s="1"/>
  <c r="M473" i="5" a="1"/>
  <c r="M473" i="5" s="1"/>
  <c r="I473" i="5" a="1"/>
  <c r="I473" i="5" s="1"/>
  <c r="E473" i="5" a="1"/>
  <c r="E473" i="5" s="1"/>
  <c r="DJ473" i="5" a="1"/>
  <c r="DJ473" i="5" s="1"/>
  <c r="DF473" i="5" a="1"/>
  <c r="DF473" i="5" s="1"/>
  <c r="DB473" i="5" a="1"/>
  <c r="DB473" i="5" s="1"/>
  <c r="CJ473" i="5" a="1"/>
  <c r="CJ473" i="5" s="1"/>
  <c r="CF473" i="5" a="1"/>
  <c r="CF473" i="5" s="1"/>
  <c r="CB473" i="5" a="1"/>
  <c r="CB473" i="5" s="1"/>
  <c r="BL473" i="5" a="1"/>
  <c r="BL473" i="5" s="1"/>
  <c r="BH473" i="5" a="1"/>
  <c r="BH473" i="5" s="1"/>
  <c r="BD473" i="5" a="1"/>
  <c r="BD473" i="5" s="1"/>
  <c r="AZ473" i="5" a="1"/>
  <c r="AZ473" i="5" s="1"/>
  <c r="AV473" i="5" a="1"/>
  <c r="AV473" i="5" s="1"/>
  <c r="AJ473" i="5" a="1"/>
  <c r="AJ473" i="5" s="1"/>
  <c r="AF473" i="5" a="1"/>
  <c r="AF473" i="5" s="1"/>
  <c r="AB473" i="5" a="1"/>
  <c r="AB473" i="5" s="1"/>
  <c r="X473" i="5" a="1"/>
  <c r="X473" i="5" s="1"/>
  <c r="T473" i="5" a="1"/>
  <c r="T473" i="5" s="1"/>
  <c r="P473" i="5" a="1"/>
  <c r="P473" i="5" s="1"/>
  <c r="L473" i="5" a="1"/>
  <c r="L473" i="5" s="1"/>
  <c r="H473" i="5" a="1"/>
  <c r="H473" i="5" s="1"/>
  <c r="D473" i="5" a="1"/>
  <c r="D473" i="5" s="1"/>
  <c r="DI473" i="5" a="1"/>
  <c r="DI473" i="5" s="1"/>
  <c r="DE473" i="5" a="1"/>
  <c r="DE473" i="5" s="1"/>
  <c r="DA473" i="5" a="1"/>
  <c r="DA473" i="5" s="1"/>
  <c r="CI473" i="5" a="1"/>
  <c r="CI473" i="5" s="1"/>
  <c r="CE473" i="5" a="1"/>
  <c r="CE473" i="5" s="1"/>
  <c r="CA473" i="5" a="1"/>
  <c r="CA473" i="5" s="1"/>
  <c r="AO473" i="5" s="1"/>
  <c r="BK473" i="5" a="1"/>
  <c r="BK473" i="5" s="1"/>
  <c r="BG473" i="5" a="1"/>
  <c r="BG473" i="5" s="1"/>
  <c r="BC473" i="5" a="1"/>
  <c r="BC473" i="5" s="1"/>
  <c r="AY473" i="5" a="1"/>
  <c r="AY473" i="5" s="1"/>
  <c r="AU473" i="5" a="1"/>
  <c r="AU473" i="5" s="1"/>
  <c r="AE473" i="5" a="1"/>
  <c r="AE473" i="5" s="1"/>
  <c r="O473" i="5" a="1"/>
  <c r="O473" i="5" s="1"/>
  <c r="AD473" i="5" a="1"/>
  <c r="AD473" i="5" s="1"/>
  <c r="N473" i="5" a="1"/>
  <c r="N473" i="5" s="1"/>
  <c r="A474" i="5"/>
  <c r="AA473" i="5" a="1"/>
  <c r="AA473" i="5" s="1"/>
  <c r="K473" i="5" a="1"/>
  <c r="K473" i="5" s="1"/>
  <c r="Z473" i="5" a="1"/>
  <c r="Z473" i="5" s="1"/>
  <c r="J473" i="5" a="1"/>
  <c r="J473" i="5" s="1"/>
  <c r="W473" i="5" a="1"/>
  <c r="W473" i="5" s="1"/>
  <c r="G473" i="5" a="1"/>
  <c r="G473" i="5" s="1"/>
  <c r="AL473" i="5" a="1"/>
  <c r="AL473" i="5" s="1"/>
  <c r="V473" i="5" a="1"/>
  <c r="V473" i="5" s="1"/>
  <c r="F473" i="5" a="1"/>
  <c r="F473" i="5" s="1"/>
  <c r="AI473" i="5" a="1"/>
  <c r="AI473" i="5" s="1"/>
  <c r="S473" i="5" a="1"/>
  <c r="S473" i="5" s="1"/>
  <c r="C473" i="5" a="1"/>
  <c r="C473" i="5" s="1"/>
  <c r="AH473" i="5" a="1"/>
  <c r="AH473" i="5" s="1"/>
  <c r="R473" i="5" a="1"/>
  <c r="R473" i="5" s="1"/>
  <c r="DK474" i="5" l="1" a="1"/>
  <c r="DK474" i="5" s="1"/>
  <c r="DG474" i="5" a="1"/>
  <c r="DG474" i="5" s="1"/>
  <c r="DC474" i="5" a="1"/>
  <c r="DC474" i="5" s="1"/>
  <c r="CK474" i="5" a="1"/>
  <c r="CK474" i="5" s="1"/>
  <c r="CG474" i="5" a="1"/>
  <c r="CG474" i="5" s="1"/>
  <c r="CC474" i="5" a="1"/>
  <c r="CC474" i="5" s="1"/>
  <c r="BQ474" i="5" a="1"/>
  <c r="BQ474" i="5" s="1"/>
  <c r="BI474" i="5" a="1"/>
  <c r="BI474" i="5" s="1"/>
  <c r="BE474" i="5" a="1"/>
  <c r="BE474" i="5" s="1"/>
  <c r="BA474" i="5" a="1"/>
  <c r="BA474" i="5" s="1"/>
  <c r="AW474" i="5" a="1"/>
  <c r="AW474" i="5" s="1"/>
  <c r="AS474" i="5" a="1"/>
  <c r="AS474" i="5" s="1"/>
  <c r="DJ474" i="5" a="1"/>
  <c r="DJ474" i="5" s="1"/>
  <c r="DF474" i="5" a="1"/>
  <c r="DF474" i="5" s="1"/>
  <c r="DB474" i="5" a="1"/>
  <c r="DB474" i="5" s="1"/>
  <c r="CJ474" i="5" a="1"/>
  <c r="CJ474" i="5" s="1"/>
  <c r="CF474" i="5" a="1"/>
  <c r="CF474" i="5" s="1"/>
  <c r="CB474" i="5" a="1"/>
  <c r="CB474" i="5" s="1"/>
  <c r="BL474" i="5" a="1"/>
  <c r="BL474" i="5" s="1"/>
  <c r="BH474" i="5" a="1"/>
  <c r="BH474" i="5" s="1"/>
  <c r="BD474" i="5" a="1"/>
  <c r="BD474" i="5" s="1"/>
  <c r="AZ474" i="5" a="1"/>
  <c r="AZ474" i="5" s="1"/>
  <c r="AV474" i="5" a="1"/>
  <c r="AV474" i="5" s="1"/>
  <c r="AJ474" i="5" a="1"/>
  <c r="AJ474" i="5" s="1"/>
  <c r="AF474" i="5" a="1"/>
  <c r="AF474" i="5" s="1"/>
  <c r="AB474" i="5" a="1"/>
  <c r="AB474" i="5" s="1"/>
  <c r="X474" i="5" a="1"/>
  <c r="X474" i="5" s="1"/>
  <c r="T474" i="5" a="1"/>
  <c r="T474" i="5" s="1"/>
  <c r="P474" i="5" a="1"/>
  <c r="P474" i="5" s="1"/>
  <c r="L474" i="5" a="1"/>
  <c r="L474" i="5" s="1"/>
  <c r="H474" i="5" a="1"/>
  <c r="H474" i="5" s="1"/>
  <c r="D474" i="5" a="1"/>
  <c r="D474" i="5" s="1"/>
  <c r="DI474" i="5" a="1"/>
  <c r="DI474" i="5" s="1"/>
  <c r="DE474" i="5" a="1"/>
  <c r="DE474" i="5" s="1"/>
  <c r="DA474" i="5" a="1"/>
  <c r="DA474" i="5" s="1"/>
  <c r="CI474" i="5" a="1"/>
  <c r="CI474" i="5" s="1"/>
  <c r="CE474" i="5" a="1"/>
  <c r="CE474" i="5" s="1"/>
  <c r="CA474" i="5" a="1"/>
  <c r="CA474" i="5" s="1"/>
  <c r="AO474" i="5" s="1"/>
  <c r="BK474" i="5" a="1"/>
  <c r="BK474" i="5" s="1"/>
  <c r="BG474" i="5" a="1"/>
  <c r="BG474" i="5" s="1"/>
  <c r="BC474" i="5" a="1"/>
  <c r="BC474" i="5" s="1"/>
  <c r="AY474" i="5" a="1"/>
  <c r="AY474" i="5" s="1"/>
  <c r="AU474" i="5" a="1"/>
  <c r="AU474" i="5" s="1"/>
  <c r="A475" i="5"/>
  <c r="AI474" i="5" a="1"/>
  <c r="AI474" i="5" s="1"/>
  <c r="AE474" i="5" a="1"/>
  <c r="AE474" i="5" s="1"/>
  <c r="AA474" i="5" a="1"/>
  <c r="AA474" i="5" s="1"/>
  <c r="W474" i="5" a="1"/>
  <c r="W474" i="5" s="1"/>
  <c r="S474" i="5" a="1"/>
  <c r="S474" i="5" s="1"/>
  <c r="O474" i="5" a="1"/>
  <c r="O474" i="5" s="1"/>
  <c r="K474" i="5" a="1"/>
  <c r="K474" i="5" s="1"/>
  <c r="G474" i="5" a="1"/>
  <c r="G474" i="5" s="1"/>
  <c r="C474" i="5" a="1"/>
  <c r="C474" i="5" s="1"/>
  <c r="DL474" i="5" a="1"/>
  <c r="DL474" i="5" s="1"/>
  <c r="DH474" i="5" a="1"/>
  <c r="DH474" i="5" s="1"/>
  <c r="DD474" i="5" a="1"/>
  <c r="DD474" i="5" s="1"/>
  <c r="CL474" i="5" a="1"/>
  <c r="CL474" i="5" s="1"/>
  <c r="CH474" i="5" a="1"/>
  <c r="CH474" i="5" s="1"/>
  <c r="CD474" i="5" a="1"/>
  <c r="CD474" i="5" s="1"/>
  <c r="BR474" i="5" a="1"/>
  <c r="BR474" i="5" s="1"/>
  <c r="BJ474" i="5" a="1"/>
  <c r="BJ474" i="5" s="1"/>
  <c r="BF474" i="5" a="1"/>
  <c r="BF474" i="5" s="1"/>
  <c r="BB474" i="5" a="1"/>
  <c r="BB474" i="5" s="1"/>
  <c r="AX474" i="5" a="1"/>
  <c r="AX474" i="5" s="1"/>
  <c r="AT474" i="5" a="1"/>
  <c r="AT474" i="5" s="1"/>
  <c r="AL474" i="5" a="1"/>
  <c r="AL474" i="5" s="1"/>
  <c r="V474" i="5" a="1"/>
  <c r="V474" i="5" s="1"/>
  <c r="F474" i="5" a="1"/>
  <c r="F474" i="5" s="1"/>
  <c r="AK474" i="5" a="1"/>
  <c r="AK474" i="5" s="1"/>
  <c r="U474" i="5" a="1"/>
  <c r="U474" i="5" s="1"/>
  <c r="E474" i="5" a="1"/>
  <c r="E474" i="5" s="1"/>
  <c r="AH474" i="5" a="1"/>
  <c r="AH474" i="5" s="1"/>
  <c r="R474" i="5" a="1"/>
  <c r="R474" i="5" s="1"/>
  <c r="AG474" i="5" a="1"/>
  <c r="AG474" i="5" s="1"/>
  <c r="Q474" i="5" a="1"/>
  <c r="Q474" i="5" s="1"/>
  <c r="AD474" i="5" a="1"/>
  <c r="AD474" i="5" s="1"/>
  <c r="N474" i="5" a="1"/>
  <c r="N474" i="5" s="1"/>
  <c r="AC474" i="5" a="1"/>
  <c r="AC474" i="5" s="1"/>
  <c r="M474" i="5" a="1"/>
  <c r="M474" i="5" s="1"/>
  <c r="Z474" i="5" a="1"/>
  <c r="Z474" i="5" s="1"/>
  <c r="J474" i="5" a="1"/>
  <c r="J474" i="5" s="1"/>
  <c r="Y474" i="5" a="1"/>
  <c r="Y474" i="5" s="1"/>
  <c r="I474" i="5" a="1"/>
  <c r="I474" i="5" s="1"/>
  <c r="DJ237" i="5" a="1"/>
  <c r="DJ237" i="5" s="1"/>
  <c r="DF237" i="5" a="1"/>
  <c r="DF237" i="5" s="1"/>
  <c r="DB237" i="5" a="1"/>
  <c r="DB237" i="5" s="1"/>
  <c r="CJ237" i="5" a="1"/>
  <c r="CJ237" i="5" s="1"/>
  <c r="CF237" i="5" a="1"/>
  <c r="CF237" i="5" s="1"/>
  <c r="CB237" i="5" a="1"/>
  <c r="CB237" i="5" s="1"/>
  <c r="BL237" i="5" a="1"/>
  <c r="BL237" i="5" s="1"/>
  <c r="BH237" i="5" a="1"/>
  <c r="BH237" i="5" s="1"/>
  <c r="BD237" i="5" a="1"/>
  <c r="BD237" i="5" s="1"/>
  <c r="AZ237" i="5" a="1"/>
  <c r="AZ237" i="5" s="1"/>
  <c r="AV237" i="5" a="1"/>
  <c r="AV237" i="5" s="1"/>
  <c r="AJ237" i="5" a="1"/>
  <c r="AJ237" i="5" s="1"/>
  <c r="AF237" i="5" a="1"/>
  <c r="AF237" i="5" s="1"/>
  <c r="AB237" i="5" a="1"/>
  <c r="AB237" i="5" s="1"/>
  <c r="X237" i="5" a="1"/>
  <c r="X237" i="5" s="1"/>
  <c r="T237" i="5" a="1"/>
  <c r="T237" i="5" s="1"/>
  <c r="P237" i="5" a="1"/>
  <c r="P237" i="5" s="1"/>
  <c r="L237" i="5" a="1"/>
  <c r="L237" i="5" s="1"/>
  <c r="H237" i="5" a="1"/>
  <c r="H237" i="5" s="1"/>
  <c r="D237" i="5" a="1"/>
  <c r="D237" i="5" s="1"/>
  <c r="AL237" i="5" a="1"/>
  <c r="AL237" i="5" s="1"/>
  <c r="AH237" i="5" a="1"/>
  <c r="AH237" i="5" s="1"/>
  <c r="AD237" i="5" a="1"/>
  <c r="AD237" i="5" s="1"/>
  <c r="Z237" i="5" a="1"/>
  <c r="Z237" i="5" s="1"/>
  <c r="V237" i="5" a="1"/>
  <c r="V237" i="5" s="1"/>
  <c r="R237" i="5" a="1"/>
  <c r="R237" i="5" s="1"/>
  <c r="N237" i="5" a="1"/>
  <c r="N237" i="5" s="1"/>
  <c r="J237" i="5" a="1"/>
  <c r="J237" i="5" s="1"/>
  <c r="F237" i="5" a="1"/>
  <c r="F237" i="5" s="1"/>
  <c r="DD237" i="5" a="1"/>
  <c r="DD237" i="5" s="1"/>
  <c r="CI237" i="5" a="1"/>
  <c r="CI237" i="5" s="1"/>
  <c r="CC237" i="5" a="1"/>
  <c r="CC237" i="5" s="1"/>
  <c r="AX237" i="5" a="1"/>
  <c r="AX237" i="5" s="1"/>
  <c r="O237" i="5" a="1"/>
  <c r="O237" i="5" s="1"/>
  <c r="I237" i="5" a="1"/>
  <c r="I237" i="5" s="1"/>
  <c r="DI237" i="5" a="1"/>
  <c r="DI237" i="5" s="1"/>
  <c r="DC237" i="5" a="1"/>
  <c r="DC237" i="5" s="1"/>
  <c r="BJ237" i="5" a="1"/>
  <c r="BJ237" i="5" s="1"/>
  <c r="BC237" i="5" a="1"/>
  <c r="BC237" i="5" s="1"/>
  <c r="AW237" i="5" a="1"/>
  <c r="AW237" i="5" s="1"/>
  <c r="AA237" i="5" a="1"/>
  <c r="AA237" i="5" s="1"/>
  <c r="U237" i="5" a="1"/>
  <c r="U237" i="5" s="1"/>
  <c r="CH237" i="5" a="1"/>
  <c r="CH237" i="5" s="1"/>
  <c r="CA237" i="5" a="1"/>
  <c r="CA237" i="5" s="1"/>
  <c r="AO237" i="5" s="1"/>
  <c r="BI237" i="5" a="1"/>
  <c r="BI237" i="5" s="1"/>
  <c r="AG237" i="5" a="1"/>
  <c r="AG237" i="5" s="1"/>
  <c r="G237" i="5" a="1"/>
  <c r="G237" i="5" s="1"/>
  <c r="A238" i="5"/>
  <c r="CL237" i="5" a="1"/>
  <c r="CL237" i="5" s="1"/>
  <c r="CE237" i="5" a="1"/>
  <c r="CE237" i="5" s="1"/>
  <c r="BQ237" i="5" a="1"/>
  <c r="BQ237" i="5" s="1"/>
  <c r="AT237" i="5" a="1"/>
  <c r="AT237" i="5" s="1"/>
  <c r="AK237" i="5" a="1"/>
  <c r="AK237" i="5" s="1"/>
  <c r="K237" i="5" a="1"/>
  <c r="K237" i="5" s="1"/>
  <c r="E237" i="5" a="1"/>
  <c r="E237" i="5" s="1"/>
  <c r="DL237" i="5" a="1"/>
  <c r="DL237" i="5" s="1"/>
  <c r="DE237" i="5" a="1"/>
  <c r="DE237" i="5" s="1"/>
  <c r="CK237" i="5" a="1"/>
  <c r="CK237" i="5" s="1"/>
  <c r="BF237" i="5" a="1"/>
  <c r="BF237" i="5" s="1"/>
  <c r="AY237" i="5" a="1"/>
  <c r="AY237" i="5" s="1"/>
  <c r="AS237" i="5" a="1"/>
  <c r="AS237" i="5" s="1"/>
  <c r="W237" i="5" a="1"/>
  <c r="W237" i="5" s="1"/>
  <c r="Q237" i="5" a="1"/>
  <c r="Q237" i="5" s="1"/>
  <c r="BR237" i="5" a="1"/>
  <c r="BR237" i="5" s="1"/>
  <c r="AU237" i="5" a="1"/>
  <c r="AU237" i="5" s="1"/>
  <c r="AI237" i="5" a="1"/>
  <c r="AI237" i="5" s="1"/>
  <c r="DA237" i="5" a="1"/>
  <c r="DA237" i="5" s="1"/>
  <c r="BK237" i="5" a="1"/>
  <c r="BK237" i="5" s="1"/>
  <c r="AE237" i="5" a="1"/>
  <c r="AE237" i="5" s="1"/>
  <c r="M237" i="5" a="1"/>
  <c r="M237" i="5" s="1"/>
  <c r="CG237" i="5" a="1"/>
  <c r="CG237" i="5" s="1"/>
  <c r="BE237" i="5" a="1"/>
  <c r="BE237" i="5" s="1"/>
  <c r="DK237" i="5" a="1"/>
  <c r="DK237" i="5" s="1"/>
  <c r="BB237" i="5" a="1"/>
  <c r="BB237" i="5" s="1"/>
  <c r="Y237" i="5" a="1"/>
  <c r="Y237" i="5" s="1"/>
  <c r="DH237" i="5" a="1"/>
  <c r="DH237" i="5" s="1"/>
  <c r="CD237" i="5" a="1"/>
  <c r="CD237" i="5" s="1"/>
  <c r="BA237" i="5" a="1"/>
  <c r="BA237" i="5" s="1"/>
  <c r="AC237" i="5" a="1"/>
  <c r="AC237" i="5" s="1"/>
  <c r="BG237" i="5" a="1"/>
  <c r="BG237" i="5" s="1"/>
  <c r="S237" i="5" a="1"/>
  <c r="S237" i="5" s="1"/>
  <c r="C237" i="5" a="1"/>
  <c r="C237" i="5" s="1"/>
  <c r="DG237" i="5" a="1"/>
  <c r="DG237" i="5" s="1"/>
  <c r="DL402" i="5" a="1"/>
  <c r="DL402" i="5" s="1"/>
  <c r="DH402" i="5" a="1"/>
  <c r="DH402" i="5" s="1"/>
  <c r="DD402" i="5" a="1"/>
  <c r="DD402" i="5" s="1"/>
  <c r="CL402" i="5" a="1"/>
  <c r="CL402" i="5" s="1"/>
  <c r="CH402" i="5" a="1"/>
  <c r="CH402" i="5" s="1"/>
  <c r="CD402" i="5" a="1"/>
  <c r="CD402" i="5" s="1"/>
  <c r="BR402" i="5" a="1"/>
  <c r="BR402" i="5" s="1"/>
  <c r="BJ402" i="5" a="1"/>
  <c r="BJ402" i="5" s="1"/>
  <c r="BF402" i="5" a="1"/>
  <c r="BF402" i="5" s="1"/>
  <c r="BB402" i="5" a="1"/>
  <c r="BB402" i="5" s="1"/>
  <c r="AX402" i="5" a="1"/>
  <c r="AX402" i="5" s="1"/>
  <c r="AT402" i="5" a="1"/>
  <c r="AT402" i="5" s="1"/>
  <c r="DJ402" i="5" a="1"/>
  <c r="DJ402" i="5" s="1"/>
  <c r="DA402" i="5" a="1"/>
  <c r="DA402" i="5" s="1"/>
  <c r="BQ402" i="5" a="1"/>
  <c r="BQ402" i="5" s="1"/>
  <c r="BD402" i="5" a="1"/>
  <c r="BD402" i="5" s="1"/>
  <c r="AU402" i="5" a="1"/>
  <c r="AU402" i="5" s="1"/>
  <c r="AH402" i="5" a="1"/>
  <c r="AH402" i="5" s="1"/>
  <c r="Y402" i="5" a="1"/>
  <c r="Y402" i="5" s="1"/>
  <c r="P402" i="5" a="1"/>
  <c r="P402" i="5" s="1"/>
  <c r="G402" i="5" a="1"/>
  <c r="G402" i="5" s="1"/>
  <c r="DI402" i="5" a="1"/>
  <c r="DI402" i="5" s="1"/>
  <c r="CG402" i="5" a="1"/>
  <c r="CG402" i="5" s="1"/>
  <c r="BL402" i="5" a="1"/>
  <c r="BL402" i="5" s="1"/>
  <c r="BC402" i="5" a="1"/>
  <c r="BC402" i="5" s="1"/>
  <c r="AG402" i="5" a="1"/>
  <c r="AG402" i="5" s="1"/>
  <c r="X402" i="5" a="1"/>
  <c r="X402" i="5" s="1"/>
  <c r="O402" i="5" a="1"/>
  <c r="O402" i="5" s="1"/>
  <c r="J402" i="5" a="1"/>
  <c r="J402" i="5" s="1"/>
  <c r="DF402" i="5" a="1"/>
  <c r="DF402" i="5" s="1"/>
  <c r="CK402" i="5" a="1"/>
  <c r="CK402" i="5" s="1"/>
  <c r="BG402" i="5" a="1"/>
  <c r="BG402" i="5" s="1"/>
  <c r="BA402" i="5" a="1"/>
  <c r="BA402" i="5" s="1"/>
  <c r="AL402" i="5" a="1"/>
  <c r="AL402" i="5" s="1"/>
  <c r="AF402" i="5" a="1"/>
  <c r="AF402" i="5" s="1"/>
  <c r="Z402" i="5" a="1"/>
  <c r="Z402" i="5" s="1"/>
  <c r="T402" i="5" a="1"/>
  <c r="T402" i="5" s="1"/>
  <c r="H402" i="5" a="1"/>
  <c r="H402" i="5" s="1"/>
  <c r="DK402" i="5" a="1"/>
  <c r="DK402" i="5" s="1"/>
  <c r="DE402" i="5" a="1"/>
  <c r="DE402" i="5" s="1"/>
  <c r="CE402" i="5" a="1"/>
  <c r="CE402" i="5" s="1"/>
  <c r="AK402" i="5" a="1"/>
  <c r="AK402" i="5" s="1"/>
  <c r="S402" i="5" a="1"/>
  <c r="S402" i="5" s="1"/>
  <c r="M402" i="5" a="1"/>
  <c r="M402" i="5" s="1"/>
  <c r="DC402" i="5" a="1"/>
  <c r="DC402" i="5" s="1"/>
  <c r="CC402" i="5" a="1"/>
  <c r="CC402" i="5" s="1"/>
  <c r="BK402" i="5" a="1"/>
  <c r="BK402" i="5" s="1"/>
  <c r="BE402" i="5" a="1"/>
  <c r="BE402" i="5" s="1"/>
  <c r="AY402" i="5" a="1"/>
  <c r="AY402" i="5" s="1"/>
  <c r="AJ402" i="5" a="1"/>
  <c r="AJ402" i="5" s="1"/>
  <c r="AD402" i="5" a="1"/>
  <c r="AD402" i="5" s="1"/>
  <c r="L402" i="5" a="1"/>
  <c r="L402" i="5" s="1"/>
  <c r="E402" i="5" a="1"/>
  <c r="E402" i="5" s="1"/>
  <c r="CI402" i="5" a="1"/>
  <c r="CI402" i="5" s="1"/>
  <c r="CB402" i="5" a="1"/>
  <c r="CB402" i="5" s="1"/>
  <c r="AC402" i="5" a="1"/>
  <c r="AC402" i="5" s="1"/>
  <c r="W402" i="5" a="1"/>
  <c r="W402" i="5" s="1"/>
  <c r="Q402" i="5" a="1"/>
  <c r="Q402" i="5" s="1"/>
  <c r="K402" i="5" a="1"/>
  <c r="K402" i="5" s="1"/>
  <c r="AW402" i="5" a="1"/>
  <c r="AW402" i="5" s="1"/>
  <c r="AI402" i="5" a="1"/>
  <c r="AI402" i="5" s="1"/>
  <c r="V402" i="5" a="1"/>
  <c r="V402" i="5" s="1"/>
  <c r="DG402" i="5" a="1"/>
  <c r="DG402" i="5" s="1"/>
  <c r="BI402" i="5" a="1"/>
  <c r="BI402" i="5" s="1"/>
  <c r="I402" i="5" a="1"/>
  <c r="I402" i="5" s="1"/>
  <c r="CF402" i="5" a="1"/>
  <c r="CF402" i="5" s="1"/>
  <c r="BH402" i="5" a="1"/>
  <c r="BH402" i="5" s="1"/>
  <c r="AV402" i="5" a="1"/>
  <c r="AV402" i="5" s="1"/>
  <c r="U402" i="5" a="1"/>
  <c r="U402" i="5" s="1"/>
  <c r="AS402" i="5" a="1"/>
  <c r="AS402" i="5" s="1"/>
  <c r="AE402" i="5" a="1"/>
  <c r="AE402" i="5" s="1"/>
  <c r="R402" i="5" a="1"/>
  <c r="R402" i="5" s="1"/>
  <c r="F402" i="5" a="1"/>
  <c r="F402" i="5" s="1"/>
  <c r="DB402" i="5" a="1"/>
  <c r="DB402" i="5" s="1"/>
  <c r="AB402" i="5" a="1"/>
  <c r="AB402" i="5" s="1"/>
  <c r="D402" i="5" a="1"/>
  <c r="D402" i="5" s="1"/>
  <c r="CA402" i="5" a="1"/>
  <c r="CA402" i="5" s="1"/>
  <c r="AO402" i="5" s="1"/>
  <c r="CJ402" i="5" a="1"/>
  <c r="CJ402" i="5" s="1"/>
  <c r="AZ402" i="5" a="1"/>
  <c r="AZ402" i="5" s="1"/>
  <c r="AA402" i="5" a="1"/>
  <c r="AA402" i="5" s="1"/>
  <c r="N402" i="5" a="1"/>
  <c r="N402" i="5" s="1"/>
  <c r="A403" i="5"/>
  <c r="C402" i="5" a="1"/>
  <c r="C402" i="5" s="1"/>
  <c r="AK59" i="5" a="1"/>
  <c r="AK59" i="5" s="1"/>
  <c r="AG59" i="5" a="1"/>
  <c r="AG59" i="5" s="1"/>
  <c r="AC59" i="5" a="1"/>
  <c r="AC59" i="5" s="1"/>
  <c r="Y59" i="5" a="1"/>
  <c r="Y59" i="5" s="1"/>
  <c r="U59" i="5" a="1"/>
  <c r="U59" i="5" s="1"/>
  <c r="Q59" i="5" a="1"/>
  <c r="Q59" i="5" s="1"/>
  <c r="M59" i="5" a="1"/>
  <c r="M59" i="5" s="1"/>
  <c r="I59" i="5" a="1"/>
  <c r="I59" i="5" s="1"/>
  <c r="E59" i="5" a="1"/>
  <c r="E59" i="5" s="1"/>
  <c r="DG59" i="5" a="1"/>
  <c r="DG59" i="5" s="1"/>
  <c r="DB59" i="5" a="1"/>
  <c r="DB59" i="5" s="1"/>
  <c r="CE59" i="5" a="1"/>
  <c r="CE59" i="5" s="1"/>
  <c r="BJ59" i="5" a="1"/>
  <c r="BJ59" i="5" s="1"/>
  <c r="BA59" i="5" a="1"/>
  <c r="BA59" i="5" s="1"/>
  <c r="AV59" i="5" a="1"/>
  <c r="AV59" i="5" s="1"/>
  <c r="AE59" i="5" a="1"/>
  <c r="AE59" i="5" s="1"/>
  <c r="V59" i="5" a="1"/>
  <c r="V59" i="5" s="1"/>
  <c r="H59" i="5" a="1"/>
  <c r="H59" i="5" s="1"/>
  <c r="DI59" i="5" a="1"/>
  <c r="DI59" i="5" s="1"/>
  <c r="DD59" i="5" a="1"/>
  <c r="DD59" i="5" s="1"/>
  <c r="CK59" i="5" a="1"/>
  <c r="CK59" i="5" s="1"/>
  <c r="BR59" i="5" a="1"/>
  <c r="BR59" i="5" s="1"/>
  <c r="BI59" i="5" a="1"/>
  <c r="BI59" i="5" s="1"/>
  <c r="AF59" i="5" a="1"/>
  <c r="AF59" i="5" s="1"/>
  <c r="AA59" i="5" a="1"/>
  <c r="AA59" i="5" s="1"/>
  <c r="P59" i="5" a="1"/>
  <c r="P59" i="5" s="1"/>
  <c r="K59" i="5" a="1"/>
  <c r="K59" i="5" s="1"/>
  <c r="F59" i="5" a="1"/>
  <c r="F59" i="5" s="1"/>
  <c r="DH59" i="5" a="1"/>
  <c r="DH59" i="5" s="1"/>
  <c r="DC59" i="5" a="1"/>
  <c r="DC59" i="5" s="1"/>
  <c r="CI59" i="5" a="1"/>
  <c r="CI59" i="5" s="1"/>
  <c r="CD59" i="5" a="1"/>
  <c r="CD59" i="5" s="1"/>
  <c r="BQ59" i="5" a="1"/>
  <c r="BQ59" i="5" s="1"/>
  <c r="AJ59" i="5" a="1"/>
  <c r="AJ59" i="5" s="1"/>
  <c r="T59" i="5" a="1"/>
  <c r="T59" i="5" s="1"/>
  <c r="O59" i="5" a="1"/>
  <c r="O59" i="5" s="1"/>
  <c r="J59" i="5" a="1"/>
  <c r="J59" i="5" s="1"/>
  <c r="A60" i="5"/>
  <c r="BL59" i="5" a="1"/>
  <c r="BL59" i="5" s="1"/>
  <c r="BG59" i="5" a="1"/>
  <c r="BG59" i="5" s="1"/>
  <c r="BB59" i="5" a="1"/>
  <c r="BB59" i="5" s="1"/>
  <c r="AW59" i="5" a="1"/>
  <c r="AW59" i="5" s="1"/>
  <c r="AI59" i="5" a="1"/>
  <c r="AI59" i="5" s="1"/>
  <c r="AD59" i="5" a="1"/>
  <c r="AD59" i="5" s="1"/>
  <c r="D59" i="5" a="1"/>
  <c r="D59" i="5" s="1"/>
  <c r="DK59" i="5" a="1"/>
  <c r="DK59" i="5" s="1"/>
  <c r="CB59" i="5" a="1"/>
  <c r="CB59" i="5" s="1"/>
  <c r="BK59" i="5" a="1"/>
  <c r="BK59" i="5" s="1"/>
  <c r="BF59" i="5" a="1"/>
  <c r="BF59" i="5" s="1"/>
  <c r="AZ59" i="5" a="1"/>
  <c r="AZ59" i="5" s="1"/>
  <c r="AU59" i="5" a="1"/>
  <c r="AU59" i="5" s="1"/>
  <c r="AH59" i="5" a="1"/>
  <c r="AH59" i="5" s="1"/>
  <c r="DJ59" i="5" a="1"/>
  <c r="DJ59" i="5" s="1"/>
  <c r="DE59" i="5" a="1"/>
  <c r="DE59" i="5" s="1"/>
  <c r="CL59" i="5" a="1"/>
  <c r="CL59" i="5" s="1"/>
  <c r="CG59" i="5" a="1"/>
  <c r="CG59" i="5" s="1"/>
  <c r="BE59" i="5" a="1"/>
  <c r="BE59" i="5" s="1"/>
  <c r="AB59" i="5" a="1"/>
  <c r="AB59" i="5" s="1"/>
  <c r="W59" i="5" a="1"/>
  <c r="W59" i="5" s="1"/>
  <c r="R59" i="5" a="1"/>
  <c r="R59" i="5" s="1"/>
  <c r="L59" i="5" a="1"/>
  <c r="L59" i="5" s="1"/>
  <c r="G59" i="5" a="1"/>
  <c r="G59" i="5" s="1"/>
  <c r="CA59" i="5" a="1"/>
  <c r="CA59" i="5" s="1"/>
  <c r="AO59" i="5" s="1"/>
  <c r="N59" i="5" a="1"/>
  <c r="N59" i="5" s="1"/>
  <c r="DA59" i="5" a="1"/>
  <c r="DA59" i="5" s="1"/>
  <c r="AY59" i="5" a="1"/>
  <c r="AY59" i="5" s="1"/>
  <c r="Z59" i="5" a="1"/>
  <c r="Z59" i="5" s="1"/>
  <c r="AX59" i="5" a="1"/>
  <c r="AX59" i="5" s="1"/>
  <c r="AL59" i="5" a="1"/>
  <c r="AL59" i="5" s="1"/>
  <c r="X59" i="5" a="1"/>
  <c r="X59" i="5" s="1"/>
  <c r="DL59" i="5" a="1"/>
  <c r="DL59" i="5" s="1"/>
  <c r="CJ59" i="5" a="1"/>
  <c r="CJ59" i="5" s="1"/>
  <c r="CH59" i="5" a="1"/>
  <c r="CH59" i="5" s="1"/>
  <c r="BH59" i="5" a="1"/>
  <c r="BH59" i="5" s="1"/>
  <c r="AT59" i="5" a="1"/>
  <c r="AT59" i="5" s="1"/>
  <c r="CF59" i="5" a="1"/>
  <c r="CF59" i="5" s="1"/>
  <c r="AS59" i="5" a="1"/>
  <c r="AS59" i="5" s="1"/>
  <c r="S59" i="5" a="1"/>
  <c r="S59" i="5" s="1"/>
  <c r="DF59" i="5" a="1"/>
  <c r="DF59" i="5" s="1"/>
  <c r="BD59" i="5" a="1"/>
  <c r="BD59" i="5" s="1"/>
  <c r="C59" i="5" a="1"/>
  <c r="C59" i="5" s="1"/>
  <c r="CC59" i="5" a="1"/>
  <c r="CC59" i="5" s="1"/>
  <c r="BC59" i="5" a="1"/>
  <c r="BC59" i="5" s="1"/>
  <c r="AJ60" i="5" l="1" a="1"/>
  <c r="AJ60" i="5" s="1"/>
  <c r="AF60" i="5" a="1"/>
  <c r="AF60" i="5" s="1"/>
  <c r="AB60" i="5" a="1"/>
  <c r="AB60" i="5" s="1"/>
  <c r="X60" i="5" a="1"/>
  <c r="X60" i="5" s="1"/>
  <c r="T60" i="5" a="1"/>
  <c r="T60" i="5" s="1"/>
  <c r="P60" i="5" a="1"/>
  <c r="P60" i="5" s="1"/>
  <c r="L60" i="5" a="1"/>
  <c r="L60" i="5" s="1"/>
  <c r="H60" i="5" a="1"/>
  <c r="H60" i="5" s="1"/>
  <c r="D60" i="5" a="1"/>
  <c r="D60" i="5" s="1"/>
  <c r="A61" i="5"/>
  <c r="DH60" i="5" a="1"/>
  <c r="DH60" i="5" s="1"/>
  <c r="CK60" i="5" a="1"/>
  <c r="CK60" i="5" s="1"/>
  <c r="CB60" i="5" a="1"/>
  <c r="CB60" i="5" s="1"/>
  <c r="BK60" i="5" a="1"/>
  <c r="BK60" i="5" s="1"/>
  <c r="BB60" i="5" a="1"/>
  <c r="BB60" i="5" s="1"/>
  <c r="AS60" i="5" a="1"/>
  <c r="AS60" i="5" s="1"/>
  <c r="AG60" i="5" a="1"/>
  <c r="AG60" i="5" s="1"/>
  <c r="S60" i="5" a="1"/>
  <c r="S60" i="5" s="1"/>
  <c r="J60" i="5" a="1"/>
  <c r="J60" i="5" s="1"/>
  <c r="DL60" i="5" a="1"/>
  <c r="DL60" i="5" s="1"/>
  <c r="DG60" i="5" a="1"/>
  <c r="DG60" i="5" s="1"/>
  <c r="DB60" i="5" a="1"/>
  <c r="DB60" i="5" s="1"/>
  <c r="BG60" i="5" a="1"/>
  <c r="BG60" i="5" s="1"/>
  <c r="AI60" i="5" a="1"/>
  <c r="AI60" i="5" s="1"/>
  <c r="AD60" i="5" a="1"/>
  <c r="AD60" i="5" s="1"/>
  <c r="Y60" i="5" a="1"/>
  <c r="Y60" i="5" s="1"/>
  <c r="N60" i="5" a="1"/>
  <c r="N60" i="5" s="1"/>
  <c r="I60" i="5" a="1"/>
  <c r="I60" i="5" s="1"/>
  <c r="DK60" i="5" a="1"/>
  <c r="DK60" i="5" s="1"/>
  <c r="DF60" i="5" a="1"/>
  <c r="DF60" i="5" s="1"/>
  <c r="AU60" i="5" a="1"/>
  <c r="AU60" i="5" s="1"/>
  <c r="AH60" i="5" a="1"/>
  <c r="AH60" i="5" s="1"/>
  <c r="AC60" i="5" a="1"/>
  <c r="AC60" i="5" s="1"/>
  <c r="W60" i="5" a="1"/>
  <c r="W60" i="5" s="1"/>
  <c r="R60" i="5" a="1"/>
  <c r="R60" i="5" s="1"/>
  <c r="M60" i="5" a="1"/>
  <c r="M60" i="5" s="1"/>
  <c r="DE60" i="5" a="1"/>
  <c r="DE60" i="5" s="1"/>
  <c r="CL60" i="5" a="1"/>
  <c r="CL60" i="5" s="1"/>
  <c r="CG60" i="5" a="1"/>
  <c r="CG60" i="5" s="1"/>
  <c r="CA60" i="5" a="1"/>
  <c r="CA60" i="5" s="1"/>
  <c r="AO60" i="5" s="1"/>
  <c r="BJ60" i="5" a="1"/>
  <c r="BJ60" i="5" s="1"/>
  <c r="BE60" i="5" a="1"/>
  <c r="BE60" i="5" s="1"/>
  <c r="AZ60" i="5" a="1"/>
  <c r="AZ60" i="5" s="1"/>
  <c r="G60" i="5" a="1"/>
  <c r="G60" i="5" s="1"/>
  <c r="DI60" i="5" a="1"/>
  <c r="DI60" i="5" s="1"/>
  <c r="DD60" i="5" a="1"/>
  <c r="DD60" i="5" s="1"/>
  <c r="CE60" i="5" a="1"/>
  <c r="CE60" i="5" s="1"/>
  <c r="BR60" i="5" a="1"/>
  <c r="BR60" i="5" s="1"/>
  <c r="BI60" i="5" a="1"/>
  <c r="BI60" i="5" s="1"/>
  <c r="BD60" i="5" a="1"/>
  <c r="BD60" i="5" s="1"/>
  <c r="AK60" i="5" a="1"/>
  <c r="AK60" i="5" s="1"/>
  <c r="K60" i="5" a="1"/>
  <c r="K60" i="5" s="1"/>
  <c r="F60" i="5" a="1"/>
  <c r="F60" i="5" s="1"/>
  <c r="DC60" i="5" a="1"/>
  <c r="DC60" i="5" s="1"/>
  <c r="CJ60" i="5" a="1"/>
  <c r="CJ60" i="5" s="1"/>
  <c r="BC60" i="5" a="1"/>
  <c r="BC60" i="5" s="1"/>
  <c r="AX60" i="5" a="1"/>
  <c r="AX60" i="5" s="1"/>
  <c r="AE60" i="5" a="1"/>
  <c r="AE60" i="5" s="1"/>
  <c r="Z60" i="5" a="1"/>
  <c r="Z60" i="5" s="1"/>
  <c r="U60" i="5" a="1"/>
  <c r="U60" i="5" s="1"/>
  <c r="E60" i="5" a="1"/>
  <c r="E60" i="5" s="1"/>
  <c r="DJ60" i="5" a="1"/>
  <c r="DJ60" i="5" s="1"/>
  <c r="CH60" i="5" a="1"/>
  <c r="CH60" i="5" s="1"/>
  <c r="BH60" i="5" a="1"/>
  <c r="BH60" i="5" s="1"/>
  <c r="AT60" i="5" a="1"/>
  <c r="AT60" i="5" s="1"/>
  <c r="CF60" i="5" a="1"/>
  <c r="CF60" i="5" s="1"/>
  <c r="BF60" i="5" a="1"/>
  <c r="BF60" i="5" s="1"/>
  <c r="CD60" i="5" a="1"/>
  <c r="CD60" i="5" s="1"/>
  <c r="Q60" i="5" a="1"/>
  <c r="Q60" i="5" s="1"/>
  <c r="C60" i="5" a="1"/>
  <c r="C60" i="5" s="1"/>
  <c r="CC60" i="5" a="1"/>
  <c r="CC60" i="5" s="1"/>
  <c r="O60" i="5" a="1"/>
  <c r="O60" i="5" s="1"/>
  <c r="BA60" i="5" a="1"/>
  <c r="BA60" i="5" s="1"/>
  <c r="AA60" i="5" a="1"/>
  <c r="AA60" i="5" s="1"/>
  <c r="DA60" i="5" a="1"/>
  <c r="DA60" i="5" s="1"/>
  <c r="BQ60" i="5" a="1"/>
  <c r="BQ60" i="5" s="1"/>
  <c r="AY60" i="5" a="1"/>
  <c r="AY60" i="5" s="1"/>
  <c r="BL60" i="5" a="1"/>
  <c r="BL60" i="5" s="1"/>
  <c r="AW60" i="5" a="1"/>
  <c r="AW60" i="5" s="1"/>
  <c r="AL60" i="5" a="1"/>
  <c r="AL60" i="5" s="1"/>
  <c r="CI60" i="5" a="1"/>
  <c r="CI60" i="5" s="1"/>
  <c r="AV60" i="5" a="1"/>
  <c r="AV60" i="5" s="1"/>
  <c r="V60" i="5" a="1"/>
  <c r="V60" i="5" s="1"/>
  <c r="DK403" i="5" a="1"/>
  <c r="DK403" i="5" s="1"/>
  <c r="DG403" i="5" a="1"/>
  <c r="DG403" i="5" s="1"/>
  <c r="DC403" i="5" a="1"/>
  <c r="DC403" i="5" s="1"/>
  <c r="CK403" i="5" a="1"/>
  <c r="CK403" i="5" s="1"/>
  <c r="CG403" i="5" a="1"/>
  <c r="CG403" i="5" s="1"/>
  <c r="CC403" i="5" a="1"/>
  <c r="CC403" i="5" s="1"/>
  <c r="BQ403" i="5" a="1"/>
  <c r="BQ403" i="5" s="1"/>
  <c r="BI403" i="5" a="1"/>
  <c r="BI403" i="5" s="1"/>
  <c r="BE403" i="5" a="1"/>
  <c r="BE403" i="5" s="1"/>
  <c r="BA403" i="5" a="1"/>
  <c r="BA403" i="5" s="1"/>
  <c r="AW403" i="5" a="1"/>
  <c r="AW403" i="5" s="1"/>
  <c r="AS403" i="5" a="1"/>
  <c r="AS403" i="5" s="1"/>
  <c r="DL403" i="5" a="1"/>
  <c r="DL403" i="5" s="1"/>
  <c r="CJ403" i="5" a="1"/>
  <c r="CJ403" i="5" s="1"/>
  <c r="CA403" i="5" a="1"/>
  <c r="CA403" i="5" s="1"/>
  <c r="AO403" i="5" s="1"/>
  <c r="BF403" i="5" a="1"/>
  <c r="BF403" i="5" s="1"/>
  <c r="AJ403" i="5" a="1"/>
  <c r="AJ403" i="5" s="1"/>
  <c r="AA403" i="5" a="1"/>
  <c r="AA403" i="5" s="1"/>
  <c r="R403" i="5" a="1"/>
  <c r="R403" i="5" s="1"/>
  <c r="M403" i="5" a="1"/>
  <c r="M403" i="5" s="1"/>
  <c r="D403" i="5" a="1"/>
  <c r="D403" i="5" s="1"/>
  <c r="DF403" i="5" a="1"/>
  <c r="DF403" i="5" s="1"/>
  <c r="CI403" i="5" a="1"/>
  <c r="CI403" i="5" s="1"/>
  <c r="BR403" i="5" a="1"/>
  <c r="BR403" i="5" s="1"/>
  <c r="AZ403" i="5" a="1"/>
  <c r="AZ403" i="5" s="1"/>
  <c r="AI403" i="5" a="1"/>
  <c r="AI403" i="5" s="1"/>
  <c r="Z403" i="5" a="1"/>
  <c r="Z403" i="5" s="1"/>
  <c r="U403" i="5" a="1"/>
  <c r="U403" i="5" s="1"/>
  <c r="L403" i="5" a="1"/>
  <c r="L403" i="5" s="1"/>
  <c r="C403" i="5" a="1"/>
  <c r="C403" i="5" s="1"/>
  <c r="A404" i="5"/>
  <c r="CL403" i="5" a="1"/>
  <c r="CL403" i="5" s="1"/>
  <c r="CF403" i="5" a="1"/>
  <c r="CF403" i="5" s="1"/>
  <c r="BB403" i="5" a="1"/>
  <c r="BB403" i="5" s="1"/>
  <c r="AU403" i="5" a="1"/>
  <c r="AU403" i="5" s="1"/>
  <c r="AL403" i="5" a="1"/>
  <c r="AL403" i="5" s="1"/>
  <c r="AF403" i="5" a="1"/>
  <c r="AF403" i="5" s="1"/>
  <c r="Y403" i="5" a="1"/>
  <c r="Y403" i="5" s="1"/>
  <c r="N403" i="5" a="1"/>
  <c r="N403" i="5" s="1"/>
  <c r="G403" i="5" a="1"/>
  <c r="G403" i="5" s="1"/>
  <c r="DE403" i="5" a="1"/>
  <c r="DE403" i="5" s="1"/>
  <c r="CE403" i="5" a="1"/>
  <c r="CE403" i="5" s="1"/>
  <c r="BG403" i="5" a="1"/>
  <c r="BG403" i="5" s="1"/>
  <c r="AK403" i="5" a="1"/>
  <c r="AK403" i="5" s="1"/>
  <c r="AE403" i="5" a="1"/>
  <c r="AE403" i="5" s="1"/>
  <c r="S403" i="5" a="1"/>
  <c r="S403" i="5" s="1"/>
  <c r="DD403" i="5" a="1"/>
  <c r="DD403" i="5" s="1"/>
  <c r="AY403" i="5" a="1"/>
  <c r="AY403" i="5" s="1"/>
  <c r="AC403" i="5" a="1"/>
  <c r="AC403" i="5" s="1"/>
  <c r="Q403" i="5" a="1"/>
  <c r="Q403" i="5" s="1"/>
  <c r="K403" i="5" a="1"/>
  <c r="K403" i="5" s="1"/>
  <c r="E403" i="5" a="1"/>
  <c r="E403" i="5" s="1"/>
  <c r="DI403" i="5" a="1"/>
  <c r="DI403" i="5" s="1"/>
  <c r="BK403" i="5" a="1"/>
  <c r="BK403" i="5" s="1"/>
  <c r="BD403" i="5" a="1"/>
  <c r="BD403" i="5" s="1"/>
  <c r="W403" i="5" a="1"/>
  <c r="W403" i="5" s="1"/>
  <c r="P403" i="5" a="1"/>
  <c r="P403" i="5" s="1"/>
  <c r="CH403" i="5" a="1"/>
  <c r="CH403" i="5" s="1"/>
  <c r="BJ403" i="5" a="1"/>
  <c r="BJ403" i="5" s="1"/>
  <c r="AX403" i="5" a="1"/>
  <c r="AX403" i="5" s="1"/>
  <c r="AH403" i="5" a="1"/>
  <c r="AH403" i="5" s="1"/>
  <c r="V403" i="5" a="1"/>
  <c r="V403" i="5" s="1"/>
  <c r="J403" i="5" a="1"/>
  <c r="J403" i="5" s="1"/>
  <c r="DH403" i="5" a="1"/>
  <c r="DH403" i="5" s="1"/>
  <c r="AG403" i="5" a="1"/>
  <c r="AG403" i="5" s="1"/>
  <c r="I403" i="5" a="1"/>
  <c r="I403" i="5" s="1"/>
  <c r="BH403" i="5" a="1"/>
  <c r="BH403" i="5" s="1"/>
  <c r="AV403" i="5" a="1"/>
  <c r="AV403" i="5" s="1"/>
  <c r="T403" i="5" a="1"/>
  <c r="T403" i="5" s="1"/>
  <c r="H403" i="5" a="1"/>
  <c r="H403" i="5" s="1"/>
  <c r="CD403" i="5" a="1"/>
  <c r="CD403" i="5" s="1"/>
  <c r="AT403" i="5" a="1"/>
  <c r="AT403" i="5" s="1"/>
  <c r="AD403" i="5" a="1"/>
  <c r="AD403" i="5" s="1"/>
  <c r="F403" i="5" a="1"/>
  <c r="F403" i="5" s="1"/>
  <c r="DB403" i="5" a="1"/>
  <c r="DB403" i="5" s="1"/>
  <c r="CB403" i="5" a="1"/>
  <c r="CB403" i="5" s="1"/>
  <c r="AB403" i="5" a="1"/>
  <c r="AB403" i="5" s="1"/>
  <c r="DA403" i="5" a="1"/>
  <c r="DA403" i="5" s="1"/>
  <c r="BC403" i="5" a="1"/>
  <c r="BC403" i="5" s="1"/>
  <c r="O403" i="5" a="1"/>
  <c r="O403" i="5" s="1"/>
  <c r="DJ403" i="5" a="1"/>
  <c r="DJ403" i="5" s="1"/>
  <c r="BL403" i="5" a="1"/>
  <c r="BL403" i="5" s="1"/>
  <c r="X403" i="5" a="1"/>
  <c r="X403" i="5" s="1"/>
  <c r="DI238" i="5" a="1"/>
  <c r="DI238" i="5" s="1"/>
  <c r="DE238" i="5" a="1"/>
  <c r="DE238" i="5" s="1"/>
  <c r="DA238" i="5" a="1"/>
  <c r="DA238" i="5" s="1"/>
  <c r="CI238" i="5" a="1"/>
  <c r="CI238" i="5" s="1"/>
  <c r="CE238" i="5" a="1"/>
  <c r="CE238" i="5" s="1"/>
  <c r="CA238" i="5" a="1"/>
  <c r="CA238" i="5" s="1"/>
  <c r="AO238" i="5" s="1"/>
  <c r="BK238" i="5" a="1"/>
  <c r="BK238" i="5" s="1"/>
  <c r="BG238" i="5" a="1"/>
  <c r="BG238" i="5" s="1"/>
  <c r="BC238" i="5" a="1"/>
  <c r="BC238" i="5" s="1"/>
  <c r="AY238" i="5" a="1"/>
  <c r="AY238" i="5" s="1"/>
  <c r="AU238" i="5" a="1"/>
  <c r="AU238" i="5" s="1"/>
  <c r="A239" i="5"/>
  <c r="AI238" i="5" a="1"/>
  <c r="AI238" i="5" s="1"/>
  <c r="AE238" i="5" a="1"/>
  <c r="AE238" i="5" s="1"/>
  <c r="AA238" i="5" a="1"/>
  <c r="AA238" i="5" s="1"/>
  <c r="W238" i="5" a="1"/>
  <c r="W238" i="5" s="1"/>
  <c r="S238" i="5" a="1"/>
  <c r="S238" i="5" s="1"/>
  <c r="O238" i="5" a="1"/>
  <c r="O238" i="5" s="1"/>
  <c r="K238" i="5" a="1"/>
  <c r="K238" i="5" s="1"/>
  <c r="G238" i="5" a="1"/>
  <c r="G238" i="5" s="1"/>
  <c r="C238" i="5" a="1"/>
  <c r="C238" i="5" s="1"/>
  <c r="AK238" i="5" a="1"/>
  <c r="AK238" i="5" s="1"/>
  <c r="AG238" i="5" a="1"/>
  <c r="AG238" i="5" s="1"/>
  <c r="AC238" i="5" a="1"/>
  <c r="AC238" i="5" s="1"/>
  <c r="Y238" i="5" a="1"/>
  <c r="Y238" i="5" s="1"/>
  <c r="U238" i="5" a="1"/>
  <c r="U238" i="5" s="1"/>
  <c r="Q238" i="5" a="1"/>
  <c r="Q238" i="5" s="1"/>
  <c r="M238" i="5" a="1"/>
  <c r="M238" i="5" s="1"/>
  <c r="I238" i="5" a="1"/>
  <c r="I238" i="5" s="1"/>
  <c r="E238" i="5" a="1"/>
  <c r="E238" i="5" s="1"/>
  <c r="CG238" i="5" a="1"/>
  <c r="CG238" i="5" s="1"/>
  <c r="BR238" i="5" a="1"/>
  <c r="BR238" i="5" s="1"/>
  <c r="BH238" i="5" a="1"/>
  <c r="BH238" i="5" s="1"/>
  <c r="AL238" i="5" a="1"/>
  <c r="AL238" i="5" s="1"/>
  <c r="AF238" i="5" a="1"/>
  <c r="AF238" i="5" s="1"/>
  <c r="F238" i="5" a="1"/>
  <c r="F238" i="5" s="1"/>
  <c r="DG238" i="5" a="1"/>
  <c r="DG238" i="5" s="1"/>
  <c r="CL238" i="5" a="1"/>
  <c r="CL238" i="5" s="1"/>
  <c r="CF238" i="5" a="1"/>
  <c r="CF238" i="5" s="1"/>
  <c r="BA238" i="5" a="1"/>
  <c r="BA238" i="5" s="1"/>
  <c r="AT238" i="5" a="1"/>
  <c r="AT238" i="5" s="1"/>
  <c r="R238" i="5" a="1"/>
  <c r="R238" i="5" s="1"/>
  <c r="L238" i="5" a="1"/>
  <c r="L238" i="5" s="1"/>
  <c r="DL238" i="5" a="1"/>
  <c r="DL238" i="5" s="1"/>
  <c r="DF238" i="5" a="1"/>
  <c r="DF238" i="5" s="1"/>
  <c r="BQ238" i="5" a="1"/>
  <c r="BQ238" i="5" s="1"/>
  <c r="BF238" i="5" a="1"/>
  <c r="BF238" i="5" s="1"/>
  <c r="AZ238" i="5" a="1"/>
  <c r="AZ238" i="5" s="1"/>
  <c r="AD238" i="5" a="1"/>
  <c r="AD238" i="5" s="1"/>
  <c r="X238" i="5" a="1"/>
  <c r="X238" i="5" s="1"/>
  <c r="DJ238" i="5" a="1"/>
  <c r="DJ238" i="5" s="1"/>
  <c r="CC238" i="5" a="1"/>
  <c r="CC238" i="5" s="1"/>
  <c r="BJ238" i="5" a="1"/>
  <c r="BJ238" i="5" s="1"/>
  <c r="BD238" i="5" a="1"/>
  <c r="BD238" i="5" s="1"/>
  <c r="AH238" i="5" a="1"/>
  <c r="AH238" i="5" s="1"/>
  <c r="AB238" i="5" a="1"/>
  <c r="AB238" i="5" s="1"/>
  <c r="DC238" i="5" a="1"/>
  <c r="DC238" i="5" s="1"/>
  <c r="CH238" i="5" a="1"/>
  <c r="CH238" i="5" s="1"/>
  <c r="CB238" i="5" a="1"/>
  <c r="CB238" i="5" s="1"/>
  <c r="AW238" i="5" a="1"/>
  <c r="AW238" i="5" s="1"/>
  <c r="N238" i="5" a="1"/>
  <c r="N238" i="5" s="1"/>
  <c r="H238" i="5" a="1"/>
  <c r="H238" i="5" s="1"/>
  <c r="CK238" i="5" a="1"/>
  <c r="CK238" i="5" s="1"/>
  <c r="BI238" i="5" a="1"/>
  <c r="BI238" i="5" s="1"/>
  <c r="J238" i="5" a="1"/>
  <c r="J238" i="5" s="1"/>
  <c r="CJ238" i="5" a="1"/>
  <c r="CJ238" i="5" s="1"/>
  <c r="Z238" i="5" a="1"/>
  <c r="Z238" i="5" s="1"/>
  <c r="BE238" i="5" a="1"/>
  <c r="BE238" i="5" s="1"/>
  <c r="DH238" i="5" a="1"/>
  <c r="DH238" i="5" s="1"/>
  <c r="AJ238" i="5" a="1"/>
  <c r="AJ238" i="5" s="1"/>
  <c r="T238" i="5" a="1"/>
  <c r="T238" i="5" s="1"/>
  <c r="AX238" i="5" a="1"/>
  <c r="AX238" i="5" s="1"/>
  <c r="DD238" i="5" a="1"/>
  <c r="DD238" i="5" s="1"/>
  <c r="BL238" i="5" a="1"/>
  <c r="BL238" i="5" s="1"/>
  <c r="AV238" i="5" a="1"/>
  <c r="AV238" i="5" s="1"/>
  <c r="P238" i="5" a="1"/>
  <c r="P238" i="5" s="1"/>
  <c r="DK238" i="5" a="1"/>
  <c r="DK238" i="5" s="1"/>
  <c r="DB238" i="5" a="1"/>
  <c r="DB238" i="5" s="1"/>
  <c r="CD238" i="5" a="1"/>
  <c r="CD238" i="5" s="1"/>
  <c r="V238" i="5" a="1"/>
  <c r="V238" i="5" s="1"/>
  <c r="BB238" i="5" a="1"/>
  <c r="BB238" i="5" s="1"/>
  <c r="D238" i="5" a="1"/>
  <c r="D238" i="5" s="1"/>
  <c r="AS238" i="5" a="1"/>
  <c r="AS238" i="5" s="1"/>
  <c r="DJ475" i="5" a="1"/>
  <c r="DJ475" i="5" s="1"/>
  <c r="DF475" i="5" a="1"/>
  <c r="DF475" i="5" s="1"/>
  <c r="DB475" i="5" a="1"/>
  <c r="DB475" i="5" s="1"/>
  <c r="CJ475" i="5" a="1"/>
  <c r="CJ475" i="5" s="1"/>
  <c r="CF475" i="5" a="1"/>
  <c r="CF475" i="5" s="1"/>
  <c r="CB475" i="5" a="1"/>
  <c r="CB475" i="5" s="1"/>
  <c r="BL475" i="5" a="1"/>
  <c r="BL475" i="5" s="1"/>
  <c r="BH475" i="5" a="1"/>
  <c r="BH475" i="5" s="1"/>
  <c r="BD475" i="5" a="1"/>
  <c r="BD475" i="5" s="1"/>
  <c r="AZ475" i="5" a="1"/>
  <c r="AZ475" i="5" s="1"/>
  <c r="AV475" i="5" a="1"/>
  <c r="AV475" i="5" s="1"/>
  <c r="DI475" i="5" a="1"/>
  <c r="DI475" i="5" s="1"/>
  <c r="DE475" i="5" a="1"/>
  <c r="DE475" i="5" s="1"/>
  <c r="DA475" i="5" a="1"/>
  <c r="DA475" i="5" s="1"/>
  <c r="CI475" i="5" a="1"/>
  <c r="CI475" i="5" s="1"/>
  <c r="CE475" i="5" a="1"/>
  <c r="CE475" i="5" s="1"/>
  <c r="CA475" i="5" a="1"/>
  <c r="CA475" i="5" s="1"/>
  <c r="AO475" i="5" s="1"/>
  <c r="BK475" i="5" a="1"/>
  <c r="BK475" i="5" s="1"/>
  <c r="BG475" i="5" a="1"/>
  <c r="BG475" i="5" s="1"/>
  <c r="BC475" i="5" a="1"/>
  <c r="BC475" i="5" s="1"/>
  <c r="AY475" i="5" a="1"/>
  <c r="AY475" i="5" s="1"/>
  <c r="AU475" i="5" a="1"/>
  <c r="AU475" i="5" s="1"/>
  <c r="A476" i="5"/>
  <c r="AI475" i="5" a="1"/>
  <c r="AI475" i="5" s="1"/>
  <c r="AE475" i="5" a="1"/>
  <c r="AE475" i="5" s="1"/>
  <c r="AA475" i="5" a="1"/>
  <c r="AA475" i="5" s="1"/>
  <c r="W475" i="5" a="1"/>
  <c r="W475" i="5" s="1"/>
  <c r="S475" i="5" a="1"/>
  <c r="S475" i="5" s="1"/>
  <c r="O475" i="5" a="1"/>
  <c r="O475" i="5" s="1"/>
  <c r="K475" i="5" a="1"/>
  <c r="K475" i="5" s="1"/>
  <c r="G475" i="5" a="1"/>
  <c r="G475" i="5" s="1"/>
  <c r="C475" i="5" a="1"/>
  <c r="C475" i="5" s="1"/>
  <c r="DL475" i="5" a="1"/>
  <c r="DL475" i="5" s="1"/>
  <c r="DH475" i="5" a="1"/>
  <c r="DH475" i="5" s="1"/>
  <c r="DD475" i="5" a="1"/>
  <c r="DD475" i="5" s="1"/>
  <c r="CL475" i="5" a="1"/>
  <c r="CL475" i="5" s="1"/>
  <c r="CH475" i="5" a="1"/>
  <c r="CH475" i="5" s="1"/>
  <c r="CD475" i="5" a="1"/>
  <c r="CD475" i="5" s="1"/>
  <c r="BR475" i="5" a="1"/>
  <c r="BR475" i="5" s="1"/>
  <c r="BJ475" i="5" a="1"/>
  <c r="BJ475" i="5" s="1"/>
  <c r="BF475" i="5" a="1"/>
  <c r="BF475" i="5" s="1"/>
  <c r="BB475" i="5" a="1"/>
  <c r="BB475" i="5" s="1"/>
  <c r="AX475" i="5" a="1"/>
  <c r="AX475" i="5" s="1"/>
  <c r="AT475" i="5" a="1"/>
  <c r="AT475" i="5" s="1"/>
  <c r="AL475" i="5" a="1"/>
  <c r="AL475" i="5" s="1"/>
  <c r="AH475" i="5" a="1"/>
  <c r="AH475" i="5" s="1"/>
  <c r="AD475" i="5" a="1"/>
  <c r="AD475" i="5" s="1"/>
  <c r="Z475" i="5" a="1"/>
  <c r="Z475" i="5" s="1"/>
  <c r="V475" i="5" a="1"/>
  <c r="V475" i="5" s="1"/>
  <c r="R475" i="5" a="1"/>
  <c r="R475" i="5" s="1"/>
  <c r="N475" i="5" a="1"/>
  <c r="N475" i="5" s="1"/>
  <c r="J475" i="5" a="1"/>
  <c r="J475" i="5" s="1"/>
  <c r="F475" i="5" a="1"/>
  <c r="F475" i="5" s="1"/>
  <c r="DK475" i="5" a="1"/>
  <c r="DK475" i="5" s="1"/>
  <c r="DG475" i="5" a="1"/>
  <c r="DG475" i="5" s="1"/>
  <c r="DC475" i="5" a="1"/>
  <c r="DC475" i="5" s="1"/>
  <c r="CK475" i="5" a="1"/>
  <c r="CK475" i="5" s="1"/>
  <c r="CG475" i="5" a="1"/>
  <c r="CG475" i="5" s="1"/>
  <c r="CC475" i="5" a="1"/>
  <c r="CC475" i="5" s="1"/>
  <c r="BQ475" i="5" a="1"/>
  <c r="BQ475" i="5" s="1"/>
  <c r="BI475" i="5" a="1"/>
  <c r="BI475" i="5" s="1"/>
  <c r="BE475" i="5" a="1"/>
  <c r="BE475" i="5" s="1"/>
  <c r="BA475" i="5" a="1"/>
  <c r="BA475" i="5" s="1"/>
  <c r="AW475" i="5" a="1"/>
  <c r="AW475" i="5" s="1"/>
  <c r="AS475" i="5" a="1"/>
  <c r="AS475" i="5" s="1"/>
  <c r="AB475" i="5" a="1"/>
  <c r="AB475" i="5" s="1"/>
  <c r="L475" i="5" a="1"/>
  <c r="L475" i="5" s="1"/>
  <c r="Y475" i="5" a="1"/>
  <c r="Y475" i="5" s="1"/>
  <c r="I475" i="5" a="1"/>
  <c r="I475" i="5" s="1"/>
  <c r="X475" i="5" a="1"/>
  <c r="X475" i="5" s="1"/>
  <c r="H475" i="5" a="1"/>
  <c r="H475" i="5" s="1"/>
  <c r="AK475" i="5" a="1"/>
  <c r="AK475" i="5" s="1"/>
  <c r="U475" i="5" a="1"/>
  <c r="U475" i="5" s="1"/>
  <c r="E475" i="5" a="1"/>
  <c r="E475" i="5" s="1"/>
  <c r="AJ475" i="5" a="1"/>
  <c r="AJ475" i="5" s="1"/>
  <c r="T475" i="5" a="1"/>
  <c r="T475" i="5" s="1"/>
  <c r="D475" i="5" a="1"/>
  <c r="D475" i="5" s="1"/>
  <c r="AG475" i="5" a="1"/>
  <c r="AG475" i="5" s="1"/>
  <c r="Q475" i="5" a="1"/>
  <c r="Q475" i="5" s="1"/>
  <c r="AF475" i="5" a="1"/>
  <c r="AF475" i="5" s="1"/>
  <c r="P475" i="5" a="1"/>
  <c r="P475" i="5" s="1"/>
  <c r="AC475" i="5" a="1"/>
  <c r="AC475" i="5" s="1"/>
  <c r="M475" i="5" a="1"/>
  <c r="M475" i="5" s="1"/>
  <c r="DI476" i="5" l="1" a="1"/>
  <c r="DI476" i="5" s="1"/>
  <c r="DE476" i="5" a="1"/>
  <c r="DE476" i="5" s="1"/>
  <c r="DA476" i="5" a="1"/>
  <c r="DA476" i="5" s="1"/>
  <c r="CI476" i="5" a="1"/>
  <c r="CI476" i="5" s="1"/>
  <c r="CE476" i="5" a="1"/>
  <c r="CE476" i="5" s="1"/>
  <c r="CA476" i="5" a="1"/>
  <c r="CA476" i="5" s="1"/>
  <c r="AO476" i="5" s="1"/>
  <c r="BK476" i="5" a="1"/>
  <c r="BK476" i="5" s="1"/>
  <c r="BG476" i="5" a="1"/>
  <c r="BG476" i="5" s="1"/>
  <c r="BC476" i="5" a="1"/>
  <c r="BC476" i="5" s="1"/>
  <c r="AY476" i="5" a="1"/>
  <c r="AY476" i="5" s="1"/>
  <c r="AU476" i="5" a="1"/>
  <c r="AU476" i="5" s="1"/>
  <c r="DL476" i="5" a="1"/>
  <c r="DL476" i="5" s="1"/>
  <c r="DH476" i="5" a="1"/>
  <c r="DH476" i="5" s="1"/>
  <c r="DD476" i="5" a="1"/>
  <c r="DD476" i="5" s="1"/>
  <c r="CL476" i="5" a="1"/>
  <c r="CL476" i="5" s="1"/>
  <c r="CH476" i="5" a="1"/>
  <c r="CH476" i="5" s="1"/>
  <c r="CD476" i="5" a="1"/>
  <c r="CD476" i="5" s="1"/>
  <c r="BR476" i="5" a="1"/>
  <c r="BR476" i="5" s="1"/>
  <c r="BJ476" i="5" a="1"/>
  <c r="BJ476" i="5" s="1"/>
  <c r="BF476" i="5" a="1"/>
  <c r="BF476" i="5" s="1"/>
  <c r="BB476" i="5" a="1"/>
  <c r="BB476" i="5" s="1"/>
  <c r="AX476" i="5" a="1"/>
  <c r="AX476" i="5" s="1"/>
  <c r="AT476" i="5" a="1"/>
  <c r="AT476" i="5" s="1"/>
  <c r="AL476" i="5" a="1"/>
  <c r="AL476" i="5" s="1"/>
  <c r="AH476" i="5" a="1"/>
  <c r="AH476" i="5" s="1"/>
  <c r="AD476" i="5" a="1"/>
  <c r="AD476" i="5" s="1"/>
  <c r="Z476" i="5" a="1"/>
  <c r="Z476" i="5" s="1"/>
  <c r="V476" i="5" a="1"/>
  <c r="V476" i="5" s="1"/>
  <c r="R476" i="5" a="1"/>
  <c r="R476" i="5" s="1"/>
  <c r="N476" i="5" a="1"/>
  <c r="N476" i="5" s="1"/>
  <c r="J476" i="5" a="1"/>
  <c r="J476" i="5" s="1"/>
  <c r="F476" i="5" a="1"/>
  <c r="F476" i="5" s="1"/>
  <c r="DK476" i="5" a="1"/>
  <c r="DK476" i="5" s="1"/>
  <c r="DG476" i="5" a="1"/>
  <c r="DG476" i="5" s="1"/>
  <c r="DC476" i="5" a="1"/>
  <c r="DC476" i="5" s="1"/>
  <c r="CK476" i="5" a="1"/>
  <c r="CK476" i="5" s="1"/>
  <c r="CG476" i="5" a="1"/>
  <c r="CG476" i="5" s="1"/>
  <c r="CC476" i="5" a="1"/>
  <c r="CC476" i="5" s="1"/>
  <c r="BQ476" i="5" a="1"/>
  <c r="BQ476" i="5" s="1"/>
  <c r="BI476" i="5" a="1"/>
  <c r="BI476" i="5" s="1"/>
  <c r="BE476" i="5" a="1"/>
  <c r="BE476" i="5" s="1"/>
  <c r="BA476" i="5" a="1"/>
  <c r="BA476" i="5" s="1"/>
  <c r="AW476" i="5" a="1"/>
  <c r="AW476" i="5" s="1"/>
  <c r="AS476" i="5" a="1"/>
  <c r="AS476" i="5" s="1"/>
  <c r="AK476" i="5" a="1"/>
  <c r="AK476" i="5" s="1"/>
  <c r="AG476" i="5" a="1"/>
  <c r="AG476" i="5" s="1"/>
  <c r="AC476" i="5" a="1"/>
  <c r="AC476" i="5" s="1"/>
  <c r="Y476" i="5" a="1"/>
  <c r="Y476" i="5" s="1"/>
  <c r="U476" i="5" a="1"/>
  <c r="U476" i="5" s="1"/>
  <c r="Q476" i="5" a="1"/>
  <c r="Q476" i="5" s="1"/>
  <c r="M476" i="5" a="1"/>
  <c r="M476" i="5" s="1"/>
  <c r="I476" i="5" a="1"/>
  <c r="I476" i="5" s="1"/>
  <c r="E476" i="5" a="1"/>
  <c r="E476" i="5" s="1"/>
  <c r="DJ476" i="5" a="1"/>
  <c r="DJ476" i="5" s="1"/>
  <c r="DF476" i="5" a="1"/>
  <c r="DF476" i="5" s="1"/>
  <c r="DB476" i="5" a="1"/>
  <c r="DB476" i="5" s="1"/>
  <c r="CJ476" i="5" a="1"/>
  <c r="CJ476" i="5" s="1"/>
  <c r="CF476" i="5" a="1"/>
  <c r="CF476" i="5" s="1"/>
  <c r="CB476" i="5" a="1"/>
  <c r="CB476" i="5" s="1"/>
  <c r="BL476" i="5" a="1"/>
  <c r="BL476" i="5" s="1"/>
  <c r="BH476" i="5" a="1"/>
  <c r="BH476" i="5" s="1"/>
  <c r="BD476" i="5" a="1"/>
  <c r="BD476" i="5" s="1"/>
  <c r="AZ476" i="5" a="1"/>
  <c r="AZ476" i="5" s="1"/>
  <c r="AV476" i="5" a="1"/>
  <c r="AV476" i="5" s="1"/>
  <c r="AJ476" i="5" a="1"/>
  <c r="AJ476" i="5" s="1"/>
  <c r="T476" i="5" a="1"/>
  <c r="T476" i="5" s="1"/>
  <c r="D476" i="5" a="1"/>
  <c r="D476" i="5" s="1"/>
  <c r="AI476" i="5" a="1"/>
  <c r="AI476" i="5" s="1"/>
  <c r="S476" i="5" a="1"/>
  <c r="S476" i="5" s="1"/>
  <c r="C476" i="5" a="1"/>
  <c r="C476" i="5" s="1"/>
  <c r="AF476" i="5" a="1"/>
  <c r="AF476" i="5" s="1"/>
  <c r="P476" i="5" a="1"/>
  <c r="P476" i="5" s="1"/>
  <c r="AE476" i="5" a="1"/>
  <c r="AE476" i="5" s="1"/>
  <c r="O476" i="5" a="1"/>
  <c r="O476" i="5" s="1"/>
  <c r="AB476" i="5" a="1"/>
  <c r="AB476" i="5" s="1"/>
  <c r="L476" i="5" a="1"/>
  <c r="L476" i="5" s="1"/>
  <c r="AA476" i="5" a="1"/>
  <c r="AA476" i="5" s="1"/>
  <c r="K476" i="5" a="1"/>
  <c r="K476" i="5" s="1"/>
  <c r="X476" i="5" a="1"/>
  <c r="X476" i="5" s="1"/>
  <c r="H476" i="5" a="1"/>
  <c r="H476" i="5" s="1"/>
  <c r="W476" i="5" a="1"/>
  <c r="W476" i="5" s="1"/>
  <c r="G476" i="5" a="1"/>
  <c r="G476" i="5" s="1"/>
  <c r="A477" i="5"/>
  <c r="DL239" i="5" a="1"/>
  <c r="DL239" i="5" s="1"/>
  <c r="DH239" i="5" a="1"/>
  <c r="DH239" i="5" s="1"/>
  <c r="DD239" i="5" a="1"/>
  <c r="DD239" i="5" s="1"/>
  <c r="CL239" i="5" a="1"/>
  <c r="CL239" i="5" s="1"/>
  <c r="CH239" i="5" a="1"/>
  <c r="CH239" i="5" s="1"/>
  <c r="CD239" i="5" a="1"/>
  <c r="CD239" i="5" s="1"/>
  <c r="BR239" i="5" a="1"/>
  <c r="BR239" i="5" s="1"/>
  <c r="BJ239" i="5" a="1"/>
  <c r="BJ239" i="5" s="1"/>
  <c r="BF239" i="5" a="1"/>
  <c r="BF239" i="5" s="1"/>
  <c r="BB239" i="5" a="1"/>
  <c r="BB239" i="5" s="1"/>
  <c r="AX239" i="5" a="1"/>
  <c r="AX239" i="5" s="1"/>
  <c r="AT239" i="5" a="1"/>
  <c r="AT239" i="5" s="1"/>
  <c r="AL239" i="5" a="1"/>
  <c r="AL239" i="5" s="1"/>
  <c r="AH239" i="5" a="1"/>
  <c r="AH239" i="5" s="1"/>
  <c r="AD239" i="5" a="1"/>
  <c r="AD239" i="5" s="1"/>
  <c r="Z239" i="5" a="1"/>
  <c r="Z239" i="5" s="1"/>
  <c r="V239" i="5" a="1"/>
  <c r="V239" i="5" s="1"/>
  <c r="R239" i="5" a="1"/>
  <c r="R239" i="5" s="1"/>
  <c r="N239" i="5" a="1"/>
  <c r="N239" i="5" s="1"/>
  <c r="J239" i="5" a="1"/>
  <c r="J239" i="5" s="1"/>
  <c r="F239" i="5" a="1"/>
  <c r="F239" i="5" s="1"/>
  <c r="AJ239" i="5" a="1"/>
  <c r="AJ239" i="5" s="1"/>
  <c r="AF239" i="5" a="1"/>
  <c r="AF239" i="5" s="1"/>
  <c r="AB239" i="5" a="1"/>
  <c r="AB239" i="5" s="1"/>
  <c r="X239" i="5" a="1"/>
  <c r="X239" i="5" s="1"/>
  <c r="T239" i="5" a="1"/>
  <c r="T239" i="5" s="1"/>
  <c r="P239" i="5" a="1"/>
  <c r="P239" i="5" s="1"/>
  <c r="L239" i="5" a="1"/>
  <c r="L239" i="5" s="1"/>
  <c r="H239" i="5" a="1"/>
  <c r="H239" i="5" s="1"/>
  <c r="D239" i="5" a="1"/>
  <c r="D239" i="5" s="1"/>
  <c r="DK239" i="5" a="1"/>
  <c r="DK239" i="5" s="1"/>
  <c r="DE239" i="5" a="1"/>
  <c r="DE239" i="5" s="1"/>
  <c r="BL239" i="5" a="1"/>
  <c r="BL239" i="5" s="1"/>
  <c r="BE239" i="5" a="1"/>
  <c r="BE239" i="5" s="1"/>
  <c r="AY239" i="5" a="1"/>
  <c r="AY239" i="5" s="1"/>
  <c r="AC239" i="5" a="1"/>
  <c r="AC239" i="5" s="1"/>
  <c r="W239" i="5" a="1"/>
  <c r="W239" i="5" s="1"/>
  <c r="CJ239" i="5" a="1"/>
  <c r="CJ239" i="5" s="1"/>
  <c r="CC239" i="5" a="1"/>
  <c r="CC239" i="5" s="1"/>
  <c r="BK239" i="5" a="1"/>
  <c r="BK239" i="5" s="1"/>
  <c r="AI239" i="5" a="1"/>
  <c r="AI239" i="5" s="1"/>
  <c r="I239" i="5" a="1"/>
  <c r="I239" i="5" s="1"/>
  <c r="C239" i="5" a="1"/>
  <c r="C239" i="5" s="1"/>
  <c r="DJ239" i="5" a="1"/>
  <c r="DJ239" i="5" s="1"/>
  <c r="DC239" i="5" a="1"/>
  <c r="DC239" i="5" s="1"/>
  <c r="CI239" i="5" a="1"/>
  <c r="CI239" i="5" s="1"/>
  <c r="BD239" i="5" a="1"/>
  <c r="BD239" i="5" s="1"/>
  <c r="AW239" i="5" a="1"/>
  <c r="AW239" i="5" s="1"/>
  <c r="U239" i="5" a="1"/>
  <c r="U239" i="5" s="1"/>
  <c r="O239" i="5" a="1"/>
  <c r="O239" i="5" s="1"/>
  <c r="DG239" i="5" a="1"/>
  <c r="DG239" i="5" s="1"/>
  <c r="DA239" i="5" a="1"/>
  <c r="DA239" i="5" s="1"/>
  <c r="BH239" i="5" a="1"/>
  <c r="BH239" i="5" s="1"/>
  <c r="BA239" i="5" a="1"/>
  <c r="BA239" i="5" s="1"/>
  <c r="AU239" i="5" a="1"/>
  <c r="AU239" i="5" s="1"/>
  <c r="Y239" i="5" a="1"/>
  <c r="Y239" i="5" s="1"/>
  <c r="S239" i="5" a="1"/>
  <c r="S239" i="5" s="1"/>
  <c r="CF239" i="5" a="1"/>
  <c r="CF239" i="5" s="1"/>
  <c r="BQ239" i="5" a="1"/>
  <c r="BQ239" i="5" s="1"/>
  <c r="BG239" i="5" a="1"/>
  <c r="BG239" i="5" s="1"/>
  <c r="AK239" i="5" a="1"/>
  <c r="AK239" i="5" s="1"/>
  <c r="AE239" i="5" a="1"/>
  <c r="AE239" i="5" s="1"/>
  <c r="E239" i="5" a="1"/>
  <c r="E239" i="5" s="1"/>
  <c r="G239" i="5" a="1"/>
  <c r="G239" i="5" s="1"/>
  <c r="A240" i="5"/>
  <c r="CG239" i="5" a="1"/>
  <c r="CG239" i="5" s="1"/>
  <c r="BC239" i="5" a="1"/>
  <c r="BC239" i="5" s="1"/>
  <c r="DI239" i="5" a="1"/>
  <c r="DI239" i="5" s="1"/>
  <c r="CE239" i="5" a="1"/>
  <c r="CE239" i="5" s="1"/>
  <c r="DF239" i="5" a="1"/>
  <c r="DF239" i="5" s="1"/>
  <c r="CA239" i="5" a="1"/>
  <c r="CA239" i="5" s="1"/>
  <c r="AO239" i="5" s="1"/>
  <c r="AV239" i="5" a="1"/>
  <c r="AV239" i="5" s="1"/>
  <c r="M239" i="5" a="1"/>
  <c r="M239" i="5" s="1"/>
  <c r="DB239" i="5" a="1"/>
  <c r="DB239" i="5" s="1"/>
  <c r="BI239" i="5" a="1"/>
  <c r="BI239" i="5" s="1"/>
  <c r="AS239" i="5" a="1"/>
  <c r="AS239" i="5" s="1"/>
  <c r="AA239" i="5" a="1"/>
  <c r="AA239" i="5" s="1"/>
  <c r="K239" i="5" a="1"/>
  <c r="K239" i="5" s="1"/>
  <c r="CB239" i="5" a="1"/>
  <c r="CB239" i="5" s="1"/>
  <c r="Q239" i="5" a="1"/>
  <c r="Q239" i="5" s="1"/>
  <c r="AZ239" i="5" a="1"/>
  <c r="AZ239" i="5" s="1"/>
  <c r="AG239" i="5" a="1"/>
  <c r="AG239" i="5" s="1"/>
  <c r="CK239" i="5" a="1"/>
  <c r="CK239" i="5" s="1"/>
  <c r="DJ404" i="5" a="1"/>
  <c r="DJ404" i="5" s="1"/>
  <c r="DF404" i="5" a="1"/>
  <c r="DF404" i="5" s="1"/>
  <c r="DB404" i="5" a="1"/>
  <c r="DB404" i="5" s="1"/>
  <c r="CJ404" i="5" a="1"/>
  <c r="CJ404" i="5" s="1"/>
  <c r="CF404" i="5" a="1"/>
  <c r="CF404" i="5" s="1"/>
  <c r="CB404" i="5" a="1"/>
  <c r="CB404" i="5" s="1"/>
  <c r="BL404" i="5" a="1"/>
  <c r="BL404" i="5" s="1"/>
  <c r="BH404" i="5" a="1"/>
  <c r="BH404" i="5" s="1"/>
  <c r="BD404" i="5" a="1"/>
  <c r="BD404" i="5" s="1"/>
  <c r="AZ404" i="5" a="1"/>
  <c r="AZ404" i="5" s="1"/>
  <c r="AV404" i="5" a="1"/>
  <c r="AV404" i="5" s="1"/>
  <c r="DI404" i="5" a="1"/>
  <c r="DI404" i="5" s="1"/>
  <c r="CL404" i="5" a="1"/>
  <c r="CL404" i="5" s="1"/>
  <c r="CC404" i="5" a="1"/>
  <c r="CC404" i="5" s="1"/>
  <c r="BC404" i="5" a="1"/>
  <c r="BC404" i="5" s="1"/>
  <c r="AT404" i="5" a="1"/>
  <c r="AT404" i="5" s="1"/>
  <c r="AL404" i="5" a="1"/>
  <c r="AL404" i="5" s="1"/>
  <c r="AC404" i="5" a="1"/>
  <c r="AC404" i="5" s="1"/>
  <c r="X404" i="5" a="1"/>
  <c r="X404" i="5" s="1"/>
  <c r="O404" i="5" a="1"/>
  <c r="O404" i="5" s="1"/>
  <c r="F404" i="5" a="1"/>
  <c r="F404" i="5" s="1"/>
  <c r="A405" i="5"/>
  <c r="DH404" i="5" a="1"/>
  <c r="DH404" i="5" s="1"/>
  <c r="CK404" i="5" a="1"/>
  <c r="CK404" i="5" s="1"/>
  <c r="BK404" i="5" a="1"/>
  <c r="BK404" i="5" s="1"/>
  <c r="BB404" i="5" a="1"/>
  <c r="BB404" i="5" s="1"/>
  <c r="AS404" i="5" a="1"/>
  <c r="AS404" i="5" s="1"/>
  <c r="AK404" i="5" a="1"/>
  <c r="AK404" i="5" s="1"/>
  <c r="AF404" i="5" a="1"/>
  <c r="AF404" i="5" s="1"/>
  <c r="W404" i="5" a="1"/>
  <c r="W404" i="5" s="1"/>
  <c r="N404" i="5" a="1"/>
  <c r="N404" i="5" s="1"/>
  <c r="E404" i="5" a="1"/>
  <c r="E404" i="5" s="1"/>
  <c r="DL404" i="5" a="1"/>
  <c r="DL404" i="5" s="1"/>
  <c r="BR404" i="5" a="1"/>
  <c r="BR404" i="5" s="1"/>
  <c r="Z404" i="5" a="1"/>
  <c r="Z404" i="5" s="1"/>
  <c r="T404" i="5" a="1"/>
  <c r="T404" i="5" s="1"/>
  <c r="CE404" i="5" a="1"/>
  <c r="CE404" i="5" s="1"/>
  <c r="BG404" i="5" a="1"/>
  <c r="BG404" i="5" s="1"/>
  <c r="BA404" i="5" a="1"/>
  <c r="BA404" i="5" s="1"/>
  <c r="AU404" i="5" a="1"/>
  <c r="AU404" i="5" s="1"/>
  <c r="AE404" i="5" a="1"/>
  <c r="AE404" i="5" s="1"/>
  <c r="S404" i="5" a="1"/>
  <c r="S404" i="5" s="1"/>
  <c r="M404" i="5" a="1"/>
  <c r="M404" i="5" s="1"/>
  <c r="G404" i="5" a="1"/>
  <c r="G404" i="5" s="1"/>
  <c r="DD404" i="5" a="1"/>
  <c r="DD404" i="5" s="1"/>
  <c r="CD404" i="5" a="1"/>
  <c r="CD404" i="5" s="1"/>
  <c r="AD404" i="5" a="1"/>
  <c r="AD404" i="5" s="1"/>
  <c r="DC404" i="5" a="1"/>
  <c r="DC404" i="5" s="1"/>
  <c r="CI404" i="5" a="1"/>
  <c r="CI404" i="5" s="1"/>
  <c r="BE404" i="5" a="1"/>
  <c r="BE404" i="5" s="1"/>
  <c r="AY404" i="5" a="1"/>
  <c r="AY404" i="5" s="1"/>
  <c r="AI404" i="5" a="1"/>
  <c r="AI404" i="5" s="1"/>
  <c r="Q404" i="5" a="1"/>
  <c r="Q404" i="5" s="1"/>
  <c r="K404" i="5" a="1"/>
  <c r="K404" i="5" s="1"/>
  <c r="D404" i="5" a="1"/>
  <c r="D404" i="5" s="1"/>
  <c r="BJ404" i="5" a="1"/>
  <c r="BJ404" i="5" s="1"/>
  <c r="AX404" i="5" a="1"/>
  <c r="AX404" i="5" s="1"/>
  <c r="V404" i="5" a="1"/>
  <c r="V404" i="5" s="1"/>
  <c r="J404" i="5" a="1"/>
  <c r="J404" i="5" s="1"/>
  <c r="CH404" i="5" a="1"/>
  <c r="CH404" i="5" s="1"/>
  <c r="AW404" i="5" a="1"/>
  <c r="AW404" i="5" s="1"/>
  <c r="AH404" i="5" a="1"/>
  <c r="AH404" i="5" s="1"/>
  <c r="I404" i="5" a="1"/>
  <c r="I404" i="5" s="1"/>
  <c r="DG404" i="5" a="1"/>
  <c r="DG404" i="5" s="1"/>
  <c r="CG404" i="5" a="1"/>
  <c r="CG404" i="5" s="1"/>
  <c r="BI404" i="5" a="1"/>
  <c r="BI404" i="5" s="1"/>
  <c r="AG404" i="5" a="1"/>
  <c r="AG404" i="5" s="1"/>
  <c r="U404" i="5" a="1"/>
  <c r="U404" i="5" s="1"/>
  <c r="H404" i="5" a="1"/>
  <c r="H404" i="5" s="1"/>
  <c r="DE404" i="5" a="1"/>
  <c r="DE404" i="5" s="1"/>
  <c r="BF404" i="5" a="1"/>
  <c r="BF404" i="5" s="1"/>
  <c r="R404" i="5" a="1"/>
  <c r="R404" i="5" s="1"/>
  <c r="AB404" i="5" a="1"/>
  <c r="AB404" i="5" s="1"/>
  <c r="P404" i="5" a="1"/>
  <c r="P404" i="5" s="1"/>
  <c r="CA404" i="5" a="1"/>
  <c r="CA404" i="5" s="1"/>
  <c r="AO404" i="5" s="1"/>
  <c r="AA404" i="5" a="1"/>
  <c r="AA404" i="5" s="1"/>
  <c r="C404" i="5" a="1"/>
  <c r="C404" i="5" s="1"/>
  <c r="DK404" i="5" a="1"/>
  <c r="DK404" i="5" s="1"/>
  <c r="BQ404" i="5" a="1"/>
  <c r="BQ404" i="5" s="1"/>
  <c r="AJ404" i="5" a="1"/>
  <c r="AJ404" i="5" s="1"/>
  <c r="Y404" i="5" a="1"/>
  <c r="Y404" i="5" s="1"/>
  <c r="L404" i="5" a="1"/>
  <c r="L404" i="5" s="1"/>
  <c r="DA404" i="5" a="1"/>
  <c r="DA404" i="5" s="1"/>
  <c r="A62" i="5"/>
  <c r="AI61" i="5" a="1"/>
  <c r="AI61" i="5" s="1"/>
  <c r="AE61" i="5" a="1"/>
  <c r="AE61" i="5" s="1"/>
  <c r="AA61" i="5" a="1"/>
  <c r="AA61" i="5" s="1"/>
  <c r="W61" i="5" a="1"/>
  <c r="W61" i="5" s="1"/>
  <c r="S61" i="5" a="1"/>
  <c r="S61" i="5" s="1"/>
  <c r="O61" i="5" a="1"/>
  <c r="O61" i="5" s="1"/>
  <c r="K61" i="5" a="1"/>
  <c r="K61" i="5" s="1"/>
  <c r="G61" i="5" a="1"/>
  <c r="G61" i="5" s="1"/>
  <c r="C61" i="5" a="1"/>
  <c r="C61" i="5" s="1"/>
  <c r="DE61" i="5" a="1"/>
  <c r="DE61" i="5" s="1"/>
  <c r="CL61" i="5" a="1"/>
  <c r="CL61" i="5" s="1"/>
  <c r="CC61" i="5" a="1"/>
  <c r="CC61" i="5" s="1"/>
  <c r="BH61" i="5" a="1"/>
  <c r="BH61" i="5" s="1"/>
  <c r="AY61" i="5" a="1"/>
  <c r="AY61" i="5" s="1"/>
  <c r="AT61" i="5" a="1"/>
  <c r="AT61" i="5" s="1"/>
  <c r="AH61" i="5" a="1"/>
  <c r="AH61" i="5" s="1"/>
  <c r="Y61" i="5" a="1"/>
  <c r="Y61" i="5" s="1"/>
  <c r="P61" i="5" a="1"/>
  <c r="P61" i="5" s="1"/>
  <c r="DJ61" i="5" a="1"/>
  <c r="DJ61" i="5" s="1"/>
  <c r="DD61" i="5" a="1"/>
  <c r="DD61" i="5" s="1"/>
  <c r="CK61" i="5" a="1"/>
  <c r="CK61" i="5" s="1"/>
  <c r="CF61" i="5" a="1"/>
  <c r="CF61" i="5" s="1"/>
  <c r="CA61" i="5" a="1"/>
  <c r="CA61" i="5" s="1"/>
  <c r="AO61" i="5" s="1"/>
  <c r="AL61" i="5" a="1"/>
  <c r="AL61" i="5" s="1"/>
  <c r="AG61" i="5" a="1"/>
  <c r="AG61" i="5" s="1"/>
  <c r="AB61" i="5" a="1"/>
  <c r="AB61" i="5" s="1"/>
  <c r="DH61" i="5" a="1"/>
  <c r="DH61" i="5" s="1"/>
  <c r="DC61" i="5" a="1"/>
  <c r="DC61" i="5" s="1"/>
  <c r="CJ61" i="5" a="1"/>
  <c r="CJ61" i="5" s="1"/>
  <c r="CE61" i="5" a="1"/>
  <c r="CE61" i="5" s="1"/>
  <c r="BC61" i="5" a="1"/>
  <c r="BC61" i="5" s="1"/>
  <c r="AK61" i="5" a="1"/>
  <c r="AK61" i="5" s="1"/>
  <c r="AF61" i="5" a="1"/>
  <c r="AF61" i="5" s="1"/>
  <c r="CD61" i="5" a="1"/>
  <c r="CD61" i="5" s="1"/>
  <c r="BQ61" i="5" a="1"/>
  <c r="BQ61" i="5" s="1"/>
  <c r="BB61" i="5" a="1"/>
  <c r="BB61" i="5" s="1"/>
  <c r="AW61" i="5" a="1"/>
  <c r="AW61" i="5" s="1"/>
  <c r="Z61" i="5" a="1"/>
  <c r="Z61" i="5" s="1"/>
  <c r="U61" i="5" a="1"/>
  <c r="U61" i="5" s="1"/>
  <c r="J61" i="5" a="1"/>
  <c r="J61" i="5" s="1"/>
  <c r="E61" i="5" a="1"/>
  <c r="E61" i="5" s="1"/>
  <c r="CH61" i="5" a="1"/>
  <c r="CH61" i="5" s="1"/>
  <c r="BF61" i="5" a="1"/>
  <c r="BF61" i="5" s="1"/>
  <c r="BA61" i="5" a="1"/>
  <c r="BA61" i="5" s="1"/>
  <c r="AV61" i="5" a="1"/>
  <c r="AV61" i="5" s="1"/>
  <c r="AD61" i="5" a="1"/>
  <c r="AD61" i="5" s="1"/>
  <c r="N61" i="5" a="1"/>
  <c r="N61" i="5" s="1"/>
  <c r="I61" i="5" a="1"/>
  <c r="I61" i="5" s="1"/>
  <c r="D61" i="5" a="1"/>
  <c r="D61" i="5" s="1"/>
  <c r="DK61" i="5" a="1"/>
  <c r="DK61" i="5" s="1"/>
  <c r="DF61" i="5" a="1"/>
  <c r="DF61" i="5" s="1"/>
  <c r="DA61" i="5" a="1"/>
  <c r="DA61" i="5" s="1"/>
  <c r="CG61" i="5" a="1"/>
  <c r="CG61" i="5" s="1"/>
  <c r="CB61" i="5" a="1"/>
  <c r="CB61" i="5" s="1"/>
  <c r="BK61" i="5" a="1"/>
  <c r="BK61" i="5" s="1"/>
  <c r="AC61" i="5" a="1"/>
  <c r="AC61" i="5" s="1"/>
  <c r="X61" i="5" a="1"/>
  <c r="X61" i="5" s="1"/>
  <c r="BD61" i="5" a="1"/>
  <c r="BD61" i="5" s="1"/>
  <c r="M61" i="5" a="1"/>
  <c r="M61" i="5" s="1"/>
  <c r="L61" i="5" a="1"/>
  <c r="L61" i="5" s="1"/>
  <c r="DB61" i="5" a="1"/>
  <c r="DB61" i="5" s="1"/>
  <c r="BR61" i="5" a="1"/>
  <c r="BR61" i="5" s="1"/>
  <c r="AZ61" i="5" a="1"/>
  <c r="AZ61" i="5" s="1"/>
  <c r="BL61" i="5" a="1"/>
  <c r="BL61" i="5" s="1"/>
  <c r="AX61" i="5" a="1"/>
  <c r="AX61" i="5" s="1"/>
  <c r="AJ61" i="5" a="1"/>
  <c r="AJ61" i="5" s="1"/>
  <c r="V61" i="5" a="1"/>
  <c r="V61" i="5" s="1"/>
  <c r="H61" i="5" a="1"/>
  <c r="H61" i="5" s="1"/>
  <c r="DL61" i="5" a="1"/>
  <c r="DL61" i="5" s="1"/>
  <c r="BJ61" i="5" a="1"/>
  <c r="BJ61" i="5" s="1"/>
  <c r="T61" i="5" a="1"/>
  <c r="T61" i="5" s="1"/>
  <c r="F61" i="5" a="1"/>
  <c r="F61" i="5" s="1"/>
  <c r="CI61" i="5" a="1"/>
  <c r="CI61" i="5" s="1"/>
  <c r="BI61" i="5" a="1"/>
  <c r="BI61" i="5" s="1"/>
  <c r="AU61" i="5" a="1"/>
  <c r="AU61" i="5" s="1"/>
  <c r="R61" i="5" a="1"/>
  <c r="R61" i="5" s="1"/>
  <c r="DI61" i="5" a="1"/>
  <c r="DI61" i="5" s="1"/>
  <c r="BG61" i="5" a="1"/>
  <c r="BG61" i="5" s="1"/>
  <c r="AS61" i="5" a="1"/>
  <c r="AS61" i="5" s="1"/>
  <c r="Q61" i="5" a="1"/>
  <c r="Q61" i="5" s="1"/>
  <c r="DG61" i="5" a="1"/>
  <c r="DG61" i="5" s="1"/>
  <c r="BE61" i="5" a="1"/>
  <c r="BE61" i="5" s="1"/>
  <c r="AL62" i="5" l="1" a="1"/>
  <c r="AL62" i="5" s="1"/>
  <c r="AH62" i="5" a="1"/>
  <c r="AH62" i="5" s="1"/>
  <c r="AD62" i="5" a="1"/>
  <c r="AD62" i="5" s="1"/>
  <c r="Z62" i="5" a="1"/>
  <c r="Z62" i="5" s="1"/>
  <c r="V62" i="5" a="1"/>
  <c r="V62" i="5" s="1"/>
  <c r="R62" i="5" a="1"/>
  <c r="R62" i="5" s="1"/>
  <c r="N62" i="5" a="1"/>
  <c r="N62" i="5" s="1"/>
  <c r="J62" i="5" a="1"/>
  <c r="J62" i="5" s="1"/>
  <c r="F62" i="5" a="1"/>
  <c r="F62" i="5" s="1"/>
  <c r="DK62" i="5" a="1"/>
  <c r="DK62" i="5" s="1"/>
  <c r="DB62" i="5" a="1"/>
  <c r="DB62" i="5" s="1"/>
  <c r="CE62" i="5" a="1"/>
  <c r="CE62" i="5" s="1"/>
  <c r="BJ62" i="5" a="1"/>
  <c r="BJ62" i="5" s="1"/>
  <c r="BE62" i="5" a="1"/>
  <c r="BE62" i="5" s="1"/>
  <c r="AV62" i="5" a="1"/>
  <c r="AV62" i="5" s="1"/>
  <c r="AE62" i="5" a="1"/>
  <c r="AE62" i="5" s="1"/>
  <c r="Q62" i="5" a="1"/>
  <c r="Q62" i="5" s="1"/>
  <c r="H62" i="5" a="1"/>
  <c r="H62" i="5" s="1"/>
  <c r="DH62" i="5" a="1"/>
  <c r="DH62" i="5" s="1"/>
  <c r="CI62" i="5" a="1"/>
  <c r="CI62" i="5" s="1"/>
  <c r="CD62" i="5" a="1"/>
  <c r="CD62" i="5" s="1"/>
  <c r="AW62" i="5" a="1"/>
  <c r="AW62" i="5" s="1"/>
  <c r="AJ62" i="5" a="1"/>
  <c r="AJ62" i="5" s="1"/>
  <c r="Y62" i="5" a="1"/>
  <c r="Y62" i="5" s="1"/>
  <c r="T62" i="5" a="1"/>
  <c r="T62" i="5" s="1"/>
  <c r="O62" i="5" a="1"/>
  <c r="O62" i="5" s="1"/>
  <c r="DL62" i="5" a="1"/>
  <c r="DL62" i="5" s="1"/>
  <c r="DF62" i="5" a="1"/>
  <c r="DF62" i="5" s="1"/>
  <c r="DA62" i="5" a="1"/>
  <c r="DA62" i="5" s="1"/>
  <c r="CH62" i="5" a="1"/>
  <c r="CH62" i="5" s="1"/>
  <c r="BA62" i="5" a="1"/>
  <c r="BA62" i="5" s="1"/>
  <c r="AC62" i="5" a="1"/>
  <c r="AC62" i="5" s="1"/>
  <c r="X62" i="5" a="1"/>
  <c r="X62" i="5" s="1"/>
  <c r="S62" i="5" a="1"/>
  <c r="S62" i="5" s="1"/>
  <c r="C62" i="5" a="1"/>
  <c r="C62" i="5" s="1"/>
  <c r="CG62" i="5" a="1"/>
  <c r="CG62" i="5" s="1"/>
  <c r="CB62" i="5" a="1"/>
  <c r="CB62" i="5" s="1"/>
  <c r="BK62" i="5" a="1"/>
  <c r="BK62" i="5" s="1"/>
  <c r="BF62" i="5" a="1"/>
  <c r="BF62" i="5" s="1"/>
  <c r="AZ62" i="5" a="1"/>
  <c r="AZ62" i="5" s="1"/>
  <c r="AU62" i="5" a="1"/>
  <c r="AU62" i="5" s="1"/>
  <c r="M62" i="5" a="1"/>
  <c r="M62" i="5" s="1"/>
  <c r="CK62" i="5" a="1"/>
  <c r="CK62" i="5" s="1"/>
  <c r="CF62" i="5" a="1"/>
  <c r="CF62" i="5" s="1"/>
  <c r="CA62" i="5" a="1"/>
  <c r="CA62" i="5" s="1"/>
  <c r="AO62" i="5" s="1"/>
  <c r="BI62" i="5" a="1"/>
  <c r="BI62" i="5" s="1"/>
  <c r="BD62" i="5" a="1"/>
  <c r="BD62" i="5" s="1"/>
  <c r="AY62" i="5" a="1"/>
  <c r="AY62" i="5" s="1"/>
  <c r="AT62" i="5" a="1"/>
  <c r="AT62" i="5" s="1"/>
  <c r="DI62" i="5" a="1"/>
  <c r="DI62" i="5" s="1"/>
  <c r="DD62" i="5" a="1"/>
  <c r="DD62" i="5" s="1"/>
  <c r="BR62" i="5" a="1"/>
  <c r="BR62" i="5" s="1"/>
  <c r="AS62" i="5" a="1"/>
  <c r="AS62" i="5" s="1"/>
  <c r="AK62" i="5" a="1"/>
  <c r="AK62" i="5" s="1"/>
  <c r="AF62" i="5" a="1"/>
  <c r="AF62" i="5" s="1"/>
  <c r="AA62" i="5" a="1"/>
  <c r="AA62" i="5" s="1"/>
  <c r="U62" i="5" a="1"/>
  <c r="U62" i="5" s="1"/>
  <c r="P62" i="5" a="1"/>
  <c r="P62" i="5" s="1"/>
  <c r="K62" i="5" a="1"/>
  <c r="K62" i="5" s="1"/>
  <c r="CL62" i="5" a="1"/>
  <c r="CL62" i="5" s="1"/>
  <c r="BL62" i="5" a="1"/>
  <c r="BL62" i="5" s="1"/>
  <c r="AX62" i="5" a="1"/>
  <c r="AX62" i="5" s="1"/>
  <c r="W62" i="5" a="1"/>
  <c r="W62" i="5" s="1"/>
  <c r="I62" i="5" a="1"/>
  <c r="I62" i="5" s="1"/>
  <c r="A63" i="5"/>
  <c r="CJ62" i="5" a="1"/>
  <c r="CJ62" i="5" s="1"/>
  <c r="AI62" i="5" a="1"/>
  <c r="AI62" i="5" s="1"/>
  <c r="G62" i="5" a="1"/>
  <c r="G62" i="5" s="1"/>
  <c r="DJ62" i="5" a="1"/>
  <c r="DJ62" i="5" s="1"/>
  <c r="BH62" i="5" a="1"/>
  <c r="BH62" i="5" s="1"/>
  <c r="AG62" i="5" a="1"/>
  <c r="AG62" i="5" s="1"/>
  <c r="E62" i="5" a="1"/>
  <c r="E62" i="5" s="1"/>
  <c r="BG62" i="5" a="1"/>
  <c r="BG62" i="5" s="1"/>
  <c r="D62" i="5" a="1"/>
  <c r="D62" i="5" s="1"/>
  <c r="DG62" i="5" a="1"/>
  <c r="DG62" i="5" s="1"/>
  <c r="DE62" i="5" a="1"/>
  <c r="DE62" i="5" s="1"/>
  <c r="CC62" i="5" a="1"/>
  <c r="CC62" i="5" s="1"/>
  <c r="BC62" i="5" a="1"/>
  <c r="BC62" i="5" s="1"/>
  <c r="AB62" i="5" a="1"/>
  <c r="AB62" i="5" s="1"/>
  <c r="DC62" i="5" a="1"/>
  <c r="DC62" i="5" s="1"/>
  <c r="BB62" i="5" a="1"/>
  <c r="BB62" i="5" s="1"/>
  <c r="L62" i="5" a="1"/>
  <c r="L62" i="5" s="1"/>
  <c r="BQ62" i="5" a="1"/>
  <c r="BQ62" i="5" s="1"/>
  <c r="DI405" i="5" a="1"/>
  <c r="DI405" i="5" s="1"/>
  <c r="DE405" i="5" a="1"/>
  <c r="DE405" i="5" s="1"/>
  <c r="DA405" i="5" a="1"/>
  <c r="DA405" i="5" s="1"/>
  <c r="CI405" i="5" a="1"/>
  <c r="CI405" i="5" s="1"/>
  <c r="CE405" i="5" a="1"/>
  <c r="CE405" i="5" s="1"/>
  <c r="CA405" i="5" a="1"/>
  <c r="CA405" i="5" s="1"/>
  <c r="AO405" i="5" s="1"/>
  <c r="BK405" i="5" a="1"/>
  <c r="BK405" i="5" s="1"/>
  <c r="BG405" i="5" a="1"/>
  <c r="BG405" i="5" s="1"/>
  <c r="BC405" i="5" a="1"/>
  <c r="BC405" i="5" s="1"/>
  <c r="AY405" i="5" a="1"/>
  <c r="AY405" i="5" s="1"/>
  <c r="AU405" i="5" a="1"/>
  <c r="AU405" i="5" s="1"/>
  <c r="DK405" i="5" a="1"/>
  <c r="DK405" i="5" s="1"/>
  <c r="DB405" i="5" a="1"/>
  <c r="DB405" i="5" s="1"/>
  <c r="BR405" i="5" a="1"/>
  <c r="BR405" i="5" s="1"/>
  <c r="BE405" i="5" a="1"/>
  <c r="BE405" i="5" s="1"/>
  <c r="AV405" i="5" a="1"/>
  <c r="AV405" i="5" s="1"/>
  <c r="AI405" i="5" a="1"/>
  <c r="AI405" i="5" s="1"/>
  <c r="Z405" i="5" a="1"/>
  <c r="Z405" i="5" s="1"/>
  <c r="Q405" i="5" a="1"/>
  <c r="Q405" i="5" s="1"/>
  <c r="H405" i="5" a="1"/>
  <c r="H405" i="5" s="1"/>
  <c r="C405" i="5" a="1"/>
  <c r="C405" i="5" s="1"/>
  <c r="DJ405" i="5" a="1"/>
  <c r="DJ405" i="5" s="1"/>
  <c r="CH405" i="5" a="1"/>
  <c r="CH405" i="5" s="1"/>
  <c r="BQ405" i="5" a="1"/>
  <c r="BQ405" i="5" s="1"/>
  <c r="BD405" i="5" a="1"/>
  <c r="BD405" i="5" s="1"/>
  <c r="AH405" i="5" a="1"/>
  <c r="AH405" i="5" s="1"/>
  <c r="Y405" i="5" a="1"/>
  <c r="Y405" i="5" s="1"/>
  <c r="P405" i="5" a="1"/>
  <c r="P405" i="5" s="1"/>
  <c r="K405" i="5" a="1"/>
  <c r="K405" i="5" s="1"/>
  <c r="DL405" i="5" a="1"/>
  <c r="DL405" i="5" s="1"/>
  <c r="DF405" i="5" a="1"/>
  <c r="DF405" i="5" s="1"/>
  <c r="CF405" i="5" a="1"/>
  <c r="CF405" i="5" s="1"/>
  <c r="AL405" i="5" a="1"/>
  <c r="AL405" i="5" s="1"/>
  <c r="T405" i="5" a="1"/>
  <c r="T405" i="5" s="1"/>
  <c r="N405" i="5" a="1"/>
  <c r="N405" i="5" s="1"/>
  <c r="CK405" i="5" a="1"/>
  <c r="CK405" i="5" s="1"/>
  <c r="BA405" i="5" a="1"/>
  <c r="BA405" i="5" s="1"/>
  <c r="AT405" i="5" a="1"/>
  <c r="AT405" i="5" s="1"/>
  <c r="AF405" i="5" a="1"/>
  <c r="AF405" i="5" s="1"/>
  <c r="S405" i="5" a="1"/>
  <c r="S405" i="5" s="1"/>
  <c r="G405" i="5" a="1"/>
  <c r="G405" i="5" s="1"/>
  <c r="CJ405" i="5" a="1"/>
  <c r="CJ405" i="5" s="1"/>
  <c r="CC405" i="5" a="1"/>
  <c r="CC405" i="5" s="1"/>
  <c r="AS405" i="5" a="1"/>
  <c r="AS405" i="5" s="1"/>
  <c r="AD405" i="5" a="1"/>
  <c r="AD405" i="5" s="1"/>
  <c r="X405" i="5" a="1"/>
  <c r="X405" i="5" s="1"/>
  <c r="R405" i="5" a="1"/>
  <c r="R405" i="5" s="1"/>
  <c r="L405" i="5" a="1"/>
  <c r="L405" i="5" s="1"/>
  <c r="DC405" i="5" a="1"/>
  <c r="DC405" i="5" s="1"/>
  <c r="AX405" i="5" a="1"/>
  <c r="AX405" i="5" s="1"/>
  <c r="AJ405" i="5" a="1"/>
  <c r="AJ405" i="5" s="1"/>
  <c r="AC405" i="5" a="1"/>
  <c r="AC405" i="5" s="1"/>
  <c r="W405" i="5" a="1"/>
  <c r="W405" i="5" s="1"/>
  <c r="E405" i="5" a="1"/>
  <c r="E405" i="5" s="1"/>
  <c r="DH405" i="5" a="1"/>
  <c r="DH405" i="5" s="1"/>
  <c r="BJ405" i="5" a="1"/>
  <c r="BJ405" i="5" s="1"/>
  <c r="J405" i="5" a="1"/>
  <c r="J405" i="5" s="1"/>
  <c r="CG405" i="5" a="1"/>
  <c r="CG405" i="5" s="1"/>
  <c r="BI405" i="5" a="1"/>
  <c r="BI405" i="5" s="1"/>
  <c r="AW405" i="5" a="1"/>
  <c r="AW405" i="5" s="1"/>
  <c r="V405" i="5" a="1"/>
  <c r="V405" i="5" s="1"/>
  <c r="DG405" i="5" a="1"/>
  <c r="DG405" i="5" s="1"/>
  <c r="BH405" i="5" a="1"/>
  <c r="BH405" i="5" s="1"/>
  <c r="AG405" i="5" a="1"/>
  <c r="AG405" i="5" s="1"/>
  <c r="U405" i="5" a="1"/>
  <c r="U405" i="5" s="1"/>
  <c r="I405" i="5" a="1"/>
  <c r="I405" i="5" s="1"/>
  <c r="DD405" i="5" a="1"/>
  <c r="DD405" i="5" s="1"/>
  <c r="CD405" i="5" a="1"/>
  <c r="CD405" i="5" s="1"/>
  <c r="BF405" i="5" a="1"/>
  <c r="BF405" i="5" s="1"/>
  <c r="AE405" i="5" a="1"/>
  <c r="AE405" i="5" s="1"/>
  <c r="F405" i="5" a="1"/>
  <c r="F405" i="5" s="1"/>
  <c r="CB405" i="5" a="1"/>
  <c r="CB405" i="5" s="1"/>
  <c r="AB405" i="5" a="1"/>
  <c r="AB405" i="5" s="1"/>
  <c r="O405" i="5" a="1"/>
  <c r="O405" i="5" s="1"/>
  <c r="D405" i="5" a="1"/>
  <c r="D405" i="5" s="1"/>
  <c r="BL405" i="5" a="1"/>
  <c r="BL405" i="5" s="1"/>
  <c r="AZ405" i="5" a="1"/>
  <c r="AZ405" i="5" s="1"/>
  <c r="AK405" i="5" a="1"/>
  <c r="AK405" i="5" s="1"/>
  <c r="M405" i="5" a="1"/>
  <c r="M405" i="5" s="1"/>
  <c r="A406" i="5"/>
  <c r="CL405" i="5" a="1"/>
  <c r="CL405" i="5" s="1"/>
  <c r="BB405" i="5" a="1"/>
  <c r="BB405" i="5" s="1"/>
  <c r="AA405" i="5" a="1"/>
  <c r="AA405" i="5" s="1"/>
  <c r="DK240" i="5" a="1"/>
  <c r="DK240" i="5" s="1"/>
  <c r="DG240" i="5" a="1"/>
  <c r="DG240" i="5" s="1"/>
  <c r="DC240" i="5" a="1"/>
  <c r="DC240" i="5" s="1"/>
  <c r="CK240" i="5" a="1"/>
  <c r="CK240" i="5" s="1"/>
  <c r="CG240" i="5" a="1"/>
  <c r="CG240" i="5" s="1"/>
  <c r="CC240" i="5" a="1"/>
  <c r="CC240" i="5" s="1"/>
  <c r="BQ240" i="5" a="1"/>
  <c r="BQ240" i="5" s="1"/>
  <c r="BI240" i="5" a="1"/>
  <c r="BI240" i="5" s="1"/>
  <c r="BE240" i="5" a="1"/>
  <c r="BE240" i="5" s="1"/>
  <c r="BA240" i="5" a="1"/>
  <c r="BA240" i="5" s="1"/>
  <c r="AW240" i="5" a="1"/>
  <c r="AW240" i="5" s="1"/>
  <c r="AS240" i="5" a="1"/>
  <c r="AS240" i="5" s="1"/>
  <c r="AK240" i="5" a="1"/>
  <c r="AK240" i="5" s="1"/>
  <c r="AG240" i="5" a="1"/>
  <c r="AG240" i="5" s="1"/>
  <c r="AC240" i="5" a="1"/>
  <c r="AC240" i="5" s="1"/>
  <c r="Y240" i="5" a="1"/>
  <c r="Y240" i="5" s="1"/>
  <c r="U240" i="5" a="1"/>
  <c r="U240" i="5" s="1"/>
  <c r="Q240" i="5" a="1"/>
  <c r="Q240" i="5" s="1"/>
  <c r="M240" i="5" a="1"/>
  <c r="M240" i="5" s="1"/>
  <c r="I240" i="5" a="1"/>
  <c r="I240" i="5" s="1"/>
  <c r="E240" i="5" a="1"/>
  <c r="E240" i="5" s="1"/>
  <c r="A241" i="5"/>
  <c r="AI240" i="5" a="1"/>
  <c r="AI240" i="5" s="1"/>
  <c r="AE240" i="5" a="1"/>
  <c r="AE240" i="5" s="1"/>
  <c r="AA240" i="5" a="1"/>
  <c r="AA240" i="5" s="1"/>
  <c r="W240" i="5" a="1"/>
  <c r="W240" i="5" s="1"/>
  <c r="S240" i="5" a="1"/>
  <c r="S240" i="5" s="1"/>
  <c r="O240" i="5" a="1"/>
  <c r="O240" i="5" s="1"/>
  <c r="K240" i="5" a="1"/>
  <c r="K240" i="5" s="1"/>
  <c r="G240" i="5" a="1"/>
  <c r="G240" i="5" s="1"/>
  <c r="C240" i="5" a="1"/>
  <c r="C240" i="5" s="1"/>
  <c r="DI240" i="5" a="1"/>
  <c r="DI240" i="5" s="1"/>
  <c r="DB240" i="5" a="1"/>
  <c r="DB240" i="5" s="1"/>
  <c r="CH240" i="5" a="1"/>
  <c r="CH240" i="5" s="1"/>
  <c r="BC240" i="5" a="1"/>
  <c r="BC240" i="5" s="1"/>
  <c r="AV240" i="5" a="1"/>
  <c r="AV240" i="5" s="1"/>
  <c r="T240" i="5" a="1"/>
  <c r="T240" i="5" s="1"/>
  <c r="N240" i="5" a="1"/>
  <c r="N240" i="5" s="1"/>
  <c r="DH240" i="5" a="1"/>
  <c r="DH240" i="5" s="1"/>
  <c r="CA240" i="5" a="1"/>
  <c r="CA240" i="5" s="1"/>
  <c r="AO240" i="5" s="1"/>
  <c r="BH240" i="5" a="1"/>
  <c r="BH240" i="5" s="1"/>
  <c r="BB240" i="5" a="1"/>
  <c r="BB240" i="5" s="1"/>
  <c r="AF240" i="5" a="1"/>
  <c r="AF240" i="5" s="1"/>
  <c r="Z240" i="5" a="1"/>
  <c r="Z240" i="5" s="1"/>
  <c r="DA240" i="5" a="1"/>
  <c r="DA240" i="5" s="1"/>
  <c r="CF240" i="5" a="1"/>
  <c r="CF240" i="5" s="1"/>
  <c r="BR240" i="5" a="1"/>
  <c r="BR240" i="5" s="1"/>
  <c r="AU240" i="5" a="1"/>
  <c r="AU240" i="5" s="1"/>
  <c r="AL240" i="5" a="1"/>
  <c r="AL240" i="5" s="1"/>
  <c r="L240" i="5" a="1"/>
  <c r="L240" i="5" s="1"/>
  <c r="F240" i="5" a="1"/>
  <c r="F240" i="5" s="1"/>
  <c r="DE240" i="5" a="1"/>
  <c r="DE240" i="5" s="1"/>
  <c r="CJ240" i="5" a="1"/>
  <c r="CJ240" i="5" s="1"/>
  <c r="CD240" i="5" a="1"/>
  <c r="CD240" i="5" s="1"/>
  <c r="AY240" i="5" a="1"/>
  <c r="AY240" i="5" s="1"/>
  <c r="P240" i="5" a="1"/>
  <c r="P240" i="5" s="1"/>
  <c r="J240" i="5" a="1"/>
  <c r="J240" i="5" s="1"/>
  <c r="DJ240" i="5" a="1"/>
  <c r="DJ240" i="5" s="1"/>
  <c r="DD240" i="5" a="1"/>
  <c r="DD240" i="5" s="1"/>
  <c r="BK240" i="5" a="1"/>
  <c r="BK240" i="5" s="1"/>
  <c r="BD240" i="5" a="1"/>
  <c r="BD240" i="5" s="1"/>
  <c r="AX240" i="5" a="1"/>
  <c r="AX240" i="5" s="1"/>
  <c r="AB240" i="5" a="1"/>
  <c r="AB240" i="5" s="1"/>
  <c r="V240" i="5" a="1"/>
  <c r="V240" i="5" s="1"/>
  <c r="DF240" i="5" a="1"/>
  <c r="DF240" i="5" s="1"/>
  <c r="CB240" i="5" a="1"/>
  <c r="CB240" i="5" s="1"/>
  <c r="D240" i="5" a="1"/>
  <c r="D240" i="5" s="1"/>
  <c r="AJ240" i="5" a="1"/>
  <c r="AJ240" i="5" s="1"/>
  <c r="R240" i="5" a="1"/>
  <c r="R240" i="5" s="1"/>
  <c r="BL240" i="5" a="1"/>
  <c r="BL240" i="5" s="1"/>
  <c r="AT240" i="5" a="1"/>
  <c r="AT240" i="5" s="1"/>
  <c r="AH240" i="5" a="1"/>
  <c r="AH240" i="5" s="1"/>
  <c r="BG240" i="5" a="1"/>
  <c r="BG240" i="5" s="1"/>
  <c r="AD240" i="5" a="1"/>
  <c r="AD240" i="5" s="1"/>
  <c r="CI240" i="5" a="1"/>
  <c r="CI240" i="5" s="1"/>
  <c r="BF240" i="5" a="1"/>
  <c r="BF240" i="5" s="1"/>
  <c r="DL240" i="5" a="1"/>
  <c r="DL240" i="5" s="1"/>
  <c r="X240" i="5" a="1"/>
  <c r="X240" i="5" s="1"/>
  <c r="H240" i="5" a="1"/>
  <c r="H240" i="5" s="1"/>
  <c r="CL240" i="5" a="1"/>
  <c r="CL240" i="5" s="1"/>
  <c r="CE240" i="5" a="1"/>
  <c r="CE240" i="5" s="1"/>
  <c r="BJ240" i="5" a="1"/>
  <c r="BJ240" i="5" s="1"/>
  <c r="AZ240" i="5" a="1"/>
  <c r="AZ240" i="5" s="1"/>
  <c r="DJ477" i="5" a="1"/>
  <c r="DJ477" i="5" s="1"/>
  <c r="DF477" i="5" a="1"/>
  <c r="DF477" i="5" s="1"/>
  <c r="DI477" i="5" a="1"/>
  <c r="DI477" i="5" s="1"/>
  <c r="DE477" i="5" a="1"/>
  <c r="DE477" i="5" s="1"/>
  <c r="DL477" i="5" a="1"/>
  <c r="DL477" i="5" s="1"/>
  <c r="DH477" i="5" a="1"/>
  <c r="DH477" i="5" s="1"/>
  <c r="DD477" i="5" a="1"/>
  <c r="DD477" i="5" s="1"/>
  <c r="CL477" i="5" a="1"/>
  <c r="CL477" i="5" s="1"/>
  <c r="CH477" i="5" a="1"/>
  <c r="CH477" i="5" s="1"/>
  <c r="A478" i="5"/>
  <c r="CA477" i="5" a="1"/>
  <c r="CA477" i="5" s="1"/>
  <c r="AO477" i="5" s="1"/>
  <c r="BF477" i="5" a="1"/>
  <c r="BF477" i="5" s="1"/>
  <c r="BB477" i="5" a="1"/>
  <c r="BB477" i="5" s="1"/>
  <c r="AX477" i="5" a="1"/>
  <c r="AX477" i="5" s="1"/>
  <c r="AT477" i="5" a="1"/>
  <c r="AT477" i="5" s="1"/>
  <c r="BR477" i="5" a="1"/>
  <c r="BR477" i="5" s="1"/>
  <c r="BI477" i="5" a="1"/>
  <c r="BI477" i="5" s="1"/>
  <c r="BE477" i="5" a="1"/>
  <c r="BE477" i="5" s="1"/>
  <c r="BA477" i="5" a="1"/>
  <c r="BA477" i="5" s="1"/>
  <c r="AW477" i="5" a="1"/>
  <c r="AW477" i="5" s="1"/>
  <c r="AS477" i="5" a="1"/>
  <c r="AS477" i="5" s="1"/>
  <c r="DB477" i="5" a="1"/>
  <c r="DB477" i="5" s="1"/>
  <c r="CI477" i="5" a="1"/>
  <c r="CI477" i="5" s="1"/>
  <c r="CD477" i="5" a="1"/>
  <c r="CD477" i="5" s="1"/>
  <c r="BQ477" i="5" a="1"/>
  <c r="BQ477" i="5" s="1"/>
  <c r="AK477" i="5" a="1"/>
  <c r="AK477" i="5" s="1"/>
  <c r="AG477" i="5" a="1"/>
  <c r="AG477" i="5" s="1"/>
  <c r="AC477" i="5" a="1"/>
  <c r="AC477" i="5" s="1"/>
  <c r="Y477" i="5" a="1"/>
  <c r="Y477" i="5" s="1"/>
  <c r="U477" i="5" a="1"/>
  <c r="U477" i="5" s="1"/>
  <c r="Q477" i="5" a="1"/>
  <c r="Q477" i="5" s="1"/>
  <c r="M477" i="5" a="1"/>
  <c r="M477" i="5" s="1"/>
  <c r="I477" i="5" a="1"/>
  <c r="I477" i="5" s="1"/>
  <c r="E477" i="5" a="1"/>
  <c r="E477" i="5" s="1"/>
  <c r="CC477" i="5" a="1"/>
  <c r="CC477" i="5" s="1"/>
  <c r="BH477" i="5" a="1"/>
  <c r="BH477" i="5" s="1"/>
  <c r="BD477" i="5" a="1"/>
  <c r="BD477" i="5" s="1"/>
  <c r="AZ477" i="5" a="1"/>
  <c r="AZ477" i="5" s="1"/>
  <c r="AV477" i="5" a="1"/>
  <c r="AV477" i="5" s="1"/>
  <c r="DG477" i="5" a="1"/>
  <c r="DG477" i="5" s="1"/>
  <c r="DA477" i="5" a="1"/>
  <c r="DA477" i="5" s="1"/>
  <c r="CG477" i="5" a="1"/>
  <c r="CG477" i="5" s="1"/>
  <c r="BL477" i="5" a="1"/>
  <c r="BL477" i="5" s="1"/>
  <c r="AJ477" i="5" a="1"/>
  <c r="AJ477" i="5" s="1"/>
  <c r="AF477" i="5" a="1"/>
  <c r="AF477" i="5" s="1"/>
  <c r="AB477" i="5" a="1"/>
  <c r="AB477" i="5" s="1"/>
  <c r="X477" i="5" a="1"/>
  <c r="X477" i="5" s="1"/>
  <c r="T477" i="5" a="1"/>
  <c r="T477" i="5" s="1"/>
  <c r="P477" i="5" a="1"/>
  <c r="P477" i="5" s="1"/>
  <c r="L477" i="5" a="1"/>
  <c r="L477" i="5" s="1"/>
  <c r="H477" i="5" a="1"/>
  <c r="H477" i="5" s="1"/>
  <c r="D477" i="5" a="1"/>
  <c r="D477" i="5" s="1"/>
  <c r="CB477" i="5" a="1"/>
  <c r="CB477" i="5" s="1"/>
  <c r="BG477" i="5" a="1"/>
  <c r="BG477" i="5" s="1"/>
  <c r="BC477" i="5" a="1"/>
  <c r="BC477" i="5" s="1"/>
  <c r="AY477" i="5" a="1"/>
  <c r="AY477" i="5" s="1"/>
  <c r="AU477" i="5" a="1"/>
  <c r="AU477" i="5" s="1"/>
  <c r="BK477" i="5" a="1"/>
  <c r="BK477" i="5" s="1"/>
  <c r="AE477" i="5" a="1"/>
  <c r="AE477" i="5" s="1"/>
  <c r="O477" i="5" a="1"/>
  <c r="O477" i="5" s="1"/>
  <c r="DC477" i="5" a="1"/>
  <c r="DC477" i="5" s="1"/>
  <c r="BJ477" i="5" a="1"/>
  <c r="BJ477" i="5" s="1"/>
  <c r="AD477" i="5" a="1"/>
  <c r="AD477" i="5" s="1"/>
  <c r="N477" i="5" a="1"/>
  <c r="N477" i="5" s="1"/>
  <c r="CK477" i="5" a="1"/>
  <c r="CK477" i="5" s="1"/>
  <c r="AA477" i="5" a="1"/>
  <c r="AA477" i="5" s="1"/>
  <c r="K477" i="5" a="1"/>
  <c r="K477" i="5" s="1"/>
  <c r="CJ477" i="5" a="1"/>
  <c r="CJ477" i="5" s="1"/>
  <c r="Z477" i="5" a="1"/>
  <c r="Z477" i="5" s="1"/>
  <c r="J477" i="5" a="1"/>
  <c r="J477" i="5" s="1"/>
  <c r="CF477" i="5" a="1"/>
  <c r="CF477" i="5" s="1"/>
  <c r="W477" i="5" a="1"/>
  <c r="W477" i="5" s="1"/>
  <c r="G477" i="5" a="1"/>
  <c r="G477" i="5" s="1"/>
  <c r="CE477" i="5" a="1"/>
  <c r="CE477" i="5" s="1"/>
  <c r="AL477" i="5" a="1"/>
  <c r="AL477" i="5" s="1"/>
  <c r="V477" i="5" a="1"/>
  <c r="V477" i="5" s="1"/>
  <c r="F477" i="5" a="1"/>
  <c r="F477" i="5" s="1"/>
  <c r="AI477" i="5" a="1"/>
  <c r="AI477" i="5" s="1"/>
  <c r="S477" i="5" a="1"/>
  <c r="S477" i="5" s="1"/>
  <c r="C477" i="5" a="1"/>
  <c r="C477" i="5" s="1"/>
  <c r="AH477" i="5" a="1"/>
  <c r="AH477" i="5" s="1"/>
  <c r="R477" i="5" a="1"/>
  <c r="R477" i="5" s="1"/>
  <c r="DK477" i="5" a="1"/>
  <c r="DK477" i="5" s="1"/>
  <c r="AJ478" i="5" l="1" a="1"/>
  <c r="AJ478" i="5" s="1"/>
  <c r="AF478" i="5" a="1"/>
  <c r="AF478" i="5" s="1"/>
  <c r="DI478" i="5" a="1"/>
  <c r="DI478" i="5" s="1"/>
  <c r="DE478" i="5" a="1"/>
  <c r="DE478" i="5" s="1"/>
  <c r="DA478" i="5" a="1"/>
  <c r="DA478" i="5" s="1"/>
  <c r="CI478" i="5" a="1"/>
  <c r="CI478" i="5" s="1"/>
  <c r="CE478" i="5" a="1"/>
  <c r="CE478" i="5" s="1"/>
  <c r="CA478" i="5" a="1"/>
  <c r="CA478" i="5" s="1"/>
  <c r="AO478" i="5" s="1"/>
  <c r="BK478" i="5" a="1"/>
  <c r="BK478" i="5" s="1"/>
  <c r="BG478" i="5" a="1"/>
  <c r="BG478" i="5" s="1"/>
  <c r="BC478" i="5" a="1"/>
  <c r="BC478" i="5" s="1"/>
  <c r="AY478" i="5" a="1"/>
  <c r="AY478" i="5" s="1"/>
  <c r="AU478" i="5" a="1"/>
  <c r="AU478" i="5" s="1"/>
  <c r="A479" i="5"/>
  <c r="AI478" i="5" a="1"/>
  <c r="AI478" i="5" s="1"/>
  <c r="AE478" i="5" a="1"/>
  <c r="AE478" i="5" s="1"/>
  <c r="AA478" i="5" a="1"/>
  <c r="AA478" i="5" s="1"/>
  <c r="W478" i="5" a="1"/>
  <c r="W478" i="5" s="1"/>
  <c r="DL478" i="5" a="1"/>
  <c r="DL478" i="5" s="1"/>
  <c r="DH478" i="5" a="1"/>
  <c r="DH478" i="5" s="1"/>
  <c r="DD478" i="5" a="1"/>
  <c r="DD478" i="5" s="1"/>
  <c r="CL478" i="5" a="1"/>
  <c r="CL478" i="5" s="1"/>
  <c r="CH478" i="5" a="1"/>
  <c r="CH478" i="5" s="1"/>
  <c r="CD478" i="5" a="1"/>
  <c r="CD478" i="5" s="1"/>
  <c r="BR478" i="5" a="1"/>
  <c r="BR478" i="5" s="1"/>
  <c r="BJ478" i="5" a="1"/>
  <c r="BJ478" i="5" s="1"/>
  <c r="BF478" i="5" a="1"/>
  <c r="BF478" i="5" s="1"/>
  <c r="BB478" i="5" a="1"/>
  <c r="BB478" i="5" s="1"/>
  <c r="AX478" i="5" a="1"/>
  <c r="AX478" i="5" s="1"/>
  <c r="AT478" i="5" a="1"/>
  <c r="AT478" i="5" s="1"/>
  <c r="DK478" i="5" a="1"/>
  <c r="DK478" i="5" s="1"/>
  <c r="DG478" i="5" a="1"/>
  <c r="DG478" i="5" s="1"/>
  <c r="DC478" i="5" a="1"/>
  <c r="DC478" i="5" s="1"/>
  <c r="CK478" i="5" a="1"/>
  <c r="CK478" i="5" s="1"/>
  <c r="CG478" i="5" a="1"/>
  <c r="CG478" i="5" s="1"/>
  <c r="CC478" i="5" a="1"/>
  <c r="CC478" i="5" s="1"/>
  <c r="BQ478" i="5" a="1"/>
  <c r="BQ478" i="5" s="1"/>
  <c r="BI478" i="5" a="1"/>
  <c r="BI478" i="5" s="1"/>
  <c r="BE478" i="5" a="1"/>
  <c r="BE478" i="5" s="1"/>
  <c r="BA478" i="5" a="1"/>
  <c r="BA478" i="5" s="1"/>
  <c r="AW478" i="5" a="1"/>
  <c r="AW478" i="5" s="1"/>
  <c r="AS478" i="5" a="1"/>
  <c r="AS478" i="5" s="1"/>
  <c r="AK478" i="5" a="1"/>
  <c r="AK478" i="5" s="1"/>
  <c r="AG478" i="5" a="1"/>
  <c r="AG478" i="5" s="1"/>
  <c r="AC478" i="5" a="1"/>
  <c r="AC478" i="5" s="1"/>
  <c r="Y478" i="5" a="1"/>
  <c r="Y478" i="5" s="1"/>
  <c r="U478" i="5" a="1"/>
  <c r="U478" i="5" s="1"/>
  <c r="Q478" i="5" a="1"/>
  <c r="Q478" i="5" s="1"/>
  <c r="M478" i="5" a="1"/>
  <c r="M478" i="5" s="1"/>
  <c r="I478" i="5" a="1"/>
  <c r="I478" i="5" s="1"/>
  <c r="E478" i="5" a="1"/>
  <c r="E478" i="5" s="1"/>
  <c r="DJ478" i="5" a="1"/>
  <c r="DJ478" i="5" s="1"/>
  <c r="DF478" i="5" a="1"/>
  <c r="DF478" i="5" s="1"/>
  <c r="DB478" i="5" a="1"/>
  <c r="DB478" i="5" s="1"/>
  <c r="CJ478" i="5" a="1"/>
  <c r="CJ478" i="5" s="1"/>
  <c r="CF478" i="5" a="1"/>
  <c r="CF478" i="5" s="1"/>
  <c r="CB478" i="5" a="1"/>
  <c r="CB478" i="5" s="1"/>
  <c r="BL478" i="5" a="1"/>
  <c r="BL478" i="5" s="1"/>
  <c r="BH478" i="5" a="1"/>
  <c r="BH478" i="5" s="1"/>
  <c r="AB478" i="5" a="1"/>
  <c r="AB478" i="5" s="1"/>
  <c r="R478" i="5" a="1"/>
  <c r="R478" i="5" s="1"/>
  <c r="J478" i="5" a="1"/>
  <c r="J478" i="5" s="1"/>
  <c r="AL478" i="5" a="1"/>
  <c r="AL478" i="5" s="1"/>
  <c r="P478" i="5" a="1"/>
  <c r="P478" i="5" s="1"/>
  <c r="H478" i="5" a="1"/>
  <c r="H478" i="5" s="1"/>
  <c r="AZ478" i="5" a="1"/>
  <c r="AZ478" i="5" s="1"/>
  <c r="X478" i="5" a="1"/>
  <c r="X478" i="5" s="1"/>
  <c r="O478" i="5" a="1"/>
  <c r="O478" i="5" s="1"/>
  <c r="G478" i="5" a="1"/>
  <c r="G478" i="5" s="1"/>
  <c r="AH478" i="5" a="1"/>
  <c r="AH478" i="5" s="1"/>
  <c r="V478" i="5" a="1"/>
  <c r="V478" i="5" s="1"/>
  <c r="N478" i="5" a="1"/>
  <c r="N478" i="5" s="1"/>
  <c r="F478" i="5" a="1"/>
  <c r="F478" i="5" s="1"/>
  <c r="AV478" i="5" a="1"/>
  <c r="AV478" i="5" s="1"/>
  <c r="AD478" i="5" a="1"/>
  <c r="AD478" i="5" s="1"/>
  <c r="T478" i="5" a="1"/>
  <c r="T478" i="5" s="1"/>
  <c r="L478" i="5" a="1"/>
  <c r="L478" i="5" s="1"/>
  <c r="D478" i="5" a="1"/>
  <c r="D478" i="5" s="1"/>
  <c r="Z478" i="5" a="1"/>
  <c r="Z478" i="5" s="1"/>
  <c r="S478" i="5" a="1"/>
  <c r="S478" i="5" s="1"/>
  <c r="BD478" i="5" a="1"/>
  <c r="BD478" i="5" s="1"/>
  <c r="K478" i="5" a="1"/>
  <c r="K478" i="5" s="1"/>
  <c r="C478" i="5" a="1"/>
  <c r="C478" i="5" s="1"/>
  <c r="DJ241" i="5" a="1"/>
  <c r="DJ241" i="5" s="1"/>
  <c r="DF241" i="5" a="1"/>
  <c r="DF241" i="5" s="1"/>
  <c r="DB241" i="5" a="1"/>
  <c r="DB241" i="5" s="1"/>
  <c r="CJ241" i="5" a="1"/>
  <c r="CJ241" i="5" s="1"/>
  <c r="CF241" i="5" a="1"/>
  <c r="CF241" i="5" s="1"/>
  <c r="CB241" i="5" a="1"/>
  <c r="CB241" i="5" s="1"/>
  <c r="BL241" i="5" a="1"/>
  <c r="BL241" i="5" s="1"/>
  <c r="BH241" i="5" a="1"/>
  <c r="BH241" i="5" s="1"/>
  <c r="BD241" i="5" a="1"/>
  <c r="BD241" i="5" s="1"/>
  <c r="AZ241" i="5" a="1"/>
  <c r="AZ241" i="5" s="1"/>
  <c r="AV241" i="5" a="1"/>
  <c r="AV241" i="5" s="1"/>
  <c r="AJ241" i="5" a="1"/>
  <c r="AJ241" i="5" s="1"/>
  <c r="AF241" i="5" a="1"/>
  <c r="AF241" i="5" s="1"/>
  <c r="AB241" i="5" a="1"/>
  <c r="AB241" i="5" s="1"/>
  <c r="X241" i="5" a="1"/>
  <c r="X241" i="5" s="1"/>
  <c r="T241" i="5" a="1"/>
  <c r="T241" i="5" s="1"/>
  <c r="P241" i="5" a="1"/>
  <c r="P241" i="5" s="1"/>
  <c r="L241" i="5" a="1"/>
  <c r="L241" i="5" s="1"/>
  <c r="H241" i="5" a="1"/>
  <c r="H241" i="5" s="1"/>
  <c r="D241" i="5" a="1"/>
  <c r="D241" i="5" s="1"/>
  <c r="AL241" i="5" a="1"/>
  <c r="AL241" i="5" s="1"/>
  <c r="AH241" i="5" a="1"/>
  <c r="AH241" i="5" s="1"/>
  <c r="AD241" i="5" a="1"/>
  <c r="AD241" i="5" s="1"/>
  <c r="Z241" i="5" a="1"/>
  <c r="Z241" i="5" s="1"/>
  <c r="V241" i="5" a="1"/>
  <c r="V241" i="5" s="1"/>
  <c r="R241" i="5" a="1"/>
  <c r="R241" i="5" s="1"/>
  <c r="N241" i="5" a="1"/>
  <c r="N241" i="5" s="1"/>
  <c r="J241" i="5" a="1"/>
  <c r="J241" i="5" s="1"/>
  <c r="F241" i="5" a="1"/>
  <c r="F241" i="5" s="1"/>
  <c r="A242" i="5"/>
  <c r="CL241" i="5" a="1"/>
  <c r="CL241" i="5" s="1"/>
  <c r="CE241" i="5" a="1"/>
  <c r="CE241" i="5" s="1"/>
  <c r="BQ241" i="5" a="1"/>
  <c r="BQ241" i="5" s="1"/>
  <c r="AT241" i="5" a="1"/>
  <c r="AT241" i="5" s="1"/>
  <c r="AK241" i="5" a="1"/>
  <c r="AK241" i="5" s="1"/>
  <c r="K241" i="5" a="1"/>
  <c r="K241" i="5" s="1"/>
  <c r="E241" i="5" a="1"/>
  <c r="E241" i="5" s="1"/>
  <c r="DL241" i="5" a="1"/>
  <c r="DL241" i="5" s="1"/>
  <c r="DE241" i="5" a="1"/>
  <c r="DE241" i="5" s="1"/>
  <c r="CK241" i="5" a="1"/>
  <c r="CK241" i="5" s="1"/>
  <c r="BF241" i="5" a="1"/>
  <c r="BF241" i="5" s="1"/>
  <c r="AY241" i="5" a="1"/>
  <c r="AY241" i="5" s="1"/>
  <c r="AS241" i="5" a="1"/>
  <c r="AS241" i="5" s="1"/>
  <c r="W241" i="5" a="1"/>
  <c r="W241" i="5" s="1"/>
  <c r="Q241" i="5" a="1"/>
  <c r="Q241" i="5" s="1"/>
  <c r="DK241" i="5" a="1"/>
  <c r="DK241" i="5" s="1"/>
  <c r="CD241" i="5" a="1"/>
  <c r="CD241" i="5" s="1"/>
  <c r="BK241" i="5" a="1"/>
  <c r="BK241" i="5" s="1"/>
  <c r="BE241" i="5" a="1"/>
  <c r="BE241" i="5" s="1"/>
  <c r="AI241" i="5" a="1"/>
  <c r="AI241" i="5" s="1"/>
  <c r="AC241" i="5" a="1"/>
  <c r="AC241" i="5" s="1"/>
  <c r="C241" i="5" a="1"/>
  <c r="C241" i="5" s="1"/>
  <c r="CH241" i="5" a="1"/>
  <c r="CH241" i="5" s="1"/>
  <c r="CA241" i="5" a="1"/>
  <c r="CA241" i="5" s="1"/>
  <c r="AO241" i="5" s="1"/>
  <c r="BI241" i="5" a="1"/>
  <c r="BI241" i="5" s="1"/>
  <c r="AG241" i="5" a="1"/>
  <c r="AG241" i="5" s="1"/>
  <c r="G241" i="5" a="1"/>
  <c r="G241" i="5" s="1"/>
  <c r="DH241" i="5" a="1"/>
  <c r="DH241" i="5" s="1"/>
  <c r="DA241" i="5" a="1"/>
  <c r="DA241" i="5" s="1"/>
  <c r="CG241" i="5" a="1"/>
  <c r="CG241" i="5" s="1"/>
  <c r="BB241" i="5" a="1"/>
  <c r="BB241" i="5" s="1"/>
  <c r="AU241" i="5" a="1"/>
  <c r="AU241" i="5" s="1"/>
  <c r="S241" i="5" a="1"/>
  <c r="S241" i="5" s="1"/>
  <c r="M241" i="5" a="1"/>
  <c r="M241" i="5" s="1"/>
  <c r="DD241" i="5" a="1"/>
  <c r="DD241" i="5" s="1"/>
  <c r="BR241" i="5" a="1"/>
  <c r="BR241" i="5" s="1"/>
  <c r="AW241" i="5" a="1"/>
  <c r="AW241" i="5" s="1"/>
  <c r="AE241" i="5" a="1"/>
  <c r="AE241" i="5" s="1"/>
  <c r="DC241" i="5" a="1"/>
  <c r="DC241" i="5" s="1"/>
  <c r="BJ241" i="5" a="1"/>
  <c r="BJ241" i="5" s="1"/>
  <c r="AA241" i="5" a="1"/>
  <c r="AA241" i="5" s="1"/>
  <c r="I241" i="5" a="1"/>
  <c r="I241" i="5" s="1"/>
  <c r="BC241" i="5" a="1"/>
  <c r="BC241" i="5" s="1"/>
  <c r="U241" i="5" a="1"/>
  <c r="U241" i="5" s="1"/>
  <c r="DI241" i="5" a="1"/>
  <c r="DI241" i="5" s="1"/>
  <c r="CC241" i="5" a="1"/>
  <c r="CC241" i="5" s="1"/>
  <c r="BA241" i="5" a="1"/>
  <c r="BA241" i="5" s="1"/>
  <c r="AX241" i="5" a="1"/>
  <c r="AX241" i="5" s="1"/>
  <c r="DG241" i="5" a="1"/>
  <c r="DG241" i="5" s="1"/>
  <c r="CI241" i="5" a="1"/>
  <c r="CI241" i="5" s="1"/>
  <c r="Y241" i="5" a="1"/>
  <c r="Y241" i="5" s="1"/>
  <c r="O241" i="5" a="1"/>
  <c r="O241" i="5" s="1"/>
  <c r="BG241" i="5" a="1"/>
  <c r="BG241" i="5" s="1"/>
  <c r="DL406" i="5" a="1"/>
  <c r="DL406" i="5" s="1"/>
  <c r="DH406" i="5" a="1"/>
  <c r="DH406" i="5" s="1"/>
  <c r="DD406" i="5" a="1"/>
  <c r="DD406" i="5" s="1"/>
  <c r="CL406" i="5" a="1"/>
  <c r="CL406" i="5" s="1"/>
  <c r="CH406" i="5" a="1"/>
  <c r="CH406" i="5" s="1"/>
  <c r="CD406" i="5" a="1"/>
  <c r="CD406" i="5" s="1"/>
  <c r="BR406" i="5" a="1"/>
  <c r="BR406" i="5" s="1"/>
  <c r="BJ406" i="5" a="1"/>
  <c r="BJ406" i="5" s="1"/>
  <c r="BF406" i="5" a="1"/>
  <c r="BF406" i="5" s="1"/>
  <c r="BB406" i="5" a="1"/>
  <c r="BB406" i="5" s="1"/>
  <c r="AX406" i="5" a="1"/>
  <c r="AX406" i="5" s="1"/>
  <c r="AT406" i="5" a="1"/>
  <c r="AT406" i="5" s="1"/>
  <c r="AL406" i="5" a="1"/>
  <c r="AL406" i="5" s="1"/>
  <c r="AH406" i="5" a="1"/>
  <c r="AH406" i="5" s="1"/>
  <c r="AD406" i="5" a="1"/>
  <c r="AD406" i="5" s="1"/>
  <c r="Z406" i="5" a="1"/>
  <c r="Z406" i="5" s="1"/>
  <c r="V406" i="5" a="1"/>
  <c r="V406" i="5" s="1"/>
  <c r="R406" i="5" a="1"/>
  <c r="R406" i="5" s="1"/>
  <c r="N406" i="5" a="1"/>
  <c r="N406" i="5" s="1"/>
  <c r="J406" i="5" a="1"/>
  <c r="J406" i="5" s="1"/>
  <c r="F406" i="5" a="1"/>
  <c r="F406" i="5" s="1"/>
  <c r="AJ406" i="5" a="1"/>
  <c r="AJ406" i="5" s="1"/>
  <c r="AF406" i="5" a="1"/>
  <c r="AF406" i="5" s="1"/>
  <c r="AB406" i="5" a="1"/>
  <c r="AB406" i="5" s="1"/>
  <c r="X406" i="5" a="1"/>
  <c r="X406" i="5" s="1"/>
  <c r="T406" i="5" a="1"/>
  <c r="T406" i="5" s="1"/>
  <c r="DI406" i="5" a="1"/>
  <c r="DI406" i="5" s="1"/>
  <c r="DE406" i="5" a="1"/>
  <c r="DE406" i="5" s="1"/>
  <c r="DA406" i="5" a="1"/>
  <c r="DA406" i="5" s="1"/>
  <c r="CI406" i="5" a="1"/>
  <c r="CI406" i="5" s="1"/>
  <c r="CE406" i="5" a="1"/>
  <c r="CE406" i="5" s="1"/>
  <c r="CA406" i="5" a="1"/>
  <c r="CA406" i="5" s="1"/>
  <c r="AO406" i="5" s="1"/>
  <c r="BK406" i="5" a="1"/>
  <c r="BK406" i="5" s="1"/>
  <c r="BG406" i="5" a="1"/>
  <c r="BG406" i="5" s="1"/>
  <c r="BC406" i="5" a="1"/>
  <c r="BC406" i="5" s="1"/>
  <c r="AY406" i="5" a="1"/>
  <c r="AY406" i="5" s="1"/>
  <c r="AU406" i="5" a="1"/>
  <c r="AU406" i="5" s="1"/>
  <c r="DK406" i="5" a="1"/>
  <c r="DK406" i="5" s="1"/>
  <c r="DC406" i="5" a="1"/>
  <c r="DC406" i="5" s="1"/>
  <c r="CG406" i="5" a="1"/>
  <c r="CG406" i="5" s="1"/>
  <c r="BQ406" i="5" a="1"/>
  <c r="BQ406" i="5" s="1"/>
  <c r="BE406" i="5" a="1"/>
  <c r="BE406" i="5" s="1"/>
  <c r="AW406" i="5" a="1"/>
  <c r="AW406" i="5" s="1"/>
  <c r="AE406" i="5" a="1"/>
  <c r="AE406" i="5" s="1"/>
  <c r="W406" i="5" a="1"/>
  <c r="W406" i="5" s="1"/>
  <c r="P406" i="5" a="1"/>
  <c r="P406" i="5" s="1"/>
  <c r="I406" i="5" a="1"/>
  <c r="I406" i="5" s="1"/>
  <c r="C406" i="5" a="1"/>
  <c r="C406" i="5" s="1"/>
  <c r="DJ406" i="5" a="1"/>
  <c r="DJ406" i="5" s="1"/>
  <c r="CC406" i="5" a="1"/>
  <c r="CC406" i="5" s="1"/>
  <c r="AZ406" i="5" a="1"/>
  <c r="AZ406" i="5" s="1"/>
  <c r="G406" i="5" a="1"/>
  <c r="G406" i="5" s="1"/>
  <c r="DG406" i="5" a="1"/>
  <c r="DG406" i="5" s="1"/>
  <c r="CB406" i="5" a="1"/>
  <c r="CB406" i="5" s="1"/>
  <c r="AC406" i="5" a="1"/>
  <c r="AC406" i="5" s="1"/>
  <c r="E406" i="5" a="1"/>
  <c r="E406" i="5" s="1"/>
  <c r="AS406" i="5" a="1"/>
  <c r="AS406" i="5" s="1"/>
  <c r="U406" i="5" a="1"/>
  <c r="U406" i="5" s="1"/>
  <c r="K406" i="5" a="1"/>
  <c r="K406" i="5" s="1"/>
  <c r="BD406" i="5" a="1"/>
  <c r="BD406" i="5" s="1"/>
  <c r="AG406" i="5" a="1"/>
  <c r="AG406" i="5" s="1"/>
  <c r="S406" i="5" a="1"/>
  <c r="S406" i="5" s="1"/>
  <c r="A407" i="5"/>
  <c r="CK406" i="5" a="1"/>
  <c r="CK406" i="5" s="1"/>
  <c r="BA406" i="5" a="1"/>
  <c r="BA406" i="5" s="1"/>
  <c r="Q406" i="5" a="1"/>
  <c r="Q406" i="5" s="1"/>
  <c r="H406" i="5" a="1"/>
  <c r="H406" i="5" s="1"/>
  <c r="CJ406" i="5" a="1"/>
  <c r="CJ406" i="5" s="1"/>
  <c r="BL406" i="5" a="1"/>
  <c r="BL406" i="5" s="1"/>
  <c r="AA406" i="5" a="1"/>
  <c r="AA406" i="5" s="1"/>
  <c r="DF406" i="5" a="1"/>
  <c r="DF406" i="5" s="1"/>
  <c r="BH406" i="5" a="1"/>
  <c r="BH406" i="5" s="1"/>
  <c r="AK406" i="5" a="1"/>
  <c r="AK406" i="5" s="1"/>
  <c r="O406" i="5" a="1"/>
  <c r="O406" i="5" s="1"/>
  <c r="DB406" i="5" a="1"/>
  <c r="DB406" i="5" s="1"/>
  <c r="M406" i="5" a="1"/>
  <c r="M406" i="5" s="1"/>
  <c r="AI406" i="5" a="1"/>
  <c r="AI406" i="5" s="1"/>
  <c r="L406" i="5" a="1"/>
  <c r="L406" i="5" s="1"/>
  <c r="AV406" i="5" a="1"/>
  <c r="AV406" i="5" s="1"/>
  <c r="CF406" i="5" a="1"/>
  <c r="CF406" i="5" s="1"/>
  <c r="Y406" i="5" a="1"/>
  <c r="Y406" i="5" s="1"/>
  <c r="D406" i="5" a="1"/>
  <c r="D406" i="5" s="1"/>
  <c r="BI406" i="5" a="1"/>
  <c r="BI406" i="5" s="1"/>
  <c r="AK63" i="5" a="1"/>
  <c r="AK63" i="5" s="1"/>
  <c r="AG63" i="5" a="1"/>
  <c r="AG63" i="5" s="1"/>
  <c r="AC63" i="5" a="1"/>
  <c r="AC63" i="5" s="1"/>
  <c r="Y63" i="5" a="1"/>
  <c r="Y63" i="5" s="1"/>
  <c r="U63" i="5" a="1"/>
  <c r="U63" i="5" s="1"/>
  <c r="Q63" i="5" a="1"/>
  <c r="Q63" i="5" s="1"/>
  <c r="M63" i="5" a="1"/>
  <c r="M63" i="5" s="1"/>
  <c r="I63" i="5" a="1"/>
  <c r="I63" i="5" s="1"/>
  <c r="E63" i="5" a="1"/>
  <c r="E63" i="5" s="1"/>
  <c r="DD63" i="5" a="1"/>
  <c r="DD63" i="5" s="1"/>
  <c r="CG63" i="5" a="1"/>
  <c r="CG63" i="5" s="1"/>
  <c r="CB63" i="5" a="1"/>
  <c r="CB63" i="5" s="1"/>
  <c r="BG63" i="5" a="1"/>
  <c r="BG63" i="5" s="1"/>
  <c r="AX63" i="5" a="1"/>
  <c r="AX63" i="5" s="1"/>
  <c r="AB63" i="5" a="1"/>
  <c r="AB63" i="5" s="1"/>
  <c r="S63" i="5" a="1"/>
  <c r="S63" i="5" s="1"/>
  <c r="J63" i="5" a="1"/>
  <c r="J63" i="5" s="1"/>
  <c r="DF63" i="5" a="1"/>
  <c r="DF63" i="5" s="1"/>
  <c r="DA63" i="5" a="1"/>
  <c r="DA63" i="5" s="1"/>
  <c r="CH63" i="5" a="1"/>
  <c r="CH63" i="5" s="1"/>
  <c r="CC63" i="5" a="1"/>
  <c r="CC63" i="5" s="1"/>
  <c r="BK63" i="5" a="1"/>
  <c r="BK63" i="5" s="1"/>
  <c r="BF63" i="5" a="1"/>
  <c r="BF63" i="5" s="1"/>
  <c r="BA63" i="5" a="1"/>
  <c r="BA63" i="5" s="1"/>
  <c r="AH63" i="5" a="1"/>
  <c r="AH63" i="5" s="1"/>
  <c r="W63" i="5" a="1"/>
  <c r="W63" i="5" s="1"/>
  <c r="R63" i="5" a="1"/>
  <c r="R63" i="5" s="1"/>
  <c r="DJ63" i="5" a="1"/>
  <c r="DJ63" i="5" s="1"/>
  <c r="DE63" i="5" a="1"/>
  <c r="DE63" i="5" s="1"/>
  <c r="CL63" i="5" a="1"/>
  <c r="CL63" i="5" s="1"/>
  <c r="CF63" i="5" a="1"/>
  <c r="CF63" i="5" s="1"/>
  <c r="CA63" i="5" a="1"/>
  <c r="CA63" i="5" s="1"/>
  <c r="AO63" i="5" s="1"/>
  <c r="BJ63" i="5" a="1"/>
  <c r="BJ63" i="5" s="1"/>
  <c r="BE63" i="5" a="1"/>
  <c r="BE63" i="5" s="1"/>
  <c r="AL63" i="5" a="1"/>
  <c r="AL63" i="5" s="1"/>
  <c r="AF63" i="5" a="1"/>
  <c r="AF63" i="5" s="1"/>
  <c r="AA63" i="5" a="1"/>
  <c r="AA63" i="5" s="1"/>
  <c r="V63" i="5" a="1"/>
  <c r="V63" i="5" s="1"/>
  <c r="CK63" i="5" a="1"/>
  <c r="CK63" i="5" s="1"/>
  <c r="BD63" i="5" a="1"/>
  <c r="BD63" i="5" s="1"/>
  <c r="AY63" i="5" a="1"/>
  <c r="AY63" i="5" s="1"/>
  <c r="AT63" i="5" a="1"/>
  <c r="AT63" i="5" s="1"/>
  <c r="P63" i="5" a="1"/>
  <c r="P63" i="5" s="1"/>
  <c r="K63" i="5" a="1"/>
  <c r="K63" i="5" s="1"/>
  <c r="F63" i="5" a="1"/>
  <c r="F63" i="5" s="1"/>
  <c r="DH63" i="5" a="1"/>
  <c r="DH63" i="5" s="1"/>
  <c r="DC63" i="5" a="1"/>
  <c r="DC63" i="5" s="1"/>
  <c r="BH63" i="5" a="1"/>
  <c r="BH63" i="5" s="1"/>
  <c r="BC63" i="5" a="1"/>
  <c r="BC63" i="5" s="1"/>
  <c r="T63" i="5" a="1"/>
  <c r="T63" i="5" s="1"/>
  <c r="O63" i="5" a="1"/>
  <c r="O63" i="5" s="1"/>
  <c r="D63" i="5" a="1"/>
  <c r="D63" i="5" s="1"/>
  <c r="A64" i="5"/>
  <c r="DB63" i="5" a="1"/>
  <c r="DB63" i="5" s="1"/>
  <c r="CI63" i="5" a="1"/>
  <c r="CI63" i="5" s="1"/>
  <c r="CD63" i="5" a="1"/>
  <c r="CD63" i="5" s="1"/>
  <c r="BQ63" i="5" a="1"/>
  <c r="BQ63" i="5" s="1"/>
  <c r="BB63" i="5" a="1"/>
  <c r="BB63" i="5" s="1"/>
  <c r="AW63" i="5" a="1"/>
  <c r="AW63" i="5" s="1"/>
  <c r="AI63" i="5" a="1"/>
  <c r="AI63" i="5" s="1"/>
  <c r="AD63" i="5" a="1"/>
  <c r="AD63" i="5" s="1"/>
  <c r="N63" i="5" a="1"/>
  <c r="N63" i="5" s="1"/>
  <c r="DI63" i="5" a="1"/>
  <c r="DI63" i="5" s="1"/>
  <c r="AS63" i="5" a="1"/>
  <c r="AS63" i="5" s="1"/>
  <c r="AE63" i="5" a="1"/>
  <c r="AE63" i="5" s="1"/>
  <c r="C63" i="5" a="1"/>
  <c r="C63" i="5" s="1"/>
  <c r="DG63" i="5" a="1"/>
  <c r="DG63" i="5" s="1"/>
  <c r="CE63" i="5" a="1"/>
  <c r="CE63" i="5" s="1"/>
  <c r="Z63" i="5" a="1"/>
  <c r="Z63" i="5" s="1"/>
  <c r="L63" i="5" a="1"/>
  <c r="L63" i="5" s="1"/>
  <c r="BR63" i="5" a="1"/>
  <c r="BR63" i="5" s="1"/>
  <c r="AZ63" i="5" a="1"/>
  <c r="AZ63" i="5" s="1"/>
  <c r="X63" i="5" a="1"/>
  <c r="X63" i="5" s="1"/>
  <c r="BL63" i="5" a="1"/>
  <c r="BL63" i="5" s="1"/>
  <c r="AJ63" i="5" a="1"/>
  <c r="AJ63" i="5" s="1"/>
  <c r="H63" i="5" a="1"/>
  <c r="H63" i="5" s="1"/>
  <c r="DL63" i="5" a="1"/>
  <c r="DL63" i="5" s="1"/>
  <c r="CJ63" i="5" a="1"/>
  <c r="CJ63" i="5" s="1"/>
  <c r="AV63" i="5" a="1"/>
  <c r="AV63" i="5" s="1"/>
  <c r="G63" i="5" a="1"/>
  <c r="G63" i="5" s="1"/>
  <c r="DK63" i="5" a="1"/>
  <c r="DK63" i="5" s="1"/>
  <c r="BI63" i="5" a="1"/>
  <c r="BI63" i="5" s="1"/>
  <c r="AU63" i="5" a="1"/>
  <c r="AU63" i="5" s="1"/>
  <c r="AJ64" i="5" l="1" a="1"/>
  <c r="AJ64" i="5" s="1"/>
  <c r="AF64" i="5" a="1"/>
  <c r="AF64" i="5" s="1"/>
  <c r="AB64" i="5" a="1"/>
  <c r="AB64" i="5" s="1"/>
  <c r="X64" i="5" a="1"/>
  <c r="X64" i="5" s="1"/>
  <c r="T64" i="5" a="1"/>
  <c r="T64" i="5" s="1"/>
  <c r="P64" i="5" a="1"/>
  <c r="P64" i="5" s="1"/>
  <c r="L64" i="5" a="1"/>
  <c r="L64" i="5" s="1"/>
  <c r="H64" i="5" a="1"/>
  <c r="H64" i="5" s="1"/>
  <c r="D64" i="5" a="1"/>
  <c r="D64" i="5" s="1"/>
  <c r="DJ64" i="5" a="1"/>
  <c r="DJ64" i="5" s="1"/>
  <c r="DE64" i="5" a="1"/>
  <c r="DE64" i="5" s="1"/>
  <c r="CH64" i="5" a="1"/>
  <c r="CH64" i="5" s="1"/>
  <c r="BQ64" i="5" a="1"/>
  <c r="BQ64" i="5" s="1"/>
  <c r="BD64" i="5" a="1"/>
  <c r="BD64" i="5" s="1"/>
  <c r="AY64" i="5" a="1"/>
  <c r="AY64" i="5" s="1"/>
  <c r="AD64" i="5" a="1"/>
  <c r="AD64" i="5" s="1"/>
  <c r="U64" i="5" a="1"/>
  <c r="U64" i="5" s="1"/>
  <c r="G64" i="5" a="1"/>
  <c r="G64" i="5" s="1"/>
  <c r="CE64" i="5" a="1"/>
  <c r="CE64" i="5" s="1"/>
  <c r="BR64" i="5" a="1"/>
  <c r="BR64" i="5" s="1"/>
  <c r="BI64" i="5" a="1"/>
  <c r="BI64" i="5" s="1"/>
  <c r="BC64" i="5" a="1"/>
  <c r="BC64" i="5" s="1"/>
  <c r="AX64" i="5" a="1"/>
  <c r="AX64" i="5" s="1"/>
  <c r="AS64" i="5" a="1"/>
  <c r="AS64" i="5" s="1"/>
  <c r="AA64" i="5" a="1"/>
  <c r="AA64" i="5" s="1"/>
  <c r="V64" i="5" a="1"/>
  <c r="V64" i="5" s="1"/>
  <c r="Q64" i="5" a="1"/>
  <c r="Q64" i="5" s="1"/>
  <c r="K64" i="5" a="1"/>
  <c r="K64" i="5" s="1"/>
  <c r="F64" i="5" a="1"/>
  <c r="F64" i="5" s="1"/>
  <c r="A65" i="5"/>
  <c r="CI64" i="5" a="1"/>
  <c r="CI64" i="5" s="1"/>
  <c r="CD64" i="5" a="1"/>
  <c r="CD64" i="5" s="1"/>
  <c r="BG64" i="5" a="1"/>
  <c r="BG64" i="5" s="1"/>
  <c r="BB64" i="5" a="1"/>
  <c r="BB64" i="5" s="1"/>
  <c r="AW64" i="5" a="1"/>
  <c r="AW64" i="5" s="1"/>
  <c r="AE64" i="5" a="1"/>
  <c r="AE64" i="5" s="1"/>
  <c r="Z64" i="5" a="1"/>
  <c r="Z64" i="5" s="1"/>
  <c r="O64" i="5" a="1"/>
  <c r="O64" i="5" s="1"/>
  <c r="J64" i="5" a="1"/>
  <c r="J64" i="5" s="1"/>
  <c r="E64" i="5" a="1"/>
  <c r="E64" i="5" s="1"/>
  <c r="DL64" i="5" a="1"/>
  <c r="DL64" i="5" s="1"/>
  <c r="DG64" i="5" a="1"/>
  <c r="DG64" i="5" s="1"/>
  <c r="DB64" i="5" a="1"/>
  <c r="DB64" i="5" s="1"/>
  <c r="CC64" i="5" a="1"/>
  <c r="CC64" i="5" s="1"/>
  <c r="BL64" i="5" a="1"/>
  <c r="BL64" i="5" s="1"/>
  <c r="Y64" i="5" a="1"/>
  <c r="Y64" i="5" s="1"/>
  <c r="DK64" i="5" a="1"/>
  <c r="DK64" i="5" s="1"/>
  <c r="DF64" i="5" a="1"/>
  <c r="DF64" i="5" s="1"/>
  <c r="CL64" i="5" a="1"/>
  <c r="CL64" i="5" s="1"/>
  <c r="CG64" i="5" a="1"/>
  <c r="CG64" i="5" s="1"/>
  <c r="CB64" i="5" a="1"/>
  <c r="CB64" i="5" s="1"/>
  <c r="AU64" i="5" a="1"/>
  <c r="AU64" i="5" s="1"/>
  <c r="AH64" i="5" a="1"/>
  <c r="AH64" i="5" s="1"/>
  <c r="AC64" i="5" a="1"/>
  <c r="AC64" i="5" s="1"/>
  <c r="C64" i="5" a="1"/>
  <c r="C64" i="5" s="1"/>
  <c r="CA64" i="5" a="1"/>
  <c r="CA64" i="5" s="1"/>
  <c r="AO64" i="5" s="1"/>
  <c r="BJ64" i="5" a="1"/>
  <c r="BJ64" i="5" s="1"/>
  <c r="BE64" i="5" a="1"/>
  <c r="BE64" i="5" s="1"/>
  <c r="AZ64" i="5" a="1"/>
  <c r="AZ64" i="5" s="1"/>
  <c r="AT64" i="5" a="1"/>
  <c r="AT64" i="5" s="1"/>
  <c r="W64" i="5" a="1"/>
  <c r="W64" i="5" s="1"/>
  <c r="R64" i="5" a="1"/>
  <c r="R64" i="5" s="1"/>
  <c r="M64" i="5" a="1"/>
  <c r="M64" i="5" s="1"/>
  <c r="DA64" i="5" a="1"/>
  <c r="DA64" i="5" s="1"/>
  <c r="CK64" i="5" a="1"/>
  <c r="CK64" i="5" s="1"/>
  <c r="BK64" i="5" a="1"/>
  <c r="BK64" i="5" s="1"/>
  <c r="AL64" i="5" a="1"/>
  <c r="AL64" i="5" s="1"/>
  <c r="CJ64" i="5" a="1"/>
  <c r="CJ64" i="5" s="1"/>
  <c r="AV64" i="5" a="1"/>
  <c r="AV64" i="5" s="1"/>
  <c r="AK64" i="5" a="1"/>
  <c r="AK64" i="5" s="1"/>
  <c r="I64" i="5" a="1"/>
  <c r="I64" i="5" s="1"/>
  <c r="DI64" i="5" a="1"/>
  <c r="DI64" i="5" s="1"/>
  <c r="BH64" i="5" a="1"/>
  <c r="BH64" i="5" s="1"/>
  <c r="AI64" i="5" a="1"/>
  <c r="AI64" i="5" s="1"/>
  <c r="DH64" i="5" a="1"/>
  <c r="DH64" i="5" s="1"/>
  <c r="CF64" i="5" a="1"/>
  <c r="CF64" i="5" s="1"/>
  <c r="BF64" i="5" a="1"/>
  <c r="BF64" i="5" s="1"/>
  <c r="AG64" i="5" a="1"/>
  <c r="AG64" i="5" s="1"/>
  <c r="S64" i="5" a="1"/>
  <c r="S64" i="5" s="1"/>
  <c r="DD64" i="5" a="1"/>
  <c r="DD64" i="5" s="1"/>
  <c r="DC64" i="5" a="1"/>
  <c r="DC64" i="5" s="1"/>
  <c r="BA64" i="5" a="1"/>
  <c r="BA64" i="5" s="1"/>
  <c r="N64" i="5" a="1"/>
  <c r="N64" i="5" s="1"/>
  <c r="DK407" i="5" a="1"/>
  <c r="DK407" i="5" s="1"/>
  <c r="DG407" i="5" a="1"/>
  <c r="DG407" i="5" s="1"/>
  <c r="DC407" i="5" a="1"/>
  <c r="DC407" i="5" s="1"/>
  <c r="CK407" i="5" a="1"/>
  <c r="CK407" i="5" s="1"/>
  <c r="CG407" i="5" a="1"/>
  <c r="CG407" i="5" s="1"/>
  <c r="CC407" i="5" a="1"/>
  <c r="CC407" i="5" s="1"/>
  <c r="BQ407" i="5" a="1"/>
  <c r="BQ407" i="5" s="1"/>
  <c r="BI407" i="5" a="1"/>
  <c r="BI407" i="5" s="1"/>
  <c r="BE407" i="5" a="1"/>
  <c r="BE407" i="5" s="1"/>
  <c r="BA407" i="5" a="1"/>
  <c r="BA407" i="5" s="1"/>
  <c r="AW407" i="5" a="1"/>
  <c r="AW407" i="5" s="1"/>
  <c r="AS407" i="5" a="1"/>
  <c r="AS407" i="5" s="1"/>
  <c r="AK407" i="5" a="1"/>
  <c r="AK407" i="5" s="1"/>
  <c r="AG407" i="5" a="1"/>
  <c r="AG407" i="5" s="1"/>
  <c r="AC407" i="5" a="1"/>
  <c r="AC407" i="5" s="1"/>
  <c r="Y407" i="5" a="1"/>
  <c r="Y407" i="5" s="1"/>
  <c r="U407" i="5" a="1"/>
  <c r="U407" i="5" s="1"/>
  <c r="Q407" i="5" a="1"/>
  <c r="Q407" i="5" s="1"/>
  <c r="M407" i="5" a="1"/>
  <c r="M407" i="5" s="1"/>
  <c r="I407" i="5" a="1"/>
  <c r="I407" i="5" s="1"/>
  <c r="E407" i="5" a="1"/>
  <c r="E407" i="5" s="1"/>
  <c r="A408" i="5"/>
  <c r="AI407" i="5" a="1"/>
  <c r="AI407" i="5" s="1"/>
  <c r="AE407" i="5" a="1"/>
  <c r="AE407" i="5" s="1"/>
  <c r="AA407" i="5" a="1"/>
  <c r="AA407" i="5" s="1"/>
  <c r="W407" i="5" a="1"/>
  <c r="W407" i="5" s="1"/>
  <c r="S407" i="5" a="1"/>
  <c r="S407" i="5" s="1"/>
  <c r="O407" i="5" a="1"/>
  <c r="O407" i="5" s="1"/>
  <c r="K407" i="5" a="1"/>
  <c r="K407" i="5" s="1"/>
  <c r="G407" i="5" a="1"/>
  <c r="G407" i="5" s="1"/>
  <c r="C407" i="5" a="1"/>
  <c r="C407" i="5" s="1"/>
  <c r="DL407" i="5" a="1"/>
  <c r="DL407" i="5" s="1"/>
  <c r="DH407" i="5" a="1"/>
  <c r="DH407" i="5" s="1"/>
  <c r="DD407" i="5" a="1"/>
  <c r="DD407" i="5" s="1"/>
  <c r="CL407" i="5" a="1"/>
  <c r="CL407" i="5" s="1"/>
  <c r="CH407" i="5" a="1"/>
  <c r="CH407" i="5" s="1"/>
  <c r="CD407" i="5" a="1"/>
  <c r="CD407" i="5" s="1"/>
  <c r="BR407" i="5" a="1"/>
  <c r="BR407" i="5" s="1"/>
  <c r="BJ407" i="5" a="1"/>
  <c r="BJ407" i="5" s="1"/>
  <c r="BF407" i="5" a="1"/>
  <c r="BF407" i="5" s="1"/>
  <c r="BB407" i="5" a="1"/>
  <c r="BB407" i="5" s="1"/>
  <c r="AX407" i="5" a="1"/>
  <c r="AX407" i="5" s="1"/>
  <c r="AT407" i="5" a="1"/>
  <c r="AT407" i="5" s="1"/>
  <c r="DE407" i="5" a="1"/>
  <c r="DE407" i="5" s="1"/>
  <c r="BL407" i="5" a="1"/>
  <c r="BL407" i="5" s="1"/>
  <c r="AU407" i="5" a="1"/>
  <c r="AU407" i="5" s="1"/>
  <c r="AJ407" i="5" a="1"/>
  <c r="AJ407" i="5" s="1"/>
  <c r="R407" i="5" a="1"/>
  <c r="R407" i="5" s="1"/>
  <c r="H407" i="5" a="1"/>
  <c r="H407" i="5" s="1"/>
  <c r="DB407" i="5" a="1"/>
  <c r="DB407" i="5" s="1"/>
  <c r="BK407" i="5" a="1"/>
  <c r="BK407" i="5" s="1"/>
  <c r="AH407" i="5" a="1"/>
  <c r="AH407" i="5" s="1"/>
  <c r="X407" i="5" a="1"/>
  <c r="X407" i="5" s="1"/>
  <c r="F407" i="5" a="1"/>
  <c r="F407" i="5" s="1"/>
  <c r="CB407" i="5" a="1"/>
  <c r="CB407" i="5" s="1"/>
  <c r="BD407" i="5" a="1"/>
  <c r="BD407" i="5" s="1"/>
  <c r="AD407" i="5" a="1"/>
  <c r="AD407" i="5" s="1"/>
  <c r="DA407" i="5" a="1"/>
  <c r="DA407" i="5" s="1"/>
  <c r="CA407" i="5" a="1"/>
  <c r="CA407" i="5" s="1"/>
  <c r="AO407" i="5" s="1"/>
  <c r="BC407" i="5" a="1"/>
  <c r="BC407" i="5" s="1"/>
  <c r="P407" i="5" a="1"/>
  <c r="P407" i="5" s="1"/>
  <c r="D407" i="5" a="1"/>
  <c r="D407" i="5" s="1"/>
  <c r="CJ407" i="5" a="1"/>
  <c r="CJ407" i="5" s="1"/>
  <c r="AY407" i="5" a="1"/>
  <c r="AY407" i="5" s="1"/>
  <c r="AL407" i="5" a="1"/>
  <c r="AL407" i="5" s="1"/>
  <c r="Z407" i="5" a="1"/>
  <c r="Z407" i="5" s="1"/>
  <c r="DI407" i="5" a="1"/>
  <c r="DI407" i="5" s="1"/>
  <c r="CI407" i="5" a="1"/>
  <c r="CI407" i="5" s="1"/>
  <c r="L407" i="5" a="1"/>
  <c r="L407" i="5" s="1"/>
  <c r="BH407" i="5" a="1"/>
  <c r="BH407" i="5" s="1"/>
  <c r="T407" i="5" a="1"/>
  <c r="T407" i="5" s="1"/>
  <c r="DF407" i="5" a="1"/>
  <c r="DF407" i="5" s="1"/>
  <c r="BG407" i="5" a="1"/>
  <c r="BG407" i="5" s="1"/>
  <c r="N407" i="5" a="1"/>
  <c r="N407" i="5" s="1"/>
  <c r="AZ407" i="5" a="1"/>
  <c r="AZ407" i="5" s="1"/>
  <c r="AF407" i="5" a="1"/>
  <c r="AF407" i="5" s="1"/>
  <c r="J407" i="5" a="1"/>
  <c r="J407" i="5" s="1"/>
  <c r="CF407" i="5" a="1"/>
  <c r="CF407" i="5" s="1"/>
  <c r="AV407" i="5" a="1"/>
  <c r="AV407" i="5" s="1"/>
  <c r="CE407" i="5" a="1"/>
  <c r="CE407" i="5" s="1"/>
  <c r="AB407" i="5" a="1"/>
  <c r="AB407" i="5" s="1"/>
  <c r="DJ407" i="5" a="1"/>
  <c r="DJ407" i="5" s="1"/>
  <c r="V407" i="5" a="1"/>
  <c r="V407" i="5" s="1"/>
  <c r="DI242" i="5" a="1"/>
  <c r="DI242" i="5" s="1"/>
  <c r="DE242" i="5" a="1"/>
  <c r="DE242" i="5" s="1"/>
  <c r="DA242" i="5" a="1"/>
  <c r="DA242" i="5" s="1"/>
  <c r="CI242" i="5" a="1"/>
  <c r="CI242" i="5" s="1"/>
  <c r="CE242" i="5" a="1"/>
  <c r="CE242" i="5" s="1"/>
  <c r="CA242" i="5" a="1"/>
  <c r="CA242" i="5" s="1"/>
  <c r="AO242" i="5" s="1"/>
  <c r="BK242" i="5" a="1"/>
  <c r="BK242" i="5" s="1"/>
  <c r="BG242" i="5" a="1"/>
  <c r="BG242" i="5" s="1"/>
  <c r="BC242" i="5" a="1"/>
  <c r="BC242" i="5" s="1"/>
  <c r="AY242" i="5" a="1"/>
  <c r="AY242" i="5" s="1"/>
  <c r="AU242" i="5" a="1"/>
  <c r="AU242" i="5" s="1"/>
  <c r="A243" i="5"/>
  <c r="AI242" i="5" a="1"/>
  <c r="AI242" i="5" s="1"/>
  <c r="AE242" i="5" a="1"/>
  <c r="AE242" i="5" s="1"/>
  <c r="AA242" i="5" a="1"/>
  <c r="AA242" i="5" s="1"/>
  <c r="W242" i="5" a="1"/>
  <c r="W242" i="5" s="1"/>
  <c r="S242" i="5" a="1"/>
  <c r="S242" i="5" s="1"/>
  <c r="O242" i="5" a="1"/>
  <c r="O242" i="5" s="1"/>
  <c r="K242" i="5" a="1"/>
  <c r="K242" i="5" s="1"/>
  <c r="G242" i="5" a="1"/>
  <c r="G242" i="5" s="1"/>
  <c r="C242" i="5" a="1"/>
  <c r="C242" i="5" s="1"/>
  <c r="AK242" i="5" a="1"/>
  <c r="AK242" i="5" s="1"/>
  <c r="AG242" i="5" a="1"/>
  <c r="AG242" i="5" s="1"/>
  <c r="AC242" i="5" a="1"/>
  <c r="AC242" i="5" s="1"/>
  <c r="Y242" i="5" a="1"/>
  <c r="Y242" i="5" s="1"/>
  <c r="U242" i="5" a="1"/>
  <c r="U242" i="5" s="1"/>
  <c r="Q242" i="5" a="1"/>
  <c r="Q242" i="5" s="1"/>
  <c r="M242" i="5" a="1"/>
  <c r="M242" i="5" s="1"/>
  <c r="I242" i="5" a="1"/>
  <c r="I242" i="5" s="1"/>
  <c r="E242" i="5" a="1"/>
  <c r="E242" i="5" s="1"/>
  <c r="DJ242" i="5" a="1"/>
  <c r="DJ242" i="5" s="1"/>
  <c r="CC242" i="5" a="1"/>
  <c r="CC242" i="5" s="1"/>
  <c r="BJ242" i="5" a="1"/>
  <c r="BJ242" i="5" s="1"/>
  <c r="BD242" i="5" a="1"/>
  <c r="BD242" i="5" s="1"/>
  <c r="AH242" i="5" a="1"/>
  <c r="AH242" i="5" s="1"/>
  <c r="AB242" i="5" a="1"/>
  <c r="AB242" i="5" s="1"/>
  <c r="DC242" i="5" a="1"/>
  <c r="DC242" i="5" s="1"/>
  <c r="CH242" i="5" a="1"/>
  <c r="CH242" i="5" s="1"/>
  <c r="CB242" i="5" a="1"/>
  <c r="CB242" i="5" s="1"/>
  <c r="AW242" i="5" a="1"/>
  <c r="AW242" i="5" s="1"/>
  <c r="N242" i="5" a="1"/>
  <c r="N242" i="5" s="1"/>
  <c r="H242" i="5" a="1"/>
  <c r="H242" i="5" s="1"/>
  <c r="DH242" i="5" a="1"/>
  <c r="DH242" i="5" s="1"/>
  <c r="DB242" i="5" a="1"/>
  <c r="DB242" i="5" s="1"/>
  <c r="BI242" i="5" a="1"/>
  <c r="BI242" i="5" s="1"/>
  <c r="BB242" i="5" a="1"/>
  <c r="BB242" i="5" s="1"/>
  <c r="AV242" i="5" a="1"/>
  <c r="AV242" i="5" s="1"/>
  <c r="Z242" i="5" a="1"/>
  <c r="Z242" i="5" s="1"/>
  <c r="T242" i="5" a="1"/>
  <c r="T242" i="5" s="1"/>
  <c r="DL242" i="5" a="1"/>
  <c r="DL242" i="5" s="1"/>
  <c r="DF242" i="5" a="1"/>
  <c r="DF242" i="5" s="1"/>
  <c r="BQ242" i="5" a="1"/>
  <c r="BQ242" i="5" s="1"/>
  <c r="BF242" i="5" a="1"/>
  <c r="BF242" i="5" s="1"/>
  <c r="AZ242" i="5" a="1"/>
  <c r="AZ242" i="5" s="1"/>
  <c r="AD242" i="5" a="1"/>
  <c r="AD242" i="5" s="1"/>
  <c r="X242" i="5" a="1"/>
  <c r="X242" i="5" s="1"/>
  <c r="CK242" i="5" a="1"/>
  <c r="CK242" i="5" s="1"/>
  <c r="CD242" i="5" a="1"/>
  <c r="CD242" i="5" s="1"/>
  <c r="BL242" i="5" a="1"/>
  <c r="BL242" i="5" s="1"/>
  <c r="AS242" i="5" a="1"/>
  <c r="AS242" i="5" s="1"/>
  <c r="AJ242" i="5" a="1"/>
  <c r="AJ242" i="5" s="1"/>
  <c r="J242" i="5" a="1"/>
  <c r="J242" i="5" s="1"/>
  <c r="D242" i="5" a="1"/>
  <c r="D242" i="5" s="1"/>
  <c r="CJ242" i="5" a="1"/>
  <c r="CJ242" i="5" s="1"/>
  <c r="L242" i="5" a="1"/>
  <c r="L242" i="5" s="1"/>
  <c r="CG242" i="5" a="1"/>
  <c r="CG242" i="5" s="1"/>
  <c r="BE242" i="5" a="1"/>
  <c r="BE242" i="5" s="1"/>
  <c r="DK242" i="5" a="1"/>
  <c r="DK242" i="5" s="1"/>
  <c r="CF242" i="5" a="1"/>
  <c r="CF242" i="5" s="1"/>
  <c r="F242" i="5" a="1"/>
  <c r="F242" i="5" s="1"/>
  <c r="DG242" i="5" a="1"/>
  <c r="DG242" i="5" s="1"/>
  <c r="BR242" i="5" a="1"/>
  <c r="BR242" i="5" s="1"/>
  <c r="AX242" i="5" a="1"/>
  <c r="AX242" i="5" s="1"/>
  <c r="DD242" i="5" a="1"/>
  <c r="DD242" i="5" s="1"/>
  <c r="R242" i="5" a="1"/>
  <c r="R242" i="5" s="1"/>
  <c r="AT242" i="5" a="1"/>
  <c r="AT242" i="5" s="1"/>
  <c r="AF242" i="5" a="1"/>
  <c r="AF242" i="5" s="1"/>
  <c r="P242" i="5" a="1"/>
  <c r="P242" i="5" s="1"/>
  <c r="BH242" i="5" a="1"/>
  <c r="BH242" i="5" s="1"/>
  <c r="V242" i="5" a="1"/>
  <c r="V242" i="5" s="1"/>
  <c r="BA242" i="5" a="1"/>
  <c r="BA242" i="5" s="1"/>
  <c r="CL242" i="5" a="1"/>
  <c r="CL242" i="5" s="1"/>
  <c r="AL242" i="5" a="1"/>
  <c r="AL242" i="5" s="1"/>
  <c r="A480" i="5"/>
  <c r="AI479" i="5" a="1"/>
  <c r="AI479" i="5" s="1"/>
  <c r="AE479" i="5" a="1"/>
  <c r="AE479" i="5" s="1"/>
  <c r="AA479" i="5" a="1"/>
  <c r="AA479" i="5" s="1"/>
  <c r="W479" i="5" a="1"/>
  <c r="W479" i="5" s="1"/>
  <c r="S479" i="5" a="1"/>
  <c r="S479" i="5" s="1"/>
  <c r="O479" i="5" a="1"/>
  <c r="O479" i="5" s="1"/>
  <c r="K479" i="5" a="1"/>
  <c r="K479" i="5" s="1"/>
  <c r="G479" i="5" a="1"/>
  <c r="G479" i="5" s="1"/>
  <c r="C479" i="5" a="1"/>
  <c r="C479" i="5" s="1"/>
  <c r="DL479" i="5" a="1"/>
  <c r="DL479" i="5" s="1"/>
  <c r="DH479" i="5" a="1"/>
  <c r="DH479" i="5" s="1"/>
  <c r="DD479" i="5" a="1"/>
  <c r="DD479" i="5" s="1"/>
  <c r="CL479" i="5" a="1"/>
  <c r="CL479" i="5" s="1"/>
  <c r="CH479" i="5" a="1"/>
  <c r="CH479" i="5" s="1"/>
  <c r="CD479" i="5" a="1"/>
  <c r="CD479" i="5" s="1"/>
  <c r="BR479" i="5" a="1"/>
  <c r="BR479" i="5" s="1"/>
  <c r="BJ479" i="5" a="1"/>
  <c r="BJ479" i="5" s="1"/>
  <c r="BF479" i="5" a="1"/>
  <c r="BF479" i="5" s="1"/>
  <c r="BB479" i="5" a="1"/>
  <c r="BB479" i="5" s="1"/>
  <c r="AX479" i="5" a="1"/>
  <c r="AX479" i="5" s="1"/>
  <c r="AT479" i="5" a="1"/>
  <c r="AT479" i="5" s="1"/>
  <c r="AL479" i="5" a="1"/>
  <c r="AL479" i="5" s="1"/>
  <c r="AH479" i="5" a="1"/>
  <c r="AH479" i="5" s="1"/>
  <c r="AD479" i="5" a="1"/>
  <c r="AD479" i="5" s="1"/>
  <c r="Z479" i="5" a="1"/>
  <c r="Z479" i="5" s="1"/>
  <c r="V479" i="5" a="1"/>
  <c r="V479" i="5" s="1"/>
  <c r="R479" i="5" a="1"/>
  <c r="R479" i="5" s="1"/>
  <c r="N479" i="5" a="1"/>
  <c r="N479" i="5" s="1"/>
  <c r="J479" i="5" a="1"/>
  <c r="J479" i="5" s="1"/>
  <c r="F479" i="5" a="1"/>
  <c r="F479" i="5" s="1"/>
  <c r="DK479" i="5" a="1"/>
  <c r="DK479" i="5" s="1"/>
  <c r="DG479" i="5" a="1"/>
  <c r="DG479" i="5" s="1"/>
  <c r="DC479" i="5" a="1"/>
  <c r="DC479" i="5" s="1"/>
  <c r="CK479" i="5" a="1"/>
  <c r="CK479" i="5" s="1"/>
  <c r="CG479" i="5" a="1"/>
  <c r="CG479" i="5" s="1"/>
  <c r="CC479" i="5" a="1"/>
  <c r="CC479" i="5" s="1"/>
  <c r="BQ479" i="5" a="1"/>
  <c r="BQ479" i="5" s="1"/>
  <c r="BI479" i="5" a="1"/>
  <c r="BI479" i="5" s="1"/>
  <c r="BE479" i="5" a="1"/>
  <c r="BE479" i="5" s="1"/>
  <c r="BA479" i="5" a="1"/>
  <c r="BA479" i="5" s="1"/>
  <c r="AW479" i="5" a="1"/>
  <c r="AW479" i="5" s="1"/>
  <c r="AS479" i="5" a="1"/>
  <c r="AS479" i="5" s="1"/>
  <c r="AK479" i="5" a="1"/>
  <c r="AK479" i="5" s="1"/>
  <c r="AG479" i="5" a="1"/>
  <c r="AG479" i="5" s="1"/>
  <c r="AC479" i="5" a="1"/>
  <c r="AC479" i="5" s="1"/>
  <c r="Y479" i="5" a="1"/>
  <c r="Y479" i="5" s="1"/>
  <c r="U479" i="5" a="1"/>
  <c r="U479" i="5" s="1"/>
  <c r="Q479" i="5" a="1"/>
  <c r="Q479" i="5" s="1"/>
  <c r="M479" i="5" a="1"/>
  <c r="M479" i="5" s="1"/>
  <c r="I479" i="5" a="1"/>
  <c r="I479" i="5" s="1"/>
  <c r="E479" i="5" a="1"/>
  <c r="E479" i="5" s="1"/>
  <c r="DJ479" i="5" a="1"/>
  <c r="DJ479" i="5" s="1"/>
  <c r="DF479" i="5" a="1"/>
  <c r="DF479" i="5" s="1"/>
  <c r="DB479" i="5" a="1"/>
  <c r="DB479" i="5" s="1"/>
  <c r="CJ479" i="5" a="1"/>
  <c r="CJ479" i="5" s="1"/>
  <c r="CF479" i="5" a="1"/>
  <c r="CF479" i="5" s="1"/>
  <c r="CB479" i="5" a="1"/>
  <c r="CB479" i="5" s="1"/>
  <c r="BL479" i="5" a="1"/>
  <c r="BL479" i="5" s="1"/>
  <c r="BH479" i="5" a="1"/>
  <c r="BH479" i="5" s="1"/>
  <c r="BD479" i="5" a="1"/>
  <c r="BD479" i="5" s="1"/>
  <c r="AZ479" i="5" a="1"/>
  <c r="AZ479" i="5" s="1"/>
  <c r="AV479" i="5" a="1"/>
  <c r="AV479" i="5" s="1"/>
  <c r="AJ479" i="5" a="1"/>
  <c r="AJ479" i="5" s="1"/>
  <c r="AF479" i="5" a="1"/>
  <c r="AF479" i="5" s="1"/>
  <c r="AB479" i="5" a="1"/>
  <c r="AB479" i="5" s="1"/>
  <c r="X479" i="5" a="1"/>
  <c r="X479" i="5" s="1"/>
  <c r="T479" i="5" a="1"/>
  <c r="T479" i="5" s="1"/>
  <c r="P479" i="5" a="1"/>
  <c r="P479" i="5" s="1"/>
  <c r="L479" i="5" a="1"/>
  <c r="L479" i="5" s="1"/>
  <c r="H479" i="5" a="1"/>
  <c r="H479" i="5" s="1"/>
  <c r="D479" i="5" a="1"/>
  <c r="D479" i="5" s="1"/>
  <c r="DI479" i="5" a="1"/>
  <c r="DI479" i="5" s="1"/>
  <c r="DE479" i="5" a="1"/>
  <c r="DE479" i="5" s="1"/>
  <c r="DA479" i="5" a="1"/>
  <c r="DA479" i="5" s="1"/>
  <c r="CI479" i="5" a="1"/>
  <c r="CI479" i="5" s="1"/>
  <c r="CE479" i="5" a="1"/>
  <c r="CE479" i="5" s="1"/>
  <c r="CA479" i="5" a="1"/>
  <c r="CA479" i="5" s="1"/>
  <c r="AO479" i="5" s="1"/>
  <c r="BK479" i="5" a="1"/>
  <c r="BK479" i="5" s="1"/>
  <c r="BG479" i="5" a="1"/>
  <c r="BG479" i="5" s="1"/>
  <c r="BC479" i="5" a="1"/>
  <c r="BC479" i="5" s="1"/>
  <c r="AY479" i="5" a="1"/>
  <c r="AY479" i="5" s="1"/>
  <c r="AU479" i="5" a="1"/>
  <c r="AU479" i="5" s="1"/>
  <c r="AL480" i="5" l="1" a="1"/>
  <c r="AL480" i="5" s="1"/>
  <c r="AH480" i="5" a="1"/>
  <c r="AH480" i="5" s="1"/>
  <c r="AD480" i="5" a="1"/>
  <c r="AD480" i="5" s="1"/>
  <c r="Z480" i="5" a="1"/>
  <c r="Z480" i="5" s="1"/>
  <c r="V480" i="5" a="1"/>
  <c r="V480" i="5" s="1"/>
  <c r="R480" i="5" a="1"/>
  <c r="R480" i="5" s="1"/>
  <c r="N480" i="5" a="1"/>
  <c r="N480" i="5" s="1"/>
  <c r="J480" i="5" a="1"/>
  <c r="J480" i="5" s="1"/>
  <c r="F480" i="5" a="1"/>
  <c r="F480" i="5" s="1"/>
  <c r="DK480" i="5" a="1"/>
  <c r="DK480" i="5" s="1"/>
  <c r="DG480" i="5" a="1"/>
  <c r="DG480" i="5" s="1"/>
  <c r="DC480" i="5" a="1"/>
  <c r="DC480" i="5" s="1"/>
  <c r="CK480" i="5" a="1"/>
  <c r="CK480" i="5" s="1"/>
  <c r="CG480" i="5" a="1"/>
  <c r="CG480" i="5" s="1"/>
  <c r="CC480" i="5" a="1"/>
  <c r="CC480" i="5" s="1"/>
  <c r="BQ480" i="5" a="1"/>
  <c r="BQ480" i="5" s="1"/>
  <c r="BI480" i="5" a="1"/>
  <c r="BI480" i="5" s="1"/>
  <c r="BE480" i="5" a="1"/>
  <c r="BE480" i="5" s="1"/>
  <c r="BA480" i="5" a="1"/>
  <c r="BA480" i="5" s="1"/>
  <c r="AW480" i="5" a="1"/>
  <c r="AW480" i="5" s="1"/>
  <c r="AS480" i="5" a="1"/>
  <c r="AS480" i="5" s="1"/>
  <c r="AK480" i="5" a="1"/>
  <c r="AK480" i="5" s="1"/>
  <c r="AG480" i="5" a="1"/>
  <c r="AG480" i="5" s="1"/>
  <c r="AC480" i="5" a="1"/>
  <c r="AC480" i="5" s="1"/>
  <c r="Y480" i="5" a="1"/>
  <c r="Y480" i="5" s="1"/>
  <c r="U480" i="5" a="1"/>
  <c r="U480" i="5" s="1"/>
  <c r="Q480" i="5" a="1"/>
  <c r="Q480" i="5" s="1"/>
  <c r="M480" i="5" a="1"/>
  <c r="M480" i="5" s="1"/>
  <c r="I480" i="5" a="1"/>
  <c r="I480" i="5" s="1"/>
  <c r="E480" i="5" a="1"/>
  <c r="E480" i="5" s="1"/>
  <c r="DJ480" i="5" a="1"/>
  <c r="DJ480" i="5" s="1"/>
  <c r="DF480" i="5" a="1"/>
  <c r="DF480" i="5" s="1"/>
  <c r="DB480" i="5" a="1"/>
  <c r="DB480" i="5" s="1"/>
  <c r="CJ480" i="5" a="1"/>
  <c r="CJ480" i="5" s="1"/>
  <c r="CF480" i="5" a="1"/>
  <c r="CF480" i="5" s="1"/>
  <c r="CB480" i="5" a="1"/>
  <c r="CB480" i="5" s="1"/>
  <c r="BL480" i="5" a="1"/>
  <c r="BL480" i="5" s="1"/>
  <c r="BH480" i="5" a="1"/>
  <c r="BH480" i="5" s="1"/>
  <c r="BD480" i="5" a="1"/>
  <c r="BD480" i="5" s="1"/>
  <c r="AZ480" i="5" a="1"/>
  <c r="AZ480" i="5" s="1"/>
  <c r="AV480" i="5" a="1"/>
  <c r="AV480" i="5" s="1"/>
  <c r="AJ480" i="5" a="1"/>
  <c r="AJ480" i="5" s="1"/>
  <c r="AF480" i="5" a="1"/>
  <c r="AF480" i="5" s="1"/>
  <c r="AB480" i="5" a="1"/>
  <c r="AB480" i="5" s="1"/>
  <c r="X480" i="5" a="1"/>
  <c r="X480" i="5" s="1"/>
  <c r="T480" i="5" a="1"/>
  <c r="T480" i="5" s="1"/>
  <c r="P480" i="5" a="1"/>
  <c r="P480" i="5" s="1"/>
  <c r="L480" i="5" a="1"/>
  <c r="L480" i="5" s="1"/>
  <c r="H480" i="5" a="1"/>
  <c r="H480" i="5" s="1"/>
  <c r="D480" i="5" a="1"/>
  <c r="D480" i="5" s="1"/>
  <c r="DI480" i="5" a="1"/>
  <c r="DI480" i="5" s="1"/>
  <c r="DE480" i="5" a="1"/>
  <c r="DE480" i="5" s="1"/>
  <c r="DA480" i="5" a="1"/>
  <c r="DA480" i="5" s="1"/>
  <c r="CI480" i="5" a="1"/>
  <c r="CI480" i="5" s="1"/>
  <c r="CE480" i="5" a="1"/>
  <c r="CE480" i="5" s="1"/>
  <c r="CA480" i="5" a="1"/>
  <c r="CA480" i="5" s="1"/>
  <c r="AO480" i="5" s="1"/>
  <c r="BK480" i="5" a="1"/>
  <c r="BK480" i="5" s="1"/>
  <c r="BG480" i="5" a="1"/>
  <c r="BG480" i="5" s="1"/>
  <c r="BC480" i="5" a="1"/>
  <c r="BC480" i="5" s="1"/>
  <c r="AY480" i="5" a="1"/>
  <c r="AY480" i="5" s="1"/>
  <c r="AU480" i="5" a="1"/>
  <c r="AU480" i="5" s="1"/>
  <c r="A481" i="5"/>
  <c r="AI480" i="5" a="1"/>
  <c r="AI480" i="5" s="1"/>
  <c r="AE480" i="5" a="1"/>
  <c r="AE480" i="5" s="1"/>
  <c r="AA480" i="5" a="1"/>
  <c r="AA480" i="5" s="1"/>
  <c r="W480" i="5" a="1"/>
  <c r="W480" i="5" s="1"/>
  <c r="S480" i="5" a="1"/>
  <c r="S480" i="5" s="1"/>
  <c r="O480" i="5" a="1"/>
  <c r="O480" i="5" s="1"/>
  <c r="K480" i="5" a="1"/>
  <c r="K480" i="5" s="1"/>
  <c r="G480" i="5" a="1"/>
  <c r="G480" i="5" s="1"/>
  <c r="C480" i="5" a="1"/>
  <c r="C480" i="5" s="1"/>
  <c r="DL480" i="5" a="1"/>
  <c r="DL480" i="5" s="1"/>
  <c r="DH480" i="5" a="1"/>
  <c r="DH480" i="5" s="1"/>
  <c r="DD480" i="5" a="1"/>
  <c r="DD480" i="5" s="1"/>
  <c r="CL480" i="5" a="1"/>
  <c r="CL480" i="5" s="1"/>
  <c r="CH480" i="5" a="1"/>
  <c r="CH480" i="5" s="1"/>
  <c r="CD480" i="5" a="1"/>
  <c r="CD480" i="5" s="1"/>
  <c r="BR480" i="5" a="1"/>
  <c r="BR480" i="5" s="1"/>
  <c r="BJ480" i="5" a="1"/>
  <c r="BJ480" i="5" s="1"/>
  <c r="BF480" i="5" a="1"/>
  <c r="BF480" i="5" s="1"/>
  <c r="BB480" i="5" a="1"/>
  <c r="BB480" i="5" s="1"/>
  <c r="AX480" i="5" a="1"/>
  <c r="AX480" i="5" s="1"/>
  <c r="AT480" i="5" a="1"/>
  <c r="AT480" i="5" s="1"/>
  <c r="DL243" i="5" a="1"/>
  <c r="DL243" i="5" s="1"/>
  <c r="DH243" i="5" a="1"/>
  <c r="DH243" i="5" s="1"/>
  <c r="DD243" i="5" a="1"/>
  <c r="DD243" i="5" s="1"/>
  <c r="CL243" i="5" a="1"/>
  <c r="CL243" i="5" s="1"/>
  <c r="CH243" i="5" a="1"/>
  <c r="CH243" i="5" s="1"/>
  <c r="CD243" i="5" a="1"/>
  <c r="CD243" i="5" s="1"/>
  <c r="BR243" i="5" a="1"/>
  <c r="BR243" i="5" s="1"/>
  <c r="BJ243" i="5" a="1"/>
  <c r="BJ243" i="5" s="1"/>
  <c r="BF243" i="5" a="1"/>
  <c r="BF243" i="5" s="1"/>
  <c r="BB243" i="5" a="1"/>
  <c r="BB243" i="5" s="1"/>
  <c r="AX243" i="5" a="1"/>
  <c r="AX243" i="5" s="1"/>
  <c r="AT243" i="5" a="1"/>
  <c r="AT243" i="5" s="1"/>
  <c r="AL243" i="5" a="1"/>
  <c r="AL243" i="5" s="1"/>
  <c r="AH243" i="5" a="1"/>
  <c r="AH243" i="5" s="1"/>
  <c r="AD243" i="5" a="1"/>
  <c r="AD243" i="5" s="1"/>
  <c r="Z243" i="5" a="1"/>
  <c r="Z243" i="5" s="1"/>
  <c r="V243" i="5" a="1"/>
  <c r="V243" i="5" s="1"/>
  <c r="R243" i="5" a="1"/>
  <c r="R243" i="5" s="1"/>
  <c r="N243" i="5" a="1"/>
  <c r="N243" i="5" s="1"/>
  <c r="J243" i="5" a="1"/>
  <c r="J243" i="5" s="1"/>
  <c r="F243" i="5" a="1"/>
  <c r="F243" i="5" s="1"/>
  <c r="AJ243" i="5" a="1"/>
  <c r="AJ243" i="5" s="1"/>
  <c r="AF243" i="5" a="1"/>
  <c r="AF243" i="5" s="1"/>
  <c r="AB243" i="5" a="1"/>
  <c r="AB243" i="5" s="1"/>
  <c r="X243" i="5" a="1"/>
  <c r="X243" i="5" s="1"/>
  <c r="T243" i="5" a="1"/>
  <c r="T243" i="5" s="1"/>
  <c r="P243" i="5" a="1"/>
  <c r="P243" i="5" s="1"/>
  <c r="L243" i="5" a="1"/>
  <c r="L243" i="5" s="1"/>
  <c r="H243" i="5" a="1"/>
  <c r="H243" i="5" s="1"/>
  <c r="D243" i="5" a="1"/>
  <c r="D243" i="5" s="1"/>
  <c r="DG243" i="5" a="1"/>
  <c r="DG243" i="5" s="1"/>
  <c r="DA243" i="5" a="1"/>
  <c r="DA243" i="5" s="1"/>
  <c r="BH243" i="5" a="1"/>
  <c r="BH243" i="5" s="1"/>
  <c r="BA243" i="5" a="1"/>
  <c r="BA243" i="5" s="1"/>
  <c r="AU243" i="5" a="1"/>
  <c r="AU243" i="5" s="1"/>
  <c r="Y243" i="5" a="1"/>
  <c r="Y243" i="5" s="1"/>
  <c r="S243" i="5" a="1"/>
  <c r="S243" i="5" s="1"/>
  <c r="CF243" i="5" a="1"/>
  <c r="CF243" i="5" s="1"/>
  <c r="BQ243" i="5" a="1"/>
  <c r="BQ243" i="5" s="1"/>
  <c r="BG243" i="5" a="1"/>
  <c r="BG243" i="5" s="1"/>
  <c r="AK243" i="5" a="1"/>
  <c r="AK243" i="5" s="1"/>
  <c r="AE243" i="5" a="1"/>
  <c r="AE243" i="5" s="1"/>
  <c r="E243" i="5" a="1"/>
  <c r="E243" i="5" s="1"/>
  <c r="A244" i="5"/>
  <c r="DF243" i="5" a="1"/>
  <c r="DF243" i="5" s="1"/>
  <c r="CK243" i="5" a="1"/>
  <c r="CK243" i="5" s="1"/>
  <c r="CE243" i="5" a="1"/>
  <c r="CE243" i="5" s="1"/>
  <c r="AZ243" i="5" a="1"/>
  <c r="AZ243" i="5" s="1"/>
  <c r="AS243" i="5" a="1"/>
  <c r="AS243" i="5" s="1"/>
  <c r="Q243" i="5" a="1"/>
  <c r="Q243" i="5" s="1"/>
  <c r="K243" i="5" a="1"/>
  <c r="K243" i="5" s="1"/>
  <c r="DJ243" i="5" a="1"/>
  <c r="DJ243" i="5" s="1"/>
  <c r="DC243" i="5" a="1"/>
  <c r="DC243" i="5" s="1"/>
  <c r="CI243" i="5" a="1"/>
  <c r="CI243" i="5" s="1"/>
  <c r="BD243" i="5" a="1"/>
  <c r="BD243" i="5" s="1"/>
  <c r="AW243" i="5" a="1"/>
  <c r="AW243" i="5" s="1"/>
  <c r="U243" i="5" a="1"/>
  <c r="U243" i="5" s="1"/>
  <c r="O243" i="5" a="1"/>
  <c r="O243" i="5" s="1"/>
  <c r="DI243" i="5" a="1"/>
  <c r="DI243" i="5" s="1"/>
  <c r="CB243" i="5" a="1"/>
  <c r="CB243" i="5" s="1"/>
  <c r="BI243" i="5" a="1"/>
  <c r="BI243" i="5" s="1"/>
  <c r="BC243" i="5" a="1"/>
  <c r="BC243" i="5" s="1"/>
  <c r="AG243" i="5" a="1"/>
  <c r="AG243" i="5" s="1"/>
  <c r="AA243" i="5" a="1"/>
  <c r="AA243" i="5" s="1"/>
  <c r="CC243" i="5" a="1"/>
  <c r="CC243" i="5" s="1"/>
  <c r="AY243" i="5" a="1"/>
  <c r="AY243" i="5" s="1"/>
  <c r="C243" i="5" a="1"/>
  <c r="C243" i="5" s="1"/>
  <c r="DE243" i="5" a="1"/>
  <c r="DE243" i="5" s="1"/>
  <c r="CA243" i="5" a="1"/>
  <c r="CA243" i="5" s="1"/>
  <c r="AO243" i="5" s="1"/>
  <c r="AI243" i="5" a="1"/>
  <c r="AI243" i="5" s="1"/>
  <c r="DB243" i="5" a="1"/>
  <c r="DB243" i="5" s="1"/>
  <c r="BK243" i="5" a="1"/>
  <c r="BK243" i="5" s="1"/>
  <c r="AC243" i="5" a="1"/>
  <c r="AC243" i="5" s="1"/>
  <c r="M243" i="5" a="1"/>
  <c r="M243" i="5" s="1"/>
  <c r="CJ243" i="5" a="1"/>
  <c r="CJ243" i="5" s="1"/>
  <c r="BE243" i="5" a="1"/>
  <c r="BE243" i="5" s="1"/>
  <c r="I243" i="5" a="1"/>
  <c r="I243" i="5" s="1"/>
  <c r="DK243" i="5" a="1"/>
  <c r="DK243" i="5" s="1"/>
  <c r="CG243" i="5" a="1"/>
  <c r="CG243" i="5" s="1"/>
  <c r="W243" i="5" a="1"/>
  <c r="W243" i="5" s="1"/>
  <c r="BL243" i="5" a="1"/>
  <c r="BL243" i="5" s="1"/>
  <c r="G243" i="5" a="1"/>
  <c r="G243" i="5" s="1"/>
  <c r="AV243" i="5" a="1"/>
  <c r="AV243" i="5" s="1"/>
  <c r="DJ408" i="5" a="1"/>
  <c r="DJ408" i="5" s="1"/>
  <c r="DF408" i="5" a="1"/>
  <c r="DF408" i="5" s="1"/>
  <c r="DB408" i="5" a="1"/>
  <c r="DB408" i="5" s="1"/>
  <c r="CJ408" i="5" a="1"/>
  <c r="CJ408" i="5" s="1"/>
  <c r="CF408" i="5" a="1"/>
  <c r="CF408" i="5" s="1"/>
  <c r="CB408" i="5" a="1"/>
  <c r="CB408" i="5" s="1"/>
  <c r="BL408" i="5" a="1"/>
  <c r="BL408" i="5" s="1"/>
  <c r="BH408" i="5" a="1"/>
  <c r="BH408" i="5" s="1"/>
  <c r="BD408" i="5" a="1"/>
  <c r="BD408" i="5" s="1"/>
  <c r="AZ408" i="5" a="1"/>
  <c r="AZ408" i="5" s="1"/>
  <c r="AV408" i="5" a="1"/>
  <c r="AV408" i="5" s="1"/>
  <c r="AJ408" i="5" a="1"/>
  <c r="AJ408" i="5" s="1"/>
  <c r="AF408" i="5" a="1"/>
  <c r="AF408" i="5" s="1"/>
  <c r="AB408" i="5" a="1"/>
  <c r="AB408" i="5" s="1"/>
  <c r="X408" i="5" a="1"/>
  <c r="X408" i="5" s="1"/>
  <c r="T408" i="5" a="1"/>
  <c r="T408" i="5" s="1"/>
  <c r="P408" i="5" a="1"/>
  <c r="P408" i="5" s="1"/>
  <c r="L408" i="5" a="1"/>
  <c r="L408" i="5" s="1"/>
  <c r="H408" i="5" a="1"/>
  <c r="H408" i="5" s="1"/>
  <c r="D408" i="5" a="1"/>
  <c r="D408" i="5" s="1"/>
  <c r="AL408" i="5" a="1"/>
  <c r="AL408" i="5" s="1"/>
  <c r="AH408" i="5" a="1"/>
  <c r="AH408" i="5" s="1"/>
  <c r="AD408" i="5" a="1"/>
  <c r="AD408" i="5" s="1"/>
  <c r="Z408" i="5" a="1"/>
  <c r="Z408" i="5" s="1"/>
  <c r="V408" i="5" a="1"/>
  <c r="V408" i="5" s="1"/>
  <c r="R408" i="5" a="1"/>
  <c r="R408" i="5" s="1"/>
  <c r="N408" i="5" a="1"/>
  <c r="N408" i="5" s="1"/>
  <c r="J408" i="5" a="1"/>
  <c r="J408" i="5" s="1"/>
  <c r="F408" i="5" a="1"/>
  <c r="F408" i="5" s="1"/>
  <c r="DK408" i="5" a="1"/>
  <c r="DK408" i="5" s="1"/>
  <c r="DG408" i="5" a="1"/>
  <c r="DG408" i="5" s="1"/>
  <c r="DC408" i="5" a="1"/>
  <c r="DC408" i="5" s="1"/>
  <c r="CK408" i="5" a="1"/>
  <c r="CK408" i="5" s="1"/>
  <c r="CG408" i="5" a="1"/>
  <c r="CG408" i="5" s="1"/>
  <c r="CC408" i="5" a="1"/>
  <c r="CC408" i="5" s="1"/>
  <c r="BQ408" i="5" a="1"/>
  <c r="BQ408" i="5" s="1"/>
  <c r="BI408" i="5" a="1"/>
  <c r="BI408" i="5" s="1"/>
  <c r="BE408" i="5" a="1"/>
  <c r="BE408" i="5" s="1"/>
  <c r="BA408" i="5" a="1"/>
  <c r="BA408" i="5" s="1"/>
  <c r="AW408" i="5" a="1"/>
  <c r="AW408" i="5" s="1"/>
  <c r="AS408" i="5" a="1"/>
  <c r="AS408" i="5" s="1"/>
  <c r="DH408" i="5" a="1"/>
  <c r="DH408" i="5" s="1"/>
  <c r="CL408" i="5" a="1"/>
  <c r="CL408" i="5" s="1"/>
  <c r="CD408" i="5" a="1"/>
  <c r="CD408" i="5" s="1"/>
  <c r="BJ408" i="5" a="1"/>
  <c r="BJ408" i="5" s="1"/>
  <c r="BB408" i="5" a="1"/>
  <c r="BB408" i="5" s="1"/>
  <c r="AT408" i="5" a="1"/>
  <c r="AT408" i="5" s="1"/>
  <c r="AI408" i="5" a="1"/>
  <c r="AI408" i="5" s="1"/>
  <c r="AA408" i="5" a="1"/>
  <c r="AA408" i="5" s="1"/>
  <c r="S408" i="5" a="1"/>
  <c r="S408" i="5" s="1"/>
  <c r="K408" i="5" a="1"/>
  <c r="K408" i="5" s="1"/>
  <c r="C408" i="5" a="1"/>
  <c r="C408" i="5" s="1"/>
  <c r="DA408" i="5" a="1"/>
  <c r="DA408" i="5" s="1"/>
  <c r="AY408" i="5" a="1"/>
  <c r="AY408" i="5" s="1"/>
  <c r="AE408" i="5" a="1"/>
  <c r="AE408" i="5" s="1"/>
  <c r="M408" i="5" a="1"/>
  <c r="M408" i="5" s="1"/>
  <c r="CA408" i="5" a="1"/>
  <c r="CA408" i="5" s="1"/>
  <c r="AO408" i="5" s="1"/>
  <c r="AX408" i="5" a="1"/>
  <c r="AX408" i="5" s="1"/>
  <c r="AC408" i="5" a="1"/>
  <c r="AC408" i="5" s="1"/>
  <c r="A409" i="5"/>
  <c r="BR408" i="5" a="1"/>
  <c r="BR408" i="5" s="1"/>
  <c r="E408" i="5" a="1"/>
  <c r="E408" i="5" s="1"/>
  <c r="DL408" i="5" a="1"/>
  <c r="DL408" i="5" s="1"/>
  <c r="CI408" i="5" a="1"/>
  <c r="CI408" i="5" s="1"/>
  <c r="O408" i="5" a="1"/>
  <c r="O408" i="5" s="1"/>
  <c r="CH408" i="5" a="1"/>
  <c r="CH408" i="5" s="1"/>
  <c r="DE408" i="5" a="1"/>
  <c r="DE408" i="5" s="1"/>
  <c r="BG408" i="5" a="1"/>
  <c r="BG408" i="5" s="1"/>
  <c r="AU408" i="5" a="1"/>
  <c r="AU408" i="5" s="1"/>
  <c r="W408" i="5" a="1"/>
  <c r="W408" i="5" s="1"/>
  <c r="I408" i="5" a="1"/>
  <c r="I408" i="5" s="1"/>
  <c r="U408" i="5" a="1"/>
  <c r="U408" i="5" s="1"/>
  <c r="DI408" i="5" a="1"/>
  <c r="DI408" i="5" s="1"/>
  <c r="BK408" i="5" a="1"/>
  <c r="BK408" i="5" s="1"/>
  <c r="BF408" i="5" a="1"/>
  <c r="BF408" i="5" s="1"/>
  <c r="Q408" i="5" a="1"/>
  <c r="Q408" i="5" s="1"/>
  <c r="DD408" i="5" a="1"/>
  <c r="DD408" i="5" s="1"/>
  <c r="AK408" i="5" a="1"/>
  <c r="AK408" i="5" s="1"/>
  <c r="BC408" i="5" a="1"/>
  <c r="BC408" i="5" s="1"/>
  <c r="AG408" i="5" a="1"/>
  <c r="AG408" i="5" s="1"/>
  <c r="G408" i="5" a="1"/>
  <c r="G408" i="5" s="1"/>
  <c r="Y408" i="5" a="1"/>
  <c r="Y408" i="5" s="1"/>
  <c r="CE408" i="5" a="1"/>
  <c r="CE408" i="5" s="1"/>
  <c r="A66" i="5"/>
  <c r="AI65" i="5" a="1"/>
  <c r="AI65" i="5" s="1"/>
  <c r="AE65" i="5" a="1"/>
  <c r="AE65" i="5" s="1"/>
  <c r="AA65" i="5" a="1"/>
  <c r="AA65" i="5" s="1"/>
  <c r="W65" i="5" a="1"/>
  <c r="W65" i="5" s="1"/>
  <c r="S65" i="5" a="1"/>
  <c r="S65" i="5" s="1"/>
  <c r="O65" i="5" a="1"/>
  <c r="O65" i="5" s="1"/>
  <c r="K65" i="5" a="1"/>
  <c r="K65" i="5" s="1"/>
  <c r="G65" i="5" a="1"/>
  <c r="G65" i="5" s="1"/>
  <c r="C65" i="5" a="1"/>
  <c r="C65" i="5" s="1"/>
  <c r="DK65" i="5" a="1"/>
  <c r="DK65" i="5" s="1"/>
  <c r="DB65" i="5" a="1"/>
  <c r="DB65" i="5" s="1"/>
  <c r="CE65" i="5" a="1"/>
  <c r="CE65" i="5" s="1"/>
  <c r="BR65" i="5" a="1"/>
  <c r="BR65" i="5" s="1"/>
  <c r="BE65" i="5" a="1"/>
  <c r="BE65" i="5" s="1"/>
  <c r="AV65" i="5" a="1"/>
  <c r="AV65" i="5" s="1"/>
  <c r="AJ65" i="5" a="1"/>
  <c r="AJ65" i="5" s="1"/>
  <c r="V65" i="5" a="1"/>
  <c r="V65" i="5" s="1"/>
  <c r="M65" i="5" a="1"/>
  <c r="M65" i="5" s="1"/>
  <c r="D65" i="5" a="1"/>
  <c r="D65" i="5" s="1"/>
  <c r="DF65" i="5" a="1"/>
  <c r="DF65" i="5" s="1"/>
  <c r="DA65" i="5" a="1"/>
  <c r="DA65" i="5" s="1"/>
  <c r="BF65" i="5" a="1"/>
  <c r="BF65" i="5" s="1"/>
  <c r="BA65" i="5" a="1"/>
  <c r="BA65" i="5" s="1"/>
  <c r="N65" i="5" a="1"/>
  <c r="N65" i="5" s="1"/>
  <c r="I65" i="5" a="1"/>
  <c r="I65" i="5" s="1"/>
  <c r="DJ65" i="5" a="1"/>
  <c r="DJ65" i="5" s="1"/>
  <c r="DE65" i="5" a="1"/>
  <c r="DE65" i="5" s="1"/>
  <c r="BJ65" i="5" a="1"/>
  <c r="BJ65" i="5" s="1"/>
  <c r="AT65" i="5" a="1"/>
  <c r="AT65" i="5" s="1"/>
  <c r="R65" i="5" a="1"/>
  <c r="R65" i="5" s="1"/>
  <c r="DD65" i="5" a="1"/>
  <c r="DD65" i="5" s="1"/>
  <c r="CK65" i="5" a="1"/>
  <c r="CK65" i="5" s="1"/>
  <c r="CF65" i="5" a="1"/>
  <c r="CF65" i="5" s="1"/>
  <c r="CA65" i="5" a="1"/>
  <c r="CA65" i="5" s="1"/>
  <c r="AO65" i="5" s="1"/>
  <c r="BI65" i="5" a="1"/>
  <c r="BI65" i="5" s="1"/>
  <c r="BD65" i="5" a="1"/>
  <c r="BD65" i="5" s="1"/>
  <c r="AY65" i="5" a="1"/>
  <c r="AY65" i="5" s="1"/>
  <c r="AL65" i="5" a="1"/>
  <c r="AL65" i="5" s="1"/>
  <c r="AG65" i="5" a="1"/>
  <c r="AG65" i="5" s="1"/>
  <c r="AB65" i="5" a="1"/>
  <c r="AB65" i="5" s="1"/>
  <c r="Q65" i="5" a="1"/>
  <c r="Q65" i="5" s="1"/>
  <c r="L65" i="5" a="1"/>
  <c r="L65" i="5" s="1"/>
  <c r="DH65" i="5" a="1"/>
  <c r="DH65" i="5" s="1"/>
  <c r="DC65" i="5" a="1"/>
  <c r="DC65" i="5" s="1"/>
  <c r="CJ65" i="5" a="1"/>
  <c r="CJ65" i="5" s="1"/>
  <c r="CD65" i="5" a="1"/>
  <c r="CD65" i="5" s="1"/>
  <c r="BQ65" i="5" a="1"/>
  <c r="BQ65" i="5" s="1"/>
  <c r="BH65" i="5" a="1"/>
  <c r="BH65" i="5" s="1"/>
  <c r="BC65" i="5" a="1"/>
  <c r="BC65" i="5" s="1"/>
  <c r="AK65" i="5" a="1"/>
  <c r="AK65" i="5" s="1"/>
  <c r="AF65" i="5" a="1"/>
  <c r="AF65" i="5" s="1"/>
  <c r="Z65" i="5" a="1"/>
  <c r="Z65" i="5" s="1"/>
  <c r="U65" i="5" a="1"/>
  <c r="U65" i="5" s="1"/>
  <c r="P65" i="5" a="1"/>
  <c r="P65" i="5" s="1"/>
  <c r="CI65" i="5" a="1"/>
  <c r="CI65" i="5" s="1"/>
  <c r="BB65" i="5" a="1"/>
  <c r="BB65" i="5" s="1"/>
  <c r="AW65" i="5" a="1"/>
  <c r="AW65" i="5" s="1"/>
  <c r="J65" i="5" a="1"/>
  <c r="J65" i="5" s="1"/>
  <c r="E65" i="5" a="1"/>
  <c r="E65" i="5" s="1"/>
  <c r="DI65" i="5" a="1"/>
  <c r="DI65" i="5" s="1"/>
  <c r="CG65" i="5" a="1"/>
  <c r="CG65" i="5" s="1"/>
  <c r="BG65" i="5" a="1"/>
  <c r="BG65" i="5" s="1"/>
  <c r="AS65" i="5" a="1"/>
  <c r="AS65" i="5" s="1"/>
  <c r="DG65" i="5" a="1"/>
  <c r="DG65" i="5" s="1"/>
  <c r="AD65" i="5" a="1"/>
  <c r="AD65" i="5" s="1"/>
  <c r="CC65" i="5" a="1"/>
  <c r="CC65" i="5" s="1"/>
  <c r="AC65" i="5" a="1"/>
  <c r="AC65" i="5" s="1"/>
  <c r="CB65" i="5" a="1"/>
  <c r="CB65" i="5" s="1"/>
  <c r="AZ65" i="5" a="1"/>
  <c r="AZ65" i="5" s="1"/>
  <c r="Y65" i="5" a="1"/>
  <c r="Y65" i="5" s="1"/>
  <c r="CL65" i="5" a="1"/>
  <c r="CL65" i="5" s="1"/>
  <c r="BL65" i="5" a="1"/>
  <c r="BL65" i="5" s="1"/>
  <c r="AX65" i="5" a="1"/>
  <c r="AX65" i="5" s="1"/>
  <c r="X65" i="5" a="1"/>
  <c r="X65" i="5" s="1"/>
  <c r="DL65" i="5" a="1"/>
  <c r="DL65" i="5" s="1"/>
  <c r="BK65" i="5" a="1"/>
  <c r="BK65" i="5" s="1"/>
  <c r="H65" i="5" a="1"/>
  <c r="H65" i="5" s="1"/>
  <c r="CH65" i="5" a="1"/>
  <c r="CH65" i="5" s="1"/>
  <c r="AU65" i="5" a="1"/>
  <c r="AU65" i="5" s="1"/>
  <c r="AH65" i="5" a="1"/>
  <c r="AH65" i="5" s="1"/>
  <c r="T65" i="5" a="1"/>
  <c r="T65" i="5" s="1"/>
  <c r="F65" i="5" a="1"/>
  <c r="F65" i="5" s="1"/>
  <c r="AL66" i="5" l="1" a="1"/>
  <c r="AL66" i="5" s="1"/>
  <c r="AH66" i="5" a="1"/>
  <c r="AH66" i="5" s="1"/>
  <c r="AD66" i="5" a="1"/>
  <c r="AD66" i="5" s="1"/>
  <c r="Z66" i="5" a="1"/>
  <c r="Z66" i="5" s="1"/>
  <c r="V66" i="5" a="1"/>
  <c r="V66" i="5" s="1"/>
  <c r="R66" i="5" a="1"/>
  <c r="R66" i="5" s="1"/>
  <c r="N66" i="5" a="1"/>
  <c r="N66" i="5" s="1"/>
  <c r="J66" i="5" a="1"/>
  <c r="J66" i="5" s="1"/>
  <c r="F66" i="5" a="1"/>
  <c r="F66" i="5" s="1"/>
  <c r="DD66" i="5" a="1"/>
  <c r="DD66" i="5" s="1"/>
  <c r="CK66" i="5" a="1"/>
  <c r="CK66" i="5" s="1"/>
  <c r="CB66" i="5" a="1"/>
  <c r="CB66" i="5" s="1"/>
  <c r="BG66" i="5" a="1"/>
  <c r="BG66" i="5" s="1"/>
  <c r="AX66" i="5" a="1"/>
  <c r="AX66" i="5" s="1"/>
  <c r="AS66" i="5" a="1"/>
  <c r="AS66" i="5" s="1"/>
  <c r="AK66" i="5" a="1"/>
  <c r="AK66" i="5" s="1"/>
  <c r="AB66" i="5" a="1"/>
  <c r="AB66" i="5" s="1"/>
  <c r="S66" i="5" a="1"/>
  <c r="S66" i="5" s="1"/>
  <c r="E66" i="5" a="1"/>
  <c r="E66" i="5" s="1"/>
  <c r="DJ66" i="5" a="1"/>
  <c r="DJ66" i="5" s="1"/>
  <c r="DE66" i="5" a="1"/>
  <c r="DE66" i="5" s="1"/>
  <c r="CL66" i="5" a="1"/>
  <c r="CL66" i="5" s="1"/>
  <c r="CF66" i="5" a="1"/>
  <c r="CF66" i="5" s="1"/>
  <c r="CA66" i="5" a="1"/>
  <c r="CA66" i="5" s="1"/>
  <c r="AO66" i="5" s="1"/>
  <c r="BJ66" i="5" a="1"/>
  <c r="BJ66" i="5" s="1"/>
  <c r="AF66" i="5" a="1"/>
  <c r="AF66" i="5" s="1"/>
  <c r="AA66" i="5" a="1"/>
  <c r="AA66" i="5" s="1"/>
  <c r="DI66" i="5" a="1"/>
  <c r="DI66" i="5" s="1"/>
  <c r="DC66" i="5" a="1"/>
  <c r="DC66" i="5" s="1"/>
  <c r="CJ66" i="5" a="1"/>
  <c r="CJ66" i="5" s="1"/>
  <c r="CE66" i="5" a="1"/>
  <c r="CE66" i="5" s="1"/>
  <c r="BR66" i="5" a="1"/>
  <c r="BR66" i="5" s="1"/>
  <c r="AJ66" i="5" a="1"/>
  <c r="AJ66" i="5" s="1"/>
  <c r="AE66" i="5" a="1"/>
  <c r="AE66" i="5" s="1"/>
  <c r="DH66" i="5" a="1"/>
  <c r="DH66" i="5" s="1"/>
  <c r="BQ66" i="5" a="1"/>
  <c r="BQ66" i="5" s="1"/>
  <c r="BH66" i="5" a="1"/>
  <c r="BH66" i="5" s="1"/>
  <c r="BC66" i="5" a="1"/>
  <c r="BC66" i="5" s="1"/>
  <c r="AW66" i="5" a="1"/>
  <c r="AW66" i="5" s="1"/>
  <c r="Y66" i="5" a="1"/>
  <c r="Y66" i="5" s="1"/>
  <c r="T66" i="5" a="1"/>
  <c r="T66" i="5" s="1"/>
  <c r="O66" i="5" a="1"/>
  <c r="O66" i="5" s="1"/>
  <c r="I66" i="5" a="1"/>
  <c r="I66" i="5" s="1"/>
  <c r="D66" i="5" a="1"/>
  <c r="D66" i="5" s="1"/>
  <c r="DL66" i="5" a="1"/>
  <c r="DL66" i="5" s="1"/>
  <c r="CC66" i="5" a="1"/>
  <c r="CC66" i="5" s="1"/>
  <c r="BL66" i="5" a="1"/>
  <c r="BL66" i="5" s="1"/>
  <c r="BA66" i="5" a="1"/>
  <c r="BA66" i="5" s="1"/>
  <c r="AV66" i="5" a="1"/>
  <c r="AV66" i="5" s="1"/>
  <c r="AC66" i="5" a="1"/>
  <c r="AC66" i="5" s="1"/>
  <c r="X66" i="5" a="1"/>
  <c r="X66" i="5" s="1"/>
  <c r="M66" i="5" a="1"/>
  <c r="M66" i="5" s="1"/>
  <c r="H66" i="5" a="1"/>
  <c r="H66" i="5" s="1"/>
  <c r="C66" i="5" a="1"/>
  <c r="C66" i="5" s="1"/>
  <c r="DK66" i="5" a="1"/>
  <c r="DK66" i="5" s="1"/>
  <c r="DF66" i="5" a="1"/>
  <c r="DF66" i="5" s="1"/>
  <c r="DA66" i="5" a="1"/>
  <c r="DA66" i="5" s="1"/>
  <c r="CH66" i="5" a="1"/>
  <c r="CH66" i="5" s="1"/>
  <c r="BK66" i="5" a="1"/>
  <c r="BK66" i="5" s="1"/>
  <c r="BF66" i="5" a="1"/>
  <c r="BF66" i="5" s="1"/>
  <c r="W66" i="5" a="1"/>
  <c r="W66" i="5" s="1"/>
  <c r="CD66" i="5" a="1"/>
  <c r="CD66" i="5" s="1"/>
  <c r="BD66" i="5" a="1"/>
  <c r="BD66" i="5" s="1"/>
  <c r="L66" i="5" a="1"/>
  <c r="L66" i="5" s="1"/>
  <c r="BB66" i="5" a="1"/>
  <c r="BB66" i="5" s="1"/>
  <c r="K66" i="5" a="1"/>
  <c r="K66" i="5" s="1"/>
  <c r="DB66" i="5" a="1"/>
  <c r="DB66" i="5" s="1"/>
  <c r="AZ66" i="5" a="1"/>
  <c r="AZ66" i="5" s="1"/>
  <c r="AY66" i="5" a="1"/>
  <c r="AY66" i="5" s="1"/>
  <c r="AI66" i="5" a="1"/>
  <c r="AI66" i="5" s="1"/>
  <c r="U66" i="5" a="1"/>
  <c r="U66" i="5" s="1"/>
  <c r="G66" i="5" a="1"/>
  <c r="G66" i="5" s="1"/>
  <c r="A67" i="5"/>
  <c r="AG66" i="5" a="1"/>
  <c r="AG66" i="5" s="1"/>
  <c r="CI66" i="5" a="1"/>
  <c r="CI66" i="5" s="1"/>
  <c r="BI66" i="5" a="1"/>
  <c r="BI66" i="5" s="1"/>
  <c r="AU66" i="5" a="1"/>
  <c r="AU66" i="5" s="1"/>
  <c r="Q66" i="5" a="1"/>
  <c r="Q66" i="5" s="1"/>
  <c r="CG66" i="5" a="1"/>
  <c r="CG66" i="5" s="1"/>
  <c r="AT66" i="5" a="1"/>
  <c r="AT66" i="5" s="1"/>
  <c r="P66" i="5" a="1"/>
  <c r="P66" i="5" s="1"/>
  <c r="DG66" i="5" a="1"/>
  <c r="DG66" i="5" s="1"/>
  <c r="BE66" i="5" a="1"/>
  <c r="BE66" i="5" s="1"/>
  <c r="DI409" i="5" a="1"/>
  <c r="DI409" i="5" s="1"/>
  <c r="DE409" i="5" a="1"/>
  <c r="DE409" i="5" s="1"/>
  <c r="DA409" i="5" a="1"/>
  <c r="DA409" i="5" s="1"/>
  <c r="CI409" i="5" a="1"/>
  <c r="CI409" i="5" s="1"/>
  <c r="CE409" i="5" a="1"/>
  <c r="CE409" i="5" s="1"/>
  <c r="CA409" i="5" a="1"/>
  <c r="CA409" i="5" s="1"/>
  <c r="AO409" i="5" s="1"/>
  <c r="BK409" i="5" a="1"/>
  <c r="BK409" i="5" s="1"/>
  <c r="BG409" i="5" a="1"/>
  <c r="BG409" i="5" s="1"/>
  <c r="BC409" i="5" a="1"/>
  <c r="BC409" i="5" s="1"/>
  <c r="AY409" i="5" a="1"/>
  <c r="AY409" i="5" s="1"/>
  <c r="AU409" i="5" a="1"/>
  <c r="AU409" i="5" s="1"/>
  <c r="A410" i="5"/>
  <c r="AI409" i="5" a="1"/>
  <c r="AI409" i="5" s="1"/>
  <c r="AE409" i="5" a="1"/>
  <c r="AE409" i="5" s="1"/>
  <c r="AA409" i="5" a="1"/>
  <c r="AA409" i="5" s="1"/>
  <c r="W409" i="5" a="1"/>
  <c r="W409" i="5" s="1"/>
  <c r="S409" i="5" a="1"/>
  <c r="S409" i="5" s="1"/>
  <c r="O409" i="5" a="1"/>
  <c r="O409" i="5" s="1"/>
  <c r="K409" i="5" a="1"/>
  <c r="K409" i="5" s="1"/>
  <c r="G409" i="5" a="1"/>
  <c r="G409" i="5" s="1"/>
  <c r="C409" i="5" a="1"/>
  <c r="C409" i="5" s="1"/>
  <c r="AK409" i="5" a="1"/>
  <c r="AK409" i="5" s="1"/>
  <c r="AG409" i="5" a="1"/>
  <c r="AG409" i="5" s="1"/>
  <c r="AC409" i="5" a="1"/>
  <c r="AC409" i="5" s="1"/>
  <c r="Y409" i="5" a="1"/>
  <c r="Y409" i="5" s="1"/>
  <c r="U409" i="5" a="1"/>
  <c r="U409" i="5" s="1"/>
  <c r="Q409" i="5" a="1"/>
  <c r="Q409" i="5" s="1"/>
  <c r="M409" i="5" a="1"/>
  <c r="M409" i="5" s="1"/>
  <c r="I409" i="5" a="1"/>
  <c r="I409" i="5" s="1"/>
  <c r="E409" i="5" a="1"/>
  <c r="E409" i="5" s="1"/>
  <c r="DJ409" i="5" a="1"/>
  <c r="DJ409" i="5" s="1"/>
  <c r="DF409" i="5" a="1"/>
  <c r="DF409" i="5" s="1"/>
  <c r="DB409" i="5" a="1"/>
  <c r="DB409" i="5" s="1"/>
  <c r="CJ409" i="5" a="1"/>
  <c r="CJ409" i="5" s="1"/>
  <c r="CF409" i="5" a="1"/>
  <c r="CF409" i="5" s="1"/>
  <c r="CB409" i="5" a="1"/>
  <c r="CB409" i="5" s="1"/>
  <c r="BL409" i="5" a="1"/>
  <c r="BL409" i="5" s="1"/>
  <c r="BH409" i="5" a="1"/>
  <c r="BH409" i="5" s="1"/>
  <c r="BD409" i="5" a="1"/>
  <c r="BD409" i="5" s="1"/>
  <c r="AZ409" i="5" a="1"/>
  <c r="AZ409" i="5" s="1"/>
  <c r="AV409" i="5" a="1"/>
  <c r="AV409" i="5" s="1"/>
  <c r="DG409" i="5" a="1"/>
  <c r="DG409" i="5" s="1"/>
  <c r="BR409" i="5" a="1"/>
  <c r="BR409" i="5" s="1"/>
  <c r="AW409" i="5" a="1"/>
  <c r="AW409" i="5" s="1"/>
  <c r="AJ409" i="5" a="1"/>
  <c r="AJ409" i="5" s="1"/>
  <c r="R409" i="5" a="1"/>
  <c r="R409" i="5" s="1"/>
  <c r="DD409" i="5" a="1"/>
  <c r="DD409" i="5" s="1"/>
  <c r="BQ409" i="5" a="1"/>
  <c r="BQ409" i="5" s="1"/>
  <c r="BB409" i="5" a="1"/>
  <c r="BB409" i="5" s="1"/>
  <c r="AH409" i="5" a="1"/>
  <c r="AH409" i="5" s="1"/>
  <c r="P409" i="5" a="1"/>
  <c r="P409" i="5" s="1"/>
  <c r="BA409" i="5" a="1"/>
  <c r="BA409" i="5" s="1"/>
  <c r="Z409" i="5" a="1"/>
  <c r="Z409" i="5" s="1"/>
  <c r="N409" i="5" a="1"/>
  <c r="N409" i="5" s="1"/>
  <c r="DK409" i="5" a="1"/>
  <c r="DK409" i="5" s="1"/>
  <c r="CK409" i="5" a="1"/>
  <c r="CK409" i="5" s="1"/>
  <c r="BJ409" i="5" a="1"/>
  <c r="BJ409" i="5" s="1"/>
  <c r="AL409" i="5" a="1"/>
  <c r="AL409" i="5" s="1"/>
  <c r="X409" i="5" a="1"/>
  <c r="X409" i="5" s="1"/>
  <c r="L409" i="5" a="1"/>
  <c r="L409" i="5" s="1"/>
  <c r="CG409" i="5" a="1"/>
  <c r="CG409" i="5" s="1"/>
  <c r="BI409" i="5" a="1"/>
  <c r="BI409" i="5" s="1"/>
  <c r="V409" i="5" a="1"/>
  <c r="V409" i="5" s="1"/>
  <c r="J409" i="5" a="1"/>
  <c r="J409" i="5" s="1"/>
  <c r="CD409" i="5" a="1"/>
  <c r="CD409" i="5" s="1"/>
  <c r="AT409" i="5" a="1"/>
  <c r="AT409" i="5" s="1"/>
  <c r="AF409" i="5" a="1"/>
  <c r="AF409" i="5" s="1"/>
  <c r="T409" i="5" a="1"/>
  <c r="T409" i="5" s="1"/>
  <c r="H409" i="5" a="1"/>
  <c r="H409" i="5" s="1"/>
  <c r="CH409" i="5" a="1"/>
  <c r="CH409" i="5" s="1"/>
  <c r="AX409" i="5" a="1"/>
  <c r="AX409" i="5" s="1"/>
  <c r="AB409" i="5" a="1"/>
  <c r="AB409" i="5" s="1"/>
  <c r="AS409" i="5" a="1"/>
  <c r="AS409" i="5" s="1"/>
  <c r="CC409" i="5" a="1"/>
  <c r="CC409" i="5" s="1"/>
  <c r="DL409" i="5" a="1"/>
  <c r="DL409" i="5" s="1"/>
  <c r="DH409" i="5" a="1"/>
  <c r="DH409" i="5" s="1"/>
  <c r="BF409" i="5" a="1"/>
  <c r="BF409" i="5" s="1"/>
  <c r="CL409" i="5" a="1"/>
  <c r="CL409" i="5" s="1"/>
  <c r="AD409" i="5" a="1"/>
  <c r="AD409" i="5" s="1"/>
  <c r="D409" i="5" a="1"/>
  <c r="D409" i="5" s="1"/>
  <c r="DC409" i="5" a="1"/>
  <c r="DC409" i="5" s="1"/>
  <c r="BE409" i="5" a="1"/>
  <c r="BE409" i="5" s="1"/>
  <c r="F409" i="5" a="1"/>
  <c r="F409" i="5" s="1"/>
  <c r="DK244" i="5" a="1"/>
  <c r="DK244" i="5" s="1"/>
  <c r="DG244" i="5" a="1"/>
  <c r="DG244" i="5" s="1"/>
  <c r="DC244" i="5" a="1"/>
  <c r="DC244" i="5" s="1"/>
  <c r="CK244" i="5" a="1"/>
  <c r="CK244" i="5" s="1"/>
  <c r="CG244" i="5" a="1"/>
  <c r="CG244" i="5" s="1"/>
  <c r="CC244" i="5" a="1"/>
  <c r="CC244" i="5" s="1"/>
  <c r="BQ244" i="5" a="1"/>
  <c r="BQ244" i="5" s="1"/>
  <c r="BI244" i="5" a="1"/>
  <c r="BI244" i="5" s="1"/>
  <c r="BE244" i="5" a="1"/>
  <c r="BE244" i="5" s="1"/>
  <c r="BA244" i="5" a="1"/>
  <c r="BA244" i="5" s="1"/>
  <c r="AW244" i="5" a="1"/>
  <c r="AW244" i="5" s="1"/>
  <c r="AS244" i="5" a="1"/>
  <c r="AS244" i="5" s="1"/>
  <c r="AK244" i="5" a="1"/>
  <c r="AK244" i="5" s="1"/>
  <c r="AG244" i="5" a="1"/>
  <c r="AG244" i="5" s="1"/>
  <c r="AC244" i="5" a="1"/>
  <c r="AC244" i="5" s="1"/>
  <c r="Y244" i="5" a="1"/>
  <c r="Y244" i="5" s="1"/>
  <c r="U244" i="5" a="1"/>
  <c r="U244" i="5" s="1"/>
  <c r="Q244" i="5" a="1"/>
  <c r="Q244" i="5" s="1"/>
  <c r="M244" i="5" a="1"/>
  <c r="M244" i="5" s="1"/>
  <c r="I244" i="5" a="1"/>
  <c r="I244" i="5" s="1"/>
  <c r="E244" i="5" a="1"/>
  <c r="E244" i="5" s="1"/>
  <c r="A245" i="5"/>
  <c r="AI244" i="5" a="1"/>
  <c r="AI244" i="5" s="1"/>
  <c r="AE244" i="5" a="1"/>
  <c r="AE244" i="5" s="1"/>
  <c r="AA244" i="5" a="1"/>
  <c r="AA244" i="5" s="1"/>
  <c r="W244" i="5" a="1"/>
  <c r="W244" i="5" s="1"/>
  <c r="S244" i="5" a="1"/>
  <c r="S244" i="5" s="1"/>
  <c r="O244" i="5" a="1"/>
  <c r="O244" i="5" s="1"/>
  <c r="K244" i="5" a="1"/>
  <c r="K244" i="5" s="1"/>
  <c r="G244" i="5" a="1"/>
  <c r="G244" i="5" s="1"/>
  <c r="C244" i="5" a="1"/>
  <c r="C244" i="5" s="1"/>
  <c r="DE244" i="5" a="1"/>
  <c r="DE244" i="5" s="1"/>
  <c r="CJ244" i="5" a="1"/>
  <c r="CJ244" i="5" s="1"/>
  <c r="CD244" i="5" a="1"/>
  <c r="CD244" i="5" s="1"/>
  <c r="AY244" i="5" a="1"/>
  <c r="AY244" i="5" s="1"/>
  <c r="P244" i="5" a="1"/>
  <c r="P244" i="5" s="1"/>
  <c r="J244" i="5" a="1"/>
  <c r="J244" i="5" s="1"/>
  <c r="DJ244" i="5" a="1"/>
  <c r="DJ244" i="5" s="1"/>
  <c r="DD244" i="5" a="1"/>
  <c r="DD244" i="5" s="1"/>
  <c r="BK244" i="5" a="1"/>
  <c r="BK244" i="5" s="1"/>
  <c r="BD244" i="5" a="1"/>
  <c r="BD244" i="5" s="1"/>
  <c r="AX244" i="5" a="1"/>
  <c r="AX244" i="5" s="1"/>
  <c r="AB244" i="5" a="1"/>
  <c r="AB244" i="5" s="1"/>
  <c r="V244" i="5" a="1"/>
  <c r="V244" i="5" s="1"/>
  <c r="CI244" i="5" a="1"/>
  <c r="CI244" i="5" s="1"/>
  <c r="CB244" i="5" a="1"/>
  <c r="CB244" i="5" s="1"/>
  <c r="BJ244" i="5" a="1"/>
  <c r="BJ244" i="5" s="1"/>
  <c r="AH244" i="5" a="1"/>
  <c r="AH244" i="5" s="1"/>
  <c r="H244" i="5" a="1"/>
  <c r="H244" i="5" s="1"/>
  <c r="DA244" i="5" a="1"/>
  <c r="DA244" i="5" s="1"/>
  <c r="CF244" i="5" a="1"/>
  <c r="CF244" i="5" s="1"/>
  <c r="BR244" i="5" a="1"/>
  <c r="BR244" i="5" s="1"/>
  <c r="AU244" i="5" a="1"/>
  <c r="AU244" i="5" s="1"/>
  <c r="AL244" i="5" a="1"/>
  <c r="AL244" i="5" s="1"/>
  <c r="L244" i="5" a="1"/>
  <c r="L244" i="5" s="1"/>
  <c r="F244" i="5" a="1"/>
  <c r="F244" i="5" s="1"/>
  <c r="DF244" i="5" a="1"/>
  <c r="DF244" i="5" s="1"/>
  <c r="CL244" i="5" a="1"/>
  <c r="CL244" i="5" s="1"/>
  <c r="BG244" i="5" a="1"/>
  <c r="BG244" i="5" s="1"/>
  <c r="AZ244" i="5" a="1"/>
  <c r="AZ244" i="5" s="1"/>
  <c r="AT244" i="5" a="1"/>
  <c r="AT244" i="5" s="1"/>
  <c r="X244" i="5" a="1"/>
  <c r="X244" i="5" s="1"/>
  <c r="R244" i="5" a="1"/>
  <c r="R244" i="5" s="1"/>
  <c r="CA244" i="5" a="1"/>
  <c r="CA244" i="5" s="1"/>
  <c r="AO244" i="5" s="1"/>
  <c r="AV244" i="5" a="1"/>
  <c r="AV244" i="5" s="1"/>
  <c r="DB244" i="5" a="1"/>
  <c r="DB244" i="5" s="1"/>
  <c r="BL244" i="5" a="1"/>
  <c r="BL244" i="5" s="1"/>
  <c r="AF244" i="5" a="1"/>
  <c r="AF244" i="5" s="1"/>
  <c r="N244" i="5" a="1"/>
  <c r="N244" i="5" s="1"/>
  <c r="AD244" i="5" a="1"/>
  <c r="AD244" i="5" s="1"/>
  <c r="CH244" i="5" a="1"/>
  <c r="CH244" i="5" s="1"/>
  <c r="BF244" i="5" a="1"/>
  <c r="BF244" i="5" s="1"/>
  <c r="Z244" i="5" a="1"/>
  <c r="Z244" i="5" s="1"/>
  <c r="DL244" i="5" a="1"/>
  <c r="DL244" i="5" s="1"/>
  <c r="BC244" i="5" a="1"/>
  <c r="BC244" i="5" s="1"/>
  <c r="DI244" i="5" a="1"/>
  <c r="DI244" i="5" s="1"/>
  <c r="CE244" i="5" a="1"/>
  <c r="CE244" i="5" s="1"/>
  <c r="BB244" i="5" a="1"/>
  <c r="BB244" i="5" s="1"/>
  <c r="T244" i="5" a="1"/>
  <c r="T244" i="5" s="1"/>
  <c r="D244" i="5" a="1"/>
  <c r="D244" i="5" s="1"/>
  <c r="DH244" i="5" a="1"/>
  <c r="DH244" i="5" s="1"/>
  <c r="AJ244" i="5" a="1"/>
  <c r="AJ244" i="5" s="1"/>
  <c r="BH244" i="5" a="1"/>
  <c r="BH244" i="5" s="1"/>
  <c r="AK481" i="5" a="1"/>
  <c r="AK481" i="5" s="1"/>
  <c r="AG481" i="5" a="1"/>
  <c r="AG481" i="5" s="1"/>
  <c r="AC481" i="5" a="1"/>
  <c r="AC481" i="5" s="1"/>
  <c r="Y481" i="5" a="1"/>
  <c r="Y481" i="5" s="1"/>
  <c r="U481" i="5" a="1"/>
  <c r="U481" i="5" s="1"/>
  <c r="Q481" i="5" a="1"/>
  <c r="Q481" i="5" s="1"/>
  <c r="M481" i="5" a="1"/>
  <c r="M481" i="5" s="1"/>
  <c r="I481" i="5" a="1"/>
  <c r="I481" i="5" s="1"/>
  <c r="E481" i="5" a="1"/>
  <c r="E481" i="5" s="1"/>
  <c r="DJ481" i="5" a="1"/>
  <c r="DJ481" i="5" s="1"/>
  <c r="DF481" i="5" a="1"/>
  <c r="DF481" i="5" s="1"/>
  <c r="DB481" i="5" a="1"/>
  <c r="DB481" i="5" s="1"/>
  <c r="CJ481" i="5" a="1"/>
  <c r="CJ481" i="5" s="1"/>
  <c r="CF481" i="5" a="1"/>
  <c r="CF481" i="5" s="1"/>
  <c r="CB481" i="5" a="1"/>
  <c r="CB481" i="5" s="1"/>
  <c r="BL481" i="5" a="1"/>
  <c r="BL481" i="5" s="1"/>
  <c r="BH481" i="5" a="1"/>
  <c r="BH481" i="5" s="1"/>
  <c r="BD481" i="5" a="1"/>
  <c r="BD481" i="5" s="1"/>
  <c r="AZ481" i="5" a="1"/>
  <c r="AZ481" i="5" s="1"/>
  <c r="AV481" i="5" a="1"/>
  <c r="AV481" i="5" s="1"/>
  <c r="AJ481" i="5" a="1"/>
  <c r="AJ481" i="5" s="1"/>
  <c r="AF481" i="5" a="1"/>
  <c r="AF481" i="5" s="1"/>
  <c r="AB481" i="5" a="1"/>
  <c r="AB481" i="5" s="1"/>
  <c r="X481" i="5" a="1"/>
  <c r="X481" i="5" s="1"/>
  <c r="T481" i="5" a="1"/>
  <c r="T481" i="5" s="1"/>
  <c r="P481" i="5" a="1"/>
  <c r="P481" i="5" s="1"/>
  <c r="L481" i="5" a="1"/>
  <c r="L481" i="5" s="1"/>
  <c r="H481" i="5" a="1"/>
  <c r="H481" i="5" s="1"/>
  <c r="D481" i="5" a="1"/>
  <c r="D481" i="5" s="1"/>
  <c r="DI481" i="5" a="1"/>
  <c r="DI481" i="5" s="1"/>
  <c r="DE481" i="5" a="1"/>
  <c r="DE481" i="5" s="1"/>
  <c r="DA481" i="5" a="1"/>
  <c r="DA481" i="5" s="1"/>
  <c r="CI481" i="5" a="1"/>
  <c r="CI481" i="5" s="1"/>
  <c r="CE481" i="5" a="1"/>
  <c r="CE481" i="5" s="1"/>
  <c r="CA481" i="5" a="1"/>
  <c r="CA481" i="5" s="1"/>
  <c r="AO481" i="5" s="1"/>
  <c r="BK481" i="5" a="1"/>
  <c r="BK481" i="5" s="1"/>
  <c r="BG481" i="5" a="1"/>
  <c r="BG481" i="5" s="1"/>
  <c r="BC481" i="5" a="1"/>
  <c r="BC481" i="5" s="1"/>
  <c r="AY481" i="5" a="1"/>
  <c r="AY481" i="5" s="1"/>
  <c r="AU481" i="5" a="1"/>
  <c r="AU481" i="5" s="1"/>
  <c r="A482" i="5"/>
  <c r="AI481" i="5" a="1"/>
  <c r="AI481" i="5" s="1"/>
  <c r="AE481" i="5" a="1"/>
  <c r="AE481" i="5" s="1"/>
  <c r="AA481" i="5" a="1"/>
  <c r="AA481" i="5" s="1"/>
  <c r="W481" i="5" a="1"/>
  <c r="W481" i="5" s="1"/>
  <c r="S481" i="5" a="1"/>
  <c r="S481" i="5" s="1"/>
  <c r="O481" i="5" a="1"/>
  <c r="O481" i="5" s="1"/>
  <c r="K481" i="5" a="1"/>
  <c r="K481" i="5" s="1"/>
  <c r="G481" i="5" a="1"/>
  <c r="G481" i="5" s="1"/>
  <c r="C481" i="5" a="1"/>
  <c r="C481" i="5" s="1"/>
  <c r="DL481" i="5" a="1"/>
  <c r="DL481" i="5" s="1"/>
  <c r="DH481" i="5" a="1"/>
  <c r="DH481" i="5" s="1"/>
  <c r="DD481" i="5" a="1"/>
  <c r="DD481" i="5" s="1"/>
  <c r="CL481" i="5" a="1"/>
  <c r="CL481" i="5" s="1"/>
  <c r="CH481" i="5" a="1"/>
  <c r="CH481" i="5" s="1"/>
  <c r="CD481" i="5" a="1"/>
  <c r="CD481" i="5" s="1"/>
  <c r="BR481" i="5" a="1"/>
  <c r="BR481" i="5" s="1"/>
  <c r="BJ481" i="5" a="1"/>
  <c r="BJ481" i="5" s="1"/>
  <c r="BF481" i="5" a="1"/>
  <c r="BF481" i="5" s="1"/>
  <c r="BB481" i="5" a="1"/>
  <c r="BB481" i="5" s="1"/>
  <c r="AX481" i="5" a="1"/>
  <c r="AX481" i="5" s="1"/>
  <c r="AT481" i="5" a="1"/>
  <c r="AT481" i="5" s="1"/>
  <c r="AL481" i="5" a="1"/>
  <c r="AL481" i="5" s="1"/>
  <c r="AH481" i="5" a="1"/>
  <c r="AH481" i="5" s="1"/>
  <c r="AD481" i="5" a="1"/>
  <c r="AD481" i="5" s="1"/>
  <c r="Z481" i="5" a="1"/>
  <c r="Z481" i="5" s="1"/>
  <c r="V481" i="5" a="1"/>
  <c r="V481" i="5" s="1"/>
  <c r="R481" i="5" a="1"/>
  <c r="R481" i="5" s="1"/>
  <c r="N481" i="5" a="1"/>
  <c r="N481" i="5" s="1"/>
  <c r="J481" i="5" a="1"/>
  <c r="J481" i="5" s="1"/>
  <c r="F481" i="5" a="1"/>
  <c r="F481" i="5" s="1"/>
  <c r="DK481" i="5" a="1"/>
  <c r="DK481" i="5" s="1"/>
  <c r="DG481" i="5" a="1"/>
  <c r="DG481" i="5" s="1"/>
  <c r="DC481" i="5" a="1"/>
  <c r="DC481" i="5" s="1"/>
  <c r="CK481" i="5" a="1"/>
  <c r="CK481" i="5" s="1"/>
  <c r="CG481" i="5" a="1"/>
  <c r="CG481" i="5" s="1"/>
  <c r="CC481" i="5" a="1"/>
  <c r="CC481" i="5" s="1"/>
  <c r="BQ481" i="5" a="1"/>
  <c r="BQ481" i="5" s="1"/>
  <c r="BI481" i="5" a="1"/>
  <c r="BI481" i="5" s="1"/>
  <c r="BE481" i="5" a="1"/>
  <c r="BE481" i="5" s="1"/>
  <c r="BA481" i="5" a="1"/>
  <c r="BA481" i="5" s="1"/>
  <c r="AW481" i="5" a="1"/>
  <c r="AW481" i="5" s="1"/>
  <c r="AS481" i="5" a="1"/>
  <c r="AS481" i="5" s="1"/>
  <c r="AJ482" i="5" l="1" a="1"/>
  <c r="AJ482" i="5" s="1"/>
  <c r="AF482" i="5" a="1"/>
  <c r="AF482" i="5" s="1"/>
  <c r="AB482" i="5" a="1"/>
  <c r="AB482" i="5" s="1"/>
  <c r="X482" i="5" a="1"/>
  <c r="X482" i="5" s="1"/>
  <c r="T482" i="5" a="1"/>
  <c r="T482" i="5" s="1"/>
  <c r="P482" i="5" a="1"/>
  <c r="P482" i="5" s="1"/>
  <c r="L482" i="5" a="1"/>
  <c r="L482" i="5" s="1"/>
  <c r="H482" i="5" a="1"/>
  <c r="H482" i="5" s="1"/>
  <c r="D482" i="5" a="1"/>
  <c r="D482" i="5" s="1"/>
  <c r="DI482" i="5" a="1"/>
  <c r="DI482" i="5" s="1"/>
  <c r="DE482" i="5" a="1"/>
  <c r="DE482" i="5" s="1"/>
  <c r="DA482" i="5" a="1"/>
  <c r="DA482" i="5" s="1"/>
  <c r="CI482" i="5" a="1"/>
  <c r="CI482" i="5" s="1"/>
  <c r="CE482" i="5" a="1"/>
  <c r="CE482" i="5" s="1"/>
  <c r="CA482" i="5" a="1"/>
  <c r="CA482" i="5" s="1"/>
  <c r="AO482" i="5" s="1"/>
  <c r="BK482" i="5" a="1"/>
  <c r="BK482" i="5" s="1"/>
  <c r="BG482" i="5" a="1"/>
  <c r="BG482" i="5" s="1"/>
  <c r="BC482" i="5" a="1"/>
  <c r="BC482" i="5" s="1"/>
  <c r="AY482" i="5" a="1"/>
  <c r="AY482" i="5" s="1"/>
  <c r="AU482" i="5" a="1"/>
  <c r="AU482" i="5" s="1"/>
  <c r="A483" i="5"/>
  <c r="AI482" i="5" a="1"/>
  <c r="AI482" i="5" s="1"/>
  <c r="AE482" i="5" a="1"/>
  <c r="AE482" i="5" s="1"/>
  <c r="AA482" i="5" a="1"/>
  <c r="AA482" i="5" s="1"/>
  <c r="W482" i="5" a="1"/>
  <c r="W482" i="5" s="1"/>
  <c r="S482" i="5" a="1"/>
  <c r="S482" i="5" s="1"/>
  <c r="O482" i="5" a="1"/>
  <c r="O482" i="5" s="1"/>
  <c r="K482" i="5" a="1"/>
  <c r="K482" i="5" s="1"/>
  <c r="G482" i="5" a="1"/>
  <c r="G482" i="5" s="1"/>
  <c r="C482" i="5" a="1"/>
  <c r="C482" i="5" s="1"/>
  <c r="DL482" i="5" a="1"/>
  <c r="DL482" i="5" s="1"/>
  <c r="DH482" i="5" a="1"/>
  <c r="DH482" i="5" s="1"/>
  <c r="DD482" i="5" a="1"/>
  <c r="DD482" i="5" s="1"/>
  <c r="CL482" i="5" a="1"/>
  <c r="CL482" i="5" s="1"/>
  <c r="CH482" i="5" a="1"/>
  <c r="CH482" i="5" s="1"/>
  <c r="CD482" i="5" a="1"/>
  <c r="CD482" i="5" s="1"/>
  <c r="BR482" i="5" a="1"/>
  <c r="BR482" i="5" s="1"/>
  <c r="BJ482" i="5" a="1"/>
  <c r="BJ482" i="5" s="1"/>
  <c r="BF482" i="5" a="1"/>
  <c r="BF482" i="5" s="1"/>
  <c r="BB482" i="5" a="1"/>
  <c r="BB482" i="5" s="1"/>
  <c r="AX482" i="5" a="1"/>
  <c r="AX482" i="5" s="1"/>
  <c r="AT482" i="5" a="1"/>
  <c r="AT482" i="5" s="1"/>
  <c r="AL482" i="5" a="1"/>
  <c r="AL482" i="5" s="1"/>
  <c r="AH482" i="5" a="1"/>
  <c r="AH482" i="5" s="1"/>
  <c r="AD482" i="5" a="1"/>
  <c r="AD482" i="5" s="1"/>
  <c r="Z482" i="5" a="1"/>
  <c r="Z482" i="5" s="1"/>
  <c r="V482" i="5" a="1"/>
  <c r="V482" i="5" s="1"/>
  <c r="R482" i="5" a="1"/>
  <c r="R482" i="5" s="1"/>
  <c r="N482" i="5" a="1"/>
  <c r="N482" i="5" s="1"/>
  <c r="J482" i="5" a="1"/>
  <c r="J482" i="5" s="1"/>
  <c r="F482" i="5" a="1"/>
  <c r="F482" i="5" s="1"/>
  <c r="DK482" i="5" a="1"/>
  <c r="DK482" i="5" s="1"/>
  <c r="DG482" i="5" a="1"/>
  <c r="DG482" i="5" s="1"/>
  <c r="DC482" i="5" a="1"/>
  <c r="DC482" i="5" s="1"/>
  <c r="CK482" i="5" a="1"/>
  <c r="CK482" i="5" s="1"/>
  <c r="CG482" i="5" a="1"/>
  <c r="CG482" i="5" s="1"/>
  <c r="CC482" i="5" a="1"/>
  <c r="CC482" i="5" s="1"/>
  <c r="BQ482" i="5" a="1"/>
  <c r="BQ482" i="5" s="1"/>
  <c r="BI482" i="5" a="1"/>
  <c r="BI482" i="5" s="1"/>
  <c r="BE482" i="5" a="1"/>
  <c r="BE482" i="5" s="1"/>
  <c r="BA482" i="5" a="1"/>
  <c r="BA482" i="5" s="1"/>
  <c r="AW482" i="5" a="1"/>
  <c r="AW482" i="5" s="1"/>
  <c r="AS482" i="5" a="1"/>
  <c r="AS482" i="5" s="1"/>
  <c r="AK482" i="5" a="1"/>
  <c r="AK482" i="5" s="1"/>
  <c r="AG482" i="5" a="1"/>
  <c r="AG482" i="5" s="1"/>
  <c r="AC482" i="5" a="1"/>
  <c r="AC482" i="5" s="1"/>
  <c r="Y482" i="5" a="1"/>
  <c r="Y482" i="5" s="1"/>
  <c r="U482" i="5" a="1"/>
  <c r="U482" i="5" s="1"/>
  <c r="Q482" i="5" a="1"/>
  <c r="Q482" i="5" s="1"/>
  <c r="M482" i="5" a="1"/>
  <c r="M482" i="5" s="1"/>
  <c r="I482" i="5" a="1"/>
  <c r="I482" i="5" s="1"/>
  <c r="E482" i="5" a="1"/>
  <c r="E482" i="5" s="1"/>
  <c r="DJ482" i="5" a="1"/>
  <c r="DJ482" i="5" s="1"/>
  <c r="DF482" i="5" a="1"/>
  <c r="DF482" i="5" s="1"/>
  <c r="DB482" i="5" a="1"/>
  <c r="DB482" i="5" s="1"/>
  <c r="CJ482" i="5" a="1"/>
  <c r="CJ482" i="5" s="1"/>
  <c r="CF482" i="5" a="1"/>
  <c r="CF482" i="5" s="1"/>
  <c r="CB482" i="5" a="1"/>
  <c r="CB482" i="5" s="1"/>
  <c r="BL482" i="5" a="1"/>
  <c r="BL482" i="5" s="1"/>
  <c r="BH482" i="5" a="1"/>
  <c r="BH482" i="5" s="1"/>
  <c r="BD482" i="5" a="1"/>
  <c r="BD482" i="5" s="1"/>
  <c r="AZ482" i="5" a="1"/>
  <c r="AZ482" i="5" s="1"/>
  <c r="AV482" i="5" a="1"/>
  <c r="AV482" i="5" s="1"/>
  <c r="DJ245" i="5" a="1"/>
  <c r="DJ245" i="5" s="1"/>
  <c r="DF245" i="5" a="1"/>
  <c r="DF245" i="5" s="1"/>
  <c r="DB245" i="5" a="1"/>
  <c r="DB245" i="5" s="1"/>
  <c r="CJ245" i="5" a="1"/>
  <c r="CJ245" i="5" s="1"/>
  <c r="CF245" i="5" a="1"/>
  <c r="CF245" i="5" s="1"/>
  <c r="CB245" i="5" a="1"/>
  <c r="CB245" i="5" s="1"/>
  <c r="BL245" i="5" a="1"/>
  <c r="BL245" i="5" s="1"/>
  <c r="BH245" i="5" a="1"/>
  <c r="BH245" i="5" s="1"/>
  <c r="BD245" i="5" a="1"/>
  <c r="BD245" i="5" s="1"/>
  <c r="AZ245" i="5" a="1"/>
  <c r="AZ245" i="5" s="1"/>
  <c r="AV245" i="5" a="1"/>
  <c r="AV245" i="5" s="1"/>
  <c r="AJ245" i="5" a="1"/>
  <c r="AJ245" i="5" s="1"/>
  <c r="AF245" i="5" a="1"/>
  <c r="AF245" i="5" s="1"/>
  <c r="AB245" i="5" a="1"/>
  <c r="AB245" i="5" s="1"/>
  <c r="X245" i="5" a="1"/>
  <c r="X245" i="5" s="1"/>
  <c r="T245" i="5" a="1"/>
  <c r="T245" i="5" s="1"/>
  <c r="P245" i="5" a="1"/>
  <c r="P245" i="5" s="1"/>
  <c r="L245" i="5" a="1"/>
  <c r="L245" i="5" s="1"/>
  <c r="H245" i="5" a="1"/>
  <c r="H245" i="5" s="1"/>
  <c r="D245" i="5" a="1"/>
  <c r="D245" i="5" s="1"/>
  <c r="AL245" i="5" a="1"/>
  <c r="AL245" i="5" s="1"/>
  <c r="AH245" i="5" a="1"/>
  <c r="AH245" i="5" s="1"/>
  <c r="AD245" i="5" a="1"/>
  <c r="AD245" i="5" s="1"/>
  <c r="Z245" i="5" a="1"/>
  <c r="Z245" i="5" s="1"/>
  <c r="V245" i="5" a="1"/>
  <c r="V245" i="5" s="1"/>
  <c r="R245" i="5" a="1"/>
  <c r="R245" i="5" s="1"/>
  <c r="N245" i="5" a="1"/>
  <c r="N245" i="5" s="1"/>
  <c r="J245" i="5" a="1"/>
  <c r="J245" i="5" s="1"/>
  <c r="F245" i="5" a="1"/>
  <c r="F245" i="5" s="1"/>
  <c r="CH245" i="5" a="1"/>
  <c r="CH245" i="5" s="1"/>
  <c r="CA245" i="5" a="1"/>
  <c r="CA245" i="5" s="1"/>
  <c r="AO245" i="5" s="1"/>
  <c r="BI245" i="5" a="1"/>
  <c r="BI245" i="5" s="1"/>
  <c r="AG245" i="5" a="1"/>
  <c r="AG245" i="5" s="1"/>
  <c r="G245" i="5" a="1"/>
  <c r="G245" i="5" s="1"/>
  <c r="DH245" i="5" a="1"/>
  <c r="DH245" i="5" s="1"/>
  <c r="DA245" i="5" a="1"/>
  <c r="DA245" i="5" s="1"/>
  <c r="CG245" i="5" a="1"/>
  <c r="CG245" i="5" s="1"/>
  <c r="BB245" i="5" a="1"/>
  <c r="BB245" i="5" s="1"/>
  <c r="AU245" i="5" a="1"/>
  <c r="AU245" i="5" s="1"/>
  <c r="S245" i="5" a="1"/>
  <c r="S245" i="5" s="1"/>
  <c r="M245" i="5" a="1"/>
  <c r="M245" i="5" s="1"/>
  <c r="DG245" i="5" a="1"/>
  <c r="DG245" i="5" s="1"/>
  <c r="BR245" i="5" a="1"/>
  <c r="BR245" i="5" s="1"/>
  <c r="BG245" i="5" a="1"/>
  <c r="BG245" i="5" s="1"/>
  <c r="BA245" i="5" a="1"/>
  <c r="BA245" i="5" s="1"/>
  <c r="AE245" i="5" a="1"/>
  <c r="AE245" i="5" s="1"/>
  <c r="Y245" i="5" a="1"/>
  <c r="Y245" i="5" s="1"/>
  <c r="DK245" i="5" a="1"/>
  <c r="DK245" i="5" s="1"/>
  <c r="CD245" i="5" a="1"/>
  <c r="CD245" i="5" s="1"/>
  <c r="BK245" i="5" a="1"/>
  <c r="BK245" i="5" s="1"/>
  <c r="BE245" i="5" a="1"/>
  <c r="BE245" i="5" s="1"/>
  <c r="AI245" i="5" a="1"/>
  <c r="AI245" i="5" s="1"/>
  <c r="AC245" i="5" a="1"/>
  <c r="AC245" i="5" s="1"/>
  <c r="C245" i="5" a="1"/>
  <c r="C245" i="5" s="1"/>
  <c r="DD245" i="5" a="1"/>
  <c r="DD245" i="5" s="1"/>
  <c r="CI245" i="5" a="1"/>
  <c r="CI245" i="5" s="1"/>
  <c r="CC245" i="5" a="1"/>
  <c r="CC245" i="5" s="1"/>
  <c r="AX245" i="5" a="1"/>
  <c r="AX245" i="5" s="1"/>
  <c r="O245" i="5" a="1"/>
  <c r="O245" i="5" s="1"/>
  <c r="I245" i="5" a="1"/>
  <c r="I245" i="5" s="1"/>
  <c r="CK245" i="5" a="1"/>
  <c r="CK245" i="5" s="1"/>
  <c r="K245" i="5" a="1"/>
  <c r="K245" i="5" s="1"/>
  <c r="A246" i="5"/>
  <c r="BF245" i="5" a="1"/>
  <c r="BF245" i="5" s="1"/>
  <c r="AA245" i="5" a="1"/>
  <c r="AA245" i="5" s="1"/>
  <c r="DL245" i="5" a="1"/>
  <c r="DL245" i="5" s="1"/>
  <c r="CE245" i="5" a="1"/>
  <c r="CE245" i="5" s="1"/>
  <c r="BC245" i="5" a="1"/>
  <c r="BC245" i="5" s="1"/>
  <c r="AY245" i="5" a="1"/>
  <c r="AY245" i="5" s="1"/>
  <c r="AK245" i="5" a="1"/>
  <c r="AK245" i="5" s="1"/>
  <c r="U245" i="5" a="1"/>
  <c r="U245" i="5" s="1"/>
  <c r="DE245" i="5" a="1"/>
  <c r="DE245" i="5" s="1"/>
  <c r="BQ245" i="5" a="1"/>
  <c r="BQ245" i="5" s="1"/>
  <c r="AW245" i="5" a="1"/>
  <c r="AW245" i="5" s="1"/>
  <c r="DC245" i="5" a="1"/>
  <c r="DC245" i="5" s="1"/>
  <c r="AT245" i="5" a="1"/>
  <c r="AT245" i="5" s="1"/>
  <c r="Q245" i="5" a="1"/>
  <c r="Q245" i="5" s="1"/>
  <c r="BJ245" i="5" a="1"/>
  <c r="BJ245" i="5" s="1"/>
  <c r="W245" i="5" a="1"/>
  <c r="W245" i="5" s="1"/>
  <c r="AS245" i="5" a="1"/>
  <c r="AS245" i="5" s="1"/>
  <c r="E245" i="5" a="1"/>
  <c r="E245" i="5" s="1"/>
  <c r="DI245" i="5" a="1"/>
  <c r="DI245" i="5" s="1"/>
  <c r="CL245" i="5" a="1"/>
  <c r="CL245" i="5" s="1"/>
  <c r="DL410" i="5" a="1"/>
  <c r="DL410" i="5" s="1"/>
  <c r="DH410" i="5" a="1"/>
  <c r="DH410" i="5" s="1"/>
  <c r="DD410" i="5" a="1"/>
  <c r="DD410" i="5" s="1"/>
  <c r="CL410" i="5" a="1"/>
  <c r="CL410" i="5" s="1"/>
  <c r="CH410" i="5" a="1"/>
  <c r="CH410" i="5" s="1"/>
  <c r="CD410" i="5" a="1"/>
  <c r="CD410" i="5" s="1"/>
  <c r="BR410" i="5" a="1"/>
  <c r="BR410" i="5" s="1"/>
  <c r="BJ410" i="5" a="1"/>
  <c r="BJ410" i="5" s="1"/>
  <c r="BF410" i="5" a="1"/>
  <c r="BF410" i="5" s="1"/>
  <c r="BB410" i="5" a="1"/>
  <c r="BB410" i="5" s="1"/>
  <c r="AX410" i="5" a="1"/>
  <c r="AX410" i="5" s="1"/>
  <c r="AT410" i="5" a="1"/>
  <c r="AT410" i="5" s="1"/>
  <c r="AL410" i="5" a="1"/>
  <c r="AL410" i="5" s="1"/>
  <c r="AH410" i="5" a="1"/>
  <c r="AH410" i="5" s="1"/>
  <c r="AD410" i="5" a="1"/>
  <c r="AD410" i="5" s="1"/>
  <c r="Z410" i="5" a="1"/>
  <c r="Z410" i="5" s="1"/>
  <c r="V410" i="5" a="1"/>
  <c r="V410" i="5" s="1"/>
  <c r="R410" i="5" a="1"/>
  <c r="R410" i="5" s="1"/>
  <c r="N410" i="5" a="1"/>
  <c r="N410" i="5" s="1"/>
  <c r="J410" i="5" a="1"/>
  <c r="J410" i="5" s="1"/>
  <c r="F410" i="5" a="1"/>
  <c r="F410" i="5" s="1"/>
  <c r="AJ410" i="5" a="1"/>
  <c r="AJ410" i="5" s="1"/>
  <c r="AF410" i="5" a="1"/>
  <c r="AF410" i="5" s="1"/>
  <c r="AB410" i="5" a="1"/>
  <c r="AB410" i="5" s="1"/>
  <c r="X410" i="5" a="1"/>
  <c r="X410" i="5" s="1"/>
  <c r="T410" i="5" a="1"/>
  <c r="T410" i="5" s="1"/>
  <c r="P410" i="5" a="1"/>
  <c r="P410" i="5" s="1"/>
  <c r="L410" i="5" a="1"/>
  <c r="L410" i="5" s="1"/>
  <c r="H410" i="5" a="1"/>
  <c r="H410" i="5" s="1"/>
  <c r="D410" i="5" a="1"/>
  <c r="D410" i="5" s="1"/>
  <c r="DI410" i="5" a="1"/>
  <c r="DI410" i="5" s="1"/>
  <c r="DE410" i="5" a="1"/>
  <c r="DE410" i="5" s="1"/>
  <c r="DA410" i="5" a="1"/>
  <c r="DA410" i="5" s="1"/>
  <c r="CI410" i="5" a="1"/>
  <c r="CI410" i="5" s="1"/>
  <c r="CE410" i="5" a="1"/>
  <c r="CE410" i="5" s="1"/>
  <c r="CA410" i="5" a="1"/>
  <c r="CA410" i="5" s="1"/>
  <c r="AO410" i="5" s="1"/>
  <c r="BK410" i="5" a="1"/>
  <c r="BK410" i="5" s="1"/>
  <c r="BG410" i="5" a="1"/>
  <c r="BG410" i="5" s="1"/>
  <c r="BC410" i="5" a="1"/>
  <c r="BC410" i="5" s="1"/>
  <c r="AY410" i="5" a="1"/>
  <c r="AY410" i="5" s="1"/>
  <c r="AU410" i="5" a="1"/>
  <c r="AU410" i="5" s="1"/>
  <c r="DK410" i="5" a="1"/>
  <c r="DK410" i="5" s="1"/>
  <c r="DC410" i="5" a="1"/>
  <c r="DC410" i="5" s="1"/>
  <c r="CG410" i="5" a="1"/>
  <c r="CG410" i="5" s="1"/>
  <c r="BQ410" i="5" a="1"/>
  <c r="BQ410" i="5" s="1"/>
  <c r="BE410" i="5" a="1"/>
  <c r="BE410" i="5" s="1"/>
  <c r="AW410" i="5" a="1"/>
  <c r="AW410" i="5" s="1"/>
  <c r="AE410" i="5" a="1"/>
  <c r="AE410" i="5" s="1"/>
  <c r="W410" i="5" a="1"/>
  <c r="W410" i="5" s="1"/>
  <c r="O410" i="5" a="1"/>
  <c r="O410" i="5" s="1"/>
  <c r="G410" i="5" a="1"/>
  <c r="G410" i="5" s="1"/>
  <c r="DB410" i="5" a="1"/>
  <c r="DB410" i="5" s="1"/>
  <c r="BI410" i="5" a="1"/>
  <c r="BI410" i="5" s="1"/>
  <c r="AG410" i="5" a="1"/>
  <c r="AG410" i="5" s="1"/>
  <c r="E410" i="5" a="1"/>
  <c r="E410" i="5" s="1"/>
  <c r="CK410" i="5" a="1"/>
  <c r="CK410" i="5" s="1"/>
  <c r="BH410" i="5" a="1"/>
  <c r="BH410" i="5" s="1"/>
  <c r="U410" i="5" a="1"/>
  <c r="U410" i="5" s="1"/>
  <c r="C410" i="5" a="1"/>
  <c r="C410" i="5" s="1"/>
  <c r="DG410" i="5" a="1"/>
  <c r="DG410" i="5" s="1"/>
  <c r="AK410" i="5" a="1"/>
  <c r="AK410" i="5" s="1"/>
  <c r="M410" i="5" a="1"/>
  <c r="M410" i="5" s="1"/>
  <c r="AV410" i="5" a="1"/>
  <c r="AV410" i="5" s="1"/>
  <c r="Y410" i="5" a="1"/>
  <c r="Y410" i="5" s="1"/>
  <c r="K410" i="5" a="1"/>
  <c r="K410" i="5" s="1"/>
  <c r="CC410" i="5" a="1"/>
  <c r="CC410" i="5" s="1"/>
  <c r="AS410" i="5" a="1"/>
  <c r="AS410" i="5" s="1"/>
  <c r="I410" i="5" a="1"/>
  <c r="I410" i="5" s="1"/>
  <c r="CB410" i="5" a="1"/>
  <c r="CB410" i="5" s="1"/>
  <c r="BD410" i="5" a="1"/>
  <c r="BD410" i="5" s="1"/>
  <c r="S410" i="5" a="1"/>
  <c r="S410" i="5" s="1"/>
  <c r="DF410" i="5" a="1"/>
  <c r="DF410" i="5" s="1"/>
  <c r="AI410" i="5" a="1"/>
  <c r="AI410" i="5" s="1"/>
  <c r="AC410" i="5" a="1"/>
  <c r="AC410" i="5" s="1"/>
  <c r="BA410" i="5" a="1"/>
  <c r="BA410" i="5" s="1"/>
  <c r="CJ410" i="5" a="1"/>
  <c r="CJ410" i="5" s="1"/>
  <c r="AZ410" i="5" a="1"/>
  <c r="AZ410" i="5" s="1"/>
  <c r="AA410" i="5" a="1"/>
  <c r="AA410" i="5" s="1"/>
  <c r="CF410" i="5" a="1"/>
  <c r="CF410" i="5" s="1"/>
  <c r="DJ410" i="5" a="1"/>
  <c r="DJ410" i="5" s="1"/>
  <c r="BL410" i="5" a="1"/>
  <c r="BL410" i="5" s="1"/>
  <c r="A411" i="5"/>
  <c r="Q410" i="5" a="1"/>
  <c r="Q410" i="5" s="1"/>
  <c r="AK67" i="5" a="1"/>
  <c r="AK67" i="5" s="1"/>
  <c r="AG67" i="5" a="1"/>
  <c r="AG67" i="5" s="1"/>
  <c r="AC67" i="5" a="1"/>
  <c r="AC67" i="5" s="1"/>
  <c r="Y67" i="5" a="1"/>
  <c r="Y67" i="5" s="1"/>
  <c r="U67" i="5" a="1"/>
  <c r="U67" i="5" s="1"/>
  <c r="Q67" i="5" a="1"/>
  <c r="Q67" i="5" s="1"/>
  <c r="M67" i="5" a="1"/>
  <c r="M67" i="5" s="1"/>
  <c r="I67" i="5" a="1"/>
  <c r="I67" i="5" s="1"/>
  <c r="E67" i="5" a="1"/>
  <c r="E67" i="5" s="1"/>
  <c r="DJ67" i="5" a="1"/>
  <c r="DJ67" i="5" s="1"/>
  <c r="DA67" i="5" a="1"/>
  <c r="DA67" i="5" s="1"/>
  <c r="CD67" i="5" a="1"/>
  <c r="CD67" i="5" s="1"/>
  <c r="BI67" i="5" a="1"/>
  <c r="BI67" i="5" s="1"/>
  <c r="BD67" i="5" a="1"/>
  <c r="BD67" i="5" s="1"/>
  <c r="AU67" i="5" a="1"/>
  <c r="AU67" i="5" s="1"/>
  <c r="AD67" i="5" a="1"/>
  <c r="AD67" i="5" s="1"/>
  <c r="P67" i="5" a="1"/>
  <c r="P67" i="5" s="1"/>
  <c r="G67" i="5" a="1"/>
  <c r="G67" i="5" s="1"/>
  <c r="DH67" i="5" a="1"/>
  <c r="DH67" i="5" s="1"/>
  <c r="DC67" i="5" a="1"/>
  <c r="DC67" i="5" s="1"/>
  <c r="BQ67" i="5" a="1"/>
  <c r="BQ67" i="5" s="1"/>
  <c r="AJ67" i="5" a="1"/>
  <c r="AJ67" i="5" s="1"/>
  <c r="AE67" i="5" a="1"/>
  <c r="AE67" i="5" s="1"/>
  <c r="Z67" i="5" a="1"/>
  <c r="Z67" i="5" s="1"/>
  <c r="T67" i="5" a="1"/>
  <c r="T67" i="5" s="1"/>
  <c r="O67" i="5" a="1"/>
  <c r="O67" i="5" s="1"/>
  <c r="J67" i="5" a="1"/>
  <c r="J67" i="5" s="1"/>
  <c r="DL67" i="5" a="1"/>
  <c r="DL67" i="5" s="1"/>
  <c r="DG67" i="5" a="1"/>
  <c r="DG67" i="5" s="1"/>
  <c r="CH67" i="5" a="1"/>
  <c r="CH67" i="5" s="1"/>
  <c r="CC67" i="5" a="1"/>
  <c r="CC67" i="5" s="1"/>
  <c r="AV67" i="5" a="1"/>
  <c r="AV67" i="5" s="1"/>
  <c r="AI67" i="5" a="1"/>
  <c r="AI67" i="5" s="1"/>
  <c r="X67" i="5" a="1"/>
  <c r="X67" i="5" s="1"/>
  <c r="S67" i="5" a="1"/>
  <c r="S67" i="5" s="1"/>
  <c r="N67" i="5" a="1"/>
  <c r="N67" i="5" s="1"/>
  <c r="DF67" i="5" a="1"/>
  <c r="DF67" i="5" s="1"/>
  <c r="CB67" i="5" a="1"/>
  <c r="CB67" i="5" s="1"/>
  <c r="BK67" i="5" a="1"/>
  <c r="BK67" i="5" s="1"/>
  <c r="BF67" i="5" a="1"/>
  <c r="BF67" i="5" s="1"/>
  <c r="BA67" i="5" a="1"/>
  <c r="BA67" i="5" s="1"/>
  <c r="AH67" i="5" a="1"/>
  <c r="AH67" i="5" s="1"/>
  <c r="H67" i="5" a="1"/>
  <c r="H67" i="5" s="1"/>
  <c r="C67" i="5" a="1"/>
  <c r="C67" i="5" s="1"/>
  <c r="CF67" i="5" a="1"/>
  <c r="CF67" i="5" s="1"/>
  <c r="CA67" i="5" a="1"/>
  <c r="CA67" i="5" s="1"/>
  <c r="AO67" i="5" s="1"/>
  <c r="BJ67" i="5" a="1"/>
  <c r="BJ67" i="5" s="1"/>
  <c r="BE67" i="5" a="1"/>
  <c r="BE67" i="5" s="1"/>
  <c r="AY67" i="5" a="1"/>
  <c r="AY67" i="5" s="1"/>
  <c r="AT67" i="5" a="1"/>
  <c r="AT67" i="5" s="1"/>
  <c r="AL67" i="5" a="1"/>
  <c r="AL67" i="5" s="1"/>
  <c r="L67" i="5" a="1"/>
  <c r="L67" i="5" s="1"/>
  <c r="DI67" i="5" a="1"/>
  <c r="DI67" i="5" s="1"/>
  <c r="DD67" i="5" a="1"/>
  <c r="DD67" i="5" s="1"/>
  <c r="CK67" i="5" a="1"/>
  <c r="CK67" i="5" s="1"/>
  <c r="AF67" i="5" a="1"/>
  <c r="AF67" i="5" s="1"/>
  <c r="AA67" i="5" a="1"/>
  <c r="AA67" i="5" s="1"/>
  <c r="V67" i="5" a="1"/>
  <c r="V67" i="5" s="1"/>
  <c r="K67" i="5" a="1"/>
  <c r="K67" i="5" s="1"/>
  <c r="F67" i="5" a="1"/>
  <c r="F67" i="5" s="1"/>
  <c r="DB67" i="5" a="1"/>
  <c r="DB67" i="5" s="1"/>
  <c r="BR67" i="5" a="1"/>
  <c r="BR67" i="5" s="1"/>
  <c r="AZ67" i="5" a="1"/>
  <c r="AZ67" i="5" s="1"/>
  <c r="W67" i="5" a="1"/>
  <c r="W67" i="5" s="1"/>
  <c r="CL67" i="5" a="1"/>
  <c r="CL67" i="5" s="1"/>
  <c r="BL67" i="5" a="1"/>
  <c r="BL67" i="5" s="1"/>
  <c r="AX67" i="5" a="1"/>
  <c r="AX67" i="5" s="1"/>
  <c r="A68" i="5"/>
  <c r="CJ67" i="5" a="1"/>
  <c r="CJ67" i="5" s="1"/>
  <c r="AW67" i="5" a="1"/>
  <c r="AW67" i="5" s="1"/>
  <c r="DK67" i="5" a="1"/>
  <c r="DK67" i="5" s="1"/>
  <c r="CI67" i="5" a="1"/>
  <c r="CI67" i="5" s="1"/>
  <c r="BH67" i="5" a="1"/>
  <c r="BH67" i="5" s="1"/>
  <c r="R67" i="5" a="1"/>
  <c r="R67" i="5" s="1"/>
  <c r="D67" i="5" a="1"/>
  <c r="D67" i="5" s="1"/>
  <c r="CG67" i="5" a="1"/>
  <c r="CG67" i="5" s="1"/>
  <c r="BG67" i="5" a="1"/>
  <c r="BG67" i="5" s="1"/>
  <c r="AS67" i="5" a="1"/>
  <c r="AS67" i="5" s="1"/>
  <c r="CE67" i="5" a="1"/>
  <c r="CE67" i="5" s="1"/>
  <c r="AB67" i="5" a="1"/>
  <c r="AB67" i="5" s="1"/>
  <c r="DE67" i="5" a="1"/>
  <c r="DE67" i="5" s="1"/>
  <c r="BC67" i="5" a="1"/>
  <c r="BC67" i="5" s="1"/>
  <c r="BB67" i="5" a="1"/>
  <c r="BB67" i="5" s="1"/>
  <c r="AJ68" i="5" l="1" a="1"/>
  <c r="AJ68" i="5" s="1"/>
  <c r="AF68" i="5" a="1"/>
  <c r="AF68" i="5" s="1"/>
  <c r="AB68" i="5" a="1"/>
  <c r="AB68" i="5" s="1"/>
  <c r="X68" i="5" a="1"/>
  <c r="X68" i="5" s="1"/>
  <c r="T68" i="5" a="1"/>
  <c r="T68" i="5" s="1"/>
  <c r="P68" i="5" a="1"/>
  <c r="P68" i="5" s="1"/>
  <c r="L68" i="5" a="1"/>
  <c r="L68" i="5" s="1"/>
  <c r="H68" i="5" a="1"/>
  <c r="H68" i="5" s="1"/>
  <c r="D68" i="5" a="1"/>
  <c r="D68" i="5" s="1"/>
  <c r="DG68" i="5" a="1"/>
  <c r="DG68" i="5" s="1"/>
  <c r="CJ68" i="5" a="1"/>
  <c r="CJ68" i="5" s="1"/>
  <c r="CE68" i="5" a="1"/>
  <c r="CE68" i="5" s="1"/>
  <c r="BJ68" i="5" a="1"/>
  <c r="BJ68" i="5" s="1"/>
  <c r="BA68" i="5" a="1"/>
  <c r="BA68" i="5" s="1"/>
  <c r="AA68" i="5" a="1"/>
  <c r="AA68" i="5" s="1"/>
  <c r="R68" i="5" a="1"/>
  <c r="R68" i="5" s="1"/>
  <c r="I68" i="5" a="1"/>
  <c r="I68" i="5" s="1"/>
  <c r="DK68" i="5" a="1"/>
  <c r="DK68" i="5" s="1"/>
  <c r="DF68" i="5" a="1"/>
  <c r="DF68" i="5" s="1"/>
  <c r="BK68" i="5" a="1"/>
  <c r="BK68" i="5" s="1"/>
  <c r="BF68" i="5" a="1"/>
  <c r="BF68" i="5" s="1"/>
  <c r="AU68" i="5" a="1"/>
  <c r="AU68" i="5" s="1"/>
  <c r="AH68" i="5" a="1"/>
  <c r="AH68" i="5" s="1"/>
  <c r="AC68" i="5" a="1"/>
  <c r="AC68" i="5" s="1"/>
  <c r="M68" i="5" a="1"/>
  <c r="M68" i="5" s="1"/>
  <c r="DJ68" i="5" a="1"/>
  <c r="DJ68" i="5" s="1"/>
  <c r="CA68" i="5" a="1"/>
  <c r="CA68" i="5" s="1"/>
  <c r="AO68" i="5" s="1"/>
  <c r="AY68" i="5" a="1"/>
  <c r="AY68" i="5" s="1"/>
  <c r="AT68" i="5" a="1"/>
  <c r="AT68" i="5" s="1"/>
  <c r="AL68" i="5" a="1"/>
  <c r="AL68" i="5" s="1"/>
  <c r="AG68" i="5" a="1"/>
  <c r="AG68" i="5" s="1"/>
  <c r="V68" i="5" a="1"/>
  <c r="V68" i="5" s="1"/>
  <c r="Q68" i="5" a="1"/>
  <c r="Q68" i="5" s="1"/>
  <c r="DI68" i="5" a="1"/>
  <c r="DI68" i="5" s="1"/>
  <c r="DD68" i="5" a="1"/>
  <c r="DD68" i="5" s="1"/>
  <c r="CK68" i="5" a="1"/>
  <c r="CK68" i="5" s="1"/>
  <c r="CF68" i="5" a="1"/>
  <c r="CF68" i="5" s="1"/>
  <c r="BR68" i="5" a="1"/>
  <c r="BR68" i="5" s="1"/>
  <c r="BI68" i="5" a="1"/>
  <c r="BI68" i="5" s="1"/>
  <c r="BD68" i="5" a="1"/>
  <c r="BD68" i="5" s="1"/>
  <c r="K68" i="5" a="1"/>
  <c r="K68" i="5" s="1"/>
  <c r="F68" i="5" a="1"/>
  <c r="F68" i="5" s="1"/>
  <c r="DH68" i="5" a="1"/>
  <c r="DH68" i="5" s="1"/>
  <c r="DC68" i="5" a="1"/>
  <c r="DC68" i="5" s="1"/>
  <c r="CI68" i="5" a="1"/>
  <c r="CI68" i="5" s="1"/>
  <c r="CD68" i="5" a="1"/>
  <c r="CD68" i="5" s="1"/>
  <c r="BQ68" i="5" a="1"/>
  <c r="BQ68" i="5" s="1"/>
  <c r="BH68" i="5" a="1"/>
  <c r="BH68" i="5" s="1"/>
  <c r="O68" i="5" a="1"/>
  <c r="O68" i="5" s="1"/>
  <c r="J68" i="5" a="1"/>
  <c r="J68" i="5" s="1"/>
  <c r="E68" i="5" a="1"/>
  <c r="E68" i="5" s="1"/>
  <c r="A69" i="5"/>
  <c r="DB68" i="5" a="1"/>
  <c r="DB68" i="5" s="1"/>
  <c r="BG68" i="5" a="1"/>
  <c r="BG68" i="5" s="1"/>
  <c r="BB68" i="5" a="1"/>
  <c r="BB68" i="5" s="1"/>
  <c r="AW68" i="5" a="1"/>
  <c r="AW68" i="5" s="1"/>
  <c r="AI68" i="5" a="1"/>
  <c r="AI68" i="5" s="1"/>
  <c r="AD68" i="5" a="1"/>
  <c r="AD68" i="5" s="1"/>
  <c r="Y68" i="5" a="1"/>
  <c r="Y68" i="5" s="1"/>
  <c r="CH68" i="5" a="1"/>
  <c r="CH68" i="5" s="1"/>
  <c r="S68" i="5" a="1"/>
  <c r="S68" i="5" s="1"/>
  <c r="CG68" i="5" a="1"/>
  <c r="CG68" i="5" s="1"/>
  <c r="AS68" i="5" a="1"/>
  <c r="AS68" i="5" s="1"/>
  <c r="AE68" i="5" a="1"/>
  <c r="AE68" i="5" s="1"/>
  <c r="C68" i="5" a="1"/>
  <c r="C68" i="5" s="1"/>
  <c r="BE68" i="5" a="1"/>
  <c r="BE68" i="5" s="1"/>
  <c r="DE68" i="5" a="1"/>
  <c r="DE68" i="5" s="1"/>
  <c r="CC68" i="5" a="1"/>
  <c r="CC68" i="5" s="1"/>
  <c r="BC68" i="5" a="1"/>
  <c r="BC68" i="5" s="1"/>
  <c r="N68" i="5" a="1"/>
  <c r="N68" i="5" s="1"/>
  <c r="CB68" i="5" a="1"/>
  <c r="CB68" i="5" s="1"/>
  <c r="Z68" i="5" a="1"/>
  <c r="Z68" i="5" s="1"/>
  <c r="DA68" i="5" a="1"/>
  <c r="DA68" i="5" s="1"/>
  <c r="AZ68" i="5" a="1"/>
  <c r="AZ68" i="5" s="1"/>
  <c r="CL68" i="5" a="1"/>
  <c r="CL68" i="5" s="1"/>
  <c r="BL68" i="5" a="1"/>
  <c r="BL68" i="5" s="1"/>
  <c r="AX68" i="5" a="1"/>
  <c r="AX68" i="5" s="1"/>
  <c r="AK68" i="5" a="1"/>
  <c r="AK68" i="5" s="1"/>
  <c r="W68" i="5" a="1"/>
  <c r="W68" i="5" s="1"/>
  <c r="DL68" i="5" a="1"/>
  <c r="DL68" i="5" s="1"/>
  <c r="AV68" i="5" a="1"/>
  <c r="AV68" i="5" s="1"/>
  <c r="U68" i="5" a="1"/>
  <c r="U68" i="5" s="1"/>
  <c r="G68" i="5" a="1"/>
  <c r="G68" i="5" s="1"/>
  <c r="DK411" i="5" a="1"/>
  <c r="DK411" i="5" s="1"/>
  <c r="DG411" i="5" a="1"/>
  <c r="DG411" i="5" s="1"/>
  <c r="DC411" i="5" a="1"/>
  <c r="DC411" i="5" s="1"/>
  <c r="CK411" i="5" a="1"/>
  <c r="CK411" i="5" s="1"/>
  <c r="CG411" i="5" a="1"/>
  <c r="CG411" i="5" s="1"/>
  <c r="CC411" i="5" a="1"/>
  <c r="CC411" i="5" s="1"/>
  <c r="BQ411" i="5" a="1"/>
  <c r="BQ411" i="5" s="1"/>
  <c r="BI411" i="5" a="1"/>
  <c r="BI411" i="5" s="1"/>
  <c r="BE411" i="5" a="1"/>
  <c r="BE411" i="5" s="1"/>
  <c r="BA411" i="5" a="1"/>
  <c r="BA411" i="5" s="1"/>
  <c r="AW411" i="5" a="1"/>
  <c r="AW411" i="5" s="1"/>
  <c r="AS411" i="5" a="1"/>
  <c r="AS411" i="5" s="1"/>
  <c r="AK411" i="5" a="1"/>
  <c r="AK411" i="5" s="1"/>
  <c r="AG411" i="5" a="1"/>
  <c r="AG411" i="5" s="1"/>
  <c r="AC411" i="5" a="1"/>
  <c r="AC411" i="5" s="1"/>
  <c r="Y411" i="5" a="1"/>
  <c r="Y411" i="5" s="1"/>
  <c r="U411" i="5" a="1"/>
  <c r="U411" i="5" s="1"/>
  <c r="Q411" i="5" a="1"/>
  <c r="Q411" i="5" s="1"/>
  <c r="M411" i="5" a="1"/>
  <c r="M411" i="5" s="1"/>
  <c r="I411" i="5" a="1"/>
  <c r="I411" i="5" s="1"/>
  <c r="E411" i="5" a="1"/>
  <c r="E411" i="5" s="1"/>
  <c r="A412" i="5"/>
  <c r="AI411" i="5" a="1"/>
  <c r="AI411" i="5" s="1"/>
  <c r="AE411" i="5" a="1"/>
  <c r="AE411" i="5" s="1"/>
  <c r="AA411" i="5" a="1"/>
  <c r="AA411" i="5" s="1"/>
  <c r="W411" i="5" a="1"/>
  <c r="W411" i="5" s="1"/>
  <c r="S411" i="5" a="1"/>
  <c r="S411" i="5" s="1"/>
  <c r="O411" i="5" a="1"/>
  <c r="O411" i="5" s="1"/>
  <c r="K411" i="5" a="1"/>
  <c r="K411" i="5" s="1"/>
  <c r="G411" i="5" a="1"/>
  <c r="G411" i="5" s="1"/>
  <c r="C411" i="5" a="1"/>
  <c r="C411" i="5" s="1"/>
  <c r="DL411" i="5" a="1"/>
  <c r="DL411" i="5" s="1"/>
  <c r="DH411" i="5" a="1"/>
  <c r="DH411" i="5" s="1"/>
  <c r="DD411" i="5" a="1"/>
  <c r="DD411" i="5" s="1"/>
  <c r="CL411" i="5" a="1"/>
  <c r="CL411" i="5" s="1"/>
  <c r="CH411" i="5" a="1"/>
  <c r="CH411" i="5" s="1"/>
  <c r="CD411" i="5" a="1"/>
  <c r="CD411" i="5" s="1"/>
  <c r="BR411" i="5" a="1"/>
  <c r="BR411" i="5" s="1"/>
  <c r="BJ411" i="5" a="1"/>
  <c r="BJ411" i="5" s="1"/>
  <c r="BF411" i="5" a="1"/>
  <c r="BF411" i="5" s="1"/>
  <c r="BB411" i="5" a="1"/>
  <c r="BB411" i="5" s="1"/>
  <c r="AX411" i="5" a="1"/>
  <c r="AX411" i="5" s="1"/>
  <c r="AT411" i="5" a="1"/>
  <c r="AT411" i="5" s="1"/>
  <c r="DF411" i="5" a="1"/>
  <c r="DF411" i="5" s="1"/>
  <c r="CI411" i="5" a="1"/>
  <c r="CI411" i="5" s="1"/>
  <c r="BD411" i="5" a="1"/>
  <c r="BD411" i="5" s="1"/>
  <c r="AB411" i="5" a="1"/>
  <c r="AB411" i="5" s="1"/>
  <c r="J411" i="5" a="1"/>
  <c r="J411" i="5" s="1"/>
  <c r="CF411" i="5" a="1"/>
  <c r="CF411" i="5" s="1"/>
  <c r="BC411" i="5" a="1"/>
  <c r="BC411" i="5" s="1"/>
  <c r="Z411" i="5" a="1"/>
  <c r="Z411" i="5" s="1"/>
  <c r="P411" i="5" a="1"/>
  <c r="P411" i="5" s="1"/>
  <c r="BH411" i="5" a="1"/>
  <c r="BH411" i="5" s="1"/>
  <c r="AV411" i="5" a="1"/>
  <c r="AV411" i="5" s="1"/>
  <c r="AH411" i="5" a="1"/>
  <c r="AH411" i="5" s="1"/>
  <c r="V411" i="5" a="1"/>
  <c r="V411" i="5" s="1"/>
  <c r="DE411" i="5" a="1"/>
  <c r="DE411" i="5" s="1"/>
  <c r="CE411" i="5" a="1"/>
  <c r="CE411" i="5" s="1"/>
  <c r="BG411" i="5" a="1"/>
  <c r="BG411" i="5" s="1"/>
  <c r="AU411" i="5" a="1"/>
  <c r="AU411" i="5" s="1"/>
  <c r="AF411" i="5" a="1"/>
  <c r="AF411" i="5" s="1"/>
  <c r="H411" i="5" a="1"/>
  <c r="H411" i="5" s="1"/>
  <c r="CB411" i="5" a="1"/>
  <c r="CB411" i="5" s="1"/>
  <c r="AD411" i="5" a="1"/>
  <c r="AD411" i="5" s="1"/>
  <c r="R411" i="5" a="1"/>
  <c r="R411" i="5" s="1"/>
  <c r="DA411" i="5" a="1"/>
  <c r="DA411" i="5" s="1"/>
  <c r="CA411" i="5" a="1"/>
  <c r="CA411" i="5" s="1"/>
  <c r="AO411" i="5" s="1"/>
  <c r="D411" i="5" a="1"/>
  <c r="D411" i="5" s="1"/>
  <c r="BK411" i="5" a="1"/>
  <c r="BK411" i="5" s="1"/>
  <c r="T411" i="5" a="1"/>
  <c r="T411" i="5" s="1"/>
  <c r="DI411" i="5" a="1"/>
  <c r="DI411" i="5" s="1"/>
  <c r="N411" i="5" a="1"/>
  <c r="N411" i="5" s="1"/>
  <c r="DB411" i="5" a="1"/>
  <c r="DB411" i="5" s="1"/>
  <c r="AL411" i="5" a="1"/>
  <c r="AL411" i="5" s="1"/>
  <c r="AZ411" i="5" a="1"/>
  <c r="AZ411" i="5" s="1"/>
  <c r="AJ411" i="5" a="1"/>
  <c r="AJ411" i="5" s="1"/>
  <c r="L411" i="5" a="1"/>
  <c r="L411" i="5" s="1"/>
  <c r="CJ411" i="5" a="1"/>
  <c r="CJ411" i="5" s="1"/>
  <c r="AY411" i="5" a="1"/>
  <c r="AY411" i="5" s="1"/>
  <c r="F411" i="5" a="1"/>
  <c r="F411" i="5" s="1"/>
  <c r="DJ411" i="5" a="1"/>
  <c r="DJ411" i="5" s="1"/>
  <c r="BL411" i="5" a="1"/>
  <c r="BL411" i="5" s="1"/>
  <c r="X411" i="5" a="1"/>
  <c r="X411" i="5" s="1"/>
  <c r="DI246" i="5" a="1"/>
  <c r="DI246" i="5" s="1"/>
  <c r="DE246" i="5" a="1"/>
  <c r="DE246" i="5" s="1"/>
  <c r="DA246" i="5" a="1"/>
  <c r="DA246" i="5" s="1"/>
  <c r="CI246" i="5" a="1"/>
  <c r="CI246" i="5" s="1"/>
  <c r="CE246" i="5" a="1"/>
  <c r="CE246" i="5" s="1"/>
  <c r="CA246" i="5" a="1"/>
  <c r="CA246" i="5" s="1"/>
  <c r="AO246" i="5" s="1"/>
  <c r="BK246" i="5" a="1"/>
  <c r="BK246" i="5" s="1"/>
  <c r="BG246" i="5" a="1"/>
  <c r="BG246" i="5" s="1"/>
  <c r="BC246" i="5" a="1"/>
  <c r="BC246" i="5" s="1"/>
  <c r="AY246" i="5" a="1"/>
  <c r="AY246" i="5" s="1"/>
  <c r="AU246" i="5" a="1"/>
  <c r="AU246" i="5" s="1"/>
  <c r="A247" i="5"/>
  <c r="AI246" i="5" a="1"/>
  <c r="AI246" i="5" s="1"/>
  <c r="AE246" i="5" a="1"/>
  <c r="AE246" i="5" s="1"/>
  <c r="AA246" i="5" a="1"/>
  <c r="AA246" i="5" s="1"/>
  <c r="W246" i="5" a="1"/>
  <c r="W246" i="5" s="1"/>
  <c r="S246" i="5" a="1"/>
  <c r="S246" i="5" s="1"/>
  <c r="O246" i="5" a="1"/>
  <c r="O246" i="5" s="1"/>
  <c r="K246" i="5" a="1"/>
  <c r="K246" i="5" s="1"/>
  <c r="G246" i="5" a="1"/>
  <c r="G246" i="5" s="1"/>
  <c r="C246" i="5" a="1"/>
  <c r="C246" i="5" s="1"/>
  <c r="AK246" i="5" a="1"/>
  <c r="AK246" i="5" s="1"/>
  <c r="AG246" i="5" a="1"/>
  <c r="AG246" i="5" s="1"/>
  <c r="AC246" i="5" a="1"/>
  <c r="AC246" i="5" s="1"/>
  <c r="Y246" i="5" a="1"/>
  <c r="Y246" i="5" s="1"/>
  <c r="U246" i="5" a="1"/>
  <c r="U246" i="5" s="1"/>
  <c r="Q246" i="5" a="1"/>
  <c r="Q246" i="5" s="1"/>
  <c r="M246" i="5" a="1"/>
  <c r="M246" i="5" s="1"/>
  <c r="I246" i="5" a="1"/>
  <c r="I246" i="5" s="1"/>
  <c r="E246" i="5" a="1"/>
  <c r="E246" i="5" s="1"/>
  <c r="DL246" i="5" a="1"/>
  <c r="DL246" i="5" s="1"/>
  <c r="DF246" i="5" a="1"/>
  <c r="DF246" i="5" s="1"/>
  <c r="BQ246" i="5" a="1"/>
  <c r="BQ246" i="5" s="1"/>
  <c r="BF246" i="5" a="1"/>
  <c r="BF246" i="5" s="1"/>
  <c r="AZ246" i="5" a="1"/>
  <c r="AZ246" i="5" s="1"/>
  <c r="AD246" i="5" a="1"/>
  <c r="AD246" i="5" s="1"/>
  <c r="X246" i="5" a="1"/>
  <c r="X246" i="5" s="1"/>
  <c r="CK246" i="5" a="1"/>
  <c r="CK246" i="5" s="1"/>
  <c r="CD246" i="5" a="1"/>
  <c r="CD246" i="5" s="1"/>
  <c r="BL246" i="5" a="1"/>
  <c r="BL246" i="5" s="1"/>
  <c r="AS246" i="5" a="1"/>
  <c r="AS246" i="5" s="1"/>
  <c r="AJ246" i="5" a="1"/>
  <c r="AJ246" i="5" s="1"/>
  <c r="J246" i="5" a="1"/>
  <c r="J246" i="5" s="1"/>
  <c r="D246" i="5" a="1"/>
  <c r="D246" i="5" s="1"/>
  <c r="DK246" i="5" a="1"/>
  <c r="DK246" i="5" s="1"/>
  <c r="DD246" i="5" a="1"/>
  <c r="DD246" i="5" s="1"/>
  <c r="CJ246" i="5" a="1"/>
  <c r="CJ246" i="5" s="1"/>
  <c r="BE246" i="5" a="1"/>
  <c r="BE246" i="5" s="1"/>
  <c r="AX246" i="5" a="1"/>
  <c r="AX246" i="5" s="1"/>
  <c r="V246" i="5" a="1"/>
  <c r="V246" i="5" s="1"/>
  <c r="P246" i="5" a="1"/>
  <c r="P246" i="5" s="1"/>
  <c r="DH246" i="5" a="1"/>
  <c r="DH246" i="5" s="1"/>
  <c r="DB246" i="5" a="1"/>
  <c r="DB246" i="5" s="1"/>
  <c r="BI246" i="5" a="1"/>
  <c r="BI246" i="5" s="1"/>
  <c r="BB246" i="5" a="1"/>
  <c r="BB246" i="5" s="1"/>
  <c r="AV246" i="5" a="1"/>
  <c r="AV246" i="5" s="1"/>
  <c r="Z246" i="5" a="1"/>
  <c r="Z246" i="5" s="1"/>
  <c r="T246" i="5" a="1"/>
  <c r="T246" i="5" s="1"/>
  <c r="CG246" i="5" a="1"/>
  <c r="CG246" i="5" s="1"/>
  <c r="BR246" i="5" a="1"/>
  <c r="BR246" i="5" s="1"/>
  <c r="BH246" i="5" a="1"/>
  <c r="BH246" i="5" s="1"/>
  <c r="AL246" i="5" a="1"/>
  <c r="AL246" i="5" s="1"/>
  <c r="AF246" i="5" a="1"/>
  <c r="AF246" i="5" s="1"/>
  <c r="F246" i="5" a="1"/>
  <c r="F246" i="5" s="1"/>
  <c r="CH246" i="5" a="1"/>
  <c r="CH246" i="5" s="1"/>
  <c r="BD246" i="5" a="1"/>
  <c r="BD246" i="5" s="1"/>
  <c r="DJ246" i="5" a="1"/>
  <c r="DJ246" i="5" s="1"/>
  <c r="CF246" i="5" a="1"/>
  <c r="CF246" i="5" s="1"/>
  <c r="CC246" i="5" a="1"/>
  <c r="CC246" i="5" s="1"/>
  <c r="BA246" i="5" a="1"/>
  <c r="BA246" i="5" s="1"/>
  <c r="AH246" i="5" a="1"/>
  <c r="AH246" i="5" s="1"/>
  <c r="R246" i="5" a="1"/>
  <c r="R246" i="5" s="1"/>
  <c r="AW246" i="5" a="1"/>
  <c r="AW246" i="5" s="1"/>
  <c r="N246" i="5" a="1"/>
  <c r="N246" i="5" s="1"/>
  <c r="DC246" i="5" a="1"/>
  <c r="DC246" i="5" s="1"/>
  <c r="BJ246" i="5" a="1"/>
  <c r="BJ246" i="5" s="1"/>
  <c r="AT246" i="5" a="1"/>
  <c r="AT246" i="5" s="1"/>
  <c r="AB246" i="5" a="1"/>
  <c r="AB246" i="5" s="1"/>
  <c r="L246" i="5" a="1"/>
  <c r="L246" i="5" s="1"/>
  <c r="CL246" i="5" a="1"/>
  <c r="CL246" i="5" s="1"/>
  <c r="DG246" i="5" a="1"/>
  <c r="DG246" i="5" s="1"/>
  <c r="CB246" i="5" a="1"/>
  <c r="CB246" i="5" s="1"/>
  <c r="H246" i="5" a="1"/>
  <c r="H246" i="5" s="1"/>
  <c r="A484" i="5"/>
  <c r="AI483" i="5" a="1"/>
  <c r="AI483" i="5" s="1"/>
  <c r="AE483" i="5" a="1"/>
  <c r="AE483" i="5" s="1"/>
  <c r="AA483" i="5" a="1"/>
  <c r="AA483" i="5" s="1"/>
  <c r="W483" i="5" a="1"/>
  <c r="W483" i="5" s="1"/>
  <c r="S483" i="5" a="1"/>
  <c r="S483" i="5" s="1"/>
  <c r="O483" i="5" a="1"/>
  <c r="O483" i="5" s="1"/>
  <c r="K483" i="5" a="1"/>
  <c r="K483" i="5" s="1"/>
  <c r="G483" i="5" a="1"/>
  <c r="G483" i="5" s="1"/>
  <c r="C483" i="5" a="1"/>
  <c r="C483" i="5" s="1"/>
  <c r="DL483" i="5" a="1"/>
  <c r="DL483" i="5" s="1"/>
  <c r="DH483" i="5" a="1"/>
  <c r="DH483" i="5" s="1"/>
  <c r="DD483" i="5" a="1"/>
  <c r="DD483" i="5" s="1"/>
  <c r="CL483" i="5" a="1"/>
  <c r="CL483" i="5" s="1"/>
  <c r="CH483" i="5" a="1"/>
  <c r="CH483" i="5" s="1"/>
  <c r="CD483" i="5" a="1"/>
  <c r="CD483" i="5" s="1"/>
  <c r="BR483" i="5" a="1"/>
  <c r="BR483" i="5" s="1"/>
  <c r="BJ483" i="5" a="1"/>
  <c r="BJ483" i="5" s="1"/>
  <c r="BF483" i="5" a="1"/>
  <c r="BF483" i="5" s="1"/>
  <c r="BB483" i="5" a="1"/>
  <c r="BB483" i="5" s="1"/>
  <c r="AX483" i="5" a="1"/>
  <c r="AX483" i="5" s="1"/>
  <c r="AT483" i="5" a="1"/>
  <c r="AT483" i="5" s="1"/>
  <c r="AL483" i="5" a="1"/>
  <c r="AL483" i="5" s="1"/>
  <c r="AH483" i="5" a="1"/>
  <c r="AH483" i="5" s="1"/>
  <c r="AD483" i="5" a="1"/>
  <c r="AD483" i="5" s="1"/>
  <c r="Z483" i="5" a="1"/>
  <c r="Z483" i="5" s="1"/>
  <c r="V483" i="5" a="1"/>
  <c r="V483" i="5" s="1"/>
  <c r="R483" i="5" a="1"/>
  <c r="R483" i="5" s="1"/>
  <c r="N483" i="5" a="1"/>
  <c r="N483" i="5" s="1"/>
  <c r="J483" i="5" a="1"/>
  <c r="J483" i="5" s="1"/>
  <c r="F483" i="5" a="1"/>
  <c r="F483" i="5" s="1"/>
  <c r="DK483" i="5" a="1"/>
  <c r="DK483" i="5" s="1"/>
  <c r="DG483" i="5" a="1"/>
  <c r="DG483" i="5" s="1"/>
  <c r="DC483" i="5" a="1"/>
  <c r="DC483" i="5" s="1"/>
  <c r="CK483" i="5" a="1"/>
  <c r="CK483" i="5" s="1"/>
  <c r="CG483" i="5" a="1"/>
  <c r="CG483" i="5" s="1"/>
  <c r="CC483" i="5" a="1"/>
  <c r="CC483" i="5" s="1"/>
  <c r="BQ483" i="5" a="1"/>
  <c r="BQ483" i="5" s="1"/>
  <c r="BI483" i="5" a="1"/>
  <c r="BI483" i="5" s="1"/>
  <c r="BE483" i="5" a="1"/>
  <c r="BE483" i="5" s="1"/>
  <c r="BA483" i="5" a="1"/>
  <c r="BA483" i="5" s="1"/>
  <c r="AW483" i="5" a="1"/>
  <c r="AW483" i="5" s="1"/>
  <c r="AS483" i="5" a="1"/>
  <c r="AS483" i="5" s="1"/>
  <c r="AK483" i="5" a="1"/>
  <c r="AK483" i="5" s="1"/>
  <c r="AG483" i="5" a="1"/>
  <c r="AG483" i="5" s="1"/>
  <c r="AC483" i="5" a="1"/>
  <c r="AC483" i="5" s="1"/>
  <c r="Y483" i="5" a="1"/>
  <c r="Y483" i="5" s="1"/>
  <c r="U483" i="5" a="1"/>
  <c r="U483" i="5" s="1"/>
  <c r="Q483" i="5" a="1"/>
  <c r="Q483" i="5" s="1"/>
  <c r="M483" i="5" a="1"/>
  <c r="M483" i="5" s="1"/>
  <c r="I483" i="5" a="1"/>
  <c r="I483" i="5" s="1"/>
  <c r="E483" i="5" a="1"/>
  <c r="E483" i="5" s="1"/>
  <c r="DJ483" i="5" a="1"/>
  <c r="DJ483" i="5" s="1"/>
  <c r="DF483" i="5" a="1"/>
  <c r="DF483" i="5" s="1"/>
  <c r="DB483" i="5" a="1"/>
  <c r="DB483" i="5" s="1"/>
  <c r="CJ483" i="5" a="1"/>
  <c r="CJ483" i="5" s="1"/>
  <c r="CF483" i="5" a="1"/>
  <c r="CF483" i="5" s="1"/>
  <c r="CB483" i="5" a="1"/>
  <c r="CB483" i="5" s="1"/>
  <c r="BL483" i="5" a="1"/>
  <c r="BL483" i="5" s="1"/>
  <c r="BH483" i="5" a="1"/>
  <c r="BH483" i="5" s="1"/>
  <c r="BD483" i="5" a="1"/>
  <c r="BD483" i="5" s="1"/>
  <c r="AZ483" i="5" a="1"/>
  <c r="AZ483" i="5" s="1"/>
  <c r="AV483" i="5" a="1"/>
  <c r="AV483" i="5" s="1"/>
  <c r="AJ483" i="5" a="1"/>
  <c r="AJ483" i="5" s="1"/>
  <c r="AF483" i="5" a="1"/>
  <c r="AF483" i="5" s="1"/>
  <c r="AB483" i="5" a="1"/>
  <c r="AB483" i="5" s="1"/>
  <c r="X483" i="5" a="1"/>
  <c r="X483" i="5" s="1"/>
  <c r="T483" i="5" a="1"/>
  <c r="T483" i="5" s="1"/>
  <c r="P483" i="5" a="1"/>
  <c r="P483" i="5" s="1"/>
  <c r="L483" i="5" a="1"/>
  <c r="L483" i="5" s="1"/>
  <c r="H483" i="5" a="1"/>
  <c r="H483" i="5" s="1"/>
  <c r="D483" i="5" a="1"/>
  <c r="D483" i="5" s="1"/>
  <c r="DI483" i="5" a="1"/>
  <c r="DI483" i="5" s="1"/>
  <c r="DE483" i="5" a="1"/>
  <c r="DE483" i="5" s="1"/>
  <c r="DA483" i="5" a="1"/>
  <c r="DA483" i="5" s="1"/>
  <c r="CI483" i="5" a="1"/>
  <c r="CI483" i="5" s="1"/>
  <c r="CE483" i="5" a="1"/>
  <c r="CE483" i="5" s="1"/>
  <c r="CA483" i="5" a="1"/>
  <c r="CA483" i="5" s="1"/>
  <c r="AO483" i="5" s="1"/>
  <c r="BK483" i="5" a="1"/>
  <c r="BK483" i="5" s="1"/>
  <c r="BG483" i="5" a="1"/>
  <c r="BG483" i="5" s="1"/>
  <c r="BC483" i="5" a="1"/>
  <c r="BC483" i="5" s="1"/>
  <c r="AY483" i="5" a="1"/>
  <c r="AY483" i="5" s="1"/>
  <c r="AU483" i="5" a="1"/>
  <c r="AU483" i="5" s="1"/>
  <c r="AL484" i="5" l="1" a="1"/>
  <c r="AL484" i="5" s="1"/>
  <c r="AH484" i="5" a="1"/>
  <c r="AH484" i="5" s="1"/>
  <c r="AD484" i="5" a="1"/>
  <c r="AD484" i="5" s="1"/>
  <c r="Z484" i="5" a="1"/>
  <c r="Z484" i="5" s="1"/>
  <c r="V484" i="5" a="1"/>
  <c r="V484" i="5" s="1"/>
  <c r="R484" i="5" a="1"/>
  <c r="R484" i="5" s="1"/>
  <c r="N484" i="5" a="1"/>
  <c r="N484" i="5" s="1"/>
  <c r="J484" i="5" a="1"/>
  <c r="J484" i="5" s="1"/>
  <c r="F484" i="5" a="1"/>
  <c r="F484" i="5" s="1"/>
  <c r="DK484" i="5" a="1"/>
  <c r="DK484" i="5" s="1"/>
  <c r="DG484" i="5" a="1"/>
  <c r="DG484" i="5" s="1"/>
  <c r="DC484" i="5" a="1"/>
  <c r="DC484" i="5" s="1"/>
  <c r="CK484" i="5" a="1"/>
  <c r="CK484" i="5" s="1"/>
  <c r="CG484" i="5" a="1"/>
  <c r="CG484" i="5" s="1"/>
  <c r="CC484" i="5" a="1"/>
  <c r="CC484" i="5" s="1"/>
  <c r="BQ484" i="5" a="1"/>
  <c r="BQ484" i="5" s="1"/>
  <c r="BI484" i="5" a="1"/>
  <c r="BI484" i="5" s="1"/>
  <c r="BE484" i="5" a="1"/>
  <c r="BE484" i="5" s="1"/>
  <c r="BA484" i="5" a="1"/>
  <c r="BA484" i="5" s="1"/>
  <c r="AW484" i="5" a="1"/>
  <c r="AW484" i="5" s="1"/>
  <c r="AS484" i="5" a="1"/>
  <c r="AS484" i="5" s="1"/>
  <c r="AK484" i="5" a="1"/>
  <c r="AK484" i="5" s="1"/>
  <c r="AG484" i="5" a="1"/>
  <c r="AG484" i="5" s="1"/>
  <c r="AC484" i="5" a="1"/>
  <c r="AC484" i="5" s="1"/>
  <c r="Y484" i="5" a="1"/>
  <c r="Y484" i="5" s="1"/>
  <c r="U484" i="5" a="1"/>
  <c r="U484" i="5" s="1"/>
  <c r="Q484" i="5" a="1"/>
  <c r="Q484" i="5" s="1"/>
  <c r="M484" i="5" a="1"/>
  <c r="M484" i="5" s="1"/>
  <c r="I484" i="5" a="1"/>
  <c r="I484" i="5" s="1"/>
  <c r="E484" i="5" a="1"/>
  <c r="E484" i="5" s="1"/>
  <c r="DJ484" i="5" a="1"/>
  <c r="DJ484" i="5" s="1"/>
  <c r="DF484" i="5" a="1"/>
  <c r="DF484" i="5" s="1"/>
  <c r="DB484" i="5" a="1"/>
  <c r="DB484" i="5" s="1"/>
  <c r="CJ484" i="5" a="1"/>
  <c r="CJ484" i="5" s="1"/>
  <c r="CF484" i="5" a="1"/>
  <c r="CF484" i="5" s="1"/>
  <c r="CB484" i="5" a="1"/>
  <c r="CB484" i="5" s="1"/>
  <c r="BL484" i="5" a="1"/>
  <c r="BL484" i="5" s="1"/>
  <c r="BH484" i="5" a="1"/>
  <c r="BH484" i="5" s="1"/>
  <c r="BD484" i="5" a="1"/>
  <c r="BD484" i="5" s="1"/>
  <c r="AZ484" i="5" a="1"/>
  <c r="AZ484" i="5" s="1"/>
  <c r="AV484" i="5" a="1"/>
  <c r="AV484" i="5" s="1"/>
  <c r="AJ484" i="5" a="1"/>
  <c r="AJ484" i="5" s="1"/>
  <c r="AF484" i="5" a="1"/>
  <c r="AF484" i="5" s="1"/>
  <c r="AB484" i="5" a="1"/>
  <c r="AB484" i="5" s="1"/>
  <c r="X484" i="5" a="1"/>
  <c r="X484" i="5" s="1"/>
  <c r="T484" i="5" a="1"/>
  <c r="T484" i="5" s="1"/>
  <c r="P484" i="5" a="1"/>
  <c r="P484" i="5" s="1"/>
  <c r="L484" i="5" a="1"/>
  <c r="L484" i="5" s="1"/>
  <c r="H484" i="5" a="1"/>
  <c r="H484" i="5" s="1"/>
  <c r="D484" i="5" a="1"/>
  <c r="D484" i="5" s="1"/>
  <c r="DI484" i="5" a="1"/>
  <c r="DI484" i="5" s="1"/>
  <c r="DE484" i="5" a="1"/>
  <c r="DE484" i="5" s="1"/>
  <c r="DA484" i="5" a="1"/>
  <c r="DA484" i="5" s="1"/>
  <c r="CI484" i="5" a="1"/>
  <c r="CI484" i="5" s="1"/>
  <c r="CE484" i="5" a="1"/>
  <c r="CE484" i="5" s="1"/>
  <c r="CA484" i="5" a="1"/>
  <c r="CA484" i="5" s="1"/>
  <c r="AO484" i="5" s="1"/>
  <c r="BK484" i="5" a="1"/>
  <c r="BK484" i="5" s="1"/>
  <c r="BG484" i="5" a="1"/>
  <c r="BG484" i="5" s="1"/>
  <c r="BC484" i="5" a="1"/>
  <c r="BC484" i="5" s="1"/>
  <c r="AY484" i="5" a="1"/>
  <c r="AY484" i="5" s="1"/>
  <c r="AU484" i="5" a="1"/>
  <c r="AU484" i="5" s="1"/>
  <c r="A485" i="5"/>
  <c r="AI484" i="5" a="1"/>
  <c r="AI484" i="5" s="1"/>
  <c r="AE484" i="5" a="1"/>
  <c r="AE484" i="5" s="1"/>
  <c r="AA484" i="5" a="1"/>
  <c r="AA484" i="5" s="1"/>
  <c r="W484" i="5" a="1"/>
  <c r="W484" i="5" s="1"/>
  <c r="S484" i="5" a="1"/>
  <c r="S484" i="5" s="1"/>
  <c r="O484" i="5" a="1"/>
  <c r="O484" i="5" s="1"/>
  <c r="K484" i="5" a="1"/>
  <c r="K484" i="5" s="1"/>
  <c r="G484" i="5" a="1"/>
  <c r="G484" i="5" s="1"/>
  <c r="C484" i="5" a="1"/>
  <c r="C484" i="5" s="1"/>
  <c r="DL484" i="5" a="1"/>
  <c r="DL484" i="5" s="1"/>
  <c r="DH484" i="5" a="1"/>
  <c r="DH484" i="5" s="1"/>
  <c r="DD484" i="5" a="1"/>
  <c r="DD484" i="5" s="1"/>
  <c r="CL484" i="5" a="1"/>
  <c r="CL484" i="5" s="1"/>
  <c r="CH484" i="5" a="1"/>
  <c r="CH484" i="5" s="1"/>
  <c r="CD484" i="5" a="1"/>
  <c r="CD484" i="5" s="1"/>
  <c r="BR484" i="5" a="1"/>
  <c r="BR484" i="5" s="1"/>
  <c r="BJ484" i="5" a="1"/>
  <c r="BJ484" i="5" s="1"/>
  <c r="BF484" i="5" a="1"/>
  <c r="BF484" i="5" s="1"/>
  <c r="BB484" i="5" a="1"/>
  <c r="BB484" i="5" s="1"/>
  <c r="AX484" i="5" a="1"/>
  <c r="AX484" i="5" s="1"/>
  <c r="AT484" i="5" a="1"/>
  <c r="AT484" i="5" s="1"/>
  <c r="DL247" i="5" a="1"/>
  <c r="DL247" i="5" s="1"/>
  <c r="DH247" i="5" a="1"/>
  <c r="DH247" i="5" s="1"/>
  <c r="DD247" i="5" a="1"/>
  <c r="DD247" i="5" s="1"/>
  <c r="CL247" i="5" a="1"/>
  <c r="CL247" i="5" s="1"/>
  <c r="CH247" i="5" a="1"/>
  <c r="CH247" i="5" s="1"/>
  <c r="CD247" i="5" a="1"/>
  <c r="CD247" i="5" s="1"/>
  <c r="BR247" i="5" a="1"/>
  <c r="BR247" i="5" s="1"/>
  <c r="BJ247" i="5" a="1"/>
  <c r="BJ247" i="5" s="1"/>
  <c r="BF247" i="5" a="1"/>
  <c r="BF247" i="5" s="1"/>
  <c r="BB247" i="5" a="1"/>
  <c r="BB247" i="5" s="1"/>
  <c r="AX247" i="5" a="1"/>
  <c r="AX247" i="5" s="1"/>
  <c r="AT247" i="5" a="1"/>
  <c r="AT247" i="5" s="1"/>
  <c r="AL247" i="5" a="1"/>
  <c r="AL247" i="5" s="1"/>
  <c r="AH247" i="5" a="1"/>
  <c r="AH247" i="5" s="1"/>
  <c r="AD247" i="5" a="1"/>
  <c r="AD247" i="5" s="1"/>
  <c r="Z247" i="5" a="1"/>
  <c r="Z247" i="5" s="1"/>
  <c r="V247" i="5" a="1"/>
  <c r="V247" i="5" s="1"/>
  <c r="R247" i="5" a="1"/>
  <c r="R247" i="5" s="1"/>
  <c r="N247" i="5" a="1"/>
  <c r="N247" i="5" s="1"/>
  <c r="J247" i="5" a="1"/>
  <c r="J247" i="5" s="1"/>
  <c r="F247" i="5" a="1"/>
  <c r="F247" i="5" s="1"/>
  <c r="AJ247" i="5" a="1"/>
  <c r="AJ247" i="5" s="1"/>
  <c r="AF247" i="5" a="1"/>
  <c r="AF247" i="5" s="1"/>
  <c r="AB247" i="5" a="1"/>
  <c r="AB247" i="5" s="1"/>
  <c r="X247" i="5" a="1"/>
  <c r="X247" i="5" s="1"/>
  <c r="T247" i="5" a="1"/>
  <c r="T247" i="5" s="1"/>
  <c r="P247" i="5" a="1"/>
  <c r="P247" i="5" s="1"/>
  <c r="L247" i="5" a="1"/>
  <c r="L247" i="5" s="1"/>
  <c r="H247" i="5" a="1"/>
  <c r="H247" i="5" s="1"/>
  <c r="D247" i="5" a="1"/>
  <c r="D247" i="5" s="1"/>
  <c r="DJ247" i="5" a="1"/>
  <c r="DJ247" i="5" s="1"/>
  <c r="DC247" i="5" a="1"/>
  <c r="DC247" i="5" s="1"/>
  <c r="CI247" i="5" a="1"/>
  <c r="CI247" i="5" s="1"/>
  <c r="BD247" i="5" a="1"/>
  <c r="BD247" i="5" s="1"/>
  <c r="AW247" i="5" a="1"/>
  <c r="AW247" i="5" s="1"/>
  <c r="U247" i="5" a="1"/>
  <c r="U247" i="5" s="1"/>
  <c r="O247" i="5" a="1"/>
  <c r="O247" i="5" s="1"/>
  <c r="DI247" i="5" a="1"/>
  <c r="DI247" i="5" s="1"/>
  <c r="CB247" i="5" a="1"/>
  <c r="CB247" i="5" s="1"/>
  <c r="BI247" i="5" a="1"/>
  <c r="BI247" i="5" s="1"/>
  <c r="BC247" i="5" a="1"/>
  <c r="BC247" i="5" s="1"/>
  <c r="AG247" i="5" a="1"/>
  <c r="AG247" i="5" s="1"/>
  <c r="AA247" i="5" a="1"/>
  <c r="AA247" i="5" s="1"/>
  <c r="DB247" i="5" a="1"/>
  <c r="DB247" i="5" s="1"/>
  <c r="CG247" i="5" a="1"/>
  <c r="CG247" i="5" s="1"/>
  <c r="CA247" i="5" a="1"/>
  <c r="CA247" i="5" s="1"/>
  <c r="AO247" i="5" s="1"/>
  <c r="AV247" i="5" a="1"/>
  <c r="AV247" i="5" s="1"/>
  <c r="M247" i="5" a="1"/>
  <c r="M247" i="5" s="1"/>
  <c r="G247" i="5" a="1"/>
  <c r="G247" i="5" s="1"/>
  <c r="A248" i="5"/>
  <c r="DF247" i="5" a="1"/>
  <c r="DF247" i="5" s="1"/>
  <c r="CK247" i="5" a="1"/>
  <c r="CK247" i="5" s="1"/>
  <c r="CE247" i="5" a="1"/>
  <c r="CE247" i="5" s="1"/>
  <c r="AZ247" i="5" a="1"/>
  <c r="AZ247" i="5" s="1"/>
  <c r="AS247" i="5" a="1"/>
  <c r="AS247" i="5" s="1"/>
  <c r="Q247" i="5" a="1"/>
  <c r="Q247" i="5" s="1"/>
  <c r="K247" i="5" a="1"/>
  <c r="K247" i="5" s="1"/>
  <c r="DK247" i="5" a="1"/>
  <c r="DK247" i="5" s="1"/>
  <c r="DE247" i="5" a="1"/>
  <c r="DE247" i="5" s="1"/>
  <c r="BL247" i="5" a="1"/>
  <c r="BL247" i="5" s="1"/>
  <c r="BE247" i="5" a="1"/>
  <c r="BE247" i="5" s="1"/>
  <c r="AY247" i="5" a="1"/>
  <c r="AY247" i="5" s="1"/>
  <c r="AC247" i="5" a="1"/>
  <c r="AC247" i="5" s="1"/>
  <c r="W247" i="5" a="1"/>
  <c r="W247" i="5" s="1"/>
  <c r="AK247" i="5" a="1"/>
  <c r="AK247" i="5" s="1"/>
  <c r="S247" i="5" a="1"/>
  <c r="S247" i="5" s="1"/>
  <c r="C247" i="5" a="1"/>
  <c r="C247" i="5" s="1"/>
  <c r="BQ247" i="5" a="1"/>
  <c r="BQ247" i="5" s="1"/>
  <c r="AU247" i="5" a="1"/>
  <c r="AU247" i="5" s="1"/>
  <c r="AI247" i="5" a="1"/>
  <c r="AI247" i="5" s="1"/>
  <c r="DA247" i="5" a="1"/>
  <c r="DA247" i="5" s="1"/>
  <c r="BK247" i="5" a="1"/>
  <c r="BK247" i="5" s="1"/>
  <c r="CJ247" i="5" a="1"/>
  <c r="CJ247" i="5" s="1"/>
  <c r="BG247" i="5" a="1"/>
  <c r="BG247" i="5" s="1"/>
  <c r="Y247" i="5" a="1"/>
  <c r="Y247" i="5" s="1"/>
  <c r="I247" i="5" a="1"/>
  <c r="I247" i="5" s="1"/>
  <c r="CF247" i="5" a="1"/>
  <c r="CF247" i="5" s="1"/>
  <c r="BA247" i="5" a="1"/>
  <c r="BA247" i="5" s="1"/>
  <c r="E247" i="5" a="1"/>
  <c r="E247" i="5" s="1"/>
  <c r="DG247" i="5" a="1"/>
  <c r="DG247" i="5" s="1"/>
  <c r="CC247" i="5" a="1"/>
  <c r="CC247" i="5" s="1"/>
  <c r="AE247" i="5" a="1"/>
  <c r="AE247" i="5" s="1"/>
  <c r="BH247" i="5" a="1"/>
  <c r="BH247" i="5" s="1"/>
  <c r="DJ412" i="5" a="1"/>
  <c r="DJ412" i="5" s="1"/>
  <c r="DF412" i="5" a="1"/>
  <c r="DF412" i="5" s="1"/>
  <c r="DB412" i="5" a="1"/>
  <c r="DB412" i="5" s="1"/>
  <c r="CJ412" i="5" a="1"/>
  <c r="CJ412" i="5" s="1"/>
  <c r="CF412" i="5" a="1"/>
  <c r="CF412" i="5" s="1"/>
  <c r="CB412" i="5" a="1"/>
  <c r="CB412" i="5" s="1"/>
  <c r="BL412" i="5" a="1"/>
  <c r="BL412" i="5" s="1"/>
  <c r="BH412" i="5" a="1"/>
  <c r="BH412" i="5" s="1"/>
  <c r="BD412" i="5" a="1"/>
  <c r="BD412" i="5" s="1"/>
  <c r="AZ412" i="5" a="1"/>
  <c r="AZ412" i="5" s="1"/>
  <c r="AV412" i="5" a="1"/>
  <c r="AV412" i="5" s="1"/>
  <c r="AJ412" i="5" a="1"/>
  <c r="AJ412" i="5" s="1"/>
  <c r="AF412" i="5" a="1"/>
  <c r="AF412" i="5" s="1"/>
  <c r="AB412" i="5" a="1"/>
  <c r="AB412" i="5" s="1"/>
  <c r="X412" i="5" a="1"/>
  <c r="X412" i="5" s="1"/>
  <c r="T412" i="5" a="1"/>
  <c r="T412" i="5" s="1"/>
  <c r="P412" i="5" a="1"/>
  <c r="P412" i="5" s="1"/>
  <c r="L412" i="5" a="1"/>
  <c r="L412" i="5" s="1"/>
  <c r="H412" i="5" a="1"/>
  <c r="H412" i="5" s="1"/>
  <c r="D412" i="5" a="1"/>
  <c r="D412" i="5" s="1"/>
  <c r="AL412" i="5" a="1"/>
  <c r="AL412" i="5" s="1"/>
  <c r="AH412" i="5" a="1"/>
  <c r="AH412" i="5" s="1"/>
  <c r="AD412" i="5" a="1"/>
  <c r="AD412" i="5" s="1"/>
  <c r="Z412" i="5" a="1"/>
  <c r="Z412" i="5" s="1"/>
  <c r="V412" i="5" a="1"/>
  <c r="V412" i="5" s="1"/>
  <c r="R412" i="5" a="1"/>
  <c r="R412" i="5" s="1"/>
  <c r="N412" i="5" a="1"/>
  <c r="N412" i="5" s="1"/>
  <c r="J412" i="5" a="1"/>
  <c r="J412" i="5" s="1"/>
  <c r="F412" i="5" a="1"/>
  <c r="F412" i="5" s="1"/>
  <c r="DK412" i="5" a="1"/>
  <c r="DK412" i="5" s="1"/>
  <c r="DG412" i="5" a="1"/>
  <c r="DG412" i="5" s="1"/>
  <c r="DC412" i="5" a="1"/>
  <c r="DC412" i="5" s="1"/>
  <c r="CK412" i="5" a="1"/>
  <c r="CK412" i="5" s="1"/>
  <c r="CG412" i="5" a="1"/>
  <c r="CG412" i="5" s="1"/>
  <c r="CC412" i="5" a="1"/>
  <c r="CC412" i="5" s="1"/>
  <c r="BQ412" i="5" a="1"/>
  <c r="BQ412" i="5" s="1"/>
  <c r="BI412" i="5" a="1"/>
  <c r="BI412" i="5" s="1"/>
  <c r="BE412" i="5" a="1"/>
  <c r="BE412" i="5" s="1"/>
  <c r="BA412" i="5" a="1"/>
  <c r="BA412" i="5" s="1"/>
  <c r="AW412" i="5" a="1"/>
  <c r="AW412" i="5" s="1"/>
  <c r="AS412" i="5" a="1"/>
  <c r="AS412" i="5" s="1"/>
  <c r="DH412" i="5" a="1"/>
  <c r="DH412" i="5" s="1"/>
  <c r="CL412" i="5" a="1"/>
  <c r="CL412" i="5" s="1"/>
  <c r="CD412" i="5" a="1"/>
  <c r="CD412" i="5" s="1"/>
  <c r="BJ412" i="5" a="1"/>
  <c r="BJ412" i="5" s="1"/>
  <c r="BB412" i="5" a="1"/>
  <c r="BB412" i="5" s="1"/>
  <c r="AT412" i="5" a="1"/>
  <c r="AT412" i="5" s="1"/>
  <c r="AI412" i="5" a="1"/>
  <c r="AI412" i="5" s="1"/>
  <c r="AA412" i="5" a="1"/>
  <c r="AA412" i="5" s="1"/>
  <c r="S412" i="5" a="1"/>
  <c r="S412" i="5" s="1"/>
  <c r="K412" i="5" a="1"/>
  <c r="K412" i="5" s="1"/>
  <c r="C412" i="5" a="1"/>
  <c r="C412" i="5" s="1"/>
  <c r="DL412" i="5" a="1"/>
  <c r="DL412" i="5" s="1"/>
  <c r="CE412" i="5" a="1"/>
  <c r="CE412" i="5" s="1"/>
  <c r="W412" i="5" a="1"/>
  <c r="W412" i="5" s="1"/>
  <c r="E412" i="5" a="1"/>
  <c r="E412" i="5" s="1"/>
  <c r="DI412" i="5" a="1"/>
  <c r="DI412" i="5" s="1"/>
  <c r="BG412" i="5" a="1"/>
  <c r="BG412" i="5" s="1"/>
  <c r="U412" i="5" a="1"/>
  <c r="U412" i="5" s="1"/>
  <c r="DD412" i="5" a="1"/>
  <c r="DD412" i="5" s="1"/>
  <c r="CA412" i="5" a="1"/>
  <c r="CA412" i="5" s="1"/>
  <c r="AO412" i="5" s="1"/>
  <c r="AG412" i="5" a="1"/>
  <c r="AG412" i="5" s="1"/>
  <c r="DA412" i="5" a="1"/>
  <c r="DA412" i="5" s="1"/>
  <c r="BC412" i="5" a="1"/>
  <c r="BC412" i="5" s="1"/>
  <c r="AE412" i="5" a="1"/>
  <c r="AE412" i="5" s="1"/>
  <c r="G412" i="5" a="1"/>
  <c r="G412" i="5" s="1"/>
  <c r="CI412" i="5" a="1"/>
  <c r="CI412" i="5" s="1"/>
  <c r="AY412" i="5" a="1"/>
  <c r="AY412" i="5" s="1"/>
  <c r="BK412" i="5" a="1"/>
  <c r="BK412" i="5" s="1"/>
  <c r="AX412" i="5" a="1"/>
  <c r="AX412" i="5" s="1"/>
  <c r="O412" i="5" a="1"/>
  <c r="O412" i="5" s="1"/>
  <c r="DE412" i="5" a="1"/>
  <c r="DE412" i="5" s="1"/>
  <c r="BF412" i="5" a="1"/>
  <c r="BF412" i="5" s="1"/>
  <c r="Q412" i="5" a="1"/>
  <c r="Q412" i="5" s="1"/>
  <c r="AK412" i="5" a="1"/>
  <c r="AK412" i="5" s="1"/>
  <c r="M412" i="5" a="1"/>
  <c r="M412" i="5" s="1"/>
  <c r="CH412" i="5" a="1"/>
  <c r="CH412" i="5" s="1"/>
  <c r="AU412" i="5" a="1"/>
  <c r="AU412" i="5" s="1"/>
  <c r="I412" i="5" a="1"/>
  <c r="I412" i="5" s="1"/>
  <c r="A413" i="5"/>
  <c r="BR412" i="5" a="1"/>
  <c r="BR412" i="5" s="1"/>
  <c r="Y412" i="5" a="1"/>
  <c r="Y412" i="5" s="1"/>
  <c r="AC412" i="5" a="1"/>
  <c r="AC412" i="5" s="1"/>
  <c r="A70" i="5"/>
  <c r="AI69" i="5" a="1"/>
  <c r="AI69" i="5" s="1"/>
  <c r="AE69" i="5" a="1"/>
  <c r="AE69" i="5" s="1"/>
  <c r="AA69" i="5" a="1"/>
  <c r="AA69" i="5" s="1"/>
  <c r="W69" i="5" a="1"/>
  <c r="W69" i="5" s="1"/>
  <c r="S69" i="5" a="1"/>
  <c r="S69" i="5" s="1"/>
  <c r="O69" i="5" a="1"/>
  <c r="O69" i="5" s="1"/>
  <c r="K69" i="5" a="1"/>
  <c r="K69" i="5" s="1"/>
  <c r="G69" i="5" a="1"/>
  <c r="G69" i="5" s="1"/>
  <c r="C69" i="5" a="1"/>
  <c r="C69" i="5" s="1"/>
  <c r="DH69" i="5" a="1"/>
  <c r="DH69" i="5" s="1"/>
  <c r="CK69" i="5" a="1"/>
  <c r="CK69" i="5" s="1"/>
  <c r="CB69" i="5" a="1"/>
  <c r="CB69" i="5" s="1"/>
  <c r="BG69" i="5" a="1"/>
  <c r="BG69" i="5" s="1"/>
  <c r="BB69" i="5" a="1"/>
  <c r="BB69" i="5" s="1"/>
  <c r="AS69" i="5" a="1"/>
  <c r="AS69" i="5" s="1"/>
  <c r="AG69" i="5" a="1"/>
  <c r="AG69" i="5" s="1"/>
  <c r="X69" i="5" a="1"/>
  <c r="X69" i="5" s="1"/>
  <c r="J69" i="5" a="1"/>
  <c r="J69" i="5" s="1"/>
  <c r="DD69" i="5" a="1"/>
  <c r="DD69" i="5" s="1"/>
  <c r="BR69" i="5" a="1"/>
  <c r="BR69" i="5" s="1"/>
  <c r="BI69" i="5" a="1"/>
  <c r="BI69" i="5" s="1"/>
  <c r="BD69" i="5" a="1"/>
  <c r="BD69" i="5" s="1"/>
  <c r="AY69" i="5" a="1"/>
  <c r="AY69" i="5" s="1"/>
  <c r="AK69" i="5" a="1"/>
  <c r="AK69" i="5" s="1"/>
  <c r="AF69" i="5" a="1"/>
  <c r="AF69" i="5" s="1"/>
  <c r="F69" i="5" a="1"/>
  <c r="F69" i="5" s="1"/>
  <c r="CD69" i="5" a="1"/>
  <c r="CD69" i="5" s="1"/>
  <c r="BQ69" i="5" a="1"/>
  <c r="BQ69" i="5" s="1"/>
  <c r="BH69" i="5" a="1"/>
  <c r="BH69" i="5" s="1"/>
  <c r="BC69" i="5" a="1"/>
  <c r="BC69" i="5" s="1"/>
  <c r="AW69" i="5" a="1"/>
  <c r="AW69" i="5" s="1"/>
  <c r="AJ69" i="5" a="1"/>
  <c r="AJ69" i="5" s="1"/>
  <c r="DL69" i="5" a="1"/>
  <c r="DL69" i="5" s="1"/>
  <c r="DG69" i="5" a="1"/>
  <c r="DG69" i="5" s="1"/>
  <c r="DB69" i="5" a="1"/>
  <c r="DB69" i="5" s="1"/>
  <c r="CI69" i="5" a="1"/>
  <c r="CI69" i="5" s="1"/>
  <c r="AD69" i="5" a="1"/>
  <c r="AD69" i="5" s="1"/>
  <c r="Y69" i="5" a="1"/>
  <c r="Y69" i="5" s="1"/>
  <c r="T69" i="5" a="1"/>
  <c r="T69" i="5" s="1"/>
  <c r="N69" i="5" a="1"/>
  <c r="N69" i="5" s="1"/>
  <c r="I69" i="5" a="1"/>
  <c r="I69" i="5" s="1"/>
  <c r="D69" i="5" a="1"/>
  <c r="D69" i="5" s="1"/>
  <c r="DK69" i="5" a="1"/>
  <c r="DK69" i="5" s="1"/>
  <c r="DF69" i="5" a="1"/>
  <c r="DF69" i="5" s="1"/>
  <c r="DA69" i="5" a="1"/>
  <c r="DA69" i="5" s="1"/>
  <c r="BK69" i="5" a="1"/>
  <c r="BK69" i="5" s="1"/>
  <c r="AH69" i="5" a="1"/>
  <c r="AH69" i="5" s="1"/>
  <c r="AC69" i="5" a="1"/>
  <c r="AC69" i="5" s="1"/>
  <c r="R69" i="5" a="1"/>
  <c r="R69" i="5" s="1"/>
  <c r="M69" i="5" a="1"/>
  <c r="M69" i="5" s="1"/>
  <c r="H69" i="5" a="1"/>
  <c r="H69" i="5" s="1"/>
  <c r="CL69" i="5" a="1"/>
  <c r="CL69" i="5" s="1"/>
  <c r="CG69" i="5" a="1"/>
  <c r="CG69" i="5" s="1"/>
  <c r="BJ69" i="5" a="1"/>
  <c r="BJ69" i="5" s="1"/>
  <c r="BE69" i="5" a="1"/>
  <c r="BE69" i="5" s="1"/>
  <c r="AZ69" i="5" a="1"/>
  <c r="AZ69" i="5" s="1"/>
  <c r="AU69" i="5" a="1"/>
  <c r="AU69" i="5" s="1"/>
  <c r="AB69" i="5" a="1"/>
  <c r="AB69" i="5" s="1"/>
  <c r="DC69" i="5" a="1"/>
  <c r="DC69" i="5" s="1"/>
  <c r="CA69" i="5" a="1"/>
  <c r="CA69" i="5" s="1"/>
  <c r="AO69" i="5" s="1"/>
  <c r="BA69" i="5" a="1"/>
  <c r="BA69" i="5" s="1"/>
  <c r="Z69" i="5" a="1"/>
  <c r="Z69" i="5" s="1"/>
  <c r="L69" i="5" a="1"/>
  <c r="L69" i="5" s="1"/>
  <c r="BL69" i="5" a="1"/>
  <c r="BL69" i="5" s="1"/>
  <c r="AX69" i="5" a="1"/>
  <c r="AX69" i="5" s="1"/>
  <c r="AL69" i="5" a="1"/>
  <c r="AL69" i="5" s="1"/>
  <c r="CJ69" i="5" a="1"/>
  <c r="CJ69" i="5" s="1"/>
  <c r="AV69" i="5" a="1"/>
  <c r="AV69" i="5" s="1"/>
  <c r="V69" i="5" a="1"/>
  <c r="V69" i="5" s="1"/>
  <c r="DJ69" i="5" a="1"/>
  <c r="DJ69" i="5" s="1"/>
  <c r="CH69" i="5" a="1"/>
  <c r="CH69" i="5" s="1"/>
  <c r="AT69" i="5" a="1"/>
  <c r="AT69" i="5" s="1"/>
  <c r="U69" i="5" a="1"/>
  <c r="U69" i="5" s="1"/>
  <c r="DI69" i="5" a="1"/>
  <c r="DI69" i="5" s="1"/>
  <c r="CF69" i="5" a="1"/>
  <c r="CF69" i="5" s="1"/>
  <c r="BF69" i="5" a="1"/>
  <c r="BF69" i="5" s="1"/>
  <c r="E69" i="5" a="1"/>
  <c r="E69" i="5" s="1"/>
  <c r="CE69" i="5" a="1"/>
  <c r="CE69" i="5" s="1"/>
  <c r="Q69" i="5" a="1"/>
  <c r="Q69" i="5" s="1"/>
  <c r="DE69" i="5" a="1"/>
  <c r="DE69" i="5" s="1"/>
  <c r="CC69" i="5" a="1"/>
  <c r="CC69" i="5" s="1"/>
  <c r="P69" i="5" a="1"/>
  <c r="P69" i="5" s="1"/>
  <c r="AL70" i="5" l="1" a="1"/>
  <c r="AL70" i="5" s="1"/>
  <c r="AH70" i="5" a="1"/>
  <c r="AH70" i="5" s="1"/>
  <c r="AD70" i="5" a="1"/>
  <c r="AD70" i="5" s="1"/>
  <c r="Z70" i="5" a="1"/>
  <c r="Z70" i="5" s="1"/>
  <c r="V70" i="5" a="1"/>
  <c r="V70" i="5" s="1"/>
  <c r="R70" i="5" a="1"/>
  <c r="R70" i="5" s="1"/>
  <c r="N70" i="5" a="1"/>
  <c r="N70" i="5" s="1"/>
  <c r="J70" i="5" a="1"/>
  <c r="J70" i="5" s="1"/>
  <c r="F70" i="5" a="1"/>
  <c r="F70" i="5" s="1"/>
  <c r="DJ70" i="5" a="1"/>
  <c r="DJ70" i="5" s="1"/>
  <c r="DA70" i="5" a="1"/>
  <c r="DA70" i="5" s="1"/>
  <c r="CD70" i="5" a="1"/>
  <c r="CD70" i="5" s="1"/>
  <c r="BQ70" i="5" a="1"/>
  <c r="BQ70" i="5" s="1"/>
  <c r="BD70" i="5" a="1"/>
  <c r="BD70" i="5" s="1"/>
  <c r="AU70" i="5" a="1"/>
  <c r="AU70" i="5" s="1"/>
  <c r="Y70" i="5" a="1"/>
  <c r="Y70" i="5" s="1"/>
  <c r="P70" i="5" a="1"/>
  <c r="P70" i="5" s="1"/>
  <c r="G70" i="5" a="1"/>
  <c r="G70" i="5" s="1"/>
  <c r="A71" i="5"/>
  <c r="DG70" i="5" a="1"/>
  <c r="DG70" i="5" s="1"/>
  <c r="DB70" i="5" a="1"/>
  <c r="DB70" i="5" s="1"/>
  <c r="CI70" i="5" a="1"/>
  <c r="CI70" i="5" s="1"/>
  <c r="CC70" i="5" a="1"/>
  <c r="CC70" i="5" s="1"/>
  <c r="BL70" i="5" a="1"/>
  <c r="BL70" i="5" s="1"/>
  <c r="BG70" i="5" a="1"/>
  <c r="BG70" i="5" s="1"/>
  <c r="BB70" i="5" a="1"/>
  <c r="BB70" i="5" s="1"/>
  <c r="I70" i="5" a="1"/>
  <c r="I70" i="5" s="1"/>
  <c r="D70" i="5" a="1"/>
  <c r="D70" i="5" s="1"/>
  <c r="DK70" i="5" a="1"/>
  <c r="DK70" i="5" s="1"/>
  <c r="DF70" i="5" a="1"/>
  <c r="DF70" i="5" s="1"/>
  <c r="CG70" i="5" a="1"/>
  <c r="CG70" i="5" s="1"/>
  <c r="CB70" i="5" a="1"/>
  <c r="CB70" i="5" s="1"/>
  <c r="BK70" i="5" a="1"/>
  <c r="BK70" i="5" s="1"/>
  <c r="BF70" i="5" a="1"/>
  <c r="BF70" i="5" s="1"/>
  <c r="M70" i="5" a="1"/>
  <c r="M70" i="5" s="1"/>
  <c r="H70" i="5" a="1"/>
  <c r="H70" i="5" s="1"/>
  <c r="C70" i="5" a="1"/>
  <c r="C70" i="5" s="1"/>
  <c r="DE70" i="5" a="1"/>
  <c r="DE70" i="5" s="1"/>
  <c r="CL70" i="5" a="1"/>
  <c r="CL70" i="5" s="1"/>
  <c r="BE70" i="5" a="1"/>
  <c r="BE70" i="5" s="1"/>
  <c r="AZ70" i="5" a="1"/>
  <c r="AZ70" i="5" s="1"/>
  <c r="AG70" i="5" a="1"/>
  <c r="AG70" i="5" s="1"/>
  <c r="AB70" i="5" a="1"/>
  <c r="AB70" i="5" s="1"/>
  <c r="W70" i="5" a="1"/>
  <c r="W70" i="5" s="1"/>
  <c r="DI70" i="5" a="1"/>
  <c r="DI70" i="5" s="1"/>
  <c r="DD70" i="5" a="1"/>
  <c r="DD70" i="5" s="1"/>
  <c r="BI70" i="5" a="1"/>
  <c r="BI70" i="5" s="1"/>
  <c r="AS70" i="5" a="1"/>
  <c r="AS70" i="5" s="1"/>
  <c r="AK70" i="5" a="1"/>
  <c r="AK70" i="5" s="1"/>
  <c r="AF70" i="5" a="1"/>
  <c r="AF70" i="5" s="1"/>
  <c r="AA70" i="5" a="1"/>
  <c r="AA70" i="5" s="1"/>
  <c r="K70" i="5" a="1"/>
  <c r="K70" i="5" s="1"/>
  <c r="DC70" i="5" a="1"/>
  <c r="DC70" i="5" s="1"/>
  <c r="CJ70" i="5" a="1"/>
  <c r="CJ70" i="5" s="1"/>
  <c r="CE70" i="5" a="1"/>
  <c r="CE70" i="5" s="1"/>
  <c r="BR70" i="5" a="1"/>
  <c r="BR70" i="5" s="1"/>
  <c r="BH70" i="5" a="1"/>
  <c r="BH70" i="5" s="1"/>
  <c r="BC70" i="5" a="1"/>
  <c r="BC70" i="5" s="1"/>
  <c r="AX70" i="5" a="1"/>
  <c r="AX70" i="5" s="1"/>
  <c r="U70" i="5" a="1"/>
  <c r="U70" i="5" s="1"/>
  <c r="E70" i="5" a="1"/>
  <c r="E70" i="5" s="1"/>
  <c r="CH70" i="5" a="1"/>
  <c r="CH70" i="5" s="1"/>
  <c r="AT70" i="5" a="1"/>
  <c r="AT70" i="5" s="1"/>
  <c r="AI70" i="5" a="1"/>
  <c r="AI70" i="5" s="1"/>
  <c r="T70" i="5" a="1"/>
  <c r="T70" i="5" s="1"/>
  <c r="DH70" i="5" a="1"/>
  <c r="DH70" i="5" s="1"/>
  <c r="CF70" i="5" a="1"/>
  <c r="CF70" i="5" s="1"/>
  <c r="S70" i="5" a="1"/>
  <c r="S70" i="5" s="1"/>
  <c r="AE70" i="5" a="1"/>
  <c r="AE70" i="5" s="1"/>
  <c r="Q70" i="5" a="1"/>
  <c r="Q70" i="5" s="1"/>
  <c r="AC70" i="5" a="1"/>
  <c r="AC70" i="5" s="1"/>
  <c r="O70" i="5" a="1"/>
  <c r="O70" i="5" s="1"/>
  <c r="CA70" i="5" a="1"/>
  <c r="CA70" i="5" s="1"/>
  <c r="AO70" i="5" s="1"/>
  <c r="BA70" i="5" a="1"/>
  <c r="BA70" i="5" s="1"/>
  <c r="AY70" i="5" a="1"/>
  <c r="AY70" i="5" s="1"/>
  <c r="L70" i="5" a="1"/>
  <c r="L70" i="5" s="1"/>
  <c r="CK70" i="5" a="1"/>
  <c r="CK70" i="5" s="1"/>
  <c r="AW70" i="5" a="1"/>
  <c r="AW70" i="5" s="1"/>
  <c r="X70" i="5" a="1"/>
  <c r="X70" i="5" s="1"/>
  <c r="DL70" i="5" a="1"/>
  <c r="DL70" i="5" s="1"/>
  <c r="BJ70" i="5" a="1"/>
  <c r="BJ70" i="5" s="1"/>
  <c r="AV70" i="5" a="1"/>
  <c r="AV70" i="5" s="1"/>
  <c r="AJ70" i="5" a="1"/>
  <c r="AJ70" i="5" s="1"/>
  <c r="DI413" i="5" a="1"/>
  <c r="DI413" i="5" s="1"/>
  <c r="DE413" i="5" a="1"/>
  <c r="DE413" i="5" s="1"/>
  <c r="DA413" i="5" a="1"/>
  <c r="DA413" i="5" s="1"/>
  <c r="CI413" i="5" a="1"/>
  <c r="CI413" i="5" s="1"/>
  <c r="CE413" i="5" a="1"/>
  <c r="CE413" i="5" s="1"/>
  <c r="CA413" i="5" a="1"/>
  <c r="CA413" i="5" s="1"/>
  <c r="AO413" i="5" s="1"/>
  <c r="BK413" i="5" a="1"/>
  <c r="BK413" i="5" s="1"/>
  <c r="BG413" i="5" a="1"/>
  <c r="BG413" i="5" s="1"/>
  <c r="BC413" i="5" a="1"/>
  <c r="BC413" i="5" s="1"/>
  <c r="AY413" i="5" a="1"/>
  <c r="AY413" i="5" s="1"/>
  <c r="AU413" i="5" a="1"/>
  <c r="AU413" i="5" s="1"/>
  <c r="A414" i="5"/>
  <c r="AI413" i="5" a="1"/>
  <c r="AI413" i="5" s="1"/>
  <c r="AE413" i="5" a="1"/>
  <c r="AE413" i="5" s="1"/>
  <c r="AA413" i="5" a="1"/>
  <c r="AA413" i="5" s="1"/>
  <c r="W413" i="5" a="1"/>
  <c r="W413" i="5" s="1"/>
  <c r="S413" i="5" a="1"/>
  <c r="S413" i="5" s="1"/>
  <c r="O413" i="5" a="1"/>
  <c r="O413" i="5" s="1"/>
  <c r="K413" i="5" a="1"/>
  <c r="K413" i="5" s="1"/>
  <c r="G413" i="5" a="1"/>
  <c r="G413" i="5" s="1"/>
  <c r="C413" i="5" a="1"/>
  <c r="C413" i="5" s="1"/>
  <c r="AK413" i="5" a="1"/>
  <c r="AK413" i="5" s="1"/>
  <c r="AG413" i="5" a="1"/>
  <c r="AG413" i="5" s="1"/>
  <c r="AC413" i="5" a="1"/>
  <c r="AC413" i="5" s="1"/>
  <c r="Y413" i="5" a="1"/>
  <c r="Y413" i="5" s="1"/>
  <c r="U413" i="5" a="1"/>
  <c r="U413" i="5" s="1"/>
  <c r="Q413" i="5" a="1"/>
  <c r="Q413" i="5" s="1"/>
  <c r="M413" i="5" a="1"/>
  <c r="M413" i="5" s="1"/>
  <c r="I413" i="5" a="1"/>
  <c r="I413" i="5" s="1"/>
  <c r="E413" i="5" a="1"/>
  <c r="E413" i="5" s="1"/>
  <c r="DJ413" i="5" a="1"/>
  <c r="DJ413" i="5" s="1"/>
  <c r="DF413" i="5" a="1"/>
  <c r="DF413" i="5" s="1"/>
  <c r="DB413" i="5" a="1"/>
  <c r="DB413" i="5" s="1"/>
  <c r="CJ413" i="5" a="1"/>
  <c r="CJ413" i="5" s="1"/>
  <c r="CF413" i="5" a="1"/>
  <c r="CF413" i="5" s="1"/>
  <c r="CB413" i="5" a="1"/>
  <c r="CB413" i="5" s="1"/>
  <c r="BL413" i="5" a="1"/>
  <c r="BL413" i="5" s="1"/>
  <c r="BH413" i="5" a="1"/>
  <c r="BH413" i="5" s="1"/>
  <c r="BD413" i="5" a="1"/>
  <c r="BD413" i="5" s="1"/>
  <c r="AZ413" i="5" a="1"/>
  <c r="AZ413" i="5" s="1"/>
  <c r="AV413" i="5" a="1"/>
  <c r="AV413" i="5" s="1"/>
  <c r="CK413" i="5" a="1"/>
  <c r="CK413" i="5" s="1"/>
  <c r="BF413" i="5" a="1"/>
  <c r="BF413" i="5" s="1"/>
  <c r="AL413" i="5" a="1"/>
  <c r="AL413" i="5" s="1"/>
  <c r="AB413" i="5" a="1"/>
  <c r="AB413" i="5" s="1"/>
  <c r="J413" i="5" a="1"/>
  <c r="J413" i="5" s="1"/>
  <c r="CH413" i="5" a="1"/>
  <c r="CH413" i="5" s="1"/>
  <c r="BE413" i="5" a="1"/>
  <c r="BE413" i="5" s="1"/>
  <c r="AT413" i="5" a="1"/>
  <c r="AT413" i="5" s="1"/>
  <c r="Z413" i="5" a="1"/>
  <c r="Z413" i="5" s="1"/>
  <c r="H413" i="5" a="1"/>
  <c r="H413" i="5" s="1"/>
  <c r="DC413" i="5" a="1"/>
  <c r="DC413" i="5" s="1"/>
  <c r="CC413" i="5" a="1"/>
  <c r="CC413" i="5" s="1"/>
  <c r="BB413" i="5" a="1"/>
  <c r="BB413" i="5" s="1"/>
  <c r="AD413" i="5" a="1"/>
  <c r="AD413" i="5" s="1"/>
  <c r="P413" i="5" a="1"/>
  <c r="P413" i="5" s="1"/>
  <c r="D413" i="5" a="1"/>
  <c r="D413" i="5" s="1"/>
  <c r="DL413" i="5" a="1"/>
  <c r="DL413" i="5" s="1"/>
  <c r="CL413" i="5" a="1"/>
  <c r="CL413" i="5" s="1"/>
  <c r="BR413" i="5" a="1"/>
  <c r="BR413" i="5" s="1"/>
  <c r="DK413" i="5" a="1"/>
  <c r="DK413" i="5" s="1"/>
  <c r="BJ413" i="5" a="1"/>
  <c r="BJ413" i="5" s="1"/>
  <c r="AJ413" i="5" a="1"/>
  <c r="AJ413" i="5" s="1"/>
  <c r="X413" i="5" a="1"/>
  <c r="X413" i="5" s="1"/>
  <c r="L413" i="5" a="1"/>
  <c r="L413" i="5" s="1"/>
  <c r="DH413" i="5" a="1"/>
  <c r="DH413" i="5" s="1"/>
  <c r="AX413" i="5" a="1"/>
  <c r="AX413" i="5" s="1"/>
  <c r="AH413" i="5" a="1"/>
  <c r="AH413" i="5" s="1"/>
  <c r="AS413" i="5" a="1"/>
  <c r="AS413" i="5" s="1"/>
  <c r="V413" i="5" a="1"/>
  <c r="V413" i="5" s="1"/>
  <c r="BQ413" i="5" a="1"/>
  <c r="BQ413" i="5" s="1"/>
  <c r="T413" i="5" a="1"/>
  <c r="T413" i="5" s="1"/>
  <c r="DG413" i="5" a="1"/>
  <c r="DG413" i="5" s="1"/>
  <c r="BI413" i="5" a="1"/>
  <c r="BI413" i="5" s="1"/>
  <c r="R413" i="5" a="1"/>
  <c r="R413" i="5" s="1"/>
  <c r="DD413" i="5" a="1"/>
  <c r="DD413" i="5" s="1"/>
  <c r="N413" i="5" a="1"/>
  <c r="N413" i="5" s="1"/>
  <c r="BA413" i="5" a="1"/>
  <c r="BA413" i="5" s="1"/>
  <c r="AF413" i="5" a="1"/>
  <c r="AF413" i="5" s="1"/>
  <c r="CD413" i="5" a="1"/>
  <c r="CD413" i="5" s="1"/>
  <c r="F413" i="5" a="1"/>
  <c r="F413" i="5" s="1"/>
  <c r="CG413" i="5" a="1"/>
  <c r="CG413" i="5" s="1"/>
  <c r="AW413" i="5" a="1"/>
  <c r="AW413" i="5" s="1"/>
  <c r="DK248" i="5" a="1"/>
  <c r="DK248" i="5" s="1"/>
  <c r="DG248" i="5" a="1"/>
  <c r="DG248" i="5" s="1"/>
  <c r="DC248" i="5" a="1"/>
  <c r="DC248" i="5" s="1"/>
  <c r="CK248" i="5" a="1"/>
  <c r="CK248" i="5" s="1"/>
  <c r="CG248" i="5" a="1"/>
  <c r="CG248" i="5" s="1"/>
  <c r="CC248" i="5" a="1"/>
  <c r="CC248" i="5" s="1"/>
  <c r="BQ248" i="5" a="1"/>
  <c r="BQ248" i="5" s="1"/>
  <c r="BI248" i="5" a="1"/>
  <c r="BI248" i="5" s="1"/>
  <c r="BE248" i="5" a="1"/>
  <c r="BE248" i="5" s="1"/>
  <c r="BA248" i="5" a="1"/>
  <c r="BA248" i="5" s="1"/>
  <c r="AW248" i="5" a="1"/>
  <c r="AW248" i="5" s="1"/>
  <c r="AS248" i="5" a="1"/>
  <c r="AS248" i="5" s="1"/>
  <c r="AK248" i="5" a="1"/>
  <c r="AK248" i="5" s="1"/>
  <c r="AG248" i="5" a="1"/>
  <c r="AG248" i="5" s="1"/>
  <c r="AC248" i="5" a="1"/>
  <c r="AC248" i="5" s="1"/>
  <c r="Y248" i="5" a="1"/>
  <c r="Y248" i="5" s="1"/>
  <c r="U248" i="5" a="1"/>
  <c r="U248" i="5" s="1"/>
  <c r="Q248" i="5" a="1"/>
  <c r="Q248" i="5" s="1"/>
  <c r="M248" i="5" a="1"/>
  <c r="M248" i="5" s="1"/>
  <c r="I248" i="5" a="1"/>
  <c r="I248" i="5" s="1"/>
  <c r="E248" i="5" a="1"/>
  <c r="E248" i="5" s="1"/>
  <c r="A249" i="5"/>
  <c r="AI248" i="5" a="1"/>
  <c r="AI248" i="5" s="1"/>
  <c r="AE248" i="5" a="1"/>
  <c r="AE248" i="5" s="1"/>
  <c r="AA248" i="5" a="1"/>
  <c r="AA248" i="5" s="1"/>
  <c r="W248" i="5" a="1"/>
  <c r="W248" i="5" s="1"/>
  <c r="S248" i="5" a="1"/>
  <c r="S248" i="5" s="1"/>
  <c r="O248" i="5" a="1"/>
  <c r="O248" i="5" s="1"/>
  <c r="K248" i="5" a="1"/>
  <c r="K248" i="5" s="1"/>
  <c r="G248" i="5" a="1"/>
  <c r="G248" i="5" s="1"/>
  <c r="C248" i="5" a="1"/>
  <c r="C248" i="5" s="1"/>
  <c r="DA248" i="5" a="1"/>
  <c r="DA248" i="5" s="1"/>
  <c r="CF248" i="5" a="1"/>
  <c r="CF248" i="5" s="1"/>
  <c r="BR248" i="5" a="1"/>
  <c r="BR248" i="5" s="1"/>
  <c r="AU248" i="5" a="1"/>
  <c r="AU248" i="5" s="1"/>
  <c r="AL248" i="5" a="1"/>
  <c r="AL248" i="5" s="1"/>
  <c r="L248" i="5" a="1"/>
  <c r="L248" i="5" s="1"/>
  <c r="F248" i="5" a="1"/>
  <c r="F248" i="5" s="1"/>
  <c r="DF248" i="5" a="1"/>
  <c r="DF248" i="5" s="1"/>
  <c r="CL248" i="5" a="1"/>
  <c r="CL248" i="5" s="1"/>
  <c r="BG248" i="5" a="1"/>
  <c r="BG248" i="5" s="1"/>
  <c r="AZ248" i="5" a="1"/>
  <c r="AZ248" i="5" s="1"/>
  <c r="AT248" i="5" a="1"/>
  <c r="AT248" i="5" s="1"/>
  <c r="X248" i="5" a="1"/>
  <c r="X248" i="5" s="1"/>
  <c r="R248" i="5" a="1"/>
  <c r="R248" i="5" s="1"/>
  <c r="DL248" i="5" a="1"/>
  <c r="DL248" i="5" s="1"/>
  <c r="CE248" i="5" a="1"/>
  <c r="CE248" i="5" s="1"/>
  <c r="BL248" i="5" a="1"/>
  <c r="BL248" i="5" s="1"/>
  <c r="BF248" i="5" a="1"/>
  <c r="BF248" i="5" s="1"/>
  <c r="AJ248" i="5" a="1"/>
  <c r="AJ248" i="5" s="1"/>
  <c r="AD248" i="5" a="1"/>
  <c r="AD248" i="5" s="1"/>
  <c r="D248" i="5" a="1"/>
  <c r="D248" i="5" s="1"/>
  <c r="CI248" i="5" a="1"/>
  <c r="CI248" i="5" s="1"/>
  <c r="CB248" i="5" a="1"/>
  <c r="CB248" i="5" s="1"/>
  <c r="BJ248" i="5" a="1"/>
  <c r="BJ248" i="5" s="1"/>
  <c r="AH248" i="5" a="1"/>
  <c r="AH248" i="5" s="1"/>
  <c r="H248" i="5" a="1"/>
  <c r="H248" i="5" s="1"/>
  <c r="DI248" i="5" a="1"/>
  <c r="DI248" i="5" s="1"/>
  <c r="DB248" i="5" a="1"/>
  <c r="DB248" i="5" s="1"/>
  <c r="CH248" i="5" a="1"/>
  <c r="CH248" i="5" s="1"/>
  <c r="BC248" i="5" a="1"/>
  <c r="BC248" i="5" s="1"/>
  <c r="AV248" i="5" a="1"/>
  <c r="AV248" i="5" s="1"/>
  <c r="T248" i="5" a="1"/>
  <c r="T248" i="5" s="1"/>
  <c r="N248" i="5" a="1"/>
  <c r="N248" i="5" s="1"/>
  <c r="DD248" i="5" a="1"/>
  <c r="DD248" i="5" s="1"/>
  <c r="BK248" i="5" a="1"/>
  <c r="BK248" i="5" s="1"/>
  <c r="AB248" i="5" a="1"/>
  <c r="AB248" i="5" s="1"/>
  <c r="J248" i="5" a="1"/>
  <c r="J248" i="5" s="1"/>
  <c r="CJ248" i="5" a="1"/>
  <c r="CJ248" i="5" s="1"/>
  <c r="BH248" i="5" a="1"/>
  <c r="BH248" i="5" s="1"/>
  <c r="Z248" i="5" a="1"/>
  <c r="Z248" i="5" s="1"/>
  <c r="BD248" i="5" a="1"/>
  <c r="BD248" i="5" s="1"/>
  <c r="V248" i="5" a="1"/>
  <c r="V248" i="5" s="1"/>
  <c r="DJ248" i="5" a="1"/>
  <c r="DJ248" i="5" s="1"/>
  <c r="CD248" i="5" a="1"/>
  <c r="CD248" i="5" s="1"/>
  <c r="BB248" i="5" a="1"/>
  <c r="BB248" i="5" s="1"/>
  <c r="DH248" i="5" a="1"/>
  <c r="DH248" i="5" s="1"/>
  <c r="AY248" i="5" a="1"/>
  <c r="AY248" i="5" s="1"/>
  <c r="P248" i="5" a="1"/>
  <c r="P248" i="5" s="1"/>
  <c r="DE248" i="5" a="1"/>
  <c r="DE248" i="5" s="1"/>
  <c r="AF248" i="5" a="1"/>
  <c r="AF248" i="5" s="1"/>
  <c r="CA248" i="5" a="1"/>
  <c r="CA248" i="5" s="1"/>
  <c r="AO248" i="5" s="1"/>
  <c r="AX248" i="5" a="1"/>
  <c r="AX248" i="5" s="1"/>
  <c r="AK485" i="5" a="1"/>
  <c r="AK485" i="5" s="1"/>
  <c r="AG485" i="5" a="1"/>
  <c r="AG485" i="5" s="1"/>
  <c r="AC485" i="5" a="1"/>
  <c r="AC485" i="5" s="1"/>
  <c r="Y485" i="5" a="1"/>
  <c r="Y485" i="5" s="1"/>
  <c r="U485" i="5" a="1"/>
  <c r="U485" i="5" s="1"/>
  <c r="Q485" i="5" a="1"/>
  <c r="Q485" i="5" s="1"/>
  <c r="M485" i="5" a="1"/>
  <c r="M485" i="5" s="1"/>
  <c r="I485" i="5" a="1"/>
  <c r="I485" i="5" s="1"/>
  <c r="E485" i="5" a="1"/>
  <c r="E485" i="5" s="1"/>
  <c r="DJ485" i="5" a="1"/>
  <c r="DJ485" i="5" s="1"/>
  <c r="DF485" i="5" a="1"/>
  <c r="DF485" i="5" s="1"/>
  <c r="DB485" i="5" a="1"/>
  <c r="DB485" i="5" s="1"/>
  <c r="CJ485" i="5" a="1"/>
  <c r="CJ485" i="5" s="1"/>
  <c r="CF485" i="5" a="1"/>
  <c r="CF485" i="5" s="1"/>
  <c r="CB485" i="5" a="1"/>
  <c r="CB485" i="5" s="1"/>
  <c r="BL485" i="5" a="1"/>
  <c r="BL485" i="5" s="1"/>
  <c r="BH485" i="5" a="1"/>
  <c r="BH485" i="5" s="1"/>
  <c r="BD485" i="5" a="1"/>
  <c r="BD485" i="5" s="1"/>
  <c r="AZ485" i="5" a="1"/>
  <c r="AZ485" i="5" s="1"/>
  <c r="AV485" i="5" a="1"/>
  <c r="AV485" i="5" s="1"/>
  <c r="AJ485" i="5" a="1"/>
  <c r="AJ485" i="5" s="1"/>
  <c r="AF485" i="5" a="1"/>
  <c r="AF485" i="5" s="1"/>
  <c r="AB485" i="5" a="1"/>
  <c r="AB485" i="5" s="1"/>
  <c r="X485" i="5" a="1"/>
  <c r="X485" i="5" s="1"/>
  <c r="T485" i="5" a="1"/>
  <c r="T485" i="5" s="1"/>
  <c r="P485" i="5" a="1"/>
  <c r="P485" i="5" s="1"/>
  <c r="L485" i="5" a="1"/>
  <c r="L485" i="5" s="1"/>
  <c r="H485" i="5" a="1"/>
  <c r="H485" i="5" s="1"/>
  <c r="D485" i="5" a="1"/>
  <c r="D485" i="5" s="1"/>
  <c r="DI485" i="5" a="1"/>
  <c r="DI485" i="5" s="1"/>
  <c r="DE485" i="5" a="1"/>
  <c r="DE485" i="5" s="1"/>
  <c r="DA485" i="5" a="1"/>
  <c r="DA485" i="5" s="1"/>
  <c r="CI485" i="5" a="1"/>
  <c r="CI485" i="5" s="1"/>
  <c r="CE485" i="5" a="1"/>
  <c r="CE485" i="5" s="1"/>
  <c r="CA485" i="5" a="1"/>
  <c r="CA485" i="5" s="1"/>
  <c r="AO485" i="5" s="1"/>
  <c r="BK485" i="5" a="1"/>
  <c r="BK485" i="5" s="1"/>
  <c r="BG485" i="5" a="1"/>
  <c r="BG485" i="5" s="1"/>
  <c r="BC485" i="5" a="1"/>
  <c r="BC485" i="5" s="1"/>
  <c r="AY485" i="5" a="1"/>
  <c r="AY485" i="5" s="1"/>
  <c r="AU485" i="5" a="1"/>
  <c r="AU485" i="5" s="1"/>
  <c r="A486" i="5"/>
  <c r="AI485" i="5" a="1"/>
  <c r="AI485" i="5" s="1"/>
  <c r="AE485" i="5" a="1"/>
  <c r="AE485" i="5" s="1"/>
  <c r="AA485" i="5" a="1"/>
  <c r="AA485" i="5" s="1"/>
  <c r="W485" i="5" a="1"/>
  <c r="W485" i="5" s="1"/>
  <c r="S485" i="5" a="1"/>
  <c r="S485" i="5" s="1"/>
  <c r="O485" i="5" a="1"/>
  <c r="O485" i="5" s="1"/>
  <c r="K485" i="5" a="1"/>
  <c r="K485" i="5" s="1"/>
  <c r="G485" i="5" a="1"/>
  <c r="G485" i="5" s="1"/>
  <c r="C485" i="5" a="1"/>
  <c r="C485" i="5" s="1"/>
  <c r="DL485" i="5" a="1"/>
  <c r="DL485" i="5" s="1"/>
  <c r="DH485" i="5" a="1"/>
  <c r="DH485" i="5" s="1"/>
  <c r="DD485" i="5" a="1"/>
  <c r="DD485" i="5" s="1"/>
  <c r="CL485" i="5" a="1"/>
  <c r="CL485" i="5" s="1"/>
  <c r="CH485" i="5" a="1"/>
  <c r="CH485" i="5" s="1"/>
  <c r="CD485" i="5" a="1"/>
  <c r="CD485" i="5" s="1"/>
  <c r="BR485" i="5" a="1"/>
  <c r="BR485" i="5" s="1"/>
  <c r="BJ485" i="5" a="1"/>
  <c r="BJ485" i="5" s="1"/>
  <c r="BF485" i="5" a="1"/>
  <c r="BF485" i="5" s="1"/>
  <c r="BB485" i="5" a="1"/>
  <c r="BB485" i="5" s="1"/>
  <c r="AX485" i="5" a="1"/>
  <c r="AX485" i="5" s="1"/>
  <c r="AT485" i="5" a="1"/>
  <c r="AT485" i="5" s="1"/>
  <c r="AL485" i="5" a="1"/>
  <c r="AL485" i="5" s="1"/>
  <c r="AH485" i="5" a="1"/>
  <c r="AH485" i="5" s="1"/>
  <c r="AD485" i="5" a="1"/>
  <c r="AD485" i="5" s="1"/>
  <c r="Z485" i="5" a="1"/>
  <c r="Z485" i="5" s="1"/>
  <c r="V485" i="5" a="1"/>
  <c r="V485" i="5" s="1"/>
  <c r="R485" i="5" a="1"/>
  <c r="R485" i="5" s="1"/>
  <c r="N485" i="5" a="1"/>
  <c r="N485" i="5" s="1"/>
  <c r="J485" i="5" a="1"/>
  <c r="J485" i="5" s="1"/>
  <c r="F485" i="5" a="1"/>
  <c r="F485" i="5" s="1"/>
  <c r="DK485" i="5" a="1"/>
  <c r="DK485" i="5" s="1"/>
  <c r="DG485" i="5" a="1"/>
  <c r="DG485" i="5" s="1"/>
  <c r="DC485" i="5" a="1"/>
  <c r="DC485" i="5" s="1"/>
  <c r="CK485" i="5" a="1"/>
  <c r="CK485" i="5" s="1"/>
  <c r="CG485" i="5" a="1"/>
  <c r="CG485" i="5" s="1"/>
  <c r="CC485" i="5" a="1"/>
  <c r="CC485" i="5" s="1"/>
  <c r="BQ485" i="5" a="1"/>
  <c r="BQ485" i="5" s="1"/>
  <c r="BI485" i="5" a="1"/>
  <c r="BI485" i="5" s="1"/>
  <c r="BE485" i="5" a="1"/>
  <c r="BE485" i="5" s="1"/>
  <c r="BA485" i="5" a="1"/>
  <c r="BA485" i="5" s="1"/>
  <c r="AW485" i="5" a="1"/>
  <c r="AW485" i="5" s="1"/>
  <c r="AS485" i="5" a="1"/>
  <c r="AS485" i="5" s="1"/>
  <c r="AJ486" i="5" l="1" a="1"/>
  <c r="AJ486" i="5" s="1"/>
  <c r="AF486" i="5" a="1"/>
  <c r="AF486" i="5" s="1"/>
  <c r="AB486" i="5" a="1"/>
  <c r="AB486" i="5" s="1"/>
  <c r="X486" i="5" a="1"/>
  <c r="X486" i="5" s="1"/>
  <c r="T486" i="5" a="1"/>
  <c r="T486" i="5" s="1"/>
  <c r="P486" i="5" a="1"/>
  <c r="P486" i="5" s="1"/>
  <c r="L486" i="5" a="1"/>
  <c r="L486" i="5" s="1"/>
  <c r="H486" i="5" a="1"/>
  <c r="H486" i="5" s="1"/>
  <c r="D486" i="5" a="1"/>
  <c r="D486" i="5" s="1"/>
  <c r="DI486" i="5" a="1"/>
  <c r="DI486" i="5" s="1"/>
  <c r="DE486" i="5" a="1"/>
  <c r="DE486" i="5" s="1"/>
  <c r="DA486" i="5" a="1"/>
  <c r="DA486" i="5" s="1"/>
  <c r="CI486" i="5" a="1"/>
  <c r="CI486" i="5" s="1"/>
  <c r="CE486" i="5" a="1"/>
  <c r="CE486" i="5" s="1"/>
  <c r="CA486" i="5" a="1"/>
  <c r="CA486" i="5" s="1"/>
  <c r="AO486" i="5" s="1"/>
  <c r="BK486" i="5" a="1"/>
  <c r="BK486" i="5" s="1"/>
  <c r="BG486" i="5" a="1"/>
  <c r="BG486" i="5" s="1"/>
  <c r="BC486" i="5" a="1"/>
  <c r="BC486" i="5" s="1"/>
  <c r="AY486" i="5" a="1"/>
  <c r="AY486" i="5" s="1"/>
  <c r="AU486" i="5" a="1"/>
  <c r="AU486" i="5" s="1"/>
  <c r="A487" i="5"/>
  <c r="AI486" i="5" a="1"/>
  <c r="AI486" i="5" s="1"/>
  <c r="AE486" i="5" a="1"/>
  <c r="AE486" i="5" s="1"/>
  <c r="AA486" i="5" a="1"/>
  <c r="AA486" i="5" s="1"/>
  <c r="W486" i="5" a="1"/>
  <c r="W486" i="5" s="1"/>
  <c r="S486" i="5" a="1"/>
  <c r="S486" i="5" s="1"/>
  <c r="O486" i="5" a="1"/>
  <c r="O486" i="5" s="1"/>
  <c r="K486" i="5" a="1"/>
  <c r="K486" i="5" s="1"/>
  <c r="G486" i="5" a="1"/>
  <c r="G486" i="5" s="1"/>
  <c r="C486" i="5" a="1"/>
  <c r="C486" i="5" s="1"/>
  <c r="DL486" i="5" a="1"/>
  <c r="DL486" i="5" s="1"/>
  <c r="DH486" i="5" a="1"/>
  <c r="DH486" i="5" s="1"/>
  <c r="DD486" i="5" a="1"/>
  <c r="DD486" i="5" s="1"/>
  <c r="CL486" i="5" a="1"/>
  <c r="CL486" i="5" s="1"/>
  <c r="CH486" i="5" a="1"/>
  <c r="CH486" i="5" s="1"/>
  <c r="CD486" i="5" a="1"/>
  <c r="CD486" i="5" s="1"/>
  <c r="BR486" i="5" a="1"/>
  <c r="BR486" i="5" s="1"/>
  <c r="BJ486" i="5" a="1"/>
  <c r="BJ486" i="5" s="1"/>
  <c r="BF486" i="5" a="1"/>
  <c r="BF486" i="5" s="1"/>
  <c r="BB486" i="5" a="1"/>
  <c r="BB486" i="5" s="1"/>
  <c r="AX486" i="5" a="1"/>
  <c r="AX486" i="5" s="1"/>
  <c r="AT486" i="5" a="1"/>
  <c r="AT486" i="5" s="1"/>
  <c r="AL486" i="5" a="1"/>
  <c r="AL486" i="5" s="1"/>
  <c r="AH486" i="5" a="1"/>
  <c r="AH486" i="5" s="1"/>
  <c r="AD486" i="5" a="1"/>
  <c r="AD486" i="5" s="1"/>
  <c r="Z486" i="5" a="1"/>
  <c r="Z486" i="5" s="1"/>
  <c r="V486" i="5" a="1"/>
  <c r="V486" i="5" s="1"/>
  <c r="R486" i="5" a="1"/>
  <c r="R486" i="5" s="1"/>
  <c r="N486" i="5" a="1"/>
  <c r="N486" i="5" s="1"/>
  <c r="J486" i="5" a="1"/>
  <c r="J486" i="5" s="1"/>
  <c r="F486" i="5" a="1"/>
  <c r="F486" i="5" s="1"/>
  <c r="DK486" i="5" a="1"/>
  <c r="DK486" i="5" s="1"/>
  <c r="DG486" i="5" a="1"/>
  <c r="DG486" i="5" s="1"/>
  <c r="DC486" i="5" a="1"/>
  <c r="DC486" i="5" s="1"/>
  <c r="CK486" i="5" a="1"/>
  <c r="CK486" i="5" s="1"/>
  <c r="CG486" i="5" a="1"/>
  <c r="CG486" i="5" s="1"/>
  <c r="CC486" i="5" a="1"/>
  <c r="CC486" i="5" s="1"/>
  <c r="BQ486" i="5" a="1"/>
  <c r="BQ486" i="5" s="1"/>
  <c r="BI486" i="5" a="1"/>
  <c r="BI486" i="5" s="1"/>
  <c r="BE486" i="5" a="1"/>
  <c r="BE486" i="5" s="1"/>
  <c r="BA486" i="5" a="1"/>
  <c r="BA486" i="5" s="1"/>
  <c r="AW486" i="5" a="1"/>
  <c r="AW486" i="5" s="1"/>
  <c r="AS486" i="5" a="1"/>
  <c r="AS486" i="5" s="1"/>
  <c r="AK486" i="5" a="1"/>
  <c r="AK486" i="5" s="1"/>
  <c r="AG486" i="5" a="1"/>
  <c r="AG486" i="5" s="1"/>
  <c r="AC486" i="5" a="1"/>
  <c r="AC486" i="5" s="1"/>
  <c r="Y486" i="5" a="1"/>
  <c r="Y486" i="5" s="1"/>
  <c r="U486" i="5" a="1"/>
  <c r="U486" i="5" s="1"/>
  <c r="Q486" i="5" a="1"/>
  <c r="Q486" i="5" s="1"/>
  <c r="M486" i="5" a="1"/>
  <c r="M486" i="5" s="1"/>
  <c r="I486" i="5" a="1"/>
  <c r="I486" i="5" s="1"/>
  <c r="E486" i="5" a="1"/>
  <c r="E486" i="5" s="1"/>
  <c r="DJ486" i="5" a="1"/>
  <c r="DJ486" i="5" s="1"/>
  <c r="DF486" i="5" a="1"/>
  <c r="DF486" i="5" s="1"/>
  <c r="DB486" i="5" a="1"/>
  <c r="DB486" i="5" s="1"/>
  <c r="CJ486" i="5" a="1"/>
  <c r="CJ486" i="5" s="1"/>
  <c r="CF486" i="5" a="1"/>
  <c r="CF486" i="5" s="1"/>
  <c r="CB486" i="5" a="1"/>
  <c r="CB486" i="5" s="1"/>
  <c r="BL486" i="5" a="1"/>
  <c r="BL486" i="5" s="1"/>
  <c r="BH486" i="5" a="1"/>
  <c r="BH486" i="5" s="1"/>
  <c r="BD486" i="5" a="1"/>
  <c r="BD486" i="5" s="1"/>
  <c r="AZ486" i="5" a="1"/>
  <c r="AZ486" i="5" s="1"/>
  <c r="AV486" i="5" a="1"/>
  <c r="AV486" i="5" s="1"/>
  <c r="DJ249" i="5" a="1"/>
  <c r="DJ249" i="5" s="1"/>
  <c r="DF249" i="5" a="1"/>
  <c r="DF249" i="5" s="1"/>
  <c r="DB249" i="5" a="1"/>
  <c r="DB249" i="5" s="1"/>
  <c r="CJ249" i="5" a="1"/>
  <c r="CJ249" i="5" s="1"/>
  <c r="CF249" i="5" a="1"/>
  <c r="CF249" i="5" s="1"/>
  <c r="CB249" i="5" a="1"/>
  <c r="CB249" i="5" s="1"/>
  <c r="BL249" i="5" a="1"/>
  <c r="BL249" i="5" s="1"/>
  <c r="BH249" i="5" a="1"/>
  <c r="BH249" i="5" s="1"/>
  <c r="BD249" i="5" a="1"/>
  <c r="BD249" i="5" s="1"/>
  <c r="AZ249" i="5" a="1"/>
  <c r="AZ249" i="5" s="1"/>
  <c r="AV249" i="5" a="1"/>
  <c r="AV249" i="5" s="1"/>
  <c r="AJ249" i="5" a="1"/>
  <c r="AJ249" i="5" s="1"/>
  <c r="AF249" i="5" a="1"/>
  <c r="AF249" i="5" s="1"/>
  <c r="AB249" i="5" a="1"/>
  <c r="AB249" i="5" s="1"/>
  <c r="X249" i="5" a="1"/>
  <c r="X249" i="5" s="1"/>
  <c r="T249" i="5" a="1"/>
  <c r="T249" i="5" s="1"/>
  <c r="P249" i="5" a="1"/>
  <c r="P249" i="5" s="1"/>
  <c r="L249" i="5" a="1"/>
  <c r="L249" i="5" s="1"/>
  <c r="H249" i="5" a="1"/>
  <c r="H249" i="5" s="1"/>
  <c r="D249" i="5" a="1"/>
  <c r="D249" i="5" s="1"/>
  <c r="DL249" i="5" a="1"/>
  <c r="DL249" i="5" s="1"/>
  <c r="AL249" i="5" a="1"/>
  <c r="AL249" i="5" s="1"/>
  <c r="AH249" i="5" a="1"/>
  <c r="AH249" i="5" s="1"/>
  <c r="AD249" i="5" a="1"/>
  <c r="AD249" i="5" s="1"/>
  <c r="Z249" i="5" a="1"/>
  <c r="Z249" i="5" s="1"/>
  <c r="V249" i="5" a="1"/>
  <c r="V249" i="5" s="1"/>
  <c r="R249" i="5" a="1"/>
  <c r="R249" i="5" s="1"/>
  <c r="N249" i="5" a="1"/>
  <c r="N249" i="5" s="1"/>
  <c r="J249" i="5" a="1"/>
  <c r="J249" i="5" s="1"/>
  <c r="F249" i="5" a="1"/>
  <c r="F249" i="5" s="1"/>
  <c r="DK249" i="5" a="1"/>
  <c r="DK249" i="5" s="1"/>
  <c r="CD249" i="5" a="1"/>
  <c r="CD249" i="5" s="1"/>
  <c r="BK249" i="5" a="1"/>
  <c r="BK249" i="5" s="1"/>
  <c r="BE249" i="5" a="1"/>
  <c r="BE249" i="5" s="1"/>
  <c r="AI249" i="5" a="1"/>
  <c r="AI249" i="5" s="1"/>
  <c r="AC249" i="5" a="1"/>
  <c r="AC249" i="5" s="1"/>
  <c r="C249" i="5" a="1"/>
  <c r="C249" i="5" s="1"/>
  <c r="DD249" i="5" a="1"/>
  <c r="DD249" i="5" s="1"/>
  <c r="CI249" i="5" a="1"/>
  <c r="CI249" i="5" s="1"/>
  <c r="CC249" i="5" a="1"/>
  <c r="CC249" i="5" s="1"/>
  <c r="AX249" i="5" a="1"/>
  <c r="AX249" i="5" s="1"/>
  <c r="O249" i="5" a="1"/>
  <c r="O249" i="5" s="1"/>
  <c r="I249" i="5" a="1"/>
  <c r="I249" i="5" s="1"/>
  <c r="DI249" i="5" a="1"/>
  <c r="DI249" i="5" s="1"/>
  <c r="DC249" i="5" a="1"/>
  <c r="DC249" i="5" s="1"/>
  <c r="BJ249" i="5" a="1"/>
  <c r="BJ249" i="5" s="1"/>
  <c r="BC249" i="5" a="1"/>
  <c r="BC249" i="5" s="1"/>
  <c r="AW249" i="5" a="1"/>
  <c r="AW249" i="5" s="1"/>
  <c r="AA249" i="5" a="1"/>
  <c r="AA249" i="5" s="1"/>
  <c r="U249" i="5" a="1"/>
  <c r="U249" i="5" s="1"/>
  <c r="DG249" i="5" a="1"/>
  <c r="DG249" i="5" s="1"/>
  <c r="BR249" i="5" a="1"/>
  <c r="BR249" i="5" s="1"/>
  <c r="BG249" i="5" a="1"/>
  <c r="BG249" i="5" s="1"/>
  <c r="BA249" i="5" a="1"/>
  <c r="BA249" i="5" s="1"/>
  <c r="AE249" i="5" a="1"/>
  <c r="AE249" i="5" s="1"/>
  <c r="Y249" i="5" a="1"/>
  <c r="Y249" i="5" s="1"/>
  <c r="CL249" i="5" a="1"/>
  <c r="CL249" i="5" s="1"/>
  <c r="CE249" i="5" a="1"/>
  <c r="CE249" i="5" s="1"/>
  <c r="BQ249" i="5" a="1"/>
  <c r="BQ249" i="5" s="1"/>
  <c r="AT249" i="5" a="1"/>
  <c r="AT249" i="5" s="1"/>
  <c r="AK249" i="5" a="1"/>
  <c r="AK249" i="5" s="1"/>
  <c r="K249" i="5" a="1"/>
  <c r="K249" i="5" s="1"/>
  <c r="E249" i="5" a="1"/>
  <c r="E249" i="5" s="1"/>
  <c r="CK249" i="5" a="1"/>
  <c r="CK249" i="5" s="1"/>
  <c r="CH249" i="5" a="1"/>
  <c r="CH249" i="5" s="1"/>
  <c r="BF249" i="5" a="1"/>
  <c r="BF249" i="5" s="1"/>
  <c r="G249" i="5" a="1"/>
  <c r="G249" i="5" s="1"/>
  <c r="A250" i="5"/>
  <c r="CG249" i="5" a="1"/>
  <c r="CG249" i="5" s="1"/>
  <c r="W249" i="5" a="1"/>
  <c r="W249" i="5" s="1"/>
  <c r="DH249" i="5" a="1"/>
  <c r="DH249" i="5" s="1"/>
  <c r="CA249" i="5" a="1"/>
  <c r="CA249" i="5" s="1"/>
  <c r="AO249" i="5" s="1"/>
  <c r="AY249" i="5" a="1"/>
  <c r="AY249" i="5" s="1"/>
  <c r="S249" i="5" a="1"/>
  <c r="S249" i="5" s="1"/>
  <c r="DE249" i="5" a="1"/>
  <c r="DE249" i="5" s="1"/>
  <c r="AG249" i="5" a="1"/>
  <c r="AG249" i="5" s="1"/>
  <c r="Q249" i="5" a="1"/>
  <c r="Q249" i="5" s="1"/>
  <c r="AU249" i="5" a="1"/>
  <c r="AU249" i="5" s="1"/>
  <c r="DA249" i="5" a="1"/>
  <c r="DA249" i="5" s="1"/>
  <c r="BI249" i="5" a="1"/>
  <c r="BI249" i="5" s="1"/>
  <c r="BB249" i="5" a="1"/>
  <c r="BB249" i="5" s="1"/>
  <c r="M249" i="5" a="1"/>
  <c r="M249" i="5" s="1"/>
  <c r="AS249" i="5" a="1"/>
  <c r="AS249" i="5" s="1"/>
  <c r="DL414" i="5" a="1"/>
  <c r="DL414" i="5" s="1"/>
  <c r="DH414" i="5" a="1"/>
  <c r="DH414" i="5" s="1"/>
  <c r="DD414" i="5" a="1"/>
  <c r="DD414" i="5" s="1"/>
  <c r="CL414" i="5" a="1"/>
  <c r="CL414" i="5" s="1"/>
  <c r="CH414" i="5" a="1"/>
  <c r="CH414" i="5" s="1"/>
  <c r="CD414" i="5" a="1"/>
  <c r="CD414" i="5" s="1"/>
  <c r="BR414" i="5" a="1"/>
  <c r="BR414" i="5" s="1"/>
  <c r="BJ414" i="5" a="1"/>
  <c r="BJ414" i="5" s="1"/>
  <c r="BF414" i="5" a="1"/>
  <c r="BF414" i="5" s="1"/>
  <c r="BB414" i="5" a="1"/>
  <c r="BB414" i="5" s="1"/>
  <c r="AX414" i="5" a="1"/>
  <c r="AX414" i="5" s="1"/>
  <c r="AT414" i="5" a="1"/>
  <c r="AT414" i="5" s="1"/>
  <c r="AL414" i="5" a="1"/>
  <c r="AL414" i="5" s="1"/>
  <c r="AH414" i="5" a="1"/>
  <c r="AH414" i="5" s="1"/>
  <c r="AD414" i="5" a="1"/>
  <c r="AD414" i="5" s="1"/>
  <c r="Z414" i="5" a="1"/>
  <c r="Z414" i="5" s="1"/>
  <c r="V414" i="5" a="1"/>
  <c r="V414" i="5" s="1"/>
  <c r="R414" i="5" a="1"/>
  <c r="R414" i="5" s="1"/>
  <c r="N414" i="5" a="1"/>
  <c r="N414" i="5" s="1"/>
  <c r="J414" i="5" a="1"/>
  <c r="J414" i="5" s="1"/>
  <c r="F414" i="5" a="1"/>
  <c r="F414" i="5" s="1"/>
  <c r="AJ414" i="5" a="1"/>
  <c r="AJ414" i="5" s="1"/>
  <c r="AF414" i="5" a="1"/>
  <c r="AF414" i="5" s="1"/>
  <c r="AB414" i="5" a="1"/>
  <c r="AB414" i="5" s="1"/>
  <c r="X414" i="5" a="1"/>
  <c r="X414" i="5" s="1"/>
  <c r="T414" i="5" a="1"/>
  <c r="T414" i="5" s="1"/>
  <c r="P414" i="5" a="1"/>
  <c r="P414" i="5" s="1"/>
  <c r="L414" i="5" a="1"/>
  <c r="L414" i="5" s="1"/>
  <c r="H414" i="5" a="1"/>
  <c r="H414" i="5" s="1"/>
  <c r="D414" i="5" a="1"/>
  <c r="D414" i="5" s="1"/>
  <c r="DI414" i="5" a="1"/>
  <c r="DI414" i="5" s="1"/>
  <c r="DE414" i="5" a="1"/>
  <c r="DE414" i="5" s="1"/>
  <c r="DA414" i="5" a="1"/>
  <c r="DA414" i="5" s="1"/>
  <c r="CI414" i="5" a="1"/>
  <c r="CI414" i="5" s="1"/>
  <c r="CE414" i="5" a="1"/>
  <c r="CE414" i="5" s="1"/>
  <c r="CA414" i="5" a="1"/>
  <c r="CA414" i="5" s="1"/>
  <c r="AO414" i="5" s="1"/>
  <c r="BK414" i="5" a="1"/>
  <c r="BK414" i="5" s="1"/>
  <c r="BG414" i="5" a="1"/>
  <c r="BG414" i="5" s="1"/>
  <c r="BC414" i="5" a="1"/>
  <c r="BC414" i="5" s="1"/>
  <c r="AY414" i="5" a="1"/>
  <c r="AY414" i="5" s="1"/>
  <c r="AU414" i="5" a="1"/>
  <c r="AU414" i="5" s="1"/>
  <c r="DK414" i="5" a="1"/>
  <c r="DK414" i="5" s="1"/>
  <c r="DC414" i="5" a="1"/>
  <c r="DC414" i="5" s="1"/>
  <c r="CG414" i="5" a="1"/>
  <c r="CG414" i="5" s="1"/>
  <c r="BQ414" i="5" a="1"/>
  <c r="BQ414" i="5" s="1"/>
  <c r="BE414" i="5" a="1"/>
  <c r="BE414" i="5" s="1"/>
  <c r="AW414" i="5" a="1"/>
  <c r="AW414" i="5" s="1"/>
  <c r="AE414" i="5" a="1"/>
  <c r="AE414" i="5" s="1"/>
  <c r="W414" i="5" a="1"/>
  <c r="W414" i="5" s="1"/>
  <c r="O414" i="5" a="1"/>
  <c r="O414" i="5" s="1"/>
  <c r="G414" i="5" a="1"/>
  <c r="G414" i="5" s="1"/>
  <c r="A415" i="5"/>
  <c r="CF414" i="5" a="1"/>
  <c r="CF414" i="5" s="1"/>
  <c r="BA414" i="5" a="1"/>
  <c r="BA414" i="5" s="1"/>
  <c r="Y414" i="5" a="1"/>
  <c r="Y414" i="5" s="1"/>
  <c r="DJ414" i="5" a="1"/>
  <c r="DJ414" i="5" s="1"/>
  <c r="CC414" i="5" a="1"/>
  <c r="CC414" i="5" s="1"/>
  <c r="AZ414" i="5" a="1"/>
  <c r="AZ414" i="5" s="1"/>
  <c r="M414" i="5" a="1"/>
  <c r="M414" i="5" s="1"/>
  <c r="Q414" i="5" a="1"/>
  <c r="Q414" i="5" s="1"/>
  <c r="C414" i="5" a="1"/>
  <c r="C414" i="5" s="1"/>
  <c r="CJ414" i="5" a="1"/>
  <c r="CJ414" i="5" s="1"/>
  <c r="BL414" i="5" a="1"/>
  <c r="BL414" i="5" s="1"/>
  <c r="AA414" i="5" a="1"/>
  <c r="AA414" i="5" s="1"/>
  <c r="BH414" i="5" a="1"/>
  <c r="BH414" i="5" s="1"/>
  <c r="AV414" i="5" a="1"/>
  <c r="AV414" i="5" s="1"/>
  <c r="K414" i="5" a="1"/>
  <c r="K414" i="5" s="1"/>
  <c r="DF414" i="5" a="1"/>
  <c r="DF414" i="5" s="1"/>
  <c r="AI414" i="5" a="1"/>
  <c r="AI414" i="5" s="1"/>
  <c r="U414" i="5" a="1"/>
  <c r="U414" i="5" s="1"/>
  <c r="AC414" i="5" a="1"/>
  <c r="AC414" i="5" s="1"/>
  <c r="E414" i="5" a="1"/>
  <c r="E414" i="5" s="1"/>
  <c r="AS414" i="5" a="1"/>
  <c r="AS414" i="5" s="1"/>
  <c r="CB414" i="5" a="1"/>
  <c r="CB414" i="5" s="1"/>
  <c r="S414" i="5" a="1"/>
  <c r="S414" i="5" s="1"/>
  <c r="DG414" i="5" a="1"/>
  <c r="DG414" i="5" s="1"/>
  <c r="BI414" i="5" a="1"/>
  <c r="BI414" i="5" s="1"/>
  <c r="AK414" i="5" a="1"/>
  <c r="AK414" i="5" s="1"/>
  <c r="CK414" i="5" a="1"/>
  <c r="CK414" i="5" s="1"/>
  <c r="DB414" i="5" a="1"/>
  <c r="DB414" i="5" s="1"/>
  <c r="BD414" i="5" a="1"/>
  <c r="BD414" i="5" s="1"/>
  <c r="AG414" i="5" a="1"/>
  <c r="AG414" i="5" s="1"/>
  <c r="I414" i="5" a="1"/>
  <c r="I414" i="5" s="1"/>
  <c r="AK71" i="5" a="1"/>
  <c r="AK71" i="5" s="1"/>
  <c r="AG71" i="5" a="1"/>
  <c r="AG71" i="5" s="1"/>
  <c r="AC71" i="5" a="1"/>
  <c r="AC71" i="5" s="1"/>
  <c r="Y71" i="5" a="1"/>
  <c r="Y71" i="5" s="1"/>
  <c r="U71" i="5" a="1"/>
  <c r="U71" i="5" s="1"/>
  <c r="Q71" i="5" a="1"/>
  <c r="Q71" i="5" s="1"/>
  <c r="M71" i="5" a="1"/>
  <c r="M71" i="5" s="1"/>
  <c r="I71" i="5" a="1"/>
  <c r="I71" i="5" s="1"/>
  <c r="E71" i="5" a="1"/>
  <c r="E71" i="5" s="1"/>
  <c r="DL71" i="5" a="1"/>
  <c r="DL71" i="5" s="1"/>
  <c r="DC71" i="5" a="1"/>
  <c r="DC71" i="5" s="1"/>
  <c r="CJ71" i="5" a="1"/>
  <c r="CJ71" i="5" s="1"/>
  <c r="CA71" i="5" a="1"/>
  <c r="CA71" i="5" s="1"/>
  <c r="AO71" i="5" s="1"/>
  <c r="BF71" i="5" a="1"/>
  <c r="BF71" i="5" s="1"/>
  <c r="AW71" i="5" a="1"/>
  <c r="AW71" i="5" s="1"/>
  <c r="AJ71" i="5" a="1"/>
  <c r="AJ71" i="5" s="1"/>
  <c r="AA71" i="5" a="1"/>
  <c r="AA71" i="5" s="1"/>
  <c r="R71" i="5" a="1"/>
  <c r="R71" i="5" s="1"/>
  <c r="D71" i="5" a="1"/>
  <c r="D71" i="5" s="1"/>
  <c r="DK71" i="5" a="1"/>
  <c r="DK71" i="5" s="1"/>
  <c r="CB71" i="5" a="1"/>
  <c r="CB71" i="5" s="1"/>
  <c r="BK71" i="5" a="1"/>
  <c r="BK71" i="5" s="1"/>
  <c r="AZ71" i="5" a="1"/>
  <c r="AZ71" i="5" s="1"/>
  <c r="AU71" i="5" a="1"/>
  <c r="AU71" i="5" s="1"/>
  <c r="AB71" i="5" a="1"/>
  <c r="AB71" i="5" s="1"/>
  <c r="W71" i="5" a="1"/>
  <c r="W71" i="5" s="1"/>
  <c r="L71" i="5" a="1"/>
  <c r="L71" i="5" s="1"/>
  <c r="G71" i="5" a="1"/>
  <c r="G71" i="5" s="1"/>
  <c r="CF71" i="5" a="1"/>
  <c r="CF71" i="5" s="1"/>
  <c r="BD71" i="5" a="1"/>
  <c r="BD71" i="5" s="1"/>
  <c r="AY71" i="5" a="1"/>
  <c r="AY71" i="5" s="1"/>
  <c r="AT71" i="5" a="1"/>
  <c r="AT71" i="5" s="1"/>
  <c r="AF71" i="5" a="1"/>
  <c r="AF71" i="5" s="1"/>
  <c r="P71" i="5" a="1"/>
  <c r="P71" i="5" s="1"/>
  <c r="K71" i="5" a="1"/>
  <c r="K71" i="5" s="1"/>
  <c r="F71" i="5" a="1"/>
  <c r="F71" i="5" s="1"/>
  <c r="DI71" i="5" a="1"/>
  <c r="DI71" i="5" s="1"/>
  <c r="DD71" i="5" a="1"/>
  <c r="DD71" i="5" s="1"/>
  <c r="CK71" i="5" a="1"/>
  <c r="CK71" i="5" s="1"/>
  <c r="CE71" i="5" a="1"/>
  <c r="CE71" i="5" s="1"/>
  <c r="BR71" i="5" a="1"/>
  <c r="BR71" i="5" s="1"/>
  <c r="BI71" i="5" a="1"/>
  <c r="BI71" i="5" s="1"/>
  <c r="AE71" i="5" a="1"/>
  <c r="AE71" i="5" s="1"/>
  <c r="Z71" i="5" a="1"/>
  <c r="Z71" i="5" s="1"/>
  <c r="DH71" i="5" a="1"/>
  <c r="DH71" i="5" s="1"/>
  <c r="DB71" i="5" a="1"/>
  <c r="DB71" i="5" s="1"/>
  <c r="CI71" i="5" a="1"/>
  <c r="CI71" i="5" s="1"/>
  <c r="CD71" i="5" a="1"/>
  <c r="CD71" i="5" s="1"/>
  <c r="BQ71" i="5" a="1"/>
  <c r="BQ71" i="5" s="1"/>
  <c r="AI71" i="5" a="1"/>
  <c r="AI71" i="5" s="1"/>
  <c r="AD71" i="5" a="1"/>
  <c r="AD71" i="5" s="1"/>
  <c r="A72" i="5"/>
  <c r="DG71" i="5" a="1"/>
  <c r="DG71" i="5" s="1"/>
  <c r="BL71" i="5" a="1"/>
  <c r="BL71" i="5" s="1"/>
  <c r="BG71" i="5" a="1"/>
  <c r="BG71" i="5" s="1"/>
  <c r="BB71" i="5" a="1"/>
  <c r="BB71" i="5" s="1"/>
  <c r="AV71" i="5" a="1"/>
  <c r="AV71" i="5" s="1"/>
  <c r="X71" i="5" a="1"/>
  <c r="X71" i="5" s="1"/>
  <c r="S71" i="5" a="1"/>
  <c r="S71" i="5" s="1"/>
  <c r="N71" i="5" a="1"/>
  <c r="N71" i="5" s="1"/>
  <c r="H71" i="5" a="1"/>
  <c r="H71" i="5" s="1"/>
  <c r="C71" i="5" a="1"/>
  <c r="C71" i="5" s="1"/>
  <c r="DE71" i="5" a="1"/>
  <c r="DE71" i="5" s="1"/>
  <c r="CC71" i="5" a="1"/>
  <c r="CC71" i="5" s="1"/>
  <c r="BC71" i="5" a="1"/>
  <c r="BC71" i="5" s="1"/>
  <c r="BA71" i="5" a="1"/>
  <c r="BA71" i="5" s="1"/>
  <c r="DA71" i="5" a="1"/>
  <c r="DA71" i="5" s="1"/>
  <c r="AL71" i="5" a="1"/>
  <c r="AL71" i="5" s="1"/>
  <c r="J71" i="5" a="1"/>
  <c r="J71" i="5" s="1"/>
  <c r="CL71" i="5" a="1"/>
  <c r="CL71" i="5" s="1"/>
  <c r="AX71" i="5" a="1"/>
  <c r="AX71" i="5" s="1"/>
  <c r="V71" i="5" a="1"/>
  <c r="V71" i="5" s="1"/>
  <c r="BJ71" i="5" a="1"/>
  <c r="BJ71" i="5" s="1"/>
  <c r="AH71" i="5" a="1"/>
  <c r="AH71" i="5" s="1"/>
  <c r="T71" i="5" a="1"/>
  <c r="T71" i="5" s="1"/>
  <c r="DJ71" i="5" a="1"/>
  <c r="DJ71" i="5" s="1"/>
  <c r="CH71" i="5" a="1"/>
  <c r="CH71" i="5" s="1"/>
  <c r="BH71" i="5" a="1"/>
  <c r="BH71" i="5" s="1"/>
  <c r="CG71" i="5" a="1"/>
  <c r="CG71" i="5" s="1"/>
  <c r="AS71" i="5" a="1"/>
  <c r="AS71" i="5" s="1"/>
  <c r="DF71" i="5" a="1"/>
  <c r="DF71" i="5" s="1"/>
  <c r="BE71" i="5" a="1"/>
  <c r="BE71" i="5" s="1"/>
  <c r="O71" i="5" a="1"/>
  <c r="O71" i="5" s="1"/>
  <c r="AJ72" i="5" l="1" a="1"/>
  <c r="AJ72" i="5" s="1"/>
  <c r="AF72" i="5" a="1"/>
  <c r="AF72" i="5" s="1"/>
  <c r="AB72" i="5" a="1"/>
  <c r="AB72" i="5" s="1"/>
  <c r="X72" i="5" a="1"/>
  <c r="X72" i="5" s="1"/>
  <c r="T72" i="5" a="1"/>
  <c r="T72" i="5" s="1"/>
  <c r="P72" i="5" a="1"/>
  <c r="P72" i="5" s="1"/>
  <c r="L72" i="5" a="1"/>
  <c r="L72" i="5" s="1"/>
  <c r="H72" i="5" a="1"/>
  <c r="H72" i="5" s="1"/>
  <c r="D72" i="5" a="1"/>
  <c r="D72" i="5" s="1"/>
  <c r="DD72" i="5" a="1"/>
  <c r="DD72" i="5" s="1"/>
  <c r="CG72" i="5" a="1"/>
  <c r="CG72" i="5" s="1"/>
  <c r="BL72" i="5" a="1"/>
  <c r="BL72" i="5" s="1"/>
  <c r="BG72" i="5" a="1"/>
  <c r="BG72" i="5" s="1"/>
  <c r="AX72" i="5" a="1"/>
  <c r="AX72" i="5" s="1"/>
  <c r="AL72" i="5" a="1"/>
  <c r="AL72" i="5" s="1"/>
  <c r="AC72" i="5" a="1"/>
  <c r="AC72" i="5" s="1"/>
  <c r="O72" i="5" a="1"/>
  <c r="O72" i="5" s="1"/>
  <c r="F72" i="5" a="1"/>
  <c r="F72" i="5" s="1"/>
  <c r="DI72" i="5" a="1"/>
  <c r="DI72" i="5" s="1"/>
  <c r="CE72" i="5" a="1"/>
  <c r="CE72" i="5" s="1"/>
  <c r="BR72" i="5" a="1"/>
  <c r="BR72" i="5" s="1"/>
  <c r="BI72" i="5" a="1"/>
  <c r="BI72" i="5" s="1"/>
  <c r="BD72" i="5" a="1"/>
  <c r="BD72" i="5" s="1"/>
  <c r="AS72" i="5" a="1"/>
  <c r="AS72" i="5" s="1"/>
  <c r="AK72" i="5" a="1"/>
  <c r="AK72" i="5" s="1"/>
  <c r="K72" i="5" a="1"/>
  <c r="K72" i="5" s="1"/>
  <c r="A73" i="5"/>
  <c r="CI72" i="5" a="1"/>
  <c r="CI72" i="5" s="1"/>
  <c r="CD72" i="5" a="1"/>
  <c r="CD72" i="5" s="1"/>
  <c r="BQ72" i="5" a="1"/>
  <c r="BQ72" i="5" s="1"/>
  <c r="BH72" i="5" a="1"/>
  <c r="BH72" i="5" s="1"/>
  <c r="BB72" i="5" a="1"/>
  <c r="BB72" i="5" s="1"/>
  <c r="AW72" i="5" a="1"/>
  <c r="AW72" i="5" s="1"/>
  <c r="DL72" i="5" a="1"/>
  <c r="DL72" i="5" s="1"/>
  <c r="DG72" i="5" a="1"/>
  <c r="DG72" i="5" s="1"/>
  <c r="DB72" i="5" a="1"/>
  <c r="DB72" i="5" s="1"/>
  <c r="AI72" i="5" a="1"/>
  <c r="AI72" i="5" s="1"/>
  <c r="AD72" i="5" a="1"/>
  <c r="AD72" i="5" s="1"/>
  <c r="Y72" i="5" a="1"/>
  <c r="Y72" i="5" s="1"/>
  <c r="S72" i="5" a="1"/>
  <c r="S72" i="5" s="1"/>
  <c r="N72" i="5" a="1"/>
  <c r="N72" i="5" s="1"/>
  <c r="I72" i="5" a="1"/>
  <c r="I72" i="5" s="1"/>
  <c r="DK72" i="5" a="1"/>
  <c r="DK72" i="5" s="1"/>
  <c r="DF72" i="5" a="1"/>
  <c r="DF72" i="5" s="1"/>
  <c r="CB72" i="5" a="1"/>
  <c r="CB72" i="5" s="1"/>
  <c r="AU72" i="5" a="1"/>
  <c r="AU72" i="5" s="1"/>
  <c r="AH72" i="5" a="1"/>
  <c r="AH72" i="5" s="1"/>
  <c r="W72" i="5" a="1"/>
  <c r="W72" i="5" s="1"/>
  <c r="R72" i="5" a="1"/>
  <c r="R72" i="5" s="1"/>
  <c r="M72" i="5" a="1"/>
  <c r="M72" i="5" s="1"/>
  <c r="DE72" i="5" a="1"/>
  <c r="DE72" i="5" s="1"/>
  <c r="CL72" i="5" a="1"/>
  <c r="CL72" i="5" s="1"/>
  <c r="CA72" i="5" a="1"/>
  <c r="CA72" i="5" s="1"/>
  <c r="AO72" i="5" s="1"/>
  <c r="BJ72" i="5" a="1"/>
  <c r="BJ72" i="5" s="1"/>
  <c r="BE72" i="5" a="1"/>
  <c r="BE72" i="5" s="1"/>
  <c r="AZ72" i="5" a="1"/>
  <c r="AZ72" i="5" s="1"/>
  <c r="AG72" i="5" a="1"/>
  <c r="AG72" i="5" s="1"/>
  <c r="G72" i="5" a="1"/>
  <c r="G72" i="5" s="1"/>
  <c r="CJ72" i="5" a="1"/>
  <c r="CJ72" i="5" s="1"/>
  <c r="AV72" i="5" a="1"/>
  <c r="AV72" i="5" s="1"/>
  <c r="V72" i="5" a="1"/>
  <c r="V72" i="5" s="1"/>
  <c r="DJ72" i="5" a="1"/>
  <c r="DJ72" i="5" s="1"/>
  <c r="CH72" i="5" a="1"/>
  <c r="CH72" i="5" s="1"/>
  <c r="AT72" i="5" a="1"/>
  <c r="AT72" i="5" s="1"/>
  <c r="U72" i="5" a="1"/>
  <c r="U72" i="5" s="1"/>
  <c r="DH72" i="5" a="1"/>
  <c r="DH72" i="5" s="1"/>
  <c r="CF72" i="5" a="1"/>
  <c r="CF72" i="5" s="1"/>
  <c r="BF72" i="5" a="1"/>
  <c r="BF72" i="5" s="1"/>
  <c r="E72" i="5" a="1"/>
  <c r="E72" i="5" s="1"/>
  <c r="AE72" i="5" a="1"/>
  <c r="AE72" i="5" s="1"/>
  <c r="Q72" i="5" a="1"/>
  <c r="Q72" i="5" s="1"/>
  <c r="C72" i="5" a="1"/>
  <c r="C72" i="5" s="1"/>
  <c r="CC72" i="5" a="1"/>
  <c r="CC72" i="5" s="1"/>
  <c r="BC72" i="5" a="1"/>
  <c r="BC72" i="5" s="1"/>
  <c r="DC72" i="5" a="1"/>
  <c r="DC72" i="5" s="1"/>
  <c r="BA72" i="5" a="1"/>
  <c r="BA72" i="5" s="1"/>
  <c r="AA72" i="5" a="1"/>
  <c r="AA72" i="5" s="1"/>
  <c r="DA72" i="5" a="1"/>
  <c r="DA72" i="5" s="1"/>
  <c r="AY72" i="5" a="1"/>
  <c r="AY72" i="5" s="1"/>
  <c r="Z72" i="5" a="1"/>
  <c r="Z72" i="5" s="1"/>
  <c r="CK72" i="5" a="1"/>
  <c r="CK72" i="5" s="1"/>
  <c r="BK72" i="5" a="1"/>
  <c r="BK72" i="5" s="1"/>
  <c r="J72" i="5" a="1"/>
  <c r="J72" i="5" s="1"/>
  <c r="DK415" i="5" a="1"/>
  <c r="DK415" i="5" s="1"/>
  <c r="DG415" i="5" a="1"/>
  <c r="DG415" i="5" s="1"/>
  <c r="DC415" i="5" a="1"/>
  <c r="DC415" i="5" s="1"/>
  <c r="CK415" i="5" a="1"/>
  <c r="CK415" i="5" s="1"/>
  <c r="CG415" i="5" a="1"/>
  <c r="CG415" i="5" s="1"/>
  <c r="CC415" i="5" a="1"/>
  <c r="CC415" i="5" s="1"/>
  <c r="BQ415" i="5" a="1"/>
  <c r="BQ415" i="5" s="1"/>
  <c r="BI415" i="5" a="1"/>
  <c r="BI415" i="5" s="1"/>
  <c r="BE415" i="5" a="1"/>
  <c r="BE415" i="5" s="1"/>
  <c r="BA415" i="5" a="1"/>
  <c r="BA415" i="5" s="1"/>
  <c r="AW415" i="5" a="1"/>
  <c r="AW415" i="5" s="1"/>
  <c r="AS415" i="5" a="1"/>
  <c r="AS415" i="5" s="1"/>
  <c r="AK415" i="5" a="1"/>
  <c r="AK415" i="5" s="1"/>
  <c r="AG415" i="5" a="1"/>
  <c r="AG415" i="5" s="1"/>
  <c r="AC415" i="5" a="1"/>
  <c r="AC415" i="5" s="1"/>
  <c r="Y415" i="5" a="1"/>
  <c r="Y415" i="5" s="1"/>
  <c r="U415" i="5" a="1"/>
  <c r="U415" i="5" s="1"/>
  <c r="Q415" i="5" a="1"/>
  <c r="Q415" i="5" s="1"/>
  <c r="M415" i="5" a="1"/>
  <c r="M415" i="5" s="1"/>
  <c r="I415" i="5" a="1"/>
  <c r="I415" i="5" s="1"/>
  <c r="E415" i="5" a="1"/>
  <c r="E415" i="5" s="1"/>
  <c r="A416" i="5"/>
  <c r="AI415" i="5" a="1"/>
  <c r="AI415" i="5" s="1"/>
  <c r="AE415" i="5" a="1"/>
  <c r="AE415" i="5" s="1"/>
  <c r="AA415" i="5" a="1"/>
  <c r="AA415" i="5" s="1"/>
  <c r="W415" i="5" a="1"/>
  <c r="W415" i="5" s="1"/>
  <c r="S415" i="5" a="1"/>
  <c r="S415" i="5" s="1"/>
  <c r="O415" i="5" a="1"/>
  <c r="O415" i="5" s="1"/>
  <c r="K415" i="5" a="1"/>
  <c r="K415" i="5" s="1"/>
  <c r="G415" i="5" a="1"/>
  <c r="G415" i="5" s="1"/>
  <c r="C415" i="5" a="1"/>
  <c r="C415" i="5" s="1"/>
  <c r="DL415" i="5" a="1"/>
  <c r="DL415" i="5" s="1"/>
  <c r="DH415" i="5" a="1"/>
  <c r="DH415" i="5" s="1"/>
  <c r="DD415" i="5" a="1"/>
  <c r="DD415" i="5" s="1"/>
  <c r="CL415" i="5" a="1"/>
  <c r="CL415" i="5" s="1"/>
  <c r="CH415" i="5" a="1"/>
  <c r="CH415" i="5" s="1"/>
  <c r="CD415" i="5" a="1"/>
  <c r="CD415" i="5" s="1"/>
  <c r="BR415" i="5" a="1"/>
  <c r="BR415" i="5" s="1"/>
  <c r="BJ415" i="5" a="1"/>
  <c r="BJ415" i="5" s="1"/>
  <c r="BF415" i="5" a="1"/>
  <c r="BF415" i="5" s="1"/>
  <c r="BB415" i="5" a="1"/>
  <c r="BB415" i="5" s="1"/>
  <c r="AX415" i="5" a="1"/>
  <c r="AX415" i="5" s="1"/>
  <c r="AT415" i="5" a="1"/>
  <c r="AT415" i="5" s="1"/>
  <c r="CJ415" i="5" a="1"/>
  <c r="CJ415" i="5" s="1"/>
  <c r="CA415" i="5" a="1"/>
  <c r="CA415" i="5" s="1"/>
  <c r="AO415" i="5" s="1"/>
  <c r="AV415" i="5" a="1"/>
  <c r="AV415" i="5" s="1"/>
  <c r="AL415" i="5" a="1"/>
  <c r="AL415" i="5" s="1"/>
  <c r="T415" i="5" a="1"/>
  <c r="T415" i="5" s="1"/>
  <c r="DE415" i="5" a="1"/>
  <c r="DE415" i="5" s="1"/>
  <c r="BL415" i="5" a="1"/>
  <c r="BL415" i="5" s="1"/>
  <c r="AU415" i="5" a="1"/>
  <c r="AU415" i="5" s="1"/>
  <c r="AJ415" i="5" a="1"/>
  <c r="AJ415" i="5" s="1"/>
  <c r="R415" i="5" a="1"/>
  <c r="R415" i="5" s="1"/>
  <c r="H415" i="5" a="1"/>
  <c r="H415" i="5" s="1"/>
  <c r="CI415" i="5" a="1"/>
  <c r="CI415" i="5" s="1"/>
  <c r="BK415" i="5" a="1"/>
  <c r="BK415" i="5" s="1"/>
  <c r="AY415" i="5" a="1"/>
  <c r="AY415" i="5" s="1"/>
  <c r="X415" i="5" a="1"/>
  <c r="X415" i="5" s="1"/>
  <c r="DI415" i="5" a="1"/>
  <c r="DI415" i="5" s="1"/>
  <c r="CF415" i="5" a="1"/>
  <c r="CF415" i="5" s="1"/>
  <c r="L415" i="5" a="1"/>
  <c r="L415" i="5" s="1"/>
  <c r="CE415" i="5" a="1"/>
  <c r="CE415" i="5" s="1"/>
  <c r="BG415" i="5" a="1"/>
  <c r="BG415" i="5" s="1"/>
  <c r="AF415" i="5" a="1"/>
  <c r="AF415" i="5" s="1"/>
  <c r="DB415" i="5" a="1"/>
  <c r="DB415" i="5" s="1"/>
  <c r="BD415" i="5" a="1"/>
  <c r="BD415" i="5" s="1"/>
  <c r="F415" i="5" a="1"/>
  <c r="F415" i="5" s="1"/>
  <c r="DF415" i="5" a="1"/>
  <c r="DF415" i="5" s="1"/>
  <c r="BH415" i="5" a="1"/>
  <c r="BH415" i="5" s="1"/>
  <c r="AH415" i="5" a="1"/>
  <c r="AH415" i="5" s="1"/>
  <c r="J415" i="5" a="1"/>
  <c r="J415" i="5" s="1"/>
  <c r="BC415" i="5" a="1"/>
  <c r="BC415" i="5" s="1"/>
  <c r="AD415" i="5" a="1"/>
  <c r="AD415" i="5" s="1"/>
  <c r="DA415" i="5" a="1"/>
  <c r="DA415" i="5" s="1"/>
  <c r="AB415" i="5" a="1"/>
  <c r="AB415" i="5" s="1"/>
  <c r="D415" i="5" a="1"/>
  <c r="D415" i="5" s="1"/>
  <c r="AZ415" i="5" a="1"/>
  <c r="AZ415" i="5" s="1"/>
  <c r="Z415" i="5" a="1"/>
  <c r="Z415" i="5" s="1"/>
  <c r="V415" i="5" a="1"/>
  <c r="V415" i="5" s="1"/>
  <c r="CB415" i="5" a="1"/>
  <c r="CB415" i="5" s="1"/>
  <c r="P415" i="5" a="1"/>
  <c r="P415" i="5" s="1"/>
  <c r="DJ415" i="5" a="1"/>
  <c r="DJ415" i="5" s="1"/>
  <c r="N415" i="5" a="1"/>
  <c r="N415" i="5" s="1"/>
  <c r="AK250" i="5" a="1"/>
  <c r="AK250" i="5" s="1"/>
  <c r="AG250" i="5" a="1"/>
  <c r="AG250" i="5" s="1"/>
  <c r="AC250" i="5" a="1"/>
  <c r="AC250" i="5" s="1"/>
  <c r="Y250" i="5" a="1"/>
  <c r="Y250" i="5" s="1"/>
  <c r="U250" i="5" a="1"/>
  <c r="U250" i="5" s="1"/>
  <c r="Q250" i="5" a="1"/>
  <c r="Q250" i="5" s="1"/>
  <c r="M250" i="5" a="1"/>
  <c r="M250" i="5" s="1"/>
  <c r="I250" i="5" a="1"/>
  <c r="I250" i="5" s="1"/>
  <c r="E250" i="5" a="1"/>
  <c r="E250" i="5" s="1"/>
  <c r="DL250" i="5" a="1"/>
  <c r="DL250" i="5" s="1"/>
  <c r="DC250" i="5" a="1"/>
  <c r="DC250" i="5" s="1"/>
  <c r="CJ250" i="5" a="1"/>
  <c r="CJ250" i="5" s="1"/>
  <c r="CA250" i="5" a="1"/>
  <c r="CA250" i="5" s="1"/>
  <c r="AO250" i="5" s="1"/>
  <c r="BF250" i="5" a="1"/>
  <c r="BF250" i="5" s="1"/>
  <c r="AW250" i="5" a="1"/>
  <c r="AW250" i="5" s="1"/>
  <c r="AJ250" i="5" a="1"/>
  <c r="AJ250" i="5" s="1"/>
  <c r="AA250" i="5" a="1"/>
  <c r="AA250" i="5" s="1"/>
  <c r="R250" i="5" a="1"/>
  <c r="R250" i="5" s="1"/>
  <c r="D250" i="5" a="1"/>
  <c r="D250" i="5" s="1"/>
  <c r="DG250" i="5" a="1"/>
  <c r="DG250" i="5" s="1"/>
  <c r="DB250" i="5" a="1"/>
  <c r="DB250" i="5" s="1"/>
  <c r="CE250" i="5" a="1"/>
  <c r="CE250" i="5" s="1"/>
  <c r="BJ250" i="5" a="1"/>
  <c r="BJ250" i="5" s="1"/>
  <c r="BA250" i="5" a="1"/>
  <c r="BA250" i="5" s="1"/>
  <c r="AV250" i="5" a="1"/>
  <c r="AV250" i="5" s="1"/>
  <c r="AE250" i="5" a="1"/>
  <c r="AE250" i="5" s="1"/>
  <c r="V250" i="5" a="1"/>
  <c r="V250" i="5" s="1"/>
  <c r="H250" i="5" a="1"/>
  <c r="H250" i="5" s="1"/>
  <c r="DI250" i="5" a="1"/>
  <c r="DI250" i="5" s="1"/>
  <c r="CL250" i="5" a="1"/>
  <c r="CL250" i="5" s="1"/>
  <c r="CC250" i="5" a="1"/>
  <c r="CC250" i="5" s="1"/>
  <c r="BL250" i="5" a="1"/>
  <c r="BL250" i="5" s="1"/>
  <c r="BC250" i="5" a="1"/>
  <c r="BC250" i="5" s="1"/>
  <c r="AT250" i="5" a="1"/>
  <c r="AT250" i="5" s="1"/>
  <c r="AL250" i="5" a="1"/>
  <c r="AL250" i="5" s="1"/>
  <c r="X250" i="5" a="1"/>
  <c r="X250" i="5" s="1"/>
  <c r="O250" i="5" a="1"/>
  <c r="O250" i="5" s="1"/>
  <c r="F250" i="5" a="1"/>
  <c r="F250" i="5" s="1"/>
  <c r="CK250" i="5" a="1"/>
  <c r="CK250" i="5" s="1"/>
  <c r="AU250" i="5" a="1"/>
  <c r="AU250" i="5" s="1"/>
  <c r="AD250" i="5" a="1"/>
  <c r="AD250" i="5" s="1"/>
  <c r="W250" i="5" a="1"/>
  <c r="W250" i="5" s="1"/>
  <c r="A251" i="5"/>
  <c r="DE250" i="5" a="1"/>
  <c r="DE250" i="5" s="1"/>
  <c r="CI250" i="5" a="1"/>
  <c r="CI250" i="5" s="1"/>
  <c r="CB250" i="5" a="1"/>
  <c r="CB250" i="5" s="1"/>
  <c r="BI250" i="5" a="1"/>
  <c r="BI250" i="5" s="1"/>
  <c r="BB250" i="5" a="1"/>
  <c r="BB250" i="5" s="1"/>
  <c r="G250" i="5" a="1"/>
  <c r="G250" i="5" s="1"/>
  <c r="DK250" i="5" a="1"/>
  <c r="DK250" i="5" s="1"/>
  <c r="DD250" i="5" a="1"/>
  <c r="DD250" i="5" s="1"/>
  <c r="BH250" i="5" a="1"/>
  <c r="BH250" i="5" s="1"/>
  <c r="AZ250" i="5" a="1"/>
  <c r="AZ250" i="5" s="1"/>
  <c r="AI250" i="5" a="1"/>
  <c r="AI250" i="5" s="1"/>
  <c r="AB250" i="5" a="1"/>
  <c r="AB250" i="5" s="1"/>
  <c r="N250" i="5" a="1"/>
  <c r="N250" i="5" s="1"/>
  <c r="DA250" i="5" a="1"/>
  <c r="DA250" i="5" s="1"/>
  <c r="CF250" i="5" a="1"/>
  <c r="CF250" i="5" s="1"/>
  <c r="BQ250" i="5" a="1"/>
  <c r="BQ250" i="5" s="1"/>
  <c r="BE250" i="5" a="1"/>
  <c r="BE250" i="5" s="1"/>
  <c r="AX250" i="5" a="1"/>
  <c r="AX250" i="5" s="1"/>
  <c r="K250" i="5" a="1"/>
  <c r="K250" i="5" s="1"/>
  <c r="C250" i="5" a="1"/>
  <c r="C250" i="5" s="1"/>
  <c r="DH250" i="5" a="1"/>
  <c r="DH250" i="5" s="1"/>
  <c r="BD250" i="5" a="1"/>
  <c r="BD250" i="5" s="1"/>
  <c r="AF250" i="5" a="1"/>
  <c r="AF250" i="5" s="1"/>
  <c r="J250" i="5" a="1"/>
  <c r="J250" i="5" s="1"/>
  <c r="BK250" i="5" a="1"/>
  <c r="BK250" i="5" s="1"/>
  <c r="Z250" i="5" a="1"/>
  <c r="Z250" i="5" s="1"/>
  <c r="BG250" i="5" a="1"/>
  <c r="BG250" i="5" s="1"/>
  <c r="T250" i="5" a="1"/>
  <c r="T250" i="5" s="1"/>
  <c r="CG250" i="5" a="1"/>
  <c r="CG250" i="5" s="1"/>
  <c r="P250" i="5" a="1"/>
  <c r="P250" i="5" s="1"/>
  <c r="DJ250" i="5" a="1"/>
  <c r="DJ250" i="5" s="1"/>
  <c r="CD250" i="5" a="1"/>
  <c r="CD250" i="5" s="1"/>
  <c r="AY250" i="5" a="1"/>
  <c r="AY250" i="5" s="1"/>
  <c r="AH250" i="5" a="1"/>
  <c r="AH250" i="5" s="1"/>
  <c r="L250" i="5" a="1"/>
  <c r="L250" i="5" s="1"/>
  <c r="BR250" i="5" a="1"/>
  <c r="BR250" i="5" s="1"/>
  <c r="S250" i="5" a="1"/>
  <c r="S250" i="5" s="1"/>
  <c r="AS250" i="5" a="1"/>
  <c r="AS250" i="5" s="1"/>
  <c r="DF250" i="5" a="1"/>
  <c r="DF250" i="5" s="1"/>
  <c r="CH250" i="5" a="1"/>
  <c r="CH250" i="5" s="1"/>
  <c r="A488" i="5"/>
  <c r="AI487" i="5" a="1"/>
  <c r="AI487" i="5" s="1"/>
  <c r="AE487" i="5" a="1"/>
  <c r="AE487" i="5" s="1"/>
  <c r="AA487" i="5" a="1"/>
  <c r="AA487" i="5" s="1"/>
  <c r="W487" i="5" a="1"/>
  <c r="W487" i="5" s="1"/>
  <c r="S487" i="5" a="1"/>
  <c r="S487" i="5" s="1"/>
  <c r="O487" i="5" a="1"/>
  <c r="O487" i="5" s="1"/>
  <c r="K487" i="5" a="1"/>
  <c r="K487" i="5" s="1"/>
  <c r="G487" i="5" a="1"/>
  <c r="G487" i="5" s="1"/>
  <c r="C487" i="5" a="1"/>
  <c r="C487" i="5" s="1"/>
  <c r="DL487" i="5" a="1"/>
  <c r="DL487" i="5" s="1"/>
  <c r="DH487" i="5" a="1"/>
  <c r="DH487" i="5" s="1"/>
  <c r="DD487" i="5" a="1"/>
  <c r="DD487" i="5" s="1"/>
  <c r="CL487" i="5" a="1"/>
  <c r="CL487" i="5" s="1"/>
  <c r="CH487" i="5" a="1"/>
  <c r="CH487" i="5" s="1"/>
  <c r="CD487" i="5" a="1"/>
  <c r="CD487" i="5" s="1"/>
  <c r="BR487" i="5" a="1"/>
  <c r="BR487" i="5" s="1"/>
  <c r="BJ487" i="5" a="1"/>
  <c r="BJ487" i="5" s="1"/>
  <c r="BF487" i="5" a="1"/>
  <c r="BF487" i="5" s="1"/>
  <c r="BB487" i="5" a="1"/>
  <c r="BB487" i="5" s="1"/>
  <c r="AX487" i="5" a="1"/>
  <c r="AX487" i="5" s="1"/>
  <c r="AT487" i="5" a="1"/>
  <c r="AT487" i="5" s="1"/>
  <c r="AL487" i="5" a="1"/>
  <c r="AL487" i="5" s="1"/>
  <c r="AH487" i="5" a="1"/>
  <c r="AH487" i="5" s="1"/>
  <c r="AD487" i="5" a="1"/>
  <c r="AD487" i="5" s="1"/>
  <c r="Z487" i="5" a="1"/>
  <c r="Z487" i="5" s="1"/>
  <c r="V487" i="5" a="1"/>
  <c r="V487" i="5" s="1"/>
  <c r="R487" i="5" a="1"/>
  <c r="R487" i="5" s="1"/>
  <c r="N487" i="5" a="1"/>
  <c r="N487" i="5" s="1"/>
  <c r="J487" i="5" a="1"/>
  <c r="J487" i="5" s="1"/>
  <c r="F487" i="5" a="1"/>
  <c r="F487" i="5" s="1"/>
  <c r="DK487" i="5" a="1"/>
  <c r="DK487" i="5" s="1"/>
  <c r="DG487" i="5" a="1"/>
  <c r="DG487" i="5" s="1"/>
  <c r="DC487" i="5" a="1"/>
  <c r="DC487" i="5" s="1"/>
  <c r="CK487" i="5" a="1"/>
  <c r="CK487" i="5" s="1"/>
  <c r="CG487" i="5" a="1"/>
  <c r="CG487" i="5" s="1"/>
  <c r="CC487" i="5" a="1"/>
  <c r="CC487" i="5" s="1"/>
  <c r="BQ487" i="5" a="1"/>
  <c r="BQ487" i="5" s="1"/>
  <c r="BI487" i="5" a="1"/>
  <c r="BI487" i="5" s="1"/>
  <c r="BE487" i="5" a="1"/>
  <c r="BE487" i="5" s="1"/>
  <c r="BA487" i="5" a="1"/>
  <c r="BA487" i="5" s="1"/>
  <c r="AW487" i="5" a="1"/>
  <c r="AW487" i="5" s="1"/>
  <c r="AS487" i="5" a="1"/>
  <c r="AS487" i="5" s="1"/>
  <c r="AK487" i="5" a="1"/>
  <c r="AK487" i="5" s="1"/>
  <c r="AG487" i="5" a="1"/>
  <c r="AG487" i="5" s="1"/>
  <c r="AC487" i="5" a="1"/>
  <c r="AC487" i="5" s="1"/>
  <c r="Y487" i="5" a="1"/>
  <c r="Y487" i="5" s="1"/>
  <c r="U487" i="5" a="1"/>
  <c r="U487" i="5" s="1"/>
  <c r="Q487" i="5" a="1"/>
  <c r="Q487" i="5" s="1"/>
  <c r="M487" i="5" a="1"/>
  <c r="M487" i="5" s="1"/>
  <c r="I487" i="5" a="1"/>
  <c r="I487" i="5" s="1"/>
  <c r="E487" i="5" a="1"/>
  <c r="E487" i="5" s="1"/>
  <c r="DJ487" i="5" a="1"/>
  <c r="DJ487" i="5" s="1"/>
  <c r="DF487" i="5" a="1"/>
  <c r="DF487" i="5" s="1"/>
  <c r="DB487" i="5" a="1"/>
  <c r="DB487" i="5" s="1"/>
  <c r="CJ487" i="5" a="1"/>
  <c r="CJ487" i="5" s="1"/>
  <c r="CF487" i="5" a="1"/>
  <c r="CF487" i="5" s="1"/>
  <c r="CB487" i="5" a="1"/>
  <c r="CB487" i="5" s="1"/>
  <c r="BL487" i="5" a="1"/>
  <c r="BL487" i="5" s="1"/>
  <c r="BH487" i="5" a="1"/>
  <c r="BH487" i="5" s="1"/>
  <c r="BD487" i="5" a="1"/>
  <c r="BD487" i="5" s="1"/>
  <c r="AZ487" i="5" a="1"/>
  <c r="AZ487" i="5" s="1"/>
  <c r="AV487" i="5" a="1"/>
  <c r="AV487" i="5" s="1"/>
  <c r="AJ487" i="5" a="1"/>
  <c r="AJ487" i="5" s="1"/>
  <c r="AF487" i="5" a="1"/>
  <c r="AF487" i="5" s="1"/>
  <c r="AB487" i="5" a="1"/>
  <c r="AB487" i="5" s="1"/>
  <c r="X487" i="5" a="1"/>
  <c r="X487" i="5" s="1"/>
  <c r="T487" i="5" a="1"/>
  <c r="T487" i="5" s="1"/>
  <c r="P487" i="5" a="1"/>
  <c r="P487" i="5" s="1"/>
  <c r="L487" i="5" a="1"/>
  <c r="L487" i="5" s="1"/>
  <c r="H487" i="5" a="1"/>
  <c r="H487" i="5" s="1"/>
  <c r="D487" i="5" a="1"/>
  <c r="D487" i="5" s="1"/>
  <c r="DI487" i="5" a="1"/>
  <c r="DI487" i="5" s="1"/>
  <c r="DE487" i="5" a="1"/>
  <c r="DE487" i="5" s="1"/>
  <c r="DA487" i="5" a="1"/>
  <c r="DA487" i="5" s="1"/>
  <c r="CI487" i="5" a="1"/>
  <c r="CI487" i="5" s="1"/>
  <c r="CE487" i="5" a="1"/>
  <c r="CE487" i="5" s="1"/>
  <c r="CA487" i="5" a="1"/>
  <c r="CA487" i="5" s="1"/>
  <c r="AO487" i="5" s="1"/>
  <c r="BK487" i="5" a="1"/>
  <c r="BK487" i="5" s="1"/>
  <c r="BG487" i="5" a="1"/>
  <c r="BG487" i="5" s="1"/>
  <c r="BC487" i="5" a="1"/>
  <c r="BC487" i="5" s="1"/>
  <c r="AY487" i="5" a="1"/>
  <c r="AY487" i="5" s="1"/>
  <c r="AU487" i="5" a="1"/>
  <c r="AU487" i="5" s="1"/>
  <c r="AL488" i="5" l="1" a="1"/>
  <c r="AL488" i="5" s="1"/>
  <c r="AH488" i="5" a="1"/>
  <c r="AH488" i="5" s="1"/>
  <c r="AD488" i="5" a="1"/>
  <c r="AD488" i="5" s="1"/>
  <c r="Z488" i="5" a="1"/>
  <c r="Z488" i="5" s="1"/>
  <c r="V488" i="5" a="1"/>
  <c r="V488" i="5" s="1"/>
  <c r="R488" i="5" a="1"/>
  <c r="R488" i="5" s="1"/>
  <c r="N488" i="5" a="1"/>
  <c r="N488" i="5" s="1"/>
  <c r="J488" i="5" a="1"/>
  <c r="J488" i="5" s="1"/>
  <c r="F488" i="5" a="1"/>
  <c r="F488" i="5" s="1"/>
  <c r="DK488" i="5" a="1"/>
  <c r="DK488" i="5" s="1"/>
  <c r="DG488" i="5" a="1"/>
  <c r="DG488" i="5" s="1"/>
  <c r="DC488" i="5" a="1"/>
  <c r="DC488" i="5" s="1"/>
  <c r="CK488" i="5" a="1"/>
  <c r="CK488" i="5" s="1"/>
  <c r="CG488" i="5" a="1"/>
  <c r="CG488" i="5" s="1"/>
  <c r="CC488" i="5" a="1"/>
  <c r="CC488" i="5" s="1"/>
  <c r="BQ488" i="5" a="1"/>
  <c r="BQ488" i="5" s="1"/>
  <c r="BI488" i="5" a="1"/>
  <c r="BI488" i="5" s="1"/>
  <c r="BE488" i="5" a="1"/>
  <c r="BE488" i="5" s="1"/>
  <c r="BA488" i="5" a="1"/>
  <c r="BA488" i="5" s="1"/>
  <c r="AW488" i="5" a="1"/>
  <c r="AW488" i="5" s="1"/>
  <c r="AS488" i="5" a="1"/>
  <c r="AS488" i="5" s="1"/>
  <c r="AK488" i="5" a="1"/>
  <c r="AK488" i="5" s="1"/>
  <c r="AG488" i="5" a="1"/>
  <c r="AG488" i="5" s="1"/>
  <c r="AC488" i="5" a="1"/>
  <c r="AC488" i="5" s="1"/>
  <c r="Y488" i="5" a="1"/>
  <c r="Y488" i="5" s="1"/>
  <c r="U488" i="5" a="1"/>
  <c r="U488" i="5" s="1"/>
  <c r="Q488" i="5" a="1"/>
  <c r="Q488" i="5" s="1"/>
  <c r="M488" i="5" a="1"/>
  <c r="M488" i="5" s="1"/>
  <c r="I488" i="5" a="1"/>
  <c r="I488" i="5" s="1"/>
  <c r="E488" i="5" a="1"/>
  <c r="E488" i="5" s="1"/>
  <c r="DJ488" i="5" a="1"/>
  <c r="DJ488" i="5" s="1"/>
  <c r="DF488" i="5" a="1"/>
  <c r="DF488" i="5" s="1"/>
  <c r="DB488" i="5" a="1"/>
  <c r="DB488" i="5" s="1"/>
  <c r="CJ488" i="5" a="1"/>
  <c r="CJ488" i="5" s="1"/>
  <c r="CF488" i="5" a="1"/>
  <c r="CF488" i="5" s="1"/>
  <c r="CB488" i="5" a="1"/>
  <c r="CB488" i="5" s="1"/>
  <c r="BL488" i="5" a="1"/>
  <c r="BL488" i="5" s="1"/>
  <c r="BH488" i="5" a="1"/>
  <c r="BH488" i="5" s="1"/>
  <c r="BD488" i="5" a="1"/>
  <c r="BD488" i="5" s="1"/>
  <c r="AZ488" i="5" a="1"/>
  <c r="AZ488" i="5" s="1"/>
  <c r="AV488" i="5" a="1"/>
  <c r="AV488" i="5" s="1"/>
  <c r="AJ488" i="5" a="1"/>
  <c r="AJ488" i="5" s="1"/>
  <c r="AF488" i="5" a="1"/>
  <c r="AF488" i="5" s="1"/>
  <c r="AB488" i="5" a="1"/>
  <c r="AB488" i="5" s="1"/>
  <c r="X488" i="5" a="1"/>
  <c r="X488" i="5" s="1"/>
  <c r="T488" i="5" a="1"/>
  <c r="T488" i="5" s="1"/>
  <c r="P488" i="5" a="1"/>
  <c r="P488" i="5" s="1"/>
  <c r="L488" i="5" a="1"/>
  <c r="L488" i="5" s="1"/>
  <c r="H488" i="5" a="1"/>
  <c r="H488" i="5" s="1"/>
  <c r="D488" i="5" a="1"/>
  <c r="D488" i="5" s="1"/>
  <c r="DI488" i="5" a="1"/>
  <c r="DI488" i="5" s="1"/>
  <c r="DE488" i="5" a="1"/>
  <c r="DE488" i="5" s="1"/>
  <c r="DA488" i="5" a="1"/>
  <c r="DA488" i="5" s="1"/>
  <c r="CI488" i="5" a="1"/>
  <c r="CI488" i="5" s="1"/>
  <c r="CE488" i="5" a="1"/>
  <c r="CE488" i="5" s="1"/>
  <c r="CA488" i="5" a="1"/>
  <c r="CA488" i="5" s="1"/>
  <c r="AO488" i="5" s="1"/>
  <c r="BK488" i="5" a="1"/>
  <c r="BK488" i="5" s="1"/>
  <c r="BG488" i="5" a="1"/>
  <c r="BG488" i="5" s="1"/>
  <c r="BC488" i="5" a="1"/>
  <c r="BC488" i="5" s="1"/>
  <c r="AY488" i="5" a="1"/>
  <c r="AY488" i="5" s="1"/>
  <c r="AU488" i="5" a="1"/>
  <c r="AU488" i="5" s="1"/>
  <c r="A489" i="5"/>
  <c r="AI488" i="5" a="1"/>
  <c r="AI488" i="5" s="1"/>
  <c r="AE488" i="5" a="1"/>
  <c r="AE488" i="5" s="1"/>
  <c r="AA488" i="5" a="1"/>
  <c r="AA488" i="5" s="1"/>
  <c r="W488" i="5" a="1"/>
  <c r="W488" i="5" s="1"/>
  <c r="S488" i="5" a="1"/>
  <c r="S488" i="5" s="1"/>
  <c r="O488" i="5" a="1"/>
  <c r="O488" i="5" s="1"/>
  <c r="K488" i="5" a="1"/>
  <c r="K488" i="5" s="1"/>
  <c r="G488" i="5" a="1"/>
  <c r="G488" i="5" s="1"/>
  <c r="C488" i="5" a="1"/>
  <c r="C488" i="5" s="1"/>
  <c r="DL488" i="5" a="1"/>
  <c r="DL488" i="5" s="1"/>
  <c r="DH488" i="5" a="1"/>
  <c r="DH488" i="5" s="1"/>
  <c r="DD488" i="5" a="1"/>
  <c r="DD488" i="5" s="1"/>
  <c r="CL488" i="5" a="1"/>
  <c r="CL488" i="5" s="1"/>
  <c r="CH488" i="5" a="1"/>
  <c r="CH488" i="5" s="1"/>
  <c r="CD488" i="5" a="1"/>
  <c r="CD488" i="5" s="1"/>
  <c r="BR488" i="5" a="1"/>
  <c r="BR488" i="5" s="1"/>
  <c r="BJ488" i="5" a="1"/>
  <c r="BJ488" i="5" s="1"/>
  <c r="BF488" i="5" a="1"/>
  <c r="BF488" i="5" s="1"/>
  <c r="BB488" i="5" a="1"/>
  <c r="BB488" i="5" s="1"/>
  <c r="AX488" i="5" a="1"/>
  <c r="AX488" i="5" s="1"/>
  <c r="AT488" i="5" a="1"/>
  <c r="AT488" i="5" s="1"/>
  <c r="AJ251" i="5" a="1"/>
  <c r="AJ251" i="5" s="1"/>
  <c r="AF251" i="5" a="1"/>
  <c r="AF251" i="5" s="1"/>
  <c r="AB251" i="5" a="1"/>
  <c r="AB251" i="5" s="1"/>
  <c r="X251" i="5" a="1"/>
  <c r="X251" i="5" s="1"/>
  <c r="T251" i="5" a="1"/>
  <c r="T251" i="5" s="1"/>
  <c r="P251" i="5" a="1"/>
  <c r="P251" i="5" s="1"/>
  <c r="L251" i="5" a="1"/>
  <c r="L251" i="5" s="1"/>
  <c r="H251" i="5" a="1"/>
  <c r="H251" i="5" s="1"/>
  <c r="D251" i="5" a="1"/>
  <c r="D251" i="5" s="1"/>
  <c r="DD251" i="5" a="1"/>
  <c r="DD251" i="5" s="1"/>
  <c r="CG251" i="5" a="1"/>
  <c r="CG251" i="5" s="1"/>
  <c r="BL251" i="5" a="1"/>
  <c r="BL251" i="5" s="1"/>
  <c r="BG251" i="5" a="1"/>
  <c r="BG251" i="5" s="1"/>
  <c r="AX251" i="5" a="1"/>
  <c r="AX251" i="5" s="1"/>
  <c r="AL251" i="5" a="1"/>
  <c r="AL251" i="5" s="1"/>
  <c r="AC251" i="5" a="1"/>
  <c r="AC251" i="5" s="1"/>
  <c r="O251" i="5" a="1"/>
  <c r="O251" i="5" s="1"/>
  <c r="F251" i="5" a="1"/>
  <c r="F251" i="5" s="1"/>
  <c r="A252" i="5"/>
  <c r="DH251" i="5" a="1"/>
  <c r="DH251" i="5" s="1"/>
  <c r="CK251" i="5" a="1"/>
  <c r="CK251" i="5" s="1"/>
  <c r="CB251" i="5" a="1"/>
  <c r="CB251" i="5" s="1"/>
  <c r="BK251" i="5" a="1"/>
  <c r="BK251" i="5" s="1"/>
  <c r="BB251" i="5" a="1"/>
  <c r="BB251" i="5" s="1"/>
  <c r="AS251" i="5" a="1"/>
  <c r="AS251" i="5" s="1"/>
  <c r="AG251" i="5" a="1"/>
  <c r="AG251" i="5" s="1"/>
  <c r="S251" i="5" a="1"/>
  <c r="S251" i="5" s="1"/>
  <c r="J251" i="5" a="1"/>
  <c r="J251" i="5" s="1"/>
  <c r="DF251" i="5" a="1"/>
  <c r="DF251" i="5" s="1"/>
  <c r="DA251" i="5" a="1"/>
  <c r="DA251" i="5" s="1"/>
  <c r="CD251" i="5" a="1"/>
  <c r="CD251" i="5" s="1"/>
  <c r="BI251" i="5" a="1"/>
  <c r="BI251" i="5" s="1"/>
  <c r="AZ251" i="5" a="1"/>
  <c r="AZ251" i="5" s="1"/>
  <c r="AU251" i="5" a="1"/>
  <c r="AU251" i="5" s="1"/>
  <c r="AI251" i="5" a="1"/>
  <c r="AI251" i="5" s="1"/>
  <c r="Z251" i="5" a="1"/>
  <c r="Z251" i="5" s="1"/>
  <c r="Q251" i="5" a="1"/>
  <c r="Q251" i="5" s="1"/>
  <c r="C251" i="5" a="1"/>
  <c r="C251" i="5" s="1"/>
  <c r="DG251" i="5" a="1"/>
  <c r="DG251" i="5" s="1"/>
  <c r="CL251" i="5" a="1"/>
  <c r="CL251" i="5" s="1"/>
  <c r="BD251" i="5" a="1"/>
  <c r="BD251" i="5" s="1"/>
  <c r="Y251" i="5" a="1"/>
  <c r="Y251" i="5" s="1"/>
  <c r="BJ251" i="5" a="1"/>
  <c r="BJ251" i="5" s="1"/>
  <c r="BC251" i="5" a="1"/>
  <c r="BC251" i="5" s="1"/>
  <c r="AV251" i="5" a="1"/>
  <c r="AV251" i="5" s="1"/>
  <c r="AE251" i="5" a="1"/>
  <c r="AE251" i="5" s="1"/>
  <c r="W251" i="5" a="1"/>
  <c r="W251" i="5" s="1"/>
  <c r="I251" i="5" a="1"/>
  <c r="I251" i="5" s="1"/>
  <c r="DL251" i="5" a="1"/>
  <c r="DL251" i="5" s="1"/>
  <c r="DE251" i="5" a="1"/>
  <c r="DE251" i="5" s="1"/>
  <c r="CJ251" i="5" a="1"/>
  <c r="CJ251" i="5" s="1"/>
  <c r="CC251" i="5" a="1"/>
  <c r="CC251" i="5" s="1"/>
  <c r="AK251" i="5" a="1"/>
  <c r="AK251" i="5" s="1"/>
  <c r="AD251" i="5" a="1"/>
  <c r="AD251" i="5" s="1"/>
  <c r="DJ251" i="5" a="1"/>
  <c r="DJ251" i="5" s="1"/>
  <c r="BR251" i="5" a="1"/>
  <c r="BR251" i="5" s="1"/>
  <c r="BF251" i="5" a="1"/>
  <c r="BF251" i="5" s="1"/>
  <c r="AY251" i="5" a="1"/>
  <c r="AY251" i="5" s="1"/>
  <c r="AA251" i="5" a="1"/>
  <c r="AA251" i="5" s="1"/>
  <c r="M251" i="5" a="1"/>
  <c r="M251" i="5" s="1"/>
  <c r="E251" i="5" a="1"/>
  <c r="E251" i="5" s="1"/>
  <c r="DI251" i="5" a="1"/>
  <c r="DI251" i="5" s="1"/>
  <c r="DB251" i="5" a="1"/>
  <c r="DB251" i="5" s="1"/>
  <c r="CF251" i="5" a="1"/>
  <c r="CF251" i="5" s="1"/>
  <c r="BQ251" i="5" a="1"/>
  <c r="BQ251" i="5" s="1"/>
  <c r="AH251" i="5" a="1"/>
  <c r="AH251" i="5" s="1"/>
  <c r="AT251" i="5" a="1"/>
  <c r="AT251" i="5" s="1"/>
  <c r="K251" i="5" a="1"/>
  <c r="K251" i="5" s="1"/>
  <c r="DC251" i="5" a="1"/>
  <c r="DC251" i="5" s="1"/>
  <c r="G251" i="5" a="1"/>
  <c r="G251" i="5" s="1"/>
  <c r="CI251" i="5" a="1"/>
  <c r="CI251" i="5" s="1"/>
  <c r="BE251" i="5" a="1"/>
  <c r="BE251" i="5" s="1"/>
  <c r="V251" i="5" a="1"/>
  <c r="V251" i="5" s="1"/>
  <c r="CH251" i="5" a="1"/>
  <c r="CH251" i="5" s="1"/>
  <c r="BA251" i="5" a="1"/>
  <c r="BA251" i="5" s="1"/>
  <c r="U251" i="5" a="1"/>
  <c r="U251" i="5" s="1"/>
  <c r="CE251" i="5" a="1"/>
  <c r="CE251" i="5" s="1"/>
  <c r="R251" i="5" a="1"/>
  <c r="R251" i="5" s="1"/>
  <c r="DK251" i="5" a="1"/>
  <c r="DK251" i="5" s="1"/>
  <c r="CA251" i="5" a="1"/>
  <c r="CA251" i="5" s="1"/>
  <c r="AO251" i="5" s="1"/>
  <c r="BH251" i="5" a="1"/>
  <c r="BH251" i="5" s="1"/>
  <c r="N251" i="5" a="1"/>
  <c r="N251" i="5" s="1"/>
  <c r="AW251" i="5" a="1"/>
  <c r="AW251" i="5" s="1"/>
  <c r="DJ416" i="5" a="1"/>
  <c r="DJ416" i="5" s="1"/>
  <c r="DF416" i="5" a="1"/>
  <c r="DF416" i="5" s="1"/>
  <c r="DB416" i="5" a="1"/>
  <c r="DB416" i="5" s="1"/>
  <c r="CJ416" i="5" a="1"/>
  <c r="CJ416" i="5" s="1"/>
  <c r="CF416" i="5" a="1"/>
  <c r="CF416" i="5" s="1"/>
  <c r="CB416" i="5" a="1"/>
  <c r="CB416" i="5" s="1"/>
  <c r="BL416" i="5" a="1"/>
  <c r="BL416" i="5" s="1"/>
  <c r="BH416" i="5" a="1"/>
  <c r="BH416" i="5" s="1"/>
  <c r="BD416" i="5" a="1"/>
  <c r="BD416" i="5" s="1"/>
  <c r="AZ416" i="5" a="1"/>
  <c r="AZ416" i="5" s="1"/>
  <c r="AV416" i="5" a="1"/>
  <c r="AV416" i="5" s="1"/>
  <c r="AJ416" i="5" a="1"/>
  <c r="AJ416" i="5" s="1"/>
  <c r="AF416" i="5" a="1"/>
  <c r="AF416" i="5" s="1"/>
  <c r="AB416" i="5" a="1"/>
  <c r="AB416" i="5" s="1"/>
  <c r="X416" i="5" a="1"/>
  <c r="X416" i="5" s="1"/>
  <c r="T416" i="5" a="1"/>
  <c r="T416" i="5" s="1"/>
  <c r="P416" i="5" a="1"/>
  <c r="P416" i="5" s="1"/>
  <c r="L416" i="5" a="1"/>
  <c r="L416" i="5" s="1"/>
  <c r="H416" i="5" a="1"/>
  <c r="H416" i="5" s="1"/>
  <c r="D416" i="5" a="1"/>
  <c r="D416" i="5" s="1"/>
  <c r="AL416" i="5" a="1"/>
  <c r="AL416" i="5" s="1"/>
  <c r="AH416" i="5" a="1"/>
  <c r="AH416" i="5" s="1"/>
  <c r="AD416" i="5" a="1"/>
  <c r="AD416" i="5" s="1"/>
  <c r="Z416" i="5" a="1"/>
  <c r="Z416" i="5" s="1"/>
  <c r="V416" i="5" a="1"/>
  <c r="V416" i="5" s="1"/>
  <c r="R416" i="5" a="1"/>
  <c r="R416" i="5" s="1"/>
  <c r="N416" i="5" a="1"/>
  <c r="N416" i="5" s="1"/>
  <c r="J416" i="5" a="1"/>
  <c r="J416" i="5" s="1"/>
  <c r="F416" i="5" a="1"/>
  <c r="F416" i="5" s="1"/>
  <c r="DK416" i="5" a="1"/>
  <c r="DK416" i="5" s="1"/>
  <c r="DG416" i="5" a="1"/>
  <c r="DG416" i="5" s="1"/>
  <c r="DC416" i="5" a="1"/>
  <c r="DC416" i="5" s="1"/>
  <c r="CK416" i="5" a="1"/>
  <c r="CK416" i="5" s="1"/>
  <c r="CG416" i="5" a="1"/>
  <c r="CG416" i="5" s="1"/>
  <c r="CC416" i="5" a="1"/>
  <c r="CC416" i="5" s="1"/>
  <c r="BQ416" i="5" a="1"/>
  <c r="BQ416" i="5" s="1"/>
  <c r="BI416" i="5" a="1"/>
  <c r="BI416" i="5" s="1"/>
  <c r="BE416" i="5" a="1"/>
  <c r="BE416" i="5" s="1"/>
  <c r="BA416" i="5" a="1"/>
  <c r="BA416" i="5" s="1"/>
  <c r="AW416" i="5" a="1"/>
  <c r="AW416" i="5" s="1"/>
  <c r="AS416" i="5" a="1"/>
  <c r="AS416" i="5" s="1"/>
  <c r="DH416" i="5" a="1"/>
  <c r="DH416" i="5" s="1"/>
  <c r="CL416" i="5" a="1"/>
  <c r="CL416" i="5" s="1"/>
  <c r="CD416" i="5" a="1"/>
  <c r="CD416" i="5" s="1"/>
  <c r="BJ416" i="5" a="1"/>
  <c r="BJ416" i="5" s="1"/>
  <c r="BB416" i="5" a="1"/>
  <c r="BB416" i="5" s="1"/>
  <c r="AT416" i="5" a="1"/>
  <c r="AT416" i="5" s="1"/>
  <c r="AI416" i="5" a="1"/>
  <c r="AI416" i="5" s="1"/>
  <c r="AA416" i="5" a="1"/>
  <c r="AA416" i="5" s="1"/>
  <c r="S416" i="5" a="1"/>
  <c r="S416" i="5" s="1"/>
  <c r="K416" i="5" a="1"/>
  <c r="K416" i="5" s="1"/>
  <c r="C416" i="5" a="1"/>
  <c r="C416" i="5" s="1"/>
  <c r="A417" i="5"/>
  <c r="DD416" i="5" a="1"/>
  <c r="DD416" i="5" s="1"/>
  <c r="BK416" i="5" a="1"/>
  <c r="BK416" i="5" s="1"/>
  <c r="AG416" i="5" a="1"/>
  <c r="AG416" i="5" s="1"/>
  <c r="O416" i="5" a="1"/>
  <c r="O416" i="5" s="1"/>
  <c r="DA416" i="5" a="1"/>
  <c r="DA416" i="5" s="1"/>
  <c r="AY416" i="5" a="1"/>
  <c r="AY416" i="5" s="1"/>
  <c r="AE416" i="5" a="1"/>
  <c r="AE416" i="5" s="1"/>
  <c r="M416" i="5" a="1"/>
  <c r="M416" i="5" s="1"/>
  <c r="CH416" i="5" a="1"/>
  <c r="CH416" i="5" s="1"/>
  <c r="BG416" i="5" a="1"/>
  <c r="BG416" i="5" s="1"/>
  <c r="W416" i="5" a="1"/>
  <c r="W416" i="5" s="1"/>
  <c r="DE416" i="5" a="1"/>
  <c r="DE416" i="5" s="1"/>
  <c r="CE416" i="5" a="1"/>
  <c r="CE416" i="5" s="1"/>
  <c r="AU416" i="5" a="1"/>
  <c r="AU416" i="5" s="1"/>
  <c r="U416" i="5" a="1"/>
  <c r="U416" i="5" s="1"/>
  <c r="I416" i="5" a="1"/>
  <c r="I416" i="5" s="1"/>
  <c r="CA416" i="5" a="1"/>
  <c r="CA416" i="5" s="1"/>
  <c r="AO416" i="5" s="1"/>
  <c r="G416" i="5" a="1"/>
  <c r="G416" i="5" s="1"/>
  <c r="BC416" i="5" a="1"/>
  <c r="BC416" i="5" s="1"/>
  <c r="AC416" i="5" a="1"/>
  <c r="AC416" i="5" s="1"/>
  <c r="Q416" i="5" a="1"/>
  <c r="Q416" i="5" s="1"/>
  <c r="E416" i="5" a="1"/>
  <c r="E416" i="5" s="1"/>
  <c r="DI416" i="5" a="1"/>
  <c r="DI416" i="5" s="1"/>
  <c r="BF416" i="5" a="1"/>
  <c r="BF416" i="5" s="1"/>
  <c r="AK416" i="5" a="1"/>
  <c r="AK416" i="5" s="1"/>
  <c r="CI416" i="5" a="1"/>
  <c r="CI416" i="5" s="1"/>
  <c r="AX416" i="5" a="1"/>
  <c r="AX416" i="5" s="1"/>
  <c r="DL416" i="5" a="1"/>
  <c r="DL416" i="5" s="1"/>
  <c r="BR416" i="5" a="1"/>
  <c r="BR416" i="5" s="1"/>
  <c r="Y416" i="5" a="1"/>
  <c r="Y416" i="5" s="1"/>
  <c r="A74" i="5"/>
  <c r="AI73" i="5" a="1"/>
  <c r="AI73" i="5" s="1"/>
  <c r="AE73" i="5" a="1"/>
  <c r="AE73" i="5" s="1"/>
  <c r="AA73" i="5" a="1"/>
  <c r="AA73" i="5" s="1"/>
  <c r="W73" i="5" a="1"/>
  <c r="W73" i="5" s="1"/>
  <c r="S73" i="5" a="1"/>
  <c r="S73" i="5" s="1"/>
  <c r="O73" i="5" a="1"/>
  <c r="O73" i="5" s="1"/>
  <c r="K73" i="5" a="1"/>
  <c r="K73" i="5" s="1"/>
  <c r="G73" i="5" a="1"/>
  <c r="G73" i="5" s="1"/>
  <c r="C73" i="5" a="1"/>
  <c r="C73" i="5" s="1"/>
  <c r="DJ73" i="5" a="1"/>
  <c r="DJ73" i="5" s="1"/>
  <c r="DA73" i="5" a="1"/>
  <c r="DA73" i="5" s="1"/>
  <c r="CH73" i="5" a="1"/>
  <c r="CH73" i="5" s="1"/>
  <c r="BQ73" i="5" a="1"/>
  <c r="BQ73" i="5" s="1"/>
  <c r="BD73" i="5" a="1"/>
  <c r="BD73" i="5" s="1"/>
  <c r="AU73" i="5" a="1"/>
  <c r="AU73" i="5" s="1"/>
  <c r="AD73" i="5" a="1"/>
  <c r="AD73" i="5" s="1"/>
  <c r="U73" i="5" a="1"/>
  <c r="U73" i="5" s="1"/>
  <c r="L73" i="5" a="1"/>
  <c r="L73" i="5" s="1"/>
  <c r="BF73" i="5" a="1"/>
  <c r="BF73" i="5" s="1"/>
  <c r="BA73" i="5" a="1"/>
  <c r="BA73" i="5" s="1"/>
  <c r="AV73" i="5" a="1"/>
  <c r="AV73" i="5" s="1"/>
  <c r="N73" i="5" a="1"/>
  <c r="N73" i="5" s="1"/>
  <c r="I73" i="5" a="1"/>
  <c r="I73" i="5" s="1"/>
  <c r="D73" i="5" a="1"/>
  <c r="D73" i="5" s="1"/>
  <c r="DE73" i="5" a="1"/>
  <c r="DE73" i="5" s="1"/>
  <c r="BJ73" i="5" a="1"/>
  <c r="BJ73" i="5" s="1"/>
  <c r="BE73" i="5" a="1"/>
  <c r="BE73" i="5" s="1"/>
  <c r="AZ73" i="5" a="1"/>
  <c r="AZ73" i="5" s="1"/>
  <c r="AT73" i="5" a="1"/>
  <c r="AT73" i="5" s="1"/>
  <c r="R73" i="5" a="1"/>
  <c r="R73" i="5" s="1"/>
  <c r="M73" i="5" a="1"/>
  <c r="M73" i="5" s="1"/>
  <c r="H73" i="5" a="1"/>
  <c r="H73" i="5" s="1"/>
  <c r="DD73" i="5" a="1"/>
  <c r="DD73" i="5" s="1"/>
  <c r="CK73" i="5" a="1"/>
  <c r="CK73" i="5" s="1"/>
  <c r="CF73" i="5" a="1"/>
  <c r="CF73" i="5" s="1"/>
  <c r="CA73" i="5" a="1"/>
  <c r="CA73" i="5" s="1"/>
  <c r="AO73" i="5" s="1"/>
  <c r="AY73" i="5" a="1"/>
  <c r="AY73" i="5" s="1"/>
  <c r="AL73" i="5" a="1"/>
  <c r="AL73" i="5" s="1"/>
  <c r="AG73" i="5" a="1"/>
  <c r="AG73" i="5" s="1"/>
  <c r="AB73" i="5" a="1"/>
  <c r="AB73" i="5" s="1"/>
  <c r="DH73" i="5" a="1"/>
  <c r="DH73" i="5" s="1"/>
  <c r="DC73" i="5" a="1"/>
  <c r="DC73" i="5" s="1"/>
  <c r="CJ73" i="5" a="1"/>
  <c r="CJ73" i="5" s="1"/>
  <c r="CE73" i="5" a="1"/>
  <c r="CE73" i="5" s="1"/>
  <c r="BH73" i="5" a="1"/>
  <c r="BH73" i="5" s="1"/>
  <c r="BC73" i="5" a="1"/>
  <c r="BC73" i="5" s="1"/>
  <c r="AK73" i="5" a="1"/>
  <c r="AK73" i="5" s="1"/>
  <c r="AF73" i="5" a="1"/>
  <c r="AF73" i="5" s="1"/>
  <c r="P73" i="5" a="1"/>
  <c r="P73" i="5" s="1"/>
  <c r="CD73" i="5" a="1"/>
  <c r="CD73" i="5" s="1"/>
  <c r="BB73" i="5" a="1"/>
  <c r="BB73" i="5" s="1"/>
  <c r="AW73" i="5" a="1"/>
  <c r="AW73" i="5" s="1"/>
  <c r="Z73" i="5" a="1"/>
  <c r="Z73" i="5" s="1"/>
  <c r="J73" i="5" a="1"/>
  <c r="J73" i="5" s="1"/>
  <c r="E73" i="5" a="1"/>
  <c r="E73" i="5" s="1"/>
  <c r="DG73" i="5" a="1"/>
  <c r="DG73" i="5" s="1"/>
  <c r="AC73" i="5" a="1"/>
  <c r="AC73" i="5" s="1"/>
  <c r="DF73" i="5" a="1"/>
  <c r="DF73" i="5" s="1"/>
  <c r="CC73" i="5" a="1"/>
  <c r="CC73" i="5" s="1"/>
  <c r="CB73" i="5" a="1"/>
  <c r="CB73" i="5" s="1"/>
  <c r="Y73" i="5" a="1"/>
  <c r="Y73" i="5" s="1"/>
  <c r="DB73" i="5" a="1"/>
  <c r="DB73" i="5" s="1"/>
  <c r="BR73" i="5" a="1"/>
  <c r="BR73" i="5" s="1"/>
  <c r="X73" i="5" a="1"/>
  <c r="X73" i="5" s="1"/>
  <c r="CL73" i="5" a="1"/>
  <c r="CL73" i="5" s="1"/>
  <c r="BL73" i="5" a="1"/>
  <c r="BL73" i="5" s="1"/>
  <c r="AX73" i="5" a="1"/>
  <c r="AX73" i="5" s="1"/>
  <c r="AJ73" i="5" a="1"/>
  <c r="AJ73" i="5" s="1"/>
  <c r="V73" i="5" a="1"/>
  <c r="V73" i="5" s="1"/>
  <c r="DL73" i="5" a="1"/>
  <c r="DL73" i="5" s="1"/>
  <c r="BK73" i="5" a="1"/>
  <c r="BK73" i="5" s="1"/>
  <c r="AH73" i="5" a="1"/>
  <c r="AH73" i="5" s="1"/>
  <c r="T73" i="5" a="1"/>
  <c r="T73" i="5" s="1"/>
  <c r="F73" i="5" a="1"/>
  <c r="F73" i="5" s="1"/>
  <c r="DK73" i="5" a="1"/>
  <c r="DK73" i="5" s="1"/>
  <c r="CI73" i="5" a="1"/>
  <c r="CI73" i="5" s="1"/>
  <c r="BI73" i="5" a="1"/>
  <c r="BI73" i="5" s="1"/>
  <c r="DI73" i="5" a="1"/>
  <c r="DI73" i="5" s="1"/>
  <c r="CG73" i="5" a="1"/>
  <c r="CG73" i="5" s="1"/>
  <c r="BG73" i="5" a="1"/>
  <c r="BG73" i="5" s="1"/>
  <c r="AS73" i="5" a="1"/>
  <c r="AS73" i="5" s="1"/>
  <c r="Q73" i="5" a="1"/>
  <c r="Q73" i="5" s="1"/>
  <c r="AL74" i="5" l="1" a="1"/>
  <c r="AL74" i="5" s="1"/>
  <c r="AH74" i="5" a="1"/>
  <c r="AH74" i="5" s="1"/>
  <c r="AD74" i="5" a="1"/>
  <c r="AD74" i="5" s="1"/>
  <c r="Z74" i="5" a="1"/>
  <c r="Z74" i="5" s="1"/>
  <c r="V74" i="5" a="1"/>
  <c r="V74" i="5" s="1"/>
  <c r="R74" i="5" a="1"/>
  <c r="R74" i="5" s="1"/>
  <c r="N74" i="5" a="1"/>
  <c r="N74" i="5" s="1"/>
  <c r="J74" i="5" a="1"/>
  <c r="J74" i="5" s="1"/>
  <c r="F74" i="5" a="1"/>
  <c r="F74" i="5" s="1"/>
  <c r="DL74" i="5" a="1"/>
  <c r="DL74" i="5" s="1"/>
  <c r="DG74" i="5" a="1"/>
  <c r="DG74" i="5" s="1"/>
  <c r="CJ74" i="5" a="1"/>
  <c r="CJ74" i="5" s="1"/>
  <c r="CA74" i="5" a="1"/>
  <c r="CA74" i="5" s="1"/>
  <c r="AO74" i="5" s="1"/>
  <c r="BF74" i="5" a="1"/>
  <c r="BF74" i="5" s="1"/>
  <c r="BA74" i="5" a="1"/>
  <c r="BA74" i="5" s="1"/>
  <c r="AJ74" i="5" a="1"/>
  <c r="AJ74" i="5" s="1"/>
  <c r="AA74" i="5" a="1"/>
  <c r="AA74" i="5" s="1"/>
  <c r="M74" i="5" a="1"/>
  <c r="M74" i="5" s="1"/>
  <c r="D74" i="5" a="1"/>
  <c r="D74" i="5" s="1"/>
  <c r="DJ74" i="5" a="1"/>
  <c r="DJ74" i="5" s="1"/>
  <c r="DE74" i="5" a="1"/>
  <c r="DE74" i="5" s="1"/>
  <c r="CL74" i="5" a="1"/>
  <c r="CL74" i="5" s="1"/>
  <c r="BJ74" i="5" a="1"/>
  <c r="BJ74" i="5" s="1"/>
  <c r="DI74" i="5" a="1"/>
  <c r="DI74" i="5" s="1"/>
  <c r="DD74" i="5" a="1"/>
  <c r="DD74" i="5" s="1"/>
  <c r="CE74" i="5" a="1"/>
  <c r="CE74" i="5" s="1"/>
  <c r="BR74" i="5" a="1"/>
  <c r="BR74" i="5" s="1"/>
  <c r="AS74" i="5" a="1"/>
  <c r="AS74" i="5" s="1"/>
  <c r="AE74" i="5" a="1"/>
  <c r="AE74" i="5" s="1"/>
  <c r="E74" i="5" a="1"/>
  <c r="E74" i="5" s="1"/>
  <c r="DC74" i="5" a="1"/>
  <c r="DC74" i="5" s="1"/>
  <c r="BQ74" i="5" a="1"/>
  <c r="BQ74" i="5" s="1"/>
  <c r="BH74" i="5" a="1"/>
  <c r="BH74" i="5" s="1"/>
  <c r="BC74" i="5" a="1"/>
  <c r="BC74" i="5" s="1"/>
  <c r="AX74" i="5" a="1"/>
  <c r="AX74" i="5" s="1"/>
  <c r="Y74" i="5" a="1"/>
  <c r="Y74" i="5" s="1"/>
  <c r="T74" i="5" a="1"/>
  <c r="T74" i="5" s="1"/>
  <c r="O74" i="5" a="1"/>
  <c r="O74" i="5" s="1"/>
  <c r="A75" i="5"/>
  <c r="CC74" i="5" a="1"/>
  <c r="CC74" i="5" s="1"/>
  <c r="BL74" i="5" a="1"/>
  <c r="BL74" i="5" s="1"/>
  <c r="BG74" i="5" a="1"/>
  <c r="BG74" i="5" s="1"/>
  <c r="BB74" i="5" a="1"/>
  <c r="BB74" i="5" s="1"/>
  <c r="AV74" i="5" a="1"/>
  <c r="AV74" i="5" s="1"/>
  <c r="AC74" i="5" a="1"/>
  <c r="AC74" i="5" s="1"/>
  <c r="X74" i="5" a="1"/>
  <c r="X74" i="5" s="1"/>
  <c r="S74" i="5" a="1"/>
  <c r="S74" i="5" s="1"/>
  <c r="H74" i="5" a="1"/>
  <c r="H74" i="5" s="1"/>
  <c r="C74" i="5" a="1"/>
  <c r="C74" i="5" s="1"/>
  <c r="DK74" i="5" a="1"/>
  <c r="DK74" i="5" s="1"/>
  <c r="DF74" i="5" a="1"/>
  <c r="DF74" i="5" s="1"/>
  <c r="DA74" i="5" a="1"/>
  <c r="DA74" i="5" s="1"/>
  <c r="CH74" i="5" a="1"/>
  <c r="CH74" i="5" s="1"/>
  <c r="CB74" i="5" a="1"/>
  <c r="CB74" i="5" s="1"/>
  <c r="K74" i="5" a="1"/>
  <c r="K74" i="5" s="1"/>
  <c r="DB74" i="5" a="1"/>
  <c r="DB74" i="5" s="1"/>
  <c r="AZ74" i="5" a="1"/>
  <c r="AZ74" i="5" s="1"/>
  <c r="AK74" i="5" a="1"/>
  <c r="AK74" i="5" s="1"/>
  <c r="W74" i="5" a="1"/>
  <c r="W74" i="5" s="1"/>
  <c r="I74" i="5" a="1"/>
  <c r="I74" i="5" s="1"/>
  <c r="AY74" i="5" a="1"/>
  <c r="AY74" i="5" s="1"/>
  <c r="AI74" i="5" a="1"/>
  <c r="AI74" i="5" s="1"/>
  <c r="U74" i="5" a="1"/>
  <c r="U74" i="5" s="1"/>
  <c r="G74" i="5" a="1"/>
  <c r="G74" i="5" s="1"/>
  <c r="CK74" i="5" a="1"/>
  <c r="CK74" i="5" s="1"/>
  <c r="BK74" i="5" a="1"/>
  <c r="BK74" i="5" s="1"/>
  <c r="AW74" i="5" a="1"/>
  <c r="AW74" i="5" s="1"/>
  <c r="AG74" i="5" a="1"/>
  <c r="AG74" i="5" s="1"/>
  <c r="CI74" i="5" a="1"/>
  <c r="CI74" i="5" s="1"/>
  <c r="BI74" i="5" a="1"/>
  <c r="BI74" i="5" s="1"/>
  <c r="AU74" i="5" a="1"/>
  <c r="AU74" i="5" s="1"/>
  <c r="AF74" i="5" a="1"/>
  <c r="AF74" i="5" s="1"/>
  <c r="Q74" i="5" a="1"/>
  <c r="Q74" i="5" s="1"/>
  <c r="CG74" i="5" a="1"/>
  <c r="CG74" i="5" s="1"/>
  <c r="AT74" i="5" a="1"/>
  <c r="AT74" i="5" s="1"/>
  <c r="P74" i="5" a="1"/>
  <c r="P74" i="5" s="1"/>
  <c r="DH74" i="5" a="1"/>
  <c r="DH74" i="5" s="1"/>
  <c r="CF74" i="5" a="1"/>
  <c r="CF74" i="5" s="1"/>
  <c r="BE74" i="5" a="1"/>
  <c r="BE74" i="5" s="1"/>
  <c r="AB74" i="5" a="1"/>
  <c r="AB74" i="5" s="1"/>
  <c r="CD74" i="5" a="1"/>
  <c r="CD74" i="5" s="1"/>
  <c r="BD74" i="5" a="1"/>
  <c r="BD74" i="5" s="1"/>
  <c r="L74" i="5" a="1"/>
  <c r="L74" i="5" s="1"/>
  <c r="DI417" i="5" a="1"/>
  <c r="DI417" i="5" s="1"/>
  <c r="DE417" i="5" a="1"/>
  <c r="DE417" i="5" s="1"/>
  <c r="DA417" i="5" a="1"/>
  <c r="DA417" i="5" s="1"/>
  <c r="CI417" i="5" a="1"/>
  <c r="CI417" i="5" s="1"/>
  <c r="CE417" i="5" a="1"/>
  <c r="CE417" i="5" s="1"/>
  <c r="CA417" i="5" a="1"/>
  <c r="CA417" i="5" s="1"/>
  <c r="AO417" i="5" s="1"/>
  <c r="BK417" i="5" a="1"/>
  <c r="BK417" i="5" s="1"/>
  <c r="BG417" i="5" a="1"/>
  <c r="BG417" i="5" s="1"/>
  <c r="BC417" i="5" a="1"/>
  <c r="BC417" i="5" s="1"/>
  <c r="AY417" i="5" a="1"/>
  <c r="AY417" i="5" s="1"/>
  <c r="AU417" i="5" a="1"/>
  <c r="AU417" i="5" s="1"/>
  <c r="A418" i="5"/>
  <c r="AI417" i="5" a="1"/>
  <c r="AI417" i="5" s="1"/>
  <c r="AE417" i="5" a="1"/>
  <c r="AE417" i="5" s="1"/>
  <c r="AA417" i="5" a="1"/>
  <c r="AA417" i="5" s="1"/>
  <c r="W417" i="5" a="1"/>
  <c r="W417" i="5" s="1"/>
  <c r="S417" i="5" a="1"/>
  <c r="S417" i="5" s="1"/>
  <c r="O417" i="5" a="1"/>
  <c r="O417" i="5" s="1"/>
  <c r="K417" i="5" a="1"/>
  <c r="K417" i="5" s="1"/>
  <c r="G417" i="5" a="1"/>
  <c r="G417" i="5" s="1"/>
  <c r="C417" i="5" a="1"/>
  <c r="C417" i="5" s="1"/>
  <c r="AK417" i="5" a="1"/>
  <c r="AK417" i="5" s="1"/>
  <c r="AG417" i="5" a="1"/>
  <c r="AG417" i="5" s="1"/>
  <c r="AC417" i="5" a="1"/>
  <c r="AC417" i="5" s="1"/>
  <c r="Y417" i="5" a="1"/>
  <c r="Y417" i="5" s="1"/>
  <c r="U417" i="5" a="1"/>
  <c r="U417" i="5" s="1"/>
  <c r="Q417" i="5" a="1"/>
  <c r="Q417" i="5" s="1"/>
  <c r="M417" i="5" a="1"/>
  <c r="M417" i="5" s="1"/>
  <c r="I417" i="5" a="1"/>
  <c r="I417" i="5" s="1"/>
  <c r="E417" i="5" a="1"/>
  <c r="E417" i="5" s="1"/>
  <c r="DJ417" i="5" a="1"/>
  <c r="DJ417" i="5" s="1"/>
  <c r="DF417" i="5" a="1"/>
  <c r="DF417" i="5" s="1"/>
  <c r="DB417" i="5" a="1"/>
  <c r="DB417" i="5" s="1"/>
  <c r="CJ417" i="5" a="1"/>
  <c r="CJ417" i="5" s="1"/>
  <c r="CF417" i="5" a="1"/>
  <c r="CF417" i="5" s="1"/>
  <c r="CB417" i="5" a="1"/>
  <c r="CB417" i="5" s="1"/>
  <c r="BL417" i="5" a="1"/>
  <c r="BL417" i="5" s="1"/>
  <c r="BH417" i="5" a="1"/>
  <c r="BH417" i="5" s="1"/>
  <c r="BD417" i="5" a="1"/>
  <c r="BD417" i="5" s="1"/>
  <c r="AZ417" i="5" a="1"/>
  <c r="AZ417" i="5" s="1"/>
  <c r="AV417" i="5" a="1"/>
  <c r="AV417" i="5" s="1"/>
  <c r="DH417" i="5" a="1"/>
  <c r="DH417" i="5" s="1"/>
  <c r="CC417" i="5" a="1"/>
  <c r="CC417" i="5" s="1"/>
  <c r="AX417" i="5" a="1"/>
  <c r="AX417" i="5" s="1"/>
  <c r="AD417" i="5" a="1"/>
  <c r="AD417" i="5" s="1"/>
  <c r="T417" i="5" a="1"/>
  <c r="T417" i="5" s="1"/>
  <c r="DG417" i="5" a="1"/>
  <c r="DG417" i="5" s="1"/>
  <c r="BR417" i="5" a="1"/>
  <c r="BR417" i="5" s="1"/>
  <c r="AW417" i="5" a="1"/>
  <c r="AW417" i="5" s="1"/>
  <c r="AJ417" i="5" a="1"/>
  <c r="AJ417" i="5" s="1"/>
  <c r="R417" i="5" a="1"/>
  <c r="R417" i="5" s="1"/>
  <c r="DD417" i="5" a="1"/>
  <c r="DD417" i="5" s="1"/>
  <c r="CD417" i="5" a="1"/>
  <c r="CD417" i="5" s="1"/>
  <c r="BF417" i="5" a="1"/>
  <c r="BF417" i="5" s="1"/>
  <c r="V417" i="5" a="1"/>
  <c r="V417" i="5" s="1"/>
  <c r="H417" i="5" a="1"/>
  <c r="H417" i="5" s="1"/>
  <c r="BE417" i="5" a="1"/>
  <c r="BE417" i="5" s="1"/>
  <c r="AS417" i="5" a="1"/>
  <c r="AS417" i="5" s="1"/>
  <c r="AF417" i="5" a="1"/>
  <c r="AF417" i="5" s="1"/>
  <c r="DL417" i="5" a="1"/>
  <c r="DL417" i="5" s="1"/>
  <c r="CL417" i="5" a="1"/>
  <c r="CL417" i="5" s="1"/>
  <c r="AB417" i="5" a="1"/>
  <c r="AB417" i="5" s="1"/>
  <c r="P417" i="5" a="1"/>
  <c r="P417" i="5" s="1"/>
  <c r="D417" i="5" a="1"/>
  <c r="D417" i="5" s="1"/>
  <c r="CK417" i="5" a="1"/>
  <c r="CK417" i="5" s="1"/>
  <c r="BQ417" i="5" a="1"/>
  <c r="BQ417" i="5" s="1"/>
  <c r="BA417" i="5" a="1"/>
  <c r="BA417" i="5" s="1"/>
  <c r="Z417" i="5" a="1"/>
  <c r="Z417" i="5" s="1"/>
  <c r="X417" i="5" a="1"/>
  <c r="X417" i="5" s="1"/>
  <c r="DK417" i="5" a="1"/>
  <c r="DK417" i="5" s="1"/>
  <c r="BJ417" i="5" a="1"/>
  <c r="BJ417" i="5" s="1"/>
  <c r="BI417" i="5" a="1"/>
  <c r="BI417" i="5" s="1"/>
  <c r="AL417" i="5" a="1"/>
  <c r="AL417" i="5" s="1"/>
  <c r="N417" i="5" a="1"/>
  <c r="N417" i="5" s="1"/>
  <c r="DC417" i="5" a="1"/>
  <c r="DC417" i="5" s="1"/>
  <c r="BB417" i="5" a="1"/>
  <c r="BB417" i="5" s="1"/>
  <c r="L417" i="5" a="1"/>
  <c r="L417" i="5" s="1"/>
  <c r="CH417" i="5" a="1"/>
  <c r="CH417" i="5" s="1"/>
  <c r="AH417" i="5" a="1"/>
  <c r="AH417" i="5" s="1"/>
  <c r="J417" i="5" a="1"/>
  <c r="J417" i="5" s="1"/>
  <c r="CG417" i="5" a="1"/>
  <c r="CG417" i="5" s="1"/>
  <c r="AT417" i="5" a="1"/>
  <c r="AT417" i="5" s="1"/>
  <c r="F417" i="5" a="1"/>
  <c r="F417" i="5" s="1"/>
  <c r="A253" i="5"/>
  <c r="AI252" i="5" a="1"/>
  <c r="AI252" i="5" s="1"/>
  <c r="AE252" i="5" a="1"/>
  <c r="AE252" i="5" s="1"/>
  <c r="AA252" i="5" a="1"/>
  <c r="AA252" i="5" s="1"/>
  <c r="W252" i="5" a="1"/>
  <c r="W252" i="5" s="1"/>
  <c r="S252" i="5" a="1"/>
  <c r="S252" i="5" s="1"/>
  <c r="O252" i="5" a="1"/>
  <c r="O252" i="5" s="1"/>
  <c r="K252" i="5" a="1"/>
  <c r="K252" i="5" s="1"/>
  <c r="G252" i="5" a="1"/>
  <c r="G252" i="5" s="1"/>
  <c r="C252" i="5" a="1"/>
  <c r="C252" i="5" s="1"/>
  <c r="DJ252" i="5" a="1"/>
  <c r="DJ252" i="5" s="1"/>
  <c r="DA252" i="5" a="1"/>
  <c r="DA252" i="5" s="1"/>
  <c r="CH252" i="5" a="1"/>
  <c r="CH252" i="5" s="1"/>
  <c r="BQ252" i="5" a="1"/>
  <c r="BQ252" i="5" s="1"/>
  <c r="BD252" i="5" a="1"/>
  <c r="BD252" i="5" s="1"/>
  <c r="AU252" i="5" a="1"/>
  <c r="AU252" i="5" s="1"/>
  <c r="AD252" i="5" a="1"/>
  <c r="AD252" i="5" s="1"/>
  <c r="U252" i="5" a="1"/>
  <c r="U252" i="5" s="1"/>
  <c r="L252" i="5" a="1"/>
  <c r="L252" i="5" s="1"/>
  <c r="DE252" i="5" a="1"/>
  <c r="DE252" i="5" s="1"/>
  <c r="CL252" i="5" a="1"/>
  <c r="CL252" i="5" s="1"/>
  <c r="CC252" i="5" a="1"/>
  <c r="CC252" i="5" s="1"/>
  <c r="BH252" i="5" a="1"/>
  <c r="BH252" i="5" s="1"/>
  <c r="AY252" i="5" a="1"/>
  <c r="AY252" i="5" s="1"/>
  <c r="AT252" i="5" a="1"/>
  <c r="AT252" i="5" s="1"/>
  <c r="AH252" i="5" a="1"/>
  <c r="AH252" i="5" s="1"/>
  <c r="Y252" i="5" a="1"/>
  <c r="Y252" i="5" s="1"/>
  <c r="P252" i="5" a="1"/>
  <c r="P252" i="5" s="1"/>
  <c r="DG252" i="5" a="1"/>
  <c r="DG252" i="5" s="1"/>
  <c r="CJ252" i="5" a="1"/>
  <c r="CJ252" i="5" s="1"/>
  <c r="CA252" i="5" a="1"/>
  <c r="CA252" i="5" s="1"/>
  <c r="AO252" i="5" s="1"/>
  <c r="BJ252" i="5" a="1"/>
  <c r="BJ252" i="5" s="1"/>
  <c r="BA252" i="5" a="1"/>
  <c r="BA252" i="5" s="1"/>
  <c r="AF252" i="5" a="1"/>
  <c r="AF252" i="5" s="1"/>
  <c r="R252" i="5" a="1"/>
  <c r="R252" i="5" s="1"/>
  <c r="I252" i="5" a="1"/>
  <c r="I252" i="5" s="1"/>
  <c r="CE252" i="5" a="1"/>
  <c r="CE252" i="5" s="1"/>
  <c r="AW252" i="5" a="1"/>
  <c r="AW252" i="5" s="1"/>
  <c r="AG252" i="5" a="1"/>
  <c r="AG252" i="5" s="1"/>
  <c r="Z252" i="5" a="1"/>
  <c r="Z252" i="5" s="1"/>
  <c r="D252" i="5" a="1"/>
  <c r="D252" i="5" s="1"/>
  <c r="CK252" i="5" a="1"/>
  <c r="CK252" i="5" s="1"/>
  <c r="CD252" i="5" a="1"/>
  <c r="CD252" i="5" s="1"/>
  <c r="BK252" i="5" a="1"/>
  <c r="BK252" i="5" s="1"/>
  <c r="BC252" i="5" a="1"/>
  <c r="BC252" i="5" s="1"/>
  <c r="AV252" i="5" a="1"/>
  <c r="AV252" i="5" s="1"/>
  <c r="J252" i="5" a="1"/>
  <c r="J252" i="5" s="1"/>
  <c r="DF252" i="5" a="1"/>
  <c r="DF252" i="5" s="1"/>
  <c r="BB252" i="5" a="1"/>
  <c r="BB252" i="5" s="1"/>
  <c r="AL252" i="5" a="1"/>
  <c r="AL252" i="5" s="1"/>
  <c r="X252" i="5" a="1"/>
  <c r="X252" i="5" s="1"/>
  <c r="Q252" i="5" a="1"/>
  <c r="Q252" i="5" s="1"/>
  <c r="DC252" i="5" a="1"/>
  <c r="DC252" i="5" s="1"/>
  <c r="CG252" i="5" a="1"/>
  <c r="CG252" i="5" s="1"/>
  <c r="BR252" i="5" a="1"/>
  <c r="BR252" i="5" s="1"/>
  <c r="BG252" i="5" a="1"/>
  <c r="BG252" i="5" s="1"/>
  <c r="AZ252" i="5" a="1"/>
  <c r="AZ252" i="5" s="1"/>
  <c r="AJ252" i="5" a="1"/>
  <c r="AJ252" i="5" s="1"/>
  <c r="N252" i="5" a="1"/>
  <c r="N252" i="5" s="1"/>
  <c r="F252" i="5" a="1"/>
  <c r="F252" i="5" s="1"/>
  <c r="DI252" i="5" a="1"/>
  <c r="DI252" i="5" s="1"/>
  <c r="DB252" i="5" a="1"/>
  <c r="DB252" i="5" s="1"/>
  <c r="BF252" i="5" a="1"/>
  <c r="BF252" i="5" s="1"/>
  <c r="AX252" i="5" a="1"/>
  <c r="AX252" i="5" s="1"/>
  <c r="AB252" i="5" a="1"/>
  <c r="AB252" i="5" s="1"/>
  <c r="T252" i="5" a="1"/>
  <c r="T252" i="5" s="1"/>
  <c r="M252" i="5" a="1"/>
  <c r="M252" i="5" s="1"/>
  <c r="DK252" i="5" a="1"/>
  <c r="DK252" i="5" s="1"/>
  <c r="CB252" i="5" a="1"/>
  <c r="CB252" i="5" s="1"/>
  <c r="AK252" i="5" a="1"/>
  <c r="AK252" i="5" s="1"/>
  <c r="DH252" i="5" a="1"/>
  <c r="DH252" i="5" s="1"/>
  <c r="DD252" i="5" a="1"/>
  <c r="DD252" i="5" s="1"/>
  <c r="BL252" i="5" a="1"/>
  <c r="BL252" i="5" s="1"/>
  <c r="AS252" i="5" a="1"/>
  <c r="AS252" i="5" s="1"/>
  <c r="H252" i="5" a="1"/>
  <c r="H252" i="5" s="1"/>
  <c r="BE252" i="5" a="1"/>
  <c r="BE252" i="5" s="1"/>
  <c r="E252" i="5" a="1"/>
  <c r="E252" i="5" s="1"/>
  <c r="CI252" i="5" a="1"/>
  <c r="CI252" i="5" s="1"/>
  <c r="V252" i="5" a="1"/>
  <c r="V252" i="5" s="1"/>
  <c r="DL252" i="5" a="1"/>
  <c r="DL252" i="5" s="1"/>
  <c r="CF252" i="5" a="1"/>
  <c r="CF252" i="5" s="1"/>
  <c r="AC252" i="5" a="1"/>
  <c r="AC252" i="5" s="1"/>
  <c r="BI252" i="5" a="1"/>
  <c r="BI252" i="5" s="1"/>
  <c r="AK489" i="5" a="1"/>
  <c r="AK489" i="5" s="1"/>
  <c r="AG489" i="5" a="1"/>
  <c r="AG489" i="5" s="1"/>
  <c r="AC489" i="5" a="1"/>
  <c r="AC489" i="5" s="1"/>
  <c r="Y489" i="5" a="1"/>
  <c r="Y489" i="5" s="1"/>
  <c r="U489" i="5" a="1"/>
  <c r="U489" i="5" s="1"/>
  <c r="Q489" i="5" a="1"/>
  <c r="Q489" i="5" s="1"/>
  <c r="M489" i="5" a="1"/>
  <c r="M489" i="5" s="1"/>
  <c r="I489" i="5" a="1"/>
  <c r="I489" i="5" s="1"/>
  <c r="E489" i="5" a="1"/>
  <c r="E489" i="5" s="1"/>
  <c r="DJ489" i="5" a="1"/>
  <c r="DJ489" i="5" s="1"/>
  <c r="DF489" i="5" a="1"/>
  <c r="DF489" i="5" s="1"/>
  <c r="DB489" i="5" a="1"/>
  <c r="DB489" i="5" s="1"/>
  <c r="CJ489" i="5" a="1"/>
  <c r="CJ489" i="5" s="1"/>
  <c r="CF489" i="5" a="1"/>
  <c r="CF489" i="5" s="1"/>
  <c r="CB489" i="5" a="1"/>
  <c r="CB489" i="5" s="1"/>
  <c r="BL489" i="5" a="1"/>
  <c r="BL489" i="5" s="1"/>
  <c r="BH489" i="5" a="1"/>
  <c r="BH489" i="5" s="1"/>
  <c r="BD489" i="5" a="1"/>
  <c r="BD489" i="5" s="1"/>
  <c r="AZ489" i="5" a="1"/>
  <c r="AZ489" i="5" s="1"/>
  <c r="AV489" i="5" a="1"/>
  <c r="AV489" i="5" s="1"/>
  <c r="AJ489" i="5" a="1"/>
  <c r="AJ489" i="5" s="1"/>
  <c r="AF489" i="5" a="1"/>
  <c r="AF489" i="5" s="1"/>
  <c r="AB489" i="5" a="1"/>
  <c r="AB489" i="5" s="1"/>
  <c r="X489" i="5" a="1"/>
  <c r="X489" i="5" s="1"/>
  <c r="T489" i="5" a="1"/>
  <c r="T489" i="5" s="1"/>
  <c r="P489" i="5" a="1"/>
  <c r="P489" i="5" s="1"/>
  <c r="L489" i="5" a="1"/>
  <c r="L489" i="5" s="1"/>
  <c r="H489" i="5" a="1"/>
  <c r="H489" i="5" s="1"/>
  <c r="D489" i="5" a="1"/>
  <c r="D489" i="5" s="1"/>
  <c r="DI489" i="5" a="1"/>
  <c r="DI489" i="5" s="1"/>
  <c r="DE489" i="5" a="1"/>
  <c r="DE489" i="5" s="1"/>
  <c r="DA489" i="5" a="1"/>
  <c r="DA489" i="5" s="1"/>
  <c r="CI489" i="5" a="1"/>
  <c r="CI489" i="5" s="1"/>
  <c r="CE489" i="5" a="1"/>
  <c r="CE489" i="5" s="1"/>
  <c r="CA489" i="5" a="1"/>
  <c r="CA489" i="5" s="1"/>
  <c r="AO489" i="5" s="1"/>
  <c r="BK489" i="5" a="1"/>
  <c r="BK489" i="5" s="1"/>
  <c r="BG489" i="5" a="1"/>
  <c r="BG489" i="5" s="1"/>
  <c r="BC489" i="5" a="1"/>
  <c r="BC489" i="5" s="1"/>
  <c r="AY489" i="5" a="1"/>
  <c r="AY489" i="5" s="1"/>
  <c r="AU489" i="5" a="1"/>
  <c r="AU489" i="5" s="1"/>
  <c r="A490" i="5"/>
  <c r="AI489" i="5" a="1"/>
  <c r="AI489" i="5" s="1"/>
  <c r="AE489" i="5" a="1"/>
  <c r="AE489" i="5" s="1"/>
  <c r="AA489" i="5" a="1"/>
  <c r="AA489" i="5" s="1"/>
  <c r="W489" i="5" a="1"/>
  <c r="W489" i="5" s="1"/>
  <c r="S489" i="5" a="1"/>
  <c r="S489" i="5" s="1"/>
  <c r="O489" i="5" a="1"/>
  <c r="O489" i="5" s="1"/>
  <c r="K489" i="5" a="1"/>
  <c r="K489" i="5" s="1"/>
  <c r="G489" i="5" a="1"/>
  <c r="G489" i="5" s="1"/>
  <c r="C489" i="5" a="1"/>
  <c r="C489" i="5" s="1"/>
  <c r="DL489" i="5" a="1"/>
  <c r="DL489" i="5" s="1"/>
  <c r="DH489" i="5" a="1"/>
  <c r="DH489" i="5" s="1"/>
  <c r="DD489" i="5" a="1"/>
  <c r="DD489" i="5" s="1"/>
  <c r="CL489" i="5" a="1"/>
  <c r="CL489" i="5" s="1"/>
  <c r="CH489" i="5" a="1"/>
  <c r="CH489" i="5" s="1"/>
  <c r="CD489" i="5" a="1"/>
  <c r="CD489" i="5" s="1"/>
  <c r="BR489" i="5" a="1"/>
  <c r="BR489" i="5" s="1"/>
  <c r="BJ489" i="5" a="1"/>
  <c r="BJ489" i="5" s="1"/>
  <c r="BF489" i="5" a="1"/>
  <c r="BF489" i="5" s="1"/>
  <c r="BB489" i="5" a="1"/>
  <c r="BB489" i="5" s="1"/>
  <c r="AX489" i="5" a="1"/>
  <c r="AX489" i="5" s="1"/>
  <c r="AT489" i="5" a="1"/>
  <c r="AT489" i="5" s="1"/>
  <c r="AL489" i="5" a="1"/>
  <c r="AL489" i="5" s="1"/>
  <c r="AH489" i="5" a="1"/>
  <c r="AH489" i="5" s="1"/>
  <c r="AD489" i="5" a="1"/>
  <c r="AD489" i="5" s="1"/>
  <c r="Z489" i="5" a="1"/>
  <c r="Z489" i="5" s="1"/>
  <c r="V489" i="5" a="1"/>
  <c r="V489" i="5" s="1"/>
  <c r="R489" i="5" a="1"/>
  <c r="R489" i="5" s="1"/>
  <c r="N489" i="5" a="1"/>
  <c r="N489" i="5" s="1"/>
  <c r="J489" i="5" a="1"/>
  <c r="J489" i="5" s="1"/>
  <c r="F489" i="5" a="1"/>
  <c r="F489" i="5" s="1"/>
  <c r="DK489" i="5" a="1"/>
  <c r="DK489" i="5" s="1"/>
  <c r="DG489" i="5" a="1"/>
  <c r="DG489" i="5" s="1"/>
  <c r="DC489" i="5" a="1"/>
  <c r="DC489" i="5" s="1"/>
  <c r="CK489" i="5" a="1"/>
  <c r="CK489" i="5" s="1"/>
  <c r="CG489" i="5" a="1"/>
  <c r="CG489" i="5" s="1"/>
  <c r="CC489" i="5" a="1"/>
  <c r="CC489" i="5" s="1"/>
  <c r="BQ489" i="5" a="1"/>
  <c r="BQ489" i="5" s="1"/>
  <c r="BI489" i="5" a="1"/>
  <c r="BI489" i="5" s="1"/>
  <c r="BE489" i="5" a="1"/>
  <c r="BE489" i="5" s="1"/>
  <c r="BA489" i="5" a="1"/>
  <c r="BA489" i="5" s="1"/>
  <c r="AW489" i="5" a="1"/>
  <c r="AW489" i="5" s="1"/>
  <c r="AS489" i="5" a="1"/>
  <c r="AS489" i="5" s="1"/>
  <c r="AJ490" i="5" l="1" a="1"/>
  <c r="AJ490" i="5" s="1"/>
  <c r="AF490" i="5" a="1"/>
  <c r="AF490" i="5" s="1"/>
  <c r="AB490" i="5" a="1"/>
  <c r="AB490" i="5" s="1"/>
  <c r="X490" i="5" a="1"/>
  <c r="X490" i="5" s="1"/>
  <c r="T490" i="5" a="1"/>
  <c r="T490" i="5" s="1"/>
  <c r="P490" i="5" a="1"/>
  <c r="P490" i="5" s="1"/>
  <c r="L490" i="5" a="1"/>
  <c r="L490" i="5" s="1"/>
  <c r="H490" i="5" a="1"/>
  <c r="H490" i="5" s="1"/>
  <c r="D490" i="5" a="1"/>
  <c r="D490" i="5" s="1"/>
  <c r="DI490" i="5" a="1"/>
  <c r="DI490" i="5" s="1"/>
  <c r="DE490" i="5" a="1"/>
  <c r="DE490" i="5" s="1"/>
  <c r="DA490" i="5" a="1"/>
  <c r="DA490" i="5" s="1"/>
  <c r="CI490" i="5" a="1"/>
  <c r="CI490" i="5" s="1"/>
  <c r="CE490" i="5" a="1"/>
  <c r="CE490" i="5" s="1"/>
  <c r="CA490" i="5" a="1"/>
  <c r="CA490" i="5" s="1"/>
  <c r="AO490" i="5" s="1"/>
  <c r="BK490" i="5" a="1"/>
  <c r="BK490" i="5" s="1"/>
  <c r="BG490" i="5" a="1"/>
  <c r="BG490" i="5" s="1"/>
  <c r="BC490" i="5" a="1"/>
  <c r="BC490" i="5" s="1"/>
  <c r="AY490" i="5" a="1"/>
  <c r="AY490" i="5" s="1"/>
  <c r="AU490" i="5" a="1"/>
  <c r="AU490" i="5" s="1"/>
  <c r="A491" i="5"/>
  <c r="AI490" i="5" a="1"/>
  <c r="AI490" i="5" s="1"/>
  <c r="AE490" i="5" a="1"/>
  <c r="AE490" i="5" s="1"/>
  <c r="AA490" i="5" a="1"/>
  <c r="AA490" i="5" s="1"/>
  <c r="W490" i="5" a="1"/>
  <c r="W490" i="5" s="1"/>
  <c r="S490" i="5" a="1"/>
  <c r="S490" i="5" s="1"/>
  <c r="O490" i="5" a="1"/>
  <c r="O490" i="5" s="1"/>
  <c r="K490" i="5" a="1"/>
  <c r="K490" i="5" s="1"/>
  <c r="G490" i="5" a="1"/>
  <c r="G490" i="5" s="1"/>
  <c r="C490" i="5" a="1"/>
  <c r="C490" i="5" s="1"/>
  <c r="DL490" i="5" a="1"/>
  <c r="DL490" i="5" s="1"/>
  <c r="DH490" i="5" a="1"/>
  <c r="DH490" i="5" s="1"/>
  <c r="DD490" i="5" a="1"/>
  <c r="DD490" i="5" s="1"/>
  <c r="CL490" i="5" a="1"/>
  <c r="CL490" i="5" s="1"/>
  <c r="CH490" i="5" a="1"/>
  <c r="CH490" i="5" s="1"/>
  <c r="CD490" i="5" a="1"/>
  <c r="CD490" i="5" s="1"/>
  <c r="BR490" i="5" a="1"/>
  <c r="BR490" i="5" s="1"/>
  <c r="BJ490" i="5" a="1"/>
  <c r="BJ490" i="5" s="1"/>
  <c r="BF490" i="5" a="1"/>
  <c r="BF490" i="5" s="1"/>
  <c r="BB490" i="5" a="1"/>
  <c r="BB490" i="5" s="1"/>
  <c r="AX490" i="5" a="1"/>
  <c r="AX490" i="5" s="1"/>
  <c r="AT490" i="5" a="1"/>
  <c r="AT490" i="5" s="1"/>
  <c r="AL490" i="5" a="1"/>
  <c r="AL490" i="5" s="1"/>
  <c r="AH490" i="5" a="1"/>
  <c r="AH490" i="5" s="1"/>
  <c r="AD490" i="5" a="1"/>
  <c r="AD490" i="5" s="1"/>
  <c r="Z490" i="5" a="1"/>
  <c r="Z490" i="5" s="1"/>
  <c r="V490" i="5" a="1"/>
  <c r="V490" i="5" s="1"/>
  <c r="R490" i="5" a="1"/>
  <c r="R490" i="5" s="1"/>
  <c r="N490" i="5" a="1"/>
  <c r="N490" i="5" s="1"/>
  <c r="J490" i="5" a="1"/>
  <c r="J490" i="5" s="1"/>
  <c r="F490" i="5" a="1"/>
  <c r="F490" i="5" s="1"/>
  <c r="DK490" i="5" a="1"/>
  <c r="DK490" i="5" s="1"/>
  <c r="DG490" i="5" a="1"/>
  <c r="DG490" i="5" s="1"/>
  <c r="DC490" i="5" a="1"/>
  <c r="DC490" i="5" s="1"/>
  <c r="CK490" i="5" a="1"/>
  <c r="CK490" i="5" s="1"/>
  <c r="CG490" i="5" a="1"/>
  <c r="CG490" i="5" s="1"/>
  <c r="CC490" i="5" a="1"/>
  <c r="CC490" i="5" s="1"/>
  <c r="BQ490" i="5" a="1"/>
  <c r="BQ490" i="5" s="1"/>
  <c r="BI490" i="5" a="1"/>
  <c r="BI490" i="5" s="1"/>
  <c r="BE490" i="5" a="1"/>
  <c r="BE490" i="5" s="1"/>
  <c r="BA490" i="5" a="1"/>
  <c r="BA490" i="5" s="1"/>
  <c r="AW490" i="5" a="1"/>
  <c r="AW490" i="5" s="1"/>
  <c r="AS490" i="5" a="1"/>
  <c r="AS490" i="5" s="1"/>
  <c r="AK490" i="5" a="1"/>
  <c r="AK490" i="5" s="1"/>
  <c r="AG490" i="5" a="1"/>
  <c r="AG490" i="5" s="1"/>
  <c r="AC490" i="5" a="1"/>
  <c r="AC490" i="5" s="1"/>
  <c r="Y490" i="5" a="1"/>
  <c r="Y490" i="5" s="1"/>
  <c r="U490" i="5" a="1"/>
  <c r="U490" i="5" s="1"/>
  <c r="Q490" i="5" a="1"/>
  <c r="Q490" i="5" s="1"/>
  <c r="M490" i="5" a="1"/>
  <c r="M490" i="5" s="1"/>
  <c r="I490" i="5" a="1"/>
  <c r="I490" i="5" s="1"/>
  <c r="E490" i="5" a="1"/>
  <c r="E490" i="5" s="1"/>
  <c r="DJ490" i="5" a="1"/>
  <c r="DJ490" i="5" s="1"/>
  <c r="DF490" i="5" a="1"/>
  <c r="DF490" i="5" s="1"/>
  <c r="DB490" i="5" a="1"/>
  <c r="DB490" i="5" s="1"/>
  <c r="CJ490" i="5" a="1"/>
  <c r="CJ490" i="5" s="1"/>
  <c r="CF490" i="5" a="1"/>
  <c r="CF490" i="5" s="1"/>
  <c r="CB490" i="5" a="1"/>
  <c r="CB490" i="5" s="1"/>
  <c r="BL490" i="5" a="1"/>
  <c r="BL490" i="5" s="1"/>
  <c r="BH490" i="5" a="1"/>
  <c r="BH490" i="5" s="1"/>
  <c r="BD490" i="5" a="1"/>
  <c r="BD490" i="5" s="1"/>
  <c r="AZ490" i="5" a="1"/>
  <c r="AZ490" i="5" s="1"/>
  <c r="AV490" i="5" a="1"/>
  <c r="AV490" i="5" s="1"/>
  <c r="AL253" i="5" a="1"/>
  <c r="AL253" i="5" s="1"/>
  <c r="AH253" i="5" a="1"/>
  <c r="AH253" i="5" s="1"/>
  <c r="AD253" i="5" a="1"/>
  <c r="AD253" i="5" s="1"/>
  <c r="Z253" i="5" a="1"/>
  <c r="Z253" i="5" s="1"/>
  <c r="V253" i="5" a="1"/>
  <c r="V253" i="5" s="1"/>
  <c r="R253" i="5" a="1"/>
  <c r="R253" i="5" s="1"/>
  <c r="N253" i="5" a="1"/>
  <c r="N253" i="5" s="1"/>
  <c r="J253" i="5" a="1"/>
  <c r="J253" i="5" s="1"/>
  <c r="F253" i="5" a="1"/>
  <c r="F253" i="5" s="1"/>
  <c r="DL253" i="5" a="1"/>
  <c r="DL253" i="5" s="1"/>
  <c r="DG253" i="5" a="1"/>
  <c r="DG253" i="5" s="1"/>
  <c r="CJ253" i="5" a="1"/>
  <c r="CJ253" i="5" s="1"/>
  <c r="CA253" i="5" a="1"/>
  <c r="CA253" i="5" s="1"/>
  <c r="AO253" i="5" s="1"/>
  <c r="BF253" i="5" a="1"/>
  <c r="BF253" i="5" s="1"/>
  <c r="BA253" i="5" a="1"/>
  <c r="BA253" i="5" s="1"/>
  <c r="AJ253" i="5" a="1"/>
  <c r="AJ253" i="5" s="1"/>
  <c r="AA253" i="5" a="1"/>
  <c r="AA253" i="5" s="1"/>
  <c r="M253" i="5" a="1"/>
  <c r="M253" i="5" s="1"/>
  <c r="D253" i="5" a="1"/>
  <c r="D253" i="5" s="1"/>
  <c r="DK253" i="5" a="1"/>
  <c r="DK253" i="5" s="1"/>
  <c r="DB253" i="5" a="1"/>
  <c r="DB253" i="5" s="1"/>
  <c r="CE253" i="5" a="1"/>
  <c r="CE253" i="5" s="1"/>
  <c r="BJ253" i="5" a="1"/>
  <c r="BJ253" i="5" s="1"/>
  <c r="BE253" i="5" a="1"/>
  <c r="BE253" i="5" s="1"/>
  <c r="AV253" i="5" a="1"/>
  <c r="AV253" i="5" s="1"/>
  <c r="AE253" i="5" a="1"/>
  <c r="AE253" i="5" s="1"/>
  <c r="Q253" i="5" a="1"/>
  <c r="Q253" i="5" s="1"/>
  <c r="H253" i="5" a="1"/>
  <c r="H253" i="5" s="1"/>
  <c r="DI253" i="5" a="1"/>
  <c r="DI253" i="5" s="1"/>
  <c r="CL253" i="5" a="1"/>
  <c r="CL253" i="5" s="1"/>
  <c r="CG253" i="5" a="1"/>
  <c r="CG253" i="5" s="1"/>
  <c r="BL253" i="5" a="1"/>
  <c r="BL253" i="5" s="1"/>
  <c r="BC253" i="5" a="1"/>
  <c r="BC253" i="5" s="1"/>
  <c r="AT253" i="5" a="1"/>
  <c r="AT253" i="5" s="1"/>
  <c r="AG253" i="5" a="1"/>
  <c r="AG253" i="5" s="1"/>
  <c r="X253" i="5" a="1"/>
  <c r="X253" i="5" s="1"/>
  <c r="O253" i="5" a="1"/>
  <c r="O253" i="5" s="1"/>
  <c r="BQ253" i="5" a="1"/>
  <c r="BQ253" i="5" s="1"/>
  <c r="AY253" i="5" a="1"/>
  <c r="AY253" i="5" s="1"/>
  <c r="S253" i="5" a="1"/>
  <c r="S253" i="5" s="1"/>
  <c r="DA253" i="5" a="1"/>
  <c r="DA253" i="5" s="1"/>
  <c r="CF253" i="5" a="1"/>
  <c r="CF253" i="5" s="1"/>
  <c r="AX253" i="5" a="1"/>
  <c r="AX253" i="5" s="1"/>
  <c r="Y253" i="5" a="1"/>
  <c r="Y253" i="5" s="1"/>
  <c r="K253" i="5" a="1"/>
  <c r="K253" i="5" s="1"/>
  <c r="C253" i="5" a="1"/>
  <c r="C253" i="5" s="1"/>
  <c r="DH253" i="5" a="1"/>
  <c r="DH253" i="5" s="1"/>
  <c r="BD253" i="5" a="1"/>
  <c r="BD253" i="5" s="1"/>
  <c r="AW253" i="5" a="1"/>
  <c r="AW253" i="5" s="1"/>
  <c r="AF253" i="5" a="1"/>
  <c r="AF253" i="5" s="1"/>
  <c r="A254" i="5"/>
  <c r="DE253" i="5" a="1"/>
  <c r="DE253" i="5" s="1"/>
  <c r="CI253" i="5" a="1"/>
  <c r="CI253" i="5" s="1"/>
  <c r="CB253" i="5" a="1"/>
  <c r="CB253" i="5" s="1"/>
  <c r="BB253" i="5" a="1"/>
  <c r="BB253" i="5" s="1"/>
  <c r="AC253" i="5" a="1"/>
  <c r="AC253" i="5" s="1"/>
  <c r="U253" i="5" a="1"/>
  <c r="U253" i="5" s="1"/>
  <c r="G253" i="5" a="1"/>
  <c r="G253" i="5" s="1"/>
  <c r="DD253" i="5" a="1"/>
  <c r="DD253" i="5" s="1"/>
  <c r="BH253" i="5" a="1"/>
  <c r="BH253" i="5" s="1"/>
  <c r="AZ253" i="5" a="1"/>
  <c r="AZ253" i="5" s="1"/>
  <c r="AS253" i="5" a="1"/>
  <c r="AS253" i="5" s="1"/>
  <c r="AI253" i="5" a="1"/>
  <c r="AI253" i="5" s="1"/>
  <c r="AB253" i="5" a="1"/>
  <c r="AB253" i="5" s="1"/>
  <c r="CH253" i="5" a="1"/>
  <c r="CH253" i="5" s="1"/>
  <c r="T253" i="5" a="1"/>
  <c r="T253" i="5" s="1"/>
  <c r="CD253" i="5" a="1"/>
  <c r="CD253" i="5" s="1"/>
  <c r="AK253" i="5" a="1"/>
  <c r="AK253" i="5" s="1"/>
  <c r="P253" i="5" a="1"/>
  <c r="P253" i="5" s="1"/>
  <c r="DJ253" i="5" a="1"/>
  <c r="DJ253" i="5" s="1"/>
  <c r="CC253" i="5" a="1"/>
  <c r="CC253" i="5" s="1"/>
  <c r="BK253" i="5" a="1"/>
  <c r="BK253" i="5" s="1"/>
  <c r="I253" i="5" a="1"/>
  <c r="I253" i="5" s="1"/>
  <c r="DC253" i="5" a="1"/>
  <c r="DC253" i="5" s="1"/>
  <c r="BI253" i="5" a="1"/>
  <c r="BI253" i="5" s="1"/>
  <c r="CK253" i="5" a="1"/>
  <c r="CK253" i="5" s="1"/>
  <c r="BG253" i="5" a="1"/>
  <c r="BG253" i="5" s="1"/>
  <c r="E253" i="5" a="1"/>
  <c r="E253" i="5" s="1"/>
  <c r="DF253" i="5" a="1"/>
  <c r="DF253" i="5" s="1"/>
  <c r="BR253" i="5" a="1"/>
  <c r="BR253" i="5" s="1"/>
  <c r="W253" i="5" a="1"/>
  <c r="W253" i="5" s="1"/>
  <c r="L253" i="5" a="1"/>
  <c r="L253" i="5" s="1"/>
  <c r="AU253" i="5" a="1"/>
  <c r="AU253" i="5" s="1"/>
  <c r="DL418" i="5" a="1"/>
  <c r="DL418" i="5" s="1"/>
  <c r="DH418" i="5" a="1"/>
  <c r="DH418" i="5" s="1"/>
  <c r="DD418" i="5" a="1"/>
  <c r="DD418" i="5" s="1"/>
  <c r="CL418" i="5" a="1"/>
  <c r="CL418" i="5" s="1"/>
  <c r="CH418" i="5" a="1"/>
  <c r="CH418" i="5" s="1"/>
  <c r="CD418" i="5" a="1"/>
  <c r="CD418" i="5" s="1"/>
  <c r="BR418" i="5" a="1"/>
  <c r="BR418" i="5" s="1"/>
  <c r="BJ418" i="5" a="1"/>
  <c r="BJ418" i="5" s="1"/>
  <c r="BF418" i="5" a="1"/>
  <c r="BF418" i="5" s="1"/>
  <c r="BB418" i="5" a="1"/>
  <c r="BB418" i="5" s="1"/>
  <c r="AX418" i="5" a="1"/>
  <c r="AX418" i="5" s="1"/>
  <c r="AT418" i="5" a="1"/>
  <c r="AT418" i="5" s="1"/>
  <c r="AL418" i="5" a="1"/>
  <c r="AL418" i="5" s="1"/>
  <c r="AH418" i="5" a="1"/>
  <c r="AH418" i="5" s="1"/>
  <c r="AD418" i="5" a="1"/>
  <c r="AD418" i="5" s="1"/>
  <c r="Z418" i="5" a="1"/>
  <c r="Z418" i="5" s="1"/>
  <c r="V418" i="5" a="1"/>
  <c r="V418" i="5" s="1"/>
  <c r="R418" i="5" a="1"/>
  <c r="R418" i="5" s="1"/>
  <c r="N418" i="5" a="1"/>
  <c r="N418" i="5" s="1"/>
  <c r="J418" i="5" a="1"/>
  <c r="J418" i="5" s="1"/>
  <c r="F418" i="5" a="1"/>
  <c r="F418" i="5" s="1"/>
  <c r="AJ418" i="5" a="1"/>
  <c r="AJ418" i="5" s="1"/>
  <c r="AF418" i="5" a="1"/>
  <c r="AF418" i="5" s="1"/>
  <c r="AB418" i="5" a="1"/>
  <c r="AB418" i="5" s="1"/>
  <c r="X418" i="5" a="1"/>
  <c r="X418" i="5" s="1"/>
  <c r="T418" i="5" a="1"/>
  <c r="T418" i="5" s="1"/>
  <c r="P418" i="5" a="1"/>
  <c r="P418" i="5" s="1"/>
  <c r="L418" i="5" a="1"/>
  <c r="L418" i="5" s="1"/>
  <c r="H418" i="5" a="1"/>
  <c r="H418" i="5" s="1"/>
  <c r="D418" i="5" a="1"/>
  <c r="D418" i="5" s="1"/>
  <c r="DI418" i="5" a="1"/>
  <c r="DI418" i="5" s="1"/>
  <c r="DE418" i="5" a="1"/>
  <c r="DE418" i="5" s="1"/>
  <c r="DA418" i="5" a="1"/>
  <c r="DA418" i="5" s="1"/>
  <c r="CI418" i="5" a="1"/>
  <c r="CI418" i="5" s="1"/>
  <c r="CE418" i="5" a="1"/>
  <c r="CE418" i="5" s="1"/>
  <c r="CA418" i="5" a="1"/>
  <c r="CA418" i="5" s="1"/>
  <c r="AO418" i="5" s="1"/>
  <c r="BK418" i="5" a="1"/>
  <c r="BK418" i="5" s="1"/>
  <c r="BG418" i="5" a="1"/>
  <c r="BG418" i="5" s="1"/>
  <c r="BC418" i="5" a="1"/>
  <c r="BC418" i="5" s="1"/>
  <c r="AY418" i="5" a="1"/>
  <c r="AY418" i="5" s="1"/>
  <c r="AU418" i="5" a="1"/>
  <c r="AU418" i="5" s="1"/>
  <c r="DK418" i="5" a="1"/>
  <c r="DK418" i="5" s="1"/>
  <c r="DC418" i="5" a="1"/>
  <c r="DC418" i="5" s="1"/>
  <c r="CG418" i="5" a="1"/>
  <c r="CG418" i="5" s="1"/>
  <c r="BQ418" i="5" a="1"/>
  <c r="BQ418" i="5" s="1"/>
  <c r="BE418" i="5" a="1"/>
  <c r="BE418" i="5" s="1"/>
  <c r="AW418" i="5" a="1"/>
  <c r="AW418" i="5" s="1"/>
  <c r="AE418" i="5" a="1"/>
  <c r="AE418" i="5" s="1"/>
  <c r="W418" i="5" a="1"/>
  <c r="W418" i="5" s="1"/>
  <c r="O418" i="5" a="1"/>
  <c r="O418" i="5" s="1"/>
  <c r="G418" i="5" a="1"/>
  <c r="G418" i="5" s="1"/>
  <c r="BL418" i="5" a="1"/>
  <c r="BL418" i="5" s="1"/>
  <c r="AS418" i="5" a="1"/>
  <c r="AS418" i="5" s="1"/>
  <c r="AI418" i="5" a="1"/>
  <c r="AI418" i="5" s="1"/>
  <c r="Q418" i="5" a="1"/>
  <c r="Q418" i="5" s="1"/>
  <c r="DB418" i="5" a="1"/>
  <c r="DB418" i="5" s="1"/>
  <c r="BI418" i="5" a="1"/>
  <c r="BI418" i="5" s="1"/>
  <c r="AG418" i="5" a="1"/>
  <c r="AG418" i="5" s="1"/>
  <c r="E418" i="5" a="1"/>
  <c r="E418" i="5" s="1"/>
  <c r="S418" i="5" a="1"/>
  <c r="S418" i="5" s="1"/>
  <c r="CB418" i="5" a="1"/>
  <c r="CB418" i="5" s="1"/>
  <c r="BD418" i="5" a="1"/>
  <c r="BD418" i="5" s="1"/>
  <c r="AC418" i="5" a="1"/>
  <c r="AC418" i="5" s="1"/>
  <c r="DJ418" i="5" a="1"/>
  <c r="DJ418" i="5" s="1"/>
  <c r="AZ418" i="5" a="1"/>
  <c r="AZ418" i="5" s="1"/>
  <c r="AA418" i="5" a="1"/>
  <c r="AA418" i="5" s="1"/>
  <c r="M418" i="5" a="1"/>
  <c r="M418" i="5" s="1"/>
  <c r="CJ418" i="5" a="1"/>
  <c r="CJ418" i="5" s="1"/>
  <c r="AK418" i="5" a="1"/>
  <c r="AK418" i="5" s="1"/>
  <c r="Y418" i="5" a="1"/>
  <c r="Y418" i="5" s="1"/>
  <c r="C418" i="5" a="1"/>
  <c r="C418" i="5" s="1"/>
  <c r="CF418" i="5" a="1"/>
  <c r="CF418" i="5" s="1"/>
  <c r="AV418" i="5" a="1"/>
  <c r="AV418" i="5" s="1"/>
  <c r="CC418" i="5" a="1"/>
  <c r="CC418" i="5" s="1"/>
  <c r="U418" i="5" a="1"/>
  <c r="U418" i="5" s="1"/>
  <c r="A419" i="5"/>
  <c r="DG418" i="5" a="1"/>
  <c r="DG418" i="5" s="1"/>
  <c r="BH418" i="5" a="1"/>
  <c r="BH418" i="5" s="1"/>
  <c r="K418" i="5" a="1"/>
  <c r="K418" i="5" s="1"/>
  <c r="CK418" i="5" a="1"/>
  <c r="CK418" i="5" s="1"/>
  <c r="BA418" i="5" a="1"/>
  <c r="BA418" i="5" s="1"/>
  <c r="I418" i="5" a="1"/>
  <c r="I418" i="5" s="1"/>
  <c r="DF418" i="5" a="1"/>
  <c r="DF418" i="5" s="1"/>
  <c r="AK75" i="5" a="1"/>
  <c r="AK75" i="5" s="1"/>
  <c r="AG75" i="5" a="1"/>
  <c r="AG75" i="5" s="1"/>
  <c r="AC75" i="5" a="1"/>
  <c r="AC75" i="5" s="1"/>
  <c r="Y75" i="5" a="1"/>
  <c r="Y75" i="5" s="1"/>
  <c r="U75" i="5" a="1"/>
  <c r="U75" i="5" s="1"/>
  <c r="Q75" i="5" a="1"/>
  <c r="Q75" i="5" s="1"/>
  <c r="M75" i="5" a="1"/>
  <c r="M75" i="5" s="1"/>
  <c r="I75" i="5" a="1"/>
  <c r="I75" i="5" s="1"/>
  <c r="E75" i="5" a="1"/>
  <c r="E75" i="5" s="1"/>
  <c r="DI75" i="5" a="1"/>
  <c r="DI75" i="5" s="1"/>
  <c r="CL75" i="5" a="1"/>
  <c r="CL75" i="5" s="1"/>
  <c r="CC75" i="5" a="1"/>
  <c r="CC75" i="5" s="1"/>
  <c r="BL75" i="5" a="1"/>
  <c r="BL75" i="5" s="1"/>
  <c r="BC75" i="5" a="1"/>
  <c r="BC75" i="5" s="1"/>
  <c r="AT75" i="5" a="1"/>
  <c r="AT75" i="5" s="1"/>
  <c r="AL75" i="5" a="1"/>
  <c r="AL75" i="5" s="1"/>
  <c r="X75" i="5" a="1"/>
  <c r="X75" i="5" s="1"/>
  <c r="O75" i="5" a="1"/>
  <c r="O75" i="5" s="1"/>
  <c r="F75" i="5" a="1"/>
  <c r="F75" i="5" s="1"/>
  <c r="CJ75" i="5" a="1"/>
  <c r="CJ75" i="5" s="1"/>
  <c r="CE75" i="5" a="1"/>
  <c r="CE75" i="5" s="1"/>
  <c r="BR75" i="5" a="1"/>
  <c r="BR75" i="5" s="1"/>
  <c r="BI75" i="5" a="1"/>
  <c r="BI75" i="5" s="1"/>
  <c r="AX75" i="5" a="1"/>
  <c r="AX75" i="5" s="1"/>
  <c r="AS75" i="5" a="1"/>
  <c r="AS75" i="5" s="1"/>
  <c r="AJ75" i="5" a="1"/>
  <c r="AJ75" i="5" s="1"/>
  <c r="AE75" i="5" a="1"/>
  <c r="AE75" i="5" s="1"/>
  <c r="Z75" i="5" a="1"/>
  <c r="Z75" i="5" s="1"/>
  <c r="J75" i="5" a="1"/>
  <c r="J75" i="5" s="1"/>
  <c r="A76" i="5"/>
  <c r="DB75" i="5" a="1"/>
  <c r="DB75" i="5" s="1"/>
  <c r="CI75" i="5" a="1"/>
  <c r="CI75" i="5" s="1"/>
  <c r="CD75" i="5" a="1"/>
  <c r="CD75" i="5" s="1"/>
  <c r="BQ75" i="5" a="1"/>
  <c r="BQ75" i="5" s="1"/>
  <c r="BG75" i="5" a="1"/>
  <c r="BG75" i="5" s="1"/>
  <c r="BB75" i="5" a="1"/>
  <c r="BB75" i="5" s="1"/>
  <c r="AW75" i="5" a="1"/>
  <c r="AW75" i="5" s="1"/>
  <c r="AI75" i="5" a="1"/>
  <c r="AI75" i="5" s="1"/>
  <c r="AD75" i="5" a="1"/>
  <c r="AD75" i="5" s="1"/>
  <c r="S75" i="5" a="1"/>
  <c r="S75" i="5" s="1"/>
  <c r="N75" i="5" a="1"/>
  <c r="N75" i="5" s="1"/>
  <c r="DL75" i="5" a="1"/>
  <c r="DL75" i="5" s="1"/>
  <c r="DG75" i="5" a="1"/>
  <c r="DG75" i="5" s="1"/>
  <c r="AV75" i="5" a="1"/>
  <c r="AV75" i="5" s="1"/>
  <c r="H75" i="5" a="1"/>
  <c r="H75" i="5" s="1"/>
  <c r="C75" i="5" a="1"/>
  <c r="C75" i="5" s="1"/>
  <c r="DK75" i="5" a="1"/>
  <c r="DK75" i="5" s="1"/>
  <c r="CG75" i="5" a="1"/>
  <c r="CG75" i="5" s="1"/>
  <c r="AZ75" i="5" a="1"/>
  <c r="AZ75" i="5" s="1"/>
  <c r="AU75" i="5" a="1"/>
  <c r="AU75" i="5" s="1"/>
  <c r="L75" i="5" a="1"/>
  <c r="L75" i="5" s="1"/>
  <c r="G75" i="5" a="1"/>
  <c r="G75" i="5" s="1"/>
  <c r="DJ75" i="5" a="1"/>
  <c r="DJ75" i="5" s="1"/>
  <c r="DE75" i="5" a="1"/>
  <c r="DE75" i="5" s="1"/>
  <c r="CF75" i="5" a="1"/>
  <c r="CF75" i="5" s="1"/>
  <c r="CA75" i="5" a="1"/>
  <c r="CA75" i="5" s="1"/>
  <c r="AO75" i="5" s="1"/>
  <c r="BJ75" i="5" a="1"/>
  <c r="BJ75" i="5" s="1"/>
  <c r="BE75" i="5" a="1"/>
  <c r="BE75" i="5" s="1"/>
  <c r="AF75" i="5" a="1"/>
  <c r="AF75" i="5" s="1"/>
  <c r="AA75" i="5" a="1"/>
  <c r="AA75" i="5" s="1"/>
  <c r="V75" i="5" a="1"/>
  <c r="V75" i="5" s="1"/>
  <c r="CK75" i="5" a="1"/>
  <c r="CK75" i="5" s="1"/>
  <c r="BK75" i="5" a="1"/>
  <c r="BK75" i="5" s="1"/>
  <c r="AH75" i="5" a="1"/>
  <c r="AH75" i="5" s="1"/>
  <c r="T75" i="5" a="1"/>
  <c r="T75" i="5" s="1"/>
  <c r="CH75" i="5" a="1"/>
  <c r="CH75" i="5" s="1"/>
  <c r="BH75" i="5" a="1"/>
  <c r="BH75" i="5" s="1"/>
  <c r="R75" i="5" a="1"/>
  <c r="R75" i="5" s="1"/>
  <c r="D75" i="5" a="1"/>
  <c r="D75" i="5" s="1"/>
  <c r="DH75" i="5" a="1"/>
  <c r="DH75" i="5" s="1"/>
  <c r="BF75" i="5" a="1"/>
  <c r="BF75" i="5" s="1"/>
  <c r="P75" i="5" a="1"/>
  <c r="P75" i="5" s="1"/>
  <c r="DF75" i="5" a="1"/>
  <c r="DF75" i="5" s="1"/>
  <c r="BD75" i="5" a="1"/>
  <c r="BD75" i="5" s="1"/>
  <c r="AB75" i="5" a="1"/>
  <c r="AB75" i="5" s="1"/>
  <c r="DD75" i="5" a="1"/>
  <c r="DD75" i="5" s="1"/>
  <c r="CB75" i="5" a="1"/>
  <c r="CB75" i="5" s="1"/>
  <c r="DC75" i="5" a="1"/>
  <c r="DC75" i="5" s="1"/>
  <c r="BA75" i="5" a="1"/>
  <c r="BA75" i="5" s="1"/>
  <c r="K75" i="5" a="1"/>
  <c r="K75" i="5" s="1"/>
  <c r="DA75" i="5" a="1"/>
  <c r="DA75" i="5" s="1"/>
  <c r="AY75" i="5" a="1"/>
  <c r="AY75" i="5" s="1"/>
  <c r="W75" i="5" a="1"/>
  <c r="W75" i="5" s="1"/>
  <c r="AJ76" i="5" l="1" a="1"/>
  <c r="AJ76" i="5" s="1"/>
  <c r="AF76" i="5" a="1"/>
  <c r="AF76" i="5" s="1"/>
  <c r="AB76" i="5" a="1"/>
  <c r="AB76" i="5" s="1"/>
  <c r="X76" i="5" a="1"/>
  <c r="X76" i="5" s="1"/>
  <c r="T76" i="5" a="1"/>
  <c r="T76" i="5" s="1"/>
  <c r="P76" i="5" a="1"/>
  <c r="P76" i="5" s="1"/>
  <c r="L76" i="5" a="1"/>
  <c r="L76" i="5" s="1"/>
  <c r="H76" i="5" a="1"/>
  <c r="H76" i="5" s="1"/>
  <c r="D76" i="5" a="1"/>
  <c r="D76" i="5" s="1"/>
  <c r="DF76" i="5" a="1"/>
  <c r="DF76" i="5" s="1"/>
  <c r="DA76" i="5" a="1"/>
  <c r="DA76" i="5" s="1"/>
  <c r="CD76" i="5" a="1"/>
  <c r="CD76" i="5" s="1"/>
  <c r="BI76" i="5" a="1"/>
  <c r="BI76" i="5" s="1"/>
  <c r="AZ76" i="5" a="1"/>
  <c r="AZ76" i="5" s="1"/>
  <c r="AU76" i="5" a="1"/>
  <c r="AU76" i="5" s="1"/>
  <c r="AI76" i="5" a="1"/>
  <c r="AI76" i="5" s="1"/>
  <c r="Z76" i="5" a="1"/>
  <c r="Z76" i="5" s="1"/>
  <c r="Q76" i="5" a="1"/>
  <c r="Q76" i="5" s="1"/>
  <c r="C76" i="5" a="1"/>
  <c r="C76" i="5" s="1"/>
  <c r="BK76" i="5" a="1"/>
  <c r="BK76" i="5" s="1"/>
  <c r="BF76" i="5" a="1"/>
  <c r="BF76" i="5" s="1"/>
  <c r="BA76" i="5" a="1"/>
  <c r="BA76" i="5" s="1"/>
  <c r="AV76" i="5" a="1"/>
  <c r="AV76" i="5" s="1"/>
  <c r="S76" i="5" a="1"/>
  <c r="S76" i="5" s="1"/>
  <c r="N76" i="5" a="1"/>
  <c r="N76" i="5" s="1"/>
  <c r="I76" i="5" a="1"/>
  <c r="I76" i="5" s="1"/>
  <c r="DJ76" i="5" a="1"/>
  <c r="DJ76" i="5" s="1"/>
  <c r="CA76" i="5" a="1"/>
  <c r="CA76" i="5" s="1"/>
  <c r="AO76" i="5" s="1"/>
  <c r="BJ76" i="5" a="1"/>
  <c r="BJ76" i="5" s="1"/>
  <c r="BE76" i="5" a="1"/>
  <c r="BE76" i="5" s="1"/>
  <c r="AY76" i="5" a="1"/>
  <c r="AY76" i="5" s="1"/>
  <c r="AT76" i="5" a="1"/>
  <c r="AT76" i="5" s="1"/>
  <c r="W76" i="5" a="1"/>
  <c r="W76" i="5" s="1"/>
  <c r="R76" i="5" a="1"/>
  <c r="R76" i="5" s="1"/>
  <c r="M76" i="5" a="1"/>
  <c r="M76" i="5" s="1"/>
  <c r="G76" i="5" a="1"/>
  <c r="G76" i="5" s="1"/>
  <c r="DI76" i="5" a="1"/>
  <c r="DI76" i="5" s="1"/>
  <c r="DD76" i="5" a="1"/>
  <c r="DD76" i="5" s="1"/>
  <c r="CK76" i="5" a="1"/>
  <c r="CK76" i="5" s="1"/>
  <c r="CF76" i="5" a="1"/>
  <c r="CF76" i="5" s="1"/>
  <c r="BD76" i="5" a="1"/>
  <c r="BD76" i="5" s="1"/>
  <c r="AL76" i="5" a="1"/>
  <c r="AL76" i="5" s="1"/>
  <c r="AG76" i="5" a="1"/>
  <c r="AG76" i="5" s="1"/>
  <c r="DH76" i="5" a="1"/>
  <c r="DH76" i="5" s="1"/>
  <c r="DC76" i="5" a="1"/>
  <c r="DC76" i="5" s="1"/>
  <c r="CJ76" i="5" a="1"/>
  <c r="CJ76" i="5" s="1"/>
  <c r="BQ76" i="5" a="1"/>
  <c r="BQ76" i="5" s="1"/>
  <c r="BH76" i="5" a="1"/>
  <c r="BH76" i="5" s="1"/>
  <c r="AK76" i="5" a="1"/>
  <c r="AK76" i="5" s="1"/>
  <c r="U76" i="5" a="1"/>
  <c r="U76" i="5" s="1"/>
  <c r="A77" i="5"/>
  <c r="CI76" i="5" a="1"/>
  <c r="CI76" i="5" s="1"/>
  <c r="BG76" i="5" a="1"/>
  <c r="BG76" i="5" s="1"/>
  <c r="BB76" i="5" a="1"/>
  <c r="BB76" i="5" s="1"/>
  <c r="AW76" i="5" a="1"/>
  <c r="AW76" i="5" s="1"/>
  <c r="AE76" i="5" a="1"/>
  <c r="AE76" i="5" s="1"/>
  <c r="O76" i="5" a="1"/>
  <c r="O76" i="5" s="1"/>
  <c r="J76" i="5" a="1"/>
  <c r="J76" i="5" s="1"/>
  <c r="E76" i="5" a="1"/>
  <c r="E76" i="5" s="1"/>
  <c r="CG76" i="5" a="1"/>
  <c r="CG76" i="5" s="1"/>
  <c r="AS76" i="5" a="1"/>
  <c r="AS76" i="5" s="1"/>
  <c r="AD76" i="5" a="1"/>
  <c r="AD76" i="5" s="1"/>
  <c r="DG76" i="5" a="1"/>
  <c r="DG76" i="5" s="1"/>
  <c r="CE76" i="5" a="1"/>
  <c r="CE76" i="5" s="1"/>
  <c r="AC76" i="5" a="1"/>
  <c r="AC76" i="5" s="1"/>
  <c r="DE76" i="5" a="1"/>
  <c r="DE76" i="5" s="1"/>
  <c r="CC76" i="5" a="1"/>
  <c r="CC76" i="5" s="1"/>
  <c r="BC76" i="5" a="1"/>
  <c r="BC76" i="5" s="1"/>
  <c r="AA76" i="5" a="1"/>
  <c r="AA76" i="5" s="1"/>
  <c r="CB76" i="5" a="1"/>
  <c r="CB76" i="5" s="1"/>
  <c r="Y76" i="5" a="1"/>
  <c r="Y76" i="5" s="1"/>
  <c r="K76" i="5" a="1"/>
  <c r="K76" i="5" s="1"/>
  <c r="DB76" i="5" a="1"/>
  <c r="DB76" i="5" s="1"/>
  <c r="BR76" i="5" a="1"/>
  <c r="BR76" i="5" s="1"/>
  <c r="CL76" i="5" a="1"/>
  <c r="CL76" i="5" s="1"/>
  <c r="BL76" i="5" a="1"/>
  <c r="BL76" i="5" s="1"/>
  <c r="AX76" i="5" a="1"/>
  <c r="AX76" i="5" s="1"/>
  <c r="V76" i="5" a="1"/>
  <c r="V76" i="5" s="1"/>
  <c r="DL76" i="5" a="1"/>
  <c r="DL76" i="5" s="1"/>
  <c r="AH76" i="5" a="1"/>
  <c r="AH76" i="5" s="1"/>
  <c r="F76" i="5" a="1"/>
  <c r="F76" i="5" s="1"/>
  <c r="DK76" i="5" a="1"/>
  <c r="DK76" i="5" s="1"/>
  <c r="CH76" i="5" a="1"/>
  <c r="CH76" i="5" s="1"/>
  <c r="DK419" i="5" a="1"/>
  <c r="DK419" i="5" s="1"/>
  <c r="DG419" i="5" a="1"/>
  <c r="DG419" i="5" s="1"/>
  <c r="DC419" i="5" a="1"/>
  <c r="DC419" i="5" s="1"/>
  <c r="CK419" i="5" a="1"/>
  <c r="CK419" i="5" s="1"/>
  <c r="CG419" i="5" a="1"/>
  <c r="CG419" i="5" s="1"/>
  <c r="CC419" i="5" a="1"/>
  <c r="CC419" i="5" s="1"/>
  <c r="BQ419" i="5" a="1"/>
  <c r="BQ419" i="5" s="1"/>
  <c r="BI419" i="5" a="1"/>
  <c r="BI419" i="5" s="1"/>
  <c r="BE419" i="5" a="1"/>
  <c r="BE419" i="5" s="1"/>
  <c r="BA419" i="5" a="1"/>
  <c r="BA419" i="5" s="1"/>
  <c r="AW419" i="5" a="1"/>
  <c r="AW419" i="5" s="1"/>
  <c r="AS419" i="5" a="1"/>
  <c r="AS419" i="5" s="1"/>
  <c r="AK419" i="5" a="1"/>
  <c r="AK419" i="5" s="1"/>
  <c r="AG419" i="5" a="1"/>
  <c r="AG419" i="5" s="1"/>
  <c r="AC419" i="5" a="1"/>
  <c r="AC419" i="5" s="1"/>
  <c r="Y419" i="5" a="1"/>
  <c r="Y419" i="5" s="1"/>
  <c r="U419" i="5" a="1"/>
  <c r="U419" i="5" s="1"/>
  <c r="Q419" i="5" a="1"/>
  <c r="Q419" i="5" s="1"/>
  <c r="M419" i="5" a="1"/>
  <c r="M419" i="5" s="1"/>
  <c r="I419" i="5" a="1"/>
  <c r="I419" i="5" s="1"/>
  <c r="E419" i="5" a="1"/>
  <c r="E419" i="5" s="1"/>
  <c r="A420" i="5"/>
  <c r="AI419" i="5" a="1"/>
  <c r="AI419" i="5" s="1"/>
  <c r="AE419" i="5" a="1"/>
  <c r="AE419" i="5" s="1"/>
  <c r="AA419" i="5" a="1"/>
  <c r="AA419" i="5" s="1"/>
  <c r="W419" i="5" a="1"/>
  <c r="W419" i="5" s="1"/>
  <c r="S419" i="5" a="1"/>
  <c r="S419" i="5" s="1"/>
  <c r="O419" i="5" a="1"/>
  <c r="O419" i="5" s="1"/>
  <c r="K419" i="5" a="1"/>
  <c r="K419" i="5" s="1"/>
  <c r="G419" i="5" a="1"/>
  <c r="G419" i="5" s="1"/>
  <c r="C419" i="5" a="1"/>
  <c r="C419" i="5" s="1"/>
  <c r="DL419" i="5" a="1"/>
  <c r="DL419" i="5" s="1"/>
  <c r="DH419" i="5" a="1"/>
  <c r="DH419" i="5" s="1"/>
  <c r="DD419" i="5" a="1"/>
  <c r="DD419" i="5" s="1"/>
  <c r="CL419" i="5" a="1"/>
  <c r="CL419" i="5" s="1"/>
  <c r="CH419" i="5" a="1"/>
  <c r="CH419" i="5" s="1"/>
  <c r="CD419" i="5" a="1"/>
  <c r="CD419" i="5" s="1"/>
  <c r="BR419" i="5" a="1"/>
  <c r="BR419" i="5" s="1"/>
  <c r="BJ419" i="5" a="1"/>
  <c r="BJ419" i="5" s="1"/>
  <c r="BF419" i="5" a="1"/>
  <c r="BF419" i="5" s="1"/>
  <c r="BB419" i="5" a="1"/>
  <c r="BB419" i="5" s="1"/>
  <c r="AX419" i="5" a="1"/>
  <c r="AX419" i="5" s="1"/>
  <c r="AT419" i="5" a="1"/>
  <c r="AT419" i="5" s="1"/>
  <c r="DI419" i="5" a="1"/>
  <c r="DI419" i="5" s="1"/>
  <c r="CB419" i="5" a="1"/>
  <c r="CB419" i="5" s="1"/>
  <c r="BG419" i="5" a="1"/>
  <c r="BG419" i="5" s="1"/>
  <c r="AD419" i="5" a="1"/>
  <c r="AD419" i="5" s="1"/>
  <c r="L419" i="5" a="1"/>
  <c r="L419" i="5" s="1"/>
  <c r="DF419" i="5" a="1"/>
  <c r="DF419" i="5" s="1"/>
  <c r="CI419" i="5" a="1"/>
  <c r="CI419" i="5" s="1"/>
  <c r="BD419" i="5" a="1"/>
  <c r="BD419" i="5" s="1"/>
  <c r="AB419" i="5" a="1"/>
  <c r="AB419" i="5" s="1"/>
  <c r="J419" i="5" a="1"/>
  <c r="J419" i="5" s="1"/>
  <c r="DA419" i="5" a="1"/>
  <c r="DA419" i="5" s="1"/>
  <c r="BL419" i="5" a="1"/>
  <c r="BL419" i="5" s="1"/>
  <c r="P419" i="5" a="1"/>
  <c r="P419" i="5" s="1"/>
  <c r="DJ419" i="5" a="1"/>
  <c r="DJ419" i="5" s="1"/>
  <c r="CJ419" i="5" a="1"/>
  <c r="CJ419" i="5" s="1"/>
  <c r="AZ419" i="5" a="1"/>
  <c r="AZ419" i="5" s="1"/>
  <c r="D419" i="5" a="1"/>
  <c r="D419" i="5" s="1"/>
  <c r="CF419" i="5" a="1"/>
  <c r="CF419" i="5" s="1"/>
  <c r="AV419" i="5" a="1"/>
  <c r="AV419" i="5" s="1"/>
  <c r="AJ419" i="5" a="1"/>
  <c r="AJ419" i="5" s="1"/>
  <c r="X419" i="5" a="1"/>
  <c r="X419" i="5" s="1"/>
  <c r="DE419" i="5" a="1"/>
  <c r="DE419" i="5" s="1"/>
  <c r="BH419" i="5" a="1"/>
  <c r="BH419" i="5" s="1"/>
  <c r="AU419" i="5" a="1"/>
  <c r="AU419" i="5" s="1"/>
  <c r="BC419" i="5" a="1"/>
  <c r="BC419" i="5" s="1"/>
  <c r="AH419" i="5" a="1"/>
  <c r="AH419" i="5" s="1"/>
  <c r="H419" i="5" a="1"/>
  <c r="H419" i="5" s="1"/>
  <c r="AY419" i="5" a="1"/>
  <c r="AY419" i="5" s="1"/>
  <c r="AF419" i="5" a="1"/>
  <c r="AF419" i="5" s="1"/>
  <c r="CE419" i="5" a="1"/>
  <c r="CE419" i="5" s="1"/>
  <c r="F419" i="5" a="1"/>
  <c r="F419" i="5" s="1"/>
  <c r="Z419" i="5" a="1"/>
  <c r="Z419" i="5" s="1"/>
  <c r="CA419" i="5" a="1"/>
  <c r="CA419" i="5" s="1"/>
  <c r="AO419" i="5" s="1"/>
  <c r="V419" i="5" a="1"/>
  <c r="V419" i="5" s="1"/>
  <c r="BK419" i="5" a="1"/>
  <c r="BK419" i="5" s="1"/>
  <c r="T419" i="5" a="1"/>
  <c r="T419" i="5" s="1"/>
  <c r="DB419" i="5" a="1"/>
  <c r="DB419" i="5" s="1"/>
  <c r="AL419" i="5" a="1"/>
  <c r="AL419" i="5" s="1"/>
  <c r="N419" i="5" a="1"/>
  <c r="N419" i="5" s="1"/>
  <c r="R419" i="5" a="1"/>
  <c r="R419" i="5" s="1"/>
  <c r="AK254" i="5" a="1"/>
  <c r="AK254" i="5" s="1"/>
  <c r="AG254" i="5" a="1"/>
  <c r="AG254" i="5" s="1"/>
  <c r="AC254" i="5" a="1"/>
  <c r="AC254" i="5" s="1"/>
  <c r="Y254" i="5" a="1"/>
  <c r="Y254" i="5" s="1"/>
  <c r="U254" i="5" a="1"/>
  <c r="U254" i="5" s="1"/>
  <c r="Q254" i="5" a="1"/>
  <c r="Q254" i="5" s="1"/>
  <c r="M254" i="5" a="1"/>
  <c r="M254" i="5" s="1"/>
  <c r="I254" i="5" a="1"/>
  <c r="I254" i="5" s="1"/>
  <c r="E254" i="5" a="1"/>
  <c r="E254" i="5" s="1"/>
  <c r="DI254" i="5" a="1"/>
  <c r="DI254" i="5" s="1"/>
  <c r="CL254" i="5" a="1"/>
  <c r="CL254" i="5" s="1"/>
  <c r="CC254" i="5" a="1"/>
  <c r="CC254" i="5" s="1"/>
  <c r="BL254" i="5" a="1"/>
  <c r="BL254" i="5" s="1"/>
  <c r="BC254" i="5" a="1"/>
  <c r="BC254" i="5" s="1"/>
  <c r="AT254" i="5" a="1"/>
  <c r="AT254" i="5" s="1"/>
  <c r="AL254" i="5" a="1"/>
  <c r="AL254" i="5" s="1"/>
  <c r="X254" i="5" a="1"/>
  <c r="X254" i="5" s="1"/>
  <c r="O254" i="5" a="1"/>
  <c r="O254" i="5" s="1"/>
  <c r="F254" i="5" a="1"/>
  <c r="F254" i="5" s="1"/>
  <c r="DD254" i="5" a="1"/>
  <c r="DD254" i="5" s="1"/>
  <c r="CG254" i="5" a="1"/>
  <c r="CG254" i="5" s="1"/>
  <c r="CB254" i="5" a="1"/>
  <c r="CB254" i="5" s="1"/>
  <c r="BG254" i="5" a="1"/>
  <c r="BG254" i="5" s="1"/>
  <c r="AX254" i="5" a="1"/>
  <c r="AX254" i="5" s="1"/>
  <c r="AB254" i="5" a="1"/>
  <c r="AB254" i="5" s="1"/>
  <c r="S254" i="5" a="1"/>
  <c r="S254" i="5" s="1"/>
  <c r="J254" i="5" a="1"/>
  <c r="J254" i="5" s="1"/>
  <c r="DK254" i="5" a="1"/>
  <c r="DK254" i="5" s="1"/>
  <c r="DF254" i="5" a="1"/>
  <c r="DF254" i="5" s="1"/>
  <c r="CI254" i="5" a="1"/>
  <c r="CI254" i="5" s="1"/>
  <c r="BR254" i="5" a="1"/>
  <c r="BR254" i="5" s="1"/>
  <c r="BE254" i="5" a="1"/>
  <c r="BE254" i="5" s="1"/>
  <c r="AZ254" i="5" a="1"/>
  <c r="AZ254" i="5" s="1"/>
  <c r="AI254" i="5" a="1"/>
  <c r="AI254" i="5" s="1"/>
  <c r="Z254" i="5" a="1"/>
  <c r="Z254" i="5" s="1"/>
  <c r="L254" i="5" a="1"/>
  <c r="L254" i="5" s="1"/>
  <c r="C254" i="5" a="1"/>
  <c r="C254" i="5" s="1"/>
  <c r="DL254" i="5" a="1"/>
  <c r="DL254" i="5" s="1"/>
  <c r="DE254" i="5" a="1"/>
  <c r="DE254" i="5" s="1"/>
  <c r="BI254" i="5" a="1"/>
  <c r="BI254" i="5" s="1"/>
  <c r="CA254" i="5" a="1"/>
  <c r="CA254" i="5" s="1"/>
  <c r="AO254" i="5" s="1"/>
  <c r="BH254" i="5" a="1"/>
  <c r="BH254" i="5" s="1"/>
  <c r="BA254" i="5" a="1"/>
  <c r="BA254" i="5" s="1"/>
  <c r="AS254" i="5" a="1"/>
  <c r="AS254" i="5" s="1"/>
  <c r="AA254" i="5" a="1"/>
  <c r="AA254" i="5" s="1"/>
  <c r="T254" i="5" a="1"/>
  <c r="T254" i="5" s="1"/>
  <c r="DJ254" i="5" a="1"/>
  <c r="DJ254" i="5" s="1"/>
  <c r="DC254" i="5" a="1"/>
  <c r="DC254" i="5" s="1"/>
  <c r="CH254" i="5" a="1"/>
  <c r="CH254" i="5" s="1"/>
  <c r="AH254" i="5" a="1"/>
  <c r="AH254" i="5" s="1"/>
  <c r="D254" i="5" a="1"/>
  <c r="D254" i="5" s="1"/>
  <c r="CE254" i="5" a="1"/>
  <c r="CE254" i="5" s="1"/>
  <c r="BK254" i="5" a="1"/>
  <c r="BK254" i="5" s="1"/>
  <c r="BD254" i="5" a="1"/>
  <c r="BD254" i="5" s="1"/>
  <c r="AW254" i="5" a="1"/>
  <c r="AW254" i="5" s="1"/>
  <c r="AE254" i="5" a="1"/>
  <c r="AE254" i="5" s="1"/>
  <c r="W254" i="5" a="1"/>
  <c r="W254" i="5" s="1"/>
  <c r="P254" i="5" a="1"/>
  <c r="P254" i="5" s="1"/>
  <c r="DG254" i="5" a="1"/>
  <c r="DG254" i="5" s="1"/>
  <c r="CK254" i="5" a="1"/>
  <c r="CK254" i="5" s="1"/>
  <c r="CD254" i="5" a="1"/>
  <c r="CD254" i="5" s="1"/>
  <c r="AV254" i="5" a="1"/>
  <c r="AV254" i="5" s="1"/>
  <c r="AD254" i="5" a="1"/>
  <c r="AD254" i="5" s="1"/>
  <c r="H254" i="5" a="1"/>
  <c r="H254" i="5" s="1"/>
  <c r="DH254" i="5" a="1"/>
  <c r="DH254" i="5" s="1"/>
  <c r="AU254" i="5" a="1"/>
  <c r="AU254" i="5" s="1"/>
  <c r="BQ254" i="5" a="1"/>
  <c r="BQ254" i="5" s="1"/>
  <c r="V254" i="5" a="1"/>
  <c r="V254" i="5" s="1"/>
  <c r="DB254" i="5" a="1"/>
  <c r="DB254" i="5" s="1"/>
  <c r="BJ254" i="5" a="1"/>
  <c r="BJ254" i="5" s="1"/>
  <c r="R254" i="5" a="1"/>
  <c r="R254" i="5" s="1"/>
  <c r="CJ254" i="5" a="1"/>
  <c r="CJ254" i="5" s="1"/>
  <c r="AF254" i="5" a="1"/>
  <c r="AF254" i="5" s="1"/>
  <c r="N254" i="5" a="1"/>
  <c r="N254" i="5" s="1"/>
  <c r="CF254" i="5" a="1"/>
  <c r="CF254" i="5" s="1"/>
  <c r="BB254" i="5" a="1"/>
  <c r="BB254" i="5" s="1"/>
  <c r="K254" i="5" a="1"/>
  <c r="K254" i="5" s="1"/>
  <c r="A255" i="5"/>
  <c r="AY254" i="5" a="1"/>
  <c r="AY254" i="5" s="1"/>
  <c r="BF254" i="5" a="1"/>
  <c r="BF254" i="5" s="1"/>
  <c r="AJ254" i="5" a="1"/>
  <c r="AJ254" i="5" s="1"/>
  <c r="DA254" i="5" a="1"/>
  <c r="DA254" i="5" s="1"/>
  <c r="G254" i="5" a="1"/>
  <c r="G254" i="5" s="1"/>
  <c r="A492" i="5"/>
  <c r="AI491" i="5" a="1"/>
  <c r="AI491" i="5" s="1"/>
  <c r="AE491" i="5" a="1"/>
  <c r="AE491" i="5" s="1"/>
  <c r="AA491" i="5" a="1"/>
  <c r="AA491" i="5" s="1"/>
  <c r="W491" i="5" a="1"/>
  <c r="W491" i="5" s="1"/>
  <c r="S491" i="5" a="1"/>
  <c r="S491" i="5" s="1"/>
  <c r="O491" i="5" a="1"/>
  <c r="O491" i="5" s="1"/>
  <c r="K491" i="5" a="1"/>
  <c r="K491" i="5" s="1"/>
  <c r="G491" i="5" a="1"/>
  <c r="G491" i="5" s="1"/>
  <c r="C491" i="5" a="1"/>
  <c r="C491" i="5" s="1"/>
  <c r="DL491" i="5" a="1"/>
  <c r="DL491" i="5" s="1"/>
  <c r="DH491" i="5" a="1"/>
  <c r="DH491" i="5" s="1"/>
  <c r="DD491" i="5" a="1"/>
  <c r="DD491" i="5" s="1"/>
  <c r="CL491" i="5" a="1"/>
  <c r="CL491" i="5" s="1"/>
  <c r="CH491" i="5" a="1"/>
  <c r="CH491" i="5" s="1"/>
  <c r="CD491" i="5" a="1"/>
  <c r="CD491" i="5" s="1"/>
  <c r="BR491" i="5" a="1"/>
  <c r="BR491" i="5" s="1"/>
  <c r="BJ491" i="5" a="1"/>
  <c r="BJ491" i="5" s="1"/>
  <c r="BF491" i="5" a="1"/>
  <c r="BF491" i="5" s="1"/>
  <c r="BB491" i="5" a="1"/>
  <c r="BB491" i="5" s="1"/>
  <c r="AX491" i="5" a="1"/>
  <c r="AX491" i="5" s="1"/>
  <c r="AT491" i="5" a="1"/>
  <c r="AT491" i="5" s="1"/>
  <c r="AL491" i="5" a="1"/>
  <c r="AL491" i="5" s="1"/>
  <c r="AH491" i="5" a="1"/>
  <c r="AH491" i="5" s="1"/>
  <c r="AD491" i="5" a="1"/>
  <c r="AD491" i="5" s="1"/>
  <c r="Z491" i="5" a="1"/>
  <c r="Z491" i="5" s="1"/>
  <c r="V491" i="5" a="1"/>
  <c r="V491" i="5" s="1"/>
  <c r="R491" i="5" a="1"/>
  <c r="R491" i="5" s="1"/>
  <c r="N491" i="5" a="1"/>
  <c r="N491" i="5" s="1"/>
  <c r="J491" i="5" a="1"/>
  <c r="J491" i="5" s="1"/>
  <c r="F491" i="5" a="1"/>
  <c r="F491" i="5" s="1"/>
  <c r="DK491" i="5" a="1"/>
  <c r="DK491" i="5" s="1"/>
  <c r="DG491" i="5" a="1"/>
  <c r="DG491" i="5" s="1"/>
  <c r="DC491" i="5" a="1"/>
  <c r="DC491" i="5" s="1"/>
  <c r="CK491" i="5" a="1"/>
  <c r="CK491" i="5" s="1"/>
  <c r="CG491" i="5" a="1"/>
  <c r="CG491" i="5" s="1"/>
  <c r="CC491" i="5" a="1"/>
  <c r="CC491" i="5" s="1"/>
  <c r="BQ491" i="5" a="1"/>
  <c r="BQ491" i="5" s="1"/>
  <c r="BI491" i="5" a="1"/>
  <c r="BI491" i="5" s="1"/>
  <c r="BE491" i="5" a="1"/>
  <c r="BE491" i="5" s="1"/>
  <c r="BA491" i="5" a="1"/>
  <c r="BA491" i="5" s="1"/>
  <c r="AW491" i="5" a="1"/>
  <c r="AW491" i="5" s="1"/>
  <c r="AS491" i="5" a="1"/>
  <c r="AS491" i="5" s="1"/>
  <c r="AK491" i="5" a="1"/>
  <c r="AK491" i="5" s="1"/>
  <c r="AG491" i="5" a="1"/>
  <c r="AG491" i="5" s="1"/>
  <c r="AC491" i="5" a="1"/>
  <c r="AC491" i="5" s="1"/>
  <c r="Y491" i="5" a="1"/>
  <c r="Y491" i="5" s="1"/>
  <c r="U491" i="5" a="1"/>
  <c r="U491" i="5" s="1"/>
  <c r="Q491" i="5" a="1"/>
  <c r="Q491" i="5" s="1"/>
  <c r="M491" i="5" a="1"/>
  <c r="M491" i="5" s="1"/>
  <c r="I491" i="5" a="1"/>
  <c r="I491" i="5" s="1"/>
  <c r="E491" i="5" a="1"/>
  <c r="E491" i="5" s="1"/>
  <c r="DJ491" i="5" a="1"/>
  <c r="DJ491" i="5" s="1"/>
  <c r="DF491" i="5" a="1"/>
  <c r="DF491" i="5" s="1"/>
  <c r="DB491" i="5" a="1"/>
  <c r="DB491" i="5" s="1"/>
  <c r="CJ491" i="5" a="1"/>
  <c r="CJ491" i="5" s="1"/>
  <c r="CF491" i="5" a="1"/>
  <c r="CF491" i="5" s="1"/>
  <c r="CB491" i="5" a="1"/>
  <c r="CB491" i="5" s="1"/>
  <c r="BL491" i="5" a="1"/>
  <c r="BL491" i="5" s="1"/>
  <c r="BH491" i="5" a="1"/>
  <c r="BH491" i="5" s="1"/>
  <c r="BD491" i="5" a="1"/>
  <c r="BD491" i="5" s="1"/>
  <c r="AZ491" i="5" a="1"/>
  <c r="AZ491" i="5" s="1"/>
  <c r="AV491" i="5" a="1"/>
  <c r="AV491" i="5" s="1"/>
  <c r="AJ491" i="5" a="1"/>
  <c r="AJ491" i="5" s="1"/>
  <c r="AF491" i="5" a="1"/>
  <c r="AF491" i="5" s="1"/>
  <c r="AB491" i="5" a="1"/>
  <c r="AB491" i="5" s="1"/>
  <c r="X491" i="5" a="1"/>
  <c r="X491" i="5" s="1"/>
  <c r="T491" i="5" a="1"/>
  <c r="T491" i="5" s="1"/>
  <c r="P491" i="5" a="1"/>
  <c r="P491" i="5" s="1"/>
  <c r="L491" i="5" a="1"/>
  <c r="L491" i="5" s="1"/>
  <c r="H491" i="5" a="1"/>
  <c r="H491" i="5" s="1"/>
  <c r="D491" i="5" a="1"/>
  <c r="D491" i="5" s="1"/>
  <c r="DI491" i="5" a="1"/>
  <c r="DI491" i="5" s="1"/>
  <c r="DE491" i="5" a="1"/>
  <c r="DE491" i="5" s="1"/>
  <c r="DA491" i="5" a="1"/>
  <c r="DA491" i="5" s="1"/>
  <c r="CI491" i="5" a="1"/>
  <c r="CI491" i="5" s="1"/>
  <c r="CE491" i="5" a="1"/>
  <c r="CE491" i="5" s="1"/>
  <c r="CA491" i="5" a="1"/>
  <c r="CA491" i="5" s="1"/>
  <c r="AO491" i="5" s="1"/>
  <c r="BK491" i="5" a="1"/>
  <c r="BK491" i="5" s="1"/>
  <c r="BG491" i="5" a="1"/>
  <c r="BG491" i="5" s="1"/>
  <c r="BC491" i="5" a="1"/>
  <c r="BC491" i="5" s="1"/>
  <c r="AY491" i="5" a="1"/>
  <c r="AY491" i="5" s="1"/>
  <c r="AU491" i="5" a="1"/>
  <c r="AU491" i="5" s="1"/>
  <c r="DL492" i="5" l="1" a="1"/>
  <c r="DL492" i="5" s="1"/>
  <c r="DJ492" i="5" a="1"/>
  <c r="DJ492" i="5" s="1"/>
  <c r="A493" i="5"/>
  <c r="AL492" i="5" a="1"/>
  <c r="AL492" i="5" s="1"/>
  <c r="AH492" i="5" a="1"/>
  <c r="AH492" i="5" s="1"/>
  <c r="AD492" i="5" a="1"/>
  <c r="AD492" i="5" s="1"/>
  <c r="Z492" i="5" a="1"/>
  <c r="Z492" i="5" s="1"/>
  <c r="V492" i="5" a="1"/>
  <c r="V492" i="5" s="1"/>
  <c r="R492" i="5" a="1"/>
  <c r="R492" i="5" s="1"/>
  <c r="N492" i="5" a="1"/>
  <c r="N492" i="5" s="1"/>
  <c r="J492" i="5" a="1"/>
  <c r="J492" i="5" s="1"/>
  <c r="F492" i="5" a="1"/>
  <c r="F492" i="5" s="1"/>
  <c r="DG492" i="5" a="1"/>
  <c r="DG492" i="5" s="1"/>
  <c r="DC492" i="5" a="1"/>
  <c r="DC492" i="5" s="1"/>
  <c r="CK492" i="5" a="1"/>
  <c r="CK492" i="5" s="1"/>
  <c r="CG492" i="5" a="1"/>
  <c r="CG492" i="5" s="1"/>
  <c r="CC492" i="5" a="1"/>
  <c r="CC492" i="5" s="1"/>
  <c r="BQ492" i="5" a="1"/>
  <c r="BQ492" i="5" s="1"/>
  <c r="BI492" i="5" a="1"/>
  <c r="BI492" i="5" s="1"/>
  <c r="BE492" i="5" a="1"/>
  <c r="BE492" i="5" s="1"/>
  <c r="BA492" i="5" a="1"/>
  <c r="BA492" i="5" s="1"/>
  <c r="AW492" i="5" a="1"/>
  <c r="AW492" i="5" s="1"/>
  <c r="AS492" i="5" a="1"/>
  <c r="AS492" i="5" s="1"/>
  <c r="DK492" i="5" a="1"/>
  <c r="DK492" i="5" s="1"/>
  <c r="AK492" i="5" a="1"/>
  <c r="AK492" i="5" s="1"/>
  <c r="AG492" i="5" a="1"/>
  <c r="AG492" i="5" s="1"/>
  <c r="AC492" i="5" a="1"/>
  <c r="AC492" i="5" s="1"/>
  <c r="Y492" i="5" a="1"/>
  <c r="Y492" i="5" s="1"/>
  <c r="U492" i="5" a="1"/>
  <c r="U492" i="5" s="1"/>
  <c r="Q492" i="5" a="1"/>
  <c r="Q492" i="5" s="1"/>
  <c r="M492" i="5" a="1"/>
  <c r="M492" i="5" s="1"/>
  <c r="I492" i="5" a="1"/>
  <c r="I492" i="5" s="1"/>
  <c r="E492" i="5" a="1"/>
  <c r="E492" i="5" s="1"/>
  <c r="DF492" i="5" a="1"/>
  <c r="DF492" i="5" s="1"/>
  <c r="DB492" i="5" a="1"/>
  <c r="DB492" i="5" s="1"/>
  <c r="CJ492" i="5" a="1"/>
  <c r="CJ492" i="5" s="1"/>
  <c r="CF492" i="5" a="1"/>
  <c r="CF492" i="5" s="1"/>
  <c r="CB492" i="5" a="1"/>
  <c r="CB492" i="5" s="1"/>
  <c r="BL492" i="5" a="1"/>
  <c r="BL492" i="5" s="1"/>
  <c r="BH492" i="5" a="1"/>
  <c r="BH492" i="5" s="1"/>
  <c r="BD492" i="5" a="1"/>
  <c r="BD492" i="5" s="1"/>
  <c r="AZ492" i="5" a="1"/>
  <c r="AZ492" i="5" s="1"/>
  <c r="AV492" i="5" a="1"/>
  <c r="AV492" i="5" s="1"/>
  <c r="AJ492" i="5" a="1"/>
  <c r="AJ492" i="5" s="1"/>
  <c r="AF492" i="5" a="1"/>
  <c r="AF492" i="5" s="1"/>
  <c r="AB492" i="5" a="1"/>
  <c r="AB492" i="5" s="1"/>
  <c r="X492" i="5" a="1"/>
  <c r="X492" i="5" s="1"/>
  <c r="T492" i="5" a="1"/>
  <c r="T492" i="5" s="1"/>
  <c r="P492" i="5" a="1"/>
  <c r="P492" i="5" s="1"/>
  <c r="L492" i="5" a="1"/>
  <c r="L492" i="5" s="1"/>
  <c r="H492" i="5" a="1"/>
  <c r="H492" i="5" s="1"/>
  <c r="D492" i="5" a="1"/>
  <c r="D492" i="5" s="1"/>
  <c r="DI492" i="5" a="1"/>
  <c r="DI492" i="5" s="1"/>
  <c r="DE492" i="5" a="1"/>
  <c r="DE492" i="5" s="1"/>
  <c r="DA492" i="5" a="1"/>
  <c r="DA492" i="5" s="1"/>
  <c r="CI492" i="5" a="1"/>
  <c r="CI492" i="5" s="1"/>
  <c r="CE492" i="5" a="1"/>
  <c r="CE492" i="5" s="1"/>
  <c r="CA492" i="5" a="1"/>
  <c r="CA492" i="5" s="1"/>
  <c r="AO492" i="5" s="1"/>
  <c r="BK492" i="5" a="1"/>
  <c r="BK492" i="5" s="1"/>
  <c r="BG492" i="5" a="1"/>
  <c r="BG492" i="5" s="1"/>
  <c r="BC492" i="5" a="1"/>
  <c r="BC492" i="5" s="1"/>
  <c r="AY492" i="5" a="1"/>
  <c r="AY492" i="5" s="1"/>
  <c r="AU492" i="5" a="1"/>
  <c r="AU492" i="5" s="1"/>
  <c r="AI492" i="5" a="1"/>
  <c r="AI492" i="5" s="1"/>
  <c r="AE492" i="5" a="1"/>
  <c r="AE492" i="5" s="1"/>
  <c r="AA492" i="5" a="1"/>
  <c r="AA492" i="5" s="1"/>
  <c r="W492" i="5" a="1"/>
  <c r="W492" i="5" s="1"/>
  <c r="S492" i="5" a="1"/>
  <c r="S492" i="5" s="1"/>
  <c r="O492" i="5" a="1"/>
  <c r="O492" i="5" s="1"/>
  <c r="K492" i="5" a="1"/>
  <c r="K492" i="5" s="1"/>
  <c r="G492" i="5" a="1"/>
  <c r="G492" i="5" s="1"/>
  <c r="C492" i="5" a="1"/>
  <c r="C492" i="5" s="1"/>
  <c r="DH492" i="5" a="1"/>
  <c r="DH492" i="5" s="1"/>
  <c r="DD492" i="5" a="1"/>
  <c r="DD492" i="5" s="1"/>
  <c r="CL492" i="5" a="1"/>
  <c r="CL492" i="5" s="1"/>
  <c r="CH492" i="5" a="1"/>
  <c r="CH492" i="5" s="1"/>
  <c r="CD492" i="5" a="1"/>
  <c r="CD492" i="5" s="1"/>
  <c r="BR492" i="5" a="1"/>
  <c r="BR492" i="5" s="1"/>
  <c r="BJ492" i="5" a="1"/>
  <c r="BJ492" i="5" s="1"/>
  <c r="BF492" i="5" a="1"/>
  <c r="BF492" i="5" s="1"/>
  <c r="BB492" i="5" a="1"/>
  <c r="BB492" i="5" s="1"/>
  <c r="AX492" i="5" a="1"/>
  <c r="AX492" i="5" s="1"/>
  <c r="AT492" i="5" a="1"/>
  <c r="AT492" i="5" s="1"/>
  <c r="AJ255" i="5" a="1"/>
  <c r="AJ255" i="5" s="1"/>
  <c r="AF255" i="5" a="1"/>
  <c r="AF255" i="5" s="1"/>
  <c r="AB255" i="5" a="1"/>
  <c r="AB255" i="5" s="1"/>
  <c r="X255" i="5" a="1"/>
  <c r="X255" i="5" s="1"/>
  <c r="T255" i="5" a="1"/>
  <c r="T255" i="5" s="1"/>
  <c r="P255" i="5" a="1"/>
  <c r="P255" i="5" s="1"/>
  <c r="L255" i="5" a="1"/>
  <c r="L255" i="5" s="1"/>
  <c r="H255" i="5" a="1"/>
  <c r="H255" i="5" s="1"/>
  <c r="D255" i="5" a="1"/>
  <c r="D255" i="5" s="1"/>
  <c r="DF255" i="5" a="1"/>
  <c r="DF255" i="5" s="1"/>
  <c r="DA255" i="5" a="1"/>
  <c r="DA255" i="5" s="1"/>
  <c r="CD255" i="5" a="1"/>
  <c r="CD255" i="5" s="1"/>
  <c r="BI255" i="5" a="1"/>
  <c r="BI255" i="5" s="1"/>
  <c r="AZ255" i="5" a="1"/>
  <c r="AZ255" i="5" s="1"/>
  <c r="AU255" i="5" a="1"/>
  <c r="AU255" i="5" s="1"/>
  <c r="AI255" i="5" a="1"/>
  <c r="AI255" i="5" s="1"/>
  <c r="Z255" i="5" a="1"/>
  <c r="Z255" i="5" s="1"/>
  <c r="Q255" i="5" a="1"/>
  <c r="Q255" i="5" s="1"/>
  <c r="C255" i="5" a="1"/>
  <c r="C255" i="5" s="1"/>
  <c r="DJ255" i="5" a="1"/>
  <c r="DJ255" i="5" s="1"/>
  <c r="DE255" i="5" a="1"/>
  <c r="DE255" i="5" s="1"/>
  <c r="CH255" i="5" a="1"/>
  <c r="CH255" i="5" s="1"/>
  <c r="BQ255" i="5" a="1"/>
  <c r="BQ255" i="5" s="1"/>
  <c r="BD255" i="5" a="1"/>
  <c r="BD255" i="5" s="1"/>
  <c r="AY255" i="5" a="1"/>
  <c r="AY255" i="5" s="1"/>
  <c r="AD255" i="5" a="1"/>
  <c r="AD255" i="5" s="1"/>
  <c r="U255" i="5" a="1"/>
  <c r="U255" i="5" s="1"/>
  <c r="G255" i="5" a="1"/>
  <c r="G255" i="5" s="1"/>
  <c r="DL255" i="5" a="1"/>
  <c r="DL255" i="5" s="1"/>
  <c r="DC255" i="5" a="1"/>
  <c r="DC255" i="5" s="1"/>
  <c r="CF255" i="5" a="1"/>
  <c r="CF255" i="5" s="1"/>
  <c r="CA255" i="5" a="1"/>
  <c r="CA255" i="5" s="1"/>
  <c r="AO255" i="5" s="1"/>
  <c r="BF255" i="5" a="1"/>
  <c r="BF255" i="5" s="1"/>
  <c r="AW255" i="5" a="1"/>
  <c r="AW255" i="5" s="1"/>
  <c r="AK255" i="5" a="1"/>
  <c r="AK255" i="5" s="1"/>
  <c r="W255" i="5" a="1"/>
  <c r="W255" i="5" s="1"/>
  <c r="N255" i="5" a="1"/>
  <c r="N255" i="5" s="1"/>
  <c r="E255" i="5" a="1"/>
  <c r="E255" i="5" s="1"/>
  <c r="A256" i="5"/>
  <c r="CJ255" i="5" a="1"/>
  <c r="CJ255" i="5" s="1"/>
  <c r="BB255" i="5" a="1"/>
  <c r="BB255" i="5" s="1"/>
  <c r="AT255" i="5" a="1"/>
  <c r="AT255" i="5" s="1"/>
  <c r="AL255" i="5" a="1"/>
  <c r="AL255" i="5" s="1"/>
  <c r="AE255" i="5" a="1"/>
  <c r="AE255" i="5" s="1"/>
  <c r="I255" i="5" a="1"/>
  <c r="I255" i="5" s="1"/>
  <c r="DD255" i="5" a="1"/>
  <c r="DD255" i="5" s="1"/>
  <c r="CI255" i="5" a="1"/>
  <c r="CI255" i="5" s="1"/>
  <c r="CB255" i="5" a="1"/>
  <c r="CB255" i="5" s="1"/>
  <c r="BH255" i="5" a="1"/>
  <c r="BH255" i="5" s="1"/>
  <c r="BA255" i="5" a="1"/>
  <c r="BA255" i="5" s="1"/>
  <c r="O255" i="5" a="1"/>
  <c r="O255" i="5" s="1"/>
  <c r="DK255" i="5" a="1"/>
  <c r="DK255" i="5" s="1"/>
  <c r="BG255" i="5" a="1"/>
  <c r="BG255" i="5" s="1"/>
  <c r="AS255" i="5" a="1"/>
  <c r="AS255" i="5" s="1"/>
  <c r="AC255" i="5" a="1"/>
  <c r="AC255" i="5" s="1"/>
  <c r="V255" i="5" a="1"/>
  <c r="V255" i="5" s="1"/>
  <c r="DH255" i="5" a="1"/>
  <c r="DH255" i="5" s="1"/>
  <c r="CL255" i="5" a="1"/>
  <c r="CL255" i="5" s="1"/>
  <c r="CE255" i="5" a="1"/>
  <c r="CE255" i="5" s="1"/>
  <c r="BL255" i="5" a="1"/>
  <c r="BL255" i="5" s="1"/>
  <c r="BE255" i="5" a="1"/>
  <c r="BE255" i="5" s="1"/>
  <c r="S255" i="5" a="1"/>
  <c r="S255" i="5" s="1"/>
  <c r="K255" i="5" a="1"/>
  <c r="K255" i="5" s="1"/>
  <c r="DG255" i="5" a="1"/>
  <c r="DG255" i="5" s="1"/>
  <c r="BK255" i="5" a="1"/>
  <c r="BK255" i="5" s="1"/>
  <c r="BC255" i="5" a="1"/>
  <c r="BC255" i="5" s="1"/>
  <c r="AG255" i="5" a="1"/>
  <c r="AG255" i="5" s="1"/>
  <c r="Y255" i="5" a="1"/>
  <c r="Y255" i="5" s="1"/>
  <c r="R255" i="5" a="1"/>
  <c r="R255" i="5" s="1"/>
  <c r="DI255" i="5" a="1"/>
  <c r="DI255" i="5" s="1"/>
  <c r="CC255" i="5" a="1"/>
  <c r="CC255" i="5" s="1"/>
  <c r="AX255" i="5" a="1"/>
  <c r="AX255" i="5" s="1"/>
  <c r="AH255" i="5" a="1"/>
  <c r="AH255" i="5" s="1"/>
  <c r="BR255" i="5" a="1"/>
  <c r="BR255" i="5" s="1"/>
  <c r="AV255" i="5" a="1"/>
  <c r="AV255" i="5" s="1"/>
  <c r="M255" i="5" a="1"/>
  <c r="M255" i="5" s="1"/>
  <c r="BJ255" i="5" a="1"/>
  <c r="BJ255" i="5" s="1"/>
  <c r="AA255" i="5" a="1"/>
  <c r="AA255" i="5" s="1"/>
  <c r="F255" i="5" a="1"/>
  <c r="F255" i="5" s="1"/>
  <c r="DB255" i="5" a="1"/>
  <c r="DB255" i="5" s="1"/>
  <c r="CK255" i="5" a="1"/>
  <c r="CK255" i="5" s="1"/>
  <c r="CG255" i="5" a="1"/>
  <c r="CG255" i="5" s="1"/>
  <c r="J255" i="5" a="1"/>
  <c r="J255" i="5" s="1"/>
  <c r="DJ420" i="5" a="1"/>
  <c r="DJ420" i="5" s="1"/>
  <c r="DF420" i="5" a="1"/>
  <c r="DF420" i="5" s="1"/>
  <c r="DB420" i="5" a="1"/>
  <c r="DB420" i="5" s="1"/>
  <c r="CJ420" i="5" a="1"/>
  <c r="CJ420" i="5" s="1"/>
  <c r="CF420" i="5" a="1"/>
  <c r="CF420" i="5" s="1"/>
  <c r="CB420" i="5" a="1"/>
  <c r="CB420" i="5" s="1"/>
  <c r="BL420" i="5" a="1"/>
  <c r="BL420" i="5" s="1"/>
  <c r="BH420" i="5" a="1"/>
  <c r="BH420" i="5" s="1"/>
  <c r="BD420" i="5" a="1"/>
  <c r="BD420" i="5" s="1"/>
  <c r="AZ420" i="5" a="1"/>
  <c r="AZ420" i="5" s="1"/>
  <c r="AV420" i="5" a="1"/>
  <c r="AV420" i="5" s="1"/>
  <c r="AJ420" i="5" a="1"/>
  <c r="AJ420" i="5" s="1"/>
  <c r="AF420" i="5" a="1"/>
  <c r="AF420" i="5" s="1"/>
  <c r="AB420" i="5" a="1"/>
  <c r="AB420" i="5" s="1"/>
  <c r="X420" i="5" a="1"/>
  <c r="X420" i="5" s="1"/>
  <c r="T420" i="5" a="1"/>
  <c r="T420" i="5" s="1"/>
  <c r="P420" i="5" a="1"/>
  <c r="P420" i="5" s="1"/>
  <c r="L420" i="5" a="1"/>
  <c r="L420" i="5" s="1"/>
  <c r="H420" i="5" a="1"/>
  <c r="H420" i="5" s="1"/>
  <c r="D420" i="5" a="1"/>
  <c r="D420" i="5" s="1"/>
  <c r="AL420" i="5" a="1"/>
  <c r="AL420" i="5" s="1"/>
  <c r="AH420" i="5" a="1"/>
  <c r="AH420" i="5" s="1"/>
  <c r="AD420" i="5" a="1"/>
  <c r="AD420" i="5" s="1"/>
  <c r="Z420" i="5" a="1"/>
  <c r="Z420" i="5" s="1"/>
  <c r="V420" i="5" a="1"/>
  <c r="V420" i="5" s="1"/>
  <c r="R420" i="5" a="1"/>
  <c r="R420" i="5" s="1"/>
  <c r="N420" i="5" a="1"/>
  <c r="N420" i="5" s="1"/>
  <c r="J420" i="5" a="1"/>
  <c r="J420" i="5" s="1"/>
  <c r="F420" i="5" a="1"/>
  <c r="F420" i="5" s="1"/>
  <c r="DK420" i="5" a="1"/>
  <c r="DK420" i="5" s="1"/>
  <c r="DG420" i="5" a="1"/>
  <c r="DG420" i="5" s="1"/>
  <c r="DC420" i="5" a="1"/>
  <c r="DC420" i="5" s="1"/>
  <c r="CK420" i="5" a="1"/>
  <c r="CK420" i="5" s="1"/>
  <c r="CG420" i="5" a="1"/>
  <c r="CG420" i="5" s="1"/>
  <c r="CC420" i="5" a="1"/>
  <c r="CC420" i="5" s="1"/>
  <c r="BQ420" i="5" a="1"/>
  <c r="BQ420" i="5" s="1"/>
  <c r="BI420" i="5" a="1"/>
  <c r="BI420" i="5" s="1"/>
  <c r="BE420" i="5" a="1"/>
  <c r="BE420" i="5" s="1"/>
  <c r="BA420" i="5" a="1"/>
  <c r="BA420" i="5" s="1"/>
  <c r="AW420" i="5" a="1"/>
  <c r="AW420" i="5" s="1"/>
  <c r="AS420" i="5" a="1"/>
  <c r="AS420" i="5" s="1"/>
  <c r="DH420" i="5" a="1"/>
  <c r="DH420" i="5" s="1"/>
  <c r="CL420" i="5" a="1"/>
  <c r="CL420" i="5" s="1"/>
  <c r="CD420" i="5" a="1"/>
  <c r="CD420" i="5" s="1"/>
  <c r="BJ420" i="5" a="1"/>
  <c r="BJ420" i="5" s="1"/>
  <c r="BB420" i="5" a="1"/>
  <c r="BB420" i="5" s="1"/>
  <c r="AT420" i="5" a="1"/>
  <c r="AT420" i="5" s="1"/>
  <c r="AI420" i="5" a="1"/>
  <c r="AI420" i="5" s="1"/>
  <c r="AA420" i="5" a="1"/>
  <c r="AA420" i="5" s="1"/>
  <c r="S420" i="5" a="1"/>
  <c r="S420" i="5" s="1"/>
  <c r="K420" i="5" a="1"/>
  <c r="K420" i="5" s="1"/>
  <c r="C420" i="5" a="1"/>
  <c r="C420" i="5" s="1"/>
  <c r="CH420" i="5" a="1"/>
  <c r="CH420" i="5" s="1"/>
  <c r="BC420" i="5" a="1"/>
  <c r="BC420" i="5" s="1"/>
  <c r="Y420" i="5" a="1"/>
  <c r="Y420" i="5" s="1"/>
  <c r="G420" i="5" a="1"/>
  <c r="G420" i="5" s="1"/>
  <c r="DL420" i="5" a="1"/>
  <c r="DL420" i="5" s="1"/>
  <c r="CE420" i="5" a="1"/>
  <c r="CE420" i="5" s="1"/>
  <c r="W420" i="5" a="1"/>
  <c r="W420" i="5" s="1"/>
  <c r="E420" i="5" a="1"/>
  <c r="E420" i="5" s="1"/>
  <c r="DI420" i="5" a="1"/>
  <c r="DI420" i="5" s="1"/>
  <c r="CI420" i="5" a="1"/>
  <c r="CI420" i="5" s="1"/>
  <c r="BK420" i="5" a="1"/>
  <c r="BK420" i="5" s="1"/>
  <c r="M420" i="5" a="1"/>
  <c r="M420" i="5" s="1"/>
  <c r="AX420" i="5" a="1"/>
  <c r="AX420" i="5" s="1"/>
  <c r="AK420" i="5" a="1"/>
  <c r="AK420" i="5" s="1"/>
  <c r="DE420" i="5" a="1"/>
  <c r="DE420" i="5" s="1"/>
  <c r="AU420" i="5" a="1"/>
  <c r="AU420" i="5" s="1"/>
  <c r="AG420" i="5" a="1"/>
  <c r="AG420" i="5" s="1"/>
  <c r="U420" i="5" a="1"/>
  <c r="U420" i="5" s="1"/>
  <c r="I420" i="5" a="1"/>
  <c r="I420" i="5" s="1"/>
  <c r="DD420" i="5" a="1"/>
  <c r="DD420" i="5" s="1"/>
  <c r="BF420" i="5" a="1"/>
  <c r="BF420" i="5" s="1"/>
  <c r="AE420" i="5" a="1"/>
  <c r="AE420" i="5" s="1"/>
  <c r="BR420" i="5" a="1"/>
  <c r="BR420" i="5" s="1"/>
  <c r="O420" i="5" a="1"/>
  <c r="O420" i="5" s="1"/>
  <c r="BG420" i="5" a="1"/>
  <c r="BG420" i="5" s="1"/>
  <c r="DA420" i="5" a="1"/>
  <c r="DA420" i="5" s="1"/>
  <c r="AC420" i="5" a="1"/>
  <c r="AC420" i="5" s="1"/>
  <c r="AY420" i="5" a="1"/>
  <c r="AY420" i="5" s="1"/>
  <c r="Q420" i="5" a="1"/>
  <c r="Q420" i="5" s="1"/>
  <c r="CA420" i="5" a="1"/>
  <c r="CA420" i="5" s="1"/>
  <c r="AO420" i="5" s="1"/>
  <c r="A78" i="5"/>
  <c r="AI77" i="5" a="1"/>
  <c r="AI77" i="5" s="1"/>
  <c r="AE77" i="5" a="1"/>
  <c r="AE77" i="5" s="1"/>
  <c r="AA77" i="5" a="1"/>
  <c r="AA77" i="5" s="1"/>
  <c r="W77" i="5" a="1"/>
  <c r="W77" i="5" s="1"/>
  <c r="S77" i="5" a="1"/>
  <c r="S77" i="5" s="1"/>
  <c r="O77" i="5" a="1"/>
  <c r="O77" i="5" s="1"/>
  <c r="K77" i="5" a="1"/>
  <c r="K77" i="5" s="1"/>
  <c r="G77" i="5" a="1"/>
  <c r="G77" i="5" s="1"/>
  <c r="C77" i="5" a="1"/>
  <c r="C77" i="5" s="1"/>
  <c r="DG77" i="5" a="1"/>
  <c r="DG77" i="5" s="1"/>
  <c r="CJ77" i="5" a="1"/>
  <c r="CJ77" i="5" s="1"/>
  <c r="CA77" i="5" a="1"/>
  <c r="CA77" i="5" s="1"/>
  <c r="AO77" i="5" s="1"/>
  <c r="BJ77" i="5" a="1"/>
  <c r="BJ77" i="5" s="1"/>
  <c r="BA77" i="5" a="1"/>
  <c r="BA77" i="5" s="1"/>
  <c r="AF77" i="5" a="1"/>
  <c r="AF77" i="5" s="1"/>
  <c r="R77" i="5" a="1"/>
  <c r="R77" i="5" s="1"/>
  <c r="I77" i="5" a="1"/>
  <c r="I77" i="5" s="1"/>
  <c r="DD77" i="5" a="1"/>
  <c r="DD77" i="5" s="1"/>
  <c r="CK77" i="5" a="1"/>
  <c r="CK77" i="5" s="1"/>
  <c r="CF77" i="5" a="1"/>
  <c r="CF77" i="5" s="1"/>
  <c r="BR77" i="5" a="1"/>
  <c r="BR77" i="5" s="1"/>
  <c r="BI77" i="5" a="1"/>
  <c r="BI77" i="5" s="1"/>
  <c r="BD77" i="5" a="1"/>
  <c r="BD77" i="5" s="1"/>
  <c r="AY77" i="5" a="1"/>
  <c r="AY77" i="5" s="1"/>
  <c r="F77" i="5" a="1"/>
  <c r="F77" i="5" s="1"/>
  <c r="DH77" i="5" a="1"/>
  <c r="DH77" i="5" s="1"/>
  <c r="DC77" i="5" a="1"/>
  <c r="DC77" i="5" s="1"/>
  <c r="CD77" i="5" a="1"/>
  <c r="CD77" i="5" s="1"/>
  <c r="BQ77" i="5" a="1"/>
  <c r="BQ77" i="5" s="1"/>
  <c r="BH77" i="5" a="1"/>
  <c r="BH77" i="5" s="1"/>
  <c r="BC77" i="5" a="1"/>
  <c r="BC77" i="5" s="1"/>
  <c r="AJ77" i="5" a="1"/>
  <c r="AJ77" i="5" s="1"/>
  <c r="J77" i="5" a="1"/>
  <c r="J77" i="5" s="1"/>
  <c r="E77" i="5" a="1"/>
  <c r="E77" i="5" s="1"/>
  <c r="DB77" i="5" a="1"/>
  <c r="DB77" i="5" s="1"/>
  <c r="CI77" i="5" a="1"/>
  <c r="CI77" i="5" s="1"/>
  <c r="BB77" i="5" a="1"/>
  <c r="BB77" i="5" s="1"/>
  <c r="AW77" i="5" a="1"/>
  <c r="AW77" i="5" s="1"/>
  <c r="AD77" i="5" a="1"/>
  <c r="AD77" i="5" s="1"/>
  <c r="Y77" i="5" a="1"/>
  <c r="Y77" i="5" s="1"/>
  <c r="T77" i="5" a="1"/>
  <c r="T77" i="5" s="1"/>
  <c r="D77" i="5" a="1"/>
  <c r="D77" i="5" s="1"/>
  <c r="DK77" i="5" a="1"/>
  <c r="DK77" i="5" s="1"/>
  <c r="DF77" i="5" a="1"/>
  <c r="DF77" i="5" s="1"/>
  <c r="DA77" i="5" a="1"/>
  <c r="DA77" i="5" s="1"/>
  <c r="BF77" i="5" a="1"/>
  <c r="BF77" i="5" s="1"/>
  <c r="AH77" i="5" a="1"/>
  <c r="AH77" i="5" s="1"/>
  <c r="AC77" i="5" a="1"/>
  <c r="AC77" i="5" s="1"/>
  <c r="X77" i="5" a="1"/>
  <c r="X77" i="5" s="1"/>
  <c r="M77" i="5" a="1"/>
  <c r="M77" i="5" s="1"/>
  <c r="H77" i="5" a="1"/>
  <c r="H77" i="5" s="1"/>
  <c r="CL77" i="5" a="1"/>
  <c r="CL77" i="5" s="1"/>
  <c r="CG77" i="5" a="1"/>
  <c r="CG77" i="5" s="1"/>
  <c r="CB77" i="5" a="1"/>
  <c r="CB77" i="5" s="1"/>
  <c r="BK77" i="5" a="1"/>
  <c r="BK77" i="5" s="1"/>
  <c r="BE77" i="5" a="1"/>
  <c r="BE77" i="5" s="1"/>
  <c r="AZ77" i="5" a="1"/>
  <c r="AZ77" i="5" s="1"/>
  <c r="AU77" i="5" a="1"/>
  <c r="AU77" i="5" s="1"/>
  <c r="Z77" i="5" a="1"/>
  <c r="Z77" i="5" s="1"/>
  <c r="L77" i="5" a="1"/>
  <c r="L77" i="5" s="1"/>
  <c r="BL77" i="5" a="1"/>
  <c r="BL77" i="5" s="1"/>
  <c r="AX77" i="5" a="1"/>
  <c r="AX77" i="5" s="1"/>
  <c r="AL77" i="5" a="1"/>
  <c r="AL77" i="5" s="1"/>
  <c r="DL77" i="5" a="1"/>
  <c r="DL77" i="5" s="1"/>
  <c r="AV77" i="5" a="1"/>
  <c r="AV77" i="5" s="1"/>
  <c r="AK77" i="5" a="1"/>
  <c r="AK77" i="5" s="1"/>
  <c r="V77" i="5" a="1"/>
  <c r="V77" i="5" s="1"/>
  <c r="DJ77" i="5" a="1"/>
  <c r="DJ77" i="5" s="1"/>
  <c r="CH77" i="5" a="1"/>
  <c r="CH77" i="5" s="1"/>
  <c r="AT77" i="5" a="1"/>
  <c r="AT77" i="5" s="1"/>
  <c r="U77" i="5" a="1"/>
  <c r="U77" i="5" s="1"/>
  <c r="DI77" i="5" a="1"/>
  <c r="DI77" i="5" s="1"/>
  <c r="BG77" i="5" a="1"/>
  <c r="BG77" i="5" s="1"/>
  <c r="AS77" i="5" a="1"/>
  <c r="AS77" i="5" s="1"/>
  <c r="AG77" i="5" a="1"/>
  <c r="AG77" i="5" s="1"/>
  <c r="CE77" i="5" a="1"/>
  <c r="CE77" i="5" s="1"/>
  <c r="Q77" i="5" a="1"/>
  <c r="Q77" i="5" s="1"/>
  <c r="DE77" i="5" a="1"/>
  <c r="DE77" i="5" s="1"/>
  <c r="CC77" i="5" a="1"/>
  <c r="CC77" i="5" s="1"/>
  <c r="P77" i="5" a="1"/>
  <c r="P77" i="5" s="1"/>
  <c r="AB77" i="5" a="1"/>
  <c r="AB77" i="5" s="1"/>
  <c r="N77" i="5" a="1"/>
  <c r="N77" i="5" s="1"/>
  <c r="AL78" i="5" l="1" a="1"/>
  <c r="AL78" i="5" s="1"/>
  <c r="AH78" i="5" a="1"/>
  <c r="AH78" i="5" s="1"/>
  <c r="AD78" i="5" a="1"/>
  <c r="AD78" i="5" s="1"/>
  <c r="Z78" i="5" a="1"/>
  <c r="Z78" i="5" s="1"/>
  <c r="V78" i="5" a="1"/>
  <c r="V78" i="5" s="1"/>
  <c r="R78" i="5" a="1"/>
  <c r="R78" i="5" s="1"/>
  <c r="N78" i="5" a="1"/>
  <c r="N78" i="5" s="1"/>
  <c r="J78" i="5" a="1"/>
  <c r="J78" i="5" s="1"/>
  <c r="F78" i="5" a="1"/>
  <c r="F78" i="5" s="1"/>
  <c r="DI78" i="5" a="1"/>
  <c r="DI78" i="5" s="1"/>
  <c r="CL78" i="5" a="1"/>
  <c r="CL78" i="5" s="1"/>
  <c r="CG78" i="5" a="1"/>
  <c r="CG78" i="5" s="1"/>
  <c r="BL78" i="5" a="1"/>
  <c r="BL78" i="5" s="1"/>
  <c r="BC78" i="5" a="1"/>
  <c r="BC78" i="5" s="1"/>
  <c r="AT78" i="5" a="1"/>
  <c r="AT78" i="5" s="1"/>
  <c r="AG78" i="5" a="1"/>
  <c r="AG78" i="5" s="1"/>
  <c r="X78" i="5" a="1"/>
  <c r="X78" i="5" s="1"/>
  <c r="O78" i="5" a="1"/>
  <c r="O78" i="5" s="1"/>
  <c r="DH78" i="5" a="1"/>
  <c r="DH78" i="5" s="1"/>
  <c r="BQ78" i="5" a="1"/>
  <c r="BQ78" i="5" s="1"/>
  <c r="BH78" i="5" a="1"/>
  <c r="BH78" i="5" s="1"/>
  <c r="AW78" i="5" a="1"/>
  <c r="AW78" i="5" s="1"/>
  <c r="Y78" i="5" a="1"/>
  <c r="Y78" i="5" s="1"/>
  <c r="T78" i="5" a="1"/>
  <c r="T78" i="5" s="1"/>
  <c r="I78" i="5" a="1"/>
  <c r="I78" i="5" s="1"/>
  <c r="D78" i="5" a="1"/>
  <c r="D78" i="5" s="1"/>
  <c r="DL78" i="5" a="1"/>
  <c r="DL78" i="5" s="1"/>
  <c r="CC78" i="5" a="1"/>
  <c r="CC78" i="5" s="1"/>
  <c r="BA78" i="5" a="1"/>
  <c r="BA78" i="5" s="1"/>
  <c r="AV78" i="5" a="1"/>
  <c r="AV78" i="5" s="1"/>
  <c r="AC78" i="5" a="1"/>
  <c r="AC78" i="5" s="1"/>
  <c r="M78" i="5" a="1"/>
  <c r="M78" i="5" s="1"/>
  <c r="H78" i="5" a="1"/>
  <c r="H78" i="5" s="1"/>
  <c r="C78" i="5" a="1"/>
  <c r="C78" i="5" s="1"/>
  <c r="DK78" i="5" a="1"/>
  <c r="DK78" i="5" s="1"/>
  <c r="DF78" i="5" a="1"/>
  <c r="DF78" i="5" s="1"/>
  <c r="DA78" i="5" a="1"/>
  <c r="DA78" i="5" s="1"/>
  <c r="CH78" i="5" a="1"/>
  <c r="CH78" i="5" s="1"/>
  <c r="CB78" i="5" a="1"/>
  <c r="CB78" i="5" s="1"/>
  <c r="BK78" i="5" a="1"/>
  <c r="BK78" i="5" s="1"/>
  <c r="BF78" i="5" a="1"/>
  <c r="BF78" i="5" s="1"/>
  <c r="AB78" i="5" a="1"/>
  <c r="AB78" i="5" s="1"/>
  <c r="W78" i="5" a="1"/>
  <c r="W78" i="5" s="1"/>
  <c r="DJ78" i="5" a="1"/>
  <c r="DJ78" i="5" s="1"/>
  <c r="DE78" i="5" a="1"/>
  <c r="DE78" i="5" s="1"/>
  <c r="CK78" i="5" a="1"/>
  <c r="CK78" i="5" s="1"/>
  <c r="CF78" i="5" a="1"/>
  <c r="CF78" i="5" s="1"/>
  <c r="CA78" i="5" a="1"/>
  <c r="CA78" i="5" s="1"/>
  <c r="AO78" i="5" s="1"/>
  <c r="BJ78" i="5" a="1"/>
  <c r="BJ78" i="5" s="1"/>
  <c r="AK78" i="5" a="1"/>
  <c r="AK78" i="5" s="1"/>
  <c r="AF78" i="5" a="1"/>
  <c r="AF78" i="5" s="1"/>
  <c r="AA78" i="5" a="1"/>
  <c r="AA78" i="5" s="1"/>
  <c r="DD78" i="5" a="1"/>
  <c r="DD78" i="5" s="1"/>
  <c r="BI78" i="5" a="1"/>
  <c r="BI78" i="5" s="1"/>
  <c r="BD78" i="5" a="1"/>
  <c r="BD78" i="5" s="1"/>
  <c r="AY78" i="5" a="1"/>
  <c r="AY78" i="5" s="1"/>
  <c r="AS78" i="5" a="1"/>
  <c r="AS78" i="5" s="1"/>
  <c r="U78" i="5" a="1"/>
  <c r="U78" i="5" s="1"/>
  <c r="P78" i="5" a="1"/>
  <c r="P78" i="5" s="1"/>
  <c r="K78" i="5" a="1"/>
  <c r="K78" i="5" s="1"/>
  <c r="E78" i="5" a="1"/>
  <c r="E78" i="5" s="1"/>
  <c r="A79" i="5"/>
  <c r="CJ78" i="5" a="1"/>
  <c r="CJ78" i="5" s="1"/>
  <c r="S78" i="5" a="1"/>
  <c r="S78" i="5" s="1"/>
  <c r="CI78" i="5" a="1"/>
  <c r="CI78" i="5" s="1"/>
  <c r="AU78" i="5" a="1"/>
  <c r="AU78" i="5" s="1"/>
  <c r="AE78" i="5" a="1"/>
  <c r="AE78" i="5" s="1"/>
  <c r="Q78" i="5" a="1"/>
  <c r="Q78" i="5" s="1"/>
  <c r="BG78" i="5" a="1"/>
  <c r="BG78" i="5" s="1"/>
  <c r="DG78" i="5" a="1"/>
  <c r="DG78" i="5" s="1"/>
  <c r="CE78" i="5" a="1"/>
  <c r="CE78" i="5" s="1"/>
  <c r="BE78" i="5" a="1"/>
  <c r="BE78" i="5" s="1"/>
  <c r="CD78" i="5" a="1"/>
  <c r="CD78" i="5" s="1"/>
  <c r="L78" i="5" a="1"/>
  <c r="L78" i="5" s="1"/>
  <c r="DC78" i="5" a="1"/>
  <c r="DC78" i="5" s="1"/>
  <c r="BB78" i="5" a="1"/>
  <c r="BB78" i="5" s="1"/>
  <c r="DB78" i="5" a="1"/>
  <c r="DB78" i="5" s="1"/>
  <c r="BR78" i="5" a="1"/>
  <c r="BR78" i="5" s="1"/>
  <c r="AZ78" i="5" a="1"/>
  <c r="AZ78" i="5" s="1"/>
  <c r="AJ78" i="5" a="1"/>
  <c r="AJ78" i="5" s="1"/>
  <c r="AX78" i="5" a="1"/>
  <c r="AX78" i="5" s="1"/>
  <c r="AI78" i="5" a="1"/>
  <c r="AI78" i="5" s="1"/>
  <c r="G78" i="5" a="1"/>
  <c r="G78" i="5" s="1"/>
  <c r="A257" i="5"/>
  <c r="AI256" i="5" a="1"/>
  <c r="AI256" i="5" s="1"/>
  <c r="AE256" i="5" a="1"/>
  <c r="AE256" i="5" s="1"/>
  <c r="AA256" i="5" a="1"/>
  <c r="AA256" i="5" s="1"/>
  <c r="W256" i="5" a="1"/>
  <c r="W256" i="5" s="1"/>
  <c r="S256" i="5" a="1"/>
  <c r="S256" i="5" s="1"/>
  <c r="O256" i="5" a="1"/>
  <c r="O256" i="5" s="1"/>
  <c r="K256" i="5" a="1"/>
  <c r="K256" i="5" s="1"/>
  <c r="G256" i="5" a="1"/>
  <c r="G256" i="5" s="1"/>
  <c r="C256" i="5" a="1"/>
  <c r="C256" i="5" s="1"/>
  <c r="DG256" i="5" a="1"/>
  <c r="DG256" i="5" s="1"/>
  <c r="CJ256" i="5" a="1"/>
  <c r="CJ256" i="5" s="1"/>
  <c r="CA256" i="5" a="1"/>
  <c r="CA256" i="5" s="1"/>
  <c r="AO256" i="5" s="1"/>
  <c r="BJ256" i="5" a="1"/>
  <c r="BJ256" i="5" s="1"/>
  <c r="BA256" i="5" a="1"/>
  <c r="BA256" i="5" s="1"/>
  <c r="AF256" i="5" a="1"/>
  <c r="AF256" i="5" s="1"/>
  <c r="R256" i="5" a="1"/>
  <c r="R256" i="5" s="1"/>
  <c r="I256" i="5" a="1"/>
  <c r="I256" i="5" s="1"/>
  <c r="DK256" i="5" a="1"/>
  <c r="DK256" i="5" s="1"/>
  <c r="DB256" i="5" a="1"/>
  <c r="DB256" i="5" s="1"/>
  <c r="CE256" i="5" a="1"/>
  <c r="CE256" i="5" s="1"/>
  <c r="BR256" i="5" a="1"/>
  <c r="BR256" i="5" s="1"/>
  <c r="BE256" i="5" a="1"/>
  <c r="BE256" i="5" s="1"/>
  <c r="AV256" i="5" a="1"/>
  <c r="AV256" i="5" s="1"/>
  <c r="AJ256" i="5" a="1"/>
  <c r="AJ256" i="5" s="1"/>
  <c r="V256" i="5" a="1"/>
  <c r="V256" i="5" s="1"/>
  <c r="M256" i="5" a="1"/>
  <c r="M256" i="5" s="1"/>
  <c r="D256" i="5" a="1"/>
  <c r="D256" i="5" s="1"/>
  <c r="DI256" i="5" a="1"/>
  <c r="DI256" i="5" s="1"/>
  <c r="DD256" i="5" a="1"/>
  <c r="DD256" i="5" s="1"/>
  <c r="CG256" i="5" a="1"/>
  <c r="CG256" i="5" s="1"/>
  <c r="BL256" i="5" a="1"/>
  <c r="BL256" i="5" s="1"/>
  <c r="BC256" i="5" a="1"/>
  <c r="BC256" i="5" s="1"/>
  <c r="AX256" i="5" a="1"/>
  <c r="AX256" i="5" s="1"/>
  <c r="AL256" i="5" a="1"/>
  <c r="AL256" i="5" s="1"/>
  <c r="AC256" i="5" a="1"/>
  <c r="AC256" i="5" s="1"/>
  <c r="T256" i="5" a="1"/>
  <c r="T256" i="5" s="1"/>
  <c r="F256" i="5" a="1"/>
  <c r="F256" i="5" s="1"/>
  <c r="DF256" i="5" a="1"/>
  <c r="DF256" i="5" s="1"/>
  <c r="CK256" i="5" a="1"/>
  <c r="CK256" i="5" s="1"/>
  <c r="BK256" i="5" a="1"/>
  <c r="BK256" i="5" s="1"/>
  <c r="X256" i="5" a="1"/>
  <c r="X256" i="5" s="1"/>
  <c r="CC256" i="5" a="1"/>
  <c r="CC256" i="5" s="1"/>
  <c r="BI256" i="5" a="1"/>
  <c r="BI256" i="5" s="1"/>
  <c r="BB256" i="5" a="1"/>
  <c r="BB256" i="5" s="1"/>
  <c r="AU256" i="5" a="1"/>
  <c r="AU256" i="5" s="1"/>
  <c r="AD256" i="5" a="1"/>
  <c r="AD256" i="5" s="1"/>
  <c r="P256" i="5" a="1"/>
  <c r="P256" i="5" s="1"/>
  <c r="H256" i="5" a="1"/>
  <c r="H256" i="5" s="1"/>
  <c r="DL256" i="5" a="1"/>
  <c r="DL256" i="5" s="1"/>
  <c r="DE256" i="5" a="1"/>
  <c r="DE256" i="5" s="1"/>
  <c r="CI256" i="5" a="1"/>
  <c r="CI256" i="5" s="1"/>
  <c r="CB256" i="5" a="1"/>
  <c r="CB256" i="5" s="1"/>
  <c r="AT256" i="5" a="1"/>
  <c r="AT256" i="5" s="1"/>
  <c r="AK256" i="5" a="1"/>
  <c r="AK256" i="5" s="1"/>
  <c r="BQ256" i="5" a="1"/>
  <c r="BQ256" i="5" s="1"/>
  <c r="BF256" i="5" a="1"/>
  <c r="BF256" i="5" s="1"/>
  <c r="AY256" i="5" a="1"/>
  <c r="AY256" i="5" s="1"/>
  <c r="AH256" i="5" a="1"/>
  <c r="AH256" i="5" s="1"/>
  <c r="Z256" i="5" a="1"/>
  <c r="Z256" i="5" s="1"/>
  <c r="L256" i="5" a="1"/>
  <c r="L256" i="5" s="1"/>
  <c r="E256" i="5" a="1"/>
  <c r="E256" i="5" s="1"/>
  <c r="DH256" i="5" a="1"/>
  <c r="DH256" i="5" s="1"/>
  <c r="DA256" i="5" a="1"/>
  <c r="DA256" i="5" s="1"/>
  <c r="CF256" i="5" a="1"/>
  <c r="CF256" i="5" s="1"/>
  <c r="AG256" i="5" a="1"/>
  <c r="AG256" i="5" s="1"/>
  <c r="CH256" i="5" a="1"/>
  <c r="CH256" i="5" s="1"/>
  <c r="BD256" i="5" a="1"/>
  <c r="BD256" i="5" s="1"/>
  <c r="U256" i="5" a="1"/>
  <c r="U256" i="5" s="1"/>
  <c r="AZ256" i="5" a="1"/>
  <c r="AZ256" i="5" s="1"/>
  <c r="CD256" i="5" a="1"/>
  <c r="CD256" i="5" s="1"/>
  <c r="Q256" i="5" a="1"/>
  <c r="Q256" i="5" s="1"/>
  <c r="AS256" i="5" a="1"/>
  <c r="AS256" i="5" s="1"/>
  <c r="J256" i="5" a="1"/>
  <c r="J256" i="5" s="1"/>
  <c r="DC256" i="5" a="1"/>
  <c r="DC256" i="5" s="1"/>
  <c r="BH256" i="5" a="1"/>
  <c r="BH256" i="5" s="1"/>
  <c r="AB256" i="5" a="1"/>
  <c r="AB256" i="5" s="1"/>
  <c r="AW256" i="5" a="1"/>
  <c r="AW256" i="5" s="1"/>
  <c r="DJ256" i="5" a="1"/>
  <c r="DJ256" i="5" s="1"/>
  <c r="CL256" i="5" a="1"/>
  <c r="CL256" i="5" s="1"/>
  <c r="Y256" i="5" a="1"/>
  <c r="Y256" i="5" s="1"/>
  <c r="BG256" i="5" a="1"/>
  <c r="BG256" i="5" s="1"/>
  <c r="N256" i="5" a="1"/>
  <c r="N256" i="5" s="1"/>
  <c r="DK493" i="5" a="1"/>
  <c r="DK493" i="5" s="1"/>
  <c r="DG493" i="5" a="1"/>
  <c r="DG493" i="5" s="1"/>
  <c r="DC493" i="5" a="1"/>
  <c r="DC493" i="5" s="1"/>
  <c r="CK493" i="5" a="1"/>
  <c r="CK493" i="5" s="1"/>
  <c r="CG493" i="5" a="1"/>
  <c r="CG493" i="5" s="1"/>
  <c r="CC493" i="5" a="1"/>
  <c r="CC493" i="5" s="1"/>
  <c r="BQ493" i="5" a="1"/>
  <c r="BQ493" i="5" s="1"/>
  <c r="BI493" i="5" a="1"/>
  <c r="BI493" i="5" s="1"/>
  <c r="BE493" i="5" a="1"/>
  <c r="BE493" i="5" s="1"/>
  <c r="BA493" i="5" a="1"/>
  <c r="BA493" i="5" s="1"/>
  <c r="AW493" i="5" a="1"/>
  <c r="AW493" i="5" s="1"/>
  <c r="AS493" i="5" a="1"/>
  <c r="AS493" i="5" s="1"/>
  <c r="DI493" i="5" a="1"/>
  <c r="DI493" i="5" s="1"/>
  <c r="DE493" i="5" a="1"/>
  <c r="DE493" i="5" s="1"/>
  <c r="DA493" i="5" a="1"/>
  <c r="DA493" i="5" s="1"/>
  <c r="CI493" i="5" a="1"/>
  <c r="CI493" i="5" s="1"/>
  <c r="CE493" i="5" a="1"/>
  <c r="CE493" i="5" s="1"/>
  <c r="CA493" i="5" a="1"/>
  <c r="CA493" i="5" s="1"/>
  <c r="AO493" i="5" s="1"/>
  <c r="BK493" i="5" a="1"/>
  <c r="BK493" i="5" s="1"/>
  <c r="BG493" i="5" a="1"/>
  <c r="BG493" i="5" s="1"/>
  <c r="BC493" i="5" a="1"/>
  <c r="BC493" i="5" s="1"/>
  <c r="AY493" i="5" a="1"/>
  <c r="AY493" i="5" s="1"/>
  <c r="AU493" i="5" a="1"/>
  <c r="AU493" i="5" s="1"/>
  <c r="A494" i="5"/>
  <c r="DL493" i="5" a="1"/>
  <c r="DL493" i="5" s="1"/>
  <c r="DD493" i="5" a="1"/>
  <c r="DD493" i="5" s="1"/>
  <c r="CH493" i="5" a="1"/>
  <c r="CH493" i="5" s="1"/>
  <c r="BR493" i="5" a="1"/>
  <c r="BR493" i="5" s="1"/>
  <c r="BF493" i="5" a="1"/>
  <c r="BF493" i="5" s="1"/>
  <c r="AX493" i="5" a="1"/>
  <c r="AX493" i="5" s="1"/>
  <c r="AH493" i="5" a="1"/>
  <c r="AH493" i="5" s="1"/>
  <c r="W493" i="5" a="1"/>
  <c r="W493" i="5" s="1"/>
  <c r="R493" i="5" a="1"/>
  <c r="R493" i="5" s="1"/>
  <c r="G493" i="5" a="1"/>
  <c r="G493" i="5" s="1"/>
  <c r="AG493" i="5" a="1"/>
  <c r="AG493" i="5" s="1"/>
  <c r="AB493" i="5" a="1"/>
  <c r="AB493" i="5" s="1"/>
  <c r="Q493" i="5" a="1"/>
  <c r="Q493" i="5" s="1"/>
  <c r="L493" i="5" a="1"/>
  <c r="L493" i="5" s="1"/>
  <c r="DJ493" i="5" a="1"/>
  <c r="DJ493" i="5" s="1"/>
  <c r="DB493" i="5" a="1"/>
  <c r="DB493" i="5" s="1"/>
  <c r="CF493" i="5" a="1"/>
  <c r="CF493" i="5" s="1"/>
  <c r="BL493" i="5" a="1"/>
  <c r="BL493" i="5" s="1"/>
  <c r="BD493" i="5" a="1"/>
  <c r="BD493" i="5" s="1"/>
  <c r="AV493" i="5" a="1"/>
  <c r="AV493" i="5" s="1"/>
  <c r="AL493" i="5" a="1"/>
  <c r="AL493" i="5" s="1"/>
  <c r="AA493" i="5" a="1"/>
  <c r="AA493" i="5" s="1"/>
  <c r="V493" i="5" a="1"/>
  <c r="V493" i="5" s="1"/>
  <c r="K493" i="5" a="1"/>
  <c r="K493" i="5" s="1"/>
  <c r="F493" i="5" a="1"/>
  <c r="F493" i="5" s="1"/>
  <c r="AK493" i="5" a="1"/>
  <c r="AK493" i="5" s="1"/>
  <c r="AF493" i="5" a="1"/>
  <c r="AF493" i="5" s="1"/>
  <c r="U493" i="5" a="1"/>
  <c r="U493" i="5" s="1"/>
  <c r="P493" i="5" a="1"/>
  <c r="P493" i="5" s="1"/>
  <c r="E493" i="5" a="1"/>
  <c r="E493" i="5" s="1"/>
  <c r="DH493" i="5" a="1"/>
  <c r="DH493" i="5" s="1"/>
  <c r="CL493" i="5" a="1"/>
  <c r="CL493" i="5" s="1"/>
  <c r="CD493" i="5" a="1"/>
  <c r="CD493" i="5" s="1"/>
  <c r="BJ493" i="5" a="1"/>
  <c r="BJ493" i="5" s="1"/>
  <c r="BB493" i="5" a="1"/>
  <c r="BB493" i="5" s="1"/>
  <c r="AT493" i="5" a="1"/>
  <c r="AT493" i="5" s="1"/>
  <c r="AE493" i="5" a="1"/>
  <c r="AE493" i="5" s="1"/>
  <c r="Z493" i="5" a="1"/>
  <c r="Z493" i="5" s="1"/>
  <c r="O493" i="5" a="1"/>
  <c r="O493" i="5" s="1"/>
  <c r="J493" i="5" a="1"/>
  <c r="J493" i="5" s="1"/>
  <c r="AJ493" i="5" a="1"/>
  <c r="AJ493" i="5" s="1"/>
  <c r="Y493" i="5" a="1"/>
  <c r="Y493" i="5" s="1"/>
  <c r="T493" i="5" a="1"/>
  <c r="T493" i="5" s="1"/>
  <c r="I493" i="5" a="1"/>
  <c r="I493" i="5" s="1"/>
  <c r="D493" i="5" a="1"/>
  <c r="D493" i="5" s="1"/>
  <c r="DF493" i="5" a="1"/>
  <c r="DF493" i="5" s="1"/>
  <c r="CJ493" i="5" a="1"/>
  <c r="CJ493" i="5" s="1"/>
  <c r="CB493" i="5" a="1"/>
  <c r="CB493" i="5" s="1"/>
  <c r="BH493" i="5" a="1"/>
  <c r="BH493" i="5" s="1"/>
  <c r="AZ493" i="5" a="1"/>
  <c r="AZ493" i="5" s="1"/>
  <c r="AI493" i="5" a="1"/>
  <c r="AI493" i="5" s="1"/>
  <c r="AD493" i="5" a="1"/>
  <c r="AD493" i="5" s="1"/>
  <c r="S493" i="5" a="1"/>
  <c r="S493" i="5" s="1"/>
  <c r="N493" i="5" a="1"/>
  <c r="N493" i="5" s="1"/>
  <c r="C493" i="5" a="1"/>
  <c r="C493" i="5" s="1"/>
  <c r="AC493" i="5" a="1"/>
  <c r="AC493" i="5" s="1"/>
  <c r="X493" i="5" a="1"/>
  <c r="X493" i="5" s="1"/>
  <c r="M493" i="5" a="1"/>
  <c r="M493" i="5" s="1"/>
  <c r="H493" i="5" a="1"/>
  <c r="H493" i="5" s="1"/>
  <c r="AK494" i="5" l="1" a="1"/>
  <c r="AK494" i="5" s="1"/>
  <c r="AG494" i="5" a="1"/>
  <c r="AG494" i="5" s="1"/>
  <c r="AC494" i="5" a="1"/>
  <c r="AC494" i="5" s="1"/>
  <c r="Y494" i="5" a="1"/>
  <c r="Y494" i="5" s="1"/>
  <c r="U494" i="5" a="1"/>
  <c r="U494" i="5" s="1"/>
  <c r="Q494" i="5" a="1"/>
  <c r="Q494" i="5" s="1"/>
  <c r="DJ494" i="5" a="1"/>
  <c r="DJ494" i="5" s="1"/>
  <c r="DF494" i="5" a="1"/>
  <c r="DF494" i="5" s="1"/>
  <c r="DB494" i="5" a="1"/>
  <c r="DB494" i="5" s="1"/>
  <c r="CJ494" i="5" a="1"/>
  <c r="CJ494" i="5" s="1"/>
  <c r="CF494" i="5" a="1"/>
  <c r="CF494" i="5" s="1"/>
  <c r="CB494" i="5" a="1"/>
  <c r="CB494" i="5" s="1"/>
  <c r="BL494" i="5" a="1"/>
  <c r="BL494" i="5" s="1"/>
  <c r="BH494" i="5" a="1"/>
  <c r="BH494" i="5" s="1"/>
  <c r="BD494" i="5" a="1"/>
  <c r="BD494" i="5" s="1"/>
  <c r="AZ494" i="5" a="1"/>
  <c r="AZ494" i="5" s="1"/>
  <c r="AV494" i="5" a="1"/>
  <c r="AV494" i="5" s="1"/>
  <c r="AJ494" i="5" a="1"/>
  <c r="AJ494" i="5" s="1"/>
  <c r="AF494" i="5" a="1"/>
  <c r="AF494" i="5" s="1"/>
  <c r="AB494" i="5" a="1"/>
  <c r="AB494" i="5" s="1"/>
  <c r="X494" i="5" a="1"/>
  <c r="X494" i="5" s="1"/>
  <c r="T494" i="5" a="1"/>
  <c r="T494" i="5" s="1"/>
  <c r="P494" i="5" a="1"/>
  <c r="P494" i="5" s="1"/>
  <c r="L494" i="5" a="1"/>
  <c r="L494" i="5" s="1"/>
  <c r="H494" i="5" a="1"/>
  <c r="H494" i="5" s="1"/>
  <c r="D494" i="5" a="1"/>
  <c r="D494" i="5" s="1"/>
  <c r="DI494" i="5" a="1"/>
  <c r="DI494" i="5" s="1"/>
  <c r="DE494" i="5" a="1"/>
  <c r="DE494" i="5" s="1"/>
  <c r="DA494" i="5" a="1"/>
  <c r="DA494" i="5" s="1"/>
  <c r="CI494" i="5" a="1"/>
  <c r="CI494" i="5" s="1"/>
  <c r="CE494" i="5" a="1"/>
  <c r="CE494" i="5" s="1"/>
  <c r="CA494" i="5" a="1"/>
  <c r="CA494" i="5" s="1"/>
  <c r="AO494" i="5" s="1"/>
  <c r="BK494" i="5" a="1"/>
  <c r="BK494" i="5" s="1"/>
  <c r="BG494" i="5" a="1"/>
  <c r="BG494" i="5" s="1"/>
  <c r="BC494" i="5" a="1"/>
  <c r="BC494" i="5" s="1"/>
  <c r="AY494" i="5" a="1"/>
  <c r="AY494" i="5" s="1"/>
  <c r="AU494" i="5" a="1"/>
  <c r="AU494" i="5" s="1"/>
  <c r="A495" i="5"/>
  <c r="AI494" i="5" a="1"/>
  <c r="AI494" i="5" s="1"/>
  <c r="AE494" i="5" a="1"/>
  <c r="AE494" i="5" s="1"/>
  <c r="AA494" i="5" a="1"/>
  <c r="AA494" i="5" s="1"/>
  <c r="W494" i="5" a="1"/>
  <c r="W494" i="5" s="1"/>
  <c r="S494" i="5" a="1"/>
  <c r="S494" i="5" s="1"/>
  <c r="DL494" i="5" a="1"/>
  <c r="DL494" i="5" s="1"/>
  <c r="DH494" i="5" a="1"/>
  <c r="DH494" i="5" s="1"/>
  <c r="DD494" i="5" a="1"/>
  <c r="DD494" i="5" s="1"/>
  <c r="CL494" i="5" a="1"/>
  <c r="CL494" i="5" s="1"/>
  <c r="CH494" i="5" a="1"/>
  <c r="CH494" i="5" s="1"/>
  <c r="CD494" i="5" a="1"/>
  <c r="CD494" i="5" s="1"/>
  <c r="BR494" i="5" a="1"/>
  <c r="BR494" i="5" s="1"/>
  <c r="BJ494" i="5" a="1"/>
  <c r="BJ494" i="5" s="1"/>
  <c r="BF494" i="5" a="1"/>
  <c r="BF494" i="5" s="1"/>
  <c r="BB494" i="5" a="1"/>
  <c r="BB494" i="5" s="1"/>
  <c r="AX494" i="5" a="1"/>
  <c r="AX494" i="5" s="1"/>
  <c r="AT494" i="5" a="1"/>
  <c r="AT494" i="5" s="1"/>
  <c r="AL494" i="5" a="1"/>
  <c r="AL494" i="5" s="1"/>
  <c r="AH494" i="5" a="1"/>
  <c r="AH494" i="5" s="1"/>
  <c r="AD494" i="5" a="1"/>
  <c r="AD494" i="5" s="1"/>
  <c r="Z494" i="5" a="1"/>
  <c r="Z494" i="5" s="1"/>
  <c r="V494" i="5" a="1"/>
  <c r="V494" i="5" s="1"/>
  <c r="R494" i="5" a="1"/>
  <c r="R494" i="5" s="1"/>
  <c r="N494" i="5" a="1"/>
  <c r="N494" i="5" s="1"/>
  <c r="J494" i="5" a="1"/>
  <c r="J494" i="5" s="1"/>
  <c r="F494" i="5" a="1"/>
  <c r="F494" i="5" s="1"/>
  <c r="DK494" i="5" a="1"/>
  <c r="DK494" i="5" s="1"/>
  <c r="BE494" i="5" a="1"/>
  <c r="BE494" i="5" s="1"/>
  <c r="DG494" i="5" a="1"/>
  <c r="DG494" i="5" s="1"/>
  <c r="BA494" i="5" a="1"/>
  <c r="BA494" i="5" s="1"/>
  <c r="I494" i="5" a="1"/>
  <c r="I494" i="5" s="1"/>
  <c r="DC494" i="5" a="1"/>
  <c r="DC494" i="5" s="1"/>
  <c r="AW494" i="5" a="1"/>
  <c r="AW494" i="5" s="1"/>
  <c r="CK494" i="5" a="1"/>
  <c r="CK494" i="5" s="1"/>
  <c r="AS494" i="5" a="1"/>
  <c r="AS494" i="5" s="1"/>
  <c r="O494" i="5" a="1"/>
  <c r="O494" i="5" s="1"/>
  <c r="G494" i="5" a="1"/>
  <c r="G494" i="5" s="1"/>
  <c r="CG494" i="5" a="1"/>
  <c r="CG494" i="5" s="1"/>
  <c r="CC494" i="5" a="1"/>
  <c r="CC494" i="5" s="1"/>
  <c r="M494" i="5" a="1"/>
  <c r="M494" i="5" s="1"/>
  <c r="E494" i="5" a="1"/>
  <c r="E494" i="5" s="1"/>
  <c r="BQ494" i="5" a="1"/>
  <c r="BQ494" i="5" s="1"/>
  <c r="BI494" i="5" a="1"/>
  <c r="BI494" i="5" s="1"/>
  <c r="K494" i="5" a="1"/>
  <c r="K494" i="5" s="1"/>
  <c r="C494" i="5" a="1"/>
  <c r="C494" i="5" s="1"/>
  <c r="AL257" i="5" a="1"/>
  <c r="AL257" i="5" s="1"/>
  <c r="AH257" i="5" a="1"/>
  <c r="AH257" i="5" s="1"/>
  <c r="AD257" i="5" a="1"/>
  <c r="AD257" i="5" s="1"/>
  <c r="Z257" i="5" a="1"/>
  <c r="Z257" i="5" s="1"/>
  <c r="V257" i="5" a="1"/>
  <c r="V257" i="5" s="1"/>
  <c r="R257" i="5" a="1"/>
  <c r="R257" i="5" s="1"/>
  <c r="N257" i="5" a="1"/>
  <c r="N257" i="5" s="1"/>
  <c r="J257" i="5" a="1"/>
  <c r="J257" i="5" s="1"/>
  <c r="F257" i="5" a="1"/>
  <c r="F257" i="5" s="1"/>
  <c r="DI257" i="5" a="1"/>
  <c r="DI257" i="5" s="1"/>
  <c r="CL257" i="5" a="1"/>
  <c r="CL257" i="5" s="1"/>
  <c r="CG257" i="5" a="1"/>
  <c r="CG257" i="5" s="1"/>
  <c r="BL257" i="5" a="1"/>
  <c r="BL257" i="5" s="1"/>
  <c r="BC257" i="5" a="1"/>
  <c r="BC257" i="5" s="1"/>
  <c r="AT257" i="5" a="1"/>
  <c r="AT257" i="5" s="1"/>
  <c r="AG257" i="5" a="1"/>
  <c r="AG257" i="5" s="1"/>
  <c r="X257" i="5" a="1"/>
  <c r="X257" i="5" s="1"/>
  <c r="O257" i="5" a="1"/>
  <c r="O257" i="5" s="1"/>
  <c r="DD257" i="5" a="1"/>
  <c r="DD257" i="5" s="1"/>
  <c r="CK257" i="5" a="1"/>
  <c r="CK257" i="5" s="1"/>
  <c r="CB257" i="5" a="1"/>
  <c r="CB257" i="5" s="1"/>
  <c r="BG257" i="5" a="1"/>
  <c r="BG257" i="5" s="1"/>
  <c r="AX257" i="5" a="1"/>
  <c r="AX257" i="5" s="1"/>
  <c r="AS257" i="5" a="1"/>
  <c r="AS257" i="5" s="1"/>
  <c r="AK257" i="5" a="1"/>
  <c r="AK257" i="5" s="1"/>
  <c r="AB257" i="5" a="1"/>
  <c r="AB257" i="5" s="1"/>
  <c r="S257" i="5" a="1"/>
  <c r="S257" i="5" s="1"/>
  <c r="E257" i="5" a="1"/>
  <c r="E257" i="5" s="1"/>
  <c r="DF257" i="5" a="1"/>
  <c r="DF257" i="5" s="1"/>
  <c r="CI257" i="5" a="1"/>
  <c r="CI257" i="5" s="1"/>
  <c r="BR257" i="5" a="1"/>
  <c r="BR257" i="5" s="1"/>
  <c r="BI257" i="5" a="1"/>
  <c r="BI257" i="5" s="1"/>
  <c r="AZ257" i="5" a="1"/>
  <c r="AZ257" i="5" s="1"/>
  <c r="AI257" i="5" a="1"/>
  <c r="AI257" i="5" s="1"/>
  <c r="U257" i="5" a="1"/>
  <c r="U257" i="5" s="1"/>
  <c r="L257" i="5" a="1"/>
  <c r="L257" i="5" s="1"/>
  <c r="C257" i="5" a="1"/>
  <c r="C257" i="5" s="1"/>
  <c r="DB257" i="5" a="1"/>
  <c r="DB257" i="5" s="1"/>
  <c r="CF257" i="5" a="1"/>
  <c r="CF257" i="5" s="1"/>
  <c r="BQ257" i="5" a="1"/>
  <c r="BQ257" i="5" s="1"/>
  <c r="BF257" i="5" a="1"/>
  <c r="BF257" i="5" s="1"/>
  <c r="AY257" i="5" a="1"/>
  <c r="AY257" i="5" s="1"/>
  <c r="AF257" i="5" a="1"/>
  <c r="AF257" i="5" s="1"/>
  <c r="Y257" i="5" a="1"/>
  <c r="Y257" i="5" s="1"/>
  <c r="K257" i="5" a="1"/>
  <c r="K257" i="5" s="1"/>
  <c r="DH257" i="5" a="1"/>
  <c r="DH257" i="5" s="1"/>
  <c r="DA257" i="5" a="1"/>
  <c r="DA257" i="5" s="1"/>
  <c r="BE257" i="5" a="1"/>
  <c r="BE257" i="5" s="1"/>
  <c r="AW257" i="5" a="1"/>
  <c r="AW257" i="5" s="1"/>
  <c r="Q257" i="5" a="1"/>
  <c r="Q257" i="5" s="1"/>
  <c r="I257" i="5" a="1"/>
  <c r="I257" i="5" s="1"/>
  <c r="DG257" i="5" a="1"/>
  <c r="DG257" i="5" s="1"/>
  <c r="CE257" i="5" a="1"/>
  <c r="CE257" i="5" s="1"/>
  <c r="BK257" i="5" a="1"/>
  <c r="BK257" i="5" s="1"/>
  <c r="BD257" i="5" a="1"/>
  <c r="BD257" i="5" s="1"/>
  <c r="AE257" i="5" a="1"/>
  <c r="AE257" i="5" s="1"/>
  <c r="W257" i="5" a="1"/>
  <c r="W257" i="5" s="1"/>
  <c r="P257" i="5" a="1"/>
  <c r="P257" i="5" s="1"/>
  <c r="DL257" i="5" a="1"/>
  <c r="DL257" i="5" s="1"/>
  <c r="DE257" i="5" a="1"/>
  <c r="DE257" i="5" s="1"/>
  <c r="BA257" i="5" a="1"/>
  <c r="BA257" i="5" s="1"/>
  <c r="M257" i="5" a="1"/>
  <c r="M257" i="5" s="1"/>
  <c r="DK257" i="5" a="1"/>
  <c r="DK257" i="5" s="1"/>
  <c r="DC257" i="5" a="1"/>
  <c r="DC257" i="5" s="1"/>
  <c r="CA257" i="5" a="1"/>
  <c r="CA257" i="5" s="1"/>
  <c r="AO257" i="5" s="1"/>
  <c r="BH257" i="5" a="1"/>
  <c r="BH257" i="5" s="1"/>
  <c r="AA257" i="5" a="1"/>
  <c r="AA257" i="5" s="1"/>
  <c r="T257" i="5" a="1"/>
  <c r="T257" i="5" s="1"/>
  <c r="BJ257" i="5" a="1"/>
  <c r="BJ257" i="5" s="1"/>
  <c r="G257" i="5" a="1"/>
  <c r="G257" i="5" s="1"/>
  <c r="D257" i="5" a="1"/>
  <c r="D257" i="5" s="1"/>
  <c r="CJ257" i="5" a="1"/>
  <c r="CJ257" i="5" s="1"/>
  <c r="A258" i="5"/>
  <c r="CD257" i="5" a="1"/>
  <c r="CD257" i="5" s="1"/>
  <c r="AJ257" i="5" a="1"/>
  <c r="AJ257" i="5" s="1"/>
  <c r="DJ257" i="5" a="1"/>
  <c r="DJ257" i="5" s="1"/>
  <c r="CC257" i="5" a="1"/>
  <c r="CC257" i="5" s="1"/>
  <c r="AV257" i="5" a="1"/>
  <c r="AV257" i="5" s="1"/>
  <c r="AU257" i="5" a="1"/>
  <c r="AU257" i="5" s="1"/>
  <c r="CH257" i="5" a="1"/>
  <c r="CH257" i="5" s="1"/>
  <c r="AC257" i="5" a="1"/>
  <c r="AC257" i="5" s="1"/>
  <c r="BB257" i="5" a="1"/>
  <c r="BB257" i="5" s="1"/>
  <c r="H257" i="5" a="1"/>
  <c r="H257" i="5" s="1"/>
  <c r="AK79" i="5" a="1"/>
  <c r="AK79" i="5" s="1"/>
  <c r="AG79" i="5" a="1"/>
  <c r="AG79" i="5" s="1"/>
  <c r="AC79" i="5" a="1"/>
  <c r="AC79" i="5" s="1"/>
  <c r="Y79" i="5" a="1"/>
  <c r="Y79" i="5" s="1"/>
  <c r="U79" i="5" a="1"/>
  <c r="U79" i="5" s="1"/>
  <c r="Q79" i="5" a="1"/>
  <c r="Q79" i="5" s="1"/>
  <c r="M79" i="5" a="1"/>
  <c r="M79" i="5" s="1"/>
  <c r="I79" i="5" a="1"/>
  <c r="I79" i="5" s="1"/>
  <c r="E79" i="5" a="1"/>
  <c r="E79" i="5" s="1"/>
  <c r="DK79" i="5" a="1"/>
  <c r="DK79" i="5" s="1"/>
  <c r="DF79" i="5" a="1"/>
  <c r="DF79" i="5" s="1"/>
  <c r="CI79" i="5" a="1"/>
  <c r="CI79" i="5" s="1"/>
  <c r="BR79" i="5" a="1"/>
  <c r="BR79" i="5" s="1"/>
  <c r="BE79" i="5" a="1"/>
  <c r="BE79" i="5" s="1"/>
  <c r="AZ79" i="5" a="1"/>
  <c r="AZ79" i="5" s="1"/>
  <c r="AI79" i="5" a="1"/>
  <c r="AI79" i="5" s="1"/>
  <c r="Z79" i="5" a="1"/>
  <c r="Z79" i="5" s="1"/>
  <c r="L79" i="5" a="1"/>
  <c r="L79" i="5" s="1"/>
  <c r="C79" i="5" a="1"/>
  <c r="C79" i="5" s="1"/>
  <c r="DL79" i="5" a="1"/>
  <c r="DL79" i="5" s="1"/>
  <c r="DG79" i="5" a="1"/>
  <c r="DG79" i="5" s="1"/>
  <c r="DA79" i="5" a="1"/>
  <c r="DA79" i="5" s="1"/>
  <c r="CH79" i="5" a="1"/>
  <c r="CH79" i="5" s="1"/>
  <c r="CC79" i="5" a="1"/>
  <c r="CC79" i="5" s="1"/>
  <c r="AV79" i="5" a="1"/>
  <c r="AV79" i="5" s="1"/>
  <c r="AH79" i="5" a="1"/>
  <c r="AH79" i="5" s="1"/>
  <c r="H79" i="5" a="1"/>
  <c r="H79" i="5" s="1"/>
  <c r="DJ79" i="5" a="1"/>
  <c r="DJ79" i="5" s="1"/>
  <c r="DE79" i="5" a="1"/>
  <c r="DE79" i="5" s="1"/>
  <c r="CL79" i="5" a="1"/>
  <c r="CL79" i="5" s="1"/>
  <c r="CG79" i="5" a="1"/>
  <c r="CG79" i="5" s="1"/>
  <c r="AL79" i="5" a="1"/>
  <c r="AL79" i="5" s="1"/>
  <c r="CF79" i="5" a="1"/>
  <c r="CF79" i="5" s="1"/>
  <c r="CA79" i="5" a="1"/>
  <c r="CA79" i="5" s="1"/>
  <c r="AO79" i="5" s="1"/>
  <c r="BJ79" i="5" a="1"/>
  <c r="BJ79" i="5" s="1"/>
  <c r="BD79" i="5" a="1"/>
  <c r="BD79" i="5" s="1"/>
  <c r="AY79" i="5" a="1"/>
  <c r="AY79" i="5" s="1"/>
  <c r="AT79" i="5" a="1"/>
  <c r="AT79" i="5" s="1"/>
  <c r="AF79" i="5" a="1"/>
  <c r="AF79" i="5" s="1"/>
  <c r="AA79" i="5" a="1"/>
  <c r="AA79" i="5" s="1"/>
  <c r="V79" i="5" a="1"/>
  <c r="V79" i="5" s="1"/>
  <c r="P79" i="5" a="1"/>
  <c r="P79" i="5" s="1"/>
  <c r="K79" i="5" a="1"/>
  <c r="K79" i="5" s="1"/>
  <c r="F79" i="5" a="1"/>
  <c r="F79" i="5" s="1"/>
  <c r="CJ79" i="5" a="1"/>
  <c r="CJ79" i="5" s="1"/>
  <c r="CE79" i="5" a="1"/>
  <c r="CE79" i="5" s="1"/>
  <c r="BH79" i="5" a="1"/>
  <c r="BH79" i="5" s="1"/>
  <c r="BC79" i="5" a="1"/>
  <c r="BC79" i="5" s="1"/>
  <c r="AX79" i="5" a="1"/>
  <c r="AX79" i="5" s="1"/>
  <c r="AS79" i="5" a="1"/>
  <c r="AS79" i="5" s="1"/>
  <c r="AJ79" i="5" a="1"/>
  <c r="AJ79" i="5" s="1"/>
  <c r="AE79" i="5" a="1"/>
  <c r="AE79" i="5" s="1"/>
  <c r="T79" i="5" a="1"/>
  <c r="T79" i="5" s="1"/>
  <c r="O79" i="5" a="1"/>
  <c r="O79" i="5" s="1"/>
  <c r="J79" i="5" a="1"/>
  <c r="J79" i="5" s="1"/>
  <c r="DH79" i="5" a="1"/>
  <c r="DH79" i="5" s="1"/>
  <c r="DC79" i="5" a="1"/>
  <c r="DC79" i="5" s="1"/>
  <c r="CD79" i="5" a="1"/>
  <c r="CD79" i="5" s="1"/>
  <c r="BQ79" i="5" a="1"/>
  <c r="BQ79" i="5" s="1"/>
  <c r="AD79" i="5" a="1"/>
  <c r="AD79" i="5" s="1"/>
  <c r="D79" i="5" a="1"/>
  <c r="D79" i="5" s="1"/>
  <c r="DI79" i="5" a="1"/>
  <c r="DI79" i="5" s="1"/>
  <c r="BG79" i="5" a="1"/>
  <c r="BG79" i="5" s="1"/>
  <c r="BF79" i="5" a="1"/>
  <c r="BF79" i="5" s="1"/>
  <c r="AB79" i="5" a="1"/>
  <c r="AB79" i="5" s="1"/>
  <c r="N79" i="5" a="1"/>
  <c r="N79" i="5" s="1"/>
  <c r="DD79" i="5" a="1"/>
  <c r="DD79" i="5" s="1"/>
  <c r="CB79" i="5" a="1"/>
  <c r="CB79" i="5" s="1"/>
  <c r="BB79" i="5" a="1"/>
  <c r="BB79" i="5" s="1"/>
  <c r="X79" i="5" a="1"/>
  <c r="X79" i="5" s="1"/>
  <c r="DB79" i="5" a="1"/>
  <c r="DB79" i="5" s="1"/>
  <c r="BA79" i="5" a="1"/>
  <c r="BA79" i="5" s="1"/>
  <c r="W79" i="5" a="1"/>
  <c r="W79" i="5" s="1"/>
  <c r="BL79" i="5" a="1"/>
  <c r="BL79" i="5" s="1"/>
  <c r="G79" i="5" a="1"/>
  <c r="G79" i="5" s="1"/>
  <c r="A80" i="5"/>
  <c r="CK79" i="5" a="1"/>
  <c r="CK79" i="5" s="1"/>
  <c r="BK79" i="5" a="1"/>
  <c r="BK79" i="5" s="1"/>
  <c r="AW79" i="5" a="1"/>
  <c r="AW79" i="5" s="1"/>
  <c r="S79" i="5" a="1"/>
  <c r="S79" i="5" s="1"/>
  <c r="BI79" i="5" a="1"/>
  <c r="BI79" i="5" s="1"/>
  <c r="AU79" i="5" a="1"/>
  <c r="AU79" i="5" s="1"/>
  <c r="R79" i="5" a="1"/>
  <c r="R79" i="5" s="1"/>
  <c r="AJ80" i="5" l="1" a="1"/>
  <c r="AJ80" i="5" s="1"/>
  <c r="AF80" i="5" a="1"/>
  <c r="AF80" i="5" s="1"/>
  <c r="AB80" i="5" a="1"/>
  <c r="AB80" i="5" s="1"/>
  <c r="X80" i="5" a="1"/>
  <c r="X80" i="5" s="1"/>
  <c r="T80" i="5" a="1"/>
  <c r="T80" i="5" s="1"/>
  <c r="P80" i="5" a="1"/>
  <c r="P80" i="5" s="1"/>
  <c r="L80" i="5" a="1"/>
  <c r="L80" i="5" s="1"/>
  <c r="H80" i="5" a="1"/>
  <c r="H80" i="5" s="1"/>
  <c r="D80" i="5" a="1"/>
  <c r="D80" i="5" s="1"/>
  <c r="DL80" i="5" a="1"/>
  <c r="DL80" i="5" s="1"/>
  <c r="DC80" i="5" a="1"/>
  <c r="DC80" i="5" s="1"/>
  <c r="CF80" i="5" a="1"/>
  <c r="CF80" i="5" s="1"/>
  <c r="CA80" i="5" a="1"/>
  <c r="CA80" i="5" s="1"/>
  <c r="AO80" i="5" s="1"/>
  <c r="BF80" i="5" a="1"/>
  <c r="BF80" i="5" s="1"/>
  <c r="AW80" i="5" a="1"/>
  <c r="AW80" i="5" s="1"/>
  <c r="AK80" i="5" a="1"/>
  <c r="AK80" i="5" s="1"/>
  <c r="W80" i="5" a="1"/>
  <c r="W80" i="5" s="1"/>
  <c r="N80" i="5" a="1"/>
  <c r="N80" i="5" s="1"/>
  <c r="E80" i="5" a="1"/>
  <c r="E80" i="5" s="1"/>
  <c r="DJ80" i="5" a="1"/>
  <c r="DJ80" i="5" s="1"/>
  <c r="AY80" i="5" a="1"/>
  <c r="AY80" i="5" s="1"/>
  <c r="AT80" i="5" a="1"/>
  <c r="AT80" i="5" s="1"/>
  <c r="AL80" i="5" a="1"/>
  <c r="AL80" i="5" s="1"/>
  <c r="AG80" i="5" a="1"/>
  <c r="AG80" i="5" s="1"/>
  <c r="AA80" i="5" a="1"/>
  <c r="AA80" i="5" s="1"/>
  <c r="V80" i="5" a="1"/>
  <c r="V80" i="5" s="1"/>
  <c r="Q80" i="5" a="1"/>
  <c r="Q80" i="5" s="1"/>
  <c r="CJ80" i="5" a="1"/>
  <c r="CJ80" i="5" s="1"/>
  <c r="BC80" i="5" a="1"/>
  <c r="BC80" i="5" s="1"/>
  <c r="AX80" i="5" a="1"/>
  <c r="AX80" i="5" s="1"/>
  <c r="AS80" i="5" a="1"/>
  <c r="AS80" i="5" s="1"/>
  <c r="AE80" i="5" a="1"/>
  <c r="AE80" i="5" s="1"/>
  <c r="Z80" i="5" a="1"/>
  <c r="Z80" i="5" s="1"/>
  <c r="U80" i="5" a="1"/>
  <c r="U80" i="5" s="1"/>
  <c r="DH80" i="5" a="1"/>
  <c r="DH80" i="5" s="1"/>
  <c r="CI80" i="5" a="1"/>
  <c r="CI80" i="5" s="1"/>
  <c r="CD80" i="5" a="1"/>
  <c r="CD80" i="5" s="1"/>
  <c r="BQ80" i="5" a="1"/>
  <c r="BQ80" i="5" s="1"/>
  <c r="BH80" i="5" a="1"/>
  <c r="BH80" i="5" s="1"/>
  <c r="O80" i="5" a="1"/>
  <c r="O80" i="5" s="1"/>
  <c r="J80" i="5" a="1"/>
  <c r="J80" i="5" s="1"/>
  <c r="DA80" i="5" a="1"/>
  <c r="DA80" i="5" s="1"/>
  <c r="CH80" i="5" a="1"/>
  <c r="CH80" i="5" s="1"/>
  <c r="CC80" i="5" a="1"/>
  <c r="CC80" i="5" s="1"/>
  <c r="BL80" i="5" a="1"/>
  <c r="BL80" i="5" s="1"/>
  <c r="BA80" i="5" a="1"/>
  <c r="BA80" i="5" s="1"/>
  <c r="AV80" i="5" a="1"/>
  <c r="AV80" i="5" s="1"/>
  <c r="S80" i="5" a="1"/>
  <c r="S80" i="5" s="1"/>
  <c r="C80" i="5" a="1"/>
  <c r="C80" i="5" s="1"/>
  <c r="DK80" i="5" a="1"/>
  <c r="DK80" i="5" s="1"/>
  <c r="DF80" i="5" a="1"/>
  <c r="DF80" i="5" s="1"/>
  <c r="BK80" i="5" a="1"/>
  <c r="BK80" i="5" s="1"/>
  <c r="AU80" i="5" a="1"/>
  <c r="AU80" i="5" s="1"/>
  <c r="AH80" i="5" a="1"/>
  <c r="AH80" i="5" s="1"/>
  <c r="AC80" i="5" a="1"/>
  <c r="AC80" i="5" s="1"/>
  <c r="R80" i="5" a="1"/>
  <c r="R80" i="5" s="1"/>
  <c r="M80" i="5" a="1"/>
  <c r="M80" i="5" s="1"/>
  <c r="DD80" i="5" a="1"/>
  <c r="DD80" i="5" s="1"/>
  <c r="CB80" i="5" a="1"/>
  <c r="CB80" i="5" s="1"/>
  <c r="BB80" i="5" a="1"/>
  <c r="BB80" i="5" s="1"/>
  <c r="DB80" i="5" a="1"/>
  <c r="DB80" i="5" s="1"/>
  <c r="BR80" i="5" a="1"/>
  <c r="BR80" i="5" s="1"/>
  <c r="AZ80" i="5" a="1"/>
  <c r="AZ80" i="5" s="1"/>
  <c r="Y80" i="5" a="1"/>
  <c r="Y80" i="5" s="1"/>
  <c r="K80" i="5" a="1"/>
  <c r="K80" i="5" s="1"/>
  <c r="CL80" i="5" a="1"/>
  <c r="CL80" i="5" s="1"/>
  <c r="I80" i="5" a="1"/>
  <c r="I80" i="5" s="1"/>
  <c r="A81" i="5"/>
  <c r="CK80" i="5" a="1"/>
  <c r="CK80" i="5" s="1"/>
  <c r="BJ80" i="5" a="1"/>
  <c r="BJ80" i="5" s="1"/>
  <c r="AI80" i="5" a="1"/>
  <c r="AI80" i="5" s="1"/>
  <c r="G80" i="5" a="1"/>
  <c r="G80" i="5" s="1"/>
  <c r="BI80" i="5" a="1"/>
  <c r="BI80" i="5" s="1"/>
  <c r="F80" i="5" a="1"/>
  <c r="F80" i="5" s="1"/>
  <c r="DI80" i="5" a="1"/>
  <c r="DI80" i="5" s="1"/>
  <c r="CG80" i="5" a="1"/>
  <c r="CG80" i="5" s="1"/>
  <c r="BG80" i="5" a="1"/>
  <c r="BG80" i="5" s="1"/>
  <c r="DG80" i="5" a="1"/>
  <c r="DG80" i="5" s="1"/>
  <c r="CE80" i="5" a="1"/>
  <c r="CE80" i="5" s="1"/>
  <c r="BE80" i="5" a="1"/>
  <c r="BE80" i="5" s="1"/>
  <c r="AD80" i="5" a="1"/>
  <c r="AD80" i="5" s="1"/>
  <c r="DE80" i="5" a="1"/>
  <c r="DE80" i="5" s="1"/>
  <c r="BD80" i="5" a="1"/>
  <c r="BD80" i="5" s="1"/>
  <c r="DL258" i="5" a="1"/>
  <c r="DL258" i="5" s="1"/>
  <c r="DH258" i="5" a="1"/>
  <c r="DH258" i="5" s="1"/>
  <c r="DD258" i="5" a="1"/>
  <c r="DD258" i="5" s="1"/>
  <c r="CL258" i="5" a="1"/>
  <c r="CL258" i="5" s="1"/>
  <c r="CH258" i="5" a="1"/>
  <c r="CH258" i="5" s="1"/>
  <c r="CD258" i="5" a="1"/>
  <c r="CD258" i="5" s="1"/>
  <c r="BR258" i="5" a="1"/>
  <c r="BR258" i="5" s="1"/>
  <c r="BJ258" i="5" a="1"/>
  <c r="BJ258" i="5" s="1"/>
  <c r="BF258" i="5" a="1"/>
  <c r="BF258" i="5" s="1"/>
  <c r="BB258" i="5" a="1"/>
  <c r="BB258" i="5" s="1"/>
  <c r="AX258" i="5" a="1"/>
  <c r="AX258" i="5" s="1"/>
  <c r="AT258" i="5" a="1"/>
  <c r="AT258" i="5" s="1"/>
  <c r="CK258" i="5" a="1"/>
  <c r="CK258" i="5" s="1"/>
  <c r="CB258" i="5" a="1"/>
  <c r="CB258" i="5" s="1"/>
  <c r="BG258" i="5" a="1"/>
  <c r="BG258" i="5" s="1"/>
  <c r="AS258" i="5" a="1"/>
  <c r="AS258" i="5" s="1"/>
  <c r="AK258" i="5" a="1"/>
  <c r="AK258" i="5" s="1"/>
  <c r="AG258" i="5" a="1"/>
  <c r="AG258" i="5" s="1"/>
  <c r="AC258" i="5" a="1"/>
  <c r="AC258" i="5" s="1"/>
  <c r="Y258" i="5" a="1"/>
  <c r="Y258" i="5" s="1"/>
  <c r="U258" i="5" a="1"/>
  <c r="U258" i="5" s="1"/>
  <c r="Q258" i="5" a="1"/>
  <c r="Q258" i="5" s="1"/>
  <c r="M258" i="5" a="1"/>
  <c r="M258" i="5" s="1"/>
  <c r="I258" i="5" a="1"/>
  <c r="I258" i="5" s="1"/>
  <c r="E258" i="5" a="1"/>
  <c r="E258" i="5" s="1"/>
  <c r="A259" i="5"/>
  <c r="DG258" i="5" a="1"/>
  <c r="DG258" i="5" s="1"/>
  <c r="DB258" i="5" a="1"/>
  <c r="DB258" i="5" s="1"/>
  <c r="CI258" i="5" a="1"/>
  <c r="CI258" i="5" s="1"/>
  <c r="AI258" i="5" a="1"/>
  <c r="AI258" i="5" s="1"/>
  <c r="Z258" i="5" a="1"/>
  <c r="Z258" i="5" s="1"/>
  <c r="L258" i="5" a="1"/>
  <c r="L258" i="5" s="1"/>
  <c r="C258" i="5" a="1"/>
  <c r="C258" i="5" s="1"/>
  <c r="CC258" i="5" a="1"/>
  <c r="CC258" i="5" s="1"/>
  <c r="BL258" i="5" a="1"/>
  <c r="BL258" i="5" s="1"/>
  <c r="BA258" i="5" a="1"/>
  <c r="BA258" i="5" s="1"/>
  <c r="AV258" i="5" a="1"/>
  <c r="AV258" i="5" s="1"/>
  <c r="AD258" i="5" a="1"/>
  <c r="AD258" i="5" s="1"/>
  <c r="P258" i="5" a="1"/>
  <c r="P258" i="5" s="1"/>
  <c r="G258" i="5" a="1"/>
  <c r="G258" i="5" s="1"/>
  <c r="BI258" i="5" a="1"/>
  <c r="BI258" i="5" s="1"/>
  <c r="BD258" i="5" a="1"/>
  <c r="BD258" i="5" s="1"/>
  <c r="AY258" i="5" a="1"/>
  <c r="AY258" i="5" s="1"/>
  <c r="AF258" i="5" a="1"/>
  <c r="AF258" i="5" s="1"/>
  <c r="W258" i="5" a="1"/>
  <c r="W258" i="5" s="1"/>
  <c r="N258" i="5" a="1"/>
  <c r="N258" i="5" s="1"/>
  <c r="DJ258" i="5" a="1"/>
  <c r="DJ258" i="5" s="1"/>
  <c r="DA258" i="5" a="1"/>
  <c r="DA258" i="5" s="1"/>
  <c r="CE258" i="5" a="1"/>
  <c r="CE258" i="5" s="1"/>
  <c r="BC258" i="5" a="1"/>
  <c r="BC258" i="5" s="1"/>
  <c r="AB258" i="5" a="1"/>
  <c r="AB258" i="5" s="1"/>
  <c r="T258" i="5" a="1"/>
  <c r="T258" i="5" s="1"/>
  <c r="F258" i="5" a="1"/>
  <c r="F258" i="5" s="1"/>
  <c r="DI258" i="5" a="1"/>
  <c r="DI258" i="5" s="1"/>
  <c r="AH258" i="5" a="1"/>
  <c r="AH258" i="5" s="1"/>
  <c r="AA258" i="5" a="1"/>
  <c r="AA258" i="5" s="1"/>
  <c r="AZ258" i="5" a="1"/>
  <c r="AZ258" i="5" s="1"/>
  <c r="S258" i="5" a="1"/>
  <c r="S258" i="5" s="1"/>
  <c r="K258" i="5" a="1"/>
  <c r="K258" i="5" s="1"/>
  <c r="D258" i="5" a="1"/>
  <c r="D258" i="5" s="1"/>
  <c r="DE258" i="5" a="1"/>
  <c r="DE258" i="5" s="1"/>
  <c r="BE258" i="5" a="1"/>
  <c r="BE258" i="5" s="1"/>
  <c r="AW258" i="5" a="1"/>
  <c r="AW258" i="5" s="1"/>
  <c r="AL258" i="5" a="1"/>
  <c r="AL258" i="5" s="1"/>
  <c r="AE258" i="5" a="1"/>
  <c r="AE258" i="5" s="1"/>
  <c r="DK258" i="5" a="1"/>
  <c r="DK258" i="5" s="1"/>
  <c r="DC258" i="5" a="1"/>
  <c r="DC258" i="5" s="1"/>
  <c r="CG258" i="5" a="1"/>
  <c r="CG258" i="5" s="1"/>
  <c r="BQ258" i="5" a="1"/>
  <c r="BQ258" i="5" s="1"/>
  <c r="O258" i="5" a="1"/>
  <c r="O258" i="5" s="1"/>
  <c r="H258" i="5" a="1"/>
  <c r="H258" i="5" s="1"/>
  <c r="CJ258" i="5" a="1"/>
  <c r="CJ258" i="5" s="1"/>
  <c r="J258" i="5" a="1"/>
  <c r="J258" i="5" s="1"/>
  <c r="CF258" i="5" a="1"/>
  <c r="CF258" i="5" s="1"/>
  <c r="CA258" i="5" a="1"/>
  <c r="CA258" i="5" s="1"/>
  <c r="AO258" i="5" s="1"/>
  <c r="V258" i="5" a="1"/>
  <c r="V258" i="5" s="1"/>
  <c r="DF258" i="5" a="1"/>
  <c r="DF258" i="5" s="1"/>
  <c r="BK258" i="5" a="1"/>
  <c r="BK258" i="5" s="1"/>
  <c r="R258" i="5" a="1"/>
  <c r="R258" i="5" s="1"/>
  <c r="BH258" i="5" a="1"/>
  <c r="BH258" i="5" s="1"/>
  <c r="AJ258" i="5" a="1"/>
  <c r="AJ258" i="5" s="1"/>
  <c r="AU258" i="5" a="1"/>
  <c r="AU258" i="5" s="1"/>
  <c r="X258" i="5" a="1"/>
  <c r="X258" i="5" s="1"/>
  <c r="AJ495" i="5" a="1"/>
  <c r="AJ495" i="5" s="1"/>
  <c r="AF495" i="5" a="1"/>
  <c r="AF495" i="5" s="1"/>
  <c r="AB495" i="5" a="1"/>
  <c r="AB495" i="5" s="1"/>
  <c r="X495" i="5" a="1"/>
  <c r="X495" i="5" s="1"/>
  <c r="T495" i="5" a="1"/>
  <c r="T495" i="5" s="1"/>
  <c r="P495" i="5" a="1"/>
  <c r="P495" i="5" s="1"/>
  <c r="L495" i="5" a="1"/>
  <c r="L495" i="5" s="1"/>
  <c r="H495" i="5" a="1"/>
  <c r="H495" i="5" s="1"/>
  <c r="D495" i="5" a="1"/>
  <c r="D495" i="5" s="1"/>
  <c r="DI495" i="5" a="1"/>
  <c r="DI495" i="5" s="1"/>
  <c r="DE495" i="5" a="1"/>
  <c r="DE495" i="5" s="1"/>
  <c r="DA495" i="5" a="1"/>
  <c r="DA495" i="5" s="1"/>
  <c r="CI495" i="5" a="1"/>
  <c r="CI495" i="5" s="1"/>
  <c r="CE495" i="5" a="1"/>
  <c r="CE495" i="5" s="1"/>
  <c r="CA495" i="5" a="1"/>
  <c r="CA495" i="5" s="1"/>
  <c r="AO495" i="5" s="1"/>
  <c r="BK495" i="5" a="1"/>
  <c r="BK495" i="5" s="1"/>
  <c r="BG495" i="5" a="1"/>
  <c r="BG495" i="5" s="1"/>
  <c r="BC495" i="5" a="1"/>
  <c r="BC495" i="5" s="1"/>
  <c r="AY495" i="5" a="1"/>
  <c r="AY495" i="5" s="1"/>
  <c r="AU495" i="5" a="1"/>
  <c r="AU495" i="5" s="1"/>
  <c r="A496" i="5"/>
  <c r="AI495" i="5" a="1"/>
  <c r="AI495" i="5" s="1"/>
  <c r="AE495" i="5" a="1"/>
  <c r="AE495" i="5" s="1"/>
  <c r="AA495" i="5" a="1"/>
  <c r="AA495" i="5" s="1"/>
  <c r="W495" i="5" a="1"/>
  <c r="W495" i="5" s="1"/>
  <c r="S495" i="5" a="1"/>
  <c r="S495" i="5" s="1"/>
  <c r="O495" i="5" a="1"/>
  <c r="O495" i="5" s="1"/>
  <c r="K495" i="5" a="1"/>
  <c r="K495" i="5" s="1"/>
  <c r="G495" i="5" a="1"/>
  <c r="G495" i="5" s="1"/>
  <c r="C495" i="5" a="1"/>
  <c r="C495" i="5" s="1"/>
  <c r="DL495" i="5" a="1"/>
  <c r="DL495" i="5" s="1"/>
  <c r="DH495" i="5" a="1"/>
  <c r="DH495" i="5" s="1"/>
  <c r="DD495" i="5" a="1"/>
  <c r="DD495" i="5" s="1"/>
  <c r="CL495" i="5" a="1"/>
  <c r="CL495" i="5" s="1"/>
  <c r="CH495" i="5" a="1"/>
  <c r="CH495" i="5" s="1"/>
  <c r="CD495" i="5" a="1"/>
  <c r="CD495" i="5" s="1"/>
  <c r="BR495" i="5" a="1"/>
  <c r="BR495" i="5" s="1"/>
  <c r="BJ495" i="5" a="1"/>
  <c r="BJ495" i="5" s="1"/>
  <c r="BF495" i="5" a="1"/>
  <c r="BF495" i="5" s="1"/>
  <c r="BB495" i="5" a="1"/>
  <c r="BB495" i="5" s="1"/>
  <c r="AX495" i="5" a="1"/>
  <c r="AX495" i="5" s="1"/>
  <c r="AT495" i="5" a="1"/>
  <c r="AT495" i="5" s="1"/>
  <c r="AL495" i="5" a="1"/>
  <c r="AL495" i="5" s="1"/>
  <c r="AH495" i="5" a="1"/>
  <c r="AH495" i="5" s="1"/>
  <c r="AD495" i="5" a="1"/>
  <c r="AD495" i="5" s="1"/>
  <c r="Z495" i="5" a="1"/>
  <c r="Z495" i="5" s="1"/>
  <c r="V495" i="5" a="1"/>
  <c r="V495" i="5" s="1"/>
  <c r="R495" i="5" a="1"/>
  <c r="R495" i="5" s="1"/>
  <c r="N495" i="5" a="1"/>
  <c r="N495" i="5" s="1"/>
  <c r="J495" i="5" a="1"/>
  <c r="J495" i="5" s="1"/>
  <c r="F495" i="5" a="1"/>
  <c r="F495" i="5" s="1"/>
  <c r="DK495" i="5" a="1"/>
  <c r="DK495" i="5" s="1"/>
  <c r="DG495" i="5" a="1"/>
  <c r="DG495" i="5" s="1"/>
  <c r="DC495" i="5" a="1"/>
  <c r="DC495" i="5" s="1"/>
  <c r="CK495" i="5" a="1"/>
  <c r="CK495" i="5" s="1"/>
  <c r="CG495" i="5" a="1"/>
  <c r="CG495" i="5" s="1"/>
  <c r="CC495" i="5" a="1"/>
  <c r="CC495" i="5" s="1"/>
  <c r="BQ495" i="5" a="1"/>
  <c r="BQ495" i="5" s="1"/>
  <c r="BI495" i="5" a="1"/>
  <c r="BI495" i="5" s="1"/>
  <c r="BE495" i="5" a="1"/>
  <c r="BE495" i="5" s="1"/>
  <c r="BA495" i="5" a="1"/>
  <c r="BA495" i="5" s="1"/>
  <c r="AW495" i="5" a="1"/>
  <c r="AW495" i="5" s="1"/>
  <c r="AS495" i="5" a="1"/>
  <c r="AS495" i="5" s="1"/>
  <c r="AK495" i="5" a="1"/>
  <c r="AK495" i="5" s="1"/>
  <c r="AG495" i="5" a="1"/>
  <c r="AG495" i="5" s="1"/>
  <c r="AC495" i="5" a="1"/>
  <c r="AC495" i="5" s="1"/>
  <c r="Y495" i="5" a="1"/>
  <c r="Y495" i="5" s="1"/>
  <c r="U495" i="5" a="1"/>
  <c r="U495" i="5" s="1"/>
  <c r="Q495" i="5" a="1"/>
  <c r="Q495" i="5" s="1"/>
  <c r="M495" i="5" a="1"/>
  <c r="M495" i="5" s="1"/>
  <c r="I495" i="5" a="1"/>
  <c r="I495" i="5" s="1"/>
  <c r="E495" i="5" a="1"/>
  <c r="E495" i="5" s="1"/>
  <c r="DJ495" i="5" a="1"/>
  <c r="DJ495" i="5" s="1"/>
  <c r="DF495" i="5" a="1"/>
  <c r="DF495" i="5" s="1"/>
  <c r="DB495" i="5" a="1"/>
  <c r="DB495" i="5" s="1"/>
  <c r="CJ495" i="5" a="1"/>
  <c r="CJ495" i="5" s="1"/>
  <c r="CF495" i="5" a="1"/>
  <c r="CF495" i="5" s="1"/>
  <c r="CB495" i="5" a="1"/>
  <c r="CB495" i="5" s="1"/>
  <c r="BL495" i="5" a="1"/>
  <c r="BL495" i="5" s="1"/>
  <c r="BH495" i="5" a="1"/>
  <c r="BH495" i="5" s="1"/>
  <c r="BD495" i="5" a="1"/>
  <c r="BD495" i="5" s="1"/>
  <c r="AZ495" i="5" a="1"/>
  <c r="AZ495" i="5" s="1"/>
  <c r="AV495" i="5" a="1"/>
  <c r="AV495" i="5" s="1"/>
  <c r="A497" i="5" l="1"/>
  <c r="AI496" i="5" a="1"/>
  <c r="AI496" i="5" s="1"/>
  <c r="AE496" i="5" a="1"/>
  <c r="AE496" i="5" s="1"/>
  <c r="AA496" i="5" a="1"/>
  <c r="AA496" i="5" s="1"/>
  <c r="W496" i="5" a="1"/>
  <c r="W496" i="5" s="1"/>
  <c r="S496" i="5" a="1"/>
  <c r="S496" i="5" s="1"/>
  <c r="O496" i="5" a="1"/>
  <c r="O496" i="5" s="1"/>
  <c r="K496" i="5" a="1"/>
  <c r="K496" i="5" s="1"/>
  <c r="G496" i="5" a="1"/>
  <c r="G496" i="5" s="1"/>
  <c r="C496" i="5" a="1"/>
  <c r="C496" i="5" s="1"/>
  <c r="DL496" i="5" a="1"/>
  <c r="DL496" i="5" s="1"/>
  <c r="DH496" i="5" a="1"/>
  <c r="DH496" i="5" s="1"/>
  <c r="DD496" i="5" a="1"/>
  <c r="DD496" i="5" s="1"/>
  <c r="CL496" i="5" a="1"/>
  <c r="CL496" i="5" s="1"/>
  <c r="CH496" i="5" a="1"/>
  <c r="CH496" i="5" s="1"/>
  <c r="CD496" i="5" a="1"/>
  <c r="CD496" i="5" s="1"/>
  <c r="BR496" i="5" a="1"/>
  <c r="BR496" i="5" s="1"/>
  <c r="BJ496" i="5" a="1"/>
  <c r="BJ496" i="5" s="1"/>
  <c r="BF496" i="5" a="1"/>
  <c r="BF496" i="5" s="1"/>
  <c r="BB496" i="5" a="1"/>
  <c r="BB496" i="5" s="1"/>
  <c r="AX496" i="5" a="1"/>
  <c r="AX496" i="5" s="1"/>
  <c r="AT496" i="5" a="1"/>
  <c r="AT496" i="5" s="1"/>
  <c r="AL496" i="5" a="1"/>
  <c r="AL496" i="5" s="1"/>
  <c r="AH496" i="5" a="1"/>
  <c r="AH496" i="5" s="1"/>
  <c r="AD496" i="5" a="1"/>
  <c r="AD496" i="5" s="1"/>
  <c r="Z496" i="5" a="1"/>
  <c r="Z496" i="5" s="1"/>
  <c r="V496" i="5" a="1"/>
  <c r="V496" i="5" s="1"/>
  <c r="R496" i="5" a="1"/>
  <c r="R496" i="5" s="1"/>
  <c r="N496" i="5" a="1"/>
  <c r="N496" i="5" s="1"/>
  <c r="J496" i="5" a="1"/>
  <c r="J496" i="5" s="1"/>
  <c r="F496" i="5" a="1"/>
  <c r="F496" i="5" s="1"/>
  <c r="DK496" i="5" a="1"/>
  <c r="DK496" i="5" s="1"/>
  <c r="DG496" i="5" a="1"/>
  <c r="DG496" i="5" s="1"/>
  <c r="DC496" i="5" a="1"/>
  <c r="DC496" i="5" s="1"/>
  <c r="CK496" i="5" a="1"/>
  <c r="CK496" i="5" s="1"/>
  <c r="CG496" i="5" a="1"/>
  <c r="CG496" i="5" s="1"/>
  <c r="CC496" i="5" a="1"/>
  <c r="CC496" i="5" s="1"/>
  <c r="BQ496" i="5" a="1"/>
  <c r="BQ496" i="5" s="1"/>
  <c r="BI496" i="5" a="1"/>
  <c r="BI496" i="5" s="1"/>
  <c r="BE496" i="5" a="1"/>
  <c r="BE496" i="5" s="1"/>
  <c r="BA496" i="5" a="1"/>
  <c r="BA496" i="5" s="1"/>
  <c r="AW496" i="5" a="1"/>
  <c r="AW496" i="5" s="1"/>
  <c r="AS496" i="5" a="1"/>
  <c r="AS496" i="5" s="1"/>
  <c r="AK496" i="5" a="1"/>
  <c r="AK496" i="5" s="1"/>
  <c r="AG496" i="5" a="1"/>
  <c r="AG496" i="5" s="1"/>
  <c r="AC496" i="5" a="1"/>
  <c r="AC496" i="5" s="1"/>
  <c r="Y496" i="5" a="1"/>
  <c r="Y496" i="5" s="1"/>
  <c r="U496" i="5" a="1"/>
  <c r="U496" i="5" s="1"/>
  <c r="Q496" i="5" a="1"/>
  <c r="Q496" i="5" s="1"/>
  <c r="M496" i="5" a="1"/>
  <c r="M496" i="5" s="1"/>
  <c r="I496" i="5" a="1"/>
  <c r="I496" i="5" s="1"/>
  <c r="E496" i="5" a="1"/>
  <c r="E496" i="5" s="1"/>
  <c r="DJ496" i="5" a="1"/>
  <c r="DJ496" i="5" s="1"/>
  <c r="DF496" i="5" a="1"/>
  <c r="DF496" i="5" s="1"/>
  <c r="DB496" i="5" a="1"/>
  <c r="DB496" i="5" s="1"/>
  <c r="CJ496" i="5" a="1"/>
  <c r="CJ496" i="5" s="1"/>
  <c r="CF496" i="5" a="1"/>
  <c r="CF496" i="5" s="1"/>
  <c r="CB496" i="5" a="1"/>
  <c r="CB496" i="5" s="1"/>
  <c r="BL496" i="5" a="1"/>
  <c r="BL496" i="5" s="1"/>
  <c r="BH496" i="5" a="1"/>
  <c r="BH496" i="5" s="1"/>
  <c r="BD496" i="5" a="1"/>
  <c r="BD496" i="5" s="1"/>
  <c r="AZ496" i="5" a="1"/>
  <c r="AZ496" i="5" s="1"/>
  <c r="AV496" i="5" a="1"/>
  <c r="AV496" i="5" s="1"/>
  <c r="AJ496" i="5" a="1"/>
  <c r="AJ496" i="5" s="1"/>
  <c r="AF496" i="5" a="1"/>
  <c r="AF496" i="5" s="1"/>
  <c r="AB496" i="5" a="1"/>
  <c r="AB496" i="5" s="1"/>
  <c r="X496" i="5" a="1"/>
  <c r="X496" i="5" s="1"/>
  <c r="T496" i="5" a="1"/>
  <c r="T496" i="5" s="1"/>
  <c r="P496" i="5" a="1"/>
  <c r="P496" i="5" s="1"/>
  <c r="L496" i="5" a="1"/>
  <c r="L496" i="5" s="1"/>
  <c r="H496" i="5" a="1"/>
  <c r="H496" i="5" s="1"/>
  <c r="D496" i="5" a="1"/>
  <c r="D496" i="5" s="1"/>
  <c r="DI496" i="5" a="1"/>
  <c r="DI496" i="5" s="1"/>
  <c r="DE496" i="5" a="1"/>
  <c r="DE496" i="5" s="1"/>
  <c r="DA496" i="5" a="1"/>
  <c r="DA496" i="5" s="1"/>
  <c r="CI496" i="5" a="1"/>
  <c r="CI496" i="5" s="1"/>
  <c r="CE496" i="5" a="1"/>
  <c r="CE496" i="5" s="1"/>
  <c r="CA496" i="5" a="1"/>
  <c r="CA496" i="5" s="1"/>
  <c r="AO496" i="5" s="1"/>
  <c r="BK496" i="5" a="1"/>
  <c r="BK496" i="5" s="1"/>
  <c r="BG496" i="5" a="1"/>
  <c r="BG496" i="5" s="1"/>
  <c r="BC496" i="5" a="1"/>
  <c r="BC496" i="5" s="1"/>
  <c r="AY496" i="5" a="1"/>
  <c r="AY496" i="5" s="1"/>
  <c r="AU496" i="5" a="1"/>
  <c r="AU496" i="5" s="1"/>
  <c r="DK259" i="5" a="1"/>
  <c r="DK259" i="5" s="1"/>
  <c r="DG259" i="5" a="1"/>
  <c r="DG259" i="5" s="1"/>
  <c r="DC259" i="5" a="1"/>
  <c r="DC259" i="5" s="1"/>
  <c r="CK259" i="5" a="1"/>
  <c r="CK259" i="5" s="1"/>
  <c r="CG259" i="5" a="1"/>
  <c r="CG259" i="5" s="1"/>
  <c r="CC259" i="5" a="1"/>
  <c r="CC259" i="5" s="1"/>
  <c r="BQ259" i="5" a="1"/>
  <c r="BQ259" i="5" s="1"/>
  <c r="BI259" i="5" a="1"/>
  <c r="BI259" i="5" s="1"/>
  <c r="BE259" i="5" a="1"/>
  <c r="BE259" i="5" s="1"/>
  <c r="BA259" i="5" a="1"/>
  <c r="BA259" i="5" s="1"/>
  <c r="AW259" i="5" a="1"/>
  <c r="AW259" i="5" s="1"/>
  <c r="AS259" i="5" a="1"/>
  <c r="AS259" i="5" s="1"/>
  <c r="DJ259" i="5" a="1"/>
  <c r="DJ259" i="5" s="1"/>
  <c r="DA259" i="5" a="1"/>
  <c r="DA259" i="5" s="1"/>
  <c r="CD259" i="5" a="1"/>
  <c r="CD259" i="5" s="1"/>
  <c r="BD259" i="5" a="1"/>
  <c r="BD259" i="5" s="1"/>
  <c r="AU259" i="5" a="1"/>
  <c r="AU259" i="5" s="1"/>
  <c r="AD259" i="5" a="1"/>
  <c r="AD259" i="5" s="1"/>
  <c r="Y259" i="5" a="1"/>
  <c r="Y259" i="5" s="1"/>
  <c r="P259" i="5" a="1"/>
  <c r="P259" i="5" s="1"/>
  <c r="G259" i="5" a="1"/>
  <c r="G259" i="5" s="1"/>
  <c r="DE259" i="5" a="1"/>
  <c r="DE259" i="5" s="1"/>
  <c r="CL259" i="5" a="1"/>
  <c r="CL259" i="5" s="1"/>
  <c r="AZ259" i="5" a="1"/>
  <c r="AZ259" i="5" s="1"/>
  <c r="AG259" i="5" a="1"/>
  <c r="AG259" i="5" s="1"/>
  <c r="AB259" i="5" a="1"/>
  <c r="AB259" i="5" s="1"/>
  <c r="W259" i="5" a="1"/>
  <c r="W259" i="5" s="1"/>
  <c r="R259" i="5" a="1"/>
  <c r="R259" i="5" s="1"/>
  <c r="CF259" i="5" a="1"/>
  <c r="CF259" i="5" s="1"/>
  <c r="CA259" i="5" a="1"/>
  <c r="CA259" i="5" s="1"/>
  <c r="AO259" i="5" s="1"/>
  <c r="BJ259" i="5" a="1"/>
  <c r="BJ259" i="5" s="1"/>
  <c r="AY259" i="5" a="1"/>
  <c r="AY259" i="5" s="1"/>
  <c r="AT259" i="5" a="1"/>
  <c r="AT259" i="5" s="1"/>
  <c r="AL259" i="5" a="1"/>
  <c r="AL259" i="5" s="1"/>
  <c r="Q259" i="5" a="1"/>
  <c r="Q259" i="5" s="1"/>
  <c r="L259" i="5" a="1"/>
  <c r="L259" i="5" s="1"/>
  <c r="A260" i="5"/>
  <c r="DB259" i="5" a="1"/>
  <c r="DB259" i="5" s="1"/>
  <c r="CI259" i="5" a="1"/>
  <c r="CI259" i="5" s="1"/>
  <c r="BL259" i="5" a="1"/>
  <c r="BL259" i="5" s="1"/>
  <c r="BG259" i="5" a="1"/>
  <c r="BG259" i="5" s="1"/>
  <c r="BB259" i="5" a="1"/>
  <c r="BB259" i="5" s="1"/>
  <c r="I259" i="5" a="1"/>
  <c r="I259" i="5" s="1"/>
  <c r="D259" i="5" a="1"/>
  <c r="D259" i="5" s="1"/>
  <c r="DF259" i="5" a="1"/>
  <c r="DF259" i="5" s="1"/>
  <c r="AX259" i="5" a="1"/>
  <c r="AX259" i="5" s="1"/>
  <c r="AF259" i="5" a="1"/>
  <c r="AF259" i="5" s="1"/>
  <c r="X259" i="5" a="1"/>
  <c r="X259" i="5" s="1"/>
  <c r="H259" i="5" a="1"/>
  <c r="H259" i="5" s="1"/>
  <c r="DD259" i="5" a="1"/>
  <c r="DD259" i="5" s="1"/>
  <c r="CH259" i="5" a="1"/>
  <c r="CH259" i="5" s="1"/>
  <c r="BR259" i="5" a="1"/>
  <c r="BR259" i="5" s="1"/>
  <c r="BF259" i="5" a="1"/>
  <c r="BF259" i="5" s="1"/>
  <c r="O259" i="5" a="1"/>
  <c r="O259" i="5" s="1"/>
  <c r="F259" i="5" a="1"/>
  <c r="F259" i="5" s="1"/>
  <c r="DL259" i="5" a="1"/>
  <c r="DL259" i="5" s="1"/>
  <c r="AV259" i="5" a="1"/>
  <c r="AV259" i="5" s="1"/>
  <c r="AE259" i="5" a="1"/>
  <c r="AE259" i="5" s="1"/>
  <c r="V259" i="5" a="1"/>
  <c r="V259" i="5" s="1"/>
  <c r="N259" i="5" a="1"/>
  <c r="N259" i="5" s="1"/>
  <c r="E259" i="5" a="1"/>
  <c r="E259" i="5" s="1"/>
  <c r="AJ259" i="5" a="1"/>
  <c r="AJ259" i="5" s="1"/>
  <c r="AA259" i="5" a="1"/>
  <c r="AA259" i="5" s="1"/>
  <c r="S259" i="5" a="1"/>
  <c r="S259" i="5" s="1"/>
  <c r="C259" i="5" a="1"/>
  <c r="C259" i="5" s="1"/>
  <c r="DH259" i="5" a="1"/>
  <c r="DH259" i="5" s="1"/>
  <c r="BH259" i="5" a="1"/>
  <c r="BH259" i="5" s="1"/>
  <c r="AI259" i="5" a="1"/>
  <c r="AI259" i="5" s="1"/>
  <c r="J259" i="5" a="1"/>
  <c r="J259" i="5" s="1"/>
  <c r="CE259" i="5" a="1"/>
  <c r="CE259" i="5" s="1"/>
  <c r="AH259" i="5" a="1"/>
  <c r="AH259" i="5" s="1"/>
  <c r="K259" i="5" a="1"/>
  <c r="K259" i="5" s="1"/>
  <c r="CB259" i="5" a="1"/>
  <c r="CB259" i="5" s="1"/>
  <c r="AC259" i="5" a="1"/>
  <c r="AC259" i="5" s="1"/>
  <c r="DI259" i="5" a="1"/>
  <c r="DI259" i="5" s="1"/>
  <c r="U259" i="5" a="1"/>
  <c r="U259" i="5" s="1"/>
  <c r="BC259" i="5" a="1"/>
  <c r="BC259" i="5" s="1"/>
  <c r="T259" i="5" a="1"/>
  <c r="T259" i="5" s="1"/>
  <c r="CJ259" i="5" a="1"/>
  <c r="CJ259" i="5" s="1"/>
  <c r="AK259" i="5" a="1"/>
  <c r="AK259" i="5" s="1"/>
  <c r="Z259" i="5" a="1"/>
  <c r="Z259" i="5" s="1"/>
  <c r="BK259" i="5" a="1"/>
  <c r="BK259" i="5" s="1"/>
  <c r="M259" i="5" a="1"/>
  <c r="M259" i="5" s="1"/>
  <c r="A82" i="5"/>
  <c r="AI81" i="5" a="1"/>
  <c r="AI81" i="5" s="1"/>
  <c r="AE81" i="5" a="1"/>
  <c r="AE81" i="5" s="1"/>
  <c r="AA81" i="5" a="1"/>
  <c r="AA81" i="5" s="1"/>
  <c r="W81" i="5" a="1"/>
  <c r="W81" i="5" s="1"/>
  <c r="S81" i="5" a="1"/>
  <c r="S81" i="5" s="1"/>
  <c r="O81" i="5" a="1"/>
  <c r="O81" i="5" s="1"/>
  <c r="K81" i="5" a="1"/>
  <c r="K81" i="5" s="1"/>
  <c r="G81" i="5" a="1"/>
  <c r="G81" i="5" s="1"/>
  <c r="C81" i="5" a="1"/>
  <c r="C81" i="5" s="1"/>
  <c r="DI81" i="5" a="1"/>
  <c r="DI81" i="5" s="1"/>
  <c r="DD81" i="5" a="1"/>
  <c r="DD81" i="5" s="1"/>
  <c r="CG81" i="5" a="1"/>
  <c r="CG81" i="5" s="1"/>
  <c r="BL81" i="5" a="1"/>
  <c r="BL81" i="5" s="1"/>
  <c r="BC81" i="5" a="1"/>
  <c r="BC81" i="5" s="1"/>
  <c r="AX81" i="5" a="1"/>
  <c r="AX81" i="5" s="1"/>
  <c r="AL81" i="5" a="1"/>
  <c r="AL81" i="5" s="1"/>
  <c r="AC81" i="5" a="1"/>
  <c r="AC81" i="5" s="1"/>
  <c r="T81" i="5" a="1"/>
  <c r="T81" i="5" s="1"/>
  <c r="F81" i="5" a="1"/>
  <c r="F81" i="5" s="1"/>
  <c r="CD81" i="5" a="1"/>
  <c r="CD81" i="5" s="1"/>
  <c r="BQ81" i="5" a="1"/>
  <c r="BQ81" i="5" s="1"/>
  <c r="BH81" i="5" a="1"/>
  <c r="BH81" i="5" s="1"/>
  <c r="BB81" i="5" a="1"/>
  <c r="BB81" i="5" s="1"/>
  <c r="AW81" i="5" a="1"/>
  <c r="AW81" i="5" s="1"/>
  <c r="AJ81" i="5" a="1"/>
  <c r="AJ81" i="5" s="1"/>
  <c r="CH81" i="5" a="1"/>
  <c r="CH81" i="5" s="1"/>
  <c r="CC81" i="5" a="1"/>
  <c r="CC81" i="5" s="1"/>
  <c r="BF81" i="5" a="1"/>
  <c r="BF81" i="5" s="1"/>
  <c r="BA81" i="5" a="1"/>
  <c r="BA81" i="5" s="1"/>
  <c r="AV81" i="5" a="1"/>
  <c r="AV81" i="5" s="1"/>
  <c r="X81" i="5" a="1"/>
  <c r="X81" i="5" s="1"/>
  <c r="DK81" i="5" a="1"/>
  <c r="DK81" i="5" s="1"/>
  <c r="DF81" i="5" a="1"/>
  <c r="DF81" i="5" s="1"/>
  <c r="DA81" i="5" a="1"/>
  <c r="DA81" i="5" s="1"/>
  <c r="CB81" i="5" a="1"/>
  <c r="CB81" i="5" s="1"/>
  <c r="BK81" i="5" a="1"/>
  <c r="BK81" i="5" s="1"/>
  <c r="AH81" i="5" a="1"/>
  <c r="AH81" i="5" s="1"/>
  <c r="R81" i="5" a="1"/>
  <c r="R81" i="5" s="1"/>
  <c r="M81" i="5" a="1"/>
  <c r="M81" i="5" s="1"/>
  <c r="H81" i="5" a="1"/>
  <c r="H81" i="5" s="1"/>
  <c r="DJ81" i="5" a="1"/>
  <c r="DJ81" i="5" s="1"/>
  <c r="DE81" i="5" a="1"/>
  <c r="DE81" i="5" s="1"/>
  <c r="CK81" i="5" a="1"/>
  <c r="CK81" i="5" s="1"/>
  <c r="CF81" i="5" a="1"/>
  <c r="CF81" i="5" s="1"/>
  <c r="CA81" i="5" a="1"/>
  <c r="CA81" i="5" s="1"/>
  <c r="AO81" i="5" s="1"/>
  <c r="AT81" i="5" a="1"/>
  <c r="AT81" i="5" s="1"/>
  <c r="V81" i="5" a="1"/>
  <c r="V81" i="5" s="1"/>
  <c r="Q81" i="5" a="1"/>
  <c r="Q81" i="5" s="1"/>
  <c r="L81" i="5" a="1"/>
  <c r="L81" i="5" s="1"/>
  <c r="BR81" i="5" a="1"/>
  <c r="BR81" i="5" s="1"/>
  <c r="BI81" i="5" a="1"/>
  <c r="BI81" i="5" s="1"/>
  <c r="BD81" i="5" a="1"/>
  <c r="BD81" i="5" s="1"/>
  <c r="AY81" i="5" a="1"/>
  <c r="AY81" i="5" s="1"/>
  <c r="AS81" i="5" a="1"/>
  <c r="AS81" i="5" s="1"/>
  <c r="AK81" i="5" a="1"/>
  <c r="AK81" i="5" s="1"/>
  <c r="AF81" i="5" a="1"/>
  <c r="AF81" i="5" s="1"/>
  <c r="CL81" i="5" a="1"/>
  <c r="CL81" i="5" s="1"/>
  <c r="U81" i="5" a="1"/>
  <c r="U81" i="5" s="1"/>
  <c r="DL81" i="5" a="1"/>
  <c r="DL81" i="5" s="1"/>
  <c r="CJ81" i="5" a="1"/>
  <c r="CJ81" i="5" s="1"/>
  <c r="BJ81" i="5" a="1"/>
  <c r="BJ81" i="5" s="1"/>
  <c r="AG81" i="5" a="1"/>
  <c r="AG81" i="5" s="1"/>
  <c r="E81" i="5" a="1"/>
  <c r="E81" i="5" s="1"/>
  <c r="CI81" i="5" a="1"/>
  <c r="CI81" i="5" s="1"/>
  <c r="AU81" i="5" a="1"/>
  <c r="AU81" i="5" s="1"/>
  <c r="D81" i="5" a="1"/>
  <c r="D81" i="5" s="1"/>
  <c r="DH81" i="5" a="1"/>
  <c r="DH81" i="5" s="1"/>
  <c r="BG81" i="5" a="1"/>
  <c r="BG81" i="5" s="1"/>
  <c r="AD81" i="5" a="1"/>
  <c r="AD81" i="5" s="1"/>
  <c r="P81" i="5" a="1"/>
  <c r="P81" i="5" s="1"/>
  <c r="DG81" i="5" a="1"/>
  <c r="DG81" i="5" s="1"/>
  <c r="CE81" i="5" a="1"/>
  <c r="CE81" i="5" s="1"/>
  <c r="BE81" i="5" a="1"/>
  <c r="BE81" i="5" s="1"/>
  <c r="AB81" i="5" a="1"/>
  <c r="AB81" i="5" s="1"/>
  <c r="N81" i="5" a="1"/>
  <c r="N81" i="5" s="1"/>
  <c r="Z81" i="5" a="1"/>
  <c r="Z81" i="5" s="1"/>
  <c r="DC81" i="5" a="1"/>
  <c r="DC81" i="5" s="1"/>
  <c r="Y81" i="5" a="1"/>
  <c r="Y81" i="5" s="1"/>
  <c r="J81" i="5" a="1"/>
  <c r="J81" i="5" s="1"/>
  <c r="DB81" i="5" a="1"/>
  <c r="DB81" i="5" s="1"/>
  <c r="AZ81" i="5" a="1"/>
  <c r="AZ81" i="5" s="1"/>
  <c r="I81" i="5" a="1"/>
  <c r="I81" i="5" s="1"/>
  <c r="AL82" i="5" l="1" a="1"/>
  <c r="AL82" i="5" s="1"/>
  <c r="AH82" i="5" a="1"/>
  <c r="AH82" i="5" s="1"/>
  <c r="AD82" i="5" a="1"/>
  <c r="AD82" i="5" s="1"/>
  <c r="Z82" i="5" a="1"/>
  <c r="Z82" i="5" s="1"/>
  <c r="V82" i="5" a="1"/>
  <c r="V82" i="5" s="1"/>
  <c r="R82" i="5" a="1"/>
  <c r="R82" i="5" s="1"/>
  <c r="N82" i="5" a="1"/>
  <c r="N82" i="5" s="1"/>
  <c r="J82" i="5" a="1"/>
  <c r="J82" i="5" s="1"/>
  <c r="F82" i="5" a="1"/>
  <c r="F82" i="5" s="1"/>
  <c r="DF82" i="5" a="1"/>
  <c r="DF82" i="5" s="1"/>
  <c r="CI82" i="5" a="1"/>
  <c r="CI82" i="5" s="1"/>
  <c r="BR82" i="5" a="1"/>
  <c r="BR82" i="5" s="1"/>
  <c r="BI82" i="5" a="1"/>
  <c r="BI82" i="5" s="1"/>
  <c r="AZ82" i="5" a="1"/>
  <c r="AZ82" i="5" s="1"/>
  <c r="AI82" i="5" a="1"/>
  <c r="AI82" i="5" s="1"/>
  <c r="U82" i="5" a="1"/>
  <c r="U82" i="5" s="1"/>
  <c r="L82" i="5" a="1"/>
  <c r="L82" i="5" s="1"/>
  <c r="C82" i="5" a="1"/>
  <c r="C82" i="5" s="1"/>
  <c r="DL82" i="5" a="1"/>
  <c r="DL82" i="5" s="1"/>
  <c r="DA82" i="5" a="1"/>
  <c r="DA82" i="5" s="1"/>
  <c r="CH82" i="5" a="1"/>
  <c r="CH82" i="5" s="1"/>
  <c r="BA82" i="5" a="1"/>
  <c r="BA82" i="5" s="1"/>
  <c r="AV82" i="5" a="1"/>
  <c r="AV82" i="5" s="1"/>
  <c r="M82" i="5" a="1"/>
  <c r="M82" i="5" s="1"/>
  <c r="H82" i="5" a="1"/>
  <c r="H82" i="5" s="1"/>
  <c r="DJ82" i="5" a="1"/>
  <c r="DJ82" i="5" s="1"/>
  <c r="DE82" i="5" a="1"/>
  <c r="DE82" i="5" s="1"/>
  <c r="CL82" i="5" a="1"/>
  <c r="CL82" i="5" s="1"/>
  <c r="BE82" i="5" a="1"/>
  <c r="BE82" i="5" s="1"/>
  <c r="Q82" i="5" a="1"/>
  <c r="Q82" i="5" s="1"/>
  <c r="CK82" i="5" a="1"/>
  <c r="CK82" i="5" s="1"/>
  <c r="CF82" i="5" a="1"/>
  <c r="CF82" i="5" s="1"/>
  <c r="CA82" i="5" a="1"/>
  <c r="CA82" i="5" s="1"/>
  <c r="AO82" i="5" s="1"/>
  <c r="BJ82" i="5" a="1"/>
  <c r="BJ82" i="5" s="1"/>
  <c r="BD82" i="5" a="1"/>
  <c r="BD82" i="5" s="1"/>
  <c r="AY82" i="5" a="1"/>
  <c r="AY82" i="5" s="1"/>
  <c r="AT82" i="5" a="1"/>
  <c r="AT82" i="5" s="1"/>
  <c r="AK82" i="5" a="1"/>
  <c r="AK82" i="5" s="1"/>
  <c r="AF82" i="5" a="1"/>
  <c r="AF82" i="5" s="1"/>
  <c r="AA82" i="5" a="1"/>
  <c r="AA82" i="5" s="1"/>
  <c r="P82" i="5" a="1"/>
  <c r="P82" i="5" s="1"/>
  <c r="K82" i="5" a="1"/>
  <c r="K82" i="5" s="1"/>
  <c r="DC82" i="5" a="1"/>
  <c r="DC82" i="5" s="1"/>
  <c r="CJ82" i="5" a="1"/>
  <c r="CJ82" i="5" s="1"/>
  <c r="CE82" i="5" a="1"/>
  <c r="CE82" i="5" s="1"/>
  <c r="BQ82" i="5" a="1"/>
  <c r="BQ82" i="5" s="1"/>
  <c r="BH82" i="5" a="1"/>
  <c r="BH82" i="5" s="1"/>
  <c r="BC82" i="5" a="1"/>
  <c r="BC82" i="5" s="1"/>
  <c r="AX82" i="5" a="1"/>
  <c r="AX82" i="5" s="1"/>
  <c r="AJ82" i="5" a="1"/>
  <c r="AJ82" i="5" s="1"/>
  <c r="AE82" i="5" a="1"/>
  <c r="AE82" i="5" s="1"/>
  <c r="Y82" i="5" a="1"/>
  <c r="Y82" i="5" s="1"/>
  <c r="T82" i="5" a="1"/>
  <c r="T82" i="5" s="1"/>
  <c r="O82" i="5" a="1"/>
  <c r="O82" i="5" s="1"/>
  <c r="DH82" i="5" a="1"/>
  <c r="DH82" i="5" s="1"/>
  <c r="CD82" i="5" a="1"/>
  <c r="CD82" i="5" s="1"/>
  <c r="AW82" i="5" a="1"/>
  <c r="AW82" i="5" s="1"/>
  <c r="I82" i="5" a="1"/>
  <c r="I82" i="5" s="1"/>
  <c r="D82" i="5" a="1"/>
  <c r="D82" i="5" s="1"/>
  <c r="DK82" i="5" a="1"/>
  <c r="DK82" i="5" s="1"/>
  <c r="AU82" i="5" a="1"/>
  <c r="AU82" i="5" s="1"/>
  <c r="DI82" i="5" a="1"/>
  <c r="DI82" i="5" s="1"/>
  <c r="CG82" i="5" a="1"/>
  <c r="CG82" i="5" s="1"/>
  <c r="BG82" i="5" a="1"/>
  <c r="BG82" i="5" s="1"/>
  <c r="AS82" i="5" a="1"/>
  <c r="AS82" i="5" s="1"/>
  <c r="AC82" i="5" a="1"/>
  <c r="AC82" i="5" s="1"/>
  <c r="DG82" i="5" a="1"/>
  <c r="DG82" i="5" s="1"/>
  <c r="BF82" i="5" a="1"/>
  <c r="BF82" i="5" s="1"/>
  <c r="AB82" i="5" a="1"/>
  <c r="AB82" i="5" s="1"/>
  <c r="CC82" i="5" a="1"/>
  <c r="CC82" i="5" s="1"/>
  <c r="DD82" i="5" a="1"/>
  <c r="DD82" i="5" s="1"/>
  <c r="CB82" i="5" a="1"/>
  <c r="CB82" i="5" s="1"/>
  <c r="BB82" i="5" a="1"/>
  <c r="BB82" i="5" s="1"/>
  <c r="X82" i="5" a="1"/>
  <c r="X82" i="5" s="1"/>
  <c r="DB82" i="5" a="1"/>
  <c r="DB82" i="5" s="1"/>
  <c r="W82" i="5" a="1"/>
  <c r="W82" i="5" s="1"/>
  <c r="BL82" i="5" a="1"/>
  <c r="BL82" i="5" s="1"/>
  <c r="G82" i="5" a="1"/>
  <c r="G82" i="5" s="1"/>
  <c r="A83" i="5"/>
  <c r="BK82" i="5" a="1"/>
  <c r="BK82" i="5" s="1"/>
  <c r="AG82" i="5" a="1"/>
  <c r="AG82" i="5" s="1"/>
  <c r="S82" i="5" a="1"/>
  <c r="S82" i="5" s="1"/>
  <c r="E82" i="5" a="1"/>
  <c r="E82" i="5" s="1"/>
  <c r="DJ260" i="5" a="1"/>
  <c r="DJ260" i="5" s="1"/>
  <c r="DF260" i="5" a="1"/>
  <c r="DF260" i="5" s="1"/>
  <c r="DB260" i="5" a="1"/>
  <c r="DB260" i="5" s="1"/>
  <c r="CJ260" i="5" a="1"/>
  <c r="CJ260" i="5" s="1"/>
  <c r="CF260" i="5" a="1"/>
  <c r="CF260" i="5" s="1"/>
  <c r="CB260" i="5" a="1"/>
  <c r="CB260" i="5" s="1"/>
  <c r="BL260" i="5" a="1"/>
  <c r="BL260" i="5" s="1"/>
  <c r="BH260" i="5" a="1"/>
  <c r="BH260" i="5" s="1"/>
  <c r="BD260" i="5" a="1"/>
  <c r="BD260" i="5" s="1"/>
  <c r="AZ260" i="5" a="1"/>
  <c r="AZ260" i="5" s="1"/>
  <c r="AV260" i="5" a="1"/>
  <c r="AV260" i="5" s="1"/>
  <c r="DL260" i="5" a="1"/>
  <c r="DL260" i="5" s="1"/>
  <c r="DC260" i="5" a="1"/>
  <c r="DC260" i="5" s="1"/>
  <c r="CA260" i="5" a="1"/>
  <c r="CA260" i="5" s="1"/>
  <c r="AO260" i="5" s="1"/>
  <c r="BF260" i="5" a="1"/>
  <c r="BF260" i="5" s="1"/>
  <c r="AW260" i="5" a="1"/>
  <c r="AW260" i="5" s="1"/>
  <c r="AJ260" i="5" a="1"/>
  <c r="AJ260" i="5" s="1"/>
  <c r="AA260" i="5" a="1"/>
  <c r="AA260" i="5" s="1"/>
  <c r="R260" i="5" a="1"/>
  <c r="R260" i="5" s="1"/>
  <c r="I260" i="5" a="1"/>
  <c r="I260" i="5" s="1"/>
  <c r="D260" i="5" a="1"/>
  <c r="D260" i="5" s="1"/>
  <c r="DI260" i="5" a="1"/>
  <c r="DI260" i="5" s="1"/>
  <c r="DD260" i="5" a="1"/>
  <c r="DD260" i="5" s="1"/>
  <c r="CK260" i="5" a="1"/>
  <c r="CK260" i="5" s="1"/>
  <c r="CE260" i="5" a="1"/>
  <c r="CE260" i="5" s="1"/>
  <c r="BR260" i="5" a="1"/>
  <c r="BR260" i="5" s="1"/>
  <c r="BI260" i="5" a="1"/>
  <c r="BI260" i="5" s="1"/>
  <c r="AK260" i="5" a="1"/>
  <c r="AK260" i="5" s="1"/>
  <c r="AE260" i="5" a="1"/>
  <c r="AE260" i="5" s="1"/>
  <c r="Z260" i="5" a="1"/>
  <c r="Z260" i="5" s="1"/>
  <c r="U260" i="5" a="1"/>
  <c r="U260" i="5" s="1"/>
  <c r="BC260" i="5" a="1"/>
  <c r="BC260" i="5" s="1"/>
  <c r="AX260" i="5" a="1"/>
  <c r="AX260" i="5" s="1"/>
  <c r="AS260" i="5" a="1"/>
  <c r="AS260" i="5" s="1"/>
  <c r="T260" i="5" a="1"/>
  <c r="T260" i="5" s="1"/>
  <c r="O260" i="5" a="1"/>
  <c r="O260" i="5" s="1"/>
  <c r="J260" i="5" a="1"/>
  <c r="J260" i="5" s="1"/>
  <c r="E260" i="5" a="1"/>
  <c r="E260" i="5" s="1"/>
  <c r="DK260" i="5" a="1"/>
  <c r="DK260" i="5" s="1"/>
  <c r="BK260" i="5" a="1"/>
  <c r="BK260" i="5" s="1"/>
  <c r="AU260" i="5" a="1"/>
  <c r="AU260" i="5" s="1"/>
  <c r="AB260" i="5" a="1"/>
  <c r="AB260" i="5" s="1"/>
  <c r="W260" i="5" a="1"/>
  <c r="W260" i="5" s="1"/>
  <c r="L260" i="5" a="1"/>
  <c r="L260" i="5" s="1"/>
  <c r="G260" i="5" a="1"/>
  <c r="G260" i="5" s="1"/>
  <c r="A261" i="5"/>
  <c r="CH260" i="5" a="1"/>
  <c r="CH260" i="5" s="1"/>
  <c r="BQ260" i="5" a="1"/>
  <c r="BQ260" i="5" s="1"/>
  <c r="BE260" i="5" a="1"/>
  <c r="BE260" i="5" s="1"/>
  <c r="AC260" i="5" a="1"/>
  <c r="AC260" i="5" s="1"/>
  <c r="C260" i="5" a="1"/>
  <c r="C260" i="5" s="1"/>
  <c r="CG260" i="5" a="1"/>
  <c r="CG260" i="5" s="1"/>
  <c r="AI260" i="5" a="1"/>
  <c r="AI260" i="5" s="1"/>
  <c r="S260" i="5" a="1"/>
  <c r="S260" i="5" s="1"/>
  <c r="K260" i="5" a="1"/>
  <c r="K260" i="5" s="1"/>
  <c r="DG260" i="5" a="1"/>
  <c r="DG260" i="5" s="1"/>
  <c r="CC260" i="5" a="1"/>
  <c r="CC260" i="5" s="1"/>
  <c r="AF260" i="5" a="1"/>
  <c r="AF260" i="5" s="1"/>
  <c r="CI260" i="5" a="1"/>
  <c r="CI260" i="5" s="1"/>
  <c r="BG260" i="5" a="1"/>
  <c r="BG260" i="5" s="1"/>
  <c r="AY260" i="5" a="1"/>
  <c r="AY260" i="5" s="1"/>
  <c r="AD260" i="5" a="1"/>
  <c r="AD260" i="5" s="1"/>
  <c r="V260" i="5" a="1"/>
  <c r="V260" i="5" s="1"/>
  <c r="N260" i="5" a="1"/>
  <c r="N260" i="5" s="1"/>
  <c r="F260" i="5" a="1"/>
  <c r="F260" i="5" s="1"/>
  <c r="CD260" i="5" a="1"/>
  <c r="CD260" i="5" s="1"/>
  <c r="Y260" i="5" a="1"/>
  <c r="Y260" i="5" s="1"/>
  <c r="AT260" i="5" a="1"/>
  <c r="AT260" i="5" s="1"/>
  <c r="X260" i="5" a="1"/>
  <c r="X260" i="5" s="1"/>
  <c r="DE260" i="5" a="1"/>
  <c r="DE260" i="5" s="1"/>
  <c r="AL260" i="5" a="1"/>
  <c r="AL260" i="5" s="1"/>
  <c r="P260" i="5" a="1"/>
  <c r="P260" i="5" s="1"/>
  <c r="DA260" i="5" a="1"/>
  <c r="DA260" i="5" s="1"/>
  <c r="AH260" i="5" a="1"/>
  <c r="AH260" i="5" s="1"/>
  <c r="M260" i="5" a="1"/>
  <c r="M260" i="5" s="1"/>
  <c r="CL260" i="5" a="1"/>
  <c r="CL260" i="5" s="1"/>
  <c r="BB260" i="5" a="1"/>
  <c r="BB260" i="5" s="1"/>
  <c r="AG260" i="5" a="1"/>
  <c r="AG260" i="5" s="1"/>
  <c r="H260" i="5" a="1"/>
  <c r="H260" i="5" s="1"/>
  <c r="Q260" i="5" a="1"/>
  <c r="Q260" i="5" s="1"/>
  <c r="DH260" i="5" a="1"/>
  <c r="DH260" i="5" s="1"/>
  <c r="BJ260" i="5" a="1"/>
  <c r="BJ260" i="5" s="1"/>
  <c r="BA260" i="5" a="1"/>
  <c r="BA260" i="5" s="1"/>
  <c r="DI497" i="5" a="1"/>
  <c r="DI497" i="5" s="1"/>
  <c r="DE497" i="5" a="1"/>
  <c r="DE497" i="5" s="1"/>
  <c r="DA497" i="5" a="1"/>
  <c r="DA497" i="5" s="1"/>
  <c r="A498" i="5"/>
  <c r="DL497" i="5" a="1"/>
  <c r="DL497" i="5" s="1"/>
  <c r="DH497" i="5" a="1"/>
  <c r="DH497" i="5" s="1"/>
  <c r="DD497" i="5" a="1"/>
  <c r="DD497" i="5" s="1"/>
  <c r="CL497" i="5" a="1"/>
  <c r="CL497" i="5" s="1"/>
  <c r="CH497" i="5" a="1"/>
  <c r="CH497" i="5" s="1"/>
  <c r="CD497" i="5" a="1"/>
  <c r="CD497" i="5" s="1"/>
  <c r="BR497" i="5" a="1"/>
  <c r="BR497" i="5" s="1"/>
  <c r="BJ497" i="5" a="1"/>
  <c r="BJ497" i="5" s="1"/>
  <c r="BF497" i="5" a="1"/>
  <c r="BF497" i="5" s="1"/>
  <c r="BB497" i="5" a="1"/>
  <c r="BB497" i="5" s="1"/>
  <c r="DK497" i="5" a="1"/>
  <c r="DK497" i="5" s="1"/>
  <c r="DG497" i="5" a="1"/>
  <c r="DG497" i="5" s="1"/>
  <c r="DC497" i="5" a="1"/>
  <c r="DC497" i="5" s="1"/>
  <c r="DF497" i="5" a="1"/>
  <c r="DF497" i="5" s="1"/>
  <c r="CI497" i="5" a="1"/>
  <c r="CI497" i="5" s="1"/>
  <c r="BD497" i="5" a="1"/>
  <c r="BD497" i="5" s="1"/>
  <c r="AL497" i="5" a="1"/>
  <c r="AL497" i="5" s="1"/>
  <c r="AH497" i="5" a="1"/>
  <c r="AH497" i="5" s="1"/>
  <c r="AD497" i="5" a="1"/>
  <c r="AD497" i="5" s="1"/>
  <c r="Z497" i="5" a="1"/>
  <c r="Z497" i="5" s="1"/>
  <c r="V497" i="5" a="1"/>
  <c r="V497" i="5" s="1"/>
  <c r="R497" i="5" a="1"/>
  <c r="R497" i="5" s="1"/>
  <c r="N497" i="5" a="1"/>
  <c r="N497" i="5" s="1"/>
  <c r="J497" i="5" a="1"/>
  <c r="J497" i="5" s="1"/>
  <c r="F497" i="5" a="1"/>
  <c r="F497" i="5" s="1"/>
  <c r="CB497" i="5" a="1"/>
  <c r="CB497" i="5" s="1"/>
  <c r="BI497" i="5" a="1"/>
  <c r="BI497" i="5" s="1"/>
  <c r="BC497" i="5" a="1"/>
  <c r="BC497" i="5" s="1"/>
  <c r="AW497" i="5" a="1"/>
  <c r="AW497" i="5" s="1"/>
  <c r="AS497" i="5" a="1"/>
  <c r="AS497" i="5" s="1"/>
  <c r="CG497" i="5" a="1"/>
  <c r="CG497" i="5" s="1"/>
  <c r="CA497" i="5" a="1"/>
  <c r="CA497" i="5" s="1"/>
  <c r="AO497" i="5" s="1"/>
  <c r="AK497" i="5" a="1"/>
  <c r="AK497" i="5" s="1"/>
  <c r="AG497" i="5" a="1"/>
  <c r="AG497" i="5" s="1"/>
  <c r="AC497" i="5" a="1"/>
  <c r="AC497" i="5" s="1"/>
  <c r="Y497" i="5" a="1"/>
  <c r="Y497" i="5" s="1"/>
  <c r="U497" i="5" a="1"/>
  <c r="U497" i="5" s="1"/>
  <c r="Q497" i="5" a="1"/>
  <c r="Q497" i="5" s="1"/>
  <c r="M497" i="5" a="1"/>
  <c r="M497" i="5" s="1"/>
  <c r="I497" i="5" a="1"/>
  <c r="I497" i="5" s="1"/>
  <c r="E497" i="5" a="1"/>
  <c r="E497" i="5" s="1"/>
  <c r="DB497" i="5" a="1"/>
  <c r="DB497" i="5" s="1"/>
  <c r="BH497" i="5" a="1"/>
  <c r="BH497" i="5" s="1"/>
  <c r="BA497" i="5" a="1"/>
  <c r="BA497" i="5" s="1"/>
  <c r="AV497" i="5" a="1"/>
  <c r="AV497" i="5" s="1"/>
  <c r="CF497" i="5" a="1"/>
  <c r="CF497" i="5" s="1"/>
  <c r="BQ497" i="5" a="1"/>
  <c r="BQ497" i="5" s="1"/>
  <c r="BG497" i="5" a="1"/>
  <c r="BG497" i="5" s="1"/>
  <c r="AJ497" i="5" a="1"/>
  <c r="AJ497" i="5" s="1"/>
  <c r="AF497" i="5" a="1"/>
  <c r="AF497" i="5" s="1"/>
  <c r="AB497" i="5" a="1"/>
  <c r="AB497" i="5" s="1"/>
  <c r="X497" i="5" a="1"/>
  <c r="X497" i="5" s="1"/>
  <c r="T497" i="5" a="1"/>
  <c r="T497" i="5" s="1"/>
  <c r="P497" i="5" a="1"/>
  <c r="P497" i="5" s="1"/>
  <c r="L497" i="5" a="1"/>
  <c r="L497" i="5" s="1"/>
  <c r="H497" i="5" a="1"/>
  <c r="H497" i="5" s="1"/>
  <c r="D497" i="5" a="1"/>
  <c r="D497" i="5" s="1"/>
  <c r="DJ497" i="5" a="1"/>
  <c r="DJ497" i="5" s="1"/>
  <c r="CK497" i="5" a="1"/>
  <c r="CK497" i="5" s="1"/>
  <c r="CE497" i="5" a="1"/>
  <c r="CE497" i="5" s="1"/>
  <c r="AZ497" i="5" a="1"/>
  <c r="AZ497" i="5" s="1"/>
  <c r="AU497" i="5" a="1"/>
  <c r="AU497" i="5" s="1"/>
  <c r="BL497" i="5" a="1"/>
  <c r="BL497" i="5" s="1"/>
  <c r="BE497" i="5" a="1"/>
  <c r="BE497" i="5" s="1"/>
  <c r="AY497" i="5" a="1"/>
  <c r="AY497" i="5" s="1"/>
  <c r="AI497" i="5" a="1"/>
  <c r="AI497" i="5" s="1"/>
  <c r="AE497" i="5" a="1"/>
  <c r="AE497" i="5" s="1"/>
  <c r="AA497" i="5" a="1"/>
  <c r="AA497" i="5" s="1"/>
  <c r="W497" i="5" a="1"/>
  <c r="W497" i="5" s="1"/>
  <c r="S497" i="5" a="1"/>
  <c r="S497" i="5" s="1"/>
  <c r="O497" i="5" a="1"/>
  <c r="O497" i="5" s="1"/>
  <c r="K497" i="5" a="1"/>
  <c r="K497" i="5" s="1"/>
  <c r="G497" i="5" a="1"/>
  <c r="G497" i="5" s="1"/>
  <c r="C497" i="5" a="1"/>
  <c r="C497" i="5" s="1"/>
  <c r="CJ497" i="5" a="1"/>
  <c r="CJ497" i="5" s="1"/>
  <c r="CC497" i="5" a="1"/>
  <c r="CC497" i="5" s="1"/>
  <c r="BK497" i="5" a="1"/>
  <c r="BK497" i="5" s="1"/>
  <c r="AX497" i="5" a="1"/>
  <c r="AX497" i="5" s="1"/>
  <c r="AT497" i="5" a="1"/>
  <c r="AT497" i="5" s="1"/>
  <c r="A499" i="5" l="1"/>
  <c r="AI498" i="5" a="1"/>
  <c r="AI498" i="5" s="1"/>
  <c r="AE498" i="5" a="1"/>
  <c r="AE498" i="5" s="1"/>
  <c r="AA498" i="5" a="1"/>
  <c r="AA498" i="5" s="1"/>
  <c r="W498" i="5" a="1"/>
  <c r="W498" i="5" s="1"/>
  <c r="S498" i="5" a="1"/>
  <c r="S498" i="5" s="1"/>
  <c r="O498" i="5" a="1"/>
  <c r="O498" i="5" s="1"/>
  <c r="K498" i="5" a="1"/>
  <c r="K498" i="5" s="1"/>
  <c r="G498" i="5" a="1"/>
  <c r="G498" i="5" s="1"/>
  <c r="C498" i="5" a="1"/>
  <c r="C498" i="5" s="1"/>
  <c r="DL498" i="5" a="1"/>
  <c r="DL498" i="5" s="1"/>
  <c r="DH498" i="5" a="1"/>
  <c r="DH498" i="5" s="1"/>
  <c r="DD498" i="5" a="1"/>
  <c r="DD498" i="5" s="1"/>
  <c r="CL498" i="5" a="1"/>
  <c r="CL498" i="5" s="1"/>
  <c r="CH498" i="5" a="1"/>
  <c r="CH498" i="5" s="1"/>
  <c r="CD498" i="5" a="1"/>
  <c r="CD498" i="5" s="1"/>
  <c r="BR498" i="5" a="1"/>
  <c r="BR498" i="5" s="1"/>
  <c r="BJ498" i="5" a="1"/>
  <c r="BJ498" i="5" s="1"/>
  <c r="BF498" i="5" a="1"/>
  <c r="BF498" i="5" s="1"/>
  <c r="BB498" i="5" a="1"/>
  <c r="BB498" i="5" s="1"/>
  <c r="AX498" i="5" a="1"/>
  <c r="AX498" i="5" s="1"/>
  <c r="AT498" i="5" a="1"/>
  <c r="AT498" i="5" s="1"/>
  <c r="AL498" i="5" a="1"/>
  <c r="AL498" i="5" s="1"/>
  <c r="AH498" i="5" a="1"/>
  <c r="AH498" i="5" s="1"/>
  <c r="AD498" i="5" a="1"/>
  <c r="AD498" i="5" s="1"/>
  <c r="Z498" i="5" a="1"/>
  <c r="Z498" i="5" s="1"/>
  <c r="V498" i="5" a="1"/>
  <c r="V498" i="5" s="1"/>
  <c r="R498" i="5" a="1"/>
  <c r="R498" i="5" s="1"/>
  <c r="N498" i="5" a="1"/>
  <c r="N498" i="5" s="1"/>
  <c r="J498" i="5" a="1"/>
  <c r="J498" i="5" s="1"/>
  <c r="F498" i="5" a="1"/>
  <c r="F498" i="5" s="1"/>
  <c r="DK498" i="5" a="1"/>
  <c r="DK498" i="5" s="1"/>
  <c r="DG498" i="5" a="1"/>
  <c r="DG498" i="5" s="1"/>
  <c r="DC498" i="5" a="1"/>
  <c r="DC498" i="5" s="1"/>
  <c r="CK498" i="5" a="1"/>
  <c r="CK498" i="5" s="1"/>
  <c r="CG498" i="5" a="1"/>
  <c r="CG498" i="5" s="1"/>
  <c r="CC498" i="5" a="1"/>
  <c r="CC498" i="5" s="1"/>
  <c r="BQ498" i="5" a="1"/>
  <c r="BQ498" i="5" s="1"/>
  <c r="BI498" i="5" a="1"/>
  <c r="BI498" i="5" s="1"/>
  <c r="BE498" i="5" a="1"/>
  <c r="BE498" i="5" s="1"/>
  <c r="BA498" i="5" a="1"/>
  <c r="BA498" i="5" s="1"/>
  <c r="AW498" i="5" a="1"/>
  <c r="AW498" i="5" s="1"/>
  <c r="AS498" i="5" a="1"/>
  <c r="AS498" i="5" s="1"/>
  <c r="DJ498" i="5" a="1"/>
  <c r="DJ498" i="5" s="1"/>
  <c r="DF498" i="5" a="1"/>
  <c r="DF498" i="5" s="1"/>
  <c r="DB498" i="5" a="1"/>
  <c r="DB498" i="5" s="1"/>
  <c r="CJ498" i="5" a="1"/>
  <c r="CJ498" i="5" s="1"/>
  <c r="CF498" i="5" a="1"/>
  <c r="CF498" i="5" s="1"/>
  <c r="CB498" i="5" a="1"/>
  <c r="CB498" i="5" s="1"/>
  <c r="BL498" i="5" a="1"/>
  <c r="BL498" i="5" s="1"/>
  <c r="BH498" i="5" a="1"/>
  <c r="BH498" i="5" s="1"/>
  <c r="BD498" i="5" a="1"/>
  <c r="BD498" i="5" s="1"/>
  <c r="AZ498" i="5" a="1"/>
  <c r="AZ498" i="5" s="1"/>
  <c r="AV498" i="5" a="1"/>
  <c r="AV498" i="5" s="1"/>
  <c r="CE498" i="5" a="1"/>
  <c r="CE498" i="5" s="1"/>
  <c r="AK498" i="5" a="1"/>
  <c r="AK498" i="5" s="1"/>
  <c r="P498" i="5" a="1"/>
  <c r="P498" i="5" s="1"/>
  <c r="E498" i="5" a="1"/>
  <c r="E498" i="5" s="1"/>
  <c r="BG498" i="5" a="1"/>
  <c r="BG498" i="5" s="1"/>
  <c r="AJ498" i="5" a="1"/>
  <c r="AJ498" i="5" s="1"/>
  <c r="Y498" i="5" a="1"/>
  <c r="Y498" i="5" s="1"/>
  <c r="D498" i="5" a="1"/>
  <c r="D498" i="5" s="1"/>
  <c r="DA498" i="5" a="1"/>
  <c r="DA498" i="5" s="1"/>
  <c r="AU498" i="5" a="1"/>
  <c r="AU498" i="5" s="1"/>
  <c r="X498" i="5" a="1"/>
  <c r="X498" i="5" s="1"/>
  <c r="M498" i="5" a="1"/>
  <c r="M498" i="5" s="1"/>
  <c r="CA498" i="5" a="1"/>
  <c r="CA498" i="5" s="1"/>
  <c r="AO498" i="5" s="1"/>
  <c r="AG498" i="5" a="1"/>
  <c r="AG498" i="5" s="1"/>
  <c r="L498" i="5" a="1"/>
  <c r="L498" i="5" s="1"/>
  <c r="DI498" i="5" a="1"/>
  <c r="DI498" i="5" s="1"/>
  <c r="BC498" i="5" a="1"/>
  <c r="BC498" i="5" s="1"/>
  <c r="AF498" i="5" a="1"/>
  <c r="AF498" i="5" s="1"/>
  <c r="U498" i="5" a="1"/>
  <c r="U498" i="5" s="1"/>
  <c r="CI498" i="5" a="1"/>
  <c r="CI498" i="5" s="1"/>
  <c r="T498" i="5" a="1"/>
  <c r="T498" i="5" s="1"/>
  <c r="I498" i="5" a="1"/>
  <c r="I498" i="5" s="1"/>
  <c r="BK498" i="5" a="1"/>
  <c r="BK498" i="5" s="1"/>
  <c r="AC498" i="5" a="1"/>
  <c r="AC498" i="5" s="1"/>
  <c r="H498" i="5" a="1"/>
  <c r="H498" i="5" s="1"/>
  <c r="DE498" i="5" a="1"/>
  <c r="DE498" i="5" s="1"/>
  <c r="AY498" i="5" a="1"/>
  <c r="AY498" i="5" s="1"/>
  <c r="AB498" i="5" a="1"/>
  <c r="AB498" i="5" s="1"/>
  <c r="Q498" i="5" a="1"/>
  <c r="Q498" i="5" s="1"/>
  <c r="DI261" i="5" a="1"/>
  <c r="DI261" i="5" s="1"/>
  <c r="DE261" i="5" a="1"/>
  <c r="DE261" i="5" s="1"/>
  <c r="DA261" i="5" a="1"/>
  <c r="DA261" i="5" s="1"/>
  <c r="CI261" i="5" a="1"/>
  <c r="CI261" i="5" s="1"/>
  <c r="CE261" i="5" a="1"/>
  <c r="CE261" i="5" s="1"/>
  <c r="CA261" i="5" a="1"/>
  <c r="CA261" i="5" s="1"/>
  <c r="AO261" i="5" s="1"/>
  <c r="BK261" i="5" a="1"/>
  <c r="BK261" i="5" s="1"/>
  <c r="BG261" i="5" a="1"/>
  <c r="BG261" i="5" s="1"/>
  <c r="BC261" i="5" a="1"/>
  <c r="BC261" i="5" s="1"/>
  <c r="AY261" i="5" a="1"/>
  <c r="AY261" i="5" s="1"/>
  <c r="AU261" i="5" a="1"/>
  <c r="AU261" i="5" s="1"/>
  <c r="CL261" i="5" a="1"/>
  <c r="CL261" i="5" s="1"/>
  <c r="CC261" i="5" a="1"/>
  <c r="CC261" i="5" s="1"/>
  <c r="BH261" i="5" a="1"/>
  <c r="BH261" i="5" s="1"/>
  <c r="AT261" i="5" a="1"/>
  <c r="AT261" i="5" s="1"/>
  <c r="AL261" i="5" a="1"/>
  <c r="AL261" i="5" s="1"/>
  <c r="AC261" i="5" a="1"/>
  <c r="AC261" i="5" s="1"/>
  <c r="T261" i="5" a="1"/>
  <c r="T261" i="5" s="1"/>
  <c r="O261" i="5" a="1"/>
  <c r="O261" i="5" s="1"/>
  <c r="F261" i="5" a="1"/>
  <c r="F261" i="5" s="1"/>
  <c r="A262" i="5"/>
  <c r="CD261" i="5" a="1"/>
  <c r="CD261" i="5" s="1"/>
  <c r="BQ261" i="5" a="1"/>
  <c r="BQ261" i="5" s="1"/>
  <c r="BB261" i="5" a="1"/>
  <c r="BB261" i="5" s="1"/>
  <c r="AW261" i="5" a="1"/>
  <c r="AW261" i="5" s="1"/>
  <c r="AI261" i="5" a="1"/>
  <c r="AI261" i="5" s="1"/>
  <c r="AD261" i="5" a="1"/>
  <c r="AD261" i="5" s="1"/>
  <c r="Y261" i="5" a="1"/>
  <c r="Y261" i="5" s="1"/>
  <c r="S261" i="5" a="1"/>
  <c r="S261" i="5" s="1"/>
  <c r="N261" i="5" a="1"/>
  <c r="N261" i="5" s="1"/>
  <c r="I261" i="5" a="1"/>
  <c r="I261" i="5" s="1"/>
  <c r="D261" i="5" a="1"/>
  <c r="D261" i="5" s="1"/>
  <c r="DL261" i="5" a="1"/>
  <c r="DL261" i="5" s="1"/>
  <c r="DG261" i="5" a="1"/>
  <c r="DG261" i="5" s="1"/>
  <c r="DB261" i="5" a="1"/>
  <c r="DB261" i="5" s="1"/>
  <c r="BL261" i="5" a="1"/>
  <c r="BL261" i="5" s="1"/>
  <c r="X261" i="5" a="1"/>
  <c r="X261" i="5" s="1"/>
  <c r="C261" i="5" a="1"/>
  <c r="C261" i="5" s="1"/>
  <c r="DJ261" i="5" a="1"/>
  <c r="DJ261" i="5" s="1"/>
  <c r="DD261" i="5" a="1"/>
  <c r="DD261" i="5" s="1"/>
  <c r="CK261" i="5" a="1"/>
  <c r="CK261" i="5" s="1"/>
  <c r="CF261" i="5" a="1"/>
  <c r="CF261" i="5" s="1"/>
  <c r="AK261" i="5" a="1"/>
  <c r="AK261" i="5" s="1"/>
  <c r="AF261" i="5" a="1"/>
  <c r="AF261" i="5" s="1"/>
  <c r="K261" i="5" a="1"/>
  <c r="K261" i="5" s="1"/>
  <c r="AJ261" i="5" a="1"/>
  <c r="AJ261" i="5" s="1"/>
  <c r="AA261" i="5" a="1"/>
  <c r="AA261" i="5" s="1"/>
  <c r="R261" i="5" a="1"/>
  <c r="R261" i="5" s="1"/>
  <c r="J261" i="5" a="1"/>
  <c r="J261" i="5" s="1"/>
  <c r="BJ261" i="5" a="1"/>
  <c r="BJ261" i="5" s="1"/>
  <c r="BA261" i="5" a="1"/>
  <c r="BA261" i="5" s="1"/>
  <c r="AS261" i="5" a="1"/>
  <c r="AS261" i="5" s="1"/>
  <c r="AH261" i="5" a="1"/>
  <c r="AH261" i="5" s="1"/>
  <c r="Z261" i="5" a="1"/>
  <c r="Z261" i="5" s="1"/>
  <c r="DH261" i="5" a="1"/>
  <c r="DH261" i="5" s="1"/>
  <c r="BI261" i="5" a="1"/>
  <c r="BI261" i="5" s="1"/>
  <c r="AG261" i="5" a="1"/>
  <c r="AG261" i="5" s="1"/>
  <c r="Q261" i="5" a="1"/>
  <c r="Q261" i="5" s="1"/>
  <c r="H261" i="5" a="1"/>
  <c r="H261" i="5" s="1"/>
  <c r="CH261" i="5" a="1"/>
  <c r="CH261" i="5" s="1"/>
  <c r="BR261" i="5" a="1"/>
  <c r="BR261" i="5" s="1"/>
  <c r="V261" i="5" a="1"/>
  <c r="V261" i="5" s="1"/>
  <c r="M261" i="5" a="1"/>
  <c r="M261" i="5" s="1"/>
  <c r="E261" i="5" a="1"/>
  <c r="E261" i="5" s="1"/>
  <c r="CG261" i="5" a="1"/>
  <c r="CG261" i="5" s="1"/>
  <c r="BE261" i="5" a="1"/>
  <c r="BE261" i="5" s="1"/>
  <c r="AV261" i="5" a="1"/>
  <c r="AV261" i="5" s="1"/>
  <c r="U261" i="5" a="1"/>
  <c r="U261" i="5" s="1"/>
  <c r="CJ261" i="5" a="1"/>
  <c r="CJ261" i="5" s="1"/>
  <c r="AZ261" i="5" a="1"/>
  <c r="AZ261" i="5" s="1"/>
  <c r="AB261" i="5" a="1"/>
  <c r="AB261" i="5" s="1"/>
  <c r="AX261" i="5" a="1"/>
  <c r="AX261" i="5" s="1"/>
  <c r="W261" i="5" a="1"/>
  <c r="W261" i="5" s="1"/>
  <c r="CB261" i="5" a="1"/>
  <c r="CB261" i="5" s="1"/>
  <c r="P261" i="5" a="1"/>
  <c r="P261" i="5" s="1"/>
  <c r="DF261" i="5" a="1"/>
  <c r="DF261" i="5" s="1"/>
  <c r="DC261" i="5" a="1"/>
  <c r="DC261" i="5" s="1"/>
  <c r="BF261" i="5" a="1"/>
  <c r="BF261" i="5" s="1"/>
  <c r="L261" i="5" a="1"/>
  <c r="L261" i="5" s="1"/>
  <c r="DK261" i="5" a="1"/>
  <c r="DK261" i="5" s="1"/>
  <c r="G261" i="5" a="1"/>
  <c r="G261" i="5" s="1"/>
  <c r="BD261" i="5" a="1"/>
  <c r="BD261" i="5" s="1"/>
  <c r="AE261" i="5" a="1"/>
  <c r="AE261" i="5" s="1"/>
  <c r="AK83" i="5" a="1"/>
  <c r="AK83" i="5" s="1"/>
  <c r="AG83" i="5" a="1"/>
  <c r="AG83" i="5" s="1"/>
  <c r="AC83" i="5" a="1"/>
  <c r="AC83" i="5" s="1"/>
  <c r="Y83" i="5" a="1"/>
  <c r="Y83" i="5" s="1"/>
  <c r="U83" i="5" a="1"/>
  <c r="U83" i="5" s="1"/>
  <c r="Q83" i="5" a="1"/>
  <c r="Q83" i="5" s="1"/>
  <c r="M83" i="5" a="1"/>
  <c r="M83" i="5" s="1"/>
  <c r="I83" i="5" a="1"/>
  <c r="I83" i="5" s="1"/>
  <c r="E83" i="5" a="1"/>
  <c r="E83" i="5" s="1"/>
  <c r="A84" i="5"/>
  <c r="DH83" i="5" a="1"/>
  <c r="DH83" i="5" s="1"/>
  <c r="CK83" i="5" a="1"/>
  <c r="CK83" i="5" s="1"/>
  <c r="CF83" i="5" a="1"/>
  <c r="CF83" i="5" s="1"/>
  <c r="BK83" i="5" a="1"/>
  <c r="BK83" i="5" s="1"/>
  <c r="BB83" i="5" a="1"/>
  <c r="BB83" i="5" s="1"/>
  <c r="AS83" i="5" a="1"/>
  <c r="AS83" i="5" s="1"/>
  <c r="AF83" i="5" a="1"/>
  <c r="AF83" i="5" s="1"/>
  <c r="W83" i="5" a="1"/>
  <c r="W83" i="5" s="1"/>
  <c r="N83" i="5" a="1"/>
  <c r="N83" i="5" s="1"/>
  <c r="DJ83" i="5" a="1"/>
  <c r="DJ83" i="5" s="1"/>
  <c r="DE83" i="5" a="1"/>
  <c r="DE83" i="5" s="1"/>
  <c r="CL83" i="5" a="1"/>
  <c r="CL83" i="5" s="1"/>
  <c r="CG83" i="5" a="1"/>
  <c r="CG83" i="5" s="1"/>
  <c r="CA83" i="5" a="1"/>
  <c r="CA83" i="5" s="1"/>
  <c r="AO83" i="5" s="1"/>
  <c r="BJ83" i="5" a="1"/>
  <c r="BJ83" i="5" s="1"/>
  <c r="BE83" i="5" a="1"/>
  <c r="BE83" i="5" s="1"/>
  <c r="AL83" i="5" a="1"/>
  <c r="AL83" i="5" s="1"/>
  <c r="AA83" i="5" a="1"/>
  <c r="AA83" i="5" s="1"/>
  <c r="V83" i="5" a="1"/>
  <c r="V83" i="5" s="1"/>
  <c r="DI83" i="5" a="1"/>
  <c r="DI83" i="5" s="1"/>
  <c r="DD83" i="5" a="1"/>
  <c r="DD83" i="5" s="1"/>
  <c r="CJ83" i="5" a="1"/>
  <c r="CJ83" i="5" s="1"/>
  <c r="CE83" i="5" a="1"/>
  <c r="CE83" i="5" s="1"/>
  <c r="BR83" i="5" a="1"/>
  <c r="BR83" i="5" s="1"/>
  <c r="BI83" i="5" a="1"/>
  <c r="BI83" i="5" s="1"/>
  <c r="AJ83" i="5" a="1"/>
  <c r="AJ83" i="5" s="1"/>
  <c r="AE83" i="5" a="1"/>
  <c r="AE83" i="5" s="1"/>
  <c r="Z83" i="5" a="1"/>
  <c r="Z83" i="5" s="1"/>
  <c r="DC83" i="5" a="1"/>
  <c r="DC83" i="5" s="1"/>
  <c r="BH83" i="5" a="1"/>
  <c r="BH83" i="5" s="1"/>
  <c r="BC83" i="5" a="1"/>
  <c r="BC83" i="5" s="1"/>
  <c r="AX83" i="5" a="1"/>
  <c r="AX83" i="5" s="1"/>
  <c r="T83" i="5" a="1"/>
  <c r="T83" i="5" s="1"/>
  <c r="O83" i="5" a="1"/>
  <c r="O83" i="5" s="1"/>
  <c r="J83" i="5" a="1"/>
  <c r="J83" i="5" s="1"/>
  <c r="D83" i="5" a="1"/>
  <c r="D83" i="5" s="1"/>
  <c r="DL83" i="5" a="1"/>
  <c r="DL83" i="5" s="1"/>
  <c r="DG83" i="5" a="1"/>
  <c r="DG83" i="5" s="1"/>
  <c r="BL83" i="5" a="1"/>
  <c r="BL83" i="5" s="1"/>
  <c r="BG83" i="5" a="1"/>
  <c r="BG83" i="5" s="1"/>
  <c r="AV83" i="5" a="1"/>
  <c r="AV83" i="5" s="1"/>
  <c r="X83" i="5" a="1"/>
  <c r="X83" i="5" s="1"/>
  <c r="S83" i="5" a="1"/>
  <c r="S83" i="5" s="1"/>
  <c r="H83" i="5" a="1"/>
  <c r="H83" i="5" s="1"/>
  <c r="C83" i="5" a="1"/>
  <c r="C83" i="5" s="1"/>
  <c r="DF83" i="5" a="1"/>
  <c r="DF83" i="5" s="1"/>
  <c r="DA83" i="5" a="1"/>
  <c r="DA83" i="5" s="1"/>
  <c r="CH83" i="5" a="1"/>
  <c r="CH83" i="5" s="1"/>
  <c r="CC83" i="5" a="1"/>
  <c r="CC83" i="5" s="1"/>
  <c r="BF83" i="5" a="1"/>
  <c r="BF83" i="5" s="1"/>
  <c r="BA83" i="5" a="1"/>
  <c r="BA83" i="5" s="1"/>
  <c r="AH83" i="5" a="1"/>
  <c r="AH83" i="5" s="1"/>
  <c r="R83" i="5" a="1"/>
  <c r="R83" i="5" s="1"/>
  <c r="AB83" i="5" a="1"/>
  <c r="AB83" i="5" s="1"/>
  <c r="CD83" i="5" a="1"/>
  <c r="CD83" i="5" s="1"/>
  <c r="BD83" i="5" a="1"/>
  <c r="BD83" i="5" s="1"/>
  <c r="L83" i="5" a="1"/>
  <c r="L83" i="5" s="1"/>
  <c r="CB83" i="5" a="1"/>
  <c r="CB83" i="5" s="1"/>
  <c r="K83" i="5" a="1"/>
  <c r="K83" i="5" s="1"/>
  <c r="DB83" i="5" a="1"/>
  <c r="DB83" i="5" s="1"/>
  <c r="AZ83" i="5" a="1"/>
  <c r="AZ83" i="5" s="1"/>
  <c r="BQ83" i="5" a="1"/>
  <c r="BQ83" i="5" s="1"/>
  <c r="AY83" i="5" a="1"/>
  <c r="AY83" i="5" s="1"/>
  <c r="AI83" i="5" a="1"/>
  <c r="AI83" i="5" s="1"/>
  <c r="G83" i="5" a="1"/>
  <c r="G83" i="5" s="1"/>
  <c r="AW83" i="5" a="1"/>
  <c r="AW83" i="5" s="1"/>
  <c r="F83" i="5" a="1"/>
  <c r="F83" i="5" s="1"/>
  <c r="DK83" i="5" a="1"/>
  <c r="DK83" i="5" s="1"/>
  <c r="CI83" i="5" a="1"/>
  <c r="CI83" i="5" s="1"/>
  <c r="AU83" i="5" a="1"/>
  <c r="AU83" i="5" s="1"/>
  <c r="AT83" i="5" a="1"/>
  <c r="AT83" i="5" s="1"/>
  <c r="AD83" i="5" a="1"/>
  <c r="AD83" i="5" s="1"/>
  <c r="P83" i="5" a="1"/>
  <c r="P83" i="5" s="1"/>
  <c r="AJ84" i="5" l="1" a="1"/>
  <c r="AJ84" i="5" s="1"/>
  <c r="AF84" i="5" a="1"/>
  <c r="AF84" i="5" s="1"/>
  <c r="AB84" i="5" a="1"/>
  <c r="AB84" i="5" s="1"/>
  <c r="X84" i="5" a="1"/>
  <c r="X84" i="5" s="1"/>
  <c r="T84" i="5" a="1"/>
  <c r="T84" i="5" s="1"/>
  <c r="P84" i="5" a="1"/>
  <c r="P84" i="5" s="1"/>
  <c r="L84" i="5" a="1"/>
  <c r="L84" i="5" s="1"/>
  <c r="H84" i="5" a="1"/>
  <c r="H84" i="5" s="1"/>
  <c r="D84" i="5" a="1"/>
  <c r="D84" i="5" s="1"/>
  <c r="DI84" i="5" a="1"/>
  <c r="DI84" i="5" s="1"/>
  <c r="CL84" i="5" a="1"/>
  <c r="CL84" i="5" s="1"/>
  <c r="CC84" i="5" a="1"/>
  <c r="CC84" i="5" s="1"/>
  <c r="BH84" i="5" a="1"/>
  <c r="BH84" i="5" s="1"/>
  <c r="BC84" i="5" a="1"/>
  <c r="BC84" i="5" s="1"/>
  <c r="AT84" i="5" a="1"/>
  <c r="AT84" i="5" s="1"/>
  <c r="AH84" i="5" a="1"/>
  <c r="AH84" i="5" s="1"/>
  <c r="Y84" i="5" a="1"/>
  <c r="Y84" i="5" s="1"/>
  <c r="K84" i="5" a="1"/>
  <c r="K84" i="5" s="1"/>
  <c r="DH84" i="5" a="1"/>
  <c r="DH84" i="5" s="1"/>
  <c r="DC84" i="5" a="1"/>
  <c r="DC84" i="5" s="1"/>
  <c r="CJ84" i="5" a="1"/>
  <c r="CJ84" i="5" s="1"/>
  <c r="AE84" i="5" a="1"/>
  <c r="AE84" i="5" s="1"/>
  <c r="Z84" i="5" a="1"/>
  <c r="Z84" i="5" s="1"/>
  <c r="U84" i="5" a="1"/>
  <c r="U84" i="5" s="1"/>
  <c r="O84" i="5" a="1"/>
  <c r="O84" i="5" s="1"/>
  <c r="J84" i="5" a="1"/>
  <c r="J84" i="5" s="1"/>
  <c r="E84" i="5" a="1"/>
  <c r="E84" i="5" s="1"/>
  <c r="DL84" i="5" a="1"/>
  <c r="DL84" i="5" s="1"/>
  <c r="DG84" i="5" a="1"/>
  <c r="DG84" i="5" s="1"/>
  <c r="DB84" i="5" a="1"/>
  <c r="DB84" i="5" s="1"/>
  <c r="BL84" i="5" a="1"/>
  <c r="BL84" i="5" s="1"/>
  <c r="AI84" i="5" a="1"/>
  <c r="AI84" i="5" s="1"/>
  <c r="AD84" i="5" a="1"/>
  <c r="AD84" i="5" s="1"/>
  <c r="S84" i="5" a="1"/>
  <c r="S84" i="5" s="1"/>
  <c r="N84" i="5" a="1"/>
  <c r="N84" i="5" s="1"/>
  <c r="I84" i="5" a="1"/>
  <c r="I84" i="5" s="1"/>
  <c r="DA84" i="5" a="1"/>
  <c r="DA84" i="5" s="1"/>
  <c r="CH84" i="5" a="1"/>
  <c r="CH84" i="5" s="1"/>
  <c r="BK84" i="5" a="1"/>
  <c r="BK84" i="5" s="1"/>
  <c r="BF84" i="5" a="1"/>
  <c r="BF84" i="5" s="1"/>
  <c r="BA84" i="5" a="1"/>
  <c r="BA84" i="5" s="1"/>
  <c r="AV84" i="5" a="1"/>
  <c r="AV84" i="5" s="1"/>
  <c r="AC84" i="5" a="1"/>
  <c r="AC84" i="5" s="1"/>
  <c r="C84" i="5" a="1"/>
  <c r="C84" i="5" s="1"/>
  <c r="DE84" i="5" a="1"/>
  <c r="DE84" i="5" s="1"/>
  <c r="CA84" i="5" a="1"/>
  <c r="CA84" i="5" s="1"/>
  <c r="AO84" i="5" s="1"/>
  <c r="BJ84" i="5" a="1"/>
  <c r="BJ84" i="5" s="1"/>
  <c r="BE84" i="5" a="1"/>
  <c r="BE84" i="5" s="1"/>
  <c r="AZ84" i="5" a="1"/>
  <c r="AZ84" i="5" s="1"/>
  <c r="AL84" i="5" a="1"/>
  <c r="AL84" i="5" s="1"/>
  <c r="AG84" i="5" a="1"/>
  <c r="AG84" i="5" s="1"/>
  <c r="G84" i="5" a="1"/>
  <c r="G84" i="5" s="1"/>
  <c r="DJ84" i="5" a="1"/>
  <c r="DJ84" i="5" s="1"/>
  <c r="DD84" i="5" a="1"/>
  <c r="DD84" i="5" s="1"/>
  <c r="CK84" i="5" a="1"/>
  <c r="CK84" i="5" s="1"/>
  <c r="CF84" i="5" a="1"/>
  <c r="CF84" i="5" s="1"/>
  <c r="AY84" i="5" a="1"/>
  <c r="AY84" i="5" s="1"/>
  <c r="AA84" i="5" a="1"/>
  <c r="AA84" i="5" s="1"/>
  <c r="V84" i="5" a="1"/>
  <c r="V84" i="5" s="1"/>
  <c r="Q84" i="5" a="1"/>
  <c r="Q84" i="5" s="1"/>
  <c r="F84" i="5" a="1"/>
  <c r="F84" i="5" s="1"/>
  <c r="BR84" i="5" a="1"/>
  <c r="BR84" i="5" s="1"/>
  <c r="BQ84" i="5" a="1"/>
  <c r="BQ84" i="5" s="1"/>
  <c r="AX84" i="5" a="1"/>
  <c r="AX84" i="5" s="1"/>
  <c r="AK84" i="5" a="1"/>
  <c r="AK84" i="5" s="1"/>
  <c r="W84" i="5" a="1"/>
  <c r="W84" i="5" s="1"/>
  <c r="A85" i="5"/>
  <c r="AW84" i="5" a="1"/>
  <c r="AW84" i="5" s="1"/>
  <c r="DK84" i="5" a="1"/>
  <c r="DK84" i="5" s="1"/>
  <c r="CI84" i="5" a="1"/>
  <c r="CI84" i="5" s="1"/>
  <c r="BI84" i="5" a="1"/>
  <c r="BI84" i="5" s="1"/>
  <c r="AU84" i="5" a="1"/>
  <c r="AU84" i="5" s="1"/>
  <c r="CG84" i="5" a="1"/>
  <c r="CG84" i="5" s="1"/>
  <c r="BG84" i="5" a="1"/>
  <c r="BG84" i="5" s="1"/>
  <c r="AS84" i="5" a="1"/>
  <c r="AS84" i="5" s="1"/>
  <c r="R84" i="5" a="1"/>
  <c r="R84" i="5" s="1"/>
  <c r="CE84" i="5" a="1"/>
  <c r="CE84" i="5" s="1"/>
  <c r="DF84" i="5" a="1"/>
  <c r="DF84" i="5" s="1"/>
  <c r="CD84" i="5" a="1"/>
  <c r="CD84" i="5" s="1"/>
  <c r="BD84" i="5" a="1"/>
  <c r="BD84" i="5" s="1"/>
  <c r="CB84" i="5" a="1"/>
  <c r="CB84" i="5" s="1"/>
  <c r="BB84" i="5" a="1"/>
  <c r="BB84" i="5" s="1"/>
  <c r="M84" i="5" a="1"/>
  <c r="M84" i="5" s="1"/>
  <c r="DL262" i="5" a="1"/>
  <c r="DL262" i="5" s="1"/>
  <c r="DH262" i="5" a="1"/>
  <c r="DH262" i="5" s="1"/>
  <c r="DD262" i="5" a="1"/>
  <c r="DD262" i="5" s="1"/>
  <c r="CL262" i="5" a="1"/>
  <c r="CL262" i="5" s="1"/>
  <c r="CH262" i="5" a="1"/>
  <c r="CH262" i="5" s="1"/>
  <c r="CD262" i="5" a="1"/>
  <c r="CD262" i="5" s="1"/>
  <c r="BR262" i="5" a="1"/>
  <c r="BR262" i="5" s="1"/>
  <c r="BJ262" i="5" a="1"/>
  <c r="BJ262" i="5" s="1"/>
  <c r="BF262" i="5" a="1"/>
  <c r="BF262" i="5" s="1"/>
  <c r="BB262" i="5" a="1"/>
  <c r="BB262" i="5" s="1"/>
  <c r="AX262" i="5" a="1"/>
  <c r="AX262" i="5" s="1"/>
  <c r="AT262" i="5" a="1"/>
  <c r="AT262" i="5" s="1"/>
  <c r="DK262" i="5" a="1"/>
  <c r="DK262" i="5" s="1"/>
  <c r="DB262" i="5" a="1"/>
  <c r="DB262" i="5" s="1"/>
  <c r="CE262" i="5" a="1"/>
  <c r="CE262" i="5" s="1"/>
  <c r="BE262" i="5" a="1"/>
  <c r="BE262" i="5" s="1"/>
  <c r="AV262" i="5" a="1"/>
  <c r="AV262" i="5" s="1"/>
  <c r="AE262" i="5" a="1"/>
  <c r="AE262" i="5" s="1"/>
  <c r="Z262" i="5" a="1"/>
  <c r="Z262" i="5" s="1"/>
  <c r="Q262" i="5" a="1"/>
  <c r="Q262" i="5" s="1"/>
  <c r="H262" i="5" a="1"/>
  <c r="H262" i="5" s="1"/>
  <c r="CG262" i="5" a="1"/>
  <c r="CG262" i="5" s="1"/>
  <c r="CB262" i="5" a="1"/>
  <c r="CB262" i="5" s="1"/>
  <c r="BK262" i="5" a="1"/>
  <c r="BK262" i="5" s="1"/>
  <c r="AZ262" i="5" a="1"/>
  <c r="AZ262" i="5" s="1"/>
  <c r="AU262" i="5" a="1"/>
  <c r="AU262" i="5" s="1"/>
  <c r="R262" i="5" a="1"/>
  <c r="R262" i="5" s="1"/>
  <c r="M262" i="5" a="1"/>
  <c r="M262" i="5" s="1"/>
  <c r="DJ262" i="5" a="1"/>
  <c r="DJ262" i="5" s="1"/>
  <c r="DE262" i="5" a="1"/>
  <c r="DE262" i="5" s="1"/>
  <c r="AL262" i="5" a="1"/>
  <c r="AL262" i="5" s="1"/>
  <c r="AG262" i="5" a="1"/>
  <c r="AG262" i="5" s="1"/>
  <c r="AB262" i="5" a="1"/>
  <c r="AB262" i="5" s="1"/>
  <c r="W262" i="5" a="1"/>
  <c r="W262" i="5" s="1"/>
  <c r="L262" i="5" a="1"/>
  <c r="L262" i="5" s="1"/>
  <c r="G262" i="5" a="1"/>
  <c r="G262" i="5" s="1"/>
  <c r="CI262" i="5" a="1"/>
  <c r="CI262" i="5" s="1"/>
  <c r="AW262" i="5" a="1"/>
  <c r="AW262" i="5" s="1"/>
  <c r="AJ262" i="5" a="1"/>
  <c r="AJ262" i="5" s="1"/>
  <c r="AD262" i="5" a="1"/>
  <c r="AD262" i="5" s="1"/>
  <c r="Y262" i="5" a="1"/>
  <c r="Y262" i="5" s="1"/>
  <c r="T262" i="5" a="1"/>
  <c r="T262" i="5" s="1"/>
  <c r="O262" i="5" a="1"/>
  <c r="O262" i="5" s="1"/>
  <c r="DG262" i="5" a="1"/>
  <c r="DG262" i="5" s="1"/>
  <c r="BH262" i="5" a="1"/>
  <c r="BH262" i="5" s="1"/>
  <c r="AY262" i="5" a="1"/>
  <c r="AY262" i="5" s="1"/>
  <c r="P262" i="5" a="1"/>
  <c r="P262" i="5" s="1"/>
  <c r="DF262" i="5" a="1"/>
  <c r="DF262" i="5" s="1"/>
  <c r="CJ262" i="5" a="1"/>
  <c r="CJ262" i="5" s="1"/>
  <c r="CA262" i="5" a="1"/>
  <c r="CA262" i="5" s="1"/>
  <c r="AO262" i="5" s="1"/>
  <c r="BG262" i="5" a="1"/>
  <c r="BG262" i="5" s="1"/>
  <c r="AF262" i="5" a="1"/>
  <c r="AF262" i="5" s="1"/>
  <c r="X262" i="5" a="1"/>
  <c r="X262" i="5" s="1"/>
  <c r="F262" i="5" a="1"/>
  <c r="F262" i="5" s="1"/>
  <c r="V262" i="5" a="1"/>
  <c r="V262" i="5" s="1"/>
  <c r="N262" i="5" a="1"/>
  <c r="N262" i="5" s="1"/>
  <c r="BC262" i="5" a="1"/>
  <c r="BC262" i="5" s="1"/>
  <c r="K262" i="5" a="1"/>
  <c r="K262" i="5" s="1"/>
  <c r="C262" i="5" a="1"/>
  <c r="C262" i="5" s="1"/>
  <c r="DI262" i="5" a="1"/>
  <c r="DI262" i="5" s="1"/>
  <c r="DA262" i="5" a="1"/>
  <c r="DA262" i="5" s="1"/>
  <c r="BI262" i="5" a="1"/>
  <c r="BI262" i="5" s="1"/>
  <c r="AS262" i="5" a="1"/>
  <c r="AS262" i="5" s="1"/>
  <c r="AI262" i="5" a="1"/>
  <c r="AI262" i="5" s="1"/>
  <c r="AA262" i="5" a="1"/>
  <c r="AA262" i="5" s="1"/>
  <c r="S262" i="5" a="1"/>
  <c r="S262" i="5" s="1"/>
  <c r="J262" i="5" a="1"/>
  <c r="J262" i="5" s="1"/>
  <c r="A263" i="5"/>
  <c r="CC262" i="5" a="1"/>
  <c r="CC262" i="5" s="1"/>
  <c r="I262" i="5" a="1"/>
  <c r="I262" i="5" s="1"/>
  <c r="BQ262" i="5" a="1"/>
  <c r="BQ262" i="5" s="1"/>
  <c r="AC262" i="5" a="1"/>
  <c r="AC262" i="5" s="1"/>
  <c r="E262" i="5" a="1"/>
  <c r="E262" i="5" s="1"/>
  <c r="BL262" i="5" a="1"/>
  <c r="BL262" i="5" s="1"/>
  <c r="D262" i="5" a="1"/>
  <c r="D262" i="5" s="1"/>
  <c r="DC262" i="5" a="1"/>
  <c r="DC262" i="5" s="1"/>
  <c r="BD262" i="5" a="1"/>
  <c r="BD262" i="5" s="1"/>
  <c r="CK262" i="5" a="1"/>
  <c r="CK262" i="5" s="1"/>
  <c r="BA262" i="5" a="1"/>
  <c r="BA262" i="5" s="1"/>
  <c r="AK262" i="5" a="1"/>
  <c r="AK262" i="5" s="1"/>
  <c r="AH262" i="5" a="1"/>
  <c r="AH262" i="5" s="1"/>
  <c r="U262" i="5" a="1"/>
  <c r="U262" i="5" s="1"/>
  <c r="CF262" i="5" a="1"/>
  <c r="CF262" i="5" s="1"/>
  <c r="AL499" i="5" a="1"/>
  <c r="AL499" i="5" s="1"/>
  <c r="AH499" i="5" a="1"/>
  <c r="AH499" i="5" s="1"/>
  <c r="AD499" i="5" a="1"/>
  <c r="AD499" i="5" s="1"/>
  <c r="Z499" i="5" a="1"/>
  <c r="Z499" i="5" s="1"/>
  <c r="V499" i="5" a="1"/>
  <c r="V499" i="5" s="1"/>
  <c r="R499" i="5" a="1"/>
  <c r="R499" i="5" s="1"/>
  <c r="N499" i="5" a="1"/>
  <c r="N499" i="5" s="1"/>
  <c r="J499" i="5" a="1"/>
  <c r="J499" i="5" s="1"/>
  <c r="F499" i="5" a="1"/>
  <c r="F499" i="5" s="1"/>
  <c r="DK499" i="5" a="1"/>
  <c r="DK499" i="5" s="1"/>
  <c r="DG499" i="5" a="1"/>
  <c r="DG499" i="5" s="1"/>
  <c r="DC499" i="5" a="1"/>
  <c r="DC499" i="5" s="1"/>
  <c r="CK499" i="5" a="1"/>
  <c r="CK499" i="5" s="1"/>
  <c r="CG499" i="5" a="1"/>
  <c r="CG499" i="5" s="1"/>
  <c r="CC499" i="5" a="1"/>
  <c r="CC499" i="5" s="1"/>
  <c r="BQ499" i="5" a="1"/>
  <c r="BQ499" i="5" s="1"/>
  <c r="BI499" i="5" a="1"/>
  <c r="BI499" i="5" s="1"/>
  <c r="BE499" i="5" a="1"/>
  <c r="BE499" i="5" s="1"/>
  <c r="BA499" i="5" a="1"/>
  <c r="BA499" i="5" s="1"/>
  <c r="AW499" i="5" a="1"/>
  <c r="AW499" i="5" s="1"/>
  <c r="AS499" i="5" a="1"/>
  <c r="AS499" i="5" s="1"/>
  <c r="AK499" i="5" a="1"/>
  <c r="AK499" i="5" s="1"/>
  <c r="AG499" i="5" a="1"/>
  <c r="AG499" i="5" s="1"/>
  <c r="AC499" i="5" a="1"/>
  <c r="AC499" i="5" s="1"/>
  <c r="Y499" i="5" a="1"/>
  <c r="Y499" i="5" s="1"/>
  <c r="U499" i="5" a="1"/>
  <c r="U499" i="5" s="1"/>
  <c r="Q499" i="5" a="1"/>
  <c r="Q499" i="5" s="1"/>
  <c r="M499" i="5" a="1"/>
  <c r="M499" i="5" s="1"/>
  <c r="I499" i="5" a="1"/>
  <c r="I499" i="5" s="1"/>
  <c r="E499" i="5" a="1"/>
  <c r="E499" i="5" s="1"/>
  <c r="DJ499" i="5" a="1"/>
  <c r="DJ499" i="5" s="1"/>
  <c r="DF499" i="5" a="1"/>
  <c r="DF499" i="5" s="1"/>
  <c r="DB499" i="5" a="1"/>
  <c r="DB499" i="5" s="1"/>
  <c r="CJ499" i="5" a="1"/>
  <c r="CJ499" i="5" s="1"/>
  <c r="CF499" i="5" a="1"/>
  <c r="CF499" i="5" s="1"/>
  <c r="CB499" i="5" a="1"/>
  <c r="CB499" i="5" s="1"/>
  <c r="BL499" i="5" a="1"/>
  <c r="BL499" i="5" s="1"/>
  <c r="BH499" i="5" a="1"/>
  <c r="BH499" i="5" s="1"/>
  <c r="BD499" i="5" a="1"/>
  <c r="BD499" i="5" s="1"/>
  <c r="AZ499" i="5" a="1"/>
  <c r="AZ499" i="5" s="1"/>
  <c r="AV499" i="5" a="1"/>
  <c r="AV499" i="5" s="1"/>
  <c r="DI499" i="5" a="1"/>
  <c r="DI499" i="5" s="1"/>
  <c r="DE499" i="5" a="1"/>
  <c r="DE499" i="5" s="1"/>
  <c r="DA499" i="5" a="1"/>
  <c r="DA499" i="5" s="1"/>
  <c r="CI499" i="5" a="1"/>
  <c r="CI499" i="5" s="1"/>
  <c r="CE499" i="5" a="1"/>
  <c r="CE499" i="5" s="1"/>
  <c r="CA499" i="5" a="1"/>
  <c r="CA499" i="5" s="1"/>
  <c r="AO499" i="5" s="1"/>
  <c r="BK499" i="5" a="1"/>
  <c r="BK499" i="5" s="1"/>
  <c r="BG499" i="5" a="1"/>
  <c r="BG499" i="5" s="1"/>
  <c r="BC499" i="5" a="1"/>
  <c r="BC499" i="5" s="1"/>
  <c r="AY499" i="5" a="1"/>
  <c r="AY499" i="5" s="1"/>
  <c r="AU499" i="5" a="1"/>
  <c r="AU499" i="5" s="1"/>
  <c r="DD499" i="5" a="1"/>
  <c r="DD499" i="5" s="1"/>
  <c r="AX499" i="5" a="1"/>
  <c r="AX499" i="5" s="1"/>
  <c r="AI499" i="5" a="1"/>
  <c r="AI499" i="5" s="1"/>
  <c r="X499" i="5" a="1"/>
  <c r="X499" i="5" s="1"/>
  <c r="C499" i="5" a="1"/>
  <c r="C499" i="5" s="1"/>
  <c r="A500" i="5"/>
  <c r="CD499" i="5" a="1"/>
  <c r="CD499" i="5" s="1"/>
  <c r="W499" i="5" a="1"/>
  <c r="W499" i="5" s="1"/>
  <c r="L499" i="5" a="1"/>
  <c r="L499" i="5" s="1"/>
  <c r="DL499" i="5" a="1"/>
  <c r="DL499" i="5" s="1"/>
  <c r="BF499" i="5" a="1"/>
  <c r="BF499" i="5" s="1"/>
  <c r="AF499" i="5" a="1"/>
  <c r="AF499" i="5" s="1"/>
  <c r="K499" i="5" a="1"/>
  <c r="K499" i="5" s="1"/>
  <c r="CL499" i="5" a="1"/>
  <c r="CL499" i="5" s="1"/>
  <c r="AT499" i="5" a="1"/>
  <c r="AT499" i="5" s="1"/>
  <c r="AE499" i="5" a="1"/>
  <c r="AE499" i="5" s="1"/>
  <c r="T499" i="5" a="1"/>
  <c r="T499" i="5" s="1"/>
  <c r="BR499" i="5" a="1"/>
  <c r="BR499" i="5" s="1"/>
  <c r="S499" i="5" a="1"/>
  <c r="S499" i="5" s="1"/>
  <c r="H499" i="5" a="1"/>
  <c r="H499" i="5" s="1"/>
  <c r="DH499" i="5" a="1"/>
  <c r="DH499" i="5" s="1"/>
  <c r="BB499" i="5" a="1"/>
  <c r="BB499" i="5" s="1"/>
  <c r="AB499" i="5" a="1"/>
  <c r="AB499" i="5" s="1"/>
  <c r="G499" i="5" a="1"/>
  <c r="G499" i="5" s="1"/>
  <c r="CH499" i="5" a="1"/>
  <c r="CH499" i="5" s="1"/>
  <c r="AA499" i="5" a="1"/>
  <c r="AA499" i="5" s="1"/>
  <c r="P499" i="5" a="1"/>
  <c r="P499" i="5" s="1"/>
  <c r="BJ499" i="5" a="1"/>
  <c r="BJ499" i="5" s="1"/>
  <c r="AJ499" i="5" a="1"/>
  <c r="AJ499" i="5" s="1"/>
  <c r="O499" i="5" a="1"/>
  <c r="O499" i="5" s="1"/>
  <c r="D499" i="5" a="1"/>
  <c r="D499" i="5" s="1"/>
  <c r="AK500" i="5" l="1" a="1"/>
  <c r="AK500" i="5" s="1"/>
  <c r="AG500" i="5" a="1"/>
  <c r="AG500" i="5" s="1"/>
  <c r="AC500" i="5" a="1"/>
  <c r="AC500" i="5" s="1"/>
  <c r="Y500" i="5" a="1"/>
  <c r="Y500" i="5" s="1"/>
  <c r="U500" i="5" a="1"/>
  <c r="U500" i="5" s="1"/>
  <c r="Q500" i="5" a="1"/>
  <c r="Q500" i="5" s="1"/>
  <c r="M500" i="5" a="1"/>
  <c r="M500" i="5" s="1"/>
  <c r="I500" i="5" a="1"/>
  <c r="I500" i="5" s="1"/>
  <c r="E500" i="5" a="1"/>
  <c r="E500" i="5" s="1"/>
  <c r="DJ500" i="5" a="1"/>
  <c r="DJ500" i="5" s="1"/>
  <c r="DF500" i="5" a="1"/>
  <c r="DF500" i="5" s="1"/>
  <c r="DB500" i="5" a="1"/>
  <c r="DB500" i="5" s="1"/>
  <c r="CJ500" i="5" a="1"/>
  <c r="CJ500" i="5" s="1"/>
  <c r="CF500" i="5" a="1"/>
  <c r="CF500" i="5" s="1"/>
  <c r="CB500" i="5" a="1"/>
  <c r="CB500" i="5" s="1"/>
  <c r="BL500" i="5" a="1"/>
  <c r="BL500" i="5" s="1"/>
  <c r="BH500" i="5" a="1"/>
  <c r="BH500" i="5" s="1"/>
  <c r="BD500" i="5" a="1"/>
  <c r="BD500" i="5" s="1"/>
  <c r="AZ500" i="5" a="1"/>
  <c r="AZ500" i="5" s="1"/>
  <c r="AV500" i="5" a="1"/>
  <c r="AV500" i="5" s="1"/>
  <c r="AJ500" i="5" a="1"/>
  <c r="AJ500" i="5" s="1"/>
  <c r="AF500" i="5" a="1"/>
  <c r="AF500" i="5" s="1"/>
  <c r="AB500" i="5" a="1"/>
  <c r="AB500" i="5" s="1"/>
  <c r="X500" i="5" a="1"/>
  <c r="X500" i="5" s="1"/>
  <c r="T500" i="5" a="1"/>
  <c r="T500" i="5" s="1"/>
  <c r="P500" i="5" a="1"/>
  <c r="P500" i="5" s="1"/>
  <c r="L500" i="5" a="1"/>
  <c r="L500" i="5" s="1"/>
  <c r="H500" i="5" a="1"/>
  <c r="H500" i="5" s="1"/>
  <c r="D500" i="5" a="1"/>
  <c r="D500" i="5" s="1"/>
  <c r="DI500" i="5" a="1"/>
  <c r="DI500" i="5" s="1"/>
  <c r="DE500" i="5" a="1"/>
  <c r="DE500" i="5" s="1"/>
  <c r="DA500" i="5" a="1"/>
  <c r="DA500" i="5" s="1"/>
  <c r="CI500" i="5" a="1"/>
  <c r="CI500" i="5" s="1"/>
  <c r="CE500" i="5" a="1"/>
  <c r="CE500" i="5" s="1"/>
  <c r="CA500" i="5" a="1"/>
  <c r="CA500" i="5" s="1"/>
  <c r="AO500" i="5" s="1"/>
  <c r="BK500" i="5" a="1"/>
  <c r="BK500" i="5" s="1"/>
  <c r="BG500" i="5" a="1"/>
  <c r="BG500" i="5" s="1"/>
  <c r="BC500" i="5" a="1"/>
  <c r="BC500" i="5" s="1"/>
  <c r="AY500" i="5" a="1"/>
  <c r="AY500" i="5" s="1"/>
  <c r="AU500" i="5" a="1"/>
  <c r="AU500" i="5" s="1"/>
  <c r="DL500" i="5" a="1"/>
  <c r="DL500" i="5" s="1"/>
  <c r="DH500" i="5" a="1"/>
  <c r="DH500" i="5" s="1"/>
  <c r="DD500" i="5" a="1"/>
  <c r="DD500" i="5" s="1"/>
  <c r="CL500" i="5" a="1"/>
  <c r="CL500" i="5" s="1"/>
  <c r="CH500" i="5" a="1"/>
  <c r="CH500" i="5" s="1"/>
  <c r="CD500" i="5" a="1"/>
  <c r="CD500" i="5" s="1"/>
  <c r="BR500" i="5" a="1"/>
  <c r="BR500" i="5" s="1"/>
  <c r="BJ500" i="5" a="1"/>
  <c r="BJ500" i="5" s="1"/>
  <c r="BF500" i="5" a="1"/>
  <c r="BF500" i="5" s="1"/>
  <c r="BB500" i="5" a="1"/>
  <c r="BB500" i="5" s="1"/>
  <c r="AX500" i="5" a="1"/>
  <c r="AX500" i="5" s="1"/>
  <c r="AT500" i="5" a="1"/>
  <c r="AT500" i="5" s="1"/>
  <c r="A501" i="5"/>
  <c r="DC500" i="5" a="1"/>
  <c r="DC500" i="5" s="1"/>
  <c r="AW500" i="5" a="1"/>
  <c r="AW500" i="5" s="1"/>
  <c r="AI500" i="5" a="1"/>
  <c r="AI500" i="5" s="1"/>
  <c r="N500" i="5" a="1"/>
  <c r="N500" i="5" s="1"/>
  <c r="C500" i="5" a="1"/>
  <c r="C500" i="5" s="1"/>
  <c r="CC500" i="5" a="1"/>
  <c r="CC500" i="5" s="1"/>
  <c r="AH500" i="5" a="1"/>
  <c r="AH500" i="5" s="1"/>
  <c r="W500" i="5" a="1"/>
  <c r="W500" i="5" s="1"/>
  <c r="DK500" i="5" a="1"/>
  <c r="DK500" i="5" s="1"/>
  <c r="BE500" i="5" a="1"/>
  <c r="BE500" i="5" s="1"/>
  <c r="V500" i="5" a="1"/>
  <c r="V500" i="5" s="1"/>
  <c r="K500" i="5" a="1"/>
  <c r="K500" i="5" s="1"/>
  <c r="CK500" i="5" a="1"/>
  <c r="CK500" i="5" s="1"/>
  <c r="AS500" i="5" a="1"/>
  <c r="AS500" i="5" s="1"/>
  <c r="AE500" i="5" a="1"/>
  <c r="AE500" i="5" s="1"/>
  <c r="J500" i="5" a="1"/>
  <c r="J500" i="5" s="1"/>
  <c r="BQ500" i="5" a="1"/>
  <c r="BQ500" i="5" s="1"/>
  <c r="AD500" i="5" a="1"/>
  <c r="AD500" i="5" s="1"/>
  <c r="S500" i="5" a="1"/>
  <c r="S500" i="5" s="1"/>
  <c r="DG500" i="5" a="1"/>
  <c r="DG500" i="5" s="1"/>
  <c r="BA500" i="5" a="1"/>
  <c r="BA500" i="5" s="1"/>
  <c r="R500" i="5" a="1"/>
  <c r="R500" i="5" s="1"/>
  <c r="G500" i="5" a="1"/>
  <c r="G500" i="5" s="1"/>
  <c r="CG500" i="5" a="1"/>
  <c r="CG500" i="5" s="1"/>
  <c r="AL500" i="5" a="1"/>
  <c r="AL500" i="5" s="1"/>
  <c r="AA500" i="5" a="1"/>
  <c r="AA500" i="5" s="1"/>
  <c r="F500" i="5" a="1"/>
  <c r="F500" i="5" s="1"/>
  <c r="BI500" i="5" a="1"/>
  <c r="BI500" i="5" s="1"/>
  <c r="Z500" i="5" a="1"/>
  <c r="Z500" i="5" s="1"/>
  <c r="O500" i="5" a="1"/>
  <c r="O500" i="5" s="1"/>
  <c r="DK263" i="5" a="1"/>
  <c r="DK263" i="5" s="1"/>
  <c r="DG263" i="5" a="1"/>
  <c r="DG263" i="5" s="1"/>
  <c r="DC263" i="5" a="1"/>
  <c r="DC263" i="5" s="1"/>
  <c r="CK263" i="5" a="1"/>
  <c r="CK263" i="5" s="1"/>
  <c r="CG263" i="5" a="1"/>
  <c r="CG263" i="5" s="1"/>
  <c r="CC263" i="5" a="1"/>
  <c r="CC263" i="5" s="1"/>
  <c r="BQ263" i="5" a="1"/>
  <c r="BQ263" i="5" s="1"/>
  <c r="BI263" i="5" a="1"/>
  <c r="BI263" i="5" s="1"/>
  <c r="BE263" i="5" a="1"/>
  <c r="BE263" i="5" s="1"/>
  <c r="BA263" i="5" a="1"/>
  <c r="BA263" i="5" s="1"/>
  <c r="AW263" i="5" a="1"/>
  <c r="AW263" i="5" s="1"/>
  <c r="AS263" i="5" a="1"/>
  <c r="AS263" i="5" s="1"/>
  <c r="DD263" i="5" a="1"/>
  <c r="DD263" i="5" s="1"/>
  <c r="CB263" i="5" a="1"/>
  <c r="CB263" i="5" s="1"/>
  <c r="BG263" i="5" a="1"/>
  <c r="BG263" i="5" s="1"/>
  <c r="AX263" i="5" a="1"/>
  <c r="AX263" i="5" s="1"/>
  <c r="AK263" i="5" a="1"/>
  <c r="AK263" i="5" s="1"/>
  <c r="AB263" i="5" a="1"/>
  <c r="AB263" i="5" s="1"/>
  <c r="S263" i="5" a="1"/>
  <c r="S263" i="5" s="1"/>
  <c r="J263" i="5" a="1"/>
  <c r="J263" i="5" s="1"/>
  <c r="E263" i="5" a="1"/>
  <c r="E263" i="5" s="1"/>
  <c r="BD263" i="5" a="1"/>
  <c r="BD263" i="5" s="1"/>
  <c r="AY263" i="5" a="1"/>
  <c r="AY263" i="5" s="1"/>
  <c r="AT263" i="5" a="1"/>
  <c r="AT263" i="5" s="1"/>
  <c r="U263" i="5" a="1"/>
  <c r="U263" i="5" s="1"/>
  <c r="P263" i="5" a="1"/>
  <c r="P263" i="5" s="1"/>
  <c r="K263" i="5" a="1"/>
  <c r="K263" i="5" s="1"/>
  <c r="F263" i="5" a="1"/>
  <c r="F263" i="5" s="1"/>
  <c r="DI263" i="5" a="1"/>
  <c r="DI263" i="5" s="1"/>
  <c r="CJ263" i="5" a="1"/>
  <c r="CJ263" i="5" s="1"/>
  <c r="CE263" i="5" a="1"/>
  <c r="CE263" i="5" s="1"/>
  <c r="BR263" i="5" a="1"/>
  <c r="BR263" i="5" s="1"/>
  <c r="AJ263" i="5" a="1"/>
  <c r="AJ263" i="5" s="1"/>
  <c r="AE263" i="5" a="1"/>
  <c r="AE263" i="5" s="1"/>
  <c r="Z263" i="5" a="1"/>
  <c r="Z263" i="5" s="1"/>
  <c r="DF263" i="5" a="1"/>
  <c r="DF263" i="5" s="1"/>
  <c r="DA263" i="5" a="1"/>
  <c r="DA263" i="5" s="1"/>
  <c r="CH263" i="5" a="1"/>
  <c r="CH263" i="5" s="1"/>
  <c r="BK263" i="5" a="1"/>
  <c r="BK263" i="5" s="1"/>
  <c r="BF263" i="5" a="1"/>
  <c r="BF263" i="5" s="1"/>
  <c r="AH263" i="5" a="1"/>
  <c r="AH263" i="5" s="1"/>
  <c r="W263" i="5" a="1"/>
  <c r="W263" i="5" s="1"/>
  <c r="R263" i="5" a="1"/>
  <c r="R263" i="5" s="1"/>
  <c r="A264" i="5"/>
  <c r="DE263" i="5" a="1"/>
  <c r="DE263" i="5" s="1"/>
  <c r="AD263" i="5" a="1"/>
  <c r="AD263" i="5" s="1"/>
  <c r="V263" i="5" a="1"/>
  <c r="V263" i="5" s="1"/>
  <c r="M263" i="5" a="1"/>
  <c r="M263" i="5" s="1"/>
  <c r="D263" i="5" a="1"/>
  <c r="D263" i="5" s="1"/>
  <c r="DL263" i="5" a="1"/>
  <c r="DL263" i="5" s="1"/>
  <c r="AV263" i="5" a="1"/>
  <c r="AV263" i="5" s="1"/>
  <c r="AL263" i="5" a="1"/>
  <c r="AL263" i="5" s="1"/>
  <c r="AC263" i="5" a="1"/>
  <c r="AC263" i="5" s="1"/>
  <c r="T263" i="5" a="1"/>
  <c r="T263" i="5" s="1"/>
  <c r="L263" i="5" a="1"/>
  <c r="L263" i="5" s="1"/>
  <c r="DB263" i="5" a="1"/>
  <c r="DB263" i="5" s="1"/>
  <c r="CF263" i="5" a="1"/>
  <c r="CF263" i="5" s="1"/>
  <c r="BL263" i="5" a="1"/>
  <c r="BL263" i="5" s="1"/>
  <c r="BC263" i="5" a="1"/>
  <c r="BC263" i="5" s="1"/>
  <c r="AU263" i="5" a="1"/>
  <c r="AU263" i="5" s="1"/>
  <c r="C263" i="5" a="1"/>
  <c r="C263" i="5" s="1"/>
  <c r="CL263" i="5" a="1"/>
  <c r="CL263" i="5" s="1"/>
  <c r="BH263" i="5" a="1"/>
  <c r="BH263" i="5" s="1"/>
  <c r="AZ263" i="5" a="1"/>
  <c r="AZ263" i="5" s="1"/>
  <c r="AG263" i="5" a="1"/>
  <c r="AG263" i="5" s="1"/>
  <c r="H263" i="5" a="1"/>
  <c r="H263" i="5" s="1"/>
  <c r="AF263" i="5" a="1"/>
  <c r="AF263" i="5" s="1"/>
  <c r="X263" i="5" a="1"/>
  <c r="X263" i="5" s="1"/>
  <c r="O263" i="5" a="1"/>
  <c r="O263" i="5" s="1"/>
  <c r="G263" i="5" a="1"/>
  <c r="G263" i="5" s="1"/>
  <c r="DJ263" i="5" a="1"/>
  <c r="DJ263" i="5" s="1"/>
  <c r="CA263" i="5" a="1"/>
  <c r="CA263" i="5" s="1"/>
  <c r="AO263" i="5" s="1"/>
  <c r="Y263" i="5" a="1"/>
  <c r="Y263" i="5" s="1"/>
  <c r="DH263" i="5" a="1"/>
  <c r="DH263" i="5" s="1"/>
  <c r="BJ263" i="5" a="1"/>
  <c r="BJ263" i="5" s="1"/>
  <c r="BB263" i="5" a="1"/>
  <c r="BB263" i="5" s="1"/>
  <c r="AI263" i="5" a="1"/>
  <c r="AI263" i="5" s="1"/>
  <c r="N263" i="5" a="1"/>
  <c r="N263" i="5" s="1"/>
  <c r="CI263" i="5" a="1"/>
  <c r="CI263" i="5" s="1"/>
  <c r="I263" i="5" a="1"/>
  <c r="I263" i="5" s="1"/>
  <c r="AA263" i="5" a="1"/>
  <c r="AA263" i="5" s="1"/>
  <c r="Q263" i="5" a="1"/>
  <c r="Q263" i="5" s="1"/>
  <c r="CD263" i="5" a="1"/>
  <c r="CD263" i="5" s="1"/>
  <c r="A86" i="5"/>
  <c r="AI85" i="5" a="1"/>
  <c r="AI85" i="5" s="1"/>
  <c r="AE85" i="5" a="1"/>
  <c r="AE85" i="5" s="1"/>
  <c r="AA85" i="5" a="1"/>
  <c r="AA85" i="5" s="1"/>
  <c r="W85" i="5" a="1"/>
  <c r="W85" i="5" s="1"/>
  <c r="S85" i="5" a="1"/>
  <c r="S85" i="5" s="1"/>
  <c r="O85" i="5" a="1"/>
  <c r="O85" i="5" s="1"/>
  <c r="K85" i="5" a="1"/>
  <c r="K85" i="5" s="1"/>
  <c r="G85" i="5" a="1"/>
  <c r="G85" i="5" s="1"/>
  <c r="C85" i="5" a="1"/>
  <c r="C85" i="5" s="1"/>
  <c r="DF85" i="5" a="1"/>
  <c r="DF85" i="5" s="1"/>
  <c r="CI85" i="5" a="1"/>
  <c r="CI85" i="5" s="1"/>
  <c r="CD85" i="5" a="1"/>
  <c r="CD85" i="5" s="1"/>
  <c r="BI85" i="5" a="1"/>
  <c r="BI85" i="5" s="1"/>
  <c r="AZ85" i="5" a="1"/>
  <c r="AZ85" i="5" s="1"/>
  <c r="Z85" i="5" a="1"/>
  <c r="Z85" i="5" s="1"/>
  <c r="Q85" i="5" a="1"/>
  <c r="Q85" i="5" s="1"/>
  <c r="H85" i="5" a="1"/>
  <c r="H85" i="5" s="1"/>
  <c r="DA85" i="5" a="1"/>
  <c r="DA85" i="5" s="1"/>
  <c r="BF85" i="5" a="1"/>
  <c r="BF85" i="5" s="1"/>
  <c r="BA85" i="5" a="1"/>
  <c r="BA85" i="5" s="1"/>
  <c r="AV85" i="5" a="1"/>
  <c r="AV85" i="5" s="1"/>
  <c r="AH85" i="5" a="1"/>
  <c r="AH85" i="5" s="1"/>
  <c r="AC85" i="5" a="1"/>
  <c r="AC85" i="5" s="1"/>
  <c r="X85" i="5" a="1"/>
  <c r="X85" i="5" s="1"/>
  <c r="DJ85" i="5" a="1"/>
  <c r="DJ85" i="5" s="1"/>
  <c r="DE85" i="5" a="1"/>
  <c r="DE85" i="5" s="1"/>
  <c r="BJ85" i="5" a="1"/>
  <c r="BJ85" i="5" s="1"/>
  <c r="BE85" i="5" a="1"/>
  <c r="BE85" i="5" s="1"/>
  <c r="AT85" i="5" a="1"/>
  <c r="AT85" i="5" s="1"/>
  <c r="AL85" i="5" a="1"/>
  <c r="AL85" i="5" s="1"/>
  <c r="AG85" i="5" a="1"/>
  <c r="AG85" i="5" s="1"/>
  <c r="AB85" i="5" a="1"/>
  <c r="AB85" i="5" s="1"/>
  <c r="L85" i="5" a="1"/>
  <c r="L85" i="5" s="1"/>
  <c r="DD85" i="5" a="1"/>
  <c r="DD85" i="5" s="1"/>
  <c r="CK85" i="5" a="1"/>
  <c r="CK85" i="5" s="1"/>
  <c r="CF85" i="5" a="1"/>
  <c r="CF85" i="5" s="1"/>
  <c r="CA85" i="5" a="1"/>
  <c r="CA85" i="5" s="1"/>
  <c r="AO85" i="5" s="1"/>
  <c r="BD85" i="5" a="1"/>
  <c r="BD85" i="5" s="1"/>
  <c r="AY85" i="5" a="1"/>
  <c r="AY85" i="5" s="1"/>
  <c r="V85" i="5" a="1"/>
  <c r="V85" i="5" s="1"/>
  <c r="F85" i="5" a="1"/>
  <c r="F85" i="5" s="1"/>
  <c r="DH85" i="5" a="1"/>
  <c r="DH85" i="5" s="1"/>
  <c r="DC85" i="5" a="1"/>
  <c r="DC85" i="5" s="1"/>
  <c r="CJ85" i="5" a="1"/>
  <c r="CJ85" i="5" s="1"/>
  <c r="CE85" i="5" a="1"/>
  <c r="CE85" i="5" s="1"/>
  <c r="BQ85" i="5" a="1"/>
  <c r="BQ85" i="5" s="1"/>
  <c r="BH85" i="5" a="1"/>
  <c r="BH85" i="5" s="1"/>
  <c r="BC85" i="5" a="1"/>
  <c r="BC85" i="5" s="1"/>
  <c r="J85" i="5" a="1"/>
  <c r="J85" i="5" s="1"/>
  <c r="E85" i="5" a="1"/>
  <c r="E85" i="5" s="1"/>
  <c r="BB85" i="5" a="1"/>
  <c r="BB85" i="5" s="1"/>
  <c r="AW85" i="5" a="1"/>
  <c r="AW85" i="5" s="1"/>
  <c r="AJ85" i="5" a="1"/>
  <c r="AJ85" i="5" s="1"/>
  <c r="AD85" i="5" a="1"/>
  <c r="AD85" i="5" s="1"/>
  <c r="Y85" i="5" a="1"/>
  <c r="Y85" i="5" s="1"/>
  <c r="T85" i="5" a="1"/>
  <c r="T85" i="5" s="1"/>
  <c r="DL85" i="5" a="1"/>
  <c r="DL85" i="5" s="1"/>
  <c r="BK85" i="5" a="1"/>
  <c r="BK85" i="5" s="1"/>
  <c r="DK85" i="5" a="1"/>
  <c r="DK85" i="5" s="1"/>
  <c r="CH85" i="5" a="1"/>
  <c r="CH85" i="5" s="1"/>
  <c r="AU85" i="5" a="1"/>
  <c r="AU85" i="5" s="1"/>
  <c r="AF85" i="5" a="1"/>
  <c r="AF85" i="5" s="1"/>
  <c r="R85" i="5" a="1"/>
  <c r="R85" i="5" s="1"/>
  <c r="D85" i="5" a="1"/>
  <c r="D85" i="5" s="1"/>
  <c r="DI85" i="5" a="1"/>
  <c r="DI85" i="5" s="1"/>
  <c r="CG85" i="5" a="1"/>
  <c r="CG85" i="5" s="1"/>
  <c r="BG85" i="5" a="1"/>
  <c r="BG85" i="5" s="1"/>
  <c r="AS85" i="5" a="1"/>
  <c r="AS85" i="5" s="1"/>
  <c r="P85" i="5" a="1"/>
  <c r="P85" i="5" s="1"/>
  <c r="DG85" i="5" a="1"/>
  <c r="DG85" i="5" s="1"/>
  <c r="N85" i="5" a="1"/>
  <c r="N85" i="5" s="1"/>
  <c r="CC85" i="5" a="1"/>
  <c r="CC85" i="5" s="1"/>
  <c r="M85" i="5" a="1"/>
  <c r="M85" i="5" s="1"/>
  <c r="CB85" i="5" a="1"/>
  <c r="CB85" i="5" s="1"/>
  <c r="DB85" i="5" a="1"/>
  <c r="DB85" i="5" s="1"/>
  <c r="BR85" i="5" a="1"/>
  <c r="BR85" i="5" s="1"/>
  <c r="AK85" i="5" a="1"/>
  <c r="AK85" i="5" s="1"/>
  <c r="I85" i="5" a="1"/>
  <c r="I85" i="5" s="1"/>
  <c r="CL85" i="5" a="1"/>
  <c r="CL85" i="5" s="1"/>
  <c r="BL85" i="5" a="1"/>
  <c r="BL85" i="5" s="1"/>
  <c r="AX85" i="5" a="1"/>
  <c r="AX85" i="5" s="1"/>
  <c r="U85" i="5" a="1"/>
  <c r="U85" i="5" s="1"/>
  <c r="AL86" i="5" l="1" a="1"/>
  <c r="AL86" i="5" s="1"/>
  <c r="AH86" i="5" a="1"/>
  <c r="AH86" i="5" s="1"/>
  <c r="AD86" i="5" a="1"/>
  <c r="AD86" i="5" s="1"/>
  <c r="Z86" i="5" a="1"/>
  <c r="Z86" i="5" s="1"/>
  <c r="V86" i="5" a="1"/>
  <c r="V86" i="5" s="1"/>
  <c r="R86" i="5" a="1"/>
  <c r="R86" i="5" s="1"/>
  <c r="N86" i="5" a="1"/>
  <c r="N86" i="5" s="1"/>
  <c r="J86" i="5" a="1"/>
  <c r="J86" i="5" s="1"/>
  <c r="F86" i="5" a="1"/>
  <c r="F86" i="5" s="1"/>
  <c r="A87" i="5"/>
  <c r="DH86" i="5" a="1"/>
  <c r="DH86" i="5" s="1"/>
  <c r="DC86" i="5" a="1"/>
  <c r="DC86" i="5" s="1"/>
  <c r="CF86" i="5" a="1"/>
  <c r="CF86" i="5" s="1"/>
  <c r="BK86" i="5" a="1"/>
  <c r="BK86" i="5" s="1"/>
  <c r="BB86" i="5" a="1"/>
  <c r="BB86" i="5" s="1"/>
  <c r="AW86" i="5" a="1"/>
  <c r="AW86" i="5" s="1"/>
  <c r="AF86" i="5" a="1"/>
  <c r="AF86" i="5" s="1"/>
  <c r="W86" i="5" a="1"/>
  <c r="W86" i="5" s="1"/>
  <c r="I86" i="5" a="1"/>
  <c r="I86" i="5" s="1"/>
  <c r="DJ86" i="5" a="1"/>
  <c r="DJ86" i="5" s="1"/>
  <c r="DE86" i="5" a="1"/>
  <c r="DE86" i="5" s="1"/>
  <c r="CL86" i="5" a="1"/>
  <c r="CL86" i="5" s="1"/>
  <c r="CA86" i="5" a="1"/>
  <c r="CA86" i="5" s="1"/>
  <c r="AO86" i="5" s="1"/>
  <c r="BJ86" i="5" a="1"/>
  <c r="BJ86" i="5" s="1"/>
  <c r="AA86" i="5" a="1"/>
  <c r="AA86" i="5" s="1"/>
  <c r="DI86" i="5" a="1"/>
  <c r="DI86" i="5" s="1"/>
  <c r="DD86" i="5" a="1"/>
  <c r="DD86" i="5" s="1"/>
  <c r="CJ86" i="5" a="1"/>
  <c r="CJ86" i="5" s="1"/>
  <c r="CE86" i="5" a="1"/>
  <c r="CE86" i="5" s="1"/>
  <c r="BR86" i="5" a="1"/>
  <c r="BR86" i="5" s="1"/>
  <c r="AS86" i="5" a="1"/>
  <c r="AS86" i="5" s="1"/>
  <c r="AJ86" i="5" a="1"/>
  <c r="AJ86" i="5" s="1"/>
  <c r="AE86" i="5" a="1"/>
  <c r="AE86" i="5" s="1"/>
  <c r="E86" i="5" a="1"/>
  <c r="E86" i="5" s="1"/>
  <c r="BQ86" i="5" a="1"/>
  <c r="BQ86" i="5" s="1"/>
  <c r="BH86" i="5" a="1"/>
  <c r="BH86" i="5" s="1"/>
  <c r="BC86" i="5" a="1"/>
  <c r="BC86" i="5" s="1"/>
  <c r="AX86" i="5" a="1"/>
  <c r="AX86" i="5" s="1"/>
  <c r="Y86" i="5" a="1"/>
  <c r="Y86" i="5" s="1"/>
  <c r="T86" i="5" a="1"/>
  <c r="T86" i="5" s="1"/>
  <c r="O86" i="5" a="1"/>
  <c r="O86" i="5" s="1"/>
  <c r="D86" i="5" a="1"/>
  <c r="D86" i="5" s="1"/>
  <c r="DL86" i="5" a="1"/>
  <c r="DL86" i="5" s="1"/>
  <c r="CC86" i="5" a="1"/>
  <c r="CC86" i="5" s="1"/>
  <c r="BL86" i="5" a="1"/>
  <c r="BL86" i="5" s="1"/>
  <c r="BG86" i="5" a="1"/>
  <c r="BG86" i="5" s="1"/>
  <c r="BA86" i="5" a="1"/>
  <c r="BA86" i="5" s="1"/>
  <c r="AV86" i="5" a="1"/>
  <c r="AV86" i="5" s="1"/>
  <c r="AC86" i="5" a="1"/>
  <c r="AC86" i="5" s="1"/>
  <c r="X86" i="5" a="1"/>
  <c r="X86" i="5" s="1"/>
  <c r="S86" i="5" a="1"/>
  <c r="S86" i="5" s="1"/>
  <c r="M86" i="5" a="1"/>
  <c r="M86" i="5" s="1"/>
  <c r="H86" i="5" a="1"/>
  <c r="H86" i="5" s="1"/>
  <c r="C86" i="5" a="1"/>
  <c r="C86" i="5" s="1"/>
  <c r="DK86" i="5" a="1"/>
  <c r="DK86" i="5" s="1"/>
  <c r="DF86" i="5" a="1"/>
  <c r="DF86" i="5" s="1"/>
  <c r="DA86" i="5" a="1"/>
  <c r="DA86" i="5" s="1"/>
  <c r="CH86" i="5" a="1"/>
  <c r="CH86" i="5" s="1"/>
  <c r="BF86" i="5" a="1"/>
  <c r="BF86" i="5" s="1"/>
  <c r="CG86" i="5" a="1"/>
  <c r="CG86" i="5" s="1"/>
  <c r="AT86" i="5" a="1"/>
  <c r="AT86" i="5" s="1"/>
  <c r="P86" i="5" a="1"/>
  <c r="P86" i="5" s="1"/>
  <c r="DG86" i="5" a="1"/>
  <c r="DG86" i="5" s="1"/>
  <c r="BE86" i="5" a="1"/>
  <c r="BE86" i="5" s="1"/>
  <c r="AB86" i="5" a="1"/>
  <c r="AB86" i="5" s="1"/>
  <c r="CD86" i="5" a="1"/>
  <c r="CD86" i="5" s="1"/>
  <c r="BD86" i="5" a="1"/>
  <c r="BD86" i="5" s="1"/>
  <c r="L86" i="5" a="1"/>
  <c r="L86" i="5" s="1"/>
  <c r="CB86" i="5" a="1"/>
  <c r="CB86" i="5" s="1"/>
  <c r="K86" i="5" a="1"/>
  <c r="K86" i="5" s="1"/>
  <c r="DB86" i="5" a="1"/>
  <c r="DB86" i="5" s="1"/>
  <c r="AZ86" i="5" a="1"/>
  <c r="AZ86" i="5" s="1"/>
  <c r="AK86" i="5" a="1"/>
  <c r="AK86" i="5" s="1"/>
  <c r="AY86" i="5" a="1"/>
  <c r="AY86" i="5" s="1"/>
  <c r="AI86" i="5" a="1"/>
  <c r="AI86" i="5" s="1"/>
  <c r="U86" i="5" a="1"/>
  <c r="U86" i="5" s="1"/>
  <c r="G86" i="5" a="1"/>
  <c r="G86" i="5" s="1"/>
  <c r="CK86" i="5" a="1"/>
  <c r="CK86" i="5" s="1"/>
  <c r="AG86" i="5" a="1"/>
  <c r="AG86" i="5" s="1"/>
  <c r="CI86" i="5" a="1"/>
  <c r="CI86" i="5" s="1"/>
  <c r="BI86" i="5" a="1"/>
  <c r="BI86" i="5" s="1"/>
  <c r="AU86" i="5" a="1"/>
  <c r="AU86" i="5" s="1"/>
  <c r="Q86" i="5" a="1"/>
  <c r="Q86" i="5" s="1"/>
  <c r="DJ264" i="5" a="1"/>
  <c r="DJ264" i="5" s="1"/>
  <c r="DF264" i="5" a="1"/>
  <c r="DF264" i="5" s="1"/>
  <c r="DB264" i="5" a="1"/>
  <c r="DB264" i="5" s="1"/>
  <c r="CJ264" i="5" a="1"/>
  <c r="CJ264" i="5" s="1"/>
  <c r="CF264" i="5" a="1"/>
  <c r="CF264" i="5" s="1"/>
  <c r="CB264" i="5" a="1"/>
  <c r="CB264" i="5" s="1"/>
  <c r="BL264" i="5" a="1"/>
  <c r="BL264" i="5" s="1"/>
  <c r="BH264" i="5" a="1"/>
  <c r="BH264" i="5" s="1"/>
  <c r="BD264" i="5" a="1"/>
  <c r="BD264" i="5" s="1"/>
  <c r="AZ264" i="5" a="1"/>
  <c r="AZ264" i="5" s="1"/>
  <c r="AV264" i="5" a="1"/>
  <c r="AV264" i="5" s="1"/>
  <c r="DA264" i="5" a="1"/>
  <c r="DA264" i="5" s="1"/>
  <c r="CD264" i="5" a="1"/>
  <c r="CD264" i="5" s="1"/>
  <c r="BI264" i="5" a="1"/>
  <c r="BI264" i="5" s="1"/>
  <c r="AU264" i="5" a="1"/>
  <c r="AU264" i="5" s="1"/>
  <c r="AD264" i="5" a="1"/>
  <c r="AD264" i="5" s="1"/>
  <c r="U264" i="5" a="1"/>
  <c r="U264" i="5" s="1"/>
  <c r="P264" i="5" a="1"/>
  <c r="P264" i="5" s="1"/>
  <c r="G264" i="5" a="1"/>
  <c r="G264" i="5" s="1"/>
  <c r="A265" i="5"/>
  <c r="CI264" i="5" a="1"/>
  <c r="CI264" i="5" s="1"/>
  <c r="BG264" i="5" a="1"/>
  <c r="BG264" i="5" s="1"/>
  <c r="BB264" i="5" a="1"/>
  <c r="BB264" i="5" s="1"/>
  <c r="AW264" i="5" a="1"/>
  <c r="AW264" i="5" s="1"/>
  <c r="Y264" i="5" a="1"/>
  <c r="Y264" i="5" s="1"/>
  <c r="D264" i="5" a="1"/>
  <c r="D264" i="5" s="1"/>
  <c r="DL264" i="5" a="1"/>
  <c r="DL264" i="5" s="1"/>
  <c r="DG264" i="5" a="1"/>
  <c r="DG264" i="5" s="1"/>
  <c r="CH264" i="5" a="1"/>
  <c r="CH264" i="5" s="1"/>
  <c r="CC264" i="5" a="1"/>
  <c r="CC264" i="5" s="1"/>
  <c r="AI264" i="5" a="1"/>
  <c r="AI264" i="5" s="1"/>
  <c r="X264" i="5" a="1"/>
  <c r="X264" i="5" s="1"/>
  <c r="S264" i="5" a="1"/>
  <c r="S264" i="5" s="1"/>
  <c r="N264" i="5" a="1"/>
  <c r="N264" i="5" s="1"/>
  <c r="I264" i="5" a="1"/>
  <c r="I264" i="5" s="1"/>
  <c r="DI264" i="5" a="1"/>
  <c r="DI264" i="5" s="1"/>
  <c r="DD264" i="5" a="1"/>
  <c r="DD264" i="5" s="1"/>
  <c r="CK264" i="5" a="1"/>
  <c r="CK264" i="5" s="1"/>
  <c r="AF264" i="5" a="1"/>
  <c r="AF264" i="5" s="1"/>
  <c r="AA264" i="5" a="1"/>
  <c r="AA264" i="5" s="1"/>
  <c r="V264" i="5" a="1"/>
  <c r="V264" i="5" s="1"/>
  <c r="Q264" i="5" a="1"/>
  <c r="Q264" i="5" s="1"/>
  <c r="K264" i="5" a="1"/>
  <c r="K264" i="5" s="1"/>
  <c r="F264" i="5" a="1"/>
  <c r="F264" i="5" s="1"/>
  <c r="CE264" i="5" a="1"/>
  <c r="CE264" i="5" s="1"/>
  <c r="AT264" i="5" a="1"/>
  <c r="AT264" i="5" s="1"/>
  <c r="AJ264" i="5" a="1"/>
  <c r="AJ264" i="5" s="1"/>
  <c r="CL264" i="5" a="1"/>
  <c r="CL264" i="5" s="1"/>
  <c r="BJ264" i="5" a="1"/>
  <c r="BJ264" i="5" s="1"/>
  <c r="BA264" i="5" a="1"/>
  <c r="BA264" i="5" s="1"/>
  <c r="AS264" i="5" a="1"/>
  <c r="AS264" i="5" s="1"/>
  <c r="AH264" i="5" a="1"/>
  <c r="AH264" i="5" s="1"/>
  <c r="R264" i="5" a="1"/>
  <c r="R264" i="5" s="1"/>
  <c r="J264" i="5" a="1"/>
  <c r="J264" i="5" s="1"/>
  <c r="DH264" i="5" a="1"/>
  <c r="DH264" i="5" s="1"/>
  <c r="Z264" i="5" a="1"/>
  <c r="Z264" i="5" s="1"/>
  <c r="H264" i="5" a="1"/>
  <c r="H264" i="5" s="1"/>
  <c r="BR264" i="5" a="1"/>
  <c r="BR264" i="5" s="1"/>
  <c r="AE264" i="5" a="1"/>
  <c r="AE264" i="5" s="1"/>
  <c r="CG264" i="5" a="1"/>
  <c r="CG264" i="5" s="1"/>
  <c r="BQ264" i="5" a="1"/>
  <c r="BQ264" i="5" s="1"/>
  <c r="BE264" i="5" a="1"/>
  <c r="BE264" i="5" s="1"/>
  <c r="AL264" i="5" a="1"/>
  <c r="AL264" i="5" s="1"/>
  <c r="AC264" i="5" a="1"/>
  <c r="AC264" i="5" s="1"/>
  <c r="M264" i="5" a="1"/>
  <c r="M264" i="5" s="1"/>
  <c r="E264" i="5" a="1"/>
  <c r="E264" i="5" s="1"/>
  <c r="DK264" i="5" a="1"/>
  <c r="DK264" i="5" s="1"/>
  <c r="CA264" i="5" a="1"/>
  <c r="CA264" i="5" s="1"/>
  <c r="AO264" i="5" s="1"/>
  <c r="W264" i="5" a="1"/>
  <c r="W264" i="5" s="1"/>
  <c r="BK264" i="5" a="1"/>
  <c r="BK264" i="5" s="1"/>
  <c r="T264" i="5" a="1"/>
  <c r="T264" i="5" s="1"/>
  <c r="DE264" i="5" a="1"/>
  <c r="DE264" i="5" s="1"/>
  <c r="BC264" i="5" a="1"/>
  <c r="BC264" i="5" s="1"/>
  <c r="AG264" i="5" a="1"/>
  <c r="AG264" i="5" s="1"/>
  <c r="L264" i="5" a="1"/>
  <c r="L264" i="5" s="1"/>
  <c r="AY264" i="5" a="1"/>
  <c r="AY264" i="5" s="1"/>
  <c r="AX264" i="5" a="1"/>
  <c r="AX264" i="5" s="1"/>
  <c r="AB264" i="5" a="1"/>
  <c r="AB264" i="5" s="1"/>
  <c r="AK264" i="5" a="1"/>
  <c r="AK264" i="5" s="1"/>
  <c r="DC264" i="5" a="1"/>
  <c r="DC264" i="5" s="1"/>
  <c r="O264" i="5" a="1"/>
  <c r="O264" i="5" s="1"/>
  <c r="BF264" i="5" a="1"/>
  <c r="BF264" i="5" s="1"/>
  <c r="C264" i="5" a="1"/>
  <c r="C264" i="5" s="1"/>
  <c r="DI501" i="5" a="1"/>
  <c r="DI501" i="5" s="1"/>
  <c r="DE501" i="5" a="1"/>
  <c r="DE501" i="5" s="1"/>
  <c r="DL501" i="5" a="1"/>
  <c r="DL501" i="5" s="1"/>
  <c r="DH501" i="5" a="1"/>
  <c r="DH501" i="5" s="1"/>
  <c r="DD501" i="5" a="1"/>
  <c r="DD501" i="5" s="1"/>
  <c r="AJ501" i="5" a="1"/>
  <c r="AJ501" i="5" s="1"/>
  <c r="AF501" i="5" a="1"/>
  <c r="AF501" i="5" s="1"/>
  <c r="AB501" i="5" a="1"/>
  <c r="AB501" i="5" s="1"/>
  <c r="X501" i="5" a="1"/>
  <c r="X501" i="5" s="1"/>
  <c r="T501" i="5" a="1"/>
  <c r="T501" i="5" s="1"/>
  <c r="P501" i="5" a="1"/>
  <c r="P501" i="5" s="1"/>
  <c r="L501" i="5" a="1"/>
  <c r="L501" i="5" s="1"/>
  <c r="H501" i="5" a="1"/>
  <c r="H501" i="5" s="1"/>
  <c r="D501" i="5" a="1"/>
  <c r="D501" i="5" s="1"/>
  <c r="DK501" i="5" a="1"/>
  <c r="DK501" i="5" s="1"/>
  <c r="DF501" i="5" a="1"/>
  <c r="DF501" i="5" s="1"/>
  <c r="DA501" i="5" a="1"/>
  <c r="DA501" i="5" s="1"/>
  <c r="CI501" i="5" a="1"/>
  <c r="CI501" i="5" s="1"/>
  <c r="CE501" i="5" a="1"/>
  <c r="CE501" i="5" s="1"/>
  <c r="CA501" i="5" a="1"/>
  <c r="CA501" i="5" s="1"/>
  <c r="AO501" i="5" s="1"/>
  <c r="BK501" i="5" a="1"/>
  <c r="BK501" i="5" s="1"/>
  <c r="BG501" i="5" a="1"/>
  <c r="BG501" i="5" s="1"/>
  <c r="BC501" i="5" a="1"/>
  <c r="BC501" i="5" s="1"/>
  <c r="AY501" i="5" a="1"/>
  <c r="AY501" i="5" s="1"/>
  <c r="AU501" i="5" a="1"/>
  <c r="AU501" i="5" s="1"/>
  <c r="AI501" i="5" a="1"/>
  <c r="AI501" i="5" s="1"/>
  <c r="AE501" i="5" a="1"/>
  <c r="AE501" i="5" s="1"/>
  <c r="AA501" i="5" a="1"/>
  <c r="AA501" i="5" s="1"/>
  <c r="W501" i="5" a="1"/>
  <c r="W501" i="5" s="1"/>
  <c r="S501" i="5" a="1"/>
  <c r="S501" i="5" s="1"/>
  <c r="O501" i="5" a="1"/>
  <c r="O501" i="5" s="1"/>
  <c r="K501" i="5" a="1"/>
  <c r="K501" i="5" s="1"/>
  <c r="G501" i="5" a="1"/>
  <c r="G501" i="5" s="1"/>
  <c r="C501" i="5" a="1"/>
  <c r="C501" i="5" s="1"/>
  <c r="DJ501" i="5" a="1"/>
  <c r="DJ501" i="5" s="1"/>
  <c r="CL501" i="5" a="1"/>
  <c r="CL501" i="5" s="1"/>
  <c r="CH501" i="5" a="1"/>
  <c r="CH501" i="5" s="1"/>
  <c r="CD501" i="5" a="1"/>
  <c r="CD501" i="5" s="1"/>
  <c r="BR501" i="5" a="1"/>
  <c r="BR501" i="5" s="1"/>
  <c r="BJ501" i="5" a="1"/>
  <c r="BJ501" i="5" s="1"/>
  <c r="BF501" i="5" a="1"/>
  <c r="BF501" i="5" s="1"/>
  <c r="BB501" i="5" a="1"/>
  <c r="BB501" i="5" s="1"/>
  <c r="AX501" i="5" a="1"/>
  <c r="AX501" i="5" s="1"/>
  <c r="AT501" i="5" a="1"/>
  <c r="AT501" i="5" s="1"/>
  <c r="DC501" i="5" a="1"/>
  <c r="DC501" i="5" s="1"/>
  <c r="CK501" i="5" a="1"/>
  <c r="CK501" i="5" s="1"/>
  <c r="CG501" i="5" a="1"/>
  <c r="CG501" i="5" s="1"/>
  <c r="CC501" i="5" a="1"/>
  <c r="CC501" i="5" s="1"/>
  <c r="BQ501" i="5" a="1"/>
  <c r="BQ501" i="5" s="1"/>
  <c r="BI501" i="5" a="1"/>
  <c r="BI501" i="5" s="1"/>
  <c r="BE501" i="5" a="1"/>
  <c r="BE501" i="5" s="1"/>
  <c r="BA501" i="5" a="1"/>
  <c r="BA501" i="5" s="1"/>
  <c r="AW501" i="5" a="1"/>
  <c r="AW501" i="5" s="1"/>
  <c r="AS501" i="5" a="1"/>
  <c r="AS501" i="5" s="1"/>
  <c r="A502" i="5"/>
  <c r="BD501" i="5" a="1"/>
  <c r="BD501" i="5" s="1"/>
  <c r="AH501" i="5" a="1"/>
  <c r="AH501" i="5" s="1"/>
  <c r="M501" i="5" a="1"/>
  <c r="M501" i="5" s="1"/>
  <c r="CJ501" i="5" a="1"/>
  <c r="CJ501" i="5" s="1"/>
  <c r="AG501" i="5" a="1"/>
  <c r="AG501" i="5" s="1"/>
  <c r="V501" i="5" a="1"/>
  <c r="V501" i="5" s="1"/>
  <c r="BL501" i="5" a="1"/>
  <c r="BL501" i="5" s="1"/>
  <c r="U501" i="5" a="1"/>
  <c r="U501" i="5" s="1"/>
  <c r="J501" i="5" a="1"/>
  <c r="J501" i="5" s="1"/>
  <c r="DG501" i="5" a="1"/>
  <c r="DG501" i="5" s="1"/>
  <c r="AZ501" i="5" a="1"/>
  <c r="AZ501" i="5" s="1"/>
  <c r="AD501" i="5" a="1"/>
  <c r="AD501" i="5" s="1"/>
  <c r="I501" i="5" a="1"/>
  <c r="I501" i="5" s="1"/>
  <c r="CF501" i="5" a="1"/>
  <c r="CF501" i="5" s="1"/>
  <c r="AC501" i="5" a="1"/>
  <c r="AC501" i="5" s="1"/>
  <c r="R501" i="5" a="1"/>
  <c r="R501" i="5" s="1"/>
  <c r="BH501" i="5" a="1"/>
  <c r="BH501" i="5" s="1"/>
  <c r="AL501" i="5" a="1"/>
  <c r="AL501" i="5" s="1"/>
  <c r="Q501" i="5" a="1"/>
  <c r="Q501" i="5" s="1"/>
  <c r="F501" i="5" a="1"/>
  <c r="F501" i="5" s="1"/>
  <c r="DB501" i="5" a="1"/>
  <c r="DB501" i="5" s="1"/>
  <c r="AV501" i="5" a="1"/>
  <c r="AV501" i="5" s="1"/>
  <c r="AK501" i="5" a="1"/>
  <c r="AK501" i="5" s="1"/>
  <c r="Z501" i="5" a="1"/>
  <c r="Z501" i="5" s="1"/>
  <c r="E501" i="5" a="1"/>
  <c r="E501" i="5" s="1"/>
  <c r="CB501" i="5" a="1"/>
  <c r="CB501" i="5" s="1"/>
  <c r="Y501" i="5" a="1"/>
  <c r="Y501" i="5" s="1"/>
  <c r="N501" i="5" a="1"/>
  <c r="N501" i="5" s="1"/>
  <c r="DL502" i="5" l="1" a="1"/>
  <c r="DL502" i="5" s="1"/>
  <c r="DH502" i="5" a="1"/>
  <c r="DH502" i="5" s="1"/>
  <c r="DD502" i="5" a="1"/>
  <c r="DD502" i="5" s="1"/>
  <c r="CL502" i="5" a="1"/>
  <c r="CL502" i="5" s="1"/>
  <c r="CH502" i="5" a="1"/>
  <c r="CH502" i="5" s="1"/>
  <c r="CD502" i="5" a="1"/>
  <c r="CD502" i="5" s="1"/>
  <c r="BR502" i="5" a="1"/>
  <c r="BR502" i="5" s="1"/>
  <c r="BJ502" i="5" a="1"/>
  <c r="BJ502" i="5" s="1"/>
  <c r="BF502" i="5" a="1"/>
  <c r="BF502" i="5" s="1"/>
  <c r="BB502" i="5" a="1"/>
  <c r="BB502" i="5" s="1"/>
  <c r="AX502" i="5" a="1"/>
  <c r="AX502" i="5" s="1"/>
  <c r="AT502" i="5" a="1"/>
  <c r="AT502" i="5" s="1"/>
  <c r="DK502" i="5" a="1"/>
  <c r="DK502" i="5" s="1"/>
  <c r="DG502" i="5" a="1"/>
  <c r="DG502" i="5" s="1"/>
  <c r="DC502" i="5" a="1"/>
  <c r="DC502" i="5" s="1"/>
  <c r="CK502" i="5" a="1"/>
  <c r="CK502" i="5" s="1"/>
  <c r="CG502" i="5" a="1"/>
  <c r="CG502" i="5" s="1"/>
  <c r="CC502" i="5" a="1"/>
  <c r="CC502" i="5" s="1"/>
  <c r="BQ502" i="5" a="1"/>
  <c r="BQ502" i="5" s="1"/>
  <c r="BI502" i="5" a="1"/>
  <c r="BI502" i="5" s="1"/>
  <c r="BE502" i="5" a="1"/>
  <c r="BE502" i="5" s="1"/>
  <c r="BA502" i="5" a="1"/>
  <c r="BA502" i="5" s="1"/>
  <c r="AW502" i="5" a="1"/>
  <c r="AW502" i="5" s="1"/>
  <c r="AS502" i="5" a="1"/>
  <c r="AS502" i="5" s="1"/>
  <c r="A503" i="5"/>
  <c r="AG502" i="5" a="1"/>
  <c r="AG502" i="5" s="1"/>
  <c r="AB502" i="5" a="1"/>
  <c r="AB502" i="5" s="1"/>
  <c r="W502" i="5" a="1"/>
  <c r="W502" i="5" s="1"/>
  <c r="Q502" i="5" a="1"/>
  <c r="Q502" i="5" s="1"/>
  <c r="L502" i="5" a="1"/>
  <c r="L502" i="5" s="1"/>
  <c r="G502" i="5" a="1"/>
  <c r="G502" i="5" s="1"/>
  <c r="DF502" i="5" a="1"/>
  <c r="DF502" i="5" s="1"/>
  <c r="DA502" i="5" a="1"/>
  <c r="DA502" i="5" s="1"/>
  <c r="CB502" i="5" a="1"/>
  <c r="CB502" i="5" s="1"/>
  <c r="BK502" i="5" a="1"/>
  <c r="BK502" i="5" s="1"/>
  <c r="AZ502" i="5" a="1"/>
  <c r="AZ502" i="5" s="1"/>
  <c r="AU502" i="5" a="1"/>
  <c r="AU502" i="5" s="1"/>
  <c r="AL502" i="5" a="1"/>
  <c r="AL502" i="5" s="1"/>
  <c r="V502" i="5" a="1"/>
  <c r="V502" i="5" s="1"/>
  <c r="F502" i="5" a="1"/>
  <c r="F502" i="5" s="1"/>
  <c r="AK502" i="5" a="1"/>
  <c r="AK502" i="5" s="1"/>
  <c r="AF502" i="5" a="1"/>
  <c r="AF502" i="5" s="1"/>
  <c r="AA502" i="5" a="1"/>
  <c r="AA502" i="5" s="1"/>
  <c r="U502" i="5" a="1"/>
  <c r="U502" i="5" s="1"/>
  <c r="P502" i="5" a="1"/>
  <c r="P502" i="5" s="1"/>
  <c r="K502" i="5" a="1"/>
  <c r="K502" i="5" s="1"/>
  <c r="E502" i="5" a="1"/>
  <c r="E502" i="5" s="1"/>
  <c r="DJ502" i="5" a="1"/>
  <c r="DJ502" i="5" s="1"/>
  <c r="DE502" i="5" a="1"/>
  <c r="DE502" i="5" s="1"/>
  <c r="CF502" i="5" a="1"/>
  <c r="CF502" i="5" s="1"/>
  <c r="CA502" i="5" a="1"/>
  <c r="CA502" i="5" s="1"/>
  <c r="AO502" i="5" s="1"/>
  <c r="BD502" i="5" a="1"/>
  <c r="BD502" i="5" s="1"/>
  <c r="AY502" i="5" a="1"/>
  <c r="AY502" i="5" s="1"/>
  <c r="Z502" i="5" a="1"/>
  <c r="Z502" i="5" s="1"/>
  <c r="J502" i="5" a="1"/>
  <c r="J502" i="5" s="1"/>
  <c r="DI502" i="5" a="1"/>
  <c r="DI502" i="5" s="1"/>
  <c r="CJ502" i="5" a="1"/>
  <c r="CJ502" i="5" s="1"/>
  <c r="CE502" i="5" a="1"/>
  <c r="CE502" i="5" s="1"/>
  <c r="BH502" i="5" a="1"/>
  <c r="BH502" i="5" s="1"/>
  <c r="BC502" i="5" a="1"/>
  <c r="BC502" i="5" s="1"/>
  <c r="AD502" i="5" a="1"/>
  <c r="AD502" i="5" s="1"/>
  <c r="N502" i="5" a="1"/>
  <c r="N502" i="5" s="1"/>
  <c r="CI502" i="5" a="1"/>
  <c r="CI502" i="5" s="1"/>
  <c r="AC502" i="5" a="1"/>
  <c r="AC502" i="5" s="1"/>
  <c r="O502" i="5" a="1"/>
  <c r="O502" i="5" s="1"/>
  <c r="BG502" i="5" a="1"/>
  <c r="BG502" i="5" s="1"/>
  <c r="M502" i="5" a="1"/>
  <c r="M502" i="5" s="1"/>
  <c r="Y502" i="5" a="1"/>
  <c r="Y502" i="5" s="1"/>
  <c r="X502" i="5" a="1"/>
  <c r="X502" i="5" s="1"/>
  <c r="I502" i="5" a="1"/>
  <c r="I502" i="5" s="1"/>
  <c r="AJ502" i="5" a="1"/>
  <c r="AJ502" i="5" s="1"/>
  <c r="H502" i="5" a="1"/>
  <c r="H502" i="5" s="1"/>
  <c r="DB502" i="5" a="1"/>
  <c r="DB502" i="5" s="1"/>
  <c r="AI502" i="5" a="1"/>
  <c r="AI502" i="5" s="1"/>
  <c r="T502" i="5" a="1"/>
  <c r="T502" i="5" s="1"/>
  <c r="BL502" i="5" a="1"/>
  <c r="BL502" i="5" s="1"/>
  <c r="AH502" i="5" a="1"/>
  <c r="AH502" i="5" s="1"/>
  <c r="S502" i="5" a="1"/>
  <c r="S502" i="5" s="1"/>
  <c r="D502" i="5" a="1"/>
  <c r="D502" i="5" s="1"/>
  <c r="AV502" i="5" a="1"/>
  <c r="AV502" i="5" s="1"/>
  <c r="AE502" i="5" a="1"/>
  <c r="AE502" i="5" s="1"/>
  <c r="R502" i="5" a="1"/>
  <c r="R502" i="5" s="1"/>
  <c r="C502" i="5" a="1"/>
  <c r="C502" i="5" s="1"/>
  <c r="DI265" i="5" a="1"/>
  <c r="DI265" i="5" s="1"/>
  <c r="DE265" i="5" a="1"/>
  <c r="DE265" i="5" s="1"/>
  <c r="DA265" i="5" a="1"/>
  <c r="DA265" i="5" s="1"/>
  <c r="CI265" i="5" a="1"/>
  <c r="CI265" i="5" s="1"/>
  <c r="CE265" i="5" a="1"/>
  <c r="CE265" i="5" s="1"/>
  <c r="CA265" i="5" a="1"/>
  <c r="CA265" i="5" s="1"/>
  <c r="AO265" i="5" s="1"/>
  <c r="BK265" i="5" a="1"/>
  <c r="BK265" i="5" s="1"/>
  <c r="BG265" i="5" a="1"/>
  <c r="BG265" i="5" s="1"/>
  <c r="BC265" i="5" a="1"/>
  <c r="BC265" i="5" s="1"/>
  <c r="AY265" i="5" a="1"/>
  <c r="AY265" i="5" s="1"/>
  <c r="AU265" i="5" a="1"/>
  <c r="AU265" i="5" s="1"/>
  <c r="DL265" i="5" a="1"/>
  <c r="DL265" i="5" s="1"/>
  <c r="DC265" i="5" a="1"/>
  <c r="DC265" i="5" s="1"/>
  <c r="CF265" i="5" a="1"/>
  <c r="CF265" i="5" s="1"/>
  <c r="BF265" i="5" a="1"/>
  <c r="BF265" i="5" s="1"/>
  <c r="AW265" i="5" a="1"/>
  <c r="AW265" i="5" s="1"/>
  <c r="AF265" i="5" a="1"/>
  <c r="AF265" i="5" s="1"/>
  <c r="AA265" i="5" a="1"/>
  <c r="AA265" i="5" s="1"/>
  <c r="R265" i="5" a="1"/>
  <c r="R265" i="5" s="1"/>
  <c r="I265" i="5" a="1"/>
  <c r="I265" i="5" s="1"/>
  <c r="DK265" i="5" a="1"/>
  <c r="DK265" i="5" s="1"/>
  <c r="DF265" i="5" a="1"/>
  <c r="DF265" i="5" s="1"/>
  <c r="W265" i="5" a="1"/>
  <c r="W265" i="5" s="1"/>
  <c r="G265" i="5" a="1"/>
  <c r="G265" i="5" s="1"/>
  <c r="CL265" i="5" a="1"/>
  <c r="CL265" i="5" s="1"/>
  <c r="CG265" i="5" a="1"/>
  <c r="CG265" i="5" s="1"/>
  <c r="CB265" i="5" a="1"/>
  <c r="CB265" i="5" s="1"/>
  <c r="BJ265" i="5" a="1"/>
  <c r="BJ265" i="5" s="1"/>
  <c r="BE265" i="5" a="1"/>
  <c r="BE265" i="5" s="1"/>
  <c r="AZ265" i="5" a="1"/>
  <c r="AZ265" i="5" s="1"/>
  <c r="AL265" i="5" a="1"/>
  <c r="AL265" i="5" s="1"/>
  <c r="AG265" i="5" a="1"/>
  <c r="AG265" i="5" s="1"/>
  <c r="AB265" i="5" a="1"/>
  <c r="AB265" i="5" s="1"/>
  <c r="V265" i="5" a="1"/>
  <c r="V265" i="5" s="1"/>
  <c r="Q265" i="5" a="1"/>
  <c r="Q265" i="5" s="1"/>
  <c r="L265" i="5" a="1"/>
  <c r="L265" i="5" s="1"/>
  <c r="DH265" i="5" a="1"/>
  <c r="DH265" i="5" s="1"/>
  <c r="CD265" i="5" a="1"/>
  <c r="CD265" i="5" s="1"/>
  <c r="BQ265" i="5" a="1"/>
  <c r="BQ265" i="5" s="1"/>
  <c r="BH265" i="5" a="1"/>
  <c r="BH265" i="5" s="1"/>
  <c r="AI265" i="5" a="1"/>
  <c r="AI265" i="5" s="1"/>
  <c r="AD265" i="5" a="1"/>
  <c r="AD265" i="5" s="1"/>
  <c r="Y265" i="5" a="1"/>
  <c r="Y265" i="5" s="1"/>
  <c r="T265" i="5" a="1"/>
  <c r="T265" i="5" s="1"/>
  <c r="D265" i="5" a="1"/>
  <c r="D265" i="5" s="1"/>
  <c r="BI265" i="5" a="1"/>
  <c r="BI265" i="5" s="1"/>
  <c r="BA265" i="5" a="1"/>
  <c r="BA265" i="5" s="1"/>
  <c r="AS265" i="5" a="1"/>
  <c r="AS265" i="5" s="1"/>
  <c r="P265" i="5" a="1"/>
  <c r="P265" i="5" s="1"/>
  <c r="H265" i="5" a="1"/>
  <c r="H265" i="5" s="1"/>
  <c r="DG265" i="5" a="1"/>
  <c r="DG265" i="5" s="1"/>
  <c r="CK265" i="5" a="1"/>
  <c r="CK265" i="5" s="1"/>
  <c r="CC265" i="5" a="1"/>
  <c r="CC265" i="5" s="1"/>
  <c r="AE265" i="5" a="1"/>
  <c r="AE265" i="5" s="1"/>
  <c r="X265" i="5" a="1"/>
  <c r="X265" i="5" s="1"/>
  <c r="O265" i="5" a="1"/>
  <c r="O265" i="5" s="1"/>
  <c r="F265" i="5" a="1"/>
  <c r="F265" i="5" s="1"/>
  <c r="CJ265" i="5" a="1"/>
  <c r="CJ265" i="5" s="1"/>
  <c r="N265" i="5" a="1"/>
  <c r="N265" i="5" s="1"/>
  <c r="BD265" i="5" a="1"/>
  <c r="BD265" i="5" s="1"/>
  <c r="AV265" i="5" a="1"/>
  <c r="AV265" i="5" s="1"/>
  <c r="AJ265" i="5" a="1"/>
  <c r="AJ265" i="5" s="1"/>
  <c r="S265" i="5" a="1"/>
  <c r="S265" i="5" s="1"/>
  <c r="DJ265" i="5" a="1"/>
  <c r="DJ265" i="5" s="1"/>
  <c r="DB265" i="5" a="1"/>
  <c r="DB265" i="5" s="1"/>
  <c r="BL265" i="5" a="1"/>
  <c r="BL265" i="5" s="1"/>
  <c r="AT265" i="5" a="1"/>
  <c r="AT265" i="5" s="1"/>
  <c r="Z265" i="5" a="1"/>
  <c r="Z265" i="5" s="1"/>
  <c r="J265" i="5" a="1"/>
  <c r="J265" i="5" s="1"/>
  <c r="U265" i="5" a="1"/>
  <c r="U265" i="5" s="1"/>
  <c r="DD265" i="5" a="1"/>
  <c r="DD265" i="5" s="1"/>
  <c r="BB265" i="5" a="1"/>
  <c r="BB265" i="5" s="1"/>
  <c r="AH265" i="5" a="1"/>
  <c r="AH265" i="5" s="1"/>
  <c r="K265" i="5" a="1"/>
  <c r="K265" i="5" s="1"/>
  <c r="CH265" i="5" a="1"/>
  <c r="CH265" i="5" s="1"/>
  <c r="AX265" i="5" a="1"/>
  <c r="AX265" i="5" s="1"/>
  <c r="AC265" i="5" a="1"/>
  <c r="AC265" i="5" s="1"/>
  <c r="E265" i="5" a="1"/>
  <c r="E265" i="5" s="1"/>
  <c r="BR265" i="5" a="1"/>
  <c r="BR265" i="5" s="1"/>
  <c r="C265" i="5" a="1"/>
  <c r="C265" i="5" s="1"/>
  <c r="AK265" i="5" a="1"/>
  <c r="AK265" i="5" s="1"/>
  <c r="A266" i="5"/>
  <c r="M265" i="5" a="1"/>
  <c r="M265" i="5" s="1"/>
  <c r="AK87" i="5" a="1"/>
  <c r="AK87" i="5" s="1"/>
  <c r="AG87" i="5" a="1"/>
  <c r="AG87" i="5" s="1"/>
  <c r="AC87" i="5" a="1"/>
  <c r="AC87" i="5" s="1"/>
  <c r="Y87" i="5" a="1"/>
  <c r="Y87" i="5" s="1"/>
  <c r="U87" i="5" a="1"/>
  <c r="U87" i="5" s="1"/>
  <c r="Q87" i="5" a="1"/>
  <c r="Q87" i="5" s="1"/>
  <c r="M87" i="5" a="1"/>
  <c r="M87" i="5" s="1"/>
  <c r="I87" i="5" a="1"/>
  <c r="I87" i="5" s="1"/>
  <c r="E87" i="5" a="1"/>
  <c r="E87" i="5" s="1"/>
  <c r="DE87" i="5" a="1"/>
  <c r="DE87" i="5" s="1"/>
  <c r="CH87" i="5" a="1"/>
  <c r="CH87" i="5" s="1"/>
  <c r="BQ87" i="5" a="1"/>
  <c r="BQ87" i="5" s="1"/>
  <c r="BH87" i="5" a="1"/>
  <c r="BH87" i="5" s="1"/>
  <c r="AY87" i="5" a="1"/>
  <c r="AY87" i="5" s="1"/>
  <c r="AH87" i="5" a="1"/>
  <c r="AH87" i="5" s="1"/>
  <c r="T87" i="5" a="1"/>
  <c r="T87" i="5" s="1"/>
  <c r="K87" i="5" a="1"/>
  <c r="K87" i="5" s="1"/>
  <c r="CJ87" i="5" a="1"/>
  <c r="CJ87" i="5" s="1"/>
  <c r="CE87" i="5" a="1"/>
  <c r="CE87" i="5" s="1"/>
  <c r="BR87" i="5" a="1"/>
  <c r="BR87" i="5" s="1"/>
  <c r="BI87" i="5" a="1"/>
  <c r="BI87" i="5" s="1"/>
  <c r="BC87" i="5" a="1"/>
  <c r="BC87" i="5" s="1"/>
  <c r="AX87" i="5" a="1"/>
  <c r="AX87" i="5" s="1"/>
  <c r="AS87" i="5" a="1"/>
  <c r="AS87" i="5" s="1"/>
  <c r="AJ87" i="5" a="1"/>
  <c r="AJ87" i="5" s="1"/>
  <c r="AE87" i="5" a="1"/>
  <c r="AE87" i="5" s="1"/>
  <c r="Z87" i="5" a="1"/>
  <c r="Z87" i="5" s="1"/>
  <c r="O87" i="5" a="1"/>
  <c r="O87" i="5" s="1"/>
  <c r="J87" i="5" a="1"/>
  <c r="J87" i="5" s="1"/>
  <c r="A88" i="5"/>
  <c r="DB87" i="5" a="1"/>
  <c r="DB87" i="5" s="1"/>
  <c r="CI87" i="5" a="1"/>
  <c r="CI87" i="5" s="1"/>
  <c r="CD87" i="5" a="1"/>
  <c r="CD87" i="5" s="1"/>
  <c r="BL87" i="5" a="1"/>
  <c r="BL87" i="5" s="1"/>
  <c r="BG87" i="5" a="1"/>
  <c r="BG87" i="5" s="1"/>
  <c r="BB87" i="5" a="1"/>
  <c r="BB87" i="5" s="1"/>
  <c r="AW87" i="5" a="1"/>
  <c r="AW87" i="5" s="1"/>
  <c r="AI87" i="5" a="1"/>
  <c r="AI87" i="5" s="1"/>
  <c r="AD87" i="5" a="1"/>
  <c r="AD87" i="5" s="1"/>
  <c r="X87" i="5" a="1"/>
  <c r="X87" i="5" s="1"/>
  <c r="S87" i="5" a="1"/>
  <c r="S87" i="5" s="1"/>
  <c r="N87" i="5" a="1"/>
  <c r="N87" i="5" s="1"/>
  <c r="DL87" i="5" a="1"/>
  <c r="DL87" i="5" s="1"/>
  <c r="DG87" i="5" a="1"/>
  <c r="DG87" i="5" s="1"/>
  <c r="CC87" i="5" a="1"/>
  <c r="CC87" i="5" s="1"/>
  <c r="AV87" i="5" a="1"/>
  <c r="AV87" i="5" s="1"/>
  <c r="H87" i="5" a="1"/>
  <c r="H87" i="5" s="1"/>
  <c r="C87" i="5" a="1"/>
  <c r="C87" i="5" s="1"/>
  <c r="DK87" i="5" a="1"/>
  <c r="DK87" i="5" s="1"/>
  <c r="CL87" i="5" a="1"/>
  <c r="CL87" i="5" s="1"/>
  <c r="CG87" i="5" a="1"/>
  <c r="CG87" i="5" s="1"/>
  <c r="AZ87" i="5" a="1"/>
  <c r="AZ87" i="5" s="1"/>
  <c r="AU87" i="5" a="1"/>
  <c r="AU87" i="5" s="1"/>
  <c r="AL87" i="5" a="1"/>
  <c r="AL87" i="5" s="1"/>
  <c r="L87" i="5" a="1"/>
  <c r="L87" i="5" s="1"/>
  <c r="G87" i="5" a="1"/>
  <c r="G87" i="5" s="1"/>
  <c r="DJ87" i="5" a="1"/>
  <c r="DJ87" i="5" s="1"/>
  <c r="CF87" i="5" a="1"/>
  <c r="CF87" i="5" s="1"/>
  <c r="CA87" i="5" a="1"/>
  <c r="CA87" i="5" s="1"/>
  <c r="AO87" i="5" s="1"/>
  <c r="BJ87" i="5" a="1"/>
  <c r="BJ87" i="5" s="1"/>
  <c r="BE87" i="5" a="1"/>
  <c r="BE87" i="5" s="1"/>
  <c r="AT87" i="5" a="1"/>
  <c r="AT87" i="5" s="1"/>
  <c r="AF87" i="5" a="1"/>
  <c r="AF87" i="5" s="1"/>
  <c r="AA87" i="5" a="1"/>
  <c r="AA87" i="5" s="1"/>
  <c r="V87" i="5" a="1"/>
  <c r="V87" i="5" s="1"/>
  <c r="F87" i="5" a="1"/>
  <c r="F87" i="5" s="1"/>
  <c r="DD87" i="5" a="1"/>
  <c r="DD87" i="5" s="1"/>
  <c r="CB87" i="5" a="1"/>
  <c r="CB87" i="5" s="1"/>
  <c r="DC87" i="5" a="1"/>
  <c r="DC87" i="5" s="1"/>
  <c r="BA87" i="5" a="1"/>
  <c r="BA87" i="5" s="1"/>
  <c r="DA87" i="5" a="1"/>
  <c r="DA87" i="5" s="1"/>
  <c r="W87" i="5" a="1"/>
  <c r="W87" i="5" s="1"/>
  <c r="CK87" i="5" a="1"/>
  <c r="CK87" i="5" s="1"/>
  <c r="BK87" i="5" a="1"/>
  <c r="BK87" i="5" s="1"/>
  <c r="DI87" i="5" a="1"/>
  <c r="DI87" i="5" s="1"/>
  <c r="R87" i="5" a="1"/>
  <c r="R87" i="5" s="1"/>
  <c r="D87" i="5" a="1"/>
  <c r="D87" i="5" s="1"/>
  <c r="DH87" i="5" a="1"/>
  <c r="DH87" i="5" s="1"/>
  <c r="BF87" i="5" a="1"/>
  <c r="BF87" i="5" s="1"/>
  <c r="P87" i="5" a="1"/>
  <c r="P87" i="5" s="1"/>
  <c r="DF87" i="5" a="1"/>
  <c r="DF87" i="5" s="1"/>
  <c r="BD87" i="5" a="1"/>
  <c r="BD87" i="5" s="1"/>
  <c r="AB87" i="5" a="1"/>
  <c r="AB87" i="5" s="1"/>
  <c r="AJ88" i="5" l="1" a="1"/>
  <c r="AJ88" i="5" s="1"/>
  <c r="AF88" i="5" a="1"/>
  <c r="AF88" i="5" s="1"/>
  <c r="AB88" i="5" a="1"/>
  <c r="AB88" i="5" s="1"/>
  <c r="X88" i="5" a="1"/>
  <c r="X88" i="5" s="1"/>
  <c r="T88" i="5" a="1"/>
  <c r="T88" i="5" s="1"/>
  <c r="P88" i="5" a="1"/>
  <c r="P88" i="5" s="1"/>
  <c r="L88" i="5" a="1"/>
  <c r="L88" i="5" s="1"/>
  <c r="H88" i="5" a="1"/>
  <c r="H88" i="5" s="1"/>
  <c r="D88" i="5" a="1"/>
  <c r="D88" i="5" s="1"/>
  <c r="DK88" i="5" a="1"/>
  <c r="DK88" i="5" s="1"/>
  <c r="DB88" i="5" a="1"/>
  <c r="DB88" i="5" s="1"/>
  <c r="CI88" i="5" a="1"/>
  <c r="CI88" i="5" s="1"/>
  <c r="BR88" i="5" a="1"/>
  <c r="BR88" i="5" s="1"/>
  <c r="BE88" i="5" a="1"/>
  <c r="BE88" i="5" s="1"/>
  <c r="AV88" i="5" a="1"/>
  <c r="AV88" i="5" s="1"/>
  <c r="AE88" i="5" a="1"/>
  <c r="AE88" i="5" s="1"/>
  <c r="V88" i="5" a="1"/>
  <c r="V88" i="5" s="1"/>
  <c r="M88" i="5" a="1"/>
  <c r="M88" i="5" s="1"/>
  <c r="DF88" i="5" a="1"/>
  <c r="DF88" i="5" s="1"/>
  <c r="BK88" i="5" a="1"/>
  <c r="BK88" i="5" s="1"/>
  <c r="BF88" i="5" a="1"/>
  <c r="BF88" i="5" s="1"/>
  <c r="BA88" i="5" a="1"/>
  <c r="BA88" i="5" s="1"/>
  <c r="AU88" i="5" a="1"/>
  <c r="AU88" i="5" s="1"/>
  <c r="S88" i="5" a="1"/>
  <c r="S88" i="5" s="1"/>
  <c r="N88" i="5" a="1"/>
  <c r="N88" i="5" s="1"/>
  <c r="I88" i="5" a="1"/>
  <c r="I88" i="5" s="1"/>
  <c r="C88" i="5" a="1"/>
  <c r="C88" i="5" s="1"/>
  <c r="DJ88" i="5" a="1"/>
  <c r="DJ88" i="5" s="1"/>
  <c r="CA88" i="5" a="1"/>
  <c r="CA88" i="5" s="1"/>
  <c r="AO88" i="5" s="1"/>
  <c r="BJ88" i="5" a="1"/>
  <c r="BJ88" i="5" s="1"/>
  <c r="AY88" i="5" a="1"/>
  <c r="AY88" i="5" s="1"/>
  <c r="AT88" i="5" a="1"/>
  <c r="AT88" i="5" s="1"/>
  <c r="W88" i="5" a="1"/>
  <c r="W88" i="5" s="1"/>
  <c r="R88" i="5" a="1"/>
  <c r="R88" i="5" s="1"/>
  <c r="G88" i="5" a="1"/>
  <c r="G88" i="5" s="1"/>
  <c r="DI88" i="5" a="1"/>
  <c r="DI88" i="5" s="1"/>
  <c r="DD88" i="5" a="1"/>
  <c r="DD88" i="5" s="1"/>
  <c r="CK88" i="5" a="1"/>
  <c r="CK88" i="5" s="1"/>
  <c r="CF88" i="5" a="1"/>
  <c r="CF88" i="5" s="1"/>
  <c r="BI88" i="5" a="1"/>
  <c r="BI88" i="5" s="1"/>
  <c r="BD88" i="5" a="1"/>
  <c r="BD88" i="5" s="1"/>
  <c r="AL88" i="5" a="1"/>
  <c r="AL88" i="5" s="1"/>
  <c r="AG88" i="5" a="1"/>
  <c r="AG88" i="5" s="1"/>
  <c r="Q88" i="5" a="1"/>
  <c r="Q88" i="5" s="1"/>
  <c r="DH88" i="5" a="1"/>
  <c r="DH88" i="5" s="1"/>
  <c r="DC88" i="5" a="1"/>
  <c r="DC88" i="5" s="1"/>
  <c r="CJ88" i="5" a="1"/>
  <c r="CJ88" i="5" s="1"/>
  <c r="CD88" i="5" a="1"/>
  <c r="CD88" i="5" s="1"/>
  <c r="BQ88" i="5" a="1"/>
  <c r="BQ88" i="5" s="1"/>
  <c r="BH88" i="5" a="1"/>
  <c r="BH88" i="5" s="1"/>
  <c r="AK88" i="5" a="1"/>
  <c r="AK88" i="5" s="1"/>
  <c r="Z88" i="5" a="1"/>
  <c r="Z88" i="5" s="1"/>
  <c r="U88" i="5" a="1"/>
  <c r="U88" i="5" s="1"/>
  <c r="A89" i="5"/>
  <c r="BG88" i="5" a="1"/>
  <c r="BG88" i="5" s="1"/>
  <c r="BB88" i="5" a="1"/>
  <c r="BB88" i="5" s="1"/>
  <c r="AW88" i="5" a="1"/>
  <c r="AW88" i="5" s="1"/>
  <c r="O88" i="5" a="1"/>
  <c r="O88" i="5" s="1"/>
  <c r="J88" i="5" a="1"/>
  <c r="J88" i="5" s="1"/>
  <c r="E88" i="5" a="1"/>
  <c r="E88" i="5" s="1"/>
  <c r="CL88" i="5" a="1"/>
  <c r="CL88" i="5" s="1"/>
  <c r="BL88" i="5" a="1"/>
  <c r="BL88" i="5" s="1"/>
  <c r="AX88" i="5" a="1"/>
  <c r="AX88" i="5" s="1"/>
  <c r="AI88" i="5" a="1"/>
  <c r="AI88" i="5" s="1"/>
  <c r="DL88" i="5" a="1"/>
  <c r="DL88" i="5" s="1"/>
  <c r="AH88" i="5" a="1"/>
  <c r="AH88" i="5" s="1"/>
  <c r="F88" i="5" a="1"/>
  <c r="F88" i="5" s="1"/>
  <c r="CH88" i="5" a="1"/>
  <c r="CH88" i="5" s="1"/>
  <c r="CG88" i="5" a="1"/>
  <c r="CG88" i="5" s="1"/>
  <c r="AS88" i="5" a="1"/>
  <c r="AS88" i="5" s="1"/>
  <c r="AD88" i="5" a="1"/>
  <c r="AD88" i="5" s="1"/>
  <c r="DG88" i="5" a="1"/>
  <c r="DG88" i="5" s="1"/>
  <c r="CE88" i="5" a="1"/>
  <c r="CE88" i="5" s="1"/>
  <c r="AC88" i="5" a="1"/>
  <c r="AC88" i="5" s="1"/>
  <c r="DE88" i="5" a="1"/>
  <c r="DE88" i="5" s="1"/>
  <c r="CC88" i="5" a="1"/>
  <c r="CC88" i="5" s="1"/>
  <c r="BC88" i="5" a="1"/>
  <c r="BC88" i="5" s="1"/>
  <c r="AA88" i="5" a="1"/>
  <c r="AA88" i="5" s="1"/>
  <c r="CB88" i="5" a="1"/>
  <c r="CB88" i="5" s="1"/>
  <c r="Y88" i="5" a="1"/>
  <c r="Y88" i="5" s="1"/>
  <c r="K88" i="5" a="1"/>
  <c r="K88" i="5" s="1"/>
  <c r="DA88" i="5" a="1"/>
  <c r="DA88" i="5" s="1"/>
  <c r="AZ88" i="5" a="1"/>
  <c r="AZ88" i="5" s="1"/>
  <c r="DL266" i="5" a="1"/>
  <c r="DL266" i="5" s="1"/>
  <c r="DH266" i="5" a="1"/>
  <c r="DH266" i="5" s="1"/>
  <c r="DD266" i="5" a="1"/>
  <c r="DD266" i="5" s="1"/>
  <c r="CL266" i="5" a="1"/>
  <c r="CL266" i="5" s="1"/>
  <c r="CH266" i="5" a="1"/>
  <c r="CH266" i="5" s="1"/>
  <c r="CD266" i="5" a="1"/>
  <c r="CD266" i="5" s="1"/>
  <c r="BR266" i="5" a="1"/>
  <c r="BR266" i="5" s="1"/>
  <c r="BJ266" i="5" a="1"/>
  <c r="BJ266" i="5" s="1"/>
  <c r="BF266" i="5" a="1"/>
  <c r="BF266" i="5" s="1"/>
  <c r="BB266" i="5" a="1"/>
  <c r="BB266" i="5" s="1"/>
  <c r="AX266" i="5" a="1"/>
  <c r="AX266" i="5" s="1"/>
  <c r="AT266" i="5" a="1"/>
  <c r="AT266" i="5" s="1"/>
  <c r="DE266" i="5" a="1"/>
  <c r="DE266" i="5" s="1"/>
  <c r="CC266" i="5" a="1"/>
  <c r="CC266" i="5" s="1"/>
  <c r="BH266" i="5" a="1"/>
  <c r="BH266" i="5" s="1"/>
  <c r="AY266" i="5" a="1"/>
  <c r="AY266" i="5" s="1"/>
  <c r="AL266" i="5" a="1"/>
  <c r="AL266" i="5" s="1"/>
  <c r="AC266" i="5" a="1"/>
  <c r="AC266" i="5" s="1"/>
  <c r="T266" i="5" a="1"/>
  <c r="T266" i="5" s="1"/>
  <c r="K266" i="5" a="1"/>
  <c r="K266" i="5" s="1"/>
  <c r="F266" i="5" a="1"/>
  <c r="F266" i="5" s="1"/>
  <c r="DJ266" i="5" a="1"/>
  <c r="DJ266" i="5" s="1"/>
  <c r="CK266" i="5" a="1"/>
  <c r="CK266" i="5" s="1"/>
  <c r="CF266" i="5" a="1"/>
  <c r="CF266" i="5" s="1"/>
  <c r="CA266" i="5" a="1"/>
  <c r="CA266" i="5" s="1"/>
  <c r="AO266" i="5" s="1"/>
  <c r="AK266" i="5" a="1"/>
  <c r="AK266" i="5" s="1"/>
  <c r="AF266" i="5" a="1"/>
  <c r="AF266" i="5" s="1"/>
  <c r="AA266" i="5" a="1"/>
  <c r="AA266" i="5" s="1"/>
  <c r="DI266" i="5" a="1"/>
  <c r="DI266" i="5" s="1"/>
  <c r="BI266" i="5" a="1"/>
  <c r="BI266" i="5" s="1"/>
  <c r="BD266" i="5" a="1"/>
  <c r="BD266" i="5" s="1"/>
  <c r="AS266" i="5" a="1"/>
  <c r="AS266" i="5" s="1"/>
  <c r="Z266" i="5" a="1"/>
  <c r="Z266" i="5" s="1"/>
  <c r="U266" i="5" a="1"/>
  <c r="U266" i="5" s="1"/>
  <c r="P266" i="5" a="1"/>
  <c r="P266" i="5" s="1"/>
  <c r="J266" i="5" a="1"/>
  <c r="J266" i="5" s="1"/>
  <c r="E266" i="5" a="1"/>
  <c r="E266" i="5" s="1"/>
  <c r="BA266" i="5" a="1"/>
  <c r="BA266" i="5" s="1"/>
  <c r="AV266" i="5" a="1"/>
  <c r="AV266" i="5" s="1"/>
  <c r="AH266" i="5" a="1"/>
  <c r="AH266" i="5" s="1"/>
  <c r="R266" i="5" a="1"/>
  <c r="R266" i="5" s="1"/>
  <c r="M266" i="5" a="1"/>
  <c r="M266" i="5" s="1"/>
  <c r="H266" i="5" a="1"/>
  <c r="H266" i="5" s="1"/>
  <c r="C266" i="5" a="1"/>
  <c r="C266" i="5" s="1"/>
  <c r="DG266" i="5" a="1"/>
  <c r="DG266" i="5" s="1"/>
  <c r="CJ266" i="5" a="1"/>
  <c r="CJ266" i="5" s="1"/>
  <c r="CB266" i="5" a="1"/>
  <c r="CB266" i="5" s="1"/>
  <c r="AZ266" i="5" a="1"/>
  <c r="AZ266" i="5" s="1"/>
  <c r="AE266" i="5" a="1"/>
  <c r="AE266" i="5" s="1"/>
  <c r="W266" i="5" a="1"/>
  <c r="W266" i="5" s="1"/>
  <c r="N266" i="5" a="1"/>
  <c r="N266" i="5" s="1"/>
  <c r="G266" i="5" a="1"/>
  <c r="G266" i="5" s="1"/>
  <c r="DF266" i="5" a="1"/>
  <c r="DF266" i="5" s="1"/>
  <c r="BG266" i="5" a="1"/>
  <c r="BG266" i="5" s="1"/>
  <c r="AD266" i="5" a="1"/>
  <c r="AD266" i="5" s="1"/>
  <c r="V266" i="5" a="1"/>
  <c r="V266" i="5" s="1"/>
  <c r="CI266" i="5" a="1"/>
  <c r="CI266" i="5" s="1"/>
  <c r="AW266" i="5" a="1"/>
  <c r="AW266" i="5" s="1"/>
  <c r="D266" i="5" a="1"/>
  <c r="D266" i="5" s="1"/>
  <c r="DB266" i="5" a="1"/>
  <c r="DB266" i="5" s="1"/>
  <c r="CE266" i="5" a="1"/>
  <c r="CE266" i="5" s="1"/>
  <c r="BK266" i="5" a="1"/>
  <c r="BK266" i="5" s="1"/>
  <c r="AU266" i="5" a="1"/>
  <c r="AU266" i="5" s="1"/>
  <c r="AI266" i="5" a="1"/>
  <c r="AI266" i="5" s="1"/>
  <c r="I266" i="5" a="1"/>
  <c r="I266" i="5" s="1"/>
  <c r="DA266" i="5" a="1"/>
  <c r="DA266" i="5" s="1"/>
  <c r="AG266" i="5" a="1"/>
  <c r="AG266" i="5" s="1"/>
  <c r="Y266" i="5" a="1"/>
  <c r="Y266" i="5" s="1"/>
  <c r="Q266" i="5" a="1"/>
  <c r="Q266" i="5" s="1"/>
  <c r="BL266" i="5" a="1"/>
  <c r="BL266" i="5" s="1"/>
  <c r="DC266" i="5" a="1"/>
  <c r="DC266" i="5" s="1"/>
  <c r="S266" i="5" a="1"/>
  <c r="S266" i="5" s="1"/>
  <c r="BE266" i="5" a="1"/>
  <c r="BE266" i="5" s="1"/>
  <c r="AJ266" i="5" a="1"/>
  <c r="AJ266" i="5" s="1"/>
  <c r="O266" i="5" a="1"/>
  <c r="O266" i="5" s="1"/>
  <c r="CG266" i="5" a="1"/>
  <c r="CG266" i="5" s="1"/>
  <c r="AB266" i="5" a="1"/>
  <c r="AB266" i="5" s="1"/>
  <c r="A267" i="5"/>
  <c r="DK266" i="5" a="1"/>
  <c r="DK266" i="5" s="1"/>
  <c r="X266" i="5" a="1"/>
  <c r="X266" i="5" s="1"/>
  <c r="L266" i="5" a="1"/>
  <c r="L266" i="5" s="1"/>
  <c r="BQ266" i="5" a="1"/>
  <c r="BQ266" i="5" s="1"/>
  <c r="BC266" i="5" a="1"/>
  <c r="BC266" i="5" s="1"/>
  <c r="DK503" i="5" a="1"/>
  <c r="DK503" i="5" s="1"/>
  <c r="DG503" i="5" a="1"/>
  <c r="DG503" i="5" s="1"/>
  <c r="DC503" i="5" a="1"/>
  <c r="DC503" i="5" s="1"/>
  <c r="CK503" i="5" a="1"/>
  <c r="CK503" i="5" s="1"/>
  <c r="CG503" i="5" a="1"/>
  <c r="CG503" i="5" s="1"/>
  <c r="CC503" i="5" a="1"/>
  <c r="CC503" i="5" s="1"/>
  <c r="BQ503" i="5" a="1"/>
  <c r="BQ503" i="5" s="1"/>
  <c r="BI503" i="5" a="1"/>
  <c r="BI503" i="5" s="1"/>
  <c r="BE503" i="5" a="1"/>
  <c r="BE503" i="5" s="1"/>
  <c r="BA503" i="5" a="1"/>
  <c r="BA503" i="5" s="1"/>
  <c r="AW503" i="5" a="1"/>
  <c r="AW503" i="5" s="1"/>
  <c r="AS503" i="5" a="1"/>
  <c r="AS503" i="5" s="1"/>
  <c r="DJ503" i="5" a="1"/>
  <c r="DJ503" i="5" s="1"/>
  <c r="DF503" i="5" a="1"/>
  <c r="DF503" i="5" s="1"/>
  <c r="DB503" i="5" a="1"/>
  <c r="DB503" i="5" s="1"/>
  <c r="CJ503" i="5" a="1"/>
  <c r="CJ503" i="5" s="1"/>
  <c r="CF503" i="5" a="1"/>
  <c r="CF503" i="5" s="1"/>
  <c r="CB503" i="5" a="1"/>
  <c r="CB503" i="5" s="1"/>
  <c r="BL503" i="5" a="1"/>
  <c r="BL503" i="5" s="1"/>
  <c r="BH503" i="5" a="1"/>
  <c r="BH503" i="5" s="1"/>
  <c r="BD503" i="5" a="1"/>
  <c r="BD503" i="5" s="1"/>
  <c r="AZ503" i="5" a="1"/>
  <c r="AZ503" i="5" s="1"/>
  <c r="AV503" i="5" a="1"/>
  <c r="AV503" i="5" s="1"/>
  <c r="A504" i="5"/>
  <c r="AH503" i="5" a="1"/>
  <c r="AH503" i="5" s="1"/>
  <c r="AB503" i="5" a="1"/>
  <c r="AB503" i="5" s="1"/>
  <c r="W503" i="5" a="1"/>
  <c r="W503" i="5" s="1"/>
  <c r="R503" i="5" a="1"/>
  <c r="R503" i="5" s="1"/>
  <c r="L503" i="5" a="1"/>
  <c r="L503" i="5" s="1"/>
  <c r="G503" i="5" a="1"/>
  <c r="G503" i="5" s="1"/>
  <c r="DL503" i="5" a="1"/>
  <c r="DL503" i="5" s="1"/>
  <c r="DA503" i="5" a="1"/>
  <c r="DA503" i="5" s="1"/>
  <c r="CH503" i="5" a="1"/>
  <c r="CH503" i="5" s="1"/>
  <c r="BK503" i="5" a="1"/>
  <c r="BK503" i="5" s="1"/>
  <c r="BF503" i="5" a="1"/>
  <c r="BF503" i="5" s="1"/>
  <c r="AU503" i="5" a="1"/>
  <c r="AU503" i="5" s="1"/>
  <c r="AG503" i="5" a="1"/>
  <c r="AG503" i="5" s="1"/>
  <c r="Q503" i="5" a="1"/>
  <c r="Q503" i="5" s="1"/>
  <c r="AL503" i="5" a="1"/>
  <c r="AL503" i="5" s="1"/>
  <c r="AF503" i="5" a="1"/>
  <c r="AF503" i="5" s="1"/>
  <c r="AA503" i="5" a="1"/>
  <c r="AA503" i="5" s="1"/>
  <c r="V503" i="5" a="1"/>
  <c r="V503" i="5" s="1"/>
  <c r="P503" i="5" a="1"/>
  <c r="P503" i="5" s="1"/>
  <c r="K503" i="5" a="1"/>
  <c r="K503" i="5" s="1"/>
  <c r="F503" i="5" a="1"/>
  <c r="F503" i="5" s="1"/>
  <c r="DE503" i="5" a="1"/>
  <c r="DE503" i="5" s="1"/>
  <c r="CL503" i="5" a="1"/>
  <c r="CL503" i="5" s="1"/>
  <c r="CA503" i="5" a="1"/>
  <c r="CA503" i="5" s="1"/>
  <c r="AO503" i="5" s="1"/>
  <c r="BJ503" i="5" a="1"/>
  <c r="BJ503" i="5" s="1"/>
  <c r="AY503" i="5" a="1"/>
  <c r="AY503" i="5" s="1"/>
  <c r="AT503" i="5" a="1"/>
  <c r="AT503" i="5" s="1"/>
  <c r="AK503" i="5" a="1"/>
  <c r="AK503" i="5" s="1"/>
  <c r="U503" i="5" a="1"/>
  <c r="U503" i="5" s="1"/>
  <c r="E503" i="5" a="1"/>
  <c r="E503" i="5" s="1"/>
  <c r="DI503" i="5" a="1"/>
  <c r="DI503" i="5" s="1"/>
  <c r="DD503" i="5" a="1"/>
  <c r="DD503" i="5" s="1"/>
  <c r="CE503" i="5" a="1"/>
  <c r="CE503" i="5" s="1"/>
  <c r="BR503" i="5" a="1"/>
  <c r="BR503" i="5" s="1"/>
  <c r="BC503" i="5" a="1"/>
  <c r="BC503" i="5" s="1"/>
  <c r="AX503" i="5" a="1"/>
  <c r="AX503" i="5" s="1"/>
  <c r="Y503" i="5" a="1"/>
  <c r="Y503" i="5" s="1"/>
  <c r="I503" i="5" a="1"/>
  <c r="I503" i="5" s="1"/>
  <c r="DH503" i="5" a="1"/>
  <c r="DH503" i="5" s="1"/>
  <c r="AC503" i="5" a="1"/>
  <c r="AC503" i="5" s="1"/>
  <c r="N503" i="5" a="1"/>
  <c r="N503" i="5" s="1"/>
  <c r="CD503" i="5" a="1"/>
  <c r="CD503" i="5" s="1"/>
  <c r="Z503" i="5" a="1"/>
  <c r="Z503" i="5" s="1"/>
  <c r="M503" i="5" a="1"/>
  <c r="M503" i="5" s="1"/>
  <c r="BB503" i="5" a="1"/>
  <c r="BB503" i="5" s="1"/>
  <c r="X503" i="5" a="1"/>
  <c r="X503" i="5" s="1"/>
  <c r="J503" i="5" a="1"/>
  <c r="J503" i="5" s="1"/>
  <c r="AJ503" i="5" a="1"/>
  <c r="AJ503" i="5" s="1"/>
  <c r="H503" i="5" a="1"/>
  <c r="H503" i="5" s="1"/>
  <c r="AI503" i="5" a="1"/>
  <c r="AI503" i="5" s="1"/>
  <c r="T503" i="5" a="1"/>
  <c r="T503" i="5" s="1"/>
  <c r="S503" i="5" a="1"/>
  <c r="S503" i="5" s="1"/>
  <c r="D503" i="5" a="1"/>
  <c r="D503" i="5" s="1"/>
  <c r="CI503" i="5" a="1"/>
  <c r="CI503" i="5" s="1"/>
  <c r="AE503" i="5" a="1"/>
  <c r="AE503" i="5" s="1"/>
  <c r="C503" i="5" a="1"/>
  <c r="C503" i="5" s="1"/>
  <c r="BG503" i="5" a="1"/>
  <c r="BG503" i="5" s="1"/>
  <c r="AD503" i="5" a="1"/>
  <c r="AD503" i="5" s="1"/>
  <c r="O503" i="5" a="1"/>
  <c r="O503" i="5" s="1"/>
  <c r="DJ504" i="5" l="1" a="1"/>
  <c r="DJ504" i="5" s="1"/>
  <c r="DF504" i="5" a="1"/>
  <c r="DF504" i="5" s="1"/>
  <c r="DB504" i="5" a="1"/>
  <c r="DB504" i="5" s="1"/>
  <c r="CJ504" i="5" a="1"/>
  <c r="CJ504" i="5" s="1"/>
  <c r="CF504" i="5" a="1"/>
  <c r="CF504" i="5" s="1"/>
  <c r="CB504" i="5" a="1"/>
  <c r="CB504" i="5" s="1"/>
  <c r="BL504" i="5" a="1"/>
  <c r="BL504" i="5" s="1"/>
  <c r="BH504" i="5" a="1"/>
  <c r="BH504" i="5" s="1"/>
  <c r="BD504" i="5" a="1"/>
  <c r="BD504" i="5" s="1"/>
  <c r="AZ504" i="5" a="1"/>
  <c r="AZ504" i="5" s="1"/>
  <c r="AV504" i="5" a="1"/>
  <c r="AV504" i="5" s="1"/>
  <c r="DI504" i="5" a="1"/>
  <c r="DI504" i="5" s="1"/>
  <c r="DE504" i="5" a="1"/>
  <c r="DE504" i="5" s="1"/>
  <c r="DA504" i="5" a="1"/>
  <c r="DA504" i="5" s="1"/>
  <c r="CI504" i="5" a="1"/>
  <c r="CI504" i="5" s="1"/>
  <c r="CE504" i="5" a="1"/>
  <c r="CE504" i="5" s="1"/>
  <c r="CA504" i="5" a="1"/>
  <c r="CA504" i="5" s="1"/>
  <c r="AO504" i="5" s="1"/>
  <c r="BK504" i="5" a="1"/>
  <c r="BK504" i="5" s="1"/>
  <c r="BG504" i="5" a="1"/>
  <c r="BG504" i="5" s="1"/>
  <c r="BC504" i="5" a="1"/>
  <c r="BC504" i="5" s="1"/>
  <c r="AY504" i="5" a="1"/>
  <c r="AY504" i="5" s="1"/>
  <c r="AU504" i="5" a="1"/>
  <c r="AU504" i="5" s="1"/>
  <c r="A505" i="5"/>
  <c r="AH504" i="5" a="1"/>
  <c r="AH504" i="5" s="1"/>
  <c r="AC504" i="5" a="1"/>
  <c r="AC504" i="5" s="1"/>
  <c r="W504" i="5" a="1"/>
  <c r="W504" i="5" s="1"/>
  <c r="R504" i="5" a="1"/>
  <c r="R504" i="5" s="1"/>
  <c r="M504" i="5" a="1"/>
  <c r="M504" i="5" s="1"/>
  <c r="G504" i="5" a="1"/>
  <c r="G504" i="5" s="1"/>
  <c r="DL504" i="5" a="1"/>
  <c r="DL504" i="5" s="1"/>
  <c r="DG504" i="5" a="1"/>
  <c r="DG504" i="5" s="1"/>
  <c r="CH504" i="5" a="1"/>
  <c r="CH504" i="5" s="1"/>
  <c r="CC504" i="5" a="1"/>
  <c r="CC504" i="5" s="1"/>
  <c r="BF504" i="5" a="1"/>
  <c r="BF504" i="5" s="1"/>
  <c r="BA504" i="5" a="1"/>
  <c r="BA504" i="5" s="1"/>
  <c r="AB504" i="5" a="1"/>
  <c r="AB504" i="5" s="1"/>
  <c r="L504" i="5" a="1"/>
  <c r="L504" i="5" s="1"/>
  <c r="AL504" i="5" a="1"/>
  <c r="AL504" i="5" s="1"/>
  <c r="AG504" i="5" a="1"/>
  <c r="AG504" i="5" s="1"/>
  <c r="AA504" i="5" a="1"/>
  <c r="AA504" i="5" s="1"/>
  <c r="V504" i="5" a="1"/>
  <c r="V504" i="5" s="1"/>
  <c r="Q504" i="5" a="1"/>
  <c r="Q504" i="5" s="1"/>
  <c r="K504" i="5" a="1"/>
  <c r="K504" i="5" s="1"/>
  <c r="F504" i="5" a="1"/>
  <c r="F504" i="5" s="1"/>
  <c r="DK504" i="5" a="1"/>
  <c r="DK504" i="5" s="1"/>
  <c r="CL504" i="5" a="1"/>
  <c r="CL504" i="5" s="1"/>
  <c r="CG504" i="5" a="1"/>
  <c r="CG504" i="5" s="1"/>
  <c r="BJ504" i="5" a="1"/>
  <c r="BJ504" i="5" s="1"/>
  <c r="BE504" i="5" a="1"/>
  <c r="BE504" i="5" s="1"/>
  <c r="AT504" i="5" a="1"/>
  <c r="AT504" i="5" s="1"/>
  <c r="AF504" i="5" a="1"/>
  <c r="AF504" i="5" s="1"/>
  <c r="P504" i="5" a="1"/>
  <c r="P504" i="5" s="1"/>
  <c r="DD504" i="5" a="1"/>
  <c r="DD504" i="5" s="1"/>
  <c r="CK504" i="5" a="1"/>
  <c r="CK504" i="5" s="1"/>
  <c r="BR504" i="5" a="1"/>
  <c r="BR504" i="5" s="1"/>
  <c r="BI504" i="5" a="1"/>
  <c r="BI504" i="5" s="1"/>
  <c r="AX504" i="5" a="1"/>
  <c r="AX504" i="5" s="1"/>
  <c r="AS504" i="5" a="1"/>
  <c r="AS504" i="5" s="1"/>
  <c r="AJ504" i="5" a="1"/>
  <c r="AJ504" i="5" s="1"/>
  <c r="T504" i="5" a="1"/>
  <c r="T504" i="5" s="1"/>
  <c r="D504" i="5" a="1"/>
  <c r="D504" i="5" s="1"/>
  <c r="BB504" i="5" a="1"/>
  <c r="BB504" i="5" s="1"/>
  <c r="Y504" i="5" a="1"/>
  <c r="Y504" i="5" s="1"/>
  <c r="J504" i="5" a="1"/>
  <c r="J504" i="5" s="1"/>
  <c r="DC504" i="5" a="1"/>
  <c r="DC504" i="5" s="1"/>
  <c r="AK504" i="5" a="1"/>
  <c r="AK504" i="5" s="1"/>
  <c r="X504" i="5" a="1"/>
  <c r="X504" i="5" s="1"/>
  <c r="I504" i="5" a="1"/>
  <c r="I504" i="5" s="1"/>
  <c r="BQ504" i="5" a="1"/>
  <c r="BQ504" i="5" s="1"/>
  <c r="AI504" i="5" a="1"/>
  <c r="AI504" i="5" s="1"/>
  <c r="U504" i="5" a="1"/>
  <c r="U504" i="5" s="1"/>
  <c r="H504" i="5" a="1"/>
  <c r="H504" i="5" s="1"/>
  <c r="AW504" i="5" a="1"/>
  <c r="AW504" i="5" s="1"/>
  <c r="S504" i="5" a="1"/>
  <c r="S504" i="5" s="1"/>
  <c r="E504" i="5" a="1"/>
  <c r="E504" i="5" s="1"/>
  <c r="AE504" i="5" a="1"/>
  <c r="AE504" i="5" s="1"/>
  <c r="C504" i="5" a="1"/>
  <c r="C504" i="5" s="1"/>
  <c r="AD504" i="5" a="1"/>
  <c r="AD504" i="5" s="1"/>
  <c r="O504" i="5" a="1"/>
  <c r="O504" i="5" s="1"/>
  <c r="DH504" i="5" a="1"/>
  <c r="DH504" i="5" s="1"/>
  <c r="N504" i="5" a="1"/>
  <c r="N504" i="5" s="1"/>
  <c r="CD504" i="5" a="1"/>
  <c r="CD504" i="5" s="1"/>
  <c r="Z504" i="5" a="1"/>
  <c r="Z504" i="5" s="1"/>
  <c r="DK267" i="5" a="1"/>
  <c r="DK267" i="5" s="1"/>
  <c r="DG267" i="5" a="1"/>
  <c r="DG267" i="5" s="1"/>
  <c r="DC267" i="5" a="1"/>
  <c r="DC267" i="5" s="1"/>
  <c r="CK267" i="5" a="1"/>
  <c r="CK267" i="5" s="1"/>
  <c r="CG267" i="5" a="1"/>
  <c r="CG267" i="5" s="1"/>
  <c r="CC267" i="5" a="1"/>
  <c r="CC267" i="5" s="1"/>
  <c r="BQ267" i="5" a="1"/>
  <c r="BQ267" i="5" s="1"/>
  <c r="BI267" i="5" a="1"/>
  <c r="BI267" i="5" s="1"/>
  <c r="BE267" i="5" a="1"/>
  <c r="BE267" i="5" s="1"/>
  <c r="BA267" i="5" a="1"/>
  <c r="BA267" i="5" s="1"/>
  <c r="AW267" i="5" a="1"/>
  <c r="AW267" i="5" s="1"/>
  <c r="AS267" i="5" a="1"/>
  <c r="AS267" i="5" s="1"/>
  <c r="DB267" i="5" a="1"/>
  <c r="DB267" i="5" s="1"/>
  <c r="CE267" i="5" a="1"/>
  <c r="CE267" i="5" s="1"/>
  <c r="BJ267" i="5" a="1"/>
  <c r="BJ267" i="5" s="1"/>
  <c r="AV267" i="5" a="1"/>
  <c r="AV267" i="5" s="1"/>
  <c r="AE267" i="5" a="1"/>
  <c r="AE267" i="5" s="1"/>
  <c r="V267" i="5" a="1"/>
  <c r="V267" i="5" s="1"/>
  <c r="Q267" i="5" a="1"/>
  <c r="Q267" i="5" s="1"/>
  <c r="H267" i="5" a="1"/>
  <c r="H267" i="5" s="1"/>
  <c r="DH267" i="5" a="1"/>
  <c r="DH267" i="5" s="1"/>
  <c r="CI267" i="5" a="1"/>
  <c r="CI267" i="5" s="1"/>
  <c r="CD267" i="5" a="1"/>
  <c r="CD267" i="5" s="1"/>
  <c r="AJ267" i="5" a="1"/>
  <c r="AJ267" i="5" s="1"/>
  <c r="Y267" i="5" a="1"/>
  <c r="Y267" i="5" s="1"/>
  <c r="T267" i="5" a="1"/>
  <c r="T267" i="5" s="1"/>
  <c r="O267" i="5" a="1"/>
  <c r="O267" i="5" s="1"/>
  <c r="J267" i="5" a="1"/>
  <c r="J267" i="5" s="1"/>
  <c r="A268" i="5"/>
  <c r="BL267" i="5" a="1"/>
  <c r="BL267" i="5" s="1"/>
  <c r="BG267" i="5" a="1"/>
  <c r="BG267" i="5" s="1"/>
  <c r="BB267" i="5" a="1"/>
  <c r="BB267" i="5" s="1"/>
  <c r="AI267" i="5" a="1"/>
  <c r="AI267" i="5" s="1"/>
  <c r="AD267" i="5" a="1"/>
  <c r="AD267" i="5" s="1"/>
  <c r="I267" i="5" a="1"/>
  <c r="I267" i="5" s="1"/>
  <c r="D267" i="5" a="1"/>
  <c r="D267" i="5" s="1"/>
  <c r="CF267" i="5" a="1"/>
  <c r="CF267" i="5" s="1"/>
  <c r="CA267" i="5" a="1"/>
  <c r="CA267" i="5" s="1"/>
  <c r="AO267" i="5" s="1"/>
  <c r="BD267" i="5" a="1"/>
  <c r="BD267" i="5" s="1"/>
  <c r="AY267" i="5" a="1"/>
  <c r="AY267" i="5" s="1"/>
  <c r="AT267" i="5" a="1"/>
  <c r="AT267" i="5" s="1"/>
  <c r="AL267" i="5" a="1"/>
  <c r="AL267" i="5" s="1"/>
  <c r="DL267" i="5" a="1"/>
  <c r="DL267" i="5" s="1"/>
  <c r="DD267" i="5" a="1"/>
  <c r="DD267" i="5" s="1"/>
  <c r="AC267" i="5" a="1"/>
  <c r="AC267" i="5" s="1"/>
  <c r="U267" i="5" a="1"/>
  <c r="U267" i="5" s="1"/>
  <c r="M267" i="5" a="1"/>
  <c r="M267" i="5" s="1"/>
  <c r="E267" i="5" a="1"/>
  <c r="E267" i="5" s="1"/>
  <c r="AU267" i="5" a="1"/>
  <c r="AU267" i="5" s="1"/>
  <c r="AK267" i="5" a="1"/>
  <c r="AK267" i="5" s="1"/>
  <c r="L267" i="5" a="1"/>
  <c r="L267" i="5" s="1"/>
  <c r="C267" i="5" a="1"/>
  <c r="C267" i="5" s="1"/>
  <c r="DJ267" i="5" a="1"/>
  <c r="DJ267" i="5" s="1"/>
  <c r="DA267" i="5" a="1"/>
  <c r="DA267" i="5" s="1"/>
  <c r="BK267" i="5" a="1"/>
  <c r="BK267" i="5" s="1"/>
  <c r="BC267" i="5" a="1"/>
  <c r="BC267" i="5" s="1"/>
  <c r="AB267" i="5" a="1"/>
  <c r="AB267" i="5" s="1"/>
  <c r="S267" i="5" a="1"/>
  <c r="S267" i="5" s="1"/>
  <c r="K267" i="5" a="1"/>
  <c r="K267" i="5" s="1"/>
  <c r="DF267" i="5" a="1"/>
  <c r="DF267" i="5" s="1"/>
  <c r="CB267" i="5" a="1"/>
  <c r="CB267" i="5" s="1"/>
  <c r="BH267" i="5" a="1"/>
  <c r="BH267" i="5" s="1"/>
  <c r="AG267" i="5" a="1"/>
  <c r="AG267" i="5" s="1"/>
  <c r="X267" i="5" a="1"/>
  <c r="X267" i="5" s="1"/>
  <c r="P267" i="5" a="1"/>
  <c r="P267" i="5" s="1"/>
  <c r="CJ267" i="5" a="1"/>
  <c r="CJ267" i="5" s="1"/>
  <c r="AF267" i="5" a="1"/>
  <c r="AF267" i="5" s="1"/>
  <c r="G267" i="5" a="1"/>
  <c r="G267" i="5" s="1"/>
  <c r="DE267" i="5" a="1"/>
  <c r="DE267" i="5" s="1"/>
  <c r="BF267" i="5" a="1"/>
  <c r="BF267" i="5" s="1"/>
  <c r="R267" i="5" a="1"/>
  <c r="R267" i="5" s="1"/>
  <c r="CL267" i="5" a="1"/>
  <c r="CL267" i="5" s="1"/>
  <c r="N267" i="5" a="1"/>
  <c r="N267" i="5" s="1"/>
  <c r="AX267" i="5" a="1"/>
  <c r="AX267" i="5" s="1"/>
  <c r="AA267" i="5" a="1"/>
  <c r="AA267" i="5" s="1"/>
  <c r="F267" i="5" a="1"/>
  <c r="F267" i="5" s="1"/>
  <c r="DI267" i="5" a="1"/>
  <c r="DI267" i="5" s="1"/>
  <c r="BR267" i="5" a="1"/>
  <c r="BR267" i="5" s="1"/>
  <c r="Z267" i="5" a="1"/>
  <c r="Z267" i="5" s="1"/>
  <c r="AH267" i="5" a="1"/>
  <c r="AH267" i="5" s="1"/>
  <c r="W267" i="5" a="1"/>
  <c r="W267" i="5" s="1"/>
  <c r="CH267" i="5" a="1"/>
  <c r="CH267" i="5" s="1"/>
  <c r="AZ267" i="5" a="1"/>
  <c r="AZ267" i="5" s="1"/>
  <c r="A90" i="5"/>
  <c r="AI89" i="5" a="1"/>
  <c r="AI89" i="5" s="1"/>
  <c r="AE89" i="5" a="1"/>
  <c r="AE89" i="5" s="1"/>
  <c r="AA89" i="5" a="1"/>
  <c r="AA89" i="5" s="1"/>
  <c r="W89" i="5" a="1"/>
  <c r="W89" i="5" s="1"/>
  <c r="S89" i="5" a="1"/>
  <c r="S89" i="5" s="1"/>
  <c r="O89" i="5" a="1"/>
  <c r="O89" i="5" s="1"/>
  <c r="K89" i="5" a="1"/>
  <c r="K89" i="5" s="1"/>
  <c r="G89" i="5" a="1"/>
  <c r="G89" i="5" s="1"/>
  <c r="C89" i="5" a="1"/>
  <c r="C89" i="5" s="1"/>
  <c r="DL89" i="5" a="1"/>
  <c r="DL89" i="5" s="1"/>
  <c r="DC89" i="5" a="1"/>
  <c r="DC89" i="5" s="1"/>
  <c r="CF89" i="5" a="1"/>
  <c r="CF89" i="5" s="1"/>
  <c r="BK89" i="5" a="1"/>
  <c r="BK89" i="5" s="1"/>
  <c r="BF89" i="5" a="1"/>
  <c r="BF89" i="5" s="1"/>
  <c r="AW89" i="5" a="1"/>
  <c r="AW89" i="5" s="1"/>
  <c r="AK89" i="5" a="1"/>
  <c r="AK89" i="5" s="1"/>
  <c r="AB89" i="5" a="1"/>
  <c r="AB89" i="5" s="1"/>
  <c r="N89" i="5" a="1"/>
  <c r="N89" i="5" s="1"/>
  <c r="E89" i="5" a="1"/>
  <c r="E89" i="5" s="1"/>
  <c r="DD89" i="5" a="1"/>
  <c r="DD89" i="5" s="1"/>
  <c r="CK89" i="5" a="1"/>
  <c r="CK89" i="5" s="1"/>
  <c r="BR89" i="5" a="1"/>
  <c r="BR89" i="5" s="1"/>
  <c r="BI89" i="5" a="1"/>
  <c r="BI89" i="5" s="1"/>
  <c r="BD89" i="5" a="1"/>
  <c r="BD89" i="5" s="1"/>
  <c r="AY89" i="5" a="1"/>
  <c r="AY89" i="5" s="1"/>
  <c r="AF89" i="5" a="1"/>
  <c r="AF89" i="5" s="1"/>
  <c r="F89" i="5" a="1"/>
  <c r="F89" i="5" s="1"/>
  <c r="DH89" i="5" a="1"/>
  <c r="DH89" i="5" s="1"/>
  <c r="CD89" i="5" a="1"/>
  <c r="CD89" i="5" s="1"/>
  <c r="BQ89" i="5" a="1"/>
  <c r="BQ89" i="5" s="1"/>
  <c r="BH89" i="5" a="1"/>
  <c r="BH89" i="5" s="1"/>
  <c r="BC89" i="5" a="1"/>
  <c r="BC89" i="5" s="1"/>
  <c r="AJ89" i="5" a="1"/>
  <c r="AJ89" i="5" s="1"/>
  <c r="J89" i="5" a="1"/>
  <c r="J89" i="5" s="1"/>
  <c r="DG89" i="5" a="1"/>
  <c r="DG89" i="5" s="1"/>
  <c r="DB89" i="5" a="1"/>
  <c r="DB89" i="5" s="1"/>
  <c r="CI89" i="5" a="1"/>
  <c r="CI89" i="5" s="1"/>
  <c r="BB89" i="5" a="1"/>
  <c r="BB89" i="5" s="1"/>
  <c r="AD89" i="5" a="1"/>
  <c r="AD89" i="5" s="1"/>
  <c r="Y89" i="5" a="1"/>
  <c r="Y89" i="5" s="1"/>
  <c r="T89" i="5" a="1"/>
  <c r="T89" i="5" s="1"/>
  <c r="I89" i="5" a="1"/>
  <c r="I89" i="5" s="1"/>
  <c r="D89" i="5" a="1"/>
  <c r="D89" i="5" s="1"/>
  <c r="DK89" i="5" a="1"/>
  <c r="DK89" i="5" s="1"/>
  <c r="DF89" i="5" a="1"/>
  <c r="DF89" i="5" s="1"/>
  <c r="DA89" i="5" a="1"/>
  <c r="DA89" i="5" s="1"/>
  <c r="AH89" i="5" a="1"/>
  <c r="AH89" i="5" s="1"/>
  <c r="AC89" i="5" a="1"/>
  <c r="AC89" i="5" s="1"/>
  <c r="X89" i="5" a="1"/>
  <c r="X89" i="5" s="1"/>
  <c r="R89" i="5" a="1"/>
  <c r="R89" i="5" s="1"/>
  <c r="M89" i="5" a="1"/>
  <c r="M89" i="5" s="1"/>
  <c r="H89" i="5" a="1"/>
  <c r="H89" i="5" s="1"/>
  <c r="CL89" i="5" a="1"/>
  <c r="CL89" i="5" s="1"/>
  <c r="CG89" i="5" a="1"/>
  <c r="CG89" i="5" s="1"/>
  <c r="CB89" i="5" a="1"/>
  <c r="CB89" i="5" s="1"/>
  <c r="BJ89" i="5" a="1"/>
  <c r="BJ89" i="5" s="1"/>
  <c r="BE89" i="5" a="1"/>
  <c r="BE89" i="5" s="1"/>
  <c r="AZ89" i="5" a="1"/>
  <c r="AZ89" i="5" s="1"/>
  <c r="AU89" i="5" a="1"/>
  <c r="AU89" i="5" s="1"/>
  <c r="CE89" i="5" a="1"/>
  <c r="CE89" i="5" s="1"/>
  <c r="Q89" i="5" a="1"/>
  <c r="Q89" i="5" s="1"/>
  <c r="DE89" i="5" a="1"/>
  <c r="DE89" i="5" s="1"/>
  <c r="CC89" i="5" a="1"/>
  <c r="CC89" i="5" s="1"/>
  <c r="P89" i="5" a="1"/>
  <c r="P89" i="5" s="1"/>
  <c r="CA89" i="5" a="1"/>
  <c r="CA89" i="5" s="1"/>
  <c r="AO89" i="5" s="1"/>
  <c r="BA89" i="5" a="1"/>
  <c r="BA89" i="5" s="1"/>
  <c r="Z89" i="5" a="1"/>
  <c r="Z89" i="5" s="1"/>
  <c r="L89" i="5" a="1"/>
  <c r="L89" i="5" s="1"/>
  <c r="BL89" i="5" a="1"/>
  <c r="BL89" i="5" s="1"/>
  <c r="AX89" i="5" a="1"/>
  <c r="AX89" i="5" s="1"/>
  <c r="AL89" i="5" a="1"/>
  <c r="AL89" i="5" s="1"/>
  <c r="CJ89" i="5" a="1"/>
  <c r="CJ89" i="5" s="1"/>
  <c r="AV89" i="5" a="1"/>
  <c r="AV89" i="5" s="1"/>
  <c r="V89" i="5" a="1"/>
  <c r="V89" i="5" s="1"/>
  <c r="DJ89" i="5" a="1"/>
  <c r="DJ89" i="5" s="1"/>
  <c r="CH89" i="5" a="1"/>
  <c r="CH89" i="5" s="1"/>
  <c r="AT89" i="5" a="1"/>
  <c r="AT89" i="5" s="1"/>
  <c r="U89" i="5" a="1"/>
  <c r="U89" i="5" s="1"/>
  <c r="DI89" i="5" a="1"/>
  <c r="DI89" i="5" s="1"/>
  <c r="BG89" i="5" a="1"/>
  <c r="BG89" i="5" s="1"/>
  <c r="AS89" i="5" a="1"/>
  <c r="AS89" i="5" s="1"/>
  <c r="AG89" i="5" a="1"/>
  <c r="AG89" i="5" s="1"/>
  <c r="AL90" i="5" l="1" a="1"/>
  <c r="AL90" i="5" s="1"/>
  <c r="AH90" i="5" a="1"/>
  <c r="AH90" i="5" s="1"/>
  <c r="AD90" i="5" a="1"/>
  <c r="AD90" i="5" s="1"/>
  <c r="Z90" i="5" a="1"/>
  <c r="Z90" i="5" s="1"/>
  <c r="V90" i="5" a="1"/>
  <c r="V90" i="5" s="1"/>
  <c r="R90" i="5" a="1"/>
  <c r="R90" i="5" s="1"/>
  <c r="N90" i="5" a="1"/>
  <c r="N90" i="5" s="1"/>
  <c r="J90" i="5" a="1"/>
  <c r="J90" i="5" s="1"/>
  <c r="F90" i="5" a="1"/>
  <c r="F90" i="5" s="1"/>
  <c r="DE90" i="5" a="1"/>
  <c r="DE90" i="5" s="1"/>
  <c r="CH90" i="5" a="1"/>
  <c r="CH90" i="5" s="1"/>
  <c r="CC90" i="5" a="1"/>
  <c r="CC90" i="5" s="1"/>
  <c r="BH90" i="5" a="1"/>
  <c r="BH90" i="5" s="1"/>
  <c r="AY90" i="5" a="1"/>
  <c r="AY90" i="5" s="1"/>
  <c r="AC90" i="5" a="1"/>
  <c r="AC90" i="5" s="1"/>
  <c r="T90" i="5" a="1"/>
  <c r="T90" i="5" s="1"/>
  <c r="K90" i="5" a="1"/>
  <c r="K90" i="5" s="1"/>
  <c r="DH90" i="5" a="1"/>
  <c r="DH90" i="5" s="1"/>
  <c r="BQ90" i="5" a="1"/>
  <c r="BQ90" i="5" s="1"/>
  <c r="AW90" i="5" a="1"/>
  <c r="AW90" i="5" s="1"/>
  <c r="Y90" i="5" a="1"/>
  <c r="Y90" i="5" s="1"/>
  <c r="I90" i="5" a="1"/>
  <c r="I90" i="5" s="1"/>
  <c r="D90" i="5" a="1"/>
  <c r="D90" i="5" s="1"/>
  <c r="DL90" i="5" a="1"/>
  <c r="DL90" i="5" s="1"/>
  <c r="BA90" i="5" a="1"/>
  <c r="BA90" i="5" s="1"/>
  <c r="AV90" i="5" a="1"/>
  <c r="AV90" i="5" s="1"/>
  <c r="M90" i="5" a="1"/>
  <c r="M90" i="5" s="1"/>
  <c r="H90" i="5" a="1"/>
  <c r="H90" i="5" s="1"/>
  <c r="C90" i="5" a="1"/>
  <c r="C90" i="5" s="1"/>
  <c r="DK90" i="5" a="1"/>
  <c r="DK90" i="5" s="1"/>
  <c r="DF90" i="5" a="1"/>
  <c r="DF90" i="5" s="1"/>
  <c r="DA90" i="5" a="1"/>
  <c r="DA90" i="5" s="1"/>
  <c r="CG90" i="5" a="1"/>
  <c r="CG90" i="5" s="1"/>
  <c r="CB90" i="5" a="1"/>
  <c r="CB90" i="5" s="1"/>
  <c r="BK90" i="5" a="1"/>
  <c r="BK90" i="5" s="1"/>
  <c r="BF90" i="5" a="1"/>
  <c r="BF90" i="5" s="1"/>
  <c r="AG90" i="5" a="1"/>
  <c r="AG90" i="5" s="1"/>
  <c r="AB90" i="5" a="1"/>
  <c r="AB90" i="5" s="1"/>
  <c r="W90" i="5" a="1"/>
  <c r="W90" i="5" s="1"/>
  <c r="DJ90" i="5" a="1"/>
  <c r="DJ90" i="5" s="1"/>
  <c r="CK90" i="5" a="1"/>
  <c r="CK90" i="5" s="1"/>
  <c r="CF90" i="5" a="1"/>
  <c r="CF90" i="5" s="1"/>
  <c r="CA90" i="5" a="1"/>
  <c r="CA90" i="5" s="1"/>
  <c r="AO90" i="5" s="1"/>
  <c r="BJ90" i="5" a="1"/>
  <c r="BJ90" i="5" s="1"/>
  <c r="AT90" i="5" a="1"/>
  <c r="AT90" i="5" s="1"/>
  <c r="AK90" i="5" a="1"/>
  <c r="AK90" i="5" s="1"/>
  <c r="AF90" i="5" a="1"/>
  <c r="AF90" i="5" s="1"/>
  <c r="AA90" i="5" a="1"/>
  <c r="AA90" i="5" s="1"/>
  <c r="DI90" i="5" a="1"/>
  <c r="DI90" i="5" s="1"/>
  <c r="DD90" i="5" a="1"/>
  <c r="DD90" i="5" s="1"/>
  <c r="BI90" i="5" a="1"/>
  <c r="BI90" i="5" s="1"/>
  <c r="BD90" i="5" a="1"/>
  <c r="BD90" i="5" s="1"/>
  <c r="AS90" i="5" a="1"/>
  <c r="AS90" i="5" s="1"/>
  <c r="U90" i="5" a="1"/>
  <c r="U90" i="5" s="1"/>
  <c r="P90" i="5" a="1"/>
  <c r="P90" i="5" s="1"/>
  <c r="E90" i="5" a="1"/>
  <c r="E90" i="5" s="1"/>
  <c r="DC90" i="5" a="1"/>
  <c r="DC90" i="5" s="1"/>
  <c r="BB90" i="5" a="1"/>
  <c r="BB90" i="5" s="1"/>
  <c r="X90" i="5" a="1"/>
  <c r="X90" i="5" s="1"/>
  <c r="DB90" i="5" a="1"/>
  <c r="DB90" i="5" s="1"/>
  <c r="BR90" i="5" a="1"/>
  <c r="BR90" i="5" s="1"/>
  <c r="AZ90" i="5" a="1"/>
  <c r="AZ90" i="5" s="1"/>
  <c r="AJ90" i="5" a="1"/>
  <c r="AJ90" i="5" s="1"/>
  <c r="CL90" i="5" a="1"/>
  <c r="CL90" i="5" s="1"/>
  <c r="BL90" i="5" a="1"/>
  <c r="BL90" i="5" s="1"/>
  <c r="AX90" i="5" a="1"/>
  <c r="AX90" i="5" s="1"/>
  <c r="AI90" i="5" a="1"/>
  <c r="AI90" i="5" s="1"/>
  <c r="G90" i="5" a="1"/>
  <c r="G90" i="5" s="1"/>
  <c r="A91" i="5"/>
  <c r="CJ90" i="5" a="1"/>
  <c r="CJ90" i="5" s="1"/>
  <c r="S90" i="5" a="1"/>
  <c r="S90" i="5" s="1"/>
  <c r="CI90" i="5" a="1"/>
  <c r="CI90" i="5" s="1"/>
  <c r="AU90" i="5" a="1"/>
  <c r="AU90" i="5" s="1"/>
  <c r="AE90" i="5" a="1"/>
  <c r="AE90" i="5" s="1"/>
  <c r="Q90" i="5" a="1"/>
  <c r="Q90" i="5" s="1"/>
  <c r="BG90" i="5" a="1"/>
  <c r="BG90" i="5" s="1"/>
  <c r="O90" i="5" a="1"/>
  <c r="O90" i="5" s="1"/>
  <c r="DG90" i="5" a="1"/>
  <c r="DG90" i="5" s="1"/>
  <c r="CE90" i="5" a="1"/>
  <c r="CE90" i="5" s="1"/>
  <c r="BE90" i="5" a="1"/>
  <c r="BE90" i="5" s="1"/>
  <c r="CD90" i="5" a="1"/>
  <c r="CD90" i="5" s="1"/>
  <c r="BC90" i="5" a="1"/>
  <c r="BC90" i="5" s="1"/>
  <c r="L90" i="5" a="1"/>
  <c r="L90" i="5" s="1"/>
  <c r="DJ268" i="5" a="1"/>
  <c r="DJ268" i="5" s="1"/>
  <c r="DF268" i="5" a="1"/>
  <c r="DF268" i="5" s="1"/>
  <c r="DB268" i="5" a="1"/>
  <c r="DB268" i="5" s="1"/>
  <c r="CJ268" i="5" a="1"/>
  <c r="CJ268" i="5" s="1"/>
  <c r="CF268" i="5" a="1"/>
  <c r="CF268" i="5" s="1"/>
  <c r="CB268" i="5" a="1"/>
  <c r="CB268" i="5" s="1"/>
  <c r="BL268" i="5" a="1"/>
  <c r="BL268" i="5" s="1"/>
  <c r="BH268" i="5" a="1"/>
  <c r="BH268" i="5" s="1"/>
  <c r="BD268" i="5" a="1"/>
  <c r="BD268" i="5" s="1"/>
  <c r="AZ268" i="5" a="1"/>
  <c r="AZ268" i="5" s="1"/>
  <c r="AV268" i="5" a="1"/>
  <c r="AV268" i="5" s="1"/>
  <c r="DD268" i="5" a="1"/>
  <c r="DD268" i="5" s="1"/>
  <c r="CG268" i="5" a="1"/>
  <c r="CG268" i="5" s="1"/>
  <c r="BG268" i="5" a="1"/>
  <c r="BG268" i="5" s="1"/>
  <c r="AX268" i="5" a="1"/>
  <c r="AX268" i="5" s="1"/>
  <c r="AG268" i="5" a="1"/>
  <c r="AG268" i="5" s="1"/>
  <c r="AB268" i="5" a="1"/>
  <c r="AB268" i="5" s="1"/>
  <c r="S268" i="5" a="1"/>
  <c r="S268" i="5" s="1"/>
  <c r="J268" i="5" a="1"/>
  <c r="J268" i="5" s="1"/>
  <c r="DA268" i="5" a="1"/>
  <c r="DA268" i="5" s="1"/>
  <c r="CH268" i="5" a="1"/>
  <c r="CH268" i="5" s="1"/>
  <c r="CC268" i="5" a="1"/>
  <c r="CC268" i="5" s="1"/>
  <c r="BK268" i="5" a="1"/>
  <c r="BK268" i="5" s="1"/>
  <c r="BF268" i="5" a="1"/>
  <c r="BF268" i="5" s="1"/>
  <c r="BA268" i="5" a="1"/>
  <c r="BA268" i="5" s="1"/>
  <c r="AH268" i="5" a="1"/>
  <c r="AH268" i="5" s="1"/>
  <c r="AC268" i="5" a="1"/>
  <c r="AC268" i="5" s="1"/>
  <c r="W268" i="5" a="1"/>
  <c r="W268" i="5" s="1"/>
  <c r="R268" i="5" a="1"/>
  <c r="R268" i="5" s="1"/>
  <c r="M268" i="5" a="1"/>
  <c r="M268" i="5" s="1"/>
  <c r="DK268" i="5" a="1"/>
  <c r="DK268" i="5" s="1"/>
  <c r="AU268" i="5" a="1"/>
  <c r="AU268" i="5" s="1"/>
  <c r="L268" i="5" a="1"/>
  <c r="L268" i="5" s="1"/>
  <c r="G268" i="5" a="1"/>
  <c r="G268" i="5" s="1"/>
  <c r="DH268" i="5" a="1"/>
  <c r="DH268" i="5" s="1"/>
  <c r="DC268" i="5" a="1"/>
  <c r="DC268" i="5" s="1"/>
  <c r="BC268" i="5" a="1"/>
  <c r="BC268" i="5" s="1"/>
  <c r="T268" i="5" a="1"/>
  <c r="T268" i="5" s="1"/>
  <c r="O268" i="5" a="1"/>
  <c r="O268" i="5" s="1"/>
  <c r="D268" i="5" a="1"/>
  <c r="D268" i="5" s="1"/>
  <c r="CE268" i="5" a="1"/>
  <c r="CE268" i="5" s="1"/>
  <c r="BJ268" i="5" a="1"/>
  <c r="BJ268" i="5" s="1"/>
  <c r="BB268" i="5" a="1"/>
  <c r="BB268" i="5" s="1"/>
  <c r="AT268" i="5" a="1"/>
  <c r="AT268" i="5" s="1"/>
  <c r="AI268" i="5" a="1"/>
  <c r="AI268" i="5" s="1"/>
  <c r="DI268" i="5" a="1"/>
  <c r="DI268" i="5" s="1"/>
  <c r="CL268" i="5" a="1"/>
  <c r="CL268" i="5" s="1"/>
  <c r="CD268" i="5" a="1"/>
  <c r="CD268" i="5" s="1"/>
  <c r="AS268" i="5" a="1"/>
  <c r="AS268" i="5" s="1"/>
  <c r="Z268" i="5" a="1"/>
  <c r="Z268" i="5" s="1"/>
  <c r="Q268" i="5" a="1"/>
  <c r="Q268" i="5" s="1"/>
  <c r="I268" i="5" a="1"/>
  <c r="I268" i="5" s="1"/>
  <c r="CK268" i="5" a="1"/>
  <c r="CK268" i="5" s="1"/>
  <c r="BI268" i="5" a="1"/>
  <c r="BI268" i="5" s="1"/>
  <c r="AF268" i="5" a="1"/>
  <c r="AF268" i="5" s="1"/>
  <c r="Y268" i="5" a="1"/>
  <c r="Y268" i="5" s="1"/>
  <c r="P268" i="5" a="1"/>
  <c r="P268" i="5" s="1"/>
  <c r="H268" i="5" a="1"/>
  <c r="H268" i="5" s="1"/>
  <c r="A269" i="5"/>
  <c r="BR268" i="5" a="1"/>
  <c r="BR268" i="5" s="1"/>
  <c r="BE268" i="5" a="1"/>
  <c r="BE268" i="5" s="1"/>
  <c r="AW268" i="5" a="1"/>
  <c r="AW268" i="5" s="1"/>
  <c r="AL268" i="5" a="1"/>
  <c r="AL268" i="5" s="1"/>
  <c r="AD268" i="5" a="1"/>
  <c r="AD268" i="5" s="1"/>
  <c r="E268" i="5" a="1"/>
  <c r="E268" i="5" s="1"/>
  <c r="DL268" i="5" a="1"/>
  <c r="DL268" i="5" s="1"/>
  <c r="BQ268" i="5" a="1"/>
  <c r="BQ268" i="5" s="1"/>
  <c r="AK268" i="5" a="1"/>
  <c r="AK268" i="5" s="1"/>
  <c r="U268" i="5" a="1"/>
  <c r="U268" i="5" s="1"/>
  <c r="DE268" i="5" a="1"/>
  <c r="DE268" i="5" s="1"/>
  <c r="AJ268" i="5" a="1"/>
  <c r="AJ268" i="5" s="1"/>
  <c r="N268" i="5" a="1"/>
  <c r="N268" i="5" s="1"/>
  <c r="K268" i="5" a="1"/>
  <c r="K268" i="5" s="1"/>
  <c r="AA268" i="5" a="1"/>
  <c r="AA268" i="5" s="1"/>
  <c r="F268" i="5" a="1"/>
  <c r="F268" i="5" s="1"/>
  <c r="CA268" i="5" a="1"/>
  <c r="CA268" i="5" s="1"/>
  <c r="AO268" i="5" s="1"/>
  <c r="X268" i="5" a="1"/>
  <c r="X268" i="5" s="1"/>
  <c r="C268" i="5" a="1"/>
  <c r="C268" i="5" s="1"/>
  <c r="V268" i="5" a="1"/>
  <c r="V268" i="5" s="1"/>
  <c r="DG268" i="5" a="1"/>
  <c r="DG268" i="5" s="1"/>
  <c r="CI268" i="5" a="1"/>
  <c r="CI268" i="5" s="1"/>
  <c r="AY268" i="5" a="1"/>
  <c r="AY268" i="5" s="1"/>
  <c r="AE268" i="5" a="1"/>
  <c r="AE268" i="5" s="1"/>
  <c r="DI505" i="5" a="1"/>
  <c r="DI505" i="5" s="1"/>
  <c r="DE505" i="5" a="1"/>
  <c r="DE505" i="5" s="1"/>
  <c r="DA505" i="5" a="1"/>
  <c r="DA505" i="5" s="1"/>
  <c r="CI505" i="5" a="1"/>
  <c r="CI505" i="5" s="1"/>
  <c r="CE505" i="5" a="1"/>
  <c r="CE505" i="5" s="1"/>
  <c r="CA505" i="5" a="1"/>
  <c r="CA505" i="5" s="1"/>
  <c r="AO505" i="5" s="1"/>
  <c r="BK505" i="5" a="1"/>
  <c r="BK505" i="5" s="1"/>
  <c r="BG505" i="5" a="1"/>
  <c r="BG505" i="5" s="1"/>
  <c r="BC505" i="5" a="1"/>
  <c r="BC505" i="5" s="1"/>
  <c r="AY505" i="5" a="1"/>
  <c r="AY505" i="5" s="1"/>
  <c r="AU505" i="5" a="1"/>
  <c r="AU505" i="5" s="1"/>
  <c r="DL505" i="5" a="1"/>
  <c r="DL505" i="5" s="1"/>
  <c r="DH505" i="5" a="1"/>
  <c r="DH505" i="5" s="1"/>
  <c r="DD505" i="5" a="1"/>
  <c r="DD505" i="5" s="1"/>
  <c r="CL505" i="5" a="1"/>
  <c r="CL505" i="5" s="1"/>
  <c r="CH505" i="5" a="1"/>
  <c r="CH505" i="5" s="1"/>
  <c r="CD505" i="5" a="1"/>
  <c r="CD505" i="5" s="1"/>
  <c r="BR505" i="5" a="1"/>
  <c r="BR505" i="5" s="1"/>
  <c r="BJ505" i="5" a="1"/>
  <c r="BJ505" i="5" s="1"/>
  <c r="BF505" i="5" a="1"/>
  <c r="BF505" i="5" s="1"/>
  <c r="BB505" i="5" a="1"/>
  <c r="BB505" i="5" s="1"/>
  <c r="AX505" i="5" a="1"/>
  <c r="AX505" i="5" s="1"/>
  <c r="AT505" i="5" a="1"/>
  <c r="AT505" i="5" s="1"/>
  <c r="AH505" i="5" a="1"/>
  <c r="AH505" i="5" s="1"/>
  <c r="AC505" i="5" a="1"/>
  <c r="AC505" i="5" s="1"/>
  <c r="X505" i="5" a="1"/>
  <c r="X505" i="5" s="1"/>
  <c r="R505" i="5" a="1"/>
  <c r="R505" i="5" s="1"/>
  <c r="M505" i="5" a="1"/>
  <c r="M505" i="5" s="1"/>
  <c r="H505" i="5" a="1"/>
  <c r="H505" i="5" s="1"/>
  <c r="A506" i="5"/>
  <c r="DG505" i="5" a="1"/>
  <c r="DG505" i="5" s="1"/>
  <c r="DB505" i="5" a="1"/>
  <c r="DB505" i="5" s="1"/>
  <c r="CC505" i="5" a="1"/>
  <c r="CC505" i="5" s="1"/>
  <c r="BL505" i="5" a="1"/>
  <c r="BL505" i="5" s="1"/>
  <c r="BA505" i="5" a="1"/>
  <c r="BA505" i="5" s="1"/>
  <c r="AV505" i="5" a="1"/>
  <c r="AV505" i="5" s="1"/>
  <c r="W505" i="5" a="1"/>
  <c r="W505" i="5" s="1"/>
  <c r="G505" i="5" a="1"/>
  <c r="G505" i="5" s="1"/>
  <c r="AL505" i="5" a="1"/>
  <c r="AL505" i="5" s="1"/>
  <c r="AG505" i="5" a="1"/>
  <c r="AG505" i="5" s="1"/>
  <c r="AB505" i="5" a="1"/>
  <c r="AB505" i="5" s="1"/>
  <c r="V505" i="5" a="1"/>
  <c r="V505" i="5" s="1"/>
  <c r="Q505" i="5" a="1"/>
  <c r="Q505" i="5" s="1"/>
  <c r="L505" i="5" a="1"/>
  <c r="L505" i="5" s="1"/>
  <c r="F505" i="5" a="1"/>
  <c r="F505" i="5" s="1"/>
  <c r="DK505" i="5" a="1"/>
  <c r="DK505" i="5" s="1"/>
  <c r="DF505" i="5" a="1"/>
  <c r="DF505" i="5" s="1"/>
  <c r="CG505" i="5" a="1"/>
  <c r="CG505" i="5" s="1"/>
  <c r="CB505" i="5" a="1"/>
  <c r="CB505" i="5" s="1"/>
  <c r="BE505" i="5" a="1"/>
  <c r="BE505" i="5" s="1"/>
  <c r="AZ505" i="5" a="1"/>
  <c r="AZ505" i="5" s="1"/>
  <c r="AA505" i="5" a="1"/>
  <c r="AA505" i="5" s="1"/>
  <c r="K505" i="5" a="1"/>
  <c r="K505" i="5" s="1"/>
  <c r="DJ505" i="5" a="1"/>
  <c r="DJ505" i="5" s="1"/>
  <c r="CK505" i="5" a="1"/>
  <c r="CK505" i="5" s="1"/>
  <c r="CF505" i="5" a="1"/>
  <c r="CF505" i="5" s="1"/>
  <c r="BI505" i="5" a="1"/>
  <c r="BI505" i="5" s="1"/>
  <c r="BD505" i="5" a="1"/>
  <c r="BD505" i="5" s="1"/>
  <c r="AS505" i="5" a="1"/>
  <c r="AS505" i="5" s="1"/>
  <c r="AE505" i="5" a="1"/>
  <c r="AE505" i="5" s="1"/>
  <c r="O505" i="5" a="1"/>
  <c r="O505" i="5" s="1"/>
  <c r="BQ505" i="5" a="1"/>
  <c r="BQ505" i="5" s="1"/>
  <c r="AJ505" i="5" a="1"/>
  <c r="AJ505" i="5" s="1"/>
  <c r="U505" i="5" a="1"/>
  <c r="U505" i="5" s="1"/>
  <c r="AW505" i="5" a="1"/>
  <c r="AW505" i="5" s="1"/>
  <c r="AI505" i="5" a="1"/>
  <c r="AI505" i="5" s="1"/>
  <c r="T505" i="5" a="1"/>
  <c r="T505" i="5" s="1"/>
  <c r="E505" i="5" a="1"/>
  <c r="E505" i="5" s="1"/>
  <c r="CJ505" i="5" a="1"/>
  <c r="CJ505" i="5" s="1"/>
  <c r="AF505" i="5" a="1"/>
  <c r="AF505" i="5" s="1"/>
  <c r="S505" i="5" a="1"/>
  <c r="S505" i="5" s="1"/>
  <c r="D505" i="5" a="1"/>
  <c r="D505" i="5" s="1"/>
  <c r="BH505" i="5" a="1"/>
  <c r="BH505" i="5" s="1"/>
  <c r="AD505" i="5" a="1"/>
  <c r="AD505" i="5" s="1"/>
  <c r="P505" i="5" a="1"/>
  <c r="P505" i="5" s="1"/>
  <c r="C505" i="5" a="1"/>
  <c r="C505" i="5" s="1"/>
  <c r="N505" i="5" a="1"/>
  <c r="N505" i="5" s="1"/>
  <c r="Z505" i="5" a="1"/>
  <c r="Z505" i="5" s="1"/>
  <c r="Y505" i="5" a="1"/>
  <c r="Y505" i="5" s="1"/>
  <c r="J505" i="5" a="1"/>
  <c r="J505" i="5" s="1"/>
  <c r="DC505" i="5" a="1"/>
  <c r="DC505" i="5" s="1"/>
  <c r="AK505" i="5" a="1"/>
  <c r="AK505" i="5" s="1"/>
  <c r="I505" i="5" a="1"/>
  <c r="I505" i="5" s="1"/>
  <c r="DL506" i="5" l="1" a="1"/>
  <c r="DL506" i="5" s="1"/>
  <c r="DH506" i="5" a="1"/>
  <c r="DH506" i="5" s="1"/>
  <c r="DD506" i="5" a="1"/>
  <c r="DD506" i="5" s="1"/>
  <c r="CL506" i="5" a="1"/>
  <c r="CL506" i="5" s="1"/>
  <c r="CH506" i="5" a="1"/>
  <c r="CH506" i="5" s="1"/>
  <c r="CD506" i="5" a="1"/>
  <c r="CD506" i="5" s="1"/>
  <c r="BR506" i="5" a="1"/>
  <c r="BR506" i="5" s="1"/>
  <c r="BJ506" i="5" a="1"/>
  <c r="BJ506" i="5" s="1"/>
  <c r="BF506" i="5" a="1"/>
  <c r="BF506" i="5" s="1"/>
  <c r="BB506" i="5" a="1"/>
  <c r="BB506" i="5" s="1"/>
  <c r="AX506" i="5" a="1"/>
  <c r="AX506" i="5" s="1"/>
  <c r="AT506" i="5" a="1"/>
  <c r="AT506" i="5" s="1"/>
  <c r="DK506" i="5" a="1"/>
  <c r="DK506" i="5" s="1"/>
  <c r="DG506" i="5" a="1"/>
  <c r="DG506" i="5" s="1"/>
  <c r="DC506" i="5" a="1"/>
  <c r="DC506" i="5" s="1"/>
  <c r="CK506" i="5" a="1"/>
  <c r="CK506" i="5" s="1"/>
  <c r="CG506" i="5" a="1"/>
  <c r="CG506" i="5" s="1"/>
  <c r="CC506" i="5" a="1"/>
  <c r="CC506" i="5" s="1"/>
  <c r="BQ506" i="5" a="1"/>
  <c r="BQ506" i="5" s="1"/>
  <c r="BI506" i="5" a="1"/>
  <c r="BI506" i="5" s="1"/>
  <c r="BE506" i="5" a="1"/>
  <c r="BE506" i="5" s="1"/>
  <c r="BA506" i="5" a="1"/>
  <c r="BA506" i="5" s="1"/>
  <c r="AW506" i="5" a="1"/>
  <c r="AW506" i="5" s="1"/>
  <c r="AS506" i="5" a="1"/>
  <c r="AS506" i="5" s="1"/>
  <c r="AI506" i="5" a="1"/>
  <c r="AI506" i="5" s="1"/>
  <c r="AC506" i="5" a="1"/>
  <c r="AC506" i="5" s="1"/>
  <c r="X506" i="5" a="1"/>
  <c r="X506" i="5" s="1"/>
  <c r="S506" i="5" a="1"/>
  <c r="S506" i="5" s="1"/>
  <c r="M506" i="5" a="1"/>
  <c r="M506" i="5" s="1"/>
  <c r="H506" i="5" a="1"/>
  <c r="H506" i="5" s="1"/>
  <c r="C506" i="5" a="1"/>
  <c r="C506" i="5" s="1"/>
  <c r="DB506" i="5" a="1"/>
  <c r="DB506" i="5" s="1"/>
  <c r="CI506" i="5" a="1"/>
  <c r="CI506" i="5" s="1"/>
  <c r="BL506" i="5" a="1"/>
  <c r="BL506" i="5" s="1"/>
  <c r="BG506" i="5" a="1"/>
  <c r="BG506" i="5" s="1"/>
  <c r="AV506" i="5" a="1"/>
  <c r="AV506" i="5" s="1"/>
  <c r="AH506" i="5" a="1"/>
  <c r="AH506" i="5" s="1"/>
  <c r="R506" i="5" a="1"/>
  <c r="R506" i="5" s="1"/>
  <c r="A507" i="5"/>
  <c r="AG506" i="5" a="1"/>
  <c r="AG506" i="5" s="1"/>
  <c r="AB506" i="5" a="1"/>
  <c r="AB506" i="5" s="1"/>
  <c r="W506" i="5" a="1"/>
  <c r="W506" i="5" s="1"/>
  <c r="Q506" i="5" a="1"/>
  <c r="Q506" i="5" s="1"/>
  <c r="L506" i="5" a="1"/>
  <c r="L506" i="5" s="1"/>
  <c r="G506" i="5" a="1"/>
  <c r="G506" i="5" s="1"/>
  <c r="DF506" i="5" a="1"/>
  <c r="DF506" i="5" s="1"/>
  <c r="DA506" i="5" a="1"/>
  <c r="DA506" i="5" s="1"/>
  <c r="CB506" i="5" a="1"/>
  <c r="CB506" i="5" s="1"/>
  <c r="BK506" i="5" a="1"/>
  <c r="BK506" i="5" s="1"/>
  <c r="AZ506" i="5" a="1"/>
  <c r="AZ506" i="5" s="1"/>
  <c r="AU506" i="5" a="1"/>
  <c r="AU506" i="5" s="1"/>
  <c r="AL506" i="5" a="1"/>
  <c r="AL506" i="5" s="1"/>
  <c r="V506" i="5" a="1"/>
  <c r="V506" i="5" s="1"/>
  <c r="F506" i="5" a="1"/>
  <c r="F506" i="5" s="1"/>
  <c r="DJ506" i="5" a="1"/>
  <c r="DJ506" i="5" s="1"/>
  <c r="DE506" i="5" a="1"/>
  <c r="DE506" i="5" s="1"/>
  <c r="CF506" i="5" a="1"/>
  <c r="CF506" i="5" s="1"/>
  <c r="CA506" i="5" a="1"/>
  <c r="CA506" i="5" s="1"/>
  <c r="AO506" i="5" s="1"/>
  <c r="BD506" i="5" a="1"/>
  <c r="BD506" i="5" s="1"/>
  <c r="AY506" i="5" a="1"/>
  <c r="AY506" i="5" s="1"/>
  <c r="Z506" i="5" a="1"/>
  <c r="Z506" i="5" s="1"/>
  <c r="J506" i="5" a="1"/>
  <c r="J506" i="5" s="1"/>
  <c r="CJ506" i="5" a="1"/>
  <c r="CJ506" i="5" s="1"/>
  <c r="AF506" i="5" a="1"/>
  <c r="AF506" i="5" s="1"/>
  <c r="D506" i="5" a="1"/>
  <c r="D506" i="5" s="1"/>
  <c r="BH506" i="5" a="1"/>
  <c r="BH506" i="5" s="1"/>
  <c r="AE506" i="5" a="1"/>
  <c r="AE506" i="5" s="1"/>
  <c r="P506" i="5" a="1"/>
  <c r="P506" i="5" s="1"/>
  <c r="DI506" i="5" a="1"/>
  <c r="DI506" i="5" s="1"/>
  <c r="AD506" i="5" a="1"/>
  <c r="AD506" i="5" s="1"/>
  <c r="O506" i="5" a="1"/>
  <c r="O506" i="5" s="1"/>
  <c r="CE506" i="5" a="1"/>
  <c r="CE506" i="5" s="1"/>
  <c r="AA506" i="5" a="1"/>
  <c r="AA506" i="5" s="1"/>
  <c r="N506" i="5" a="1"/>
  <c r="N506" i="5" s="1"/>
  <c r="BC506" i="5" a="1"/>
  <c r="BC506" i="5" s="1"/>
  <c r="Y506" i="5" a="1"/>
  <c r="Y506" i="5" s="1"/>
  <c r="K506" i="5" a="1"/>
  <c r="K506" i="5" s="1"/>
  <c r="AK506" i="5" a="1"/>
  <c r="AK506" i="5" s="1"/>
  <c r="I506" i="5" a="1"/>
  <c r="I506" i="5" s="1"/>
  <c r="AJ506" i="5" a="1"/>
  <c r="AJ506" i="5" s="1"/>
  <c r="U506" i="5" a="1"/>
  <c r="U506" i="5" s="1"/>
  <c r="T506" i="5" a="1"/>
  <c r="T506" i="5" s="1"/>
  <c r="E506" i="5" a="1"/>
  <c r="E506" i="5" s="1"/>
  <c r="DI269" i="5" a="1"/>
  <c r="DI269" i="5" s="1"/>
  <c r="DE269" i="5" a="1"/>
  <c r="DE269" i="5" s="1"/>
  <c r="DA269" i="5" a="1"/>
  <c r="DA269" i="5" s="1"/>
  <c r="CI269" i="5" a="1"/>
  <c r="CI269" i="5" s="1"/>
  <c r="CE269" i="5" a="1"/>
  <c r="CE269" i="5" s="1"/>
  <c r="CA269" i="5" a="1"/>
  <c r="CA269" i="5" s="1"/>
  <c r="AO269" i="5" s="1"/>
  <c r="BK269" i="5" a="1"/>
  <c r="BK269" i="5" s="1"/>
  <c r="BG269" i="5" a="1"/>
  <c r="BG269" i="5" s="1"/>
  <c r="BC269" i="5" a="1"/>
  <c r="BC269" i="5" s="1"/>
  <c r="AY269" i="5" a="1"/>
  <c r="AY269" i="5" s="1"/>
  <c r="AU269" i="5" a="1"/>
  <c r="AU269" i="5" s="1"/>
  <c r="DF269" i="5" a="1"/>
  <c r="DF269" i="5" s="1"/>
  <c r="CD269" i="5" a="1"/>
  <c r="CD269" i="5" s="1"/>
  <c r="BI269" i="5" a="1"/>
  <c r="BI269" i="5" s="1"/>
  <c r="AZ269" i="5" a="1"/>
  <c r="AZ269" i="5" s="1"/>
  <c r="AD269" i="5" a="1"/>
  <c r="AD269" i="5" s="1"/>
  <c r="U269" i="5" a="1"/>
  <c r="U269" i="5" s="1"/>
  <c r="L269" i="5" a="1"/>
  <c r="L269" i="5" s="1"/>
  <c r="G269" i="5" a="1"/>
  <c r="G269" i="5" s="1"/>
  <c r="CL269" i="5" a="1"/>
  <c r="CL269" i="5" s="1"/>
  <c r="CC269" i="5" a="1"/>
  <c r="CC269" i="5" s="1"/>
  <c r="DB269" i="5" a="1"/>
  <c r="DB269" i="5" s="1"/>
  <c r="CG269" i="5" a="1"/>
  <c r="CG269" i="5" s="1"/>
  <c r="BD269" i="5" a="1"/>
  <c r="BD269" i="5" s="1"/>
  <c r="AA269" i="5" a="1"/>
  <c r="AA269" i="5" s="1"/>
  <c r="V269" i="5" a="1"/>
  <c r="V269" i="5" s="1"/>
  <c r="Q269" i="5" a="1"/>
  <c r="Q269" i="5" s="1"/>
  <c r="K269" i="5" a="1"/>
  <c r="K269" i="5" s="1"/>
  <c r="F269" i="5" a="1"/>
  <c r="F269" i="5" s="1"/>
  <c r="A270" i="5"/>
  <c r="DG269" i="5" a="1"/>
  <c r="DG269" i="5" s="1"/>
  <c r="AX269" i="5" a="1"/>
  <c r="AX269" i="5" s="1"/>
  <c r="AS269" i="5" a="1"/>
  <c r="AS269" i="5" s="1"/>
  <c r="AK269" i="5" a="1"/>
  <c r="AK269" i="5" s="1"/>
  <c r="AF269" i="5" a="1"/>
  <c r="AF269" i="5" s="1"/>
  <c r="P269" i="5" a="1"/>
  <c r="P269" i="5" s="1"/>
  <c r="DJ269" i="5" a="1"/>
  <c r="DJ269" i="5" s="1"/>
  <c r="CJ269" i="5" a="1"/>
  <c r="CJ269" i="5" s="1"/>
  <c r="BF269" i="5" a="1"/>
  <c r="BF269" i="5" s="1"/>
  <c r="BA269" i="5" a="1"/>
  <c r="BA269" i="5" s="1"/>
  <c r="AV269" i="5" a="1"/>
  <c r="AV269" i="5" s="1"/>
  <c r="AH269" i="5" a="1"/>
  <c r="AH269" i="5" s="1"/>
  <c r="AC269" i="5" a="1"/>
  <c r="AC269" i="5" s="1"/>
  <c r="X269" i="5" a="1"/>
  <c r="X269" i="5" s="1"/>
  <c r="C269" i="5" a="1"/>
  <c r="C269" i="5" s="1"/>
  <c r="DK269" i="5" a="1"/>
  <c r="DK269" i="5" s="1"/>
  <c r="AG269" i="5" a="1"/>
  <c r="AG269" i="5" s="1"/>
  <c r="O269" i="5" a="1"/>
  <c r="O269" i="5" s="1"/>
  <c r="H269" i="5" a="1"/>
  <c r="H269" i="5" s="1"/>
  <c r="CK269" i="5" a="1"/>
  <c r="CK269" i="5" s="1"/>
  <c r="CB269" i="5" a="1"/>
  <c r="CB269" i="5" s="1"/>
  <c r="AE269" i="5" a="1"/>
  <c r="AE269" i="5" s="1"/>
  <c r="W269" i="5" a="1"/>
  <c r="W269" i="5" s="1"/>
  <c r="DH269" i="5" a="1"/>
  <c r="DH269" i="5" s="1"/>
  <c r="BR269" i="5" a="1"/>
  <c r="BR269" i="5" s="1"/>
  <c r="AW269" i="5" a="1"/>
  <c r="AW269" i="5" s="1"/>
  <c r="N269" i="5" a="1"/>
  <c r="N269" i="5" s="1"/>
  <c r="E269" i="5" a="1"/>
  <c r="E269" i="5" s="1"/>
  <c r="DD269" i="5" a="1"/>
  <c r="DD269" i="5" s="1"/>
  <c r="CF269" i="5" a="1"/>
  <c r="CF269" i="5" s="1"/>
  <c r="BB269" i="5" a="1"/>
  <c r="BB269" i="5" s="1"/>
  <c r="AT269" i="5" a="1"/>
  <c r="AT269" i="5" s="1"/>
  <c r="AJ269" i="5" a="1"/>
  <c r="AJ269" i="5" s="1"/>
  <c r="AB269" i="5" a="1"/>
  <c r="AB269" i="5" s="1"/>
  <c r="S269" i="5" a="1"/>
  <c r="S269" i="5" s="1"/>
  <c r="J269" i="5" a="1"/>
  <c r="J269" i="5" s="1"/>
  <c r="DL269" i="5" a="1"/>
  <c r="DL269" i="5" s="1"/>
  <c r="DC269" i="5" a="1"/>
  <c r="DC269" i="5" s="1"/>
  <c r="BJ269" i="5" a="1"/>
  <c r="BJ269" i="5" s="1"/>
  <c r="AI269" i="5" a="1"/>
  <c r="AI269" i="5" s="1"/>
  <c r="Z269" i="5" a="1"/>
  <c r="Z269" i="5" s="1"/>
  <c r="R269" i="5" a="1"/>
  <c r="R269" i="5" s="1"/>
  <c r="AL269" i="5" a="1"/>
  <c r="AL269" i="5" s="1"/>
  <c r="M269" i="5" a="1"/>
  <c r="M269" i="5" s="1"/>
  <c r="CH269" i="5" a="1"/>
  <c r="CH269" i="5" s="1"/>
  <c r="BQ269" i="5" a="1"/>
  <c r="BQ269" i="5" s="1"/>
  <c r="BL269" i="5" a="1"/>
  <c r="BL269" i="5" s="1"/>
  <c r="Y269" i="5" a="1"/>
  <c r="Y269" i="5" s="1"/>
  <c r="D269" i="5" a="1"/>
  <c r="D269" i="5" s="1"/>
  <c r="BH269" i="5" a="1"/>
  <c r="BH269" i="5" s="1"/>
  <c r="BE269" i="5" a="1"/>
  <c r="BE269" i="5" s="1"/>
  <c r="T269" i="5" a="1"/>
  <c r="T269" i="5" s="1"/>
  <c r="I269" i="5" a="1"/>
  <c r="I269" i="5" s="1"/>
  <c r="AK91" i="5" a="1"/>
  <c r="AK91" i="5" s="1"/>
  <c r="AG91" i="5" a="1"/>
  <c r="AG91" i="5" s="1"/>
  <c r="AC91" i="5" a="1"/>
  <c r="AC91" i="5" s="1"/>
  <c r="Y91" i="5" a="1"/>
  <c r="Y91" i="5" s="1"/>
  <c r="U91" i="5" a="1"/>
  <c r="U91" i="5" s="1"/>
  <c r="Q91" i="5" a="1"/>
  <c r="Q91" i="5" s="1"/>
  <c r="M91" i="5" a="1"/>
  <c r="M91" i="5" s="1"/>
  <c r="I91" i="5" a="1"/>
  <c r="I91" i="5" s="1"/>
  <c r="E91" i="5" a="1"/>
  <c r="E91" i="5" s="1"/>
  <c r="DG91" i="5" a="1"/>
  <c r="DG91" i="5" s="1"/>
  <c r="DB91" i="5" a="1"/>
  <c r="DB91" i="5" s="1"/>
  <c r="CE91" i="5" a="1"/>
  <c r="CE91" i="5" s="1"/>
  <c r="BJ91" i="5" a="1"/>
  <c r="BJ91" i="5" s="1"/>
  <c r="BA91" i="5" a="1"/>
  <c r="BA91" i="5" s="1"/>
  <c r="AV91" i="5" a="1"/>
  <c r="AV91" i="5" s="1"/>
  <c r="AE91" i="5" a="1"/>
  <c r="AE91" i="5" s="1"/>
  <c r="V91" i="5" a="1"/>
  <c r="V91" i="5" s="1"/>
  <c r="H91" i="5" a="1"/>
  <c r="H91" i="5" s="1"/>
  <c r="DK91" i="5" a="1"/>
  <c r="DK91" i="5" s="1"/>
  <c r="CB91" i="5" a="1"/>
  <c r="CB91" i="5" s="1"/>
  <c r="BK91" i="5" a="1"/>
  <c r="BK91" i="5" s="1"/>
  <c r="BF91" i="5" a="1"/>
  <c r="BF91" i="5" s="1"/>
  <c r="AZ91" i="5" a="1"/>
  <c r="AZ91" i="5" s="1"/>
  <c r="AU91" i="5" a="1"/>
  <c r="AU91" i="5" s="1"/>
  <c r="AH91" i="5" a="1"/>
  <c r="AH91" i="5" s="1"/>
  <c r="CF91" i="5" a="1"/>
  <c r="CF91" i="5" s="1"/>
  <c r="CA91" i="5" a="1"/>
  <c r="CA91" i="5" s="1"/>
  <c r="AO91" i="5" s="1"/>
  <c r="BD91" i="5" a="1"/>
  <c r="BD91" i="5" s="1"/>
  <c r="AY91" i="5" a="1"/>
  <c r="AY91" i="5" s="1"/>
  <c r="AT91" i="5" a="1"/>
  <c r="AT91" i="5" s="1"/>
  <c r="AL91" i="5" a="1"/>
  <c r="AL91" i="5" s="1"/>
  <c r="DI91" i="5" a="1"/>
  <c r="DI91" i="5" s="1"/>
  <c r="DD91" i="5" a="1"/>
  <c r="DD91" i="5" s="1"/>
  <c r="CK91" i="5" a="1"/>
  <c r="CK91" i="5" s="1"/>
  <c r="BR91" i="5" a="1"/>
  <c r="BR91" i="5" s="1"/>
  <c r="BI91" i="5" a="1"/>
  <c r="BI91" i="5" s="1"/>
  <c r="AF91" i="5" a="1"/>
  <c r="AF91" i="5" s="1"/>
  <c r="AA91" i="5" a="1"/>
  <c r="AA91" i="5" s="1"/>
  <c r="P91" i="5" a="1"/>
  <c r="P91" i="5" s="1"/>
  <c r="K91" i="5" a="1"/>
  <c r="K91" i="5" s="1"/>
  <c r="F91" i="5" a="1"/>
  <c r="F91" i="5" s="1"/>
  <c r="DH91" i="5" a="1"/>
  <c r="DH91" i="5" s="1"/>
  <c r="DC91" i="5" a="1"/>
  <c r="DC91" i="5" s="1"/>
  <c r="CI91" i="5" a="1"/>
  <c r="CI91" i="5" s="1"/>
  <c r="CD91" i="5" a="1"/>
  <c r="CD91" i="5" s="1"/>
  <c r="BQ91" i="5" a="1"/>
  <c r="BQ91" i="5" s="1"/>
  <c r="AJ91" i="5" a="1"/>
  <c r="AJ91" i="5" s="1"/>
  <c r="T91" i="5" a="1"/>
  <c r="T91" i="5" s="1"/>
  <c r="O91" i="5" a="1"/>
  <c r="O91" i="5" s="1"/>
  <c r="J91" i="5" a="1"/>
  <c r="J91" i="5" s="1"/>
  <c r="A92" i="5"/>
  <c r="BL91" i="5" a="1"/>
  <c r="BL91" i="5" s="1"/>
  <c r="BG91" i="5" a="1"/>
  <c r="BG91" i="5" s="1"/>
  <c r="BB91" i="5" a="1"/>
  <c r="BB91" i="5" s="1"/>
  <c r="AW91" i="5" a="1"/>
  <c r="AW91" i="5" s="1"/>
  <c r="AI91" i="5" a="1"/>
  <c r="AI91" i="5" s="1"/>
  <c r="AD91" i="5" a="1"/>
  <c r="AD91" i="5" s="1"/>
  <c r="D91" i="5" a="1"/>
  <c r="D91" i="5" s="1"/>
  <c r="DL91" i="5" a="1"/>
  <c r="DL91" i="5" s="1"/>
  <c r="CJ91" i="5" a="1"/>
  <c r="CJ91" i="5" s="1"/>
  <c r="G91" i="5" a="1"/>
  <c r="G91" i="5" s="1"/>
  <c r="DJ91" i="5" a="1"/>
  <c r="DJ91" i="5" s="1"/>
  <c r="CH91" i="5" a="1"/>
  <c r="CH91" i="5" s="1"/>
  <c r="BH91" i="5" a="1"/>
  <c r="BH91" i="5" s="1"/>
  <c r="S91" i="5" a="1"/>
  <c r="S91" i="5" s="1"/>
  <c r="CG91" i="5" a="1"/>
  <c r="CG91" i="5" s="1"/>
  <c r="AS91" i="5" a="1"/>
  <c r="AS91" i="5" s="1"/>
  <c r="R91" i="5" a="1"/>
  <c r="R91" i="5" s="1"/>
  <c r="C91" i="5" a="1"/>
  <c r="C91" i="5" s="1"/>
  <c r="DF91" i="5" a="1"/>
  <c r="DF91" i="5" s="1"/>
  <c r="BE91" i="5" a="1"/>
  <c r="BE91" i="5" s="1"/>
  <c r="DE91" i="5" a="1"/>
  <c r="DE91" i="5" s="1"/>
  <c r="CC91" i="5" a="1"/>
  <c r="CC91" i="5" s="1"/>
  <c r="BC91" i="5" a="1"/>
  <c r="BC91" i="5" s="1"/>
  <c r="AB91" i="5" a="1"/>
  <c r="AB91" i="5" s="1"/>
  <c r="N91" i="5" a="1"/>
  <c r="N91" i="5" s="1"/>
  <c r="Z91" i="5" a="1"/>
  <c r="Z91" i="5" s="1"/>
  <c r="L91" i="5" a="1"/>
  <c r="L91" i="5" s="1"/>
  <c r="DA91" i="5" a="1"/>
  <c r="DA91" i="5" s="1"/>
  <c r="X91" i="5" a="1"/>
  <c r="X91" i="5" s="1"/>
  <c r="CL91" i="5" a="1"/>
  <c r="CL91" i="5" s="1"/>
  <c r="AX91" i="5" a="1"/>
  <c r="AX91" i="5" s="1"/>
  <c r="W91" i="5" a="1"/>
  <c r="W91" i="5" s="1"/>
  <c r="AJ92" i="5" l="1" a="1"/>
  <c r="AJ92" i="5" s="1"/>
  <c r="AF92" i="5" a="1"/>
  <c r="AF92" i="5" s="1"/>
  <c r="AB92" i="5" a="1"/>
  <c r="AB92" i="5" s="1"/>
  <c r="X92" i="5" a="1"/>
  <c r="X92" i="5" s="1"/>
  <c r="T92" i="5" a="1"/>
  <c r="T92" i="5" s="1"/>
  <c r="P92" i="5" a="1"/>
  <c r="P92" i="5" s="1"/>
  <c r="L92" i="5" a="1"/>
  <c r="L92" i="5" s="1"/>
  <c r="H92" i="5" a="1"/>
  <c r="H92" i="5" s="1"/>
  <c r="D92" i="5" a="1"/>
  <c r="D92" i="5" s="1"/>
  <c r="A93" i="5"/>
  <c r="DH92" i="5" a="1"/>
  <c r="DH92" i="5" s="1"/>
  <c r="CK92" i="5" a="1"/>
  <c r="CK92" i="5" s="1"/>
  <c r="CB92" i="5" a="1"/>
  <c r="CB92" i="5" s="1"/>
  <c r="BK92" i="5" a="1"/>
  <c r="BK92" i="5" s="1"/>
  <c r="BB92" i="5" a="1"/>
  <c r="BB92" i="5" s="1"/>
  <c r="AS92" i="5" a="1"/>
  <c r="AS92" i="5" s="1"/>
  <c r="AG92" i="5" a="1"/>
  <c r="AG92" i="5" s="1"/>
  <c r="S92" i="5" a="1"/>
  <c r="S92" i="5" s="1"/>
  <c r="J92" i="5" a="1"/>
  <c r="J92" i="5" s="1"/>
  <c r="DI92" i="5" a="1"/>
  <c r="DI92" i="5" s="1"/>
  <c r="DD92" i="5" a="1"/>
  <c r="DD92" i="5" s="1"/>
  <c r="CE92" i="5" a="1"/>
  <c r="CE92" i="5" s="1"/>
  <c r="BR92" i="5" a="1"/>
  <c r="BR92" i="5" s="1"/>
  <c r="BI92" i="5" a="1"/>
  <c r="BI92" i="5" s="1"/>
  <c r="BD92" i="5" a="1"/>
  <c r="BD92" i="5" s="1"/>
  <c r="AK92" i="5" a="1"/>
  <c r="AK92" i="5" s="1"/>
  <c r="K92" i="5" a="1"/>
  <c r="K92" i="5" s="1"/>
  <c r="F92" i="5" a="1"/>
  <c r="F92" i="5" s="1"/>
  <c r="CI92" i="5" a="1"/>
  <c r="CI92" i="5" s="1"/>
  <c r="CD92" i="5" a="1"/>
  <c r="CD92" i="5" s="1"/>
  <c r="BQ92" i="5" a="1"/>
  <c r="BQ92" i="5" s="1"/>
  <c r="BH92" i="5" a="1"/>
  <c r="BH92" i="5" s="1"/>
  <c r="AW92" i="5" a="1"/>
  <c r="AW92" i="5" s="1"/>
  <c r="O92" i="5" a="1"/>
  <c r="O92" i="5" s="1"/>
  <c r="DL92" i="5" a="1"/>
  <c r="DL92" i="5" s="1"/>
  <c r="DG92" i="5" a="1"/>
  <c r="DG92" i="5" s="1"/>
  <c r="DB92" i="5" a="1"/>
  <c r="DB92" i="5" s="1"/>
  <c r="BG92" i="5" a="1"/>
  <c r="BG92" i="5" s="1"/>
  <c r="AI92" i="5" a="1"/>
  <c r="AI92" i="5" s="1"/>
  <c r="AD92" i="5" a="1"/>
  <c r="AD92" i="5" s="1"/>
  <c r="Y92" i="5" a="1"/>
  <c r="Y92" i="5" s="1"/>
  <c r="N92" i="5" a="1"/>
  <c r="N92" i="5" s="1"/>
  <c r="I92" i="5" a="1"/>
  <c r="I92" i="5" s="1"/>
  <c r="DK92" i="5" a="1"/>
  <c r="DK92" i="5" s="1"/>
  <c r="DF92" i="5" a="1"/>
  <c r="DF92" i="5" s="1"/>
  <c r="AU92" i="5" a="1"/>
  <c r="AU92" i="5" s="1"/>
  <c r="AH92" i="5" a="1"/>
  <c r="AH92" i="5" s="1"/>
  <c r="AC92" i="5" a="1"/>
  <c r="AC92" i="5" s="1"/>
  <c r="W92" i="5" a="1"/>
  <c r="W92" i="5" s="1"/>
  <c r="R92" i="5" a="1"/>
  <c r="R92" i="5" s="1"/>
  <c r="M92" i="5" a="1"/>
  <c r="M92" i="5" s="1"/>
  <c r="DE92" i="5" a="1"/>
  <c r="DE92" i="5" s="1"/>
  <c r="CL92" i="5" a="1"/>
  <c r="CL92" i="5" s="1"/>
  <c r="CG92" i="5" a="1"/>
  <c r="CG92" i="5" s="1"/>
  <c r="CA92" i="5" a="1"/>
  <c r="CA92" i="5" s="1"/>
  <c r="AO92" i="5" s="1"/>
  <c r="BJ92" i="5" a="1"/>
  <c r="BJ92" i="5" s="1"/>
  <c r="BE92" i="5" a="1"/>
  <c r="BE92" i="5" s="1"/>
  <c r="AZ92" i="5" a="1"/>
  <c r="AZ92" i="5" s="1"/>
  <c r="G92" i="5" a="1"/>
  <c r="G92" i="5" s="1"/>
  <c r="CC92" i="5" a="1"/>
  <c r="CC92" i="5" s="1"/>
  <c r="BC92" i="5" a="1"/>
  <c r="BC92" i="5" s="1"/>
  <c r="DC92" i="5" a="1"/>
  <c r="DC92" i="5" s="1"/>
  <c r="BA92" i="5" a="1"/>
  <c r="BA92" i="5" s="1"/>
  <c r="AA92" i="5" a="1"/>
  <c r="AA92" i="5" s="1"/>
  <c r="DA92" i="5" a="1"/>
  <c r="DA92" i="5" s="1"/>
  <c r="AY92" i="5" a="1"/>
  <c r="AY92" i="5" s="1"/>
  <c r="Z92" i="5" a="1"/>
  <c r="Z92" i="5" s="1"/>
  <c r="BL92" i="5" a="1"/>
  <c r="BL92" i="5" s="1"/>
  <c r="AX92" i="5" a="1"/>
  <c r="AX92" i="5" s="1"/>
  <c r="AL92" i="5" a="1"/>
  <c r="AL92" i="5" s="1"/>
  <c r="CJ92" i="5" a="1"/>
  <c r="CJ92" i="5" s="1"/>
  <c r="AV92" i="5" a="1"/>
  <c r="AV92" i="5" s="1"/>
  <c r="V92" i="5" a="1"/>
  <c r="V92" i="5" s="1"/>
  <c r="DJ92" i="5" a="1"/>
  <c r="DJ92" i="5" s="1"/>
  <c r="CH92" i="5" a="1"/>
  <c r="CH92" i="5" s="1"/>
  <c r="AT92" i="5" a="1"/>
  <c r="AT92" i="5" s="1"/>
  <c r="U92" i="5" a="1"/>
  <c r="U92" i="5" s="1"/>
  <c r="CF92" i="5" a="1"/>
  <c r="CF92" i="5" s="1"/>
  <c r="BF92" i="5" a="1"/>
  <c r="BF92" i="5" s="1"/>
  <c r="E92" i="5" a="1"/>
  <c r="E92" i="5" s="1"/>
  <c r="AE92" i="5" a="1"/>
  <c r="AE92" i="5" s="1"/>
  <c r="Q92" i="5" a="1"/>
  <c r="Q92" i="5" s="1"/>
  <c r="C92" i="5" a="1"/>
  <c r="C92" i="5" s="1"/>
  <c r="DL270" i="5" a="1"/>
  <c r="DL270" i="5" s="1"/>
  <c r="DH270" i="5" a="1"/>
  <c r="DH270" i="5" s="1"/>
  <c r="DD270" i="5" a="1"/>
  <c r="DD270" i="5" s="1"/>
  <c r="CL270" i="5" a="1"/>
  <c r="CL270" i="5" s="1"/>
  <c r="CH270" i="5" a="1"/>
  <c r="CH270" i="5" s="1"/>
  <c r="CD270" i="5" a="1"/>
  <c r="CD270" i="5" s="1"/>
  <c r="BR270" i="5" a="1"/>
  <c r="BR270" i="5" s="1"/>
  <c r="BJ270" i="5" a="1"/>
  <c r="BJ270" i="5" s="1"/>
  <c r="BF270" i="5" a="1"/>
  <c r="BF270" i="5" s="1"/>
  <c r="BB270" i="5" a="1"/>
  <c r="BB270" i="5" s="1"/>
  <c r="AX270" i="5" a="1"/>
  <c r="AX270" i="5" s="1"/>
  <c r="AT270" i="5" a="1"/>
  <c r="AT270" i="5" s="1"/>
  <c r="A271" i="5"/>
  <c r="DC270" i="5" a="1"/>
  <c r="DC270" i="5" s="1"/>
  <c r="CF270" i="5" a="1"/>
  <c r="CF270" i="5" s="1"/>
  <c r="BK270" i="5" a="1"/>
  <c r="BK270" i="5" s="1"/>
  <c r="AW270" i="5" a="1"/>
  <c r="AW270" i="5" s="1"/>
  <c r="AF270" i="5" a="1"/>
  <c r="AF270" i="5" s="1"/>
  <c r="W270" i="5" a="1"/>
  <c r="W270" i="5" s="1"/>
  <c r="R270" i="5" a="1"/>
  <c r="R270" i="5" s="1"/>
  <c r="I270" i="5" a="1"/>
  <c r="I270" i="5" s="1"/>
  <c r="DK270" i="5" a="1"/>
  <c r="DK270" i="5" s="1"/>
  <c r="DB270" i="5" a="1"/>
  <c r="DB270" i="5" s="1"/>
  <c r="CE270" i="5" a="1"/>
  <c r="CE270" i="5" s="1"/>
  <c r="BE270" i="5" a="1"/>
  <c r="BE270" i="5" s="1"/>
  <c r="AV270" i="5" a="1"/>
  <c r="AV270" i="5" s="1"/>
  <c r="AE270" i="5" a="1"/>
  <c r="AE270" i="5" s="1"/>
  <c r="Z270" i="5" a="1"/>
  <c r="Z270" i="5" s="1"/>
  <c r="Q270" i="5" a="1"/>
  <c r="Q270" i="5" s="1"/>
  <c r="H270" i="5" a="1"/>
  <c r="H270" i="5" s="1"/>
  <c r="DG270" i="5" a="1"/>
  <c r="DG270" i="5" s="1"/>
  <c r="DA270" i="5" a="1"/>
  <c r="DA270" i="5" s="1"/>
  <c r="CG270" i="5" a="1"/>
  <c r="CG270" i="5" s="1"/>
  <c r="CA270" i="5" a="1"/>
  <c r="CA270" i="5" s="1"/>
  <c r="AO270" i="5" s="1"/>
  <c r="BC270" i="5" a="1"/>
  <c r="BC270" i="5" s="1"/>
  <c r="AB270" i="5" a="1"/>
  <c r="AB270" i="5" s="1"/>
  <c r="U270" i="5" a="1"/>
  <c r="U270" i="5" s="1"/>
  <c r="C270" i="5" a="1"/>
  <c r="C270" i="5" s="1"/>
  <c r="DF270" i="5" a="1"/>
  <c r="DF270" i="5" s="1"/>
  <c r="BH270" i="5" a="1"/>
  <c r="BH270" i="5" s="1"/>
  <c r="AG270" i="5" a="1"/>
  <c r="AG270" i="5" s="1"/>
  <c r="AA270" i="5" a="1"/>
  <c r="AA270" i="5" s="1"/>
  <c r="O270" i="5" a="1"/>
  <c r="O270" i="5" s="1"/>
  <c r="CI270" i="5" a="1"/>
  <c r="CI270" i="5" s="1"/>
  <c r="CC270" i="5" a="1"/>
  <c r="CC270" i="5" s="1"/>
  <c r="AY270" i="5" a="1"/>
  <c r="AY270" i="5" s="1"/>
  <c r="AS270" i="5" a="1"/>
  <c r="AS270" i="5" s="1"/>
  <c r="AJ270" i="5" a="1"/>
  <c r="AJ270" i="5" s="1"/>
  <c r="X270" i="5" a="1"/>
  <c r="X270" i="5" s="1"/>
  <c r="DJ270" i="5" a="1"/>
  <c r="DJ270" i="5" s="1"/>
  <c r="BG270" i="5" a="1"/>
  <c r="BG270" i="5" s="1"/>
  <c r="AL270" i="5" a="1"/>
  <c r="AL270" i="5" s="1"/>
  <c r="AC270" i="5" a="1"/>
  <c r="AC270" i="5" s="1"/>
  <c r="J270" i="5" a="1"/>
  <c r="J270" i="5" s="1"/>
  <c r="DI270" i="5" a="1"/>
  <c r="DI270" i="5" s="1"/>
  <c r="CK270" i="5" a="1"/>
  <c r="CK270" i="5" s="1"/>
  <c r="CB270" i="5" a="1"/>
  <c r="CB270" i="5" s="1"/>
  <c r="AU270" i="5" a="1"/>
  <c r="AU270" i="5" s="1"/>
  <c r="S270" i="5" a="1"/>
  <c r="S270" i="5" s="1"/>
  <c r="CJ270" i="5" a="1"/>
  <c r="CJ270" i="5" s="1"/>
  <c r="BQ270" i="5" a="1"/>
  <c r="BQ270" i="5" s="1"/>
  <c r="BD270" i="5" a="1"/>
  <c r="BD270" i="5" s="1"/>
  <c r="AK270" i="5" a="1"/>
  <c r="AK270" i="5" s="1"/>
  <c r="G270" i="5" a="1"/>
  <c r="G270" i="5" s="1"/>
  <c r="AZ270" i="5" a="1"/>
  <c r="AZ270" i="5" s="1"/>
  <c r="M270" i="5" a="1"/>
  <c r="M270" i="5" s="1"/>
  <c r="D270" i="5" a="1"/>
  <c r="D270" i="5" s="1"/>
  <c r="BI270" i="5" a="1"/>
  <c r="BI270" i="5" s="1"/>
  <c r="V270" i="5" a="1"/>
  <c r="V270" i="5" s="1"/>
  <c r="L270" i="5" a="1"/>
  <c r="L270" i="5" s="1"/>
  <c r="BL270" i="5" a="1"/>
  <c r="BL270" i="5" s="1"/>
  <c r="P270" i="5" a="1"/>
  <c r="P270" i="5" s="1"/>
  <c r="N270" i="5" a="1"/>
  <c r="N270" i="5" s="1"/>
  <c r="DE270" i="5" a="1"/>
  <c r="DE270" i="5" s="1"/>
  <c r="AI270" i="5" a="1"/>
  <c r="AI270" i="5" s="1"/>
  <c r="K270" i="5" a="1"/>
  <c r="K270" i="5" s="1"/>
  <c r="AD270" i="5" a="1"/>
  <c r="AD270" i="5" s="1"/>
  <c r="E270" i="5" a="1"/>
  <c r="E270" i="5" s="1"/>
  <c r="Y270" i="5" a="1"/>
  <c r="Y270" i="5" s="1"/>
  <c r="AH270" i="5" a="1"/>
  <c r="AH270" i="5" s="1"/>
  <c r="T270" i="5" a="1"/>
  <c r="T270" i="5" s="1"/>
  <c r="F270" i="5" a="1"/>
  <c r="F270" i="5" s="1"/>
  <c r="BA270" i="5" a="1"/>
  <c r="BA270" i="5" s="1"/>
  <c r="DK507" i="5" a="1"/>
  <c r="DK507" i="5" s="1"/>
  <c r="DG507" i="5" a="1"/>
  <c r="DG507" i="5" s="1"/>
  <c r="DC507" i="5" a="1"/>
  <c r="DC507" i="5" s="1"/>
  <c r="CK507" i="5" a="1"/>
  <c r="CK507" i="5" s="1"/>
  <c r="CG507" i="5" a="1"/>
  <c r="CG507" i="5" s="1"/>
  <c r="CC507" i="5" a="1"/>
  <c r="CC507" i="5" s="1"/>
  <c r="BQ507" i="5" a="1"/>
  <c r="BQ507" i="5" s="1"/>
  <c r="BI507" i="5" a="1"/>
  <c r="BI507" i="5" s="1"/>
  <c r="BE507" i="5" a="1"/>
  <c r="BE507" i="5" s="1"/>
  <c r="BA507" i="5" a="1"/>
  <c r="BA507" i="5" s="1"/>
  <c r="AW507" i="5" a="1"/>
  <c r="AW507" i="5" s="1"/>
  <c r="AS507" i="5" a="1"/>
  <c r="AS507" i="5" s="1"/>
  <c r="DJ507" i="5" a="1"/>
  <c r="DJ507" i="5" s="1"/>
  <c r="DF507" i="5" a="1"/>
  <c r="DF507" i="5" s="1"/>
  <c r="DB507" i="5" a="1"/>
  <c r="DB507" i="5" s="1"/>
  <c r="CJ507" i="5" a="1"/>
  <c r="CJ507" i="5" s="1"/>
  <c r="CF507" i="5" a="1"/>
  <c r="CF507" i="5" s="1"/>
  <c r="CB507" i="5" a="1"/>
  <c r="CB507" i="5" s="1"/>
  <c r="BL507" i="5" a="1"/>
  <c r="BL507" i="5" s="1"/>
  <c r="BH507" i="5" a="1"/>
  <c r="BH507" i="5" s="1"/>
  <c r="BD507" i="5" a="1"/>
  <c r="BD507" i="5" s="1"/>
  <c r="AZ507" i="5" a="1"/>
  <c r="AZ507" i="5" s="1"/>
  <c r="AV507" i="5" a="1"/>
  <c r="AV507" i="5" s="1"/>
  <c r="AI507" i="5" a="1"/>
  <c r="AI507" i="5" s="1"/>
  <c r="AD507" i="5" a="1"/>
  <c r="AD507" i="5" s="1"/>
  <c r="X507" i="5" a="1"/>
  <c r="X507" i="5" s="1"/>
  <c r="S507" i="5" a="1"/>
  <c r="S507" i="5" s="1"/>
  <c r="N507" i="5" a="1"/>
  <c r="N507" i="5" s="1"/>
  <c r="H507" i="5" a="1"/>
  <c r="H507" i="5" s="1"/>
  <c r="C507" i="5" a="1"/>
  <c r="C507" i="5" s="1"/>
  <c r="DH507" i="5" a="1"/>
  <c r="DH507" i="5" s="1"/>
  <c r="CI507" i="5" a="1"/>
  <c r="CI507" i="5" s="1"/>
  <c r="CD507" i="5" a="1"/>
  <c r="CD507" i="5" s="1"/>
  <c r="BG507" i="5" a="1"/>
  <c r="BG507" i="5" s="1"/>
  <c r="BB507" i="5" a="1"/>
  <c r="BB507" i="5" s="1"/>
  <c r="AC507" i="5" a="1"/>
  <c r="AC507" i="5" s="1"/>
  <c r="M507" i="5" a="1"/>
  <c r="M507" i="5" s="1"/>
  <c r="A508" i="5"/>
  <c r="AH507" i="5" a="1"/>
  <c r="AH507" i="5" s="1"/>
  <c r="AB507" i="5" a="1"/>
  <c r="AB507" i="5" s="1"/>
  <c r="W507" i="5" a="1"/>
  <c r="W507" i="5" s="1"/>
  <c r="R507" i="5" a="1"/>
  <c r="R507" i="5" s="1"/>
  <c r="L507" i="5" a="1"/>
  <c r="L507" i="5" s="1"/>
  <c r="G507" i="5" a="1"/>
  <c r="G507" i="5" s="1"/>
  <c r="DL507" i="5" a="1"/>
  <c r="DL507" i="5" s="1"/>
  <c r="DA507" i="5" a="1"/>
  <c r="DA507" i="5" s="1"/>
  <c r="CH507" i="5" a="1"/>
  <c r="CH507" i="5" s="1"/>
  <c r="BK507" i="5" a="1"/>
  <c r="BK507" i="5" s="1"/>
  <c r="BF507" i="5" a="1"/>
  <c r="BF507" i="5" s="1"/>
  <c r="AU507" i="5" a="1"/>
  <c r="AU507" i="5" s="1"/>
  <c r="AG507" i="5" a="1"/>
  <c r="AG507" i="5" s="1"/>
  <c r="Q507" i="5" a="1"/>
  <c r="Q507" i="5" s="1"/>
  <c r="DE507" i="5" a="1"/>
  <c r="DE507" i="5" s="1"/>
  <c r="CL507" i="5" a="1"/>
  <c r="CL507" i="5" s="1"/>
  <c r="CA507" i="5" a="1"/>
  <c r="CA507" i="5" s="1"/>
  <c r="AO507" i="5" s="1"/>
  <c r="BJ507" i="5" a="1"/>
  <c r="BJ507" i="5" s="1"/>
  <c r="AY507" i="5" a="1"/>
  <c r="AY507" i="5" s="1"/>
  <c r="AT507" i="5" a="1"/>
  <c r="AT507" i="5" s="1"/>
  <c r="AK507" i="5" a="1"/>
  <c r="AK507" i="5" s="1"/>
  <c r="U507" i="5" a="1"/>
  <c r="U507" i="5" s="1"/>
  <c r="E507" i="5" a="1"/>
  <c r="E507" i="5" s="1"/>
  <c r="CE507" i="5" a="1"/>
  <c r="CE507" i="5" s="1"/>
  <c r="O507" i="5" a="1"/>
  <c r="O507" i="5" s="1"/>
  <c r="BC507" i="5" a="1"/>
  <c r="BC507" i="5" s="1"/>
  <c r="AA507" i="5" a="1"/>
  <c r="AA507" i="5" s="1"/>
  <c r="DD507" i="5" a="1"/>
  <c r="DD507" i="5" s="1"/>
  <c r="Z507" i="5" a="1"/>
  <c r="Z507" i="5" s="1"/>
  <c r="K507" i="5" a="1"/>
  <c r="K507" i="5" s="1"/>
  <c r="BR507" i="5" a="1"/>
  <c r="BR507" i="5" s="1"/>
  <c r="AL507" i="5" a="1"/>
  <c r="AL507" i="5" s="1"/>
  <c r="Y507" i="5" a="1"/>
  <c r="Y507" i="5" s="1"/>
  <c r="J507" i="5" a="1"/>
  <c r="J507" i="5" s="1"/>
  <c r="AX507" i="5" a="1"/>
  <c r="AX507" i="5" s="1"/>
  <c r="AJ507" i="5" a="1"/>
  <c r="AJ507" i="5" s="1"/>
  <c r="V507" i="5" a="1"/>
  <c r="V507" i="5" s="1"/>
  <c r="I507" i="5" a="1"/>
  <c r="I507" i="5" s="1"/>
  <c r="T507" i="5" a="1"/>
  <c r="T507" i="5" s="1"/>
  <c r="F507" i="5" a="1"/>
  <c r="F507" i="5" s="1"/>
  <c r="AF507" i="5" a="1"/>
  <c r="AF507" i="5" s="1"/>
  <c r="D507" i="5" a="1"/>
  <c r="D507" i="5" s="1"/>
  <c r="DI507" i="5" a="1"/>
  <c r="DI507" i="5" s="1"/>
  <c r="AE507" i="5" a="1"/>
  <c r="AE507" i="5" s="1"/>
  <c r="P507" i="5" a="1"/>
  <c r="P507" i="5" s="1"/>
  <c r="DJ508" i="5" l="1" a="1"/>
  <c r="DJ508" i="5" s="1"/>
  <c r="DF508" i="5" a="1"/>
  <c r="DF508" i="5" s="1"/>
  <c r="DB508" i="5" a="1"/>
  <c r="DB508" i="5" s="1"/>
  <c r="CJ508" i="5" a="1"/>
  <c r="CJ508" i="5" s="1"/>
  <c r="CF508" i="5" a="1"/>
  <c r="CF508" i="5" s="1"/>
  <c r="CB508" i="5" a="1"/>
  <c r="CB508" i="5" s="1"/>
  <c r="BL508" i="5" a="1"/>
  <c r="BL508" i="5" s="1"/>
  <c r="BH508" i="5" a="1"/>
  <c r="BH508" i="5" s="1"/>
  <c r="BD508" i="5" a="1"/>
  <c r="BD508" i="5" s="1"/>
  <c r="AZ508" i="5" a="1"/>
  <c r="AZ508" i="5" s="1"/>
  <c r="AV508" i="5" a="1"/>
  <c r="AV508" i="5" s="1"/>
  <c r="DI508" i="5" a="1"/>
  <c r="DI508" i="5" s="1"/>
  <c r="DE508" i="5" a="1"/>
  <c r="DE508" i="5" s="1"/>
  <c r="DA508" i="5" a="1"/>
  <c r="DA508" i="5" s="1"/>
  <c r="CI508" i="5" a="1"/>
  <c r="CI508" i="5" s="1"/>
  <c r="CE508" i="5" a="1"/>
  <c r="CE508" i="5" s="1"/>
  <c r="CA508" i="5" a="1"/>
  <c r="CA508" i="5" s="1"/>
  <c r="AO508" i="5" s="1"/>
  <c r="BK508" i="5" a="1"/>
  <c r="BK508" i="5" s="1"/>
  <c r="BG508" i="5" a="1"/>
  <c r="BG508" i="5" s="1"/>
  <c r="BC508" i="5" a="1"/>
  <c r="BC508" i="5" s="1"/>
  <c r="AY508" i="5" a="1"/>
  <c r="AY508" i="5" s="1"/>
  <c r="AU508" i="5" a="1"/>
  <c r="AU508" i="5" s="1"/>
  <c r="AI508" i="5" a="1"/>
  <c r="AI508" i="5" s="1"/>
  <c r="AD508" i="5" a="1"/>
  <c r="AD508" i="5" s="1"/>
  <c r="Y508" i="5" a="1"/>
  <c r="Y508" i="5" s="1"/>
  <c r="S508" i="5" a="1"/>
  <c r="S508" i="5" s="1"/>
  <c r="N508" i="5" a="1"/>
  <c r="N508" i="5" s="1"/>
  <c r="I508" i="5" a="1"/>
  <c r="I508" i="5" s="1"/>
  <c r="C508" i="5" a="1"/>
  <c r="C508" i="5" s="1"/>
  <c r="DH508" i="5" a="1"/>
  <c r="DH508" i="5" s="1"/>
  <c r="DC508" i="5" a="1"/>
  <c r="DC508" i="5" s="1"/>
  <c r="CD508" i="5" a="1"/>
  <c r="CD508" i="5" s="1"/>
  <c r="BQ508" i="5" a="1"/>
  <c r="BQ508" i="5" s="1"/>
  <c r="BB508" i="5" a="1"/>
  <c r="BB508" i="5" s="1"/>
  <c r="AW508" i="5" a="1"/>
  <c r="AW508" i="5" s="1"/>
  <c r="X508" i="5" a="1"/>
  <c r="X508" i="5" s="1"/>
  <c r="H508" i="5" a="1"/>
  <c r="H508" i="5" s="1"/>
  <c r="A509" i="5"/>
  <c r="AH508" i="5" a="1"/>
  <c r="AH508" i="5" s="1"/>
  <c r="AC508" i="5" a="1"/>
  <c r="AC508" i="5" s="1"/>
  <c r="W508" i="5" a="1"/>
  <c r="W508" i="5" s="1"/>
  <c r="R508" i="5" a="1"/>
  <c r="R508" i="5" s="1"/>
  <c r="M508" i="5" a="1"/>
  <c r="M508" i="5" s="1"/>
  <c r="G508" i="5" a="1"/>
  <c r="G508" i="5" s="1"/>
  <c r="DL508" i="5" a="1"/>
  <c r="DL508" i="5" s="1"/>
  <c r="DG508" i="5" a="1"/>
  <c r="DG508" i="5" s="1"/>
  <c r="CH508" i="5" a="1"/>
  <c r="CH508" i="5" s="1"/>
  <c r="CC508" i="5" a="1"/>
  <c r="CC508" i="5" s="1"/>
  <c r="BF508" i="5" a="1"/>
  <c r="BF508" i="5" s="1"/>
  <c r="BA508" i="5" a="1"/>
  <c r="BA508" i="5" s="1"/>
  <c r="AB508" i="5" a="1"/>
  <c r="AB508" i="5" s="1"/>
  <c r="L508" i="5" a="1"/>
  <c r="L508" i="5" s="1"/>
  <c r="DK508" i="5" a="1"/>
  <c r="DK508" i="5" s="1"/>
  <c r="CL508" i="5" a="1"/>
  <c r="CL508" i="5" s="1"/>
  <c r="CG508" i="5" a="1"/>
  <c r="CG508" i="5" s="1"/>
  <c r="BJ508" i="5" a="1"/>
  <c r="BJ508" i="5" s="1"/>
  <c r="BE508" i="5" a="1"/>
  <c r="BE508" i="5" s="1"/>
  <c r="AT508" i="5" a="1"/>
  <c r="AT508" i="5" s="1"/>
  <c r="AF508" i="5" a="1"/>
  <c r="AF508" i="5" s="1"/>
  <c r="P508" i="5" a="1"/>
  <c r="P508" i="5" s="1"/>
  <c r="DD508" i="5" a="1"/>
  <c r="DD508" i="5" s="1"/>
  <c r="AL508" i="5" a="1"/>
  <c r="AL508" i="5" s="1"/>
  <c r="J508" i="5" a="1"/>
  <c r="J508" i="5" s="1"/>
  <c r="BR508" i="5" a="1"/>
  <c r="BR508" i="5" s="1"/>
  <c r="AK508" i="5" a="1"/>
  <c r="AK508" i="5" s="1"/>
  <c r="V508" i="5" a="1"/>
  <c r="V508" i="5" s="1"/>
  <c r="AX508" i="5" a="1"/>
  <c r="AX508" i="5" s="1"/>
  <c r="AJ508" i="5" a="1"/>
  <c r="AJ508" i="5" s="1"/>
  <c r="U508" i="5" a="1"/>
  <c r="U508" i="5" s="1"/>
  <c r="F508" i="5" a="1"/>
  <c r="F508" i="5" s="1"/>
  <c r="CK508" i="5" a="1"/>
  <c r="CK508" i="5" s="1"/>
  <c r="AG508" i="5" a="1"/>
  <c r="AG508" i="5" s="1"/>
  <c r="T508" i="5" a="1"/>
  <c r="T508" i="5" s="1"/>
  <c r="E508" i="5" a="1"/>
  <c r="E508" i="5" s="1"/>
  <c r="BI508" i="5" a="1"/>
  <c r="BI508" i="5" s="1"/>
  <c r="AE508" i="5" a="1"/>
  <c r="AE508" i="5" s="1"/>
  <c r="Q508" i="5" a="1"/>
  <c r="Q508" i="5" s="1"/>
  <c r="D508" i="5" a="1"/>
  <c r="D508" i="5" s="1"/>
  <c r="AS508" i="5" a="1"/>
  <c r="AS508" i="5" s="1"/>
  <c r="O508" i="5" a="1"/>
  <c r="O508" i="5" s="1"/>
  <c r="AA508" i="5" a="1"/>
  <c r="AA508" i="5" s="1"/>
  <c r="Z508" i="5" a="1"/>
  <c r="Z508" i="5" s="1"/>
  <c r="K508" i="5" a="1"/>
  <c r="K508" i="5" s="1"/>
  <c r="DK271" i="5" a="1"/>
  <c r="DK271" i="5" s="1"/>
  <c r="DG271" i="5" a="1"/>
  <c r="DG271" i="5" s="1"/>
  <c r="DC271" i="5" a="1"/>
  <c r="DC271" i="5" s="1"/>
  <c r="CK271" i="5" a="1"/>
  <c r="CK271" i="5" s="1"/>
  <c r="CG271" i="5" a="1"/>
  <c r="CG271" i="5" s="1"/>
  <c r="CC271" i="5" a="1"/>
  <c r="CC271" i="5" s="1"/>
  <c r="BQ271" i="5" a="1"/>
  <c r="BQ271" i="5" s="1"/>
  <c r="BI271" i="5" a="1"/>
  <c r="BI271" i="5" s="1"/>
  <c r="BE271" i="5" a="1"/>
  <c r="BE271" i="5" s="1"/>
  <c r="BA271" i="5" a="1"/>
  <c r="BA271" i="5" s="1"/>
  <c r="AW271" i="5" a="1"/>
  <c r="AW271" i="5" s="1"/>
  <c r="AS271" i="5" a="1"/>
  <c r="AS271" i="5" s="1"/>
  <c r="DE271" i="5" a="1"/>
  <c r="DE271" i="5" s="1"/>
  <c r="CH271" i="5" a="1"/>
  <c r="CH271" i="5" s="1"/>
  <c r="BH271" i="5" a="1"/>
  <c r="BH271" i="5" s="1"/>
  <c r="AY271" i="5" a="1"/>
  <c r="AY271" i="5" s="1"/>
  <c r="AH271" i="5" a="1"/>
  <c r="AH271" i="5" s="1"/>
  <c r="AC271" i="5" a="1"/>
  <c r="AC271" i="5" s="1"/>
  <c r="T271" i="5" a="1"/>
  <c r="T271" i="5" s="1"/>
  <c r="K271" i="5" a="1"/>
  <c r="K271" i="5" s="1"/>
  <c r="DD271" i="5" a="1"/>
  <c r="DD271" i="5" s="1"/>
  <c r="CB271" i="5" a="1"/>
  <c r="CB271" i="5" s="1"/>
  <c r="BG271" i="5" a="1"/>
  <c r="BG271" i="5" s="1"/>
  <c r="AX271" i="5" a="1"/>
  <c r="AX271" i="5" s="1"/>
  <c r="AK271" i="5" a="1"/>
  <c r="AK271" i="5" s="1"/>
  <c r="AB271" i="5" a="1"/>
  <c r="AB271" i="5" s="1"/>
  <c r="S271" i="5" a="1"/>
  <c r="S271" i="5" s="1"/>
  <c r="J271" i="5" a="1"/>
  <c r="J271" i="5" s="1"/>
  <c r="E271" i="5" a="1"/>
  <c r="E271" i="5" s="1"/>
  <c r="CA271" i="5" a="1"/>
  <c r="CA271" i="5" s="1"/>
  <c r="AO271" i="5" s="1"/>
  <c r="BC271" i="5" a="1"/>
  <c r="BC271" i="5" s="1"/>
  <c r="AG271" i="5" a="1"/>
  <c r="AG271" i="5" s="1"/>
  <c r="AA271" i="5" a="1"/>
  <c r="AA271" i="5" s="1"/>
  <c r="U271" i="5" a="1"/>
  <c r="U271" i="5" s="1"/>
  <c r="O271" i="5" a="1"/>
  <c r="O271" i="5" s="1"/>
  <c r="C271" i="5" a="1"/>
  <c r="C271" i="5" s="1"/>
  <c r="A272" i="5"/>
  <c r="DA271" i="5" a="1"/>
  <c r="DA271" i="5" s="1"/>
  <c r="CF271" i="5" a="1"/>
  <c r="CF271" i="5" s="1"/>
  <c r="BB271" i="5" a="1"/>
  <c r="BB271" i="5" s="1"/>
  <c r="AV271" i="5" a="1"/>
  <c r="AV271" i="5" s="1"/>
  <c r="AF271" i="5" a="1"/>
  <c r="AF271" i="5" s="1"/>
  <c r="N271" i="5" a="1"/>
  <c r="N271" i="5" s="1"/>
  <c r="H271" i="5" a="1"/>
  <c r="H271" i="5" s="1"/>
  <c r="DJ271" i="5" a="1"/>
  <c r="DJ271" i="5" s="1"/>
  <c r="CD271" i="5" a="1"/>
  <c r="CD271" i="5" s="1"/>
  <c r="BK271" i="5" a="1"/>
  <c r="BK271" i="5" s="1"/>
  <c r="AD271" i="5" a="1"/>
  <c r="AD271" i="5" s="1"/>
  <c r="W271" i="5" a="1"/>
  <c r="W271" i="5" s="1"/>
  <c r="Q271" i="5" a="1"/>
  <c r="Q271" i="5" s="1"/>
  <c r="DB271" i="5" a="1"/>
  <c r="DB271" i="5" s="1"/>
  <c r="AL271" i="5" a="1"/>
  <c r="AL271" i="5" s="1"/>
  <c r="I271" i="5" a="1"/>
  <c r="I271" i="5" s="1"/>
  <c r="CL271" i="5" a="1"/>
  <c r="CL271" i="5" s="1"/>
  <c r="R271" i="5" a="1"/>
  <c r="R271" i="5" s="1"/>
  <c r="DI271" i="5" a="1"/>
  <c r="DI271" i="5" s="1"/>
  <c r="BF271" i="5" a="1"/>
  <c r="BF271" i="5" s="1"/>
  <c r="AJ271" i="5" a="1"/>
  <c r="AJ271" i="5" s="1"/>
  <c r="Z271" i="5" a="1"/>
  <c r="Z271" i="5" s="1"/>
  <c r="G271" i="5" a="1"/>
  <c r="G271" i="5" s="1"/>
  <c r="BL271" i="5" a="1"/>
  <c r="BL271" i="5" s="1"/>
  <c r="AE271" i="5" a="1"/>
  <c r="AE271" i="5" s="1"/>
  <c r="V271" i="5" a="1"/>
  <c r="V271" i="5" s="1"/>
  <c r="L271" i="5" a="1"/>
  <c r="L271" i="5" s="1"/>
  <c r="CJ271" i="5" a="1"/>
  <c r="CJ271" i="5" s="1"/>
  <c r="AZ271" i="5" a="1"/>
  <c r="AZ271" i="5" s="1"/>
  <c r="Y271" i="5" a="1"/>
  <c r="Y271" i="5" s="1"/>
  <c r="CI271" i="5" a="1"/>
  <c r="CI271" i="5" s="1"/>
  <c r="AU271" i="5" a="1"/>
  <c r="AU271" i="5" s="1"/>
  <c r="X271" i="5" a="1"/>
  <c r="X271" i="5" s="1"/>
  <c r="CE271" i="5" a="1"/>
  <c r="CE271" i="5" s="1"/>
  <c r="AT271" i="5" a="1"/>
  <c r="AT271" i="5" s="1"/>
  <c r="DL271" i="5" a="1"/>
  <c r="DL271" i="5" s="1"/>
  <c r="M271" i="5" a="1"/>
  <c r="M271" i="5" s="1"/>
  <c r="DH271" i="5" a="1"/>
  <c r="DH271" i="5" s="1"/>
  <c r="BJ271" i="5" a="1"/>
  <c r="BJ271" i="5" s="1"/>
  <c r="AI271" i="5" a="1"/>
  <c r="AI271" i="5" s="1"/>
  <c r="DF271" i="5" a="1"/>
  <c r="DF271" i="5" s="1"/>
  <c r="F271" i="5" a="1"/>
  <c r="F271" i="5" s="1"/>
  <c r="P271" i="5" a="1"/>
  <c r="P271" i="5" s="1"/>
  <c r="D271" i="5" a="1"/>
  <c r="D271" i="5" s="1"/>
  <c r="BR271" i="5" a="1"/>
  <c r="BR271" i="5" s="1"/>
  <c r="BD271" i="5" a="1"/>
  <c r="BD271" i="5" s="1"/>
  <c r="A94" i="5"/>
  <c r="AI93" i="5" a="1"/>
  <c r="AI93" i="5" s="1"/>
  <c r="AE93" i="5" a="1"/>
  <c r="AE93" i="5" s="1"/>
  <c r="AA93" i="5" a="1"/>
  <c r="AA93" i="5" s="1"/>
  <c r="W93" i="5" a="1"/>
  <c r="W93" i="5" s="1"/>
  <c r="S93" i="5" a="1"/>
  <c r="S93" i="5" s="1"/>
  <c r="O93" i="5" a="1"/>
  <c r="O93" i="5" s="1"/>
  <c r="K93" i="5" a="1"/>
  <c r="K93" i="5" s="1"/>
  <c r="G93" i="5" a="1"/>
  <c r="G93" i="5" s="1"/>
  <c r="C93" i="5" a="1"/>
  <c r="C93" i="5" s="1"/>
  <c r="DE93" i="5" a="1"/>
  <c r="DE93" i="5" s="1"/>
  <c r="CL93" i="5" a="1"/>
  <c r="CL93" i="5" s="1"/>
  <c r="CC93" i="5" a="1"/>
  <c r="CC93" i="5" s="1"/>
  <c r="BH93" i="5" a="1"/>
  <c r="BH93" i="5" s="1"/>
  <c r="AY93" i="5" a="1"/>
  <c r="AY93" i="5" s="1"/>
  <c r="AT93" i="5" a="1"/>
  <c r="AT93" i="5" s="1"/>
  <c r="AH93" i="5" a="1"/>
  <c r="AH93" i="5" s="1"/>
  <c r="Y93" i="5" a="1"/>
  <c r="Y93" i="5" s="1"/>
  <c r="P93" i="5" a="1"/>
  <c r="P93" i="5" s="1"/>
  <c r="CH93" i="5" a="1"/>
  <c r="CH93" i="5" s="1"/>
  <c r="BF93" i="5" a="1"/>
  <c r="BF93" i="5" s="1"/>
  <c r="BA93" i="5" a="1"/>
  <c r="BA93" i="5" s="1"/>
  <c r="AV93" i="5" a="1"/>
  <c r="AV93" i="5" s="1"/>
  <c r="AD93" i="5" a="1"/>
  <c r="AD93" i="5" s="1"/>
  <c r="N93" i="5" a="1"/>
  <c r="N93" i="5" s="1"/>
  <c r="I93" i="5" a="1"/>
  <c r="I93" i="5" s="1"/>
  <c r="D93" i="5" a="1"/>
  <c r="D93" i="5" s="1"/>
  <c r="BJ93" i="5" a="1"/>
  <c r="BJ93" i="5" s="1"/>
  <c r="BE93" i="5" a="1"/>
  <c r="BE93" i="5" s="1"/>
  <c r="AZ93" i="5" a="1"/>
  <c r="AZ93" i="5" s="1"/>
  <c r="AU93" i="5" a="1"/>
  <c r="AU93" i="5" s="1"/>
  <c r="R93" i="5" a="1"/>
  <c r="R93" i="5" s="1"/>
  <c r="M93" i="5" a="1"/>
  <c r="M93" i="5" s="1"/>
  <c r="H93" i="5" a="1"/>
  <c r="H93" i="5" s="1"/>
  <c r="DJ93" i="5" a="1"/>
  <c r="DJ93" i="5" s="1"/>
  <c r="DD93" i="5" a="1"/>
  <c r="DD93" i="5" s="1"/>
  <c r="CK93" i="5" a="1"/>
  <c r="CK93" i="5" s="1"/>
  <c r="CF93" i="5" a="1"/>
  <c r="CF93" i="5" s="1"/>
  <c r="CA93" i="5" a="1"/>
  <c r="CA93" i="5" s="1"/>
  <c r="AO93" i="5" s="1"/>
  <c r="AL93" i="5" a="1"/>
  <c r="AL93" i="5" s="1"/>
  <c r="AG93" i="5" a="1"/>
  <c r="AG93" i="5" s="1"/>
  <c r="AB93" i="5" a="1"/>
  <c r="AB93" i="5" s="1"/>
  <c r="DH93" i="5" a="1"/>
  <c r="DH93" i="5" s="1"/>
  <c r="DC93" i="5" a="1"/>
  <c r="DC93" i="5" s="1"/>
  <c r="CJ93" i="5" a="1"/>
  <c r="CJ93" i="5" s="1"/>
  <c r="CE93" i="5" a="1"/>
  <c r="CE93" i="5" s="1"/>
  <c r="BC93" i="5" a="1"/>
  <c r="BC93" i="5" s="1"/>
  <c r="AK93" i="5" a="1"/>
  <c r="AK93" i="5" s="1"/>
  <c r="AF93" i="5" a="1"/>
  <c r="AF93" i="5" s="1"/>
  <c r="CD93" i="5" a="1"/>
  <c r="CD93" i="5" s="1"/>
  <c r="BQ93" i="5" a="1"/>
  <c r="BQ93" i="5" s="1"/>
  <c r="BB93" i="5" a="1"/>
  <c r="BB93" i="5" s="1"/>
  <c r="AW93" i="5" a="1"/>
  <c r="AW93" i="5" s="1"/>
  <c r="Z93" i="5" a="1"/>
  <c r="Z93" i="5" s="1"/>
  <c r="U93" i="5" a="1"/>
  <c r="U93" i="5" s="1"/>
  <c r="J93" i="5" a="1"/>
  <c r="J93" i="5" s="1"/>
  <c r="E93" i="5" a="1"/>
  <c r="E93" i="5" s="1"/>
  <c r="DA93" i="5" a="1"/>
  <c r="DA93" i="5" s="1"/>
  <c r="BL93" i="5" a="1"/>
  <c r="BL93" i="5" s="1"/>
  <c r="AX93" i="5" a="1"/>
  <c r="AX93" i="5" s="1"/>
  <c r="AJ93" i="5" a="1"/>
  <c r="AJ93" i="5" s="1"/>
  <c r="V93" i="5" a="1"/>
  <c r="V93" i="5" s="1"/>
  <c r="DL93" i="5" a="1"/>
  <c r="DL93" i="5" s="1"/>
  <c r="BK93" i="5" a="1"/>
  <c r="BK93" i="5" s="1"/>
  <c r="T93" i="5" a="1"/>
  <c r="T93" i="5" s="1"/>
  <c r="F93" i="5" a="1"/>
  <c r="F93" i="5" s="1"/>
  <c r="DK93" i="5" a="1"/>
  <c r="DK93" i="5" s="1"/>
  <c r="CI93" i="5" a="1"/>
  <c r="CI93" i="5" s="1"/>
  <c r="BI93" i="5" a="1"/>
  <c r="BI93" i="5" s="1"/>
  <c r="DI93" i="5" a="1"/>
  <c r="DI93" i="5" s="1"/>
  <c r="CG93" i="5" a="1"/>
  <c r="CG93" i="5" s="1"/>
  <c r="BG93" i="5" a="1"/>
  <c r="BG93" i="5" s="1"/>
  <c r="AS93" i="5" a="1"/>
  <c r="AS93" i="5" s="1"/>
  <c r="Q93" i="5" a="1"/>
  <c r="Q93" i="5" s="1"/>
  <c r="DG93" i="5" a="1"/>
  <c r="DG93" i="5" s="1"/>
  <c r="AC93" i="5" a="1"/>
  <c r="AC93" i="5" s="1"/>
  <c r="DF93" i="5" a="1"/>
  <c r="DF93" i="5" s="1"/>
  <c r="BD93" i="5" a="1"/>
  <c r="BD93" i="5" s="1"/>
  <c r="CB93" i="5" a="1"/>
  <c r="CB93" i="5" s="1"/>
  <c r="L93" i="5" a="1"/>
  <c r="L93" i="5" s="1"/>
  <c r="DB93" i="5" a="1"/>
  <c r="DB93" i="5" s="1"/>
  <c r="BR93" i="5" a="1"/>
  <c r="BR93" i="5" s="1"/>
  <c r="X93" i="5" a="1"/>
  <c r="X93" i="5" s="1"/>
  <c r="AL94" i="5" l="1" a="1"/>
  <c r="AL94" i="5" s="1"/>
  <c r="AH94" i="5" a="1"/>
  <c r="AH94" i="5" s="1"/>
  <c r="AD94" i="5" a="1"/>
  <c r="AD94" i="5" s="1"/>
  <c r="Z94" i="5" a="1"/>
  <c r="Z94" i="5" s="1"/>
  <c r="V94" i="5" a="1"/>
  <c r="V94" i="5" s="1"/>
  <c r="R94" i="5" a="1"/>
  <c r="R94" i="5" s="1"/>
  <c r="N94" i="5" a="1"/>
  <c r="N94" i="5" s="1"/>
  <c r="J94" i="5" a="1"/>
  <c r="J94" i="5" s="1"/>
  <c r="F94" i="5" a="1"/>
  <c r="F94" i="5" s="1"/>
  <c r="DK94" i="5" a="1"/>
  <c r="DK94" i="5" s="1"/>
  <c r="DB94" i="5" a="1"/>
  <c r="DB94" i="5" s="1"/>
  <c r="CE94" i="5" a="1"/>
  <c r="CE94" i="5" s="1"/>
  <c r="BJ94" i="5" a="1"/>
  <c r="BJ94" i="5" s="1"/>
  <c r="BE94" i="5" a="1"/>
  <c r="BE94" i="5" s="1"/>
  <c r="AV94" i="5" a="1"/>
  <c r="AV94" i="5" s="1"/>
  <c r="AE94" i="5" a="1"/>
  <c r="AE94" i="5" s="1"/>
  <c r="Q94" i="5" a="1"/>
  <c r="Q94" i="5" s="1"/>
  <c r="H94" i="5" a="1"/>
  <c r="H94" i="5" s="1"/>
  <c r="CK94" i="5" a="1"/>
  <c r="CK94" i="5" s="1"/>
  <c r="CF94" i="5" a="1"/>
  <c r="CF94" i="5" s="1"/>
  <c r="CA94" i="5" a="1"/>
  <c r="CA94" i="5" s="1"/>
  <c r="AO94" i="5" s="1"/>
  <c r="BI94" i="5" a="1"/>
  <c r="BI94" i="5" s="1"/>
  <c r="BD94" i="5" a="1"/>
  <c r="BD94" i="5" s="1"/>
  <c r="AY94" i="5" a="1"/>
  <c r="AY94" i="5" s="1"/>
  <c r="AT94" i="5" a="1"/>
  <c r="AT94" i="5" s="1"/>
  <c r="DC94" i="5" a="1"/>
  <c r="DC94" i="5" s="1"/>
  <c r="CJ94" i="5" a="1"/>
  <c r="CJ94" i="5" s="1"/>
  <c r="BQ94" i="5" a="1"/>
  <c r="BQ94" i="5" s="1"/>
  <c r="BH94" i="5" a="1"/>
  <c r="BH94" i="5" s="1"/>
  <c r="BC94" i="5" a="1"/>
  <c r="BC94" i="5" s="1"/>
  <c r="AX94" i="5" a="1"/>
  <c r="AX94" i="5" s="1"/>
  <c r="E94" i="5" a="1"/>
  <c r="E94" i="5" s="1"/>
  <c r="DH94" i="5" a="1"/>
  <c r="DH94" i="5" s="1"/>
  <c r="CI94" i="5" a="1"/>
  <c r="CI94" i="5" s="1"/>
  <c r="CD94" i="5" a="1"/>
  <c r="CD94" i="5" s="1"/>
  <c r="AW94" i="5" a="1"/>
  <c r="AW94" i="5" s="1"/>
  <c r="AJ94" i="5" a="1"/>
  <c r="AJ94" i="5" s="1"/>
  <c r="Y94" i="5" a="1"/>
  <c r="Y94" i="5" s="1"/>
  <c r="T94" i="5" a="1"/>
  <c r="T94" i="5" s="1"/>
  <c r="O94" i="5" a="1"/>
  <c r="O94" i="5" s="1"/>
  <c r="DL94" i="5" a="1"/>
  <c r="DL94" i="5" s="1"/>
  <c r="DF94" i="5" a="1"/>
  <c r="DF94" i="5" s="1"/>
  <c r="DA94" i="5" a="1"/>
  <c r="DA94" i="5" s="1"/>
  <c r="CH94" i="5" a="1"/>
  <c r="CH94" i="5" s="1"/>
  <c r="BA94" i="5" a="1"/>
  <c r="BA94" i="5" s="1"/>
  <c r="AC94" i="5" a="1"/>
  <c r="AC94" i="5" s="1"/>
  <c r="X94" i="5" a="1"/>
  <c r="X94" i="5" s="1"/>
  <c r="S94" i="5" a="1"/>
  <c r="S94" i="5" s="1"/>
  <c r="C94" i="5" a="1"/>
  <c r="C94" i="5" s="1"/>
  <c r="CG94" i="5" a="1"/>
  <c r="CG94" i="5" s="1"/>
  <c r="CB94" i="5" a="1"/>
  <c r="CB94" i="5" s="1"/>
  <c r="BK94" i="5" a="1"/>
  <c r="BK94" i="5" s="1"/>
  <c r="BF94" i="5" a="1"/>
  <c r="BF94" i="5" s="1"/>
  <c r="AZ94" i="5" a="1"/>
  <c r="AZ94" i="5" s="1"/>
  <c r="AU94" i="5" a="1"/>
  <c r="AU94" i="5" s="1"/>
  <c r="M94" i="5" a="1"/>
  <c r="M94" i="5" s="1"/>
  <c r="DI94" i="5" a="1"/>
  <c r="DI94" i="5" s="1"/>
  <c r="BG94" i="5" a="1"/>
  <c r="BG94" i="5" s="1"/>
  <c r="AS94" i="5" a="1"/>
  <c r="AS94" i="5" s="1"/>
  <c r="AF94" i="5" a="1"/>
  <c r="AF94" i="5" s="1"/>
  <c r="D94" i="5" a="1"/>
  <c r="D94" i="5" s="1"/>
  <c r="DG94" i="5" a="1"/>
  <c r="DG94" i="5" s="1"/>
  <c r="P94" i="5" a="1"/>
  <c r="P94" i="5" s="1"/>
  <c r="DE94" i="5" a="1"/>
  <c r="DE94" i="5" s="1"/>
  <c r="CC94" i="5" a="1"/>
  <c r="CC94" i="5" s="1"/>
  <c r="AB94" i="5" a="1"/>
  <c r="AB94" i="5" s="1"/>
  <c r="DD94" i="5" a="1"/>
  <c r="DD94" i="5" s="1"/>
  <c r="BB94" i="5" a="1"/>
  <c r="BB94" i="5" s="1"/>
  <c r="AA94" i="5" a="1"/>
  <c r="AA94" i="5" s="1"/>
  <c r="L94" i="5" a="1"/>
  <c r="L94" i="5" s="1"/>
  <c r="BR94" i="5" a="1"/>
  <c r="BR94" i="5" s="1"/>
  <c r="K94" i="5" a="1"/>
  <c r="K94" i="5" s="1"/>
  <c r="CL94" i="5" a="1"/>
  <c r="CL94" i="5" s="1"/>
  <c r="BL94" i="5" a="1"/>
  <c r="BL94" i="5" s="1"/>
  <c r="AK94" i="5" a="1"/>
  <c r="AK94" i="5" s="1"/>
  <c r="W94" i="5" a="1"/>
  <c r="W94" i="5" s="1"/>
  <c r="I94" i="5" a="1"/>
  <c r="I94" i="5" s="1"/>
  <c r="A95" i="5"/>
  <c r="AI94" i="5" a="1"/>
  <c r="AI94" i="5" s="1"/>
  <c r="U94" i="5" a="1"/>
  <c r="U94" i="5" s="1"/>
  <c r="G94" i="5" a="1"/>
  <c r="G94" i="5" s="1"/>
  <c r="DJ94" i="5" a="1"/>
  <c r="DJ94" i="5" s="1"/>
  <c r="AG94" i="5" a="1"/>
  <c r="AG94" i="5" s="1"/>
  <c r="DJ272" i="5" a="1"/>
  <c r="DJ272" i="5" s="1"/>
  <c r="DF272" i="5" a="1"/>
  <c r="DF272" i="5" s="1"/>
  <c r="DB272" i="5" a="1"/>
  <c r="DB272" i="5" s="1"/>
  <c r="CJ272" i="5" a="1"/>
  <c r="CJ272" i="5" s="1"/>
  <c r="CF272" i="5" a="1"/>
  <c r="CF272" i="5" s="1"/>
  <c r="CB272" i="5" a="1"/>
  <c r="CB272" i="5" s="1"/>
  <c r="BL272" i="5" a="1"/>
  <c r="BL272" i="5" s="1"/>
  <c r="BH272" i="5" a="1"/>
  <c r="BH272" i="5" s="1"/>
  <c r="BD272" i="5" a="1"/>
  <c r="BD272" i="5" s="1"/>
  <c r="AZ272" i="5" a="1"/>
  <c r="AZ272" i="5" s="1"/>
  <c r="AV272" i="5" a="1"/>
  <c r="AV272" i="5" s="1"/>
  <c r="DG272" i="5" a="1"/>
  <c r="DG272" i="5" s="1"/>
  <c r="CE272" i="5" a="1"/>
  <c r="CE272" i="5" s="1"/>
  <c r="BJ272" i="5" a="1"/>
  <c r="BJ272" i="5" s="1"/>
  <c r="BA272" i="5" a="1"/>
  <c r="BA272" i="5" s="1"/>
  <c r="AE272" i="5" a="1"/>
  <c r="AE272" i="5" s="1"/>
  <c r="V272" i="5" a="1"/>
  <c r="V272" i="5" s="1"/>
  <c r="M272" i="5" a="1"/>
  <c r="M272" i="5" s="1"/>
  <c r="H272" i="5" a="1"/>
  <c r="H272" i="5" s="1"/>
  <c r="DA272" i="5" a="1"/>
  <c r="DA272" i="5" s="1"/>
  <c r="CD272" i="5" a="1"/>
  <c r="CD272" i="5" s="1"/>
  <c r="BI272" i="5" a="1"/>
  <c r="BI272" i="5" s="1"/>
  <c r="AU272" i="5" a="1"/>
  <c r="AU272" i="5" s="1"/>
  <c r="AD272" i="5" a="1"/>
  <c r="AD272" i="5" s="1"/>
  <c r="U272" i="5" a="1"/>
  <c r="U272" i="5" s="1"/>
  <c r="P272" i="5" a="1"/>
  <c r="P272" i="5" s="1"/>
  <c r="G272" i="5" a="1"/>
  <c r="G272" i="5" s="1"/>
  <c r="A273" i="5"/>
  <c r="CL272" i="5" a="1"/>
  <c r="CL272" i="5" s="1"/>
  <c r="BR272" i="5" a="1"/>
  <c r="BR272" i="5" s="1"/>
  <c r="BB272" i="5" a="1"/>
  <c r="BB272" i="5" s="1"/>
  <c r="O272" i="5" a="1"/>
  <c r="O272" i="5" s="1"/>
  <c r="C272" i="5" a="1"/>
  <c r="C272" i="5" s="1"/>
  <c r="DL272" i="5" a="1"/>
  <c r="DL272" i="5" s="1"/>
  <c r="DE272" i="5" a="1"/>
  <c r="DE272" i="5" s="1"/>
  <c r="BQ272" i="5" a="1"/>
  <c r="BQ272" i="5" s="1"/>
  <c r="BG272" i="5" a="1"/>
  <c r="BG272" i="5" s="1"/>
  <c r="AG272" i="5" a="1"/>
  <c r="AG272" i="5" s="1"/>
  <c r="AA272" i="5" a="1"/>
  <c r="AA272" i="5" s="1"/>
  <c r="T272" i="5" a="1"/>
  <c r="T272" i="5" s="1"/>
  <c r="I272" i="5" a="1"/>
  <c r="I272" i="5" s="1"/>
  <c r="DC272" i="5" a="1"/>
  <c r="DC272" i="5" s="1"/>
  <c r="CH272" i="5" a="1"/>
  <c r="CH272" i="5" s="1"/>
  <c r="AX272" i="5" a="1"/>
  <c r="AX272" i="5" s="1"/>
  <c r="AJ272" i="5" a="1"/>
  <c r="AJ272" i="5" s="1"/>
  <c r="R272" i="5" a="1"/>
  <c r="R272" i="5" s="1"/>
  <c r="K272" i="5" a="1"/>
  <c r="K272" i="5" s="1"/>
  <c r="CC272" i="5" a="1"/>
  <c r="CC272" i="5" s="1"/>
  <c r="DI272" i="5" a="1"/>
  <c r="DI272" i="5" s="1"/>
  <c r="CK272" i="5" a="1"/>
  <c r="CK272" i="5" s="1"/>
  <c r="BF272" i="5" a="1"/>
  <c r="BF272" i="5" s="1"/>
  <c r="AW272" i="5" a="1"/>
  <c r="AW272" i="5" s="1"/>
  <c r="AL272" i="5" a="1"/>
  <c r="AL272" i="5" s="1"/>
  <c r="AC272" i="5" a="1"/>
  <c r="AC272" i="5" s="1"/>
  <c r="S272" i="5" a="1"/>
  <c r="S272" i="5" s="1"/>
  <c r="J272" i="5" a="1"/>
  <c r="J272" i="5" s="1"/>
  <c r="DH272" i="5" a="1"/>
  <c r="DH272" i="5" s="1"/>
  <c r="CA272" i="5" a="1"/>
  <c r="CA272" i="5" s="1"/>
  <c r="AO272" i="5" s="1"/>
  <c r="BE272" i="5" a="1"/>
  <c r="BE272" i="5" s="1"/>
  <c r="AT272" i="5" a="1"/>
  <c r="AT272" i="5" s="1"/>
  <c r="AB272" i="5" a="1"/>
  <c r="AB272" i="5" s="1"/>
  <c r="DD272" i="5" a="1"/>
  <c r="DD272" i="5" s="1"/>
  <c r="CG272" i="5" a="1"/>
  <c r="CG272" i="5" s="1"/>
  <c r="BK272" i="5" a="1"/>
  <c r="BK272" i="5" s="1"/>
  <c r="AH272" i="5" a="1"/>
  <c r="AH272" i="5" s="1"/>
  <c r="X272" i="5" a="1"/>
  <c r="X272" i="5" s="1"/>
  <c r="N272" i="5" a="1"/>
  <c r="N272" i="5" s="1"/>
  <c r="E272" i="5" a="1"/>
  <c r="E272" i="5" s="1"/>
  <c r="AY272" i="5" a="1"/>
  <c r="AY272" i="5" s="1"/>
  <c r="AF272" i="5" a="1"/>
  <c r="AF272" i="5" s="1"/>
  <c r="W272" i="5" a="1"/>
  <c r="W272" i="5" s="1"/>
  <c r="D272" i="5" a="1"/>
  <c r="D272" i="5" s="1"/>
  <c r="BC272" i="5" a="1"/>
  <c r="BC272" i="5" s="1"/>
  <c r="AK272" i="5" a="1"/>
  <c r="AK272" i="5" s="1"/>
  <c r="L272" i="5" a="1"/>
  <c r="L272" i="5" s="1"/>
  <c r="CI272" i="5" a="1"/>
  <c r="CI272" i="5" s="1"/>
  <c r="AI272" i="5" a="1"/>
  <c r="AI272" i="5" s="1"/>
  <c r="AS272" i="5" a="1"/>
  <c r="AS272" i="5" s="1"/>
  <c r="Z272" i="5" a="1"/>
  <c r="Z272" i="5" s="1"/>
  <c r="Y272" i="5" a="1"/>
  <c r="Y272" i="5" s="1"/>
  <c r="DK272" i="5" a="1"/>
  <c r="DK272" i="5" s="1"/>
  <c r="Q272" i="5" a="1"/>
  <c r="Q272" i="5" s="1"/>
  <c r="F272" i="5" a="1"/>
  <c r="F272" i="5" s="1"/>
  <c r="DI509" i="5" a="1"/>
  <c r="DI509" i="5" s="1"/>
  <c r="DE509" i="5" a="1"/>
  <c r="DE509" i="5" s="1"/>
  <c r="DA509" i="5" a="1"/>
  <c r="DA509" i="5" s="1"/>
  <c r="CI509" i="5" a="1"/>
  <c r="CI509" i="5" s="1"/>
  <c r="CE509" i="5" a="1"/>
  <c r="CE509" i="5" s="1"/>
  <c r="CA509" i="5" a="1"/>
  <c r="CA509" i="5" s="1"/>
  <c r="AO509" i="5" s="1"/>
  <c r="BK509" i="5" a="1"/>
  <c r="BK509" i="5" s="1"/>
  <c r="BG509" i="5" a="1"/>
  <c r="BG509" i="5" s="1"/>
  <c r="BC509" i="5" a="1"/>
  <c r="BC509" i="5" s="1"/>
  <c r="AY509" i="5" a="1"/>
  <c r="AY509" i="5" s="1"/>
  <c r="AU509" i="5" a="1"/>
  <c r="AU509" i="5" s="1"/>
  <c r="DL509" i="5" a="1"/>
  <c r="DL509" i="5" s="1"/>
  <c r="DH509" i="5" a="1"/>
  <c r="DH509" i="5" s="1"/>
  <c r="DD509" i="5" a="1"/>
  <c r="DD509" i="5" s="1"/>
  <c r="CL509" i="5" a="1"/>
  <c r="CL509" i="5" s="1"/>
  <c r="CH509" i="5" a="1"/>
  <c r="CH509" i="5" s="1"/>
  <c r="CD509" i="5" a="1"/>
  <c r="CD509" i="5" s="1"/>
  <c r="BR509" i="5" a="1"/>
  <c r="BR509" i="5" s="1"/>
  <c r="BJ509" i="5" a="1"/>
  <c r="BJ509" i="5" s="1"/>
  <c r="BF509" i="5" a="1"/>
  <c r="BF509" i="5" s="1"/>
  <c r="BB509" i="5" a="1"/>
  <c r="BB509" i="5" s="1"/>
  <c r="AX509" i="5" a="1"/>
  <c r="AX509" i="5" s="1"/>
  <c r="AT509" i="5" a="1"/>
  <c r="AT509" i="5" s="1"/>
  <c r="AJ509" i="5" a="1"/>
  <c r="AJ509" i="5" s="1"/>
  <c r="AD509" i="5" a="1"/>
  <c r="AD509" i="5" s="1"/>
  <c r="Y509" i="5" a="1"/>
  <c r="Y509" i="5" s="1"/>
  <c r="T509" i="5" a="1"/>
  <c r="T509" i="5" s="1"/>
  <c r="N509" i="5" a="1"/>
  <c r="N509" i="5" s="1"/>
  <c r="I509" i="5" a="1"/>
  <c r="I509" i="5" s="1"/>
  <c r="D509" i="5" a="1"/>
  <c r="D509" i="5" s="1"/>
  <c r="DC509" i="5" a="1"/>
  <c r="DC509" i="5" s="1"/>
  <c r="CJ509" i="5" a="1"/>
  <c r="CJ509" i="5" s="1"/>
  <c r="BQ509" i="5" a="1"/>
  <c r="BQ509" i="5" s="1"/>
  <c r="BH509" i="5" a="1"/>
  <c r="BH509" i="5" s="1"/>
  <c r="AW509" i="5" a="1"/>
  <c r="AW509" i="5" s="1"/>
  <c r="AI509" i="5" a="1"/>
  <c r="AI509" i="5" s="1"/>
  <c r="S509" i="5" a="1"/>
  <c r="S509" i="5" s="1"/>
  <c r="C509" i="5" a="1"/>
  <c r="C509" i="5" s="1"/>
  <c r="AH509" i="5" a="1"/>
  <c r="AH509" i="5" s="1"/>
  <c r="AC509" i="5" a="1"/>
  <c r="AC509" i="5" s="1"/>
  <c r="X509" i="5" a="1"/>
  <c r="X509" i="5" s="1"/>
  <c r="R509" i="5" a="1"/>
  <c r="R509" i="5" s="1"/>
  <c r="M509" i="5" a="1"/>
  <c r="M509" i="5" s="1"/>
  <c r="H509" i="5" a="1"/>
  <c r="H509" i="5" s="1"/>
  <c r="A510" i="5"/>
  <c r="DG509" i="5" a="1"/>
  <c r="DG509" i="5" s="1"/>
  <c r="DB509" i="5" a="1"/>
  <c r="DB509" i="5" s="1"/>
  <c r="CC509" i="5" a="1"/>
  <c r="CC509" i="5" s="1"/>
  <c r="BL509" i="5" a="1"/>
  <c r="BL509" i="5" s="1"/>
  <c r="BA509" i="5" a="1"/>
  <c r="BA509" i="5" s="1"/>
  <c r="AV509" i="5" a="1"/>
  <c r="AV509" i="5" s="1"/>
  <c r="W509" i="5" a="1"/>
  <c r="W509" i="5" s="1"/>
  <c r="G509" i="5" a="1"/>
  <c r="G509" i="5" s="1"/>
  <c r="DK509" i="5" a="1"/>
  <c r="DK509" i="5" s="1"/>
  <c r="DF509" i="5" a="1"/>
  <c r="DF509" i="5" s="1"/>
  <c r="CG509" i="5" a="1"/>
  <c r="CG509" i="5" s="1"/>
  <c r="CB509" i="5" a="1"/>
  <c r="CB509" i="5" s="1"/>
  <c r="BE509" i="5" a="1"/>
  <c r="BE509" i="5" s="1"/>
  <c r="AZ509" i="5" a="1"/>
  <c r="AZ509" i="5" s="1"/>
  <c r="AA509" i="5" a="1"/>
  <c r="AA509" i="5" s="1"/>
  <c r="K509" i="5" a="1"/>
  <c r="K509" i="5" s="1"/>
  <c r="U509" i="5" a="1"/>
  <c r="U509" i="5" s="1"/>
  <c r="F509" i="5" a="1"/>
  <c r="F509" i="5" s="1"/>
  <c r="CK509" i="5" a="1"/>
  <c r="CK509" i="5" s="1"/>
  <c r="AG509" i="5" a="1"/>
  <c r="AG509" i="5" s="1"/>
  <c r="E509" i="5" a="1"/>
  <c r="E509" i="5" s="1"/>
  <c r="BI509" i="5" a="1"/>
  <c r="BI509" i="5" s="1"/>
  <c r="AF509" i="5" a="1"/>
  <c r="AF509" i="5" s="1"/>
  <c r="Q509" i="5" a="1"/>
  <c r="Q509" i="5" s="1"/>
  <c r="DJ509" i="5" a="1"/>
  <c r="DJ509" i="5" s="1"/>
  <c r="AS509" i="5" a="1"/>
  <c r="AS509" i="5" s="1"/>
  <c r="AE509" i="5" a="1"/>
  <c r="AE509" i="5" s="1"/>
  <c r="P509" i="5" a="1"/>
  <c r="P509" i="5" s="1"/>
  <c r="CF509" i="5" a="1"/>
  <c r="CF509" i="5" s="1"/>
  <c r="AB509" i="5" a="1"/>
  <c r="AB509" i="5" s="1"/>
  <c r="O509" i="5" a="1"/>
  <c r="O509" i="5" s="1"/>
  <c r="BD509" i="5" a="1"/>
  <c r="BD509" i="5" s="1"/>
  <c r="Z509" i="5" a="1"/>
  <c r="Z509" i="5" s="1"/>
  <c r="L509" i="5" a="1"/>
  <c r="L509" i="5" s="1"/>
  <c r="AL509" i="5" a="1"/>
  <c r="AL509" i="5" s="1"/>
  <c r="J509" i="5" a="1"/>
  <c r="J509" i="5" s="1"/>
  <c r="AK509" i="5" a="1"/>
  <c r="AK509" i="5" s="1"/>
  <c r="V509" i="5" a="1"/>
  <c r="V509" i="5" s="1"/>
  <c r="DL510" i="5" l="1" a="1"/>
  <c r="DL510" i="5" s="1"/>
  <c r="DH510" i="5" a="1"/>
  <c r="DH510" i="5" s="1"/>
  <c r="DD510" i="5" a="1"/>
  <c r="DD510" i="5" s="1"/>
  <c r="CL510" i="5" a="1"/>
  <c r="CL510" i="5" s="1"/>
  <c r="CH510" i="5" a="1"/>
  <c r="CH510" i="5" s="1"/>
  <c r="CD510" i="5" a="1"/>
  <c r="CD510" i="5" s="1"/>
  <c r="BR510" i="5" a="1"/>
  <c r="BR510" i="5" s="1"/>
  <c r="BJ510" i="5" a="1"/>
  <c r="BJ510" i="5" s="1"/>
  <c r="BF510" i="5" a="1"/>
  <c r="BF510" i="5" s="1"/>
  <c r="BB510" i="5" a="1"/>
  <c r="BB510" i="5" s="1"/>
  <c r="AX510" i="5" a="1"/>
  <c r="AX510" i="5" s="1"/>
  <c r="AT510" i="5" a="1"/>
  <c r="AT510" i="5" s="1"/>
  <c r="DK510" i="5" a="1"/>
  <c r="DK510" i="5" s="1"/>
  <c r="DG510" i="5" a="1"/>
  <c r="DG510" i="5" s="1"/>
  <c r="DC510" i="5" a="1"/>
  <c r="DC510" i="5" s="1"/>
  <c r="CK510" i="5" a="1"/>
  <c r="CK510" i="5" s="1"/>
  <c r="CG510" i="5" a="1"/>
  <c r="CG510" i="5" s="1"/>
  <c r="CC510" i="5" a="1"/>
  <c r="CC510" i="5" s="1"/>
  <c r="BQ510" i="5" a="1"/>
  <c r="BQ510" i="5" s="1"/>
  <c r="BI510" i="5" a="1"/>
  <c r="BI510" i="5" s="1"/>
  <c r="BE510" i="5" a="1"/>
  <c r="BE510" i="5" s="1"/>
  <c r="BA510" i="5" a="1"/>
  <c r="BA510" i="5" s="1"/>
  <c r="AW510" i="5" a="1"/>
  <c r="AW510" i="5" s="1"/>
  <c r="AS510" i="5" a="1"/>
  <c r="AS510" i="5" s="1"/>
  <c r="AJ510" i="5" a="1"/>
  <c r="AJ510" i="5" s="1"/>
  <c r="AE510" i="5" a="1"/>
  <c r="AE510" i="5" s="1"/>
  <c r="Y510" i="5" a="1"/>
  <c r="Y510" i="5" s="1"/>
  <c r="T510" i="5" a="1"/>
  <c r="T510" i="5" s="1"/>
  <c r="O510" i="5" a="1"/>
  <c r="O510" i="5" s="1"/>
  <c r="I510" i="5" a="1"/>
  <c r="I510" i="5" s="1"/>
  <c r="D510" i="5" a="1"/>
  <c r="D510" i="5" s="1"/>
  <c r="DI510" i="5" a="1"/>
  <c r="DI510" i="5" s="1"/>
  <c r="CJ510" i="5" a="1"/>
  <c r="CJ510" i="5" s="1"/>
  <c r="CE510" i="5" a="1"/>
  <c r="CE510" i="5" s="1"/>
  <c r="BH510" i="5" a="1"/>
  <c r="BH510" i="5" s="1"/>
  <c r="BC510" i="5" a="1"/>
  <c r="BC510" i="5" s="1"/>
  <c r="AD510" i="5" a="1"/>
  <c r="AD510" i="5" s="1"/>
  <c r="N510" i="5" a="1"/>
  <c r="N510" i="5" s="1"/>
  <c r="AI510" i="5" a="1"/>
  <c r="AI510" i="5" s="1"/>
  <c r="AC510" i="5" a="1"/>
  <c r="AC510" i="5" s="1"/>
  <c r="X510" i="5" a="1"/>
  <c r="X510" i="5" s="1"/>
  <c r="S510" i="5" a="1"/>
  <c r="S510" i="5" s="1"/>
  <c r="M510" i="5" a="1"/>
  <c r="M510" i="5" s="1"/>
  <c r="H510" i="5" a="1"/>
  <c r="H510" i="5" s="1"/>
  <c r="C510" i="5" a="1"/>
  <c r="C510" i="5" s="1"/>
  <c r="DB510" i="5" a="1"/>
  <c r="DB510" i="5" s="1"/>
  <c r="CI510" i="5" a="1"/>
  <c r="CI510" i="5" s="1"/>
  <c r="BL510" i="5" a="1"/>
  <c r="BL510" i="5" s="1"/>
  <c r="BG510" i="5" a="1"/>
  <c r="BG510" i="5" s="1"/>
  <c r="AV510" i="5" a="1"/>
  <c r="AV510" i="5" s="1"/>
  <c r="AH510" i="5" a="1"/>
  <c r="AH510" i="5" s="1"/>
  <c r="R510" i="5" a="1"/>
  <c r="R510" i="5" s="1"/>
  <c r="DF510" i="5" a="1"/>
  <c r="DF510" i="5" s="1"/>
  <c r="DA510" i="5" a="1"/>
  <c r="DA510" i="5" s="1"/>
  <c r="CB510" i="5" a="1"/>
  <c r="CB510" i="5" s="1"/>
  <c r="BK510" i="5" a="1"/>
  <c r="BK510" i="5" s="1"/>
  <c r="AZ510" i="5" a="1"/>
  <c r="AZ510" i="5" s="1"/>
  <c r="AU510" i="5" a="1"/>
  <c r="AU510" i="5" s="1"/>
  <c r="AL510" i="5" a="1"/>
  <c r="AL510" i="5" s="1"/>
  <c r="V510" i="5" a="1"/>
  <c r="V510" i="5" s="1"/>
  <c r="F510" i="5" a="1"/>
  <c r="F510" i="5" s="1"/>
  <c r="A511" i="5"/>
  <c r="AF510" i="5" a="1"/>
  <c r="AF510" i="5" s="1"/>
  <c r="Q510" i="5" a="1"/>
  <c r="Q510" i="5" s="1"/>
  <c r="P510" i="5" a="1"/>
  <c r="P510" i="5" s="1"/>
  <c r="DJ510" i="5" a="1"/>
  <c r="DJ510" i="5" s="1"/>
  <c r="AB510" i="5" a="1"/>
  <c r="AB510" i="5" s="1"/>
  <c r="CF510" i="5" a="1"/>
  <c r="CF510" i="5" s="1"/>
  <c r="AA510" i="5" a="1"/>
  <c r="AA510" i="5" s="1"/>
  <c r="L510" i="5" a="1"/>
  <c r="L510" i="5" s="1"/>
  <c r="BD510" i="5" a="1"/>
  <c r="BD510" i="5" s="1"/>
  <c r="Z510" i="5" a="1"/>
  <c r="Z510" i="5" s="1"/>
  <c r="K510" i="5" a="1"/>
  <c r="K510" i="5" s="1"/>
  <c r="DE510" i="5" a="1"/>
  <c r="DE510" i="5" s="1"/>
  <c r="AK510" i="5" a="1"/>
  <c r="AK510" i="5" s="1"/>
  <c r="W510" i="5" a="1"/>
  <c r="W510" i="5" s="1"/>
  <c r="J510" i="5" a="1"/>
  <c r="J510" i="5" s="1"/>
  <c r="CA510" i="5" a="1"/>
  <c r="CA510" i="5" s="1"/>
  <c r="AO510" i="5" s="1"/>
  <c r="U510" i="5" a="1"/>
  <c r="U510" i="5" s="1"/>
  <c r="G510" i="5" a="1"/>
  <c r="G510" i="5" s="1"/>
  <c r="AY510" i="5" a="1"/>
  <c r="AY510" i="5" s="1"/>
  <c r="AG510" i="5" a="1"/>
  <c r="AG510" i="5" s="1"/>
  <c r="E510" i="5" a="1"/>
  <c r="E510" i="5" s="1"/>
  <c r="DI273" i="5" a="1"/>
  <c r="DI273" i="5" s="1"/>
  <c r="DE273" i="5" a="1"/>
  <c r="DE273" i="5" s="1"/>
  <c r="DA273" i="5" a="1"/>
  <c r="DA273" i="5" s="1"/>
  <c r="CI273" i="5" a="1"/>
  <c r="CI273" i="5" s="1"/>
  <c r="CE273" i="5" a="1"/>
  <c r="CE273" i="5" s="1"/>
  <c r="CA273" i="5" a="1"/>
  <c r="CA273" i="5" s="1"/>
  <c r="AO273" i="5" s="1"/>
  <c r="BK273" i="5" a="1"/>
  <c r="BK273" i="5" s="1"/>
  <c r="BG273" i="5" a="1"/>
  <c r="BG273" i="5" s="1"/>
  <c r="BC273" i="5" a="1"/>
  <c r="BC273" i="5" s="1"/>
  <c r="AY273" i="5" a="1"/>
  <c r="AY273" i="5" s="1"/>
  <c r="AU273" i="5" a="1"/>
  <c r="AU273" i="5" s="1"/>
  <c r="DD273" i="5" a="1"/>
  <c r="DD273" i="5" s="1"/>
  <c r="CG273" i="5" a="1"/>
  <c r="CG273" i="5" s="1"/>
  <c r="BL273" i="5" a="1"/>
  <c r="BL273" i="5" s="1"/>
  <c r="AX273" i="5" a="1"/>
  <c r="AX273" i="5" s="1"/>
  <c r="AG273" i="5" a="1"/>
  <c r="AG273" i="5" s="1"/>
  <c r="X273" i="5" a="1"/>
  <c r="X273" i="5" s="1"/>
  <c r="S273" i="5" a="1"/>
  <c r="S273" i="5" s="1"/>
  <c r="J273" i="5" a="1"/>
  <c r="J273" i="5" s="1"/>
  <c r="DL273" i="5" a="1"/>
  <c r="DL273" i="5" s="1"/>
  <c r="DC273" i="5" a="1"/>
  <c r="DC273" i="5" s="1"/>
  <c r="CF273" i="5" a="1"/>
  <c r="CF273" i="5" s="1"/>
  <c r="BF273" i="5" a="1"/>
  <c r="BF273" i="5" s="1"/>
  <c r="AW273" i="5" a="1"/>
  <c r="AW273" i="5" s="1"/>
  <c r="AF273" i="5" a="1"/>
  <c r="AF273" i="5" s="1"/>
  <c r="AA273" i="5" a="1"/>
  <c r="AA273" i="5" s="1"/>
  <c r="R273" i="5" a="1"/>
  <c r="R273" i="5" s="1"/>
  <c r="I273" i="5" a="1"/>
  <c r="I273" i="5" s="1"/>
  <c r="A274" i="5"/>
  <c r="BR273" i="5" a="1"/>
  <c r="BR273" i="5" s="1"/>
  <c r="BB273" i="5" a="1"/>
  <c r="BB273" i="5" s="1"/>
  <c r="AV273" i="5" a="1"/>
  <c r="AV273" i="5" s="1"/>
  <c r="Z273" i="5" a="1"/>
  <c r="Z273" i="5" s="1"/>
  <c r="N273" i="5" a="1"/>
  <c r="N273" i="5" s="1"/>
  <c r="H273" i="5" a="1"/>
  <c r="H273" i="5" s="1"/>
  <c r="DF273" i="5" a="1"/>
  <c r="DF273" i="5" s="1"/>
  <c r="CL273" i="5" a="1"/>
  <c r="CL273" i="5" s="1"/>
  <c r="BH273" i="5" a="1"/>
  <c r="BH273" i="5" s="1"/>
  <c r="BA273" i="5" a="1"/>
  <c r="BA273" i="5" s="1"/>
  <c r="AL273" i="5" a="1"/>
  <c r="AL273" i="5" s="1"/>
  <c r="AE273" i="5" a="1"/>
  <c r="AE273" i="5" s="1"/>
  <c r="T273" i="5" a="1"/>
  <c r="T273" i="5" s="1"/>
  <c r="M273" i="5" a="1"/>
  <c r="M273" i="5" s="1"/>
  <c r="G273" i="5" a="1"/>
  <c r="G273" i="5" s="1"/>
  <c r="CC273" i="5" a="1"/>
  <c r="CC273" i="5" s="1"/>
  <c r="BJ273" i="5" a="1"/>
  <c r="BJ273" i="5" s="1"/>
  <c r="AC273" i="5" a="1"/>
  <c r="AC273" i="5" s="1"/>
  <c r="V273" i="5" a="1"/>
  <c r="V273" i="5" s="1"/>
  <c r="D273" i="5" a="1"/>
  <c r="D273" i="5" s="1"/>
  <c r="AZ273" i="5" a="1"/>
  <c r="AZ273" i="5" s="1"/>
  <c r="DK273" i="5" a="1"/>
  <c r="DK273" i="5" s="1"/>
  <c r="DB273" i="5" a="1"/>
  <c r="DB273" i="5" s="1"/>
  <c r="CD273" i="5" a="1"/>
  <c r="CD273" i="5" s="1"/>
  <c r="BI273" i="5" a="1"/>
  <c r="BI273" i="5" s="1"/>
  <c r="AK273" i="5" a="1"/>
  <c r="AK273" i="5" s="1"/>
  <c r="AB273" i="5" a="1"/>
  <c r="AB273" i="5" s="1"/>
  <c r="AJ273" i="5" a="1"/>
  <c r="AJ273" i="5" s="1"/>
  <c r="Q273" i="5" a="1"/>
  <c r="Q273" i="5" s="1"/>
  <c r="DG273" i="5" a="1"/>
  <c r="DG273" i="5" s="1"/>
  <c r="BQ273" i="5" a="1"/>
  <c r="BQ273" i="5" s="1"/>
  <c r="BD273" i="5" a="1"/>
  <c r="BD273" i="5" s="1"/>
  <c r="AT273" i="5" a="1"/>
  <c r="AT273" i="5" s="1"/>
  <c r="W273" i="5" a="1"/>
  <c r="W273" i="5" s="1"/>
  <c r="C273" i="5" a="1"/>
  <c r="C273" i="5" s="1"/>
  <c r="CH273" i="5" a="1"/>
  <c r="CH273" i="5" s="1"/>
  <c r="AS273" i="5" a="1"/>
  <c r="AS273" i="5" s="1"/>
  <c r="L273" i="5" a="1"/>
  <c r="L273" i="5" s="1"/>
  <c r="U273" i="5" a="1"/>
  <c r="U273" i="5" s="1"/>
  <c r="CB273" i="5" a="1"/>
  <c r="CB273" i="5" s="1"/>
  <c r="P273" i="5" a="1"/>
  <c r="P273" i="5" s="1"/>
  <c r="O273" i="5" a="1"/>
  <c r="O273" i="5" s="1"/>
  <c r="DH273" i="5" a="1"/>
  <c r="DH273" i="5" s="1"/>
  <c r="AH273" i="5" a="1"/>
  <c r="AH273" i="5" s="1"/>
  <c r="F273" i="5" a="1"/>
  <c r="F273" i="5" s="1"/>
  <c r="BE273" i="5" a="1"/>
  <c r="BE273" i="5" s="1"/>
  <c r="AD273" i="5" a="1"/>
  <c r="AD273" i="5" s="1"/>
  <c r="E273" i="5" a="1"/>
  <c r="E273" i="5" s="1"/>
  <c r="CK273" i="5" a="1"/>
  <c r="CK273" i="5" s="1"/>
  <c r="Y273" i="5" a="1"/>
  <c r="Y273" i="5" s="1"/>
  <c r="DJ273" i="5" a="1"/>
  <c r="DJ273" i="5" s="1"/>
  <c r="K273" i="5" a="1"/>
  <c r="K273" i="5" s="1"/>
  <c r="CJ273" i="5" a="1"/>
  <c r="CJ273" i="5" s="1"/>
  <c r="AI273" i="5" a="1"/>
  <c r="AI273" i="5" s="1"/>
  <c r="AK95" i="5" a="1"/>
  <c r="AK95" i="5" s="1"/>
  <c r="AG95" i="5" a="1"/>
  <c r="AG95" i="5" s="1"/>
  <c r="AC95" i="5" a="1"/>
  <c r="AC95" i="5" s="1"/>
  <c r="Y95" i="5" a="1"/>
  <c r="Y95" i="5" s="1"/>
  <c r="U95" i="5" a="1"/>
  <c r="U95" i="5" s="1"/>
  <c r="Q95" i="5" a="1"/>
  <c r="Q95" i="5" s="1"/>
  <c r="M95" i="5" a="1"/>
  <c r="M95" i="5" s="1"/>
  <c r="I95" i="5" a="1"/>
  <c r="I95" i="5" s="1"/>
  <c r="E95" i="5" a="1"/>
  <c r="E95" i="5" s="1"/>
  <c r="DD95" i="5" a="1"/>
  <c r="DD95" i="5" s="1"/>
  <c r="CG95" i="5" a="1"/>
  <c r="CG95" i="5" s="1"/>
  <c r="CB95" i="5" a="1"/>
  <c r="CB95" i="5" s="1"/>
  <c r="BG95" i="5" a="1"/>
  <c r="BG95" i="5" s="1"/>
  <c r="AX95" i="5" a="1"/>
  <c r="AX95" i="5" s="1"/>
  <c r="AB95" i="5" a="1"/>
  <c r="AB95" i="5" s="1"/>
  <c r="S95" i="5" a="1"/>
  <c r="S95" i="5" s="1"/>
  <c r="J95" i="5" a="1"/>
  <c r="J95" i="5" s="1"/>
  <c r="DH95" i="5" a="1"/>
  <c r="DH95" i="5" s="1"/>
  <c r="DC95" i="5" a="1"/>
  <c r="DC95" i="5" s="1"/>
  <c r="BH95" i="5" a="1"/>
  <c r="BH95" i="5" s="1"/>
  <c r="BC95" i="5" a="1"/>
  <c r="BC95" i="5" s="1"/>
  <c r="T95" i="5" a="1"/>
  <c r="T95" i="5" s="1"/>
  <c r="O95" i="5" a="1"/>
  <c r="O95" i="5" s="1"/>
  <c r="D95" i="5" a="1"/>
  <c r="D95" i="5" s="1"/>
  <c r="DL95" i="5" a="1"/>
  <c r="DL95" i="5" s="1"/>
  <c r="DG95" i="5" a="1"/>
  <c r="DG95" i="5" s="1"/>
  <c r="BL95" i="5" a="1"/>
  <c r="BL95" i="5" s="1"/>
  <c r="AV95" i="5" a="1"/>
  <c r="AV95" i="5" s="1"/>
  <c r="X95" i="5" a="1"/>
  <c r="X95" i="5" s="1"/>
  <c r="H95" i="5" a="1"/>
  <c r="H95" i="5" s="1"/>
  <c r="C95" i="5" a="1"/>
  <c r="C95" i="5" s="1"/>
  <c r="DF95" i="5" a="1"/>
  <c r="DF95" i="5" s="1"/>
  <c r="DA95" i="5" a="1"/>
  <c r="DA95" i="5" s="1"/>
  <c r="CH95" i="5" a="1"/>
  <c r="CH95" i="5" s="1"/>
  <c r="CC95" i="5" a="1"/>
  <c r="CC95" i="5" s="1"/>
  <c r="BK95" i="5" a="1"/>
  <c r="BK95" i="5" s="1"/>
  <c r="BF95" i="5" a="1"/>
  <c r="BF95" i="5" s="1"/>
  <c r="BA95" i="5" a="1"/>
  <c r="BA95" i="5" s="1"/>
  <c r="AH95" i="5" a="1"/>
  <c r="AH95" i="5" s="1"/>
  <c r="W95" i="5" a="1"/>
  <c r="W95" i="5" s="1"/>
  <c r="R95" i="5" a="1"/>
  <c r="R95" i="5" s="1"/>
  <c r="DJ95" i="5" a="1"/>
  <c r="DJ95" i="5" s="1"/>
  <c r="DE95" i="5" a="1"/>
  <c r="DE95" i="5" s="1"/>
  <c r="CL95" i="5" a="1"/>
  <c r="CL95" i="5" s="1"/>
  <c r="CF95" i="5" a="1"/>
  <c r="CF95" i="5" s="1"/>
  <c r="CA95" i="5" a="1"/>
  <c r="CA95" i="5" s="1"/>
  <c r="AO95" i="5" s="1"/>
  <c r="BJ95" i="5" a="1"/>
  <c r="BJ95" i="5" s="1"/>
  <c r="BE95" i="5" a="1"/>
  <c r="BE95" i="5" s="1"/>
  <c r="AL95" i="5" a="1"/>
  <c r="AL95" i="5" s="1"/>
  <c r="AF95" i="5" a="1"/>
  <c r="AF95" i="5" s="1"/>
  <c r="AA95" i="5" a="1"/>
  <c r="AA95" i="5" s="1"/>
  <c r="V95" i="5" a="1"/>
  <c r="V95" i="5" s="1"/>
  <c r="CK95" i="5" a="1"/>
  <c r="CK95" i="5" s="1"/>
  <c r="BD95" i="5" a="1"/>
  <c r="BD95" i="5" s="1"/>
  <c r="AY95" i="5" a="1"/>
  <c r="AY95" i="5" s="1"/>
  <c r="AT95" i="5" a="1"/>
  <c r="AT95" i="5" s="1"/>
  <c r="P95" i="5" a="1"/>
  <c r="P95" i="5" s="1"/>
  <c r="K95" i="5" a="1"/>
  <c r="K95" i="5" s="1"/>
  <c r="F95" i="5" a="1"/>
  <c r="F95" i="5" s="1"/>
  <c r="CD95" i="5" a="1"/>
  <c r="CD95" i="5" s="1"/>
  <c r="Z95" i="5" a="1"/>
  <c r="Z95" i="5" s="1"/>
  <c r="L95" i="5" a="1"/>
  <c r="L95" i="5" s="1"/>
  <c r="BB95" i="5" a="1"/>
  <c r="BB95" i="5" s="1"/>
  <c r="DB95" i="5" a="1"/>
  <c r="DB95" i="5" s="1"/>
  <c r="BR95" i="5" a="1"/>
  <c r="BR95" i="5" s="1"/>
  <c r="AZ95" i="5" a="1"/>
  <c r="AZ95" i="5" s="1"/>
  <c r="AJ95" i="5" a="1"/>
  <c r="AJ95" i="5" s="1"/>
  <c r="BQ95" i="5" a="1"/>
  <c r="BQ95" i="5" s="1"/>
  <c r="AI95" i="5" a="1"/>
  <c r="AI95" i="5" s="1"/>
  <c r="G95" i="5" a="1"/>
  <c r="G95" i="5" s="1"/>
  <c r="A96" i="5"/>
  <c r="CJ95" i="5" a="1"/>
  <c r="CJ95" i="5" s="1"/>
  <c r="AW95" i="5" a="1"/>
  <c r="AW95" i="5" s="1"/>
  <c r="DK95" i="5" a="1"/>
  <c r="DK95" i="5" s="1"/>
  <c r="CI95" i="5" a="1"/>
  <c r="CI95" i="5" s="1"/>
  <c r="BI95" i="5" a="1"/>
  <c r="BI95" i="5" s="1"/>
  <c r="AU95" i="5" a="1"/>
  <c r="AU95" i="5" s="1"/>
  <c r="AE95" i="5" a="1"/>
  <c r="AE95" i="5" s="1"/>
  <c r="DI95" i="5" a="1"/>
  <c r="DI95" i="5" s="1"/>
  <c r="AS95" i="5" a="1"/>
  <c r="AS95" i="5" s="1"/>
  <c r="AD95" i="5" a="1"/>
  <c r="AD95" i="5" s="1"/>
  <c r="CE95" i="5" a="1"/>
  <c r="CE95" i="5" s="1"/>
  <c r="N95" i="5" a="1"/>
  <c r="N95" i="5" s="1"/>
  <c r="AJ96" i="5" l="1" a="1"/>
  <c r="AJ96" i="5" s="1"/>
  <c r="AF96" i="5" a="1"/>
  <c r="AF96" i="5" s="1"/>
  <c r="AB96" i="5" a="1"/>
  <c r="AB96" i="5" s="1"/>
  <c r="X96" i="5" a="1"/>
  <c r="X96" i="5" s="1"/>
  <c r="T96" i="5" a="1"/>
  <c r="T96" i="5" s="1"/>
  <c r="P96" i="5" a="1"/>
  <c r="P96" i="5" s="1"/>
  <c r="L96" i="5" a="1"/>
  <c r="L96" i="5" s="1"/>
  <c r="H96" i="5" a="1"/>
  <c r="H96" i="5" s="1"/>
  <c r="D96" i="5" a="1"/>
  <c r="D96" i="5" s="1"/>
  <c r="DJ96" i="5" a="1"/>
  <c r="DJ96" i="5" s="1"/>
  <c r="DE96" i="5" a="1"/>
  <c r="DE96" i="5" s="1"/>
  <c r="CH96" i="5" a="1"/>
  <c r="CH96" i="5" s="1"/>
  <c r="BQ96" i="5" a="1"/>
  <c r="BQ96" i="5" s="1"/>
  <c r="BD96" i="5" a="1"/>
  <c r="BD96" i="5" s="1"/>
  <c r="AY96" i="5" a="1"/>
  <c r="AY96" i="5" s="1"/>
  <c r="AD96" i="5" a="1"/>
  <c r="AD96" i="5" s="1"/>
  <c r="U96" i="5" a="1"/>
  <c r="U96" i="5" s="1"/>
  <c r="G96" i="5" a="1"/>
  <c r="G96" i="5" s="1"/>
  <c r="DK96" i="5" a="1"/>
  <c r="DK96" i="5" s="1"/>
  <c r="DF96" i="5" a="1"/>
  <c r="DF96" i="5" s="1"/>
  <c r="CL96" i="5" a="1"/>
  <c r="CL96" i="5" s="1"/>
  <c r="CG96" i="5" a="1"/>
  <c r="CG96" i="5" s="1"/>
  <c r="CB96" i="5" a="1"/>
  <c r="CB96" i="5" s="1"/>
  <c r="AU96" i="5" a="1"/>
  <c r="AU96" i="5" s="1"/>
  <c r="AH96" i="5" a="1"/>
  <c r="AH96" i="5" s="1"/>
  <c r="AC96" i="5" a="1"/>
  <c r="AC96" i="5" s="1"/>
  <c r="C96" i="5" a="1"/>
  <c r="C96" i="5" s="1"/>
  <c r="DI96" i="5" a="1"/>
  <c r="DI96" i="5" s="1"/>
  <c r="DD96" i="5" a="1"/>
  <c r="DD96" i="5" s="1"/>
  <c r="CK96" i="5" a="1"/>
  <c r="CK96" i="5" s="1"/>
  <c r="CF96" i="5" a="1"/>
  <c r="CF96" i="5" s="1"/>
  <c r="AL96" i="5" a="1"/>
  <c r="AL96" i="5" s="1"/>
  <c r="AG96" i="5" a="1"/>
  <c r="AG96" i="5" s="1"/>
  <c r="CE96" i="5" a="1"/>
  <c r="CE96" i="5" s="1"/>
  <c r="BR96" i="5" a="1"/>
  <c r="BR96" i="5" s="1"/>
  <c r="BI96" i="5" a="1"/>
  <c r="BI96" i="5" s="1"/>
  <c r="BC96" i="5" a="1"/>
  <c r="BC96" i="5" s="1"/>
  <c r="AX96" i="5" a="1"/>
  <c r="AX96" i="5" s="1"/>
  <c r="AS96" i="5" a="1"/>
  <c r="AS96" i="5" s="1"/>
  <c r="AA96" i="5" a="1"/>
  <c r="AA96" i="5" s="1"/>
  <c r="V96" i="5" a="1"/>
  <c r="V96" i="5" s="1"/>
  <c r="Q96" i="5" a="1"/>
  <c r="Q96" i="5" s="1"/>
  <c r="K96" i="5" a="1"/>
  <c r="K96" i="5" s="1"/>
  <c r="F96" i="5" a="1"/>
  <c r="F96" i="5" s="1"/>
  <c r="A97" i="5"/>
  <c r="CI96" i="5" a="1"/>
  <c r="CI96" i="5" s="1"/>
  <c r="CD96" i="5" a="1"/>
  <c r="CD96" i="5" s="1"/>
  <c r="BG96" i="5" a="1"/>
  <c r="BG96" i="5" s="1"/>
  <c r="BB96" i="5" a="1"/>
  <c r="BB96" i="5" s="1"/>
  <c r="AW96" i="5" a="1"/>
  <c r="AW96" i="5" s="1"/>
  <c r="AE96" i="5" a="1"/>
  <c r="AE96" i="5" s="1"/>
  <c r="Z96" i="5" a="1"/>
  <c r="Z96" i="5" s="1"/>
  <c r="O96" i="5" a="1"/>
  <c r="O96" i="5" s="1"/>
  <c r="J96" i="5" a="1"/>
  <c r="J96" i="5" s="1"/>
  <c r="E96" i="5" a="1"/>
  <c r="E96" i="5" s="1"/>
  <c r="DL96" i="5" a="1"/>
  <c r="DL96" i="5" s="1"/>
  <c r="DG96" i="5" a="1"/>
  <c r="DG96" i="5" s="1"/>
  <c r="DB96" i="5" a="1"/>
  <c r="DB96" i="5" s="1"/>
  <c r="CC96" i="5" a="1"/>
  <c r="CC96" i="5" s="1"/>
  <c r="BL96" i="5" a="1"/>
  <c r="BL96" i="5" s="1"/>
  <c r="Y96" i="5" a="1"/>
  <c r="Y96" i="5" s="1"/>
  <c r="BK96" i="5" a="1"/>
  <c r="BK96" i="5" s="1"/>
  <c r="AK96" i="5" a="1"/>
  <c r="AK96" i="5" s="1"/>
  <c r="W96" i="5" a="1"/>
  <c r="W96" i="5" s="1"/>
  <c r="I96" i="5" a="1"/>
  <c r="I96" i="5" s="1"/>
  <c r="CJ96" i="5" a="1"/>
  <c r="CJ96" i="5" s="1"/>
  <c r="BJ96" i="5" a="1"/>
  <c r="BJ96" i="5" s="1"/>
  <c r="AV96" i="5" a="1"/>
  <c r="AV96" i="5" s="1"/>
  <c r="AI96" i="5" a="1"/>
  <c r="AI96" i="5" s="1"/>
  <c r="BH96" i="5" a="1"/>
  <c r="BH96" i="5" s="1"/>
  <c r="AT96" i="5" a="1"/>
  <c r="AT96" i="5" s="1"/>
  <c r="S96" i="5" a="1"/>
  <c r="S96" i="5" s="1"/>
  <c r="DH96" i="5" a="1"/>
  <c r="DH96" i="5" s="1"/>
  <c r="BF96" i="5" a="1"/>
  <c r="BF96" i="5" s="1"/>
  <c r="R96" i="5" a="1"/>
  <c r="R96" i="5" s="1"/>
  <c r="BE96" i="5" a="1"/>
  <c r="BE96" i="5" s="1"/>
  <c r="N96" i="5" a="1"/>
  <c r="N96" i="5" s="1"/>
  <c r="DC96" i="5" a="1"/>
  <c r="DC96" i="5" s="1"/>
  <c r="CA96" i="5" a="1"/>
  <c r="CA96" i="5" s="1"/>
  <c r="AO96" i="5" s="1"/>
  <c r="BA96" i="5" a="1"/>
  <c r="BA96" i="5" s="1"/>
  <c r="M96" i="5" a="1"/>
  <c r="M96" i="5" s="1"/>
  <c r="DA96" i="5" a="1"/>
  <c r="DA96" i="5" s="1"/>
  <c r="AZ96" i="5" a="1"/>
  <c r="AZ96" i="5" s="1"/>
  <c r="DL274" i="5" a="1"/>
  <c r="DL274" i="5" s="1"/>
  <c r="DH274" i="5" a="1"/>
  <c r="DH274" i="5" s="1"/>
  <c r="DD274" i="5" a="1"/>
  <c r="DD274" i="5" s="1"/>
  <c r="CL274" i="5" a="1"/>
  <c r="CL274" i="5" s="1"/>
  <c r="CH274" i="5" a="1"/>
  <c r="CH274" i="5" s="1"/>
  <c r="CD274" i="5" a="1"/>
  <c r="CD274" i="5" s="1"/>
  <c r="BR274" i="5" a="1"/>
  <c r="BR274" i="5" s="1"/>
  <c r="BJ274" i="5" a="1"/>
  <c r="BJ274" i="5" s="1"/>
  <c r="BF274" i="5" a="1"/>
  <c r="BF274" i="5" s="1"/>
  <c r="BB274" i="5" a="1"/>
  <c r="BB274" i="5" s="1"/>
  <c r="AX274" i="5" a="1"/>
  <c r="AX274" i="5" s="1"/>
  <c r="AT274" i="5" a="1"/>
  <c r="AT274" i="5" s="1"/>
  <c r="DF274" i="5" a="1"/>
  <c r="DF274" i="5" s="1"/>
  <c r="CI274" i="5" a="1"/>
  <c r="CI274" i="5" s="1"/>
  <c r="BI274" i="5" a="1"/>
  <c r="BI274" i="5" s="1"/>
  <c r="AZ274" i="5" a="1"/>
  <c r="AZ274" i="5" s="1"/>
  <c r="AI274" i="5" a="1"/>
  <c r="AI274" i="5" s="1"/>
  <c r="AD274" i="5" a="1"/>
  <c r="AD274" i="5" s="1"/>
  <c r="U274" i="5" a="1"/>
  <c r="U274" i="5" s="1"/>
  <c r="L274" i="5" a="1"/>
  <c r="L274" i="5" s="1"/>
  <c r="C274" i="5" a="1"/>
  <c r="C274" i="5" s="1"/>
  <c r="DE274" i="5" a="1"/>
  <c r="DE274" i="5" s="1"/>
  <c r="CC274" i="5" a="1"/>
  <c r="CC274" i="5" s="1"/>
  <c r="BH274" i="5" a="1"/>
  <c r="BH274" i="5" s="1"/>
  <c r="AY274" i="5" a="1"/>
  <c r="AY274" i="5" s="1"/>
  <c r="AL274" i="5" a="1"/>
  <c r="AL274" i="5" s="1"/>
  <c r="AC274" i="5" a="1"/>
  <c r="AC274" i="5" s="1"/>
  <c r="T274" i="5" a="1"/>
  <c r="T274" i="5" s="1"/>
  <c r="K274" i="5" a="1"/>
  <c r="K274" i="5" s="1"/>
  <c r="F274" i="5" a="1"/>
  <c r="F274" i="5" s="1"/>
  <c r="DG274" i="5" a="1"/>
  <c r="DG274" i="5" s="1"/>
  <c r="DA274" i="5" a="1"/>
  <c r="DA274" i="5" s="1"/>
  <c r="CA274" i="5" a="1"/>
  <c r="CA274" i="5" s="1"/>
  <c r="AO274" i="5" s="1"/>
  <c r="AA274" i="5" a="1"/>
  <c r="AA274" i="5" s="1"/>
  <c r="N274" i="5" a="1"/>
  <c r="N274" i="5" s="1"/>
  <c r="A275" i="5"/>
  <c r="CF274" i="5" a="1"/>
  <c r="CF274" i="5" s="1"/>
  <c r="AV274" i="5" a="1"/>
  <c r="AV274" i="5" s="1"/>
  <c r="AF274" i="5" a="1"/>
  <c r="AF274" i="5" s="1"/>
  <c r="Z274" i="5" a="1"/>
  <c r="Z274" i="5" s="1"/>
  <c r="H274" i="5" a="1"/>
  <c r="H274" i="5" s="1"/>
  <c r="DI274" i="5" a="1"/>
  <c r="DI274" i="5" s="1"/>
  <c r="DC274" i="5" a="1"/>
  <c r="DC274" i="5" s="1"/>
  <c r="BK274" i="5" a="1"/>
  <c r="BK274" i="5" s="1"/>
  <c r="BE274" i="5" a="1"/>
  <c r="BE274" i="5" s="1"/>
  <c r="W274" i="5" a="1"/>
  <c r="W274" i="5" s="1"/>
  <c r="Q274" i="5" a="1"/>
  <c r="Q274" i="5" s="1"/>
  <c r="J274" i="5" a="1"/>
  <c r="J274" i="5" s="1"/>
  <c r="CG274" i="5" a="1"/>
  <c r="CG274" i="5" s="1"/>
  <c r="BA274" i="5" a="1"/>
  <c r="BA274" i="5" s="1"/>
  <c r="V274" i="5" a="1"/>
  <c r="V274" i="5" s="1"/>
  <c r="AE274" i="5" a="1"/>
  <c r="AE274" i="5" s="1"/>
  <c r="CE274" i="5" a="1"/>
  <c r="CE274" i="5" s="1"/>
  <c r="S274" i="5" a="1"/>
  <c r="S274" i="5" s="1"/>
  <c r="AU274" i="5" a="1"/>
  <c r="AU274" i="5" s="1"/>
  <c r="AJ274" i="5" a="1"/>
  <c r="AJ274" i="5" s="1"/>
  <c r="Y274" i="5" a="1"/>
  <c r="Y274" i="5" s="1"/>
  <c r="P274" i="5" a="1"/>
  <c r="P274" i="5" s="1"/>
  <c r="CJ274" i="5" a="1"/>
  <c r="CJ274" i="5" s="1"/>
  <c r="BQ274" i="5" a="1"/>
  <c r="BQ274" i="5" s="1"/>
  <c r="BD274" i="5" a="1"/>
  <c r="BD274" i="5" s="1"/>
  <c r="AH274" i="5" a="1"/>
  <c r="AH274" i="5" s="1"/>
  <c r="X274" i="5" a="1"/>
  <c r="X274" i="5" s="1"/>
  <c r="O274" i="5" a="1"/>
  <c r="O274" i="5" s="1"/>
  <c r="E274" i="5" a="1"/>
  <c r="E274" i="5" s="1"/>
  <c r="I274" i="5" a="1"/>
  <c r="I274" i="5" s="1"/>
  <c r="DB274" i="5" a="1"/>
  <c r="DB274" i="5" s="1"/>
  <c r="BC274" i="5" a="1"/>
  <c r="BC274" i="5" s="1"/>
  <c r="AG274" i="5" a="1"/>
  <c r="AG274" i="5" s="1"/>
  <c r="G274" i="5" a="1"/>
  <c r="G274" i="5" s="1"/>
  <c r="CK274" i="5" a="1"/>
  <c r="CK274" i="5" s="1"/>
  <c r="AB274" i="5" a="1"/>
  <c r="AB274" i="5" s="1"/>
  <c r="D274" i="5" a="1"/>
  <c r="D274" i="5" s="1"/>
  <c r="AS274" i="5" a="1"/>
  <c r="AS274" i="5" s="1"/>
  <c r="CB274" i="5" a="1"/>
  <c r="CB274" i="5" s="1"/>
  <c r="R274" i="5" a="1"/>
  <c r="R274" i="5" s="1"/>
  <c r="DK274" i="5" a="1"/>
  <c r="DK274" i="5" s="1"/>
  <c r="BL274" i="5" a="1"/>
  <c r="BL274" i="5" s="1"/>
  <c r="DJ274" i="5" a="1"/>
  <c r="DJ274" i="5" s="1"/>
  <c r="M274" i="5" a="1"/>
  <c r="M274" i="5" s="1"/>
  <c r="BG274" i="5" a="1"/>
  <c r="BG274" i="5" s="1"/>
  <c r="AW274" i="5" a="1"/>
  <c r="AW274" i="5" s="1"/>
  <c r="AK274" i="5" a="1"/>
  <c r="AK274" i="5" s="1"/>
  <c r="DK511" i="5" a="1"/>
  <c r="DK511" i="5" s="1"/>
  <c r="DG511" i="5" a="1"/>
  <c r="DG511" i="5" s="1"/>
  <c r="DC511" i="5" a="1"/>
  <c r="DC511" i="5" s="1"/>
  <c r="CK511" i="5" a="1"/>
  <c r="CK511" i="5" s="1"/>
  <c r="CG511" i="5" a="1"/>
  <c r="CG511" i="5" s="1"/>
  <c r="CC511" i="5" a="1"/>
  <c r="CC511" i="5" s="1"/>
  <c r="BQ511" i="5" a="1"/>
  <c r="BQ511" i="5" s="1"/>
  <c r="BI511" i="5" a="1"/>
  <c r="BI511" i="5" s="1"/>
  <c r="BE511" i="5" a="1"/>
  <c r="BE511" i="5" s="1"/>
  <c r="BA511" i="5" a="1"/>
  <c r="BA511" i="5" s="1"/>
  <c r="AW511" i="5" a="1"/>
  <c r="AW511" i="5" s="1"/>
  <c r="AS511" i="5" a="1"/>
  <c r="AS511" i="5" s="1"/>
  <c r="DJ511" i="5" a="1"/>
  <c r="DJ511" i="5" s="1"/>
  <c r="DF511" i="5" a="1"/>
  <c r="DF511" i="5" s="1"/>
  <c r="DB511" i="5" a="1"/>
  <c r="DB511" i="5" s="1"/>
  <c r="CJ511" i="5" a="1"/>
  <c r="CJ511" i="5" s="1"/>
  <c r="CF511" i="5" a="1"/>
  <c r="CF511" i="5" s="1"/>
  <c r="CB511" i="5" a="1"/>
  <c r="CB511" i="5" s="1"/>
  <c r="BL511" i="5" a="1"/>
  <c r="BL511" i="5" s="1"/>
  <c r="BH511" i="5" a="1"/>
  <c r="BH511" i="5" s="1"/>
  <c r="BD511" i="5" a="1"/>
  <c r="BD511" i="5" s="1"/>
  <c r="AZ511" i="5" a="1"/>
  <c r="AZ511" i="5" s="1"/>
  <c r="AV511" i="5" a="1"/>
  <c r="AV511" i="5" s="1"/>
  <c r="AJ511" i="5" a="1"/>
  <c r="AJ511" i="5" s="1"/>
  <c r="AE511" i="5" a="1"/>
  <c r="AE511" i="5" s="1"/>
  <c r="Z511" i="5" a="1"/>
  <c r="Z511" i="5" s="1"/>
  <c r="T511" i="5" a="1"/>
  <c r="T511" i="5" s="1"/>
  <c r="O511" i="5" a="1"/>
  <c r="O511" i="5" s="1"/>
  <c r="J511" i="5" a="1"/>
  <c r="J511" i="5" s="1"/>
  <c r="D511" i="5" a="1"/>
  <c r="D511" i="5" s="1"/>
  <c r="DI511" i="5" a="1"/>
  <c r="DI511" i="5" s="1"/>
  <c r="DD511" i="5" a="1"/>
  <c r="DD511" i="5" s="1"/>
  <c r="CE511" i="5" a="1"/>
  <c r="CE511" i="5" s="1"/>
  <c r="BR511" i="5" a="1"/>
  <c r="BR511" i="5" s="1"/>
  <c r="BC511" i="5" a="1"/>
  <c r="BC511" i="5" s="1"/>
  <c r="AX511" i="5" a="1"/>
  <c r="AX511" i="5" s="1"/>
  <c r="Y511" i="5" a="1"/>
  <c r="Y511" i="5" s="1"/>
  <c r="I511" i="5" a="1"/>
  <c r="I511" i="5" s="1"/>
  <c r="AI511" i="5" a="1"/>
  <c r="AI511" i="5" s="1"/>
  <c r="AD511" i="5" a="1"/>
  <c r="AD511" i="5" s="1"/>
  <c r="X511" i="5" a="1"/>
  <c r="X511" i="5" s="1"/>
  <c r="S511" i="5" a="1"/>
  <c r="S511" i="5" s="1"/>
  <c r="N511" i="5" a="1"/>
  <c r="N511" i="5" s="1"/>
  <c r="H511" i="5" a="1"/>
  <c r="H511" i="5" s="1"/>
  <c r="C511" i="5" a="1"/>
  <c r="C511" i="5" s="1"/>
  <c r="DH511" i="5" a="1"/>
  <c r="DH511" i="5" s="1"/>
  <c r="CI511" i="5" a="1"/>
  <c r="CI511" i="5" s="1"/>
  <c r="CD511" i="5" a="1"/>
  <c r="CD511" i="5" s="1"/>
  <c r="BG511" i="5" a="1"/>
  <c r="BG511" i="5" s="1"/>
  <c r="BB511" i="5" a="1"/>
  <c r="BB511" i="5" s="1"/>
  <c r="AC511" i="5" a="1"/>
  <c r="AC511" i="5" s="1"/>
  <c r="M511" i="5" a="1"/>
  <c r="M511" i="5" s="1"/>
  <c r="DL511" i="5" a="1"/>
  <c r="DL511" i="5" s="1"/>
  <c r="DA511" i="5" a="1"/>
  <c r="DA511" i="5" s="1"/>
  <c r="CH511" i="5" a="1"/>
  <c r="CH511" i="5" s="1"/>
  <c r="BK511" i="5" a="1"/>
  <c r="BK511" i="5" s="1"/>
  <c r="BF511" i="5" a="1"/>
  <c r="BF511" i="5" s="1"/>
  <c r="AU511" i="5" a="1"/>
  <c r="AU511" i="5" s="1"/>
  <c r="AG511" i="5" a="1"/>
  <c r="AG511" i="5" s="1"/>
  <c r="Q511" i="5" a="1"/>
  <c r="Q511" i="5" s="1"/>
  <c r="AT511" i="5" a="1"/>
  <c r="AT511" i="5" s="1"/>
  <c r="P511" i="5" a="1"/>
  <c r="P511" i="5" s="1"/>
  <c r="AB511" i="5" a="1"/>
  <c r="AB511" i="5" s="1"/>
  <c r="AA511" i="5" a="1"/>
  <c r="AA511" i="5" s="1"/>
  <c r="L511" i="5" a="1"/>
  <c r="L511" i="5" s="1"/>
  <c r="DE511" i="5" a="1"/>
  <c r="DE511" i="5" s="1"/>
  <c r="K511" i="5" a="1"/>
  <c r="K511" i="5" s="1"/>
  <c r="CA511" i="5" a="1"/>
  <c r="CA511" i="5" s="1"/>
  <c r="AO511" i="5" s="1"/>
  <c r="AL511" i="5" a="1"/>
  <c r="AL511" i="5" s="1"/>
  <c r="W511" i="5" a="1"/>
  <c r="W511" i="5" s="1"/>
  <c r="AY511" i="5" a="1"/>
  <c r="AY511" i="5" s="1"/>
  <c r="AK511" i="5" a="1"/>
  <c r="AK511" i="5" s="1"/>
  <c r="V511" i="5" a="1"/>
  <c r="V511" i="5" s="1"/>
  <c r="G511" i="5" a="1"/>
  <c r="G511" i="5" s="1"/>
  <c r="A512" i="5"/>
  <c r="CL511" i="5" a="1"/>
  <c r="CL511" i="5" s="1"/>
  <c r="AH511" i="5" a="1"/>
  <c r="AH511" i="5" s="1"/>
  <c r="U511" i="5" a="1"/>
  <c r="U511" i="5" s="1"/>
  <c r="F511" i="5" a="1"/>
  <c r="F511" i="5" s="1"/>
  <c r="BJ511" i="5" a="1"/>
  <c r="BJ511" i="5" s="1"/>
  <c r="AF511" i="5" a="1"/>
  <c r="AF511" i="5" s="1"/>
  <c r="R511" i="5" a="1"/>
  <c r="R511" i="5" s="1"/>
  <c r="E511" i="5" a="1"/>
  <c r="E511" i="5" s="1"/>
  <c r="DJ512" i="5" l="1" a="1"/>
  <c r="DJ512" i="5" s="1"/>
  <c r="DF512" i="5" a="1"/>
  <c r="DF512" i="5" s="1"/>
  <c r="DB512" i="5" a="1"/>
  <c r="DB512" i="5" s="1"/>
  <c r="CJ512" i="5" a="1"/>
  <c r="CJ512" i="5" s="1"/>
  <c r="CF512" i="5" a="1"/>
  <c r="CF512" i="5" s="1"/>
  <c r="CB512" i="5" a="1"/>
  <c r="CB512" i="5" s="1"/>
  <c r="BL512" i="5" a="1"/>
  <c r="BL512" i="5" s="1"/>
  <c r="BH512" i="5" a="1"/>
  <c r="BH512" i="5" s="1"/>
  <c r="BD512" i="5" a="1"/>
  <c r="BD512" i="5" s="1"/>
  <c r="AZ512" i="5" a="1"/>
  <c r="AZ512" i="5" s="1"/>
  <c r="AV512" i="5" a="1"/>
  <c r="AV512" i="5" s="1"/>
  <c r="DI512" i="5" a="1"/>
  <c r="DI512" i="5" s="1"/>
  <c r="DE512" i="5" a="1"/>
  <c r="DE512" i="5" s="1"/>
  <c r="DA512" i="5" a="1"/>
  <c r="DA512" i="5" s="1"/>
  <c r="CI512" i="5" a="1"/>
  <c r="CI512" i="5" s="1"/>
  <c r="CE512" i="5" a="1"/>
  <c r="CE512" i="5" s="1"/>
  <c r="CA512" i="5" a="1"/>
  <c r="CA512" i="5" s="1"/>
  <c r="AO512" i="5" s="1"/>
  <c r="BK512" i="5" a="1"/>
  <c r="BK512" i="5" s="1"/>
  <c r="BG512" i="5" a="1"/>
  <c r="BG512" i="5" s="1"/>
  <c r="BC512" i="5" a="1"/>
  <c r="BC512" i="5" s="1"/>
  <c r="AY512" i="5" a="1"/>
  <c r="AY512" i="5" s="1"/>
  <c r="AU512" i="5" a="1"/>
  <c r="AU512" i="5" s="1"/>
  <c r="AK512" i="5" a="1"/>
  <c r="AK512" i="5" s="1"/>
  <c r="AE512" i="5" a="1"/>
  <c r="AE512" i="5" s="1"/>
  <c r="Z512" i="5" a="1"/>
  <c r="Z512" i="5" s="1"/>
  <c r="U512" i="5" a="1"/>
  <c r="U512" i="5" s="1"/>
  <c r="O512" i="5" a="1"/>
  <c r="O512" i="5" s="1"/>
  <c r="J512" i="5" a="1"/>
  <c r="J512" i="5" s="1"/>
  <c r="E512" i="5" a="1"/>
  <c r="E512" i="5" s="1"/>
  <c r="DD512" i="5" a="1"/>
  <c r="DD512" i="5" s="1"/>
  <c r="CK512" i="5" a="1"/>
  <c r="CK512" i="5" s="1"/>
  <c r="BR512" i="5" a="1"/>
  <c r="BR512" i="5" s="1"/>
  <c r="BI512" i="5" a="1"/>
  <c r="BI512" i="5" s="1"/>
  <c r="AX512" i="5" a="1"/>
  <c r="AX512" i="5" s="1"/>
  <c r="AS512" i="5" a="1"/>
  <c r="AS512" i="5" s="1"/>
  <c r="AJ512" i="5" a="1"/>
  <c r="AJ512" i="5" s="1"/>
  <c r="T512" i="5" a="1"/>
  <c r="T512" i="5" s="1"/>
  <c r="D512" i="5" a="1"/>
  <c r="D512" i="5" s="1"/>
  <c r="AI512" i="5" a="1"/>
  <c r="AI512" i="5" s="1"/>
  <c r="AD512" i="5" a="1"/>
  <c r="AD512" i="5" s="1"/>
  <c r="Y512" i="5" a="1"/>
  <c r="Y512" i="5" s="1"/>
  <c r="S512" i="5" a="1"/>
  <c r="S512" i="5" s="1"/>
  <c r="N512" i="5" a="1"/>
  <c r="N512" i="5" s="1"/>
  <c r="I512" i="5" a="1"/>
  <c r="I512" i="5" s="1"/>
  <c r="C512" i="5" a="1"/>
  <c r="C512" i="5" s="1"/>
  <c r="DH512" i="5" a="1"/>
  <c r="DH512" i="5" s="1"/>
  <c r="DC512" i="5" a="1"/>
  <c r="DC512" i="5" s="1"/>
  <c r="CD512" i="5" a="1"/>
  <c r="CD512" i="5" s="1"/>
  <c r="BQ512" i="5" a="1"/>
  <c r="BQ512" i="5" s="1"/>
  <c r="BB512" i="5" a="1"/>
  <c r="BB512" i="5" s="1"/>
  <c r="AW512" i="5" a="1"/>
  <c r="AW512" i="5" s="1"/>
  <c r="X512" i="5" a="1"/>
  <c r="X512" i="5" s="1"/>
  <c r="H512" i="5" a="1"/>
  <c r="H512" i="5" s="1"/>
  <c r="DL512" i="5" a="1"/>
  <c r="DL512" i="5" s="1"/>
  <c r="DG512" i="5" a="1"/>
  <c r="DG512" i="5" s="1"/>
  <c r="CH512" i="5" a="1"/>
  <c r="CH512" i="5" s="1"/>
  <c r="CC512" i="5" a="1"/>
  <c r="CC512" i="5" s="1"/>
  <c r="BF512" i="5" a="1"/>
  <c r="BF512" i="5" s="1"/>
  <c r="BA512" i="5" a="1"/>
  <c r="BA512" i="5" s="1"/>
  <c r="AB512" i="5" a="1"/>
  <c r="AB512" i="5" s="1"/>
  <c r="L512" i="5" a="1"/>
  <c r="L512" i="5" s="1"/>
  <c r="CG512" i="5" a="1"/>
  <c r="CG512" i="5" s="1"/>
  <c r="AA512" i="5" a="1"/>
  <c r="AA512" i="5" s="1"/>
  <c r="M512" i="5" a="1"/>
  <c r="M512" i="5" s="1"/>
  <c r="BE512" i="5" a="1"/>
  <c r="BE512" i="5" s="1"/>
  <c r="K512" i="5" a="1"/>
  <c r="K512" i="5" s="1"/>
  <c r="AL512" i="5" a="1"/>
  <c r="AL512" i="5" s="1"/>
  <c r="W512" i="5" a="1"/>
  <c r="W512" i="5" s="1"/>
  <c r="V512" i="5" a="1"/>
  <c r="V512" i="5" s="1"/>
  <c r="G512" i="5" a="1"/>
  <c r="G512" i="5" s="1"/>
  <c r="AH512" i="5" a="1"/>
  <c r="AH512" i="5" s="1"/>
  <c r="F512" i="5" a="1"/>
  <c r="F512" i="5" s="1"/>
  <c r="A513" i="5"/>
  <c r="CL512" i="5" a="1"/>
  <c r="CL512" i="5" s="1"/>
  <c r="AG512" i="5" a="1"/>
  <c r="AG512" i="5" s="1"/>
  <c r="R512" i="5" a="1"/>
  <c r="R512" i="5" s="1"/>
  <c r="BJ512" i="5" a="1"/>
  <c r="BJ512" i="5" s="1"/>
  <c r="AF512" i="5" a="1"/>
  <c r="AF512" i="5" s="1"/>
  <c r="Q512" i="5" a="1"/>
  <c r="Q512" i="5" s="1"/>
  <c r="DK512" i="5" a="1"/>
  <c r="DK512" i="5" s="1"/>
  <c r="AT512" i="5" a="1"/>
  <c r="AT512" i="5" s="1"/>
  <c r="AC512" i="5" a="1"/>
  <c r="AC512" i="5" s="1"/>
  <c r="P512" i="5" a="1"/>
  <c r="P512" i="5" s="1"/>
  <c r="DK275" i="5" a="1"/>
  <c r="DK275" i="5" s="1"/>
  <c r="DG275" i="5" a="1"/>
  <c r="DG275" i="5" s="1"/>
  <c r="DC275" i="5" a="1"/>
  <c r="DC275" i="5" s="1"/>
  <c r="CK275" i="5" a="1"/>
  <c r="CK275" i="5" s="1"/>
  <c r="CG275" i="5" a="1"/>
  <c r="CG275" i="5" s="1"/>
  <c r="CC275" i="5" a="1"/>
  <c r="CC275" i="5" s="1"/>
  <c r="BQ275" i="5" a="1"/>
  <c r="BQ275" i="5" s="1"/>
  <c r="BI275" i="5" a="1"/>
  <c r="BI275" i="5" s="1"/>
  <c r="BE275" i="5" a="1"/>
  <c r="BE275" i="5" s="1"/>
  <c r="BA275" i="5" a="1"/>
  <c r="BA275" i="5" s="1"/>
  <c r="AW275" i="5" a="1"/>
  <c r="AW275" i="5" s="1"/>
  <c r="AS275" i="5" a="1"/>
  <c r="AS275" i="5" s="1"/>
  <c r="A276" i="5"/>
  <c r="DH275" i="5" a="1"/>
  <c r="DH275" i="5" s="1"/>
  <c r="CF275" i="5" a="1"/>
  <c r="CF275" i="5" s="1"/>
  <c r="BK275" i="5" a="1"/>
  <c r="BK275" i="5" s="1"/>
  <c r="BB275" i="5" a="1"/>
  <c r="BB275" i="5" s="1"/>
  <c r="AF275" i="5" a="1"/>
  <c r="AF275" i="5" s="1"/>
  <c r="W275" i="5" a="1"/>
  <c r="W275" i="5" s="1"/>
  <c r="N275" i="5" a="1"/>
  <c r="N275" i="5" s="1"/>
  <c r="I275" i="5" a="1"/>
  <c r="I275" i="5" s="1"/>
  <c r="DB275" i="5" a="1"/>
  <c r="DB275" i="5" s="1"/>
  <c r="CE275" i="5" a="1"/>
  <c r="CE275" i="5" s="1"/>
  <c r="BJ275" i="5" a="1"/>
  <c r="BJ275" i="5" s="1"/>
  <c r="AV275" i="5" a="1"/>
  <c r="AV275" i="5" s="1"/>
  <c r="AE275" i="5" a="1"/>
  <c r="AE275" i="5" s="1"/>
  <c r="V275" i="5" a="1"/>
  <c r="V275" i="5" s="1"/>
  <c r="Q275" i="5" a="1"/>
  <c r="Q275" i="5" s="1"/>
  <c r="H275" i="5" a="1"/>
  <c r="H275" i="5" s="1"/>
  <c r="DF275" i="5" a="1"/>
  <c r="DF275" i="5" s="1"/>
  <c r="BR275" i="5" a="1"/>
  <c r="BR275" i="5" s="1"/>
  <c r="BH275" i="5" a="1"/>
  <c r="BH275" i="5" s="1"/>
  <c r="AG275" i="5" a="1"/>
  <c r="AG275" i="5" s="1"/>
  <c r="AA275" i="5" a="1"/>
  <c r="AA275" i="5" s="1"/>
  <c r="O275" i="5" a="1"/>
  <c r="O275" i="5" s="1"/>
  <c r="DL275" i="5" a="1"/>
  <c r="DL275" i="5" s="1"/>
  <c r="CL275" i="5" a="1"/>
  <c r="CL275" i="5" s="1"/>
  <c r="AU275" i="5" a="1"/>
  <c r="AU275" i="5" s="1"/>
  <c r="Z275" i="5" a="1"/>
  <c r="Z275" i="5" s="1"/>
  <c r="T275" i="5" a="1"/>
  <c r="T275" i="5" s="1"/>
  <c r="DI275" i="5" a="1"/>
  <c r="DI275" i="5" s="1"/>
  <c r="BD275" i="5" a="1"/>
  <c r="BD275" i="5" s="1"/>
  <c r="AI275" i="5" a="1"/>
  <c r="AI275" i="5" s="1"/>
  <c r="AC275" i="5" a="1"/>
  <c r="AC275" i="5" s="1"/>
  <c r="K275" i="5" a="1"/>
  <c r="K275" i="5" s="1"/>
  <c r="E275" i="5" a="1"/>
  <c r="E275" i="5" s="1"/>
  <c r="DE275" i="5" a="1"/>
  <c r="DE275" i="5" s="1"/>
  <c r="CH275" i="5" a="1"/>
  <c r="CH275" i="5" s="1"/>
  <c r="BL275" i="5" a="1"/>
  <c r="BL275" i="5" s="1"/>
  <c r="BC275" i="5" a="1"/>
  <c r="BC275" i="5" s="1"/>
  <c r="AH275" i="5" a="1"/>
  <c r="AH275" i="5" s="1"/>
  <c r="X275" i="5" a="1"/>
  <c r="X275" i="5" s="1"/>
  <c r="M275" i="5" a="1"/>
  <c r="M275" i="5" s="1"/>
  <c r="D275" i="5" a="1"/>
  <c r="D275" i="5" s="1"/>
  <c r="AZ275" i="5" a="1"/>
  <c r="AZ275" i="5" s="1"/>
  <c r="L275" i="5" a="1"/>
  <c r="L275" i="5" s="1"/>
  <c r="C275" i="5" a="1"/>
  <c r="C275" i="5" s="1"/>
  <c r="DD275" i="5" a="1"/>
  <c r="DD275" i="5" s="1"/>
  <c r="U275" i="5" a="1"/>
  <c r="U275" i="5" s="1"/>
  <c r="CB275" i="5" a="1"/>
  <c r="CB275" i="5" s="1"/>
  <c r="BF275" i="5" a="1"/>
  <c r="BF275" i="5" s="1"/>
  <c r="AK275" i="5" a="1"/>
  <c r="AK275" i="5" s="1"/>
  <c r="AB275" i="5" a="1"/>
  <c r="AB275" i="5" s="1"/>
  <c r="R275" i="5" a="1"/>
  <c r="R275" i="5" s="1"/>
  <c r="G275" i="5" a="1"/>
  <c r="G275" i="5" s="1"/>
  <c r="CJ275" i="5" a="1"/>
  <c r="CJ275" i="5" s="1"/>
  <c r="CA275" i="5" a="1"/>
  <c r="CA275" i="5" s="1"/>
  <c r="AO275" i="5" s="1"/>
  <c r="AJ275" i="5" a="1"/>
  <c r="AJ275" i="5" s="1"/>
  <c r="Y275" i="5" a="1"/>
  <c r="Y275" i="5" s="1"/>
  <c r="P275" i="5" a="1"/>
  <c r="P275" i="5" s="1"/>
  <c r="S275" i="5" a="1"/>
  <c r="S275" i="5" s="1"/>
  <c r="DJ275" i="5" a="1"/>
  <c r="DJ275" i="5" s="1"/>
  <c r="J275" i="5" a="1"/>
  <c r="J275" i="5" s="1"/>
  <c r="DA275" i="5" a="1"/>
  <c r="DA275" i="5" s="1"/>
  <c r="AY275" i="5" a="1"/>
  <c r="AY275" i="5" s="1"/>
  <c r="AD275" i="5" a="1"/>
  <c r="AD275" i="5" s="1"/>
  <c r="F275" i="5" a="1"/>
  <c r="F275" i="5" s="1"/>
  <c r="CI275" i="5" a="1"/>
  <c r="CI275" i="5" s="1"/>
  <c r="AX275" i="5" a="1"/>
  <c r="AX275" i="5" s="1"/>
  <c r="BG275" i="5" a="1"/>
  <c r="BG275" i="5" s="1"/>
  <c r="AT275" i="5" a="1"/>
  <c r="AT275" i="5" s="1"/>
  <c r="AL275" i="5" a="1"/>
  <c r="AL275" i="5" s="1"/>
  <c r="CD275" i="5" a="1"/>
  <c r="CD275" i="5" s="1"/>
  <c r="A98" i="5"/>
  <c r="AI97" i="5" a="1"/>
  <c r="AI97" i="5" s="1"/>
  <c r="AE97" i="5" a="1"/>
  <c r="AE97" i="5" s="1"/>
  <c r="AA97" i="5" a="1"/>
  <c r="AA97" i="5" s="1"/>
  <c r="W97" i="5" a="1"/>
  <c r="W97" i="5" s="1"/>
  <c r="S97" i="5" a="1"/>
  <c r="S97" i="5" s="1"/>
  <c r="O97" i="5" a="1"/>
  <c r="O97" i="5" s="1"/>
  <c r="K97" i="5" a="1"/>
  <c r="K97" i="5" s="1"/>
  <c r="G97" i="5" a="1"/>
  <c r="G97" i="5" s="1"/>
  <c r="C97" i="5" a="1"/>
  <c r="C97" i="5" s="1"/>
  <c r="DK97" i="5" a="1"/>
  <c r="DK97" i="5" s="1"/>
  <c r="DB97" i="5" a="1"/>
  <c r="DB97" i="5" s="1"/>
  <c r="CE97" i="5" a="1"/>
  <c r="CE97" i="5" s="1"/>
  <c r="BR97" i="5" a="1"/>
  <c r="BR97" i="5" s="1"/>
  <c r="BE97" i="5" a="1"/>
  <c r="BE97" i="5" s="1"/>
  <c r="AV97" i="5" a="1"/>
  <c r="AV97" i="5" s="1"/>
  <c r="AJ97" i="5" a="1"/>
  <c r="AJ97" i="5" s="1"/>
  <c r="V97" i="5" a="1"/>
  <c r="V97" i="5" s="1"/>
  <c r="M97" i="5" a="1"/>
  <c r="M97" i="5" s="1"/>
  <c r="D97" i="5" a="1"/>
  <c r="D97" i="5" s="1"/>
  <c r="DH97" i="5" a="1"/>
  <c r="DH97" i="5" s="1"/>
  <c r="DC97" i="5" a="1"/>
  <c r="DC97" i="5" s="1"/>
  <c r="CJ97" i="5" a="1"/>
  <c r="CJ97" i="5" s="1"/>
  <c r="CD97" i="5" a="1"/>
  <c r="CD97" i="5" s="1"/>
  <c r="BQ97" i="5" a="1"/>
  <c r="BQ97" i="5" s="1"/>
  <c r="BH97" i="5" a="1"/>
  <c r="BH97" i="5" s="1"/>
  <c r="BC97" i="5" a="1"/>
  <c r="BC97" i="5" s="1"/>
  <c r="AK97" i="5" a="1"/>
  <c r="AK97" i="5" s="1"/>
  <c r="AF97" i="5" a="1"/>
  <c r="AF97" i="5" s="1"/>
  <c r="Z97" i="5" a="1"/>
  <c r="Z97" i="5" s="1"/>
  <c r="U97" i="5" a="1"/>
  <c r="U97" i="5" s="1"/>
  <c r="P97" i="5" a="1"/>
  <c r="P97" i="5" s="1"/>
  <c r="DL97" i="5" a="1"/>
  <c r="DL97" i="5" s="1"/>
  <c r="DG97" i="5" a="1"/>
  <c r="DG97" i="5" s="1"/>
  <c r="CH97" i="5" a="1"/>
  <c r="CH97" i="5" s="1"/>
  <c r="CC97" i="5" a="1"/>
  <c r="CC97" i="5" s="1"/>
  <c r="BL97" i="5" a="1"/>
  <c r="BL97" i="5" s="1"/>
  <c r="BG97" i="5" a="1"/>
  <c r="BG97" i="5" s="1"/>
  <c r="AD97" i="5" a="1"/>
  <c r="AD97" i="5" s="1"/>
  <c r="Y97" i="5" a="1"/>
  <c r="Y97" i="5" s="1"/>
  <c r="T97" i="5" a="1"/>
  <c r="T97" i="5" s="1"/>
  <c r="DF97" i="5" a="1"/>
  <c r="DF97" i="5" s="1"/>
  <c r="DA97" i="5" a="1"/>
  <c r="DA97" i="5" s="1"/>
  <c r="BF97" i="5" a="1"/>
  <c r="BF97" i="5" s="1"/>
  <c r="BA97" i="5" a="1"/>
  <c r="BA97" i="5" s="1"/>
  <c r="N97" i="5" a="1"/>
  <c r="N97" i="5" s="1"/>
  <c r="I97" i="5" a="1"/>
  <c r="I97" i="5" s="1"/>
  <c r="DJ97" i="5" a="1"/>
  <c r="DJ97" i="5" s="1"/>
  <c r="DE97" i="5" a="1"/>
  <c r="DE97" i="5" s="1"/>
  <c r="BJ97" i="5" a="1"/>
  <c r="BJ97" i="5" s="1"/>
  <c r="AT97" i="5" a="1"/>
  <c r="AT97" i="5" s="1"/>
  <c r="R97" i="5" a="1"/>
  <c r="R97" i="5" s="1"/>
  <c r="DD97" i="5" a="1"/>
  <c r="DD97" i="5" s="1"/>
  <c r="CK97" i="5" a="1"/>
  <c r="CK97" i="5" s="1"/>
  <c r="CF97" i="5" a="1"/>
  <c r="CF97" i="5" s="1"/>
  <c r="CA97" i="5" a="1"/>
  <c r="CA97" i="5" s="1"/>
  <c r="AO97" i="5" s="1"/>
  <c r="BI97" i="5" a="1"/>
  <c r="BI97" i="5" s="1"/>
  <c r="BD97" i="5" a="1"/>
  <c r="BD97" i="5" s="1"/>
  <c r="AY97" i="5" a="1"/>
  <c r="AY97" i="5" s="1"/>
  <c r="AL97" i="5" a="1"/>
  <c r="AL97" i="5" s="1"/>
  <c r="AG97" i="5" a="1"/>
  <c r="AG97" i="5" s="1"/>
  <c r="AB97" i="5" a="1"/>
  <c r="AB97" i="5" s="1"/>
  <c r="Q97" i="5" a="1"/>
  <c r="Q97" i="5" s="1"/>
  <c r="L97" i="5" a="1"/>
  <c r="L97" i="5" s="1"/>
  <c r="CB97" i="5" a="1"/>
  <c r="CB97" i="5" s="1"/>
  <c r="BB97" i="5" a="1"/>
  <c r="BB97" i="5" s="1"/>
  <c r="AC97" i="5" a="1"/>
  <c r="AC97" i="5" s="1"/>
  <c r="AZ97" i="5" a="1"/>
  <c r="AZ97" i="5" s="1"/>
  <c r="CL97" i="5" a="1"/>
  <c r="CL97" i="5" s="1"/>
  <c r="AX97" i="5" a="1"/>
  <c r="AX97" i="5" s="1"/>
  <c r="BK97" i="5" a="1"/>
  <c r="BK97" i="5" s="1"/>
  <c r="AW97" i="5" a="1"/>
  <c r="AW97" i="5" s="1"/>
  <c r="X97" i="5" a="1"/>
  <c r="X97" i="5" s="1"/>
  <c r="J97" i="5" a="1"/>
  <c r="J97" i="5" s="1"/>
  <c r="CI97" i="5" a="1"/>
  <c r="CI97" i="5" s="1"/>
  <c r="AU97" i="5" a="1"/>
  <c r="AU97" i="5" s="1"/>
  <c r="H97" i="5" a="1"/>
  <c r="H97" i="5" s="1"/>
  <c r="DI97" i="5" a="1"/>
  <c r="DI97" i="5" s="1"/>
  <c r="CG97" i="5" a="1"/>
  <c r="CG97" i="5" s="1"/>
  <c r="AS97" i="5" a="1"/>
  <c r="AS97" i="5" s="1"/>
  <c r="AH97" i="5" a="1"/>
  <c r="AH97" i="5" s="1"/>
  <c r="F97" i="5" a="1"/>
  <c r="F97" i="5" s="1"/>
  <c r="E97" i="5" a="1"/>
  <c r="E97" i="5" s="1"/>
  <c r="AL98" i="5" l="1" a="1"/>
  <c r="AL98" i="5" s="1"/>
  <c r="AH98" i="5" a="1"/>
  <c r="AH98" i="5" s="1"/>
  <c r="AD98" i="5" a="1"/>
  <c r="AD98" i="5" s="1"/>
  <c r="Z98" i="5" a="1"/>
  <c r="Z98" i="5" s="1"/>
  <c r="V98" i="5" a="1"/>
  <c r="V98" i="5" s="1"/>
  <c r="R98" i="5" a="1"/>
  <c r="R98" i="5" s="1"/>
  <c r="N98" i="5" a="1"/>
  <c r="N98" i="5" s="1"/>
  <c r="J98" i="5" a="1"/>
  <c r="J98" i="5" s="1"/>
  <c r="F98" i="5" a="1"/>
  <c r="F98" i="5" s="1"/>
  <c r="DD98" i="5" a="1"/>
  <c r="DD98" i="5" s="1"/>
  <c r="CK98" i="5" a="1"/>
  <c r="CK98" i="5" s="1"/>
  <c r="CB98" i="5" a="1"/>
  <c r="CB98" i="5" s="1"/>
  <c r="BG98" i="5" a="1"/>
  <c r="BG98" i="5" s="1"/>
  <c r="AX98" i="5" a="1"/>
  <c r="AX98" i="5" s="1"/>
  <c r="AS98" i="5" a="1"/>
  <c r="AS98" i="5" s="1"/>
  <c r="AK98" i="5" a="1"/>
  <c r="AK98" i="5" s="1"/>
  <c r="AB98" i="5" a="1"/>
  <c r="AB98" i="5" s="1"/>
  <c r="S98" i="5" a="1"/>
  <c r="S98" i="5" s="1"/>
  <c r="E98" i="5" a="1"/>
  <c r="E98" i="5" s="1"/>
  <c r="DL98" i="5" a="1"/>
  <c r="DL98" i="5" s="1"/>
  <c r="CC98" i="5" a="1"/>
  <c r="CC98" i="5" s="1"/>
  <c r="BL98" i="5" a="1"/>
  <c r="BL98" i="5" s="1"/>
  <c r="BA98" i="5" a="1"/>
  <c r="BA98" i="5" s="1"/>
  <c r="AV98" i="5" a="1"/>
  <c r="AV98" i="5" s="1"/>
  <c r="AC98" i="5" a="1"/>
  <c r="AC98" i="5" s="1"/>
  <c r="X98" i="5" a="1"/>
  <c r="X98" i="5" s="1"/>
  <c r="M98" i="5" a="1"/>
  <c r="M98" i="5" s="1"/>
  <c r="H98" i="5" a="1"/>
  <c r="H98" i="5" s="1"/>
  <c r="C98" i="5" a="1"/>
  <c r="C98" i="5" s="1"/>
  <c r="CG98" i="5" a="1"/>
  <c r="CG98" i="5" s="1"/>
  <c r="BE98" i="5" a="1"/>
  <c r="BE98" i="5" s="1"/>
  <c r="AZ98" i="5" a="1"/>
  <c r="AZ98" i="5" s="1"/>
  <c r="AU98" i="5" a="1"/>
  <c r="AU98" i="5" s="1"/>
  <c r="AG98" i="5" a="1"/>
  <c r="AG98" i="5" s="1"/>
  <c r="Q98" i="5" a="1"/>
  <c r="Q98" i="5" s="1"/>
  <c r="L98" i="5" a="1"/>
  <c r="L98" i="5" s="1"/>
  <c r="G98" i="5" a="1"/>
  <c r="G98" i="5" s="1"/>
  <c r="DJ98" i="5" a="1"/>
  <c r="DJ98" i="5" s="1"/>
  <c r="DE98" i="5" a="1"/>
  <c r="DE98" i="5" s="1"/>
  <c r="CL98" i="5" a="1"/>
  <c r="CL98" i="5" s="1"/>
  <c r="CF98" i="5" a="1"/>
  <c r="CF98" i="5" s="1"/>
  <c r="CA98" i="5" a="1"/>
  <c r="CA98" i="5" s="1"/>
  <c r="AO98" i="5" s="1"/>
  <c r="BJ98" i="5" a="1"/>
  <c r="BJ98" i="5" s="1"/>
  <c r="AF98" i="5" a="1"/>
  <c r="AF98" i="5" s="1"/>
  <c r="AA98" i="5" a="1"/>
  <c r="AA98" i="5" s="1"/>
  <c r="DI98" i="5" a="1"/>
  <c r="DI98" i="5" s="1"/>
  <c r="DC98" i="5" a="1"/>
  <c r="DC98" i="5" s="1"/>
  <c r="CJ98" i="5" a="1"/>
  <c r="CJ98" i="5" s="1"/>
  <c r="CE98" i="5" a="1"/>
  <c r="CE98" i="5" s="1"/>
  <c r="BR98" i="5" a="1"/>
  <c r="BR98" i="5" s="1"/>
  <c r="AJ98" i="5" a="1"/>
  <c r="AJ98" i="5" s="1"/>
  <c r="AE98" i="5" a="1"/>
  <c r="AE98" i="5" s="1"/>
  <c r="DH98" i="5" a="1"/>
  <c r="DH98" i="5" s="1"/>
  <c r="BQ98" i="5" a="1"/>
  <c r="BQ98" i="5" s="1"/>
  <c r="BH98" i="5" a="1"/>
  <c r="BH98" i="5" s="1"/>
  <c r="BC98" i="5" a="1"/>
  <c r="BC98" i="5" s="1"/>
  <c r="AW98" i="5" a="1"/>
  <c r="AW98" i="5" s="1"/>
  <c r="Y98" i="5" a="1"/>
  <c r="Y98" i="5" s="1"/>
  <c r="T98" i="5" a="1"/>
  <c r="T98" i="5" s="1"/>
  <c r="O98" i="5" a="1"/>
  <c r="O98" i="5" s="1"/>
  <c r="I98" i="5" a="1"/>
  <c r="I98" i="5" s="1"/>
  <c r="D98" i="5" a="1"/>
  <c r="D98" i="5" s="1"/>
  <c r="BB98" i="5" a="1"/>
  <c r="BB98" i="5" s="1"/>
  <c r="W98" i="5" a="1"/>
  <c r="W98" i="5" s="1"/>
  <c r="DB98" i="5" a="1"/>
  <c r="DB98" i="5" s="1"/>
  <c r="AI98" i="5" a="1"/>
  <c r="AI98" i="5" s="1"/>
  <c r="U98" i="5" a="1"/>
  <c r="U98" i="5" s="1"/>
  <c r="DA98" i="5" a="1"/>
  <c r="DA98" i="5" s="1"/>
  <c r="AY98" i="5" a="1"/>
  <c r="AY98" i="5" s="1"/>
  <c r="A99" i="5"/>
  <c r="BK98" i="5" a="1"/>
  <c r="BK98" i="5" s="1"/>
  <c r="DK98" i="5" a="1"/>
  <c r="DK98" i="5" s="1"/>
  <c r="CI98" i="5" a="1"/>
  <c r="CI98" i="5" s="1"/>
  <c r="BI98" i="5" a="1"/>
  <c r="BI98" i="5" s="1"/>
  <c r="P98" i="5" a="1"/>
  <c r="P98" i="5" s="1"/>
  <c r="CH98" i="5" a="1"/>
  <c r="CH98" i="5" s="1"/>
  <c r="AT98" i="5" a="1"/>
  <c r="AT98" i="5" s="1"/>
  <c r="DG98" i="5" a="1"/>
  <c r="DG98" i="5" s="1"/>
  <c r="BF98" i="5" a="1"/>
  <c r="BF98" i="5" s="1"/>
  <c r="DF98" i="5" a="1"/>
  <c r="DF98" i="5" s="1"/>
  <c r="CD98" i="5" a="1"/>
  <c r="CD98" i="5" s="1"/>
  <c r="BD98" i="5" a="1"/>
  <c r="BD98" i="5" s="1"/>
  <c r="K98" i="5" a="1"/>
  <c r="K98" i="5" s="1"/>
  <c r="DJ276" i="5" a="1"/>
  <c r="DJ276" i="5" s="1"/>
  <c r="DF276" i="5" a="1"/>
  <c r="DF276" i="5" s="1"/>
  <c r="DB276" i="5" a="1"/>
  <c r="DB276" i="5" s="1"/>
  <c r="CJ276" i="5" a="1"/>
  <c r="CJ276" i="5" s="1"/>
  <c r="CF276" i="5" a="1"/>
  <c r="CF276" i="5" s="1"/>
  <c r="CB276" i="5" a="1"/>
  <c r="CB276" i="5" s="1"/>
  <c r="BL276" i="5" a="1"/>
  <c r="BL276" i="5" s="1"/>
  <c r="BH276" i="5" a="1"/>
  <c r="BH276" i="5" s="1"/>
  <c r="BD276" i="5" a="1"/>
  <c r="BD276" i="5" s="1"/>
  <c r="AZ276" i="5" a="1"/>
  <c r="AZ276" i="5" s="1"/>
  <c r="AV276" i="5" a="1"/>
  <c r="AV276" i="5" s="1"/>
  <c r="DE276" i="5" a="1"/>
  <c r="DE276" i="5" s="1"/>
  <c r="CH276" i="5" a="1"/>
  <c r="CH276" i="5" s="1"/>
  <c r="BQ276" i="5" a="1"/>
  <c r="BQ276" i="5" s="1"/>
  <c r="AY276" i="5" a="1"/>
  <c r="AY276" i="5" s="1"/>
  <c r="AH276" i="5" a="1"/>
  <c r="AH276" i="5" s="1"/>
  <c r="Y276" i="5" a="1"/>
  <c r="Y276" i="5" s="1"/>
  <c r="T276" i="5" a="1"/>
  <c r="T276" i="5" s="1"/>
  <c r="K276" i="5" a="1"/>
  <c r="K276" i="5" s="1"/>
  <c r="DD276" i="5" a="1"/>
  <c r="DD276" i="5" s="1"/>
  <c r="CG276" i="5" a="1"/>
  <c r="CG276" i="5" s="1"/>
  <c r="BG276" i="5" a="1"/>
  <c r="BG276" i="5" s="1"/>
  <c r="AX276" i="5" a="1"/>
  <c r="AX276" i="5" s="1"/>
  <c r="AG276" i="5" a="1"/>
  <c r="AG276" i="5" s="1"/>
  <c r="AB276" i="5" a="1"/>
  <c r="AB276" i="5" s="1"/>
  <c r="S276" i="5" a="1"/>
  <c r="S276" i="5" s="1"/>
  <c r="J276" i="5" a="1"/>
  <c r="J276" i="5" s="1"/>
  <c r="A277" i="5"/>
  <c r="DG276" i="5" a="1"/>
  <c r="DG276" i="5" s="1"/>
  <c r="DA276" i="5" a="1"/>
  <c r="DA276" i="5" s="1"/>
  <c r="BI276" i="5" a="1"/>
  <c r="BI276" i="5" s="1"/>
  <c r="BB276" i="5" a="1"/>
  <c r="BB276" i="5" s="1"/>
  <c r="AF276" i="5" a="1"/>
  <c r="AF276" i="5" s="1"/>
  <c r="U276" i="5" a="1"/>
  <c r="U276" i="5" s="1"/>
  <c r="N276" i="5" a="1"/>
  <c r="N276" i="5" s="1"/>
  <c r="H276" i="5" a="1"/>
  <c r="H276" i="5" s="1"/>
  <c r="DL276" i="5" a="1"/>
  <c r="DL276" i="5" s="1"/>
  <c r="CL276" i="5" a="1"/>
  <c r="CL276" i="5" s="1"/>
  <c r="BR276" i="5" a="1"/>
  <c r="BR276" i="5" s="1"/>
  <c r="AL276" i="5" a="1"/>
  <c r="AL276" i="5" s="1"/>
  <c r="Z276" i="5" a="1"/>
  <c r="Z276" i="5" s="1"/>
  <c r="DI276" i="5" a="1"/>
  <c r="DI276" i="5" s="1"/>
  <c r="DC276" i="5" a="1"/>
  <c r="DC276" i="5" s="1"/>
  <c r="CI276" i="5" a="1"/>
  <c r="CI276" i="5" s="1"/>
  <c r="CC276" i="5" a="1"/>
  <c r="CC276" i="5" s="1"/>
  <c r="BE276" i="5" a="1"/>
  <c r="BE276" i="5" s="1"/>
  <c r="AI276" i="5" a="1"/>
  <c r="AI276" i="5" s="1"/>
  <c r="AC276" i="5" a="1"/>
  <c r="AC276" i="5" s="1"/>
  <c r="Q276" i="5" a="1"/>
  <c r="Q276" i="5" s="1"/>
  <c r="D276" i="5" a="1"/>
  <c r="D276" i="5" s="1"/>
  <c r="AT276" i="5" a="1"/>
  <c r="AT276" i="5" s="1"/>
  <c r="X276" i="5" a="1"/>
  <c r="X276" i="5" s="1"/>
  <c r="O276" i="5" a="1"/>
  <c r="O276" i="5" s="1"/>
  <c r="E276" i="5" a="1"/>
  <c r="E276" i="5" s="1"/>
  <c r="BC276" i="5" a="1"/>
  <c r="BC276" i="5" s="1"/>
  <c r="AS276" i="5" a="1"/>
  <c r="AS276" i="5" s="1"/>
  <c r="W276" i="5" a="1"/>
  <c r="W276" i="5" s="1"/>
  <c r="M276" i="5" a="1"/>
  <c r="M276" i="5" s="1"/>
  <c r="BK276" i="5" a="1"/>
  <c r="BK276" i="5" s="1"/>
  <c r="BA276" i="5" a="1"/>
  <c r="BA276" i="5" s="1"/>
  <c r="AE276" i="5" a="1"/>
  <c r="AE276" i="5" s="1"/>
  <c r="V276" i="5" a="1"/>
  <c r="V276" i="5" s="1"/>
  <c r="L276" i="5" a="1"/>
  <c r="L276" i="5" s="1"/>
  <c r="C276" i="5" a="1"/>
  <c r="C276" i="5" s="1"/>
  <c r="DK276" i="5" a="1"/>
  <c r="DK276" i="5" s="1"/>
  <c r="CD276" i="5" a="1"/>
  <c r="CD276" i="5" s="1"/>
  <c r="AK276" i="5" a="1"/>
  <c r="AK276" i="5" s="1"/>
  <c r="R276" i="5" a="1"/>
  <c r="R276" i="5" s="1"/>
  <c r="I276" i="5" a="1"/>
  <c r="I276" i="5" s="1"/>
  <c r="CK276" i="5" a="1"/>
  <c r="CK276" i="5" s="1"/>
  <c r="BF276" i="5" a="1"/>
  <c r="BF276" i="5" s="1"/>
  <c r="AW276" i="5" a="1"/>
  <c r="AW276" i="5" s="1"/>
  <c r="AJ276" i="5" a="1"/>
  <c r="AJ276" i="5" s="1"/>
  <c r="AA276" i="5" a="1"/>
  <c r="AA276" i="5" s="1"/>
  <c r="G276" i="5" a="1"/>
  <c r="G276" i="5" s="1"/>
  <c r="F276" i="5" a="1"/>
  <c r="F276" i="5" s="1"/>
  <c r="AD276" i="5" a="1"/>
  <c r="AD276" i="5" s="1"/>
  <c r="CA276" i="5" a="1"/>
  <c r="CA276" i="5" s="1"/>
  <c r="AO276" i="5" s="1"/>
  <c r="P276" i="5" a="1"/>
  <c r="P276" i="5" s="1"/>
  <c r="BJ276" i="5" a="1"/>
  <c r="BJ276" i="5" s="1"/>
  <c r="DH276" i="5" a="1"/>
  <c r="DH276" i="5" s="1"/>
  <c r="CE276" i="5" a="1"/>
  <c r="CE276" i="5" s="1"/>
  <c r="AU276" i="5" a="1"/>
  <c r="AU276" i="5" s="1"/>
  <c r="DI513" i="5" a="1"/>
  <c r="DI513" i="5" s="1"/>
  <c r="DE513" i="5" a="1"/>
  <c r="DE513" i="5" s="1"/>
  <c r="DA513" i="5" a="1"/>
  <c r="DA513" i="5" s="1"/>
  <c r="CI513" i="5" a="1"/>
  <c r="CI513" i="5" s="1"/>
  <c r="CE513" i="5" a="1"/>
  <c r="CE513" i="5" s="1"/>
  <c r="CA513" i="5" a="1"/>
  <c r="CA513" i="5" s="1"/>
  <c r="AO513" i="5" s="1"/>
  <c r="BK513" i="5" a="1"/>
  <c r="BK513" i="5" s="1"/>
  <c r="BG513" i="5" a="1"/>
  <c r="BG513" i="5" s="1"/>
  <c r="BC513" i="5" a="1"/>
  <c r="BC513" i="5" s="1"/>
  <c r="AY513" i="5" a="1"/>
  <c r="AY513" i="5" s="1"/>
  <c r="AU513" i="5" a="1"/>
  <c r="AU513" i="5" s="1"/>
  <c r="DL513" i="5" a="1"/>
  <c r="DL513" i="5" s="1"/>
  <c r="DH513" i="5" a="1"/>
  <c r="DH513" i="5" s="1"/>
  <c r="DD513" i="5" a="1"/>
  <c r="DD513" i="5" s="1"/>
  <c r="CL513" i="5" a="1"/>
  <c r="CL513" i="5" s="1"/>
  <c r="CH513" i="5" a="1"/>
  <c r="CH513" i="5" s="1"/>
  <c r="CD513" i="5" a="1"/>
  <c r="CD513" i="5" s="1"/>
  <c r="BR513" i="5" a="1"/>
  <c r="BR513" i="5" s="1"/>
  <c r="BJ513" i="5" a="1"/>
  <c r="BJ513" i="5" s="1"/>
  <c r="BF513" i="5" a="1"/>
  <c r="BF513" i="5" s="1"/>
  <c r="BB513" i="5" a="1"/>
  <c r="BB513" i="5" s="1"/>
  <c r="AX513" i="5" a="1"/>
  <c r="AX513" i="5" s="1"/>
  <c r="AT513" i="5" a="1"/>
  <c r="AT513" i="5" s="1"/>
  <c r="AK513" i="5" a="1"/>
  <c r="AK513" i="5" s="1"/>
  <c r="AF513" i="5" a="1"/>
  <c r="AF513" i="5" s="1"/>
  <c r="Z513" i="5" a="1"/>
  <c r="Z513" i="5" s="1"/>
  <c r="U513" i="5" a="1"/>
  <c r="U513" i="5" s="1"/>
  <c r="P513" i="5" a="1"/>
  <c r="P513" i="5" s="1"/>
  <c r="J513" i="5" a="1"/>
  <c r="J513" i="5" s="1"/>
  <c r="E513" i="5" a="1"/>
  <c r="E513" i="5" s="1"/>
  <c r="DJ513" i="5" a="1"/>
  <c r="DJ513" i="5" s="1"/>
  <c r="CK513" i="5" a="1"/>
  <c r="CK513" i="5" s="1"/>
  <c r="CF513" i="5" a="1"/>
  <c r="CF513" i="5" s="1"/>
  <c r="BI513" i="5" a="1"/>
  <c r="BI513" i="5" s="1"/>
  <c r="BD513" i="5" a="1"/>
  <c r="BD513" i="5" s="1"/>
  <c r="AS513" i="5" a="1"/>
  <c r="AS513" i="5" s="1"/>
  <c r="AE513" i="5" a="1"/>
  <c r="AE513" i="5" s="1"/>
  <c r="O513" i="5" a="1"/>
  <c r="O513" i="5" s="1"/>
  <c r="AJ513" i="5" a="1"/>
  <c r="AJ513" i="5" s="1"/>
  <c r="AD513" i="5" a="1"/>
  <c r="AD513" i="5" s="1"/>
  <c r="Y513" i="5" a="1"/>
  <c r="Y513" i="5" s="1"/>
  <c r="T513" i="5" a="1"/>
  <c r="T513" i="5" s="1"/>
  <c r="N513" i="5" a="1"/>
  <c r="N513" i="5" s="1"/>
  <c r="I513" i="5" a="1"/>
  <c r="I513" i="5" s="1"/>
  <c r="D513" i="5" a="1"/>
  <c r="D513" i="5" s="1"/>
  <c r="DC513" i="5" a="1"/>
  <c r="DC513" i="5" s="1"/>
  <c r="CJ513" i="5" a="1"/>
  <c r="CJ513" i="5" s="1"/>
  <c r="BQ513" i="5" a="1"/>
  <c r="BQ513" i="5" s="1"/>
  <c r="BH513" i="5" a="1"/>
  <c r="BH513" i="5" s="1"/>
  <c r="AW513" i="5" a="1"/>
  <c r="AW513" i="5" s="1"/>
  <c r="AI513" i="5" a="1"/>
  <c r="AI513" i="5" s="1"/>
  <c r="S513" i="5" a="1"/>
  <c r="S513" i="5" s="1"/>
  <c r="C513" i="5" a="1"/>
  <c r="C513" i="5" s="1"/>
  <c r="A514" i="5"/>
  <c r="DG513" i="5" a="1"/>
  <c r="DG513" i="5" s="1"/>
  <c r="DB513" i="5" a="1"/>
  <c r="DB513" i="5" s="1"/>
  <c r="CC513" i="5" a="1"/>
  <c r="CC513" i="5" s="1"/>
  <c r="BL513" i="5" a="1"/>
  <c r="BL513" i="5" s="1"/>
  <c r="BA513" i="5" a="1"/>
  <c r="BA513" i="5" s="1"/>
  <c r="AV513" i="5" a="1"/>
  <c r="AV513" i="5" s="1"/>
  <c r="W513" i="5" a="1"/>
  <c r="W513" i="5" s="1"/>
  <c r="G513" i="5" a="1"/>
  <c r="G513" i="5" s="1"/>
  <c r="BE513" i="5" a="1"/>
  <c r="BE513" i="5" s="1"/>
  <c r="AA513" i="5" a="1"/>
  <c r="AA513" i="5" s="1"/>
  <c r="L513" i="5" a="1"/>
  <c r="L513" i="5" s="1"/>
  <c r="DF513" i="5" a="1"/>
  <c r="DF513" i="5" s="1"/>
  <c r="AL513" i="5" a="1"/>
  <c r="AL513" i="5" s="1"/>
  <c r="X513" i="5" a="1"/>
  <c r="X513" i="5" s="1"/>
  <c r="K513" i="5" a="1"/>
  <c r="K513" i="5" s="1"/>
  <c r="CB513" i="5" a="1"/>
  <c r="CB513" i="5" s="1"/>
  <c r="V513" i="5" a="1"/>
  <c r="V513" i="5" s="1"/>
  <c r="H513" i="5" a="1"/>
  <c r="H513" i="5" s="1"/>
  <c r="AZ513" i="5" a="1"/>
  <c r="AZ513" i="5" s="1"/>
  <c r="AH513" i="5" a="1"/>
  <c r="AH513" i="5" s="1"/>
  <c r="F513" i="5" a="1"/>
  <c r="F513" i="5" s="1"/>
  <c r="AG513" i="5" a="1"/>
  <c r="AG513" i="5" s="1"/>
  <c r="R513" i="5" a="1"/>
  <c r="R513" i="5" s="1"/>
  <c r="Q513" i="5" a="1"/>
  <c r="Q513" i="5" s="1"/>
  <c r="DK513" i="5" a="1"/>
  <c r="DK513" i="5" s="1"/>
  <c r="AC513" i="5" a="1"/>
  <c r="AC513" i="5" s="1"/>
  <c r="CG513" i="5" a="1"/>
  <c r="CG513" i="5" s="1"/>
  <c r="AB513" i="5" a="1"/>
  <c r="AB513" i="5" s="1"/>
  <c r="M513" i="5" a="1"/>
  <c r="M513" i="5" s="1"/>
  <c r="DL514" i="5" l="1" a="1"/>
  <c r="DL514" i="5" s="1"/>
  <c r="DH514" i="5" a="1"/>
  <c r="DH514" i="5" s="1"/>
  <c r="DD514" i="5" a="1"/>
  <c r="DD514" i="5" s="1"/>
  <c r="CL514" i="5" a="1"/>
  <c r="CL514" i="5" s="1"/>
  <c r="CH514" i="5" a="1"/>
  <c r="CH514" i="5" s="1"/>
  <c r="CD514" i="5" a="1"/>
  <c r="CD514" i="5" s="1"/>
  <c r="BR514" i="5" a="1"/>
  <c r="BR514" i="5" s="1"/>
  <c r="BJ514" i="5" a="1"/>
  <c r="BJ514" i="5" s="1"/>
  <c r="BF514" i="5" a="1"/>
  <c r="BF514" i="5" s="1"/>
  <c r="BB514" i="5" a="1"/>
  <c r="BB514" i="5" s="1"/>
  <c r="AX514" i="5" a="1"/>
  <c r="AX514" i="5" s="1"/>
  <c r="AT514" i="5" a="1"/>
  <c r="AT514" i="5" s="1"/>
  <c r="DK514" i="5" a="1"/>
  <c r="DK514" i="5" s="1"/>
  <c r="DG514" i="5" a="1"/>
  <c r="DG514" i="5" s="1"/>
  <c r="DC514" i="5" a="1"/>
  <c r="DC514" i="5" s="1"/>
  <c r="CK514" i="5" a="1"/>
  <c r="CK514" i="5" s="1"/>
  <c r="CG514" i="5" a="1"/>
  <c r="CG514" i="5" s="1"/>
  <c r="CC514" i="5" a="1"/>
  <c r="CC514" i="5" s="1"/>
  <c r="BQ514" i="5" a="1"/>
  <c r="BQ514" i="5" s="1"/>
  <c r="BI514" i="5" a="1"/>
  <c r="BI514" i="5" s="1"/>
  <c r="BE514" i="5" a="1"/>
  <c r="BE514" i="5" s="1"/>
  <c r="BA514" i="5" a="1"/>
  <c r="BA514" i="5" s="1"/>
  <c r="AW514" i="5" a="1"/>
  <c r="AW514" i="5" s="1"/>
  <c r="AS514" i="5" a="1"/>
  <c r="AS514" i="5" s="1"/>
  <c r="AK514" i="5" a="1"/>
  <c r="AK514" i="5" s="1"/>
  <c r="AF514" i="5" a="1"/>
  <c r="AF514" i="5" s="1"/>
  <c r="AA514" i="5" a="1"/>
  <c r="AA514" i="5" s="1"/>
  <c r="U514" i="5" a="1"/>
  <c r="U514" i="5" s="1"/>
  <c r="P514" i="5" a="1"/>
  <c r="P514" i="5" s="1"/>
  <c r="K514" i="5" a="1"/>
  <c r="K514" i="5" s="1"/>
  <c r="E514" i="5" a="1"/>
  <c r="E514" i="5" s="1"/>
  <c r="DJ514" i="5" a="1"/>
  <c r="DJ514" i="5" s="1"/>
  <c r="DE514" i="5" a="1"/>
  <c r="DE514" i="5" s="1"/>
  <c r="CF514" i="5" a="1"/>
  <c r="CF514" i="5" s="1"/>
  <c r="CA514" i="5" a="1"/>
  <c r="CA514" i="5" s="1"/>
  <c r="AO514" i="5" s="1"/>
  <c r="BD514" i="5" a="1"/>
  <c r="BD514" i="5" s="1"/>
  <c r="AY514" i="5" a="1"/>
  <c r="AY514" i="5" s="1"/>
  <c r="Z514" i="5" a="1"/>
  <c r="Z514" i="5" s="1"/>
  <c r="J514" i="5" a="1"/>
  <c r="J514" i="5" s="1"/>
  <c r="AJ514" i="5" a="1"/>
  <c r="AJ514" i="5" s="1"/>
  <c r="AE514" i="5" a="1"/>
  <c r="AE514" i="5" s="1"/>
  <c r="Y514" i="5" a="1"/>
  <c r="Y514" i="5" s="1"/>
  <c r="T514" i="5" a="1"/>
  <c r="T514" i="5" s="1"/>
  <c r="O514" i="5" a="1"/>
  <c r="O514" i="5" s="1"/>
  <c r="I514" i="5" a="1"/>
  <c r="I514" i="5" s="1"/>
  <c r="D514" i="5" a="1"/>
  <c r="D514" i="5" s="1"/>
  <c r="DI514" i="5" a="1"/>
  <c r="DI514" i="5" s="1"/>
  <c r="CJ514" i="5" a="1"/>
  <c r="CJ514" i="5" s="1"/>
  <c r="CE514" i="5" a="1"/>
  <c r="CE514" i="5" s="1"/>
  <c r="BH514" i="5" a="1"/>
  <c r="BH514" i="5" s="1"/>
  <c r="BC514" i="5" a="1"/>
  <c r="BC514" i="5" s="1"/>
  <c r="AD514" i="5" a="1"/>
  <c r="AD514" i="5" s="1"/>
  <c r="N514" i="5" a="1"/>
  <c r="N514" i="5" s="1"/>
  <c r="DB514" i="5" a="1"/>
  <c r="DB514" i="5" s="1"/>
  <c r="CI514" i="5" a="1"/>
  <c r="CI514" i="5" s="1"/>
  <c r="BL514" i="5" a="1"/>
  <c r="BL514" i="5" s="1"/>
  <c r="BG514" i="5" a="1"/>
  <c r="BG514" i="5" s="1"/>
  <c r="AV514" i="5" a="1"/>
  <c r="AV514" i="5" s="1"/>
  <c r="AH514" i="5" a="1"/>
  <c r="AH514" i="5" s="1"/>
  <c r="R514" i="5" a="1"/>
  <c r="R514" i="5" s="1"/>
  <c r="X514" i="5" a="1"/>
  <c r="X514" i="5" s="1"/>
  <c r="DF514" i="5" a="1"/>
  <c r="DF514" i="5" s="1"/>
  <c r="AL514" i="5" a="1"/>
  <c r="AL514" i="5" s="1"/>
  <c r="W514" i="5" a="1"/>
  <c r="W514" i="5" s="1"/>
  <c r="H514" i="5" a="1"/>
  <c r="H514" i="5" s="1"/>
  <c r="CB514" i="5" a="1"/>
  <c r="CB514" i="5" s="1"/>
  <c r="AI514" i="5" a="1"/>
  <c r="AI514" i="5" s="1"/>
  <c r="V514" i="5" a="1"/>
  <c r="V514" i="5" s="1"/>
  <c r="G514" i="5" a="1"/>
  <c r="G514" i="5" s="1"/>
  <c r="AZ514" i="5" a="1"/>
  <c r="AZ514" i="5" s="1"/>
  <c r="AG514" i="5" a="1"/>
  <c r="AG514" i="5" s="1"/>
  <c r="S514" i="5" a="1"/>
  <c r="S514" i="5" s="1"/>
  <c r="F514" i="5" a="1"/>
  <c r="F514" i="5" s="1"/>
  <c r="DA514" i="5" a="1"/>
  <c r="DA514" i="5" s="1"/>
  <c r="Q514" i="5" a="1"/>
  <c r="Q514" i="5" s="1"/>
  <c r="C514" i="5" a="1"/>
  <c r="C514" i="5" s="1"/>
  <c r="A515" i="5"/>
  <c r="BK514" i="5" a="1"/>
  <c r="BK514" i="5" s="1"/>
  <c r="AC514" i="5" a="1"/>
  <c r="AC514" i="5" s="1"/>
  <c r="AU514" i="5" a="1"/>
  <c r="AU514" i="5" s="1"/>
  <c r="AB514" i="5" a="1"/>
  <c r="AB514" i="5" s="1"/>
  <c r="M514" i="5" a="1"/>
  <c r="M514" i="5" s="1"/>
  <c r="L514" i="5" a="1"/>
  <c r="L514" i="5" s="1"/>
  <c r="DI277" i="5" a="1"/>
  <c r="DI277" i="5" s="1"/>
  <c r="DE277" i="5" a="1"/>
  <c r="DE277" i="5" s="1"/>
  <c r="DA277" i="5" a="1"/>
  <c r="DA277" i="5" s="1"/>
  <c r="CI277" i="5" a="1"/>
  <c r="CI277" i="5" s="1"/>
  <c r="CE277" i="5" a="1"/>
  <c r="CE277" i="5" s="1"/>
  <c r="CA277" i="5" a="1"/>
  <c r="CA277" i="5" s="1"/>
  <c r="AO277" i="5" s="1"/>
  <c r="BK277" i="5" a="1"/>
  <c r="BK277" i="5" s="1"/>
  <c r="BG277" i="5" a="1"/>
  <c r="BG277" i="5" s="1"/>
  <c r="BC277" i="5" a="1"/>
  <c r="BC277" i="5" s="1"/>
  <c r="AY277" i="5" a="1"/>
  <c r="AY277" i="5" s="1"/>
  <c r="AU277" i="5" a="1"/>
  <c r="AU277" i="5" s="1"/>
  <c r="DG277" i="5" a="1"/>
  <c r="DG277" i="5" s="1"/>
  <c r="CJ277" i="5" a="1"/>
  <c r="CJ277" i="5" s="1"/>
  <c r="BJ277" i="5" a="1"/>
  <c r="BJ277" i="5" s="1"/>
  <c r="BA277" i="5" a="1"/>
  <c r="BA277" i="5" s="1"/>
  <c r="AJ277" i="5" a="1"/>
  <c r="AJ277" i="5" s="1"/>
  <c r="AE277" i="5" a="1"/>
  <c r="AE277" i="5" s="1"/>
  <c r="V277" i="5" a="1"/>
  <c r="V277" i="5" s="1"/>
  <c r="M277" i="5" a="1"/>
  <c r="M277" i="5" s="1"/>
  <c r="D277" i="5" a="1"/>
  <c r="D277" i="5" s="1"/>
  <c r="DF277" i="5" a="1"/>
  <c r="DF277" i="5" s="1"/>
  <c r="CD277" i="5" a="1"/>
  <c r="CD277" i="5" s="1"/>
  <c r="BI277" i="5" a="1"/>
  <c r="BI277" i="5" s="1"/>
  <c r="AZ277" i="5" a="1"/>
  <c r="AZ277" i="5" s="1"/>
  <c r="AD277" i="5" a="1"/>
  <c r="AD277" i="5" s="1"/>
  <c r="U277" i="5" a="1"/>
  <c r="U277" i="5" s="1"/>
  <c r="L277" i="5" a="1"/>
  <c r="L277" i="5" s="1"/>
  <c r="G277" i="5" a="1"/>
  <c r="G277" i="5" s="1"/>
  <c r="A278" i="5"/>
  <c r="CL277" i="5" a="1"/>
  <c r="CL277" i="5" s="1"/>
  <c r="BR277" i="5" a="1"/>
  <c r="BR277" i="5" s="1"/>
  <c r="BH277" i="5" a="1"/>
  <c r="BH277" i="5" s="1"/>
  <c r="BB277" i="5" a="1"/>
  <c r="BB277" i="5" s="1"/>
  <c r="AV277" i="5" a="1"/>
  <c r="AV277" i="5" s="1"/>
  <c r="AG277" i="5" a="1"/>
  <c r="AG277" i="5" s="1"/>
  <c r="AA277" i="5" a="1"/>
  <c r="AA277" i="5" s="1"/>
  <c r="I277" i="5" a="1"/>
  <c r="I277" i="5" s="1"/>
  <c r="DL277" i="5" a="1"/>
  <c r="DL277" i="5" s="1"/>
  <c r="CF277" i="5" a="1"/>
  <c r="CF277" i="5" s="1"/>
  <c r="BQ277" i="5" a="1"/>
  <c r="BQ277" i="5" s="1"/>
  <c r="AL277" i="5" a="1"/>
  <c r="AL277" i="5" s="1"/>
  <c r="Z277" i="5" a="1"/>
  <c r="Z277" i="5" s="1"/>
  <c r="T277" i="5" a="1"/>
  <c r="T277" i="5" s="1"/>
  <c r="N277" i="5" a="1"/>
  <c r="N277" i="5" s="1"/>
  <c r="H277" i="5" a="1"/>
  <c r="H277" i="5" s="1"/>
  <c r="DC277" i="5" a="1"/>
  <c r="DC277" i="5" s="1"/>
  <c r="CH277" i="5" a="1"/>
  <c r="CH277" i="5" s="1"/>
  <c r="BD277" i="5" a="1"/>
  <c r="BD277" i="5" s="1"/>
  <c r="AX277" i="5" a="1"/>
  <c r="AX277" i="5" s="1"/>
  <c r="AI277" i="5" a="1"/>
  <c r="AI277" i="5" s="1"/>
  <c r="AC277" i="5" a="1"/>
  <c r="AC277" i="5" s="1"/>
  <c r="W277" i="5" a="1"/>
  <c r="W277" i="5" s="1"/>
  <c r="Q277" i="5" a="1"/>
  <c r="Q277" i="5" s="1"/>
  <c r="E277" i="5" a="1"/>
  <c r="E277" i="5" s="1"/>
  <c r="DH277" i="5" a="1"/>
  <c r="DH277" i="5" s="1"/>
  <c r="BE277" i="5" a="1"/>
  <c r="BE277" i="5" s="1"/>
  <c r="AT277" i="5" a="1"/>
  <c r="AT277" i="5" s="1"/>
  <c r="Y277" i="5" a="1"/>
  <c r="Y277" i="5" s="1"/>
  <c r="P277" i="5" a="1"/>
  <c r="P277" i="5" s="1"/>
  <c r="F277" i="5" a="1"/>
  <c r="F277" i="5" s="1"/>
  <c r="AH277" i="5" a="1"/>
  <c r="AH277" i="5" s="1"/>
  <c r="O277" i="5" a="1"/>
  <c r="O277" i="5" s="1"/>
  <c r="BL277" i="5" a="1"/>
  <c r="BL277" i="5" s="1"/>
  <c r="AS277" i="5" a="1"/>
  <c r="AS277" i="5" s="1"/>
  <c r="X277" i="5" a="1"/>
  <c r="X277" i="5" s="1"/>
  <c r="DK277" i="5" a="1"/>
  <c r="DK277" i="5" s="1"/>
  <c r="DB277" i="5" a="1"/>
  <c r="DB277" i="5" s="1"/>
  <c r="S277" i="5" a="1"/>
  <c r="S277" i="5" s="1"/>
  <c r="J277" i="5" a="1"/>
  <c r="J277" i="5" s="1"/>
  <c r="DJ277" i="5" a="1"/>
  <c r="DJ277" i="5" s="1"/>
  <c r="CC277" i="5" a="1"/>
  <c r="CC277" i="5" s="1"/>
  <c r="CB277" i="5" a="1"/>
  <c r="CB277" i="5" s="1"/>
  <c r="R277" i="5" a="1"/>
  <c r="R277" i="5" s="1"/>
  <c r="DD277" i="5" a="1"/>
  <c r="DD277" i="5" s="1"/>
  <c r="BF277" i="5" a="1"/>
  <c r="BF277" i="5" s="1"/>
  <c r="AF277" i="5" a="1"/>
  <c r="AF277" i="5" s="1"/>
  <c r="C277" i="5" a="1"/>
  <c r="C277" i="5" s="1"/>
  <c r="CK277" i="5" a="1"/>
  <c r="CK277" i="5" s="1"/>
  <c r="AB277" i="5" a="1"/>
  <c r="AB277" i="5" s="1"/>
  <c r="AK277" i="5" a="1"/>
  <c r="AK277" i="5" s="1"/>
  <c r="CG277" i="5" a="1"/>
  <c r="CG277" i="5" s="1"/>
  <c r="K277" i="5" a="1"/>
  <c r="K277" i="5" s="1"/>
  <c r="AW277" i="5" a="1"/>
  <c r="AW277" i="5" s="1"/>
  <c r="AK99" i="5" a="1"/>
  <c r="AK99" i="5" s="1"/>
  <c r="AG99" i="5" a="1"/>
  <c r="AG99" i="5" s="1"/>
  <c r="AC99" i="5" a="1"/>
  <c r="AC99" i="5" s="1"/>
  <c r="Y99" i="5" a="1"/>
  <c r="Y99" i="5" s="1"/>
  <c r="U99" i="5" a="1"/>
  <c r="U99" i="5" s="1"/>
  <c r="Q99" i="5" a="1"/>
  <c r="Q99" i="5" s="1"/>
  <c r="M99" i="5" a="1"/>
  <c r="M99" i="5" s="1"/>
  <c r="I99" i="5" a="1"/>
  <c r="I99" i="5" s="1"/>
  <c r="E99" i="5" a="1"/>
  <c r="E99" i="5" s="1"/>
  <c r="DJ99" i="5" a="1"/>
  <c r="DJ99" i="5" s="1"/>
  <c r="DA99" i="5" a="1"/>
  <c r="DA99" i="5" s="1"/>
  <c r="CD99" i="5" a="1"/>
  <c r="CD99" i="5" s="1"/>
  <c r="BI99" i="5" a="1"/>
  <c r="BI99" i="5" s="1"/>
  <c r="BD99" i="5" a="1"/>
  <c r="BD99" i="5" s="1"/>
  <c r="AU99" i="5" a="1"/>
  <c r="AU99" i="5" s="1"/>
  <c r="AD99" i="5" a="1"/>
  <c r="AD99" i="5" s="1"/>
  <c r="P99" i="5" a="1"/>
  <c r="P99" i="5" s="1"/>
  <c r="G99" i="5" a="1"/>
  <c r="G99" i="5" s="1"/>
  <c r="CF99" i="5" a="1"/>
  <c r="CF99" i="5" s="1"/>
  <c r="CA99" i="5" a="1"/>
  <c r="CA99" i="5" s="1"/>
  <c r="AO99" i="5" s="1"/>
  <c r="BJ99" i="5" a="1"/>
  <c r="BJ99" i="5" s="1"/>
  <c r="BE99" i="5" a="1"/>
  <c r="BE99" i="5" s="1"/>
  <c r="AY99" i="5" a="1"/>
  <c r="AY99" i="5" s="1"/>
  <c r="AT99" i="5" a="1"/>
  <c r="AT99" i="5" s="1"/>
  <c r="AL99" i="5" a="1"/>
  <c r="AL99" i="5" s="1"/>
  <c r="L99" i="5" a="1"/>
  <c r="L99" i="5" s="1"/>
  <c r="CJ99" i="5" a="1"/>
  <c r="CJ99" i="5" s="1"/>
  <c r="CE99" i="5" a="1"/>
  <c r="CE99" i="5" s="1"/>
  <c r="BR99" i="5" a="1"/>
  <c r="BR99" i="5" s="1"/>
  <c r="BH99" i="5" a="1"/>
  <c r="BH99" i="5" s="1"/>
  <c r="BC99" i="5" a="1"/>
  <c r="BC99" i="5" s="1"/>
  <c r="AX99" i="5" a="1"/>
  <c r="AX99" i="5" s="1"/>
  <c r="AS99" i="5" a="1"/>
  <c r="AS99" i="5" s="1"/>
  <c r="DH99" i="5" a="1"/>
  <c r="DH99" i="5" s="1"/>
  <c r="DC99" i="5" a="1"/>
  <c r="DC99" i="5" s="1"/>
  <c r="BQ99" i="5" a="1"/>
  <c r="BQ99" i="5" s="1"/>
  <c r="AJ99" i="5" a="1"/>
  <c r="AJ99" i="5" s="1"/>
  <c r="AE99" i="5" a="1"/>
  <c r="AE99" i="5" s="1"/>
  <c r="Z99" i="5" a="1"/>
  <c r="Z99" i="5" s="1"/>
  <c r="T99" i="5" a="1"/>
  <c r="T99" i="5" s="1"/>
  <c r="O99" i="5" a="1"/>
  <c r="O99" i="5" s="1"/>
  <c r="J99" i="5" a="1"/>
  <c r="J99" i="5" s="1"/>
  <c r="DL99" i="5" a="1"/>
  <c r="DL99" i="5" s="1"/>
  <c r="DG99" i="5" a="1"/>
  <c r="DG99" i="5" s="1"/>
  <c r="CH99" i="5" a="1"/>
  <c r="CH99" i="5" s="1"/>
  <c r="CC99" i="5" a="1"/>
  <c r="CC99" i="5" s="1"/>
  <c r="AV99" i="5" a="1"/>
  <c r="AV99" i="5" s="1"/>
  <c r="AI99" i="5" a="1"/>
  <c r="AI99" i="5" s="1"/>
  <c r="X99" i="5" a="1"/>
  <c r="X99" i="5" s="1"/>
  <c r="S99" i="5" a="1"/>
  <c r="S99" i="5" s="1"/>
  <c r="N99" i="5" a="1"/>
  <c r="N99" i="5" s="1"/>
  <c r="DF99" i="5" a="1"/>
  <c r="DF99" i="5" s="1"/>
  <c r="CB99" i="5" a="1"/>
  <c r="CB99" i="5" s="1"/>
  <c r="BK99" i="5" a="1"/>
  <c r="BK99" i="5" s="1"/>
  <c r="BF99" i="5" a="1"/>
  <c r="BF99" i="5" s="1"/>
  <c r="BA99" i="5" a="1"/>
  <c r="BA99" i="5" s="1"/>
  <c r="AH99" i="5" a="1"/>
  <c r="AH99" i="5" s="1"/>
  <c r="H99" i="5" a="1"/>
  <c r="H99" i="5" s="1"/>
  <c r="C99" i="5" a="1"/>
  <c r="C99" i="5" s="1"/>
  <c r="CL99" i="5" a="1"/>
  <c r="CL99" i="5" s="1"/>
  <c r="BL99" i="5" a="1"/>
  <c r="BL99" i="5" s="1"/>
  <c r="V99" i="5" a="1"/>
  <c r="V99" i="5" s="1"/>
  <c r="A100" i="5"/>
  <c r="CK99" i="5" a="1"/>
  <c r="CK99" i="5" s="1"/>
  <c r="AW99" i="5" a="1"/>
  <c r="AW99" i="5" s="1"/>
  <c r="F99" i="5" a="1"/>
  <c r="F99" i="5" s="1"/>
  <c r="DK99" i="5" a="1"/>
  <c r="DK99" i="5" s="1"/>
  <c r="CI99" i="5" a="1"/>
  <c r="CI99" i="5" s="1"/>
  <c r="AF99" i="5" a="1"/>
  <c r="AF99" i="5" s="1"/>
  <c r="R99" i="5" a="1"/>
  <c r="R99" i="5" s="1"/>
  <c r="D99" i="5" a="1"/>
  <c r="D99" i="5" s="1"/>
  <c r="DI99" i="5" a="1"/>
  <c r="DI99" i="5" s="1"/>
  <c r="CG99" i="5" a="1"/>
  <c r="CG99" i="5" s="1"/>
  <c r="BG99" i="5" a="1"/>
  <c r="BG99" i="5" s="1"/>
  <c r="AB99" i="5" a="1"/>
  <c r="AB99" i="5" s="1"/>
  <c r="DE99" i="5" a="1"/>
  <c r="DE99" i="5" s="1"/>
  <c r="AA99" i="5" a="1"/>
  <c r="AA99" i="5" s="1"/>
  <c r="DD99" i="5" a="1"/>
  <c r="DD99" i="5" s="1"/>
  <c r="BB99" i="5" a="1"/>
  <c r="BB99" i="5" s="1"/>
  <c r="K99" i="5" a="1"/>
  <c r="K99" i="5" s="1"/>
  <c r="DB99" i="5" a="1"/>
  <c r="DB99" i="5" s="1"/>
  <c r="AZ99" i="5" a="1"/>
  <c r="AZ99" i="5" s="1"/>
  <c r="W99" i="5" a="1"/>
  <c r="W99" i="5" s="1"/>
  <c r="AJ100" i="5" l="1" a="1"/>
  <c r="AJ100" i="5" s="1"/>
  <c r="AF100" i="5" a="1"/>
  <c r="AF100" i="5" s="1"/>
  <c r="AB100" i="5" a="1"/>
  <c r="AB100" i="5" s="1"/>
  <c r="X100" i="5" a="1"/>
  <c r="X100" i="5" s="1"/>
  <c r="T100" i="5" a="1"/>
  <c r="T100" i="5" s="1"/>
  <c r="P100" i="5" a="1"/>
  <c r="P100" i="5" s="1"/>
  <c r="L100" i="5" a="1"/>
  <c r="L100" i="5" s="1"/>
  <c r="H100" i="5" a="1"/>
  <c r="H100" i="5" s="1"/>
  <c r="D100" i="5" a="1"/>
  <c r="D100" i="5" s="1"/>
  <c r="DG100" i="5" a="1"/>
  <c r="DG100" i="5" s="1"/>
  <c r="CJ100" i="5" a="1"/>
  <c r="CJ100" i="5" s="1"/>
  <c r="CE100" i="5" a="1"/>
  <c r="CE100" i="5" s="1"/>
  <c r="BJ100" i="5" a="1"/>
  <c r="BJ100" i="5" s="1"/>
  <c r="BA100" i="5" a="1"/>
  <c r="BA100" i="5" s="1"/>
  <c r="AA100" i="5" a="1"/>
  <c r="AA100" i="5" s="1"/>
  <c r="R100" i="5" a="1"/>
  <c r="R100" i="5" s="1"/>
  <c r="I100" i="5" a="1"/>
  <c r="I100" i="5" s="1"/>
  <c r="DH100" i="5" a="1"/>
  <c r="DH100" i="5" s="1"/>
  <c r="DC100" i="5" a="1"/>
  <c r="DC100" i="5" s="1"/>
  <c r="CI100" i="5" a="1"/>
  <c r="CI100" i="5" s="1"/>
  <c r="CD100" i="5" a="1"/>
  <c r="CD100" i="5" s="1"/>
  <c r="BQ100" i="5" a="1"/>
  <c r="BQ100" i="5" s="1"/>
  <c r="BH100" i="5" a="1"/>
  <c r="BH100" i="5" s="1"/>
  <c r="O100" i="5" a="1"/>
  <c r="O100" i="5" s="1"/>
  <c r="J100" i="5" a="1"/>
  <c r="J100" i="5" s="1"/>
  <c r="E100" i="5" a="1"/>
  <c r="E100" i="5" s="1"/>
  <c r="DL100" i="5" a="1"/>
  <c r="DL100" i="5" s="1"/>
  <c r="DA100" i="5" a="1"/>
  <c r="DA100" i="5" s="1"/>
  <c r="CH100" i="5" a="1"/>
  <c r="CH100" i="5" s="1"/>
  <c r="CC100" i="5" a="1"/>
  <c r="CC100" i="5" s="1"/>
  <c r="BL100" i="5" a="1"/>
  <c r="BL100" i="5" s="1"/>
  <c r="AV100" i="5" a="1"/>
  <c r="AV100" i="5" s="1"/>
  <c r="S100" i="5" a="1"/>
  <c r="S100" i="5" s="1"/>
  <c r="N100" i="5" a="1"/>
  <c r="N100" i="5" s="1"/>
  <c r="C100" i="5" a="1"/>
  <c r="C100" i="5" s="1"/>
  <c r="DK100" i="5" a="1"/>
  <c r="DK100" i="5" s="1"/>
  <c r="DF100" i="5" a="1"/>
  <c r="DF100" i="5" s="1"/>
  <c r="BK100" i="5" a="1"/>
  <c r="BK100" i="5" s="1"/>
  <c r="BF100" i="5" a="1"/>
  <c r="BF100" i="5" s="1"/>
  <c r="AU100" i="5" a="1"/>
  <c r="AU100" i="5" s="1"/>
  <c r="AH100" i="5" a="1"/>
  <c r="AH100" i="5" s="1"/>
  <c r="AC100" i="5" a="1"/>
  <c r="AC100" i="5" s="1"/>
  <c r="M100" i="5" a="1"/>
  <c r="M100" i="5" s="1"/>
  <c r="DJ100" i="5" a="1"/>
  <c r="DJ100" i="5" s="1"/>
  <c r="CA100" i="5" a="1"/>
  <c r="CA100" i="5" s="1"/>
  <c r="AO100" i="5" s="1"/>
  <c r="AY100" i="5" a="1"/>
  <c r="AY100" i="5" s="1"/>
  <c r="AT100" i="5" a="1"/>
  <c r="AT100" i="5" s="1"/>
  <c r="AL100" i="5" a="1"/>
  <c r="AL100" i="5" s="1"/>
  <c r="AG100" i="5" a="1"/>
  <c r="AG100" i="5" s="1"/>
  <c r="V100" i="5" a="1"/>
  <c r="V100" i="5" s="1"/>
  <c r="Q100" i="5" a="1"/>
  <c r="Q100" i="5" s="1"/>
  <c r="DI100" i="5" a="1"/>
  <c r="DI100" i="5" s="1"/>
  <c r="DD100" i="5" a="1"/>
  <c r="DD100" i="5" s="1"/>
  <c r="CK100" i="5" a="1"/>
  <c r="CK100" i="5" s="1"/>
  <c r="CF100" i="5" a="1"/>
  <c r="CF100" i="5" s="1"/>
  <c r="BR100" i="5" a="1"/>
  <c r="BR100" i="5" s="1"/>
  <c r="BI100" i="5" a="1"/>
  <c r="BI100" i="5" s="1"/>
  <c r="BD100" i="5" a="1"/>
  <c r="BD100" i="5" s="1"/>
  <c r="K100" i="5" a="1"/>
  <c r="K100" i="5" s="1"/>
  <c r="F100" i="5" a="1"/>
  <c r="F100" i="5" s="1"/>
  <c r="CG100" i="5" a="1"/>
  <c r="CG100" i="5" s="1"/>
  <c r="BG100" i="5" a="1"/>
  <c r="BG100" i="5" s="1"/>
  <c r="AS100" i="5" a="1"/>
  <c r="AS100" i="5" s="1"/>
  <c r="AE100" i="5" a="1"/>
  <c r="AE100" i="5" s="1"/>
  <c r="BE100" i="5" a="1"/>
  <c r="BE100" i="5" s="1"/>
  <c r="AD100" i="5" a="1"/>
  <c r="AD100" i="5" s="1"/>
  <c r="DE100" i="5" a="1"/>
  <c r="DE100" i="5" s="1"/>
  <c r="BC100" i="5" a="1"/>
  <c r="BC100" i="5" s="1"/>
  <c r="CB100" i="5" a="1"/>
  <c r="CB100" i="5" s="1"/>
  <c r="BB100" i="5" a="1"/>
  <c r="BB100" i="5" s="1"/>
  <c r="Z100" i="5" a="1"/>
  <c r="Z100" i="5" s="1"/>
  <c r="DB100" i="5" a="1"/>
  <c r="DB100" i="5" s="1"/>
  <c r="AZ100" i="5" a="1"/>
  <c r="AZ100" i="5" s="1"/>
  <c r="Y100" i="5" a="1"/>
  <c r="Y100" i="5" s="1"/>
  <c r="CL100" i="5" a="1"/>
  <c r="CL100" i="5" s="1"/>
  <c r="AX100" i="5" a="1"/>
  <c r="AX100" i="5" s="1"/>
  <c r="AK100" i="5" a="1"/>
  <c r="AK100" i="5" s="1"/>
  <c r="W100" i="5" a="1"/>
  <c r="W100" i="5" s="1"/>
  <c r="A101" i="5"/>
  <c r="AW100" i="5" a="1"/>
  <c r="AW100" i="5" s="1"/>
  <c r="AI100" i="5" a="1"/>
  <c r="AI100" i="5" s="1"/>
  <c r="U100" i="5" a="1"/>
  <c r="U100" i="5" s="1"/>
  <c r="G100" i="5" a="1"/>
  <c r="G100" i="5" s="1"/>
  <c r="DL278" i="5" a="1"/>
  <c r="DL278" i="5" s="1"/>
  <c r="DH278" i="5" a="1"/>
  <c r="DH278" i="5" s="1"/>
  <c r="DD278" i="5" a="1"/>
  <c r="DD278" i="5" s="1"/>
  <c r="CL278" i="5" a="1"/>
  <c r="CL278" i="5" s="1"/>
  <c r="CH278" i="5" a="1"/>
  <c r="CH278" i="5" s="1"/>
  <c r="CD278" i="5" a="1"/>
  <c r="CD278" i="5" s="1"/>
  <c r="BR278" i="5" a="1"/>
  <c r="BR278" i="5" s="1"/>
  <c r="BJ278" i="5" a="1"/>
  <c r="BJ278" i="5" s="1"/>
  <c r="BF278" i="5" a="1"/>
  <c r="BF278" i="5" s="1"/>
  <c r="BB278" i="5" a="1"/>
  <c r="BB278" i="5" s="1"/>
  <c r="AX278" i="5" a="1"/>
  <c r="AX278" i="5" s="1"/>
  <c r="AT278" i="5" a="1"/>
  <c r="AT278" i="5" s="1"/>
  <c r="DI278" i="5" a="1"/>
  <c r="DI278" i="5" s="1"/>
  <c r="CG278" i="5" a="1"/>
  <c r="CG278" i="5" s="1"/>
  <c r="BL278" i="5" a="1"/>
  <c r="BL278" i="5" s="1"/>
  <c r="BC278" i="5" a="1"/>
  <c r="BC278" i="5" s="1"/>
  <c r="AG278" i="5" a="1"/>
  <c r="AG278" i="5" s="1"/>
  <c r="X278" i="5" a="1"/>
  <c r="X278" i="5" s="1"/>
  <c r="O278" i="5" a="1"/>
  <c r="O278" i="5" s="1"/>
  <c r="J278" i="5" a="1"/>
  <c r="J278" i="5" s="1"/>
  <c r="A279" i="5"/>
  <c r="DC278" i="5" a="1"/>
  <c r="DC278" i="5" s="1"/>
  <c r="CF278" i="5" a="1"/>
  <c r="CF278" i="5" s="1"/>
  <c r="BK278" i="5" a="1"/>
  <c r="BK278" i="5" s="1"/>
  <c r="AW278" i="5" a="1"/>
  <c r="AW278" i="5" s="1"/>
  <c r="AF278" i="5" a="1"/>
  <c r="AF278" i="5" s="1"/>
  <c r="W278" i="5" a="1"/>
  <c r="W278" i="5" s="1"/>
  <c r="R278" i="5" a="1"/>
  <c r="R278" i="5" s="1"/>
  <c r="I278" i="5" a="1"/>
  <c r="I278" i="5" s="1"/>
  <c r="DA278" i="5" a="1"/>
  <c r="DA278" i="5" s="1"/>
  <c r="AV278" i="5" a="1"/>
  <c r="AV278" i="5" s="1"/>
  <c r="Z278" i="5" a="1"/>
  <c r="Z278" i="5" s="1"/>
  <c r="N278" i="5" a="1"/>
  <c r="N278" i="5" s="1"/>
  <c r="H278" i="5" a="1"/>
  <c r="H278" i="5" s="1"/>
  <c r="DF278" i="5" a="1"/>
  <c r="DF278" i="5" s="1"/>
  <c r="BH278" i="5" a="1"/>
  <c r="BH278" i="5" s="1"/>
  <c r="BA278" i="5" a="1"/>
  <c r="BA278" i="5" s="1"/>
  <c r="AL278" i="5" a="1"/>
  <c r="AL278" i="5" s="1"/>
  <c r="T278" i="5" a="1"/>
  <c r="T278" i="5" s="1"/>
  <c r="M278" i="5" a="1"/>
  <c r="M278" i="5" s="1"/>
  <c r="CI278" i="5" a="1"/>
  <c r="CI278" i="5" s="1"/>
  <c r="CC278" i="5" a="1"/>
  <c r="CC278" i="5" s="1"/>
  <c r="AY278" i="5" a="1"/>
  <c r="AY278" i="5" s="1"/>
  <c r="AI278" i="5" a="1"/>
  <c r="AI278" i="5" s="1"/>
  <c r="AC278" i="5" a="1"/>
  <c r="AC278" i="5" s="1"/>
  <c r="V278" i="5" a="1"/>
  <c r="V278" i="5" s="1"/>
  <c r="K278" i="5" a="1"/>
  <c r="K278" i="5" s="1"/>
  <c r="D278" i="5" a="1"/>
  <c r="D278" i="5" s="1"/>
  <c r="DJ278" i="5" a="1"/>
  <c r="DJ278" i="5" s="1"/>
  <c r="CK278" i="5" a="1"/>
  <c r="CK278" i="5" s="1"/>
  <c r="CB278" i="5" a="1"/>
  <c r="CB278" i="5" s="1"/>
  <c r="AJ278" i="5" a="1"/>
  <c r="AJ278" i="5" s="1"/>
  <c r="AA278" i="5" a="1"/>
  <c r="AA278" i="5" s="1"/>
  <c r="Q278" i="5" a="1"/>
  <c r="Q278" i="5" s="1"/>
  <c r="G278" i="5" a="1"/>
  <c r="G278" i="5" s="1"/>
  <c r="CJ278" i="5" a="1"/>
  <c r="CJ278" i="5" s="1"/>
  <c r="CA278" i="5" a="1"/>
  <c r="CA278" i="5" s="1"/>
  <c r="AO278" i="5" s="1"/>
  <c r="BE278" i="5" a="1"/>
  <c r="BE278" i="5" s="1"/>
  <c r="AU278" i="5" a="1"/>
  <c r="AU278" i="5" s="1"/>
  <c r="Y278" i="5" a="1"/>
  <c r="Y278" i="5" s="1"/>
  <c r="P278" i="5" a="1"/>
  <c r="P278" i="5" s="1"/>
  <c r="F278" i="5" a="1"/>
  <c r="F278" i="5" s="1"/>
  <c r="DG278" i="5" a="1"/>
  <c r="DG278" i="5" s="1"/>
  <c r="BQ278" i="5" a="1"/>
  <c r="BQ278" i="5" s="1"/>
  <c r="BD278" i="5" a="1"/>
  <c r="BD278" i="5" s="1"/>
  <c r="AH278" i="5" a="1"/>
  <c r="AH278" i="5" s="1"/>
  <c r="E278" i="5" a="1"/>
  <c r="E278" i="5" s="1"/>
  <c r="CE278" i="5" a="1"/>
  <c r="CE278" i="5" s="1"/>
  <c r="AZ278" i="5" a="1"/>
  <c r="AZ278" i="5" s="1"/>
  <c r="AD278" i="5" a="1"/>
  <c r="AD278" i="5" s="1"/>
  <c r="U278" i="5" a="1"/>
  <c r="U278" i="5" s="1"/>
  <c r="DK278" i="5" a="1"/>
  <c r="DK278" i="5" s="1"/>
  <c r="DB278" i="5" a="1"/>
  <c r="DB278" i="5" s="1"/>
  <c r="BI278" i="5" a="1"/>
  <c r="BI278" i="5" s="1"/>
  <c r="S278" i="5" a="1"/>
  <c r="S278" i="5" s="1"/>
  <c r="BG278" i="5" a="1"/>
  <c r="BG278" i="5" s="1"/>
  <c r="DE278" i="5" a="1"/>
  <c r="DE278" i="5" s="1"/>
  <c r="AE278" i="5" a="1"/>
  <c r="AE278" i="5" s="1"/>
  <c r="AB278" i="5" a="1"/>
  <c r="AB278" i="5" s="1"/>
  <c r="C278" i="5" a="1"/>
  <c r="C278" i="5" s="1"/>
  <c r="AS278" i="5" a="1"/>
  <c r="AS278" i="5" s="1"/>
  <c r="L278" i="5" a="1"/>
  <c r="L278" i="5" s="1"/>
  <c r="AK278" i="5" a="1"/>
  <c r="AK278" i="5" s="1"/>
  <c r="DI515" i="5" a="1"/>
  <c r="DI515" i="5" s="1"/>
  <c r="DE515" i="5" a="1"/>
  <c r="DE515" i="5" s="1"/>
  <c r="DA515" i="5" a="1"/>
  <c r="DA515" i="5" s="1"/>
  <c r="CI515" i="5" a="1"/>
  <c r="CI515" i="5" s="1"/>
  <c r="CE515" i="5" a="1"/>
  <c r="CE515" i="5" s="1"/>
  <c r="CA515" i="5" a="1"/>
  <c r="CA515" i="5" s="1"/>
  <c r="AO515" i="5" s="1"/>
  <c r="BK515" i="5" a="1"/>
  <c r="BK515" i="5" s="1"/>
  <c r="BG515" i="5" a="1"/>
  <c r="BG515" i="5" s="1"/>
  <c r="BC515" i="5" a="1"/>
  <c r="BC515" i="5" s="1"/>
  <c r="AY515" i="5" a="1"/>
  <c r="AY515" i="5" s="1"/>
  <c r="AU515" i="5" a="1"/>
  <c r="AU515" i="5" s="1"/>
  <c r="A516" i="5"/>
  <c r="DL515" i="5" a="1"/>
  <c r="DL515" i="5" s="1"/>
  <c r="DH515" i="5" a="1"/>
  <c r="DH515" i="5" s="1"/>
  <c r="DD515" i="5" a="1"/>
  <c r="DD515" i="5" s="1"/>
  <c r="CL515" i="5" a="1"/>
  <c r="CL515" i="5" s="1"/>
  <c r="CH515" i="5" a="1"/>
  <c r="CH515" i="5" s="1"/>
  <c r="CD515" i="5" a="1"/>
  <c r="CD515" i="5" s="1"/>
  <c r="BR515" i="5" a="1"/>
  <c r="BR515" i="5" s="1"/>
  <c r="BJ515" i="5" a="1"/>
  <c r="BJ515" i="5" s="1"/>
  <c r="BF515" i="5" a="1"/>
  <c r="BF515" i="5" s="1"/>
  <c r="BB515" i="5" a="1"/>
  <c r="BB515" i="5" s="1"/>
  <c r="AX515" i="5" a="1"/>
  <c r="AX515" i="5" s="1"/>
  <c r="AT515" i="5" a="1"/>
  <c r="AT515" i="5" s="1"/>
  <c r="AL515" i="5" a="1"/>
  <c r="AL515" i="5" s="1"/>
  <c r="AH515" i="5" a="1"/>
  <c r="AH515" i="5" s="1"/>
  <c r="AD515" i="5" a="1"/>
  <c r="AD515" i="5" s="1"/>
  <c r="Z515" i="5" a="1"/>
  <c r="Z515" i="5" s="1"/>
  <c r="V515" i="5" a="1"/>
  <c r="V515" i="5" s="1"/>
  <c r="AK515" i="5" a="1"/>
  <c r="AK515" i="5" s="1"/>
  <c r="AG515" i="5" a="1"/>
  <c r="AG515" i="5" s="1"/>
  <c r="AC515" i="5" a="1"/>
  <c r="AC515" i="5" s="1"/>
  <c r="Y515" i="5" a="1"/>
  <c r="Y515" i="5" s="1"/>
  <c r="U515" i="5" a="1"/>
  <c r="U515" i="5" s="1"/>
  <c r="CJ515" i="5" a="1"/>
  <c r="CJ515" i="5" s="1"/>
  <c r="BH515" i="5" a="1"/>
  <c r="BH515" i="5" s="1"/>
  <c r="DJ515" i="5" a="1"/>
  <c r="DJ515" i="5" s="1"/>
  <c r="CF515" i="5" a="1"/>
  <c r="CF515" i="5" s="1"/>
  <c r="BD515" i="5" a="1"/>
  <c r="BD515" i="5" s="1"/>
  <c r="DB515" i="5" a="1"/>
  <c r="DB515" i="5" s="1"/>
  <c r="BE515" i="5" a="1"/>
  <c r="BE515" i="5" s="1"/>
  <c r="W515" i="5" a="1"/>
  <c r="W515" i="5" s="1"/>
  <c r="P515" i="5" a="1"/>
  <c r="P515" i="5" s="1"/>
  <c r="K515" i="5" a="1"/>
  <c r="K515" i="5" s="1"/>
  <c r="F515" i="5" a="1"/>
  <c r="F515" i="5" s="1"/>
  <c r="CK515" i="5" a="1"/>
  <c r="CK515" i="5" s="1"/>
  <c r="BA515" i="5" a="1"/>
  <c r="BA515" i="5" s="1"/>
  <c r="E515" i="5" a="1"/>
  <c r="E515" i="5" s="1"/>
  <c r="CG515" i="5" a="1"/>
  <c r="CG515" i="5" s="1"/>
  <c r="AZ515" i="5" a="1"/>
  <c r="AZ515" i="5" s="1"/>
  <c r="AJ515" i="5" a="1"/>
  <c r="AJ515" i="5" s="1"/>
  <c r="AB515" i="5" a="1"/>
  <c r="AB515" i="5" s="1"/>
  <c r="T515" i="5" a="1"/>
  <c r="T515" i="5" s="1"/>
  <c r="O515" i="5" a="1"/>
  <c r="O515" i="5" s="1"/>
  <c r="J515" i="5" a="1"/>
  <c r="J515" i="5" s="1"/>
  <c r="D515" i="5" a="1"/>
  <c r="D515" i="5" s="1"/>
  <c r="CC515" i="5" a="1"/>
  <c r="CC515" i="5" s="1"/>
  <c r="AW515" i="5" a="1"/>
  <c r="AW515" i="5" s="1"/>
  <c r="AI515" i="5" a="1"/>
  <c r="AI515" i="5" s="1"/>
  <c r="AA515" i="5" a="1"/>
  <c r="AA515" i="5" s="1"/>
  <c r="I515" i="5" a="1"/>
  <c r="I515" i="5" s="1"/>
  <c r="DG515" i="5" a="1"/>
  <c r="DG515" i="5" s="1"/>
  <c r="BQ515" i="5" a="1"/>
  <c r="BQ515" i="5" s="1"/>
  <c r="AS515" i="5" a="1"/>
  <c r="AS515" i="5" s="1"/>
  <c r="AF515" i="5" a="1"/>
  <c r="AF515" i="5" s="1"/>
  <c r="M515" i="5" a="1"/>
  <c r="M515" i="5" s="1"/>
  <c r="BL515" i="5" a="1"/>
  <c r="BL515" i="5" s="1"/>
  <c r="BI515" i="5" a="1"/>
  <c r="BI515" i="5" s="1"/>
  <c r="X515" i="5" a="1"/>
  <c r="X515" i="5" s="1"/>
  <c r="H515" i="5" a="1"/>
  <c r="H515" i="5" s="1"/>
  <c r="AV515" i="5" a="1"/>
  <c r="AV515" i="5" s="1"/>
  <c r="G515" i="5" a="1"/>
  <c r="G515" i="5" s="1"/>
  <c r="S515" i="5" a="1"/>
  <c r="S515" i="5" s="1"/>
  <c r="DK515" i="5" a="1"/>
  <c r="DK515" i="5" s="1"/>
  <c r="R515" i="5" a="1"/>
  <c r="R515" i="5" s="1"/>
  <c r="C515" i="5" a="1"/>
  <c r="C515" i="5" s="1"/>
  <c r="DF515" i="5" a="1"/>
  <c r="DF515" i="5" s="1"/>
  <c r="Q515" i="5" a="1"/>
  <c r="Q515" i="5" s="1"/>
  <c r="DC515" i="5" a="1"/>
  <c r="DC515" i="5" s="1"/>
  <c r="AE515" i="5" a="1"/>
  <c r="AE515" i="5" s="1"/>
  <c r="N515" i="5" a="1"/>
  <c r="N515" i="5" s="1"/>
  <c r="CB515" i="5" a="1"/>
  <c r="CB515" i="5" s="1"/>
  <c r="L515" i="5" a="1"/>
  <c r="L515" i="5" s="1"/>
  <c r="A517" i="5" l="1"/>
  <c r="AI516" i="5" a="1"/>
  <c r="AI516" i="5" s="1"/>
  <c r="AE516" i="5" a="1"/>
  <c r="AE516" i="5" s="1"/>
  <c r="AA516" i="5" a="1"/>
  <c r="AA516" i="5" s="1"/>
  <c r="W516" i="5" a="1"/>
  <c r="W516" i="5" s="1"/>
  <c r="S516" i="5" a="1"/>
  <c r="S516" i="5" s="1"/>
  <c r="O516" i="5" a="1"/>
  <c r="O516" i="5" s="1"/>
  <c r="K516" i="5" a="1"/>
  <c r="K516" i="5" s="1"/>
  <c r="G516" i="5" a="1"/>
  <c r="G516" i="5" s="1"/>
  <c r="C516" i="5" a="1"/>
  <c r="C516" i="5" s="1"/>
  <c r="DL516" i="5" a="1"/>
  <c r="DL516" i="5" s="1"/>
  <c r="DH516" i="5" a="1"/>
  <c r="DH516" i="5" s="1"/>
  <c r="DD516" i="5" a="1"/>
  <c r="DD516" i="5" s="1"/>
  <c r="CL516" i="5" a="1"/>
  <c r="CL516" i="5" s="1"/>
  <c r="CH516" i="5" a="1"/>
  <c r="CH516" i="5" s="1"/>
  <c r="CD516" i="5" a="1"/>
  <c r="CD516" i="5" s="1"/>
  <c r="BR516" i="5" a="1"/>
  <c r="BR516" i="5" s="1"/>
  <c r="BJ516" i="5" a="1"/>
  <c r="BJ516" i="5" s="1"/>
  <c r="BF516" i="5" a="1"/>
  <c r="BF516" i="5" s="1"/>
  <c r="BB516" i="5" a="1"/>
  <c r="BB516" i="5" s="1"/>
  <c r="AX516" i="5" a="1"/>
  <c r="AX516" i="5" s="1"/>
  <c r="AT516" i="5" a="1"/>
  <c r="AT516" i="5" s="1"/>
  <c r="AL516" i="5" a="1"/>
  <c r="AL516" i="5" s="1"/>
  <c r="AH516" i="5" a="1"/>
  <c r="AH516" i="5" s="1"/>
  <c r="AD516" i="5" a="1"/>
  <c r="AD516" i="5" s="1"/>
  <c r="Z516" i="5" a="1"/>
  <c r="Z516" i="5" s="1"/>
  <c r="V516" i="5" a="1"/>
  <c r="V516" i="5" s="1"/>
  <c r="R516" i="5" a="1"/>
  <c r="R516" i="5" s="1"/>
  <c r="N516" i="5" a="1"/>
  <c r="N516" i="5" s="1"/>
  <c r="J516" i="5" a="1"/>
  <c r="J516" i="5" s="1"/>
  <c r="F516" i="5" a="1"/>
  <c r="F516" i="5" s="1"/>
  <c r="DK516" i="5" a="1"/>
  <c r="DK516" i="5" s="1"/>
  <c r="DG516" i="5" a="1"/>
  <c r="DG516" i="5" s="1"/>
  <c r="DC516" i="5" a="1"/>
  <c r="DC516" i="5" s="1"/>
  <c r="CK516" i="5" a="1"/>
  <c r="CK516" i="5" s="1"/>
  <c r="CG516" i="5" a="1"/>
  <c r="CG516" i="5" s="1"/>
  <c r="CC516" i="5" a="1"/>
  <c r="CC516" i="5" s="1"/>
  <c r="BQ516" i="5" a="1"/>
  <c r="BQ516" i="5" s="1"/>
  <c r="BI516" i="5" a="1"/>
  <c r="BI516" i="5" s="1"/>
  <c r="BE516" i="5" a="1"/>
  <c r="BE516" i="5" s="1"/>
  <c r="BA516" i="5" a="1"/>
  <c r="BA516" i="5" s="1"/>
  <c r="AW516" i="5" a="1"/>
  <c r="AW516" i="5" s="1"/>
  <c r="AS516" i="5" a="1"/>
  <c r="AS516" i="5" s="1"/>
  <c r="AK516" i="5" a="1"/>
  <c r="AK516" i="5" s="1"/>
  <c r="AG516" i="5" a="1"/>
  <c r="AG516" i="5" s="1"/>
  <c r="AC516" i="5" a="1"/>
  <c r="AC516" i="5" s="1"/>
  <c r="Y516" i="5" a="1"/>
  <c r="Y516" i="5" s="1"/>
  <c r="U516" i="5" a="1"/>
  <c r="U516" i="5" s="1"/>
  <c r="Q516" i="5" a="1"/>
  <c r="Q516" i="5" s="1"/>
  <c r="M516" i="5" a="1"/>
  <c r="M516" i="5" s="1"/>
  <c r="I516" i="5" a="1"/>
  <c r="I516" i="5" s="1"/>
  <c r="E516" i="5" a="1"/>
  <c r="E516" i="5" s="1"/>
  <c r="AJ516" i="5" a="1"/>
  <c r="AJ516" i="5" s="1"/>
  <c r="AF516" i="5" a="1"/>
  <c r="AF516" i="5" s="1"/>
  <c r="AB516" i="5" a="1"/>
  <c r="AB516" i="5" s="1"/>
  <c r="X516" i="5" a="1"/>
  <c r="X516" i="5" s="1"/>
  <c r="T516" i="5" a="1"/>
  <c r="T516" i="5" s="1"/>
  <c r="P516" i="5" a="1"/>
  <c r="P516" i="5" s="1"/>
  <c r="L516" i="5" a="1"/>
  <c r="L516" i="5" s="1"/>
  <c r="H516" i="5" a="1"/>
  <c r="H516" i="5" s="1"/>
  <c r="D516" i="5" a="1"/>
  <c r="D516" i="5" s="1"/>
  <c r="DB516" i="5" a="1"/>
  <c r="DB516" i="5" s="1"/>
  <c r="BL516" i="5" a="1"/>
  <c r="BL516" i="5" s="1"/>
  <c r="AV516" i="5" a="1"/>
  <c r="AV516" i="5" s="1"/>
  <c r="CJ516" i="5" a="1"/>
  <c r="CJ516" i="5" s="1"/>
  <c r="BH516" i="5" a="1"/>
  <c r="BH516" i="5" s="1"/>
  <c r="CF516" i="5" a="1"/>
  <c r="CF516" i="5" s="1"/>
  <c r="AZ516" i="5" a="1"/>
  <c r="AZ516" i="5" s="1"/>
  <c r="CE516" i="5" a="1"/>
  <c r="CE516" i="5" s="1"/>
  <c r="AY516" i="5" a="1"/>
  <c r="AY516" i="5" s="1"/>
  <c r="DJ516" i="5" a="1"/>
  <c r="DJ516" i="5" s="1"/>
  <c r="CB516" i="5" a="1"/>
  <c r="CB516" i="5" s="1"/>
  <c r="AU516" i="5" a="1"/>
  <c r="AU516" i="5" s="1"/>
  <c r="DI516" i="5" a="1"/>
  <c r="DI516" i="5" s="1"/>
  <c r="CA516" i="5" a="1"/>
  <c r="CA516" i="5" s="1"/>
  <c r="AO516" i="5" s="1"/>
  <c r="DE516" i="5" a="1"/>
  <c r="DE516" i="5" s="1"/>
  <c r="BG516" i="5" a="1"/>
  <c r="BG516" i="5" s="1"/>
  <c r="CI516" i="5" a="1"/>
  <c r="CI516" i="5" s="1"/>
  <c r="BK516" i="5" a="1"/>
  <c r="BK516" i="5" s="1"/>
  <c r="BD516" i="5" a="1"/>
  <c r="BD516" i="5" s="1"/>
  <c r="BC516" i="5" a="1"/>
  <c r="BC516" i="5" s="1"/>
  <c r="DF516" i="5" a="1"/>
  <c r="DF516" i="5" s="1"/>
  <c r="DA516" i="5" a="1"/>
  <c r="DA516" i="5" s="1"/>
  <c r="DK279" i="5" a="1"/>
  <c r="DK279" i="5" s="1"/>
  <c r="DG279" i="5" a="1"/>
  <c r="DG279" i="5" s="1"/>
  <c r="DC279" i="5" a="1"/>
  <c r="DC279" i="5" s="1"/>
  <c r="CK279" i="5" a="1"/>
  <c r="CK279" i="5" s="1"/>
  <c r="CG279" i="5" a="1"/>
  <c r="CG279" i="5" s="1"/>
  <c r="CC279" i="5" a="1"/>
  <c r="CC279" i="5" s="1"/>
  <c r="BQ279" i="5" a="1"/>
  <c r="BQ279" i="5" s="1"/>
  <c r="BI279" i="5" a="1"/>
  <c r="BI279" i="5" s="1"/>
  <c r="BE279" i="5" a="1"/>
  <c r="BE279" i="5" s="1"/>
  <c r="BA279" i="5" a="1"/>
  <c r="BA279" i="5" s="1"/>
  <c r="AW279" i="5" a="1"/>
  <c r="AW279" i="5" s="1"/>
  <c r="AS279" i="5" a="1"/>
  <c r="AS279" i="5" s="1"/>
  <c r="DF279" i="5" a="1"/>
  <c r="DF279" i="5" s="1"/>
  <c r="CI279" i="5" a="1"/>
  <c r="CI279" i="5" s="1"/>
  <c r="BR279" i="5" a="1"/>
  <c r="BR279" i="5" s="1"/>
  <c r="AZ279" i="5" a="1"/>
  <c r="AZ279" i="5" s="1"/>
  <c r="AI279" i="5" a="1"/>
  <c r="AI279" i="5" s="1"/>
  <c r="Z279" i="5" a="1"/>
  <c r="Z279" i="5" s="1"/>
  <c r="U279" i="5" a="1"/>
  <c r="U279" i="5" s="1"/>
  <c r="L279" i="5" a="1"/>
  <c r="L279" i="5" s="1"/>
  <c r="C279" i="5" a="1"/>
  <c r="C279" i="5" s="1"/>
  <c r="DE279" i="5" a="1"/>
  <c r="DE279" i="5" s="1"/>
  <c r="CH279" i="5" a="1"/>
  <c r="CH279" i="5" s="1"/>
  <c r="BH279" i="5" a="1"/>
  <c r="BH279" i="5" s="1"/>
  <c r="AY279" i="5" a="1"/>
  <c r="AY279" i="5" s="1"/>
  <c r="AH279" i="5" a="1"/>
  <c r="AH279" i="5" s="1"/>
  <c r="AC279" i="5" a="1"/>
  <c r="AC279" i="5" s="1"/>
  <c r="T279" i="5" a="1"/>
  <c r="T279" i="5" s="1"/>
  <c r="K279" i="5" a="1"/>
  <c r="K279" i="5" s="1"/>
  <c r="DA279" i="5" a="1"/>
  <c r="DA279" i="5" s="1"/>
  <c r="CA279" i="5" a="1"/>
  <c r="CA279" i="5" s="1"/>
  <c r="AO279" i="5" s="1"/>
  <c r="AA279" i="5" a="1"/>
  <c r="AA279" i="5" s="1"/>
  <c r="A280" i="5"/>
  <c r="CL279" i="5" a="1"/>
  <c r="CL279" i="5" s="1"/>
  <c r="CF279" i="5" a="1"/>
  <c r="CF279" i="5" s="1"/>
  <c r="BB279" i="5" a="1"/>
  <c r="BB279" i="5" s="1"/>
  <c r="AV279" i="5" a="1"/>
  <c r="AV279" i="5" s="1"/>
  <c r="AL279" i="5" a="1"/>
  <c r="AL279" i="5" s="1"/>
  <c r="AF279" i="5" a="1"/>
  <c r="AF279" i="5" s="1"/>
  <c r="N279" i="5" a="1"/>
  <c r="N279" i="5" s="1"/>
  <c r="H279" i="5" a="1"/>
  <c r="H279" i="5" s="1"/>
  <c r="DI279" i="5" a="1"/>
  <c r="DI279" i="5" s="1"/>
  <c r="BK279" i="5" a="1"/>
  <c r="BK279" i="5" s="1"/>
  <c r="W279" i="5" a="1"/>
  <c r="W279" i="5" s="1"/>
  <c r="Q279" i="5" a="1"/>
  <c r="Q279" i="5" s="1"/>
  <c r="DB279" i="5" a="1"/>
  <c r="DB279" i="5" s="1"/>
  <c r="CD279" i="5" a="1"/>
  <c r="CD279" i="5" s="1"/>
  <c r="BG279" i="5" a="1"/>
  <c r="BG279" i="5" s="1"/>
  <c r="AX279" i="5" a="1"/>
  <c r="AX279" i="5" s="1"/>
  <c r="AK279" i="5" a="1"/>
  <c r="AK279" i="5" s="1"/>
  <c r="AB279" i="5" a="1"/>
  <c r="AB279" i="5" s="1"/>
  <c r="I279" i="5" a="1"/>
  <c r="I279" i="5" s="1"/>
  <c r="DJ279" i="5" a="1"/>
  <c r="DJ279" i="5" s="1"/>
  <c r="CB279" i="5" a="1"/>
  <c r="CB279" i="5" s="1"/>
  <c r="R279" i="5" a="1"/>
  <c r="R279" i="5" s="1"/>
  <c r="G279" i="5" a="1"/>
  <c r="G279" i="5" s="1"/>
  <c r="BF279" i="5" a="1"/>
  <c r="BF279" i="5" s="1"/>
  <c r="AU279" i="5" a="1"/>
  <c r="AU279" i="5" s="1"/>
  <c r="AJ279" i="5" a="1"/>
  <c r="AJ279" i="5" s="1"/>
  <c r="Y279" i="5" a="1"/>
  <c r="Y279" i="5" s="1"/>
  <c r="P279" i="5" a="1"/>
  <c r="P279" i="5" s="1"/>
  <c r="F279" i="5" a="1"/>
  <c r="F279" i="5" s="1"/>
  <c r="DD279" i="5" a="1"/>
  <c r="DD279" i="5" s="1"/>
  <c r="AE279" i="5" a="1"/>
  <c r="AE279" i="5" s="1"/>
  <c r="V279" i="5" a="1"/>
  <c r="V279" i="5" s="1"/>
  <c r="AT279" i="5" a="1"/>
  <c r="AT279" i="5" s="1"/>
  <c r="CE279" i="5" a="1"/>
  <c r="CE279" i="5" s="1"/>
  <c r="S279" i="5" a="1"/>
  <c r="S279" i="5" s="1"/>
  <c r="O279" i="5" a="1"/>
  <c r="O279" i="5" s="1"/>
  <c r="DH279" i="5" a="1"/>
  <c r="DH279" i="5" s="1"/>
  <c r="BJ279" i="5" a="1"/>
  <c r="BJ279" i="5" s="1"/>
  <c r="J279" i="5" a="1"/>
  <c r="J279" i="5" s="1"/>
  <c r="BD279" i="5" a="1"/>
  <c r="BD279" i="5" s="1"/>
  <c r="AG279" i="5" a="1"/>
  <c r="AG279" i="5" s="1"/>
  <c r="E279" i="5" a="1"/>
  <c r="E279" i="5" s="1"/>
  <c r="BC279" i="5" a="1"/>
  <c r="BC279" i="5" s="1"/>
  <c r="AD279" i="5" a="1"/>
  <c r="AD279" i="5" s="1"/>
  <c r="D279" i="5" a="1"/>
  <c r="D279" i="5" s="1"/>
  <c r="M279" i="5" a="1"/>
  <c r="M279" i="5" s="1"/>
  <c r="DL279" i="5" a="1"/>
  <c r="DL279" i="5" s="1"/>
  <c r="CJ279" i="5" a="1"/>
  <c r="CJ279" i="5" s="1"/>
  <c r="BL279" i="5" a="1"/>
  <c r="BL279" i="5" s="1"/>
  <c r="X279" i="5" a="1"/>
  <c r="X279" i="5" s="1"/>
  <c r="A102" i="5"/>
  <c r="AI101" i="5" a="1"/>
  <c r="AI101" i="5" s="1"/>
  <c r="AE101" i="5" a="1"/>
  <c r="AE101" i="5" s="1"/>
  <c r="AA101" i="5" a="1"/>
  <c r="AA101" i="5" s="1"/>
  <c r="W101" i="5" a="1"/>
  <c r="W101" i="5" s="1"/>
  <c r="S101" i="5" a="1"/>
  <c r="S101" i="5" s="1"/>
  <c r="O101" i="5" a="1"/>
  <c r="O101" i="5" s="1"/>
  <c r="K101" i="5" a="1"/>
  <c r="K101" i="5" s="1"/>
  <c r="G101" i="5" a="1"/>
  <c r="G101" i="5" s="1"/>
  <c r="C101" i="5" a="1"/>
  <c r="C101" i="5" s="1"/>
  <c r="DH101" i="5" a="1"/>
  <c r="DH101" i="5" s="1"/>
  <c r="CK101" i="5" a="1"/>
  <c r="CK101" i="5" s="1"/>
  <c r="CB101" i="5" a="1"/>
  <c r="CB101" i="5" s="1"/>
  <c r="BG101" i="5" a="1"/>
  <c r="BG101" i="5" s="1"/>
  <c r="BB101" i="5" a="1"/>
  <c r="BB101" i="5" s="1"/>
  <c r="AS101" i="5" a="1"/>
  <c r="AS101" i="5" s="1"/>
  <c r="AG101" i="5" a="1"/>
  <c r="AG101" i="5" s="1"/>
  <c r="X101" i="5" a="1"/>
  <c r="X101" i="5" s="1"/>
  <c r="J101" i="5" a="1"/>
  <c r="J101" i="5" s="1"/>
  <c r="DK101" i="5" a="1"/>
  <c r="DK101" i="5" s="1"/>
  <c r="DF101" i="5" a="1"/>
  <c r="DF101" i="5" s="1"/>
  <c r="DA101" i="5" a="1"/>
  <c r="DA101" i="5" s="1"/>
  <c r="BK101" i="5" a="1"/>
  <c r="BK101" i="5" s="1"/>
  <c r="AH101" i="5" a="1"/>
  <c r="AH101" i="5" s="1"/>
  <c r="AC101" i="5" a="1"/>
  <c r="AC101" i="5" s="1"/>
  <c r="R101" i="5" a="1"/>
  <c r="R101" i="5" s="1"/>
  <c r="M101" i="5" a="1"/>
  <c r="M101" i="5" s="1"/>
  <c r="H101" i="5" a="1"/>
  <c r="H101" i="5" s="1"/>
  <c r="DJ101" i="5" a="1"/>
  <c r="DJ101" i="5" s="1"/>
  <c r="DE101" i="5" a="1"/>
  <c r="DE101" i="5" s="1"/>
  <c r="CF101" i="5" a="1"/>
  <c r="CF101" i="5" s="1"/>
  <c r="CA101" i="5" a="1"/>
  <c r="CA101" i="5" s="1"/>
  <c r="AO101" i="5" s="1"/>
  <c r="AT101" i="5" a="1"/>
  <c r="AT101" i="5" s="1"/>
  <c r="AL101" i="5" a="1"/>
  <c r="AL101" i="5" s="1"/>
  <c r="V101" i="5" a="1"/>
  <c r="V101" i="5" s="1"/>
  <c r="Q101" i="5" a="1"/>
  <c r="Q101" i="5" s="1"/>
  <c r="L101" i="5" a="1"/>
  <c r="L101" i="5" s="1"/>
  <c r="DD101" i="5" a="1"/>
  <c r="DD101" i="5" s="1"/>
  <c r="BR101" i="5" a="1"/>
  <c r="BR101" i="5" s="1"/>
  <c r="BI101" i="5" a="1"/>
  <c r="BI101" i="5" s="1"/>
  <c r="BD101" i="5" a="1"/>
  <c r="BD101" i="5" s="1"/>
  <c r="AY101" i="5" a="1"/>
  <c r="AY101" i="5" s="1"/>
  <c r="AK101" i="5" a="1"/>
  <c r="AK101" i="5" s="1"/>
  <c r="AF101" i="5" a="1"/>
  <c r="AF101" i="5" s="1"/>
  <c r="F101" i="5" a="1"/>
  <c r="F101" i="5" s="1"/>
  <c r="CD101" i="5" a="1"/>
  <c r="CD101" i="5" s="1"/>
  <c r="BQ101" i="5" a="1"/>
  <c r="BQ101" i="5" s="1"/>
  <c r="BH101" i="5" a="1"/>
  <c r="BH101" i="5" s="1"/>
  <c r="BC101" i="5" a="1"/>
  <c r="BC101" i="5" s="1"/>
  <c r="AW101" i="5" a="1"/>
  <c r="AW101" i="5" s="1"/>
  <c r="AJ101" i="5" a="1"/>
  <c r="AJ101" i="5" s="1"/>
  <c r="DL101" i="5" a="1"/>
  <c r="DL101" i="5" s="1"/>
  <c r="DG101" i="5" a="1"/>
  <c r="DG101" i="5" s="1"/>
  <c r="DB101" i="5" a="1"/>
  <c r="DB101" i="5" s="1"/>
  <c r="CI101" i="5" a="1"/>
  <c r="CI101" i="5" s="1"/>
  <c r="AD101" i="5" a="1"/>
  <c r="AD101" i="5" s="1"/>
  <c r="Y101" i="5" a="1"/>
  <c r="Y101" i="5" s="1"/>
  <c r="T101" i="5" a="1"/>
  <c r="T101" i="5" s="1"/>
  <c r="N101" i="5" a="1"/>
  <c r="N101" i="5" s="1"/>
  <c r="I101" i="5" a="1"/>
  <c r="I101" i="5" s="1"/>
  <c r="D101" i="5" a="1"/>
  <c r="D101" i="5" s="1"/>
  <c r="DC101" i="5" a="1"/>
  <c r="DC101" i="5" s="1"/>
  <c r="BA101" i="5" a="1"/>
  <c r="BA101" i="5" s="1"/>
  <c r="Z101" i="5" a="1"/>
  <c r="Z101" i="5" s="1"/>
  <c r="AZ101" i="5" a="1"/>
  <c r="AZ101" i="5" s="1"/>
  <c r="CL101" i="5" a="1"/>
  <c r="CL101" i="5" s="1"/>
  <c r="BL101" i="5" a="1"/>
  <c r="BL101" i="5" s="1"/>
  <c r="AX101" i="5" a="1"/>
  <c r="AX101" i="5" s="1"/>
  <c r="CJ101" i="5" a="1"/>
  <c r="CJ101" i="5" s="1"/>
  <c r="BJ101" i="5" a="1"/>
  <c r="BJ101" i="5" s="1"/>
  <c r="AV101" i="5" a="1"/>
  <c r="AV101" i="5" s="1"/>
  <c r="U101" i="5" a="1"/>
  <c r="U101" i="5" s="1"/>
  <c r="CH101" i="5" a="1"/>
  <c r="CH101" i="5" s="1"/>
  <c r="AU101" i="5" a="1"/>
  <c r="AU101" i="5" s="1"/>
  <c r="E101" i="5" a="1"/>
  <c r="E101" i="5" s="1"/>
  <c r="DI101" i="5" a="1"/>
  <c r="DI101" i="5" s="1"/>
  <c r="CG101" i="5" a="1"/>
  <c r="CG101" i="5" s="1"/>
  <c r="BF101" i="5" a="1"/>
  <c r="BF101" i="5" s="1"/>
  <c r="CE101" i="5" a="1"/>
  <c r="CE101" i="5" s="1"/>
  <c r="BE101" i="5" a="1"/>
  <c r="BE101" i="5" s="1"/>
  <c r="P101" i="5" a="1"/>
  <c r="P101" i="5" s="1"/>
  <c r="CC101" i="5" a="1"/>
  <c r="CC101" i="5" s="1"/>
  <c r="AB101" i="5" a="1"/>
  <c r="AB101" i="5" s="1"/>
  <c r="AL102" i="5" l="1" a="1"/>
  <c r="AL102" i="5" s="1"/>
  <c r="AH102" i="5" a="1"/>
  <c r="AH102" i="5" s="1"/>
  <c r="AD102" i="5" a="1"/>
  <c r="AD102" i="5" s="1"/>
  <c r="Z102" i="5" a="1"/>
  <c r="Z102" i="5" s="1"/>
  <c r="V102" i="5" a="1"/>
  <c r="V102" i="5" s="1"/>
  <c r="R102" i="5" a="1"/>
  <c r="R102" i="5" s="1"/>
  <c r="N102" i="5" a="1"/>
  <c r="N102" i="5" s="1"/>
  <c r="J102" i="5" a="1"/>
  <c r="J102" i="5" s="1"/>
  <c r="F102" i="5" a="1"/>
  <c r="F102" i="5" s="1"/>
  <c r="DJ102" i="5" a="1"/>
  <c r="DJ102" i="5" s="1"/>
  <c r="DA102" i="5" a="1"/>
  <c r="DA102" i="5" s="1"/>
  <c r="CD102" i="5" a="1"/>
  <c r="CD102" i="5" s="1"/>
  <c r="BQ102" i="5" a="1"/>
  <c r="BQ102" i="5" s="1"/>
  <c r="BD102" i="5" a="1"/>
  <c r="BD102" i="5" s="1"/>
  <c r="AU102" i="5" a="1"/>
  <c r="AU102" i="5" s="1"/>
  <c r="Y102" i="5" a="1"/>
  <c r="Y102" i="5" s="1"/>
  <c r="P102" i="5" a="1"/>
  <c r="P102" i="5" s="1"/>
  <c r="G102" i="5" a="1"/>
  <c r="G102" i="5" s="1"/>
  <c r="DI102" i="5" a="1"/>
  <c r="DI102" i="5" s="1"/>
  <c r="DD102" i="5" a="1"/>
  <c r="DD102" i="5" s="1"/>
  <c r="BI102" i="5" a="1"/>
  <c r="BI102" i="5" s="1"/>
  <c r="AS102" i="5" a="1"/>
  <c r="AS102" i="5" s="1"/>
  <c r="AK102" i="5" a="1"/>
  <c r="AK102" i="5" s="1"/>
  <c r="AF102" i="5" a="1"/>
  <c r="AF102" i="5" s="1"/>
  <c r="AA102" i="5" a="1"/>
  <c r="AA102" i="5" s="1"/>
  <c r="K102" i="5" a="1"/>
  <c r="K102" i="5" s="1"/>
  <c r="DH102" i="5" a="1"/>
  <c r="DH102" i="5" s="1"/>
  <c r="AW102" i="5" a="1"/>
  <c r="AW102" i="5" s="1"/>
  <c r="AJ102" i="5" a="1"/>
  <c r="AJ102" i="5" s="1"/>
  <c r="AE102" i="5" a="1"/>
  <c r="AE102" i="5" s="1"/>
  <c r="T102" i="5" a="1"/>
  <c r="T102" i="5" s="1"/>
  <c r="O102" i="5" a="1"/>
  <c r="O102" i="5" s="1"/>
  <c r="A103" i="5"/>
  <c r="DG102" i="5" a="1"/>
  <c r="DG102" i="5" s="1"/>
  <c r="DB102" i="5" a="1"/>
  <c r="DB102" i="5" s="1"/>
  <c r="CI102" i="5" a="1"/>
  <c r="CI102" i="5" s="1"/>
  <c r="CC102" i="5" a="1"/>
  <c r="CC102" i="5" s="1"/>
  <c r="BL102" i="5" a="1"/>
  <c r="BL102" i="5" s="1"/>
  <c r="BG102" i="5" a="1"/>
  <c r="BG102" i="5" s="1"/>
  <c r="BB102" i="5" a="1"/>
  <c r="BB102" i="5" s="1"/>
  <c r="I102" i="5" a="1"/>
  <c r="I102" i="5" s="1"/>
  <c r="D102" i="5" a="1"/>
  <c r="D102" i="5" s="1"/>
  <c r="DK102" i="5" a="1"/>
  <c r="DK102" i="5" s="1"/>
  <c r="DF102" i="5" a="1"/>
  <c r="DF102" i="5" s="1"/>
  <c r="CG102" i="5" a="1"/>
  <c r="CG102" i="5" s="1"/>
  <c r="CB102" i="5" a="1"/>
  <c r="CB102" i="5" s="1"/>
  <c r="BK102" i="5" a="1"/>
  <c r="BK102" i="5" s="1"/>
  <c r="BF102" i="5" a="1"/>
  <c r="BF102" i="5" s="1"/>
  <c r="M102" i="5" a="1"/>
  <c r="M102" i="5" s="1"/>
  <c r="H102" i="5" a="1"/>
  <c r="H102" i="5" s="1"/>
  <c r="C102" i="5" a="1"/>
  <c r="C102" i="5" s="1"/>
  <c r="DE102" i="5" a="1"/>
  <c r="DE102" i="5" s="1"/>
  <c r="CL102" i="5" a="1"/>
  <c r="CL102" i="5" s="1"/>
  <c r="BE102" i="5" a="1"/>
  <c r="BE102" i="5" s="1"/>
  <c r="AZ102" i="5" a="1"/>
  <c r="AZ102" i="5" s="1"/>
  <c r="AG102" i="5" a="1"/>
  <c r="AG102" i="5" s="1"/>
  <c r="AB102" i="5" a="1"/>
  <c r="AB102" i="5" s="1"/>
  <c r="W102" i="5" a="1"/>
  <c r="W102" i="5" s="1"/>
  <c r="CH102" i="5" a="1"/>
  <c r="CH102" i="5" s="1"/>
  <c r="BH102" i="5" a="1"/>
  <c r="BH102" i="5" s="1"/>
  <c r="AT102" i="5" a="1"/>
  <c r="AT102" i="5" s="1"/>
  <c r="AI102" i="5" a="1"/>
  <c r="AI102" i="5" s="1"/>
  <c r="U102" i="5" a="1"/>
  <c r="U102" i="5" s="1"/>
  <c r="CF102" i="5" a="1"/>
  <c r="CF102" i="5" s="1"/>
  <c r="S102" i="5" a="1"/>
  <c r="S102" i="5" s="1"/>
  <c r="E102" i="5" a="1"/>
  <c r="E102" i="5" s="1"/>
  <c r="CE102" i="5" a="1"/>
  <c r="CE102" i="5" s="1"/>
  <c r="Q102" i="5" a="1"/>
  <c r="Q102" i="5" s="1"/>
  <c r="BC102" i="5" a="1"/>
  <c r="BC102" i="5" s="1"/>
  <c r="AC102" i="5" a="1"/>
  <c r="AC102" i="5" s="1"/>
  <c r="DC102" i="5" a="1"/>
  <c r="DC102" i="5" s="1"/>
  <c r="CA102" i="5" a="1"/>
  <c r="CA102" i="5" s="1"/>
  <c r="AO102" i="5" s="1"/>
  <c r="BA102" i="5" a="1"/>
  <c r="BA102" i="5" s="1"/>
  <c r="BR102" i="5" a="1"/>
  <c r="BR102" i="5" s="1"/>
  <c r="AY102" i="5" a="1"/>
  <c r="AY102" i="5" s="1"/>
  <c r="L102" i="5" a="1"/>
  <c r="L102" i="5" s="1"/>
  <c r="CK102" i="5" a="1"/>
  <c r="CK102" i="5" s="1"/>
  <c r="AX102" i="5" a="1"/>
  <c r="AX102" i="5" s="1"/>
  <c r="X102" i="5" a="1"/>
  <c r="X102" i="5" s="1"/>
  <c r="DL102" i="5" a="1"/>
  <c r="DL102" i="5" s="1"/>
  <c r="CJ102" i="5" a="1"/>
  <c r="CJ102" i="5" s="1"/>
  <c r="BJ102" i="5" a="1"/>
  <c r="BJ102" i="5" s="1"/>
  <c r="AV102" i="5" a="1"/>
  <c r="AV102" i="5" s="1"/>
  <c r="DJ280" i="5" a="1"/>
  <c r="DJ280" i="5" s="1"/>
  <c r="DF280" i="5" a="1"/>
  <c r="DF280" i="5" s="1"/>
  <c r="DB280" i="5" a="1"/>
  <c r="DB280" i="5" s="1"/>
  <c r="CJ280" i="5" a="1"/>
  <c r="CJ280" i="5" s="1"/>
  <c r="CF280" i="5" a="1"/>
  <c r="CF280" i="5" s="1"/>
  <c r="CB280" i="5" a="1"/>
  <c r="CB280" i="5" s="1"/>
  <c r="BL280" i="5" a="1"/>
  <c r="BL280" i="5" s="1"/>
  <c r="BH280" i="5" a="1"/>
  <c r="BH280" i="5" s="1"/>
  <c r="BD280" i="5" a="1"/>
  <c r="BD280" i="5" s="1"/>
  <c r="AZ280" i="5" a="1"/>
  <c r="AZ280" i="5" s="1"/>
  <c r="AV280" i="5" a="1"/>
  <c r="AV280" i="5" s="1"/>
  <c r="A281" i="5"/>
  <c r="DH280" i="5" a="1"/>
  <c r="DH280" i="5" s="1"/>
  <c r="CK280" i="5" a="1"/>
  <c r="CK280" i="5" s="1"/>
  <c r="BK280" i="5" a="1"/>
  <c r="BK280" i="5" s="1"/>
  <c r="BB280" i="5" a="1"/>
  <c r="BB280" i="5" s="1"/>
  <c r="AS280" i="5" a="1"/>
  <c r="AS280" i="5" s="1"/>
  <c r="AK280" i="5" a="1"/>
  <c r="AK280" i="5" s="1"/>
  <c r="AF280" i="5" a="1"/>
  <c r="AF280" i="5" s="1"/>
  <c r="W280" i="5" a="1"/>
  <c r="W280" i="5" s="1"/>
  <c r="N280" i="5" a="1"/>
  <c r="N280" i="5" s="1"/>
  <c r="E280" i="5" a="1"/>
  <c r="E280" i="5" s="1"/>
  <c r="DG280" i="5" a="1"/>
  <c r="DG280" i="5" s="1"/>
  <c r="CE280" i="5" a="1"/>
  <c r="CE280" i="5" s="1"/>
  <c r="BJ280" i="5" a="1"/>
  <c r="BJ280" i="5" s="1"/>
  <c r="BA280" i="5" a="1"/>
  <c r="BA280" i="5" s="1"/>
  <c r="AE280" i="5" a="1"/>
  <c r="AE280" i="5" s="1"/>
  <c r="V280" i="5" a="1"/>
  <c r="V280" i="5" s="1"/>
  <c r="M280" i="5" a="1"/>
  <c r="M280" i="5" s="1"/>
  <c r="H280" i="5" a="1"/>
  <c r="H280" i="5" s="1"/>
  <c r="CG280" i="5" a="1"/>
  <c r="CG280" i="5" s="1"/>
  <c r="BR280" i="5" a="1"/>
  <c r="BR280" i="5" s="1"/>
  <c r="AA280" i="5" a="1"/>
  <c r="AA280" i="5" s="1"/>
  <c r="U280" i="5" a="1"/>
  <c r="U280" i="5" s="1"/>
  <c r="O280" i="5" a="1"/>
  <c r="O280" i="5" s="1"/>
  <c r="I280" i="5" a="1"/>
  <c r="I280" i="5" s="1"/>
  <c r="DL280" i="5" a="1"/>
  <c r="DL280" i="5" s="1"/>
  <c r="CL280" i="5" a="1"/>
  <c r="CL280" i="5" s="1"/>
  <c r="AU280" i="5" a="1"/>
  <c r="AU280" i="5" s="1"/>
  <c r="AG280" i="5" a="1"/>
  <c r="AG280" i="5" s="1"/>
  <c r="Z280" i="5" a="1"/>
  <c r="Z280" i="5" s="1"/>
  <c r="T280" i="5" a="1"/>
  <c r="T280" i="5" s="1"/>
  <c r="DI280" i="5" a="1"/>
  <c r="DI280" i="5" s="1"/>
  <c r="DC280" i="5" a="1"/>
  <c r="DC280" i="5" s="1"/>
  <c r="CC280" i="5" a="1"/>
  <c r="CC280" i="5" s="1"/>
  <c r="AI280" i="5" a="1"/>
  <c r="AI280" i="5" s="1"/>
  <c r="Q280" i="5" a="1"/>
  <c r="Q280" i="5" s="1"/>
  <c r="K280" i="5" a="1"/>
  <c r="K280" i="5" s="1"/>
  <c r="DK280" i="5" a="1"/>
  <c r="DK280" i="5" s="1"/>
  <c r="CD280" i="5" a="1"/>
  <c r="CD280" i="5" s="1"/>
  <c r="BI280" i="5" a="1"/>
  <c r="BI280" i="5" s="1"/>
  <c r="AY280" i="5" a="1"/>
  <c r="AY280" i="5" s="1"/>
  <c r="AD280" i="5" a="1"/>
  <c r="AD280" i="5" s="1"/>
  <c r="DA280" i="5" a="1"/>
  <c r="DA280" i="5" s="1"/>
  <c r="BG280" i="5" a="1"/>
  <c r="BG280" i="5" s="1"/>
  <c r="AX280" i="5" a="1"/>
  <c r="AX280" i="5" s="1"/>
  <c r="AL280" i="5" a="1"/>
  <c r="AL280" i="5" s="1"/>
  <c r="AC280" i="5" a="1"/>
  <c r="AC280" i="5" s="1"/>
  <c r="S280" i="5" a="1"/>
  <c r="S280" i="5" s="1"/>
  <c r="J280" i="5" a="1"/>
  <c r="J280" i="5" s="1"/>
  <c r="BF280" i="5" a="1"/>
  <c r="BF280" i="5" s="1"/>
  <c r="AW280" i="5" a="1"/>
  <c r="AW280" i="5" s="1"/>
  <c r="AB280" i="5" a="1"/>
  <c r="AB280" i="5" s="1"/>
  <c r="R280" i="5" a="1"/>
  <c r="R280" i="5" s="1"/>
  <c r="G280" i="5" a="1"/>
  <c r="G280" i="5" s="1"/>
  <c r="DE280" i="5" a="1"/>
  <c r="DE280" i="5" s="1"/>
  <c r="CH280" i="5" a="1"/>
  <c r="CH280" i="5" s="1"/>
  <c r="BC280" i="5" a="1"/>
  <c r="BC280" i="5" s="1"/>
  <c r="AH280" i="5" a="1"/>
  <c r="AH280" i="5" s="1"/>
  <c r="X280" i="5" a="1"/>
  <c r="X280" i="5" s="1"/>
  <c r="D280" i="5" a="1"/>
  <c r="D280" i="5" s="1"/>
  <c r="L280" i="5" a="1"/>
  <c r="L280" i="5" s="1"/>
  <c r="C280" i="5" a="1"/>
  <c r="C280" i="5" s="1"/>
  <c r="BE280" i="5" a="1"/>
  <c r="BE280" i="5" s="1"/>
  <c r="AJ280" i="5" a="1"/>
  <c r="AJ280" i="5" s="1"/>
  <c r="DD280" i="5" a="1"/>
  <c r="DD280" i="5" s="1"/>
  <c r="F280" i="5" a="1"/>
  <c r="F280" i="5" s="1"/>
  <c r="AT280" i="5" a="1"/>
  <c r="AT280" i="5" s="1"/>
  <c r="Y280" i="5" a="1"/>
  <c r="Y280" i="5" s="1"/>
  <c r="CA280" i="5" a="1"/>
  <c r="CA280" i="5" s="1"/>
  <c r="AO280" i="5" s="1"/>
  <c r="BQ280" i="5" a="1"/>
  <c r="BQ280" i="5" s="1"/>
  <c r="P280" i="5" a="1"/>
  <c r="P280" i="5" s="1"/>
  <c r="CI280" i="5" a="1"/>
  <c r="CI280" i="5" s="1"/>
  <c r="AL517" i="5" a="1"/>
  <c r="AL517" i="5" s="1"/>
  <c r="AH517" i="5" a="1"/>
  <c r="AH517" i="5" s="1"/>
  <c r="AD517" i="5" a="1"/>
  <c r="AD517" i="5" s="1"/>
  <c r="Z517" i="5" a="1"/>
  <c r="Z517" i="5" s="1"/>
  <c r="V517" i="5" a="1"/>
  <c r="V517" i="5" s="1"/>
  <c r="R517" i="5" a="1"/>
  <c r="R517" i="5" s="1"/>
  <c r="N517" i="5" a="1"/>
  <c r="N517" i="5" s="1"/>
  <c r="J517" i="5" a="1"/>
  <c r="J517" i="5" s="1"/>
  <c r="F517" i="5" a="1"/>
  <c r="F517" i="5" s="1"/>
  <c r="DK517" i="5" a="1"/>
  <c r="DK517" i="5" s="1"/>
  <c r="DG517" i="5" a="1"/>
  <c r="DG517" i="5" s="1"/>
  <c r="DC517" i="5" a="1"/>
  <c r="DC517" i="5" s="1"/>
  <c r="CK517" i="5" a="1"/>
  <c r="CK517" i="5" s="1"/>
  <c r="CG517" i="5" a="1"/>
  <c r="CG517" i="5" s="1"/>
  <c r="CC517" i="5" a="1"/>
  <c r="CC517" i="5" s="1"/>
  <c r="BQ517" i="5" a="1"/>
  <c r="BQ517" i="5" s="1"/>
  <c r="BI517" i="5" a="1"/>
  <c r="BI517" i="5" s="1"/>
  <c r="BE517" i="5" a="1"/>
  <c r="BE517" i="5" s="1"/>
  <c r="BA517" i="5" a="1"/>
  <c r="BA517" i="5" s="1"/>
  <c r="AW517" i="5" a="1"/>
  <c r="AW517" i="5" s="1"/>
  <c r="AS517" i="5" a="1"/>
  <c r="AS517" i="5" s="1"/>
  <c r="AK517" i="5" a="1"/>
  <c r="AK517" i="5" s="1"/>
  <c r="AG517" i="5" a="1"/>
  <c r="AG517" i="5" s="1"/>
  <c r="AC517" i="5" a="1"/>
  <c r="AC517" i="5" s="1"/>
  <c r="Y517" i="5" a="1"/>
  <c r="Y517" i="5" s="1"/>
  <c r="U517" i="5" a="1"/>
  <c r="U517" i="5" s="1"/>
  <c r="Q517" i="5" a="1"/>
  <c r="Q517" i="5" s="1"/>
  <c r="M517" i="5" a="1"/>
  <c r="M517" i="5" s="1"/>
  <c r="I517" i="5" a="1"/>
  <c r="I517" i="5" s="1"/>
  <c r="E517" i="5" a="1"/>
  <c r="E517" i="5" s="1"/>
  <c r="DJ517" i="5" a="1"/>
  <c r="DJ517" i="5" s="1"/>
  <c r="DF517" i="5" a="1"/>
  <c r="DF517" i="5" s="1"/>
  <c r="DB517" i="5" a="1"/>
  <c r="DB517" i="5" s="1"/>
  <c r="CJ517" i="5" a="1"/>
  <c r="CJ517" i="5" s="1"/>
  <c r="CF517" i="5" a="1"/>
  <c r="CF517" i="5" s="1"/>
  <c r="CB517" i="5" a="1"/>
  <c r="CB517" i="5" s="1"/>
  <c r="BL517" i="5" a="1"/>
  <c r="BL517" i="5" s="1"/>
  <c r="BH517" i="5" a="1"/>
  <c r="BH517" i="5" s="1"/>
  <c r="BD517" i="5" a="1"/>
  <c r="BD517" i="5" s="1"/>
  <c r="AZ517" i="5" a="1"/>
  <c r="AZ517" i="5" s="1"/>
  <c r="AV517" i="5" a="1"/>
  <c r="AV517" i="5" s="1"/>
  <c r="AJ517" i="5" a="1"/>
  <c r="AJ517" i="5" s="1"/>
  <c r="AF517" i="5" a="1"/>
  <c r="AF517" i="5" s="1"/>
  <c r="AB517" i="5" a="1"/>
  <c r="AB517" i="5" s="1"/>
  <c r="X517" i="5" a="1"/>
  <c r="X517" i="5" s="1"/>
  <c r="T517" i="5" a="1"/>
  <c r="T517" i="5" s="1"/>
  <c r="P517" i="5" a="1"/>
  <c r="P517" i="5" s="1"/>
  <c r="L517" i="5" a="1"/>
  <c r="L517" i="5" s="1"/>
  <c r="H517" i="5" a="1"/>
  <c r="H517" i="5" s="1"/>
  <c r="D517" i="5" a="1"/>
  <c r="D517" i="5" s="1"/>
  <c r="A518" i="5"/>
  <c r="AI517" i="5" a="1"/>
  <c r="AI517" i="5" s="1"/>
  <c r="AE517" i="5" a="1"/>
  <c r="AE517" i="5" s="1"/>
  <c r="AA517" i="5" a="1"/>
  <c r="AA517" i="5" s="1"/>
  <c r="W517" i="5" a="1"/>
  <c r="W517" i="5" s="1"/>
  <c r="S517" i="5" a="1"/>
  <c r="S517" i="5" s="1"/>
  <c r="O517" i="5" a="1"/>
  <c r="O517" i="5" s="1"/>
  <c r="K517" i="5" a="1"/>
  <c r="K517" i="5" s="1"/>
  <c r="G517" i="5" a="1"/>
  <c r="G517" i="5" s="1"/>
  <c r="C517" i="5" a="1"/>
  <c r="C517" i="5" s="1"/>
  <c r="DI517" i="5" a="1"/>
  <c r="DI517" i="5" s="1"/>
  <c r="CE517" i="5" a="1"/>
  <c r="CE517" i="5" s="1"/>
  <c r="BC517" i="5" a="1"/>
  <c r="BC517" i="5" s="1"/>
  <c r="DE517" i="5" a="1"/>
  <c r="DE517" i="5" s="1"/>
  <c r="CA517" i="5" a="1"/>
  <c r="CA517" i="5" s="1"/>
  <c r="AO517" i="5" s="1"/>
  <c r="AY517" i="5" a="1"/>
  <c r="AY517" i="5" s="1"/>
  <c r="DL517" i="5" a="1"/>
  <c r="DL517" i="5" s="1"/>
  <c r="BR517" i="5" a="1"/>
  <c r="BR517" i="5" s="1"/>
  <c r="AT517" i="5" a="1"/>
  <c r="AT517" i="5" s="1"/>
  <c r="DH517" i="5" a="1"/>
  <c r="DH517" i="5" s="1"/>
  <c r="BK517" i="5" a="1"/>
  <c r="BK517" i="5" s="1"/>
  <c r="DD517" i="5" a="1"/>
  <c r="DD517" i="5" s="1"/>
  <c r="BJ517" i="5" a="1"/>
  <c r="BJ517" i="5" s="1"/>
  <c r="DA517" i="5" a="1"/>
  <c r="DA517" i="5" s="1"/>
  <c r="BG517" i="5" a="1"/>
  <c r="BG517" i="5" s="1"/>
  <c r="CI517" i="5" a="1"/>
  <c r="CI517" i="5" s="1"/>
  <c r="BB517" i="5" a="1"/>
  <c r="BB517" i="5" s="1"/>
  <c r="CH517" i="5" a="1"/>
  <c r="CH517" i="5" s="1"/>
  <c r="CD517" i="5" a="1"/>
  <c r="CD517" i="5" s="1"/>
  <c r="BF517" i="5" a="1"/>
  <c r="BF517" i="5" s="1"/>
  <c r="AX517" i="5" a="1"/>
  <c r="AX517" i="5" s="1"/>
  <c r="AU517" i="5" a="1"/>
  <c r="AU517" i="5" s="1"/>
  <c r="CL517" i="5" a="1"/>
  <c r="CL517" i="5" s="1"/>
  <c r="AK518" i="5" l="1" a="1"/>
  <c r="AK518" i="5" s="1"/>
  <c r="AG518" i="5" a="1"/>
  <c r="AG518" i="5" s="1"/>
  <c r="AC518" i="5" a="1"/>
  <c r="AC518" i="5" s="1"/>
  <c r="Y518" i="5" a="1"/>
  <c r="Y518" i="5" s="1"/>
  <c r="U518" i="5" a="1"/>
  <c r="U518" i="5" s="1"/>
  <c r="Q518" i="5" a="1"/>
  <c r="Q518" i="5" s="1"/>
  <c r="M518" i="5" a="1"/>
  <c r="M518" i="5" s="1"/>
  <c r="I518" i="5" a="1"/>
  <c r="I518" i="5" s="1"/>
  <c r="E518" i="5" a="1"/>
  <c r="E518" i="5" s="1"/>
  <c r="DJ518" i="5" a="1"/>
  <c r="DJ518" i="5" s="1"/>
  <c r="DF518" i="5" a="1"/>
  <c r="DF518" i="5" s="1"/>
  <c r="DB518" i="5" a="1"/>
  <c r="DB518" i="5" s="1"/>
  <c r="CJ518" i="5" a="1"/>
  <c r="CJ518" i="5" s="1"/>
  <c r="CF518" i="5" a="1"/>
  <c r="CF518" i="5" s="1"/>
  <c r="CB518" i="5" a="1"/>
  <c r="CB518" i="5" s="1"/>
  <c r="BL518" i="5" a="1"/>
  <c r="BL518" i="5" s="1"/>
  <c r="BH518" i="5" a="1"/>
  <c r="BH518" i="5" s="1"/>
  <c r="BD518" i="5" a="1"/>
  <c r="BD518" i="5" s="1"/>
  <c r="AZ518" i="5" a="1"/>
  <c r="AZ518" i="5" s="1"/>
  <c r="AV518" i="5" a="1"/>
  <c r="AV518" i="5" s="1"/>
  <c r="AJ518" i="5" a="1"/>
  <c r="AJ518" i="5" s="1"/>
  <c r="AF518" i="5" a="1"/>
  <c r="AF518" i="5" s="1"/>
  <c r="AB518" i="5" a="1"/>
  <c r="AB518" i="5" s="1"/>
  <c r="X518" i="5" a="1"/>
  <c r="X518" i="5" s="1"/>
  <c r="T518" i="5" a="1"/>
  <c r="T518" i="5" s="1"/>
  <c r="P518" i="5" a="1"/>
  <c r="P518" i="5" s="1"/>
  <c r="L518" i="5" a="1"/>
  <c r="L518" i="5" s="1"/>
  <c r="H518" i="5" a="1"/>
  <c r="H518" i="5" s="1"/>
  <c r="D518" i="5" a="1"/>
  <c r="D518" i="5" s="1"/>
  <c r="DI518" i="5" a="1"/>
  <c r="DI518" i="5" s="1"/>
  <c r="DE518" i="5" a="1"/>
  <c r="DE518" i="5" s="1"/>
  <c r="DA518" i="5" a="1"/>
  <c r="DA518" i="5" s="1"/>
  <c r="CI518" i="5" a="1"/>
  <c r="CI518" i="5" s="1"/>
  <c r="CE518" i="5" a="1"/>
  <c r="CE518" i="5" s="1"/>
  <c r="CA518" i="5" a="1"/>
  <c r="CA518" i="5" s="1"/>
  <c r="AO518" i="5" s="1"/>
  <c r="BK518" i="5" a="1"/>
  <c r="BK518" i="5" s="1"/>
  <c r="BG518" i="5" a="1"/>
  <c r="BG518" i="5" s="1"/>
  <c r="BC518" i="5" a="1"/>
  <c r="BC518" i="5" s="1"/>
  <c r="AY518" i="5" a="1"/>
  <c r="AY518" i="5" s="1"/>
  <c r="AU518" i="5" a="1"/>
  <c r="AU518" i="5" s="1"/>
  <c r="A519" i="5"/>
  <c r="AI518" i="5" a="1"/>
  <c r="AI518" i="5" s="1"/>
  <c r="AE518" i="5" a="1"/>
  <c r="AE518" i="5" s="1"/>
  <c r="AA518" i="5" a="1"/>
  <c r="AA518" i="5" s="1"/>
  <c r="W518" i="5" a="1"/>
  <c r="W518" i="5" s="1"/>
  <c r="S518" i="5" a="1"/>
  <c r="S518" i="5" s="1"/>
  <c r="O518" i="5" a="1"/>
  <c r="O518" i="5" s="1"/>
  <c r="K518" i="5" a="1"/>
  <c r="K518" i="5" s="1"/>
  <c r="G518" i="5" a="1"/>
  <c r="G518" i="5" s="1"/>
  <c r="C518" i="5" a="1"/>
  <c r="C518" i="5" s="1"/>
  <c r="AL518" i="5" a="1"/>
  <c r="AL518" i="5" s="1"/>
  <c r="AH518" i="5" a="1"/>
  <c r="AH518" i="5" s="1"/>
  <c r="AD518" i="5" a="1"/>
  <c r="AD518" i="5" s="1"/>
  <c r="Z518" i="5" a="1"/>
  <c r="Z518" i="5" s="1"/>
  <c r="V518" i="5" a="1"/>
  <c r="V518" i="5" s="1"/>
  <c r="R518" i="5" a="1"/>
  <c r="R518" i="5" s="1"/>
  <c r="N518" i="5" a="1"/>
  <c r="N518" i="5" s="1"/>
  <c r="J518" i="5" a="1"/>
  <c r="J518" i="5" s="1"/>
  <c r="F518" i="5" a="1"/>
  <c r="F518" i="5" s="1"/>
  <c r="CK518" i="5" a="1"/>
  <c r="CK518" i="5" s="1"/>
  <c r="BI518" i="5" a="1"/>
  <c r="BI518" i="5" s="1"/>
  <c r="AS518" i="5" a="1"/>
  <c r="AS518" i="5" s="1"/>
  <c r="DK518" i="5" a="1"/>
  <c r="DK518" i="5" s="1"/>
  <c r="CG518" i="5" a="1"/>
  <c r="CG518" i="5" s="1"/>
  <c r="BE518" i="5" a="1"/>
  <c r="BE518" i="5" s="1"/>
  <c r="DC518" i="5" a="1"/>
  <c r="DC518" i="5" s="1"/>
  <c r="BF518" i="5" a="1"/>
  <c r="BF518" i="5" s="1"/>
  <c r="CL518" i="5" a="1"/>
  <c r="CL518" i="5" s="1"/>
  <c r="BB518" i="5" a="1"/>
  <c r="BB518" i="5" s="1"/>
  <c r="CH518" i="5" a="1"/>
  <c r="CH518" i="5" s="1"/>
  <c r="BA518" i="5" a="1"/>
  <c r="BA518" i="5" s="1"/>
  <c r="CD518" i="5" a="1"/>
  <c r="CD518" i="5" s="1"/>
  <c r="AX518" i="5" a="1"/>
  <c r="AX518" i="5" s="1"/>
  <c r="DH518" i="5" a="1"/>
  <c r="DH518" i="5" s="1"/>
  <c r="BR518" i="5" a="1"/>
  <c r="BR518" i="5" s="1"/>
  <c r="AT518" i="5" a="1"/>
  <c r="AT518" i="5" s="1"/>
  <c r="DD518" i="5" a="1"/>
  <c r="DD518" i="5" s="1"/>
  <c r="CC518" i="5" a="1"/>
  <c r="CC518" i="5" s="1"/>
  <c r="BQ518" i="5" a="1"/>
  <c r="BQ518" i="5" s="1"/>
  <c r="BJ518" i="5" a="1"/>
  <c r="BJ518" i="5" s="1"/>
  <c r="AW518" i="5" a="1"/>
  <c r="AW518" i="5" s="1"/>
  <c r="DL518" i="5" a="1"/>
  <c r="DL518" i="5" s="1"/>
  <c r="DG518" i="5" a="1"/>
  <c r="DG518" i="5" s="1"/>
  <c r="DI281" i="5" a="1"/>
  <c r="DI281" i="5" s="1"/>
  <c r="DE281" i="5" a="1"/>
  <c r="DE281" i="5" s="1"/>
  <c r="DA281" i="5" a="1"/>
  <c r="DA281" i="5" s="1"/>
  <c r="CI281" i="5" a="1"/>
  <c r="CI281" i="5" s="1"/>
  <c r="CE281" i="5" a="1"/>
  <c r="CE281" i="5" s="1"/>
  <c r="CA281" i="5" a="1"/>
  <c r="CA281" i="5" s="1"/>
  <c r="AO281" i="5" s="1"/>
  <c r="BK281" i="5" a="1"/>
  <c r="BK281" i="5" s="1"/>
  <c r="BG281" i="5" a="1"/>
  <c r="BG281" i="5" s="1"/>
  <c r="BC281" i="5" a="1"/>
  <c r="BC281" i="5" s="1"/>
  <c r="AY281" i="5" a="1"/>
  <c r="AY281" i="5" s="1"/>
  <c r="AU281" i="5" a="1"/>
  <c r="AU281" i="5" s="1"/>
  <c r="DJ281" i="5" a="1"/>
  <c r="DJ281" i="5" s="1"/>
  <c r="CH281" i="5" a="1"/>
  <c r="CH281" i="5" s="1"/>
  <c r="BQ281" i="5" a="1"/>
  <c r="BQ281" i="5" s="1"/>
  <c r="BD281" i="5" a="1"/>
  <c r="BD281" i="5" s="1"/>
  <c r="AH281" i="5" a="1"/>
  <c r="AH281" i="5" s="1"/>
  <c r="Y281" i="5" a="1"/>
  <c r="Y281" i="5" s="1"/>
  <c r="P281" i="5" a="1"/>
  <c r="P281" i="5" s="1"/>
  <c r="K281" i="5" a="1"/>
  <c r="K281" i="5" s="1"/>
  <c r="DD281" i="5" a="1"/>
  <c r="DD281" i="5" s="1"/>
  <c r="CG281" i="5" a="1"/>
  <c r="CG281" i="5" s="1"/>
  <c r="BL281" i="5" a="1"/>
  <c r="BL281" i="5" s="1"/>
  <c r="AX281" i="5" a="1"/>
  <c r="AX281" i="5" s="1"/>
  <c r="AG281" i="5" a="1"/>
  <c r="AG281" i="5" s="1"/>
  <c r="X281" i="5" a="1"/>
  <c r="X281" i="5" s="1"/>
  <c r="S281" i="5" a="1"/>
  <c r="S281" i="5" s="1"/>
  <c r="J281" i="5" a="1"/>
  <c r="J281" i="5" s="1"/>
  <c r="A282" i="5"/>
  <c r="DG281" i="5" a="1"/>
  <c r="DG281" i="5" s="1"/>
  <c r="BI281" i="5" a="1"/>
  <c r="BI281" i="5" s="1"/>
  <c r="BB281" i="5" a="1"/>
  <c r="BB281" i="5" s="1"/>
  <c r="U281" i="5" a="1"/>
  <c r="U281" i="5" s="1"/>
  <c r="N281" i="5" a="1"/>
  <c r="N281" i="5" s="1"/>
  <c r="DL281" i="5" a="1"/>
  <c r="DL281" i="5" s="1"/>
  <c r="CL281" i="5" a="1"/>
  <c r="CL281" i="5" s="1"/>
  <c r="CF281" i="5" a="1"/>
  <c r="CF281" i="5" s="1"/>
  <c r="BR281" i="5" a="1"/>
  <c r="BR281" i="5" s="1"/>
  <c r="BH281" i="5" a="1"/>
  <c r="BH281" i="5" s="1"/>
  <c r="AV281" i="5" a="1"/>
  <c r="AV281" i="5" s="1"/>
  <c r="AL281" i="5" a="1"/>
  <c r="AL281" i="5" s="1"/>
  <c r="AF281" i="5" a="1"/>
  <c r="AF281" i="5" s="1"/>
  <c r="Z281" i="5" a="1"/>
  <c r="Z281" i="5" s="1"/>
  <c r="T281" i="5" a="1"/>
  <c r="T281" i="5" s="1"/>
  <c r="H281" i="5" a="1"/>
  <c r="H281" i="5" s="1"/>
  <c r="DC281" i="5" a="1"/>
  <c r="DC281" i="5" s="1"/>
  <c r="CC281" i="5" a="1"/>
  <c r="CC281" i="5" s="1"/>
  <c r="BE281" i="5" a="1"/>
  <c r="BE281" i="5" s="1"/>
  <c r="AI281" i="5" a="1"/>
  <c r="AI281" i="5" s="1"/>
  <c r="AC281" i="5" a="1"/>
  <c r="AC281" i="5" s="1"/>
  <c r="Q281" i="5" a="1"/>
  <c r="Q281" i="5" s="1"/>
  <c r="BJ281" i="5" a="1"/>
  <c r="BJ281" i="5" s="1"/>
  <c r="L281" i="5" a="1"/>
  <c r="L281" i="5" s="1"/>
  <c r="AZ281" i="5" a="1"/>
  <c r="AZ281" i="5" s="1"/>
  <c r="AD281" i="5" a="1"/>
  <c r="AD281" i="5" s="1"/>
  <c r="DK281" i="5" a="1"/>
  <c r="DK281" i="5" s="1"/>
  <c r="DB281" i="5" a="1"/>
  <c r="DB281" i="5" s="1"/>
  <c r="CD281" i="5" a="1"/>
  <c r="CD281" i="5" s="1"/>
  <c r="AK281" i="5" a="1"/>
  <c r="AK281" i="5" s="1"/>
  <c r="AB281" i="5" a="1"/>
  <c r="AB281" i="5" s="1"/>
  <c r="R281" i="5" a="1"/>
  <c r="R281" i="5" s="1"/>
  <c r="I281" i="5" a="1"/>
  <c r="I281" i="5" s="1"/>
  <c r="CJ281" i="5" a="1"/>
  <c r="CJ281" i="5" s="1"/>
  <c r="AT281" i="5" a="1"/>
  <c r="AT281" i="5" s="1"/>
  <c r="O281" i="5" a="1"/>
  <c r="O281" i="5" s="1"/>
  <c r="E281" i="5" a="1"/>
  <c r="E281" i="5" s="1"/>
  <c r="DF281" i="5" a="1"/>
  <c r="DF281" i="5" s="1"/>
  <c r="AS281" i="5" a="1"/>
  <c r="AS281" i="5" s="1"/>
  <c r="W281" i="5" a="1"/>
  <c r="W281" i="5" s="1"/>
  <c r="M281" i="5" a="1"/>
  <c r="M281" i="5" s="1"/>
  <c r="D281" i="5" a="1"/>
  <c r="D281" i="5" s="1"/>
  <c r="CB281" i="5" a="1"/>
  <c r="CB281" i="5" s="1"/>
  <c r="V281" i="5" a="1"/>
  <c r="V281" i="5" s="1"/>
  <c r="AJ281" i="5" a="1"/>
  <c r="AJ281" i="5" s="1"/>
  <c r="G281" i="5" a="1"/>
  <c r="G281" i="5" s="1"/>
  <c r="CK281" i="5" a="1"/>
  <c r="CK281" i="5" s="1"/>
  <c r="BA281" i="5" a="1"/>
  <c r="BA281" i="5" s="1"/>
  <c r="AE281" i="5" a="1"/>
  <c r="AE281" i="5" s="1"/>
  <c r="F281" i="5" a="1"/>
  <c r="F281" i="5" s="1"/>
  <c r="AW281" i="5" a="1"/>
  <c r="AW281" i="5" s="1"/>
  <c r="AA281" i="5" a="1"/>
  <c r="AA281" i="5" s="1"/>
  <c r="C281" i="5" a="1"/>
  <c r="C281" i="5" s="1"/>
  <c r="BF281" i="5" a="1"/>
  <c r="BF281" i="5" s="1"/>
  <c r="DH281" i="5" a="1"/>
  <c r="DH281" i="5" s="1"/>
  <c r="AK103" i="5" a="1"/>
  <c r="AK103" i="5" s="1"/>
  <c r="AG103" i="5" a="1"/>
  <c r="AG103" i="5" s="1"/>
  <c r="AC103" i="5" a="1"/>
  <c r="AC103" i="5" s="1"/>
  <c r="Y103" i="5" a="1"/>
  <c r="Y103" i="5" s="1"/>
  <c r="U103" i="5" a="1"/>
  <c r="U103" i="5" s="1"/>
  <c r="Q103" i="5" a="1"/>
  <c r="Q103" i="5" s="1"/>
  <c r="M103" i="5" a="1"/>
  <c r="M103" i="5" s="1"/>
  <c r="I103" i="5" a="1"/>
  <c r="I103" i="5" s="1"/>
  <c r="E103" i="5" a="1"/>
  <c r="E103" i="5" s="1"/>
  <c r="DL103" i="5" a="1"/>
  <c r="DL103" i="5" s="1"/>
  <c r="DC103" i="5" a="1"/>
  <c r="DC103" i="5" s="1"/>
  <c r="CJ103" i="5" a="1"/>
  <c r="CJ103" i="5" s="1"/>
  <c r="CA103" i="5" a="1"/>
  <c r="CA103" i="5" s="1"/>
  <c r="AO103" i="5" s="1"/>
  <c r="BF103" i="5" a="1"/>
  <c r="BF103" i="5" s="1"/>
  <c r="AW103" i="5" a="1"/>
  <c r="AW103" i="5" s="1"/>
  <c r="AJ103" i="5" a="1"/>
  <c r="AJ103" i="5" s="1"/>
  <c r="AA103" i="5" a="1"/>
  <c r="AA103" i="5" s="1"/>
  <c r="R103" i="5" a="1"/>
  <c r="R103" i="5" s="1"/>
  <c r="D103" i="5" a="1"/>
  <c r="D103" i="5" s="1"/>
  <c r="DH103" i="5" a="1"/>
  <c r="DH103" i="5" s="1"/>
  <c r="DB103" i="5" a="1"/>
  <c r="DB103" i="5" s="1"/>
  <c r="CI103" i="5" a="1"/>
  <c r="CI103" i="5" s="1"/>
  <c r="CD103" i="5" a="1"/>
  <c r="CD103" i="5" s="1"/>
  <c r="BQ103" i="5" a="1"/>
  <c r="BQ103" i="5" s="1"/>
  <c r="AI103" i="5" a="1"/>
  <c r="AI103" i="5" s="1"/>
  <c r="AD103" i="5" a="1"/>
  <c r="AD103" i="5" s="1"/>
  <c r="DF103" i="5" a="1"/>
  <c r="DF103" i="5" s="1"/>
  <c r="DA103" i="5" a="1"/>
  <c r="DA103" i="5" s="1"/>
  <c r="CH103" i="5" a="1"/>
  <c r="CH103" i="5" s="1"/>
  <c r="CC103" i="5" a="1"/>
  <c r="CC103" i="5" s="1"/>
  <c r="BA103" i="5" a="1"/>
  <c r="BA103" i="5" s="1"/>
  <c r="AH103" i="5" a="1"/>
  <c r="AH103" i="5" s="1"/>
  <c r="DK103" i="5" a="1"/>
  <c r="DK103" i="5" s="1"/>
  <c r="CB103" i="5" a="1"/>
  <c r="CB103" i="5" s="1"/>
  <c r="BK103" i="5" a="1"/>
  <c r="BK103" i="5" s="1"/>
  <c r="AZ103" i="5" a="1"/>
  <c r="AZ103" i="5" s="1"/>
  <c r="AU103" i="5" a="1"/>
  <c r="AU103" i="5" s="1"/>
  <c r="AB103" i="5" a="1"/>
  <c r="AB103" i="5" s="1"/>
  <c r="W103" i="5" a="1"/>
  <c r="W103" i="5" s="1"/>
  <c r="L103" i="5" a="1"/>
  <c r="L103" i="5" s="1"/>
  <c r="G103" i="5" a="1"/>
  <c r="G103" i="5" s="1"/>
  <c r="CF103" i="5" a="1"/>
  <c r="CF103" i="5" s="1"/>
  <c r="BD103" i="5" a="1"/>
  <c r="BD103" i="5" s="1"/>
  <c r="AY103" i="5" a="1"/>
  <c r="AY103" i="5" s="1"/>
  <c r="AT103" i="5" a="1"/>
  <c r="AT103" i="5" s="1"/>
  <c r="AF103" i="5" a="1"/>
  <c r="AF103" i="5" s="1"/>
  <c r="P103" i="5" a="1"/>
  <c r="P103" i="5" s="1"/>
  <c r="K103" i="5" a="1"/>
  <c r="K103" i="5" s="1"/>
  <c r="F103" i="5" a="1"/>
  <c r="F103" i="5" s="1"/>
  <c r="DI103" i="5" a="1"/>
  <c r="DI103" i="5" s="1"/>
  <c r="DD103" i="5" a="1"/>
  <c r="DD103" i="5" s="1"/>
  <c r="CK103" i="5" a="1"/>
  <c r="CK103" i="5" s="1"/>
  <c r="CE103" i="5" a="1"/>
  <c r="CE103" i="5" s="1"/>
  <c r="BR103" i="5" a="1"/>
  <c r="BR103" i="5" s="1"/>
  <c r="BI103" i="5" a="1"/>
  <c r="BI103" i="5" s="1"/>
  <c r="AE103" i="5" a="1"/>
  <c r="AE103" i="5" s="1"/>
  <c r="Z103" i="5" a="1"/>
  <c r="Z103" i="5" s="1"/>
  <c r="BB103" i="5" a="1"/>
  <c r="BB103" i="5" s="1"/>
  <c r="N103" i="5" a="1"/>
  <c r="N103" i="5" s="1"/>
  <c r="CL103" i="5" a="1"/>
  <c r="CL103" i="5" s="1"/>
  <c r="BL103" i="5" a="1"/>
  <c r="BL103" i="5" s="1"/>
  <c r="AX103" i="5" a="1"/>
  <c r="AX103" i="5" s="1"/>
  <c r="AL103" i="5" a="1"/>
  <c r="AL103" i="5" s="1"/>
  <c r="X103" i="5" a="1"/>
  <c r="X103" i="5" s="1"/>
  <c r="J103" i="5" a="1"/>
  <c r="J103" i="5" s="1"/>
  <c r="A104" i="5"/>
  <c r="BJ103" i="5" a="1"/>
  <c r="BJ103" i="5" s="1"/>
  <c r="AV103" i="5" a="1"/>
  <c r="AV103" i="5" s="1"/>
  <c r="V103" i="5" a="1"/>
  <c r="V103" i="5" s="1"/>
  <c r="H103" i="5" a="1"/>
  <c r="H103" i="5" s="1"/>
  <c r="DJ103" i="5" a="1"/>
  <c r="DJ103" i="5" s="1"/>
  <c r="BH103" i="5" a="1"/>
  <c r="BH103" i="5" s="1"/>
  <c r="T103" i="5" a="1"/>
  <c r="T103" i="5" s="1"/>
  <c r="CG103" i="5" a="1"/>
  <c r="CG103" i="5" s="1"/>
  <c r="BG103" i="5" a="1"/>
  <c r="BG103" i="5" s="1"/>
  <c r="AS103" i="5" a="1"/>
  <c r="AS103" i="5" s="1"/>
  <c r="S103" i="5" a="1"/>
  <c r="S103" i="5" s="1"/>
  <c r="DG103" i="5" a="1"/>
  <c r="DG103" i="5" s="1"/>
  <c r="BE103" i="5" a="1"/>
  <c r="BE103" i="5" s="1"/>
  <c r="C103" i="5" a="1"/>
  <c r="C103" i="5" s="1"/>
  <c r="DE103" i="5" a="1"/>
  <c r="DE103" i="5" s="1"/>
  <c r="BC103" i="5" a="1"/>
  <c r="BC103" i="5" s="1"/>
  <c r="O103" i="5" a="1"/>
  <c r="O103" i="5" s="1"/>
  <c r="AJ104" i="5" l="1" a="1"/>
  <c r="AJ104" i="5" s="1"/>
  <c r="AF104" i="5" a="1"/>
  <c r="AF104" i="5" s="1"/>
  <c r="AB104" i="5" a="1"/>
  <c r="AB104" i="5" s="1"/>
  <c r="X104" i="5" a="1"/>
  <c r="X104" i="5" s="1"/>
  <c r="T104" i="5" a="1"/>
  <c r="T104" i="5" s="1"/>
  <c r="P104" i="5" a="1"/>
  <c r="P104" i="5" s="1"/>
  <c r="L104" i="5" a="1"/>
  <c r="L104" i="5" s="1"/>
  <c r="H104" i="5" a="1"/>
  <c r="H104" i="5" s="1"/>
  <c r="D104" i="5" a="1"/>
  <c r="D104" i="5" s="1"/>
  <c r="DD104" i="5" a="1"/>
  <c r="DD104" i="5" s="1"/>
  <c r="CG104" i="5" a="1"/>
  <c r="CG104" i="5" s="1"/>
  <c r="BL104" i="5" a="1"/>
  <c r="BL104" i="5" s="1"/>
  <c r="BG104" i="5" a="1"/>
  <c r="BG104" i="5" s="1"/>
  <c r="AX104" i="5" a="1"/>
  <c r="AX104" i="5" s="1"/>
  <c r="AL104" i="5" a="1"/>
  <c r="AL104" i="5" s="1"/>
  <c r="AC104" i="5" a="1"/>
  <c r="AC104" i="5" s="1"/>
  <c r="O104" i="5" a="1"/>
  <c r="O104" i="5" s="1"/>
  <c r="F104" i="5" a="1"/>
  <c r="F104" i="5" s="1"/>
  <c r="DK104" i="5" a="1"/>
  <c r="DK104" i="5" s="1"/>
  <c r="DF104" i="5" a="1"/>
  <c r="DF104" i="5" s="1"/>
  <c r="CB104" i="5" a="1"/>
  <c r="CB104" i="5" s="1"/>
  <c r="AU104" i="5" a="1"/>
  <c r="AU104" i="5" s="1"/>
  <c r="AH104" i="5" a="1"/>
  <c r="AH104" i="5" s="1"/>
  <c r="W104" i="5" a="1"/>
  <c r="W104" i="5" s="1"/>
  <c r="R104" i="5" a="1"/>
  <c r="R104" i="5" s="1"/>
  <c r="M104" i="5" a="1"/>
  <c r="M104" i="5" s="1"/>
  <c r="DJ104" i="5" a="1"/>
  <c r="DJ104" i="5" s="1"/>
  <c r="CK104" i="5" a="1"/>
  <c r="CK104" i="5" s="1"/>
  <c r="CF104" i="5" a="1"/>
  <c r="CF104" i="5" s="1"/>
  <c r="AY104" i="5" a="1"/>
  <c r="AY104" i="5" s="1"/>
  <c r="AT104" i="5" a="1"/>
  <c r="AT104" i="5" s="1"/>
  <c r="AA104" i="5" a="1"/>
  <c r="AA104" i="5" s="1"/>
  <c r="V104" i="5" a="1"/>
  <c r="V104" i="5" s="1"/>
  <c r="Q104" i="5" a="1"/>
  <c r="Q104" i="5" s="1"/>
  <c r="DI104" i="5" a="1"/>
  <c r="DI104" i="5" s="1"/>
  <c r="CE104" i="5" a="1"/>
  <c r="CE104" i="5" s="1"/>
  <c r="BR104" i="5" a="1"/>
  <c r="BR104" i="5" s="1"/>
  <c r="BI104" i="5" a="1"/>
  <c r="BI104" i="5" s="1"/>
  <c r="BD104" i="5" a="1"/>
  <c r="BD104" i="5" s="1"/>
  <c r="AS104" i="5" a="1"/>
  <c r="AS104" i="5" s="1"/>
  <c r="AK104" i="5" a="1"/>
  <c r="AK104" i="5" s="1"/>
  <c r="K104" i="5" a="1"/>
  <c r="K104" i="5" s="1"/>
  <c r="A105" i="5"/>
  <c r="CI104" i="5" a="1"/>
  <c r="CI104" i="5" s="1"/>
  <c r="CD104" i="5" a="1"/>
  <c r="CD104" i="5" s="1"/>
  <c r="BQ104" i="5" a="1"/>
  <c r="BQ104" i="5" s="1"/>
  <c r="BH104" i="5" a="1"/>
  <c r="BH104" i="5" s="1"/>
  <c r="BB104" i="5" a="1"/>
  <c r="BB104" i="5" s="1"/>
  <c r="AW104" i="5" a="1"/>
  <c r="AW104" i="5" s="1"/>
  <c r="DL104" i="5" a="1"/>
  <c r="DL104" i="5" s="1"/>
  <c r="DG104" i="5" a="1"/>
  <c r="DG104" i="5" s="1"/>
  <c r="DB104" i="5" a="1"/>
  <c r="DB104" i="5" s="1"/>
  <c r="AI104" i="5" a="1"/>
  <c r="AI104" i="5" s="1"/>
  <c r="AD104" i="5" a="1"/>
  <c r="AD104" i="5" s="1"/>
  <c r="Y104" i="5" a="1"/>
  <c r="Y104" i="5" s="1"/>
  <c r="S104" i="5" a="1"/>
  <c r="S104" i="5" s="1"/>
  <c r="N104" i="5" a="1"/>
  <c r="N104" i="5" s="1"/>
  <c r="I104" i="5" a="1"/>
  <c r="I104" i="5" s="1"/>
  <c r="CJ104" i="5" a="1"/>
  <c r="CJ104" i="5" s="1"/>
  <c r="BJ104" i="5" a="1"/>
  <c r="BJ104" i="5" s="1"/>
  <c r="AV104" i="5" a="1"/>
  <c r="AV104" i="5" s="1"/>
  <c r="U104" i="5" a="1"/>
  <c r="U104" i="5" s="1"/>
  <c r="G104" i="5" a="1"/>
  <c r="G104" i="5" s="1"/>
  <c r="CH104" i="5" a="1"/>
  <c r="CH104" i="5" s="1"/>
  <c r="AG104" i="5" a="1"/>
  <c r="AG104" i="5" s="1"/>
  <c r="E104" i="5" a="1"/>
  <c r="E104" i="5" s="1"/>
  <c r="DH104" i="5" a="1"/>
  <c r="DH104" i="5" s="1"/>
  <c r="BF104" i="5" a="1"/>
  <c r="BF104" i="5" s="1"/>
  <c r="AE104" i="5" a="1"/>
  <c r="AE104" i="5" s="1"/>
  <c r="C104" i="5" a="1"/>
  <c r="C104" i="5" s="1"/>
  <c r="BE104" i="5" a="1"/>
  <c r="BE104" i="5" s="1"/>
  <c r="DE104" i="5" a="1"/>
  <c r="DE104" i="5" s="1"/>
  <c r="CC104" i="5" a="1"/>
  <c r="CC104" i="5" s="1"/>
  <c r="BC104" i="5" a="1"/>
  <c r="BC104" i="5" s="1"/>
  <c r="DC104" i="5" a="1"/>
  <c r="DC104" i="5" s="1"/>
  <c r="CA104" i="5" a="1"/>
  <c r="CA104" i="5" s="1"/>
  <c r="AO104" i="5" s="1"/>
  <c r="BA104" i="5" a="1"/>
  <c r="BA104" i="5" s="1"/>
  <c r="Z104" i="5" a="1"/>
  <c r="Z104" i="5" s="1"/>
  <c r="DA104" i="5" a="1"/>
  <c r="DA104" i="5" s="1"/>
  <c r="AZ104" i="5" a="1"/>
  <c r="AZ104" i="5" s="1"/>
  <c r="J104" i="5" a="1"/>
  <c r="J104" i="5" s="1"/>
  <c r="CL104" i="5" a="1"/>
  <c r="CL104" i="5" s="1"/>
  <c r="BK104" i="5" a="1"/>
  <c r="BK104" i="5" s="1"/>
  <c r="DL282" i="5" a="1"/>
  <c r="DL282" i="5" s="1"/>
  <c r="DH282" i="5" a="1"/>
  <c r="DH282" i="5" s="1"/>
  <c r="DD282" i="5" a="1"/>
  <c r="DD282" i="5" s="1"/>
  <c r="CL282" i="5" a="1"/>
  <c r="CL282" i="5" s="1"/>
  <c r="CH282" i="5" a="1"/>
  <c r="CH282" i="5" s="1"/>
  <c r="CD282" i="5" a="1"/>
  <c r="CD282" i="5" s="1"/>
  <c r="BR282" i="5" a="1"/>
  <c r="BR282" i="5" s="1"/>
  <c r="BJ282" i="5" a="1"/>
  <c r="BJ282" i="5" s="1"/>
  <c r="BF282" i="5" a="1"/>
  <c r="BF282" i="5" s="1"/>
  <c r="BB282" i="5" a="1"/>
  <c r="BB282" i="5" s="1"/>
  <c r="AX282" i="5" a="1"/>
  <c r="AX282" i="5" s="1"/>
  <c r="AT282" i="5" a="1"/>
  <c r="AT282" i="5" s="1"/>
  <c r="DG282" i="5" a="1"/>
  <c r="DG282" i="5" s="1"/>
  <c r="CJ282" i="5" a="1"/>
  <c r="CJ282" i="5" s="1"/>
  <c r="CA282" i="5" a="1"/>
  <c r="CA282" i="5" s="1"/>
  <c r="AO282" i="5" s="1"/>
  <c r="BA282" i="5" a="1"/>
  <c r="BA282" i="5" s="1"/>
  <c r="AJ282" i="5" a="1"/>
  <c r="AJ282" i="5" s="1"/>
  <c r="AA282" i="5" a="1"/>
  <c r="AA282" i="5" s="1"/>
  <c r="V282" i="5" a="1"/>
  <c r="V282" i="5" s="1"/>
  <c r="M282" i="5" a="1"/>
  <c r="M282" i="5" s="1"/>
  <c r="D282" i="5" a="1"/>
  <c r="D282" i="5" s="1"/>
  <c r="DF282" i="5" a="1"/>
  <c r="DF282" i="5" s="1"/>
  <c r="CI282" i="5" a="1"/>
  <c r="CI282" i="5" s="1"/>
  <c r="BI282" i="5" a="1"/>
  <c r="BI282" i="5" s="1"/>
  <c r="AZ282" i="5" a="1"/>
  <c r="AZ282" i="5" s="1"/>
  <c r="AI282" i="5" a="1"/>
  <c r="AI282" i="5" s="1"/>
  <c r="AD282" i="5" a="1"/>
  <c r="AD282" i="5" s="1"/>
  <c r="U282" i="5" a="1"/>
  <c r="U282" i="5" s="1"/>
  <c r="L282" i="5" a="1"/>
  <c r="L282" i="5" s="1"/>
  <c r="C282" i="5" a="1"/>
  <c r="C282" i="5" s="1"/>
  <c r="DA282" i="5" a="1"/>
  <c r="DA282" i="5" s="1"/>
  <c r="CG282" i="5" a="1"/>
  <c r="CG282" i="5" s="1"/>
  <c r="BC282" i="5" a="1"/>
  <c r="BC282" i="5" s="1"/>
  <c r="AW282" i="5" a="1"/>
  <c r="AW282" i="5" s="1"/>
  <c r="AG282" i="5" a="1"/>
  <c r="AG282" i="5" s="1"/>
  <c r="O282" i="5" a="1"/>
  <c r="O282" i="5" s="1"/>
  <c r="I282" i="5" a="1"/>
  <c r="I282" i="5" s="1"/>
  <c r="BH282" i="5" a="1"/>
  <c r="BH282" i="5" s="1"/>
  <c r="AV282" i="5" a="1"/>
  <c r="AV282" i="5" s="1"/>
  <c r="AL282" i="5" a="1"/>
  <c r="AL282" i="5" s="1"/>
  <c r="Z282" i="5" a="1"/>
  <c r="Z282" i="5" s="1"/>
  <c r="T282" i="5" a="1"/>
  <c r="T282" i="5" s="1"/>
  <c r="N282" i="5" a="1"/>
  <c r="N282" i="5" s="1"/>
  <c r="H282" i="5" a="1"/>
  <c r="H282" i="5" s="1"/>
  <c r="CC282" i="5" a="1"/>
  <c r="CC282" i="5" s="1"/>
  <c r="BE282" i="5" a="1"/>
  <c r="BE282" i="5" s="1"/>
  <c r="AY282" i="5" a="1"/>
  <c r="AY282" i="5" s="1"/>
  <c r="AS282" i="5" a="1"/>
  <c r="AS282" i="5" s="1"/>
  <c r="AC282" i="5" a="1"/>
  <c r="AC282" i="5" s="1"/>
  <c r="Q282" i="5" a="1"/>
  <c r="Q282" i="5" s="1"/>
  <c r="K282" i="5" a="1"/>
  <c r="K282" i="5" s="1"/>
  <c r="E282" i="5" a="1"/>
  <c r="E282" i="5" s="1"/>
  <c r="DE282" i="5" a="1"/>
  <c r="DE282" i="5" s="1"/>
  <c r="BL282" i="5" a="1"/>
  <c r="BL282" i="5" s="1"/>
  <c r="AF282" i="5" a="1"/>
  <c r="AF282" i="5" s="1"/>
  <c r="W282" i="5" a="1"/>
  <c r="W282" i="5" s="1"/>
  <c r="CF282" i="5" a="1"/>
  <c r="CF282" i="5" s="1"/>
  <c r="BK282" i="5" a="1"/>
  <c r="BK282" i="5" s="1"/>
  <c r="AE282" i="5" a="1"/>
  <c r="AE282" i="5" s="1"/>
  <c r="A283" i="5"/>
  <c r="DC282" i="5" a="1"/>
  <c r="DC282" i="5" s="1"/>
  <c r="CE282" i="5" a="1"/>
  <c r="CE282" i="5" s="1"/>
  <c r="J282" i="5" a="1"/>
  <c r="J282" i="5" s="1"/>
  <c r="DI282" i="5" a="1"/>
  <c r="DI282" i="5" s="1"/>
  <c r="CK282" i="5" a="1"/>
  <c r="CK282" i="5" s="1"/>
  <c r="CB282" i="5" a="1"/>
  <c r="CB282" i="5" s="1"/>
  <c r="AU282" i="5" a="1"/>
  <c r="AU282" i="5" s="1"/>
  <c r="Y282" i="5" a="1"/>
  <c r="Y282" i="5" s="1"/>
  <c r="P282" i="5" a="1"/>
  <c r="P282" i="5" s="1"/>
  <c r="F282" i="5" a="1"/>
  <c r="F282" i="5" s="1"/>
  <c r="BQ282" i="5" a="1"/>
  <c r="BQ282" i="5" s="1"/>
  <c r="BD282" i="5" a="1"/>
  <c r="BD282" i="5" s="1"/>
  <c r="AH282" i="5" a="1"/>
  <c r="AH282" i="5" s="1"/>
  <c r="DB282" i="5" a="1"/>
  <c r="DB282" i="5" s="1"/>
  <c r="G282" i="5" a="1"/>
  <c r="G282" i="5" s="1"/>
  <c r="AB282" i="5" a="1"/>
  <c r="AB282" i="5" s="1"/>
  <c r="S282" i="5" a="1"/>
  <c r="S282" i="5" s="1"/>
  <c r="DK282" i="5" a="1"/>
  <c r="DK282" i="5" s="1"/>
  <c r="R282" i="5" a="1"/>
  <c r="R282" i="5" s="1"/>
  <c r="DJ282" i="5" a="1"/>
  <c r="DJ282" i="5" s="1"/>
  <c r="BG282" i="5" a="1"/>
  <c r="BG282" i="5" s="1"/>
  <c r="AK282" i="5" a="1"/>
  <c r="AK282" i="5" s="1"/>
  <c r="X282" i="5" a="1"/>
  <c r="X282" i="5" s="1"/>
  <c r="AJ519" i="5" a="1"/>
  <c r="AJ519" i="5" s="1"/>
  <c r="AF519" i="5" a="1"/>
  <c r="AF519" i="5" s="1"/>
  <c r="AB519" i="5" a="1"/>
  <c r="AB519" i="5" s="1"/>
  <c r="X519" i="5" a="1"/>
  <c r="X519" i="5" s="1"/>
  <c r="T519" i="5" a="1"/>
  <c r="T519" i="5" s="1"/>
  <c r="P519" i="5" a="1"/>
  <c r="P519" i="5" s="1"/>
  <c r="L519" i="5" a="1"/>
  <c r="L519" i="5" s="1"/>
  <c r="H519" i="5" a="1"/>
  <c r="H519" i="5" s="1"/>
  <c r="D519" i="5" a="1"/>
  <c r="D519" i="5" s="1"/>
  <c r="DI519" i="5" a="1"/>
  <c r="DI519" i="5" s="1"/>
  <c r="DE519" i="5" a="1"/>
  <c r="DE519" i="5" s="1"/>
  <c r="DA519" i="5" a="1"/>
  <c r="DA519" i="5" s="1"/>
  <c r="CI519" i="5" a="1"/>
  <c r="CI519" i="5" s="1"/>
  <c r="CE519" i="5" a="1"/>
  <c r="CE519" i="5" s="1"/>
  <c r="CA519" i="5" a="1"/>
  <c r="CA519" i="5" s="1"/>
  <c r="AO519" i="5" s="1"/>
  <c r="BK519" i="5" a="1"/>
  <c r="BK519" i="5" s="1"/>
  <c r="BG519" i="5" a="1"/>
  <c r="BG519" i="5" s="1"/>
  <c r="BC519" i="5" a="1"/>
  <c r="BC519" i="5" s="1"/>
  <c r="AY519" i="5" a="1"/>
  <c r="AY519" i="5" s="1"/>
  <c r="AU519" i="5" a="1"/>
  <c r="AU519" i="5" s="1"/>
  <c r="A520" i="5"/>
  <c r="AI519" i="5" a="1"/>
  <c r="AI519" i="5" s="1"/>
  <c r="AE519" i="5" a="1"/>
  <c r="AE519" i="5" s="1"/>
  <c r="AA519" i="5" a="1"/>
  <c r="AA519" i="5" s="1"/>
  <c r="W519" i="5" a="1"/>
  <c r="W519" i="5" s="1"/>
  <c r="S519" i="5" a="1"/>
  <c r="S519" i="5" s="1"/>
  <c r="O519" i="5" a="1"/>
  <c r="O519" i="5" s="1"/>
  <c r="K519" i="5" a="1"/>
  <c r="K519" i="5" s="1"/>
  <c r="G519" i="5" a="1"/>
  <c r="G519" i="5" s="1"/>
  <c r="C519" i="5" a="1"/>
  <c r="C519" i="5" s="1"/>
  <c r="DL519" i="5" a="1"/>
  <c r="DL519" i="5" s="1"/>
  <c r="DH519" i="5" a="1"/>
  <c r="DH519" i="5" s="1"/>
  <c r="DD519" i="5" a="1"/>
  <c r="DD519" i="5" s="1"/>
  <c r="CL519" i="5" a="1"/>
  <c r="CL519" i="5" s="1"/>
  <c r="CH519" i="5" a="1"/>
  <c r="CH519" i="5" s="1"/>
  <c r="CD519" i="5" a="1"/>
  <c r="CD519" i="5" s="1"/>
  <c r="BR519" i="5" a="1"/>
  <c r="BR519" i="5" s="1"/>
  <c r="BJ519" i="5" a="1"/>
  <c r="BJ519" i="5" s="1"/>
  <c r="BF519" i="5" a="1"/>
  <c r="BF519" i="5" s="1"/>
  <c r="BB519" i="5" a="1"/>
  <c r="BB519" i="5" s="1"/>
  <c r="AX519" i="5" a="1"/>
  <c r="AX519" i="5" s="1"/>
  <c r="AT519" i="5" a="1"/>
  <c r="AT519" i="5" s="1"/>
  <c r="AL519" i="5" a="1"/>
  <c r="AL519" i="5" s="1"/>
  <c r="AH519" i="5" a="1"/>
  <c r="AH519" i="5" s="1"/>
  <c r="AD519" i="5" a="1"/>
  <c r="AD519" i="5" s="1"/>
  <c r="Z519" i="5" a="1"/>
  <c r="Z519" i="5" s="1"/>
  <c r="V519" i="5" a="1"/>
  <c r="V519" i="5" s="1"/>
  <c r="R519" i="5" a="1"/>
  <c r="R519" i="5" s="1"/>
  <c r="N519" i="5" a="1"/>
  <c r="N519" i="5" s="1"/>
  <c r="J519" i="5" a="1"/>
  <c r="J519" i="5" s="1"/>
  <c r="F519" i="5" a="1"/>
  <c r="F519" i="5" s="1"/>
  <c r="AK519" i="5" a="1"/>
  <c r="AK519" i="5" s="1"/>
  <c r="AG519" i="5" a="1"/>
  <c r="AG519" i="5" s="1"/>
  <c r="AC519" i="5" a="1"/>
  <c r="AC519" i="5" s="1"/>
  <c r="Y519" i="5" a="1"/>
  <c r="Y519" i="5" s="1"/>
  <c r="U519" i="5" a="1"/>
  <c r="U519" i="5" s="1"/>
  <c r="Q519" i="5" a="1"/>
  <c r="Q519" i="5" s="1"/>
  <c r="M519" i="5" a="1"/>
  <c r="M519" i="5" s="1"/>
  <c r="I519" i="5" a="1"/>
  <c r="I519" i="5" s="1"/>
  <c r="E519" i="5" a="1"/>
  <c r="E519" i="5" s="1"/>
  <c r="DB519" i="5" a="1"/>
  <c r="DB519" i="5" s="1"/>
  <c r="BL519" i="5" a="1"/>
  <c r="BL519" i="5" s="1"/>
  <c r="AV519" i="5" a="1"/>
  <c r="AV519" i="5" s="1"/>
  <c r="CJ519" i="5" a="1"/>
  <c r="CJ519" i="5" s="1"/>
  <c r="BH519" i="5" a="1"/>
  <c r="BH519" i="5" s="1"/>
  <c r="CF519" i="5" a="1"/>
  <c r="CF519" i="5" s="1"/>
  <c r="AZ519" i="5" a="1"/>
  <c r="AZ519" i="5" s="1"/>
  <c r="DK519" i="5" a="1"/>
  <c r="DK519" i="5" s="1"/>
  <c r="CC519" i="5" a="1"/>
  <c r="CC519" i="5" s="1"/>
  <c r="AW519" i="5" a="1"/>
  <c r="AW519" i="5" s="1"/>
  <c r="DJ519" i="5" a="1"/>
  <c r="DJ519" i="5" s="1"/>
  <c r="CB519" i="5" a="1"/>
  <c r="CB519" i="5" s="1"/>
  <c r="AS519" i="5" a="1"/>
  <c r="AS519" i="5" s="1"/>
  <c r="DG519" i="5" a="1"/>
  <c r="DG519" i="5" s="1"/>
  <c r="BQ519" i="5" a="1"/>
  <c r="BQ519" i="5" s="1"/>
  <c r="DC519" i="5" a="1"/>
  <c r="DC519" i="5" s="1"/>
  <c r="BE519" i="5" a="1"/>
  <c r="BE519" i="5" s="1"/>
  <c r="DF519" i="5" a="1"/>
  <c r="DF519" i="5" s="1"/>
  <c r="CK519" i="5" a="1"/>
  <c r="CK519" i="5" s="1"/>
  <c r="CG519" i="5" a="1"/>
  <c r="CG519" i="5" s="1"/>
  <c r="BI519" i="5" a="1"/>
  <c r="BI519" i="5" s="1"/>
  <c r="BD519" i="5" a="1"/>
  <c r="BD519" i="5" s="1"/>
  <c r="BA519" i="5" a="1"/>
  <c r="BA519" i="5" s="1"/>
  <c r="A521" i="5" l="1"/>
  <c r="AI520" i="5" a="1"/>
  <c r="AI520" i="5" s="1"/>
  <c r="AE520" i="5" a="1"/>
  <c r="AE520" i="5" s="1"/>
  <c r="AA520" i="5" a="1"/>
  <c r="AA520" i="5" s="1"/>
  <c r="W520" i="5" a="1"/>
  <c r="W520" i="5" s="1"/>
  <c r="S520" i="5" a="1"/>
  <c r="S520" i="5" s="1"/>
  <c r="O520" i="5" a="1"/>
  <c r="O520" i="5" s="1"/>
  <c r="K520" i="5" a="1"/>
  <c r="K520" i="5" s="1"/>
  <c r="G520" i="5" a="1"/>
  <c r="G520" i="5" s="1"/>
  <c r="C520" i="5" a="1"/>
  <c r="C520" i="5" s="1"/>
  <c r="DL520" i="5" a="1"/>
  <c r="DL520" i="5" s="1"/>
  <c r="DH520" i="5" a="1"/>
  <c r="DH520" i="5" s="1"/>
  <c r="DD520" i="5" a="1"/>
  <c r="DD520" i="5" s="1"/>
  <c r="CL520" i="5" a="1"/>
  <c r="CL520" i="5" s="1"/>
  <c r="CH520" i="5" a="1"/>
  <c r="CH520" i="5" s="1"/>
  <c r="CD520" i="5" a="1"/>
  <c r="CD520" i="5" s="1"/>
  <c r="BR520" i="5" a="1"/>
  <c r="BR520" i="5" s="1"/>
  <c r="BJ520" i="5" a="1"/>
  <c r="BJ520" i="5" s="1"/>
  <c r="BF520" i="5" a="1"/>
  <c r="BF520" i="5" s="1"/>
  <c r="BB520" i="5" a="1"/>
  <c r="BB520" i="5" s="1"/>
  <c r="AX520" i="5" a="1"/>
  <c r="AX520" i="5" s="1"/>
  <c r="AT520" i="5" a="1"/>
  <c r="AT520" i="5" s="1"/>
  <c r="AL520" i="5" a="1"/>
  <c r="AL520" i="5" s="1"/>
  <c r="AH520" i="5" a="1"/>
  <c r="AH520" i="5" s="1"/>
  <c r="AD520" i="5" a="1"/>
  <c r="AD520" i="5" s="1"/>
  <c r="Z520" i="5" a="1"/>
  <c r="Z520" i="5" s="1"/>
  <c r="V520" i="5" a="1"/>
  <c r="V520" i="5" s="1"/>
  <c r="R520" i="5" a="1"/>
  <c r="R520" i="5" s="1"/>
  <c r="N520" i="5" a="1"/>
  <c r="N520" i="5" s="1"/>
  <c r="J520" i="5" a="1"/>
  <c r="J520" i="5" s="1"/>
  <c r="F520" i="5" a="1"/>
  <c r="F520" i="5" s="1"/>
  <c r="DK520" i="5" a="1"/>
  <c r="DK520" i="5" s="1"/>
  <c r="DG520" i="5" a="1"/>
  <c r="DG520" i="5" s="1"/>
  <c r="DC520" i="5" a="1"/>
  <c r="DC520" i="5" s="1"/>
  <c r="CK520" i="5" a="1"/>
  <c r="CK520" i="5" s="1"/>
  <c r="CG520" i="5" a="1"/>
  <c r="CG520" i="5" s="1"/>
  <c r="CC520" i="5" a="1"/>
  <c r="CC520" i="5" s="1"/>
  <c r="BQ520" i="5" a="1"/>
  <c r="BQ520" i="5" s="1"/>
  <c r="BI520" i="5" a="1"/>
  <c r="BI520" i="5" s="1"/>
  <c r="BE520" i="5" a="1"/>
  <c r="BE520" i="5" s="1"/>
  <c r="BA520" i="5" a="1"/>
  <c r="BA520" i="5" s="1"/>
  <c r="AW520" i="5" a="1"/>
  <c r="AW520" i="5" s="1"/>
  <c r="AS520" i="5" a="1"/>
  <c r="AS520" i="5" s="1"/>
  <c r="AK520" i="5" a="1"/>
  <c r="AK520" i="5" s="1"/>
  <c r="AG520" i="5" a="1"/>
  <c r="AG520" i="5" s="1"/>
  <c r="AC520" i="5" a="1"/>
  <c r="AC520" i="5" s="1"/>
  <c r="Y520" i="5" a="1"/>
  <c r="Y520" i="5" s="1"/>
  <c r="U520" i="5" a="1"/>
  <c r="U520" i="5" s="1"/>
  <c r="Q520" i="5" a="1"/>
  <c r="Q520" i="5" s="1"/>
  <c r="M520" i="5" a="1"/>
  <c r="M520" i="5" s="1"/>
  <c r="I520" i="5" a="1"/>
  <c r="I520" i="5" s="1"/>
  <c r="E520" i="5" a="1"/>
  <c r="E520" i="5" s="1"/>
  <c r="AJ520" i="5" a="1"/>
  <c r="AJ520" i="5" s="1"/>
  <c r="AF520" i="5" a="1"/>
  <c r="AF520" i="5" s="1"/>
  <c r="AB520" i="5" a="1"/>
  <c r="AB520" i="5" s="1"/>
  <c r="X520" i="5" a="1"/>
  <c r="X520" i="5" s="1"/>
  <c r="T520" i="5" a="1"/>
  <c r="T520" i="5" s="1"/>
  <c r="P520" i="5" a="1"/>
  <c r="P520" i="5" s="1"/>
  <c r="L520" i="5" a="1"/>
  <c r="L520" i="5" s="1"/>
  <c r="H520" i="5" a="1"/>
  <c r="H520" i="5" s="1"/>
  <c r="D520" i="5" a="1"/>
  <c r="D520" i="5" s="1"/>
  <c r="DF520" i="5" a="1"/>
  <c r="DF520" i="5" s="1"/>
  <c r="CB520" i="5" a="1"/>
  <c r="CB520" i="5" s="1"/>
  <c r="AZ520" i="5" a="1"/>
  <c r="AZ520" i="5" s="1"/>
  <c r="DB520" i="5" a="1"/>
  <c r="DB520" i="5" s="1"/>
  <c r="BL520" i="5" a="1"/>
  <c r="BL520" i="5" s="1"/>
  <c r="AV520" i="5" a="1"/>
  <c r="AV520" i="5" s="1"/>
  <c r="DI520" i="5" a="1"/>
  <c r="DI520" i="5" s="1"/>
  <c r="BK520" i="5" a="1"/>
  <c r="BK520" i="5" s="1"/>
  <c r="DE520" i="5" a="1"/>
  <c r="DE520" i="5" s="1"/>
  <c r="BH520" i="5" a="1"/>
  <c r="BH520" i="5" s="1"/>
  <c r="DA520" i="5" a="1"/>
  <c r="DA520" i="5" s="1"/>
  <c r="BG520" i="5" a="1"/>
  <c r="BG520" i="5" s="1"/>
  <c r="CJ520" i="5" a="1"/>
  <c r="CJ520" i="5" s="1"/>
  <c r="BD520" i="5" a="1"/>
  <c r="BD520" i="5" s="1"/>
  <c r="CF520" i="5" a="1"/>
  <c r="CF520" i="5" s="1"/>
  <c r="AY520" i="5" a="1"/>
  <c r="AY520" i="5" s="1"/>
  <c r="CI520" i="5" a="1"/>
  <c r="CI520" i="5" s="1"/>
  <c r="CE520" i="5" a="1"/>
  <c r="CE520" i="5" s="1"/>
  <c r="CA520" i="5" a="1"/>
  <c r="CA520" i="5" s="1"/>
  <c r="AO520" i="5" s="1"/>
  <c r="BC520" i="5" a="1"/>
  <c r="BC520" i="5" s="1"/>
  <c r="AU520" i="5" a="1"/>
  <c r="AU520" i="5" s="1"/>
  <c r="DJ520" i="5" a="1"/>
  <c r="DJ520" i="5" s="1"/>
  <c r="DK283" i="5" a="1"/>
  <c r="DK283" i="5" s="1"/>
  <c r="DG283" i="5" a="1"/>
  <c r="DG283" i="5" s="1"/>
  <c r="DC283" i="5" a="1"/>
  <c r="DC283" i="5" s="1"/>
  <c r="CK283" i="5" a="1"/>
  <c r="CK283" i="5" s="1"/>
  <c r="CG283" i="5" a="1"/>
  <c r="CG283" i="5" s="1"/>
  <c r="CC283" i="5" a="1"/>
  <c r="CC283" i="5" s="1"/>
  <c r="BQ283" i="5" a="1"/>
  <c r="BQ283" i="5" s="1"/>
  <c r="BI283" i="5" a="1"/>
  <c r="BI283" i="5" s="1"/>
  <c r="BE283" i="5" a="1"/>
  <c r="BE283" i="5" s="1"/>
  <c r="BA283" i="5" a="1"/>
  <c r="BA283" i="5" s="1"/>
  <c r="AW283" i="5" a="1"/>
  <c r="AW283" i="5" s="1"/>
  <c r="AS283" i="5" a="1"/>
  <c r="AS283" i="5" s="1"/>
  <c r="DI283" i="5" a="1"/>
  <c r="DI283" i="5" s="1"/>
  <c r="CL283" i="5" a="1"/>
  <c r="CL283" i="5" s="1"/>
  <c r="BL283" i="5" a="1"/>
  <c r="BL283" i="5" s="1"/>
  <c r="BC283" i="5" a="1"/>
  <c r="BC283" i="5" s="1"/>
  <c r="AT283" i="5" a="1"/>
  <c r="AT283" i="5" s="1"/>
  <c r="AL283" i="5" a="1"/>
  <c r="AL283" i="5" s="1"/>
  <c r="AG283" i="5" a="1"/>
  <c r="AG283" i="5" s="1"/>
  <c r="X283" i="5" a="1"/>
  <c r="X283" i="5" s="1"/>
  <c r="O283" i="5" a="1"/>
  <c r="O283" i="5" s="1"/>
  <c r="F283" i="5" a="1"/>
  <c r="F283" i="5" s="1"/>
  <c r="A284" i="5"/>
  <c r="DH283" i="5" a="1"/>
  <c r="DH283" i="5" s="1"/>
  <c r="CF283" i="5" a="1"/>
  <c r="CF283" i="5" s="1"/>
  <c r="BK283" i="5" a="1"/>
  <c r="BK283" i="5" s="1"/>
  <c r="BB283" i="5" a="1"/>
  <c r="BB283" i="5" s="1"/>
  <c r="AF283" i="5" a="1"/>
  <c r="AF283" i="5" s="1"/>
  <c r="W283" i="5" a="1"/>
  <c r="W283" i="5" s="1"/>
  <c r="N283" i="5" a="1"/>
  <c r="N283" i="5" s="1"/>
  <c r="I283" i="5" a="1"/>
  <c r="I283" i="5" s="1"/>
  <c r="CH283" i="5" a="1"/>
  <c r="CH283" i="5" s="1"/>
  <c r="CA283" i="5" a="1"/>
  <c r="CA283" i="5" s="1"/>
  <c r="AO283" i="5" s="1"/>
  <c r="AH283" i="5" a="1"/>
  <c r="AH283" i="5" s="1"/>
  <c r="AA283" i="5" a="1"/>
  <c r="AA283" i="5" s="1"/>
  <c r="U283" i="5" a="1"/>
  <c r="U283" i="5" s="1"/>
  <c r="C283" i="5" a="1"/>
  <c r="C283" i="5" s="1"/>
  <c r="DA283" i="5" a="1"/>
  <c r="DA283" i="5" s="1"/>
  <c r="AV283" i="5" a="1"/>
  <c r="AV283" i="5" s="1"/>
  <c r="H283" i="5" a="1"/>
  <c r="H283" i="5" s="1"/>
  <c r="DJ283" i="5" a="1"/>
  <c r="DJ283" i="5" s="1"/>
  <c r="DD283" i="5" a="1"/>
  <c r="DD283" i="5" s="1"/>
  <c r="CD283" i="5" a="1"/>
  <c r="CD283" i="5" s="1"/>
  <c r="AD283" i="5" a="1"/>
  <c r="AD283" i="5" s="1"/>
  <c r="Q283" i="5" a="1"/>
  <c r="Q283" i="5" s="1"/>
  <c r="E283" i="5" a="1"/>
  <c r="E283" i="5" s="1"/>
  <c r="DF283" i="5" a="1"/>
  <c r="DF283" i="5" s="1"/>
  <c r="CI283" i="5" a="1"/>
  <c r="CI283" i="5" s="1"/>
  <c r="BD283" i="5" a="1"/>
  <c r="BD283" i="5" s="1"/>
  <c r="M283" i="5" a="1"/>
  <c r="M283" i="5" s="1"/>
  <c r="D283" i="5" a="1"/>
  <c r="D283" i="5" s="1"/>
  <c r="DE283" i="5" a="1"/>
  <c r="DE283" i="5" s="1"/>
  <c r="AE283" i="5" a="1"/>
  <c r="AE283" i="5" s="1"/>
  <c r="V283" i="5" a="1"/>
  <c r="V283" i="5" s="1"/>
  <c r="L283" i="5" a="1"/>
  <c r="L283" i="5" s="1"/>
  <c r="BG283" i="5" a="1"/>
  <c r="BG283" i="5" s="1"/>
  <c r="AX283" i="5" a="1"/>
  <c r="AX283" i="5" s="1"/>
  <c r="AK283" i="5" a="1"/>
  <c r="AK283" i="5" s="1"/>
  <c r="AB283" i="5" a="1"/>
  <c r="AB283" i="5" s="1"/>
  <c r="R283" i="5" a="1"/>
  <c r="R283" i="5" s="1"/>
  <c r="CB283" i="5" a="1"/>
  <c r="CB283" i="5" s="1"/>
  <c r="BF283" i="5" a="1"/>
  <c r="BF283" i="5" s="1"/>
  <c r="AJ283" i="5" a="1"/>
  <c r="AJ283" i="5" s="1"/>
  <c r="Z283" i="5" a="1"/>
  <c r="Z283" i="5" s="1"/>
  <c r="G283" i="5" a="1"/>
  <c r="G283" i="5" s="1"/>
  <c r="S283" i="5" a="1"/>
  <c r="S283" i="5" s="1"/>
  <c r="DL283" i="5" a="1"/>
  <c r="DL283" i="5" s="1"/>
  <c r="BR283" i="5" a="1"/>
  <c r="BR283" i="5" s="1"/>
  <c r="P283" i="5" a="1"/>
  <c r="P283" i="5" s="1"/>
  <c r="BJ283" i="5" a="1"/>
  <c r="BJ283" i="5" s="1"/>
  <c r="K283" i="5" a="1"/>
  <c r="K283" i="5" s="1"/>
  <c r="DB283" i="5" a="1"/>
  <c r="DB283" i="5" s="1"/>
  <c r="AZ283" i="5" a="1"/>
  <c r="AZ283" i="5" s="1"/>
  <c r="AC283" i="5" a="1"/>
  <c r="AC283" i="5" s="1"/>
  <c r="CJ283" i="5" a="1"/>
  <c r="CJ283" i="5" s="1"/>
  <c r="AY283" i="5" a="1"/>
  <c r="AY283" i="5" s="1"/>
  <c r="Y283" i="5" a="1"/>
  <c r="Y283" i="5" s="1"/>
  <c r="AI283" i="5" a="1"/>
  <c r="AI283" i="5" s="1"/>
  <c r="T283" i="5" a="1"/>
  <c r="T283" i="5" s="1"/>
  <c r="CE283" i="5" a="1"/>
  <c r="CE283" i="5" s="1"/>
  <c r="J283" i="5" a="1"/>
  <c r="J283" i="5" s="1"/>
  <c r="BH283" i="5" a="1"/>
  <c r="BH283" i="5" s="1"/>
  <c r="AU283" i="5" a="1"/>
  <c r="AU283" i="5" s="1"/>
  <c r="A106" i="5"/>
  <c r="AI105" i="5" a="1"/>
  <c r="AI105" i="5" s="1"/>
  <c r="AE105" i="5" a="1"/>
  <c r="AE105" i="5" s="1"/>
  <c r="AA105" i="5" a="1"/>
  <c r="AA105" i="5" s="1"/>
  <c r="W105" i="5" a="1"/>
  <c r="W105" i="5" s="1"/>
  <c r="S105" i="5" a="1"/>
  <c r="S105" i="5" s="1"/>
  <c r="O105" i="5" a="1"/>
  <c r="O105" i="5" s="1"/>
  <c r="K105" i="5" a="1"/>
  <c r="K105" i="5" s="1"/>
  <c r="G105" i="5" a="1"/>
  <c r="G105" i="5" s="1"/>
  <c r="C105" i="5" a="1"/>
  <c r="C105" i="5" s="1"/>
  <c r="DJ105" i="5" a="1"/>
  <c r="DJ105" i="5" s="1"/>
  <c r="DA105" i="5" a="1"/>
  <c r="DA105" i="5" s="1"/>
  <c r="CH105" i="5" a="1"/>
  <c r="CH105" i="5" s="1"/>
  <c r="BQ105" i="5" a="1"/>
  <c r="BQ105" i="5" s="1"/>
  <c r="BD105" i="5" a="1"/>
  <c r="BD105" i="5" s="1"/>
  <c r="AU105" i="5" a="1"/>
  <c r="AU105" i="5" s="1"/>
  <c r="AD105" i="5" a="1"/>
  <c r="AD105" i="5" s="1"/>
  <c r="U105" i="5" a="1"/>
  <c r="U105" i="5" s="1"/>
  <c r="L105" i="5" a="1"/>
  <c r="L105" i="5" s="1"/>
  <c r="DH105" i="5" a="1"/>
  <c r="DH105" i="5" s="1"/>
  <c r="DC105" i="5" a="1"/>
  <c r="DC105" i="5" s="1"/>
  <c r="CJ105" i="5" a="1"/>
  <c r="CJ105" i="5" s="1"/>
  <c r="CE105" i="5" a="1"/>
  <c r="CE105" i="5" s="1"/>
  <c r="BH105" i="5" a="1"/>
  <c r="BH105" i="5" s="1"/>
  <c r="BC105" i="5" a="1"/>
  <c r="BC105" i="5" s="1"/>
  <c r="AK105" i="5" a="1"/>
  <c r="AK105" i="5" s="1"/>
  <c r="AF105" i="5" a="1"/>
  <c r="AF105" i="5" s="1"/>
  <c r="P105" i="5" a="1"/>
  <c r="P105" i="5" s="1"/>
  <c r="DL105" i="5" a="1"/>
  <c r="DL105" i="5" s="1"/>
  <c r="DG105" i="5" a="1"/>
  <c r="DG105" i="5" s="1"/>
  <c r="DB105" i="5" a="1"/>
  <c r="DB105" i="5" s="1"/>
  <c r="CI105" i="5" a="1"/>
  <c r="CI105" i="5" s="1"/>
  <c r="CC105" i="5" a="1"/>
  <c r="CC105" i="5" s="1"/>
  <c r="BL105" i="5" a="1"/>
  <c r="BL105" i="5" s="1"/>
  <c r="BG105" i="5" a="1"/>
  <c r="BG105" i="5" s="1"/>
  <c r="AJ105" i="5" a="1"/>
  <c r="AJ105" i="5" s="1"/>
  <c r="Y105" i="5" a="1"/>
  <c r="Y105" i="5" s="1"/>
  <c r="T105" i="5" a="1"/>
  <c r="T105" i="5" s="1"/>
  <c r="BF105" i="5" a="1"/>
  <c r="BF105" i="5" s="1"/>
  <c r="BA105" i="5" a="1"/>
  <c r="BA105" i="5" s="1"/>
  <c r="AV105" i="5" a="1"/>
  <c r="AV105" i="5" s="1"/>
  <c r="N105" i="5" a="1"/>
  <c r="N105" i="5" s="1"/>
  <c r="I105" i="5" a="1"/>
  <c r="I105" i="5" s="1"/>
  <c r="D105" i="5" a="1"/>
  <c r="D105" i="5" s="1"/>
  <c r="DE105" i="5" a="1"/>
  <c r="DE105" i="5" s="1"/>
  <c r="BJ105" i="5" a="1"/>
  <c r="BJ105" i="5" s="1"/>
  <c r="BE105" i="5" a="1"/>
  <c r="BE105" i="5" s="1"/>
  <c r="AZ105" i="5" a="1"/>
  <c r="AZ105" i="5" s="1"/>
  <c r="AT105" i="5" a="1"/>
  <c r="AT105" i="5" s="1"/>
  <c r="R105" i="5" a="1"/>
  <c r="R105" i="5" s="1"/>
  <c r="M105" i="5" a="1"/>
  <c r="M105" i="5" s="1"/>
  <c r="H105" i="5" a="1"/>
  <c r="H105" i="5" s="1"/>
  <c r="DD105" i="5" a="1"/>
  <c r="DD105" i="5" s="1"/>
  <c r="CK105" i="5" a="1"/>
  <c r="CK105" i="5" s="1"/>
  <c r="CF105" i="5" a="1"/>
  <c r="CF105" i="5" s="1"/>
  <c r="CA105" i="5" a="1"/>
  <c r="CA105" i="5" s="1"/>
  <c r="AO105" i="5" s="1"/>
  <c r="AY105" i="5" a="1"/>
  <c r="AY105" i="5" s="1"/>
  <c r="AL105" i="5" a="1"/>
  <c r="AL105" i="5" s="1"/>
  <c r="AG105" i="5" a="1"/>
  <c r="AG105" i="5" s="1"/>
  <c r="AB105" i="5" a="1"/>
  <c r="AB105" i="5" s="1"/>
  <c r="CB105" i="5" a="1"/>
  <c r="CB105" i="5" s="1"/>
  <c r="BB105" i="5" a="1"/>
  <c r="BB105" i="5" s="1"/>
  <c r="AC105" i="5" a="1"/>
  <c r="AC105" i="5" s="1"/>
  <c r="BR105" i="5" a="1"/>
  <c r="BR105" i="5" s="1"/>
  <c r="CL105" i="5" a="1"/>
  <c r="CL105" i="5" s="1"/>
  <c r="AX105" i="5" a="1"/>
  <c r="AX105" i="5" s="1"/>
  <c r="Z105" i="5" a="1"/>
  <c r="Z105" i="5" s="1"/>
  <c r="BK105" i="5" a="1"/>
  <c r="BK105" i="5" s="1"/>
  <c r="AW105" i="5" a="1"/>
  <c r="AW105" i="5" s="1"/>
  <c r="X105" i="5" a="1"/>
  <c r="X105" i="5" s="1"/>
  <c r="J105" i="5" a="1"/>
  <c r="J105" i="5" s="1"/>
  <c r="DK105" i="5" a="1"/>
  <c r="DK105" i="5" s="1"/>
  <c r="BI105" i="5" a="1"/>
  <c r="BI105" i="5" s="1"/>
  <c r="V105" i="5" a="1"/>
  <c r="V105" i="5" s="1"/>
  <c r="DI105" i="5" a="1"/>
  <c r="DI105" i="5" s="1"/>
  <c r="CG105" i="5" a="1"/>
  <c r="CG105" i="5" s="1"/>
  <c r="AS105" i="5" a="1"/>
  <c r="AS105" i="5" s="1"/>
  <c r="AH105" i="5" a="1"/>
  <c r="AH105" i="5" s="1"/>
  <c r="F105" i="5" a="1"/>
  <c r="F105" i="5" s="1"/>
  <c r="E105" i="5" a="1"/>
  <c r="E105" i="5" s="1"/>
  <c r="DF105" i="5" a="1"/>
  <c r="DF105" i="5" s="1"/>
  <c r="CD105" i="5" a="1"/>
  <c r="CD105" i="5" s="1"/>
  <c r="Q105" i="5" a="1"/>
  <c r="Q105" i="5" s="1"/>
  <c r="AL106" i="5" l="1" a="1"/>
  <c r="AL106" i="5" s="1"/>
  <c r="AH106" i="5" a="1"/>
  <c r="AH106" i="5" s="1"/>
  <c r="AD106" i="5" a="1"/>
  <c r="AD106" i="5" s="1"/>
  <c r="Z106" i="5" a="1"/>
  <c r="Z106" i="5" s="1"/>
  <c r="V106" i="5" a="1"/>
  <c r="V106" i="5" s="1"/>
  <c r="R106" i="5" a="1"/>
  <c r="R106" i="5" s="1"/>
  <c r="N106" i="5" a="1"/>
  <c r="N106" i="5" s="1"/>
  <c r="J106" i="5" a="1"/>
  <c r="J106" i="5" s="1"/>
  <c r="F106" i="5" a="1"/>
  <c r="F106" i="5" s="1"/>
  <c r="DL106" i="5" a="1"/>
  <c r="DL106" i="5" s="1"/>
  <c r="DG106" i="5" a="1"/>
  <c r="DG106" i="5" s="1"/>
  <c r="CJ106" i="5" a="1"/>
  <c r="CJ106" i="5" s="1"/>
  <c r="CA106" i="5" a="1"/>
  <c r="CA106" i="5" s="1"/>
  <c r="AO106" i="5" s="1"/>
  <c r="BF106" i="5" a="1"/>
  <c r="BF106" i="5" s="1"/>
  <c r="BA106" i="5" a="1"/>
  <c r="BA106" i="5" s="1"/>
  <c r="AJ106" i="5" a="1"/>
  <c r="AJ106" i="5" s="1"/>
  <c r="AA106" i="5" a="1"/>
  <c r="AA106" i="5" s="1"/>
  <c r="M106" i="5" a="1"/>
  <c r="M106" i="5" s="1"/>
  <c r="D106" i="5" a="1"/>
  <c r="D106" i="5" s="1"/>
  <c r="A107" i="5"/>
  <c r="CC106" i="5" a="1"/>
  <c r="CC106" i="5" s="1"/>
  <c r="BL106" i="5" a="1"/>
  <c r="BL106" i="5" s="1"/>
  <c r="BG106" i="5" a="1"/>
  <c r="BG106" i="5" s="1"/>
  <c r="BB106" i="5" a="1"/>
  <c r="BB106" i="5" s="1"/>
  <c r="AV106" i="5" a="1"/>
  <c r="AV106" i="5" s="1"/>
  <c r="AC106" i="5" a="1"/>
  <c r="AC106" i="5" s="1"/>
  <c r="X106" i="5" a="1"/>
  <c r="X106" i="5" s="1"/>
  <c r="S106" i="5" a="1"/>
  <c r="S106" i="5" s="1"/>
  <c r="H106" i="5" a="1"/>
  <c r="H106" i="5" s="1"/>
  <c r="C106" i="5" a="1"/>
  <c r="C106" i="5" s="1"/>
  <c r="CG106" i="5" a="1"/>
  <c r="CG106" i="5" s="1"/>
  <c r="CB106" i="5" a="1"/>
  <c r="CB106" i="5" s="1"/>
  <c r="BK106" i="5" a="1"/>
  <c r="BK106" i="5" s="1"/>
  <c r="BE106" i="5" a="1"/>
  <c r="BE106" i="5" s="1"/>
  <c r="AZ106" i="5" a="1"/>
  <c r="AZ106" i="5" s="1"/>
  <c r="AU106" i="5" a="1"/>
  <c r="AU106" i="5" s="1"/>
  <c r="AG106" i="5" a="1"/>
  <c r="AG106" i="5" s="1"/>
  <c r="AB106" i="5" a="1"/>
  <c r="AB106" i="5" s="1"/>
  <c r="W106" i="5" a="1"/>
  <c r="W106" i="5" s="1"/>
  <c r="Q106" i="5" a="1"/>
  <c r="Q106" i="5" s="1"/>
  <c r="L106" i="5" a="1"/>
  <c r="L106" i="5" s="1"/>
  <c r="G106" i="5" a="1"/>
  <c r="G106" i="5" s="1"/>
  <c r="DJ106" i="5" a="1"/>
  <c r="DJ106" i="5" s="1"/>
  <c r="DE106" i="5" a="1"/>
  <c r="DE106" i="5" s="1"/>
  <c r="CL106" i="5" a="1"/>
  <c r="CL106" i="5" s="1"/>
  <c r="BJ106" i="5" a="1"/>
  <c r="BJ106" i="5" s="1"/>
  <c r="DI106" i="5" a="1"/>
  <c r="DI106" i="5" s="1"/>
  <c r="DD106" i="5" a="1"/>
  <c r="DD106" i="5" s="1"/>
  <c r="CE106" i="5" a="1"/>
  <c r="CE106" i="5" s="1"/>
  <c r="BR106" i="5" a="1"/>
  <c r="BR106" i="5" s="1"/>
  <c r="AS106" i="5" a="1"/>
  <c r="AS106" i="5" s="1"/>
  <c r="AE106" i="5" a="1"/>
  <c r="AE106" i="5" s="1"/>
  <c r="E106" i="5" a="1"/>
  <c r="E106" i="5" s="1"/>
  <c r="DC106" i="5" a="1"/>
  <c r="DC106" i="5" s="1"/>
  <c r="BQ106" i="5" a="1"/>
  <c r="BQ106" i="5" s="1"/>
  <c r="BH106" i="5" a="1"/>
  <c r="BH106" i="5" s="1"/>
  <c r="BC106" i="5" a="1"/>
  <c r="BC106" i="5" s="1"/>
  <c r="AX106" i="5" a="1"/>
  <c r="AX106" i="5" s="1"/>
  <c r="Y106" i="5" a="1"/>
  <c r="Y106" i="5" s="1"/>
  <c r="T106" i="5" a="1"/>
  <c r="T106" i="5" s="1"/>
  <c r="O106" i="5" a="1"/>
  <c r="O106" i="5" s="1"/>
  <c r="DB106" i="5" a="1"/>
  <c r="DB106" i="5" s="1"/>
  <c r="AI106" i="5" a="1"/>
  <c r="AI106" i="5" s="1"/>
  <c r="U106" i="5" a="1"/>
  <c r="U106" i="5" s="1"/>
  <c r="DA106" i="5" a="1"/>
  <c r="DA106" i="5" s="1"/>
  <c r="AY106" i="5" a="1"/>
  <c r="AY106" i="5" s="1"/>
  <c r="CK106" i="5" a="1"/>
  <c r="CK106" i="5" s="1"/>
  <c r="AW106" i="5" a="1"/>
  <c r="AW106" i="5" s="1"/>
  <c r="AF106" i="5" a="1"/>
  <c r="AF106" i="5" s="1"/>
  <c r="DK106" i="5" a="1"/>
  <c r="DK106" i="5" s="1"/>
  <c r="CI106" i="5" a="1"/>
  <c r="CI106" i="5" s="1"/>
  <c r="BI106" i="5" a="1"/>
  <c r="BI106" i="5" s="1"/>
  <c r="P106" i="5" a="1"/>
  <c r="P106" i="5" s="1"/>
  <c r="CH106" i="5" a="1"/>
  <c r="CH106" i="5" s="1"/>
  <c r="AT106" i="5" a="1"/>
  <c r="AT106" i="5" s="1"/>
  <c r="DH106" i="5" a="1"/>
  <c r="DH106" i="5" s="1"/>
  <c r="CF106" i="5" a="1"/>
  <c r="CF106" i="5" s="1"/>
  <c r="DF106" i="5" a="1"/>
  <c r="DF106" i="5" s="1"/>
  <c r="CD106" i="5" a="1"/>
  <c r="CD106" i="5" s="1"/>
  <c r="BD106" i="5" a="1"/>
  <c r="BD106" i="5" s="1"/>
  <c r="K106" i="5" a="1"/>
  <c r="K106" i="5" s="1"/>
  <c r="AK106" i="5" a="1"/>
  <c r="AK106" i="5" s="1"/>
  <c r="I106" i="5" a="1"/>
  <c r="I106" i="5" s="1"/>
  <c r="DJ284" i="5" a="1"/>
  <c r="DJ284" i="5" s="1"/>
  <c r="DF284" i="5" a="1"/>
  <c r="DF284" i="5" s="1"/>
  <c r="DB284" i="5" a="1"/>
  <c r="DB284" i="5" s="1"/>
  <c r="CJ284" i="5" a="1"/>
  <c r="CJ284" i="5" s="1"/>
  <c r="CF284" i="5" a="1"/>
  <c r="CF284" i="5" s="1"/>
  <c r="CB284" i="5" a="1"/>
  <c r="CB284" i="5" s="1"/>
  <c r="BL284" i="5" a="1"/>
  <c r="BL284" i="5" s="1"/>
  <c r="BH284" i="5" a="1"/>
  <c r="BH284" i="5" s="1"/>
  <c r="BD284" i="5" a="1"/>
  <c r="BD284" i="5" s="1"/>
  <c r="AZ284" i="5" a="1"/>
  <c r="AZ284" i="5" s="1"/>
  <c r="AV284" i="5" a="1"/>
  <c r="AV284" i="5" s="1"/>
  <c r="DK284" i="5" a="1"/>
  <c r="DK284" i="5" s="1"/>
  <c r="CI284" i="5" a="1"/>
  <c r="CI284" i="5" s="1"/>
  <c r="BR284" i="5" a="1"/>
  <c r="BR284" i="5" s="1"/>
  <c r="BE284" i="5" a="1"/>
  <c r="BE284" i="5" s="1"/>
  <c r="AI284" i="5" a="1"/>
  <c r="AI284" i="5" s="1"/>
  <c r="Z284" i="5" a="1"/>
  <c r="Z284" i="5" s="1"/>
  <c r="Q284" i="5" a="1"/>
  <c r="Q284" i="5" s="1"/>
  <c r="L284" i="5" a="1"/>
  <c r="L284" i="5" s="1"/>
  <c r="C284" i="5" a="1"/>
  <c r="C284" i="5" s="1"/>
  <c r="DE284" i="5" a="1"/>
  <c r="DE284" i="5" s="1"/>
  <c r="CH284" i="5" a="1"/>
  <c r="CH284" i="5" s="1"/>
  <c r="BQ284" i="5" a="1"/>
  <c r="BQ284" i="5" s="1"/>
  <c r="AY284" i="5" a="1"/>
  <c r="AY284" i="5" s="1"/>
  <c r="AH284" i="5" a="1"/>
  <c r="AH284" i="5" s="1"/>
  <c r="Y284" i="5" a="1"/>
  <c r="Y284" i="5" s="1"/>
  <c r="T284" i="5" a="1"/>
  <c r="T284" i="5" s="1"/>
  <c r="K284" i="5" a="1"/>
  <c r="K284" i="5" s="1"/>
  <c r="DH284" i="5" a="1"/>
  <c r="DH284" i="5" s="1"/>
  <c r="BJ284" i="5" a="1"/>
  <c r="BJ284" i="5" s="1"/>
  <c r="BC284" i="5" a="1"/>
  <c r="BC284" i="5" s="1"/>
  <c r="V284" i="5" a="1"/>
  <c r="V284" i="5" s="1"/>
  <c r="O284" i="5" a="1"/>
  <c r="O284" i="5" s="1"/>
  <c r="DA284" i="5" a="1"/>
  <c r="DA284" i="5" s="1"/>
  <c r="CG284" i="5" a="1"/>
  <c r="CG284" i="5" s="1"/>
  <c r="CA284" i="5" a="1"/>
  <c r="CA284" i="5" s="1"/>
  <c r="AO284" i="5" s="1"/>
  <c r="BI284" i="5" a="1"/>
  <c r="BI284" i="5" s="1"/>
  <c r="AW284" i="5" a="1"/>
  <c r="AW284" i="5" s="1"/>
  <c r="AG284" i="5" a="1"/>
  <c r="AG284" i="5" s="1"/>
  <c r="AA284" i="5" a="1"/>
  <c r="AA284" i="5" s="1"/>
  <c r="U284" i="5" a="1"/>
  <c r="U284" i="5" s="1"/>
  <c r="I284" i="5" a="1"/>
  <c r="I284" i="5" s="1"/>
  <c r="DD284" i="5" a="1"/>
  <c r="DD284" i="5" s="1"/>
  <c r="CD284" i="5" a="1"/>
  <c r="CD284" i="5" s="1"/>
  <c r="BF284" i="5" a="1"/>
  <c r="BF284" i="5" s="1"/>
  <c r="AJ284" i="5" a="1"/>
  <c r="AJ284" i="5" s="1"/>
  <c r="AD284" i="5" a="1"/>
  <c r="AD284" i="5" s="1"/>
  <c r="R284" i="5" a="1"/>
  <c r="R284" i="5" s="1"/>
  <c r="DG284" i="5" a="1"/>
  <c r="DG284" i="5" s="1"/>
  <c r="AT284" i="5" a="1"/>
  <c r="AT284" i="5" s="1"/>
  <c r="P284" i="5" a="1"/>
  <c r="P284" i="5" s="1"/>
  <c r="F284" i="5" a="1"/>
  <c r="F284" i="5" s="1"/>
  <c r="BB284" i="5" a="1"/>
  <c r="BB284" i="5" s="1"/>
  <c r="AS284" i="5" a="1"/>
  <c r="AS284" i="5" s="1"/>
  <c r="X284" i="5" a="1"/>
  <c r="X284" i="5" s="1"/>
  <c r="N284" i="5" a="1"/>
  <c r="N284" i="5" s="1"/>
  <c r="E284" i="5" a="1"/>
  <c r="E284" i="5" s="1"/>
  <c r="BK284" i="5" a="1"/>
  <c r="BK284" i="5" s="1"/>
  <c r="AF284" i="5" a="1"/>
  <c r="AF284" i="5" s="1"/>
  <c r="W284" i="5" a="1"/>
  <c r="W284" i="5" s="1"/>
  <c r="D284" i="5" a="1"/>
  <c r="D284" i="5" s="1"/>
  <c r="CL284" i="5" a="1"/>
  <c r="CL284" i="5" s="1"/>
  <c r="CC284" i="5" a="1"/>
  <c r="CC284" i="5" s="1"/>
  <c r="BG284" i="5" a="1"/>
  <c r="BG284" i="5" s="1"/>
  <c r="AX284" i="5" a="1"/>
  <c r="AX284" i="5" s="1"/>
  <c r="AL284" i="5" a="1"/>
  <c r="AL284" i="5" s="1"/>
  <c r="AC284" i="5" a="1"/>
  <c r="AC284" i="5" s="1"/>
  <c r="S284" i="5" a="1"/>
  <c r="S284" i="5" s="1"/>
  <c r="J284" i="5" a="1"/>
  <c r="J284" i="5" s="1"/>
  <c r="DI284" i="5" a="1"/>
  <c r="DI284" i="5" s="1"/>
  <c r="AB284" i="5" a="1"/>
  <c r="AB284" i="5" s="1"/>
  <c r="H284" i="5" a="1"/>
  <c r="H284" i="5" s="1"/>
  <c r="G284" i="5" a="1"/>
  <c r="G284" i="5" s="1"/>
  <c r="AE284" i="5" a="1"/>
  <c r="AE284" i="5" s="1"/>
  <c r="DC284" i="5" a="1"/>
  <c r="DC284" i="5" s="1"/>
  <c r="BA284" i="5" a="1"/>
  <c r="BA284" i="5" s="1"/>
  <c r="AU284" i="5" a="1"/>
  <c r="AU284" i="5" s="1"/>
  <c r="CE284" i="5" a="1"/>
  <c r="CE284" i="5" s="1"/>
  <c r="A285" i="5"/>
  <c r="M284" i="5" a="1"/>
  <c r="M284" i="5" s="1"/>
  <c r="AK284" i="5" a="1"/>
  <c r="AK284" i="5" s="1"/>
  <c r="DL284" i="5" a="1"/>
  <c r="DL284" i="5" s="1"/>
  <c r="CK284" i="5" a="1"/>
  <c r="CK284" i="5" s="1"/>
  <c r="AL521" i="5" a="1"/>
  <c r="AL521" i="5" s="1"/>
  <c r="AH521" i="5" a="1"/>
  <c r="AH521" i="5" s="1"/>
  <c r="AD521" i="5" a="1"/>
  <c r="AD521" i="5" s="1"/>
  <c r="Z521" i="5" a="1"/>
  <c r="Z521" i="5" s="1"/>
  <c r="V521" i="5" a="1"/>
  <c r="V521" i="5" s="1"/>
  <c r="R521" i="5" a="1"/>
  <c r="R521" i="5" s="1"/>
  <c r="N521" i="5" a="1"/>
  <c r="N521" i="5" s="1"/>
  <c r="J521" i="5" a="1"/>
  <c r="J521" i="5" s="1"/>
  <c r="F521" i="5" a="1"/>
  <c r="F521" i="5" s="1"/>
  <c r="DK521" i="5" a="1"/>
  <c r="DK521" i="5" s="1"/>
  <c r="DG521" i="5" a="1"/>
  <c r="DG521" i="5" s="1"/>
  <c r="DC521" i="5" a="1"/>
  <c r="DC521" i="5" s="1"/>
  <c r="CK521" i="5" a="1"/>
  <c r="CK521" i="5" s="1"/>
  <c r="CG521" i="5" a="1"/>
  <c r="CG521" i="5" s="1"/>
  <c r="CC521" i="5" a="1"/>
  <c r="CC521" i="5" s="1"/>
  <c r="BQ521" i="5" a="1"/>
  <c r="BQ521" i="5" s="1"/>
  <c r="BI521" i="5" a="1"/>
  <c r="BI521" i="5" s="1"/>
  <c r="BE521" i="5" a="1"/>
  <c r="BE521" i="5" s="1"/>
  <c r="BA521" i="5" a="1"/>
  <c r="BA521" i="5" s="1"/>
  <c r="AW521" i="5" a="1"/>
  <c r="AW521" i="5" s="1"/>
  <c r="AS521" i="5" a="1"/>
  <c r="AS521" i="5" s="1"/>
  <c r="AK521" i="5" a="1"/>
  <c r="AK521" i="5" s="1"/>
  <c r="AG521" i="5" a="1"/>
  <c r="AG521" i="5" s="1"/>
  <c r="AC521" i="5" a="1"/>
  <c r="AC521" i="5" s="1"/>
  <c r="Y521" i="5" a="1"/>
  <c r="Y521" i="5" s="1"/>
  <c r="U521" i="5" a="1"/>
  <c r="U521" i="5" s="1"/>
  <c r="Q521" i="5" a="1"/>
  <c r="Q521" i="5" s="1"/>
  <c r="M521" i="5" a="1"/>
  <c r="M521" i="5" s="1"/>
  <c r="I521" i="5" a="1"/>
  <c r="I521" i="5" s="1"/>
  <c r="E521" i="5" a="1"/>
  <c r="E521" i="5" s="1"/>
  <c r="DJ521" i="5" a="1"/>
  <c r="DJ521" i="5" s="1"/>
  <c r="DF521" i="5" a="1"/>
  <c r="DF521" i="5" s="1"/>
  <c r="DB521" i="5" a="1"/>
  <c r="DB521" i="5" s="1"/>
  <c r="CJ521" i="5" a="1"/>
  <c r="CJ521" i="5" s="1"/>
  <c r="CF521" i="5" a="1"/>
  <c r="CF521" i="5" s="1"/>
  <c r="CB521" i="5" a="1"/>
  <c r="CB521" i="5" s="1"/>
  <c r="BL521" i="5" a="1"/>
  <c r="BL521" i="5" s="1"/>
  <c r="BH521" i="5" a="1"/>
  <c r="BH521" i="5" s="1"/>
  <c r="BD521" i="5" a="1"/>
  <c r="BD521" i="5" s="1"/>
  <c r="AZ521" i="5" a="1"/>
  <c r="AZ521" i="5" s="1"/>
  <c r="AV521" i="5" a="1"/>
  <c r="AV521" i="5" s="1"/>
  <c r="AJ521" i="5" a="1"/>
  <c r="AJ521" i="5" s="1"/>
  <c r="AF521" i="5" a="1"/>
  <c r="AF521" i="5" s="1"/>
  <c r="AB521" i="5" a="1"/>
  <c r="AB521" i="5" s="1"/>
  <c r="X521" i="5" a="1"/>
  <c r="X521" i="5" s="1"/>
  <c r="T521" i="5" a="1"/>
  <c r="T521" i="5" s="1"/>
  <c r="P521" i="5" a="1"/>
  <c r="P521" i="5" s="1"/>
  <c r="L521" i="5" a="1"/>
  <c r="L521" i="5" s="1"/>
  <c r="H521" i="5" a="1"/>
  <c r="H521" i="5" s="1"/>
  <c r="D521" i="5" a="1"/>
  <c r="D521" i="5" s="1"/>
  <c r="A522" i="5"/>
  <c r="AI521" i="5" a="1"/>
  <c r="AI521" i="5" s="1"/>
  <c r="AE521" i="5" a="1"/>
  <c r="AE521" i="5" s="1"/>
  <c r="AA521" i="5" a="1"/>
  <c r="AA521" i="5" s="1"/>
  <c r="W521" i="5" a="1"/>
  <c r="W521" i="5" s="1"/>
  <c r="S521" i="5" a="1"/>
  <c r="S521" i="5" s="1"/>
  <c r="O521" i="5" a="1"/>
  <c r="O521" i="5" s="1"/>
  <c r="K521" i="5" a="1"/>
  <c r="K521" i="5" s="1"/>
  <c r="G521" i="5" a="1"/>
  <c r="G521" i="5" s="1"/>
  <c r="C521" i="5" a="1"/>
  <c r="C521" i="5" s="1"/>
  <c r="CI521" i="5" a="1"/>
  <c r="CI521" i="5" s="1"/>
  <c r="BG521" i="5" a="1"/>
  <c r="BG521" i="5" s="1"/>
  <c r="DI521" i="5" a="1"/>
  <c r="DI521" i="5" s="1"/>
  <c r="CE521" i="5" a="1"/>
  <c r="CE521" i="5" s="1"/>
  <c r="BC521" i="5" a="1"/>
  <c r="BC521" i="5" s="1"/>
  <c r="CL521" i="5" a="1"/>
  <c r="CL521" i="5" s="1"/>
  <c r="BB521" i="5" a="1"/>
  <c r="BB521" i="5" s="1"/>
  <c r="CH521" i="5" a="1"/>
  <c r="CH521" i="5" s="1"/>
  <c r="AY521" i="5" a="1"/>
  <c r="AY521" i="5" s="1"/>
  <c r="CD521" i="5" a="1"/>
  <c r="CD521" i="5" s="1"/>
  <c r="AX521" i="5" a="1"/>
  <c r="AX521" i="5" s="1"/>
  <c r="DL521" i="5" a="1"/>
  <c r="DL521" i="5" s="1"/>
  <c r="CA521" i="5" a="1"/>
  <c r="CA521" i="5" s="1"/>
  <c r="AO521" i="5" s="1"/>
  <c r="AU521" i="5" a="1"/>
  <c r="AU521" i="5" s="1"/>
  <c r="DE521" i="5" a="1"/>
  <c r="DE521" i="5" s="1"/>
  <c r="BK521" i="5" a="1"/>
  <c r="BK521" i="5" s="1"/>
  <c r="DD521" i="5" a="1"/>
  <c r="DD521" i="5" s="1"/>
  <c r="DA521" i="5" a="1"/>
  <c r="DA521" i="5" s="1"/>
  <c r="BR521" i="5" a="1"/>
  <c r="BR521" i="5" s="1"/>
  <c r="BJ521" i="5" a="1"/>
  <c r="BJ521" i="5" s="1"/>
  <c r="BF521" i="5" a="1"/>
  <c r="BF521" i="5" s="1"/>
  <c r="AT521" i="5" a="1"/>
  <c r="AT521" i="5" s="1"/>
  <c r="DH521" i="5" a="1"/>
  <c r="DH521" i="5" s="1"/>
  <c r="AK522" i="5" l="1" a="1"/>
  <c r="AK522" i="5" s="1"/>
  <c r="AG522" i="5" a="1"/>
  <c r="AG522" i="5" s="1"/>
  <c r="AC522" i="5" a="1"/>
  <c r="AC522" i="5" s="1"/>
  <c r="Y522" i="5" a="1"/>
  <c r="Y522" i="5" s="1"/>
  <c r="U522" i="5" a="1"/>
  <c r="U522" i="5" s="1"/>
  <c r="Q522" i="5" a="1"/>
  <c r="Q522" i="5" s="1"/>
  <c r="M522" i="5" a="1"/>
  <c r="M522" i="5" s="1"/>
  <c r="I522" i="5" a="1"/>
  <c r="I522" i="5" s="1"/>
  <c r="E522" i="5" a="1"/>
  <c r="E522" i="5" s="1"/>
  <c r="DJ522" i="5" a="1"/>
  <c r="DJ522" i="5" s="1"/>
  <c r="DF522" i="5" a="1"/>
  <c r="DF522" i="5" s="1"/>
  <c r="DB522" i="5" a="1"/>
  <c r="DB522" i="5" s="1"/>
  <c r="CJ522" i="5" a="1"/>
  <c r="CJ522" i="5" s="1"/>
  <c r="CF522" i="5" a="1"/>
  <c r="CF522" i="5" s="1"/>
  <c r="CB522" i="5" a="1"/>
  <c r="CB522" i="5" s="1"/>
  <c r="BL522" i="5" a="1"/>
  <c r="BL522" i="5" s="1"/>
  <c r="BH522" i="5" a="1"/>
  <c r="BH522" i="5" s="1"/>
  <c r="BD522" i="5" a="1"/>
  <c r="BD522" i="5" s="1"/>
  <c r="AZ522" i="5" a="1"/>
  <c r="AZ522" i="5" s="1"/>
  <c r="AV522" i="5" a="1"/>
  <c r="AV522" i="5" s="1"/>
  <c r="AJ522" i="5" a="1"/>
  <c r="AJ522" i="5" s="1"/>
  <c r="AF522" i="5" a="1"/>
  <c r="AF522" i="5" s="1"/>
  <c r="AB522" i="5" a="1"/>
  <c r="AB522" i="5" s="1"/>
  <c r="X522" i="5" a="1"/>
  <c r="X522" i="5" s="1"/>
  <c r="T522" i="5" a="1"/>
  <c r="T522" i="5" s="1"/>
  <c r="P522" i="5" a="1"/>
  <c r="P522" i="5" s="1"/>
  <c r="L522" i="5" a="1"/>
  <c r="L522" i="5" s="1"/>
  <c r="H522" i="5" a="1"/>
  <c r="H522" i="5" s="1"/>
  <c r="D522" i="5" a="1"/>
  <c r="D522" i="5" s="1"/>
  <c r="DI522" i="5" a="1"/>
  <c r="DI522" i="5" s="1"/>
  <c r="DE522" i="5" a="1"/>
  <c r="DE522" i="5" s="1"/>
  <c r="DA522" i="5" a="1"/>
  <c r="DA522" i="5" s="1"/>
  <c r="CI522" i="5" a="1"/>
  <c r="CI522" i="5" s="1"/>
  <c r="CE522" i="5" a="1"/>
  <c r="CE522" i="5" s="1"/>
  <c r="CA522" i="5" a="1"/>
  <c r="CA522" i="5" s="1"/>
  <c r="AO522" i="5" s="1"/>
  <c r="BK522" i="5" a="1"/>
  <c r="BK522" i="5" s="1"/>
  <c r="BG522" i="5" a="1"/>
  <c r="BG522" i="5" s="1"/>
  <c r="BC522" i="5" a="1"/>
  <c r="BC522" i="5" s="1"/>
  <c r="AY522" i="5" a="1"/>
  <c r="AY522" i="5" s="1"/>
  <c r="AU522" i="5" a="1"/>
  <c r="AU522" i="5" s="1"/>
  <c r="A523" i="5"/>
  <c r="AI522" i="5" a="1"/>
  <c r="AI522" i="5" s="1"/>
  <c r="AE522" i="5" a="1"/>
  <c r="AE522" i="5" s="1"/>
  <c r="AA522" i="5" a="1"/>
  <c r="AA522" i="5" s="1"/>
  <c r="W522" i="5" a="1"/>
  <c r="W522" i="5" s="1"/>
  <c r="S522" i="5" a="1"/>
  <c r="S522" i="5" s="1"/>
  <c r="O522" i="5" a="1"/>
  <c r="O522" i="5" s="1"/>
  <c r="K522" i="5" a="1"/>
  <c r="K522" i="5" s="1"/>
  <c r="G522" i="5" a="1"/>
  <c r="G522" i="5" s="1"/>
  <c r="C522" i="5" a="1"/>
  <c r="C522" i="5" s="1"/>
  <c r="AL522" i="5" a="1"/>
  <c r="AL522" i="5" s="1"/>
  <c r="AH522" i="5" a="1"/>
  <c r="AH522" i="5" s="1"/>
  <c r="AD522" i="5" a="1"/>
  <c r="AD522" i="5" s="1"/>
  <c r="Z522" i="5" a="1"/>
  <c r="Z522" i="5" s="1"/>
  <c r="V522" i="5" a="1"/>
  <c r="V522" i="5" s="1"/>
  <c r="R522" i="5" a="1"/>
  <c r="R522" i="5" s="1"/>
  <c r="N522" i="5" a="1"/>
  <c r="N522" i="5" s="1"/>
  <c r="J522" i="5" a="1"/>
  <c r="J522" i="5" s="1"/>
  <c r="F522" i="5" a="1"/>
  <c r="F522" i="5" s="1"/>
  <c r="DC522" i="5" a="1"/>
  <c r="DC522" i="5" s="1"/>
  <c r="BQ522" i="5" a="1"/>
  <c r="BQ522" i="5" s="1"/>
  <c r="AW522" i="5" a="1"/>
  <c r="AW522" i="5" s="1"/>
  <c r="CK522" i="5" a="1"/>
  <c r="CK522" i="5" s="1"/>
  <c r="BI522" i="5" a="1"/>
  <c r="BI522" i="5" s="1"/>
  <c r="AS522" i="5" a="1"/>
  <c r="AS522" i="5" s="1"/>
  <c r="DL522" i="5" a="1"/>
  <c r="DL522" i="5" s="1"/>
  <c r="CD522" i="5" a="1"/>
  <c r="CD522" i="5" s="1"/>
  <c r="AX522" i="5" a="1"/>
  <c r="AX522" i="5" s="1"/>
  <c r="DK522" i="5" a="1"/>
  <c r="DK522" i="5" s="1"/>
  <c r="CC522" i="5" a="1"/>
  <c r="CC522" i="5" s="1"/>
  <c r="AT522" i="5" a="1"/>
  <c r="AT522" i="5" s="1"/>
  <c r="DH522" i="5" a="1"/>
  <c r="DH522" i="5" s="1"/>
  <c r="BR522" i="5" a="1"/>
  <c r="BR522" i="5" s="1"/>
  <c r="DG522" i="5" a="1"/>
  <c r="DG522" i="5" s="1"/>
  <c r="BJ522" i="5" a="1"/>
  <c r="BJ522" i="5" s="1"/>
  <c r="CL522" i="5" a="1"/>
  <c r="CL522" i="5" s="1"/>
  <c r="BE522" i="5" a="1"/>
  <c r="BE522" i="5" s="1"/>
  <c r="DD522" i="5" a="1"/>
  <c r="DD522" i="5" s="1"/>
  <c r="CH522" i="5" a="1"/>
  <c r="CH522" i="5" s="1"/>
  <c r="CG522" i="5" a="1"/>
  <c r="CG522" i="5" s="1"/>
  <c r="BF522" i="5" a="1"/>
  <c r="BF522" i="5" s="1"/>
  <c r="BB522" i="5" a="1"/>
  <c r="BB522" i="5" s="1"/>
  <c r="BA522" i="5" a="1"/>
  <c r="BA522" i="5" s="1"/>
  <c r="DI285" i="5" a="1"/>
  <c r="DI285" i="5" s="1"/>
  <c r="DE285" i="5" a="1"/>
  <c r="DE285" i="5" s="1"/>
  <c r="DA285" i="5" a="1"/>
  <c r="DA285" i="5" s="1"/>
  <c r="CI285" i="5" a="1"/>
  <c r="CI285" i="5" s="1"/>
  <c r="CE285" i="5" a="1"/>
  <c r="CE285" i="5" s="1"/>
  <c r="CA285" i="5" a="1"/>
  <c r="CA285" i="5" s="1"/>
  <c r="AO285" i="5" s="1"/>
  <c r="BK285" i="5" a="1"/>
  <c r="BK285" i="5" s="1"/>
  <c r="BG285" i="5" a="1"/>
  <c r="BG285" i="5" s="1"/>
  <c r="BC285" i="5" a="1"/>
  <c r="BC285" i="5" s="1"/>
  <c r="AY285" i="5" a="1"/>
  <c r="AY285" i="5" s="1"/>
  <c r="AU285" i="5" a="1"/>
  <c r="AU285" i="5" s="1"/>
  <c r="A286" i="5"/>
  <c r="DH285" i="5" a="1"/>
  <c r="DH285" i="5" s="1"/>
  <c r="CK285" i="5" a="1"/>
  <c r="CK285" i="5" s="1"/>
  <c r="CB285" i="5" a="1"/>
  <c r="CB285" i="5" s="1"/>
  <c r="BB285" i="5" a="1"/>
  <c r="BB285" i="5" s="1"/>
  <c r="AS285" i="5" a="1"/>
  <c r="AS285" i="5" s="1"/>
  <c r="AK285" i="5" a="1"/>
  <c r="AK285" i="5" s="1"/>
  <c r="AB285" i="5" a="1"/>
  <c r="AB285" i="5" s="1"/>
  <c r="W285" i="5" a="1"/>
  <c r="W285" i="5" s="1"/>
  <c r="N285" i="5" a="1"/>
  <c r="N285" i="5" s="1"/>
  <c r="E285" i="5" a="1"/>
  <c r="E285" i="5" s="1"/>
  <c r="DG285" i="5" a="1"/>
  <c r="DG285" i="5" s="1"/>
  <c r="CJ285" i="5" a="1"/>
  <c r="CJ285" i="5" s="1"/>
  <c r="BJ285" i="5" a="1"/>
  <c r="BJ285" i="5" s="1"/>
  <c r="BA285" i="5" a="1"/>
  <c r="BA285" i="5" s="1"/>
  <c r="AJ285" i="5" a="1"/>
  <c r="AJ285" i="5" s="1"/>
  <c r="AE285" i="5" a="1"/>
  <c r="AE285" i="5" s="1"/>
  <c r="V285" i="5" a="1"/>
  <c r="V285" i="5" s="1"/>
  <c r="M285" i="5" a="1"/>
  <c r="M285" i="5" s="1"/>
  <c r="D285" i="5" a="1"/>
  <c r="D285" i="5" s="1"/>
  <c r="DB285" i="5" a="1"/>
  <c r="DB285" i="5" s="1"/>
  <c r="CH285" i="5" a="1"/>
  <c r="CH285" i="5" s="1"/>
  <c r="BD285" i="5" a="1"/>
  <c r="BD285" i="5" s="1"/>
  <c r="AX285" i="5" a="1"/>
  <c r="AX285" i="5" s="1"/>
  <c r="AH285" i="5" a="1"/>
  <c r="AH285" i="5" s="1"/>
  <c r="P285" i="5" a="1"/>
  <c r="P285" i="5" s="1"/>
  <c r="J285" i="5" a="1"/>
  <c r="J285" i="5" s="1"/>
  <c r="C285" i="5" a="1"/>
  <c r="C285" i="5" s="1"/>
  <c r="BI285" i="5" a="1"/>
  <c r="BI285" i="5" s="1"/>
  <c r="AW285" i="5" a="1"/>
  <c r="AW285" i="5" s="1"/>
  <c r="AA285" i="5" a="1"/>
  <c r="AA285" i="5" s="1"/>
  <c r="U285" i="5" a="1"/>
  <c r="U285" i="5" s="1"/>
  <c r="O285" i="5" a="1"/>
  <c r="O285" i="5" s="1"/>
  <c r="I285" i="5" a="1"/>
  <c r="I285" i="5" s="1"/>
  <c r="CD285" i="5" a="1"/>
  <c r="CD285" i="5" s="1"/>
  <c r="BF285" i="5" a="1"/>
  <c r="BF285" i="5" s="1"/>
  <c r="AZ285" i="5" a="1"/>
  <c r="AZ285" i="5" s="1"/>
  <c r="AT285" i="5" a="1"/>
  <c r="AT285" i="5" s="1"/>
  <c r="AD285" i="5" a="1"/>
  <c r="AD285" i="5" s="1"/>
  <c r="R285" i="5" a="1"/>
  <c r="R285" i="5" s="1"/>
  <c r="L285" i="5" a="1"/>
  <c r="L285" i="5" s="1"/>
  <c r="F285" i="5" a="1"/>
  <c r="F285" i="5" s="1"/>
  <c r="AI285" i="5" a="1"/>
  <c r="AI285" i="5" s="1"/>
  <c r="DF285" i="5" a="1"/>
  <c r="DF285" i="5" s="1"/>
  <c r="BQ285" i="5" a="1"/>
  <c r="BQ285" i="5" s="1"/>
  <c r="Y285" i="5" a="1"/>
  <c r="Y285" i="5" s="1"/>
  <c r="CG285" i="5" a="1"/>
  <c r="CG285" i="5" s="1"/>
  <c r="BL285" i="5" a="1"/>
  <c r="BL285" i="5" s="1"/>
  <c r="AG285" i="5" a="1"/>
  <c r="AG285" i="5" s="1"/>
  <c r="X285" i="5" a="1"/>
  <c r="X285" i="5" s="1"/>
  <c r="DK285" i="5" a="1"/>
  <c r="DK285" i="5" s="1"/>
  <c r="BH285" i="5" a="1"/>
  <c r="BH285" i="5" s="1"/>
  <c r="T285" i="5" a="1"/>
  <c r="T285" i="5" s="1"/>
  <c r="DJ285" i="5" a="1"/>
  <c r="DJ285" i="5" s="1"/>
  <c r="CL285" i="5" a="1"/>
  <c r="CL285" i="5" s="1"/>
  <c r="CC285" i="5" a="1"/>
  <c r="CC285" i="5" s="1"/>
  <c r="AV285" i="5" a="1"/>
  <c r="AV285" i="5" s="1"/>
  <c r="AL285" i="5" a="1"/>
  <c r="AL285" i="5" s="1"/>
  <c r="AC285" i="5" a="1"/>
  <c r="AC285" i="5" s="1"/>
  <c r="S285" i="5" a="1"/>
  <c r="S285" i="5" s="1"/>
  <c r="H285" i="5" a="1"/>
  <c r="H285" i="5" s="1"/>
  <c r="CF285" i="5" a="1"/>
  <c r="CF285" i="5" s="1"/>
  <c r="BR285" i="5" a="1"/>
  <c r="BR285" i="5" s="1"/>
  <c r="Q285" i="5" a="1"/>
  <c r="Q285" i="5" s="1"/>
  <c r="K285" i="5" a="1"/>
  <c r="K285" i="5" s="1"/>
  <c r="DD285" i="5" a="1"/>
  <c r="DD285" i="5" s="1"/>
  <c r="BE285" i="5" a="1"/>
  <c r="BE285" i="5" s="1"/>
  <c r="AF285" i="5" a="1"/>
  <c r="AF285" i="5" s="1"/>
  <c r="G285" i="5" a="1"/>
  <c r="G285" i="5" s="1"/>
  <c r="DC285" i="5" a="1"/>
  <c r="DC285" i="5" s="1"/>
  <c r="Z285" i="5" a="1"/>
  <c r="Z285" i="5" s="1"/>
  <c r="DL285" i="5" a="1"/>
  <c r="DL285" i="5" s="1"/>
  <c r="AK107" i="5" a="1"/>
  <c r="AK107" i="5" s="1"/>
  <c r="AG107" i="5" a="1"/>
  <c r="AG107" i="5" s="1"/>
  <c r="AC107" i="5" a="1"/>
  <c r="AC107" i="5" s="1"/>
  <c r="Y107" i="5" a="1"/>
  <c r="Y107" i="5" s="1"/>
  <c r="U107" i="5" a="1"/>
  <c r="U107" i="5" s="1"/>
  <c r="Q107" i="5" a="1"/>
  <c r="Q107" i="5" s="1"/>
  <c r="M107" i="5" a="1"/>
  <c r="M107" i="5" s="1"/>
  <c r="I107" i="5" a="1"/>
  <c r="I107" i="5" s="1"/>
  <c r="E107" i="5" a="1"/>
  <c r="E107" i="5" s="1"/>
  <c r="DI107" i="5" a="1"/>
  <c r="DI107" i="5" s="1"/>
  <c r="CL107" i="5" a="1"/>
  <c r="CL107" i="5" s="1"/>
  <c r="CC107" i="5" a="1"/>
  <c r="CC107" i="5" s="1"/>
  <c r="BL107" i="5" a="1"/>
  <c r="BL107" i="5" s="1"/>
  <c r="BC107" i="5" a="1"/>
  <c r="BC107" i="5" s="1"/>
  <c r="AT107" i="5" a="1"/>
  <c r="AT107" i="5" s="1"/>
  <c r="AL107" i="5" a="1"/>
  <c r="AL107" i="5" s="1"/>
  <c r="X107" i="5" a="1"/>
  <c r="X107" i="5" s="1"/>
  <c r="O107" i="5" a="1"/>
  <c r="O107" i="5" s="1"/>
  <c r="F107" i="5" a="1"/>
  <c r="F107" i="5" s="1"/>
  <c r="DK107" i="5" a="1"/>
  <c r="DK107" i="5" s="1"/>
  <c r="CG107" i="5" a="1"/>
  <c r="CG107" i="5" s="1"/>
  <c r="AZ107" i="5" a="1"/>
  <c r="AZ107" i="5" s="1"/>
  <c r="AU107" i="5" a="1"/>
  <c r="AU107" i="5" s="1"/>
  <c r="L107" i="5" a="1"/>
  <c r="L107" i="5" s="1"/>
  <c r="G107" i="5" a="1"/>
  <c r="G107" i="5" s="1"/>
  <c r="DD107" i="5" a="1"/>
  <c r="DD107" i="5" s="1"/>
  <c r="CK107" i="5" a="1"/>
  <c r="CK107" i="5" s="1"/>
  <c r="BD107" i="5" a="1"/>
  <c r="BD107" i="5" s="1"/>
  <c r="AY107" i="5" a="1"/>
  <c r="AY107" i="5" s="1"/>
  <c r="P107" i="5" a="1"/>
  <c r="P107" i="5" s="1"/>
  <c r="K107" i="5" a="1"/>
  <c r="K107" i="5" s="1"/>
  <c r="CJ107" i="5" a="1"/>
  <c r="CJ107" i="5" s="1"/>
  <c r="CE107" i="5" a="1"/>
  <c r="CE107" i="5" s="1"/>
  <c r="BR107" i="5" a="1"/>
  <c r="BR107" i="5" s="1"/>
  <c r="BI107" i="5" a="1"/>
  <c r="BI107" i="5" s="1"/>
  <c r="AX107" i="5" a="1"/>
  <c r="AX107" i="5" s="1"/>
  <c r="AS107" i="5" a="1"/>
  <c r="AS107" i="5" s="1"/>
  <c r="AJ107" i="5" a="1"/>
  <c r="AJ107" i="5" s="1"/>
  <c r="AE107" i="5" a="1"/>
  <c r="AE107" i="5" s="1"/>
  <c r="Z107" i="5" a="1"/>
  <c r="Z107" i="5" s="1"/>
  <c r="J107" i="5" a="1"/>
  <c r="J107" i="5" s="1"/>
  <c r="A108" i="5"/>
  <c r="DB107" i="5" a="1"/>
  <c r="DB107" i="5" s="1"/>
  <c r="CI107" i="5" a="1"/>
  <c r="CI107" i="5" s="1"/>
  <c r="CD107" i="5" a="1"/>
  <c r="CD107" i="5" s="1"/>
  <c r="BQ107" i="5" a="1"/>
  <c r="BQ107" i="5" s="1"/>
  <c r="BG107" i="5" a="1"/>
  <c r="BG107" i="5" s="1"/>
  <c r="BB107" i="5" a="1"/>
  <c r="BB107" i="5" s="1"/>
  <c r="AW107" i="5" a="1"/>
  <c r="AW107" i="5" s="1"/>
  <c r="AI107" i="5" a="1"/>
  <c r="AI107" i="5" s="1"/>
  <c r="AD107" i="5" a="1"/>
  <c r="AD107" i="5" s="1"/>
  <c r="S107" i="5" a="1"/>
  <c r="S107" i="5" s="1"/>
  <c r="N107" i="5" a="1"/>
  <c r="N107" i="5" s="1"/>
  <c r="DL107" i="5" a="1"/>
  <c r="DL107" i="5" s="1"/>
  <c r="DG107" i="5" a="1"/>
  <c r="DG107" i="5" s="1"/>
  <c r="AV107" i="5" a="1"/>
  <c r="AV107" i="5" s="1"/>
  <c r="H107" i="5" a="1"/>
  <c r="H107" i="5" s="1"/>
  <c r="C107" i="5" a="1"/>
  <c r="C107" i="5" s="1"/>
  <c r="BJ107" i="5" a="1"/>
  <c r="BJ107" i="5" s="1"/>
  <c r="AH107" i="5" a="1"/>
  <c r="AH107" i="5" s="1"/>
  <c r="T107" i="5" a="1"/>
  <c r="T107" i="5" s="1"/>
  <c r="DJ107" i="5" a="1"/>
  <c r="DJ107" i="5" s="1"/>
  <c r="CH107" i="5" a="1"/>
  <c r="CH107" i="5" s="1"/>
  <c r="BH107" i="5" a="1"/>
  <c r="BH107" i="5" s="1"/>
  <c r="AF107" i="5" a="1"/>
  <c r="AF107" i="5" s="1"/>
  <c r="R107" i="5" a="1"/>
  <c r="R107" i="5" s="1"/>
  <c r="D107" i="5" a="1"/>
  <c r="D107" i="5" s="1"/>
  <c r="DH107" i="5" a="1"/>
  <c r="DH107" i="5" s="1"/>
  <c r="CF107" i="5" a="1"/>
  <c r="CF107" i="5" s="1"/>
  <c r="BF107" i="5" a="1"/>
  <c r="BF107" i="5" s="1"/>
  <c r="DF107" i="5" a="1"/>
  <c r="DF107" i="5" s="1"/>
  <c r="BE107" i="5" a="1"/>
  <c r="BE107" i="5" s="1"/>
  <c r="AB107" i="5" a="1"/>
  <c r="AB107" i="5" s="1"/>
  <c r="DE107" i="5" a="1"/>
  <c r="DE107" i="5" s="1"/>
  <c r="CB107" i="5" a="1"/>
  <c r="CB107" i="5" s="1"/>
  <c r="AA107" i="5" a="1"/>
  <c r="AA107" i="5" s="1"/>
  <c r="DC107" i="5" a="1"/>
  <c r="DC107" i="5" s="1"/>
  <c r="CA107" i="5" a="1"/>
  <c r="CA107" i="5" s="1"/>
  <c r="AO107" i="5" s="1"/>
  <c r="BA107" i="5" a="1"/>
  <c r="BA107" i="5" s="1"/>
  <c r="DA107" i="5" a="1"/>
  <c r="DA107" i="5" s="1"/>
  <c r="W107" i="5" a="1"/>
  <c r="W107" i="5" s="1"/>
  <c r="BK107" i="5" a="1"/>
  <c r="BK107" i="5" s="1"/>
  <c r="V107" i="5" a="1"/>
  <c r="V107" i="5" s="1"/>
  <c r="AJ108" i="5" l="1" a="1"/>
  <c r="AJ108" i="5" s="1"/>
  <c r="AF108" i="5" a="1"/>
  <c r="AF108" i="5" s="1"/>
  <c r="AB108" i="5" a="1"/>
  <c r="AB108" i="5" s="1"/>
  <c r="X108" i="5" a="1"/>
  <c r="X108" i="5" s="1"/>
  <c r="T108" i="5" a="1"/>
  <c r="T108" i="5" s="1"/>
  <c r="P108" i="5" a="1"/>
  <c r="P108" i="5" s="1"/>
  <c r="L108" i="5" a="1"/>
  <c r="L108" i="5" s="1"/>
  <c r="H108" i="5" a="1"/>
  <c r="H108" i="5" s="1"/>
  <c r="D108" i="5" a="1"/>
  <c r="D108" i="5" s="1"/>
  <c r="DF108" i="5" a="1"/>
  <c r="DF108" i="5" s="1"/>
  <c r="DA108" i="5" a="1"/>
  <c r="DA108" i="5" s="1"/>
  <c r="CD108" i="5" a="1"/>
  <c r="CD108" i="5" s="1"/>
  <c r="BI108" i="5" a="1"/>
  <c r="BI108" i="5" s="1"/>
  <c r="AZ108" i="5" a="1"/>
  <c r="AZ108" i="5" s="1"/>
  <c r="AU108" i="5" a="1"/>
  <c r="AU108" i="5" s="1"/>
  <c r="AI108" i="5" a="1"/>
  <c r="AI108" i="5" s="1"/>
  <c r="Z108" i="5" a="1"/>
  <c r="Z108" i="5" s="1"/>
  <c r="Q108" i="5" a="1"/>
  <c r="Q108" i="5" s="1"/>
  <c r="C108" i="5" a="1"/>
  <c r="C108" i="5" s="1"/>
  <c r="DH108" i="5" a="1"/>
  <c r="DH108" i="5" s="1"/>
  <c r="DC108" i="5" a="1"/>
  <c r="DC108" i="5" s="1"/>
  <c r="CJ108" i="5" a="1"/>
  <c r="CJ108" i="5" s="1"/>
  <c r="BQ108" i="5" a="1"/>
  <c r="BQ108" i="5" s="1"/>
  <c r="BH108" i="5" a="1"/>
  <c r="BH108" i="5" s="1"/>
  <c r="AK108" i="5" a="1"/>
  <c r="AK108" i="5" s="1"/>
  <c r="U108" i="5" a="1"/>
  <c r="U108" i="5" s="1"/>
  <c r="DL108" i="5" a="1"/>
  <c r="DL108" i="5" s="1"/>
  <c r="DG108" i="5" a="1"/>
  <c r="DG108" i="5" s="1"/>
  <c r="DB108" i="5" a="1"/>
  <c r="DB108" i="5" s="1"/>
  <c r="CH108" i="5" a="1"/>
  <c r="CH108" i="5" s="1"/>
  <c r="CC108" i="5" a="1"/>
  <c r="CC108" i="5" s="1"/>
  <c r="BL108" i="5" a="1"/>
  <c r="BL108" i="5" s="1"/>
  <c r="AD108" i="5" a="1"/>
  <c r="AD108" i="5" s="1"/>
  <c r="Y108" i="5" a="1"/>
  <c r="Y108" i="5" s="1"/>
  <c r="BK108" i="5" a="1"/>
  <c r="BK108" i="5" s="1"/>
  <c r="BF108" i="5" a="1"/>
  <c r="BF108" i="5" s="1"/>
  <c r="BA108" i="5" a="1"/>
  <c r="BA108" i="5" s="1"/>
  <c r="AV108" i="5" a="1"/>
  <c r="AV108" i="5" s="1"/>
  <c r="S108" i="5" a="1"/>
  <c r="S108" i="5" s="1"/>
  <c r="N108" i="5" a="1"/>
  <c r="N108" i="5" s="1"/>
  <c r="I108" i="5" a="1"/>
  <c r="I108" i="5" s="1"/>
  <c r="DJ108" i="5" a="1"/>
  <c r="DJ108" i="5" s="1"/>
  <c r="CA108" i="5" a="1"/>
  <c r="CA108" i="5" s="1"/>
  <c r="AO108" i="5" s="1"/>
  <c r="BJ108" i="5" a="1"/>
  <c r="BJ108" i="5" s="1"/>
  <c r="BE108" i="5" a="1"/>
  <c r="BE108" i="5" s="1"/>
  <c r="AY108" i="5" a="1"/>
  <c r="AY108" i="5" s="1"/>
  <c r="AT108" i="5" a="1"/>
  <c r="AT108" i="5" s="1"/>
  <c r="W108" i="5" a="1"/>
  <c r="W108" i="5" s="1"/>
  <c r="R108" i="5" a="1"/>
  <c r="R108" i="5" s="1"/>
  <c r="M108" i="5" a="1"/>
  <c r="M108" i="5" s="1"/>
  <c r="G108" i="5" a="1"/>
  <c r="G108" i="5" s="1"/>
  <c r="DI108" i="5" a="1"/>
  <c r="DI108" i="5" s="1"/>
  <c r="DD108" i="5" a="1"/>
  <c r="DD108" i="5" s="1"/>
  <c r="CK108" i="5" a="1"/>
  <c r="CK108" i="5" s="1"/>
  <c r="CF108" i="5" a="1"/>
  <c r="CF108" i="5" s="1"/>
  <c r="BD108" i="5" a="1"/>
  <c r="BD108" i="5" s="1"/>
  <c r="AL108" i="5" a="1"/>
  <c r="AL108" i="5" s="1"/>
  <c r="AG108" i="5" a="1"/>
  <c r="AG108" i="5" s="1"/>
  <c r="DE108" i="5" a="1"/>
  <c r="DE108" i="5" s="1"/>
  <c r="BC108" i="5" a="1"/>
  <c r="BC108" i="5" s="1"/>
  <c r="AC108" i="5" a="1"/>
  <c r="AC108" i="5" s="1"/>
  <c r="O108" i="5" a="1"/>
  <c r="O108" i="5" s="1"/>
  <c r="CB108" i="5" a="1"/>
  <c r="CB108" i="5" s="1"/>
  <c r="BB108" i="5" a="1"/>
  <c r="BB108" i="5" s="1"/>
  <c r="AA108" i="5" a="1"/>
  <c r="AA108" i="5" s="1"/>
  <c r="BR108" i="5" a="1"/>
  <c r="BR108" i="5" s="1"/>
  <c r="K108" i="5" a="1"/>
  <c r="K108" i="5" s="1"/>
  <c r="CL108" i="5" a="1"/>
  <c r="CL108" i="5" s="1"/>
  <c r="AX108" i="5" a="1"/>
  <c r="AX108" i="5" s="1"/>
  <c r="J108" i="5" a="1"/>
  <c r="J108" i="5" s="1"/>
  <c r="A109" i="5"/>
  <c r="AW108" i="5" a="1"/>
  <c r="AW108" i="5" s="1"/>
  <c r="V108" i="5" a="1"/>
  <c r="V108" i="5" s="1"/>
  <c r="DK108" i="5" a="1"/>
  <c r="DK108" i="5" s="1"/>
  <c r="CI108" i="5" a="1"/>
  <c r="CI108" i="5" s="1"/>
  <c r="AH108" i="5" a="1"/>
  <c r="AH108" i="5" s="1"/>
  <c r="F108" i="5" a="1"/>
  <c r="F108" i="5" s="1"/>
  <c r="CG108" i="5" a="1"/>
  <c r="CG108" i="5" s="1"/>
  <c r="BG108" i="5" a="1"/>
  <c r="BG108" i="5" s="1"/>
  <c r="AS108" i="5" a="1"/>
  <c r="AS108" i="5" s="1"/>
  <c r="E108" i="5" a="1"/>
  <c r="E108" i="5" s="1"/>
  <c r="CE108" i="5" a="1"/>
  <c r="CE108" i="5" s="1"/>
  <c r="AE108" i="5" a="1"/>
  <c r="AE108" i="5" s="1"/>
  <c r="DL286" i="5" a="1"/>
  <c r="DL286" i="5" s="1"/>
  <c r="DH286" i="5" a="1"/>
  <c r="DH286" i="5" s="1"/>
  <c r="DD286" i="5" a="1"/>
  <c r="DD286" i="5" s="1"/>
  <c r="CL286" i="5" a="1"/>
  <c r="CL286" i="5" s="1"/>
  <c r="CH286" i="5" a="1"/>
  <c r="CH286" i="5" s="1"/>
  <c r="CD286" i="5" a="1"/>
  <c r="CD286" i="5" s="1"/>
  <c r="BR286" i="5" a="1"/>
  <c r="BR286" i="5" s="1"/>
  <c r="BJ286" i="5" a="1"/>
  <c r="BJ286" i="5" s="1"/>
  <c r="BF286" i="5" a="1"/>
  <c r="BF286" i="5" s="1"/>
  <c r="BB286" i="5" a="1"/>
  <c r="BB286" i="5" s="1"/>
  <c r="AX286" i="5" a="1"/>
  <c r="AX286" i="5" s="1"/>
  <c r="AT286" i="5" a="1"/>
  <c r="AT286" i="5" s="1"/>
  <c r="DJ286" i="5" a="1"/>
  <c r="DJ286" i="5" s="1"/>
  <c r="DA286" i="5" a="1"/>
  <c r="DA286" i="5" s="1"/>
  <c r="BQ286" i="5" a="1"/>
  <c r="BQ286" i="5" s="1"/>
  <c r="BD286" i="5" a="1"/>
  <c r="BD286" i="5" s="1"/>
  <c r="AU286" i="5" a="1"/>
  <c r="AU286" i="5" s="1"/>
  <c r="AH286" i="5" a="1"/>
  <c r="AH286" i="5" s="1"/>
  <c r="Y286" i="5" a="1"/>
  <c r="Y286" i="5" s="1"/>
  <c r="P286" i="5" a="1"/>
  <c r="P286" i="5" s="1"/>
  <c r="G286" i="5" a="1"/>
  <c r="G286" i="5" s="1"/>
  <c r="DI286" i="5" a="1"/>
  <c r="DI286" i="5" s="1"/>
  <c r="CG286" i="5" a="1"/>
  <c r="CG286" i="5" s="1"/>
  <c r="BL286" i="5" a="1"/>
  <c r="BL286" i="5" s="1"/>
  <c r="BC286" i="5" a="1"/>
  <c r="BC286" i="5" s="1"/>
  <c r="AG286" i="5" a="1"/>
  <c r="AG286" i="5" s="1"/>
  <c r="X286" i="5" a="1"/>
  <c r="X286" i="5" s="1"/>
  <c r="O286" i="5" a="1"/>
  <c r="O286" i="5" s="1"/>
  <c r="J286" i="5" a="1"/>
  <c r="J286" i="5" s="1"/>
  <c r="DB286" i="5" a="1"/>
  <c r="DB286" i="5" s="1"/>
  <c r="AW286" i="5" a="1"/>
  <c r="AW286" i="5" s="1"/>
  <c r="AI286" i="5" a="1"/>
  <c r="AI286" i="5" s="1"/>
  <c r="AB286" i="5" a="1"/>
  <c r="AB286" i="5" s="1"/>
  <c r="V286" i="5" a="1"/>
  <c r="V286" i="5" s="1"/>
  <c r="D286" i="5" a="1"/>
  <c r="D286" i="5" s="1"/>
  <c r="DG286" i="5" a="1"/>
  <c r="DG286" i="5" s="1"/>
  <c r="CA286" i="5" a="1"/>
  <c r="CA286" i="5" s="1"/>
  <c r="AO286" i="5" s="1"/>
  <c r="BI286" i="5" a="1"/>
  <c r="BI286" i="5" s="1"/>
  <c r="I286" i="5" a="1"/>
  <c r="I286" i="5" s="1"/>
  <c r="CJ286" i="5" a="1"/>
  <c r="CJ286" i="5" s="1"/>
  <c r="AZ286" i="5" a="1"/>
  <c r="AZ286" i="5" s="1"/>
  <c r="AS286" i="5" a="1"/>
  <c r="AS286" i="5" s="1"/>
  <c r="AE286" i="5" a="1"/>
  <c r="AE286" i="5" s="1"/>
  <c r="R286" i="5" a="1"/>
  <c r="R286" i="5" s="1"/>
  <c r="F286" i="5" a="1"/>
  <c r="F286" i="5" s="1"/>
  <c r="BE286" i="5" a="1"/>
  <c r="BE286" i="5" s="1"/>
  <c r="AJ286" i="5" a="1"/>
  <c r="AJ286" i="5" s="1"/>
  <c r="Z286" i="5" a="1"/>
  <c r="Z286" i="5" s="1"/>
  <c r="Q286" i="5" a="1"/>
  <c r="Q286" i="5" s="1"/>
  <c r="N286" i="5" a="1"/>
  <c r="N286" i="5" s="1"/>
  <c r="E286" i="5" a="1"/>
  <c r="E286" i="5" s="1"/>
  <c r="DF286" i="5" a="1"/>
  <c r="DF286" i="5" s="1"/>
  <c r="CI286" i="5" a="1"/>
  <c r="CI286" i="5" s="1"/>
  <c r="CE286" i="5" a="1"/>
  <c r="CE286" i="5" s="1"/>
  <c r="BH286" i="5" a="1"/>
  <c r="BH286" i="5" s="1"/>
  <c r="AY286" i="5" a="1"/>
  <c r="AY286" i="5" s="1"/>
  <c r="AD286" i="5" a="1"/>
  <c r="AD286" i="5" s="1"/>
  <c r="T286" i="5" a="1"/>
  <c r="T286" i="5" s="1"/>
  <c r="K286" i="5" a="1"/>
  <c r="K286" i="5" s="1"/>
  <c r="DK286" i="5" a="1"/>
  <c r="DK286" i="5" s="1"/>
  <c r="CC286" i="5" a="1"/>
  <c r="CC286" i="5" s="1"/>
  <c r="BG286" i="5" a="1"/>
  <c r="BG286" i="5" s="1"/>
  <c r="AL286" i="5" a="1"/>
  <c r="AL286" i="5" s="1"/>
  <c r="AC286" i="5" a="1"/>
  <c r="AC286" i="5" s="1"/>
  <c r="S286" i="5" a="1"/>
  <c r="S286" i="5" s="1"/>
  <c r="AK286" i="5" a="1"/>
  <c r="AK286" i="5" s="1"/>
  <c r="L286" i="5" a="1"/>
  <c r="L286" i="5" s="1"/>
  <c r="DE286" i="5" a="1"/>
  <c r="DE286" i="5" s="1"/>
  <c r="AF286" i="5" a="1"/>
  <c r="AF286" i="5" s="1"/>
  <c r="H286" i="5" a="1"/>
  <c r="H286" i="5" s="1"/>
  <c r="DC286" i="5" a="1"/>
  <c r="DC286" i="5" s="1"/>
  <c r="BA286" i="5" a="1"/>
  <c r="BA286" i="5" s="1"/>
  <c r="C286" i="5" a="1"/>
  <c r="C286" i="5" s="1"/>
  <c r="CF286" i="5" a="1"/>
  <c r="CF286" i="5" s="1"/>
  <c r="AV286" i="5" a="1"/>
  <c r="AV286" i="5" s="1"/>
  <c r="W286" i="5" a="1"/>
  <c r="W286" i="5" s="1"/>
  <c r="U286" i="5" a="1"/>
  <c r="U286" i="5" s="1"/>
  <c r="CB286" i="5" a="1"/>
  <c r="CB286" i="5" s="1"/>
  <c r="AA286" i="5" a="1"/>
  <c r="AA286" i="5" s="1"/>
  <c r="M286" i="5" a="1"/>
  <c r="M286" i="5" s="1"/>
  <c r="A287" i="5"/>
  <c r="CK286" i="5" a="1"/>
  <c r="CK286" i="5" s="1"/>
  <c r="BK286" i="5" a="1"/>
  <c r="BK286" i="5" s="1"/>
  <c r="AJ523" i="5" a="1"/>
  <c r="AJ523" i="5" s="1"/>
  <c r="AF523" i="5" a="1"/>
  <c r="AF523" i="5" s="1"/>
  <c r="AB523" i="5" a="1"/>
  <c r="AB523" i="5" s="1"/>
  <c r="X523" i="5" a="1"/>
  <c r="X523" i="5" s="1"/>
  <c r="T523" i="5" a="1"/>
  <c r="T523" i="5" s="1"/>
  <c r="P523" i="5" a="1"/>
  <c r="P523" i="5" s="1"/>
  <c r="L523" i="5" a="1"/>
  <c r="L523" i="5" s="1"/>
  <c r="H523" i="5" a="1"/>
  <c r="H523" i="5" s="1"/>
  <c r="D523" i="5" a="1"/>
  <c r="D523" i="5" s="1"/>
  <c r="DI523" i="5" a="1"/>
  <c r="DI523" i="5" s="1"/>
  <c r="DE523" i="5" a="1"/>
  <c r="DE523" i="5" s="1"/>
  <c r="DA523" i="5" a="1"/>
  <c r="DA523" i="5" s="1"/>
  <c r="CI523" i="5" a="1"/>
  <c r="CI523" i="5" s="1"/>
  <c r="CE523" i="5" a="1"/>
  <c r="CE523" i="5" s="1"/>
  <c r="CA523" i="5" a="1"/>
  <c r="CA523" i="5" s="1"/>
  <c r="AO523" i="5" s="1"/>
  <c r="BK523" i="5" a="1"/>
  <c r="BK523" i="5" s="1"/>
  <c r="BG523" i="5" a="1"/>
  <c r="BG523" i="5" s="1"/>
  <c r="BC523" i="5" a="1"/>
  <c r="BC523" i="5" s="1"/>
  <c r="AY523" i="5" a="1"/>
  <c r="AY523" i="5" s="1"/>
  <c r="AU523" i="5" a="1"/>
  <c r="AU523" i="5" s="1"/>
  <c r="A524" i="5"/>
  <c r="AI523" i="5" a="1"/>
  <c r="AI523" i="5" s="1"/>
  <c r="AE523" i="5" a="1"/>
  <c r="AE523" i="5" s="1"/>
  <c r="AA523" i="5" a="1"/>
  <c r="AA523" i="5" s="1"/>
  <c r="W523" i="5" a="1"/>
  <c r="W523" i="5" s="1"/>
  <c r="S523" i="5" a="1"/>
  <c r="S523" i="5" s="1"/>
  <c r="O523" i="5" a="1"/>
  <c r="O523" i="5" s="1"/>
  <c r="K523" i="5" a="1"/>
  <c r="K523" i="5" s="1"/>
  <c r="G523" i="5" a="1"/>
  <c r="G523" i="5" s="1"/>
  <c r="C523" i="5" a="1"/>
  <c r="C523" i="5" s="1"/>
  <c r="DL523" i="5" a="1"/>
  <c r="DL523" i="5" s="1"/>
  <c r="DH523" i="5" a="1"/>
  <c r="DH523" i="5" s="1"/>
  <c r="DD523" i="5" a="1"/>
  <c r="DD523" i="5" s="1"/>
  <c r="CL523" i="5" a="1"/>
  <c r="CL523" i="5" s="1"/>
  <c r="CH523" i="5" a="1"/>
  <c r="CH523" i="5" s="1"/>
  <c r="CD523" i="5" a="1"/>
  <c r="CD523" i="5" s="1"/>
  <c r="BR523" i="5" a="1"/>
  <c r="BR523" i="5" s="1"/>
  <c r="BJ523" i="5" a="1"/>
  <c r="BJ523" i="5" s="1"/>
  <c r="BF523" i="5" a="1"/>
  <c r="BF523" i="5" s="1"/>
  <c r="BB523" i="5" a="1"/>
  <c r="BB523" i="5" s="1"/>
  <c r="AX523" i="5" a="1"/>
  <c r="AX523" i="5" s="1"/>
  <c r="AT523" i="5" a="1"/>
  <c r="AT523" i="5" s="1"/>
  <c r="AL523" i="5" a="1"/>
  <c r="AL523" i="5" s="1"/>
  <c r="AH523" i="5" a="1"/>
  <c r="AH523" i="5" s="1"/>
  <c r="AD523" i="5" a="1"/>
  <c r="AD523" i="5" s="1"/>
  <c r="Z523" i="5" a="1"/>
  <c r="Z523" i="5" s="1"/>
  <c r="V523" i="5" a="1"/>
  <c r="V523" i="5" s="1"/>
  <c r="R523" i="5" a="1"/>
  <c r="R523" i="5" s="1"/>
  <c r="N523" i="5" a="1"/>
  <c r="N523" i="5" s="1"/>
  <c r="J523" i="5" a="1"/>
  <c r="J523" i="5" s="1"/>
  <c r="F523" i="5" a="1"/>
  <c r="F523" i="5" s="1"/>
  <c r="AK523" i="5" a="1"/>
  <c r="AK523" i="5" s="1"/>
  <c r="AG523" i="5" a="1"/>
  <c r="AG523" i="5" s="1"/>
  <c r="AC523" i="5" a="1"/>
  <c r="AC523" i="5" s="1"/>
  <c r="Y523" i="5" a="1"/>
  <c r="Y523" i="5" s="1"/>
  <c r="U523" i="5" a="1"/>
  <c r="U523" i="5" s="1"/>
  <c r="Q523" i="5" a="1"/>
  <c r="Q523" i="5" s="1"/>
  <c r="M523" i="5" a="1"/>
  <c r="M523" i="5" s="1"/>
  <c r="I523" i="5" a="1"/>
  <c r="I523" i="5" s="1"/>
  <c r="E523" i="5" a="1"/>
  <c r="E523" i="5" s="1"/>
  <c r="DF523" i="5" a="1"/>
  <c r="DF523" i="5" s="1"/>
  <c r="CB523" i="5" a="1"/>
  <c r="CB523" i="5" s="1"/>
  <c r="AZ523" i="5" a="1"/>
  <c r="AZ523" i="5" s="1"/>
  <c r="DB523" i="5" a="1"/>
  <c r="DB523" i="5" s="1"/>
  <c r="BL523" i="5" a="1"/>
  <c r="BL523" i="5" s="1"/>
  <c r="AV523" i="5" a="1"/>
  <c r="AV523" i="5" s="1"/>
  <c r="DC523" i="5" a="1"/>
  <c r="DC523" i="5" s="1"/>
  <c r="BH523" i="5" a="1"/>
  <c r="BH523" i="5" s="1"/>
  <c r="CK523" i="5" a="1"/>
  <c r="CK523" i="5" s="1"/>
  <c r="BE523" i="5" a="1"/>
  <c r="BE523" i="5" s="1"/>
  <c r="CJ523" i="5" a="1"/>
  <c r="CJ523" i="5" s="1"/>
  <c r="BD523" i="5" a="1"/>
  <c r="BD523" i="5" s="1"/>
  <c r="CG523" i="5" a="1"/>
  <c r="CG523" i="5" s="1"/>
  <c r="BA523" i="5" a="1"/>
  <c r="BA523" i="5" s="1"/>
  <c r="DK523" i="5" a="1"/>
  <c r="DK523" i="5" s="1"/>
  <c r="CC523" i="5" a="1"/>
  <c r="CC523" i="5" s="1"/>
  <c r="AS523" i="5" a="1"/>
  <c r="AS523" i="5" s="1"/>
  <c r="DG523" i="5" a="1"/>
  <c r="DG523" i="5" s="1"/>
  <c r="CF523" i="5" a="1"/>
  <c r="CF523" i="5" s="1"/>
  <c r="BQ523" i="5" a="1"/>
  <c r="BQ523" i="5" s="1"/>
  <c r="BI523" i="5" a="1"/>
  <c r="BI523" i="5" s="1"/>
  <c r="AW523" i="5" a="1"/>
  <c r="AW523" i="5" s="1"/>
  <c r="DJ523" i="5" a="1"/>
  <c r="DJ523" i="5" s="1"/>
  <c r="A525" i="5" l="1"/>
  <c r="AI524" i="5" a="1"/>
  <c r="AI524" i="5" s="1"/>
  <c r="AE524" i="5" a="1"/>
  <c r="AE524" i="5" s="1"/>
  <c r="AA524" i="5" a="1"/>
  <c r="AA524" i="5" s="1"/>
  <c r="W524" i="5" a="1"/>
  <c r="W524" i="5" s="1"/>
  <c r="S524" i="5" a="1"/>
  <c r="S524" i="5" s="1"/>
  <c r="O524" i="5" a="1"/>
  <c r="O524" i="5" s="1"/>
  <c r="K524" i="5" a="1"/>
  <c r="K524" i="5" s="1"/>
  <c r="G524" i="5" a="1"/>
  <c r="G524" i="5" s="1"/>
  <c r="C524" i="5" a="1"/>
  <c r="C524" i="5" s="1"/>
  <c r="DL524" i="5" a="1"/>
  <c r="DL524" i="5" s="1"/>
  <c r="DH524" i="5" a="1"/>
  <c r="DH524" i="5" s="1"/>
  <c r="DD524" i="5" a="1"/>
  <c r="DD524" i="5" s="1"/>
  <c r="CL524" i="5" a="1"/>
  <c r="CL524" i="5" s="1"/>
  <c r="CH524" i="5" a="1"/>
  <c r="CH524" i="5" s="1"/>
  <c r="CD524" i="5" a="1"/>
  <c r="CD524" i="5" s="1"/>
  <c r="BR524" i="5" a="1"/>
  <c r="BR524" i="5" s="1"/>
  <c r="BJ524" i="5" a="1"/>
  <c r="BJ524" i="5" s="1"/>
  <c r="BF524" i="5" a="1"/>
  <c r="BF524" i="5" s="1"/>
  <c r="BB524" i="5" a="1"/>
  <c r="BB524" i="5" s="1"/>
  <c r="AX524" i="5" a="1"/>
  <c r="AX524" i="5" s="1"/>
  <c r="AT524" i="5" a="1"/>
  <c r="AT524" i="5" s="1"/>
  <c r="AL524" i="5" a="1"/>
  <c r="AL524" i="5" s="1"/>
  <c r="AH524" i="5" a="1"/>
  <c r="AH524" i="5" s="1"/>
  <c r="AD524" i="5" a="1"/>
  <c r="AD524" i="5" s="1"/>
  <c r="Z524" i="5" a="1"/>
  <c r="Z524" i="5" s="1"/>
  <c r="V524" i="5" a="1"/>
  <c r="V524" i="5" s="1"/>
  <c r="R524" i="5" a="1"/>
  <c r="R524" i="5" s="1"/>
  <c r="N524" i="5" a="1"/>
  <c r="N524" i="5" s="1"/>
  <c r="J524" i="5" a="1"/>
  <c r="J524" i="5" s="1"/>
  <c r="F524" i="5" a="1"/>
  <c r="F524" i="5" s="1"/>
  <c r="DK524" i="5" a="1"/>
  <c r="DK524" i="5" s="1"/>
  <c r="DG524" i="5" a="1"/>
  <c r="DG524" i="5" s="1"/>
  <c r="DC524" i="5" a="1"/>
  <c r="DC524" i="5" s="1"/>
  <c r="CK524" i="5" a="1"/>
  <c r="CK524" i="5" s="1"/>
  <c r="CG524" i="5" a="1"/>
  <c r="CG524" i="5" s="1"/>
  <c r="CC524" i="5" a="1"/>
  <c r="CC524" i="5" s="1"/>
  <c r="BQ524" i="5" a="1"/>
  <c r="BQ524" i="5" s="1"/>
  <c r="BI524" i="5" a="1"/>
  <c r="BI524" i="5" s="1"/>
  <c r="BE524" i="5" a="1"/>
  <c r="BE524" i="5" s="1"/>
  <c r="BA524" i="5" a="1"/>
  <c r="BA524" i="5" s="1"/>
  <c r="AW524" i="5" a="1"/>
  <c r="AW524" i="5" s="1"/>
  <c r="AS524" i="5" a="1"/>
  <c r="AS524" i="5" s="1"/>
  <c r="AK524" i="5" a="1"/>
  <c r="AK524" i="5" s="1"/>
  <c r="AG524" i="5" a="1"/>
  <c r="AG524" i="5" s="1"/>
  <c r="AC524" i="5" a="1"/>
  <c r="AC524" i="5" s="1"/>
  <c r="Y524" i="5" a="1"/>
  <c r="Y524" i="5" s="1"/>
  <c r="U524" i="5" a="1"/>
  <c r="U524" i="5" s="1"/>
  <c r="Q524" i="5" a="1"/>
  <c r="Q524" i="5" s="1"/>
  <c r="M524" i="5" a="1"/>
  <c r="M524" i="5" s="1"/>
  <c r="I524" i="5" a="1"/>
  <c r="I524" i="5" s="1"/>
  <c r="E524" i="5" a="1"/>
  <c r="E524" i="5" s="1"/>
  <c r="AJ524" i="5" a="1"/>
  <c r="AJ524" i="5" s="1"/>
  <c r="AF524" i="5" a="1"/>
  <c r="AF524" i="5" s="1"/>
  <c r="AB524" i="5" a="1"/>
  <c r="AB524" i="5" s="1"/>
  <c r="X524" i="5" a="1"/>
  <c r="X524" i="5" s="1"/>
  <c r="T524" i="5" a="1"/>
  <c r="T524" i="5" s="1"/>
  <c r="P524" i="5" a="1"/>
  <c r="P524" i="5" s="1"/>
  <c r="L524" i="5" a="1"/>
  <c r="L524" i="5" s="1"/>
  <c r="H524" i="5" a="1"/>
  <c r="H524" i="5" s="1"/>
  <c r="D524" i="5" a="1"/>
  <c r="D524" i="5" s="1"/>
  <c r="DJ524" i="5" a="1"/>
  <c r="DJ524" i="5" s="1"/>
  <c r="CF524" i="5" a="1"/>
  <c r="CF524" i="5" s="1"/>
  <c r="BD524" i="5" a="1"/>
  <c r="BD524" i="5" s="1"/>
  <c r="DF524" i="5" a="1"/>
  <c r="DF524" i="5" s="1"/>
  <c r="CB524" i="5" a="1"/>
  <c r="CB524" i="5" s="1"/>
  <c r="AZ524" i="5" a="1"/>
  <c r="AZ524" i="5" s="1"/>
  <c r="CE524" i="5" a="1"/>
  <c r="CE524" i="5" s="1"/>
  <c r="AV524" i="5" a="1"/>
  <c r="AV524" i="5" s="1"/>
  <c r="CA524" i="5" a="1"/>
  <c r="CA524" i="5" s="1"/>
  <c r="AO524" i="5" s="1"/>
  <c r="AU524" i="5" a="1"/>
  <c r="AU524" i="5" s="1"/>
  <c r="DI524" i="5" a="1"/>
  <c r="DI524" i="5" s="1"/>
  <c r="BL524" i="5" a="1"/>
  <c r="BL524" i="5" s="1"/>
  <c r="DE524" i="5" a="1"/>
  <c r="DE524" i="5" s="1"/>
  <c r="BK524" i="5" a="1"/>
  <c r="BK524" i="5" s="1"/>
  <c r="DA524" i="5" a="1"/>
  <c r="DA524" i="5" s="1"/>
  <c r="BG524" i="5" a="1"/>
  <c r="BG524" i="5" s="1"/>
  <c r="DB524" i="5" a="1"/>
  <c r="DB524" i="5" s="1"/>
  <c r="CJ524" i="5" a="1"/>
  <c r="CJ524" i="5" s="1"/>
  <c r="CI524" i="5" a="1"/>
  <c r="CI524" i="5" s="1"/>
  <c r="BH524" i="5" a="1"/>
  <c r="BH524" i="5" s="1"/>
  <c r="BC524" i="5" a="1"/>
  <c r="BC524" i="5" s="1"/>
  <c r="AY524" i="5" a="1"/>
  <c r="AY524" i="5" s="1"/>
  <c r="DK287" i="5" a="1"/>
  <c r="DK287" i="5" s="1"/>
  <c r="DG287" i="5" a="1"/>
  <c r="DG287" i="5" s="1"/>
  <c r="DC287" i="5" a="1"/>
  <c r="DC287" i="5" s="1"/>
  <c r="CK287" i="5" a="1"/>
  <c r="CK287" i="5" s="1"/>
  <c r="CG287" i="5" a="1"/>
  <c r="CG287" i="5" s="1"/>
  <c r="CC287" i="5" a="1"/>
  <c r="CC287" i="5" s="1"/>
  <c r="BQ287" i="5" a="1"/>
  <c r="BQ287" i="5" s="1"/>
  <c r="BI287" i="5" a="1"/>
  <c r="BI287" i="5" s="1"/>
  <c r="BE287" i="5" a="1"/>
  <c r="BE287" i="5" s="1"/>
  <c r="BA287" i="5" a="1"/>
  <c r="BA287" i="5" s="1"/>
  <c r="AW287" i="5" a="1"/>
  <c r="AW287" i="5" s="1"/>
  <c r="AS287" i="5" a="1"/>
  <c r="AS287" i="5" s="1"/>
  <c r="DL287" i="5" a="1"/>
  <c r="DL287" i="5" s="1"/>
  <c r="CJ287" i="5" a="1"/>
  <c r="CJ287" i="5" s="1"/>
  <c r="CA287" i="5" a="1"/>
  <c r="CA287" i="5" s="1"/>
  <c r="AO287" i="5" s="1"/>
  <c r="BF287" i="5" a="1"/>
  <c r="BF287" i="5" s="1"/>
  <c r="AJ287" i="5" a="1"/>
  <c r="AJ287" i="5" s="1"/>
  <c r="AA287" i="5" a="1"/>
  <c r="AA287" i="5" s="1"/>
  <c r="R287" i="5" a="1"/>
  <c r="R287" i="5" s="1"/>
  <c r="M287" i="5" a="1"/>
  <c r="M287" i="5" s="1"/>
  <c r="D287" i="5" a="1"/>
  <c r="D287" i="5" s="1"/>
  <c r="DF287" i="5" a="1"/>
  <c r="DF287" i="5" s="1"/>
  <c r="CI287" i="5" a="1"/>
  <c r="CI287" i="5" s="1"/>
  <c r="BR287" i="5" a="1"/>
  <c r="BR287" i="5" s="1"/>
  <c r="AZ287" i="5" a="1"/>
  <c r="AZ287" i="5" s="1"/>
  <c r="AI287" i="5" a="1"/>
  <c r="AI287" i="5" s="1"/>
  <c r="Z287" i="5" a="1"/>
  <c r="Z287" i="5" s="1"/>
  <c r="U287" i="5" a="1"/>
  <c r="U287" i="5" s="1"/>
  <c r="L287" i="5" a="1"/>
  <c r="L287" i="5" s="1"/>
  <c r="C287" i="5" a="1"/>
  <c r="C287" i="5" s="1"/>
  <c r="DB287" i="5" a="1"/>
  <c r="DB287" i="5" s="1"/>
  <c r="CH287" i="5" a="1"/>
  <c r="CH287" i="5" s="1"/>
  <c r="CB287" i="5" a="1"/>
  <c r="CB287" i="5" s="1"/>
  <c r="BJ287" i="5" a="1"/>
  <c r="BJ287" i="5" s="1"/>
  <c r="AX287" i="5" a="1"/>
  <c r="AX287" i="5" s="1"/>
  <c r="AH287" i="5" a="1"/>
  <c r="AH287" i="5" s="1"/>
  <c r="AB287" i="5" a="1"/>
  <c r="AB287" i="5" s="1"/>
  <c r="V287" i="5" a="1"/>
  <c r="V287" i="5" s="1"/>
  <c r="J287" i="5" a="1"/>
  <c r="J287" i="5" s="1"/>
  <c r="DH287" i="5" a="1"/>
  <c r="DH287" i="5" s="1"/>
  <c r="DA287" i="5" a="1"/>
  <c r="DA287" i="5" s="1"/>
  <c r="BC287" i="5" a="1"/>
  <c r="BC287" i="5" s="1"/>
  <c r="AG287" i="5" a="1"/>
  <c r="AG287" i="5" s="1"/>
  <c r="O287" i="5" a="1"/>
  <c r="O287" i="5" s="1"/>
  <c r="I287" i="5" a="1"/>
  <c r="I287" i="5" s="1"/>
  <c r="DJ287" i="5" a="1"/>
  <c r="DJ287" i="5" s="1"/>
  <c r="CD287" i="5" a="1"/>
  <c r="CD287" i="5" s="1"/>
  <c r="BL287" i="5" a="1"/>
  <c r="BL287" i="5" s="1"/>
  <c r="AT287" i="5" a="1"/>
  <c r="AT287" i="5" s="1"/>
  <c r="AD287" i="5" a="1"/>
  <c r="AD287" i="5" s="1"/>
  <c r="X287" i="5" a="1"/>
  <c r="X287" i="5" s="1"/>
  <c r="F287" i="5" a="1"/>
  <c r="F287" i="5" s="1"/>
  <c r="DI287" i="5" a="1"/>
  <c r="DI287" i="5" s="1"/>
  <c r="AU287" i="5" a="1"/>
  <c r="AU287" i="5" s="1"/>
  <c r="AK287" i="5" a="1"/>
  <c r="AK287" i="5" s="1"/>
  <c r="Q287" i="5" a="1"/>
  <c r="Q287" i="5" s="1"/>
  <c r="G287" i="5" a="1"/>
  <c r="G287" i="5" s="1"/>
  <c r="BD287" i="5" a="1"/>
  <c r="BD287" i="5" s="1"/>
  <c r="Y287" i="5" a="1"/>
  <c r="Y287" i="5" s="1"/>
  <c r="P287" i="5" a="1"/>
  <c r="P287" i="5" s="1"/>
  <c r="E287" i="5" a="1"/>
  <c r="E287" i="5" s="1"/>
  <c r="A288" i="5"/>
  <c r="CE287" i="5" a="1"/>
  <c r="CE287" i="5" s="1"/>
  <c r="BH287" i="5" a="1"/>
  <c r="BH287" i="5" s="1"/>
  <c r="AY287" i="5" a="1"/>
  <c r="AY287" i="5" s="1"/>
  <c r="AE287" i="5" a="1"/>
  <c r="AE287" i="5" s="1"/>
  <c r="T287" i="5" a="1"/>
  <c r="T287" i="5" s="1"/>
  <c r="K287" i="5" a="1"/>
  <c r="K287" i="5" s="1"/>
  <c r="AC287" i="5" a="1"/>
  <c r="AC287" i="5" s="1"/>
  <c r="CF287" i="5" a="1"/>
  <c r="CF287" i="5" s="1"/>
  <c r="W287" i="5" a="1"/>
  <c r="W287" i="5" s="1"/>
  <c r="S287" i="5" a="1"/>
  <c r="S287" i="5" s="1"/>
  <c r="DE287" i="5" a="1"/>
  <c r="DE287" i="5" s="1"/>
  <c r="BG287" i="5" a="1"/>
  <c r="BG287" i="5" s="1"/>
  <c r="AL287" i="5" a="1"/>
  <c r="AL287" i="5" s="1"/>
  <c r="DD287" i="5" a="1"/>
  <c r="DD287" i="5" s="1"/>
  <c r="BB287" i="5" a="1"/>
  <c r="BB287" i="5" s="1"/>
  <c r="H287" i="5" a="1"/>
  <c r="H287" i="5" s="1"/>
  <c r="CL287" i="5" a="1"/>
  <c r="CL287" i="5" s="1"/>
  <c r="AF287" i="5" a="1"/>
  <c r="AF287" i="5" s="1"/>
  <c r="N287" i="5" a="1"/>
  <c r="N287" i="5" s="1"/>
  <c r="BK287" i="5" a="1"/>
  <c r="BK287" i="5" s="1"/>
  <c r="AV287" i="5" a="1"/>
  <c r="AV287" i="5" s="1"/>
  <c r="A110" i="5"/>
  <c r="AI109" i="5" a="1"/>
  <c r="AI109" i="5" s="1"/>
  <c r="AE109" i="5" a="1"/>
  <c r="AE109" i="5" s="1"/>
  <c r="AA109" i="5" a="1"/>
  <c r="AA109" i="5" s="1"/>
  <c r="W109" i="5" a="1"/>
  <c r="W109" i="5" s="1"/>
  <c r="S109" i="5" a="1"/>
  <c r="S109" i="5" s="1"/>
  <c r="O109" i="5" a="1"/>
  <c r="O109" i="5" s="1"/>
  <c r="K109" i="5" a="1"/>
  <c r="K109" i="5" s="1"/>
  <c r="G109" i="5" a="1"/>
  <c r="G109" i="5" s="1"/>
  <c r="C109" i="5" a="1"/>
  <c r="C109" i="5" s="1"/>
  <c r="DG109" i="5" a="1"/>
  <c r="DG109" i="5" s="1"/>
  <c r="CJ109" i="5" a="1"/>
  <c r="CJ109" i="5" s="1"/>
  <c r="CA109" i="5" a="1"/>
  <c r="CA109" i="5" s="1"/>
  <c r="AO109" i="5" s="1"/>
  <c r="BJ109" i="5" a="1"/>
  <c r="BJ109" i="5" s="1"/>
  <c r="BA109" i="5" a="1"/>
  <c r="BA109" i="5" s="1"/>
  <c r="AF109" i="5" a="1"/>
  <c r="AF109" i="5" s="1"/>
  <c r="R109" i="5" a="1"/>
  <c r="R109" i="5" s="1"/>
  <c r="I109" i="5" a="1"/>
  <c r="I109" i="5" s="1"/>
  <c r="DK109" i="5" a="1"/>
  <c r="DK109" i="5" s="1"/>
  <c r="DF109" i="5" a="1"/>
  <c r="DF109" i="5" s="1"/>
  <c r="DA109" i="5" a="1"/>
  <c r="DA109" i="5" s="1"/>
  <c r="BF109" i="5" a="1"/>
  <c r="BF109" i="5" s="1"/>
  <c r="AH109" i="5" a="1"/>
  <c r="AH109" i="5" s="1"/>
  <c r="AC109" i="5" a="1"/>
  <c r="AC109" i="5" s="1"/>
  <c r="X109" i="5" a="1"/>
  <c r="X109" i="5" s="1"/>
  <c r="M109" i="5" a="1"/>
  <c r="M109" i="5" s="1"/>
  <c r="H109" i="5" a="1"/>
  <c r="H109" i="5" s="1"/>
  <c r="DJ109" i="5" a="1"/>
  <c r="DJ109" i="5" s="1"/>
  <c r="DE109" i="5" a="1"/>
  <c r="DE109" i="5" s="1"/>
  <c r="AT109" i="5" a="1"/>
  <c r="AT109" i="5" s="1"/>
  <c r="AL109" i="5" a="1"/>
  <c r="AL109" i="5" s="1"/>
  <c r="AG109" i="5" a="1"/>
  <c r="AG109" i="5" s="1"/>
  <c r="AB109" i="5" a="1"/>
  <c r="AB109" i="5" s="1"/>
  <c r="V109" i="5" a="1"/>
  <c r="V109" i="5" s="1"/>
  <c r="Q109" i="5" a="1"/>
  <c r="Q109" i="5" s="1"/>
  <c r="L109" i="5" a="1"/>
  <c r="L109" i="5" s="1"/>
  <c r="DD109" i="5" a="1"/>
  <c r="DD109" i="5" s="1"/>
  <c r="CK109" i="5" a="1"/>
  <c r="CK109" i="5" s="1"/>
  <c r="CF109" i="5" a="1"/>
  <c r="CF109" i="5" s="1"/>
  <c r="BR109" i="5" a="1"/>
  <c r="BR109" i="5" s="1"/>
  <c r="BI109" i="5" a="1"/>
  <c r="BI109" i="5" s="1"/>
  <c r="BD109" i="5" a="1"/>
  <c r="BD109" i="5" s="1"/>
  <c r="AY109" i="5" a="1"/>
  <c r="AY109" i="5" s="1"/>
  <c r="F109" i="5" a="1"/>
  <c r="F109" i="5" s="1"/>
  <c r="DH109" i="5" a="1"/>
  <c r="DH109" i="5" s="1"/>
  <c r="DC109" i="5" a="1"/>
  <c r="DC109" i="5" s="1"/>
  <c r="CD109" i="5" a="1"/>
  <c r="CD109" i="5" s="1"/>
  <c r="BQ109" i="5" a="1"/>
  <c r="BQ109" i="5" s="1"/>
  <c r="BH109" i="5" a="1"/>
  <c r="BH109" i="5" s="1"/>
  <c r="BC109" i="5" a="1"/>
  <c r="BC109" i="5" s="1"/>
  <c r="AJ109" i="5" a="1"/>
  <c r="AJ109" i="5" s="1"/>
  <c r="J109" i="5" a="1"/>
  <c r="J109" i="5" s="1"/>
  <c r="E109" i="5" a="1"/>
  <c r="E109" i="5" s="1"/>
  <c r="DB109" i="5" a="1"/>
  <c r="DB109" i="5" s="1"/>
  <c r="CI109" i="5" a="1"/>
  <c r="CI109" i="5" s="1"/>
  <c r="BB109" i="5" a="1"/>
  <c r="BB109" i="5" s="1"/>
  <c r="AW109" i="5" a="1"/>
  <c r="AW109" i="5" s="1"/>
  <c r="AD109" i="5" a="1"/>
  <c r="AD109" i="5" s="1"/>
  <c r="Y109" i="5" a="1"/>
  <c r="Y109" i="5" s="1"/>
  <c r="T109" i="5" a="1"/>
  <c r="T109" i="5" s="1"/>
  <c r="D109" i="5" a="1"/>
  <c r="D109" i="5" s="1"/>
  <c r="CL109" i="5" a="1"/>
  <c r="CL109" i="5" s="1"/>
  <c r="BL109" i="5" a="1"/>
  <c r="BL109" i="5" s="1"/>
  <c r="AX109" i="5" a="1"/>
  <c r="AX109" i="5" s="1"/>
  <c r="AK109" i="5" a="1"/>
  <c r="AK109" i="5" s="1"/>
  <c r="DL109" i="5" a="1"/>
  <c r="DL109" i="5" s="1"/>
  <c r="BK109" i="5" a="1"/>
  <c r="BK109" i="5" s="1"/>
  <c r="AV109" i="5" a="1"/>
  <c r="AV109" i="5" s="1"/>
  <c r="U109" i="5" a="1"/>
  <c r="U109" i="5" s="1"/>
  <c r="CH109" i="5" a="1"/>
  <c r="CH109" i="5" s="1"/>
  <c r="AU109" i="5" a="1"/>
  <c r="AU109" i="5" s="1"/>
  <c r="DI109" i="5" a="1"/>
  <c r="DI109" i="5" s="1"/>
  <c r="CG109" i="5" a="1"/>
  <c r="CG109" i="5" s="1"/>
  <c r="BG109" i="5" a="1"/>
  <c r="BG109" i="5" s="1"/>
  <c r="AS109" i="5" a="1"/>
  <c r="AS109" i="5" s="1"/>
  <c r="CE109" i="5" a="1"/>
  <c r="CE109" i="5" s="1"/>
  <c r="BE109" i="5" a="1"/>
  <c r="BE109" i="5" s="1"/>
  <c r="P109" i="5" a="1"/>
  <c r="P109" i="5" s="1"/>
  <c r="CC109" i="5" a="1"/>
  <c r="CC109" i="5" s="1"/>
  <c r="N109" i="5" a="1"/>
  <c r="N109" i="5" s="1"/>
  <c r="CB109" i="5" a="1"/>
  <c r="CB109" i="5" s="1"/>
  <c r="Z109" i="5" a="1"/>
  <c r="Z109" i="5" s="1"/>
  <c r="AZ109" i="5" a="1"/>
  <c r="AZ109" i="5" s="1"/>
  <c r="AL110" i="5" l="1" a="1"/>
  <c r="AL110" i="5" s="1"/>
  <c r="AH110" i="5" a="1"/>
  <c r="AH110" i="5" s="1"/>
  <c r="AD110" i="5" a="1"/>
  <c r="AD110" i="5" s="1"/>
  <c r="Z110" i="5" a="1"/>
  <c r="Z110" i="5" s="1"/>
  <c r="V110" i="5" a="1"/>
  <c r="V110" i="5" s="1"/>
  <c r="R110" i="5" a="1"/>
  <c r="R110" i="5" s="1"/>
  <c r="N110" i="5" a="1"/>
  <c r="N110" i="5" s="1"/>
  <c r="J110" i="5" a="1"/>
  <c r="J110" i="5" s="1"/>
  <c r="F110" i="5" a="1"/>
  <c r="F110" i="5" s="1"/>
  <c r="DI110" i="5" a="1"/>
  <c r="DI110" i="5" s="1"/>
  <c r="CL110" i="5" a="1"/>
  <c r="CL110" i="5" s="1"/>
  <c r="CG110" i="5" a="1"/>
  <c r="CG110" i="5" s="1"/>
  <c r="BL110" i="5" a="1"/>
  <c r="BL110" i="5" s="1"/>
  <c r="BC110" i="5" a="1"/>
  <c r="BC110" i="5" s="1"/>
  <c r="AT110" i="5" a="1"/>
  <c r="AT110" i="5" s="1"/>
  <c r="AG110" i="5" a="1"/>
  <c r="AG110" i="5" s="1"/>
  <c r="X110" i="5" a="1"/>
  <c r="X110" i="5" s="1"/>
  <c r="O110" i="5" a="1"/>
  <c r="O110" i="5" s="1"/>
  <c r="DJ110" i="5" a="1"/>
  <c r="DJ110" i="5" s="1"/>
  <c r="DE110" i="5" a="1"/>
  <c r="DE110" i="5" s="1"/>
  <c r="CK110" i="5" a="1"/>
  <c r="CK110" i="5" s="1"/>
  <c r="CF110" i="5" a="1"/>
  <c r="CF110" i="5" s="1"/>
  <c r="CA110" i="5" a="1"/>
  <c r="CA110" i="5" s="1"/>
  <c r="AO110" i="5" s="1"/>
  <c r="BJ110" i="5" a="1"/>
  <c r="BJ110" i="5" s="1"/>
  <c r="AK110" i="5" a="1"/>
  <c r="AK110" i="5" s="1"/>
  <c r="AF110" i="5" a="1"/>
  <c r="AF110" i="5" s="1"/>
  <c r="AA110" i="5" a="1"/>
  <c r="AA110" i="5" s="1"/>
  <c r="DC110" i="5" a="1"/>
  <c r="DC110" i="5" s="1"/>
  <c r="CJ110" i="5" a="1"/>
  <c r="CJ110" i="5" s="1"/>
  <c r="CE110" i="5" a="1"/>
  <c r="CE110" i="5" s="1"/>
  <c r="BR110" i="5" a="1"/>
  <c r="BR110" i="5" s="1"/>
  <c r="AX110" i="5" a="1"/>
  <c r="AX110" i="5" s="1"/>
  <c r="AJ110" i="5" a="1"/>
  <c r="AJ110" i="5" s="1"/>
  <c r="AE110" i="5" a="1"/>
  <c r="AE110" i="5" s="1"/>
  <c r="DH110" i="5" a="1"/>
  <c r="DH110" i="5" s="1"/>
  <c r="BQ110" i="5" a="1"/>
  <c r="BQ110" i="5" s="1"/>
  <c r="BH110" i="5" a="1"/>
  <c r="BH110" i="5" s="1"/>
  <c r="AW110" i="5" a="1"/>
  <c r="AW110" i="5" s="1"/>
  <c r="Y110" i="5" a="1"/>
  <c r="Y110" i="5" s="1"/>
  <c r="T110" i="5" a="1"/>
  <c r="T110" i="5" s="1"/>
  <c r="I110" i="5" a="1"/>
  <c r="I110" i="5" s="1"/>
  <c r="D110" i="5" a="1"/>
  <c r="D110" i="5" s="1"/>
  <c r="DL110" i="5" a="1"/>
  <c r="DL110" i="5" s="1"/>
  <c r="CC110" i="5" a="1"/>
  <c r="CC110" i="5" s="1"/>
  <c r="BA110" i="5" a="1"/>
  <c r="BA110" i="5" s="1"/>
  <c r="AV110" i="5" a="1"/>
  <c r="AV110" i="5" s="1"/>
  <c r="AC110" i="5" a="1"/>
  <c r="AC110" i="5" s="1"/>
  <c r="M110" i="5" a="1"/>
  <c r="M110" i="5" s="1"/>
  <c r="H110" i="5" a="1"/>
  <c r="H110" i="5" s="1"/>
  <c r="C110" i="5" a="1"/>
  <c r="C110" i="5" s="1"/>
  <c r="DK110" i="5" a="1"/>
  <c r="DK110" i="5" s="1"/>
  <c r="DF110" i="5" a="1"/>
  <c r="DF110" i="5" s="1"/>
  <c r="DA110" i="5" a="1"/>
  <c r="DA110" i="5" s="1"/>
  <c r="CH110" i="5" a="1"/>
  <c r="CH110" i="5" s="1"/>
  <c r="CB110" i="5" a="1"/>
  <c r="CB110" i="5" s="1"/>
  <c r="BK110" i="5" a="1"/>
  <c r="BK110" i="5" s="1"/>
  <c r="BF110" i="5" a="1"/>
  <c r="BF110" i="5" s="1"/>
  <c r="AB110" i="5" a="1"/>
  <c r="AB110" i="5" s="1"/>
  <c r="W110" i="5" a="1"/>
  <c r="W110" i="5" s="1"/>
  <c r="CI110" i="5" a="1"/>
  <c r="CI110" i="5" s="1"/>
  <c r="BI110" i="5" a="1"/>
  <c r="BI110" i="5" s="1"/>
  <c r="AU110" i="5" a="1"/>
  <c r="AU110" i="5" s="1"/>
  <c r="Q110" i="5" a="1"/>
  <c r="Q110" i="5" s="1"/>
  <c r="BG110" i="5" a="1"/>
  <c r="BG110" i="5" s="1"/>
  <c r="AS110" i="5" a="1"/>
  <c r="AS110" i="5" s="1"/>
  <c r="P110" i="5" a="1"/>
  <c r="P110" i="5" s="1"/>
  <c r="DG110" i="5" a="1"/>
  <c r="DG110" i="5" s="1"/>
  <c r="BE110" i="5" a="1"/>
  <c r="BE110" i="5" s="1"/>
  <c r="CD110" i="5" a="1"/>
  <c r="CD110" i="5" s="1"/>
  <c r="BD110" i="5" a="1"/>
  <c r="BD110" i="5" s="1"/>
  <c r="L110" i="5" a="1"/>
  <c r="L110" i="5" s="1"/>
  <c r="DD110" i="5" a="1"/>
  <c r="DD110" i="5" s="1"/>
  <c r="BB110" i="5" a="1"/>
  <c r="BB110" i="5" s="1"/>
  <c r="K110" i="5" a="1"/>
  <c r="K110" i="5" s="1"/>
  <c r="DB110" i="5" a="1"/>
  <c r="DB110" i="5" s="1"/>
  <c r="AZ110" i="5" a="1"/>
  <c r="AZ110" i="5" s="1"/>
  <c r="AY110" i="5" a="1"/>
  <c r="AY110" i="5" s="1"/>
  <c r="AI110" i="5" a="1"/>
  <c r="AI110" i="5" s="1"/>
  <c r="U110" i="5" a="1"/>
  <c r="U110" i="5" s="1"/>
  <c r="G110" i="5" a="1"/>
  <c r="G110" i="5" s="1"/>
  <c r="A111" i="5"/>
  <c r="S110" i="5" a="1"/>
  <c r="S110" i="5" s="1"/>
  <c r="E110" i="5" a="1"/>
  <c r="E110" i="5" s="1"/>
  <c r="DK288" i="5" a="1"/>
  <c r="DK288" i="5" s="1"/>
  <c r="DG288" i="5" a="1"/>
  <c r="DG288" i="5" s="1"/>
  <c r="DC288" i="5" a="1"/>
  <c r="DC288" i="5" s="1"/>
  <c r="CK288" i="5" a="1"/>
  <c r="CK288" i="5" s="1"/>
  <c r="DL288" i="5" a="1"/>
  <c r="DL288" i="5" s="1"/>
  <c r="CJ288" i="5" a="1"/>
  <c r="CJ288" i="5" s="1"/>
  <c r="CF288" i="5" a="1"/>
  <c r="CF288" i="5" s="1"/>
  <c r="CB288" i="5" a="1"/>
  <c r="CB288" i="5" s="1"/>
  <c r="BL288" i="5" a="1"/>
  <c r="BL288" i="5" s="1"/>
  <c r="BH288" i="5" a="1"/>
  <c r="BH288" i="5" s="1"/>
  <c r="BD288" i="5" a="1"/>
  <c r="BD288" i="5" s="1"/>
  <c r="AZ288" i="5" a="1"/>
  <c r="AZ288" i="5" s="1"/>
  <c r="AV288" i="5" a="1"/>
  <c r="AV288" i="5" s="1"/>
  <c r="CC288" i="5" a="1"/>
  <c r="CC288" i="5" s="1"/>
  <c r="BC288" i="5" a="1"/>
  <c r="BC288" i="5" s="1"/>
  <c r="AT288" i="5" a="1"/>
  <c r="AT288" i="5" s="1"/>
  <c r="AL288" i="5" a="1"/>
  <c r="AL288" i="5" s="1"/>
  <c r="AC288" i="5" a="1"/>
  <c r="AC288" i="5" s="1"/>
  <c r="X288" i="5" a="1"/>
  <c r="X288" i="5" s="1"/>
  <c r="O288" i="5" a="1"/>
  <c r="O288" i="5" s="1"/>
  <c r="F288" i="5" a="1"/>
  <c r="F288" i="5" s="1"/>
  <c r="BK288" i="5" a="1"/>
  <c r="BK288" i="5" s="1"/>
  <c r="BB288" i="5" a="1"/>
  <c r="BB288" i="5" s="1"/>
  <c r="AS288" i="5" a="1"/>
  <c r="AS288" i="5" s="1"/>
  <c r="AK288" i="5" a="1"/>
  <c r="AK288" i="5" s="1"/>
  <c r="AF288" i="5" a="1"/>
  <c r="AF288" i="5" s="1"/>
  <c r="W288" i="5" a="1"/>
  <c r="W288" i="5" s="1"/>
  <c r="N288" i="5" a="1"/>
  <c r="N288" i="5" s="1"/>
  <c r="E288" i="5" a="1"/>
  <c r="E288" i="5" s="1"/>
  <c r="DJ288" i="5" a="1"/>
  <c r="DJ288" i="5" s="1"/>
  <c r="BJ288" i="5" a="1"/>
  <c r="BJ288" i="5" s="1"/>
  <c r="AX288" i="5" a="1"/>
  <c r="AX288" i="5" s="1"/>
  <c r="AB288" i="5" a="1"/>
  <c r="AB288" i="5" s="1"/>
  <c r="V288" i="5" a="1"/>
  <c r="V288" i="5" s="1"/>
  <c r="P288" i="5" a="1"/>
  <c r="P288" i="5" s="1"/>
  <c r="J288" i="5" a="1"/>
  <c r="J288" i="5" s="1"/>
  <c r="DI288" i="5" a="1"/>
  <c r="DI288" i="5" s="1"/>
  <c r="DB288" i="5" a="1"/>
  <c r="DB288" i="5" s="1"/>
  <c r="CH288" i="5" a="1"/>
  <c r="CH288" i="5" s="1"/>
  <c r="CA288" i="5" a="1"/>
  <c r="CA288" i="5" s="1"/>
  <c r="AO288" i="5" s="1"/>
  <c r="AW288" i="5" a="1"/>
  <c r="AW288" i="5" s="1"/>
  <c r="AH288" i="5" a="1"/>
  <c r="AH288" i="5" s="1"/>
  <c r="AA288" i="5" a="1"/>
  <c r="AA288" i="5" s="1"/>
  <c r="I288" i="5" a="1"/>
  <c r="I288" i="5" s="1"/>
  <c r="C288" i="5" a="1"/>
  <c r="C288" i="5" s="1"/>
  <c r="DF288" i="5" a="1"/>
  <c r="DF288" i="5" s="1"/>
  <c r="BQ288" i="5" a="1"/>
  <c r="BQ288" i="5" s="1"/>
  <c r="BF288" i="5" a="1"/>
  <c r="BF288" i="5" s="1"/>
  <c r="AJ288" i="5" a="1"/>
  <c r="AJ288" i="5" s="1"/>
  <c r="Y288" i="5" a="1"/>
  <c r="Y288" i="5" s="1"/>
  <c r="R288" i="5" a="1"/>
  <c r="R288" i="5" s="1"/>
  <c r="L288" i="5" a="1"/>
  <c r="L288" i="5" s="1"/>
  <c r="A289" i="5"/>
  <c r="DA288" i="5" a="1"/>
  <c r="DA288" i="5" s="1"/>
  <c r="BG288" i="5" a="1"/>
  <c r="BG288" i="5" s="1"/>
  <c r="CL288" i="5" a="1"/>
  <c r="CL288" i="5" s="1"/>
  <c r="Z288" i="5" a="1"/>
  <c r="Z288" i="5" s="1"/>
  <c r="Q288" i="5" a="1"/>
  <c r="Q288" i="5" s="1"/>
  <c r="G288" i="5" a="1"/>
  <c r="G288" i="5" s="1"/>
  <c r="BR288" i="5" a="1"/>
  <c r="BR288" i="5" s="1"/>
  <c r="BE288" i="5" a="1"/>
  <c r="BE288" i="5" s="1"/>
  <c r="AU288" i="5" a="1"/>
  <c r="AU288" i="5" s="1"/>
  <c r="AI288" i="5" a="1"/>
  <c r="AI288" i="5" s="1"/>
  <c r="DE288" i="5" a="1"/>
  <c r="DE288" i="5" s="1"/>
  <c r="BA288" i="5" a="1"/>
  <c r="BA288" i="5" s="1"/>
  <c r="AE288" i="5" a="1"/>
  <c r="AE288" i="5" s="1"/>
  <c r="U288" i="5" a="1"/>
  <c r="U288" i="5" s="1"/>
  <c r="DD288" i="5" a="1"/>
  <c r="DD288" i="5" s="1"/>
  <c r="CE288" i="5" a="1"/>
  <c r="CE288" i="5" s="1"/>
  <c r="BI288" i="5" a="1"/>
  <c r="BI288" i="5" s="1"/>
  <c r="AD288" i="5" a="1"/>
  <c r="AD288" i="5" s="1"/>
  <c r="T288" i="5" a="1"/>
  <c r="T288" i="5" s="1"/>
  <c r="K288" i="5" a="1"/>
  <c r="K288" i="5" s="1"/>
  <c r="AG288" i="5" a="1"/>
  <c r="AG288" i="5" s="1"/>
  <c r="H288" i="5" a="1"/>
  <c r="H288" i="5" s="1"/>
  <c r="D288" i="5" a="1"/>
  <c r="D288" i="5" s="1"/>
  <c r="CI288" i="5" a="1"/>
  <c r="CI288" i="5" s="1"/>
  <c r="AY288" i="5" a="1"/>
  <c r="AY288" i="5" s="1"/>
  <c r="CD288" i="5" a="1"/>
  <c r="CD288" i="5" s="1"/>
  <c r="S288" i="5" a="1"/>
  <c r="S288" i="5" s="1"/>
  <c r="DH288" i="5" a="1"/>
  <c r="DH288" i="5" s="1"/>
  <c r="M288" i="5" a="1"/>
  <c r="M288" i="5" s="1"/>
  <c r="CG288" i="5" a="1"/>
  <c r="CG288" i="5" s="1"/>
  <c r="AL525" i="5" a="1"/>
  <c r="AL525" i="5" s="1"/>
  <c r="AH525" i="5" a="1"/>
  <c r="AH525" i="5" s="1"/>
  <c r="AD525" i="5" a="1"/>
  <c r="AD525" i="5" s="1"/>
  <c r="Z525" i="5" a="1"/>
  <c r="Z525" i="5" s="1"/>
  <c r="V525" i="5" a="1"/>
  <c r="V525" i="5" s="1"/>
  <c r="R525" i="5" a="1"/>
  <c r="R525" i="5" s="1"/>
  <c r="N525" i="5" a="1"/>
  <c r="N525" i="5" s="1"/>
  <c r="J525" i="5" a="1"/>
  <c r="J525" i="5" s="1"/>
  <c r="F525" i="5" a="1"/>
  <c r="F525" i="5" s="1"/>
  <c r="DK525" i="5" a="1"/>
  <c r="DK525" i="5" s="1"/>
  <c r="DG525" i="5" a="1"/>
  <c r="DG525" i="5" s="1"/>
  <c r="DC525" i="5" a="1"/>
  <c r="DC525" i="5" s="1"/>
  <c r="CK525" i="5" a="1"/>
  <c r="CK525" i="5" s="1"/>
  <c r="CG525" i="5" a="1"/>
  <c r="CG525" i="5" s="1"/>
  <c r="CC525" i="5" a="1"/>
  <c r="CC525" i="5" s="1"/>
  <c r="BQ525" i="5" a="1"/>
  <c r="BQ525" i="5" s="1"/>
  <c r="BI525" i="5" a="1"/>
  <c r="BI525" i="5" s="1"/>
  <c r="BE525" i="5" a="1"/>
  <c r="BE525" i="5" s="1"/>
  <c r="BA525" i="5" a="1"/>
  <c r="BA525" i="5" s="1"/>
  <c r="AW525" i="5" a="1"/>
  <c r="AW525" i="5" s="1"/>
  <c r="AS525" i="5" a="1"/>
  <c r="AS525" i="5" s="1"/>
  <c r="AK525" i="5" a="1"/>
  <c r="AK525" i="5" s="1"/>
  <c r="AG525" i="5" a="1"/>
  <c r="AG525" i="5" s="1"/>
  <c r="AC525" i="5" a="1"/>
  <c r="AC525" i="5" s="1"/>
  <c r="Y525" i="5" a="1"/>
  <c r="Y525" i="5" s="1"/>
  <c r="U525" i="5" a="1"/>
  <c r="U525" i="5" s="1"/>
  <c r="Q525" i="5" a="1"/>
  <c r="Q525" i="5" s="1"/>
  <c r="M525" i="5" a="1"/>
  <c r="M525" i="5" s="1"/>
  <c r="I525" i="5" a="1"/>
  <c r="I525" i="5" s="1"/>
  <c r="E525" i="5" a="1"/>
  <c r="E525" i="5" s="1"/>
  <c r="DJ525" i="5" a="1"/>
  <c r="DJ525" i="5" s="1"/>
  <c r="DF525" i="5" a="1"/>
  <c r="DF525" i="5" s="1"/>
  <c r="DB525" i="5" a="1"/>
  <c r="DB525" i="5" s="1"/>
  <c r="CJ525" i="5" a="1"/>
  <c r="CJ525" i="5" s="1"/>
  <c r="CF525" i="5" a="1"/>
  <c r="CF525" i="5" s="1"/>
  <c r="CB525" i="5" a="1"/>
  <c r="CB525" i="5" s="1"/>
  <c r="BL525" i="5" a="1"/>
  <c r="BL525" i="5" s="1"/>
  <c r="BH525" i="5" a="1"/>
  <c r="BH525" i="5" s="1"/>
  <c r="BD525" i="5" a="1"/>
  <c r="BD525" i="5" s="1"/>
  <c r="AZ525" i="5" a="1"/>
  <c r="AZ525" i="5" s="1"/>
  <c r="AV525" i="5" a="1"/>
  <c r="AV525" i="5" s="1"/>
  <c r="AJ525" i="5" a="1"/>
  <c r="AJ525" i="5" s="1"/>
  <c r="AF525" i="5" a="1"/>
  <c r="AF525" i="5" s="1"/>
  <c r="AB525" i="5" a="1"/>
  <c r="AB525" i="5" s="1"/>
  <c r="X525" i="5" a="1"/>
  <c r="X525" i="5" s="1"/>
  <c r="T525" i="5" a="1"/>
  <c r="T525" i="5" s="1"/>
  <c r="P525" i="5" a="1"/>
  <c r="P525" i="5" s="1"/>
  <c r="L525" i="5" a="1"/>
  <c r="L525" i="5" s="1"/>
  <c r="H525" i="5" a="1"/>
  <c r="H525" i="5" s="1"/>
  <c r="D525" i="5" a="1"/>
  <c r="D525" i="5" s="1"/>
  <c r="AI525" i="5" a="1"/>
  <c r="AI525" i="5" s="1"/>
  <c r="AE525" i="5" a="1"/>
  <c r="AE525" i="5" s="1"/>
  <c r="AA525" i="5" a="1"/>
  <c r="AA525" i="5" s="1"/>
  <c r="W525" i="5" a="1"/>
  <c r="W525" i="5" s="1"/>
  <c r="S525" i="5" a="1"/>
  <c r="S525" i="5" s="1"/>
  <c r="O525" i="5" a="1"/>
  <c r="O525" i="5" s="1"/>
  <c r="K525" i="5" a="1"/>
  <c r="K525" i="5" s="1"/>
  <c r="G525" i="5" a="1"/>
  <c r="G525" i="5" s="1"/>
  <c r="C525" i="5" a="1"/>
  <c r="C525" i="5" s="1"/>
  <c r="DA525" i="5" a="1"/>
  <c r="DA525" i="5" s="1"/>
  <c r="BK525" i="5" a="1"/>
  <c r="BK525" i="5" s="1"/>
  <c r="AU525" i="5" a="1"/>
  <c r="AU525" i="5" s="1"/>
  <c r="CI525" i="5" a="1"/>
  <c r="CI525" i="5" s="1"/>
  <c r="BG525" i="5" a="1"/>
  <c r="BG525" i="5" s="1"/>
  <c r="DH525" i="5" a="1"/>
  <c r="DH525" i="5" s="1"/>
  <c r="BR525" i="5" a="1"/>
  <c r="BR525" i="5" s="1"/>
  <c r="DE525" i="5" a="1"/>
  <c r="DE525" i="5" s="1"/>
  <c r="BJ525" i="5" a="1"/>
  <c r="BJ525" i="5" s="1"/>
  <c r="DD525" i="5" a="1"/>
  <c r="DD525" i="5" s="1"/>
  <c r="BF525" i="5" a="1"/>
  <c r="BF525" i="5" s="1"/>
  <c r="CL525" i="5" a="1"/>
  <c r="CL525" i="5" s="1"/>
  <c r="BC525" i="5" a="1"/>
  <c r="BC525" i="5" s="1"/>
  <c r="CE525" i="5" a="1"/>
  <c r="CE525" i="5" s="1"/>
  <c r="AY525" i="5" a="1"/>
  <c r="AY525" i="5" s="1"/>
  <c r="CH525" i="5" a="1"/>
  <c r="CH525" i="5" s="1"/>
  <c r="CD525" i="5" a="1"/>
  <c r="CD525" i="5" s="1"/>
  <c r="CA525" i="5" a="1"/>
  <c r="CA525" i="5" s="1"/>
  <c r="AO525" i="5" s="1"/>
  <c r="BB525" i="5" a="1"/>
  <c r="BB525" i="5" s="1"/>
  <c r="AX525" i="5" a="1"/>
  <c r="AX525" i="5" s="1"/>
  <c r="AT525" i="5" a="1"/>
  <c r="AT525" i="5" s="1"/>
  <c r="DL525" i="5" a="1"/>
  <c r="DL525" i="5" s="1"/>
  <c r="DI525" i="5" a="1"/>
  <c r="DI525" i="5" s="1"/>
  <c r="DJ289" i="5" l="1" a="1"/>
  <c r="DJ289" i="5" s="1"/>
  <c r="DF289" i="5" a="1"/>
  <c r="DF289" i="5" s="1"/>
  <c r="DB289" i="5" a="1"/>
  <c r="DB289" i="5" s="1"/>
  <c r="CJ289" i="5" a="1"/>
  <c r="CJ289" i="5" s="1"/>
  <c r="CF289" i="5" a="1"/>
  <c r="CF289" i="5" s="1"/>
  <c r="CB289" i="5" a="1"/>
  <c r="CB289" i="5" s="1"/>
  <c r="BL289" i="5" a="1"/>
  <c r="BL289" i="5" s="1"/>
  <c r="BH289" i="5" a="1"/>
  <c r="BH289" i="5" s="1"/>
  <c r="BD289" i="5" a="1"/>
  <c r="BD289" i="5" s="1"/>
  <c r="AZ289" i="5" a="1"/>
  <c r="AZ289" i="5" s="1"/>
  <c r="AV289" i="5" a="1"/>
  <c r="AV289" i="5" s="1"/>
  <c r="DI289" i="5" a="1"/>
  <c r="DI289" i="5" s="1"/>
  <c r="CL289" i="5" a="1"/>
  <c r="CL289" i="5" s="1"/>
  <c r="CC289" i="5" a="1"/>
  <c r="CC289" i="5" s="1"/>
  <c r="BC289" i="5" a="1"/>
  <c r="BC289" i="5" s="1"/>
  <c r="AT289" i="5" a="1"/>
  <c r="AT289" i="5" s="1"/>
  <c r="AL289" i="5" a="1"/>
  <c r="AL289" i="5" s="1"/>
  <c r="AC289" i="5" a="1"/>
  <c r="AC289" i="5" s="1"/>
  <c r="X289" i="5" a="1"/>
  <c r="X289" i="5" s="1"/>
  <c r="O289" i="5" a="1"/>
  <c r="O289" i="5" s="1"/>
  <c r="F289" i="5" a="1"/>
  <c r="F289" i="5" s="1"/>
  <c r="DD289" i="5" a="1"/>
  <c r="DD289" i="5" s="1"/>
  <c r="CK289" i="5" a="1"/>
  <c r="CK289" i="5" s="1"/>
  <c r="AY289" i="5" a="1"/>
  <c r="AY289" i="5" s="1"/>
  <c r="AK289" i="5" a="1"/>
  <c r="AK289" i="5" s="1"/>
  <c r="P289" i="5" a="1"/>
  <c r="P289" i="5" s="1"/>
  <c r="K289" i="5" a="1"/>
  <c r="K289" i="5" s="1"/>
  <c r="DH289" i="5" a="1"/>
  <c r="DH289" i="5" s="1"/>
  <c r="DC289" i="5" a="1"/>
  <c r="DC289" i="5" s="1"/>
  <c r="T289" i="5" a="1"/>
  <c r="T289" i="5" s="1"/>
  <c r="D289" i="5" a="1"/>
  <c r="D289" i="5" s="1"/>
  <c r="CG289" i="5" a="1"/>
  <c r="CG289" i="5" s="1"/>
  <c r="BR289" i="5" a="1"/>
  <c r="BR289" i="5" s="1"/>
  <c r="AS289" i="5" a="1"/>
  <c r="AS289" i="5" s="1"/>
  <c r="U289" i="5" a="1"/>
  <c r="U289" i="5" s="1"/>
  <c r="G289" i="5" a="1"/>
  <c r="G289" i="5" s="1"/>
  <c r="DA289" i="5" a="1"/>
  <c r="DA289" i="5" s="1"/>
  <c r="BQ289" i="5" a="1"/>
  <c r="BQ289" i="5" s="1"/>
  <c r="BF289" i="5" a="1"/>
  <c r="BF289" i="5" s="1"/>
  <c r="AH289" i="5" a="1"/>
  <c r="AH289" i="5" s="1"/>
  <c r="AA289" i="5" a="1"/>
  <c r="AA289" i="5" s="1"/>
  <c r="S289" i="5" a="1"/>
  <c r="S289" i="5" s="1"/>
  <c r="M289" i="5" a="1"/>
  <c r="M289" i="5" s="1"/>
  <c r="DE289" i="5" a="1"/>
  <c r="DE289" i="5" s="1"/>
  <c r="CI289" i="5" a="1"/>
  <c r="CI289" i="5" s="1"/>
  <c r="BJ289" i="5" a="1"/>
  <c r="BJ289" i="5" s="1"/>
  <c r="BB289" i="5" a="1"/>
  <c r="BB289" i="5" s="1"/>
  <c r="AD289" i="5" a="1"/>
  <c r="AD289" i="5" s="1"/>
  <c r="W289" i="5" a="1"/>
  <c r="W289" i="5" s="1"/>
  <c r="Q289" i="5" a="1"/>
  <c r="Q289" i="5" s="1"/>
  <c r="I289" i="5" a="1"/>
  <c r="I289" i="5" s="1"/>
  <c r="CD289" i="5" a="1"/>
  <c r="CD289" i="5" s="1"/>
  <c r="BG289" i="5" a="1"/>
  <c r="BG289" i="5" s="1"/>
  <c r="AI289" i="5" a="1"/>
  <c r="AI289" i="5" s="1"/>
  <c r="L289" i="5" a="1"/>
  <c r="L289" i="5" s="1"/>
  <c r="A290" i="5"/>
  <c r="AU289" i="5" a="1"/>
  <c r="AU289" i="5" s="1"/>
  <c r="AG289" i="5" a="1"/>
  <c r="AG289" i="5" s="1"/>
  <c r="DL289" i="5" a="1"/>
  <c r="DL289" i="5" s="1"/>
  <c r="BE289" i="5" a="1"/>
  <c r="BE289" i="5" s="1"/>
  <c r="AF289" i="5" a="1"/>
  <c r="AF289" i="5" s="1"/>
  <c r="V289" i="5" a="1"/>
  <c r="V289" i="5" s="1"/>
  <c r="J289" i="5" a="1"/>
  <c r="J289" i="5" s="1"/>
  <c r="DG289" i="5" a="1"/>
  <c r="DG289" i="5" s="1"/>
  <c r="BK289" i="5" a="1"/>
  <c r="BK289" i="5" s="1"/>
  <c r="BA289" i="5" a="1"/>
  <c r="BA289" i="5" s="1"/>
  <c r="AB289" i="5" a="1"/>
  <c r="AB289" i="5" s="1"/>
  <c r="E289" i="5" a="1"/>
  <c r="E289" i="5" s="1"/>
  <c r="CH289" i="5" a="1"/>
  <c r="CH289" i="5" s="1"/>
  <c r="AX289" i="5" a="1"/>
  <c r="AX289" i="5" s="1"/>
  <c r="Z289" i="5" a="1"/>
  <c r="Z289" i="5" s="1"/>
  <c r="Y289" i="5" a="1"/>
  <c r="Y289" i="5" s="1"/>
  <c r="AW289" i="5" a="1"/>
  <c r="AW289" i="5" s="1"/>
  <c r="R289" i="5" a="1"/>
  <c r="R289" i="5" s="1"/>
  <c r="CA289" i="5" a="1"/>
  <c r="CA289" i="5" s="1"/>
  <c r="AO289" i="5" s="1"/>
  <c r="H289" i="5" a="1"/>
  <c r="H289" i="5" s="1"/>
  <c r="AJ289" i="5" a="1"/>
  <c r="AJ289" i="5" s="1"/>
  <c r="DK289" i="5" a="1"/>
  <c r="DK289" i="5" s="1"/>
  <c r="BI289" i="5" a="1"/>
  <c r="BI289" i="5" s="1"/>
  <c r="AE289" i="5" a="1"/>
  <c r="AE289" i="5" s="1"/>
  <c r="C289" i="5" a="1"/>
  <c r="C289" i="5" s="1"/>
  <c r="CE289" i="5" a="1"/>
  <c r="CE289" i="5" s="1"/>
  <c r="N289" i="5" a="1"/>
  <c r="N289" i="5" s="1"/>
  <c r="AK111" i="5" a="1"/>
  <c r="AK111" i="5" s="1"/>
  <c r="AG111" i="5" a="1"/>
  <c r="AG111" i="5" s="1"/>
  <c r="AC111" i="5" a="1"/>
  <c r="AC111" i="5" s="1"/>
  <c r="Y111" i="5" a="1"/>
  <c r="Y111" i="5" s="1"/>
  <c r="U111" i="5" a="1"/>
  <c r="U111" i="5" s="1"/>
  <c r="Q111" i="5" a="1"/>
  <c r="Q111" i="5" s="1"/>
  <c r="M111" i="5" a="1"/>
  <c r="M111" i="5" s="1"/>
  <c r="I111" i="5" a="1"/>
  <c r="I111" i="5" s="1"/>
  <c r="E111" i="5" a="1"/>
  <c r="E111" i="5" s="1"/>
  <c r="DK111" i="5" a="1"/>
  <c r="DK111" i="5" s="1"/>
  <c r="DF111" i="5" a="1"/>
  <c r="DF111" i="5" s="1"/>
  <c r="CI111" i="5" a="1"/>
  <c r="CI111" i="5" s="1"/>
  <c r="BR111" i="5" a="1"/>
  <c r="BR111" i="5" s="1"/>
  <c r="BE111" i="5" a="1"/>
  <c r="BE111" i="5" s="1"/>
  <c r="AZ111" i="5" a="1"/>
  <c r="AZ111" i="5" s="1"/>
  <c r="AI111" i="5" a="1"/>
  <c r="AI111" i="5" s="1"/>
  <c r="Z111" i="5" a="1"/>
  <c r="Z111" i="5" s="1"/>
  <c r="L111" i="5" a="1"/>
  <c r="L111" i="5" s="1"/>
  <c r="C111" i="5" a="1"/>
  <c r="C111" i="5" s="1"/>
  <c r="CJ111" i="5" a="1"/>
  <c r="CJ111" i="5" s="1"/>
  <c r="CE111" i="5" a="1"/>
  <c r="CE111" i="5" s="1"/>
  <c r="BH111" i="5" a="1"/>
  <c r="BH111" i="5" s="1"/>
  <c r="BC111" i="5" a="1"/>
  <c r="BC111" i="5" s="1"/>
  <c r="AX111" i="5" a="1"/>
  <c r="AX111" i="5" s="1"/>
  <c r="AS111" i="5" a="1"/>
  <c r="AS111" i="5" s="1"/>
  <c r="AJ111" i="5" a="1"/>
  <c r="AJ111" i="5" s="1"/>
  <c r="AE111" i="5" a="1"/>
  <c r="AE111" i="5" s="1"/>
  <c r="T111" i="5" a="1"/>
  <c r="T111" i="5" s="1"/>
  <c r="O111" i="5" a="1"/>
  <c r="O111" i="5" s="1"/>
  <c r="J111" i="5" a="1"/>
  <c r="J111" i="5" s="1"/>
  <c r="A112" i="5"/>
  <c r="DB111" i="5" a="1"/>
  <c r="DB111" i="5" s="1"/>
  <c r="BL111" i="5" a="1"/>
  <c r="BL111" i="5" s="1"/>
  <c r="BG111" i="5" a="1"/>
  <c r="BG111" i="5" s="1"/>
  <c r="BB111" i="5" a="1"/>
  <c r="BB111" i="5" s="1"/>
  <c r="AW111" i="5" a="1"/>
  <c r="AW111" i="5" s="1"/>
  <c r="X111" i="5" a="1"/>
  <c r="X111" i="5" s="1"/>
  <c r="S111" i="5" a="1"/>
  <c r="S111" i="5" s="1"/>
  <c r="N111" i="5" a="1"/>
  <c r="N111" i="5" s="1"/>
  <c r="DL111" i="5" a="1"/>
  <c r="DL111" i="5" s="1"/>
  <c r="DG111" i="5" a="1"/>
  <c r="DG111" i="5" s="1"/>
  <c r="DA111" i="5" a="1"/>
  <c r="DA111" i="5" s="1"/>
  <c r="CH111" i="5" a="1"/>
  <c r="CH111" i="5" s="1"/>
  <c r="CC111" i="5" a="1"/>
  <c r="CC111" i="5" s="1"/>
  <c r="AV111" i="5" a="1"/>
  <c r="AV111" i="5" s="1"/>
  <c r="AH111" i="5" a="1"/>
  <c r="AH111" i="5" s="1"/>
  <c r="H111" i="5" a="1"/>
  <c r="H111" i="5" s="1"/>
  <c r="DJ111" i="5" a="1"/>
  <c r="DJ111" i="5" s="1"/>
  <c r="DE111" i="5" a="1"/>
  <c r="DE111" i="5" s="1"/>
  <c r="CL111" i="5" a="1"/>
  <c r="CL111" i="5" s="1"/>
  <c r="CG111" i="5" a="1"/>
  <c r="CG111" i="5" s="1"/>
  <c r="AL111" i="5" a="1"/>
  <c r="AL111" i="5" s="1"/>
  <c r="CF111" i="5" a="1"/>
  <c r="CF111" i="5" s="1"/>
  <c r="CA111" i="5" a="1"/>
  <c r="CA111" i="5" s="1"/>
  <c r="AO111" i="5" s="1"/>
  <c r="BJ111" i="5" a="1"/>
  <c r="BJ111" i="5" s="1"/>
  <c r="BD111" i="5" a="1"/>
  <c r="BD111" i="5" s="1"/>
  <c r="AY111" i="5" a="1"/>
  <c r="AY111" i="5" s="1"/>
  <c r="AT111" i="5" a="1"/>
  <c r="AT111" i="5" s="1"/>
  <c r="AF111" i="5" a="1"/>
  <c r="AF111" i="5" s="1"/>
  <c r="AA111" i="5" a="1"/>
  <c r="AA111" i="5" s="1"/>
  <c r="V111" i="5" a="1"/>
  <c r="V111" i="5" s="1"/>
  <c r="P111" i="5" a="1"/>
  <c r="P111" i="5" s="1"/>
  <c r="K111" i="5" a="1"/>
  <c r="K111" i="5" s="1"/>
  <c r="F111" i="5" a="1"/>
  <c r="F111" i="5" s="1"/>
  <c r="CD111" i="5" a="1"/>
  <c r="CD111" i="5" s="1"/>
  <c r="AB111" i="5" a="1"/>
  <c r="AB111" i="5" s="1"/>
  <c r="DD111" i="5" a="1"/>
  <c r="DD111" i="5" s="1"/>
  <c r="CB111" i="5" a="1"/>
  <c r="CB111" i="5" s="1"/>
  <c r="DC111" i="5" a="1"/>
  <c r="DC111" i="5" s="1"/>
  <c r="BA111" i="5" a="1"/>
  <c r="BA111" i="5" s="1"/>
  <c r="BQ111" i="5" a="1"/>
  <c r="BQ111" i="5" s="1"/>
  <c r="W111" i="5" a="1"/>
  <c r="W111" i="5" s="1"/>
  <c r="CK111" i="5" a="1"/>
  <c r="CK111" i="5" s="1"/>
  <c r="BK111" i="5" a="1"/>
  <c r="BK111" i="5" s="1"/>
  <c r="G111" i="5" a="1"/>
  <c r="G111" i="5" s="1"/>
  <c r="BI111" i="5" a="1"/>
  <c r="BI111" i="5" s="1"/>
  <c r="AU111" i="5" a="1"/>
  <c r="AU111" i="5" s="1"/>
  <c r="DI111" i="5" a="1"/>
  <c r="DI111" i="5" s="1"/>
  <c r="R111" i="5" a="1"/>
  <c r="R111" i="5" s="1"/>
  <c r="D111" i="5" a="1"/>
  <c r="D111" i="5" s="1"/>
  <c r="DH111" i="5" a="1"/>
  <c r="DH111" i="5" s="1"/>
  <c r="BF111" i="5" a="1"/>
  <c r="BF111" i="5" s="1"/>
  <c r="AD111" i="5" a="1"/>
  <c r="AD111" i="5" s="1"/>
  <c r="AJ112" i="5" l="1" a="1"/>
  <c r="AJ112" i="5" s="1"/>
  <c r="AF112" i="5" a="1"/>
  <c r="AF112" i="5" s="1"/>
  <c r="AB112" i="5" a="1"/>
  <c r="AB112" i="5" s="1"/>
  <c r="X112" i="5" a="1"/>
  <c r="X112" i="5" s="1"/>
  <c r="T112" i="5" a="1"/>
  <c r="T112" i="5" s="1"/>
  <c r="P112" i="5" a="1"/>
  <c r="P112" i="5" s="1"/>
  <c r="L112" i="5" a="1"/>
  <c r="L112" i="5" s="1"/>
  <c r="H112" i="5" a="1"/>
  <c r="H112" i="5" s="1"/>
  <c r="D112" i="5" a="1"/>
  <c r="D112" i="5" s="1"/>
  <c r="DL112" i="5" a="1"/>
  <c r="DL112" i="5" s="1"/>
  <c r="DC112" i="5" a="1"/>
  <c r="DC112" i="5" s="1"/>
  <c r="CF112" i="5" a="1"/>
  <c r="CF112" i="5" s="1"/>
  <c r="CA112" i="5" a="1"/>
  <c r="CA112" i="5" s="1"/>
  <c r="AO112" i="5" s="1"/>
  <c r="BF112" i="5" a="1"/>
  <c r="BF112" i="5" s="1"/>
  <c r="AW112" i="5" a="1"/>
  <c r="AW112" i="5" s="1"/>
  <c r="AK112" i="5" a="1"/>
  <c r="AK112" i="5" s="1"/>
  <c r="W112" i="5" a="1"/>
  <c r="W112" i="5" s="1"/>
  <c r="N112" i="5" a="1"/>
  <c r="N112" i="5" s="1"/>
  <c r="E112" i="5" a="1"/>
  <c r="E112" i="5" s="1"/>
  <c r="DA112" i="5" a="1"/>
  <c r="DA112" i="5" s="1"/>
  <c r="CH112" i="5" a="1"/>
  <c r="CH112" i="5" s="1"/>
  <c r="CC112" i="5" a="1"/>
  <c r="CC112" i="5" s="1"/>
  <c r="BL112" i="5" a="1"/>
  <c r="BL112" i="5" s="1"/>
  <c r="BA112" i="5" a="1"/>
  <c r="BA112" i="5" s="1"/>
  <c r="AV112" i="5" a="1"/>
  <c r="AV112" i="5" s="1"/>
  <c r="S112" i="5" a="1"/>
  <c r="S112" i="5" s="1"/>
  <c r="C112" i="5" a="1"/>
  <c r="C112" i="5" s="1"/>
  <c r="DE112" i="5" a="1"/>
  <c r="DE112" i="5" s="1"/>
  <c r="CL112" i="5" a="1"/>
  <c r="CL112" i="5" s="1"/>
  <c r="CG112" i="5" a="1"/>
  <c r="CG112" i="5" s="1"/>
  <c r="CB112" i="5" a="1"/>
  <c r="CB112" i="5" s="1"/>
  <c r="BJ112" i="5" a="1"/>
  <c r="BJ112" i="5" s="1"/>
  <c r="BE112" i="5" a="1"/>
  <c r="BE112" i="5" s="1"/>
  <c r="AZ112" i="5" a="1"/>
  <c r="AZ112" i="5" s="1"/>
  <c r="G112" i="5" a="1"/>
  <c r="G112" i="5" s="1"/>
  <c r="DJ112" i="5" a="1"/>
  <c r="DJ112" i="5" s="1"/>
  <c r="AY112" i="5" a="1"/>
  <c r="AY112" i="5" s="1"/>
  <c r="AT112" i="5" a="1"/>
  <c r="AT112" i="5" s="1"/>
  <c r="AL112" i="5" a="1"/>
  <c r="AL112" i="5" s="1"/>
  <c r="AG112" i="5" a="1"/>
  <c r="AG112" i="5" s="1"/>
  <c r="AA112" i="5" a="1"/>
  <c r="AA112" i="5" s="1"/>
  <c r="V112" i="5" a="1"/>
  <c r="V112" i="5" s="1"/>
  <c r="Q112" i="5" a="1"/>
  <c r="Q112" i="5" s="1"/>
  <c r="CJ112" i="5" a="1"/>
  <c r="CJ112" i="5" s="1"/>
  <c r="BC112" i="5" a="1"/>
  <c r="BC112" i="5" s="1"/>
  <c r="AX112" i="5" a="1"/>
  <c r="AX112" i="5" s="1"/>
  <c r="AS112" i="5" a="1"/>
  <c r="AS112" i="5" s="1"/>
  <c r="AE112" i="5" a="1"/>
  <c r="AE112" i="5" s="1"/>
  <c r="Z112" i="5" a="1"/>
  <c r="Z112" i="5" s="1"/>
  <c r="U112" i="5" a="1"/>
  <c r="U112" i="5" s="1"/>
  <c r="DH112" i="5" a="1"/>
  <c r="DH112" i="5" s="1"/>
  <c r="CI112" i="5" a="1"/>
  <c r="CI112" i="5" s="1"/>
  <c r="CD112" i="5" a="1"/>
  <c r="CD112" i="5" s="1"/>
  <c r="BQ112" i="5" a="1"/>
  <c r="BQ112" i="5" s="1"/>
  <c r="BH112" i="5" a="1"/>
  <c r="BH112" i="5" s="1"/>
  <c r="O112" i="5" a="1"/>
  <c r="O112" i="5" s="1"/>
  <c r="J112" i="5" a="1"/>
  <c r="J112" i="5" s="1"/>
  <c r="DB112" i="5" a="1"/>
  <c r="DB112" i="5" s="1"/>
  <c r="BR112" i="5" a="1"/>
  <c r="BR112" i="5" s="1"/>
  <c r="I112" i="5" a="1"/>
  <c r="I112" i="5" s="1"/>
  <c r="AI112" i="5" a="1"/>
  <c r="AI112" i="5" s="1"/>
  <c r="A113" i="5"/>
  <c r="CK112" i="5" a="1"/>
  <c r="CK112" i="5" s="1"/>
  <c r="BK112" i="5" a="1"/>
  <c r="BK112" i="5" s="1"/>
  <c r="AH112" i="5" a="1"/>
  <c r="AH112" i="5" s="1"/>
  <c r="F112" i="5" a="1"/>
  <c r="F112" i="5" s="1"/>
  <c r="DK112" i="5" a="1"/>
  <c r="DK112" i="5" s="1"/>
  <c r="BI112" i="5" a="1"/>
  <c r="BI112" i="5" s="1"/>
  <c r="AU112" i="5" a="1"/>
  <c r="AU112" i="5" s="1"/>
  <c r="R112" i="5" a="1"/>
  <c r="R112" i="5" s="1"/>
  <c r="DI112" i="5" a="1"/>
  <c r="DI112" i="5" s="1"/>
  <c r="BG112" i="5" a="1"/>
  <c r="BG112" i="5" s="1"/>
  <c r="AD112" i="5" a="1"/>
  <c r="AD112" i="5" s="1"/>
  <c r="DG112" i="5" a="1"/>
  <c r="DG112" i="5" s="1"/>
  <c r="CE112" i="5" a="1"/>
  <c r="CE112" i="5" s="1"/>
  <c r="AC112" i="5" a="1"/>
  <c r="AC112" i="5" s="1"/>
  <c r="DF112" i="5" a="1"/>
  <c r="DF112" i="5" s="1"/>
  <c r="BD112" i="5" a="1"/>
  <c r="BD112" i="5" s="1"/>
  <c r="M112" i="5" a="1"/>
  <c r="M112" i="5" s="1"/>
  <c r="DD112" i="5" a="1"/>
  <c r="DD112" i="5" s="1"/>
  <c r="BB112" i="5" a="1"/>
  <c r="BB112" i="5" s="1"/>
  <c r="Y112" i="5" a="1"/>
  <c r="Y112" i="5" s="1"/>
  <c r="K112" i="5" a="1"/>
  <c r="K112" i="5" s="1"/>
  <c r="DI290" i="5" a="1"/>
  <c r="DI290" i="5" s="1"/>
  <c r="DE290" i="5" a="1"/>
  <c r="DE290" i="5" s="1"/>
  <c r="DA290" i="5" a="1"/>
  <c r="DA290" i="5" s="1"/>
  <c r="CI290" i="5" a="1"/>
  <c r="CI290" i="5" s="1"/>
  <c r="CE290" i="5" a="1"/>
  <c r="CE290" i="5" s="1"/>
  <c r="CA290" i="5" a="1"/>
  <c r="CA290" i="5" s="1"/>
  <c r="AO290" i="5" s="1"/>
  <c r="BK290" i="5" a="1"/>
  <c r="BK290" i="5" s="1"/>
  <c r="BG290" i="5" a="1"/>
  <c r="BG290" i="5" s="1"/>
  <c r="BC290" i="5" a="1"/>
  <c r="BC290" i="5" s="1"/>
  <c r="AY290" i="5" a="1"/>
  <c r="AY290" i="5" s="1"/>
  <c r="AU290" i="5" a="1"/>
  <c r="AU290" i="5" s="1"/>
  <c r="DK290" i="5" a="1"/>
  <c r="DK290" i="5" s="1"/>
  <c r="DB290" i="5" a="1"/>
  <c r="DB290" i="5" s="1"/>
  <c r="BR290" i="5" a="1"/>
  <c r="BR290" i="5" s="1"/>
  <c r="BE290" i="5" a="1"/>
  <c r="BE290" i="5" s="1"/>
  <c r="AV290" i="5" a="1"/>
  <c r="AV290" i="5" s="1"/>
  <c r="AI290" i="5" a="1"/>
  <c r="AI290" i="5" s="1"/>
  <c r="Z290" i="5" a="1"/>
  <c r="Z290" i="5" s="1"/>
  <c r="Q290" i="5" a="1"/>
  <c r="Q290" i="5" s="1"/>
  <c r="H290" i="5" a="1"/>
  <c r="H290" i="5" s="1"/>
  <c r="C290" i="5" a="1"/>
  <c r="C290" i="5" s="1"/>
  <c r="A291" i="5"/>
  <c r="BB290" i="5" a="1"/>
  <c r="BB290" i="5" s="1"/>
  <c r="AW290" i="5" a="1"/>
  <c r="AW290" i="5" s="1"/>
  <c r="AJ290" i="5" a="1"/>
  <c r="AJ290" i="5" s="1"/>
  <c r="AD290" i="5" a="1"/>
  <c r="AD290" i="5" s="1"/>
  <c r="Y290" i="5" a="1"/>
  <c r="Y290" i="5" s="1"/>
  <c r="T290" i="5" a="1"/>
  <c r="T290" i="5" s="1"/>
  <c r="DF290" i="5" a="1"/>
  <c r="DF290" i="5" s="1"/>
  <c r="BF290" i="5" a="1"/>
  <c r="BF290" i="5" s="1"/>
  <c r="BA290" i="5" a="1"/>
  <c r="BA290" i="5" s="1"/>
  <c r="AH290" i="5" a="1"/>
  <c r="AH290" i="5" s="1"/>
  <c r="AC290" i="5" a="1"/>
  <c r="AC290" i="5" s="1"/>
  <c r="X290" i="5" a="1"/>
  <c r="X290" i="5" s="1"/>
  <c r="CK290" i="5" a="1"/>
  <c r="CK290" i="5" s="1"/>
  <c r="CD290" i="5" a="1"/>
  <c r="CD290" i="5" s="1"/>
  <c r="BD290" i="5" a="1"/>
  <c r="BD290" i="5" s="1"/>
  <c r="AG290" i="5" a="1"/>
  <c r="AG290" i="5" s="1"/>
  <c r="S290" i="5" a="1"/>
  <c r="S290" i="5" s="1"/>
  <c r="L290" i="5" a="1"/>
  <c r="L290" i="5" s="1"/>
  <c r="DL290" i="5" a="1"/>
  <c r="DL290" i="5" s="1"/>
  <c r="CC290" i="5" a="1"/>
  <c r="CC290" i="5" s="1"/>
  <c r="BJ290" i="5" a="1"/>
  <c r="BJ290" i="5" s="1"/>
  <c r="R290" i="5" a="1"/>
  <c r="R290" i="5" s="1"/>
  <c r="K290" i="5" a="1"/>
  <c r="K290" i="5" s="1"/>
  <c r="E290" i="5" a="1"/>
  <c r="E290" i="5" s="1"/>
  <c r="AS290" i="5" a="1"/>
  <c r="AS290" i="5" s="1"/>
  <c r="V290" i="5" a="1"/>
  <c r="V290" i="5" s="1"/>
  <c r="O290" i="5" a="1"/>
  <c r="O290" i="5" s="1"/>
  <c r="G290" i="5" a="1"/>
  <c r="G290" i="5" s="1"/>
  <c r="BH290" i="5" a="1"/>
  <c r="BH290" i="5" s="1"/>
  <c r="AA290" i="5" a="1"/>
  <c r="AA290" i="5" s="1"/>
  <c r="P290" i="5" a="1"/>
  <c r="P290" i="5" s="1"/>
  <c r="D290" i="5" a="1"/>
  <c r="D290" i="5" s="1"/>
  <c r="DC290" i="5" a="1"/>
  <c r="DC290" i="5" s="1"/>
  <c r="CB290" i="5" a="1"/>
  <c r="CB290" i="5" s="1"/>
  <c r="AT290" i="5" a="1"/>
  <c r="AT290" i="5" s="1"/>
  <c r="AK290" i="5" a="1"/>
  <c r="AK290" i="5" s="1"/>
  <c r="N290" i="5" a="1"/>
  <c r="N290" i="5" s="1"/>
  <c r="CL290" i="5" a="1"/>
  <c r="CL290" i="5" s="1"/>
  <c r="W290" i="5" a="1"/>
  <c r="W290" i="5" s="1"/>
  <c r="M290" i="5" a="1"/>
  <c r="M290" i="5" s="1"/>
  <c r="DH290" i="5" a="1"/>
  <c r="DH290" i="5" s="1"/>
  <c r="CH290" i="5" a="1"/>
  <c r="CH290" i="5" s="1"/>
  <c r="BL290" i="5" a="1"/>
  <c r="BL290" i="5" s="1"/>
  <c r="AZ290" i="5" a="1"/>
  <c r="AZ290" i="5" s="1"/>
  <c r="AE290" i="5" a="1"/>
  <c r="AE290" i="5" s="1"/>
  <c r="I290" i="5" a="1"/>
  <c r="I290" i="5" s="1"/>
  <c r="DG290" i="5" a="1"/>
  <c r="DG290" i="5" s="1"/>
  <c r="CG290" i="5" a="1"/>
  <c r="CG290" i="5" s="1"/>
  <c r="BI290" i="5" a="1"/>
  <c r="BI290" i="5" s="1"/>
  <c r="CJ290" i="5" a="1"/>
  <c r="CJ290" i="5" s="1"/>
  <c r="CF290" i="5" a="1"/>
  <c r="CF290" i="5" s="1"/>
  <c r="U290" i="5" a="1"/>
  <c r="U290" i="5" s="1"/>
  <c r="DJ290" i="5" a="1"/>
  <c r="DJ290" i="5" s="1"/>
  <c r="AL290" i="5" a="1"/>
  <c r="AL290" i="5" s="1"/>
  <c r="J290" i="5" a="1"/>
  <c r="J290" i="5" s="1"/>
  <c r="F290" i="5" a="1"/>
  <c r="F290" i="5" s="1"/>
  <c r="DD290" i="5" a="1"/>
  <c r="DD290" i="5" s="1"/>
  <c r="AF290" i="5" a="1"/>
  <c r="AF290" i="5" s="1"/>
  <c r="BQ290" i="5" a="1"/>
  <c r="BQ290" i="5" s="1"/>
  <c r="AX290" i="5" a="1"/>
  <c r="AX290" i="5" s="1"/>
  <c r="AB290" i="5" a="1"/>
  <c r="AB290" i="5" s="1"/>
  <c r="DL291" i="5" l="1" a="1"/>
  <c r="DL291" i="5" s="1"/>
  <c r="DH291" i="5" a="1"/>
  <c r="DH291" i="5" s="1"/>
  <c r="DD291" i="5" a="1"/>
  <c r="DD291" i="5" s="1"/>
  <c r="CL291" i="5" a="1"/>
  <c r="CL291" i="5" s="1"/>
  <c r="CH291" i="5" a="1"/>
  <c r="CH291" i="5" s="1"/>
  <c r="CD291" i="5" a="1"/>
  <c r="CD291" i="5" s="1"/>
  <c r="BR291" i="5" a="1"/>
  <c r="BR291" i="5" s="1"/>
  <c r="BJ291" i="5" a="1"/>
  <c r="BJ291" i="5" s="1"/>
  <c r="BF291" i="5" a="1"/>
  <c r="BF291" i="5" s="1"/>
  <c r="BB291" i="5" a="1"/>
  <c r="BB291" i="5" s="1"/>
  <c r="AX291" i="5" a="1"/>
  <c r="AX291" i="5" s="1"/>
  <c r="AT291" i="5" a="1"/>
  <c r="AT291" i="5" s="1"/>
  <c r="CK291" i="5" a="1"/>
  <c r="CK291" i="5" s="1"/>
  <c r="CB291" i="5" a="1"/>
  <c r="CB291" i="5" s="1"/>
  <c r="BG291" i="5" a="1"/>
  <c r="BG291" i="5" s="1"/>
  <c r="AS291" i="5" a="1"/>
  <c r="AS291" i="5" s="1"/>
  <c r="AK291" i="5" a="1"/>
  <c r="AK291" i="5" s="1"/>
  <c r="AB291" i="5" a="1"/>
  <c r="AB291" i="5" s="1"/>
  <c r="S291" i="5" a="1"/>
  <c r="S291" i="5" s="1"/>
  <c r="N291" i="5" a="1"/>
  <c r="N291" i="5" s="1"/>
  <c r="E291" i="5" a="1"/>
  <c r="E291" i="5" s="1"/>
  <c r="DK291" i="5" a="1"/>
  <c r="DK291" i="5" s="1"/>
  <c r="DF291" i="5" a="1"/>
  <c r="DF291" i="5" s="1"/>
  <c r="DA291" i="5" a="1"/>
  <c r="DA291" i="5" s="1"/>
  <c r="BK291" i="5" a="1"/>
  <c r="BK291" i="5" s="1"/>
  <c r="W291" i="5" a="1"/>
  <c r="W291" i="5" s="1"/>
  <c r="DJ291" i="5" a="1"/>
  <c r="DJ291" i="5" s="1"/>
  <c r="DE291" i="5" a="1"/>
  <c r="DE291" i="5" s="1"/>
  <c r="CF291" i="5" a="1"/>
  <c r="CF291" i="5" s="1"/>
  <c r="CA291" i="5" a="1"/>
  <c r="CA291" i="5" s="1"/>
  <c r="AO291" i="5" s="1"/>
  <c r="AF291" i="5" a="1"/>
  <c r="AF291" i="5" s="1"/>
  <c r="AA291" i="5" a="1"/>
  <c r="AA291" i="5" s="1"/>
  <c r="F291" i="5" a="1"/>
  <c r="F291" i="5" s="1"/>
  <c r="DC291" i="5" a="1"/>
  <c r="DC291" i="5" s="1"/>
  <c r="CI291" i="5" a="1"/>
  <c r="CI291" i="5" s="1"/>
  <c r="AU291" i="5" a="1"/>
  <c r="AU291" i="5" s="1"/>
  <c r="AD291" i="5" a="1"/>
  <c r="AD291" i="5" s="1"/>
  <c r="X291" i="5" a="1"/>
  <c r="X291" i="5" s="1"/>
  <c r="P291" i="5" a="1"/>
  <c r="P291" i="5" s="1"/>
  <c r="I291" i="5" a="1"/>
  <c r="I291" i="5" s="1"/>
  <c r="C291" i="5" a="1"/>
  <c r="C291" i="5" s="1"/>
  <c r="BH291" i="5" a="1"/>
  <c r="BH291" i="5" s="1"/>
  <c r="BA291" i="5" a="1"/>
  <c r="BA291" i="5" s="1"/>
  <c r="AJ291" i="5" a="1"/>
  <c r="AJ291" i="5" s="1"/>
  <c r="V291" i="5" a="1"/>
  <c r="V291" i="5" s="1"/>
  <c r="BL291" i="5" a="1"/>
  <c r="BL291" i="5" s="1"/>
  <c r="BD291" i="5" a="1"/>
  <c r="BD291" i="5" s="1"/>
  <c r="AW291" i="5" a="1"/>
  <c r="AW291" i="5" s="1"/>
  <c r="AG291" i="5" a="1"/>
  <c r="AG291" i="5" s="1"/>
  <c r="L291" i="5" a="1"/>
  <c r="L291" i="5" s="1"/>
  <c r="DG291" i="5" a="1"/>
  <c r="DG291" i="5" s="1"/>
  <c r="CG291" i="5" a="1"/>
  <c r="CG291" i="5" s="1"/>
  <c r="AY291" i="5" a="1"/>
  <c r="AY291" i="5" s="1"/>
  <c r="AL291" i="5" a="1"/>
  <c r="AL291" i="5" s="1"/>
  <c r="Z291" i="5" a="1"/>
  <c r="Z291" i="5" s="1"/>
  <c r="O291" i="5" a="1"/>
  <c r="O291" i="5" s="1"/>
  <c r="D291" i="5" a="1"/>
  <c r="D291" i="5" s="1"/>
  <c r="BI291" i="5" a="1"/>
  <c r="BI291" i="5" s="1"/>
  <c r="Y291" i="5" a="1"/>
  <c r="Y291" i="5" s="1"/>
  <c r="CE291" i="5" a="1"/>
  <c r="CE291" i="5" s="1"/>
  <c r="AI291" i="5" a="1"/>
  <c r="AI291" i="5" s="1"/>
  <c r="M291" i="5" a="1"/>
  <c r="M291" i="5" s="1"/>
  <c r="AE291" i="5" a="1"/>
  <c r="AE291" i="5" s="1"/>
  <c r="T291" i="5" a="1"/>
  <c r="T291" i="5" s="1"/>
  <c r="H291" i="5" a="1"/>
  <c r="H291" i="5" s="1"/>
  <c r="DI291" i="5" a="1"/>
  <c r="DI291" i="5" s="1"/>
  <c r="CJ291" i="5" a="1"/>
  <c r="CJ291" i="5" s="1"/>
  <c r="BQ291" i="5" a="1"/>
  <c r="BQ291" i="5" s="1"/>
  <c r="BC291" i="5" a="1"/>
  <c r="BC291" i="5" s="1"/>
  <c r="AC291" i="5" a="1"/>
  <c r="AC291" i="5" s="1"/>
  <c r="R291" i="5" a="1"/>
  <c r="R291" i="5" s="1"/>
  <c r="G291" i="5" a="1"/>
  <c r="G291" i="5" s="1"/>
  <c r="Q291" i="5" a="1"/>
  <c r="Q291" i="5" s="1"/>
  <c r="K291" i="5" a="1"/>
  <c r="K291" i="5" s="1"/>
  <c r="CC291" i="5" a="1"/>
  <c r="CC291" i="5" s="1"/>
  <c r="J291" i="5" a="1"/>
  <c r="J291" i="5" s="1"/>
  <c r="A292" i="5"/>
  <c r="BE291" i="5" a="1"/>
  <c r="BE291" i="5" s="1"/>
  <c r="DB291" i="5" a="1"/>
  <c r="DB291" i="5" s="1"/>
  <c r="AZ291" i="5" a="1"/>
  <c r="AZ291" i="5" s="1"/>
  <c r="U291" i="5" a="1"/>
  <c r="U291" i="5" s="1"/>
  <c r="AV291" i="5" a="1"/>
  <c r="AV291" i="5" s="1"/>
  <c r="AH291" i="5" a="1"/>
  <c r="AH291" i="5" s="1"/>
  <c r="A114" i="5"/>
  <c r="AI113" i="5" a="1"/>
  <c r="AI113" i="5" s="1"/>
  <c r="AE113" i="5" a="1"/>
  <c r="AE113" i="5" s="1"/>
  <c r="AA113" i="5" a="1"/>
  <c r="AA113" i="5" s="1"/>
  <c r="W113" i="5" a="1"/>
  <c r="W113" i="5" s="1"/>
  <c r="S113" i="5" a="1"/>
  <c r="S113" i="5" s="1"/>
  <c r="O113" i="5" a="1"/>
  <c r="O113" i="5" s="1"/>
  <c r="K113" i="5" a="1"/>
  <c r="K113" i="5" s="1"/>
  <c r="G113" i="5" a="1"/>
  <c r="G113" i="5" s="1"/>
  <c r="C113" i="5" a="1"/>
  <c r="C113" i="5" s="1"/>
  <c r="DI113" i="5" a="1"/>
  <c r="DI113" i="5" s="1"/>
  <c r="DD113" i="5" a="1"/>
  <c r="DD113" i="5" s="1"/>
  <c r="CG113" i="5" a="1"/>
  <c r="CG113" i="5" s="1"/>
  <c r="BL113" i="5" a="1"/>
  <c r="BL113" i="5" s="1"/>
  <c r="BC113" i="5" a="1"/>
  <c r="BC113" i="5" s="1"/>
  <c r="AX113" i="5" a="1"/>
  <c r="AX113" i="5" s="1"/>
  <c r="AL113" i="5" a="1"/>
  <c r="AL113" i="5" s="1"/>
  <c r="AC113" i="5" a="1"/>
  <c r="AC113" i="5" s="1"/>
  <c r="T113" i="5" a="1"/>
  <c r="T113" i="5" s="1"/>
  <c r="F113" i="5" a="1"/>
  <c r="F113" i="5" s="1"/>
  <c r="DJ113" i="5" a="1"/>
  <c r="DJ113" i="5" s="1"/>
  <c r="DE113" i="5" a="1"/>
  <c r="DE113" i="5" s="1"/>
  <c r="CK113" i="5" a="1"/>
  <c r="CK113" i="5" s="1"/>
  <c r="CF113" i="5" a="1"/>
  <c r="CF113" i="5" s="1"/>
  <c r="CA113" i="5" a="1"/>
  <c r="CA113" i="5" s="1"/>
  <c r="AO113" i="5" s="1"/>
  <c r="AT113" i="5" a="1"/>
  <c r="AT113" i="5" s="1"/>
  <c r="V113" i="5" a="1"/>
  <c r="V113" i="5" s="1"/>
  <c r="Q113" i="5" a="1"/>
  <c r="Q113" i="5" s="1"/>
  <c r="L113" i="5" a="1"/>
  <c r="L113" i="5" s="1"/>
  <c r="DH113" i="5" a="1"/>
  <c r="DH113" i="5" s="1"/>
  <c r="DC113" i="5" a="1"/>
  <c r="DC113" i="5" s="1"/>
  <c r="CJ113" i="5" a="1"/>
  <c r="CJ113" i="5" s="1"/>
  <c r="CE113" i="5" a="1"/>
  <c r="CE113" i="5" s="1"/>
  <c r="Z113" i="5" a="1"/>
  <c r="Z113" i="5" s="1"/>
  <c r="U113" i="5" a="1"/>
  <c r="U113" i="5" s="1"/>
  <c r="P113" i="5" a="1"/>
  <c r="P113" i="5" s="1"/>
  <c r="J113" i="5" a="1"/>
  <c r="J113" i="5" s="1"/>
  <c r="E113" i="5" a="1"/>
  <c r="E113" i="5" s="1"/>
  <c r="CD113" i="5" a="1"/>
  <c r="CD113" i="5" s="1"/>
  <c r="BQ113" i="5" a="1"/>
  <c r="BQ113" i="5" s="1"/>
  <c r="BH113" i="5" a="1"/>
  <c r="BH113" i="5" s="1"/>
  <c r="BB113" i="5" a="1"/>
  <c r="BB113" i="5" s="1"/>
  <c r="AW113" i="5" a="1"/>
  <c r="AW113" i="5" s="1"/>
  <c r="AJ113" i="5" a="1"/>
  <c r="AJ113" i="5" s="1"/>
  <c r="CH113" i="5" a="1"/>
  <c r="CH113" i="5" s="1"/>
  <c r="CC113" i="5" a="1"/>
  <c r="CC113" i="5" s="1"/>
  <c r="BF113" i="5" a="1"/>
  <c r="BF113" i="5" s="1"/>
  <c r="BA113" i="5" a="1"/>
  <c r="BA113" i="5" s="1"/>
  <c r="AV113" i="5" a="1"/>
  <c r="AV113" i="5" s="1"/>
  <c r="X113" i="5" a="1"/>
  <c r="X113" i="5" s="1"/>
  <c r="DK113" i="5" a="1"/>
  <c r="DK113" i="5" s="1"/>
  <c r="DF113" i="5" a="1"/>
  <c r="DF113" i="5" s="1"/>
  <c r="DA113" i="5" a="1"/>
  <c r="DA113" i="5" s="1"/>
  <c r="CB113" i="5" a="1"/>
  <c r="CB113" i="5" s="1"/>
  <c r="BK113" i="5" a="1"/>
  <c r="BK113" i="5" s="1"/>
  <c r="AH113" i="5" a="1"/>
  <c r="AH113" i="5" s="1"/>
  <c r="R113" i="5" a="1"/>
  <c r="R113" i="5" s="1"/>
  <c r="M113" i="5" a="1"/>
  <c r="M113" i="5" s="1"/>
  <c r="H113" i="5" a="1"/>
  <c r="H113" i="5" s="1"/>
  <c r="DL113" i="5" a="1"/>
  <c r="DL113" i="5" s="1"/>
  <c r="BJ113" i="5" a="1"/>
  <c r="BJ113" i="5" s="1"/>
  <c r="AG113" i="5" a="1"/>
  <c r="AG113" i="5" s="1"/>
  <c r="CI113" i="5" a="1"/>
  <c r="CI113" i="5" s="1"/>
  <c r="BI113" i="5" a="1"/>
  <c r="BI113" i="5" s="1"/>
  <c r="AU113" i="5" a="1"/>
  <c r="AU113" i="5" s="1"/>
  <c r="AF113" i="5" a="1"/>
  <c r="AF113" i="5" s="1"/>
  <c r="D113" i="5" a="1"/>
  <c r="D113" i="5" s="1"/>
  <c r="BG113" i="5" a="1"/>
  <c r="BG113" i="5" s="1"/>
  <c r="AS113" i="5" a="1"/>
  <c r="AS113" i="5" s="1"/>
  <c r="AD113" i="5" a="1"/>
  <c r="AD113" i="5" s="1"/>
  <c r="DG113" i="5" a="1"/>
  <c r="DG113" i="5" s="1"/>
  <c r="BE113" i="5" a="1"/>
  <c r="BE113" i="5" s="1"/>
  <c r="AB113" i="5" a="1"/>
  <c r="AB113" i="5" s="1"/>
  <c r="N113" i="5" a="1"/>
  <c r="N113" i="5" s="1"/>
  <c r="BD113" i="5" a="1"/>
  <c r="BD113" i="5" s="1"/>
  <c r="Y113" i="5" a="1"/>
  <c r="Y113" i="5" s="1"/>
  <c r="DB113" i="5" a="1"/>
  <c r="DB113" i="5" s="1"/>
  <c r="BR113" i="5" a="1"/>
  <c r="BR113" i="5" s="1"/>
  <c r="AZ113" i="5" a="1"/>
  <c r="AZ113" i="5" s="1"/>
  <c r="AK113" i="5" a="1"/>
  <c r="AK113" i="5" s="1"/>
  <c r="I113" i="5" a="1"/>
  <c r="I113" i="5" s="1"/>
  <c r="CL113" i="5" a="1"/>
  <c r="CL113" i="5" s="1"/>
  <c r="AY113" i="5" a="1"/>
  <c r="AY113" i="5" s="1"/>
  <c r="AL114" i="5" l="1" a="1"/>
  <c r="AL114" i="5" s="1"/>
  <c r="AH114" i="5" a="1"/>
  <c r="AH114" i="5" s="1"/>
  <c r="AD114" i="5" a="1"/>
  <c r="AD114" i="5" s="1"/>
  <c r="Z114" i="5" a="1"/>
  <c r="Z114" i="5" s="1"/>
  <c r="V114" i="5" a="1"/>
  <c r="V114" i="5" s="1"/>
  <c r="R114" i="5" a="1"/>
  <c r="R114" i="5" s="1"/>
  <c r="N114" i="5" a="1"/>
  <c r="N114" i="5" s="1"/>
  <c r="J114" i="5" a="1"/>
  <c r="J114" i="5" s="1"/>
  <c r="F114" i="5" a="1"/>
  <c r="F114" i="5" s="1"/>
  <c r="DF114" i="5" a="1"/>
  <c r="DF114" i="5" s="1"/>
  <c r="CI114" i="5" a="1"/>
  <c r="CI114" i="5" s="1"/>
  <c r="BR114" i="5" a="1"/>
  <c r="BR114" i="5" s="1"/>
  <c r="BI114" i="5" a="1"/>
  <c r="BI114" i="5" s="1"/>
  <c r="AZ114" i="5" a="1"/>
  <c r="AZ114" i="5" s="1"/>
  <c r="AI114" i="5" a="1"/>
  <c r="AI114" i="5" s="1"/>
  <c r="U114" i="5" a="1"/>
  <c r="U114" i="5" s="1"/>
  <c r="L114" i="5" a="1"/>
  <c r="L114" i="5" s="1"/>
  <c r="C114" i="5" a="1"/>
  <c r="C114" i="5" s="1"/>
  <c r="DC114" i="5" a="1"/>
  <c r="DC114" i="5" s="1"/>
  <c r="CJ114" i="5" a="1"/>
  <c r="CJ114" i="5" s="1"/>
  <c r="CE114" i="5" a="1"/>
  <c r="CE114" i="5" s="1"/>
  <c r="BQ114" i="5" a="1"/>
  <c r="BQ114" i="5" s="1"/>
  <c r="BH114" i="5" a="1"/>
  <c r="BH114" i="5" s="1"/>
  <c r="BC114" i="5" a="1"/>
  <c r="BC114" i="5" s="1"/>
  <c r="AX114" i="5" a="1"/>
  <c r="AX114" i="5" s="1"/>
  <c r="AJ114" i="5" a="1"/>
  <c r="AJ114" i="5" s="1"/>
  <c r="AE114" i="5" a="1"/>
  <c r="AE114" i="5" s="1"/>
  <c r="Y114" i="5" a="1"/>
  <c r="Y114" i="5" s="1"/>
  <c r="T114" i="5" a="1"/>
  <c r="T114" i="5" s="1"/>
  <c r="O114" i="5" a="1"/>
  <c r="O114" i="5" s="1"/>
  <c r="A115" i="5"/>
  <c r="DG114" i="5" a="1"/>
  <c r="DG114" i="5" s="1"/>
  <c r="DB114" i="5" a="1"/>
  <c r="DB114" i="5" s="1"/>
  <c r="CC114" i="5" a="1"/>
  <c r="CC114" i="5" s="1"/>
  <c r="BL114" i="5" a="1"/>
  <c r="BL114" i="5" s="1"/>
  <c r="BG114" i="5" a="1"/>
  <c r="BG114" i="5" s="1"/>
  <c r="BB114" i="5" a="1"/>
  <c r="BB114" i="5" s="1"/>
  <c r="AC114" i="5" a="1"/>
  <c r="AC114" i="5" s="1"/>
  <c r="X114" i="5" a="1"/>
  <c r="X114" i="5" s="1"/>
  <c r="S114" i="5" a="1"/>
  <c r="S114" i="5" s="1"/>
  <c r="DL114" i="5" a="1"/>
  <c r="DL114" i="5" s="1"/>
  <c r="DA114" i="5" a="1"/>
  <c r="DA114" i="5" s="1"/>
  <c r="CH114" i="5" a="1"/>
  <c r="CH114" i="5" s="1"/>
  <c r="BA114" i="5" a="1"/>
  <c r="BA114" i="5" s="1"/>
  <c r="AV114" i="5" a="1"/>
  <c r="AV114" i="5" s="1"/>
  <c r="M114" i="5" a="1"/>
  <c r="M114" i="5" s="1"/>
  <c r="H114" i="5" a="1"/>
  <c r="H114" i="5" s="1"/>
  <c r="DJ114" i="5" a="1"/>
  <c r="DJ114" i="5" s="1"/>
  <c r="DE114" i="5" a="1"/>
  <c r="DE114" i="5" s="1"/>
  <c r="CL114" i="5" a="1"/>
  <c r="CL114" i="5" s="1"/>
  <c r="BE114" i="5" a="1"/>
  <c r="BE114" i="5" s="1"/>
  <c r="Q114" i="5" a="1"/>
  <c r="Q114" i="5" s="1"/>
  <c r="CK114" i="5" a="1"/>
  <c r="CK114" i="5" s="1"/>
  <c r="CF114" i="5" a="1"/>
  <c r="CF114" i="5" s="1"/>
  <c r="CA114" i="5" a="1"/>
  <c r="CA114" i="5" s="1"/>
  <c r="AO114" i="5" s="1"/>
  <c r="BJ114" i="5" a="1"/>
  <c r="BJ114" i="5" s="1"/>
  <c r="BD114" i="5" a="1"/>
  <c r="BD114" i="5" s="1"/>
  <c r="AY114" i="5" a="1"/>
  <c r="AY114" i="5" s="1"/>
  <c r="AT114" i="5" a="1"/>
  <c r="AT114" i="5" s="1"/>
  <c r="AK114" i="5" a="1"/>
  <c r="AK114" i="5" s="1"/>
  <c r="AF114" i="5" a="1"/>
  <c r="AF114" i="5" s="1"/>
  <c r="AA114" i="5" a="1"/>
  <c r="AA114" i="5" s="1"/>
  <c r="P114" i="5" a="1"/>
  <c r="P114" i="5" s="1"/>
  <c r="K114" i="5" a="1"/>
  <c r="K114" i="5" s="1"/>
  <c r="DH114" i="5" a="1"/>
  <c r="DH114" i="5" s="1"/>
  <c r="BF114" i="5" a="1"/>
  <c r="BF114" i="5" s="1"/>
  <c r="CD114" i="5" a="1"/>
  <c r="CD114" i="5" s="1"/>
  <c r="AB114" i="5" a="1"/>
  <c r="AB114" i="5" s="1"/>
  <c r="DD114" i="5" a="1"/>
  <c r="DD114" i="5" s="1"/>
  <c r="CB114" i="5" a="1"/>
  <c r="CB114" i="5" s="1"/>
  <c r="W114" i="5" a="1"/>
  <c r="W114" i="5" s="1"/>
  <c r="I114" i="5" a="1"/>
  <c r="I114" i="5" s="1"/>
  <c r="BK114" i="5" a="1"/>
  <c r="BK114" i="5" s="1"/>
  <c r="AW114" i="5" a="1"/>
  <c r="AW114" i="5" s="1"/>
  <c r="G114" i="5" a="1"/>
  <c r="G114" i="5" s="1"/>
  <c r="DK114" i="5" a="1"/>
  <c r="DK114" i="5" s="1"/>
  <c r="AU114" i="5" a="1"/>
  <c r="AU114" i="5" s="1"/>
  <c r="AG114" i="5" a="1"/>
  <c r="AG114" i="5" s="1"/>
  <c r="E114" i="5" a="1"/>
  <c r="E114" i="5" s="1"/>
  <c r="DI114" i="5" a="1"/>
  <c r="DI114" i="5" s="1"/>
  <c r="CG114" i="5" a="1"/>
  <c r="CG114" i="5" s="1"/>
  <c r="AS114" i="5" a="1"/>
  <c r="AS114" i="5" s="1"/>
  <c r="D114" i="5" a="1"/>
  <c r="D114" i="5" s="1"/>
  <c r="DK292" i="5" a="1"/>
  <c r="DK292" i="5" s="1"/>
  <c r="DG292" i="5" a="1"/>
  <c r="DG292" i="5" s="1"/>
  <c r="DC292" i="5" a="1"/>
  <c r="DC292" i="5" s="1"/>
  <c r="CK292" i="5" a="1"/>
  <c r="CK292" i="5" s="1"/>
  <c r="CG292" i="5" a="1"/>
  <c r="CG292" i="5" s="1"/>
  <c r="CC292" i="5" a="1"/>
  <c r="CC292" i="5" s="1"/>
  <c r="BQ292" i="5" a="1"/>
  <c r="BQ292" i="5" s="1"/>
  <c r="BI292" i="5" a="1"/>
  <c r="BI292" i="5" s="1"/>
  <c r="BE292" i="5" a="1"/>
  <c r="BE292" i="5" s="1"/>
  <c r="BA292" i="5" a="1"/>
  <c r="BA292" i="5" s="1"/>
  <c r="AW292" i="5" a="1"/>
  <c r="AW292" i="5" s="1"/>
  <c r="AS292" i="5" a="1"/>
  <c r="AS292" i="5" s="1"/>
  <c r="DJ292" i="5" a="1"/>
  <c r="DJ292" i="5" s="1"/>
  <c r="DA292" i="5" a="1"/>
  <c r="DA292" i="5" s="1"/>
  <c r="CD292" i="5" a="1"/>
  <c r="CD292" i="5" s="1"/>
  <c r="BD292" i="5" a="1"/>
  <c r="BD292" i="5" s="1"/>
  <c r="AU292" i="5" a="1"/>
  <c r="AU292" i="5" s="1"/>
  <c r="AD292" i="5" a="1"/>
  <c r="AD292" i="5" s="1"/>
  <c r="Y292" i="5" a="1"/>
  <c r="Y292" i="5" s="1"/>
  <c r="P292" i="5" a="1"/>
  <c r="P292" i="5" s="1"/>
  <c r="G292" i="5" a="1"/>
  <c r="G292" i="5" s="1"/>
  <c r="DI292" i="5" a="1"/>
  <c r="DI292" i="5" s="1"/>
  <c r="DD292" i="5" a="1"/>
  <c r="DD292" i="5" s="1"/>
  <c r="AK292" i="5" a="1"/>
  <c r="AK292" i="5" s="1"/>
  <c r="AF292" i="5" a="1"/>
  <c r="AF292" i="5" s="1"/>
  <c r="AA292" i="5" a="1"/>
  <c r="AA292" i="5" s="1"/>
  <c r="V292" i="5" a="1"/>
  <c r="V292" i="5" s="1"/>
  <c r="K292" i="5" a="1"/>
  <c r="K292" i="5" s="1"/>
  <c r="F292" i="5" a="1"/>
  <c r="F292" i="5" s="1"/>
  <c r="DH292" i="5" a="1"/>
  <c r="DH292" i="5" s="1"/>
  <c r="AJ292" i="5" a="1"/>
  <c r="AJ292" i="5" s="1"/>
  <c r="AE292" i="5" a="1"/>
  <c r="AE292" i="5" s="1"/>
  <c r="Z292" i="5" a="1"/>
  <c r="Z292" i="5" s="1"/>
  <c r="T292" i="5" a="1"/>
  <c r="T292" i="5" s="1"/>
  <c r="O292" i="5" a="1"/>
  <c r="O292" i="5" s="1"/>
  <c r="J292" i="5" a="1"/>
  <c r="J292" i="5" s="1"/>
  <c r="BR292" i="5" a="1"/>
  <c r="BR292" i="5" s="1"/>
  <c r="AZ292" i="5" a="1"/>
  <c r="AZ292" i="5" s="1"/>
  <c r="AI292" i="5" a="1"/>
  <c r="AI292" i="5" s="1"/>
  <c r="AB292" i="5" a="1"/>
  <c r="AB292" i="5" s="1"/>
  <c r="U292" i="5" a="1"/>
  <c r="U292" i="5" s="1"/>
  <c r="N292" i="5" a="1"/>
  <c r="N292" i="5" s="1"/>
  <c r="CF292" i="5" a="1"/>
  <c r="CF292" i="5" s="1"/>
  <c r="BL292" i="5" a="1"/>
  <c r="BL292" i="5" s="1"/>
  <c r="BF292" i="5" a="1"/>
  <c r="BF292" i="5" s="1"/>
  <c r="AY292" i="5" a="1"/>
  <c r="AY292" i="5" s="1"/>
  <c r="AH292" i="5" a="1"/>
  <c r="AH292" i="5" s="1"/>
  <c r="M292" i="5" a="1"/>
  <c r="M292" i="5" s="1"/>
  <c r="CI292" i="5" a="1"/>
  <c r="CI292" i="5" s="1"/>
  <c r="CB292" i="5" a="1"/>
  <c r="CB292" i="5" s="1"/>
  <c r="BJ292" i="5" a="1"/>
  <c r="BJ292" i="5" s="1"/>
  <c r="BB292" i="5" a="1"/>
  <c r="BB292" i="5" s="1"/>
  <c r="AL292" i="5" a="1"/>
  <c r="AL292" i="5" s="1"/>
  <c r="Q292" i="5" a="1"/>
  <c r="Q292" i="5" s="1"/>
  <c r="I292" i="5" a="1"/>
  <c r="I292" i="5" s="1"/>
  <c r="C292" i="5" a="1"/>
  <c r="C292" i="5" s="1"/>
  <c r="CJ292" i="5" a="1"/>
  <c r="CJ292" i="5" s="1"/>
  <c r="AC292" i="5" a="1"/>
  <c r="AC292" i="5" s="1"/>
  <c r="H292" i="5" a="1"/>
  <c r="H292" i="5" s="1"/>
  <c r="CH292" i="5" a="1"/>
  <c r="CH292" i="5" s="1"/>
  <c r="BK292" i="5" a="1"/>
  <c r="BK292" i="5" s="1"/>
  <c r="R292" i="5" a="1"/>
  <c r="R292" i="5" s="1"/>
  <c r="E292" i="5" a="1"/>
  <c r="E292" i="5" s="1"/>
  <c r="DF292" i="5" a="1"/>
  <c r="DF292" i="5" s="1"/>
  <c r="AX292" i="5" a="1"/>
  <c r="AX292" i="5" s="1"/>
  <c r="D292" i="5" a="1"/>
  <c r="D292" i="5" s="1"/>
  <c r="A293" i="5"/>
  <c r="DB292" i="5" a="1"/>
  <c r="DB292" i="5" s="1"/>
  <c r="AG292" i="5" a="1"/>
  <c r="AG292" i="5" s="1"/>
  <c r="W292" i="5" a="1"/>
  <c r="W292" i="5" s="1"/>
  <c r="L292" i="5" a="1"/>
  <c r="L292" i="5" s="1"/>
  <c r="DL292" i="5" a="1"/>
  <c r="DL292" i="5" s="1"/>
  <c r="CL292" i="5" a="1"/>
  <c r="CL292" i="5" s="1"/>
  <c r="AT292" i="5" a="1"/>
  <c r="AT292" i="5" s="1"/>
  <c r="CA292" i="5" a="1"/>
  <c r="CA292" i="5" s="1"/>
  <c r="AO292" i="5" s="1"/>
  <c r="BH292" i="5" a="1"/>
  <c r="BH292" i="5" s="1"/>
  <c r="BG292" i="5" a="1"/>
  <c r="BG292" i="5" s="1"/>
  <c r="AV292" i="5" a="1"/>
  <c r="AV292" i="5" s="1"/>
  <c r="CE292" i="5" a="1"/>
  <c r="CE292" i="5" s="1"/>
  <c r="X292" i="5" a="1"/>
  <c r="X292" i="5" s="1"/>
  <c r="BC292" i="5" a="1"/>
  <c r="BC292" i="5" s="1"/>
  <c r="DE292" i="5" a="1"/>
  <c r="DE292" i="5" s="1"/>
  <c r="S292" i="5" a="1"/>
  <c r="S292" i="5" s="1"/>
  <c r="DJ293" i="5" l="1" a="1"/>
  <c r="DJ293" i="5" s="1"/>
  <c r="DF293" i="5" a="1"/>
  <c r="DF293" i="5" s="1"/>
  <c r="DB293" i="5" a="1"/>
  <c r="DB293" i="5" s="1"/>
  <c r="CJ293" i="5" a="1"/>
  <c r="CJ293" i="5" s="1"/>
  <c r="CF293" i="5" a="1"/>
  <c r="CF293" i="5" s="1"/>
  <c r="CB293" i="5" a="1"/>
  <c r="CB293" i="5" s="1"/>
  <c r="BL293" i="5" a="1"/>
  <c r="BL293" i="5" s="1"/>
  <c r="BH293" i="5" a="1"/>
  <c r="BH293" i="5" s="1"/>
  <c r="BD293" i="5" a="1"/>
  <c r="BD293" i="5" s="1"/>
  <c r="AZ293" i="5" a="1"/>
  <c r="AZ293" i="5" s="1"/>
  <c r="AV293" i="5" a="1"/>
  <c r="AV293" i="5" s="1"/>
  <c r="DL293" i="5" a="1"/>
  <c r="DL293" i="5" s="1"/>
  <c r="DC293" i="5" a="1"/>
  <c r="DC293" i="5" s="1"/>
  <c r="CA293" i="5" a="1"/>
  <c r="CA293" i="5" s="1"/>
  <c r="AO293" i="5" s="1"/>
  <c r="BF293" i="5" a="1"/>
  <c r="BF293" i="5" s="1"/>
  <c r="AW293" i="5" a="1"/>
  <c r="AW293" i="5" s="1"/>
  <c r="AJ293" i="5" a="1"/>
  <c r="AJ293" i="5" s="1"/>
  <c r="AA293" i="5" a="1"/>
  <c r="AA293" i="5" s="1"/>
  <c r="R293" i="5" a="1"/>
  <c r="R293" i="5" s="1"/>
  <c r="I293" i="5" a="1"/>
  <c r="I293" i="5" s="1"/>
  <c r="D293" i="5" a="1"/>
  <c r="D293" i="5" s="1"/>
  <c r="DH293" i="5" a="1"/>
  <c r="DH293" i="5" s="1"/>
  <c r="CI293" i="5" a="1"/>
  <c r="CI293" i="5" s="1"/>
  <c r="CD293" i="5" a="1"/>
  <c r="CD293" i="5" s="1"/>
  <c r="BQ293" i="5" a="1"/>
  <c r="BQ293" i="5" s="1"/>
  <c r="AI293" i="5" a="1"/>
  <c r="AI293" i="5" s="1"/>
  <c r="AD293" i="5" a="1"/>
  <c r="AD293" i="5" s="1"/>
  <c r="Y293" i="5" a="1"/>
  <c r="Y293" i="5" s="1"/>
  <c r="DA293" i="5" a="1"/>
  <c r="DA293" i="5" s="1"/>
  <c r="CH293" i="5" a="1"/>
  <c r="CH293" i="5" s="1"/>
  <c r="CC293" i="5" a="1"/>
  <c r="CC293" i="5" s="1"/>
  <c r="BA293" i="5" a="1"/>
  <c r="BA293" i="5" s="1"/>
  <c r="AH293" i="5" a="1"/>
  <c r="AH293" i="5" s="1"/>
  <c r="AC293" i="5" a="1"/>
  <c r="AC293" i="5" s="1"/>
  <c r="M293" i="5" a="1"/>
  <c r="M293" i="5" s="1"/>
  <c r="A294" i="5"/>
  <c r="DE293" i="5" a="1"/>
  <c r="DE293" i="5" s="1"/>
  <c r="CK293" i="5" a="1"/>
  <c r="CK293" i="5" s="1"/>
  <c r="BJ293" i="5" a="1"/>
  <c r="BJ293" i="5" s="1"/>
  <c r="AG293" i="5" a="1"/>
  <c r="AG293" i="5" s="1"/>
  <c r="Z293" i="5" a="1"/>
  <c r="Z293" i="5" s="1"/>
  <c r="S293" i="5" a="1"/>
  <c r="S293" i="5" s="1"/>
  <c r="DK293" i="5" a="1"/>
  <c r="DK293" i="5" s="1"/>
  <c r="BC293" i="5" a="1"/>
  <c r="BC293" i="5" s="1"/>
  <c r="AU293" i="5" a="1"/>
  <c r="AU293" i="5" s="1"/>
  <c r="AF293" i="5" a="1"/>
  <c r="AF293" i="5" s="1"/>
  <c r="K293" i="5" a="1"/>
  <c r="K293" i="5" s="1"/>
  <c r="E293" i="5" a="1"/>
  <c r="E293" i="5" s="1"/>
  <c r="AY293" i="5" a="1"/>
  <c r="AY293" i="5" s="1"/>
  <c r="AS293" i="5" a="1"/>
  <c r="AS293" i="5" s="1"/>
  <c r="AB293" i="5" a="1"/>
  <c r="AB293" i="5" s="1"/>
  <c r="O293" i="5" a="1"/>
  <c r="O293" i="5" s="1"/>
  <c r="G293" i="5" a="1"/>
  <c r="G293" i="5" s="1"/>
  <c r="DI293" i="5" a="1"/>
  <c r="DI293" i="5" s="1"/>
  <c r="AE293" i="5" a="1"/>
  <c r="AE293" i="5" s="1"/>
  <c r="U293" i="5" a="1"/>
  <c r="U293" i="5" s="1"/>
  <c r="J293" i="5" a="1"/>
  <c r="J293" i="5" s="1"/>
  <c r="DG293" i="5" a="1"/>
  <c r="DG293" i="5" s="1"/>
  <c r="BK293" i="5" a="1"/>
  <c r="BK293" i="5" s="1"/>
  <c r="T293" i="5" a="1"/>
  <c r="T293" i="5" s="1"/>
  <c r="H293" i="5" a="1"/>
  <c r="H293" i="5" s="1"/>
  <c r="CG293" i="5" a="1"/>
  <c r="CG293" i="5" s="1"/>
  <c r="BI293" i="5" a="1"/>
  <c r="BI293" i="5" s="1"/>
  <c r="Q293" i="5" a="1"/>
  <c r="Q293" i="5" s="1"/>
  <c r="BE293" i="5" a="1"/>
  <c r="BE293" i="5" s="1"/>
  <c r="AT293" i="5" a="1"/>
  <c r="AT293" i="5" s="1"/>
  <c r="AK293" i="5" a="1"/>
  <c r="AK293" i="5" s="1"/>
  <c r="X293" i="5" a="1"/>
  <c r="X293" i="5" s="1"/>
  <c r="N293" i="5" a="1"/>
  <c r="N293" i="5" s="1"/>
  <c r="CL293" i="5" a="1"/>
  <c r="CL293" i="5" s="1"/>
  <c r="W293" i="5" a="1"/>
  <c r="W293" i="5" s="1"/>
  <c r="L293" i="5" a="1"/>
  <c r="L293" i="5" s="1"/>
  <c r="DD293" i="5" a="1"/>
  <c r="DD293" i="5" s="1"/>
  <c r="BB293" i="5" a="1"/>
  <c r="BB293" i="5" s="1"/>
  <c r="F293" i="5" a="1"/>
  <c r="F293" i="5" s="1"/>
  <c r="AX293" i="5" a="1"/>
  <c r="AX293" i="5" s="1"/>
  <c r="C293" i="5" a="1"/>
  <c r="C293" i="5" s="1"/>
  <c r="V293" i="5" a="1"/>
  <c r="V293" i="5" s="1"/>
  <c r="BR293" i="5" a="1"/>
  <c r="BR293" i="5" s="1"/>
  <c r="P293" i="5" a="1"/>
  <c r="P293" i="5" s="1"/>
  <c r="AL293" i="5" a="1"/>
  <c r="AL293" i="5" s="1"/>
  <c r="CE293" i="5" a="1"/>
  <c r="CE293" i="5" s="1"/>
  <c r="BG293" i="5" a="1"/>
  <c r="BG293" i="5" s="1"/>
  <c r="AL115" i="5" a="1"/>
  <c r="AL115" i="5" s="1"/>
  <c r="AH115" i="5" a="1"/>
  <c r="AH115" i="5" s="1"/>
  <c r="AD115" i="5" a="1"/>
  <c r="AD115" i="5" s="1"/>
  <c r="Z115" i="5" a="1"/>
  <c r="Z115" i="5" s="1"/>
  <c r="V115" i="5" a="1"/>
  <c r="V115" i="5" s="1"/>
  <c r="R115" i="5" a="1"/>
  <c r="R115" i="5" s="1"/>
  <c r="N115" i="5" a="1"/>
  <c r="N115" i="5" s="1"/>
  <c r="J115" i="5" a="1"/>
  <c r="J115" i="5" s="1"/>
  <c r="F115" i="5" a="1"/>
  <c r="F115" i="5" s="1"/>
  <c r="DD115" i="5" a="1"/>
  <c r="DD115" i="5" s="1"/>
  <c r="CK115" i="5" a="1"/>
  <c r="CK115" i="5" s="1"/>
  <c r="CB115" i="5" a="1"/>
  <c r="CB115" i="5" s="1"/>
  <c r="BG115" i="5" a="1"/>
  <c r="BG115" i="5" s="1"/>
  <c r="AX115" i="5" a="1"/>
  <c r="AX115" i="5" s="1"/>
  <c r="AS115" i="5" a="1"/>
  <c r="AS115" i="5" s="1"/>
  <c r="AK115" i="5" a="1"/>
  <c r="AK115" i="5" s="1"/>
  <c r="AB115" i="5" a="1"/>
  <c r="AB115" i="5" s="1"/>
  <c r="S115" i="5" a="1"/>
  <c r="S115" i="5" s="1"/>
  <c r="E115" i="5" a="1"/>
  <c r="E115" i="5" s="1"/>
  <c r="DI115" i="5" a="1"/>
  <c r="DI115" i="5" s="1"/>
  <c r="DC115" i="5" a="1"/>
  <c r="DC115" i="5" s="1"/>
  <c r="CJ115" i="5" a="1"/>
  <c r="CJ115" i="5" s="1"/>
  <c r="CE115" i="5" a="1"/>
  <c r="CE115" i="5" s="1"/>
  <c r="BR115" i="5" a="1"/>
  <c r="BR115" i="5" s="1"/>
  <c r="AJ115" i="5" a="1"/>
  <c r="AJ115" i="5" s="1"/>
  <c r="AE115" i="5" a="1"/>
  <c r="AE115" i="5" s="1"/>
  <c r="DL115" i="5" a="1"/>
  <c r="DL115" i="5" s="1"/>
  <c r="DF115" i="5" a="1"/>
  <c r="DF115" i="5" s="1"/>
  <c r="CF115" i="5" a="1"/>
  <c r="CF115" i="5" s="1"/>
  <c r="BH115" i="5" a="1"/>
  <c r="BH115" i="5" s="1"/>
  <c r="BB115" i="5" a="1"/>
  <c r="BB115" i="5" s="1"/>
  <c r="AV115" i="5" a="1"/>
  <c r="AV115" i="5" s="1"/>
  <c r="AG115" i="5" a="1"/>
  <c r="AG115" i="5" s="1"/>
  <c r="AA115" i="5" a="1"/>
  <c r="AA115" i="5" s="1"/>
  <c r="U115" i="5" a="1"/>
  <c r="U115" i="5" s="1"/>
  <c r="O115" i="5" a="1"/>
  <c r="O115" i="5" s="1"/>
  <c r="C115" i="5" a="1"/>
  <c r="C115" i="5" s="1"/>
  <c r="DE115" i="5" a="1"/>
  <c r="DE115" i="5" s="1"/>
  <c r="AU115" i="5" a="1"/>
  <c r="AU115" i="5" s="1"/>
  <c r="Y115" i="5" a="1"/>
  <c r="Y115" i="5" s="1"/>
  <c r="M115" i="5" a="1"/>
  <c r="M115" i="5" s="1"/>
  <c r="DJ115" i="5" a="1"/>
  <c r="DJ115" i="5" s="1"/>
  <c r="CD115" i="5" a="1"/>
  <c r="CD115" i="5" s="1"/>
  <c r="BL115" i="5" a="1"/>
  <c r="BL115" i="5" s="1"/>
  <c r="BF115" i="5" a="1"/>
  <c r="BF115" i="5" s="1"/>
  <c r="AZ115" i="5" a="1"/>
  <c r="AZ115" i="5" s="1"/>
  <c r="G115" i="5" a="1"/>
  <c r="G115" i="5" s="1"/>
  <c r="DH115" i="5" a="1"/>
  <c r="DH115" i="5" s="1"/>
  <c r="DB115" i="5" a="1"/>
  <c r="DB115" i="5" s="1"/>
  <c r="AY115" i="5" a="1"/>
  <c r="AY115" i="5" s="1"/>
  <c r="AI115" i="5" a="1"/>
  <c r="AI115" i="5" s="1"/>
  <c r="AC115" i="5" a="1"/>
  <c r="AC115" i="5" s="1"/>
  <c r="W115" i="5" a="1"/>
  <c r="W115" i="5" s="1"/>
  <c r="Q115" i="5" a="1"/>
  <c r="Q115" i="5" s="1"/>
  <c r="DG115" i="5" a="1"/>
  <c r="DG115" i="5" s="1"/>
  <c r="CH115" i="5" a="1"/>
  <c r="CH115" i="5" s="1"/>
  <c r="BJ115" i="5" a="1"/>
  <c r="BJ115" i="5" s="1"/>
  <c r="BD115" i="5" a="1"/>
  <c r="BD115" i="5" s="1"/>
  <c r="AW115" i="5" a="1"/>
  <c r="AW115" i="5" s="1"/>
  <c r="K115" i="5" a="1"/>
  <c r="K115" i="5" s="1"/>
  <c r="D115" i="5" a="1"/>
  <c r="D115" i="5" s="1"/>
  <c r="A116" i="5"/>
  <c r="CI115" i="5" a="1"/>
  <c r="CI115" i="5" s="1"/>
  <c r="L115" i="5" a="1"/>
  <c r="L115" i="5" s="1"/>
  <c r="DK115" i="5" a="1"/>
  <c r="DK115" i="5" s="1"/>
  <c r="CG115" i="5" a="1"/>
  <c r="CG115" i="5" s="1"/>
  <c r="BE115" i="5" a="1"/>
  <c r="BE115" i="5" s="1"/>
  <c r="I115" i="5" a="1"/>
  <c r="I115" i="5" s="1"/>
  <c r="BC115" i="5" a="1"/>
  <c r="BC115" i="5" s="1"/>
  <c r="X115" i="5" a="1"/>
  <c r="X115" i="5" s="1"/>
  <c r="H115" i="5" a="1"/>
  <c r="H115" i="5" s="1"/>
  <c r="CC115" i="5" a="1"/>
  <c r="CC115" i="5" s="1"/>
  <c r="BA115" i="5" a="1"/>
  <c r="BA115" i="5" s="1"/>
  <c r="CA115" i="5" a="1"/>
  <c r="CA115" i="5" s="1"/>
  <c r="AO115" i="5" s="1"/>
  <c r="T115" i="5" a="1"/>
  <c r="T115" i="5" s="1"/>
  <c r="BQ115" i="5" a="1"/>
  <c r="BQ115" i="5" s="1"/>
  <c r="DA115" i="5" a="1"/>
  <c r="DA115" i="5" s="1"/>
  <c r="BK115" i="5" a="1"/>
  <c r="BK115" i="5" s="1"/>
  <c r="AF115" i="5" a="1"/>
  <c r="AF115" i="5" s="1"/>
  <c r="P115" i="5" a="1"/>
  <c r="P115" i="5" s="1"/>
  <c r="CL115" i="5" a="1"/>
  <c r="CL115" i="5" s="1"/>
  <c r="BI115" i="5" a="1"/>
  <c r="BI115" i="5" s="1"/>
  <c r="AT115" i="5" a="1"/>
  <c r="AT115" i="5" s="1"/>
  <c r="AK116" i="5" l="1" a="1"/>
  <c r="AK116" i="5" s="1"/>
  <c r="AG116" i="5" a="1"/>
  <c r="AG116" i="5" s="1"/>
  <c r="AC116" i="5" a="1"/>
  <c r="AC116" i="5" s="1"/>
  <c r="Y116" i="5" a="1"/>
  <c r="Y116" i="5" s="1"/>
  <c r="U116" i="5" a="1"/>
  <c r="U116" i="5" s="1"/>
  <c r="Q116" i="5" a="1"/>
  <c r="Q116" i="5" s="1"/>
  <c r="M116" i="5" a="1"/>
  <c r="M116" i="5" s="1"/>
  <c r="I116" i="5" a="1"/>
  <c r="I116" i="5" s="1"/>
  <c r="E116" i="5" a="1"/>
  <c r="E116" i="5" s="1"/>
  <c r="DJ116" i="5" a="1"/>
  <c r="DJ116" i="5" s="1"/>
  <c r="DA116" i="5" a="1"/>
  <c r="DA116" i="5" s="1"/>
  <c r="CD116" i="5" a="1"/>
  <c r="CD116" i="5" s="1"/>
  <c r="BI116" i="5" a="1"/>
  <c r="BI116" i="5" s="1"/>
  <c r="BD116" i="5" a="1"/>
  <c r="BD116" i="5" s="1"/>
  <c r="AU116" i="5" a="1"/>
  <c r="AU116" i="5" s="1"/>
  <c r="AD116" i="5" a="1"/>
  <c r="AD116" i="5" s="1"/>
  <c r="P116" i="5" a="1"/>
  <c r="P116" i="5" s="1"/>
  <c r="G116" i="5" a="1"/>
  <c r="G116" i="5" s="1"/>
  <c r="DL116" i="5" a="1"/>
  <c r="DL116" i="5" s="1"/>
  <c r="DG116" i="5" a="1"/>
  <c r="DG116" i="5" s="1"/>
  <c r="CH116" i="5" a="1"/>
  <c r="CH116" i="5" s="1"/>
  <c r="CC116" i="5" a="1"/>
  <c r="CC116" i="5" s="1"/>
  <c r="AV116" i="5" a="1"/>
  <c r="AV116" i="5" s="1"/>
  <c r="AI116" i="5" a="1"/>
  <c r="AI116" i="5" s="1"/>
  <c r="X116" i="5" a="1"/>
  <c r="X116" i="5" s="1"/>
  <c r="S116" i="5" a="1"/>
  <c r="S116" i="5" s="1"/>
  <c r="N116" i="5" a="1"/>
  <c r="N116" i="5" s="1"/>
  <c r="DD116" i="5" a="1"/>
  <c r="DD116" i="5" s="1"/>
  <c r="CJ116" i="5" a="1"/>
  <c r="CJ116" i="5" s="1"/>
  <c r="BL116" i="5" a="1"/>
  <c r="BL116" i="5" s="1"/>
  <c r="BF116" i="5" a="1"/>
  <c r="BF116" i="5" s="1"/>
  <c r="AZ116" i="5" a="1"/>
  <c r="AZ116" i="5" s="1"/>
  <c r="AT116" i="5" a="1"/>
  <c r="AT116" i="5" s="1"/>
  <c r="Z116" i="5" a="1"/>
  <c r="Z116" i="5" s="1"/>
  <c r="DC116" i="5" a="1"/>
  <c r="DC116" i="5" s="1"/>
  <c r="CI116" i="5" a="1"/>
  <c r="CI116" i="5" s="1"/>
  <c r="CB116" i="5" a="1"/>
  <c r="CB116" i="5" s="1"/>
  <c r="BE116" i="5" a="1"/>
  <c r="BE116" i="5" s="1"/>
  <c r="AS116" i="5" a="1"/>
  <c r="AS116" i="5" s="1"/>
  <c r="AJ116" i="5" a="1"/>
  <c r="AJ116" i="5" s="1"/>
  <c r="R116" i="5" a="1"/>
  <c r="R116" i="5" s="1"/>
  <c r="L116" i="5" a="1"/>
  <c r="L116" i="5" s="1"/>
  <c r="F116" i="5" a="1"/>
  <c r="F116" i="5" s="1"/>
  <c r="DH116" i="5" a="1"/>
  <c r="DH116" i="5" s="1"/>
  <c r="DB116" i="5" a="1"/>
  <c r="DB116" i="5" s="1"/>
  <c r="BJ116" i="5" a="1"/>
  <c r="BJ116" i="5" s="1"/>
  <c r="AX116" i="5" a="1"/>
  <c r="AX116" i="5" s="1"/>
  <c r="W116" i="5" a="1"/>
  <c r="W116" i="5" s="1"/>
  <c r="K116" i="5" a="1"/>
  <c r="K116" i="5" s="1"/>
  <c r="A117" i="5"/>
  <c r="DF116" i="5" a="1"/>
  <c r="DF116" i="5" s="1"/>
  <c r="CL116" i="5" a="1"/>
  <c r="CL116" i="5" s="1"/>
  <c r="CF116" i="5" a="1"/>
  <c r="CF116" i="5" s="1"/>
  <c r="BH116" i="5" a="1"/>
  <c r="BH116" i="5" s="1"/>
  <c r="AW116" i="5" a="1"/>
  <c r="AW116" i="5" s="1"/>
  <c r="V116" i="5" a="1"/>
  <c r="V116" i="5" s="1"/>
  <c r="J116" i="5" a="1"/>
  <c r="J116" i="5" s="1"/>
  <c r="D116" i="5" a="1"/>
  <c r="D116" i="5" s="1"/>
  <c r="DE116" i="5" a="1"/>
  <c r="DE116" i="5" s="1"/>
  <c r="BR116" i="5" a="1"/>
  <c r="BR116" i="5" s="1"/>
  <c r="BB116" i="5" a="1"/>
  <c r="BB116" i="5" s="1"/>
  <c r="AA116" i="5" a="1"/>
  <c r="AA116" i="5" s="1"/>
  <c r="O116" i="5" a="1"/>
  <c r="O116" i="5" s="1"/>
  <c r="C116" i="5" a="1"/>
  <c r="C116" i="5" s="1"/>
  <c r="BQ116" i="5" a="1"/>
  <c r="BQ116" i="5" s="1"/>
  <c r="AH116" i="5" a="1"/>
  <c r="AH116" i="5" s="1"/>
  <c r="BK116" i="5" a="1"/>
  <c r="BK116" i="5" s="1"/>
  <c r="AF116" i="5" a="1"/>
  <c r="AF116" i="5" s="1"/>
  <c r="CK116" i="5" a="1"/>
  <c r="CK116" i="5" s="1"/>
  <c r="AE116" i="5" a="1"/>
  <c r="AE116" i="5" s="1"/>
  <c r="BG116" i="5" a="1"/>
  <c r="BG116" i="5" s="1"/>
  <c r="AB116" i="5" a="1"/>
  <c r="AB116" i="5" s="1"/>
  <c r="DK116" i="5" a="1"/>
  <c r="DK116" i="5" s="1"/>
  <c r="CG116" i="5" a="1"/>
  <c r="CG116" i="5" s="1"/>
  <c r="DI116" i="5" a="1"/>
  <c r="DI116" i="5" s="1"/>
  <c r="CE116" i="5" a="1"/>
  <c r="CE116" i="5" s="1"/>
  <c r="BC116" i="5" a="1"/>
  <c r="BC116" i="5" s="1"/>
  <c r="H116" i="5" a="1"/>
  <c r="H116" i="5" s="1"/>
  <c r="BA116" i="5" a="1"/>
  <c r="BA116" i="5" s="1"/>
  <c r="AL116" i="5" a="1"/>
  <c r="AL116" i="5" s="1"/>
  <c r="CA116" i="5" a="1"/>
  <c r="CA116" i="5" s="1"/>
  <c r="AO116" i="5" s="1"/>
  <c r="AY116" i="5" a="1"/>
  <c r="AY116" i="5" s="1"/>
  <c r="T116" i="5" a="1"/>
  <c r="T116" i="5" s="1"/>
  <c r="DI294" i="5" a="1"/>
  <c r="DI294" i="5" s="1"/>
  <c r="DE294" i="5" a="1"/>
  <c r="DE294" i="5" s="1"/>
  <c r="DA294" i="5" a="1"/>
  <c r="DA294" i="5" s="1"/>
  <c r="CI294" i="5" a="1"/>
  <c r="CI294" i="5" s="1"/>
  <c r="CE294" i="5" a="1"/>
  <c r="CE294" i="5" s="1"/>
  <c r="CA294" i="5" a="1"/>
  <c r="CA294" i="5" s="1"/>
  <c r="AO294" i="5" s="1"/>
  <c r="BK294" i="5" a="1"/>
  <c r="BK294" i="5" s="1"/>
  <c r="BG294" i="5" a="1"/>
  <c r="BG294" i="5" s="1"/>
  <c r="BC294" i="5" a="1"/>
  <c r="BC294" i="5" s="1"/>
  <c r="AY294" i="5" a="1"/>
  <c r="AY294" i="5" s="1"/>
  <c r="AU294" i="5" a="1"/>
  <c r="AU294" i="5" s="1"/>
  <c r="CL294" i="5" a="1"/>
  <c r="CL294" i="5" s="1"/>
  <c r="CC294" i="5" a="1"/>
  <c r="CC294" i="5" s="1"/>
  <c r="BH294" i="5" a="1"/>
  <c r="BH294" i="5" s="1"/>
  <c r="AT294" i="5" a="1"/>
  <c r="AT294" i="5" s="1"/>
  <c r="AL294" i="5" a="1"/>
  <c r="AL294" i="5" s="1"/>
  <c r="AC294" i="5" a="1"/>
  <c r="AC294" i="5" s="1"/>
  <c r="T294" i="5" a="1"/>
  <c r="T294" i="5" s="1"/>
  <c r="O294" i="5" a="1"/>
  <c r="O294" i="5" s="1"/>
  <c r="F294" i="5" a="1"/>
  <c r="F294" i="5" s="1"/>
  <c r="CH294" i="5" a="1"/>
  <c r="CH294" i="5" s="1"/>
  <c r="BF294" i="5" a="1"/>
  <c r="BF294" i="5" s="1"/>
  <c r="BA294" i="5" a="1"/>
  <c r="BA294" i="5" s="1"/>
  <c r="AV294" i="5" a="1"/>
  <c r="AV294" i="5" s="1"/>
  <c r="AH294" i="5" a="1"/>
  <c r="AH294" i="5" s="1"/>
  <c r="W294" i="5" a="1"/>
  <c r="W294" i="5" s="1"/>
  <c r="R294" i="5" a="1"/>
  <c r="R294" i="5" s="1"/>
  <c r="M294" i="5" a="1"/>
  <c r="M294" i="5" s="1"/>
  <c r="H294" i="5" a="1"/>
  <c r="H294" i="5" s="1"/>
  <c r="BJ294" i="5" a="1"/>
  <c r="BJ294" i="5" s="1"/>
  <c r="BE294" i="5" a="1"/>
  <c r="BE294" i="5" s="1"/>
  <c r="AZ294" i="5" a="1"/>
  <c r="AZ294" i="5" s="1"/>
  <c r="AA294" i="5" a="1"/>
  <c r="AA294" i="5" s="1"/>
  <c r="V294" i="5" a="1"/>
  <c r="V294" i="5" s="1"/>
  <c r="Q294" i="5" a="1"/>
  <c r="Q294" i="5" s="1"/>
  <c r="L294" i="5" a="1"/>
  <c r="L294" i="5" s="1"/>
  <c r="DJ294" i="5" a="1"/>
  <c r="DJ294" i="5" s="1"/>
  <c r="DC294" i="5" a="1"/>
  <c r="DC294" i="5" s="1"/>
  <c r="AD294" i="5" a="1"/>
  <c r="AD294" i="5" s="1"/>
  <c r="P294" i="5" a="1"/>
  <c r="P294" i="5" s="1"/>
  <c r="I294" i="5" a="1"/>
  <c r="I294" i="5" s="1"/>
  <c r="CG294" i="5" a="1"/>
  <c r="CG294" i="5" s="1"/>
  <c r="BR294" i="5" a="1"/>
  <c r="BR294" i="5" s="1"/>
  <c r="AS294" i="5" a="1"/>
  <c r="AS294" i="5" s="1"/>
  <c r="AJ294" i="5" a="1"/>
  <c r="AJ294" i="5" s="1"/>
  <c r="A295" i="5"/>
  <c r="DF294" i="5" a="1"/>
  <c r="DF294" i="5" s="1"/>
  <c r="CD294" i="5" a="1"/>
  <c r="CD294" i="5" s="1"/>
  <c r="BD294" i="5" a="1"/>
  <c r="BD294" i="5" s="1"/>
  <c r="AW294" i="5" a="1"/>
  <c r="AW294" i="5" s="1"/>
  <c r="AF294" i="5" a="1"/>
  <c r="AF294" i="5" s="1"/>
  <c r="K294" i="5" a="1"/>
  <c r="K294" i="5" s="1"/>
  <c r="DK294" i="5" a="1"/>
  <c r="DK294" i="5" s="1"/>
  <c r="CK294" i="5" a="1"/>
  <c r="CK294" i="5" s="1"/>
  <c r="AE294" i="5" a="1"/>
  <c r="AE294" i="5" s="1"/>
  <c r="DH294" i="5" a="1"/>
  <c r="DH294" i="5" s="1"/>
  <c r="CJ294" i="5" a="1"/>
  <c r="CJ294" i="5" s="1"/>
  <c r="BQ294" i="5" a="1"/>
  <c r="BQ294" i="5" s="1"/>
  <c r="BB294" i="5" a="1"/>
  <c r="BB294" i="5" s="1"/>
  <c r="S294" i="5" a="1"/>
  <c r="S294" i="5" s="1"/>
  <c r="G294" i="5" a="1"/>
  <c r="G294" i="5" s="1"/>
  <c r="BL294" i="5" a="1"/>
  <c r="BL294" i="5" s="1"/>
  <c r="AB294" i="5" a="1"/>
  <c r="AB294" i="5" s="1"/>
  <c r="AI294" i="5" a="1"/>
  <c r="AI294" i="5" s="1"/>
  <c r="Y294" i="5" a="1"/>
  <c r="Y294" i="5" s="1"/>
  <c r="C294" i="5" a="1"/>
  <c r="C294" i="5" s="1"/>
  <c r="DB294" i="5" a="1"/>
  <c r="DB294" i="5" s="1"/>
  <c r="X294" i="5" a="1"/>
  <c r="X294" i="5" s="1"/>
  <c r="Z294" i="5" a="1"/>
  <c r="Z294" i="5" s="1"/>
  <c r="CF294" i="5" a="1"/>
  <c r="CF294" i="5" s="1"/>
  <c r="U294" i="5" a="1"/>
  <c r="U294" i="5" s="1"/>
  <c r="J294" i="5" a="1"/>
  <c r="J294" i="5" s="1"/>
  <c r="DL294" i="5" a="1"/>
  <c r="DL294" i="5" s="1"/>
  <c r="BI294" i="5" a="1"/>
  <c r="BI294" i="5" s="1"/>
  <c r="AK294" i="5" a="1"/>
  <c r="AK294" i="5" s="1"/>
  <c r="E294" i="5" a="1"/>
  <c r="E294" i="5" s="1"/>
  <c r="DG294" i="5" a="1"/>
  <c r="DG294" i="5" s="1"/>
  <c r="AG294" i="5" a="1"/>
  <c r="AG294" i="5" s="1"/>
  <c r="D294" i="5" a="1"/>
  <c r="D294" i="5" s="1"/>
  <c r="N294" i="5" a="1"/>
  <c r="N294" i="5" s="1"/>
  <c r="DD294" i="5" a="1"/>
  <c r="DD294" i="5" s="1"/>
  <c r="CB294" i="5" a="1"/>
  <c r="CB294" i="5" s="1"/>
  <c r="AX294" i="5" a="1"/>
  <c r="AX294" i="5" s="1"/>
  <c r="DL295" i="5" l="1" a="1"/>
  <c r="DL295" i="5" s="1"/>
  <c r="DH295" i="5" a="1"/>
  <c r="DH295" i="5" s="1"/>
  <c r="DD295" i="5" a="1"/>
  <c r="DD295" i="5" s="1"/>
  <c r="CL295" i="5" a="1"/>
  <c r="CL295" i="5" s="1"/>
  <c r="CH295" i="5" a="1"/>
  <c r="CH295" i="5" s="1"/>
  <c r="CD295" i="5" a="1"/>
  <c r="CD295" i="5" s="1"/>
  <c r="BR295" i="5" a="1"/>
  <c r="BR295" i="5" s="1"/>
  <c r="BJ295" i="5" a="1"/>
  <c r="BJ295" i="5" s="1"/>
  <c r="BF295" i="5" a="1"/>
  <c r="BF295" i="5" s="1"/>
  <c r="BB295" i="5" a="1"/>
  <c r="BB295" i="5" s="1"/>
  <c r="AX295" i="5" a="1"/>
  <c r="AX295" i="5" s="1"/>
  <c r="AT295" i="5" a="1"/>
  <c r="AT295" i="5" s="1"/>
  <c r="DK295" i="5" a="1"/>
  <c r="DK295" i="5" s="1"/>
  <c r="DB295" i="5" a="1"/>
  <c r="DB295" i="5" s="1"/>
  <c r="CE295" i="5" a="1"/>
  <c r="CE295" i="5" s="1"/>
  <c r="BE295" i="5" a="1"/>
  <c r="BE295" i="5" s="1"/>
  <c r="AV295" i="5" a="1"/>
  <c r="AV295" i="5" s="1"/>
  <c r="AE295" i="5" a="1"/>
  <c r="AE295" i="5" s="1"/>
  <c r="Z295" i="5" a="1"/>
  <c r="Z295" i="5" s="1"/>
  <c r="Q295" i="5" a="1"/>
  <c r="Q295" i="5" s="1"/>
  <c r="H295" i="5" a="1"/>
  <c r="H295" i="5" s="1"/>
  <c r="CK295" i="5" a="1"/>
  <c r="CK295" i="5" s="1"/>
  <c r="CF295" i="5" a="1"/>
  <c r="CF295" i="5" s="1"/>
  <c r="CA295" i="5" a="1"/>
  <c r="CA295" i="5" s="1"/>
  <c r="AO295" i="5" s="1"/>
  <c r="BI295" i="5" a="1"/>
  <c r="BI295" i="5" s="1"/>
  <c r="BD295" i="5" a="1"/>
  <c r="BD295" i="5" s="1"/>
  <c r="AY295" i="5" a="1"/>
  <c r="AY295" i="5" s="1"/>
  <c r="V295" i="5" a="1"/>
  <c r="V295" i="5" s="1"/>
  <c r="F295" i="5" a="1"/>
  <c r="F295" i="5" s="1"/>
  <c r="DC295" i="5" a="1"/>
  <c r="DC295" i="5" s="1"/>
  <c r="CJ295" i="5" a="1"/>
  <c r="CJ295" i="5" s="1"/>
  <c r="BQ295" i="5" a="1"/>
  <c r="BQ295" i="5" s="1"/>
  <c r="BH295" i="5" a="1"/>
  <c r="BH295" i="5" s="1"/>
  <c r="BC295" i="5" a="1"/>
  <c r="BC295" i="5" s="1"/>
  <c r="J295" i="5" a="1"/>
  <c r="J295" i="5" s="1"/>
  <c r="E295" i="5" a="1"/>
  <c r="E295" i="5" s="1"/>
  <c r="DA295" i="5" a="1"/>
  <c r="DA295" i="5" s="1"/>
  <c r="AH295" i="5" a="1"/>
  <c r="AH295" i="5" s="1"/>
  <c r="AB295" i="5" a="1"/>
  <c r="AB295" i="5" s="1"/>
  <c r="T295" i="5" a="1"/>
  <c r="T295" i="5" s="1"/>
  <c r="G295" i="5" a="1"/>
  <c r="G295" i="5" s="1"/>
  <c r="DG295" i="5" a="1"/>
  <c r="DG295" i="5" s="1"/>
  <c r="BL295" i="5" a="1"/>
  <c r="BL295" i="5" s="1"/>
  <c r="AA295" i="5" a="1"/>
  <c r="AA295" i="5" s="1"/>
  <c r="M295" i="5" a="1"/>
  <c r="M295" i="5" s="1"/>
  <c r="CB295" i="5" a="1"/>
  <c r="CB295" i="5" s="1"/>
  <c r="AU295" i="5" a="1"/>
  <c r="AU295" i="5" s="1"/>
  <c r="AK295" i="5" a="1"/>
  <c r="AK295" i="5" s="1"/>
  <c r="P295" i="5" a="1"/>
  <c r="P295" i="5" s="1"/>
  <c r="I295" i="5" a="1"/>
  <c r="I295" i="5" s="1"/>
  <c r="A296" i="5"/>
  <c r="AG295" i="5" a="1"/>
  <c r="AG295" i="5" s="1"/>
  <c r="W295" i="5" a="1"/>
  <c r="W295" i="5" s="1"/>
  <c r="K295" i="5" a="1"/>
  <c r="K295" i="5" s="1"/>
  <c r="AS295" i="5" a="1"/>
  <c r="AS295" i="5" s="1"/>
  <c r="AF295" i="5" a="1"/>
  <c r="AF295" i="5" s="1"/>
  <c r="U295" i="5" a="1"/>
  <c r="U295" i="5" s="1"/>
  <c r="DJ295" i="5" a="1"/>
  <c r="DJ295" i="5" s="1"/>
  <c r="AD295" i="5" a="1"/>
  <c r="AD295" i="5" s="1"/>
  <c r="S295" i="5" a="1"/>
  <c r="S295" i="5" s="1"/>
  <c r="CG295" i="5" a="1"/>
  <c r="CG295" i="5" s="1"/>
  <c r="AW295" i="5" a="1"/>
  <c r="AW295" i="5" s="1"/>
  <c r="AL295" i="5" a="1"/>
  <c r="AL295" i="5" s="1"/>
  <c r="Y295" i="5" a="1"/>
  <c r="Y295" i="5" s="1"/>
  <c r="O295" i="5" a="1"/>
  <c r="O295" i="5" s="1"/>
  <c r="D295" i="5" a="1"/>
  <c r="D295" i="5" s="1"/>
  <c r="DE295" i="5" a="1"/>
  <c r="DE295" i="5" s="1"/>
  <c r="AJ295" i="5" a="1"/>
  <c r="AJ295" i="5" s="1"/>
  <c r="N295" i="5" a="1"/>
  <c r="N295" i="5" s="1"/>
  <c r="C295" i="5" a="1"/>
  <c r="C295" i="5" s="1"/>
  <c r="CI295" i="5" a="1"/>
  <c r="CI295" i="5" s="1"/>
  <c r="R295" i="5" a="1"/>
  <c r="R295" i="5" s="1"/>
  <c r="CC295" i="5" a="1"/>
  <c r="CC295" i="5" s="1"/>
  <c r="L295" i="5" a="1"/>
  <c r="L295" i="5" s="1"/>
  <c r="BK295" i="5" a="1"/>
  <c r="BK295" i="5" s="1"/>
  <c r="AI295" i="5" a="1"/>
  <c r="AI295" i="5" s="1"/>
  <c r="DI295" i="5" a="1"/>
  <c r="DI295" i="5" s="1"/>
  <c r="BG295" i="5" a="1"/>
  <c r="BG295" i="5" s="1"/>
  <c r="AC295" i="5" a="1"/>
  <c r="AC295" i="5" s="1"/>
  <c r="DF295" i="5" a="1"/>
  <c r="DF295" i="5" s="1"/>
  <c r="BA295" i="5" a="1"/>
  <c r="BA295" i="5" s="1"/>
  <c r="X295" i="5" a="1"/>
  <c r="X295" i="5" s="1"/>
  <c r="AZ295" i="5" a="1"/>
  <c r="AZ295" i="5" s="1"/>
  <c r="AJ117" i="5" a="1"/>
  <c r="AJ117" i="5" s="1"/>
  <c r="AF117" i="5" a="1"/>
  <c r="AF117" i="5" s="1"/>
  <c r="AB117" i="5" a="1"/>
  <c r="AB117" i="5" s="1"/>
  <c r="X117" i="5" a="1"/>
  <c r="X117" i="5" s="1"/>
  <c r="T117" i="5" a="1"/>
  <c r="T117" i="5" s="1"/>
  <c r="P117" i="5" a="1"/>
  <c r="P117" i="5" s="1"/>
  <c r="L117" i="5" a="1"/>
  <c r="L117" i="5" s="1"/>
  <c r="H117" i="5" a="1"/>
  <c r="H117" i="5" s="1"/>
  <c r="D117" i="5" a="1"/>
  <c r="D117" i="5" s="1"/>
  <c r="DG117" i="5" a="1"/>
  <c r="DG117" i="5" s="1"/>
  <c r="CJ117" i="5" a="1"/>
  <c r="CJ117" i="5" s="1"/>
  <c r="CE117" i="5" a="1"/>
  <c r="CE117" i="5" s="1"/>
  <c r="BJ117" i="5" a="1"/>
  <c r="BJ117" i="5" s="1"/>
  <c r="BA117" i="5" a="1"/>
  <c r="BA117" i="5" s="1"/>
  <c r="AA117" i="5" a="1"/>
  <c r="AA117" i="5" s="1"/>
  <c r="R117" i="5" a="1"/>
  <c r="R117" i="5" s="1"/>
  <c r="I117" i="5" a="1"/>
  <c r="I117" i="5" s="1"/>
  <c r="DJ117" i="5" a="1"/>
  <c r="DJ117" i="5" s="1"/>
  <c r="CA117" i="5" a="1"/>
  <c r="CA117" i="5" s="1"/>
  <c r="AO117" i="5" s="1"/>
  <c r="AY117" i="5" a="1"/>
  <c r="AY117" i="5" s="1"/>
  <c r="AT117" i="5" a="1"/>
  <c r="AT117" i="5" s="1"/>
  <c r="AL117" i="5" a="1"/>
  <c r="AL117" i="5" s="1"/>
  <c r="AG117" i="5" a="1"/>
  <c r="AG117" i="5" s="1"/>
  <c r="V117" i="5" a="1"/>
  <c r="V117" i="5" s="1"/>
  <c r="Q117" i="5" a="1"/>
  <c r="Q117" i="5" s="1"/>
  <c r="DH117" i="5" a="1"/>
  <c r="DH117" i="5" s="1"/>
  <c r="DB117" i="5" a="1"/>
  <c r="DB117" i="5" s="1"/>
  <c r="CH117" i="5" a="1"/>
  <c r="CH117" i="5" s="1"/>
  <c r="BD117" i="5" a="1"/>
  <c r="BD117" i="5" s="1"/>
  <c r="AX117" i="5" a="1"/>
  <c r="AX117" i="5" s="1"/>
  <c r="AI117" i="5" a="1"/>
  <c r="AI117" i="5" s="1"/>
  <c r="K117" i="5" a="1"/>
  <c r="K117" i="5" s="1"/>
  <c r="A118" i="5"/>
  <c r="CG117" i="5" a="1"/>
  <c r="CG117" i="5" s="1"/>
  <c r="BR117" i="5" a="1"/>
  <c r="BR117" i="5" s="1"/>
  <c r="AW117" i="5" a="1"/>
  <c r="AW117" i="5" s="1"/>
  <c r="AH117" i="5" a="1"/>
  <c r="AH117" i="5" s="1"/>
  <c r="J117" i="5" a="1"/>
  <c r="J117" i="5" s="1"/>
  <c r="DL117" i="5" a="1"/>
  <c r="DL117" i="5" s="1"/>
  <c r="DF117" i="5" a="1"/>
  <c r="DF117" i="5" s="1"/>
  <c r="CL117" i="5" a="1"/>
  <c r="CL117" i="5" s="1"/>
  <c r="CF117" i="5" a="1"/>
  <c r="CF117" i="5" s="1"/>
  <c r="BH117" i="5" a="1"/>
  <c r="BH117" i="5" s="1"/>
  <c r="BB117" i="5" a="1"/>
  <c r="BB117" i="5" s="1"/>
  <c r="AV117" i="5" a="1"/>
  <c r="AV117" i="5" s="1"/>
  <c r="U117" i="5" a="1"/>
  <c r="U117" i="5" s="1"/>
  <c r="O117" i="5" a="1"/>
  <c r="O117" i="5" s="1"/>
  <c r="C117" i="5" a="1"/>
  <c r="C117" i="5" s="1"/>
  <c r="DD117" i="5" a="1"/>
  <c r="DD117" i="5" s="1"/>
  <c r="CD117" i="5" a="1"/>
  <c r="CD117" i="5" s="1"/>
  <c r="AE117" i="5" a="1"/>
  <c r="AE117" i="5" s="1"/>
  <c r="N117" i="5" a="1"/>
  <c r="N117" i="5" s="1"/>
  <c r="DI117" i="5" a="1"/>
  <c r="DI117" i="5" s="1"/>
  <c r="CI117" i="5" a="1"/>
  <c r="CI117" i="5" s="1"/>
  <c r="BL117" i="5" a="1"/>
  <c r="BL117" i="5" s="1"/>
  <c r="BF117" i="5" a="1"/>
  <c r="BF117" i="5" s="1"/>
  <c r="AZ117" i="5" a="1"/>
  <c r="AZ117" i="5" s="1"/>
  <c r="AK117" i="5" a="1"/>
  <c r="AK117" i="5" s="1"/>
  <c r="Y117" i="5" a="1"/>
  <c r="Y117" i="5" s="1"/>
  <c r="S117" i="5" a="1"/>
  <c r="S117" i="5" s="1"/>
  <c r="M117" i="5" a="1"/>
  <c r="M117" i="5" s="1"/>
  <c r="G117" i="5" a="1"/>
  <c r="G117" i="5" s="1"/>
  <c r="BC117" i="5" a="1"/>
  <c r="BC117" i="5" s="1"/>
  <c r="CC117" i="5" a="1"/>
  <c r="CC117" i="5" s="1"/>
  <c r="W117" i="5" a="1"/>
  <c r="W117" i="5" s="1"/>
  <c r="F117" i="5" a="1"/>
  <c r="F117" i="5" s="1"/>
  <c r="DE117" i="5" a="1"/>
  <c r="DE117" i="5" s="1"/>
  <c r="CB117" i="5" a="1"/>
  <c r="CB117" i="5" s="1"/>
  <c r="E117" i="5" a="1"/>
  <c r="E117" i="5" s="1"/>
  <c r="DC117" i="5" a="1"/>
  <c r="DC117" i="5" s="1"/>
  <c r="BQ117" i="5" a="1"/>
  <c r="BQ117" i="5" s="1"/>
  <c r="DA117" i="5" a="1"/>
  <c r="DA117" i="5" s="1"/>
  <c r="BK117" i="5" a="1"/>
  <c r="BK117" i="5" s="1"/>
  <c r="AU117" i="5" a="1"/>
  <c r="AU117" i="5" s="1"/>
  <c r="CK117" i="5" a="1"/>
  <c r="CK117" i="5" s="1"/>
  <c r="BI117" i="5" a="1"/>
  <c r="BI117" i="5" s="1"/>
  <c r="AS117" i="5" a="1"/>
  <c r="AS117" i="5" s="1"/>
  <c r="AD117" i="5" a="1"/>
  <c r="AD117" i="5" s="1"/>
  <c r="BG117" i="5" a="1"/>
  <c r="BG117" i="5" s="1"/>
  <c r="AC117" i="5" a="1"/>
  <c r="AC117" i="5" s="1"/>
  <c r="DK117" i="5" a="1"/>
  <c r="DK117" i="5" s="1"/>
  <c r="BE117" i="5" a="1"/>
  <c r="BE117" i="5" s="1"/>
  <c r="Z117" i="5" a="1"/>
  <c r="Z117" i="5" s="1"/>
  <c r="A119" i="5" l="1"/>
  <c r="AI118" i="5" a="1"/>
  <c r="AI118" i="5" s="1"/>
  <c r="AE118" i="5" a="1"/>
  <c r="AE118" i="5" s="1"/>
  <c r="AA118" i="5" a="1"/>
  <c r="AA118" i="5" s="1"/>
  <c r="W118" i="5" a="1"/>
  <c r="W118" i="5" s="1"/>
  <c r="S118" i="5" a="1"/>
  <c r="S118" i="5" s="1"/>
  <c r="O118" i="5" a="1"/>
  <c r="O118" i="5" s="1"/>
  <c r="K118" i="5" a="1"/>
  <c r="K118" i="5" s="1"/>
  <c r="G118" i="5" a="1"/>
  <c r="G118" i="5" s="1"/>
  <c r="C118" i="5" a="1"/>
  <c r="C118" i="5" s="1"/>
  <c r="DH118" i="5" a="1"/>
  <c r="DH118" i="5" s="1"/>
  <c r="CK118" i="5" a="1"/>
  <c r="CK118" i="5" s="1"/>
  <c r="CB118" i="5" a="1"/>
  <c r="CB118" i="5" s="1"/>
  <c r="BG118" i="5" a="1"/>
  <c r="BG118" i="5" s="1"/>
  <c r="BB118" i="5" a="1"/>
  <c r="BB118" i="5" s="1"/>
  <c r="AS118" i="5" a="1"/>
  <c r="AS118" i="5" s="1"/>
  <c r="AG118" i="5" a="1"/>
  <c r="AG118" i="5" s="1"/>
  <c r="X118" i="5" a="1"/>
  <c r="X118" i="5" s="1"/>
  <c r="J118" i="5" a="1"/>
  <c r="J118" i="5" s="1"/>
  <c r="CD118" i="5" a="1"/>
  <c r="CD118" i="5" s="1"/>
  <c r="BQ118" i="5" a="1"/>
  <c r="BQ118" i="5" s="1"/>
  <c r="BH118" i="5" a="1"/>
  <c r="BH118" i="5" s="1"/>
  <c r="BC118" i="5" a="1"/>
  <c r="BC118" i="5" s="1"/>
  <c r="AW118" i="5" a="1"/>
  <c r="AW118" i="5" s="1"/>
  <c r="AJ118" i="5" a="1"/>
  <c r="AJ118" i="5" s="1"/>
  <c r="DF118" i="5" a="1"/>
  <c r="DF118" i="5" s="1"/>
  <c r="CL118" i="5" a="1"/>
  <c r="CL118" i="5" s="1"/>
  <c r="CF118" i="5" a="1"/>
  <c r="CF118" i="5" s="1"/>
  <c r="BR118" i="5" a="1"/>
  <c r="BR118" i="5" s="1"/>
  <c r="AV118" i="5" a="1"/>
  <c r="AV118" i="5" s="1"/>
  <c r="P118" i="5" a="1"/>
  <c r="P118" i="5" s="1"/>
  <c r="I118" i="5" a="1"/>
  <c r="I118" i="5" s="1"/>
  <c r="DE118" i="5" a="1"/>
  <c r="DE118" i="5" s="1"/>
  <c r="CE118" i="5" a="1"/>
  <c r="CE118" i="5" s="1"/>
  <c r="BF118" i="5" a="1"/>
  <c r="BF118" i="5" s="1"/>
  <c r="AU118" i="5" a="1"/>
  <c r="AU118" i="5" s="1"/>
  <c r="AL118" i="5" a="1"/>
  <c r="AL118" i="5" s="1"/>
  <c r="AF118" i="5" a="1"/>
  <c r="AF118" i="5" s="1"/>
  <c r="Z118" i="5" a="1"/>
  <c r="Z118" i="5" s="1"/>
  <c r="T118" i="5" a="1"/>
  <c r="T118" i="5" s="1"/>
  <c r="H118" i="5" a="1"/>
  <c r="H118" i="5" s="1"/>
  <c r="DJ118" i="5" a="1"/>
  <c r="DJ118" i="5" s="1"/>
  <c r="DD118" i="5" a="1"/>
  <c r="DD118" i="5" s="1"/>
  <c r="CJ118" i="5" a="1"/>
  <c r="CJ118" i="5" s="1"/>
  <c r="BL118" i="5" a="1"/>
  <c r="BL118" i="5" s="1"/>
  <c r="AZ118" i="5" a="1"/>
  <c r="AZ118" i="5" s="1"/>
  <c r="AT118" i="5" a="1"/>
  <c r="AT118" i="5" s="1"/>
  <c r="AK118" i="5" a="1"/>
  <c r="AK118" i="5" s="1"/>
  <c r="Y118" i="5" a="1"/>
  <c r="Y118" i="5" s="1"/>
  <c r="M118" i="5" a="1"/>
  <c r="M118" i="5" s="1"/>
  <c r="DI118" i="5" a="1"/>
  <c r="DI118" i="5" s="1"/>
  <c r="DB118" i="5" a="1"/>
  <c r="DB118" i="5" s="1"/>
  <c r="CH118" i="5" a="1"/>
  <c r="CH118" i="5" s="1"/>
  <c r="BJ118" i="5" a="1"/>
  <c r="BJ118" i="5" s="1"/>
  <c r="AY118" i="5" a="1"/>
  <c r="AY118" i="5" s="1"/>
  <c r="L118" i="5" a="1"/>
  <c r="L118" i="5" s="1"/>
  <c r="F118" i="5" a="1"/>
  <c r="F118" i="5" s="1"/>
  <c r="DG118" i="5" a="1"/>
  <c r="DG118" i="5" s="1"/>
  <c r="BD118" i="5" a="1"/>
  <c r="BD118" i="5" s="1"/>
  <c r="AX118" i="5" a="1"/>
  <c r="AX118" i="5" s="1"/>
  <c r="AC118" i="5" a="1"/>
  <c r="AC118" i="5" s="1"/>
  <c r="Q118" i="5" a="1"/>
  <c r="Q118" i="5" s="1"/>
  <c r="E118" i="5" a="1"/>
  <c r="E118" i="5" s="1"/>
  <c r="DL118" i="5" a="1"/>
  <c r="DL118" i="5" s="1"/>
  <c r="DA118" i="5" a="1"/>
  <c r="DA118" i="5" s="1"/>
  <c r="CG118" i="5" a="1"/>
  <c r="CG118" i="5" s="1"/>
  <c r="CA118" i="5" a="1"/>
  <c r="CA118" i="5" s="1"/>
  <c r="AO118" i="5" s="1"/>
  <c r="BI118" i="5" a="1"/>
  <c r="BI118" i="5" s="1"/>
  <c r="AH118" i="5" a="1"/>
  <c r="AH118" i="5" s="1"/>
  <c r="AB118" i="5" a="1"/>
  <c r="AB118" i="5" s="1"/>
  <c r="V118" i="5" a="1"/>
  <c r="V118" i="5" s="1"/>
  <c r="D118" i="5" a="1"/>
  <c r="D118" i="5" s="1"/>
  <c r="BK118" i="5" a="1"/>
  <c r="BK118" i="5" s="1"/>
  <c r="U118" i="5" a="1"/>
  <c r="U118" i="5" s="1"/>
  <c r="R118" i="5" a="1"/>
  <c r="R118" i="5" s="1"/>
  <c r="DC118" i="5" a="1"/>
  <c r="DC118" i="5" s="1"/>
  <c r="BE118" i="5" a="1"/>
  <c r="BE118" i="5" s="1"/>
  <c r="N118" i="5" a="1"/>
  <c r="N118" i="5" s="1"/>
  <c r="BA118" i="5" a="1"/>
  <c r="BA118" i="5" s="1"/>
  <c r="CI118" i="5" a="1"/>
  <c r="CI118" i="5" s="1"/>
  <c r="AD118" i="5" a="1"/>
  <c r="AD118" i="5" s="1"/>
  <c r="CC118" i="5" a="1"/>
  <c r="CC118" i="5" s="1"/>
  <c r="DK118" i="5" a="1"/>
  <c r="DK118" i="5" s="1"/>
  <c r="DK296" i="5" a="1"/>
  <c r="DK296" i="5" s="1"/>
  <c r="DG296" i="5" a="1"/>
  <c r="DG296" i="5" s="1"/>
  <c r="DC296" i="5" a="1"/>
  <c r="DC296" i="5" s="1"/>
  <c r="CK296" i="5" a="1"/>
  <c r="CK296" i="5" s="1"/>
  <c r="CG296" i="5" a="1"/>
  <c r="CG296" i="5" s="1"/>
  <c r="CC296" i="5" a="1"/>
  <c r="CC296" i="5" s="1"/>
  <c r="BQ296" i="5" a="1"/>
  <c r="BQ296" i="5" s="1"/>
  <c r="BI296" i="5" a="1"/>
  <c r="BI296" i="5" s="1"/>
  <c r="BE296" i="5" a="1"/>
  <c r="BE296" i="5" s="1"/>
  <c r="BA296" i="5" a="1"/>
  <c r="BA296" i="5" s="1"/>
  <c r="AW296" i="5" a="1"/>
  <c r="AW296" i="5" s="1"/>
  <c r="AS296" i="5" a="1"/>
  <c r="AS296" i="5" s="1"/>
  <c r="DD296" i="5" a="1"/>
  <c r="DD296" i="5" s="1"/>
  <c r="CB296" i="5" a="1"/>
  <c r="CB296" i="5" s="1"/>
  <c r="BG296" i="5" a="1"/>
  <c r="BG296" i="5" s="1"/>
  <c r="DH296" i="5" a="1"/>
  <c r="DH296" i="5" s="1"/>
  <c r="BH296" i="5" a="1"/>
  <c r="BH296" i="5" s="1"/>
  <c r="BC296" i="5" a="1"/>
  <c r="BC296" i="5" s="1"/>
  <c r="AX296" i="5" a="1"/>
  <c r="AX296" i="5" s="1"/>
  <c r="AK296" i="5" a="1"/>
  <c r="AK296" i="5" s="1"/>
  <c r="AB296" i="5" a="1"/>
  <c r="AB296" i="5" s="1"/>
  <c r="S296" i="5" a="1"/>
  <c r="S296" i="5" s="1"/>
  <c r="J296" i="5" a="1"/>
  <c r="J296" i="5" s="1"/>
  <c r="E296" i="5" a="1"/>
  <c r="E296" i="5" s="1"/>
  <c r="A297" i="5"/>
  <c r="DA296" i="5" a="1"/>
  <c r="DA296" i="5" s="1"/>
  <c r="CA296" i="5" a="1"/>
  <c r="CA296" i="5" s="1"/>
  <c r="AO296" i="5" s="1"/>
  <c r="Y296" i="5" a="1"/>
  <c r="Y296" i="5" s="1"/>
  <c r="T296" i="5" a="1"/>
  <c r="T296" i="5" s="1"/>
  <c r="O296" i="5" a="1"/>
  <c r="O296" i="5" s="1"/>
  <c r="I296" i="5" a="1"/>
  <c r="I296" i="5" s="1"/>
  <c r="D296" i="5" a="1"/>
  <c r="D296" i="5" s="1"/>
  <c r="CL296" i="5" a="1"/>
  <c r="CL296" i="5" s="1"/>
  <c r="BR296" i="5" a="1"/>
  <c r="BR296" i="5" s="1"/>
  <c r="AV296" i="5" a="1"/>
  <c r="AV296" i="5" s="1"/>
  <c r="AC296" i="5" a="1"/>
  <c r="AC296" i="5" s="1"/>
  <c r="X296" i="5" a="1"/>
  <c r="X296" i="5" s="1"/>
  <c r="M296" i="5" a="1"/>
  <c r="M296" i="5" s="1"/>
  <c r="H296" i="5" a="1"/>
  <c r="H296" i="5" s="1"/>
  <c r="C296" i="5" a="1"/>
  <c r="C296" i="5" s="1"/>
  <c r="CH296" i="5" a="1"/>
  <c r="CH296" i="5" s="1"/>
  <c r="AF296" i="5" a="1"/>
  <c r="AF296" i="5" s="1"/>
  <c r="Z296" i="5" a="1"/>
  <c r="Z296" i="5" s="1"/>
  <c r="R296" i="5" a="1"/>
  <c r="R296" i="5" s="1"/>
  <c r="DJ296" i="5" a="1"/>
  <c r="DJ296" i="5" s="1"/>
  <c r="DB296" i="5" a="1"/>
  <c r="DB296" i="5" s="1"/>
  <c r="CF296" i="5" a="1"/>
  <c r="CF296" i="5" s="1"/>
  <c r="BL296" i="5" a="1"/>
  <c r="BL296" i="5" s="1"/>
  <c r="Q296" i="5" a="1"/>
  <c r="Q296" i="5" s="1"/>
  <c r="K296" i="5" a="1"/>
  <c r="K296" i="5" s="1"/>
  <c r="DF296" i="5" a="1"/>
  <c r="DF296" i="5" s="1"/>
  <c r="CJ296" i="5" a="1"/>
  <c r="CJ296" i="5" s="1"/>
  <c r="AZ296" i="5" a="1"/>
  <c r="AZ296" i="5" s="1"/>
  <c r="AT296" i="5" a="1"/>
  <c r="AT296" i="5" s="1"/>
  <c r="AI296" i="5" a="1"/>
  <c r="AI296" i="5" s="1"/>
  <c r="U296" i="5" a="1"/>
  <c r="U296" i="5" s="1"/>
  <c r="N296" i="5" a="1"/>
  <c r="N296" i="5" s="1"/>
  <c r="G296" i="5" a="1"/>
  <c r="G296" i="5" s="1"/>
  <c r="DI296" i="5" a="1"/>
  <c r="DI296" i="5" s="1"/>
  <c r="BJ296" i="5" a="1"/>
  <c r="BJ296" i="5" s="1"/>
  <c r="AJ296" i="5" a="1"/>
  <c r="AJ296" i="5" s="1"/>
  <c r="W296" i="5" a="1"/>
  <c r="W296" i="5" s="1"/>
  <c r="CE296" i="5" a="1"/>
  <c r="CE296" i="5" s="1"/>
  <c r="AU296" i="5" a="1"/>
  <c r="AU296" i="5" s="1"/>
  <c r="AH296" i="5" a="1"/>
  <c r="AH296" i="5" s="1"/>
  <c r="L296" i="5" a="1"/>
  <c r="L296" i="5" s="1"/>
  <c r="DE296" i="5" a="1"/>
  <c r="DE296" i="5" s="1"/>
  <c r="CD296" i="5" a="1"/>
  <c r="CD296" i="5" s="1"/>
  <c r="BF296" i="5" a="1"/>
  <c r="BF296" i="5" s="1"/>
  <c r="AG296" i="5" a="1"/>
  <c r="AG296" i="5" s="1"/>
  <c r="V296" i="5" a="1"/>
  <c r="V296" i="5" s="1"/>
  <c r="DL296" i="5" a="1"/>
  <c r="DL296" i="5" s="1"/>
  <c r="BK296" i="5" a="1"/>
  <c r="BK296" i="5" s="1"/>
  <c r="AL296" i="5" a="1"/>
  <c r="AL296" i="5" s="1"/>
  <c r="AA296" i="5" a="1"/>
  <c r="AA296" i="5" s="1"/>
  <c r="P296" i="5" a="1"/>
  <c r="P296" i="5" s="1"/>
  <c r="F296" i="5" a="1"/>
  <c r="F296" i="5" s="1"/>
  <c r="CI296" i="5" a="1"/>
  <c r="CI296" i="5" s="1"/>
  <c r="AE296" i="5" a="1"/>
  <c r="AE296" i="5" s="1"/>
  <c r="BD296" i="5" a="1"/>
  <c r="BD296" i="5" s="1"/>
  <c r="AD296" i="5" a="1"/>
  <c r="AD296" i="5" s="1"/>
  <c r="BB296" i="5" a="1"/>
  <c r="BB296" i="5" s="1"/>
  <c r="AY296" i="5" a="1"/>
  <c r="AY296" i="5" s="1"/>
  <c r="DJ297" i="5" l="1" a="1"/>
  <c r="DJ297" i="5" s="1"/>
  <c r="DF297" i="5" a="1"/>
  <c r="DF297" i="5" s="1"/>
  <c r="DB297" i="5" a="1"/>
  <c r="DB297" i="5" s="1"/>
  <c r="CJ297" i="5" a="1"/>
  <c r="CJ297" i="5" s="1"/>
  <c r="CF297" i="5" a="1"/>
  <c r="CF297" i="5" s="1"/>
  <c r="CB297" i="5" a="1"/>
  <c r="CB297" i="5" s="1"/>
  <c r="BL297" i="5" a="1"/>
  <c r="BL297" i="5" s="1"/>
  <c r="BH297" i="5" a="1"/>
  <c r="BH297" i="5" s="1"/>
  <c r="BD297" i="5" a="1"/>
  <c r="BD297" i="5" s="1"/>
  <c r="AZ297" i="5" a="1"/>
  <c r="AZ297" i="5" s="1"/>
  <c r="AV297" i="5" a="1"/>
  <c r="AV297" i="5" s="1"/>
  <c r="DA297" i="5" a="1"/>
  <c r="DA297" i="5" s="1"/>
  <c r="CD297" i="5" a="1"/>
  <c r="CD297" i="5" s="1"/>
  <c r="BI297" i="5" a="1"/>
  <c r="BI297" i="5" s="1"/>
  <c r="AU297" i="5" a="1"/>
  <c r="AU297" i="5" s="1"/>
  <c r="AD297" i="5" a="1"/>
  <c r="AD297" i="5" s="1"/>
  <c r="U297" i="5" a="1"/>
  <c r="U297" i="5" s="1"/>
  <c r="P297" i="5" a="1"/>
  <c r="P297" i="5" s="1"/>
  <c r="G297" i="5" a="1"/>
  <c r="G297" i="5" s="1"/>
  <c r="BK297" i="5" a="1"/>
  <c r="BK297" i="5" s="1"/>
  <c r="BF297" i="5" a="1"/>
  <c r="BF297" i="5" s="1"/>
  <c r="BA297" i="5" a="1"/>
  <c r="BA297" i="5" s="1"/>
  <c r="AH297" i="5" a="1"/>
  <c r="AH297" i="5" s="1"/>
  <c r="AC297" i="5" a="1"/>
  <c r="AC297" i="5" s="1"/>
  <c r="H297" i="5" a="1"/>
  <c r="H297" i="5" s="1"/>
  <c r="C297" i="5" a="1"/>
  <c r="C297" i="5" s="1"/>
  <c r="DD297" i="5" a="1"/>
  <c r="DD297" i="5" s="1"/>
  <c r="AT297" i="5" a="1"/>
  <c r="AT297" i="5" s="1"/>
  <c r="AL297" i="5" a="1"/>
  <c r="AL297" i="5" s="1"/>
  <c r="AF297" i="5" a="1"/>
  <c r="AF297" i="5" s="1"/>
  <c r="T297" i="5" a="1"/>
  <c r="T297" i="5" s="1"/>
  <c r="I297" i="5" a="1"/>
  <c r="I297" i="5" s="1"/>
  <c r="DC297" i="5" a="1"/>
  <c r="DC297" i="5" s="1"/>
  <c r="CI297" i="5" a="1"/>
  <c r="CI297" i="5" s="1"/>
  <c r="CC297" i="5" a="1"/>
  <c r="CC297" i="5" s="1"/>
  <c r="BE297" i="5" a="1"/>
  <c r="BE297" i="5" s="1"/>
  <c r="AS297" i="5" a="1"/>
  <c r="AS297" i="5" s="1"/>
  <c r="AK297" i="5" a="1"/>
  <c r="AK297" i="5" s="1"/>
  <c r="AE297" i="5" a="1"/>
  <c r="AE297" i="5" s="1"/>
  <c r="Y297" i="5" a="1"/>
  <c r="Y297" i="5" s="1"/>
  <c r="S297" i="5" a="1"/>
  <c r="S297" i="5" s="1"/>
  <c r="M297" i="5" a="1"/>
  <c r="M297" i="5" s="1"/>
  <c r="A298" i="5"/>
  <c r="CH297" i="5" a="1"/>
  <c r="CH297" i="5" s="1"/>
  <c r="BG297" i="5" a="1"/>
  <c r="BG297" i="5" s="1"/>
  <c r="AX297" i="5" a="1"/>
  <c r="AX297" i="5" s="1"/>
  <c r="AG297" i="5" a="1"/>
  <c r="AG297" i="5" s="1"/>
  <c r="X297" i="5" a="1"/>
  <c r="X297" i="5" s="1"/>
  <c r="Q297" i="5" a="1"/>
  <c r="Q297" i="5" s="1"/>
  <c r="DL297" i="5" a="1"/>
  <c r="DL297" i="5" s="1"/>
  <c r="CG297" i="5" a="1"/>
  <c r="CG297" i="5" s="1"/>
  <c r="BR297" i="5" a="1"/>
  <c r="BR297" i="5" s="1"/>
  <c r="W297" i="5" a="1"/>
  <c r="W297" i="5" s="1"/>
  <c r="BB297" i="5" a="1"/>
  <c r="BB297" i="5" s="1"/>
  <c r="K297" i="5" a="1"/>
  <c r="K297" i="5" s="1"/>
  <c r="D297" i="5" a="1"/>
  <c r="D297" i="5" s="1"/>
  <c r="DI297" i="5" a="1"/>
  <c r="DI297" i="5" s="1"/>
  <c r="BJ297" i="5" a="1"/>
  <c r="BJ297" i="5" s="1"/>
  <c r="AW297" i="5" a="1"/>
  <c r="AW297" i="5" s="1"/>
  <c r="AJ297" i="5" a="1"/>
  <c r="AJ297" i="5" s="1"/>
  <c r="DH297" i="5" a="1"/>
  <c r="DH297" i="5" s="1"/>
  <c r="AI297" i="5" a="1"/>
  <c r="AI297" i="5" s="1"/>
  <c r="V297" i="5" a="1"/>
  <c r="V297" i="5" s="1"/>
  <c r="J297" i="5" a="1"/>
  <c r="J297" i="5" s="1"/>
  <c r="DG297" i="5" a="1"/>
  <c r="DG297" i="5" s="1"/>
  <c r="F297" i="5" a="1"/>
  <c r="F297" i="5" s="1"/>
  <c r="CA297" i="5" a="1"/>
  <c r="CA297" i="5" s="1"/>
  <c r="AO297" i="5" s="1"/>
  <c r="AB297" i="5" a="1"/>
  <c r="AB297" i="5" s="1"/>
  <c r="O297" i="5" a="1"/>
  <c r="O297" i="5" s="1"/>
  <c r="CL297" i="5" a="1"/>
  <c r="CL297" i="5" s="1"/>
  <c r="BQ297" i="5" a="1"/>
  <c r="BQ297" i="5" s="1"/>
  <c r="AA297" i="5" a="1"/>
  <c r="AA297" i="5" s="1"/>
  <c r="N297" i="5" a="1"/>
  <c r="N297" i="5" s="1"/>
  <c r="DE297" i="5" a="1"/>
  <c r="DE297" i="5" s="1"/>
  <c r="AY297" i="5" a="1"/>
  <c r="AY297" i="5" s="1"/>
  <c r="Z297" i="5" a="1"/>
  <c r="Z297" i="5" s="1"/>
  <c r="R297" i="5" a="1"/>
  <c r="R297" i="5" s="1"/>
  <c r="CK297" i="5" a="1"/>
  <c r="CK297" i="5" s="1"/>
  <c r="E297" i="5" a="1"/>
  <c r="E297" i="5" s="1"/>
  <c r="L297" i="5" a="1"/>
  <c r="L297" i="5" s="1"/>
  <c r="DK297" i="5" a="1"/>
  <c r="DK297" i="5" s="1"/>
  <c r="CE297" i="5" a="1"/>
  <c r="CE297" i="5" s="1"/>
  <c r="BC297" i="5" a="1"/>
  <c r="BC297" i="5" s="1"/>
  <c r="AL119" i="5" a="1"/>
  <c r="AL119" i="5" s="1"/>
  <c r="AH119" i="5" a="1"/>
  <c r="AH119" i="5" s="1"/>
  <c r="AD119" i="5" a="1"/>
  <c r="AD119" i="5" s="1"/>
  <c r="Z119" i="5" a="1"/>
  <c r="Z119" i="5" s="1"/>
  <c r="V119" i="5" a="1"/>
  <c r="V119" i="5" s="1"/>
  <c r="R119" i="5" a="1"/>
  <c r="R119" i="5" s="1"/>
  <c r="N119" i="5" a="1"/>
  <c r="N119" i="5" s="1"/>
  <c r="J119" i="5" a="1"/>
  <c r="J119" i="5" s="1"/>
  <c r="F119" i="5" a="1"/>
  <c r="F119" i="5" s="1"/>
  <c r="DJ119" i="5" a="1"/>
  <c r="DJ119" i="5" s="1"/>
  <c r="DA119" i="5" a="1"/>
  <c r="DA119" i="5" s="1"/>
  <c r="CD119" i="5" a="1"/>
  <c r="CD119" i="5" s="1"/>
  <c r="BQ119" i="5" a="1"/>
  <c r="BQ119" i="5" s="1"/>
  <c r="BD119" i="5" a="1"/>
  <c r="BD119" i="5" s="1"/>
  <c r="AU119" i="5" a="1"/>
  <c r="AU119" i="5" s="1"/>
  <c r="Y119" i="5" a="1"/>
  <c r="Y119" i="5" s="1"/>
  <c r="P119" i="5" a="1"/>
  <c r="P119" i="5" s="1"/>
  <c r="G119" i="5" a="1"/>
  <c r="G119" i="5" s="1"/>
  <c r="DK119" i="5" a="1"/>
  <c r="DK119" i="5" s="1"/>
  <c r="DF119" i="5" a="1"/>
  <c r="DF119" i="5" s="1"/>
  <c r="CG119" i="5" a="1"/>
  <c r="CG119" i="5" s="1"/>
  <c r="CB119" i="5" a="1"/>
  <c r="CB119" i="5" s="1"/>
  <c r="BK119" i="5" a="1"/>
  <c r="BK119" i="5" s="1"/>
  <c r="BF119" i="5" a="1"/>
  <c r="BF119" i="5" s="1"/>
  <c r="M119" i="5" a="1"/>
  <c r="M119" i="5" s="1"/>
  <c r="H119" i="5" a="1"/>
  <c r="H119" i="5" s="1"/>
  <c r="C119" i="5" a="1"/>
  <c r="C119" i="5" s="1"/>
  <c r="DI119" i="5" a="1"/>
  <c r="DI119" i="5" s="1"/>
  <c r="DC119" i="5" a="1"/>
  <c r="DC119" i="5" s="1"/>
  <c r="CC119" i="5" a="1"/>
  <c r="CC119" i="5" s="1"/>
  <c r="BE119" i="5" a="1"/>
  <c r="BE119" i="5" s="1"/>
  <c r="AY119" i="5" a="1"/>
  <c r="AY119" i="5" s="1"/>
  <c r="AS119" i="5" a="1"/>
  <c r="AS119" i="5" s="1"/>
  <c r="AK119" i="5" a="1"/>
  <c r="AK119" i="5" s="1"/>
  <c r="DH119" i="5" a="1"/>
  <c r="DH119" i="5" s="1"/>
  <c r="DB119" i="5" a="1"/>
  <c r="DB119" i="5" s="1"/>
  <c r="CH119" i="5" a="1"/>
  <c r="CH119" i="5" s="1"/>
  <c r="BJ119" i="5" a="1"/>
  <c r="BJ119" i="5" s="1"/>
  <c r="AX119" i="5" a="1"/>
  <c r="AX119" i="5" s="1"/>
  <c r="AJ119" i="5" a="1"/>
  <c r="AJ119" i="5" s="1"/>
  <c r="X119" i="5" a="1"/>
  <c r="X119" i="5" s="1"/>
  <c r="L119" i="5" a="1"/>
  <c r="L119" i="5" s="1"/>
  <c r="DG119" i="5" a="1"/>
  <c r="DG119" i="5" s="1"/>
  <c r="CA119" i="5" a="1"/>
  <c r="CA119" i="5" s="1"/>
  <c r="AO119" i="5" s="1"/>
  <c r="BI119" i="5" a="1"/>
  <c r="BI119" i="5" s="1"/>
  <c r="BC119" i="5" a="1"/>
  <c r="BC119" i="5" s="1"/>
  <c r="AW119" i="5" a="1"/>
  <c r="AW119" i="5" s="1"/>
  <c r="AC119" i="5" a="1"/>
  <c r="AC119" i="5" s="1"/>
  <c r="W119" i="5" a="1"/>
  <c r="W119" i="5" s="1"/>
  <c r="Q119" i="5" a="1"/>
  <c r="Q119" i="5" s="1"/>
  <c r="K119" i="5" a="1"/>
  <c r="K119" i="5" s="1"/>
  <c r="E119" i="5" a="1"/>
  <c r="E119" i="5" s="1"/>
  <c r="DL119" i="5" a="1"/>
  <c r="DL119" i="5" s="1"/>
  <c r="DE119" i="5" a="1"/>
  <c r="DE119" i="5" s="1"/>
  <c r="CK119" i="5" a="1"/>
  <c r="CK119" i="5" s="1"/>
  <c r="BR119" i="5" a="1"/>
  <c r="BR119" i="5" s="1"/>
  <c r="BB119" i="5" a="1"/>
  <c r="BB119" i="5" s="1"/>
  <c r="AV119" i="5" a="1"/>
  <c r="AV119" i="5" s="1"/>
  <c r="AG119" i="5" a="1"/>
  <c r="AG119" i="5" s="1"/>
  <c r="D119" i="5" a="1"/>
  <c r="D119" i="5" s="1"/>
  <c r="CE119" i="5" a="1"/>
  <c r="CE119" i="5" s="1"/>
  <c r="BG119" i="5" a="1"/>
  <c r="BG119" i="5" s="1"/>
  <c r="BA119" i="5" a="1"/>
  <c r="BA119" i="5" s="1"/>
  <c r="AA119" i="5" a="1"/>
  <c r="AA119" i="5" s="1"/>
  <c r="U119" i="5" a="1"/>
  <c r="U119" i="5" s="1"/>
  <c r="O119" i="5" a="1"/>
  <c r="O119" i="5" s="1"/>
  <c r="I119" i="5" a="1"/>
  <c r="I119" i="5" s="1"/>
  <c r="DD119" i="5" a="1"/>
  <c r="DD119" i="5" s="1"/>
  <c r="CJ119" i="5" a="1"/>
  <c r="CJ119" i="5" s="1"/>
  <c r="BL119" i="5" a="1"/>
  <c r="BL119" i="5" s="1"/>
  <c r="AZ119" i="5" a="1"/>
  <c r="AZ119" i="5" s="1"/>
  <c r="AT119" i="5" a="1"/>
  <c r="AT119" i="5" s="1"/>
  <c r="AF119" i="5" a="1"/>
  <c r="AF119" i="5" s="1"/>
  <c r="T119" i="5" a="1"/>
  <c r="T119" i="5" s="1"/>
  <c r="BH119" i="5" a="1"/>
  <c r="BH119" i="5" s="1"/>
  <c r="S119" i="5" a="1"/>
  <c r="S119" i="5" s="1"/>
  <c r="CL119" i="5" a="1"/>
  <c r="CL119" i="5" s="1"/>
  <c r="CI119" i="5" a="1"/>
  <c r="CI119" i="5" s="1"/>
  <c r="AI119" i="5" a="1"/>
  <c r="AI119" i="5" s="1"/>
  <c r="CF119" i="5" a="1"/>
  <c r="CF119" i="5" s="1"/>
  <c r="AE119" i="5" a="1"/>
  <c r="AE119" i="5" s="1"/>
  <c r="AB119" i="5" a="1"/>
  <c r="AB119" i="5" s="1"/>
  <c r="A120" i="5"/>
  <c r="AK120" i="5" l="1" a="1"/>
  <c r="AK120" i="5" s="1"/>
  <c r="AG120" i="5" a="1"/>
  <c r="AG120" i="5" s="1"/>
  <c r="AC120" i="5" a="1"/>
  <c r="AC120" i="5" s="1"/>
  <c r="Y120" i="5" a="1"/>
  <c r="Y120" i="5" s="1"/>
  <c r="U120" i="5" a="1"/>
  <c r="U120" i="5" s="1"/>
  <c r="Q120" i="5" a="1"/>
  <c r="Q120" i="5" s="1"/>
  <c r="M120" i="5" a="1"/>
  <c r="M120" i="5" s="1"/>
  <c r="I120" i="5" a="1"/>
  <c r="I120" i="5" s="1"/>
  <c r="E120" i="5" a="1"/>
  <c r="E120" i="5" s="1"/>
  <c r="DL120" i="5" a="1"/>
  <c r="DL120" i="5" s="1"/>
  <c r="DC120" i="5" a="1"/>
  <c r="DC120" i="5" s="1"/>
  <c r="CJ120" i="5" a="1"/>
  <c r="CJ120" i="5" s="1"/>
  <c r="CA120" i="5" a="1"/>
  <c r="CA120" i="5" s="1"/>
  <c r="AO120" i="5" s="1"/>
  <c r="BF120" i="5" a="1"/>
  <c r="BF120" i="5" s="1"/>
  <c r="AW120" i="5" a="1"/>
  <c r="AW120" i="5" s="1"/>
  <c r="AJ120" i="5" a="1"/>
  <c r="AJ120" i="5" s="1"/>
  <c r="AA120" i="5" a="1"/>
  <c r="AA120" i="5" s="1"/>
  <c r="R120" i="5" a="1"/>
  <c r="R120" i="5" s="1"/>
  <c r="D120" i="5" a="1"/>
  <c r="D120" i="5" s="1"/>
  <c r="CF120" i="5" a="1"/>
  <c r="CF120" i="5" s="1"/>
  <c r="BD120" i="5" a="1"/>
  <c r="BD120" i="5" s="1"/>
  <c r="AY120" i="5" a="1"/>
  <c r="AY120" i="5" s="1"/>
  <c r="AT120" i="5" a="1"/>
  <c r="AT120" i="5" s="1"/>
  <c r="AF120" i="5" a="1"/>
  <c r="AF120" i="5" s="1"/>
  <c r="P120" i="5" a="1"/>
  <c r="P120" i="5" s="1"/>
  <c r="K120" i="5" a="1"/>
  <c r="K120" i="5" s="1"/>
  <c r="F120" i="5" a="1"/>
  <c r="F120" i="5" s="1"/>
  <c r="DH120" i="5" a="1"/>
  <c r="DH120" i="5" s="1"/>
  <c r="CH120" i="5" a="1"/>
  <c r="CH120" i="5" s="1"/>
  <c r="CB120" i="5" a="1"/>
  <c r="CB120" i="5" s="1"/>
  <c r="BJ120" i="5" a="1"/>
  <c r="BJ120" i="5" s="1"/>
  <c r="AX120" i="5" a="1"/>
  <c r="AX120" i="5" s="1"/>
  <c r="W120" i="5" a="1"/>
  <c r="W120" i="5" s="1"/>
  <c r="A121" i="5"/>
  <c r="DF120" i="5" a="1"/>
  <c r="DF120" i="5" s="1"/>
  <c r="CG120" i="5" a="1"/>
  <c r="CG120" i="5" s="1"/>
  <c r="BR120" i="5" a="1"/>
  <c r="BR120" i="5" s="1"/>
  <c r="BH120" i="5" a="1"/>
  <c r="BH120" i="5" s="1"/>
  <c r="AV120" i="5" a="1"/>
  <c r="AV120" i="5" s="1"/>
  <c r="O120" i="5" a="1"/>
  <c r="O120" i="5" s="1"/>
  <c r="C120" i="5" a="1"/>
  <c r="C120" i="5" s="1"/>
  <c r="CL120" i="5" a="1"/>
  <c r="CL120" i="5" s="1"/>
  <c r="CE120" i="5" a="1"/>
  <c r="CE120" i="5" s="1"/>
  <c r="BB120" i="5" a="1"/>
  <c r="BB120" i="5" s="1"/>
  <c r="Z120" i="5" a="1"/>
  <c r="Z120" i="5" s="1"/>
  <c r="T120" i="5" a="1"/>
  <c r="T120" i="5" s="1"/>
  <c r="H120" i="5" a="1"/>
  <c r="H120" i="5" s="1"/>
  <c r="DJ120" i="5" a="1"/>
  <c r="DJ120" i="5" s="1"/>
  <c r="DD120" i="5" a="1"/>
  <c r="DD120" i="5" s="1"/>
  <c r="CD120" i="5" a="1"/>
  <c r="CD120" i="5" s="1"/>
  <c r="BL120" i="5" a="1"/>
  <c r="BL120" i="5" s="1"/>
  <c r="AZ120" i="5" a="1"/>
  <c r="AZ120" i="5" s="1"/>
  <c r="S120" i="5" a="1"/>
  <c r="S120" i="5" s="1"/>
  <c r="G120" i="5" a="1"/>
  <c r="G120" i="5" s="1"/>
  <c r="DI120" i="5" a="1"/>
  <c r="DI120" i="5" s="1"/>
  <c r="CI120" i="5" a="1"/>
  <c r="CI120" i="5" s="1"/>
  <c r="AD120" i="5" a="1"/>
  <c r="AD120" i="5" s="1"/>
  <c r="X120" i="5" a="1"/>
  <c r="X120" i="5" s="1"/>
  <c r="L120" i="5" a="1"/>
  <c r="L120" i="5" s="1"/>
  <c r="DB120" i="5" a="1"/>
  <c r="DB120" i="5" s="1"/>
  <c r="CC120" i="5" a="1"/>
  <c r="CC120" i="5" s="1"/>
  <c r="BK120" i="5" a="1"/>
  <c r="BK120" i="5" s="1"/>
  <c r="BE120" i="5" a="1"/>
  <c r="BE120" i="5" s="1"/>
  <c r="AS120" i="5" a="1"/>
  <c r="AS120" i="5" s="1"/>
  <c r="AI120" i="5" a="1"/>
  <c r="AI120" i="5" s="1"/>
  <c r="DK120" i="5" a="1"/>
  <c r="DK120" i="5" s="1"/>
  <c r="BQ120" i="5" a="1"/>
  <c r="BQ120" i="5" s="1"/>
  <c r="V120" i="5" a="1"/>
  <c r="V120" i="5" s="1"/>
  <c r="DG120" i="5" a="1"/>
  <c r="DG120" i="5" s="1"/>
  <c r="BI120" i="5" a="1"/>
  <c r="BI120" i="5" s="1"/>
  <c r="DE120" i="5" a="1"/>
  <c r="DE120" i="5" s="1"/>
  <c r="BG120" i="5" a="1"/>
  <c r="BG120" i="5" s="1"/>
  <c r="DA120" i="5" a="1"/>
  <c r="DA120" i="5" s="1"/>
  <c r="BC120" i="5" a="1"/>
  <c r="BC120" i="5" s="1"/>
  <c r="AL120" i="5" a="1"/>
  <c r="AL120" i="5" s="1"/>
  <c r="N120" i="5" a="1"/>
  <c r="N120" i="5" s="1"/>
  <c r="CK120" i="5" a="1"/>
  <c r="CK120" i="5" s="1"/>
  <c r="BA120" i="5" a="1"/>
  <c r="BA120" i="5" s="1"/>
  <c r="AH120" i="5" a="1"/>
  <c r="AH120" i="5" s="1"/>
  <c r="J120" i="5" a="1"/>
  <c r="J120" i="5" s="1"/>
  <c r="AE120" i="5" a="1"/>
  <c r="AE120" i="5" s="1"/>
  <c r="AU120" i="5" a="1"/>
  <c r="AU120" i="5" s="1"/>
  <c r="AB120" i="5" a="1"/>
  <c r="AB120" i="5" s="1"/>
  <c r="DI298" i="5" a="1"/>
  <c r="DI298" i="5" s="1"/>
  <c r="DE298" i="5" a="1"/>
  <c r="DE298" i="5" s="1"/>
  <c r="DA298" i="5" a="1"/>
  <c r="DA298" i="5" s="1"/>
  <c r="CI298" i="5" a="1"/>
  <c r="CI298" i="5" s="1"/>
  <c r="CE298" i="5" a="1"/>
  <c r="CE298" i="5" s="1"/>
  <c r="CA298" i="5" a="1"/>
  <c r="CA298" i="5" s="1"/>
  <c r="AO298" i="5" s="1"/>
  <c r="BK298" i="5" a="1"/>
  <c r="BK298" i="5" s="1"/>
  <c r="BG298" i="5" a="1"/>
  <c r="BG298" i="5" s="1"/>
  <c r="BC298" i="5" a="1"/>
  <c r="BC298" i="5" s="1"/>
  <c r="AY298" i="5" a="1"/>
  <c r="AY298" i="5" s="1"/>
  <c r="AU298" i="5" a="1"/>
  <c r="AU298" i="5" s="1"/>
  <c r="DL298" i="5" a="1"/>
  <c r="DL298" i="5" s="1"/>
  <c r="DC298" i="5" a="1"/>
  <c r="DC298" i="5" s="1"/>
  <c r="CF298" i="5" a="1"/>
  <c r="CF298" i="5" s="1"/>
  <c r="BF298" i="5" a="1"/>
  <c r="BF298" i="5" s="1"/>
  <c r="AW298" i="5" a="1"/>
  <c r="AW298" i="5" s="1"/>
  <c r="AF298" i="5" a="1"/>
  <c r="AF298" i="5" s="1"/>
  <c r="AA298" i="5" a="1"/>
  <c r="AA298" i="5" s="1"/>
  <c r="R298" i="5" a="1"/>
  <c r="R298" i="5" s="1"/>
  <c r="I298" i="5" a="1"/>
  <c r="I298" i="5" s="1"/>
  <c r="DJ298" i="5" a="1"/>
  <c r="DJ298" i="5" s="1"/>
  <c r="AT298" i="5" a="1"/>
  <c r="AT298" i="5" s="1"/>
  <c r="K298" i="5" a="1"/>
  <c r="K298" i="5" s="1"/>
  <c r="F298" i="5" a="1"/>
  <c r="F298" i="5" s="1"/>
  <c r="CC298" i="5" a="1"/>
  <c r="CC298" i="5" s="1"/>
  <c r="BE298" i="5" a="1"/>
  <c r="BE298" i="5" s="1"/>
  <c r="AS298" i="5" a="1"/>
  <c r="AS298" i="5" s="1"/>
  <c r="AI298" i="5" a="1"/>
  <c r="AI298" i="5" s="1"/>
  <c r="X298" i="5" a="1"/>
  <c r="X298" i="5" s="1"/>
  <c r="L298" i="5" a="1"/>
  <c r="L298" i="5" s="1"/>
  <c r="DG298" i="5" a="1"/>
  <c r="DG298" i="5" s="1"/>
  <c r="CB298" i="5" a="1"/>
  <c r="CB298" i="5" s="1"/>
  <c r="BI298" i="5" a="1"/>
  <c r="BI298" i="5" s="1"/>
  <c r="AH298" i="5" a="1"/>
  <c r="AH298" i="5" s="1"/>
  <c r="V298" i="5" a="1"/>
  <c r="V298" i="5" s="1"/>
  <c r="P298" i="5" a="1"/>
  <c r="P298" i="5" s="1"/>
  <c r="J298" i="5" a="1"/>
  <c r="J298" i="5" s="1"/>
  <c r="D298" i="5" a="1"/>
  <c r="D298" i="5" s="1"/>
  <c r="DF298" i="5" a="1"/>
  <c r="DF298" i="5" s="1"/>
  <c r="CJ298" i="5" a="1"/>
  <c r="CJ298" i="5" s="1"/>
  <c r="BH298" i="5" a="1"/>
  <c r="BH298" i="5" s="1"/>
  <c r="A299" i="5"/>
  <c r="BR298" i="5" a="1"/>
  <c r="BR298" i="5" s="1"/>
  <c r="AZ298" i="5" a="1"/>
  <c r="AZ298" i="5" s="1"/>
  <c r="AG298" i="5" a="1"/>
  <c r="AG298" i="5" s="1"/>
  <c r="Y298" i="5" a="1"/>
  <c r="Y298" i="5" s="1"/>
  <c r="Q298" i="5" a="1"/>
  <c r="Q298" i="5" s="1"/>
  <c r="BL298" i="5" a="1"/>
  <c r="BL298" i="5" s="1"/>
  <c r="AK298" i="5" a="1"/>
  <c r="AK298" i="5" s="1"/>
  <c r="AC298" i="5" a="1"/>
  <c r="AC298" i="5" s="1"/>
  <c r="M298" i="5" a="1"/>
  <c r="M298" i="5" s="1"/>
  <c r="E298" i="5" a="1"/>
  <c r="E298" i="5" s="1"/>
  <c r="DK298" i="5" a="1"/>
  <c r="DK298" i="5" s="1"/>
  <c r="CK298" i="5" a="1"/>
  <c r="CK298" i="5" s="1"/>
  <c r="AX298" i="5" a="1"/>
  <c r="AX298" i="5" s="1"/>
  <c r="AL298" i="5" a="1"/>
  <c r="AL298" i="5" s="1"/>
  <c r="CH298" i="5" a="1"/>
  <c r="CH298" i="5" s="1"/>
  <c r="BJ298" i="5" a="1"/>
  <c r="BJ298" i="5" s="1"/>
  <c r="AJ298" i="5" a="1"/>
  <c r="AJ298" i="5" s="1"/>
  <c r="W298" i="5" a="1"/>
  <c r="W298" i="5" s="1"/>
  <c r="DH298" i="5" a="1"/>
  <c r="DH298" i="5" s="1"/>
  <c r="CG298" i="5" a="1"/>
  <c r="CG298" i="5" s="1"/>
  <c r="AV298" i="5" a="1"/>
  <c r="AV298" i="5" s="1"/>
  <c r="U298" i="5" a="1"/>
  <c r="U298" i="5" s="1"/>
  <c r="H298" i="5" a="1"/>
  <c r="H298" i="5" s="1"/>
  <c r="BD298" i="5" a="1"/>
  <c r="BD298" i="5" s="1"/>
  <c r="AD298" i="5" a="1"/>
  <c r="AD298" i="5" s="1"/>
  <c r="O298" i="5" a="1"/>
  <c r="O298" i="5" s="1"/>
  <c r="C298" i="5" a="1"/>
  <c r="C298" i="5" s="1"/>
  <c r="DB298" i="5" a="1"/>
  <c r="DB298" i="5" s="1"/>
  <c r="BB298" i="5" a="1"/>
  <c r="BB298" i="5" s="1"/>
  <c r="AB298" i="5" a="1"/>
  <c r="AB298" i="5" s="1"/>
  <c r="BA298" i="5" a="1"/>
  <c r="BA298" i="5" s="1"/>
  <c r="Z298" i="5" a="1"/>
  <c r="Z298" i="5" s="1"/>
  <c r="DD298" i="5" a="1"/>
  <c r="DD298" i="5" s="1"/>
  <c r="T298" i="5" a="1"/>
  <c r="T298" i="5" s="1"/>
  <c r="N298" i="5" a="1"/>
  <c r="N298" i="5" s="1"/>
  <c r="CD298" i="5" a="1"/>
  <c r="CD298" i="5" s="1"/>
  <c r="G298" i="5" a="1"/>
  <c r="G298" i="5" s="1"/>
  <c r="BQ298" i="5" a="1"/>
  <c r="BQ298" i="5" s="1"/>
  <c r="AE298" i="5" a="1"/>
  <c r="AE298" i="5" s="1"/>
  <c r="S298" i="5" a="1"/>
  <c r="S298" i="5" s="1"/>
  <c r="CL298" i="5" a="1"/>
  <c r="CL298" i="5" s="1"/>
  <c r="DL299" i="5" l="1" a="1"/>
  <c r="DL299" i="5" s="1"/>
  <c r="DH299" i="5" a="1"/>
  <c r="DH299" i="5" s="1"/>
  <c r="DD299" i="5" a="1"/>
  <c r="DD299" i="5" s="1"/>
  <c r="CL299" i="5" a="1"/>
  <c r="CL299" i="5" s="1"/>
  <c r="CH299" i="5" a="1"/>
  <c r="CH299" i="5" s="1"/>
  <c r="CD299" i="5" a="1"/>
  <c r="CD299" i="5" s="1"/>
  <c r="BR299" i="5" a="1"/>
  <c r="BR299" i="5" s="1"/>
  <c r="BJ299" i="5" a="1"/>
  <c r="BJ299" i="5" s="1"/>
  <c r="BF299" i="5" a="1"/>
  <c r="BF299" i="5" s="1"/>
  <c r="BB299" i="5" a="1"/>
  <c r="BB299" i="5" s="1"/>
  <c r="AX299" i="5" a="1"/>
  <c r="AX299" i="5" s="1"/>
  <c r="AT299" i="5" a="1"/>
  <c r="AT299" i="5" s="1"/>
  <c r="DE299" i="5" a="1"/>
  <c r="DE299" i="5" s="1"/>
  <c r="CC299" i="5" a="1"/>
  <c r="CC299" i="5" s="1"/>
  <c r="BH299" i="5" a="1"/>
  <c r="BH299" i="5" s="1"/>
  <c r="AY299" i="5" a="1"/>
  <c r="AY299" i="5" s="1"/>
  <c r="AL299" i="5" a="1"/>
  <c r="AL299" i="5" s="1"/>
  <c r="AC299" i="5" a="1"/>
  <c r="AC299" i="5" s="1"/>
  <c r="T299" i="5" a="1"/>
  <c r="T299" i="5" s="1"/>
  <c r="K299" i="5" a="1"/>
  <c r="K299" i="5" s="1"/>
  <c r="F299" i="5" a="1"/>
  <c r="F299" i="5" s="1"/>
  <c r="DC299" i="5" a="1"/>
  <c r="DC299" i="5" s="1"/>
  <c r="CJ299" i="5" a="1"/>
  <c r="CJ299" i="5" s="1"/>
  <c r="CE299" i="5" a="1"/>
  <c r="CE299" i="5" s="1"/>
  <c r="BC299" i="5" a="1"/>
  <c r="BC299" i="5" s="1"/>
  <c r="AJ299" i="5" a="1"/>
  <c r="AJ299" i="5" s="1"/>
  <c r="AE299" i="5" a="1"/>
  <c r="AE299" i="5" s="1"/>
  <c r="O299" i="5" a="1"/>
  <c r="O299" i="5" s="1"/>
  <c r="DG299" i="5" a="1"/>
  <c r="DG299" i="5" s="1"/>
  <c r="CG299" i="5" a="1"/>
  <c r="CG299" i="5" s="1"/>
  <c r="BD299" i="5" a="1"/>
  <c r="BD299" i="5" s="1"/>
  <c r="AW299" i="5" a="1"/>
  <c r="AW299" i="5" s="1"/>
  <c r="AH299" i="5" a="1"/>
  <c r="AH299" i="5" s="1"/>
  <c r="AB299" i="5" a="1"/>
  <c r="AB299" i="5" s="1"/>
  <c r="V299" i="5" a="1"/>
  <c r="V299" i="5" s="1"/>
  <c r="J299" i="5" a="1"/>
  <c r="J299" i="5" s="1"/>
  <c r="D299" i="5" a="1"/>
  <c r="D299" i="5" s="1"/>
  <c r="DF299" i="5" a="1"/>
  <c r="DF299" i="5" s="1"/>
  <c r="CF299" i="5" a="1"/>
  <c r="CF299" i="5" s="1"/>
  <c r="AV299" i="5" a="1"/>
  <c r="AV299" i="5" s="1"/>
  <c r="AA299" i="5" a="1"/>
  <c r="AA299" i="5" s="1"/>
  <c r="U299" i="5" a="1"/>
  <c r="U299" i="5" s="1"/>
  <c r="N299" i="5" a="1"/>
  <c r="N299" i="5" s="1"/>
  <c r="C299" i="5" a="1"/>
  <c r="C299" i="5" s="1"/>
  <c r="BI299" i="5" a="1"/>
  <c r="BI299" i="5" s="1"/>
  <c r="AS299" i="5" a="1"/>
  <c r="AS299" i="5" s="1"/>
  <c r="S299" i="5" a="1"/>
  <c r="S299" i="5" s="1"/>
  <c r="L299" i="5" a="1"/>
  <c r="L299" i="5" s="1"/>
  <c r="CB299" i="5" a="1"/>
  <c r="CB299" i="5" s="1"/>
  <c r="BG299" i="5" a="1"/>
  <c r="BG299" i="5" s="1"/>
  <c r="AZ299" i="5" a="1"/>
  <c r="AZ299" i="5" s="1"/>
  <c r="AI299" i="5" a="1"/>
  <c r="AI299" i="5" s="1"/>
  <c r="Z299" i="5" a="1"/>
  <c r="Z299" i="5" s="1"/>
  <c r="R299" i="5" a="1"/>
  <c r="R299" i="5" s="1"/>
  <c r="DJ299" i="5" a="1"/>
  <c r="DJ299" i="5" s="1"/>
  <c r="DB299" i="5" a="1"/>
  <c r="DB299" i="5" s="1"/>
  <c r="AD299" i="5" a="1"/>
  <c r="AD299" i="5" s="1"/>
  <c r="W299" i="5" a="1"/>
  <c r="W299" i="5" s="1"/>
  <c r="G299" i="5" a="1"/>
  <c r="G299" i="5" s="1"/>
  <c r="A300" i="5"/>
  <c r="DA299" i="5" a="1"/>
  <c r="DA299" i="5" s="1"/>
  <c r="BQ299" i="5" a="1"/>
  <c r="BQ299" i="5" s="1"/>
  <c r="BA299" i="5" a="1"/>
  <c r="BA299" i="5" s="1"/>
  <c r="Y299" i="5" a="1"/>
  <c r="Y299" i="5" s="1"/>
  <c r="M299" i="5" a="1"/>
  <c r="M299" i="5" s="1"/>
  <c r="DK299" i="5" a="1"/>
  <c r="DK299" i="5" s="1"/>
  <c r="CK299" i="5" a="1"/>
  <c r="CK299" i="5" s="1"/>
  <c r="BL299" i="5" a="1"/>
  <c r="BL299" i="5" s="1"/>
  <c r="AK299" i="5" a="1"/>
  <c r="AK299" i="5" s="1"/>
  <c r="X299" i="5" a="1"/>
  <c r="X299" i="5" s="1"/>
  <c r="CI299" i="5" a="1"/>
  <c r="CI299" i="5" s="1"/>
  <c r="BK299" i="5" a="1"/>
  <c r="BK299" i="5" s="1"/>
  <c r="I299" i="5" a="1"/>
  <c r="I299" i="5" s="1"/>
  <c r="BE299" i="5" a="1"/>
  <c r="BE299" i="5" s="1"/>
  <c r="Q299" i="5" a="1"/>
  <c r="Q299" i="5" s="1"/>
  <c r="E299" i="5" a="1"/>
  <c r="E299" i="5" s="1"/>
  <c r="AG299" i="5" a="1"/>
  <c r="AG299" i="5" s="1"/>
  <c r="AF299" i="5" a="1"/>
  <c r="AF299" i="5" s="1"/>
  <c r="DI299" i="5" a="1"/>
  <c r="DI299" i="5" s="1"/>
  <c r="AU299" i="5" a="1"/>
  <c r="AU299" i="5" s="1"/>
  <c r="P299" i="5" a="1"/>
  <c r="P299" i="5" s="1"/>
  <c r="H299" i="5" a="1"/>
  <c r="H299" i="5" s="1"/>
  <c r="CA299" i="5" a="1"/>
  <c r="CA299" i="5" s="1"/>
  <c r="AO299" i="5" s="1"/>
  <c r="AJ121" i="5" a="1"/>
  <c r="AJ121" i="5" s="1"/>
  <c r="AF121" i="5" a="1"/>
  <c r="AF121" i="5" s="1"/>
  <c r="AB121" i="5" a="1"/>
  <c r="AB121" i="5" s="1"/>
  <c r="X121" i="5" a="1"/>
  <c r="X121" i="5" s="1"/>
  <c r="T121" i="5" a="1"/>
  <c r="T121" i="5" s="1"/>
  <c r="P121" i="5" a="1"/>
  <c r="P121" i="5" s="1"/>
  <c r="L121" i="5" a="1"/>
  <c r="L121" i="5" s="1"/>
  <c r="H121" i="5" a="1"/>
  <c r="H121" i="5" s="1"/>
  <c r="D121" i="5" a="1"/>
  <c r="D121" i="5" s="1"/>
  <c r="DD121" i="5" a="1"/>
  <c r="DD121" i="5" s="1"/>
  <c r="CG121" i="5" a="1"/>
  <c r="CG121" i="5" s="1"/>
  <c r="BL121" i="5" a="1"/>
  <c r="BL121" i="5" s="1"/>
  <c r="BG121" i="5" a="1"/>
  <c r="BG121" i="5" s="1"/>
  <c r="AX121" i="5" a="1"/>
  <c r="AX121" i="5" s="1"/>
  <c r="AL121" i="5" a="1"/>
  <c r="AL121" i="5" s="1"/>
  <c r="AC121" i="5" a="1"/>
  <c r="AC121" i="5" s="1"/>
  <c r="O121" i="5" a="1"/>
  <c r="O121" i="5" s="1"/>
  <c r="F121" i="5" a="1"/>
  <c r="F121" i="5" s="1"/>
  <c r="A122" i="5"/>
  <c r="CI121" i="5" a="1"/>
  <c r="CI121" i="5" s="1"/>
  <c r="CD121" i="5" a="1"/>
  <c r="CD121" i="5" s="1"/>
  <c r="BQ121" i="5" a="1"/>
  <c r="BQ121" i="5" s="1"/>
  <c r="BH121" i="5" a="1"/>
  <c r="BH121" i="5" s="1"/>
  <c r="BB121" i="5" a="1"/>
  <c r="BB121" i="5" s="1"/>
  <c r="AW121" i="5" a="1"/>
  <c r="AW121" i="5" s="1"/>
  <c r="DF121" i="5" a="1"/>
  <c r="DF121" i="5" s="1"/>
  <c r="CL121" i="5" a="1"/>
  <c r="CL121" i="5" s="1"/>
  <c r="CF121" i="5" a="1"/>
  <c r="CF121" i="5" s="1"/>
  <c r="BR121" i="5" a="1"/>
  <c r="BR121" i="5" s="1"/>
  <c r="AV121" i="5" a="1"/>
  <c r="AV121" i="5" s="1"/>
  <c r="AG121" i="5" a="1"/>
  <c r="AG121" i="5" s="1"/>
  <c r="AA121" i="5" a="1"/>
  <c r="AA121" i="5" s="1"/>
  <c r="I121" i="5" a="1"/>
  <c r="I121" i="5" s="1"/>
  <c r="C121" i="5" a="1"/>
  <c r="C121" i="5" s="1"/>
  <c r="BF121" i="5" a="1"/>
  <c r="BF121" i="5" s="1"/>
  <c r="Z121" i="5" a="1"/>
  <c r="Z121" i="5" s="1"/>
  <c r="S121" i="5" a="1"/>
  <c r="S121" i="5" s="1"/>
  <c r="DJ121" i="5" a="1"/>
  <c r="DJ121" i="5" s="1"/>
  <c r="CJ121" i="5" a="1"/>
  <c r="CJ121" i="5" s="1"/>
  <c r="BK121" i="5" a="1"/>
  <c r="BK121" i="5" s="1"/>
  <c r="AZ121" i="5" a="1"/>
  <c r="AZ121" i="5" s="1"/>
  <c r="AT121" i="5" a="1"/>
  <c r="AT121" i="5" s="1"/>
  <c r="AK121" i="5" a="1"/>
  <c r="AK121" i="5" s="1"/>
  <c r="AE121" i="5" a="1"/>
  <c r="AE121" i="5" s="1"/>
  <c r="Y121" i="5" a="1"/>
  <c r="Y121" i="5" s="1"/>
  <c r="M121" i="5" a="1"/>
  <c r="M121" i="5" s="1"/>
  <c r="G121" i="5" a="1"/>
  <c r="G121" i="5" s="1"/>
  <c r="DH121" i="5" a="1"/>
  <c r="DH121" i="5" s="1"/>
  <c r="DB121" i="5" a="1"/>
  <c r="DB121" i="5" s="1"/>
  <c r="CH121" i="5" a="1"/>
  <c r="CH121" i="5" s="1"/>
  <c r="CB121" i="5" a="1"/>
  <c r="CB121" i="5" s="1"/>
  <c r="BJ121" i="5" a="1"/>
  <c r="BJ121" i="5" s="1"/>
  <c r="AI121" i="5" a="1"/>
  <c r="AI121" i="5" s="1"/>
  <c r="W121" i="5" a="1"/>
  <c r="W121" i="5" s="1"/>
  <c r="DG121" i="5" a="1"/>
  <c r="DG121" i="5" s="1"/>
  <c r="DA121" i="5" a="1"/>
  <c r="DA121" i="5" s="1"/>
  <c r="CA121" i="5" a="1"/>
  <c r="CA121" i="5" s="1"/>
  <c r="AO121" i="5" s="1"/>
  <c r="BD121" i="5" a="1"/>
  <c r="BD121" i="5" s="1"/>
  <c r="Q121" i="5" a="1"/>
  <c r="Q121" i="5" s="1"/>
  <c r="K121" i="5" a="1"/>
  <c r="K121" i="5" s="1"/>
  <c r="E121" i="5" a="1"/>
  <c r="E121" i="5" s="1"/>
  <c r="DL121" i="5" a="1"/>
  <c r="DL121" i="5" s="1"/>
  <c r="BI121" i="5" a="1"/>
  <c r="BI121" i="5" s="1"/>
  <c r="BC121" i="5" a="1"/>
  <c r="BC121" i="5" s="1"/>
  <c r="AH121" i="5" a="1"/>
  <c r="AH121" i="5" s="1"/>
  <c r="V121" i="5" a="1"/>
  <c r="V121" i="5" s="1"/>
  <c r="J121" i="5" a="1"/>
  <c r="J121" i="5" s="1"/>
  <c r="DK121" i="5" a="1"/>
  <c r="DK121" i="5" s="1"/>
  <c r="DI121" i="5" a="1"/>
  <c r="DI121" i="5" s="1"/>
  <c r="U121" i="5" a="1"/>
  <c r="U121" i="5" s="1"/>
  <c r="DE121" i="5" a="1"/>
  <c r="DE121" i="5" s="1"/>
  <c r="R121" i="5" a="1"/>
  <c r="R121" i="5" s="1"/>
  <c r="DC121" i="5" a="1"/>
  <c r="DC121" i="5" s="1"/>
  <c r="BE121" i="5" a="1"/>
  <c r="BE121" i="5" s="1"/>
  <c r="N121" i="5" a="1"/>
  <c r="N121" i="5" s="1"/>
  <c r="CK121" i="5" a="1"/>
  <c r="CK121" i="5" s="1"/>
  <c r="BA121" i="5" a="1"/>
  <c r="BA121" i="5" s="1"/>
  <c r="AY121" i="5" a="1"/>
  <c r="AY121" i="5" s="1"/>
  <c r="CE121" i="5" a="1"/>
  <c r="CE121" i="5" s="1"/>
  <c r="AU121" i="5" a="1"/>
  <c r="AU121" i="5" s="1"/>
  <c r="AD121" i="5" a="1"/>
  <c r="AD121" i="5" s="1"/>
  <c r="CC121" i="5" a="1"/>
  <c r="CC121" i="5" s="1"/>
  <c r="AS121" i="5" a="1"/>
  <c r="AS121" i="5" s="1"/>
  <c r="A123" i="5" l="1"/>
  <c r="AI122" i="5" a="1"/>
  <c r="AI122" i="5" s="1"/>
  <c r="AE122" i="5" a="1"/>
  <c r="AE122" i="5" s="1"/>
  <c r="AA122" i="5" a="1"/>
  <c r="AA122" i="5" s="1"/>
  <c r="W122" i="5" a="1"/>
  <c r="W122" i="5" s="1"/>
  <c r="S122" i="5" a="1"/>
  <c r="S122" i="5" s="1"/>
  <c r="O122" i="5" a="1"/>
  <c r="O122" i="5" s="1"/>
  <c r="K122" i="5" a="1"/>
  <c r="K122" i="5" s="1"/>
  <c r="G122" i="5" a="1"/>
  <c r="G122" i="5" s="1"/>
  <c r="C122" i="5" a="1"/>
  <c r="C122" i="5" s="1"/>
  <c r="DJ122" i="5" a="1"/>
  <c r="DJ122" i="5" s="1"/>
  <c r="DA122" i="5" a="1"/>
  <c r="DA122" i="5" s="1"/>
  <c r="CH122" i="5" a="1"/>
  <c r="CH122" i="5" s="1"/>
  <c r="BQ122" i="5" a="1"/>
  <c r="BQ122" i="5" s="1"/>
  <c r="BD122" i="5" a="1"/>
  <c r="BD122" i="5" s="1"/>
  <c r="AU122" i="5" a="1"/>
  <c r="AU122" i="5" s="1"/>
  <c r="AD122" i="5" a="1"/>
  <c r="AD122" i="5" s="1"/>
  <c r="U122" i="5" a="1"/>
  <c r="U122" i="5" s="1"/>
  <c r="L122" i="5" a="1"/>
  <c r="L122" i="5" s="1"/>
  <c r="DE122" i="5" a="1"/>
  <c r="DE122" i="5" s="1"/>
  <c r="BJ122" i="5" a="1"/>
  <c r="BJ122" i="5" s="1"/>
  <c r="BE122" i="5" a="1"/>
  <c r="BE122" i="5" s="1"/>
  <c r="AZ122" i="5" a="1"/>
  <c r="AZ122" i="5" s="1"/>
  <c r="AT122" i="5" a="1"/>
  <c r="AT122" i="5" s="1"/>
  <c r="R122" i="5" a="1"/>
  <c r="R122" i="5" s="1"/>
  <c r="M122" i="5" a="1"/>
  <c r="M122" i="5" s="1"/>
  <c r="H122" i="5" a="1"/>
  <c r="H122" i="5" s="1"/>
  <c r="DH122" i="5" a="1"/>
  <c r="DH122" i="5" s="1"/>
  <c r="CI122" i="5" a="1"/>
  <c r="CI122" i="5" s="1"/>
  <c r="BK122" i="5" a="1"/>
  <c r="BK122" i="5" s="1"/>
  <c r="AX122" i="5" a="1"/>
  <c r="AX122" i="5" s="1"/>
  <c r="AK122" i="5" a="1"/>
  <c r="AK122" i="5" s="1"/>
  <c r="Y122" i="5" a="1"/>
  <c r="Y122" i="5" s="1"/>
  <c r="DG122" i="5" a="1"/>
  <c r="DG122" i="5" s="1"/>
  <c r="CG122" i="5" a="1"/>
  <c r="CG122" i="5" s="1"/>
  <c r="CA122" i="5" a="1"/>
  <c r="CA122" i="5" s="1"/>
  <c r="AO122" i="5" s="1"/>
  <c r="BI122" i="5" a="1"/>
  <c r="BI122" i="5" s="1"/>
  <c r="BC122" i="5" a="1"/>
  <c r="BC122" i="5" s="1"/>
  <c r="AW122" i="5" a="1"/>
  <c r="AW122" i="5" s="1"/>
  <c r="AJ122" i="5" a="1"/>
  <c r="AJ122" i="5" s="1"/>
  <c r="X122" i="5" a="1"/>
  <c r="X122" i="5" s="1"/>
  <c r="DL122" i="5" a="1"/>
  <c r="DL122" i="5" s="1"/>
  <c r="CL122" i="5" a="1"/>
  <c r="CL122" i="5" s="1"/>
  <c r="CF122" i="5" a="1"/>
  <c r="CF122" i="5" s="1"/>
  <c r="BR122" i="5" a="1"/>
  <c r="BR122" i="5" s="1"/>
  <c r="BH122" i="5" a="1"/>
  <c r="BH122" i="5" s="1"/>
  <c r="BB122" i="5" a="1"/>
  <c r="BB122" i="5" s="1"/>
  <c r="AC122" i="5" a="1"/>
  <c r="AC122" i="5" s="1"/>
  <c r="Q122" i="5" a="1"/>
  <c r="Q122" i="5" s="1"/>
  <c r="E122" i="5" a="1"/>
  <c r="E122" i="5" s="1"/>
  <c r="DK122" i="5" a="1"/>
  <c r="DK122" i="5" s="1"/>
  <c r="DD122" i="5" a="1"/>
  <c r="DD122" i="5" s="1"/>
  <c r="CE122" i="5" a="1"/>
  <c r="CE122" i="5" s="1"/>
  <c r="BG122" i="5" a="1"/>
  <c r="BG122" i="5" s="1"/>
  <c r="BA122" i="5" a="1"/>
  <c r="BA122" i="5" s="1"/>
  <c r="AG122" i="5" a="1"/>
  <c r="AG122" i="5" s="1"/>
  <c r="D122" i="5" a="1"/>
  <c r="D122" i="5" s="1"/>
  <c r="CJ122" i="5" a="1"/>
  <c r="CJ122" i="5" s="1"/>
  <c r="CD122" i="5" a="1"/>
  <c r="CD122" i="5" s="1"/>
  <c r="BL122" i="5" a="1"/>
  <c r="BL122" i="5" s="1"/>
  <c r="BF122" i="5" a="1"/>
  <c r="BF122" i="5" s="1"/>
  <c r="AL122" i="5" a="1"/>
  <c r="AL122" i="5" s="1"/>
  <c r="I122" i="5" a="1"/>
  <c r="I122" i="5" s="1"/>
  <c r="DI122" i="5" a="1"/>
  <c r="DI122" i="5" s="1"/>
  <c r="DC122" i="5" a="1"/>
  <c r="DC122" i="5" s="1"/>
  <c r="CC122" i="5" a="1"/>
  <c r="CC122" i="5" s="1"/>
  <c r="AY122" i="5" a="1"/>
  <c r="AY122" i="5" s="1"/>
  <c r="AS122" i="5" a="1"/>
  <c r="AS122" i="5" s="1"/>
  <c r="AF122" i="5" a="1"/>
  <c r="AF122" i="5" s="1"/>
  <c r="Z122" i="5" a="1"/>
  <c r="Z122" i="5" s="1"/>
  <c r="T122" i="5" a="1"/>
  <c r="T122" i="5" s="1"/>
  <c r="N122" i="5" a="1"/>
  <c r="N122" i="5" s="1"/>
  <c r="V122" i="5" a="1"/>
  <c r="V122" i="5" s="1"/>
  <c r="DF122" i="5" a="1"/>
  <c r="DF122" i="5" s="1"/>
  <c r="DB122" i="5" a="1"/>
  <c r="DB122" i="5" s="1"/>
  <c r="P122" i="5" a="1"/>
  <c r="P122" i="5" s="1"/>
  <c r="CK122" i="5" a="1"/>
  <c r="CK122" i="5" s="1"/>
  <c r="AH122" i="5" a="1"/>
  <c r="AH122" i="5" s="1"/>
  <c r="J122" i="5" a="1"/>
  <c r="J122" i="5" s="1"/>
  <c r="AV122" i="5" a="1"/>
  <c r="AV122" i="5" s="1"/>
  <c r="F122" i="5" a="1"/>
  <c r="F122" i="5" s="1"/>
  <c r="CB122" i="5" a="1"/>
  <c r="CB122" i="5" s="1"/>
  <c r="AB122" i="5" a="1"/>
  <c r="AB122" i="5" s="1"/>
  <c r="DK300" i="5" a="1"/>
  <c r="DK300" i="5" s="1"/>
  <c r="DG300" i="5" a="1"/>
  <c r="DG300" i="5" s="1"/>
  <c r="DC300" i="5" a="1"/>
  <c r="DC300" i="5" s="1"/>
  <c r="CK300" i="5" a="1"/>
  <c r="CK300" i="5" s="1"/>
  <c r="CG300" i="5" a="1"/>
  <c r="CG300" i="5" s="1"/>
  <c r="CC300" i="5" a="1"/>
  <c r="CC300" i="5" s="1"/>
  <c r="BQ300" i="5" a="1"/>
  <c r="BQ300" i="5" s="1"/>
  <c r="BI300" i="5" a="1"/>
  <c r="BI300" i="5" s="1"/>
  <c r="BE300" i="5" a="1"/>
  <c r="BE300" i="5" s="1"/>
  <c r="BA300" i="5" a="1"/>
  <c r="BA300" i="5" s="1"/>
  <c r="AW300" i="5" a="1"/>
  <c r="AW300" i="5" s="1"/>
  <c r="AS300" i="5" a="1"/>
  <c r="AS300" i="5" s="1"/>
  <c r="DB300" i="5" a="1"/>
  <c r="DB300" i="5" s="1"/>
  <c r="CE300" i="5" a="1"/>
  <c r="CE300" i="5" s="1"/>
  <c r="BJ300" i="5" a="1"/>
  <c r="BJ300" i="5" s="1"/>
  <c r="AV300" i="5" a="1"/>
  <c r="AV300" i="5" s="1"/>
  <c r="AE300" i="5" a="1"/>
  <c r="AE300" i="5" s="1"/>
  <c r="V300" i="5" a="1"/>
  <c r="V300" i="5" s="1"/>
  <c r="Q300" i="5" a="1"/>
  <c r="Q300" i="5" s="1"/>
  <c r="H300" i="5" a="1"/>
  <c r="H300" i="5" s="1"/>
  <c r="DL300" i="5" a="1"/>
  <c r="DL300" i="5" s="1"/>
  <c r="DF300" i="5" a="1"/>
  <c r="DF300" i="5" s="1"/>
  <c r="DA300" i="5" a="1"/>
  <c r="DA300" i="5" s="1"/>
  <c r="CH300" i="5" a="1"/>
  <c r="CH300" i="5" s="1"/>
  <c r="AC300" i="5" a="1"/>
  <c r="AC300" i="5" s="1"/>
  <c r="X300" i="5" a="1"/>
  <c r="X300" i="5" s="1"/>
  <c r="S300" i="5" a="1"/>
  <c r="S300" i="5" s="1"/>
  <c r="N300" i="5" a="1"/>
  <c r="N300" i="5" s="1"/>
  <c r="C300" i="5" a="1"/>
  <c r="C300" i="5" s="1"/>
  <c r="DJ300" i="5" a="1"/>
  <c r="DJ300" i="5" s="1"/>
  <c r="BG300" i="5" a="1"/>
  <c r="BG300" i="5" s="1"/>
  <c r="AZ300" i="5" a="1"/>
  <c r="AZ300" i="5" s="1"/>
  <c r="AA300" i="5" a="1"/>
  <c r="AA300" i="5" s="1"/>
  <c r="O300" i="5" a="1"/>
  <c r="O300" i="5" s="1"/>
  <c r="I300" i="5" a="1"/>
  <c r="I300" i="5" s="1"/>
  <c r="DI300" i="5" a="1"/>
  <c r="DI300" i="5" s="1"/>
  <c r="CI300" i="5" a="1"/>
  <c r="CI300" i="5" s="1"/>
  <c r="BK300" i="5" a="1"/>
  <c r="BK300" i="5" s="1"/>
  <c r="AY300" i="5" a="1"/>
  <c r="AY300" i="5" s="1"/>
  <c r="AK300" i="5" a="1"/>
  <c r="AK300" i="5" s="1"/>
  <c r="Y300" i="5" a="1"/>
  <c r="Y300" i="5" s="1"/>
  <c r="M300" i="5" a="1"/>
  <c r="M300" i="5" s="1"/>
  <c r="G300" i="5" a="1"/>
  <c r="G300" i="5" s="1"/>
  <c r="DH300" i="5" a="1"/>
  <c r="DH300" i="5" s="1"/>
  <c r="CL300" i="5" a="1"/>
  <c r="CL300" i="5" s="1"/>
  <c r="CD300" i="5" a="1"/>
  <c r="CD300" i="5" s="1"/>
  <c r="AT300" i="5" a="1"/>
  <c r="AT300" i="5" s="1"/>
  <c r="AJ300" i="5" a="1"/>
  <c r="AJ300" i="5" s="1"/>
  <c r="AB300" i="5" a="1"/>
  <c r="AB300" i="5" s="1"/>
  <c r="T300" i="5" a="1"/>
  <c r="T300" i="5" s="1"/>
  <c r="CB300" i="5" a="1"/>
  <c r="CB300" i="5" s="1"/>
  <c r="BB300" i="5" a="1"/>
  <c r="BB300" i="5" s="1"/>
  <c r="AI300" i="5" a="1"/>
  <c r="AI300" i="5" s="1"/>
  <c r="K300" i="5" a="1"/>
  <c r="K300" i="5" s="1"/>
  <c r="D300" i="5" a="1"/>
  <c r="D300" i="5" s="1"/>
  <c r="BD300" i="5" a="1"/>
  <c r="BD300" i="5" s="1"/>
  <c r="W300" i="5" a="1"/>
  <c r="W300" i="5" s="1"/>
  <c r="CA300" i="5" a="1"/>
  <c r="CA300" i="5" s="1"/>
  <c r="AO300" i="5" s="1"/>
  <c r="BC300" i="5" a="1"/>
  <c r="BC300" i="5" s="1"/>
  <c r="P300" i="5" a="1"/>
  <c r="P300" i="5" s="1"/>
  <c r="BR300" i="5" a="1"/>
  <c r="BR300" i="5" s="1"/>
  <c r="Z300" i="5" a="1"/>
  <c r="Z300" i="5" s="1"/>
  <c r="A301" i="5"/>
  <c r="CJ300" i="5" a="1"/>
  <c r="CJ300" i="5" s="1"/>
  <c r="BL300" i="5" a="1"/>
  <c r="BL300" i="5" s="1"/>
  <c r="AL300" i="5" a="1"/>
  <c r="AL300" i="5" s="1"/>
  <c r="L300" i="5" a="1"/>
  <c r="L300" i="5" s="1"/>
  <c r="CF300" i="5" a="1"/>
  <c r="CF300" i="5" s="1"/>
  <c r="AU300" i="5" a="1"/>
  <c r="AU300" i="5" s="1"/>
  <c r="AG300" i="5" a="1"/>
  <c r="AG300" i="5" s="1"/>
  <c r="U300" i="5" a="1"/>
  <c r="U300" i="5" s="1"/>
  <c r="DE300" i="5" a="1"/>
  <c r="DE300" i="5" s="1"/>
  <c r="BF300" i="5" a="1"/>
  <c r="BF300" i="5" s="1"/>
  <c r="AF300" i="5" a="1"/>
  <c r="AF300" i="5" s="1"/>
  <c r="R300" i="5" a="1"/>
  <c r="R300" i="5" s="1"/>
  <c r="F300" i="5" a="1"/>
  <c r="F300" i="5" s="1"/>
  <c r="J300" i="5" a="1"/>
  <c r="J300" i="5" s="1"/>
  <c r="E300" i="5" a="1"/>
  <c r="E300" i="5" s="1"/>
  <c r="BH300" i="5" a="1"/>
  <c r="BH300" i="5" s="1"/>
  <c r="AH300" i="5" a="1"/>
  <c r="AH300" i="5" s="1"/>
  <c r="AX300" i="5" a="1"/>
  <c r="AX300" i="5" s="1"/>
  <c r="DD300" i="5" a="1"/>
  <c r="DD300" i="5" s="1"/>
  <c r="AD300" i="5" a="1"/>
  <c r="AD300" i="5" s="1"/>
  <c r="DJ301" i="5" l="1" a="1"/>
  <c r="DJ301" i="5" s="1"/>
  <c r="DF301" i="5" a="1"/>
  <c r="DF301" i="5" s="1"/>
  <c r="DB301" i="5" a="1"/>
  <c r="DB301" i="5" s="1"/>
  <c r="CJ301" i="5" a="1"/>
  <c r="CJ301" i="5" s="1"/>
  <c r="CF301" i="5" a="1"/>
  <c r="CF301" i="5" s="1"/>
  <c r="CB301" i="5" a="1"/>
  <c r="CB301" i="5" s="1"/>
  <c r="BL301" i="5" a="1"/>
  <c r="BL301" i="5" s="1"/>
  <c r="BH301" i="5" a="1"/>
  <c r="BH301" i="5" s="1"/>
  <c r="BD301" i="5" a="1"/>
  <c r="BD301" i="5" s="1"/>
  <c r="AZ301" i="5" a="1"/>
  <c r="AZ301" i="5" s="1"/>
  <c r="AV301" i="5" a="1"/>
  <c r="AV301" i="5" s="1"/>
  <c r="DD301" i="5" a="1"/>
  <c r="DD301" i="5" s="1"/>
  <c r="CG301" i="5" a="1"/>
  <c r="CG301" i="5" s="1"/>
  <c r="BG301" i="5" a="1"/>
  <c r="BG301" i="5" s="1"/>
  <c r="AX301" i="5" a="1"/>
  <c r="AX301" i="5" s="1"/>
  <c r="AG301" i="5" a="1"/>
  <c r="AG301" i="5" s="1"/>
  <c r="AB301" i="5" a="1"/>
  <c r="AB301" i="5" s="1"/>
  <c r="S301" i="5" a="1"/>
  <c r="S301" i="5" s="1"/>
  <c r="J301" i="5" a="1"/>
  <c r="J301" i="5" s="1"/>
  <c r="DE301" i="5" a="1"/>
  <c r="DE301" i="5" s="1"/>
  <c r="CL301" i="5" a="1"/>
  <c r="CL301" i="5" s="1"/>
  <c r="CA301" i="5" a="1"/>
  <c r="CA301" i="5" s="1"/>
  <c r="AO301" i="5" s="1"/>
  <c r="BJ301" i="5" a="1"/>
  <c r="BJ301" i="5" s="1"/>
  <c r="BE301" i="5" a="1"/>
  <c r="BE301" i="5" s="1"/>
  <c r="AL301" i="5" a="1"/>
  <c r="AL301" i="5" s="1"/>
  <c r="AF301" i="5" a="1"/>
  <c r="AF301" i="5" s="1"/>
  <c r="AA301" i="5" a="1"/>
  <c r="AA301" i="5" s="1"/>
  <c r="V301" i="5" a="1"/>
  <c r="V301" i="5" s="1"/>
  <c r="Q301" i="5" a="1"/>
  <c r="Q301" i="5" s="1"/>
  <c r="DI301" i="5" a="1"/>
  <c r="DI301" i="5" s="1"/>
  <c r="DC301" i="5" a="1"/>
  <c r="DC301" i="5" s="1"/>
  <c r="CI301" i="5" a="1"/>
  <c r="CI301" i="5" s="1"/>
  <c r="BK301" i="5" a="1"/>
  <c r="BK301" i="5" s="1"/>
  <c r="AY301" i="5" a="1"/>
  <c r="AY301" i="5" s="1"/>
  <c r="AS301" i="5" a="1"/>
  <c r="AS301" i="5" s="1"/>
  <c r="AD301" i="5" a="1"/>
  <c r="AD301" i="5" s="1"/>
  <c r="X301" i="5" a="1"/>
  <c r="X301" i="5" s="1"/>
  <c r="R301" i="5" a="1"/>
  <c r="R301" i="5" s="1"/>
  <c r="L301" i="5" a="1"/>
  <c r="L301" i="5" s="1"/>
  <c r="F301" i="5" a="1"/>
  <c r="F301" i="5" s="1"/>
  <c r="CH301" i="5" a="1"/>
  <c r="CH301" i="5" s="1"/>
  <c r="AC301" i="5" a="1"/>
  <c r="AC301" i="5" s="1"/>
  <c r="P301" i="5" a="1"/>
  <c r="P301" i="5" s="1"/>
  <c r="D301" i="5" a="1"/>
  <c r="D301" i="5" s="1"/>
  <c r="DA301" i="5" a="1"/>
  <c r="DA301" i="5" s="1"/>
  <c r="CE301" i="5" a="1"/>
  <c r="CE301" i="5" s="1"/>
  <c r="BC301" i="5" a="1"/>
  <c r="BC301" i="5" s="1"/>
  <c r="AK301" i="5" a="1"/>
  <c r="AK301" i="5" s="1"/>
  <c r="U301" i="5" a="1"/>
  <c r="U301" i="5" s="1"/>
  <c r="E301" i="5" a="1"/>
  <c r="E301" i="5" s="1"/>
  <c r="DH301" i="5" a="1"/>
  <c r="DH301" i="5" s="1"/>
  <c r="BB301" i="5" a="1"/>
  <c r="BB301" i="5" s="1"/>
  <c r="AU301" i="5" a="1"/>
  <c r="AU301" i="5" s="1"/>
  <c r="AJ301" i="5" a="1"/>
  <c r="AJ301" i="5" s="1"/>
  <c r="T301" i="5" a="1"/>
  <c r="T301" i="5" s="1"/>
  <c r="M301" i="5" a="1"/>
  <c r="M301" i="5" s="1"/>
  <c r="DL301" i="5" a="1"/>
  <c r="DL301" i="5" s="1"/>
  <c r="BR301" i="5" a="1"/>
  <c r="BR301" i="5" s="1"/>
  <c r="Y301" i="5" a="1"/>
  <c r="Y301" i="5" s="1"/>
  <c r="H301" i="5" a="1"/>
  <c r="H301" i="5" s="1"/>
  <c r="CC301" i="5" a="1"/>
  <c r="CC301" i="5" s="1"/>
  <c r="C301" i="5" a="1"/>
  <c r="C301" i="5" s="1"/>
  <c r="O301" i="5" a="1"/>
  <c r="O301" i="5" s="1"/>
  <c r="A302" i="5"/>
  <c r="CK301" i="5" a="1"/>
  <c r="CK301" i="5" s="1"/>
  <c r="BA301" i="5" a="1"/>
  <c r="BA301" i="5" s="1"/>
  <c r="Z301" i="5" a="1"/>
  <c r="Z301" i="5" s="1"/>
  <c r="N301" i="5" a="1"/>
  <c r="N301" i="5" s="1"/>
  <c r="DG301" i="5" a="1"/>
  <c r="DG301" i="5" s="1"/>
  <c r="AH301" i="5" a="1"/>
  <c r="AH301" i="5" s="1"/>
  <c r="I301" i="5" a="1"/>
  <c r="I301" i="5" s="1"/>
  <c r="AT301" i="5" a="1"/>
  <c r="AT301" i="5" s="1"/>
  <c r="CD301" i="5" a="1"/>
  <c r="CD301" i="5" s="1"/>
  <c r="K301" i="5" a="1"/>
  <c r="K301" i="5" s="1"/>
  <c r="BQ301" i="5" a="1"/>
  <c r="BQ301" i="5" s="1"/>
  <c r="BI301" i="5" a="1"/>
  <c r="BI301" i="5" s="1"/>
  <c r="G301" i="5" a="1"/>
  <c r="G301" i="5" s="1"/>
  <c r="DK301" i="5" a="1"/>
  <c r="DK301" i="5" s="1"/>
  <c r="AE301" i="5" a="1"/>
  <c r="AE301" i="5" s="1"/>
  <c r="AW301" i="5" a="1"/>
  <c r="AW301" i="5" s="1"/>
  <c r="W301" i="5" a="1"/>
  <c r="W301" i="5" s="1"/>
  <c r="AI301" i="5" a="1"/>
  <c r="AI301" i="5" s="1"/>
  <c r="BF301" i="5" a="1"/>
  <c r="BF301" i="5" s="1"/>
  <c r="AL123" i="5" a="1"/>
  <c r="AL123" i="5" s="1"/>
  <c r="AH123" i="5" a="1"/>
  <c r="AH123" i="5" s="1"/>
  <c r="AD123" i="5" a="1"/>
  <c r="AD123" i="5" s="1"/>
  <c r="Z123" i="5" a="1"/>
  <c r="Z123" i="5" s="1"/>
  <c r="V123" i="5" a="1"/>
  <c r="V123" i="5" s="1"/>
  <c r="R123" i="5" a="1"/>
  <c r="R123" i="5" s="1"/>
  <c r="N123" i="5" a="1"/>
  <c r="N123" i="5" s="1"/>
  <c r="J123" i="5" a="1"/>
  <c r="J123" i="5" s="1"/>
  <c r="F123" i="5" a="1"/>
  <c r="F123" i="5" s="1"/>
  <c r="DL123" i="5" a="1"/>
  <c r="DL123" i="5" s="1"/>
  <c r="DG123" i="5" a="1"/>
  <c r="DG123" i="5" s="1"/>
  <c r="CJ123" i="5" a="1"/>
  <c r="CJ123" i="5" s="1"/>
  <c r="CA123" i="5" a="1"/>
  <c r="CA123" i="5" s="1"/>
  <c r="AO123" i="5" s="1"/>
  <c r="BF123" i="5" a="1"/>
  <c r="BF123" i="5" s="1"/>
  <c r="BA123" i="5" a="1"/>
  <c r="BA123" i="5" s="1"/>
  <c r="AJ123" i="5" a="1"/>
  <c r="AJ123" i="5" s="1"/>
  <c r="AA123" i="5" a="1"/>
  <c r="AA123" i="5" s="1"/>
  <c r="M123" i="5" a="1"/>
  <c r="M123" i="5" s="1"/>
  <c r="D123" i="5" a="1"/>
  <c r="D123" i="5" s="1"/>
  <c r="DI123" i="5" a="1"/>
  <c r="DI123" i="5" s="1"/>
  <c r="DD123" i="5" a="1"/>
  <c r="DD123" i="5" s="1"/>
  <c r="CE123" i="5" a="1"/>
  <c r="CE123" i="5" s="1"/>
  <c r="BR123" i="5" a="1"/>
  <c r="BR123" i="5" s="1"/>
  <c r="AS123" i="5" a="1"/>
  <c r="AS123" i="5" s="1"/>
  <c r="AE123" i="5" a="1"/>
  <c r="AE123" i="5" s="1"/>
  <c r="E123" i="5" a="1"/>
  <c r="E123" i="5" s="1"/>
  <c r="DA123" i="5" a="1"/>
  <c r="DA123" i="5" s="1"/>
  <c r="CG123" i="5" a="1"/>
  <c r="CG123" i="5" s="1"/>
  <c r="BI123" i="5" a="1"/>
  <c r="BI123" i="5" s="1"/>
  <c r="BC123" i="5" a="1"/>
  <c r="BC123" i="5" s="1"/>
  <c r="AW123" i="5" a="1"/>
  <c r="AW123" i="5" s="1"/>
  <c r="AB123" i="5" a="1"/>
  <c r="AB123" i="5" s="1"/>
  <c r="P123" i="5" a="1"/>
  <c r="P123" i="5" s="1"/>
  <c r="DK123" i="5" a="1"/>
  <c r="DK123" i="5" s="1"/>
  <c r="CL123" i="5" a="1"/>
  <c r="CL123" i="5" s="1"/>
  <c r="CF123" i="5" a="1"/>
  <c r="CF123" i="5" s="1"/>
  <c r="BQ123" i="5" a="1"/>
  <c r="BQ123" i="5" s="1"/>
  <c r="BB123" i="5" a="1"/>
  <c r="BB123" i="5" s="1"/>
  <c r="T123" i="5" a="1"/>
  <c r="T123" i="5" s="1"/>
  <c r="H123" i="5" a="1"/>
  <c r="H123" i="5" s="1"/>
  <c r="DE123" i="5" a="1"/>
  <c r="DE123" i="5" s="1"/>
  <c r="CK123" i="5" a="1"/>
  <c r="CK123" i="5" s="1"/>
  <c r="BG123" i="5" a="1"/>
  <c r="BG123" i="5" s="1"/>
  <c r="AU123" i="5" a="1"/>
  <c r="AU123" i="5" s="1"/>
  <c r="AF123" i="5" a="1"/>
  <c r="AF123" i="5" s="1"/>
  <c r="Y123" i="5" a="1"/>
  <c r="Y123" i="5" s="1"/>
  <c r="DC123" i="5" a="1"/>
  <c r="DC123" i="5" s="1"/>
  <c r="CI123" i="5" a="1"/>
  <c r="CI123" i="5" s="1"/>
  <c r="CC123" i="5" a="1"/>
  <c r="CC123" i="5" s="1"/>
  <c r="BE123" i="5" a="1"/>
  <c r="BE123" i="5" s="1"/>
  <c r="AT123" i="5" a="1"/>
  <c r="AT123" i="5" s="1"/>
  <c r="X123" i="5" a="1"/>
  <c r="X123" i="5" s="1"/>
  <c r="L123" i="5" a="1"/>
  <c r="L123" i="5" s="1"/>
  <c r="DB123" i="5" a="1"/>
  <c r="DB123" i="5" s="1"/>
  <c r="BK123" i="5" a="1"/>
  <c r="BK123" i="5" s="1"/>
  <c r="AY123" i="5" a="1"/>
  <c r="AY123" i="5" s="1"/>
  <c r="AI123" i="5" a="1"/>
  <c r="AI123" i="5" s="1"/>
  <c r="AC123" i="5" a="1"/>
  <c r="AC123" i="5" s="1"/>
  <c r="Q123" i="5" a="1"/>
  <c r="Q123" i="5" s="1"/>
  <c r="DH123" i="5" a="1"/>
  <c r="DH123" i="5" s="1"/>
  <c r="CH123" i="5" a="1"/>
  <c r="CH123" i="5" s="1"/>
  <c r="CB123" i="5" a="1"/>
  <c r="CB123" i="5" s="1"/>
  <c r="BJ123" i="5" a="1"/>
  <c r="BJ123" i="5" s="1"/>
  <c r="BD123" i="5" a="1"/>
  <c r="BD123" i="5" s="1"/>
  <c r="AX123" i="5" a="1"/>
  <c r="AX123" i="5" s="1"/>
  <c r="W123" i="5" a="1"/>
  <c r="W123" i="5" s="1"/>
  <c r="K123" i="5" a="1"/>
  <c r="K123" i="5" s="1"/>
  <c r="AV123" i="5" a="1"/>
  <c r="AV123" i="5" s="1"/>
  <c r="CD123" i="5" a="1"/>
  <c r="CD123" i="5" s="1"/>
  <c r="U123" i="5" a="1"/>
  <c r="U123" i="5" s="1"/>
  <c r="A124" i="5"/>
  <c r="S123" i="5" a="1"/>
  <c r="S123" i="5" s="1"/>
  <c r="DJ123" i="5" a="1"/>
  <c r="DJ123" i="5" s="1"/>
  <c r="BL123" i="5" a="1"/>
  <c r="BL123" i="5" s="1"/>
  <c r="O123" i="5" a="1"/>
  <c r="O123" i="5" s="1"/>
  <c r="DF123" i="5" a="1"/>
  <c r="DF123" i="5" s="1"/>
  <c r="BH123" i="5" a="1"/>
  <c r="BH123" i="5" s="1"/>
  <c r="AK123" i="5" a="1"/>
  <c r="AK123" i="5" s="1"/>
  <c r="AG123" i="5" a="1"/>
  <c r="AG123" i="5" s="1"/>
  <c r="I123" i="5" a="1"/>
  <c r="I123" i="5" s="1"/>
  <c r="G123" i="5" a="1"/>
  <c r="G123" i="5" s="1"/>
  <c r="AZ123" i="5" a="1"/>
  <c r="AZ123" i="5" s="1"/>
  <c r="C123" i="5" a="1"/>
  <c r="C123" i="5" s="1"/>
  <c r="AK124" i="5" l="1" a="1"/>
  <c r="AK124" i="5" s="1"/>
  <c r="AG124" i="5" a="1"/>
  <c r="AG124" i="5" s="1"/>
  <c r="AC124" i="5" a="1"/>
  <c r="AC124" i="5" s="1"/>
  <c r="Y124" i="5" a="1"/>
  <c r="Y124" i="5" s="1"/>
  <c r="U124" i="5" a="1"/>
  <c r="U124" i="5" s="1"/>
  <c r="Q124" i="5" a="1"/>
  <c r="Q124" i="5" s="1"/>
  <c r="M124" i="5" a="1"/>
  <c r="M124" i="5" s="1"/>
  <c r="I124" i="5" a="1"/>
  <c r="I124" i="5" s="1"/>
  <c r="E124" i="5" a="1"/>
  <c r="E124" i="5" s="1"/>
  <c r="DI124" i="5" a="1"/>
  <c r="DI124" i="5" s="1"/>
  <c r="CL124" i="5" a="1"/>
  <c r="CL124" i="5" s="1"/>
  <c r="CC124" i="5" a="1"/>
  <c r="CC124" i="5" s="1"/>
  <c r="BL124" i="5" a="1"/>
  <c r="BL124" i="5" s="1"/>
  <c r="BC124" i="5" a="1"/>
  <c r="BC124" i="5" s="1"/>
  <c r="AT124" i="5" a="1"/>
  <c r="AT124" i="5" s="1"/>
  <c r="AL124" i="5" a="1"/>
  <c r="AL124" i="5" s="1"/>
  <c r="X124" i="5" a="1"/>
  <c r="X124" i="5" s="1"/>
  <c r="O124" i="5" a="1"/>
  <c r="O124" i="5" s="1"/>
  <c r="F124" i="5" a="1"/>
  <c r="F124" i="5" s="1"/>
  <c r="A125" i="5"/>
  <c r="DB124" i="5" a="1"/>
  <c r="DB124" i="5" s="1"/>
  <c r="CI124" i="5" a="1"/>
  <c r="CI124" i="5" s="1"/>
  <c r="CD124" i="5" a="1"/>
  <c r="CD124" i="5" s="1"/>
  <c r="BQ124" i="5" a="1"/>
  <c r="BQ124" i="5" s="1"/>
  <c r="BG124" i="5" a="1"/>
  <c r="BG124" i="5" s="1"/>
  <c r="BB124" i="5" a="1"/>
  <c r="BB124" i="5" s="1"/>
  <c r="AW124" i="5" a="1"/>
  <c r="AW124" i="5" s="1"/>
  <c r="AI124" i="5" a="1"/>
  <c r="AI124" i="5" s="1"/>
  <c r="AD124" i="5" a="1"/>
  <c r="AD124" i="5" s="1"/>
  <c r="S124" i="5" a="1"/>
  <c r="S124" i="5" s="1"/>
  <c r="N124" i="5" a="1"/>
  <c r="N124" i="5" s="1"/>
  <c r="DK124" i="5" a="1"/>
  <c r="DK124" i="5" s="1"/>
  <c r="DE124" i="5" a="1"/>
  <c r="DE124" i="5" s="1"/>
  <c r="CK124" i="5" a="1"/>
  <c r="CK124" i="5" s="1"/>
  <c r="CE124" i="5" a="1"/>
  <c r="CE124" i="5" s="1"/>
  <c r="BA124" i="5" a="1"/>
  <c r="BA124" i="5" s="1"/>
  <c r="AU124" i="5" a="1"/>
  <c r="AU124" i="5" s="1"/>
  <c r="AF124" i="5" a="1"/>
  <c r="AF124" i="5" s="1"/>
  <c r="H124" i="5" a="1"/>
  <c r="H124" i="5" s="1"/>
  <c r="BK124" i="5" a="1"/>
  <c r="BK124" i="5" s="1"/>
  <c r="AE124" i="5" a="1"/>
  <c r="AE124" i="5" s="1"/>
  <c r="G124" i="5" a="1"/>
  <c r="G124" i="5" s="1"/>
  <c r="DC124" i="5" a="1"/>
  <c r="DC124" i="5" s="1"/>
  <c r="CB124" i="5" a="1"/>
  <c r="CB124" i="5" s="1"/>
  <c r="BE124" i="5" a="1"/>
  <c r="BE124" i="5" s="1"/>
  <c r="AY124" i="5" a="1"/>
  <c r="AY124" i="5" s="1"/>
  <c r="AS124" i="5" a="1"/>
  <c r="AS124" i="5" s="1"/>
  <c r="AJ124" i="5" a="1"/>
  <c r="AJ124" i="5" s="1"/>
  <c r="R124" i="5" a="1"/>
  <c r="R124" i="5" s="1"/>
  <c r="L124" i="5" a="1"/>
  <c r="L124" i="5" s="1"/>
  <c r="DG124" i="5" a="1"/>
  <c r="DG124" i="5" s="1"/>
  <c r="DA124" i="5" a="1"/>
  <c r="DA124" i="5" s="1"/>
  <c r="CG124" i="5" a="1"/>
  <c r="CG124" i="5" s="1"/>
  <c r="CA124" i="5" a="1"/>
  <c r="CA124" i="5" s="1"/>
  <c r="AO124" i="5" s="1"/>
  <c r="AB124" i="5" a="1"/>
  <c r="AB124" i="5" s="1"/>
  <c r="K124" i="5" a="1"/>
  <c r="K124" i="5" s="1"/>
  <c r="DL124" i="5" a="1"/>
  <c r="DL124" i="5" s="1"/>
  <c r="DF124" i="5" a="1"/>
  <c r="DF124" i="5" s="1"/>
  <c r="CF124" i="5" a="1"/>
  <c r="CF124" i="5" s="1"/>
  <c r="BI124" i="5" a="1"/>
  <c r="BI124" i="5" s="1"/>
  <c r="AV124" i="5" a="1"/>
  <c r="AV124" i="5" s="1"/>
  <c r="AH124" i="5" a="1"/>
  <c r="AH124" i="5" s="1"/>
  <c r="V124" i="5" a="1"/>
  <c r="V124" i="5" s="1"/>
  <c r="P124" i="5" a="1"/>
  <c r="P124" i="5" s="1"/>
  <c r="J124" i="5" a="1"/>
  <c r="J124" i="5" s="1"/>
  <c r="D124" i="5" a="1"/>
  <c r="D124" i="5" s="1"/>
  <c r="BR124" i="5" a="1"/>
  <c r="BR124" i="5" s="1"/>
  <c r="BH124" i="5" a="1"/>
  <c r="BH124" i="5" s="1"/>
  <c r="AA124" i="5" a="1"/>
  <c r="AA124" i="5" s="1"/>
  <c r="C124" i="5" a="1"/>
  <c r="C124" i="5" s="1"/>
  <c r="CH124" i="5" a="1"/>
  <c r="CH124" i="5" s="1"/>
  <c r="AX124" i="5" a="1"/>
  <c r="AX124" i="5" s="1"/>
  <c r="Z124" i="5" a="1"/>
  <c r="Z124" i="5" s="1"/>
  <c r="DJ124" i="5" a="1"/>
  <c r="DJ124" i="5" s="1"/>
  <c r="W124" i="5" a="1"/>
  <c r="W124" i="5" s="1"/>
  <c r="DH124" i="5" a="1"/>
  <c r="DH124" i="5" s="1"/>
  <c r="BJ124" i="5" a="1"/>
  <c r="BJ124" i="5" s="1"/>
  <c r="T124" i="5" a="1"/>
  <c r="T124" i="5" s="1"/>
  <c r="DD124" i="5" a="1"/>
  <c r="DD124" i="5" s="1"/>
  <c r="BF124" i="5" a="1"/>
  <c r="BF124" i="5" s="1"/>
  <c r="BD124" i="5" a="1"/>
  <c r="BD124" i="5" s="1"/>
  <c r="CJ124" i="5" a="1"/>
  <c r="CJ124" i="5" s="1"/>
  <c r="AZ124" i="5" a="1"/>
  <c r="AZ124" i="5" s="1"/>
  <c r="DI302" i="5" a="1"/>
  <c r="DI302" i="5" s="1"/>
  <c r="DE302" i="5" a="1"/>
  <c r="DE302" i="5" s="1"/>
  <c r="DA302" i="5" a="1"/>
  <c r="DA302" i="5" s="1"/>
  <c r="CI302" i="5" a="1"/>
  <c r="CI302" i="5" s="1"/>
  <c r="CE302" i="5" a="1"/>
  <c r="CE302" i="5" s="1"/>
  <c r="CA302" i="5" a="1"/>
  <c r="CA302" i="5" s="1"/>
  <c r="AO302" i="5" s="1"/>
  <c r="BK302" i="5" a="1"/>
  <c r="BK302" i="5" s="1"/>
  <c r="BG302" i="5" a="1"/>
  <c r="BG302" i="5" s="1"/>
  <c r="BC302" i="5" a="1"/>
  <c r="BC302" i="5" s="1"/>
  <c r="AY302" i="5" a="1"/>
  <c r="AY302" i="5" s="1"/>
  <c r="AU302" i="5" a="1"/>
  <c r="AU302" i="5" s="1"/>
  <c r="DF302" i="5" a="1"/>
  <c r="DF302" i="5" s="1"/>
  <c r="CD302" i="5" a="1"/>
  <c r="CD302" i="5" s="1"/>
  <c r="BI302" i="5" a="1"/>
  <c r="BI302" i="5" s="1"/>
  <c r="AZ302" i="5" a="1"/>
  <c r="AZ302" i="5" s="1"/>
  <c r="AD302" i="5" a="1"/>
  <c r="AD302" i="5" s="1"/>
  <c r="U302" i="5" a="1"/>
  <c r="U302" i="5" s="1"/>
  <c r="L302" i="5" a="1"/>
  <c r="L302" i="5" s="1"/>
  <c r="G302" i="5" a="1"/>
  <c r="G302" i="5" s="1"/>
  <c r="DH302" i="5" a="1"/>
  <c r="DH302" i="5" s="1"/>
  <c r="DC302" i="5" a="1"/>
  <c r="DC302" i="5" s="1"/>
  <c r="CJ302" i="5" a="1"/>
  <c r="CJ302" i="5" s="1"/>
  <c r="BQ302" i="5" a="1"/>
  <c r="BQ302" i="5" s="1"/>
  <c r="BH302" i="5" a="1"/>
  <c r="BH302" i="5" s="1"/>
  <c r="AE302" i="5" a="1"/>
  <c r="AE302" i="5" s="1"/>
  <c r="Z302" i="5" a="1"/>
  <c r="Z302" i="5" s="1"/>
  <c r="O302" i="5" a="1"/>
  <c r="O302" i="5" s="1"/>
  <c r="J302" i="5" a="1"/>
  <c r="J302" i="5" s="1"/>
  <c r="E302" i="5" a="1"/>
  <c r="E302" i="5" s="1"/>
  <c r="A303" i="5"/>
  <c r="DG302" i="5" a="1"/>
  <c r="DG302" i="5" s="1"/>
  <c r="CG302" i="5" a="1"/>
  <c r="CG302" i="5" s="1"/>
  <c r="AW302" i="5" a="1"/>
  <c r="AW302" i="5" s="1"/>
  <c r="AH302" i="5" a="1"/>
  <c r="AH302" i="5" s="1"/>
  <c r="Q302" i="5" a="1"/>
  <c r="Q302" i="5" s="1"/>
  <c r="CF302" i="5" a="1"/>
  <c r="CF302" i="5" s="1"/>
  <c r="BR302" i="5" a="1"/>
  <c r="BR302" i="5" s="1"/>
  <c r="AV302" i="5" a="1"/>
  <c r="AV302" i="5" s="1"/>
  <c r="AG302" i="5" a="1"/>
  <c r="AG302" i="5" s="1"/>
  <c r="AA302" i="5" a="1"/>
  <c r="AA302" i="5" s="1"/>
  <c r="I302" i="5" a="1"/>
  <c r="I302" i="5" s="1"/>
  <c r="C302" i="5" a="1"/>
  <c r="C302" i="5" s="1"/>
  <c r="DB302" i="5" a="1"/>
  <c r="DB302" i="5" s="1"/>
  <c r="BD302" i="5" a="1"/>
  <c r="BD302" i="5" s="1"/>
  <c r="AL302" i="5" a="1"/>
  <c r="AL302" i="5" s="1"/>
  <c r="W302" i="5" a="1"/>
  <c r="W302" i="5" s="1"/>
  <c r="N302" i="5" a="1"/>
  <c r="N302" i="5" s="1"/>
  <c r="CL302" i="5" a="1"/>
  <c r="CL302" i="5" s="1"/>
  <c r="BB302" i="5" a="1"/>
  <c r="BB302" i="5" s="1"/>
  <c r="AT302" i="5" a="1"/>
  <c r="AT302" i="5" s="1"/>
  <c r="V302" i="5" a="1"/>
  <c r="V302" i="5" s="1"/>
  <c r="F302" i="5" a="1"/>
  <c r="F302" i="5" s="1"/>
  <c r="DL302" i="5" a="1"/>
  <c r="DL302" i="5" s="1"/>
  <c r="DD302" i="5" a="1"/>
  <c r="DD302" i="5" s="1"/>
  <c r="CH302" i="5" a="1"/>
  <c r="CH302" i="5" s="1"/>
  <c r="BF302" i="5" a="1"/>
  <c r="BF302" i="5" s="1"/>
  <c r="Y302" i="5" a="1"/>
  <c r="Y302" i="5" s="1"/>
  <c r="R302" i="5" a="1"/>
  <c r="R302" i="5" s="1"/>
  <c r="BE302" i="5" a="1"/>
  <c r="BE302" i="5" s="1"/>
  <c r="AF302" i="5" a="1"/>
  <c r="AF302" i="5" s="1"/>
  <c r="CB302" i="5" a="1"/>
  <c r="CB302" i="5" s="1"/>
  <c r="BA302" i="5" a="1"/>
  <c r="BA302" i="5" s="1"/>
  <c r="AC302" i="5" a="1"/>
  <c r="AC302" i="5" s="1"/>
  <c r="D302" i="5" a="1"/>
  <c r="D302" i="5" s="1"/>
  <c r="CK302" i="5" a="1"/>
  <c r="CK302" i="5" s="1"/>
  <c r="AB302" i="5" a="1"/>
  <c r="AB302" i="5" s="1"/>
  <c r="P302" i="5" a="1"/>
  <c r="P302" i="5" s="1"/>
  <c r="AJ302" i="5" a="1"/>
  <c r="AJ302" i="5" s="1"/>
  <c r="X302" i="5" a="1"/>
  <c r="X302" i="5" s="1"/>
  <c r="K302" i="5" a="1"/>
  <c r="K302" i="5" s="1"/>
  <c r="AI302" i="5" a="1"/>
  <c r="AI302" i="5" s="1"/>
  <c r="T302" i="5" a="1"/>
  <c r="T302" i="5" s="1"/>
  <c r="M302" i="5" a="1"/>
  <c r="M302" i="5" s="1"/>
  <c r="CC302" i="5" a="1"/>
  <c r="CC302" i="5" s="1"/>
  <c r="BL302" i="5" a="1"/>
  <c r="BL302" i="5" s="1"/>
  <c r="H302" i="5" a="1"/>
  <c r="H302" i="5" s="1"/>
  <c r="DK302" i="5" a="1"/>
  <c r="DK302" i="5" s="1"/>
  <c r="DJ302" i="5" a="1"/>
  <c r="DJ302" i="5" s="1"/>
  <c r="AX302" i="5" a="1"/>
  <c r="AX302" i="5" s="1"/>
  <c r="AK302" i="5" a="1"/>
  <c r="AK302" i="5" s="1"/>
  <c r="S302" i="5" a="1"/>
  <c r="S302" i="5" s="1"/>
  <c r="BJ302" i="5" a="1"/>
  <c r="BJ302" i="5" s="1"/>
  <c r="AS302" i="5" a="1"/>
  <c r="AS302" i="5" s="1"/>
  <c r="DL303" i="5" l="1" a="1"/>
  <c r="DL303" i="5" s="1"/>
  <c r="DH303" i="5" a="1"/>
  <c r="DH303" i="5" s="1"/>
  <c r="DD303" i="5" a="1"/>
  <c r="DD303" i="5" s="1"/>
  <c r="CL303" i="5" a="1"/>
  <c r="CL303" i="5" s="1"/>
  <c r="CH303" i="5" a="1"/>
  <c r="CH303" i="5" s="1"/>
  <c r="CD303" i="5" a="1"/>
  <c r="CD303" i="5" s="1"/>
  <c r="BR303" i="5" a="1"/>
  <c r="BR303" i="5" s="1"/>
  <c r="BJ303" i="5" a="1"/>
  <c r="BJ303" i="5" s="1"/>
  <c r="BF303" i="5" a="1"/>
  <c r="BF303" i="5" s="1"/>
  <c r="BB303" i="5" a="1"/>
  <c r="BB303" i="5" s="1"/>
  <c r="AX303" i="5" a="1"/>
  <c r="AX303" i="5" s="1"/>
  <c r="AT303" i="5" a="1"/>
  <c r="AT303" i="5" s="1"/>
  <c r="A304" i="5"/>
  <c r="DC303" i="5" a="1"/>
  <c r="DC303" i="5" s="1"/>
  <c r="CF303" i="5" a="1"/>
  <c r="CF303" i="5" s="1"/>
  <c r="BK303" i="5" a="1"/>
  <c r="BK303" i="5" s="1"/>
  <c r="AW303" i="5" a="1"/>
  <c r="AW303" i="5" s="1"/>
  <c r="AF303" i="5" a="1"/>
  <c r="AF303" i="5" s="1"/>
  <c r="W303" i="5" a="1"/>
  <c r="W303" i="5" s="1"/>
  <c r="R303" i="5" a="1"/>
  <c r="R303" i="5" s="1"/>
  <c r="I303" i="5" a="1"/>
  <c r="I303" i="5" s="1"/>
  <c r="CC303" i="5" a="1"/>
  <c r="CC303" i="5" s="1"/>
  <c r="BL303" i="5" a="1"/>
  <c r="BL303" i="5" s="1"/>
  <c r="BG303" i="5" a="1"/>
  <c r="BG303" i="5" s="1"/>
  <c r="BA303" i="5" a="1"/>
  <c r="BA303" i="5" s="1"/>
  <c r="AV303" i="5" a="1"/>
  <c r="AV303" i="5" s="1"/>
  <c r="AH303" i="5" a="1"/>
  <c r="AH303" i="5" s="1"/>
  <c r="AC303" i="5" a="1"/>
  <c r="AC303" i="5" s="1"/>
  <c r="X303" i="5" a="1"/>
  <c r="X303" i="5" s="1"/>
  <c r="S303" i="5" a="1"/>
  <c r="S303" i="5" s="1"/>
  <c r="M303" i="5" a="1"/>
  <c r="M303" i="5" s="1"/>
  <c r="H303" i="5" a="1"/>
  <c r="H303" i="5" s="1"/>
  <c r="C303" i="5" a="1"/>
  <c r="C303" i="5" s="1"/>
  <c r="DK303" i="5" a="1"/>
  <c r="DK303" i="5" s="1"/>
  <c r="BH303" i="5" a="1"/>
  <c r="BH303" i="5" s="1"/>
  <c r="AL303" i="5" a="1"/>
  <c r="AL303" i="5" s="1"/>
  <c r="Z303" i="5" a="1"/>
  <c r="Z303" i="5" s="1"/>
  <c r="O303" i="5" a="1"/>
  <c r="O303" i="5" s="1"/>
  <c r="DJ303" i="5" a="1"/>
  <c r="DJ303" i="5" s="1"/>
  <c r="CJ303" i="5" a="1"/>
  <c r="CJ303" i="5" s="1"/>
  <c r="AZ303" i="5" a="1"/>
  <c r="AZ303" i="5" s="1"/>
  <c r="AK303" i="5" a="1"/>
  <c r="AK303" i="5" s="1"/>
  <c r="AE303" i="5" a="1"/>
  <c r="AE303" i="5" s="1"/>
  <c r="Y303" i="5" a="1"/>
  <c r="Y303" i="5" s="1"/>
  <c r="G303" i="5" a="1"/>
  <c r="G303" i="5" s="1"/>
  <c r="BE303" i="5" a="1"/>
  <c r="BE303" i="5" s="1"/>
  <c r="AD303" i="5" a="1"/>
  <c r="AD303" i="5" s="1"/>
  <c r="V303" i="5" a="1"/>
  <c r="V303" i="5" s="1"/>
  <c r="F303" i="5" a="1"/>
  <c r="F303" i="5" s="1"/>
  <c r="CG303" i="5" a="1"/>
  <c r="CG303" i="5" s="1"/>
  <c r="BQ303" i="5" a="1"/>
  <c r="BQ303" i="5" s="1"/>
  <c r="N303" i="5" a="1"/>
  <c r="N303" i="5" s="1"/>
  <c r="DG303" i="5" a="1"/>
  <c r="DG303" i="5" s="1"/>
  <c r="CK303" i="5" a="1"/>
  <c r="CK303" i="5" s="1"/>
  <c r="BI303" i="5" a="1"/>
  <c r="BI303" i="5" s="1"/>
  <c r="AS303" i="5" a="1"/>
  <c r="AS303" i="5" s="1"/>
  <c r="Q303" i="5" a="1"/>
  <c r="Q303" i="5" s="1"/>
  <c r="J303" i="5" a="1"/>
  <c r="J303" i="5" s="1"/>
  <c r="DF303" i="5" a="1"/>
  <c r="DF303" i="5" s="1"/>
  <c r="CE303" i="5" a="1"/>
  <c r="CE303" i="5" s="1"/>
  <c r="E303" i="5" a="1"/>
  <c r="E303" i="5" s="1"/>
  <c r="DE303" i="5" a="1"/>
  <c r="DE303" i="5" s="1"/>
  <c r="BD303" i="5" a="1"/>
  <c r="BD303" i="5" s="1"/>
  <c r="D303" i="5" a="1"/>
  <c r="D303" i="5" s="1"/>
  <c r="DB303" i="5" a="1"/>
  <c r="DB303" i="5" s="1"/>
  <c r="CB303" i="5" a="1"/>
  <c r="CB303" i="5" s="1"/>
  <c r="AB303" i="5" a="1"/>
  <c r="AB303" i="5" s="1"/>
  <c r="P303" i="5" a="1"/>
  <c r="P303" i="5" s="1"/>
  <c r="AY303" i="5" a="1"/>
  <c r="AY303" i="5" s="1"/>
  <c r="K303" i="5" a="1"/>
  <c r="K303" i="5" s="1"/>
  <c r="DI303" i="5" a="1"/>
  <c r="DI303" i="5" s="1"/>
  <c r="CI303" i="5" a="1"/>
  <c r="CI303" i="5" s="1"/>
  <c r="AI303" i="5" a="1"/>
  <c r="AI303" i="5" s="1"/>
  <c r="U303" i="5" a="1"/>
  <c r="U303" i="5" s="1"/>
  <c r="T303" i="5" a="1"/>
  <c r="T303" i="5" s="1"/>
  <c r="DA303" i="5" a="1"/>
  <c r="DA303" i="5" s="1"/>
  <c r="AU303" i="5" a="1"/>
  <c r="AU303" i="5" s="1"/>
  <c r="L303" i="5" a="1"/>
  <c r="L303" i="5" s="1"/>
  <c r="CA303" i="5" a="1"/>
  <c r="CA303" i="5" s="1"/>
  <c r="AO303" i="5" s="1"/>
  <c r="AJ303" i="5" a="1"/>
  <c r="AJ303" i="5" s="1"/>
  <c r="AG303" i="5" a="1"/>
  <c r="AG303" i="5" s="1"/>
  <c r="AA303" i="5" a="1"/>
  <c r="AA303" i="5" s="1"/>
  <c r="BC303" i="5" a="1"/>
  <c r="BC303" i="5" s="1"/>
  <c r="AJ125" i="5" a="1"/>
  <c r="AJ125" i="5" s="1"/>
  <c r="AF125" i="5" a="1"/>
  <c r="AF125" i="5" s="1"/>
  <c r="AB125" i="5" a="1"/>
  <c r="AB125" i="5" s="1"/>
  <c r="X125" i="5" a="1"/>
  <c r="X125" i="5" s="1"/>
  <c r="T125" i="5" a="1"/>
  <c r="T125" i="5" s="1"/>
  <c r="P125" i="5" a="1"/>
  <c r="P125" i="5" s="1"/>
  <c r="L125" i="5" a="1"/>
  <c r="L125" i="5" s="1"/>
  <c r="H125" i="5" a="1"/>
  <c r="H125" i="5" s="1"/>
  <c r="D125" i="5" a="1"/>
  <c r="D125" i="5" s="1"/>
  <c r="DF125" i="5" a="1"/>
  <c r="DF125" i="5" s="1"/>
  <c r="DA125" i="5" a="1"/>
  <c r="DA125" i="5" s="1"/>
  <c r="CD125" i="5" a="1"/>
  <c r="CD125" i="5" s="1"/>
  <c r="BI125" i="5" a="1"/>
  <c r="BI125" i="5" s="1"/>
  <c r="AZ125" i="5" a="1"/>
  <c r="AZ125" i="5" s="1"/>
  <c r="AU125" i="5" a="1"/>
  <c r="AU125" i="5" s="1"/>
  <c r="AI125" i="5" a="1"/>
  <c r="AI125" i="5" s="1"/>
  <c r="Z125" i="5" a="1"/>
  <c r="Z125" i="5" s="1"/>
  <c r="Q125" i="5" a="1"/>
  <c r="Q125" i="5" s="1"/>
  <c r="C125" i="5" a="1"/>
  <c r="C125" i="5" s="1"/>
  <c r="DJ125" i="5" a="1"/>
  <c r="DJ125" i="5" s="1"/>
  <c r="CA125" i="5" a="1"/>
  <c r="CA125" i="5" s="1"/>
  <c r="AO125" i="5" s="1"/>
  <c r="BJ125" i="5" a="1"/>
  <c r="BJ125" i="5" s="1"/>
  <c r="BE125" i="5" a="1"/>
  <c r="BE125" i="5" s="1"/>
  <c r="AY125" i="5" a="1"/>
  <c r="AY125" i="5" s="1"/>
  <c r="AT125" i="5" a="1"/>
  <c r="AT125" i="5" s="1"/>
  <c r="W125" i="5" a="1"/>
  <c r="W125" i="5" s="1"/>
  <c r="R125" i="5" a="1"/>
  <c r="R125" i="5" s="1"/>
  <c r="M125" i="5" a="1"/>
  <c r="M125" i="5" s="1"/>
  <c r="G125" i="5" a="1"/>
  <c r="G125" i="5" s="1"/>
  <c r="DH125" i="5" a="1"/>
  <c r="DH125" i="5" s="1"/>
  <c r="CH125" i="5" a="1"/>
  <c r="CH125" i="5" s="1"/>
  <c r="BD125" i="5" a="1"/>
  <c r="BD125" i="5" s="1"/>
  <c r="AX125" i="5" a="1"/>
  <c r="AX125" i="5" s="1"/>
  <c r="AD125" i="5" a="1"/>
  <c r="AD125" i="5" s="1"/>
  <c r="F125" i="5" a="1"/>
  <c r="F125" i="5" s="1"/>
  <c r="A126" i="5"/>
  <c r="DG125" i="5" a="1"/>
  <c r="DG125" i="5" s="1"/>
  <c r="CG125" i="5" a="1"/>
  <c r="CG125" i="5" s="1"/>
  <c r="AW125" i="5" a="1"/>
  <c r="AW125" i="5" s="1"/>
  <c r="AC125" i="5" a="1"/>
  <c r="AC125" i="5" s="1"/>
  <c r="E125" i="5" a="1"/>
  <c r="E125" i="5" s="1"/>
  <c r="DL125" i="5" a="1"/>
  <c r="DL125" i="5" s="1"/>
  <c r="CL125" i="5" a="1"/>
  <c r="CL125" i="5" s="1"/>
  <c r="CF125" i="5" a="1"/>
  <c r="CF125" i="5" s="1"/>
  <c r="BR125" i="5" a="1"/>
  <c r="BR125" i="5" s="1"/>
  <c r="BH125" i="5" a="1"/>
  <c r="BH125" i="5" s="1"/>
  <c r="BB125" i="5" a="1"/>
  <c r="BB125" i="5" s="1"/>
  <c r="AH125" i="5" a="1"/>
  <c r="AH125" i="5" s="1"/>
  <c r="V125" i="5" a="1"/>
  <c r="V125" i="5" s="1"/>
  <c r="J125" i="5" a="1"/>
  <c r="J125" i="5" s="1"/>
  <c r="DK125" i="5" a="1"/>
  <c r="DK125" i="5" s="1"/>
  <c r="DD125" i="5" a="1"/>
  <c r="DD125" i="5" s="1"/>
  <c r="BA125" i="5" a="1"/>
  <c r="BA125" i="5" s="1"/>
  <c r="AL125" i="5" a="1"/>
  <c r="AL125" i="5" s="1"/>
  <c r="I125" i="5" a="1"/>
  <c r="I125" i="5" s="1"/>
  <c r="DI125" i="5" a="1"/>
  <c r="DI125" i="5" s="1"/>
  <c r="CJ125" i="5" a="1"/>
  <c r="CJ125" i="5" s="1"/>
  <c r="BL125" i="5" a="1"/>
  <c r="BL125" i="5" s="1"/>
  <c r="BF125" i="5" a="1"/>
  <c r="BF125" i="5" s="1"/>
  <c r="N125" i="5" a="1"/>
  <c r="N125" i="5" s="1"/>
  <c r="DC125" i="5" a="1"/>
  <c r="DC125" i="5" s="1"/>
  <c r="CI125" i="5" a="1"/>
  <c r="CI125" i="5" s="1"/>
  <c r="CC125" i="5" a="1"/>
  <c r="CC125" i="5" s="1"/>
  <c r="BK125" i="5" a="1"/>
  <c r="BK125" i="5" s="1"/>
  <c r="AS125" i="5" a="1"/>
  <c r="AS125" i="5" s="1"/>
  <c r="AK125" i="5" a="1"/>
  <c r="AK125" i="5" s="1"/>
  <c r="AE125" i="5" a="1"/>
  <c r="AE125" i="5" s="1"/>
  <c r="Y125" i="5" a="1"/>
  <c r="Y125" i="5" s="1"/>
  <c r="S125" i="5" a="1"/>
  <c r="S125" i="5" s="1"/>
  <c r="CK125" i="5" a="1"/>
  <c r="CK125" i="5" s="1"/>
  <c r="AG125" i="5" a="1"/>
  <c r="AG125" i="5" s="1"/>
  <c r="CE125" i="5" a="1"/>
  <c r="CE125" i="5" s="1"/>
  <c r="AV125" i="5" a="1"/>
  <c r="AV125" i="5" s="1"/>
  <c r="AA125" i="5" a="1"/>
  <c r="AA125" i="5" s="1"/>
  <c r="CB125" i="5" a="1"/>
  <c r="CB125" i="5" s="1"/>
  <c r="BQ125" i="5" a="1"/>
  <c r="BQ125" i="5" s="1"/>
  <c r="U125" i="5" a="1"/>
  <c r="U125" i="5" s="1"/>
  <c r="DE125" i="5" a="1"/>
  <c r="DE125" i="5" s="1"/>
  <c r="BG125" i="5" a="1"/>
  <c r="BG125" i="5" s="1"/>
  <c r="O125" i="5" a="1"/>
  <c r="O125" i="5" s="1"/>
  <c r="DB125" i="5" a="1"/>
  <c r="DB125" i="5" s="1"/>
  <c r="BC125" i="5" a="1"/>
  <c r="BC125" i="5" s="1"/>
  <c r="K125" i="5" a="1"/>
  <c r="K125" i="5" s="1"/>
  <c r="A127" i="5" l="1"/>
  <c r="AI126" i="5" a="1"/>
  <c r="AI126" i="5" s="1"/>
  <c r="AE126" i="5" a="1"/>
  <c r="AE126" i="5" s="1"/>
  <c r="AA126" i="5" a="1"/>
  <c r="AA126" i="5" s="1"/>
  <c r="W126" i="5" a="1"/>
  <c r="W126" i="5" s="1"/>
  <c r="S126" i="5" a="1"/>
  <c r="S126" i="5" s="1"/>
  <c r="O126" i="5" a="1"/>
  <c r="O126" i="5" s="1"/>
  <c r="K126" i="5" a="1"/>
  <c r="K126" i="5" s="1"/>
  <c r="G126" i="5" a="1"/>
  <c r="G126" i="5" s="1"/>
  <c r="C126" i="5" a="1"/>
  <c r="C126" i="5" s="1"/>
  <c r="DG126" i="5" a="1"/>
  <c r="DG126" i="5" s="1"/>
  <c r="CJ126" i="5" a="1"/>
  <c r="CJ126" i="5" s="1"/>
  <c r="CA126" i="5" a="1"/>
  <c r="CA126" i="5" s="1"/>
  <c r="AO126" i="5" s="1"/>
  <c r="BJ126" i="5" a="1"/>
  <c r="BJ126" i="5" s="1"/>
  <c r="BA126" i="5" a="1"/>
  <c r="BA126" i="5" s="1"/>
  <c r="AF126" i="5" a="1"/>
  <c r="AF126" i="5" s="1"/>
  <c r="R126" i="5" a="1"/>
  <c r="R126" i="5" s="1"/>
  <c r="I126" i="5" a="1"/>
  <c r="I126" i="5" s="1"/>
  <c r="DH126" i="5" a="1"/>
  <c r="DH126" i="5" s="1"/>
  <c r="DC126" i="5" a="1"/>
  <c r="DC126" i="5" s="1"/>
  <c r="CD126" i="5" a="1"/>
  <c r="CD126" i="5" s="1"/>
  <c r="BQ126" i="5" a="1"/>
  <c r="BQ126" i="5" s="1"/>
  <c r="BH126" i="5" a="1"/>
  <c r="BH126" i="5" s="1"/>
  <c r="BC126" i="5" a="1"/>
  <c r="BC126" i="5" s="1"/>
  <c r="AJ126" i="5" a="1"/>
  <c r="AJ126" i="5" s="1"/>
  <c r="J126" i="5" a="1"/>
  <c r="J126" i="5" s="1"/>
  <c r="E126" i="5" a="1"/>
  <c r="E126" i="5" s="1"/>
  <c r="DL126" i="5" a="1"/>
  <c r="DL126" i="5" s="1"/>
  <c r="DF126" i="5" a="1"/>
  <c r="DF126" i="5" s="1"/>
  <c r="CL126" i="5" a="1"/>
  <c r="CL126" i="5" s="1"/>
  <c r="BR126" i="5" a="1"/>
  <c r="BR126" i="5" s="1"/>
  <c r="BB126" i="5" a="1"/>
  <c r="BB126" i="5" s="1"/>
  <c r="AV126" i="5" a="1"/>
  <c r="AV126" i="5" s="1"/>
  <c r="AB126" i="5" a="1"/>
  <c r="AB126" i="5" s="1"/>
  <c r="P126" i="5" a="1"/>
  <c r="P126" i="5" s="1"/>
  <c r="DE126" i="5" a="1"/>
  <c r="DE126" i="5" s="1"/>
  <c r="CK126" i="5" a="1"/>
  <c r="CK126" i="5" s="1"/>
  <c r="CE126" i="5" a="1"/>
  <c r="CE126" i="5" s="1"/>
  <c r="BG126" i="5" a="1"/>
  <c r="BG126" i="5" s="1"/>
  <c r="AU126" i="5" a="1"/>
  <c r="AU126" i="5" s="1"/>
  <c r="AL126" i="5" a="1"/>
  <c r="AL126" i="5" s="1"/>
  <c r="Z126" i="5" a="1"/>
  <c r="Z126" i="5" s="1"/>
  <c r="T126" i="5" a="1"/>
  <c r="T126" i="5" s="1"/>
  <c r="N126" i="5" a="1"/>
  <c r="N126" i="5" s="1"/>
  <c r="H126" i="5" a="1"/>
  <c r="H126" i="5" s="1"/>
  <c r="DJ126" i="5" a="1"/>
  <c r="DJ126" i="5" s="1"/>
  <c r="DD126" i="5" a="1"/>
  <c r="DD126" i="5" s="1"/>
  <c r="BL126" i="5" a="1"/>
  <c r="BL126" i="5" s="1"/>
  <c r="BF126" i="5" a="1"/>
  <c r="BF126" i="5" s="1"/>
  <c r="AZ126" i="5" a="1"/>
  <c r="AZ126" i="5" s="1"/>
  <c r="AT126" i="5" a="1"/>
  <c r="AT126" i="5" s="1"/>
  <c r="Y126" i="5" a="1"/>
  <c r="Y126" i="5" s="1"/>
  <c r="M126" i="5" a="1"/>
  <c r="M126" i="5" s="1"/>
  <c r="DI126" i="5" a="1"/>
  <c r="DI126" i="5" s="1"/>
  <c r="DB126" i="5" a="1"/>
  <c r="DB126" i="5" s="1"/>
  <c r="CH126" i="5" a="1"/>
  <c r="CH126" i="5" s="1"/>
  <c r="BK126" i="5" a="1"/>
  <c r="BK126" i="5" s="1"/>
  <c r="AY126" i="5" a="1"/>
  <c r="AY126" i="5" s="1"/>
  <c r="AS126" i="5" a="1"/>
  <c r="AS126" i="5" s="1"/>
  <c r="X126" i="5" a="1"/>
  <c r="X126" i="5" s="1"/>
  <c r="L126" i="5" a="1"/>
  <c r="L126" i="5" s="1"/>
  <c r="F126" i="5" a="1"/>
  <c r="F126" i="5" s="1"/>
  <c r="CB126" i="5" a="1"/>
  <c r="CB126" i="5" s="1"/>
  <c r="BD126" i="5" a="1"/>
  <c r="BD126" i="5" s="1"/>
  <c r="AX126" i="5" a="1"/>
  <c r="AX126" i="5" s="1"/>
  <c r="AC126" i="5" a="1"/>
  <c r="AC126" i="5" s="1"/>
  <c r="Q126" i="5" a="1"/>
  <c r="Q126" i="5" s="1"/>
  <c r="DA126" i="5" a="1"/>
  <c r="DA126" i="5" s="1"/>
  <c r="CG126" i="5" a="1"/>
  <c r="CG126" i="5" s="1"/>
  <c r="BI126" i="5" a="1"/>
  <c r="BI126" i="5" s="1"/>
  <c r="AW126" i="5" a="1"/>
  <c r="AW126" i="5" s="1"/>
  <c r="AH126" i="5" a="1"/>
  <c r="AH126" i="5" s="1"/>
  <c r="V126" i="5" a="1"/>
  <c r="V126" i="5" s="1"/>
  <c r="D126" i="5" a="1"/>
  <c r="D126" i="5" s="1"/>
  <c r="AK126" i="5" a="1"/>
  <c r="AK126" i="5" s="1"/>
  <c r="CI126" i="5" a="1"/>
  <c r="CI126" i="5" s="1"/>
  <c r="AG126" i="5" a="1"/>
  <c r="AG126" i="5" s="1"/>
  <c r="CF126" i="5" a="1"/>
  <c r="CF126" i="5" s="1"/>
  <c r="AD126" i="5" a="1"/>
  <c r="AD126" i="5" s="1"/>
  <c r="CC126" i="5" a="1"/>
  <c r="CC126" i="5" s="1"/>
  <c r="DK126" i="5" a="1"/>
  <c r="DK126" i="5" s="1"/>
  <c r="U126" i="5" a="1"/>
  <c r="U126" i="5" s="1"/>
  <c r="BE126" i="5" a="1"/>
  <c r="BE126" i="5" s="1"/>
  <c r="DK304" i="5" a="1"/>
  <c r="DK304" i="5" s="1"/>
  <c r="DG304" i="5" a="1"/>
  <c r="DG304" i="5" s="1"/>
  <c r="DC304" i="5" a="1"/>
  <c r="DC304" i="5" s="1"/>
  <c r="CK304" i="5" a="1"/>
  <c r="CK304" i="5" s="1"/>
  <c r="CG304" i="5" a="1"/>
  <c r="CG304" i="5" s="1"/>
  <c r="CC304" i="5" a="1"/>
  <c r="CC304" i="5" s="1"/>
  <c r="BQ304" i="5" a="1"/>
  <c r="BQ304" i="5" s="1"/>
  <c r="BI304" i="5" a="1"/>
  <c r="BI304" i="5" s="1"/>
  <c r="BE304" i="5" a="1"/>
  <c r="BE304" i="5" s="1"/>
  <c r="BA304" i="5" a="1"/>
  <c r="BA304" i="5" s="1"/>
  <c r="AW304" i="5" a="1"/>
  <c r="AW304" i="5" s="1"/>
  <c r="AS304" i="5" a="1"/>
  <c r="AS304" i="5" s="1"/>
  <c r="DE304" i="5" a="1"/>
  <c r="DE304" i="5" s="1"/>
  <c r="CH304" i="5" a="1"/>
  <c r="CH304" i="5" s="1"/>
  <c r="BH304" i="5" a="1"/>
  <c r="BH304" i="5" s="1"/>
  <c r="AY304" i="5" a="1"/>
  <c r="AY304" i="5" s="1"/>
  <c r="AH304" i="5" a="1"/>
  <c r="AH304" i="5" s="1"/>
  <c r="AC304" i="5" a="1"/>
  <c r="AC304" i="5" s="1"/>
  <c r="T304" i="5" a="1"/>
  <c r="T304" i="5" s="1"/>
  <c r="K304" i="5" a="1"/>
  <c r="K304" i="5" s="1"/>
  <c r="CL304" i="5" a="1"/>
  <c r="CL304" i="5" s="1"/>
  <c r="AZ304" i="5" a="1"/>
  <c r="AZ304" i="5" s="1"/>
  <c r="AU304" i="5" a="1"/>
  <c r="AU304" i="5" s="1"/>
  <c r="AL304" i="5" a="1"/>
  <c r="AL304" i="5" s="1"/>
  <c r="Q304" i="5" a="1"/>
  <c r="Q304" i="5" s="1"/>
  <c r="L304" i="5" a="1"/>
  <c r="L304" i="5" s="1"/>
  <c r="G304" i="5" a="1"/>
  <c r="G304" i="5" s="1"/>
  <c r="DJ304" i="5" a="1"/>
  <c r="DJ304" i="5" s="1"/>
  <c r="DD304" i="5" a="1"/>
  <c r="DD304" i="5" s="1"/>
  <c r="CJ304" i="5" a="1"/>
  <c r="CJ304" i="5" s="1"/>
  <c r="BL304" i="5" a="1"/>
  <c r="BL304" i="5" s="1"/>
  <c r="AT304" i="5" a="1"/>
  <c r="AT304" i="5" s="1"/>
  <c r="AE304" i="5" a="1"/>
  <c r="AE304" i="5" s="1"/>
  <c r="Y304" i="5" a="1"/>
  <c r="Y304" i="5" s="1"/>
  <c r="S304" i="5" a="1"/>
  <c r="S304" i="5" s="1"/>
  <c r="M304" i="5" a="1"/>
  <c r="M304" i="5" s="1"/>
  <c r="CI304" i="5" a="1"/>
  <c r="CI304" i="5" s="1"/>
  <c r="BK304" i="5" a="1"/>
  <c r="BK304" i="5" s="1"/>
  <c r="AD304" i="5" a="1"/>
  <c r="AD304" i="5" s="1"/>
  <c r="R304" i="5" a="1"/>
  <c r="R304" i="5" s="1"/>
  <c r="E304" i="5" a="1"/>
  <c r="E304" i="5" s="1"/>
  <c r="CB304" i="5" a="1"/>
  <c r="CB304" i="5" s="1"/>
  <c r="AG304" i="5" a="1"/>
  <c r="AG304" i="5" s="1"/>
  <c r="Z304" i="5" a="1"/>
  <c r="Z304" i="5" s="1"/>
  <c r="I304" i="5" a="1"/>
  <c r="I304" i="5" s="1"/>
  <c r="DF304" i="5" a="1"/>
  <c r="DF304" i="5" s="1"/>
  <c r="CA304" i="5" a="1"/>
  <c r="CA304" i="5" s="1"/>
  <c r="AO304" i="5" s="1"/>
  <c r="AF304" i="5" a="1"/>
  <c r="AF304" i="5" s="1"/>
  <c r="X304" i="5" a="1"/>
  <c r="X304" i="5" s="1"/>
  <c r="P304" i="5" a="1"/>
  <c r="P304" i="5" s="1"/>
  <c r="DI304" i="5" a="1"/>
  <c r="DI304" i="5" s="1"/>
  <c r="BC304" i="5" a="1"/>
  <c r="BC304" i="5" s="1"/>
  <c r="AV304" i="5" a="1"/>
  <c r="AV304" i="5" s="1"/>
  <c r="AJ304" i="5" a="1"/>
  <c r="AJ304" i="5" s="1"/>
  <c r="AB304" i="5" a="1"/>
  <c r="AB304" i="5" s="1"/>
  <c r="D304" i="5" a="1"/>
  <c r="D304" i="5" s="1"/>
  <c r="DH304" i="5" a="1"/>
  <c r="DH304" i="5" s="1"/>
  <c r="U304" i="5" a="1"/>
  <c r="U304" i="5" s="1"/>
  <c r="H304" i="5" a="1"/>
  <c r="H304" i="5" s="1"/>
  <c r="CF304" i="5" a="1"/>
  <c r="CF304" i="5" s="1"/>
  <c r="BG304" i="5" a="1"/>
  <c r="BG304" i="5" s="1"/>
  <c r="F304" i="5" a="1"/>
  <c r="F304" i="5" s="1"/>
  <c r="CE304" i="5" a="1"/>
  <c r="CE304" i="5" s="1"/>
  <c r="BF304" i="5" a="1"/>
  <c r="BF304" i="5" s="1"/>
  <c r="A305" i="5"/>
  <c r="DA304" i="5" a="1"/>
  <c r="DA304" i="5" s="1"/>
  <c r="BR304" i="5" a="1"/>
  <c r="BR304" i="5" s="1"/>
  <c r="BB304" i="5" a="1"/>
  <c r="BB304" i="5" s="1"/>
  <c r="N304" i="5" a="1"/>
  <c r="N304" i="5" s="1"/>
  <c r="DL304" i="5" a="1"/>
  <c r="DL304" i="5" s="1"/>
  <c r="AX304" i="5" a="1"/>
  <c r="AX304" i="5" s="1"/>
  <c r="AK304" i="5" a="1"/>
  <c r="AK304" i="5" s="1"/>
  <c r="W304" i="5" a="1"/>
  <c r="W304" i="5" s="1"/>
  <c r="BJ304" i="5" a="1"/>
  <c r="BJ304" i="5" s="1"/>
  <c r="BD304" i="5" a="1"/>
  <c r="BD304" i="5" s="1"/>
  <c r="AA304" i="5" a="1"/>
  <c r="AA304" i="5" s="1"/>
  <c r="V304" i="5" a="1"/>
  <c r="V304" i="5" s="1"/>
  <c r="DB304" i="5" a="1"/>
  <c r="DB304" i="5" s="1"/>
  <c r="J304" i="5" a="1"/>
  <c r="J304" i="5" s="1"/>
  <c r="CD304" i="5" a="1"/>
  <c r="CD304" i="5" s="1"/>
  <c r="AI304" i="5" a="1"/>
  <c r="AI304" i="5" s="1"/>
  <c r="O304" i="5" a="1"/>
  <c r="O304" i="5" s="1"/>
  <c r="C304" i="5" a="1"/>
  <c r="C304" i="5" s="1"/>
  <c r="DJ305" i="5" l="1" a="1"/>
  <c r="DJ305" i="5" s="1"/>
  <c r="DF305" i="5" a="1"/>
  <c r="DF305" i="5" s="1"/>
  <c r="DB305" i="5" a="1"/>
  <c r="DB305" i="5" s="1"/>
  <c r="CJ305" i="5" a="1"/>
  <c r="CJ305" i="5" s="1"/>
  <c r="CF305" i="5" a="1"/>
  <c r="CF305" i="5" s="1"/>
  <c r="CB305" i="5" a="1"/>
  <c r="CB305" i="5" s="1"/>
  <c r="BL305" i="5" a="1"/>
  <c r="BL305" i="5" s="1"/>
  <c r="BH305" i="5" a="1"/>
  <c r="BH305" i="5" s="1"/>
  <c r="BD305" i="5" a="1"/>
  <c r="BD305" i="5" s="1"/>
  <c r="AZ305" i="5" a="1"/>
  <c r="AZ305" i="5" s="1"/>
  <c r="AV305" i="5" a="1"/>
  <c r="AV305" i="5" s="1"/>
  <c r="DG305" i="5" a="1"/>
  <c r="DG305" i="5" s="1"/>
  <c r="CE305" i="5" a="1"/>
  <c r="CE305" i="5" s="1"/>
  <c r="BJ305" i="5" a="1"/>
  <c r="BJ305" i="5" s="1"/>
  <c r="BA305" i="5" a="1"/>
  <c r="BA305" i="5" s="1"/>
  <c r="AE305" i="5" a="1"/>
  <c r="AE305" i="5" s="1"/>
  <c r="V305" i="5" a="1"/>
  <c r="V305" i="5" s="1"/>
  <c r="M305" i="5" a="1"/>
  <c r="M305" i="5" s="1"/>
  <c r="H305" i="5" a="1"/>
  <c r="H305" i="5" s="1"/>
  <c r="BC305" i="5" a="1"/>
  <c r="BC305" i="5" s="1"/>
  <c r="AX305" i="5" a="1"/>
  <c r="AX305" i="5" s="1"/>
  <c r="AS305" i="5" a="1"/>
  <c r="AS305" i="5" s="1"/>
  <c r="AK305" i="5" a="1"/>
  <c r="AK305" i="5" s="1"/>
  <c r="Z305" i="5" a="1"/>
  <c r="Z305" i="5" s="1"/>
  <c r="U305" i="5" a="1"/>
  <c r="U305" i="5" s="1"/>
  <c r="DH305" i="5" a="1"/>
  <c r="DH305" i="5" s="1"/>
  <c r="CH305" i="5" a="1"/>
  <c r="CH305" i="5" s="1"/>
  <c r="AI305" i="5" a="1"/>
  <c r="AI305" i="5" s="1"/>
  <c r="R305" i="5" a="1"/>
  <c r="R305" i="5" s="1"/>
  <c r="F305" i="5" a="1"/>
  <c r="F305" i="5" s="1"/>
  <c r="A306" i="5"/>
  <c r="CG305" i="5" a="1"/>
  <c r="CG305" i="5" s="1"/>
  <c r="CA305" i="5" a="1"/>
  <c r="CA305" i="5" s="1"/>
  <c r="AO305" i="5" s="1"/>
  <c r="BI305" i="5" a="1"/>
  <c r="BI305" i="5" s="1"/>
  <c r="AW305" i="5" a="1"/>
  <c r="AW305" i="5" s="1"/>
  <c r="AH305" i="5" a="1"/>
  <c r="AH305" i="5" s="1"/>
  <c r="AB305" i="5" a="1"/>
  <c r="AB305" i="5" s="1"/>
  <c r="P305" i="5" a="1"/>
  <c r="P305" i="5" s="1"/>
  <c r="J305" i="5" a="1"/>
  <c r="J305" i="5" s="1"/>
  <c r="D305" i="5" a="1"/>
  <c r="D305" i="5" s="1"/>
  <c r="AT305" i="5" a="1"/>
  <c r="AT305" i="5" s="1"/>
  <c r="AJ305" i="5" a="1"/>
  <c r="AJ305" i="5" s="1"/>
  <c r="L305" i="5" a="1"/>
  <c r="L305" i="5" s="1"/>
  <c r="C305" i="5" a="1"/>
  <c r="C305" i="5" s="1"/>
  <c r="CK305" i="5" a="1"/>
  <c r="CK305" i="5" s="1"/>
  <c r="CC305" i="5" a="1"/>
  <c r="CC305" i="5" s="1"/>
  <c r="AA305" i="5" a="1"/>
  <c r="AA305" i="5" s="1"/>
  <c r="S305" i="5" a="1"/>
  <c r="S305" i="5" s="1"/>
  <c r="K305" i="5" a="1"/>
  <c r="K305" i="5" s="1"/>
  <c r="DC305" i="5" a="1"/>
  <c r="DC305" i="5" s="1"/>
  <c r="BE305" i="5" a="1"/>
  <c r="BE305" i="5" s="1"/>
  <c r="W305" i="5" a="1"/>
  <c r="W305" i="5" s="1"/>
  <c r="G305" i="5" a="1"/>
  <c r="G305" i="5" s="1"/>
  <c r="DK305" i="5" a="1"/>
  <c r="DK305" i="5" s="1"/>
  <c r="CI305" i="5" a="1"/>
  <c r="CI305" i="5" s="1"/>
  <c r="AY305" i="5" a="1"/>
  <c r="AY305" i="5" s="1"/>
  <c r="X305" i="5" a="1"/>
  <c r="X305" i="5" s="1"/>
  <c r="BK305" i="5" a="1"/>
  <c r="BK305" i="5" s="1"/>
  <c r="I305" i="5" a="1"/>
  <c r="I305" i="5" s="1"/>
  <c r="DI305" i="5" a="1"/>
  <c r="DI305" i="5" s="1"/>
  <c r="BG305" i="5" a="1"/>
  <c r="BG305" i="5" s="1"/>
  <c r="AU305" i="5" a="1"/>
  <c r="AU305" i="5" s="1"/>
  <c r="AG305" i="5" a="1"/>
  <c r="AG305" i="5" s="1"/>
  <c r="T305" i="5" a="1"/>
  <c r="T305" i="5" s="1"/>
  <c r="DD305" i="5" a="1"/>
  <c r="DD305" i="5" s="1"/>
  <c r="AC305" i="5" a="1"/>
  <c r="AC305" i="5" s="1"/>
  <c r="O305" i="5" a="1"/>
  <c r="O305" i="5" s="1"/>
  <c r="DA305" i="5" a="1"/>
  <c r="DA305" i="5" s="1"/>
  <c r="BR305" i="5" a="1"/>
  <c r="BR305" i="5" s="1"/>
  <c r="BB305" i="5" a="1"/>
  <c r="BB305" i="5" s="1"/>
  <c r="N305" i="5" a="1"/>
  <c r="N305" i="5" s="1"/>
  <c r="CD305" i="5" a="1"/>
  <c r="CD305" i="5" s="1"/>
  <c r="BQ305" i="5" a="1"/>
  <c r="BQ305" i="5" s="1"/>
  <c r="AL305" i="5" a="1"/>
  <c r="AL305" i="5" s="1"/>
  <c r="E305" i="5" a="1"/>
  <c r="E305" i="5" s="1"/>
  <c r="AF305" i="5" a="1"/>
  <c r="AF305" i="5" s="1"/>
  <c r="DE305" i="5" a="1"/>
  <c r="DE305" i="5" s="1"/>
  <c r="Y305" i="5" a="1"/>
  <c r="Y305" i="5" s="1"/>
  <c r="CL305" i="5" a="1"/>
  <c r="CL305" i="5" s="1"/>
  <c r="Q305" i="5" a="1"/>
  <c r="Q305" i="5" s="1"/>
  <c r="AD305" i="5" a="1"/>
  <c r="AD305" i="5" s="1"/>
  <c r="DL305" i="5" a="1"/>
  <c r="DL305" i="5" s="1"/>
  <c r="BF305" i="5" a="1"/>
  <c r="BF305" i="5" s="1"/>
  <c r="AL127" i="5" a="1"/>
  <c r="AL127" i="5" s="1"/>
  <c r="AH127" i="5" a="1"/>
  <c r="AH127" i="5" s="1"/>
  <c r="AD127" i="5" a="1"/>
  <c r="AD127" i="5" s="1"/>
  <c r="Z127" i="5" a="1"/>
  <c r="Z127" i="5" s="1"/>
  <c r="V127" i="5" a="1"/>
  <c r="V127" i="5" s="1"/>
  <c r="R127" i="5" a="1"/>
  <c r="R127" i="5" s="1"/>
  <c r="N127" i="5" a="1"/>
  <c r="N127" i="5" s="1"/>
  <c r="J127" i="5" a="1"/>
  <c r="J127" i="5" s="1"/>
  <c r="F127" i="5" a="1"/>
  <c r="F127" i="5" s="1"/>
  <c r="DI127" i="5" a="1"/>
  <c r="DI127" i="5" s="1"/>
  <c r="CL127" i="5" a="1"/>
  <c r="CL127" i="5" s="1"/>
  <c r="CG127" i="5" a="1"/>
  <c r="CG127" i="5" s="1"/>
  <c r="BL127" i="5" a="1"/>
  <c r="BL127" i="5" s="1"/>
  <c r="BC127" i="5" a="1"/>
  <c r="BC127" i="5" s="1"/>
  <c r="AT127" i="5" a="1"/>
  <c r="AT127" i="5" s="1"/>
  <c r="AG127" i="5" a="1"/>
  <c r="AG127" i="5" s="1"/>
  <c r="X127" i="5" a="1"/>
  <c r="X127" i="5" s="1"/>
  <c r="O127" i="5" a="1"/>
  <c r="O127" i="5" s="1"/>
  <c r="DL127" i="5" a="1"/>
  <c r="DL127" i="5" s="1"/>
  <c r="CC127" i="5" a="1"/>
  <c r="CC127" i="5" s="1"/>
  <c r="BA127" i="5" a="1"/>
  <c r="BA127" i="5" s="1"/>
  <c r="AV127" i="5" a="1"/>
  <c r="AV127" i="5" s="1"/>
  <c r="AC127" i="5" a="1"/>
  <c r="AC127" i="5" s="1"/>
  <c r="M127" i="5" a="1"/>
  <c r="M127" i="5" s="1"/>
  <c r="H127" i="5" a="1"/>
  <c r="H127" i="5" s="1"/>
  <c r="C127" i="5" a="1"/>
  <c r="C127" i="5" s="1"/>
  <c r="DE127" i="5" a="1"/>
  <c r="DE127" i="5" s="1"/>
  <c r="CE127" i="5" a="1"/>
  <c r="CE127" i="5" s="1"/>
  <c r="BQ127" i="5" a="1"/>
  <c r="BQ127" i="5" s="1"/>
  <c r="BG127" i="5" a="1"/>
  <c r="BG127" i="5" s="1"/>
  <c r="AU127" i="5" a="1"/>
  <c r="AU127" i="5" s="1"/>
  <c r="AK127" i="5" a="1"/>
  <c r="AK127" i="5" s="1"/>
  <c r="T127" i="5" a="1"/>
  <c r="T127" i="5" s="1"/>
  <c r="DC127" i="5" a="1"/>
  <c r="DC127" i="5" s="1"/>
  <c r="CD127" i="5" a="1"/>
  <c r="CD127" i="5" s="1"/>
  <c r="BK127" i="5" a="1"/>
  <c r="BK127" i="5" s="1"/>
  <c r="BE127" i="5" a="1"/>
  <c r="BE127" i="5" s="1"/>
  <c r="AS127" i="5" a="1"/>
  <c r="AS127" i="5" s="1"/>
  <c r="AJ127" i="5" a="1"/>
  <c r="AJ127" i="5" s="1"/>
  <c r="L127" i="5" a="1"/>
  <c r="L127" i="5" s="1"/>
  <c r="CI127" i="5" a="1"/>
  <c r="CI127" i="5" s="1"/>
  <c r="CB127" i="5" a="1"/>
  <c r="CB127" i="5" s="1"/>
  <c r="AY127" i="5" a="1"/>
  <c r="AY127" i="5" s="1"/>
  <c r="W127" i="5" a="1"/>
  <c r="W127" i="5" s="1"/>
  <c r="Q127" i="5" a="1"/>
  <c r="Q127" i="5" s="1"/>
  <c r="E127" i="5" a="1"/>
  <c r="E127" i="5" s="1"/>
  <c r="DG127" i="5" a="1"/>
  <c r="DG127" i="5" s="1"/>
  <c r="DA127" i="5" a="1"/>
  <c r="DA127" i="5" s="1"/>
  <c r="CA127" i="5" a="1"/>
  <c r="CA127" i="5" s="1"/>
  <c r="AO127" i="5" s="1"/>
  <c r="BI127" i="5" a="1"/>
  <c r="BI127" i="5" s="1"/>
  <c r="AW127" i="5" a="1"/>
  <c r="AW127" i="5" s="1"/>
  <c r="P127" i="5" a="1"/>
  <c r="P127" i="5" s="1"/>
  <c r="D127" i="5" a="1"/>
  <c r="D127" i="5" s="1"/>
  <c r="A128" i="5"/>
  <c r="DF127" i="5" a="1"/>
  <c r="DF127" i="5" s="1"/>
  <c r="CF127" i="5" a="1"/>
  <c r="CF127" i="5" s="1"/>
  <c r="AA127" i="5" a="1"/>
  <c r="AA127" i="5" s="1"/>
  <c r="U127" i="5" a="1"/>
  <c r="U127" i="5" s="1"/>
  <c r="I127" i="5" a="1"/>
  <c r="I127" i="5" s="1"/>
  <c r="DK127" i="5" a="1"/>
  <c r="DK127" i="5" s="1"/>
  <c r="CK127" i="5" a="1"/>
  <c r="CK127" i="5" s="1"/>
  <c r="BR127" i="5" a="1"/>
  <c r="BR127" i="5" s="1"/>
  <c r="BH127" i="5" a="1"/>
  <c r="BH127" i="5" s="1"/>
  <c r="BB127" i="5" a="1"/>
  <c r="BB127" i="5" s="1"/>
  <c r="AF127" i="5" a="1"/>
  <c r="AF127" i="5" s="1"/>
  <c r="DB127" i="5" a="1"/>
  <c r="DB127" i="5" s="1"/>
  <c r="BD127" i="5" a="1"/>
  <c r="BD127" i="5" s="1"/>
  <c r="CJ127" i="5" a="1"/>
  <c r="CJ127" i="5" s="1"/>
  <c r="AZ127" i="5" a="1"/>
  <c r="AZ127" i="5" s="1"/>
  <c r="AI127" i="5" a="1"/>
  <c r="AI127" i="5" s="1"/>
  <c r="K127" i="5" a="1"/>
  <c r="K127" i="5" s="1"/>
  <c r="CH127" i="5" a="1"/>
  <c r="CH127" i="5" s="1"/>
  <c r="AX127" i="5" a="1"/>
  <c r="AX127" i="5" s="1"/>
  <c r="AE127" i="5" a="1"/>
  <c r="AE127" i="5" s="1"/>
  <c r="G127" i="5" a="1"/>
  <c r="G127" i="5" s="1"/>
  <c r="AB127" i="5" a="1"/>
  <c r="AB127" i="5" s="1"/>
  <c r="Y127" i="5" a="1"/>
  <c r="Y127" i="5" s="1"/>
  <c r="DJ127" i="5" a="1"/>
  <c r="DJ127" i="5" s="1"/>
  <c r="DH127" i="5" a="1"/>
  <c r="DH127" i="5" s="1"/>
  <c r="BJ127" i="5" a="1"/>
  <c r="BJ127" i="5" s="1"/>
  <c r="S127" i="5" a="1"/>
  <c r="S127" i="5" s="1"/>
  <c r="DD127" i="5" a="1"/>
  <c r="DD127" i="5" s="1"/>
  <c r="BF127" i="5" a="1"/>
  <c r="BF127" i="5" s="1"/>
  <c r="AK128" i="5" l="1" a="1"/>
  <c r="AK128" i="5" s="1"/>
  <c r="AG128" i="5" a="1"/>
  <c r="AG128" i="5" s="1"/>
  <c r="AC128" i="5" a="1"/>
  <c r="AC128" i="5" s="1"/>
  <c r="Y128" i="5" a="1"/>
  <c r="Y128" i="5" s="1"/>
  <c r="U128" i="5" a="1"/>
  <c r="U128" i="5" s="1"/>
  <c r="Q128" i="5" a="1"/>
  <c r="Q128" i="5" s="1"/>
  <c r="M128" i="5" a="1"/>
  <c r="M128" i="5" s="1"/>
  <c r="I128" i="5" a="1"/>
  <c r="I128" i="5" s="1"/>
  <c r="E128" i="5" a="1"/>
  <c r="E128" i="5" s="1"/>
  <c r="DK128" i="5" a="1"/>
  <c r="DK128" i="5" s="1"/>
  <c r="DF128" i="5" a="1"/>
  <c r="DF128" i="5" s="1"/>
  <c r="CI128" i="5" a="1"/>
  <c r="CI128" i="5" s="1"/>
  <c r="BR128" i="5" a="1"/>
  <c r="BR128" i="5" s="1"/>
  <c r="BE128" i="5" a="1"/>
  <c r="BE128" i="5" s="1"/>
  <c r="AZ128" i="5" a="1"/>
  <c r="AZ128" i="5" s="1"/>
  <c r="AI128" i="5" a="1"/>
  <c r="AI128" i="5" s="1"/>
  <c r="Z128" i="5" a="1"/>
  <c r="Z128" i="5" s="1"/>
  <c r="L128" i="5" a="1"/>
  <c r="L128" i="5" s="1"/>
  <c r="C128" i="5" a="1"/>
  <c r="C128" i="5" s="1"/>
  <c r="DJ128" i="5" a="1"/>
  <c r="DJ128" i="5" s="1"/>
  <c r="DE128" i="5" a="1"/>
  <c r="DE128" i="5" s="1"/>
  <c r="CL128" i="5" a="1"/>
  <c r="CL128" i="5" s="1"/>
  <c r="CG128" i="5" a="1"/>
  <c r="CG128" i="5" s="1"/>
  <c r="AL128" i="5" a="1"/>
  <c r="AL128" i="5" s="1"/>
  <c r="DI128" i="5" a="1"/>
  <c r="DI128" i="5" s="1"/>
  <c r="BF128" i="5" a="1"/>
  <c r="BF128" i="5" s="1"/>
  <c r="AY128" i="5" a="1"/>
  <c r="AY128" i="5" s="1"/>
  <c r="AJ128" i="5" a="1"/>
  <c r="AJ128" i="5" s="1"/>
  <c r="AD128" i="5" a="1"/>
  <c r="AD128" i="5" s="1"/>
  <c r="X128" i="5" a="1"/>
  <c r="X128" i="5" s="1"/>
  <c r="F128" i="5" a="1"/>
  <c r="F128" i="5" s="1"/>
  <c r="DH128" i="5" a="1"/>
  <c r="DH128" i="5" s="1"/>
  <c r="DB128" i="5" a="1"/>
  <c r="DB128" i="5" s="1"/>
  <c r="CH128" i="5" a="1"/>
  <c r="CH128" i="5" s="1"/>
  <c r="CB128" i="5" a="1"/>
  <c r="CB128" i="5" s="1"/>
  <c r="BJ128" i="5" a="1"/>
  <c r="BJ128" i="5" s="1"/>
  <c r="AX128" i="5" a="1"/>
  <c r="AX128" i="5" s="1"/>
  <c r="W128" i="5" a="1"/>
  <c r="W128" i="5" s="1"/>
  <c r="P128" i="5" a="1"/>
  <c r="P128" i="5" s="1"/>
  <c r="DA128" i="5" a="1"/>
  <c r="DA128" i="5" s="1"/>
  <c r="CA128" i="5" a="1"/>
  <c r="CA128" i="5" s="1"/>
  <c r="AO128" i="5" s="1"/>
  <c r="BI128" i="5" a="1"/>
  <c r="BI128" i="5" s="1"/>
  <c r="BC128" i="5" a="1"/>
  <c r="BC128" i="5" s="1"/>
  <c r="AH128" i="5" a="1"/>
  <c r="AH128" i="5" s="1"/>
  <c r="AB128" i="5" a="1"/>
  <c r="AB128" i="5" s="1"/>
  <c r="V128" i="5" a="1"/>
  <c r="V128" i="5" s="1"/>
  <c r="J128" i="5" a="1"/>
  <c r="J128" i="5" s="1"/>
  <c r="D128" i="5" a="1"/>
  <c r="D128" i="5" s="1"/>
  <c r="DL128" i="5" a="1"/>
  <c r="DL128" i="5" s="1"/>
  <c r="BB128" i="5" a="1"/>
  <c r="BB128" i="5" s="1"/>
  <c r="AV128" i="5" a="1"/>
  <c r="AV128" i="5" s="1"/>
  <c r="AF128" i="5" a="1"/>
  <c r="AF128" i="5" s="1"/>
  <c r="T128" i="5" a="1"/>
  <c r="T128" i="5" s="1"/>
  <c r="CK128" i="5" a="1"/>
  <c r="CK128" i="5" s="1"/>
  <c r="CE128" i="5" a="1"/>
  <c r="CE128" i="5" s="1"/>
  <c r="BQ128" i="5" a="1"/>
  <c r="BQ128" i="5" s="1"/>
  <c r="BG128" i="5" a="1"/>
  <c r="BG128" i="5" s="1"/>
  <c r="AU128" i="5" a="1"/>
  <c r="AU128" i="5" s="1"/>
  <c r="N128" i="5" a="1"/>
  <c r="N128" i="5" s="1"/>
  <c r="H128" i="5" a="1"/>
  <c r="H128" i="5" s="1"/>
  <c r="DD128" i="5" a="1"/>
  <c r="DD128" i="5" s="1"/>
  <c r="CJ128" i="5" a="1"/>
  <c r="CJ128" i="5" s="1"/>
  <c r="CD128" i="5" a="1"/>
  <c r="CD128" i="5" s="1"/>
  <c r="BL128" i="5" a="1"/>
  <c r="BL128" i="5" s="1"/>
  <c r="BA128" i="5" a="1"/>
  <c r="BA128" i="5" s="1"/>
  <c r="AT128" i="5" a="1"/>
  <c r="AT128" i="5" s="1"/>
  <c r="AE128" i="5" a="1"/>
  <c r="AE128" i="5" s="1"/>
  <c r="S128" i="5" a="1"/>
  <c r="S128" i="5" s="1"/>
  <c r="G128" i="5" a="1"/>
  <c r="G128" i="5" s="1"/>
  <c r="BK128" i="5" a="1"/>
  <c r="BK128" i="5" s="1"/>
  <c r="O128" i="5" a="1"/>
  <c r="O128" i="5" s="1"/>
  <c r="DG128" i="5" a="1"/>
  <c r="DG128" i="5" s="1"/>
  <c r="BH128" i="5" a="1"/>
  <c r="BH128" i="5" s="1"/>
  <c r="K128" i="5" a="1"/>
  <c r="K128" i="5" s="1"/>
  <c r="DC128" i="5" a="1"/>
  <c r="DC128" i="5" s="1"/>
  <c r="BD128" i="5" a="1"/>
  <c r="BD128" i="5" s="1"/>
  <c r="AA128" i="5" a="1"/>
  <c r="AA128" i="5" s="1"/>
  <c r="CF128" i="5" a="1"/>
  <c r="CF128" i="5" s="1"/>
  <c r="AW128" i="5" a="1"/>
  <c r="AW128" i="5" s="1"/>
  <c r="CC128" i="5" a="1"/>
  <c r="CC128" i="5" s="1"/>
  <c r="AS128" i="5" a="1"/>
  <c r="AS128" i="5" s="1"/>
  <c r="A129" i="5"/>
  <c r="R128" i="5" a="1"/>
  <c r="R128" i="5" s="1"/>
  <c r="DI306" i="5" a="1"/>
  <c r="DI306" i="5" s="1"/>
  <c r="DE306" i="5" a="1"/>
  <c r="DE306" i="5" s="1"/>
  <c r="DA306" i="5" a="1"/>
  <c r="DA306" i="5" s="1"/>
  <c r="CI306" i="5" a="1"/>
  <c r="CI306" i="5" s="1"/>
  <c r="CE306" i="5" a="1"/>
  <c r="CE306" i="5" s="1"/>
  <c r="CA306" i="5" a="1"/>
  <c r="CA306" i="5" s="1"/>
  <c r="AO306" i="5" s="1"/>
  <c r="BK306" i="5" a="1"/>
  <c r="BK306" i="5" s="1"/>
  <c r="BG306" i="5" a="1"/>
  <c r="BG306" i="5" s="1"/>
  <c r="BC306" i="5" a="1"/>
  <c r="BC306" i="5" s="1"/>
  <c r="AY306" i="5" a="1"/>
  <c r="AY306" i="5" s="1"/>
  <c r="AU306" i="5" a="1"/>
  <c r="AU306" i="5" s="1"/>
  <c r="DD306" i="5" a="1"/>
  <c r="DD306" i="5" s="1"/>
  <c r="CG306" i="5" a="1"/>
  <c r="CG306" i="5" s="1"/>
  <c r="BL306" i="5" a="1"/>
  <c r="BL306" i="5" s="1"/>
  <c r="AX306" i="5" a="1"/>
  <c r="AX306" i="5" s="1"/>
  <c r="AG306" i="5" a="1"/>
  <c r="AG306" i="5" s="1"/>
  <c r="X306" i="5" a="1"/>
  <c r="X306" i="5" s="1"/>
  <c r="S306" i="5" a="1"/>
  <c r="S306" i="5" s="1"/>
  <c r="J306" i="5" a="1"/>
  <c r="J306" i="5" s="1"/>
  <c r="DL306" i="5" a="1"/>
  <c r="DL306" i="5" s="1"/>
  <c r="DG306" i="5" a="1"/>
  <c r="DG306" i="5" s="1"/>
  <c r="DB306" i="5" a="1"/>
  <c r="DB306" i="5" s="1"/>
  <c r="C306" i="5" a="1"/>
  <c r="C306" i="5" s="1"/>
  <c r="DF306" i="5" a="1"/>
  <c r="DF306" i="5" s="1"/>
  <c r="CL306" i="5" a="1"/>
  <c r="CL306" i="5" s="1"/>
  <c r="CF306" i="5" a="1"/>
  <c r="CF306" i="5" s="1"/>
  <c r="BR306" i="5" a="1"/>
  <c r="BR306" i="5" s="1"/>
  <c r="BB306" i="5" a="1"/>
  <c r="BB306" i="5" s="1"/>
  <c r="AV306" i="5" a="1"/>
  <c r="AV306" i="5" s="1"/>
  <c r="AA306" i="5" a="1"/>
  <c r="AA306" i="5" s="1"/>
  <c r="P306" i="5" a="1"/>
  <c r="P306" i="5" s="1"/>
  <c r="D306" i="5" a="1"/>
  <c r="D306" i="5" s="1"/>
  <c r="BQ306" i="5" a="1"/>
  <c r="BQ306" i="5" s="1"/>
  <c r="BF306" i="5" a="1"/>
  <c r="BF306" i="5" s="1"/>
  <c r="AL306" i="5" a="1"/>
  <c r="AL306" i="5" s="1"/>
  <c r="AF306" i="5" a="1"/>
  <c r="AF306" i="5" s="1"/>
  <c r="Z306" i="5" a="1"/>
  <c r="Z306" i="5" s="1"/>
  <c r="N306" i="5" a="1"/>
  <c r="N306" i="5" s="1"/>
  <c r="H306" i="5" a="1"/>
  <c r="H306" i="5" s="1"/>
  <c r="DH306" i="5" a="1"/>
  <c r="DH306" i="5" s="1"/>
  <c r="CD306" i="5" a="1"/>
  <c r="CD306" i="5" s="1"/>
  <c r="BJ306" i="5" a="1"/>
  <c r="BJ306" i="5" s="1"/>
  <c r="AT306" i="5" a="1"/>
  <c r="AT306" i="5" s="1"/>
  <c r="AC306" i="5" a="1"/>
  <c r="AC306" i="5" s="1"/>
  <c r="U306" i="5" a="1"/>
  <c r="U306" i="5" s="1"/>
  <c r="E306" i="5" a="1"/>
  <c r="E306" i="5" s="1"/>
  <c r="CK306" i="5" a="1"/>
  <c r="CK306" i="5" s="1"/>
  <c r="CC306" i="5" a="1"/>
  <c r="CC306" i="5" s="1"/>
  <c r="BA306" i="5" a="1"/>
  <c r="BA306" i="5" s="1"/>
  <c r="AS306" i="5" a="1"/>
  <c r="AS306" i="5" s="1"/>
  <c r="AJ306" i="5" a="1"/>
  <c r="AJ306" i="5" s="1"/>
  <c r="AB306" i="5" a="1"/>
  <c r="AB306" i="5" s="1"/>
  <c r="T306" i="5" a="1"/>
  <c r="T306" i="5" s="1"/>
  <c r="L306" i="5" a="1"/>
  <c r="L306" i="5" s="1"/>
  <c r="DK306" i="5" a="1"/>
  <c r="DK306" i="5" s="1"/>
  <c r="DC306" i="5" a="1"/>
  <c r="DC306" i="5" s="1"/>
  <c r="BE306" i="5" a="1"/>
  <c r="BE306" i="5" s="1"/>
  <c r="AE306" i="5" a="1"/>
  <c r="AE306" i="5" s="1"/>
  <c r="W306" i="5" a="1"/>
  <c r="W306" i="5" s="1"/>
  <c r="G306" i="5" a="1"/>
  <c r="G306" i="5" s="1"/>
  <c r="A307" i="5"/>
  <c r="CJ306" i="5" a="1"/>
  <c r="CJ306" i="5" s="1"/>
  <c r="M306" i="5" a="1"/>
  <c r="M306" i="5" s="1"/>
  <c r="DJ306" i="5" a="1"/>
  <c r="DJ306" i="5" s="1"/>
  <c r="AK306" i="5" a="1"/>
  <c r="AK306" i="5" s="1"/>
  <c r="Y306" i="5" a="1"/>
  <c r="Y306" i="5" s="1"/>
  <c r="K306" i="5" a="1"/>
  <c r="K306" i="5" s="1"/>
  <c r="CH306" i="5" a="1"/>
  <c r="CH306" i="5" s="1"/>
  <c r="BI306" i="5" a="1"/>
  <c r="BI306" i="5" s="1"/>
  <c r="AW306" i="5" a="1"/>
  <c r="AW306" i="5" s="1"/>
  <c r="AI306" i="5" a="1"/>
  <c r="AI306" i="5" s="1"/>
  <c r="CB306" i="5" a="1"/>
  <c r="CB306" i="5" s="1"/>
  <c r="F306" i="5" a="1"/>
  <c r="F306" i="5" s="1"/>
  <c r="BD306" i="5" a="1"/>
  <c r="BD306" i="5" s="1"/>
  <c r="AD306" i="5" a="1"/>
  <c r="AD306" i="5" s="1"/>
  <c r="Q306" i="5" a="1"/>
  <c r="Q306" i="5" s="1"/>
  <c r="O306" i="5" a="1"/>
  <c r="O306" i="5" s="1"/>
  <c r="I306" i="5" a="1"/>
  <c r="I306" i="5" s="1"/>
  <c r="AZ306" i="5" a="1"/>
  <c r="AZ306" i="5" s="1"/>
  <c r="V306" i="5" a="1"/>
  <c r="V306" i="5" s="1"/>
  <c r="AH306" i="5" a="1"/>
  <c r="AH306" i="5" s="1"/>
  <c r="R306" i="5" a="1"/>
  <c r="R306" i="5" s="1"/>
  <c r="BH306" i="5" a="1"/>
  <c r="BH306" i="5" s="1"/>
  <c r="DL307" i="5" l="1" a="1"/>
  <c r="DL307" i="5" s="1"/>
  <c r="DH307" i="5" a="1"/>
  <c r="DH307" i="5" s="1"/>
  <c r="DD307" i="5" a="1"/>
  <c r="DD307" i="5" s="1"/>
  <c r="CL307" i="5" a="1"/>
  <c r="CL307" i="5" s="1"/>
  <c r="CH307" i="5" a="1"/>
  <c r="CH307" i="5" s="1"/>
  <c r="CD307" i="5" a="1"/>
  <c r="CD307" i="5" s="1"/>
  <c r="BR307" i="5" a="1"/>
  <c r="BR307" i="5" s="1"/>
  <c r="BJ307" i="5" a="1"/>
  <c r="BJ307" i="5" s="1"/>
  <c r="BF307" i="5" a="1"/>
  <c r="BF307" i="5" s="1"/>
  <c r="BB307" i="5" a="1"/>
  <c r="BB307" i="5" s="1"/>
  <c r="AX307" i="5" a="1"/>
  <c r="AX307" i="5" s="1"/>
  <c r="AT307" i="5" a="1"/>
  <c r="AT307" i="5" s="1"/>
  <c r="DF307" i="5" a="1"/>
  <c r="DF307" i="5" s="1"/>
  <c r="CI307" i="5" a="1"/>
  <c r="CI307" i="5" s="1"/>
  <c r="BI307" i="5" a="1"/>
  <c r="BI307" i="5" s="1"/>
  <c r="AZ307" i="5" a="1"/>
  <c r="AZ307" i="5" s="1"/>
  <c r="AI307" i="5" a="1"/>
  <c r="AI307" i="5" s="1"/>
  <c r="AD307" i="5" a="1"/>
  <c r="AD307" i="5" s="1"/>
  <c r="U307" i="5" a="1"/>
  <c r="U307" i="5" s="1"/>
  <c r="L307" i="5" a="1"/>
  <c r="L307" i="5" s="1"/>
  <c r="C307" i="5" a="1"/>
  <c r="C307" i="5" s="1"/>
  <c r="DK307" i="5" a="1"/>
  <c r="DK307" i="5" s="1"/>
  <c r="CG307" i="5" a="1"/>
  <c r="CG307" i="5" s="1"/>
  <c r="CB307" i="5" a="1"/>
  <c r="CB307" i="5" s="1"/>
  <c r="BK307" i="5" a="1"/>
  <c r="BK307" i="5" s="1"/>
  <c r="AU307" i="5" a="1"/>
  <c r="AU307" i="5" s="1"/>
  <c r="AL307" i="5" a="1"/>
  <c r="AL307" i="5" s="1"/>
  <c r="AG307" i="5" a="1"/>
  <c r="AG307" i="5" s="1"/>
  <c r="AB307" i="5" a="1"/>
  <c r="AB307" i="5" s="1"/>
  <c r="W307" i="5" a="1"/>
  <c r="W307" i="5" s="1"/>
  <c r="G307" i="5" a="1"/>
  <c r="G307" i="5" s="1"/>
  <c r="DJ307" i="5" a="1"/>
  <c r="DJ307" i="5" s="1"/>
  <c r="CE307" i="5" a="1"/>
  <c r="CE307" i="5" s="1"/>
  <c r="BG307" i="5" a="1"/>
  <c r="BG307" i="5" s="1"/>
  <c r="BA307" i="5" a="1"/>
  <c r="BA307" i="5" s="1"/>
  <c r="AK307" i="5" a="1"/>
  <c r="AK307" i="5" s="1"/>
  <c r="Y307" i="5" a="1"/>
  <c r="Y307" i="5" s="1"/>
  <c r="H307" i="5" a="1"/>
  <c r="H307" i="5" s="1"/>
  <c r="DI307" i="5" a="1"/>
  <c r="DI307" i="5" s="1"/>
  <c r="DC307" i="5" a="1"/>
  <c r="DC307" i="5" s="1"/>
  <c r="CC307" i="5" a="1"/>
  <c r="CC307" i="5" s="1"/>
  <c r="BE307" i="5" a="1"/>
  <c r="BE307" i="5" s="1"/>
  <c r="AY307" i="5" a="1"/>
  <c r="AY307" i="5" s="1"/>
  <c r="AS307" i="5" a="1"/>
  <c r="AS307" i="5" s="1"/>
  <c r="AJ307" i="5" a="1"/>
  <c r="AJ307" i="5" s="1"/>
  <c r="X307" i="5" a="1"/>
  <c r="X307" i="5" s="1"/>
  <c r="R307" i="5" a="1"/>
  <c r="R307" i="5" s="1"/>
  <c r="BQ307" i="5" a="1"/>
  <c r="BQ307" i="5" s="1"/>
  <c r="BD307" i="5" a="1"/>
  <c r="BD307" i="5" s="1"/>
  <c r="AW307" i="5" a="1"/>
  <c r="AW307" i="5" s="1"/>
  <c r="AC307" i="5" a="1"/>
  <c r="AC307" i="5" s="1"/>
  <c r="N307" i="5" a="1"/>
  <c r="N307" i="5" s="1"/>
  <c r="E307" i="5" a="1"/>
  <c r="E307" i="5" s="1"/>
  <c r="DB307" i="5" a="1"/>
  <c r="DB307" i="5" s="1"/>
  <c r="CF307" i="5" a="1"/>
  <c r="CF307" i="5" s="1"/>
  <c r="BL307" i="5" a="1"/>
  <c r="BL307" i="5" s="1"/>
  <c r="M307" i="5" a="1"/>
  <c r="M307" i="5" s="1"/>
  <c r="CJ307" i="5" a="1"/>
  <c r="CJ307" i="5" s="1"/>
  <c r="BH307" i="5" a="1"/>
  <c r="BH307" i="5" s="1"/>
  <c r="P307" i="5" a="1"/>
  <c r="P307" i="5" s="1"/>
  <c r="I307" i="5" a="1"/>
  <c r="I307" i="5" s="1"/>
  <c r="BC307" i="5" a="1"/>
  <c r="BC307" i="5" s="1"/>
  <c r="AA307" i="5" a="1"/>
  <c r="AA307" i="5" s="1"/>
  <c r="O307" i="5" a="1"/>
  <c r="O307" i="5" s="1"/>
  <c r="DA307" i="5" a="1"/>
  <c r="DA307" i="5" s="1"/>
  <c r="CA307" i="5" a="1"/>
  <c r="CA307" i="5" s="1"/>
  <c r="AO307" i="5" s="1"/>
  <c r="Z307" i="5" a="1"/>
  <c r="Z307" i="5" s="1"/>
  <c r="K307" i="5" a="1"/>
  <c r="K307" i="5" s="1"/>
  <c r="J307" i="5" a="1"/>
  <c r="J307" i="5" s="1"/>
  <c r="AV307" i="5" a="1"/>
  <c r="AV307" i="5" s="1"/>
  <c r="AF307" i="5" a="1"/>
  <c r="AF307" i="5" s="1"/>
  <c r="S307" i="5" a="1"/>
  <c r="S307" i="5" s="1"/>
  <c r="F307" i="5" a="1"/>
  <c r="F307" i="5" s="1"/>
  <c r="DG307" i="5" a="1"/>
  <c r="DG307" i="5" s="1"/>
  <c r="AE307" i="5" a="1"/>
  <c r="AE307" i="5" s="1"/>
  <c r="Q307" i="5" a="1"/>
  <c r="Q307" i="5" s="1"/>
  <c r="D307" i="5" a="1"/>
  <c r="D307" i="5" s="1"/>
  <c r="DE307" i="5" a="1"/>
  <c r="DE307" i="5" s="1"/>
  <c r="T307" i="5" a="1"/>
  <c r="T307" i="5" s="1"/>
  <c r="CK307" i="5" a="1"/>
  <c r="CK307" i="5" s="1"/>
  <c r="AH307" i="5" a="1"/>
  <c r="AH307" i="5" s="1"/>
  <c r="A308" i="5"/>
  <c r="V307" i="5" a="1"/>
  <c r="V307" i="5" s="1"/>
  <c r="AJ129" i="5" a="1"/>
  <c r="AJ129" i="5" s="1"/>
  <c r="AF129" i="5" a="1"/>
  <c r="AF129" i="5" s="1"/>
  <c r="AB129" i="5" a="1"/>
  <c r="AB129" i="5" s="1"/>
  <c r="X129" i="5" a="1"/>
  <c r="X129" i="5" s="1"/>
  <c r="T129" i="5" a="1"/>
  <c r="T129" i="5" s="1"/>
  <c r="P129" i="5" a="1"/>
  <c r="P129" i="5" s="1"/>
  <c r="L129" i="5" a="1"/>
  <c r="L129" i="5" s="1"/>
  <c r="H129" i="5" a="1"/>
  <c r="H129" i="5" s="1"/>
  <c r="D129" i="5" a="1"/>
  <c r="D129" i="5" s="1"/>
  <c r="DL129" i="5" a="1"/>
  <c r="DL129" i="5" s="1"/>
  <c r="DC129" i="5" a="1"/>
  <c r="DC129" i="5" s="1"/>
  <c r="CF129" i="5" a="1"/>
  <c r="CF129" i="5" s="1"/>
  <c r="CA129" i="5" a="1"/>
  <c r="CA129" i="5" s="1"/>
  <c r="AO129" i="5" s="1"/>
  <c r="BF129" i="5" a="1"/>
  <c r="BF129" i="5" s="1"/>
  <c r="AW129" i="5" a="1"/>
  <c r="AW129" i="5" s="1"/>
  <c r="AK129" i="5" a="1"/>
  <c r="AK129" i="5" s="1"/>
  <c r="W129" i="5" a="1"/>
  <c r="W129" i="5" s="1"/>
  <c r="N129" i="5" a="1"/>
  <c r="N129" i="5" s="1"/>
  <c r="E129" i="5" a="1"/>
  <c r="E129" i="5" s="1"/>
  <c r="CJ129" i="5" a="1"/>
  <c r="CJ129" i="5" s="1"/>
  <c r="BC129" i="5" a="1"/>
  <c r="BC129" i="5" s="1"/>
  <c r="AX129" i="5" a="1"/>
  <c r="AX129" i="5" s="1"/>
  <c r="AS129" i="5" a="1"/>
  <c r="AS129" i="5" s="1"/>
  <c r="AE129" i="5" a="1"/>
  <c r="AE129" i="5" s="1"/>
  <c r="Z129" i="5" a="1"/>
  <c r="Z129" i="5" s="1"/>
  <c r="U129" i="5" a="1"/>
  <c r="U129" i="5" s="1"/>
  <c r="DG129" i="5" a="1"/>
  <c r="DG129" i="5" s="1"/>
  <c r="DA129" i="5" a="1"/>
  <c r="DA129" i="5" s="1"/>
  <c r="CB129" i="5" a="1"/>
  <c r="CB129" i="5" s="1"/>
  <c r="BD129" i="5" a="1"/>
  <c r="BD129" i="5" s="1"/>
  <c r="AC129" i="5" a="1"/>
  <c r="AC129" i="5" s="1"/>
  <c r="Q129" i="5" a="1"/>
  <c r="Q129" i="5" s="1"/>
  <c r="K129" i="5" a="1"/>
  <c r="K129" i="5" s="1"/>
  <c r="DF129" i="5" a="1"/>
  <c r="DF129" i="5" s="1"/>
  <c r="CL129" i="5" a="1"/>
  <c r="CL129" i="5" s="1"/>
  <c r="BR129" i="5" a="1"/>
  <c r="BR129" i="5" s="1"/>
  <c r="BH129" i="5" a="1"/>
  <c r="BH129" i="5" s="1"/>
  <c r="BB129" i="5" a="1"/>
  <c r="BB129" i="5" s="1"/>
  <c r="AV129" i="5" a="1"/>
  <c r="AV129" i="5" s="1"/>
  <c r="AA129" i="5" a="1"/>
  <c r="AA129" i="5" s="1"/>
  <c r="O129" i="5" a="1"/>
  <c r="O129" i="5" s="1"/>
  <c r="I129" i="5" a="1"/>
  <c r="I129" i="5" s="1"/>
  <c r="C129" i="5" a="1"/>
  <c r="C129" i="5" s="1"/>
  <c r="DK129" i="5" a="1"/>
  <c r="DK129" i="5" s="1"/>
  <c r="DE129" i="5" a="1"/>
  <c r="DE129" i="5" s="1"/>
  <c r="CE129" i="5" a="1"/>
  <c r="CE129" i="5" s="1"/>
  <c r="BQ129" i="5" a="1"/>
  <c r="BQ129" i="5" s="1"/>
  <c r="BG129" i="5" a="1"/>
  <c r="BG129" i="5" s="1"/>
  <c r="BA129" i="5" a="1"/>
  <c r="BA129" i="5" s="1"/>
  <c r="AU129" i="5" a="1"/>
  <c r="AU129" i="5" s="1"/>
  <c r="AG129" i="5" a="1"/>
  <c r="AG129" i="5" s="1"/>
  <c r="DJ129" i="5" a="1"/>
  <c r="DJ129" i="5" s="1"/>
  <c r="DD129" i="5" a="1"/>
  <c r="DD129" i="5" s="1"/>
  <c r="CI129" i="5" a="1"/>
  <c r="CI129" i="5" s="1"/>
  <c r="BL129" i="5" a="1"/>
  <c r="BL129" i="5" s="1"/>
  <c r="AZ129" i="5" a="1"/>
  <c r="AZ129" i="5" s="1"/>
  <c r="AT129" i="5" a="1"/>
  <c r="AT129" i="5" s="1"/>
  <c r="Y129" i="5" a="1"/>
  <c r="Y129" i="5" s="1"/>
  <c r="S129" i="5" a="1"/>
  <c r="S129" i="5" s="1"/>
  <c r="M129" i="5" a="1"/>
  <c r="M129" i="5" s="1"/>
  <c r="G129" i="5" a="1"/>
  <c r="G129" i="5" s="1"/>
  <c r="DI129" i="5" a="1"/>
  <c r="DI129" i="5" s="1"/>
  <c r="CC129" i="5" a="1"/>
  <c r="CC129" i="5" s="1"/>
  <c r="BK129" i="5" a="1"/>
  <c r="BK129" i="5" s="1"/>
  <c r="BE129" i="5" a="1"/>
  <c r="BE129" i="5" s="1"/>
  <c r="AY129" i="5" a="1"/>
  <c r="AY129" i="5" s="1"/>
  <c r="AD129" i="5" a="1"/>
  <c r="AD129" i="5" s="1"/>
  <c r="R129" i="5" a="1"/>
  <c r="R129" i="5" s="1"/>
  <c r="DH129" i="5" a="1"/>
  <c r="DH129" i="5" s="1"/>
  <c r="DB129" i="5" a="1"/>
  <c r="DB129" i="5" s="1"/>
  <c r="CH129" i="5" a="1"/>
  <c r="CH129" i="5" s="1"/>
  <c r="BJ129" i="5" a="1"/>
  <c r="BJ129" i="5" s="1"/>
  <c r="AI129" i="5" a="1"/>
  <c r="AI129" i="5" s="1"/>
  <c r="F129" i="5" a="1"/>
  <c r="F129" i="5" s="1"/>
  <c r="V129" i="5" a="1"/>
  <c r="V129" i="5" s="1"/>
  <c r="BI129" i="5" a="1"/>
  <c r="BI129" i="5" s="1"/>
  <c r="AL129" i="5" a="1"/>
  <c r="AL129" i="5" s="1"/>
  <c r="CK129" i="5" a="1"/>
  <c r="CK129" i="5" s="1"/>
  <c r="AH129" i="5" a="1"/>
  <c r="AH129" i="5" s="1"/>
  <c r="J129" i="5" a="1"/>
  <c r="J129" i="5" s="1"/>
  <c r="CG129" i="5" a="1"/>
  <c r="CG129" i="5" s="1"/>
  <c r="CD129" i="5" a="1"/>
  <c r="CD129" i="5" s="1"/>
  <c r="A130" i="5"/>
  <c r="A131" i="5" l="1"/>
  <c r="AI130" i="5" a="1"/>
  <c r="AI130" i="5" s="1"/>
  <c r="AE130" i="5" a="1"/>
  <c r="AE130" i="5" s="1"/>
  <c r="AA130" i="5" a="1"/>
  <c r="AA130" i="5" s="1"/>
  <c r="W130" i="5" a="1"/>
  <c r="W130" i="5" s="1"/>
  <c r="S130" i="5" a="1"/>
  <c r="S130" i="5" s="1"/>
  <c r="O130" i="5" a="1"/>
  <c r="O130" i="5" s="1"/>
  <c r="K130" i="5" a="1"/>
  <c r="K130" i="5" s="1"/>
  <c r="G130" i="5" a="1"/>
  <c r="G130" i="5" s="1"/>
  <c r="C130" i="5" a="1"/>
  <c r="C130" i="5" s="1"/>
  <c r="DI130" i="5" a="1"/>
  <c r="DI130" i="5" s="1"/>
  <c r="DD130" i="5" a="1"/>
  <c r="DD130" i="5" s="1"/>
  <c r="CG130" i="5" a="1"/>
  <c r="CG130" i="5" s="1"/>
  <c r="BL130" i="5" a="1"/>
  <c r="BL130" i="5" s="1"/>
  <c r="BC130" i="5" a="1"/>
  <c r="BC130" i="5" s="1"/>
  <c r="AX130" i="5" a="1"/>
  <c r="AX130" i="5" s="1"/>
  <c r="AL130" i="5" a="1"/>
  <c r="AL130" i="5" s="1"/>
  <c r="AC130" i="5" a="1"/>
  <c r="AC130" i="5" s="1"/>
  <c r="T130" i="5" a="1"/>
  <c r="T130" i="5" s="1"/>
  <c r="F130" i="5" a="1"/>
  <c r="F130" i="5" s="1"/>
  <c r="CH130" i="5" a="1"/>
  <c r="CH130" i="5" s="1"/>
  <c r="CC130" i="5" a="1"/>
  <c r="CC130" i="5" s="1"/>
  <c r="BF130" i="5" a="1"/>
  <c r="BF130" i="5" s="1"/>
  <c r="BA130" i="5" a="1"/>
  <c r="BA130" i="5" s="1"/>
  <c r="AV130" i="5" a="1"/>
  <c r="AV130" i="5" s="1"/>
  <c r="X130" i="5" a="1"/>
  <c r="X130" i="5" s="1"/>
  <c r="DK130" i="5" a="1"/>
  <c r="DK130" i="5" s="1"/>
  <c r="CK130" i="5" a="1"/>
  <c r="CK130" i="5" s="1"/>
  <c r="BH130" i="5" a="1"/>
  <c r="BH130" i="5" s="1"/>
  <c r="U130" i="5" a="1"/>
  <c r="U130" i="5" s="1"/>
  <c r="I130" i="5" a="1"/>
  <c r="I130" i="5" s="1"/>
  <c r="DJ130" i="5" a="1"/>
  <c r="DJ130" i="5" s="1"/>
  <c r="CJ130" i="5" a="1"/>
  <c r="CJ130" i="5" s="1"/>
  <c r="CD130" i="5" a="1"/>
  <c r="CD130" i="5" s="1"/>
  <c r="AZ130" i="5" a="1"/>
  <c r="AZ130" i="5" s="1"/>
  <c r="AT130" i="5" a="1"/>
  <c r="AT130" i="5" s="1"/>
  <c r="AK130" i="5" a="1"/>
  <c r="AK130" i="5" s="1"/>
  <c r="M130" i="5" a="1"/>
  <c r="M130" i="5" s="1"/>
  <c r="DC130" i="5" a="1"/>
  <c r="DC130" i="5" s="1"/>
  <c r="BK130" i="5" a="1"/>
  <c r="BK130" i="5" s="1"/>
  <c r="BE130" i="5" a="1"/>
  <c r="BE130" i="5" s="1"/>
  <c r="AS130" i="5" a="1"/>
  <c r="AS130" i="5" s="1"/>
  <c r="Y130" i="5" a="1"/>
  <c r="Y130" i="5" s="1"/>
  <c r="R130" i="5" a="1"/>
  <c r="R130" i="5" s="1"/>
  <c r="DB130" i="5" a="1"/>
  <c r="DB130" i="5" s="1"/>
  <c r="BD130" i="5" a="1"/>
  <c r="BD130" i="5" s="1"/>
  <c r="Q130" i="5" a="1"/>
  <c r="Q130" i="5" s="1"/>
  <c r="E130" i="5" a="1"/>
  <c r="E130" i="5" s="1"/>
  <c r="DG130" i="5" a="1"/>
  <c r="DG130" i="5" s="1"/>
  <c r="DA130" i="5" a="1"/>
  <c r="DA130" i="5" s="1"/>
  <c r="CA130" i="5" a="1"/>
  <c r="CA130" i="5" s="1"/>
  <c r="AO130" i="5" s="1"/>
  <c r="BI130" i="5" a="1"/>
  <c r="BI130" i="5" s="1"/>
  <c r="AW130" i="5" a="1"/>
  <c r="AW130" i="5" s="1"/>
  <c r="AH130" i="5" a="1"/>
  <c r="AH130" i="5" s="1"/>
  <c r="AB130" i="5" a="1"/>
  <c r="AB130" i="5" s="1"/>
  <c r="V130" i="5" a="1"/>
  <c r="V130" i="5" s="1"/>
  <c r="J130" i="5" a="1"/>
  <c r="J130" i="5" s="1"/>
  <c r="DL130" i="5" a="1"/>
  <c r="DL130" i="5" s="1"/>
  <c r="DF130" i="5" a="1"/>
  <c r="DF130" i="5" s="1"/>
  <c r="CL130" i="5" a="1"/>
  <c r="CL130" i="5" s="1"/>
  <c r="CF130" i="5" a="1"/>
  <c r="CF130" i="5" s="1"/>
  <c r="BR130" i="5" a="1"/>
  <c r="BR130" i="5" s="1"/>
  <c r="BB130" i="5" a="1"/>
  <c r="BB130" i="5" s="1"/>
  <c r="AG130" i="5" a="1"/>
  <c r="AG130" i="5" s="1"/>
  <c r="P130" i="5" a="1"/>
  <c r="P130" i="5" s="1"/>
  <c r="D130" i="5" a="1"/>
  <c r="D130" i="5" s="1"/>
  <c r="BQ130" i="5" a="1"/>
  <c r="BQ130" i="5" s="1"/>
  <c r="DH130" i="5" a="1"/>
  <c r="DH130" i="5" s="1"/>
  <c r="BJ130" i="5" a="1"/>
  <c r="BJ130" i="5" s="1"/>
  <c r="DE130" i="5" a="1"/>
  <c r="DE130" i="5" s="1"/>
  <c r="BG130" i="5" a="1"/>
  <c r="BG130" i="5" s="1"/>
  <c r="N130" i="5" a="1"/>
  <c r="N130" i="5" s="1"/>
  <c r="AJ130" i="5" a="1"/>
  <c r="AJ130" i="5" s="1"/>
  <c r="L130" i="5" a="1"/>
  <c r="L130" i="5" s="1"/>
  <c r="CI130" i="5" a="1"/>
  <c r="CI130" i="5" s="1"/>
  <c r="AY130" i="5" a="1"/>
  <c r="AY130" i="5" s="1"/>
  <c r="AF130" i="5" a="1"/>
  <c r="AF130" i="5" s="1"/>
  <c r="H130" i="5" a="1"/>
  <c r="H130" i="5" s="1"/>
  <c r="CE130" i="5" a="1"/>
  <c r="CE130" i="5" s="1"/>
  <c r="AU130" i="5" a="1"/>
  <c r="AU130" i="5" s="1"/>
  <c r="AD130" i="5" a="1"/>
  <c r="AD130" i="5" s="1"/>
  <c r="CB130" i="5" a="1"/>
  <c r="CB130" i="5" s="1"/>
  <c r="Z130" i="5" a="1"/>
  <c r="Z130" i="5" s="1"/>
  <c r="DK308" i="5" a="1"/>
  <c r="DK308" i="5" s="1"/>
  <c r="DG308" i="5" a="1"/>
  <c r="DG308" i="5" s="1"/>
  <c r="DC308" i="5" a="1"/>
  <c r="DC308" i="5" s="1"/>
  <c r="CK308" i="5" a="1"/>
  <c r="CK308" i="5" s="1"/>
  <c r="CG308" i="5" a="1"/>
  <c r="CG308" i="5" s="1"/>
  <c r="CC308" i="5" a="1"/>
  <c r="CC308" i="5" s="1"/>
  <c r="BQ308" i="5" a="1"/>
  <c r="BQ308" i="5" s="1"/>
  <c r="BI308" i="5" a="1"/>
  <c r="BI308" i="5" s="1"/>
  <c r="BE308" i="5" a="1"/>
  <c r="BE308" i="5" s="1"/>
  <c r="BA308" i="5" a="1"/>
  <c r="BA308" i="5" s="1"/>
  <c r="AW308" i="5" a="1"/>
  <c r="AW308" i="5" s="1"/>
  <c r="AS308" i="5" a="1"/>
  <c r="AS308" i="5" s="1"/>
  <c r="A309" i="5"/>
  <c r="DH308" i="5" a="1"/>
  <c r="DH308" i="5" s="1"/>
  <c r="CF308" i="5" a="1"/>
  <c r="CF308" i="5" s="1"/>
  <c r="BK308" i="5" a="1"/>
  <c r="BK308" i="5" s="1"/>
  <c r="BB308" i="5" a="1"/>
  <c r="BB308" i="5" s="1"/>
  <c r="AF308" i="5" a="1"/>
  <c r="AF308" i="5" s="1"/>
  <c r="W308" i="5" a="1"/>
  <c r="W308" i="5" s="1"/>
  <c r="N308" i="5" a="1"/>
  <c r="N308" i="5" s="1"/>
  <c r="I308" i="5" a="1"/>
  <c r="I308" i="5" s="1"/>
  <c r="BD308" i="5" a="1"/>
  <c r="BD308" i="5" s="1"/>
  <c r="AY308" i="5" a="1"/>
  <c r="AY308" i="5" s="1"/>
  <c r="AT308" i="5" a="1"/>
  <c r="AT308" i="5" s="1"/>
  <c r="AK308" i="5" a="1"/>
  <c r="AK308" i="5" s="1"/>
  <c r="U308" i="5" a="1"/>
  <c r="U308" i="5" s="1"/>
  <c r="P308" i="5" a="1"/>
  <c r="P308" i="5" s="1"/>
  <c r="K308" i="5" a="1"/>
  <c r="K308" i="5" s="1"/>
  <c r="F308" i="5" a="1"/>
  <c r="F308" i="5" s="1"/>
  <c r="DI308" i="5" a="1"/>
  <c r="DI308" i="5" s="1"/>
  <c r="CI308" i="5" a="1"/>
  <c r="CI308" i="5" s="1"/>
  <c r="AD308" i="5" a="1"/>
  <c r="AD308" i="5" s="1"/>
  <c r="X308" i="5" a="1"/>
  <c r="X308" i="5" s="1"/>
  <c r="R308" i="5" a="1"/>
  <c r="R308" i="5" s="1"/>
  <c r="L308" i="5" a="1"/>
  <c r="L308" i="5" s="1"/>
  <c r="CH308" i="5" a="1"/>
  <c r="CH308" i="5" s="1"/>
  <c r="CB308" i="5" a="1"/>
  <c r="CB308" i="5" s="1"/>
  <c r="BJ308" i="5" a="1"/>
  <c r="BJ308" i="5" s="1"/>
  <c r="AX308" i="5" a="1"/>
  <c r="AX308" i="5" s="1"/>
  <c r="D308" i="5" a="1"/>
  <c r="D308" i="5" s="1"/>
  <c r="DL308" i="5" a="1"/>
  <c r="DL308" i="5" s="1"/>
  <c r="DE308" i="5" a="1"/>
  <c r="DE308" i="5" s="1"/>
  <c r="BR308" i="5" a="1"/>
  <c r="BR308" i="5" s="1"/>
  <c r="BG308" i="5" a="1"/>
  <c r="BG308" i="5" s="1"/>
  <c r="H308" i="5" a="1"/>
  <c r="H308" i="5" s="1"/>
  <c r="DD308" i="5" a="1"/>
  <c r="DD308" i="5" s="1"/>
  <c r="BF308" i="5" a="1"/>
  <c r="BF308" i="5" s="1"/>
  <c r="AE308" i="5" a="1"/>
  <c r="AE308" i="5" s="1"/>
  <c r="O308" i="5" a="1"/>
  <c r="O308" i="5" s="1"/>
  <c r="CL308" i="5" a="1"/>
  <c r="CL308" i="5" s="1"/>
  <c r="CD308" i="5" a="1"/>
  <c r="CD308" i="5" s="1"/>
  <c r="AI308" i="5" a="1"/>
  <c r="AI308" i="5" s="1"/>
  <c r="AA308" i="5" a="1"/>
  <c r="AA308" i="5" s="1"/>
  <c r="C308" i="5" a="1"/>
  <c r="C308" i="5" s="1"/>
  <c r="DB308" i="5" a="1"/>
  <c r="DB308" i="5" s="1"/>
  <c r="BC308" i="5" a="1"/>
  <c r="BC308" i="5" s="1"/>
  <c r="S308" i="5" a="1"/>
  <c r="S308" i="5" s="1"/>
  <c r="E308" i="5" a="1"/>
  <c r="E308" i="5" s="1"/>
  <c r="DA308" i="5" a="1"/>
  <c r="DA308" i="5" s="1"/>
  <c r="CA308" i="5" a="1"/>
  <c r="CA308" i="5" s="1"/>
  <c r="AO308" i="5" s="1"/>
  <c r="AC308" i="5" a="1"/>
  <c r="AC308" i="5" s="1"/>
  <c r="Q308" i="5" a="1"/>
  <c r="Q308" i="5" s="1"/>
  <c r="AB308" i="5" a="1"/>
  <c r="AB308" i="5" s="1"/>
  <c r="BH308" i="5" a="1"/>
  <c r="BH308" i="5" s="1"/>
  <c r="AJ308" i="5" a="1"/>
  <c r="AJ308" i="5" s="1"/>
  <c r="V308" i="5" a="1"/>
  <c r="V308" i="5" s="1"/>
  <c r="J308" i="5" a="1"/>
  <c r="J308" i="5" s="1"/>
  <c r="DF308" i="5" a="1"/>
  <c r="DF308" i="5" s="1"/>
  <c r="CE308" i="5" a="1"/>
  <c r="CE308" i="5" s="1"/>
  <c r="AU308" i="5" a="1"/>
  <c r="AU308" i="5" s="1"/>
  <c r="AH308" i="5" a="1"/>
  <c r="AH308" i="5" s="1"/>
  <c r="AV308" i="5" a="1"/>
  <c r="AV308" i="5" s="1"/>
  <c r="Z308" i="5" a="1"/>
  <c r="Z308" i="5" s="1"/>
  <c r="CJ308" i="5" a="1"/>
  <c r="CJ308" i="5" s="1"/>
  <c r="Y308" i="5" a="1"/>
  <c r="Y308" i="5" s="1"/>
  <c r="T308" i="5" a="1"/>
  <c r="T308" i="5" s="1"/>
  <c r="BL308" i="5" a="1"/>
  <c r="BL308" i="5" s="1"/>
  <c r="G308" i="5" a="1"/>
  <c r="G308" i="5" s="1"/>
  <c r="AL308" i="5" a="1"/>
  <c r="AL308" i="5" s="1"/>
  <c r="AG308" i="5" a="1"/>
  <c r="AG308" i="5" s="1"/>
  <c r="DJ308" i="5" a="1"/>
  <c r="DJ308" i="5" s="1"/>
  <c r="M308" i="5" a="1"/>
  <c r="M308" i="5" s="1"/>
  <c r="AZ308" i="5" a="1"/>
  <c r="AZ308" i="5" s="1"/>
  <c r="DJ309" i="5" l="1" a="1"/>
  <c r="DJ309" i="5" s="1"/>
  <c r="DF309" i="5" a="1"/>
  <c r="DF309" i="5" s="1"/>
  <c r="DB309" i="5" a="1"/>
  <c r="DB309" i="5" s="1"/>
  <c r="CJ309" i="5" a="1"/>
  <c r="CJ309" i="5" s="1"/>
  <c r="CF309" i="5" a="1"/>
  <c r="CF309" i="5" s="1"/>
  <c r="CB309" i="5" a="1"/>
  <c r="CB309" i="5" s="1"/>
  <c r="BL309" i="5" a="1"/>
  <c r="BL309" i="5" s="1"/>
  <c r="BH309" i="5" a="1"/>
  <c r="BH309" i="5" s="1"/>
  <c r="BD309" i="5" a="1"/>
  <c r="BD309" i="5" s="1"/>
  <c r="AZ309" i="5" a="1"/>
  <c r="AZ309" i="5" s="1"/>
  <c r="AV309" i="5" a="1"/>
  <c r="AV309" i="5" s="1"/>
  <c r="DE309" i="5" a="1"/>
  <c r="DE309" i="5" s="1"/>
  <c r="CH309" i="5" a="1"/>
  <c r="CH309" i="5" s="1"/>
  <c r="BQ309" i="5" a="1"/>
  <c r="BQ309" i="5" s="1"/>
  <c r="AY309" i="5" a="1"/>
  <c r="AY309" i="5" s="1"/>
  <c r="AH309" i="5" a="1"/>
  <c r="AH309" i="5" s="1"/>
  <c r="Y309" i="5" a="1"/>
  <c r="Y309" i="5" s="1"/>
  <c r="T309" i="5" a="1"/>
  <c r="T309" i="5" s="1"/>
  <c r="K309" i="5" a="1"/>
  <c r="K309" i="5" s="1"/>
  <c r="DH309" i="5" a="1"/>
  <c r="DH309" i="5" s="1"/>
  <c r="DC309" i="5" a="1"/>
  <c r="DC309" i="5" s="1"/>
  <c r="D309" i="5" a="1"/>
  <c r="D309" i="5" s="1"/>
  <c r="BJ309" i="5" a="1"/>
  <c r="BJ309" i="5" s="1"/>
  <c r="AX309" i="5" a="1"/>
  <c r="AX309" i="5" s="1"/>
  <c r="AB309" i="5" a="1"/>
  <c r="AB309" i="5" s="1"/>
  <c r="Q309" i="5" a="1"/>
  <c r="Q309" i="5" s="1"/>
  <c r="E309" i="5" a="1"/>
  <c r="E309" i="5" s="1"/>
  <c r="DL309" i="5" a="1"/>
  <c r="DL309" i="5" s="1"/>
  <c r="CL309" i="5" a="1"/>
  <c r="CL309" i="5" s="1"/>
  <c r="BI309" i="5" a="1"/>
  <c r="BI309" i="5" s="1"/>
  <c r="BB309" i="5" a="1"/>
  <c r="BB309" i="5" s="1"/>
  <c r="AG309" i="5" a="1"/>
  <c r="AG309" i="5" s="1"/>
  <c r="AA309" i="5" a="1"/>
  <c r="AA309" i="5" s="1"/>
  <c r="O309" i="5" a="1"/>
  <c r="O309" i="5" s="1"/>
  <c r="I309" i="5" a="1"/>
  <c r="I309" i="5" s="1"/>
  <c r="C309" i="5" a="1"/>
  <c r="C309" i="5" s="1"/>
  <c r="A310" i="5"/>
  <c r="CI309" i="5" a="1"/>
  <c r="CI309" i="5" s="1"/>
  <c r="CA309" i="5" a="1"/>
  <c r="CA309" i="5" s="1"/>
  <c r="AO309" i="5" s="1"/>
  <c r="Z309" i="5" a="1"/>
  <c r="Z309" i="5" s="1"/>
  <c r="R309" i="5" a="1"/>
  <c r="R309" i="5" s="1"/>
  <c r="J309" i="5" a="1"/>
  <c r="J309" i="5" s="1"/>
  <c r="DD309" i="5" a="1"/>
  <c r="DD309" i="5" s="1"/>
  <c r="BR309" i="5" a="1"/>
  <c r="BR309" i="5" s="1"/>
  <c r="BF309" i="5" a="1"/>
  <c r="BF309" i="5" s="1"/>
  <c r="AF309" i="5" a="1"/>
  <c r="AF309" i="5" s="1"/>
  <c r="X309" i="5" a="1"/>
  <c r="X309" i="5" s="1"/>
  <c r="H309" i="5" a="1"/>
  <c r="H309" i="5" s="1"/>
  <c r="CD309" i="5" a="1"/>
  <c r="CD309" i="5" s="1"/>
  <c r="AT309" i="5" a="1"/>
  <c r="AT309" i="5" s="1"/>
  <c r="AK309" i="5" a="1"/>
  <c r="AK309" i="5" s="1"/>
  <c r="AC309" i="5" a="1"/>
  <c r="AC309" i="5" s="1"/>
  <c r="U309" i="5" a="1"/>
  <c r="U309" i="5" s="1"/>
  <c r="M309" i="5" a="1"/>
  <c r="M309" i="5" s="1"/>
  <c r="BC309" i="5" a="1"/>
  <c r="BC309" i="5" s="1"/>
  <c r="AE309" i="5" a="1"/>
  <c r="AE309" i="5" s="1"/>
  <c r="F309" i="5" a="1"/>
  <c r="F309" i="5" s="1"/>
  <c r="DA309" i="5" a="1"/>
  <c r="DA309" i="5" s="1"/>
  <c r="BA309" i="5" a="1"/>
  <c r="BA309" i="5" s="1"/>
  <c r="AD309" i="5" a="1"/>
  <c r="AD309" i="5" s="1"/>
  <c r="P309" i="5" a="1"/>
  <c r="P309" i="5" s="1"/>
  <c r="DK309" i="5" a="1"/>
  <c r="DK309" i="5" s="1"/>
  <c r="CK309" i="5" a="1"/>
  <c r="CK309" i="5" s="1"/>
  <c r="N309" i="5" a="1"/>
  <c r="N309" i="5" s="1"/>
  <c r="DG309" i="5" a="1"/>
  <c r="DG309" i="5" s="1"/>
  <c r="BG309" i="5" a="1"/>
  <c r="BG309" i="5" s="1"/>
  <c r="AU309" i="5" a="1"/>
  <c r="AU309" i="5" s="1"/>
  <c r="AJ309" i="5" a="1"/>
  <c r="AJ309" i="5" s="1"/>
  <c r="W309" i="5" a="1"/>
  <c r="W309" i="5" s="1"/>
  <c r="CE309" i="5" a="1"/>
  <c r="CE309" i="5" s="1"/>
  <c r="AI309" i="5" a="1"/>
  <c r="AI309" i="5" s="1"/>
  <c r="V309" i="5" a="1"/>
  <c r="V309" i="5" s="1"/>
  <c r="AS309" i="5" a="1"/>
  <c r="AS309" i="5" s="1"/>
  <c r="CG309" i="5" a="1"/>
  <c r="CG309" i="5" s="1"/>
  <c r="S309" i="5" a="1"/>
  <c r="S309" i="5" s="1"/>
  <c r="BK309" i="5" a="1"/>
  <c r="BK309" i="5" s="1"/>
  <c r="L309" i="5" a="1"/>
  <c r="L309" i="5" s="1"/>
  <c r="AL309" i="5" a="1"/>
  <c r="AL309" i="5" s="1"/>
  <c r="G309" i="5" a="1"/>
  <c r="G309" i="5" s="1"/>
  <c r="BE309" i="5" a="1"/>
  <c r="BE309" i="5" s="1"/>
  <c r="DI309" i="5" a="1"/>
  <c r="DI309" i="5" s="1"/>
  <c r="CC309" i="5" a="1"/>
  <c r="CC309" i="5" s="1"/>
  <c r="AW309" i="5" a="1"/>
  <c r="AW309" i="5" s="1"/>
  <c r="AL131" i="5" a="1"/>
  <c r="AL131" i="5" s="1"/>
  <c r="AH131" i="5" a="1"/>
  <c r="AH131" i="5" s="1"/>
  <c r="AD131" i="5" a="1"/>
  <c r="AD131" i="5" s="1"/>
  <c r="Z131" i="5" a="1"/>
  <c r="Z131" i="5" s="1"/>
  <c r="V131" i="5" a="1"/>
  <c r="V131" i="5" s="1"/>
  <c r="R131" i="5" a="1"/>
  <c r="R131" i="5" s="1"/>
  <c r="N131" i="5" a="1"/>
  <c r="N131" i="5" s="1"/>
  <c r="J131" i="5" a="1"/>
  <c r="J131" i="5" s="1"/>
  <c r="F131" i="5" a="1"/>
  <c r="F131" i="5" s="1"/>
  <c r="DF131" i="5" a="1"/>
  <c r="DF131" i="5" s="1"/>
  <c r="CI131" i="5" a="1"/>
  <c r="CI131" i="5" s="1"/>
  <c r="BR131" i="5" a="1"/>
  <c r="BR131" i="5" s="1"/>
  <c r="BI131" i="5" a="1"/>
  <c r="BI131" i="5" s="1"/>
  <c r="AZ131" i="5" a="1"/>
  <c r="AZ131" i="5" s="1"/>
  <c r="AI131" i="5" a="1"/>
  <c r="AI131" i="5" s="1"/>
  <c r="U131" i="5" a="1"/>
  <c r="U131" i="5" s="1"/>
  <c r="L131" i="5" a="1"/>
  <c r="L131" i="5" s="1"/>
  <c r="C131" i="5" a="1"/>
  <c r="C131" i="5" s="1"/>
  <c r="DJ131" i="5" a="1"/>
  <c r="DJ131" i="5" s="1"/>
  <c r="DE131" i="5" a="1"/>
  <c r="DE131" i="5" s="1"/>
  <c r="CL131" i="5" a="1"/>
  <c r="CL131" i="5" s="1"/>
  <c r="BE131" i="5" a="1"/>
  <c r="BE131" i="5" s="1"/>
  <c r="Q131" i="5" a="1"/>
  <c r="Q131" i="5" s="1"/>
  <c r="DD131" i="5" a="1"/>
  <c r="DD131" i="5" s="1"/>
  <c r="CJ131" i="5" a="1"/>
  <c r="CJ131" i="5" s="1"/>
  <c r="CD131" i="5" a="1"/>
  <c r="CD131" i="5" s="1"/>
  <c r="BL131" i="5" a="1"/>
  <c r="BL131" i="5" s="1"/>
  <c r="AT131" i="5" a="1"/>
  <c r="AT131" i="5" s="1"/>
  <c r="AE131" i="5" a="1"/>
  <c r="AE131" i="5" s="1"/>
  <c r="S131" i="5" a="1"/>
  <c r="S131" i="5" s="1"/>
  <c r="M131" i="5" a="1"/>
  <c r="M131" i="5" s="1"/>
  <c r="G131" i="5" a="1"/>
  <c r="G131" i="5" s="1"/>
  <c r="BK131" i="5" a="1"/>
  <c r="BK131" i="5" s="1"/>
  <c r="BD131" i="5" a="1"/>
  <c r="BD131" i="5" s="1"/>
  <c r="AC131" i="5" a="1"/>
  <c r="AC131" i="5" s="1"/>
  <c r="K131" i="5" a="1"/>
  <c r="K131" i="5" s="1"/>
  <c r="E131" i="5" a="1"/>
  <c r="E131" i="5" s="1"/>
  <c r="DH131" i="5" a="1"/>
  <c r="DH131" i="5" s="1"/>
  <c r="DB131" i="5" a="1"/>
  <c r="DB131" i="5" s="1"/>
  <c r="CH131" i="5" a="1"/>
  <c r="CH131" i="5" s="1"/>
  <c r="CB131" i="5" a="1"/>
  <c r="CB131" i="5" s="1"/>
  <c r="BJ131" i="5" a="1"/>
  <c r="BJ131" i="5" s="1"/>
  <c r="AX131" i="5" a="1"/>
  <c r="AX131" i="5" s="1"/>
  <c r="W131" i="5" a="1"/>
  <c r="W131" i="5" s="1"/>
  <c r="P131" i="5" a="1"/>
  <c r="P131" i="5" s="1"/>
  <c r="A132" i="5"/>
  <c r="CF131" i="5" a="1"/>
  <c r="CF131" i="5" s="1"/>
  <c r="BH131" i="5" a="1"/>
  <c r="BH131" i="5" s="1"/>
  <c r="AG131" i="5" a="1"/>
  <c r="AG131" i="5" s="1"/>
  <c r="AA131" i="5" a="1"/>
  <c r="AA131" i="5" s="1"/>
  <c r="O131" i="5" a="1"/>
  <c r="O131" i="5" s="1"/>
  <c r="I131" i="5" a="1"/>
  <c r="I131" i="5" s="1"/>
  <c r="DL131" i="5" a="1"/>
  <c r="DL131" i="5" s="1"/>
  <c r="CK131" i="5" a="1"/>
  <c r="CK131" i="5" s="1"/>
  <c r="BQ131" i="5" a="1"/>
  <c r="BQ131" i="5" s="1"/>
  <c r="BB131" i="5" a="1"/>
  <c r="BB131" i="5" s="1"/>
  <c r="AV131" i="5" a="1"/>
  <c r="AV131" i="5" s="1"/>
  <c r="AF131" i="5" a="1"/>
  <c r="AF131" i="5" s="1"/>
  <c r="T131" i="5" a="1"/>
  <c r="T131" i="5" s="1"/>
  <c r="DK131" i="5" a="1"/>
  <c r="DK131" i="5" s="1"/>
  <c r="CE131" i="5" a="1"/>
  <c r="CE131" i="5" s="1"/>
  <c r="BG131" i="5" a="1"/>
  <c r="BG131" i="5" s="1"/>
  <c r="BA131" i="5" a="1"/>
  <c r="BA131" i="5" s="1"/>
  <c r="AU131" i="5" a="1"/>
  <c r="AU131" i="5" s="1"/>
  <c r="AK131" i="5" a="1"/>
  <c r="AK131" i="5" s="1"/>
  <c r="Y131" i="5" a="1"/>
  <c r="Y131" i="5" s="1"/>
  <c r="H131" i="5" a="1"/>
  <c r="H131" i="5" s="1"/>
  <c r="CC131" i="5" a="1"/>
  <c r="CC131" i="5" s="1"/>
  <c r="AS131" i="5" a="1"/>
  <c r="AS131" i="5" s="1"/>
  <c r="X131" i="5" a="1"/>
  <c r="X131" i="5" s="1"/>
  <c r="CA131" i="5" a="1"/>
  <c r="CA131" i="5" s="1"/>
  <c r="AO131" i="5" s="1"/>
  <c r="DI131" i="5" a="1"/>
  <c r="DI131" i="5" s="1"/>
  <c r="DG131" i="5" a="1"/>
  <c r="DG131" i="5" s="1"/>
  <c r="DC131" i="5" a="1"/>
  <c r="DC131" i="5" s="1"/>
  <c r="BF131" i="5" a="1"/>
  <c r="BF131" i="5" s="1"/>
  <c r="AJ131" i="5" a="1"/>
  <c r="AJ131" i="5" s="1"/>
  <c r="DA131" i="5" a="1"/>
  <c r="DA131" i="5" s="1"/>
  <c r="BC131" i="5" a="1"/>
  <c r="BC131" i="5" s="1"/>
  <c r="AY131" i="5" a="1"/>
  <c r="AY131" i="5" s="1"/>
  <c r="CG131" i="5" a="1"/>
  <c r="CG131" i="5" s="1"/>
  <c r="AW131" i="5" a="1"/>
  <c r="AW131" i="5" s="1"/>
  <c r="AB131" i="5" a="1"/>
  <c r="AB131" i="5" s="1"/>
  <c r="D131" i="5" a="1"/>
  <c r="D131" i="5" s="1"/>
  <c r="AK132" i="5" l="1" a="1"/>
  <c r="AK132" i="5" s="1"/>
  <c r="AG132" i="5" a="1"/>
  <c r="AG132" i="5" s="1"/>
  <c r="AC132" i="5" a="1"/>
  <c r="AC132" i="5" s="1"/>
  <c r="Y132" i="5" a="1"/>
  <c r="Y132" i="5" s="1"/>
  <c r="U132" i="5" a="1"/>
  <c r="U132" i="5" s="1"/>
  <c r="Q132" i="5" a="1"/>
  <c r="Q132" i="5" s="1"/>
  <c r="M132" i="5" a="1"/>
  <c r="M132" i="5" s="1"/>
  <c r="I132" i="5" a="1"/>
  <c r="I132" i="5" s="1"/>
  <c r="E132" i="5" a="1"/>
  <c r="E132" i="5" s="1"/>
  <c r="A133" i="5"/>
  <c r="DH132" i="5" a="1"/>
  <c r="DH132" i="5" s="1"/>
  <c r="CK132" i="5" a="1"/>
  <c r="CK132" i="5" s="1"/>
  <c r="CF132" i="5" a="1"/>
  <c r="CF132" i="5" s="1"/>
  <c r="BK132" i="5" a="1"/>
  <c r="BK132" i="5" s="1"/>
  <c r="BB132" i="5" a="1"/>
  <c r="BB132" i="5" s="1"/>
  <c r="AS132" i="5" a="1"/>
  <c r="AS132" i="5" s="1"/>
  <c r="AF132" i="5" a="1"/>
  <c r="AF132" i="5" s="1"/>
  <c r="W132" i="5" a="1"/>
  <c r="W132" i="5" s="1"/>
  <c r="N132" i="5" a="1"/>
  <c r="N132" i="5" s="1"/>
  <c r="DI132" i="5" a="1"/>
  <c r="DI132" i="5" s="1"/>
  <c r="DD132" i="5" a="1"/>
  <c r="DD132" i="5" s="1"/>
  <c r="CJ132" i="5" a="1"/>
  <c r="CJ132" i="5" s="1"/>
  <c r="CE132" i="5" a="1"/>
  <c r="CE132" i="5" s="1"/>
  <c r="BR132" i="5" a="1"/>
  <c r="BR132" i="5" s="1"/>
  <c r="BI132" i="5" a="1"/>
  <c r="BI132" i="5" s="1"/>
  <c r="AJ132" i="5" a="1"/>
  <c r="AJ132" i="5" s="1"/>
  <c r="AE132" i="5" a="1"/>
  <c r="AE132" i="5" s="1"/>
  <c r="Z132" i="5" a="1"/>
  <c r="Z132" i="5" s="1"/>
  <c r="DB132" i="5" a="1"/>
  <c r="DB132" i="5" s="1"/>
  <c r="CC132" i="5" a="1"/>
  <c r="CC132" i="5" s="1"/>
  <c r="BE132" i="5" a="1"/>
  <c r="BE132" i="5" s="1"/>
  <c r="AY132" i="5" a="1"/>
  <c r="AY132" i="5" s="1"/>
  <c r="AI132" i="5" a="1"/>
  <c r="AI132" i="5" s="1"/>
  <c r="F132" i="5" a="1"/>
  <c r="F132" i="5" s="1"/>
  <c r="DG132" i="5" a="1"/>
  <c r="DG132" i="5" s="1"/>
  <c r="DA132" i="5" a="1"/>
  <c r="DA132" i="5" s="1"/>
  <c r="CA132" i="5" a="1"/>
  <c r="CA132" i="5" s="1"/>
  <c r="AO132" i="5" s="1"/>
  <c r="BC132" i="5" a="1"/>
  <c r="BC132" i="5" s="1"/>
  <c r="AW132" i="5" a="1"/>
  <c r="AW132" i="5" s="1"/>
  <c r="AH132" i="5" a="1"/>
  <c r="AH132" i="5" s="1"/>
  <c r="AB132" i="5" a="1"/>
  <c r="AB132" i="5" s="1"/>
  <c r="V132" i="5" a="1"/>
  <c r="V132" i="5" s="1"/>
  <c r="P132" i="5" a="1"/>
  <c r="P132" i="5" s="1"/>
  <c r="J132" i="5" a="1"/>
  <c r="J132" i="5" s="1"/>
  <c r="DL132" i="5" a="1"/>
  <c r="DL132" i="5" s="1"/>
  <c r="DF132" i="5" a="1"/>
  <c r="DF132" i="5" s="1"/>
  <c r="CG132" i="5" a="1"/>
  <c r="CG132" i="5" s="1"/>
  <c r="BH132" i="5" a="1"/>
  <c r="BH132" i="5" s="1"/>
  <c r="AV132" i="5" a="1"/>
  <c r="AV132" i="5" s="1"/>
  <c r="AA132" i="5" a="1"/>
  <c r="AA132" i="5" s="1"/>
  <c r="O132" i="5" a="1"/>
  <c r="O132" i="5" s="1"/>
  <c r="C132" i="5" a="1"/>
  <c r="C132" i="5" s="1"/>
  <c r="DK132" i="5" a="1"/>
  <c r="DK132" i="5" s="1"/>
  <c r="DE132" i="5" a="1"/>
  <c r="DE132" i="5" s="1"/>
  <c r="BQ132" i="5" a="1"/>
  <c r="BQ132" i="5" s="1"/>
  <c r="BG132" i="5" a="1"/>
  <c r="BG132" i="5" s="1"/>
  <c r="BA132" i="5" a="1"/>
  <c r="BA132" i="5" s="1"/>
  <c r="AU132" i="5" a="1"/>
  <c r="AU132" i="5" s="1"/>
  <c r="AL132" i="5" a="1"/>
  <c r="AL132" i="5" s="1"/>
  <c r="DJ132" i="5" a="1"/>
  <c r="DJ132" i="5" s="1"/>
  <c r="CD132" i="5" a="1"/>
  <c r="CD132" i="5" s="1"/>
  <c r="BL132" i="5" a="1"/>
  <c r="BL132" i="5" s="1"/>
  <c r="BF132" i="5" a="1"/>
  <c r="BF132" i="5" s="1"/>
  <c r="AZ132" i="5" a="1"/>
  <c r="AZ132" i="5" s="1"/>
  <c r="S132" i="5" a="1"/>
  <c r="S132" i="5" s="1"/>
  <c r="G132" i="5" a="1"/>
  <c r="G132" i="5" s="1"/>
  <c r="DC132" i="5" a="1"/>
  <c r="DC132" i="5" s="1"/>
  <c r="CI132" i="5" a="1"/>
  <c r="CI132" i="5" s="1"/>
  <c r="AT132" i="5" a="1"/>
  <c r="AT132" i="5" s="1"/>
  <c r="AD132" i="5" a="1"/>
  <c r="AD132" i="5" s="1"/>
  <c r="X132" i="5" a="1"/>
  <c r="X132" i="5" s="1"/>
  <c r="R132" i="5" a="1"/>
  <c r="R132" i="5" s="1"/>
  <c r="L132" i="5" a="1"/>
  <c r="L132" i="5" s="1"/>
  <c r="CL132" i="5" a="1"/>
  <c r="CL132" i="5" s="1"/>
  <c r="D132" i="5" a="1"/>
  <c r="D132" i="5" s="1"/>
  <c r="CH132" i="5" a="1"/>
  <c r="CH132" i="5" s="1"/>
  <c r="AX132" i="5" a="1"/>
  <c r="AX132" i="5" s="1"/>
  <c r="CB132" i="5" a="1"/>
  <c r="CB132" i="5" s="1"/>
  <c r="T132" i="5" a="1"/>
  <c r="T132" i="5" s="1"/>
  <c r="BJ132" i="5" a="1"/>
  <c r="BJ132" i="5" s="1"/>
  <c r="K132" i="5" a="1"/>
  <c r="K132" i="5" s="1"/>
  <c r="BD132" i="5" a="1"/>
  <c r="BD132" i="5" s="1"/>
  <c r="H132" i="5" a="1"/>
  <c r="H132" i="5" s="1"/>
  <c r="DI310" i="5" a="1"/>
  <c r="DI310" i="5" s="1"/>
  <c r="DE310" i="5" a="1"/>
  <c r="DE310" i="5" s="1"/>
  <c r="DA310" i="5" a="1"/>
  <c r="DA310" i="5" s="1"/>
  <c r="CI310" i="5" a="1"/>
  <c r="CI310" i="5" s="1"/>
  <c r="CE310" i="5" a="1"/>
  <c r="CE310" i="5" s="1"/>
  <c r="CA310" i="5" a="1"/>
  <c r="CA310" i="5" s="1"/>
  <c r="AO310" i="5" s="1"/>
  <c r="BK310" i="5" a="1"/>
  <c r="BK310" i="5" s="1"/>
  <c r="BG310" i="5" a="1"/>
  <c r="BG310" i="5" s="1"/>
  <c r="BC310" i="5" a="1"/>
  <c r="BC310" i="5" s="1"/>
  <c r="AY310" i="5" a="1"/>
  <c r="AY310" i="5" s="1"/>
  <c r="AU310" i="5" a="1"/>
  <c r="AU310" i="5" s="1"/>
  <c r="DG310" i="5" a="1"/>
  <c r="DG310" i="5" s="1"/>
  <c r="CJ310" i="5" a="1"/>
  <c r="CJ310" i="5" s="1"/>
  <c r="BJ310" i="5" a="1"/>
  <c r="BJ310" i="5" s="1"/>
  <c r="BA310" i="5" a="1"/>
  <c r="BA310" i="5" s="1"/>
  <c r="AJ310" i="5" a="1"/>
  <c r="AJ310" i="5" s="1"/>
  <c r="AE310" i="5" a="1"/>
  <c r="AE310" i="5" s="1"/>
  <c r="V310" i="5" a="1"/>
  <c r="V310" i="5" s="1"/>
  <c r="M310" i="5" a="1"/>
  <c r="M310" i="5" s="1"/>
  <c r="D310" i="5" a="1"/>
  <c r="D310" i="5" s="1"/>
  <c r="DL310" i="5" a="1"/>
  <c r="DL310" i="5" s="1"/>
  <c r="CH310" i="5" a="1"/>
  <c r="CH310" i="5" s="1"/>
  <c r="CC310" i="5" a="1"/>
  <c r="CC310" i="5" s="1"/>
  <c r="BL310" i="5" a="1"/>
  <c r="BL310" i="5" s="1"/>
  <c r="AV310" i="5" a="1"/>
  <c r="AV310" i="5" s="1"/>
  <c r="AH310" i="5" a="1"/>
  <c r="AH310" i="5" s="1"/>
  <c r="AC310" i="5" a="1"/>
  <c r="AC310" i="5" s="1"/>
  <c r="X310" i="5" a="1"/>
  <c r="X310" i="5" s="1"/>
  <c r="H310" i="5" a="1"/>
  <c r="H310" i="5" s="1"/>
  <c r="DK310" i="5" a="1"/>
  <c r="DK310" i="5" s="1"/>
  <c r="CF310" i="5" a="1"/>
  <c r="CF310" i="5" s="1"/>
  <c r="BH310" i="5" a="1"/>
  <c r="BH310" i="5" s="1"/>
  <c r="BB310" i="5" a="1"/>
  <c r="BB310" i="5" s="1"/>
  <c r="AG310" i="5" a="1"/>
  <c r="AG310" i="5" s="1"/>
  <c r="AA310" i="5" a="1"/>
  <c r="AA310" i="5" s="1"/>
  <c r="U310" i="5" a="1"/>
  <c r="U310" i="5" s="1"/>
  <c r="O310" i="5" a="1"/>
  <c r="O310" i="5" s="1"/>
  <c r="C310" i="5" a="1"/>
  <c r="C310" i="5" s="1"/>
  <c r="DJ310" i="5" a="1"/>
  <c r="DJ310" i="5" s="1"/>
  <c r="DD310" i="5" a="1"/>
  <c r="DD310" i="5" s="1"/>
  <c r="CD310" i="5" a="1"/>
  <c r="CD310" i="5" s="1"/>
  <c r="BF310" i="5" a="1"/>
  <c r="BF310" i="5" s="1"/>
  <c r="AZ310" i="5" a="1"/>
  <c r="AZ310" i="5" s="1"/>
  <c r="AT310" i="5" a="1"/>
  <c r="AT310" i="5" s="1"/>
  <c r="AF310" i="5" a="1"/>
  <c r="AF310" i="5" s="1"/>
  <c r="T310" i="5" a="1"/>
  <c r="T310" i="5" s="1"/>
  <c r="N310" i="5" a="1"/>
  <c r="N310" i="5" s="1"/>
  <c r="G310" i="5" a="1"/>
  <c r="G310" i="5" s="1"/>
  <c r="DF310" i="5" a="1"/>
  <c r="DF310" i="5" s="1"/>
  <c r="CB310" i="5" a="1"/>
  <c r="CB310" i="5" s="1"/>
  <c r="Z310" i="5" a="1"/>
  <c r="Z310" i="5" s="1"/>
  <c r="R310" i="5" a="1"/>
  <c r="R310" i="5" s="1"/>
  <c r="Y310" i="5" a="1"/>
  <c r="Y310" i="5" s="1"/>
  <c r="Q310" i="5" a="1"/>
  <c r="Q310" i="5" s="1"/>
  <c r="J310" i="5" a="1"/>
  <c r="J310" i="5" s="1"/>
  <c r="AK310" i="5" a="1"/>
  <c r="AK310" i="5" s="1"/>
  <c r="DC310" i="5" a="1"/>
  <c r="DC310" i="5" s="1"/>
  <c r="BD310" i="5" a="1"/>
  <c r="BD310" i="5" s="1"/>
  <c r="AD310" i="5" a="1"/>
  <c r="AD310" i="5" s="1"/>
  <c r="E310" i="5" a="1"/>
  <c r="E310" i="5" s="1"/>
  <c r="DB310" i="5" a="1"/>
  <c r="DB310" i="5" s="1"/>
  <c r="BR310" i="5" a="1"/>
  <c r="BR310" i="5" s="1"/>
  <c r="P310" i="5" a="1"/>
  <c r="P310" i="5" s="1"/>
  <c r="A311" i="5"/>
  <c r="CL310" i="5" a="1"/>
  <c r="CL310" i="5" s="1"/>
  <c r="BQ310" i="5" a="1"/>
  <c r="BQ310" i="5" s="1"/>
  <c r="AB310" i="5" a="1"/>
  <c r="AB310" i="5" s="1"/>
  <c r="DH310" i="5" a="1"/>
  <c r="DH310" i="5" s="1"/>
  <c r="CG310" i="5" a="1"/>
  <c r="CG310" i="5" s="1"/>
  <c r="BI310" i="5" a="1"/>
  <c r="BI310" i="5" s="1"/>
  <c r="AW310" i="5" a="1"/>
  <c r="AW310" i="5" s="1"/>
  <c r="AI310" i="5" a="1"/>
  <c r="AI310" i="5" s="1"/>
  <c r="I310" i="5" a="1"/>
  <c r="I310" i="5" s="1"/>
  <c r="BE310" i="5" a="1"/>
  <c r="BE310" i="5" s="1"/>
  <c r="CK310" i="5" a="1"/>
  <c r="CK310" i="5" s="1"/>
  <c r="AS310" i="5" a="1"/>
  <c r="AS310" i="5" s="1"/>
  <c r="W310" i="5" a="1"/>
  <c r="W310" i="5" s="1"/>
  <c r="S310" i="5" a="1"/>
  <c r="S310" i="5" s="1"/>
  <c r="K310" i="5" a="1"/>
  <c r="K310" i="5" s="1"/>
  <c r="AL310" i="5" a="1"/>
  <c r="AL310" i="5" s="1"/>
  <c r="F310" i="5" a="1"/>
  <c r="F310" i="5" s="1"/>
  <c r="L310" i="5" a="1"/>
  <c r="L310" i="5" s="1"/>
  <c r="AX310" i="5" a="1"/>
  <c r="AX310" i="5" s="1"/>
  <c r="DL311" i="5" l="1" a="1"/>
  <c r="DL311" i="5" s="1"/>
  <c r="DH311" i="5" a="1"/>
  <c r="DH311" i="5" s="1"/>
  <c r="DD311" i="5" a="1"/>
  <c r="DD311" i="5" s="1"/>
  <c r="CL311" i="5" a="1"/>
  <c r="CL311" i="5" s="1"/>
  <c r="CH311" i="5" a="1"/>
  <c r="CH311" i="5" s="1"/>
  <c r="CD311" i="5" a="1"/>
  <c r="CD311" i="5" s="1"/>
  <c r="BR311" i="5" a="1"/>
  <c r="BR311" i="5" s="1"/>
  <c r="BJ311" i="5" a="1"/>
  <c r="BJ311" i="5" s="1"/>
  <c r="BF311" i="5" a="1"/>
  <c r="BF311" i="5" s="1"/>
  <c r="BB311" i="5" a="1"/>
  <c r="BB311" i="5" s="1"/>
  <c r="AX311" i="5" a="1"/>
  <c r="AX311" i="5" s="1"/>
  <c r="AT311" i="5" a="1"/>
  <c r="AT311" i="5" s="1"/>
  <c r="DI311" i="5" a="1"/>
  <c r="DI311" i="5" s="1"/>
  <c r="CG311" i="5" a="1"/>
  <c r="CG311" i="5" s="1"/>
  <c r="BL311" i="5" a="1"/>
  <c r="BL311" i="5" s="1"/>
  <c r="BC311" i="5" a="1"/>
  <c r="BC311" i="5" s="1"/>
  <c r="AG311" i="5" a="1"/>
  <c r="AG311" i="5" s="1"/>
  <c r="X311" i="5" a="1"/>
  <c r="X311" i="5" s="1"/>
  <c r="O311" i="5" a="1"/>
  <c r="O311" i="5" s="1"/>
  <c r="J311" i="5" a="1"/>
  <c r="J311" i="5" s="1"/>
  <c r="BE311" i="5" a="1"/>
  <c r="BE311" i="5" s="1"/>
  <c r="AZ311" i="5" a="1"/>
  <c r="AZ311" i="5" s="1"/>
  <c r="AU311" i="5" a="1"/>
  <c r="AU311" i="5" s="1"/>
  <c r="AL311" i="5" a="1"/>
  <c r="AL311" i="5" s="1"/>
  <c r="V311" i="5" a="1"/>
  <c r="V311" i="5" s="1"/>
  <c r="Q311" i="5" a="1"/>
  <c r="Q311" i="5" s="1"/>
  <c r="L311" i="5" a="1"/>
  <c r="L311" i="5" s="1"/>
  <c r="G311" i="5" a="1"/>
  <c r="G311" i="5" s="1"/>
  <c r="DJ311" i="5" a="1"/>
  <c r="DJ311" i="5" s="1"/>
  <c r="CJ311" i="5" a="1"/>
  <c r="CJ311" i="5" s="1"/>
  <c r="AE311" i="5" a="1"/>
  <c r="AE311" i="5" s="1"/>
  <c r="Y311" i="5" a="1"/>
  <c r="Y311" i="5" s="1"/>
  <c r="S311" i="5" a="1"/>
  <c r="S311" i="5" s="1"/>
  <c r="M311" i="5" a="1"/>
  <c r="M311" i="5" s="1"/>
  <c r="CI311" i="5" a="1"/>
  <c r="CI311" i="5" s="1"/>
  <c r="CC311" i="5" a="1"/>
  <c r="CC311" i="5" s="1"/>
  <c r="BK311" i="5" a="1"/>
  <c r="BK311" i="5" s="1"/>
  <c r="AY311" i="5" a="1"/>
  <c r="AY311" i="5" s="1"/>
  <c r="E311" i="5" a="1"/>
  <c r="E311" i="5" s="1"/>
  <c r="DA311" i="5" a="1"/>
  <c r="DA311" i="5" s="1"/>
  <c r="CE311" i="5" a="1"/>
  <c r="CE311" i="5" s="1"/>
  <c r="AI311" i="5" a="1"/>
  <c r="AI311" i="5" s="1"/>
  <c r="AA311" i="5" a="1"/>
  <c r="AA311" i="5" s="1"/>
  <c r="T311" i="5" a="1"/>
  <c r="T311" i="5" s="1"/>
  <c r="K311" i="5" a="1"/>
  <c r="K311" i="5" s="1"/>
  <c r="DG311" i="5" a="1"/>
  <c r="DG311" i="5" s="1"/>
  <c r="CK311" i="5" a="1"/>
  <c r="CK311" i="5" s="1"/>
  <c r="BI311" i="5" a="1"/>
  <c r="BI311" i="5" s="1"/>
  <c r="AS311" i="5" a="1"/>
  <c r="AS311" i="5" s="1"/>
  <c r="AH311" i="5" a="1"/>
  <c r="AH311" i="5" s="1"/>
  <c r="Z311" i="5" a="1"/>
  <c r="Z311" i="5" s="1"/>
  <c r="R311" i="5" a="1"/>
  <c r="R311" i="5" s="1"/>
  <c r="C311" i="5" a="1"/>
  <c r="C311" i="5" s="1"/>
  <c r="DC311" i="5" a="1"/>
  <c r="DC311" i="5" s="1"/>
  <c r="AW311" i="5" a="1"/>
  <c r="AW311" i="5" s="1"/>
  <c r="AD311" i="5" a="1"/>
  <c r="AD311" i="5" s="1"/>
  <c r="N311" i="5" a="1"/>
  <c r="N311" i="5" s="1"/>
  <c r="F311" i="5" a="1"/>
  <c r="F311" i="5" s="1"/>
  <c r="DF311" i="5" a="1"/>
  <c r="DF311" i="5" s="1"/>
  <c r="BG311" i="5" a="1"/>
  <c r="BG311" i="5" s="1"/>
  <c r="DE311" i="5" a="1"/>
  <c r="DE311" i="5" s="1"/>
  <c r="CB311" i="5" a="1"/>
  <c r="CB311" i="5" s="1"/>
  <c r="BD311" i="5" a="1"/>
  <c r="BD311" i="5" s="1"/>
  <c r="AC311" i="5" a="1"/>
  <c r="AC311" i="5" s="1"/>
  <c r="P311" i="5" a="1"/>
  <c r="P311" i="5" s="1"/>
  <c r="D311" i="5" a="1"/>
  <c r="D311" i="5" s="1"/>
  <c r="DB311" i="5" a="1"/>
  <c r="DB311" i="5" s="1"/>
  <c r="CA311" i="5" a="1"/>
  <c r="CA311" i="5" s="1"/>
  <c r="AO311" i="5" s="1"/>
  <c r="AB311" i="5" a="1"/>
  <c r="AB311" i="5" s="1"/>
  <c r="DK311" i="5" a="1"/>
  <c r="DK311" i="5" s="1"/>
  <c r="AJ311" i="5" a="1"/>
  <c r="AJ311" i="5" s="1"/>
  <c r="W311" i="5" a="1"/>
  <c r="W311" i="5" s="1"/>
  <c r="I311" i="5" a="1"/>
  <c r="I311" i="5" s="1"/>
  <c r="U311" i="5" a="1"/>
  <c r="U311" i="5" s="1"/>
  <c r="A312" i="5"/>
  <c r="BA311" i="5" a="1"/>
  <c r="BA311" i="5" s="1"/>
  <c r="AV311" i="5" a="1"/>
  <c r="AV311" i="5" s="1"/>
  <c r="CF311" i="5" a="1"/>
  <c r="CF311" i="5" s="1"/>
  <c r="H311" i="5" a="1"/>
  <c r="H311" i="5" s="1"/>
  <c r="BQ311" i="5" a="1"/>
  <c r="BQ311" i="5" s="1"/>
  <c r="AK311" i="5" a="1"/>
  <c r="AK311" i="5" s="1"/>
  <c r="AF311" i="5" a="1"/>
  <c r="AF311" i="5" s="1"/>
  <c r="BH311" i="5" a="1"/>
  <c r="BH311" i="5" s="1"/>
  <c r="AJ133" i="5" a="1"/>
  <c r="AJ133" i="5" s="1"/>
  <c r="AF133" i="5" a="1"/>
  <c r="AF133" i="5" s="1"/>
  <c r="AB133" i="5" a="1"/>
  <c r="AB133" i="5" s="1"/>
  <c r="X133" i="5" a="1"/>
  <c r="X133" i="5" s="1"/>
  <c r="T133" i="5" a="1"/>
  <c r="T133" i="5" s="1"/>
  <c r="P133" i="5" a="1"/>
  <c r="P133" i="5" s="1"/>
  <c r="L133" i="5" a="1"/>
  <c r="L133" i="5" s="1"/>
  <c r="H133" i="5" a="1"/>
  <c r="H133" i="5" s="1"/>
  <c r="D133" i="5" a="1"/>
  <c r="D133" i="5" s="1"/>
  <c r="DI133" i="5" a="1"/>
  <c r="DI133" i="5" s="1"/>
  <c r="CL133" i="5" a="1"/>
  <c r="CL133" i="5" s="1"/>
  <c r="CC133" i="5" a="1"/>
  <c r="CC133" i="5" s="1"/>
  <c r="BH133" i="5" a="1"/>
  <c r="BH133" i="5" s="1"/>
  <c r="BC133" i="5" a="1"/>
  <c r="BC133" i="5" s="1"/>
  <c r="AT133" i="5" a="1"/>
  <c r="AT133" i="5" s="1"/>
  <c r="AH133" i="5" a="1"/>
  <c r="AH133" i="5" s="1"/>
  <c r="Y133" i="5" a="1"/>
  <c r="Y133" i="5" s="1"/>
  <c r="K133" i="5" a="1"/>
  <c r="K133" i="5" s="1"/>
  <c r="DL133" i="5" a="1"/>
  <c r="DL133" i="5" s="1"/>
  <c r="DG133" i="5" a="1"/>
  <c r="DG133" i="5" s="1"/>
  <c r="DB133" i="5" a="1"/>
  <c r="DB133" i="5" s="1"/>
  <c r="BL133" i="5" a="1"/>
  <c r="BL133" i="5" s="1"/>
  <c r="AI133" i="5" a="1"/>
  <c r="AI133" i="5" s="1"/>
  <c r="AD133" i="5" a="1"/>
  <c r="AD133" i="5" s="1"/>
  <c r="S133" i="5" a="1"/>
  <c r="S133" i="5" s="1"/>
  <c r="N133" i="5" a="1"/>
  <c r="N133" i="5" s="1"/>
  <c r="I133" i="5" a="1"/>
  <c r="I133" i="5" s="1"/>
  <c r="DF133" i="5" a="1"/>
  <c r="DF133" i="5" s="1"/>
  <c r="CF133" i="5" a="1"/>
  <c r="CF133" i="5" s="1"/>
  <c r="BR133" i="5" a="1"/>
  <c r="BR133" i="5" s="1"/>
  <c r="BB133" i="5" a="1"/>
  <c r="BB133" i="5" s="1"/>
  <c r="AV133" i="5" a="1"/>
  <c r="AV133" i="5" s="1"/>
  <c r="V133" i="5" a="1"/>
  <c r="V133" i="5" s="1"/>
  <c r="J133" i="5" a="1"/>
  <c r="J133" i="5" s="1"/>
  <c r="DD133" i="5" a="1"/>
  <c r="DD133" i="5" s="1"/>
  <c r="BQ133" i="5" a="1"/>
  <c r="BQ133" i="5" s="1"/>
  <c r="BF133" i="5" a="1"/>
  <c r="BF133" i="5" s="1"/>
  <c r="AL133" i="5" a="1"/>
  <c r="AL133" i="5" s="1"/>
  <c r="U133" i="5" a="1"/>
  <c r="U133" i="5" s="1"/>
  <c r="DJ133" i="5" a="1"/>
  <c r="DJ133" i="5" s="1"/>
  <c r="CJ133" i="5" a="1"/>
  <c r="CJ133" i="5" s="1"/>
  <c r="CD133" i="5" a="1"/>
  <c r="CD133" i="5" s="1"/>
  <c r="BK133" i="5" a="1"/>
  <c r="BK133" i="5" s="1"/>
  <c r="AZ133" i="5" a="1"/>
  <c r="AZ133" i="5" s="1"/>
  <c r="Z133" i="5" a="1"/>
  <c r="Z133" i="5" s="1"/>
  <c r="DH133" i="5" a="1"/>
  <c r="DH133" i="5" s="1"/>
  <c r="CH133" i="5" a="1"/>
  <c r="CH133" i="5" s="1"/>
  <c r="CB133" i="5" a="1"/>
  <c r="CB133" i="5" s="1"/>
  <c r="BJ133" i="5" a="1"/>
  <c r="BJ133" i="5" s="1"/>
  <c r="AX133" i="5" a="1"/>
  <c r="AX133" i="5" s="1"/>
  <c r="R133" i="5" a="1"/>
  <c r="R133" i="5" s="1"/>
  <c r="F133" i="5" a="1"/>
  <c r="F133" i="5" s="1"/>
  <c r="DA133" i="5" a="1"/>
  <c r="DA133" i="5" s="1"/>
  <c r="CG133" i="5" a="1"/>
  <c r="CG133" i="5" s="1"/>
  <c r="CA133" i="5" a="1"/>
  <c r="CA133" i="5" s="1"/>
  <c r="AO133" i="5" s="1"/>
  <c r="BD133" i="5" a="1"/>
  <c r="BD133" i="5" s="1"/>
  <c r="AC133" i="5" a="1"/>
  <c r="AC133" i="5" s="1"/>
  <c r="W133" i="5" a="1"/>
  <c r="W133" i="5" s="1"/>
  <c r="A134" i="5"/>
  <c r="BI133" i="5" a="1"/>
  <c r="BI133" i="5" s="1"/>
  <c r="AW133" i="5" a="1"/>
  <c r="AW133" i="5" s="1"/>
  <c r="Q133" i="5" a="1"/>
  <c r="Q133" i="5" s="1"/>
  <c r="E133" i="5" a="1"/>
  <c r="E133" i="5" s="1"/>
  <c r="DC133" i="5" a="1"/>
  <c r="DC133" i="5" s="1"/>
  <c r="BE133" i="5" a="1"/>
  <c r="BE133" i="5" s="1"/>
  <c r="AK133" i="5" a="1"/>
  <c r="AK133" i="5" s="1"/>
  <c r="M133" i="5" a="1"/>
  <c r="M133" i="5" s="1"/>
  <c r="CK133" i="5" a="1"/>
  <c r="CK133" i="5" s="1"/>
  <c r="BA133" i="5" a="1"/>
  <c r="BA133" i="5" s="1"/>
  <c r="AG133" i="5" a="1"/>
  <c r="AG133" i="5" s="1"/>
  <c r="CI133" i="5" a="1"/>
  <c r="CI133" i="5" s="1"/>
  <c r="AY133" i="5" a="1"/>
  <c r="AY133" i="5" s="1"/>
  <c r="AE133" i="5" a="1"/>
  <c r="AE133" i="5" s="1"/>
  <c r="G133" i="5" a="1"/>
  <c r="G133" i="5" s="1"/>
  <c r="CE133" i="5" a="1"/>
  <c r="CE133" i="5" s="1"/>
  <c r="AU133" i="5" a="1"/>
  <c r="AU133" i="5" s="1"/>
  <c r="AA133" i="5" a="1"/>
  <c r="AA133" i="5" s="1"/>
  <c r="C133" i="5" a="1"/>
  <c r="C133" i="5" s="1"/>
  <c r="AS133" i="5" a="1"/>
  <c r="AS133" i="5" s="1"/>
  <c r="DK133" i="5" a="1"/>
  <c r="DK133" i="5" s="1"/>
  <c r="DE133" i="5" a="1"/>
  <c r="DE133" i="5" s="1"/>
  <c r="BG133" i="5" a="1"/>
  <c r="BG133" i="5" s="1"/>
  <c r="O133" i="5" a="1"/>
  <c r="O133" i="5" s="1"/>
  <c r="A135" i="5" l="1"/>
  <c r="AI134" i="5" a="1"/>
  <c r="AI134" i="5" s="1"/>
  <c r="AE134" i="5" a="1"/>
  <c r="AE134" i="5" s="1"/>
  <c r="AA134" i="5" a="1"/>
  <c r="AA134" i="5" s="1"/>
  <c r="W134" i="5" a="1"/>
  <c r="W134" i="5" s="1"/>
  <c r="S134" i="5" a="1"/>
  <c r="S134" i="5" s="1"/>
  <c r="O134" i="5" a="1"/>
  <c r="O134" i="5" s="1"/>
  <c r="K134" i="5" a="1"/>
  <c r="K134" i="5" s="1"/>
  <c r="G134" i="5" a="1"/>
  <c r="G134" i="5" s="1"/>
  <c r="C134" i="5" a="1"/>
  <c r="C134" i="5" s="1"/>
  <c r="DF134" i="5" a="1"/>
  <c r="DF134" i="5" s="1"/>
  <c r="CI134" i="5" a="1"/>
  <c r="CI134" i="5" s="1"/>
  <c r="CD134" i="5" a="1"/>
  <c r="CD134" i="5" s="1"/>
  <c r="BI134" i="5" a="1"/>
  <c r="BI134" i="5" s="1"/>
  <c r="AZ134" i="5" a="1"/>
  <c r="AZ134" i="5" s="1"/>
  <c r="Z134" i="5" a="1"/>
  <c r="Z134" i="5" s="1"/>
  <c r="Q134" i="5" a="1"/>
  <c r="Q134" i="5" s="1"/>
  <c r="H134" i="5" a="1"/>
  <c r="H134" i="5" s="1"/>
  <c r="DJ134" i="5" a="1"/>
  <c r="DJ134" i="5" s="1"/>
  <c r="DE134" i="5" a="1"/>
  <c r="DE134" i="5" s="1"/>
  <c r="BJ134" i="5" a="1"/>
  <c r="BJ134" i="5" s="1"/>
  <c r="BE134" i="5" a="1"/>
  <c r="BE134" i="5" s="1"/>
  <c r="AT134" i="5" a="1"/>
  <c r="AT134" i="5" s="1"/>
  <c r="AL134" i="5" a="1"/>
  <c r="AL134" i="5" s="1"/>
  <c r="AG134" i="5" a="1"/>
  <c r="AG134" i="5" s="1"/>
  <c r="AB134" i="5" a="1"/>
  <c r="AB134" i="5" s="1"/>
  <c r="L134" i="5" a="1"/>
  <c r="L134" i="5" s="1"/>
  <c r="CJ134" i="5" a="1"/>
  <c r="CJ134" i="5" s="1"/>
  <c r="BL134" i="5" a="1"/>
  <c r="BL134" i="5" s="1"/>
  <c r="BF134" i="5" a="1"/>
  <c r="BF134" i="5" s="1"/>
  <c r="AK134" i="5" a="1"/>
  <c r="AK134" i="5" s="1"/>
  <c r="Y134" i="5" a="1"/>
  <c r="Y134" i="5" s="1"/>
  <c r="DH134" i="5" a="1"/>
  <c r="DH134" i="5" s="1"/>
  <c r="CH134" i="5" a="1"/>
  <c r="CH134" i="5" s="1"/>
  <c r="BK134" i="5" a="1"/>
  <c r="BK134" i="5" s="1"/>
  <c r="BD134" i="5" a="1"/>
  <c r="BD134" i="5" s="1"/>
  <c r="AX134" i="5" a="1"/>
  <c r="AX134" i="5" s="1"/>
  <c r="AJ134" i="5" a="1"/>
  <c r="AJ134" i="5" s="1"/>
  <c r="X134" i="5" a="1"/>
  <c r="X134" i="5" s="1"/>
  <c r="R134" i="5" a="1"/>
  <c r="R134" i="5" s="1"/>
  <c r="DB134" i="5" a="1"/>
  <c r="DB134" i="5" s="1"/>
  <c r="CB134" i="5" a="1"/>
  <c r="CB134" i="5" s="1"/>
  <c r="AC134" i="5" a="1"/>
  <c r="AC134" i="5" s="1"/>
  <c r="E134" i="5" a="1"/>
  <c r="E134" i="5" s="1"/>
  <c r="DL134" i="5" a="1"/>
  <c r="DL134" i="5" s="1"/>
  <c r="CL134" i="5" a="1"/>
  <c r="CL134" i="5" s="1"/>
  <c r="CF134" i="5" a="1"/>
  <c r="CF134" i="5" s="1"/>
  <c r="BR134" i="5" a="1"/>
  <c r="BR134" i="5" s="1"/>
  <c r="BH134" i="5" a="1"/>
  <c r="BH134" i="5" s="1"/>
  <c r="BB134" i="5" a="1"/>
  <c r="BB134" i="5" s="1"/>
  <c r="U134" i="5" a="1"/>
  <c r="U134" i="5" s="1"/>
  <c r="D134" i="5" a="1"/>
  <c r="D134" i="5" s="1"/>
  <c r="CK134" i="5" a="1"/>
  <c r="CK134" i="5" s="1"/>
  <c r="BQ134" i="5" a="1"/>
  <c r="BQ134" i="5" s="1"/>
  <c r="AV134" i="5" a="1"/>
  <c r="AV134" i="5" s="1"/>
  <c r="I134" i="5" a="1"/>
  <c r="I134" i="5" s="1"/>
  <c r="DK134" i="5" a="1"/>
  <c r="DK134" i="5" s="1"/>
  <c r="DD134" i="5" a="1"/>
  <c r="DD134" i="5" s="1"/>
  <c r="CE134" i="5" a="1"/>
  <c r="CE134" i="5" s="1"/>
  <c r="BG134" i="5" a="1"/>
  <c r="BG134" i="5" s="1"/>
  <c r="BA134" i="5" a="1"/>
  <c r="BA134" i="5" s="1"/>
  <c r="AU134" i="5" a="1"/>
  <c r="AU134" i="5" s="1"/>
  <c r="AF134" i="5" a="1"/>
  <c r="AF134" i="5" s="1"/>
  <c r="T134" i="5" a="1"/>
  <c r="T134" i="5" s="1"/>
  <c r="N134" i="5" a="1"/>
  <c r="N134" i="5" s="1"/>
  <c r="DG134" i="5" a="1"/>
  <c r="DG134" i="5" s="1"/>
  <c r="P134" i="5" a="1"/>
  <c r="P134" i="5" s="1"/>
  <c r="DC134" i="5" a="1"/>
  <c r="DC134" i="5" s="1"/>
  <c r="M134" i="5" a="1"/>
  <c r="M134" i="5" s="1"/>
  <c r="DA134" i="5" a="1"/>
  <c r="DA134" i="5" s="1"/>
  <c r="BC134" i="5" a="1"/>
  <c r="BC134" i="5" s="1"/>
  <c r="AH134" i="5" a="1"/>
  <c r="AH134" i="5" s="1"/>
  <c r="J134" i="5" a="1"/>
  <c r="J134" i="5" s="1"/>
  <c r="AY134" i="5" a="1"/>
  <c r="AY134" i="5" s="1"/>
  <c r="AD134" i="5" a="1"/>
  <c r="AD134" i="5" s="1"/>
  <c r="F134" i="5" a="1"/>
  <c r="F134" i="5" s="1"/>
  <c r="CG134" i="5" a="1"/>
  <c r="CG134" i="5" s="1"/>
  <c r="AW134" i="5" a="1"/>
  <c r="AW134" i="5" s="1"/>
  <c r="CC134" i="5" a="1"/>
  <c r="CC134" i="5" s="1"/>
  <c r="AS134" i="5" a="1"/>
  <c r="AS134" i="5" s="1"/>
  <c r="CA134" i="5" a="1"/>
  <c r="CA134" i="5" s="1"/>
  <c r="AO134" i="5" s="1"/>
  <c r="V134" i="5" a="1"/>
  <c r="V134" i="5" s="1"/>
  <c r="DI134" i="5" a="1"/>
  <c r="DI134" i="5" s="1"/>
  <c r="DK312" i="5" a="1"/>
  <c r="DK312" i="5" s="1"/>
  <c r="DG312" i="5" a="1"/>
  <c r="DG312" i="5" s="1"/>
  <c r="DC312" i="5" a="1"/>
  <c r="DC312" i="5" s="1"/>
  <c r="CK312" i="5" a="1"/>
  <c r="CK312" i="5" s="1"/>
  <c r="CG312" i="5" a="1"/>
  <c r="CG312" i="5" s="1"/>
  <c r="CC312" i="5" a="1"/>
  <c r="CC312" i="5" s="1"/>
  <c r="BQ312" i="5" a="1"/>
  <c r="BQ312" i="5" s="1"/>
  <c r="BI312" i="5" a="1"/>
  <c r="BI312" i="5" s="1"/>
  <c r="BE312" i="5" a="1"/>
  <c r="BE312" i="5" s="1"/>
  <c r="BA312" i="5" a="1"/>
  <c r="BA312" i="5" s="1"/>
  <c r="AW312" i="5" a="1"/>
  <c r="AW312" i="5" s="1"/>
  <c r="AS312" i="5" a="1"/>
  <c r="AS312" i="5" s="1"/>
  <c r="DF312" i="5" a="1"/>
  <c r="DF312" i="5" s="1"/>
  <c r="CI312" i="5" a="1"/>
  <c r="CI312" i="5" s="1"/>
  <c r="BR312" i="5" a="1"/>
  <c r="BR312" i="5" s="1"/>
  <c r="AZ312" i="5" a="1"/>
  <c r="AZ312" i="5" s="1"/>
  <c r="AI312" i="5" a="1"/>
  <c r="AI312" i="5" s="1"/>
  <c r="Z312" i="5" a="1"/>
  <c r="Z312" i="5" s="1"/>
  <c r="U312" i="5" a="1"/>
  <c r="U312" i="5" s="1"/>
  <c r="L312" i="5" a="1"/>
  <c r="L312" i="5" s="1"/>
  <c r="C312" i="5" a="1"/>
  <c r="C312" i="5" s="1"/>
  <c r="DI312" i="5" a="1"/>
  <c r="DI312" i="5" s="1"/>
  <c r="DD312" i="5" a="1"/>
  <c r="DD312" i="5" s="1"/>
  <c r="E312" i="5" a="1"/>
  <c r="E312" i="5" s="1"/>
  <c r="BK312" i="5" a="1"/>
  <c r="BK312" i="5" s="1"/>
  <c r="AY312" i="5" a="1"/>
  <c r="AY312" i="5" s="1"/>
  <c r="AC312" i="5" a="1"/>
  <c r="AC312" i="5" s="1"/>
  <c r="R312" i="5" a="1"/>
  <c r="R312" i="5" s="1"/>
  <c r="F312" i="5" a="1"/>
  <c r="F312" i="5" s="1"/>
  <c r="DA312" i="5" a="1"/>
  <c r="DA312" i="5" s="1"/>
  <c r="BJ312" i="5" a="1"/>
  <c r="BJ312" i="5" s="1"/>
  <c r="BC312" i="5" a="1"/>
  <c r="BC312" i="5" s="1"/>
  <c r="AH312" i="5" a="1"/>
  <c r="AH312" i="5" s="1"/>
  <c r="AB312" i="5" a="1"/>
  <c r="AB312" i="5" s="1"/>
  <c r="P312" i="5" a="1"/>
  <c r="P312" i="5" s="1"/>
  <c r="J312" i="5" a="1"/>
  <c r="J312" i="5" s="1"/>
  <c r="D312" i="5" a="1"/>
  <c r="D312" i="5" s="1"/>
  <c r="DJ312" i="5" a="1"/>
  <c r="DJ312" i="5" s="1"/>
  <c r="DB312" i="5" a="1"/>
  <c r="DB312" i="5" s="1"/>
  <c r="CF312" i="5" a="1"/>
  <c r="CF312" i="5" s="1"/>
  <c r="BL312" i="5" a="1"/>
  <c r="BL312" i="5" s="1"/>
  <c r="BD312" i="5" a="1"/>
  <c r="BD312" i="5" s="1"/>
  <c r="AV312" i="5" a="1"/>
  <c r="AV312" i="5" s="1"/>
  <c r="AL312" i="5" a="1"/>
  <c r="AL312" i="5" s="1"/>
  <c r="AD312" i="5" a="1"/>
  <c r="AD312" i="5" s="1"/>
  <c r="V312" i="5" a="1"/>
  <c r="V312" i="5" s="1"/>
  <c r="N312" i="5" a="1"/>
  <c r="N312" i="5" s="1"/>
  <c r="CE312" i="5" a="1"/>
  <c r="CE312" i="5" s="1"/>
  <c r="AU312" i="5" a="1"/>
  <c r="AU312" i="5" s="1"/>
  <c r="AK312" i="5" a="1"/>
  <c r="AK312" i="5" s="1"/>
  <c r="T312" i="5" a="1"/>
  <c r="T312" i="5" s="1"/>
  <c r="M312" i="5" a="1"/>
  <c r="M312" i="5" s="1"/>
  <c r="A313" i="5"/>
  <c r="DE312" i="5" a="1"/>
  <c r="DE312" i="5" s="1"/>
  <c r="CA312" i="5" a="1"/>
  <c r="CA312" i="5" s="1"/>
  <c r="AO312" i="5" s="1"/>
  <c r="BG312" i="5" a="1"/>
  <c r="BG312" i="5" s="1"/>
  <c r="Q312" i="5" a="1"/>
  <c r="Q312" i="5" s="1"/>
  <c r="AG312" i="5" a="1"/>
  <c r="AG312" i="5" s="1"/>
  <c r="H312" i="5" a="1"/>
  <c r="H312" i="5" s="1"/>
  <c r="CD312" i="5" a="1"/>
  <c r="CD312" i="5" s="1"/>
  <c r="AT312" i="5" a="1"/>
  <c r="AT312" i="5" s="1"/>
  <c r="AF312" i="5" a="1"/>
  <c r="AF312" i="5" s="1"/>
  <c r="S312" i="5" a="1"/>
  <c r="S312" i="5" s="1"/>
  <c r="G312" i="5" a="1"/>
  <c r="G312" i="5" s="1"/>
  <c r="BF312" i="5" a="1"/>
  <c r="BF312" i="5" s="1"/>
  <c r="AE312" i="5" a="1"/>
  <c r="AE312" i="5" s="1"/>
  <c r="DL312" i="5" a="1"/>
  <c r="DL312" i="5" s="1"/>
  <c r="Y312" i="5" a="1"/>
  <c r="Y312" i="5" s="1"/>
  <c r="CJ312" i="5" a="1"/>
  <c r="CJ312" i="5" s="1"/>
  <c r="AX312" i="5" a="1"/>
  <c r="AX312" i="5" s="1"/>
  <c r="AJ312" i="5" a="1"/>
  <c r="AJ312" i="5" s="1"/>
  <c r="X312" i="5" a="1"/>
  <c r="X312" i="5" s="1"/>
  <c r="K312" i="5" a="1"/>
  <c r="K312" i="5" s="1"/>
  <c r="CB312" i="5" a="1"/>
  <c r="CB312" i="5" s="1"/>
  <c r="BH312" i="5" a="1"/>
  <c r="BH312" i="5" s="1"/>
  <c r="AA312" i="5" a="1"/>
  <c r="AA312" i="5" s="1"/>
  <c r="DH312" i="5" a="1"/>
  <c r="DH312" i="5" s="1"/>
  <c r="O312" i="5" a="1"/>
  <c r="O312" i="5" s="1"/>
  <c r="CL312" i="5" a="1"/>
  <c r="CL312" i="5" s="1"/>
  <c r="I312" i="5" a="1"/>
  <c r="I312" i="5" s="1"/>
  <c r="BB312" i="5" a="1"/>
  <c r="BB312" i="5" s="1"/>
  <c r="W312" i="5" a="1"/>
  <c r="W312" i="5" s="1"/>
  <c r="CH312" i="5" a="1"/>
  <c r="CH312" i="5" s="1"/>
  <c r="DJ313" i="5" l="1" a="1"/>
  <c r="DJ313" i="5" s="1"/>
  <c r="DF313" i="5" a="1"/>
  <c r="DF313" i="5" s="1"/>
  <c r="DB313" i="5" a="1"/>
  <c r="DB313" i="5" s="1"/>
  <c r="CJ313" i="5" a="1"/>
  <c r="CJ313" i="5" s="1"/>
  <c r="CF313" i="5" a="1"/>
  <c r="CF313" i="5" s="1"/>
  <c r="CB313" i="5" a="1"/>
  <c r="CB313" i="5" s="1"/>
  <c r="BL313" i="5" a="1"/>
  <c r="BL313" i="5" s="1"/>
  <c r="BH313" i="5" a="1"/>
  <c r="BH313" i="5" s="1"/>
  <c r="BD313" i="5" a="1"/>
  <c r="BD313" i="5" s="1"/>
  <c r="AZ313" i="5" a="1"/>
  <c r="AZ313" i="5" s="1"/>
  <c r="AV313" i="5" a="1"/>
  <c r="AV313" i="5" s="1"/>
  <c r="A314" i="5"/>
  <c r="DH313" i="5" a="1"/>
  <c r="DH313" i="5" s="1"/>
  <c r="CK313" i="5" a="1"/>
  <c r="CK313" i="5" s="1"/>
  <c r="BK313" i="5" a="1"/>
  <c r="BK313" i="5" s="1"/>
  <c r="BB313" i="5" a="1"/>
  <c r="BB313" i="5" s="1"/>
  <c r="AS313" i="5" a="1"/>
  <c r="AS313" i="5" s="1"/>
  <c r="AK313" i="5" a="1"/>
  <c r="AK313" i="5" s="1"/>
  <c r="AF313" i="5" a="1"/>
  <c r="AF313" i="5" s="1"/>
  <c r="W313" i="5" a="1"/>
  <c r="W313" i="5" s="1"/>
  <c r="N313" i="5" a="1"/>
  <c r="N313" i="5" s="1"/>
  <c r="E313" i="5" a="1"/>
  <c r="E313" i="5" s="1"/>
  <c r="CI313" i="5" a="1"/>
  <c r="CI313" i="5" s="1"/>
  <c r="CD313" i="5" a="1"/>
  <c r="CD313" i="5" s="1"/>
  <c r="BQ313" i="5" a="1"/>
  <c r="BQ313" i="5" s="1"/>
  <c r="AW313" i="5" a="1"/>
  <c r="AW313" i="5" s="1"/>
  <c r="AI313" i="5" a="1"/>
  <c r="AI313" i="5" s="1"/>
  <c r="AD313" i="5" a="1"/>
  <c r="AD313" i="5" s="1"/>
  <c r="Y313" i="5" a="1"/>
  <c r="Y313" i="5" s="1"/>
  <c r="I313" i="5" a="1"/>
  <c r="I313" i="5" s="1"/>
  <c r="DL313" i="5" a="1"/>
  <c r="DL313" i="5" s="1"/>
  <c r="CG313" i="5" a="1"/>
  <c r="CG313" i="5" s="1"/>
  <c r="BI313" i="5" a="1"/>
  <c r="BI313" i="5" s="1"/>
  <c r="BC313" i="5" a="1"/>
  <c r="BC313" i="5" s="1"/>
  <c r="AH313" i="5" a="1"/>
  <c r="AH313" i="5" s="1"/>
  <c r="AB313" i="5" a="1"/>
  <c r="AB313" i="5" s="1"/>
  <c r="V313" i="5" a="1"/>
  <c r="V313" i="5" s="1"/>
  <c r="P313" i="5" a="1"/>
  <c r="P313" i="5" s="1"/>
  <c r="D313" i="5" a="1"/>
  <c r="D313" i="5" s="1"/>
  <c r="DK313" i="5" a="1"/>
  <c r="DK313" i="5" s="1"/>
  <c r="DE313" i="5" a="1"/>
  <c r="DE313" i="5" s="1"/>
  <c r="CE313" i="5" a="1"/>
  <c r="CE313" i="5" s="1"/>
  <c r="BG313" i="5" a="1"/>
  <c r="BG313" i="5" s="1"/>
  <c r="BA313" i="5" a="1"/>
  <c r="BA313" i="5" s="1"/>
  <c r="AU313" i="5" a="1"/>
  <c r="AU313" i="5" s="1"/>
  <c r="AG313" i="5" a="1"/>
  <c r="AG313" i="5" s="1"/>
  <c r="U313" i="5" a="1"/>
  <c r="U313" i="5" s="1"/>
  <c r="O313" i="5" a="1"/>
  <c r="O313" i="5" s="1"/>
  <c r="H313" i="5" a="1"/>
  <c r="H313" i="5" s="1"/>
  <c r="DC313" i="5" a="1"/>
  <c r="DC313" i="5" s="1"/>
  <c r="BE313" i="5" a="1"/>
  <c r="BE313" i="5" s="1"/>
  <c r="AX313" i="5" a="1"/>
  <c r="AX313" i="5" s="1"/>
  <c r="AE313" i="5" a="1"/>
  <c r="AE313" i="5" s="1"/>
  <c r="G313" i="5" a="1"/>
  <c r="G313" i="5" s="1"/>
  <c r="AL313" i="5" a="1"/>
  <c r="AL313" i="5" s="1"/>
  <c r="Z313" i="5" a="1"/>
  <c r="Z313" i="5" s="1"/>
  <c r="R313" i="5" a="1"/>
  <c r="R313" i="5" s="1"/>
  <c r="K313" i="5" a="1"/>
  <c r="K313" i="5" s="1"/>
  <c r="CH313" i="5" a="1"/>
  <c r="CH313" i="5" s="1"/>
  <c r="J313" i="5" a="1"/>
  <c r="J313" i="5" s="1"/>
  <c r="DG313" i="5" a="1"/>
  <c r="DG313" i="5" s="1"/>
  <c r="BF313" i="5" a="1"/>
  <c r="BF313" i="5" s="1"/>
  <c r="AT313" i="5" a="1"/>
  <c r="AT313" i="5" s="1"/>
  <c r="T313" i="5" a="1"/>
  <c r="T313" i="5" s="1"/>
  <c r="S313" i="5" a="1"/>
  <c r="S313" i="5" s="1"/>
  <c r="F313" i="5" a="1"/>
  <c r="F313" i="5" s="1"/>
  <c r="CL313" i="5" a="1"/>
  <c r="CL313" i="5" s="1"/>
  <c r="BR313" i="5" a="1"/>
  <c r="BR313" i="5" s="1"/>
  <c r="AA313" i="5" a="1"/>
  <c r="AA313" i="5" s="1"/>
  <c r="M313" i="5" a="1"/>
  <c r="M313" i="5" s="1"/>
  <c r="AY313" i="5" a="1"/>
  <c r="AY313" i="5" s="1"/>
  <c r="L313" i="5" a="1"/>
  <c r="L313" i="5" s="1"/>
  <c r="DA313" i="5" a="1"/>
  <c r="DA313" i="5" s="1"/>
  <c r="Q313" i="5" a="1"/>
  <c r="Q313" i="5" s="1"/>
  <c r="CC313" i="5" a="1"/>
  <c r="CC313" i="5" s="1"/>
  <c r="BJ313" i="5" a="1"/>
  <c r="BJ313" i="5" s="1"/>
  <c r="AC313" i="5" a="1"/>
  <c r="AC313" i="5" s="1"/>
  <c r="DI313" i="5" a="1"/>
  <c r="DI313" i="5" s="1"/>
  <c r="X313" i="5" a="1"/>
  <c r="X313" i="5" s="1"/>
  <c r="AJ313" i="5" a="1"/>
  <c r="AJ313" i="5" s="1"/>
  <c r="DD313" i="5" a="1"/>
  <c r="DD313" i="5" s="1"/>
  <c r="C313" i="5" a="1"/>
  <c r="C313" i="5" s="1"/>
  <c r="CA313" i="5" a="1"/>
  <c r="CA313" i="5" s="1"/>
  <c r="AO313" i="5" s="1"/>
  <c r="AL135" i="5" a="1"/>
  <c r="AL135" i="5" s="1"/>
  <c r="AH135" i="5" a="1"/>
  <c r="AH135" i="5" s="1"/>
  <c r="AD135" i="5" a="1"/>
  <c r="AD135" i="5" s="1"/>
  <c r="Z135" i="5" a="1"/>
  <c r="Z135" i="5" s="1"/>
  <c r="V135" i="5" a="1"/>
  <c r="V135" i="5" s="1"/>
  <c r="R135" i="5" a="1"/>
  <c r="R135" i="5" s="1"/>
  <c r="N135" i="5" a="1"/>
  <c r="N135" i="5" s="1"/>
  <c r="J135" i="5" a="1"/>
  <c r="J135" i="5" s="1"/>
  <c r="F135" i="5" a="1"/>
  <c r="F135" i="5" s="1"/>
  <c r="A136" i="5"/>
  <c r="DH135" i="5" a="1"/>
  <c r="DH135" i="5" s="1"/>
  <c r="DC135" i="5" a="1"/>
  <c r="DC135" i="5" s="1"/>
  <c r="CF135" i="5" a="1"/>
  <c r="CF135" i="5" s="1"/>
  <c r="BK135" i="5" a="1"/>
  <c r="BK135" i="5" s="1"/>
  <c r="BB135" i="5" a="1"/>
  <c r="BB135" i="5" s="1"/>
  <c r="AW135" i="5" a="1"/>
  <c r="AW135" i="5" s="1"/>
  <c r="AF135" i="5" a="1"/>
  <c r="AF135" i="5" s="1"/>
  <c r="W135" i="5" a="1"/>
  <c r="W135" i="5" s="1"/>
  <c r="I135" i="5" a="1"/>
  <c r="I135" i="5" s="1"/>
  <c r="DI135" i="5" a="1"/>
  <c r="DI135" i="5" s="1"/>
  <c r="DD135" i="5" a="1"/>
  <c r="DD135" i="5" s="1"/>
  <c r="CJ135" i="5" a="1"/>
  <c r="CJ135" i="5" s="1"/>
  <c r="CE135" i="5" a="1"/>
  <c r="CE135" i="5" s="1"/>
  <c r="BR135" i="5" a="1"/>
  <c r="BR135" i="5" s="1"/>
  <c r="AS135" i="5" a="1"/>
  <c r="AS135" i="5" s="1"/>
  <c r="AJ135" i="5" a="1"/>
  <c r="AJ135" i="5" s="1"/>
  <c r="AE135" i="5" a="1"/>
  <c r="AE135" i="5" s="1"/>
  <c r="E135" i="5" a="1"/>
  <c r="E135" i="5" s="1"/>
  <c r="DB135" i="5" a="1"/>
  <c r="DB135" i="5" s="1"/>
  <c r="AY135" i="5" a="1"/>
  <c r="AY135" i="5" s="1"/>
  <c r="AI135" i="5" a="1"/>
  <c r="AI135" i="5" s="1"/>
  <c r="AC135" i="5" a="1"/>
  <c r="AC135" i="5" s="1"/>
  <c r="Q135" i="5" a="1"/>
  <c r="Q135" i="5" s="1"/>
  <c r="DA135" i="5" a="1"/>
  <c r="DA135" i="5" s="1"/>
  <c r="CG135" i="5" a="1"/>
  <c r="CG135" i="5" s="1"/>
  <c r="CA135" i="5" a="1"/>
  <c r="CA135" i="5" s="1"/>
  <c r="AO135" i="5" s="1"/>
  <c r="BI135" i="5" a="1"/>
  <c r="BI135" i="5" s="1"/>
  <c r="BC135" i="5" a="1"/>
  <c r="BC135" i="5" s="1"/>
  <c r="AB135" i="5" a="1"/>
  <c r="AB135" i="5" s="1"/>
  <c r="P135" i="5" a="1"/>
  <c r="P135" i="5" s="1"/>
  <c r="DL135" i="5" a="1"/>
  <c r="DL135" i="5" s="1"/>
  <c r="DF135" i="5" a="1"/>
  <c r="DF135" i="5" s="1"/>
  <c r="BH135" i="5" a="1"/>
  <c r="BH135" i="5" s="1"/>
  <c r="AV135" i="5" a="1"/>
  <c r="AV135" i="5" s="1"/>
  <c r="AG135" i="5" a="1"/>
  <c r="AG135" i="5" s="1"/>
  <c r="AA135" i="5" a="1"/>
  <c r="AA135" i="5" s="1"/>
  <c r="U135" i="5" a="1"/>
  <c r="U135" i="5" s="1"/>
  <c r="O135" i="5" a="1"/>
  <c r="O135" i="5" s="1"/>
  <c r="C135" i="5" a="1"/>
  <c r="C135" i="5" s="1"/>
  <c r="DE135" i="5" a="1"/>
  <c r="DE135" i="5" s="1"/>
  <c r="CK135" i="5" a="1"/>
  <c r="CK135" i="5" s="1"/>
  <c r="BG135" i="5" a="1"/>
  <c r="BG135" i="5" s="1"/>
  <c r="AU135" i="5" a="1"/>
  <c r="AU135" i="5" s="1"/>
  <c r="Y135" i="5" a="1"/>
  <c r="Y135" i="5" s="1"/>
  <c r="M135" i="5" a="1"/>
  <c r="M135" i="5" s="1"/>
  <c r="DJ135" i="5" a="1"/>
  <c r="DJ135" i="5" s="1"/>
  <c r="CD135" i="5" a="1"/>
  <c r="CD135" i="5" s="1"/>
  <c r="BL135" i="5" a="1"/>
  <c r="BL135" i="5" s="1"/>
  <c r="BF135" i="5" a="1"/>
  <c r="BF135" i="5" s="1"/>
  <c r="AZ135" i="5" a="1"/>
  <c r="AZ135" i="5" s="1"/>
  <c r="AK135" i="5" a="1"/>
  <c r="AK135" i="5" s="1"/>
  <c r="S135" i="5" a="1"/>
  <c r="S135" i="5" s="1"/>
  <c r="G135" i="5" a="1"/>
  <c r="G135" i="5" s="1"/>
  <c r="CI135" i="5" a="1"/>
  <c r="CI135" i="5" s="1"/>
  <c r="CC135" i="5" a="1"/>
  <c r="CC135" i="5" s="1"/>
  <c r="BE135" i="5" a="1"/>
  <c r="BE135" i="5" s="1"/>
  <c r="AT135" i="5" a="1"/>
  <c r="AT135" i="5" s="1"/>
  <c r="X135" i="5" a="1"/>
  <c r="X135" i="5" s="1"/>
  <c r="L135" i="5" a="1"/>
  <c r="L135" i="5" s="1"/>
  <c r="CB135" i="5" a="1"/>
  <c r="CB135" i="5" s="1"/>
  <c r="T135" i="5" a="1"/>
  <c r="T135" i="5" s="1"/>
  <c r="DK135" i="5" a="1"/>
  <c r="DK135" i="5" s="1"/>
  <c r="BQ135" i="5" a="1"/>
  <c r="BQ135" i="5" s="1"/>
  <c r="DG135" i="5" a="1"/>
  <c r="DG135" i="5" s="1"/>
  <c r="BJ135" i="5" a="1"/>
  <c r="BJ135" i="5" s="1"/>
  <c r="K135" i="5" a="1"/>
  <c r="K135" i="5" s="1"/>
  <c r="BD135" i="5" a="1"/>
  <c r="BD135" i="5" s="1"/>
  <c r="H135" i="5" a="1"/>
  <c r="H135" i="5" s="1"/>
  <c r="CL135" i="5" a="1"/>
  <c r="CL135" i="5" s="1"/>
  <c r="BA135" i="5" a="1"/>
  <c r="BA135" i="5" s="1"/>
  <c r="D135" i="5" a="1"/>
  <c r="D135" i="5" s="1"/>
  <c r="CH135" i="5" a="1"/>
  <c r="CH135" i="5" s="1"/>
  <c r="AX135" i="5" a="1"/>
  <c r="AX135" i="5" s="1"/>
  <c r="AK136" i="5" l="1" a="1"/>
  <c r="AK136" i="5" s="1"/>
  <c r="AG136" i="5" a="1"/>
  <c r="AG136" i="5" s="1"/>
  <c r="AC136" i="5" a="1"/>
  <c r="AC136" i="5" s="1"/>
  <c r="Y136" i="5" a="1"/>
  <c r="Y136" i="5" s="1"/>
  <c r="U136" i="5" a="1"/>
  <c r="U136" i="5" s="1"/>
  <c r="Q136" i="5" a="1"/>
  <c r="Q136" i="5" s="1"/>
  <c r="M136" i="5" a="1"/>
  <c r="M136" i="5" s="1"/>
  <c r="I136" i="5" a="1"/>
  <c r="I136" i="5" s="1"/>
  <c r="E136" i="5" a="1"/>
  <c r="E136" i="5" s="1"/>
  <c r="DE136" i="5" a="1"/>
  <c r="DE136" i="5" s="1"/>
  <c r="CH136" i="5" a="1"/>
  <c r="CH136" i="5" s="1"/>
  <c r="BQ136" i="5" a="1"/>
  <c r="BQ136" i="5" s="1"/>
  <c r="BH136" i="5" a="1"/>
  <c r="BH136" i="5" s="1"/>
  <c r="AY136" i="5" a="1"/>
  <c r="AY136" i="5" s="1"/>
  <c r="AH136" i="5" a="1"/>
  <c r="AH136" i="5" s="1"/>
  <c r="T136" i="5" a="1"/>
  <c r="T136" i="5" s="1"/>
  <c r="K136" i="5" a="1"/>
  <c r="K136" i="5" s="1"/>
  <c r="A137" i="5"/>
  <c r="DB136" i="5" a="1"/>
  <c r="DB136" i="5" s="1"/>
  <c r="CI136" i="5" a="1"/>
  <c r="CI136" i="5" s="1"/>
  <c r="CD136" i="5" a="1"/>
  <c r="CD136" i="5" s="1"/>
  <c r="BL136" i="5" a="1"/>
  <c r="BL136" i="5" s="1"/>
  <c r="BG136" i="5" a="1"/>
  <c r="BG136" i="5" s="1"/>
  <c r="BB136" i="5" a="1"/>
  <c r="BB136" i="5" s="1"/>
  <c r="AW136" i="5" a="1"/>
  <c r="AW136" i="5" s="1"/>
  <c r="AI136" i="5" a="1"/>
  <c r="AI136" i="5" s="1"/>
  <c r="AD136" i="5" a="1"/>
  <c r="AD136" i="5" s="1"/>
  <c r="X136" i="5" a="1"/>
  <c r="X136" i="5" s="1"/>
  <c r="S136" i="5" a="1"/>
  <c r="S136" i="5" s="1"/>
  <c r="N136" i="5" a="1"/>
  <c r="N136" i="5" s="1"/>
  <c r="DL136" i="5" a="1"/>
  <c r="DL136" i="5" s="1"/>
  <c r="DF136" i="5" a="1"/>
  <c r="DF136" i="5" s="1"/>
  <c r="CL136" i="5" a="1"/>
  <c r="CL136" i="5" s="1"/>
  <c r="CF136" i="5" a="1"/>
  <c r="CF136" i="5" s="1"/>
  <c r="BI136" i="5" a="1"/>
  <c r="BI136" i="5" s="1"/>
  <c r="AV136" i="5" a="1"/>
  <c r="AV136" i="5" s="1"/>
  <c r="V136" i="5" a="1"/>
  <c r="V136" i="5" s="1"/>
  <c r="P136" i="5" a="1"/>
  <c r="P136" i="5" s="1"/>
  <c r="J136" i="5" a="1"/>
  <c r="J136" i="5" s="1"/>
  <c r="D136" i="5" a="1"/>
  <c r="D136" i="5" s="1"/>
  <c r="DK136" i="5" a="1"/>
  <c r="DK136" i="5" s="1"/>
  <c r="CK136" i="5" a="1"/>
  <c r="CK136" i="5" s="1"/>
  <c r="CE136" i="5" a="1"/>
  <c r="CE136" i="5" s="1"/>
  <c r="BA136" i="5" a="1"/>
  <c r="BA136" i="5" s="1"/>
  <c r="AU136" i="5" a="1"/>
  <c r="AU136" i="5" s="1"/>
  <c r="AL136" i="5" a="1"/>
  <c r="AL136" i="5" s="1"/>
  <c r="AF136" i="5" a="1"/>
  <c r="AF136" i="5" s="1"/>
  <c r="H136" i="5" a="1"/>
  <c r="H136" i="5" s="1"/>
  <c r="DJ136" i="5" a="1"/>
  <c r="DJ136" i="5" s="1"/>
  <c r="DD136" i="5" a="1"/>
  <c r="DD136" i="5" s="1"/>
  <c r="CJ136" i="5" a="1"/>
  <c r="CJ136" i="5" s="1"/>
  <c r="BF136" i="5" a="1"/>
  <c r="BF136" i="5" s="1"/>
  <c r="AZ136" i="5" a="1"/>
  <c r="AZ136" i="5" s="1"/>
  <c r="AT136" i="5" a="1"/>
  <c r="AT136" i="5" s="1"/>
  <c r="Z136" i="5" a="1"/>
  <c r="Z136" i="5" s="1"/>
  <c r="DC136" i="5" a="1"/>
  <c r="DC136" i="5" s="1"/>
  <c r="CB136" i="5" a="1"/>
  <c r="CB136" i="5" s="1"/>
  <c r="BE136" i="5" a="1"/>
  <c r="BE136" i="5" s="1"/>
  <c r="AS136" i="5" a="1"/>
  <c r="AS136" i="5" s="1"/>
  <c r="AJ136" i="5" a="1"/>
  <c r="AJ136" i="5" s="1"/>
  <c r="R136" i="5" a="1"/>
  <c r="R136" i="5" s="1"/>
  <c r="L136" i="5" a="1"/>
  <c r="L136" i="5" s="1"/>
  <c r="F136" i="5" a="1"/>
  <c r="F136" i="5" s="1"/>
  <c r="DH136" i="5" a="1"/>
  <c r="DH136" i="5" s="1"/>
  <c r="BJ136" i="5" a="1"/>
  <c r="BJ136" i="5" s="1"/>
  <c r="BD136" i="5" a="1"/>
  <c r="BD136" i="5" s="1"/>
  <c r="AX136" i="5" a="1"/>
  <c r="AX136" i="5" s="1"/>
  <c r="W136" i="5" a="1"/>
  <c r="W136" i="5" s="1"/>
  <c r="DG136" i="5" a="1"/>
  <c r="DG136" i="5" s="1"/>
  <c r="DA136" i="5" a="1"/>
  <c r="DA136" i="5" s="1"/>
  <c r="CG136" i="5" a="1"/>
  <c r="CG136" i="5" s="1"/>
  <c r="CA136" i="5" a="1"/>
  <c r="CA136" i="5" s="1"/>
  <c r="AO136" i="5" s="1"/>
  <c r="BC136" i="5" a="1"/>
  <c r="BC136" i="5" s="1"/>
  <c r="AB136" i="5" a="1"/>
  <c r="AB136" i="5" s="1"/>
  <c r="AA136" i="5" a="1"/>
  <c r="AA136" i="5" s="1"/>
  <c r="C136" i="5" a="1"/>
  <c r="C136" i="5" s="1"/>
  <c r="CC136" i="5" a="1"/>
  <c r="CC136" i="5" s="1"/>
  <c r="BR136" i="5" a="1"/>
  <c r="BR136" i="5" s="1"/>
  <c r="DI136" i="5" a="1"/>
  <c r="DI136" i="5" s="1"/>
  <c r="BK136" i="5" a="1"/>
  <c r="BK136" i="5" s="1"/>
  <c r="O136" i="5" a="1"/>
  <c r="O136" i="5" s="1"/>
  <c r="AE136" i="5" a="1"/>
  <c r="AE136" i="5" s="1"/>
  <c r="G136" i="5" a="1"/>
  <c r="G136" i="5" s="1"/>
  <c r="DI314" i="5" a="1"/>
  <c r="DI314" i="5" s="1"/>
  <c r="DE314" i="5" a="1"/>
  <c r="DE314" i="5" s="1"/>
  <c r="DA314" i="5" a="1"/>
  <c r="DA314" i="5" s="1"/>
  <c r="CI314" i="5" a="1"/>
  <c r="CI314" i="5" s="1"/>
  <c r="CE314" i="5" a="1"/>
  <c r="CE314" i="5" s="1"/>
  <c r="CA314" i="5" a="1"/>
  <c r="CA314" i="5" s="1"/>
  <c r="AO314" i="5" s="1"/>
  <c r="BK314" i="5" a="1"/>
  <c r="BK314" i="5" s="1"/>
  <c r="BG314" i="5" a="1"/>
  <c r="BG314" i="5" s="1"/>
  <c r="BC314" i="5" a="1"/>
  <c r="BC314" i="5" s="1"/>
  <c r="AY314" i="5" a="1"/>
  <c r="AY314" i="5" s="1"/>
  <c r="AU314" i="5" a="1"/>
  <c r="AU314" i="5" s="1"/>
  <c r="DJ314" i="5" a="1"/>
  <c r="DJ314" i="5" s="1"/>
  <c r="CH314" i="5" a="1"/>
  <c r="CH314" i="5" s="1"/>
  <c r="BQ314" i="5" a="1"/>
  <c r="BQ314" i="5" s="1"/>
  <c r="BD314" i="5" a="1"/>
  <c r="BD314" i="5" s="1"/>
  <c r="AH314" i="5" a="1"/>
  <c r="AH314" i="5" s="1"/>
  <c r="Y314" i="5" a="1"/>
  <c r="Y314" i="5" s="1"/>
  <c r="P314" i="5" a="1"/>
  <c r="P314" i="5" s="1"/>
  <c r="K314" i="5" a="1"/>
  <c r="K314" i="5" s="1"/>
  <c r="BF314" i="5" a="1"/>
  <c r="BF314" i="5" s="1"/>
  <c r="BA314" i="5" a="1"/>
  <c r="BA314" i="5" s="1"/>
  <c r="AV314" i="5" a="1"/>
  <c r="AV314" i="5" s="1"/>
  <c r="W314" i="5" a="1"/>
  <c r="W314" i="5" s="1"/>
  <c r="R314" i="5" a="1"/>
  <c r="R314" i="5" s="1"/>
  <c r="M314" i="5" a="1"/>
  <c r="M314" i="5" s="1"/>
  <c r="H314" i="5" a="1"/>
  <c r="H314" i="5" s="1"/>
  <c r="DD314" i="5" a="1"/>
  <c r="DD314" i="5" s="1"/>
  <c r="AT314" i="5" a="1"/>
  <c r="AT314" i="5" s="1"/>
  <c r="AF314" i="5" a="1"/>
  <c r="AF314" i="5" s="1"/>
  <c r="Z314" i="5" a="1"/>
  <c r="Z314" i="5" s="1"/>
  <c r="T314" i="5" a="1"/>
  <c r="T314" i="5" s="1"/>
  <c r="N314" i="5" a="1"/>
  <c r="N314" i="5" s="1"/>
  <c r="DC314" i="5" a="1"/>
  <c r="DC314" i="5" s="1"/>
  <c r="CC314" i="5" a="1"/>
  <c r="CC314" i="5" s="1"/>
  <c r="BE314" i="5" a="1"/>
  <c r="BE314" i="5" s="1"/>
  <c r="AS314" i="5" a="1"/>
  <c r="AS314" i="5" s="1"/>
  <c r="F314" i="5" a="1"/>
  <c r="F314" i="5" s="1"/>
  <c r="A315" i="5"/>
  <c r="AX314" i="5" a="1"/>
  <c r="AX314" i="5" s="1"/>
  <c r="X314" i="5" a="1"/>
  <c r="X314" i="5" s="1"/>
  <c r="I314" i="5" a="1"/>
  <c r="I314" i="5" s="1"/>
  <c r="DL314" i="5" a="1"/>
  <c r="DL314" i="5" s="1"/>
  <c r="CG314" i="5" a="1"/>
  <c r="CG314" i="5" s="1"/>
  <c r="BR314" i="5" a="1"/>
  <c r="BR314" i="5" s="1"/>
  <c r="AE314" i="5" a="1"/>
  <c r="AE314" i="5" s="1"/>
  <c r="O314" i="5" a="1"/>
  <c r="O314" i="5" s="1"/>
  <c r="G314" i="5" a="1"/>
  <c r="G314" i="5" s="1"/>
  <c r="CD314" i="5" a="1"/>
  <c r="CD314" i="5" s="1"/>
  <c r="BB314" i="5" a="1"/>
  <c r="BB314" i="5" s="1"/>
  <c r="AI314" i="5" a="1"/>
  <c r="AI314" i="5" s="1"/>
  <c r="AA314" i="5" a="1"/>
  <c r="AA314" i="5" s="1"/>
  <c r="S314" i="5" a="1"/>
  <c r="S314" i="5" s="1"/>
  <c r="D314" i="5" a="1"/>
  <c r="D314" i="5" s="1"/>
  <c r="DH314" i="5" a="1"/>
  <c r="DH314" i="5" s="1"/>
  <c r="BI314" i="5" a="1"/>
  <c r="BI314" i="5" s="1"/>
  <c r="AJ314" i="5" a="1"/>
  <c r="AJ314" i="5" s="1"/>
  <c r="V314" i="5" a="1"/>
  <c r="V314" i="5" s="1"/>
  <c r="J314" i="5" a="1"/>
  <c r="J314" i="5" s="1"/>
  <c r="DG314" i="5" a="1"/>
  <c r="DG314" i="5" s="1"/>
  <c r="CF314" i="5" a="1"/>
  <c r="CF314" i="5" s="1"/>
  <c r="BH314" i="5" a="1"/>
  <c r="BH314" i="5" s="1"/>
  <c r="DF314" i="5" a="1"/>
  <c r="DF314" i="5" s="1"/>
  <c r="AG314" i="5" a="1"/>
  <c r="AG314" i="5" s="1"/>
  <c r="U314" i="5" a="1"/>
  <c r="U314" i="5" s="1"/>
  <c r="CL314" i="5" a="1"/>
  <c r="CL314" i="5" s="1"/>
  <c r="AB314" i="5" a="1"/>
  <c r="AB314" i="5" s="1"/>
  <c r="C314" i="5" a="1"/>
  <c r="C314" i="5" s="1"/>
  <c r="DK314" i="5" a="1"/>
  <c r="DK314" i="5" s="1"/>
  <c r="CK314" i="5" a="1"/>
  <c r="CK314" i="5" s="1"/>
  <c r="BL314" i="5" a="1"/>
  <c r="BL314" i="5" s="1"/>
  <c r="AZ314" i="5" a="1"/>
  <c r="AZ314" i="5" s="1"/>
  <c r="AL314" i="5" a="1"/>
  <c r="AL314" i="5" s="1"/>
  <c r="AW314" i="5" a="1"/>
  <c r="AW314" i="5" s="1"/>
  <c r="DB314" i="5" a="1"/>
  <c r="DB314" i="5" s="1"/>
  <c r="Q314" i="5" a="1"/>
  <c r="Q314" i="5" s="1"/>
  <c r="CB314" i="5" a="1"/>
  <c r="CB314" i="5" s="1"/>
  <c r="E314" i="5" a="1"/>
  <c r="E314" i="5" s="1"/>
  <c r="AK314" i="5" a="1"/>
  <c r="AK314" i="5" s="1"/>
  <c r="BJ314" i="5" a="1"/>
  <c r="BJ314" i="5" s="1"/>
  <c r="AD314" i="5" a="1"/>
  <c r="AD314" i="5" s="1"/>
  <c r="CJ314" i="5" a="1"/>
  <c r="CJ314" i="5" s="1"/>
  <c r="AC314" i="5" a="1"/>
  <c r="AC314" i="5" s="1"/>
  <c r="L314" i="5" a="1"/>
  <c r="L314" i="5" s="1"/>
  <c r="DL315" i="5" l="1" a="1"/>
  <c r="DL315" i="5" s="1"/>
  <c r="DH315" i="5" a="1"/>
  <c r="DH315" i="5" s="1"/>
  <c r="DD315" i="5" a="1"/>
  <c r="DD315" i="5" s="1"/>
  <c r="CL315" i="5" a="1"/>
  <c r="CL315" i="5" s="1"/>
  <c r="CH315" i="5" a="1"/>
  <c r="CH315" i="5" s="1"/>
  <c r="CD315" i="5" a="1"/>
  <c r="CD315" i="5" s="1"/>
  <c r="BR315" i="5" a="1"/>
  <c r="BR315" i="5" s="1"/>
  <c r="BJ315" i="5" a="1"/>
  <c r="BJ315" i="5" s="1"/>
  <c r="BF315" i="5" a="1"/>
  <c r="BF315" i="5" s="1"/>
  <c r="BB315" i="5" a="1"/>
  <c r="BB315" i="5" s="1"/>
  <c r="AX315" i="5" a="1"/>
  <c r="AX315" i="5" s="1"/>
  <c r="AT315" i="5" a="1"/>
  <c r="AT315" i="5" s="1"/>
  <c r="DG315" i="5" a="1"/>
  <c r="DG315" i="5" s="1"/>
  <c r="CJ315" i="5" a="1"/>
  <c r="CJ315" i="5" s="1"/>
  <c r="CA315" i="5" a="1"/>
  <c r="CA315" i="5" s="1"/>
  <c r="AO315" i="5" s="1"/>
  <c r="BA315" i="5" a="1"/>
  <c r="BA315" i="5" s="1"/>
  <c r="AJ315" i="5" a="1"/>
  <c r="AJ315" i="5" s="1"/>
  <c r="AA315" i="5" a="1"/>
  <c r="AA315" i="5" s="1"/>
  <c r="V315" i="5" a="1"/>
  <c r="V315" i="5" s="1"/>
  <c r="M315" i="5" a="1"/>
  <c r="M315" i="5" s="1"/>
  <c r="D315" i="5" a="1"/>
  <c r="D315" i="5" s="1"/>
  <c r="DJ315" i="5" a="1"/>
  <c r="DJ315" i="5" s="1"/>
  <c r="DE315" i="5" a="1"/>
  <c r="DE315" i="5" s="1"/>
  <c r="F315" i="5" a="1"/>
  <c r="F315" i="5" s="1"/>
  <c r="DI315" i="5" a="1"/>
  <c r="DI315" i="5" s="1"/>
  <c r="DC315" i="5" a="1"/>
  <c r="DC315" i="5" s="1"/>
  <c r="CI315" i="5" a="1"/>
  <c r="CI315" i="5" s="1"/>
  <c r="CC315" i="5" a="1"/>
  <c r="CC315" i="5" s="1"/>
  <c r="BE315" i="5" a="1"/>
  <c r="BE315" i="5" s="1"/>
  <c r="AY315" i="5" a="1"/>
  <c r="AY315" i="5" s="1"/>
  <c r="AS315" i="5" a="1"/>
  <c r="AS315" i="5" s="1"/>
  <c r="X315" i="5" a="1"/>
  <c r="X315" i="5" s="1"/>
  <c r="R315" i="5" a="1"/>
  <c r="R315" i="5" s="1"/>
  <c r="L315" i="5" a="1"/>
  <c r="L315" i="5" s="1"/>
  <c r="CB315" i="5" a="1"/>
  <c r="CB315" i="5" s="1"/>
  <c r="BI315" i="5" a="1"/>
  <c r="BI315" i="5" s="1"/>
  <c r="AH315" i="5" a="1"/>
  <c r="AH315" i="5" s="1"/>
  <c r="W315" i="5" a="1"/>
  <c r="W315" i="5" s="1"/>
  <c r="P315" i="5" a="1"/>
  <c r="P315" i="5" s="1"/>
  <c r="J315" i="5" a="1"/>
  <c r="J315" i="5" s="1"/>
  <c r="DF315" i="5" a="1"/>
  <c r="DF315" i="5" s="1"/>
  <c r="BH315" i="5" a="1"/>
  <c r="BH315" i="5" s="1"/>
  <c r="S315" i="5" a="1"/>
  <c r="S315" i="5" s="1"/>
  <c r="AZ315" i="5" a="1"/>
  <c r="AZ315" i="5" s="1"/>
  <c r="AG315" i="5" a="1"/>
  <c r="AG315" i="5" s="1"/>
  <c r="Y315" i="5" a="1"/>
  <c r="Y315" i="5" s="1"/>
  <c r="Q315" i="5" a="1"/>
  <c r="Q315" i="5" s="1"/>
  <c r="I315" i="5" a="1"/>
  <c r="I315" i="5" s="1"/>
  <c r="DA315" i="5" a="1"/>
  <c r="DA315" i="5" s="1"/>
  <c r="CE315" i="5" a="1"/>
  <c r="CE315" i="5" s="1"/>
  <c r="BL315" i="5" a="1"/>
  <c r="BL315" i="5" s="1"/>
  <c r="BC315" i="5" a="1"/>
  <c r="BC315" i="5" s="1"/>
  <c r="AK315" i="5" a="1"/>
  <c r="AK315" i="5" s="1"/>
  <c r="AC315" i="5" a="1"/>
  <c r="AC315" i="5" s="1"/>
  <c r="E315" i="5" a="1"/>
  <c r="E315" i="5" s="1"/>
  <c r="BK315" i="5" a="1"/>
  <c r="BK315" i="5" s="1"/>
  <c r="AW315" i="5" a="1"/>
  <c r="AW315" i="5" s="1"/>
  <c r="K315" i="5" a="1"/>
  <c r="K315" i="5" s="1"/>
  <c r="CG315" i="5" a="1"/>
  <c r="CG315" i="5" s="1"/>
  <c r="AV315" i="5" a="1"/>
  <c r="AV315" i="5" s="1"/>
  <c r="AI315" i="5" a="1"/>
  <c r="AI315" i="5" s="1"/>
  <c r="U315" i="5" a="1"/>
  <c r="U315" i="5" s="1"/>
  <c r="H315" i="5" a="1"/>
  <c r="H315" i="5" s="1"/>
  <c r="CF315" i="5" a="1"/>
  <c r="CF315" i="5" s="1"/>
  <c r="BG315" i="5" a="1"/>
  <c r="BG315" i="5" s="1"/>
  <c r="AU315" i="5" a="1"/>
  <c r="AU315" i="5" s="1"/>
  <c r="AF315" i="5" a="1"/>
  <c r="AF315" i="5" s="1"/>
  <c r="T315" i="5" a="1"/>
  <c r="T315" i="5" s="1"/>
  <c r="DB315" i="5" a="1"/>
  <c r="DB315" i="5" s="1"/>
  <c r="AB315" i="5" a="1"/>
  <c r="AB315" i="5" s="1"/>
  <c r="O315" i="5" a="1"/>
  <c r="O315" i="5" s="1"/>
  <c r="C315" i="5" a="1"/>
  <c r="C315" i="5" s="1"/>
  <c r="A316" i="5"/>
  <c r="BQ315" i="5" a="1"/>
  <c r="BQ315" i="5" s="1"/>
  <c r="Z315" i="5" a="1"/>
  <c r="Z315" i="5" s="1"/>
  <c r="N315" i="5" a="1"/>
  <c r="N315" i="5" s="1"/>
  <c r="AE315" i="5" a="1"/>
  <c r="AE315" i="5" s="1"/>
  <c r="DK315" i="5" a="1"/>
  <c r="DK315" i="5" s="1"/>
  <c r="BD315" i="5" a="1"/>
  <c r="BD315" i="5" s="1"/>
  <c r="AD315" i="5" a="1"/>
  <c r="AD315" i="5" s="1"/>
  <c r="CK315" i="5" a="1"/>
  <c r="CK315" i="5" s="1"/>
  <c r="G315" i="5" a="1"/>
  <c r="G315" i="5" s="1"/>
  <c r="AL315" i="5" a="1"/>
  <c r="AL315" i="5" s="1"/>
  <c r="AJ137" i="5" a="1"/>
  <c r="AJ137" i="5" s="1"/>
  <c r="AF137" i="5" a="1"/>
  <c r="AF137" i="5" s="1"/>
  <c r="AB137" i="5" a="1"/>
  <c r="AB137" i="5" s="1"/>
  <c r="X137" i="5" a="1"/>
  <c r="X137" i="5" s="1"/>
  <c r="T137" i="5" a="1"/>
  <c r="T137" i="5" s="1"/>
  <c r="P137" i="5" a="1"/>
  <c r="P137" i="5" s="1"/>
  <c r="L137" i="5" a="1"/>
  <c r="L137" i="5" s="1"/>
  <c r="H137" i="5" a="1"/>
  <c r="H137" i="5" s="1"/>
  <c r="D137" i="5" a="1"/>
  <c r="D137" i="5" s="1"/>
  <c r="DK137" i="5" a="1"/>
  <c r="DK137" i="5" s="1"/>
  <c r="DB137" i="5" a="1"/>
  <c r="DB137" i="5" s="1"/>
  <c r="CI137" i="5" a="1"/>
  <c r="CI137" i="5" s="1"/>
  <c r="BR137" i="5" a="1"/>
  <c r="BR137" i="5" s="1"/>
  <c r="BE137" i="5" a="1"/>
  <c r="BE137" i="5" s="1"/>
  <c r="AV137" i="5" a="1"/>
  <c r="AV137" i="5" s="1"/>
  <c r="AE137" i="5" a="1"/>
  <c r="AE137" i="5" s="1"/>
  <c r="V137" i="5" a="1"/>
  <c r="V137" i="5" s="1"/>
  <c r="M137" i="5" a="1"/>
  <c r="M137" i="5" s="1"/>
  <c r="DJ137" i="5" a="1"/>
  <c r="DJ137" i="5" s="1"/>
  <c r="CA137" i="5" a="1"/>
  <c r="CA137" i="5" s="1"/>
  <c r="AO137" i="5" s="1"/>
  <c r="BJ137" i="5" a="1"/>
  <c r="BJ137" i="5" s="1"/>
  <c r="AY137" i="5" a="1"/>
  <c r="AY137" i="5" s="1"/>
  <c r="AT137" i="5" a="1"/>
  <c r="AT137" i="5" s="1"/>
  <c r="W137" i="5" a="1"/>
  <c r="W137" i="5" s="1"/>
  <c r="R137" i="5" a="1"/>
  <c r="R137" i="5" s="1"/>
  <c r="G137" i="5" a="1"/>
  <c r="G137" i="5" s="1"/>
  <c r="DI137" i="5" a="1"/>
  <c r="DI137" i="5" s="1"/>
  <c r="CJ137" i="5" a="1"/>
  <c r="CJ137" i="5" s="1"/>
  <c r="BL137" i="5" a="1"/>
  <c r="BL137" i="5" s="1"/>
  <c r="BF137" i="5" a="1"/>
  <c r="BF137" i="5" s="1"/>
  <c r="AZ137" i="5" a="1"/>
  <c r="AZ137" i="5" s="1"/>
  <c r="N137" i="5" a="1"/>
  <c r="N137" i="5" s="1"/>
  <c r="DH137" i="5" a="1"/>
  <c r="DH137" i="5" s="1"/>
  <c r="CH137" i="5" a="1"/>
  <c r="CH137" i="5" s="1"/>
  <c r="BD137" i="5" a="1"/>
  <c r="BD137" i="5" s="1"/>
  <c r="AX137" i="5" a="1"/>
  <c r="AX137" i="5" s="1"/>
  <c r="AD137" i="5" a="1"/>
  <c r="AD137" i="5" s="1"/>
  <c r="F137" i="5" a="1"/>
  <c r="F137" i="5" s="1"/>
  <c r="DA137" i="5" a="1"/>
  <c r="DA137" i="5" s="1"/>
  <c r="CB137" i="5" a="1"/>
  <c r="CB137" i="5" s="1"/>
  <c r="BI137" i="5" a="1"/>
  <c r="BI137" i="5" s="1"/>
  <c r="BC137" i="5" a="1"/>
  <c r="BC137" i="5" s="1"/>
  <c r="AI137" i="5" a="1"/>
  <c r="AI137" i="5" s="1"/>
  <c r="Q137" i="5" a="1"/>
  <c r="Q137" i="5" s="1"/>
  <c r="K137" i="5" a="1"/>
  <c r="K137" i="5" s="1"/>
  <c r="DL137" i="5" a="1"/>
  <c r="DL137" i="5" s="1"/>
  <c r="DF137" i="5" a="1"/>
  <c r="DF137" i="5" s="1"/>
  <c r="CL137" i="5" a="1"/>
  <c r="CL137" i="5" s="1"/>
  <c r="CF137" i="5" a="1"/>
  <c r="CF137" i="5" s="1"/>
  <c r="BH137" i="5" a="1"/>
  <c r="BH137" i="5" s="1"/>
  <c r="BB137" i="5" a="1"/>
  <c r="BB137" i="5" s="1"/>
  <c r="AH137" i="5" a="1"/>
  <c r="AH137" i="5" s="1"/>
  <c r="J137" i="5" a="1"/>
  <c r="J137" i="5" s="1"/>
  <c r="DE137" i="5" a="1"/>
  <c r="DE137" i="5" s="1"/>
  <c r="CK137" i="5" a="1"/>
  <c r="CK137" i="5" s="1"/>
  <c r="CE137" i="5" a="1"/>
  <c r="CE137" i="5" s="1"/>
  <c r="BQ137" i="5" a="1"/>
  <c r="BQ137" i="5" s="1"/>
  <c r="BG137" i="5" a="1"/>
  <c r="BG137" i="5" s="1"/>
  <c r="AU137" i="5" a="1"/>
  <c r="AU137" i="5" s="1"/>
  <c r="AG137" i="5" a="1"/>
  <c r="AG137" i="5" s="1"/>
  <c r="AA137" i="5" a="1"/>
  <c r="AA137" i="5" s="1"/>
  <c r="U137" i="5" a="1"/>
  <c r="U137" i="5" s="1"/>
  <c r="O137" i="5" a="1"/>
  <c r="O137" i="5" s="1"/>
  <c r="C137" i="5" a="1"/>
  <c r="C137" i="5" s="1"/>
  <c r="DD137" i="5" a="1"/>
  <c r="DD137" i="5" s="1"/>
  <c r="CD137" i="5" a="1"/>
  <c r="CD137" i="5" s="1"/>
  <c r="BA137" i="5" a="1"/>
  <c r="BA137" i="5" s="1"/>
  <c r="AL137" i="5" a="1"/>
  <c r="AL137" i="5" s="1"/>
  <c r="Z137" i="5" a="1"/>
  <c r="Z137" i="5" s="1"/>
  <c r="I137" i="5" a="1"/>
  <c r="I137" i="5" s="1"/>
  <c r="CG137" i="5" a="1"/>
  <c r="CG137" i="5" s="1"/>
  <c r="AW137" i="5" a="1"/>
  <c r="AW137" i="5" s="1"/>
  <c r="AC137" i="5" a="1"/>
  <c r="AC137" i="5" s="1"/>
  <c r="E137" i="5" a="1"/>
  <c r="E137" i="5" s="1"/>
  <c r="CC137" i="5" a="1"/>
  <c r="CC137" i="5" s="1"/>
  <c r="AS137" i="5" a="1"/>
  <c r="AS137" i="5" s="1"/>
  <c r="Y137" i="5" a="1"/>
  <c r="Y137" i="5" s="1"/>
  <c r="A138" i="5"/>
  <c r="BK137" i="5" a="1"/>
  <c r="BK137" i="5" s="1"/>
  <c r="S137" i="5" a="1"/>
  <c r="S137" i="5" s="1"/>
  <c r="DG137" i="5" a="1"/>
  <c r="DG137" i="5" s="1"/>
  <c r="DC137" i="5" a="1"/>
  <c r="DC137" i="5" s="1"/>
  <c r="AK137" i="5" a="1"/>
  <c r="AK137" i="5" s="1"/>
  <c r="A139" i="5" l="1"/>
  <c r="AI138" i="5" a="1"/>
  <c r="AI138" i="5" s="1"/>
  <c r="AE138" i="5" a="1"/>
  <c r="AE138" i="5" s="1"/>
  <c r="AA138" i="5" a="1"/>
  <c r="AA138" i="5" s="1"/>
  <c r="W138" i="5" a="1"/>
  <c r="W138" i="5" s="1"/>
  <c r="S138" i="5" a="1"/>
  <c r="S138" i="5" s="1"/>
  <c r="O138" i="5" a="1"/>
  <c r="O138" i="5" s="1"/>
  <c r="K138" i="5" a="1"/>
  <c r="K138" i="5" s="1"/>
  <c r="G138" i="5" a="1"/>
  <c r="G138" i="5" s="1"/>
  <c r="C138" i="5" a="1"/>
  <c r="C138" i="5" s="1"/>
  <c r="DL138" i="5" a="1"/>
  <c r="DL138" i="5" s="1"/>
  <c r="DC138" i="5" a="1"/>
  <c r="DC138" i="5" s="1"/>
  <c r="CF138" i="5" a="1"/>
  <c r="CF138" i="5" s="1"/>
  <c r="BK138" i="5" a="1"/>
  <c r="BK138" i="5" s="1"/>
  <c r="BF138" i="5" a="1"/>
  <c r="BF138" i="5" s="1"/>
  <c r="AW138" i="5" a="1"/>
  <c r="AW138" i="5" s="1"/>
  <c r="AK138" i="5" a="1"/>
  <c r="AK138" i="5" s="1"/>
  <c r="AB138" i="5" a="1"/>
  <c r="AB138" i="5" s="1"/>
  <c r="N138" i="5" a="1"/>
  <c r="N138" i="5" s="1"/>
  <c r="E138" i="5" a="1"/>
  <c r="E138" i="5" s="1"/>
  <c r="DH138" i="5" a="1"/>
  <c r="DH138" i="5" s="1"/>
  <c r="CD138" i="5" a="1"/>
  <c r="CD138" i="5" s="1"/>
  <c r="BQ138" i="5" a="1"/>
  <c r="BQ138" i="5" s="1"/>
  <c r="BH138" i="5" a="1"/>
  <c r="BH138" i="5" s="1"/>
  <c r="BC138" i="5" a="1"/>
  <c r="BC138" i="5" s="1"/>
  <c r="AJ138" i="5" a="1"/>
  <c r="AJ138" i="5" s="1"/>
  <c r="J138" i="5" a="1"/>
  <c r="J138" i="5" s="1"/>
  <c r="DG138" i="5" a="1"/>
  <c r="DG138" i="5" s="1"/>
  <c r="CB138" i="5" a="1"/>
  <c r="CB138" i="5" s="1"/>
  <c r="BD138" i="5" a="1"/>
  <c r="BD138" i="5" s="1"/>
  <c r="AX138" i="5" a="1"/>
  <c r="AX138" i="5" s="1"/>
  <c r="AC138" i="5" a="1"/>
  <c r="AC138" i="5" s="1"/>
  <c r="Q138" i="5" a="1"/>
  <c r="Q138" i="5" s="1"/>
  <c r="DF138" i="5" a="1"/>
  <c r="DF138" i="5" s="1"/>
  <c r="CL138" i="5" a="1"/>
  <c r="CL138" i="5" s="1"/>
  <c r="BR138" i="5" a="1"/>
  <c r="BR138" i="5" s="1"/>
  <c r="BB138" i="5" a="1"/>
  <c r="BB138" i="5" s="1"/>
  <c r="AV138" i="5" a="1"/>
  <c r="AV138" i="5" s="1"/>
  <c r="P138" i="5" a="1"/>
  <c r="P138" i="5" s="1"/>
  <c r="I138" i="5" a="1"/>
  <c r="I138" i="5" s="1"/>
  <c r="DK138" i="5" a="1"/>
  <c r="DK138" i="5" s="1"/>
  <c r="BA138" i="5" a="1"/>
  <c r="BA138" i="5" s="1"/>
  <c r="AG138" i="5" a="1"/>
  <c r="AG138" i="5" s="1"/>
  <c r="U138" i="5" a="1"/>
  <c r="U138" i="5" s="1"/>
  <c r="DJ138" i="5" a="1"/>
  <c r="DJ138" i="5" s="1"/>
  <c r="DD138" i="5" a="1"/>
  <c r="DD138" i="5" s="1"/>
  <c r="CJ138" i="5" a="1"/>
  <c r="CJ138" i="5" s="1"/>
  <c r="BL138" i="5" a="1"/>
  <c r="BL138" i="5" s="1"/>
  <c r="AZ138" i="5" a="1"/>
  <c r="AZ138" i="5" s="1"/>
  <c r="AT138" i="5" a="1"/>
  <c r="AT138" i="5" s="1"/>
  <c r="Y138" i="5" a="1"/>
  <c r="Y138" i="5" s="1"/>
  <c r="M138" i="5" a="1"/>
  <c r="M138" i="5" s="1"/>
  <c r="CI138" i="5" a="1"/>
  <c r="CI138" i="5" s="1"/>
  <c r="CC138" i="5" a="1"/>
  <c r="CC138" i="5" s="1"/>
  <c r="BE138" i="5" a="1"/>
  <c r="BE138" i="5" s="1"/>
  <c r="AD138" i="5" a="1"/>
  <c r="AD138" i="5" s="1"/>
  <c r="R138" i="5" a="1"/>
  <c r="R138" i="5" s="1"/>
  <c r="DI138" i="5" a="1"/>
  <c r="DI138" i="5" s="1"/>
  <c r="DB138" i="5" a="1"/>
  <c r="DB138" i="5" s="1"/>
  <c r="CH138" i="5" a="1"/>
  <c r="CH138" i="5" s="1"/>
  <c r="BJ138" i="5" a="1"/>
  <c r="BJ138" i="5" s="1"/>
  <c r="AY138" i="5" a="1"/>
  <c r="AY138" i="5" s="1"/>
  <c r="AS138" i="5" a="1"/>
  <c r="AS138" i="5" s="1"/>
  <c r="X138" i="5" a="1"/>
  <c r="X138" i="5" s="1"/>
  <c r="L138" i="5" a="1"/>
  <c r="L138" i="5" s="1"/>
  <c r="F138" i="5" a="1"/>
  <c r="F138" i="5" s="1"/>
  <c r="CK138" i="5" a="1"/>
  <c r="CK138" i="5" s="1"/>
  <c r="AH138" i="5" a="1"/>
  <c r="AH138" i="5" s="1"/>
  <c r="CG138" i="5" a="1"/>
  <c r="CG138" i="5" s="1"/>
  <c r="AF138" i="5" a="1"/>
  <c r="AF138" i="5" s="1"/>
  <c r="H138" i="5" a="1"/>
  <c r="H138" i="5" s="1"/>
  <c r="CE138" i="5" a="1"/>
  <c r="CE138" i="5" s="1"/>
  <c r="AU138" i="5" a="1"/>
  <c r="AU138" i="5" s="1"/>
  <c r="D138" i="5" a="1"/>
  <c r="D138" i="5" s="1"/>
  <c r="CA138" i="5" a="1"/>
  <c r="CA138" i="5" s="1"/>
  <c r="AO138" i="5" s="1"/>
  <c r="Z138" i="5" a="1"/>
  <c r="Z138" i="5" s="1"/>
  <c r="V138" i="5" a="1"/>
  <c r="V138" i="5" s="1"/>
  <c r="BI138" i="5" a="1"/>
  <c r="BI138" i="5" s="1"/>
  <c r="T138" i="5" a="1"/>
  <c r="T138" i="5" s="1"/>
  <c r="DE138" i="5" a="1"/>
  <c r="DE138" i="5" s="1"/>
  <c r="BG138" i="5" a="1"/>
  <c r="BG138" i="5" s="1"/>
  <c r="DA138" i="5" a="1"/>
  <c r="DA138" i="5" s="1"/>
  <c r="AL138" i="5" a="1"/>
  <c r="AL138" i="5" s="1"/>
  <c r="DK316" i="5" a="1"/>
  <c r="DK316" i="5" s="1"/>
  <c r="DG316" i="5" a="1"/>
  <c r="DG316" i="5" s="1"/>
  <c r="DC316" i="5" a="1"/>
  <c r="DC316" i="5" s="1"/>
  <c r="CK316" i="5" a="1"/>
  <c r="CK316" i="5" s="1"/>
  <c r="CG316" i="5" a="1"/>
  <c r="CG316" i="5" s="1"/>
  <c r="CC316" i="5" a="1"/>
  <c r="CC316" i="5" s="1"/>
  <c r="BQ316" i="5" a="1"/>
  <c r="BQ316" i="5" s="1"/>
  <c r="BI316" i="5" a="1"/>
  <c r="BI316" i="5" s="1"/>
  <c r="BE316" i="5" a="1"/>
  <c r="BE316" i="5" s="1"/>
  <c r="BA316" i="5" a="1"/>
  <c r="BA316" i="5" s="1"/>
  <c r="AW316" i="5" a="1"/>
  <c r="AW316" i="5" s="1"/>
  <c r="AS316" i="5" a="1"/>
  <c r="AS316" i="5" s="1"/>
  <c r="DI316" i="5" a="1"/>
  <c r="DI316" i="5" s="1"/>
  <c r="CL316" i="5" a="1"/>
  <c r="CL316" i="5" s="1"/>
  <c r="BL316" i="5" a="1"/>
  <c r="BL316" i="5" s="1"/>
  <c r="BC316" i="5" a="1"/>
  <c r="BC316" i="5" s="1"/>
  <c r="AT316" i="5" a="1"/>
  <c r="AT316" i="5" s="1"/>
  <c r="AL316" i="5" a="1"/>
  <c r="AL316" i="5" s="1"/>
  <c r="AG316" i="5" a="1"/>
  <c r="AG316" i="5" s="1"/>
  <c r="X316" i="5" a="1"/>
  <c r="X316" i="5" s="1"/>
  <c r="O316" i="5" a="1"/>
  <c r="O316" i="5" s="1"/>
  <c r="F316" i="5" a="1"/>
  <c r="F316" i="5" s="1"/>
  <c r="CJ316" i="5" a="1"/>
  <c r="CJ316" i="5" s="1"/>
  <c r="CE316" i="5" a="1"/>
  <c r="CE316" i="5" s="1"/>
  <c r="BR316" i="5" a="1"/>
  <c r="BR316" i="5" s="1"/>
  <c r="AX316" i="5" a="1"/>
  <c r="AX316" i="5" s="1"/>
  <c r="AJ316" i="5" a="1"/>
  <c r="AJ316" i="5" s="1"/>
  <c r="AE316" i="5" a="1"/>
  <c r="AE316" i="5" s="1"/>
  <c r="Z316" i="5" a="1"/>
  <c r="Z316" i="5" s="1"/>
  <c r="J316" i="5" a="1"/>
  <c r="J316" i="5" s="1"/>
  <c r="CH316" i="5" a="1"/>
  <c r="CH316" i="5" s="1"/>
  <c r="BJ316" i="5" a="1"/>
  <c r="BJ316" i="5" s="1"/>
  <c r="BD316" i="5" a="1"/>
  <c r="BD316" i="5" s="1"/>
  <c r="AB316" i="5" a="1"/>
  <c r="AB316" i="5" s="1"/>
  <c r="K316" i="5" a="1"/>
  <c r="K316" i="5" s="1"/>
  <c r="D316" i="5" a="1"/>
  <c r="D316" i="5" s="1"/>
  <c r="DL316" i="5" a="1"/>
  <c r="DL316" i="5" s="1"/>
  <c r="DF316" i="5" a="1"/>
  <c r="DF316" i="5" s="1"/>
  <c r="CF316" i="5" a="1"/>
  <c r="CF316" i="5" s="1"/>
  <c r="BH316" i="5" a="1"/>
  <c r="BH316" i="5" s="1"/>
  <c r="BB316" i="5" a="1"/>
  <c r="BB316" i="5" s="1"/>
  <c r="AV316" i="5" a="1"/>
  <c r="AV316" i="5" s="1"/>
  <c r="AA316" i="5" a="1"/>
  <c r="AA316" i="5" s="1"/>
  <c r="U316" i="5" a="1"/>
  <c r="U316" i="5" s="1"/>
  <c r="C316" i="5" a="1"/>
  <c r="C316" i="5" s="1"/>
  <c r="S316" i="5" a="1"/>
  <c r="S316" i="5" s="1"/>
  <c r="L316" i="5" a="1"/>
  <c r="L316" i="5" s="1"/>
  <c r="CB316" i="5" a="1"/>
  <c r="CB316" i="5" s="1"/>
  <c r="BG316" i="5" a="1"/>
  <c r="BG316" i="5" s="1"/>
  <c r="AZ316" i="5" a="1"/>
  <c r="AZ316" i="5" s="1"/>
  <c r="AI316" i="5" a="1"/>
  <c r="AI316" i="5" s="1"/>
  <c r="DJ316" i="5" a="1"/>
  <c r="DJ316" i="5" s="1"/>
  <c r="DB316" i="5" a="1"/>
  <c r="DB316" i="5" s="1"/>
  <c r="W316" i="5" a="1"/>
  <c r="W316" i="5" s="1"/>
  <c r="N316" i="5" a="1"/>
  <c r="N316" i="5" s="1"/>
  <c r="G316" i="5" a="1"/>
  <c r="G316" i="5" s="1"/>
  <c r="CI316" i="5" a="1"/>
  <c r="CI316" i="5" s="1"/>
  <c r="BK316" i="5" a="1"/>
  <c r="BK316" i="5" s="1"/>
  <c r="AY316" i="5" a="1"/>
  <c r="AY316" i="5" s="1"/>
  <c r="AK316" i="5" a="1"/>
  <c r="AK316" i="5" s="1"/>
  <c r="I316" i="5" a="1"/>
  <c r="I316" i="5" s="1"/>
  <c r="DH316" i="5" a="1"/>
  <c r="DH316" i="5" s="1"/>
  <c r="AU316" i="5" a="1"/>
  <c r="AU316" i="5" s="1"/>
  <c r="AH316" i="5" a="1"/>
  <c r="AH316" i="5" s="1"/>
  <c r="V316" i="5" a="1"/>
  <c r="V316" i="5" s="1"/>
  <c r="H316" i="5" a="1"/>
  <c r="H316" i="5" s="1"/>
  <c r="CA316" i="5" a="1"/>
  <c r="CA316" i="5" s="1"/>
  <c r="AO316" i="5" s="1"/>
  <c r="AD316" i="5" a="1"/>
  <c r="AD316" i="5" s="1"/>
  <c r="Q316" i="5" a="1"/>
  <c r="Q316" i="5" s="1"/>
  <c r="E316" i="5" a="1"/>
  <c r="E316" i="5" s="1"/>
  <c r="A317" i="5"/>
  <c r="DA316" i="5" a="1"/>
  <c r="DA316" i="5" s="1"/>
  <c r="AC316" i="5" a="1"/>
  <c r="AC316" i="5" s="1"/>
  <c r="P316" i="5" a="1"/>
  <c r="P316" i="5" s="1"/>
  <c r="BF316" i="5" a="1"/>
  <c r="BF316" i="5" s="1"/>
  <c r="AF316" i="5" a="1"/>
  <c r="AF316" i="5" s="1"/>
  <c r="DD316" i="5" a="1"/>
  <c r="DD316" i="5" s="1"/>
  <c r="T316" i="5" a="1"/>
  <c r="T316" i="5" s="1"/>
  <c r="R316" i="5" a="1"/>
  <c r="R316" i="5" s="1"/>
  <c r="M316" i="5" a="1"/>
  <c r="M316" i="5" s="1"/>
  <c r="Y316" i="5" a="1"/>
  <c r="Y316" i="5" s="1"/>
  <c r="DE316" i="5" a="1"/>
  <c r="DE316" i="5" s="1"/>
  <c r="CD316" i="5" a="1"/>
  <c r="CD316" i="5" s="1"/>
  <c r="DJ317" i="5" l="1" a="1"/>
  <c r="DJ317" i="5" s="1"/>
  <c r="DF317" i="5" a="1"/>
  <c r="DF317" i="5" s="1"/>
  <c r="DB317" i="5" a="1"/>
  <c r="DB317" i="5" s="1"/>
  <c r="CJ317" i="5" a="1"/>
  <c r="CJ317" i="5" s="1"/>
  <c r="CF317" i="5" a="1"/>
  <c r="CF317" i="5" s="1"/>
  <c r="CB317" i="5" a="1"/>
  <c r="CB317" i="5" s="1"/>
  <c r="BL317" i="5" a="1"/>
  <c r="BL317" i="5" s="1"/>
  <c r="BH317" i="5" a="1"/>
  <c r="BH317" i="5" s="1"/>
  <c r="BD317" i="5" a="1"/>
  <c r="BD317" i="5" s="1"/>
  <c r="AZ317" i="5" a="1"/>
  <c r="AZ317" i="5" s="1"/>
  <c r="AV317" i="5" a="1"/>
  <c r="AV317" i="5" s="1"/>
  <c r="DK317" i="5" a="1"/>
  <c r="DK317" i="5" s="1"/>
  <c r="CI317" i="5" a="1"/>
  <c r="CI317" i="5" s="1"/>
  <c r="BR317" i="5" a="1"/>
  <c r="BR317" i="5" s="1"/>
  <c r="BE317" i="5" a="1"/>
  <c r="BE317" i="5" s="1"/>
  <c r="AI317" i="5" a="1"/>
  <c r="AI317" i="5" s="1"/>
  <c r="Z317" i="5" a="1"/>
  <c r="Z317" i="5" s="1"/>
  <c r="Q317" i="5" a="1"/>
  <c r="Q317" i="5" s="1"/>
  <c r="L317" i="5" a="1"/>
  <c r="L317" i="5" s="1"/>
  <c r="C317" i="5" a="1"/>
  <c r="C317" i="5" s="1"/>
  <c r="A318" i="5"/>
  <c r="BG317" i="5" a="1"/>
  <c r="BG317" i="5" s="1"/>
  <c r="BB317" i="5" a="1"/>
  <c r="BB317" i="5" s="1"/>
  <c r="AW317" i="5" a="1"/>
  <c r="AW317" i="5" s="1"/>
  <c r="X317" i="5" a="1"/>
  <c r="X317" i="5" s="1"/>
  <c r="S317" i="5" a="1"/>
  <c r="S317" i="5" s="1"/>
  <c r="N317" i="5" a="1"/>
  <c r="N317" i="5" s="1"/>
  <c r="I317" i="5" a="1"/>
  <c r="I317" i="5" s="1"/>
  <c r="DE317" i="5" a="1"/>
  <c r="DE317" i="5" s="1"/>
  <c r="AU317" i="5" a="1"/>
  <c r="AU317" i="5" s="1"/>
  <c r="AG317" i="5" a="1"/>
  <c r="AG317" i="5" s="1"/>
  <c r="AA317" i="5" a="1"/>
  <c r="AA317" i="5" s="1"/>
  <c r="U317" i="5" a="1"/>
  <c r="U317" i="5" s="1"/>
  <c r="O317" i="5" a="1"/>
  <c r="O317" i="5" s="1"/>
  <c r="DD317" i="5" a="1"/>
  <c r="DD317" i="5" s="1"/>
  <c r="CD317" i="5" a="1"/>
  <c r="CD317" i="5" s="1"/>
  <c r="BF317" i="5" a="1"/>
  <c r="BF317" i="5" s="1"/>
  <c r="AT317" i="5" a="1"/>
  <c r="AT317" i="5" s="1"/>
  <c r="G317" i="5" a="1"/>
  <c r="G317" i="5" s="1"/>
  <c r="CE317" i="5" a="1"/>
  <c r="CE317" i="5" s="1"/>
  <c r="BC317" i="5" a="1"/>
  <c r="BC317" i="5" s="1"/>
  <c r="AJ317" i="5" a="1"/>
  <c r="AJ317" i="5" s="1"/>
  <c r="AB317" i="5" a="1"/>
  <c r="AB317" i="5" s="1"/>
  <c r="T317" i="5" a="1"/>
  <c r="T317" i="5" s="1"/>
  <c r="E317" i="5" a="1"/>
  <c r="E317" i="5" s="1"/>
  <c r="DH317" i="5" a="1"/>
  <c r="DH317" i="5" s="1"/>
  <c r="CL317" i="5" a="1"/>
  <c r="CL317" i="5" s="1"/>
  <c r="CC317" i="5" a="1"/>
  <c r="CC317" i="5" s="1"/>
  <c r="BJ317" i="5" a="1"/>
  <c r="BJ317" i="5" s="1"/>
  <c r="K317" i="5" a="1"/>
  <c r="K317" i="5" s="1"/>
  <c r="D317" i="5" a="1"/>
  <c r="D317" i="5" s="1"/>
  <c r="DL317" i="5" a="1"/>
  <c r="DL317" i="5" s="1"/>
  <c r="AX317" i="5" a="1"/>
  <c r="AX317" i="5" s="1"/>
  <c r="AE317" i="5" a="1"/>
  <c r="AE317" i="5" s="1"/>
  <c r="W317" i="5" a="1"/>
  <c r="W317" i="5" s="1"/>
  <c r="CK317" i="5" a="1"/>
  <c r="CK317" i="5" s="1"/>
  <c r="BQ317" i="5" a="1"/>
  <c r="BQ317" i="5" s="1"/>
  <c r="AY317" i="5" a="1"/>
  <c r="AY317" i="5" s="1"/>
  <c r="AL317" i="5" a="1"/>
  <c r="AL317" i="5" s="1"/>
  <c r="Y317" i="5" a="1"/>
  <c r="Y317" i="5" s="1"/>
  <c r="M317" i="5" a="1"/>
  <c r="M317" i="5" s="1"/>
  <c r="BK317" i="5" a="1"/>
  <c r="BK317" i="5" s="1"/>
  <c r="AK317" i="5" a="1"/>
  <c r="AK317" i="5" s="1"/>
  <c r="DI317" i="5" a="1"/>
  <c r="DI317" i="5" s="1"/>
  <c r="CH317" i="5" a="1"/>
  <c r="CH317" i="5" s="1"/>
  <c r="BI317" i="5" a="1"/>
  <c r="BI317" i="5" s="1"/>
  <c r="AH317" i="5" a="1"/>
  <c r="AH317" i="5" s="1"/>
  <c r="J317" i="5" a="1"/>
  <c r="J317" i="5" s="1"/>
  <c r="AD317" i="5" a="1"/>
  <c r="AD317" i="5" s="1"/>
  <c r="DC317" i="5" a="1"/>
  <c r="DC317" i="5" s="1"/>
  <c r="AC317" i="5" a="1"/>
  <c r="AC317" i="5" s="1"/>
  <c r="P317" i="5" a="1"/>
  <c r="P317" i="5" s="1"/>
  <c r="CG317" i="5" a="1"/>
  <c r="CG317" i="5" s="1"/>
  <c r="H317" i="5" a="1"/>
  <c r="H317" i="5" s="1"/>
  <c r="F317" i="5" a="1"/>
  <c r="F317" i="5" s="1"/>
  <c r="CA317" i="5" a="1"/>
  <c r="CA317" i="5" s="1"/>
  <c r="AO317" i="5" s="1"/>
  <c r="DG317" i="5" a="1"/>
  <c r="DG317" i="5" s="1"/>
  <c r="BA317" i="5" a="1"/>
  <c r="BA317" i="5" s="1"/>
  <c r="V317" i="5" a="1"/>
  <c r="V317" i="5" s="1"/>
  <c r="R317" i="5" a="1"/>
  <c r="R317" i="5" s="1"/>
  <c r="AS317" i="5" a="1"/>
  <c r="AS317" i="5" s="1"/>
  <c r="AF317" i="5" a="1"/>
  <c r="AF317" i="5" s="1"/>
  <c r="DA317" i="5" a="1"/>
  <c r="DA317" i="5" s="1"/>
  <c r="AL139" i="5" a="1"/>
  <c r="AL139" i="5" s="1"/>
  <c r="AH139" i="5" a="1"/>
  <c r="AH139" i="5" s="1"/>
  <c r="AD139" i="5" a="1"/>
  <c r="AD139" i="5" s="1"/>
  <c r="Z139" i="5" a="1"/>
  <c r="Z139" i="5" s="1"/>
  <c r="V139" i="5" a="1"/>
  <c r="V139" i="5" s="1"/>
  <c r="R139" i="5" a="1"/>
  <c r="R139" i="5" s="1"/>
  <c r="N139" i="5" a="1"/>
  <c r="N139" i="5" s="1"/>
  <c r="J139" i="5" a="1"/>
  <c r="J139" i="5" s="1"/>
  <c r="F139" i="5" a="1"/>
  <c r="F139" i="5" s="1"/>
  <c r="DE139" i="5" a="1"/>
  <c r="DE139" i="5" s="1"/>
  <c r="CH139" i="5" a="1"/>
  <c r="CH139" i="5" s="1"/>
  <c r="CC139" i="5" a="1"/>
  <c r="CC139" i="5" s="1"/>
  <c r="BH139" i="5" a="1"/>
  <c r="BH139" i="5" s="1"/>
  <c r="AY139" i="5" a="1"/>
  <c r="AY139" i="5" s="1"/>
  <c r="AC139" i="5" a="1"/>
  <c r="AC139" i="5" s="1"/>
  <c r="T139" i="5" a="1"/>
  <c r="T139" i="5" s="1"/>
  <c r="K139" i="5" a="1"/>
  <c r="K139" i="5" s="1"/>
  <c r="DL139" i="5" a="1"/>
  <c r="DL139" i="5" s="1"/>
  <c r="BA139" i="5" a="1"/>
  <c r="BA139" i="5" s="1"/>
  <c r="AV139" i="5" a="1"/>
  <c r="AV139" i="5" s="1"/>
  <c r="M139" i="5" a="1"/>
  <c r="M139" i="5" s="1"/>
  <c r="H139" i="5" a="1"/>
  <c r="H139" i="5" s="1"/>
  <c r="C139" i="5" a="1"/>
  <c r="C139" i="5" s="1"/>
  <c r="A140" i="5"/>
  <c r="DF139" i="5" a="1"/>
  <c r="DF139" i="5" s="1"/>
  <c r="CL139" i="5" a="1"/>
  <c r="CL139" i="5" s="1"/>
  <c r="CF139" i="5" a="1"/>
  <c r="CF139" i="5" s="1"/>
  <c r="AA139" i="5" a="1"/>
  <c r="AA139" i="5" s="1"/>
  <c r="U139" i="5" a="1"/>
  <c r="U139" i="5" s="1"/>
  <c r="O139" i="5" a="1"/>
  <c r="O139" i="5" s="1"/>
  <c r="I139" i="5" a="1"/>
  <c r="I139" i="5" s="1"/>
  <c r="CE139" i="5" a="1"/>
  <c r="CE139" i="5" s="1"/>
  <c r="BQ139" i="5" a="1"/>
  <c r="BQ139" i="5" s="1"/>
  <c r="BG139" i="5" a="1"/>
  <c r="BG139" i="5" s="1"/>
  <c r="AU139" i="5" a="1"/>
  <c r="AU139" i="5" s="1"/>
  <c r="AK139" i="5" a="1"/>
  <c r="AK139" i="5" s="1"/>
  <c r="DJ139" i="5" a="1"/>
  <c r="DJ139" i="5" s="1"/>
  <c r="DD139" i="5" a="1"/>
  <c r="DD139" i="5" s="1"/>
  <c r="CJ139" i="5" a="1"/>
  <c r="CJ139" i="5" s="1"/>
  <c r="BL139" i="5" a="1"/>
  <c r="BL139" i="5" s="1"/>
  <c r="BF139" i="5" a="1"/>
  <c r="BF139" i="5" s="1"/>
  <c r="AZ139" i="5" a="1"/>
  <c r="AZ139" i="5" s="1"/>
  <c r="AT139" i="5" a="1"/>
  <c r="AT139" i="5" s="1"/>
  <c r="AE139" i="5" a="1"/>
  <c r="AE139" i="5" s="1"/>
  <c r="Y139" i="5" a="1"/>
  <c r="Y139" i="5" s="1"/>
  <c r="S139" i="5" a="1"/>
  <c r="S139" i="5" s="1"/>
  <c r="G139" i="5" a="1"/>
  <c r="G139" i="5" s="1"/>
  <c r="CI139" i="5" a="1"/>
  <c r="CI139" i="5" s="1"/>
  <c r="CB139" i="5" a="1"/>
  <c r="CB139" i="5" s="1"/>
  <c r="W139" i="5" a="1"/>
  <c r="W139" i="5" s="1"/>
  <c r="Q139" i="5" a="1"/>
  <c r="Q139" i="5" s="1"/>
  <c r="E139" i="5" a="1"/>
  <c r="E139" i="5" s="1"/>
  <c r="DH139" i="5" a="1"/>
  <c r="DH139" i="5" s="1"/>
  <c r="DB139" i="5" a="1"/>
  <c r="DB139" i="5" s="1"/>
  <c r="CG139" i="5" a="1"/>
  <c r="CG139" i="5" s="1"/>
  <c r="BJ139" i="5" a="1"/>
  <c r="BJ139" i="5" s="1"/>
  <c r="BD139" i="5" a="1"/>
  <c r="BD139" i="5" s="1"/>
  <c r="AX139" i="5" a="1"/>
  <c r="AX139" i="5" s="1"/>
  <c r="AI139" i="5" a="1"/>
  <c r="AI139" i="5" s="1"/>
  <c r="AB139" i="5" a="1"/>
  <c r="AB139" i="5" s="1"/>
  <c r="DG139" i="5" a="1"/>
  <c r="DG139" i="5" s="1"/>
  <c r="DA139" i="5" a="1"/>
  <c r="DA139" i="5" s="1"/>
  <c r="CA139" i="5" a="1"/>
  <c r="CA139" i="5" s="1"/>
  <c r="AO139" i="5" s="1"/>
  <c r="BI139" i="5" a="1"/>
  <c r="BI139" i="5" s="1"/>
  <c r="BC139" i="5" a="1"/>
  <c r="BC139" i="5" s="1"/>
  <c r="AW139" i="5" a="1"/>
  <c r="AW139" i="5" s="1"/>
  <c r="AG139" i="5" a="1"/>
  <c r="AG139" i="5" s="1"/>
  <c r="P139" i="5" a="1"/>
  <c r="P139" i="5" s="1"/>
  <c r="D139" i="5" a="1"/>
  <c r="D139" i="5" s="1"/>
  <c r="DC139" i="5" a="1"/>
  <c r="DC139" i="5" s="1"/>
  <c r="BE139" i="5" a="1"/>
  <c r="BE139" i="5" s="1"/>
  <c r="AJ139" i="5" a="1"/>
  <c r="AJ139" i="5" s="1"/>
  <c r="L139" i="5" a="1"/>
  <c r="L139" i="5" s="1"/>
  <c r="CK139" i="5" a="1"/>
  <c r="CK139" i="5" s="1"/>
  <c r="BB139" i="5" a="1"/>
  <c r="BB139" i="5" s="1"/>
  <c r="AF139" i="5" a="1"/>
  <c r="AF139" i="5" s="1"/>
  <c r="CD139" i="5" a="1"/>
  <c r="CD139" i="5" s="1"/>
  <c r="AS139" i="5" a="1"/>
  <c r="AS139" i="5" s="1"/>
  <c r="X139" i="5" a="1"/>
  <c r="X139" i="5" s="1"/>
  <c r="DK139" i="5" a="1"/>
  <c r="DK139" i="5" s="1"/>
  <c r="BR139" i="5" a="1"/>
  <c r="BR139" i="5" s="1"/>
  <c r="DI139" i="5" a="1"/>
  <c r="DI139" i="5" s="1"/>
  <c r="BK139" i="5" a="1"/>
  <c r="BK139" i="5" s="1"/>
  <c r="AK140" i="5" l="1" a="1"/>
  <c r="AK140" i="5" s="1"/>
  <c r="AG140" i="5" a="1"/>
  <c r="AG140" i="5" s="1"/>
  <c r="AC140" i="5" a="1"/>
  <c r="AC140" i="5" s="1"/>
  <c r="Y140" i="5" a="1"/>
  <c r="Y140" i="5" s="1"/>
  <c r="U140" i="5" a="1"/>
  <c r="U140" i="5" s="1"/>
  <c r="Q140" i="5" a="1"/>
  <c r="Q140" i="5" s="1"/>
  <c r="M140" i="5" a="1"/>
  <c r="M140" i="5" s="1"/>
  <c r="I140" i="5" a="1"/>
  <c r="I140" i="5" s="1"/>
  <c r="E140" i="5" a="1"/>
  <c r="E140" i="5" s="1"/>
  <c r="DG140" i="5" a="1"/>
  <c r="DG140" i="5" s="1"/>
  <c r="DB140" i="5" a="1"/>
  <c r="DB140" i="5" s="1"/>
  <c r="CE140" i="5" a="1"/>
  <c r="CE140" i="5" s="1"/>
  <c r="BJ140" i="5" a="1"/>
  <c r="BJ140" i="5" s="1"/>
  <c r="BA140" i="5" a="1"/>
  <c r="BA140" i="5" s="1"/>
  <c r="AV140" i="5" a="1"/>
  <c r="AV140" i="5" s="1"/>
  <c r="AE140" i="5" a="1"/>
  <c r="AE140" i="5" s="1"/>
  <c r="V140" i="5" a="1"/>
  <c r="V140" i="5" s="1"/>
  <c r="H140" i="5" a="1"/>
  <c r="H140" i="5" s="1"/>
  <c r="CF140" i="5" a="1"/>
  <c r="CF140" i="5" s="1"/>
  <c r="CA140" i="5" a="1"/>
  <c r="CA140" i="5" s="1"/>
  <c r="AO140" i="5" s="1"/>
  <c r="BD140" i="5" a="1"/>
  <c r="BD140" i="5" s="1"/>
  <c r="AY140" i="5" a="1"/>
  <c r="AY140" i="5" s="1"/>
  <c r="AT140" i="5" a="1"/>
  <c r="AT140" i="5" s="1"/>
  <c r="AL140" i="5" a="1"/>
  <c r="AL140" i="5" s="1"/>
  <c r="DJ140" i="5" a="1"/>
  <c r="DJ140" i="5" s="1"/>
  <c r="DD140" i="5" a="1"/>
  <c r="DD140" i="5" s="1"/>
  <c r="CJ140" i="5" a="1"/>
  <c r="CJ140" i="5" s="1"/>
  <c r="CD140" i="5" a="1"/>
  <c r="CD140" i="5" s="1"/>
  <c r="BL140" i="5" a="1"/>
  <c r="BL140" i="5" s="1"/>
  <c r="AZ140" i="5" a="1"/>
  <c r="AZ140" i="5" s="1"/>
  <c r="N140" i="5" a="1"/>
  <c r="N140" i="5" s="1"/>
  <c r="DC140" i="5" a="1"/>
  <c r="DC140" i="5" s="1"/>
  <c r="CC140" i="5" a="1"/>
  <c r="CC140" i="5" s="1"/>
  <c r="BK140" i="5" a="1"/>
  <c r="BK140" i="5" s="1"/>
  <c r="BE140" i="5" a="1"/>
  <c r="BE140" i="5" s="1"/>
  <c r="AS140" i="5" a="1"/>
  <c r="AS140" i="5" s="1"/>
  <c r="AJ140" i="5" a="1"/>
  <c r="AJ140" i="5" s="1"/>
  <c r="AD140" i="5" a="1"/>
  <c r="AD140" i="5" s="1"/>
  <c r="X140" i="5" a="1"/>
  <c r="X140" i="5" s="1"/>
  <c r="L140" i="5" a="1"/>
  <c r="L140" i="5" s="1"/>
  <c r="F140" i="5" a="1"/>
  <c r="F140" i="5" s="1"/>
  <c r="DH140" i="5" a="1"/>
  <c r="DH140" i="5" s="1"/>
  <c r="CH140" i="5" a="1"/>
  <c r="CH140" i="5" s="1"/>
  <c r="CB140" i="5" a="1"/>
  <c r="CB140" i="5" s="1"/>
  <c r="AX140" i="5" a="1"/>
  <c r="AX140" i="5" s="1"/>
  <c r="AI140" i="5" a="1"/>
  <c r="AI140" i="5" s="1"/>
  <c r="R140" i="5" a="1"/>
  <c r="R140" i="5" s="1"/>
  <c r="K140" i="5" a="1"/>
  <c r="K140" i="5" s="1"/>
  <c r="A141" i="5"/>
  <c r="DF140" i="5" a="1"/>
  <c r="DF140" i="5" s="1"/>
  <c r="CG140" i="5" a="1"/>
  <c r="CG140" i="5" s="1"/>
  <c r="BR140" i="5" a="1"/>
  <c r="BR140" i="5" s="1"/>
  <c r="BH140" i="5" a="1"/>
  <c r="BH140" i="5" s="1"/>
  <c r="AW140" i="5" a="1"/>
  <c r="AW140" i="5" s="1"/>
  <c r="AH140" i="5" a="1"/>
  <c r="AH140" i="5" s="1"/>
  <c r="AB140" i="5" a="1"/>
  <c r="AB140" i="5" s="1"/>
  <c r="J140" i="5" a="1"/>
  <c r="J140" i="5" s="1"/>
  <c r="D140" i="5" a="1"/>
  <c r="D140" i="5" s="1"/>
  <c r="DL140" i="5" a="1"/>
  <c r="DL140" i="5" s="1"/>
  <c r="CL140" i="5" a="1"/>
  <c r="CL140" i="5" s="1"/>
  <c r="BB140" i="5" a="1"/>
  <c r="BB140" i="5" s="1"/>
  <c r="AA140" i="5" a="1"/>
  <c r="AA140" i="5" s="1"/>
  <c r="O140" i="5" a="1"/>
  <c r="O140" i="5" s="1"/>
  <c r="C140" i="5" a="1"/>
  <c r="C140" i="5" s="1"/>
  <c r="DK140" i="5" a="1"/>
  <c r="DK140" i="5" s="1"/>
  <c r="DE140" i="5" a="1"/>
  <c r="DE140" i="5" s="1"/>
  <c r="CK140" i="5" a="1"/>
  <c r="CK140" i="5" s="1"/>
  <c r="BQ140" i="5" a="1"/>
  <c r="BQ140" i="5" s="1"/>
  <c r="BG140" i="5" a="1"/>
  <c r="BG140" i="5" s="1"/>
  <c r="AU140" i="5" a="1"/>
  <c r="AU140" i="5" s="1"/>
  <c r="AF140" i="5" a="1"/>
  <c r="AF140" i="5" s="1"/>
  <c r="Z140" i="5" a="1"/>
  <c r="Z140" i="5" s="1"/>
  <c r="T140" i="5" a="1"/>
  <c r="T140" i="5" s="1"/>
  <c r="BF140" i="5" a="1"/>
  <c r="BF140" i="5" s="1"/>
  <c r="P140" i="5" a="1"/>
  <c r="P140" i="5" s="1"/>
  <c r="DA140" i="5" a="1"/>
  <c r="DA140" i="5" s="1"/>
  <c r="BC140" i="5" a="1"/>
  <c r="BC140" i="5" s="1"/>
  <c r="CI140" i="5" a="1"/>
  <c r="CI140" i="5" s="1"/>
  <c r="G140" i="5" a="1"/>
  <c r="G140" i="5" s="1"/>
  <c r="DI140" i="5" a="1"/>
  <c r="DI140" i="5" s="1"/>
  <c r="W140" i="5" a="1"/>
  <c r="W140" i="5" s="1"/>
  <c r="BI140" i="5" a="1"/>
  <c r="BI140" i="5" s="1"/>
  <c r="S140" i="5" a="1"/>
  <c r="S140" i="5" s="1"/>
  <c r="DI318" i="5" a="1"/>
  <c r="DI318" i="5" s="1"/>
  <c r="DE318" i="5" a="1"/>
  <c r="DE318" i="5" s="1"/>
  <c r="DA318" i="5" a="1"/>
  <c r="DA318" i="5" s="1"/>
  <c r="CI318" i="5" a="1"/>
  <c r="CI318" i="5" s="1"/>
  <c r="CE318" i="5" a="1"/>
  <c r="CE318" i="5" s="1"/>
  <c r="CA318" i="5" a="1"/>
  <c r="CA318" i="5" s="1"/>
  <c r="AO318" i="5" s="1"/>
  <c r="BK318" i="5" a="1"/>
  <c r="BK318" i="5" s="1"/>
  <c r="BG318" i="5" a="1"/>
  <c r="BG318" i="5" s="1"/>
  <c r="BC318" i="5" a="1"/>
  <c r="BC318" i="5" s="1"/>
  <c r="AY318" i="5" a="1"/>
  <c r="AY318" i="5" s="1"/>
  <c r="AU318" i="5" a="1"/>
  <c r="AU318" i="5" s="1"/>
  <c r="A319" i="5"/>
  <c r="DH318" i="5" a="1"/>
  <c r="DH318" i="5" s="1"/>
  <c r="CK318" i="5" a="1"/>
  <c r="CK318" i="5" s="1"/>
  <c r="CB318" i="5" a="1"/>
  <c r="CB318" i="5" s="1"/>
  <c r="BB318" i="5" a="1"/>
  <c r="BB318" i="5" s="1"/>
  <c r="AS318" i="5" a="1"/>
  <c r="AS318" i="5" s="1"/>
  <c r="AK318" i="5" a="1"/>
  <c r="AK318" i="5" s="1"/>
  <c r="AB318" i="5" a="1"/>
  <c r="AB318" i="5" s="1"/>
  <c r="W318" i="5" a="1"/>
  <c r="W318" i="5" s="1"/>
  <c r="N318" i="5" a="1"/>
  <c r="N318" i="5" s="1"/>
  <c r="E318" i="5" a="1"/>
  <c r="E318" i="5" s="1"/>
  <c r="DK318" i="5" a="1"/>
  <c r="DK318" i="5" s="1"/>
  <c r="DF318" i="5" a="1"/>
  <c r="DF318" i="5" s="1"/>
  <c r="G318" i="5" a="1"/>
  <c r="G318" i="5" s="1"/>
  <c r="DJ318" i="5" a="1"/>
  <c r="DJ318" i="5" s="1"/>
  <c r="DD318" i="5" a="1"/>
  <c r="DD318" i="5" s="1"/>
  <c r="CJ318" i="5" a="1"/>
  <c r="CJ318" i="5" s="1"/>
  <c r="CD318" i="5" a="1"/>
  <c r="CD318" i="5" s="1"/>
  <c r="BF318" i="5" a="1"/>
  <c r="BF318" i="5" s="1"/>
  <c r="AZ318" i="5" a="1"/>
  <c r="AZ318" i="5" s="1"/>
  <c r="AT318" i="5" a="1"/>
  <c r="AT318" i="5" s="1"/>
  <c r="Y318" i="5" a="1"/>
  <c r="Y318" i="5" s="1"/>
  <c r="S318" i="5" a="1"/>
  <c r="S318" i="5" s="1"/>
  <c r="M318" i="5" a="1"/>
  <c r="M318" i="5" s="1"/>
  <c r="CC318" i="5" a="1"/>
  <c r="CC318" i="5" s="1"/>
  <c r="BJ318" i="5" a="1"/>
  <c r="BJ318" i="5" s="1"/>
  <c r="AI318" i="5" a="1"/>
  <c r="AI318" i="5" s="1"/>
  <c r="X318" i="5" a="1"/>
  <c r="X318" i="5" s="1"/>
  <c r="Q318" i="5" a="1"/>
  <c r="Q318" i="5" s="1"/>
  <c r="K318" i="5" a="1"/>
  <c r="K318" i="5" s="1"/>
  <c r="DC318" i="5" a="1"/>
  <c r="DC318" i="5" s="1"/>
  <c r="CG318" i="5" a="1"/>
  <c r="CG318" i="5" s="1"/>
  <c r="BE318" i="5" a="1"/>
  <c r="BE318" i="5" s="1"/>
  <c r="AW318" i="5" a="1"/>
  <c r="AW318" i="5" s="1"/>
  <c r="AL318" i="5" a="1"/>
  <c r="AL318" i="5" s="1"/>
  <c r="AD318" i="5" a="1"/>
  <c r="AD318" i="5" s="1"/>
  <c r="F318" i="5" a="1"/>
  <c r="F318" i="5" s="1"/>
  <c r="DB318" i="5" a="1"/>
  <c r="DB318" i="5" s="1"/>
  <c r="CF318" i="5" a="1"/>
  <c r="CF318" i="5" s="1"/>
  <c r="BQ318" i="5" a="1"/>
  <c r="BQ318" i="5" s="1"/>
  <c r="BD318" i="5" a="1"/>
  <c r="BD318" i="5" s="1"/>
  <c r="AC318" i="5" a="1"/>
  <c r="AC318" i="5" s="1"/>
  <c r="U318" i="5" a="1"/>
  <c r="U318" i="5" s="1"/>
  <c r="BA318" i="5" a="1"/>
  <c r="BA318" i="5" s="1"/>
  <c r="AG318" i="5" a="1"/>
  <c r="AG318" i="5" s="1"/>
  <c r="I318" i="5" a="1"/>
  <c r="I318" i="5" s="1"/>
  <c r="O318" i="5" a="1"/>
  <c r="O318" i="5" s="1"/>
  <c r="Z318" i="5" a="1"/>
  <c r="Z318" i="5" s="1"/>
  <c r="L318" i="5" a="1"/>
  <c r="L318" i="5" s="1"/>
  <c r="CL318" i="5" a="1"/>
  <c r="CL318" i="5" s="1"/>
  <c r="BR318" i="5" a="1"/>
  <c r="BR318" i="5" s="1"/>
  <c r="AJ318" i="5" a="1"/>
  <c r="AJ318" i="5" s="1"/>
  <c r="CH318" i="5" a="1"/>
  <c r="CH318" i="5" s="1"/>
  <c r="BI318" i="5" a="1"/>
  <c r="BI318" i="5" s="1"/>
  <c r="AV318" i="5" a="1"/>
  <c r="AV318" i="5" s="1"/>
  <c r="AF318" i="5" a="1"/>
  <c r="AF318" i="5" s="1"/>
  <c r="T318" i="5" a="1"/>
  <c r="T318" i="5" s="1"/>
  <c r="H318" i="5" a="1"/>
  <c r="H318" i="5" s="1"/>
  <c r="DG318" i="5" a="1"/>
  <c r="DG318" i="5" s="1"/>
  <c r="BH318" i="5" a="1"/>
  <c r="BH318" i="5" s="1"/>
  <c r="AE318" i="5" a="1"/>
  <c r="AE318" i="5" s="1"/>
  <c r="R318" i="5" a="1"/>
  <c r="R318" i="5" s="1"/>
  <c r="D318" i="5" a="1"/>
  <c r="D318" i="5" s="1"/>
  <c r="AX318" i="5" a="1"/>
  <c r="AX318" i="5" s="1"/>
  <c r="P318" i="5" a="1"/>
  <c r="P318" i="5" s="1"/>
  <c r="J318" i="5" a="1"/>
  <c r="J318" i="5" s="1"/>
  <c r="BL318" i="5" a="1"/>
  <c r="BL318" i="5" s="1"/>
  <c r="C318" i="5" a="1"/>
  <c r="C318" i="5" s="1"/>
  <c r="AH318" i="5" a="1"/>
  <c r="AH318" i="5" s="1"/>
  <c r="DL318" i="5" a="1"/>
  <c r="DL318" i="5" s="1"/>
  <c r="AA318" i="5" a="1"/>
  <c r="AA318" i="5" s="1"/>
  <c r="V318" i="5" a="1"/>
  <c r="V318" i="5" s="1"/>
  <c r="DL319" i="5" l="1" a="1"/>
  <c r="DL319" i="5" s="1"/>
  <c r="DH319" i="5" a="1"/>
  <c r="DH319" i="5" s="1"/>
  <c r="DD319" i="5" a="1"/>
  <c r="DD319" i="5" s="1"/>
  <c r="CL319" i="5" a="1"/>
  <c r="CL319" i="5" s="1"/>
  <c r="CH319" i="5" a="1"/>
  <c r="CH319" i="5" s="1"/>
  <c r="CD319" i="5" a="1"/>
  <c r="CD319" i="5" s="1"/>
  <c r="BR319" i="5" a="1"/>
  <c r="BR319" i="5" s="1"/>
  <c r="BJ319" i="5" a="1"/>
  <c r="BJ319" i="5" s="1"/>
  <c r="BF319" i="5" a="1"/>
  <c r="BF319" i="5" s="1"/>
  <c r="BB319" i="5" a="1"/>
  <c r="BB319" i="5" s="1"/>
  <c r="AX319" i="5" a="1"/>
  <c r="AX319" i="5" s="1"/>
  <c r="AT319" i="5" a="1"/>
  <c r="AT319" i="5" s="1"/>
  <c r="DJ319" i="5" a="1"/>
  <c r="DJ319" i="5" s="1"/>
  <c r="DA319" i="5" a="1"/>
  <c r="DA319" i="5" s="1"/>
  <c r="BQ319" i="5" a="1"/>
  <c r="BQ319" i="5" s="1"/>
  <c r="BD319" i="5" a="1"/>
  <c r="BD319" i="5" s="1"/>
  <c r="AU319" i="5" a="1"/>
  <c r="AU319" i="5" s="1"/>
  <c r="AH319" i="5" a="1"/>
  <c r="AH319" i="5" s="1"/>
  <c r="Y319" i="5" a="1"/>
  <c r="Y319" i="5" s="1"/>
  <c r="P319" i="5" a="1"/>
  <c r="P319" i="5" s="1"/>
  <c r="G319" i="5" a="1"/>
  <c r="G319" i="5" s="1"/>
  <c r="DI319" i="5" a="1"/>
  <c r="DI319" i="5" s="1"/>
  <c r="BI319" i="5" a="1"/>
  <c r="BI319" i="5" s="1"/>
  <c r="AS319" i="5" a="1"/>
  <c r="AS319" i="5" s="1"/>
  <c r="AK319" i="5" a="1"/>
  <c r="AK319" i="5" s="1"/>
  <c r="AF319" i="5" a="1"/>
  <c r="AF319" i="5" s="1"/>
  <c r="AA319" i="5" a="1"/>
  <c r="AA319" i="5" s="1"/>
  <c r="K319" i="5" a="1"/>
  <c r="K319" i="5" s="1"/>
  <c r="DB319" i="5" a="1"/>
  <c r="DB319" i="5" s="1"/>
  <c r="CB319" i="5" a="1"/>
  <c r="CB319" i="5" s="1"/>
  <c r="AC319" i="5" a="1"/>
  <c r="AC319" i="5" s="1"/>
  <c r="L319" i="5" a="1"/>
  <c r="L319" i="5" s="1"/>
  <c r="E319" i="5" a="1"/>
  <c r="E319" i="5" s="1"/>
  <c r="A320" i="5"/>
  <c r="CA319" i="5" a="1"/>
  <c r="CA319" i="5" s="1"/>
  <c r="AO319" i="5" s="1"/>
  <c r="BH319" i="5" a="1"/>
  <c r="BH319" i="5" s="1"/>
  <c r="AB319" i="5" a="1"/>
  <c r="AB319" i="5" s="1"/>
  <c r="V319" i="5" a="1"/>
  <c r="V319" i="5" s="1"/>
  <c r="D319" i="5" a="1"/>
  <c r="D319" i="5" s="1"/>
  <c r="DE319" i="5" a="1"/>
  <c r="DE319" i="5" s="1"/>
  <c r="BG319" i="5" a="1"/>
  <c r="BG319" i="5" s="1"/>
  <c r="AZ319" i="5" a="1"/>
  <c r="AZ319" i="5" s="1"/>
  <c r="Q319" i="5" a="1"/>
  <c r="Q319" i="5" s="1"/>
  <c r="CI319" i="5" a="1"/>
  <c r="CI319" i="5" s="1"/>
  <c r="AY319" i="5" a="1"/>
  <c r="AY319" i="5" s="1"/>
  <c r="X319" i="5" a="1"/>
  <c r="X319" i="5" s="1"/>
  <c r="O319" i="5" a="1"/>
  <c r="O319" i="5" s="1"/>
  <c r="H319" i="5" a="1"/>
  <c r="H319" i="5" s="1"/>
  <c r="BK319" i="5" a="1"/>
  <c r="BK319" i="5" s="1"/>
  <c r="AJ319" i="5" a="1"/>
  <c r="AJ319" i="5" s="1"/>
  <c r="DC319" i="5" a="1"/>
  <c r="DC319" i="5" s="1"/>
  <c r="CC319" i="5" a="1"/>
  <c r="CC319" i="5" s="1"/>
  <c r="BE319" i="5" a="1"/>
  <c r="BE319" i="5" s="1"/>
  <c r="AE319" i="5" a="1"/>
  <c r="AE319" i="5" s="1"/>
  <c r="S319" i="5" a="1"/>
  <c r="S319" i="5" s="1"/>
  <c r="F319" i="5" a="1"/>
  <c r="F319" i="5" s="1"/>
  <c r="BC319" i="5" a="1"/>
  <c r="BC319" i="5" s="1"/>
  <c r="AD319" i="5" a="1"/>
  <c r="AD319" i="5" s="1"/>
  <c r="R319" i="5" a="1"/>
  <c r="R319" i="5" s="1"/>
  <c r="BA319" i="5" a="1"/>
  <c r="BA319" i="5" s="1"/>
  <c r="N319" i="5" a="1"/>
  <c r="N319" i="5" s="1"/>
  <c r="C319" i="5" a="1"/>
  <c r="C319" i="5" s="1"/>
  <c r="CG319" i="5" a="1"/>
  <c r="CG319" i="5" s="1"/>
  <c r="AV319" i="5" a="1"/>
  <c r="AV319" i="5" s="1"/>
  <c r="W319" i="5" a="1"/>
  <c r="W319" i="5" s="1"/>
  <c r="J319" i="5" a="1"/>
  <c r="J319" i="5" s="1"/>
  <c r="DG319" i="5" a="1"/>
  <c r="DG319" i="5" s="1"/>
  <c r="CF319" i="5" a="1"/>
  <c r="CF319" i="5" s="1"/>
  <c r="AI319" i="5" a="1"/>
  <c r="AI319" i="5" s="1"/>
  <c r="U319" i="5" a="1"/>
  <c r="U319" i="5" s="1"/>
  <c r="I319" i="5" a="1"/>
  <c r="I319" i="5" s="1"/>
  <c r="Z319" i="5" a="1"/>
  <c r="Z319" i="5" s="1"/>
  <c r="DF319" i="5" a="1"/>
  <c r="DF319" i="5" s="1"/>
  <c r="AW319" i="5" a="1"/>
  <c r="AW319" i="5" s="1"/>
  <c r="CK319" i="5" a="1"/>
  <c r="CK319" i="5" s="1"/>
  <c r="T319" i="5" a="1"/>
  <c r="T319" i="5" s="1"/>
  <c r="CE319" i="5" a="1"/>
  <c r="CE319" i="5" s="1"/>
  <c r="M319" i="5" a="1"/>
  <c r="M319" i="5" s="1"/>
  <c r="BL319" i="5" a="1"/>
  <c r="BL319" i="5" s="1"/>
  <c r="AL319" i="5" a="1"/>
  <c r="AL319" i="5" s="1"/>
  <c r="DK319" i="5" a="1"/>
  <c r="DK319" i="5" s="1"/>
  <c r="CJ319" i="5" a="1"/>
  <c r="CJ319" i="5" s="1"/>
  <c r="AG319" i="5" a="1"/>
  <c r="AG319" i="5" s="1"/>
  <c r="AJ141" i="5" a="1"/>
  <c r="AJ141" i="5" s="1"/>
  <c r="AF141" i="5" a="1"/>
  <c r="AF141" i="5" s="1"/>
  <c r="AB141" i="5" a="1"/>
  <c r="AB141" i="5" s="1"/>
  <c r="X141" i="5" a="1"/>
  <c r="X141" i="5" s="1"/>
  <c r="T141" i="5" a="1"/>
  <c r="T141" i="5" s="1"/>
  <c r="P141" i="5" a="1"/>
  <c r="P141" i="5" s="1"/>
  <c r="L141" i="5" a="1"/>
  <c r="L141" i="5" s="1"/>
  <c r="H141" i="5" a="1"/>
  <c r="H141" i="5" s="1"/>
  <c r="D141" i="5" a="1"/>
  <c r="D141" i="5" s="1"/>
  <c r="A142" i="5"/>
  <c r="DH141" i="5" a="1"/>
  <c r="DH141" i="5" s="1"/>
  <c r="CK141" i="5" a="1"/>
  <c r="CK141" i="5" s="1"/>
  <c r="CB141" i="5" a="1"/>
  <c r="CB141" i="5" s="1"/>
  <c r="BK141" i="5" a="1"/>
  <c r="BK141" i="5" s="1"/>
  <c r="BB141" i="5" a="1"/>
  <c r="BB141" i="5" s="1"/>
  <c r="AS141" i="5" a="1"/>
  <c r="AS141" i="5" s="1"/>
  <c r="AG141" i="5" a="1"/>
  <c r="AG141" i="5" s="1"/>
  <c r="S141" i="5" a="1"/>
  <c r="S141" i="5" s="1"/>
  <c r="J141" i="5" a="1"/>
  <c r="J141" i="5" s="1"/>
  <c r="CI141" i="5" a="1"/>
  <c r="CI141" i="5" s="1"/>
  <c r="CD141" i="5" a="1"/>
  <c r="CD141" i="5" s="1"/>
  <c r="BQ141" i="5" a="1"/>
  <c r="BQ141" i="5" s="1"/>
  <c r="BH141" i="5" a="1"/>
  <c r="BH141" i="5" s="1"/>
  <c r="AW141" i="5" a="1"/>
  <c r="AW141" i="5" s="1"/>
  <c r="O141" i="5" a="1"/>
  <c r="O141" i="5" s="1"/>
  <c r="DB141" i="5" a="1"/>
  <c r="DB141" i="5" s="1"/>
  <c r="CH141" i="5" a="1"/>
  <c r="CH141" i="5" s="1"/>
  <c r="BJ141" i="5" a="1"/>
  <c r="BJ141" i="5" s="1"/>
  <c r="AI141" i="5" a="1"/>
  <c r="AI141" i="5" s="1"/>
  <c r="W141" i="5" a="1"/>
  <c r="W141" i="5" s="1"/>
  <c r="F141" i="5" a="1"/>
  <c r="F141" i="5" s="1"/>
  <c r="DL141" i="5" a="1"/>
  <c r="DL141" i="5" s="1"/>
  <c r="CG141" i="5" a="1"/>
  <c r="CG141" i="5" s="1"/>
  <c r="BI141" i="5" a="1"/>
  <c r="BI141" i="5" s="1"/>
  <c r="BC141" i="5" a="1"/>
  <c r="BC141" i="5" s="1"/>
  <c r="AH141" i="5" a="1"/>
  <c r="AH141" i="5" s="1"/>
  <c r="V141" i="5" a="1"/>
  <c r="V141" i="5" s="1"/>
  <c r="DF141" i="5" a="1"/>
  <c r="DF141" i="5" s="1"/>
  <c r="CL141" i="5" a="1"/>
  <c r="CL141" i="5" s="1"/>
  <c r="CF141" i="5" a="1"/>
  <c r="CF141" i="5" s="1"/>
  <c r="BR141" i="5" a="1"/>
  <c r="BR141" i="5" s="1"/>
  <c r="AV141" i="5" a="1"/>
  <c r="AV141" i="5" s="1"/>
  <c r="AA141" i="5" a="1"/>
  <c r="AA141" i="5" s="1"/>
  <c r="I141" i="5" a="1"/>
  <c r="I141" i="5" s="1"/>
  <c r="C141" i="5" a="1"/>
  <c r="C141" i="5" s="1"/>
  <c r="BF141" i="5" a="1"/>
  <c r="BF141" i="5" s="1"/>
  <c r="AL141" i="5" a="1"/>
  <c r="AL141" i="5" s="1"/>
  <c r="Z141" i="5" a="1"/>
  <c r="Z141" i="5" s="1"/>
  <c r="DJ141" i="5" a="1"/>
  <c r="DJ141" i="5" s="1"/>
  <c r="DD141" i="5" a="1"/>
  <c r="DD141" i="5" s="1"/>
  <c r="CJ141" i="5" a="1"/>
  <c r="CJ141" i="5" s="1"/>
  <c r="BL141" i="5" a="1"/>
  <c r="BL141" i="5" s="1"/>
  <c r="AZ141" i="5" a="1"/>
  <c r="AZ141" i="5" s="1"/>
  <c r="AT141" i="5" a="1"/>
  <c r="AT141" i="5" s="1"/>
  <c r="AK141" i="5" a="1"/>
  <c r="AK141" i="5" s="1"/>
  <c r="AE141" i="5" a="1"/>
  <c r="AE141" i="5" s="1"/>
  <c r="Y141" i="5" a="1"/>
  <c r="Y141" i="5" s="1"/>
  <c r="M141" i="5" a="1"/>
  <c r="M141" i="5" s="1"/>
  <c r="G141" i="5" a="1"/>
  <c r="G141" i="5" s="1"/>
  <c r="DI141" i="5" a="1"/>
  <c r="DI141" i="5" s="1"/>
  <c r="DC141" i="5" a="1"/>
  <c r="DC141" i="5" s="1"/>
  <c r="CC141" i="5" a="1"/>
  <c r="CC141" i="5" s="1"/>
  <c r="BE141" i="5" a="1"/>
  <c r="BE141" i="5" s="1"/>
  <c r="AY141" i="5" a="1"/>
  <c r="AY141" i="5" s="1"/>
  <c r="AD141" i="5" a="1"/>
  <c r="AD141" i="5" s="1"/>
  <c r="R141" i="5" a="1"/>
  <c r="R141" i="5" s="1"/>
  <c r="DG141" i="5" a="1"/>
  <c r="DG141" i="5" s="1"/>
  <c r="Q141" i="5" a="1"/>
  <c r="Q141" i="5" s="1"/>
  <c r="DE141" i="5" a="1"/>
  <c r="DE141" i="5" s="1"/>
  <c r="BG141" i="5" a="1"/>
  <c r="BG141" i="5" s="1"/>
  <c r="N141" i="5" a="1"/>
  <c r="N141" i="5" s="1"/>
  <c r="DA141" i="5" a="1"/>
  <c r="DA141" i="5" s="1"/>
  <c r="BD141" i="5" a="1"/>
  <c r="BD141" i="5" s="1"/>
  <c r="K141" i="5" a="1"/>
  <c r="K141" i="5" s="1"/>
  <c r="BA141" i="5" a="1"/>
  <c r="BA141" i="5" s="1"/>
  <c r="AX141" i="5" a="1"/>
  <c r="AX141" i="5" s="1"/>
  <c r="AC141" i="5" a="1"/>
  <c r="AC141" i="5" s="1"/>
  <c r="E141" i="5" a="1"/>
  <c r="E141" i="5" s="1"/>
  <c r="CE141" i="5" a="1"/>
  <c r="CE141" i="5" s="1"/>
  <c r="AU141" i="5" a="1"/>
  <c r="AU141" i="5" s="1"/>
  <c r="CA141" i="5" a="1"/>
  <c r="CA141" i="5" s="1"/>
  <c r="AO141" i="5" s="1"/>
  <c r="DK141" i="5" a="1"/>
  <c r="DK141" i="5" s="1"/>
  <c r="U141" i="5" a="1"/>
  <c r="U141" i="5" s="1"/>
  <c r="A143" i="5" l="1"/>
  <c r="AI142" i="5" a="1"/>
  <c r="AI142" i="5" s="1"/>
  <c r="AE142" i="5" a="1"/>
  <c r="AE142" i="5" s="1"/>
  <c r="AA142" i="5" a="1"/>
  <c r="AA142" i="5" s="1"/>
  <c r="W142" i="5" a="1"/>
  <c r="W142" i="5" s="1"/>
  <c r="S142" i="5" a="1"/>
  <c r="S142" i="5" s="1"/>
  <c r="O142" i="5" a="1"/>
  <c r="O142" i="5" s="1"/>
  <c r="K142" i="5" a="1"/>
  <c r="K142" i="5" s="1"/>
  <c r="G142" i="5" a="1"/>
  <c r="G142" i="5" s="1"/>
  <c r="C142" i="5" a="1"/>
  <c r="C142" i="5" s="1"/>
  <c r="DE142" i="5" a="1"/>
  <c r="DE142" i="5" s="1"/>
  <c r="CL142" i="5" a="1"/>
  <c r="CL142" i="5" s="1"/>
  <c r="CC142" i="5" a="1"/>
  <c r="CC142" i="5" s="1"/>
  <c r="BH142" i="5" a="1"/>
  <c r="BH142" i="5" s="1"/>
  <c r="AY142" i="5" a="1"/>
  <c r="AY142" i="5" s="1"/>
  <c r="AT142" i="5" a="1"/>
  <c r="AT142" i="5" s="1"/>
  <c r="AH142" i="5" a="1"/>
  <c r="AH142" i="5" s="1"/>
  <c r="Y142" i="5" a="1"/>
  <c r="Y142" i="5" s="1"/>
  <c r="P142" i="5" a="1"/>
  <c r="P142" i="5" s="1"/>
  <c r="BJ142" i="5" a="1"/>
  <c r="BJ142" i="5" s="1"/>
  <c r="BE142" i="5" a="1"/>
  <c r="BE142" i="5" s="1"/>
  <c r="AZ142" i="5" a="1"/>
  <c r="AZ142" i="5" s="1"/>
  <c r="AU142" i="5" a="1"/>
  <c r="AU142" i="5" s="1"/>
  <c r="R142" i="5" a="1"/>
  <c r="R142" i="5" s="1"/>
  <c r="M142" i="5" a="1"/>
  <c r="M142" i="5" s="1"/>
  <c r="H142" i="5" a="1"/>
  <c r="H142" i="5" s="1"/>
  <c r="DK142" i="5" a="1"/>
  <c r="DK142" i="5" s="1"/>
  <c r="DD142" i="5" a="1"/>
  <c r="DD142" i="5" s="1"/>
  <c r="CE142" i="5" a="1"/>
  <c r="CE142" i="5" s="1"/>
  <c r="BQ142" i="5" a="1"/>
  <c r="BQ142" i="5" s="1"/>
  <c r="BG142" i="5" a="1"/>
  <c r="BG142" i="5" s="1"/>
  <c r="BA142" i="5" a="1"/>
  <c r="BA142" i="5" s="1"/>
  <c r="AG142" i="5" a="1"/>
  <c r="AG142" i="5" s="1"/>
  <c r="D142" i="5" a="1"/>
  <c r="D142" i="5" s="1"/>
  <c r="DI142" i="5" a="1"/>
  <c r="DI142" i="5" s="1"/>
  <c r="DC142" i="5" a="1"/>
  <c r="DC142" i="5" s="1"/>
  <c r="AS142" i="5" a="1"/>
  <c r="AS142" i="5" s="1"/>
  <c r="AF142" i="5" a="1"/>
  <c r="AF142" i="5" s="1"/>
  <c r="Z142" i="5" a="1"/>
  <c r="Z142" i="5" s="1"/>
  <c r="T142" i="5" a="1"/>
  <c r="T142" i="5" s="1"/>
  <c r="N142" i="5" a="1"/>
  <c r="N142" i="5" s="1"/>
  <c r="DH142" i="5" a="1"/>
  <c r="DH142" i="5" s="1"/>
  <c r="CI142" i="5" a="1"/>
  <c r="CI142" i="5" s="1"/>
  <c r="BK142" i="5" a="1"/>
  <c r="BK142" i="5" s="1"/>
  <c r="AX142" i="5" a="1"/>
  <c r="AX142" i="5" s="1"/>
  <c r="AK142" i="5" a="1"/>
  <c r="AK142" i="5" s="1"/>
  <c r="DG142" i="5" a="1"/>
  <c r="DG142" i="5" s="1"/>
  <c r="CG142" i="5" a="1"/>
  <c r="CG142" i="5" s="1"/>
  <c r="CA142" i="5" a="1"/>
  <c r="CA142" i="5" s="1"/>
  <c r="AO142" i="5" s="1"/>
  <c r="BI142" i="5" a="1"/>
  <c r="BI142" i="5" s="1"/>
  <c r="BC142" i="5" a="1"/>
  <c r="BC142" i="5" s="1"/>
  <c r="AW142" i="5" a="1"/>
  <c r="AW142" i="5" s="1"/>
  <c r="AJ142" i="5" a="1"/>
  <c r="AJ142" i="5" s="1"/>
  <c r="AD142" i="5" a="1"/>
  <c r="AD142" i="5" s="1"/>
  <c r="X142" i="5" a="1"/>
  <c r="X142" i="5" s="1"/>
  <c r="L142" i="5" a="1"/>
  <c r="L142" i="5" s="1"/>
  <c r="DL142" i="5" a="1"/>
  <c r="DL142" i="5" s="1"/>
  <c r="DA142" i="5" a="1"/>
  <c r="DA142" i="5" s="1"/>
  <c r="CF142" i="5" a="1"/>
  <c r="CF142" i="5" s="1"/>
  <c r="BR142" i="5" a="1"/>
  <c r="BR142" i="5" s="1"/>
  <c r="BB142" i="5" a="1"/>
  <c r="BB142" i="5" s="1"/>
  <c r="AC142" i="5" a="1"/>
  <c r="AC142" i="5" s="1"/>
  <c r="Q142" i="5" a="1"/>
  <c r="Q142" i="5" s="1"/>
  <c r="E142" i="5" a="1"/>
  <c r="E142" i="5" s="1"/>
  <c r="DF142" i="5" a="1"/>
  <c r="DF142" i="5" s="1"/>
  <c r="CK142" i="5" a="1"/>
  <c r="CK142" i="5" s="1"/>
  <c r="AV142" i="5" a="1"/>
  <c r="AV142" i="5" s="1"/>
  <c r="AB142" i="5" a="1"/>
  <c r="AB142" i="5" s="1"/>
  <c r="V142" i="5" a="1"/>
  <c r="V142" i="5" s="1"/>
  <c r="J142" i="5" a="1"/>
  <c r="J142" i="5" s="1"/>
  <c r="BF142" i="5" a="1"/>
  <c r="BF142" i="5" s="1"/>
  <c r="U142" i="5" a="1"/>
  <c r="U142" i="5" s="1"/>
  <c r="DB142" i="5" a="1"/>
  <c r="DB142" i="5" s="1"/>
  <c r="BD142" i="5" a="1"/>
  <c r="BD142" i="5" s="1"/>
  <c r="CJ142" i="5" a="1"/>
  <c r="CJ142" i="5" s="1"/>
  <c r="AL142" i="5" a="1"/>
  <c r="AL142" i="5" s="1"/>
  <c r="CH142" i="5" a="1"/>
  <c r="CH142" i="5" s="1"/>
  <c r="CD142" i="5" a="1"/>
  <c r="CD142" i="5" s="1"/>
  <c r="I142" i="5" a="1"/>
  <c r="I142" i="5" s="1"/>
  <c r="CB142" i="5" a="1"/>
  <c r="CB142" i="5" s="1"/>
  <c r="F142" i="5" a="1"/>
  <c r="F142" i="5" s="1"/>
  <c r="DJ142" i="5" a="1"/>
  <c r="DJ142" i="5" s="1"/>
  <c r="BL142" i="5" a="1"/>
  <c r="BL142" i="5" s="1"/>
  <c r="DK320" i="5" a="1"/>
  <c r="DK320" i="5" s="1"/>
  <c r="DG320" i="5" a="1"/>
  <c r="DG320" i="5" s="1"/>
  <c r="DC320" i="5" a="1"/>
  <c r="DC320" i="5" s="1"/>
  <c r="CK320" i="5" a="1"/>
  <c r="CK320" i="5" s="1"/>
  <c r="CG320" i="5" a="1"/>
  <c r="CG320" i="5" s="1"/>
  <c r="CC320" i="5" a="1"/>
  <c r="CC320" i="5" s="1"/>
  <c r="BQ320" i="5" a="1"/>
  <c r="BQ320" i="5" s="1"/>
  <c r="BI320" i="5" a="1"/>
  <c r="BI320" i="5" s="1"/>
  <c r="BE320" i="5" a="1"/>
  <c r="BE320" i="5" s="1"/>
  <c r="BA320" i="5" a="1"/>
  <c r="BA320" i="5" s="1"/>
  <c r="AW320" i="5" a="1"/>
  <c r="AW320" i="5" s="1"/>
  <c r="AS320" i="5" a="1"/>
  <c r="AS320" i="5" s="1"/>
  <c r="DL320" i="5" a="1"/>
  <c r="DL320" i="5" s="1"/>
  <c r="CJ320" i="5" a="1"/>
  <c r="CJ320" i="5" s="1"/>
  <c r="CA320" i="5" a="1"/>
  <c r="CA320" i="5" s="1"/>
  <c r="AO320" i="5" s="1"/>
  <c r="BF320" i="5" a="1"/>
  <c r="BF320" i="5" s="1"/>
  <c r="AJ320" i="5" a="1"/>
  <c r="AJ320" i="5" s="1"/>
  <c r="AA320" i="5" a="1"/>
  <c r="AA320" i="5" s="1"/>
  <c r="R320" i="5" a="1"/>
  <c r="R320" i="5" s="1"/>
  <c r="M320" i="5" a="1"/>
  <c r="M320" i="5" s="1"/>
  <c r="D320" i="5" a="1"/>
  <c r="D320" i="5" s="1"/>
  <c r="DH320" i="5" a="1"/>
  <c r="DH320" i="5" s="1"/>
  <c r="DB320" i="5" a="1"/>
  <c r="DB320" i="5" s="1"/>
  <c r="CI320" i="5" a="1"/>
  <c r="CI320" i="5" s="1"/>
  <c r="CD320" i="5" a="1"/>
  <c r="CD320" i="5" s="1"/>
  <c r="AI320" i="5" a="1"/>
  <c r="AI320" i="5" s="1"/>
  <c r="AD320" i="5" a="1"/>
  <c r="AD320" i="5" s="1"/>
  <c r="I320" i="5" a="1"/>
  <c r="I320" i="5" s="1"/>
  <c r="CL320" i="5" a="1"/>
  <c r="CL320" i="5" s="1"/>
  <c r="CF320" i="5" a="1"/>
  <c r="CF320" i="5" s="1"/>
  <c r="BR320" i="5" a="1"/>
  <c r="BR320" i="5" s="1"/>
  <c r="BH320" i="5" a="1"/>
  <c r="BH320" i="5" s="1"/>
  <c r="BB320" i="5" a="1"/>
  <c r="BB320" i="5" s="1"/>
  <c r="AG320" i="5" a="1"/>
  <c r="AG320" i="5" s="1"/>
  <c r="U320" i="5" a="1"/>
  <c r="U320" i="5" s="1"/>
  <c r="J320" i="5" a="1"/>
  <c r="J320" i="5" s="1"/>
  <c r="C320" i="5" a="1"/>
  <c r="C320" i="5" s="1"/>
  <c r="DJ320" i="5" a="1"/>
  <c r="DJ320" i="5" s="1"/>
  <c r="BL320" i="5" a="1"/>
  <c r="BL320" i="5" s="1"/>
  <c r="AZ320" i="5" a="1"/>
  <c r="AZ320" i="5" s="1"/>
  <c r="AL320" i="5" a="1"/>
  <c r="AL320" i="5" s="1"/>
  <c r="AF320" i="5" a="1"/>
  <c r="AF320" i="5" s="1"/>
  <c r="Z320" i="5" a="1"/>
  <c r="Z320" i="5" s="1"/>
  <c r="T320" i="5" a="1"/>
  <c r="T320" i="5" s="1"/>
  <c r="N320" i="5" a="1"/>
  <c r="N320" i="5" s="1"/>
  <c r="DF320" i="5" a="1"/>
  <c r="DF320" i="5" s="1"/>
  <c r="CB320" i="5" a="1"/>
  <c r="CB320" i="5" s="1"/>
  <c r="K320" i="5" a="1"/>
  <c r="K320" i="5" s="1"/>
  <c r="DE320" i="5" a="1"/>
  <c r="DE320" i="5" s="1"/>
  <c r="BG320" i="5" a="1"/>
  <c r="BG320" i="5" s="1"/>
  <c r="AY320" i="5" a="1"/>
  <c r="AY320" i="5" s="1"/>
  <c r="AH320" i="5" a="1"/>
  <c r="AH320" i="5" s="1"/>
  <c r="Y320" i="5" a="1"/>
  <c r="Y320" i="5" s="1"/>
  <c r="Q320" i="5" a="1"/>
  <c r="Q320" i="5" s="1"/>
  <c r="DI320" i="5" a="1"/>
  <c r="DI320" i="5" s="1"/>
  <c r="DA320" i="5" a="1"/>
  <c r="DA320" i="5" s="1"/>
  <c r="CE320" i="5" a="1"/>
  <c r="CE320" i="5" s="1"/>
  <c r="BK320" i="5" a="1"/>
  <c r="BK320" i="5" s="1"/>
  <c r="AU320" i="5" a="1"/>
  <c r="AU320" i="5" s="1"/>
  <c r="AK320" i="5" a="1"/>
  <c r="AK320" i="5" s="1"/>
  <c r="AC320" i="5" a="1"/>
  <c r="AC320" i="5" s="1"/>
  <c r="V320" i="5" a="1"/>
  <c r="V320" i="5" s="1"/>
  <c r="F320" i="5" a="1"/>
  <c r="F320" i="5" s="1"/>
  <c r="DD320" i="5" a="1"/>
  <c r="DD320" i="5" s="1"/>
  <c r="AE320" i="5" a="1"/>
  <c r="AE320" i="5" s="1"/>
  <c r="S320" i="5" a="1"/>
  <c r="S320" i="5" s="1"/>
  <c r="BD320" i="5" a="1"/>
  <c r="BD320" i="5" s="1"/>
  <c r="E320" i="5" a="1"/>
  <c r="E320" i="5" s="1"/>
  <c r="BC320" i="5" a="1"/>
  <c r="BC320" i="5" s="1"/>
  <c r="P320" i="5" a="1"/>
  <c r="P320" i="5" s="1"/>
  <c r="CH320" i="5" a="1"/>
  <c r="CH320" i="5" s="1"/>
  <c r="BJ320" i="5" a="1"/>
  <c r="BJ320" i="5" s="1"/>
  <c r="AX320" i="5" a="1"/>
  <c r="AX320" i="5" s="1"/>
  <c r="AV320" i="5" a="1"/>
  <c r="AV320" i="5" s="1"/>
  <c r="W320" i="5" a="1"/>
  <c r="W320" i="5" s="1"/>
  <c r="H320" i="5" a="1"/>
  <c r="H320" i="5" s="1"/>
  <c r="A321" i="5"/>
  <c r="AB320" i="5" a="1"/>
  <c r="AB320" i="5" s="1"/>
  <c r="X320" i="5" a="1"/>
  <c r="X320" i="5" s="1"/>
  <c r="O320" i="5" a="1"/>
  <c r="O320" i="5" s="1"/>
  <c r="L320" i="5" a="1"/>
  <c r="L320" i="5" s="1"/>
  <c r="G320" i="5" a="1"/>
  <c r="G320" i="5" s="1"/>
  <c r="AT320" i="5" a="1"/>
  <c r="AT320" i="5" s="1"/>
  <c r="BK321" i="5" l="1" a="1"/>
  <c r="BK321" i="5" s="1"/>
  <c r="BG321" i="5" a="1"/>
  <c r="BG321" i="5" s="1"/>
  <c r="BC321" i="5" a="1"/>
  <c r="BC321" i="5" s="1"/>
  <c r="AY321" i="5" a="1"/>
  <c r="AY321" i="5" s="1"/>
  <c r="BE321" i="5" a="1"/>
  <c r="BE321" i="5" s="1"/>
  <c r="AJ321" i="5" a="1"/>
  <c r="AJ321" i="5" s="1"/>
  <c r="AE321" i="5" a="1"/>
  <c r="AE321" i="5" s="1"/>
  <c r="O321" i="5" a="1"/>
  <c r="O321" i="5" s="1"/>
  <c r="F321" i="5" a="1"/>
  <c r="F321" i="5" s="1"/>
  <c r="BL321" i="5" a="1"/>
  <c r="BL321" i="5" s="1"/>
  <c r="AI321" i="5" a="1"/>
  <c r="AI321" i="5" s="1"/>
  <c r="AD321" i="5" a="1"/>
  <c r="AD321" i="5" s="1"/>
  <c r="AO321" i="5" s="1"/>
  <c r="U321" i="5" a="1"/>
  <c r="U321" i="5" s="1"/>
  <c r="M321" i="5" a="1"/>
  <c r="M321" i="5" s="1"/>
  <c r="AL321" i="5" a="1"/>
  <c r="AL321" i="5" s="1"/>
  <c r="V321" i="5" a="1"/>
  <c r="V321" i="5" s="1"/>
  <c r="G321" i="5" a="1"/>
  <c r="G321" i="5" s="1"/>
  <c r="BJ321" i="5" a="1"/>
  <c r="BJ321" i="5" s="1"/>
  <c r="BD321" i="5" a="1"/>
  <c r="BD321" i="5" s="1"/>
  <c r="AX321" i="5" a="1"/>
  <c r="AX321" i="5" s="1"/>
  <c r="AK321" i="5" a="1"/>
  <c r="AK321" i="5" s="1"/>
  <c r="BF321" i="5" a="1"/>
  <c r="BF321" i="5" s="1"/>
  <c r="AH321" i="5" a="1"/>
  <c r="AH321" i="5" s="1"/>
  <c r="AA321" i="5" a="1"/>
  <c r="AA321" i="5" s="1"/>
  <c r="K321" i="5" a="1"/>
  <c r="K321" i="5" s="1"/>
  <c r="AW321" i="5" a="1"/>
  <c r="AW321" i="5" s="1"/>
  <c r="J321" i="5" a="1"/>
  <c r="J321" i="5" s="1"/>
  <c r="C321" i="5" a="1"/>
  <c r="C321" i="5" s="1"/>
  <c r="BA321" i="5" a="1"/>
  <c r="BA321" i="5" s="1"/>
  <c r="AC321" i="5" a="1"/>
  <c r="AC321" i="5" s="1"/>
  <c r="BH321" i="5" a="1"/>
  <c r="BH321" i="5" s="1"/>
  <c r="AB321" i="5" a="1"/>
  <c r="AB321" i="5" s="1"/>
  <c r="H321" i="5" a="1"/>
  <c r="H321" i="5" s="1"/>
  <c r="T321" i="5" a="1"/>
  <c r="T321" i="5" s="1"/>
  <c r="E321" i="5" a="1"/>
  <c r="E321" i="5" s="1"/>
  <c r="P321" i="5" a="1"/>
  <c r="P321" i="5" s="1"/>
  <c r="D321" i="5" a="1"/>
  <c r="D321" i="5" s="1"/>
  <c r="A322" i="5"/>
  <c r="AZ321" i="5" a="1"/>
  <c r="AZ321" i="5" s="1"/>
  <c r="AF321" i="5" a="1"/>
  <c r="AF321" i="5" s="1"/>
  <c r="L321" i="5" a="1"/>
  <c r="L321" i="5" s="1"/>
  <c r="BI321" i="5" a="1"/>
  <c r="BI321" i="5" s="1"/>
  <c r="N321" i="5" a="1"/>
  <c r="N321" i="5" s="1"/>
  <c r="I321" i="5" a="1"/>
  <c r="I321" i="5" s="1"/>
  <c r="BB321" i="5" a="1"/>
  <c r="BB321" i="5" s="1"/>
  <c r="AG321" i="5" a="1"/>
  <c r="AG321" i="5" s="1"/>
  <c r="AL143" i="5" a="1"/>
  <c r="AL143" i="5" s="1"/>
  <c r="AH143" i="5" a="1"/>
  <c r="AH143" i="5" s="1"/>
  <c r="AD143" i="5" a="1"/>
  <c r="AD143" i="5" s="1"/>
  <c r="Z143" i="5" a="1"/>
  <c r="Z143" i="5" s="1"/>
  <c r="V143" i="5" a="1"/>
  <c r="V143" i="5" s="1"/>
  <c r="R143" i="5" a="1"/>
  <c r="R143" i="5" s="1"/>
  <c r="N143" i="5" a="1"/>
  <c r="N143" i="5" s="1"/>
  <c r="J143" i="5" a="1"/>
  <c r="J143" i="5" s="1"/>
  <c r="F143" i="5" a="1"/>
  <c r="F143" i="5" s="1"/>
  <c r="DK143" i="5" a="1"/>
  <c r="DK143" i="5" s="1"/>
  <c r="DB143" i="5" a="1"/>
  <c r="DB143" i="5" s="1"/>
  <c r="CE143" i="5" a="1"/>
  <c r="CE143" i="5" s="1"/>
  <c r="BJ143" i="5" a="1"/>
  <c r="BJ143" i="5" s="1"/>
  <c r="BE143" i="5" a="1"/>
  <c r="BE143" i="5" s="1"/>
  <c r="AV143" i="5" a="1"/>
  <c r="AV143" i="5" s="1"/>
  <c r="AE143" i="5" a="1"/>
  <c r="AE143" i="5" s="1"/>
  <c r="Q143" i="5" a="1"/>
  <c r="Q143" i="5" s="1"/>
  <c r="H143" i="5" a="1"/>
  <c r="H143" i="5" s="1"/>
  <c r="DC143" i="5" a="1"/>
  <c r="DC143" i="5" s="1"/>
  <c r="CJ143" i="5" a="1"/>
  <c r="CJ143" i="5" s="1"/>
  <c r="BQ143" i="5" a="1"/>
  <c r="BQ143" i="5" s="1"/>
  <c r="BH143" i="5" a="1"/>
  <c r="BH143" i="5" s="1"/>
  <c r="BC143" i="5" a="1"/>
  <c r="BC143" i="5" s="1"/>
  <c r="AX143" i="5" a="1"/>
  <c r="AX143" i="5" s="1"/>
  <c r="E143" i="5" a="1"/>
  <c r="E143" i="5" s="1"/>
  <c r="DI143" i="5" a="1"/>
  <c r="DI143" i="5" s="1"/>
  <c r="BK143" i="5" a="1"/>
  <c r="BK143" i="5" s="1"/>
  <c r="AY143" i="5" a="1"/>
  <c r="AY143" i="5" s="1"/>
  <c r="AS143" i="5" a="1"/>
  <c r="AS143" i="5" s="1"/>
  <c r="AJ143" i="5" a="1"/>
  <c r="AJ143" i="5" s="1"/>
  <c r="X143" i="5" a="1"/>
  <c r="X143" i="5" s="1"/>
  <c r="L143" i="5" a="1"/>
  <c r="L143" i="5" s="1"/>
  <c r="DG143" i="5" a="1"/>
  <c r="DG143" i="5" s="1"/>
  <c r="DA143" i="5" a="1"/>
  <c r="DA143" i="5" s="1"/>
  <c r="CG143" i="5" a="1"/>
  <c r="CG143" i="5" s="1"/>
  <c r="BI143" i="5" a="1"/>
  <c r="BI143" i="5" s="1"/>
  <c r="AW143" i="5" a="1"/>
  <c r="AW143" i="5" s="1"/>
  <c r="W143" i="5" a="1"/>
  <c r="W143" i="5" s="1"/>
  <c r="K143" i="5" a="1"/>
  <c r="K143" i="5" s="1"/>
  <c r="A144" i="5"/>
  <c r="DF143" i="5" a="1"/>
  <c r="DF143" i="5" s="1"/>
  <c r="CA143" i="5" a="1"/>
  <c r="CA143" i="5" s="1"/>
  <c r="AO143" i="5" s="1"/>
  <c r="AB143" i="5" a="1"/>
  <c r="AB143" i="5" s="1"/>
  <c r="P143" i="5" a="1"/>
  <c r="P143" i="5" s="1"/>
  <c r="D143" i="5" a="1"/>
  <c r="D143" i="5" s="1"/>
  <c r="DE143" i="5" a="1"/>
  <c r="DE143" i="5" s="1"/>
  <c r="CK143" i="5" a="1"/>
  <c r="CK143" i="5" s="1"/>
  <c r="BG143" i="5" a="1"/>
  <c r="BG143" i="5" s="1"/>
  <c r="BA143" i="5" a="1"/>
  <c r="BA143" i="5" s="1"/>
  <c r="AU143" i="5" a="1"/>
  <c r="AU143" i="5" s="1"/>
  <c r="AA143" i="5" a="1"/>
  <c r="AA143" i="5" s="1"/>
  <c r="T143" i="5" a="1"/>
  <c r="T143" i="5" s="1"/>
  <c r="DJ143" i="5" a="1"/>
  <c r="DJ143" i="5" s="1"/>
  <c r="CD143" i="5" a="1"/>
  <c r="CD143" i="5" s="1"/>
  <c r="BL143" i="5" a="1"/>
  <c r="BL143" i="5" s="1"/>
  <c r="AZ143" i="5" a="1"/>
  <c r="AZ143" i="5" s="1"/>
  <c r="AF143" i="5" a="1"/>
  <c r="AF143" i="5" s="1"/>
  <c r="Y143" i="5" a="1"/>
  <c r="Y143" i="5" s="1"/>
  <c r="DD143" i="5" a="1"/>
  <c r="DD143" i="5" s="1"/>
  <c r="CI143" i="5" a="1"/>
  <c r="CI143" i="5" s="1"/>
  <c r="CC143" i="5" a="1"/>
  <c r="CC143" i="5" s="1"/>
  <c r="BF143" i="5" a="1"/>
  <c r="BF143" i="5" s="1"/>
  <c r="AT143" i="5" a="1"/>
  <c r="AT143" i="5" s="1"/>
  <c r="AK143" i="5" a="1"/>
  <c r="AK143" i="5" s="1"/>
  <c r="S143" i="5" a="1"/>
  <c r="S143" i="5" s="1"/>
  <c r="M143" i="5" a="1"/>
  <c r="M143" i="5" s="1"/>
  <c r="G143" i="5" a="1"/>
  <c r="G143" i="5" s="1"/>
  <c r="DH143" i="5" a="1"/>
  <c r="DH143" i="5" s="1"/>
  <c r="O143" i="5" a="1"/>
  <c r="O143" i="5" s="1"/>
  <c r="BD143" i="5" a="1"/>
  <c r="BD143" i="5" s="1"/>
  <c r="AI143" i="5" a="1"/>
  <c r="AI143" i="5" s="1"/>
  <c r="CL143" i="5" a="1"/>
  <c r="CL143" i="5" s="1"/>
  <c r="BB143" i="5" a="1"/>
  <c r="BB143" i="5" s="1"/>
  <c r="AG143" i="5" a="1"/>
  <c r="AG143" i="5" s="1"/>
  <c r="I143" i="5" a="1"/>
  <c r="I143" i="5" s="1"/>
  <c r="CH143" i="5" a="1"/>
  <c r="CH143" i="5" s="1"/>
  <c r="AC143" i="5" a="1"/>
  <c r="AC143" i="5" s="1"/>
  <c r="CF143" i="5" a="1"/>
  <c r="CF143" i="5" s="1"/>
  <c r="C143" i="5" a="1"/>
  <c r="C143" i="5" s="1"/>
  <c r="CB143" i="5" a="1"/>
  <c r="CB143" i="5" s="1"/>
  <c r="DL143" i="5" a="1"/>
  <c r="DL143" i="5" s="1"/>
  <c r="BR143" i="5" a="1"/>
  <c r="BR143" i="5" s="1"/>
  <c r="U143" i="5" a="1"/>
  <c r="U143" i="5" s="1"/>
  <c r="AK144" i="5" l="1" a="1"/>
  <c r="AK144" i="5" s="1"/>
  <c r="AG144" i="5" a="1"/>
  <c r="AG144" i="5" s="1"/>
  <c r="AC144" i="5" a="1"/>
  <c r="AC144" i="5" s="1"/>
  <c r="Y144" i="5" a="1"/>
  <c r="Y144" i="5" s="1"/>
  <c r="U144" i="5" a="1"/>
  <c r="U144" i="5" s="1"/>
  <c r="Q144" i="5" a="1"/>
  <c r="Q144" i="5" s="1"/>
  <c r="M144" i="5" a="1"/>
  <c r="M144" i="5" s="1"/>
  <c r="I144" i="5" a="1"/>
  <c r="I144" i="5" s="1"/>
  <c r="E144" i="5" a="1"/>
  <c r="E144" i="5" s="1"/>
  <c r="DD144" i="5" a="1"/>
  <c r="DD144" i="5" s="1"/>
  <c r="CG144" i="5" a="1"/>
  <c r="CG144" i="5" s="1"/>
  <c r="CB144" i="5" a="1"/>
  <c r="CB144" i="5" s="1"/>
  <c r="BG144" i="5" a="1"/>
  <c r="BG144" i="5" s="1"/>
  <c r="AX144" i="5" a="1"/>
  <c r="AX144" i="5" s="1"/>
  <c r="AB144" i="5" a="1"/>
  <c r="AB144" i="5" s="1"/>
  <c r="S144" i="5" a="1"/>
  <c r="S144" i="5" s="1"/>
  <c r="J144" i="5" a="1"/>
  <c r="J144" i="5" s="1"/>
  <c r="DL144" i="5" a="1"/>
  <c r="DL144" i="5" s="1"/>
  <c r="DG144" i="5" a="1"/>
  <c r="DG144" i="5" s="1"/>
  <c r="BL144" i="5" a="1"/>
  <c r="BL144" i="5" s="1"/>
  <c r="AV144" i="5" a="1"/>
  <c r="AV144" i="5" s="1"/>
  <c r="X144" i="5" a="1"/>
  <c r="X144" i="5" s="1"/>
  <c r="H144" i="5" a="1"/>
  <c r="H144" i="5" s="1"/>
  <c r="C144" i="5" a="1"/>
  <c r="C144" i="5" s="1"/>
  <c r="DA144" i="5" a="1"/>
  <c r="DA144" i="5" s="1"/>
  <c r="CA144" i="5" a="1"/>
  <c r="CA144" i="5" s="1"/>
  <c r="AO144" i="5" s="1"/>
  <c r="AH144" i="5" a="1"/>
  <c r="AH144" i="5" s="1"/>
  <c r="V144" i="5" a="1"/>
  <c r="V144" i="5" s="1"/>
  <c r="P144" i="5" a="1"/>
  <c r="P144" i="5" s="1"/>
  <c r="D144" i="5" a="1"/>
  <c r="D144" i="5" s="1"/>
  <c r="CL144" i="5" a="1"/>
  <c r="CL144" i="5" s="1"/>
  <c r="BR144" i="5" a="1"/>
  <c r="BR144" i="5" s="1"/>
  <c r="BH144" i="5" a="1"/>
  <c r="BH144" i="5" s="1"/>
  <c r="BB144" i="5" a="1"/>
  <c r="BB144" i="5" s="1"/>
  <c r="AF144" i="5" a="1"/>
  <c r="AF144" i="5" s="1"/>
  <c r="O144" i="5" a="1"/>
  <c r="O144" i="5" s="1"/>
  <c r="DK144" i="5" a="1"/>
  <c r="DK144" i="5" s="1"/>
  <c r="DE144" i="5" a="1"/>
  <c r="DE144" i="5" s="1"/>
  <c r="CK144" i="5" a="1"/>
  <c r="CK144" i="5" s="1"/>
  <c r="CE144" i="5" a="1"/>
  <c r="CE144" i="5" s="1"/>
  <c r="BA144" i="5" a="1"/>
  <c r="BA144" i="5" s="1"/>
  <c r="AU144" i="5" a="1"/>
  <c r="AU144" i="5" s="1"/>
  <c r="AL144" i="5" a="1"/>
  <c r="AL144" i="5" s="1"/>
  <c r="Z144" i="5" a="1"/>
  <c r="Z144" i="5" s="1"/>
  <c r="T144" i="5" a="1"/>
  <c r="T144" i="5" s="1"/>
  <c r="N144" i="5" a="1"/>
  <c r="N144" i="5" s="1"/>
  <c r="CD144" i="5" a="1"/>
  <c r="CD144" i="5" s="1"/>
  <c r="BK144" i="5" a="1"/>
  <c r="BK144" i="5" s="1"/>
  <c r="AT144" i="5" a="1"/>
  <c r="AT144" i="5" s="1"/>
  <c r="AJ144" i="5" a="1"/>
  <c r="AJ144" i="5" s="1"/>
  <c r="R144" i="5" a="1"/>
  <c r="R144" i="5" s="1"/>
  <c r="L144" i="5" a="1"/>
  <c r="L144" i="5" s="1"/>
  <c r="DI144" i="5" a="1"/>
  <c r="DI144" i="5" s="1"/>
  <c r="DC144" i="5" a="1"/>
  <c r="DC144" i="5" s="1"/>
  <c r="CI144" i="5" a="1"/>
  <c r="CI144" i="5" s="1"/>
  <c r="CC144" i="5" a="1"/>
  <c r="CC144" i="5" s="1"/>
  <c r="BE144" i="5" a="1"/>
  <c r="BE144" i="5" s="1"/>
  <c r="AY144" i="5" a="1"/>
  <c r="AY144" i="5" s="1"/>
  <c r="AS144" i="5" a="1"/>
  <c r="AS144" i="5" s="1"/>
  <c r="AD144" i="5" a="1"/>
  <c r="AD144" i="5" s="1"/>
  <c r="W144" i="5" a="1"/>
  <c r="W144" i="5" s="1"/>
  <c r="F144" i="5" a="1"/>
  <c r="F144" i="5" s="1"/>
  <c r="DH144" i="5" a="1"/>
  <c r="DH144" i="5" s="1"/>
  <c r="DB144" i="5" a="1"/>
  <c r="DB144" i="5" s="1"/>
  <c r="CH144" i="5" a="1"/>
  <c r="CH144" i="5" s="1"/>
  <c r="BJ144" i="5" a="1"/>
  <c r="BJ144" i="5" s="1"/>
  <c r="BD144" i="5" a="1"/>
  <c r="BD144" i="5" s="1"/>
  <c r="AI144" i="5" a="1"/>
  <c r="AI144" i="5" s="1"/>
  <c r="K144" i="5" a="1"/>
  <c r="K144" i="5" s="1"/>
  <c r="A145" i="5"/>
  <c r="DJ144" i="5" a="1"/>
  <c r="DJ144" i="5" s="1"/>
  <c r="BQ144" i="5" a="1"/>
  <c r="BQ144" i="5" s="1"/>
  <c r="DF144" i="5" a="1"/>
  <c r="DF144" i="5" s="1"/>
  <c r="BI144" i="5" a="1"/>
  <c r="BI144" i="5" s="1"/>
  <c r="BF144" i="5" a="1"/>
  <c r="BF144" i="5" s="1"/>
  <c r="BC144" i="5" a="1"/>
  <c r="BC144" i="5" s="1"/>
  <c r="AE144" i="5" a="1"/>
  <c r="AE144" i="5" s="1"/>
  <c r="G144" i="5" a="1"/>
  <c r="G144" i="5" s="1"/>
  <c r="CJ144" i="5" a="1"/>
  <c r="CJ144" i="5" s="1"/>
  <c r="AZ144" i="5" a="1"/>
  <c r="AZ144" i="5" s="1"/>
  <c r="AA144" i="5" a="1"/>
  <c r="AA144" i="5" s="1"/>
  <c r="CF144" i="5" a="1"/>
  <c r="CF144" i="5" s="1"/>
  <c r="AW144" i="5" a="1"/>
  <c r="AW144" i="5" s="1"/>
  <c r="BK322" i="5" a="1"/>
  <c r="BK322" i="5" s="1"/>
  <c r="BG322" i="5" a="1"/>
  <c r="BG322" i="5" s="1"/>
  <c r="BC322" i="5" a="1"/>
  <c r="BC322" i="5" s="1"/>
  <c r="AY322" i="5" a="1"/>
  <c r="AY322" i="5" s="1"/>
  <c r="BL322" i="5" a="1"/>
  <c r="BL322" i="5" s="1"/>
  <c r="AX322" i="5" a="1"/>
  <c r="AX322" i="5" s="1"/>
  <c r="AL322" i="5" a="1"/>
  <c r="AL322" i="5" s="1"/>
  <c r="AC322" i="5" a="1"/>
  <c r="AC322" i="5" s="1"/>
  <c r="M322" i="5" a="1"/>
  <c r="M322" i="5" s="1"/>
  <c r="H322" i="5" a="1"/>
  <c r="H322" i="5" s="1"/>
  <c r="T322" i="5" a="1"/>
  <c r="T322" i="5" s="1"/>
  <c r="BJ322" i="5" a="1"/>
  <c r="BJ322" i="5" s="1"/>
  <c r="AF322" i="5" a="1"/>
  <c r="AF322" i="5" s="1"/>
  <c r="V322" i="5" a="1"/>
  <c r="V322" i="5" s="1"/>
  <c r="G322" i="5" a="1"/>
  <c r="G322" i="5" s="1"/>
  <c r="BI322" i="5" a="1"/>
  <c r="BI322" i="5" s="1"/>
  <c r="AW322" i="5" a="1"/>
  <c r="AW322" i="5" s="1"/>
  <c r="U322" i="5" a="1"/>
  <c r="U322" i="5" s="1"/>
  <c r="K322" i="5" a="1"/>
  <c r="K322" i="5" s="1"/>
  <c r="BE322" i="5" a="1"/>
  <c r="BE322" i="5" s="1"/>
  <c r="AH322" i="5" a="1"/>
  <c r="AH322" i="5" s="1"/>
  <c r="C322" i="5" a="1"/>
  <c r="C322" i="5" s="1"/>
  <c r="A323" i="5"/>
  <c r="BD322" i="5" a="1"/>
  <c r="BD322" i="5" s="1"/>
  <c r="AG322" i="5" a="1"/>
  <c r="AG322" i="5" s="1"/>
  <c r="J322" i="5" a="1"/>
  <c r="J322" i="5" s="1"/>
  <c r="BH322" i="5" a="1"/>
  <c r="BH322" i="5" s="1"/>
  <c r="AZ322" i="5" a="1"/>
  <c r="AZ322" i="5" s="1"/>
  <c r="AK322" i="5" a="1"/>
  <c r="AK322" i="5" s="1"/>
  <c r="F322" i="5" a="1"/>
  <c r="F322" i="5" s="1"/>
  <c r="AD322" i="5" a="1"/>
  <c r="AD322" i="5" s="1"/>
  <c r="AO322" i="5" s="1"/>
  <c r="AB322" i="5" a="1"/>
  <c r="AB322" i="5" s="1"/>
  <c r="I322" i="5" a="1"/>
  <c r="I322" i="5" s="1"/>
  <c r="AA322" i="5" a="1"/>
  <c r="AA322" i="5" s="1"/>
  <c r="AI322" i="5" a="1"/>
  <c r="AI322" i="5" s="1"/>
  <c r="O322" i="5" a="1"/>
  <c r="O322" i="5" s="1"/>
  <c r="BA322" i="5" a="1"/>
  <c r="BA322" i="5" s="1"/>
  <c r="N322" i="5" a="1"/>
  <c r="N322" i="5" s="1"/>
  <c r="BF322" i="5" a="1"/>
  <c r="BF322" i="5" s="1"/>
  <c r="P322" i="5" a="1"/>
  <c r="P322" i="5" s="1"/>
  <c r="BB322" i="5" a="1"/>
  <c r="BB322" i="5" s="1"/>
  <c r="L322" i="5" a="1"/>
  <c r="L322" i="5" s="1"/>
  <c r="D322" i="5" a="1"/>
  <c r="D322" i="5" s="1"/>
  <c r="AJ322" i="5" a="1"/>
  <c r="AJ322" i="5" s="1"/>
  <c r="AE322" i="5" a="1"/>
  <c r="AE322" i="5" s="1"/>
  <c r="E322" i="5" a="1"/>
  <c r="E322" i="5" s="1"/>
  <c r="BK323" i="5" l="1" a="1"/>
  <c r="BK323" i="5" s="1"/>
  <c r="BG323" i="5" a="1"/>
  <c r="BG323" i="5" s="1"/>
  <c r="BC323" i="5" a="1"/>
  <c r="BC323" i="5" s="1"/>
  <c r="AY323" i="5" a="1"/>
  <c r="AY323" i="5" s="1"/>
  <c r="BE323" i="5" a="1"/>
  <c r="BE323" i="5" s="1"/>
  <c r="AJ323" i="5" a="1"/>
  <c r="AJ323" i="5" s="1"/>
  <c r="AE323" i="5" a="1"/>
  <c r="AE323" i="5" s="1"/>
  <c r="O323" i="5" a="1"/>
  <c r="O323" i="5" s="1"/>
  <c r="F323" i="5" a="1"/>
  <c r="F323" i="5" s="1"/>
  <c r="BJ323" i="5" a="1"/>
  <c r="BJ323" i="5" s="1"/>
  <c r="P323" i="5" a="1"/>
  <c r="P323" i="5" s="1"/>
  <c r="K323" i="5" a="1"/>
  <c r="K323" i="5" s="1"/>
  <c r="BD323" i="5" a="1"/>
  <c r="BD323" i="5" s="1"/>
  <c r="AX323" i="5" a="1"/>
  <c r="AX323" i="5" s="1"/>
  <c r="AK323" i="5" a="1"/>
  <c r="AK323" i="5" s="1"/>
  <c r="U323" i="5" a="1"/>
  <c r="U323" i="5" s="1"/>
  <c r="L323" i="5" a="1"/>
  <c r="L323" i="5" s="1"/>
  <c r="AW323" i="5" a="1"/>
  <c r="AW323" i="5" s="1"/>
  <c r="AI323" i="5" a="1"/>
  <c r="AI323" i="5" s="1"/>
  <c r="T323" i="5" a="1"/>
  <c r="T323" i="5" s="1"/>
  <c r="J323" i="5" a="1"/>
  <c r="J323" i="5" s="1"/>
  <c r="D323" i="5" a="1"/>
  <c r="D323" i="5" s="1"/>
  <c r="A324" i="5"/>
  <c r="AG323" i="5" a="1"/>
  <c r="AG323" i="5" s="1"/>
  <c r="BL323" i="5" a="1"/>
  <c r="BL323" i="5" s="1"/>
  <c r="I323" i="5" a="1"/>
  <c r="I323" i="5" s="1"/>
  <c r="AZ323" i="5" a="1"/>
  <c r="AZ323" i="5" s="1"/>
  <c r="AB323" i="5" a="1"/>
  <c r="AB323" i="5" s="1"/>
  <c r="E323" i="5" a="1"/>
  <c r="E323" i="5" s="1"/>
  <c r="AF323" i="5" a="1"/>
  <c r="AF323" i="5" s="1"/>
  <c r="M323" i="5" a="1"/>
  <c r="M323" i="5" s="1"/>
  <c r="BI323" i="5" a="1"/>
  <c r="BI323" i="5" s="1"/>
  <c r="AD323" i="5" a="1"/>
  <c r="AD323" i="5" s="1"/>
  <c r="AO323" i="5" s="1"/>
  <c r="BH323" i="5" a="1"/>
  <c r="BH323" i="5" s="1"/>
  <c r="AC323" i="5" a="1"/>
  <c r="AC323" i="5" s="1"/>
  <c r="H323" i="5" a="1"/>
  <c r="H323" i="5" s="1"/>
  <c r="BB323" i="5" a="1"/>
  <c r="BB323" i="5" s="1"/>
  <c r="C323" i="5" a="1"/>
  <c r="C323" i="5" s="1"/>
  <c r="AL323" i="5" a="1"/>
  <c r="AL323" i="5" s="1"/>
  <c r="AH323" i="5" a="1"/>
  <c r="AH323" i="5" s="1"/>
  <c r="AA323" i="5" a="1"/>
  <c r="AA323" i="5" s="1"/>
  <c r="BF323" i="5" a="1"/>
  <c r="BF323" i="5" s="1"/>
  <c r="N323" i="5" a="1"/>
  <c r="N323" i="5" s="1"/>
  <c r="BA323" i="5" a="1"/>
  <c r="BA323" i="5" s="1"/>
  <c r="G323" i="5" a="1"/>
  <c r="G323" i="5" s="1"/>
  <c r="V323" i="5" a="1"/>
  <c r="V323" i="5" s="1"/>
  <c r="AJ145" i="5" a="1"/>
  <c r="AJ145" i="5" s="1"/>
  <c r="AF145" i="5" a="1"/>
  <c r="AF145" i="5" s="1"/>
  <c r="AB145" i="5" a="1"/>
  <c r="AB145" i="5" s="1"/>
  <c r="X145" i="5" a="1"/>
  <c r="X145" i="5" s="1"/>
  <c r="T145" i="5" a="1"/>
  <c r="T145" i="5" s="1"/>
  <c r="P145" i="5" a="1"/>
  <c r="P145" i="5" s="1"/>
  <c r="L145" i="5" a="1"/>
  <c r="L145" i="5" s="1"/>
  <c r="H145" i="5" a="1"/>
  <c r="H145" i="5" s="1"/>
  <c r="D145" i="5" a="1"/>
  <c r="D145" i="5" s="1"/>
  <c r="DJ145" i="5" a="1"/>
  <c r="DJ145" i="5" s="1"/>
  <c r="DE145" i="5" a="1"/>
  <c r="DE145" i="5" s="1"/>
  <c r="CH145" i="5" a="1"/>
  <c r="CH145" i="5" s="1"/>
  <c r="BQ145" i="5" a="1"/>
  <c r="BQ145" i="5" s="1"/>
  <c r="BD145" i="5" a="1"/>
  <c r="BD145" i="5" s="1"/>
  <c r="AY145" i="5" a="1"/>
  <c r="AY145" i="5" s="1"/>
  <c r="AD145" i="5" a="1"/>
  <c r="AD145" i="5" s="1"/>
  <c r="U145" i="5" a="1"/>
  <c r="U145" i="5" s="1"/>
  <c r="G145" i="5" a="1"/>
  <c r="G145" i="5" s="1"/>
  <c r="DI145" i="5" a="1"/>
  <c r="DI145" i="5" s="1"/>
  <c r="DD145" i="5" a="1"/>
  <c r="DD145" i="5" s="1"/>
  <c r="CK145" i="5" a="1"/>
  <c r="CK145" i="5" s="1"/>
  <c r="CF145" i="5" a="1"/>
  <c r="CF145" i="5" s="1"/>
  <c r="AL145" i="5" a="1"/>
  <c r="AL145" i="5" s="1"/>
  <c r="AG145" i="5" a="1"/>
  <c r="AG145" i="5" s="1"/>
  <c r="DK145" i="5" a="1"/>
  <c r="DK145" i="5" s="1"/>
  <c r="BA145" i="5" a="1"/>
  <c r="BA145" i="5" s="1"/>
  <c r="AU145" i="5" a="1"/>
  <c r="AU145" i="5" s="1"/>
  <c r="I145" i="5" a="1"/>
  <c r="I145" i="5" s="1"/>
  <c r="C145" i="5" a="1"/>
  <c r="C145" i="5" s="1"/>
  <c r="DC145" i="5" a="1"/>
  <c r="DC145" i="5" s="1"/>
  <c r="CI145" i="5" a="1"/>
  <c r="CI145" i="5" s="1"/>
  <c r="CC145" i="5" a="1"/>
  <c r="CC145" i="5" s="1"/>
  <c r="BK145" i="5" a="1"/>
  <c r="BK145" i="5" s="1"/>
  <c r="AZ145" i="5" a="1"/>
  <c r="AZ145" i="5" s="1"/>
  <c r="AS145" i="5" a="1"/>
  <c r="AS145" i="5" s="1"/>
  <c r="AK145" i="5" a="1"/>
  <c r="AK145" i="5" s="1"/>
  <c r="AE145" i="5" a="1"/>
  <c r="AE145" i="5" s="1"/>
  <c r="Y145" i="5" a="1"/>
  <c r="Y145" i="5" s="1"/>
  <c r="S145" i="5" a="1"/>
  <c r="S145" i="5" s="1"/>
  <c r="DH145" i="5" a="1"/>
  <c r="DH145" i="5" s="1"/>
  <c r="BE145" i="5" a="1"/>
  <c r="BE145" i="5" s="1"/>
  <c r="AX145" i="5" a="1"/>
  <c r="AX145" i="5" s="1"/>
  <c r="M145" i="5" a="1"/>
  <c r="M145" i="5" s="1"/>
  <c r="F145" i="5" a="1"/>
  <c r="F145" i="5" s="1"/>
  <c r="A146" i="5"/>
  <c r="DG145" i="5" a="1"/>
  <c r="DG145" i="5" s="1"/>
  <c r="DA145" i="5" a="1"/>
  <c r="DA145" i="5" s="1"/>
  <c r="CG145" i="5" a="1"/>
  <c r="CG145" i="5" s="1"/>
  <c r="CA145" i="5" a="1"/>
  <c r="CA145" i="5" s="1"/>
  <c r="AO145" i="5" s="1"/>
  <c r="BI145" i="5" a="1"/>
  <c r="BI145" i="5" s="1"/>
  <c r="AW145" i="5" a="1"/>
  <c r="AW145" i="5" s="1"/>
  <c r="AI145" i="5" a="1"/>
  <c r="AI145" i="5" s="1"/>
  <c r="AC145" i="5" a="1"/>
  <c r="AC145" i="5" s="1"/>
  <c r="W145" i="5" a="1"/>
  <c r="W145" i="5" s="1"/>
  <c r="Q145" i="5" a="1"/>
  <c r="Q145" i="5" s="1"/>
  <c r="E145" i="5" a="1"/>
  <c r="E145" i="5" s="1"/>
  <c r="DL145" i="5" a="1"/>
  <c r="DL145" i="5" s="1"/>
  <c r="CL145" i="5" a="1"/>
  <c r="CL145" i="5" s="1"/>
  <c r="BR145" i="5" a="1"/>
  <c r="BR145" i="5" s="1"/>
  <c r="BH145" i="5" a="1"/>
  <c r="BH145" i="5" s="1"/>
  <c r="BB145" i="5" a="1"/>
  <c r="BB145" i="5" s="1"/>
  <c r="AH145" i="5" a="1"/>
  <c r="AH145" i="5" s="1"/>
  <c r="V145" i="5" a="1"/>
  <c r="V145" i="5" s="1"/>
  <c r="J145" i="5" a="1"/>
  <c r="J145" i="5" s="1"/>
  <c r="DF145" i="5" a="1"/>
  <c r="DF145" i="5" s="1"/>
  <c r="CE145" i="5" a="1"/>
  <c r="CE145" i="5" s="1"/>
  <c r="BG145" i="5" a="1"/>
  <c r="BG145" i="5" s="1"/>
  <c r="AV145" i="5" a="1"/>
  <c r="AV145" i="5" s="1"/>
  <c r="AA145" i="5" a="1"/>
  <c r="AA145" i="5" s="1"/>
  <c r="O145" i="5" a="1"/>
  <c r="O145" i="5" s="1"/>
  <c r="CB145" i="5" a="1"/>
  <c r="CB145" i="5" s="1"/>
  <c r="BL145" i="5" a="1"/>
  <c r="BL145" i="5" s="1"/>
  <c r="Z145" i="5" a="1"/>
  <c r="Z145" i="5" s="1"/>
  <c r="BJ145" i="5" a="1"/>
  <c r="BJ145" i="5" s="1"/>
  <c r="BF145" i="5" a="1"/>
  <c r="BF145" i="5" s="1"/>
  <c r="DB145" i="5" a="1"/>
  <c r="DB145" i="5" s="1"/>
  <c r="BC145" i="5" a="1"/>
  <c r="BC145" i="5" s="1"/>
  <c r="R145" i="5" a="1"/>
  <c r="R145" i="5" s="1"/>
  <c r="CJ145" i="5" a="1"/>
  <c r="CJ145" i="5" s="1"/>
  <c r="N145" i="5" a="1"/>
  <c r="N145" i="5" s="1"/>
  <c r="K145" i="5" a="1"/>
  <c r="K145" i="5" s="1"/>
  <c r="CD145" i="5" a="1"/>
  <c r="CD145" i="5" s="1"/>
  <c r="AT145" i="5" a="1"/>
  <c r="AT145" i="5" s="1"/>
  <c r="A147" i="5" l="1"/>
  <c r="AI146" i="5" a="1"/>
  <c r="AI146" i="5" s="1"/>
  <c r="AE146" i="5" a="1"/>
  <c r="AE146" i="5" s="1"/>
  <c r="AA146" i="5" a="1"/>
  <c r="AA146" i="5" s="1"/>
  <c r="W146" i="5" a="1"/>
  <c r="W146" i="5" s="1"/>
  <c r="S146" i="5" a="1"/>
  <c r="S146" i="5" s="1"/>
  <c r="O146" i="5" a="1"/>
  <c r="O146" i="5" s="1"/>
  <c r="K146" i="5" a="1"/>
  <c r="K146" i="5" s="1"/>
  <c r="G146" i="5" a="1"/>
  <c r="G146" i="5" s="1"/>
  <c r="C146" i="5" a="1"/>
  <c r="C146" i="5" s="1"/>
  <c r="DK146" i="5" a="1"/>
  <c r="DK146" i="5" s="1"/>
  <c r="DB146" i="5" a="1"/>
  <c r="DB146" i="5" s="1"/>
  <c r="CE146" i="5" a="1"/>
  <c r="CE146" i="5" s="1"/>
  <c r="BR146" i="5" a="1"/>
  <c r="BR146" i="5" s="1"/>
  <c r="BE146" i="5" a="1"/>
  <c r="BE146" i="5" s="1"/>
  <c r="AV146" i="5" a="1"/>
  <c r="AV146" i="5" s="1"/>
  <c r="AJ146" i="5" a="1"/>
  <c r="AJ146" i="5" s="1"/>
  <c r="V146" i="5" a="1"/>
  <c r="V146" i="5" s="1"/>
  <c r="M146" i="5" a="1"/>
  <c r="M146" i="5" s="1"/>
  <c r="D146" i="5" a="1"/>
  <c r="D146" i="5" s="1"/>
  <c r="DL146" i="5" a="1"/>
  <c r="DL146" i="5" s="1"/>
  <c r="DG146" i="5" a="1"/>
  <c r="DG146" i="5" s="1"/>
  <c r="CH146" i="5" a="1"/>
  <c r="CH146" i="5" s="1"/>
  <c r="CC146" i="5" a="1"/>
  <c r="CC146" i="5" s="1"/>
  <c r="BL146" i="5" a="1"/>
  <c r="BL146" i="5" s="1"/>
  <c r="BG146" i="5" a="1"/>
  <c r="BG146" i="5" s="1"/>
  <c r="AD146" i="5" a="1"/>
  <c r="AD146" i="5" s="1"/>
  <c r="Y146" i="5" a="1"/>
  <c r="Y146" i="5" s="1"/>
  <c r="T146" i="5" a="1"/>
  <c r="T146" i="5" s="1"/>
  <c r="DA146" i="5" a="1"/>
  <c r="DA146" i="5" s="1"/>
  <c r="CG146" i="5" a="1"/>
  <c r="CG146" i="5" s="1"/>
  <c r="BI146" i="5" a="1"/>
  <c r="BI146" i="5" s="1"/>
  <c r="X146" i="5" a="1"/>
  <c r="X146" i="5" s="1"/>
  <c r="R146" i="5" a="1"/>
  <c r="R146" i="5" s="1"/>
  <c r="L146" i="5" a="1"/>
  <c r="L146" i="5" s="1"/>
  <c r="F146" i="5" a="1"/>
  <c r="F146" i="5" s="1"/>
  <c r="CF146" i="5" a="1"/>
  <c r="CF146" i="5" s="1"/>
  <c r="BH146" i="5" a="1"/>
  <c r="BH146" i="5" s="1"/>
  <c r="BB146" i="5" a="1"/>
  <c r="BB146" i="5" s="1"/>
  <c r="AH146" i="5" a="1"/>
  <c r="AH146" i="5" s="1"/>
  <c r="E146" i="5" a="1"/>
  <c r="E146" i="5" s="1"/>
  <c r="DE146" i="5" a="1"/>
  <c r="DE146" i="5" s="1"/>
  <c r="CK146" i="5" a="1"/>
  <c r="CK146" i="5" s="1"/>
  <c r="BQ146" i="5" a="1"/>
  <c r="BQ146" i="5" s="1"/>
  <c r="BA146" i="5" a="1"/>
  <c r="BA146" i="5" s="1"/>
  <c r="AU146" i="5" a="1"/>
  <c r="AU146" i="5" s="1"/>
  <c r="AB146" i="5" a="1"/>
  <c r="AB146" i="5" s="1"/>
  <c r="P146" i="5" a="1"/>
  <c r="P146" i="5" s="1"/>
  <c r="J146" i="5" a="1"/>
  <c r="J146" i="5" s="1"/>
  <c r="CJ146" i="5" a="1"/>
  <c r="CJ146" i="5" s="1"/>
  <c r="AL146" i="5" a="1"/>
  <c r="AL146" i="5" s="1"/>
  <c r="Z146" i="5" a="1"/>
  <c r="Z146" i="5" s="1"/>
  <c r="N146" i="5" a="1"/>
  <c r="N146" i="5" s="1"/>
  <c r="H146" i="5" a="1"/>
  <c r="H146" i="5" s="1"/>
  <c r="DI146" i="5" a="1"/>
  <c r="DI146" i="5" s="1"/>
  <c r="DC146" i="5" a="1"/>
  <c r="DC146" i="5" s="1"/>
  <c r="CI146" i="5" a="1"/>
  <c r="CI146" i="5" s="1"/>
  <c r="BK146" i="5" a="1"/>
  <c r="BK146" i="5" s="1"/>
  <c r="AY146" i="5" a="1"/>
  <c r="AY146" i="5" s="1"/>
  <c r="AS146" i="5" a="1"/>
  <c r="AS146" i="5" s="1"/>
  <c r="AF146" i="5" a="1"/>
  <c r="AF146" i="5" s="1"/>
  <c r="DH146" i="5" a="1"/>
  <c r="DH146" i="5" s="1"/>
  <c r="CB146" i="5" a="1"/>
  <c r="CB146" i="5" s="1"/>
  <c r="BJ146" i="5" a="1"/>
  <c r="BJ146" i="5" s="1"/>
  <c r="BD146" i="5" a="1"/>
  <c r="BD146" i="5" s="1"/>
  <c r="AX146" i="5" a="1"/>
  <c r="AX146" i="5" s="1"/>
  <c r="AK146" i="5" a="1"/>
  <c r="AK146" i="5" s="1"/>
  <c r="CD146" i="5" a="1"/>
  <c r="CD146" i="5" s="1"/>
  <c r="AT146" i="5" a="1"/>
  <c r="AT146" i="5" s="1"/>
  <c r="CA146" i="5" a="1"/>
  <c r="CA146" i="5" s="1"/>
  <c r="AO146" i="5" s="1"/>
  <c r="DJ146" i="5" a="1"/>
  <c r="DJ146" i="5" s="1"/>
  <c r="U146" i="5" a="1"/>
  <c r="U146" i="5" s="1"/>
  <c r="DF146" i="5" a="1"/>
  <c r="DF146" i="5" s="1"/>
  <c r="Q146" i="5" a="1"/>
  <c r="Q146" i="5" s="1"/>
  <c r="DD146" i="5" a="1"/>
  <c r="DD146" i="5" s="1"/>
  <c r="BF146" i="5" a="1"/>
  <c r="BF146" i="5" s="1"/>
  <c r="CL146" i="5" a="1"/>
  <c r="CL146" i="5" s="1"/>
  <c r="BC146" i="5" a="1"/>
  <c r="BC146" i="5" s="1"/>
  <c r="AZ146" i="5" a="1"/>
  <c r="AZ146" i="5" s="1"/>
  <c r="AG146" i="5" a="1"/>
  <c r="AG146" i="5" s="1"/>
  <c r="I146" i="5" a="1"/>
  <c r="I146" i="5" s="1"/>
  <c r="AW146" i="5" a="1"/>
  <c r="AW146" i="5" s="1"/>
  <c r="AC146" i="5" a="1"/>
  <c r="AC146" i="5" s="1"/>
  <c r="BK324" i="5" a="1"/>
  <c r="BK324" i="5" s="1"/>
  <c r="BG324" i="5" a="1"/>
  <c r="BG324" i="5" s="1"/>
  <c r="BC324" i="5" a="1"/>
  <c r="BC324" i="5" s="1"/>
  <c r="AY324" i="5" a="1"/>
  <c r="AY324" i="5" s="1"/>
  <c r="BL324" i="5" a="1"/>
  <c r="BL324" i="5" s="1"/>
  <c r="AX324" i="5" a="1"/>
  <c r="AX324" i="5" s="1"/>
  <c r="AL324" i="5" a="1"/>
  <c r="AL324" i="5" s="1"/>
  <c r="AC324" i="5" a="1"/>
  <c r="AC324" i="5" s="1"/>
  <c r="M324" i="5" a="1"/>
  <c r="M324" i="5" s="1"/>
  <c r="H324" i="5" a="1"/>
  <c r="H324" i="5" s="1"/>
  <c r="BI324" i="5" a="1"/>
  <c r="BI324" i="5" s="1"/>
  <c r="BD324" i="5" a="1"/>
  <c r="BD324" i="5" s="1"/>
  <c r="AA324" i="5" a="1"/>
  <c r="AA324" i="5" s="1"/>
  <c r="O324" i="5" a="1"/>
  <c r="O324" i="5" s="1"/>
  <c r="J324" i="5" a="1"/>
  <c r="J324" i="5" s="1"/>
  <c r="E324" i="5" a="1"/>
  <c r="E324" i="5" s="1"/>
  <c r="BJ324" i="5" a="1"/>
  <c r="BJ324" i="5" s="1"/>
  <c r="U324" i="5" a="1"/>
  <c r="U324" i="5" s="1"/>
  <c r="F324" i="5" a="1"/>
  <c r="F324" i="5" s="1"/>
  <c r="BB324" i="5" a="1"/>
  <c r="BB324" i="5" s="1"/>
  <c r="AI324" i="5" a="1"/>
  <c r="AI324" i="5" s="1"/>
  <c r="P324" i="5" a="1"/>
  <c r="P324" i="5" s="1"/>
  <c r="D324" i="5" a="1"/>
  <c r="D324" i="5" s="1"/>
  <c r="A325" i="5"/>
  <c r="BE324" i="5" a="1"/>
  <c r="BE324" i="5" s="1"/>
  <c r="AG324" i="5" a="1"/>
  <c r="AG324" i="5" s="1"/>
  <c r="AF324" i="5" a="1"/>
  <c r="AF324" i="5" s="1"/>
  <c r="T324" i="5" a="1"/>
  <c r="T324" i="5" s="1"/>
  <c r="I324" i="5" a="1"/>
  <c r="I324" i="5" s="1"/>
  <c r="AZ324" i="5" a="1"/>
  <c r="AZ324" i="5" s="1"/>
  <c r="AJ324" i="5" a="1"/>
  <c r="AJ324" i="5" s="1"/>
  <c r="AB324" i="5" a="1"/>
  <c r="AB324" i="5" s="1"/>
  <c r="AH324" i="5" a="1"/>
  <c r="AH324" i="5" s="1"/>
  <c r="N324" i="5" a="1"/>
  <c r="N324" i="5" s="1"/>
  <c r="AE324" i="5" a="1"/>
  <c r="AE324" i="5" s="1"/>
  <c r="L324" i="5" a="1"/>
  <c r="L324" i="5" s="1"/>
  <c r="AW324" i="5" a="1"/>
  <c r="AW324" i="5" s="1"/>
  <c r="AD324" i="5" a="1"/>
  <c r="AD324" i="5" s="1"/>
  <c r="AO324" i="5" s="1"/>
  <c r="K324" i="5" a="1"/>
  <c r="K324" i="5" s="1"/>
  <c r="V324" i="5" a="1"/>
  <c r="V324" i="5" s="1"/>
  <c r="AK324" i="5" a="1"/>
  <c r="AK324" i="5" s="1"/>
  <c r="C324" i="5" a="1"/>
  <c r="C324" i="5" s="1"/>
  <c r="BF324" i="5" a="1"/>
  <c r="BF324" i="5" s="1"/>
  <c r="BA324" i="5" a="1"/>
  <c r="BA324" i="5" s="1"/>
  <c r="G324" i="5" a="1"/>
  <c r="G324" i="5" s="1"/>
  <c r="BH324" i="5" a="1"/>
  <c r="BH324" i="5" s="1"/>
  <c r="BK325" i="5" l="1" a="1"/>
  <c r="BK325" i="5" s="1"/>
  <c r="BG325" i="5" a="1"/>
  <c r="BG325" i="5" s="1"/>
  <c r="BC325" i="5" a="1"/>
  <c r="BC325" i="5" s="1"/>
  <c r="AY325" i="5" a="1"/>
  <c r="AY325" i="5" s="1"/>
  <c r="BE325" i="5" a="1"/>
  <c r="BE325" i="5" s="1"/>
  <c r="AJ325" i="5" a="1"/>
  <c r="AJ325" i="5" s="1"/>
  <c r="AE325" i="5" a="1"/>
  <c r="AE325" i="5" s="1"/>
  <c r="O325" i="5" a="1"/>
  <c r="O325" i="5" s="1"/>
  <c r="F325" i="5" a="1"/>
  <c r="F325" i="5" s="1"/>
  <c r="BH325" i="5" a="1"/>
  <c r="BH325" i="5" s="1"/>
  <c r="AK325" i="5" a="1"/>
  <c r="AK325" i="5" s="1"/>
  <c r="AF325" i="5" a="1"/>
  <c r="AF325" i="5" s="1"/>
  <c r="V325" i="5" a="1"/>
  <c r="V325" i="5" s="1"/>
  <c r="N325" i="5" a="1"/>
  <c r="N325" i="5" s="1"/>
  <c r="I325" i="5" a="1"/>
  <c r="I325" i="5" s="1"/>
  <c r="BJ325" i="5" a="1"/>
  <c r="BJ325" i="5" s="1"/>
  <c r="BD325" i="5" a="1"/>
  <c r="BD325" i="5" s="1"/>
  <c r="AX325" i="5" a="1"/>
  <c r="AX325" i="5" s="1"/>
  <c r="AD325" i="5" a="1"/>
  <c r="AD325" i="5" s="1"/>
  <c r="AO325" i="5" s="1"/>
  <c r="BB325" i="5" a="1"/>
  <c r="BB325" i="5" s="1"/>
  <c r="AC325" i="5" a="1"/>
  <c r="AC325" i="5" s="1"/>
  <c r="P325" i="5" a="1"/>
  <c r="P325" i="5" s="1"/>
  <c r="J325" i="5" a="1"/>
  <c r="J325" i="5" s="1"/>
  <c r="D325" i="5" a="1"/>
  <c r="D325" i="5" s="1"/>
  <c r="BL325" i="5" a="1"/>
  <c r="BL325" i="5" s="1"/>
  <c r="AG325" i="5" a="1"/>
  <c r="AG325" i="5" s="1"/>
  <c r="U325" i="5" a="1"/>
  <c r="U325" i="5" s="1"/>
  <c r="T325" i="5" a="1"/>
  <c r="T325" i="5" s="1"/>
  <c r="H325" i="5" a="1"/>
  <c r="H325" i="5" s="1"/>
  <c r="AI325" i="5" a="1"/>
  <c r="AI325" i="5" s="1"/>
  <c r="AB325" i="5" a="1"/>
  <c r="AB325" i="5" s="1"/>
  <c r="M325" i="5" a="1"/>
  <c r="M325" i="5" s="1"/>
  <c r="E325" i="5" a="1"/>
  <c r="E325" i="5" s="1"/>
  <c r="A326" i="5"/>
  <c r="AZ325" i="5" a="1"/>
  <c r="AZ325" i="5" s="1"/>
  <c r="AH325" i="5" a="1"/>
  <c r="AH325" i="5" s="1"/>
  <c r="BI325" i="5" a="1"/>
  <c r="BI325" i="5" s="1"/>
  <c r="AW325" i="5" a="1"/>
  <c r="AW325" i="5" s="1"/>
  <c r="L325" i="5" a="1"/>
  <c r="L325" i="5" s="1"/>
  <c r="AA325" i="5" a="1"/>
  <c r="AA325" i="5" s="1"/>
  <c r="G325" i="5" a="1"/>
  <c r="G325" i="5" s="1"/>
  <c r="AL325" i="5" a="1"/>
  <c r="AL325" i="5" s="1"/>
  <c r="BA325" i="5" a="1"/>
  <c r="BA325" i="5" s="1"/>
  <c r="K325" i="5" a="1"/>
  <c r="K325" i="5" s="1"/>
  <c r="C325" i="5" a="1"/>
  <c r="C325" i="5" s="1"/>
  <c r="BF325" i="5" a="1"/>
  <c r="BF325" i="5" s="1"/>
  <c r="AL147" i="5" a="1"/>
  <c r="AL147" i="5" s="1"/>
  <c r="AH147" i="5" a="1"/>
  <c r="AH147" i="5" s="1"/>
  <c r="AD147" i="5" a="1"/>
  <c r="AD147" i="5" s="1"/>
  <c r="Z147" i="5" a="1"/>
  <c r="Z147" i="5" s="1"/>
  <c r="V147" i="5" a="1"/>
  <c r="V147" i="5" s="1"/>
  <c r="R147" i="5" a="1"/>
  <c r="R147" i="5" s="1"/>
  <c r="N147" i="5" a="1"/>
  <c r="N147" i="5" s="1"/>
  <c r="J147" i="5" a="1"/>
  <c r="J147" i="5" s="1"/>
  <c r="F147" i="5" a="1"/>
  <c r="F147" i="5" s="1"/>
  <c r="DD147" i="5" a="1"/>
  <c r="DD147" i="5" s="1"/>
  <c r="CK147" i="5" a="1"/>
  <c r="CK147" i="5" s="1"/>
  <c r="CB147" i="5" a="1"/>
  <c r="CB147" i="5" s="1"/>
  <c r="BG147" i="5" a="1"/>
  <c r="BG147" i="5" s="1"/>
  <c r="AX147" i="5" a="1"/>
  <c r="AX147" i="5" s="1"/>
  <c r="AS147" i="5" a="1"/>
  <c r="AS147" i="5" s="1"/>
  <c r="AK147" i="5" a="1"/>
  <c r="AK147" i="5" s="1"/>
  <c r="AB147" i="5" a="1"/>
  <c r="AB147" i="5" s="1"/>
  <c r="S147" i="5" a="1"/>
  <c r="S147" i="5" s="1"/>
  <c r="E147" i="5" a="1"/>
  <c r="E147" i="5" s="1"/>
  <c r="CG147" i="5" a="1"/>
  <c r="CG147" i="5" s="1"/>
  <c r="BE147" i="5" a="1"/>
  <c r="BE147" i="5" s="1"/>
  <c r="AZ147" i="5" a="1"/>
  <c r="AZ147" i="5" s="1"/>
  <c r="AU147" i="5" a="1"/>
  <c r="AU147" i="5" s="1"/>
  <c r="AG147" i="5" a="1"/>
  <c r="AG147" i="5" s="1"/>
  <c r="Q147" i="5" a="1"/>
  <c r="Q147" i="5" s="1"/>
  <c r="L147" i="5" a="1"/>
  <c r="L147" i="5" s="1"/>
  <c r="G147" i="5" a="1"/>
  <c r="G147" i="5" s="1"/>
  <c r="DL147" i="5" a="1"/>
  <c r="DL147" i="5" s="1"/>
  <c r="DF147" i="5" a="1"/>
  <c r="DF147" i="5" s="1"/>
  <c r="CL147" i="5" a="1"/>
  <c r="CL147" i="5" s="1"/>
  <c r="BR147" i="5" a="1"/>
  <c r="BR147" i="5" s="1"/>
  <c r="BH147" i="5" a="1"/>
  <c r="BH147" i="5" s="1"/>
  <c r="BB147" i="5" a="1"/>
  <c r="BB147" i="5" s="1"/>
  <c r="AV147" i="5" a="1"/>
  <c r="AV147" i="5" s="1"/>
  <c r="AF147" i="5" a="1"/>
  <c r="AF147" i="5" s="1"/>
  <c r="O147" i="5" a="1"/>
  <c r="O147" i="5" s="1"/>
  <c r="C147" i="5" a="1"/>
  <c r="C147" i="5" s="1"/>
  <c r="DJ147" i="5" a="1"/>
  <c r="DJ147" i="5" s="1"/>
  <c r="CJ147" i="5" a="1"/>
  <c r="CJ147" i="5" s="1"/>
  <c r="AE147" i="5" a="1"/>
  <c r="AE147" i="5" s="1"/>
  <c r="Y147" i="5" a="1"/>
  <c r="Y147" i="5" s="1"/>
  <c r="M147" i="5" a="1"/>
  <c r="M147" i="5" s="1"/>
  <c r="DC147" i="5" a="1"/>
  <c r="DC147" i="5" s="1"/>
  <c r="CD147" i="5" a="1"/>
  <c r="CD147" i="5" s="1"/>
  <c r="BL147" i="5" a="1"/>
  <c r="BL147" i="5" s="1"/>
  <c r="BF147" i="5" a="1"/>
  <c r="BF147" i="5" s="1"/>
  <c r="AT147" i="5" a="1"/>
  <c r="AT147" i="5" s="1"/>
  <c r="AJ147" i="5" a="1"/>
  <c r="AJ147" i="5" s="1"/>
  <c r="DH147" i="5" a="1"/>
  <c r="DH147" i="5" s="1"/>
  <c r="DB147" i="5" a="1"/>
  <c r="DB147" i="5" s="1"/>
  <c r="BJ147" i="5" a="1"/>
  <c r="BJ147" i="5" s="1"/>
  <c r="BD147" i="5" a="1"/>
  <c r="BD147" i="5" s="1"/>
  <c r="AI147" i="5" a="1"/>
  <c r="AI147" i="5" s="1"/>
  <c r="AC147" i="5" a="1"/>
  <c r="AC147" i="5" s="1"/>
  <c r="W147" i="5" a="1"/>
  <c r="W147" i="5" s="1"/>
  <c r="K147" i="5" a="1"/>
  <c r="K147" i="5" s="1"/>
  <c r="DG147" i="5" a="1"/>
  <c r="DG147" i="5" s="1"/>
  <c r="CH147" i="5" a="1"/>
  <c r="CH147" i="5" s="1"/>
  <c r="CA147" i="5" a="1"/>
  <c r="CA147" i="5" s="1"/>
  <c r="AO147" i="5" s="1"/>
  <c r="BI147" i="5" a="1"/>
  <c r="BI147" i="5" s="1"/>
  <c r="AW147" i="5" a="1"/>
  <c r="AW147" i="5" s="1"/>
  <c r="P147" i="5" a="1"/>
  <c r="P147" i="5" s="1"/>
  <c r="D147" i="5" a="1"/>
  <c r="D147" i="5" s="1"/>
  <c r="A148" i="5"/>
  <c r="DA147" i="5" a="1"/>
  <c r="DA147" i="5" s="1"/>
  <c r="CF147" i="5" a="1"/>
  <c r="CF147" i="5" s="1"/>
  <c r="BC147" i="5" a="1"/>
  <c r="BC147" i="5" s="1"/>
  <c r="AA147" i="5" a="1"/>
  <c r="AA147" i="5" s="1"/>
  <c r="U147" i="5" a="1"/>
  <c r="U147" i="5" s="1"/>
  <c r="I147" i="5" a="1"/>
  <c r="I147" i="5" s="1"/>
  <c r="CE147" i="5" a="1"/>
  <c r="CE147" i="5" s="1"/>
  <c r="CC147" i="5" a="1"/>
  <c r="CC147" i="5" s="1"/>
  <c r="DK147" i="5" a="1"/>
  <c r="DK147" i="5" s="1"/>
  <c r="BQ147" i="5" a="1"/>
  <c r="BQ147" i="5" s="1"/>
  <c r="X147" i="5" a="1"/>
  <c r="X147" i="5" s="1"/>
  <c r="DI147" i="5" a="1"/>
  <c r="DI147" i="5" s="1"/>
  <c r="BK147" i="5" a="1"/>
  <c r="BK147" i="5" s="1"/>
  <c r="T147" i="5" a="1"/>
  <c r="T147" i="5" s="1"/>
  <c r="DE147" i="5" a="1"/>
  <c r="DE147" i="5" s="1"/>
  <c r="BA147" i="5" a="1"/>
  <c r="BA147" i="5" s="1"/>
  <c r="CI147" i="5" a="1"/>
  <c r="CI147" i="5" s="1"/>
  <c r="AY147" i="5" a="1"/>
  <c r="AY147" i="5" s="1"/>
  <c r="H147" i="5" a="1"/>
  <c r="H147" i="5" s="1"/>
  <c r="AK148" i="5" l="1" a="1"/>
  <c r="AK148" i="5" s="1"/>
  <c r="AG148" i="5" a="1"/>
  <c r="AG148" i="5" s="1"/>
  <c r="AC148" i="5" a="1"/>
  <c r="AC148" i="5" s="1"/>
  <c r="Y148" i="5" a="1"/>
  <c r="Y148" i="5" s="1"/>
  <c r="U148" i="5" a="1"/>
  <c r="U148" i="5" s="1"/>
  <c r="Q148" i="5" a="1"/>
  <c r="Q148" i="5" s="1"/>
  <c r="M148" i="5" a="1"/>
  <c r="M148" i="5" s="1"/>
  <c r="I148" i="5" a="1"/>
  <c r="I148" i="5" s="1"/>
  <c r="E148" i="5" a="1"/>
  <c r="E148" i="5" s="1"/>
  <c r="DJ148" i="5" a="1"/>
  <c r="DJ148" i="5" s="1"/>
  <c r="DA148" i="5" a="1"/>
  <c r="DA148" i="5" s="1"/>
  <c r="CD148" i="5" a="1"/>
  <c r="CD148" i="5" s="1"/>
  <c r="BI148" i="5" a="1"/>
  <c r="BI148" i="5" s="1"/>
  <c r="BD148" i="5" a="1"/>
  <c r="BD148" i="5" s="1"/>
  <c r="AU148" i="5" a="1"/>
  <c r="AU148" i="5" s="1"/>
  <c r="AD148" i="5" a="1"/>
  <c r="AD148" i="5" s="1"/>
  <c r="P148" i="5" a="1"/>
  <c r="P148" i="5" s="1"/>
  <c r="G148" i="5" a="1"/>
  <c r="G148" i="5" s="1"/>
  <c r="CJ148" i="5" a="1"/>
  <c r="CJ148" i="5" s="1"/>
  <c r="CE148" i="5" a="1"/>
  <c r="CE148" i="5" s="1"/>
  <c r="BR148" i="5" a="1"/>
  <c r="BR148" i="5" s="1"/>
  <c r="BH148" i="5" a="1"/>
  <c r="BH148" i="5" s="1"/>
  <c r="BC148" i="5" a="1"/>
  <c r="BC148" i="5" s="1"/>
  <c r="AX148" i="5" a="1"/>
  <c r="AX148" i="5" s="1"/>
  <c r="AS148" i="5" a="1"/>
  <c r="AS148" i="5" s="1"/>
  <c r="DD148" i="5" a="1"/>
  <c r="DD148" i="5" s="1"/>
  <c r="BF148" i="5" a="1"/>
  <c r="BF148" i="5" s="1"/>
  <c r="AZ148" i="5" a="1"/>
  <c r="AZ148" i="5" s="1"/>
  <c r="AT148" i="5" a="1"/>
  <c r="AT148" i="5" s="1"/>
  <c r="AE148" i="5" a="1"/>
  <c r="AE148" i="5" s="1"/>
  <c r="S148" i="5" a="1"/>
  <c r="S148" i="5" s="1"/>
  <c r="DH148" i="5" a="1"/>
  <c r="DH148" i="5" s="1"/>
  <c r="DB148" i="5" a="1"/>
  <c r="DB148" i="5" s="1"/>
  <c r="CH148" i="5" a="1"/>
  <c r="CH148" i="5" s="1"/>
  <c r="CB148" i="5" a="1"/>
  <c r="CB148" i="5" s="1"/>
  <c r="BE148" i="5" a="1"/>
  <c r="BE148" i="5" s="1"/>
  <c r="R148" i="5" a="1"/>
  <c r="R148" i="5" s="1"/>
  <c r="L148" i="5" a="1"/>
  <c r="L148" i="5" s="1"/>
  <c r="F148" i="5" a="1"/>
  <c r="F148" i="5" s="1"/>
  <c r="BJ148" i="5" a="1"/>
  <c r="BJ148" i="5" s="1"/>
  <c r="AI148" i="5" a="1"/>
  <c r="AI148" i="5" s="1"/>
  <c r="W148" i="5" a="1"/>
  <c r="W148" i="5" s="1"/>
  <c r="K148" i="5" a="1"/>
  <c r="K148" i="5" s="1"/>
  <c r="DL148" i="5" a="1"/>
  <c r="DL148" i="5" s="1"/>
  <c r="DF148" i="5" a="1"/>
  <c r="DF148" i="5" s="1"/>
  <c r="CL148" i="5" a="1"/>
  <c r="CL148" i="5" s="1"/>
  <c r="CF148" i="5" a="1"/>
  <c r="CF148" i="5" s="1"/>
  <c r="BB148" i="5" a="1"/>
  <c r="BB148" i="5" s="1"/>
  <c r="AV148" i="5" a="1"/>
  <c r="AV148" i="5" s="1"/>
  <c r="V148" i="5" a="1"/>
  <c r="V148" i="5" s="1"/>
  <c r="O148" i="5" a="1"/>
  <c r="O148" i="5" s="1"/>
  <c r="DE148" i="5" a="1"/>
  <c r="DE148" i="5" s="1"/>
  <c r="BQ148" i="5" a="1"/>
  <c r="BQ148" i="5" s="1"/>
  <c r="BG148" i="5" a="1"/>
  <c r="BG148" i="5" s="1"/>
  <c r="AA148" i="5" a="1"/>
  <c r="AA148" i="5" s="1"/>
  <c r="T148" i="5" a="1"/>
  <c r="T148" i="5" s="1"/>
  <c r="C148" i="5" a="1"/>
  <c r="C148" i="5" s="1"/>
  <c r="DK148" i="5" a="1"/>
  <c r="DK148" i="5" s="1"/>
  <c r="CK148" i="5" a="1"/>
  <c r="CK148" i="5" s="1"/>
  <c r="BL148" i="5" a="1"/>
  <c r="BL148" i="5" s="1"/>
  <c r="BA148" i="5" a="1"/>
  <c r="BA148" i="5" s="1"/>
  <c r="AL148" i="5" a="1"/>
  <c r="AL148" i="5" s="1"/>
  <c r="AF148" i="5" a="1"/>
  <c r="AF148" i="5" s="1"/>
  <c r="Z148" i="5" a="1"/>
  <c r="Z148" i="5" s="1"/>
  <c r="N148" i="5" a="1"/>
  <c r="N148" i="5" s="1"/>
  <c r="H148" i="5" a="1"/>
  <c r="H148" i="5" s="1"/>
  <c r="CG148" i="5" a="1"/>
  <c r="CG148" i="5" s="1"/>
  <c r="AW148" i="5" a="1"/>
  <c r="AW148" i="5" s="1"/>
  <c r="CC148" i="5" a="1"/>
  <c r="CC148" i="5" s="1"/>
  <c r="AB148" i="5" a="1"/>
  <c r="AB148" i="5" s="1"/>
  <c r="D148" i="5" a="1"/>
  <c r="D148" i="5" s="1"/>
  <c r="A149" i="5"/>
  <c r="CA148" i="5" a="1"/>
  <c r="CA148" i="5" s="1"/>
  <c r="AO148" i="5" s="1"/>
  <c r="X148" i="5" a="1"/>
  <c r="X148" i="5" s="1"/>
  <c r="DI148" i="5" a="1"/>
  <c r="DI148" i="5" s="1"/>
  <c r="BK148" i="5" a="1"/>
  <c r="BK148" i="5" s="1"/>
  <c r="DG148" i="5" a="1"/>
  <c r="DG148" i="5" s="1"/>
  <c r="DC148" i="5" a="1"/>
  <c r="DC148" i="5" s="1"/>
  <c r="AJ148" i="5" a="1"/>
  <c r="AJ148" i="5" s="1"/>
  <c r="CI148" i="5" a="1"/>
  <c r="CI148" i="5" s="1"/>
  <c r="AY148" i="5" a="1"/>
  <c r="AY148" i="5" s="1"/>
  <c r="AH148" i="5" a="1"/>
  <c r="AH148" i="5" s="1"/>
  <c r="J148" i="5" a="1"/>
  <c r="J148" i="5" s="1"/>
  <c r="BK326" i="5" a="1"/>
  <c r="BK326" i="5" s="1"/>
  <c r="BG326" i="5" a="1"/>
  <c r="BG326" i="5" s="1"/>
  <c r="BC326" i="5" a="1"/>
  <c r="BC326" i="5" s="1"/>
  <c r="AY326" i="5" a="1"/>
  <c r="AY326" i="5" s="1"/>
  <c r="BL326" i="5" a="1"/>
  <c r="BL326" i="5" s="1"/>
  <c r="AX326" i="5" a="1"/>
  <c r="AX326" i="5" s="1"/>
  <c r="AL326" i="5" a="1"/>
  <c r="AL326" i="5" s="1"/>
  <c r="AC326" i="5" a="1"/>
  <c r="AC326" i="5" s="1"/>
  <c r="M326" i="5" a="1"/>
  <c r="M326" i="5" s="1"/>
  <c r="H326" i="5" a="1"/>
  <c r="H326" i="5" s="1"/>
  <c r="A327" i="5"/>
  <c r="AJ326" i="5" a="1"/>
  <c r="AJ326" i="5" s="1"/>
  <c r="BD326" i="5" a="1"/>
  <c r="BD326" i="5" s="1"/>
  <c r="AD326" i="5" a="1"/>
  <c r="AD326" i="5" s="1"/>
  <c r="AO326" i="5" s="1"/>
  <c r="T326" i="5" a="1"/>
  <c r="T326" i="5" s="1"/>
  <c r="K326" i="5" a="1"/>
  <c r="K326" i="5" s="1"/>
  <c r="BB326" i="5" a="1"/>
  <c r="BB326" i="5" s="1"/>
  <c r="J326" i="5" a="1"/>
  <c r="J326" i="5" s="1"/>
  <c r="D326" i="5" a="1"/>
  <c r="D326" i="5" s="1"/>
  <c r="U326" i="5" a="1"/>
  <c r="U326" i="5" s="1"/>
  <c r="AF326" i="5" a="1"/>
  <c r="AF326" i="5" s="1"/>
  <c r="P326" i="5" a="1"/>
  <c r="P326" i="5" s="1"/>
  <c r="I326" i="5" a="1"/>
  <c r="I326" i="5" s="1"/>
  <c r="BF326" i="5" a="1"/>
  <c r="BF326" i="5" s="1"/>
  <c r="AI326" i="5" a="1"/>
  <c r="AI326" i="5" s="1"/>
  <c r="AA326" i="5" a="1"/>
  <c r="AA326" i="5" s="1"/>
  <c r="L326" i="5" a="1"/>
  <c r="L326" i="5" s="1"/>
  <c r="E326" i="5" a="1"/>
  <c r="E326" i="5" s="1"/>
  <c r="AZ326" i="5" a="1"/>
  <c r="AZ326" i="5" s="1"/>
  <c r="AH326" i="5" a="1"/>
  <c r="AH326" i="5" s="1"/>
  <c r="BJ326" i="5" a="1"/>
  <c r="BJ326" i="5" s="1"/>
  <c r="AG326" i="5" a="1"/>
  <c r="AG326" i="5" s="1"/>
  <c r="N326" i="5" a="1"/>
  <c r="N326" i="5" s="1"/>
  <c r="BI326" i="5" a="1"/>
  <c r="BI326" i="5" s="1"/>
  <c r="AW326" i="5" a="1"/>
  <c r="AW326" i="5" s="1"/>
  <c r="AE326" i="5" a="1"/>
  <c r="AE326" i="5" s="1"/>
  <c r="BE326" i="5" a="1"/>
  <c r="BE326" i="5" s="1"/>
  <c r="BA326" i="5" a="1"/>
  <c r="BA326" i="5" s="1"/>
  <c r="V326" i="5" a="1"/>
  <c r="V326" i="5" s="1"/>
  <c r="F326" i="5" a="1"/>
  <c r="F326" i="5" s="1"/>
  <c r="G326" i="5" a="1"/>
  <c r="G326" i="5" s="1"/>
  <c r="C326" i="5" a="1"/>
  <c r="C326" i="5" s="1"/>
  <c r="BH326" i="5" a="1"/>
  <c r="BH326" i="5" s="1"/>
  <c r="AB326" i="5" a="1"/>
  <c r="AB326" i="5" s="1"/>
  <c r="O326" i="5" a="1"/>
  <c r="O326" i="5" s="1"/>
  <c r="AK326" i="5" a="1"/>
  <c r="AK326" i="5" s="1"/>
  <c r="BK327" i="5" l="1" a="1"/>
  <c r="BK327" i="5" s="1"/>
  <c r="BG327" i="5" a="1"/>
  <c r="BG327" i="5" s="1"/>
  <c r="BC327" i="5" a="1"/>
  <c r="BC327" i="5" s="1"/>
  <c r="AY327" i="5" a="1"/>
  <c r="AY327" i="5" s="1"/>
  <c r="BE327" i="5" a="1"/>
  <c r="BE327" i="5" s="1"/>
  <c r="AJ327" i="5" a="1"/>
  <c r="AJ327" i="5" s="1"/>
  <c r="AE327" i="5" a="1"/>
  <c r="AE327" i="5" s="1"/>
  <c r="O327" i="5" a="1"/>
  <c r="O327" i="5" s="1"/>
  <c r="F327" i="5" a="1"/>
  <c r="F327" i="5" s="1"/>
  <c r="BF327" i="5" a="1"/>
  <c r="BF327" i="5" s="1"/>
  <c r="BA327" i="5" a="1"/>
  <c r="BA327" i="5" s="1"/>
  <c r="L327" i="5" a="1"/>
  <c r="L327" i="5" s="1"/>
  <c r="G327" i="5" a="1"/>
  <c r="G327" i="5" s="1"/>
  <c r="AW327" i="5" a="1"/>
  <c r="AW327" i="5" s="1"/>
  <c r="AD327" i="5" a="1"/>
  <c r="AD327" i="5" s="1"/>
  <c r="AO327" i="5" s="1"/>
  <c r="T327" i="5" a="1"/>
  <c r="T327" i="5" s="1"/>
  <c r="K327" i="5" a="1"/>
  <c r="K327" i="5" s="1"/>
  <c r="E327" i="5" a="1"/>
  <c r="E327" i="5" s="1"/>
  <c r="AH327" i="5" a="1"/>
  <c r="AH327" i="5" s="1"/>
  <c r="BJ327" i="5" a="1"/>
  <c r="BJ327" i="5" s="1"/>
  <c r="BB327" i="5" a="1"/>
  <c r="BB327" i="5" s="1"/>
  <c r="U327" i="5" a="1"/>
  <c r="U327" i="5" s="1"/>
  <c r="I327" i="5" a="1"/>
  <c r="I327" i="5" s="1"/>
  <c r="BI327" i="5" a="1"/>
  <c r="BI327" i="5" s="1"/>
  <c r="AZ327" i="5" a="1"/>
  <c r="AZ327" i="5" s="1"/>
  <c r="AF327" i="5" a="1"/>
  <c r="AF327" i="5" s="1"/>
  <c r="P327" i="5" a="1"/>
  <c r="P327" i="5" s="1"/>
  <c r="H327" i="5" a="1"/>
  <c r="H327" i="5" s="1"/>
  <c r="A328" i="5"/>
  <c r="AI327" i="5" a="1"/>
  <c r="AI327" i="5" s="1"/>
  <c r="AA327" i="5" a="1"/>
  <c r="AA327" i="5" s="1"/>
  <c r="M327" i="5" a="1"/>
  <c r="M327" i="5" s="1"/>
  <c r="D327" i="5" a="1"/>
  <c r="D327" i="5" s="1"/>
  <c r="BL327" i="5" a="1"/>
  <c r="BL327" i="5" s="1"/>
  <c r="N327" i="5" a="1"/>
  <c r="N327" i="5" s="1"/>
  <c r="AX327" i="5" a="1"/>
  <c r="AX327" i="5" s="1"/>
  <c r="AG327" i="5" a="1"/>
  <c r="AG327" i="5" s="1"/>
  <c r="BH327" i="5" a="1"/>
  <c r="BH327" i="5" s="1"/>
  <c r="BD327" i="5" a="1"/>
  <c r="BD327" i="5" s="1"/>
  <c r="AL327" i="5" a="1"/>
  <c r="AL327" i="5" s="1"/>
  <c r="V327" i="5" a="1"/>
  <c r="V327" i="5" s="1"/>
  <c r="AB327" i="5" a="1"/>
  <c r="AB327" i="5" s="1"/>
  <c r="J327" i="5" a="1"/>
  <c r="J327" i="5" s="1"/>
  <c r="C327" i="5" a="1"/>
  <c r="C327" i="5" s="1"/>
  <c r="AK327" i="5" a="1"/>
  <c r="AK327" i="5" s="1"/>
  <c r="AC327" i="5" a="1"/>
  <c r="AC327" i="5" s="1"/>
  <c r="AJ149" i="5" a="1"/>
  <c r="AJ149" i="5" s="1"/>
  <c r="AF149" i="5" a="1"/>
  <c r="AF149" i="5" s="1"/>
  <c r="AB149" i="5" a="1"/>
  <c r="AB149" i="5" s="1"/>
  <c r="X149" i="5" a="1"/>
  <c r="X149" i="5" s="1"/>
  <c r="T149" i="5" a="1"/>
  <c r="T149" i="5" s="1"/>
  <c r="P149" i="5" a="1"/>
  <c r="P149" i="5" s="1"/>
  <c r="L149" i="5" a="1"/>
  <c r="L149" i="5" s="1"/>
  <c r="H149" i="5" a="1"/>
  <c r="H149" i="5" s="1"/>
  <c r="D149" i="5" a="1"/>
  <c r="D149" i="5" s="1"/>
  <c r="DG149" i="5" a="1"/>
  <c r="DG149" i="5" s="1"/>
  <c r="CJ149" i="5" a="1"/>
  <c r="CJ149" i="5" s="1"/>
  <c r="CE149" i="5" a="1"/>
  <c r="CE149" i="5" s="1"/>
  <c r="BJ149" i="5" a="1"/>
  <c r="BJ149" i="5" s="1"/>
  <c r="BA149" i="5" a="1"/>
  <c r="BA149" i="5" s="1"/>
  <c r="AA149" i="5" a="1"/>
  <c r="AA149" i="5" s="1"/>
  <c r="R149" i="5" a="1"/>
  <c r="R149" i="5" s="1"/>
  <c r="I149" i="5" a="1"/>
  <c r="I149" i="5" s="1"/>
  <c r="DL149" i="5" a="1"/>
  <c r="DL149" i="5" s="1"/>
  <c r="DA149" i="5" a="1"/>
  <c r="DA149" i="5" s="1"/>
  <c r="CH149" i="5" a="1"/>
  <c r="CH149" i="5" s="1"/>
  <c r="CC149" i="5" a="1"/>
  <c r="CC149" i="5" s="1"/>
  <c r="BL149" i="5" a="1"/>
  <c r="BL149" i="5" s="1"/>
  <c r="AV149" i="5" a="1"/>
  <c r="AV149" i="5" s="1"/>
  <c r="S149" i="5" a="1"/>
  <c r="S149" i="5" s="1"/>
  <c r="N149" i="5" a="1"/>
  <c r="N149" i="5" s="1"/>
  <c r="C149" i="5" a="1"/>
  <c r="C149" i="5" s="1"/>
  <c r="CG149" i="5" a="1"/>
  <c r="CG149" i="5" s="1"/>
  <c r="CA149" i="5" a="1"/>
  <c r="CA149" i="5" s="1"/>
  <c r="AO149" i="5" s="1"/>
  <c r="BI149" i="5" a="1"/>
  <c r="BI149" i="5" s="1"/>
  <c r="BC149" i="5" a="1"/>
  <c r="BC149" i="5" s="1"/>
  <c r="AI149" i="5" a="1"/>
  <c r="AI149" i="5" s="1"/>
  <c r="AC149" i="5" a="1"/>
  <c r="AC149" i="5" s="1"/>
  <c r="W149" i="5" a="1"/>
  <c r="W149" i="5" s="1"/>
  <c r="Q149" i="5" a="1"/>
  <c r="Q149" i="5" s="1"/>
  <c r="K149" i="5" a="1"/>
  <c r="K149" i="5" s="1"/>
  <c r="DK149" i="5" a="1"/>
  <c r="DK149" i="5" s="1"/>
  <c r="DE149" i="5" a="1"/>
  <c r="DE149" i="5" s="1"/>
  <c r="CF149" i="5" a="1"/>
  <c r="CF149" i="5" s="1"/>
  <c r="BH149" i="5" a="1"/>
  <c r="BH149" i="5" s="1"/>
  <c r="BB149" i="5" a="1"/>
  <c r="BB149" i="5" s="1"/>
  <c r="AU149" i="5" a="1"/>
  <c r="AU149" i="5" s="1"/>
  <c r="J149" i="5" a="1"/>
  <c r="J149" i="5" s="1"/>
  <c r="CK149" i="5" a="1"/>
  <c r="CK149" i="5" s="1"/>
  <c r="BQ149" i="5" a="1"/>
  <c r="BQ149" i="5" s="1"/>
  <c r="BG149" i="5" a="1"/>
  <c r="BG149" i="5" s="1"/>
  <c r="AG149" i="5" a="1"/>
  <c r="AG149" i="5" s="1"/>
  <c r="U149" i="5" a="1"/>
  <c r="U149" i="5" s="1"/>
  <c r="O149" i="5" a="1"/>
  <c r="O149" i="5" s="1"/>
  <c r="DI149" i="5" a="1"/>
  <c r="DI149" i="5" s="1"/>
  <c r="CI149" i="5" a="1"/>
  <c r="CI149" i="5" s="1"/>
  <c r="BK149" i="5" a="1"/>
  <c r="BK149" i="5" s="1"/>
  <c r="BE149" i="5" a="1"/>
  <c r="BE149" i="5" s="1"/>
  <c r="AY149" i="5" a="1"/>
  <c r="AY149" i="5" s="1"/>
  <c r="AE149" i="5" a="1"/>
  <c r="AE149" i="5" s="1"/>
  <c r="M149" i="5" a="1"/>
  <c r="M149" i="5" s="1"/>
  <c r="G149" i="5" a="1"/>
  <c r="G149" i="5" s="1"/>
  <c r="DC149" i="5" a="1"/>
  <c r="DC149" i="5" s="1"/>
  <c r="AS149" i="5" a="1"/>
  <c r="AS149" i="5" s="1"/>
  <c r="AK149" i="5" a="1"/>
  <c r="AK149" i="5" s="1"/>
  <c r="Y149" i="5" a="1"/>
  <c r="Y149" i="5" s="1"/>
  <c r="DH149" i="5" a="1"/>
  <c r="DH149" i="5" s="1"/>
  <c r="DB149" i="5" a="1"/>
  <c r="DB149" i="5" s="1"/>
  <c r="CB149" i="5" a="1"/>
  <c r="CB149" i="5" s="1"/>
  <c r="BD149" i="5" a="1"/>
  <c r="BD149" i="5" s="1"/>
  <c r="AX149" i="5" a="1"/>
  <c r="AX149" i="5" s="1"/>
  <c r="AD149" i="5" a="1"/>
  <c r="AD149" i="5" s="1"/>
  <c r="F149" i="5" a="1"/>
  <c r="F149" i="5" s="1"/>
  <c r="AW149" i="5" a="1"/>
  <c r="AW149" i="5" s="1"/>
  <c r="CD149" i="5" a="1"/>
  <c r="CD149" i="5" s="1"/>
  <c r="AT149" i="5" a="1"/>
  <c r="AT149" i="5" s="1"/>
  <c r="E149" i="5" a="1"/>
  <c r="E149" i="5" s="1"/>
  <c r="A150" i="5"/>
  <c r="BR149" i="5" a="1"/>
  <c r="BR149" i="5" s="1"/>
  <c r="Z149" i="5" a="1"/>
  <c r="Z149" i="5" s="1"/>
  <c r="DJ149" i="5" a="1"/>
  <c r="DJ149" i="5" s="1"/>
  <c r="V149" i="5" a="1"/>
  <c r="V149" i="5" s="1"/>
  <c r="DF149" i="5" a="1"/>
  <c r="DF149" i="5" s="1"/>
  <c r="DD149" i="5" a="1"/>
  <c r="DD149" i="5" s="1"/>
  <c r="BF149" i="5" a="1"/>
  <c r="BF149" i="5" s="1"/>
  <c r="CL149" i="5" a="1"/>
  <c r="CL149" i="5" s="1"/>
  <c r="AL149" i="5" a="1"/>
  <c r="AL149" i="5" s="1"/>
  <c r="AZ149" i="5" a="1"/>
  <c r="AZ149" i="5" s="1"/>
  <c r="AH149" i="5" a="1"/>
  <c r="AH149" i="5" s="1"/>
  <c r="A151" i="5" l="1"/>
  <c r="AI150" i="5" a="1"/>
  <c r="AI150" i="5" s="1"/>
  <c r="AE150" i="5" a="1"/>
  <c r="AE150" i="5" s="1"/>
  <c r="AA150" i="5" a="1"/>
  <c r="AA150" i="5" s="1"/>
  <c r="W150" i="5" a="1"/>
  <c r="W150" i="5" s="1"/>
  <c r="S150" i="5" a="1"/>
  <c r="S150" i="5" s="1"/>
  <c r="O150" i="5" a="1"/>
  <c r="O150" i="5" s="1"/>
  <c r="K150" i="5" a="1"/>
  <c r="K150" i="5" s="1"/>
  <c r="G150" i="5" a="1"/>
  <c r="G150" i="5" s="1"/>
  <c r="C150" i="5" a="1"/>
  <c r="C150" i="5" s="1"/>
  <c r="DH150" i="5" a="1"/>
  <c r="DH150" i="5" s="1"/>
  <c r="CK150" i="5" a="1"/>
  <c r="CK150" i="5" s="1"/>
  <c r="CB150" i="5" a="1"/>
  <c r="CB150" i="5" s="1"/>
  <c r="BG150" i="5" a="1"/>
  <c r="BG150" i="5" s="1"/>
  <c r="BB150" i="5" a="1"/>
  <c r="BB150" i="5" s="1"/>
  <c r="AS150" i="5" a="1"/>
  <c r="AS150" i="5" s="1"/>
  <c r="AG150" i="5" a="1"/>
  <c r="AG150" i="5" s="1"/>
  <c r="X150" i="5" a="1"/>
  <c r="X150" i="5" s="1"/>
  <c r="J150" i="5" a="1"/>
  <c r="J150" i="5" s="1"/>
  <c r="DJ150" i="5" a="1"/>
  <c r="DJ150" i="5" s="1"/>
  <c r="DE150" i="5" a="1"/>
  <c r="DE150" i="5" s="1"/>
  <c r="CF150" i="5" a="1"/>
  <c r="CF150" i="5" s="1"/>
  <c r="CA150" i="5" a="1"/>
  <c r="CA150" i="5" s="1"/>
  <c r="AO150" i="5" s="1"/>
  <c r="AT150" i="5" a="1"/>
  <c r="AT150" i="5" s="1"/>
  <c r="AL150" i="5" a="1"/>
  <c r="AL150" i="5" s="1"/>
  <c r="V150" i="5" a="1"/>
  <c r="V150" i="5" s="1"/>
  <c r="Q150" i="5" a="1"/>
  <c r="Q150" i="5" s="1"/>
  <c r="L150" i="5" a="1"/>
  <c r="L150" i="5" s="1"/>
  <c r="DK150" i="5" a="1"/>
  <c r="DK150" i="5" s="1"/>
  <c r="CE150" i="5" a="1"/>
  <c r="CE150" i="5" s="1"/>
  <c r="BQ150" i="5" a="1"/>
  <c r="BQ150" i="5" s="1"/>
  <c r="BA150" i="5" a="1"/>
  <c r="BA150" i="5" s="1"/>
  <c r="AF150" i="5" a="1"/>
  <c r="AF150" i="5" s="1"/>
  <c r="Z150" i="5" a="1"/>
  <c r="Z150" i="5" s="1"/>
  <c r="N150" i="5" a="1"/>
  <c r="N150" i="5" s="1"/>
  <c r="DC150" i="5" a="1"/>
  <c r="DC150" i="5" s="1"/>
  <c r="BL150" i="5" a="1"/>
  <c r="BL150" i="5" s="1"/>
  <c r="AZ150" i="5" a="1"/>
  <c r="AZ150" i="5" s="1"/>
  <c r="Y150" i="5" a="1"/>
  <c r="Y150" i="5" s="1"/>
  <c r="M150" i="5" a="1"/>
  <c r="M150" i="5" s="1"/>
  <c r="DI150" i="5" a="1"/>
  <c r="DI150" i="5" s="1"/>
  <c r="CI150" i="5" a="1"/>
  <c r="CI150" i="5" s="1"/>
  <c r="CC150" i="5" a="1"/>
  <c r="CC150" i="5" s="1"/>
  <c r="BK150" i="5" a="1"/>
  <c r="BK150" i="5" s="1"/>
  <c r="BE150" i="5" a="1"/>
  <c r="BE150" i="5" s="1"/>
  <c r="AY150" i="5" a="1"/>
  <c r="AY150" i="5" s="1"/>
  <c r="AJ150" i="5" a="1"/>
  <c r="AJ150" i="5" s="1"/>
  <c r="AD150" i="5" a="1"/>
  <c r="AD150" i="5" s="1"/>
  <c r="R150" i="5" a="1"/>
  <c r="R150" i="5" s="1"/>
  <c r="F150" i="5" a="1"/>
  <c r="F150" i="5" s="1"/>
  <c r="DG150" i="5" a="1"/>
  <c r="DG150" i="5" s="1"/>
  <c r="BI150" i="5" a="1"/>
  <c r="BI150" i="5" s="1"/>
  <c r="AW150" i="5" a="1"/>
  <c r="AW150" i="5" s="1"/>
  <c r="AC150" i="5" a="1"/>
  <c r="AC150" i="5" s="1"/>
  <c r="DL150" i="5" a="1"/>
  <c r="DL150" i="5" s="1"/>
  <c r="DA150" i="5" a="1"/>
  <c r="DA150" i="5" s="1"/>
  <c r="CG150" i="5" a="1"/>
  <c r="CG150" i="5" s="1"/>
  <c r="BR150" i="5" a="1"/>
  <c r="BR150" i="5" s="1"/>
  <c r="BC150" i="5" a="1"/>
  <c r="BC150" i="5" s="1"/>
  <c r="AH150" i="5" a="1"/>
  <c r="AH150" i="5" s="1"/>
  <c r="AB150" i="5" a="1"/>
  <c r="AB150" i="5" s="1"/>
  <c r="P150" i="5" a="1"/>
  <c r="P150" i="5" s="1"/>
  <c r="D150" i="5" a="1"/>
  <c r="D150" i="5" s="1"/>
  <c r="DF150" i="5" a="1"/>
  <c r="DF150" i="5" s="1"/>
  <c r="CL150" i="5" a="1"/>
  <c r="CL150" i="5" s="1"/>
  <c r="BH150" i="5" a="1"/>
  <c r="BH150" i="5" s="1"/>
  <c r="AV150" i="5" a="1"/>
  <c r="AV150" i="5" s="1"/>
  <c r="U150" i="5" a="1"/>
  <c r="U150" i="5" s="1"/>
  <c r="I150" i="5" a="1"/>
  <c r="I150" i="5" s="1"/>
  <c r="CD150" i="5" a="1"/>
  <c r="CD150" i="5" s="1"/>
  <c r="AU150" i="5" a="1"/>
  <c r="AU150" i="5" s="1"/>
  <c r="H150" i="5" a="1"/>
  <c r="H150" i="5" s="1"/>
  <c r="E150" i="5" a="1"/>
  <c r="E150" i="5" s="1"/>
  <c r="BJ150" i="5" a="1"/>
  <c r="BJ150" i="5" s="1"/>
  <c r="DD150" i="5" a="1"/>
  <c r="DD150" i="5" s="1"/>
  <c r="BF150" i="5" a="1"/>
  <c r="BF150" i="5" s="1"/>
  <c r="T150" i="5" a="1"/>
  <c r="T150" i="5" s="1"/>
  <c r="DB150" i="5" a="1"/>
  <c r="DB150" i="5" s="1"/>
  <c r="BD150" i="5" a="1"/>
  <c r="BD150" i="5" s="1"/>
  <c r="CJ150" i="5" a="1"/>
  <c r="CJ150" i="5" s="1"/>
  <c r="AK150" i="5" a="1"/>
  <c r="AK150" i="5" s="1"/>
  <c r="CH150" i="5" a="1"/>
  <c r="CH150" i="5" s="1"/>
  <c r="AX150" i="5" a="1"/>
  <c r="AX150" i="5" s="1"/>
  <c r="BK328" i="5" a="1"/>
  <c r="BK328" i="5" s="1"/>
  <c r="BG328" i="5" a="1"/>
  <c r="BG328" i="5" s="1"/>
  <c r="BC328" i="5" a="1"/>
  <c r="BC328" i="5" s="1"/>
  <c r="AY328" i="5" a="1"/>
  <c r="AY328" i="5" s="1"/>
  <c r="BL328" i="5" a="1"/>
  <c r="BL328" i="5" s="1"/>
  <c r="AX328" i="5" a="1"/>
  <c r="AX328" i="5" s="1"/>
  <c r="AL328" i="5" a="1"/>
  <c r="AL328" i="5" s="1"/>
  <c r="AC328" i="5" a="1"/>
  <c r="AC328" i="5" s="1"/>
  <c r="M328" i="5" a="1"/>
  <c r="M328" i="5" s="1"/>
  <c r="H328" i="5" a="1"/>
  <c r="H328" i="5" s="1"/>
  <c r="BJ328" i="5" a="1"/>
  <c r="BJ328" i="5" s="1"/>
  <c r="BE328" i="5" a="1"/>
  <c r="BE328" i="5" s="1"/>
  <c r="AZ328" i="5" a="1"/>
  <c r="AZ328" i="5" s="1"/>
  <c r="AH328" i="5" a="1"/>
  <c r="AH328" i="5" s="1"/>
  <c r="P328" i="5" a="1"/>
  <c r="P328" i="5" s="1"/>
  <c r="K328" i="5" a="1"/>
  <c r="K328" i="5" s="1"/>
  <c r="F328" i="5" a="1"/>
  <c r="F328" i="5" s="1"/>
  <c r="BH328" i="5" a="1"/>
  <c r="BH328" i="5" s="1"/>
  <c r="AI328" i="5" a="1"/>
  <c r="AI328" i="5" s="1"/>
  <c r="J328" i="5" a="1"/>
  <c r="J328" i="5" s="1"/>
  <c r="D328" i="5" a="1"/>
  <c r="D328" i="5" s="1"/>
  <c r="A329" i="5"/>
  <c r="BF328" i="5" a="1"/>
  <c r="BF328" i="5" s="1"/>
  <c r="AG328" i="5" a="1"/>
  <c r="AG328" i="5" s="1"/>
  <c r="AA328" i="5" a="1"/>
  <c r="AA328" i="5" s="1"/>
  <c r="I328" i="5" a="1"/>
  <c r="I328" i="5" s="1"/>
  <c r="O328" i="5" a="1"/>
  <c r="O328" i="5" s="1"/>
  <c r="G328" i="5" a="1"/>
  <c r="G328" i="5" s="1"/>
  <c r="AK328" i="5" a="1"/>
  <c r="AK328" i="5" s="1"/>
  <c r="AD328" i="5" a="1"/>
  <c r="AD328" i="5" s="1"/>
  <c r="AO328" i="5" s="1"/>
  <c r="N328" i="5" a="1"/>
  <c r="N328" i="5" s="1"/>
  <c r="AW328" i="5" a="1"/>
  <c r="AW328" i="5" s="1"/>
  <c r="AF328" i="5" a="1"/>
  <c r="AF328" i="5" s="1"/>
  <c r="L328" i="5" a="1"/>
  <c r="L328" i="5" s="1"/>
  <c r="BI328" i="5" a="1"/>
  <c r="BI328" i="5" s="1"/>
  <c r="AE328" i="5" a="1"/>
  <c r="AE328" i="5" s="1"/>
  <c r="BD328" i="5" a="1"/>
  <c r="BD328" i="5" s="1"/>
  <c r="V328" i="5" a="1"/>
  <c r="V328" i="5" s="1"/>
  <c r="BB328" i="5" a="1"/>
  <c r="BB328" i="5" s="1"/>
  <c r="U328" i="5" a="1"/>
  <c r="U328" i="5" s="1"/>
  <c r="E328" i="5" a="1"/>
  <c r="E328" i="5" s="1"/>
  <c r="C328" i="5" a="1"/>
  <c r="C328" i="5" s="1"/>
  <c r="AJ328" i="5" a="1"/>
  <c r="AJ328" i="5" s="1"/>
  <c r="T328" i="5" a="1"/>
  <c r="T328" i="5" s="1"/>
  <c r="BA328" i="5" a="1"/>
  <c r="BA328" i="5" s="1"/>
  <c r="AB328" i="5" a="1"/>
  <c r="AB328" i="5" s="1"/>
  <c r="BK329" i="5" l="1" a="1"/>
  <c r="BK329" i="5" s="1"/>
  <c r="BG329" i="5" a="1"/>
  <c r="BG329" i="5" s="1"/>
  <c r="BC329" i="5" a="1"/>
  <c r="BC329" i="5" s="1"/>
  <c r="AY329" i="5" a="1"/>
  <c r="AY329" i="5" s="1"/>
  <c r="BE329" i="5" a="1"/>
  <c r="BE329" i="5" s="1"/>
  <c r="AJ329" i="5" a="1"/>
  <c r="AJ329" i="5" s="1"/>
  <c r="AE329" i="5" a="1"/>
  <c r="AE329" i="5" s="1"/>
  <c r="O329" i="5" a="1"/>
  <c r="O329" i="5" s="1"/>
  <c r="F329" i="5" a="1"/>
  <c r="F329" i="5" s="1"/>
  <c r="BI329" i="5" a="1"/>
  <c r="BI329" i="5" s="1"/>
  <c r="BD329" i="5" a="1"/>
  <c r="BD329" i="5" s="1"/>
  <c r="AL329" i="5" a="1"/>
  <c r="AL329" i="5" s="1"/>
  <c r="AG329" i="5" a="1"/>
  <c r="AG329" i="5" s="1"/>
  <c r="AB329" i="5" a="1"/>
  <c r="AB329" i="5" s="1"/>
  <c r="J329" i="5" a="1"/>
  <c r="J329" i="5" s="1"/>
  <c r="E329" i="5" a="1"/>
  <c r="E329" i="5" s="1"/>
  <c r="AH329" i="5" a="1"/>
  <c r="AH329" i="5" s="1"/>
  <c r="I329" i="5" a="1"/>
  <c r="I329" i="5" s="1"/>
  <c r="C329" i="5" a="1"/>
  <c r="C329" i="5" s="1"/>
  <c r="BL329" i="5" a="1"/>
  <c r="BL329" i="5" s="1"/>
  <c r="BF329" i="5" a="1"/>
  <c r="BF329" i="5" s="1"/>
  <c r="AZ329" i="5" a="1"/>
  <c r="AZ329" i="5" s="1"/>
  <c r="V329" i="5" a="1"/>
  <c r="V329" i="5" s="1"/>
  <c r="AX329" i="5" a="1"/>
  <c r="AX329" i="5" s="1"/>
  <c r="AC329" i="5" a="1"/>
  <c r="AC329" i="5" s="1"/>
  <c r="M329" i="5" a="1"/>
  <c r="M329" i="5" s="1"/>
  <c r="AI329" i="5" a="1"/>
  <c r="AI329" i="5" s="1"/>
  <c r="AA329" i="5" a="1"/>
  <c r="AA329" i="5" s="1"/>
  <c r="L329" i="5" a="1"/>
  <c r="L329" i="5" s="1"/>
  <c r="D329" i="5" a="1"/>
  <c r="D329" i="5" s="1"/>
  <c r="BJ329" i="5" a="1"/>
  <c r="BJ329" i="5" s="1"/>
  <c r="BB329" i="5" a="1"/>
  <c r="BB329" i="5" s="1"/>
  <c r="T329" i="5" a="1"/>
  <c r="T329" i="5" s="1"/>
  <c r="H329" i="5" a="1"/>
  <c r="H329" i="5" s="1"/>
  <c r="N329" i="5" a="1"/>
  <c r="N329" i="5" s="1"/>
  <c r="AW329" i="5" a="1"/>
  <c r="AW329" i="5" s="1"/>
  <c r="AF329" i="5" a="1"/>
  <c r="AF329" i="5" s="1"/>
  <c r="AD329" i="5" a="1"/>
  <c r="AD329" i="5" s="1"/>
  <c r="AO329" i="5" s="1"/>
  <c r="K329" i="5" a="1"/>
  <c r="K329" i="5" s="1"/>
  <c r="U329" i="5" a="1"/>
  <c r="U329" i="5" s="1"/>
  <c r="AK329" i="5" a="1"/>
  <c r="AK329" i="5" s="1"/>
  <c r="BH329" i="5" a="1"/>
  <c r="BH329" i="5" s="1"/>
  <c r="P329" i="5" a="1"/>
  <c r="P329" i="5" s="1"/>
  <c r="BA329" i="5" a="1"/>
  <c r="BA329" i="5" s="1"/>
  <c r="G329" i="5" a="1"/>
  <c r="G329" i="5" s="1"/>
  <c r="A330" i="5"/>
  <c r="AL151" i="5" a="1"/>
  <c r="AL151" i="5" s="1"/>
  <c r="AH151" i="5" a="1"/>
  <c r="AH151" i="5" s="1"/>
  <c r="AD151" i="5" a="1"/>
  <c r="AD151" i="5" s="1"/>
  <c r="Z151" i="5" a="1"/>
  <c r="Z151" i="5" s="1"/>
  <c r="V151" i="5" a="1"/>
  <c r="V151" i="5" s="1"/>
  <c r="R151" i="5" a="1"/>
  <c r="R151" i="5" s="1"/>
  <c r="N151" i="5" a="1"/>
  <c r="N151" i="5" s="1"/>
  <c r="J151" i="5" a="1"/>
  <c r="J151" i="5" s="1"/>
  <c r="F151" i="5" a="1"/>
  <c r="F151" i="5" s="1"/>
  <c r="DJ151" i="5" a="1"/>
  <c r="DJ151" i="5" s="1"/>
  <c r="DA151" i="5" a="1"/>
  <c r="DA151" i="5" s="1"/>
  <c r="CD151" i="5" a="1"/>
  <c r="CD151" i="5" s="1"/>
  <c r="BQ151" i="5" a="1"/>
  <c r="BQ151" i="5" s="1"/>
  <c r="BD151" i="5" a="1"/>
  <c r="BD151" i="5" s="1"/>
  <c r="AU151" i="5" a="1"/>
  <c r="AU151" i="5" s="1"/>
  <c r="Y151" i="5" a="1"/>
  <c r="Y151" i="5" s="1"/>
  <c r="P151" i="5" a="1"/>
  <c r="P151" i="5" s="1"/>
  <c r="G151" i="5" a="1"/>
  <c r="G151" i="5" s="1"/>
  <c r="DH151" i="5" a="1"/>
  <c r="DH151" i="5" s="1"/>
  <c r="AW151" i="5" a="1"/>
  <c r="AW151" i="5" s="1"/>
  <c r="AJ151" i="5" a="1"/>
  <c r="AJ151" i="5" s="1"/>
  <c r="AE151" i="5" a="1"/>
  <c r="AE151" i="5" s="1"/>
  <c r="T151" i="5" a="1"/>
  <c r="T151" i="5" s="1"/>
  <c r="O151" i="5" a="1"/>
  <c r="O151" i="5" s="1"/>
  <c r="DI151" i="5" a="1"/>
  <c r="DI151" i="5" s="1"/>
  <c r="DC151" i="5" a="1"/>
  <c r="DC151" i="5" s="1"/>
  <c r="CI151" i="5" a="1"/>
  <c r="CI151" i="5" s="1"/>
  <c r="BK151" i="5" a="1"/>
  <c r="BK151" i="5" s="1"/>
  <c r="BE151" i="5" a="1"/>
  <c r="BE151" i="5" s="1"/>
  <c r="AY151" i="5" a="1"/>
  <c r="AY151" i="5" s="1"/>
  <c r="AS151" i="5" a="1"/>
  <c r="AS151" i="5" s="1"/>
  <c r="X151" i="5" a="1"/>
  <c r="X151" i="5" s="1"/>
  <c r="DG151" i="5" a="1"/>
  <c r="DG151" i="5" s="1"/>
  <c r="CG151" i="5" a="1"/>
  <c r="CG151" i="5" s="1"/>
  <c r="BJ151" i="5" a="1"/>
  <c r="BJ151" i="5" s="1"/>
  <c r="AX151" i="5" a="1"/>
  <c r="AX151" i="5" s="1"/>
  <c r="AI151" i="5" a="1"/>
  <c r="AI151" i="5" s="1"/>
  <c r="W151" i="5" a="1"/>
  <c r="W151" i="5" s="1"/>
  <c r="Q151" i="5" a="1"/>
  <c r="Q151" i="5" s="1"/>
  <c r="K151" i="5" a="1"/>
  <c r="K151" i="5" s="1"/>
  <c r="E151" i="5" a="1"/>
  <c r="E151" i="5" s="1"/>
  <c r="A152" i="5"/>
  <c r="CA151" i="5" a="1"/>
  <c r="CA151" i="5" s="1"/>
  <c r="AO151" i="5" s="1"/>
  <c r="BI151" i="5" a="1"/>
  <c r="BI151" i="5" s="1"/>
  <c r="BC151" i="5" a="1"/>
  <c r="BC151" i="5" s="1"/>
  <c r="AB151" i="5" a="1"/>
  <c r="AB151" i="5" s="1"/>
  <c r="D151" i="5" a="1"/>
  <c r="D151" i="5" s="1"/>
  <c r="DK151" i="5" a="1"/>
  <c r="DK151" i="5" s="1"/>
  <c r="DE151" i="5" a="1"/>
  <c r="DE151" i="5" s="1"/>
  <c r="CK151" i="5" a="1"/>
  <c r="CK151" i="5" s="1"/>
  <c r="BR151" i="5" a="1"/>
  <c r="BR151" i="5" s="1"/>
  <c r="BG151" i="5" a="1"/>
  <c r="BG151" i="5" s="1"/>
  <c r="BA151" i="5" a="1"/>
  <c r="BA151" i="5" s="1"/>
  <c r="AA151" i="5" a="1"/>
  <c r="AA151" i="5" s="1"/>
  <c r="U151" i="5" a="1"/>
  <c r="U151" i="5" s="1"/>
  <c r="C151" i="5" a="1"/>
  <c r="C151" i="5" s="1"/>
  <c r="CE151" i="5" a="1"/>
  <c r="CE151" i="5" s="1"/>
  <c r="BL151" i="5" a="1"/>
  <c r="BL151" i="5" s="1"/>
  <c r="AF151" i="5" a="1"/>
  <c r="AF151" i="5" s="1"/>
  <c r="H151" i="5" a="1"/>
  <c r="H151" i="5" s="1"/>
  <c r="DD151" i="5" a="1"/>
  <c r="DD151" i="5" s="1"/>
  <c r="CJ151" i="5" a="1"/>
  <c r="CJ151" i="5" s="1"/>
  <c r="CC151" i="5" a="1"/>
  <c r="CC151" i="5" s="1"/>
  <c r="BF151" i="5" a="1"/>
  <c r="BF151" i="5" s="1"/>
  <c r="AZ151" i="5" a="1"/>
  <c r="AZ151" i="5" s="1"/>
  <c r="AT151" i="5" a="1"/>
  <c r="AT151" i="5" s="1"/>
  <c r="AK151" i="5" a="1"/>
  <c r="AK151" i="5" s="1"/>
  <c r="S151" i="5" a="1"/>
  <c r="S151" i="5" s="1"/>
  <c r="M151" i="5" a="1"/>
  <c r="M151" i="5" s="1"/>
  <c r="CF151" i="5" a="1"/>
  <c r="CF151" i="5" s="1"/>
  <c r="AV151" i="5" a="1"/>
  <c r="AV151" i="5" s="1"/>
  <c r="AC151" i="5" a="1"/>
  <c r="AC151" i="5" s="1"/>
  <c r="CB151" i="5" a="1"/>
  <c r="CB151" i="5" s="1"/>
  <c r="DL151" i="5" a="1"/>
  <c r="DL151" i="5" s="1"/>
  <c r="DF151" i="5" a="1"/>
  <c r="DF151" i="5" s="1"/>
  <c r="BH151" i="5" a="1"/>
  <c r="BH151" i="5" s="1"/>
  <c r="DB151" i="5" a="1"/>
  <c r="DB151" i="5" s="1"/>
  <c r="CL151" i="5" a="1"/>
  <c r="CL151" i="5" s="1"/>
  <c r="BB151" i="5" a="1"/>
  <c r="BB151" i="5" s="1"/>
  <c r="L151" i="5" a="1"/>
  <c r="L151" i="5" s="1"/>
  <c r="CH151" i="5" a="1"/>
  <c r="CH151" i="5" s="1"/>
  <c r="AG151" i="5" a="1"/>
  <c r="AG151" i="5" s="1"/>
  <c r="I151" i="5" a="1"/>
  <c r="I151" i="5" s="1"/>
  <c r="AK152" i="5" l="1" a="1"/>
  <c r="AK152" i="5" s="1"/>
  <c r="AG152" i="5" a="1"/>
  <c r="AG152" i="5" s="1"/>
  <c r="AC152" i="5" a="1"/>
  <c r="AC152" i="5" s="1"/>
  <c r="Y152" i="5" a="1"/>
  <c r="Y152" i="5" s="1"/>
  <c r="U152" i="5" a="1"/>
  <c r="U152" i="5" s="1"/>
  <c r="Q152" i="5" a="1"/>
  <c r="Q152" i="5" s="1"/>
  <c r="M152" i="5" a="1"/>
  <c r="M152" i="5" s="1"/>
  <c r="I152" i="5" a="1"/>
  <c r="I152" i="5" s="1"/>
  <c r="E152" i="5" a="1"/>
  <c r="E152" i="5" s="1"/>
  <c r="DL152" i="5" a="1"/>
  <c r="DL152" i="5" s="1"/>
  <c r="DC152" i="5" a="1"/>
  <c r="DC152" i="5" s="1"/>
  <c r="CJ152" i="5" a="1"/>
  <c r="CJ152" i="5" s="1"/>
  <c r="CA152" i="5" a="1"/>
  <c r="CA152" i="5" s="1"/>
  <c r="AO152" i="5" s="1"/>
  <c r="BF152" i="5" a="1"/>
  <c r="BF152" i="5" s="1"/>
  <c r="AW152" i="5" a="1"/>
  <c r="AW152" i="5" s="1"/>
  <c r="AJ152" i="5" a="1"/>
  <c r="AJ152" i="5" s="1"/>
  <c r="AA152" i="5" a="1"/>
  <c r="AA152" i="5" s="1"/>
  <c r="R152" i="5" a="1"/>
  <c r="R152" i="5" s="1"/>
  <c r="D152" i="5" a="1"/>
  <c r="D152" i="5" s="1"/>
  <c r="DF152" i="5" a="1"/>
  <c r="DF152" i="5" s="1"/>
  <c r="DA152" i="5" a="1"/>
  <c r="DA152" i="5" s="1"/>
  <c r="CH152" i="5" a="1"/>
  <c r="CH152" i="5" s="1"/>
  <c r="CC152" i="5" a="1"/>
  <c r="CC152" i="5" s="1"/>
  <c r="BA152" i="5" a="1"/>
  <c r="BA152" i="5" s="1"/>
  <c r="AH152" i="5" a="1"/>
  <c r="AH152" i="5" s="1"/>
  <c r="DG152" i="5" a="1"/>
  <c r="DG152" i="5" s="1"/>
  <c r="CG152" i="5" a="1"/>
  <c r="CG152" i="5" s="1"/>
  <c r="BI152" i="5" a="1"/>
  <c r="BI152" i="5" s="1"/>
  <c r="BC152" i="5" a="1"/>
  <c r="BC152" i="5" s="1"/>
  <c r="AB152" i="5" a="1"/>
  <c r="AB152" i="5" s="1"/>
  <c r="V152" i="5" a="1"/>
  <c r="V152" i="5" s="1"/>
  <c r="P152" i="5" a="1"/>
  <c r="P152" i="5" s="1"/>
  <c r="DK152" i="5" a="1"/>
  <c r="DK152" i="5" s="1"/>
  <c r="DE152" i="5" a="1"/>
  <c r="DE152" i="5" s="1"/>
  <c r="CE152" i="5" a="1"/>
  <c r="CE152" i="5" s="1"/>
  <c r="BB152" i="5" a="1"/>
  <c r="BB152" i="5" s="1"/>
  <c r="AU152" i="5" a="1"/>
  <c r="AU152" i="5" s="1"/>
  <c r="O152" i="5" a="1"/>
  <c r="O152" i="5" s="1"/>
  <c r="C152" i="5" a="1"/>
  <c r="C152" i="5" s="1"/>
  <c r="DJ152" i="5" a="1"/>
  <c r="DJ152" i="5" s="1"/>
  <c r="CK152" i="5" a="1"/>
  <c r="CK152" i="5" s="1"/>
  <c r="BQ152" i="5" a="1"/>
  <c r="BQ152" i="5" s="1"/>
  <c r="BG152" i="5" a="1"/>
  <c r="BG152" i="5" s="1"/>
  <c r="AZ152" i="5" a="1"/>
  <c r="AZ152" i="5" s="1"/>
  <c r="AL152" i="5" a="1"/>
  <c r="AL152" i="5" s="1"/>
  <c r="AF152" i="5" a="1"/>
  <c r="AF152" i="5" s="1"/>
  <c r="Z152" i="5" a="1"/>
  <c r="Z152" i="5" s="1"/>
  <c r="T152" i="5" a="1"/>
  <c r="T152" i="5" s="1"/>
  <c r="H152" i="5" a="1"/>
  <c r="H152" i="5" s="1"/>
  <c r="DI152" i="5" a="1"/>
  <c r="DI152" i="5" s="1"/>
  <c r="CI152" i="5" a="1"/>
  <c r="CI152" i="5" s="1"/>
  <c r="BK152" i="5" a="1"/>
  <c r="BK152" i="5" s="1"/>
  <c r="BE152" i="5" a="1"/>
  <c r="BE152" i="5" s="1"/>
  <c r="AY152" i="5" a="1"/>
  <c r="AY152" i="5" s="1"/>
  <c r="S152" i="5" a="1"/>
  <c r="S152" i="5" s="1"/>
  <c r="L152" i="5" a="1"/>
  <c r="L152" i="5" s="1"/>
  <c r="DB152" i="5" a="1"/>
  <c r="DB152" i="5" s="1"/>
  <c r="CB152" i="5" a="1"/>
  <c r="CB152" i="5" s="1"/>
  <c r="BJ152" i="5" a="1"/>
  <c r="BJ152" i="5" s="1"/>
  <c r="BD152" i="5" a="1"/>
  <c r="BD152" i="5" s="1"/>
  <c r="AS152" i="5" a="1"/>
  <c r="AS152" i="5" s="1"/>
  <c r="AD152" i="5" a="1"/>
  <c r="AD152" i="5" s="1"/>
  <c r="X152" i="5" a="1"/>
  <c r="X152" i="5" s="1"/>
  <c r="F152" i="5" a="1"/>
  <c r="F152" i="5" s="1"/>
  <c r="DH152" i="5" a="1"/>
  <c r="DH152" i="5" s="1"/>
  <c r="AX152" i="5" a="1"/>
  <c r="AX152" i="5" s="1"/>
  <c r="AI152" i="5" a="1"/>
  <c r="AI152" i="5" s="1"/>
  <c r="W152" i="5" a="1"/>
  <c r="W152" i="5" s="1"/>
  <c r="K152" i="5" a="1"/>
  <c r="K152" i="5" s="1"/>
  <c r="AE152" i="5" a="1"/>
  <c r="AE152" i="5" s="1"/>
  <c r="G152" i="5" a="1"/>
  <c r="G152" i="5" s="1"/>
  <c r="CF152" i="5" a="1"/>
  <c r="CF152" i="5" s="1"/>
  <c r="AV152" i="5" a="1"/>
  <c r="AV152" i="5" s="1"/>
  <c r="CD152" i="5" a="1"/>
  <c r="CD152" i="5" s="1"/>
  <c r="AT152" i="5" a="1"/>
  <c r="AT152" i="5" s="1"/>
  <c r="A153" i="5"/>
  <c r="BR152" i="5" a="1"/>
  <c r="BR152" i="5" s="1"/>
  <c r="BL152" i="5" a="1"/>
  <c r="BL152" i="5" s="1"/>
  <c r="BH152" i="5" a="1"/>
  <c r="BH152" i="5" s="1"/>
  <c r="DD152" i="5" a="1"/>
  <c r="DD152" i="5" s="1"/>
  <c r="N152" i="5" a="1"/>
  <c r="N152" i="5" s="1"/>
  <c r="CL152" i="5" a="1"/>
  <c r="CL152" i="5" s="1"/>
  <c r="J152" i="5" a="1"/>
  <c r="J152" i="5" s="1"/>
  <c r="BK330" i="5" a="1"/>
  <c r="BK330" i="5" s="1"/>
  <c r="BG330" i="5" a="1"/>
  <c r="BG330" i="5" s="1"/>
  <c r="BC330" i="5" a="1"/>
  <c r="BC330" i="5" s="1"/>
  <c r="AY330" i="5" a="1"/>
  <c r="AY330" i="5" s="1"/>
  <c r="BL330" i="5" a="1"/>
  <c r="BL330" i="5" s="1"/>
  <c r="AX330" i="5" a="1"/>
  <c r="AX330" i="5" s="1"/>
  <c r="AL330" i="5" a="1"/>
  <c r="AL330" i="5" s="1"/>
  <c r="AC330" i="5" a="1"/>
  <c r="AC330" i="5" s="1"/>
  <c r="M330" i="5" a="1"/>
  <c r="M330" i="5" s="1"/>
  <c r="H330" i="5" a="1"/>
  <c r="H330" i="5" s="1"/>
  <c r="AK330" i="5" a="1"/>
  <c r="AK330" i="5" s="1"/>
  <c r="AF330" i="5" a="1"/>
  <c r="AF330" i="5" s="1"/>
  <c r="D330" i="5" a="1"/>
  <c r="D330" i="5" s="1"/>
  <c r="BA330" i="5" a="1"/>
  <c r="BA330" i="5" s="1"/>
  <c r="AH330" i="5" a="1"/>
  <c r="AH330" i="5" s="1"/>
  <c r="AB330" i="5" a="1"/>
  <c r="AB330" i="5" s="1"/>
  <c r="O330" i="5" a="1"/>
  <c r="O330" i="5" s="1"/>
  <c r="I330" i="5" a="1"/>
  <c r="I330" i="5" s="1"/>
  <c r="AZ330" i="5" a="1"/>
  <c r="AZ330" i="5" s="1"/>
  <c r="V330" i="5" a="1"/>
  <c r="V330" i="5" s="1"/>
  <c r="G330" i="5" a="1"/>
  <c r="G330" i="5" s="1"/>
  <c r="BE330" i="5" a="1"/>
  <c r="BE330" i="5" s="1"/>
  <c r="AW330" i="5" a="1"/>
  <c r="AW330" i="5" s="1"/>
  <c r="AI330" i="5" a="1"/>
  <c r="AI330" i="5" s="1"/>
  <c r="AA330" i="5" a="1"/>
  <c r="AA330" i="5" s="1"/>
  <c r="E330" i="5" a="1"/>
  <c r="E330" i="5" s="1"/>
  <c r="A331" i="5"/>
  <c r="K330" i="5" a="1"/>
  <c r="K330" i="5" s="1"/>
  <c r="C330" i="5" a="1"/>
  <c r="C330" i="5" s="1"/>
  <c r="BI330" i="5" a="1"/>
  <c r="BI330" i="5" s="1"/>
  <c r="AD330" i="5" a="1"/>
  <c r="AD330" i="5" s="1"/>
  <c r="AO330" i="5" s="1"/>
  <c r="AG330" i="5" a="1"/>
  <c r="AG330" i="5" s="1"/>
  <c r="N330" i="5" a="1"/>
  <c r="N330" i="5" s="1"/>
  <c r="AE330" i="5" a="1"/>
  <c r="AE330" i="5" s="1"/>
  <c r="L330" i="5" a="1"/>
  <c r="L330" i="5" s="1"/>
  <c r="BJ330" i="5" a="1"/>
  <c r="BJ330" i="5" s="1"/>
  <c r="BF330" i="5" a="1"/>
  <c r="BF330" i="5" s="1"/>
  <c r="U330" i="5" a="1"/>
  <c r="U330" i="5" s="1"/>
  <c r="F330" i="5" a="1"/>
  <c r="F330" i="5" s="1"/>
  <c r="BD330" i="5" a="1"/>
  <c r="BD330" i="5" s="1"/>
  <c r="T330" i="5" a="1"/>
  <c r="T330" i="5" s="1"/>
  <c r="AJ330" i="5" a="1"/>
  <c r="AJ330" i="5" s="1"/>
  <c r="BH330" i="5" a="1"/>
  <c r="BH330" i="5" s="1"/>
  <c r="P330" i="5" a="1"/>
  <c r="P330" i="5" s="1"/>
  <c r="BB330" i="5" a="1"/>
  <c r="BB330" i="5" s="1"/>
  <c r="J330" i="5" a="1"/>
  <c r="J330" i="5" s="1"/>
  <c r="BK331" i="5" l="1" a="1"/>
  <c r="BK331" i="5" s="1"/>
  <c r="BG331" i="5" a="1"/>
  <c r="BG331" i="5" s="1"/>
  <c r="BC331" i="5" a="1"/>
  <c r="BC331" i="5" s="1"/>
  <c r="AY331" i="5" a="1"/>
  <c r="AY331" i="5" s="1"/>
  <c r="BE331" i="5" a="1"/>
  <c r="BE331" i="5" s="1"/>
  <c r="AJ331" i="5" a="1"/>
  <c r="AJ331" i="5" s="1"/>
  <c r="AE331" i="5" a="1"/>
  <c r="AE331" i="5" s="1"/>
  <c r="O331" i="5" a="1"/>
  <c r="O331" i="5" s="1"/>
  <c r="F331" i="5" a="1"/>
  <c r="F331" i="5" s="1"/>
  <c r="A332" i="5"/>
  <c r="BB331" i="5" a="1"/>
  <c r="BB331" i="5" s="1"/>
  <c r="AW331" i="5" a="1"/>
  <c r="AW331" i="5" s="1"/>
  <c r="H331" i="5" a="1"/>
  <c r="H331" i="5" s="1"/>
  <c r="C331" i="5" a="1"/>
  <c r="C331" i="5" s="1"/>
  <c r="BA331" i="5" a="1"/>
  <c r="BA331" i="5" s="1"/>
  <c r="AB331" i="5" a="1"/>
  <c r="AB331" i="5" s="1"/>
  <c r="I331" i="5" a="1"/>
  <c r="I331" i="5" s="1"/>
  <c r="AL331" i="5" a="1"/>
  <c r="AL331" i="5" s="1"/>
  <c r="V331" i="5" a="1"/>
  <c r="V331" i="5" s="1"/>
  <c r="M331" i="5" a="1"/>
  <c r="M331" i="5" s="1"/>
  <c r="G331" i="5" a="1"/>
  <c r="G331" i="5" s="1"/>
  <c r="BL331" i="5" a="1"/>
  <c r="BL331" i="5" s="1"/>
  <c r="BD331" i="5" a="1"/>
  <c r="BD331" i="5" s="1"/>
  <c r="AH331" i="5" a="1"/>
  <c r="AH331" i="5" s="1"/>
  <c r="U331" i="5" a="1"/>
  <c r="U331" i="5" s="1"/>
  <c r="K331" i="5" a="1"/>
  <c r="K331" i="5" s="1"/>
  <c r="AG331" i="5" a="1"/>
  <c r="AG331" i="5" s="1"/>
  <c r="J331" i="5" a="1"/>
  <c r="J331" i="5" s="1"/>
  <c r="BH331" i="5" a="1"/>
  <c r="BH331" i="5" s="1"/>
  <c r="AK331" i="5" a="1"/>
  <c r="AK331" i="5" s="1"/>
  <c r="AC331" i="5" a="1"/>
  <c r="AC331" i="5" s="1"/>
  <c r="N331" i="5" a="1"/>
  <c r="N331" i="5" s="1"/>
  <c r="AI331" i="5" a="1"/>
  <c r="AI331" i="5" s="1"/>
  <c r="P331" i="5" a="1"/>
  <c r="P331" i="5" s="1"/>
  <c r="D331" i="5" a="1"/>
  <c r="D331" i="5" s="1"/>
  <c r="AZ331" i="5" a="1"/>
  <c r="AZ331" i="5" s="1"/>
  <c r="BJ331" i="5" a="1"/>
  <c r="BJ331" i="5" s="1"/>
  <c r="AX331" i="5" a="1"/>
  <c r="AX331" i="5" s="1"/>
  <c r="AF331" i="5" a="1"/>
  <c r="AF331" i="5" s="1"/>
  <c r="L331" i="5" a="1"/>
  <c r="L331" i="5" s="1"/>
  <c r="BF331" i="5" a="1"/>
  <c r="BF331" i="5" s="1"/>
  <c r="AA331" i="5" a="1"/>
  <c r="AA331" i="5" s="1"/>
  <c r="E331" i="5" a="1"/>
  <c r="E331" i="5" s="1"/>
  <c r="BI331" i="5" a="1"/>
  <c r="BI331" i="5" s="1"/>
  <c r="AD331" i="5" a="1"/>
  <c r="AD331" i="5" s="1"/>
  <c r="AO331" i="5" s="1"/>
  <c r="T331" i="5" a="1"/>
  <c r="T331" i="5" s="1"/>
  <c r="AJ153" i="5" a="1"/>
  <c r="AJ153" i="5" s="1"/>
  <c r="AF153" i="5" a="1"/>
  <c r="AF153" i="5" s="1"/>
  <c r="AB153" i="5" a="1"/>
  <c r="AB153" i="5" s="1"/>
  <c r="X153" i="5" a="1"/>
  <c r="X153" i="5" s="1"/>
  <c r="T153" i="5" a="1"/>
  <c r="T153" i="5" s="1"/>
  <c r="P153" i="5" a="1"/>
  <c r="P153" i="5" s="1"/>
  <c r="L153" i="5" a="1"/>
  <c r="L153" i="5" s="1"/>
  <c r="H153" i="5" a="1"/>
  <c r="H153" i="5" s="1"/>
  <c r="D153" i="5" a="1"/>
  <c r="D153" i="5" s="1"/>
  <c r="DD153" i="5" a="1"/>
  <c r="DD153" i="5" s="1"/>
  <c r="CG153" i="5" a="1"/>
  <c r="CG153" i="5" s="1"/>
  <c r="BL153" i="5" a="1"/>
  <c r="BL153" i="5" s="1"/>
  <c r="BG153" i="5" a="1"/>
  <c r="BG153" i="5" s="1"/>
  <c r="AX153" i="5" a="1"/>
  <c r="AX153" i="5" s="1"/>
  <c r="AL153" i="5" a="1"/>
  <c r="AL153" i="5" s="1"/>
  <c r="AC153" i="5" a="1"/>
  <c r="AC153" i="5" s="1"/>
  <c r="O153" i="5" a="1"/>
  <c r="O153" i="5" s="1"/>
  <c r="F153" i="5" a="1"/>
  <c r="F153" i="5" s="1"/>
  <c r="DJ153" i="5" a="1"/>
  <c r="DJ153" i="5" s="1"/>
  <c r="CK153" i="5" a="1"/>
  <c r="CK153" i="5" s="1"/>
  <c r="CF153" i="5" a="1"/>
  <c r="CF153" i="5" s="1"/>
  <c r="AY153" i="5" a="1"/>
  <c r="AY153" i="5" s="1"/>
  <c r="AT153" i="5" a="1"/>
  <c r="AT153" i="5" s="1"/>
  <c r="AA153" i="5" a="1"/>
  <c r="AA153" i="5" s="1"/>
  <c r="V153" i="5" a="1"/>
  <c r="V153" i="5" s="1"/>
  <c r="Q153" i="5" a="1"/>
  <c r="Q153" i="5" s="1"/>
  <c r="DK153" i="5" a="1"/>
  <c r="DK153" i="5" s="1"/>
  <c r="DE153" i="5" a="1"/>
  <c r="DE153" i="5" s="1"/>
  <c r="BQ153" i="5" a="1"/>
  <c r="BQ153" i="5" s="1"/>
  <c r="BA153" i="5" a="1"/>
  <c r="BA153" i="5" s="1"/>
  <c r="AU153" i="5" a="1"/>
  <c r="AU153" i="5" s="1"/>
  <c r="Z153" i="5" a="1"/>
  <c r="Z153" i="5" s="1"/>
  <c r="N153" i="5" a="1"/>
  <c r="N153" i="5" s="1"/>
  <c r="DI153" i="5" a="1"/>
  <c r="DI153" i="5" s="1"/>
  <c r="DC153" i="5" a="1"/>
  <c r="DC153" i="5" s="1"/>
  <c r="CI153" i="5" a="1"/>
  <c r="CI153" i="5" s="1"/>
  <c r="BK153" i="5" a="1"/>
  <c r="BK153" i="5" s="1"/>
  <c r="AZ153" i="5" a="1"/>
  <c r="AZ153" i="5" s="1"/>
  <c r="AS153" i="5" a="1"/>
  <c r="AS153" i="5" s="1"/>
  <c r="Y153" i="5" a="1"/>
  <c r="Y153" i="5" s="1"/>
  <c r="M153" i="5" a="1"/>
  <c r="M153" i="5" s="1"/>
  <c r="G153" i="5" a="1"/>
  <c r="G153" i="5" s="1"/>
  <c r="DH153" i="5" a="1"/>
  <c r="DH153" i="5" s="1"/>
  <c r="CC153" i="5" a="1"/>
  <c r="CC153" i="5" s="1"/>
  <c r="BE153" i="5" a="1"/>
  <c r="BE153" i="5" s="1"/>
  <c r="AD153" i="5" a="1"/>
  <c r="AD153" i="5" s="1"/>
  <c r="R153" i="5" a="1"/>
  <c r="R153" i="5" s="1"/>
  <c r="A154" i="5"/>
  <c r="DG153" i="5" a="1"/>
  <c r="DG153" i="5" s="1"/>
  <c r="DA153" i="5" a="1"/>
  <c r="DA153" i="5" s="1"/>
  <c r="CA153" i="5" a="1"/>
  <c r="CA153" i="5" s="1"/>
  <c r="AO153" i="5" s="1"/>
  <c r="BI153" i="5" a="1"/>
  <c r="BI153" i="5" s="1"/>
  <c r="BC153" i="5" a="1"/>
  <c r="BC153" i="5" s="1"/>
  <c r="AW153" i="5" a="1"/>
  <c r="AW153" i="5" s="1"/>
  <c r="J153" i="5" a="1"/>
  <c r="J153" i="5" s="1"/>
  <c r="DL153" i="5" a="1"/>
  <c r="DL153" i="5" s="1"/>
  <c r="BR153" i="5" a="1"/>
  <c r="BR153" i="5" s="1"/>
  <c r="BB153" i="5" a="1"/>
  <c r="BB153" i="5" s="1"/>
  <c r="AH153" i="5" a="1"/>
  <c r="AH153" i="5" s="1"/>
  <c r="DF153" i="5" a="1"/>
  <c r="DF153" i="5" s="1"/>
  <c r="CL153" i="5" a="1"/>
  <c r="CL153" i="5" s="1"/>
  <c r="CE153" i="5" a="1"/>
  <c r="CE153" i="5" s="1"/>
  <c r="BH153" i="5" a="1"/>
  <c r="BH153" i="5" s="1"/>
  <c r="AV153" i="5" a="1"/>
  <c r="AV153" i="5" s="1"/>
  <c r="AG153" i="5" a="1"/>
  <c r="AG153" i="5" s="1"/>
  <c r="U153" i="5" a="1"/>
  <c r="U153" i="5" s="1"/>
  <c r="I153" i="5" a="1"/>
  <c r="I153" i="5" s="1"/>
  <c r="C153" i="5" a="1"/>
  <c r="C153" i="5" s="1"/>
  <c r="CJ153" i="5" a="1"/>
  <c r="CJ153" i="5" s="1"/>
  <c r="AI153" i="5" a="1"/>
  <c r="AI153" i="5" s="1"/>
  <c r="K153" i="5" a="1"/>
  <c r="K153" i="5" s="1"/>
  <c r="CH153" i="5" a="1"/>
  <c r="CH153" i="5" s="1"/>
  <c r="AE153" i="5" a="1"/>
  <c r="AE153" i="5" s="1"/>
  <c r="CD153" i="5" a="1"/>
  <c r="CD153" i="5" s="1"/>
  <c r="E153" i="5" a="1"/>
  <c r="E153" i="5" s="1"/>
  <c r="CB153" i="5" a="1"/>
  <c r="CB153" i="5" s="1"/>
  <c r="W153" i="5" a="1"/>
  <c r="W153" i="5" s="1"/>
  <c r="BJ153" i="5" a="1"/>
  <c r="BJ153" i="5" s="1"/>
  <c r="S153" i="5" a="1"/>
  <c r="S153" i="5" s="1"/>
  <c r="BF153" i="5" a="1"/>
  <c r="BF153" i="5" s="1"/>
  <c r="DB153" i="5" a="1"/>
  <c r="DB153" i="5" s="1"/>
  <c r="BD153" i="5" a="1"/>
  <c r="BD153" i="5" s="1"/>
  <c r="AK153" i="5" a="1"/>
  <c r="AK153" i="5" s="1"/>
  <c r="A155" i="5" l="1"/>
  <c r="AI154" i="5" a="1"/>
  <c r="AI154" i="5" s="1"/>
  <c r="AE154" i="5" a="1"/>
  <c r="AE154" i="5" s="1"/>
  <c r="AA154" i="5" a="1"/>
  <c r="AA154" i="5" s="1"/>
  <c r="W154" i="5" a="1"/>
  <c r="W154" i="5" s="1"/>
  <c r="S154" i="5" a="1"/>
  <c r="S154" i="5" s="1"/>
  <c r="O154" i="5" a="1"/>
  <c r="O154" i="5" s="1"/>
  <c r="K154" i="5" a="1"/>
  <c r="K154" i="5" s="1"/>
  <c r="G154" i="5" a="1"/>
  <c r="G154" i="5" s="1"/>
  <c r="C154" i="5" a="1"/>
  <c r="C154" i="5" s="1"/>
  <c r="DJ154" i="5" a="1"/>
  <c r="DJ154" i="5" s="1"/>
  <c r="DA154" i="5" a="1"/>
  <c r="DA154" i="5" s="1"/>
  <c r="CH154" i="5" a="1"/>
  <c r="CH154" i="5" s="1"/>
  <c r="BQ154" i="5" a="1"/>
  <c r="BQ154" i="5" s="1"/>
  <c r="BD154" i="5" a="1"/>
  <c r="BD154" i="5" s="1"/>
  <c r="AU154" i="5" a="1"/>
  <c r="AU154" i="5" s="1"/>
  <c r="AD154" i="5" a="1"/>
  <c r="AD154" i="5" s="1"/>
  <c r="U154" i="5" a="1"/>
  <c r="U154" i="5" s="1"/>
  <c r="L154" i="5" a="1"/>
  <c r="L154" i="5" s="1"/>
  <c r="DL154" i="5" a="1"/>
  <c r="DL154" i="5" s="1"/>
  <c r="DG154" i="5" a="1"/>
  <c r="DG154" i="5" s="1"/>
  <c r="DB154" i="5" a="1"/>
  <c r="DB154" i="5" s="1"/>
  <c r="CI154" i="5" a="1"/>
  <c r="CI154" i="5" s="1"/>
  <c r="CC154" i="5" a="1"/>
  <c r="CC154" i="5" s="1"/>
  <c r="BL154" i="5" a="1"/>
  <c r="BL154" i="5" s="1"/>
  <c r="BG154" i="5" a="1"/>
  <c r="BG154" i="5" s="1"/>
  <c r="AJ154" i="5" a="1"/>
  <c r="AJ154" i="5" s="1"/>
  <c r="Y154" i="5" a="1"/>
  <c r="Y154" i="5" s="1"/>
  <c r="T154" i="5" a="1"/>
  <c r="T154" i="5" s="1"/>
  <c r="CG154" i="5" a="1"/>
  <c r="CG154" i="5" s="1"/>
  <c r="X154" i="5" a="1"/>
  <c r="X154" i="5" s="1"/>
  <c r="R154" i="5" a="1"/>
  <c r="R154" i="5" s="1"/>
  <c r="F154" i="5" a="1"/>
  <c r="F154" i="5" s="1"/>
  <c r="DF154" i="5" a="1"/>
  <c r="DF154" i="5" s="1"/>
  <c r="CF154" i="5" a="1"/>
  <c r="CF154" i="5" s="1"/>
  <c r="BR154" i="5" a="1"/>
  <c r="BR154" i="5" s="1"/>
  <c r="BH154" i="5" a="1"/>
  <c r="BH154" i="5" s="1"/>
  <c r="BB154" i="5" a="1"/>
  <c r="BB154" i="5" s="1"/>
  <c r="AV154" i="5" a="1"/>
  <c r="AV154" i="5" s="1"/>
  <c r="AH154" i="5" a="1"/>
  <c r="AH154" i="5" s="1"/>
  <c r="Q154" i="5" a="1"/>
  <c r="Q154" i="5" s="1"/>
  <c r="E154" i="5" a="1"/>
  <c r="E154" i="5" s="1"/>
  <c r="DK154" i="5" a="1"/>
  <c r="DK154" i="5" s="1"/>
  <c r="DE154" i="5" a="1"/>
  <c r="DE154" i="5" s="1"/>
  <c r="CK154" i="5" a="1"/>
  <c r="CK154" i="5" s="1"/>
  <c r="BA154" i="5" a="1"/>
  <c r="BA154" i="5" s="1"/>
  <c r="AB154" i="5" a="1"/>
  <c r="AB154" i="5" s="1"/>
  <c r="V154" i="5" a="1"/>
  <c r="V154" i="5" s="1"/>
  <c r="P154" i="5" a="1"/>
  <c r="P154" i="5" s="1"/>
  <c r="J154" i="5" a="1"/>
  <c r="J154" i="5" s="1"/>
  <c r="D154" i="5" a="1"/>
  <c r="D154" i="5" s="1"/>
  <c r="CJ154" i="5" a="1"/>
  <c r="CJ154" i="5" s="1"/>
  <c r="CD154" i="5" a="1"/>
  <c r="CD154" i="5" s="1"/>
  <c r="AZ154" i="5" a="1"/>
  <c r="AZ154" i="5" s="1"/>
  <c r="AL154" i="5" a="1"/>
  <c r="AL154" i="5" s="1"/>
  <c r="N154" i="5" a="1"/>
  <c r="N154" i="5" s="1"/>
  <c r="DI154" i="5" a="1"/>
  <c r="DI154" i="5" s="1"/>
  <c r="DC154" i="5" a="1"/>
  <c r="DC154" i="5" s="1"/>
  <c r="BK154" i="5" a="1"/>
  <c r="BK154" i="5" s="1"/>
  <c r="BE154" i="5" a="1"/>
  <c r="BE154" i="5" s="1"/>
  <c r="AY154" i="5" a="1"/>
  <c r="AY154" i="5" s="1"/>
  <c r="AS154" i="5" a="1"/>
  <c r="AS154" i="5" s="1"/>
  <c r="AF154" i="5" a="1"/>
  <c r="AF154" i="5" s="1"/>
  <c r="Z154" i="5" a="1"/>
  <c r="Z154" i="5" s="1"/>
  <c r="H154" i="5" a="1"/>
  <c r="H154" i="5" s="1"/>
  <c r="DH154" i="5" a="1"/>
  <c r="DH154" i="5" s="1"/>
  <c r="CB154" i="5" a="1"/>
  <c r="CB154" i="5" s="1"/>
  <c r="BJ154" i="5" a="1"/>
  <c r="BJ154" i="5" s="1"/>
  <c r="AX154" i="5" a="1"/>
  <c r="AX154" i="5" s="1"/>
  <c r="AK154" i="5" a="1"/>
  <c r="AK154" i="5" s="1"/>
  <c r="M154" i="5" a="1"/>
  <c r="M154" i="5" s="1"/>
  <c r="CL154" i="5" a="1"/>
  <c r="CL154" i="5" s="1"/>
  <c r="BC154" i="5" a="1"/>
  <c r="BC154" i="5" s="1"/>
  <c r="AG154" i="5" a="1"/>
  <c r="AG154" i="5" s="1"/>
  <c r="I154" i="5" a="1"/>
  <c r="I154" i="5" s="1"/>
  <c r="AW154" i="5" a="1"/>
  <c r="AW154" i="5" s="1"/>
  <c r="AC154" i="5" a="1"/>
  <c r="AC154" i="5" s="1"/>
  <c r="CE154" i="5" a="1"/>
  <c r="CE154" i="5" s="1"/>
  <c r="AT154" i="5" a="1"/>
  <c r="AT154" i="5" s="1"/>
  <c r="CA154" i="5" a="1"/>
  <c r="CA154" i="5" s="1"/>
  <c r="AO154" i="5" s="1"/>
  <c r="BI154" i="5" a="1"/>
  <c r="BI154" i="5" s="1"/>
  <c r="DD154" i="5" a="1"/>
  <c r="DD154" i="5" s="1"/>
  <c r="BF154" i="5" a="1"/>
  <c r="BF154" i="5" s="1"/>
  <c r="BK332" i="5" a="1"/>
  <c r="BK332" i="5" s="1"/>
  <c r="BG332" i="5" a="1"/>
  <c r="BG332" i="5" s="1"/>
  <c r="BC332" i="5" a="1"/>
  <c r="BC332" i="5" s="1"/>
  <c r="AY332" i="5" a="1"/>
  <c r="AY332" i="5" s="1"/>
  <c r="BL332" i="5" a="1"/>
  <c r="BL332" i="5" s="1"/>
  <c r="AX332" i="5" a="1"/>
  <c r="AX332" i="5" s="1"/>
  <c r="AL332" i="5" a="1"/>
  <c r="AL332" i="5" s="1"/>
  <c r="AC332" i="5" a="1"/>
  <c r="AC332" i="5" s="1"/>
  <c r="M332" i="5" a="1"/>
  <c r="M332" i="5" s="1"/>
  <c r="H332" i="5" a="1"/>
  <c r="H332" i="5" s="1"/>
  <c r="BF332" i="5" a="1"/>
  <c r="BF332" i="5" s="1"/>
  <c r="BA332" i="5" a="1"/>
  <c r="BA332" i="5" s="1"/>
  <c r="AI332" i="5" a="1"/>
  <c r="AI332" i="5" s="1"/>
  <c r="AD332" i="5" a="1"/>
  <c r="AD332" i="5" s="1"/>
  <c r="AO332" i="5" s="1"/>
  <c r="U332" i="5" a="1"/>
  <c r="U332" i="5" s="1"/>
  <c r="L332" i="5" a="1"/>
  <c r="L332" i="5" s="1"/>
  <c r="G332" i="5" a="1"/>
  <c r="G332" i="5" s="1"/>
  <c r="AG332" i="5" a="1"/>
  <c r="AG332" i="5" s="1"/>
  <c r="AA332" i="5" a="1"/>
  <c r="AA332" i="5" s="1"/>
  <c r="I332" i="5" a="1"/>
  <c r="I332" i="5" s="1"/>
  <c r="BE332" i="5" a="1"/>
  <c r="BE332" i="5" s="1"/>
  <c r="AF332" i="5" a="1"/>
  <c r="AF332" i="5" s="1"/>
  <c r="V332" i="5" a="1"/>
  <c r="V332" i="5" s="1"/>
  <c r="BJ332" i="5" a="1"/>
  <c r="BJ332" i="5" s="1"/>
  <c r="T332" i="5" a="1"/>
  <c r="T332" i="5" s="1"/>
  <c r="J332" i="5" a="1"/>
  <c r="J332" i="5" s="1"/>
  <c r="BB332" i="5" a="1"/>
  <c r="BB332" i="5" s="1"/>
  <c r="AE332" i="5" a="1"/>
  <c r="AE332" i="5" s="1"/>
  <c r="P332" i="5" a="1"/>
  <c r="P332" i="5" s="1"/>
  <c r="AJ332" i="5" a="1"/>
  <c r="AJ332" i="5" s="1"/>
  <c r="AB332" i="5" a="1"/>
  <c r="AB332" i="5" s="1"/>
  <c r="E332" i="5" a="1"/>
  <c r="E332" i="5" s="1"/>
  <c r="AZ332" i="5" a="1"/>
  <c r="AZ332" i="5" s="1"/>
  <c r="D332" i="5" a="1"/>
  <c r="D332" i="5" s="1"/>
  <c r="A333" i="5"/>
  <c r="O332" i="5" a="1"/>
  <c r="O332" i="5" s="1"/>
  <c r="C332" i="5" a="1"/>
  <c r="C332" i="5" s="1"/>
  <c r="BI332" i="5" a="1"/>
  <c r="BI332" i="5" s="1"/>
  <c r="AW332" i="5" a="1"/>
  <c r="AW332" i="5" s="1"/>
  <c r="AH332" i="5" a="1"/>
  <c r="AH332" i="5" s="1"/>
  <c r="N332" i="5" a="1"/>
  <c r="N332" i="5" s="1"/>
  <c r="BD332" i="5" a="1"/>
  <c r="BD332" i="5" s="1"/>
  <c r="F332" i="5" a="1"/>
  <c r="F332" i="5" s="1"/>
  <c r="BH332" i="5" a="1"/>
  <c r="BH332" i="5" s="1"/>
  <c r="K332" i="5" a="1"/>
  <c r="K332" i="5" s="1"/>
  <c r="AK332" i="5" a="1"/>
  <c r="AK332" i="5" s="1"/>
  <c r="BK333" i="5" l="1" a="1"/>
  <c r="BK333" i="5" s="1"/>
  <c r="BG333" i="5" a="1"/>
  <c r="BG333" i="5" s="1"/>
  <c r="BC333" i="5" a="1"/>
  <c r="BC333" i="5" s="1"/>
  <c r="AY333" i="5" a="1"/>
  <c r="AY333" i="5" s="1"/>
  <c r="BE333" i="5" a="1"/>
  <c r="BE333" i="5" s="1"/>
  <c r="AJ333" i="5" a="1"/>
  <c r="AJ333" i="5" s="1"/>
  <c r="AE333" i="5" a="1"/>
  <c r="AE333" i="5" s="1"/>
  <c r="O333" i="5" a="1"/>
  <c r="O333" i="5" s="1"/>
  <c r="F333" i="5" a="1"/>
  <c r="F333" i="5" s="1"/>
  <c r="AZ333" i="5" a="1"/>
  <c r="AZ333" i="5" s="1"/>
  <c r="AH333" i="5" a="1"/>
  <c r="AH333" i="5" s="1"/>
  <c r="AC333" i="5" a="1"/>
  <c r="AC333" i="5" s="1"/>
  <c r="T333" i="5" a="1"/>
  <c r="T333" i="5" s="1"/>
  <c r="BL333" i="5" a="1"/>
  <c r="BL333" i="5" s="1"/>
  <c r="BF333" i="5" a="1"/>
  <c r="BF333" i="5" s="1"/>
  <c r="AG333" i="5" a="1"/>
  <c r="AG333" i="5" s="1"/>
  <c r="AA333" i="5" a="1"/>
  <c r="AA333" i="5" s="1"/>
  <c r="N333" i="5" a="1"/>
  <c r="N333" i="5" s="1"/>
  <c r="H333" i="5" a="1"/>
  <c r="H333" i="5" s="1"/>
  <c r="BJ333" i="5" a="1"/>
  <c r="BJ333" i="5" s="1"/>
  <c r="BD333" i="5" a="1"/>
  <c r="BD333" i="5" s="1"/>
  <c r="AX333" i="5" a="1"/>
  <c r="AX333" i="5" s="1"/>
  <c r="AF333" i="5" a="1"/>
  <c r="AF333" i="5" s="1"/>
  <c r="M333" i="5" a="1"/>
  <c r="M333" i="5" s="1"/>
  <c r="G333" i="5" a="1"/>
  <c r="G333" i="5" s="1"/>
  <c r="P333" i="5" a="1"/>
  <c r="P333" i="5" s="1"/>
  <c r="I333" i="5" a="1"/>
  <c r="I333" i="5" s="1"/>
  <c r="BH333" i="5" a="1"/>
  <c r="BH333" i="5" s="1"/>
  <c r="BA333" i="5" a="1"/>
  <c r="BA333" i="5" s="1"/>
  <c r="AL333" i="5" a="1"/>
  <c r="AL333" i="5" s="1"/>
  <c r="AD333" i="5" a="1"/>
  <c r="AD333" i="5" s="1"/>
  <c r="AO333" i="5" s="1"/>
  <c r="A334" i="5"/>
  <c r="V333" i="5" a="1"/>
  <c r="V333" i="5" s="1"/>
  <c r="K333" i="5" a="1"/>
  <c r="K333" i="5" s="1"/>
  <c r="AI333" i="5" a="1"/>
  <c r="AI333" i="5" s="1"/>
  <c r="C333" i="5" a="1"/>
  <c r="C333" i="5" s="1"/>
  <c r="BI333" i="5" a="1"/>
  <c r="BI333" i="5" s="1"/>
  <c r="AW333" i="5" a="1"/>
  <c r="AW333" i="5" s="1"/>
  <c r="L333" i="5" a="1"/>
  <c r="L333" i="5" s="1"/>
  <c r="AB333" i="5" a="1"/>
  <c r="AB333" i="5" s="1"/>
  <c r="AK333" i="5" a="1"/>
  <c r="AK333" i="5" s="1"/>
  <c r="U333" i="5" a="1"/>
  <c r="U333" i="5" s="1"/>
  <c r="E333" i="5" a="1"/>
  <c r="E333" i="5" s="1"/>
  <c r="BB333" i="5" a="1"/>
  <c r="BB333" i="5" s="1"/>
  <c r="J333" i="5" a="1"/>
  <c r="J333" i="5" s="1"/>
  <c r="D333" i="5" a="1"/>
  <c r="D333" i="5" s="1"/>
  <c r="AL155" i="5" a="1"/>
  <c r="AL155" i="5" s="1"/>
  <c r="AH155" i="5" a="1"/>
  <c r="AH155" i="5" s="1"/>
  <c r="AD155" i="5" a="1"/>
  <c r="AD155" i="5" s="1"/>
  <c r="Z155" i="5" a="1"/>
  <c r="Z155" i="5" s="1"/>
  <c r="V155" i="5" a="1"/>
  <c r="V155" i="5" s="1"/>
  <c r="R155" i="5" a="1"/>
  <c r="R155" i="5" s="1"/>
  <c r="N155" i="5" a="1"/>
  <c r="N155" i="5" s="1"/>
  <c r="J155" i="5" a="1"/>
  <c r="J155" i="5" s="1"/>
  <c r="F155" i="5" a="1"/>
  <c r="F155" i="5" s="1"/>
  <c r="DL155" i="5" a="1"/>
  <c r="DL155" i="5" s="1"/>
  <c r="DG155" i="5" a="1"/>
  <c r="DG155" i="5" s="1"/>
  <c r="CJ155" i="5" a="1"/>
  <c r="CJ155" i="5" s="1"/>
  <c r="CA155" i="5" a="1"/>
  <c r="CA155" i="5" s="1"/>
  <c r="AO155" i="5" s="1"/>
  <c r="BF155" i="5" a="1"/>
  <c r="BF155" i="5" s="1"/>
  <c r="BA155" i="5" a="1"/>
  <c r="BA155" i="5" s="1"/>
  <c r="AJ155" i="5" a="1"/>
  <c r="AJ155" i="5" s="1"/>
  <c r="AA155" i="5" a="1"/>
  <c r="AA155" i="5" s="1"/>
  <c r="M155" i="5" a="1"/>
  <c r="M155" i="5" s="1"/>
  <c r="D155" i="5" a="1"/>
  <c r="D155" i="5" s="1"/>
  <c r="CG155" i="5" a="1"/>
  <c r="CG155" i="5" s="1"/>
  <c r="CB155" i="5" a="1"/>
  <c r="CB155" i="5" s="1"/>
  <c r="BK155" i="5" a="1"/>
  <c r="BK155" i="5" s="1"/>
  <c r="BE155" i="5" a="1"/>
  <c r="BE155" i="5" s="1"/>
  <c r="AZ155" i="5" a="1"/>
  <c r="AZ155" i="5" s="1"/>
  <c r="AU155" i="5" a="1"/>
  <c r="AU155" i="5" s="1"/>
  <c r="AG155" i="5" a="1"/>
  <c r="AG155" i="5" s="1"/>
  <c r="AB155" i="5" a="1"/>
  <c r="AB155" i="5" s="1"/>
  <c r="W155" i="5" a="1"/>
  <c r="W155" i="5" s="1"/>
  <c r="Q155" i="5" a="1"/>
  <c r="Q155" i="5" s="1"/>
  <c r="L155" i="5" a="1"/>
  <c r="L155" i="5" s="1"/>
  <c r="G155" i="5" a="1"/>
  <c r="G155" i="5" s="1"/>
  <c r="A156" i="5"/>
  <c r="DF155" i="5" a="1"/>
  <c r="DF155" i="5" s="1"/>
  <c r="CL155" i="5" a="1"/>
  <c r="CL155" i="5" s="1"/>
  <c r="CF155" i="5" a="1"/>
  <c r="CF155" i="5" s="1"/>
  <c r="BR155" i="5" a="1"/>
  <c r="BR155" i="5" s="1"/>
  <c r="BH155" i="5" a="1"/>
  <c r="BH155" i="5" s="1"/>
  <c r="AV155" i="5" a="1"/>
  <c r="AV155" i="5" s="1"/>
  <c r="O155" i="5" a="1"/>
  <c r="O155" i="5" s="1"/>
  <c r="I155" i="5" a="1"/>
  <c r="I155" i="5" s="1"/>
  <c r="C155" i="5" a="1"/>
  <c r="C155" i="5" s="1"/>
  <c r="DJ155" i="5" a="1"/>
  <c r="DJ155" i="5" s="1"/>
  <c r="BG155" i="5" a="1"/>
  <c r="BG155" i="5" s="1"/>
  <c r="AK155" i="5" a="1"/>
  <c r="AK155" i="5" s="1"/>
  <c r="AE155" i="5" a="1"/>
  <c r="AE155" i="5" s="1"/>
  <c r="Y155" i="5" a="1"/>
  <c r="Y155" i="5" s="1"/>
  <c r="DD155" i="5" a="1"/>
  <c r="DD155" i="5" s="1"/>
  <c r="CD155" i="5" a="1"/>
  <c r="CD155" i="5" s="1"/>
  <c r="BL155" i="5" a="1"/>
  <c r="BL155" i="5" s="1"/>
  <c r="AT155" i="5" a="1"/>
  <c r="AT155" i="5" s="1"/>
  <c r="S155" i="5" a="1"/>
  <c r="S155" i="5" s="1"/>
  <c r="DB155" i="5" a="1"/>
  <c r="DB155" i="5" s="1"/>
  <c r="BJ155" i="5" a="1"/>
  <c r="BJ155" i="5" s="1"/>
  <c r="BD155" i="5" a="1"/>
  <c r="BD155" i="5" s="1"/>
  <c r="AI155" i="5" a="1"/>
  <c r="AI155" i="5" s="1"/>
  <c r="AC155" i="5" a="1"/>
  <c r="AC155" i="5" s="1"/>
  <c r="K155" i="5" a="1"/>
  <c r="K155" i="5" s="1"/>
  <c r="E155" i="5" a="1"/>
  <c r="E155" i="5" s="1"/>
  <c r="DH155" i="5" a="1"/>
  <c r="DH155" i="5" s="1"/>
  <c r="CH155" i="5" a="1"/>
  <c r="CH155" i="5" s="1"/>
  <c r="BI155" i="5" a="1"/>
  <c r="BI155" i="5" s="1"/>
  <c r="AX155" i="5" a="1"/>
  <c r="AX155" i="5" s="1"/>
  <c r="P155" i="5" a="1"/>
  <c r="P155" i="5" s="1"/>
  <c r="DA155" i="5" a="1"/>
  <c r="DA155" i="5" s="1"/>
  <c r="BC155" i="5" a="1"/>
  <c r="BC155" i="5" s="1"/>
  <c r="AW155" i="5" a="1"/>
  <c r="AW155" i="5" s="1"/>
  <c r="U155" i="5" a="1"/>
  <c r="U155" i="5" s="1"/>
  <c r="DC155" i="5" a="1"/>
  <c r="DC155" i="5" s="1"/>
  <c r="CK155" i="5" a="1"/>
  <c r="CK155" i="5" s="1"/>
  <c r="BB155" i="5" a="1"/>
  <c r="BB155" i="5" s="1"/>
  <c r="CI155" i="5" a="1"/>
  <c r="CI155" i="5" s="1"/>
  <c r="AY155" i="5" a="1"/>
  <c r="AY155" i="5" s="1"/>
  <c r="AF155" i="5" a="1"/>
  <c r="AF155" i="5" s="1"/>
  <c r="H155" i="5" a="1"/>
  <c r="H155" i="5" s="1"/>
  <c r="CE155" i="5" a="1"/>
  <c r="CE155" i="5" s="1"/>
  <c r="CC155" i="5" a="1"/>
  <c r="CC155" i="5" s="1"/>
  <c r="AS155" i="5" a="1"/>
  <c r="AS155" i="5" s="1"/>
  <c r="DK155" i="5" a="1"/>
  <c r="DK155" i="5" s="1"/>
  <c r="BQ155" i="5" a="1"/>
  <c r="BQ155" i="5" s="1"/>
  <c r="X155" i="5" a="1"/>
  <c r="X155" i="5" s="1"/>
  <c r="DI155" i="5" a="1"/>
  <c r="DI155" i="5" s="1"/>
  <c r="T155" i="5" a="1"/>
  <c r="T155" i="5" s="1"/>
  <c r="DE155" i="5" a="1"/>
  <c r="DE155" i="5" s="1"/>
  <c r="AK156" i="5" l="1" a="1"/>
  <c r="AK156" i="5" s="1"/>
  <c r="AG156" i="5" a="1"/>
  <c r="AG156" i="5" s="1"/>
  <c r="AC156" i="5" a="1"/>
  <c r="AC156" i="5" s="1"/>
  <c r="Y156" i="5" a="1"/>
  <c r="Y156" i="5" s="1"/>
  <c r="U156" i="5" a="1"/>
  <c r="U156" i="5" s="1"/>
  <c r="Q156" i="5" a="1"/>
  <c r="Q156" i="5" s="1"/>
  <c r="M156" i="5" a="1"/>
  <c r="M156" i="5" s="1"/>
  <c r="I156" i="5" a="1"/>
  <c r="I156" i="5" s="1"/>
  <c r="E156" i="5" a="1"/>
  <c r="E156" i="5" s="1"/>
  <c r="DI156" i="5" a="1"/>
  <c r="DI156" i="5" s="1"/>
  <c r="CL156" i="5" a="1"/>
  <c r="CL156" i="5" s="1"/>
  <c r="CC156" i="5" a="1"/>
  <c r="CC156" i="5" s="1"/>
  <c r="BL156" i="5" a="1"/>
  <c r="BL156" i="5" s="1"/>
  <c r="BC156" i="5" a="1"/>
  <c r="BC156" i="5" s="1"/>
  <c r="AT156" i="5" a="1"/>
  <c r="AT156" i="5" s="1"/>
  <c r="AL156" i="5" a="1"/>
  <c r="AL156" i="5" s="1"/>
  <c r="X156" i="5" a="1"/>
  <c r="X156" i="5" s="1"/>
  <c r="O156" i="5" a="1"/>
  <c r="O156" i="5" s="1"/>
  <c r="F156" i="5" a="1"/>
  <c r="F156" i="5" s="1"/>
  <c r="DD156" i="5" a="1"/>
  <c r="DD156" i="5" s="1"/>
  <c r="CK156" i="5" a="1"/>
  <c r="CK156" i="5" s="1"/>
  <c r="BD156" i="5" a="1"/>
  <c r="BD156" i="5" s="1"/>
  <c r="AY156" i="5" a="1"/>
  <c r="AY156" i="5" s="1"/>
  <c r="P156" i="5" a="1"/>
  <c r="P156" i="5" s="1"/>
  <c r="K156" i="5" a="1"/>
  <c r="K156" i="5" s="1"/>
  <c r="DK156" i="5" a="1"/>
  <c r="DK156" i="5" s="1"/>
  <c r="DE156" i="5" a="1"/>
  <c r="DE156" i="5" s="1"/>
  <c r="CJ156" i="5" a="1"/>
  <c r="CJ156" i="5" s="1"/>
  <c r="BQ156" i="5" a="1"/>
  <c r="BQ156" i="5" s="1"/>
  <c r="BA156" i="5" a="1"/>
  <c r="BA156" i="5" s="1"/>
  <c r="AU156" i="5" a="1"/>
  <c r="AU156" i="5" s="1"/>
  <c r="AE156" i="5" a="1"/>
  <c r="AE156" i="5" s="1"/>
  <c r="S156" i="5" a="1"/>
  <c r="S156" i="5" s="1"/>
  <c r="DC156" i="5" a="1"/>
  <c r="DC156" i="5" s="1"/>
  <c r="CI156" i="5" a="1"/>
  <c r="CI156" i="5" s="1"/>
  <c r="BK156" i="5" a="1"/>
  <c r="BK156" i="5" s="1"/>
  <c r="AS156" i="5" a="1"/>
  <c r="AS156" i="5" s="1"/>
  <c r="AD156" i="5" a="1"/>
  <c r="AD156" i="5" s="1"/>
  <c r="R156" i="5" a="1"/>
  <c r="R156" i="5" s="1"/>
  <c r="L156" i="5" a="1"/>
  <c r="L156" i="5" s="1"/>
  <c r="DH156" i="5" a="1"/>
  <c r="DH156" i="5" s="1"/>
  <c r="DB156" i="5" a="1"/>
  <c r="DB156" i="5" s="1"/>
  <c r="CB156" i="5" a="1"/>
  <c r="CB156" i="5" s="1"/>
  <c r="BE156" i="5" a="1"/>
  <c r="BE156" i="5" s="1"/>
  <c r="AX156" i="5" a="1"/>
  <c r="AX156" i="5" s="1"/>
  <c r="AI156" i="5" a="1"/>
  <c r="AI156" i="5" s="1"/>
  <c r="W156" i="5" a="1"/>
  <c r="W156" i="5" s="1"/>
  <c r="A157" i="5"/>
  <c r="DG156" i="5" a="1"/>
  <c r="DG156" i="5" s="1"/>
  <c r="DA156" i="5" a="1"/>
  <c r="DA156" i="5" s="1"/>
  <c r="CG156" i="5" a="1"/>
  <c r="CG156" i="5" s="1"/>
  <c r="CA156" i="5" a="1"/>
  <c r="CA156" i="5" s="1"/>
  <c r="AO156" i="5" s="1"/>
  <c r="BI156" i="5" a="1"/>
  <c r="BI156" i="5" s="1"/>
  <c r="AW156" i="5" a="1"/>
  <c r="AW156" i="5" s="1"/>
  <c r="AH156" i="5" a="1"/>
  <c r="AH156" i="5" s="1"/>
  <c r="V156" i="5" a="1"/>
  <c r="V156" i="5" s="1"/>
  <c r="DL156" i="5" a="1"/>
  <c r="DL156" i="5" s="1"/>
  <c r="DF156" i="5" a="1"/>
  <c r="DF156" i="5" s="1"/>
  <c r="CF156" i="5" a="1"/>
  <c r="CF156" i="5" s="1"/>
  <c r="BR156" i="5" a="1"/>
  <c r="BR156" i="5" s="1"/>
  <c r="BH156" i="5" a="1"/>
  <c r="BH156" i="5" s="1"/>
  <c r="BB156" i="5" a="1"/>
  <c r="BB156" i="5" s="1"/>
  <c r="AV156" i="5" a="1"/>
  <c r="AV156" i="5" s="1"/>
  <c r="AA156" i="5" a="1"/>
  <c r="AA156" i="5" s="1"/>
  <c r="C156" i="5" a="1"/>
  <c r="C156" i="5" s="1"/>
  <c r="CE156" i="5" a="1"/>
  <c r="CE156" i="5" s="1"/>
  <c r="BG156" i="5" a="1"/>
  <c r="BG156" i="5" s="1"/>
  <c r="AF156" i="5" a="1"/>
  <c r="AF156" i="5" s="1"/>
  <c r="Z156" i="5" a="1"/>
  <c r="Z156" i="5" s="1"/>
  <c r="T156" i="5" a="1"/>
  <c r="T156" i="5" s="1"/>
  <c r="N156" i="5" a="1"/>
  <c r="N156" i="5" s="1"/>
  <c r="H156" i="5" a="1"/>
  <c r="H156" i="5" s="1"/>
  <c r="BJ156" i="5" a="1"/>
  <c r="BJ156" i="5" s="1"/>
  <c r="BF156" i="5" a="1"/>
  <c r="BF156" i="5" s="1"/>
  <c r="AJ156" i="5" a="1"/>
  <c r="AJ156" i="5" s="1"/>
  <c r="J156" i="5" a="1"/>
  <c r="J156" i="5" s="1"/>
  <c r="AZ156" i="5" a="1"/>
  <c r="AZ156" i="5" s="1"/>
  <c r="G156" i="5" a="1"/>
  <c r="G156" i="5" s="1"/>
  <c r="CH156" i="5" a="1"/>
  <c r="CH156" i="5" s="1"/>
  <c r="AB156" i="5" a="1"/>
  <c r="AB156" i="5" s="1"/>
  <c r="D156" i="5" a="1"/>
  <c r="D156" i="5" s="1"/>
  <c r="CD156" i="5" a="1"/>
  <c r="CD156" i="5" s="1"/>
  <c r="DJ156" i="5" a="1"/>
  <c r="DJ156" i="5" s="1"/>
  <c r="BK334" i="5" a="1"/>
  <c r="BK334" i="5" s="1"/>
  <c r="BG334" i="5" a="1"/>
  <c r="BG334" i="5" s="1"/>
  <c r="BC334" i="5" a="1"/>
  <c r="BC334" i="5" s="1"/>
  <c r="AY334" i="5" a="1"/>
  <c r="AY334" i="5" s="1"/>
  <c r="BL334" i="5" a="1"/>
  <c r="BL334" i="5" s="1"/>
  <c r="AX334" i="5" a="1"/>
  <c r="AX334" i="5" s="1"/>
  <c r="AL334" i="5" a="1"/>
  <c r="AL334" i="5" s="1"/>
  <c r="AC334" i="5" a="1"/>
  <c r="AC334" i="5" s="1"/>
  <c r="M334" i="5" a="1"/>
  <c r="M334" i="5" s="1"/>
  <c r="H334" i="5" a="1"/>
  <c r="H334" i="5" s="1"/>
  <c r="AG334" i="5" a="1"/>
  <c r="AG334" i="5" s="1"/>
  <c r="AB334" i="5" a="1"/>
  <c r="AB334" i="5" s="1"/>
  <c r="AZ334" i="5" a="1"/>
  <c r="AZ334" i="5" s="1"/>
  <c r="AF334" i="5" a="1"/>
  <c r="AF334" i="5" s="1"/>
  <c r="V334" i="5" a="1"/>
  <c r="V334" i="5" s="1"/>
  <c r="G334" i="5" a="1"/>
  <c r="G334" i="5" s="1"/>
  <c r="BJ334" i="5" a="1"/>
  <c r="BJ334" i="5" s="1"/>
  <c r="BD334" i="5" a="1"/>
  <c r="BD334" i="5" s="1"/>
  <c r="U334" i="5" a="1"/>
  <c r="U334" i="5" s="1"/>
  <c r="F334" i="5" a="1"/>
  <c r="F334" i="5" s="1"/>
  <c r="BA334" i="5" a="1"/>
  <c r="BA334" i="5" s="1"/>
  <c r="AK334" i="5" a="1"/>
  <c r="AK334" i="5" s="1"/>
  <c r="BH334" i="5" a="1"/>
  <c r="BH334" i="5" s="1"/>
  <c r="AJ334" i="5" a="1"/>
  <c r="AJ334" i="5" s="1"/>
  <c r="N334" i="5" a="1"/>
  <c r="N334" i="5" s="1"/>
  <c r="E334" i="5" a="1"/>
  <c r="E334" i="5" s="1"/>
  <c r="A335" i="5"/>
  <c r="T334" i="5" a="1"/>
  <c r="T334" i="5" s="1"/>
  <c r="BB334" i="5" a="1"/>
  <c r="BB334" i="5" s="1"/>
  <c r="O334" i="5" a="1"/>
  <c r="O334" i="5" s="1"/>
  <c r="AH334" i="5" a="1"/>
  <c r="AH334" i="5" s="1"/>
  <c r="L334" i="5" a="1"/>
  <c r="L334" i="5" s="1"/>
  <c r="AE334" i="5" a="1"/>
  <c r="AE334" i="5" s="1"/>
  <c r="K334" i="5" a="1"/>
  <c r="K334" i="5" s="1"/>
  <c r="BF334" i="5" a="1"/>
  <c r="BF334" i="5" s="1"/>
  <c r="D334" i="5" a="1"/>
  <c r="D334" i="5" s="1"/>
  <c r="I334" i="5" a="1"/>
  <c r="I334" i="5" s="1"/>
  <c r="C334" i="5" a="1"/>
  <c r="C334" i="5" s="1"/>
  <c r="AD334" i="5" a="1"/>
  <c r="AD334" i="5" s="1"/>
  <c r="AO334" i="5" s="1"/>
  <c r="BI334" i="5" a="1"/>
  <c r="BI334" i="5" s="1"/>
  <c r="AA334" i="5" a="1"/>
  <c r="AA334" i="5" s="1"/>
  <c r="BE334" i="5" a="1"/>
  <c r="BE334" i="5" s="1"/>
  <c r="P334" i="5" a="1"/>
  <c r="P334" i="5" s="1"/>
  <c r="AW334" i="5" a="1"/>
  <c r="AW334" i="5" s="1"/>
  <c r="AI334" i="5" a="1"/>
  <c r="AI334" i="5" s="1"/>
  <c r="J334" i="5" a="1"/>
  <c r="J334" i="5" s="1"/>
  <c r="BK335" i="5" l="1" a="1"/>
  <c r="BK335" i="5" s="1"/>
  <c r="BG335" i="5" a="1"/>
  <c r="BG335" i="5" s="1"/>
  <c r="BC335" i="5" a="1"/>
  <c r="BC335" i="5" s="1"/>
  <c r="AY335" i="5" a="1"/>
  <c r="AY335" i="5" s="1"/>
  <c r="BE335" i="5" a="1"/>
  <c r="BE335" i="5" s="1"/>
  <c r="AJ335" i="5" a="1"/>
  <c r="AJ335" i="5" s="1"/>
  <c r="AE335" i="5" a="1"/>
  <c r="AE335" i="5" s="1"/>
  <c r="O335" i="5" a="1"/>
  <c r="O335" i="5" s="1"/>
  <c r="F335" i="5" a="1"/>
  <c r="F335" i="5" s="1"/>
  <c r="AX335" i="5" a="1"/>
  <c r="AX335" i="5" s="1"/>
  <c r="AA335" i="5" a="1"/>
  <c r="AA335" i="5" s="1"/>
  <c r="D335" i="5" a="1"/>
  <c r="D335" i="5" s="1"/>
  <c r="AL335" i="5" a="1"/>
  <c r="AL335" i="5" s="1"/>
  <c r="AF335" i="5" a="1"/>
  <c r="AF335" i="5" s="1"/>
  <c r="M335" i="5" a="1"/>
  <c r="M335" i="5" s="1"/>
  <c r="G335" i="5" a="1"/>
  <c r="G335" i="5" s="1"/>
  <c r="BJ335" i="5" a="1"/>
  <c r="BJ335" i="5" s="1"/>
  <c r="BD335" i="5" a="1"/>
  <c r="BD335" i="5" s="1"/>
  <c r="AD335" i="5" a="1"/>
  <c r="AD335" i="5" s="1"/>
  <c r="AO335" i="5" s="1"/>
  <c r="BH335" i="5" a="1"/>
  <c r="BH335" i="5" s="1"/>
  <c r="BA335" i="5" a="1"/>
  <c r="BA335" i="5" s="1"/>
  <c r="AK335" i="5" a="1"/>
  <c r="AK335" i="5" s="1"/>
  <c r="AC335" i="5" a="1"/>
  <c r="AC335" i="5" s="1"/>
  <c r="N335" i="5" a="1"/>
  <c r="N335" i="5" s="1"/>
  <c r="AZ335" i="5" a="1"/>
  <c r="AZ335" i="5" s="1"/>
  <c r="AI335" i="5" a="1"/>
  <c r="AI335" i="5" s="1"/>
  <c r="E335" i="5" a="1"/>
  <c r="E335" i="5" s="1"/>
  <c r="BL335" i="5" a="1"/>
  <c r="BL335" i="5" s="1"/>
  <c r="AG335" i="5" a="1"/>
  <c r="AG335" i="5" s="1"/>
  <c r="T335" i="5" a="1"/>
  <c r="T335" i="5" s="1"/>
  <c r="I335" i="5" a="1"/>
  <c r="I335" i="5" s="1"/>
  <c r="U335" i="5" a="1"/>
  <c r="U335" i="5" s="1"/>
  <c r="BB335" i="5" a="1"/>
  <c r="BB335" i="5" s="1"/>
  <c r="P335" i="5" a="1"/>
  <c r="P335" i="5" s="1"/>
  <c r="C335" i="5" a="1"/>
  <c r="C335" i="5" s="1"/>
  <c r="AH335" i="5" a="1"/>
  <c r="AH335" i="5" s="1"/>
  <c r="BI335" i="5" a="1"/>
  <c r="BI335" i="5" s="1"/>
  <c r="J335" i="5" a="1"/>
  <c r="J335" i="5" s="1"/>
  <c r="AB335" i="5" a="1"/>
  <c r="AB335" i="5" s="1"/>
  <c r="H335" i="5" a="1"/>
  <c r="H335" i="5" s="1"/>
  <c r="V335" i="5" a="1"/>
  <c r="V335" i="5" s="1"/>
  <c r="BF335" i="5" a="1"/>
  <c r="BF335" i="5" s="1"/>
  <c r="L335" i="5" a="1"/>
  <c r="L335" i="5" s="1"/>
  <c r="K335" i="5" a="1"/>
  <c r="K335" i="5" s="1"/>
  <c r="A336" i="5"/>
  <c r="AW335" i="5" a="1"/>
  <c r="AW335" i="5" s="1"/>
  <c r="AJ157" i="5" a="1"/>
  <c r="AJ157" i="5" s="1"/>
  <c r="AF157" i="5" a="1"/>
  <c r="AF157" i="5" s="1"/>
  <c r="AB157" i="5" a="1"/>
  <c r="AB157" i="5" s="1"/>
  <c r="X157" i="5" a="1"/>
  <c r="X157" i="5" s="1"/>
  <c r="T157" i="5" a="1"/>
  <c r="T157" i="5" s="1"/>
  <c r="P157" i="5" a="1"/>
  <c r="P157" i="5" s="1"/>
  <c r="L157" i="5" a="1"/>
  <c r="L157" i="5" s="1"/>
  <c r="H157" i="5" a="1"/>
  <c r="H157" i="5" s="1"/>
  <c r="D157" i="5" a="1"/>
  <c r="D157" i="5" s="1"/>
  <c r="DF157" i="5" a="1"/>
  <c r="DF157" i="5" s="1"/>
  <c r="DA157" i="5" a="1"/>
  <c r="DA157" i="5" s="1"/>
  <c r="CD157" i="5" a="1"/>
  <c r="CD157" i="5" s="1"/>
  <c r="BI157" i="5" a="1"/>
  <c r="BI157" i="5" s="1"/>
  <c r="AZ157" i="5" a="1"/>
  <c r="AZ157" i="5" s="1"/>
  <c r="AU157" i="5" a="1"/>
  <c r="AU157" i="5" s="1"/>
  <c r="AI157" i="5" a="1"/>
  <c r="AI157" i="5" s="1"/>
  <c r="Z157" i="5" a="1"/>
  <c r="Z157" i="5" s="1"/>
  <c r="Q157" i="5" a="1"/>
  <c r="Q157" i="5" s="1"/>
  <c r="C157" i="5" a="1"/>
  <c r="C157" i="5" s="1"/>
  <c r="DL157" i="5" a="1"/>
  <c r="DL157" i="5" s="1"/>
  <c r="DG157" i="5" a="1"/>
  <c r="DG157" i="5" s="1"/>
  <c r="DB157" i="5" a="1"/>
  <c r="DB157" i="5" s="1"/>
  <c r="CH157" i="5" a="1"/>
  <c r="CH157" i="5" s="1"/>
  <c r="CC157" i="5" a="1"/>
  <c r="CC157" i="5" s="1"/>
  <c r="BL157" i="5" a="1"/>
  <c r="BL157" i="5" s="1"/>
  <c r="AD157" i="5" a="1"/>
  <c r="AD157" i="5" s="1"/>
  <c r="Y157" i="5" a="1"/>
  <c r="Y157" i="5" s="1"/>
  <c r="CG157" i="5" a="1"/>
  <c r="CG157" i="5" s="1"/>
  <c r="CA157" i="5" a="1"/>
  <c r="CA157" i="5" s="1"/>
  <c r="AO157" i="5" s="1"/>
  <c r="BC157" i="5" a="1"/>
  <c r="BC157" i="5" s="1"/>
  <c r="R157" i="5" a="1"/>
  <c r="R157" i="5" s="1"/>
  <c r="F157" i="5" a="1"/>
  <c r="F157" i="5" s="1"/>
  <c r="DE157" i="5" a="1"/>
  <c r="DE157" i="5" s="1"/>
  <c r="CF157" i="5" a="1"/>
  <c r="CF157" i="5" s="1"/>
  <c r="BR157" i="5" a="1"/>
  <c r="BR157" i="5" s="1"/>
  <c r="BH157" i="5" a="1"/>
  <c r="BH157" i="5" s="1"/>
  <c r="BB157" i="5" a="1"/>
  <c r="BB157" i="5" s="1"/>
  <c r="AV157" i="5" a="1"/>
  <c r="AV157" i="5" s="1"/>
  <c r="AH157" i="5" a="1"/>
  <c r="AH157" i="5" s="1"/>
  <c r="E157" i="5" a="1"/>
  <c r="E157" i="5" s="1"/>
  <c r="DK157" i="5" a="1"/>
  <c r="DK157" i="5" s="1"/>
  <c r="CK157" i="5" a="1"/>
  <c r="CK157" i="5" s="1"/>
  <c r="CE157" i="5" a="1"/>
  <c r="CE157" i="5" s="1"/>
  <c r="BQ157" i="5" a="1"/>
  <c r="BQ157" i="5" s="1"/>
  <c r="BG157" i="5" a="1"/>
  <c r="BG157" i="5" s="1"/>
  <c r="BA157" i="5" a="1"/>
  <c r="BA157" i="5" s="1"/>
  <c r="V157" i="5" a="1"/>
  <c r="V157" i="5" s="1"/>
  <c r="J157" i="5" a="1"/>
  <c r="J157" i="5" s="1"/>
  <c r="DI157" i="5" a="1"/>
  <c r="DI157" i="5" s="1"/>
  <c r="CJ157" i="5" a="1"/>
  <c r="CJ157" i="5" s="1"/>
  <c r="BK157" i="5" a="1"/>
  <c r="BK157" i="5" s="1"/>
  <c r="AY157" i="5" a="1"/>
  <c r="AY157" i="5" s="1"/>
  <c r="AL157" i="5" a="1"/>
  <c r="AL157" i="5" s="1"/>
  <c r="N157" i="5" a="1"/>
  <c r="N157" i="5" s="1"/>
  <c r="DC157" i="5" a="1"/>
  <c r="DC157" i="5" s="1"/>
  <c r="CI157" i="5" a="1"/>
  <c r="CI157" i="5" s="1"/>
  <c r="BE157" i="5" a="1"/>
  <c r="BE157" i="5" s="1"/>
  <c r="AS157" i="5" a="1"/>
  <c r="AS157" i="5" s="1"/>
  <c r="S157" i="5" a="1"/>
  <c r="S157" i="5" s="1"/>
  <c r="G157" i="5" a="1"/>
  <c r="G157" i="5" s="1"/>
  <c r="DH157" i="5" a="1"/>
  <c r="DH157" i="5" s="1"/>
  <c r="CB157" i="5" a="1"/>
  <c r="CB157" i="5" s="1"/>
  <c r="BJ157" i="5" a="1"/>
  <c r="BJ157" i="5" s="1"/>
  <c r="BD157" i="5" a="1"/>
  <c r="BD157" i="5" s="1"/>
  <c r="AX157" i="5" a="1"/>
  <c r="AX157" i="5" s="1"/>
  <c r="AK157" i="5" a="1"/>
  <c r="AK157" i="5" s="1"/>
  <c r="AE157" i="5" a="1"/>
  <c r="AE157" i="5" s="1"/>
  <c r="M157" i="5" a="1"/>
  <c r="M157" i="5" s="1"/>
  <c r="DJ157" i="5" a="1"/>
  <c r="DJ157" i="5" s="1"/>
  <c r="U157" i="5" a="1"/>
  <c r="U157" i="5" s="1"/>
  <c r="DD157" i="5" a="1"/>
  <c r="DD157" i="5" s="1"/>
  <c r="BF157" i="5" a="1"/>
  <c r="BF157" i="5" s="1"/>
  <c r="O157" i="5" a="1"/>
  <c r="O157" i="5" s="1"/>
  <c r="CL157" i="5" a="1"/>
  <c r="CL157" i="5" s="1"/>
  <c r="K157" i="5" a="1"/>
  <c r="K157" i="5" s="1"/>
  <c r="AG157" i="5" a="1"/>
  <c r="AG157" i="5" s="1"/>
  <c r="I157" i="5" a="1"/>
  <c r="I157" i="5" s="1"/>
  <c r="AW157" i="5" a="1"/>
  <c r="AW157" i="5" s="1"/>
  <c r="AC157" i="5" a="1"/>
  <c r="AC157" i="5" s="1"/>
  <c r="AT157" i="5" a="1"/>
  <c r="AT157" i="5" s="1"/>
  <c r="AA157" i="5" a="1"/>
  <c r="AA157" i="5" s="1"/>
  <c r="A158" i="5"/>
  <c r="W157" i="5" a="1"/>
  <c r="W157" i="5" s="1"/>
  <c r="A159" i="5" l="1"/>
  <c r="AI158" i="5" a="1"/>
  <c r="AI158" i="5" s="1"/>
  <c r="AE158" i="5" a="1"/>
  <c r="AE158" i="5" s="1"/>
  <c r="AA158" i="5" a="1"/>
  <c r="AA158" i="5" s="1"/>
  <c r="W158" i="5" a="1"/>
  <c r="W158" i="5" s="1"/>
  <c r="S158" i="5" a="1"/>
  <c r="S158" i="5" s="1"/>
  <c r="O158" i="5" a="1"/>
  <c r="O158" i="5" s="1"/>
  <c r="K158" i="5" a="1"/>
  <c r="K158" i="5" s="1"/>
  <c r="G158" i="5" a="1"/>
  <c r="G158" i="5" s="1"/>
  <c r="C158" i="5" a="1"/>
  <c r="C158" i="5" s="1"/>
  <c r="DG158" i="5" a="1"/>
  <c r="DG158" i="5" s="1"/>
  <c r="CJ158" i="5" a="1"/>
  <c r="CJ158" i="5" s="1"/>
  <c r="CA158" i="5" a="1"/>
  <c r="CA158" i="5" s="1"/>
  <c r="AO158" i="5" s="1"/>
  <c r="BJ158" i="5" a="1"/>
  <c r="BJ158" i="5" s="1"/>
  <c r="BA158" i="5" a="1"/>
  <c r="BA158" i="5" s="1"/>
  <c r="AF158" i="5" a="1"/>
  <c r="AF158" i="5" s="1"/>
  <c r="R158" i="5" a="1"/>
  <c r="R158" i="5" s="1"/>
  <c r="I158" i="5" a="1"/>
  <c r="I158" i="5" s="1"/>
  <c r="DJ158" i="5" a="1"/>
  <c r="DJ158" i="5" s="1"/>
  <c r="DE158" i="5" a="1"/>
  <c r="DE158" i="5" s="1"/>
  <c r="AT158" i="5" a="1"/>
  <c r="AT158" i="5" s="1"/>
  <c r="AL158" i="5" a="1"/>
  <c r="AL158" i="5" s="1"/>
  <c r="AG158" i="5" a="1"/>
  <c r="AG158" i="5" s="1"/>
  <c r="AB158" i="5" a="1"/>
  <c r="AB158" i="5" s="1"/>
  <c r="V158" i="5" a="1"/>
  <c r="V158" i="5" s="1"/>
  <c r="Q158" i="5" a="1"/>
  <c r="Q158" i="5" s="1"/>
  <c r="L158" i="5" a="1"/>
  <c r="L158" i="5" s="1"/>
  <c r="DK158" i="5" a="1"/>
  <c r="DK158" i="5" s="1"/>
  <c r="CK158" i="5" a="1"/>
  <c r="CK158" i="5" s="1"/>
  <c r="CE158" i="5" a="1"/>
  <c r="CE158" i="5" s="1"/>
  <c r="BQ158" i="5" a="1"/>
  <c r="BQ158" i="5" s="1"/>
  <c r="Z158" i="5" a="1"/>
  <c r="Z158" i="5" s="1"/>
  <c r="BL158" i="5" a="1"/>
  <c r="BL158" i="5" s="1"/>
  <c r="BF158" i="5" a="1"/>
  <c r="BF158" i="5" s="1"/>
  <c r="AZ158" i="5" a="1"/>
  <c r="AZ158" i="5" s="1"/>
  <c r="AK158" i="5" a="1"/>
  <c r="AK158" i="5" s="1"/>
  <c r="Y158" i="5" a="1"/>
  <c r="Y158" i="5" s="1"/>
  <c r="M158" i="5" a="1"/>
  <c r="M158" i="5" s="1"/>
  <c r="DI158" i="5" a="1"/>
  <c r="DI158" i="5" s="1"/>
  <c r="DC158" i="5" a="1"/>
  <c r="DC158" i="5" s="1"/>
  <c r="CI158" i="5" a="1"/>
  <c r="CI158" i="5" s="1"/>
  <c r="CC158" i="5" a="1"/>
  <c r="CC158" i="5" s="1"/>
  <c r="BE158" i="5" a="1"/>
  <c r="BE158" i="5" s="1"/>
  <c r="AY158" i="5" a="1"/>
  <c r="AY158" i="5" s="1"/>
  <c r="AS158" i="5" a="1"/>
  <c r="AS158" i="5" s="1"/>
  <c r="AJ158" i="5" a="1"/>
  <c r="AJ158" i="5" s="1"/>
  <c r="AD158" i="5" a="1"/>
  <c r="AD158" i="5" s="1"/>
  <c r="F158" i="5" a="1"/>
  <c r="F158" i="5" s="1"/>
  <c r="CB158" i="5" a="1"/>
  <c r="CB158" i="5" s="1"/>
  <c r="BI158" i="5" a="1"/>
  <c r="BI158" i="5" s="1"/>
  <c r="AC158" i="5" a="1"/>
  <c r="AC158" i="5" s="1"/>
  <c r="E158" i="5" a="1"/>
  <c r="E158" i="5" s="1"/>
  <c r="DA158" i="5" a="1"/>
  <c r="DA158" i="5" s="1"/>
  <c r="CG158" i="5" a="1"/>
  <c r="CG158" i="5" s="1"/>
  <c r="BR158" i="5" a="1"/>
  <c r="BR158" i="5" s="1"/>
  <c r="BC158" i="5" a="1"/>
  <c r="BC158" i="5" s="1"/>
  <c r="AW158" i="5" a="1"/>
  <c r="AW158" i="5" s="1"/>
  <c r="AH158" i="5" a="1"/>
  <c r="AH158" i="5" s="1"/>
  <c r="P158" i="5" a="1"/>
  <c r="P158" i="5" s="1"/>
  <c r="J158" i="5" a="1"/>
  <c r="J158" i="5" s="1"/>
  <c r="D158" i="5" a="1"/>
  <c r="D158" i="5" s="1"/>
  <c r="DL158" i="5" a="1"/>
  <c r="DL158" i="5" s="1"/>
  <c r="DF158" i="5" a="1"/>
  <c r="DF158" i="5" s="1"/>
  <c r="CL158" i="5" a="1"/>
  <c r="CL158" i="5" s="1"/>
  <c r="CF158" i="5" a="1"/>
  <c r="CF158" i="5" s="1"/>
  <c r="BH158" i="5" a="1"/>
  <c r="BH158" i="5" s="1"/>
  <c r="BB158" i="5" a="1"/>
  <c r="BB158" i="5" s="1"/>
  <c r="AV158" i="5" a="1"/>
  <c r="AV158" i="5" s="1"/>
  <c r="U158" i="5" a="1"/>
  <c r="U158" i="5" s="1"/>
  <c r="DH158" i="5" a="1"/>
  <c r="DH158" i="5" s="1"/>
  <c r="BK158" i="5" a="1"/>
  <c r="BK158" i="5" s="1"/>
  <c r="X158" i="5" a="1"/>
  <c r="X158" i="5" s="1"/>
  <c r="DD158" i="5" a="1"/>
  <c r="DD158" i="5" s="1"/>
  <c r="BG158" i="5" a="1"/>
  <c r="BG158" i="5" s="1"/>
  <c r="T158" i="5" a="1"/>
  <c r="T158" i="5" s="1"/>
  <c r="DB158" i="5" a="1"/>
  <c r="DB158" i="5" s="1"/>
  <c r="BD158" i="5" a="1"/>
  <c r="BD158" i="5" s="1"/>
  <c r="N158" i="5" a="1"/>
  <c r="N158" i="5" s="1"/>
  <c r="CH158" i="5" a="1"/>
  <c r="CH158" i="5" s="1"/>
  <c r="AX158" i="5" a="1"/>
  <c r="AX158" i="5" s="1"/>
  <c r="CD158" i="5" a="1"/>
  <c r="CD158" i="5" s="1"/>
  <c r="AU158" i="5" a="1"/>
  <c r="AU158" i="5" s="1"/>
  <c r="H158" i="5" a="1"/>
  <c r="H158" i="5" s="1"/>
  <c r="BK336" i="5" a="1"/>
  <c r="BK336" i="5" s="1"/>
  <c r="BG336" i="5" a="1"/>
  <c r="BG336" i="5" s="1"/>
  <c r="BC336" i="5" a="1"/>
  <c r="BC336" i="5" s="1"/>
  <c r="AY336" i="5" a="1"/>
  <c r="AY336" i="5" s="1"/>
  <c r="BL336" i="5" a="1"/>
  <c r="BL336" i="5" s="1"/>
  <c r="AX336" i="5" a="1"/>
  <c r="AX336" i="5" s="1"/>
  <c r="AL336" i="5" a="1"/>
  <c r="AL336" i="5" s="1"/>
  <c r="AC336" i="5" a="1"/>
  <c r="AC336" i="5" s="1"/>
  <c r="M336" i="5" a="1"/>
  <c r="M336" i="5" s="1"/>
  <c r="H336" i="5" a="1"/>
  <c r="H336" i="5" s="1"/>
  <c r="BH336" i="5" a="1"/>
  <c r="BH336" i="5" s="1"/>
  <c r="BB336" i="5" a="1"/>
  <c r="BB336" i="5" s="1"/>
  <c r="AW336" i="5" a="1"/>
  <c r="AW336" i="5" s="1"/>
  <c r="AE336" i="5" a="1"/>
  <c r="AE336" i="5" s="1"/>
  <c r="V336" i="5" a="1"/>
  <c r="V336" i="5" s="1"/>
  <c r="N336" i="5" a="1"/>
  <c r="N336" i="5" s="1"/>
  <c r="I336" i="5" a="1"/>
  <c r="I336" i="5" s="1"/>
  <c r="C336" i="5" a="1"/>
  <c r="C336" i="5" s="1"/>
  <c r="BE336" i="5" a="1"/>
  <c r="BE336" i="5" s="1"/>
  <c r="AF336" i="5" a="1"/>
  <c r="AF336" i="5" s="1"/>
  <c r="L336" i="5" a="1"/>
  <c r="L336" i="5" s="1"/>
  <c r="BD336" i="5" a="1"/>
  <c r="BD336" i="5" s="1"/>
  <c r="AJ336" i="5" a="1"/>
  <c r="AJ336" i="5" s="1"/>
  <c r="AD336" i="5" a="1"/>
  <c r="AD336" i="5" s="1"/>
  <c r="AO336" i="5" s="1"/>
  <c r="T336" i="5" a="1"/>
  <c r="T336" i="5" s="1"/>
  <c r="K336" i="5" a="1"/>
  <c r="K336" i="5" s="1"/>
  <c r="AK336" i="5" a="1"/>
  <c r="AK336" i="5" s="1"/>
  <c r="F336" i="5" a="1"/>
  <c r="F336" i="5" s="1"/>
  <c r="AZ336" i="5" a="1"/>
  <c r="AZ336" i="5" s="1"/>
  <c r="AI336" i="5" a="1"/>
  <c r="AI336" i="5" s="1"/>
  <c r="AB336" i="5" a="1"/>
  <c r="AB336" i="5" s="1"/>
  <c r="E336" i="5" a="1"/>
  <c r="E336" i="5" s="1"/>
  <c r="P336" i="5" a="1"/>
  <c r="P336" i="5" s="1"/>
  <c r="G336" i="5" a="1"/>
  <c r="G336" i="5" s="1"/>
  <c r="U336" i="5" a="1"/>
  <c r="U336" i="5" s="1"/>
  <c r="D336" i="5" a="1"/>
  <c r="D336" i="5" s="1"/>
  <c r="BJ336" i="5" a="1"/>
  <c r="BJ336" i="5" s="1"/>
  <c r="BI336" i="5" a="1"/>
  <c r="BI336" i="5" s="1"/>
  <c r="J336" i="5" a="1"/>
  <c r="J336" i="5" s="1"/>
  <c r="AH336" i="5" a="1"/>
  <c r="AH336" i="5" s="1"/>
  <c r="A337" i="5"/>
  <c r="AG336" i="5" a="1"/>
  <c r="AG336" i="5" s="1"/>
  <c r="BA336" i="5" a="1"/>
  <c r="BA336" i="5" s="1"/>
  <c r="O336" i="5" a="1"/>
  <c r="O336" i="5" s="1"/>
  <c r="BF336" i="5" a="1"/>
  <c r="BF336" i="5" s="1"/>
  <c r="AA336" i="5" a="1"/>
  <c r="AA336" i="5" s="1"/>
  <c r="BK337" i="5" l="1" a="1"/>
  <c r="BK337" i="5" s="1"/>
  <c r="BG337" i="5" a="1"/>
  <c r="BG337" i="5" s="1"/>
  <c r="BC337" i="5" a="1"/>
  <c r="BC337" i="5" s="1"/>
  <c r="AY337" i="5" a="1"/>
  <c r="AY337" i="5" s="1"/>
  <c r="BE337" i="5" a="1"/>
  <c r="BE337" i="5" s="1"/>
  <c r="AJ337" i="5" a="1"/>
  <c r="AJ337" i="5" s="1"/>
  <c r="AE337" i="5" a="1"/>
  <c r="AE337" i="5" s="1"/>
  <c r="O337" i="5" a="1"/>
  <c r="O337" i="5" s="1"/>
  <c r="F337" i="5" a="1"/>
  <c r="F337" i="5" s="1"/>
  <c r="BL337" i="5" a="1"/>
  <c r="BL337" i="5" s="1"/>
  <c r="AI337" i="5" a="1"/>
  <c r="AI337" i="5" s="1"/>
  <c r="AD337" i="5" a="1"/>
  <c r="AD337" i="5" s="1"/>
  <c r="AO337" i="5" s="1"/>
  <c r="U337" i="5" a="1"/>
  <c r="U337" i="5" s="1"/>
  <c r="M337" i="5" a="1"/>
  <c r="M337" i="5" s="1"/>
  <c r="AF337" i="5" a="1"/>
  <c r="AF337" i="5" s="1"/>
  <c r="L337" i="5" a="1"/>
  <c r="L337" i="5" s="1"/>
  <c r="BI337" i="5" a="1"/>
  <c r="BI337" i="5" s="1"/>
  <c r="T337" i="5" a="1"/>
  <c r="T337" i="5" s="1"/>
  <c r="K337" i="5" a="1"/>
  <c r="K337" i="5" s="1"/>
  <c r="E337" i="5" a="1"/>
  <c r="E337" i="5" s="1"/>
  <c r="BH337" i="5" a="1"/>
  <c r="BH337" i="5" s="1"/>
  <c r="AZ337" i="5" a="1"/>
  <c r="AZ337" i="5" s="1"/>
  <c r="AK337" i="5" a="1"/>
  <c r="AK337" i="5" s="1"/>
  <c r="N337" i="5" a="1"/>
  <c r="N337" i="5" s="1"/>
  <c r="AB337" i="5" a="1"/>
  <c r="AB337" i="5" s="1"/>
  <c r="D337" i="5" a="1"/>
  <c r="D337" i="5" s="1"/>
  <c r="P337" i="5" a="1"/>
  <c r="P337" i="5" s="1"/>
  <c r="I337" i="5" a="1"/>
  <c r="I337" i="5" s="1"/>
  <c r="BF337" i="5" a="1"/>
  <c r="BF337" i="5" s="1"/>
  <c r="AA337" i="5" a="1"/>
  <c r="AA337" i="5" s="1"/>
  <c r="H337" i="5" a="1"/>
  <c r="H337" i="5" s="1"/>
  <c r="V337" i="5" a="1"/>
  <c r="V337" i="5" s="1"/>
  <c r="G337" i="5" a="1"/>
  <c r="G337" i="5" s="1"/>
  <c r="BD337" i="5" a="1"/>
  <c r="BD337" i="5" s="1"/>
  <c r="AL337" i="5" a="1"/>
  <c r="AL337" i="5" s="1"/>
  <c r="A338" i="5"/>
  <c r="AX337" i="5" a="1"/>
  <c r="AX337" i="5" s="1"/>
  <c r="AG337" i="5" a="1"/>
  <c r="AG337" i="5" s="1"/>
  <c r="BJ337" i="5" a="1"/>
  <c r="BJ337" i="5" s="1"/>
  <c r="AW337" i="5" a="1"/>
  <c r="AW337" i="5" s="1"/>
  <c r="J337" i="5" a="1"/>
  <c r="J337" i="5" s="1"/>
  <c r="C337" i="5" a="1"/>
  <c r="C337" i="5" s="1"/>
  <c r="AC337" i="5" a="1"/>
  <c r="AC337" i="5" s="1"/>
  <c r="BB337" i="5" a="1"/>
  <c r="BB337" i="5" s="1"/>
  <c r="BA337" i="5" a="1"/>
  <c r="BA337" i="5" s="1"/>
  <c r="AH337" i="5" a="1"/>
  <c r="AH337" i="5" s="1"/>
  <c r="AL159" i="5" a="1"/>
  <c r="AL159" i="5" s="1"/>
  <c r="AH159" i="5" a="1"/>
  <c r="AH159" i="5" s="1"/>
  <c r="AD159" i="5" a="1"/>
  <c r="AD159" i="5" s="1"/>
  <c r="Z159" i="5" a="1"/>
  <c r="Z159" i="5" s="1"/>
  <c r="V159" i="5" a="1"/>
  <c r="V159" i="5" s="1"/>
  <c r="R159" i="5" a="1"/>
  <c r="R159" i="5" s="1"/>
  <c r="N159" i="5" a="1"/>
  <c r="N159" i="5" s="1"/>
  <c r="J159" i="5" a="1"/>
  <c r="J159" i="5" s="1"/>
  <c r="F159" i="5" a="1"/>
  <c r="F159" i="5" s="1"/>
  <c r="DI159" i="5" a="1"/>
  <c r="DI159" i="5" s="1"/>
  <c r="CL159" i="5" a="1"/>
  <c r="CL159" i="5" s="1"/>
  <c r="CG159" i="5" a="1"/>
  <c r="CG159" i="5" s="1"/>
  <c r="BL159" i="5" a="1"/>
  <c r="BL159" i="5" s="1"/>
  <c r="BC159" i="5" a="1"/>
  <c r="BC159" i="5" s="1"/>
  <c r="AT159" i="5" a="1"/>
  <c r="AT159" i="5" s="1"/>
  <c r="AG159" i="5" a="1"/>
  <c r="AG159" i="5" s="1"/>
  <c r="X159" i="5" a="1"/>
  <c r="X159" i="5" s="1"/>
  <c r="O159" i="5" a="1"/>
  <c r="O159" i="5" s="1"/>
  <c r="DC159" i="5" a="1"/>
  <c r="DC159" i="5" s="1"/>
  <c r="CJ159" i="5" a="1"/>
  <c r="CJ159" i="5" s="1"/>
  <c r="CE159" i="5" a="1"/>
  <c r="CE159" i="5" s="1"/>
  <c r="BR159" i="5" a="1"/>
  <c r="BR159" i="5" s="1"/>
  <c r="AX159" i="5" a="1"/>
  <c r="AX159" i="5" s="1"/>
  <c r="AJ159" i="5" a="1"/>
  <c r="AJ159" i="5" s="1"/>
  <c r="AE159" i="5" a="1"/>
  <c r="AE159" i="5" s="1"/>
  <c r="DJ159" i="5" a="1"/>
  <c r="DJ159" i="5" s="1"/>
  <c r="DD159" i="5" a="1"/>
  <c r="DD159" i="5" s="1"/>
  <c r="CD159" i="5" a="1"/>
  <c r="CD159" i="5" s="1"/>
  <c r="BF159" i="5" a="1"/>
  <c r="BF159" i="5" s="1"/>
  <c r="AZ159" i="5" a="1"/>
  <c r="AZ159" i="5" s="1"/>
  <c r="G159" i="5" a="1"/>
  <c r="G159" i="5" s="1"/>
  <c r="DH159" i="5" a="1"/>
  <c r="DH159" i="5" s="1"/>
  <c r="DB159" i="5" a="1"/>
  <c r="DB159" i="5" s="1"/>
  <c r="CB159" i="5" a="1"/>
  <c r="CB159" i="5" s="1"/>
  <c r="AY159" i="5" a="1"/>
  <c r="AY159" i="5" s="1"/>
  <c r="AI159" i="5" a="1"/>
  <c r="AI159" i="5" s="1"/>
  <c r="AC159" i="5" a="1"/>
  <c r="AC159" i="5" s="1"/>
  <c r="W159" i="5" a="1"/>
  <c r="W159" i="5" s="1"/>
  <c r="Q159" i="5" a="1"/>
  <c r="Q159" i="5" s="1"/>
  <c r="E159" i="5" a="1"/>
  <c r="E159" i="5" s="1"/>
  <c r="DG159" i="5" a="1"/>
  <c r="DG159" i="5" s="1"/>
  <c r="CH159" i="5" a="1"/>
  <c r="CH159" i="5" s="1"/>
  <c r="BJ159" i="5" a="1"/>
  <c r="BJ159" i="5" s="1"/>
  <c r="BD159" i="5" a="1"/>
  <c r="BD159" i="5" s="1"/>
  <c r="AW159" i="5" a="1"/>
  <c r="AW159" i="5" s="1"/>
  <c r="AB159" i="5" a="1"/>
  <c r="AB159" i="5" s="1"/>
  <c r="K159" i="5" a="1"/>
  <c r="K159" i="5" s="1"/>
  <c r="D159" i="5" a="1"/>
  <c r="D159" i="5" s="1"/>
  <c r="DL159" i="5" a="1"/>
  <c r="DL159" i="5" s="1"/>
  <c r="DF159" i="5" a="1"/>
  <c r="DF159" i="5" s="1"/>
  <c r="CF159" i="5" a="1"/>
  <c r="CF159" i="5" s="1"/>
  <c r="BH159" i="5" a="1"/>
  <c r="BH159" i="5" s="1"/>
  <c r="BB159" i="5" a="1"/>
  <c r="BB159" i="5" s="1"/>
  <c r="AV159" i="5" a="1"/>
  <c r="AV159" i="5" s="1"/>
  <c r="AA159" i="5" a="1"/>
  <c r="AA159" i="5" s="1"/>
  <c r="U159" i="5" a="1"/>
  <c r="U159" i="5" s="1"/>
  <c r="C159" i="5" a="1"/>
  <c r="C159" i="5" s="1"/>
  <c r="DK159" i="5" a="1"/>
  <c r="DK159" i="5" s="1"/>
  <c r="CK159" i="5" a="1"/>
  <c r="CK159" i="5" s="1"/>
  <c r="BQ159" i="5" a="1"/>
  <c r="BQ159" i="5" s="1"/>
  <c r="BG159" i="5" a="1"/>
  <c r="BG159" i="5" s="1"/>
  <c r="BA159" i="5" a="1"/>
  <c r="BA159" i="5" s="1"/>
  <c r="AF159" i="5" a="1"/>
  <c r="AF159" i="5" s="1"/>
  <c r="T159" i="5" a="1"/>
  <c r="T159" i="5" s="1"/>
  <c r="H159" i="5" a="1"/>
  <c r="H159" i="5" s="1"/>
  <c r="DE159" i="5" a="1"/>
  <c r="DE159" i="5" s="1"/>
  <c r="AU159" i="5" a="1"/>
  <c r="AU159" i="5" s="1"/>
  <c r="AK159" i="5" a="1"/>
  <c r="AK159" i="5" s="1"/>
  <c r="Y159" i="5" a="1"/>
  <c r="Y159" i="5" s="1"/>
  <c r="S159" i="5" a="1"/>
  <c r="S159" i="5" s="1"/>
  <c r="M159" i="5" a="1"/>
  <c r="M159" i="5" s="1"/>
  <c r="BK159" i="5" a="1"/>
  <c r="BK159" i="5" s="1"/>
  <c r="BI159" i="5" a="1"/>
  <c r="BI159" i="5" s="1"/>
  <c r="BE159" i="5" a="1"/>
  <c r="BE159" i="5" s="1"/>
  <c r="P159" i="5" a="1"/>
  <c r="P159" i="5" s="1"/>
  <c r="DA159" i="5" a="1"/>
  <c r="DA159" i="5" s="1"/>
  <c r="L159" i="5" a="1"/>
  <c r="L159" i="5" s="1"/>
  <c r="CI159" i="5" a="1"/>
  <c r="CI159" i="5" s="1"/>
  <c r="I159" i="5" a="1"/>
  <c r="I159" i="5" s="1"/>
  <c r="CC159" i="5" a="1"/>
  <c r="CC159" i="5" s="1"/>
  <c r="AS159" i="5" a="1"/>
  <c r="AS159" i="5" s="1"/>
  <c r="A160" i="5"/>
  <c r="CA159" i="5" a="1"/>
  <c r="CA159" i="5" s="1"/>
  <c r="AO159" i="5" s="1"/>
  <c r="AK160" i="5" l="1" a="1"/>
  <c r="AK160" i="5" s="1"/>
  <c r="AG160" i="5" a="1"/>
  <c r="AG160" i="5" s="1"/>
  <c r="AC160" i="5" a="1"/>
  <c r="AC160" i="5" s="1"/>
  <c r="Y160" i="5" a="1"/>
  <c r="Y160" i="5" s="1"/>
  <c r="U160" i="5" a="1"/>
  <c r="U160" i="5" s="1"/>
  <c r="Q160" i="5" a="1"/>
  <c r="Q160" i="5" s="1"/>
  <c r="M160" i="5" a="1"/>
  <c r="M160" i="5" s="1"/>
  <c r="I160" i="5" a="1"/>
  <c r="I160" i="5" s="1"/>
  <c r="E160" i="5" a="1"/>
  <c r="E160" i="5" s="1"/>
  <c r="DK160" i="5" a="1"/>
  <c r="DK160" i="5" s="1"/>
  <c r="DF160" i="5" a="1"/>
  <c r="DF160" i="5" s="1"/>
  <c r="CI160" i="5" a="1"/>
  <c r="CI160" i="5" s="1"/>
  <c r="BR160" i="5" a="1"/>
  <c r="BR160" i="5" s="1"/>
  <c r="BE160" i="5" a="1"/>
  <c r="BE160" i="5" s="1"/>
  <c r="AZ160" i="5" a="1"/>
  <c r="AZ160" i="5" s="1"/>
  <c r="AI160" i="5" a="1"/>
  <c r="AI160" i="5" s="1"/>
  <c r="Z160" i="5" a="1"/>
  <c r="Z160" i="5" s="1"/>
  <c r="L160" i="5" a="1"/>
  <c r="L160" i="5" s="1"/>
  <c r="C160" i="5" a="1"/>
  <c r="C160" i="5" s="1"/>
  <c r="A161" i="5"/>
  <c r="DB160" i="5" a="1"/>
  <c r="DB160" i="5" s="1"/>
  <c r="BL160" i="5" a="1"/>
  <c r="BL160" i="5" s="1"/>
  <c r="BG160" i="5" a="1"/>
  <c r="BG160" i="5" s="1"/>
  <c r="BB160" i="5" a="1"/>
  <c r="BB160" i="5" s="1"/>
  <c r="AW160" i="5" a="1"/>
  <c r="AW160" i="5" s="1"/>
  <c r="X160" i="5" a="1"/>
  <c r="X160" i="5" s="1"/>
  <c r="S160" i="5" a="1"/>
  <c r="S160" i="5" s="1"/>
  <c r="N160" i="5" a="1"/>
  <c r="N160" i="5" s="1"/>
  <c r="DH160" i="5" a="1"/>
  <c r="DH160" i="5" s="1"/>
  <c r="DA160" i="5" a="1"/>
  <c r="DA160" i="5" s="1"/>
  <c r="BJ160" i="5" a="1"/>
  <c r="BJ160" i="5" s="1"/>
  <c r="AX160" i="5" a="1"/>
  <c r="AX160" i="5" s="1"/>
  <c r="W160" i="5" a="1"/>
  <c r="W160" i="5" s="1"/>
  <c r="K160" i="5" a="1"/>
  <c r="K160" i="5" s="1"/>
  <c r="DL160" i="5" a="1"/>
  <c r="DL160" i="5" s="1"/>
  <c r="CL160" i="5" a="1"/>
  <c r="CL160" i="5" s="1"/>
  <c r="CF160" i="5" a="1"/>
  <c r="CF160" i="5" s="1"/>
  <c r="BH160" i="5" a="1"/>
  <c r="BH160" i="5" s="1"/>
  <c r="AV160" i="5" a="1"/>
  <c r="AV160" i="5" s="1"/>
  <c r="V160" i="5" a="1"/>
  <c r="V160" i="5" s="1"/>
  <c r="J160" i="5" a="1"/>
  <c r="J160" i="5" s="1"/>
  <c r="D160" i="5" a="1"/>
  <c r="D160" i="5" s="1"/>
  <c r="DE160" i="5" a="1"/>
  <c r="DE160" i="5" s="1"/>
  <c r="AU160" i="5" a="1"/>
  <c r="AU160" i="5" s="1"/>
  <c r="AA160" i="5" a="1"/>
  <c r="AA160" i="5" s="1"/>
  <c r="O160" i="5" a="1"/>
  <c r="O160" i="5" s="1"/>
  <c r="DD160" i="5" a="1"/>
  <c r="DD160" i="5" s="1"/>
  <c r="CJ160" i="5" a="1"/>
  <c r="CJ160" i="5" s="1"/>
  <c r="CD160" i="5" a="1"/>
  <c r="CD160" i="5" s="1"/>
  <c r="BF160" i="5" a="1"/>
  <c r="BF160" i="5" s="1"/>
  <c r="AT160" i="5" a="1"/>
  <c r="AT160" i="5" s="1"/>
  <c r="G160" i="5" a="1"/>
  <c r="G160" i="5" s="1"/>
  <c r="DI160" i="5" a="1"/>
  <c r="DI160" i="5" s="1"/>
  <c r="CC160" i="5" a="1"/>
  <c r="CC160" i="5" s="1"/>
  <c r="BK160" i="5" a="1"/>
  <c r="BK160" i="5" s="1"/>
  <c r="AY160" i="5" a="1"/>
  <c r="AY160" i="5" s="1"/>
  <c r="AE160" i="5" a="1"/>
  <c r="AE160" i="5" s="1"/>
  <c r="DC160" i="5" a="1"/>
  <c r="DC160" i="5" s="1"/>
  <c r="CH160" i="5" a="1"/>
  <c r="CH160" i="5" s="1"/>
  <c r="CB160" i="5" a="1"/>
  <c r="CB160" i="5" s="1"/>
  <c r="BD160" i="5" a="1"/>
  <c r="BD160" i="5" s="1"/>
  <c r="AS160" i="5" a="1"/>
  <c r="AS160" i="5" s="1"/>
  <c r="AJ160" i="5" a="1"/>
  <c r="AJ160" i="5" s="1"/>
  <c r="AD160" i="5" a="1"/>
  <c r="AD160" i="5" s="1"/>
  <c r="R160" i="5" a="1"/>
  <c r="R160" i="5" s="1"/>
  <c r="F160" i="5" a="1"/>
  <c r="F160" i="5" s="1"/>
  <c r="CA160" i="5" a="1"/>
  <c r="CA160" i="5" s="1"/>
  <c r="AO160" i="5" s="1"/>
  <c r="DJ160" i="5" a="1"/>
  <c r="DJ160" i="5" s="1"/>
  <c r="BQ160" i="5" a="1"/>
  <c r="BQ160" i="5" s="1"/>
  <c r="T160" i="5" a="1"/>
  <c r="T160" i="5" s="1"/>
  <c r="DG160" i="5" a="1"/>
  <c r="DG160" i="5" s="1"/>
  <c r="BI160" i="5" a="1"/>
  <c r="BI160" i="5" s="1"/>
  <c r="P160" i="5" a="1"/>
  <c r="P160" i="5" s="1"/>
  <c r="AL160" i="5" a="1"/>
  <c r="AL160" i="5" s="1"/>
  <c r="BC160" i="5" a="1"/>
  <c r="BC160" i="5" s="1"/>
  <c r="AH160" i="5" a="1"/>
  <c r="AH160" i="5" s="1"/>
  <c r="CK160" i="5" a="1"/>
  <c r="CK160" i="5" s="1"/>
  <c r="BA160" i="5" a="1"/>
  <c r="BA160" i="5" s="1"/>
  <c r="AF160" i="5" a="1"/>
  <c r="AF160" i="5" s="1"/>
  <c r="H160" i="5" a="1"/>
  <c r="H160" i="5" s="1"/>
  <c r="CG160" i="5" a="1"/>
  <c r="CG160" i="5" s="1"/>
  <c r="AB160" i="5" a="1"/>
  <c r="AB160" i="5" s="1"/>
  <c r="CE160" i="5" a="1"/>
  <c r="CE160" i="5" s="1"/>
  <c r="BK338" i="5" a="1"/>
  <c r="BK338" i="5" s="1"/>
  <c r="BG338" i="5" a="1"/>
  <c r="BG338" i="5" s="1"/>
  <c r="BC338" i="5" a="1"/>
  <c r="BC338" i="5" s="1"/>
  <c r="AY338" i="5" a="1"/>
  <c r="AY338" i="5" s="1"/>
  <c r="BL338" i="5" a="1"/>
  <c r="BL338" i="5" s="1"/>
  <c r="AX338" i="5" a="1"/>
  <c r="AX338" i="5" s="1"/>
  <c r="AL338" i="5" a="1"/>
  <c r="AL338" i="5" s="1"/>
  <c r="AC338" i="5" a="1"/>
  <c r="AC338" i="5" s="1"/>
  <c r="M338" i="5" a="1"/>
  <c r="M338" i="5" s="1"/>
  <c r="H338" i="5" a="1"/>
  <c r="H338" i="5" s="1"/>
  <c r="T338" i="5" a="1"/>
  <c r="T338" i="5" s="1"/>
  <c r="BD338" i="5" a="1"/>
  <c r="BD338" i="5" s="1"/>
  <c r="AK338" i="5" a="1"/>
  <c r="AK338" i="5" s="1"/>
  <c r="AE338" i="5" a="1"/>
  <c r="AE338" i="5" s="1"/>
  <c r="L338" i="5" a="1"/>
  <c r="L338" i="5" s="1"/>
  <c r="F338" i="5" a="1"/>
  <c r="F338" i="5" s="1"/>
  <c r="BB338" i="5" a="1"/>
  <c r="BB338" i="5" s="1"/>
  <c r="AJ338" i="5" a="1"/>
  <c r="AJ338" i="5" s="1"/>
  <c r="AD338" i="5" a="1"/>
  <c r="AD338" i="5" s="1"/>
  <c r="AO338" i="5" s="1"/>
  <c r="P338" i="5" a="1"/>
  <c r="P338" i="5" s="1"/>
  <c r="E338" i="5" a="1"/>
  <c r="E338" i="5" s="1"/>
  <c r="AB338" i="5" a="1"/>
  <c r="AB338" i="5" s="1"/>
  <c r="N338" i="5" a="1"/>
  <c r="N338" i="5" s="1"/>
  <c r="BF338" i="5" a="1"/>
  <c r="BF338" i="5" s="1"/>
  <c r="AI338" i="5" a="1"/>
  <c r="AI338" i="5" s="1"/>
  <c r="AA338" i="5" a="1"/>
  <c r="AA338" i="5" s="1"/>
  <c r="D338" i="5" a="1"/>
  <c r="D338" i="5" s="1"/>
  <c r="BJ338" i="5" a="1"/>
  <c r="BJ338" i="5" s="1"/>
  <c r="AF338" i="5" a="1"/>
  <c r="AF338" i="5" s="1"/>
  <c r="I338" i="5" a="1"/>
  <c r="I338" i="5" s="1"/>
  <c r="BH338" i="5" a="1"/>
  <c r="BH338" i="5" s="1"/>
  <c r="BE338" i="5" a="1"/>
  <c r="BE338" i="5" s="1"/>
  <c r="V338" i="5" a="1"/>
  <c r="V338" i="5" s="1"/>
  <c r="G338" i="5" a="1"/>
  <c r="G338" i="5" s="1"/>
  <c r="A339" i="5"/>
  <c r="AZ338" i="5" a="1"/>
  <c r="AZ338" i="5" s="1"/>
  <c r="AG338" i="5" a="1"/>
  <c r="AG338" i="5" s="1"/>
  <c r="AW338" i="5" a="1"/>
  <c r="AW338" i="5" s="1"/>
  <c r="K338" i="5" a="1"/>
  <c r="K338" i="5" s="1"/>
  <c r="BA338" i="5" a="1"/>
  <c r="BA338" i="5" s="1"/>
  <c r="U338" i="5" a="1"/>
  <c r="U338" i="5" s="1"/>
  <c r="O338" i="5" a="1"/>
  <c r="O338" i="5" s="1"/>
  <c r="J338" i="5" a="1"/>
  <c r="J338" i="5" s="1"/>
  <c r="BI338" i="5" a="1"/>
  <c r="BI338" i="5" s="1"/>
  <c r="AH338" i="5" a="1"/>
  <c r="AH338" i="5" s="1"/>
  <c r="C338" i="5" a="1"/>
  <c r="C338" i="5" s="1"/>
  <c r="BK339" i="5" l="1" a="1"/>
  <c r="BK339" i="5" s="1"/>
  <c r="BG339" i="5" a="1"/>
  <c r="BG339" i="5" s="1"/>
  <c r="BC339" i="5" a="1"/>
  <c r="BC339" i="5" s="1"/>
  <c r="AY339" i="5" a="1"/>
  <c r="AY339" i="5" s="1"/>
  <c r="BE339" i="5" a="1"/>
  <c r="BE339" i="5" s="1"/>
  <c r="AJ339" i="5" a="1"/>
  <c r="AJ339" i="5" s="1"/>
  <c r="AE339" i="5" a="1"/>
  <c r="AE339" i="5" s="1"/>
  <c r="O339" i="5" a="1"/>
  <c r="O339" i="5" s="1"/>
  <c r="F339" i="5" a="1"/>
  <c r="F339" i="5" s="1"/>
  <c r="BJ339" i="5" a="1"/>
  <c r="BJ339" i="5" s="1"/>
  <c r="P339" i="5" a="1"/>
  <c r="P339" i="5" s="1"/>
  <c r="K339" i="5" a="1"/>
  <c r="K339" i="5" s="1"/>
  <c r="BI339" i="5" a="1"/>
  <c r="BI339" i="5" s="1"/>
  <c r="AD339" i="5" a="1"/>
  <c r="AD339" i="5" s="1"/>
  <c r="AO339" i="5" s="1"/>
  <c r="E339" i="5" a="1"/>
  <c r="E339" i="5" s="1"/>
  <c r="BH339" i="5" a="1"/>
  <c r="BH339" i="5" s="1"/>
  <c r="BB339" i="5" a="1"/>
  <c r="BB339" i="5" s="1"/>
  <c r="AC339" i="5" a="1"/>
  <c r="AC339" i="5" s="1"/>
  <c r="AI339" i="5" a="1"/>
  <c r="AI339" i="5" s="1"/>
  <c r="AA339" i="5" a="1"/>
  <c r="AA339" i="5" s="1"/>
  <c r="M339" i="5" a="1"/>
  <c r="M339" i="5" s="1"/>
  <c r="D339" i="5" a="1"/>
  <c r="D339" i="5" s="1"/>
  <c r="BF339" i="5" a="1"/>
  <c r="BF339" i="5" s="1"/>
  <c r="AX339" i="5" a="1"/>
  <c r="AX339" i="5" s="1"/>
  <c r="AH339" i="5" a="1"/>
  <c r="AH339" i="5" s="1"/>
  <c r="V339" i="5" a="1"/>
  <c r="V339" i="5" s="1"/>
  <c r="L339" i="5" a="1"/>
  <c r="L339" i="5" s="1"/>
  <c r="C339" i="5" a="1"/>
  <c r="C339" i="5" s="1"/>
  <c r="AL339" i="5" a="1"/>
  <c r="AL339" i="5" s="1"/>
  <c r="AW339" i="5" a="1"/>
  <c r="AW339" i="5" s="1"/>
  <c r="I339" i="5" a="1"/>
  <c r="I339" i="5" s="1"/>
  <c r="AB339" i="5" a="1"/>
  <c r="AB339" i="5" s="1"/>
  <c r="H339" i="5" a="1"/>
  <c r="H339" i="5" s="1"/>
  <c r="G339" i="5" a="1"/>
  <c r="G339" i="5" s="1"/>
  <c r="AG339" i="5" a="1"/>
  <c r="AG339" i="5" s="1"/>
  <c r="N339" i="5" a="1"/>
  <c r="N339" i="5" s="1"/>
  <c r="A340" i="5"/>
  <c r="BA339" i="5" a="1"/>
  <c r="BA339" i="5" s="1"/>
  <c r="BL339" i="5" a="1"/>
  <c r="BL339" i="5" s="1"/>
  <c r="AF339" i="5" a="1"/>
  <c r="AF339" i="5" s="1"/>
  <c r="U339" i="5" a="1"/>
  <c r="U339" i="5" s="1"/>
  <c r="BD339" i="5" a="1"/>
  <c r="BD339" i="5" s="1"/>
  <c r="T339" i="5" a="1"/>
  <c r="T339" i="5" s="1"/>
  <c r="AK339" i="5" a="1"/>
  <c r="AK339" i="5" s="1"/>
  <c r="J339" i="5" a="1"/>
  <c r="J339" i="5" s="1"/>
  <c r="AZ339" i="5" a="1"/>
  <c r="AZ339" i="5" s="1"/>
  <c r="AJ161" i="5" a="1"/>
  <c r="AJ161" i="5" s="1"/>
  <c r="AF161" i="5" a="1"/>
  <c r="AF161" i="5" s="1"/>
  <c r="AB161" i="5" a="1"/>
  <c r="AB161" i="5" s="1"/>
  <c r="X161" i="5" a="1"/>
  <c r="X161" i="5" s="1"/>
  <c r="T161" i="5" a="1"/>
  <c r="T161" i="5" s="1"/>
  <c r="P161" i="5" a="1"/>
  <c r="P161" i="5" s="1"/>
  <c r="L161" i="5" a="1"/>
  <c r="L161" i="5" s="1"/>
  <c r="H161" i="5" a="1"/>
  <c r="H161" i="5" s="1"/>
  <c r="D161" i="5" a="1"/>
  <c r="D161" i="5" s="1"/>
  <c r="DL161" i="5" a="1"/>
  <c r="DL161" i="5" s="1"/>
  <c r="DC161" i="5" a="1"/>
  <c r="DC161" i="5" s="1"/>
  <c r="CF161" i="5" a="1"/>
  <c r="CF161" i="5" s="1"/>
  <c r="CA161" i="5" a="1"/>
  <c r="CA161" i="5" s="1"/>
  <c r="AO161" i="5" s="1"/>
  <c r="BF161" i="5" a="1"/>
  <c r="BF161" i="5" s="1"/>
  <c r="AW161" i="5" a="1"/>
  <c r="AW161" i="5" s="1"/>
  <c r="AK161" i="5" a="1"/>
  <c r="AK161" i="5" s="1"/>
  <c r="W161" i="5" a="1"/>
  <c r="W161" i="5" s="1"/>
  <c r="N161" i="5" a="1"/>
  <c r="N161" i="5" s="1"/>
  <c r="E161" i="5" a="1"/>
  <c r="E161" i="5" s="1"/>
  <c r="DE161" i="5" a="1"/>
  <c r="DE161" i="5" s="1"/>
  <c r="CL161" i="5" a="1"/>
  <c r="CL161" i="5" s="1"/>
  <c r="CG161" i="5" a="1"/>
  <c r="CG161" i="5" s="1"/>
  <c r="CB161" i="5" a="1"/>
  <c r="CB161" i="5" s="1"/>
  <c r="BJ161" i="5" a="1"/>
  <c r="BJ161" i="5" s="1"/>
  <c r="BE161" i="5" a="1"/>
  <c r="BE161" i="5" s="1"/>
  <c r="AZ161" i="5" a="1"/>
  <c r="AZ161" i="5" s="1"/>
  <c r="G161" i="5" a="1"/>
  <c r="G161" i="5" s="1"/>
  <c r="DF161" i="5" a="1"/>
  <c r="DF161" i="5" s="1"/>
  <c r="CE161" i="5" a="1"/>
  <c r="CE161" i="5" s="1"/>
  <c r="BH161" i="5" a="1"/>
  <c r="BH161" i="5" s="1"/>
  <c r="BB161" i="5" a="1"/>
  <c r="BB161" i="5" s="1"/>
  <c r="AV161" i="5" a="1"/>
  <c r="AV161" i="5" s="1"/>
  <c r="AG161" i="5" a="1"/>
  <c r="AG161" i="5" s="1"/>
  <c r="U161" i="5" a="1"/>
  <c r="U161" i="5" s="1"/>
  <c r="O161" i="5" a="1"/>
  <c r="O161" i="5" s="1"/>
  <c r="I161" i="5" a="1"/>
  <c r="I161" i="5" s="1"/>
  <c r="C161" i="5" a="1"/>
  <c r="C161" i="5" s="1"/>
  <c r="DJ161" i="5" a="1"/>
  <c r="DJ161" i="5" s="1"/>
  <c r="DD161" i="5" a="1"/>
  <c r="DD161" i="5" s="1"/>
  <c r="CJ161" i="5" a="1"/>
  <c r="CJ161" i="5" s="1"/>
  <c r="CD161" i="5" a="1"/>
  <c r="CD161" i="5" s="1"/>
  <c r="AT161" i="5" a="1"/>
  <c r="AT161" i="5" s="1"/>
  <c r="AE161" i="5" a="1"/>
  <c r="AE161" i="5" s="1"/>
  <c r="DI161" i="5" a="1"/>
  <c r="DI161" i="5" s="1"/>
  <c r="CI161" i="5" a="1"/>
  <c r="CI161" i="5" s="1"/>
  <c r="BL161" i="5" a="1"/>
  <c r="BL161" i="5" s="1"/>
  <c r="AY161" i="5" a="1"/>
  <c r="AY161" i="5" s="1"/>
  <c r="Y161" i="5" a="1"/>
  <c r="Y161" i="5" s="1"/>
  <c r="S161" i="5" a="1"/>
  <c r="S161" i="5" s="1"/>
  <c r="M161" i="5" a="1"/>
  <c r="M161" i="5" s="1"/>
  <c r="DH161" i="5" a="1"/>
  <c r="DH161" i="5" s="1"/>
  <c r="DB161" i="5" a="1"/>
  <c r="DB161" i="5" s="1"/>
  <c r="CH161" i="5" a="1"/>
  <c r="CH161" i="5" s="1"/>
  <c r="BD161" i="5" a="1"/>
  <c r="BD161" i="5" s="1"/>
  <c r="AX161" i="5" a="1"/>
  <c r="AX161" i="5" s="1"/>
  <c r="AI161" i="5" a="1"/>
  <c r="AI161" i="5" s="1"/>
  <c r="Q161" i="5" a="1"/>
  <c r="Q161" i="5" s="1"/>
  <c r="K161" i="5" a="1"/>
  <c r="K161" i="5" s="1"/>
  <c r="DG161" i="5" a="1"/>
  <c r="DG161" i="5" s="1"/>
  <c r="DA161" i="5" a="1"/>
  <c r="DA161" i="5" s="1"/>
  <c r="BI161" i="5" a="1"/>
  <c r="BI161" i="5" s="1"/>
  <c r="BC161" i="5" a="1"/>
  <c r="BC161" i="5" s="1"/>
  <c r="AC161" i="5" a="1"/>
  <c r="AC161" i="5" s="1"/>
  <c r="V161" i="5" a="1"/>
  <c r="V161" i="5" s="1"/>
  <c r="A162" i="5"/>
  <c r="BR161" i="5" a="1"/>
  <c r="BR161" i="5" s="1"/>
  <c r="AH161" i="5" a="1"/>
  <c r="AH161" i="5" s="1"/>
  <c r="AA161" i="5" a="1"/>
  <c r="AA161" i="5" s="1"/>
  <c r="J161" i="5" a="1"/>
  <c r="J161" i="5" s="1"/>
  <c r="CC161" i="5" a="1"/>
  <c r="CC161" i="5" s="1"/>
  <c r="AS161" i="5" a="1"/>
  <c r="AS161" i="5" s="1"/>
  <c r="Z161" i="5" a="1"/>
  <c r="Z161" i="5" s="1"/>
  <c r="DK161" i="5" a="1"/>
  <c r="DK161" i="5" s="1"/>
  <c r="BQ161" i="5" a="1"/>
  <c r="BQ161" i="5" s="1"/>
  <c r="BK161" i="5" a="1"/>
  <c r="BK161" i="5" s="1"/>
  <c r="BG161" i="5" a="1"/>
  <c r="BG161" i="5" s="1"/>
  <c r="R161" i="5" a="1"/>
  <c r="R161" i="5" s="1"/>
  <c r="AL161" i="5" a="1"/>
  <c r="AL161" i="5" s="1"/>
  <c r="CK161" i="5" a="1"/>
  <c r="CK161" i="5" s="1"/>
  <c r="BA161" i="5" a="1"/>
  <c r="BA161" i="5" s="1"/>
  <c r="AU161" i="5" a="1"/>
  <c r="AU161" i="5" s="1"/>
  <c r="AD161" i="5" a="1"/>
  <c r="AD161" i="5" s="1"/>
  <c r="F161" i="5" a="1"/>
  <c r="F161" i="5" s="1"/>
  <c r="A163" i="5" l="1"/>
  <c r="AI162" i="5" a="1"/>
  <c r="AI162" i="5" s="1"/>
  <c r="AE162" i="5" a="1"/>
  <c r="AE162" i="5" s="1"/>
  <c r="AA162" i="5" a="1"/>
  <c r="AA162" i="5" s="1"/>
  <c r="W162" i="5" a="1"/>
  <c r="W162" i="5" s="1"/>
  <c r="S162" i="5" a="1"/>
  <c r="S162" i="5" s="1"/>
  <c r="O162" i="5" a="1"/>
  <c r="O162" i="5" s="1"/>
  <c r="K162" i="5" a="1"/>
  <c r="K162" i="5" s="1"/>
  <c r="G162" i="5" a="1"/>
  <c r="G162" i="5" s="1"/>
  <c r="C162" i="5" a="1"/>
  <c r="C162" i="5" s="1"/>
  <c r="DI162" i="5" a="1"/>
  <c r="DI162" i="5" s="1"/>
  <c r="DD162" i="5" a="1"/>
  <c r="DD162" i="5" s="1"/>
  <c r="CG162" i="5" a="1"/>
  <c r="CG162" i="5" s="1"/>
  <c r="BL162" i="5" a="1"/>
  <c r="BL162" i="5" s="1"/>
  <c r="BC162" i="5" a="1"/>
  <c r="BC162" i="5" s="1"/>
  <c r="AX162" i="5" a="1"/>
  <c r="AX162" i="5" s="1"/>
  <c r="AL162" i="5" a="1"/>
  <c r="AL162" i="5" s="1"/>
  <c r="AC162" i="5" a="1"/>
  <c r="AC162" i="5" s="1"/>
  <c r="T162" i="5" a="1"/>
  <c r="T162" i="5" s="1"/>
  <c r="F162" i="5" a="1"/>
  <c r="F162" i="5" s="1"/>
  <c r="DH162" i="5" a="1"/>
  <c r="DH162" i="5" s="1"/>
  <c r="DC162" i="5" a="1"/>
  <c r="DC162" i="5" s="1"/>
  <c r="CJ162" i="5" a="1"/>
  <c r="CJ162" i="5" s="1"/>
  <c r="CE162" i="5" a="1"/>
  <c r="CE162" i="5" s="1"/>
  <c r="Z162" i="5" a="1"/>
  <c r="Z162" i="5" s="1"/>
  <c r="U162" i="5" a="1"/>
  <c r="U162" i="5" s="1"/>
  <c r="P162" i="5" a="1"/>
  <c r="P162" i="5" s="1"/>
  <c r="J162" i="5" a="1"/>
  <c r="J162" i="5" s="1"/>
  <c r="E162" i="5" a="1"/>
  <c r="E162" i="5" s="1"/>
  <c r="DJ162" i="5" a="1"/>
  <c r="DJ162" i="5" s="1"/>
  <c r="AZ162" i="5" a="1"/>
  <c r="AZ162" i="5" s="1"/>
  <c r="AT162" i="5" a="1"/>
  <c r="AT162" i="5" s="1"/>
  <c r="AK162" i="5" a="1"/>
  <c r="AK162" i="5" s="1"/>
  <c r="Y162" i="5" a="1"/>
  <c r="Y162" i="5" s="1"/>
  <c r="M162" i="5" a="1"/>
  <c r="M162" i="5" s="1"/>
  <c r="DB162" i="5" a="1"/>
  <c r="DB162" i="5" s="1"/>
  <c r="CH162" i="5" a="1"/>
  <c r="CH162" i="5" s="1"/>
  <c r="CB162" i="5" a="1"/>
  <c r="CB162" i="5" s="1"/>
  <c r="BJ162" i="5" a="1"/>
  <c r="BJ162" i="5" s="1"/>
  <c r="AY162" i="5" a="1"/>
  <c r="AY162" i="5" s="1"/>
  <c r="L162" i="5" a="1"/>
  <c r="L162" i="5" s="1"/>
  <c r="DG162" i="5" a="1"/>
  <c r="DG162" i="5" s="1"/>
  <c r="BD162" i="5" a="1"/>
  <c r="BD162" i="5" s="1"/>
  <c r="AW162" i="5" a="1"/>
  <c r="AW162" i="5" s="1"/>
  <c r="Q162" i="5" a="1"/>
  <c r="Q162" i="5" s="1"/>
  <c r="DF162" i="5" a="1"/>
  <c r="DF162" i="5" s="1"/>
  <c r="CL162" i="5" a="1"/>
  <c r="CL162" i="5" s="1"/>
  <c r="CF162" i="5" a="1"/>
  <c r="CF162" i="5" s="1"/>
  <c r="BR162" i="5" a="1"/>
  <c r="BR162" i="5" s="1"/>
  <c r="BH162" i="5" a="1"/>
  <c r="BH162" i="5" s="1"/>
  <c r="AV162" i="5" a="1"/>
  <c r="AV162" i="5" s="1"/>
  <c r="AG162" i="5" a="1"/>
  <c r="AG162" i="5" s="1"/>
  <c r="I162" i="5" a="1"/>
  <c r="I162" i="5" s="1"/>
  <c r="DK162" i="5" a="1"/>
  <c r="DK162" i="5" s="1"/>
  <c r="CK162" i="5" a="1"/>
  <c r="CK162" i="5" s="1"/>
  <c r="BQ162" i="5" a="1"/>
  <c r="BQ162" i="5" s="1"/>
  <c r="BG162" i="5" a="1"/>
  <c r="BG162" i="5" s="1"/>
  <c r="BA162" i="5" a="1"/>
  <c r="BA162" i="5" s="1"/>
  <c r="N162" i="5" a="1"/>
  <c r="N162" i="5" s="1"/>
  <c r="DE162" i="5" a="1"/>
  <c r="DE162" i="5" s="1"/>
  <c r="CD162" i="5" a="1"/>
  <c r="CD162" i="5" s="1"/>
  <c r="BF162" i="5" a="1"/>
  <c r="BF162" i="5" s="1"/>
  <c r="AU162" i="5" a="1"/>
  <c r="AU162" i="5" s="1"/>
  <c r="AF162" i="5" a="1"/>
  <c r="AF162" i="5" s="1"/>
  <c r="H162" i="5" a="1"/>
  <c r="H162" i="5" s="1"/>
  <c r="CC162" i="5" a="1"/>
  <c r="CC162" i="5" s="1"/>
  <c r="AS162" i="5" a="1"/>
  <c r="AS162" i="5" s="1"/>
  <c r="AB162" i="5" a="1"/>
  <c r="AB162" i="5" s="1"/>
  <c r="D162" i="5" a="1"/>
  <c r="D162" i="5" s="1"/>
  <c r="DL162" i="5" a="1"/>
  <c r="DL162" i="5" s="1"/>
  <c r="CA162" i="5" a="1"/>
  <c r="CA162" i="5" s="1"/>
  <c r="AO162" i="5" s="1"/>
  <c r="X162" i="5" a="1"/>
  <c r="X162" i="5" s="1"/>
  <c r="BK162" i="5" a="1"/>
  <c r="BK162" i="5" s="1"/>
  <c r="V162" i="5" a="1"/>
  <c r="V162" i="5" s="1"/>
  <c r="BI162" i="5" a="1"/>
  <c r="BI162" i="5" s="1"/>
  <c r="R162" i="5" a="1"/>
  <c r="R162" i="5" s="1"/>
  <c r="BE162" i="5" a="1"/>
  <c r="BE162" i="5" s="1"/>
  <c r="DA162" i="5" a="1"/>
  <c r="DA162" i="5" s="1"/>
  <c r="BB162" i="5" a="1"/>
  <c r="BB162" i="5" s="1"/>
  <c r="AJ162" i="5" a="1"/>
  <c r="AJ162" i="5" s="1"/>
  <c r="CI162" i="5" a="1"/>
  <c r="CI162" i="5" s="1"/>
  <c r="AH162" i="5" a="1"/>
  <c r="AH162" i="5" s="1"/>
  <c r="AD162" i="5" a="1"/>
  <c r="AD162" i="5" s="1"/>
  <c r="A341" i="5"/>
  <c r="C340" i="5" a="1"/>
  <c r="C340" i="5" s="1"/>
  <c r="D340" i="5" a="1"/>
  <c r="D340" i="5" s="1"/>
  <c r="C341" i="5" l="1" a="1"/>
  <c r="C341" i="5" s="1"/>
  <c r="A342" i="5"/>
  <c r="D341" i="5" a="1"/>
  <c r="D341" i="5" s="1"/>
  <c r="AL163" i="5" a="1"/>
  <c r="AL163" i="5" s="1"/>
  <c r="AH163" i="5" a="1"/>
  <c r="AH163" i="5" s="1"/>
  <c r="AD163" i="5" a="1"/>
  <c r="AD163" i="5" s="1"/>
  <c r="Z163" i="5" a="1"/>
  <c r="Z163" i="5" s="1"/>
  <c r="V163" i="5" a="1"/>
  <c r="V163" i="5" s="1"/>
  <c r="R163" i="5" a="1"/>
  <c r="R163" i="5" s="1"/>
  <c r="N163" i="5" a="1"/>
  <c r="N163" i="5" s="1"/>
  <c r="J163" i="5" a="1"/>
  <c r="J163" i="5" s="1"/>
  <c r="F163" i="5" a="1"/>
  <c r="F163" i="5" s="1"/>
  <c r="DF163" i="5" a="1"/>
  <c r="DF163" i="5" s="1"/>
  <c r="CI163" i="5" a="1"/>
  <c r="CI163" i="5" s="1"/>
  <c r="BR163" i="5" a="1"/>
  <c r="BR163" i="5" s="1"/>
  <c r="BI163" i="5" a="1"/>
  <c r="BI163" i="5" s="1"/>
  <c r="AZ163" i="5" a="1"/>
  <c r="AZ163" i="5" s="1"/>
  <c r="AI163" i="5" a="1"/>
  <c r="AI163" i="5" s="1"/>
  <c r="U163" i="5" a="1"/>
  <c r="U163" i="5" s="1"/>
  <c r="L163" i="5" a="1"/>
  <c r="L163" i="5" s="1"/>
  <c r="C163" i="5" a="1"/>
  <c r="C163" i="5" s="1"/>
  <c r="A164" i="5"/>
  <c r="DG163" i="5" a="1"/>
  <c r="DG163" i="5" s="1"/>
  <c r="DB163" i="5" a="1"/>
  <c r="DB163" i="5" s="1"/>
  <c r="CC163" i="5" a="1"/>
  <c r="CC163" i="5" s="1"/>
  <c r="BL163" i="5" a="1"/>
  <c r="BL163" i="5" s="1"/>
  <c r="BG163" i="5" a="1"/>
  <c r="BG163" i="5" s="1"/>
  <c r="BB163" i="5" a="1"/>
  <c r="BB163" i="5" s="1"/>
  <c r="AC163" i="5" a="1"/>
  <c r="AC163" i="5" s="1"/>
  <c r="X163" i="5" a="1"/>
  <c r="X163" i="5" s="1"/>
  <c r="S163" i="5" a="1"/>
  <c r="S163" i="5" s="1"/>
  <c r="DH163" i="5" a="1"/>
  <c r="DH163" i="5" s="1"/>
  <c r="DA163" i="5" a="1"/>
  <c r="DA163" i="5" s="1"/>
  <c r="CG163" i="5" a="1"/>
  <c r="CG163" i="5" s="1"/>
  <c r="BJ163" i="5" a="1"/>
  <c r="BJ163" i="5" s="1"/>
  <c r="AX163" i="5" a="1"/>
  <c r="AX163" i="5" s="1"/>
  <c r="W163" i="5" a="1"/>
  <c r="W163" i="5" s="1"/>
  <c r="Q163" i="5" a="1"/>
  <c r="Q163" i="5" s="1"/>
  <c r="K163" i="5" a="1"/>
  <c r="K163" i="5" s="1"/>
  <c r="E163" i="5" a="1"/>
  <c r="E163" i="5" s="1"/>
  <c r="DL163" i="5" a="1"/>
  <c r="DL163" i="5" s="1"/>
  <c r="CL163" i="5" a="1"/>
  <c r="CL163" i="5" s="1"/>
  <c r="CF163" i="5" a="1"/>
  <c r="CF163" i="5" s="1"/>
  <c r="BH163" i="5" a="1"/>
  <c r="BH163" i="5" s="1"/>
  <c r="AV163" i="5" a="1"/>
  <c r="AV163" i="5" s="1"/>
  <c r="AG163" i="5" a="1"/>
  <c r="AG163" i="5" s="1"/>
  <c r="D163" i="5" a="1"/>
  <c r="D163" i="5" s="1"/>
  <c r="DK163" i="5" a="1"/>
  <c r="DK163" i="5" s="1"/>
  <c r="DE163" i="5" a="1"/>
  <c r="DE163" i="5" s="1"/>
  <c r="CK163" i="5" a="1"/>
  <c r="CK163" i="5" s="1"/>
  <c r="BQ163" i="5" a="1"/>
  <c r="BQ163" i="5" s="1"/>
  <c r="BA163" i="5" a="1"/>
  <c r="BA163" i="5" s="1"/>
  <c r="AU163" i="5" a="1"/>
  <c r="AU163" i="5" s="1"/>
  <c r="AA163" i="5" a="1"/>
  <c r="AA163" i="5" s="1"/>
  <c r="O163" i="5" a="1"/>
  <c r="O163" i="5" s="1"/>
  <c r="I163" i="5" a="1"/>
  <c r="I163" i="5" s="1"/>
  <c r="DD163" i="5" a="1"/>
  <c r="DD163" i="5" s="1"/>
  <c r="CJ163" i="5" a="1"/>
  <c r="CJ163" i="5" s="1"/>
  <c r="CD163" i="5" a="1"/>
  <c r="CD163" i="5" s="1"/>
  <c r="BF163" i="5" a="1"/>
  <c r="BF163" i="5" s="1"/>
  <c r="AT163" i="5" a="1"/>
  <c r="AT163" i="5" s="1"/>
  <c r="AK163" i="5" a="1"/>
  <c r="AK163" i="5" s="1"/>
  <c r="Y163" i="5" a="1"/>
  <c r="Y163" i="5" s="1"/>
  <c r="M163" i="5" a="1"/>
  <c r="M163" i="5" s="1"/>
  <c r="G163" i="5" a="1"/>
  <c r="G163" i="5" s="1"/>
  <c r="DI163" i="5" a="1"/>
  <c r="DI163" i="5" s="1"/>
  <c r="DC163" i="5" a="1"/>
  <c r="DC163" i="5" s="1"/>
  <c r="BK163" i="5" a="1"/>
  <c r="BK163" i="5" s="1"/>
  <c r="BE163" i="5" a="1"/>
  <c r="BE163" i="5" s="1"/>
  <c r="AY163" i="5" a="1"/>
  <c r="AY163" i="5" s="1"/>
  <c r="AS163" i="5" a="1"/>
  <c r="AS163" i="5" s="1"/>
  <c r="AE163" i="5" a="1"/>
  <c r="AE163" i="5" s="1"/>
  <c r="CH163" i="5" a="1"/>
  <c r="CH163" i="5" s="1"/>
  <c r="CB163" i="5" a="1"/>
  <c r="CB163" i="5" s="1"/>
  <c r="BD163" i="5" a="1"/>
  <c r="BD163" i="5" s="1"/>
  <c r="AJ163" i="5" a="1"/>
  <c r="AJ163" i="5" s="1"/>
  <c r="AW163" i="5" a="1"/>
  <c r="AW163" i="5" s="1"/>
  <c r="AB163" i="5" a="1"/>
  <c r="AB163" i="5" s="1"/>
  <c r="CE163" i="5" a="1"/>
  <c r="CE163" i="5" s="1"/>
  <c r="CA163" i="5" a="1"/>
  <c r="CA163" i="5" s="1"/>
  <c r="AO163" i="5" s="1"/>
  <c r="DJ163" i="5" a="1"/>
  <c r="DJ163" i="5" s="1"/>
  <c r="T163" i="5" a="1"/>
  <c r="T163" i="5" s="1"/>
  <c r="P163" i="5" a="1"/>
  <c r="P163" i="5" s="1"/>
  <c r="BC163" i="5" a="1"/>
  <c r="BC163" i="5" s="1"/>
  <c r="AF163" i="5" a="1"/>
  <c r="AF163" i="5" s="1"/>
  <c r="H163" i="5" a="1"/>
  <c r="H163" i="5" s="1"/>
  <c r="AK164" i="5" l="1" a="1"/>
  <c r="AK164" i="5" s="1"/>
  <c r="AG164" i="5" a="1"/>
  <c r="AG164" i="5" s="1"/>
  <c r="AC164" i="5" a="1"/>
  <c r="AC164" i="5" s="1"/>
  <c r="Y164" i="5" a="1"/>
  <c r="Y164" i="5" s="1"/>
  <c r="U164" i="5" a="1"/>
  <c r="U164" i="5" s="1"/>
  <c r="Q164" i="5" a="1"/>
  <c r="Q164" i="5" s="1"/>
  <c r="M164" i="5" a="1"/>
  <c r="M164" i="5" s="1"/>
  <c r="I164" i="5" a="1"/>
  <c r="I164" i="5" s="1"/>
  <c r="E164" i="5" a="1"/>
  <c r="E164" i="5" s="1"/>
  <c r="A165" i="5"/>
  <c r="DH164" i="5" a="1"/>
  <c r="DH164" i="5" s="1"/>
  <c r="CK164" i="5" a="1"/>
  <c r="CK164" i="5" s="1"/>
  <c r="CF164" i="5" a="1"/>
  <c r="CF164" i="5" s="1"/>
  <c r="BK164" i="5" a="1"/>
  <c r="BK164" i="5" s="1"/>
  <c r="BB164" i="5" a="1"/>
  <c r="BB164" i="5" s="1"/>
  <c r="AS164" i="5" a="1"/>
  <c r="AS164" i="5" s="1"/>
  <c r="AF164" i="5" a="1"/>
  <c r="AF164" i="5" s="1"/>
  <c r="W164" i="5" a="1"/>
  <c r="W164" i="5" s="1"/>
  <c r="N164" i="5" a="1"/>
  <c r="N164" i="5" s="1"/>
  <c r="DK164" i="5" a="1"/>
  <c r="DK164" i="5" s="1"/>
  <c r="CB164" i="5" a="1"/>
  <c r="CB164" i="5" s="1"/>
  <c r="AZ164" i="5" a="1"/>
  <c r="AZ164" i="5" s="1"/>
  <c r="AU164" i="5" a="1"/>
  <c r="AU164" i="5" s="1"/>
  <c r="AB164" i="5" a="1"/>
  <c r="AB164" i="5" s="1"/>
  <c r="L164" i="5" a="1"/>
  <c r="L164" i="5" s="1"/>
  <c r="G164" i="5" a="1"/>
  <c r="G164" i="5" s="1"/>
  <c r="DL164" i="5" a="1"/>
  <c r="DL164" i="5" s="1"/>
  <c r="DF164" i="5" a="1"/>
  <c r="DF164" i="5" s="1"/>
  <c r="CL164" i="5" a="1"/>
  <c r="CL164" i="5" s="1"/>
  <c r="BR164" i="5" a="1"/>
  <c r="BR164" i="5" s="1"/>
  <c r="BH164" i="5" a="1"/>
  <c r="BH164" i="5" s="1"/>
  <c r="AV164" i="5" a="1"/>
  <c r="AV164" i="5" s="1"/>
  <c r="O164" i="5" a="1"/>
  <c r="O164" i="5" s="1"/>
  <c r="C164" i="5" a="1"/>
  <c r="C164" i="5" s="1"/>
  <c r="DJ164" i="5" a="1"/>
  <c r="DJ164" i="5" s="1"/>
  <c r="CJ164" i="5" a="1"/>
  <c r="CJ164" i="5" s="1"/>
  <c r="BQ164" i="5" a="1"/>
  <c r="BQ164" i="5" s="1"/>
  <c r="BG164" i="5" a="1"/>
  <c r="BG164" i="5" s="1"/>
  <c r="BA164" i="5" a="1"/>
  <c r="BA164" i="5" s="1"/>
  <c r="AE164" i="5" a="1"/>
  <c r="AE164" i="5" s="1"/>
  <c r="DD164" i="5" a="1"/>
  <c r="DD164" i="5" s="1"/>
  <c r="CD164" i="5" a="1"/>
  <c r="CD164" i="5" s="1"/>
  <c r="BL164" i="5" a="1"/>
  <c r="BL164" i="5" s="1"/>
  <c r="BF164" i="5" a="1"/>
  <c r="BF164" i="5" s="1"/>
  <c r="AT164" i="5" a="1"/>
  <c r="AT164" i="5" s="1"/>
  <c r="AJ164" i="5" a="1"/>
  <c r="AJ164" i="5" s="1"/>
  <c r="S164" i="5" a="1"/>
  <c r="S164" i="5" s="1"/>
  <c r="DB164" i="5" a="1"/>
  <c r="DB164" i="5" s="1"/>
  <c r="CC164" i="5" a="1"/>
  <c r="CC164" i="5" s="1"/>
  <c r="BJ164" i="5" a="1"/>
  <c r="BJ164" i="5" s="1"/>
  <c r="BD164" i="5" a="1"/>
  <c r="BD164" i="5" s="1"/>
  <c r="AI164" i="5" a="1"/>
  <c r="AI164" i="5" s="1"/>
  <c r="K164" i="5" a="1"/>
  <c r="K164" i="5" s="1"/>
  <c r="CH164" i="5" a="1"/>
  <c r="CH164" i="5" s="1"/>
  <c r="CA164" i="5" a="1"/>
  <c r="CA164" i="5" s="1"/>
  <c r="AO164" i="5" s="1"/>
  <c r="AX164" i="5" a="1"/>
  <c r="AX164" i="5" s="1"/>
  <c r="V164" i="5" a="1"/>
  <c r="V164" i="5" s="1"/>
  <c r="P164" i="5" a="1"/>
  <c r="P164" i="5" s="1"/>
  <c r="D164" i="5" a="1"/>
  <c r="D164" i="5" s="1"/>
  <c r="DG164" i="5" a="1"/>
  <c r="DG164" i="5" s="1"/>
  <c r="DA164" i="5" a="1"/>
  <c r="DA164" i="5" s="1"/>
  <c r="CG164" i="5" a="1"/>
  <c r="CG164" i="5" s="1"/>
  <c r="BI164" i="5" a="1"/>
  <c r="BI164" i="5" s="1"/>
  <c r="BC164" i="5" a="1"/>
  <c r="BC164" i="5" s="1"/>
  <c r="AW164" i="5" a="1"/>
  <c r="AW164" i="5" s="1"/>
  <c r="AH164" i="5" a="1"/>
  <c r="AH164" i="5" s="1"/>
  <c r="AA164" i="5" a="1"/>
  <c r="AA164" i="5" s="1"/>
  <c r="J164" i="5" a="1"/>
  <c r="J164" i="5" s="1"/>
  <c r="CI164" i="5" a="1"/>
  <c r="CI164" i="5" s="1"/>
  <c r="AY164" i="5" a="1"/>
  <c r="AY164" i="5" s="1"/>
  <c r="H164" i="5" a="1"/>
  <c r="H164" i="5" s="1"/>
  <c r="CE164" i="5" a="1"/>
  <c r="CE164" i="5" s="1"/>
  <c r="AD164" i="5" a="1"/>
  <c r="AD164" i="5" s="1"/>
  <c r="F164" i="5" a="1"/>
  <c r="F164" i="5" s="1"/>
  <c r="Z164" i="5" a="1"/>
  <c r="Z164" i="5" s="1"/>
  <c r="X164" i="5" a="1"/>
  <c r="X164" i="5" s="1"/>
  <c r="DI164" i="5" a="1"/>
  <c r="DI164" i="5" s="1"/>
  <c r="T164" i="5" a="1"/>
  <c r="T164" i="5" s="1"/>
  <c r="DE164" i="5" a="1"/>
  <c r="DE164" i="5" s="1"/>
  <c r="R164" i="5" a="1"/>
  <c r="R164" i="5" s="1"/>
  <c r="DC164" i="5" a="1"/>
  <c r="DC164" i="5" s="1"/>
  <c r="BE164" i="5" a="1"/>
  <c r="BE164" i="5" s="1"/>
  <c r="AL164" i="5" a="1"/>
  <c r="AL164" i="5" s="1"/>
  <c r="C342" i="5" a="1"/>
  <c r="C342" i="5" s="1"/>
  <c r="A343" i="5"/>
  <c r="D342" i="5" a="1"/>
  <c r="D342" i="5" s="1"/>
  <c r="A344" i="5" l="1"/>
  <c r="D343" i="5" a="1"/>
  <c r="D343" i="5" s="1"/>
  <c r="C343" i="5" a="1"/>
  <c r="C343" i="5" s="1"/>
  <c r="AJ165" i="5" a="1"/>
  <c r="AJ165" i="5" s="1"/>
  <c r="AF165" i="5" a="1"/>
  <c r="AF165" i="5" s="1"/>
  <c r="AB165" i="5" a="1"/>
  <c r="AB165" i="5" s="1"/>
  <c r="X165" i="5" a="1"/>
  <c r="X165" i="5" s="1"/>
  <c r="T165" i="5" a="1"/>
  <c r="T165" i="5" s="1"/>
  <c r="P165" i="5" a="1"/>
  <c r="P165" i="5" s="1"/>
  <c r="L165" i="5" a="1"/>
  <c r="L165" i="5" s="1"/>
  <c r="H165" i="5" a="1"/>
  <c r="H165" i="5" s="1"/>
  <c r="D165" i="5" a="1"/>
  <c r="D165" i="5" s="1"/>
  <c r="DI165" i="5" a="1"/>
  <c r="DI165" i="5" s="1"/>
  <c r="CL165" i="5" a="1"/>
  <c r="CL165" i="5" s="1"/>
  <c r="CC165" i="5" a="1"/>
  <c r="CC165" i="5" s="1"/>
  <c r="BH165" i="5" a="1"/>
  <c r="BH165" i="5" s="1"/>
  <c r="BC165" i="5" a="1"/>
  <c r="BC165" i="5" s="1"/>
  <c r="AT165" i="5" a="1"/>
  <c r="AT165" i="5" s="1"/>
  <c r="AH165" i="5" a="1"/>
  <c r="AH165" i="5" s="1"/>
  <c r="Y165" i="5" a="1"/>
  <c r="Y165" i="5" s="1"/>
  <c r="K165" i="5" a="1"/>
  <c r="K165" i="5" s="1"/>
  <c r="CE165" i="5" a="1"/>
  <c r="CE165" i="5" s="1"/>
  <c r="BR165" i="5" a="1"/>
  <c r="BR165" i="5" s="1"/>
  <c r="BI165" i="5" a="1"/>
  <c r="BI165" i="5" s="1"/>
  <c r="BD165" i="5" a="1"/>
  <c r="BD165" i="5" s="1"/>
  <c r="AX165" i="5" a="1"/>
  <c r="AX165" i="5" s="1"/>
  <c r="AS165" i="5" a="1"/>
  <c r="AS165" i="5" s="1"/>
  <c r="AK165" i="5" a="1"/>
  <c r="AK165" i="5" s="1"/>
  <c r="DD165" i="5" a="1"/>
  <c r="DD165" i="5" s="1"/>
  <c r="CJ165" i="5" a="1"/>
  <c r="CJ165" i="5" s="1"/>
  <c r="CD165" i="5" a="1"/>
  <c r="CD165" i="5" s="1"/>
  <c r="BL165" i="5" a="1"/>
  <c r="BL165" i="5" s="1"/>
  <c r="BF165" i="5" a="1"/>
  <c r="BF165" i="5" s="1"/>
  <c r="AE165" i="5" a="1"/>
  <c r="AE165" i="5" s="1"/>
  <c r="S165" i="5" a="1"/>
  <c r="S165" i="5" s="1"/>
  <c r="DH165" i="5" a="1"/>
  <c r="DH165" i="5" s="1"/>
  <c r="BE165" i="5" a="1"/>
  <c r="BE165" i="5" s="1"/>
  <c r="AY165" i="5" a="1"/>
  <c r="AY165" i="5" s="1"/>
  <c r="AD165" i="5" a="1"/>
  <c r="AD165" i="5" s="1"/>
  <c r="R165" i="5" a="1"/>
  <c r="R165" i="5" s="1"/>
  <c r="F165" i="5" a="1"/>
  <c r="F165" i="5" s="1"/>
  <c r="DB165" i="5" a="1"/>
  <c r="DB165" i="5" s="1"/>
  <c r="CH165" i="5" a="1"/>
  <c r="CH165" i="5" s="1"/>
  <c r="CB165" i="5" a="1"/>
  <c r="CB165" i="5" s="1"/>
  <c r="BJ165" i="5" a="1"/>
  <c r="BJ165" i="5" s="1"/>
  <c r="AI165" i="5" a="1"/>
  <c r="AI165" i="5" s="1"/>
  <c r="AC165" i="5" a="1"/>
  <c r="AC165" i="5" s="1"/>
  <c r="W165" i="5" a="1"/>
  <c r="W165" i="5" s="1"/>
  <c r="E165" i="5" a="1"/>
  <c r="E165" i="5" s="1"/>
  <c r="DL165" i="5" a="1"/>
  <c r="DL165" i="5" s="1"/>
  <c r="BB165" i="5" a="1"/>
  <c r="BB165" i="5" s="1"/>
  <c r="V165" i="5" a="1"/>
  <c r="V165" i="5" s="1"/>
  <c r="O165" i="5" a="1"/>
  <c r="O165" i="5" s="1"/>
  <c r="DF165" i="5" a="1"/>
  <c r="DF165" i="5" s="1"/>
  <c r="CF165" i="5" a="1"/>
  <c r="CF165" i="5" s="1"/>
  <c r="BG165" i="5" a="1"/>
  <c r="BG165" i="5" s="1"/>
  <c r="AV165" i="5" a="1"/>
  <c r="AV165" i="5" s="1"/>
  <c r="AG165" i="5" a="1"/>
  <c r="AG165" i="5" s="1"/>
  <c r="AA165" i="5" a="1"/>
  <c r="AA165" i="5" s="1"/>
  <c r="U165" i="5" a="1"/>
  <c r="U165" i="5" s="1"/>
  <c r="I165" i="5" a="1"/>
  <c r="I165" i="5" s="1"/>
  <c r="C165" i="5" a="1"/>
  <c r="C165" i="5" s="1"/>
  <c r="DK165" i="5" a="1"/>
  <c r="DK165" i="5" s="1"/>
  <c r="DE165" i="5" a="1"/>
  <c r="DE165" i="5" s="1"/>
  <c r="CK165" i="5" a="1"/>
  <c r="CK165" i="5" s="1"/>
  <c r="BQ165" i="5" a="1"/>
  <c r="BQ165" i="5" s="1"/>
  <c r="BA165" i="5" a="1"/>
  <c r="BA165" i="5" s="1"/>
  <c r="AU165" i="5" a="1"/>
  <c r="AU165" i="5" s="1"/>
  <c r="AL165" i="5" a="1"/>
  <c r="AL165" i="5" s="1"/>
  <c r="Z165" i="5" a="1"/>
  <c r="Z165" i="5" s="1"/>
  <c r="N165" i="5" a="1"/>
  <c r="N165" i="5" s="1"/>
  <c r="DA165" i="5" a="1"/>
  <c r="DA165" i="5" s="1"/>
  <c r="J165" i="5" a="1"/>
  <c r="J165" i="5" s="1"/>
  <c r="CI165" i="5" a="1"/>
  <c r="CI165" i="5" s="1"/>
  <c r="AZ165" i="5" a="1"/>
  <c r="AZ165" i="5" s="1"/>
  <c r="G165" i="5" a="1"/>
  <c r="G165" i="5" s="1"/>
  <c r="CG165" i="5" a="1"/>
  <c r="CG165" i="5" s="1"/>
  <c r="AW165" i="5" a="1"/>
  <c r="AW165" i="5" s="1"/>
  <c r="A166" i="5"/>
  <c r="CA165" i="5" a="1"/>
  <c r="CA165" i="5" s="1"/>
  <c r="AO165" i="5" s="1"/>
  <c r="DJ165" i="5" a="1"/>
  <c r="DJ165" i="5" s="1"/>
  <c r="BK165" i="5" a="1"/>
  <c r="BK165" i="5" s="1"/>
  <c r="DG165" i="5" a="1"/>
  <c r="DG165" i="5" s="1"/>
  <c r="Q165" i="5" a="1"/>
  <c r="Q165" i="5" s="1"/>
  <c r="DC165" i="5" a="1"/>
  <c r="DC165" i="5" s="1"/>
  <c r="M165" i="5" a="1"/>
  <c r="M165" i="5" s="1"/>
  <c r="A167" i="5" l="1"/>
  <c r="A168" i="5" s="1"/>
  <c r="A169" i="5" s="1"/>
  <c r="A170" i="5" s="1"/>
  <c r="A171" i="5" s="1"/>
  <c r="A172" i="5" s="1"/>
  <c r="A173" i="5" s="1"/>
  <c r="A174" i="5" s="1"/>
  <c r="A175" i="5" s="1"/>
  <c r="A176" i="5" s="1"/>
  <c r="A177" i="5" s="1"/>
  <c r="A178" i="5" s="1"/>
  <c r="A179" i="5" s="1"/>
  <c r="A180" i="5" s="1"/>
  <c r="AI166" i="5" a="1"/>
  <c r="AI166" i="5" s="1"/>
  <c r="AE166" i="5" a="1"/>
  <c r="AE166" i="5" s="1"/>
  <c r="AA166" i="5" a="1"/>
  <c r="AA166" i="5" s="1"/>
  <c r="W166" i="5" a="1"/>
  <c r="W166" i="5" s="1"/>
  <c r="S166" i="5" a="1"/>
  <c r="S166" i="5" s="1"/>
  <c r="O166" i="5" a="1"/>
  <c r="O166" i="5" s="1"/>
  <c r="K166" i="5" a="1"/>
  <c r="K166" i="5" s="1"/>
  <c r="G166" i="5" a="1"/>
  <c r="G166" i="5" s="1"/>
  <c r="C166" i="5" a="1"/>
  <c r="C166" i="5" s="1"/>
  <c r="DF166" i="5" a="1"/>
  <c r="DF166" i="5" s="1"/>
  <c r="CI166" i="5" a="1"/>
  <c r="CI166" i="5" s="1"/>
  <c r="CD166" i="5" a="1"/>
  <c r="CD166" i="5" s="1"/>
  <c r="BI166" i="5" a="1"/>
  <c r="BI166" i="5" s="1"/>
  <c r="AZ166" i="5" a="1"/>
  <c r="AZ166" i="5" s="1"/>
  <c r="Z166" i="5" a="1"/>
  <c r="Z166" i="5" s="1"/>
  <c r="Q166" i="5" a="1"/>
  <c r="Q166" i="5" s="1"/>
  <c r="H166" i="5" a="1"/>
  <c r="H166" i="5" s="1"/>
  <c r="DL166" i="5" a="1"/>
  <c r="DL166" i="5" s="1"/>
  <c r="DG166" i="5" a="1"/>
  <c r="DG166" i="5" s="1"/>
  <c r="DB166" i="5" a="1"/>
  <c r="DB166" i="5" s="1"/>
  <c r="CH166" i="5" a="1"/>
  <c r="CH166" i="5" s="1"/>
  <c r="CC166" i="5" a="1"/>
  <c r="CC166" i="5" s="1"/>
  <c r="BL166" i="5" a="1"/>
  <c r="BL166" i="5" s="1"/>
  <c r="BG166" i="5" a="1"/>
  <c r="BG166" i="5" s="1"/>
  <c r="N166" i="5" a="1"/>
  <c r="N166" i="5" s="1"/>
  <c r="I166" i="5" a="1"/>
  <c r="I166" i="5" s="1"/>
  <c r="D166" i="5" a="1"/>
  <c r="D166" i="5" s="1"/>
  <c r="DA166" i="5" a="1"/>
  <c r="DA166" i="5" s="1"/>
  <c r="CG166" i="5" a="1"/>
  <c r="CG166" i="5" s="1"/>
  <c r="AJ166" i="5" a="1"/>
  <c r="AJ166" i="5" s="1"/>
  <c r="AC166" i="5" a="1"/>
  <c r="AC166" i="5" s="1"/>
  <c r="CF166" i="5" a="1"/>
  <c r="CF166" i="5" s="1"/>
  <c r="BR166" i="5" a="1"/>
  <c r="BR166" i="5" s="1"/>
  <c r="BH166" i="5" a="1"/>
  <c r="BH166" i="5" s="1"/>
  <c r="BB166" i="5" a="1"/>
  <c r="BB166" i="5" s="1"/>
  <c r="AV166" i="5" a="1"/>
  <c r="AV166" i="5" s="1"/>
  <c r="AB166" i="5" a="1"/>
  <c r="AB166" i="5" s="1"/>
  <c r="V166" i="5" a="1"/>
  <c r="V166" i="5" s="1"/>
  <c r="P166" i="5" a="1"/>
  <c r="P166" i="5" s="1"/>
  <c r="J166" i="5" a="1"/>
  <c r="J166" i="5" s="1"/>
  <c r="DK166" i="5" a="1"/>
  <c r="DK166" i="5" s="1"/>
  <c r="DE166" i="5" a="1"/>
  <c r="DE166" i="5" s="1"/>
  <c r="CK166" i="5" a="1"/>
  <c r="CK166" i="5" s="1"/>
  <c r="BQ166" i="5" a="1"/>
  <c r="BQ166" i="5" s="1"/>
  <c r="BA166" i="5" a="1"/>
  <c r="BA166" i="5" s="1"/>
  <c r="AU166" i="5" a="1"/>
  <c r="AU166" i="5" s="1"/>
  <c r="AG166" i="5" a="1"/>
  <c r="AG166" i="5" s="1"/>
  <c r="U166" i="5" a="1"/>
  <c r="U166" i="5" s="1"/>
  <c r="CJ166" i="5" a="1"/>
  <c r="CJ166" i="5" s="1"/>
  <c r="AF166" i="5" a="1"/>
  <c r="AF166" i="5" s="1"/>
  <c r="T166" i="5" a="1"/>
  <c r="T166" i="5" s="1"/>
  <c r="DI166" i="5" a="1"/>
  <c r="DI166" i="5" s="1"/>
  <c r="DC166" i="5" a="1"/>
  <c r="DC166" i="5" s="1"/>
  <c r="BK166" i="5" a="1"/>
  <c r="BK166" i="5" s="1"/>
  <c r="BE166" i="5" a="1"/>
  <c r="BE166" i="5" s="1"/>
  <c r="AY166" i="5" a="1"/>
  <c r="AY166" i="5" s="1"/>
  <c r="AS166" i="5" a="1"/>
  <c r="AS166" i="5" s="1"/>
  <c r="AK166" i="5" a="1"/>
  <c r="AK166" i="5" s="1"/>
  <c r="Y166" i="5" a="1"/>
  <c r="Y166" i="5" s="1"/>
  <c r="M166" i="5" a="1"/>
  <c r="M166" i="5" s="1"/>
  <c r="DH166" i="5" a="1"/>
  <c r="DH166" i="5" s="1"/>
  <c r="CB166" i="5" a="1"/>
  <c r="CB166" i="5" s="1"/>
  <c r="BJ166" i="5" a="1"/>
  <c r="BJ166" i="5" s="1"/>
  <c r="BD166" i="5" a="1"/>
  <c r="BD166" i="5" s="1"/>
  <c r="AX166" i="5" a="1"/>
  <c r="AX166" i="5" s="1"/>
  <c r="AD166" i="5" a="1"/>
  <c r="AD166" i="5" s="1"/>
  <c r="X166" i="5" a="1"/>
  <c r="X166" i="5" s="1"/>
  <c r="R166" i="5" a="1"/>
  <c r="R166" i="5" s="1"/>
  <c r="L166" i="5" a="1"/>
  <c r="L166" i="5" s="1"/>
  <c r="F166" i="5" a="1"/>
  <c r="F166" i="5" s="1"/>
  <c r="DD166" i="5" a="1"/>
  <c r="DD166" i="5" s="1"/>
  <c r="BF166" i="5" a="1"/>
  <c r="BF166" i="5" s="1"/>
  <c r="AL166" i="5" a="1"/>
  <c r="AL166" i="5" s="1"/>
  <c r="CL166" i="5" a="1"/>
  <c r="CL166" i="5" s="1"/>
  <c r="BC166" i="5" a="1"/>
  <c r="BC166" i="5" s="1"/>
  <c r="AH166" i="5" a="1"/>
  <c r="AH166" i="5" s="1"/>
  <c r="AW166" i="5" a="1"/>
  <c r="AW166" i="5" s="1"/>
  <c r="E166" i="5" a="1"/>
  <c r="E166" i="5" s="1"/>
  <c r="CE166" i="5" a="1"/>
  <c r="CE166" i="5" s="1"/>
  <c r="AT166" i="5" a="1"/>
  <c r="AT166" i="5" s="1"/>
  <c r="CA166" i="5" a="1"/>
  <c r="CA166" i="5" s="1"/>
  <c r="AO166" i="5" s="1"/>
  <c r="DJ166" i="5" a="1"/>
  <c r="DJ166" i="5" s="1"/>
  <c r="C344" i="5" a="1"/>
  <c r="C344" i="5" s="1"/>
  <c r="A345" i="5"/>
  <c r="D344" i="5" a="1"/>
  <c r="D344" i="5" s="1"/>
  <c r="AJ345" i="5" l="1" a="1"/>
  <c r="AJ345" i="5" s="1"/>
  <c r="AF345" i="5" a="1"/>
  <c r="AF345" i="5" s="1"/>
  <c r="AB345" i="5" a="1"/>
  <c r="AB345" i="5" s="1"/>
  <c r="X345" i="5" a="1"/>
  <c r="X345" i="5" s="1"/>
  <c r="T345" i="5" a="1"/>
  <c r="T345" i="5" s="1"/>
  <c r="P345" i="5" a="1"/>
  <c r="P345" i="5" s="1"/>
  <c r="L345" i="5" a="1"/>
  <c r="L345" i="5" s="1"/>
  <c r="H345" i="5" a="1"/>
  <c r="H345" i="5" s="1"/>
  <c r="D345" i="5" a="1"/>
  <c r="D345" i="5" s="1"/>
  <c r="DL345" i="5" a="1"/>
  <c r="DL345" i="5" s="1"/>
  <c r="DC345" i="5" a="1"/>
  <c r="DC345" i="5" s="1"/>
  <c r="CF345" i="5" a="1"/>
  <c r="CF345" i="5" s="1"/>
  <c r="CA345" i="5" a="1"/>
  <c r="CA345" i="5" s="1"/>
  <c r="AO345" i="5" s="1"/>
  <c r="BF345" i="5" a="1"/>
  <c r="BF345" i="5" s="1"/>
  <c r="AW345" i="5" a="1"/>
  <c r="AW345" i="5" s="1"/>
  <c r="AK345" i="5" a="1"/>
  <c r="AK345" i="5" s="1"/>
  <c r="W345" i="5" a="1"/>
  <c r="W345" i="5" s="1"/>
  <c r="N345" i="5" a="1"/>
  <c r="N345" i="5" s="1"/>
  <c r="E345" i="5" a="1"/>
  <c r="E345" i="5" s="1"/>
  <c r="DK345" i="5" a="1"/>
  <c r="DK345" i="5" s="1"/>
  <c r="DF345" i="5" a="1"/>
  <c r="DF345" i="5" s="1"/>
  <c r="BK345" i="5" a="1"/>
  <c r="BK345" i="5" s="1"/>
  <c r="AU345" i="5" a="1"/>
  <c r="AU345" i="5" s="1"/>
  <c r="AH345" i="5" a="1"/>
  <c r="AH345" i="5" s="1"/>
  <c r="AC345" i="5" a="1"/>
  <c r="AC345" i="5" s="1"/>
  <c r="R345" i="5" a="1"/>
  <c r="R345" i="5" s="1"/>
  <c r="M345" i="5" a="1"/>
  <c r="M345" i="5" s="1"/>
  <c r="CL345" i="5" a="1"/>
  <c r="CL345" i="5" s="1"/>
  <c r="BR345" i="5" a="1"/>
  <c r="BR345" i="5" s="1"/>
  <c r="V345" i="5" a="1"/>
  <c r="V345" i="5" s="1"/>
  <c r="CK345" i="5" a="1"/>
  <c r="CK345" i="5" s="1"/>
  <c r="BQ345" i="5" a="1"/>
  <c r="BQ345" i="5" s="1"/>
  <c r="BG345" i="5" a="1"/>
  <c r="BG345" i="5" s="1"/>
  <c r="BA345" i="5" a="1"/>
  <c r="BA345" i="5" s="1"/>
  <c r="AG345" i="5" a="1"/>
  <c r="AG345" i="5" s="1"/>
  <c r="U345" i="5" a="1"/>
  <c r="U345" i="5" s="1"/>
  <c r="O345" i="5" a="1"/>
  <c r="O345" i="5" s="1"/>
  <c r="I345" i="5" a="1"/>
  <c r="I345" i="5" s="1"/>
  <c r="C345" i="5" a="1"/>
  <c r="C345" i="5" s="1"/>
  <c r="DI345" i="5" a="1"/>
  <c r="DI345" i="5" s="1"/>
  <c r="DB345" i="5" a="1"/>
  <c r="DB345" i="5" s="1"/>
  <c r="CE345" i="5" a="1"/>
  <c r="CE345" i="5" s="1"/>
  <c r="BL345" i="5" a="1"/>
  <c r="BL345" i="5" s="1"/>
  <c r="BD345" i="5" a="1"/>
  <c r="BD345" i="5" s="1"/>
  <c r="AV345" i="5" a="1"/>
  <c r="AV345" i="5" s="1"/>
  <c r="AE345" i="5" a="1"/>
  <c r="AE345" i="5" s="1"/>
  <c r="G345" i="5" a="1"/>
  <c r="G345" i="5" s="1"/>
  <c r="DA345" i="5" a="1"/>
  <c r="DA345" i="5" s="1"/>
  <c r="CD345" i="5" a="1"/>
  <c r="CD345" i="5" s="1"/>
  <c r="BJ345" i="5" a="1"/>
  <c r="BJ345" i="5" s="1"/>
  <c r="BC345" i="5" a="1"/>
  <c r="BC345" i="5" s="1"/>
  <c r="AT345" i="5" a="1"/>
  <c r="AT345" i="5" s="1"/>
  <c r="AL345" i="5" a="1"/>
  <c r="AL345" i="5" s="1"/>
  <c r="DD345" i="5" a="1"/>
  <c r="DD345" i="5" s="1"/>
  <c r="AI345" i="5" a="1"/>
  <c r="AI345" i="5" s="1"/>
  <c r="Z345" i="5" a="1"/>
  <c r="Z345" i="5" s="1"/>
  <c r="S345" i="5" a="1"/>
  <c r="S345" i="5" s="1"/>
  <c r="K345" i="5" a="1"/>
  <c r="K345" i="5" s="1"/>
  <c r="DH345" i="5" a="1"/>
  <c r="DH345" i="5" s="1"/>
  <c r="CH345" i="5" a="1"/>
  <c r="CH345" i="5" s="1"/>
  <c r="BI345" i="5" a="1"/>
  <c r="BI345" i="5" s="1"/>
  <c r="DG345" i="5" a="1"/>
  <c r="DG345" i="5" s="1"/>
  <c r="CG345" i="5" a="1"/>
  <c r="CG345" i="5" s="1"/>
  <c r="BH345" i="5" a="1"/>
  <c r="BH345" i="5" s="1"/>
  <c r="Y345" i="5" a="1"/>
  <c r="Y345" i="5" s="1"/>
  <c r="DE345" i="5" a="1"/>
  <c r="DE345" i="5" s="1"/>
  <c r="BE345" i="5" a="1"/>
  <c r="BE345" i="5" s="1"/>
  <c r="AS345" i="5" a="1"/>
  <c r="AS345" i="5" s="1"/>
  <c r="J345" i="5" a="1"/>
  <c r="J345" i="5" s="1"/>
  <c r="AZ345" i="5" a="1"/>
  <c r="AZ345" i="5" s="1"/>
  <c r="AD345" i="5" a="1"/>
  <c r="AD345" i="5" s="1"/>
  <c r="CJ345" i="5" a="1"/>
  <c r="CJ345" i="5" s="1"/>
  <c r="AY345" i="5" a="1"/>
  <c r="AY345" i="5" s="1"/>
  <c r="Q345" i="5" a="1"/>
  <c r="Q345" i="5" s="1"/>
  <c r="CI345" i="5" a="1"/>
  <c r="CI345" i="5" s="1"/>
  <c r="CC345" i="5" a="1"/>
  <c r="CC345" i="5" s="1"/>
  <c r="F345" i="5" a="1"/>
  <c r="F345" i="5" s="1"/>
  <c r="DJ345" i="5" a="1"/>
  <c r="DJ345" i="5" s="1"/>
  <c r="BB345" i="5" a="1"/>
  <c r="BB345" i="5" s="1"/>
  <c r="AA345" i="5" a="1"/>
  <c r="AA345" i="5" s="1"/>
  <c r="CB345" i="5" a="1"/>
  <c r="CB345" i="5" s="1"/>
  <c r="AX345" i="5" a="1"/>
  <c r="AX345" i="5"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<sst xmlns="http://schemas.openxmlformats.org/spreadsheetml/2006/main" count="4911" uniqueCount="2130">
  <si>
    <t>公 司 看 板</t>
  </si>
  <si>
    <t>毛利</t>
  </si>
  <si>
    <t>现金流</t>
  </si>
  <si>
    <t>产值</t>
  </si>
  <si>
    <t>自营产值</t>
  </si>
  <si>
    <t>营收</t>
  </si>
  <si>
    <t>自营营收</t>
  </si>
  <si>
    <t>收款</t>
  </si>
  <si>
    <t>净收款</t>
  </si>
  <si>
    <t>月计划</t>
  </si>
  <si>
    <t>月完成</t>
  </si>
  <si>
    <t>月完成率</t>
  </si>
  <si>
    <t>一</t>
  </si>
  <si>
    <t>季度计划</t>
  </si>
  <si>
    <t>季度完成</t>
  </si>
  <si>
    <t>季度完成率</t>
  </si>
  <si>
    <t>全年指标</t>
  </si>
  <si>
    <t>累计完成</t>
  </si>
  <si>
    <t>累计完成率</t>
  </si>
  <si>
    <t>说明：</t>
  </si>
  <si>
    <t>1、自营产值/营收及净收款根据合同整体自营率换算，可能与实际情况有出入</t>
  </si>
  <si>
    <t>2、毛利=自营营收-人工成本-报销</t>
  </si>
  <si>
    <t>3、现金流=收款-人工成本-报销-分包支付</t>
  </si>
  <si>
    <t>公司</t>
  </si>
  <si>
    <t>看板</t>
  </si>
  <si>
    <t>数字建造中心</t>
  </si>
  <si>
    <t>智能运管中心</t>
  </si>
  <si>
    <t>数智管理中心</t>
  </si>
  <si>
    <t>福建分公司</t>
  </si>
  <si>
    <t>广东分公司</t>
  </si>
  <si>
    <t>产品研发中心</t>
  </si>
  <si>
    <t>市场经营拓展中心</t>
  </si>
  <si>
    <t>二</t>
  </si>
  <si>
    <t>2026年度各部门项目跟进数据汇总表</t>
  </si>
  <si>
    <t>1月经营会数据（0122）</t>
  </si>
  <si>
    <t>2月经营会数据</t>
  </si>
  <si>
    <t>3月经营会数据（0324）</t>
  </si>
  <si>
    <t>计划</t>
  </si>
  <si>
    <t>实际</t>
  </si>
  <si>
    <t>2026-01计划</t>
  </si>
  <si>
    <t>2026-02计划</t>
  </si>
  <si>
    <t>2026-03计划</t>
  </si>
  <si>
    <t>2026-04计划</t>
  </si>
  <si>
    <t>2026-05计划</t>
  </si>
  <si>
    <t>2026-06计划</t>
  </si>
  <si>
    <t>2026-07计划</t>
  </si>
  <si>
    <t>2026-08计划</t>
  </si>
  <si>
    <t>2026-09计划</t>
  </si>
  <si>
    <t>2026-10计划</t>
  </si>
  <si>
    <t>2026-11计划</t>
  </si>
  <si>
    <t>2026-12计划</t>
  </si>
  <si>
    <t>2026-01实际</t>
  </si>
  <si>
    <t>2026-02实际</t>
  </si>
  <si>
    <t>2026-03实际</t>
  </si>
  <si>
    <t>2026-04实际</t>
  </si>
  <si>
    <t>2026-05实际</t>
  </si>
  <si>
    <t>2026-06实际</t>
  </si>
  <si>
    <t>2026-07实际</t>
  </si>
  <si>
    <t>2026-08实际</t>
  </si>
  <si>
    <t>2026-09实际</t>
  </si>
  <si>
    <t>2026-10实际</t>
  </si>
  <si>
    <t>2026-11实际</t>
  </si>
  <si>
    <t>2026-12实际</t>
  </si>
  <si>
    <t>合计</t>
  </si>
  <si>
    <t>成本</t>
  </si>
  <si>
    <t>开支</t>
  </si>
  <si>
    <t>2026-01成本</t>
  </si>
  <si>
    <t>2026-02成本</t>
  </si>
  <si>
    <t>2026-03成本</t>
  </si>
  <si>
    <t>2026-04成本</t>
  </si>
  <si>
    <t>2026-05成本</t>
  </si>
  <si>
    <t>2026-06成本</t>
  </si>
  <si>
    <t>2026-07成本</t>
  </si>
  <si>
    <t>2026-08成本</t>
  </si>
  <si>
    <t>2026-09成本</t>
  </si>
  <si>
    <t>2026-10成本</t>
  </si>
  <si>
    <t>2026-11成本</t>
  </si>
  <si>
    <t>2026-12成本</t>
  </si>
  <si>
    <t>2026-01开支</t>
  </si>
  <si>
    <t>2026-02开支</t>
  </si>
  <si>
    <t>2026-03开支</t>
  </si>
  <si>
    <t>2026-04开支</t>
  </si>
  <si>
    <t>2026-05开支</t>
  </si>
  <si>
    <t>2026-06开支</t>
  </si>
  <si>
    <t>2026-07开支</t>
  </si>
  <si>
    <t>2026-08开支</t>
  </si>
  <si>
    <t>2026-09开支</t>
  </si>
  <si>
    <t>2026-10开支</t>
  </si>
  <si>
    <t>2026-11开支</t>
  </si>
  <si>
    <t>2026-12开支</t>
  </si>
  <si>
    <t>应收未收合同数</t>
  </si>
  <si>
    <t>应收未收金额</t>
  </si>
  <si>
    <t>2025年初</t>
  </si>
  <si>
    <t>2026-01应收未收合同数</t>
  </si>
  <si>
    <t>2026-02应收未收合同数</t>
  </si>
  <si>
    <t>2026-03应收未收合同数</t>
  </si>
  <si>
    <t>2026-04应收未收合同数</t>
  </si>
  <si>
    <t>2026-05应收未收合同数</t>
  </si>
  <si>
    <t>2026-06应收未收合同数</t>
  </si>
  <si>
    <t>2026-07应收未收合同数</t>
  </si>
  <si>
    <t>2026-08应收未收合同数</t>
  </si>
  <si>
    <t>2026-09应收未收合同数</t>
  </si>
  <si>
    <t>2026-10应收未收合同数</t>
  </si>
  <si>
    <t>2026-11应收未收合同数</t>
  </si>
  <si>
    <t>2026-01应收未收金额</t>
  </si>
  <si>
    <t>2026-02应收未收金额</t>
  </si>
  <si>
    <t>2026-03应收未收金额</t>
  </si>
  <si>
    <t>2026-04应收未收金额</t>
  </si>
  <si>
    <t>2026-05应收未收金额</t>
  </si>
  <si>
    <t>2026-06应收未收金额</t>
  </si>
  <si>
    <t>2026-07应收未收金额</t>
  </si>
  <si>
    <t>2026-08应收未收金额</t>
  </si>
  <si>
    <t>2026-09应收未收金额</t>
  </si>
  <si>
    <t>2026-10应收未收金额</t>
  </si>
  <si>
    <t>2026-11应收未收金额</t>
  </si>
  <si>
    <t>注意：CD列动态提取最新值，一定要等【会后】再固定本次会议相关数值</t>
  </si>
  <si>
    <t>2026年产值及收款计划</t>
  </si>
  <si>
    <t>非主导不需填写</t>
  </si>
  <si>
    <t>已完结合同只填收款计划</t>
  </si>
  <si>
    <t>序号</t>
  </si>
  <si>
    <t>部门</t>
  </si>
  <si>
    <t>合同编号</t>
  </si>
  <si>
    <t>合同名称</t>
  </si>
  <si>
    <t>合同金额</t>
  </si>
  <si>
    <t>部门合同额/总产值</t>
  </si>
  <si>
    <t>部门-有效产值</t>
  </si>
  <si>
    <t>部门-自营产值</t>
  </si>
  <si>
    <t>部门-自营率</t>
  </si>
  <si>
    <t>综合税率</t>
  </si>
  <si>
    <t>备用列</t>
  </si>
  <si>
    <t>是否生产主导</t>
  </si>
  <si>
    <t>团队</t>
  </si>
  <si>
    <t>项目经理</t>
  </si>
  <si>
    <t>合同类型</t>
  </si>
  <si>
    <t>历年已确认产值（未拆分）</t>
  </si>
  <si>
    <t>2026已确认产值（未拆分）</t>
  </si>
  <si>
    <t>剩余产值</t>
  </si>
  <si>
    <t>2026-01产值计划</t>
  </si>
  <si>
    <t>2026-02产值计划</t>
  </si>
  <si>
    <t>2026-03产值计划</t>
  </si>
  <si>
    <t>2026-04产值计划</t>
  </si>
  <si>
    <t>2026-05产值计划</t>
  </si>
  <si>
    <t>2026-06产值计划</t>
  </si>
  <si>
    <t>2026-07产值计划</t>
  </si>
  <si>
    <t>2026-08产值计划</t>
  </si>
  <si>
    <t>2026-09产值计划</t>
  </si>
  <si>
    <t>2026-10产值计划</t>
  </si>
  <si>
    <t>2026-11产值计划</t>
  </si>
  <si>
    <t>2026-12产值计划</t>
  </si>
  <si>
    <t>重要辅助列，计算top10-计划</t>
  </si>
  <si>
    <t>重要辅助列，计算top10-实际</t>
  </si>
  <si>
    <t>成本分摊表Q1辅助列</t>
  </si>
  <si>
    <t>历年已收款（未拆分）</t>
  </si>
  <si>
    <t>2026已收款（未拆分）</t>
  </si>
  <si>
    <t>剩余收款（按合同额）</t>
  </si>
  <si>
    <t>剩余收款（按已确认产值）</t>
  </si>
  <si>
    <t>2026-01收款计划</t>
  </si>
  <si>
    <t>2026-02收款计划</t>
  </si>
  <si>
    <t>2026-03收款计划</t>
  </si>
  <si>
    <t>2026-04收款计划</t>
  </si>
  <si>
    <t>2026-05收款计划</t>
  </si>
  <si>
    <t>2026-06收款计划</t>
  </si>
  <si>
    <t>2026-07收款计划</t>
  </si>
  <si>
    <t>2026-08收款计划</t>
  </si>
  <si>
    <t>2026-09收款计划</t>
  </si>
  <si>
    <t>2026-10收款计划</t>
  </si>
  <si>
    <t>2026-11收款计划</t>
  </si>
  <si>
    <t>2026-12收款计划</t>
  </si>
  <si>
    <t>2025-12收款计划</t>
  </si>
  <si>
    <t>未收</t>
  </si>
  <si>
    <t>计划落实情况</t>
  </si>
  <si>
    <t>一季度内无法落实原因</t>
  </si>
  <si>
    <t>合同甲方</t>
  </si>
  <si>
    <t>情况说明</t>
  </si>
  <si>
    <t>春节前落实且已上报一季度计划</t>
  </si>
  <si>
    <t>春节后一季度内落实且已上报一季度计划</t>
  </si>
  <si>
    <t>一季度内无法落实</t>
  </si>
  <si>
    <t>总计</t>
  </si>
  <si>
    <t>2026-01实际产值</t>
  </si>
  <si>
    <t>2026-02实际产值</t>
  </si>
  <si>
    <t>2026-03实际产值</t>
  </si>
  <si>
    <t>2026-04实际产值</t>
  </si>
  <si>
    <t>2026-05实际产值</t>
  </si>
  <si>
    <t>2026-06实际产值</t>
  </si>
  <si>
    <t>2026-07实际产值</t>
  </si>
  <si>
    <t>2026-08实际产值</t>
  </si>
  <si>
    <t>2026-09实际产值</t>
  </si>
  <si>
    <t>2026-10实际产值</t>
  </si>
  <si>
    <t>2026-11实际产值</t>
  </si>
  <si>
    <t>2026-12实际产值</t>
  </si>
  <si>
    <t>2026-01实际收款</t>
  </si>
  <si>
    <t>2026-02实际收款</t>
  </si>
  <si>
    <t>2026-03实际收款</t>
  </si>
  <si>
    <t>2026-04实际收款</t>
  </si>
  <si>
    <t>2026-05实际收款</t>
  </si>
  <si>
    <t>2026-06实际收款</t>
  </si>
  <si>
    <t>2026-07实际收款</t>
  </si>
  <si>
    <t>2026-08实际收款</t>
  </si>
  <si>
    <t>2026-09实际收款</t>
  </si>
  <si>
    <t>2026-10实际收款</t>
  </si>
  <si>
    <t>2026-11实际收款</t>
  </si>
  <si>
    <t>2026-12实际收款</t>
  </si>
  <si>
    <t>一、公 司 总 体 情 况</t>
  </si>
  <si>
    <t>会议日期</t>
  </si>
  <si>
    <t>P3</t>
  </si>
  <si>
    <t>当前完成值</t>
  </si>
  <si>
    <t>年度指标</t>
  </si>
  <si>
    <t>年度完成率</t>
  </si>
  <si>
    <t>去年同期完成率</t>
  </si>
  <si>
    <t>P4</t>
  </si>
  <si>
    <t>【1】当前完成</t>
  </si>
  <si>
    <t>【2】存量合同营收预测</t>
  </si>
  <si>
    <t>【3】待签合同营收预测</t>
  </si>
  <si>
    <t>【4】全年预计营收</t>
  </si>
  <si>
    <t>完成值</t>
  </si>
  <si>
    <t>指标占比</t>
  </si>
  <si>
    <t>计划值</t>
  </si>
  <si>
    <t>上期预测数</t>
  </si>
  <si>
    <t>P5</t>
  </si>
  <si>
    <t>一季度营收</t>
  </si>
  <si>
    <t>二季度营收</t>
  </si>
  <si>
    <t>3月经营会二季度计划值</t>
  </si>
  <si>
    <t>一季度初计划值</t>
  </si>
  <si>
    <t>一季度末计划值</t>
  </si>
  <si>
    <t>完成率</t>
  </si>
  <si>
    <t>上期计划值</t>
  </si>
  <si>
    <t>当前计划值</t>
  </si>
  <si>
    <t>P7</t>
  </si>
  <si>
    <t>一季度收款</t>
  </si>
  <si>
    <t>二季度收款</t>
  </si>
  <si>
    <t>下面隐藏了白字</t>
  </si>
  <si>
    <t>二、第 一 季 度 计 划 与 执 行 情 况（ 营 收 ）</t>
  </si>
  <si>
    <t>P10</t>
  </si>
  <si>
    <t>1月</t>
  </si>
  <si>
    <t>2月</t>
  </si>
  <si>
    <t>3月</t>
  </si>
  <si>
    <t>二、第 一 季 度 计 划 与 执 行 情 况（ 收 款 ）</t>
  </si>
  <si>
    <t>P11</t>
  </si>
  <si>
    <t>第 一 季 度 计 划 与 执 行 情 况</t>
  </si>
  <si>
    <r>
      <rPr>
        <sz val="11"/>
        <color rgb="FFFFFFFF"/>
        <rFont val="微软雅黑"/>
        <charset val="134"/>
      </rPr>
      <t>统计项：</t>
    </r>
    <r>
      <rPr>
        <sz val="6"/>
        <color rgb="FFFFFFFF"/>
        <rFont val="微软雅黑"/>
        <charset val="134"/>
      </rPr>
      <t>（下拉选择）</t>
    </r>
  </si>
  <si>
    <t>单位（万元）</t>
  </si>
  <si>
    <t>4月</t>
  </si>
  <si>
    <t>5月</t>
  </si>
  <si>
    <t>6月</t>
  </si>
  <si>
    <t>重 点 项 目 情 况</t>
  </si>
  <si>
    <t>计划项：（下拉选择）</t>
  </si>
  <si>
    <t>合同数</t>
  </si>
  <si>
    <t>计划金额</t>
  </si>
  <si>
    <t>实际完成</t>
  </si>
  <si>
    <t>7月</t>
  </si>
  <si>
    <t>8月</t>
  </si>
  <si>
    <t>9月</t>
  </si>
  <si>
    <t>10月</t>
  </si>
  <si>
    <t>11月</t>
  </si>
  <si>
    <t>12月</t>
  </si>
  <si>
    <t>应 收 未 收 情 况</t>
  </si>
  <si>
    <t>P17</t>
  </si>
  <si>
    <t>合同</t>
  </si>
  <si>
    <t>2026年初余额</t>
  </si>
  <si>
    <t>账龄</t>
  </si>
  <si>
    <t>26年内完成情况</t>
  </si>
  <si>
    <t>部分落实金额</t>
  </si>
  <si>
    <t>所属部门</t>
  </si>
  <si>
    <t>部门负责人</t>
  </si>
  <si>
    <t>P18-19</t>
  </si>
  <si>
    <t>应收未收TOP20</t>
  </si>
  <si>
    <t>2026年实际收款</t>
  </si>
  <si>
    <t>2025年末</t>
  </si>
  <si>
    <t>2024年末</t>
  </si>
  <si>
    <t>金额</t>
  </si>
  <si>
    <t>分页</t>
  </si>
  <si>
    <t>P16</t>
  </si>
  <si>
    <t>按笔数统计（p18按合同统计）</t>
  </si>
  <si>
    <t>全部落实</t>
  </si>
  <si>
    <t>部分落实</t>
  </si>
  <si>
    <t>不确定</t>
  </si>
  <si>
    <t>无法落实</t>
  </si>
  <si>
    <t>暂无反馈</t>
  </si>
  <si>
    <t>应收未收数量汇总</t>
  </si>
  <si>
    <t>应收未收金额汇总</t>
  </si>
  <si>
    <t>应收未收数量</t>
  </si>
  <si>
    <t>其中-部分落实金额</t>
  </si>
  <si>
    <t>合同查重</t>
  </si>
  <si>
    <t>按合同统计应收未收余额（万）</t>
  </si>
  <si>
    <t>排名</t>
  </si>
  <si>
    <t>最长账龄</t>
  </si>
  <si>
    <t>股份内外</t>
  </si>
  <si>
    <t>新部门</t>
  </si>
  <si>
    <t>孔祥平</t>
  </si>
  <si>
    <t>谢娇</t>
  </si>
  <si>
    <t>六、其 他 相 关 事 项</t>
  </si>
  <si>
    <t>🔹近一月各项工作落实情况</t>
  </si>
  <si>
    <t>事项分类</t>
  </si>
  <si>
    <t>工作事项</t>
  </si>
  <si>
    <t>市场经营
拓展中心</t>
  </si>
  <si>
    <t>月度资金计划</t>
  </si>
  <si>
    <t>按时完成5月资金计划上报及增补（4.24、5.12）；</t>
  </si>
  <si>
    <t>已完成</t>
  </si>
  <si>
    <t>部门级周例会</t>
  </si>
  <si>
    <t>按时召开部门级周例会（3.24、4.2、4.13、4.21、4.30、5.15）；</t>
  </si>
  <si>
    <t>不涉及</t>
  </si>
  <si>
    <t>应收未收账款</t>
  </si>
  <si>
    <t>持续更新1年期以上应收未收账款本年度落实计划（3.24）；</t>
  </si>
  <si>
    <t>执行中</t>
  </si>
  <si>
    <t>股份内对账</t>
  </si>
  <si>
    <t>完成第一季度股份内应收未收账款对账清单；（每季度一次）</t>
  </si>
  <si>
    <t>下半年度计划</t>
  </si>
  <si>
    <t>持续更新下半年度产值与收款计划填报（4.13）；</t>
  </si>
  <si>
    <t>人工成本摊销</t>
  </si>
  <si>
    <t>完成第一季度财报人工成本摊销（4.24）；</t>
  </si>
  <si>
    <t>延迟完成</t>
  </si>
  <si>
    <t>不合格供应商</t>
  </si>
  <si>
    <t>按照隧道股份相关工作要求，上报不合格供应商反馈表（5.7）；</t>
  </si>
  <si>
    <t xml:space="preserve">不涉及  </t>
  </si>
  <si>
    <t>按照数字集团2026年重点考核事项要求，反馈2年期以上应收未收账款（按清单）发送催款函的意见（5.10）；</t>
  </si>
  <si>
    <t>🔹近期重要工作事项</t>
  </si>
  <si>
    <t>事项</t>
  </si>
  <si>
    <t>具体内容与要求</t>
  </si>
  <si>
    <t>时间</t>
  </si>
  <si>
    <t>劳务外包绩效</t>
  </si>
  <si>
    <t>各部门做好劳务外包人员的绩效考核实施工作落地；</t>
  </si>
  <si>
    <t>5月15日前</t>
  </si>
  <si>
    <t>应收未收调整</t>
  </si>
  <si>
    <t>根据数据集团的重点工作部署，反馈历年应收未收账款的调整需求；财务与考核统一，影响公司财报与日常考核；</t>
  </si>
  <si>
    <t>5月30日前</t>
  </si>
  <si>
    <t>以合同约定为基准，有理有据，可调整账款的额度与账期；</t>
  </si>
  <si>
    <t>🔹按计划推进工作事项</t>
  </si>
  <si>
    <t>具体内容</t>
  </si>
  <si>
    <t>催款函/律师函</t>
  </si>
  <si>
    <r>
      <rPr>
        <sz val="14"/>
        <color rgb="FF000000"/>
        <rFont val="微软雅黑"/>
        <charset val="134"/>
      </rPr>
      <t>针对往年长账龄应收未收款项，需要</t>
    </r>
    <r>
      <rPr>
        <b/>
        <sz val="14"/>
        <color rgb="FFC00000"/>
        <rFont val="微软雅黑"/>
        <charset val="134"/>
      </rPr>
      <t>发函</t>
    </r>
    <r>
      <rPr>
        <sz val="14"/>
        <color rgb="FF000000"/>
        <rFont val="微软雅黑"/>
        <charset val="134"/>
      </rPr>
      <t>，及时与综合事务管理中心联系落实；</t>
    </r>
  </si>
  <si>
    <t>目标利润审核表</t>
  </si>
  <si>
    <r>
      <rPr>
        <sz val="14"/>
        <color rgb="FF000000"/>
        <rFont val="微软雅黑"/>
        <charset val="134"/>
      </rPr>
      <t>按照标准模板编制，需签字；注意</t>
    </r>
    <r>
      <rPr>
        <b/>
        <sz val="14"/>
        <color rgb="FFC00000"/>
        <rFont val="微软雅黑"/>
        <charset val="134"/>
      </rPr>
      <t>合理预测分包</t>
    </r>
    <r>
      <rPr>
        <sz val="14"/>
        <color rgb="FF000000"/>
        <rFont val="微软雅黑"/>
        <charset val="134"/>
      </rPr>
      <t>；年初签字确认并提交数字集团运管中心的“目标利润率确认单”中的项目，原则上不得降低目标利润率；其他项目可走变更流程；</t>
    </r>
  </si>
  <si>
    <t>🔹提醒事项</t>
  </si>
  <si>
    <t>关注工作群</t>
  </si>
  <si>
    <r>
      <rPr>
        <b/>
        <sz val="14"/>
        <color rgb="FFC00000"/>
        <rFont val="微软雅黑"/>
        <charset val="134"/>
      </rPr>
      <t>企业微信-城建信息2026年度营收及收款工作群、微信-2026城建信息经济指标群</t>
    </r>
    <r>
      <rPr>
        <sz val="14"/>
        <color rgb="FF000000"/>
        <rFont val="微软雅黑"/>
        <charset val="134"/>
      </rPr>
      <t>，发布各类工作通知，请及时关注并传达落实；</t>
    </r>
  </si>
  <si>
    <t>外包报销用印</t>
  </si>
  <si>
    <r>
      <rPr>
        <sz val="14"/>
        <color rgb="FF000000"/>
        <rFont val="微软雅黑"/>
        <charset val="134"/>
      </rPr>
      <t>根据我司与劳务外包单位达成的共识，外包人员的报销需获得</t>
    </r>
    <r>
      <rPr>
        <b/>
        <sz val="14"/>
        <color rgb="FFC00000"/>
        <rFont val="微软雅黑"/>
        <charset val="134"/>
      </rPr>
      <t>公司确认盖章</t>
    </r>
    <r>
      <rPr>
        <sz val="14"/>
        <color rgb="FF000000"/>
        <rFont val="微软雅黑"/>
        <charset val="134"/>
      </rPr>
      <t>后才可予以报销；具体流程：“城建信息-综合办公”-“用印申请”-“文件类型”选“</t>
    </r>
    <r>
      <rPr>
        <b/>
        <sz val="14"/>
        <color rgb="FFC00000"/>
        <rFont val="微软雅黑"/>
        <charset val="134"/>
      </rPr>
      <t>劳务外包相关文件</t>
    </r>
    <r>
      <rPr>
        <sz val="14"/>
        <color rgb="FF000000"/>
        <rFont val="微软雅黑"/>
        <charset val="134"/>
      </rPr>
      <t>”；</t>
    </r>
  </si>
  <si>
    <t>投标类文件</t>
  </si>
  <si>
    <r>
      <rPr>
        <sz val="14"/>
        <color rgb="FF000000"/>
        <rFont val="微软雅黑"/>
        <charset val="134"/>
      </rPr>
      <t>关注企业微信群消息提示，涉及投标（</t>
    </r>
    <r>
      <rPr>
        <b/>
        <sz val="14"/>
        <color rgb="FFC00000"/>
        <rFont val="微软雅黑"/>
        <charset val="134"/>
      </rPr>
      <t>我方作为供应商</t>
    </r>
    <r>
      <rPr>
        <sz val="14"/>
        <color rgb="FF000000"/>
        <rFont val="微软雅黑"/>
        <charset val="134"/>
      </rPr>
      <t>）的各类文件盖章，都应使用“</t>
    </r>
    <r>
      <rPr>
        <b/>
        <sz val="14"/>
        <color rgb="FFC00000"/>
        <rFont val="微软雅黑"/>
        <charset val="134"/>
      </rPr>
      <t>数字集团-市场管理</t>
    </r>
    <r>
      <rPr>
        <sz val="14"/>
        <color rgb="FF000000"/>
        <rFont val="微软雅黑"/>
        <charset val="134"/>
      </rPr>
      <t>”模块中的相关流程；</t>
    </r>
  </si>
  <si>
    <t>管理费管控</t>
  </si>
  <si>
    <r>
      <rPr>
        <sz val="14"/>
        <color rgb="FF000000"/>
        <rFont val="微软雅黑"/>
        <charset val="134"/>
      </rPr>
      <t>根据股份全面预算要求，公司管理费大幅下调，且通过报账系统进行</t>
    </r>
    <r>
      <rPr>
        <b/>
        <sz val="14"/>
        <color rgb="FFC00000"/>
        <rFont val="微软雅黑"/>
        <charset val="134"/>
      </rPr>
      <t>严格费控</t>
    </r>
    <r>
      <rPr>
        <sz val="14"/>
        <color rgb="FF000000"/>
        <rFont val="微软雅黑"/>
        <charset val="134"/>
      </rPr>
      <t>，不得超额发生；请各</t>
    </r>
    <r>
      <rPr>
        <b/>
        <sz val="14"/>
        <color rgb="FFC00000"/>
        <rFont val="微软雅黑"/>
        <charset val="134"/>
      </rPr>
      <t>部门日常支付成本</t>
    </r>
    <r>
      <rPr>
        <sz val="14"/>
        <color rgb="FF000000"/>
        <rFont val="微软雅黑"/>
        <charset val="134"/>
      </rPr>
      <t>尽可能归入</t>
    </r>
    <r>
      <rPr>
        <b/>
        <sz val="14"/>
        <color rgb="FFC00000"/>
        <rFont val="微软雅黑"/>
        <charset val="134"/>
      </rPr>
      <t>“合同履约成本”</t>
    </r>
    <r>
      <rPr>
        <sz val="14"/>
        <color rgb="FF000000"/>
        <rFont val="微软雅黑"/>
        <charset val="134"/>
      </rPr>
      <t>（选择有主合同的核算项目）；</t>
    </r>
  </si>
  <si>
    <t>投标费管控</t>
  </si>
  <si>
    <r>
      <rPr>
        <sz val="14"/>
        <color rgb="FF000000"/>
        <rFont val="微软雅黑"/>
        <charset val="134"/>
      </rPr>
      <t>基于管理费用</t>
    </r>
    <r>
      <rPr>
        <b/>
        <sz val="14"/>
        <color rgb="FFC00000"/>
        <rFont val="微软雅黑"/>
        <charset val="134"/>
      </rPr>
      <t>严格费控</t>
    </r>
    <r>
      <rPr>
        <sz val="14"/>
        <color rgb="FF000000"/>
        <rFont val="微软雅黑"/>
        <charset val="134"/>
      </rPr>
      <t>的需要，投标费仅限用于投标前期的注册报名、购买标书、打印装订、邮寄等；涉及金额较大的费用（尤其是</t>
    </r>
    <r>
      <rPr>
        <b/>
        <sz val="14"/>
        <color rgb="FFC00000"/>
        <rFont val="微软雅黑"/>
        <charset val="134"/>
      </rPr>
      <t>招标代理费</t>
    </r>
    <r>
      <rPr>
        <sz val="14"/>
        <color rgb="FF000000"/>
        <rFont val="微软雅黑"/>
        <charset val="134"/>
      </rPr>
      <t>）应归入“</t>
    </r>
    <r>
      <rPr>
        <b/>
        <sz val="14"/>
        <color rgb="FFC00000"/>
        <rFont val="微软雅黑"/>
        <charset val="134"/>
      </rPr>
      <t>合同履约成本</t>
    </r>
    <r>
      <rPr>
        <sz val="14"/>
        <color rgb="FF000000"/>
        <rFont val="微软雅黑"/>
        <charset val="134"/>
      </rPr>
      <t>”；</t>
    </r>
  </si>
  <si>
    <t>共享文档权限</t>
  </si>
  <si>
    <r>
      <rPr>
        <sz val="14"/>
        <color rgb="FF000000"/>
        <rFont val="微软雅黑"/>
        <charset val="134"/>
      </rPr>
      <t>公司共享类文档，涉及部门经济数据，开通权限，由</t>
    </r>
    <r>
      <rPr>
        <b/>
        <sz val="14"/>
        <color rgb="FFC00000"/>
        <rFont val="微软雅黑"/>
        <charset val="134"/>
      </rPr>
      <t>部门负责人提报</t>
    </r>
    <r>
      <rPr>
        <sz val="14"/>
        <color rgb="FF000000"/>
        <rFont val="微软雅黑"/>
        <charset val="134"/>
      </rPr>
      <t>综合事务管理中心（钱锦），不接受个人直申请权限；</t>
    </r>
  </si>
  <si>
    <t>开票专员调整</t>
  </si>
  <si>
    <t>根据财务中心安排，后续城建信息开票专员为钱往来；</t>
  </si>
  <si>
    <t>合同编号（绿色补充编号）</t>
  </si>
  <si>
    <t xml:space="preserve"> 合同金额 </t>
  </si>
  <si>
    <t xml:space="preserve"> 2024年12月余额 </t>
  </si>
  <si>
    <t>机密表里最新部门</t>
  </si>
  <si>
    <t>不重复合同编号</t>
  </si>
  <si>
    <r>
      <rPr>
        <sz val="12"/>
        <rFont val="宋体"/>
        <charset val="134"/>
        <scheme val="minor"/>
      </rPr>
      <t xml:space="preserve"> </t>
    </r>
    <r>
      <rPr>
        <sz val="12"/>
        <rFont val="宋体"/>
        <charset val="134"/>
        <scheme val="minor"/>
      </rPr>
      <t>2025年12月余额</t>
    </r>
    <r>
      <rPr>
        <sz val="12"/>
        <rFont val="宋体"/>
        <charset val="134"/>
        <scheme val="minor"/>
      </rPr>
      <t xml:space="preserve"> </t>
    </r>
  </si>
  <si>
    <t>2025已确认产值（未拆分）</t>
  </si>
  <si>
    <t>2025-12产值计划</t>
  </si>
  <si>
    <t>12月确认产值</t>
  </si>
  <si>
    <t>未完成</t>
  </si>
  <si>
    <t>SJHT2018122400012</t>
  </si>
  <si>
    <t>深圳市深旅物业管理有限公司收地补偿用地 （居住用地）项目智慧工地设备采购合同</t>
  </si>
  <si>
    <t>深圳市深旅物业管理有限公司收地补偿用地（居住用地）项目智慧工地设备采购合同</t>
  </si>
  <si>
    <t>ZHT2022121400112</t>
  </si>
  <si>
    <t>上海集成电路设计产业园5-6项目BIM咨询服务项目</t>
  </si>
  <si>
    <t>谢复欣</t>
  </si>
  <si>
    <t>上海张江集成电路产业区开发有限公司</t>
  </si>
  <si>
    <t>ZHT2021120100139</t>
  </si>
  <si>
    <t>SJHT2018122400010</t>
  </si>
  <si>
    <t>邦彦绿谷工厂智慧建造合同</t>
  </si>
  <si>
    <t>ZHT2024090600108</t>
  </si>
  <si>
    <t>南汇支线（两港市域铁路）工程 NHSG-7 标 智慧工地项目</t>
  </si>
  <si>
    <t>袁超</t>
  </si>
  <si>
    <t>上海市基础工程集团有限公司</t>
  </si>
  <si>
    <t>ZHT2021120100140</t>
  </si>
  <si>
    <t>SJHT2018122400011</t>
  </si>
  <si>
    <t>飞影思用电检测合同</t>
  </si>
  <si>
    <t>ZHT2024110100134</t>
  </si>
  <si>
    <t>上海市示范区线工程SFQSG-13标智慧工地硬件设备采购项目</t>
  </si>
  <si>
    <t>上海悦普建设工程有限公司</t>
  </si>
  <si>
    <t>硬件增补数字集团不认可，认为是预付款</t>
  </si>
  <si>
    <t>ZHT2021081200096</t>
  </si>
  <si>
    <t>需要协调城建院，城建院已收款</t>
  </si>
  <si>
    <t>SJHT2019031800028</t>
  </si>
  <si>
    <t>南通市地铁一号线龙门吊智慧监测设备采购合同 （中铁隧道）</t>
  </si>
  <si>
    <t>南通市地铁一号线龙门吊智慧监测设备采购合同</t>
  </si>
  <si>
    <t>ZHT2023113000142</t>
  </si>
  <si>
    <t>南汇支线（两港市域铁路）工程 NHSG-6标智慧工地项目</t>
  </si>
  <si>
    <t>上海公路桥梁（集团）有限公司</t>
  </si>
  <si>
    <t>ZHT2022051300038</t>
  </si>
  <si>
    <t>已收到供应链，等待时间到期</t>
  </si>
  <si>
    <t>SJHT2019121800148</t>
  </si>
  <si>
    <t>深圳市建设行业综合管理平台项目软件开发服务合同</t>
  </si>
  <si>
    <t>ZHT2025030500025</t>
  </si>
  <si>
    <t>新江湾城公园改造项目-弱电材料项目材料采购合同</t>
  </si>
  <si>
    <t>上海城建养护管理有限公司</t>
  </si>
  <si>
    <t>ZHT2022060600043</t>
  </si>
  <si>
    <t>已收款</t>
  </si>
  <si>
    <t>ZHT2020071300034</t>
  </si>
  <si>
    <t>杭州地铁4号线二期工程机电一工区车站BIM技术服务</t>
  </si>
  <si>
    <t xml:space="preserve"> -   </t>
  </si>
  <si>
    <t>深圳宝安区空港新城启动区展览大道3号桥与凤塘大道7号桥BIM服务合同-上海五行建筑装潢有限公司</t>
  </si>
  <si>
    <t>ZHT2020032700010</t>
  </si>
  <si>
    <t>SZJT202570024</t>
  </si>
  <si>
    <r>
      <rPr>
        <sz val="14"/>
        <color rgb="FF000000"/>
        <rFont val="微软雅黑"/>
        <charset val="134"/>
      </rPr>
      <t>DUBAI STRATEGIC SEWER TUNNEL – TUNNEL, LINK SEWERS AND TERMINAL PUMPING STATION (DSST – TLT) FOR DUBAI MUNICIPALITY</t>
    </r>
    <r>
      <rPr>
        <sz val="14"/>
        <color rgb="FF000000"/>
        <rFont val="微软雅黑"/>
        <charset val="134"/>
      </rPr>
      <t xml:space="preserve">  </t>
    </r>
    <r>
      <rPr>
        <sz val="14"/>
        <color rgb="FF000000"/>
        <rFont val="微软雅黑"/>
        <charset val="134"/>
      </rPr>
      <t>FOR</t>
    </r>
    <r>
      <rPr>
        <sz val="14"/>
        <color rgb="FF000000"/>
        <rFont val="微软雅黑"/>
        <charset val="134"/>
      </rPr>
      <t xml:space="preserve">  </t>
    </r>
    <r>
      <rPr>
        <sz val="14"/>
        <color rgb="FF000000"/>
        <rFont val="微软雅黑"/>
        <charset val="134"/>
      </rPr>
      <t>PACKAGE J1 AND W</t>
    </r>
    <r>
      <rPr>
        <sz val="14"/>
        <color rgb="FF000000"/>
        <rFont val="微软雅黑"/>
        <charset val="134"/>
      </rPr>
      <t xml:space="preserve">  </t>
    </r>
    <r>
      <rPr>
        <sz val="14"/>
        <color rgb="FF000000"/>
        <rFont val="微软雅黑"/>
        <charset val="134"/>
      </rPr>
      <t>Digital Innovation and BIM Consulting Services Agreement</t>
    </r>
  </si>
  <si>
    <t>严闻东</t>
  </si>
  <si>
    <t>中国土木工程集团有限公司迪拜分公司</t>
  </si>
  <si>
    <t>节前完成所有配合内容，产值单节后申请，且只有未盖章，只能等收款</t>
  </si>
  <si>
    <t>ZHT2023121900160</t>
  </si>
  <si>
    <t>已开票，等待申铁付款</t>
  </si>
  <si>
    <t>深圳宝安区空港新城启动区展览大道3号桥与凤塘大道7号桥BIM服务合同</t>
  </si>
  <si>
    <t>ZHT2024090500107</t>
  </si>
  <si>
    <t>海口世纪大桥琼州大桥结构监控工程维保技术服务</t>
  </si>
  <si>
    <t>查正军</t>
  </si>
  <si>
    <t>海口市建工城市运营管理有限公司</t>
  </si>
  <si>
    <t>ZHT2023121900161</t>
  </si>
  <si>
    <t>ZHT2024112900152</t>
  </si>
  <si>
    <t>盾構隧道健康監測</t>
  </si>
  <si>
    <t>邱枫</t>
  </si>
  <si>
    <t>中建（香港）-中建（澳门）-隧道股份合作经营</t>
  </si>
  <si>
    <t>ZHT2023121900162</t>
  </si>
  <si>
    <t>硬件代销-上海燃气工程设计研究有限公司</t>
  </si>
  <si>
    <t>CJXX20220321XS00003</t>
  </si>
  <si>
    <t>ZHT2024092500120</t>
  </si>
  <si>
    <t>中铁十四局集团有限公司嘉善至西塘市域铁路SG4标段智慧工地工程技术咨询服务合同</t>
  </si>
  <si>
    <t>杨舒文</t>
  </si>
  <si>
    <t>中铁十四局集团有限公司</t>
  </si>
  <si>
    <t>ZHT2023121900163</t>
  </si>
  <si>
    <t>KF190001-A-01</t>
  </si>
  <si>
    <t>基于运维BIM导向的路桥基础设施数字化竣工交付应用研究与示范</t>
  </si>
  <si>
    <t>上海市域铁路1标中铁二十四局智慧工地项目-中铁二十四局集团有限公司-智慧工地</t>
  </si>
  <si>
    <t>ZHT2022091400074</t>
  </si>
  <si>
    <t>待签18</t>
  </si>
  <si>
    <t>打浦路600号房屋修缮工程弱电安防系统项目</t>
  </si>
  <si>
    <t>上海城建城市运营（集团）有限公司</t>
  </si>
  <si>
    <t>ZHT2024081400093</t>
  </si>
  <si>
    <t>浦东新区南码头街道471街坊36/1丘办公用房装修项目弱电工程-上海龙雨建设工程有限公司</t>
  </si>
  <si>
    <t>ZHT2020081900045</t>
  </si>
  <si>
    <t>待签19</t>
  </si>
  <si>
    <t>杭州南站区域大屏集成项目</t>
  </si>
  <si>
    <t>上海市域铁路机场联络线1标一分部 中铁二十四局集团有限公司智慧工地项目</t>
  </si>
  <si>
    <t>深圳市建设行业综合管理平台项目软件开发服务合同-深圳市城市公共安全技术研究院有限公司-项目进度单69.4万元已开票</t>
  </si>
  <si>
    <t>待签21</t>
  </si>
  <si>
    <t>南湖区公路数字化智能管养平台开发服务</t>
  </si>
  <si>
    <t>何栩</t>
  </si>
  <si>
    <t>该项目属于大分包模式，需要与路桥沟通</t>
  </si>
  <si>
    <t>上海南码头社区14-03C地块装修项目报告厅音视频系统工程材料采购</t>
  </si>
  <si>
    <t>以运营为导向的太原轨道交通2号线一期工程BIM技术应用咨询服务合同-同济大学-项目进度单761.2万元</t>
  </si>
  <si>
    <t>SJHT2019052200045</t>
  </si>
  <si>
    <t>C0CJZY-FW-T-2025117</t>
  </si>
  <si>
    <t>2025 年闵行区区管公路资产数字化信息采集（一路一档数据采集服务）——大屏开发</t>
  </si>
  <si>
    <t>上海城建智慧城市运营管理有限公司</t>
  </si>
  <si>
    <t>ZHT2025031800029</t>
  </si>
  <si>
    <t>深投控智慧建造监管平台开发技术服务合同-深圳市城市公共安全技术研究院有限公司-项目进度单19.5万元-5.85万元=13.65万元已开票</t>
  </si>
  <si>
    <t>ZHT2020102100064</t>
  </si>
  <si>
    <t>C0CJSG-FW-T-2025012</t>
  </si>
  <si>
    <t>2025年上海建元云链科技有限公司OA业务模块及报账对接合同</t>
  </si>
  <si>
    <t>李柏林</t>
  </si>
  <si>
    <t>上海建元云链科技有限公司</t>
  </si>
  <si>
    <t>业主不断增加新需求并以此延长项目建设周期，以新需求未完成拒不验收。需领导协调。</t>
  </si>
  <si>
    <t>ZHT2025031800031</t>
  </si>
  <si>
    <t>以运营为导向的太原轨道交通2号线一期工程BIM技术应用咨询服务合同</t>
  </si>
  <si>
    <t>深圳市医疗器械检测和生物医药安全评价中心建设项目-上海市地下空间设计研究总院有限公司</t>
  </si>
  <si>
    <t>SJHT2019121300121</t>
  </si>
  <si>
    <t>C0CJSG-FW-T-2025014</t>
  </si>
  <si>
    <t>2025年城市运营集团等保测评服务</t>
  </si>
  <si>
    <t>涂勋</t>
  </si>
  <si>
    <t>ZHT2021122700163</t>
  </si>
  <si>
    <t>城建院还在审计</t>
  </si>
  <si>
    <t>深投控智慧建造监管平台开发技术服务合同</t>
  </si>
  <si>
    <t>深圳市建设工程质量安全智能监管平台项目软件平台开发-上海市地下空间设计研究总院有限公司</t>
  </si>
  <si>
    <t>SJHT2019121700133</t>
  </si>
  <si>
    <t>C0CJSG-FW-T-2025044</t>
  </si>
  <si>
    <t>2025年城市运营科研报账及流程统一开发服务</t>
  </si>
  <si>
    <t>ZHT2021122700165</t>
  </si>
  <si>
    <t>SJHT2019110100082</t>
  </si>
  <si>
    <t>轨道交通工程机电施工管理系统项目合同</t>
  </si>
  <si>
    <t>皇岗口岸重建项目拆除工程II标段合同-中建科工集团有限公司</t>
  </si>
  <si>
    <t>ZHT2020072900038</t>
  </si>
  <si>
    <t>C0CJSG-FW-T-2025068</t>
  </si>
  <si>
    <t>2025年保理系统运维服务</t>
  </si>
  <si>
    <t>侯捷</t>
  </si>
  <si>
    <t>上海晟元商业保理有限公司</t>
  </si>
  <si>
    <t>ZHT2021122300161</t>
  </si>
  <si>
    <t>地下院平移-深圳市医疗器械检测和生物医药安全评价中心建设项目</t>
  </si>
  <si>
    <t>南湖区老（旧）住宅区改造及二环以内背街小巷提升工程设计采购施工总承包（EPC）（新兴街道松鹤片区）之智慧化工程-上海市城市建设设计研究总院（集团）有限公司</t>
  </si>
  <si>
    <t>ZHT2021051000042</t>
  </si>
  <si>
    <t>C0CJSG-FW-T-2025070</t>
  </si>
  <si>
    <t>2025年保理系统开发实施服务</t>
  </si>
  <si>
    <t>ZHT2023052400044</t>
  </si>
  <si>
    <t>地下院平移-深圳市建设工程质量安全智能监管平台项目软件平台开发</t>
  </si>
  <si>
    <t>新加坡J102智慧工地项目-深圳市协诚泰科技有限公司</t>
  </si>
  <si>
    <t>ZHT2020112200092</t>
  </si>
  <si>
    <t>C0CJSG-FW-T-2025092</t>
  </si>
  <si>
    <t>融资租赁平台系统建设(二期)</t>
  </si>
  <si>
    <t>上海元晟融资租赁有限公司</t>
  </si>
  <si>
    <t>ZHT2024011500004</t>
  </si>
  <si>
    <t>已收款，剩下后续再收</t>
  </si>
  <si>
    <t>皇岗口岸重建项目拆除工程II标段合同</t>
  </si>
  <si>
    <t>深圳市光明区玉律学校(原玉律小学)扩建工程——代建管理技术咨询服务合同-上海市城市建设设计研究总院(集团)有限公司</t>
  </si>
  <si>
    <t>ZHT2020111600088</t>
  </si>
  <si>
    <t>待签28</t>
  </si>
  <si>
    <t>结转项目管理服务</t>
  </si>
  <si>
    <t>肖龚惠</t>
  </si>
  <si>
    <t>上海城建数字产业集团有限公司</t>
  </si>
  <si>
    <t>这个是数字结转项目，已数字集团确认为准</t>
  </si>
  <si>
    <t>SZJT202570034</t>
  </si>
  <si>
    <t>城盾隧安春节前会付款其他合同149万，已开票。剩余150万城盾随安在争取一季度付款。</t>
  </si>
  <si>
    <t>ZHT2021042800035</t>
  </si>
  <si>
    <t>上海轨道交通市域线机场联络工程JCXSG-11标智慧工地项目</t>
  </si>
  <si>
    <t>秀洲区污水管网智能感知系统项目-浙江长三角规划设计研究咨询有限公司</t>
  </si>
  <si>
    <t>ZHT2021121000146</t>
  </si>
  <si>
    <t>C0CJSG-FW-T-2025073</t>
  </si>
  <si>
    <t>上海城建供应链金融综合服务平台监管报表开发</t>
  </si>
  <si>
    <t>上海建元财务管理有限公司</t>
  </si>
  <si>
    <t>待签01</t>
  </si>
  <si>
    <t>优先第一季度正式合同签订，同步收款</t>
  </si>
  <si>
    <t>基于运维BIM导向的路桥基础设施数字化竣工交付应用研究与示范-上海巨一科技发展有限公司</t>
  </si>
  <si>
    <t>文明东越江通道积水监测工程施工合同-海口市桥隧管理有限公司</t>
  </si>
  <si>
    <t>ZHT2021101400117</t>
  </si>
  <si>
    <t>C0CJSG-FW-T-2025079</t>
  </si>
  <si>
    <t>隧道股份电子税务系统开发实施</t>
  </si>
  <si>
    <t>上海隧道工程股份有限公司</t>
  </si>
  <si>
    <t>待签03</t>
  </si>
  <si>
    <t>南湖区老（旧）住宅区改造及二环以内背街小巷提升工程设计采购施工总承包（EPC）（新兴街道松鹤片区） 之智慧化工程</t>
  </si>
  <si>
    <t>绍兴G329国道智慧快速路改造工程基础设施结构智能监测工程专业分包-中铁一局集团第五工程有限公司</t>
  </si>
  <si>
    <t>ZHT2022030800023</t>
  </si>
  <si>
    <t>SJHT2019111900092</t>
  </si>
  <si>
    <t>中山大学深圳建设工程项目</t>
  </si>
  <si>
    <t>明艳丽</t>
  </si>
  <si>
    <t>上海市地下空间设计研究总院有限公司</t>
  </si>
  <si>
    <t>项目结算，产值确认时间后延</t>
  </si>
  <si>
    <t>C0CJSJ-FW-T-2025118</t>
  </si>
  <si>
    <t>新加坡J102智慧工地项目</t>
  </si>
  <si>
    <t>ZHT2020120700105</t>
  </si>
  <si>
    <t>地下院平移-深圳市龙华区人民检察院办案及专业技术用房建设工程BIM实施顾问服务</t>
  </si>
  <si>
    <t>武东波</t>
  </si>
  <si>
    <t>待签13</t>
  </si>
  <si>
    <t>甲方未付款给总包</t>
  </si>
  <si>
    <t>深圳市光明区玉律学校(原玉律小学)扩建工程——代建管理技术咨询服务合同</t>
  </si>
  <si>
    <t>佛山一环智能交通升级改造项目 -上海智能交通有限公司-收入无税129716.98</t>
  </si>
  <si>
    <t>ZHT2020062900030</t>
  </si>
  <si>
    <t>ZHT2022061300045</t>
  </si>
  <si>
    <t>梅红小学建设工程项目BIM全过程咨询服务合同</t>
  </si>
  <si>
    <t>深圳市福田区建筑工务署</t>
  </si>
  <si>
    <t>ZHT2024122400172</t>
  </si>
  <si>
    <t>绍兴S308省道智慧快速路改造工程EPC总承包项目智慧工程集成控制平台服务项目软件采购合同-北京百度网讯科技有限公司-确认单</t>
  </si>
  <si>
    <t>ZHT2021122400162</t>
  </si>
  <si>
    <t>ZHT2022061700046</t>
  </si>
  <si>
    <t>龙岗区委党校迁址重建工程BIM设计与施工联合应用技术服务合同</t>
  </si>
  <si>
    <t>黄俊龙</t>
  </si>
  <si>
    <t>华润（深圳）有限公司</t>
  </si>
  <si>
    <t>需要业主组织竣工评审，产值确认时间后延</t>
  </si>
  <si>
    <t>ZHT2022082400069</t>
  </si>
  <si>
    <t>ZHT2020071300035</t>
  </si>
  <si>
    <t>杭州地铁4号线二期工程机电三工区车站BIM技术服务</t>
  </si>
  <si>
    <t>绍兴项目监控中心智能化工程专业分包合同-中铁二十二局集团第三工程有限公司-产值确认</t>
  </si>
  <si>
    <t>ZHT2021122200152</t>
  </si>
  <si>
    <t>ZHT2023022400020</t>
  </si>
  <si>
    <t>新加坡TWRPPL智慧管理系统设备采购合同</t>
  </si>
  <si>
    <t>杜江</t>
  </si>
  <si>
    <t>PAI Systems Pte Ltd</t>
  </si>
  <si>
    <t>业主无法确认，产值确认时间后延</t>
  </si>
  <si>
    <t>ZHT2023102500121</t>
  </si>
  <si>
    <t>ZHT2021050700039</t>
  </si>
  <si>
    <t>产品采购合同</t>
  </si>
  <si>
    <t>重庆交开投科技数据分析系统开发项目-重庆交通开投科技发展有限公司-确认单无税673584.91</t>
  </si>
  <si>
    <t>ZHT2022060200042</t>
  </si>
  <si>
    <t>ZHT2024102300131</t>
  </si>
  <si>
    <t>深圳市路桥建设集团隧道智慧运营数字孪生与坪盐通道BIM咨询服务</t>
  </si>
  <si>
    <t>深圳市路桥建设集团有限公司</t>
  </si>
  <si>
    <t>待质保期后确认</t>
  </si>
  <si>
    <t>ZHT2023062800056</t>
  </si>
  <si>
    <t>ZHT2020122500137</t>
  </si>
  <si>
    <t>新加坡N109A项目BIM咨询</t>
  </si>
  <si>
    <t>既有轻纺城高架柯桥段智慧化改造工程技术服务-上海城建数字产业集团有限公司-无税4871142.34收入</t>
  </si>
  <si>
    <t>ZHT2022112200102</t>
  </si>
  <si>
    <t>SZJT202580009</t>
  </si>
  <si>
    <t>基于BIM的高速公路智慧一体化平台软件采购项目</t>
  </si>
  <si>
    <t>胡铂</t>
  </si>
  <si>
    <t>四川旷谷信息工程有限公司</t>
  </si>
  <si>
    <t>后续开发暂未排计划</t>
  </si>
  <si>
    <t>ZHT2024012300006</t>
  </si>
  <si>
    <t>ZHT2021122200153</t>
  </si>
  <si>
    <t>2021年隧道股份统一门户Portal实施服务</t>
  </si>
  <si>
    <t>既有轻纺城高架柯桥段智慧化改造工程采购合同-上海城建数字产业集团有限公司-无税4703146.02收入</t>
  </si>
  <si>
    <t>ZHT2022112200101</t>
  </si>
  <si>
    <t>C0CJGD-FW-T-2025130</t>
  </si>
  <si>
    <t>龙岗区数字孪生项目</t>
  </si>
  <si>
    <t>未完成相关工作，产值确认后延</t>
  </si>
  <si>
    <t>2021年农村公路改造提升项目（第二合同段）智慧路网采购-上海浦江桥隧运营管理有限公司-无税1188526.61</t>
  </si>
  <si>
    <t>ZHT2021091000107</t>
  </si>
  <si>
    <t>C0CJGD-FW-T-2025104</t>
  </si>
  <si>
    <t>香港桥梁监测</t>
  </si>
  <si>
    <t>秀洲区污水管网智能感知系统项目</t>
  </si>
  <si>
    <t>南湖区老（旧）住宅区改造提升专项工程（二期）第二批次设计采购施工总承包(EPC)项目施工阶段的BIM应用技术-上海市城市建设设计研究总院（集团）有限公司无税确认单965283.02</t>
  </si>
  <si>
    <t>ZHT2021070800080</t>
  </si>
  <si>
    <t>待签08</t>
  </si>
  <si>
    <t>浪潮广州地铁项目</t>
  </si>
  <si>
    <t>合同已取消</t>
  </si>
  <si>
    <t>ZHT2024120600153</t>
  </si>
  <si>
    <t>绍兴市二环南路智慧快速路智慧功能工程建设工程施工专业分包-上海城建数字产业集团有限公司-开票无税5107699.83确认收入</t>
  </si>
  <si>
    <t>ZHT2022092800082</t>
  </si>
  <si>
    <t>SJHT2019121600127</t>
  </si>
  <si>
    <t>厦门市轨道交通2、3、4、6号线工程BIM技术应用咨询管理合同</t>
  </si>
  <si>
    <t>柳祈宁</t>
  </si>
  <si>
    <t>已与地下院协调，后续等项目结算。</t>
  </si>
  <si>
    <t>SJHT2019121300119</t>
  </si>
  <si>
    <t>已于2025年底验收并完全收款。</t>
  </si>
  <si>
    <t>文明东越江通道积水监测工程施工合同</t>
  </si>
  <si>
    <t>上海轨道交通市域线嘉闵线工程JMSG-1标智慧工地项目系统集成及技术服务合同-上海建工集团股份有限公司-确认单30088.5</t>
  </si>
  <si>
    <t>ZHT2022022200017</t>
  </si>
  <si>
    <t>ZHT2022062300047</t>
  </si>
  <si>
    <t>太原市城市轨道交通2号线一期工程控制中心楼宇智能化项目BIM智慧楼宇平台</t>
  </si>
  <si>
    <t>薛剑展</t>
  </si>
  <si>
    <t>青岛海信网络科技股份有限公司</t>
  </si>
  <si>
    <t>等业主方验收。</t>
  </si>
  <si>
    <t>ZHT2021112900137</t>
  </si>
  <si>
    <t>已于2025年底收款80%</t>
  </si>
  <si>
    <t>ZHT2021031000014</t>
  </si>
  <si>
    <t>厦门第二东通道工程A5B标钢箱梁施工项目BIM技术应用</t>
  </si>
  <si>
    <t>轨道交通应急抢险应用系统技术服务合同 -城盾隧安地下工程有限公司 -无税2098113.21</t>
  </si>
  <si>
    <t>ZHT2022112200099</t>
  </si>
  <si>
    <t>SZJT202570025</t>
  </si>
  <si>
    <t>厦门电力与清水进岛隧道土建工程BIM信息化应用委托合同</t>
  </si>
  <si>
    <t>周滨</t>
  </si>
  <si>
    <t>厦门路桥建设集团有限公司</t>
  </si>
  <si>
    <t>ZHT2022031100026</t>
  </si>
  <si>
    <t>城建设计主体设计合同暂未验收</t>
  </si>
  <si>
    <t>绍兴项目监控中心智能化工程专业分包合同</t>
  </si>
  <si>
    <t>嘉兴港区智慧污水（化工园区）平台项目BIM系统服务之BIM咨询项目-浙江长三角规划设计研究咨询有限公司-确认单无税618867.92</t>
  </si>
  <si>
    <t>ZHT2022121900116</t>
  </si>
  <si>
    <t>C0CJFJ-FW-T-2025057</t>
  </si>
  <si>
    <t>城市一体化应用技术服务项目采购合同</t>
  </si>
  <si>
    <t>甘英聪</t>
  </si>
  <si>
    <t>福建广电网络集团股份有限公司思明分公司</t>
  </si>
  <si>
    <t>ZHT2022092800083</t>
  </si>
  <si>
    <t>总包反馈春节前资金链紧张，可先支付60%左右。收款流程流转中。</t>
  </si>
  <si>
    <t>虹桥商务区核心区民防工程BIM运管平台开发技术服务- 上海瀚通建设工程有限公司-确认单无税1377735.85</t>
  </si>
  <si>
    <t>C0CJFJ-FW-T-2025123</t>
  </si>
  <si>
    <t>泉州交发集团级工程建设管理信息化平台(二期)项目</t>
  </si>
  <si>
    <t>泉州市数据集团有限责任公司</t>
  </si>
  <si>
    <t>ZHT2022102400090</t>
  </si>
  <si>
    <t>甲方结算金额未落实，导致延期付款</t>
  </si>
  <si>
    <t>ZHT2022070100052</t>
  </si>
  <si>
    <t>中铁上海工程局集团有限公司城市轨道交通工程分公司上海市域线嘉闵线工程JMSG-19标项目部智慧工地系统集成及技术服务</t>
  </si>
  <si>
    <t>虹桥商务区核心区民防工程弱电智能化改造硬件采购- 上海瀚通建设工程有限公司-确认单无税656004.78</t>
  </si>
  <si>
    <t>C0CJFJ-FW-T-2025100</t>
  </si>
  <si>
    <t>厦门港务建设集团数字化建管平台</t>
  </si>
  <si>
    <t>厦门港口开发建设有限公司</t>
  </si>
  <si>
    <t>ZHT2023071700071</t>
  </si>
  <si>
    <t>发票已送甲方审核，春节后申请付款</t>
  </si>
  <si>
    <t>绍兴G329国道智慧快速路改造工程基础设施结构智能监测工程专业分包</t>
  </si>
  <si>
    <t>地下院平移-深圳市宝安区人民检察院综合业务大楼项目 -上海市地下空间设计研究总院有限公司-无税39056.6确认单</t>
  </si>
  <si>
    <t>SJHT2019121300122</t>
  </si>
  <si>
    <t>ZHT2023122100171</t>
  </si>
  <si>
    <t>南汇支线（两港市域铁路）工程NHSG-1标智慧工地项目-上海隧道工程有限公司-无税599056.6确认单</t>
  </si>
  <si>
    <t>ZHT2022092200080</t>
  </si>
  <si>
    <t>ZHT2024062700081</t>
  </si>
  <si>
    <t>青岛国际资源配置中心北片区建设运营数智一体化项目- 上海市城市建设设计研究总院（集团）有限公司青岛分公司-确认单无税3641509.43</t>
  </si>
  <si>
    <t>ZHT2024082100098</t>
  </si>
  <si>
    <t>发票已送甲方审核，春节前财务付款</t>
  </si>
  <si>
    <t>ZHT2025040800038</t>
  </si>
  <si>
    <t>佛山一环智能交通升级改造项目</t>
  </si>
  <si>
    <t>郑州四港联动互通立交工程信息技术服务-上海公路桥梁（集团）有限公司-无税5745283.02</t>
  </si>
  <si>
    <t>ZHT2022122700124</t>
  </si>
  <si>
    <t>ZHT2025042100042</t>
  </si>
  <si>
    <t>绍兴S308省道智慧快速路改造工程EPC总承包项目智慧工程集成控制平台服务项目软件采购合同</t>
  </si>
  <si>
    <t>皇岗口岸临时旅检场地建设工程项目BIM实施顾问服务-上海市地下空间设计研究总院有限公司</t>
  </si>
  <si>
    <t>ZHT2020120700103</t>
  </si>
  <si>
    <t>C0CJZY-JCCG-W-2025010</t>
  </si>
  <si>
    <t>地下院平移-深圳市医疗器械检测和生物医药安全评价中心建设项目-上海市地下空间设计研究总院有限公司</t>
  </si>
  <si>
    <t>C0CJZY-FW-T-2025025</t>
  </si>
  <si>
    <t>ZHT2021092300109</t>
  </si>
  <si>
    <t>海滨污水处理片区“厂、站、网”一体化运管平台 （含监测点完善与模型构建）</t>
  </si>
  <si>
    <t>地下院平移-清华大学创新基地建设工程（二期）BIM咨询服务（施工阶段现场服务）-上海市地下空间设计研究总院有限公司</t>
  </si>
  <si>
    <t>SJHT2019121300123</t>
  </si>
  <si>
    <t>C0CJZY-FW-T-2025051</t>
  </si>
  <si>
    <t>嘉浏智慧高速机电系统施工项目专业分包合同</t>
  </si>
  <si>
    <t>中山大学深圳建设工程项目-上海市地下空间设计研究总院有限公司</t>
  </si>
  <si>
    <t>C0CJZY-FW-T-2025052</t>
  </si>
  <si>
    <t>ZHT2022100900087</t>
  </si>
  <si>
    <t>重庆市智慧工地建设咨询服务合同</t>
  </si>
  <si>
    <t>C0CJZY-FW-T-2025061</t>
  </si>
  <si>
    <t>工程管理平台项目开发外包合同</t>
  </si>
  <si>
    <t>环莞快速路三期莞深高速至东部快速路段工程(二标段） -中铁大桥局集团有限公司第四工程分公司 -确认单108287.55</t>
  </si>
  <si>
    <t>ZHT2022071500056</t>
  </si>
  <si>
    <t>C0CJZY-FW-T-2025071</t>
  </si>
  <si>
    <t>既有轻纺城高架柯桥段智慧化改造工程技术服务</t>
  </si>
  <si>
    <t>ZHT2024112200144</t>
  </si>
  <si>
    <t>既有轻纺城高架柯桥段智慧化改造工程采购合同</t>
  </si>
  <si>
    <t>TWRP智慧工地项目-深圳市协诚泰科技有限公司</t>
  </si>
  <si>
    <t>ZHT2024121600157</t>
  </si>
  <si>
    <t>2021年农村公路改造提升项目（第二合同段）智慧路网采购</t>
  </si>
  <si>
    <t>ZHT2024122000163</t>
  </si>
  <si>
    <t>南湖区老（旧）住宅区改造提升专项工程（二期）第二批次设计采购施工总承包(EPC)项目施工阶段的BIM应用技术</t>
  </si>
  <si>
    <t>SZJT202570002</t>
  </si>
  <si>
    <t>绍兴市二环南路智慧快速路智慧功能工程建设工程施工专业分包</t>
  </si>
  <si>
    <t>G15（嘉浏段）智慧高速业务平台开发技术服务合同-上海城建智慧城市运营管理有限公司-无税1390283.02</t>
  </si>
  <si>
    <t>ZHT2023032800029</t>
  </si>
  <si>
    <t>SZJT202570001</t>
  </si>
  <si>
    <t>上海轨道交通市域线嘉闵线工程JMSG-1标智慧工地项目系统集成及技术服务合同</t>
  </si>
  <si>
    <t>厦门市轨道交通3号线南延段工程BIM技术应用咨询管理服务-中铁第四勘察设计院集团有限公司-无税135849.06</t>
  </si>
  <si>
    <t>ZHT2020072100037</t>
  </si>
  <si>
    <t>C0CJSG-FW-T-2025005</t>
  </si>
  <si>
    <t>项目:ZHT2022121400111工程技术咨询合同（南汇支线（两港市域铁路）工程—BIM总体咨询）</t>
  </si>
  <si>
    <t>ZHT2022121400111</t>
  </si>
  <si>
    <t>C0CJSG-FW-T-2025023</t>
  </si>
  <si>
    <t>ZHT2022112200098</t>
  </si>
  <si>
    <t>城盾隧安数字化管控项目平台技术服务合同</t>
  </si>
  <si>
    <t>越东路互通连接线工程公路项目第一合同段BIM全寿命期 大数据管理平台建设服务合同 - 中交第二航务工程局有限公司第四分公司 - 无税开票679245.28</t>
  </si>
  <si>
    <t>ZHT2021091300108</t>
  </si>
  <si>
    <t>C0CJSG-FW-T-2025032</t>
  </si>
  <si>
    <t>依赖三合一项目主数据进展</t>
  </si>
  <si>
    <t>ZHT2022112200100</t>
  </si>
  <si>
    <t>轨道交通运营结构维保及隧道综合综合整治大修应用系统技术服务合同</t>
  </si>
  <si>
    <t>城市基础设施智慧运营维护管理平台综合运行大屏首屏增补开发 - 上海城建城市运营（集团）有限公司 - 无税开票44886.79</t>
  </si>
  <si>
    <t>ZHT2021112200127</t>
  </si>
  <si>
    <t>C0CJSG-FW-T-2025042</t>
  </si>
  <si>
    <t>轨道交通应急抢险应用系统技术服务合同</t>
  </si>
  <si>
    <t>青岛航运贸易金融融合创新基地CDG地块地上区域BIM总体咨询项目 - 上海市城市建设设计研究总院（集团）有限公司青岛分公司 - 无税开票392636.26</t>
  </si>
  <si>
    <t>ZHT2022122800127</t>
  </si>
  <si>
    <t>C0CJSG-FW-T-2025043</t>
  </si>
  <si>
    <t>ZHT2022121900115</t>
  </si>
  <si>
    <t>嘉兴港区智慧污水（化工园区）平台项目BIM系统 服务之AR/MR咨询项目</t>
  </si>
  <si>
    <t>青岛国际资源配置中心北片区建设运营数智一体化项目 - 上海市城市建设设计研究总院（集团）有限公司青岛分公司 - 无税开票3921930.32</t>
  </si>
  <si>
    <t>嘉兴港区智慧污水（化工园区）平台项目BIM系统服务之BIM咨询项目</t>
  </si>
  <si>
    <t>虹桥商务区核心区民防工程BIM运管平台开发技术服务</t>
  </si>
  <si>
    <t>数据驱动的区域化设施全生命周期精准维养研究与应用（地道健康监测） - 上海城建养护管理有限公司 - 无税开票163202.83</t>
  </si>
  <si>
    <t>ZHT2022103100092</t>
  </si>
  <si>
    <t>虹桥商务区核心区民防工程弱电智能化改造硬件采购</t>
  </si>
  <si>
    <t>皇岗口岸临时旅检场地建设工程（EPC）项目BIM运维工程分包合同</t>
  </si>
  <si>
    <t>ZHT2020053000021</t>
  </si>
  <si>
    <t>ZHT2023070700062</t>
  </si>
  <si>
    <t>业主要求，质保结束后请款。</t>
  </si>
  <si>
    <t>地下院平移-深圳市宝安区人民检察院综合业务大楼项目</t>
  </si>
  <si>
    <t>南湖区老（旧）住宅区改造及二环以内背街小巷提升工程设计采购施工总承包（EPC）（新兴街道王安片区）之智慧化工程</t>
  </si>
  <si>
    <t>ZHT2021050700041</t>
  </si>
  <si>
    <t>ZHT2023122600178</t>
  </si>
  <si>
    <t>需要领导沟通</t>
  </si>
  <si>
    <t>南汇支线（两港市域铁路）工程NHSG-1标智慧工地项目</t>
  </si>
  <si>
    <t>南湖区老（旧）住宅区改造提升专项工程（二期）第二批次（真合片区、凌塘片区）之智慧化工程</t>
  </si>
  <si>
    <t>ZHT2021051000045</t>
  </si>
  <si>
    <t>ZHT2022051300039</t>
  </si>
  <si>
    <t>ZHT2022030800022</t>
  </si>
  <si>
    <t>基于BIM的工程管理平台应用与咨询服务合同-环莞快速路三期路面标</t>
  </si>
  <si>
    <t>南湖区老（旧）住宅区改造提升专项工程（二期）第二批次（明月片区）之智慧化工程</t>
  </si>
  <si>
    <t>ZHT2021051000046</t>
  </si>
  <si>
    <t>ZHT2023032900030</t>
  </si>
  <si>
    <t>青岛国际资源配置中心北片区建设运营数智一体化项目</t>
  </si>
  <si>
    <t>南湖区老（旧）住宅区改造提升专项工程（二期）方案设计、初步设计项目BIM技术应用</t>
  </si>
  <si>
    <t>ZHT2021020200008</t>
  </si>
  <si>
    <t>ZHT2023060100048</t>
  </si>
  <si>
    <t>隧道股份中原区域视频会议系统设备采购合同</t>
  </si>
  <si>
    <t>ZHT2022122200123</t>
  </si>
  <si>
    <t>项目结算中，收款延期</t>
  </si>
  <si>
    <t>郑州四港联动互通立交工程</t>
  </si>
  <si>
    <t>上海市公安局金山分局智能交通系统信号机及外场绘图劳务</t>
  </si>
  <si>
    <t>ZHT2021031900021</t>
  </si>
  <si>
    <t>ZHT2020120700106</t>
  </si>
  <si>
    <t>地下院平移-皇岗口岸临时旅检场地建设工程项目BIM实施顾问服务合同</t>
  </si>
  <si>
    <t>嘉兴经济技术开发区污水管网智能感知系统项目技术服务协议</t>
  </si>
  <si>
    <t>南湖区老（旧）住宅区改造提升专项工程（二期）第一批次（文昌片区，西丽片区，菜花泾片区，月河片区）之智慧化工程</t>
  </si>
  <si>
    <t>ZHT2021051000043</t>
  </si>
  <si>
    <t>ZHT2022102400089</t>
  </si>
  <si>
    <t>地下院平移-清华大学创新基地建设工程（二期）BIM咨询服务</t>
  </si>
  <si>
    <t>上海市域铁路机场联络线1标一分部中铁二十四局集团有限公司智慧工地项目</t>
  </si>
  <si>
    <t>ZHT2023102700127</t>
  </si>
  <si>
    <t>ZHT2024090300103</t>
  </si>
  <si>
    <t>妈湾跨海通道1标数字孪生工地</t>
  </si>
  <si>
    <t>ZHT2024090300104</t>
  </si>
  <si>
    <t>环莞快速路三期莞深高速至东部快速路段工程-2标</t>
  </si>
  <si>
    <t>ZHT2025022000021</t>
  </si>
  <si>
    <t>申请中不确定付款时间</t>
  </si>
  <si>
    <t>嘉兴西塘二标智慧工地实施合同</t>
  </si>
  <si>
    <t>ZHT2023061300053</t>
  </si>
  <si>
    <t>目前中铁二局未给数字集团打款，数字集团收到款后要给矿谷打款，矿谷再给城建信息打款，总体时间预计到4月份能收到款</t>
  </si>
  <si>
    <t>ZHT2021122200157</t>
  </si>
  <si>
    <t>2021年隧道股份智能化运营管理中心展示平台</t>
  </si>
  <si>
    <t>深圳市路桥建设集团坂银通道智慧运管数字孪生与BIM咨询服务（变更）</t>
  </si>
  <si>
    <t>SZJT2025100001</t>
  </si>
  <si>
    <t>预计收款金额54.4325</t>
  </si>
  <si>
    <t>ZHT2021083000102</t>
  </si>
  <si>
    <t>深圳路桥集团坂银通道日常养护管理智能管养平台专业分包</t>
  </si>
  <si>
    <t>SC21入闸机及劳务系统研发工程三方合同</t>
  </si>
  <si>
    <t>ZHT2023061200052</t>
  </si>
  <si>
    <t>待签04</t>
  </si>
  <si>
    <t>预计收款金额89.94</t>
  </si>
  <si>
    <t>ZHT2020121500120</t>
  </si>
  <si>
    <t>钱江隧道视频云联网和网络安全态势感知及高清视频改造项目软硬件系统采购合同</t>
  </si>
  <si>
    <t>待签06</t>
  </si>
  <si>
    <t>预计收款金额53.92</t>
  </si>
  <si>
    <t>新皇岗口岸联检大楼基坑支护工程监测信息化开发项目</t>
  </si>
  <si>
    <t>ZHT2022122800128</t>
  </si>
  <si>
    <t>ZHT2023092800103</t>
  </si>
  <si>
    <t>厦门市轨道交通3号线南延段工程BIM技术应用咨询管理服务</t>
  </si>
  <si>
    <t>SZJT202570032</t>
  </si>
  <si>
    <t>南湖区污水管网提升改造工程（三期工程）设计施工总承包之智慧水务工程</t>
  </si>
  <si>
    <t>ZHT2021082500101</t>
  </si>
  <si>
    <t>C0CJSC-JCCG-T/W-2025013</t>
  </si>
  <si>
    <t>新加坡TWRPPL智慧管理系统设备采购合同 - PAI Systems Pte Ltd - 无税开票10782.17</t>
  </si>
  <si>
    <t>合作项目，收支相抵，不影响现金流。</t>
  </si>
  <si>
    <t>新加坡TWRPPL智慧管理系统设备采购合同 - PAI Systems Pte Ltd - 无税开票9433.96</t>
  </si>
  <si>
    <t>待签05</t>
  </si>
  <si>
    <t>ZHT2020122200127</t>
  </si>
  <si>
    <t>公投智慧运维项目技术服务合同</t>
  </si>
  <si>
    <t>新加坡J102智慧工地项目 - PAI Systems Pte Ltd 无税开票306166.37</t>
  </si>
  <si>
    <t>G15（嘉浏段）智慧高速业务平台开发技术服务合同</t>
  </si>
  <si>
    <t>新加坡T316智慧工地项目 - PAI Systems Pte Ltd - 无税开票221644.25</t>
  </si>
  <si>
    <t>ZHT2020102800068</t>
  </si>
  <si>
    <t>嘉兴市铁投集团建设一体化全过程管控平台建设服务项目合同 - 嘉兴市铁路与轨道交通投资集团有限责任公司 - 无税开票2224018.87</t>
  </si>
  <si>
    <t>ZHT2022092000079</t>
  </si>
  <si>
    <t>金桥出口加工区T29地块智慧工地管理服务项目</t>
  </si>
  <si>
    <t>轨道交通应急抢险应用系统技术服务合同 - 城盾隧安地下工程有限公司 - 无税开票524528.3</t>
  </si>
  <si>
    <t>上海市疾病预防控制中心新建工程民防智能化项目智慧民防软件技术服务 - 上海智能交通有限公司 - 无税开票2094339.62</t>
  </si>
  <si>
    <t>ZHT2023091800098</t>
  </si>
  <si>
    <t>厦门市轨道交通6号线漳州（角美）延伸段工程BIM技术应用咨询管理 - 漳州市角美轨道交通投资发展有限公司 - 无税开票337169.81</t>
  </si>
  <si>
    <t>SJHT2019101200078</t>
  </si>
  <si>
    <t>工程技术咨询合同（南汇支线（两港市域铁路）工程—BIM总体咨询）</t>
  </si>
  <si>
    <t>G15（嘉浏段）智慧高速大屏软件系统开发 - 上海巨一科技发展有限公司 - 无税开票1018018.87</t>
  </si>
  <si>
    <t>ZHT2023033100031</t>
  </si>
  <si>
    <t>中信金融中心项目基于BIM的数字化技术研究</t>
  </si>
  <si>
    <t>地下院平移-深圳市龙华区人民检察院办案及专业技术用房建设工程BIM实施顾问服务-上海市地下空间设计研究总院有限公司-无税开票33693.4</t>
  </si>
  <si>
    <t>ZHT2020110200074</t>
  </si>
  <si>
    <t>嘉兴市域快速道路智慧建设管理平台服务项目 - 嘉兴市快速路建设发展有限公司 - 无税开票582112.06</t>
  </si>
  <si>
    <t>ZHT2023101200109</t>
  </si>
  <si>
    <t>越东路互通连接线工程公路项目第一合同段BIM全寿命期 大数据管理平台建设服务合同</t>
  </si>
  <si>
    <t>嘉兴市域快速道路智慧建设管理平台服务项目 - 嘉兴市快速路建设发展有限公司 - 无税开票1747151.52</t>
  </si>
  <si>
    <t>ZHT2023101200110</t>
  </si>
  <si>
    <t>城市基础设施智慧运营维护管理平台综合运行大屏首屏增补开发</t>
  </si>
  <si>
    <t>ZHT2023101200111</t>
  </si>
  <si>
    <t>嘉兴市域铁路枫南SG1标段智慧工地工程技术咨询服务合同</t>
  </si>
  <si>
    <t>绍兴市S308省道(二环西路智慧快速路)改造工程BIM全寿命期大数据管理平台建设服务项目 - 上海市城市建设设计研究总院（集团）有限公司 - 无税开票110566.04</t>
  </si>
  <si>
    <t>ZHT2022010400003</t>
  </si>
  <si>
    <t>ZHT2023051600042</t>
  </si>
  <si>
    <t>2023年隧道股份智能AI应用服务开发合同</t>
  </si>
  <si>
    <t>绍兴市城市智慧道路快速系统和地下管廊项目-越东路及南延段（杭甬高速-绍诸高速平水口）智慧快速路工程 - 上海市城市建设设计研究总院（集团）有限公司 - 无税开票396226.42</t>
  </si>
  <si>
    <t>深圳市人民医院宝安医院BIM咨询服务合同</t>
  </si>
  <si>
    <t>越东路及南延段（杭甬高速—绍诸高速平水口）智慧快速路工程（二环南路以北至绍诸高速平水口）BIM全寿命期大数据管理平台建设服务项目 - 上海市城市建设设计研究总院（集团）有限公司 - 无税开票401886.79</t>
  </si>
  <si>
    <t>越东路（三江路-规划曹娥江大桥）智慧快速路工程BIM全寿命期大数据管理平台建设服务项目 - 上海市城市建设设计研究总院（集团）有限公司 - 无税开票33584.91</t>
  </si>
  <si>
    <t>ZHT2021092800112</t>
  </si>
  <si>
    <t>深圳市前海-南山排水深隧系统工程BIM咨询服务委托合同</t>
  </si>
  <si>
    <t>解放大道及北延伸（康宁路、汤公路）建设改造工程BIM全寿命期大数据管理平台建设服务项目 - 上海市城市建设设计研究总院（集团）有限公司 - 无税开票33396.23</t>
  </si>
  <si>
    <t>青岛航运贸易金融融合创新基地CDG地块地上区域BIM总体咨询项目</t>
  </si>
  <si>
    <t>城建滨江大厦访客系统、梯控及设备网络改造施工合同 - 上海城建滨江置业有限公司 - 无税开票1033500.02</t>
  </si>
  <si>
    <t>ZHT2023103100129</t>
  </si>
  <si>
    <t>环莞快速路三期莞深高速至东部快速路段工程（一标段）-浙江交工集团股份有限公司东莞市环莞快速路三期莞深高速至东部快速路段工程土建一标项目经理部-无税开票48448</t>
  </si>
  <si>
    <t>ZHT2022052600040</t>
  </si>
  <si>
    <t>环莞快速路三期莞深高速至东部快速路段工程-2标-中铁大桥局集团有限公司第四工程分公司路三期莞深高速至东部快速路段工程土建三标项目经理部-无税开票67679.72</t>
  </si>
  <si>
    <t>数据驱动的区域化设施全生命周期精准维养研究与应用（地道健康监测）</t>
  </si>
  <si>
    <t>环莞快速路三期莞深高速至东部快速路段工程-3标-中铁十五局集团有限公司东莞市环莞快速路三期莞深高速至东部快速路段工程土建三标项目经理部-无税开票41730.31</t>
  </si>
  <si>
    <t>ZHT2022071500055</t>
  </si>
  <si>
    <t>ZHT2020092900057</t>
  </si>
  <si>
    <t>张江西北区07-03科技总部平台项目BIM咨询服务</t>
  </si>
  <si>
    <t>基于BIM的工程管理平台应用与咨询服务合同-环莞快速路三期路面标-广东冠粤路桥有限公司-无税开票57689.39</t>
  </si>
  <si>
    <t>ZHT2023031300024</t>
  </si>
  <si>
    <t>厦门新机场场道工程五标BIM服务合同</t>
  </si>
  <si>
    <t>环莞快速路三期莞深高速至东部快速路段工程-预制标段-中铁四局集团有限公司-无税开票332908.44</t>
  </si>
  <si>
    <t>ZHT2022112300105</t>
  </si>
  <si>
    <t>生产运营质量安全管理应用系统技术服务合同 - 城盾隧安地下工程有限公司 - 无税开票2128301.89</t>
  </si>
  <si>
    <t>ZHT2023122100169</t>
  </si>
  <si>
    <t>南湖区老（旧）住宅区改造及二环以内背街小巷提升工程设计采购施工总承包（EPC）（新兴街道王安片区） 之智慧化工程</t>
  </si>
  <si>
    <t>轨道交通运营结构维保及隧道综合综合整治大修应用系统二期技术服务合同 - 城盾隧安地下工程有限公司 - 无税开票1418867.92</t>
  </si>
  <si>
    <t>ZHT2023122100170</t>
  </si>
  <si>
    <t>南湖区老（旧）住宅区改造提升专项工程（二期）第二批次（真合片区、凌塘片区） 之智慧化工程</t>
  </si>
  <si>
    <t>2023年度隧道公司BIM技术服务-上海隧道工程有限公司-无税开票1132075.47</t>
  </si>
  <si>
    <t>南湖区老（旧）住宅区改造提升专项工程（二期）第二批次（明月片区） 之智慧化工程</t>
  </si>
  <si>
    <t>油墩港航道整治工程BIM技术咨询服务 - 上海市城市建设设计研究总院（集团）有限公司 - 无税开票283018.87</t>
  </si>
  <si>
    <t>ZHT2023122500174</t>
  </si>
  <si>
    <t>观城项目01-05地块BIM咨询服务-数智瓦里（深圳）科技有限公司-无税开票799331.13</t>
  </si>
  <si>
    <t>黄石有轨电车二期项目BIM前期规划管理平台建设服务项目工程技术咨询合同 - 上海市城市建设设计研究总院（集团）有限公司（本部） - 无税开票1430188.68</t>
  </si>
  <si>
    <t>ZHT2023121900164</t>
  </si>
  <si>
    <t>轨道交通工程机电施工管理系统项目合同 - 厦门路桥信息股份有限公司 - 无税开票473915.09</t>
  </si>
  <si>
    <t>嘉兴经济技术开发区污水管网智能感知系统项目 技术服务协议</t>
  </si>
  <si>
    <t>工程技术咨询合同（南汇支线（两港市域铁路）工程—BIM总体咨询） - 上海市城市建设设计研究总院（集团）有限公司（本部） - 无税开票28490.57</t>
  </si>
  <si>
    <t>南湖区老（旧）住宅区改造提升专项工程（二期）第一批次（文昌片区，西丽片区，菜花泾片区，月河片区） 之智慧化工程</t>
  </si>
  <si>
    <t>嘉兴市域铁路枫南SG1标段智慧工地工程技术咨询服务合同 - 中铁隧道局集团有限公司 - 无税开票39725.55</t>
  </si>
  <si>
    <t>嘉兴市域铁路枫南SG1标段智慧工地工程技术咨询服务合同 - 中铁隧道局集团有限公司 - 无税开票130936.38</t>
  </si>
  <si>
    <t>厦航总部大厦智能化集成管理平台BIM建设部分技术服务合同 - 厦门伟屹大数据研究院有限公司 - 无税开票226415.09</t>
  </si>
  <si>
    <t>ZHT2023030700022</t>
  </si>
  <si>
    <t>嘉兴港区智慧污水（化工园区）平台项目BIM系统服务之BIM咨询项目 - 浙江长三角规划设计研究咨询有限公司 - 无税开票154716.98</t>
  </si>
  <si>
    <t>深圳市人民医院宝安医院BIM咨询服务合同-五洲工程顾问集团有限公司-无税开票518867.92</t>
  </si>
  <si>
    <t>ZHT2023082100086</t>
  </si>
  <si>
    <t>泉州交发集团级工程建设管理信息化平台 (一期) 项目</t>
  </si>
  <si>
    <t>工程技术咨询合同 - 上海市地下空间设计研究总院有限公司（本部） - 无税开票820754.72</t>
  </si>
  <si>
    <t>ZHT2020123100147</t>
  </si>
  <si>
    <t>ZHT2023051600043</t>
  </si>
  <si>
    <t>城盾隧道数字化管控平台硬件设备采购合同</t>
  </si>
  <si>
    <t>2023年浦东大道地道设施缺陷监控项目技术服务 - 上海靖东信息科技有限公司 - 无税开票512822.86</t>
  </si>
  <si>
    <t>ZHT2024052100058</t>
  </si>
  <si>
    <t>妈湾跨海通道 1 标数字孪生工地</t>
  </si>
  <si>
    <t>2023浦东大道地道设施缺陷监控项目设备采购合同 - 上海城建智慧城市运营管理有限公司 - 无税开票1066106.19</t>
  </si>
  <si>
    <t>ZHT2024051400053</t>
  </si>
  <si>
    <t>上海静态交通大数据运营平台开发 - 上海停车信息科技有限公司 - 无税开票330566.04</t>
  </si>
  <si>
    <t>ZHT2024052200060</t>
  </si>
  <si>
    <t>兰原高速黄河大桥BIM咨询服务项目 - 上海城建数字产业集团有限公司 - 无税开票750000</t>
  </si>
  <si>
    <t>ZHT2023042700037</t>
  </si>
  <si>
    <t>ZHT2023010600006</t>
  </si>
  <si>
    <t>深圳市路桥建设集团坂银通道智慧运管数字孪生与BIM咨询服务</t>
  </si>
  <si>
    <t>厦门市轨道交通6号线漳州（角美）延伸段工程机电安装及装修施工BIM服务 - 中铁二十二局集团电气化工程有限公司 - 无税开票82879.89</t>
  </si>
  <si>
    <t>SC21 入闸机及劳务系统研发工程 三方合同</t>
  </si>
  <si>
    <t>深圳西丽32亩项目智慧工地工程合同-深圳市龙光骏博房地产有限公司</t>
  </si>
  <si>
    <t>ZHT2021090100103</t>
  </si>
  <si>
    <t>ZHT2023072400075</t>
  </si>
  <si>
    <t>2023年隧道股份综合管理信息系统实施</t>
  </si>
  <si>
    <t>深圳区域公司深圳光明15亩项目智慧工地及大门工程合同-深圳市龙光骏凯房地产有限公司质保金3%调整3月35号科目</t>
  </si>
  <si>
    <t>ZHT2021070900081</t>
  </si>
  <si>
    <t>调整期初余额城市运营文一路隧道大屏幕显示及视频会议系统设备采购合同-上海城建城市运营（集团）有限公司</t>
  </si>
  <si>
    <t>SJHT2019092000073</t>
  </si>
  <si>
    <t>调整期初余额-深圳市前海深港现代服务合作区项目-深圳市龙光骏荣房地产有限公司</t>
  </si>
  <si>
    <t>SUCG35019999</t>
  </si>
  <si>
    <t>ZHT2023041900034</t>
  </si>
  <si>
    <t>龙水南路建管平台及BIM应用技术服务合同</t>
  </si>
  <si>
    <t>绍兴项目监控中心智能化工程专业分包合同-中铁二十二局集团第三工程有限公司-收入确认5%质保金无税金额988361.87</t>
  </si>
  <si>
    <t>ZHT2023011100008</t>
  </si>
  <si>
    <t>2023年陆家嘴乐居 租赁公寓管理软件系统运维及运营服务合同</t>
  </si>
  <si>
    <t>坪山沙湖项目智慧工地施工合同-深圳市龙光春城投资发展有限公司-5%质保金</t>
  </si>
  <si>
    <t>ZHT2021101400116</t>
  </si>
  <si>
    <t>ZHT2022082400068</t>
  </si>
  <si>
    <t>浦东精神卫生中心（书院院区）新建工程BIM技术服务项目</t>
  </si>
  <si>
    <t>佛山一环智能交通升级改造项目 -上海智能交通有限公司 -收入无税51886.79</t>
  </si>
  <si>
    <t>ZHT2023051500041</t>
  </si>
  <si>
    <t>桥梁健康监测BIM数字化展示模块开发服务</t>
  </si>
  <si>
    <t>嘉兴市二环内污水管网BIM数字资产建立及AR-MR巡维系统服务项目-浙江和达科技股份有限公司-质保金确认单无税69811.32</t>
  </si>
  <si>
    <t>ZHT2020122500136</t>
  </si>
  <si>
    <r>
      <rPr>
        <sz val="12"/>
        <rFont val="宋体"/>
        <charset val="134"/>
        <scheme val="minor"/>
      </rPr>
      <t>2021年农村公路改造提升项目（第二合同段）智慧路网采购 -</t>
    </r>
    <r>
      <rPr>
        <sz val="12"/>
        <rFont val="宋体"/>
        <charset val="134"/>
        <scheme val="minor"/>
      </rPr>
      <t xml:space="preserve">   </t>
    </r>
    <r>
      <rPr>
        <sz val="12"/>
        <rFont val="宋体"/>
        <charset val="134"/>
        <scheme val="minor"/>
      </rPr>
      <t>上海浦江桥隧运营管理有限公司-无税1188526.61</t>
    </r>
  </si>
  <si>
    <t>S9苏绍高速钱江隧道2024年度信息化提升实施及应用服务项目材料采购合同 - 上海城建城市运营（集团）有限公司（本部） - 无税开票1491227.31</t>
  </si>
  <si>
    <t>ZHT2024121600160</t>
  </si>
  <si>
    <t>南湖区老（旧）住宅区改造提升专项工程（二期）第一批次（文昌片区，西丽片区，菜花泾片区，月河片区）之智慧化工程-上海市城市建设设计研究总院（集团）有限公司收入确认单未开票</t>
  </si>
  <si>
    <t>南湖区老（旧）住宅区改造提升专项工程（二期）第二批次（明月片区）之智慧化工程-上海市城市建设设计研究总院（集团）有限公司-确认单未开票税金</t>
  </si>
  <si>
    <t>南湖区老（旧）住宅区改造及二环以内背街小巷提升工程设计采购施工总承包（EPC）（新兴街道松鹤片区）之智慧化工程-上海市城市建设设计研究总院（集团）有限公司-产值确认单累计确认724.8999万元</t>
  </si>
  <si>
    <t>新加坡T316智慧工地项目</t>
  </si>
  <si>
    <t>南湖区老（旧）住宅区改造及二环以内背街小巷提升工程设计采购施工总承包（EPC）（新兴街道王安片区）之智慧化工程-上海市城市建设设计研究总院（集团）有限公司未开票收入税金</t>
  </si>
  <si>
    <t>ZHT2022022400018</t>
  </si>
  <si>
    <t>诸暨市项目全生命周期数字管理平台建设服务项目合同</t>
  </si>
  <si>
    <t>南湖区老（旧）住宅区改造提升专项工程（二期）第二批次（秀运片区、解放路片区）之智慧化工程-上海市城市建设设计研究总院（集团）有限公司-未开票税金</t>
  </si>
  <si>
    <t>ZHT2021051000044</t>
  </si>
  <si>
    <t>嘉兴市铁投集团建设一体化全过程管控平台建设服务项目合同</t>
  </si>
  <si>
    <t>南湖区老（旧）住宅区改造提升专项工程（二期）第二批次（真合片区、凌塘片区）之智慧化工程-上海市城市建设设计研究总院（集团）有限公司产值确认未开票税金</t>
  </si>
  <si>
    <t>ZHT2022010600005</t>
  </si>
  <si>
    <t>海口市桥梁隧道管养信息平台合同</t>
  </si>
  <si>
    <t>太原市城市轨道交通2号线一期工程控制中心楼宇智能化项目BIM智慧楼宇平台-青岛海信网络科技股份有限公司-无税1180188.68</t>
  </si>
  <si>
    <t>ZHT2023102700123</t>
  </si>
  <si>
    <t>厦门轨道交通4号线信号系统族库模型建模咨询</t>
  </si>
  <si>
    <t>绍兴市二环南路智慧快速路智慧功能工程建设工程施工专业分包 - 中铁十一局集团有限公司 - 无税开票3098964.15</t>
  </si>
  <si>
    <t>ZHT2023102700124</t>
  </si>
  <si>
    <t>厦门轨道交通6号线（林埭西至华侨大学段）及漳州（角美）延伸段工程信号系统设备族库模型建模咨询</t>
  </si>
  <si>
    <t>ZHT2023111400135</t>
  </si>
  <si>
    <t>中铁上海工程局集团有限公司南汇支线（两港市域铁路）工程NHSG-2标智慧工地项目</t>
  </si>
  <si>
    <t>绍兴二环南路智慧快速路智慧工程采购合同 - 上海城建数字产业集团有限公司 - 无税开票5550079.19</t>
  </si>
  <si>
    <t>ZHT2022112300104</t>
  </si>
  <si>
    <t>ZHT2022123000129</t>
  </si>
  <si>
    <t>临港全要素智慧管养项目二期建设项目</t>
  </si>
  <si>
    <t>绍兴智慧快速路智能路巡系统采购项目合同</t>
  </si>
  <si>
    <t>上海市疾病预防控制中心新建工程民防智能化项目智慧民防软件技术服务</t>
  </si>
  <si>
    <t>ZHT2023082300087</t>
  </si>
  <si>
    <t>上海轨道交通市域线嘉闵线BIM咨询专题委外咨询服务合同</t>
  </si>
  <si>
    <t>秀洲区污水厂智能运维通用平台系统工程采购合同</t>
  </si>
  <si>
    <t>ZHT2022031000024</t>
  </si>
  <si>
    <t>SJHT2019121900152</t>
  </si>
  <si>
    <t>地下院平移-市公安局刑事科学技术中心项目BIM咨询服务合同</t>
  </si>
  <si>
    <t>ZHT2023062800055</t>
  </si>
  <si>
    <t>2023年水务工程重要隐蔽（关键部位）综合管控项目</t>
  </si>
  <si>
    <t>ZHT2023070300057</t>
  </si>
  <si>
    <t>2023年水务工程重大危险源管理</t>
  </si>
  <si>
    <t>地下实验室科研数据动态管理平台项目 - 核工业北京地质研究院 - 无税开票867924.53</t>
  </si>
  <si>
    <t>ZHT2022050900037</t>
  </si>
  <si>
    <t>厦门市轨道交通6号线漳州（角美）延伸段工程BIM技术应用咨询管理</t>
  </si>
  <si>
    <t>地下实验室科研数据动态管理平台项目 - 核工业北京地质研究院 - 无税开票182300.88</t>
  </si>
  <si>
    <t>G15（嘉浏段）智慧高速大屏软件系统开发</t>
  </si>
  <si>
    <t>上海市疾病预防控制中心新建工程民防智能化项目三防智能化系统采购合同 - 上海智能交通有限公司 - 无税开票2870339.82</t>
  </si>
  <si>
    <t>ZHT2023092100099</t>
  </si>
  <si>
    <t>北接线智慧高速建设（二期）项目合同协议书</t>
  </si>
  <si>
    <t>既有轻纺城高架柯桥段智慧化改造工程采购合同 - 上海城建数字产业集团有限公司 - 无税开票572057.52</t>
  </si>
  <si>
    <t>既有轻纺城高架柯桥段智慧化改造工程技术服务 - 上海城建数字产业集团有限公司 - 无税开票1811462.26</t>
  </si>
  <si>
    <t>嘉兴市域快速道路智慧建设管理平台服务项目</t>
  </si>
  <si>
    <t>中信金融中心项目基于BIM的数字化技术研究 -中信建设有限责任公司-无税开票271488.47</t>
  </si>
  <si>
    <r>
      <rPr>
        <sz val="12"/>
        <rFont val="宋体"/>
        <charset val="134"/>
        <scheme val="minor"/>
      </rPr>
      <t>上海轨道交通市域线机场联络工程（东段）JCXSG-16标智慧工地项目</t>
    </r>
    <r>
      <rPr>
        <sz val="12"/>
        <rFont val="宋体"/>
        <charset val="134"/>
        <scheme val="minor"/>
      </rPr>
      <t xml:space="preserve">  </t>
    </r>
    <r>
      <rPr>
        <sz val="12"/>
        <rFont val="宋体"/>
        <charset val="134"/>
        <scheme val="minor"/>
      </rPr>
      <t>- 上海建工四建集团有限公司 - 无税开票103773.58</t>
    </r>
  </si>
  <si>
    <t>ZHT2022081500064</t>
  </si>
  <si>
    <t>上海轨道交通市域线嘉闵线工程JMSG-13标智慧工地项目 - 上海公路桥梁（集团）有限公司 - 无税开票800000</t>
  </si>
  <si>
    <t>绍兴市S308省道(二环西路智慧快速路)改造工程BIM全寿命期大数据管理平台建设服务项目工程技术咨询合同</t>
  </si>
  <si>
    <t>深圳市人民医院宝安医院项目基于BIM的数字化管理咨询服务合同-五洲工程顾问集团有限公司-无税开票849056.6</t>
  </si>
  <si>
    <t>绍兴市城市智慧道路快速系统和地下管廊项目-越东路及南延段（杭甬高速-绍诸高速平水口）智慧快速路工程</t>
  </si>
  <si>
    <t>北接线智慧高速建设（二期）项目合同协议书 - 嘉兴市杭州湾大桥投资开发有限责任公司 - 无税开票1613207.55</t>
  </si>
  <si>
    <t>越东路及南延段（杭甬高速—绍诸高速平水口）智慧快速路工程（二环南路以北至绍诸高速平水口）BIM全寿命期大数据管理平台建设服务项目</t>
  </si>
  <si>
    <t>妈湾隧道1标数字孪生工地项目 -上海隧道工程有限公司-无税开票40566.04</t>
  </si>
  <si>
    <t>越东路（三江路-规划曹娥江大桥）智慧快速路工程BIM全寿命期大数据管理平台建设服务项目</t>
  </si>
  <si>
    <t>运动员项目入闸机采购工程三方合同-上海隧道工程股份有限公司澳门分公司-无税开票136000</t>
  </si>
  <si>
    <t>ZHT2024020200018</t>
  </si>
  <si>
    <t>解放大道及北延伸（康宁路、汤公路）建设改造工程BIM全寿命期大数据管理平台建设服务项目</t>
  </si>
  <si>
    <t>嘉兴市域快速道路智慧建设管理平台服务项目 - 嘉兴市快速路建设发展有限公司 - 无税开票9436.65</t>
  </si>
  <si>
    <t>嘉兴市域快速道路智慧建设管理平台服务项目 - 嘉兴市快速路建设发展有限公司 - 无税开票28323.18</t>
  </si>
  <si>
    <t>ZHT2021012000006</t>
  </si>
  <si>
    <t>厦门轨道交通1号线文灶站公交地块配套项目(二期)1#、2#轨道线网指挥中心BIM技术应用</t>
  </si>
  <si>
    <t>城建滨江大厦访客系统、梯控及设备网络改造施工合同</t>
  </si>
  <si>
    <t>嘉兴市域快速道路智慧建设管理平台服务项目 - 嘉兴市快速路建设发展有限公司 - 无税开票128761.06</t>
  </si>
  <si>
    <r>
      <rPr>
        <sz val="12"/>
        <rFont val="宋体"/>
        <charset val="134"/>
        <scheme val="minor"/>
      </rPr>
      <t>嘉兴市铁投集团建设一体化全过程管控平台建设服务项目合同</t>
    </r>
    <r>
      <rPr>
        <sz val="12"/>
        <rFont val="宋体"/>
        <charset val="134"/>
        <scheme val="minor"/>
      </rPr>
      <t xml:space="preserve">  </t>
    </r>
    <r>
      <rPr>
        <sz val="12"/>
        <rFont val="宋体"/>
        <charset val="134"/>
        <scheme val="minor"/>
      </rPr>
      <t>- 嘉兴市铁路与轨道交通投资集团有限责任公司 - 无税开票1800943.4</t>
    </r>
  </si>
  <si>
    <t>南湖工业污水处理厂配套项目智慧水务项目合同</t>
  </si>
  <si>
    <t>特大城市重大交通基础设施全周期管理标准体系构建及示范子课题前期规划管理平台V2.0 - 上海城投公路投资（集团）有限公司 - 无税开票179245.28</t>
  </si>
  <si>
    <t>ZHT2023102400119</t>
  </si>
  <si>
    <t>厦航总部大厦智能化集成管理平台BIM建设部分技术服务合同</t>
  </si>
  <si>
    <t>海口市桥梁隧道管养信息平台合同-海口市桥隧管理有限公司-无税开票117356.44</t>
  </si>
  <si>
    <t>ZHT2023121400159</t>
  </si>
  <si>
    <t>慢速车数据服务平台开发项目</t>
  </si>
  <si>
    <t>厦门轨道交通6号线（林埭西至华侨大学段）及漳州（角美）延伸段工程信号系统设备族库模型建模咨询 - 卡斯柯信号有限公司 - 无税开票157500</t>
  </si>
  <si>
    <t>环莞快速路三期莞深高速至东部快速路段工程（一标段）</t>
  </si>
  <si>
    <t>厦门轨道交通4号线信号系统族库模型建模咨询 - 卡斯柯信号有限公司 - 无税开票30754.72</t>
  </si>
  <si>
    <t>龙岗区委党校迁址重建工程BIM设计与施工联合应用技术服务合同-华润（深圳）有限公司-无税开票52740.48</t>
  </si>
  <si>
    <t>环莞快速路三期莞深高速至东部快速路段工程 -3标</t>
  </si>
  <si>
    <t>青岛国际资源配置中心北片区建设运营数智一体化项目 - 中德联合集团有限公司 - 无税开票3177968.41</t>
  </si>
  <si>
    <t>妈湾跨海通道1标数字孪生工地-上海隧道工程有限公司-无税开票19557.52</t>
  </si>
  <si>
    <t>环莞快速路三期莞深高速至东部快速路段工程-预制标段</t>
  </si>
  <si>
    <t>南湖工业污水处理厂配套项目智慧水务项目合同 - 嘉兴市南数运营科技有限公司 - 无税开票387876.11</t>
  </si>
  <si>
    <t>ZHT2023121900165</t>
  </si>
  <si>
    <t>2023年隧道股份隐患排查治理平台升级</t>
  </si>
  <si>
    <t>生产运营质量安全管理应用系统技术服务合同 - 城盾隧安地下工程有限公司 - 无税开票532075.47</t>
  </si>
  <si>
    <t>ZHT2023091300094</t>
  </si>
  <si>
    <t>南昌轨道交通1号线北延、东延及2号线东延工程信息化建设项目01标</t>
  </si>
  <si>
    <t>轨道交通运营结构维保及隧道综合综合整治大修应用系统二期技术服务合同 - 城盾隧安地下工程有限公司 - 无税开票354716.98</t>
  </si>
  <si>
    <t>ZHT2023121100154</t>
  </si>
  <si>
    <t>2023年城市基础设施车辆、应急及测绘管理功能技术开发合同</t>
  </si>
  <si>
    <t>上海市域铁路示范区线工程BIM咨询专项委外合同 - 中铁上海设计院集团有限公司 - 无税开票362040</t>
  </si>
  <si>
    <t>ZHT2024111100138</t>
  </si>
  <si>
    <t>ZHT2023121100153</t>
  </si>
  <si>
    <t>2023年城市基础设施基础及业务数据服务技术服务合同</t>
  </si>
  <si>
    <t>黄石有轨电车二期项目BIM前期规划管理平台建设服务项目工程技术咨询合同 - 上海市城市建设设计研究总院（集团）有限公司（本部） - 无税开票2145283.02</t>
  </si>
  <si>
    <t>ZHT2023121100155</t>
  </si>
  <si>
    <t>2023年城市基础设施智慧运管平台功能提升技术开发合同</t>
  </si>
  <si>
    <t>上海轨道交通市域线嘉闵线BIM咨询专题委外咨询服务合同 - 中铁上海设计院集团有限公司 - 无税开票378200</t>
  </si>
  <si>
    <t>ZHT2023121100152</t>
  </si>
  <si>
    <t>2023年城市基础设施综合运营大屏技术开发合同</t>
  </si>
  <si>
    <t>厦门市轨道交通6号线漳州（角美）延伸段工程机电安装及装修施工BIM服务 - 中铁二十二局集团电气化工程有限公司 - 无税开票285475.15</t>
  </si>
  <si>
    <t>ZHT2023101800117</t>
  </si>
  <si>
    <t>快速路数字化大屏GIS地图技术服务</t>
  </si>
  <si>
    <t>黄岩区产城融合示范区片区开发项目（甬台温高速公路黄岩段桥下地面道路工程）信息化管理系统第XXGL01标段 - 台州市黄岩交通建设发展集团有限公司 - 无税开票1618867.92</t>
  </si>
  <si>
    <t>ZHT2024012600014</t>
  </si>
  <si>
    <t>ZHT2023101800116</t>
  </si>
  <si>
    <t>快速路养护运营业务管理系统主数据数据接口开发</t>
  </si>
  <si>
    <t>BIM数据处理与业务应用支撑系统 - 上海城市地理信息系统发展有限公司 - 无税开票566037.74</t>
  </si>
  <si>
    <t>ZHT2024071100087</t>
  </si>
  <si>
    <t>生产运营质量安全管理应用系统技术服务合同</t>
  </si>
  <si>
    <t>轨道交通运营结构维保及隧道综合综合整治大修应用系统二期技术服务合同</t>
  </si>
  <si>
    <t>甬台温高速公路（G15 沈阳至海口国家高速公路）改扩建工程临海青岭至温岭大溪岭段信息化管理系统第 XXGL01 标段 - 台州交投高速公路有限公司 - 无税开票2004003.58</t>
  </si>
  <si>
    <t>ZHT2024012600012</t>
  </si>
  <si>
    <t>2023年度隧道公司BIM技术服务</t>
  </si>
  <si>
    <t>深圳市人民医院宝安医院项目基于BIM的数字化管理咨询服务合同-五洲工程顾问集团有限公司-无税开票424528.3</t>
  </si>
  <si>
    <t>油墩港航道整治工程工可阶段BIM技术咨询服务</t>
  </si>
  <si>
    <r>
      <rPr>
        <sz val="12"/>
        <rFont val="宋体"/>
        <charset val="134"/>
        <scheme val="minor"/>
      </rPr>
      <t>厦门市轨道交通6号线漳州（角美）延伸段工程BIM技术应用咨询管理</t>
    </r>
    <r>
      <rPr>
        <sz val="12"/>
        <rFont val="宋体"/>
        <charset val="134"/>
        <scheme val="minor"/>
      </rPr>
      <t xml:space="preserve">  </t>
    </r>
    <r>
      <rPr>
        <sz val="12"/>
        <rFont val="宋体"/>
        <charset val="134"/>
        <scheme val="minor"/>
      </rPr>
      <t>- 漳州市角美轨道交通投资发展有限公司 - 无税开票337242.08</t>
    </r>
  </si>
  <si>
    <t>ZHT2023100900105</t>
  </si>
  <si>
    <t>2023年隧道股份市场分析系统升级改造服务</t>
  </si>
  <si>
    <t>政和杨源至永定高速公路永泰至德化段BIM咨询服务合同 - 福建第一公路工程集团有限公司泉州设计分公司 - 无税开票69339.62</t>
  </si>
  <si>
    <t>ZHT2023110300132</t>
  </si>
  <si>
    <t>观城项目01-05地块BIM咨询服务</t>
  </si>
  <si>
    <t>春风隧道盾构安全监控项目采购合同-深圳市城市公共安全技术研究院有限公司-无税开票262358.49</t>
  </si>
  <si>
    <t>SJHT2019121200103</t>
  </si>
  <si>
    <t>ZHT2023101100107</t>
  </si>
  <si>
    <t>2023年隧道股份资金平台技术支持服务</t>
  </si>
  <si>
    <t>轨道交通机电系统、供电系统BIM技术咨询服务项目合同 - 太原市轨道交通智慧建造科技有限公司 - 无税开票132390.6</t>
  </si>
  <si>
    <t>ZHT2024032700031</t>
  </si>
  <si>
    <t>ZHT2023042400036</t>
  </si>
  <si>
    <t>2023年隧道股份亿方云软件及集成服务</t>
  </si>
  <si>
    <t>S9苏绍高速钱江隧道信息化提升实施及应用项目材料采购合同 - 上海城建城市运营（集团）有限公司（本部） - 无税开票1565221.71</t>
  </si>
  <si>
    <t>ZHT2024111300139</t>
  </si>
  <si>
    <t>ZHT2023071300070</t>
  </si>
  <si>
    <t>上海市崇明区交通委员会崇明区综合交通智慧运营管理平台-大屏与数字孪生底座开发</t>
  </si>
  <si>
    <t>春申湖快速路智慧运维管理平台服务(二期) - 上海城建城市运营（集团）有限公司（本部） - 无税开票275858.49</t>
  </si>
  <si>
    <t>ZHT2023111000133</t>
  </si>
  <si>
    <t>上海轨道交通市域线机场联络线虹桥枢纽工程系统集成及技术服务合同 - 上海荔汀实业有限公司 - 无税开票19262.83</t>
  </si>
  <si>
    <t>ZHT2022031100025</t>
  </si>
  <si>
    <t>黄石有轨电车二期项目BIM前期规划管理平台建设服务项目工程技术咨询合同</t>
  </si>
  <si>
    <t>高端加固管理应用系统 - 城盾隧安地下工程有限公司 - 无税开票718339.62</t>
  </si>
  <si>
    <t>ZHT2024112500147</t>
  </si>
  <si>
    <t>ZHT2023121300156</t>
  </si>
  <si>
    <t>2023年隧道股份统一门户开发服务</t>
  </si>
  <si>
    <t>轨道交通运营结构维保(香港)应用系统 - 城盾隧安地下工程有限公司 - 无税开票306415.09</t>
  </si>
  <si>
    <t>ZHT2024112500148</t>
  </si>
  <si>
    <t>新加坡总览项目应用系统 - 城盾隧安地下工程有限公司 - 无税开票649056.6</t>
  </si>
  <si>
    <t>ZHT2024112500149</t>
  </si>
  <si>
    <t>ZHT2023053000045</t>
  </si>
  <si>
    <t>上海市民防办公室BIM信息管理平台维护与数据治理采购合同书</t>
  </si>
  <si>
    <t>《松江区南永丰公交停车保养场新建工程BIM技术服务》项目 - 上海市城市建设设计研究总院（集团）有限公司（本部） - 无税开票20377.36</t>
  </si>
  <si>
    <t>ZHT2020070600031</t>
  </si>
  <si>
    <t>北虹桥区域开发数字建设管控系统建设项目 - 上海城建数字产业集团有限公司 - 无税开票1878301.89</t>
  </si>
  <si>
    <t>ZHT2024121800161</t>
  </si>
  <si>
    <t>ZHT2023102700122</t>
  </si>
  <si>
    <t>BIMRUN云平台合作协议-莆田市政</t>
  </si>
  <si>
    <t>2023年浦东大道地道监控系统整治项目技术服务 - 上海城建智慧城市运营管理有限公司 - 无税开票918611.32</t>
  </si>
  <si>
    <t>徐汇区滨江C单元188N-Q-1地块商办楼项目BIM运营平台开发服务合同 - 上海瑞腾国际置业有限公司 - 无税开票1240927.55</t>
  </si>
  <si>
    <t>ZHT2022070400053</t>
  </si>
  <si>
    <t>奉贤区智能网联示范区车路协同应用建设项目二标段专业分包 - 上海智能交通有限公司（本部） - 无税开票10220797.54</t>
  </si>
  <si>
    <t>ZHT2024081600097</t>
  </si>
  <si>
    <t>奉贤区智能网联示范区车路协同应用建设项目一标段专业分包 - 上海智能交通有限公司（本部） - 无税开票11939746.79</t>
  </si>
  <si>
    <t>ZHT2024081600096</t>
  </si>
  <si>
    <t>北横通道隧道智慧应用系统试点 (一期)技术服务合同 - 上海智能交通有限公司（本部） - 无税开票471698.11</t>
  </si>
  <si>
    <t>ZHT2024010400003</t>
  </si>
  <si>
    <t>南湖工业污水处理厂配套项目智慧水务项目合同 - 嘉兴市南数运营科技有限公司 - 无税开票1415094.34</t>
  </si>
  <si>
    <t>ZHT2024022800022</t>
  </si>
  <si>
    <t>道路塌陷隐患识别平台测试服务合同</t>
  </si>
  <si>
    <r>
      <rPr>
        <sz val="12"/>
        <rFont val="宋体"/>
        <charset val="134"/>
        <scheme val="minor"/>
      </rPr>
      <t>嘉兴市铁投集团建设一体化全过程管控平台建设服务项目合同</t>
    </r>
    <r>
      <rPr>
        <sz val="12"/>
        <rFont val="宋体"/>
        <charset val="134"/>
        <scheme val="minor"/>
      </rPr>
      <t xml:space="preserve">  </t>
    </r>
    <r>
      <rPr>
        <sz val="12"/>
        <rFont val="宋体"/>
        <charset val="134"/>
        <scheme val="minor"/>
      </rPr>
      <t>- 嘉兴市铁路与轨道交通投资集团有限责任公司 - 无税开票988584.91</t>
    </r>
  </si>
  <si>
    <t>ZHT2021120700145</t>
  </si>
  <si>
    <t>2021年智能运维事业部苏州信息化项目健康监测设备材料采购</t>
  </si>
  <si>
    <t>南湖工业污水处理厂配套项目智慧水务项目合同 - 嘉兴市南数运营科技有限公司 - 无税开票1667924.53</t>
  </si>
  <si>
    <t>太原市城市轨道交通2号线一期工程控制中心楼宇智能化项目BIM智慧楼宇平台 - 青岛海信网络科技股份有限公司 - 无税开票296226.42</t>
  </si>
  <si>
    <t>湖南高速信息科技有限公司 BIM 引擎软件产品采购合同 - 湖南高速信息科技有限公司 - 无税开票1283185.84</t>
  </si>
  <si>
    <t>ZHT2024123000178</t>
  </si>
  <si>
    <t>S9苏绍高速钱江隧道信息化提升实施及应用项目孪生底座产品采购合同 - 上海显晋自动化工程有限公司 - 无税开票825999.94</t>
  </si>
  <si>
    <t>ZHT2025021800016</t>
  </si>
  <si>
    <t>S9 苏绍高速钱江隧道2024 年度信息化提升实施及应用服务业务平台系统软件采购项目 - 上海显晋自动化工程有限公司 - 无税开票650406.76</t>
  </si>
  <si>
    <t>ZHT2023122000168</t>
  </si>
  <si>
    <t>2023年隧道股份打印系统集成服务</t>
  </si>
  <si>
    <t>2024年城市运营集团资信管理平台建设项目 - 上海城建城市运营（集团）有限公司（本部） - 无税开票21226.42</t>
  </si>
  <si>
    <t>ZHT2024092700121</t>
  </si>
  <si>
    <t>ZHT2024051300051</t>
  </si>
  <si>
    <t>智慧工地系统集成及技术服务合同</t>
  </si>
  <si>
    <t>厦门新机场场道工程五标BIM服务合同 - 上海公路桥梁（集团）有限公司 - 无税开票287986.79</t>
  </si>
  <si>
    <t>ZHT2023113000143</t>
  </si>
  <si>
    <t>智慧合杆管理软件开发技术服务合同</t>
  </si>
  <si>
    <t>嘉兴市区分质供水工程—现状供水管网改造提升项目管道硬件监测及运维监控管理提升改造项目（漏损控制专项） - 浙江和达科技股份有限公司 - 无税开票1111946.9</t>
  </si>
  <si>
    <t>ZHT2023021300015</t>
  </si>
  <si>
    <t>厦门市机场片区规划设计技术咨询服务（2024-2025年度） - 上海市政工程设计研究总院（集团）有限公司 - 无税开票330188.68</t>
  </si>
  <si>
    <t>ZHT2025011700007</t>
  </si>
  <si>
    <t>中铁一局集团嘉兴至枫南市域铁路SG2土建施工项目 智慧拌合安全生产监控系统合同 - 中铁一局集团有限公司第二工程分公司 - 无税开票1018867.92</t>
  </si>
  <si>
    <t>ZHT2024062700080</t>
  </si>
  <si>
    <t>地下实验室科研数据动态管理平台项目</t>
  </si>
  <si>
    <t>无线道路温度传感器数据服务技术服务项目-上海市政养护管理有限公司-收入确认无税-158490.57</t>
  </si>
  <si>
    <t>ZHT2025011300004</t>
  </si>
  <si>
    <t>海口世纪大桥琼州大桥结构监控工程维护项目-海口市建工城市运营管理有限公司-收入确认无税86642.2</t>
  </si>
  <si>
    <t>ZHT2025010700003</t>
  </si>
  <si>
    <t>SJHT2019121300107</t>
  </si>
  <si>
    <t>地下院平移-《上海市轨道交通18号线工程》江浦路站等BIM设计分包合同</t>
  </si>
  <si>
    <t>中信金融中心项目基于BIM的数字化技术研究 -中信建设有限责任公司-收入无税188679.25</t>
  </si>
  <si>
    <t>工程技术咨询合同</t>
  </si>
  <si>
    <t>深圳市第三人民医院应急院区配套宿舍项目基于BIM的数字化管理咨询服务合同-五洲工程顾问集团有限公司-无税收入94339.62</t>
  </si>
  <si>
    <t>ZHT2024030900024</t>
  </si>
  <si>
    <t>西宁市凤凰山路新建道路工程BIM咨询管理服务合同-补充合同</t>
  </si>
  <si>
    <t>深圳市人民医院宝安医院项目基于BIM的数字化管理咨询服务合同-五洲工程顾问集团有限公司-无税收入424528.3</t>
  </si>
  <si>
    <t>2023年浦东大道地道设施缺陷监控项目技术服务</t>
  </si>
  <si>
    <t>智慧园区物联网平台研发项目 - 厦门天洋数字科技有限公司 - 无税收入2830188.68</t>
  </si>
  <si>
    <t>ZHT2024122000169</t>
  </si>
  <si>
    <t>S9苏绍高速钱江隧道信息化提升实施及应用服务-上海城建智慧城市运营管理有限公司-无税收入1072601.44</t>
  </si>
  <si>
    <t>ZHT2025021800017</t>
  </si>
  <si>
    <t>2023浦东大道地道设施缺陷监控项目设备采购合同</t>
  </si>
  <si>
    <t>高端加固管理应用系统 - 城盾隧安地下工程有限公司 - 无税收入179584.91</t>
  </si>
  <si>
    <t>上海静态交通大数据运营平台开发</t>
  </si>
  <si>
    <t>兰原高速黄河大桥BIM咨询服务项目</t>
  </si>
  <si>
    <t>厦门轨道6号线机电施工四工区BIM技术应用技术服务合同 - 中铁十一局集团电务工程有限公司 - 无税收入44273.58</t>
  </si>
  <si>
    <t>ZHT2023092800102</t>
  </si>
  <si>
    <t>厦门市轨道交通6号线漳州（角美）延伸段工程机电安装及装修施工BIM服务 - 中铁二十二局集团电气化工程有限公司 - 无税收入230221.9</t>
  </si>
  <si>
    <t>新加坡总览项目应用系统 - 城盾隧安地下工程有限公司 - 无税收入162264.15</t>
  </si>
  <si>
    <t>既有轻纺城高架柯桥段智慧化改造新增工程专业分包合同 - 上海城建数字产业集团有限公司 - 无税收入793279.02</t>
  </si>
  <si>
    <t>ZHT2024122300170</t>
  </si>
  <si>
    <t>ZHT2024070100082</t>
  </si>
  <si>
    <r>
      <rPr>
        <sz val="12"/>
        <rFont val="宋体"/>
        <charset val="134"/>
        <scheme val="minor"/>
      </rPr>
      <t>绍兴市城市智慧快速路BIM全寿命期大数据管理平台建设服务项目工程技术咨询合同</t>
    </r>
    <r>
      <rPr>
        <sz val="12"/>
        <rFont val="宋体"/>
        <charset val="134"/>
        <scheme val="minor"/>
      </rPr>
      <t xml:space="preserve">  </t>
    </r>
    <r>
      <rPr>
        <sz val="12"/>
        <rFont val="宋体"/>
        <charset val="134"/>
        <scheme val="minor"/>
      </rPr>
      <t>-上海市城市建设设计研究总院（集团）有限公司</t>
    </r>
  </si>
  <si>
    <t>ZHT2022010400002</t>
  </si>
  <si>
    <t>嘉兴市域快速道路智慧建设管理平台服务项目 - 浙江交工集团股份有限公司 - 无税收入246079.74</t>
  </si>
  <si>
    <t>ZHT2024061200068</t>
  </si>
  <si>
    <t>嘉兴市域快速道路智慧建设管理平台服务项目 - 中交路桥建设有限公司 - 无税81693.45</t>
  </si>
  <si>
    <t>ZHT2024061900077</t>
  </si>
  <si>
    <t>嘉兴市域快速道路智慧建设管理平台服务项目 - 江苏镇江路桥工程有限公司 - 无税开票246079.74</t>
  </si>
  <si>
    <t>ZHT2024012300008</t>
  </si>
  <si>
    <t>嘉浏智慧高速机电系统施工项目专业分包合同-上海智能交通有限公司 -收入无税197853.21</t>
  </si>
  <si>
    <t>ZHT2024012500011</t>
  </si>
  <si>
    <t>机场轨交智慧运维平台(一期)数据结构及接口部署项目 - 上海城建智慧城市运营管理有限公司 - 无税收入81721.7</t>
  </si>
  <si>
    <t>ZHT2024111900142</t>
  </si>
  <si>
    <t>ZHT2024062400078</t>
  </si>
  <si>
    <t>机场轨交智慧运维平台(一期)运管大屏开发项目 - 上海城建智慧城市运营管理有限公司 - 无税收入244723.5</t>
  </si>
  <si>
    <t>ZHT2024111900141</t>
  </si>
  <si>
    <t>S457新港至南陵界一级公路改建工程智慧工地信息化项目（冠粤） - 广东冠粤路桥有限公司 - 无税876634.96</t>
  </si>
  <si>
    <t>ZHT2024040200033</t>
  </si>
  <si>
    <t>萧山钱江污水处理厂BIM运维服务平台建设项目 - 浙江和达科技股份有限公司 - 无税收入330188.68</t>
  </si>
  <si>
    <t>ZHT2022062400048</t>
  </si>
  <si>
    <t>机场轨交智慧运维平台(一期)运管大屏开发项目 - 上海城建智慧城市运营管理有限公司 - 无税收入439599.06</t>
  </si>
  <si>
    <t>ZHT2024041800038</t>
  </si>
  <si>
    <t>澳门轻轨东线健康监测项目-上海隧道工程股份有限公司澳门分公司-收入无税441603.04</t>
  </si>
  <si>
    <t>深圳机场充电桩运维服务项目合同-人民电器集团有限公司-无税收入1301886.79</t>
  </si>
  <si>
    <t>结转收入*XMCJ2022091500075*嘉兴至枫南市域铁路控制性节点工程（嘉兴南站）智慧工地项目*中铁一局集团第二工程有限公司*ZHT2023122100171</t>
  </si>
  <si>
    <t>结转收入*CCJZY-T-20250602*上海化工区平台开发服务项目*上海城建城市运营（集团）有限公司*SZJT202560021</t>
  </si>
  <si>
    <t>SZJT202560021</t>
  </si>
  <si>
    <t>结转收入*XMCJ2022120600099*上海轨道交通市域线嘉闵线工程JMSG-8标智慧工地项目*上海市机械施工集团有限公司*ZHT2023032200027</t>
  </si>
  <si>
    <t>XMCJ2022120600099</t>
  </si>
  <si>
    <t>结转收入*CCJZY-T-20250802*2025市政养护积水检测智能传感设备技术服务*上海市政养护管理有限公司*SZJT202570038</t>
  </si>
  <si>
    <t>SZJT202570038</t>
  </si>
  <si>
    <t>黄岩区产城融合示范区片区开发项目（甬台温高速公路黄岩段桥下地面道路工程）信息化管理系统第XXGL01标段</t>
  </si>
  <si>
    <t>甬台温高速公路（G15 沈阳至海口国家高速公路）改扩建工程临海青岭至温岭大溪岭段信息化管理系统第 XXGL01 标段</t>
  </si>
  <si>
    <t>ZHT2022022400019</t>
  </si>
  <si>
    <t>概念验证服务协议-智能工地监督系统</t>
  </si>
  <si>
    <t>ZHT2025031800032</t>
  </si>
  <si>
    <t>ZHT2021042700032</t>
  </si>
  <si>
    <t>前海地下道路服务采购协议</t>
  </si>
  <si>
    <t>ZHT2024111800140</t>
  </si>
  <si>
    <t>ZHT2021061700071</t>
  </si>
  <si>
    <t>ZHT2021062400075</t>
  </si>
  <si>
    <t>ZHT2022081700066</t>
  </si>
  <si>
    <t>中铁一局集团嘉兴至枫南市域铁路（嘉兴南站）土建施工项目智慧工地工程</t>
  </si>
  <si>
    <t>ZHT2023060800051</t>
  </si>
  <si>
    <t>ZHT2023071200065</t>
  </si>
  <si>
    <t>城建滨江大厦二楼无线网络安全隐患整改的紧急维修工程项目</t>
  </si>
  <si>
    <t>ZHT2023071200067</t>
  </si>
  <si>
    <t>ZHT2023071200068</t>
  </si>
  <si>
    <t>政和杨源至永定高速公路永泰至德化段BIM咨询服务合同</t>
  </si>
  <si>
    <t>ZHT2022110300093</t>
  </si>
  <si>
    <t>厦门市机场片区规划设计技术咨询服务（2024-2025年度）</t>
  </si>
  <si>
    <t>ZHT2023081700083</t>
  </si>
  <si>
    <t>ZHT2020111000082</t>
  </si>
  <si>
    <t>ZHT2023071200066</t>
  </si>
  <si>
    <t>上海市奉贤区政府采购信息 2024-026 ——奉贤公安分局全警实战大练兵管 理与智慧练兵比武平台（一期）项目</t>
  </si>
  <si>
    <t>ZHT2023071200069</t>
  </si>
  <si>
    <t>浦东大道地道设施补缺项目-BIM制作服务</t>
  </si>
  <si>
    <t>ZHT2022090600073</t>
  </si>
  <si>
    <t>ZHT2023092700101</t>
  </si>
  <si>
    <t>厦门第三东通道工程数字化平台建设项目总体咨询服务</t>
  </si>
  <si>
    <t>ZHT2023110100131</t>
  </si>
  <si>
    <t>结转收入*XMCJ2023121500111*临港大屏三期*上海城建智慧城市运营管理有限公司*ZHT2024012300006</t>
  </si>
  <si>
    <t>ZHT2021111900126</t>
  </si>
  <si>
    <t>结转收入*CCJSG-T-2025042*2025年城市运营对接股份报账结构开发及基础数据治理服务*上海城建城市运营（集团）有限公司*C0CJSG-FW-T-2025042</t>
  </si>
  <si>
    <t>ZHT2023121300157</t>
  </si>
  <si>
    <t>结转收入*CCJSG-T-2025043*2025年城市运营报账表单开发服务*上海城建城市运营（集团）有限公司*C0CJSG-FW-T-2025043</t>
  </si>
  <si>
    <t>ZHT2024012400009</t>
  </si>
  <si>
    <t>结转收入*CCJSG-T-2025017*CCJSG-T-20250172025年财务软件系统基础运维服务*上海建元财务管理有限公司*C0CJSG-FW-T-2025017</t>
  </si>
  <si>
    <t>C0CJSG-FW-T-2025017</t>
  </si>
  <si>
    <t>ZHT2023122500175</t>
  </si>
  <si>
    <t>结转收入*XMCJ2024062500075*枫南SG2智慧工地*中铁一局集团第二工程有限公司*ZHT2024062700081</t>
  </si>
  <si>
    <t>ZHT2023110100130</t>
  </si>
  <si>
    <t>结转收入*XMCJ2023063000040*嘉兴枫南SG1智慧工地*中铁隧道局集团有限公司*ZHT2024082100098</t>
  </si>
  <si>
    <t>结转收入*CCJZY-T-2025027*CCJZY-T-2025027临港新片区智能网联云控平台建设项目（一期）二标段项目 城市治理场景采购合同*上海城建智慧城市运营管理有限公司*C0CJZY-FW-T-2025027</t>
  </si>
  <si>
    <t>C0CJZY-FW-T-2025027</t>
  </si>
  <si>
    <t>结转收入*CCJZY-T-2025025*CCJZY-T-2025025片区及大桥板块平台开发项目*上海城建智慧城市运营管理有限公司*C0CJZY-FW-T-2025025</t>
  </si>
  <si>
    <t>结转收入*XMCJ2023121400109*上海市域铁路应急管理平台开发项目*上海申铁投资有限公司*ZHT2023121900161</t>
  </si>
  <si>
    <t>结转收入*XMCJ2023121400109*上海市域铁路应急管理平台开发项目*上海申铁投资有限公司*ZHT2023121900162</t>
  </si>
  <si>
    <t>结转收入*XMCJ2023121400109*上海市域铁路应急管理平台开发项目*上海申铁投资有限公司*ZHT2023121900163</t>
  </si>
  <si>
    <t>结转收入*XMCJ2023121400109*上海市域铁路应急管理平台开发项目*上海申铁投资有限公司*ZHT2023121900160</t>
  </si>
  <si>
    <t>结转收入*XMCJ2024082900100*深圳市人民医院宝安医院项目基于BIM的数字化管理咨询服务*五洲工程顾问集团有限公司*ZHT2024090300104</t>
  </si>
  <si>
    <t>结转收入*XMCJ2024070200081*海口世纪大桥琼州大桥结构监控工程维护项目*海口市建工城市运营管理有限公司*ZHT2024090500107</t>
  </si>
  <si>
    <t>结转收入*CCJZY-T-2025052*CCJZY-T-2025052智慧城市交通规划语料服务加工项目技术咨询及维护服务采购合同*中国联合网络通信有限公司上海市分公司*C0CJZY-FW-T-2025052</t>
  </si>
  <si>
    <t>结转收入*CCJZY-T-2025051*CCJZY-T-2025051无人机感知语料标注服务项目技术咨询及维护服务采购合同*中国联合网络通信有限公司上海市分公司*C0CJZY-FW-T-2025051</t>
  </si>
  <si>
    <t>2023年S9苏绍高速钱江隧道信息化提升实施及应用项目技术服务</t>
  </si>
  <si>
    <t>C0CJZY-FW-T-2025047</t>
  </si>
  <si>
    <t>大桥及高速板块平台开发项目</t>
  </si>
  <si>
    <t>C0CJZY-FW-T-2025026</t>
  </si>
  <si>
    <t>解放大道及北延伸（康宁路、汤公路）建设改造工程BIM全寿命期大数据管理平台建设服务项目工程技术咨询合同</t>
  </si>
  <si>
    <t>越东路（三江路-规划曹娥江大桥）智慧快速路工程BIM全寿命期大数据管理平台建设服务项目工程技术咨询合同</t>
  </si>
  <si>
    <t>嘉善至西塘市域铁路SG5标智慧工地（项目部）专项技术服务</t>
  </si>
  <si>
    <t>ZHT2024090300102</t>
  </si>
  <si>
    <t>结转收入*CCJZY-T-2025061*CCJZY-T-2025061成都双流动态感知项目技术服务合同*成都申蓉城运城市管理服务有限公司*C0CJZY-FW-T-2025061</t>
  </si>
  <si>
    <t>结转收入*SZJT2025060008*SZJT2025060008临港供排水项目数字化管理平台专业咨询服务项目*上海城建数字产业集团有限公司*SZJT202570037</t>
  </si>
  <si>
    <t>SZJT202570037</t>
  </si>
  <si>
    <t>南湖区老（旧）住宅区改造提升专项工程（二期）第二批次（秀运片区、解放路片区） 之智慧化工程</t>
  </si>
  <si>
    <t>结转收入*XMCJ2022092300078*城东埭头公交综合场站工程建设管理信息化平台新增项目级授权应用服务*福建第一公路工程集团有限公司*ZHT2022092600081</t>
  </si>
  <si>
    <t>ZHT2022092600081</t>
  </si>
  <si>
    <t>结转收入*CCJZY-T-2025102*CCJZY-T-2025102浦江桥隧2025气象监测项目技术服务合同*上海浦江桥隧运营管理有限公司*C0CJZY-FW-T-2025102</t>
  </si>
  <si>
    <t>C0CJZY-FW-T-2025102</t>
  </si>
  <si>
    <t>结转收入*ZX00225*地下院平移-徐汇区滨江C单元188N-Q-1地块商办楼项目工程建设阶段BIM咨询服务*上海市地下空间设计研究总院有限公司*SJHT2019121300119</t>
  </si>
  <si>
    <t>结转收入*XMCJ2022051300023*地下实验室科研数据动态管理平台（中国北山地下实验室建设工程项目）*核工业北京地质研究院*ZHT2022050900037</t>
  </si>
  <si>
    <t>结转收入*CCJSG-T-2025069*源点大厦机房安全建设技术服务采购*上海城建数字产业集团有限公司*C0CJSG-FW-T-2025069</t>
  </si>
  <si>
    <t>C0CJSG-FW-T-2025069</t>
  </si>
  <si>
    <t>结转收入*CCJSG-W-2025080*源点大厦机房 安全建设设备系统采购合同*上海城建数字产业集团有限公司*C0CJSG-FW-W-2025080</t>
  </si>
  <si>
    <t>C0CJSG-FW-W-2025080</t>
  </si>
  <si>
    <t>结转收入*CCJSG-T-2025004*CCJSG-T-20250042025年晟元保理业务系统信息安全等保测评*上海晟元商业保理有限公司*C0CJSG-FW-T-2025004</t>
  </si>
  <si>
    <t>C0CJSG-FW-T-2025004</t>
  </si>
  <si>
    <t>绍兴二环南路智慧快速路智慧工程采购合同</t>
  </si>
  <si>
    <t>结转收入*XMCJ2022021100006*厦门轨道交通1号线软件园站地块配套项目BIM技术应用*厦门轨道建设发展集团有限公司*ZHT2021121700149</t>
  </si>
  <si>
    <t>ZHT2021121700149</t>
  </si>
  <si>
    <t>结转收入*CCJSJ-T-2025016*CCJSJ-T-2025016南汇支线（两港市域铁路）工程轨道施工项目信息化建设系统集成及技术服务项目*中铁二十四局集团有限公司*C0CJSJ-JC-T-2025016</t>
  </si>
  <si>
    <t>C0CJSJ-JC-T-2025016</t>
  </si>
  <si>
    <t>结转收入*XMCJ2024111900140*澳门轻轨东线健康监测项目*中建 (香港) - 中建 (澳门) - 隧道股份合作经营*ZHT2024112900152</t>
  </si>
  <si>
    <t>结转收入*XMCJ2024120200150*2024年城建投资综合管理系统实施运维服务*上海城建数字产业集团有限公司*ZHT2024122000163</t>
  </si>
  <si>
    <t>秀洲区污水厂运维管理平台系统工程采购合同</t>
  </si>
  <si>
    <t>结转收入*XMCJ2024120300151*深圳机场充电桩运维服务项目*人民电器集团有限公司*ZHT2024120600153</t>
  </si>
  <si>
    <t>结转收入*ZX00203*地下院平移-厦门市轨道交通2、3、4、6号线工程BIM技术应用咨询管理*上海市地下空间设计研究总院有限公司*SJHT2019121600127</t>
  </si>
  <si>
    <t>结转收入*ZX2018050800002*新加坡DTSS11深遂道项目BIM咨询*上海隧道工程股份（新加坡）有限公司*SJHT2019051500043</t>
  </si>
  <si>
    <t>SJHT2019051500043</t>
  </si>
  <si>
    <t>结转收入*CCJZY-T-2025036*CCJZY-T-2025036嘉浏平台路面养护决策功能开发服务*上海城建智慧城市运营管理有限公司*C0CJZY-FW-T-2025036</t>
  </si>
  <si>
    <t>C0CJZY-FW-T-2025036</t>
  </si>
  <si>
    <t>结转收入*ZX00229*地下院平移-洛阳地铁1号线工程建筑信息化模型（BIM）技术应用-01标段*上海市地下空间设计研究总院有限公司*SJHT2019121200106</t>
  </si>
  <si>
    <t>SJHT2019121200106</t>
  </si>
  <si>
    <t>结转收入*CCJSG-T-20250706*2025年供应链平台项目*上海城建物资有限公司*SZJT202570016</t>
  </si>
  <si>
    <t>SZJT202570016</t>
  </si>
  <si>
    <t>上海市疾病预防控制中心新建工程民防智能化项目三防智能化系统采购合同</t>
  </si>
  <si>
    <t>结转收入*XMCJ2025032400024*城建滨江大厦项目2025年度科技展厅、会务设备维保服务*上海瑞锦诚物业服务有限公司*ZHT2025032600035</t>
  </si>
  <si>
    <t>ZHT2025032600035</t>
  </si>
  <si>
    <t>结转收入*XMCJ2024082900101*深圳市第三人民医院应急院区配套宿舍项目基于BIM的数字化管理咨询服务*五洲工程顾问集团有限公司*ZHT2024090300103</t>
  </si>
  <si>
    <t>结转收入*CCJFJ-T-2025100*BIM协同平台使用服务合同*厦门港口开发建设有限公司*C0CJFJ-FW-T-2025100</t>
  </si>
  <si>
    <t>ZHT2024082100099</t>
  </si>
  <si>
    <t>结转收入*XMCJ2024053000057*云巡检产品开发项目*上海城建智慧城市运营管理有限公司*ZHT2024122500174</t>
  </si>
  <si>
    <t>ZHT2024122500174</t>
  </si>
  <si>
    <t>ZHT2023070500061</t>
  </si>
  <si>
    <t>结转收入*CCJSC-T/W-2025053*高邑县县域机房及监控改造升级项目合同*中国移动通信集团河北有限公司石家庄分公司*C0CJSC-JCCG-T/W-2025053</t>
  </si>
  <si>
    <t>C0CJSC-JCCG-T/W-2025053</t>
  </si>
  <si>
    <t>ZHT2023102700126</t>
  </si>
  <si>
    <t>结转收入*XMCJ2022080800064*南湖区工业污水厂智慧水务项目*嘉兴市南数运营科技有限公司*ZHT2022092800083</t>
  </si>
  <si>
    <t>ZHT2023010300003</t>
  </si>
  <si>
    <t>ZHT2022123000130</t>
  </si>
  <si>
    <t>结转收入*CCJZY-T-2025125*CCJZY-T-20251252025市政养护道路结冰监测项目*上海市政养护管理有限公司*C0CJZY-FW-T-2025125</t>
  </si>
  <si>
    <t>C0CJZY-FW-T-2025125</t>
  </si>
  <si>
    <t>结转收入*CCJSC-T/W-2025013*泉州普通公路桥梁隧道智慧运维平台项目*泉州市公路事业发展中心桥梁隧道分中心*C0CJSC-JCCG-T/W-2025013</t>
  </si>
  <si>
    <t>ZHT2022031600029</t>
  </si>
  <si>
    <t>结转收入*CCJSJ-T-2025029*CCJSJ-T-20250292025年度轨道交通应急抢险应用系统优化及运维服务*城盾隧安地下工程有限公司*SZJT202570034</t>
  </si>
  <si>
    <t>结转收入*XMCJ2025022600011*XMCJ20250226000112025年隧道股份软件系统标准运维服务*上海隧道工程股份有限公司*ZHT2025050700046</t>
  </si>
  <si>
    <t>ZHT2025050700046</t>
  </si>
  <si>
    <t>结转收入*CCJSG-T-2025018*CCJSG-T-20250182025年隧道股份统一门户运营服务*上海隧道工程股份有限公司*C0CJSG-FW-T-2025018</t>
  </si>
  <si>
    <t>C0CJSG-FW-T-2025018</t>
  </si>
  <si>
    <t>ZHT2024091800114</t>
  </si>
  <si>
    <t>结转收入*XMCJ2025031400019*MGS-III-PKG2New Compression Facilities at BGCS 10*深圳市协诚泰科技有限公司*ZHT2025032400034</t>
  </si>
  <si>
    <t>ZHT2025032400034</t>
  </si>
  <si>
    <t>结转收入*CCJSG-T-2025041*CCJSG-T-20250412025年业务报账及共享运营平台运维服务*上海建元财务管理有限公司*C0CJSG-FW-T-2025041</t>
  </si>
  <si>
    <t>C0CJSG-FW-T-2025041</t>
  </si>
  <si>
    <t>结转收入*XMCJ2022061400036*嘉兴市联合污水外排一期泵站及管线大修工程BIM技术服务*上海市城市建设设计研究总院（集团）有限公司*ZHT2022031100026</t>
  </si>
  <si>
    <t>结转收入*SZJT2025050055*SZJT20250500552025年数据库运维服务*上海建元财务管理有限公司*SZJT202570001</t>
  </si>
  <si>
    <t>结转收入*CCJSJ-T-2025107*CCJSJ-T-2025107常州地铁应急管理系统开发服务项目*城盾隧安地下工程有限公司*C0CJSJ-JCCG-T-2025107</t>
  </si>
  <si>
    <t>C0CJSJ-JCCG-T-2025107</t>
  </si>
  <si>
    <t>ZHT2024090400105</t>
  </si>
  <si>
    <t>城建滨江大厦门禁系统升级改造工程</t>
  </si>
  <si>
    <t>结转收入*XMCJ2022011100002*嘉兴市联合污水外排一期泵站及管线大修工程（1#连通管复线）*上海市城市建设设计研究总院（集团）有限公司*ZHT2021112900137</t>
  </si>
  <si>
    <t>ZHT2024071000086</t>
  </si>
  <si>
    <t>2024年城市运营上海停车APP等保测评服务</t>
  </si>
  <si>
    <t>结转收入*XMCJ2024092600121*2024年城市运营综合管理平台建设项目*上海城建城市运营（集团）有限公司*ZHT2024121600157</t>
  </si>
  <si>
    <t>厦门轨道交通1、2号线改造项目管道AR应用程序研发</t>
  </si>
  <si>
    <t>ZHT2024101600129</t>
  </si>
  <si>
    <t>2025年陆家嘴乐居租赁公寓管理软件系统“新乐里”企业公寓二期技术服务合同</t>
  </si>
  <si>
    <t>结转收入*CCJFJ-T-2025121*厦门跨东海域通道陆域段BIM技术咨询服务验工计价合同*安徽智维空间科技有限公司*C0CJFJ-FW-T-2025121</t>
  </si>
  <si>
    <t>C0CJFJ-FW-T-2025121</t>
  </si>
  <si>
    <t>ZHT2024040200032</t>
  </si>
  <si>
    <t>南汇支线（两港市域铁路）工程</t>
  </si>
  <si>
    <t>结转收入*XMCJ2024081600095*奉贤区智能网联示范区车路协同应用建设项目一标段专业分包*上海智能交通有限公司*ZHT2024081600096</t>
  </si>
  <si>
    <t>2024年隧道股份报账系统建设服务</t>
  </si>
  <si>
    <t>结转收入*CCJSJ-T-2025129*CCJSJ-T-20251292025年水务工程重要隐蔽（关键部位）综合管控项目*上海城建数字产业集团有限公司*C0CJSJ-FW-T-2025129</t>
  </si>
  <si>
    <t>C0CJSJ-FW-T-2025129</t>
  </si>
  <si>
    <t>结转收入*XMCJ2024112100143*2024年城市运营数据分析服务项目*上海城建城市运营（集团）有限公司*ZHT2024112200144</t>
  </si>
  <si>
    <t>结转收入*XMCJ2025040800025*XMCJ20250408000252025年司库2.0系统开发实施技术服务*上海建元财务管理有限公司*SZJT202570002</t>
  </si>
  <si>
    <t>结转收入*ZX00215*地下院平移-深圳市宝安区人民检察院综合业务大楼项目*上海市地下空间设计研究总院有限公司*SJHT2019121300122</t>
  </si>
  <si>
    <t>结转收入*CCJGD-T-2025096*珠三角环线东莞至深圳高速公路塘厦至东城段及龙林支线改扩建工程施工第十四合同段交通管控软件技术服务合同*广东新粤交通投资有限公司*C0CJGD-FW-T-2025096</t>
  </si>
  <si>
    <t>C0CJGD-FW-T-2025096</t>
  </si>
  <si>
    <t>结转收入*ZX00213*地下院平移-深圳市医疗器械检测和生物医药安全评价中心建设项目*上海市地下空间设计研究总院有限公司*SJHT2019121300121</t>
  </si>
  <si>
    <t>结转收入*CCJSC-T/W-2025054*高邑县区域视频管控平台集成和定制开发项目*中国移动通信集团河北有限公司石家庄分公司*C0CJSC-FW-T/W-2025054</t>
  </si>
  <si>
    <t>C0CJSC-FW-T/W-2025054</t>
  </si>
  <si>
    <t>结转收入*CCJSJ-T-2025103*CCJSJ-T-2025103嘉兴至枫南市域铁路七星车辆段建管平台的使用与实施*上海市城市建设设计研究总院（集团）有限公司*C0CJSJ--T-2025103</t>
  </si>
  <si>
    <t>C0CJSJ--T-2025103</t>
  </si>
  <si>
    <t>ZHT2023120600149</t>
  </si>
  <si>
    <t>结转收入*XMCJ2020112600108*深圳市公安局龙岗分局三所三队一中心1号地块工程项目BIM实施顾问服务*上海市地下空间设计研究总院有限公司*ZHT2020120700106</t>
  </si>
  <si>
    <t>结转收入*XMCJ2024122300167*杨浦城投信息化综合管理平台*上海杨浦城市建设投资（集团）有限公司*ZHT2024122400171</t>
  </si>
  <si>
    <t>ZHT2024122400171</t>
  </si>
  <si>
    <t>结转收入*ZX2018050800002*新加坡DTSS11深遂道项目BIM咨询*上海城建国际工程有限公司*ZHT2025022000021</t>
  </si>
  <si>
    <t>结转收入*CCJSG-T-2025115*2025年数字集团OA项目实施服务二期*上海城建数字产业集团有限公司*C0CJSG-FW-T-2025115</t>
  </si>
  <si>
    <t>C0CJSG-FW-T-2025115</t>
  </si>
  <si>
    <t>ZHT2024061900075</t>
  </si>
  <si>
    <t>结转收入*CCJZY-T-2025120*CCJZY-T-2025120浦东新区城市道路管养平台(二期)-道路塌陷风险预警安全应急管理*上海显晋自动化工程有限公司*C0CJZY-FW-T-2025120</t>
  </si>
  <si>
    <t>C0CJZY-FW-T-2025120</t>
  </si>
  <si>
    <t>结转收入*XMCJ2024070100080*上海轨道交通市域线嘉闵线工程JMSG-4标智慧工地*中铁二局集团有限公司*ZHT2024081400093</t>
  </si>
  <si>
    <t>结转收入*XMCJ2024111900140*澳门轻轨东线健康监测项目*中国建筑工程(香港)有限公司澳门分公司、中国建筑工程(澳门)有限公司、上海隧道工程股份有限公司-澳门分公司合作经营*ZHT2025030300023</t>
  </si>
  <si>
    <t>ZHT2025030300023</t>
  </si>
  <si>
    <t>结转收入*CCJGD-FW-T-2025099*甬莞-莞佛高速公路常平至虎门段及虎门港支线一期改扩建工程施工第十二标段项目智慧高速建运管养一体化平台项目*北京公科飞达交通工程发展有限公司*C0CJGD-FW-T-2025099</t>
  </si>
  <si>
    <t>C0CJGD-FW-T-2025099</t>
  </si>
  <si>
    <t>结转收入*XMCJ2024110100135*繁昌区S457快速路智慧工地监管平台*安徽开源建设工程有限责任公司*ZHT2025031800029</t>
  </si>
  <si>
    <t>结转收入*CCJSJ-T-2025138*新加坡地铁盾构隧道检测数据平台*城盾隧安地下工程有限公司*C0CJSJ-FW-T-2025138</t>
  </si>
  <si>
    <t>C0CJSJ-FW-T-2025138</t>
  </si>
  <si>
    <t>ZHT2024040700035</t>
  </si>
  <si>
    <t>结转收入*XMCJ2023101800081*三林区域一体化管理*上海城建养护管理有限公司*ZHT2023110100131</t>
  </si>
  <si>
    <t>ZHT2024012600013</t>
  </si>
  <si>
    <t>结转收入*SZJT2025070019*SZJT2025070019厦门第三东通道工程数字化平台建设项目总体咨询服务*厦门路桥勘察设计院有限公司*SZJT202570032</t>
  </si>
  <si>
    <t>结转收入*XMCJ2024060400060*港铁28H大修智慧工地管理平台*上海城建（广东）科技创新与产业研究有限公司*ZHT2025031800032</t>
  </si>
  <si>
    <t>结转收入*CCJZY-T/W-2025058*CCJZY-T/W-2025058湖南省高速公路交通基础设施数字化转型升级公共服务项目桥梁数字化管养平台技术劳务服务*湖南高速信息科技有限公司*C0CJZY-FW-T/W-2025058</t>
  </si>
  <si>
    <t>C0CJZY-FW-T/W-2025058</t>
  </si>
  <si>
    <t>结转收入*CCJSG-T-2025005*CCJSG-T-20250052025年城市运营上海停车APP等保测评服务*上海停车信息科技有限公司*C0CJSG-FW-T-2025005</t>
  </si>
  <si>
    <t>ZHT2024112200145</t>
  </si>
  <si>
    <t>结转收入*CCJZY-T-2025009*CCJZY-T-20250092024年浦东大道地道设施缺陷监控及系统整治*上海城建智慧城市运营管理有限公司*C0CJZY-FW-T-2025009</t>
  </si>
  <si>
    <t>C0CJZY-FW-T-2025009</t>
  </si>
  <si>
    <t>ZHT2024061800074</t>
  </si>
  <si>
    <t>结转收入*CCJSJ-T-2025118*CCJSJ-T-2025118关键人员考勤六期技术服务项目*上海涵辕信息技术有限公司*C0CJSJ-FW-T-2025118</t>
  </si>
  <si>
    <t>结转收入*XMCJ2024083100103*马峦山隧道数字孪生平台*深圳市路桥建设集团有限公司*ZHT2024102300131</t>
  </si>
  <si>
    <t>结转收入*CCJGD-T-2025109*滨海大道下沉段 智慧隧道管理软件采购合同*东来数字技术与服务（深圳）有限公司*C0CJGD-JCCG-T-2025109</t>
  </si>
  <si>
    <t>C0CJGD-JCCG-T-2025109</t>
  </si>
  <si>
    <t>ZHT2024101000124</t>
  </si>
  <si>
    <t>结转收入*XMCJ2024010200001*甬台温高速公路（G15沈阳至海口国家高 速公路）改扩建工程临海青岭至温岭大溪岭段信息化管理系统*台州市黄岩交通建设发展集团有限公司*ZHT2024012600014</t>
  </si>
  <si>
    <t>结转收入*CCJGD-T-2025104*高架桥和桥梁结构健康测量分析像素化 概念证明项目*上海城建数字产业集团有限公司*C0CJGD-FW-T-2025104</t>
  </si>
  <si>
    <t>结转收入*CCJSG-T-2025112*CCJSG-T-20251122025年建元财务综合管理信息系统实施服务*上海建元财务管理有限公司*C0CJSG-FW-T-2025112</t>
  </si>
  <si>
    <t>C0CJSG-FW-T-2025112</t>
  </si>
  <si>
    <t>结转收入*XMCJ2024060300058*嘉兴联合污水厂数字孪生平台建设项目（UE、CIM）*浙江嘉源和达水务有限公司*ZHT2024061200068</t>
  </si>
  <si>
    <t>结转收入*XMCJ2024122000166*隧道全生命平台（四期）*上海城建智慧城市运营管理有限公司*ZHT2025010300002</t>
  </si>
  <si>
    <t>ZHT2025010300002</t>
  </si>
  <si>
    <t>结转收入*XMCJ2023080800050*南昌轨道交通集团工程建设数字管理平台*南昌轨道交通集团有限公司*ZHT2023091300094</t>
  </si>
  <si>
    <t>ZHT2024110800137</t>
  </si>
  <si>
    <t>结转收入*XMCJ2022080400063*南汇支线（原两港快线）BIM咨询服务*中国铁路设计集团有限公司*ZHT2022120500107</t>
  </si>
  <si>
    <t>ZHT2024122000166</t>
  </si>
  <si>
    <t>结转收入*CCJGD-T-2025141*澳门轻轨东线南段智慧工地-数智隧道管理平台采购项目*上海城建数字产业集团有限公司*C0CJGD-FW-T-2025141</t>
  </si>
  <si>
    <t>C0CJGD-FW-T-2025141</t>
  </si>
  <si>
    <t>ZHT2024122000164</t>
  </si>
  <si>
    <t>ZHT2024122000165</t>
  </si>
  <si>
    <t>ZHT2024122000167</t>
  </si>
  <si>
    <t>结转收入*XMCJ2024110100135*SZJT202570006S457新港至南陵界一级公路改建工程智慧工地信息化项目*中交路桥建设有限公司*SZJT202570006</t>
  </si>
  <si>
    <t>SZJT202570006</t>
  </si>
  <si>
    <t>ZHT2024122500173</t>
  </si>
  <si>
    <t>结转收入*CCJSJ-T-2025110*CCJSJ-T-2025110越高速低空安全智巡系统采购项目综合显示大屏系统定制开发服务*上海城建数字产业集团有限公司*C0CJSJ-JC-T-2025110</t>
  </si>
  <si>
    <t>C0CJSJ-JC-T-2025110</t>
  </si>
  <si>
    <t>结转收入*CCJGD-T-2025130*龙岗区数字家园平台（一期）建设项目（标段一）*上海城建数字产业集团有限公司*C0CJGD-FW-T-2025130</t>
  </si>
  <si>
    <t>ZHT2024090500106</t>
  </si>
  <si>
    <t>结转收入*CCJZY-W-2025010*CCJZY-W-20250102024年浦东大道地道设施缺陷监控项目设备采购*上海城建智慧城市运营管理有限公司*C0CJZY-JCCG-W-2025010</t>
  </si>
  <si>
    <t>结转收入*CCJZY-T-2025145*CCJZY-T-2025145环境集团排水数智运维平台建设服务框架协议*上海城市环境集团有限公司*C0CJZY-FW-T-2025145</t>
  </si>
  <si>
    <t>C0CJZY-FW-T-2025145</t>
  </si>
  <si>
    <t>结转收入*CCJSJ-T-2025139*城建投资数字化转型建设服务框架协议*上海城建投资发展有限公司*C0CJSJ-FW-T-2025139</t>
  </si>
  <si>
    <t>C0CJSJ-FW-T-2025139</t>
  </si>
  <si>
    <t>结转收入*CCJGD-T-2025097*甬莞-莞佛高速公路常平至虎门段及虎门港支线一期改扩建工程施工第九合同段智慧高速交通组织动态管控平台技术服务合同*中铁十一局集团有限公司甬莞-莞佛高速公路常平至虎门段及虎门港支线一期改扩建工程施工第九合同段项目经理部*C0CJGD-FW-T-2025097</t>
  </si>
  <si>
    <t>C0CJGD-FW-T-2025097</t>
  </si>
  <si>
    <t>结转收入*CCJGD-T-2025094*珠三角环线东莞至深圳高速公路塘厦至东城段及龙林支线改扩建工程施工第十二合同段项目 智慧高速交通组织动态管控平台技术服务合同*中铁十二局集团有限公司莞深高速改扩建工程施工第十二合同段项目经理部*C0CJGD-FW-T-2025094</t>
  </si>
  <si>
    <t>C0CJGD-FW-T-2025094</t>
  </si>
  <si>
    <t>ZHT2024080900092</t>
  </si>
  <si>
    <t>SJHT2019112900098</t>
  </si>
  <si>
    <t>结转收入*CCJZY-T-2025007*CCJZY-T-2025007桥梁动态管理系统开发服务*上海城建城市运营（集团）有限公司*C0CJZY-FW-T-2025007</t>
  </si>
  <si>
    <t>C0CJZY-FW-T-2025007</t>
  </si>
  <si>
    <t>结转收入*CCJZY-T-2025006*CCJZY-T-2025006智慧运营养护管理平台升级服务*上海城建城市运营（集团）有限公司*C0CJZY-FW-T-2025006</t>
  </si>
  <si>
    <t>C0CJZY-FW-T-2025006</t>
  </si>
  <si>
    <t>结转收入*XMCJ2024121900160*新加坡樟宜机场2号航站楼连接工程及机场设施建设BIM咨询*上海城建国际工程有限公司*ZHT2025011300006</t>
  </si>
  <si>
    <t>ZHT2025011300006</t>
  </si>
  <si>
    <t>结转收入*CCJZY-T-2025008*CCJZY-T-2025008应急管理系统开发服务*上海城建城市运营（集团）有限公司*C0CJZY-FW-T-2025008</t>
  </si>
  <si>
    <t>C0CJZY-FW-T-2025008</t>
  </si>
  <si>
    <t>结转收入*CCJSG-T-2025065*CCJSG-T-20250652025年城市运营CRM升级服务*上海城建城市运营（集团）有限公司*C0CJSG-FW-T-2025065</t>
  </si>
  <si>
    <t>C0CJSG-FW-T-2025065</t>
  </si>
  <si>
    <t>ZHT2024101100125</t>
  </si>
  <si>
    <t>冲销2025-11-30记账SUCG3501-2025-11-00457号3号流程未完结收款12月需冲销</t>
  </si>
  <si>
    <t>结转收入*CCJZY-T/W-2025015*成都市政开发有限公司智慧城市运维平台（一期）系统建设 服务合同*成都市政开发有限公司司*C0CJZY-FW-T/W-2025015</t>
  </si>
  <si>
    <t>C0CJZY-FW-T/W-2025015</t>
  </si>
  <si>
    <t>结转收入*CCJZY-T-2025140*成都双流片区综合管理大屏开发服务*上海城建智慧城市运营管理有限公司*C0CJZY-FW-T-2025140</t>
  </si>
  <si>
    <t>C0CJZY-FW-T-2025140</t>
  </si>
  <si>
    <t>ZHT2024061700073</t>
  </si>
  <si>
    <t>结转收入*XMCJ2022062900043*嘉浏全要素全生命期智慧高速科投项目*上海城建智慧城市运营管理有限公司*ZHT2023032800029</t>
  </si>
  <si>
    <t>结转收入*XMCJ2023101800080*运管大平台六期项目*上海城建智慧城市运营管理有限公司*ZHT2023121100155</t>
  </si>
  <si>
    <t>结转收入*XMCJ2023101800080*运管大平台六期项目*上海城建智慧城市运营管理有限公司*ZHT2023121100152</t>
  </si>
  <si>
    <t>ZHT2023111600137</t>
  </si>
  <si>
    <t>ZHT2024052100059</t>
  </si>
  <si>
    <t>结转收入*XMCJ2023121200104*隧道全生命管养大屏功能二期项目*上海城建智慧城市运营管理有限公司*ZHT2023121300157</t>
  </si>
  <si>
    <t>ZHT2024042500040</t>
  </si>
  <si>
    <t>ZHT2024042600041</t>
  </si>
  <si>
    <t>结转收入*XMCJ2023121500112*桥梁全寿命二期*上海城建智慧城市运营管理有限公司*ZHT2024012300008</t>
  </si>
  <si>
    <t>结转收入*XMCJ2024041700039*越江大桥拱桥标准优化开发服务*上海城建智慧城市运营管理有限公司*ZHT2024042400039</t>
  </si>
  <si>
    <t>ZHT2024042400039</t>
  </si>
  <si>
    <t>结转收入*XMCJ2023101800080*运管大平台六期项目*上海城建智慧城市运营管理有限公司*ZHT2023121100153</t>
  </si>
  <si>
    <t>结转收入*XMCJ2023101800080*运管大平台六期项目*上海城建智慧城市运营管理有限公司*ZHT2023121100154</t>
  </si>
  <si>
    <t>结转收入*XMCJ2022062900043*嘉浏全要素全生命期智慧高速科投项目*上海巨一科技发展有限公司*ZHT2023033100031</t>
  </si>
  <si>
    <t>SJHT2019122500159</t>
  </si>
  <si>
    <t>结转收入*C0CJSJ-FW-T-2025090*嘉兴铁投集团建设一体化全过程管控平台信创改造*上海市城市建设设计研究总院（集团）有限公司*CCJSJ-T-2025090_1</t>
  </si>
  <si>
    <t>C0CJSJ-FW-T-2025090</t>
  </si>
  <si>
    <t>中航供应链收款*上海市城市建设设计研究总院（集团）有限公司青岛分公司*青岛自贸区国际资源配置中心北片区智慧化</t>
  </si>
  <si>
    <t>嘉兴市域铁路枫南SG1标段智慧工地工程技术咨询服务合同-中铁隧道局集团有限公司-开票无税130936.38-供应链签收</t>
  </si>
  <si>
    <t>绍链融通供应链签收-绍兴项目监控中心智能化工程专业分包合同-中铁二十二局集团第三工程有限公司</t>
  </si>
  <si>
    <t>ZHT2024071000085</t>
  </si>
  <si>
    <t>ZHT2024121600159</t>
  </si>
  <si>
    <t>ZHT2024121600158</t>
  </si>
  <si>
    <t>奉贤区智能网联示范区车路协同应用建设项目二标段专业分包</t>
  </si>
  <si>
    <t>ZHT2024112200146</t>
  </si>
  <si>
    <t>ZHT2024032200029</t>
  </si>
  <si>
    <t>ZHT2023120600145</t>
  </si>
  <si>
    <t>ZHT2023120600148</t>
  </si>
  <si>
    <t>ZHT2023073100078</t>
  </si>
  <si>
    <t>ZHT2023073100079</t>
  </si>
  <si>
    <t>ZHT2024052900066</t>
  </si>
  <si>
    <t>ZHT2023120800150</t>
  </si>
  <si>
    <t>ZHT2021060200067</t>
  </si>
  <si>
    <t>ZHT2023073100077</t>
  </si>
  <si>
    <t>剩余收款</t>
  </si>
  <si>
    <t>是否在会议表格内</t>
  </si>
  <si>
    <t>SJHT2019111800090</t>
  </si>
  <si>
    <t>SJHT2019111100083</t>
  </si>
  <si>
    <t>SJHT2019121300114</t>
  </si>
  <si>
    <t>SJHT2019121800149</t>
  </si>
  <si>
    <t>SJHT2019121800147</t>
  </si>
  <si>
    <t>BIM191012B1</t>
  </si>
  <si>
    <t>SJHT2019102800081</t>
  </si>
  <si>
    <t>SJHT2019121700130</t>
  </si>
  <si>
    <t>SJHT2019121700140</t>
  </si>
  <si>
    <t>SJHT2019081200062</t>
  </si>
  <si>
    <t>SJHT2019122000157</t>
  </si>
  <si>
    <t>SJHT2019121700136</t>
  </si>
  <si>
    <t>SJHT2018121400002</t>
  </si>
  <si>
    <t>SJHT2018121400003</t>
  </si>
  <si>
    <t>SJHT2019102400079</t>
  </si>
  <si>
    <t>SJHT2019122500160</t>
  </si>
  <si>
    <t>ZHT2020120700104</t>
  </si>
  <si>
    <t>ZHT2020051300017</t>
  </si>
  <si>
    <t>SJHT2019121700141</t>
  </si>
  <si>
    <t>ZHT2020120700102</t>
  </si>
  <si>
    <t>SJHT2019121700138</t>
  </si>
  <si>
    <t>SJHT2019121700145</t>
  </si>
  <si>
    <t>ZHT2020120700101</t>
  </si>
  <si>
    <t>SJHT2019121700131</t>
  </si>
  <si>
    <t>ZHT2020111300087</t>
  </si>
  <si>
    <t>SJHT2019121700129</t>
  </si>
  <si>
    <t>SJHT2019121700144</t>
  </si>
  <si>
    <t>SJHT2019121700135</t>
  </si>
  <si>
    <t>SJHT2019120500099</t>
  </si>
  <si>
    <t>SJHT2019121700137</t>
  </si>
  <si>
    <t>SJHT2019121900154</t>
  </si>
  <si>
    <t>ZHT2020021800006</t>
  </si>
  <si>
    <t>SJHT2019121900151</t>
  </si>
  <si>
    <t>SJHT2019121700142</t>
  </si>
  <si>
    <t>ZHT2020021600005</t>
  </si>
  <si>
    <t>SJHT2019121900153</t>
  </si>
  <si>
    <t>SJHT2019121900155</t>
  </si>
  <si>
    <t>SJHT2019121700143</t>
  </si>
  <si>
    <t>SJHT2019121700134</t>
  </si>
  <si>
    <t>SJHT2019122000156</t>
  </si>
  <si>
    <t>KF190005-A-01</t>
  </si>
  <si>
    <t>SJHT2019121600126</t>
  </si>
  <si>
    <t>SJHT2019121300112</t>
  </si>
  <si>
    <t>SJHT2019121300118</t>
  </si>
  <si>
    <t>SJHT2019121200105</t>
  </si>
  <si>
    <t>SJHT2019120500100</t>
  </si>
  <si>
    <t>SJHT2019121200104</t>
  </si>
  <si>
    <t>SJHT2019102400080</t>
  </si>
  <si>
    <t>SJHT2019122500158</t>
  </si>
  <si>
    <t>SJHT2019080600060</t>
  </si>
  <si>
    <t>ZHT2020030300007</t>
  </si>
  <si>
    <t>SJHT2019121600128</t>
  </si>
  <si>
    <t>ZHT2020051300016</t>
  </si>
  <si>
    <t>SJHT2019080800061</t>
  </si>
  <si>
    <t>SJHT2019112800095</t>
  </si>
  <si>
    <t>SJHT2019121300124</t>
  </si>
  <si>
    <t>SJHT2019112200094</t>
  </si>
  <si>
    <t>SJHT2019082700066</t>
  </si>
  <si>
    <t>SJHT2019083000068</t>
  </si>
  <si>
    <t>SJHT2019112800097</t>
  </si>
  <si>
    <t>SJHT2019082700065</t>
  </si>
  <si>
    <t>SJHT2019121300115</t>
  </si>
  <si>
    <t>SJHT2019083000067</t>
  </si>
  <si>
    <t>SJHT2019111200089</t>
  </si>
  <si>
    <t>SJHT2019121300120</t>
  </si>
  <si>
    <t>SJHT2019121300125</t>
  </si>
  <si>
    <t>SJHT2019121300109</t>
  </si>
  <si>
    <t>SJHT2019082200063</t>
  </si>
  <si>
    <t>SJHT2019121300116</t>
  </si>
  <si>
    <t>SJHT2019121300113</t>
  </si>
  <si>
    <t>SJHT2019121300111</t>
  </si>
  <si>
    <t>SJHT2019121300108</t>
  </si>
  <si>
    <t>SJHT2019062400051</t>
  </si>
  <si>
    <t>SJHT2019121800146</t>
  </si>
  <si>
    <t>SJHT2019121300110</t>
  </si>
  <si>
    <t>SJHT2019121800150</t>
  </si>
  <si>
    <t>SJHT2019121300117</t>
  </si>
  <si>
    <t>SJHT2019041700036</t>
  </si>
  <si>
    <t>SJHT2019040800031</t>
  </si>
  <si>
    <t>SJHT2019112800096</t>
  </si>
  <si>
    <t>SJHT2019032800029</t>
  </si>
  <si>
    <t>SJHT2019100900077</t>
  </si>
  <si>
    <t>SJHT2019021800022</t>
  </si>
  <si>
    <t>SJHT2019111100085</t>
  </si>
  <si>
    <t>SJHT2019011000014</t>
  </si>
  <si>
    <t>SJHT2019111100084</t>
  </si>
  <si>
    <t>SJHT2019011000005</t>
  </si>
  <si>
    <t>SJHT2019100900076</t>
  </si>
  <si>
    <t>SJHT2019011000002</t>
  </si>
  <si>
    <t>SJHT2019111100087</t>
  </si>
  <si>
    <t>SJHT2019011000006</t>
  </si>
  <si>
    <t>SJHT2019111100086</t>
  </si>
  <si>
    <t>SJHT2019021800018</t>
  </si>
  <si>
    <t>SJHT2019021800021</t>
  </si>
  <si>
    <t>SJHT2019022700024</t>
  </si>
  <si>
    <t>SJHT2019091000069</t>
  </si>
  <si>
    <t>SJHT2019092700074</t>
  </si>
  <si>
    <t>SJHT2019011000013</t>
  </si>
  <si>
    <t>SJHT2019091200070</t>
  </si>
  <si>
    <t>SJHT2018122400008</t>
  </si>
  <si>
    <t>SJHT2018122400007</t>
  </si>
  <si>
    <t>SJHT2019092900075</t>
  </si>
  <si>
    <t>SJHT2019011000008</t>
  </si>
  <si>
    <t>SJHT2019091800072</t>
  </si>
  <si>
    <t>SJHT2019011000004</t>
  </si>
  <si>
    <t>SJHT2019082700064</t>
  </si>
  <si>
    <t>SJHT2019021800017</t>
  </si>
  <si>
    <t>SJHT2019011000010</t>
  </si>
  <si>
    <t>SJHT2019073000058</t>
  </si>
  <si>
    <t>SJHT2019011000011</t>
  </si>
  <si>
    <t>SJHT2019030600025</t>
  </si>
  <si>
    <t>SJHT2019011000015</t>
  </si>
  <si>
    <t>SJHT2019011000016</t>
  </si>
  <si>
    <t>SJHT2019011000009</t>
  </si>
  <si>
    <t>SJHT2019011000003</t>
  </si>
  <si>
    <t>SJHT2019011000007</t>
  </si>
  <si>
    <t>SJHT2019071700055</t>
  </si>
  <si>
    <t>SJHT2019011000012</t>
  </si>
  <si>
    <t>SJHT2018122400009</t>
  </si>
  <si>
    <t>SJHT2019071100054</t>
  </si>
  <si>
    <t>SJHT2019010200001</t>
  </si>
  <si>
    <t>SJHT2019070200052</t>
  </si>
  <si>
    <t>SJHT2019071900056</t>
  </si>
  <si>
    <t>SJHT2018122500013</t>
  </si>
  <si>
    <t>SJHT2019061400049</t>
  </si>
  <si>
    <t>SJHT2019061800050</t>
  </si>
  <si>
    <t>ZHT2021031000011</t>
  </si>
  <si>
    <t>KF190002-A-01</t>
  </si>
  <si>
    <t>KF190004-A-01</t>
  </si>
  <si>
    <t>SJHT2019052200044</t>
  </si>
  <si>
    <t>KF190003-A-01</t>
  </si>
  <si>
    <t>KF190007-A-01</t>
  </si>
  <si>
    <t>SJHT2019061100047</t>
  </si>
  <si>
    <t>KF190006-A-01</t>
  </si>
  <si>
    <t>SJHT2019061200048</t>
  </si>
  <si>
    <t>ZHT2020061300026</t>
  </si>
  <si>
    <t>ZHT2020060800024</t>
  </si>
  <si>
    <t>SJHT2019043000040</t>
  </si>
  <si>
    <t>SJHT2019050500042</t>
  </si>
  <si>
    <t>SJHT2019050500041</t>
  </si>
  <si>
    <t>SJHT2019041900037</t>
  </si>
  <si>
    <t>SJHT2019041000032</t>
  </si>
  <si>
    <t>SJHT2019040100030</t>
  </si>
  <si>
    <t>SJHT2019031500026</t>
  </si>
  <si>
    <t>SJHT2019041000033</t>
  </si>
  <si>
    <t>SJHT2019041100034</t>
  </si>
  <si>
    <t>SJHT2019041100035</t>
  </si>
  <si>
    <t>SJHT2018121400004</t>
  </si>
  <si>
    <t>SJHT2018121400006</t>
  </si>
  <si>
    <t>SJHT2018121400005</t>
  </si>
  <si>
    <t>虚拟1</t>
  </si>
  <si>
    <t>ZHT2020030600008</t>
  </si>
  <si>
    <t>ZHT2020032500009</t>
  </si>
  <si>
    <t>ZHT2020040100011</t>
  </si>
  <si>
    <t>ZHT2020042100014</t>
  </si>
  <si>
    <t>ZHT2020050100015</t>
  </si>
  <si>
    <t>ZHT2020051300018</t>
  </si>
  <si>
    <t>ZHT2020060200022</t>
  </si>
  <si>
    <t>ZHT2020060400023</t>
  </si>
  <si>
    <t>ZHT2020040600013</t>
  </si>
  <si>
    <t>ZHT2020061500027</t>
  </si>
  <si>
    <t>ZHT2020061700028</t>
  </si>
  <si>
    <t>ZHT2020071300032</t>
  </si>
  <si>
    <t>ZHT2020071300033</t>
  </si>
  <si>
    <t>ZHT2020062200029</t>
  </si>
  <si>
    <t>ZHT2020071400036</t>
  </si>
  <si>
    <t>ZHT2020073000039</t>
  </si>
  <si>
    <t>ZHT2020081200041</t>
  </si>
  <si>
    <t>ZHT2020081300044</t>
  </si>
  <si>
    <t>ZHT2020081200040</t>
  </si>
  <si>
    <t>ZHT2020090100048</t>
  </si>
  <si>
    <t>ZHT2020090700049</t>
  </si>
  <si>
    <t>ZHT2020091800052</t>
  </si>
  <si>
    <t>ZHT2020091500051</t>
  </si>
  <si>
    <t>ZHT2020092400054</t>
  </si>
  <si>
    <t>ZHT2020092400053</t>
  </si>
  <si>
    <t>ZHT2020092400055</t>
  </si>
  <si>
    <t>ZHT2020101000061</t>
  </si>
  <si>
    <t>ZHT2020100900060</t>
  </si>
  <si>
    <t>ZHT2020093000058</t>
  </si>
  <si>
    <t>ZHT2020093000059</t>
  </si>
  <si>
    <t>ZHT2020092800056</t>
  </si>
  <si>
    <t>ZHT2020101200062</t>
  </si>
  <si>
    <t>ZHT2020101500063</t>
  </si>
  <si>
    <t>ZHT2020102900069</t>
  </si>
  <si>
    <t>ZHT2020102700067</t>
  </si>
  <si>
    <t>ZHT2020102300065</t>
  </si>
  <si>
    <t>ZHT2020102600066</t>
  </si>
  <si>
    <t>ZHT2020110300076</t>
  </si>
  <si>
    <t>ZHT2020110300077</t>
  </si>
  <si>
    <t>ZHT2020110900078</t>
  </si>
  <si>
    <t>ZHT2020111000083</t>
  </si>
  <si>
    <t>ZHT2020111000081</t>
  </si>
  <si>
    <t>ZHT2020111100084</t>
  </si>
  <si>
    <t>ZHT2020111000080</t>
  </si>
  <si>
    <t>ZHT2020111000079</t>
  </si>
  <si>
    <t>ZHT2020111800089</t>
  </si>
  <si>
    <t>ZHT2020110200071</t>
  </si>
  <si>
    <t>ZHT2020112400095</t>
  </si>
  <si>
    <t>ZHT2020111800090</t>
  </si>
  <si>
    <t>ZHT2020112300093</t>
  </si>
  <si>
    <t>ZHT2020113000098</t>
  </si>
  <si>
    <t>ZHT2020113000096</t>
  </si>
  <si>
    <t>ZHT2020113000097</t>
  </si>
  <si>
    <t>ZHT2020120100099</t>
  </si>
  <si>
    <t>ZHT2020121100115</t>
  </si>
  <si>
    <t>ZHT2020121100113</t>
  </si>
  <si>
    <t>ZHT2020121100114</t>
  </si>
  <si>
    <t>ZHT2020121100112</t>
  </si>
  <si>
    <t>ZHT2020121100118</t>
  </si>
  <si>
    <t>ZHT2020120400100</t>
  </si>
  <si>
    <t>ZHT2020120700107</t>
  </si>
  <si>
    <t>ZHT2020121100119</t>
  </si>
  <si>
    <t>ZHT2020121000110</t>
  </si>
  <si>
    <t>ZHT2020121000109</t>
  </si>
  <si>
    <t>ZHT2020121100116</t>
  </si>
  <si>
    <t>ZHT2020121100117</t>
  </si>
  <si>
    <t>ZHT2020121100111</t>
  </si>
  <si>
    <t>ZHT2020121000108</t>
  </si>
  <si>
    <t>ZHT2020121700121</t>
  </si>
  <si>
    <t>ZHT2020121800122</t>
  </si>
  <si>
    <t>ZHT2020121800123</t>
  </si>
  <si>
    <t>ZHT2020121800124</t>
  </si>
  <si>
    <t>ZHT2020121800125</t>
  </si>
  <si>
    <t>ZHT2020122200129</t>
  </si>
  <si>
    <t>ZHT2020121900126</t>
  </si>
  <si>
    <t>ZHT2020122200128</t>
  </si>
  <si>
    <t>ZHT2020122200130</t>
  </si>
  <si>
    <t>ZHT2020122300131</t>
  </si>
  <si>
    <t>ZHT2020122400132</t>
  </si>
  <si>
    <t>ZHT2020122400133</t>
  </si>
  <si>
    <t>ZHT2020122400134</t>
  </si>
  <si>
    <t>ZHT2020122400135</t>
  </si>
  <si>
    <t>ZHT2020122500140</t>
  </si>
  <si>
    <t>ZHT2020122900145</t>
  </si>
  <si>
    <t>ZHT2020122900144</t>
  </si>
  <si>
    <t>ZHT2020122900143</t>
  </si>
  <si>
    <t>ZHT2020122900146</t>
  </si>
  <si>
    <t>ZHT2020122500141</t>
  </si>
  <si>
    <t>ZHT2020122500139</t>
  </si>
  <si>
    <t>待补2</t>
  </si>
  <si>
    <t>ZHT2020112300094</t>
  </si>
  <si>
    <t>ZHT2020122800142</t>
  </si>
  <si>
    <t>虚拟2</t>
  </si>
  <si>
    <t>ZHT2021010600003</t>
  </si>
  <si>
    <t>ZHT2020111800091</t>
  </si>
  <si>
    <t>ZHT2021010600002</t>
  </si>
  <si>
    <t>ZHT2021012000005</t>
  </si>
  <si>
    <t>ZHT2021010400001</t>
  </si>
  <si>
    <t>ZHT2021011800004</t>
  </si>
  <si>
    <t>ZHT2021020500009</t>
  </si>
  <si>
    <t>ZHT2021031000013</t>
  </si>
  <si>
    <t>ZHT2021031000012</t>
  </si>
  <si>
    <t>ZHT2021031700016</t>
  </si>
  <si>
    <t>ZHT2021031100015</t>
  </si>
  <si>
    <t>ZHT2021031900018</t>
  </si>
  <si>
    <t>ZHT2021031900019</t>
  </si>
  <si>
    <t>ZHT2021020500010</t>
  </si>
  <si>
    <t>ZHT2021032500022</t>
  </si>
  <si>
    <t>ZHT2021031800017</t>
  </si>
  <si>
    <t>ZHT2021031900020</t>
  </si>
  <si>
    <t>ZHT2021040600023</t>
  </si>
  <si>
    <t>ZHT2021041200025</t>
  </si>
  <si>
    <t>ZHT2021041400027</t>
  </si>
  <si>
    <t>ZHT2021042600030</t>
  </si>
  <si>
    <t>ZHT2021042000029</t>
  </si>
  <si>
    <t>ZHT2021042000028</t>
  </si>
  <si>
    <t>ZHT2021042700034</t>
  </si>
  <si>
    <t>ZHT2021050700040</t>
  </si>
  <si>
    <t>ZHT2021041300026</t>
  </si>
  <si>
    <t>ZHT2021050600038</t>
  </si>
  <si>
    <t>ZHT2021050600037</t>
  </si>
  <si>
    <t>ZHT2021051100047</t>
  </si>
  <si>
    <t>ZHT2021042700033</t>
  </si>
  <si>
    <t>ZHT2021051400049</t>
  </si>
  <si>
    <t>ZHT2021051700050</t>
  </si>
  <si>
    <t>ZHT2021042700031</t>
  </si>
  <si>
    <t>ZHT2021051200048</t>
  </si>
  <si>
    <t>ZHT2021052700054</t>
  </si>
  <si>
    <t>ZHT2021052100052</t>
  </si>
  <si>
    <t>ZHT2021052000051</t>
  </si>
  <si>
    <t>ZHT2021052700056</t>
  </si>
  <si>
    <t>ZHT2021052700055</t>
  </si>
  <si>
    <t>ZHT2021060200062</t>
  </si>
  <si>
    <t>ZHT2021053100059</t>
  </si>
  <si>
    <t>ZHT2021062100072</t>
  </si>
  <si>
    <t>ZHT2021062100073</t>
  </si>
  <si>
    <t>ZHT2021060200066</t>
  </si>
  <si>
    <t>ZHT2021052400053</t>
  </si>
  <si>
    <t>ZHT2021060200064</t>
  </si>
  <si>
    <t>ZHT2021060200065</t>
  </si>
  <si>
    <t>ZHT2021063000078</t>
  </si>
  <si>
    <t>ZHT2021062800076</t>
  </si>
  <si>
    <t>ZHT2021060200063</t>
  </si>
  <si>
    <t>ZHT2021052800057</t>
  </si>
  <si>
    <t>ZHT2021071300082</t>
  </si>
  <si>
    <t>ZHT2021062400074</t>
  </si>
  <si>
    <t>ZHT2021040800024</t>
  </si>
  <si>
    <t>ZHT2021072200088</t>
  </si>
  <si>
    <t>ZHT2021072200086</t>
  </si>
  <si>
    <t>ZHT2021072200085</t>
  </si>
  <si>
    <t>ZHT2021072200084</t>
  </si>
  <si>
    <t>ZHT2021072200083</t>
  </si>
  <si>
    <t>ZHT2021063000077</t>
  </si>
  <si>
    <t>ZHT2021072800093</t>
  </si>
  <si>
    <t>ZHT2021072200087</t>
  </si>
  <si>
    <t>ZHT2021072800090</t>
  </si>
  <si>
    <t>ZHT2021072800091</t>
  </si>
  <si>
    <t>ZHT2021072800092</t>
  </si>
  <si>
    <t>ZHT2021080600095</t>
  </si>
  <si>
    <t>ZHT2021082300099</t>
  </si>
  <si>
    <t>ZHT2021082300100</t>
  </si>
  <si>
    <t>ZHT2021081900098</t>
  </si>
  <si>
    <t>ZHT2021090100104</t>
  </si>
  <si>
    <t>ZHT2021091000108</t>
  </si>
  <si>
    <t>ZHT2021100800114</t>
  </si>
  <si>
    <t>ZHT2021100800115</t>
  </si>
  <si>
    <t>ZHT2021080400094</t>
  </si>
  <si>
    <t>ZHT2021092300111</t>
  </si>
  <si>
    <t>ZHT2021092300110</t>
  </si>
  <si>
    <t>ZHT2021091000106</t>
  </si>
  <si>
    <t>ZHT2021053100061</t>
  </si>
  <si>
    <t>ZHT2021053100060</t>
  </si>
  <si>
    <t>ZHT2021102200118</t>
  </si>
  <si>
    <t>ZHT2021102900119</t>
  </si>
  <si>
    <t>ZHT2021110200120</t>
  </si>
  <si>
    <t>ZHT2021110800122</t>
  </si>
  <si>
    <t>ZHT2021110400121</t>
  </si>
  <si>
    <t>ZHT2021111800125</t>
  </si>
  <si>
    <t>虚拟3</t>
  </si>
  <si>
    <t>ZHT2021112200129</t>
  </si>
  <si>
    <t>ZHT2021112800136</t>
  </si>
  <si>
    <t>ZHT2021112500133</t>
  </si>
  <si>
    <t>ZHT2021112400132</t>
  </si>
  <si>
    <t>ZHT2021111600124</t>
  </si>
  <si>
    <t>ZHT2021112200128</t>
  </si>
  <si>
    <t>ZHT2021120200141</t>
  </si>
  <si>
    <t>ZHT2021113000138</t>
  </si>
  <si>
    <t>ZHT2021112600135</t>
  </si>
  <si>
    <t>ZHT2021111000123</t>
  </si>
  <si>
    <t>ZHT2021120700144</t>
  </si>
  <si>
    <t>ZHT2021120700143</t>
  </si>
  <si>
    <t>ZHT2021112200131</t>
  </si>
  <si>
    <t>ZHT2021112200130</t>
  </si>
  <si>
    <t>ZHT2021121600148</t>
  </si>
  <si>
    <t>ZHT2021122100151</t>
  </si>
  <si>
    <t>ZHT2021112500134</t>
  </si>
  <si>
    <t>ZHT2021121400147</t>
  </si>
  <si>
    <t>ZHT2021120600142</t>
  </si>
  <si>
    <t>ZHT2021122200159</t>
  </si>
  <si>
    <t>ZHT2021122200158</t>
  </si>
  <si>
    <t>ZHT2021122200156</t>
  </si>
  <si>
    <t>ZHT2021122200160</t>
  </si>
  <si>
    <t>ZHT2021122200154</t>
  </si>
  <si>
    <t>ZHT2021122700164</t>
  </si>
  <si>
    <t>ZHT2022011000009</t>
  </si>
  <si>
    <t>ZHT2022011200010</t>
  </si>
  <si>
    <t>ZHT2022011200012</t>
  </si>
  <si>
    <t>ZHT2022011200011</t>
  </si>
  <si>
    <t>ZHT2022010600006</t>
  </si>
  <si>
    <t>ZHT2021122000150</t>
  </si>
  <si>
    <t>ZHT2021122800167</t>
  </si>
  <si>
    <t>ZHT2022011400014</t>
  </si>
  <si>
    <t>ZHT2021123100169</t>
  </si>
  <si>
    <t>ZHT2022010400001</t>
  </si>
  <si>
    <t>ZHT2022012400015</t>
  </si>
  <si>
    <t>ZHT2021122700166</t>
  </si>
  <si>
    <t>ZHT2022011000008</t>
  </si>
  <si>
    <t>ZHT2022022100016</t>
  </si>
  <si>
    <t>ZHT2022031400027</t>
  </si>
  <si>
    <t>ZHT2022050400036</t>
  </si>
  <si>
    <t>ZHT2022050400035</t>
  </si>
  <si>
    <t>ZHT2021122200155</t>
  </si>
  <si>
    <t>ZHT2022031700033</t>
  </si>
  <si>
    <t>ZHT2022022500020</t>
  </si>
  <si>
    <t>ZHT2022032100034</t>
  </si>
  <si>
    <t>ZHT2022060600044</t>
  </si>
  <si>
    <t>ZHT2022031400028</t>
  </si>
  <si>
    <t>ZHT2022031700032</t>
  </si>
  <si>
    <t>ZHT2022011200013</t>
  </si>
  <si>
    <t>ZHT2022031700030</t>
  </si>
  <si>
    <t>ZHT2022070500054</t>
  </si>
  <si>
    <t>ZHT2022052800041</t>
  </si>
  <si>
    <t>ZHT2022071800057</t>
  </si>
  <si>
    <t>ZHT2022072800060</t>
  </si>
  <si>
    <t>ZHT2022022500021</t>
  </si>
  <si>
    <t>ZHT2022081000062</t>
  </si>
  <si>
    <t>ZHT2022062900051</t>
  </si>
  <si>
    <t>ZHT2022081500063</t>
  </si>
  <si>
    <t>ZHT2022090100071</t>
  </si>
  <si>
    <t>ZHT2022080200061</t>
  </si>
  <si>
    <t>ZHT2022091600076</t>
  </si>
  <si>
    <t>ZHT2022091600077</t>
  </si>
  <si>
    <t>ZHT2022091900078</t>
  </si>
  <si>
    <t>ZHT2022092900084</t>
  </si>
  <si>
    <t>ZHT2022082300067</t>
  </si>
  <si>
    <t>ZHT2022101900088</t>
  </si>
  <si>
    <t>ZHT2022090200072</t>
  </si>
  <si>
    <t>ZHT2022090100070</t>
  </si>
  <si>
    <t>ZHT2022091400075</t>
  </si>
  <si>
    <t>ZHT2022100800085</t>
  </si>
  <si>
    <t>ZHT2022102800091</t>
  </si>
  <si>
    <t>ZHT2022112500106</t>
  </si>
  <si>
    <t>ZHT2022110800094</t>
  </si>
  <si>
    <t>ZHT2022111800096</t>
  </si>
  <si>
    <t>ZHT2022111400095</t>
  </si>
  <si>
    <t>ZHT2022031700031</t>
  </si>
  <si>
    <t>ZHT2022112300103</t>
  </si>
  <si>
    <t>ZHT2022120900108</t>
  </si>
  <si>
    <t>ZHT2022121200109</t>
  </si>
  <si>
    <t>ZHT2022121600114</t>
  </si>
  <si>
    <t>ZHT2022122000120</t>
  </si>
  <si>
    <t>ZHT2022122000118</t>
  </si>
  <si>
    <t>ZHT2022121200110</t>
  </si>
  <si>
    <t>ZHT2022122000119</t>
  </si>
  <si>
    <t>ZHT2022122100121</t>
  </si>
  <si>
    <t>ZHT2022112100097</t>
  </si>
  <si>
    <t>ZHT2022072600059</t>
  </si>
  <si>
    <t>ZHT2022120500107</t>
  </si>
  <si>
    <t>ZHT2022122100122</t>
  </si>
  <si>
    <t>ZHT2022122800125</t>
  </si>
  <si>
    <t>ZHT2022122800126</t>
  </si>
  <si>
    <t>ZHT2022121900117</t>
  </si>
  <si>
    <t>ZHT2023010300002</t>
  </si>
  <si>
    <t>ZHT2022123000131</t>
  </si>
  <si>
    <t>ZHT2022123000132</t>
  </si>
  <si>
    <t>ZHT2022123000133</t>
  </si>
  <si>
    <t>ZHT2023010900007</t>
  </si>
  <si>
    <t>ZHT2023020600010</t>
  </si>
  <si>
    <t>ZHT2023010500005</t>
  </si>
  <si>
    <t>ZHT2023011600009</t>
  </si>
  <si>
    <t>ZHT2023022000017</t>
  </si>
  <si>
    <t>ZHT2023022200019</t>
  </si>
  <si>
    <t>ZHT2023010400004</t>
  </si>
  <si>
    <t>ZHT2023020800013</t>
  </si>
  <si>
    <t>ZHT2023021400016</t>
  </si>
  <si>
    <t>ZHT2023010300001</t>
  </si>
  <si>
    <t>ZHT2023031400025</t>
  </si>
  <si>
    <t>ZHT2023031300023</t>
  </si>
  <si>
    <t>ZHT2023030200021</t>
  </si>
  <si>
    <t>ZHT2023022200018</t>
  </si>
  <si>
    <t>ZHT2023032100026</t>
  </si>
  <si>
    <t>ZHT2023040300032</t>
  </si>
  <si>
    <t>ZHT2023040300033</t>
  </si>
  <si>
    <t>ZHT2023053100047</t>
  </si>
  <si>
    <t>ZHT2023032200027</t>
  </si>
  <si>
    <t>ZHT2023032200028</t>
  </si>
  <si>
    <t>ZHT2023053100046</t>
  </si>
  <si>
    <t>ZHT2023062700054</t>
  </si>
  <si>
    <t>ZHT2023071100063</t>
  </si>
  <si>
    <t>ZHT2023071800073</t>
  </si>
  <si>
    <t>ZHT2023060500050</t>
  </si>
  <si>
    <t>ZHT2023080900081</t>
  </si>
  <si>
    <t>ZHT2023081800085</t>
  </si>
  <si>
    <t>ZHT2023080700080</t>
  </si>
  <si>
    <t>ZHT2023072400076</t>
  </si>
  <si>
    <t>ZHT2023090400091</t>
  </si>
  <si>
    <t>ZHT2023083000089</t>
  </si>
  <si>
    <t>ZHT2023050800038</t>
  </si>
  <si>
    <t>ZHT2023081400082</t>
  </si>
  <si>
    <t>ZHT2023083000090</t>
  </si>
  <si>
    <t>ZHT2023082700088</t>
  </si>
  <si>
    <t>ZHT2023101100108</t>
  </si>
  <si>
    <t>ZHT2023091400095</t>
  </si>
  <si>
    <t>ZHT2023091400096</t>
  </si>
  <si>
    <t>ZHT2023101300112</t>
  </si>
  <si>
    <t>ZHT2023101300113</t>
  </si>
  <si>
    <t>ZHT2023101300114</t>
  </si>
  <si>
    <t>ZHT2023091200093</t>
  </si>
  <si>
    <t>ZHT2023102700125</t>
  </si>
  <si>
    <t>ZHT2023092600100</t>
  </si>
  <si>
    <t>ZHT2023102400120</t>
  </si>
  <si>
    <t>ZHT2023111300134</t>
  </si>
  <si>
    <t>ZHT2023091100092</t>
  </si>
  <si>
    <t>ZHT2023071100064</t>
  </si>
  <si>
    <t>ZHT2023071700072</t>
  </si>
  <si>
    <t>ZHT2023071900074</t>
  </si>
  <si>
    <t>ZHT2023101900118</t>
  </si>
  <si>
    <t>ZHT2023101800115</t>
  </si>
  <si>
    <t>ZHT2023112900141</t>
  </si>
  <si>
    <t>ZHT2023120400144</t>
  </si>
  <si>
    <t>ZHT2023120600147</t>
  </si>
  <si>
    <t>ZHT2023112900139</t>
  </si>
  <si>
    <t>ZHT2023120600146</t>
  </si>
  <si>
    <t>ZHT2023112900138</t>
  </si>
  <si>
    <t>ZHT2023112900140</t>
  </si>
  <si>
    <t>ZHT2023111400136</t>
  </si>
  <si>
    <t>ZHT2023121900166</t>
  </si>
  <si>
    <t>ZHT2023122100172</t>
  </si>
  <si>
    <t>ZHT2023122200173</t>
  </si>
  <si>
    <t>ZHT2023122500176</t>
  </si>
  <si>
    <t>ZHT2023070400058</t>
  </si>
  <si>
    <t>ZHT2023070400059</t>
  </si>
  <si>
    <t>ZHT2023070400060</t>
  </si>
  <si>
    <t>ZHT2023103000128</t>
  </si>
  <si>
    <t>ZHT2023121900167</t>
  </si>
  <si>
    <t>ZHT2023122700179</t>
  </si>
  <si>
    <t>ZHT2024011700005</t>
  </si>
  <si>
    <t>ZHT2023081700084</t>
  </si>
  <si>
    <t>ZHT2024020200017</t>
  </si>
  <si>
    <t>ZHT2024022600021</t>
  </si>
  <si>
    <t>ZHT2024022600020</t>
  </si>
  <si>
    <t>ZHT2024030500023</t>
  </si>
  <si>
    <t>ZHT2024012900015</t>
  </si>
  <si>
    <t>ZHT2024022200019</t>
  </si>
  <si>
    <t>ZHT2024031900027</t>
  </si>
  <si>
    <t>ZHT2023121100151</t>
  </si>
  <si>
    <t>ZHT2024031900028</t>
  </si>
  <si>
    <t>ZHT2024031200026</t>
  </si>
  <si>
    <t>ZHT2024020200016</t>
  </si>
  <si>
    <t>ZHT2024032600030</t>
  </si>
  <si>
    <t>ZHT2024041100036</t>
  </si>
  <si>
    <t>ZHT2024040200034</t>
  </si>
  <si>
    <t>ZHT2024052000056</t>
  </si>
  <si>
    <t>ZHT2024041200037</t>
  </si>
  <si>
    <t>ZHT2024052700064</t>
  </si>
  <si>
    <t>ZHT2024051400052</t>
  </si>
  <si>
    <t>ZHT2024052300061</t>
  </si>
  <si>
    <t>ZHT2024051600055</t>
  </si>
  <si>
    <t>ZHT2024052100057</t>
  </si>
  <si>
    <t>ZHT2024052300063</t>
  </si>
  <si>
    <t>ZHT2024052900065</t>
  </si>
  <si>
    <t>ZHT2024061900076</t>
  </si>
  <si>
    <t>ZHT2024061300069</t>
  </si>
  <si>
    <t>ZHT2024061300070</t>
  </si>
  <si>
    <t>ZHT2024052300062</t>
  </si>
  <si>
    <t>ZHT2024060400067</t>
  </si>
  <si>
    <t>ZHT2024070200083</t>
  </si>
  <si>
    <t>ZHT2024070800084</t>
  </si>
  <si>
    <t>ZHT2024050800042</t>
  </si>
  <si>
    <t>ZHT2024072400090</t>
  </si>
  <si>
    <t>ZHT2024073000091</t>
  </si>
  <si>
    <t>ZHT2024072400089</t>
  </si>
  <si>
    <t>ZHT2024081600094</t>
  </si>
  <si>
    <t>ZHT2024082200101</t>
  </si>
  <si>
    <t>ZHT2024091000110</t>
  </si>
  <si>
    <t>ZHT2024092300117</t>
  </si>
  <si>
    <t>ZHT2024092400119</t>
  </si>
  <si>
    <t>ZHT2024092300116</t>
  </si>
  <si>
    <t>ZHT2024091800113</t>
  </si>
  <si>
    <t>ZHT2024082100100</t>
  </si>
  <si>
    <t>ZHT2024091100111</t>
  </si>
  <si>
    <t>ZHT2024091100112</t>
  </si>
  <si>
    <t>ZHT2024091900115</t>
  </si>
  <si>
    <t>ZHT2024100800123</t>
  </si>
  <si>
    <t>ZHT2024102400132</t>
  </si>
  <si>
    <t>ZHT2024102800133</t>
  </si>
  <si>
    <t>ZHT2024072200088</t>
  </si>
  <si>
    <t>ZHT2024101100126</t>
  </si>
  <si>
    <t>ZHT2024100800122</t>
  </si>
  <si>
    <t>ZHT2024110500135</t>
  </si>
  <si>
    <t>ZHT2024102200130</t>
  </si>
  <si>
    <t>ZHT2024101400127</t>
  </si>
  <si>
    <t>ZHT2024110500136</t>
  </si>
  <si>
    <t>ZHT2024092300118</t>
  </si>
  <si>
    <t>ZHT2024112600150</t>
  </si>
  <si>
    <t>ZHT2024120900155</t>
  </si>
  <si>
    <t>ZHT2024112600151</t>
  </si>
  <si>
    <t>ZHT2024121300156</t>
  </si>
  <si>
    <t>ZHT2024122000162</t>
  </si>
  <si>
    <t>ZHT2024122700176</t>
  </si>
  <si>
    <t>ZHT2024010200002</t>
  </si>
  <si>
    <t>ZHT2024101400128</t>
  </si>
  <si>
    <t>ZHT2024120600154</t>
  </si>
  <si>
    <t>ZHT2023122500177</t>
  </si>
  <si>
    <t>ZHT2025031800028</t>
  </si>
  <si>
    <t>ZHT2025011300005</t>
  </si>
  <si>
    <t>ZHT2024122000168</t>
  </si>
  <si>
    <t>ZHT2025010300001</t>
  </si>
  <si>
    <t>ZHT2025021100010</t>
  </si>
  <si>
    <t>ZHT2025011700008</t>
  </si>
  <si>
    <t>ZHT2025021700012</t>
  </si>
  <si>
    <t>ZHT2025021700013</t>
  </si>
  <si>
    <t>ZHT2025021900018</t>
  </si>
  <si>
    <t>ZHT2025021900020</t>
  </si>
  <si>
    <t>ZHT2025021900019</t>
  </si>
  <si>
    <t>ZHT2025031000026</t>
  </si>
  <si>
    <t>ZHT2025021300011</t>
  </si>
  <si>
    <t>ZHT2025021800014</t>
  </si>
  <si>
    <t>ZHT2025031100027</t>
  </si>
  <si>
    <t>ZHT2025040100036</t>
  </si>
  <si>
    <t>ZHT2025040800037</t>
  </si>
  <si>
    <t>ZHT2025051200051</t>
  </si>
  <si>
    <t>ZHT2025041600039</t>
  </si>
  <si>
    <t>ZHT2025051200048</t>
  </si>
  <si>
    <t>ZHT2025051200049</t>
  </si>
  <si>
    <t>SZJT202550021</t>
  </si>
  <si>
    <t>SZJT202560022</t>
  </si>
  <si>
    <t>SZJT202560023</t>
  </si>
  <si>
    <t>SZJT202560025</t>
  </si>
  <si>
    <t>SZJT202560026</t>
  </si>
  <si>
    <t>SZJT202570005</t>
  </si>
  <si>
    <t>SZJT202570019</t>
  </si>
  <si>
    <t>SZJT202570007</t>
  </si>
  <si>
    <t>SZJT202570011</t>
  </si>
  <si>
    <t>SZJT202570033</t>
  </si>
  <si>
    <t>C0CJZY-FW-T-2025001</t>
  </si>
  <si>
    <t>SZJT202580008</t>
  </si>
  <si>
    <t>SZJT202580003</t>
  </si>
  <si>
    <t>SZJT202580007</t>
  </si>
  <si>
    <t>SZJT202580006</t>
  </si>
  <si>
    <t>C0CJZY-FW-T-2025020</t>
  </si>
  <si>
    <t>C0CJSG-FW-T-2025003</t>
  </si>
  <si>
    <t>C0CJSG-FW-T-2025021</t>
  </si>
  <si>
    <t>C0CJSG-FW-T-2025019</t>
  </si>
  <si>
    <t>C0CJSG-FW-T-2025024</t>
  </si>
  <si>
    <t>C0CJSG-FW-T-2025028</t>
  </si>
  <si>
    <t>C0CJSG-FW-T-2025035</t>
  </si>
  <si>
    <t>C0CJSG-FW-T/W-2025030</t>
  </si>
  <si>
    <t>SZJT202570026</t>
  </si>
  <si>
    <t>C0CJSG-FW-T-2025040</t>
  </si>
  <si>
    <t>C0CJSG-FW-T/W-2025048</t>
  </si>
  <si>
    <t>C0CJSG-FW-T-2025049</t>
  </si>
  <si>
    <t>C0CJSG-FW-T-2025022</t>
  </si>
  <si>
    <t>C0CJSG-FW-T-2025045</t>
  </si>
  <si>
    <t>C0CJSG-FW-T-2025002</t>
  </si>
  <si>
    <t>C0CJSG-FW-T-2025037</t>
  </si>
  <si>
    <t>C0CJSG-FW-T-2025066</t>
  </si>
  <si>
    <t>C0CJSJ-JCCG-T-2025055</t>
  </si>
  <si>
    <t>C0CJSG-FW-T-2025064</t>
  </si>
  <si>
    <t>C0CJSG-FW-T-2025059</t>
  </si>
  <si>
    <t>C0CJSG-FW-T-2025067</t>
  </si>
  <si>
    <t>C0CJSC-FW-T-2025062</t>
  </si>
  <si>
    <t>C0CJSG-FW-T-2025072</t>
  </si>
  <si>
    <t>C0CJSG-FW-T-2025082</t>
  </si>
  <si>
    <t>C0CJSG-FW-T/W-2025081</t>
  </si>
  <si>
    <t>C0CJSG-FW-T/W-2025089</t>
  </si>
  <si>
    <t>C0CJSG-FW-T-2025083</t>
  </si>
  <si>
    <t>C0CJSG-FW-T-2025077</t>
  </si>
  <si>
    <t>C0CJSG-FW-T-2025076</t>
  </si>
  <si>
    <t>C0CJSG-FW-T-2025075</t>
  </si>
  <si>
    <t>C0CJZY-FW-T-2025093</t>
  </si>
  <si>
    <t>C0CJSG-FW-T-2025101</t>
  </si>
  <si>
    <t>C0CJSG-JC-W-2025074</t>
  </si>
  <si>
    <t>C0CJFJ-FW-T-2025106</t>
  </si>
  <si>
    <t>C0CJSG-FW-T-2025039</t>
  </si>
  <si>
    <t>C0CJSG-FW-T-2025111</t>
  </si>
  <si>
    <t>C0CJGD-FW-T-2025098</t>
  </si>
  <si>
    <t>C0CJGD-FW-T-2025095</t>
  </si>
  <si>
    <t>C0CJSG-FW-T/W-2025078</t>
  </si>
  <si>
    <t>C0CJSG-FW-T-2025114</t>
  </si>
  <si>
    <t>C0CJSG-FW-T-2025113</t>
  </si>
  <si>
    <t>C0CJSC-SG-W-2025105</t>
  </si>
  <si>
    <t>C0CJSG-FW-T-2025116</t>
  </si>
  <si>
    <t>C0CJZY--T-2025127</t>
  </si>
  <si>
    <t>C0CJSG-FW-T-2025124</t>
  </si>
  <si>
    <t>C0CJZY-FW-T-2025122</t>
  </si>
  <si>
    <t>C0CJCP-FW-T-2025131</t>
  </si>
  <si>
    <t>C0CJZY-FW-T-2025128</t>
  </si>
  <si>
    <t>C0CJZY-QT-T-2025142</t>
  </si>
  <si>
    <t>C0CJGD-FW-T-2025108</t>
  </si>
  <si>
    <t>C0CJZH-QT-T-2025136</t>
  </si>
  <si>
    <t>C0CJZY-FW-T-2025126</t>
  </si>
  <si>
    <t>C0CJZY-FW-T-2025119</t>
  </si>
  <si>
    <t>C0CJZY-FW-T-2025144</t>
  </si>
  <si>
    <t>C0CJSJ-FW-T-2026001</t>
  </si>
  <si>
    <t>C0CJZY-QT-T-2026006</t>
  </si>
  <si>
    <t>C0CJZY-FW-T/Y-2025146</t>
  </si>
  <si>
    <t>C0CJSG-FW-T-2025143</t>
  </si>
  <si>
    <t>C0CJSG-FW-T-2026002</t>
  </si>
  <si>
    <t>C0CJSJ-JCCG-T/W-2026003</t>
  </si>
  <si>
    <t>C0CJGD-FW-T-2026005</t>
  </si>
  <si>
    <t>C0CJGD-FW-T-2026011</t>
  </si>
  <si>
    <t>C0CJZY-JCCG-W-2026010</t>
  </si>
  <si>
    <t>C0CJZY-FW-T-2026009</t>
  </si>
  <si>
    <t>C0CJSC-FW-T-2026007</t>
  </si>
  <si>
    <t>C0CJGD--T-2026013</t>
  </si>
  <si>
    <t>C0CJZY-SGCG-W-2026008</t>
  </si>
  <si>
    <t>C0CJGD-FW-T/W-2026012</t>
  </si>
  <si>
    <t>C0CJSG-FW-T-2026017</t>
  </si>
  <si>
    <t>C0CJSJ-FW-T-2026014</t>
  </si>
  <si>
    <t>C0CJGD-JC-Y-2026015</t>
  </si>
  <si>
    <t>C0CJZY-JCCG-W-2026018</t>
  </si>
  <si>
    <t>C0CJCP-FW-T-2026020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</si>
</sst>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 #,##0.00_ ;_ * \-#,##0.00_ ;_ * &quot;-&quot;??_ ;_ @_ "/>
    <numFmt numFmtId="178" formatCode="#,##0_ "/>
    <numFmt numFmtId="179" formatCode="0_);[Red]\(0\)"/>
    <numFmt numFmtId="180" formatCode="yyyy/m/d;@"/>
    <numFmt numFmtId="181" formatCode="0.00_);[Red]\(0.00\)"/>
    <numFmt numFmtId="182" formatCode="[=1]&quot;☑&quot;;[=0]&quot;☐&quot;;0;@"/>
    <numFmt numFmtId="183" formatCode="0_ "/>
    <numFmt numFmtId="184" formatCode="0.0%"/>
    <numFmt numFmtId="185" formatCode="0.0"/>
    <numFmt numFmtId="186" formatCode="#,##0_);[Red]\(#,##0\)"/>
  </numFmts>
  <fonts count="56" x14ac:knownFonts="1">
    <font>
      <sz val="11"/>
      <color theme="1"/>
      <name val="宋体"/>
      <charset val="134"/>
      <scheme val="minor"/>
    </font>
    <font>
      <sz val="10"/>
      <color theme="1"/>
      <name val="等线"/>
      <charset val="134"/>
    </font>
    <font>
      <b/>
      <sz val="10"/>
      <name val="等线"/>
      <charset val="134"/>
    </font>
    <font>
      <b/>
      <sz val="10"/>
      <color rgb="FF000000"/>
      <name val="等线"/>
      <charset val="134"/>
    </font>
    <font>
      <sz val="11"/>
      <color rgb="FF000000"/>
      <name val="宋体"/>
      <charset val="134"/>
    </font>
    <font>
      <sz val="10"/>
      <color rgb="FF000000"/>
      <name val="等线"/>
      <charset val="134"/>
    </font>
    <font>
      <sz val="10"/>
      <color rgb="FF000000"/>
      <name val="宋体"/>
      <charset val="134"/>
      <scheme val="minor"/>
    </font>
    <font>
      <sz val="12"/>
      <name val="宋体"/>
      <charset val="134"/>
      <scheme val="minor"/>
    </font>
    <font>
      <b/>
      <sz val="14"/>
      <color rgb="FF000000"/>
      <name val="微软雅黑"/>
      <charset val="134"/>
    </font>
    <font>
      <sz val="14"/>
      <color rgb="FF000000"/>
      <name val="微软雅黑"/>
      <charset val="134"/>
    </font>
    <font>
      <sz val="14"/>
      <color rgb="FFFFFFFF"/>
      <name val="微软雅黑"/>
      <charset val="134"/>
    </font>
    <font>
      <sz val="14"/>
      <color theme="1"/>
      <name val="微软雅黑"/>
      <charset val="134"/>
    </font>
    <font>
      <sz val="20"/>
      <color rgb="FFFFFFFF"/>
      <name val="微软雅黑"/>
      <charset val="134"/>
    </font>
    <font>
      <b/>
      <sz val="14"/>
      <color rgb="FFFFFFFF"/>
      <name val="微软雅黑"/>
      <charset val="134"/>
    </font>
    <font>
      <sz val="14"/>
      <color rgb="FFFFFFFF"/>
      <name val="宋体"/>
      <charset val="134"/>
      <scheme val="minor"/>
    </font>
    <font>
      <b/>
      <sz val="14"/>
      <color rgb="FFC00000"/>
      <name val="微软雅黑"/>
      <charset val="134"/>
    </font>
    <font>
      <sz val="11"/>
      <color theme="1"/>
      <name val="微软雅黑"/>
      <charset val="134"/>
    </font>
    <font>
      <sz val="11"/>
      <color rgb="FFFFFFFF"/>
      <name val="微软雅黑"/>
      <charset val="134"/>
    </font>
    <font>
      <sz val="11"/>
      <color rgb="FF000000"/>
      <name val="微软雅黑"/>
      <charset val="134"/>
    </font>
    <font>
      <b/>
      <sz val="11"/>
      <color rgb="FF000000"/>
      <name val="微软雅黑"/>
      <charset val="134"/>
    </font>
    <font>
      <b/>
      <sz val="11"/>
      <color rgb="FF1F4E79"/>
      <name val="微软雅黑"/>
      <charset val="134"/>
    </font>
    <font>
      <sz val="11"/>
      <color rgb="FF417FF9"/>
      <name val="微软雅黑"/>
      <charset val="134"/>
    </font>
    <font>
      <b/>
      <sz val="16"/>
      <color rgb="FF000000"/>
      <name val="微软雅黑"/>
      <charset val="134"/>
    </font>
    <font>
      <b/>
      <sz val="11"/>
      <color rgb="FFFFFFFF"/>
      <name val="微软雅黑"/>
      <charset val="134"/>
    </font>
    <font>
      <sz val="16"/>
      <color rgb="FF000000"/>
      <name val="微软雅黑"/>
      <charset val="134"/>
    </font>
    <font>
      <sz val="16"/>
      <color theme="1"/>
      <name val="微软雅黑"/>
      <charset val="134"/>
    </font>
    <font>
      <b/>
      <sz val="11"/>
      <color theme="1"/>
      <name val="微软雅黑"/>
      <charset val="134"/>
    </font>
    <font>
      <sz val="12"/>
      <color rgb="FF000000"/>
      <name val="宋体"/>
      <charset val="134"/>
    </font>
    <font>
      <sz val="11"/>
      <color rgb="FFFFFFFF"/>
      <name val="宋体"/>
      <charset val="134"/>
      <scheme val="minor"/>
    </font>
    <font>
      <sz val="11"/>
      <color rgb="FF000000"/>
      <name val="宋体"/>
      <charset val="134"/>
      <scheme val="minor"/>
    </font>
    <font>
      <b/>
      <sz val="20"/>
      <color rgb="FF000000"/>
      <name val="微软雅黑"/>
      <charset val="134"/>
    </font>
    <font>
      <sz val="12"/>
      <color rgb="FF000000"/>
      <name val="微软雅黑"/>
      <charset val="134"/>
    </font>
    <font>
      <sz val="12"/>
      <color rgb="FFFF0000"/>
      <name val="微软雅黑"/>
      <charset val="134"/>
    </font>
    <font>
      <sz val="12"/>
      <color rgb="FFFF0000"/>
      <name val="宋体"/>
      <charset val="134"/>
    </font>
    <font>
      <b/>
      <sz val="11"/>
      <color rgb="FF000000"/>
      <name val="等线"/>
      <charset val="134"/>
    </font>
    <font>
      <sz val="11"/>
      <color rgb="FF000000"/>
      <name val="等线"/>
      <charset val="134"/>
    </font>
    <font>
      <b/>
      <sz val="11"/>
      <color theme="1"/>
      <name val="宋体"/>
      <charset val="134"/>
      <scheme val="minor"/>
    </font>
    <font>
      <b/>
      <sz val="14"/>
      <color theme="0"/>
      <name val="微软雅黑"/>
      <charset val="134"/>
    </font>
    <font>
      <b/>
      <sz val="20"/>
      <color theme="1"/>
      <name val="微软雅黑"/>
      <charset val="134"/>
    </font>
    <font>
      <b/>
      <u/>
      <sz val="14"/>
      <color rgb="FF417FF9"/>
      <name val="微软雅黑"/>
      <charset val="134"/>
    </font>
    <font>
      <sz val="14"/>
      <color rgb="FF417FF9"/>
      <name val="微软雅黑"/>
      <charset val="134"/>
    </font>
    <font>
      <b/>
      <sz val="14"/>
      <color theme="1"/>
      <name val="微软雅黑"/>
      <charset val="134"/>
    </font>
    <font>
      <sz val="14"/>
      <color rgb="FFFF0000"/>
      <name val="微软雅黑"/>
      <charset val="134"/>
    </font>
    <font>
      <b/>
      <sz val="36"/>
      <color rgb="FF000000"/>
      <name val="微软雅黑"/>
      <charset val="134"/>
    </font>
    <font>
      <b/>
      <sz val="12"/>
      <color rgb="FF000000"/>
      <name val="微软雅黑"/>
      <charset val="134"/>
    </font>
    <font>
      <b/>
      <sz val="20"/>
      <color rgb="FFFFFFFF"/>
      <name val="微软雅黑"/>
      <charset val="134"/>
    </font>
    <font>
      <sz val="28"/>
      <color rgb="FFFFFFFF"/>
      <name val="微软雅黑"/>
      <charset val="134"/>
    </font>
    <font>
      <b/>
      <sz val="18"/>
      <color theme="1"/>
      <name val="微软雅黑"/>
      <charset val="134"/>
    </font>
    <font>
      <b/>
      <sz val="18"/>
      <color rgb="FF000000"/>
      <name val="微软雅黑"/>
      <charset val="134"/>
    </font>
    <font>
      <sz val="18"/>
      <color theme="1"/>
      <name val="微软雅黑"/>
      <charset val="134"/>
    </font>
    <font>
      <sz val="11"/>
      <color rgb="FFFFFFFF"/>
      <name val="宋体"/>
      <charset val="134"/>
    </font>
    <font>
      <sz val="18"/>
      <color theme="1"/>
      <name val="宋体"/>
      <charset val="134"/>
      <scheme val="minor"/>
    </font>
    <font>
      <sz val="10"/>
      <color theme="1"/>
      <name val="微软雅黑"/>
      <charset val="134"/>
    </font>
    <font>
      <u/>
      <sz val="11"/>
      <color rgb="FF0000FF"/>
      <name val="宋体"/>
      <charset val="134"/>
      <scheme val="minor"/>
    </font>
    <font>
      <sz val="6"/>
      <color rgb="FFFFFFFF"/>
      <name val="微软雅黑"/>
      <charset val="134"/>
    </font>
    <font>
      <sz val="9"/>
      <name val="宋体"/>
      <charset val="134"/>
      <scheme val="minor"/>
    </font>
  </fonts>
  <fills count="37">
    <fill>
      <patternFill patternType="none"/>
    </fill>
    <fill>
      <patternFill patternType="gray125"/>
    </fill>
    <fill>
      <patternFill patternType="solid">
        <fgColor rgb="FFD8D8D8"/>
        <bgColor indexed="64"/>
      </patternFill>
    </fill>
    <fill>
      <patternFill patternType="solid">
        <fgColor rgb="FF939393"/>
        <bgColor indexed="64"/>
      </patternFill>
    </fill>
    <fill>
      <patternFill patternType="solid">
        <fgColor rgb="FF00B0F0"/>
        <bgColor indexed="64"/>
      </patternFill>
    </fill>
    <fill>
      <patternFill patternType="solid">
        <fgColor rgb="FFFFFFFF"/>
        <bgColor indexed="64"/>
      </patternFill>
    </fill>
    <fill>
      <patternFill patternType="solid">
        <fgColor rgb="FFD9D9D9"/>
        <bgColor rgb="FF000000"/>
      </patternFill>
    </fill>
    <fill>
      <patternFill patternType="solid">
        <fgColor rgb="FFBDD7EE"/>
        <bgColor rgb="FF000000"/>
      </patternFill>
    </fill>
    <fill>
      <patternFill patternType="solid">
        <fgColor rgb="FFE2F0D9"/>
        <bgColor rgb="FF000000"/>
      </patternFill>
    </fill>
    <fill>
      <patternFill patternType="solid">
        <fgColor rgb="FFFFFF00"/>
        <bgColor rgb="FF000000"/>
      </patternFill>
    </fill>
    <fill>
      <patternFill patternType="solid">
        <fgColor rgb="FFFF9900"/>
        <bgColor rgb="FF000000"/>
      </patternFill>
    </fill>
    <fill>
      <patternFill patternType="solid">
        <fgColor rgb="FF00B050"/>
        <bgColor rgb="FF000000"/>
      </patternFill>
    </fill>
    <fill>
      <patternFill patternType="solid">
        <fgColor rgb="FF00B0F0"/>
        <bgColor rgb="FF000000"/>
      </patternFill>
    </fill>
    <fill>
      <patternFill patternType="solid">
        <fgColor rgb="FF1F4E79"/>
        <bgColor indexed="64"/>
      </patternFill>
    </fill>
    <fill>
      <patternFill patternType="solid">
        <fgColor rgb="FF2E75B6"/>
        <bgColor indexed="64"/>
      </patternFill>
    </fill>
    <fill>
      <patternFill patternType="solid">
        <fgColor rgb="FFDEEBF7"/>
        <bgColor indexed="64"/>
      </patternFill>
    </fill>
    <fill>
      <patternFill patternType="solid">
        <fgColor rgb="FFEAF0FB"/>
        <bgColor indexed="64"/>
      </patternFill>
    </fill>
    <fill>
      <patternFill patternType="solid">
        <fgColor rgb="FFFFFF00"/>
        <bgColor indexed="64"/>
      </patternFill>
    </fill>
    <fill>
      <patternFill patternType="solid">
        <fgColor rgb="FFD9D9D9"/>
        <bgColor indexed="64"/>
      </patternFill>
    </fill>
    <fill>
      <patternFill patternType="solid">
        <fgColor rgb="FFC55A11"/>
        <bgColor indexed="64"/>
      </patternFill>
    </fill>
    <fill>
      <patternFill patternType="solid">
        <fgColor rgb="FFEAF0FB"/>
        <bgColor rgb="FF000000"/>
      </patternFill>
    </fill>
    <fill>
      <patternFill patternType="solid">
        <fgColor rgb="FFDEEBF7"/>
        <bgColor rgb="FF000000"/>
      </patternFill>
    </fill>
    <fill>
      <patternFill patternType="solid">
        <fgColor theme="0" tint="-0.14993743705557422"/>
        <bgColor indexed="64"/>
      </patternFill>
    </fill>
    <fill>
      <patternFill patternType="solid">
        <fgColor rgb="FFBDD7EE"/>
        <bgColor indexed="64"/>
      </patternFill>
    </fill>
    <fill>
      <patternFill patternType="solid">
        <fgColor rgb="FFE2F0D9"/>
        <bgColor indexed="64"/>
      </patternFill>
    </fill>
    <fill>
      <patternFill patternType="solid">
        <fgColor rgb="FFED7D31"/>
        <bgColor indexed="64"/>
      </patternFill>
    </fill>
    <fill>
      <patternFill patternType="solid">
        <fgColor rgb="FFFBE5D6"/>
        <bgColor indexed="64"/>
      </patternFill>
    </fill>
    <fill>
      <patternFill patternType="solid">
        <fgColor rgb="FFC0E6F5"/>
        <bgColor rgb="FFC0E6F5"/>
      </patternFill>
    </fill>
    <fill>
      <patternFill patternType="solid">
        <fgColor rgb="FF7F7F7F"/>
        <bgColor indexed="64"/>
      </patternFill>
    </fill>
    <fill>
      <patternFill patternType="solid">
        <fgColor rgb="FF5B9BD5"/>
        <bgColor indexed="64"/>
      </patternFill>
    </fill>
    <fill>
      <patternFill patternType="solid">
        <fgColor rgb="FF44546A"/>
        <bgColor indexed="64"/>
      </patternFill>
    </fill>
    <fill>
      <patternFill patternType="solid">
        <fgColor theme="9" tint="-0.499984740745262"/>
        <bgColor indexed="64"/>
      </patternFill>
    </fill>
    <fill>
      <patternFill patternType="solid">
        <fgColor rgb="FF70AD47"/>
        <bgColor indexed="64"/>
      </patternFill>
    </fill>
    <fill>
      <patternFill patternType="solid">
        <fgColor rgb="FFFFC000"/>
        <bgColor indexed="64"/>
      </patternFill>
    </fill>
    <fill>
      <patternFill patternType="solid">
        <fgColor rgb="FFF4B183"/>
        <bgColor indexed="64"/>
      </patternFill>
    </fill>
    <fill>
      <patternFill patternType="solid">
        <fgColor rgb="FF4472C4"/>
        <bgColor indexed="64"/>
      </patternFill>
    </fill>
    <fill>
      <patternFill patternType="solid">
        <fgColor rgb="FFF2F2F2"/>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D8D8D8"/>
      </left>
      <right style="thin">
        <color rgb="FFD8D8D8"/>
      </right>
      <top style="thin">
        <color rgb="FFD8D8D8"/>
      </top>
      <bottom style="thin">
        <color rgb="FFD8D8D8"/>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bottom/>
      <diagonal/>
    </border>
    <border>
      <left style="thin">
        <color rgb="FFFFFFFF"/>
      </left>
      <right/>
      <top style="thin">
        <color rgb="FFFFFFFF"/>
      </top>
      <bottom/>
      <diagonal/>
    </border>
    <border>
      <left/>
      <right style="thin">
        <color rgb="FFFFFFFF"/>
      </right>
      <top style="thin">
        <color rgb="FFFFFFFF"/>
      </top>
      <bottom/>
      <diagonal/>
    </border>
    <border>
      <left/>
      <right/>
      <top style="thin">
        <color rgb="FFFFFFFF"/>
      </top>
      <bottom/>
      <diagonal/>
    </border>
    <border>
      <left style="thin">
        <color rgb="FFFFFFFF"/>
      </left>
      <right/>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diagonal/>
    </border>
    <border>
      <left/>
      <right style="thin">
        <color rgb="FFFFFFFF"/>
      </right>
      <top/>
      <bottom style="thin">
        <color rgb="FFFFFFFF"/>
      </bottom>
      <diagonal/>
    </border>
    <border>
      <left/>
      <right/>
      <top/>
      <bottom style="thin">
        <color rgb="FF44B3E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alignment vertical="center"/>
    </xf>
    <xf numFmtId="0" fontId="53" fillId="0" borderId="0" applyNumberFormat="0" applyFill="0" applyBorder="0" applyAlignment="0" applyProtection="0">
      <alignment vertical="center"/>
    </xf>
  </cellStyleXfs>
  <cellXfs count="369">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xf numFmtId="0" fontId="3" fillId="2" borderId="0" xfId="0" applyFont="1" applyFill="1" applyAlignment="1"/>
    <xf numFmtId="0" fontId="4" fillId="0" borderId="0" xfId="0" applyFont="1">
      <alignment vertical="center"/>
    </xf>
    <xf numFmtId="0" fontId="1" fillId="0" borderId="1" xfId="0" applyFont="1" applyFill="1" applyBorder="1" applyAlignment="1"/>
    <xf numFmtId="0" fontId="1" fillId="0" borderId="0" xfId="0" applyFont="1" applyFill="1" applyAlignment="1"/>
    <xf numFmtId="0" fontId="5" fillId="0" borderId="1" xfId="0" applyFont="1" applyFill="1" applyBorder="1" applyAlignment="1"/>
    <xf numFmtId="0" fontId="5" fillId="0" borderId="0" xfId="0" applyFont="1" applyFill="1" applyAlignment="1"/>
    <xf numFmtId="0" fontId="1" fillId="3" borderId="1" xfId="0" applyFont="1" applyFill="1" applyBorder="1" applyAlignment="1"/>
    <xf numFmtId="0" fontId="5" fillId="4" borderId="1" xfId="0" applyFont="1" applyFill="1" applyBorder="1" applyAlignment="1"/>
    <xf numFmtId="0" fontId="5" fillId="4" borderId="0" xfId="0" applyFont="1" applyFill="1" applyAlignment="1"/>
    <xf numFmtId="0" fontId="6" fillId="5" borderId="2" xfId="0" applyFont="1" applyFill="1" applyBorder="1" applyAlignment="1">
      <alignment horizontal="left" wrapText="1"/>
    </xf>
    <xf numFmtId="0" fontId="7" fillId="0" borderId="0" xfId="0" applyFont="1">
      <alignment vertical="center"/>
    </xf>
    <xf numFmtId="43" fontId="7" fillId="0" borderId="0" xfId="0" applyNumberFormat="1" applyFont="1">
      <alignment vertical="center"/>
    </xf>
    <xf numFmtId="0" fontId="8" fillId="6" borderId="3"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7" borderId="4" xfId="0" applyFont="1" applyFill="1" applyBorder="1" applyAlignment="1">
      <alignment horizontal="center" vertical="center" wrapText="1"/>
    </xf>
    <xf numFmtId="9" fontId="8" fillId="7" borderId="4" xfId="0" applyNumberFormat="1" applyFont="1" applyFill="1" applyBorder="1" applyAlignment="1">
      <alignment horizontal="center" vertical="center" wrapText="1"/>
    </xf>
    <xf numFmtId="178" fontId="8" fillId="7" borderId="4" xfId="0" applyNumberFormat="1"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9" borderId="5"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8" fillId="9" borderId="6" xfId="0" applyFont="1" applyFill="1" applyBorder="1" applyAlignment="1">
      <alignment horizontal="center" vertical="center" wrapText="1"/>
    </xf>
    <xf numFmtId="4" fontId="0" fillId="0" borderId="0" xfId="0" applyNumberFormat="1">
      <alignment vertical="center"/>
    </xf>
    <xf numFmtId="0" fontId="7" fillId="10" borderId="0" xfId="0" applyFont="1" applyFill="1">
      <alignment vertical="center"/>
    </xf>
    <xf numFmtId="178" fontId="9" fillId="0" borderId="1" xfId="0" applyNumberFormat="1" applyFont="1" applyBorder="1" applyAlignment="1">
      <alignment horizontal="center" vertical="center"/>
    </xf>
    <xf numFmtId="178" fontId="9" fillId="0" borderId="7" xfId="0" applyNumberFormat="1" applyFont="1" applyBorder="1" applyAlignment="1" applyProtection="1">
      <alignment horizontal="center" vertical="center" wrapText="1"/>
      <protection locked="0"/>
    </xf>
    <xf numFmtId="178" fontId="9" fillId="0" borderId="7" xfId="0" applyNumberFormat="1" applyFont="1" applyBorder="1" applyAlignment="1" applyProtection="1">
      <alignment horizontal="center" vertical="center"/>
      <protection locked="0"/>
    </xf>
    <xf numFmtId="178" fontId="9" fillId="0" borderId="7" xfId="0" applyNumberFormat="1" applyFont="1" applyBorder="1" applyAlignment="1">
      <alignment horizontal="center" vertical="center"/>
    </xf>
    <xf numFmtId="178" fontId="9" fillId="0" borderId="7" xfId="0" applyNumberFormat="1" applyFont="1" applyBorder="1" applyAlignment="1" applyProtection="1">
      <alignment horizontal="left" vertical="center"/>
      <protection locked="0"/>
    </xf>
    <xf numFmtId="0" fontId="9" fillId="9" borderId="7" xfId="0" applyFont="1" applyFill="1" applyBorder="1" applyProtection="1">
      <alignment vertical="center"/>
      <protection locked="0"/>
    </xf>
    <xf numFmtId="178" fontId="9" fillId="9" borderId="1" xfId="0" applyNumberFormat="1" applyFont="1" applyFill="1" applyBorder="1" applyAlignment="1" applyProtection="1">
      <alignment horizontal="center" vertical="center"/>
      <protection locked="0"/>
    </xf>
    <xf numFmtId="0" fontId="9" fillId="9" borderId="1" xfId="0" applyFont="1" applyFill="1" applyBorder="1" applyProtection="1">
      <alignment vertical="center"/>
      <protection locked="0"/>
    </xf>
    <xf numFmtId="178" fontId="9" fillId="0" borderId="8" xfId="0" applyNumberFormat="1" applyFont="1" applyBorder="1" applyAlignment="1">
      <alignment horizontal="center" vertical="center"/>
    </xf>
    <xf numFmtId="178" fontId="9" fillId="0" borderId="9" xfId="0" applyNumberFormat="1" applyFont="1" applyBorder="1" applyAlignment="1" applyProtection="1">
      <alignment horizontal="center" vertical="center" wrapText="1"/>
      <protection locked="0"/>
    </xf>
    <xf numFmtId="178" fontId="9" fillId="0" borderId="9" xfId="0" applyNumberFormat="1" applyFont="1" applyBorder="1" applyAlignment="1" applyProtection="1">
      <alignment horizontal="center" vertical="center"/>
      <protection locked="0"/>
    </xf>
    <xf numFmtId="178" fontId="9" fillId="0" borderId="9" xfId="0" applyNumberFormat="1" applyFont="1" applyBorder="1" applyAlignment="1">
      <alignment horizontal="center" vertical="center"/>
    </xf>
    <xf numFmtId="178" fontId="9" fillId="0" borderId="9" xfId="0" applyNumberFormat="1" applyFont="1" applyBorder="1" applyAlignment="1" applyProtection="1">
      <alignment horizontal="left" vertical="center"/>
      <protection locked="0"/>
    </xf>
    <xf numFmtId="0" fontId="9" fillId="9" borderId="9" xfId="0" applyFont="1" applyFill="1" applyBorder="1" applyProtection="1">
      <alignment vertical="center"/>
      <protection locked="0"/>
    </xf>
    <xf numFmtId="178" fontId="9" fillId="9" borderId="8" xfId="0" applyNumberFormat="1" applyFont="1" applyFill="1" applyBorder="1" applyAlignment="1" applyProtection="1">
      <alignment horizontal="center" vertical="center"/>
      <protection locked="0"/>
    </xf>
    <xf numFmtId="0" fontId="9" fillId="9" borderId="8" xfId="0" applyFont="1" applyFill="1" applyBorder="1" applyProtection="1">
      <alignment vertical="center"/>
      <protection locked="0"/>
    </xf>
    <xf numFmtId="0" fontId="9" fillId="9" borderId="9" xfId="0" applyFont="1" applyFill="1" applyBorder="1" applyAlignment="1" applyProtection="1">
      <alignment vertical="center" wrapText="1"/>
      <protection locked="0"/>
    </xf>
    <xf numFmtId="178" fontId="9" fillId="0" borderId="9" xfId="0" applyNumberFormat="1" applyFont="1" applyBorder="1" applyAlignment="1">
      <alignment horizontal="center" vertical="center" wrapText="1"/>
    </xf>
    <xf numFmtId="178" fontId="9" fillId="0" borderId="9" xfId="0" applyNumberFormat="1" applyFont="1" applyBorder="1" applyAlignment="1" applyProtection="1">
      <alignment horizontal="left" vertical="center" wrapText="1"/>
      <protection locked="0"/>
    </xf>
    <xf numFmtId="178" fontId="9" fillId="9" borderId="8" xfId="0" applyNumberFormat="1" applyFont="1" applyFill="1" applyBorder="1" applyAlignment="1">
      <alignment horizontal="center" vertical="center" wrapText="1"/>
    </xf>
    <xf numFmtId="0" fontId="7" fillId="11" borderId="0" xfId="0" applyFont="1" applyFill="1">
      <alignment vertical="center"/>
    </xf>
    <xf numFmtId="0" fontId="7" fillId="12" borderId="0" xfId="0" applyFont="1" applyFill="1">
      <alignment vertical="center"/>
    </xf>
    <xf numFmtId="4" fontId="7" fillId="0" borderId="0" xfId="0" applyNumberFormat="1" applyFont="1">
      <alignment vertical="center"/>
    </xf>
    <xf numFmtId="4" fontId="7" fillId="10" borderId="0" xfId="0" applyNumberFormat="1" applyFont="1" applyFill="1">
      <alignment vertical="center"/>
    </xf>
    <xf numFmtId="0" fontId="10" fillId="0" borderId="0" xfId="0" applyFont="1" applyFill="1">
      <alignment vertical="center"/>
    </xf>
    <xf numFmtId="0" fontId="11" fillId="0" borderId="0" xfId="0" applyFont="1">
      <alignment vertical="center"/>
    </xf>
    <xf numFmtId="0" fontId="12" fillId="13" borderId="0" xfId="0" applyFont="1" applyFill="1" applyAlignment="1">
      <alignment horizontal="centerContinuous" vertical="center"/>
    </xf>
    <xf numFmtId="0" fontId="10" fillId="13" borderId="0" xfId="0" applyFont="1" applyFill="1" applyAlignment="1">
      <alignment horizontal="centerContinuous" vertical="center"/>
    </xf>
    <xf numFmtId="0" fontId="9" fillId="0" borderId="0" xfId="0" applyFont="1" applyFill="1" applyAlignment="1">
      <alignment horizontal="left" vertical="center"/>
    </xf>
    <xf numFmtId="0" fontId="13" fillId="14" borderId="0" xfId="0" applyFont="1" applyFill="1" applyBorder="1" applyAlignment="1">
      <alignment horizontal="center" vertical="center"/>
    </xf>
    <xf numFmtId="0" fontId="13" fillId="14" borderId="0" xfId="0" applyFont="1" applyFill="1" applyBorder="1" applyAlignment="1">
      <alignment horizontal="center" vertical="center" wrapText="1"/>
    </xf>
    <xf numFmtId="0" fontId="9" fillId="15" borderId="0" xfId="0" applyFont="1" applyFill="1" applyBorder="1" applyAlignment="1">
      <alignment horizontal="center" vertical="center"/>
    </xf>
    <xf numFmtId="0" fontId="9" fillId="15" borderId="0" xfId="0" applyFont="1" applyFill="1" applyBorder="1" applyAlignment="1">
      <alignment horizontal="left" vertical="center"/>
    </xf>
    <xf numFmtId="178" fontId="9" fillId="16" borderId="0" xfId="0" applyNumberFormat="1" applyFont="1" applyFill="1" applyBorder="1" applyAlignment="1">
      <alignment horizontal="center" vertical="center"/>
    </xf>
    <xf numFmtId="178" fontId="9" fillId="16" borderId="0" xfId="0" applyNumberFormat="1" applyFont="1" applyFill="1" applyBorder="1" applyAlignment="1">
      <alignment horizontal="left" vertical="center"/>
    </xf>
    <xf numFmtId="178" fontId="11" fillId="16" borderId="0" xfId="0" applyNumberFormat="1" applyFont="1" applyFill="1" applyBorder="1" applyAlignment="1">
      <alignment horizontal="center" vertical="center"/>
    </xf>
    <xf numFmtId="178" fontId="11" fillId="16" borderId="0" xfId="0" applyNumberFormat="1" applyFont="1" applyFill="1" applyBorder="1" applyAlignment="1">
      <alignment horizontal="left" vertical="center"/>
    </xf>
    <xf numFmtId="0" fontId="14" fillId="0" borderId="0" xfId="0" applyFont="1" applyFill="1" applyProtection="1">
      <alignment vertical="center"/>
    </xf>
    <xf numFmtId="0" fontId="9" fillId="15" borderId="0" xfId="0" applyFont="1" applyFill="1" applyBorder="1" applyAlignment="1" applyProtection="1">
      <alignment horizontal="center" vertical="center"/>
    </xf>
    <xf numFmtId="0" fontId="8" fillId="0" borderId="11" xfId="0" applyFont="1" applyFill="1" applyBorder="1" applyAlignment="1">
      <alignment horizontal="center" vertical="center"/>
    </xf>
    <xf numFmtId="0" fontId="8" fillId="0" borderId="10" xfId="0" applyFont="1" applyFill="1" applyBorder="1" applyAlignment="1">
      <alignment horizontal="center" vertical="center"/>
    </xf>
    <xf numFmtId="0" fontId="8" fillId="0" borderId="0" xfId="0" applyFont="1" applyFill="1" applyAlignment="1">
      <alignment horizontal="center" vertical="center"/>
    </xf>
    <xf numFmtId="0" fontId="13" fillId="0" borderId="0" xfId="0" applyFont="1" applyFill="1" applyAlignment="1">
      <alignment horizontal="center" vertical="center"/>
    </xf>
    <xf numFmtId="0" fontId="9" fillId="0" borderId="11" xfId="0" applyFont="1" applyFill="1" applyBorder="1" applyAlignment="1">
      <alignment horizontal="center" vertical="center"/>
    </xf>
    <xf numFmtId="178" fontId="9" fillId="0" borderId="10" xfId="0" applyNumberFormat="1" applyFont="1" applyFill="1" applyBorder="1" applyAlignment="1">
      <alignment horizontal="center" vertical="center"/>
    </xf>
    <xf numFmtId="178" fontId="9" fillId="0" borderId="0" xfId="0" applyNumberFormat="1" applyFont="1" applyFill="1" applyBorder="1" applyAlignment="1">
      <alignment horizontal="center" vertical="center"/>
    </xf>
    <xf numFmtId="9" fontId="9" fillId="0" borderId="0" xfId="0" applyNumberFormat="1" applyFont="1" applyFill="1" applyBorder="1" applyAlignment="1">
      <alignment horizontal="center" vertical="center"/>
    </xf>
    <xf numFmtId="9" fontId="10" fillId="0" borderId="0" xfId="0" applyNumberFormat="1" applyFont="1" applyFill="1" applyBorder="1" applyAlignment="1">
      <alignment horizontal="center" vertical="center"/>
    </xf>
    <xf numFmtId="0" fontId="8" fillId="0" borderId="12" xfId="0" applyFont="1" applyFill="1" applyBorder="1" applyAlignment="1">
      <alignment horizontal="center" vertical="center"/>
    </xf>
    <xf numFmtId="178" fontId="10" fillId="0" borderId="10" xfId="0" applyNumberFormat="1" applyFont="1" applyFill="1" applyBorder="1" applyAlignment="1">
      <alignment horizontal="center" vertical="center"/>
    </xf>
    <xf numFmtId="178" fontId="10" fillId="0" borderId="0" xfId="0" applyNumberFormat="1" applyFont="1" applyFill="1" applyBorder="1" applyAlignment="1">
      <alignment horizontal="center" vertical="center"/>
    </xf>
    <xf numFmtId="0" fontId="15" fillId="15" borderId="0" xfId="0" applyFont="1" applyFill="1" applyBorder="1" applyAlignment="1">
      <alignment horizontal="left" vertical="center"/>
    </xf>
    <xf numFmtId="0" fontId="9" fillId="0" borderId="0" xfId="0" applyFont="1">
      <alignment vertical="center"/>
    </xf>
    <xf numFmtId="0" fontId="16" fillId="0" borderId="0" xfId="0" applyFont="1">
      <alignment vertical="center"/>
    </xf>
    <xf numFmtId="0" fontId="16" fillId="0" borderId="0" xfId="0" applyFont="1" applyAlignment="1">
      <alignment vertical="center" wrapText="1"/>
    </xf>
    <xf numFmtId="179" fontId="16" fillId="0" borderId="0" xfId="0" applyNumberFormat="1" applyFont="1">
      <alignment vertical="center"/>
    </xf>
    <xf numFmtId="0" fontId="17" fillId="13" borderId="0" xfId="0" applyFont="1" applyFill="1" applyAlignment="1">
      <alignment horizontal="centerContinuous" vertical="center" wrapText="1"/>
    </xf>
    <xf numFmtId="0" fontId="16" fillId="0" borderId="0" xfId="0" applyFont="1" applyProtection="1">
      <alignment vertical="center"/>
      <protection locked="0"/>
    </xf>
    <xf numFmtId="0" fontId="18" fillId="0" borderId="0" xfId="0" applyFont="1" applyProtection="1">
      <alignment vertical="center"/>
      <protection locked="0"/>
    </xf>
    <xf numFmtId="0" fontId="19" fillId="15" borderId="13" xfId="0" applyFont="1" applyFill="1" applyBorder="1" applyAlignment="1" applyProtection="1">
      <alignment horizontal="center" vertical="center" wrapText="1"/>
      <protection locked="0"/>
    </xf>
    <xf numFmtId="0" fontId="19" fillId="15" borderId="13" xfId="0" applyFont="1" applyFill="1" applyBorder="1" applyAlignment="1">
      <alignment horizontal="center" vertical="center" wrapText="1"/>
    </xf>
    <xf numFmtId="0" fontId="18" fillId="0" borderId="0" xfId="0" applyFont="1">
      <alignment vertical="center"/>
    </xf>
    <xf numFmtId="0" fontId="12" fillId="0" borderId="0" xfId="0" applyFont="1" applyFill="1" applyAlignment="1">
      <alignment horizontal="centerContinuous" vertical="center"/>
    </xf>
    <xf numFmtId="0" fontId="17" fillId="0" borderId="0" xfId="0" applyFont="1" applyFill="1" applyAlignment="1">
      <alignment horizontal="centerContinuous" vertical="center" wrapText="1"/>
    </xf>
    <xf numFmtId="0" fontId="20" fillId="0" borderId="0" xfId="0" applyFont="1" applyFill="1" applyAlignment="1">
      <alignment horizontal="right" vertical="center" wrapText="1"/>
    </xf>
    <xf numFmtId="179" fontId="21" fillId="0" borderId="0" xfId="0" applyNumberFormat="1" applyFont="1" applyAlignment="1" applyProtection="1">
      <alignment vertical="center" wrapText="1"/>
      <protection locked="0"/>
    </xf>
    <xf numFmtId="0" fontId="22" fillId="15" borderId="11" xfId="0" applyFont="1" applyFill="1" applyBorder="1" applyAlignment="1" applyProtection="1">
      <alignment horizontal="center" vertical="center"/>
      <protection locked="0"/>
    </xf>
    <xf numFmtId="0" fontId="22" fillId="15" borderId="10" xfId="0" applyFont="1" applyFill="1" applyBorder="1" applyAlignment="1" applyProtection="1">
      <alignment horizontal="center" vertical="center"/>
      <protection locked="0"/>
    </xf>
    <xf numFmtId="0" fontId="22" fillId="15" borderId="0" xfId="0" applyFont="1" applyFill="1" applyAlignment="1" applyProtection="1">
      <alignment horizontal="center" vertical="center"/>
      <protection locked="0"/>
    </xf>
    <xf numFmtId="0" fontId="22" fillId="15" borderId="10" xfId="0" applyFont="1" applyFill="1" applyBorder="1" applyAlignment="1">
      <alignment horizontal="center" vertical="center"/>
    </xf>
    <xf numFmtId="0" fontId="22" fillId="15" borderId="0" xfId="0" applyFont="1" applyFill="1" applyAlignment="1">
      <alignment horizontal="center" vertical="center"/>
    </xf>
    <xf numFmtId="0" fontId="22" fillId="15" borderId="14" xfId="0" applyFont="1" applyFill="1" applyBorder="1" applyAlignment="1">
      <alignment horizontal="center" vertical="center"/>
    </xf>
    <xf numFmtId="0" fontId="23" fillId="14" borderId="13" xfId="0" applyFont="1" applyFill="1" applyBorder="1" applyAlignment="1">
      <alignment horizontal="center" vertical="center"/>
    </xf>
    <xf numFmtId="14" fontId="23" fillId="14" borderId="15" xfId="0" applyNumberFormat="1" applyFont="1" applyFill="1" applyBorder="1" applyAlignment="1">
      <alignment horizontal="centerContinuous" vertical="center" wrapText="1"/>
    </xf>
    <xf numFmtId="0" fontId="23" fillId="14" borderId="16" xfId="0" applyFont="1" applyFill="1" applyBorder="1" applyAlignment="1">
      <alignment horizontal="centerContinuous" vertical="center" wrapText="1"/>
    </xf>
    <xf numFmtId="0" fontId="23" fillId="14" borderId="17" xfId="0" applyFont="1" applyFill="1" applyBorder="1" applyAlignment="1">
      <alignment horizontal="centerContinuous" vertical="center" wrapText="1"/>
    </xf>
    <xf numFmtId="0" fontId="23" fillId="14" borderId="15" xfId="0" applyFont="1" applyFill="1" applyBorder="1" applyAlignment="1">
      <alignment horizontal="centerContinuous" vertical="center" wrapText="1"/>
    </xf>
    <xf numFmtId="0" fontId="24" fillId="16" borderId="11" xfId="0" applyFont="1" applyFill="1" applyBorder="1" applyAlignment="1" applyProtection="1">
      <alignment horizontal="center" vertical="center"/>
      <protection locked="0"/>
    </xf>
    <xf numFmtId="178" fontId="25" fillId="16" borderId="0" xfId="0" applyNumberFormat="1" applyFont="1" applyFill="1" applyAlignment="1" applyProtection="1">
      <alignment horizontal="center" vertical="center" wrapText="1"/>
      <protection locked="0"/>
    </xf>
    <xf numFmtId="178" fontId="25" fillId="16" borderId="10" xfId="0" applyNumberFormat="1" applyFont="1" applyFill="1" applyBorder="1" applyAlignment="1" applyProtection="1">
      <alignment horizontal="center" vertical="center" wrapText="1"/>
      <protection locked="0"/>
    </xf>
    <xf numFmtId="0" fontId="24" fillId="16" borderId="11" xfId="0" applyFont="1" applyFill="1" applyBorder="1" applyAlignment="1">
      <alignment horizontal="center" vertical="center"/>
    </xf>
    <xf numFmtId="0" fontId="24" fillId="16" borderId="11" xfId="0" applyFont="1" applyFill="1" applyBorder="1" applyAlignment="1">
      <alignment horizontal="left" vertical="center"/>
    </xf>
    <xf numFmtId="1" fontId="24" fillId="16" borderId="11" xfId="0" applyNumberFormat="1" applyFont="1" applyFill="1" applyBorder="1" applyAlignment="1">
      <alignment horizontal="center" vertical="center"/>
    </xf>
    <xf numFmtId="0" fontId="19" fillId="15" borderId="13" xfId="0" applyFont="1" applyFill="1" applyBorder="1" applyAlignment="1">
      <alignment horizontal="center" vertical="center"/>
    </xf>
    <xf numFmtId="0" fontId="19" fillId="15" borderId="10" xfId="0" applyFont="1" applyFill="1" applyBorder="1" applyAlignment="1">
      <alignment horizontal="center" vertical="center" wrapText="1"/>
    </xf>
    <xf numFmtId="0" fontId="19" fillId="15" borderId="11" xfId="0" applyFont="1" applyFill="1" applyBorder="1" applyAlignment="1">
      <alignment horizontal="center" vertical="center" wrapText="1"/>
    </xf>
    <xf numFmtId="0" fontId="24" fillId="15" borderId="11" xfId="0" applyFont="1" applyFill="1" applyBorder="1" applyAlignment="1" applyProtection="1">
      <alignment horizontal="center" vertical="center"/>
      <protection locked="0"/>
    </xf>
    <xf numFmtId="0" fontId="18" fillId="16" borderId="13" xfId="0" applyFont="1" applyFill="1" applyBorder="1" applyAlignment="1">
      <alignment horizontal="center" vertical="center"/>
    </xf>
    <xf numFmtId="178" fontId="16" fillId="16" borderId="10" xfId="0" applyNumberFormat="1" applyFont="1" applyFill="1" applyBorder="1" applyAlignment="1">
      <alignment horizontal="center" vertical="center" wrapText="1"/>
    </xf>
    <xf numFmtId="178" fontId="16" fillId="16" borderId="11" xfId="0" applyNumberFormat="1" applyFont="1" applyFill="1" applyBorder="1" applyAlignment="1">
      <alignment horizontal="center" vertical="center" wrapText="1"/>
    </xf>
    <xf numFmtId="0" fontId="18" fillId="15" borderId="13" xfId="0" applyFont="1" applyFill="1" applyBorder="1" applyAlignment="1">
      <alignment horizontal="center" vertical="center"/>
    </xf>
    <xf numFmtId="178" fontId="16" fillId="15" borderId="10" xfId="0" applyNumberFormat="1" applyFont="1" applyFill="1" applyBorder="1" applyAlignment="1">
      <alignment horizontal="center" vertical="center" wrapText="1"/>
    </xf>
    <xf numFmtId="178" fontId="16" fillId="15" borderId="11" xfId="0" applyNumberFormat="1" applyFont="1" applyFill="1" applyBorder="1" applyAlignment="1">
      <alignment horizontal="center" vertical="center" wrapText="1"/>
    </xf>
    <xf numFmtId="0" fontId="22" fillId="15" borderId="12" xfId="0" applyFont="1" applyFill="1" applyBorder="1" applyAlignment="1">
      <alignment horizontal="center" vertical="center"/>
    </xf>
    <xf numFmtId="178" fontId="25" fillId="15" borderId="18" xfId="0" applyNumberFormat="1" applyFont="1" applyFill="1" applyBorder="1" applyAlignment="1">
      <alignment horizontal="center" vertical="center"/>
    </xf>
    <xf numFmtId="178" fontId="26" fillId="15" borderId="18" xfId="0" applyNumberFormat="1" applyFont="1" applyFill="1" applyBorder="1" applyAlignment="1">
      <alignment horizontal="center" vertical="center" wrapText="1"/>
    </xf>
    <xf numFmtId="178" fontId="26" fillId="15" borderId="12" xfId="0" applyNumberFormat="1" applyFont="1" applyFill="1" applyBorder="1" applyAlignment="1">
      <alignment horizontal="center" vertical="center" wrapText="1"/>
    </xf>
    <xf numFmtId="0" fontId="16" fillId="0" borderId="0" xfId="0" applyFont="1" applyAlignment="1" applyProtection="1">
      <alignment vertical="center" wrapText="1"/>
      <protection locked="0"/>
    </xf>
    <xf numFmtId="178" fontId="16" fillId="16" borderId="10" xfId="0" applyNumberFormat="1" applyFont="1" applyFill="1" applyBorder="1" applyAlignment="1" applyProtection="1">
      <alignment horizontal="center" vertical="center" wrapText="1"/>
      <protection locked="0"/>
    </xf>
    <xf numFmtId="178" fontId="16" fillId="16" borderId="11" xfId="0" applyNumberFormat="1" applyFont="1" applyFill="1" applyBorder="1" applyAlignment="1" applyProtection="1">
      <alignment horizontal="center" vertical="center" wrapText="1"/>
      <protection locked="0"/>
    </xf>
    <xf numFmtId="178" fontId="16" fillId="15" borderId="10" xfId="0" applyNumberFormat="1" applyFont="1" applyFill="1" applyBorder="1" applyAlignment="1" applyProtection="1">
      <alignment horizontal="center" vertical="center" wrapText="1"/>
      <protection locked="0"/>
    </xf>
    <xf numFmtId="178" fontId="16" fillId="15" borderId="11" xfId="0" applyNumberFormat="1" applyFont="1" applyFill="1" applyBorder="1" applyAlignment="1" applyProtection="1">
      <alignment horizontal="center" vertical="center" wrapText="1"/>
      <protection locked="0"/>
    </xf>
    <xf numFmtId="0" fontId="7" fillId="0" borderId="0" xfId="0" applyFont="1" applyAlignment="1">
      <alignment horizontal="center" vertical="center"/>
    </xf>
    <xf numFmtId="0" fontId="27" fillId="0" borderId="0" xfId="0" applyFont="1">
      <alignment vertical="center"/>
    </xf>
    <xf numFmtId="0" fontId="7" fillId="17" borderId="0" xfId="0" applyFont="1" applyFill="1">
      <alignment vertical="center"/>
    </xf>
    <xf numFmtId="180" fontId="7" fillId="0" borderId="0" xfId="0" applyNumberFormat="1" applyFont="1">
      <alignment vertical="center"/>
    </xf>
    <xf numFmtId="0" fontId="16" fillId="17" borderId="0" xfId="0" applyFont="1" applyFill="1">
      <alignment vertical="center"/>
    </xf>
    <xf numFmtId="0" fontId="18" fillId="17" borderId="0" xfId="0" applyFont="1" applyFill="1">
      <alignment vertical="center"/>
    </xf>
    <xf numFmtId="0" fontId="16" fillId="18" borderId="0" xfId="0" applyFont="1" applyFill="1" applyProtection="1">
      <alignment vertical="center"/>
      <protection locked="0"/>
    </xf>
    <xf numFmtId="0" fontId="16" fillId="18" borderId="0" xfId="0" applyFont="1" applyFill="1">
      <alignment vertical="center"/>
    </xf>
    <xf numFmtId="181" fontId="11" fillId="0" borderId="0" xfId="0" applyNumberFormat="1" applyFont="1">
      <alignment vertical="center"/>
    </xf>
    <xf numFmtId="181" fontId="11" fillId="0" borderId="0" xfId="0" applyNumberFormat="1" applyFont="1" applyAlignment="1">
      <alignment vertical="center" wrapText="1"/>
    </xf>
    <xf numFmtId="0" fontId="10" fillId="0" borderId="0" xfId="0" applyFont="1">
      <alignment vertical="center"/>
    </xf>
    <xf numFmtId="0" fontId="10" fillId="0" borderId="0" xfId="0" applyFont="1" applyFill="1" applyAlignment="1">
      <alignment horizontal="centerContinuous" vertical="center"/>
    </xf>
    <xf numFmtId="182" fontId="9" fillId="15" borderId="0" xfId="0" applyNumberFormat="1" applyFont="1" applyFill="1" applyAlignment="1">
      <alignment horizontal="center" vertical="center"/>
    </xf>
    <xf numFmtId="0" fontId="10" fillId="19" borderId="0" xfId="0" applyFont="1" applyFill="1" applyAlignment="1">
      <alignment horizontal="left" vertical="center" wrapText="1"/>
    </xf>
    <xf numFmtId="0" fontId="10" fillId="19" borderId="0" xfId="0" applyNumberFormat="1" applyFont="1" applyFill="1" applyAlignment="1">
      <alignment horizontal="center" vertical="center"/>
    </xf>
    <xf numFmtId="0" fontId="10" fillId="19" borderId="0" xfId="0" applyFont="1" applyFill="1" applyAlignment="1">
      <alignment horizontal="right" vertical="center"/>
    </xf>
    <xf numFmtId="0" fontId="13" fillId="14" borderId="0" xfId="0" applyFont="1" applyFill="1" applyBorder="1" applyAlignment="1">
      <alignment horizontal="centerContinuous" vertical="center"/>
    </xf>
    <xf numFmtId="0" fontId="9" fillId="0" borderId="0" xfId="0" applyFont="1" applyAlignment="1">
      <alignment vertical="center" wrapText="1"/>
    </xf>
    <xf numFmtId="0" fontId="22" fillId="15" borderId="11" xfId="0" applyFont="1" applyFill="1" applyBorder="1" applyAlignment="1">
      <alignment horizontal="center" vertical="center"/>
    </xf>
    <xf numFmtId="0" fontId="25" fillId="0" borderId="0" xfId="0" applyFont="1">
      <alignment vertical="center"/>
    </xf>
    <xf numFmtId="178" fontId="25" fillId="16" borderId="0" xfId="0" applyNumberFormat="1" applyFont="1" applyFill="1" applyAlignment="1">
      <alignment horizontal="center" vertical="center" wrapText="1"/>
    </xf>
    <xf numFmtId="178" fontId="25" fillId="16" borderId="10" xfId="0" applyNumberFormat="1" applyFont="1" applyFill="1" applyBorder="1" applyAlignment="1">
      <alignment horizontal="center" vertical="center" wrapText="1"/>
    </xf>
    <xf numFmtId="0" fontId="11" fillId="0" borderId="0" xfId="0" applyFont="1" applyProtection="1">
      <alignment vertical="center"/>
      <protection locked="0"/>
    </xf>
    <xf numFmtId="0" fontId="11" fillId="0" borderId="0" xfId="0" applyFont="1" applyAlignment="1">
      <alignment vertical="center" wrapText="1"/>
    </xf>
    <xf numFmtId="0" fontId="24" fillId="15" borderId="11" xfId="0" applyFont="1" applyFill="1" applyBorder="1" applyAlignment="1">
      <alignment horizontal="center" vertical="center"/>
    </xf>
    <xf numFmtId="0" fontId="24" fillId="15" borderId="11" xfId="0" applyFont="1" applyFill="1" applyBorder="1" applyAlignment="1">
      <alignment horizontal="left" vertical="center"/>
    </xf>
    <xf numFmtId="1" fontId="24" fillId="15" borderId="11" xfId="0" applyNumberFormat="1" applyFont="1" applyFill="1" applyBorder="1" applyAlignment="1">
      <alignment horizontal="center" vertical="center"/>
    </xf>
    <xf numFmtId="183" fontId="11" fillId="0" borderId="0" xfId="0" applyNumberFormat="1" applyFont="1" applyAlignment="1" applyProtection="1">
      <alignment vertical="center" wrapText="1"/>
      <protection locked="0"/>
    </xf>
    <xf numFmtId="0" fontId="14" fillId="0" borderId="0" xfId="0" applyFont="1" applyProtection="1">
      <alignment vertical="center"/>
    </xf>
    <xf numFmtId="0" fontId="17" fillId="13" borderId="0" xfId="0" applyFont="1" applyFill="1" applyAlignment="1">
      <alignment horizontal="centerContinuous" vertical="center"/>
    </xf>
    <xf numFmtId="0" fontId="17" fillId="0" borderId="0" xfId="0" applyFont="1" applyFill="1" applyAlignment="1">
      <alignment horizontal="centerContinuous" vertical="center"/>
    </xf>
    <xf numFmtId="0" fontId="17" fillId="19" borderId="0" xfId="0" applyFont="1" applyFill="1" applyAlignment="1">
      <alignment horizontal="left" vertical="center" wrapText="1"/>
    </xf>
    <xf numFmtId="0" fontId="23" fillId="19" borderId="0" xfId="0" applyFont="1" applyFill="1" applyAlignment="1">
      <alignment horizontal="left" vertical="center"/>
    </xf>
    <xf numFmtId="0" fontId="17" fillId="19" borderId="0" xfId="0" applyFont="1" applyFill="1" applyAlignment="1">
      <alignment horizontal="right" vertical="center"/>
    </xf>
    <xf numFmtId="0" fontId="13" fillId="14" borderId="15" xfId="0" applyFont="1" applyFill="1" applyBorder="1" applyAlignment="1">
      <alignment horizontal="center" vertical="center"/>
    </xf>
    <xf numFmtId="0" fontId="13" fillId="14" borderId="17" xfId="0" applyFont="1" applyFill="1" applyBorder="1" applyAlignment="1">
      <alignment horizontal="center" vertical="center"/>
    </xf>
    <xf numFmtId="0" fontId="13" fillId="14" borderId="16" xfId="0" applyFont="1" applyFill="1" applyBorder="1" applyAlignment="1">
      <alignment horizontal="center" vertical="center"/>
    </xf>
    <xf numFmtId="0" fontId="8" fillId="15" borderId="11" xfId="0" applyFont="1" applyFill="1" applyBorder="1" applyAlignment="1">
      <alignment horizontal="center" vertical="center"/>
    </xf>
    <xf numFmtId="0" fontId="8" fillId="15" borderId="10" xfId="0" applyFont="1" applyFill="1" applyBorder="1" applyAlignment="1">
      <alignment horizontal="center" vertical="center"/>
    </xf>
    <xf numFmtId="0" fontId="8" fillId="15" borderId="0" xfId="0" applyFont="1" applyFill="1" applyAlignment="1">
      <alignment horizontal="center" vertical="center"/>
    </xf>
    <xf numFmtId="0" fontId="8" fillId="15" borderId="14" xfId="0" applyFont="1" applyFill="1" applyBorder="1" applyAlignment="1">
      <alignment horizontal="center" vertical="center"/>
    </xf>
    <xf numFmtId="0" fontId="9" fillId="16" borderId="11" xfId="0" applyFont="1" applyFill="1" applyBorder="1" applyAlignment="1">
      <alignment horizontal="center" vertical="center"/>
    </xf>
    <xf numFmtId="178" fontId="11" fillId="16" borderId="10" xfId="0" applyNumberFormat="1" applyFont="1" applyFill="1" applyBorder="1" applyAlignment="1">
      <alignment horizontal="center" vertical="center"/>
    </xf>
    <xf numFmtId="9" fontId="11" fillId="16" borderId="14" xfId="0" applyNumberFormat="1" applyFont="1" applyFill="1" applyBorder="1" applyAlignment="1">
      <alignment horizontal="center" vertical="center"/>
    </xf>
    <xf numFmtId="0" fontId="9" fillId="15" borderId="11" xfId="0" applyFont="1" applyFill="1" applyBorder="1" applyAlignment="1">
      <alignment horizontal="center" vertical="center"/>
    </xf>
    <xf numFmtId="178" fontId="11" fillId="15" borderId="10" xfId="0" applyNumberFormat="1" applyFont="1" applyFill="1" applyBorder="1" applyAlignment="1">
      <alignment horizontal="center" vertical="center"/>
    </xf>
    <xf numFmtId="9" fontId="11" fillId="15" borderId="14" xfId="0" applyNumberFormat="1" applyFont="1" applyFill="1" applyBorder="1" applyAlignment="1">
      <alignment horizontal="center" vertical="center"/>
    </xf>
    <xf numFmtId="0" fontId="8" fillId="15" borderId="12" xfId="0" applyFont="1" applyFill="1" applyBorder="1" applyAlignment="1">
      <alignment horizontal="center" vertical="center"/>
    </xf>
    <xf numFmtId="178" fontId="11" fillId="15" borderId="18" xfId="0" applyNumberFormat="1" applyFont="1" applyFill="1" applyBorder="1" applyAlignment="1">
      <alignment horizontal="center" vertical="center"/>
    </xf>
    <xf numFmtId="9" fontId="11" fillId="15" borderId="23" xfId="0" applyNumberFormat="1" applyFont="1" applyFill="1" applyBorder="1" applyAlignment="1">
      <alignment horizontal="center" vertical="center"/>
    </xf>
    <xf numFmtId="0" fontId="0" fillId="0" borderId="0" xfId="0" applyProtection="1">
      <alignment vertical="center"/>
    </xf>
    <xf numFmtId="180" fontId="11" fillId="0" borderId="0" xfId="0" applyNumberFormat="1" applyFont="1">
      <alignment vertical="center"/>
    </xf>
    <xf numFmtId="9" fontId="11" fillId="16" borderId="0" xfId="0" applyNumberFormat="1" applyFont="1" applyFill="1" applyBorder="1" applyAlignment="1">
      <alignment horizontal="center" vertical="center"/>
    </xf>
    <xf numFmtId="178" fontId="11" fillId="15" borderId="0" xfId="0" applyNumberFormat="1" applyFont="1" applyFill="1" applyBorder="1" applyAlignment="1">
      <alignment horizontal="center" vertical="center"/>
    </xf>
    <xf numFmtId="9" fontId="11" fillId="15" borderId="0" xfId="0" applyNumberFormat="1" applyFont="1" applyFill="1" applyBorder="1" applyAlignment="1">
      <alignment horizontal="center" vertical="center"/>
    </xf>
    <xf numFmtId="9" fontId="11" fillId="15" borderId="23" xfId="0" applyNumberFormat="1" applyFont="1" applyFill="1" applyBorder="1" applyAlignment="1">
      <alignment horizontal="center" vertical="center" wrapText="1"/>
    </xf>
    <xf numFmtId="0" fontId="9" fillId="0" borderId="0" xfId="0" applyFont="1" applyFill="1" applyAlignment="1" applyProtection="1">
      <alignment horizontal="left" vertical="center"/>
    </xf>
    <xf numFmtId="0" fontId="11" fillId="0" borderId="0" xfId="0" applyFont="1" applyProtection="1">
      <alignment vertical="center"/>
    </xf>
    <xf numFmtId="0" fontId="13" fillId="14" borderId="0" xfId="0" applyFont="1" applyFill="1" applyBorder="1" applyAlignment="1" applyProtection="1">
      <alignment horizontal="center" vertical="center"/>
    </xf>
    <xf numFmtId="0" fontId="13" fillId="14" borderId="0" xfId="0" applyFont="1" applyFill="1" applyBorder="1" applyAlignment="1" applyProtection="1">
      <alignment horizontal="centerContinuous" vertical="center"/>
    </xf>
    <xf numFmtId="0" fontId="0" fillId="14" borderId="0" xfId="0" applyFill="1" applyBorder="1" applyAlignment="1" applyProtection="1">
      <alignment horizontal="centerContinuous" vertical="center"/>
    </xf>
    <xf numFmtId="0" fontId="8" fillId="15" borderId="11" xfId="0" applyFont="1" applyFill="1" applyBorder="1" applyAlignment="1" applyProtection="1">
      <alignment horizontal="center" vertical="center"/>
    </xf>
    <xf numFmtId="0" fontId="8" fillId="15" borderId="10" xfId="0" applyFont="1" applyFill="1" applyBorder="1" applyAlignment="1" applyProtection="1">
      <alignment horizontal="center" vertical="center"/>
    </xf>
    <xf numFmtId="0" fontId="8" fillId="15" borderId="0" xfId="0" applyFont="1" applyFill="1" applyAlignment="1" applyProtection="1">
      <alignment horizontal="center" vertical="center"/>
    </xf>
    <xf numFmtId="0" fontId="9" fillId="16" borderId="11" xfId="0" applyFont="1" applyFill="1" applyBorder="1" applyAlignment="1" applyProtection="1">
      <alignment horizontal="center" vertical="center"/>
    </xf>
    <xf numFmtId="178" fontId="11" fillId="16" borderId="0" xfId="0" applyNumberFormat="1" applyFont="1" applyFill="1" applyBorder="1" applyAlignment="1" applyProtection="1">
      <alignment horizontal="center" vertical="center"/>
    </xf>
    <xf numFmtId="9" fontId="11" fillId="16" borderId="0" xfId="0" applyNumberFormat="1" applyFont="1" applyFill="1" applyBorder="1" applyAlignment="1" applyProtection="1">
      <alignment horizontal="center" vertical="center"/>
    </xf>
    <xf numFmtId="0" fontId="9" fillId="15" borderId="11" xfId="0" applyFont="1" applyFill="1" applyBorder="1" applyAlignment="1" applyProtection="1">
      <alignment horizontal="center" vertical="center"/>
    </xf>
    <xf numFmtId="178" fontId="11" fillId="15" borderId="0" xfId="0" applyNumberFormat="1" applyFont="1" applyFill="1" applyBorder="1" applyAlignment="1" applyProtection="1">
      <alignment horizontal="center" vertical="center"/>
    </xf>
    <xf numFmtId="9" fontId="11" fillId="15" borderId="0" xfId="0" applyNumberFormat="1" applyFont="1" applyFill="1" applyBorder="1" applyAlignment="1" applyProtection="1">
      <alignment horizontal="center" vertical="center"/>
    </xf>
    <xf numFmtId="0" fontId="8" fillId="15" borderId="12" xfId="0" applyFont="1" applyFill="1" applyBorder="1" applyAlignment="1" applyProtection="1">
      <alignment horizontal="center" vertical="center"/>
    </xf>
    <xf numFmtId="178" fontId="9" fillId="20" borderId="0" xfId="0" applyNumberFormat="1" applyFont="1" applyFill="1" applyAlignment="1">
      <alignment horizontal="center" vertical="center"/>
    </xf>
    <xf numFmtId="178" fontId="9" fillId="20" borderId="0" xfId="0" applyNumberFormat="1" applyFont="1" applyFill="1" applyAlignment="1" applyProtection="1">
      <alignment horizontal="center" vertical="center"/>
      <protection locked="0"/>
    </xf>
    <xf numFmtId="178" fontId="9" fillId="21" borderId="0" xfId="0" applyNumberFormat="1" applyFont="1" applyFill="1" applyAlignment="1">
      <alignment horizontal="center" vertical="center"/>
    </xf>
    <xf numFmtId="178" fontId="9" fillId="21" borderId="0" xfId="0" applyNumberFormat="1" applyFont="1" applyFill="1" applyAlignment="1" applyProtection="1">
      <alignment horizontal="center" vertical="center"/>
      <protection locked="0"/>
    </xf>
    <xf numFmtId="0" fontId="10" fillId="0" borderId="0" xfId="0" applyFont="1" applyFill="1" applyProtection="1">
      <alignment vertical="center"/>
      <protection locked="0"/>
    </xf>
    <xf numFmtId="0" fontId="9" fillId="0" borderId="0" xfId="0" applyFont="1" applyFill="1">
      <alignment vertical="center"/>
    </xf>
    <xf numFmtId="0" fontId="10" fillId="0" borderId="0" xfId="0" applyFont="1" applyFill="1" applyAlignment="1">
      <alignment horizontal="left" vertical="center"/>
    </xf>
    <xf numFmtId="0" fontId="13" fillId="0" borderId="15" xfId="0" applyFont="1" applyFill="1" applyBorder="1" applyAlignment="1">
      <alignment horizontal="center" vertical="center"/>
    </xf>
    <xf numFmtId="0" fontId="13" fillId="0" borderId="17"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10" xfId="0" applyFont="1" applyFill="1" applyBorder="1" applyAlignment="1">
      <alignment horizontal="center" vertical="center"/>
    </xf>
    <xf numFmtId="0" fontId="10" fillId="0" borderId="11" xfId="0" applyFont="1" applyFill="1" applyBorder="1" applyAlignment="1">
      <alignment horizontal="center" vertical="center"/>
    </xf>
    <xf numFmtId="0" fontId="13" fillId="0" borderId="12" xfId="0" applyFont="1" applyFill="1" applyBorder="1" applyAlignment="1">
      <alignment horizontal="center" vertical="center"/>
    </xf>
    <xf numFmtId="0" fontId="14" fillId="0" borderId="0" xfId="0" applyFont="1" applyFill="1">
      <alignment vertical="center"/>
    </xf>
    <xf numFmtId="0" fontId="28" fillId="0" borderId="0" xfId="0" applyFont="1" applyFill="1" applyProtection="1">
      <alignment vertical="center"/>
    </xf>
    <xf numFmtId="0" fontId="0" fillId="0" borderId="0" xfId="0" applyAlignment="1">
      <alignment vertical="center" wrapText="1"/>
    </xf>
    <xf numFmtId="0" fontId="0" fillId="0" borderId="0" xfId="0" applyAlignment="1">
      <alignment vertical="center"/>
    </xf>
    <xf numFmtId="0" fontId="29" fillId="0" borderId="0" xfId="0" applyFont="1">
      <alignment vertical="center"/>
    </xf>
    <xf numFmtId="0" fontId="30" fillId="0" borderId="0" xfId="0" applyFont="1" applyAlignment="1">
      <alignment horizontal="centerContinuous" vertical="center"/>
    </xf>
    <xf numFmtId="0" fontId="29" fillId="0" borderId="0" xfId="0" applyFont="1" applyAlignment="1">
      <alignment horizontal="centerContinuous" vertical="center" wrapText="1"/>
    </xf>
    <xf numFmtId="0" fontId="29" fillId="0" borderId="0" xfId="0" applyFont="1" applyFill="1">
      <alignment vertical="center"/>
    </xf>
    <xf numFmtId="9" fontId="29" fillId="0" borderId="0" xfId="0" applyNumberFormat="1" applyFont="1" applyFill="1">
      <alignment vertical="center"/>
    </xf>
    <xf numFmtId="0" fontId="29" fillId="0" borderId="0" xfId="0" applyFont="1" applyAlignment="1">
      <alignment vertical="center"/>
    </xf>
    <xf numFmtId="0" fontId="29" fillId="0" borderId="0" xfId="0" applyFont="1" applyProtection="1">
      <alignment vertical="center"/>
      <protection locked="0"/>
    </xf>
    <xf numFmtId="9" fontId="29" fillId="0" borderId="0" xfId="0" applyNumberFormat="1" applyFont="1">
      <alignment vertical="center"/>
    </xf>
    <xf numFmtId="183" fontId="9" fillId="0" borderId="0" xfId="0" applyNumberFormat="1" applyFont="1" applyAlignment="1">
      <alignment horizontal="center" vertical="center"/>
    </xf>
    <xf numFmtId="178" fontId="9" fillId="0" borderId="0" xfId="0" applyNumberFormat="1" applyFont="1" applyAlignment="1">
      <alignment horizontal="center" vertical="center"/>
    </xf>
    <xf numFmtId="0" fontId="9" fillId="0" borderId="0" xfId="0" applyNumberFormat="1" applyFont="1" applyAlignment="1">
      <alignment horizontal="center" vertical="center"/>
    </xf>
    <xf numFmtId="0" fontId="31" fillId="0" borderId="0" xfId="0" applyFont="1" applyAlignment="1" applyProtection="1">
      <alignment horizontal="center" vertical="center"/>
    </xf>
    <xf numFmtId="0" fontId="31" fillId="0" borderId="0" xfId="0" applyFont="1" applyAlignment="1">
      <alignment horizontal="center" vertical="center"/>
    </xf>
    <xf numFmtId="0" fontId="29" fillId="0" borderId="0" xfId="0" applyFont="1" applyAlignment="1" applyProtection="1">
      <alignment vertical="center"/>
      <protection locked="0"/>
    </xf>
    <xf numFmtId="0" fontId="32" fillId="0" borderId="0" xfId="0" applyNumberFormat="1" applyFont="1" applyAlignment="1">
      <alignment horizontal="left" vertical="center"/>
    </xf>
    <xf numFmtId="0" fontId="29" fillId="0" borderId="0" xfId="0" applyFont="1" applyAlignment="1">
      <alignment horizontal="centerContinuous" vertical="center"/>
    </xf>
    <xf numFmtId="0" fontId="33" fillId="17" borderId="0" xfId="0" applyFont="1" applyFill="1">
      <alignment vertical="center"/>
    </xf>
    <xf numFmtId="0" fontId="33" fillId="17" borderId="0" xfId="0" applyFont="1" applyFill="1" applyAlignment="1">
      <alignment vertical="center"/>
    </xf>
    <xf numFmtId="0" fontId="29" fillId="0" borderId="0" xfId="0" applyFont="1" applyAlignment="1">
      <alignment horizontal="center" vertical="center"/>
    </xf>
    <xf numFmtId="0" fontId="8" fillId="22" borderId="3" xfId="0" applyFont="1" applyFill="1" applyBorder="1" applyAlignment="1">
      <alignment horizontal="center" vertical="center" wrapText="1"/>
    </xf>
    <xf numFmtId="0" fontId="8" fillId="23" borderId="3" xfId="0" applyFont="1" applyFill="1" applyBorder="1" applyAlignment="1">
      <alignment horizontal="center" vertical="center" wrapText="1"/>
    </xf>
    <xf numFmtId="9" fontId="8" fillId="23" borderId="3" xfId="0" applyNumberFormat="1" applyFont="1" applyFill="1" applyBorder="1" applyAlignment="1">
      <alignment horizontal="center" vertical="center" wrapText="1"/>
    </xf>
    <xf numFmtId="9" fontId="8" fillId="23" borderId="6" xfId="0" applyNumberFormat="1" applyFont="1" applyFill="1" applyBorder="1" applyAlignment="1">
      <alignment horizontal="center" vertical="center" wrapText="1"/>
    </xf>
    <xf numFmtId="0" fontId="8" fillId="22" borderId="6" xfId="0" applyFont="1" applyFill="1" applyBorder="1" applyAlignment="1">
      <alignment horizontal="center" vertical="center" wrapText="1"/>
    </xf>
    <xf numFmtId="0" fontId="8" fillId="22" borderId="3" xfId="0" applyFont="1" applyFill="1" applyBorder="1" applyAlignment="1">
      <alignment horizontal="center" vertical="center"/>
    </xf>
    <xf numFmtId="178" fontId="8" fillId="23" borderId="3" xfId="0" applyNumberFormat="1" applyFont="1" applyFill="1" applyBorder="1" applyAlignment="1">
      <alignment horizontal="center" vertical="center" wrapText="1"/>
    </xf>
    <xf numFmtId="0" fontId="8" fillId="24" borderId="3" xfId="0" applyNumberFormat="1" applyFont="1" applyFill="1" applyBorder="1" applyAlignment="1">
      <alignment horizontal="center" vertical="center" wrapText="1"/>
    </xf>
    <xf numFmtId="0" fontId="8" fillId="25" borderId="3" xfId="0" applyFont="1" applyFill="1" applyBorder="1" applyAlignment="1">
      <alignment horizontal="center" vertical="center" wrapText="1"/>
    </xf>
    <xf numFmtId="0" fontId="8" fillId="26" borderId="4" xfId="0" applyFont="1" applyFill="1" applyBorder="1" applyAlignment="1">
      <alignment horizontal="center" vertical="center" wrapText="1"/>
    </xf>
    <xf numFmtId="0" fontId="8" fillId="26" borderId="6" xfId="0" applyFont="1" applyFill="1" applyBorder="1" applyAlignment="1">
      <alignment horizontal="center" vertical="center" wrapText="1"/>
    </xf>
    <xf numFmtId="0" fontId="8" fillId="26" borderId="5" xfId="0" applyFont="1" applyFill="1" applyBorder="1" applyAlignment="1">
      <alignment horizontal="center" vertical="center" wrapText="1"/>
    </xf>
    <xf numFmtId="0" fontId="4" fillId="0" borderId="0" xfId="0" applyFont="1" applyProtection="1">
      <alignment vertical="center"/>
    </xf>
    <xf numFmtId="0" fontId="34" fillId="27" borderId="24" xfId="0" applyFont="1" applyFill="1" applyBorder="1" applyAlignment="1">
      <alignment vertical="center" wrapText="1"/>
    </xf>
    <xf numFmtId="0" fontId="34" fillId="27" borderId="24" xfId="0" applyFont="1" applyFill="1" applyBorder="1">
      <alignment vertical="center"/>
    </xf>
    <xf numFmtId="0" fontId="0" fillId="0" borderId="0" xfId="0" applyProtection="1">
      <alignment vertical="center"/>
      <protection locked="0"/>
    </xf>
    <xf numFmtId="178" fontId="8" fillId="24" borderId="6" xfId="0" applyNumberFormat="1" applyFont="1" applyFill="1" applyBorder="1" applyAlignment="1" applyProtection="1">
      <alignment horizontal="center" vertical="center" wrapText="1"/>
      <protection locked="0"/>
    </xf>
    <xf numFmtId="178" fontId="8" fillId="24" borderId="6" xfId="0" applyNumberFormat="1" applyFont="1" applyFill="1" applyBorder="1" applyAlignment="1">
      <alignment horizontal="center" vertical="center" wrapText="1"/>
    </xf>
    <xf numFmtId="178" fontId="8" fillId="24" borderId="6" xfId="0" applyNumberFormat="1" applyFont="1" applyFill="1" applyBorder="1" applyAlignment="1" applyProtection="1">
      <alignment horizontal="center" vertical="center" wrapText="1"/>
    </xf>
    <xf numFmtId="178" fontId="9" fillId="0" borderId="1" xfId="0" applyNumberFormat="1" applyFont="1" applyFill="1" applyBorder="1" applyAlignment="1">
      <alignment horizontal="center" vertical="center"/>
    </xf>
    <xf numFmtId="178" fontId="11" fillId="0" borderId="1" xfId="0" applyNumberFormat="1" applyFont="1" applyFill="1" applyBorder="1" applyAlignment="1">
      <alignment horizontal="center" vertical="center"/>
    </xf>
    <xf numFmtId="178" fontId="11" fillId="0" borderId="1" xfId="0" applyNumberFormat="1" applyFont="1" applyFill="1" applyBorder="1" applyAlignment="1">
      <alignment horizontal="center" vertical="center" wrapText="1"/>
    </xf>
    <xf numFmtId="184" fontId="11" fillId="0" borderId="1" xfId="0" applyNumberFormat="1" applyFont="1" applyFill="1" applyBorder="1" applyAlignment="1">
      <alignment horizontal="center" vertical="center" wrapText="1"/>
    </xf>
    <xf numFmtId="9" fontId="11" fillId="0" borderId="1" xfId="0" applyNumberFormat="1" applyFont="1" applyFill="1" applyBorder="1" applyAlignment="1">
      <alignment horizontal="center" vertical="center" wrapText="1"/>
    </xf>
    <xf numFmtId="0" fontId="35" fillId="0" borderId="0" xfId="0" applyFont="1" applyAlignment="1">
      <alignment horizontal="left" vertical="center"/>
    </xf>
    <xf numFmtId="1" fontId="0" fillId="0" borderId="0" xfId="0" applyNumberFormat="1">
      <alignment vertical="center"/>
    </xf>
    <xf numFmtId="1" fontId="36" fillId="0" borderId="0" xfId="0" applyNumberFormat="1" applyFont="1">
      <alignment vertical="center"/>
    </xf>
    <xf numFmtId="0" fontId="4" fillId="0" borderId="0" xfId="0" applyFont="1" applyAlignment="1">
      <alignment vertical="center" wrapText="1"/>
    </xf>
    <xf numFmtId="178" fontId="11" fillId="0" borderId="1" xfId="0" applyNumberFormat="1"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178" fontId="11" fillId="24" borderId="1" xfId="0" applyNumberFormat="1" applyFont="1" applyFill="1" applyBorder="1" applyAlignment="1">
      <alignment horizontal="center" vertical="center" wrapText="1"/>
    </xf>
    <xf numFmtId="178" fontId="11" fillId="26" borderId="1" xfId="0" applyNumberFormat="1" applyFont="1" applyFill="1" applyBorder="1" applyAlignment="1">
      <alignment horizontal="center" vertical="center" wrapText="1"/>
    </xf>
    <xf numFmtId="178" fontId="11" fillId="15" borderId="1" xfId="0" applyNumberFormat="1" applyFont="1" applyFill="1" applyBorder="1" applyAlignment="1">
      <alignment horizontal="center" vertical="center" wrapText="1"/>
    </xf>
    <xf numFmtId="178" fontId="9" fillId="28" borderId="1" xfId="0" applyNumberFormat="1" applyFont="1" applyFill="1" applyBorder="1" applyAlignment="1">
      <alignment horizontal="center" vertical="center"/>
    </xf>
    <xf numFmtId="178" fontId="11" fillId="28" borderId="1" xfId="0" applyNumberFormat="1" applyFont="1" applyFill="1" applyBorder="1" applyAlignment="1">
      <alignment horizontal="center" vertical="center"/>
    </xf>
    <xf numFmtId="178" fontId="11" fillId="28" borderId="1" xfId="0" applyNumberFormat="1" applyFont="1" applyFill="1" applyBorder="1" applyAlignment="1">
      <alignment horizontal="center" vertical="center" wrapText="1"/>
    </xf>
    <xf numFmtId="184" fontId="11" fillId="28" borderId="1" xfId="0" applyNumberFormat="1" applyFont="1" applyFill="1" applyBorder="1" applyAlignment="1">
      <alignment horizontal="center" vertical="center" wrapText="1"/>
    </xf>
    <xf numFmtId="9" fontId="11" fillId="28" borderId="1" xfId="0" applyNumberFormat="1" applyFont="1" applyFill="1" applyBorder="1" applyAlignment="1">
      <alignment horizontal="center" vertical="center" wrapText="1"/>
    </xf>
    <xf numFmtId="0" fontId="0" fillId="28" borderId="0" xfId="0" applyFill="1" applyAlignment="1">
      <alignment vertical="center"/>
    </xf>
    <xf numFmtId="0" fontId="0" fillId="28" borderId="0" xfId="0" applyFill="1">
      <alignment vertical="center"/>
    </xf>
    <xf numFmtId="184" fontId="0" fillId="28" borderId="0" xfId="0" applyNumberFormat="1" applyFill="1">
      <alignment vertical="center"/>
    </xf>
    <xf numFmtId="9" fontId="0" fillId="28" borderId="0" xfId="0" applyNumberFormat="1" applyFill="1">
      <alignment vertical="center"/>
    </xf>
    <xf numFmtId="0" fontId="37" fillId="0" borderId="0" xfId="0" applyFont="1" applyFill="1" applyAlignment="1">
      <alignment horizontal="center" vertical="center"/>
    </xf>
    <xf numFmtId="0" fontId="11" fillId="0" borderId="0" xfId="0" applyFont="1" applyFill="1">
      <alignment vertical="center"/>
    </xf>
    <xf numFmtId="0" fontId="11" fillId="0" borderId="0" xfId="0" applyFont="1" applyFill="1" applyBorder="1" applyAlignment="1">
      <alignment horizontal="center" vertical="center"/>
    </xf>
    <xf numFmtId="179" fontId="11" fillId="0" borderId="0" xfId="0" applyNumberFormat="1" applyFont="1" applyFill="1" applyBorder="1" applyAlignment="1">
      <alignment horizontal="center" vertical="center"/>
    </xf>
    <xf numFmtId="179" fontId="11" fillId="0" borderId="0" xfId="0" applyNumberFormat="1" applyFont="1" applyFill="1">
      <alignment vertical="center"/>
    </xf>
    <xf numFmtId="179" fontId="0" fillId="0" borderId="0" xfId="0" applyNumberFormat="1">
      <alignment vertical="center"/>
    </xf>
    <xf numFmtId="0" fontId="30" fillId="0" borderId="0" xfId="0" applyFont="1" applyFill="1">
      <alignment vertical="center"/>
    </xf>
    <xf numFmtId="0" fontId="38" fillId="0" borderId="0" xfId="0" applyFont="1" applyFill="1">
      <alignment vertical="center"/>
    </xf>
    <xf numFmtId="0" fontId="38" fillId="0" borderId="0" xfId="0" applyFont="1" applyFill="1" applyBorder="1" applyAlignment="1">
      <alignment horizontal="center" vertical="center"/>
    </xf>
    <xf numFmtId="179" fontId="39" fillId="0" borderId="3" xfId="1" applyNumberFormat="1" applyFont="1" applyFill="1" applyBorder="1" applyAlignment="1">
      <alignment horizontal="center" vertical="center" wrapText="1"/>
    </xf>
    <xf numFmtId="179" fontId="40" fillId="0" borderId="0" xfId="0" applyNumberFormat="1" applyFont="1" applyFill="1" applyAlignment="1">
      <alignment vertical="center" wrapText="1"/>
    </xf>
    <xf numFmtId="0" fontId="13" fillId="29" borderId="1" xfId="0" applyFont="1" applyFill="1" applyBorder="1" applyAlignment="1">
      <alignment horizontal="center" vertical="center"/>
    </xf>
    <xf numFmtId="0" fontId="13" fillId="30" borderId="25" xfId="0" applyFont="1" applyFill="1" applyBorder="1" applyAlignment="1">
      <alignment horizontal="center" vertical="center"/>
    </xf>
    <xf numFmtId="0" fontId="13" fillId="31" borderId="26" xfId="0" applyFont="1" applyFill="1" applyBorder="1" applyAlignment="1">
      <alignment horizontal="center" vertical="center"/>
    </xf>
    <xf numFmtId="179" fontId="8" fillId="15" borderId="1" xfId="0" applyNumberFormat="1" applyFont="1" applyFill="1" applyBorder="1" applyAlignment="1">
      <alignment horizontal="center" vertical="center" wrapText="1"/>
    </xf>
    <xf numFmtId="179" fontId="8" fillId="24"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xf>
    <xf numFmtId="178" fontId="11" fillId="15" borderId="1" xfId="0" applyNumberFormat="1" applyFont="1" applyFill="1" applyBorder="1" applyAlignment="1">
      <alignment horizontal="center" vertical="center"/>
    </xf>
    <xf numFmtId="178" fontId="11" fillId="24" borderId="1" xfId="0" applyNumberFormat="1" applyFont="1" applyFill="1" applyBorder="1" applyAlignment="1">
      <alignment horizontal="center" vertical="center"/>
    </xf>
    <xf numFmtId="179" fontId="11"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178" fontId="41" fillId="15" borderId="1" xfId="0" applyNumberFormat="1" applyFont="1" applyFill="1" applyBorder="1" applyAlignment="1">
      <alignment horizontal="center" vertical="center"/>
    </xf>
    <xf numFmtId="178" fontId="41" fillId="24" borderId="1" xfId="0" applyNumberFormat="1" applyFont="1" applyFill="1" applyBorder="1" applyAlignment="1">
      <alignment horizontal="center" vertical="center"/>
    </xf>
    <xf numFmtId="179" fontId="41" fillId="0" borderId="1" xfId="0" applyNumberFormat="1" applyFont="1" applyFill="1" applyBorder="1" applyAlignment="1">
      <alignment horizontal="center" vertical="center"/>
    </xf>
    <xf numFmtId="0" fontId="13" fillId="32" borderId="1" xfId="0" applyFont="1" applyFill="1" applyBorder="1" applyAlignment="1">
      <alignment horizontal="center" vertical="center"/>
    </xf>
    <xf numFmtId="0" fontId="11" fillId="0" borderId="0" xfId="0" applyFont="1" applyFill="1" applyAlignment="1">
      <alignment horizontal="center" vertical="center"/>
    </xf>
    <xf numFmtId="0" fontId="13" fillId="33" borderId="1" xfId="0" applyFont="1" applyFill="1" applyBorder="1" applyAlignment="1">
      <alignment horizontal="center" vertical="center"/>
    </xf>
    <xf numFmtId="0" fontId="11" fillId="34" borderId="1" xfId="0" applyFont="1" applyFill="1" applyBorder="1">
      <alignment vertical="center"/>
    </xf>
    <xf numFmtId="179" fontId="11" fillId="0" borderId="1" xfId="0" applyNumberFormat="1" applyFont="1" applyFill="1" applyBorder="1">
      <alignment vertical="center"/>
    </xf>
    <xf numFmtId="179" fontId="0" fillId="0" borderId="1" xfId="0" applyNumberFormat="1" applyBorder="1">
      <alignment vertical="center"/>
    </xf>
    <xf numFmtId="0" fontId="42" fillId="0" borderId="0" xfId="0" applyFont="1" applyFill="1">
      <alignment vertical="center"/>
    </xf>
    <xf numFmtId="0" fontId="43" fillId="0" borderId="0" xfId="0" applyNumberFormat="1" applyFont="1" applyFill="1" applyBorder="1" applyAlignment="1">
      <alignment horizontal="center" vertical="center"/>
    </xf>
    <xf numFmtId="0" fontId="43" fillId="0" borderId="0" xfId="0" applyFont="1" applyFill="1" applyBorder="1" applyAlignment="1">
      <alignment horizontal="center" vertical="center"/>
    </xf>
    <xf numFmtId="0" fontId="44" fillId="0" borderId="0" xfId="0" applyFont="1" applyFill="1" applyAlignment="1">
      <alignment horizontal="center" vertical="center"/>
    </xf>
    <xf numFmtId="0" fontId="10" fillId="0" borderId="0" xfId="0" applyFont="1" applyFill="1" applyBorder="1" applyAlignment="1">
      <alignment horizontal="center" vertical="center"/>
    </xf>
    <xf numFmtId="0" fontId="45" fillId="35" borderId="0" xfId="0" applyFont="1" applyFill="1" applyBorder="1" applyAlignment="1">
      <alignment horizontal="center" vertical="center"/>
    </xf>
    <xf numFmtId="178" fontId="46" fillId="35" borderId="0" xfId="0" applyNumberFormat="1" applyFont="1" applyFill="1" applyAlignment="1">
      <alignment horizontal="center" vertical="center"/>
    </xf>
    <xf numFmtId="0" fontId="16" fillId="35" borderId="0" xfId="0" applyFont="1" applyFill="1">
      <alignment vertical="center"/>
    </xf>
    <xf numFmtId="0" fontId="16" fillId="0" borderId="0" xfId="0" applyFont="1" applyFill="1">
      <alignment vertical="center"/>
    </xf>
    <xf numFmtId="0" fontId="17" fillId="35" borderId="0" xfId="0" applyFont="1" applyFill="1">
      <alignment vertical="center"/>
    </xf>
    <xf numFmtId="0" fontId="16" fillId="0" borderId="0" xfId="0" applyFont="1" applyFill="1" applyBorder="1">
      <alignment vertical="center"/>
    </xf>
    <xf numFmtId="0" fontId="18" fillId="0" borderId="0" xfId="0" applyFont="1" applyFill="1" applyBorder="1">
      <alignment vertical="center"/>
    </xf>
    <xf numFmtId="0" fontId="16" fillId="0" borderId="0" xfId="0" applyFont="1" applyFill="1" applyBorder="1" applyAlignment="1">
      <alignment horizontal="center" vertical="center"/>
    </xf>
    <xf numFmtId="0" fontId="47" fillId="0" borderId="27" xfId="0" applyFont="1" applyBorder="1" applyAlignment="1">
      <alignment horizontal="center" vertical="center"/>
    </xf>
    <xf numFmtId="0" fontId="16" fillId="0" borderId="28" xfId="0" applyFont="1" applyBorder="1">
      <alignment vertical="center"/>
    </xf>
    <xf numFmtId="0" fontId="16" fillId="36" borderId="28" xfId="0" applyFont="1" applyFill="1" applyBorder="1">
      <alignment vertical="center"/>
    </xf>
    <xf numFmtId="0" fontId="16" fillId="0" borderId="29" xfId="0" applyFont="1" applyBorder="1">
      <alignment vertical="center"/>
    </xf>
    <xf numFmtId="0" fontId="47" fillId="0" borderId="30" xfId="0" applyFont="1" applyBorder="1" applyAlignment="1">
      <alignment horizontal="center" vertical="center"/>
    </xf>
    <xf numFmtId="0" fontId="47" fillId="0" borderId="0" xfId="0" applyFont="1" applyBorder="1" applyAlignment="1">
      <alignment horizontal="center" vertical="center"/>
    </xf>
    <xf numFmtId="0" fontId="47" fillId="36" borderId="0" xfId="0" applyFont="1" applyFill="1" applyBorder="1" applyAlignment="1">
      <alignment horizontal="center" vertical="center"/>
    </xf>
    <xf numFmtId="0" fontId="48" fillId="36" borderId="0" xfId="0" applyFont="1" applyFill="1" applyBorder="1" applyAlignment="1">
      <alignment horizontal="center" vertical="center"/>
    </xf>
    <xf numFmtId="0" fontId="47" fillId="0" borderId="31" xfId="0" applyFont="1" applyBorder="1" applyAlignment="1">
      <alignment horizontal="center" vertical="center"/>
    </xf>
    <xf numFmtId="0" fontId="47" fillId="0" borderId="30" xfId="0" applyNumberFormat="1" applyFont="1" applyBorder="1" applyAlignment="1">
      <alignment horizontal="right" vertical="center"/>
    </xf>
    <xf numFmtId="0" fontId="48" fillId="0" borderId="0" xfId="0" applyFont="1" applyFill="1" applyBorder="1" applyAlignment="1">
      <alignment horizontal="left" vertical="center"/>
    </xf>
    <xf numFmtId="1" fontId="49" fillId="36" borderId="0" xfId="0" applyNumberFormat="1" applyFont="1" applyFill="1" applyBorder="1" applyAlignment="1">
      <alignment horizontal="center" vertical="center"/>
    </xf>
    <xf numFmtId="1" fontId="47" fillId="36" borderId="0" xfId="0" applyNumberFormat="1" applyFont="1" applyFill="1" applyBorder="1" applyAlignment="1">
      <alignment horizontal="center" vertical="center"/>
    </xf>
    <xf numFmtId="1" fontId="47" fillId="0" borderId="0" xfId="0" applyNumberFormat="1" applyFont="1" applyBorder="1" applyAlignment="1">
      <alignment horizontal="center" vertical="center"/>
    </xf>
    <xf numFmtId="185" fontId="47" fillId="36" borderId="0" xfId="0" applyNumberFormat="1" applyFont="1" applyFill="1" applyBorder="1" applyAlignment="1">
      <alignment horizontal="center" vertical="center"/>
    </xf>
    <xf numFmtId="0" fontId="47" fillId="0" borderId="30" xfId="0" applyFont="1" applyBorder="1" applyAlignment="1">
      <alignment horizontal="right" vertical="center"/>
    </xf>
    <xf numFmtId="185" fontId="49" fillId="36" borderId="0" xfId="0" applyNumberFormat="1" applyFont="1" applyFill="1" applyBorder="1" applyAlignment="1">
      <alignment horizontal="center" vertical="center"/>
    </xf>
    <xf numFmtId="0" fontId="50" fillId="0" borderId="0" xfId="0" applyFont="1" applyBorder="1">
      <alignment vertical="center"/>
    </xf>
    <xf numFmtId="184" fontId="49" fillId="36" borderId="0" xfId="0" applyNumberFormat="1" applyFont="1" applyFill="1" applyBorder="1" applyAlignment="1">
      <alignment horizontal="center" vertical="center"/>
    </xf>
    <xf numFmtId="185" fontId="47" fillId="0" borderId="0" xfId="0" applyNumberFormat="1" applyFont="1" applyBorder="1" applyAlignment="1">
      <alignment horizontal="center" vertical="center"/>
    </xf>
    <xf numFmtId="0" fontId="47" fillId="0" borderId="0" xfId="0" applyFont="1" applyBorder="1" applyAlignment="1">
      <alignment horizontal="left" vertical="center"/>
    </xf>
    <xf numFmtId="185" fontId="48" fillId="36" borderId="0" xfId="0" applyNumberFormat="1" applyFont="1" applyFill="1" applyBorder="1" applyAlignment="1">
      <alignment horizontal="center" vertical="center"/>
    </xf>
    <xf numFmtId="185" fontId="51" fillId="36" borderId="0" xfId="0" applyNumberFormat="1" applyFont="1" applyFill="1" applyBorder="1" applyAlignment="1">
      <alignment horizontal="center" vertical="center"/>
    </xf>
    <xf numFmtId="185" fontId="51" fillId="0" borderId="0" xfId="0" applyNumberFormat="1" applyFont="1" applyBorder="1" applyAlignment="1">
      <alignment horizontal="center" vertical="center"/>
    </xf>
    <xf numFmtId="178" fontId="49" fillId="36" borderId="0" xfId="0" applyNumberFormat="1" applyFont="1" applyFill="1" applyBorder="1" applyAlignment="1">
      <alignment horizontal="center" vertical="center"/>
    </xf>
    <xf numFmtId="1" fontId="49" fillId="0" borderId="0" xfId="0" applyNumberFormat="1" applyFont="1" applyBorder="1" applyAlignment="1">
      <alignment horizontal="center" vertical="center"/>
    </xf>
    <xf numFmtId="178" fontId="49" fillId="0" borderId="31" xfId="0" applyNumberFormat="1" applyFont="1" applyBorder="1" applyAlignment="1">
      <alignment horizontal="center" vertical="center"/>
    </xf>
    <xf numFmtId="0" fontId="49" fillId="36" borderId="0" xfId="0" applyFont="1" applyFill="1" applyBorder="1" applyAlignment="1">
      <alignment horizontal="center" vertical="center"/>
    </xf>
    <xf numFmtId="185" fontId="49" fillId="0" borderId="0" xfId="0" applyNumberFormat="1" applyFont="1" applyBorder="1" applyAlignment="1">
      <alignment horizontal="center" vertical="center"/>
    </xf>
    <xf numFmtId="0" fontId="49" fillId="0" borderId="31" xfId="0" applyFont="1" applyBorder="1" applyAlignment="1">
      <alignment horizontal="center" vertical="center"/>
    </xf>
    <xf numFmtId="0" fontId="47" fillId="0" borderId="32" xfId="0" applyFont="1" applyBorder="1" applyAlignment="1">
      <alignment horizontal="center" vertical="center"/>
    </xf>
    <xf numFmtId="0" fontId="49" fillId="0" borderId="33" xfId="0" applyFont="1" applyBorder="1">
      <alignment vertical="center"/>
    </xf>
    <xf numFmtId="0" fontId="49" fillId="36" borderId="33" xfId="0" applyFont="1" applyFill="1" applyBorder="1">
      <alignment vertical="center"/>
    </xf>
    <xf numFmtId="185" fontId="49" fillId="36" borderId="33" xfId="0" applyNumberFormat="1" applyFont="1" applyFill="1" applyBorder="1">
      <alignment vertical="center"/>
    </xf>
    <xf numFmtId="185" fontId="49" fillId="0" borderId="33" xfId="0" applyNumberFormat="1" applyFont="1" applyBorder="1">
      <alignment vertical="center"/>
    </xf>
    <xf numFmtId="0" fontId="49" fillId="0" borderId="34" xfId="0" applyFont="1" applyBorder="1">
      <alignment vertical="center"/>
    </xf>
    <xf numFmtId="10" fontId="52" fillId="0" borderId="0" xfId="0" applyNumberFormat="1" applyFont="1" applyFill="1" applyAlignment="1">
      <alignment horizontal="center" vertical="center" wrapText="1"/>
    </xf>
    <xf numFmtId="0" fontId="52" fillId="0" borderId="0" xfId="0" applyFont="1" applyFill="1" applyAlignment="1">
      <alignment horizontal="center" vertical="center" wrapText="1"/>
    </xf>
    <xf numFmtId="186" fontId="52" fillId="0" borderId="0" xfId="0" applyNumberFormat="1" applyFont="1" applyFill="1" applyAlignment="1">
      <alignment horizontal="center" vertical="center" wrapText="1"/>
    </xf>
    <xf numFmtId="0" fontId="13" fillId="14" borderId="0" xfId="0" applyFont="1" applyFill="1" applyAlignment="1">
      <alignment horizontal="center" vertical="center"/>
    </xf>
    <xf numFmtId="0" fontId="19" fillId="15" borderId="19" xfId="0" applyFont="1" applyFill="1" applyBorder="1" applyAlignment="1" applyProtection="1">
      <alignment horizontal="center" vertical="center" wrapText="1"/>
      <protection locked="0"/>
    </xf>
    <xf numFmtId="0" fontId="19" fillId="15" borderId="20" xfId="0" applyFont="1" applyFill="1" applyBorder="1" applyAlignment="1" applyProtection="1">
      <alignment horizontal="center" vertical="center" wrapText="1"/>
      <protection locked="0"/>
    </xf>
    <xf numFmtId="0" fontId="19" fillId="15" borderId="21" xfId="0" applyFont="1" applyFill="1" applyBorder="1" applyAlignment="1" applyProtection="1">
      <alignment horizontal="center" vertical="center" wrapText="1"/>
      <protection locked="0"/>
    </xf>
    <xf numFmtId="0" fontId="19" fillId="15" borderId="22" xfId="0" applyFont="1" applyFill="1" applyBorder="1" applyAlignment="1" applyProtection="1">
      <alignment horizontal="center" vertical="center" wrapText="1"/>
      <protection locked="0"/>
    </xf>
    <xf numFmtId="0" fontId="19" fillId="15" borderId="12" xfId="0" applyFont="1" applyFill="1" applyBorder="1" applyAlignment="1" applyProtection="1">
      <alignment horizontal="center" vertical="center" wrapText="1"/>
      <protection locked="0"/>
    </xf>
    <xf numFmtId="0" fontId="9" fillId="0" borderId="10" xfId="0" applyFont="1" applyFill="1" applyBorder="1" applyAlignment="1">
      <alignment horizontal="left" vertical="center"/>
    </xf>
    <xf numFmtId="0" fontId="9" fillId="0" borderId="0" xfId="0" applyFont="1" applyFill="1" applyAlignment="1">
      <alignment horizontal="left" vertical="center"/>
    </xf>
    <xf numFmtId="0" fontId="9" fillId="15" borderId="0" xfId="0" applyFont="1" applyFill="1" applyAlignment="1">
      <alignment horizontal="left" vertical="center"/>
    </xf>
    <xf numFmtId="178" fontId="9" fillId="16" borderId="0" xfId="0" applyNumberFormat="1" applyFont="1" applyFill="1" applyAlignment="1">
      <alignment horizontal="left" vertical="center"/>
    </xf>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026&#32463;&#33829;&#29983;&#20135;&#20250;&#26448;&#26009;&#8212;&#8212;&#25968;&#23383;&#24314;&#36896;&#20013;&#24515;.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6&#32463;&#33829;&#29983;&#20135;&#20250;&#26448;&#26009;&#8212;&#8212;&#26234;&#33021;&#36816;&#31649;&#20013;&#24515;.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26&#32463;&#33829;&#29983;&#20135;&#20250;&#26448;&#26009;&#8212;&#8212;&#25968;&#26234;&#31649;&#29702;&#20013;&#24515;.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2026&#32463;&#33829;&#29983;&#20135;&#20250;&#26448;&#26009;&#8212;&#8212;&#31119;&#24314;&#20998;&#20844;&#2149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026&#32463;&#33829;&#29983;&#20135;&#20250;&#26448;&#26009;&#8212;&#8212;&#24191;&#19996;&#20998;&#20844;&#21496;.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026&#32463;&#33829;&#29983;&#20135;&#20250;&#26448;&#26009;&#8212;&#8212;&#20135;&#21697;&#30740;&#21457;&#20013;&#24515;.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2026&#32463;&#33829;&#29983;&#20135;&#20250;&#26448;&#26009;&#8212;&#8212;&#24066;&#22330;&#32463;&#33829;&#25299;&#23637;&#20013;&#24515;.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2025&#20135;&#2054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86014592942/&#12304;&#26426;&#23494;&#12305;SUIT&#21508;&#37096;&#38376;&#32463;&#33829;&#29983;&#20135;&#25968;&#25454;&#24635;&#352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部门看板"/>
      <sheetName val="部门-汇总页"/>
      <sheetName val="产值及收款计划（2026）"/>
      <sheetName val="长账龄落实计划"/>
      <sheetName val="月度收款计划"/>
      <sheetName val="月度支付计划 "/>
      <sheetName val="月度实际收款（参考）"/>
      <sheetName val="月度实际支付（参考）"/>
      <sheetName val="24年合同台账（含流转中及赢单项目）"/>
      <sheetName val="产值及收款计划（历年在建+24年新签）"/>
      <sheetName val="CRM项目编号查询"/>
      <sheetName val="待协调事项"/>
      <sheetName val="长账龄应收账款催收进展"/>
      <sheetName val="产值及收款计划（2025）"/>
      <sheetName val="跟进项目落地计划"/>
      <sheetName val="客户拓展措施"/>
      <sheetName val="产值及收款计划（2025） (2)"/>
      <sheetName val="产值及收款计划（历年在建+24年新签） (2)"/>
      <sheetName val="WpsReserved_CellImgList"/>
      <sheetName val="月度付款计划 "/>
      <sheetName val="产值计划（历年在建+24年新签）"/>
      <sheetName val="新签合同"/>
    </sheetNames>
    <sheetDataSet>
      <sheetData sheetId="0"/>
      <sheetData sheetId="1">
        <row r="3">
          <cell r="E3">
            <v>9</v>
          </cell>
          <cell r="F3">
            <v>21.588699999999999</v>
          </cell>
          <cell r="G3">
            <v>9</v>
          </cell>
          <cell r="H3">
            <v>66.963700000000003</v>
          </cell>
          <cell r="I3">
            <v>146.42368200000001</v>
          </cell>
          <cell r="J3">
            <v>782.659986</v>
          </cell>
          <cell r="K3">
            <v>1.5</v>
          </cell>
          <cell r="L3">
            <v>121.6</v>
          </cell>
          <cell r="M3">
            <v>1165.5035009999999</v>
          </cell>
          <cell r="N3">
            <v>0</v>
          </cell>
          <cell r="O3">
            <v>87.176199999999994</v>
          </cell>
          <cell r="P3">
            <v>2891.387851</v>
          </cell>
          <cell r="Q3">
            <v>0</v>
          </cell>
          <cell r="R3">
            <v>12.12</v>
          </cell>
          <cell r="S3">
            <v>4.2</v>
          </cell>
          <cell r="T3">
            <v>42.540196000000002</v>
          </cell>
          <cell r="U3">
            <v>67.888249999999999</v>
          </cell>
          <cell r="V3">
            <v>0</v>
          </cell>
          <cell r="W3">
            <v>0</v>
          </cell>
          <cell r="X3">
            <v>0</v>
          </cell>
          <cell r="Y3">
            <v>0</v>
          </cell>
          <cell r="Z3">
            <v>0</v>
          </cell>
          <cell r="AA3">
            <v>0</v>
          </cell>
          <cell r="AB3">
            <v>0</v>
          </cell>
        </row>
        <row r="4">
          <cell r="E4">
            <v>7.9199879787985896</v>
          </cell>
          <cell r="F4">
            <v>16.888693321554801</v>
          </cell>
          <cell r="G4">
            <v>7.9199879787985896</v>
          </cell>
          <cell r="H4">
            <v>44.560483819122403</v>
          </cell>
          <cell r="I4">
            <v>58.430529872898902</v>
          </cell>
          <cell r="J4">
            <v>456.35501558309602</v>
          </cell>
          <cell r="K4">
            <v>1.5</v>
          </cell>
          <cell r="L4">
            <v>42.7678819811875</v>
          </cell>
          <cell r="M4">
            <v>628.357182422042</v>
          </cell>
          <cell r="N4">
            <v>0</v>
          </cell>
          <cell r="O4">
            <v>82.888204169246407</v>
          </cell>
          <cell r="P4">
            <v>1756.36424378792</v>
          </cell>
          <cell r="Q4">
            <v>0</v>
          </cell>
          <cell r="R4">
            <v>12.12</v>
          </cell>
          <cell r="S4">
            <v>0.42</v>
          </cell>
          <cell r="T4">
            <v>24.232931869185698</v>
          </cell>
          <cell r="U4">
            <v>48.6883571428571</v>
          </cell>
          <cell r="V4">
            <v>0</v>
          </cell>
          <cell r="W4">
            <v>0</v>
          </cell>
          <cell r="X4">
            <v>0</v>
          </cell>
          <cell r="Y4">
            <v>0</v>
          </cell>
          <cell r="Z4">
            <v>0</v>
          </cell>
          <cell r="AA4">
            <v>0</v>
          </cell>
          <cell r="AB4">
            <v>0</v>
          </cell>
        </row>
        <row r="5">
          <cell r="E5">
            <v>8.4905660377358494</v>
          </cell>
          <cell r="F5">
            <v>20.1982133962264</v>
          </cell>
          <cell r="G5">
            <v>8.4905660377358494</v>
          </cell>
          <cell r="H5">
            <v>65.255675051617104</v>
          </cell>
          <cell r="I5">
            <v>137.96706433962299</v>
          </cell>
          <cell r="J5">
            <v>737.18833624979095</v>
          </cell>
          <cell r="K5">
            <v>1.4150943396226401</v>
          </cell>
          <cell r="L5">
            <v>114.71698113207501</v>
          </cell>
          <cell r="M5">
            <v>1092.7497476887399</v>
          </cell>
          <cell r="N5">
            <v>0</v>
          </cell>
          <cell r="O5">
            <v>82.241698113207505</v>
          </cell>
          <cell r="P5">
            <v>2716.8548032151998</v>
          </cell>
          <cell r="Q5">
            <v>0</v>
          </cell>
          <cell r="R5">
            <v>11.4339622641509</v>
          </cell>
          <cell r="S5">
            <v>3.9622641509433998</v>
          </cell>
          <cell r="T5">
            <v>41.250926227395702</v>
          </cell>
          <cell r="U5">
            <v>62.718825733636201</v>
          </cell>
          <cell r="V5">
            <v>0</v>
          </cell>
          <cell r="W5">
            <v>0</v>
          </cell>
          <cell r="X5">
            <v>0</v>
          </cell>
          <cell r="Y5">
            <v>0</v>
          </cell>
          <cell r="Z5">
            <v>0</v>
          </cell>
          <cell r="AA5">
            <v>0</v>
          </cell>
          <cell r="AB5">
            <v>0</v>
          </cell>
        </row>
        <row r="6">
          <cell r="E6">
            <v>7.4716867724515001</v>
          </cell>
          <cell r="F6">
            <v>15.918828343554299</v>
          </cell>
          <cell r="G6">
            <v>7.4716867724515001</v>
          </cell>
          <cell r="H6">
            <v>43.627883198997402</v>
          </cell>
          <cell r="I6">
            <v>55.109240184445099</v>
          </cell>
          <cell r="J6">
            <v>430.28898007458002</v>
          </cell>
          <cell r="K6">
            <v>1.4150943396226401</v>
          </cell>
          <cell r="L6">
            <v>40.347058472818397</v>
          </cell>
          <cell r="M6">
            <v>590.61883393466496</v>
          </cell>
          <cell r="N6">
            <v>0</v>
          </cell>
          <cell r="O6">
            <v>78.196419027590906</v>
          </cell>
          <cell r="P6">
            <v>1656.0068281661599</v>
          </cell>
          <cell r="Q6">
            <v>0</v>
          </cell>
          <cell r="R6">
            <v>11.4339622641509</v>
          </cell>
          <cell r="S6">
            <v>0.39622641509433998</v>
          </cell>
          <cell r="T6">
            <v>23.332724005707998</v>
          </cell>
          <cell r="U6">
            <v>45.036066685415001</v>
          </cell>
          <cell r="V6">
            <v>0</v>
          </cell>
          <cell r="W6">
            <v>0</v>
          </cell>
          <cell r="X6">
            <v>0</v>
          </cell>
          <cell r="Y6">
            <v>0</v>
          </cell>
          <cell r="Z6">
            <v>0</v>
          </cell>
          <cell r="AA6">
            <v>0</v>
          </cell>
          <cell r="AB6">
            <v>0</v>
          </cell>
        </row>
        <row r="7">
          <cell r="E7">
            <v>24.1</v>
          </cell>
          <cell r="F7">
            <v>534.89329999999995</v>
          </cell>
          <cell r="G7">
            <v>36.364800000000002</v>
          </cell>
          <cell r="H7">
            <v>0</v>
          </cell>
          <cell r="I7">
            <v>174.02285000000001</v>
          </cell>
          <cell r="J7">
            <v>462.79545400000001</v>
          </cell>
          <cell r="K7">
            <v>0</v>
          </cell>
          <cell r="L7">
            <v>518</v>
          </cell>
          <cell r="M7">
            <v>215.7817</v>
          </cell>
          <cell r="N7">
            <v>53.78</v>
          </cell>
          <cell r="O7">
            <v>180.68639999999999</v>
          </cell>
          <cell r="P7">
            <v>2795.1098999999999</v>
          </cell>
          <cell r="Q7">
            <v>25.261301</v>
          </cell>
          <cell r="R7">
            <v>943.41212399999995</v>
          </cell>
          <cell r="S7">
            <v>6.0133000000000001</v>
          </cell>
          <cell r="T7">
            <v>157.43844999999999</v>
          </cell>
          <cell r="U7">
            <v>0</v>
          </cell>
          <cell r="V7">
            <v>0</v>
          </cell>
          <cell r="W7">
            <v>0</v>
          </cell>
          <cell r="X7">
            <v>0</v>
          </cell>
          <cell r="Y7">
            <v>0</v>
          </cell>
          <cell r="Z7">
            <v>0</v>
          </cell>
          <cell r="AA7">
            <v>0</v>
          </cell>
          <cell r="AB7">
            <v>0</v>
          </cell>
        </row>
        <row r="8">
          <cell r="E8">
            <v>14.5199879787986</v>
          </cell>
          <cell r="F8">
            <v>271.24978231739902</v>
          </cell>
          <cell r="G8">
            <v>36.364800000000002</v>
          </cell>
          <cell r="H8">
            <v>0</v>
          </cell>
          <cell r="I8">
            <v>102.444418627451</v>
          </cell>
          <cell r="J8">
            <v>361.10927243641601</v>
          </cell>
          <cell r="K8">
            <v>0</v>
          </cell>
          <cell r="L8">
            <v>263.94436160629402</v>
          </cell>
          <cell r="M8">
            <v>156.20430400000001</v>
          </cell>
          <cell r="N8">
            <v>45.28</v>
          </cell>
          <cell r="O8">
            <v>142.83932540891399</v>
          </cell>
          <cell r="P8">
            <v>1682.8174306113799</v>
          </cell>
          <cell r="Q8">
            <v>24.6301778552093</v>
          </cell>
          <cell r="R8">
            <v>242.33929342150199</v>
          </cell>
          <cell r="S8">
            <v>5.4716979716346303</v>
          </cell>
          <cell r="T8">
            <v>86.634818259108798</v>
          </cell>
          <cell r="U8">
            <v>0</v>
          </cell>
          <cell r="V8">
            <v>0</v>
          </cell>
          <cell r="W8">
            <v>0</v>
          </cell>
          <cell r="X8">
            <v>0</v>
          </cell>
          <cell r="Y8">
            <v>0</v>
          </cell>
          <cell r="Z8">
            <v>0</v>
          </cell>
          <cell r="AA8">
            <v>0</v>
          </cell>
          <cell r="AB8">
            <v>0</v>
          </cell>
        </row>
      </sheetData>
      <sheetData sheetId="2">
        <row r="1">
          <cell r="B1" t="str">
            <v>2026年产值及收款计划</v>
          </cell>
          <cell r="U1">
            <v>126.748446</v>
          </cell>
          <cell r="V1">
            <v>11424.139907000001</v>
          </cell>
          <cell r="W1">
            <v>0</v>
          </cell>
          <cell r="X1">
            <v>0</v>
          </cell>
          <cell r="Y1">
            <v>0</v>
          </cell>
          <cell r="Z1">
            <v>0</v>
          </cell>
          <cell r="AA1">
            <v>9</v>
          </cell>
          <cell r="AB1">
            <v>21.588699999999999</v>
          </cell>
          <cell r="AC1">
            <v>9</v>
          </cell>
          <cell r="AD1">
            <v>66.963700000000003</v>
          </cell>
          <cell r="AE1">
            <v>146.42368200000001</v>
          </cell>
          <cell r="AF1">
            <v>782.659986</v>
          </cell>
          <cell r="AG1">
            <v>1.5</v>
          </cell>
          <cell r="AH1">
            <v>121.6</v>
          </cell>
          <cell r="AI1">
            <v>1165.5035009999999</v>
          </cell>
          <cell r="AJ1">
            <v>0</v>
          </cell>
          <cell r="AK1">
            <v>87.176199999999994</v>
          </cell>
          <cell r="AL1">
            <v>2891.387851</v>
          </cell>
          <cell r="AX1">
            <v>1132.1251749999999</v>
          </cell>
          <cell r="AY1">
            <v>21049.931621</v>
          </cell>
          <cell r="AZ1">
            <v>9625.7917140000009</v>
          </cell>
          <cell r="BA1">
            <v>24.1</v>
          </cell>
          <cell r="BB1">
            <v>534.89329999999995</v>
          </cell>
          <cell r="BC1">
            <v>36.364800000000002</v>
          </cell>
          <cell r="BD1">
            <v>0</v>
          </cell>
          <cell r="BE1">
            <v>174.02285000000001</v>
          </cell>
          <cell r="BF1">
            <v>462.79545400000001</v>
          </cell>
          <cell r="BG1">
            <v>0</v>
          </cell>
          <cell r="BH1">
            <v>518</v>
          </cell>
          <cell r="BI1">
            <v>215.7817</v>
          </cell>
          <cell r="BJ1">
            <v>53.78</v>
          </cell>
          <cell r="BK1">
            <v>180.68639999999999</v>
          </cell>
          <cell r="BL1">
            <v>2795.1098999999999</v>
          </cell>
          <cell r="CA1">
            <v>0</v>
          </cell>
          <cell r="CB1">
            <v>12.12</v>
          </cell>
          <cell r="CC1">
            <v>4.2</v>
          </cell>
          <cell r="CD1">
            <v>42.540196000000002</v>
          </cell>
          <cell r="CE1">
            <v>67.888249999999999</v>
          </cell>
          <cell r="CF1">
            <v>0</v>
          </cell>
          <cell r="CG1">
            <v>0</v>
          </cell>
          <cell r="CH1">
            <v>0</v>
          </cell>
          <cell r="CI1">
            <v>0</v>
          </cell>
          <cell r="CJ1">
            <v>0</v>
          </cell>
          <cell r="CK1">
            <v>0</v>
          </cell>
          <cell r="CL1">
            <v>0</v>
          </cell>
          <cell r="DA1">
            <v>25.261301</v>
          </cell>
          <cell r="DB1">
            <v>943.41212399999995</v>
          </cell>
          <cell r="DC1">
            <v>6.0133000000000001</v>
          </cell>
          <cell r="DD1">
            <v>157.43844999999999</v>
          </cell>
          <cell r="DE1">
            <v>0</v>
          </cell>
          <cell r="DF1">
            <v>0</v>
          </cell>
          <cell r="DG1">
            <v>0</v>
          </cell>
          <cell r="DH1">
            <v>0</v>
          </cell>
          <cell r="DI1">
            <v>0</v>
          </cell>
          <cell r="DJ1">
            <v>0</v>
          </cell>
          <cell r="DK1">
            <v>0</v>
          </cell>
          <cell r="DL1">
            <v>0</v>
          </cell>
        </row>
        <row r="2">
          <cell r="U2">
            <v>126.748446</v>
          </cell>
          <cell r="V2">
            <v>11424.139907000001</v>
          </cell>
          <cell r="W2">
            <v>0</v>
          </cell>
          <cell r="X2">
            <v>0</v>
          </cell>
          <cell r="Y2">
            <v>0</v>
          </cell>
          <cell r="Z2">
            <v>0</v>
          </cell>
          <cell r="AA2">
            <v>9</v>
          </cell>
          <cell r="AB2">
            <v>21.588699999999999</v>
          </cell>
          <cell r="AC2">
            <v>9</v>
          </cell>
          <cell r="AD2">
            <v>66.963700000000003</v>
          </cell>
          <cell r="AE2">
            <v>146.42368200000001</v>
          </cell>
          <cell r="AF2">
            <v>782.659986</v>
          </cell>
          <cell r="AG2">
            <v>1.5</v>
          </cell>
          <cell r="AH2">
            <v>121.6</v>
          </cell>
          <cell r="AI2">
            <v>1165.5035009999999</v>
          </cell>
          <cell r="AJ2">
            <v>0</v>
          </cell>
          <cell r="AK2">
            <v>87.176199999999994</v>
          </cell>
          <cell r="AL2">
            <v>2891.387851</v>
          </cell>
          <cell r="AX2">
            <v>1132.1251749999999</v>
          </cell>
          <cell r="AY2">
            <v>21049.931621</v>
          </cell>
          <cell r="AZ2">
            <v>9625.7917140000009</v>
          </cell>
          <cell r="BA2">
            <v>24.1</v>
          </cell>
          <cell r="BB2">
            <v>534.89329999999995</v>
          </cell>
          <cell r="BC2">
            <v>36.364800000000002</v>
          </cell>
          <cell r="BD2">
            <v>0</v>
          </cell>
          <cell r="BE2">
            <v>174.02285000000001</v>
          </cell>
          <cell r="BF2">
            <v>462.79545400000001</v>
          </cell>
          <cell r="BG2">
            <v>0</v>
          </cell>
          <cell r="BH2">
            <v>518</v>
          </cell>
          <cell r="BI2">
            <v>215.7817</v>
          </cell>
          <cell r="BJ2">
            <v>53.78</v>
          </cell>
          <cell r="BK2">
            <v>180.68639999999999</v>
          </cell>
          <cell r="BL2">
            <v>2795.1098999999999</v>
          </cell>
          <cell r="CA2">
            <v>0</v>
          </cell>
          <cell r="CB2">
            <v>12.12</v>
          </cell>
          <cell r="CC2">
            <v>4.2</v>
          </cell>
          <cell r="CD2">
            <v>42.540196000000002</v>
          </cell>
          <cell r="CE2">
            <v>67.888249999999999</v>
          </cell>
          <cell r="CF2">
            <v>0</v>
          </cell>
          <cell r="CG2">
            <v>0</v>
          </cell>
          <cell r="CH2">
            <v>0</v>
          </cell>
          <cell r="CI2">
            <v>0</v>
          </cell>
          <cell r="CJ2">
            <v>0</v>
          </cell>
          <cell r="CK2">
            <v>0</v>
          </cell>
          <cell r="CL2">
            <v>0</v>
          </cell>
          <cell r="DA2">
            <v>25.261301</v>
          </cell>
          <cell r="DB2">
            <v>943.41212399999995</v>
          </cell>
          <cell r="DC2">
            <v>6.0133000000000001</v>
          </cell>
          <cell r="DD2">
            <v>157.43844999999999</v>
          </cell>
          <cell r="DE2">
            <v>0</v>
          </cell>
          <cell r="DF2">
            <v>0</v>
          </cell>
          <cell r="DG2">
            <v>0</v>
          </cell>
          <cell r="DH2">
            <v>0</v>
          </cell>
          <cell r="DI2">
            <v>0</v>
          </cell>
          <cell r="DJ2">
            <v>0</v>
          </cell>
          <cell r="DK2">
            <v>0</v>
          </cell>
          <cell r="DL2">
            <v>0</v>
          </cell>
        </row>
        <row r="3">
          <cell r="M3" t="str">
            <v>非主导不需填写</v>
          </cell>
          <cell r="P3" t="str">
            <v>已完结合同只填收款计划</v>
          </cell>
        </row>
        <row r="4">
          <cell r="A4" t="str">
            <v>序号</v>
          </cell>
          <cell r="B4" t="str">
            <v>部门</v>
          </cell>
          <cell r="C4" t="str">
            <v>合同编号</v>
          </cell>
          <cell r="D4" t="str">
            <v>合同名称</v>
          </cell>
          <cell r="E4" t="str">
            <v>合同金额</v>
          </cell>
          <cell r="F4" t="str">
            <v>部门合同额/总产值</v>
          </cell>
          <cell r="G4" t="str">
            <v>部门-有效产值</v>
          </cell>
          <cell r="H4" t="str">
            <v>部门-自营产值</v>
          </cell>
          <cell r="I4" t="str">
            <v>部门-自营率</v>
          </cell>
          <cell r="J4" t="str">
            <v>综合税率</v>
          </cell>
          <cell r="K4" t="str">
            <v>备用列</v>
          </cell>
          <cell r="L4" t="str">
            <v>备用列</v>
          </cell>
          <cell r="M4" t="str">
            <v>是否生产主导</v>
          </cell>
          <cell r="N4" t="str">
            <v>团队</v>
          </cell>
          <cell r="O4" t="str">
            <v>项目经理</v>
          </cell>
          <cell r="P4" t="str">
            <v>合同类型</v>
          </cell>
          <cell r="Q4" t="str">
            <v>备用列</v>
          </cell>
          <cell r="R4" t="str">
            <v>备用列</v>
          </cell>
          <cell r="S4" t="str">
            <v>备用列</v>
          </cell>
          <cell r="T4" t="str">
            <v>历年已确认产值（未拆分）</v>
          </cell>
          <cell r="U4" t="str">
            <v>2026已确认产值（未拆分）</v>
          </cell>
          <cell r="V4" t="str">
            <v>剩余产值</v>
          </cell>
          <cell r="W4" t="str">
            <v>备用列</v>
          </cell>
          <cell r="X4" t="str">
            <v>备用列</v>
          </cell>
          <cell r="Y4" t="str">
            <v>备用列</v>
          </cell>
          <cell r="Z4" t="str">
            <v>备用列</v>
          </cell>
          <cell r="AA4" t="str">
            <v>2026-01产值计划</v>
          </cell>
          <cell r="AB4" t="str">
            <v>2026-02产值计划</v>
          </cell>
          <cell r="AC4" t="str">
            <v>2026-03产值计划</v>
          </cell>
          <cell r="AD4" t="str">
            <v>2026-04产值计划</v>
          </cell>
          <cell r="AE4" t="str">
            <v>2026-05产值计划</v>
          </cell>
          <cell r="AF4" t="str">
            <v>2026-06产值计划</v>
          </cell>
          <cell r="AG4" t="str">
            <v>2026-07产值计划</v>
          </cell>
          <cell r="AH4" t="str">
            <v>2026-08产值计划</v>
          </cell>
          <cell r="AI4" t="str">
            <v>2026-09产值计划</v>
          </cell>
          <cell r="AJ4" t="str">
            <v>2026-10产值计划</v>
          </cell>
          <cell r="AK4" t="str">
            <v>2026-11产值计划</v>
          </cell>
          <cell r="AL4" t="str">
            <v>2026-12产值计划</v>
          </cell>
          <cell r="AS4" t="str">
            <v>10确保/力争</v>
          </cell>
          <cell r="AT4" t="str">
            <v>11确保/力争</v>
          </cell>
          <cell r="AU4" t="str">
            <v>12确保/力争</v>
          </cell>
          <cell r="AV4" t="str">
            <v>备用列</v>
          </cell>
          <cell r="AW4" t="str">
            <v>历年已收款（未拆分）</v>
          </cell>
          <cell r="AX4" t="str">
            <v>2026已收款（未拆分）</v>
          </cell>
          <cell r="AY4" t="str">
            <v>剩余收款（按合同额）</v>
          </cell>
          <cell r="AZ4" t="str">
            <v>剩余收款（按已确认产值）</v>
          </cell>
          <cell r="BA4" t="str">
            <v>2026-01收款计划</v>
          </cell>
          <cell r="BB4" t="str">
            <v>2026-02收款计划</v>
          </cell>
          <cell r="BC4" t="str">
            <v>2026-03收款计划</v>
          </cell>
          <cell r="BD4" t="str">
            <v>2026-04收款计划</v>
          </cell>
          <cell r="BE4" t="str">
            <v>2026-05收款计划</v>
          </cell>
          <cell r="BF4" t="str">
            <v>2026-06收款计划</v>
          </cell>
          <cell r="BG4" t="str">
            <v>2026-07收款计划</v>
          </cell>
          <cell r="BH4" t="str">
            <v>2026-08收款计划</v>
          </cell>
          <cell r="BI4" t="str">
            <v>2026-09收款计划</v>
          </cell>
          <cell r="BJ4" t="str">
            <v>2026-10收款计划</v>
          </cell>
          <cell r="BK4" t="str">
            <v>2026-11收款计划</v>
          </cell>
          <cell r="BL4" t="str">
            <v>2026-12收款计划</v>
          </cell>
          <cell r="BQ4" t="str">
            <v>08确保/力争</v>
          </cell>
          <cell r="BR4" t="str">
            <v>09确保/力争</v>
          </cell>
          <cell r="CA4" t="str">
            <v>2026-01实际产值</v>
          </cell>
          <cell r="CB4" t="str">
            <v>2026-02实际产值</v>
          </cell>
          <cell r="CC4" t="str">
            <v>2026-03实际产值</v>
          </cell>
          <cell r="CD4" t="str">
            <v>2026-04实际产值</v>
          </cell>
          <cell r="CE4" t="str">
            <v>2026-05实际产值</v>
          </cell>
          <cell r="CF4" t="str">
            <v>2026-06实际产值</v>
          </cell>
          <cell r="CG4" t="str">
            <v>2026-07实际产值</v>
          </cell>
          <cell r="CH4" t="str">
            <v>2026-08实际产值</v>
          </cell>
          <cell r="CI4" t="str">
            <v>2026-09实际产值</v>
          </cell>
          <cell r="CJ4" t="str">
            <v>2026-10实际产值</v>
          </cell>
          <cell r="CK4" t="str">
            <v>2026-11实际产值</v>
          </cell>
          <cell r="CL4" t="str">
            <v>2026-12实际产值</v>
          </cell>
          <cell r="DA4" t="str">
            <v>2026-01实际收款</v>
          </cell>
          <cell r="DB4" t="str">
            <v>2026-02实际收款</v>
          </cell>
          <cell r="DC4" t="str">
            <v>2026-03实际收款</v>
          </cell>
          <cell r="DD4" t="str">
            <v>2026-04实际收款</v>
          </cell>
          <cell r="DE4" t="str">
            <v>2026-05实际收款</v>
          </cell>
          <cell r="DF4" t="str">
            <v>2026-06实际收款</v>
          </cell>
          <cell r="DG4" t="str">
            <v>2026-07实际收款</v>
          </cell>
          <cell r="DH4" t="str">
            <v>2026-08实际收款</v>
          </cell>
          <cell r="DI4" t="str">
            <v>2026-09实际收款</v>
          </cell>
          <cell r="DJ4" t="str">
            <v>2026-10实际收款</v>
          </cell>
          <cell r="DK4" t="str">
            <v>2026-11实际收款</v>
          </cell>
          <cell r="DL4" t="str">
            <v>2026-12实际收款</v>
          </cell>
        </row>
        <row r="5">
          <cell r="A5">
            <v>1</v>
          </cell>
          <cell r="B5" t="str">
            <v>数字建造中心</v>
          </cell>
          <cell r="C5" t="str">
            <v>ZHT2020101200062</v>
          </cell>
          <cell r="D5" t="str">
            <v>上海市域铁路9标中铁四局智慧工地项目</v>
          </cell>
          <cell r="E5">
            <v>124.23</v>
          </cell>
          <cell r="F5">
            <v>124.23</v>
          </cell>
          <cell r="H5">
            <v>77.14</v>
          </cell>
          <cell r="I5">
            <v>0.62094502133140095</v>
          </cell>
          <cell r="J5">
            <v>9.7900997645836194E-2</v>
          </cell>
          <cell r="M5" t="str">
            <v>主导</v>
          </cell>
          <cell r="N5">
            <v>0</v>
          </cell>
          <cell r="O5" t="str">
            <v>谢复欣</v>
          </cell>
          <cell r="P5" t="str">
            <v>过往已完结</v>
          </cell>
          <cell r="T5">
            <v>113.804</v>
          </cell>
          <cell r="U5">
            <v>0</v>
          </cell>
          <cell r="V5">
            <v>10.426</v>
          </cell>
          <cell r="AW5">
            <v>113.804</v>
          </cell>
          <cell r="AX5">
            <v>0</v>
          </cell>
          <cell r="AY5">
            <v>10.426</v>
          </cell>
          <cell r="AZ5">
            <v>0</v>
          </cell>
          <cell r="CA5">
            <v>0</v>
          </cell>
          <cell r="CB5">
            <v>0</v>
          </cell>
          <cell r="CC5">
            <v>0</v>
          </cell>
          <cell r="CD5">
            <v>0</v>
          </cell>
          <cell r="CE5">
            <v>0</v>
          </cell>
          <cell r="CF5">
            <v>0</v>
          </cell>
          <cell r="CG5">
            <v>0</v>
          </cell>
          <cell r="CH5">
            <v>0</v>
          </cell>
          <cell r="CI5">
            <v>0</v>
          </cell>
          <cell r="CJ5">
            <v>0</v>
          </cell>
          <cell r="CK5">
            <v>0</v>
          </cell>
          <cell r="CL5">
            <v>0</v>
          </cell>
          <cell r="DA5">
            <v>0</v>
          </cell>
          <cell r="DB5">
            <v>0</v>
          </cell>
          <cell r="DC5">
            <v>0</v>
          </cell>
          <cell r="DD5">
            <v>0</v>
          </cell>
          <cell r="DE5">
            <v>0</v>
          </cell>
          <cell r="DF5">
            <v>0</v>
          </cell>
          <cell r="DG5">
            <v>0</v>
          </cell>
          <cell r="DH5">
            <v>0</v>
          </cell>
          <cell r="DI5">
            <v>0</v>
          </cell>
          <cell r="DJ5">
            <v>0</v>
          </cell>
          <cell r="DK5">
            <v>0</v>
          </cell>
          <cell r="DL5">
            <v>0</v>
          </cell>
        </row>
        <row r="6">
          <cell r="A6">
            <v>2</v>
          </cell>
          <cell r="B6" t="str">
            <v>数字建造中心</v>
          </cell>
          <cell r="C6" t="str">
            <v>ZHT2020121100119</v>
          </cell>
          <cell r="D6" t="str">
            <v>上海轨道交通市域线机场联络线工程（西段）JCXSG-2标智慧化工地</v>
          </cell>
          <cell r="E6">
            <v>99.35</v>
          </cell>
          <cell r="F6">
            <v>99.35</v>
          </cell>
          <cell r="H6">
            <v>95.93</v>
          </cell>
          <cell r="I6">
            <v>0.965576245596376</v>
          </cell>
          <cell r="J6">
            <v>0.06</v>
          </cell>
          <cell r="M6" t="str">
            <v>主导</v>
          </cell>
          <cell r="N6" t="str">
            <v>史菁霞团队</v>
          </cell>
          <cell r="O6" t="str">
            <v>谢复欣</v>
          </cell>
          <cell r="P6" t="str">
            <v>过往已完结</v>
          </cell>
          <cell r="T6">
            <v>98.049998000000002</v>
          </cell>
          <cell r="U6">
            <v>0</v>
          </cell>
          <cell r="V6">
            <v>1.3000019999999901</v>
          </cell>
          <cell r="AW6">
            <v>98.549998000000002</v>
          </cell>
          <cell r="AX6">
            <v>0</v>
          </cell>
          <cell r="AY6">
            <v>0.800001999999992</v>
          </cell>
          <cell r="AZ6">
            <v>-0.5</v>
          </cell>
          <cell r="CA6">
            <v>0</v>
          </cell>
          <cell r="CB6">
            <v>0</v>
          </cell>
          <cell r="CC6">
            <v>0</v>
          </cell>
          <cell r="CD6">
            <v>0</v>
          </cell>
          <cell r="CE6">
            <v>0</v>
          </cell>
          <cell r="CF6">
            <v>0</v>
          </cell>
          <cell r="CG6">
            <v>0</v>
          </cell>
          <cell r="CH6">
            <v>0</v>
          </cell>
          <cell r="CI6">
            <v>0</v>
          </cell>
          <cell r="CJ6">
            <v>0</v>
          </cell>
          <cell r="CK6">
            <v>0</v>
          </cell>
          <cell r="CL6">
            <v>0</v>
          </cell>
          <cell r="DA6">
            <v>0</v>
          </cell>
          <cell r="DB6">
            <v>0</v>
          </cell>
          <cell r="DC6">
            <v>0</v>
          </cell>
          <cell r="DD6">
            <v>0</v>
          </cell>
          <cell r="DE6">
            <v>0</v>
          </cell>
          <cell r="DF6">
            <v>0</v>
          </cell>
          <cell r="DG6">
            <v>0</v>
          </cell>
          <cell r="DH6">
            <v>0</v>
          </cell>
          <cell r="DI6">
            <v>0</v>
          </cell>
          <cell r="DJ6">
            <v>0</v>
          </cell>
          <cell r="DK6">
            <v>0</v>
          </cell>
          <cell r="DL6">
            <v>0</v>
          </cell>
        </row>
        <row r="7">
          <cell r="A7">
            <v>3</v>
          </cell>
          <cell r="B7" t="str">
            <v>数字建造中心</v>
          </cell>
          <cell r="C7" t="str">
            <v>ZHT2020122500136</v>
          </cell>
          <cell r="D7" t="str">
            <v>嘉兴市二环内污水管网BIM数字资产建立及AR-MR巡维系统服务项目</v>
          </cell>
          <cell r="E7">
            <v>148</v>
          </cell>
          <cell r="F7">
            <v>90.5</v>
          </cell>
          <cell r="H7">
            <v>40.07</v>
          </cell>
          <cell r="I7">
            <v>0.44276243093922701</v>
          </cell>
          <cell r="J7">
            <v>0.13</v>
          </cell>
          <cell r="M7" t="str">
            <v>主导</v>
          </cell>
          <cell r="N7" t="str">
            <v>孔祥平团队</v>
          </cell>
          <cell r="O7" t="str">
            <v>韩晓军</v>
          </cell>
          <cell r="P7" t="str">
            <v>过往已完结</v>
          </cell>
          <cell r="T7">
            <v>148</v>
          </cell>
          <cell r="U7">
            <v>0</v>
          </cell>
          <cell r="V7">
            <v>0</v>
          </cell>
          <cell r="AA7">
            <v>0</v>
          </cell>
          <cell r="AB7">
            <v>0</v>
          </cell>
          <cell r="AW7">
            <v>140.6</v>
          </cell>
          <cell r="AX7">
            <v>0</v>
          </cell>
          <cell r="AY7">
            <v>7.4000000000000101</v>
          </cell>
          <cell r="AZ7">
            <v>7.4000000000000101</v>
          </cell>
          <cell r="CA7">
            <v>0</v>
          </cell>
          <cell r="CB7">
            <v>0</v>
          </cell>
          <cell r="CC7">
            <v>0</v>
          </cell>
          <cell r="CD7">
            <v>0</v>
          </cell>
          <cell r="CE7">
            <v>0</v>
          </cell>
          <cell r="CF7">
            <v>0</v>
          </cell>
          <cell r="CG7">
            <v>0</v>
          </cell>
          <cell r="CH7">
            <v>0</v>
          </cell>
          <cell r="CI7">
            <v>0</v>
          </cell>
          <cell r="CJ7">
            <v>0</v>
          </cell>
          <cell r="CK7">
            <v>0</v>
          </cell>
          <cell r="CL7">
            <v>0</v>
          </cell>
          <cell r="DA7">
            <v>0</v>
          </cell>
          <cell r="DB7">
            <v>0</v>
          </cell>
          <cell r="DC7">
            <v>0</v>
          </cell>
          <cell r="DD7">
            <v>0</v>
          </cell>
          <cell r="DE7">
            <v>0</v>
          </cell>
          <cell r="DF7">
            <v>0</v>
          </cell>
          <cell r="DG7">
            <v>0</v>
          </cell>
          <cell r="DH7">
            <v>0</v>
          </cell>
          <cell r="DI7">
            <v>0</v>
          </cell>
          <cell r="DJ7">
            <v>0</v>
          </cell>
          <cell r="DK7">
            <v>0</v>
          </cell>
          <cell r="DL7">
            <v>0</v>
          </cell>
        </row>
        <row r="8">
          <cell r="A8">
            <v>4</v>
          </cell>
          <cell r="B8" t="str">
            <v>数字建造中心</v>
          </cell>
          <cell r="C8" t="str">
            <v>ZHT2022092200080</v>
          </cell>
          <cell r="D8" t="str">
            <v>南汇支线（两港市域铁路）工程NHSG-1标智慧工地项目</v>
          </cell>
          <cell r="E8">
            <v>63.5</v>
          </cell>
          <cell r="F8">
            <v>63.5</v>
          </cell>
          <cell r="H8">
            <v>63.5</v>
          </cell>
          <cell r="I8">
            <v>1</v>
          </cell>
          <cell r="J8">
            <v>0.06</v>
          </cell>
          <cell r="M8" t="str">
            <v>主导</v>
          </cell>
          <cell r="N8">
            <v>0</v>
          </cell>
          <cell r="O8" t="str">
            <v>袁超</v>
          </cell>
          <cell r="P8" t="str">
            <v>过往已完结</v>
          </cell>
          <cell r="T8">
            <v>63.5</v>
          </cell>
          <cell r="U8">
            <v>0</v>
          </cell>
          <cell r="V8">
            <v>0</v>
          </cell>
          <cell r="AA8">
            <v>0</v>
          </cell>
          <cell r="AW8">
            <v>60.15</v>
          </cell>
          <cell r="AX8">
            <v>0</v>
          </cell>
          <cell r="AY8">
            <v>3.35</v>
          </cell>
          <cell r="AZ8">
            <v>3.35</v>
          </cell>
          <cell r="CA8">
            <v>0</v>
          </cell>
          <cell r="CB8">
            <v>0</v>
          </cell>
          <cell r="CC8">
            <v>0</v>
          </cell>
          <cell r="CD8">
            <v>0</v>
          </cell>
          <cell r="CE8">
            <v>0</v>
          </cell>
          <cell r="CF8">
            <v>0</v>
          </cell>
          <cell r="CG8">
            <v>0</v>
          </cell>
          <cell r="CH8">
            <v>0</v>
          </cell>
          <cell r="CI8">
            <v>0</v>
          </cell>
          <cell r="CJ8">
            <v>0</v>
          </cell>
          <cell r="CK8">
            <v>0</v>
          </cell>
          <cell r="CL8">
            <v>0</v>
          </cell>
          <cell r="DA8">
            <v>0</v>
          </cell>
          <cell r="DB8">
            <v>0</v>
          </cell>
          <cell r="DC8">
            <v>0</v>
          </cell>
          <cell r="DD8">
            <v>0</v>
          </cell>
          <cell r="DE8">
            <v>0</v>
          </cell>
          <cell r="DF8">
            <v>0</v>
          </cell>
          <cell r="DG8">
            <v>0</v>
          </cell>
          <cell r="DH8">
            <v>0</v>
          </cell>
          <cell r="DI8">
            <v>0</v>
          </cell>
          <cell r="DJ8">
            <v>0</v>
          </cell>
          <cell r="DK8">
            <v>0</v>
          </cell>
          <cell r="DL8">
            <v>0</v>
          </cell>
        </row>
        <row r="9">
          <cell r="A9">
            <v>5</v>
          </cell>
          <cell r="B9" t="str">
            <v>数字建造中心</v>
          </cell>
          <cell r="C9" t="str">
            <v>ZHT2021031800017</v>
          </cell>
          <cell r="D9" t="str">
            <v>上海轨道交通市域线机场联络线工程（西段）JCXSG-2 标智慧工地采购合同</v>
          </cell>
          <cell r="E9">
            <v>37.965000000000003</v>
          </cell>
          <cell r="F9">
            <v>37.965000000000003</v>
          </cell>
          <cell r="H9">
            <v>4.56010000000001</v>
          </cell>
          <cell r="I9">
            <v>0.120113262215198</v>
          </cell>
          <cell r="J9">
            <v>0.13</v>
          </cell>
          <cell r="M9" t="str">
            <v>主导</v>
          </cell>
          <cell r="N9" t="str">
            <v>史菁霞团队</v>
          </cell>
          <cell r="O9" t="str">
            <v>谢复欣</v>
          </cell>
          <cell r="P9" t="str">
            <v>过往已完结</v>
          </cell>
          <cell r="T9">
            <v>37.965000000000003</v>
          </cell>
          <cell r="U9">
            <v>0</v>
          </cell>
          <cell r="V9">
            <v>0</v>
          </cell>
          <cell r="AA9">
            <v>0</v>
          </cell>
          <cell r="AW9">
            <v>37.465000000000003</v>
          </cell>
          <cell r="AX9">
            <v>0</v>
          </cell>
          <cell r="AY9">
            <v>0.5</v>
          </cell>
          <cell r="AZ9">
            <v>0.5</v>
          </cell>
          <cell r="CA9">
            <v>0</v>
          </cell>
          <cell r="CB9">
            <v>0</v>
          </cell>
          <cell r="CC9">
            <v>0</v>
          </cell>
          <cell r="CD9">
            <v>0</v>
          </cell>
          <cell r="CE9">
            <v>0</v>
          </cell>
          <cell r="CF9">
            <v>0</v>
          </cell>
          <cell r="CG9">
            <v>0</v>
          </cell>
          <cell r="CH9">
            <v>0</v>
          </cell>
          <cell r="CI9">
            <v>0</v>
          </cell>
          <cell r="CJ9">
            <v>0</v>
          </cell>
          <cell r="CK9">
            <v>0</v>
          </cell>
          <cell r="CL9">
            <v>0</v>
          </cell>
          <cell r="DA9">
            <v>0</v>
          </cell>
          <cell r="DB9">
            <v>0</v>
          </cell>
          <cell r="DC9">
            <v>0</v>
          </cell>
          <cell r="DD9">
            <v>0</v>
          </cell>
          <cell r="DE9">
            <v>0</v>
          </cell>
          <cell r="DF9">
            <v>0</v>
          </cell>
          <cell r="DG9">
            <v>0</v>
          </cell>
          <cell r="DH9">
            <v>0</v>
          </cell>
          <cell r="DI9">
            <v>0</v>
          </cell>
          <cell r="DJ9">
            <v>0</v>
          </cell>
          <cell r="DK9">
            <v>0</v>
          </cell>
          <cell r="DL9">
            <v>0</v>
          </cell>
        </row>
        <row r="10">
          <cell r="A10">
            <v>6</v>
          </cell>
          <cell r="B10" t="str">
            <v>数字建造中心</v>
          </cell>
          <cell r="C10" t="str">
            <v>ZHT2021122200155</v>
          </cell>
          <cell r="D10" t="str">
            <v>上海市域铁路机场联络线 1 标一分部中铁二十四局集团有限公司智慧工地项目系统集成及技术服务补充合同</v>
          </cell>
          <cell r="E10">
            <v>6.4748999999999999</v>
          </cell>
          <cell r="F10">
            <v>6.4748999999999999</v>
          </cell>
          <cell r="H10">
            <v>4.2748999999999997</v>
          </cell>
          <cell r="I10">
            <v>0.66022641276313099</v>
          </cell>
          <cell r="J10">
            <v>0.13</v>
          </cell>
          <cell r="M10" t="str">
            <v>主导</v>
          </cell>
          <cell r="N10" t="str">
            <v>史菁霞团队</v>
          </cell>
          <cell r="O10" t="str">
            <v>谢复欣</v>
          </cell>
          <cell r="P10" t="str">
            <v>过往已完结</v>
          </cell>
          <cell r="T10">
            <v>6.4748999999999999</v>
          </cell>
          <cell r="U10">
            <v>0</v>
          </cell>
          <cell r="V10">
            <v>0</v>
          </cell>
          <cell r="AA10">
            <v>0</v>
          </cell>
          <cell r="AW10">
            <v>5.8950480000000001</v>
          </cell>
          <cell r="AX10">
            <v>0.57985200000000003</v>
          </cell>
          <cell r="AY10">
            <v>0</v>
          </cell>
          <cell r="AZ10">
            <v>0</v>
          </cell>
          <cell r="CA10">
            <v>0</v>
          </cell>
          <cell r="CB10">
            <v>0</v>
          </cell>
          <cell r="CC10">
            <v>0</v>
          </cell>
          <cell r="CD10">
            <v>0</v>
          </cell>
          <cell r="CE10">
            <v>0</v>
          </cell>
          <cell r="CF10">
            <v>0</v>
          </cell>
          <cell r="CG10">
            <v>0</v>
          </cell>
          <cell r="CH10">
            <v>0</v>
          </cell>
          <cell r="CI10">
            <v>0</v>
          </cell>
          <cell r="CJ10">
            <v>0</v>
          </cell>
          <cell r="CK10">
            <v>0</v>
          </cell>
          <cell r="CL10">
            <v>0</v>
          </cell>
          <cell r="DA10">
            <v>0</v>
          </cell>
          <cell r="DB10">
            <v>0.57985200000000003</v>
          </cell>
          <cell r="DC10">
            <v>0</v>
          </cell>
          <cell r="DD10">
            <v>0</v>
          </cell>
          <cell r="DE10">
            <v>0</v>
          </cell>
          <cell r="DF10">
            <v>0</v>
          </cell>
          <cell r="DG10">
            <v>0</v>
          </cell>
          <cell r="DH10">
            <v>0</v>
          </cell>
          <cell r="DI10">
            <v>0</v>
          </cell>
          <cell r="DJ10">
            <v>0</v>
          </cell>
          <cell r="DK10">
            <v>0</v>
          </cell>
          <cell r="DL10">
            <v>0</v>
          </cell>
        </row>
        <row r="11">
          <cell r="A11">
            <v>7</v>
          </cell>
          <cell r="B11" t="str">
            <v>数字建造中心</v>
          </cell>
          <cell r="C11" t="str">
            <v>ZHT2022091400074</v>
          </cell>
          <cell r="D11" t="str">
            <v>上海市域铁路机场联络线1标一分部 中铁二十四局集团有限公司智慧工地项目</v>
          </cell>
          <cell r="E11">
            <v>15.6584</v>
          </cell>
          <cell r="F11">
            <v>15.6584</v>
          </cell>
          <cell r="H11">
            <v>5.6584000000000003</v>
          </cell>
          <cell r="I11">
            <v>0.36136514586420099</v>
          </cell>
          <cell r="J11">
            <v>0.106927074187527</v>
          </cell>
          <cell r="M11" t="str">
            <v>主导</v>
          </cell>
          <cell r="N11" t="str">
            <v>史菁霞团队</v>
          </cell>
          <cell r="O11" t="str">
            <v>谢复欣</v>
          </cell>
          <cell r="P11" t="str">
            <v>过往已完结</v>
          </cell>
          <cell r="T11">
            <v>15.6584</v>
          </cell>
          <cell r="U11">
            <v>0</v>
          </cell>
          <cell r="V11">
            <v>0</v>
          </cell>
          <cell r="AA11">
            <v>0</v>
          </cell>
          <cell r="AW11">
            <v>0</v>
          </cell>
          <cell r="AX11">
            <v>4.4201480000000002</v>
          </cell>
          <cell r="AY11">
            <v>11.238251999999999</v>
          </cell>
          <cell r="AZ11">
            <v>11.238251999999999</v>
          </cell>
          <cell r="CA11">
            <v>0</v>
          </cell>
          <cell r="CB11">
            <v>0</v>
          </cell>
          <cell r="CC11">
            <v>0</v>
          </cell>
          <cell r="CD11">
            <v>0</v>
          </cell>
          <cell r="CE11">
            <v>0</v>
          </cell>
          <cell r="CF11">
            <v>0</v>
          </cell>
          <cell r="CG11">
            <v>0</v>
          </cell>
          <cell r="CH11">
            <v>0</v>
          </cell>
          <cell r="CI11">
            <v>0</v>
          </cell>
          <cell r="CJ11">
            <v>0</v>
          </cell>
          <cell r="CK11">
            <v>0</v>
          </cell>
          <cell r="CL11">
            <v>0</v>
          </cell>
          <cell r="DA11">
            <v>0</v>
          </cell>
          <cell r="DB11">
            <v>4.4201480000000002</v>
          </cell>
          <cell r="DC11">
            <v>0</v>
          </cell>
          <cell r="DD11">
            <v>0</v>
          </cell>
          <cell r="DE11">
            <v>0</v>
          </cell>
          <cell r="DF11">
            <v>0</v>
          </cell>
          <cell r="DG11">
            <v>0</v>
          </cell>
          <cell r="DH11">
            <v>0</v>
          </cell>
          <cell r="DI11">
            <v>0</v>
          </cell>
          <cell r="DJ11">
            <v>0</v>
          </cell>
          <cell r="DK11">
            <v>0</v>
          </cell>
          <cell r="DL11">
            <v>0</v>
          </cell>
        </row>
        <row r="12">
          <cell r="A12">
            <v>8</v>
          </cell>
          <cell r="B12" t="str">
            <v>数字建造中心</v>
          </cell>
          <cell r="C12" t="str">
            <v>ZHT2021070800080</v>
          </cell>
          <cell r="D12" t="str">
            <v>南湖区老（旧）住宅区改造提升专项工程（二期）第二批次设计采购施工总承包(EPC)项目施工阶段的BIM应用技术</v>
          </cell>
          <cell r="E12">
            <v>255.8</v>
          </cell>
          <cell r="F12">
            <v>255.8</v>
          </cell>
          <cell r="H12">
            <v>215.48</v>
          </cell>
          <cell r="I12">
            <v>0.84237685691946795</v>
          </cell>
          <cell r="J12">
            <v>0.06</v>
          </cell>
          <cell r="M12" t="str">
            <v>主导</v>
          </cell>
          <cell r="N12" t="str">
            <v>孔祥平团队</v>
          </cell>
          <cell r="O12" t="str">
            <v>卜宝翔</v>
          </cell>
          <cell r="P12" t="str">
            <v>过往已完结</v>
          </cell>
          <cell r="T12">
            <v>255.8</v>
          </cell>
          <cell r="U12">
            <v>0</v>
          </cell>
          <cell r="V12">
            <v>0</v>
          </cell>
          <cell r="AA12">
            <v>0</v>
          </cell>
          <cell r="AB12">
            <v>0</v>
          </cell>
          <cell r="AW12">
            <v>153.47999999999999</v>
          </cell>
          <cell r="AX12">
            <v>0</v>
          </cell>
          <cell r="AY12">
            <v>102.32</v>
          </cell>
          <cell r="AZ12">
            <v>102.32</v>
          </cell>
          <cell r="CA12">
            <v>0</v>
          </cell>
          <cell r="CB12">
            <v>0</v>
          </cell>
          <cell r="CC12">
            <v>0</v>
          </cell>
          <cell r="CD12">
            <v>0</v>
          </cell>
          <cell r="CE12">
            <v>0</v>
          </cell>
          <cell r="CF12">
            <v>0</v>
          </cell>
          <cell r="CG12">
            <v>0</v>
          </cell>
          <cell r="CH12">
            <v>0</v>
          </cell>
          <cell r="CI12">
            <v>0</v>
          </cell>
          <cell r="CJ12">
            <v>0</v>
          </cell>
          <cell r="CK12">
            <v>0</v>
          </cell>
          <cell r="CL12">
            <v>0</v>
          </cell>
          <cell r="DA12">
            <v>0</v>
          </cell>
          <cell r="DB12">
            <v>0</v>
          </cell>
          <cell r="DC12">
            <v>0</v>
          </cell>
          <cell r="DD12">
            <v>0</v>
          </cell>
          <cell r="DE12">
            <v>0</v>
          </cell>
          <cell r="DF12">
            <v>0</v>
          </cell>
          <cell r="DG12">
            <v>0</v>
          </cell>
          <cell r="DH12">
            <v>0</v>
          </cell>
          <cell r="DI12">
            <v>0</v>
          </cell>
          <cell r="DJ12">
            <v>0</v>
          </cell>
          <cell r="DK12">
            <v>0</v>
          </cell>
          <cell r="DL12">
            <v>0</v>
          </cell>
        </row>
        <row r="13">
          <cell r="A13">
            <v>9</v>
          </cell>
          <cell r="B13" t="str">
            <v>数字建造中心</v>
          </cell>
          <cell r="C13" t="str">
            <v>ZHT2021120100139</v>
          </cell>
          <cell r="D13" t="str">
            <v>虹桥商务区核心区民防工程BIM运管平台开发技术服务</v>
          </cell>
          <cell r="E13">
            <v>146.04</v>
          </cell>
          <cell r="F13">
            <v>146.04</v>
          </cell>
          <cell r="H13">
            <v>71.040000000000006</v>
          </cell>
          <cell r="I13">
            <v>0.48644207066557099</v>
          </cell>
          <cell r="J13">
            <v>0.06</v>
          </cell>
          <cell r="M13" t="str">
            <v>主导</v>
          </cell>
          <cell r="N13" t="str">
            <v>孔祥平团队</v>
          </cell>
          <cell r="O13" t="str">
            <v>孔祥平</v>
          </cell>
          <cell r="P13" t="str">
            <v>过往已完结</v>
          </cell>
          <cell r="T13">
            <v>146.04</v>
          </cell>
          <cell r="U13">
            <v>0</v>
          </cell>
          <cell r="V13">
            <v>0</v>
          </cell>
          <cell r="AA13">
            <v>0</v>
          </cell>
          <cell r="AB13">
            <v>0</v>
          </cell>
          <cell r="AW13">
            <v>0</v>
          </cell>
          <cell r="AX13">
            <v>0</v>
          </cell>
          <cell r="AY13">
            <v>146.04</v>
          </cell>
          <cell r="AZ13">
            <v>146.04</v>
          </cell>
          <cell r="BB13">
            <v>110</v>
          </cell>
          <cell r="CA13">
            <v>0</v>
          </cell>
          <cell r="CB13">
            <v>0</v>
          </cell>
          <cell r="CC13">
            <v>0</v>
          </cell>
          <cell r="CD13">
            <v>0</v>
          </cell>
          <cell r="CE13">
            <v>0</v>
          </cell>
          <cell r="CF13">
            <v>0</v>
          </cell>
          <cell r="CG13">
            <v>0</v>
          </cell>
          <cell r="CH13">
            <v>0</v>
          </cell>
          <cell r="CI13">
            <v>0</v>
          </cell>
          <cell r="CJ13">
            <v>0</v>
          </cell>
          <cell r="CK13">
            <v>0</v>
          </cell>
          <cell r="CL13">
            <v>0</v>
          </cell>
          <cell r="DA13">
            <v>0</v>
          </cell>
          <cell r="DB13">
            <v>0</v>
          </cell>
          <cell r="DC13">
            <v>0</v>
          </cell>
          <cell r="DD13">
            <v>0</v>
          </cell>
          <cell r="DE13">
            <v>0</v>
          </cell>
          <cell r="DF13">
            <v>0</v>
          </cell>
          <cell r="DG13">
            <v>0</v>
          </cell>
          <cell r="DH13">
            <v>0</v>
          </cell>
          <cell r="DI13">
            <v>0</v>
          </cell>
          <cell r="DJ13">
            <v>0</v>
          </cell>
          <cell r="DK13">
            <v>0</v>
          </cell>
          <cell r="DL13">
            <v>0</v>
          </cell>
        </row>
        <row r="14">
          <cell r="A14">
            <v>10</v>
          </cell>
          <cell r="B14" t="str">
            <v>数字建造中心</v>
          </cell>
          <cell r="C14" t="str">
            <v>ZHT2021120100140</v>
          </cell>
          <cell r="D14" t="str">
            <v>虹桥商务区核心区民防工程弱电智能化改造硬件采购</v>
          </cell>
          <cell r="E14">
            <v>74.128540000000001</v>
          </cell>
          <cell r="F14">
            <v>74.128540000000001</v>
          </cell>
          <cell r="H14">
            <v>14.311640000000001</v>
          </cell>
          <cell r="I14">
            <v>0.19306518110298701</v>
          </cell>
          <cell r="J14">
            <v>0.13</v>
          </cell>
          <cell r="M14" t="str">
            <v>主导</v>
          </cell>
          <cell r="N14" t="str">
            <v>孔祥平团队</v>
          </cell>
          <cell r="O14" t="str">
            <v>孔祥平</v>
          </cell>
          <cell r="P14" t="str">
            <v>过往已完结</v>
          </cell>
          <cell r="T14">
            <v>74.128540000000001</v>
          </cell>
          <cell r="U14">
            <v>0</v>
          </cell>
          <cell r="V14">
            <v>0</v>
          </cell>
          <cell r="AA14">
            <v>0</v>
          </cell>
          <cell r="AB14">
            <v>0</v>
          </cell>
          <cell r="AW14">
            <v>37</v>
          </cell>
          <cell r="AX14">
            <v>0</v>
          </cell>
          <cell r="AY14">
            <v>37.128540000000001</v>
          </cell>
          <cell r="AZ14">
            <v>37.128540000000001</v>
          </cell>
          <cell r="BB14">
            <v>37</v>
          </cell>
          <cell r="CA14">
            <v>0</v>
          </cell>
          <cell r="CB14">
            <v>0</v>
          </cell>
          <cell r="CC14">
            <v>0</v>
          </cell>
          <cell r="CD14">
            <v>0</v>
          </cell>
          <cell r="CE14">
            <v>0</v>
          </cell>
          <cell r="CF14">
            <v>0</v>
          </cell>
          <cell r="CG14">
            <v>0</v>
          </cell>
          <cell r="CH14">
            <v>0</v>
          </cell>
          <cell r="CI14">
            <v>0</v>
          </cell>
          <cell r="CJ14">
            <v>0</v>
          </cell>
          <cell r="CK14">
            <v>0</v>
          </cell>
          <cell r="CL14">
            <v>0</v>
          </cell>
          <cell r="DA14">
            <v>0</v>
          </cell>
          <cell r="DB14">
            <v>0</v>
          </cell>
          <cell r="DC14">
            <v>0</v>
          </cell>
          <cell r="DD14">
            <v>0</v>
          </cell>
          <cell r="DE14">
            <v>0</v>
          </cell>
          <cell r="DF14">
            <v>0</v>
          </cell>
          <cell r="DG14">
            <v>0</v>
          </cell>
          <cell r="DH14">
            <v>0</v>
          </cell>
          <cell r="DI14">
            <v>0</v>
          </cell>
          <cell r="DJ14">
            <v>0</v>
          </cell>
          <cell r="DK14">
            <v>0</v>
          </cell>
          <cell r="DL14">
            <v>0</v>
          </cell>
        </row>
        <row r="15">
          <cell r="A15">
            <v>11</v>
          </cell>
          <cell r="B15" t="str">
            <v>数字建造中心</v>
          </cell>
          <cell r="C15" t="str">
            <v>ZHT2021020200008</v>
          </cell>
          <cell r="D15" t="str">
            <v>南湖区老（旧）住宅区改造提升专项工程（二期）方案设计、初步设计项目BIM技术应用</v>
          </cell>
          <cell r="E15">
            <v>138.4</v>
          </cell>
          <cell r="F15">
            <v>138.4</v>
          </cell>
          <cell r="H15">
            <v>72.260000000000005</v>
          </cell>
          <cell r="I15">
            <v>0.52210982658959504</v>
          </cell>
          <cell r="J15">
            <v>0.06</v>
          </cell>
          <cell r="M15" t="str">
            <v>主导</v>
          </cell>
          <cell r="N15" t="str">
            <v>孔祥平团队</v>
          </cell>
          <cell r="O15" t="str">
            <v>卜宝翔</v>
          </cell>
          <cell r="P15" t="str">
            <v>过往已完结</v>
          </cell>
          <cell r="T15">
            <v>138.4</v>
          </cell>
          <cell r="U15">
            <v>0</v>
          </cell>
          <cell r="V15">
            <v>0</v>
          </cell>
          <cell r="AA15">
            <v>0</v>
          </cell>
          <cell r="AB15">
            <v>0</v>
          </cell>
          <cell r="AW15">
            <v>131.47999999999999</v>
          </cell>
          <cell r="AX15">
            <v>0</v>
          </cell>
          <cell r="AY15">
            <v>6.9200000000000204</v>
          </cell>
          <cell r="AZ15">
            <v>6.9200000000000204</v>
          </cell>
          <cell r="CA15">
            <v>0</v>
          </cell>
          <cell r="CB15">
            <v>0</v>
          </cell>
          <cell r="CC15">
            <v>0</v>
          </cell>
          <cell r="CD15">
            <v>0</v>
          </cell>
          <cell r="CE15">
            <v>0</v>
          </cell>
          <cell r="CF15">
            <v>0</v>
          </cell>
          <cell r="CG15">
            <v>0</v>
          </cell>
          <cell r="CH15">
            <v>0</v>
          </cell>
          <cell r="CI15">
            <v>0</v>
          </cell>
          <cell r="CJ15">
            <v>0</v>
          </cell>
          <cell r="CK15">
            <v>0</v>
          </cell>
          <cell r="CL15">
            <v>0</v>
          </cell>
          <cell r="DA15">
            <v>0</v>
          </cell>
          <cell r="DB15">
            <v>0</v>
          </cell>
          <cell r="DC15">
            <v>0</v>
          </cell>
          <cell r="DD15">
            <v>0</v>
          </cell>
          <cell r="DE15">
            <v>0</v>
          </cell>
          <cell r="DF15">
            <v>0</v>
          </cell>
          <cell r="DG15">
            <v>0</v>
          </cell>
          <cell r="DH15">
            <v>0</v>
          </cell>
          <cell r="DI15">
            <v>0</v>
          </cell>
          <cell r="DJ15">
            <v>0</v>
          </cell>
          <cell r="DK15">
            <v>0</v>
          </cell>
          <cell r="DL15">
            <v>0</v>
          </cell>
        </row>
        <row r="16">
          <cell r="A16">
            <v>12</v>
          </cell>
          <cell r="B16" t="str">
            <v>数字建造中心</v>
          </cell>
          <cell r="C16" t="str">
            <v>ZHT2021081200096</v>
          </cell>
          <cell r="D16" t="str">
            <v>嘉兴经济技术开发区污水管网智能感知系统项目 技术服务协议</v>
          </cell>
          <cell r="E16">
            <v>430.65</v>
          </cell>
          <cell r="F16">
            <v>430.65</v>
          </cell>
          <cell r="H16">
            <v>308.84249999999997</v>
          </cell>
          <cell r="I16">
            <v>0.71715430163705995</v>
          </cell>
          <cell r="J16">
            <v>0.06</v>
          </cell>
          <cell r="M16" t="str">
            <v>主导</v>
          </cell>
          <cell r="N16" t="str">
            <v>孔祥平团队</v>
          </cell>
          <cell r="O16" t="str">
            <v>韩晓军</v>
          </cell>
          <cell r="P16" t="str">
            <v>过往已完结</v>
          </cell>
          <cell r="T16">
            <v>430.65</v>
          </cell>
          <cell r="U16">
            <v>0</v>
          </cell>
          <cell r="V16">
            <v>0</v>
          </cell>
          <cell r="AA16">
            <v>0</v>
          </cell>
          <cell r="AB16">
            <v>0</v>
          </cell>
          <cell r="AW16">
            <v>346.22115000000002</v>
          </cell>
          <cell r="AX16">
            <v>0</v>
          </cell>
          <cell r="AY16">
            <v>84.428849999999997</v>
          </cell>
          <cell r="AZ16">
            <v>84.428849999999997</v>
          </cell>
          <cell r="CA16">
            <v>0</v>
          </cell>
          <cell r="CB16">
            <v>0</v>
          </cell>
          <cell r="CC16">
            <v>0</v>
          </cell>
          <cell r="CD16">
            <v>0</v>
          </cell>
          <cell r="CE16">
            <v>0</v>
          </cell>
          <cell r="CF16">
            <v>0</v>
          </cell>
          <cell r="CG16">
            <v>0</v>
          </cell>
          <cell r="CH16">
            <v>0</v>
          </cell>
          <cell r="CI16">
            <v>0</v>
          </cell>
          <cell r="CJ16">
            <v>0</v>
          </cell>
          <cell r="CK16">
            <v>0</v>
          </cell>
          <cell r="CL16">
            <v>0</v>
          </cell>
          <cell r="DA16">
            <v>0</v>
          </cell>
          <cell r="DB16">
            <v>0</v>
          </cell>
          <cell r="DC16">
            <v>0</v>
          </cell>
          <cell r="DD16">
            <v>0</v>
          </cell>
          <cell r="DE16">
            <v>0</v>
          </cell>
          <cell r="DF16">
            <v>0</v>
          </cell>
          <cell r="DG16">
            <v>0</v>
          </cell>
          <cell r="DH16">
            <v>0</v>
          </cell>
          <cell r="DI16">
            <v>0</v>
          </cell>
          <cell r="DJ16">
            <v>0</v>
          </cell>
          <cell r="DK16">
            <v>0</v>
          </cell>
          <cell r="DL16">
            <v>0</v>
          </cell>
        </row>
        <row r="17">
          <cell r="A17">
            <v>13</v>
          </cell>
          <cell r="B17" t="str">
            <v>数字建造中心</v>
          </cell>
          <cell r="C17" t="str">
            <v>ZHT2021121000146</v>
          </cell>
          <cell r="D17" t="str">
            <v>秀洲区污水管网智能感知系统项目</v>
          </cell>
          <cell r="E17">
            <v>361.69</v>
          </cell>
          <cell r="F17">
            <v>361.69</v>
          </cell>
          <cell r="H17">
            <v>261.69</v>
          </cell>
          <cell r="I17">
            <v>0.72352014155768796</v>
          </cell>
          <cell r="J17">
            <v>0.06</v>
          </cell>
          <cell r="M17" t="str">
            <v>主导</v>
          </cell>
          <cell r="N17" t="str">
            <v>孔祥平团队</v>
          </cell>
          <cell r="O17" t="str">
            <v>韩晓军</v>
          </cell>
          <cell r="P17" t="str">
            <v>过往已完结</v>
          </cell>
          <cell r="T17">
            <v>361.69</v>
          </cell>
          <cell r="U17">
            <v>0</v>
          </cell>
          <cell r="V17">
            <v>0</v>
          </cell>
          <cell r="AA17">
            <v>0</v>
          </cell>
          <cell r="AB17">
            <v>0</v>
          </cell>
          <cell r="AW17">
            <v>319.62459999999999</v>
          </cell>
          <cell r="AX17">
            <v>0</v>
          </cell>
          <cell r="AY17">
            <v>42.065399999999997</v>
          </cell>
          <cell r="AZ17">
            <v>42.065399999999997</v>
          </cell>
          <cell r="CA17">
            <v>0</v>
          </cell>
          <cell r="CB17">
            <v>0</v>
          </cell>
          <cell r="CC17">
            <v>0</v>
          </cell>
          <cell r="CD17">
            <v>0</v>
          </cell>
          <cell r="CE17">
            <v>0</v>
          </cell>
          <cell r="CF17">
            <v>0</v>
          </cell>
          <cell r="CG17">
            <v>0</v>
          </cell>
          <cell r="CH17">
            <v>0</v>
          </cell>
          <cell r="CI17">
            <v>0</v>
          </cell>
          <cell r="CJ17">
            <v>0</v>
          </cell>
          <cell r="CK17">
            <v>0</v>
          </cell>
          <cell r="CL17">
            <v>0</v>
          </cell>
          <cell r="DA17">
            <v>0</v>
          </cell>
          <cell r="DB17">
            <v>0</v>
          </cell>
          <cell r="DC17">
            <v>0</v>
          </cell>
          <cell r="DD17">
            <v>0</v>
          </cell>
          <cell r="DE17">
            <v>0</v>
          </cell>
          <cell r="DF17">
            <v>0</v>
          </cell>
          <cell r="DG17">
            <v>0</v>
          </cell>
          <cell r="DH17">
            <v>0</v>
          </cell>
          <cell r="DI17">
            <v>0</v>
          </cell>
          <cell r="DJ17">
            <v>0</v>
          </cell>
          <cell r="DK17">
            <v>0</v>
          </cell>
          <cell r="DL17">
            <v>0</v>
          </cell>
        </row>
        <row r="18">
          <cell r="A18">
            <v>14</v>
          </cell>
          <cell r="B18" t="str">
            <v>数字建造中心</v>
          </cell>
          <cell r="C18" t="str">
            <v>ZHT2022092800082</v>
          </cell>
          <cell r="D18" t="str">
            <v>绍兴市二环南路智慧快速路智慧功能工程建设工程施工专业分包</v>
          </cell>
          <cell r="E18">
            <v>2827.8042</v>
          </cell>
          <cell r="F18">
            <v>2827.8042</v>
          </cell>
          <cell r="H18">
            <v>44.3337000000001</v>
          </cell>
          <cell r="I18">
            <v>1.56777827828391E-2</v>
          </cell>
          <cell r="J18">
            <v>0.13</v>
          </cell>
          <cell r="M18" t="str">
            <v>主导</v>
          </cell>
          <cell r="N18" t="str">
            <v>甘英聪团队</v>
          </cell>
          <cell r="O18" t="str">
            <v>卜宝翔</v>
          </cell>
          <cell r="P18" t="str">
            <v>过往已完结</v>
          </cell>
          <cell r="T18">
            <v>2827.8041990000002</v>
          </cell>
          <cell r="U18">
            <v>0</v>
          </cell>
          <cell r="V18">
            <v>9.9999988378840499E-7</v>
          </cell>
          <cell r="AA18">
            <v>0</v>
          </cell>
          <cell r="AB18">
            <v>0</v>
          </cell>
          <cell r="AW18">
            <v>2415.2624999999998</v>
          </cell>
          <cell r="AX18">
            <v>0</v>
          </cell>
          <cell r="AY18">
            <v>412.54169999999999</v>
          </cell>
          <cell r="AZ18">
            <v>412.54169899999999</v>
          </cell>
          <cell r="CA18">
            <v>0</v>
          </cell>
          <cell r="CB18">
            <v>0</v>
          </cell>
          <cell r="CC18">
            <v>0</v>
          </cell>
          <cell r="CD18">
            <v>0</v>
          </cell>
          <cell r="CE18">
            <v>0</v>
          </cell>
          <cell r="CF18">
            <v>0</v>
          </cell>
          <cell r="CG18">
            <v>0</v>
          </cell>
          <cell r="CH18">
            <v>0</v>
          </cell>
          <cell r="CI18">
            <v>0</v>
          </cell>
          <cell r="CJ18">
            <v>0</v>
          </cell>
          <cell r="CK18">
            <v>0</v>
          </cell>
          <cell r="CL18">
            <v>0</v>
          </cell>
          <cell r="DA18">
            <v>0</v>
          </cell>
          <cell r="DB18">
            <v>0</v>
          </cell>
          <cell r="DC18">
            <v>0</v>
          </cell>
          <cell r="DD18">
            <v>0</v>
          </cell>
          <cell r="DE18">
            <v>0</v>
          </cell>
          <cell r="DF18">
            <v>0</v>
          </cell>
          <cell r="DG18">
            <v>0</v>
          </cell>
          <cell r="DH18">
            <v>0</v>
          </cell>
          <cell r="DI18">
            <v>0</v>
          </cell>
          <cell r="DJ18">
            <v>0</v>
          </cell>
          <cell r="DK18">
            <v>0</v>
          </cell>
          <cell r="DL18">
            <v>0</v>
          </cell>
        </row>
        <row r="19">
          <cell r="A19">
            <v>15</v>
          </cell>
          <cell r="B19" t="str">
            <v>数字建造中心</v>
          </cell>
          <cell r="C19" t="str">
            <v>ZHT2022031000024</v>
          </cell>
          <cell r="D19" t="str">
            <v>秀洲区污水厂智能运维通用平台系统工程采购合同</v>
          </cell>
          <cell r="E19">
            <v>36.364800000000002</v>
          </cell>
          <cell r="F19">
            <v>36.364800000000002</v>
          </cell>
          <cell r="H19">
            <v>36.364800000000002</v>
          </cell>
          <cell r="I19">
            <v>1</v>
          </cell>
          <cell r="J19">
            <v>0.13</v>
          </cell>
          <cell r="M19" t="str">
            <v>主导</v>
          </cell>
          <cell r="N19" t="str">
            <v>孔祥平团队</v>
          </cell>
          <cell r="O19" t="str">
            <v>孔祥平</v>
          </cell>
          <cell r="P19" t="str">
            <v>过往已完结</v>
          </cell>
          <cell r="T19">
            <v>46.793087</v>
          </cell>
          <cell r="U19">
            <v>0</v>
          </cell>
          <cell r="V19">
            <v>-10.428286999999999</v>
          </cell>
          <cell r="AA19">
            <v>0</v>
          </cell>
          <cell r="AB19">
            <v>0</v>
          </cell>
          <cell r="AW19">
            <v>0</v>
          </cell>
          <cell r="AX19">
            <v>36.364800000000002</v>
          </cell>
          <cell r="AY19">
            <v>0</v>
          </cell>
          <cell r="AZ19">
            <v>10.428286999999999</v>
          </cell>
          <cell r="BC19">
            <v>36.364800000000002</v>
          </cell>
          <cell r="CA19">
            <v>0</v>
          </cell>
          <cell r="CB19">
            <v>0</v>
          </cell>
          <cell r="CC19">
            <v>0</v>
          </cell>
          <cell r="CD19">
            <v>0</v>
          </cell>
          <cell r="CE19">
            <v>0</v>
          </cell>
          <cell r="CF19">
            <v>0</v>
          </cell>
          <cell r="CG19">
            <v>0</v>
          </cell>
          <cell r="CH19">
            <v>0</v>
          </cell>
          <cell r="CI19">
            <v>0</v>
          </cell>
          <cell r="CJ19">
            <v>0</v>
          </cell>
          <cell r="CK19">
            <v>0</v>
          </cell>
          <cell r="CL19">
            <v>0</v>
          </cell>
          <cell r="DA19">
            <v>0</v>
          </cell>
          <cell r="DB19">
            <v>0</v>
          </cell>
          <cell r="DC19">
            <v>0</v>
          </cell>
          <cell r="DD19">
            <v>36.364800000000002</v>
          </cell>
          <cell r="DE19">
            <v>0</v>
          </cell>
          <cell r="DF19">
            <v>0</v>
          </cell>
          <cell r="DG19">
            <v>0</v>
          </cell>
          <cell r="DH19">
            <v>0</v>
          </cell>
          <cell r="DI19">
            <v>0</v>
          </cell>
          <cell r="DJ19">
            <v>0</v>
          </cell>
          <cell r="DK19">
            <v>0</v>
          </cell>
          <cell r="DL19">
            <v>0</v>
          </cell>
        </row>
        <row r="20">
          <cell r="A20">
            <v>16</v>
          </cell>
          <cell r="B20" t="str">
            <v>数字建造中心</v>
          </cell>
          <cell r="C20" t="str">
            <v>ZHT2022051300039</v>
          </cell>
          <cell r="D20" t="str">
            <v>妈湾隧道1标数字孪生工地项目</v>
          </cell>
          <cell r="E20">
            <v>43</v>
          </cell>
          <cell r="F20">
            <v>10.75</v>
          </cell>
          <cell r="H20">
            <v>10.75</v>
          </cell>
          <cell r="I20">
            <v>1</v>
          </cell>
          <cell r="J20">
            <v>0.06</v>
          </cell>
          <cell r="M20">
            <v>0</v>
          </cell>
          <cell r="N20" t="str">
            <v>许清亮团队</v>
          </cell>
          <cell r="O20" t="str">
            <v>明艳丽</v>
          </cell>
          <cell r="P20" t="str">
            <v>过往已完结</v>
          </cell>
          <cell r="T20">
            <v>43</v>
          </cell>
          <cell r="U20">
            <v>0</v>
          </cell>
          <cell r="V20">
            <v>0</v>
          </cell>
          <cell r="AA20">
            <v>0</v>
          </cell>
          <cell r="AB20">
            <v>0</v>
          </cell>
          <cell r="AW20">
            <v>38.700000000000003</v>
          </cell>
          <cell r="AX20">
            <v>0</v>
          </cell>
          <cell r="AY20">
            <v>4.3</v>
          </cell>
          <cell r="AZ20">
            <v>4.3</v>
          </cell>
          <cell r="CA20">
            <v>0</v>
          </cell>
          <cell r="CB20">
            <v>0</v>
          </cell>
          <cell r="CC20">
            <v>0</v>
          </cell>
          <cell r="CD20">
            <v>0</v>
          </cell>
          <cell r="CE20">
            <v>0</v>
          </cell>
          <cell r="CF20">
            <v>0</v>
          </cell>
          <cell r="CG20">
            <v>0</v>
          </cell>
          <cell r="CH20">
            <v>0</v>
          </cell>
          <cell r="CI20">
            <v>0</v>
          </cell>
          <cell r="CJ20">
            <v>0</v>
          </cell>
          <cell r="CK20">
            <v>0</v>
          </cell>
          <cell r="CL20">
            <v>0</v>
          </cell>
          <cell r="DA20">
            <v>0</v>
          </cell>
          <cell r="DB20">
            <v>0</v>
          </cell>
          <cell r="DC20">
            <v>0</v>
          </cell>
          <cell r="DD20">
            <v>0</v>
          </cell>
          <cell r="DE20">
            <v>0</v>
          </cell>
          <cell r="DF20">
            <v>0</v>
          </cell>
          <cell r="DG20">
            <v>0</v>
          </cell>
          <cell r="DH20">
            <v>0</v>
          </cell>
          <cell r="DI20">
            <v>0</v>
          </cell>
          <cell r="DJ20">
            <v>0</v>
          </cell>
          <cell r="DK20">
            <v>0</v>
          </cell>
          <cell r="DL20">
            <v>0</v>
          </cell>
        </row>
        <row r="21">
          <cell r="A21">
            <v>17</v>
          </cell>
          <cell r="B21" t="str">
            <v>数字建造中心</v>
          </cell>
          <cell r="C21" t="str">
            <v>ZHT2022121900115</v>
          </cell>
          <cell r="D21" t="str">
            <v>嘉兴港区智慧污水（化工园区）平台项目BIM系统 服务之AR/MR咨询项目</v>
          </cell>
          <cell r="E21">
            <v>48</v>
          </cell>
          <cell r="F21">
            <v>29.76</v>
          </cell>
          <cell r="H21">
            <v>29.76</v>
          </cell>
          <cell r="I21">
            <v>1</v>
          </cell>
          <cell r="J21">
            <v>0.06</v>
          </cell>
          <cell r="M21">
            <v>0</v>
          </cell>
          <cell r="N21">
            <v>0</v>
          </cell>
          <cell r="O21" t="str">
            <v>林健</v>
          </cell>
          <cell r="P21" t="str">
            <v>过往已完结</v>
          </cell>
          <cell r="T21">
            <v>48</v>
          </cell>
          <cell r="U21">
            <v>0</v>
          </cell>
          <cell r="V21">
            <v>0</v>
          </cell>
          <cell r="AA21">
            <v>0</v>
          </cell>
          <cell r="AB21">
            <v>0</v>
          </cell>
          <cell r="AW21">
            <v>43.2</v>
          </cell>
          <cell r="AX21">
            <v>0</v>
          </cell>
          <cell r="AY21">
            <v>4.8</v>
          </cell>
          <cell r="AZ21">
            <v>4.8</v>
          </cell>
          <cell r="CA21">
            <v>0</v>
          </cell>
          <cell r="CB21">
            <v>0</v>
          </cell>
          <cell r="CC21">
            <v>0</v>
          </cell>
          <cell r="CD21">
            <v>0</v>
          </cell>
          <cell r="CE21">
            <v>0</v>
          </cell>
          <cell r="CF21">
            <v>0</v>
          </cell>
          <cell r="CG21">
            <v>0</v>
          </cell>
          <cell r="CH21">
            <v>0</v>
          </cell>
          <cell r="CI21">
            <v>0</v>
          </cell>
          <cell r="CJ21">
            <v>0</v>
          </cell>
          <cell r="CK21">
            <v>0</v>
          </cell>
          <cell r="CL21">
            <v>0</v>
          </cell>
          <cell r="DA21">
            <v>0</v>
          </cell>
          <cell r="DB21">
            <v>0</v>
          </cell>
          <cell r="DC21">
            <v>0</v>
          </cell>
          <cell r="DD21">
            <v>0</v>
          </cell>
          <cell r="DE21">
            <v>0</v>
          </cell>
          <cell r="DF21">
            <v>0</v>
          </cell>
          <cell r="DG21">
            <v>0</v>
          </cell>
          <cell r="DH21">
            <v>0</v>
          </cell>
          <cell r="DI21">
            <v>0</v>
          </cell>
          <cell r="DJ21">
            <v>0</v>
          </cell>
          <cell r="DK21">
            <v>0</v>
          </cell>
          <cell r="DL21">
            <v>0</v>
          </cell>
        </row>
        <row r="22">
          <cell r="A22">
            <v>18</v>
          </cell>
          <cell r="B22" t="str">
            <v>数字建造中心</v>
          </cell>
          <cell r="C22" t="str">
            <v>ZHT2023032900030</v>
          </cell>
          <cell r="D22" t="str">
            <v>妈湾跨海通道 1 标数字孪生工地</v>
          </cell>
          <cell r="E22">
            <v>81.709999999999994</v>
          </cell>
          <cell r="F22">
            <v>23.896416339999998</v>
          </cell>
          <cell r="H22">
            <v>23.896416339999998</v>
          </cell>
          <cell r="I22">
            <v>1</v>
          </cell>
          <cell r="J22">
            <v>8.4821129909912599E-2</v>
          </cell>
          <cell r="M22">
            <v>0</v>
          </cell>
          <cell r="N22" t="str">
            <v>许清亮团队</v>
          </cell>
          <cell r="O22" t="str">
            <v>明艳丽</v>
          </cell>
          <cell r="P22" t="str">
            <v>过往已完结</v>
          </cell>
          <cell r="T22">
            <v>81.709999999999994</v>
          </cell>
          <cell r="U22">
            <v>0</v>
          </cell>
          <cell r="V22">
            <v>0</v>
          </cell>
          <cell r="AA22">
            <v>0</v>
          </cell>
          <cell r="AB22">
            <v>0</v>
          </cell>
          <cell r="AW22">
            <v>36.542499999999997</v>
          </cell>
          <cell r="AX22">
            <v>0</v>
          </cell>
          <cell r="AY22">
            <v>45.167499999999997</v>
          </cell>
          <cell r="AZ22">
            <v>45.167499999999997</v>
          </cell>
          <cell r="CA22">
            <v>0</v>
          </cell>
          <cell r="CB22">
            <v>0</v>
          </cell>
          <cell r="CC22">
            <v>0</v>
          </cell>
          <cell r="CD22">
            <v>0</v>
          </cell>
          <cell r="CE22">
            <v>0</v>
          </cell>
          <cell r="CF22">
            <v>0</v>
          </cell>
          <cell r="CG22">
            <v>0</v>
          </cell>
          <cell r="CH22">
            <v>0</v>
          </cell>
          <cell r="CI22">
            <v>0</v>
          </cell>
          <cell r="CJ22">
            <v>0</v>
          </cell>
          <cell r="CK22">
            <v>0</v>
          </cell>
          <cell r="CL22">
            <v>0</v>
          </cell>
          <cell r="DA22">
            <v>0</v>
          </cell>
          <cell r="DB22">
            <v>0</v>
          </cell>
          <cell r="DC22">
            <v>0</v>
          </cell>
          <cell r="DD22">
            <v>0</v>
          </cell>
          <cell r="DE22">
            <v>0</v>
          </cell>
          <cell r="DF22">
            <v>0</v>
          </cell>
          <cell r="DG22">
            <v>0</v>
          </cell>
          <cell r="DH22">
            <v>0</v>
          </cell>
          <cell r="DI22">
            <v>0</v>
          </cell>
          <cell r="DJ22">
            <v>0</v>
          </cell>
          <cell r="DK22">
            <v>0</v>
          </cell>
          <cell r="DL22">
            <v>0</v>
          </cell>
        </row>
        <row r="23">
          <cell r="A23">
            <v>19</v>
          </cell>
          <cell r="B23" t="str">
            <v>数字建造中心</v>
          </cell>
          <cell r="C23" t="str">
            <v>ZHT2023102400119</v>
          </cell>
          <cell r="D23" t="str">
            <v>特大城市重大交通基础设施全周期管理标准体系构建及示范子课题前期规划管理平台V2.0</v>
          </cell>
          <cell r="E23">
            <v>99</v>
          </cell>
          <cell r="F23">
            <v>99</v>
          </cell>
          <cell r="H23">
            <v>94</v>
          </cell>
          <cell r="I23">
            <v>0.94949494949494995</v>
          </cell>
          <cell r="J23">
            <v>0.06</v>
          </cell>
          <cell r="M23" t="str">
            <v>主导</v>
          </cell>
          <cell r="N23" t="str">
            <v>施林烽团队</v>
          </cell>
          <cell r="O23" t="str">
            <v>施林烽</v>
          </cell>
          <cell r="P23" t="str">
            <v>过往已完结</v>
          </cell>
          <cell r="T23">
            <v>99</v>
          </cell>
          <cell r="U23">
            <v>0</v>
          </cell>
          <cell r="V23">
            <v>0</v>
          </cell>
          <cell r="AA23">
            <v>0</v>
          </cell>
          <cell r="AB23">
            <v>0</v>
          </cell>
          <cell r="AW23">
            <v>80</v>
          </cell>
          <cell r="AX23">
            <v>0</v>
          </cell>
          <cell r="AY23">
            <v>19</v>
          </cell>
          <cell r="AZ23">
            <v>19</v>
          </cell>
          <cell r="CA23">
            <v>0</v>
          </cell>
          <cell r="CB23">
            <v>0</v>
          </cell>
          <cell r="CC23">
            <v>0</v>
          </cell>
          <cell r="CD23">
            <v>0</v>
          </cell>
          <cell r="CE23">
            <v>0</v>
          </cell>
          <cell r="CF23">
            <v>0</v>
          </cell>
          <cell r="CG23">
            <v>0</v>
          </cell>
          <cell r="CH23">
            <v>0</v>
          </cell>
          <cell r="CI23">
            <v>0</v>
          </cell>
          <cell r="CJ23">
            <v>0</v>
          </cell>
          <cell r="CK23">
            <v>0</v>
          </cell>
          <cell r="CL23">
            <v>0</v>
          </cell>
          <cell r="DA23">
            <v>0</v>
          </cell>
          <cell r="DB23">
            <v>0</v>
          </cell>
          <cell r="DC23">
            <v>0</v>
          </cell>
          <cell r="DD23">
            <v>0</v>
          </cell>
          <cell r="DE23">
            <v>0</v>
          </cell>
          <cell r="DF23">
            <v>0</v>
          </cell>
          <cell r="DG23">
            <v>0</v>
          </cell>
          <cell r="DH23">
            <v>0</v>
          </cell>
          <cell r="DI23">
            <v>0</v>
          </cell>
          <cell r="DJ23">
            <v>0</v>
          </cell>
          <cell r="DK23">
            <v>0</v>
          </cell>
          <cell r="DL23">
            <v>0</v>
          </cell>
        </row>
        <row r="24">
          <cell r="A24">
            <v>20</v>
          </cell>
          <cell r="B24" t="str">
            <v>数字建造中心</v>
          </cell>
          <cell r="C24" t="str">
            <v>ZHT2023121900164</v>
          </cell>
          <cell r="D24" t="str">
            <v>黄石有轨电车二期项目BIM前期规划管理平台建设服务项目工程技术咨询合同</v>
          </cell>
          <cell r="E24">
            <v>379</v>
          </cell>
          <cell r="F24">
            <v>379</v>
          </cell>
          <cell r="H24">
            <v>369.25</v>
          </cell>
          <cell r="I24">
            <v>0.97427440633245399</v>
          </cell>
          <cell r="J24">
            <v>0.06</v>
          </cell>
          <cell r="M24" t="str">
            <v>主导</v>
          </cell>
          <cell r="N24" t="str">
            <v>甘英聪团队</v>
          </cell>
          <cell r="O24" t="str">
            <v>张智伟</v>
          </cell>
          <cell r="P24" t="str">
            <v>过往已完结</v>
          </cell>
          <cell r="T24">
            <v>379</v>
          </cell>
          <cell r="U24">
            <v>0</v>
          </cell>
          <cell r="V24">
            <v>0</v>
          </cell>
          <cell r="AA24">
            <v>0</v>
          </cell>
          <cell r="AB24">
            <v>0</v>
          </cell>
          <cell r="AW24">
            <v>0</v>
          </cell>
          <cell r="AX24">
            <v>0</v>
          </cell>
          <cell r="AY24">
            <v>379</v>
          </cell>
          <cell r="AZ24">
            <v>379</v>
          </cell>
          <cell r="CA24">
            <v>0</v>
          </cell>
          <cell r="CB24">
            <v>0</v>
          </cell>
          <cell r="CC24">
            <v>0</v>
          </cell>
          <cell r="CD24">
            <v>0</v>
          </cell>
          <cell r="CE24">
            <v>0</v>
          </cell>
          <cell r="CF24">
            <v>0</v>
          </cell>
          <cell r="CG24">
            <v>0</v>
          </cell>
          <cell r="CH24">
            <v>0</v>
          </cell>
          <cell r="CI24">
            <v>0</v>
          </cell>
          <cell r="CJ24">
            <v>0</v>
          </cell>
          <cell r="CK24">
            <v>0</v>
          </cell>
          <cell r="CL24">
            <v>0</v>
          </cell>
          <cell r="DA24">
            <v>0</v>
          </cell>
          <cell r="DB24">
            <v>0</v>
          </cell>
          <cell r="DC24">
            <v>0</v>
          </cell>
          <cell r="DD24">
            <v>0</v>
          </cell>
          <cell r="DE24">
            <v>0</v>
          </cell>
          <cell r="DF24">
            <v>0</v>
          </cell>
          <cell r="DG24">
            <v>0</v>
          </cell>
          <cell r="DH24">
            <v>0</v>
          </cell>
          <cell r="DI24">
            <v>0</v>
          </cell>
          <cell r="DJ24">
            <v>0</v>
          </cell>
          <cell r="DK24">
            <v>0</v>
          </cell>
          <cell r="DL24">
            <v>0</v>
          </cell>
        </row>
        <row r="25">
          <cell r="A25">
            <v>21</v>
          </cell>
          <cell r="B25" t="str">
            <v>数字建造中心</v>
          </cell>
          <cell r="C25" t="str">
            <v>ZHT2024121800161</v>
          </cell>
          <cell r="D25" t="str">
            <v>北虹桥区域开发数字建设管控系统建设项目</v>
          </cell>
          <cell r="E25">
            <v>199.1</v>
          </cell>
          <cell r="F25">
            <v>199.1</v>
          </cell>
          <cell r="H25">
            <v>119.1</v>
          </cell>
          <cell r="I25">
            <v>0.598191863385234</v>
          </cell>
          <cell r="J25">
            <v>0.06</v>
          </cell>
          <cell r="M25" t="str">
            <v>主导</v>
          </cell>
          <cell r="N25" t="str">
            <v>史菁霞团队</v>
          </cell>
          <cell r="O25" t="str">
            <v>袁超</v>
          </cell>
          <cell r="P25" t="str">
            <v>过往已完结</v>
          </cell>
          <cell r="T25">
            <v>199.1</v>
          </cell>
          <cell r="U25">
            <v>0</v>
          </cell>
          <cell r="V25">
            <v>0</v>
          </cell>
          <cell r="AA25">
            <v>0</v>
          </cell>
          <cell r="AW25">
            <v>189.14500000000001</v>
          </cell>
          <cell r="AX25">
            <v>0</v>
          </cell>
          <cell r="AY25">
            <v>9.9549999999999805</v>
          </cell>
          <cell r="AZ25">
            <v>9.9549999999999805</v>
          </cell>
          <cell r="CA25">
            <v>0</v>
          </cell>
          <cell r="CB25">
            <v>0</v>
          </cell>
          <cell r="CC25">
            <v>0</v>
          </cell>
          <cell r="CD25">
            <v>0</v>
          </cell>
          <cell r="CE25">
            <v>0</v>
          </cell>
          <cell r="CF25">
            <v>0</v>
          </cell>
          <cell r="CG25">
            <v>0</v>
          </cell>
          <cell r="CH25">
            <v>0</v>
          </cell>
          <cell r="CI25">
            <v>0</v>
          </cell>
          <cell r="CJ25">
            <v>0</v>
          </cell>
          <cell r="CK25">
            <v>0</v>
          </cell>
          <cell r="CL25">
            <v>0</v>
          </cell>
          <cell r="DA25">
            <v>0</v>
          </cell>
          <cell r="DB25">
            <v>0</v>
          </cell>
          <cell r="DC25">
            <v>0</v>
          </cell>
          <cell r="DD25">
            <v>0</v>
          </cell>
          <cell r="DE25">
            <v>0</v>
          </cell>
          <cell r="DF25">
            <v>0</v>
          </cell>
          <cell r="DG25">
            <v>0</v>
          </cell>
          <cell r="DH25">
            <v>0</v>
          </cell>
          <cell r="DI25">
            <v>0</v>
          </cell>
          <cell r="DJ25">
            <v>0</v>
          </cell>
          <cell r="DK25">
            <v>0</v>
          </cell>
          <cell r="DL25">
            <v>0</v>
          </cell>
        </row>
        <row r="26">
          <cell r="A26">
            <v>22</v>
          </cell>
          <cell r="B26" t="str">
            <v>数字建造中心</v>
          </cell>
          <cell r="C26" t="str">
            <v>ZHT2021050700041</v>
          </cell>
          <cell r="D26" t="str">
            <v>南湖区老（旧）住宅区改造及二环以内背街小巷提升工程设计采购施工总承包（EPC）（新兴街道王安片区） 之智慧化工程</v>
          </cell>
          <cell r="E26">
            <v>852.72180000000003</v>
          </cell>
          <cell r="F26">
            <v>852.72180000000003</v>
          </cell>
          <cell r="H26">
            <v>85.272180000000006</v>
          </cell>
          <cell r="I26">
            <v>0.1</v>
          </cell>
          <cell r="J26">
            <v>0.09</v>
          </cell>
          <cell r="M26" t="str">
            <v>主导</v>
          </cell>
          <cell r="N26" t="str">
            <v>孔祥平团队</v>
          </cell>
          <cell r="O26" t="str">
            <v>卜宝翔</v>
          </cell>
          <cell r="P26" t="str">
            <v>过往已完结</v>
          </cell>
          <cell r="T26">
            <v>852.72180000000003</v>
          </cell>
          <cell r="U26">
            <v>0</v>
          </cell>
          <cell r="V26">
            <v>0</v>
          </cell>
          <cell r="AA26">
            <v>0</v>
          </cell>
          <cell r="AB26">
            <v>0</v>
          </cell>
          <cell r="AW26">
            <v>682.28110000000004</v>
          </cell>
          <cell r="AX26">
            <v>0</v>
          </cell>
          <cell r="AY26">
            <v>170.44069999999999</v>
          </cell>
          <cell r="AZ26">
            <v>170.44069999999999</v>
          </cell>
          <cell r="CA26">
            <v>0</v>
          </cell>
          <cell r="CB26">
            <v>0</v>
          </cell>
          <cell r="CC26">
            <v>0</v>
          </cell>
          <cell r="CD26">
            <v>0</v>
          </cell>
          <cell r="CE26">
            <v>0</v>
          </cell>
          <cell r="CF26">
            <v>0</v>
          </cell>
          <cell r="CG26">
            <v>0</v>
          </cell>
          <cell r="CH26">
            <v>0</v>
          </cell>
          <cell r="CI26">
            <v>0</v>
          </cell>
          <cell r="CJ26">
            <v>0</v>
          </cell>
          <cell r="CK26">
            <v>0</v>
          </cell>
          <cell r="CL26">
            <v>0</v>
          </cell>
          <cell r="DA26">
            <v>0</v>
          </cell>
          <cell r="DB26">
            <v>0</v>
          </cell>
          <cell r="DC26">
            <v>0</v>
          </cell>
          <cell r="DD26">
            <v>0</v>
          </cell>
          <cell r="DE26">
            <v>0</v>
          </cell>
          <cell r="DF26">
            <v>0</v>
          </cell>
          <cell r="DG26">
            <v>0</v>
          </cell>
          <cell r="DH26">
            <v>0</v>
          </cell>
          <cell r="DI26">
            <v>0</v>
          </cell>
          <cell r="DJ26">
            <v>0</v>
          </cell>
          <cell r="DK26">
            <v>0</v>
          </cell>
          <cell r="DL26">
            <v>0</v>
          </cell>
        </row>
        <row r="27">
          <cell r="A27">
            <v>23</v>
          </cell>
          <cell r="B27" t="str">
            <v>数字建造中心</v>
          </cell>
          <cell r="C27" t="str">
            <v>ZHT2021051000043</v>
          </cell>
          <cell r="D27" t="str">
            <v>南湖区老（旧）住宅区改造提升专项工程（二期）第一批次（文昌片区，西丽片区，菜花泾片区，月河片区） 之智慧化工程</v>
          </cell>
          <cell r="E27">
            <v>991.52589999999998</v>
          </cell>
          <cell r="F27">
            <v>991.52589999999998</v>
          </cell>
          <cell r="H27">
            <v>99.152590000000004</v>
          </cell>
          <cell r="I27">
            <v>0.1</v>
          </cell>
          <cell r="J27">
            <v>0.09</v>
          </cell>
          <cell r="M27" t="str">
            <v>主导</v>
          </cell>
          <cell r="N27" t="str">
            <v>孔祥平团队</v>
          </cell>
          <cell r="O27" t="str">
            <v>卜宝翔</v>
          </cell>
          <cell r="P27" t="str">
            <v>过往已完结</v>
          </cell>
          <cell r="T27">
            <v>991.52589999999998</v>
          </cell>
          <cell r="U27">
            <v>0</v>
          </cell>
          <cell r="V27">
            <v>0</v>
          </cell>
          <cell r="AA27">
            <v>0</v>
          </cell>
          <cell r="AB27">
            <v>0</v>
          </cell>
          <cell r="AW27">
            <v>866.74770000000001</v>
          </cell>
          <cell r="AX27">
            <v>0</v>
          </cell>
          <cell r="AY27">
            <v>124.7782</v>
          </cell>
          <cell r="AZ27">
            <v>124.7782</v>
          </cell>
          <cell r="CA27">
            <v>0</v>
          </cell>
          <cell r="CB27">
            <v>0</v>
          </cell>
          <cell r="CC27">
            <v>0</v>
          </cell>
          <cell r="CD27">
            <v>0</v>
          </cell>
          <cell r="CE27">
            <v>0</v>
          </cell>
          <cell r="CF27">
            <v>0</v>
          </cell>
          <cell r="CG27">
            <v>0</v>
          </cell>
          <cell r="CH27">
            <v>0</v>
          </cell>
          <cell r="CI27">
            <v>0</v>
          </cell>
          <cell r="CJ27">
            <v>0</v>
          </cell>
          <cell r="CK27">
            <v>0</v>
          </cell>
          <cell r="CL27">
            <v>0</v>
          </cell>
          <cell r="DA27">
            <v>0</v>
          </cell>
          <cell r="DB27">
            <v>0</v>
          </cell>
          <cell r="DC27">
            <v>0</v>
          </cell>
          <cell r="DD27">
            <v>0</v>
          </cell>
          <cell r="DE27">
            <v>0</v>
          </cell>
          <cell r="DF27">
            <v>0</v>
          </cell>
          <cell r="DG27">
            <v>0</v>
          </cell>
          <cell r="DH27">
            <v>0</v>
          </cell>
          <cell r="DI27">
            <v>0</v>
          </cell>
          <cell r="DJ27">
            <v>0</v>
          </cell>
          <cell r="DK27">
            <v>0</v>
          </cell>
          <cell r="DL27">
            <v>0</v>
          </cell>
        </row>
        <row r="28">
          <cell r="A28">
            <v>24</v>
          </cell>
          <cell r="B28" t="str">
            <v>数字建造中心</v>
          </cell>
          <cell r="C28" t="str">
            <v>ZHT2021051000045</v>
          </cell>
          <cell r="D28" t="str">
            <v>南湖区老（旧）住宅区改造提升专项工程（二期）第二批次（真合片区、凌塘片区） 之智慧化工程</v>
          </cell>
          <cell r="E28">
            <v>715.07550000000003</v>
          </cell>
          <cell r="F28">
            <v>715.07550000000003</v>
          </cell>
          <cell r="H28">
            <v>71.507549999999995</v>
          </cell>
          <cell r="I28">
            <v>0.1</v>
          </cell>
          <cell r="J28">
            <v>0.09</v>
          </cell>
          <cell r="M28" t="str">
            <v>主导</v>
          </cell>
          <cell r="N28" t="str">
            <v>孔祥平团队</v>
          </cell>
          <cell r="O28" t="str">
            <v>卜宝翔</v>
          </cell>
          <cell r="P28" t="str">
            <v>过往已完结</v>
          </cell>
          <cell r="T28">
            <v>715.07749999999999</v>
          </cell>
          <cell r="U28">
            <v>0</v>
          </cell>
          <cell r="V28">
            <v>-1.9999999999527102E-3</v>
          </cell>
          <cell r="AA28">
            <v>0</v>
          </cell>
          <cell r="AB28">
            <v>0</v>
          </cell>
          <cell r="AW28">
            <v>527.85350000000005</v>
          </cell>
          <cell r="AX28">
            <v>0</v>
          </cell>
          <cell r="AY28">
            <v>187.22200000000001</v>
          </cell>
          <cell r="AZ28">
            <v>187.22399999999999</v>
          </cell>
          <cell r="CA28">
            <v>0</v>
          </cell>
          <cell r="CB28">
            <v>0</v>
          </cell>
          <cell r="CC28">
            <v>0</v>
          </cell>
          <cell r="CD28">
            <v>0</v>
          </cell>
          <cell r="CE28">
            <v>0</v>
          </cell>
          <cell r="CF28">
            <v>0</v>
          </cell>
          <cell r="CG28">
            <v>0</v>
          </cell>
          <cell r="CH28">
            <v>0</v>
          </cell>
          <cell r="CI28">
            <v>0</v>
          </cell>
          <cell r="CJ28">
            <v>0</v>
          </cell>
          <cell r="CK28">
            <v>0</v>
          </cell>
          <cell r="CL28">
            <v>0</v>
          </cell>
          <cell r="DA28">
            <v>0</v>
          </cell>
          <cell r="DB28">
            <v>0</v>
          </cell>
          <cell r="DC28">
            <v>0</v>
          </cell>
          <cell r="DD28">
            <v>0</v>
          </cell>
          <cell r="DE28">
            <v>0</v>
          </cell>
          <cell r="DF28">
            <v>0</v>
          </cell>
          <cell r="DG28">
            <v>0</v>
          </cell>
          <cell r="DH28">
            <v>0</v>
          </cell>
          <cell r="DI28">
            <v>0</v>
          </cell>
          <cell r="DJ28">
            <v>0</v>
          </cell>
          <cell r="DK28">
            <v>0</v>
          </cell>
          <cell r="DL28">
            <v>0</v>
          </cell>
        </row>
        <row r="29">
          <cell r="A29">
            <v>25</v>
          </cell>
          <cell r="B29" t="str">
            <v>数字建造中心</v>
          </cell>
          <cell r="C29" t="str">
            <v>ZHT2021051000046</v>
          </cell>
          <cell r="D29" t="str">
            <v>南湖区老（旧）住宅区改造提升专项工程（二期）第二批次（明月片区） 之智慧化工程</v>
          </cell>
          <cell r="E29">
            <v>966.82870000000003</v>
          </cell>
          <cell r="F29">
            <v>966.82870000000003</v>
          </cell>
          <cell r="H29">
            <v>96.682869999999994</v>
          </cell>
          <cell r="I29">
            <v>0.1</v>
          </cell>
          <cell r="J29">
            <v>0.09</v>
          </cell>
          <cell r="M29" t="str">
            <v>主导</v>
          </cell>
          <cell r="N29" t="str">
            <v>孔祥平团队</v>
          </cell>
          <cell r="O29" t="str">
            <v>卜宝翔</v>
          </cell>
          <cell r="P29" t="str">
            <v>过往已完结</v>
          </cell>
          <cell r="T29">
            <v>966.82869900000003</v>
          </cell>
          <cell r="U29">
            <v>0</v>
          </cell>
          <cell r="V29">
            <v>9.9999999747524292E-7</v>
          </cell>
          <cell r="AA29">
            <v>0</v>
          </cell>
          <cell r="AB29">
            <v>0</v>
          </cell>
          <cell r="AW29">
            <v>458.57010000000002</v>
          </cell>
          <cell r="AX29">
            <v>0</v>
          </cell>
          <cell r="AY29">
            <v>508.2586</v>
          </cell>
          <cell r="AZ29">
            <v>508.258599</v>
          </cell>
          <cell r="CA29">
            <v>0</v>
          </cell>
          <cell r="CB29">
            <v>0</v>
          </cell>
          <cell r="CC29">
            <v>0</v>
          </cell>
          <cell r="CD29">
            <v>0</v>
          </cell>
          <cell r="CE29">
            <v>0</v>
          </cell>
          <cell r="CF29">
            <v>0</v>
          </cell>
          <cell r="CG29">
            <v>0</v>
          </cell>
          <cell r="CH29">
            <v>0</v>
          </cell>
          <cell r="CI29">
            <v>0</v>
          </cell>
          <cell r="CJ29">
            <v>0</v>
          </cell>
          <cell r="CK29">
            <v>0</v>
          </cell>
          <cell r="CL29">
            <v>0</v>
          </cell>
          <cell r="DA29">
            <v>0</v>
          </cell>
          <cell r="DB29">
            <v>0</v>
          </cell>
          <cell r="DC29">
            <v>0</v>
          </cell>
          <cell r="DD29">
            <v>0</v>
          </cell>
          <cell r="DE29">
            <v>0</v>
          </cell>
          <cell r="DF29">
            <v>0</v>
          </cell>
          <cell r="DG29">
            <v>0</v>
          </cell>
          <cell r="DH29">
            <v>0</v>
          </cell>
          <cell r="DI29">
            <v>0</v>
          </cell>
          <cell r="DJ29">
            <v>0</v>
          </cell>
          <cell r="DK29">
            <v>0</v>
          </cell>
          <cell r="DL29">
            <v>0</v>
          </cell>
        </row>
        <row r="30">
          <cell r="A30">
            <v>26</v>
          </cell>
          <cell r="B30" t="str">
            <v>数字建造中心</v>
          </cell>
          <cell r="C30" t="str">
            <v>ZHT2021051000042</v>
          </cell>
          <cell r="D30" t="str">
            <v>嘉兴市南湖区二环以内背街小巷提升工程（新兴街道松鹤片区）之智慧化工程</v>
          </cell>
          <cell r="E30">
            <v>724.8999</v>
          </cell>
          <cell r="F30">
            <v>724.8999</v>
          </cell>
          <cell r="H30">
            <v>72.489990000000006</v>
          </cell>
          <cell r="I30">
            <v>0.1</v>
          </cell>
          <cell r="J30">
            <v>0.09</v>
          </cell>
          <cell r="M30" t="str">
            <v>主导</v>
          </cell>
          <cell r="N30" t="str">
            <v>孔祥平团队</v>
          </cell>
          <cell r="O30" t="str">
            <v>卜宝翔</v>
          </cell>
          <cell r="P30" t="str">
            <v>过往已完结</v>
          </cell>
          <cell r="T30">
            <v>724.8999</v>
          </cell>
          <cell r="U30">
            <v>0</v>
          </cell>
          <cell r="V30">
            <v>0</v>
          </cell>
          <cell r="AA30">
            <v>0</v>
          </cell>
          <cell r="AB30">
            <v>0</v>
          </cell>
          <cell r="AW30">
            <v>654.28340000000003</v>
          </cell>
          <cell r="AX30">
            <v>0</v>
          </cell>
          <cell r="AY30">
            <v>70.616500000000102</v>
          </cell>
          <cell r="AZ30">
            <v>70.616500000000102</v>
          </cell>
          <cell r="CA30">
            <v>0</v>
          </cell>
          <cell r="CB30">
            <v>0</v>
          </cell>
          <cell r="CC30">
            <v>0</v>
          </cell>
          <cell r="CD30">
            <v>0</v>
          </cell>
          <cell r="CE30">
            <v>0</v>
          </cell>
          <cell r="CF30">
            <v>0</v>
          </cell>
          <cell r="CG30">
            <v>0</v>
          </cell>
          <cell r="CH30">
            <v>0</v>
          </cell>
          <cell r="CI30">
            <v>0</v>
          </cell>
          <cell r="CJ30">
            <v>0</v>
          </cell>
          <cell r="CK30">
            <v>0</v>
          </cell>
          <cell r="CL30">
            <v>0</v>
          </cell>
          <cell r="DA30">
            <v>0</v>
          </cell>
          <cell r="DB30">
            <v>0</v>
          </cell>
          <cell r="DC30">
            <v>0</v>
          </cell>
          <cell r="DD30">
            <v>0</v>
          </cell>
          <cell r="DE30">
            <v>0</v>
          </cell>
          <cell r="DF30">
            <v>0</v>
          </cell>
          <cell r="DG30">
            <v>0</v>
          </cell>
          <cell r="DH30">
            <v>0</v>
          </cell>
          <cell r="DI30">
            <v>0</v>
          </cell>
          <cell r="DJ30">
            <v>0</v>
          </cell>
          <cell r="DK30">
            <v>0</v>
          </cell>
          <cell r="DL30">
            <v>0</v>
          </cell>
        </row>
        <row r="31">
          <cell r="A31">
            <v>27</v>
          </cell>
          <cell r="B31" t="str">
            <v>数字建造中心</v>
          </cell>
          <cell r="C31" t="str">
            <v>ZHT2021051000044</v>
          </cell>
          <cell r="D31" t="str">
            <v>南湖区老（旧）住宅区改造提升专项工程（二期）第二批次（秀运片区、解放路片区） 之智慧化工程</v>
          </cell>
          <cell r="E31">
            <v>507.09829999999999</v>
          </cell>
          <cell r="F31">
            <v>507.09829999999999</v>
          </cell>
          <cell r="H31">
            <v>50.709829999999997</v>
          </cell>
          <cell r="I31">
            <v>0.1</v>
          </cell>
          <cell r="J31">
            <v>0.09</v>
          </cell>
          <cell r="M31" t="str">
            <v>主导</v>
          </cell>
          <cell r="N31" t="str">
            <v>孔祥平团队</v>
          </cell>
          <cell r="O31" t="str">
            <v>卜宝翔</v>
          </cell>
          <cell r="P31" t="str">
            <v>过往已完结</v>
          </cell>
          <cell r="T31">
            <v>507.09829999999999</v>
          </cell>
          <cell r="U31">
            <v>0</v>
          </cell>
          <cell r="V31">
            <v>0</v>
          </cell>
          <cell r="AA31">
            <v>0</v>
          </cell>
          <cell r="AB31">
            <v>0</v>
          </cell>
          <cell r="AW31">
            <v>442.58969999999999</v>
          </cell>
          <cell r="AX31">
            <v>0</v>
          </cell>
          <cell r="AY31">
            <v>64.508600000000001</v>
          </cell>
          <cell r="AZ31">
            <v>64.508600000000001</v>
          </cell>
          <cell r="CA31">
            <v>0</v>
          </cell>
          <cell r="CB31">
            <v>0</v>
          </cell>
          <cell r="CC31">
            <v>0</v>
          </cell>
          <cell r="CD31">
            <v>0</v>
          </cell>
          <cell r="CE31">
            <v>0</v>
          </cell>
          <cell r="CF31">
            <v>0</v>
          </cell>
          <cell r="CG31">
            <v>0</v>
          </cell>
          <cell r="CH31">
            <v>0</v>
          </cell>
          <cell r="CI31">
            <v>0</v>
          </cell>
          <cell r="CJ31">
            <v>0</v>
          </cell>
          <cell r="CK31">
            <v>0</v>
          </cell>
          <cell r="CL31">
            <v>0</v>
          </cell>
          <cell r="DA31">
            <v>0</v>
          </cell>
          <cell r="DB31">
            <v>0</v>
          </cell>
          <cell r="DC31">
            <v>0</v>
          </cell>
          <cell r="DD31">
            <v>0</v>
          </cell>
          <cell r="DE31">
            <v>0</v>
          </cell>
          <cell r="DF31">
            <v>0</v>
          </cell>
          <cell r="DG31">
            <v>0</v>
          </cell>
          <cell r="DH31">
            <v>0</v>
          </cell>
          <cell r="DI31">
            <v>0</v>
          </cell>
          <cell r="DJ31">
            <v>0</v>
          </cell>
          <cell r="DK31">
            <v>0</v>
          </cell>
          <cell r="DL31">
            <v>0</v>
          </cell>
        </row>
        <row r="32">
          <cell r="A32">
            <v>28</v>
          </cell>
          <cell r="B32" t="str">
            <v>数字建造中心</v>
          </cell>
          <cell r="C32" t="str">
            <v>ZHT2024010400003</v>
          </cell>
          <cell r="D32" t="str">
            <v>北横通道隧道智慧应用系统试点 (一期)技术服务合同</v>
          </cell>
          <cell r="E32">
            <v>50</v>
          </cell>
          <cell r="F32">
            <v>50</v>
          </cell>
          <cell r="H32">
            <v>50</v>
          </cell>
          <cell r="I32">
            <v>1</v>
          </cell>
          <cell r="J32">
            <v>0.06</v>
          </cell>
          <cell r="M32" t="str">
            <v>主导</v>
          </cell>
          <cell r="N32" t="str">
            <v>孔祥平团队</v>
          </cell>
          <cell r="O32" t="str">
            <v>卜宝翔</v>
          </cell>
          <cell r="P32" t="str">
            <v>过往已完结</v>
          </cell>
          <cell r="T32">
            <v>50</v>
          </cell>
          <cell r="U32">
            <v>0</v>
          </cell>
          <cell r="V32">
            <v>0</v>
          </cell>
          <cell r="AA32">
            <v>0</v>
          </cell>
          <cell r="AB32">
            <v>0</v>
          </cell>
          <cell r="AW32">
            <v>15</v>
          </cell>
          <cell r="AX32">
            <v>0</v>
          </cell>
          <cell r="AY32">
            <v>35</v>
          </cell>
          <cell r="AZ32">
            <v>35</v>
          </cell>
          <cell r="CA32">
            <v>0</v>
          </cell>
          <cell r="CB32">
            <v>0</v>
          </cell>
          <cell r="CC32">
            <v>0</v>
          </cell>
          <cell r="CD32">
            <v>0</v>
          </cell>
          <cell r="CE32">
            <v>0</v>
          </cell>
          <cell r="CF32">
            <v>0</v>
          </cell>
          <cell r="CG32">
            <v>0</v>
          </cell>
          <cell r="CH32">
            <v>0</v>
          </cell>
          <cell r="CI32">
            <v>0</v>
          </cell>
          <cell r="CJ32">
            <v>0</v>
          </cell>
          <cell r="CK32">
            <v>0</v>
          </cell>
          <cell r="CL32">
            <v>0</v>
          </cell>
          <cell r="DA32">
            <v>0</v>
          </cell>
          <cell r="DB32">
            <v>0</v>
          </cell>
          <cell r="DC32">
            <v>0</v>
          </cell>
          <cell r="DD32">
            <v>0</v>
          </cell>
          <cell r="DE32">
            <v>0</v>
          </cell>
          <cell r="DF32">
            <v>0</v>
          </cell>
          <cell r="DG32">
            <v>0</v>
          </cell>
          <cell r="DH32">
            <v>0</v>
          </cell>
          <cell r="DI32">
            <v>0</v>
          </cell>
          <cell r="DJ32">
            <v>0</v>
          </cell>
          <cell r="DK32">
            <v>0</v>
          </cell>
          <cell r="DL32">
            <v>0</v>
          </cell>
        </row>
        <row r="33">
          <cell r="A33">
            <v>29</v>
          </cell>
          <cell r="B33" t="str">
            <v>数字建造中心</v>
          </cell>
          <cell r="C33" t="str">
            <v>ZHT2022112200099</v>
          </cell>
          <cell r="D33" t="str">
            <v>轨道交通应急抢险应用系统技术服务合同</v>
          </cell>
          <cell r="E33">
            <v>278</v>
          </cell>
          <cell r="F33">
            <v>278</v>
          </cell>
          <cell r="H33">
            <v>218</v>
          </cell>
          <cell r="I33">
            <v>0.78417266187050405</v>
          </cell>
          <cell r="J33">
            <v>0.06</v>
          </cell>
          <cell r="M33" t="str">
            <v>主导</v>
          </cell>
          <cell r="N33">
            <v>0</v>
          </cell>
          <cell r="O33" t="str">
            <v>张智伟</v>
          </cell>
          <cell r="P33" t="str">
            <v>过往已完结</v>
          </cell>
          <cell r="T33">
            <v>278</v>
          </cell>
          <cell r="U33">
            <v>0</v>
          </cell>
          <cell r="V33">
            <v>0</v>
          </cell>
          <cell r="AA33">
            <v>0</v>
          </cell>
          <cell r="AB33">
            <v>0</v>
          </cell>
          <cell r="AW33">
            <v>178.4</v>
          </cell>
          <cell r="AX33">
            <v>0</v>
          </cell>
          <cell r="AY33">
            <v>99.6</v>
          </cell>
          <cell r="AZ33">
            <v>99.6</v>
          </cell>
          <cell r="BB33">
            <v>99.6</v>
          </cell>
          <cell r="BK33">
            <v>99.6</v>
          </cell>
          <cell r="CA33">
            <v>0</v>
          </cell>
          <cell r="CB33">
            <v>0</v>
          </cell>
          <cell r="CC33">
            <v>0</v>
          </cell>
          <cell r="CD33">
            <v>0</v>
          </cell>
          <cell r="CE33">
            <v>0</v>
          </cell>
          <cell r="CF33">
            <v>0</v>
          </cell>
          <cell r="CG33">
            <v>0</v>
          </cell>
          <cell r="CH33">
            <v>0</v>
          </cell>
          <cell r="CI33">
            <v>0</v>
          </cell>
          <cell r="CJ33">
            <v>0</v>
          </cell>
          <cell r="CK33">
            <v>0</v>
          </cell>
          <cell r="CL33">
            <v>0</v>
          </cell>
          <cell r="DA33">
            <v>0</v>
          </cell>
          <cell r="DB33">
            <v>0</v>
          </cell>
          <cell r="DC33">
            <v>0</v>
          </cell>
          <cell r="DD33">
            <v>0</v>
          </cell>
          <cell r="DE33">
            <v>0</v>
          </cell>
          <cell r="DF33">
            <v>0</v>
          </cell>
          <cell r="DG33">
            <v>0</v>
          </cell>
          <cell r="DH33">
            <v>0</v>
          </cell>
          <cell r="DI33">
            <v>0</v>
          </cell>
          <cell r="DJ33">
            <v>0</v>
          </cell>
          <cell r="DK33">
            <v>0</v>
          </cell>
          <cell r="DL33">
            <v>0</v>
          </cell>
        </row>
        <row r="34">
          <cell r="A34">
            <v>30</v>
          </cell>
          <cell r="B34" t="str">
            <v>数字建造中心</v>
          </cell>
          <cell r="C34" t="str">
            <v>ZHT2023122100169</v>
          </cell>
          <cell r="D34" t="str">
            <v>生产运营质量安全管理应用系统技术服务合同</v>
          </cell>
          <cell r="E34">
            <v>282</v>
          </cell>
          <cell r="F34">
            <v>282</v>
          </cell>
          <cell r="H34">
            <v>195.6</v>
          </cell>
          <cell r="I34">
            <v>0.69361702127659597</v>
          </cell>
          <cell r="J34">
            <v>0.06</v>
          </cell>
          <cell r="M34" t="str">
            <v>主导</v>
          </cell>
          <cell r="N34">
            <v>0</v>
          </cell>
          <cell r="O34" t="str">
            <v>张智伟</v>
          </cell>
          <cell r="P34" t="str">
            <v>过往已完结</v>
          </cell>
          <cell r="T34">
            <v>282</v>
          </cell>
          <cell r="U34">
            <v>0</v>
          </cell>
          <cell r="V34">
            <v>0</v>
          </cell>
          <cell r="AA34">
            <v>0</v>
          </cell>
          <cell r="AB34">
            <v>0</v>
          </cell>
          <cell r="AW34">
            <v>58.65</v>
          </cell>
          <cell r="AX34">
            <v>0</v>
          </cell>
          <cell r="AY34">
            <v>223.35</v>
          </cell>
          <cell r="AZ34">
            <v>223.35</v>
          </cell>
          <cell r="BB34">
            <v>50</v>
          </cell>
          <cell r="BK34">
            <v>50</v>
          </cell>
          <cell r="CA34">
            <v>0</v>
          </cell>
          <cell r="CB34">
            <v>0</v>
          </cell>
          <cell r="CC34">
            <v>0</v>
          </cell>
          <cell r="CD34">
            <v>0</v>
          </cell>
          <cell r="CE34">
            <v>0</v>
          </cell>
          <cell r="CF34">
            <v>0</v>
          </cell>
          <cell r="CG34">
            <v>0</v>
          </cell>
          <cell r="CH34">
            <v>0</v>
          </cell>
          <cell r="CI34">
            <v>0</v>
          </cell>
          <cell r="CJ34">
            <v>0</v>
          </cell>
          <cell r="CK34">
            <v>0</v>
          </cell>
          <cell r="CL34">
            <v>0</v>
          </cell>
          <cell r="DA34">
            <v>0</v>
          </cell>
          <cell r="DB34">
            <v>0</v>
          </cell>
          <cell r="DC34">
            <v>0</v>
          </cell>
          <cell r="DD34">
            <v>0</v>
          </cell>
          <cell r="DE34">
            <v>0</v>
          </cell>
          <cell r="DF34">
            <v>0</v>
          </cell>
          <cell r="DG34">
            <v>0</v>
          </cell>
          <cell r="DH34">
            <v>0</v>
          </cell>
          <cell r="DI34">
            <v>0</v>
          </cell>
          <cell r="DJ34">
            <v>0</v>
          </cell>
          <cell r="DK34">
            <v>0</v>
          </cell>
          <cell r="DL34">
            <v>0</v>
          </cell>
        </row>
        <row r="35">
          <cell r="A35">
            <v>31</v>
          </cell>
          <cell r="B35" t="str">
            <v>数字建造中心</v>
          </cell>
          <cell r="C35" t="str">
            <v>ZHT2023122100170</v>
          </cell>
          <cell r="D35" t="str">
            <v>轨道交通运营结构维保及隧道综合综合整治大修应用系统二期技术服务合同</v>
          </cell>
          <cell r="E35">
            <v>188</v>
          </cell>
          <cell r="F35">
            <v>188</v>
          </cell>
          <cell r="H35">
            <v>130.4</v>
          </cell>
          <cell r="I35">
            <v>0.69361702127659597</v>
          </cell>
          <cell r="J35">
            <v>0.06</v>
          </cell>
          <cell r="M35" t="str">
            <v>主导</v>
          </cell>
          <cell r="N35">
            <v>0</v>
          </cell>
          <cell r="O35" t="str">
            <v>张智伟</v>
          </cell>
          <cell r="P35" t="str">
            <v>过往已完结</v>
          </cell>
          <cell r="T35">
            <v>188</v>
          </cell>
          <cell r="U35">
            <v>0</v>
          </cell>
          <cell r="V35">
            <v>0</v>
          </cell>
          <cell r="AA35">
            <v>0</v>
          </cell>
          <cell r="AB35">
            <v>0</v>
          </cell>
          <cell r="AW35">
            <v>139.620172</v>
          </cell>
          <cell r="AX35">
            <v>0</v>
          </cell>
          <cell r="AY35">
            <v>48.379828000000003</v>
          </cell>
          <cell r="AZ35">
            <v>48.379828000000003</v>
          </cell>
          <cell r="CA35">
            <v>0</v>
          </cell>
          <cell r="CB35">
            <v>0</v>
          </cell>
          <cell r="CC35">
            <v>0</v>
          </cell>
          <cell r="CD35">
            <v>0</v>
          </cell>
          <cell r="CE35">
            <v>0</v>
          </cell>
          <cell r="CF35">
            <v>0</v>
          </cell>
          <cell r="CG35">
            <v>0</v>
          </cell>
          <cell r="CH35">
            <v>0</v>
          </cell>
          <cell r="CI35">
            <v>0</v>
          </cell>
          <cell r="CJ35">
            <v>0</v>
          </cell>
          <cell r="CK35">
            <v>0</v>
          </cell>
          <cell r="CL35">
            <v>0</v>
          </cell>
          <cell r="DA35">
            <v>0</v>
          </cell>
          <cell r="DB35">
            <v>0</v>
          </cell>
          <cell r="DC35">
            <v>0</v>
          </cell>
          <cell r="DD35">
            <v>0</v>
          </cell>
          <cell r="DE35">
            <v>0</v>
          </cell>
          <cell r="DF35">
            <v>0</v>
          </cell>
          <cell r="DG35">
            <v>0</v>
          </cell>
          <cell r="DH35">
            <v>0</v>
          </cell>
          <cell r="DI35">
            <v>0</v>
          </cell>
          <cell r="DJ35">
            <v>0</v>
          </cell>
          <cell r="DK35">
            <v>0</v>
          </cell>
          <cell r="DL35">
            <v>0</v>
          </cell>
        </row>
        <row r="36">
          <cell r="A36">
            <v>32</v>
          </cell>
          <cell r="B36" t="str">
            <v>数字建造中心</v>
          </cell>
          <cell r="C36" t="str">
            <v>ZHT2021122200152</v>
          </cell>
          <cell r="D36" t="str">
            <v>绍兴项目监控中心智能化工程专业分包合同</v>
          </cell>
          <cell r="E36">
            <v>2154.6288800000002</v>
          </cell>
          <cell r="F36">
            <v>2154.6288800000002</v>
          </cell>
          <cell r="H36">
            <v>94.591480000000004</v>
          </cell>
          <cell r="I36">
            <v>4.3901518668959798E-2</v>
          </cell>
          <cell r="J36">
            <v>0.09</v>
          </cell>
          <cell r="M36" t="str">
            <v>主导</v>
          </cell>
          <cell r="N36">
            <v>0</v>
          </cell>
          <cell r="O36" t="str">
            <v>卜宝翔</v>
          </cell>
          <cell r="P36" t="str">
            <v>过往已完结</v>
          </cell>
          <cell r="T36">
            <v>2154.6288800000002</v>
          </cell>
          <cell r="U36">
            <v>0</v>
          </cell>
          <cell r="V36">
            <v>0</v>
          </cell>
          <cell r="AW36">
            <v>1467</v>
          </cell>
          <cell r="AX36">
            <v>553.35926800000004</v>
          </cell>
          <cell r="AY36">
            <v>134.269612</v>
          </cell>
          <cell r="AZ36">
            <v>134.269612</v>
          </cell>
          <cell r="DA36">
            <v>0</v>
          </cell>
          <cell r="DB36">
            <v>553.35926800000004</v>
          </cell>
          <cell r="DC36">
            <v>0</v>
          </cell>
          <cell r="DD36">
            <v>0</v>
          </cell>
          <cell r="DE36">
            <v>0</v>
          </cell>
          <cell r="DF36">
            <v>0</v>
          </cell>
          <cell r="DG36">
            <v>0</v>
          </cell>
          <cell r="DH36">
            <v>0</v>
          </cell>
          <cell r="DI36">
            <v>0</v>
          </cell>
          <cell r="DJ36">
            <v>0</v>
          </cell>
          <cell r="DK36">
            <v>0</v>
          </cell>
          <cell r="DL36">
            <v>0</v>
          </cell>
        </row>
        <row r="37">
          <cell r="A37">
            <v>33</v>
          </cell>
          <cell r="B37" t="str">
            <v>数字建造中心</v>
          </cell>
          <cell r="C37" t="str">
            <v>SJHT2019112900098</v>
          </cell>
          <cell r="D37" t="str">
            <v>上海轨道交通市域线机场联络线工程BIM技术应用咨询服务合同</v>
          </cell>
          <cell r="E37">
            <v>433.8</v>
          </cell>
          <cell r="F37">
            <v>433.8</v>
          </cell>
          <cell r="G37">
            <v>433.8</v>
          </cell>
          <cell r="H37">
            <v>394.6</v>
          </cell>
          <cell r="I37">
            <v>0.90963577685569397</v>
          </cell>
          <cell r="J37">
            <v>0.06</v>
          </cell>
          <cell r="M37" t="str">
            <v>主导</v>
          </cell>
          <cell r="N37" t="str">
            <v>史菁霞团队</v>
          </cell>
          <cell r="O37" t="str">
            <v>谢复欣</v>
          </cell>
          <cell r="P37" t="str">
            <v>在建</v>
          </cell>
          <cell r="T37">
            <v>360.05399899999998</v>
          </cell>
          <cell r="U37">
            <v>0</v>
          </cell>
          <cell r="V37">
            <v>73.746001000000007</v>
          </cell>
          <cell r="AL37">
            <v>73.745999999999995</v>
          </cell>
          <cell r="AU37" t="str">
            <v>力争</v>
          </cell>
          <cell r="AW37">
            <v>360.05399999999997</v>
          </cell>
          <cell r="AX37">
            <v>0</v>
          </cell>
          <cell r="AY37">
            <v>73.745999999999995</v>
          </cell>
          <cell r="AZ37">
            <v>-9.9999994063182406E-7</v>
          </cell>
          <cell r="BL37">
            <v>73.745999999999995</v>
          </cell>
          <cell r="CA37">
            <v>0</v>
          </cell>
          <cell r="CB37">
            <v>0</v>
          </cell>
          <cell r="CC37">
            <v>0</v>
          </cell>
          <cell r="CD37">
            <v>0</v>
          </cell>
          <cell r="CE37">
            <v>0</v>
          </cell>
          <cell r="CF37">
            <v>0</v>
          </cell>
          <cell r="CG37">
            <v>0</v>
          </cell>
          <cell r="CH37">
            <v>0</v>
          </cell>
          <cell r="CI37">
            <v>0</v>
          </cell>
          <cell r="CJ37">
            <v>0</v>
          </cell>
          <cell r="CK37">
            <v>0</v>
          </cell>
          <cell r="CL37">
            <v>0</v>
          </cell>
          <cell r="DA37">
            <v>0</v>
          </cell>
          <cell r="DB37">
            <v>0</v>
          </cell>
          <cell r="DC37">
            <v>0</v>
          </cell>
          <cell r="DD37">
            <v>0</v>
          </cell>
          <cell r="DE37">
            <v>0</v>
          </cell>
          <cell r="DF37">
            <v>0</v>
          </cell>
          <cell r="DG37">
            <v>0</v>
          </cell>
          <cell r="DH37">
            <v>0</v>
          </cell>
          <cell r="DI37">
            <v>0</v>
          </cell>
          <cell r="DJ37">
            <v>0</v>
          </cell>
          <cell r="DK37">
            <v>0</v>
          </cell>
          <cell r="DL37">
            <v>0</v>
          </cell>
        </row>
        <row r="38">
          <cell r="A38">
            <v>34</v>
          </cell>
          <cell r="B38" t="str">
            <v>数字建造中心</v>
          </cell>
          <cell r="C38" t="str">
            <v>SJHT2019121700138</v>
          </cell>
          <cell r="D38" t="str">
            <v>地下院平移-基于GIS和BIM的特大市政道路全生命期协同管理关键技术</v>
          </cell>
          <cell r="E38">
            <v>3.09</v>
          </cell>
          <cell r="F38">
            <v>3.09</v>
          </cell>
          <cell r="G38">
            <v>3.09</v>
          </cell>
          <cell r="H38">
            <v>3.09</v>
          </cell>
          <cell r="I38">
            <v>1</v>
          </cell>
          <cell r="J38">
            <v>0</v>
          </cell>
          <cell r="M38" t="str">
            <v>主导</v>
          </cell>
          <cell r="N38" t="str">
            <v>施林烽团队</v>
          </cell>
          <cell r="O38" t="str">
            <v>施林烽</v>
          </cell>
          <cell r="P38" t="str">
            <v>在建</v>
          </cell>
          <cell r="T38">
            <v>0</v>
          </cell>
          <cell r="U38">
            <v>0</v>
          </cell>
          <cell r="V38">
            <v>3.09</v>
          </cell>
          <cell r="AW38">
            <v>0</v>
          </cell>
          <cell r="AX38">
            <v>0</v>
          </cell>
          <cell r="AY38">
            <v>3.09</v>
          </cell>
          <cell r="AZ38">
            <v>0</v>
          </cell>
          <cell r="CA38">
            <v>0</v>
          </cell>
          <cell r="CB38">
            <v>0</v>
          </cell>
          <cell r="CC38">
            <v>0</v>
          </cell>
          <cell r="CD38">
            <v>0</v>
          </cell>
          <cell r="CE38">
            <v>0</v>
          </cell>
          <cell r="CF38">
            <v>0</v>
          </cell>
          <cell r="CG38">
            <v>0</v>
          </cell>
          <cell r="CH38">
            <v>0</v>
          </cell>
          <cell r="CI38">
            <v>0</v>
          </cell>
          <cell r="CJ38">
            <v>0</v>
          </cell>
          <cell r="CK38">
            <v>0</v>
          </cell>
          <cell r="CL38">
            <v>0</v>
          </cell>
          <cell r="DA38">
            <v>0</v>
          </cell>
          <cell r="DB38">
            <v>0</v>
          </cell>
          <cell r="DC38">
            <v>0</v>
          </cell>
          <cell r="DD38">
            <v>0</v>
          </cell>
          <cell r="DE38">
            <v>0</v>
          </cell>
          <cell r="DF38">
            <v>0</v>
          </cell>
          <cell r="DG38">
            <v>0</v>
          </cell>
          <cell r="DH38">
            <v>0</v>
          </cell>
          <cell r="DI38">
            <v>0</v>
          </cell>
          <cell r="DJ38">
            <v>0</v>
          </cell>
          <cell r="DK38">
            <v>0</v>
          </cell>
          <cell r="DL38">
            <v>0</v>
          </cell>
        </row>
        <row r="39">
          <cell r="A39">
            <v>35</v>
          </cell>
          <cell r="B39" t="str">
            <v>数字建造中心</v>
          </cell>
          <cell r="C39" t="str">
            <v>ZHT2020021800006</v>
          </cell>
          <cell r="D39" t="str">
            <v>周市镇建设工程信息数据管理平台开发合同</v>
          </cell>
          <cell r="E39">
            <v>230</v>
          </cell>
          <cell r="F39">
            <v>15</v>
          </cell>
          <cell r="G39">
            <v>15</v>
          </cell>
          <cell r="H39">
            <v>15</v>
          </cell>
          <cell r="I39">
            <v>1</v>
          </cell>
          <cell r="J39">
            <v>0.06</v>
          </cell>
          <cell r="M39">
            <v>0</v>
          </cell>
          <cell r="N39">
            <v>0</v>
          </cell>
          <cell r="O39" t="str">
            <v>龚小彪</v>
          </cell>
          <cell r="P39" t="str">
            <v>在建</v>
          </cell>
          <cell r="T39">
            <v>72.55</v>
          </cell>
          <cell r="U39">
            <v>0</v>
          </cell>
          <cell r="V39">
            <v>157.44999999999999</v>
          </cell>
          <cell r="AW39">
            <v>72.55</v>
          </cell>
          <cell r="AX39">
            <v>0</v>
          </cell>
          <cell r="AY39">
            <v>157.44999999999999</v>
          </cell>
          <cell r="AZ39">
            <v>0</v>
          </cell>
          <cell r="CA39">
            <v>0</v>
          </cell>
          <cell r="CB39">
            <v>0</v>
          </cell>
          <cell r="CC39">
            <v>0</v>
          </cell>
          <cell r="CD39">
            <v>0</v>
          </cell>
          <cell r="CE39">
            <v>0</v>
          </cell>
          <cell r="CF39">
            <v>0</v>
          </cell>
          <cell r="CG39">
            <v>0</v>
          </cell>
          <cell r="CH39">
            <v>0</v>
          </cell>
          <cell r="CI39">
            <v>0</v>
          </cell>
          <cell r="CJ39">
            <v>0</v>
          </cell>
          <cell r="CK39">
            <v>0</v>
          </cell>
          <cell r="CL39">
            <v>0</v>
          </cell>
          <cell r="DA39">
            <v>0</v>
          </cell>
          <cell r="DB39">
            <v>0</v>
          </cell>
          <cell r="DC39">
            <v>0</v>
          </cell>
          <cell r="DD39">
            <v>0</v>
          </cell>
          <cell r="DE39">
            <v>0</v>
          </cell>
          <cell r="DF39">
            <v>0</v>
          </cell>
          <cell r="DG39">
            <v>0</v>
          </cell>
          <cell r="DH39">
            <v>0</v>
          </cell>
          <cell r="DI39">
            <v>0</v>
          </cell>
          <cell r="DJ39">
            <v>0</v>
          </cell>
          <cell r="DK39">
            <v>0</v>
          </cell>
          <cell r="DL39">
            <v>0</v>
          </cell>
        </row>
        <row r="40">
          <cell r="A40">
            <v>36</v>
          </cell>
          <cell r="B40" t="str">
            <v>数字建造中心</v>
          </cell>
          <cell r="C40" t="str">
            <v>SJHT2019121700134</v>
          </cell>
          <cell r="D40" t="str">
            <v>地下院平移-《上海市轨道交通17号线工程》徐盈路站等BIM设计劳务合同</v>
          </cell>
          <cell r="E40">
            <v>25.55</v>
          </cell>
          <cell r="F40">
            <v>25.55</v>
          </cell>
          <cell r="G40">
            <v>25.55</v>
          </cell>
          <cell r="H40">
            <v>20.95</v>
          </cell>
          <cell r="I40">
            <v>0.81996086105675203</v>
          </cell>
          <cell r="J40">
            <v>0</v>
          </cell>
          <cell r="M40" t="str">
            <v>主导</v>
          </cell>
          <cell r="N40" t="str">
            <v>施林烽团队</v>
          </cell>
          <cell r="O40" t="str">
            <v>何晗</v>
          </cell>
          <cell r="P40" t="str">
            <v>在建</v>
          </cell>
          <cell r="T40">
            <v>0</v>
          </cell>
          <cell r="U40">
            <v>0</v>
          </cell>
          <cell r="V40">
            <v>25.55</v>
          </cell>
          <cell r="AW40">
            <v>0</v>
          </cell>
          <cell r="AX40">
            <v>0</v>
          </cell>
          <cell r="AY40">
            <v>25.55</v>
          </cell>
          <cell r="AZ40">
            <v>0</v>
          </cell>
          <cell r="CA40">
            <v>0</v>
          </cell>
          <cell r="CB40">
            <v>0</v>
          </cell>
          <cell r="CC40">
            <v>0</v>
          </cell>
          <cell r="CD40">
            <v>0</v>
          </cell>
          <cell r="CE40">
            <v>0</v>
          </cell>
          <cell r="CF40">
            <v>0</v>
          </cell>
          <cell r="CG40">
            <v>0</v>
          </cell>
          <cell r="CH40">
            <v>0</v>
          </cell>
          <cell r="CI40">
            <v>0</v>
          </cell>
          <cell r="CJ40">
            <v>0</v>
          </cell>
          <cell r="CK40">
            <v>0</v>
          </cell>
          <cell r="CL40">
            <v>0</v>
          </cell>
          <cell r="DA40">
            <v>0</v>
          </cell>
          <cell r="DB40">
            <v>0</v>
          </cell>
          <cell r="DC40">
            <v>0</v>
          </cell>
          <cell r="DD40">
            <v>0</v>
          </cell>
          <cell r="DE40">
            <v>0</v>
          </cell>
          <cell r="DF40">
            <v>0</v>
          </cell>
          <cell r="DG40">
            <v>0</v>
          </cell>
          <cell r="DH40">
            <v>0</v>
          </cell>
          <cell r="DI40">
            <v>0</v>
          </cell>
          <cell r="DJ40">
            <v>0</v>
          </cell>
          <cell r="DK40">
            <v>0</v>
          </cell>
          <cell r="DL40">
            <v>0</v>
          </cell>
        </row>
        <row r="41">
          <cell r="A41">
            <v>37</v>
          </cell>
          <cell r="B41" t="str">
            <v>数字建造中心</v>
          </cell>
          <cell r="C41" t="str">
            <v>SJHT2019121200106</v>
          </cell>
          <cell r="D41" t="str">
            <v>地下院平移-洛阳地铁1号线工程建筑信息化模型（BIM）技术应用01标段</v>
          </cell>
          <cell r="E41">
            <v>196.45</v>
          </cell>
          <cell r="F41">
            <v>196.45</v>
          </cell>
          <cell r="G41">
            <v>196.45</v>
          </cell>
          <cell r="H41">
            <v>192.45</v>
          </cell>
          <cell r="I41">
            <v>0.97963858488164901</v>
          </cell>
          <cell r="J41">
            <v>0.06</v>
          </cell>
          <cell r="M41" t="str">
            <v>主导</v>
          </cell>
          <cell r="N41" t="str">
            <v>徐勇团队</v>
          </cell>
          <cell r="O41" t="str">
            <v>徐勇</v>
          </cell>
          <cell r="P41" t="str">
            <v>25已完结</v>
          </cell>
          <cell r="T41">
            <v>196.45</v>
          </cell>
          <cell r="U41">
            <v>0</v>
          </cell>
          <cell r="V41">
            <v>0</v>
          </cell>
          <cell r="AA41">
            <v>0</v>
          </cell>
          <cell r="AI41">
            <v>0</v>
          </cell>
          <cell r="AJ41">
            <v>0</v>
          </cell>
          <cell r="AK41">
            <v>0</v>
          </cell>
          <cell r="AL41">
            <v>0</v>
          </cell>
          <cell r="AW41">
            <v>169.36359999999999</v>
          </cell>
          <cell r="AX41">
            <v>0</v>
          </cell>
          <cell r="AY41">
            <v>27.086400000000001</v>
          </cell>
          <cell r="AZ41">
            <v>27.086400000000001</v>
          </cell>
          <cell r="BK41">
            <v>27.086400000000001</v>
          </cell>
          <cell r="CA41">
            <v>0</v>
          </cell>
          <cell r="CB41">
            <v>0</v>
          </cell>
          <cell r="CC41">
            <v>0</v>
          </cell>
          <cell r="CD41">
            <v>0</v>
          </cell>
          <cell r="CE41">
            <v>0</v>
          </cell>
          <cell r="CF41">
            <v>0</v>
          </cell>
          <cell r="CG41">
            <v>0</v>
          </cell>
          <cell r="CH41">
            <v>0</v>
          </cell>
          <cell r="CI41">
            <v>0</v>
          </cell>
          <cell r="CJ41">
            <v>0</v>
          </cell>
          <cell r="CK41">
            <v>0</v>
          </cell>
          <cell r="CL41">
            <v>0</v>
          </cell>
          <cell r="DA41">
            <v>0</v>
          </cell>
          <cell r="DB41">
            <v>0</v>
          </cell>
          <cell r="DC41">
            <v>0</v>
          </cell>
          <cell r="DD41">
            <v>0</v>
          </cell>
          <cell r="DE41">
            <v>0</v>
          </cell>
          <cell r="DF41">
            <v>0</v>
          </cell>
          <cell r="DG41">
            <v>0</v>
          </cell>
          <cell r="DH41">
            <v>0</v>
          </cell>
          <cell r="DI41">
            <v>0</v>
          </cell>
          <cell r="DJ41">
            <v>0</v>
          </cell>
          <cell r="DK41">
            <v>0</v>
          </cell>
          <cell r="DL41">
            <v>0</v>
          </cell>
        </row>
        <row r="42">
          <cell r="A42">
            <v>38</v>
          </cell>
          <cell r="B42" t="str">
            <v>数字建造中心</v>
          </cell>
          <cell r="C42" t="str">
            <v>SJHT2019121300115</v>
          </cell>
          <cell r="D42" t="str">
            <v>地下院平移-上海轨道交通西门子直流开关柜bim族库创建工作</v>
          </cell>
          <cell r="E42">
            <v>4.08</v>
          </cell>
          <cell r="F42">
            <v>4.08</v>
          </cell>
          <cell r="G42">
            <v>4.08</v>
          </cell>
          <cell r="H42">
            <v>4.08</v>
          </cell>
          <cell r="I42">
            <v>1</v>
          </cell>
          <cell r="J42">
            <v>0</v>
          </cell>
          <cell r="M42" t="str">
            <v>主导</v>
          </cell>
          <cell r="N42" t="str">
            <v>施林烽团队</v>
          </cell>
          <cell r="O42" t="str">
            <v>施林烽</v>
          </cell>
          <cell r="P42" t="str">
            <v>在建</v>
          </cell>
          <cell r="T42">
            <v>0</v>
          </cell>
          <cell r="U42">
            <v>0</v>
          </cell>
          <cell r="V42">
            <v>4.08</v>
          </cell>
          <cell r="AW42">
            <v>0</v>
          </cell>
          <cell r="AX42">
            <v>0</v>
          </cell>
          <cell r="AY42">
            <v>4.08</v>
          </cell>
          <cell r="AZ42">
            <v>0</v>
          </cell>
          <cell r="CA42">
            <v>0</v>
          </cell>
          <cell r="CB42">
            <v>0</v>
          </cell>
          <cell r="CC42">
            <v>0</v>
          </cell>
          <cell r="CD42">
            <v>0</v>
          </cell>
          <cell r="CE42">
            <v>0</v>
          </cell>
          <cell r="CF42">
            <v>0</v>
          </cell>
          <cell r="CG42">
            <v>0</v>
          </cell>
          <cell r="CH42">
            <v>0</v>
          </cell>
          <cell r="CI42">
            <v>0</v>
          </cell>
          <cell r="CJ42">
            <v>0</v>
          </cell>
          <cell r="CK42">
            <v>0</v>
          </cell>
          <cell r="CL42">
            <v>0</v>
          </cell>
          <cell r="DA42">
            <v>0</v>
          </cell>
          <cell r="DB42">
            <v>0</v>
          </cell>
          <cell r="DC42">
            <v>0</v>
          </cell>
          <cell r="DD42">
            <v>0</v>
          </cell>
          <cell r="DE42">
            <v>0</v>
          </cell>
          <cell r="DF42">
            <v>0</v>
          </cell>
          <cell r="DG42">
            <v>0</v>
          </cell>
          <cell r="DH42">
            <v>0</v>
          </cell>
          <cell r="DI42">
            <v>0</v>
          </cell>
          <cell r="DJ42">
            <v>0</v>
          </cell>
          <cell r="DK42">
            <v>0</v>
          </cell>
          <cell r="DL42">
            <v>0</v>
          </cell>
        </row>
        <row r="43">
          <cell r="A43">
            <v>39</v>
          </cell>
          <cell r="B43" t="str">
            <v>数字建造中心</v>
          </cell>
          <cell r="C43" t="str">
            <v>SJHT2019121300109</v>
          </cell>
          <cell r="D43" t="str">
            <v>地下院平移-《上海市轨道交通15号线工程》梅岭北路站等BIM设计分包合同</v>
          </cell>
          <cell r="E43">
            <v>97.24</v>
          </cell>
          <cell r="F43">
            <v>97.24</v>
          </cell>
          <cell r="G43">
            <v>97.24</v>
          </cell>
          <cell r="H43">
            <v>85.54</v>
          </cell>
          <cell r="I43">
            <v>0.87967914438502703</v>
          </cell>
          <cell r="J43">
            <v>0.06</v>
          </cell>
          <cell r="M43" t="str">
            <v>主导</v>
          </cell>
          <cell r="N43" t="str">
            <v>施林烽团队</v>
          </cell>
          <cell r="O43" t="str">
            <v>何晗</v>
          </cell>
          <cell r="P43" t="str">
            <v>在建</v>
          </cell>
          <cell r="T43">
            <v>79.559600000000003</v>
          </cell>
          <cell r="U43">
            <v>0</v>
          </cell>
          <cell r="V43">
            <v>17.680399999999999</v>
          </cell>
          <cell r="AW43">
            <v>79.559600000000003</v>
          </cell>
          <cell r="AX43">
            <v>0</v>
          </cell>
          <cell r="AY43">
            <v>17.680399999999999</v>
          </cell>
          <cell r="AZ43">
            <v>0</v>
          </cell>
          <cell r="CA43">
            <v>0</v>
          </cell>
          <cell r="CB43">
            <v>0</v>
          </cell>
          <cell r="CC43">
            <v>0</v>
          </cell>
          <cell r="CD43">
            <v>0</v>
          </cell>
          <cell r="CE43">
            <v>0</v>
          </cell>
          <cell r="CF43">
            <v>0</v>
          </cell>
          <cell r="CG43">
            <v>0</v>
          </cell>
          <cell r="CH43">
            <v>0</v>
          </cell>
          <cell r="CI43">
            <v>0</v>
          </cell>
          <cell r="CJ43">
            <v>0</v>
          </cell>
          <cell r="CK43">
            <v>0</v>
          </cell>
          <cell r="CL43">
            <v>0</v>
          </cell>
          <cell r="DA43">
            <v>0</v>
          </cell>
          <cell r="DB43">
            <v>0</v>
          </cell>
          <cell r="DC43">
            <v>0</v>
          </cell>
          <cell r="DD43">
            <v>0</v>
          </cell>
          <cell r="DE43">
            <v>0</v>
          </cell>
          <cell r="DF43">
            <v>0</v>
          </cell>
          <cell r="DG43">
            <v>0</v>
          </cell>
          <cell r="DH43">
            <v>0</v>
          </cell>
          <cell r="DI43">
            <v>0</v>
          </cell>
          <cell r="DJ43">
            <v>0</v>
          </cell>
          <cell r="DK43">
            <v>0</v>
          </cell>
          <cell r="DL43">
            <v>0</v>
          </cell>
        </row>
        <row r="44">
          <cell r="A44">
            <v>40</v>
          </cell>
          <cell r="B44" t="str">
            <v>数字建造中心</v>
          </cell>
          <cell r="C44" t="str">
            <v>SJHT2019121300116</v>
          </cell>
          <cell r="D44" t="str">
            <v>地下院平移-上海市轨道交通9号线三期（东延伸）工程BIM技术服务</v>
          </cell>
          <cell r="E44">
            <v>33.119999999999997</v>
          </cell>
          <cell r="F44">
            <v>33.119999999999997</v>
          </cell>
          <cell r="G44">
            <v>33.119999999999997</v>
          </cell>
          <cell r="H44">
            <v>33.119999999999997</v>
          </cell>
          <cell r="I44">
            <v>1</v>
          </cell>
          <cell r="J44">
            <v>0.06</v>
          </cell>
          <cell r="M44" t="str">
            <v>主导</v>
          </cell>
          <cell r="N44" t="str">
            <v>施林烽团队</v>
          </cell>
          <cell r="O44" t="str">
            <v>何晗</v>
          </cell>
          <cell r="P44" t="str">
            <v>在建</v>
          </cell>
          <cell r="T44">
            <v>15.286199999999999</v>
          </cell>
          <cell r="U44">
            <v>0</v>
          </cell>
          <cell r="V44">
            <v>17.8338</v>
          </cell>
          <cell r="AW44">
            <v>15.286199999999999</v>
          </cell>
          <cell r="AX44">
            <v>0</v>
          </cell>
          <cell r="AY44">
            <v>17.8338</v>
          </cell>
          <cell r="AZ44">
            <v>0</v>
          </cell>
          <cell r="CA44">
            <v>0</v>
          </cell>
          <cell r="CB44">
            <v>0</v>
          </cell>
          <cell r="CC44">
            <v>0</v>
          </cell>
          <cell r="CD44">
            <v>0</v>
          </cell>
          <cell r="CE44">
            <v>0</v>
          </cell>
          <cell r="CF44">
            <v>0</v>
          </cell>
          <cell r="CG44">
            <v>0</v>
          </cell>
          <cell r="CH44">
            <v>0</v>
          </cell>
          <cell r="CI44">
            <v>0</v>
          </cell>
          <cell r="CJ44">
            <v>0</v>
          </cell>
          <cell r="CK44">
            <v>0</v>
          </cell>
          <cell r="CL44">
            <v>0</v>
          </cell>
          <cell r="DA44">
            <v>0</v>
          </cell>
          <cell r="DB44">
            <v>0</v>
          </cell>
          <cell r="DC44">
            <v>0</v>
          </cell>
          <cell r="DD44">
            <v>0</v>
          </cell>
          <cell r="DE44">
            <v>0</v>
          </cell>
          <cell r="DF44">
            <v>0</v>
          </cell>
          <cell r="DG44">
            <v>0</v>
          </cell>
          <cell r="DH44">
            <v>0</v>
          </cell>
          <cell r="DI44">
            <v>0</v>
          </cell>
          <cell r="DJ44">
            <v>0</v>
          </cell>
          <cell r="DK44">
            <v>0</v>
          </cell>
          <cell r="DL44">
            <v>0</v>
          </cell>
        </row>
        <row r="45">
          <cell r="A45">
            <v>41</v>
          </cell>
          <cell r="B45" t="str">
            <v>数字建造中心</v>
          </cell>
          <cell r="C45" t="str">
            <v>SJHT2019121300111</v>
          </cell>
          <cell r="D45" t="str">
            <v>地下院平移-上海市北横通道工程Ⅱ标工程BIM技术服务</v>
          </cell>
          <cell r="E45">
            <v>14.93</v>
          </cell>
          <cell r="F45">
            <v>14.93</v>
          </cell>
          <cell r="G45">
            <v>14.93</v>
          </cell>
          <cell r="H45">
            <v>0</v>
          </cell>
          <cell r="I45">
            <v>0</v>
          </cell>
          <cell r="J45">
            <v>0.06</v>
          </cell>
          <cell r="M45" t="str">
            <v>主导</v>
          </cell>
          <cell r="N45" t="str">
            <v>施林烽团队</v>
          </cell>
          <cell r="O45" t="str">
            <v>施林烽</v>
          </cell>
          <cell r="P45" t="str">
            <v>在建</v>
          </cell>
          <cell r="T45">
            <v>10.318899999999999</v>
          </cell>
          <cell r="U45">
            <v>0</v>
          </cell>
          <cell r="V45">
            <v>4.6111000000000004</v>
          </cell>
          <cell r="AW45">
            <v>10.318899999999999</v>
          </cell>
          <cell r="AX45">
            <v>0</v>
          </cell>
          <cell r="AY45">
            <v>4.6111000000000004</v>
          </cell>
          <cell r="AZ45">
            <v>0</v>
          </cell>
          <cell r="CA45">
            <v>0</v>
          </cell>
          <cell r="CB45">
            <v>0</v>
          </cell>
          <cell r="CC45">
            <v>0</v>
          </cell>
          <cell r="CD45">
            <v>0</v>
          </cell>
          <cell r="CE45">
            <v>0</v>
          </cell>
          <cell r="CF45">
            <v>0</v>
          </cell>
          <cell r="CG45">
            <v>0</v>
          </cell>
          <cell r="CH45">
            <v>0</v>
          </cell>
          <cell r="CI45">
            <v>0</v>
          </cell>
          <cell r="CJ45">
            <v>0</v>
          </cell>
          <cell r="CK45">
            <v>0</v>
          </cell>
          <cell r="CL45">
            <v>0</v>
          </cell>
          <cell r="DA45">
            <v>0</v>
          </cell>
          <cell r="DB45">
            <v>0</v>
          </cell>
          <cell r="DC45">
            <v>0</v>
          </cell>
          <cell r="DD45">
            <v>0</v>
          </cell>
          <cell r="DE45">
            <v>0</v>
          </cell>
          <cell r="DF45">
            <v>0</v>
          </cell>
          <cell r="DG45">
            <v>0</v>
          </cell>
          <cell r="DH45">
            <v>0</v>
          </cell>
          <cell r="DI45">
            <v>0</v>
          </cell>
          <cell r="DJ45">
            <v>0</v>
          </cell>
          <cell r="DK45">
            <v>0</v>
          </cell>
          <cell r="DL45">
            <v>0</v>
          </cell>
        </row>
        <row r="46">
          <cell r="A46">
            <v>42</v>
          </cell>
          <cell r="B46" t="str">
            <v>数字建造中心</v>
          </cell>
          <cell r="C46" t="str">
            <v>SJHT2019121300108</v>
          </cell>
          <cell r="D46" t="str">
            <v>地下院平移-《上海市轨道交通14号线工程》金园五路站等BIM设计劳务合同</v>
          </cell>
          <cell r="E46">
            <v>201.09</v>
          </cell>
          <cell r="F46">
            <v>201.09</v>
          </cell>
          <cell r="G46">
            <v>201.09</v>
          </cell>
          <cell r="H46">
            <v>70.155000000000001</v>
          </cell>
          <cell r="I46">
            <v>0.34887363866925297</v>
          </cell>
          <cell r="J46">
            <v>0.06</v>
          </cell>
          <cell r="M46" t="str">
            <v>主导</v>
          </cell>
          <cell r="N46" t="str">
            <v>施林烽团队</v>
          </cell>
          <cell r="O46" t="str">
            <v>何晗</v>
          </cell>
          <cell r="P46" t="str">
            <v>在建</v>
          </cell>
          <cell r="T46">
            <v>127.9663</v>
          </cell>
          <cell r="U46">
            <v>0</v>
          </cell>
          <cell r="V46">
            <v>73.123699999999999</v>
          </cell>
          <cell r="AW46">
            <v>127.9663</v>
          </cell>
          <cell r="AX46">
            <v>0</v>
          </cell>
          <cell r="AY46">
            <v>73.123699999999999</v>
          </cell>
          <cell r="AZ46">
            <v>0</v>
          </cell>
          <cell r="CA46">
            <v>0</v>
          </cell>
          <cell r="CB46">
            <v>0</v>
          </cell>
          <cell r="CC46">
            <v>0</v>
          </cell>
          <cell r="CD46">
            <v>0</v>
          </cell>
          <cell r="CE46">
            <v>0</v>
          </cell>
          <cell r="CF46">
            <v>0</v>
          </cell>
          <cell r="CG46">
            <v>0</v>
          </cell>
          <cell r="CH46">
            <v>0</v>
          </cell>
          <cell r="CI46">
            <v>0</v>
          </cell>
          <cell r="CJ46">
            <v>0</v>
          </cell>
          <cell r="CK46">
            <v>0</v>
          </cell>
          <cell r="CL46">
            <v>0</v>
          </cell>
          <cell r="DA46">
            <v>0</v>
          </cell>
          <cell r="DB46">
            <v>0</v>
          </cell>
          <cell r="DC46">
            <v>0</v>
          </cell>
          <cell r="DD46">
            <v>0</v>
          </cell>
          <cell r="DE46">
            <v>0</v>
          </cell>
          <cell r="DF46">
            <v>0</v>
          </cell>
          <cell r="DG46">
            <v>0</v>
          </cell>
          <cell r="DH46">
            <v>0</v>
          </cell>
          <cell r="DI46">
            <v>0</v>
          </cell>
          <cell r="DJ46">
            <v>0</v>
          </cell>
          <cell r="DK46">
            <v>0</v>
          </cell>
          <cell r="DL46">
            <v>0</v>
          </cell>
        </row>
        <row r="47">
          <cell r="A47">
            <v>43</v>
          </cell>
          <cell r="B47" t="str">
            <v>数字建造中心</v>
          </cell>
          <cell r="C47" t="str">
            <v>SJHT2019121300107</v>
          </cell>
          <cell r="D47" t="str">
            <v>地下院平移-《上海市轨道交通18号线工程》江浦路站等BIM设计分包合同</v>
          </cell>
          <cell r="E47">
            <v>92.87</v>
          </cell>
          <cell r="F47">
            <v>92.87</v>
          </cell>
          <cell r="G47">
            <v>92.87</v>
          </cell>
          <cell r="H47">
            <v>47.77</v>
          </cell>
          <cell r="I47">
            <v>0.51437493270162604</v>
          </cell>
          <cell r="J47">
            <v>0.06</v>
          </cell>
          <cell r="M47" t="str">
            <v>主导</v>
          </cell>
          <cell r="N47" t="str">
            <v>施林烽团队</v>
          </cell>
          <cell r="O47" t="str">
            <v>何晗</v>
          </cell>
          <cell r="P47" t="str">
            <v>在建</v>
          </cell>
          <cell r="T47">
            <v>75.984759999999994</v>
          </cell>
          <cell r="U47">
            <v>0</v>
          </cell>
          <cell r="V47">
            <v>16.88524</v>
          </cell>
          <cell r="AW47">
            <v>75.989000000000004</v>
          </cell>
          <cell r="AX47">
            <v>0</v>
          </cell>
          <cell r="AY47">
            <v>16.881</v>
          </cell>
          <cell r="AZ47">
            <v>-4.2400000000100101E-3</v>
          </cell>
          <cell r="CA47">
            <v>0</v>
          </cell>
          <cell r="CB47">
            <v>0</v>
          </cell>
          <cell r="CC47">
            <v>0</v>
          </cell>
          <cell r="CD47">
            <v>0</v>
          </cell>
          <cell r="CE47">
            <v>0</v>
          </cell>
          <cell r="CF47">
            <v>0</v>
          </cell>
          <cell r="CG47">
            <v>0</v>
          </cell>
          <cell r="CH47">
            <v>0</v>
          </cell>
          <cell r="CI47">
            <v>0</v>
          </cell>
          <cell r="CJ47">
            <v>0</v>
          </cell>
          <cell r="CK47">
            <v>0</v>
          </cell>
          <cell r="CL47">
            <v>0</v>
          </cell>
          <cell r="DA47">
            <v>0</v>
          </cell>
          <cell r="DB47">
            <v>0</v>
          </cell>
          <cell r="DC47">
            <v>0</v>
          </cell>
          <cell r="DD47">
            <v>0</v>
          </cell>
          <cell r="DE47">
            <v>0</v>
          </cell>
          <cell r="DF47">
            <v>0</v>
          </cell>
          <cell r="DG47">
            <v>0</v>
          </cell>
          <cell r="DH47">
            <v>0</v>
          </cell>
          <cell r="DI47">
            <v>0</v>
          </cell>
          <cell r="DJ47">
            <v>0</v>
          </cell>
          <cell r="DK47">
            <v>0</v>
          </cell>
          <cell r="DL47">
            <v>0</v>
          </cell>
        </row>
        <row r="48">
          <cell r="A48">
            <v>44</v>
          </cell>
          <cell r="B48" t="str">
            <v>数字建造中心</v>
          </cell>
          <cell r="C48" t="str">
            <v>ZHT2020121100111</v>
          </cell>
          <cell r="D48" t="str">
            <v>吴淞江工程（上海段）建设管理平台</v>
          </cell>
          <cell r="E48">
            <v>147</v>
          </cell>
          <cell r="F48">
            <v>147</v>
          </cell>
          <cell r="G48">
            <v>12.6</v>
          </cell>
          <cell r="H48">
            <v>12.6</v>
          </cell>
          <cell r="I48">
            <v>8.5714285714285701E-2</v>
          </cell>
          <cell r="J48">
            <v>0.06</v>
          </cell>
          <cell r="M48" t="str">
            <v>主导</v>
          </cell>
          <cell r="N48" t="str">
            <v>史菁霞团队</v>
          </cell>
          <cell r="O48" t="str">
            <v>袁超</v>
          </cell>
          <cell r="P48" t="str">
            <v>在建</v>
          </cell>
          <cell r="T48">
            <v>108</v>
          </cell>
          <cell r="U48">
            <v>0</v>
          </cell>
          <cell r="V48">
            <v>39</v>
          </cell>
          <cell r="AW48">
            <v>108</v>
          </cell>
          <cell r="AX48">
            <v>0</v>
          </cell>
          <cell r="AY48">
            <v>39</v>
          </cell>
          <cell r="AZ48">
            <v>0</v>
          </cell>
          <cell r="CA48">
            <v>0</v>
          </cell>
          <cell r="CB48">
            <v>0</v>
          </cell>
          <cell r="CC48">
            <v>0</v>
          </cell>
          <cell r="CD48">
            <v>0</v>
          </cell>
          <cell r="CE48">
            <v>0</v>
          </cell>
          <cell r="CF48">
            <v>0</v>
          </cell>
          <cell r="CG48">
            <v>0</v>
          </cell>
          <cell r="CH48">
            <v>0</v>
          </cell>
          <cell r="CI48">
            <v>0</v>
          </cell>
          <cell r="CJ48">
            <v>0</v>
          </cell>
          <cell r="CK48">
            <v>0</v>
          </cell>
          <cell r="CL48">
            <v>0</v>
          </cell>
          <cell r="DA48">
            <v>0</v>
          </cell>
          <cell r="DB48">
            <v>0</v>
          </cell>
          <cell r="DC48">
            <v>0</v>
          </cell>
          <cell r="DD48">
            <v>0</v>
          </cell>
          <cell r="DE48">
            <v>0</v>
          </cell>
          <cell r="DF48">
            <v>0</v>
          </cell>
          <cell r="DG48">
            <v>0</v>
          </cell>
          <cell r="DH48">
            <v>0</v>
          </cell>
          <cell r="DI48">
            <v>0</v>
          </cell>
          <cell r="DJ48">
            <v>0</v>
          </cell>
          <cell r="DK48">
            <v>0</v>
          </cell>
          <cell r="DL48">
            <v>0</v>
          </cell>
        </row>
        <row r="49">
          <cell r="A49">
            <v>45</v>
          </cell>
          <cell r="B49" t="str">
            <v>数字建造中心</v>
          </cell>
          <cell r="C49" t="str">
            <v>ZHT2020121900126</v>
          </cell>
          <cell r="D49" t="str">
            <v>二环南路智慧快速路工程BIM全寿命期大数据管理平台建设服务项目</v>
          </cell>
          <cell r="E49">
            <v>85</v>
          </cell>
          <cell r="F49">
            <v>85</v>
          </cell>
          <cell r="G49">
            <v>58.712000000000003</v>
          </cell>
          <cell r="H49">
            <v>58.712000000000003</v>
          </cell>
          <cell r="I49">
            <v>0.69072941176470604</v>
          </cell>
          <cell r="J49">
            <v>0.06</v>
          </cell>
          <cell r="M49" t="str">
            <v>主导</v>
          </cell>
          <cell r="N49">
            <v>0</v>
          </cell>
          <cell r="O49" t="str">
            <v>卜宝翔</v>
          </cell>
          <cell r="P49" t="str">
            <v>在建</v>
          </cell>
          <cell r="T49">
            <v>68</v>
          </cell>
          <cell r="U49">
            <v>0</v>
          </cell>
          <cell r="V49">
            <v>17</v>
          </cell>
          <cell r="AF49">
            <v>17</v>
          </cell>
          <cell r="AW49">
            <v>68</v>
          </cell>
          <cell r="AX49">
            <v>0</v>
          </cell>
          <cell r="AY49">
            <v>17</v>
          </cell>
          <cell r="AZ49">
            <v>0</v>
          </cell>
          <cell r="CA49">
            <v>0</v>
          </cell>
          <cell r="CB49">
            <v>0</v>
          </cell>
          <cell r="CC49">
            <v>0</v>
          </cell>
          <cell r="CD49">
            <v>0</v>
          </cell>
          <cell r="CE49">
            <v>0</v>
          </cell>
          <cell r="CF49">
            <v>0</v>
          </cell>
          <cell r="CG49">
            <v>0</v>
          </cell>
          <cell r="CH49">
            <v>0</v>
          </cell>
          <cell r="CI49">
            <v>0</v>
          </cell>
          <cell r="CJ49">
            <v>0</v>
          </cell>
          <cell r="CK49">
            <v>0</v>
          </cell>
          <cell r="CL49">
            <v>0</v>
          </cell>
          <cell r="DA49">
            <v>0</v>
          </cell>
          <cell r="DB49">
            <v>0</v>
          </cell>
          <cell r="DC49">
            <v>0</v>
          </cell>
          <cell r="DD49">
            <v>0</v>
          </cell>
          <cell r="DE49">
            <v>0</v>
          </cell>
          <cell r="DF49">
            <v>0</v>
          </cell>
          <cell r="DG49">
            <v>0</v>
          </cell>
          <cell r="DH49">
            <v>0</v>
          </cell>
          <cell r="DI49">
            <v>0</v>
          </cell>
          <cell r="DJ49">
            <v>0</v>
          </cell>
          <cell r="DK49">
            <v>0</v>
          </cell>
          <cell r="DL49">
            <v>0</v>
          </cell>
        </row>
        <row r="50">
          <cell r="A50">
            <v>46</v>
          </cell>
          <cell r="B50" t="str">
            <v>数字建造中心</v>
          </cell>
          <cell r="C50" t="str">
            <v>ZHT2020112300094</v>
          </cell>
          <cell r="D50" t="str">
            <v>深超总枢纽数字化仿真服务专题合同</v>
          </cell>
          <cell r="E50">
            <v>28</v>
          </cell>
          <cell r="F50">
            <v>28</v>
          </cell>
          <cell r="G50">
            <v>28</v>
          </cell>
          <cell r="H50">
            <v>28</v>
          </cell>
          <cell r="I50">
            <v>1</v>
          </cell>
          <cell r="J50">
            <v>0.06</v>
          </cell>
          <cell r="M50" t="str">
            <v>主导</v>
          </cell>
          <cell r="N50" t="str">
            <v>施林烽团队</v>
          </cell>
          <cell r="O50" t="str">
            <v>施林烽</v>
          </cell>
          <cell r="P50" t="str">
            <v>在建</v>
          </cell>
          <cell r="T50">
            <v>19.600000000000001</v>
          </cell>
          <cell r="U50">
            <v>0</v>
          </cell>
          <cell r="V50">
            <v>8.4</v>
          </cell>
          <cell r="AW50">
            <v>19.600000000000001</v>
          </cell>
          <cell r="AX50">
            <v>0</v>
          </cell>
          <cell r="AY50">
            <v>8.4</v>
          </cell>
          <cell r="AZ50">
            <v>0</v>
          </cell>
          <cell r="CA50">
            <v>0</v>
          </cell>
          <cell r="CB50">
            <v>0</v>
          </cell>
          <cell r="CC50">
            <v>0</v>
          </cell>
          <cell r="CD50">
            <v>0</v>
          </cell>
          <cell r="CE50">
            <v>0</v>
          </cell>
          <cell r="CF50">
            <v>0</v>
          </cell>
          <cell r="CG50">
            <v>0</v>
          </cell>
          <cell r="CH50">
            <v>0</v>
          </cell>
          <cell r="CI50">
            <v>0</v>
          </cell>
          <cell r="CJ50">
            <v>0</v>
          </cell>
          <cell r="CK50">
            <v>0</v>
          </cell>
          <cell r="CL50">
            <v>0</v>
          </cell>
          <cell r="DA50">
            <v>0</v>
          </cell>
          <cell r="DB50">
            <v>0</v>
          </cell>
          <cell r="DC50">
            <v>0</v>
          </cell>
          <cell r="DD50">
            <v>0</v>
          </cell>
          <cell r="DE50">
            <v>0</v>
          </cell>
          <cell r="DF50">
            <v>0</v>
          </cell>
          <cell r="DG50">
            <v>0</v>
          </cell>
          <cell r="DH50">
            <v>0</v>
          </cell>
          <cell r="DI50">
            <v>0</v>
          </cell>
          <cell r="DJ50">
            <v>0</v>
          </cell>
          <cell r="DK50">
            <v>0</v>
          </cell>
          <cell r="DL50">
            <v>0</v>
          </cell>
        </row>
        <row r="51">
          <cell r="A51">
            <v>47</v>
          </cell>
          <cell r="B51" t="str">
            <v>数字建造中心</v>
          </cell>
          <cell r="C51" t="str">
            <v>ZHT2021051200048</v>
          </cell>
          <cell r="D51" t="str">
            <v>上海轨道交通市域线机场联络工程（东段）JCXSG-12标智慧工地项目</v>
          </cell>
          <cell r="E51">
            <v>103.9</v>
          </cell>
          <cell r="F51">
            <v>103.9</v>
          </cell>
          <cell r="G51">
            <v>102.46</v>
          </cell>
          <cell r="H51">
            <v>102.46</v>
          </cell>
          <cell r="I51">
            <v>0.98614051973050998</v>
          </cell>
          <cell r="J51">
            <v>0.06</v>
          </cell>
          <cell r="M51" t="str">
            <v>主导</v>
          </cell>
          <cell r="N51" t="str">
            <v>史菁霞团队</v>
          </cell>
          <cell r="O51" t="str">
            <v>袁超</v>
          </cell>
          <cell r="P51" t="str">
            <v>在建</v>
          </cell>
          <cell r="T51">
            <v>83.12</v>
          </cell>
          <cell r="U51">
            <v>0</v>
          </cell>
          <cell r="V51">
            <v>20.78</v>
          </cell>
          <cell r="AK51">
            <v>20.78</v>
          </cell>
          <cell r="AW51">
            <v>83.12</v>
          </cell>
          <cell r="AX51">
            <v>0</v>
          </cell>
          <cell r="AY51">
            <v>20.78</v>
          </cell>
          <cell r="AZ51">
            <v>0</v>
          </cell>
          <cell r="BL51">
            <v>20.78</v>
          </cell>
          <cell r="CA51">
            <v>0</v>
          </cell>
          <cell r="CB51">
            <v>0</v>
          </cell>
          <cell r="CC51">
            <v>0</v>
          </cell>
          <cell r="CD51">
            <v>0</v>
          </cell>
          <cell r="CE51">
            <v>0</v>
          </cell>
          <cell r="CF51">
            <v>0</v>
          </cell>
          <cell r="CG51">
            <v>0</v>
          </cell>
          <cell r="CH51">
            <v>0</v>
          </cell>
          <cell r="CI51">
            <v>0</v>
          </cell>
          <cell r="CJ51">
            <v>0</v>
          </cell>
          <cell r="CK51">
            <v>0</v>
          </cell>
          <cell r="CL51">
            <v>0</v>
          </cell>
          <cell r="DA51">
            <v>0</v>
          </cell>
          <cell r="DB51">
            <v>0</v>
          </cell>
          <cell r="DC51">
            <v>0</v>
          </cell>
          <cell r="DD51">
            <v>0</v>
          </cell>
          <cell r="DE51">
            <v>0</v>
          </cell>
          <cell r="DF51">
            <v>0</v>
          </cell>
          <cell r="DG51">
            <v>0</v>
          </cell>
          <cell r="DH51">
            <v>0</v>
          </cell>
          <cell r="DI51">
            <v>0</v>
          </cell>
          <cell r="DJ51">
            <v>0</v>
          </cell>
          <cell r="DK51">
            <v>0</v>
          </cell>
          <cell r="DL51">
            <v>0</v>
          </cell>
        </row>
        <row r="52">
          <cell r="A52">
            <v>48</v>
          </cell>
          <cell r="B52" t="str">
            <v>数字建造中心</v>
          </cell>
          <cell r="C52" t="str">
            <v>ZHT2021080600095</v>
          </cell>
          <cell r="D52" t="str">
            <v>常州市轨道交通BIM总体管理及平台开发服务项目</v>
          </cell>
          <cell r="E52">
            <v>2723.85</v>
          </cell>
          <cell r="F52">
            <v>2042.8875</v>
          </cell>
          <cell r="G52">
            <v>2042.8875</v>
          </cell>
          <cell r="H52">
            <v>1475.4665600000001</v>
          </cell>
          <cell r="I52">
            <v>0.72224562537095205</v>
          </cell>
          <cell r="J52">
            <v>6.2178287318670998E-2</v>
          </cell>
          <cell r="M52" t="str">
            <v>主导</v>
          </cell>
          <cell r="N52" t="str">
            <v>史菁霞团队</v>
          </cell>
          <cell r="O52" t="str">
            <v>卢学文</v>
          </cell>
          <cell r="P52" t="str">
            <v>在建</v>
          </cell>
          <cell r="T52">
            <v>680.96249999999998</v>
          </cell>
          <cell r="U52">
            <v>0</v>
          </cell>
          <cell r="V52">
            <v>2042.8875</v>
          </cell>
          <cell r="AI52">
            <v>136.1925</v>
          </cell>
          <cell r="AL52">
            <v>136.1925</v>
          </cell>
          <cell r="AU52" t="str">
            <v>确保</v>
          </cell>
          <cell r="AW52">
            <v>680.96249999999998</v>
          </cell>
          <cell r="AX52">
            <v>0</v>
          </cell>
          <cell r="AY52">
            <v>2042.8875</v>
          </cell>
          <cell r="AZ52">
            <v>0</v>
          </cell>
          <cell r="BI52">
            <v>136.1925</v>
          </cell>
          <cell r="BL52">
            <v>136.1925</v>
          </cell>
          <cell r="BR52" t="str">
            <v>确保</v>
          </cell>
          <cell r="CA52">
            <v>0</v>
          </cell>
          <cell r="CB52">
            <v>0</v>
          </cell>
          <cell r="CC52">
            <v>0</v>
          </cell>
          <cell r="CD52">
            <v>0</v>
          </cell>
          <cell r="CE52">
            <v>0</v>
          </cell>
          <cell r="CF52">
            <v>0</v>
          </cell>
          <cell r="CG52">
            <v>0</v>
          </cell>
          <cell r="CH52">
            <v>0</v>
          </cell>
          <cell r="CI52">
            <v>0</v>
          </cell>
          <cell r="CJ52">
            <v>0</v>
          </cell>
          <cell r="CK52">
            <v>0</v>
          </cell>
          <cell r="CL52">
            <v>0</v>
          </cell>
          <cell r="DA52">
            <v>0</v>
          </cell>
          <cell r="DB52">
            <v>0</v>
          </cell>
          <cell r="DC52">
            <v>0</v>
          </cell>
          <cell r="DD52">
            <v>0</v>
          </cell>
          <cell r="DE52">
            <v>0</v>
          </cell>
          <cell r="DF52">
            <v>0</v>
          </cell>
          <cell r="DG52">
            <v>0</v>
          </cell>
          <cell r="DH52">
            <v>0</v>
          </cell>
          <cell r="DI52">
            <v>0</v>
          </cell>
          <cell r="DJ52">
            <v>0</v>
          </cell>
          <cell r="DK52">
            <v>0</v>
          </cell>
          <cell r="DL52">
            <v>0</v>
          </cell>
        </row>
        <row r="53">
          <cell r="A53">
            <v>49</v>
          </cell>
          <cell r="B53" t="str">
            <v>数字建造中心</v>
          </cell>
          <cell r="C53" t="str">
            <v>ZHT2021091300108</v>
          </cell>
          <cell r="D53" t="str">
            <v>越东路互通连接线工程公路项目第一合同段BIM全寿命期 大数据管理平台建设服务合同</v>
          </cell>
          <cell r="E53">
            <v>180</v>
          </cell>
          <cell r="F53">
            <v>180</v>
          </cell>
          <cell r="G53">
            <v>180</v>
          </cell>
          <cell r="H53">
            <v>139</v>
          </cell>
          <cell r="I53">
            <v>0.77222222222222203</v>
          </cell>
          <cell r="J53">
            <v>0.06</v>
          </cell>
          <cell r="M53" t="str">
            <v>主导</v>
          </cell>
          <cell r="N53" t="str">
            <v>张智伟团队</v>
          </cell>
          <cell r="O53" t="str">
            <v>卜宝翔</v>
          </cell>
          <cell r="P53" t="str">
            <v>25已完结</v>
          </cell>
          <cell r="T53">
            <v>180</v>
          </cell>
          <cell r="U53">
            <v>0</v>
          </cell>
          <cell r="V53">
            <v>0</v>
          </cell>
          <cell r="AA53">
            <v>0</v>
          </cell>
          <cell r="AB53">
            <v>0</v>
          </cell>
          <cell r="AC53">
            <v>0</v>
          </cell>
          <cell r="AD53">
            <v>0</v>
          </cell>
          <cell r="AF53">
            <v>0</v>
          </cell>
          <cell r="AG53">
            <v>0</v>
          </cell>
          <cell r="AH53">
            <v>0</v>
          </cell>
          <cell r="AI53">
            <v>0</v>
          </cell>
          <cell r="AJ53">
            <v>0</v>
          </cell>
          <cell r="AK53">
            <v>0</v>
          </cell>
          <cell r="AL53">
            <v>0</v>
          </cell>
          <cell r="AW53">
            <v>115.2</v>
          </cell>
          <cell r="AX53">
            <v>0</v>
          </cell>
          <cell r="AY53">
            <v>64.8</v>
          </cell>
          <cell r="AZ53">
            <v>64.8</v>
          </cell>
          <cell r="CA53">
            <v>0</v>
          </cell>
          <cell r="CB53">
            <v>0</v>
          </cell>
          <cell r="CC53">
            <v>0</v>
          </cell>
          <cell r="CD53">
            <v>0</v>
          </cell>
          <cell r="CE53">
            <v>0</v>
          </cell>
          <cell r="CF53">
            <v>0</v>
          </cell>
          <cell r="CG53">
            <v>0</v>
          </cell>
          <cell r="CH53">
            <v>0</v>
          </cell>
          <cell r="CI53">
            <v>0</v>
          </cell>
          <cell r="CJ53">
            <v>0</v>
          </cell>
          <cell r="CK53">
            <v>0</v>
          </cell>
          <cell r="CL53">
            <v>0</v>
          </cell>
          <cell r="DA53">
            <v>0</v>
          </cell>
          <cell r="DB53">
            <v>0</v>
          </cell>
          <cell r="DC53">
            <v>0</v>
          </cell>
          <cell r="DD53">
            <v>0</v>
          </cell>
          <cell r="DE53">
            <v>0</v>
          </cell>
          <cell r="DF53">
            <v>0</v>
          </cell>
          <cell r="DG53">
            <v>0</v>
          </cell>
          <cell r="DH53">
            <v>0</v>
          </cell>
          <cell r="DI53">
            <v>0</v>
          </cell>
          <cell r="DJ53">
            <v>0</v>
          </cell>
          <cell r="DK53">
            <v>0</v>
          </cell>
          <cell r="DL53">
            <v>0</v>
          </cell>
        </row>
        <row r="54">
          <cell r="A54">
            <v>50</v>
          </cell>
          <cell r="B54" t="str">
            <v>数字建造中心</v>
          </cell>
          <cell r="C54" t="str">
            <v>ZHT2022022200017</v>
          </cell>
          <cell r="D54" t="str">
            <v>上海轨道交通市域线嘉闵线工程JMSG-1标智慧工地项目系统集成及技术服务合同</v>
          </cell>
          <cell r="E54">
            <v>67</v>
          </cell>
          <cell r="F54">
            <v>67</v>
          </cell>
          <cell r="G54">
            <v>60.56</v>
          </cell>
          <cell r="H54">
            <v>60.56</v>
          </cell>
          <cell r="I54">
            <v>0.90388059701492496</v>
          </cell>
          <cell r="J54">
            <v>7.1892622084689994E-2</v>
          </cell>
          <cell r="M54" t="str">
            <v>主导</v>
          </cell>
          <cell r="N54" t="str">
            <v>史菁霞团队</v>
          </cell>
          <cell r="O54" t="str">
            <v>袁超</v>
          </cell>
          <cell r="P54" t="str">
            <v>在建</v>
          </cell>
          <cell r="T54">
            <v>62</v>
          </cell>
          <cell r="U54">
            <v>0</v>
          </cell>
          <cell r="V54">
            <v>5</v>
          </cell>
          <cell r="AW54">
            <v>58.6</v>
          </cell>
          <cell r="AX54">
            <v>0</v>
          </cell>
          <cell r="AY54">
            <v>8.4</v>
          </cell>
          <cell r="AZ54">
            <v>3.4</v>
          </cell>
          <cell r="CA54">
            <v>0</v>
          </cell>
          <cell r="CB54">
            <v>0</v>
          </cell>
          <cell r="CC54">
            <v>0</v>
          </cell>
          <cell r="CD54">
            <v>0</v>
          </cell>
          <cell r="CE54">
            <v>0</v>
          </cell>
          <cell r="CF54">
            <v>0</v>
          </cell>
          <cell r="CG54">
            <v>0</v>
          </cell>
          <cell r="CH54">
            <v>0</v>
          </cell>
          <cell r="CI54">
            <v>0</v>
          </cell>
          <cell r="CJ54">
            <v>0</v>
          </cell>
          <cell r="CK54">
            <v>0</v>
          </cell>
          <cell r="CL54">
            <v>0</v>
          </cell>
          <cell r="DA54">
            <v>0</v>
          </cell>
          <cell r="DB54">
            <v>0</v>
          </cell>
          <cell r="DC54">
            <v>0</v>
          </cell>
          <cell r="DD54">
            <v>0</v>
          </cell>
          <cell r="DE54">
            <v>0</v>
          </cell>
          <cell r="DF54">
            <v>0</v>
          </cell>
          <cell r="DG54">
            <v>0</v>
          </cell>
          <cell r="DH54">
            <v>0</v>
          </cell>
          <cell r="DI54">
            <v>0</v>
          </cell>
          <cell r="DJ54">
            <v>0</v>
          </cell>
          <cell r="DK54">
            <v>0</v>
          </cell>
          <cell r="DL54">
            <v>0</v>
          </cell>
        </row>
        <row r="55">
          <cell r="A55">
            <v>51</v>
          </cell>
          <cell r="B55" t="str">
            <v>数字建造中心</v>
          </cell>
          <cell r="C55" t="str">
            <v>ZHT2022030800022</v>
          </cell>
          <cell r="D55" t="str">
            <v>基于BIM的工程管理平台应用与咨询服务合同-环莞快速路三期路面标</v>
          </cell>
          <cell r="E55">
            <v>48.9206</v>
          </cell>
          <cell r="F55">
            <v>14.934480768</v>
          </cell>
          <cell r="G55">
            <v>14.934480768</v>
          </cell>
          <cell r="H55">
            <v>14.934480768</v>
          </cell>
          <cell r="I55">
            <v>1</v>
          </cell>
          <cell r="J55">
            <v>0.06</v>
          </cell>
          <cell r="M55">
            <v>0</v>
          </cell>
          <cell r="N55" t="str">
            <v>许清亮团队</v>
          </cell>
          <cell r="O55" t="str">
            <v>明艳丽</v>
          </cell>
          <cell r="P55" t="str">
            <v>在建</v>
          </cell>
          <cell r="T55">
            <v>25.683274999999998</v>
          </cell>
          <cell r="U55">
            <v>0</v>
          </cell>
          <cell r="V55">
            <v>23.237324999999998</v>
          </cell>
          <cell r="AW55">
            <v>19.568239999999999</v>
          </cell>
          <cell r="AX55">
            <v>0</v>
          </cell>
          <cell r="AY55">
            <v>29.352360000000001</v>
          </cell>
          <cell r="AZ55">
            <v>6.1150349999999998</v>
          </cell>
          <cell r="CA55">
            <v>0</v>
          </cell>
          <cell r="CB55">
            <v>0</v>
          </cell>
          <cell r="CC55">
            <v>0</v>
          </cell>
          <cell r="CD55">
            <v>0</v>
          </cell>
          <cell r="CE55">
            <v>0</v>
          </cell>
          <cell r="CF55">
            <v>0</v>
          </cell>
          <cell r="CG55">
            <v>0</v>
          </cell>
          <cell r="CH55">
            <v>0</v>
          </cell>
          <cell r="CI55">
            <v>0</v>
          </cell>
          <cell r="CJ55">
            <v>0</v>
          </cell>
          <cell r="CK55">
            <v>0</v>
          </cell>
          <cell r="CL55">
            <v>0</v>
          </cell>
          <cell r="DA55">
            <v>0</v>
          </cell>
          <cell r="DB55">
            <v>0</v>
          </cell>
          <cell r="DC55">
            <v>0</v>
          </cell>
          <cell r="DD55">
            <v>0</v>
          </cell>
          <cell r="DE55">
            <v>0</v>
          </cell>
          <cell r="DF55">
            <v>0</v>
          </cell>
          <cell r="DG55">
            <v>0</v>
          </cell>
          <cell r="DH55">
            <v>0</v>
          </cell>
          <cell r="DI55">
            <v>0</v>
          </cell>
          <cell r="DJ55">
            <v>0</v>
          </cell>
          <cell r="DK55">
            <v>0</v>
          </cell>
          <cell r="DL55">
            <v>0</v>
          </cell>
        </row>
        <row r="56">
          <cell r="A56">
            <v>52</v>
          </cell>
          <cell r="B56" t="str">
            <v>数字建造中心</v>
          </cell>
          <cell r="C56" t="str">
            <v>ZHT2022050900037</v>
          </cell>
          <cell r="D56" t="str">
            <v>地下实验室科研数据动态管理平台项目</v>
          </cell>
          <cell r="E56">
            <v>2952</v>
          </cell>
          <cell r="F56">
            <v>2802</v>
          </cell>
          <cell r="G56">
            <v>802</v>
          </cell>
          <cell r="H56">
            <v>802</v>
          </cell>
          <cell r="I56">
            <v>0.28622412562455402</v>
          </cell>
          <cell r="J56">
            <v>0.125794173995319</v>
          </cell>
          <cell r="M56" t="str">
            <v>主导</v>
          </cell>
          <cell r="N56" t="str">
            <v>孔祥平团队</v>
          </cell>
          <cell r="O56" t="str">
            <v>张智伟</v>
          </cell>
          <cell r="P56" t="str">
            <v>在建</v>
          </cell>
          <cell r="T56">
            <v>1277.1034999999999</v>
          </cell>
          <cell r="U56">
            <v>0</v>
          </cell>
          <cell r="V56">
            <v>1674.8965000000001</v>
          </cell>
          <cell r="AW56">
            <v>1163.5995</v>
          </cell>
          <cell r="AX56">
            <v>0</v>
          </cell>
          <cell r="AY56">
            <v>1788.4005</v>
          </cell>
          <cell r="AZ56">
            <v>113.504</v>
          </cell>
          <cell r="BH56">
            <v>60</v>
          </cell>
          <cell r="BL56">
            <v>240</v>
          </cell>
          <cell r="CA56">
            <v>0</v>
          </cell>
          <cell r="CB56">
            <v>0</v>
          </cell>
          <cell r="CC56">
            <v>0</v>
          </cell>
          <cell r="CD56">
            <v>0</v>
          </cell>
          <cell r="CE56">
            <v>0</v>
          </cell>
          <cell r="CF56">
            <v>0</v>
          </cell>
          <cell r="CG56">
            <v>0</v>
          </cell>
          <cell r="CH56">
            <v>0</v>
          </cell>
          <cell r="CI56">
            <v>0</v>
          </cell>
          <cell r="CJ56">
            <v>0</v>
          </cell>
          <cell r="CK56">
            <v>0</v>
          </cell>
          <cell r="CL56">
            <v>0</v>
          </cell>
          <cell r="DA56">
            <v>0</v>
          </cell>
          <cell r="DB56">
            <v>0</v>
          </cell>
          <cell r="DC56">
            <v>0</v>
          </cell>
          <cell r="DD56">
            <v>0</v>
          </cell>
          <cell r="DE56">
            <v>0</v>
          </cell>
          <cell r="DF56">
            <v>0</v>
          </cell>
          <cell r="DG56">
            <v>0</v>
          </cell>
          <cell r="DH56">
            <v>0</v>
          </cell>
          <cell r="DI56">
            <v>0</v>
          </cell>
          <cell r="DJ56">
            <v>0</v>
          </cell>
          <cell r="DK56">
            <v>0</v>
          </cell>
          <cell r="DL56">
            <v>0</v>
          </cell>
        </row>
        <row r="57">
          <cell r="A57">
            <v>53</v>
          </cell>
          <cell r="B57" t="str">
            <v>数字建造中心</v>
          </cell>
          <cell r="C57" t="str">
            <v>ZHT2022051300038</v>
          </cell>
          <cell r="D57" t="str">
            <v>青岛国际资源配置中心北片区建设运营数智一体化项目</v>
          </cell>
          <cell r="E57">
            <v>2168.6999999999998</v>
          </cell>
          <cell r="F57">
            <v>2136.5</v>
          </cell>
          <cell r="G57">
            <v>1587.5</v>
          </cell>
          <cell r="H57">
            <v>1027.5</v>
          </cell>
          <cell r="I57">
            <v>0.48092674935642399</v>
          </cell>
          <cell r="J57">
            <v>7.0664127122645901E-2</v>
          </cell>
          <cell r="M57" t="str">
            <v>主导</v>
          </cell>
          <cell r="N57" t="str">
            <v>徐勇团队</v>
          </cell>
          <cell r="O57" t="str">
            <v>徐勇</v>
          </cell>
          <cell r="P57" t="str">
            <v>在建</v>
          </cell>
          <cell r="T57">
            <v>1707.918308</v>
          </cell>
          <cell r="U57">
            <v>0</v>
          </cell>
          <cell r="V57">
            <v>460.78169200000002</v>
          </cell>
          <cell r="AW57">
            <v>646.58000000000004</v>
          </cell>
          <cell r="AX57">
            <v>0</v>
          </cell>
          <cell r="AY57">
            <v>1522.12</v>
          </cell>
          <cell r="AZ57">
            <v>1061.3383080000001</v>
          </cell>
          <cell r="BL57">
            <v>66.2</v>
          </cell>
          <cell r="CA57">
            <v>0</v>
          </cell>
          <cell r="CB57">
            <v>0</v>
          </cell>
          <cell r="CC57">
            <v>0</v>
          </cell>
          <cell r="CD57">
            <v>0</v>
          </cell>
          <cell r="CE57">
            <v>0</v>
          </cell>
          <cell r="CF57">
            <v>0</v>
          </cell>
          <cell r="CG57">
            <v>0</v>
          </cell>
          <cell r="CH57">
            <v>0</v>
          </cell>
          <cell r="CI57">
            <v>0</v>
          </cell>
          <cell r="CJ57">
            <v>0</v>
          </cell>
          <cell r="CK57">
            <v>0</v>
          </cell>
          <cell r="CL57">
            <v>0</v>
          </cell>
          <cell r="DA57">
            <v>0</v>
          </cell>
          <cell r="DB57">
            <v>0</v>
          </cell>
          <cell r="DC57">
            <v>0</v>
          </cell>
          <cell r="DD57">
            <v>0</v>
          </cell>
          <cell r="DE57">
            <v>0</v>
          </cell>
          <cell r="DF57">
            <v>0</v>
          </cell>
          <cell r="DG57">
            <v>0</v>
          </cell>
          <cell r="DH57">
            <v>0</v>
          </cell>
          <cell r="DI57">
            <v>0</v>
          </cell>
          <cell r="DJ57">
            <v>0</v>
          </cell>
          <cell r="DK57">
            <v>0</v>
          </cell>
          <cell r="DL57">
            <v>0</v>
          </cell>
        </row>
        <row r="58">
          <cell r="A58">
            <v>54</v>
          </cell>
          <cell r="B58" t="str">
            <v>数字建造中心</v>
          </cell>
          <cell r="C58" t="str">
            <v>ZHT2022052600040</v>
          </cell>
          <cell r="D58" t="str">
            <v>环莞快速路三期莞深高速至东部快速路段工程（一标段）</v>
          </cell>
          <cell r="E58">
            <v>41.0839</v>
          </cell>
          <cell r="F58">
            <v>12.542092992000001</v>
          </cell>
          <cell r="G58">
            <v>12.542092992000001</v>
          </cell>
          <cell r="H58">
            <v>12.542092992000001</v>
          </cell>
          <cell r="I58">
            <v>1</v>
          </cell>
          <cell r="J58">
            <v>0.06</v>
          </cell>
          <cell r="M58">
            <v>0</v>
          </cell>
          <cell r="N58" t="str">
            <v>许清亮团队</v>
          </cell>
          <cell r="O58" t="str">
            <v>明艳丽</v>
          </cell>
          <cell r="P58" t="str">
            <v>在建</v>
          </cell>
          <cell r="T58">
            <v>21.569047999999999</v>
          </cell>
          <cell r="U58">
            <v>0</v>
          </cell>
          <cell r="V58">
            <v>19.514852000000001</v>
          </cell>
          <cell r="AW58">
            <v>16.43356</v>
          </cell>
          <cell r="AX58">
            <v>0</v>
          </cell>
          <cell r="AY58">
            <v>24.65034</v>
          </cell>
          <cell r="AZ58">
            <v>5.1354879999999996</v>
          </cell>
          <cell r="CA58">
            <v>0</v>
          </cell>
          <cell r="CB58">
            <v>0</v>
          </cell>
          <cell r="CC58">
            <v>0</v>
          </cell>
          <cell r="CD58">
            <v>0</v>
          </cell>
          <cell r="CE58">
            <v>0</v>
          </cell>
          <cell r="CF58">
            <v>0</v>
          </cell>
          <cell r="CG58">
            <v>0</v>
          </cell>
          <cell r="CH58">
            <v>0</v>
          </cell>
          <cell r="CI58">
            <v>0</v>
          </cell>
          <cell r="CJ58">
            <v>0</v>
          </cell>
          <cell r="CK58">
            <v>0</v>
          </cell>
          <cell r="CL58">
            <v>0</v>
          </cell>
          <cell r="DA58">
            <v>0</v>
          </cell>
          <cell r="DB58">
            <v>0</v>
          </cell>
          <cell r="DC58">
            <v>0</v>
          </cell>
          <cell r="DD58">
            <v>0</v>
          </cell>
          <cell r="DE58">
            <v>0</v>
          </cell>
          <cell r="DF58">
            <v>0</v>
          </cell>
          <cell r="DG58">
            <v>0</v>
          </cell>
          <cell r="DH58">
            <v>0</v>
          </cell>
          <cell r="DI58">
            <v>0</v>
          </cell>
          <cell r="DJ58">
            <v>0</v>
          </cell>
          <cell r="DK58">
            <v>0</v>
          </cell>
          <cell r="DL58">
            <v>0</v>
          </cell>
        </row>
        <row r="59">
          <cell r="A59">
            <v>55</v>
          </cell>
          <cell r="B59" t="str">
            <v>数字建造中心</v>
          </cell>
          <cell r="C59" t="str">
            <v>ZHT2022031100025</v>
          </cell>
          <cell r="D59" t="str">
            <v>上海轨道交通市域线机场联络线虹桥枢纽工程系统集成及技术服务合同</v>
          </cell>
          <cell r="E59">
            <v>95</v>
          </cell>
          <cell r="F59">
            <v>95</v>
          </cell>
          <cell r="G59">
            <v>95</v>
          </cell>
          <cell r="H59">
            <v>62.69</v>
          </cell>
          <cell r="I59">
            <v>0.65989473684210498</v>
          </cell>
          <cell r="J59">
            <v>8.8388337692118596E-2</v>
          </cell>
          <cell r="M59" t="str">
            <v>主导</v>
          </cell>
          <cell r="N59" t="str">
            <v>史菁霞团队</v>
          </cell>
          <cell r="O59" t="str">
            <v>袁超</v>
          </cell>
          <cell r="P59" t="str">
            <v>在建</v>
          </cell>
          <cell r="T59">
            <v>87.283699999999996</v>
          </cell>
          <cell r="U59">
            <v>0</v>
          </cell>
          <cell r="V59">
            <v>7.7163000000000004</v>
          </cell>
          <cell r="AW59">
            <v>87.283699999999996</v>
          </cell>
          <cell r="AX59">
            <v>0</v>
          </cell>
          <cell r="AY59">
            <v>7.7163000000000004</v>
          </cell>
          <cell r="AZ59">
            <v>0</v>
          </cell>
          <cell r="CA59">
            <v>0</v>
          </cell>
          <cell r="CB59">
            <v>0</v>
          </cell>
          <cell r="CC59">
            <v>0</v>
          </cell>
          <cell r="CD59">
            <v>0</v>
          </cell>
          <cell r="CE59">
            <v>0</v>
          </cell>
          <cell r="CF59">
            <v>0</v>
          </cell>
          <cell r="CG59">
            <v>0</v>
          </cell>
          <cell r="CH59">
            <v>0</v>
          </cell>
          <cell r="CI59">
            <v>0</v>
          </cell>
          <cell r="CJ59">
            <v>0</v>
          </cell>
          <cell r="CK59">
            <v>0</v>
          </cell>
          <cell r="CL59">
            <v>0</v>
          </cell>
          <cell r="DA59">
            <v>0</v>
          </cell>
          <cell r="DB59">
            <v>0</v>
          </cell>
          <cell r="DC59">
            <v>0</v>
          </cell>
          <cell r="DD59">
            <v>0</v>
          </cell>
          <cell r="DE59">
            <v>0</v>
          </cell>
          <cell r="DF59">
            <v>0</v>
          </cell>
          <cell r="DG59">
            <v>0</v>
          </cell>
          <cell r="DH59">
            <v>0</v>
          </cell>
          <cell r="DI59">
            <v>0</v>
          </cell>
          <cell r="DJ59">
            <v>0</v>
          </cell>
          <cell r="DK59">
            <v>0</v>
          </cell>
          <cell r="DL59">
            <v>0</v>
          </cell>
        </row>
        <row r="60">
          <cell r="A60">
            <v>56</v>
          </cell>
          <cell r="B60" t="str">
            <v>数字建造中心</v>
          </cell>
          <cell r="C60" t="str">
            <v>ZHT2022060600043</v>
          </cell>
          <cell r="D60" t="str">
            <v>嘉兴市铁投集团建设一体化全过程管控平台建设服务项目合同</v>
          </cell>
          <cell r="E60">
            <v>1737.03</v>
          </cell>
          <cell r="F60">
            <v>1435.58798</v>
          </cell>
          <cell r="G60">
            <v>1435.58798</v>
          </cell>
          <cell r="H60">
            <v>1435.58798</v>
          </cell>
          <cell r="I60">
            <v>1</v>
          </cell>
          <cell r="J60">
            <v>0.06</v>
          </cell>
          <cell r="M60" t="str">
            <v>主导</v>
          </cell>
          <cell r="N60" t="str">
            <v>施林烽团队</v>
          </cell>
          <cell r="O60" t="str">
            <v>杨馨</v>
          </cell>
          <cell r="P60" t="str">
            <v>在建</v>
          </cell>
          <cell r="T60">
            <v>1238.8</v>
          </cell>
          <cell r="U60">
            <v>0</v>
          </cell>
          <cell r="V60">
            <v>498.23</v>
          </cell>
          <cell r="AW60">
            <v>808.58960000000002</v>
          </cell>
          <cell r="AX60">
            <v>0</v>
          </cell>
          <cell r="AY60">
            <v>928.44039999999995</v>
          </cell>
          <cell r="AZ60">
            <v>430.21039999999999</v>
          </cell>
          <cell r="BF60">
            <v>256.76</v>
          </cell>
          <cell r="CA60">
            <v>0</v>
          </cell>
          <cell r="CB60">
            <v>0</v>
          </cell>
          <cell r="CC60">
            <v>0</v>
          </cell>
          <cell r="CD60">
            <v>0</v>
          </cell>
          <cell r="CE60">
            <v>0</v>
          </cell>
          <cell r="CF60">
            <v>0</v>
          </cell>
          <cell r="CG60">
            <v>0</v>
          </cell>
          <cell r="CH60">
            <v>0</v>
          </cell>
          <cell r="CI60">
            <v>0</v>
          </cell>
          <cell r="CJ60">
            <v>0</v>
          </cell>
          <cell r="CK60">
            <v>0</v>
          </cell>
          <cell r="CL60">
            <v>0</v>
          </cell>
          <cell r="DA60">
            <v>0</v>
          </cell>
          <cell r="DB60">
            <v>0</v>
          </cell>
          <cell r="DC60">
            <v>0</v>
          </cell>
          <cell r="DD60">
            <v>0</v>
          </cell>
          <cell r="DE60">
            <v>0</v>
          </cell>
          <cell r="DF60">
            <v>0</v>
          </cell>
          <cell r="DG60">
            <v>0</v>
          </cell>
          <cell r="DH60">
            <v>0</v>
          </cell>
          <cell r="DI60">
            <v>0</v>
          </cell>
          <cell r="DJ60">
            <v>0</v>
          </cell>
          <cell r="DK60">
            <v>0</v>
          </cell>
          <cell r="DL60">
            <v>0</v>
          </cell>
        </row>
        <row r="61">
          <cell r="A61">
            <v>57</v>
          </cell>
          <cell r="B61" t="str">
            <v>数字建造中心</v>
          </cell>
          <cell r="C61" t="str">
            <v>ZHT2022071500055</v>
          </cell>
          <cell r="D61" t="str">
            <v>环莞快速路三期莞深高速至东部快速路段工程 -3标</v>
          </cell>
          <cell r="E61">
            <v>35.387300000000003</v>
          </cell>
          <cell r="F61">
            <v>10.803034944</v>
          </cell>
          <cell r="G61">
            <v>10.803034944</v>
          </cell>
          <cell r="H61">
            <v>10.803034944</v>
          </cell>
          <cell r="I61">
            <v>1</v>
          </cell>
          <cell r="J61">
            <v>0.06</v>
          </cell>
          <cell r="M61">
            <v>0</v>
          </cell>
          <cell r="N61" t="str">
            <v>许清亮团队</v>
          </cell>
          <cell r="O61" t="str">
            <v>明艳丽</v>
          </cell>
          <cell r="P61" t="str">
            <v>在建</v>
          </cell>
          <cell r="T61">
            <v>18.578333000000001</v>
          </cell>
          <cell r="U61">
            <v>0</v>
          </cell>
          <cell r="V61">
            <v>16.808966999999999</v>
          </cell>
          <cell r="AW61">
            <v>14.154920000000001</v>
          </cell>
          <cell r="AX61">
            <v>0</v>
          </cell>
          <cell r="AY61">
            <v>21.232379999999999</v>
          </cell>
          <cell r="AZ61">
            <v>4.423413</v>
          </cell>
          <cell r="CA61">
            <v>0</v>
          </cell>
          <cell r="CB61">
            <v>0</v>
          </cell>
          <cell r="CC61">
            <v>0</v>
          </cell>
          <cell r="CD61">
            <v>0</v>
          </cell>
          <cell r="CE61">
            <v>0</v>
          </cell>
          <cell r="CF61">
            <v>0</v>
          </cell>
          <cell r="CG61">
            <v>0</v>
          </cell>
          <cell r="CH61">
            <v>0</v>
          </cell>
          <cell r="CI61">
            <v>0</v>
          </cell>
          <cell r="CJ61">
            <v>0</v>
          </cell>
          <cell r="CK61">
            <v>0</v>
          </cell>
          <cell r="CL61">
            <v>0</v>
          </cell>
          <cell r="DA61">
            <v>0</v>
          </cell>
          <cell r="DB61">
            <v>0</v>
          </cell>
          <cell r="DC61">
            <v>0</v>
          </cell>
          <cell r="DD61">
            <v>0</v>
          </cell>
          <cell r="DE61">
            <v>0</v>
          </cell>
          <cell r="DF61">
            <v>0</v>
          </cell>
          <cell r="DG61">
            <v>0</v>
          </cell>
          <cell r="DH61">
            <v>0</v>
          </cell>
          <cell r="DI61">
            <v>0</v>
          </cell>
          <cell r="DJ61">
            <v>0</v>
          </cell>
          <cell r="DK61">
            <v>0</v>
          </cell>
          <cell r="DL61">
            <v>0</v>
          </cell>
        </row>
        <row r="62">
          <cell r="A62">
            <v>58</v>
          </cell>
          <cell r="B62" t="str">
            <v>数字建造中心</v>
          </cell>
          <cell r="C62" t="str">
            <v>ZHT2022082400068</v>
          </cell>
          <cell r="D62" t="str">
            <v>浦东新区精神卫生中心（书院院区）新建工程-BIM的合同</v>
          </cell>
          <cell r="E62">
            <v>378</v>
          </cell>
          <cell r="F62">
            <v>378</v>
          </cell>
          <cell r="G62">
            <v>38</v>
          </cell>
          <cell r="H62">
            <v>38</v>
          </cell>
          <cell r="I62">
            <v>0.100529100529101</v>
          </cell>
          <cell r="J62">
            <v>0.06</v>
          </cell>
          <cell r="M62" t="str">
            <v>主导</v>
          </cell>
          <cell r="N62" t="str">
            <v>史菁霞团队</v>
          </cell>
          <cell r="O62" t="str">
            <v>谢复欣</v>
          </cell>
          <cell r="P62" t="str">
            <v>在建</v>
          </cell>
          <cell r="T62">
            <v>302.39999999999998</v>
          </cell>
          <cell r="U62">
            <v>0</v>
          </cell>
          <cell r="V62">
            <v>75.599999999999994</v>
          </cell>
          <cell r="AH62">
            <v>75.599999999999994</v>
          </cell>
          <cell r="AW62">
            <v>302.39999999999998</v>
          </cell>
          <cell r="AX62">
            <v>0</v>
          </cell>
          <cell r="AY62">
            <v>75.599999999999994</v>
          </cell>
          <cell r="AZ62">
            <v>0</v>
          </cell>
          <cell r="BL62">
            <v>75.599999999999994</v>
          </cell>
          <cell r="CA62">
            <v>0</v>
          </cell>
          <cell r="CB62">
            <v>0</v>
          </cell>
          <cell r="CC62">
            <v>0</v>
          </cell>
          <cell r="CD62">
            <v>0</v>
          </cell>
          <cell r="CE62">
            <v>0</v>
          </cell>
          <cell r="CF62">
            <v>0</v>
          </cell>
          <cell r="CG62">
            <v>0</v>
          </cell>
          <cell r="CH62">
            <v>0</v>
          </cell>
          <cell r="CI62">
            <v>0</v>
          </cell>
          <cell r="CJ62">
            <v>0</v>
          </cell>
          <cell r="CK62">
            <v>0</v>
          </cell>
          <cell r="CL62">
            <v>0</v>
          </cell>
          <cell r="DA62">
            <v>0</v>
          </cell>
          <cell r="DB62">
            <v>0</v>
          </cell>
          <cell r="DC62">
            <v>0</v>
          </cell>
          <cell r="DD62">
            <v>0</v>
          </cell>
          <cell r="DE62">
            <v>0</v>
          </cell>
          <cell r="DF62">
            <v>0</v>
          </cell>
          <cell r="DG62">
            <v>0</v>
          </cell>
          <cell r="DH62">
            <v>0</v>
          </cell>
          <cell r="DI62">
            <v>0</v>
          </cell>
          <cell r="DJ62">
            <v>0</v>
          </cell>
          <cell r="DK62">
            <v>0</v>
          </cell>
          <cell r="DL62">
            <v>0</v>
          </cell>
        </row>
        <row r="63">
          <cell r="A63">
            <v>59</v>
          </cell>
          <cell r="B63" t="str">
            <v>数字建造中心</v>
          </cell>
          <cell r="C63" t="str">
            <v>ZHT2022081500064</v>
          </cell>
          <cell r="D63" t="str">
            <v>上海轨道交通市域线机场联络工程（东段）JCXSG-16标智慧工地项目</v>
          </cell>
          <cell r="E63">
            <v>97.5</v>
          </cell>
          <cell r="F63">
            <v>97.5</v>
          </cell>
          <cell r="G63">
            <v>79.5</v>
          </cell>
          <cell r="H63">
            <v>79.5</v>
          </cell>
          <cell r="I63">
            <v>0.81538461538461504</v>
          </cell>
          <cell r="J63">
            <v>8.9416988833341801E-2</v>
          </cell>
          <cell r="M63" t="str">
            <v>主导</v>
          </cell>
          <cell r="N63" t="str">
            <v>史菁霞团队</v>
          </cell>
          <cell r="O63" t="str">
            <v>袁超</v>
          </cell>
          <cell r="P63" t="str">
            <v>在建</v>
          </cell>
          <cell r="T63">
            <v>81.734499999999997</v>
          </cell>
          <cell r="U63">
            <v>0</v>
          </cell>
          <cell r="V63">
            <v>15.765499999999999</v>
          </cell>
          <cell r="AW63">
            <v>76.234499999999997</v>
          </cell>
          <cell r="AX63">
            <v>0</v>
          </cell>
          <cell r="AY63">
            <v>21.265499999999999</v>
          </cell>
          <cell r="AZ63">
            <v>5.5</v>
          </cell>
          <cell r="CA63">
            <v>0</v>
          </cell>
          <cell r="CB63">
            <v>0</v>
          </cell>
          <cell r="CC63">
            <v>0</v>
          </cell>
          <cell r="CD63">
            <v>0</v>
          </cell>
          <cell r="CE63">
            <v>0</v>
          </cell>
          <cell r="CF63">
            <v>0</v>
          </cell>
          <cell r="CG63">
            <v>0</v>
          </cell>
          <cell r="CH63">
            <v>0</v>
          </cell>
          <cell r="CI63">
            <v>0</v>
          </cell>
          <cell r="CJ63">
            <v>0</v>
          </cell>
          <cell r="CK63">
            <v>0</v>
          </cell>
          <cell r="CL63">
            <v>0</v>
          </cell>
          <cell r="DA63">
            <v>0</v>
          </cell>
          <cell r="DB63">
            <v>0</v>
          </cell>
          <cell r="DC63">
            <v>0</v>
          </cell>
          <cell r="DD63">
            <v>0</v>
          </cell>
          <cell r="DE63">
            <v>0</v>
          </cell>
          <cell r="DF63">
            <v>0</v>
          </cell>
          <cell r="DG63">
            <v>0</v>
          </cell>
          <cell r="DH63">
            <v>0</v>
          </cell>
          <cell r="DI63">
            <v>0</v>
          </cell>
          <cell r="DJ63">
            <v>0</v>
          </cell>
          <cell r="DK63">
            <v>0</v>
          </cell>
          <cell r="DL63">
            <v>0</v>
          </cell>
        </row>
        <row r="64">
          <cell r="A64">
            <v>60</v>
          </cell>
          <cell r="B64" t="str">
            <v>数字建造中心</v>
          </cell>
          <cell r="C64" t="str">
            <v>ZHT2022092600081</v>
          </cell>
          <cell r="D64" t="str">
            <v>城东埭头公交综合场站工程建设管理信息化平台新增项目级授权应用服务</v>
          </cell>
          <cell r="E64">
            <v>15</v>
          </cell>
          <cell r="F64">
            <v>5.55</v>
          </cell>
          <cell r="G64">
            <v>5.55</v>
          </cell>
          <cell r="H64">
            <v>5.55</v>
          </cell>
          <cell r="I64">
            <v>1</v>
          </cell>
          <cell r="J64">
            <v>0.06</v>
          </cell>
          <cell r="M64">
            <v>0</v>
          </cell>
          <cell r="N64">
            <v>0</v>
          </cell>
          <cell r="O64" t="str">
            <v>周滨</v>
          </cell>
          <cell r="P64" t="str">
            <v>在建</v>
          </cell>
          <cell r="T64">
            <v>11.4</v>
          </cell>
          <cell r="U64">
            <v>0</v>
          </cell>
          <cell r="V64">
            <v>3.6</v>
          </cell>
          <cell r="AW64">
            <v>7.5</v>
          </cell>
          <cell r="AX64">
            <v>0</v>
          </cell>
          <cell r="AY64">
            <v>7.5</v>
          </cell>
          <cell r="AZ64">
            <v>3.9</v>
          </cell>
          <cell r="CA64">
            <v>0</v>
          </cell>
          <cell r="CB64">
            <v>0</v>
          </cell>
          <cell r="CC64">
            <v>0</v>
          </cell>
          <cell r="CD64">
            <v>0</v>
          </cell>
          <cell r="CE64">
            <v>0</v>
          </cell>
          <cell r="CF64">
            <v>0</v>
          </cell>
          <cell r="CG64">
            <v>0</v>
          </cell>
          <cell r="CH64">
            <v>0</v>
          </cell>
          <cell r="CI64">
            <v>0</v>
          </cell>
          <cell r="CJ64">
            <v>0</v>
          </cell>
          <cell r="CK64">
            <v>0</v>
          </cell>
          <cell r="CL64">
            <v>0</v>
          </cell>
          <cell r="DA64">
            <v>0</v>
          </cell>
          <cell r="DB64">
            <v>0</v>
          </cell>
          <cell r="DC64">
            <v>0</v>
          </cell>
          <cell r="DD64">
            <v>0</v>
          </cell>
          <cell r="DE64">
            <v>0</v>
          </cell>
          <cell r="DF64">
            <v>0</v>
          </cell>
          <cell r="DG64">
            <v>0</v>
          </cell>
          <cell r="DH64">
            <v>0</v>
          </cell>
          <cell r="DI64">
            <v>0</v>
          </cell>
          <cell r="DJ64">
            <v>0</v>
          </cell>
          <cell r="DK64">
            <v>0</v>
          </cell>
          <cell r="DL64">
            <v>0</v>
          </cell>
        </row>
        <row r="65">
          <cell r="A65">
            <v>61</v>
          </cell>
          <cell r="B65" t="str">
            <v>数字建造中心</v>
          </cell>
          <cell r="C65" t="str">
            <v>ZHT2022071500056</v>
          </cell>
          <cell r="D65" t="str">
            <v>环莞快速路三期莞深高速至东部快速路段工程-2标</v>
          </cell>
          <cell r="E65">
            <v>57.392400000000002</v>
          </cell>
          <cell r="F65">
            <v>17.520751872000002</v>
          </cell>
          <cell r="G65">
            <v>17.520751872000002</v>
          </cell>
          <cell r="H65">
            <v>17.520751872000002</v>
          </cell>
          <cell r="I65">
            <v>1</v>
          </cell>
          <cell r="J65">
            <v>0.06</v>
          </cell>
          <cell r="M65">
            <v>0</v>
          </cell>
          <cell r="N65" t="str">
            <v>许清亮团队</v>
          </cell>
          <cell r="O65" t="str">
            <v>明艳丽</v>
          </cell>
          <cell r="P65" t="str">
            <v>在建</v>
          </cell>
          <cell r="T65">
            <v>30.13101</v>
          </cell>
          <cell r="U65">
            <v>0</v>
          </cell>
          <cell r="V65">
            <v>27.261389999999999</v>
          </cell>
          <cell r="AW65">
            <v>0</v>
          </cell>
          <cell r="AX65">
            <v>0</v>
          </cell>
          <cell r="AY65">
            <v>57.392400000000002</v>
          </cell>
          <cell r="AZ65">
            <v>30.13101</v>
          </cell>
          <cell r="CA65">
            <v>0</v>
          </cell>
          <cell r="CB65">
            <v>0</v>
          </cell>
          <cell r="CC65">
            <v>0</v>
          </cell>
          <cell r="CD65">
            <v>0</v>
          </cell>
          <cell r="CE65">
            <v>0</v>
          </cell>
          <cell r="CF65">
            <v>0</v>
          </cell>
          <cell r="CG65">
            <v>0</v>
          </cell>
          <cell r="CH65">
            <v>0</v>
          </cell>
          <cell r="CI65">
            <v>0</v>
          </cell>
          <cell r="CJ65">
            <v>0</v>
          </cell>
          <cell r="CK65">
            <v>0</v>
          </cell>
          <cell r="CL65">
            <v>0</v>
          </cell>
          <cell r="DA65">
            <v>0</v>
          </cell>
          <cell r="DB65">
            <v>0</v>
          </cell>
          <cell r="DC65">
            <v>0</v>
          </cell>
          <cell r="DD65">
            <v>0</v>
          </cell>
          <cell r="DE65">
            <v>0</v>
          </cell>
          <cell r="DF65">
            <v>0</v>
          </cell>
          <cell r="DG65">
            <v>0</v>
          </cell>
          <cell r="DH65">
            <v>0</v>
          </cell>
          <cell r="DI65">
            <v>0</v>
          </cell>
          <cell r="DJ65">
            <v>0</v>
          </cell>
          <cell r="DK65">
            <v>0</v>
          </cell>
          <cell r="DL65">
            <v>0</v>
          </cell>
        </row>
        <row r="66">
          <cell r="A66">
            <v>62</v>
          </cell>
          <cell r="B66" t="str">
            <v>数字建造中心</v>
          </cell>
          <cell r="C66" t="str">
            <v>ZHT2022072600059</v>
          </cell>
          <cell r="D66" t="str">
            <v>上海轨道交通市域线机场联络线工程市政配套工程JCSZSG-5 标智慧工地平台服务合同</v>
          </cell>
          <cell r="E66">
            <v>42</v>
          </cell>
          <cell r="F66">
            <v>42</v>
          </cell>
          <cell r="G66">
            <v>42</v>
          </cell>
          <cell r="H66">
            <v>42</v>
          </cell>
          <cell r="I66">
            <v>1</v>
          </cell>
          <cell r="J66">
            <v>0.06</v>
          </cell>
          <cell r="M66" t="str">
            <v>主导</v>
          </cell>
          <cell r="N66" t="str">
            <v>史菁霞团队</v>
          </cell>
          <cell r="O66" t="str">
            <v>袁超</v>
          </cell>
          <cell r="P66" t="str">
            <v>在建</v>
          </cell>
          <cell r="T66">
            <v>39.200000000000003</v>
          </cell>
          <cell r="U66">
            <v>0</v>
          </cell>
          <cell r="V66">
            <v>2.8</v>
          </cell>
          <cell r="AK66">
            <v>2.8</v>
          </cell>
          <cell r="AT66" t="str">
            <v>力争</v>
          </cell>
          <cell r="AW66">
            <v>39.200000000000003</v>
          </cell>
          <cell r="AX66">
            <v>0</v>
          </cell>
          <cell r="AY66">
            <v>2.8</v>
          </cell>
          <cell r="AZ66">
            <v>0</v>
          </cell>
          <cell r="BL66">
            <v>2.8</v>
          </cell>
          <cell r="CA66">
            <v>0</v>
          </cell>
          <cell r="CB66">
            <v>0</v>
          </cell>
          <cell r="CC66">
            <v>0</v>
          </cell>
          <cell r="CD66">
            <v>0</v>
          </cell>
          <cell r="CE66">
            <v>0</v>
          </cell>
          <cell r="CF66">
            <v>0</v>
          </cell>
          <cell r="CG66">
            <v>0</v>
          </cell>
          <cell r="CH66">
            <v>0</v>
          </cell>
          <cell r="CI66">
            <v>0</v>
          </cell>
          <cell r="CJ66">
            <v>0</v>
          </cell>
          <cell r="CK66">
            <v>0</v>
          </cell>
          <cell r="CL66">
            <v>0</v>
          </cell>
          <cell r="DA66">
            <v>0</v>
          </cell>
          <cell r="DB66">
            <v>0</v>
          </cell>
          <cell r="DC66">
            <v>0</v>
          </cell>
          <cell r="DD66">
            <v>0</v>
          </cell>
          <cell r="DE66">
            <v>0</v>
          </cell>
          <cell r="DF66">
            <v>0</v>
          </cell>
          <cell r="DG66">
            <v>0</v>
          </cell>
          <cell r="DH66">
            <v>0</v>
          </cell>
          <cell r="DI66">
            <v>0</v>
          </cell>
          <cell r="DJ66">
            <v>0</v>
          </cell>
          <cell r="DK66">
            <v>0</v>
          </cell>
          <cell r="DL66">
            <v>0</v>
          </cell>
        </row>
        <row r="67">
          <cell r="A67">
            <v>63</v>
          </cell>
          <cell r="B67" t="str">
            <v>数字建造中心</v>
          </cell>
          <cell r="C67" t="str">
            <v>ZHT2022112300105</v>
          </cell>
          <cell r="D67" t="str">
            <v>基于 BIM的工程管理平台应用与咨询服务合同-预制标</v>
          </cell>
          <cell r="E67">
            <v>67.215800000000002</v>
          </cell>
          <cell r="F67">
            <v>20.519639424000001</v>
          </cell>
          <cell r="G67">
            <v>20.519639424000001</v>
          </cell>
          <cell r="H67">
            <v>20.519639424000001</v>
          </cell>
          <cell r="I67">
            <v>1</v>
          </cell>
          <cell r="J67">
            <v>0.06</v>
          </cell>
          <cell r="M67">
            <v>0</v>
          </cell>
          <cell r="N67" t="str">
            <v>明艳丽团队</v>
          </cell>
          <cell r="O67" t="str">
            <v>明艳丽</v>
          </cell>
          <cell r="P67" t="str">
            <v>在建</v>
          </cell>
          <cell r="T67">
            <v>35.288294999999998</v>
          </cell>
          <cell r="U67">
            <v>0</v>
          </cell>
          <cell r="V67">
            <v>31.927505</v>
          </cell>
          <cell r="AW67">
            <v>13.443160000000001</v>
          </cell>
          <cell r="AX67">
            <v>0</v>
          </cell>
          <cell r="AY67">
            <v>53.772640000000003</v>
          </cell>
          <cell r="AZ67">
            <v>21.845134999999999</v>
          </cell>
          <cell r="CA67">
            <v>0</v>
          </cell>
          <cell r="CB67">
            <v>0</v>
          </cell>
          <cell r="CC67">
            <v>0</v>
          </cell>
          <cell r="CD67">
            <v>0</v>
          </cell>
          <cell r="CE67">
            <v>0</v>
          </cell>
          <cell r="CF67">
            <v>0</v>
          </cell>
          <cell r="CG67">
            <v>0</v>
          </cell>
          <cell r="CH67">
            <v>0</v>
          </cell>
          <cell r="CI67">
            <v>0</v>
          </cell>
          <cell r="CJ67">
            <v>0</v>
          </cell>
          <cell r="CK67">
            <v>0</v>
          </cell>
          <cell r="CL67">
            <v>0</v>
          </cell>
          <cell r="DA67">
            <v>0</v>
          </cell>
          <cell r="DB67">
            <v>0</v>
          </cell>
          <cell r="DC67">
            <v>0</v>
          </cell>
          <cell r="DD67">
            <v>0</v>
          </cell>
          <cell r="DE67">
            <v>0</v>
          </cell>
          <cell r="DF67">
            <v>0</v>
          </cell>
          <cell r="DG67">
            <v>0</v>
          </cell>
          <cell r="DH67">
            <v>0</v>
          </cell>
          <cell r="DI67">
            <v>0</v>
          </cell>
          <cell r="DJ67">
            <v>0</v>
          </cell>
          <cell r="DK67">
            <v>0</v>
          </cell>
          <cell r="DL67">
            <v>0</v>
          </cell>
        </row>
        <row r="68">
          <cell r="A68">
            <v>64</v>
          </cell>
          <cell r="B68" t="str">
            <v>数字建造中心</v>
          </cell>
          <cell r="C68" t="str">
            <v>ZHT2022120500107</v>
          </cell>
          <cell r="D68" t="str">
            <v>南汇支线（两港市域铁路）工程BIM专项咨询技术咨询</v>
          </cell>
          <cell r="E68">
            <v>159.80000000000001</v>
          </cell>
          <cell r="F68">
            <v>159.80000000000001</v>
          </cell>
          <cell r="G68">
            <v>159.80000000000001</v>
          </cell>
          <cell r="H68">
            <v>159.80000000000001</v>
          </cell>
          <cell r="I68">
            <v>1</v>
          </cell>
          <cell r="J68">
            <v>0.06</v>
          </cell>
          <cell r="M68" t="str">
            <v>主导</v>
          </cell>
          <cell r="N68" t="str">
            <v>史菁霞团队</v>
          </cell>
          <cell r="O68" t="str">
            <v>谢复欣</v>
          </cell>
          <cell r="P68" t="str">
            <v>在建</v>
          </cell>
          <cell r="T68">
            <v>127.84</v>
          </cell>
          <cell r="U68">
            <v>0</v>
          </cell>
          <cell r="V68">
            <v>31.96</v>
          </cell>
          <cell r="AK68">
            <v>15.98</v>
          </cell>
          <cell r="AT68" t="str">
            <v>力争</v>
          </cell>
          <cell r="AW68">
            <v>127.84</v>
          </cell>
          <cell r="AX68">
            <v>0</v>
          </cell>
          <cell r="AY68">
            <v>31.96</v>
          </cell>
          <cell r="AZ68">
            <v>0</v>
          </cell>
          <cell r="BL68">
            <v>15.98</v>
          </cell>
          <cell r="CA68">
            <v>0</v>
          </cell>
          <cell r="CB68">
            <v>0</v>
          </cell>
          <cell r="CC68">
            <v>0</v>
          </cell>
          <cell r="CD68">
            <v>0</v>
          </cell>
          <cell r="CE68">
            <v>0</v>
          </cell>
          <cell r="CF68">
            <v>0</v>
          </cell>
          <cell r="CG68">
            <v>0</v>
          </cell>
          <cell r="CH68">
            <v>0</v>
          </cell>
          <cell r="CI68">
            <v>0</v>
          </cell>
          <cell r="CJ68">
            <v>0</v>
          </cell>
          <cell r="CK68">
            <v>0</v>
          </cell>
          <cell r="CL68">
            <v>0</v>
          </cell>
          <cell r="DA68">
            <v>0</v>
          </cell>
          <cell r="DB68">
            <v>0</v>
          </cell>
          <cell r="DC68">
            <v>0</v>
          </cell>
          <cell r="DD68">
            <v>0</v>
          </cell>
          <cell r="DE68">
            <v>0</v>
          </cell>
          <cell r="DF68">
            <v>0</v>
          </cell>
          <cell r="DG68">
            <v>0</v>
          </cell>
          <cell r="DH68">
            <v>0</v>
          </cell>
          <cell r="DI68">
            <v>0</v>
          </cell>
          <cell r="DJ68">
            <v>0</v>
          </cell>
          <cell r="DK68">
            <v>0</v>
          </cell>
          <cell r="DL68">
            <v>0</v>
          </cell>
        </row>
        <row r="69">
          <cell r="A69">
            <v>65</v>
          </cell>
          <cell r="B69" t="str">
            <v>数字建造中心</v>
          </cell>
          <cell r="C69" t="str">
            <v>ZHT2022121400111</v>
          </cell>
          <cell r="D69" t="str">
            <v>工程技术咨询合同（南汇支线（两港市域铁路）工程—BIM总体咨询）</v>
          </cell>
          <cell r="E69">
            <v>30.2</v>
          </cell>
          <cell r="F69">
            <v>30.2</v>
          </cell>
          <cell r="G69">
            <v>30.2</v>
          </cell>
          <cell r="H69">
            <v>13.2</v>
          </cell>
          <cell r="I69">
            <v>0.43708609271523202</v>
          </cell>
          <cell r="J69">
            <v>0.06</v>
          </cell>
          <cell r="M69" t="str">
            <v>主导</v>
          </cell>
          <cell r="N69" t="str">
            <v>史菁霞团队</v>
          </cell>
          <cell r="O69" t="str">
            <v>谢复欣</v>
          </cell>
          <cell r="P69" t="str">
            <v>在建</v>
          </cell>
          <cell r="T69">
            <v>15.1</v>
          </cell>
          <cell r="U69">
            <v>0</v>
          </cell>
          <cell r="V69">
            <v>15.1</v>
          </cell>
          <cell r="AI69">
            <v>15.1</v>
          </cell>
          <cell r="AW69">
            <v>0</v>
          </cell>
          <cell r="AX69">
            <v>0</v>
          </cell>
          <cell r="AY69">
            <v>30.2</v>
          </cell>
          <cell r="AZ69">
            <v>15.1</v>
          </cell>
          <cell r="BA69">
            <v>15.1</v>
          </cell>
          <cell r="BJ69">
            <v>15.1</v>
          </cell>
          <cell r="CA69">
            <v>0</v>
          </cell>
          <cell r="CB69">
            <v>0</v>
          </cell>
          <cell r="CC69">
            <v>0</v>
          </cell>
          <cell r="CD69">
            <v>0</v>
          </cell>
          <cell r="CE69">
            <v>0</v>
          </cell>
          <cell r="CF69">
            <v>0</v>
          </cell>
          <cell r="CG69">
            <v>0</v>
          </cell>
          <cell r="CH69">
            <v>0</v>
          </cell>
          <cell r="CI69">
            <v>0</v>
          </cell>
          <cell r="CJ69">
            <v>0</v>
          </cell>
          <cell r="CK69">
            <v>0</v>
          </cell>
          <cell r="CL69">
            <v>0</v>
          </cell>
          <cell r="DA69">
            <v>0</v>
          </cell>
          <cell r="DB69">
            <v>0</v>
          </cell>
          <cell r="DC69">
            <v>0</v>
          </cell>
          <cell r="DD69">
            <v>0</v>
          </cell>
          <cell r="DE69">
            <v>0</v>
          </cell>
          <cell r="DF69">
            <v>0</v>
          </cell>
          <cell r="DG69">
            <v>0</v>
          </cell>
          <cell r="DH69">
            <v>0</v>
          </cell>
          <cell r="DI69">
            <v>0</v>
          </cell>
          <cell r="DJ69">
            <v>0</v>
          </cell>
          <cell r="DK69">
            <v>0</v>
          </cell>
          <cell r="DL69">
            <v>0</v>
          </cell>
        </row>
        <row r="70">
          <cell r="A70">
            <v>66</v>
          </cell>
          <cell r="B70" t="str">
            <v>数字建造中心</v>
          </cell>
          <cell r="C70" t="str">
            <v>ZHT2022121400112</v>
          </cell>
          <cell r="D70" t="str">
            <v>上海集成电路设计产业园5-6项目BIM咨询服务项目</v>
          </cell>
          <cell r="E70">
            <v>162.69999999999999</v>
          </cell>
          <cell r="F70">
            <v>162.69999999999999</v>
          </cell>
          <cell r="G70">
            <v>162.69999999999999</v>
          </cell>
          <cell r="H70">
            <v>130</v>
          </cell>
          <cell r="I70">
            <v>0.79901659496004895</v>
          </cell>
          <cell r="J70">
            <v>0.06</v>
          </cell>
          <cell r="M70" t="str">
            <v>主导</v>
          </cell>
          <cell r="N70" t="str">
            <v>史菁霞团队</v>
          </cell>
          <cell r="O70" t="str">
            <v>谢复欣</v>
          </cell>
          <cell r="P70" t="str">
            <v>在建</v>
          </cell>
          <cell r="T70">
            <v>138.29499999999999</v>
          </cell>
          <cell r="U70">
            <v>0</v>
          </cell>
          <cell r="V70">
            <v>24.405000000000001</v>
          </cell>
          <cell r="AI70">
            <v>24.405000000000001</v>
          </cell>
          <cell r="AW70">
            <v>138.29499999999999</v>
          </cell>
          <cell r="AX70">
            <v>0</v>
          </cell>
          <cell r="AY70">
            <v>24.405000000000001</v>
          </cell>
          <cell r="AZ70">
            <v>0</v>
          </cell>
          <cell r="BL70">
            <v>24.405000000000001</v>
          </cell>
          <cell r="CA70">
            <v>0</v>
          </cell>
          <cell r="CB70">
            <v>0</v>
          </cell>
          <cell r="CC70">
            <v>0</v>
          </cell>
          <cell r="CD70">
            <v>0</v>
          </cell>
          <cell r="CE70">
            <v>0</v>
          </cell>
          <cell r="CF70">
            <v>0</v>
          </cell>
          <cell r="CG70">
            <v>0</v>
          </cell>
          <cell r="CH70">
            <v>0</v>
          </cell>
          <cell r="CI70">
            <v>0</v>
          </cell>
          <cell r="CJ70">
            <v>0</v>
          </cell>
          <cell r="CK70">
            <v>0</v>
          </cell>
          <cell r="CL70">
            <v>0</v>
          </cell>
          <cell r="DA70">
            <v>0</v>
          </cell>
          <cell r="DB70">
            <v>0</v>
          </cell>
          <cell r="DC70">
            <v>0</v>
          </cell>
          <cell r="DD70">
            <v>0</v>
          </cell>
          <cell r="DE70">
            <v>0</v>
          </cell>
          <cell r="DF70">
            <v>0</v>
          </cell>
          <cell r="DG70">
            <v>0</v>
          </cell>
          <cell r="DH70">
            <v>0</v>
          </cell>
          <cell r="DI70">
            <v>0</v>
          </cell>
          <cell r="DJ70">
            <v>0</v>
          </cell>
          <cell r="DK70">
            <v>0</v>
          </cell>
          <cell r="DL70">
            <v>0</v>
          </cell>
        </row>
        <row r="71">
          <cell r="A71">
            <v>67</v>
          </cell>
          <cell r="B71" t="str">
            <v>数字建造中心</v>
          </cell>
          <cell r="C71" t="str">
            <v>ZHT2022122800127</v>
          </cell>
          <cell r="D71" t="str">
            <v>青岛航运贸易金融融合创新基地CDG地块地上区域BIM总体咨询项目</v>
          </cell>
          <cell r="E71">
            <v>142</v>
          </cell>
          <cell r="F71">
            <v>142</v>
          </cell>
          <cell r="G71">
            <v>142</v>
          </cell>
          <cell r="H71">
            <v>42</v>
          </cell>
          <cell r="I71">
            <v>0.29577464788732399</v>
          </cell>
          <cell r="J71">
            <v>0.06</v>
          </cell>
          <cell r="M71" t="str">
            <v>主导</v>
          </cell>
          <cell r="N71" t="str">
            <v>徐勇团队</v>
          </cell>
          <cell r="O71" t="str">
            <v>徐勇</v>
          </cell>
          <cell r="P71" t="str">
            <v>在建</v>
          </cell>
          <cell r="T71">
            <v>90.73066</v>
          </cell>
          <cell r="U71">
            <v>0</v>
          </cell>
          <cell r="V71">
            <v>51.26934</v>
          </cell>
          <cell r="AW71">
            <v>29.238</v>
          </cell>
          <cell r="AX71">
            <v>0</v>
          </cell>
          <cell r="AY71">
            <v>112.762</v>
          </cell>
          <cell r="AZ71">
            <v>61.492660000000001</v>
          </cell>
          <cell r="CA71">
            <v>0</v>
          </cell>
          <cell r="CB71">
            <v>0</v>
          </cell>
          <cell r="CC71">
            <v>0</v>
          </cell>
          <cell r="CD71">
            <v>0</v>
          </cell>
          <cell r="CE71">
            <v>0</v>
          </cell>
          <cell r="CF71">
            <v>0</v>
          </cell>
          <cell r="CG71">
            <v>0</v>
          </cell>
          <cell r="CH71">
            <v>0</v>
          </cell>
          <cell r="CI71">
            <v>0</v>
          </cell>
          <cell r="CJ71">
            <v>0</v>
          </cell>
          <cell r="CK71">
            <v>0</v>
          </cell>
          <cell r="CL71">
            <v>0</v>
          </cell>
          <cell r="DA71">
            <v>0</v>
          </cell>
          <cell r="DB71">
            <v>0</v>
          </cell>
          <cell r="DC71">
            <v>0</v>
          </cell>
          <cell r="DD71">
            <v>0</v>
          </cell>
          <cell r="DE71">
            <v>0</v>
          </cell>
          <cell r="DF71">
            <v>0</v>
          </cell>
          <cell r="DG71">
            <v>0</v>
          </cell>
          <cell r="DH71">
            <v>0</v>
          </cell>
          <cell r="DI71">
            <v>0</v>
          </cell>
          <cell r="DJ71">
            <v>0</v>
          </cell>
          <cell r="DK71">
            <v>0</v>
          </cell>
          <cell r="DL71">
            <v>0</v>
          </cell>
        </row>
        <row r="72">
          <cell r="A72">
            <v>68</v>
          </cell>
          <cell r="B72" t="str">
            <v>数字建造中心</v>
          </cell>
          <cell r="C72" t="str">
            <v>ZHT2023042700037</v>
          </cell>
          <cell r="D72" t="str">
            <v>兰原高速黄河大桥BIM咨询服务项目</v>
          </cell>
          <cell r="E72">
            <v>150</v>
          </cell>
          <cell r="F72">
            <v>150</v>
          </cell>
          <cell r="G72">
            <v>78.8</v>
          </cell>
          <cell r="H72">
            <v>78.8</v>
          </cell>
          <cell r="I72">
            <v>0.52533333333333299</v>
          </cell>
          <cell r="J72">
            <v>0.06</v>
          </cell>
          <cell r="M72" t="str">
            <v>主导</v>
          </cell>
          <cell r="N72" t="str">
            <v>施林烽团队</v>
          </cell>
          <cell r="O72" t="str">
            <v>何晗</v>
          </cell>
          <cell r="P72" t="str">
            <v>在建</v>
          </cell>
          <cell r="T72">
            <v>139.5</v>
          </cell>
          <cell r="U72">
            <v>0</v>
          </cell>
          <cell r="V72">
            <v>10.5</v>
          </cell>
          <cell r="AL72">
            <v>10.5</v>
          </cell>
          <cell r="AU72" t="str">
            <v>确保</v>
          </cell>
          <cell r="AW72">
            <v>100</v>
          </cell>
          <cell r="AX72">
            <v>0</v>
          </cell>
          <cell r="AY72">
            <v>50</v>
          </cell>
          <cell r="AZ72">
            <v>39.5</v>
          </cell>
          <cell r="BI72">
            <v>39.5</v>
          </cell>
          <cell r="CA72">
            <v>0</v>
          </cell>
          <cell r="CB72">
            <v>0</v>
          </cell>
          <cell r="CC72">
            <v>0</v>
          </cell>
          <cell r="CD72">
            <v>0</v>
          </cell>
          <cell r="CE72">
            <v>0</v>
          </cell>
          <cell r="CF72">
            <v>0</v>
          </cell>
          <cell r="CG72">
            <v>0</v>
          </cell>
          <cell r="CH72">
            <v>0</v>
          </cell>
          <cell r="CI72">
            <v>0</v>
          </cell>
          <cell r="CJ72">
            <v>0</v>
          </cell>
          <cell r="CK72">
            <v>0</v>
          </cell>
          <cell r="CL72">
            <v>0</v>
          </cell>
          <cell r="DA72">
            <v>0</v>
          </cell>
          <cell r="DB72">
            <v>0</v>
          </cell>
          <cell r="DC72">
            <v>0</v>
          </cell>
          <cell r="DD72">
            <v>0</v>
          </cell>
          <cell r="DE72">
            <v>0</v>
          </cell>
          <cell r="DF72">
            <v>0</v>
          </cell>
          <cell r="DG72">
            <v>0</v>
          </cell>
          <cell r="DH72">
            <v>0</v>
          </cell>
          <cell r="DI72">
            <v>0</v>
          </cell>
          <cell r="DJ72">
            <v>0</v>
          </cell>
          <cell r="DK72">
            <v>0</v>
          </cell>
          <cell r="DL72">
            <v>0</v>
          </cell>
        </row>
        <row r="73">
          <cell r="A73">
            <v>69</v>
          </cell>
          <cell r="B73" t="str">
            <v>数字建造中心</v>
          </cell>
          <cell r="C73" t="str">
            <v>ZHT2023041900034</v>
          </cell>
          <cell r="D73" t="str">
            <v>龙水南路建管平台及BIM应用技术服务合同</v>
          </cell>
          <cell r="E73">
            <v>50</v>
          </cell>
          <cell r="F73">
            <v>50</v>
          </cell>
          <cell r="G73">
            <v>50</v>
          </cell>
          <cell r="H73">
            <v>50</v>
          </cell>
          <cell r="I73">
            <v>1</v>
          </cell>
          <cell r="J73">
            <v>0.06</v>
          </cell>
          <cell r="M73" t="str">
            <v>主导</v>
          </cell>
          <cell r="N73" t="str">
            <v>施林烽团队</v>
          </cell>
          <cell r="O73" t="str">
            <v>施林烽</v>
          </cell>
          <cell r="P73" t="str">
            <v>在建</v>
          </cell>
          <cell r="T73">
            <v>40</v>
          </cell>
          <cell r="U73">
            <v>0</v>
          </cell>
          <cell r="V73">
            <v>10</v>
          </cell>
          <cell r="AW73">
            <v>40</v>
          </cell>
          <cell r="AX73">
            <v>0</v>
          </cell>
          <cell r="AY73">
            <v>10</v>
          </cell>
          <cell r="AZ73">
            <v>0</v>
          </cell>
          <cell r="CA73">
            <v>0</v>
          </cell>
          <cell r="CB73">
            <v>0</v>
          </cell>
          <cell r="CC73">
            <v>0</v>
          </cell>
          <cell r="CD73">
            <v>0</v>
          </cell>
          <cell r="CE73">
            <v>0</v>
          </cell>
          <cell r="CF73">
            <v>0</v>
          </cell>
          <cell r="CG73">
            <v>0</v>
          </cell>
          <cell r="CH73">
            <v>0</v>
          </cell>
          <cell r="CI73">
            <v>0</v>
          </cell>
          <cell r="CJ73">
            <v>0</v>
          </cell>
          <cell r="CK73">
            <v>0</v>
          </cell>
          <cell r="CL73">
            <v>0</v>
          </cell>
          <cell r="DA73">
            <v>0</v>
          </cell>
          <cell r="DB73">
            <v>0</v>
          </cell>
          <cell r="DC73">
            <v>0</v>
          </cell>
          <cell r="DD73">
            <v>0</v>
          </cell>
          <cell r="DE73">
            <v>0</v>
          </cell>
          <cell r="DF73">
            <v>0</v>
          </cell>
          <cell r="DG73">
            <v>0</v>
          </cell>
          <cell r="DH73">
            <v>0</v>
          </cell>
          <cell r="DI73">
            <v>0</v>
          </cell>
          <cell r="DJ73">
            <v>0</v>
          </cell>
          <cell r="DK73">
            <v>0</v>
          </cell>
          <cell r="DL73">
            <v>0</v>
          </cell>
        </row>
        <row r="74">
          <cell r="A74">
            <v>70</v>
          </cell>
          <cell r="B74" t="str">
            <v>数字建造中心</v>
          </cell>
          <cell r="C74" t="str">
            <v>ZHT2023060500050</v>
          </cell>
          <cell r="D74" t="str">
            <v>南汇支线（两港市域铁路）工程 NHSG-4 标智慧工地项目</v>
          </cell>
          <cell r="E74">
            <v>46.2</v>
          </cell>
          <cell r="F74">
            <v>46.2</v>
          </cell>
          <cell r="G74">
            <v>46.2</v>
          </cell>
          <cell r="H74">
            <v>46.2</v>
          </cell>
          <cell r="I74">
            <v>1</v>
          </cell>
          <cell r="J74">
            <v>0.06</v>
          </cell>
          <cell r="M74" t="str">
            <v>主导</v>
          </cell>
          <cell r="N74" t="str">
            <v>史菁霞团队</v>
          </cell>
          <cell r="O74" t="str">
            <v>袁超</v>
          </cell>
          <cell r="P74" t="str">
            <v>在建</v>
          </cell>
          <cell r="T74">
            <v>36.96</v>
          </cell>
          <cell r="U74">
            <v>0</v>
          </cell>
          <cell r="V74">
            <v>9.24</v>
          </cell>
          <cell r="AK74">
            <v>9.24</v>
          </cell>
          <cell r="AT74" t="str">
            <v>力争</v>
          </cell>
          <cell r="AW74">
            <v>36.96</v>
          </cell>
          <cell r="AX74">
            <v>0</v>
          </cell>
          <cell r="AY74">
            <v>9.24</v>
          </cell>
          <cell r="AZ74">
            <v>0</v>
          </cell>
          <cell r="BJ74">
            <v>9.24</v>
          </cell>
          <cell r="CA74">
            <v>0</v>
          </cell>
          <cell r="CB74">
            <v>0</v>
          </cell>
          <cell r="CC74">
            <v>0</v>
          </cell>
          <cell r="CD74">
            <v>0</v>
          </cell>
          <cell r="CE74">
            <v>0</v>
          </cell>
          <cell r="CF74">
            <v>0</v>
          </cell>
          <cell r="CG74">
            <v>0</v>
          </cell>
          <cell r="CH74">
            <v>0</v>
          </cell>
          <cell r="CI74">
            <v>0</v>
          </cell>
          <cell r="CJ74">
            <v>0</v>
          </cell>
          <cell r="CK74">
            <v>0</v>
          </cell>
          <cell r="CL74">
            <v>0</v>
          </cell>
          <cell r="DA74">
            <v>0</v>
          </cell>
          <cell r="DB74">
            <v>0</v>
          </cell>
          <cell r="DC74">
            <v>0</v>
          </cell>
          <cell r="DD74">
            <v>0</v>
          </cell>
          <cell r="DE74">
            <v>0</v>
          </cell>
          <cell r="DF74">
            <v>0</v>
          </cell>
          <cell r="DG74">
            <v>0</v>
          </cell>
          <cell r="DH74">
            <v>0</v>
          </cell>
          <cell r="DI74">
            <v>0</v>
          </cell>
          <cell r="DJ74">
            <v>0</v>
          </cell>
          <cell r="DK74">
            <v>0</v>
          </cell>
          <cell r="DL74">
            <v>0</v>
          </cell>
        </row>
        <row r="75">
          <cell r="A75">
            <v>71</v>
          </cell>
          <cell r="B75" t="str">
            <v>数字建造中心</v>
          </cell>
          <cell r="C75" t="str">
            <v>ZHT2023082300087</v>
          </cell>
          <cell r="D75" t="str">
            <v>上海轨道交通市域线嘉闵线BIM咨询专题委外咨询服务合同</v>
          </cell>
          <cell r="E75">
            <v>400.892</v>
          </cell>
          <cell r="F75">
            <v>400.892</v>
          </cell>
          <cell r="G75">
            <v>400.892</v>
          </cell>
          <cell r="H75">
            <v>370.892</v>
          </cell>
          <cell r="I75">
            <v>0.92516687786236695</v>
          </cell>
          <cell r="J75">
            <v>0.06</v>
          </cell>
          <cell r="M75" t="str">
            <v>主导</v>
          </cell>
          <cell r="N75" t="str">
            <v>史菁霞团队</v>
          </cell>
          <cell r="O75" t="str">
            <v>史菁霞</v>
          </cell>
          <cell r="P75" t="str">
            <v>在建</v>
          </cell>
          <cell r="T75">
            <v>240.5352</v>
          </cell>
          <cell r="U75">
            <v>0</v>
          </cell>
          <cell r="V75">
            <v>160.35679999999999</v>
          </cell>
          <cell r="AF75">
            <v>40.089199999999998</v>
          </cell>
          <cell r="AW75">
            <v>200.446</v>
          </cell>
          <cell r="AX75">
            <v>40.089199999999998</v>
          </cell>
          <cell r="AY75">
            <v>160.35679999999999</v>
          </cell>
          <cell r="AZ75">
            <v>0</v>
          </cell>
          <cell r="BI75">
            <v>40.089199999999998</v>
          </cell>
          <cell r="CA75">
            <v>0</v>
          </cell>
          <cell r="CB75">
            <v>0</v>
          </cell>
          <cell r="CC75">
            <v>0</v>
          </cell>
          <cell r="CD75">
            <v>0</v>
          </cell>
          <cell r="CE75">
            <v>0</v>
          </cell>
          <cell r="CF75">
            <v>0</v>
          </cell>
          <cell r="CG75">
            <v>0</v>
          </cell>
          <cell r="CH75">
            <v>0</v>
          </cell>
          <cell r="CI75">
            <v>0</v>
          </cell>
          <cell r="CJ75">
            <v>0</v>
          </cell>
          <cell r="CK75">
            <v>0</v>
          </cell>
          <cell r="CL75">
            <v>0</v>
          </cell>
          <cell r="DA75">
            <v>0</v>
          </cell>
          <cell r="DB75">
            <v>40.089199999999998</v>
          </cell>
          <cell r="DC75">
            <v>0</v>
          </cell>
          <cell r="DD75">
            <v>0</v>
          </cell>
          <cell r="DE75">
            <v>0</v>
          </cell>
          <cell r="DF75">
            <v>0</v>
          </cell>
          <cell r="DG75">
            <v>0</v>
          </cell>
          <cell r="DH75">
            <v>0</v>
          </cell>
          <cell r="DI75">
            <v>0</v>
          </cell>
          <cell r="DJ75">
            <v>0</v>
          </cell>
          <cell r="DK75">
            <v>0</v>
          </cell>
          <cell r="DL75">
            <v>0</v>
          </cell>
        </row>
        <row r="76">
          <cell r="A76">
            <v>72</v>
          </cell>
          <cell r="B76" t="str">
            <v>数字建造中心</v>
          </cell>
          <cell r="C76" t="str">
            <v>ZHT2023091300094</v>
          </cell>
          <cell r="D76" t="str">
            <v>南昌轨道交通1号线北延、东延及2号线东延工程信息化建设项目01标</v>
          </cell>
          <cell r="E76">
            <v>1751.12</v>
          </cell>
          <cell r="F76">
            <v>1751.12</v>
          </cell>
          <cell r="G76">
            <v>1751.12</v>
          </cell>
          <cell r="H76">
            <v>956.86659999999995</v>
          </cell>
          <cell r="I76">
            <v>0.54643119831878995</v>
          </cell>
          <cell r="J76">
            <v>0.06</v>
          </cell>
          <cell r="M76" t="str">
            <v>主导</v>
          </cell>
          <cell r="N76" t="str">
            <v>施林烽团队</v>
          </cell>
          <cell r="O76" t="str">
            <v>周骏魁</v>
          </cell>
          <cell r="P76" t="str">
            <v>在建</v>
          </cell>
          <cell r="T76">
            <v>875.56</v>
          </cell>
          <cell r="U76">
            <v>0</v>
          </cell>
          <cell r="V76">
            <v>875.56</v>
          </cell>
          <cell r="AF76">
            <v>262.66800000000001</v>
          </cell>
          <cell r="AW76">
            <v>525.33600000000001</v>
          </cell>
          <cell r="AX76">
            <v>0</v>
          </cell>
          <cell r="AY76">
            <v>1225.7840000000001</v>
          </cell>
          <cell r="AZ76">
            <v>350.22399999999999</v>
          </cell>
          <cell r="BH76">
            <v>350</v>
          </cell>
          <cell r="CA76">
            <v>0</v>
          </cell>
          <cell r="CB76">
            <v>0</v>
          </cell>
          <cell r="CC76">
            <v>0</v>
          </cell>
          <cell r="CD76">
            <v>0</v>
          </cell>
          <cell r="CE76">
            <v>0</v>
          </cell>
          <cell r="CF76">
            <v>0</v>
          </cell>
          <cell r="CG76">
            <v>0</v>
          </cell>
          <cell r="CH76">
            <v>0</v>
          </cell>
          <cell r="CI76">
            <v>0</v>
          </cell>
          <cell r="CJ76">
            <v>0</v>
          </cell>
          <cell r="CK76">
            <v>0</v>
          </cell>
          <cell r="CL76">
            <v>0</v>
          </cell>
          <cell r="DA76">
            <v>0</v>
          </cell>
          <cell r="DB76">
            <v>0</v>
          </cell>
          <cell r="DC76">
            <v>0</v>
          </cell>
          <cell r="DD76">
            <v>0</v>
          </cell>
          <cell r="DE76">
            <v>0</v>
          </cell>
          <cell r="DF76">
            <v>0</v>
          </cell>
          <cell r="DG76">
            <v>0</v>
          </cell>
          <cell r="DH76">
            <v>0</v>
          </cell>
          <cell r="DI76">
            <v>0</v>
          </cell>
          <cell r="DJ76">
            <v>0</v>
          </cell>
          <cell r="DK76">
            <v>0</v>
          </cell>
          <cell r="DL76">
            <v>0</v>
          </cell>
        </row>
        <row r="77">
          <cell r="A77">
            <v>73</v>
          </cell>
          <cell r="B77" t="str">
            <v>数字建造中心</v>
          </cell>
          <cell r="C77" t="str">
            <v>ZHT2023101800115</v>
          </cell>
          <cell r="D77" t="str">
            <v>上海轨道交通市域线嘉闵线工程 JMSG-16标智慧工地项目系统集成及技术服务合同</v>
          </cell>
          <cell r="E77">
            <v>86.2</v>
          </cell>
          <cell r="F77">
            <v>86.2</v>
          </cell>
          <cell r="G77">
            <v>86.2</v>
          </cell>
          <cell r="H77">
            <v>86.2</v>
          </cell>
          <cell r="I77">
            <v>1</v>
          </cell>
          <cell r="J77">
            <v>0.06</v>
          </cell>
          <cell r="M77" t="str">
            <v>主导</v>
          </cell>
          <cell r="N77" t="str">
            <v>史菁霞团队</v>
          </cell>
          <cell r="O77" t="str">
            <v>袁超</v>
          </cell>
          <cell r="P77" t="str">
            <v>在建</v>
          </cell>
          <cell r="T77">
            <v>68.959999999999994</v>
          </cell>
          <cell r="U77">
            <v>0</v>
          </cell>
          <cell r="V77">
            <v>17.239999999999998</v>
          </cell>
          <cell r="AF77">
            <v>17.239999999999998</v>
          </cell>
          <cell r="AW77">
            <v>68.959999999999994</v>
          </cell>
          <cell r="AX77">
            <v>0</v>
          </cell>
          <cell r="AY77">
            <v>17.239999999999998</v>
          </cell>
          <cell r="AZ77">
            <v>0</v>
          </cell>
          <cell r="BF77">
            <v>17.239999999999998</v>
          </cell>
          <cell r="CA77">
            <v>0</v>
          </cell>
          <cell r="CB77">
            <v>0</v>
          </cell>
          <cell r="CC77">
            <v>0</v>
          </cell>
          <cell r="CD77">
            <v>0</v>
          </cell>
          <cell r="CE77">
            <v>0</v>
          </cell>
          <cell r="CF77">
            <v>0</v>
          </cell>
          <cell r="CG77">
            <v>0</v>
          </cell>
          <cell r="CH77">
            <v>0</v>
          </cell>
          <cell r="CI77">
            <v>0</v>
          </cell>
          <cell r="CJ77">
            <v>0</v>
          </cell>
          <cell r="CK77">
            <v>0</v>
          </cell>
          <cell r="CL77">
            <v>0</v>
          </cell>
          <cell r="DA77">
            <v>0</v>
          </cell>
          <cell r="DB77">
            <v>0</v>
          </cell>
          <cell r="DC77">
            <v>0</v>
          </cell>
          <cell r="DD77">
            <v>0</v>
          </cell>
          <cell r="DE77">
            <v>0</v>
          </cell>
          <cell r="DF77">
            <v>0</v>
          </cell>
          <cell r="DG77">
            <v>0</v>
          </cell>
          <cell r="DH77">
            <v>0</v>
          </cell>
          <cell r="DI77">
            <v>0</v>
          </cell>
          <cell r="DJ77">
            <v>0</v>
          </cell>
          <cell r="DK77">
            <v>0</v>
          </cell>
          <cell r="DL77">
            <v>0</v>
          </cell>
        </row>
        <row r="78">
          <cell r="A78">
            <v>74</v>
          </cell>
          <cell r="B78" t="str">
            <v>数字建造中心</v>
          </cell>
          <cell r="C78" t="str">
            <v>ZHT2023121900160</v>
          </cell>
          <cell r="D78" t="str">
            <v>上海市域铁路应急管理平台项目咨询合同（示范区线）</v>
          </cell>
          <cell r="E78">
            <v>45.1</v>
          </cell>
          <cell r="F78">
            <v>40.1</v>
          </cell>
          <cell r="G78">
            <v>40.1</v>
          </cell>
          <cell r="H78">
            <v>23.85</v>
          </cell>
          <cell r="I78">
            <v>0.594763092269327</v>
          </cell>
          <cell r="J78">
            <v>0.06</v>
          </cell>
          <cell r="M78" t="str">
            <v>主导</v>
          </cell>
          <cell r="N78" t="str">
            <v>施林烽团队</v>
          </cell>
          <cell r="O78" t="str">
            <v>施林烽</v>
          </cell>
          <cell r="P78" t="str">
            <v>25已完结</v>
          </cell>
          <cell r="T78">
            <v>45.1</v>
          </cell>
          <cell r="U78">
            <v>0</v>
          </cell>
          <cell r="V78">
            <v>0</v>
          </cell>
          <cell r="AA78">
            <v>0</v>
          </cell>
          <cell r="AB78">
            <v>0</v>
          </cell>
          <cell r="AC78">
            <v>0</v>
          </cell>
          <cell r="AD78">
            <v>0</v>
          </cell>
          <cell r="AE78">
            <v>0</v>
          </cell>
          <cell r="AF78">
            <v>0</v>
          </cell>
          <cell r="AG78">
            <v>0</v>
          </cell>
          <cell r="AH78">
            <v>0</v>
          </cell>
          <cell r="AI78">
            <v>0</v>
          </cell>
          <cell r="AJ78">
            <v>0</v>
          </cell>
          <cell r="AK78">
            <v>0</v>
          </cell>
          <cell r="AL78">
            <v>0</v>
          </cell>
          <cell r="AW78">
            <v>36.530999999999999</v>
          </cell>
          <cell r="AX78">
            <v>0</v>
          </cell>
          <cell r="AY78">
            <v>8.5690000000000008</v>
          </cell>
          <cell r="AZ78">
            <v>8.5690000000000008</v>
          </cell>
          <cell r="CA78">
            <v>0</v>
          </cell>
          <cell r="CB78">
            <v>0</v>
          </cell>
          <cell r="CC78">
            <v>0</v>
          </cell>
          <cell r="CD78">
            <v>0</v>
          </cell>
          <cell r="CE78">
            <v>0</v>
          </cell>
          <cell r="CF78">
            <v>0</v>
          </cell>
          <cell r="CG78">
            <v>0</v>
          </cell>
          <cell r="CH78">
            <v>0</v>
          </cell>
          <cell r="CI78">
            <v>0</v>
          </cell>
          <cell r="CJ78">
            <v>0</v>
          </cell>
          <cell r="CK78">
            <v>0</v>
          </cell>
          <cell r="CL78">
            <v>0</v>
          </cell>
          <cell r="DA78">
            <v>0</v>
          </cell>
          <cell r="DB78">
            <v>0</v>
          </cell>
          <cell r="DC78">
            <v>0</v>
          </cell>
          <cell r="DD78">
            <v>0</v>
          </cell>
          <cell r="DE78">
            <v>0</v>
          </cell>
          <cell r="DF78">
            <v>0</v>
          </cell>
          <cell r="DG78">
            <v>0</v>
          </cell>
          <cell r="DH78">
            <v>0</v>
          </cell>
          <cell r="DI78">
            <v>0</v>
          </cell>
          <cell r="DJ78">
            <v>0</v>
          </cell>
          <cell r="DK78">
            <v>0</v>
          </cell>
          <cell r="DL78">
            <v>0</v>
          </cell>
        </row>
        <row r="79">
          <cell r="A79">
            <v>75</v>
          </cell>
          <cell r="B79" t="str">
            <v>数字建造中心</v>
          </cell>
          <cell r="C79" t="str">
            <v>ZHT2023121900161</v>
          </cell>
          <cell r="D79" t="str">
            <v>上海市域铁路应急管理平台项目咨询合同（南汇支线）</v>
          </cell>
          <cell r="E79">
            <v>18.399999999999999</v>
          </cell>
          <cell r="F79">
            <v>13.4</v>
          </cell>
          <cell r="G79">
            <v>13.4</v>
          </cell>
          <cell r="H79">
            <v>6.25</v>
          </cell>
          <cell r="I79">
            <v>0.46641791044776099</v>
          </cell>
          <cell r="J79">
            <v>0.06</v>
          </cell>
          <cell r="M79" t="str">
            <v>主导</v>
          </cell>
          <cell r="N79" t="str">
            <v>施林烽团队</v>
          </cell>
          <cell r="O79" t="str">
            <v>施林烽</v>
          </cell>
          <cell r="P79" t="str">
            <v>25已完结</v>
          </cell>
          <cell r="T79">
            <v>18.399999999999999</v>
          </cell>
          <cell r="U79">
            <v>0</v>
          </cell>
          <cell r="V79">
            <v>0</v>
          </cell>
          <cell r="AA79">
            <v>0</v>
          </cell>
          <cell r="AB79">
            <v>0</v>
          </cell>
          <cell r="AC79">
            <v>0</v>
          </cell>
          <cell r="AD79">
            <v>0</v>
          </cell>
          <cell r="AE79">
            <v>0</v>
          </cell>
          <cell r="AF79">
            <v>0</v>
          </cell>
          <cell r="AG79">
            <v>0</v>
          </cell>
          <cell r="AH79">
            <v>0</v>
          </cell>
          <cell r="AI79">
            <v>0</v>
          </cell>
          <cell r="AJ79">
            <v>0</v>
          </cell>
          <cell r="AK79">
            <v>0</v>
          </cell>
          <cell r="AL79">
            <v>0</v>
          </cell>
          <cell r="AW79">
            <v>14.904</v>
          </cell>
          <cell r="AX79">
            <v>0</v>
          </cell>
          <cell r="AY79">
            <v>3.496</v>
          </cell>
          <cell r="AZ79">
            <v>3.496</v>
          </cell>
          <cell r="CA79">
            <v>0</v>
          </cell>
          <cell r="CB79">
            <v>0</v>
          </cell>
          <cell r="CC79">
            <v>0</v>
          </cell>
          <cell r="CD79">
            <v>0</v>
          </cell>
          <cell r="CE79">
            <v>0</v>
          </cell>
          <cell r="CF79">
            <v>0</v>
          </cell>
          <cell r="CG79">
            <v>0</v>
          </cell>
          <cell r="CH79">
            <v>0</v>
          </cell>
          <cell r="CI79">
            <v>0</v>
          </cell>
          <cell r="CJ79">
            <v>0</v>
          </cell>
          <cell r="CK79">
            <v>0</v>
          </cell>
          <cell r="CL79">
            <v>0</v>
          </cell>
          <cell r="DA79">
            <v>0</v>
          </cell>
          <cell r="DB79">
            <v>0</v>
          </cell>
          <cell r="DC79">
            <v>0</v>
          </cell>
          <cell r="DD79">
            <v>0</v>
          </cell>
          <cell r="DE79">
            <v>0</v>
          </cell>
          <cell r="DF79">
            <v>0</v>
          </cell>
          <cell r="DG79">
            <v>0</v>
          </cell>
          <cell r="DH79">
            <v>0</v>
          </cell>
          <cell r="DI79">
            <v>0</v>
          </cell>
          <cell r="DJ79">
            <v>0</v>
          </cell>
          <cell r="DK79">
            <v>0</v>
          </cell>
          <cell r="DL79">
            <v>0</v>
          </cell>
        </row>
        <row r="80">
          <cell r="A80">
            <v>76</v>
          </cell>
          <cell r="B80" t="str">
            <v>数字建造中心</v>
          </cell>
          <cell r="C80" t="str">
            <v>ZHT2023121900162</v>
          </cell>
          <cell r="D80" t="str">
            <v>上海市域铁路应急管理平台项目咨询合同（嘉闵线）</v>
          </cell>
          <cell r="E80">
            <v>51.5</v>
          </cell>
          <cell r="F80">
            <v>46.5</v>
          </cell>
          <cell r="G80">
            <v>46.5</v>
          </cell>
          <cell r="H80">
            <v>27.65</v>
          </cell>
          <cell r="I80">
            <v>0.59462365591397803</v>
          </cell>
          <cell r="J80">
            <v>0.06</v>
          </cell>
          <cell r="M80" t="str">
            <v>主导</v>
          </cell>
          <cell r="N80" t="str">
            <v>施林烽团队</v>
          </cell>
          <cell r="O80" t="str">
            <v>施林烽</v>
          </cell>
          <cell r="P80" t="str">
            <v>25已完结</v>
          </cell>
          <cell r="T80">
            <v>51.5</v>
          </cell>
          <cell r="U80">
            <v>0</v>
          </cell>
          <cell r="V80">
            <v>0</v>
          </cell>
          <cell r="AA80">
            <v>0</v>
          </cell>
          <cell r="AB80">
            <v>0</v>
          </cell>
          <cell r="AC80">
            <v>0</v>
          </cell>
          <cell r="AD80">
            <v>0</v>
          </cell>
          <cell r="AE80">
            <v>0</v>
          </cell>
          <cell r="AF80">
            <v>0</v>
          </cell>
          <cell r="AG80">
            <v>0</v>
          </cell>
          <cell r="AH80">
            <v>0</v>
          </cell>
          <cell r="AI80">
            <v>0</v>
          </cell>
          <cell r="AJ80">
            <v>0</v>
          </cell>
          <cell r="AK80">
            <v>0</v>
          </cell>
          <cell r="AL80">
            <v>0</v>
          </cell>
          <cell r="AW80">
            <v>41.715000000000003</v>
          </cell>
          <cell r="AX80">
            <v>0</v>
          </cell>
          <cell r="AY80">
            <v>9.7850000000000001</v>
          </cell>
          <cell r="AZ80">
            <v>9.7850000000000001</v>
          </cell>
          <cell r="CA80">
            <v>0</v>
          </cell>
          <cell r="CB80">
            <v>0</v>
          </cell>
          <cell r="CC80">
            <v>0</v>
          </cell>
          <cell r="CD80">
            <v>0</v>
          </cell>
          <cell r="CE80">
            <v>0</v>
          </cell>
          <cell r="CF80">
            <v>0</v>
          </cell>
          <cell r="CG80">
            <v>0</v>
          </cell>
          <cell r="CH80">
            <v>0</v>
          </cell>
          <cell r="CI80">
            <v>0</v>
          </cell>
          <cell r="CJ80">
            <v>0</v>
          </cell>
          <cell r="CK80">
            <v>0</v>
          </cell>
          <cell r="CL80">
            <v>0</v>
          </cell>
          <cell r="DA80">
            <v>0</v>
          </cell>
          <cell r="DB80">
            <v>0</v>
          </cell>
          <cell r="DC80">
            <v>0</v>
          </cell>
          <cell r="DD80">
            <v>0</v>
          </cell>
          <cell r="DE80">
            <v>0</v>
          </cell>
          <cell r="DF80">
            <v>0</v>
          </cell>
          <cell r="DG80">
            <v>0</v>
          </cell>
          <cell r="DH80">
            <v>0</v>
          </cell>
          <cell r="DI80">
            <v>0</v>
          </cell>
          <cell r="DJ80">
            <v>0</v>
          </cell>
          <cell r="DK80">
            <v>0</v>
          </cell>
          <cell r="DL80">
            <v>0</v>
          </cell>
        </row>
        <row r="81">
          <cell r="A81">
            <v>77</v>
          </cell>
          <cell r="B81" t="str">
            <v>数字建造中心</v>
          </cell>
          <cell r="C81" t="str">
            <v>ZHT2023121900163</v>
          </cell>
          <cell r="D81" t="str">
            <v>上海市域铁路应急管理平台项目咨询合同（机场线）</v>
          </cell>
          <cell r="E81">
            <v>60</v>
          </cell>
          <cell r="F81">
            <v>55</v>
          </cell>
          <cell r="G81">
            <v>55</v>
          </cell>
          <cell r="H81">
            <v>32.25</v>
          </cell>
          <cell r="I81">
            <v>0.58636363636363598</v>
          </cell>
          <cell r="J81">
            <v>0.06</v>
          </cell>
          <cell r="M81" t="str">
            <v>主导</v>
          </cell>
          <cell r="N81" t="str">
            <v>施林烽团队</v>
          </cell>
          <cell r="O81" t="str">
            <v>施林烽</v>
          </cell>
          <cell r="P81" t="str">
            <v>25已完结</v>
          </cell>
          <cell r="T81">
            <v>60</v>
          </cell>
          <cell r="U81">
            <v>0</v>
          </cell>
          <cell r="V81">
            <v>0</v>
          </cell>
          <cell r="AA81">
            <v>0</v>
          </cell>
          <cell r="AB81">
            <v>0</v>
          </cell>
          <cell r="AC81">
            <v>0</v>
          </cell>
          <cell r="AD81">
            <v>0</v>
          </cell>
          <cell r="AE81">
            <v>0</v>
          </cell>
          <cell r="AF81">
            <v>0</v>
          </cell>
          <cell r="AG81">
            <v>0</v>
          </cell>
          <cell r="AH81">
            <v>0</v>
          </cell>
          <cell r="AI81">
            <v>0</v>
          </cell>
          <cell r="AJ81">
            <v>0</v>
          </cell>
          <cell r="AK81">
            <v>0</v>
          </cell>
          <cell r="AL81">
            <v>0</v>
          </cell>
          <cell r="AW81">
            <v>48.6</v>
          </cell>
          <cell r="AX81">
            <v>0</v>
          </cell>
          <cell r="AY81">
            <v>11.4</v>
          </cell>
          <cell r="AZ81">
            <v>11.4</v>
          </cell>
          <cell r="CA81">
            <v>0</v>
          </cell>
          <cell r="CB81">
            <v>0</v>
          </cell>
          <cell r="CC81">
            <v>0</v>
          </cell>
          <cell r="CD81">
            <v>0</v>
          </cell>
          <cell r="CE81">
            <v>0</v>
          </cell>
          <cell r="CF81">
            <v>0</v>
          </cell>
          <cell r="CG81">
            <v>0</v>
          </cell>
          <cell r="CH81">
            <v>0</v>
          </cell>
          <cell r="CI81">
            <v>0</v>
          </cell>
          <cell r="CJ81">
            <v>0</v>
          </cell>
          <cell r="CK81">
            <v>0</v>
          </cell>
          <cell r="CL81">
            <v>0</v>
          </cell>
          <cell r="DA81">
            <v>0</v>
          </cell>
          <cell r="DB81">
            <v>0</v>
          </cell>
          <cell r="DC81">
            <v>0</v>
          </cell>
          <cell r="DD81">
            <v>0</v>
          </cell>
          <cell r="DE81">
            <v>0</v>
          </cell>
          <cell r="DF81">
            <v>0</v>
          </cell>
          <cell r="DG81">
            <v>0</v>
          </cell>
          <cell r="DH81">
            <v>0</v>
          </cell>
          <cell r="DI81">
            <v>0</v>
          </cell>
          <cell r="DJ81">
            <v>0</v>
          </cell>
          <cell r="DK81">
            <v>0</v>
          </cell>
          <cell r="DL81">
            <v>0</v>
          </cell>
        </row>
        <row r="82">
          <cell r="A82">
            <v>78</v>
          </cell>
          <cell r="B82" t="str">
            <v>数字建造中心</v>
          </cell>
          <cell r="C82" t="str">
            <v>ZHT2024032200029</v>
          </cell>
          <cell r="D82" t="str">
            <v>S227林桐线卫辉市至郑济公铁两用桥段改建工程智慧建设管理平台及电子档案技术服务项目</v>
          </cell>
          <cell r="E82">
            <v>348</v>
          </cell>
          <cell r="F82">
            <v>348</v>
          </cell>
          <cell r="G82">
            <v>292.8</v>
          </cell>
          <cell r="H82">
            <v>174.55</v>
          </cell>
          <cell r="I82">
            <v>0.50158045977011501</v>
          </cell>
          <cell r="J82">
            <v>0.06</v>
          </cell>
          <cell r="M82" t="str">
            <v>主导</v>
          </cell>
          <cell r="N82" t="str">
            <v>徐勇团队</v>
          </cell>
          <cell r="O82" t="str">
            <v>王高潮</v>
          </cell>
          <cell r="P82" t="str">
            <v>在建</v>
          </cell>
          <cell r="T82">
            <v>330.6</v>
          </cell>
          <cell r="U82">
            <v>0</v>
          </cell>
          <cell r="V82">
            <v>17.399999999999999</v>
          </cell>
          <cell r="AL82">
            <v>17.399999999999999</v>
          </cell>
          <cell r="AU82" t="str">
            <v>力争</v>
          </cell>
          <cell r="AW82">
            <v>330.6</v>
          </cell>
          <cell r="AX82">
            <v>0</v>
          </cell>
          <cell r="AY82">
            <v>17.399999999999999</v>
          </cell>
          <cell r="AZ82">
            <v>0</v>
          </cell>
          <cell r="CA82">
            <v>0</v>
          </cell>
          <cell r="CB82">
            <v>0</v>
          </cell>
          <cell r="CC82">
            <v>0</v>
          </cell>
          <cell r="CD82">
            <v>0</v>
          </cell>
          <cell r="CE82">
            <v>0</v>
          </cell>
          <cell r="CF82">
            <v>0</v>
          </cell>
          <cell r="CG82">
            <v>0</v>
          </cell>
          <cell r="CH82">
            <v>0</v>
          </cell>
          <cell r="CI82">
            <v>0</v>
          </cell>
          <cell r="CJ82">
            <v>0</v>
          </cell>
          <cell r="CK82">
            <v>0</v>
          </cell>
          <cell r="CL82">
            <v>0</v>
          </cell>
          <cell r="DA82">
            <v>0</v>
          </cell>
          <cell r="DB82">
            <v>0</v>
          </cell>
          <cell r="DC82">
            <v>0</v>
          </cell>
          <cell r="DD82">
            <v>0</v>
          </cell>
          <cell r="DE82">
            <v>0</v>
          </cell>
          <cell r="DF82">
            <v>0</v>
          </cell>
          <cell r="DG82">
            <v>0</v>
          </cell>
          <cell r="DH82">
            <v>0</v>
          </cell>
          <cell r="DI82">
            <v>0</v>
          </cell>
          <cell r="DJ82">
            <v>0</v>
          </cell>
          <cell r="DK82">
            <v>0</v>
          </cell>
          <cell r="DL82">
            <v>0</v>
          </cell>
        </row>
        <row r="83">
          <cell r="A83">
            <v>79</v>
          </cell>
          <cell r="B83" t="str">
            <v>数字建造中心</v>
          </cell>
          <cell r="C83" t="str">
            <v>ZHT2024070200083</v>
          </cell>
          <cell r="D83" t="str">
            <v>上海示范区线工程施工SFQSG-2 标智慧工地项目</v>
          </cell>
          <cell r="E83">
            <v>86.2</v>
          </cell>
          <cell r="F83">
            <v>86.2</v>
          </cell>
          <cell r="G83">
            <v>86.2</v>
          </cell>
          <cell r="H83">
            <v>86.2</v>
          </cell>
          <cell r="I83">
            <v>1</v>
          </cell>
          <cell r="J83">
            <v>0.06</v>
          </cell>
          <cell r="M83" t="str">
            <v>主导</v>
          </cell>
          <cell r="N83" t="str">
            <v>史菁霞团队</v>
          </cell>
          <cell r="O83" t="str">
            <v>袁超</v>
          </cell>
          <cell r="P83" t="str">
            <v>在建</v>
          </cell>
          <cell r="T83">
            <v>68.959999999999994</v>
          </cell>
          <cell r="U83">
            <v>0</v>
          </cell>
          <cell r="V83">
            <v>17.239999999999998</v>
          </cell>
          <cell r="AF83">
            <v>17.239999999999998</v>
          </cell>
          <cell r="AW83">
            <v>68.959999999999994</v>
          </cell>
          <cell r="AX83">
            <v>17.239999999999998</v>
          </cell>
          <cell r="AY83">
            <v>0</v>
          </cell>
          <cell r="AZ83">
            <v>-17.239999999999998</v>
          </cell>
          <cell r="BE83">
            <v>17.239999999999998</v>
          </cell>
          <cell r="CA83">
            <v>0</v>
          </cell>
          <cell r="CB83">
            <v>0</v>
          </cell>
          <cell r="CC83">
            <v>0</v>
          </cell>
          <cell r="CD83">
            <v>0</v>
          </cell>
          <cell r="CE83">
            <v>0</v>
          </cell>
          <cell r="CF83">
            <v>0</v>
          </cell>
          <cell r="CG83">
            <v>0</v>
          </cell>
          <cell r="CH83">
            <v>0</v>
          </cell>
          <cell r="CI83">
            <v>0</v>
          </cell>
          <cell r="CJ83">
            <v>0</v>
          </cell>
          <cell r="CK83">
            <v>0</v>
          </cell>
          <cell r="CL83">
            <v>0</v>
          </cell>
          <cell r="DA83">
            <v>0</v>
          </cell>
          <cell r="DB83">
            <v>0</v>
          </cell>
          <cell r="DC83">
            <v>0</v>
          </cell>
          <cell r="DD83">
            <v>17.239999999999998</v>
          </cell>
          <cell r="DE83">
            <v>0</v>
          </cell>
          <cell r="DF83">
            <v>0</v>
          </cell>
          <cell r="DG83">
            <v>0</v>
          </cell>
          <cell r="DH83">
            <v>0</v>
          </cell>
          <cell r="DI83">
            <v>0</v>
          </cell>
          <cell r="DJ83">
            <v>0</v>
          </cell>
          <cell r="DK83">
            <v>0</v>
          </cell>
          <cell r="DL83">
            <v>0</v>
          </cell>
        </row>
        <row r="84">
          <cell r="A84">
            <v>80</v>
          </cell>
          <cell r="B84" t="str">
            <v>数字建造中心</v>
          </cell>
          <cell r="C84" t="str">
            <v>ZHT2024081400093</v>
          </cell>
          <cell r="D84" t="str">
            <v>上海轨道交通市域线嘉闵线工程JMSG-4标项目经理部智慧工地系统集成及技术服务合同</v>
          </cell>
          <cell r="E84">
            <v>66.2</v>
          </cell>
          <cell r="F84">
            <v>66.2</v>
          </cell>
          <cell r="G84">
            <v>66.2</v>
          </cell>
          <cell r="H84">
            <v>66.2</v>
          </cell>
          <cell r="I84">
            <v>1</v>
          </cell>
          <cell r="J84">
            <v>0.06</v>
          </cell>
          <cell r="M84" t="str">
            <v>主导</v>
          </cell>
          <cell r="N84" t="str">
            <v>史菁霞团队</v>
          </cell>
          <cell r="O84" t="str">
            <v>谢复欣</v>
          </cell>
          <cell r="P84" t="str">
            <v>25已完结</v>
          </cell>
          <cell r="T84">
            <v>66.2</v>
          </cell>
          <cell r="U84">
            <v>0</v>
          </cell>
          <cell r="V84">
            <v>0</v>
          </cell>
          <cell r="AA84">
            <v>0</v>
          </cell>
          <cell r="AB84">
            <v>0</v>
          </cell>
          <cell r="AC84">
            <v>0</v>
          </cell>
          <cell r="AD84">
            <v>0</v>
          </cell>
          <cell r="AE84">
            <v>0</v>
          </cell>
          <cell r="AF84">
            <v>0</v>
          </cell>
          <cell r="AG84">
            <v>0</v>
          </cell>
          <cell r="AH84">
            <v>0</v>
          </cell>
          <cell r="AI84">
            <v>0</v>
          </cell>
          <cell r="AJ84">
            <v>0</v>
          </cell>
          <cell r="AK84">
            <v>0</v>
          </cell>
          <cell r="AL84">
            <v>0</v>
          </cell>
          <cell r="AW84">
            <v>52.96</v>
          </cell>
          <cell r="AX84">
            <v>13</v>
          </cell>
          <cell r="AY84">
            <v>0.24000000000000199</v>
          </cell>
          <cell r="AZ84">
            <v>0.24000000000000199</v>
          </cell>
          <cell r="BJ84">
            <v>0.24</v>
          </cell>
          <cell r="CA84">
            <v>0</v>
          </cell>
          <cell r="CB84">
            <v>0</v>
          </cell>
          <cell r="CC84">
            <v>0</v>
          </cell>
          <cell r="CD84">
            <v>0</v>
          </cell>
          <cell r="CE84">
            <v>0</v>
          </cell>
          <cell r="CF84">
            <v>0</v>
          </cell>
          <cell r="CG84">
            <v>0</v>
          </cell>
          <cell r="CH84">
            <v>0</v>
          </cell>
          <cell r="CI84">
            <v>0</v>
          </cell>
          <cell r="CJ84">
            <v>0</v>
          </cell>
          <cell r="CK84">
            <v>0</v>
          </cell>
          <cell r="CL84">
            <v>0</v>
          </cell>
          <cell r="DA84">
            <v>0</v>
          </cell>
          <cell r="DB84">
            <v>13</v>
          </cell>
          <cell r="DC84">
            <v>0</v>
          </cell>
          <cell r="DD84">
            <v>0</v>
          </cell>
          <cell r="DE84">
            <v>0</v>
          </cell>
          <cell r="DF84">
            <v>0</v>
          </cell>
          <cell r="DG84">
            <v>0</v>
          </cell>
          <cell r="DH84">
            <v>0</v>
          </cell>
          <cell r="DI84">
            <v>0</v>
          </cell>
          <cell r="DJ84">
            <v>0</v>
          </cell>
          <cell r="DK84">
            <v>0</v>
          </cell>
          <cell r="DL84">
            <v>0</v>
          </cell>
        </row>
        <row r="85">
          <cell r="A85">
            <v>81</v>
          </cell>
          <cell r="B85" t="str">
            <v>数字建造中心</v>
          </cell>
          <cell r="C85" t="str">
            <v>ZHT2024090600108</v>
          </cell>
          <cell r="D85" t="str">
            <v>南汇支线（两港市域铁路）工程 NHSG-7 标 智慧工地项目</v>
          </cell>
          <cell r="E85">
            <v>60.6</v>
          </cell>
          <cell r="F85">
            <v>60.6</v>
          </cell>
          <cell r="G85">
            <v>60.6</v>
          </cell>
          <cell r="H85">
            <v>60.6</v>
          </cell>
          <cell r="I85">
            <v>1</v>
          </cell>
          <cell r="J85">
            <v>0.06</v>
          </cell>
          <cell r="M85" t="str">
            <v>主导</v>
          </cell>
          <cell r="N85" t="str">
            <v>史菁霞团队</v>
          </cell>
          <cell r="O85" t="str">
            <v>袁超</v>
          </cell>
          <cell r="P85" t="str">
            <v>在建</v>
          </cell>
          <cell r="T85">
            <v>48.48</v>
          </cell>
          <cell r="U85">
            <v>12.12</v>
          </cell>
          <cell r="V85">
            <v>0</v>
          </cell>
          <cell r="AB85">
            <v>12.12</v>
          </cell>
          <cell r="AW85">
            <v>48.48</v>
          </cell>
          <cell r="AX85">
            <v>12.12</v>
          </cell>
          <cell r="AY85">
            <v>0</v>
          </cell>
          <cell r="AZ85">
            <v>0</v>
          </cell>
          <cell r="CA85">
            <v>0</v>
          </cell>
          <cell r="CB85">
            <v>12.12</v>
          </cell>
          <cell r="CC85">
            <v>0</v>
          </cell>
          <cell r="CD85">
            <v>0</v>
          </cell>
          <cell r="CE85">
            <v>0</v>
          </cell>
          <cell r="CF85">
            <v>0</v>
          </cell>
          <cell r="CG85">
            <v>0</v>
          </cell>
          <cell r="CH85">
            <v>0</v>
          </cell>
          <cell r="CI85">
            <v>0</v>
          </cell>
          <cell r="CJ85">
            <v>0</v>
          </cell>
          <cell r="CK85">
            <v>0</v>
          </cell>
          <cell r="CL85">
            <v>0</v>
          </cell>
          <cell r="DA85">
            <v>12.12</v>
          </cell>
          <cell r="DB85">
            <v>0</v>
          </cell>
          <cell r="DC85">
            <v>0</v>
          </cell>
          <cell r="DD85">
            <v>0</v>
          </cell>
          <cell r="DE85">
            <v>0</v>
          </cell>
          <cell r="DF85">
            <v>0</v>
          </cell>
          <cell r="DG85">
            <v>0</v>
          </cell>
          <cell r="DH85">
            <v>0</v>
          </cell>
          <cell r="DI85">
            <v>0</v>
          </cell>
          <cell r="DJ85">
            <v>0</v>
          </cell>
          <cell r="DK85">
            <v>0</v>
          </cell>
          <cell r="DL85">
            <v>0</v>
          </cell>
        </row>
        <row r="86">
          <cell r="A86">
            <v>82</v>
          </cell>
          <cell r="B86" t="str">
            <v>数字建造中心</v>
          </cell>
          <cell r="C86" t="str">
            <v>ZHT2024111100138</v>
          </cell>
          <cell r="D86" t="str">
            <v>上海市域铁路示范区线工程BIM咨询专项委外合同</v>
          </cell>
          <cell r="E86">
            <v>191.88120000000001</v>
          </cell>
          <cell r="F86">
            <v>191.88120000000001</v>
          </cell>
          <cell r="G86">
            <v>191.88120000000001</v>
          </cell>
          <cell r="H86">
            <v>171.88120000000001</v>
          </cell>
          <cell r="I86">
            <v>0.89576884030327097</v>
          </cell>
          <cell r="J86">
            <v>0.06</v>
          </cell>
          <cell r="M86" t="str">
            <v>主导</v>
          </cell>
          <cell r="N86" t="str">
            <v>史菁霞团队</v>
          </cell>
          <cell r="O86" t="str">
            <v>谢复欣</v>
          </cell>
          <cell r="P86" t="str">
            <v>在建</v>
          </cell>
          <cell r="T86">
            <v>38.376240000000003</v>
          </cell>
          <cell r="U86">
            <v>0</v>
          </cell>
          <cell r="V86">
            <v>153.50496000000001</v>
          </cell>
          <cell r="AK86">
            <v>38.376199999999997</v>
          </cell>
          <cell r="AT86" t="str">
            <v>力争</v>
          </cell>
          <cell r="AW86">
            <v>38.376199999999997</v>
          </cell>
          <cell r="AX86">
            <v>0</v>
          </cell>
          <cell r="AY86">
            <v>153.505</v>
          </cell>
          <cell r="AZ86">
            <v>4.0000000005591098E-5</v>
          </cell>
          <cell r="BL86">
            <v>38.376199999999997</v>
          </cell>
          <cell r="CA86">
            <v>0</v>
          </cell>
          <cell r="CB86">
            <v>0</v>
          </cell>
          <cell r="CC86">
            <v>0</v>
          </cell>
          <cell r="CD86">
            <v>0</v>
          </cell>
          <cell r="CE86">
            <v>0</v>
          </cell>
          <cell r="CF86">
            <v>0</v>
          </cell>
          <cell r="CG86">
            <v>0</v>
          </cell>
          <cell r="CH86">
            <v>0</v>
          </cell>
          <cell r="CI86">
            <v>0</v>
          </cell>
          <cell r="CJ86">
            <v>0</v>
          </cell>
          <cell r="CK86">
            <v>0</v>
          </cell>
          <cell r="CL86">
            <v>0</v>
          </cell>
          <cell r="DA86">
            <v>0</v>
          </cell>
          <cell r="DB86">
            <v>0</v>
          </cell>
          <cell r="DC86">
            <v>0</v>
          </cell>
          <cell r="DD86">
            <v>0</v>
          </cell>
          <cell r="DE86">
            <v>0</v>
          </cell>
          <cell r="DF86">
            <v>0</v>
          </cell>
          <cell r="DG86">
            <v>0</v>
          </cell>
          <cell r="DH86">
            <v>0</v>
          </cell>
          <cell r="DI86">
            <v>0</v>
          </cell>
          <cell r="DJ86">
            <v>0</v>
          </cell>
          <cell r="DK86">
            <v>0</v>
          </cell>
          <cell r="DL86">
            <v>0</v>
          </cell>
        </row>
        <row r="87">
          <cell r="A87">
            <v>83</v>
          </cell>
          <cell r="B87" t="str">
            <v>数字建造中心</v>
          </cell>
          <cell r="C87" t="str">
            <v>ZHT2024110100134</v>
          </cell>
          <cell r="D87" t="str">
            <v>上海市示范区线工程SFQSG-13标智慧工地硬件设备采购项目</v>
          </cell>
          <cell r="E87">
            <v>20.565999999999999</v>
          </cell>
          <cell r="F87">
            <v>20.565999999999999</v>
          </cell>
          <cell r="G87">
            <v>20.565999999999999</v>
          </cell>
          <cell r="H87">
            <v>5.0659999999999998</v>
          </cell>
          <cell r="I87">
            <v>0.246328892346591</v>
          </cell>
          <cell r="J87">
            <v>0.13</v>
          </cell>
          <cell r="M87" t="str">
            <v>主导</v>
          </cell>
          <cell r="N87" t="str">
            <v>史菁霞团队</v>
          </cell>
          <cell r="O87" t="str">
            <v>谢复欣</v>
          </cell>
          <cell r="P87" t="str">
            <v>在建</v>
          </cell>
          <cell r="T87">
            <v>0</v>
          </cell>
          <cell r="U87">
            <v>0</v>
          </cell>
          <cell r="V87">
            <v>20.565999999999999</v>
          </cell>
          <cell r="AI87">
            <v>20.565999999999999</v>
          </cell>
          <cell r="AW87">
            <v>6.1698000000000004</v>
          </cell>
          <cell r="AX87">
            <v>0</v>
          </cell>
          <cell r="AY87">
            <v>14.3962</v>
          </cell>
          <cell r="AZ87">
            <v>-6.1698000000000004</v>
          </cell>
          <cell r="CA87">
            <v>0</v>
          </cell>
          <cell r="CB87">
            <v>0</v>
          </cell>
          <cell r="CC87">
            <v>0</v>
          </cell>
          <cell r="CD87">
            <v>0</v>
          </cell>
          <cell r="CE87">
            <v>0</v>
          </cell>
          <cell r="CF87">
            <v>0</v>
          </cell>
          <cell r="CG87">
            <v>0</v>
          </cell>
          <cell r="CH87">
            <v>0</v>
          </cell>
          <cell r="CI87">
            <v>0</v>
          </cell>
          <cell r="CJ87">
            <v>0</v>
          </cell>
          <cell r="CK87">
            <v>0</v>
          </cell>
          <cell r="CL87">
            <v>0</v>
          </cell>
          <cell r="DA87">
            <v>0</v>
          </cell>
          <cell r="DB87">
            <v>0</v>
          </cell>
          <cell r="DC87">
            <v>0</v>
          </cell>
          <cell r="DD87">
            <v>0</v>
          </cell>
          <cell r="DE87">
            <v>0</v>
          </cell>
          <cell r="DF87">
            <v>0</v>
          </cell>
          <cell r="DG87">
            <v>0</v>
          </cell>
          <cell r="DH87">
            <v>0</v>
          </cell>
          <cell r="DI87">
            <v>0</v>
          </cell>
          <cell r="DJ87">
            <v>0</v>
          </cell>
          <cell r="DK87">
            <v>0</v>
          </cell>
          <cell r="DL87">
            <v>0</v>
          </cell>
        </row>
        <row r="88">
          <cell r="A88">
            <v>84</v>
          </cell>
          <cell r="B88" t="str">
            <v>数字建造中心</v>
          </cell>
          <cell r="C88" t="str">
            <v>ZHT2023113000142</v>
          </cell>
          <cell r="D88" t="str">
            <v>南汇支线（两港市域铁路）工程 NHSG-6标智慧工地项目</v>
          </cell>
          <cell r="E88">
            <v>46.2</v>
          </cell>
          <cell r="F88">
            <v>46.2</v>
          </cell>
          <cell r="G88">
            <v>46.2</v>
          </cell>
          <cell r="H88">
            <v>46.2</v>
          </cell>
          <cell r="I88">
            <v>1</v>
          </cell>
          <cell r="J88">
            <v>0.06</v>
          </cell>
          <cell r="M88" t="str">
            <v>主导</v>
          </cell>
          <cell r="N88" t="str">
            <v>史菁霞团队</v>
          </cell>
          <cell r="O88" t="str">
            <v>袁超</v>
          </cell>
          <cell r="P88" t="str">
            <v>在建</v>
          </cell>
          <cell r="T88">
            <v>0</v>
          </cell>
          <cell r="U88">
            <v>0</v>
          </cell>
          <cell r="V88">
            <v>46.2</v>
          </cell>
          <cell r="AI88">
            <v>46.2</v>
          </cell>
          <cell r="AW88">
            <v>0</v>
          </cell>
          <cell r="AX88">
            <v>17</v>
          </cell>
          <cell r="AY88">
            <v>29.2</v>
          </cell>
          <cell r="AZ88">
            <v>-17</v>
          </cell>
          <cell r="BJ88">
            <v>29.2</v>
          </cell>
          <cell r="CA88">
            <v>0</v>
          </cell>
          <cell r="CB88">
            <v>0</v>
          </cell>
          <cell r="CC88">
            <v>0</v>
          </cell>
          <cell r="CD88">
            <v>0</v>
          </cell>
          <cell r="CE88">
            <v>0</v>
          </cell>
          <cell r="CF88">
            <v>0</v>
          </cell>
          <cell r="CG88">
            <v>0</v>
          </cell>
          <cell r="CH88">
            <v>0</v>
          </cell>
          <cell r="CI88">
            <v>0</v>
          </cell>
          <cell r="CJ88">
            <v>0</v>
          </cell>
          <cell r="CK88">
            <v>0</v>
          </cell>
          <cell r="CL88">
            <v>0</v>
          </cell>
          <cell r="DA88">
            <v>0</v>
          </cell>
          <cell r="DB88">
            <v>17</v>
          </cell>
          <cell r="DC88">
            <v>0</v>
          </cell>
          <cell r="DD88">
            <v>0</v>
          </cell>
          <cell r="DE88">
            <v>0</v>
          </cell>
          <cell r="DF88">
            <v>0</v>
          </cell>
          <cell r="DG88">
            <v>0</v>
          </cell>
          <cell r="DH88">
            <v>0</v>
          </cell>
          <cell r="DI88">
            <v>0</v>
          </cell>
          <cell r="DJ88">
            <v>0</v>
          </cell>
          <cell r="DK88">
            <v>0</v>
          </cell>
          <cell r="DL88">
            <v>0</v>
          </cell>
        </row>
        <row r="89">
          <cell r="A89">
            <v>85</v>
          </cell>
          <cell r="B89" t="str">
            <v>数字建造中心</v>
          </cell>
          <cell r="C89" t="str">
            <v>ZHT2024122700176</v>
          </cell>
          <cell r="D89" t="str">
            <v>申铁指挥中心升级服务合同</v>
          </cell>
          <cell r="E89">
            <v>4.4687000000000001</v>
          </cell>
          <cell r="F89">
            <v>4.4687000000000001</v>
          </cell>
          <cell r="G89">
            <v>4.4687000000000001</v>
          </cell>
          <cell r="H89">
            <v>0.36870000000000003</v>
          </cell>
          <cell r="I89">
            <v>8.2507216863965005E-2</v>
          </cell>
          <cell r="J89">
            <v>0.104126979420696</v>
          </cell>
          <cell r="M89" t="str">
            <v>主导</v>
          </cell>
          <cell r="N89" t="str">
            <v>施林烽团队</v>
          </cell>
          <cell r="O89" t="str">
            <v>施林烽</v>
          </cell>
          <cell r="P89" t="str">
            <v>在建</v>
          </cell>
          <cell r="T89">
            <v>0</v>
          </cell>
          <cell r="U89">
            <v>4.4687000000000001</v>
          </cell>
          <cell r="V89">
            <v>0</v>
          </cell>
          <cell r="AB89">
            <v>4.4687000000000001</v>
          </cell>
          <cell r="AD89">
            <v>4.4687000000000001</v>
          </cell>
          <cell r="AE89">
            <v>4.4687000000000001</v>
          </cell>
          <cell r="AW89">
            <v>4.4687000000000001</v>
          </cell>
          <cell r="AX89">
            <v>0</v>
          </cell>
          <cell r="AY89">
            <v>0</v>
          </cell>
          <cell r="AZ89">
            <v>0</v>
          </cell>
          <cell r="CA89">
            <v>0</v>
          </cell>
          <cell r="CB89">
            <v>0</v>
          </cell>
          <cell r="CC89">
            <v>0</v>
          </cell>
          <cell r="CD89">
            <v>0</v>
          </cell>
          <cell r="CE89">
            <v>4.4687000000000001</v>
          </cell>
          <cell r="CF89">
            <v>0</v>
          </cell>
          <cell r="CG89">
            <v>0</v>
          </cell>
          <cell r="CH89">
            <v>0</v>
          </cell>
          <cell r="CI89">
            <v>0</v>
          </cell>
          <cell r="CJ89">
            <v>0</v>
          </cell>
          <cell r="CK89">
            <v>0</v>
          </cell>
          <cell r="CL89">
            <v>0</v>
          </cell>
          <cell r="DA89">
            <v>0</v>
          </cell>
          <cell r="DB89">
            <v>0</v>
          </cell>
          <cell r="DC89">
            <v>0</v>
          </cell>
          <cell r="DD89">
            <v>0</v>
          </cell>
          <cell r="DE89">
            <v>0</v>
          </cell>
          <cell r="DF89">
            <v>0</v>
          </cell>
          <cell r="DG89">
            <v>0</v>
          </cell>
          <cell r="DH89">
            <v>0</v>
          </cell>
          <cell r="DI89">
            <v>0</v>
          </cell>
          <cell r="DJ89">
            <v>0</v>
          </cell>
          <cell r="DK89">
            <v>0</v>
          </cell>
          <cell r="DL89">
            <v>0</v>
          </cell>
        </row>
        <row r="90">
          <cell r="A90">
            <v>86</v>
          </cell>
          <cell r="B90" t="str">
            <v>数字建造中心</v>
          </cell>
          <cell r="C90" t="str">
            <v>ZHT2025031800028</v>
          </cell>
          <cell r="D90" t="str">
            <v>中交隧道工程局有限公司上海轨道交通嘉闵线工程JMSG-5标智慧工地项目</v>
          </cell>
          <cell r="E90">
            <v>46.2</v>
          </cell>
          <cell r="F90">
            <v>46.2</v>
          </cell>
          <cell r="G90">
            <v>46.2</v>
          </cell>
          <cell r="H90">
            <v>46.2</v>
          </cell>
          <cell r="I90">
            <v>1</v>
          </cell>
          <cell r="J90">
            <v>0.06</v>
          </cell>
          <cell r="M90" t="str">
            <v>主导</v>
          </cell>
          <cell r="N90" t="str">
            <v>史菁霞团队</v>
          </cell>
          <cell r="O90" t="str">
            <v>谢复欣</v>
          </cell>
          <cell r="P90" t="str">
            <v>在建</v>
          </cell>
          <cell r="T90">
            <v>36.96</v>
          </cell>
          <cell r="U90">
            <v>0</v>
          </cell>
          <cell r="V90">
            <v>9.24</v>
          </cell>
          <cell r="AI90">
            <v>9.24</v>
          </cell>
          <cell r="AW90">
            <v>36.96</v>
          </cell>
          <cell r="AX90">
            <v>0</v>
          </cell>
          <cell r="AY90">
            <v>9.24</v>
          </cell>
          <cell r="AZ90">
            <v>0</v>
          </cell>
          <cell r="CA90">
            <v>0</v>
          </cell>
          <cell r="CB90">
            <v>0</v>
          </cell>
          <cell r="CC90">
            <v>0</v>
          </cell>
          <cell r="CD90">
            <v>0</v>
          </cell>
          <cell r="CE90">
            <v>0</v>
          </cell>
          <cell r="CF90">
            <v>0</v>
          </cell>
          <cell r="CG90">
            <v>0</v>
          </cell>
          <cell r="CH90">
            <v>0</v>
          </cell>
          <cell r="CI90">
            <v>0</v>
          </cell>
          <cell r="CJ90">
            <v>0</v>
          </cell>
          <cell r="CK90">
            <v>0</v>
          </cell>
          <cell r="CL90">
            <v>0</v>
          </cell>
          <cell r="DA90">
            <v>0</v>
          </cell>
          <cell r="DB90">
            <v>0</v>
          </cell>
          <cell r="DC90">
            <v>0</v>
          </cell>
          <cell r="DD90">
            <v>0</v>
          </cell>
          <cell r="DE90">
            <v>0</v>
          </cell>
          <cell r="DF90">
            <v>0</v>
          </cell>
          <cell r="DG90">
            <v>0</v>
          </cell>
          <cell r="DH90">
            <v>0</v>
          </cell>
          <cell r="DI90">
            <v>0</v>
          </cell>
          <cell r="DJ90">
            <v>0</v>
          </cell>
          <cell r="DK90">
            <v>0</v>
          </cell>
          <cell r="DL90">
            <v>0</v>
          </cell>
        </row>
        <row r="91">
          <cell r="A91">
            <v>87</v>
          </cell>
          <cell r="B91" t="str">
            <v>数字建造中心</v>
          </cell>
          <cell r="C91" t="str">
            <v>ZHT2025031800029</v>
          </cell>
          <cell r="D91" t="str">
            <v>S457新港至南陵界一级公路改建工程智慧工地信息化项目（开源）</v>
          </cell>
          <cell r="E91">
            <v>129.33330000000001</v>
          </cell>
          <cell r="F91">
            <v>129.33330000000001</v>
          </cell>
          <cell r="G91">
            <v>129.33330000000001</v>
          </cell>
          <cell r="H91">
            <v>29.333300000000001</v>
          </cell>
          <cell r="I91">
            <v>0.22680392443400099</v>
          </cell>
          <cell r="J91">
            <v>0.06</v>
          </cell>
          <cell r="M91" t="str">
            <v>主导</v>
          </cell>
          <cell r="N91" t="str">
            <v>施林烽团队</v>
          </cell>
          <cell r="O91" t="str">
            <v>赵伟</v>
          </cell>
          <cell r="P91" t="str">
            <v>在建</v>
          </cell>
          <cell r="T91">
            <v>92.923305999999997</v>
          </cell>
          <cell r="U91">
            <v>0</v>
          </cell>
          <cell r="V91">
            <v>36.409993999999998</v>
          </cell>
          <cell r="AE91">
            <v>36.409993999999998</v>
          </cell>
          <cell r="AW91">
            <v>0</v>
          </cell>
          <cell r="AX91">
            <v>64.666650000000004</v>
          </cell>
          <cell r="AY91">
            <v>64.666650000000004</v>
          </cell>
          <cell r="AZ91">
            <v>28.256656</v>
          </cell>
          <cell r="BB91">
            <v>64.666650000000004</v>
          </cell>
          <cell r="CA91">
            <v>0</v>
          </cell>
          <cell r="CB91">
            <v>0</v>
          </cell>
          <cell r="CC91">
            <v>0</v>
          </cell>
          <cell r="CD91">
            <v>0</v>
          </cell>
          <cell r="CE91">
            <v>0</v>
          </cell>
          <cell r="CF91">
            <v>0</v>
          </cell>
          <cell r="CG91">
            <v>0</v>
          </cell>
          <cell r="CH91">
            <v>0</v>
          </cell>
          <cell r="CI91">
            <v>0</v>
          </cell>
          <cell r="CJ91">
            <v>0</v>
          </cell>
          <cell r="CK91">
            <v>0</v>
          </cell>
          <cell r="CL91">
            <v>0</v>
          </cell>
          <cell r="DA91">
            <v>0</v>
          </cell>
          <cell r="DB91">
            <v>64.666650000000004</v>
          </cell>
          <cell r="DC91">
            <v>0</v>
          </cell>
          <cell r="DD91">
            <v>0</v>
          </cell>
          <cell r="DE91">
            <v>0</v>
          </cell>
          <cell r="DF91">
            <v>0</v>
          </cell>
          <cell r="DG91">
            <v>0</v>
          </cell>
          <cell r="DH91">
            <v>0</v>
          </cell>
          <cell r="DI91">
            <v>0</v>
          </cell>
          <cell r="DJ91">
            <v>0</v>
          </cell>
          <cell r="DK91">
            <v>0</v>
          </cell>
          <cell r="DL91">
            <v>0</v>
          </cell>
        </row>
        <row r="92">
          <cell r="A92">
            <v>88</v>
          </cell>
          <cell r="B92" t="str">
            <v>数字建造中心</v>
          </cell>
          <cell r="C92" t="str">
            <v>ZHT2025031800031</v>
          </cell>
          <cell r="D92" t="str">
            <v>S457新港至南陵界一级公路改建工程智慧工地信息化项目（冠粤）</v>
          </cell>
          <cell r="E92">
            <v>129.33330000000001</v>
          </cell>
          <cell r="F92">
            <v>129.33330000000001</v>
          </cell>
          <cell r="G92">
            <v>129.33330000000001</v>
          </cell>
          <cell r="H92">
            <v>29.333300000000001</v>
          </cell>
          <cell r="I92">
            <v>0.22680392443400099</v>
          </cell>
          <cell r="J92">
            <v>0.06</v>
          </cell>
          <cell r="M92" t="str">
            <v>主导</v>
          </cell>
          <cell r="N92" t="str">
            <v>施林烽团队</v>
          </cell>
          <cell r="O92" t="str">
            <v>赵伟</v>
          </cell>
          <cell r="P92" t="str">
            <v>在建</v>
          </cell>
          <cell r="T92">
            <v>92.923305999999997</v>
          </cell>
          <cell r="U92">
            <v>0</v>
          </cell>
          <cell r="V92">
            <v>36.409993999999998</v>
          </cell>
          <cell r="AE92">
            <v>36.409993999999998</v>
          </cell>
          <cell r="AW92">
            <v>0</v>
          </cell>
          <cell r="AX92">
            <v>50</v>
          </cell>
          <cell r="AY92">
            <v>79.333299999999994</v>
          </cell>
          <cell r="AZ92">
            <v>42.923305999999997</v>
          </cell>
          <cell r="BB92">
            <v>64.666650000000004</v>
          </cell>
          <cell r="CA92">
            <v>0</v>
          </cell>
          <cell r="CB92">
            <v>0</v>
          </cell>
          <cell r="CC92">
            <v>0</v>
          </cell>
          <cell r="CD92">
            <v>0</v>
          </cell>
          <cell r="CE92">
            <v>0</v>
          </cell>
          <cell r="CF92">
            <v>0</v>
          </cell>
          <cell r="CG92">
            <v>0</v>
          </cell>
          <cell r="CH92">
            <v>0</v>
          </cell>
          <cell r="CI92">
            <v>0</v>
          </cell>
          <cell r="CJ92">
            <v>0</v>
          </cell>
          <cell r="CK92">
            <v>0</v>
          </cell>
          <cell r="CL92">
            <v>0</v>
          </cell>
          <cell r="DA92">
            <v>0</v>
          </cell>
          <cell r="DB92">
            <v>50</v>
          </cell>
          <cell r="DC92">
            <v>0</v>
          </cell>
          <cell r="DD92">
            <v>0</v>
          </cell>
          <cell r="DE92">
            <v>0</v>
          </cell>
          <cell r="DF92">
            <v>0</v>
          </cell>
          <cell r="DG92">
            <v>0</v>
          </cell>
          <cell r="DH92">
            <v>0</v>
          </cell>
          <cell r="DI92">
            <v>0</v>
          </cell>
          <cell r="DJ92">
            <v>0</v>
          </cell>
          <cell r="DK92">
            <v>0</v>
          </cell>
          <cell r="DL92">
            <v>0</v>
          </cell>
        </row>
        <row r="93">
          <cell r="A93">
            <v>89</v>
          </cell>
          <cell r="B93" t="str">
            <v>数字建造中心</v>
          </cell>
          <cell r="C93" t="str">
            <v>SJHT2019122000157</v>
          </cell>
          <cell r="D93" t="str">
            <v>地下院平移-贵阳市轨道交通1号线信息网络系统采购项目合同</v>
          </cell>
          <cell r="E93">
            <v>32.47</v>
          </cell>
          <cell r="F93">
            <v>32.47</v>
          </cell>
          <cell r="G93">
            <v>32.47</v>
          </cell>
          <cell r="H93">
            <v>32.47</v>
          </cell>
          <cell r="I93">
            <v>1</v>
          </cell>
          <cell r="J93">
            <v>0</v>
          </cell>
          <cell r="M93" t="str">
            <v>主导</v>
          </cell>
          <cell r="N93" t="str">
            <v>孔祥平团队</v>
          </cell>
          <cell r="O93" t="str">
            <v>张智伟</v>
          </cell>
          <cell r="P93" t="str">
            <v>在建</v>
          </cell>
          <cell r="T93">
            <v>0</v>
          </cell>
          <cell r="U93">
            <v>0</v>
          </cell>
          <cell r="V93">
            <v>32.47</v>
          </cell>
          <cell r="AW93">
            <v>0</v>
          </cell>
          <cell r="AX93">
            <v>0</v>
          </cell>
          <cell r="AY93">
            <v>32.47</v>
          </cell>
          <cell r="AZ93">
            <v>0</v>
          </cell>
          <cell r="CA93">
            <v>0</v>
          </cell>
          <cell r="CB93">
            <v>0</v>
          </cell>
          <cell r="CC93">
            <v>0</v>
          </cell>
          <cell r="CD93">
            <v>0</v>
          </cell>
          <cell r="CE93">
            <v>0</v>
          </cell>
          <cell r="CF93">
            <v>0</v>
          </cell>
          <cell r="CG93">
            <v>0</v>
          </cell>
          <cell r="CH93">
            <v>0</v>
          </cell>
          <cell r="CI93">
            <v>0</v>
          </cell>
          <cell r="CJ93">
            <v>0</v>
          </cell>
          <cell r="CK93">
            <v>0</v>
          </cell>
          <cell r="CL93">
            <v>0</v>
          </cell>
          <cell r="DA93">
            <v>0</v>
          </cell>
          <cell r="DB93">
            <v>0</v>
          </cell>
          <cell r="DC93">
            <v>0</v>
          </cell>
          <cell r="DD93">
            <v>0</v>
          </cell>
          <cell r="DE93">
            <v>0</v>
          </cell>
          <cell r="DF93">
            <v>0</v>
          </cell>
          <cell r="DG93">
            <v>0</v>
          </cell>
          <cell r="DH93">
            <v>0</v>
          </cell>
          <cell r="DI93">
            <v>0</v>
          </cell>
          <cell r="DJ93">
            <v>0</v>
          </cell>
          <cell r="DK93">
            <v>0</v>
          </cell>
          <cell r="DL93">
            <v>0</v>
          </cell>
        </row>
        <row r="94">
          <cell r="A94">
            <v>90</v>
          </cell>
          <cell r="B94" t="str">
            <v>数字建造中心</v>
          </cell>
          <cell r="C94" t="str">
            <v>ZHT2020123100147</v>
          </cell>
          <cell r="D94" t="str">
            <v>工程技术咨询合同</v>
          </cell>
          <cell r="E94">
            <v>266.39999999999998</v>
          </cell>
          <cell r="F94">
            <v>266.39999999999998</v>
          </cell>
          <cell r="G94">
            <v>266.39999999999998</v>
          </cell>
          <cell r="H94">
            <v>265.05599999999998</v>
          </cell>
          <cell r="I94">
            <v>0.99495495495495501</v>
          </cell>
          <cell r="J94">
            <v>0.06</v>
          </cell>
          <cell r="M94" t="str">
            <v>主导</v>
          </cell>
          <cell r="N94" t="str">
            <v>孔祥平团队</v>
          </cell>
          <cell r="O94" t="str">
            <v>张智伟</v>
          </cell>
          <cell r="P94" t="str">
            <v>在建</v>
          </cell>
          <cell r="T94">
            <v>87</v>
          </cell>
          <cell r="U94">
            <v>0</v>
          </cell>
          <cell r="V94">
            <v>179.4</v>
          </cell>
          <cell r="AW94">
            <v>0</v>
          </cell>
          <cell r="AX94">
            <v>0</v>
          </cell>
          <cell r="AY94">
            <v>266.39999999999998</v>
          </cell>
          <cell r="AZ94">
            <v>87</v>
          </cell>
          <cell r="CA94">
            <v>0</v>
          </cell>
          <cell r="CB94">
            <v>0</v>
          </cell>
          <cell r="CC94">
            <v>0</v>
          </cell>
          <cell r="CD94">
            <v>0</v>
          </cell>
          <cell r="CE94">
            <v>0</v>
          </cell>
          <cell r="CF94">
            <v>0</v>
          </cell>
          <cell r="CG94">
            <v>0</v>
          </cell>
          <cell r="CH94">
            <v>0</v>
          </cell>
          <cell r="CI94">
            <v>0</v>
          </cell>
          <cell r="CJ94">
            <v>0</v>
          </cell>
          <cell r="CK94">
            <v>0</v>
          </cell>
          <cell r="CL94">
            <v>0</v>
          </cell>
          <cell r="DA94">
            <v>0</v>
          </cell>
          <cell r="DB94">
            <v>0</v>
          </cell>
          <cell r="DC94">
            <v>0</v>
          </cell>
          <cell r="DD94">
            <v>0</v>
          </cell>
          <cell r="DE94">
            <v>0</v>
          </cell>
          <cell r="DF94">
            <v>0</v>
          </cell>
          <cell r="DG94">
            <v>0</v>
          </cell>
          <cell r="DH94">
            <v>0</v>
          </cell>
          <cell r="DI94">
            <v>0</v>
          </cell>
          <cell r="DJ94">
            <v>0</v>
          </cell>
          <cell r="DK94">
            <v>0</v>
          </cell>
          <cell r="DL94">
            <v>0</v>
          </cell>
        </row>
        <row r="95">
          <cell r="A95">
            <v>91</v>
          </cell>
          <cell r="B95" t="str">
            <v>数字建造中心</v>
          </cell>
          <cell r="C95" t="str">
            <v>SJHT2019121700145</v>
          </cell>
          <cell r="D95" t="str">
            <v>地下院平移-《郑州航空港区经济综合实验区（郑州新郑综合保税区）双鹤湖中央公园工程咨询公司项目咨询委托服务合同》补充协议</v>
          </cell>
          <cell r="E95">
            <v>16</v>
          </cell>
          <cell r="F95">
            <v>16</v>
          </cell>
          <cell r="G95">
            <v>16</v>
          </cell>
          <cell r="H95">
            <v>16</v>
          </cell>
          <cell r="I95">
            <v>1</v>
          </cell>
          <cell r="J95">
            <v>0</v>
          </cell>
          <cell r="M95" t="str">
            <v>主导</v>
          </cell>
          <cell r="N95" t="str">
            <v>孔祥平团队</v>
          </cell>
          <cell r="O95" t="str">
            <v>张智伟</v>
          </cell>
          <cell r="P95" t="str">
            <v>在建</v>
          </cell>
          <cell r="T95">
            <v>0</v>
          </cell>
          <cell r="U95">
            <v>0</v>
          </cell>
          <cell r="V95">
            <v>16</v>
          </cell>
          <cell r="AW95">
            <v>0</v>
          </cell>
          <cell r="AX95">
            <v>0</v>
          </cell>
          <cell r="AY95">
            <v>16</v>
          </cell>
          <cell r="AZ95">
            <v>0</v>
          </cell>
          <cell r="CA95">
            <v>0</v>
          </cell>
          <cell r="CB95">
            <v>0</v>
          </cell>
          <cell r="CC95">
            <v>0</v>
          </cell>
          <cell r="CD95">
            <v>0</v>
          </cell>
          <cell r="CE95">
            <v>0</v>
          </cell>
          <cell r="CF95">
            <v>0</v>
          </cell>
          <cell r="CG95">
            <v>0</v>
          </cell>
          <cell r="CH95">
            <v>0</v>
          </cell>
          <cell r="CI95">
            <v>0</v>
          </cell>
          <cell r="CJ95">
            <v>0</v>
          </cell>
          <cell r="CK95">
            <v>0</v>
          </cell>
          <cell r="CL95">
            <v>0</v>
          </cell>
          <cell r="DA95">
            <v>0</v>
          </cell>
          <cell r="DB95">
            <v>0</v>
          </cell>
          <cell r="DC95">
            <v>0</v>
          </cell>
          <cell r="DD95">
            <v>0</v>
          </cell>
          <cell r="DE95">
            <v>0</v>
          </cell>
          <cell r="DF95">
            <v>0</v>
          </cell>
          <cell r="DG95">
            <v>0</v>
          </cell>
          <cell r="DH95">
            <v>0</v>
          </cell>
          <cell r="DI95">
            <v>0</v>
          </cell>
          <cell r="DJ95">
            <v>0</v>
          </cell>
          <cell r="DK95">
            <v>0</v>
          </cell>
          <cell r="DL95">
            <v>0</v>
          </cell>
        </row>
        <row r="96">
          <cell r="A96">
            <v>92</v>
          </cell>
          <cell r="B96" t="str">
            <v>数字建造中心</v>
          </cell>
          <cell r="C96" t="str">
            <v>SJHT2019121700144</v>
          </cell>
          <cell r="D96" t="str">
            <v>地下院平移-《郑州航空港区经济综合实验区（郑州新郑综合保税区）双鹤湖中央公园工程咨询公司项目咨询委托服务合同》补充协议（二）</v>
          </cell>
          <cell r="E96">
            <v>31.12</v>
          </cell>
          <cell r="F96">
            <v>31.12</v>
          </cell>
          <cell r="G96">
            <v>31.12</v>
          </cell>
          <cell r="H96">
            <v>31.12</v>
          </cell>
          <cell r="I96">
            <v>1</v>
          </cell>
          <cell r="J96">
            <v>0</v>
          </cell>
          <cell r="M96" t="str">
            <v>主导</v>
          </cell>
          <cell r="N96" t="str">
            <v>孔祥平团队</v>
          </cell>
          <cell r="O96" t="str">
            <v>张智伟</v>
          </cell>
          <cell r="P96" t="str">
            <v>在建</v>
          </cell>
          <cell r="T96">
            <v>0</v>
          </cell>
          <cell r="U96">
            <v>0</v>
          </cell>
          <cell r="V96">
            <v>31.12</v>
          </cell>
          <cell r="AW96">
            <v>0</v>
          </cell>
          <cell r="AX96">
            <v>0</v>
          </cell>
          <cell r="AY96">
            <v>31.12</v>
          </cell>
          <cell r="AZ96">
            <v>0</v>
          </cell>
          <cell r="CA96">
            <v>0</v>
          </cell>
          <cell r="CB96">
            <v>0</v>
          </cell>
          <cell r="CC96">
            <v>0</v>
          </cell>
          <cell r="CD96">
            <v>0</v>
          </cell>
          <cell r="CE96">
            <v>0</v>
          </cell>
          <cell r="CF96">
            <v>0</v>
          </cell>
          <cell r="CG96">
            <v>0</v>
          </cell>
          <cell r="CH96">
            <v>0</v>
          </cell>
          <cell r="CI96">
            <v>0</v>
          </cell>
          <cell r="CJ96">
            <v>0</v>
          </cell>
          <cell r="CK96">
            <v>0</v>
          </cell>
          <cell r="CL96">
            <v>0</v>
          </cell>
          <cell r="DA96">
            <v>0</v>
          </cell>
          <cell r="DB96">
            <v>0</v>
          </cell>
          <cell r="DC96">
            <v>0</v>
          </cell>
          <cell r="DD96">
            <v>0</v>
          </cell>
          <cell r="DE96">
            <v>0</v>
          </cell>
          <cell r="DF96">
            <v>0</v>
          </cell>
          <cell r="DG96">
            <v>0</v>
          </cell>
          <cell r="DH96">
            <v>0</v>
          </cell>
          <cell r="DI96">
            <v>0</v>
          </cell>
          <cell r="DJ96">
            <v>0</v>
          </cell>
          <cell r="DK96">
            <v>0</v>
          </cell>
          <cell r="DL96">
            <v>0</v>
          </cell>
        </row>
        <row r="97">
          <cell r="A97">
            <v>93</v>
          </cell>
          <cell r="B97" t="str">
            <v>数字建造中心</v>
          </cell>
          <cell r="C97" t="str">
            <v>SJHT2019121700142</v>
          </cell>
          <cell r="D97" t="str">
            <v>地下院平移-郑州航空港区经济综合实验区（郑州新郑综合保税区）双鹤湖中央公园地下暗涵及鹤首内环路工程</v>
          </cell>
          <cell r="E97">
            <v>16.66</v>
          </cell>
          <cell r="F97">
            <v>16.66</v>
          </cell>
          <cell r="G97">
            <v>16.66</v>
          </cell>
          <cell r="H97">
            <v>16.66</v>
          </cell>
          <cell r="I97">
            <v>1</v>
          </cell>
          <cell r="J97">
            <v>0</v>
          </cell>
          <cell r="M97" t="str">
            <v>主导</v>
          </cell>
          <cell r="N97" t="str">
            <v>孔祥平团队</v>
          </cell>
          <cell r="O97" t="str">
            <v>张智伟</v>
          </cell>
          <cell r="P97" t="str">
            <v>在建</v>
          </cell>
          <cell r="T97">
            <v>0</v>
          </cell>
          <cell r="U97">
            <v>0</v>
          </cell>
          <cell r="V97">
            <v>16.66</v>
          </cell>
          <cell r="AW97">
            <v>0</v>
          </cell>
          <cell r="AX97">
            <v>0</v>
          </cell>
          <cell r="AY97">
            <v>16.66</v>
          </cell>
          <cell r="AZ97">
            <v>0</v>
          </cell>
          <cell r="CA97">
            <v>0</v>
          </cell>
          <cell r="CB97">
            <v>0</v>
          </cell>
          <cell r="CC97">
            <v>0</v>
          </cell>
          <cell r="CD97">
            <v>0</v>
          </cell>
          <cell r="CE97">
            <v>0</v>
          </cell>
          <cell r="CF97">
            <v>0</v>
          </cell>
          <cell r="CG97">
            <v>0</v>
          </cell>
          <cell r="CH97">
            <v>0</v>
          </cell>
          <cell r="CI97">
            <v>0</v>
          </cell>
          <cell r="CJ97">
            <v>0</v>
          </cell>
          <cell r="CK97">
            <v>0</v>
          </cell>
          <cell r="CL97">
            <v>0</v>
          </cell>
          <cell r="DA97">
            <v>0</v>
          </cell>
          <cell r="DB97">
            <v>0</v>
          </cell>
          <cell r="DC97">
            <v>0</v>
          </cell>
          <cell r="DD97">
            <v>0</v>
          </cell>
          <cell r="DE97">
            <v>0</v>
          </cell>
          <cell r="DF97">
            <v>0</v>
          </cell>
          <cell r="DG97">
            <v>0</v>
          </cell>
          <cell r="DH97">
            <v>0</v>
          </cell>
          <cell r="DI97">
            <v>0</v>
          </cell>
          <cell r="DJ97">
            <v>0</v>
          </cell>
          <cell r="DK97">
            <v>0</v>
          </cell>
          <cell r="DL97">
            <v>0</v>
          </cell>
        </row>
        <row r="98">
          <cell r="A98">
            <v>94</v>
          </cell>
          <cell r="B98" t="str">
            <v>数字建造中心</v>
          </cell>
          <cell r="C98" t="str">
            <v>SJHT2019121700143</v>
          </cell>
          <cell r="D98" t="str">
            <v>地下院平移-郑州航空港区经济综合实验区（郑州新郑综合保税区）双鹤湖中央公园工程咨询公司项目建筑工程咨询委托合同</v>
          </cell>
          <cell r="E98">
            <v>68.63</v>
          </cell>
          <cell r="F98">
            <v>68.63</v>
          </cell>
          <cell r="G98">
            <v>68.63</v>
          </cell>
          <cell r="H98">
            <v>68.63</v>
          </cell>
          <cell r="I98">
            <v>1</v>
          </cell>
          <cell r="J98">
            <v>0</v>
          </cell>
          <cell r="M98" t="str">
            <v>主导</v>
          </cell>
          <cell r="N98" t="str">
            <v>孔祥平团队</v>
          </cell>
          <cell r="O98" t="str">
            <v>张智伟</v>
          </cell>
          <cell r="P98" t="str">
            <v>在建</v>
          </cell>
          <cell r="T98">
            <v>0</v>
          </cell>
          <cell r="U98">
            <v>0</v>
          </cell>
          <cell r="V98">
            <v>68.63</v>
          </cell>
          <cell r="AW98">
            <v>0</v>
          </cell>
          <cell r="AX98">
            <v>0</v>
          </cell>
          <cell r="AY98">
            <v>68.63</v>
          </cell>
          <cell r="AZ98">
            <v>0</v>
          </cell>
          <cell r="CA98">
            <v>0</v>
          </cell>
          <cell r="CB98">
            <v>0</v>
          </cell>
          <cell r="CC98">
            <v>0</v>
          </cell>
          <cell r="CD98">
            <v>0</v>
          </cell>
          <cell r="CE98">
            <v>0</v>
          </cell>
          <cell r="CF98">
            <v>0</v>
          </cell>
          <cell r="CG98">
            <v>0</v>
          </cell>
          <cell r="CH98">
            <v>0</v>
          </cell>
          <cell r="CI98">
            <v>0</v>
          </cell>
          <cell r="CJ98">
            <v>0</v>
          </cell>
          <cell r="CK98">
            <v>0</v>
          </cell>
          <cell r="CL98">
            <v>0</v>
          </cell>
          <cell r="DA98">
            <v>0</v>
          </cell>
          <cell r="DB98">
            <v>0</v>
          </cell>
          <cell r="DC98">
            <v>0</v>
          </cell>
          <cell r="DD98">
            <v>0</v>
          </cell>
          <cell r="DE98">
            <v>0</v>
          </cell>
          <cell r="DF98">
            <v>0</v>
          </cell>
          <cell r="DG98">
            <v>0</v>
          </cell>
          <cell r="DH98">
            <v>0</v>
          </cell>
          <cell r="DI98">
            <v>0</v>
          </cell>
          <cell r="DJ98">
            <v>0</v>
          </cell>
          <cell r="DK98">
            <v>0</v>
          </cell>
          <cell r="DL98">
            <v>0</v>
          </cell>
        </row>
        <row r="99">
          <cell r="A99">
            <v>95</v>
          </cell>
          <cell r="B99" t="str">
            <v>数字建造中心</v>
          </cell>
          <cell r="C99" t="str">
            <v>SJHT2019121300112</v>
          </cell>
          <cell r="D99" t="str">
            <v>地下院平移-贵州省地质资料馆暨地质博物馆建设项目BIM技术应用合同</v>
          </cell>
          <cell r="E99">
            <v>82.2</v>
          </cell>
          <cell r="F99">
            <v>82.2</v>
          </cell>
          <cell r="G99">
            <v>82.2</v>
          </cell>
          <cell r="H99">
            <v>82.2</v>
          </cell>
          <cell r="I99">
            <v>1</v>
          </cell>
          <cell r="J99">
            <v>0.06</v>
          </cell>
          <cell r="M99" t="str">
            <v>主导</v>
          </cell>
          <cell r="N99" t="str">
            <v>孔祥平团队</v>
          </cell>
          <cell r="O99" t="str">
            <v>张智伟</v>
          </cell>
          <cell r="P99" t="str">
            <v>在建</v>
          </cell>
          <cell r="T99">
            <v>6.7653999999999996</v>
          </cell>
          <cell r="U99">
            <v>0</v>
          </cell>
          <cell r="V99">
            <v>75.434600000000003</v>
          </cell>
          <cell r="AW99">
            <v>6.7653999999999996</v>
          </cell>
          <cell r="AX99">
            <v>0</v>
          </cell>
          <cell r="AY99">
            <v>75.434600000000003</v>
          </cell>
          <cell r="AZ99">
            <v>0</v>
          </cell>
          <cell r="CA99">
            <v>0</v>
          </cell>
          <cell r="CB99">
            <v>0</v>
          </cell>
          <cell r="CC99">
            <v>0</v>
          </cell>
          <cell r="CD99">
            <v>0</v>
          </cell>
          <cell r="CE99">
            <v>0</v>
          </cell>
          <cell r="CF99">
            <v>0</v>
          </cell>
          <cell r="CG99">
            <v>0</v>
          </cell>
          <cell r="CH99">
            <v>0</v>
          </cell>
          <cell r="CI99">
            <v>0</v>
          </cell>
          <cell r="CJ99">
            <v>0</v>
          </cell>
          <cell r="CK99">
            <v>0</v>
          </cell>
          <cell r="CL99">
            <v>0</v>
          </cell>
          <cell r="DA99">
            <v>0</v>
          </cell>
          <cell r="DB99">
            <v>0</v>
          </cell>
          <cell r="DC99">
            <v>0</v>
          </cell>
          <cell r="DD99">
            <v>0</v>
          </cell>
          <cell r="DE99">
            <v>0</v>
          </cell>
          <cell r="DF99">
            <v>0</v>
          </cell>
          <cell r="DG99">
            <v>0</v>
          </cell>
          <cell r="DH99">
            <v>0</v>
          </cell>
          <cell r="DI99">
            <v>0</v>
          </cell>
          <cell r="DJ99">
            <v>0</v>
          </cell>
          <cell r="DK99">
            <v>0</v>
          </cell>
          <cell r="DL99">
            <v>0</v>
          </cell>
        </row>
        <row r="100">
          <cell r="A100">
            <v>96</v>
          </cell>
          <cell r="B100" t="str">
            <v>数字建造中心</v>
          </cell>
          <cell r="C100" t="str">
            <v>SJHT2019121300118</v>
          </cell>
          <cell r="D100" t="str">
            <v>地下院平移-乌鲁木齐轨道交通1号线工程BIM技术应用研究项目</v>
          </cell>
          <cell r="E100">
            <v>416.65</v>
          </cell>
          <cell r="F100">
            <v>416.65</v>
          </cell>
          <cell r="G100">
            <v>416.65</v>
          </cell>
          <cell r="H100">
            <v>402.37</v>
          </cell>
          <cell r="I100">
            <v>0.96572662906516304</v>
          </cell>
          <cell r="J100">
            <v>0.06</v>
          </cell>
          <cell r="M100" t="str">
            <v>主导</v>
          </cell>
          <cell r="N100" t="str">
            <v>孔祥平团队</v>
          </cell>
          <cell r="O100" t="str">
            <v>张智伟</v>
          </cell>
          <cell r="P100" t="str">
            <v>在建</v>
          </cell>
          <cell r="T100">
            <v>354.15249999999997</v>
          </cell>
          <cell r="U100">
            <v>0</v>
          </cell>
          <cell r="V100">
            <v>62.497500000000002</v>
          </cell>
          <cell r="AW100">
            <v>354.15249999999997</v>
          </cell>
          <cell r="AX100">
            <v>0</v>
          </cell>
          <cell r="AY100">
            <v>62.497500000000002</v>
          </cell>
          <cell r="AZ100">
            <v>0</v>
          </cell>
          <cell r="CA100">
            <v>0</v>
          </cell>
          <cell r="CB100">
            <v>0</v>
          </cell>
          <cell r="CC100">
            <v>0</v>
          </cell>
          <cell r="CD100">
            <v>0</v>
          </cell>
          <cell r="CE100">
            <v>0</v>
          </cell>
          <cell r="CF100">
            <v>0</v>
          </cell>
          <cell r="CG100">
            <v>0</v>
          </cell>
          <cell r="CH100">
            <v>0</v>
          </cell>
          <cell r="CI100">
            <v>0</v>
          </cell>
          <cell r="CJ100">
            <v>0</v>
          </cell>
          <cell r="CK100">
            <v>0</v>
          </cell>
          <cell r="CL100">
            <v>0</v>
          </cell>
          <cell r="DA100">
            <v>0</v>
          </cell>
          <cell r="DB100">
            <v>0</v>
          </cell>
          <cell r="DC100">
            <v>0</v>
          </cell>
          <cell r="DD100">
            <v>0</v>
          </cell>
          <cell r="DE100">
            <v>0</v>
          </cell>
          <cell r="DF100">
            <v>0</v>
          </cell>
          <cell r="DG100">
            <v>0</v>
          </cell>
          <cell r="DH100">
            <v>0</v>
          </cell>
          <cell r="DI100">
            <v>0</v>
          </cell>
          <cell r="DJ100">
            <v>0</v>
          </cell>
          <cell r="DK100">
            <v>0</v>
          </cell>
          <cell r="DL100">
            <v>0</v>
          </cell>
        </row>
        <row r="101">
          <cell r="A101">
            <v>97</v>
          </cell>
          <cell r="B101" t="str">
            <v>数字建造中心</v>
          </cell>
          <cell r="C101" t="str">
            <v>ZHT2020092400055</v>
          </cell>
          <cell r="D101" t="str">
            <v>嘉兴有轨电车一期项目BIM技术服务合同</v>
          </cell>
          <cell r="E101">
            <v>168</v>
          </cell>
          <cell r="F101">
            <v>168</v>
          </cell>
          <cell r="G101">
            <v>117.8</v>
          </cell>
          <cell r="H101">
            <v>98</v>
          </cell>
          <cell r="I101">
            <v>0.58333333333333304</v>
          </cell>
          <cell r="J101">
            <v>0.06</v>
          </cell>
          <cell r="M101" t="str">
            <v>主导</v>
          </cell>
          <cell r="N101" t="str">
            <v>董力健团队</v>
          </cell>
          <cell r="O101" t="str">
            <v>董力健</v>
          </cell>
          <cell r="P101" t="str">
            <v>在建</v>
          </cell>
          <cell r="T101">
            <v>134.4</v>
          </cell>
          <cell r="U101">
            <v>0</v>
          </cell>
          <cell r="V101">
            <v>33.6</v>
          </cell>
          <cell r="AW101">
            <v>134.4</v>
          </cell>
          <cell r="AX101">
            <v>0</v>
          </cell>
          <cell r="AY101">
            <v>33.6</v>
          </cell>
          <cell r="AZ101">
            <v>0</v>
          </cell>
          <cell r="CA101">
            <v>0</v>
          </cell>
          <cell r="CB101">
            <v>0</v>
          </cell>
          <cell r="CC101">
            <v>0</v>
          </cell>
          <cell r="CD101">
            <v>0</v>
          </cell>
          <cell r="CE101">
            <v>0</v>
          </cell>
          <cell r="CF101">
            <v>0</v>
          </cell>
          <cell r="CG101">
            <v>0</v>
          </cell>
          <cell r="CH101">
            <v>0</v>
          </cell>
          <cell r="CI101">
            <v>0</v>
          </cell>
          <cell r="CJ101">
            <v>0</v>
          </cell>
          <cell r="CK101">
            <v>0</v>
          </cell>
          <cell r="CL101">
            <v>0</v>
          </cell>
          <cell r="DA101">
            <v>0</v>
          </cell>
          <cell r="DB101">
            <v>0</v>
          </cell>
          <cell r="DC101">
            <v>0</v>
          </cell>
          <cell r="DD101">
            <v>0</v>
          </cell>
          <cell r="DE101">
            <v>0</v>
          </cell>
          <cell r="DF101">
            <v>0</v>
          </cell>
          <cell r="DG101">
            <v>0</v>
          </cell>
          <cell r="DH101">
            <v>0</v>
          </cell>
          <cell r="DI101">
            <v>0</v>
          </cell>
          <cell r="DJ101">
            <v>0</v>
          </cell>
          <cell r="DK101">
            <v>0</v>
          </cell>
          <cell r="DL101">
            <v>0</v>
          </cell>
        </row>
        <row r="102">
          <cell r="A102">
            <v>98</v>
          </cell>
          <cell r="B102" t="str">
            <v>数字建造中心</v>
          </cell>
          <cell r="C102" t="str">
            <v>ZHT2020121000109</v>
          </cell>
          <cell r="D102" t="str">
            <v>香港KT5B基础设施工程BIM技术应用</v>
          </cell>
          <cell r="E102">
            <v>283</v>
          </cell>
          <cell r="F102">
            <v>283</v>
          </cell>
          <cell r="G102">
            <v>249.03962200000001</v>
          </cell>
          <cell r="H102">
            <v>249.03962200000001</v>
          </cell>
          <cell r="I102">
            <v>0.87999866431095397</v>
          </cell>
          <cell r="J102">
            <v>0.06</v>
          </cell>
          <cell r="M102" t="str">
            <v>主导</v>
          </cell>
          <cell r="N102" t="str">
            <v>孔祥平团队</v>
          </cell>
          <cell r="O102" t="str">
            <v>张智伟</v>
          </cell>
          <cell r="P102" t="str">
            <v>在建</v>
          </cell>
          <cell r="T102">
            <v>133.968287</v>
          </cell>
          <cell r="U102">
            <v>13.748196</v>
          </cell>
          <cell r="V102">
            <v>135.28351699999999</v>
          </cell>
          <cell r="AA102">
            <v>9</v>
          </cell>
          <cell r="AB102">
            <v>5</v>
          </cell>
          <cell r="AC102">
            <v>9</v>
          </cell>
          <cell r="AD102">
            <v>13.7</v>
          </cell>
          <cell r="AF102">
            <v>4</v>
          </cell>
          <cell r="AH102">
            <v>4</v>
          </cell>
          <cell r="AL102">
            <v>4</v>
          </cell>
          <cell r="AW102">
            <v>133.968287</v>
          </cell>
          <cell r="AX102">
            <v>13.748196</v>
          </cell>
          <cell r="AY102">
            <v>135.28351699999999</v>
          </cell>
          <cell r="AZ102">
            <v>0</v>
          </cell>
          <cell r="BA102">
            <v>9</v>
          </cell>
          <cell r="BB102">
            <v>4</v>
          </cell>
          <cell r="BF102">
            <v>4</v>
          </cell>
          <cell r="BH102">
            <v>4</v>
          </cell>
          <cell r="BK102">
            <v>4</v>
          </cell>
          <cell r="CA102">
            <v>0</v>
          </cell>
          <cell r="CB102">
            <v>0</v>
          </cell>
          <cell r="CC102">
            <v>0</v>
          </cell>
          <cell r="CD102">
            <v>13.748196</v>
          </cell>
          <cell r="CE102">
            <v>0</v>
          </cell>
          <cell r="CF102">
            <v>0</v>
          </cell>
          <cell r="CG102">
            <v>0</v>
          </cell>
          <cell r="CH102">
            <v>0</v>
          </cell>
          <cell r="CI102">
            <v>0</v>
          </cell>
          <cell r="CJ102">
            <v>0</v>
          </cell>
          <cell r="CK102">
            <v>0</v>
          </cell>
          <cell r="CL102">
            <v>0</v>
          </cell>
          <cell r="DA102">
            <v>5.2593009999999998</v>
          </cell>
          <cell r="DB102">
            <v>3.9755950000000002</v>
          </cell>
          <cell r="DC102">
            <v>4.5133000000000001</v>
          </cell>
          <cell r="DD102">
            <v>0</v>
          </cell>
          <cell r="DE102">
            <v>0</v>
          </cell>
          <cell r="DF102">
            <v>0</v>
          </cell>
          <cell r="DG102">
            <v>0</v>
          </cell>
          <cell r="DH102">
            <v>0</v>
          </cell>
          <cell r="DI102">
            <v>0</v>
          </cell>
          <cell r="DJ102">
            <v>0</v>
          </cell>
          <cell r="DK102">
            <v>0</v>
          </cell>
          <cell r="DL102">
            <v>0</v>
          </cell>
        </row>
        <row r="103">
          <cell r="A103">
            <v>99</v>
          </cell>
          <cell r="B103" t="str">
            <v>数字建造中心</v>
          </cell>
          <cell r="C103" t="str">
            <v>ZHT2021050700040</v>
          </cell>
          <cell r="D103" t="str">
            <v>南湖区老（旧）住宅区改造提升专项工程（二期）第一批次设计采购施工总承包(EPC)项目BIM应用技术咨询</v>
          </cell>
          <cell r="E103">
            <v>21</v>
          </cell>
          <cell r="F103">
            <v>21</v>
          </cell>
          <cell r="G103">
            <v>21</v>
          </cell>
          <cell r="H103">
            <v>21</v>
          </cell>
          <cell r="I103">
            <v>1</v>
          </cell>
          <cell r="J103">
            <v>0.06</v>
          </cell>
          <cell r="M103" t="str">
            <v>主导</v>
          </cell>
          <cell r="N103" t="str">
            <v>张智伟团队</v>
          </cell>
          <cell r="O103" t="str">
            <v>卜宝翔</v>
          </cell>
          <cell r="P103" t="str">
            <v>在建</v>
          </cell>
          <cell r="T103">
            <v>12.6</v>
          </cell>
          <cell r="U103">
            <v>0</v>
          </cell>
          <cell r="V103">
            <v>8.4</v>
          </cell>
          <cell r="AW103">
            <v>12.6</v>
          </cell>
          <cell r="AX103">
            <v>0</v>
          </cell>
          <cell r="AY103">
            <v>8.4</v>
          </cell>
          <cell r="AZ103">
            <v>0</v>
          </cell>
          <cell r="CA103">
            <v>0</v>
          </cell>
          <cell r="CB103">
            <v>0</v>
          </cell>
          <cell r="CC103">
            <v>0</v>
          </cell>
          <cell r="CD103">
            <v>0</v>
          </cell>
          <cell r="CE103">
            <v>0</v>
          </cell>
          <cell r="CF103">
            <v>0</v>
          </cell>
          <cell r="CG103">
            <v>0</v>
          </cell>
          <cell r="CH103">
            <v>0</v>
          </cell>
          <cell r="CI103">
            <v>0</v>
          </cell>
          <cell r="CJ103">
            <v>0</v>
          </cell>
          <cell r="CK103">
            <v>0</v>
          </cell>
          <cell r="CL103">
            <v>0</v>
          </cell>
          <cell r="DA103">
            <v>0</v>
          </cell>
          <cell r="DB103">
            <v>0</v>
          </cell>
          <cell r="DC103">
            <v>0</v>
          </cell>
          <cell r="DD103">
            <v>0</v>
          </cell>
          <cell r="DE103">
            <v>0</v>
          </cell>
          <cell r="DF103">
            <v>0</v>
          </cell>
          <cell r="DG103">
            <v>0</v>
          </cell>
          <cell r="DH103">
            <v>0</v>
          </cell>
          <cell r="DI103">
            <v>0</v>
          </cell>
          <cell r="DJ103">
            <v>0</v>
          </cell>
          <cell r="DK103">
            <v>0</v>
          </cell>
          <cell r="DL103">
            <v>0</v>
          </cell>
        </row>
        <row r="104">
          <cell r="A104">
            <v>100</v>
          </cell>
          <cell r="B104" t="str">
            <v>数字建造中心</v>
          </cell>
          <cell r="C104" t="str">
            <v>ZHT2021082500101</v>
          </cell>
          <cell r="D104" t="str">
            <v>南湖区污水管网提升改造工程（三期工程）设计施工总承包之智慧水务工程</v>
          </cell>
          <cell r="E104">
            <v>1498.0063</v>
          </cell>
          <cell r="F104">
            <v>1498.0063</v>
          </cell>
          <cell r="G104">
            <v>886.57129999999995</v>
          </cell>
          <cell r="H104">
            <v>598.00630000000001</v>
          </cell>
          <cell r="I104">
            <v>0.39920145863204998</v>
          </cell>
          <cell r="J104">
            <v>0</v>
          </cell>
          <cell r="M104" t="str">
            <v>主导</v>
          </cell>
          <cell r="N104" t="str">
            <v>孔祥平团队</v>
          </cell>
          <cell r="O104" t="str">
            <v>韩晓军</v>
          </cell>
          <cell r="P104" t="str">
            <v>在建</v>
          </cell>
          <cell r="T104">
            <v>538.74374999999998</v>
          </cell>
          <cell r="U104">
            <v>0</v>
          </cell>
          <cell r="V104">
            <v>959.26255000000003</v>
          </cell>
          <cell r="AW104">
            <v>408.74374999999998</v>
          </cell>
          <cell r="AX104">
            <v>0</v>
          </cell>
          <cell r="AY104">
            <v>1089.2625499999999</v>
          </cell>
          <cell r="AZ104">
            <v>130</v>
          </cell>
          <cell r="CA104">
            <v>0</v>
          </cell>
          <cell r="CB104">
            <v>0</v>
          </cell>
          <cell r="CC104">
            <v>0</v>
          </cell>
          <cell r="CD104">
            <v>0</v>
          </cell>
          <cell r="CE104">
            <v>0</v>
          </cell>
          <cell r="CF104">
            <v>0</v>
          </cell>
          <cell r="CG104">
            <v>0</v>
          </cell>
          <cell r="CH104">
            <v>0</v>
          </cell>
          <cell r="CI104">
            <v>0</v>
          </cell>
          <cell r="CJ104">
            <v>0</v>
          </cell>
          <cell r="CK104">
            <v>0</v>
          </cell>
          <cell r="CL104">
            <v>0</v>
          </cell>
          <cell r="DA104">
            <v>0</v>
          </cell>
          <cell r="DB104">
            <v>0</v>
          </cell>
          <cell r="DC104">
            <v>0</v>
          </cell>
          <cell r="DD104">
            <v>0</v>
          </cell>
          <cell r="DE104">
            <v>0</v>
          </cell>
          <cell r="DF104">
            <v>0</v>
          </cell>
          <cell r="DG104">
            <v>0</v>
          </cell>
          <cell r="DH104">
            <v>0</v>
          </cell>
          <cell r="DI104">
            <v>0</v>
          </cell>
          <cell r="DJ104">
            <v>0</v>
          </cell>
          <cell r="DK104">
            <v>0</v>
          </cell>
          <cell r="DL104">
            <v>0</v>
          </cell>
        </row>
        <row r="105">
          <cell r="A105">
            <v>101</v>
          </cell>
          <cell r="B105" t="str">
            <v>数字建造中心</v>
          </cell>
          <cell r="C105" t="str">
            <v>ZHT2021122700163</v>
          </cell>
          <cell r="D105" t="str">
            <v>越东路（三江路-规划曹娥江大桥）智慧快速路工程BIM全寿命期大数据管理平台建设服务项目工程技术咨询合同</v>
          </cell>
          <cell r="E105">
            <v>17.8</v>
          </cell>
          <cell r="F105">
            <v>17.8</v>
          </cell>
          <cell r="G105">
            <v>17.8</v>
          </cell>
          <cell r="H105">
            <v>17.8</v>
          </cell>
          <cell r="I105">
            <v>1</v>
          </cell>
          <cell r="J105">
            <v>0.06</v>
          </cell>
          <cell r="M105" t="str">
            <v>主导</v>
          </cell>
          <cell r="N105" t="str">
            <v>张智伟团队</v>
          </cell>
          <cell r="O105" t="str">
            <v>卜宝翔</v>
          </cell>
          <cell r="P105" t="str">
            <v>25已完结</v>
          </cell>
          <cell r="T105">
            <v>17.8</v>
          </cell>
          <cell r="U105">
            <v>0</v>
          </cell>
          <cell r="V105">
            <v>0</v>
          </cell>
          <cell r="AA105">
            <v>0</v>
          </cell>
          <cell r="AB105">
            <v>0</v>
          </cell>
          <cell r="AC105">
            <v>0</v>
          </cell>
          <cell r="AD105">
            <v>0</v>
          </cell>
          <cell r="AE105">
            <v>0</v>
          </cell>
          <cell r="AF105">
            <v>0</v>
          </cell>
          <cell r="AG105">
            <v>0</v>
          </cell>
          <cell r="AH105">
            <v>0</v>
          </cell>
          <cell r="AI105">
            <v>0</v>
          </cell>
          <cell r="AJ105">
            <v>0</v>
          </cell>
          <cell r="AK105">
            <v>0</v>
          </cell>
          <cell r="AL105">
            <v>0</v>
          </cell>
          <cell r="AW105">
            <v>10.68</v>
          </cell>
          <cell r="AX105">
            <v>0</v>
          </cell>
          <cell r="AY105">
            <v>7.12</v>
          </cell>
          <cell r="AZ105">
            <v>7.12</v>
          </cell>
          <cell r="CA105">
            <v>0</v>
          </cell>
          <cell r="CB105">
            <v>0</v>
          </cell>
          <cell r="CC105">
            <v>0</v>
          </cell>
          <cell r="CD105">
            <v>0</v>
          </cell>
          <cell r="CE105">
            <v>0</v>
          </cell>
          <cell r="CF105">
            <v>0</v>
          </cell>
          <cell r="CG105">
            <v>0</v>
          </cell>
          <cell r="CH105">
            <v>0</v>
          </cell>
          <cell r="CI105">
            <v>0</v>
          </cell>
          <cell r="CJ105">
            <v>0</v>
          </cell>
          <cell r="CK105">
            <v>0</v>
          </cell>
          <cell r="CL105">
            <v>0</v>
          </cell>
          <cell r="DA105">
            <v>0</v>
          </cell>
          <cell r="DB105">
            <v>0</v>
          </cell>
          <cell r="DC105">
            <v>0</v>
          </cell>
          <cell r="DD105">
            <v>0</v>
          </cell>
          <cell r="DE105">
            <v>0</v>
          </cell>
          <cell r="DF105">
            <v>0</v>
          </cell>
          <cell r="DG105">
            <v>0</v>
          </cell>
          <cell r="DH105">
            <v>0</v>
          </cell>
          <cell r="DI105">
            <v>0</v>
          </cell>
          <cell r="DJ105">
            <v>0</v>
          </cell>
          <cell r="DK105">
            <v>0</v>
          </cell>
          <cell r="DL105">
            <v>0</v>
          </cell>
        </row>
        <row r="106">
          <cell r="A106">
            <v>102</v>
          </cell>
          <cell r="B106" t="str">
            <v>数字建造中心</v>
          </cell>
          <cell r="C106" t="str">
            <v>ZHT2021122700165</v>
          </cell>
          <cell r="D106" t="str">
            <v>解放大道及北延伸（康宁路、汤公路）建设改造工程BIM全寿命期大数据管理平台建设服务项目工程技术咨询合同</v>
          </cell>
          <cell r="E106">
            <v>17.7</v>
          </cell>
          <cell r="F106">
            <v>17.7</v>
          </cell>
          <cell r="G106">
            <v>17.7</v>
          </cell>
          <cell r="H106">
            <v>17.7</v>
          </cell>
          <cell r="I106">
            <v>1</v>
          </cell>
          <cell r="J106">
            <v>0.06</v>
          </cell>
          <cell r="M106" t="str">
            <v>主导</v>
          </cell>
          <cell r="N106" t="str">
            <v>张智伟团队</v>
          </cell>
          <cell r="O106" t="str">
            <v>卜宝翔</v>
          </cell>
          <cell r="P106" t="str">
            <v>25已完结</v>
          </cell>
          <cell r="T106">
            <v>17.7</v>
          </cell>
          <cell r="U106">
            <v>0</v>
          </cell>
          <cell r="V106">
            <v>0</v>
          </cell>
          <cell r="AA106">
            <v>0</v>
          </cell>
          <cell r="AB106">
            <v>0</v>
          </cell>
          <cell r="AC106">
            <v>0</v>
          </cell>
          <cell r="AD106">
            <v>0</v>
          </cell>
          <cell r="AE106">
            <v>0</v>
          </cell>
          <cell r="AF106">
            <v>0</v>
          </cell>
          <cell r="AG106">
            <v>0</v>
          </cell>
          <cell r="AH106">
            <v>0</v>
          </cell>
          <cell r="AI106">
            <v>0</v>
          </cell>
          <cell r="AJ106">
            <v>0</v>
          </cell>
          <cell r="AK106">
            <v>0</v>
          </cell>
          <cell r="AL106">
            <v>0</v>
          </cell>
          <cell r="AW106">
            <v>10.62</v>
          </cell>
          <cell r="AX106">
            <v>0</v>
          </cell>
          <cell r="AY106">
            <v>7.08</v>
          </cell>
          <cell r="AZ106">
            <v>7.08</v>
          </cell>
          <cell r="CA106">
            <v>0</v>
          </cell>
          <cell r="CB106">
            <v>0</v>
          </cell>
          <cell r="CC106">
            <v>0</v>
          </cell>
          <cell r="CD106">
            <v>0</v>
          </cell>
          <cell r="CE106">
            <v>0</v>
          </cell>
          <cell r="CF106">
            <v>0</v>
          </cell>
          <cell r="CG106">
            <v>0</v>
          </cell>
          <cell r="CH106">
            <v>0</v>
          </cell>
          <cell r="CI106">
            <v>0</v>
          </cell>
          <cell r="CJ106">
            <v>0</v>
          </cell>
          <cell r="CK106">
            <v>0</v>
          </cell>
          <cell r="CL106">
            <v>0</v>
          </cell>
          <cell r="DA106">
            <v>0</v>
          </cell>
          <cell r="DB106">
            <v>0</v>
          </cell>
          <cell r="DC106">
            <v>0</v>
          </cell>
          <cell r="DD106">
            <v>0</v>
          </cell>
          <cell r="DE106">
            <v>0</v>
          </cell>
          <cell r="DF106">
            <v>0</v>
          </cell>
          <cell r="DG106">
            <v>0</v>
          </cell>
          <cell r="DH106">
            <v>0</v>
          </cell>
          <cell r="DI106">
            <v>0</v>
          </cell>
          <cell r="DJ106">
            <v>0</v>
          </cell>
          <cell r="DK106">
            <v>0</v>
          </cell>
          <cell r="DL106">
            <v>0</v>
          </cell>
        </row>
        <row r="107">
          <cell r="A107">
            <v>103</v>
          </cell>
          <cell r="B107" t="str">
            <v>数字建造中心</v>
          </cell>
          <cell r="C107" t="str">
            <v>ZHT2021122300161</v>
          </cell>
          <cell r="D107" t="str">
            <v>绍兴市城市智慧道路快速系统和地下管廊项目-越东路及南延段（杭甬高速-绍诸高速平水口）智慧快速路工程</v>
          </cell>
          <cell r="E107">
            <v>70</v>
          </cell>
          <cell r="F107">
            <v>70</v>
          </cell>
          <cell r="G107">
            <v>70</v>
          </cell>
          <cell r="H107">
            <v>70</v>
          </cell>
          <cell r="I107">
            <v>1</v>
          </cell>
          <cell r="J107">
            <v>0.06</v>
          </cell>
          <cell r="M107" t="str">
            <v>主导</v>
          </cell>
          <cell r="N107" t="str">
            <v>张智伟团队</v>
          </cell>
          <cell r="O107" t="str">
            <v>卜宝翔</v>
          </cell>
          <cell r="P107" t="str">
            <v>在建</v>
          </cell>
          <cell r="T107">
            <v>42</v>
          </cell>
          <cell r="U107">
            <v>0</v>
          </cell>
          <cell r="V107">
            <v>28</v>
          </cell>
          <cell r="AF107">
            <v>28</v>
          </cell>
          <cell r="AW107">
            <v>0</v>
          </cell>
          <cell r="AX107">
            <v>0</v>
          </cell>
          <cell r="AY107">
            <v>70</v>
          </cell>
          <cell r="AZ107">
            <v>42</v>
          </cell>
          <cell r="BF107">
            <v>42</v>
          </cell>
          <cell r="CA107">
            <v>0</v>
          </cell>
          <cell r="CB107">
            <v>0</v>
          </cell>
          <cell r="CC107">
            <v>0</v>
          </cell>
          <cell r="CD107">
            <v>0</v>
          </cell>
          <cell r="CE107">
            <v>0</v>
          </cell>
          <cell r="CF107">
            <v>0</v>
          </cell>
          <cell r="CG107">
            <v>0</v>
          </cell>
          <cell r="CH107">
            <v>0</v>
          </cell>
          <cell r="CI107">
            <v>0</v>
          </cell>
          <cell r="CJ107">
            <v>0</v>
          </cell>
          <cell r="CK107">
            <v>0</v>
          </cell>
          <cell r="CL107">
            <v>0</v>
          </cell>
          <cell r="DA107">
            <v>0</v>
          </cell>
          <cell r="DB107">
            <v>0</v>
          </cell>
          <cell r="DC107">
            <v>0</v>
          </cell>
          <cell r="DD107">
            <v>0</v>
          </cell>
          <cell r="DE107">
            <v>0</v>
          </cell>
          <cell r="DF107">
            <v>0</v>
          </cell>
          <cell r="DG107">
            <v>0</v>
          </cell>
          <cell r="DH107">
            <v>0</v>
          </cell>
          <cell r="DI107">
            <v>0</v>
          </cell>
          <cell r="DJ107">
            <v>0</v>
          </cell>
          <cell r="DK107">
            <v>0</v>
          </cell>
          <cell r="DL107">
            <v>0</v>
          </cell>
        </row>
        <row r="108">
          <cell r="A108">
            <v>104</v>
          </cell>
          <cell r="B108" t="str">
            <v>数字建造中心</v>
          </cell>
          <cell r="C108" t="str">
            <v>ZHT2022010400003</v>
          </cell>
          <cell r="D108" t="str">
            <v>绍兴市S308省道(二环西路智慧快速路)改造工程BIM全寿命期大数据管理平台建设服务项目工程技术咨询合同</v>
          </cell>
          <cell r="E108">
            <v>58.6</v>
          </cell>
          <cell r="F108">
            <v>58.6</v>
          </cell>
          <cell r="G108">
            <v>58.6</v>
          </cell>
          <cell r="H108">
            <v>58.6</v>
          </cell>
          <cell r="I108">
            <v>1</v>
          </cell>
          <cell r="J108">
            <v>0.06</v>
          </cell>
          <cell r="M108" t="str">
            <v>主导</v>
          </cell>
          <cell r="N108" t="str">
            <v>张智伟团队</v>
          </cell>
          <cell r="O108" t="str">
            <v>卜宝翔</v>
          </cell>
          <cell r="P108" t="str">
            <v>25已完结</v>
          </cell>
          <cell r="T108">
            <v>58.6</v>
          </cell>
          <cell r="U108">
            <v>0</v>
          </cell>
          <cell r="V108">
            <v>0</v>
          </cell>
          <cell r="AA108">
            <v>0</v>
          </cell>
          <cell r="AB108">
            <v>0</v>
          </cell>
          <cell r="AC108">
            <v>0</v>
          </cell>
          <cell r="AD108">
            <v>0</v>
          </cell>
          <cell r="AE108">
            <v>0</v>
          </cell>
          <cell r="AF108">
            <v>0</v>
          </cell>
          <cell r="AG108">
            <v>0</v>
          </cell>
          <cell r="AH108">
            <v>0</v>
          </cell>
          <cell r="AI108">
            <v>0</v>
          </cell>
          <cell r="AJ108">
            <v>0</v>
          </cell>
          <cell r="AK108">
            <v>0</v>
          </cell>
          <cell r="AL108">
            <v>0</v>
          </cell>
          <cell r="AW108">
            <v>35.159999999999997</v>
          </cell>
          <cell r="AX108">
            <v>0</v>
          </cell>
          <cell r="AY108">
            <v>23.44</v>
          </cell>
          <cell r="AZ108">
            <v>23.44</v>
          </cell>
          <cell r="CA108">
            <v>0</v>
          </cell>
          <cell r="CB108">
            <v>0</v>
          </cell>
          <cell r="CC108">
            <v>0</v>
          </cell>
          <cell r="CD108">
            <v>0</v>
          </cell>
          <cell r="CE108">
            <v>0</v>
          </cell>
          <cell r="CF108">
            <v>0</v>
          </cell>
          <cell r="CG108">
            <v>0</v>
          </cell>
          <cell r="CH108">
            <v>0</v>
          </cell>
          <cell r="CI108">
            <v>0</v>
          </cell>
          <cell r="CJ108">
            <v>0</v>
          </cell>
          <cell r="CK108">
            <v>0</v>
          </cell>
          <cell r="CL108">
            <v>0</v>
          </cell>
          <cell r="DA108">
            <v>0</v>
          </cell>
          <cell r="DB108">
            <v>0</v>
          </cell>
          <cell r="DC108">
            <v>0</v>
          </cell>
          <cell r="DD108">
            <v>0</v>
          </cell>
          <cell r="DE108">
            <v>0</v>
          </cell>
          <cell r="DF108">
            <v>0</v>
          </cell>
          <cell r="DG108">
            <v>0</v>
          </cell>
          <cell r="DH108">
            <v>0</v>
          </cell>
          <cell r="DI108">
            <v>0</v>
          </cell>
          <cell r="DJ108">
            <v>0</v>
          </cell>
          <cell r="DK108">
            <v>0</v>
          </cell>
          <cell r="DL108">
            <v>0</v>
          </cell>
        </row>
        <row r="109">
          <cell r="A109">
            <v>105</v>
          </cell>
          <cell r="B109" t="str">
            <v>数字建造中心</v>
          </cell>
          <cell r="C109" t="str">
            <v>ZHT2022010400002</v>
          </cell>
          <cell r="D109" t="str">
            <v>绍兴市城市智慧快速路BIM全寿命期大数据管理平台建设服务项目工程技术咨询合同</v>
          </cell>
          <cell r="E109">
            <v>470.72899999999998</v>
          </cell>
          <cell r="F109">
            <v>470.72899999999998</v>
          </cell>
          <cell r="G109">
            <v>443.25900000000001</v>
          </cell>
          <cell r="H109">
            <v>301.19900000000001</v>
          </cell>
          <cell r="I109">
            <v>0.63985647793103895</v>
          </cell>
          <cell r="J109">
            <v>0.06</v>
          </cell>
          <cell r="M109" t="str">
            <v>主导</v>
          </cell>
          <cell r="N109" t="str">
            <v>张智伟团队</v>
          </cell>
          <cell r="O109" t="str">
            <v>卜宝翔</v>
          </cell>
          <cell r="P109" t="str">
            <v>25已完结</v>
          </cell>
          <cell r="T109">
            <v>470.72899999999998</v>
          </cell>
          <cell r="U109">
            <v>0</v>
          </cell>
          <cell r="V109">
            <v>0</v>
          </cell>
          <cell r="AA109">
            <v>0</v>
          </cell>
          <cell r="AB109">
            <v>0</v>
          </cell>
          <cell r="AC109">
            <v>0</v>
          </cell>
          <cell r="AD109">
            <v>0</v>
          </cell>
          <cell r="AE109">
            <v>0</v>
          </cell>
          <cell r="AF109">
            <v>0</v>
          </cell>
          <cell r="AG109">
            <v>0</v>
          </cell>
          <cell r="AH109">
            <v>0</v>
          </cell>
          <cell r="AI109">
            <v>0</v>
          </cell>
          <cell r="AJ109">
            <v>0</v>
          </cell>
          <cell r="AK109">
            <v>0</v>
          </cell>
          <cell r="AL109">
            <v>0</v>
          </cell>
          <cell r="AW109">
            <v>329.51029999999997</v>
          </cell>
          <cell r="AX109">
            <v>0</v>
          </cell>
          <cell r="AY109">
            <v>141.21870000000001</v>
          </cell>
          <cell r="AZ109">
            <v>141.21870000000001</v>
          </cell>
          <cell r="CA109">
            <v>0</v>
          </cell>
          <cell r="CB109">
            <v>0</v>
          </cell>
          <cell r="CC109">
            <v>0</v>
          </cell>
          <cell r="CD109">
            <v>0</v>
          </cell>
          <cell r="CE109">
            <v>0</v>
          </cell>
          <cell r="CF109">
            <v>0</v>
          </cell>
          <cell r="CG109">
            <v>0</v>
          </cell>
          <cell r="CH109">
            <v>0</v>
          </cell>
          <cell r="CI109">
            <v>0</v>
          </cell>
          <cell r="CJ109">
            <v>0</v>
          </cell>
          <cell r="CK109">
            <v>0</v>
          </cell>
          <cell r="CL109">
            <v>0</v>
          </cell>
          <cell r="DA109">
            <v>0</v>
          </cell>
          <cell r="DB109">
            <v>0</v>
          </cell>
          <cell r="DC109">
            <v>0</v>
          </cell>
          <cell r="DD109">
            <v>0</v>
          </cell>
          <cell r="DE109">
            <v>0</v>
          </cell>
          <cell r="DF109">
            <v>0</v>
          </cell>
          <cell r="DG109">
            <v>0</v>
          </cell>
          <cell r="DH109">
            <v>0</v>
          </cell>
          <cell r="DI109">
            <v>0</v>
          </cell>
          <cell r="DJ109">
            <v>0</v>
          </cell>
          <cell r="DK109">
            <v>0</v>
          </cell>
          <cell r="DL109">
            <v>0</v>
          </cell>
        </row>
        <row r="110">
          <cell r="A110">
            <v>106</v>
          </cell>
          <cell r="B110" t="str">
            <v>数字建造中心</v>
          </cell>
          <cell r="C110" t="str">
            <v>ZHT2022112300104</v>
          </cell>
          <cell r="D110" t="str">
            <v>绍兴二环南路智慧快速路智慧工程采购合同</v>
          </cell>
          <cell r="E110">
            <v>802.50570000000005</v>
          </cell>
          <cell r="F110">
            <v>802.50570000000005</v>
          </cell>
          <cell r="G110">
            <v>53.984999999999999</v>
          </cell>
          <cell r="H110">
            <v>53.984999999999999</v>
          </cell>
          <cell r="I110">
            <v>6.7270550227867598E-2</v>
          </cell>
          <cell r="J110">
            <v>0.13</v>
          </cell>
          <cell r="M110" t="str">
            <v>主导</v>
          </cell>
          <cell r="N110" t="str">
            <v>张智伟团队</v>
          </cell>
          <cell r="O110" t="str">
            <v>卜宝翔</v>
          </cell>
          <cell r="P110" t="str">
            <v>在建</v>
          </cell>
          <cell r="T110">
            <v>627.15894900000001</v>
          </cell>
          <cell r="U110">
            <v>0</v>
          </cell>
          <cell r="V110">
            <v>175.34675100000001</v>
          </cell>
          <cell r="AL110">
            <v>175.34675100000001</v>
          </cell>
          <cell r="AW110">
            <v>0</v>
          </cell>
          <cell r="AX110">
            <v>0</v>
          </cell>
          <cell r="AY110">
            <v>802.50570000000005</v>
          </cell>
          <cell r="AZ110">
            <v>627.15894900000001</v>
          </cell>
          <cell r="CA110">
            <v>0</v>
          </cell>
          <cell r="CB110">
            <v>0</v>
          </cell>
          <cell r="CC110">
            <v>0</v>
          </cell>
          <cell r="CD110">
            <v>0</v>
          </cell>
          <cell r="CE110">
            <v>0</v>
          </cell>
          <cell r="CF110">
            <v>0</v>
          </cell>
          <cell r="CG110">
            <v>0</v>
          </cell>
          <cell r="CH110">
            <v>0</v>
          </cell>
          <cell r="CI110">
            <v>0</v>
          </cell>
          <cell r="CJ110">
            <v>0</v>
          </cell>
          <cell r="CK110">
            <v>0</v>
          </cell>
          <cell r="CL110">
            <v>0</v>
          </cell>
          <cell r="DA110">
            <v>0</v>
          </cell>
          <cell r="DB110">
            <v>0</v>
          </cell>
          <cell r="DC110">
            <v>0</v>
          </cell>
          <cell r="DD110">
            <v>0</v>
          </cell>
          <cell r="DE110">
            <v>0</v>
          </cell>
          <cell r="DF110">
            <v>0</v>
          </cell>
          <cell r="DG110">
            <v>0</v>
          </cell>
          <cell r="DH110">
            <v>0</v>
          </cell>
          <cell r="DI110">
            <v>0</v>
          </cell>
          <cell r="DJ110">
            <v>0</v>
          </cell>
          <cell r="DK110">
            <v>0</v>
          </cell>
          <cell r="DL110">
            <v>0</v>
          </cell>
        </row>
        <row r="111">
          <cell r="A111">
            <v>107</v>
          </cell>
          <cell r="B111" t="str">
            <v>数字建造中心</v>
          </cell>
          <cell r="C111" t="str">
            <v>ZHT2022110800094</v>
          </cell>
          <cell r="D111" t="str">
            <v>绿云路（凤林西路以北-329国道）智慧快速路工程BIM全寿命期大数据管理平台建设服务项目</v>
          </cell>
          <cell r="E111">
            <v>167</v>
          </cell>
          <cell r="F111">
            <v>167</v>
          </cell>
          <cell r="G111">
            <v>75.2</v>
          </cell>
          <cell r="H111">
            <v>75.2</v>
          </cell>
          <cell r="I111">
            <v>0.45029940119760498</v>
          </cell>
          <cell r="J111">
            <v>0.06</v>
          </cell>
          <cell r="M111" t="str">
            <v>主导</v>
          </cell>
          <cell r="N111" t="str">
            <v>张智伟团队</v>
          </cell>
          <cell r="O111" t="str">
            <v>卜宝翔</v>
          </cell>
          <cell r="P111" t="str">
            <v>在建</v>
          </cell>
          <cell r="T111">
            <v>100.2</v>
          </cell>
          <cell r="U111">
            <v>0</v>
          </cell>
          <cell r="V111">
            <v>66.8</v>
          </cell>
          <cell r="AF111">
            <v>66.8</v>
          </cell>
          <cell r="AW111">
            <v>100.2</v>
          </cell>
          <cell r="AX111">
            <v>0</v>
          </cell>
          <cell r="AY111">
            <v>66.8</v>
          </cell>
          <cell r="AZ111">
            <v>0</v>
          </cell>
          <cell r="CA111">
            <v>0</v>
          </cell>
          <cell r="CB111">
            <v>0</v>
          </cell>
          <cell r="CC111">
            <v>0</v>
          </cell>
          <cell r="CD111">
            <v>0</v>
          </cell>
          <cell r="CE111">
            <v>0</v>
          </cell>
          <cell r="CF111">
            <v>0</v>
          </cell>
          <cell r="CG111">
            <v>0</v>
          </cell>
          <cell r="CH111">
            <v>0</v>
          </cell>
          <cell r="CI111">
            <v>0</v>
          </cell>
          <cell r="CJ111">
            <v>0</v>
          </cell>
          <cell r="CK111">
            <v>0</v>
          </cell>
          <cell r="CL111">
            <v>0</v>
          </cell>
          <cell r="DA111">
            <v>0</v>
          </cell>
          <cell r="DB111">
            <v>0</v>
          </cell>
          <cell r="DC111">
            <v>0</v>
          </cell>
          <cell r="DD111">
            <v>0</v>
          </cell>
          <cell r="DE111">
            <v>0</v>
          </cell>
          <cell r="DF111">
            <v>0</v>
          </cell>
          <cell r="DG111">
            <v>0</v>
          </cell>
          <cell r="DH111">
            <v>0</v>
          </cell>
          <cell r="DI111">
            <v>0</v>
          </cell>
          <cell r="DJ111">
            <v>0</v>
          </cell>
          <cell r="DK111">
            <v>0</v>
          </cell>
          <cell r="DL111">
            <v>0</v>
          </cell>
        </row>
        <row r="112">
          <cell r="A112">
            <v>108</v>
          </cell>
          <cell r="B112" t="str">
            <v>数字建造中心</v>
          </cell>
          <cell r="C112" t="str">
            <v>ZHT2023053100046</v>
          </cell>
          <cell r="D112" t="str">
            <v>嘉定区光明灯头厂改扩建工程智慧园区BIM咨询服务</v>
          </cell>
          <cell r="E112">
            <v>64</v>
          </cell>
          <cell r="F112">
            <v>64</v>
          </cell>
          <cell r="G112">
            <v>6</v>
          </cell>
          <cell r="H112">
            <v>6</v>
          </cell>
          <cell r="I112">
            <v>9.375E-2</v>
          </cell>
          <cell r="J112">
            <v>0.06</v>
          </cell>
          <cell r="M112" t="str">
            <v>主导</v>
          </cell>
          <cell r="N112" t="str">
            <v>孔祥平团队</v>
          </cell>
          <cell r="O112" t="str">
            <v>孔祥平</v>
          </cell>
          <cell r="P112" t="str">
            <v>25已完结</v>
          </cell>
          <cell r="T112">
            <v>64</v>
          </cell>
          <cell r="U112">
            <v>0</v>
          </cell>
          <cell r="V112">
            <v>0</v>
          </cell>
          <cell r="AA112">
            <v>0</v>
          </cell>
          <cell r="AB112">
            <v>0</v>
          </cell>
          <cell r="AC112">
            <v>0</v>
          </cell>
          <cell r="AD112">
            <v>0</v>
          </cell>
          <cell r="AE112">
            <v>0</v>
          </cell>
          <cell r="AF112">
            <v>0</v>
          </cell>
          <cell r="AG112">
            <v>0</v>
          </cell>
          <cell r="AH112">
            <v>0</v>
          </cell>
          <cell r="AI112">
            <v>0</v>
          </cell>
          <cell r="AJ112">
            <v>0</v>
          </cell>
          <cell r="AK112">
            <v>0</v>
          </cell>
          <cell r="AL112">
            <v>0</v>
          </cell>
          <cell r="AW112">
            <v>54.4</v>
          </cell>
          <cell r="AX112">
            <v>9.6</v>
          </cell>
          <cell r="AY112">
            <v>0</v>
          </cell>
          <cell r="AZ112">
            <v>0</v>
          </cell>
          <cell r="CA112">
            <v>0</v>
          </cell>
          <cell r="CB112">
            <v>0</v>
          </cell>
          <cell r="CC112">
            <v>0</v>
          </cell>
          <cell r="CD112">
            <v>0</v>
          </cell>
          <cell r="CE112">
            <v>0</v>
          </cell>
          <cell r="CF112">
            <v>0</v>
          </cell>
          <cell r="CG112">
            <v>0</v>
          </cell>
          <cell r="CH112">
            <v>0</v>
          </cell>
          <cell r="CI112">
            <v>0</v>
          </cell>
          <cell r="CJ112">
            <v>0</v>
          </cell>
          <cell r="CK112">
            <v>0</v>
          </cell>
          <cell r="CL112">
            <v>0</v>
          </cell>
          <cell r="DA112">
            <v>0</v>
          </cell>
          <cell r="DB112">
            <v>9.6</v>
          </cell>
          <cell r="DC112">
            <v>0</v>
          </cell>
          <cell r="DD112">
            <v>0</v>
          </cell>
          <cell r="DE112">
            <v>0</v>
          </cell>
          <cell r="DF112">
            <v>0</v>
          </cell>
          <cell r="DG112">
            <v>0</v>
          </cell>
          <cell r="DH112">
            <v>0</v>
          </cell>
          <cell r="DI112">
            <v>0</v>
          </cell>
          <cell r="DJ112">
            <v>0</v>
          </cell>
          <cell r="DK112">
            <v>0</v>
          </cell>
          <cell r="DL112">
            <v>0</v>
          </cell>
        </row>
        <row r="113">
          <cell r="A113">
            <v>109</v>
          </cell>
          <cell r="B113" t="str">
            <v>数字建造中心</v>
          </cell>
          <cell r="C113" t="str">
            <v>ZHT2023052400044</v>
          </cell>
          <cell r="D113" t="str">
            <v>越东路及南延段（杭甬高速—绍诸高速平水口）智慧快速路工程（二环南路以北至绍诸高速平水口）BIM全寿命期大数据管理平台建设服务项目</v>
          </cell>
          <cell r="E113">
            <v>71</v>
          </cell>
          <cell r="F113">
            <v>71</v>
          </cell>
          <cell r="G113">
            <v>71</v>
          </cell>
          <cell r="H113">
            <v>50.588500000000003</v>
          </cell>
          <cell r="I113">
            <v>0.71251408450704201</v>
          </cell>
          <cell r="J113">
            <v>0.06</v>
          </cell>
          <cell r="M113" t="str">
            <v>主导</v>
          </cell>
          <cell r="N113" t="str">
            <v>张智伟团队</v>
          </cell>
          <cell r="O113" t="str">
            <v>卜宝翔</v>
          </cell>
          <cell r="P113" t="str">
            <v>在建</v>
          </cell>
          <cell r="T113">
            <v>42.6</v>
          </cell>
          <cell r="U113">
            <v>0</v>
          </cell>
          <cell r="V113">
            <v>28.4</v>
          </cell>
          <cell r="AF113">
            <v>28.4</v>
          </cell>
          <cell r="AW113">
            <v>0</v>
          </cell>
          <cell r="AX113">
            <v>0</v>
          </cell>
          <cell r="AY113">
            <v>71</v>
          </cell>
          <cell r="AZ113">
            <v>42.6</v>
          </cell>
          <cell r="CA113">
            <v>0</v>
          </cell>
          <cell r="CB113">
            <v>0</v>
          </cell>
          <cell r="CC113">
            <v>0</v>
          </cell>
          <cell r="CD113">
            <v>0</v>
          </cell>
          <cell r="CE113">
            <v>0</v>
          </cell>
          <cell r="CF113">
            <v>0</v>
          </cell>
          <cell r="CG113">
            <v>0</v>
          </cell>
          <cell r="CH113">
            <v>0</v>
          </cell>
          <cell r="CI113">
            <v>0</v>
          </cell>
          <cell r="CJ113">
            <v>0</v>
          </cell>
          <cell r="CK113">
            <v>0</v>
          </cell>
          <cell r="CL113">
            <v>0</v>
          </cell>
          <cell r="DA113">
            <v>0</v>
          </cell>
          <cell r="DB113">
            <v>0</v>
          </cell>
          <cell r="DC113">
            <v>0</v>
          </cell>
          <cell r="DD113">
            <v>0</v>
          </cell>
          <cell r="DE113">
            <v>0</v>
          </cell>
          <cell r="DF113">
            <v>0</v>
          </cell>
          <cell r="DG113">
            <v>0</v>
          </cell>
          <cell r="DH113">
            <v>0</v>
          </cell>
          <cell r="DI113">
            <v>0</v>
          </cell>
          <cell r="DJ113">
            <v>0</v>
          </cell>
          <cell r="DK113">
            <v>0</v>
          </cell>
          <cell r="DL113">
            <v>0</v>
          </cell>
        </row>
        <row r="114">
          <cell r="A114">
            <v>110</v>
          </cell>
          <cell r="B114" t="str">
            <v>数字建造中心</v>
          </cell>
          <cell r="C114" t="str">
            <v>ZHT2023092100099</v>
          </cell>
          <cell r="D114" t="str">
            <v>上海市疾病预防控制中心新建工程民防智能化项目三防智能化系统采购合同</v>
          </cell>
          <cell r="E114">
            <v>364.1875</v>
          </cell>
          <cell r="F114">
            <v>364.1875</v>
          </cell>
          <cell r="G114">
            <v>364.1875</v>
          </cell>
          <cell r="H114">
            <v>84.1875</v>
          </cell>
          <cell r="I114">
            <v>0.23116526514501501</v>
          </cell>
          <cell r="J114">
            <v>0.13</v>
          </cell>
          <cell r="M114" t="str">
            <v>主导</v>
          </cell>
          <cell r="N114" t="str">
            <v>孔祥平团队</v>
          </cell>
          <cell r="O114" t="str">
            <v>孔祥平</v>
          </cell>
          <cell r="P114" t="str">
            <v>在建</v>
          </cell>
          <cell r="T114">
            <v>324.34840000000003</v>
          </cell>
          <cell r="U114">
            <v>0</v>
          </cell>
          <cell r="V114">
            <v>39.839100000000002</v>
          </cell>
          <cell r="AW114">
            <v>259.47872000000001</v>
          </cell>
          <cell r="AX114">
            <v>0</v>
          </cell>
          <cell r="AY114">
            <v>104.70878</v>
          </cell>
          <cell r="AZ114">
            <v>64.869680000000002</v>
          </cell>
          <cell r="CA114">
            <v>0</v>
          </cell>
          <cell r="CB114">
            <v>0</v>
          </cell>
          <cell r="CC114">
            <v>0</v>
          </cell>
          <cell r="CD114">
            <v>0</v>
          </cell>
          <cell r="CE114">
            <v>0</v>
          </cell>
          <cell r="CF114">
            <v>0</v>
          </cell>
          <cell r="CG114">
            <v>0</v>
          </cell>
          <cell r="CH114">
            <v>0</v>
          </cell>
          <cell r="CI114">
            <v>0</v>
          </cell>
          <cell r="CJ114">
            <v>0</v>
          </cell>
          <cell r="CK114">
            <v>0</v>
          </cell>
          <cell r="CL114">
            <v>0</v>
          </cell>
          <cell r="DA114">
            <v>0</v>
          </cell>
          <cell r="DB114">
            <v>0</v>
          </cell>
          <cell r="DC114">
            <v>0</v>
          </cell>
          <cell r="DD114">
            <v>0</v>
          </cell>
          <cell r="DE114">
            <v>0</v>
          </cell>
          <cell r="DF114">
            <v>0</v>
          </cell>
          <cell r="DG114">
            <v>0</v>
          </cell>
          <cell r="DH114">
            <v>0</v>
          </cell>
          <cell r="DI114">
            <v>0</v>
          </cell>
          <cell r="DJ114">
            <v>0</v>
          </cell>
          <cell r="DK114">
            <v>0</v>
          </cell>
          <cell r="DL114">
            <v>0</v>
          </cell>
        </row>
        <row r="115">
          <cell r="A115">
            <v>111</v>
          </cell>
          <cell r="B115" t="str">
            <v>数字建造中心</v>
          </cell>
          <cell r="C115" t="str">
            <v>ZHT2023101200109</v>
          </cell>
          <cell r="D115" t="str">
            <v>嘉兴市域快速道路智慧建设管理平台服务项目</v>
          </cell>
          <cell r="E115">
            <v>86.671831999999995</v>
          </cell>
          <cell r="F115">
            <v>86.671831999999995</v>
          </cell>
          <cell r="G115">
            <v>86.671831999999995</v>
          </cell>
          <cell r="H115">
            <v>24.191832000000002</v>
          </cell>
          <cell r="I115">
            <v>0.27911988753162598</v>
          </cell>
          <cell r="J115">
            <v>0.06</v>
          </cell>
          <cell r="M115" t="str">
            <v>主导</v>
          </cell>
          <cell r="N115" t="str">
            <v>张智伟团队</v>
          </cell>
          <cell r="O115" t="str">
            <v>卜宝翔</v>
          </cell>
          <cell r="P115" t="str">
            <v>在建</v>
          </cell>
          <cell r="T115">
            <v>71.363669000000002</v>
          </cell>
          <cell r="U115">
            <v>0</v>
          </cell>
          <cell r="V115">
            <v>15.308163</v>
          </cell>
          <cell r="AI115">
            <v>15.308163</v>
          </cell>
          <cell r="AW115">
            <v>43.335915999999997</v>
          </cell>
          <cell r="AX115">
            <v>0</v>
          </cell>
          <cell r="AY115">
            <v>43.335915999999997</v>
          </cell>
          <cell r="AZ115">
            <v>28.027753000000001</v>
          </cell>
          <cell r="CA115">
            <v>0</v>
          </cell>
          <cell r="CB115">
            <v>0</v>
          </cell>
          <cell r="CC115">
            <v>0</v>
          </cell>
          <cell r="CD115">
            <v>0</v>
          </cell>
          <cell r="CE115">
            <v>0</v>
          </cell>
          <cell r="CF115">
            <v>0</v>
          </cell>
          <cell r="CG115">
            <v>0</v>
          </cell>
          <cell r="CH115">
            <v>0</v>
          </cell>
          <cell r="CI115">
            <v>0</v>
          </cell>
          <cell r="CJ115">
            <v>0</v>
          </cell>
          <cell r="CK115">
            <v>0</v>
          </cell>
          <cell r="CL115">
            <v>0</v>
          </cell>
          <cell r="DA115">
            <v>0</v>
          </cell>
          <cell r="DB115">
            <v>0</v>
          </cell>
          <cell r="DC115">
            <v>0</v>
          </cell>
          <cell r="DD115">
            <v>0</v>
          </cell>
          <cell r="DE115">
            <v>0</v>
          </cell>
          <cell r="DF115">
            <v>0</v>
          </cell>
          <cell r="DG115">
            <v>0</v>
          </cell>
          <cell r="DH115">
            <v>0</v>
          </cell>
          <cell r="DI115">
            <v>0</v>
          </cell>
          <cell r="DJ115">
            <v>0</v>
          </cell>
          <cell r="DK115">
            <v>0</v>
          </cell>
          <cell r="DL115">
            <v>0</v>
          </cell>
        </row>
        <row r="116">
          <cell r="A116">
            <v>112</v>
          </cell>
          <cell r="B116" t="str">
            <v>数字建造中心</v>
          </cell>
          <cell r="C116" t="str">
            <v>ZHT2023101200110</v>
          </cell>
          <cell r="D116" t="str">
            <v>嘉兴市域快速道路智慧建设管理平台服务项目</v>
          </cell>
          <cell r="E116">
            <v>260.13688400000001</v>
          </cell>
          <cell r="F116">
            <v>260.13688400000001</v>
          </cell>
          <cell r="G116">
            <v>260.13688400000001</v>
          </cell>
          <cell r="H116">
            <v>44.136884000000002</v>
          </cell>
          <cell r="I116">
            <v>0.16966791990942701</v>
          </cell>
          <cell r="J116">
            <v>7.0245359217733505E-2</v>
          </cell>
          <cell r="M116" t="str">
            <v>主导</v>
          </cell>
          <cell r="N116" t="str">
            <v>张智伟团队</v>
          </cell>
          <cell r="O116" t="str">
            <v>卜宝翔</v>
          </cell>
          <cell r="P116" t="str">
            <v>在建</v>
          </cell>
          <cell r="T116">
            <v>228.84096500000001</v>
          </cell>
          <cell r="U116">
            <v>0</v>
          </cell>
          <cell r="V116">
            <v>31.295919000000001</v>
          </cell>
          <cell r="AI116">
            <v>31.295919000000001</v>
          </cell>
          <cell r="AW116">
            <v>130.068442</v>
          </cell>
          <cell r="AX116">
            <v>0</v>
          </cell>
          <cell r="AY116">
            <v>130.068442</v>
          </cell>
          <cell r="AZ116">
            <v>98.772523000000007</v>
          </cell>
          <cell r="CA116">
            <v>0</v>
          </cell>
          <cell r="CB116">
            <v>0</v>
          </cell>
          <cell r="CC116">
            <v>0</v>
          </cell>
          <cell r="CD116">
            <v>0</v>
          </cell>
          <cell r="CE116">
            <v>0</v>
          </cell>
          <cell r="CF116">
            <v>0</v>
          </cell>
          <cell r="CG116">
            <v>0</v>
          </cell>
          <cell r="CH116">
            <v>0</v>
          </cell>
          <cell r="CI116">
            <v>0</v>
          </cell>
          <cell r="CJ116">
            <v>0</v>
          </cell>
          <cell r="CK116">
            <v>0</v>
          </cell>
          <cell r="CL116">
            <v>0</v>
          </cell>
          <cell r="DA116">
            <v>0</v>
          </cell>
          <cell r="DB116">
            <v>0</v>
          </cell>
          <cell r="DC116">
            <v>0</v>
          </cell>
          <cell r="DD116">
            <v>0</v>
          </cell>
          <cell r="DE116">
            <v>0</v>
          </cell>
          <cell r="DF116">
            <v>0</v>
          </cell>
          <cell r="DG116">
            <v>0</v>
          </cell>
          <cell r="DH116">
            <v>0</v>
          </cell>
          <cell r="DI116">
            <v>0</v>
          </cell>
          <cell r="DJ116">
            <v>0</v>
          </cell>
          <cell r="DK116">
            <v>0</v>
          </cell>
          <cell r="DL116">
            <v>0</v>
          </cell>
        </row>
        <row r="117">
          <cell r="A117">
            <v>113</v>
          </cell>
          <cell r="B117" t="str">
            <v>数字建造中心</v>
          </cell>
          <cell r="C117" t="str">
            <v>ZHT2023101200111</v>
          </cell>
          <cell r="D117" t="str">
            <v>嘉兴市域快速道路智慧建设管理平台服务项目</v>
          </cell>
          <cell r="E117">
            <v>260.13688400000001</v>
          </cell>
          <cell r="F117">
            <v>260.13688400000001</v>
          </cell>
          <cell r="G117">
            <v>260.13688400000001</v>
          </cell>
          <cell r="H117">
            <v>37.936883999999999</v>
          </cell>
          <cell r="I117">
            <v>0.14583431390682799</v>
          </cell>
          <cell r="J117">
            <v>7.0245359217733505E-2</v>
          </cell>
          <cell r="M117" t="str">
            <v>主导</v>
          </cell>
          <cell r="N117" t="str">
            <v>张智伟团队</v>
          </cell>
          <cell r="O117" t="str">
            <v>卜宝翔</v>
          </cell>
          <cell r="P117" t="str">
            <v>在建</v>
          </cell>
          <cell r="T117">
            <v>228.84096500000001</v>
          </cell>
          <cell r="U117">
            <v>0</v>
          </cell>
          <cell r="V117">
            <v>31.295919000000001</v>
          </cell>
          <cell r="AI117">
            <v>31.295919000000001</v>
          </cell>
          <cell r="AW117">
            <v>130.068442</v>
          </cell>
          <cell r="AX117">
            <v>0</v>
          </cell>
          <cell r="AY117">
            <v>130.068442</v>
          </cell>
          <cell r="AZ117">
            <v>98.772523000000007</v>
          </cell>
          <cell r="CA117">
            <v>0</v>
          </cell>
          <cell r="CB117">
            <v>0</v>
          </cell>
          <cell r="CC117">
            <v>0</v>
          </cell>
          <cell r="CD117">
            <v>0</v>
          </cell>
          <cell r="CE117">
            <v>0</v>
          </cell>
          <cell r="CF117">
            <v>0</v>
          </cell>
          <cell r="CG117">
            <v>0</v>
          </cell>
          <cell r="CH117">
            <v>0</v>
          </cell>
          <cell r="CI117">
            <v>0</v>
          </cell>
          <cell r="CJ117">
            <v>0</v>
          </cell>
          <cell r="CK117">
            <v>0</v>
          </cell>
          <cell r="CL117">
            <v>0</v>
          </cell>
          <cell r="DA117">
            <v>0</v>
          </cell>
          <cell r="DB117">
            <v>0</v>
          </cell>
          <cell r="DC117">
            <v>0</v>
          </cell>
          <cell r="DD117">
            <v>0</v>
          </cell>
          <cell r="DE117">
            <v>0</v>
          </cell>
          <cell r="DF117">
            <v>0</v>
          </cell>
          <cell r="DG117">
            <v>0</v>
          </cell>
          <cell r="DH117">
            <v>0</v>
          </cell>
          <cell r="DI117">
            <v>0</v>
          </cell>
          <cell r="DJ117">
            <v>0</v>
          </cell>
          <cell r="DK117">
            <v>0</v>
          </cell>
          <cell r="DL117">
            <v>0</v>
          </cell>
        </row>
        <row r="118">
          <cell r="A118">
            <v>114</v>
          </cell>
          <cell r="B118" t="str">
            <v>数字建造中心</v>
          </cell>
          <cell r="C118" t="str">
            <v>ZHT2023111600137</v>
          </cell>
          <cell r="D118" t="str">
            <v>浙江镜岭水库工程数字孪生系统（一期）采购项目</v>
          </cell>
          <cell r="E118">
            <v>796.21199999999999</v>
          </cell>
          <cell r="F118">
            <v>796.21199999999999</v>
          </cell>
          <cell r="G118">
            <v>796.21199999999999</v>
          </cell>
          <cell r="H118">
            <v>135.21199999999999</v>
          </cell>
          <cell r="I118">
            <v>0.16981909340728299</v>
          </cell>
          <cell r="J118">
            <v>7.0714797295926696E-2</v>
          </cell>
          <cell r="M118" t="str">
            <v>主导</v>
          </cell>
          <cell r="N118" t="str">
            <v>张智伟团队</v>
          </cell>
          <cell r="O118" t="str">
            <v>卜宝翔</v>
          </cell>
          <cell r="P118" t="str">
            <v>在建</v>
          </cell>
          <cell r="T118">
            <v>671.87869999999998</v>
          </cell>
          <cell r="U118">
            <v>0</v>
          </cell>
          <cell r="V118">
            <v>124.33329999999999</v>
          </cell>
          <cell r="AL118">
            <v>38</v>
          </cell>
          <cell r="AW118">
            <v>671.87869999999998</v>
          </cell>
          <cell r="AX118">
            <v>0</v>
          </cell>
          <cell r="AY118">
            <v>124.33329999999999</v>
          </cell>
          <cell r="AZ118">
            <v>0</v>
          </cell>
          <cell r="CA118">
            <v>0</v>
          </cell>
          <cell r="CB118">
            <v>0</v>
          </cell>
          <cell r="CC118">
            <v>0</v>
          </cell>
          <cell r="CD118">
            <v>0</v>
          </cell>
          <cell r="CE118">
            <v>0</v>
          </cell>
          <cell r="CF118">
            <v>0</v>
          </cell>
          <cell r="CG118">
            <v>0</v>
          </cell>
          <cell r="CH118">
            <v>0</v>
          </cell>
          <cell r="CI118">
            <v>0</v>
          </cell>
          <cell r="CJ118">
            <v>0</v>
          </cell>
          <cell r="CK118">
            <v>0</v>
          </cell>
          <cell r="CL118">
            <v>0</v>
          </cell>
          <cell r="DA118">
            <v>0</v>
          </cell>
          <cell r="DB118">
            <v>0</v>
          </cell>
          <cell r="DC118">
            <v>0</v>
          </cell>
          <cell r="DD118">
            <v>0</v>
          </cell>
          <cell r="DE118">
            <v>0</v>
          </cell>
          <cell r="DF118">
            <v>0</v>
          </cell>
          <cell r="DG118">
            <v>0</v>
          </cell>
          <cell r="DH118">
            <v>0</v>
          </cell>
          <cell r="DI118">
            <v>0</v>
          </cell>
          <cell r="DJ118">
            <v>0</v>
          </cell>
          <cell r="DK118">
            <v>0</v>
          </cell>
          <cell r="DL118">
            <v>0</v>
          </cell>
        </row>
        <row r="119">
          <cell r="A119">
            <v>115</v>
          </cell>
          <cell r="B119" t="str">
            <v>数字建造中心</v>
          </cell>
          <cell r="C119" t="str">
            <v>ZHT2024012600012</v>
          </cell>
          <cell r="D119" t="str">
            <v>甬台温高速公路（G15 沈阳至海口国家高速公路）改扩建工程临海青岭至温岭大溪岭段信息化管理系统第 XXGL01 标段</v>
          </cell>
          <cell r="E119">
            <v>1040.9214999999999</v>
          </cell>
          <cell r="F119">
            <v>1040.9214999999999</v>
          </cell>
          <cell r="G119">
            <v>1040.9214999999999</v>
          </cell>
          <cell r="H119">
            <v>25.7594999999999</v>
          </cell>
          <cell r="I119">
            <v>2.47468228872205E-2</v>
          </cell>
          <cell r="J119">
            <v>0.06</v>
          </cell>
          <cell r="M119" t="str">
            <v>主导</v>
          </cell>
          <cell r="N119" t="str">
            <v>张智伟团队</v>
          </cell>
          <cell r="O119" t="str">
            <v>卜宝翔</v>
          </cell>
          <cell r="P119" t="str">
            <v>在建</v>
          </cell>
          <cell r="T119">
            <v>855.24581000000001</v>
          </cell>
          <cell r="U119">
            <v>0</v>
          </cell>
          <cell r="V119">
            <v>185.67569</v>
          </cell>
          <cell r="AF119">
            <v>90</v>
          </cell>
          <cell r="AL119">
            <v>95.675690000000003</v>
          </cell>
          <cell r="AW119">
            <v>612.06870000000004</v>
          </cell>
          <cell r="AX119">
            <v>0</v>
          </cell>
          <cell r="AY119">
            <v>428.8528</v>
          </cell>
          <cell r="AZ119">
            <v>243.17711</v>
          </cell>
          <cell r="CA119">
            <v>0</v>
          </cell>
          <cell r="CB119">
            <v>0</v>
          </cell>
          <cell r="CC119">
            <v>0</v>
          </cell>
          <cell r="CD119">
            <v>0</v>
          </cell>
          <cell r="CE119">
            <v>0</v>
          </cell>
          <cell r="CF119">
            <v>0</v>
          </cell>
          <cell r="CG119">
            <v>0</v>
          </cell>
          <cell r="CH119">
            <v>0</v>
          </cell>
          <cell r="CI119">
            <v>0</v>
          </cell>
          <cell r="CJ119">
            <v>0</v>
          </cell>
          <cell r="CK119">
            <v>0</v>
          </cell>
          <cell r="CL119">
            <v>0</v>
          </cell>
          <cell r="DA119">
            <v>0</v>
          </cell>
          <cell r="DB119">
            <v>0</v>
          </cell>
          <cell r="DC119">
            <v>0</v>
          </cell>
          <cell r="DD119">
            <v>0</v>
          </cell>
          <cell r="DE119">
            <v>0</v>
          </cell>
          <cell r="DF119">
            <v>0</v>
          </cell>
          <cell r="DG119">
            <v>0</v>
          </cell>
          <cell r="DH119">
            <v>0</v>
          </cell>
          <cell r="DI119">
            <v>0</v>
          </cell>
          <cell r="DJ119">
            <v>0</v>
          </cell>
          <cell r="DK119">
            <v>0</v>
          </cell>
          <cell r="DL119">
            <v>0</v>
          </cell>
        </row>
        <row r="120">
          <cell r="A120">
            <v>116</v>
          </cell>
          <cell r="B120" t="str">
            <v>数字建造中心</v>
          </cell>
          <cell r="C120" t="str">
            <v>ZHT2024012600014</v>
          </cell>
          <cell r="D120" t="str">
            <v>黄岩区产城融合示范区片区开发项目（甬台温高速公路黄岩段桥下地面道路工程）信息化管理系统第XXGL01标段</v>
          </cell>
          <cell r="E120">
            <v>446.10919999999999</v>
          </cell>
          <cell r="F120">
            <v>446.10919999999999</v>
          </cell>
          <cell r="G120">
            <v>446.10919999999999</v>
          </cell>
          <cell r="H120">
            <v>59.735599999999998</v>
          </cell>
          <cell r="I120">
            <v>0.13390353751951301</v>
          </cell>
          <cell r="J120">
            <v>0.06</v>
          </cell>
          <cell r="M120" t="str">
            <v>主导</v>
          </cell>
          <cell r="N120" t="str">
            <v>张智伟团队</v>
          </cell>
          <cell r="O120" t="str">
            <v>卜宝翔</v>
          </cell>
          <cell r="P120" t="str">
            <v>在建</v>
          </cell>
          <cell r="T120">
            <v>366.53249</v>
          </cell>
          <cell r="U120">
            <v>0</v>
          </cell>
          <cell r="V120">
            <v>79.576709999999906</v>
          </cell>
          <cell r="AF120">
            <v>40</v>
          </cell>
          <cell r="AL120">
            <v>39.576709999999999</v>
          </cell>
          <cell r="AW120">
            <v>126.54600000000001</v>
          </cell>
          <cell r="AX120">
            <v>0</v>
          </cell>
          <cell r="AY120">
            <v>319.56319999999999</v>
          </cell>
          <cell r="AZ120">
            <v>239.98649</v>
          </cell>
          <cell r="CA120">
            <v>0</v>
          </cell>
          <cell r="CB120">
            <v>0</v>
          </cell>
          <cell r="CC120">
            <v>0</v>
          </cell>
          <cell r="CD120">
            <v>0</v>
          </cell>
          <cell r="CE120">
            <v>0</v>
          </cell>
          <cell r="CF120">
            <v>0</v>
          </cell>
          <cell r="CG120">
            <v>0</v>
          </cell>
          <cell r="CH120">
            <v>0</v>
          </cell>
          <cell r="CI120">
            <v>0</v>
          </cell>
          <cell r="CJ120">
            <v>0</v>
          </cell>
          <cell r="CK120">
            <v>0</v>
          </cell>
          <cell r="CL120">
            <v>0</v>
          </cell>
          <cell r="DA120">
            <v>0</v>
          </cell>
          <cell r="DB120">
            <v>0</v>
          </cell>
          <cell r="DC120">
            <v>0</v>
          </cell>
          <cell r="DD120">
            <v>0</v>
          </cell>
          <cell r="DE120">
            <v>0</v>
          </cell>
          <cell r="DF120">
            <v>0</v>
          </cell>
          <cell r="DG120">
            <v>0</v>
          </cell>
          <cell r="DH120">
            <v>0</v>
          </cell>
          <cell r="DI120">
            <v>0</v>
          </cell>
          <cell r="DJ120">
            <v>0</v>
          </cell>
          <cell r="DK120">
            <v>0</v>
          </cell>
          <cell r="DL120">
            <v>0</v>
          </cell>
        </row>
        <row r="121">
          <cell r="A121">
            <v>117</v>
          </cell>
          <cell r="B121" t="str">
            <v>数字建造中心</v>
          </cell>
          <cell r="C121" t="str">
            <v>ZHT2024112500147</v>
          </cell>
          <cell r="D121" t="str">
            <v>高端加固管理应用系统</v>
          </cell>
          <cell r="E121">
            <v>95.18</v>
          </cell>
          <cell r="F121">
            <v>95.18</v>
          </cell>
          <cell r="G121">
            <v>95.18</v>
          </cell>
          <cell r="H121">
            <v>95.18</v>
          </cell>
          <cell r="I121">
            <v>1</v>
          </cell>
          <cell r="J121">
            <v>0.06</v>
          </cell>
          <cell r="M121" t="str">
            <v>主导</v>
          </cell>
          <cell r="N121" t="str">
            <v>许清亮团队</v>
          </cell>
          <cell r="O121" t="str">
            <v>施林烽</v>
          </cell>
          <cell r="P121" t="str">
            <v>25已完结</v>
          </cell>
          <cell r="T121">
            <v>95.18</v>
          </cell>
          <cell r="U121">
            <v>0</v>
          </cell>
          <cell r="V121">
            <v>0</v>
          </cell>
          <cell r="AA121">
            <v>0</v>
          </cell>
          <cell r="AB121">
            <v>0</v>
          </cell>
          <cell r="AC121">
            <v>0</v>
          </cell>
          <cell r="AD121">
            <v>0</v>
          </cell>
          <cell r="AE121">
            <v>0</v>
          </cell>
          <cell r="AF121">
            <v>0</v>
          </cell>
          <cell r="AG121">
            <v>0</v>
          </cell>
          <cell r="AH121">
            <v>0</v>
          </cell>
          <cell r="AI121">
            <v>0</v>
          </cell>
          <cell r="AJ121">
            <v>0</v>
          </cell>
          <cell r="AK121">
            <v>0</v>
          </cell>
          <cell r="AL121">
            <v>0</v>
          </cell>
          <cell r="AW121">
            <v>0</v>
          </cell>
          <cell r="AX121">
            <v>0</v>
          </cell>
          <cell r="AY121">
            <v>95.18</v>
          </cell>
          <cell r="AZ121">
            <v>95.18</v>
          </cell>
          <cell r="CA121">
            <v>0</v>
          </cell>
          <cell r="CB121">
            <v>0</v>
          </cell>
          <cell r="CC121">
            <v>0</v>
          </cell>
          <cell r="CD121">
            <v>0</v>
          </cell>
          <cell r="CE121">
            <v>0</v>
          </cell>
          <cell r="CF121">
            <v>0</v>
          </cell>
          <cell r="CG121">
            <v>0</v>
          </cell>
          <cell r="CH121">
            <v>0</v>
          </cell>
          <cell r="CI121">
            <v>0</v>
          </cell>
          <cell r="CJ121">
            <v>0</v>
          </cell>
          <cell r="CK121">
            <v>0</v>
          </cell>
          <cell r="CL121">
            <v>0</v>
          </cell>
          <cell r="DA121">
            <v>0</v>
          </cell>
          <cell r="DB121">
            <v>0</v>
          </cell>
          <cell r="DC121">
            <v>0</v>
          </cell>
          <cell r="DD121">
            <v>0</v>
          </cell>
          <cell r="DE121">
            <v>0</v>
          </cell>
          <cell r="DF121">
            <v>0</v>
          </cell>
          <cell r="DG121">
            <v>0</v>
          </cell>
          <cell r="DH121">
            <v>0</v>
          </cell>
          <cell r="DI121">
            <v>0</v>
          </cell>
          <cell r="DJ121">
            <v>0</v>
          </cell>
          <cell r="DK121">
            <v>0</v>
          </cell>
          <cell r="DL121">
            <v>0</v>
          </cell>
        </row>
        <row r="122">
          <cell r="A122">
            <v>118</v>
          </cell>
          <cell r="B122" t="str">
            <v>数字建造中心</v>
          </cell>
          <cell r="C122" t="str">
            <v>ZHT2024112500148</v>
          </cell>
          <cell r="D122" t="str">
            <v>轨道交通运营结构维保(香港)应用系统</v>
          </cell>
          <cell r="E122">
            <v>40.6</v>
          </cell>
          <cell r="F122">
            <v>40.6</v>
          </cell>
          <cell r="G122">
            <v>40.6</v>
          </cell>
          <cell r="H122">
            <v>40.6</v>
          </cell>
          <cell r="I122">
            <v>1</v>
          </cell>
          <cell r="J122">
            <v>0.06</v>
          </cell>
          <cell r="M122" t="str">
            <v>主导</v>
          </cell>
          <cell r="N122" t="str">
            <v>许清亮团队</v>
          </cell>
          <cell r="O122" t="str">
            <v>施林烽</v>
          </cell>
          <cell r="P122" t="str">
            <v>25已完结</v>
          </cell>
          <cell r="T122">
            <v>40.6</v>
          </cell>
          <cell r="U122">
            <v>0</v>
          </cell>
          <cell r="V122">
            <v>0</v>
          </cell>
          <cell r="AA122">
            <v>0</v>
          </cell>
          <cell r="AB122">
            <v>0</v>
          </cell>
          <cell r="AC122">
            <v>0</v>
          </cell>
          <cell r="AD122">
            <v>0</v>
          </cell>
          <cell r="AE122">
            <v>0</v>
          </cell>
          <cell r="AF122">
            <v>0</v>
          </cell>
          <cell r="AG122">
            <v>0</v>
          </cell>
          <cell r="AH122">
            <v>0</v>
          </cell>
          <cell r="AI122">
            <v>0</v>
          </cell>
          <cell r="AJ122">
            <v>0</v>
          </cell>
          <cell r="AK122">
            <v>0</v>
          </cell>
          <cell r="AL122">
            <v>0</v>
          </cell>
          <cell r="AW122">
            <v>0</v>
          </cell>
          <cell r="AX122">
            <v>0</v>
          </cell>
          <cell r="AY122">
            <v>40.6</v>
          </cell>
          <cell r="AZ122">
            <v>40.6</v>
          </cell>
          <cell r="CA122">
            <v>0</v>
          </cell>
          <cell r="CB122">
            <v>0</v>
          </cell>
          <cell r="CC122">
            <v>0</v>
          </cell>
          <cell r="CD122">
            <v>0</v>
          </cell>
          <cell r="CE122">
            <v>0</v>
          </cell>
          <cell r="CF122">
            <v>0</v>
          </cell>
          <cell r="CG122">
            <v>0</v>
          </cell>
          <cell r="CH122">
            <v>0</v>
          </cell>
          <cell r="CI122">
            <v>0</v>
          </cell>
          <cell r="CJ122">
            <v>0</v>
          </cell>
          <cell r="CK122">
            <v>0</v>
          </cell>
          <cell r="CL122">
            <v>0</v>
          </cell>
          <cell r="DA122">
            <v>0</v>
          </cell>
          <cell r="DB122">
            <v>0</v>
          </cell>
          <cell r="DC122">
            <v>0</v>
          </cell>
          <cell r="DD122">
            <v>0</v>
          </cell>
          <cell r="DE122">
            <v>0</v>
          </cell>
          <cell r="DF122">
            <v>0</v>
          </cell>
          <cell r="DG122">
            <v>0</v>
          </cell>
          <cell r="DH122">
            <v>0</v>
          </cell>
          <cell r="DI122">
            <v>0</v>
          </cell>
          <cell r="DJ122">
            <v>0</v>
          </cell>
          <cell r="DK122">
            <v>0</v>
          </cell>
          <cell r="DL122">
            <v>0</v>
          </cell>
        </row>
        <row r="123">
          <cell r="A123">
            <v>119</v>
          </cell>
          <cell r="B123" t="str">
            <v>数字建造中心</v>
          </cell>
          <cell r="C123" t="str">
            <v>ZHT2024112500149</v>
          </cell>
          <cell r="D123" t="str">
            <v>新加坡总览项目应用系统</v>
          </cell>
          <cell r="E123">
            <v>86</v>
          </cell>
          <cell r="F123">
            <v>86</v>
          </cell>
          <cell r="G123">
            <v>86</v>
          </cell>
          <cell r="H123">
            <v>86</v>
          </cell>
          <cell r="I123">
            <v>1</v>
          </cell>
          <cell r="J123">
            <v>0.06</v>
          </cell>
          <cell r="M123" t="str">
            <v>主导</v>
          </cell>
          <cell r="N123" t="str">
            <v>许清亮团队</v>
          </cell>
          <cell r="O123" t="str">
            <v>施林烽</v>
          </cell>
          <cell r="P123" t="str">
            <v>25已完结</v>
          </cell>
          <cell r="T123">
            <v>86</v>
          </cell>
          <cell r="U123">
            <v>0</v>
          </cell>
          <cell r="V123">
            <v>0</v>
          </cell>
          <cell r="AA123">
            <v>0</v>
          </cell>
          <cell r="AB123">
            <v>0</v>
          </cell>
          <cell r="AC123">
            <v>0</v>
          </cell>
          <cell r="AD123">
            <v>0</v>
          </cell>
          <cell r="AE123">
            <v>0</v>
          </cell>
          <cell r="AF123">
            <v>0</v>
          </cell>
          <cell r="AG123">
            <v>0</v>
          </cell>
          <cell r="AH123">
            <v>0</v>
          </cell>
          <cell r="AI123">
            <v>0</v>
          </cell>
          <cell r="AJ123">
            <v>0</v>
          </cell>
          <cell r="AK123">
            <v>0</v>
          </cell>
          <cell r="AL123">
            <v>0</v>
          </cell>
          <cell r="AW123">
            <v>0</v>
          </cell>
          <cell r="AX123">
            <v>0</v>
          </cell>
          <cell r="AY123">
            <v>86</v>
          </cell>
          <cell r="AZ123">
            <v>86</v>
          </cell>
          <cell r="CA123">
            <v>0</v>
          </cell>
          <cell r="CB123">
            <v>0</v>
          </cell>
          <cell r="CC123">
            <v>0</v>
          </cell>
          <cell r="CD123">
            <v>0</v>
          </cell>
          <cell r="CE123">
            <v>0</v>
          </cell>
          <cell r="CF123">
            <v>0</v>
          </cell>
          <cell r="CG123">
            <v>0</v>
          </cell>
          <cell r="CH123">
            <v>0</v>
          </cell>
          <cell r="CI123">
            <v>0</v>
          </cell>
          <cell r="CJ123">
            <v>0</v>
          </cell>
          <cell r="CK123">
            <v>0</v>
          </cell>
          <cell r="CL123">
            <v>0</v>
          </cell>
          <cell r="DA123">
            <v>0</v>
          </cell>
          <cell r="DB123">
            <v>0</v>
          </cell>
          <cell r="DC123">
            <v>0</v>
          </cell>
          <cell r="DD123">
            <v>0</v>
          </cell>
          <cell r="DE123">
            <v>0</v>
          </cell>
          <cell r="DF123">
            <v>0</v>
          </cell>
          <cell r="DG123">
            <v>0</v>
          </cell>
          <cell r="DH123">
            <v>0</v>
          </cell>
          <cell r="DI123">
            <v>0</v>
          </cell>
          <cell r="DJ123">
            <v>0</v>
          </cell>
          <cell r="DK123">
            <v>0</v>
          </cell>
          <cell r="DL123">
            <v>0</v>
          </cell>
        </row>
        <row r="124">
          <cell r="A124">
            <v>120</v>
          </cell>
          <cell r="B124" t="str">
            <v>数字建造中心</v>
          </cell>
          <cell r="C124" t="str">
            <v>ZHT2025032400034</v>
          </cell>
          <cell r="D124" t="str">
            <v>Branch of SEPCO Electric Power Construction Corporation MGS-Ⅲ-PKG2 New Compression Facilities at BGCS 10  Purchase Order</v>
          </cell>
          <cell r="E124">
            <v>693.56309999999996</v>
          </cell>
          <cell r="F124">
            <v>693.56309999999996</v>
          </cell>
          <cell r="G124">
            <v>693.56309999999996</v>
          </cell>
          <cell r="H124">
            <v>139.06309999999999</v>
          </cell>
          <cell r="I124">
            <v>0.20050533253571301</v>
          </cell>
          <cell r="J124">
            <v>0.13</v>
          </cell>
          <cell r="M124" t="str">
            <v>主导</v>
          </cell>
          <cell r="N124" t="str">
            <v>施林烽团队</v>
          </cell>
          <cell r="O124" t="str">
            <v>冯昱凯</v>
          </cell>
          <cell r="P124" t="str">
            <v>在建</v>
          </cell>
          <cell r="T124">
            <v>673.54031399999997</v>
          </cell>
          <cell r="U124">
            <v>0</v>
          </cell>
          <cell r="V124">
            <v>20.0227859999999</v>
          </cell>
          <cell r="AF124">
            <v>20.0227859999999</v>
          </cell>
          <cell r="AW124">
            <v>297.05110000000002</v>
          </cell>
          <cell r="AX124">
            <v>0</v>
          </cell>
          <cell r="AY124">
            <v>396.512</v>
          </cell>
          <cell r="AZ124">
            <v>376.489214</v>
          </cell>
          <cell r="BF124">
            <v>104.034465</v>
          </cell>
          <cell r="CA124">
            <v>0</v>
          </cell>
          <cell r="CB124">
            <v>0</v>
          </cell>
          <cell r="CC124">
            <v>0</v>
          </cell>
          <cell r="CD124">
            <v>0</v>
          </cell>
          <cell r="CE124">
            <v>0</v>
          </cell>
          <cell r="CF124">
            <v>0</v>
          </cell>
          <cell r="CG124">
            <v>0</v>
          </cell>
          <cell r="CH124">
            <v>0</v>
          </cell>
          <cell r="CI124">
            <v>0</v>
          </cell>
          <cell r="CJ124">
            <v>0</v>
          </cell>
          <cell r="CK124">
            <v>0</v>
          </cell>
          <cell r="CL124">
            <v>0</v>
          </cell>
          <cell r="DA124">
            <v>0</v>
          </cell>
          <cell r="DB124">
            <v>0</v>
          </cell>
          <cell r="DC124">
            <v>0</v>
          </cell>
          <cell r="DD124">
            <v>0</v>
          </cell>
          <cell r="DE124">
            <v>0</v>
          </cell>
          <cell r="DF124">
            <v>0</v>
          </cell>
          <cell r="DG124">
            <v>0</v>
          </cell>
          <cell r="DH124">
            <v>0</v>
          </cell>
          <cell r="DI124">
            <v>0</v>
          </cell>
          <cell r="DJ124">
            <v>0</v>
          </cell>
          <cell r="DK124">
            <v>0</v>
          </cell>
          <cell r="DL124">
            <v>0</v>
          </cell>
        </row>
        <row r="125">
          <cell r="A125">
            <v>121</v>
          </cell>
          <cell r="B125" t="str">
            <v>数字建造中心</v>
          </cell>
          <cell r="C125" t="str">
            <v>ZHT2024011500004</v>
          </cell>
          <cell r="D125" t="str">
            <v>上海轨道交通市域线嘉闵线工程JMSG-13标智慧工地项目</v>
          </cell>
          <cell r="E125">
            <v>64.8</v>
          </cell>
          <cell r="F125">
            <v>64.8</v>
          </cell>
          <cell r="G125">
            <v>64.8</v>
          </cell>
          <cell r="H125">
            <v>64.8</v>
          </cell>
          <cell r="I125">
            <v>1</v>
          </cell>
          <cell r="J125">
            <v>0.06</v>
          </cell>
          <cell r="M125" t="str">
            <v>主导</v>
          </cell>
          <cell r="N125" t="str">
            <v>史菁霞团队</v>
          </cell>
          <cell r="O125" t="str">
            <v>袁超</v>
          </cell>
          <cell r="P125" t="str">
            <v>25已完结</v>
          </cell>
          <cell r="T125">
            <v>64.8</v>
          </cell>
          <cell r="U125">
            <v>0</v>
          </cell>
          <cell r="V125">
            <v>0</v>
          </cell>
          <cell r="AA125">
            <v>0</v>
          </cell>
          <cell r="AC125">
            <v>0</v>
          </cell>
          <cell r="AD125">
            <v>0</v>
          </cell>
          <cell r="AE125">
            <v>0</v>
          </cell>
          <cell r="AF125">
            <v>0</v>
          </cell>
          <cell r="AG125">
            <v>0</v>
          </cell>
          <cell r="AH125">
            <v>0</v>
          </cell>
          <cell r="AI125">
            <v>0</v>
          </cell>
          <cell r="AJ125">
            <v>0</v>
          </cell>
          <cell r="AK125">
            <v>0</v>
          </cell>
          <cell r="AL125">
            <v>0</v>
          </cell>
          <cell r="AW125">
            <v>51.84</v>
          </cell>
          <cell r="AX125">
            <v>0</v>
          </cell>
          <cell r="AY125">
            <v>12.96</v>
          </cell>
          <cell r="AZ125">
            <v>12.96</v>
          </cell>
          <cell r="CA125">
            <v>0</v>
          </cell>
          <cell r="CB125">
            <v>0</v>
          </cell>
          <cell r="CC125">
            <v>0</v>
          </cell>
          <cell r="CD125">
            <v>0</v>
          </cell>
          <cell r="CE125">
            <v>0</v>
          </cell>
          <cell r="CF125">
            <v>0</v>
          </cell>
          <cell r="CG125">
            <v>0</v>
          </cell>
          <cell r="CH125">
            <v>0</v>
          </cell>
          <cell r="CI125">
            <v>0</v>
          </cell>
          <cell r="CJ125">
            <v>0</v>
          </cell>
          <cell r="CK125">
            <v>0</v>
          </cell>
          <cell r="CL125">
            <v>0</v>
          </cell>
          <cell r="DA125">
            <v>0</v>
          </cell>
          <cell r="DB125">
            <v>0</v>
          </cell>
          <cell r="DC125">
            <v>0</v>
          </cell>
          <cell r="DD125">
            <v>0</v>
          </cell>
          <cell r="DE125">
            <v>0</v>
          </cell>
          <cell r="DF125">
            <v>0</v>
          </cell>
          <cell r="DG125">
            <v>0</v>
          </cell>
          <cell r="DH125">
            <v>0</v>
          </cell>
          <cell r="DI125">
            <v>0</v>
          </cell>
          <cell r="DJ125">
            <v>0</v>
          </cell>
          <cell r="DK125">
            <v>0</v>
          </cell>
          <cell r="DL125">
            <v>0</v>
          </cell>
        </row>
        <row r="126">
          <cell r="A126">
            <v>122</v>
          </cell>
          <cell r="B126" t="str">
            <v>数字建造中心</v>
          </cell>
          <cell r="C126" t="str">
            <v>ZHT2025030500025</v>
          </cell>
          <cell r="D126" t="str">
            <v>新江湾城公园改造项目-弱电材料项目材料采购合同</v>
          </cell>
          <cell r="E126">
            <v>60.3</v>
          </cell>
          <cell r="F126">
            <v>60.3</v>
          </cell>
          <cell r="G126">
            <v>60.3</v>
          </cell>
          <cell r="H126">
            <v>11.3</v>
          </cell>
          <cell r="I126">
            <v>0.187396351575456</v>
          </cell>
          <cell r="J126">
            <v>0.13</v>
          </cell>
          <cell r="M126" t="str">
            <v>主导</v>
          </cell>
          <cell r="N126" t="str">
            <v>史菁霞团队</v>
          </cell>
          <cell r="O126" t="str">
            <v>谢复欣</v>
          </cell>
          <cell r="P126" t="str">
            <v>在建</v>
          </cell>
          <cell r="T126">
            <v>0</v>
          </cell>
          <cell r="U126">
            <v>0</v>
          </cell>
          <cell r="V126">
            <v>60.3</v>
          </cell>
          <cell r="AI126">
            <v>60.3</v>
          </cell>
          <cell r="AW126">
            <v>0</v>
          </cell>
          <cell r="AX126">
            <v>0</v>
          </cell>
          <cell r="AY126">
            <v>60.3</v>
          </cell>
          <cell r="AZ126">
            <v>0</v>
          </cell>
          <cell r="CA126">
            <v>0</v>
          </cell>
          <cell r="CB126">
            <v>0</v>
          </cell>
          <cell r="CC126">
            <v>0</v>
          </cell>
          <cell r="CD126">
            <v>0</v>
          </cell>
          <cell r="CE126">
            <v>0</v>
          </cell>
          <cell r="CF126">
            <v>0</v>
          </cell>
          <cell r="CG126">
            <v>0</v>
          </cell>
          <cell r="CH126">
            <v>0</v>
          </cell>
          <cell r="CI126">
            <v>0</v>
          </cell>
          <cell r="CJ126">
            <v>0</v>
          </cell>
          <cell r="CK126">
            <v>0</v>
          </cell>
          <cell r="CL126">
            <v>0</v>
          </cell>
          <cell r="DA126">
            <v>0</v>
          </cell>
          <cell r="DB126">
            <v>0</v>
          </cell>
          <cell r="DC126">
            <v>0</v>
          </cell>
          <cell r="DD126">
            <v>0</v>
          </cell>
          <cell r="DE126">
            <v>0</v>
          </cell>
          <cell r="DF126">
            <v>0</v>
          </cell>
          <cell r="DG126">
            <v>0</v>
          </cell>
          <cell r="DH126">
            <v>0</v>
          </cell>
          <cell r="DI126">
            <v>0</v>
          </cell>
          <cell r="DJ126">
            <v>0</v>
          </cell>
          <cell r="DK126">
            <v>0</v>
          </cell>
          <cell r="DL126">
            <v>0</v>
          </cell>
        </row>
        <row r="127">
          <cell r="A127">
            <v>123</v>
          </cell>
          <cell r="B127" t="str">
            <v>数字建造中心</v>
          </cell>
          <cell r="C127" t="str">
            <v>ZHT2025021100010</v>
          </cell>
          <cell r="D127" t="str">
            <v>嘉兴空港智联创新园BIM技术咨询合同</v>
          </cell>
          <cell r="E127">
            <v>28.5</v>
          </cell>
          <cell r="F127">
            <v>28.5</v>
          </cell>
          <cell r="G127">
            <v>28.5</v>
          </cell>
          <cell r="H127">
            <v>3.5</v>
          </cell>
          <cell r="I127">
            <v>0.12280701754386</v>
          </cell>
          <cell r="J127">
            <v>0.06</v>
          </cell>
          <cell r="M127" t="str">
            <v>主导</v>
          </cell>
          <cell r="N127" t="str">
            <v>张智伟团队</v>
          </cell>
          <cell r="O127" t="str">
            <v>卜宝翔</v>
          </cell>
          <cell r="P127" t="str">
            <v>在建</v>
          </cell>
          <cell r="T127">
            <v>0</v>
          </cell>
          <cell r="U127">
            <v>0</v>
          </cell>
          <cell r="V127">
            <v>28.5</v>
          </cell>
          <cell r="AW127">
            <v>0</v>
          </cell>
          <cell r="AX127">
            <v>0</v>
          </cell>
          <cell r="AY127">
            <v>28.5</v>
          </cell>
          <cell r="AZ127">
            <v>0</v>
          </cell>
          <cell r="CA127">
            <v>0</v>
          </cell>
          <cell r="CB127">
            <v>0</v>
          </cell>
          <cell r="CC127">
            <v>0</v>
          </cell>
          <cell r="CD127">
            <v>0</v>
          </cell>
          <cell r="CE127">
            <v>0</v>
          </cell>
          <cell r="CF127">
            <v>0</v>
          </cell>
          <cell r="CG127">
            <v>0</v>
          </cell>
          <cell r="CH127">
            <v>0</v>
          </cell>
          <cell r="CI127">
            <v>0</v>
          </cell>
          <cell r="CJ127">
            <v>0</v>
          </cell>
          <cell r="CK127">
            <v>0</v>
          </cell>
          <cell r="CL127">
            <v>0</v>
          </cell>
          <cell r="DA127">
            <v>0</v>
          </cell>
          <cell r="DB127">
            <v>0</v>
          </cell>
          <cell r="DC127">
            <v>0</v>
          </cell>
          <cell r="DD127">
            <v>0</v>
          </cell>
          <cell r="DE127">
            <v>0</v>
          </cell>
          <cell r="DF127">
            <v>0</v>
          </cell>
          <cell r="DG127">
            <v>0</v>
          </cell>
          <cell r="DH127">
            <v>0</v>
          </cell>
          <cell r="DI127">
            <v>0</v>
          </cell>
          <cell r="DJ127">
            <v>0</v>
          </cell>
          <cell r="DK127">
            <v>0</v>
          </cell>
          <cell r="DL127">
            <v>0</v>
          </cell>
        </row>
        <row r="128">
          <cell r="A128">
            <v>124</v>
          </cell>
          <cell r="B128" t="str">
            <v>数字建造中心</v>
          </cell>
          <cell r="C128" t="str">
            <v>ZHT2025041600039</v>
          </cell>
          <cell r="D128" t="str">
            <v>绍兴 308 省道智慧快速路改造工程 EPC 总承包项目监控中心智能化工程补充协议</v>
          </cell>
          <cell r="E128">
            <v>9.5133810000000008</v>
          </cell>
          <cell r="F128">
            <v>9.5133810000000008</v>
          </cell>
          <cell r="G128">
            <v>9.5133810000000008</v>
          </cell>
          <cell r="H128">
            <v>0.28540100000000002</v>
          </cell>
          <cell r="I128">
            <v>2.9999954800506799E-2</v>
          </cell>
          <cell r="J128">
            <v>0.09</v>
          </cell>
          <cell r="M128" t="str">
            <v>主导</v>
          </cell>
          <cell r="N128" t="str">
            <v>张智伟团队</v>
          </cell>
          <cell r="O128" t="str">
            <v>卜宝翔</v>
          </cell>
          <cell r="P128" t="str">
            <v>在建</v>
          </cell>
          <cell r="T128">
            <v>0</v>
          </cell>
          <cell r="U128">
            <v>0</v>
          </cell>
          <cell r="V128">
            <v>9.5133810000000008</v>
          </cell>
          <cell r="AW128">
            <v>0</v>
          </cell>
          <cell r="AX128">
            <v>0</v>
          </cell>
          <cell r="AY128">
            <v>9.5133810000000008</v>
          </cell>
          <cell r="AZ128">
            <v>0</v>
          </cell>
          <cell r="CA128">
            <v>0</v>
          </cell>
          <cell r="CB128">
            <v>0</v>
          </cell>
          <cell r="CC128">
            <v>0</v>
          </cell>
          <cell r="CD128">
            <v>0</v>
          </cell>
          <cell r="CE128">
            <v>0</v>
          </cell>
          <cell r="CF128">
            <v>0</v>
          </cell>
          <cell r="CG128">
            <v>0</v>
          </cell>
          <cell r="CH128">
            <v>0</v>
          </cell>
          <cell r="CI128">
            <v>0</v>
          </cell>
          <cell r="CJ128">
            <v>0</v>
          </cell>
          <cell r="CK128">
            <v>0</v>
          </cell>
          <cell r="CL128">
            <v>0</v>
          </cell>
          <cell r="DA128">
            <v>0</v>
          </cell>
          <cell r="DB128">
            <v>0</v>
          </cell>
          <cell r="DC128">
            <v>0</v>
          </cell>
          <cell r="DD128">
            <v>0</v>
          </cell>
          <cell r="DE128">
            <v>0</v>
          </cell>
          <cell r="DF128">
            <v>0</v>
          </cell>
          <cell r="DG128">
            <v>0</v>
          </cell>
          <cell r="DH128">
            <v>0</v>
          </cell>
          <cell r="DI128">
            <v>0</v>
          </cell>
          <cell r="DJ128">
            <v>0</v>
          </cell>
          <cell r="DK128">
            <v>0</v>
          </cell>
          <cell r="DL128">
            <v>0</v>
          </cell>
        </row>
        <row r="129">
          <cell r="A129">
            <v>125</v>
          </cell>
          <cell r="B129" t="str">
            <v>数字建造中心</v>
          </cell>
          <cell r="C129" t="str">
            <v>SZJT202560026</v>
          </cell>
          <cell r="D129" t="str">
            <v>基于数字孪生理念的区域整体开发全生命周期管控模式研究与示范技术服务</v>
          </cell>
          <cell r="E129">
            <v>99.28</v>
          </cell>
          <cell r="F129">
            <v>99.28</v>
          </cell>
          <cell r="G129">
            <v>99.28</v>
          </cell>
          <cell r="H129">
            <v>85.78</v>
          </cell>
          <cell r="I129">
            <v>0.86402095084609198</v>
          </cell>
          <cell r="J129">
            <v>0.06</v>
          </cell>
          <cell r="M129" t="str">
            <v>主导</v>
          </cell>
          <cell r="N129" t="str">
            <v>施林烽团队</v>
          </cell>
          <cell r="O129" t="str">
            <v>施林烽</v>
          </cell>
          <cell r="P129" t="str">
            <v>在建</v>
          </cell>
          <cell r="T129">
            <v>89.352000000000004</v>
          </cell>
          <cell r="U129">
            <v>0</v>
          </cell>
          <cell r="V129">
            <v>9.9280000000000008</v>
          </cell>
          <cell r="AW129">
            <v>89.352000000000004</v>
          </cell>
          <cell r="AX129">
            <v>0</v>
          </cell>
          <cell r="AY129">
            <v>9.9280000000000008</v>
          </cell>
          <cell r="AZ129">
            <v>0</v>
          </cell>
          <cell r="BF129">
            <v>9.9280000000000008</v>
          </cell>
          <cell r="CA129">
            <v>0</v>
          </cell>
          <cell r="CB129">
            <v>0</v>
          </cell>
          <cell r="CC129">
            <v>0</v>
          </cell>
          <cell r="CD129">
            <v>0</v>
          </cell>
          <cell r="CE129">
            <v>0</v>
          </cell>
          <cell r="CF129">
            <v>0</v>
          </cell>
          <cell r="CG129">
            <v>0</v>
          </cell>
          <cell r="CH129">
            <v>0</v>
          </cell>
          <cell r="CI129">
            <v>0</v>
          </cell>
          <cell r="CJ129">
            <v>0</v>
          </cell>
          <cell r="CK129">
            <v>0</v>
          </cell>
          <cell r="CL129">
            <v>0</v>
          </cell>
          <cell r="DA129">
            <v>0</v>
          </cell>
          <cell r="DB129">
            <v>0</v>
          </cell>
          <cell r="DC129">
            <v>0</v>
          </cell>
          <cell r="DD129">
            <v>0</v>
          </cell>
          <cell r="DE129">
            <v>0</v>
          </cell>
          <cell r="DF129">
            <v>0</v>
          </cell>
          <cell r="DG129">
            <v>0</v>
          </cell>
          <cell r="DH129">
            <v>0</v>
          </cell>
          <cell r="DI129">
            <v>0</v>
          </cell>
          <cell r="DJ129">
            <v>0</v>
          </cell>
          <cell r="DK129">
            <v>0</v>
          </cell>
          <cell r="DL129">
            <v>0</v>
          </cell>
        </row>
        <row r="130">
          <cell r="A130">
            <v>126</v>
          </cell>
          <cell r="B130" t="str">
            <v>数字建造中心</v>
          </cell>
          <cell r="C130" t="str">
            <v>SZJT202570005</v>
          </cell>
          <cell r="D130" t="str">
            <v>2025年上海市燃气行业监管信息系统-补贴核算子系统、运行监管子系统（运维）</v>
          </cell>
          <cell r="E130">
            <v>4.2</v>
          </cell>
          <cell r="F130">
            <v>4.2</v>
          </cell>
          <cell r="G130">
            <v>4.2</v>
          </cell>
          <cell r="H130">
            <v>0.42</v>
          </cell>
          <cell r="I130">
            <v>0.1</v>
          </cell>
          <cell r="J130">
            <v>0.06</v>
          </cell>
          <cell r="M130" t="str">
            <v>主导</v>
          </cell>
          <cell r="N130" t="str">
            <v>张智伟团队</v>
          </cell>
          <cell r="O130" t="str">
            <v>卜宝翔</v>
          </cell>
          <cell r="P130" t="str">
            <v>在建</v>
          </cell>
          <cell r="T130">
            <v>0</v>
          </cell>
          <cell r="U130">
            <v>4.2</v>
          </cell>
          <cell r="V130">
            <v>0</v>
          </cell>
          <cell r="AW130">
            <v>0</v>
          </cell>
          <cell r="AX130">
            <v>4.2</v>
          </cell>
          <cell r="AY130">
            <v>0</v>
          </cell>
          <cell r="AZ130">
            <v>0</v>
          </cell>
          <cell r="CA130">
            <v>0</v>
          </cell>
          <cell r="CB130">
            <v>0</v>
          </cell>
          <cell r="CC130">
            <v>4.2</v>
          </cell>
          <cell r="CD130">
            <v>0</v>
          </cell>
          <cell r="CE130">
            <v>0</v>
          </cell>
          <cell r="CF130">
            <v>0</v>
          </cell>
          <cell r="CG130">
            <v>0</v>
          </cell>
          <cell r="CH130">
            <v>0</v>
          </cell>
          <cell r="CI130">
            <v>0</v>
          </cell>
          <cell r="CJ130">
            <v>0</v>
          </cell>
          <cell r="CK130">
            <v>0</v>
          </cell>
          <cell r="CL130">
            <v>0</v>
          </cell>
          <cell r="DA130">
            <v>0</v>
          </cell>
          <cell r="DB130">
            <v>0</v>
          </cell>
          <cell r="DC130">
            <v>0</v>
          </cell>
          <cell r="DD130">
            <v>4.2</v>
          </cell>
          <cell r="DE130">
            <v>0</v>
          </cell>
          <cell r="DF130">
            <v>0</v>
          </cell>
          <cell r="DG130">
            <v>0</v>
          </cell>
          <cell r="DH130">
            <v>0</v>
          </cell>
          <cell r="DI130">
            <v>0</v>
          </cell>
          <cell r="DJ130">
            <v>0</v>
          </cell>
          <cell r="DK130">
            <v>0</v>
          </cell>
          <cell r="DL130">
            <v>0</v>
          </cell>
        </row>
        <row r="131">
          <cell r="A131">
            <v>127</v>
          </cell>
          <cell r="B131" t="str">
            <v>数字建造中心</v>
          </cell>
          <cell r="C131" t="str">
            <v>SZJT202570037</v>
          </cell>
          <cell r="D131" t="str">
            <v>临港供排水项目数字化管理平台专业咨询服务</v>
          </cell>
          <cell r="E131">
            <v>15</v>
          </cell>
          <cell r="F131">
            <v>15</v>
          </cell>
          <cell r="G131">
            <v>15</v>
          </cell>
          <cell r="H131">
            <v>15</v>
          </cell>
          <cell r="I131">
            <v>1</v>
          </cell>
          <cell r="J131">
            <v>0.06</v>
          </cell>
          <cell r="M131" t="str">
            <v>主导</v>
          </cell>
          <cell r="N131" t="str">
            <v>孔祥平团队</v>
          </cell>
          <cell r="O131" t="str">
            <v>孔祥平</v>
          </cell>
          <cell r="P131" t="str">
            <v>在建</v>
          </cell>
          <cell r="T131">
            <v>9</v>
          </cell>
          <cell r="U131">
            <v>0</v>
          </cell>
          <cell r="V131">
            <v>6</v>
          </cell>
          <cell r="AW131">
            <v>4.5</v>
          </cell>
          <cell r="AX131">
            <v>0</v>
          </cell>
          <cell r="AY131">
            <v>10.5</v>
          </cell>
          <cell r="AZ131">
            <v>4.5</v>
          </cell>
          <cell r="CA131">
            <v>0</v>
          </cell>
          <cell r="CB131">
            <v>0</v>
          </cell>
          <cell r="CC131">
            <v>0</v>
          </cell>
          <cell r="CD131">
            <v>0</v>
          </cell>
          <cell r="CE131">
            <v>0</v>
          </cell>
          <cell r="CF131">
            <v>0</v>
          </cell>
          <cell r="CG131">
            <v>0</v>
          </cell>
          <cell r="CH131">
            <v>0</v>
          </cell>
          <cell r="CI131">
            <v>0</v>
          </cell>
          <cell r="CJ131">
            <v>0</v>
          </cell>
          <cell r="CK131">
            <v>0</v>
          </cell>
          <cell r="CL131">
            <v>0</v>
          </cell>
          <cell r="DA131">
            <v>0</v>
          </cell>
          <cell r="DB131">
            <v>0</v>
          </cell>
          <cell r="DC131">
            <v>0</v>
          </cell>
          <cell r="DD131">
            <v>0</v>
          </cell>
          <cell r="DE131">
            <v>0</v>
          </cell>
          <cell r="DF131">
            <v>0</v>
          </cell>
          <cell r="DG131">
            <v>0</v>
          </cell>
          <cell r="DH131">
            <v>0</v>
          </cell>
          <cell r="DI131">
            <v>0</v>
          </cell>
          <cell r="DJ131">
            <v>0</v>
          </cell>
          <cell r="DK131">
            <v>0</v>
          </cell>
          <cell r="DL131">
            <v>0</v>
          </cell>
        </row>
        <row r="132">
          <cell r="A132">
            <v>128</v>
          </cell>
          <cell r="B132" t="str">
            <v>数字建造中心</v>
          </cell>
          <cell r="C132" t="str">
            <v>SZJT202570024</v>
          </cell>
          <cell r="D132" t="str">
            <v>DUBAI STRATEGIC SEWER TUNNEL – TUNNEL, LINK SEWERS AND TERMINAL PUMPING STATION (DSST – TLT) FOR DUBAI MUNICIPALITY  FOR  PACKAGE J1 AND W  Digital Innovation and BIM Consulting Services Agreement</v>
          </cell>
          <cell r="E132">
            <v>40.792000000000002</v>
          </cell>
          <cell r="F132">
            <v>40.792000000000002</v>
          </cell>
          <cell r="G132">
            <v>40.792000000000002</v>
          </cell>
          <cell r="H132">
            <v>17.192</v>
          </cell>
          <cell r="I132">
            <v>0.42145518729162601</v>
          </cell>
          <cell r="J132">
            <v>1.8071187864108301E-2</v>
          </cell>
          <cell r="M132" t="str">
            <v>主导</v>
          </cell>
          <cell r="N132" t="str">
            <v>施林烽团队</v>
          </cell>
          <cell r="O132" t="str">
            <v>严闻东</v>
          </cell>
          <cell r="P132" t="str">
            <v>在建</v>
          </cell>
          <cell r="T132">
            <v>12</v>
          </cell>
          <cell r="U132">
            <v>28.792000000000002</v>
          </cell>
          <cell r="V132">
            <v>0</v>
          </cell>
          <cell r="AD132">
            <v>28.795000000000002</v>
          </cell>
          <cell r="AW132">
            <v>3.8376000000000001</v>
          </cell>
          <cell r="AX132">
            <v>28.088411000000001</v>
          </cell>
          <cell r="AY132">
            <v>8.8659890000000008</v>
          </cell>
          <cell r="AZ132">
            <v>8.8659890000000008</v>
          </cell>
          <cell r="BF132">
            <v>28.832989000000001</v>
          </cell>
          <cell r="CA132">
            <v>0</v>
          </cell>
          <cell r="CB132">
            <v>0</v>
          </cell>
          <cell r="CC132">
            <v>0</v>
          </cell>
          <cell r="CD132">
            <v>28.792000000000002</v>
          </cell>
          <cell r="CE132">
            <v>0</v>
          </cell>
          <cell r="CF132">
            <v>0</v>
          </cell>
          <cell r="CG132">
            <v>0</v>
          </cell>
          <cell r="CH132">
            <v>0</v>
          </cell>
          <cell r="CI132">
            <v>0</v>
          </cell>
          <cell r="CJ132">
            <v>0</v>
          </cell>
          <cell r="CK132">
            <v>0</v>
          </cell>
          <cell r="CL132">
            <v>0</v>
          </cell>
          <cell r="DA132">
            <v>0</v>
          </cell>
          <cell r="DB132">
            <v>8.1214110000000002</v>
          </cell>
          <cell r="DC132">
            <v>0</v>
          </cell>
          <cell r="DD132">
            <v>19.966999999999999</v>
          </cell>
          <cell r="DE132">
            <v>0</v>
          </cell>
          <cell r="DF132">
            <v>0</v>
          </cell>
          <cell r="DG132">
            <v>0</v>
          </cell>
          <cell r="DH132">
            <v>0</v>
          </cell>
          <cell r="DI132">
            <v>0</v>
          </cell>
          <cell r="DJ132">
            <v>0</v>
          </cell>
          <cell r="DK132">
            <v>0</v>
          </cell>
          <cell r="DL132">
            <v>0</v>
          </cell>
        </row>
        <row r="133">
          <cell r="A133">
            <v>129</v>
          </cell>
          <cell r="B133" t="str">
            <v>数字建造中心</v>
          </cell>
          <cell r="C133" t="str">
            <v>SZJT202570034</v>
          </cell>
          <cell r="D133" t="str">
            <v>2025年度轨道交通应急抢险应用系统优化及运维服务</v>
          </cell>
          <cell r="E133">
            <v>45.9</v>
          </cell>
          <cell r="F133">
            <v>45.9</v>
          </cell>
          <cell r="G133">
            <v>45.9</v>
          </cell>
          <cell r="H133">
            <v>37.9</v>
          </cell>
          <cell r="I133">
            <v>0.82570806100217897</v>
          </cell>
          <cell r="J133">
            <v>0.06</v>
          </cell>
          <cell r="M133" t="str">
            <v>主导</v>
          </cell>
          <cell r="N133" t="str">
            <v>施林烽团队</v>
          </cell>
          <cell r="O133" t="str">
            <v>施林烽</v>
          </cell>
          <cell r="P133" t="str">
            <v>25已完结</v>
          </cell>
          <cell r="T133">
            <v>45.9</v>
          </cell>
          <cell r="U133">
            <v>0</v>
          </cell>
          <cell r="V133">
            <v>0</v>
          </cell>
          <cell r="AA133">
            <v>0</v>
          </cell>
          <cell r="AB133">
            <v>0</v>
          </cell>
          <cell r="AC133">
            <v>0</v>
          </cell>
          <cell r="AG133">
            <v>0</v>
          </cell>
          <cell r="AH133">
            <v>0</v>
          </cell>
          <cell r="AI133">
            <v>0</v>
          </cell>
          <cell r="AJ133">
            <v>0</v>
          </cell>
          <cell r="AK133">
            <v>0</v>
          </cell>
          <cell r="AL133">
            <v>0</v>
          </cell>
          <cell r="AW133">
            <v>0</v>
          </cell>
          <cell r="AX133">
            <v>0</v>
          </cell>
          <cell r="AY133">
            <v>45.9</v>
          </cell>
          <cell r="AZ133">
            <v>45.9</v>
          </cell>
          <cell r="BE133">
            <v>23.4</v>
          </cell>
          <cell r="CA133">
            <v>0</v>
          </cell>
          <cell r="CB133">
            <v>0</v>
          </cell>
          <cell r="CC133">
            <v>0</v>
          </cell>
          <cell r="CD133">
            <v>0</v>
          </cell>
          <cell r="CE133">
            <v>0</v>
          </cell>
          <cell r="CF133">
            <v>0</v>
          </cell>
          <cell r="CG133">
            <v>0</v>
          </cell>
          <cell r="CH133">
            <v>0</v>
          </cell>
          <cell r="CI133">
            <v>0</v>
          </cell>
          <cell r="CJ133">
            <v>0</v>
          </cell>
          <cell r="CK133">
            <v>0</v>
          </cell>
          <cell r="CL133">
            <v>0</v>
          </cell>
          <cell r="DA133">
            <v>0</v>
          </cell>
          <cell r="DB133">
            <v>0</v>
          </cell>
          <cell r="DC133">
            <v>0</v>
          </cell>
          <cell r="DD133">
            <v>0</v>
          </cell>
          <cell r="DE133">
            <v>0</v>
          </cell>
          <cell r="DF133">
            <v>0</v>
          </cell>
          <cell r="DG133">
            <v>0</v>
          </cell>
          <cell r="DH133">
            <v>0</v>
          </cell>
          <cell r="DI133">
            <v>0</v>
          </cell>
          <cell r="DJ133">
            <v>0</v>
          </cell>
          <cell r="DK133">
            <v>0</v>
          </cell>
          <cell r="DL133">
            <v>0</v>
          </cell>
        </row>
        <row r="134">
          <cell r="A134">
            <v>130</v>
          </cell>
          <cell r="B134" t="str">
            <v>数字建造中心</v>
          </cell>
          <cell r="C134" t="str">
            <v>C0CJSJ-JC-T-2025016</v>
          </cell>
          <cell r="D134" t="str">
            <v>南汇支线（两港市域铁路）工程轨道施工项目信息化建设系统集成及技术服务项目</v>
          </cell>
          <cell r="E134">
            <v>20</v>
          </cell>
          <cell r="F134">
            <v>20</v>
          </cell>
          <cell r="G134">
            <v>20</v>
          </cell>
          <cell r="H134">
            <v>20</v>
          </cell>
          <cell r="I134">
            <v>1</v>
          </cell>
          <cell r="J134">
            <v>0.06</v>
          </cell>
          <cell r="M134" t="str">
            <v>主导</v>
          </cell>
          <cell r="N134" t="str">
            <v>史菁霞团队</v>
          </cell>
          <cell r="O134" t="str">
            <v>谢复欣</v>
          </cell>
          <cell r="P134" t="str">
            <v>25已完结</v>
          </cell>
          <cell r="T134">
            <v>20</v>
          </cell>
          <cell r="U134">
            <v>0</v>
          </cell>
          <cell r="V134">
            <v>0</v>
          </cell>
          <cell r="AA134">
            <v>0</v>
          </cell>
          <cell r="AC134">
            <v>0</v>
          </cell>
          <cell r="AG134">
            <v>0</v>
          </cell>
          <cell r="AH134">
            <v>0</v>
          </cell>
          <cell r="AI134">
            <v>0</v>
          </cell>
          <cell r="AJ134">
            <v>0</v>
          </cell>
          <cell r="AK134">
            <v>0</v>
          </cell>
          <cell r="AL134">
            <v>0</v>
          </cell>
          <cell r="AW134">
            <v>16</v>
          </cell>
          <cell r="AX134">
            <v>0</v>
          </cell>
          <cell r="AY134">
            <v>4</v>
          </cell>
          <cell r="AZ134">
            <v>4</v>
          </cell>
          <cell r="CA134">
            <v>0</v>
          </cell>
          <cell r="CB134">
            <v>0</v>
          </cell>
          <cell r="CC134">
            <v>0</v>
          </cell>
          <cell r="CD134">
            <v>0</v>
          </cell>
          <cell r="CE134">
            <v>0</v>
          </cell>
          <cell r="CF134">
            <v>0</v>
          </cell>
          <cell r="CG134">
            <v>0</v>
          </cell>
          <cell r="CH134">
            <v>0</v>
          </cell>
          <cell r="CI134">
            <v>0</v>
          </cell>
          <cell r="CJ134">
            <v>0</v>
          </cell>
          <cell r="CK134">
            <v>0</v>
          </cell>
          <cell r="CL134">
            <v>0</v>
          </cell>
          <cell r="DA134">
            <v>0</v>
          </cell>
          <cell r="DB134">
            <v>0</v>
          </cell>
          <cell r="DC134">
            <v>0</v>
          </cell>
          <cell r="DD134">
            <v>0</v>
          </cell>
          <cell r="DE134">
            <v>0</v>
          </cell>
          <cell r="DF134">
            <v>0</v>
          </cell>
          <cell r="DG134">
            <v>0</v>
          </cell>
          <cell r="DH134">
            <v>0</v>
          </cell>
          <cell r="DI134">
            <v>0</v>
          </cell>
          <cell r="DJ134">
            <v>0</v>
          </cell>
          <cell r="DK134">
            <v>0</v>
          </cell>
          <cell r="DL134">
            <v>0</v>
          </cell>
        </row>
        <row r="135">
          <cell r="A135">
            <v>131</v>
          </cell>
          <cell r="B135" t="str">
            <v>数字建造中心</v>
          </cell>
          <cell r="C135" t="str">
            <v>C0CJSJ-JCCG-T-2025055</v>
          </cell>
          <cell r="D135" t="str">
            <v>上海轨道交通市域线嘉闵线马东动车运用所工程系统集成及技术服务</v>
          </cell>
          <cell r="E135">
            <v>106.2</v>
          </cell>
          <cell r="F135">
            <v>106.2</v>
          </cell>
          <cell r="G135">
            <v>106.2</v>
          </cell>
          <cell r="H135">
            <v>56.2</v>
          </cell>
          <cell r="I135">
            <v>0.52919020715630904</v>
          </cell>
          <cell r="J135">
            <v>0.06</v>
          </cell>
          <cell r="M135" t="str">
            <v>主导</v>
          </cell>
          <cell r="N135" t="str">
            <v>史菁霞团队</v>
          </cell>
          <cell r="O135" t="str">
            <v>谢复欣</v>
          </cell>
          <cell r="P135" t="str">
            <v>在建</v>
          </cell>
          <cell r="T135">
            <v>0</v>
          </cell>
          <cell r="U135">
            <v>0</v>
          </cell>
          <cell r="V135">
            <v>106.2</v>
          </cell>
          <cell r="AI135">
            <v>106.2</v>
          </cell>
          <cell r="AW135">
            <v>0</v>
          </cell>
          <cell r="AX135">
            <v>84.96</v>
          </cell>
          <cell r="AY135">
            <v>21.24</v>
          </cell>
          <cell r="AZ135">
            <v>-84.96</v>
          </cell>
          <cell r="BB135">
            <v>84.96</v>
          </cell>
          <cell r="BL135">
            <v>21.24</v>
          </cell>
          <cell r="CA135">
            <v>0</v>
          </cell>
          <cell r="CB135">
            <v>0</v>
          </cell>
          <cell r="CC135">
            <v>0</v>
          </cell>
          <cell r="CD135">
            <v>0</v>
          </cell>
          <cell r="CE135">
            <v>0</v>
          </cell>
          <cell r="CF135">
            <v>0</v>
          </cell>
          <cell r="CG135">
            <v>0</v>
          </cell>
          <cell r="CH135">
            <v>0</v>
          </cell>
          <cell r="CI135">
            <v>0</v>
          </cell>
          <cell r="CJ135">
            <v>0</v>
          </cell>
          <cell r="CK135">
            <v>0</v>
          </cell>
          <cell r="CL135">
            <v>0</v>
          </cell>
          <cell r="DA135">
            <v>0</v>
          </cell>
          <cell r="DB135">
            <v>84.96</v>
          </cell>
          <cell r="DC135">
            <v>0</v>
          </cell>
          <cell r="DD135">
            <v>0</v>
          </cell>
          <cell r="DE135">
            <v>0</v>
          </cell>
          <cell r="DF135">
            <v>0</v>
          </cell>
          <cell r="DG135">
            <v>0</v>
          </cell>
          <cell r="DH135">
            <v>0</v>
          </cell>
          <cell r="DI135">
            <v>0</v>
          </cell>
          <cell r="DJ135">
            <v>0</v>
          </cell>
          <cell r="DK135">
            <v>0</v>
          </cell>
          <cell r="DL135">
            <v>0</v>
          </cell>
        </row>
        <row r="136">
          <cell r="A136">
            <v>132</v>
          </cell>
          <cell r="B136" t="str">
            <v>数字建造中心</v>
          </cell>
          <cell r="C136" t="str">
            <v>C0CJSJ-FW-T-2025118</v>
          </cell>
          <cell r="D136" t="str">
            <v>关键人员考勤六期技术服务项目</v>
          </cell>
          <cell r="E136">
            <v>47.881999999999998</v>
          </cell>
          <cell r="F136">
            <v>47.881999999999998</v>
          </cell>
          <cell r="G136">
            <v>47.881999999999998</v>
          </cell>
          <cell r="H136">
            <v>47.881999999999998</v>
          </cell>
          <cell r="I136">
            <v>1</v>
          </cell>
          <cell r="J136">
            <v>0.06</v>
          </cell>
          <cell r="M136" t="str">
            <v>主导</v>
          </cell>
          <cell r="N136" t="str">
            <v>史菁霞团队</v>
          </cell>
          <cell r="O136" t="str">
            <v>袁超</v>
          </cell>
          <cell r="P136" t="str">
            <v>25已完结</v>
          </cell>
          <cell r="T136">
            <v>47.881999999999998</v>
          </cell>
          <cell r="U136">
            <v>0</v>
          </cell>
          <cell r="V136">
            <v>0</v>
          </cell>
          <cell r="AA136">
            <v>0</v>
          </cell>
          <cell r="AC136">
            <v>0</v>
          </cell>
          <cell r="AG136">
            <v>0</v>
          </cell>
          <cell r="AH136">
            <v>0</v>
          </cell>
          <cell r="AI136">
            <v>0</v>
          </cell>
          <cell r="AJ136">
            <v>0</v>
          </cell>
          <cell r="AK136">
            <v>0</v>
          </cell>
          <cell r="AL136">
            <v>0</v>
          </cell>
          <cell r="AW136">
            <v>20</v>
          </cell>
          <cell r="AX136">
            <v>27.882000000000001</v>
          </cell>
          <cell r="AY136">
            <v>0</v>
          </cell>
          <cell r="AZ136">
            <v>0</v>
          </cell>
          <cell r="BB136">
            <v>20</v>
          </cell>
          <cell r="CA136">
            <v>0</v>
          </cell>
          <cell r="CB136">
            <v>0</v>
          </cell>
          <cell r="CC136">
            <v>0</v>
          </cell>
          <cell r="CD136">
            <v>0</v>
          </cell>
          <cell r="CE136">
            <v>0</v>
          </cell>
          <cell r="CF136">
            <v>0</v>
          </cell>
          <cell r="CG136">
            <v>0</v>
          </cell>
          <cell r="CH136">
            <v>0</v>
          </cell>
          <cell r="CI136">
            <v>0</v>
          </cell>
          <cell r="CJ136">
            <v>0</v>
          </cell>
          <cell r="CK136">
            <v>0</v>
          </cell>
          <cell r="CL136">
            <v>0</v>
          </cell>
          <cell r="DA136">
            <v>7.8819999999999997</v>
          </cell>
          <cell r="DB136">
            <v>20</v>
          </cell>
          <cell r="DC136">
            <v>0</v>
          </cell>
          <cell r="DD136">
            <v>0</v>
          </cell>
          <cell r="DE136">
            <v>0</v>
          </cell>
          <cell r="DF136">
            <v>0</v>
          </cell>
          <cell r="DG136">
            <v>0</v>
          </cell>
          <cell r="DH136">
            <v>0</v>
          </cell>
          <cell r="DI136">
            <v>0</v>
          </cell>
          <cell r="DJ136">
            <v>0</v>
          </cell>
          <cell r="DK136">
            <v>0</v>
          </cell>
          <cell r="DL136">
            <v>0</v>
          </cell>
        </row>
        <row r="137">
          <cell r="A137">
            <v>133</v>
          </cell>
          <cell r="B137" t="str">
            <v>数字建造中心</v>
          </cell>
          <cell r="C137" t="str">
            <v>C0CJSJ-JC-T-2025110</v>
          </cell>
          <cell r="D137" t="str">
            <v>越高速低空安全智巡系统采购项目综合显示大屏系统定制开发服务</v>
          </cell>
          <cell r="E137">
            <v>20</v>
          </cell>
          <cell r="F137">
            <v>20</v>
          </cell>
          <cell r="G137">
            <v>20</v>
          </cell>
          <cell r="H137">
            <v>20</v>
          </cell>
          <cell r="I137">
            <v>1</v>
          </cell>
          <cell r="J137">
            <v>0.06</v>
          </cell>
          <cell r="M137" t="str">
            <v>主导</v>
          </cell>
          <cell r="N137" t="str">
            <v>施林烽团队</v>
          </cell>
          <cell r="O137" t="str">
            <v>施林烽</v>
          </cell>
          <cell r="P137" t="str">
            <v>25已完结</v>
          </cell>
          <cell r="T137">
            <v>20</v>
          </cell>
          <cell r="U137">
            <v>0</v>
          </cell>
          <cell r="V137">
            <v>0</v>
          </cell>
          <cell r="AA137">
            <v>0</v>
          </cell>
          <cell r="AB137">
            <v>0</v>
          </cell>
          <cell r="AC137">
            <v>0</v>
          </cell>
          <cell r="AG137">
            <v>0</v>
          </cell>
          <cell r="AH137">
            <v>0</v>
          </cell>
          <cell r="AI137">
            <v>0</v>
          </cell>
          <cell r="AJ137">
            <v>0</v>
          </cell>
          <cell r="AK137">
            <v>0</v>
          </cell>
          <cell r="AL137">
            <v>0</v>
          </cell>
          <cell r="AW137">
            <v>0</v>
          </cell>
          <cell r="AX137">
            <v>0</v>
          </cell>
          <cell r="AY137">
            <v>20</v>
          </cell>
          <cell r="AZ137">
            <v>20</v>
          </cell>
          <cell r="BE137">
            <v>10</v>
          </cell>
          <cell r="CA137">
            <v>0</v>
          </cell>
          <cell r="CB137">
            <v>0</v>
          </cell>
          <cell r="CC137">
            <v>0</v>
          </cell>
          <cell r="CD137">
            <v>0</v>
          </cell>
          <cell r="CE137">
            <v>0</v>
          </cell>
          <cell r="CF137">
            <v>0</v>
          </cell>
          <cell r="CG137">
            <v>0</v>
          </cell>
          <cell r="CH137">
            <v>0</v>
          </cell>
          <cell r="CI137">
            <v>0</v>
          </cell>
          <cell r="CJ137">
            <v>0</v>
          </cell>
          <cell r="CK137">
            <v>0</v>
          </cell>
          <cell r="CL137">
            <v>0</v>
          </cell>
          <cell r="DA137">
            <v>0</v>
          </cell>
          <cell r="DB137">
            <v>0</v>
          </cell>
          <cell r="DC137">
            <v>0</v>
          </cell>
          <cell r="DD137">
            <v>0</v>
          </cell>
          <cell r="DE137">
            <v>0</v>
          </cell>
          <cell r="DF137">
            <v>0</v>
          </cell>
          <cell r="DG137">
            <v>0</v>
          </cell>
          <cell r="DH137">
            <v>0</v>
          </cell>
          <cell r="DI137">
            <v>0</v>
          </cell>
          <cell r="DJ137">
            <v>0</v>
          </cell>
          <cell r="DK137">
            <v>0</v>
          </cell>
          <cell r="DL137">
            <v>0</v>
          </cell>
        </row>
        <row r="138">
          <cell r="A138">
            <v>134</v>
          </cell>
          <cell r="B138" t="str">
            <v>数字建造中心</v>
          </cell>
          <cell r="C138" t="str">
            <v>C0CJSJ-FW-T-2025138</v>
          </cell>
          <cell r="D138" t="str">
            <v>新加坡地铁盾构隧道检测数据平台</v>
          </cell>
          <cell r="E138">
            <v>142</v>
          </cell>
          <cell r="F138">
            <v>142</v>
          </cell>
          <cell r="G138">
            <v>142</v>
          </cell>
          <cell r="H138">
            <v>107</v>
          </cell>
          <cell r="I138">
            <v>0.75352112676056304</v>
          </cell>
          <cell r="J138">
            <v>0.06</v>
          </cell>
          <cell r="M138" t="str">
            <v>主导</v>
          </cell>
          <cell r="N138" t="str">
            <v>孔祥平团队</v>
          </cell>
          <cell r="O138" t="str">
            <v>张智伟</v>
          </cell>
          <cell r="P138" t="str">
            <v>在建</v>
          </cell>
          <cell r="T138">
            <v>100</v>
          </cell>
          <cell r="U138">
            <v>0</v>
          </cell>
          <cell r="V138">
            <v>42</v>
          </cell>
          <cell r="AH138">
            <v>42</v>
          </cell>
          <cell r="AW138">
            <v>0</v>
          </cell>
          <cell r="AX138">
            <v>0</v>
          </cell>
          <cell r="AY138">
            <v>142</v>
          </cell>
          <cell r="AZ138">
            <v>100</v>
          </cell>
          <cell r="CA138">
            <v>0</v>
          </cell>
          <cell r="CB138">
            <v>0</v>
          </cell>
          <cell r="CC138">
            <v>0</v>
          </cell>
          <cell r="CD138">
            <v>0</v>
          </cell>
          <cell r="CE138">
            <v>0</v>
          </cell>
          <cell r="CF138">
            <v>0</v>
          </cell>
          <cell r="CG138">
            <v>0</v>
          </cell>
          <cell r="CH138">
            <v>0</v>
          </cell>
          <cell r="CI138">
            <v>0</v>
          </cell>
          <cell r="CJ138">
            <v>0</v>
          </cell>
          <cell r="CK138">
            <v>0</v>
          </cell>
          <cell r="CL138">
            <v>0</v>
          </cell>
          <cell r="DA138">
            <v>0</v>
          </cell>
          <cell r="DB138">
            <v>0</v>
          </cell>
          <cell r="DC138">
            <v>0</v>
          </cell>
          <cell r="DD138">
            <v>0</v>
          </cell>
          <cell r="DE138">
            <v>0</v>
          </cell>
          <cell r="DF138">
            <v>0</v>
          </cell>
          <cell r="DG138">
            <v>0</v>
          </cell>
          <cell r="DH138">
            <v>0</v>
          </cell>
          <cell r="DI138">
            <v>0</v>
          </cell>
          <cell r="DJ138">
            <v>0</v>
          </cell>
          <cell r="DK138">
            <v>0</v>
          </cell>
          <cell r="DL138">
            <v>0</v>
          </cell>
        </row>
        <row r="139">
          <cell r="A139">
            <v>135</v>
          </cell>
          <cell r="B139" t="str">
            <v>数字建造中心</v>
          </cell>
          <cell r="C139" t="str">
            <v>C0CJSJ-JCCG-T-2025107</v>
          </cell>
          <cell r="D139" t="str">
            <v>常州地铁应急管理系统开发服务项目</v>
          </cell>
          <cell r="E139">
            <v>130</v>
          </cell>
          <cell r="F139">
            <v>130</v>
          </cell>
          <cell r="G139">
            <v>130</v>
          </cell>
          <cell r="H139">
            <v>65</v>
          </cell>
          <cell r="I139">
            <v>0.5</v>
          </cell>
          <cell r="J139">
            <v>0.06</v>
          </cell>
          <cell r="M139" t="str">
            <v>主导</v>
          </cell>
          <cell r="N139" t="str">
            <v>史菁霞团队</v>
          </cell>
          <cell r="O139" t="str">
            <v>卢学文</v>
          </cell>
          <cell r="P139" t="str">
            <v>25已完结</v>
          </cell>
          <cell r="T139">
            <v>130</v>
          </cell>
          <cell r="U139">
            <v>0</v>
          </cell>
          <cell r="V139">
            <v>0</v>
          </cell>
          <cell r="AA139">
            <v>0</v>
          </cell>
          <cell r="AC139">
            <v>0</v>
          </cell>
          <cell r="AG139">
            <v>0</v>
          </cell>
          <cell r="AH139">
            <v>0</v>
          </cell>
          <cell r="AI139">
            <v>0</v>
          </cell>
          <cell r="AJ139">
            <v>0</v>
          </cell>
          <cell r="AK139">
            <v>0</v>
          </cell>
          <cell r="AL139">
            <v>0</v>
          </cell>
          <cell r="AW139">
            <v>0</v>
          </cell>
          <cell r="AX139">
            <v>0</v>
          </cell>
          <cell r="AY139">
            <v>130</v>
          </cell>
          <cell r="AZ139">
            <v>130</v>
          </cell>
          <cell r="BH139">
            <v>104</v>
          </cell>
          <cell r="BQ139" t="str">
            <v>确保</v>
          </cell>
          <cell r="CA139">
            <v>0</v>
          </cell>
          <cell r="CB139">
            <v>0</v>
          </cell>
          <cell r="CC139">
            <v>0</v>
          </cell>
          <cell r="CD139">
            <v>0</v>
          </cell>
          <cell r="CE139">
            <v>0</v>
          </cell>
          <cell r="CF139">
            <v>0</v>
          </cell>
          <cell r="CG139">
            <v>0</v>
          </cell>
          <cell r="CH139">
            <v>0</v>
          </cell>
          <cell r="CI139">
            <v>0</v>
          </cell>
          <cell r="CJ139">
            <v>0</v>
          </cell>
          <cell r="CK139">
            <v>0</v>
          </cell>
          <cell r="CL139">
            <v>0</v>
          </cell>
          <cell r="DA139">
            <v>0</v>
          </cell>
          <cell r="DB139">
            <v>0</v>
          </cell>
          <cell r="DC139">
            <v>0</v>
          </cell>
          <cell r="DD139">
            <v>0</v>
          </cell>
          <cell r="DE139">
            <v>0</v>
          </cell>
          <cell r="DF139">
            <v>0</v>
          </cell>
          <cell r="DG139">
            <v>0</v>
          </cell>
          <cell r="DH139">
            <v>0</v>
          </cell>
          <cell r="DI139">
            <v>0</v>
          </cell>
          <cell r="DJ139">
            <v>0</v>
          </cell>
          <cell r="DK139">
            <v>0</v>
          </cell>
          <cell r="DL139">
            <v>0</v>
          </cell>
        </row>
        <row r="140">
          <cell r="A140">
            <v>136</v>
          </cell>
          <cell r="B140" t="str">
            <v>数字建造中心</v>
          </cell>
          <cell r="C140" t="str">
            <v>C0CJSJ-FW-T-2025090</v>
          </cell>
          <cell r="D140" t="str">
            <v>嘉兴铁投集团建设一体化全过程管控平台信创改造</v>
          </cell>
          <cell r="E140">
            <v>19.2</v>
          </cell>
          <cell r="F140">
            <v>19.2</v>
          </cell>
          <cell r="G140">
            <v>19.2</v>
          </cell>
          <cell r="H140">
            <v>19.2</v>
          </cell>
          <cell r="I140">
            <v>1</v>
          </cell>
          <cell r="J140">
            <v>0.06</v>
          </cell>
          <cell r="M140" t="str">
            <v>主导</v>
          </cell>
          <cell r="N140">
            <v>0</v>
          </cell>
          <cell r="O140" t="str">
            <v>余梦媛</v>
          </cell>
          <cell r="P140" t="str">
            <v>25已完结</v>
          </cell>
          <cell r="T140">
            <v>19.2</v>
          </cell>
          <cell r="U140">
            <v>0</v>
          </cell>
          <cell r="V140">
            <v>0</v>
          </cell>
          <cell r="AA140">
            <v>0</v>
          </cell>
          <cell r="AB140">
            <v>0</v>
          </cell>
          <cell r="AC140">
            <v>0</v>
          </cell>
          <cell r="AG140">
            <v>0</v>
          </cell>
          <cell r="AH140">
            <v>0</v>
          </cell>
          <cell r="AI140">
            <v>0</v>
          </cell>
          <cell r="AJ140">
            <v>0</v>
          </cell>
          <cell r="AK140">
            <v>0</v>
          </cell>
          <cell r="AL140">
            <v>0</v>
          </cell>
          <cell r="AW140">
            <v>0</v>
          </cell>
          <cell r="AX140">
            <v>0</v>
          </cell>
          <cell r="AY140">
            <v>19.2</v>
          </cell>
          <cell r="AZ140">
            <v>19.2</v>
          </cell>
          <cell r="CA140">
            <v>0</v>
          </cell>
          <cell r="CB140">
            <v>0</v>
          </cell>
          <cell r="CC140">
            <v>0</v>
          </cell>
          <cell r="CD140">
            <v>0</v>
          </cell>
          <cell r="CE140">
            <v>0</v>
          </cell>
          <cell r="CF140">
            <v>0</v>
          </cell>
          <cell r="CG140">
            <v>0</v>
          </cell>
          <cell r="CH140">
            <v>0</v>
          </cell>
          <cell r="CI140">
            <v>0</v>
          </cell>
          <cell r="CJ140">
            <v>0</v>
          </cell>
          <cell r="CK140">
            <v>0</v>
          </cell>
          <cell r="CL140">
            <v>0</v>
          </cell>
          <cell r="DA140">
            <v>0</v>
          </cell>
          <cell r="DB140">
            <v>0</v>
          </cell>
          <cell r="DC140">
            <v>0</v>
          </cell>
          <cell r="DD140">
            <v>0</v>
          </cell>
          <cell r="DE140">
            <v>0</v>
          </cell>
          <cell r="DF140">
            <v>0</v>
          </cell>
          <cell r="DG140">
            <v>0</v>
          </cell>
          <cell r="DH140">
            <v>0</v>
          </cell>
          <cell r="DI140">
            <v>0</v>
          </cell>
          <cell r="DJ140">
            <v>0</v>
          </cell>
          <cell r="DK140">
            <v>0</v>
          </cell>
          <cell r="DL140">
            <v>0</v>
          </cell>
        </row>
        <row r="141">
          <cell r="A141">
            <v>137</v>
          </cell>
          <cell r="B141" t="str">
            <v>数字建造中心</v>
          </cell>
          <cell r="C141" t="str">
            <v>SZJT202570006</v>
          </cell>
          <cell r="D141" t="str">
            <v>S457新港至南陵界一级公路改建工程智慧工地信息化项目</v>
          </cell>
          <cell r="E141">
            <v>129.33330000000001</v>
          </cell>
          <cell r="F141">
            <v>129.33330000000001</v>
          </cell>
          <cell r="G141">
            <v>129.33330000000001</v>
          </cell>
          <cell r="H141">
            <v>31.333300000000001</v>
          </cell>
          <cell r="I141">
            <v>0.242267845945321</v>
          </cell>
          <cell r="J141">
            <v>0.06</v>
          </cell>
          <cell r="M141" t="str">
            <v>主导</v>
          </cell>
          <cell r="N141">
            <v>0</v>
          </cell>
          <cell r="O141" t="str">
            <v>施林烽</v>
          </cell>
          <cell r="P141" t="str">
            <v>在建</v>
          </cell>
          <cell r="T141">
            <v>92.923305999999997</v>
          </cell>
          <cell r="U141">
            <v>0</v>
          </cell>
          <cell r="V141">
            <v>36.409993999999998</v>
          </cell>
          <cell r="AE141">
            <v>36.409993999999998</v>
          </cell>
          <cell r="AW141">
            <v>0</v>
          </cell>
          <cell r="AX141">
            <v>64.666650000000004</v>
          </cell>
          <cell r="AY141">
            <v>64.666650000000004</v>
          </cell>
          <cell r="AZ141">
            <v>28.256656</v>
          </cell>
          <cell r="BE141">
            <v>64.666650000000004</v>
          </cell>
          <cell r="CA141">
            <v>0</v>
          </cell>
          <cell r="CB141">
            <v>0</v>
          </cell>
          <cell r="CC141">
            <v>0</v>
          </cell>
          <cell r="CD141">
            <v>0</v>
          </cell>
          <cell r="CE141">
            <v>0</v>
          </cell>
          <cell r="CF141">
            <v>0</v>
          </cell>
          <cell r="CG141">
            <v>0</v>
          </cell>
          <cell r="CH141">
            <v>0</v>
          </cell>
          <cell r="CI141">
            <v>0</v>
          </cell>
          <cell r="CJ141">
            <v>0</v>
          </cell>
          <cell r="CK141">
            <v>0</v>
          </cell>
          <cell r="CL141">
            <v>0</v>
          </cell>
          <cell r="DA141">
            <v>0</v>
          </cell>
          <cell r="DB141">
            <v>0</v>
          </cell>
          <cell r="DC141">
            <v>0</v>
          </cell>
          <cell r="DD141">
            <v>64.666650000000004</v>
          </cell>
          <cell r="DE141">
            <v>0</v>
          </cell>
          <cell r="DF141">
            <v>0</v>
          </cell>
          <cell r="DG141">
            <v>0</v>
          </cell>
          <cell r="DH141">
            <v>0</v>
          </cell>
          <cell r="DI141">
            <v>0</v>
          </cell>
          <cell r="DJ141">
            <v>0</v>
          </cell>
          <cell r="DK141">
            <v>0</v>
          </cell>
          <cell r="DL141">
            <v>0</v>
          </cell>
        </row>
        <row r="142">
          <cell r="A142">
            <v>138</v>
          </cell>
          <cell r="B142" t="str">
            <v>数字建造中心</v>
          </cell>
          <cell r="C142" t="str">
            <v>C0CJSJ-FW-T-2025139</v>
          </cell>
          <cell r="D142" t="str">
            <v>城建投资数字化转型建设服务框架协议</v>
          </cell>
          <cell r="E142">
            <v>3200</v>
          </cell>
          <cell r="F142">
            <v>3200</v>
          </cell>
          <cell r="G142">
            <v>3200</v>
          </cell>
          <cell r="H142">
            <v>1864.5</v>
          </cell>
          <cell r="I142">
            <v>0.58265624999999999</v>
          </cell>
          <cell r="J142">
            <v>0.06</v>
          </cell>
          <cell r="M142" t="str">
            <v>主导</v>
          </cell>
          <cell r="N142" t="str">
            <v>孔祥平团队</v>
          </cell>
          <cell r="O142" t="str">
            <v>孔祥平</v>
          </cell>
          <cell r="P142" t="str">
            <v>在建</v>
          </cell>
          <cell r="T142">
            <v>1500</v>
          </cell>
          <cell r="U142">
            <v>0</v>
          </cell>
          <cell r="V142">
            <v>1700</v>
          </cell>
          <cell r="AL142">
            <v>900</v>
          </cell>
          <cell r="AW142">
            <v>0</v>
          </cell>
          <cell r="AX142">
            <v>0</v>
          </cell>
          <cell r="AY142">
            <v>3200</v>
          </cell>
          <cell r="AZ142">
            <v>1500</v>
          </cell>
          <cell r="BL142">
            <v>1500</v>
          </cell>
          <cell r="CA142">
            <v>0</v>
          </cell>
          <cell r="CB142">
            <v>0</v>
          </cell>
          <cell r="CC142">
            <v>0</v>
          </cell>
          <cell r="CD142">
            <v>0</v>
          </cell>
          <cell r="CE142">
            <v>0</v>
          </cell>
          <cell r="CF142">
            <v>0</v>
          </cell>
          <cell r="CG142">
            <v>0</v>
          </cell>
          <cell r="CH142">
            <v>0</v>
          </cell>
          <cell r="CI142">
            <v>0</v>
          </cell>
          <cell r="CJ142">
            <v>0</v>
          </cell>
          <cell r="CK142">
            <v>0</v>
          </cell>
          <cell r="CL142">
            <v>0</v>
          </cell>
          <cell r="DA142">
            <v>0</v>
          </cell>
          <cell r="DB142">
            <v>0</v>
          </cell>
          <cell r="DC142">
            <v>0</v>
          </cell>
          <cell r="DD142">
            <v>0</v>
          </cell>
          <cell r="DE142">
            <v>0</v>
          </cell>
          <cell r="DF142">
            <v>0</v>
          </cell>
          <cell r="DG142">
            <v>0</v>
          </cell>
          <cell r="DH142">
            <v>0</v>
          </cell>
          <cell r="DI142">
            <v>0</v>
          </cell>
          <cell r="DJ142">
            <v>0</v>
          </cell>
          <cell r="DK142">
            <v>0</v>
          </cell>
          <cell r="DL142">
            <v>0</v>
          </cell>
        </row>
        <row r="143">
          <cell r="A143">
            <v>139</v>
          </cell>
          <cell r="B143" t="str">
            <v>数字建造中心</v>
          </cell>
          <cell r="C143" t="str">
            <v>C0CJSJ--T-2025103</v>
          </cell>
          <cell r="D143" t="str">
            <v>嘉兴至枫南市域铁路七星车辆段一体化全过程管控平台实施与服务</v>
          </cell>
          <cell r="E143">
            <v>50.218000000000004</v>
          </cell>
          <cell r="F143">
            <v>50.218000000000004</v>
          </cell>
          <cell r="G143">
            <v>50.218000000000004</v>
          </cell>
          <cell r="H143">
            <v>42.218000000000004</v>
          </cell>
          <cell r="I143">
            <v>0.84069457166753003</v>
          </cell>
          <cell r="J143">
            <v>0.06</v>
          </cell>
          <cell r="M143" t="str">
            <v>主导</v>
          </cell>
          <cell r="N143">
            <v>0</v>
          </cell>
          <cell r="O143" t="str">
            <v>余梦媛</v>
          </cell>
          <cell r="P143" t="str">
            <v>25已完结</v>
          </cell>
          <cell r="T143">
            <v>50.218000000000004</v>
          </cell>
          <cell r="U143">
            <v>0</v>
          </cell>
          <cell r="V143">
            <v>0</v>
          </cell>
          <cell r="AA143">
            <v>0</v>
          </cell>
          <cell r="AB143">
            <v>0</v>
          </cell>
          <cell r="AC143">
            <v>0</v>
          </cell>
          <cell r="AG143">
            <v>0</v>
          </cell>
          <cell r="AH143">
            <v>0</v>
          </cell>
          <cell r="AI143">
            <v>0</v>
          </cell>
          <cell r="AJ143">
            <v>0</v>
          </cell>
          <cell r="AK143">
            <v>0</v>
          </cell>
          <cell r="AL143">
            <v>0</v>
          </cell>
          <cell r="AW143">
            <v>0</v>
          </cell>
          <cell r="AX143">
            <v>0</v>
          </cell>
          <cell r="AY143">
            <v>50.218000000000004</v>
          </cell>
          <cell r="AZ143">
            <v>50.218000000000004</v>
          </cell>
          <cell r="BE143">
            <v>25.109000000000002</v>
          </cell>
          <cell r="CA143">
            <v>0</v>
          </cell>
          <cell r="CB143">
            <v>0</v>
          </cell>
          <cell r="CC143">
            <v>0</v>
          </cell>
          <cell r="CD143">
            <v>0</v>
          </cell>
          <cell r="CE143">
            <v>0</v>
          </cell>
          <cell r="CF143">
            <v>0</v>
          </cell>
          <cell r="CG143">
            <v>0</v>
          </cell>
          <cell r="CH143">
            <v>0</v>
          </cell>
          <cell r="CI143">
            <v>0</v>
          </cell>
          <cell r="CJ143">
            <v>0</v>
          </cell>
          <cell r="CK143">
            <v>0</v>
          </cell>
          <cell r="CL143">
            <v>0</v>
          </cell>
          <cell r="DA143">
            <v>0</v>
          </cell>
          <cell r="DB143">
            <v>0</v>
          </cell>
          <cell r="DC143">
            <v>0</v>
          </cell>
          <cell r="DD143">
            <v>0</v>
          </cell>
          <cell r="DE143">
            <v>0</v>
          </cell>
          <cell r="DF143">
            <v>0</v>
          </cell>
          <cell r="DG143">
            <v>0</v>
          </cell>
          <cell r="DH143">
            <v>0</v>
          </cell>
          <cell r="DI143">
            <v>0</v>
          </cell>
          <cell r="DJ143">
            <v>0</v>
          </cell>
          <cell r="DK143">
            <v>0</v>
          </cell>
          <cell r="DL143">
            <v>0</v>
          </cell>
        </row>
        <row r="144">
          <cell r="A144">
            <v>140</v>
          </cell>
          <cell r="B144" t="str">
            <v>数字建造中心</v>
          </cell>
          <cell r="C144" t="str">
            <v>C0CJSJ-FW-T-2025129</v>
          </cell>
          <cell r="D144" t="str">
            <v>2025年水务工程重要隐蔽（关键部位）综合管控项目</v>
          </cell>
          <cell r="E144">
            <v>33.607199999999999</v>
          </cell>
          <cell r="F144">
            <v>33.607199999999999</v>
          </cell>
          <cell r="G144">
            <v>33.607199999999999</v>
          </cell>
          <cell r="H144">
            <v>19.107199999999999</v>
          </cell>
          <cell r="I144">
            <v>0.56854483563045999</v>
          </cell>
          <cell r="J144">
            <v>0.06</v>
          </cell>
          <cell r="M144" t="str">
            <v>主导</v>
          </cell>
          <cell r="N144" t="str">
            <v>史菁霞团队</v>
          </cell>
          <cell r="O144" t="str">
            <v>袁超</v>
          </cell>
          <cell r="P144" t="str">
            <v>25已完结</v>
          </cell>
          <cell r="T144">
            <v>33.607199999999999</v>
          </cell>
          <cell r="U144">
            <v>0</v>
          </cell>
          <cell r="V144">
            <v>0</v>
          </cell>
          <cell r="AA144">
            <v>0</v>
          </cell>
          <cell r="AC144">
            <v>0</v>
          </cell>
          <cell r="AG144">
            <v>0</v>
          </cell>
          <cell r="AH144">
            <v>0</v>
          </cell>
          <cell r="AI144">
            <v>0</v>
          </cell>
          <cell r="AJ144">
            <v>0</v>
          </cell>
          <cell r="AK144">
            <v>0</v>
          </cell>
          <cell r="AL144">
            <v>0</v>
          </cell>
          <cell r="AW144">
            <v>0</v>
          </cell>
          <cell r="AX144">
            <v>15</v>
          </cell>
          <cell r="AY144">
            <v>18.607199999999999</v>
          </cell>
          <cell r="AZ144">
            <v>18.607199999999999</v>
          </cell>
          <cell r="BE144">
            <v>33.607199999999999</v>
          </cell>
          <cell r="CA144">
            <v>0</v>
          </cell>
          <cell r="CB144">
            <v>0</v>
          </cell>
          <cell r="CC144">
            <v>0</v>
          </cell>
          <cell r="CD144">
            <v>0</v>
          </cell>
          <cell r="CE144">
            <v>0</v>
          </cell>
          <cell r="CF144">
            <v>0</v>
          </cell>
          <cell r="CG144">
            <v>0</v>
          </cell>
          <cell r="CH144">
            <v>0</v>
          </cell>
          <cell r="CI144">
            <v>0</v>
          </cell>
          <cell r="CJ144">
            <v>0</v>
          </cell>
          <cell r="CK144">
            <v>0</v>
          </cell>
          <cell r="CL144">
            <v>0</v>
          </cell>
          <cell r="DA144">
            <v>0</v>
          </cell>
          <cell r="DB144">
            <v>0</v>
          </cell>
          <cell r="DC144">
            <v>0</v>
          </cell>
          <cell r="DD144">
            <v>15</v>
          </cell>
          <cell r="DE144">
            <v>0</v>
          </cell>
          <cell r="DF144">
            <v>0</v>
          </cell>
          <cell r="DG144">
            <v>0</v>
          </cell>
          <cell r="DH144">
            <v>0</v>
          </cell>
          <cell r="DI144">
            <v>0</v>
          </cell>
          <cell r="DJ144">
            <v>0</v>
          </cell>
          <cell r="DK144">
            <v>0</v>
          </cell>
          <cell r="DL144">
            <v>0</v>
          </cell>
        </row>
        <row r="145">
          <cell r="A145">
            <v>141</v>
          </cell>
          <cell r="B145" t="str">
            <v>数字建造中心</v>
          </cell>
          <cell r="C145" t="str">
            <v>C0CJSJ-FW-T-2026001</v>
          </cell>
          <cell r="D145" t="str">
            <v>上海示范区线工程SFQSG-12标智慧工地项目</v>
          </cell>
          <cell r="E145">
            <v>46.2</v>
          </cell>
          <cell r="F145">
            <v>46.2</v>
          </cell>
          <cell r="G145">
            <v>46.2</v>
          </cell>
          <cell r="H145">
            <v>26.2</v>
          </cell>
          <cell r="I145">
            <v>0.56709956709956699</v>
          </cell>
          <cell r="J145">
            <v>0.06</v>
          </cell>
          <cell r="M145" t="str">
            <v>主导</v>
          </cell>
          <cell r="N145" t="str">
            <v>史菁霞团队</v>
          </cell>
          <cell r="O145" t="str">
            <v>袁超</v>
          </cell>
          <cell r="P145" t="str">
            <v>26新签</v>
          </cell>
          <cell r="T145">
            <v>0</v>
          </cell>
          <cell r="U145">
            <v>0</v>
          </cell>
          <cell r="V145">
            <v>46.2</v>
          </cell>
          <cell r="AW145">
            <v>0</v>
          </cell>
          <cell r="AX145">
            <v>30.38</v>
          </cell>
          <cell r="AY145">
            <v>15.82</v>
          </cell>
          <cell r="AZ145">
            <v>-30.38</v>
          </cell>
          <cell r="BL145">
            <v>15.82</v>
          </cell>
          <cell r="CA145">
            <v>0</v>
          </cell>
          <cell r="CB145">
            <v>0</v>
          </cell>
          <cell r="CC145">
            <v>0</v>
          </cell>
          <cell r="CD145">
            <v>0</v>
          </cell>
          <cell r="CE145">
            <v>0</v>
          </cell>
          <cell r="CF145">
            <v>0</v>
          </cell>
          <cell r="CG145">
            <v>0</v>
          </cell>
          <cell r="CH145">
            <v>0</v>
          </cell>
          <cell r="CI145">
            <v>0</v>
          </cell>
          <cell r="CJ145">
            <v>0</v>
          </cell>
          <cell r="CK145">
            <v>0</v>
          </cell>
          <cell r="CL145">
            <v>0</v>
          </cell>
          <cell r="DA145">
            <v>0</v>
          </cell>
          <cell r="DB145">
            <v>30.38</v>
          </cell>
          <cell r="DC145">
            <v>0</v>
          </cell>
          <cell r="DD145">
            <v>0</v>
          </cell>
          <cell r="DE145">
            <v>0</v>
          </cell>
          <cell r="DF145">
            <v>0</v>
          </cell>
          <cell r="DG145">
            <v>0</v>
          </cell>
          <cell r="DH145">
            <v>0</v>
          </cell>
          <cell r="DI145">
            <v>0</v>
          </cell>
          <cell r="DJ145">
            <v>0</v>
          </cell>
          <cell r="DK145">
            <v>0</v>
          </cell>
          <cell r="DL145">
            <v>0</v>
          </cell>
        </row>
        <row r="146">
          <cell r="A146">
            <v>142</v>
          </cell>
          <cell r="B146" t="str">
            <v>数字建造中心</v>
          </cell>
          <cell r="C146" t="str">
            <v>C0CJSJ-JCCG-T/W-2026003</v>
          </cell>
          <cell r="D146" t="str">
            <v>上海市示范区线工程SFQSG-10标智慧工地项目</v>
          </cell>
          <cell r="E146">
            <v>67.2</v>
          </cell>
          <cell r="F146">
            <v>67.2</v>
          </cell>
          <cell r="G146">
            <v>67.2</v>
          </cell>
          <cell r="H146">
            <v>51.2</v>
          </cell>
          <cell r="I146">
            <v>0.76190476190476197</v>
          </cell>
          <cell r="J146">
            <v>8.0924976455700695E-2</v>
          </cell>
          <cell r="M146" t="str">
            <v>主导</v>
          </cell>
          <cell r="N146" t="str">
            <v>史菁霞团队</v>
          </cell>
          <cell r="O146" t="str">
            <v>谢复欣</v>
          </cell>
          <cell r="P146" t="str">
            <v>26新签</v>
          </cell>
          <cell r="T146">
            <v>0</v>
          </cell>
          <cell r="U146">
            <v>63.419550000000001</v>
          </cell>
          <cell r="V146">
            <v>3.7804500000000001</v>
          </cell>
          <cell r="AI146">
            <v>67.2</v>
          </cell>
          <cell r="AW146">
            <v>0</v>
          </cell>
          <cell r="AX146">
            <v>43.26</v>
          </cell>
          <cell r="AY146">
            <v>23.94</v>
          </cell>
          <cell r="AZ146">
            <v>20.159549999999999</v>
          </cell>
          <cell r="BL146">
            <v>23.94</v>
          </cell>
          <cell r="CA146">
            <v>0</v>
          </cell>
          <cell r="CB146">
            <v>0</v>
          </cell>
          <cell r="CC146">
            <v>0</v>
          </cell>
          <cell r="CD146">
            <v>0</v>
          </cell>
          <cell r="CE146">
            <v>63.419550000000001</v>
          </cell>
          <cell r="CF146">
            <v>0</v>
          </cell>
          <cell r="CG146">
            <v>0</v>
          </cell>
          <cell r="CH146">
            <v>0</v>
          </cell>
          <cell r="CI146">
            <v>0</v>
          </cell>
          <cell r="CJ146">
            <v>0</v>
          </cell>
          <cell r="CK146">
            <v>0</v>
          </cell>
          <cell r="CL146">
            <v>0</v>
          </cell>
          <cell r="DA146">
            <v>0</v>
          </cell>
          <cell r="DB146">
            <v>43.26</v>
          </cell>
          <cell r="DC146">
            <v>0</v>
          </cell>
          <cell r="DD146">
            <v>0</v>
          </cell>
          <cell r="DE146">
            <v>0</v>
          </cell>
          <cell r="DF146">
            <v>0</v>
          </cell>
          <cell r="DG146">
            <v>0</v>
          </cell>
          <cell r="DH146">
            <v>0</v>
          </cell>
          <cell r="DI146">
            <v>0</v>
          </cell>
          <cell r="DJ146">
            <v>0</v>
          </cell>
          <cell r="DK146">
            <v>0</v>
          </cell>
          <cell r="DL146">
            <v>0</v>
          </cell>
        </row>
        <row r="147">
          <cell r="A147">
            <v>143</v>
          </cell>
          <cell r="B147" t="str">
            <v>数字建造中心</v>
          </cell>
          <cell r="C147" t="str">
            <v>C0CJSJ-FW-T-2026014</v>
          </cell>
          <cell r="D147" t="str">
            <v>上海市水务建设工程安全质量监督管理系统建设项目(2026年升级改造）咨询服务合同</v>
          </cell>
          <cell r="E147">
            <v>1.5</v>
          </cell>
          <cell r="F147">
            <v>1.5</v>
          </cell>
          <cell r="G147">
            <v>1.5</v>
          </cell>
          <cell r="H147">
            <v>1.5</v>
          </cell>
          <cell r="I147">
            <v>1</v>
          </cell>
          <cell r="J147">
            <v>0.06</v>
          </cell>
          <cell r="M147" t="str">
            <v>主导</v>
          </cell>
          <cell r="N147">
            <v>0</v>
          </cell>
          <cell r="O147" t="str">
            <v>袁超</v>
          </cell>
          <cell r="P147" t="str">
            <v>26新签</v>
          </cell>
          <cell r="T147">
            <v>0</v>
          </cell>
          <cell r="U147">
            <v>0</v>
          </cell>
          <cell r="V147">
            <v>1.5</v>
          </cell>
          <cell r="AG147">
            <v>1.5</v>
          </cell>
          <cell r="AW147">
            <v>0</v>
          </cell>
          <cell r="AX147">
            <v>1.5</v>
          </cell>
          <cell r="AY147">
            <v>0</v>
          </cell>
          <cell r="AZ147">
            <v>-1.5</v>
          </cell>
          <cell r="CA147">
            <v>0</v>
          </cell>
          <cell r="CB147">
            <v>0</v>
          </cell>
          <cell r="CC147">
            <v>0</v>
          </cell>
          <cell r="CD147">
            <v>0</v>
          </cell>
          <cell r="CE147">
            <v>0</v>
          </cell>
          <cell r="CF147">
            <v>0</v>
          </cell>
          <cell r="CG147">
            <v>0</v>
          </cell>
          <cell r="CH147">
            <v>0</v>
          </cell>
          <cell r="CI147">
            <v>0</v>
          </cell>
          <cell r="CJ147">
            <v>0</v>
          </cell>
          <cell r="CK147">
            <v>0</v>
          </cell>
          <cell r="CL147">
            <v>0</v>
          </cell>
          <cell r="DA147">
            <v>0</v>
          </cell>
          <cell r="DB147">
            <v>0</v>
          </cell>
          <cell r="DC147">
            <v>1.5</v>
          </cell>
          <cell r="DD147">
            <v>0</v>
          </cell>
          <cell r="DE147">
            <v>0</v>
          </cell>
          <cell r="DF147">
            <v>0</v>
          </cell>
          <cell r="DG147">
            <v>0</v>
          </cell>
          <cell r="DH147">
            <v>0</v>
          </cell>
          <cell r="DI147">
            <v>0</v>
          </cell>
          <cell r="DJ147">
            <v>0</v>
          </cell>
          <cell r="DK147">
            <v>0</v>
          </cell>
          <cell r="DL147">
            <v>0</v>
          </cell>
        </row>
        <row r="148">
          <cell r="A148">
            <v>144</v>
          </cell>
          <cell r="B148" t="str">
            <v>数字建造中心</v>
          </cell>
          <cell r="C148" t="str">
            <v>待签01</v>
          </cell>
          <cell r="D148" t="str">
            <v>山东电建沙特阿美项目（增补）</v>
          </cell>
          <cell r="E148">
            <v>280</v>
          </cell>
          <cell r="I148">
            <v>0.25</v>
          </cell>
          <cell r="J148">
            <v>0.06</v>
          </cell>
          <cell r="M148" t="str">
            <v>主导</v>
          </cell>
          <cell r="P148" t="str">
            <v>待签</v>
          </cell>
          <cell r="AI148">
            <v>280</v>
          </cell>
          <cell r="CA148">
            <v>0</v>
          </cell>
          <cell r="CB148">
            <v>0</v>
          </cell>
          <cell r="CC148">
            <v>0</v>
          </cell>
          <cell r="CD148">
            <v>0</v>
          </cell>
          <cell r="CE148">
            <v>0</v>
          </cell>
          <cell r="CF148">
            <v>0</v>
          </cell>
          <cell r="CG148">
            <v>0</v>
          </cell>
          <cell r="CH148">
            <v>0</v>
          </cell>
          <cell r="CI148">
            <v>0</v>
          </cell>
          <cell r="CJ148">
            <v>0</v>
          </cell>
          <cell r="CK148">
            <v>0</v>
          </cell>
          <cell r="CL148">
            <v>0</v>
          </cell>
          <cell r="DA148">
            <v>0</v>
          </cell>
          <cell r="DB148">
            <v>0</v>
          </cell>
          <cell r="DC148">
            <v>0</v>
          </cell>
          <cell r="DD148">
            <v>0</v>
          </cell>
          <cell r="DE148">
            <v>0</v>
          </cell>
          <cell r="DF148">
            <v>0</v>
          </cell>
          <cell r="DG148">
            <v>0</v>
          </cell>
          <cell r="DH148">
            <v>0</v>
          </cell>
          <cell r="DI148">
            <v>0</v>
          </cell>
          <cell r="DJ148">
            <v>0</v>
          </cell>
          <cell r="DK148">
            <v>0</v>
          </cell>
          <cell r="DL148">
            <v>0</v>
          </cell>
        </row>
        <row r="149">
          <cell r="A149">
            <v>145</v>
          </cell>
          <cell r="B149" t="str">
            <v>数字建造中心</v>
          </cell>
          <cell r="C149" t="str">
            <v>待签02</v>
          </cell>
          <cell r="D149" t="str">
            <v>工程泥浆资源化再生循环利用管理平台</v>
          </cell>
          <cell r="E149">
            <v>300</v>
          </cell>
          <cell r="I149">
            <v>1</v>
          </cell>
          <cell r="J149">
            <v>0.06</v>
          </cell>
          <cell r="M149" t="str">
            <v>主导</v>
          </cell>
          <cell r="P149" t="str">
            <v>待签</v>
          </cell>
          <cell r="AL149">
            <v>180</v>
          </cell>
          <cell r="CA149">
            <v>0</v>
          </cell>
          <cell r="CB149">
            <v>0</v>
          </cell>
          <cell r="CC149">
            <v>0</v>
          </cell>
          <cell r="CD149">
            <v>0</v>
          </cell>
          <cell r="CE149">
            <v>0</v>
          </cell>
          <cell r="CF149">
            <v>0</v>
          </cell>
          <cell r="CG149">
            <v>0</v>
          </cell>
          <cell r="CH149">
            <v>0</v>
          </cell>
          <cell r="CI149">
            <v>0</v>
          </cell>
          <cell r="CJ149">
            <v>0</v>
          </cell>
          <cell r="CK149">
            <v>0</v>
          </cell>
          <cell r="CL149">
            <v>0</v>
          </cell>
          <cell r="DA149">
            <v>0</v>
          </cell>
          <cell r="DB149">
            <v>0</v>
          </cell>
          <cell r="DC149">
            <v>0</v>
          </cell>
          <cell r="DD149">
            <v>0</v>
          </cell>
          <cell r="DE149">
            <v>0</v>
          </cell>
          <cell r="DF149">
            <v>0</v>
          </cell>
          <cell r="DG149">
            <v>0</v>
          </cell>
          <cell r="DH149">
            <v>0</v>
          </cell>
          <cell r="DI149">
            <v>0</v>
          </cell>
          <cell r="DJ149">
            <v>0</v>
          </cell>
          <cell r="DK149">
            <v>0</v>
          </cell>
          <cell r="DL149">
            <v>0</v>
          </cell>
        </row>
        <row r="150">
          <cell r="A150">
            <v>146</v>
          </cell>
          <cell r="B150" t="str">
            <v>数字建造中心</v>
          </cell>
          <cell r="C150" t="str">
            <v>待签03</v>
          </cell>
          <cell r="D150" t="str">
            <v>嘉兴铁投平台实施服务合同（土建施工SG3）</v>
          </cell>
          <cell r="E150">
            <v>112.9</v>
          </cell>
          <cell r="I150">
            <v>0.7</v>
          </cell>
          <cell r="J150">
            <v>0.06</v>
          </cell>
          <cell r="M150" t="str">
            <v>主导</v>
          </cell>
          <cell r="P150" t="str">
            <v>待签</v>
          </cell>
          <cell r="AI150">
            <v>112.9</v>
          </cell>
          <cell r="CA150">
            <v>0</v>
          </cell>
          <cell r="CB150">
            <v>0</v>
          </cell>
          <cell r="CC150">
            <v>0</v>
          </cell>
          <cell r="CD150">
            <v>0</v>
          </cell>
          <cell r="CE150">
            <v>0</v>
          </cell>
          <cell r="CF150">
            <v>0</v>
          </cell>
          <cell r="CG150">
            <v>0</v>
          </cell>
          <cell r="CH150">
            <v>0</v>
          </cell>
          <cell r="CI150">
            <v>0</v>
          </cell>
          <cell r="CJ150">
            <v>0</v>
          </cell>
          <cell r="CK150">
            <v>0</v>
          </cell>
          <cell r="CL150">
            <v>0</v>
          </cell>
          <cell r="DA150">
            <v>0</v>
          </cell>
          <cell r="DB150">
            <v>0</v>
          </cell>
          <cell r="DC150">
            <v>0</v>
          </cell>
          <cell r="DD150">
            <v>0</v>
          </cell>
          <cell r="DE150">
            <v>0</v>
          </cell>
          <cell r="DF150">
            <v>0</v>
          </cell>
          <cell r="DG150">
            <v>0</v>
          </cell>
          <cell r="DH150">
            <v>0</v>
          </cell>
          <cell r="DI150">
            <v>0</v>
          </cell>
          <cell r="DJ150">
            <v>0</v>
          </cell>
          <cell r="DK150">
            <v>0</v>
          </cell>
          <cell r="DL150">
            <v>0</v>
          </cell>
        </row>
        <row r="151">
          <cell r="A151">
            <v>147</v>
          </cell>
          <cell r="B151" t="str">
            <v>数字建造中心</v>
          </cell>
          <cell r="C151" t="str">
            <v>待签04</v>
          </cell>
          <cell r="D151" t="str">
            <v>嘉兴铁投平台实施服务合同（土建施工SG2标）</v>
          </cell>
          <cell r="E151">
            <v>63.69</v>
          </cell>
          <cell r="I151">
            <v>0.7</v>
          </cell>
          <cell r="J151">
            <v>0.06</v>
          </cell>
          <cell r="M151" t="str">
            <v>主导</v>
          </cell>
          <cell r="P151" t="str">
            <v>待签</v>
          </cell>
          <cell r="AI151">
            <v>63.69</v>
          </cell>
          <cell r="CA151">
            <v>0</v>
          </cell>
          <cell r="CB151">
            <v>0</v>
          </cell>
          <cell r="CC151">
            <v>0</v>
          </cell>
          <cell r="CD151">
            <v>0</v>
          </cell>
          <cell r="CE151">
            <v>0</v>
          </cell>
          <cell r="CF151">
            <v>0</v>
          </cell>
          <cell r="CG151">
            <v>0</v>
          </cell>
          <cell r="CH151">
            <v>0</v>
          </cell>
          <cell r="CI151">
            <v>0</v>
          </cell>
          <cell r="CJ151">
            <v>0</v>
          </cell>
          <cell r="CK151">
            <v>0</v>
          </cell>
          <cell r="CL151">
            <v>0</v>
          </cell>
          <cell r="DA151">
            <v>0</v>
          </cell>
          <cell r="DB151">
            <v>0</v>
          </cell>
          <cell r="DC151">
            <v>0</v>
          </cell>
          <cell r="DD151">
            <v>0</v>
          </cell>
          <cell r="DE151">
            <v>0</v>
          </cell>
          <cell r="DF151">
            <v>0</v>
          </cell>
          <cell r="DG151">
            <v>0</v>
          </cell>
          <cell r="DH151">
            <v>0</v>
          </cell>
          <cell r="DI151">
            <v>0</v>
          </cell>
          <cell r="DJ151">
            <v>0</v>
          </cell>
          <cell r="DK151">
            <v>0</v>
          </cell>
          <cell r="DL151">
            <v>0</v>
          </cell>
        </row>
        <row r="152">
          <cell r="A152">
            <v>148</v>
          </cell>
          <cell r="B152" t="str">
            <v>数字建造中心</v>
          </cell>
          <cell r="C152" t="str">
            <v>待签05</v>
          </cell>
          <cell r="D152" t="str">
            <v>嘉兴铁投平台实施服务合同（土建施工SG5标）</v>
          </cell>
          <cell r="E152">
            <v>95.61</v>
          </cell>
          <cell r="I152">
            <v>0.7</v>
          </cell>
          <cell r="J152">
            <v>0.06</v>
          </cell>
          <cell r="M152" t="str">
            <v>主导</v>
          </cell>
          <cell r="P152" t="str">
            <v>待签</v>
          </cell>
          <cell r="AI152">
            <v>95.61</v>
          </cell>
          <cell r="CA152">
            <v>0</v>
          </cell>
          <cell r="CB152">
            <v>0</v>
          </cell>
          <cell r="CC152">
            <v>0</v>
          </cell>
          <cell r="CD152">
            <v>0</v>
          </cell>
          <cell r="CE152">
            <v>0</v>
          </cell>
          <cell r="CF152">
            <v>0</v>
          </cell>
          <cell r="CG152">
            <v>0</v>
          </cell>
          <cell r="CH152">
            <v>0</v>
          </cell>
          <cell r="CI152">
            <v>0</v>
          </cell>
          <cell r="CJ152">
            <v>0</v>
          </cell>
          <cell r="CK152">
            <v>0</v>
          </cell>
          <cell r="CL152">
            <v>0</v>
          </cell>
          <cell r="DA152">
            <v>0</v>
          </cell>
          <cell r="DB152">
            <v>0</v>
          </cell>
          <cell r="DC152">
            <v>0</v>
          </cell>
          <cell r="DD152">
            <v>0</v>
          </cell>
          <cell r="DE152">
            <v>0</v>
          </cell>
          <cell r="DF152">
            <v>0</v>
          </cell>
          <cell r="DG152">
            <v>0</v>
          </cell>
          <cell r="DH152">
            <v>0</v>
          </cell>
          <cell r="DI152">
            <v>0</v>
          </cell>
          <cell r="DJ152">
            <v>0</v>
          </cell>
          <cell r="DK152">
            <v>0</v>
          </cell>
          <cell r="DL152">
            <v>0</v>
          </cell>
        </row>
        <row r="153">
          <cell r="A153">
            <v>149</v>
          </cell>
          <cell r="B153" t="str">
            <v>数字建造中心</v>
          </cell>
          <cell r="C153" t="str">
            <v>待签06</v>
          </cell>
          <cell r="D153" t="str">
            <v>南汇支线机电安装标智慧工地</v>
          </cell>
          <cell r="E153">
            <v>20</v>
          </cell>
          <cell r="I153">
            <v>1</v>
          </cell>
          <cell r="J153">
            <v>0.06</v>
          </cell>
          <cell r="M153" t="str">
            <v>主导</v>
          </cell>
          <cell r="N153" t="str">
            <v>史菁霞团队</v>
          </cell>
          <cell r="O153" t="str">
            <v>谢复欣</v>
          </cell>
          <cell r="P153" t="str">
            <v>待签</v>
          </cell>
          <cell r="AL153">
            <v>20</v>
          </cell>
          <cell r="AU153" t="str">
            <v>确保</v>
          </cell>
          <cell r="BL153">
            <v>20</v>
          </cell>
          <cell r="CA153">
            <v>0</v>
          </cell>
          <cell r="CB153">
            <v>0</v>
          </cell>
          <cell r="CC153">
            <v>0</v>
          </cell>
          <cell r="CD153">
            <v>0</v>
          </cell>
          <cell r="CE153">
            <v>0</v>
          </cell>
          <cell r="CF153">
            <v>0</v>
          </cell>
          <cell r="CG153">
            <v>0</v>
          </cell>
          <cell r="CH153">
            <v>0</v>
          </cell>
          <cell r="CI153">
            <v>0</v>
          </cell>
          <cell r="CJ153">
            <v>0</v>
          </cell>
          <cell r="CK153">
            <v>0</v>
          </cell>
          <cell r="CL153">
            <v>0</v>
          </cell>
          <cell r="DA153">
            <v>0</v>
          </cell>
          <cell r="DB153">
            <v>0</v>
          </cell>
          <cell r="DC153">
            <v>0</v>
          </cell>
          <cell r="DD153">
            <v>0</v>
          </cell>
          <cell r="DE153">
            <v>0</v>
          </cell>
          <cell r="DF153">
            <v>0</v>
          </cell>
          <cell r="DG153">
            <v>0</v>
          </cell>
          <cell r="DH153">
            <v>0</v>
          </cell>
          <cell r="DI153">
            <v>0</v>
          </cell>
          <cell r="DJ153">
            <v>0</v>
          </cell>
          <cell r="DK153">
            <v>0</v>
          </cell>
          <cell r="DL153">
            <v>0</v>
          </cell>
        </row>
        <row r="154">
          <cell r="A154">
            <v>150</v>
          </cell>
          <cell r="B154" t="str">
            <v>数字建造中心</v>
          </cell>
          <cell r="C154" t="str">
            <v>待签07</v>
          </cell>
          <cell r="D154" t="str">
            <v>F7断层加固施工智慧孪生平台</v>
          </cell>
          <cell r="E154">
            <v>50</v>
          </cell>
          <cell r="I154">
            <v>1</v>
          </cell>
          <cell r="J154">
            <v>0.06</v>
          </cell>
          <cell r="M154" t="str">
            <v>主导</v>
          </cell>
          <cell r="N154" t="str">
            <v>张智伟团队</v>
          </cell>
          <cell r="O154" t="str">
            <v>张智伟</v>
          </cell>
          <cell r="P154" t="str">
            <v>待签</v>
          </cell>
          <cell r="AI154">
            <v>50</v>
          </cell>
          <cell r="CA154">
            <v>0</v>
          </cell>
          <cell r="CB154">
            <v>0</v>
          </cell>
          <cell r="CC154">
            <v>0</v>
          </cell>
          <cell r="CD154">
            <v>0</v>
          </cell>
          <cell r="CE154">
            <v>0</v>
          </cell>
          <cell r="CF154">
            <v>0</v>
          </cell>
          <cell r="CG154">
            <v>0</v>
          </cell>
          <cell r="CH154">
            <v>0</v>
          </cell>
          <cell r="CI154">
            <v>0</v>
          </cell>
          <cell r="CJ154">
            <v>0</v>
          </cell>
          <cell r="CK154">
            <v>0</v>
          </cell>
          <cell r="CL154">
            <v>0</v>
          </cell>
          <cell r="DA154">
            <v>0</v>
          </cell>
          <cell r="DB154">
            <v>0</v>
          </cell>
          <cell r="DC154">
            <v>0</v>
          </cell>
          <cell r="DD154">
            <v>0</v>
          </cell>
          <cell r="DE154">
            <v>0</v>
          </cell>
          <cell r="DF154">
            <v>0</v>
          </cell>
          <cell r="DG154">
            <v>0</v>
          </cell>
          <cell r="DH154">
            <v>0</v>
          </cell>
          <cell r="DI154">
            <v>0</v>
          </cell>
          <cell r="DJ154">
            <v>0</v>
          </cell>
          <cell r="DK154">
            <v>0</v>
          </cell>
          <cell r="DL154">
            <v>0</v>
          </cell>
        </row>
        <row r="155">
          <cell r="A155">
            <v>151</v>
          </cell>
          <cell r="B155" t="str">
            <v>数字建造中心</v>
          </cell>
          <cell r="C155" t="str">
            <v>待签08</v>
          </cell>
          <cell r="D155" t="str">
            <v>2026 年上海市水务建设工程安全质量监督管理系统信息化升级改造项目（水务工程安全质量监督业务功能）</v>
          </cell>
          <cell r="E155">
            <v>32.330199999999998</v>
          </cell>
          <cell r="F155">
            <v>32.330199999999998</v>
          </cell>
          <cell r="G155">
            <v>32.330199999999998</v>
          </cell>
          <cell r="H155">
            <v>23</v>
          </cell>
          <cell r="I155">
            <v>0.28999999999999998</v>
          </cell>
          <cell r="J155">
            <v>0.06</v>
          </cell>
          <cell r="M155" t="str">
            <v>主导</v>
          </cell>
          <cell r="N155" t="str">
            <v>史菁霞团队</v>
          </cell>
          <cell r="O155" t="str">
            <v>袁超</v>
          </cell>
          <cell r="P155" t="str">
            <v>待签</v>
          </cell>
          <cell r="AL155">
            <v>32.330199999999998</v>
          </cell>
          <cell r="AU155" t="str">
            <v>确保</v>
          </cell>
          <cell r="BL155">
            <v>32.330199999999998</v>
          </cell>
          <cell r="CA155">
            <v>0</v>
          </cell>
          <cell r="CB155">
            <v>0</v>
          </cell>
          <cell r="CC155">
            <v>0</v>
          </cell>
          <cell r="CD155">
            <v>0</v>
          </cell>
          <cell r="CE155">
            <v>0</v>
          </cell>
          <cell r="CF155">
            <v>0</v>
          </cell>
          <cell r="CG155">
            <v>0</v>
          </cell>
          <cell r="CH155">
            <v>0</v>
          </cell>
          <cell r="CI155">
            <v>0</v>
          </cell>
          <cell r="CJ155">
            <v>0</v>
          </cell>
          <cell r="CK155">
            <v>0</v>
          </cell>
          <cell r="CL155">
            <v>0</v>
          </cell>
          <cell r="DA155">
            <v>0</v>
          </cell>
          <cell r="DB155">
            <v>0</v>
          </cell>
          <cell r="DC155">
            <v>0</v>
          </cell>
          <cell r="DD155">
            <v>0</v>
          </cell>
          <cell r="DE155">
            <v>0</v>
          </cell>
          <cell r="DF155">
            <v>0</v>
          </cell>
          <cell r="DG155">
            <v>0</v>
          </cell>
          <cell r="DH155">
            <v>0</v>
          </cell>
          <cell r="DI155">
            <v>0</v>
          </cell>
          <cell r="DJ155">
            <v>0</v>
          </cell>
          <cell r="DK155">
            <v>0</v>
          </cell>
          <cell r="DL155">
            <v>0</v>
          </cell>
        </row>
        <row r="156">
          <cell r="A156">
            <v>152</v>
          </cell>
          <cell r="B156" t="str">
            <v>数字建造中心</v>
          </cell>
          <cell r="C156" t="str">
            <v>待签09</v>
          </cell>
          <cell r="D156" t="str">
            <v>上海市河道蓝线管理系统升级改造项目</v>
          </cell>
          <cell r="E156">
            <v>120</v>
          </cell>
          <cell r="I156">
            <v>0.5</v>
          </cell>
          <cell r="J156">
            <v>0.06</v>
          </cell>
          <cell r="M156" t="str">
            <v>主导</v>
          </cell>
          <cell r="N156" t="str">
            <v>史菁霞团队</v>
          </cell>
          <cell r="O156" t="str">
            <v>袁超</v>
          </cell>
          <cell r="P156" t="str">
            <v>待签</v>
          </cell>
          <cell r="AL156">
            <v>120</v>
          </cell>
          <cell r="AU156" t="str">
            <v>确保</v>
          </cell>
          <cell r="BL156">
            <v>120</v>
          </cell>
          <cell r="CA156">
            <v>0</v>
          </cell>
          <cell r="CB156">
            <v>0</v>
          </cell>
          <cell r="CC156">
            <v>0</v>
          </cell>
          <cell r="CD156">
            <v>0</v>
          </cell>
          <cell r="CE156">
            <v>0</v>
          </cell>
          <cell r="CF156">
            <v>0</v>
          </cell>
          <cell r="CG156">
            <v>0</v>
          </cell>
          <cell r="CH156">
            <v>0</v>
          </cell>
          <cell r="CI156">
            <v>0</v>
          </cell>
          <cell r="CJ156">
            <v>0</v>
          </cell>
          <cell r="CK156">
            <v>0</v>
          </cell>
          <cell r="CL156">
            <v>0</v>
          </cell>
          <cell r="DA156">
            <v>0</v>
          </cell>
          <cell r="DB156">
            <v>0</v>
          </cell>
          <cell r="DC156">
            <v>0</v>
          </cell>
          <cell r="DD156">
            <v>0</v>
          </cell>
          <cell r="DE156">
            <v>0</v>
          </cell>
          <cell r="DF156">
            <v>0</v>
          </cell>
          <cell r="DG156">
            <v>0</v>
          </cell>
          <cell r="DH156">
            <v>0</v>
          </cell>
          <cell r="DI156">
            <v>0</v>
          </cell>
          <cell r="DJ156">
            <v>0</v>
          </cell>
          <cell r="DK156">
            <v>0</v>
          </cell>
          <cell r="DL156">
            <v>0</v>
          </cell>
        </row>
        <row r="157">
          <cell r="A157">
            <v>153</v>
          </cell>
          <cell r="B157" t="str">
            <v>数字建造中心</v>
          </cell>
          <cell r="C157" t="str">
            <v>待签10</v>
          </cell>
          <cell r="D157" t="str">
            <v>关键人员考勤七期技术服务项目</v>
          </cell>
          <cell r="E157">
            <v>50</v>
          </cell>
          <cell r="I157">
            <v>0.9</v>
          </cell>
          <cell r="J157">
            <v>0.06</v>
          </cell>
          <cell r="M157" t="str">
            <v>主导</v>
          </cell>
          <cell r="N157" t="str">
            <v>史菁霞团队</v>
          </cell>
          <cell r="O157" t="str">
            <v>袁超</v>
          </cell>
          <cell r="P157" t="str">
            <v>待签</v>
          </cell>
          <cell r="AL157">
            <v>50</v>
          </cell>
          <cell r="AU157" t="str">
            <v>力争</v>
          </cell>
          <cell r="BL157">
            <v>50</v>
          </cell>
          <cell r="CA157">
            <v>0</v>
          </cell>
          <cell r="CB157">
            <v>0</v>
          </cell>
          <cell r="CC157">
            <v>0</v>
          </cell>
          <cell r="CD157">
            <v>0</v>
          </cell>
          <cell r="CE157">
            <v>0</v>
          </cell>
          <cell r="CF157">
            <v>0</v>
          </cell>
          <cell r="CG157">
            <v>0</v>
          </cell>
          <cell r="CH157">
            <v>0</v>
          </cell>
          <cell r="CI157">
            <v>0</v>
          </cell>
          <cell r="CJ157">
            <v>0</v>
          </cell>
          <cell r="CK157">
            <v>0</v>
          </cell>
          <cell r="CL157">
            <v>0</v>
          </cell>
          <cell r="DA157">
            <v>0</v>
          </cell>
          <cell r="DB157">
            <v>0</v>
          </cell>
          <cell r="DC157">
            <v>0</v>
          </cell>
          <cell r="DD157">
            <v>0</v>
          </cell>
          <cell r="DE157">
            <v>0</v>
          </cell>
          <cell r="DF157">
            <v>0</v>
          </cell>
          <cell r="DG157">
            <v>0</v>
          </cell>
          <cell r="DH157">
            <v>0</v>
          </cell>
          <cell r="DI157">
            <v>0</v>
          </cell>
          <cell r="DJ157">
            <v>0</v>
          </cell>
          <cell r="DK157">
            <v>0</v>
          </cell>
          <cell r="DL157">
            <v>0</v>
          </cell>
        </row>
        <row r="158">
          <cell r="A158">
            <v>154</v>
          </cell>
          <cell r="B158" t="str">
            <v>数字建造中心</v>
          </cell>
          <cell r="C158" t="str">
            <v>待签11</v>
          </cell>
          <cell r="D158" t="str">
            <v>建元资管真如翠谷项目数字沙盘</v>
          </cell>
          <cell r="E158">
            <v>378</v>
          </cell>
          <cell r="I158">
            <v>0.9</v>
          </cell>
          <cell r="J158">
            <v>0.06</v>
          </cell>
          <cell r="M158" t="str">
            <v>主导</v>
          </cell>
          <cell r="N158" t="str">
            <v>徐勇团队</v>
          </cell>
          <cell r="O158" t="str">
            <v>徐勇</v>
          </cell>
          <cell r="P158" t="str">
            <v>待签</v>
          </cell>
          <cell r="AF158">
            <v>151.19999999999999</v>
          </cell>
          <cell r="AL158">
            <v>75.599999999999994</v>
          </cell>
          <cell r="AU158" t="str">
            <v>力争</v>
          </cell>
          <cell r="BL158">
            <v>151.19999999999999</v>
          </cell>
          <cell r="CA158">
            <v>0</v>
          </cell>
          <cell r="CB158">
            <v>0</v>
          </cell>
          <cell r="CC158">
            <v>0</v>
          </cell>
          <cell r="CD158">
            <v>0</v>
          </cell>
          <cell r="CE158">
            <v>0</v>
          </cell>
          <cell r="CF158">
            <v>0</v>
          </cell>
          <cell r="CG158">
            <v>0</v>
          </cell>
          <cell r="CH158">
            <v>0</v>
          </cell>
          <cell r="CI158">
            <v>0</v>
          </cell>
          <cell r="CJ158">
            <v>0</v>
          </cell>
          <cell r="CK158">
            <v>0</v>
          </cell>
          <cell r="CL158">
            <v>0</v>
          </cell>
          <cell r="DA158">
            <v>0</v>
          </cell>
          <cell r="DB158">
            <v>0</v>
          </cell>
          <cell r="DC158">
            <v>0</v>
          </cell>
          <cell r="DD158">
            <v>0</v>
          </cell>
          <cell r="DE158">
            <v>0</v>
          </cell>
          <cell r="DF158">
            <v>0</v>
          </cell>
          <cell r="DG158">
            <v>0</v>
          </cell>
          <cell r="DH158">
            <v>0</v>
          </cell>
          <cell r="DI158">
            <v>0</v>
          </cell>
          <cell r="DJ158">
            <v>0</v>
          </cell>
          <cell r="DK158">
            <v>0</v>
          </cell>
          <cell r="DL158">
            <v>0</v>
          </cell>
        </row>
        <row r="159">
          <cell r="A159">
            <v>155</v>
          </cell>
          <cell r="B159" t="str">
            <v>数字建造中心</v>
          </cell>
          <cell r="C159" t="str">
            <v>待签12</v>
          </cell>
          <cell r="D159" t="str">
            <v>示范区线SGQSG-9智慧工地项目</v>
          </cell>
          <cell r="E159">
            <v>66.2</v>
          </cell>
          <cell r="I159">
            <v>0.6</v>
          </cell>
          <cell r="J159">
            <v>0.06</v>
          </cell>
          <cell r="M159" t="str">
            <v>主导</v>
          </cell>
          <cell r="O159" t="str">
            <v>谢复欣</v>
          </cell>
          <cell r="P159" t="str">
            <v>待签</v>
          </cell>
          <cell r="AL159">
            <v>52.96</v>
          </cell>
          <cell r="AU159" t="str">
            <v>力争</v>
          </cell>
          <cell r="CA159">
            <v>0</v>
          </cell>
          <cell r="CB159">
            <v>0</v>
          </cell>
          <cell r="CC159">
            <v>0</v>
          </cell>
          <cell r="CD159">
            <v>0</v>
          </cell>
          <cell r="CE159">
            <v>0</v>
          </cell>
          <cell r="CF159">
            <v>0</v>
          </cell>
          <cell r="CG159">
            <v>0</v>
          </cell>
          <cell r="CH159">
            <v>0</v>
          </cell>
          <cell r="CI159">
            <v>0</v>
          </cell>
          <cell r="CJ159">
            <v>0</v>
          </cell>
          <cell r="CK159">
            <v>0</v>
          </cell>
          <cell r="CL159">
            <v>0</v>
          </cell>
          <cell r="DA159">
            <v>0</v>
          </cell>
          <cell r="DB159">
            <v>0</v>
          </cell>
          <cell r="DC159">
            <v>0</v>
          </cell>
          <cell r="DD159">
            <v>0</v>
          </cell>
          <cell r="DE159">
            <v>0</v>
          </cell>
          <cell r="DF159">
            <v>0</v>
          </cell>
          <cell r="DG159">
            <v>0</v>
          </cell>
          <cell r="DH159">
            <v>0</v>
          </cell>
          <cell r="DI159">
            <v>0</v>
          </cell>
          <cell r="DJ159">
            <v>0</v>
          </cell>
          <cell r="DK159">
            <v>0</v>
          </cell>
          <cell r="DL159">
            <v>0</v>
          </cell>
        </row>
        <row r="160">
          <cell r="A160">
            <v>156</v>
          </cell>
          <cell r="B160" t="str">
            <v>数字建造中心</v>
          </cell>
          <cell r="C160" t="str">
            <v>待签13</v>
          </cell>
          <cell r="D160" t="str">
            <v>示范区线SGQSG-11智慧工地项目</v>
          </cell>
          <cell r="E160">
            <v>46.2</v>
          </cell>
          <cell r="I160">
            <v>0.6</v>
          </cell>
          <cell r="J160">
            <v>0.06</v>
          </cell>
          <cell r="M160" t="str">
            <v>主导</v>
          </cell>
          <cell r="O160" t="str">
            <v>袁超</v>
          </cell>
          <cell r="P160" t="str">
            <v>待签</v>
          </cell>
          <cell r="AL160">
            <v>36.96</v>
          </cell>
          <cell r="CA160">
            <v>0</v>
          </cell>
          <cell r="CB160">
            <v>0</v>
          </cell>
          <cell r="CC160">
            <v>0</v>
          </cell>
          <cell r="CD160">
            <v>0</v>
          </cell>
          <cell r="CE160">
            <v>0</v>
          </cell>
          <cell r="CF160">
            <v>0</v>
          </cell>
          <cell r="CG160">
            <v>0</v>
          </cell>
          <cell r="CH160">
            <v>0</v>
          </cell>
          <cell r="CI160">
            <v>0</v>
          </cell>
          <cell r="CJ160">
            <v>0</v>
          </cell>
          <cell r="CK160">
            <v>0</v>
          </cell>
          <cell r="CL160">
            <v>0</v>
          </cell>
          <cell r="DA160">
            <v>0</v>
          </cell>
          <cell r="DB160">
            <v>0</v>
          </cell>
          <cell r="DC160">
            <v>0</v>
          </cell>
          <cell r="DD160">
            <v>0</v>
          </cell>
          <cell r="DE160">
            <v>0</v>
          </cell>
          <cell r="DF160">
            <v>0</v>
          </cell>
          <cell r="DG160">
            <v>0</v>
          </cell>
          <cell r="DH160">
            <v>0</v>
          </cell>
          <cell r="DI160">
            <v>0</v>
          </cell>
          <cell r="DJ160">
            <v>0</v>
          </cell>
          <cell r="DK160">
            <v>0</v>
          </cell>
          <cell r="DL160">
            <v>0</v>
          </cell>
        </row>
        <row r="161">
          <cell r="A161">
            <v>157</v>
          </cell>
          <cell r="B161" t="str">
            <v>数字建造中心</v>
          </cell>
          <cell r="C161" t="str">
            <v>待签14</v>
          </cell>
          <cell r="D161" t="str">
            <v>东方枢纽</v>
          </cell>
          <cell r="E161">
            <v>1000</v>
          </cell>
          <cell r="I161">
            <v>0.6</v>
          </cell>
          <cell r="J161">
            <v>0.06</v>
          </cell>
          <cell r="M161" t="str">
            <v>主导</v>
          </cell>
          <cell r="P161" t="str">
            <v>待签</v>
          </cell>
          <cell r="AL161">
            <v>500</v>
          </cell>
          <cell r="CA161">
            <v>0</v>
          </cell>
          <cell r="CB161">
            <v>0</v>
          </cell>
          <cell r="CC161">
            <v>0</v>
          </cell>
          <cell r="CD161">
            <v>0</v>
          </cell>
          <cell r="CE161">
            <v>0</v>
          </cell>
          <cell r="CF161">
            <v>0</v>
          </cell>
          <cell r="CG161">
            <v>0</v>
          </cell>
          <cell r="CH161">
            <v>0</v>
          </cell>
          <cell r="CI161">
            <v>0</v>
          </cell>
          <cell r="CJ161">
            <v>0</v>
          </cell>
          <cell r="CK161">
            <v>0</v>
          </cell>
          <cell r="CL161">
            <v>0</v>
          </cell>
          <cell r="DA161">
            <v>0</v>
          </cell>
          <cell r="DB161">
            <v>0</v>
          </cell>
          <cell r="DC161">
            <v>0</v>
          </cell>
          <cell r="DD161">
            <v>0</v>
          </cell>
          <cell r="DE161">
            <v>0</v>
          </cell>
          <cell r="DF161">
            <v>0</v>
          </cell>
          <cell r="DG161">
            <v>0</v>
          </cell>
          <cell r="DH161">
            <v>0</v>
          </cell>
          <cell r="DI161">
            <v>0</v>
          </cell>
          <cell r="DJ161">
            <v>0</v>
          </cell>
          <cell r="DK161">
            <v>0</v>
          </cell>
          <cell r="DL161">
            <v>0</v>
          </cell>
        </row>
        <row r="162">
          <cell r="A162">
            <v>158</v>
          </cell>
          <cell r="B162" t="str">
            <v>数字建造中心</v>
          </cell>
          <cell r="C162" t="str">
            <v>待签15</v>
          </cell>
          <cell r="D162" t="str">
            <v>智慧车站</v>
          </cell>
          <cell r="E162">
            <v>195</v>
          </cell>
          <cell r="I162">
            <v>0.8</v>
          </cell>
          <cell r="J162">
            <v>0.06</v>
          </cell>
          <cell r="M162" t="str">
            <v>主导</v>
          </cell>
          <cell r="O162" t="str">
            <v>孔祥平</v>
          </cell>
          <cell r="P162" t="str">
            <v>待签</v>
          </cell>
          <cell r="CA162">
            <v>0</v>
          </cell>
          <cell r="CB162">
            <v>0</v>
          </cell>
          <cell r="CC162">
            <v>0</v>
          </cell>
          <cell r="CD162">
            <v>0</v>
          </cell>
          <cell r="CE162">
            <v>0</v>
          </cell>
          <cell r="CF162">
            <v>0</v>
          </cell>
          <cell r="CG162">
            <v>0</v>
          </cell>
          <cell r="CH162">
            <v>0</v>
          </cell>
          <cell r="CI162">
            <v>0</v>
          </cell>
          <cell r="CJ162">
            <v>0</v>
          </cell>
          <cell r="CK162">
            <v>0</v>
          </cell>
          <cell r="CL162">
            <v>0</v>
          </cell>
          <cell r="DA162">
            <v>0</v>
          </cell>
          <cell r="DB162">
            <v>0</v>
          </cell>
          <cell r="DC162">
            <v>0</v>
          </cell>
          <cell r="DD162">
            <v>0</v>
          </cell>
          <cell r="DE162">
            <v>0</v>
          </cell>
          <cell r="DF162">
            <v>0</v>
          </cell>
          <cell r="DG162">
            <v>0</v>
          </cell>
          <cell r="DH162">
            <v>0</v>
          </cell>
          <cell r="DI162">
            <v>0</v>
          </cell>
          <cell r="DJ162">
            <v>0</v>
          </cell>
          <cell r="DK162">
            <v>0</v>
          </cell>
          <cell r="DL162">
            <v>0</v>
          </cell>
        </row>
        <row r="163">
          <cell r="A163">
            <v>159</v>
          </cell>
          <cell r="B163" t="str">
            <v>数字建造中心</v>
          </cell>
          <cell r="C163" t="str">
            <v>待签16</v>
          </cell>
          <cell r="D163" t="str">
            <v>城投长兴建管平台项目</v>
          </cell>
          <cell r="E163">
            <v>300</v>
          </cell>
          <cell r="I163">
            <v>1</v>
          </cell>
          <cell r="J163">
            <v>0.06</v>
          </cell>
          <cell r="M163" t="str">
            <v>主导</v>
          </cell>
          <cell r="O163" t="str">
            <v>杨馨</v>
          </cell>
          <cell r="P163" t="str">
            <v>待签</v>
          </cell>
          <cell r="AL163">
            <v>100</v>
          </cell>
          <cell r="CA163">
            <v>0</v>
          </cell>
          <cell r="CB163">
            <v>0</v>
          </cell>
          <cell r="CC163">
            <v>0</v>
          </cell>
          <cell r="CD163">
            <v>0</v>
          </cell>
          <cell r="CE163">
            <v>0</v>
          </cell>
          <cell r="CF163">
            <v>0</v>
          </cell>
          <cell r="CG163">
            <v>0</v>
          </cell>
          <cell r="CH163">
            <v>0</v>
          </cell>
          <cell r="CI163">
            <v>0</v>
          </cell>
          <cell r="CJ163">
            <v>0</v>
          </cell>
          <cell r="CK163">
            <v>0</v>
          </cell>
          <cell r="CL163">
            <v>0</v>
          </cell>
          <cell r="DA163">
            <v>0</v>
          </cell>
          <cell r="DB163">
            <v>0</v>
          </cell>
          <cell r="DC163">
            <v>0</v>
          </cell>
          <cell r="DD163">
            <v>0</v>
          </cell>
          <cell r="DE163">
            <v>0</v>
          </cell>
          <cell r="DF163">
            <v>0</v>
          </cell>
          <cell r="DG163">
            <v>0</v>
          </cell>
          <cell r="DH163">
            <v>0</v>
          </cell>
          <cell r="DI163">
            <v>0</v>
          </cell>
          <cell r="DJ163">
            <v>0</v>
          </cell>
          <cell r="DK163">
            <v>0</v>
          </cell>
          <cell r="DL163">
            <v>0</v>
          </cell>
        </row>
        <row r="164">
          <cell r="A164">
            <v>160</v>
          </cell>
          <cell r="B164" t="str">
            <v>数字建造中心</v>
          </cell>
          <cell r="C164" t="str">
            <v>待签17</v>
          </cell>
          <cell r="D164" t="str">
            <v>沙特项目退税</v>
          </cell>
          <cell r="E164">
            <v>20</v>
          </cell>
          <cell r="I164">
            <v>1</v>
          </cell>
          <cell r="J164">
            <v>0</v>
          </cell>
          <cell r="M164" t="str">
            <v>主导</v>
          </cell>
          <cell r="N164" t="str">
            <v>施林烽团队</v>
          </cell>
          <cell r="P164" t="str">
            <v>待签</v>
          </cell>
          <cell r="AD164">
            <v>20</v>
          </cell>
          <cell r="CA164">
            <v>0</v>
          </cell>
          <cell r="CB164">
            <v>0</v>
          </cell>
          <cell r="CC164">
            <v>0</v>
          </cell>
          <cell r="CD164">
            <v>0</v>
          </cell>
          <cell r="CE164">
            <v>0</v>
          </cell>
          <cell r="CF164">
            <v>0</v>
          </cell>
          <cell r="CG164">
            <v>0</v>
          </cell>
          <cell r="CH164">
            <v>0</v>
          </cell>
          <cell r="CI164">
            <v>0</v>
          </cell>
          <cell r="CJ164">
            <v>0</v>
          </cell>
          <cell r="CK164">
            <v>0</v>
          </cell>
          <cell r="CL164">
            <v>0</v>
          </cell>
          <cell r="DA164">
            <v>0</v>
          </cell>
          <cell r="DB164">
            <v>0</v>
          </cell>
          <cell r="DC164">
            <v>0</v>
          </cell>
          <cell r="DD164">
            <v>0</v>
          </cell>
          <cell r="DE164">
            <v>0</v>
          </cell>
          <cell r="DF164">
            <v>0</v>
          </cell>
          <cell r="DG164">
            <v>0</v>
          </cell>
          <cell r="DH164">
            <v>0</v>
          </cell>
          <cell r="DI164">
            <v>0</v>
          </cell>
          <cell r="DJ164">
            <v>0</v>
          </cell>
          <cell r="DK164">
            <v>0</v>
          </cell>
          <cell r="DL164">
            <v>0</v>
          </cell>
        </row>
        <row r="165">
          <cell r="A165">
            <v>161</v>
          </cell>
          <cell r="B165" t="str">
            <v>数字建造中心</v>
          </cell>
          <cell r="C165" t="str">
            <v>待签19</v>
          </cell>
          <cell r="D165" t="str">
            <v>福建分公司25年挂账：32.725</v>
          </cell>
          <cell r="E165">
            <v>32.725000000000001</v>
          </cell>
          <cell r="I165">
            <v>1</v>
          </cell>
          <cell r="J165">
            <v>0.06</v>
          </cell>
          <cell r="M165" t="str">
            <v>主导</v>
          </cell>
          <cell r="N165" t="str">
            <v>施林烽团队</v>
          </cell>
          <cell r="P165" t="str">
            <v>待签</v>
          </cell>
          <cell r="AE165">
            <v>32.725000000000001</v>
          </cell>
          <cell r="CA165">
            <v>0</v>
          </cell>
          <cell r="CB165">
            <v>0</v>
          </cell>
          <cell r="CC165">
            <v>0</v>
          </cell>
          <cell r="CD165">
            <v>0</v>
          </cell>
          <cell r="CE165">
            <v>0</v>
          </cell>
          <cell r="CF165">
            <v>0</v>
          </cell>
          <cell r="CG165">
            <v>0</v>
          </cell>
          <cell r="CH165">
            <v>0</v>
          </cell>
          <cell r="CI165">
            <v>0</v>
          </cell>
          <cell r="CJ165">
            <v>0</v>
          </cell>
          <cell r="CK165">
            <v>0</v>
          </cell>
          <cell r="CL165">
            <v>0</v>
          </cell>
          <cell r="DA165">
            <v>0</v>
          </cell>
          <cell r="DB165">
            <v>0</v>
          </cell>
          <cell r="DC165">
            <v>0</v>
          </cell>
          <cell r="DD165">
            <v>0</v>
          </cell>
          <cell r="DE165">
            <v>0</v>
          </cell>
          <cell r="DF165">
            <v>0</v>
          </cell>
          <cell r="DG165">
            <v>0</v>
          </cell>
          <cell r="DH165">
            <v>0</v>
          </cell>
          <cell r="DI165">
            <v>0</v>
          </cell>
          <cell r="DJ165">
            <v>0</v>
          </cell>
          <cell r="DK165">
            <v>0</v>
          </cell>
          <cell r="DL165">
            <v>0</v>
          </cell>
        </row>
        <row r="166">
          <cell r="A166">
            <v>162</v>
          </cell>
          <cell r="B166" t="str">
            <v>数字建造中心</v>
          </cell>
          <cell r="C166" t="str">
            <v>待签20</v>
          </cell>
          <cell r="D166" t="str">
            <v>G92项目</v>
          </cell>
          <cell r="E166">
            <v>333</v>
          </cell>
          <cell r="I166">
            <v>0.8</v>
          </cell>
          <cell r="J166">
            <v>0.06</v>
          </cell>
          <cell r="M166" t="str">
            <v>主导</v>
          </cell>
          <cell r="N166" t="str">
            <v>施林烽团队</v>
          </cell>
          <cell r="P166" t="str">
            <v>待签</v>
          </cell>
          <cell r="AL166">
            <v>233.1</v>
          </cell>
          <cell r="BL166">
            <v>166.5</v>
          </cell>
        </row>
        <row r="167">
          <cell r="A167">
            <v>163</v>
          </cell>
          <cell r="B167" t="str">
            <v>数字建造中心</v>
          </cell>
        </row>
        <row r="168">
          <cell r="A168">
            <v>164</v>
          </cell>
          <cell r="B168" t="str">
            <v>数字建造中心</v>
          </cell>
        </row>
        <row r="169">
          <cell r="A169">
            <v>165</v>
          </cell>
          <cell r="B169" t="str">
            <v>数字建造中心</v>
          </cell>
        </row>
        <row r="170">
          <cell r="A170">
            <v>166</v>
          </cell>
          <cell r="B170" t="str">
            <v>数字建造中心</v>
          </cell>
        </row>
        <row r="171">
          <cell r="A171">
            <v>167</v>
          </cell>
          <cell r="B171" t="str">
            <v>数字建造中心</v>
          </cell>
        </row>
        <row r="172">
          <cell r="A172">
            <v>168</v>
          </cell>
          <cell r="B172" t="str">
            <v>数字建造中心</v>
          </cell>
        </row>
        <row r="173">
          <cell r="A173">
            <v>169</v>
          </cell>
          <cell r="B173" t="str">
            <v>数字建造中心</v>
          </cell>
        </row>
        <row r="174">
          <cell r="A174">
            <v>170</v>
          </cell>
          <cell r="B174" t="str">
            <v>数字建造中心</v>
          </cell>
        </row>
        <row r="175">
          <cell r="A175">
            <v>171</v>
          </cell>
          <cell r="B175" t="str">
            <v>数字建造中心</v>
          </cell>
        </row>
        <row r="176">
          <cell r="A176">
            <v>172</v>
          </cell>
          <cell r="B176" t="str">
            <v>数字建造中心</v>
          </cell>
        </row>
        <row r="177">
          <cell r="A177">
            <v>173</v>
          </cell>
          <cell r="B177" t="str">
            <v>数字建造中心</v>
          </cell>
        </row>
        <row r="178">
          <cell r="A178">
            <v>174</v>
          </cell>
          <cell r="B178" t="str">
            <v>数字建造中心</v>
          </cell>
        </row>
        <row r="179">
          <cell r="A179">
            <v>175</v>
          </cell>
          <cell r="B179" t="str">
            <v>数字建造中心</v>
          </cell>
        </row>
        <row r="180">
          <cell r="A180">
            <v>176</v>
          </cell>
          <cell r="B180" t="str">
            <v>数字建造中心</v>
          </cell>
        </row>
        <row r="181">
          <cell r="A181">
            <v>177</v>
          </cell>
          <cell r="B181" t="str">
            <v>数字建造中心</v>
          </cell>
        </row>
        <row r="182">
          <cell r="A182">
            <v>178</v>
          </cell>
          <cell r="B182" t="str">
            <v>数字建造中心</v>
          </cell>
        </row>
        <row r="183">
          <cell r="A183">
            <v>179</v>
          </cell>
          <cell r="B183" t="str">
            <v>数字建造中心</v>
          </cell>
        </row>
        <row r="184">
          <cell r="A184">
            <v>180</v>
          </cell>
          <cell r="B184" t="str">
            <v>数字建造中心</v>
          </cell>
        </row>
        <row r="185">
          <cell r="A185">
            <v>181</v>
          </cell>
          <cell r="B185" t="str">
            <v>数字建造中心</v>
          </cell>
        </row>
        <row r="187">
          <cell r="CA187">
            <v>0</v>
          </cell>
          <cell r="CB187">
            <v>0</v>
          </cell>
          <cell r="CC187">
            <v>0</v>
          </cell>
          <cell r="CD187">
            <v>0</v>
          </cell>
          <cell r="CE187">
            <v>0</v>
          </cell>
          <cell r="CF187">
            <v>0</v>
          </cell>
          <cell r="CG187">
            <v>0</v>
          </cell>
          <cell r="CH187">
            <v>0</v>
          </cell>
          <cell r="CI187">
            <v>0</v>
          </cell>
          <cell r="CJ187">
            <v>0</v>
          </cell>
          <cell r="CK187">
            <v>0</v>
          </cell>
          <cell r="CL187">
            <v>0</v>
          </cell>
          <cell r="DA187">
            <v>0</v>
          </cell>
          <cell r="DB187">
            <v>0</v>
          </cell>
          <cell r="DC187">
            <v>0</v>
          </cell>
          <cell r="DD187">
            <v>0</v>
          </cell>
          <cell r="DE187">
            <v>0</v>
          </cell>
          <cell r="DF187">
            <v>0</v>
          </cell>
          <cell r="DG187">
            <v>0</v>
          </cell>
          <cell r="DH187">
            <v>0</v>
          </cell>
          <cell r="DI187">
            <v>0</v>
          </cell>
          <cell r="DJ187">
            <v>0</v>
          </cell>
          <cell r="DK187">
            <v>0</v>
          </cell>
          <cell r="DL187">
            <v>0</v>
          </cell>
        </row>
        <row r="188">
          <cell r="CA188">
            <v>0</v>
          </cell>
          <cell r="CB188">
            <v>0</v>
          </cell>
          <cell r="CC188">
            <v>0</v>
          </cell>
          <cell r="CD188">
            <v>0</v>
          </cell>
          <cell r="CE188">
            <v>0</v>
          </cell>
          <cell r="CF188">
            <v>0</v>
          </cell>
          <cell r="CG188">
            <v>0</v>
          </cell>
          <cell r="CH188">
            <v>0</v>
          </cell>
          <cell r="CI188">
            <v>0</v>
          </cell>
          <cell r="CJ188">
            <v>0</v>
          </cell>
          <cell r="CK188">
            <v>0</v>
          </cell>
          <cell r="CL188">
            <v>0</v>
          </cell>
          <cell r="DA188">
            <v>0</v>
          </cell>
          <cell r="DB188">
            <v>0</v>
          </cell>
          <cell r="DC188">
            <v>0</v>
          </cell>
          <cell r="DD188">
            <v>0</v>
          </cell>
          <cell r="DE188">
            <v>0</v>
          </cell>
          <cell r="DF188">
            <v>0</v>
          </cell>
          <cell r="DG188">
            <v>0</v>
          </cell>
          <cell r="DH188">
            <v>0</v>
          </cell>
          <cell r="DI188">
            <v>0</v>
          </cell>
          <cell r="DJ188">
            <v>0</v>
          </cell>
          <cell r="DK188">
            <v>0</v>
          </cell>
          <cell r="DL188">
            <v>0</v>
          </cell>
        </row>
        <row r="189">
          <cell r="CA189">
            <v>0</v>
          </cell>
          <cell r="CB189">
            <v>0</v>
          </cell>
          <cell r="CC189">
            <v>0</v>
          </cell>
          <cell r="CD189">
            <v>0</v>
          </cell>
          <cell r="CE189">
            <v>0</v>
          </cell>
          <cell r="CF189">
            <v>0</v>
          </cell>
          <cell r="CG189">
            <v>0</v>
          </cell>
          <cell r="CH189">
            <v>0</v>
          </cell>
          <cell r="CI189">
            <v>0</v>
          </cell>
          <cell r="CJ189">
            <v>0</v>
          </cell>
          <cell r="CK189">
            <v>0</v>
          </cell>
          <cell r="CL189">
            <v>0</v>
          </cell>
          <cell r="DA189">
            <v>0</v>
          </cell>
          <cell r="DB189">
            <v>0</v>
          </cell>
          <cell r="DC189">
            <v>0</v>
          </cell>
          <cell r="DD189">
            <v>0</v>
          </cell>
          <cell r="DE189">
            <v>0</v>
          </cell>
          <cell r="DF189">
            <v>0</v>
          </cell>
          <cell r="DG189">
            <v>0</v>
          </cell>
          <cell r="DH189">
            <v>0</v>
          </cell>
          <cell r="DI189">
            <v>0</v>
          </cell>
          <cell r="DJ189">
            <v>0</v>
          </cell>
          <cell r="DK189">
            <v>0</v>
          </cell>
          <cell r="DL189">
            <v>0</v>
          </cell>
        </row>
        <row r="190">
          <cell r="CA190">
            <v>0</v>
          </cell>
          <cell r="CB190">
            <v>0</v>
          </cell>
          <cell r="CC190">
            <v>0</v>
          </cell>
          <cell r="CD190">
            <v>0</v>
          </cell>
          <cell r="CE190">
            <v>0</v>
          </cell>
          <cell r="CF190">
            <v>0</v>
          </cell>
          <cell r="CG190">
            <v>0</v>
          </cell>
          <cell r="CH190">
            <v>0</v>
          </cell>
          <cell r="CI190">
            <v>0</v>
          </cell>
          <cell r="CJ190">
            <v>0</v>
          </cell>
          <cell r="CK190">
            <v>0</v>
          </cell>
          <cell r="CL190">
            <v>0</v>
          </cell>
          <cell r="DA190">
            <v>0</v>
          </cell>
          <cell r="DB190">
            <v>0</v>
          </cell>
          <cell r="DC190">
            <v>0</v>
          </cell>
          <cell r="DD190">
            <v>0</v>
          </cell>
          <cell r="DE190">
            <v>0</v>
          </cell>
          <cell r="DF190">
            <v>0</v>
          </cell>
          <cell r="DG190">
            <v>0</v>
          </cell>
          <cell r="DH190">
            <v>0</v>
          </cell>
          <cell r="DI190">
            <v>0</v>
          </cell>
          <cell r="DJ190">
            <v>0</v>
          </cell>
          <cell r="DK190">
            <v>0</v>
          </cell>
          <cell r="DL190">
            <v>0</v>
          </cell>
        </row>
        <row r="191">
          <cell r="CA191">
            <v>0</v>
          </cell>
          <cell r="CB191">
            <v>0</v>
          </cell>
          <cell r="CC191">
            <v>0</v>
          </cell>
          <cell r="CD191">
            <v>0</v>
          </cell>
          <cell r="CE191">
            <v>0</v>
          </cell>
          <cell r="CF191">
            <v>0</v>
          </cell>
          <cell r="CG191">
            <v>0</v>
          </cell>
          <cell r="CH191">
            <v>0</v>
          </cell>
          <cell r="CI191">
            <v>0</v>
          </cell>
          <cell r="CJ191">
            <v>0</v>
          </cell>
          <cell r="CK191">
            <v>0</v>
          </cell>
          <cell r="CL191">
            <v>0</v>
          </cell>
          <cell r="DA191">
            <v>0</v>
          </cell>
          <cell r="DB191">
            <v>0</v>
          </cell>
          <cell r="DC191">
            <v>0</v>
          </cell>
          <cell r="DD191">
            <v>0</v>
          </cell>
          <cell r="DE191">
            <v>0</v>
          </cell>
          <cell r="DF191">
            <v>0</v>
          </cell>
          <cell r="DG191">
            <v>0</v>
          </cell>
          <cell r="DH191">
            <v>0</v>
          </cell>
          <cell r="DI191">
            <v>0</v>
          </cell>
          <cell r="DJ191">
            <v>0</v>
          </cell>
          <cell r="DK191">
            <v>0</v>
          </cell>
          <cell r="DL191">
            <v>0</v>
          </cell>
        </row>
        <row r="192">
          <cell r="CA192">
            <v>0</v>
          </cell>
          <cell r="CB192">
            <v>0</v>
          </cell>
          <cell r="CC192">
            <v>0</v>
          </cell>
          <cell r="CD192">
            <v>0</v>
          </cell>
          <cell r="CE192">
            <v>0</v>
          </cell>
          <cell r="CF192">
            <v>0</v>
          </cell>
          <cell r="CG192">
            <v>0</v>
          </cell>
          <cell r="CH192">
            <v>0</v>
          </cell>
          <cell r="CI192">
            <v>0</v>
          </cell>
          <cell r="CJ192">
            <v>0</v>
          </cell>
          <cell r="CK192">
            <v>0</v>
          </cell>
          <cell r="CL192">
            <v>0</v>
          </cell>
          <cell r="DA192">
            <v>0</v>
          </cell>
          <cell r="DB192">
            <v>0</v>
          </cell>
          <cell r="DC192">
            <v>0</v>
          </cell>
          <cell r="DD192">
            <v>0</v>
          </cell>
          <cell r="DE192">
            <v>0</v>
          </cell>
          <cell r="DF192">
            <v>0</v>
          </cell>
          <cell r="DG192">
            <v>0</v>
          </cell>
          <cell r="DH192">
            <v>0</v>
          </cell>
          <cell r="DI192">
            <v>0</v>
          </cell>
          <cell r="DJ192">
            <v>0</v>
          </cell>
          <cell r="DK192">
            <v>0</v>
          </cell>
          <cell r="DL192">
            <v>0</v>
          </cell>
        </row>
        <row r="193">
          <cell r="CA193">
            <v>0</v>
          </cell>
          <cell r="CB193">
            <v>0</v>
          </cell>
          <cell r="CC193">
            <v>0</v>
          </cell>
          <cell r="CD193">
            <v>0</v>
          </cell>
          <cell r="CE193">
            <v>0</v>
          </cell>
          <cell r="CF193">
            <v>0</v>
          </cell>
          <cell r="CG193">
            <v>0</v>
          </cell>
          <cell r="CH193">
            <v>0</v>
          </cell>
          <cell r="CI193">
            <v>0</v>
          </cell>
          <cell r="CJ193">
            <v>0</v>
          </cell>
          <cell r="CK193">
            <v>0</v>
          </cell>
          <cell r="CL193">
            <v>0</v>
          </cell>
          <cell r="DA193">
            <v>0</v>
          </cell>
          <cell r="DB193">
            <v>0</v>
          </cell>
          <cell r="DC193">
            <v>0</v>
          </cell>
          <cell r="DD193">
            <v>0</v>
          </cell>
          <cell r="DE193">
            <v>0</v>
          </cell>
          <cell r="DF193">
            <v>0</v>
          </cell>
          <cell r="DG193">
            <v>0</v>
          </cell>
          <cell r="DH193">
            <v>0</v>
          </cell>
          <cell r="DI193">
            <v>0</v>
          </cell>
          <cell r="DJ193">
            <v>0</v>
          </cell>
          <cell r="DK193">
            <v>0</v>
          </cell>
          <cell r="DL193">
            <v>0</v>
          </cell>
        </row>
        <row r="194">
          <cell r="CA194">
            <v>0</v>
          </cell>
          <cell r="CB194">
            <v>0</v>
          </cell>
          <cell r="CC194">
            <v>0</v>
          </cell>
          <cell r="CD194">
            <v>0</v>
          </cell>
          <cell r="CE194">
            <v>0</v>
          </cell>
          <cell r="CF194">
            <v>0</v>
          </cell>
          <cell r="CG194">
            <v>0</v>
          </cell>
          <cell r="CH194">
            <v>0</v>
          </cell>
          <cell r="CI194">
            <v>0</v>
          </cell>
          <cell r="CJ194">
            <v>0</v>
          </cell>
          <cell r="CK194">
            <v>0</v>
          </cell>
          <cell r="CL194">
            <v>0</v>
          </cell>
          <cell r="DA194">
            <v>0</v>
          </cell>
          <cell r="DB194">
            <v>0</v>
          </cell>
          <cell r="DC194">
            <v>0</v>
          </cell>
          <cell r="DD194">
            <v>0</v>
          </cell>
          <cell r="DE194">
            <v>0</v>
          </cell>
          <cell r="DF194">
            <v>0</v>
          </cell>
          <cell r="DG194">
            <v>0</v>
          </cell>
          <cell r="DH194">
            <v>0</v>
          </cell>
          <cell r="DI194">
            <v>0</v>
          </cell>
          <cell r="DJ194">
            <v>0</v>
          </cell>
          <cell r="DK194">
            <v>0</v>
          </cell>
          <cell r="DL194">
            <v>0</v>
          </cell>
        </row>
        <row r="195">
          <cell r="CA195">
            <v>0</v>
          </cell>
          <cell r="CB195">
            <v>0</v>
          </cell>
          <cell r="CC195">
            <v>0</v>
          </cell>
          <cell r="CD195">
            <v>0</v>
          </cell>
          <cell r="CE195">
            <v>0</v>
          </cell>
          <cell r="CF195">
            <v>0</v>
          </cell>
          <cell r="CG195">
            <v>0</v>
          </cell>
          <cell r="CH195">
            <v>0</v>
          </cell>
          <cell r="CI195">
            <v>0</v>
          </cell>
          <cell r="CJ195">
            <v>0</v>
          </cell>
          <cell r="CK195">
            <v>0</v>
          </cell>
          <cell r="CL195">
            <v>0</v>
          </cell>
          <cell r="DA195">
            <v>0</v>
          </cell>
          <cell r="DB195">
            <v>0</v>
          </cell>
          <cell r="DC195">
            <v>0</v>
          </cell>
          <cell r="DD195">
            <v>0</v>
          </cell>
          <cell r="DE195">
            <v>0</v>
          </cell>
          <cell r="DF195">
            <v>0</v>
          </cell>
          <cell r="DG195">
            <v>0</v>
          </cell>
          <cell r="DH195">
            <v>0</v>
          </cell>
          <cell r="DI195">
            <v>0</v>
          </cell>
          <cell r="DJ195">
            <v>0</v>
          </cell>
          <cell r="DK195">
            <v>0</v>
          </cell>
          <cell r="DL195">
            <v>0</v>
          </cell>
        </row>
        <row r="196">
          <cell r="CA196">
            <v>0</v>
          </cell>
          <cell r="CB196">
            <v>0</v>
          </cell>
          <cell r="CC196">
            <v>0</v>
          </cell>
          <cell r="CD196">
            <v>0</v>
          </cell>
          <cell r="CE196">
            <v>0</v>
          </cell>
          <cell r="CF196">
            <v>0</v>
          </cell>
          <cell r="CG196">
            <v>0</v>
          </cell>
          <cell r="CH196">
            <v>0</v>
          </cell>
          <cell r="CI196">
            <v>0</v>
          </cell>
          <cell r="CJ196">
            <v>0</v>
          </cell>
          <cell r="CK196">
            <v>0</v>
          </cell>
          <cell r="CL196">
            <v>0</v>
          </cell>
          <cell r="DA196">
            <v>0</v>
          </cell>
          <cell r="DB196">
            <v>0</v>
          </cell>
          <cell r="DC196">
            <v>0</v>
          </cell>
          <cell r="DD196">
            <v>0</v>
          </cell>
          <cell r="DE196">
            <v>0</v>
          </cell>
          <cell r="DF196">
            <v>0</v>
          </cell>
          <cell r="DG196">
            <v>0</v>
          </cell>
          <cell r="DH196">
            <v>0</v>
          </cell>
          <cell r="DI196">
            <v>0</v>
          </cell>
          <cell r="DJ196">
            <v>0</v>
          </cell>
          <cell r="DK196">
            <v>0</v>
          </cell>
          <cell r="DL196">
            <v>0</v>
          </cell>
        </row>
        <row r="197">
          <cell r="CA197">
            <v>0</v>
          </cell>
          <cell r="CB197">
            <v>0</v>
          </cell>
          <cell r="CC197">
            <v>0</v>
          </cell>
          <cell r="CD197">
            <v>0</v>
          </cell>
          <cell r="CE197">
            <v>0</v>
          </cell>
          <cell r="CF197">
            <v>0</v>
          </cell>
          <cell r="CG197">
            <v>0</v>
          </cell>
          <cell r="CH197">
            <v>0</v>
          </cell>
          <cell r="CI197">
            <v>0</v>
          </cell>
          <cell r="CJ197">
            <v>0</v>
          </cell>
          <cell r="CK197">
            <v>0</v>
          </cell>
          <cell r="CL197">
            <v>0</v>
          </cell>
          <cell r="DA197">
            <v>0</v>
          </cell>
          <cell r="DB197">
            <v>0</v>
          </cell>
          <cell r="DC197">
            <v>0</v>
          </cell>
          <cell r="DD197">
            <v>0</v>
          </cell>
          <cell r="DE197">
            <v>0</v>
          </cell>
          <cell r="DF197">
            <v>0</v>
          </cell>
          <cell r="DG197">
            <v>0</v>
          </cell>
          <cell r="DH197">
            <v>0</v>
          </cell>
          <cell r="DI197">
            <v>0</v>
          </cell>
          <cell r="DJ197">
            <v>0</v>
          </cell>
          <cell r="DK197">
            <v>0</v>
          </cell>
          <cell r="DL197">
            <v>0</v>
          </cell>
        </row>
        <row r="198">
          <cell r="CA198">
            <v>0</v>
          </cell>
          <cell r="CB198">
            <v>0</v>
          </cell>
          <cell r="CC198">
            <v>0</v>
          </cell>
          <cell r="CD198">
            <v>0</v>
          </cell>
          <cell r="CE198">
            <v>0</v>
          </cell>
          <cell r="CF198">
            <v>0</v>
          </cell>
          <cell r="CG198">
            <v>0</v>
          </cell>
          <cell r="CH198">
            <v>0</v>
          </cell>
          <cell r="CI198">
            <v>0</v>
          </cell>
          <cell r="CJ198">
            <v>0</v>
          </cell>
          <cell r="CK198">
            <v>0</v>
          </cell>
          <cell r="CL198">
            <v>0</v>
          </cell>
          <cell r="DA198">
            <v>0</v>
          </cell>
          <cell r="DB198">
            <v>0</v>
          </cell>
          <cell r="DC198">
            <v>0</v>
          </cell>
          <cell r="DD198">
            <v>0</v>
          </cell>
          <cell r="DE198">
            <v>0</v>
          </cell>
          <cell r="DF198">
            <v>0</v>
          </cell>
          <cell r="DG198">
            <v>0</v>
          </cell>
          <cell r="DH198">
            <v>0</v>
          </cell>
          <cell r="DI198">
            <v>0</v>
          </cell>
          <cell r="DJ198">
            <v>0</v>
          </cell>
          <cell r="DK198">
            <v>0</v>
          </cell>
          <cell r="DL198">
            <v>0</v>
          </cell>
        </row>
        <row r="199">
          <cell r="CA199">
            <v>0</v>
          </cell>
          <cell r="CB199">
            <v>0</v>
          </cell>
          <cell r="CC199">
            <v>0</v>
          </cell>
          <cell r="CD199">
            <v>0</v>
          </cell>
          <cell r="CE199">
            <v>0</v>
          </cell>
          <cell r="CF199">
            <v>0</v>
          </cell>
          <cell r="CG199">
            <v>0</v>
          </cell>
          <cell r="CH199">
            <v>0</v>
          </cell>
          <cell r="CI199">
            <v>0</v>
          </cell>
          <cell r="CJ199">
            <v>0</v>
          </cell>
          <cell r="CK199">
            <v>0</v>
          </cell>
          <cell r="CL199">
            <v>0</v>
          </cell>
          <cell r="DA199">
            <v>0</v>
          </cell>
          <cell r="DB199">
            <v>0</v>
          </cell>
          <cell r="DC199">
            <v>0</v>
          </cell>
          <cell r="DD199">
            <v>0</v>
          </cell>
          <cell r="DE199">
            <v>0</v>
          </cell>
          <cell r="DF199">
            <v>0</v>
          </cell>
          <cell r="DG199">
            <v>0</v>
          </cell>
          <cell r="DH199">
            <v>0</v>
          </cell>
          <cell r="DI199">
            <v>0</v>
          </cell>
          <cell r="DJ199">
            <v>0</v>
          </cell>
          <cell r="DK199">
            <v>0</v>
          </cell>
          <cell r="DL199">
            <v>0</v>
          </cell>
        </row>
        <row r="200">
          <cell r="CA200">
            <v>0</v>
          </cell>
          <cell r="CB200">
            <v>0</v>
          </cell>
          <cell r="CC200">
            <v>0</v>
          </cell>
          <cell r="CD200">
            <v>0</v>
          </cell>
          <cell r="CE200">
            <v>0</v>
          </cell>
          <cell r="CF200">
            <v>0</v>
          </cell>
          <cell r="CG200">
            <v>0</v>
          </cell>
          <cell r="CH200">
            <v>0</v>
          </cell>
          <cell r="CI200">
            <v>0</v>
          </cell>
          <cell r="CJ200">
            <v>0</v>
          </cell>
          <cell r="CK200">
            <v>0</v>
          </cell>
          <cell r="CL200">
            <v>0</v>
          </cell>
          <cell r="DA200">
            <v>0</v>
          </cell>
          <cell r="DB200">
            <v>0</v>
          </cell>
          <cell r="DC200">
            <v>0</v>
          </cell>
          <cell r="DD200">
            <v>0</v>
          </cell>
          <cell r="DE200">
            <v>0</v>
          </cell>
          <cell r="DF200">
            <v>0</v>
          </cell>
          <cell r="DG200">
            <v>0</v>
          </cell>
          <cell r="DH200">
            <v>0</v>
          </cell>
          <cell r="DI200">
            <v>0</v>
          </cell>
          <cell r="DJ200">
            <v>0</v>
          </cell>
          <cell r="DK200">
            <v>0</v>
          </cell>
          <cell r="DL200">
            <v>0</v>
          </cell>
        </row>
        <row r="201">
          <cell r="CA201">
            <v>0</v>
          </cell>
          <cell r="CB201">
            <v>0</v>
          </cell>
          <cell r="CC201">
            <v>0</v>
          </cell>
          <cell r="CD201">
            <v>0</v>
          </cell>
          <cell r="CE201">
            <v>0</v>
          </cell>
          <cell r="CF201">
            <v>0</v>
          </cell>
          <cell r="CG201">
            <v>0</v>
          </cell>
          <cell r="CH201">
            <v>0</v>
          </cell>
          <cell r="CI201">
            <v>0</v>
          </cell>
          <cell r="CJ201">
            <v>0</v>
          </cell>
          <cell r="CK201">
            <v>0</v>
          </cell>
          <cell r="CL201">
            <v>0</v>
          </cell>
          <cell r="DA201">
            <v>0</v>
          </cell>
          <cell r="DB201">
            <v>0</v>
          </cell>
          <cell r="DC201">
            <v>0</v>
          </cell>
          <cell r="DD201">
            <v>0</v>
          </cell>
          <cell r="DE201">
            <v>0</v>
          </cell>
          <cell r="DF201">
            <v>0</v>
          </cell>
          <cell r="DG201">
            <v>0</v>
          </cell>
          <cell r="DH201">
            <v>0</v>
          </cell>
          <cell r="DI201">
            <v>0</v>
          </cell>
          <cell r="DJ201">
            <v>0</v>
          </cell>
          <cell r="DK201">
            <v>0</v>
          </cell>
          <cell r="DL201">
            <v>0</v>
          </cell>
        </row>
        <row r="202">
          <cell r="CA202">
            <v>0</v>
          </cell>
          <cell r="CB202">
            <v>0</v>
          </cell>
          <cell r="CC202">
            <v>0</v>
          </cell>
          <cell r="CD202">
            <v>0</v>
          </cell>
          <cell r="CE202">
            <v>0</v>
          </cell>
          <cell r="CF202">
            <v>0</v>
          </cell>
          <cell r="CG202">
            <v>0</v>
          </cell>
          <cell r="CH202">
            <v>0</v>
          </cell>
          <cell r="CI202">
            <v>0</v>
          </cell>
          <cell r="CJ202">
            <v>0</v>
          </cell>
          <cell r="CK202">
            <v>0</v>
          </cell>
          <cell r="CL202">
            <v>0</v>
          </cell>
          <cell r="DA202">
            <v>0</v>
          </cell>
          <cell r="DB202">
            <v>0</v>
          </cell>
          <cell r="DC202">
            <v>0</v>
          </cell>
          <cell r="DD202">
            <v>0</v>
          </cell>
          <cell r="DE202">
            <v>0</v>
          </cell>
          <cell r="DF202">
            <v>0</v>
          </cell>
          <cell r="DG202">
            <v>0</v>
          </cell>
          <cell r="DH202">
            <v>0</v>
          </cell>
          <cell r="DI202">
            <v>0</v>
          </cell>
          <cell r="DJ202">
            <v>0</v>
          </cell>
          <cell r="DK202">
            <v>0</v>
          </cell>
          <cell r="DL202">
            <v>0</v>
          </cell>
        </row>
        <row r="203">
          <cell r="CA203">
            <v>0</v>
          </cell>
          <cell r="CB203">
            <v>0</v>
          </cell>
          <cell r="CC203">
            <v>0</v>
          </cell>
          <cell r="CD203">
            <v>0</v>
          </cell>
          <cell r="CE203">
            <v>0</v>
          </cell>
          <cell r="CF203">
            <v>0</v>
          </cell>
          <cell r="CG203">
            <v>0</v>
          </cell>
          <cell r="CH203">
            <v>0</v>
          </cell>
          <cell r="CI203">
            <v>0</v>
          </cell>
          <cell r="CJ203">
            <v>0</v>
          </cell>
          <cell r="CK203">
            <v>0</v>
          </cell>
          <cell r="CL203">
            <v>0</v>
          </cell>
          <cell r="DA203">
            <v>0</v>
          </cell>
          <cell r="DB203">
            <v>0</v>
          </cell>
          <cell r="DC203">
            <v>0</v>
          </cell>
          <cell r="DD203">
            <v>0</v>
          </cell>
          <cell r="DE203">
            <v>0</v>
          </cell>
          <cell r="DF203">
            <v>0</v>
          </cell>
          <cell r="DG203">
            <v>0</v>
          </cell>
          <cell r="DH203">
            <v>0</v>
          </cell>
          <cell r="DI203">
            <v>0</v>
          </cell>
          <cell r="DJ203">
            <v>0</v>
          </cell>
          <cell r="DK203">
            <v>0</v>
          </cell>
          <cell r="DL203">
            <v>0</v>
          </cell>
        </row>
        <row r="204">
          <cell r="CA204">
            <v>0</v>
          </cell>
          <cell r="CB204">
            <v>0</v>
          </cell>
          <cell r="CC204">
            <v>0</v>
          </cell>
          <cell r="CD204">
            <v>0</v>
          </cell>
          <cell r="CE204">
            <v>0</v>
          </cell>
          <cell r="CF204">
            <v>0</v>
          </cell>
          <cell r="CG204">
            <v>0</v>
          </cell>
          <cell r="CH204">
            <v>0</v>
          </cell>
          <cell r="CI204">
            <v>0</v>
          </cell>
          <cell r="CJ204">
            <v>0</v>
          </cell>
          <cell r="CK204">
            <v>0</v>
          </cell>
          <cell r="CL204">
            <v>0</v>
          </cell>
          <cell r="DA204">
            <v>0</v>
          </cell>
          <cell r="DB204">
            <v>0</v>
          </cell>
          <cell r="DC204">
            <v>0</v>
          </cell>
          <cell r="DD204">
            <v>0</v>
          </cell>
          <cell r="DE204">
            <v>0</v>
          </cell>
          <cell r="DF204">
            <v>0</v>
          </cell>
          <cell r="DG204">
            <v>0</v>
          </cell>
          <cell r="DH204">
            <v>0</v>
          </cell>
          <cell r="DI204">
            <v>0</v>
          </cell>
          <cell r="DJ204">
            <v>0</v>
          </cell>
          <cell r="DK204">
            <v>0</v>
          </cell>
          <cell r="DL204">
            <v>0</v>
          </cell>
        </row>
        <row r="205">
          <cell r="CA205">
            <v>0</v>
          </cell>
          <cell r="CB205">
            <v>0</v>
          </cell>
          <cell r="CC205">
            <v>0</v>
          </cell>
          <cell r="CD205">
            <v>0</v>
          </cell>
          <cell r="CE205">
            <v>0</v>
          </cell>
          <cell r="CF205">
            <v>0</v>
          </cell>
          <cell r="CG205">
            <v>0</v>
          </cell>
          <cell r="CH205">
            <v>0</v>
          </cell>
          <cell r="CI205">
            <v>0</v>
          </cell>
          <cell r="CJ205">
            <v>0</v>
          </cell>
          <cell r="CK205">
            <v>0</v>
          </cell>
          <cell r="CL205">
            <v>0</v>
          </cell>
          <cell r="DA205">
            <v>0</v>
          </cell>
          <cell r="DB205">
            <v>0</v>
          </cell>
          <cell r="DC205">
            <v>0</v>
          </cell>
          <cell r="DD205">
            <v>0</v>
          </cell>
          <cell r="DE205">
            <v>0</v>
          </cell>
          <cell r="DF205">
            <v>0</v>
          </cell>
          <cell r="DG205">
            <v>0</v>
          </cell>
          <cell r="DH205">
            <v>0</v>
          </cell>
          <cell r="DI205">
            <v>0</v>
          </cell>
          <cell r="DJ205">
            <v>0</v>
          </cell>
          <cell r="DK205">
            <v>0</v>
          </cell>
          <cell r="DL205">
            <v>0</v>
          </cell>
        </row>
        <row r="206">
          <cell r="CA206">
            <v>0</v>
          </cell>
          <cell r="CB206">
            <v>0</v>
          </cell>
          <cell r="CC206">
            <v>0</v>
          </cell>
          <cell r="CD206">
            <v>0</v>
          </cell>
          <cell r="CE206">
            <v>0</v>
          </cell>
          <cell r="CF206">
            <v>0</v>
          </cell>
          <cell r="CG206">
            <v>0</v>
          </cell>
          <cell r="CH206">
            <v>0</v>
          </cell>
          <cell r="CI206">
            <v>0</v>
          </cell>
          <cell r="CJ206">
            <v>0</v>
          </cell>
          <cell r="CK206">
            <v>0</v>
          </cell>
          <cell r="CL206">
            <v>0</v>
          </cell>
          <cell r="DA206">
            <v>0</v>
          </cell>
          <cell r="DB206">
            <v>0</v>
          </cell>
          <cell r="DC206">
            <v>0</v>
          </cell>
          <cell r="DD206">
            <v>0</v>
          </cell>
          <cell r="DE206">
            <v>0</v>
          </cell>
          <cell r="DF206">
            <v>0</v>
          </cell>
          <cell r="DG206">
            <v>0</v>
          </cell>
          <cell r="DH206">
            <v>0</v>
          </cell>
          <cell r="DI206">
            <v>0</v>
          </cell>
          <cell r="DJ206">
            <v>0</v>
          </cell>
          <cell r="DK206">
            <v>0</v>
          </cell>
          <cell r="DL206">
            <v>0</v>
          </cell>
        </row>
        <row r="207">
          <cell r="CA207">
            <v>0</v>
          </cell>
          <cell r="CB207">
            <v>0</v>
          </cell>
          <cell r="CC207">
            <v>0</v>
          </cell>
          <cell r="CD207">
            <v>0</v>
          </cell>
          <cell r="CE207">
            <v>0</v>
          </cell>
          <cell r="CF207">
            <v>0</v>
          </cell>
          <cell r="CG207">
            <v>0</v>
          </cell>
          <cell r="CH207">
            <v>0</v>
          </cell>
          <cell r="CI207">
            <v>0</v>
          </cell>
          <cell r="CJ207">
            <v>0</v>
          </cell>
          <cell r="CK207">
            <v>0</v>
          </cell>
          <cell r="CL207">
            <v>0</v>
          </cell>
          <cell r="DA207">
            <v>0</v>
          </cell>
          <cell r="DB207">
            <v>0</v>
          </cell>
          <cell r="DC207">
            <v>0</v>
          </cell>
          <cell r="DD207">
            <v>0</v>
          </cell>
          <cell r="DE207">
            <v>0</v>
          </cell>
          <cell r="DF207">
            <v>0</v>
          </cell>
          <cell r="DG207">
            <v>0</v>
          </cell>
          <cell r="DH207">
            <v>0</v>
          </cell>
          <cell r="DI207">
            <v>0</v>
          </cell>
          <cell r="DJ207">
            <v>0</v>
          </cell>
          <cell r="DK207">
            <v>0</v>
          </cell>
          <cell r="DL207">
            <v>0</v>
          </cell>
        </row>
        <row r="208">
          <cell r="CA208">
            <v>0</v>
          </cell>
          <cell r="CB208">
            <v>0</v>
          </cell>
          <cell r="CC208">
            <v>0</v>
          </cell>
          <cell r="CD208">
            <v>0</v>
          </cell>
          <cell r="CE208">
            <v>0</v>
          </cell>
          <cell r="CF208">
            <v>0</v>
          </cell>
          <cell r="CG208">
            <v>0</v>
          </cell>
          <cell r="CH208">
            <v>0</v>
          </cell>
          <cell r="CI208">
            <v>0</v>
          </cell>
          <cell r="CJ208">
            <v>0</v>
          </cell>
          <cell r="CK208">
            <v>0</v>
          </cell>
          <cell r="CL208">
            <v>0</v>
          </cell>
          <cell r="DA208">
            <v>0</v>
          </cell>
          <cell r="DB208">
            <v>0</v>
          </cell>
          <cell r="DC208">
            <v>0</v>
          </cell>
          <cell r="DD208">
            <v>0</v>
          </cell>
          <cell r="DE208">
            <v>0</v>
          </cell>
          <cell r="DF208">
            <v>0</v>
          </cell>
          <cell r="DG208">
            <v>0</v>
          </cell>
          <cell r="DH208">
            <v>0</v>
          </cell>
          <cell r="DI208">
            <v>0</v>
          </cell>
          <cell r="DJ208">
            <v>0</v>
          </cell>
          <cell r="DK208">
            <v>0</v>
          </cell>
          <cell r="DL208">
            <v>0</v>
          </cell>
        </row>
        <row r="209">
          <cell r="CA209">
            <v>0</v>
          </cell>
          <cell r="CB209">
            <v>0</v>
          </cell>
          <cell r="CC209">
            <v>0</v>
          </cell>
          <cell r="CD209">
            <v>0</v>
          </cell>
          <cell r="CE209">
            <v>0</v>
          </cell>
          <cell r="CF209">
            <v>0</v>
          </cell>
          <cell r="CG209">
            <v>0</v>
          </cell>
          <cell r="CH209">
            <v>0</v>
          </cell>
          <cell r="CI209">
            <v>0</v>
          </cell>
          <cell r="CJ209">
            <v>0</v>
          </cell>
          <cell r="CK209">
            <v>0</v>
          </cell>
          <cell r="CL209">
            <v>0</v>
          </cell>
          <cell r="DA209">
            <v>0</v>
          </cell>
          <cell r="DB209">
            <v>0</v>
          </cell>
          <cell r="DC209">
            <v>0</v>
          </cell>
          <cell r="DD209">
            <v>0</v>
          </cell>
          <cell r="DE209">
            <v>0</v>
          </cell>
          <cell r="DF209">
            <v>0</v>
          </cell>
          <cell r="DG209">
            <v>0</v>
          </cell>
          <cell r="DH209">
            <v>0</v>
          </cell>
          <cell r="DI209">
            <v>0</v>
          </cell>
          <cell r="DJ209">
            <v>0</v>
          </cell>
          <cell r="DK209">
            <v>0</v>
          </cell>
          <cell r="DL209">
            <v>0</v>
          </cell>
        </row>
        <row r="210">
          <cell r="CA210">
            <v>0</v>
          </cell>
          <cell r="CB210">
            <v>0</v>
          </cell>
          <cell r="CC210">
            <v>0</v>
          </cell>
          <cell r="CD210">
            <v>0</v>
          </cell>
          <cell r="CE210">
            <v>0</v>
          </cell>
          <cell r="CF210">
            <v>0</v>
          </cell>
          <cell r="CG210">
            <v>0</v>
          </cell>
          <cell r="CH210">
            <v>0</v>
          </cell>
          <cell r="CI210">
            <v>0</v>
          </cell>
          <cell r="CJ210">
            <v>0</v>
          </cell>
          <cell r="CK210">
            <v>0</v>
          </cell>
          <cell r="CL210">
            <v>0</v>
          </cell>
          <cell r="DA210">
            <v>0</v>
          </cell>
          <cell r="DB210">
            <v>0</v>
          </cell>
          <cell r="DC210">
            <v>0</v>
          </cell>
          <cell r="DD210">
            <v>0</v>
          </cell>
          <cell r="DE210">
            <v>0</v>
          </cell>
          <cell r="DF210">
            <v>0</v>
          </cell>
          <cell r="DG210">
            <v>0</v>
          </cell>
          <cell r="DH210">
            <v>0</v>
          </cell>
          <cell r="DI210">
            <v>0</v>
          </cell>
          <cell r="DJ210">
            <v>0</v>
          </cell>
          <cell r="DK210">
            <v>0</v>
          </cell>
          <cell r="DL210">
            <v>0</v>
          </cell>
        </row>
        <row r="211">
          <cell r="CA211">
            <v>0</v>
          </cell>
          <cell r="CB211">
            <v>0</v>
          </cell>
          <cell r="CC211">
            <v>0</v>
          </cell>
          <cell r="CD211">
            <v>0</v>
          </cell>
          <cell r="CE211">
            <v>0</v>
          </cell>
          <cell r="CF211">
            <v>0</v>
          </cell>
          <cell r="CG211">
            <v>0</v>
          </cell>
          <cell r="CH211">
            <v>0</v>
          </cell>
          <cell r="CI211">
            <v>0</v>
          </cell>
          <cell r="CJ211">
            <v>0</v>
          </cell>
          <cell r="CK211">
            <v>0</v>
          </cell>
          <cell r="CL211">
            <v>0</v>
          </cell>
          <cell r="DA211">
            <v>0</v>
          </cell>
          <cell r="DB211">
            <v>0</v>
          </cell>
          <cell r="DC211">
            <v>0</v>
          </cell>
          <cell r="DD211">
            <v>0</v>
          </cell>
          <cell r="DE211">
            <v>0</v>
          </cell>
          <cell r="DF211">
            <v>0</v>
          </cell>
          <cell r="DG211">
            <v>0</v>
          </cell>
          <cell r="DH211">
            <v>0</v>
          </cell>
          <cell r="DI211">
            <v>0</v>
          </cell>
          <cell r="DJ211">
            <v>0</v>
          </cell>
          <cell r="DK211">
            <v>0</v>
          </cell>
          <cell r="DL211">
            <v>0</v>
          </cell>
        </row>
        <row r="212">
          <cell r="CA212">
            <v>0</v>
          </cell>
          <cell r="CB212">
            <v>0</v>
          </cell>
          <cell r="CC212">
            <v>0</v>
          </cell>
          <cell r="CD212">
            <v>0</v>
          </cell>
          <cell r="CE212">
            <v>0</v>
          </cell>
          <cell r="CF212">
            <v>0</v>
          </cell>
          <cell r="CG212">
            <v>0</v>
          </cell>
          <cell r="CH212">
            <v>0</v>
          </cell>
          <cell r="CI212">
            <v>0</v>
          </cell>
          <cell r="CJ212">
            <v>0</v>
          </cell>
          <cell r="CK212">
            <v>0</v>
          </cell>
          <cell r="CL212">
            <v>0</v>
          </cell>
          <cell r="DA212">
            <v>0</v>
          </cell>
          <cell r="DB212">
            <v>0</v>
          </cell>
          <cell r="DC212">
            <v>0</v>
          </cell>
          <cell r="DD212">
            <v>0</v>
          </cell>
          <cell r="DE212">
            <v>0</v>
          </cell>
          <cell r="DF212">
            <v>0</v>
          </cell>
          <cell r="DG212">
            <v>0</v>
          </cell>
          <cell r="DH212">
            <v>0</v>
          </cell>
          <cell r="DI212">
            <v>0</v>
          </cell>
          <cell r="DJ212">
            <v>0</v>
          </cell>
          <cell r="DK212">
            <v>0</v>
          </cell>
          <cell r="DL212">
            <v>0</v>
          </cell>
        </row>
        <row r="213">
          <cell r="CA213">
            <v>0</v>
          </cell>
          <cell r="CB213">
            <v>0</v>
          </cell>
          <cell r="CC213">
            <v>0</v>
          </cell>
          <cell r="CD213">
            <v>0</v>
          </cell>
          <cell r="CE213">
            <v>0</v>
          </cell>
          <cell r="CF213">
            <v>0</v>
          </cell>
          <cell r="CG213">
            <v>0</v>
          </cell>
          <cell r="CH213">
            <v>0</v>
          </cell>
          <cell r="CI213">
            <v>0</v>
          </cell>
          <cell r="CJ213">
            <v>0</v>
          </cell>
          <cell r="CK213">
            <v>0</v>
          </cell>
          <cell r="CL213">
            <v>0</v>
          </cell>
          <cell r="DA213">
            <v>0</v>
          </cell>
          <cell r="DB213">
            <v>0</v>
          </cell>
          <cell r="DC213">
            <v>0</v>
          </cell>
          <cell r="DD213">
            <v>0</v>
          </cell>
          <cell r="DE213">
            <v>0</v>
          </cell>
          <cell r="DF213">
            <v>0</v>
          </cell>
          <cell r="DG213">
            <v>0</v>
          </cell>
          <cell r="DH213">
            <v>0</v>
          </cell>
          <cell r="DI213">
            <v>0</v>
          </cell>
          <cell r="DJ213">
            <v>0</v>
          </cell>
          <cell r="DK213">
            <v>0</v>
          </cell>
          <cell r="DL213">
            <v>0</v>
          </cell>
        </row>
        <row r="214">
          <cell r="CA214">
            <v>0</v>
          </cell>
          <cell r="CB214">
            <v>0</v>
          </cell>
          <cell r="CC214">
            <v>0</v>
          </cell>
          <cell r="CD214">
            <v>0</v>
          </cell>
          <cell r="CE214">
            <v>0</v>
          </cell>
          <cell r="CF214">
            <v>0</v>
          </cell>
          <cell r="CG214">
            <v>0</v>
          </cell>
          <cell r="CH214">
            <v>0</v>
          </cell>
          <cell r="CI214">
            <v>0</v>
          </cell>
          <cell r="CJ214">
            <v>0</v>
          </cell>
          <cell r="CK214">
            <v>0</v>
          </cell>
          <cell r="CL214">
            <v>0</v>
          </cell>
          <cell r="DA214">
            <v>0</v>
          </cell>
          <cell r="DB214">
            <v>0</v>
          </cell>
          <cell r="DC214">
            <v>0</v>
          </cell>
          <cell r="DD214">
            <v>0</v>
          </cell>
          <cell r="DE214">
            <v>0</v>
          </cell>
          <cell r="DF214">
            <v>0</v>
          </cell>
          <cell r="DG214">
            <v>0</v>
          </cell>
          <cell r="DH214">
            <v>0</v>
          </cell>
          <cell r="DI214">
            <v>0</v>
          </cell>
          <cell r="DJ214">
            <v>0</v>
          </cell>
          <cell r="DK214">
            <v>0</v>
          </cell>
          <cell r="DL214">
            <v>0</v>
          </cell>
        </row>
        <row r="215">
          <cell r="CA215">
            <v>0</v>
          </cell>
          <cell r="CB215">
            <v>0</v>
          </cell>
          <cell r="CC215">
            <v>0</v>
          </cell>
          <cell r="CD215">
            <v>0</v>
          </cell>
          <cell r="CE215">
            <v>0</v>
          </cell>
          <cell r="CF215">
            <v>0</v>
          </cell>
          <cell r="CG215">
            <v>0</v>
          </cell>
          <cell r="CH215">
            <v>0</v>
          </cell>
          <cell r="CI215">
            <v>0</v>
          </cell>
          <cell r="CJ215">
            <v>0</v>
          </cell>
          <cell r="CK215">
            <v>0</v>
          </cell>
          <cell r="CL215">
            <v>0</v>
          </cell>
          <cell r="DA215">
            <v>0</v>
          </cell>
          <cell r="DB215">
            <v>0</v>
          </cell>
          <cell r="DC215">
            <v>0</v>
          </cell>
          <cell r="DD215">
            <v>0</v>
          </cell>
          <cell r="DE215">
            <v>0</v>
          </cell>
          <cell r="DF215">
            <v>0</v>
          </cell>
          <cell r="DG215">
            <v>0</v>
          </cell>
          <cell r="DH215">
            <v>0</v>
          </cell>
          <cell r="DI215">
            <v>0</v>
          </cell>
          <cell r="DJ215">
            <v>0</v>
          </cell>
          <cell r="DK215">
            <v>0</v>
          </cell>
          <cell r="DL215">
            <v>0</v>
          </cell>
        </row>
        <row r="216">
          <cell r="CA216">
            <v>0</v>
          </cell>
          <cell r="CB216">
            <v>0</v>
          </cell>
          <cell r="CC216">
            <v>0</v>
          </cell>
          <cell r="CD216">
            <v>0</v>
          </cell>
          <cell r="CE216">
            <v>0</v>
          </cell>
          <cell r="CF216">
            <v>0</v>
          </cell>
          <cell r="CG216">
            <v>0</v>
          </cell>
          <cell r="CH216">
            <v>0</v>
          </cell>
          <cell r="CI216">
            <v>0</v>
          </cell>
          <cell r="CJ216">
            <v>0</v>
          </cell>
          <cell r="CK216">
            <v>0</v>
          </cell>
          <cell r="CL216">
            <v>0</v>
          </cell>
          <cell r="DA216">
            <v>0</v>
          </cell>
          <cell r="DB216">
            <v>0</v>
          </cell>
          <cell r="DC216">
            <v>0</v>
          </cell>
          <cell r="DD216">
            <v>0</v>
          </cell>
          <cell r="DE216">
            <v>0</v>
          </cell>
          <cell r="DF216">
            <v>0</v>
          </cell>
          <cell r="DG216">
            <v>0</v>
          </cell>
          <cell r="DH216">
            <v>0</v>
          </cell>
          <cell r="DI216">
            <v>0</v>
          </cell>
          <cell r="DJ216">
            <v>0</v>
          </cell>
          <cell r="DK216">
            <v>0</v>
          </cell>
          <cell r="DL216">
            <v>0</v>
          </cell>
        </row>
        <row r="217">
          <cell r="CA217">
            <v>0</v>
          </cell>
          <cell r="CB217">
            <v>0</v>
          </cell>
          <cell r="CC217">
            <v>0</v>
          </cell>
          <cell r="CD217">
            <v>0</v>
          </cell>
          <cell r="CE217">
            <v>0</v>
          </cell>
          <cell r="CF217">
            <v>0</v>
          </cell>
          <cell r="CG217">
            <v>0</v>
          </cell>
          <cell r="CH217">
            <v>0</v>
          </cell>
          <cell r="CI217">
            <v>0</v>
          </cell>
          <cell r="CJ217">
            <v>0</v>
          </cell>
          <cell r="CK217">
            <v>0</v>
          </cell>
          <cell r="CL217">
            <v>0</v>
          </cell>
          <cell r="DA217">
            <v>0</v>
          </cell>
          <cell r="DB217">
            <v>0</v>
          </cell>
          <cell r="DC217">
            <v>0</v>
          </cell>
          <cell r="DD217">
            <v>0</v>
          </cell>
          <cell r="DE217">
            <v>0</v>
          </cell>
          <cell r="DF217">
            <v>0</v>
          </cell>
          <cell r="DG217">
            <v>0</v>
          </cell>
          <cell r="DH217">
            <v>0</v>
          </cell>
          <cell r="DI217">
            <v>0</v>
          </cell>
          <cell r="DJ217">
            <v>0</v>
          </cell>
          <cell r="DK217">
            <v>0</v>
          </cell>
          <cell r="DL217">
            <v>0</v>
          </cell>
        </row>
        <row r="218">
          <cell r="CA218">
            <v>0</v>
          </cell>
          <cell r="CB218">
            <v>0</v>
          </cell>
          <cell r="CC218">
            <v>0</v>
          </cell>
          <cell r="CD218">
            <v>0</v>
          </cell>
          <cell r="CE218">
            <v>0</v>
          </cell>
          <cell r="CF218">
            <v>0</v>
          </cell>
          <cell r="CG218">
            <v>0</v>
          </cell>
          <cell r="CH218">
            <v>0</v>
          </cell>
          <cell r="CI218">
            <v>0</v>
          </cell>
          <cell r="CJ218">
            <v>0</v>
          </cell>
          <cell r="CK218">
            <v>0</v>
          </cell>
          <cell r="CL218">
            <v>0</v>
          </cell>
          <cell r="DA218">
            <v>0</v>
          </cell>
          <cell r="DB218">
            <v>0</v>
          </cell>
          <cell r="DC218">
            <v>0</v>
          </cell>
          <cell r="DD218">
            <v>0</v>
          </cell>
          <cell r="DE218">
            <v>0</v>
          </cell>
          <cell r="DF218">
            <v>0</v>
          </cell>
          <cell r="DG218">
            <v>0</v>
          </cell>
          <cell r="DH218">
            <v>0</v>
          </cell>
          <cell r="DI218">
            <v>0</v>
          </cell>
          <cell r="DJ218">
            <v>0</v>
          </cell>
          <cell r="DK218">
            <v>0</v>
          </cell>
          <cell r="DL218">
            <v>0</v>
          </cell>
        </row>
        <row r="219">
          <cell r="CA219">
            <v>0</v>
          </cell>
          <cell r="CB219">
            <v>0</v>
          </cell>
          <cell r="CC219">
            <v>0</v>
          </cell>
          <cell r="CD219">
            <v>0</v>
          </cell>
          <cell r="CE219">
            <v>0</v>
          </cell>
          <cell r="CF219">
            <v>0</v>
          </cell>
          <cell r="CG219">
            <v>0</v>
          </cell>
          <cell r="CH219">
            <v>0</v>
          </cell>
          <cell r="CI219">
            <v>0</v>
          </cell>
          <cell r="CJ219">
            <v>0</v>
          </cell>
          <cell r="CK219">
            <v>0</v>
          </cell>
          <cell r="CL219">
            <v>0</v>
          </cell>
          <cell r="DA219">
            <v>0</v>
          </cell>
          <cell r="DB219">
            <v>0</v>
          </cell>
          <cell r="DC219">
            <v>0</v>
          </cell>
          <cell r="DD219">
            <v>0</v>
          </cell>
          <cell r="DE219">
            <v>0</v>
          </cell>
          <cell r="DF219">
            <v>0</v>
          </cell>
          <cell r="DG219">
            <v>0</v>
          </cell>
          <cell r="DH219">
            <v>0</v>
          </cell>
          <cell r="DI219">
            <v>0</v>
          </cell>
          <cell r="DJ219">
            <v>0</v>
          </cell>
          <cell r="DK219">
            <v>0</v>
          </cell>
          <cell r="DL219">
            <v>0</v>
          </cell>
        </row>
        <row r="220">
          <cell r="CA220">
            <v>0</v>
          </cell>
          <cell r="CB220">
            <v>0</v>
          </cell>
          <cell r="CC220">
            <v>0</v>
          </cell>
          <cell r="CD220">
            <v>0</v>
          </cell>
          <cell r="CE220">
            <v>0</v>
          </cell>
          <cell r="CF220">
            <v>0</v>
          </cell>
          <cell r="CG220">
            <v>0</v>
          </cell>
          <cell r="CH220">
            <v>0</v>
          </cell>
          <cell r="CI220">
            <v>0</v>
          </cell>
          <cell r="CJ220">
            <v>0</v>
          </cell>
          <cell r="CK220">
            <v>0</v>
          </cell>
          <cell r="CL220">
            <v>0</v>
          </cell>
          <cell r="DA220">
            <v>0</v>
          </cell>
          <cell r="DB220">
            <v>0</v>
          </cell>
          <cell r="DC220">
            <v>0</v>
          </cell>
          <cell r="DD220">
            <v>0</v>
          </cell>
          <cell r="DE220">
            <v>0</v>
          </cell>
          <cell r="DF220">
            <v>0</v>
          </cell>
          <cell r="DG220">
            <v>0</v>
          </cell>
          <cell r="DH220">
            <v>0</v>
          </cell>
          <cell r="DI220">
            <v>0</v>
          </cell>
          <cell r="DJ220">
            <v>0</v>
          </cell>
          <cell r="DK220">
            <v>0</v>
          </cell>
          <cell r="DL220">
            <v>0</v>
          </cell>
        </row>
        <row r="221">
          <cell r="CA221">
            <v>0</v>
          </cell>
          <cell r="CB221">
            <v>0</v>
          </cell>
          <cell r="CC221">
            <v>0</v>
          </cell>
          <cell r="CD221">
            <v>0</v>
          </cell>
          <cell r="CE221">
            <v>0</v>
          </cell>
          <cell r="CF221">
            <v>0</v>
          </cell>
          <cell r="CG221">
            <v>0</v>
          </cell>
          <cell r="CH221">
            <v>0</v>
          </cell>
          <cell r="CI221">
            <v>0</v>
          </cell>
          <cell r="CJ221">
            <v>0</v>
          </cell>
          <cell r="CK221">
            <v>0</v>
          </cell>
          <cell r="CL221">
            <v>0</v>
          </cell>
          <cell r="DA221">
            <v>0</v>
          </cell>
          <cell r="DB221">
            <v>0</v>
          </cell>
          <cell r="DC221">
            <v>0</v>
          </cell>
          <cell r="DD221">
            <v>0</v>
          </cell>
          <cell r="DE221">
            <v>0</v>
          </cell>
          <cell r="DF221">
            <v>0</v>
          </cell>
          <cell r="DG221">
            <v>0</v>
          </cell>
          <cell r="DH221">
            <v>0</v>
          </cell>
          <cell r="DI221">
            <v>0</v>
          </cell>
          <cell r="DJ221">
            <v>0</v>
          </cell>
          <cell r="DK221">
            <v>0</v>
          </cell>
          <cell r="DL221">
            <v>0</v>
          </cell>
        </row>
        <row r="222">
          <cell r="CA222">
            <v>0</v>
          </cell>
          <cell r="CB222">
            <v>0</v>
          </cell>
          <cell r="CC222">
            <v>0</v>
          </cell>
          <cell r="CD222">
            <v>0</v>
          </cell>
          <cell r="CE222">
            <v>0</v>
          </cell>
          <cell r="CF222">
            <v>0</v>
          </cell>
          <cell r="CG222">
            <v>0</v>
          </cell>
          <cell r="CH222">
            <v>0</v>
          </cell>
          <cell r="CI222">
            <v>0</v>
          </cell>
          <cell r="CJ222">
            <v>0</v>
          </cell>
          <cell r="CK222">
            <v>0</v>
          </cell>
          <cell r="CL222">
            <v>0</v>
          </cell>
          <cell r="DA222">
            <v>0</v>
          </cell>
          <cell r="DB222">
            <v>0</v>
          </cell>
          <cell r="DC222">
            <v>0</v>
          </cell>
          <cell r="DD222">
            <v>0</v>
          </cell>
          <cell r="DE222">
            <v>0</v>
          </cell>
          <cell r="DF222">
            <v>0</v>
          </cell>
          <cell r="DG222">
            <v>0</v>
          </cell>
          <cell r="DH222">
            <v>0</v>
          </cell>
          <cell r="DI222">
            <v>0</v>
          </cell>
          <cell r="DJ222">
            <v>0</v>
          </cell>
          <cell r="DK222">
            <v>0</v>
          </cell>
          <cell r="DL222">
            <v>0</v>
          </cell>
        </row>
        <row r="223">
          <cell r="CA223">
            <v>0</v>
          </cell>
          <cell r="CB223">
            <v>0</v>
          </cell>
          <cell r="CC223">
            <v>0</v>
          </cell>
          <cell r="CD223">
            <v>0</v>
          </cell>
          <cell r="CE223">
            <v>0</v>
          </cell>
          <cell r="CF223">
            <v>0</v>
          </cell>
          <cell r="CG223">
            <v>0</v>
          </cell>
          <cell r="CH223">
            <v>0</v>
          </cell>
          <cell r="CI223">
            <v>0</v>
          </cell>
          <cell r="CJ223">
            <v>0</v>
          </cell>
          <cell r="CK223">
            <v>0</v>
          </cell>
          <cell r="CL223">
            <v>0</v>
          </cell>
          <cell r="DA223">
            <v>0</v>
          </cell>
          <cell r="DB223">
            <v>0</v>
          </cell>
          <cell r="DC223">
            <v>0</v>
          </cell>
          <cell r="DD223">
            <v>0</v>
          </cell>
          <cell r="DE223">
            <v>0</v>
          </cell>
          <cell r="DF223">
            <v>0</v>
          </cell>
          <cell r="DG223">
            <v>0</v>
          </cell>
          <cell r="DH223">
            <v>0</v>
          </cell>
          <cell r="DI223">
            <v>0</v>
          </cell>
          <cell r="DJ223">
            <v>0</v>
          </cell>
          <cell r="DK223">
            <v>0</v>
          </cell>
          <cell r="DL223">
            <v>0</v>
          </cell>
        </row>
        <row r="224">
          <cell r="CA224">
            <v>0</v>
          </cell>
          <cell r="CB224">
            <v>0</v>
          </cell>
          <cell r="CC224">
            <v>0</v>
          </cell>
          <cell r="CD224">
            <v>0</v>
          </cell>
          <cell r="CE224">
            <v>0</v>
          </cell>
          <cell r="CF224">
            <v>0</v>
          </cell>
          <cell r="CG224">
            <v>0</v>
          </cell>
          <cell r="CH224">
            <v>0</v>
          </cell>
          <cell r="CI224">
            <v>0</v>
          </cell>
          <cell r="CJ224">
            <v>0</v>
          </cell>
          <cell r="CK224">
            <v>0</v>
          </cell>
          <cell r="CL224">
            <v>0</v>
          </cell>
          <cell r="DA224">
            <v>0</v>
          </cell>
          <cell r="DB224">
            <v>0</v>
          </cell>
          <cell r="DC224">
            <v>0</v>
          </cell>
          <cell r="DD224">
            <v>0</v>
          </cell>
          <cell r="DE224">
            <v>0</v>
          </cell>
          <cell r="DF224">
            <v>0</v>
          </cell>
          <cell r="DG224">
            <v>0</v>
          </cell>
          <cell r="DH224">
            <v>0</v>
          </cell>
          <cell r="DI224">
            <v>0</v>
          </cell>
          <cell r="DJ224">
            <v>0</v>
          </cell>
          <cell r="DK224">
            <v>0</v>
          </cell>
          <cell r="DL224">
            <v>0</v>
          </cell>
        </row>
        <row r="225">
          <cell r="CA225">
            <v>0</v>
          </cell>
          <cell r="CB225">
            <v>0</v>
          </cell>
          <cell r="CC225">
            <v>0</v>
          </cell>
          <cell r="CD225">
            <v>0</v>
          </cell>
          <cell r="CE225">
            <v>0</v>
          </cell>
          <cell r="CF225">
            <v>0</v>
          </cell>
          <cell r="CG225">
            <v>0</v>
          </cell>
          <cell r="CH225">
            <v>0</v>
          </cell>
          <cell r="CI225">
            <v>0</v>
          </cell>
          <cell r="CJ225">
            <v>0</v>
          </cell>
          <cell r="CK225">
            <v>0</v>
          </cell>
          <cell r="CL225">
            <v>0</v>
          </cell>
          <cell r="DA225">
            <v>0</v>
          </cell>
          <cell r="DB225">
            <v>0</v>
          </cell>
          <cell r="DC225">
            <v>0</v>
          </cell>
          <cell r="DD225">
            <v>0</v>
          </cell>
          <cell r="DE225">
            <v>0</v>
          </cell>
          <cell r="DF225">
            <v>0</v>
          </cell>
          <cell r="DG225">
            <v>0</v>
          </cell>
          <cell r="DH225">
            <v>0</v>
          </cell>
          <cell r="DI225">
            <v>0</v>
          </cell>
          <cell r="DJ225">
            <v>0</v>
          </cell>
          <cell r="DK225">
            <v>0</v>
          </cell>
          <cell r="DL225">
            <v>0</v>
          </cell>
        </row>
        <row r="226">
          <cell r="CA226">
            <v>0</v>
          </cell>
          <cell r="CB226">
            <v>0</v>
          </cell>
          <cell r="CC226">
            <v>0</v>
          </cell>
          <cell r="CD226">
            <v>0</v>
          </cell>
          <cell r="CE226">
            <v>0</v>
          </cell>
          <cell r="CF226">
            <v>0</v>
          </cell>
          <cell r="CG226">
            <v>0</v>
          </cell>
          <cell r="CH226">
            <v>0</v>
          </cell>
          <cell r="CI226">
            <v>0</v>
          </cell>
          <cell r="CJ226">
            <v>0</v>
          </cell>
          <cell r="CK226">
            <v>0</v>
          </cell>
          <cell r="CL226">
            <v>0</v>
          </cell>
          <cell r="DA226">
            <v>0</v>
          </cell>
          <cell r="DB226">
            <v>0</v>
          </cell>
          <cell r="DC226">
            <v>0</v>
          </cell>
          <cell r="DD226">
            <v>0</v>
          </cell>
          <cell r="DE226">
            <v>0</v>
          </cell>
          <cell r="DF226">
            <v>0</v>
          </cell>
          <cell r="DG226">
            <v>0</v>
          </cell>
          <cell r="DH226">
            <v>0</v>
          </cell>
          <cell r="DI226">
            <v>0</v>
          </cell>
          <cell r="DJ226">
            <v>0</v>
          </cell>
          <cell r="DK226">
            <v>0</v>
          </cell>
          <cell r="DL226">
            <v>0</v>
          </cell>
        </row>
        <row r="227">
          <cell r="CA227">
            <v>0</v>
          </cell>
          <cell r="CB227">
            <v>0</v>
          </cell>
          <cell r="CC227">
            <v>0</v>
          </cell>
          <cell r="CD227">
            <v>0</v>
          </cell>
          <cell r="CE227">
            <v>0</v>
          </cell>
          <cell r="CF227">
            <v>0</v>
          </cell>
          <cell r="CG227">
            <v>0</v>
          </cell>
          <cell r="CH227">
            <v>0</v>
          </cell>
          <cell r="CI227">
            <v>0</v>
          </cell>
          <cell r="CJ227">
            <v>0</v>
          </cell>
          <cell r="CK227">
            <v>0</v>
          </cell>
          <cell r="CL227">
            <v>0</v>
          </cell>
          <cell r="DA227">
            <v>0</v>
          </cell>
          <cell r="DB227">
            <v>0</v>
          </cell>
          <cell r="DC227">
            <v>0</v>
          </cell>
          <cell r="DD227">
            <v>0</v>
          </cell>
          <cell r="DE227">
            <v>0</v>
          </cell>
          <cell r="DF227">
            <v>0</v>
          </cell>
          <cell r="DG227">
            <v>0</v>
          </cell>
          <cell r="DH227">
            <v>0</v>
          </cell>
          <cell r="DI227">
            <v>0</v>
          </cell>
          <cell r="DJ227">
            <v>0</v>
          </cell>
          <cell r="DK227">
            <v>0</v>
          </cell>
          <cell r="DL227">
            <v>0</v>
          </cell>
        </row>
        <row r="228">
          <cell r="CA228">
            <v>0</v>
          </cell>
          <cell r="CB228">
            <v>0</v>
          </cell>
          <cell r="CC228">
            <v>0</v>
          </cell>
          <cell r="CD228">
            <v>0</v>
          </cell>
          <cell r="CE228">
            <v>0</v>
          </cell>
          <cell r="CF228">
            <v>0</v>
          </cell>
          <cell r="CG228">
            <v>0</v>
          </cell>
          <cell r="CH228">
            <v>0</v>
          </cell>
          <cell r="CI228">
            <v>0</v>
          </cell>
          <cell r="CJ228">
            <v>0</v>
          </cell>
          <cell r="CK228">
            <v>0</v>
          </cell>
          <cell r="CL228">
            <v>0</v>
          </cell>
          <cell r="DA228">
            <v>0</v>
          </cell>
          <cell r="DB228">
            <v>0</v>
          </cell>
          <cell r="DC228">
            <v>0</v>
          </cell>
          <cell r="DD228">
            <v>0</v>
          </cell>
          <cell r="DE228">
            <v>0</v>
          </cell>
          <cell r="DF228">
            <v>0</v>
          </cell>
          <cell r="DG228">
            <v>0</v>
          </cell>
          <cell r="DH228">
            <v>0</v>
          </cell>
          <cell r="DI228">
            <v>0</v>
          </cell>
          <cell r="DJ228">
            <v>0</v>
          </cell>
          <cell r="DK228">
            <v>0</v>
          </cell>
          <cell r="DL228">
            <v>0</v>
          </cell>
        </row>
        <row r="229">
          <cell r="CA229">
            <v>0</v>
          </cell>
          <cell r="CB229">
            <v>0</v>
          </cell>
          <cell r="CC229">
            <v>0</v>
          </cell>
          <cell r="CD229">
            <v>0</v>
          </cell>
          <cell r="CE229">
            <v>0</v>
          </cell>
          <cell r="CF229">
            <v>0</v>
          </cell>
          <cell r="CG229">
            <v>0</v>
          </cell>
          <cell r="CH229">
            <v>0</v>
          </cell>
          <cell r="CI229">
            <v>0</v>
          </cell>
          <cell r="CJ229">
            <v>0</v>
          </cell>
          <cell r="CK229">
            <v>0</v>
          </cell>
          <cell r="CL229">
            <v>0</v>
          </cell>
          <cell r="DA229">
            <v>0</v>
          </cell>
          <cell r="DB229">
            <v>0</v>
          </cell>
          <cell r="DC229">
            <v>0</v>
          </cell>
          <cell r="DD229">
            <v>0</v>
          </cell>
          <cell r="DE229">
            <v>0</v>
          </cell>
          <cell r="DF229">
            <v>0</v>
          </cell>
          <cell r="DG229">
            <v>0</v>
          </cell>
          <cell r="DH229">
            <v>0</v>
          </cell>
          <cell r="DI229">
            <v>0</v>
          </cell>
          <cell r="DJ229">
            <v>0</v>
          </cell>
          <cell r="DK229">
            <v>0</v>
          </cell>
          <cell r="DL229">
            <v>0</v>
          </cell>
        </row>
        <row r="230">
          <cell r="CA230">
            <v>0</v>
          </cell>
          <cell r="CB230">
            <v>0</v>
          </cell>
          <cell r="CC230">
            <v>0</v>
          </cell>
          <cell r="CD230">
            <v>0</v>
          </cell>
          <cell r="CE230">
            <v>0</v>
          </cell>
          <cell r="CF230">
            <v>0</v>
          </cell>
          <cell r="CG230">
            <v>0</v>
          </cell>
          <cell r="CH230">
            <v>0</v>
          </cell>
          <cell r="CI230">
            <v>0</v>
          </cell>
          <cell r="CJ230">
            <v>0</v>
          </cell>
          <cell r="CK230">
            <v>0</v>
          </cell>
          <cell r="CL230">
            <v>0</v>
          </cell>
          <cell r="DA230">
            <v>0</v>
          </cell>
          <cell r="DB230">
            <v>0</v>
          </cell>
          <cell r="DC230">
            <v>0</v>
          </cell>
          <cell r="DD230">
            <v>0</v>
          </cell>
          <cell r="DE230">
            <v>0</v>
          </cell>
          <cell r="DF230">
            <v>0</v>
          </cell>
          <cell r="DG230">
            <v>0</v>
          </cell>
          <cell r="DH230">
            <v>0</v>
          </cell>
          <cell r="DI230">
            <v>0</v>
          </cell>
          <cell r="DJ230">
            <v>0</v>
          </cell>
          <cell r="DK230">
            <v>0</v>
          </cell>
          <cell r="DL230">
            <v>0</v>
          </cell>
        </row>
        <row r="231">
          <cell r="CA231">
            <v>0</v>
          </cell>
          <cell r="CB231">
            <v>0</v>
          </cell>
          <cell r="CC231">
            <v>0</v>
          </cell>
          <cell r="CD231">
            <v>0</v>
          </cell>
          <cell r="CE231">
            <v>0</v>
          </cell>
          <cell r="CF231">
            <v>0</v>
          </cell>
          <cell r="CG231">
            <v>0</v>
          </cell>
          <cell r="CH231">
            <v>0</v>
          </cell>
          <cell r="CI231">
            <v>0</v>
          </cell>
          <cell r="CJ231">
            <v>0</v>
          </cell>
          <cell r="CK231">
            <v>0</v>
          </cell>
          <cell r="CL231">
            <v>0</v>
          </cell>
          <cell r="DA231">
            <v>0</v>
          </cell>
          <cell r="DB231">
            <v>0</v>
          </cell>
          <cell r="DC231">
            <v>0</v>
          </cell>
          <cell r="DD231">
            <v>0</v>
          </cell>
          <cell r="DE231">
            <v>0</v>
          </cell>
          <cell r="DF231">
            <v>0</v>
          </cell>
          <cell r="DG231">
            <v>0</v>
          </cell>
          <cell r="DH231">
            <v>0</v>
          </cell>
          <cell r="DI231">
            <v>0</v>
          </cell>
          <cell r="DJ231">
            <v>0</v>
          </cell>
          <cell r="DK231">
            <v>0</v>
          </cell>
          <cell r="DL231">
            <v>0</v>
          </cell>
        </row>
        <row r="232">
          <cell r="CA232">
            <v>0</v>
          </cell>
          <cell r="CB232">
            <v>0</v>
          </cell>
          <cell r="CC232">
            <v>0</v>
          </cell>
          <cell r="CD232">
            <v>0</v>
          </cell>
          <cell r="CE232">
            <v>0</v>
          </cell>
          <cell r="CF232">
            <v>0</v>
          </cell>
          <cell r="CG232">
            <v>0</v>
          </cell>
          <cell r="CH232">
            <v>0</v>
          </cell>
          <cell r="CI232">
            <v>0</v>
          </cell>
          <cell r="CJ232">
            <v>0</v>
          </cell>
          <cell r="CK232">
            <v>0</v>
          </cell>
          <cell r="CL232">
            <v>0</v>
          </cell>
          <cell r="DA232">
            <v>0</v>
          </cell>
          <cell r="DB232">
            <v>0</v>
          </cell>
          <cell r="DC232">
            <v>0</v>
          </cell>
          <cell r="DD232">
            <v>0</v>
          </cell>
          <cell r="DE232">
            <v>0</v>
          </cell>
          <cell r="DF232">
            <v>0</v>
          </cell>
          <cell r="DG232">
            <v>0</v>
          </cell>
          <cell r="DH232">
            <v>0</v>
          </cell>
          <cell r="DI232">
            <v>0</v>
          </cell>
          <cell r="DJ232">
            <v>0</v>
          </cell>
          <cell r="DK232">
            <v>0</v>
          </cell>
          <cell r="DL232">
            <v>0</v>
          </cell>
        </row>
        <row r="233">
          <cell r="CA233">
            <v>0</v>
          </cell>
          <cell r="CB233">
            <v>0</v>
          </cell>
          <cell r="CC233">
            <v>0</v>
          </cell>
          <cell r="CD233">
            <v>0</v>
          </cell>
          <cell r="CE233">
            <v>0</v>
          </cell>
          <cell r="CF233">
            <v>0</v>
          </cell>
          <cell r="CG233">
            <v>0</v>
          </cell>
          <cell r="CH233">
            <v>0</v>
          </cell>
          <cell r="CI233">
            <v>0</v>
          </cell>
          <cell r="CJ233">
            <v>0</v>
          </cell>
          <cell r="CK233">
            <v>0</v>
          </cell>
          <cell r="CL233">
            <v>0</v>
          </cell>
          <cell r="DA233">
            <v>0</v>
          </cell>
          <cell r="DB233">
            <v>0</v>
          </cell>
          <cell r="DC233">
            <v>0</v>
          </cell>
          <cell r="DD233">
            <v>0</v>
          </cell>
          <cell r="DE233">
            <v>0</v>
          </cell>
          <cell r="DF233">
            <v>0</v>
          </cell>
          <cell r="DG233">
            <v>0</v>
          </cell>
          <cell r="DH233">
            <v>0</v>
          </cell>
          <cell r="DI233">
            <v>0</v>
          </cell>
          <cell r="DJ233">
            <v>0</v>
          </cell>
          <cell r="DK233">
            <v>0</v>
          </cell>
          <cell r="DL233">
            <v>0</v>
          </cell>
        </row>
        <row r="234">
          <cell r="CA234">
            <v>0</v>
          </cell>
          <cell r="CB234">
            <v>0</v>
          </cell>
          <cell r="CC234">
            <v>0</v>
          </cell>
          <cell r="CD234">
            <v>0</v>
          </cell>
          <cell r="CE234">
            <v>0</v>
          </cell>
          <cell r="CF234">
            <v>0</v>
          </cell>
          <cell r="CG234">
            <v>0</v>
          </cell>
          <cell r="CH234">
            <v>0</v>
          </cell>
          <cell r="CI234">
            <v>0</v>
          </cell>
          <cell r="CJ234">
            <v>0</v>
          </cell>
          <cell r="CK234">
            <v>0</v>
          </cell>
          <cell r="CL234">
            <v>0</v>
          </cell>
          <cell r="DA234">
            <v>0</v>
          </cell>
          <cell r="DB234">
            <v>0</v>
          </cell>
          <cell r="DC234">
            <v>0</v>
          </cell>
          <cell r="DD234">
            <v>0</v>
          </cell>
          <cell r="DE234">
            <v>0</v>
          </cell>
          <cell r="DF234">
            <v>0</v>
          </cell>
          <cell r="DG234">
            <v>0</v>
          </cell>
          <cell r="DH234">
            <v>0</v>
          </cell>
          <cell r="DI234">
            <v>0</v>
          </cell>
          <cell r="DJ234">
            <v>0</v>
          </cell>
          <cell r="DK234">
            <v>0</v>
          </cell>
          <cell r="DL234">
            <v>0</v>
          </cell>
        </row>
        <row r="235">
          <cell r="CA235">
            <v>0</v>
          </cell>
          <cell r="CB235">
            <v>0</v>
          </cell>
          <cell r="CC235">
            <v>0</v>
          </cell>
          <cell r="CD235">
            <v>0</v>
          </cell>
          <cell r="CE235">
            <v>0</v>
          </cell>
          <cell r="CF235">
            <v>0</v>
          </cell>
          <cell r="CG235">
            <v>0</v>
          </cell>
          <cell r="CH235">
            <v>0</v>
          </cell>
          <cell r="CI235">
            <v>0</v>
          </cell>
          <cell r="CJ235">
            <v>0</v>
          </cell>
          <cell r="CK235">
            <v>0</v>
          </cell>
          <cell r="CL235">
            <v>0</v>
          </cell>
          <cell r="DA235">
            <v>0</v>
          </cell>
          <cell r="DB235">
            <v>0</v>
          </cell>
          <cell r="DC235">
            <v>0</v>
          </cell>
          <cell r="DD235">
            <v>0</v>
          </cell>
          <cell r="DE235">
            <v>0</v>
          </cell>
          <cell r="DF235">
            <v>0</v>
          </cell>
          <cell r="DG235">
            <v>0</v>
          </cell>
          <cell r="DH235">
            <v>0</v>
          </cell>
          <cell r="DI235">
            <v>0</v>
          </cell>
          <cell r="DJ235">
            <v>0</v>
          </cell>
          <cell r="DK235">
            <v>0</v>
          </cell>
          <cell r="DL235">
            <v>0</v>
          </cell>
        </row>
        <row r="236">
          <cell r="CA236">
            <v>0</v>
          </cell>
          <cell r="CB236">
            <v>0</v>
          </cell>
          <cell r="CC236">
            <v>0</v>
          </cell>
          <cell r="CD236">
            <v>0</v>
          </cell>
          <cell r="CE236">
            <v>0</v>
          </cell>
          <cell r="CF236">
            <v>0</v>
          </cell>
          <cell r="CG236">
            <v>0</v>
          </cell>
          <cell r="CH236">
            <v>0</v>
          </cell>
          <cell r="CI236">
            <v>0</v>
          </cell>
          <cell r="CJ236">
            <v>0</v>
          </cell>
          <cell r="CK236">
            <v>0</v>
          </cell>
          <cell r="CL236">
            <v>0</v>
          </cell>
          <cell r="DA236">
            <v>0</v>
          </cell>
          <cell r="DB236">
            <v>0</v>
          </cell>
          <cell r="DC236">
            <v>0</v>
          </cell>
          <cell r="DD236">
            <v>0</v>
          </cell>
          <cell r="DE236">
            <v>0</v>
          </cell>
          <cell r="DF236">
            <v>0</v>
          </cell>
          <cell r="DG236">
            <v>0</v>
          </cell>
          <cell r="DH236">
            <v>0</v>
          </cell>
          <cell r="DI236">
            <v>0</v>
          </cell>
          <cell r="DJ236">
            <v>0</v>
          </cell>
          <cell r="DK236">
            <v>0</v>
          </cell>
          <cell r="DL236">
            <v>0</v>
          </cell>
        </row>
        <row r="237">
          <cell r="CA237">
            <v>0</v>
          </cell>
          <cell r="CB237">
            <v>0</v>
          </cell>
          <cell r="CC237">
            <v>0</v>
          </cell>
          <cell r="CD237">
            <v>0</v>
          </cell>
          <cell r="CE237">
            <v>0</v>
          </cell>
          <cell r="CF237">
            <v>0</v>
          </cell>
          <cell r="CG237">
            <v>0</v>
          </cell>
          <cell r="CH237">
            <v>0</v>
          </cell>
          <cell r="CI237">
            <v>0</v>
          </cell>
          <cell r="CJ237">
            <v>0</v>
          </cell>
          <cell r="CK237">
            <v>0</v>
          </cell>
          <cell r="CL237">
            <v>0</v>
          </cell>
          <cell r="DA237">
            <v>0</v>
          </cell>
          <cell r="DB237">
            <v>0</v>
          </cell>
          <cell r="DC237">
            <v>0</v>
          </cell>
          <cell r="DD237">
            <v>0</v>
          </cell>
          <cell r="DE237">
            <v>0</v>
          </cell>
          <cell r="DF237">
            <v>0</v>
          </cell>
          <cell r="DG237">
            <v>0</v>
          </cell>
          <cell r="DH237">
            <v>0</v>
          </cell>
          <cell r="DI237">
            <v>0</v>
          </cell>
          <cell r="DJ237">
            <v>0</v>
          </cell>
          <cell r="DK237">
            <v>0</v>
          </cell>
          <cell r="DL237">
            <v>0</v>
          </cell>
        </row>
        <row r="238">
          <cell r="CA238">
            <v>0</v>
          </cell>
          <cell r="CB238">
            <v>0</v>
          </cell>
          <cell r="CC238">
            <v>0</v>
          </cell>
          <cell r="CD238">
            <v>0</v>
          </cell>
          <cell r="CE238">
            <v>0</v>
          </cell>
          <cell r="CF238">
            <v>0</v>
          </cell>
          <cell r="CG238">
            <v>0</v>
          </cell>
          <cell r="CH238">
            <v>0</v>
          </cell>
          <cell r="CI238">
            <v>0</v>
          </cell>
          <cell r="CJ238">
            <v>0</v>
          </cell>
          <cell r="CK238">
            <v>0</v>
          </cell>
          <cell r="CL238">
            <v>0</v>
          </cell>
          <cell r="DA238">
            <v>0</v>
          </cell>
          <cell r="DB238">
            <v>0</v>
          </cell>
          <cell r="DC238">
            <v>0</v>
          </cell>
          <cell r="DD238">
            <v>0</v>
          </cell>
          <cell r="DE238">
            <v>0</v>
          </cell>
          <cell r="DF238">
            <v>0</v>
          </cell>
          <cell r="DG238">
            <v>0</v>
          </cell>
          <cell r="DH238">
            <v>0</v>
          </cell>
          <cell r="DI238">
            <v>0</v>
          </cell>
          <cell r="DJ238">
            <v>0</v>
          </cell>
          <cell r="DK238">
            <v>0</v>
          </cell>
          <cell r="DL238">
            <v>0</v>
          </cell>
        </row>
        <row r="239">
          <cell r="CA239">
            <v>0</v>
          </cell>
          <cell r="CB239">
            <v>0</v>
          </cell>
          <cell r="CC239">
            <v>0</v>
          </cell>
          <cell r="CD239">
            <v>0</v>
          </cell>
          <cell r="CE239">
            <v>0</v>
          </cell>
          <cell r="CF239">
            <v>0</v>
          </cell>
          <cell r="CG239">
            <v>0</v>
          </cell>
          <cell r="CH239">
            <v>0</v>
          </cell>
          <cell r="CI239">
            <v>0</v>
          </cell>
          <cell r="CJ239">
            <v>0</v>
          </cell>
          <cell r="CK239">
            <v>0</v>
          </cell>
          <cell r="CL239">
            <v>0</v>
          </cell>
          <cell r="DA239">
            <v>0</v>
          </cell>
          <cell r="DB239">
            <v>0</v>
          </cell>
          <cell r="DC239">
            <v>0</v>
          </cell>
          <cell r="DD239">
            <v>0</v>
          </cell>
          <cell r="DE239">
            <v>0</v>
          </cell>
          <cell r="DF239">
            <v>0</v>
          </cell>
          <cell r="DG239">
            <v>0</v>
          </cell>
          <cell r="DH239">
            <v>0</v>
          </cell>
          <cell r="DI239">
            <v>0</v>
          </cell>
          <cell r="DJ239">
            <v>0</v>
          </cell>
          <cell r="DK239">
            <v>0</v>
          </cell>
          <cell r="DL239">
            <v>0</v>
          </cell>
        </row>
        <row r="240">
          <cell r="CA240">
            <v>0</v>
          </cell>
          <cell r="CB240">
            <v>0</v>
          </cell>
          <cell r="CC240">
            <v>0</v>
          </cell>
          <cell r="CD240">
            <v>0</v>
          </cell>
          <cell r="CE240">
            <v>0</v>
          </cell>
          <cell r="CF240">
            <v>0</v>
          </cell>
          <cell r="CG240">
            <v>0</v>
          </cell>
          <cell r="CH240">
            <v>0</v>
          </cell>
          <cell r="CI240">
            <v>0</v>
          </cell>
          <cell r="CJ240">
            <v>0</v>
          </cell>
          <cell r="CK240">
            <v>0</v>
          </cell>
          <cell r="CL240">
            <v>0</v>
          </cell>
          <cell r="DA240">
            <v>0</v>
          </cell>
          <cell r="DB240">
            <v>0</v>
          </cell>
          <cell r="DC240">
            <v>0</v>
          </cell>
          <cell r="DD240">
            <v>0</v>
          </cell>
          <cell r="DE240">
            <v>0</v>
          </cell>
          <cell r="DF240">
            <v>0</v>
          </cell>
          <cell r="DG240">
            <v>0</v>
          </cell>
          <cell r="DH240">
            <v>0</v>
          </cell>
          <cell r="DI240">
            <v>0</v>
          </cell>
          <cell r="DJ240">
            <v>0</v>
          </cell>
          <cell r="DK240">
            <v>0</v>
          </cell>
          <cell r="DL240">
            <v>0</v>
          </cell>
        </row>
        <row r="241">
          <cell r="CA241">
            <v>0</v>
          </cell>
          <cell r="CB241">
            <v>0</v>
          </cell>
          <cell r="CC241">
            <v>0</v>
          </cell>
          <cell r="CD241">
            <v>0</v>
          </cell>
          <cell r="CE241">
            <v>0</v>
          </cell>
          <cell r="CF241">
            <v>0</v>
          </cell>
          <cell r="CG241">
            <v>0</v>
          </cell>
          <cell r="CH241">
            <v>0</v>
          </cell>
          <cell r="CI241">
            <v>0</v>
          </cell>
          <cell r="CJ241">
            <v>0</v>
          </cell>
          <cell r="CK241">
            <v>0</v>
          </cell>
          <cell r="CL241">
            <v>0</v>
          </cell>
          <cell r="DA241">
            <v>0</v>
          </cell>
          <cell r="DB241">
            <v>0</v>
          </cell>
          <cell r="DC241">
            <v>0</v>
          </cell>
          <cell r="DD241">
            <v>0</v>
          </cell>
          <cell r="DE241">
            <v>0</v>
          </cell>
          <cell r="DF241">
            <v>0</v>
          </cell>
          <cell r="DG241">
            <v>0</v>
          </cell>
          <cell r="DH241">
            <v>0</v>
          </cell>
          <cell r="DI241">
            <v>0</v>
          </cell>
          <cell r="DJ241">
            <v>0</v>
          </cell>
          <cell r="DK241">
            <v>0</v>
          </cell>
          <cell r="DL241">
            <v>0</v>
          </cell>
        </row>
        <row r="242">
          <cell r="CA242">
            <v>0</v>
          </cell>
          <cell r="CB242">
            <v>0</v>
          </cell>
          <cell r="CC242">
            <v>0</v>
          </cell>
          <cell r="CD242">
            <v>0</v>
          </cell>
          <cell r="CE242">
            <v>0</v>
          </cell>
          <cell r="CF242">
            <v>0</v>
          </cell>
          <cell r="CG242">
            <v>0</v>
          </cell>
          <cell r="CH242">
            <v>0</v>
          </cell>
          <cell r="CI242">
            <v>0</v>
          </cell>
          <cell r="CJ242">
            <v>0</v>
          </cell>
          <cell r="CK242">
            <v>0</v>
          </cell>
          <cell r="CL242">
            <v>0</v>
          </cell>
          <cell r="DA242">
            <v>0</v>
          </cell>
          <cell r="DB242">
            <v>0</v>
          </cell>
          <cell r="DC242">
            <v>0</v>
          </cell>
          <cell r="DD242">
            <v>0</v>
          </cell>
          <cell r="DE242">
            <v>0</v>
          </cell>
          <cell r="DF242">
            <v>0</v>
          </cell>
          <cell r="DG242">
            <v>0</v>
          </cell>
          <cell r="DH242">
            <v>0</v>
          </cell>
          <cell r="DI242">
            <v>0</v>
          </cell>
          <cell r="DJ242">
            <v>0</v>
          </cell>
          <cell r="DK242">
            <v>0</v>
          </cell>
          <cell r="DL242">
            <v>0</v>
          </cell>
        </row>
        <row r="243">
          <cell r="CA243">
            <v>0</v>
          </cell>
          <cell r="CB243">
            <v>0</v>
          </cell>
          <cell r="CC243">
            <v>0</v>
          </cell>
          <cell r="CD243">
            <v>0</v>
          </cell>
          <cell r="CE243">
            <v>0</v>
          </cell>
          <cell r="CF243">
            <v>0</v>
          </cell>
          <cell r="CG243">
            <v>0</v>
          </cell>
          <cell r="CH243">
            <v>0</v>
          </cell>
          <cell r="CI243">
            <v>0</v>
          </cell>
          <cell r="CJ243">
            <v>0</v>
          </cell>
          <cell r="CK243">
            <v>0</v>
          </cell>
          <cell r="CL243">
            <v>0</v>
          </cell>
          <cell r="DA243">
            <v>0</v>
          </cell>
          <cell r="DB243">
            <v>0</v>
          </cell>
          <cell r="DC243">
            <v>0</v>
          </cell>
          <cell r="DD243">
            <v>0</v>
          </cell>
          <cell r="DE243">
            <v>0</v>
          </cell>
          <cell r="DF243">
            <v>0</v>
          </cell>
          <cell r="DG243">
            <v>0</v>
          </cell>
          <cell r="DH243">
            <v>0</v>
          </cell>
          <cell r="DI243">
            <v>0</v>
          </cell>
          <cell r="DJ243">
            <v>0</v>
          </cell>
          <cell r="DK243">
            <v>0</v>
          </cell>
          <cell r="DL243">
            <v>0</v>
          </cell>
        </row>
        <row r="244">
          <cell r="CA244">
            <v>0</v>
          </cell>
          <cell r="CB244">
            <v>0</v>
          </cell>
          <cell r="CC244">
            <v>0</v>
          </cell>
          <cell r="CD244">
            <v>0</v>
          </cell>
          <cell r="CE244">
            <v>0</v>
          </cell>
          <cell r="CF244">
            <v>0</v>
          </cell>
          <cell r="CG244">
            <v>0</v>
          </cell>
          <cell r="CH244">
            <v>0</v>
          </cell>
          <cell r="CI244">
            <v>0</v>
          </cell>
          <cell r="CJ244">
            <v>0</v>
          </cell>
          <cell r="CK244">
            <v>0</v>
          </cell>
          <cell r="CL244">
            <v>0</v>
          </cell>
          <cell r="DA244">
            <v>0</v>
          </cell>
          <cell r="DB244">
            <v>0</v>
          </cell>
          <cell r="DC244">
            <v>0</v>
          </cell>
          <cell r="DD244">
            <v>0</v>
          </cell>
          <cell r="DE244">
            <v>0</v>
          </cell>
          <cell r="DF244">
            <v>0</v>
          </cell>
          <cell r="DG244">
            <v>0</v>
          </cell>
          <cell r="DH244">
            <v>0</v>
          </cell>
          <cell r="DI244">
            <v>0</v>
          </cell>
          <cell r="DJ244">
            <v>0</v>
          </cell>
          <cell r="DK244">
            <v>0</v>
          </cell>
          <cell r="DL244">
            <v>0</v>
          </cell>
        </row>
        <row r="245">
          <cell r="CA245">
            <v>0</v>
          </cell>
          <cell r="CB245">
            <v>0</v>
          </cell>
          <cell r="CC245">
            <v>0</v>
          </cell>
          <cell r="CD245">
            <v>0</v>
          </cell>
          <cell r="CE245">
            <v>0</v>
          </cell>
          <cell r="CF245">
            <v>0</v>
          </cell>
          <cell r="CG245">
            <v>0</v>
          </cell>
          <cell r="CH245">
            <v>0</v>
          </cell>
          <cell r="CI245">
            <v>0</v>
          </cell>
          <cell r="CJ245">
            <v>0</v>
          </cell>
          <cell r="CK245">
            <v>0</v>
          </cell>
          <cell r="CL245">
            <v>0</v>
          </cell>
          <cell r="DA245">
            <v>0</v>
          </cell>
          <cell r="DB245">
            <v>0</v>
          </cell>
          <cell r="DC245">
            <v>0</v>
          </cell>
          <cell r="DD245">
            <v>0</v>
          </cell>
          <cell r="DE245">
            <v>0</v>
          </cell>
          <cell r="DF245">
            <v>0</v>
          </cell>
          <cell r="DG245">
            <v>0</v>
          </cell>
          <cell r="DH245">
            <v>0</v>
          </cell>
          <cell r="DI245">
            <v>0</v>
          </cell>
          <cell r="DJ245">
            <v>0</v>
          </cell>
          <cell r="DK245">
            <v>0</v>
          </cell>
          <cell r="DL245">
            <v>0</v>
          </cell>
        </row>
        <row r="246">
          <cell r="CA246">
            <v>0</v>
          </cell>
          <cell r="CB246">
            <v>0</v>
          </cell>
          <cell r="CC246">
            <v>0</v>
          </cell>
          <cell r="CD246">
            <v>0</v>
          </cell>
          <cell r="CE246">
            <v>0</v>
          </cell>
          <cell r="CF246">
            <v>0</v>
          </cell>
          <cell r="CG246">
            <v>0</v>
          </cell>
          <cell r="CH246">
            <v>0</v>
          </cell>
          <cell r="CI246">
            <v>0</v>
          </cell>
          <cell r="CJ246">
            <v>0</v>
          </cell>
          <cell r="CK246">
            <v>0</v>
          </cell>
          <cell r="CL246">
            <v>0</v>
          </cell>
          <cell r="DA246">
            <v>0</v>
          </cell>
          <cell r="DB246">
            <v>0</v>
          </cell>
          <cell r="DC246">
            <v>0</v>
          </cell>
          <cell r="DD246">
            <v>0</v>
          </cell>
          <cell r="DE246">
            <v>0</v>
          </cell>
          <cell r="DF246">
            <v>0</v>
          </cell>
          <cell r="DG246">
            <v>0</v>
          </cell>
          <cell r="DH246">
            <v>0</v>
          </cell>
          <cell r="DI246">
            <v>0</v>
          </cell>
          <cell r="DJ246">
            <v>0</v>
          </cell>
          <cell r="DK246">
            <v>0</v>
          </cell>
          <cell r="DL246">
            <v>0</v>
          </cell>
        </row>
        <row r="247">
          <cell r="CA247">
            <v>0</v>
          </cell>
          <cell r="CB247">
            <v>0</v>
          </cell>
          <cell r="CC247">
            <v>0</v>
          </cell>
          <cell r="CD247">
            <v>0</v>
          </cell>
          <cell r="CE247">
            <v>0</v>
          </cell>
          <cell r="CF247">
            <v>0</v>
          </cell>
          <cell r="CG247">
            <v>0</v>
          </cell>
          <cell r="CH247">
            <v>0</v>
          </cell>
          <cell r="CI247">
            <v>0</v>
          </cell>
          <cell r="CJ247">
            <v>0</v>
          </cell>
          <cell r="CK247">
            <v>0</v>
          </cell>
          <cell r="CL247">
            <v>0</v>
          </cell>
          <cell r="DA247">
            <v>0</v>
          </cell>
          <cell r="DB247">
            <v>0</v>
          </cell>
          <cell r="DC247">
            <v>0</v>
          </cell>
          <cell r="DD247">
            <v>0</v>
          </cell>
          <cell r="DE247">
            <v>0</v>
          </cell>
          <cell r="DF247">
            <v>0</v>
          </cell>
          <cell r="DG247">
            <v>0</v>
          </cell>
          <cell r="DH247">
            <v>0</v>
          </cell>
          <cell r="DI247">
            <v>0</v>
          </cell>
          <cell r="DJ247">
            <v>0</v>
          </cell>
          <cell r="DK247">
            <v>0</v>
          </cell>
          <cell r="DL247">
            <v>0</v>
          </cell>
        </row>
        <row r="248">
          <cell r="CA248">
            <v>0</v>
          </cell>
          <cell r="CB248">
            <v>0</v>
          </cell>
          <cell r="CC248">
            <v>0</v>
          </cell>
          <cell r="CD248">
            <v>0</v>
          </cell>
          <cell r="CE248">
            <v>0</v>
          </cell>
          <cell r="CF248">
            <v>0</v>
          </cell>
          <cell r="CG248">
            <v>0</v>
          </cell>
          <cell r="CH248">
            <v>0</v>
          </cell>
          <cell r="CI248">
            <v>0</v>
          </cell>
          <cell r="CJ248">
            <v>0</v>
          </cell>
          <cell r="CK248">
            <v>0</v>
          </cell>
          <cell r="CL248">
            <v>0</v>
          </cell>
          <cell r="DA248">
            <v>0</v>
          </cell>
          <cell r="DB248">
            <v>0</v>
          </cell>
          <cell r="DC248">
            <v>0</v>
          </cell>
          <cell r="DD248">
            <v>0</v>
          </cell>
          <cell r="DE248">
            <v>0</v>
          </cell>
          <cell r="DF248">
            <v>0</v>
          </cell>
          <cell r="DG248">
            <v>0</v>
          </cell>
          <cell r="DH248">
            <v>0</v>
          </cell>
          <cell r="DI248">
            <v>0</v>
          </cell>
          <cell r="DJ248">
            <v>0</v>
          </cell>
          <cell r="DK248">
            <v>0</v>
          </cell>
          <cell r="DL248">
            <v>0</v>
          </cell>
        </row>
        <row r="249">
          <cell r="CA249">
            <v>0</v>
          </cell>
          <cell r="CB249">
            <v>0</v>
          </cell>
          <cell r="CC249">
            <v>0</v>
          </cell>
          <cell r="CD249">
            <v>0</v>
          </cell>
          <cell r="CE249">
            <v>0</v>
          </cell>
          <cell r="CF249">
            <v>0</v>
          </cell>
          <cell r="CG249">
            <v>0</v>
          </cell>
          <cell r="CH249">
            <v>0</v>
          </cell>
          <cell r="CI249">
            <v>0</v>
          </cell>
          <cell r="CJ249">
            <v>0</v>
          </cell>
          <cell r="CK249">
            <v>0</v>
          </cell>
          <cell r="CL249">
            <v>0</v>
          </cell>
          <cell r="DA249">
            <v>0</v>
          </cell>
          <cell r="DB249">
            <v>0</v>
          </cell>
          <cell r="DC249">
            <v>0</v>
          </cell>
          <cell r="DD249">
            <v>0</v>
          </cell>
          <cell r="DE249">
            <v>0</v>
          </cell>
          <cell r="DF249">
            <v>0</v>
          </cell>
          <cell r="DG249">
            <v>0</v>
          </cell>
          <cell r="DH249">
            <v>0</v>
          </cell>
          <cell r="DI249">
            <v>0</v>
          </cell>
          <cell r="DJ249">
            <v>0</v>
          </cell>
          <cell r="DK249">
            <v>0</v>
          </cell>
          <cell r="DL249">
            <v>0</v>
          </cell>
        </row>
        <row r="250">
          <cell r="CA250">
            <v>0</v>
          </cell>
          <cell r="CB250">
            <v>0</v>
          </cell>
          <cell r="CC250">
            <v>0</v>
          </cell>
          <cell r="CD250">
            <v>0</v>
          </cell>
          <cell r="CE250">
            <v>0</v>
          </cell>
          <cell r="CF250">
            <v>0</v>
          </cell>
          <cell r="CG250">
            <v>0</v>
          </cell>
          <cell r="CH250">
            <v>0</v>
          </cell>
          <cell r="CI250">
            <v>0</v>
          </cell>
          <cell r="CJ250">
            <v>0</v>
          </cell>
          <cell r="CK250">
            <v>0</v>
          </cell>
          <cell r="CL250">
            <v>0</v>
          </cell>
          <cell r="DA250">
            <v>0</v>
          </cell>
          <cell r="DB250">
            <v>0</v>
          </cell>
          <cell r="DC250">
            <v>0</v>
          </cell>
          <cell r="DD250">
            <v>0</v>
          </cell>
          <cell r="DE250">
            <v>0</v>
          </cell>
          <cell r="DF250">
            <v>0</v>
          </cell>
          <cell r="DG250">
            <v>0</v>
          </cell>
          <cell r="DH250">
            <v>0</v>
          </cell>
          <cell r="DI250">
            <v>0</v>
          </cell>
          <cell r="DJ250">
            <v>0</v>
          </cell>
          <cell r="DK250">
            <v>0</v>
          </cell>
          <cell r="DL250">
            <v>0</v>
          </cell>
        </row>
        <row r="251">
          <cell r="CA251">
            <v>0</v>
          </cell>
          <cell r="CB251">
            <v>0</v>
          </cell>
          <cell r="CC251">
            <v>0</v>
          </cell>
          <cell r="CD251">
            <v>0</v>
          </cell>
          <cell r="CE251">
            <v>0</v>
          </cell>
          <cell r="CF251">
            <v>0</v>
          </cell>
          <cell r="CG251">
            <v>0</v>
          </cell>
          <cell r="CH251">
            <v>0</v>
          </cell>
          <cell r="CI251">
            <v>0</v>
          </cell>
          <cell r="CJ251">
            <v>0</v>
          </cell>
          <cell r="CK251">
            <v>0</v>
          </cell>
          <cell r="CL251">
            <v>0</v>
          </cell>
          <cell r="DA251">
            <v>0</v>
          </cell>
          <cell r="DB251">
            <v>0</v>
          </cell>
          <cell r="DC251">
            <v>0</v>
          </cell>
          <cell r="DD251">
            <v>0</v>
          </cell>
          <cell r="DE251">
            <v>0</v>
          </cell>
          <cell r="DF251">
            <v>0</v>
          </cell>
          <cell r="DG251">
            <v>0</v>
          </cell>
          <cell r="DH251">
            <v>0</v>
          </cell>
          <cell r="DI251">
            <v>0</v>
          </cell>
          <cell r="DJ251">
            <v>0</v>
          </cell>
          <cell r="DK251">
            <v>0</v>
          </cell>
          <cell r="DL251">
            <v>0</v>
          </cell>
        </row>
        <row r="252">
          <cell r="DA252">
            <v>0</v>
          </cell>
          <cell r="DB252">
            <v>0</v>
          </cell>
          <cell r="DC252">
            <v>0</v>
          </cell>
          <cell r="DD252">
            <v>0</v>
          </cell>
          <cell r="DE252">
            <v>0</v>
          </cell>
          <cell r="DF252">
            <v>0</v>
          </cell>
          <cell r="DG252">
            <v>0</v>
          </cell>
          <cell r="DH252">
            <v>0</v>
          </cell>
          <cell r="DI252">
            <v>0</v>
          </cell>
          <cell r="DJ252">
            <v>0</v>
          </cell>
          <cell r="DK252">
            <v>0</v>
          </cell>
          <cell r="DL252">
            <v>0</v>
          </cell>
        </row>
        <row r="253">
          <cell r="DA253">
            <v>0</v>
          </cell>
          <cell r="DB253">
            <v>0</v>
          </cell>
          <cell r="DC253">
            <v>0</v>
          </cell>
          <cell r="DD253">
            <v>0</v>
          </cell>
          <cell r="DE253">
            <v>0</v>
          </cell>
          <cell r="DF253">
            <v>0</v>
          </cell>
          <cell r="DG253">
            <v>0</v>
          </cell>
          <cell r="DH253">
            <v>0</v>
          </cell>
          <cell r="DI253">
            <v>0</v>
          </cell>
          <cell r="DJ253">
            <v>0</v>
          </cell>
          <cell r="DK253">
            <v>0</v>
          </cell>
          <cell r="DL253">
            <v>0</v>
          </cell>
        </row>
        <row r="254">
          <cell r="DA254">
            <v>0</v>
          </cell>
          <cell r="DB254">
            <v>0</v>
          </cell>
          <cell r="DC254">
            <v>0</v>
          </cell>
          <cell r="DD254">
            <v>0</v>
          </cell>
          <cell r="DE254">
            <v>0</v>
          </cell>
          <cell r="DF254">
            <v>0</v>
          </cell>
          <cell r="DG254">
            <v>0</v>
          </cell>
          <cell r="DH254">
            <v>0</v>
          </cell>
          <cell r="DI254">
            <v>0</v>
          </cell>
          <cell r="DJ254">
            <v>0</v>
          </cell>
          <cell r="DK254">
            <v>0</v>
          </cell>
          <cell r="DL254">
            <v>0</v>
          </cell>
        </row>
        <row r="255">
          <cell r="DA255">
            <v>0</v>
          </cell>
          <cell r="DB255">
            <v>0</v>
          </cell>
          <cell r="DC255">
            <v>0</v>
          </cell>
          <cell r="DD255">
            <v>0</v>
          </cell>
          <cell r="DE255">
            <v>0</v>
          </cell>
          <cell r="DF255">
            <v>0</v>
          </cell>
          <cell r="DG255">
            <v>0</v>
          </cell>
          <cell r="DH255">
            <v>0</v>
          </cell>
          <cell r="DI255">
            <v>0</v>
          </cell>
          <cell r="DJ255">
            <v>0</v>
          </cell>
          <cell r="DK255">
            <v>0</v>
          </cell>
          <cell r="DL255">
            <v>0</v>
          </cell>
        </row>
        <row r="256">
          <cell r="DA256">
            <v>0</v>
          </cell>
          <cell r="DB256">
            <v>0</v>
          </cell>
          <cell r="DC256">
            <v>0</v>
          </cell>
          <cell r="DD256">
            <v>0</v>
          </cell>
          <cell r="DE256">
            <v>0</v>
          </cell>
          <cell r="DF256">
            <v>0</v>
          </cell>
          <cell r="DG256">
            <v>0</v>
          </cell>
          <cell r="DH256">
            <v>0</v>
          </cell>
          <cell r="DI256">
            <v>0</v>
          </cell>
          <cell r="DJ256">
            <v>0</v>
          </cell>
          <cell r="DK256">
            <v>0</v>
          </cell>
          <cell r="DL256">
            <v>0</v>
          </cell>
        </row>
        <row r="257">
          <cell r="DA257">
            <v>0</v>
          </cell>
          <cell r="DB257">
            <v>0</v>
          </cell>
          <cell r="DC257">
            <v>0</v>
          </cell>
          <cell r="DD257">
            <v>0</v>
          </cell>
          <cell r="DE257">
            <v>0</v>
          </cell>
          <cell r="DF257">
            <v>0</v>
          </cell>
          <cell r="DG257">
            <v>0</v>
          </cell>
          <cell r="DH257">
            <v>0</v>
          </cell>
          <cell r="DI257">
            <v>0</v>
          </cell>
          <cell r="DJ257">
            <v>0</v>
          </cell>
          <cell r="DK257">
            <v>0</v>
          </cell>
          <cell r="DL257">
            <v>0</v>
          </cell>
        </row>
        <row r="258">
          <cell r="DA258">
            <v>0</v>
          </cell>
          <cell r="DB258">
            <v>0</v>
          </cell>
          <cell r="DC258">
            <v>0</v>
          </cell>
          <cell r="DD258">
            <v>0</v>
          </cell>
          <cell r="DE258">
            <v>0</v>
          </cell>
          <cell r="DF258">
            <v>0</v>
          </cell>
          <cell r="DG258">
            <v>0</v>
          </cell>
          <cell r="DH258">
            <v>0</v>
          </cell>
          <cell r="DI258">
            <v>0</v>
          </cell>
          <cell r="DJ258">
            <v>0</v>
          </cell>
          <cell r="DK258">
            <v>0</v>
          </cell>
          <cell r="DL258">
            <v>0</v>
          </cell>
        </row>
        <row r="259">
          <cell r="DA259">
            <v>0</v>
          </cell>
          <cell r="DB259">
            <v>0</v>
          </cell>
          <cell r="DC259">
            <v>0</v>
          </cell>
          <cell r="DD259">
            <v>0</v>
          </cell>
          <cell r="DE259">
            <v>0</v>
          </cell>
          <cell r="DF259">
            <v>0</v>
          </cell>
          <cell r="DG259">
            <v>0</v>
          </cell>
          <cell r="DH259">
            <v>0</v>
          </cell>
          <cell r="DI259">
            <v>0</v>
          </cell>
          <cell r="DJ259">
            <v>0</v>
          </cell>
          <cell r="DK259">
            <v>0</v>
          </cell>
          <cell r="DL259">
            <v>0</v>
          </cell>
        </row>
        <row r="260">
          <cell r="DA260">
            <v>0</v>
          </cell>
          <cell r="DB260">
            <v>0</v>
          </cell>
          <cell r="DC260">
            <v>0</v>
          </cell>
          <cell r="DD260">
            <v>0</v>
          </cell>
          <cell r="DE260">
            <v>0</v>
          </cell>
          <cell r="DF260">
            <v>0</v>
          </cell>
          <cell r="DG260">
            <v>0</v>
          </cell>
          <cell r="DH260">
            <v>0</v>
          </cell>
          <cell r="DI260">
            <v>0</v>
          </cell>
          <cell r="DJ260">
            <v>0</v>
          </cell>
          <cell r="DK260">
            <v>0</v>
          </cell>
          <cell r="DL260">
            <v>0</v>
          </cell>
        </row>
        <row r="261">
          <cell r="DA261">
            <v>0</v>
          </cell>
          <cell r="DB261">
            <v>0</v>
          </cell>
          <cell r="DC261">
            <v>0</v>
          </cell>
          <cell r="DD261">
            <v>0</v>
          </cell>
          <cell r="DE261">
            <v>0</v>
          </cell>
          <cell r="DF261">
            <v>0</v>
          </cell>
          <cell r="DG261">
            <v>0</v>
          </cell>
          <cell r="DH261">
            <v>0</v>
          </cell>
          <cell r="DI261">
            <v>0</v>
          </cell>
          <cell r="DJ261">
            <v>0</v>
          </cell>
          <cell r="DK261">
            <v>0</v>
          </cell>
          <cell r="DL261">
            <v>0</v>
          </cell>
        </row>
        <row r="262">
          <cell r="DA262">
            <v>0</v>
          </cell>
          <cell r="DB262">
            <v>0</v>
          </cell>
          <cell r="DC262">
            <v>0</v>
          </cell>
          <cell r="DD262">
            <v>0</v>
          </cell>
          <cell r="DE262">
            <v>0</v>
          </cell>
          <cell r="DF262">
            <v>0</v>
          </cell>
          <cell r="DG262">
            <v>0</v>
          </cell>
          <cell r="DH262">
            <v>0</v>
          </cell>
          <cell r="DI262">
            <v>0</v>
          </cell>
          <cell r="DJ262">
            <v>0</v>
          </cell>
          <cell r="DK262">
            <v>0</v>
          </cell>
          <cell r="DL262">
            <v>0</v>
          </cell>
        </row>
        <row r="263">
          <cell r="DA263">
            <v>0</v>
          </cell>
          <cell r="DB263">
            <v>0</v>
          </cell>
          <cell r="DC263">
            <v>0</v>
          </cell>
          <cell r="DD263">
            <v>0</v>
          </cell>
          <cell r="DE263">
            <v>0</v>
          </cell>
          <cell r="DF263">
            <v>0</v>
          </cell>
          <cell r="DG263">
            <v>0</v>
          </cell>
          <cell r="DH263">
            <v>0</v>
          </cell>
          <cell r="DI263">
            <v>0</v>
          </cell>
          <cell r="DJ263">
            <v>0</v>
          </cell>
          <cell r="DK263">
            <v>0</v>
          </cell>
          <cell r="DL263">
            <v>0</v>
          </cell>
        </row>
        <row r="264">
          <cell r="DA264">
            <v>0</v>
          </cell>
          <cell r="DB264">
            <v>0</v>
          </cell>
          <cell r="DC264">
            <v>0</v>
          </cell>
          <cell r="DD264">
            <v>0</v>
          </cell>
          <cell r="DE264">
            <v>0</v>
          </cell>
          <cell r="DF264">
            <v>0</v>
          </cell>
          <cell r="DG264">
            <v>0</v>
          </cell>
          <cell r="DH264">
            <v>0</v>
          </cell>
          <cell r="DI264">
            <v>0</v>
          </cell>
          <cell r="DJ264">
            <v>0</v>
          </cell>
          <cell r="DK264">
            <v>0</v>
          </cell>
          <cell r="DL264">
            <v>0</v>
          </cell>
        </row>
        <row r="265">
          <cell r="DA265">
            <v>0</v>
          </cell>
          <cell r="DB265">
            <v>0</v>
          </cell>
          <cell r="DC265">
            <v>0</v>
          </cell>
          <cell r="DD265">
            <v>0</v>
          </cell>
          <cell r="DE265">
            <v>0</v>
          </cell>
          <cell r="DF265">
            <v>0</v>
          </cell>
          <cell r="DG265">
            <v>0</v>
          </cell>
          <cell r="DH265">
            <v>0</v>
          </cell>
          <cell r="DI265">
            <v>0</v>
          </cell>
          <cell r="DJ265">
            <v>0</v>
          </cell>
          <cell r="DK265">
            <v>0</v>
          </cell>
          <cell r="DL265">
            <v>0</v>
          </cell>
        </row>
        <row r="266">
          <cell r="DA266">
            <v>0</v>
          </cell>
          <cell r="DB266">
            <v>0</v>
          </cell>
          <cell r="DC266">
            <v>0</v>
          </cell>
          <cell r="DD266">
            <v>0</v>
          </cell>
          <cell r="DE266">
            <v>0</v>
          </cell>
          <cell r="DF266">
            <v>0</v>
          </cell>
          <cell r="DG266">
            <v>0</v>
          </cell>
          <cell r="DH266">
            <v>0</v>
          </cell>
          <cell r="DI266">
            <v>0</v>
          </cell>
          <cell r="DJ266">
            <v>0</v>
          </cell>
          <cell r="DK266">
            <v>0</v>
          </cell>
          <cell r="DL266">
            <v>0</v>
          </cell>
        </row>
        <row r="267">
          <cell r="DA267">
            <v>0</v>
          </cell>
          <cell r="DB267">
            <v>0</v>
          </cell>
          <cell r="DC267">
            <v>0</v>
          </cell>
          <cell r="DD267">
            <v>0</v>
          </cell>
          <cell r="DE267">
            <v>0</v>
          </cell>
          <cell r="DF267">
            <v>0</v>
          </cell>
          <cell r="DG267">
            <v>0</v>
          </cell>
          <cell r="DH267">
            <v>0</v>
          </cell>
          <cell r="DI267">
            <v>0</v>
          </cell>
          <cell r="DJ267">
            <v>0</v>
          </cell>
          <cell r="DK267">
            <v>0</v>
          </cell>
          <cell r="DL267">
            <v>0</v>
          </cell>
        </row>
        <row r="268">
          <cell r="DA268">
            <v>0</v>
          </cell>
          <cell r="DB268">
            <v>0</v>
          </cell>
          <cell r="DC268">
            <v>0</v>
          </cell>
          <cell r="DD268">
            <v>0</v>
          </cell>
          <cell r="DE268">
            <v>0</v>
          </cell>
          <cell r="DF268">
            <v>0</v>
          </cell>
          <cell r="DG268">
            <v>0</v>
          </cell>
          <cell r="DH268">
            <v>0</v>
          </cell>
          <cell r="DI268">
            <v>0</v>
          </cell>
          <cell r="DJ268">
            <v>0</v>
          </cell>
          <cell r="DK268">
            <v>0</v>
          </cell>
          <cell r="DL268">
            <v>0</v>
          </cell>
        </row>
        <row r="269">
          <cell r="DA269">
            <v>0</v>
          </cell>
          <cell r="DB269">
            <v>0</v>
          </cell>
          <cell r="DC269">
            <v>0</v>
          </cell>
          <cell r="DD269">
            <v>0</v>
          </cell>
          <cell r="DE269">
            <v>0</v>
          </cell>
          <cell r="DF269">
            <v>0</v>
          </cell>
          <cell r="DG269">
            <v>0</v>
          </cell>
          <cell r="DH269">
            <v>0</v>
          </cell>
          <cell r="DI269">
            <v>0</v>
          </cell>
          <cell r="DJ269">
            <v>0</v>
          </cell>
          <cell r="DK269">
            <v>0</v>
          </cell>
          <cell r="DL269">
            <v>0</v>
          </cell>
        </row>
        <row r="270">
          <cell r="DA270">
            <v>0</v>
          </cell>
          <cell r="DB270">
            <v>0</v>
          </cell>
          <cell r="DC270">
            <v>0</v>
          </cell>
          <cell r="DD270">
            <v>0</v>
          </cell>
          <cell r="DE270">
            <v>0</v>
          </cell>
          <cell r="DF270">
            <v>0</v>
          </cell>
          <cell r="DG270">
            <v>0</v>
          </cell>
          <cell r="DH270">
            <v>0</v>
          </cell>
          <cell r="DI270">
            <v>0</v>
          </cell>
          <cell r="DJ270">
            <v>0</v>
          </cell>
          <cell r="DK270">
            <v>0</v>
          </cell>
          <cell r="DL270">
            <v>0</v>
          </cell>
        </row>
        <row r="271">
          <cell r="DA271">
            <v>0</v>
          </cell>
          <cell r="DB271">
            <v>0</v>
          </cell>
          <cell r="DC271">
            <v>0</v>
          </cell>
          <cell r="DD271">
            <v>0</v>
          </cell>
          <cell r="DE271">
            <v>0</v>
          </cell>
          <cell r="DF271">
            <v>0</v>
          </cell>
          <cell r="DG271">
            <v>0</v>
          </cell>
          <cell r="DH271">
            <v>0</v>
          </cell>
          <cell r="DI271">
            <v>0</v>
          </cell>
          <cell r="DJ271">
            <v>0</v>
          </cell>
          <cell r="DK271">
            <v>0</v>
          </cell>
          <cell r="DL271">
            <v>0</v>
          </cell>
        </row>
        <row r="272">
          <cell r="DA272">
            <v>0</v>
          </cell>
          <cell r="DB272">
            <v>0</v>
          </cell>
          <cell r="DC272">
            <v>0</v>
          </cell>
          <cell r="DD272">
            <v>0</v>
          </cell>
          <cell r="DE272">
            <v>0</v>
          </cell>
          <cell r="DF272">
            <v>0</v>
          </cell>
          <cell r="DG272">
            <v>0</v>
          </cell>
          <cell r="DH272">
            <v>0</v>
          </cell>
          <cell r="DI272">
            <v>0</v>
          </cell>
          <cell r="DJ272">
            <v>0</v>
          </cell>
          <cell r="DK272">
            <v>0</v>
          </cell>
          <cell r="DL272">
            <v>0</v>
          </cell>
        </row>
        <row r="273">
          <cell r="DA273">
            <v>0</v>
          </cell>
          <cell r="DB273">
            <v>0</v>
          </cell>
          <cell r="DC273">
            <v>0</v>
          </cell>
          <cell r="DD273">
            <v>0</v>
          </cell>
          <cell r="DE273">
            <v>0</v>
          </cell>
          <cell r="DF273">
            <v>0</v>
          </cell>
          <cell r="DG273">
            <v>0</v>
          </cell>
          <cell r="DH273">
            <v>0</v>
          </cell>
          <cell r="DI273">
            <v>0</v>
          </cell>
          <cell r="DJ273">
            <v>0</v>
          </cell>
          <cell r="DK273">
            <v>0</v>
          </cell>
          <cell r="DL273">
            <v>0</v>
          </cell>
        </row>
        <row r="274">
          <cell r="DA274">
            <v>0</v>
          </cell>
          <cell r="DB274">
            <v>0</v>
          </cell>
          <cell r="DC274">
            <v>0</v>
          </cell>
          <cell r="DD274">
            <v>0</v>
          </cell>
          <cell r="DE274">
            <v>0</v>
          </cell>
          <cell r="DF274">
            <v>0</v>
          </cell>
          <cell r="DG274">
            <v>0</v>
          </cell>
          <cell r="DH274">
            <v>0</v>
          </cell>
          <cell r="DI274">
            <v>0</v>
          </cell>
          <cell r="DJ274">
            <v>0</v>
          </cell>
          <cell r="DK274">
            <v>0</v>
          </cell>
          <cell r="DL274">
            <v>0</v>
          </cell>
        </row>
        <row r="275">
          <cell r="DA275">
            <v>0</v>
          </cell>
          <cell r="DB275">
            <v>0</v>
          </cell>
          <cell r="DC275">
            <v>0</v>
          </cell>
          <cell r="DD275">
            <v>0</v>
          </cell>
          <cell r="DE275">
            <v>0</v>
          </cell>
          <cell r="DF275">
            <v>0</v>
          </cell>
          <cell r="DG275">
            <v>0</v>
          </cell>
          <cell r="DH275">
            <v>0</v>
          </cell>
          <cell r="DI275">
            <v>0</v>
          </cell>
          <cell r="DJ275">
            <v>0</v>
          </cell>
          <cell r="DK275">
            <v>0</v>
          </cell>
          <cell r="DL275">
            <v>0</v>
          </cell>
        </row>
        <row r="276">
          <cell r="DA276">
            <v>0</v>
          </cell>
          <cell r="DB276">
            <v>0</v>
          </cell>
          <cell r="DC276">
            <v>0</v>
          </cell>
          <cell r="DD276">
            <v>0</v>
          </cell>
          <cell r="DE276">
            <v>0</v>
          </cell>
          <cell r="DF276">
            <v>0</v>
          </cell>
          <cell r="DG276">
            <v>0</v>
          </cell>
          <cell r="DH276">
            <v>0</v>
          </cell>
          <cell r="DI276">
            <v>0</v>
          </cell>
          <cell r="DJ276">
            <v>0</v>
          </cell>
          <cell r="DK276">
            <v>0</v>
          </cell>
          <cell r="DL276">
            <v>0</v>
          </cell>
        </row>
        <row r="277">
          <cell r="DA277">
            <v>0</v>
          </cell>
          <cell r="DB277">
            <v>0</v>
          </cell>
          <cell r="DC277">
            <v>0</v>
          </cell>
          <cell r="DD277">
            <v>0</v>
          </cell>
          <cell r="DE277">
            <v>0</v>
          </cell>
          <cell r="DF277">
            <v>0</v>
          </cell>
          <cell r="DG277">
            <v>0</v>
          </cell>
          <cell r="DH277">
            <v>0</v>
          </cell>
          <cell r="DI277">
            <v>0</v>
          </cell>
          <cell r="DJ277">
            <v>0</v>
          </cell>
          <cell r="DK277">
            <v>0</v>
          </cell>
          <cell r="DL277">
            <v>0</v>
          </cell>
        </row>
        <row r="278">
          <cell r="DA278">
            <v>0</v>
          </cell>
          <cell r="DB278">
            <v>0</v>
          </cell>
          <cell r="DC278">
            <v>0</v>
          </cell>
          <cell r="DD278">
            <v>0</v>
          </cell>
          <cell r="DE278">
            <v>0</v>
          </cell>
          <cell r="DF278">
            <v>0</v>
          </cell>
          <cell r="DG278">
            <v>0</v>
          </cell>
          <cell r="DH278">
            <v>0</v>
          </cell>
          <cell r="DI278">
            <v>0</v>
          </cell>
          <cell r="DJ278">
            <v>0</v>
          </cell>
          <cell r="DK278">
            <v>0</v>
          </cell>
          <cell r="DL278">
            <v>0</v>
          </cell>
        </row>
        <row r="279">
          <cell r="DA279">
            <v>0</v>
          </cell>
          <cell r="DB279">
            <v>0</v>
          </cell>
          <cell r="DC279">
            <v>0</v>
          </cell>
          <cell r="DD279">
            <v>0</v>
          </cell>
          <cell r="DE279">
            <v>0</v>
          </cell>
          <cell r="DF279">
            <v>0</v>
          </cell>
          <cell r="DG279">
            <v>0</v>
          </cell>
          <cell r="DH279">
            <v>0</v>
          </cell>
          <cell r="DI279">
            <v>0</v>
          </cell>
          <cell r="DJ279">
            <v>0</v>
          </cell>
          <cell r="DK279">
            <v>0</v>
          </cell>
          <cell r="DL279">
            <v>0</v>
          </cell>
        </row>
        <row r="280">
          <cell r="DA280">
            <v>0</v>
          </cell>
          <cell r="DB280">
            <v>0</v>
          </cell>
          <cell r="DC280">
            <v>0</v>
          </cell>
          <cell r="DD280">
            <v>0</v>
          </cell>
          <cell r="DE280">
            <v>0</v>
          </cell>
          <cell r="DF280">
            <v>0</v>
          </cell>
          <cell r="DG280">
            <v>0</v>
          </cell>
          <cell r="DH280">
            <v>0</v>
          </cell>
          <cell r="DI280">
            <v>0</v>
          </cell>
          <cell r="DJ280">
            <v>0</v>
          </cell>
          <cell r="DK280">
            <v>0</v>
          </cell>
          <cell r="DL280">
            <v>0</v>
          </cell>
        </row>
        <row r="281">
          <cell r="DA281">
            <v>0</v>
          </cell>
          <cell r="DB281">
            <v>0</v>
          </cell>
          <cell r="DC281">
            <v>0</v>
          </cell>
          <cell r="DD281">
            <v>0</v>
          </cell>
          <cell r="DE281">
            <v>0</v>
          </cell>
          <cell r="DF281">
            <v>0</v>
          </cell>
          <cell r="DG281">
            <v>0</v>
          </cell>
          <cell r="DH281">
            <v>0</v>
          </cell>
          <cell r="DI281">
            <v>0</v>
          </cell>
          <cell r="DJ281">
            <v>0</v>
          </cell>
          <cell r="DK281">
            <v>0</v>
          </cell>
          <cell r="DL281">
            <v>0</v>
          </cell>
        </row>
        <row r="282">
          <cell r="DA282">
            <v>0</v>
          </cell>
          <cell r="DB282">
            <v>0</v>
          </cell>
          <cell r="DC282">
            <v>0</v>
          </cell>
          <cell r="DD282">
            <v>0</v>
          </cell>
          <cell r="DE282">
            <v>0</v>
          </cell>
          <cell r="DF282">
            <v>0</v>
          </cell>
          <cell r="DG282">
            <v>0</v>
          </cell>
          <cell r="DH282">
            <v>0</v>
          </cell>
          <cell r="DI282">
            <v>0</v>
          </cell>
          <cell r="DJ282">
            <v>0</v>
          </cell>
          <cell r="DK282">
            <v>0</v>
          </cell>
          <cell r="DL282">
            <v>0</v>
          </cell>
        </row>
        <row r="283">
          <cell r="DA283">
            <v>0</v>
          </cell>
          <cell r="DB283">
            <v>0</v>
          </cell>
          <cell r="DC283">
            <v>0</v>
          </cell>
          <cell r="DD283">
            <v>0</v>
          </cell>
          <cell r="DE283">
            <v>0</v>
          </cell>
          <cell r="DF283">
            <v>0</v>
          </cell>
          <cell r="DG283">
            <v>0</v>
          </cell>
          <cell r="DH283">
            <v>0</v>
          </cell>
          <cell r="DI283">
            <v>0</v>
          </cell>
          <cell r="DJ283">
            <v>0</v>
          </cell>
          <cell r="DK283">
            <v>0</v>
          </cell>
          <cell r="DL283">
            <v>0</v>
          </cell>
        </row>
        <row r="284">
          <cell r="DA284">
            <v>0</v>
          </cell>
          <cell r="DB284">
            <v>0</v>
          </cell>
          <cell r="DC284">
            <v>0</v>
          </cell>
          <cell r="DD284">
            <v>0</v>
          </cell>
          <cell r="DE284">
            <v>0</v>
          </cell>
          <cell r="DF284">
            <v>0</v>
          </cell>
          <cell r="DG284">
            <v>0</v>
          </cell>
          <cell r="DH284">
            <v>0</v>
          </cell>
          <cell r="DI284">
            <v>0</v>
          </cell>
          <cell r="DJ284">
            <v>0</v>
          </cell>
          <cell r="DK284">
            <v>0</v>
          </cell>
          <cell r="DL284">
            <v>0</v>
          </cell>
        </row>
        <row r="285">
          <cell r="DA285">
            <v>0</v>
          </cell>
          <cell r="DB285">
            <v>0</v>
          </cell>
          <cell r="DC285">
            <v>0</v>
          </cell>
          <cell r="DD285">
            <v>0</v>
          </cell>
          <cell r="DE285">
            <v>0</v>
          </cell>
          <cell r="DF285">
            <v>0</v>
          </cell>
          <cell r="DG285">
            <v>0</v>
          </cell>
          <cell r="DH285">
            <v>0</v>
          </cell>
          <cell r="DI285">
            <v>0</v>
          </cell>
          <cell r="DJ285">
            <v>0</v>
          </cell>
          <cell r="DK285">
            <v>0</v>
          </cell>
          <cell r="DL285">
            <v>0</v>
          </cell>
        </row>
        <row r="286">
          <cell r="DA286">
            <v>0</v>
          </cell>
          <cell r="DB286">
            <v>0</v>
          </cell>
          <cell r="DC286">
            <v>0</v>
          </cell>
          <cell r="DD286">
            <v>0</v>
          </cell>
          <cell r="DE286">
            <v>0</v>
          </cell>
          <cell r="DF286">
            <v>0</v>
          </cell>
          <cell r="DG286">
            <v>0</v>
          </cell>
          <cell r="DH286">
            <v>0</v>
          </cell>
          <cell r="DI286">
            <v>0</v>
          </cell>
          <cell r="DJ286">
            <v>0</v>
          </cell>
          <cell r="DK286">
            <v>0</v>
          </cell>
          <cell r="DL286">
            <v>0</v>
          </cell>
        </row>
        <row r="287">
          <cell r="DA287">
            <v>0</v>
          </cell>
          <cell r="DB287">
            <v>0</v>
          </cell>
          <cell r="DC287">
            <v>0</v>
          </cell>
          <cell r="DD287">
            <v>0</v>
          </cell>
          <cell r="DE287">
            <v>0</v>
          </cell>
          <cell r="DF287">
            <v>0</v>
          </cell>
          <cell r="DG287">
            <v>0</v>
          </cell>
          <cell r="DH287">
            <v>0</v>
          </cell>
          <cell r="DI287">
            <v>0</v>
          </cell>
          <cell r="DJ287">
            <v>0</v>
          </cell>
          <cell r="DK287">
            <v>0</v>
          </cell>
          <cell r="DL287">
            <v>0</v>
          </cell>
        </row>
        <row r="288">
          <cell r="DA288">
            <v>0</v>
          </cell>
          <cell r="DB288">
            <v>0</v>
          </cell>
          <cell r="DC288">
            <v>0</v>
          </cell>
          <cell r="DD288">
            <v>0</v>
          </cell>
          <cell r="DE288">
            <v>0</v>
          </cell>
          <cell r="DF288">
            <v>0</v>
          </cell>
          <cell r="DG288">
            <v>0</v>
          </cell>
          <cell r="DH288">
            <v>0</v>
          </cell>
          <cell r="DI288">
            <v>0</v>
          </cell>
          <cell r="DJ288">
            <v>0</v>
          </cell>
          <cell r="DK288">
            <v>0</v>
          </cell>
          <cell r="DL288">
            <v>0</v>
          </cell>
        </row>
        <row r="289">
          <cell r="DA289">
            <v>0</v>
          </cell>
          <cell r="DB289">
            <v>0</v>
          </cell>
          <cell r="DC289">
            <v>0</v>
          </cell>
          <cell r="DD289">
            <v>0</v>
          </cell>
          <cell r="DE289">
            <v>0</v>
          </cell>
          <cell r="DF289">
            <v>0</v>
          </cell>
          <cell r="DG289">
            <v>0</v>
          </cell>
          <cell r="DH289">
            <v>0</v>
          </cell>
          <cell r="DI289">
            <v>0</v>
          </cell>
          <cell r="DJ289">
            <v>0</v>
          </cell>
          <cell r="DK289">
            <v>0</v>
          </cell>
          <cell r="DL289">
            <v>0</v>
          </cell>
        </row>
        <row r="290">
          <cell r="DA290">
            <v>0</v>
          </cell>
          <cell r="DB290">
            <v>0</v>
          </cell>
          <cell r="DC290">
            <v>0</v>
          </cell>
          <cell r="DD290">
            <v>0</v>
          </cell>
          <cell r="DE290">
            <v>0</v>
          </cell>
          <cell r="DF290">
            <v>0</v>
          </cell>
          <cell r="DG290">
            <v>0</v>
          </cell>
          <cell r="DH290">
            <v>0</v>
          </cell>
          <cell r="DI290">
            <v>0</v>
          </cell>
          <cell r="DJ290">
            <v>0</v>
          </cell>
          <cell r="DK290">
            <v>0</v>
          </cell>
          <cell r="DL290">
            <v>0</v>
          </cell>
        </row>
        <row r="291">
          <cell r="DA291">
            <v>0</v>
          </cell>
          <cell r="DB291">
            <v>0</v>
          </cell>
          <cell r="DC291">
            <v>0</v>
          </cell>
          <cell r="DD291">
            <v>0</v>
          </cell>
          <cell r="DE291">
            <v>0</v>
          </cell>
          <cell r="DF291">
            <v>0</v>
          </cell>
          <cell r="DG291">
            <v>0</v>
          </cell>
          <cell r="DH291">
            <v>0</v>
          </cell>
          <cell r="DI291">
            <v>0</v>
          </cell>
          <cell r="DJ291">
            <v>0</v>
          </cell>
          <cell r="DK291">
            <v>0</v>
          </cell>
          <cell r="DL291">
            <v>0</v>
          </cell>
        </row>
        <row r="292">
          <cell r="DA292">
            <v>0</v>
          </cell>
          <cell r="DB292">
            <v>0</v>
          </cell>
          <cell r="DC292">
            <v>0</v>
          </cell>
          <cell r="DD292">
            <v>0</v>
          </cell>
          <cell r="DE292">
            <v>0</v>
          </cell>
          <cell r="DF292">
            <v>0</v>
          </cell>
          <cell r="DG292">
            <v>0</v>
          </cell>
          <cell r="DH292">
            <v>0</v>
          </cell>
          <cell r="DI292">
            <v>0</v>
          </cell>
          <cell r="DJ292">
            <v>0</v>
          </cell>
          <cell r="DK292">
            <v>0</v>
          </cell>
          <cell r="DL292">
            <v>0</v>
          </cell>
        </row>
        <row r="293">
          <cell r="DA293">
            <v>0</v>
          </cell>
          <cell r="DB293">
            <v>0</v>
          </cell>
          <cell r="DC293">
            <v>0</v>
          </cell>
          <cell r="DD293">
            <v>0</v>
          </cell>
          <cell r="DE293">
            <v>0</v>
          </cell>
          <cell r="DF293">
            <v>0</v>
          </cell>
          <cell r="DG293">
            <v>0</v>
          </cell>
          <cell r="DH293">
            <v>0</v>
          </cell>
          <cell r="DI293">
            <v>0</v>
          </cell>
          <cell r="DJ293">
            <v>0</v>
          </cell>
          <cell r="DK293">
            <v>0</v>
          </cell>
          <cell r="DL293">
            <v>0</v>
          </cell>
        </row>
        <row r="294">
          <cell r="DA294">
            <v>0</v>
          </cell>
          <cell r="DB294">
            <v>0</v>
          </cell>
          <cell r="DC294">
            <v>0</v>
          </cell>
          <cell r="DD294">
            <v>0</v>
          </cell>
          <cell r="DE294">
            <v>0</v>
          </cell>
          <cell r="DF294">
            <v>0</v>
          </cell>
          <cell r="DG294">
            <v>0</v>
          </cell>
          <cell r="DH294">
            <v>0</v>
          </cell>
          <cell r="DI294">
            <v>0</v>
          </cell>
          <cell r="DJ294">
            <v>0</v>
          </cell>
          <cell r="DK294">
            <v>0</v>
          </cell>
          <cell r="DL294">
            <v>0</v>
          </cell>
        </row>
        <row r="295">
          <cell r="DA295">
            <v>0</v>
          </cell>
          <cell r="DB295">
            <v>0</v>
          </cell>
          <cell r="DC295">
            <v>0</v>
          </cell>
          <cell r="DD295">
            <v>0</v>
          </cell>
          <cell r="DE295">
            <v>0</v>
          </cell>
          <cell r="DF295">
            <v>0</v>
          </cell>
          <cell r="DG295">
            <v>0</v>
          </cell>
          <cell r="DH295">
            <v>0</v>
          </cell>
          <cell r="DI295">
            <v>0</v>
          </cell>
          <cell r="DJ295">
            <v>0</v>
          </cell>
          <cell r="DK295">
            <v>0</v>
          </cell>
          <cell r="DL295">
            <v>0</v>
          </cell>
        </row>
        <row r="296">
          <cell r="DA296">
            <v>0</v>
          </cell>
          <cell r="DB296">
            <v>0</v>
          </cell>
          <cell r="DC296">
            <v>0</v>
          </cell>
          <cell r="DD296">
            <v>0</v>
          </cell>
          <cell r="DE296">
            <v>0</v>
          </cell>
          <cell r="DF296">
            <v>0</v>
          </cell>
          <cell r="DG296">
            <v>0</v>
          </cell>
          <cell r="DH296">
            <v>0</v>
          </cell>
          <cell r="DI296">
            <v>0</v>
          </cell>
          <cell r="DJ296">
            <v>0</v>
          </cell>
          <cell r="DK296">
            <v>0</v>
          </cell>
          <cell r="DL296">
            <v>0</v>
          </cell>
        </row>
        <row r="297">
          <cell r="DA297">
            <v>0</v>
          </cell>
          <cell r="DB297">
            <v>0</v>
          </cell>
          <cell r="DC297">
            <v>0</v>
          </cell>
          <cell r="DD297">
            <v>0</v>
          </cell>
          <cell r="DE297">
            <v>0</v>
          </cell>
          <cell r="DF297">
            <v>0</v>
          </cell>
          <cell r="DG297">
            <v>0</v>
          </cell>
          <cell r="DH297">
            <v>0</v>
          </cell>
          <cell r="DI297">
            <v>0</v>
          </cell>
          <cell r="DJ297">
            <v>0</v>
          </cell>
          <cell r="DK297">
            <v>0</v>
          </cell>
          <cell r="DL297">
            <v>0</v>
          </cell>
        </row>
        <row r="298">
          <cell r="DA298">
            <v>0</v>
          </cell>
          <cell r="DB298">
            <v>0</v>
          </cell>
          <cell r="DC298">
            <v>0</v>
          </cell>
          <cell r="DD298">
            <v>0</v>
          </cell>
          <cell r="DE298">
            <v>0</v>
          </cell>
          <cell r="DF298">
            <v>0</v>
          </cell>
          <cell r="DG298">
            <v>0</v>
          </cell>
          <cell r="DH298">
            <v>0</v>
          </cell>
          <cell r="DI298">
            <v>0</v>
          </cell>
          <cell r="DJ298">
            <v>0</v>
          </cell>
          <cell r="DK298">
            <v>0</v>
          </cell>
          <cell r="DL298">
            <v>0</v>
          </cell>
        </row>
        <row r="299">
          <cell r="DA299">
            <v>0</v>
          </cell>
          <cell r="DB299">
            <v>0</v>
          </cell>
          <cell r="DC299">
            <v>0</v>
          </cell>
          <cell r="DD299">
            <v>0</v>
          </cell>
          <cell r="DE299">
            <v>0</v>
          </cell>
          <cell r="DF299">
            <v>0</v>
          </cell>
          <cell r="DG299">
            <v>0</v>
          </cell>
          <cell r="DH299">
            <v>0</v>
          </cell>
          <cell r="DI299">
            <v>0</v>
          </cell>
          <cell r="DJ299">
            <v>0</v>
          </cell>
          <cell r="DK299">
            <v>0</v>
          </cell>
          <cell r="DL299">
            <v>0</v>
          </cell>
        </row>
        <row r="300">
          <cell r="DA300">
            <v>0</v>
          </cell>
          <cell r="DB300">
            <v>0</v>
          </cell>
          <cell r="DC300">
            <v>0</v>
          </cell>
          <cell r="DD300">
            <v>0</v>
          </cell>
          <cell r="DE300">
            <v>0</v>
          </cell>
          <cell r="DF300">
            <v>0</v>
          </cell>
          <cell r="DG300">
            <v>0</v>
          </cell>
          <cell r="DH300">
            <v>0</v>
          </cell>
          <cell r="DI300">
            <v>0</v>
          </cell>
          <cell r="DJ300">
            <v>0</v>
          </cell>
          <cell r="DK300">
            <v>0</v>
          </cell>
          <cell r="DL300">
            <v>0</v>
          </cell>
        </row>
        <row r="301">
          <cell r="DA301">
            <v>0</v>
          </cell>
          <cell r="DB301">
            <v>0</v>
          </cell>
          <cell r="DC301">
            <v>0</v>
          </cell>
          <cell r="DD301">
            <v>0</v>
          </cell>
          <cell r="DE301">
            <v>0</v>
          </cell>
          <cell r="DF301">
            <v>0</v>
          </cell>
          <cell r="DG301">
            <v>0</v>
          </cell>
          <cell r="DH301">
            <v>0</v>
          </cell>
          <cell r="DI301">
            <v>0</v>
          </cell>
          <cell r="DJ301">
            <v>0</v>
          </cell>
          <cell r="DK301">
            <v>0</v>
          </cell>
          <cell r="DL301">
            <v>0</v>
          </cell>
        </row>
        <row r="302">
          <cell r="DA302">
            <v>0</v>
          </cell>
          <cell r="DB302">
            <v>0</v>
          </cell>
          <cell r="DC302">
            <v>0</v>
          </cell>
          <cell r="DD302">
            <v>0</v>
          </cell>
          <cell r="DE302">
            <v>0</v>
          </cell>
          <cell r="DF302">
            <v>0</v>
          </cell>
          <cell r="DG302">
            <v>0</v>
          </cell>
          <cell r="DH302">
            <v>0</v>
          </cell>
          <cell r="DI302">
            <v>0</v>
          </cell>
          <cell r="DJ302">
            <v>0</v>
          </cell>
          <cell r="DK302">
            <v>0</v>
          </cell>
          <cell r="DL302">
            <v>0</v>
          </cell>
        </row>
        <row r="303">
          <cell r="DA303">
            <v>0</v>
          </cell>
          <cell r="DB303">
            <v>0</v>
          </cell>
          <cell r="DC303">
            <v>0</v>
          </cell>
          <cell r="DD303">
            <v>0</v>
          </cell>
          <cell r="DE303">
            <v>0</v>
          </cell>
          <cell r="DF303">
            <v>0</v>
          </cell>
          <cell r="DG303">
            <v>0</v>
          </cell>
          <cell r="DH303">
            <v>0</v>
          </cell>
          <cell r="DI303">
            <v>0</v>
          </cell>
          <cell r="DJ303">
            <v>0</v>
          </cell>
          <cell r="DK303">
            <v>0</v>
          </cell>
          <cell r="DL303">
            <v>0</v>
          </cell>
        </row>
        <row r="304">
          <cell r="DA304">
            <v>0</v>
          </cell>
          <cell r="DB304">
            <v>0</v>
          </cell>
          <cell r="DC304">
            <v>0</v>
          </cell>
          <cell r="DD304">
            <v>0</v>
          </cell>
          <cell r="DE304">
            <v>0</v>
          </cell>
          <cell r="DF304">
            <v>0</v>
          </cell>
          <cell r="DG304">
            <v>0</v>
          </cell>
          <cell r="DH304">
            <v>0</v>
          </cell>
          <cell r="DI304">
            <v>0</v>
          </cell>
          <cell r="DJ304">
            <v>0</v>
          </cell>
          <cell r="DK304">
            <v>0</v>
          </cell>
          <cell r="DL304">
            <v>0</v>
          </cell>
        </row>
        <row r="305">
          <cell r="DA305">
            <v>0</v>
          </cell>
          <cell r="DB305">
            <v>0</v>
          </cell>
          <cell r="DC305">
            <v>0</v>
          </cell>
          <cell r="DD305">
            <v>0</v>
          </cell>
          <cell r="DE305">
            <v>0</v>
          </cell>
          <cell r="DF305">
            <v>0</v>
          </cell>
          <cell r="DG305">
            <v>0</v>
          </cell>
          <cell r="DH305">
            <v>0</v>
          </cell>
          <cell r="DI305">
            <v>0</v>
          </cell>
          <cell r="DJ305">
            <v>0</v>
          </cell>
          <cell r="DK305">
            <v>0</v>
          </cell>
          <cell r="DL305">
            <v>0</v>
          </cell>
        </row>
        <row r="306">
          <cell r="DA306">
            <v>0</v>
          </cell>
          <cell r="DB306">
            <v>0</v>
          </cell>
          <cell r="DC306">
            <v>0</v>
          </cell>
          <cell r="DD306">
            <v>0</v>
          </cell>
          <cell r="DE306">
            <v>0</v>
          </cell>
          <cell r="DF306">
            <v>0</v>
          </cell>
          <cell r="DG306">
            <v>0</v>
          </cell>
          <cell r="DH306">
            <v>0</v>
          </cell>
          <cell r="DI306">
            <v>0</v>
          </cell>
          <cell r="DJ306">
            <v>0</v>
          </cell>
          <cell r="DK306">
            <v>0</v>
          </cell>
          <cell r="DL306">
            <v>0</v>
          </cell>
        </row>
        <row r="307">
          <cell r="DA307">
            <v>0</v>
          </cell>
          <cell r="DB307">
            <v>0</v>
          </cell>
          <cell r="DC307">
            <v>0</v>
          </cell>
          <cell r="DD307">
            <v>0</v>
          </cell>
          <cell r="DE307">
            <v>0</v>
          </cell>
          <cell r="DF307">
            <v>0</v>
          </cell>
          <cell r="DG307">
            <v>0</v>
          </cell>
          <cell r="DH307">
            <v>0</v>
          </cell>
          <cell r="DI307">
            <v>0</v>
          </cell>
          <cell r="DJ307">
            <v>0</v>
          </cell>
          <cell r="DK307">
            <v>0</v>
          </cell>
          <cell r="DL307">
            <v>0</v>
          </cell>
        </row>
        <row r="308">
          <cell r="DA308">
            <v>0</v>
          </cell>
          <cell r="DB308">
            <v>0</v>
          </cell>
          <cell r="DC308">
            <v>0</v>
          </cell>
          <cell r="DD308">
            <v>0</v>
          </cell>
          <cell r="DE308">
            <v>0</v>
          </cell>
          <cell r="DF308">
            <v>0</v>
          </cell>
          <cell r="DG308">
            <v>0</v>
          </cell>
          <cell r="DH308">
            <v>0</v>
          </cell>
          <cell r="DI308">
            <v>0</v>
          </cell>
          <cell r="DJ308">
            <v>0</v>
          </cell>
          <cell r="DK308">
            <v>0</v>
          </cell>
          <cell r="DL308">
            <v>0</v>
          </cell>
        </row>
        <row r="309">
          <cell r="DA309">
            <v>0</v>
          </cell>
          <cell r="DB309">
            <v>0</v>
          </cell>
          <cell r="DC309">
            <v>0</v>
          </cell>
          <cell r="DD309">
            <v>0</v>
          </cell>
          <cell r="DE309">
            <v>0</v>
          </cell>
          <cell r="DF309">
            <v>0</v>
          </cell>
          <cell r="DG309">
            <v>0</v>
          </cell>
          <cell r="DH309">
            <v>0</v>
          </cell>
          <cell r="DI309">
            <v>0</v>
          </cell>
          <cell r="DJ309">
            <v>0</v>
          </cell>
          <cell r="DK309">
            <v>0</v>
          </cell>
          <cell r="DL309">
            <v>0</v>
          </cell>
        </row>
        <row r="310">
          <cell r="DA310">
            <v>0</v>
          </cell>
          <cell r="DB310">
            <v>0</v>
          </cell>
          <cell r="DC310">
            <v>0</v>
          </cell>
          <cell r="DD310">
            <v>0</v>
          </cell>
          <cell r="DE310">
            <v>0</v>
          </cell>
          <cell r="DF310">
            <v>0</v>
          </cell>
          <cell r="DG310">
            <v>0</v>
          </cell>
          <cell r="DH310">
            <v>0</v>
          </cell>
          <cell r="DI310">
            <v>0</v>
          </cell>
          <cell r="DJ310">
            <v>0</v>
          </cell>
          <cell r="DK310">
            <v>0</v>
          </cell>
          <cell r="DL310">
            <v>0</v>
          </cell>
        </row>
        <row r="311">
          <cell r="DA311">
            <v>0</v>
          </cell>
          <cell r="DB311">
            <v>0</v>
          </cell>
          <cell r="DC311">
            <v>0</v>
          </cell>
          <cell r="DD311">
            <v>0</v>
          </cell>
          <cell r="DE311">
            <v>0</v>
          </cell>
          <cell r="DF311">
            <v>0</v>
          </cell>
          <cell r="DG311">
            <v>0</v>
          </cell>
          <cell r="DH311">
            <v>0</v>
          </cell>
          <cell r="DI311">
            <v>0</v>
          </cell>
          <cell r="DJ311">
            <v>0</v>
          </cell>
          <cell r="DK311">
            <v>0</v>
          </cell>
          <cell r="DL311">
            <v>0</v>
          </cell>
        </row>
        <row r="312">
          <cell r="DA312">
            <v>0</v>
          </cell>
          <cell r="DB312">
            <v>0</v>
          </cell>
          <cell r="DC312">
            <v>0</v>
          </cell>
          <cell r="DD312">
            <v>0</v>
          </cell>
          <cell r="DE312">
            <v>0</v>
          </cell>
          <cell r="DF312">
            <v>0</v>
          </cell>
          <cell r="DG312">
            <v>0</v>
          </cell>
          <cell r="DH312">
            <v>0</v>
          </cell>
          <cell r="DI312">
            <v>0</v>
          </cell>
          <cell r="DJ312">
            <v>0</v>
          </cell>
          <cell r="DK312">
            <v>0</v>
          </cell>
          <cell r="DL312">
            <v>0</v>
          </cell>
        </row>
        <row r="313">
          <cell r="DA313">
            <v>0</v>
          </cell>
          <cell r="DB313">
            <v>0</v>
          </cell>
          <cell r="DC313">
            <v>0</v>
          </cell>
          <cell r="DD313">
            <v>0</v>
          </cell>
          <cell r="DE313">
            <v>0</v>
          </cell>
          <cell r="DF313">
            <v>0</v>
          </cell>
          <cell r="DG313">
            <v>0</v>
          </cell>
          <cell r="DH313">
            <v>0</v>
          </cell>
          <cell r="DI313">
            <v>0</v>
          </cell>
          <cell r="DJ313">
            <v>0</v>
          </cell>
          <cell r="DK313">
            <v>0</v>
          </cell>
          <cell r="DL313">
            <v>0</v>
          </cell>
        </row>
        <row r="314">
          <cell r="DA314">
            <v>0</v>
          </cell>
          <cell r="DB314">
            <v>0</v>
          </cell>
          <cell r="DC314">
            <v>0</v>
          </cell>
          <cell r="DD314">
            <v>0</v>
          </cell>
          <cell r="DE314">
            <v>0</v>
          </cell>
          <cell r="DF314">
            <v>0</v>
          </cell>
          <cell r="DG314">
            <v>0</v>
          </cell>
          <cell r="DH314">
            <v>0</v>
          </cell>
          <cell r="DI314">
            <v>0</v>
          </cell>
          <cell r="DJ314">
            <v>0</v>
          </cell>
          <cell r="DK314">
            <v>0</v>
          </cell>
          <cell r="DL314">
            <v>0</v>
          </cell>
        </row>
        <row r="315">
          <cell r="DA315">
            <v>0</v>
          </cell>
          <cell r="DB315">
            <v>0</v>
          </cell>
          <cell r="DC315">
            <v>0</v>
          </cell>
          <cell r="DD315">
            <v>0</v>
          </cell>
          <cell r="DE315">
            <v>0</v>
          </cell>
          <cell r="DF315">
            <v>0</v>
          </cell>
          <cell r="DG315">
            <v>0</v>
          </cell>
          <cell r="DH315">
            <v>0</v>
          </cell>
          <cell r="DI315">
            <v>0</v>
          </cell>
          <cell r="DJ315">
            <v>0</v>
          </cell>
          <cell r="DK315">
            <v>0</v>
          </cell>
          <cell r="DL315">
            <v>0</v>
          </cell>
        </row>
        <row r="316">
          <cell r="DA316">
            <v>0</v>
          </cell>
          <cell r="DB316">
            <v>0</v>
          </cell>
          <cell r="DC316">
            <v>0</v>
          </cell>
          <cell r="DD316">
            <v>0</v>
          </cell>
          <cell r="DE316">
            <v>0</v>
          </cell>
          <cell r="DF316">
            <v>0</v>
          </cell>
          <cell r="DG316">
            <v>0</v>
          </cell>
          <cell r="DH316">
            <v>0</v>
          </cell>
          <cell r="DI316">
            <v>0</v>
          </cell>
          <cell r="DJ316">
            <v>0</v>
          </cell>
          <cell r="DK316">
            <v>0</v>
          </cell>
          <cell r="DL316">
            <v>0</v>
          </cell>
        </row>
        <row r="317">
          <cell r="DA317">
            <v>0</v>
          </cell>
          <cell r="DB317">
            <v>0</v>
          </cell>
          <cell r="DC317">
            <v>0</v>
          </cell>
          <cell r="DD317">
            <v>0</v>
          </cell>
          <cell r="DE317">
            <v>0</v>
          </cell>
          <cell r="DF317">
            <v>0</v>
          </cell>
          <cell r="DG317">
            <v>0</v>
          </cell>
          <cell r="DH317">
            <v>0</v>
          </cell>
          <cell r="DI317">
            <v>0</v>
          </cell>
          <cell r="DJ317">
            <v>0</v>
          </cell>
          <cell r="DK317">
            <v>0</v>
          </cell>
          <cell r="DL317">
            <v>0</v>
          </cell>
        </row>
        <row r="318">
          <cell r="DA318">
            <v>0</v>
          </cell>
          <cell r="DB318">
            <v>0</v>
          </cell>
          <cell r="DC318">
            <v>0</v>
          </cell>
          <cell r="DD318">
            <v>0</v>
          </cell>
          <cell r="DE318">
            <v>0</v>
          </cell>
          <cell r="DF318">
            <v>0</v>
          </cell>
          <cell r="DG318">
            <v>0</v>
          </cell>
          <cell r="DH318">
            <v>0</v>
          </cell>
          <cell r="DI318">
            <v>0</v>
          </cell>
          <cell r="DJ318">
            <v>0</v>
          </cell>
          <cell r="DK318">
            <v>0</v>
          </cell>
          <cell r="DL318">
            <v>0</v>
          </cell>
        </row>
        <row r="319">
          <cell r="DA319">
            <v>0</v>
          </cell>
          <cell r="DB319">
            <v>0</v>
          </cell>
          <cell r="DC319">
            <v>0</v>
          </cell>
          <cell r="DD319">
            <v>0</v>
          </cell>
          <cell r="DE319">
            <v>0</v>
          </cell>
          <cell r="DF319">
            <v>0</v>
          </cell>
          <cell r="DG319">
            <v>0</v>
          </cell>
          <cell r="DH319">
            <v>0</v>
          </cell>
          <cell r="DI319">
            <v>0</v>
          </cell>
          <cell r="DJ319">
            <v>0</v>
          </cell>
          <cell r="DK319">
            <v>0</v>
          </cell>
          <cell r="DL319">
            <v>0</v>
          </cell>
        </row>
        <row r="320">
          <cell r="DA320">
            <v>0</v>
          </cell>
          <cell r="DB320">
            <v>0</v>
          </cell>
          <cell r="DC320">
            <v>0</v>
          </cell>
          <cell r="DD320">
            <v>0</v>
          </cell>
          <cell r="DE320">
            <v>0</v>
          </cell>
          <cell r="DF320">
            <v>0</v>
          </cell>
          <cell r="DG320">
            <v>0</v>
          </cell>
          <cell r="DH320">
            <v>0</v>
          </cell>
          <cell r="DI320">
            <v>0</v>
          </cell>
          <cell r="DJ320">
            <v>0</v>
          </cell>
          <cell r="DK320">
            <v>0</v>
          </cell>
          <cell r="DL320">
            <v>0</v>
          </cell>
        </row>
        <row r="321">
          <cell r="DA321">
            <v>0</v>
          </cell>
          <cell r="DB321">
            <v>0</v>
          </cell>
          <cell r="DC321">
            <v>0</v>
          </cell>
          <cell r="DD321">
            <v>0</v>
          </cell>
          <cell r="DE321">
            <v>0</v>
          </cell>
          <cell r="DF321">
            <v>0</v>
          </cell>
          <cell r="DG321">
            <v>0</v>
          </cell>
          <cell r="DH321">
            <v>0</v>
          </cell>
          <cell r="DI321">
            <v>0</v>
          </cell>
          <cell r="DJ321">
            <v>0</v>
          </cell>
          <cell r="DK321">
            <v>0</v>
          </cell>
          <cell r="DL321">
            <v>0</v>
          </cell>
        </row>
        <row r="322">
          <cell r="DA322">
            <v>0</v>
          </cell>
          <cell r="DB322">
            <v>0</v>
          </cell>
          <cell r="DC322">
            <v>0</v>
          </cell>
          <cell r="DD322">
            <v>0</v>
          </cell>
          <cell r="DE322">
            <v>0</v>
          </cell>
          <cell r="DF322">
            <v>0</v>
          </cell>
          <cell r="DG322">
            <v>0</v>
          </cell>
          <cell r="DH322">
            <v>0</v>
          </cell>
          <cell r="DI322">
            <v>0</v>
          </cell>
          <cell r="DJ322">
            <v>0</v>
          </cell>
          <cell r="DK322">
            <v>0</v>
          </cell>
          <cell r="DL322">
            <v>0</v>
          </cell>
        </row>
        <row r="323">
          <cell r="DA323">
            <v>0</v>
          </cell>
          <cell r="DB323">
            <v>0</v>
          </cell>
          <cell r="DC323">
            <v>0</v>
          </cell>
          <cell r="DD323">
            <v>0</v>
          </cell>
          <cell r="DE323">
            <v>0</v>
          </cell>
          <cell r="DF323">
            <v>0</v>
          </cell>
          <cell r="DG323">
            <v>0</v>
          </cell>
          <cell r="DH323">
            <v>0</v>
          </cell>
          <cell r="DI323">
            <v>0</v>
          </cell>
          <cell r="DJ323">
            <v>0</v>
          </cell>
          <cell r="DK323">
            <v>0</v>
          </cell>
          <cell r="DL323">
            <v>0</v>
          </cell>
        </row>
        <row r="324">
          <cell r="DA324">
            <v>0</v>
          </cell>
          <cell r="DB324">
            <v>0</v>
          </cell>
          <cell r="DC324">
            <v>0</v>
          </cell>
          <cell r="DD324">
            <v>0</v>
          </cell>
          <cell r="DE324">
            <v>0</v>
          </cell>
          <cell r="DF324">
            <v>0</v>
          </cell>
          <cell r="DG324">
            <v>0</v>
          </cell>
          <cell r="DH324">
            <v>0</v>
          </cell>
          <cell r="DI324">
            <v>0</v>
          </cell>
          <cell r="DJ324">
            <v>0</v>
          </cell>
          <cell r="DK324">
            <v>0</v>
          </cell>
          <cell r="DL324">
            <v>0</v>
          </cell>
        </row>
        <row r="325">
          <cell r="DA325">
            <v>0</v>
          </cell>
          <cell r="DB325">
            <v>0</v>
          </cell>
          <cell r="DC325">
            <v>0</v>
          </cell>
          <cell r="DD325">
            <v>0</v>
          </cell>
          <cell r="DE325">
            <v>0</v>
          </cell>
          <cell r="DF325">
            <v>0</v>
          </cell>
          <cell r="DG325">
            <v>0</v>
          </cell>
          <cell r="DH325">
            <v>0</v>
          </cell>
          <cell r="DI325">
            <v>0</v>
          </cell>
          <cell r="DJ325">
            <v>0</v>
          </cell>
          <cell r="DK325">
            <v>0</v>
          </cell>
          <cell r="DL325">
            <v>0</v>
          </cell>
        </row>
        <row r="326">
          <cell r="DA326">
            <v>0</v>
          </cell>
          <cell r="DB326">
            <v>0</v>
          </cell>
          <cell r="DC326">
            <v>0</v>
          </cell>
          <cell r="DD326">
            <v>0</v>
          </cell>
          <cell r="DE326">
            <v>0</v>
          </cell>
          <cell r="DF326">
            <v>0</v>
          </cell>
          <cell r="DG326">
            <v>0</v>
          </cell>
          <cell r="DH326">
            <v>0</v>
          </cell>
          <cell r="DI326">
            <v>0</v>
          </cell>
          <cell r="DJ326">
            <v>0</v>
          </cell>
          <cell r="DK326">
            <v>0</v>
          </cell>
          <cell r="DL326">
            <v>0</v>
          </cell>
        </row>
        <row r="327">
          <cell r="DA327">
            <v>0</v>
          </cell>
          <cell r="DB327">
            <v>0</v>
          </cell>
          <cell r="DC327">
            <v>0</v>
          </cell>
          <cell r="DD327">
            <v>0</v>
          </cell>
          <cell r="DE327">
            <v>0</v>
          </cell>
          <cell r="DF327">
            <v>0</v>
          </cell>
          <cell r="DG327">
            <v>0</v>
          </cell>
          <cell r="DH327">
            <v>0</v>
          </cell>
          <cell r="DI327">
            <v>0</v>
          </cell>
          <cell r="DJ327">
            <v>0</v>
          </cell>
          <cell r="DK327">
            <v>0</v>
          </cell>
          <cell r="DL327">
            <v>0</v>
          </cell>
        </row>
        <row r="328">
          <cell r="DA328">
            <v>0</v>
          </cell>
          <cell r="DB328">
            <v>0</v>
          </cell>
          <cell r="DC328">
            <v>0</v>
          </cell>
          <cell r="DD328">
            <v>0</v>
          </cell>
          <cell r="DE328">
            <v>0</v>
          </cell>
          <cell r="DF328">
            <v>0</v>
          </cell>
          <cell r="DG328">
            <v>0</v>
          </cell>
          <cell r="DH328">
            <v>0</v>
          </cell>
          <cell r="DI328">
            <v>0</v>
          </cell>
          <cell r="DJ328">
            <v>0</v>
          </cell>
          <cell r="DK328">
            <v>0</v>
          </cell>
          <cell r="DL328">
            <v>0</v>
          </cell>
        </row>
        <row r="329">
          <cell r="DA329">
            <v>0</v>
          </cell>
          <cell r="DB329">
            <v>0</v>
          </cell>
          <cell r="DC329">
            <v>0</v>
          </cell>
          <cell r="DD329">
            <v>0</v>
          </cell>
          <cell r="DE329">
            <v>0</v>
          </cell>
          <cell r="DF329">
            <v>0</v>
          </cell>
          <cell r="DG329">
            <v>0</v>
          </cell>
          <cell r="DH329">
            <v>0</v>
          </cell>
          <cell r="DI329">
            <v>0</v>
          </cell>
          <cell r="DJ329">
            <v>0</v>
          </cell>
          <cell r="DK329">
            <v>0</v>
          </cell>
          <cell r="DL329">
            <v>0</v>
          </cell>
        </row>
        <row r="330">
          <cell r="DA330">
            <v>0</v>
          </cell>
          <cell r="DB330">
            <v>0</v>
          </cell>
          <cell r="DC330">
            <v>0</v>
          </cell>
          <cell r="DD330">
            <v>0</v>
          </cell>
          <cell r="DE330">
            <v>0</v>
          </cell>
          <cell r="DF330">
            <v>0</v>
          </cell>
          <cell r="DG330">
            <v>0</v>
          </cell>
          <cell r="DH330">
            <v>0</v>
          </cell>
          <cell r="DI330">
            <v>0</v>
          </cell>
          <cell r="DJ330">
            <v>0</v>
          </cell>
          <cell r="DK330">
            <v>0</v>
          </cell>
          <cell r="DL330">
            <v>0</v>
          </cell>
        </row>
        <row r="331">
          <cell r="DA331">
            <v>0</v>
          </cell>
          <cell r="DB331">
            <v>0</v>
          </cell>
          <cell r="DC331">
            <v>0</v>
          </cell>
          <cell r="DD331">
            <v>0</v>
          </cell>
          <cell r="DE331">
            <v>0</v>
          </cell>
          <cell r="DF331">
            <v>0</v>
          </cell>
          <cell r="DG331">
            <v>0</v>
          </cell>
          <cell r="DH331">
            <v>0</v>
          </cell>
          <cell r="DI331">
            <v>0</v>
          </cell>
          <cell r="DJ331">
            <v>0</v>
          </cell>
          <cell r="DK331">
            <v>0</v>
          </cell>
          <cell r="DL331">
            <v>0</v>
          </cell>
        </row>
        <row r="332">
          <cell r="DA332">
            <v>0</v>
          </cell>
          <cell r="DB332">
            <v>0</v>
          </cell>
          <cell r="DC332">
            <v>0</v>
          </cell>
          <cell r="DD332">
            <v>0</v>
          </cell>
          <cell r="DE332">
            <v>0</v>
          </cell>
          <cell r="DF332">
            <v>0</v>
          </cell>
          <cell r="DG332">
            <v>0</v>
          </cell>
          <cell r="DH332">
            <v>0</v>
          </cell>
          <cell r="DI332">
            <v>0</v>
          </cell>
          <cell r="DJ332">
            <v>0</v>
          </cell>
          <cell r="DK332">
            <v>0</v>
          </cell>
          <cell r="DL332">
            <v>0</v>
          </cell>
        </row>
        <row r="333">
          <cell r="DA333">
            <v>0</v>
          </cell>
          <cell r="DB333">
            <v>0</v>
          </cell>
          <cell r="DC333">
            <v>0</v>
          </cell>
          <cell r="DD333">
            <v>0</v>
          </cell>
          <cell r="DE333">
            <v>0</v>
          </cell>
          <cell r="DF333">
            <v>0</v>
          </cell>
          <cell r="DG333">
            <v>0</v>
          </cell>
          <cell r="DH333">
            <v>0</v>
          </cell>
          <cell r="DI333">
            <v>0</v>
          </cell>
          <cell r="DJ333">
            <v>0</v>
          </cell>
          <cell r="DK333">
            <v>0</v>
          </cell>
          <cell r="DL333">
            <v>0</v>
          </cell>
        </row>
        <row r="334">
          <cell r="DA334">
            <v>0</v>
          </cell>
          <cell r="DB334">
            <v>0</v>
          </cell>
          <cell r="DC334">
            <v>0</v>
          </cell>
          <cell r="DD334">
            <v>0</v>
          </cell>
          <cell r="DE334">
            <v>0</v>
          </cell>
          <cell r="DF334">
            <v>0</v>
          </cell>
          <cell r="DG334">
            <v>0</v>
          </cell>
          <cell r="DH334">
            <v>0</v>
          </cell>
          <cell r="DI334">
            <v>0</v>
          </cell>
          <cell r="DJ334">
            <v>0</v>
          </cell>
          <cell r="DK334">
            <v>0</v>
          </cell>
          <cell r="DL334">
            <v>0</v>
          </cell>
        </row>
        <row r="335">
          <cell r="DA335">
            <v>0</v>
          </cell>
          <cell r="DB335">
            <v>0</v>
          </cell>
          <cell r="DC335">
            <v>0</v>
          </cell>
          <cell r="DD335">
            <v>0</v>
          </cell>
          <cell r="DE335">
            <v>0</v>
          </cell>
          <cell r="DF335">
            <v>0</v>
          </cell>
          <cell r="DG335">
            <v>0</v>
          </cell>
          <cell r="DH335">
            <v>0</v>
          </cell>
          <cell r="DI335">
            <v>0</v>
          </cell>
          <cell r="DJ335">
            <v>0</v>
          </cell>
          <cell r="DK335">
            <v>0</v>
          </cell>
          <cell r="DL335">
            <v>0</v>
          </cell>
        </row>
        <row r="338">
          <cell r="A338">
            <v>334</v>
          </cell>
          <cell r="B338" t="str">
            <v>数字建造中心</v>
          </cell>
          <cell r="C338" t="str">
            <v>待签21</v>
          </cell>
          <cell r="D338" t="str">
            <v>G92</v>
          </cell>
          <cell r="I338">
            <v>1</v>
          </cell>
          <cell r="J338">
            <v>0.06</v>
          </cell>
        </row>
      </sheetData>
      <sheetData sheetId="3">
        <row r="1">
          <cell r="A1" t="str">
            <v>序号</v>
          </cell>
          <cell r="B1" t="str">
            <v>日期</v>
          </cell>
          <cell r="C1" t="str">
            <v>摘要</v>
          </cell>
          <cell r="D1" t="str">
            <v>合同甲方</v>
          </cell>
          <cell r="E1" t="str">
            <v>合同编号（绿色补充编号）</v>
          </cell>
          <cell r="F1" t="str">
            <v>合同</v>
          </cell>
          <cell r="G1" t="str">
            <v>合同金额</v>
          </cell>
          <cell r="H1" t="str">
            <v>2025年12月余额</v>
          </cell>
          <cell r="I1" t="str">
            <v>客户名称</v>
          </cell>
          <cell r="J1" t="str">
            <v>2026年预计落实情况</v>
          </cell>
          <cell r="K1" t="str">
            <v>如部分落实，请填写可落实金额（元）</v>
          </cell>
        </row>
        <row r="2">
          <cell r="A2">
            <v>10</v>
          </cell>
          <cell r="B2">
            <v>44166</v>
          </cell>
          <cell r="C2" t="str">
            <v>上海市域铁路1标中铁二十四局智慧工地项目-中铁二十四局集团有限公司-智慧工地</v>
          </cell>
          <cell r="D2" t="str">
            <v>中铁二十四局集团有限公司</v>
          </cell>
          <cell r="E2" t="str">
            <v>ZHT2022091400074</v>
          </cell>
          <cell r="G2">
            <v>156584</v>
          </cell>
          <cell r="H2">
            <v>5798.52</v>
          </cell>
          <cell r="J2" t="str">
            <v>不确定</v>
          </cell>
        </row>
        <row r="3">
          <cell r="A3">
            <v>18</v>
          </cell>
          <cell r="B3">
            <v>44379</v>
          </cell>
          <cell r="C3" t="str">
            <v>南湖区老（旧）住宅区改造及二环以内背街小巷提升工程设计采购施工总承包（EPC）（新兴街道松鹤片区）之智慧化工程-上海市城市建设设计研究总院（集团）有限公司</v>
          </cell>
          <cell r="D3" t="str">
            <v>上海市城市建设设计研究总院（集团）有限公司</v>
          </cell>
          <cell r="E3" t="str">
            <v>ZHT2021051000042</v>
          </cell>
          <cell r="G3">
            <v>7248999</v>
          </cell>
          <cell r="H3">
            <v>50000</v>
          </cell>
          <cell r="J3" t="str">
            <v>不确定</v>
          </cell>
          <cell r="N3">
            <v>30</v>
          </cell>
          <cell r="O3">
            <v>1109.4019989999999</v>
          </cell>
          <cell r="P3">
            <v>5</v>
          </cell>
          <cell r="Q3">
            <v>496.99138799999997</v>
          </cell>
          <cell r="R3">
            <v>285.37982799999997</v>
          </cell>
          <cell r="S3">
            <v>40</v>
          </cell>
          <cell r="T3">
            <v>2521.0888880000002</v>
          </cell>
          <cell r="U3">
            <v>16</v>
          </cell>
          <cell r="V3">
            <v>1811.38426</v>
          </cell>
          <cell r="W3">
            <v>0</v>
          </cell>
          <cell r="X3">
            <v>0</v>
          </cell>
          <cell r="Y3">
            <v>92</v>
          </cell>
          <cell r="Z3">
            <v>5941.0432350000001</v>
          </cell>
        </row>
        <row r="4">
          <cell r="A4">
            <v>21</v>
          </cell>
          <cell r="B4">
            <v>44532</v>
          </cell>
          <cell r="C4" t="str">
            <v>秀洲区污水管网智能感知系统项目-浙江长三角规划设计研究咨询有限公司</v>
          </cell>
          <cell r="D4" t="str">
            <v>浙江长三角城建有限公司</v>
          </cell>
          <cell r="E4" t="str">
            <v>ZHT2021121000146</v>
          </cell>
          <cell r="G4">
            <v>3616900</v>
          </cell>
          <cell r="H4">
            <v>103754</v>
          </cell>
          <cell r="J4" t="str">
            <v>不确定</v>
          </cell>
        </row>
        <row r="5">
          <cell r="A5">
            <v>27</v>
          </cell>
          <cell r="B5">
            <v>44561</v>
          </cell>
          <cell r="C5" t="str">
            <v>绍兴项目监控中心智能化工程专业分包合同-中铁二十二局集团第三工程有限公司-产值确认</v>
          </cell>
          <cell r="D5" t="str">
            <v>中铁二十二局集团第三工程有限公司</v>
          </cell>
          <cell r="E5" t="str">
            <v>ZHT2021122200152</v>
          </cell>
          <cell r="G5">
            <v>21546289</v>
          </cell>
          <cell r="H5">
            <v>265381.68</v>
          </cell>
          <cell r="J5" t="str">
            <v>无法落实</v>
          </cell>
        </row>
        <row r="6">
          <cell r="A6">
            <v>32</v>
          </cell>
          <cell r="B6">
            <v>44925</v>
          </cell>
          <cell r="C6" t="str">
            <v>南湖区老（旧）住宅区改造提升专项工程（二期）第二批次设计采购施工总承包(EPC)项目施工阶段的BIM应用技术-上海市城市建设设计研究总院（集团）有限公司无税确认单965283.02</v>
          </cell>
          <cell r="D6" t="str">
            <v>上海市城市建设设计研究总院（集团）有限公司</v>
          </cell>
          <cell r="E6" t="str">
            <v>ZHT2021070800080</v>
          </cell>
          <cell r="G6">
            <v>2558000</v>
          </cell>
          <cell r="H6">
            <v>815600</v>
          </cell>
          <cell r="J6" t="str">
            <v>不确定</v>
          </cell>
        </row>
        <row r="7">
          <cell r="A7">
            <v>33</v>
          </cell>
          <cell r="B7">
            <v>44925</v>
          </cell>
          <cell r="C7" t="str">
            <v>绍兴市二环南路智慧快速路智慧功能工程建设工程施工专业分包-上海城建数字产业集团有限公司-开票无税5107699.83确认收入</v>
          </cell>
          <cell r="D7" t="str">
            <v>中铁十一局集团有限公司
长业建设集团有限公司</v>
          </cell>
          <cell r="E7" t="str">
            <v>ZHT2022092800082</v>
          </cell>
          <cell r="G7">
            <v>28278042</v>
          </cell>
          <cell r="H7">
            <v>577170.07999999996</v>
          </cell>
          <cell r="J7" t="str">
            <v>无法落实</v>
          </cell>
        </row>
        <row r="8">
          <cell r="A8">
            <v>34</v>
          </cell>
          <cell r="B8">
            <v>44925</v>
          </cell>
          <cell r="C8" t="str">
            <v>上海轨道交通市域线嘉闵线工程JMSG-1标智慧工地项目系统集成及技术服务合同-上海建工集团股份有限公司-确认单30088.5</v>
          </cell>
          <cell r="D8" t="str">
            <v>上海建工集团股份有限公司</v>
          </cell>
          <cell r="E8" t="str">
            <v>ZHT2022022200017</v>
          </cell>
          <cell r="G8">
            <v>670000</v>
          </cell>
          <cell r="H8">
            <v>34000</v>
          </cell>
          <cell r="J8" t="str">
            <v>不确定</v>
          </cell>
        </row>
        <row r="9">
          <cell r="A9">
            <v>35</v>
          </cell>
          <cell r="B9">
            <v>44925</v>
          </cell>
          <cell r="C9" t="str">
            <v>轨道交通应急抢险应用系统技术服务合同 -城盾隧安地下工程有限公司 -无税2098113.21</v>
          </cell>
          <cell r="D9" t="str">
            <v>城盾隧安地下工程有限公司</v>
          </cell>
          <cell r="E9" t="str">
            <v>ZHT2022112200099</v>
          </cell>
          <cell r="G9">
            <v>2780000</v>
          </cell>
          <cell r="H9">
            <v>440000</v>
          </cell>
          <cell r="J9" t="str">
            <v>全部落实</v>
          </cell>
        </row>
        <row r="10">
          <cell r="A10">
            <v>37</v>
          </cell>
          <cell r="B10">
            <v>44925</v>
          </cell>
          <cell r="C10" t="str">
            <v>虹桥商务区核心区民防工程BIM运管平台开发技术服务- 上海瀚通建设工程有限公司-确认单无税1377735.85</v>
          </cell>
          <cell r="D10" t="str">
            <v>上海瀚通建设工程有限公司</v>
          </cell>
          <cell r="E10" t="str">
            <v>ZHT2021120100139</v>
          </cell>
          <cell r="G10">
            <v>1460400</v>
          </cell>
          <cell r="H10">
            <v>1460400</v>
          </cell>
          <cell r="J10" t="str">
            <v>部分落实</v>
          </cell>
          <cell r="K10">
            <v>1100000</v>
          </cell>
        </row>
        <row r="11">
          <cell r="A11">
            <v>38</v>
          </cell>
          <cell r="B11">
            <v>44925</v>
          </cell>
          <cell r="C11" t="str">
            <v>虹桥商务区核心区民防工程弱电智能化改造硬件采购- 上海瀚通建设工程有限公司-确认单无税656004.78</v>
          </cell>
          <cell r="D11" t="str">
            <v>上海瀚通建设工程有限公司</v>
          </cell>
          <cell r="E11" t="str">
            <v>ZHT2021120100140</v>
          </cell>
          <cell r="G11">
            <v>741285.4</v>
          </cell>
          <cell r="H11">
            <v>371285.4</v>
          </cell>
          <cell r="J11" t="str">
            <v>部分落实</v>
          </cell>
          <cell r="K11">
            <v>370000</v>
          </cell>
        </row>
        <row r="12">
          <cell r="A12">
            <v>40</v>
          </cell>
          <cell r="B12">
            <v>44925</v>
          </cell>
          <cell r="C12" t="str">
            <v>南汇支线（两港市域铁路）工程NHSG-1标智慧工地项目-上海隧道工程有限公司-无税599056.6确认单</v>
          </cell>
          <cell r="D12" t="str">
            <v>上海隧道工程有限公司</v>
          </cell>
          <cell r="E12" t="str">
            <v>ZHT2022092200080</v>
          </cell>
          <cell r="G12">
            <v>635000</v>
          </cell>
          <cell r="H12">
            <v>33500</v>
          </cell>
          <cell r="J12" t="str">
            <v>全部落实</v>
          </cell>
        </row>
        <row r="13">
          <cell r="A13">
            <v>41</v>
          </cell>
          <cell r="B13">
            <v>44925</v>
          </cell>
          <cell r="C13" t="str">
            <v>青岛国际资源配置中心北片区建设运营数智一体化项目- 上海市城市建设设计研究总院（集团）有限公司青岛分公司-确认单无税3641509.43</v>
          </cell>
          <cell r="D13" t="str">
            <v>上海市城市建设设计研究总院（集团）有限公司青岛分公司</v>
          </cell>
          <cell r="E13" t="str">
            <v>ZHT2022051300038</v>
          </cell>
          <cell r="G13">
            <v>21687000</v>
          </cell>
          <cell r="H13">
            <v>528000</v>
          </cell>
          <cell r="J13" t="str">
            <v>不确定</v>
          </cell>
        </row>
        <row r="14">
          <cell r="A14">
            <v>42</v>
          </cell>
          <cell r="B14">
            <v>44925</v>
          </cell>
          <cell r="C14" t="str">
            <v>青岛国际资源配置中心北片区建设运营数智一体化项目- 上海市城市建设设计研究总院（集团）有限公司青岛分公司-确认单无税3641509.43</v>
          </cell>
          <cell r="D14" t="str">
            <v>上海市城市建设设计研究总院（集团）有限公司青岛分公司</v>
          </cell>
          <cell r="E14" t="str">
            <v>ZHT2022051300038</v>
          </cell>
          <cell r="G14">
            <v>21687000</v>
          </cell>
          <cell r="H14">
            <v>110000</v>
          </cell>
          <cell r="J14" t="str">
            <v>不确定</v>
          </cell>
        </row>
        <row r="15">
          <cell r="A15">
            <v>53</v>
          </cell>
          <cell r="B15">
            <v>45016</v>
          </cell>
          <cell r="C15" t="str">
            <v>绍兴市二环南路智慧快速路智慧功能工程建设工程施工专业分包-上海城建数字产业集团有限公司-开票无税5107699.83确认收入</v>
          </cell>
          <cell r="D15" t="str">
            <v>中铁十一局集团有限公司
长业建设集团有限公司</v>
          </cell>
          <cell r="E15" t="str">
            <v>ZHT2022092800082</v>
          </cell>
          <cell r="G15">
            <v>28278042</v>
          </cell>
          <cell r="H15">
            <v>46417.42</v>
          </cell>
          <cell r="J15" t="str">
            <v>无法落实</v>
          </cell>
        </row>
        <row r="16">
          <cell r="A16">
            <v>56</v>
          </cell>
          <cell r="B16">
            <v>45108</v>
          </cell>
          <cell r="C16" t="str">
            <v>项目:ZHT2022121400111工程技术咨询合同（南汇支线（两港市域铁路）工程—BIM总体咨询）</v>
          </cell>
          <cell r="D16" t="str">
            <v>上海市城市建设设计研究总院（集团）有限公司</v>
          </cell>
          <cell r="E16" t="str">
            <v>ZHT2022121400111</v>
          </cell>
          <cell r="G16">
            <v>302000</v>
          </cell>
          <cell r="H16">
            <v>120800</v>
          </cell>
          <cell r="J16" t="str">
            <v>全部落实</v>
          </cell>
        </row>
        <row r="17">
          <cell r="A17">
            <v>57</v>
          </cell>
          <cell r="B17">
            <v>45189</v>
          </cell>
          <cell r="C17" t="str">
            <v>越东路互通连接线工程公路项目第一合同段BIM全寿命期 大数据管理平台建设服务合同 - 中交第二航务工程局有限公司第四分公司 - 无税开票679245.28</v>
          </cell>
          <cell r="D17" t="str">
            <v>中交第二航务工程局有限公司第四分公司</v>
          </cell>
          <cell r="E17" t="str">
            <v>ZHT2021091300108</v>
          </cell>
          <cell r="G17">
            <v>1800000</v>
          </cell>
          <cell r="H17">
            <v>288000</v>
          </cell>
          <cell r="J17" t="str">
            <v>不确定</v>
          </cell>
        </row>
        <row r="18">
          <cell r="A18">
            <v>59</v>
          </cell>
          <cell r="B18">
            <v>45225</v>
          </cell>
          <cell r="C18" t="str">
            <v>青岛航运贸易金融融合创新基地CDG地块地上区域BIM总体咨询项目 - 上海市城市建设设计研究总院（集团）有限公司青岛分公司 - 无税开票392636.26</v>
          </cell>
          <cell r="D18" t="str">
            <v>上海市城市建设设计研究总院（集团）有限公司青岛分公司</v>
          </cell>
          <cell r="E18" t="str">
            <v>ZHT2022122800127</v>
          </cell>
          <cell r="G18">
            <v>1420000</v>
          </cell>
          <cell r="H18">
            <v>123814.44</v>
          </cell>
          <cell r="J18" t="str">
            <v>不确定</v>
          </cell>
        </row>
        <row r="19">
          <cell r="A19">
            <v>60</v>
          </cell>
          <cell r="B19">
            <v>45225</v>
          </cell>
          <cell r="C19" t="str">
            <v>青岛国际资源配置中心北片区建设运营数智一体化项目 - 上海市城市建设设计研究总院（集团）有限公司青岛分公司 - 无税开票3921930.32</v>
          </cell>
          <cell r="D19" t="str">
            <v>上海市城市建设设计研究总院（集团）有限公司青岛分公司</v>
          </cell>
          <cell r="E19" t="str">
            <v>ZHT2022051300038</v>
          </cell>
          <cell r="G19">
            <v>21687000</v>
          </cell>
          <cell r="H19">
            <v>2398996.91</v>
          </cell>
          <cell r="J19" t="str">
            <v>不确定</v>
          </cell>
        </row>
        <row r="20">
          <cell r="A20">
            <v>61</v>
          </cell>
          <cell r="B20">
            <v>45225</v>
          </cell>
          <cell r="C20" t="str">
            <v>青岛国际资源配置中心北片区建设运营数智一体化项目 - 上海市城市建设设计研究总院（集团）有限公司青岛分公司 - 无税开票3921930.32</v>
          </cell>
          <cell r="D20" t="str">
            <v>上海市城市建设设计研究总院（集团）有限公司青岛分公司</v>
          </cell>
          <cell r="E20" t="str">
            <v>ZHT2022051300038</v>
          </cell>
          <cell r="G20">
            <v>21687000</v>
          </cell>
          <cell r="H20">
            <v>831449.23</v>
          </cell>
          <cell r="J20" t="str">
            <v>不确定</v>
          </cell>
        </row>
        <row r="21">
          <cell r="A21">
            <v>64</v>
          </cell>
          <cell r="B21">
            <v>45254</v>
          </cell>
          <cell r="C21" t="str">
            <v>南湖区老（旧）住宅区改造及二环以内背街小巷提升工程设计采购施工总承包（EPC）（新兴街道王安片区）之智慧化工程</v>
          </cell>
          <cell r="D21" t="str">
            <v>上海市城市建设设计研究总院（集团）有限公司</v>
          </cell>
          <cell r="E21" t="str">
            <v>ZHT2021050700041</v>
          </cell>
          <cell r="G21">
            <v>8527218</v>
          </cell>
          <cell r="H21">
            <v>265983.2</v>
          </cell>
          <cell r="J21" t="str">
            <v>不确定</v>
          </cell>
        </row>
        <row r="22">
          <cell r="A22">
            <v>65</v>
          </cell>
          <cell r="B22">
            <v>45254</v>
          </cell>
          <cell r="C22" t="str">
            <v>南湖区老（旧）住宅区改造提升专项工程（二期）第二批次（真合片区、凌塘片区）之智慧化工程</v>
          </cell>
          <cell r="D22" t="str">
            <v>上海市城市建设设计研究总院（集团）有限公司</v>
          </cell>
          <cell r="E22" t="str">
            <v>ZHT2021051000045</v>
          </cell>
          <cell r="G22">
            <v>7150755</v>
          </cell>
          <cell r="H22">
            <v>330989.40000000002</v>
          </cell>
          <cell r="J22" t="str">
            <v>不确定</v>
          </cell>
        </row>
        <row r="23">
          <cell r="A23">
            <v>66</v>
          </cell>
          <cell r="B23">
            <v>45254</v>
          </cell>
          <cell r="C23" t="str">
            <v>南湖区老（旧）住宅区改造提升专项工程（二期）第二批次（明月片区）之智慧化工程</v>
          </cell>
          <cell r="D23" t="str">
            <v>上海市城市建设设计研究总院（集团）有限公司</v>
          </cell>
          <cell r="E23" t="str">
            <v>ZHT2021051000046</v>
          </cell>
          <cell r="G23">
            <v>9668287</v>
          </cell>
          <cell r="H23">
            <v>649133.80000000005</v>
          </cell>
          <cell r="J23" t="str">
            <v>不确定</v>
          </cell>
        </row>
        <row r="24">
          <cell r="A24">
            <v>67</v>
          </cell>
          <cell r="B24">
            <v>45254</v>
          </cell>
          <cell r="C24" t="str">
            <v>南湖区老（旧）住宅区改造提升专项工程（二期）方案设计、初步设计项目BIM技术应用</v>
          </cell>
          <cell r="D24" t="str">
            <v>上海市城市建设设计研究总院（集团）有限公司</v>
          </cell>
          <cell r="E24" t="str">
            <v>ZHT2021020200008</v>
          </cell>
          <cell r="G24">
            <v>1384000</v>
          </cell>
          <cell r="H24">
            <v>276800</v>
          </cell>
          <cell r="J24" t="str">
            <v>不确定</v>
          </cell>
        </row>
        <row r="25">
          <cell r="A25">
            <v>70</v>
          </cell>
          <cell r="B25">
            <v>45254</v>
          </cell>
          <cell r="C25" t="str">
            <v>嘉兴经济技术开发区污水管网智能感知系统项目技术服务协议</v>
          </cell>
          <cell r="D25" t="str">
            <v>上海市城市建设设计研究总院（集团）有限公司</v>
          </cell>
          <cell r="E25" t="str">
            <v>ZHT2021081200096</v>
          </cell>
          <cell r="G25">
            <v>4306500</v>
          </cell>
          <cell r="H25">
            <v>844288.5</v>
          </cell>
          <cell r="J25" t="str">
            <v>不确定</v>
          </cell>
        </row>
        <row r="26">
          <cell r="A26">
            <v>71</v>
          </cell>
          <cell r="B26">
            <v>45254</v>
          </cell>
          <cell r="C26" t="str">
            <v>南湖区老（旧）住宅区改造提升专项工程（二期）第一批次（文昌片区，西丽片区，菜花泾片区，月河片区）之智慧化工程</v>
          </cell>
          <cell r="D26" t="str">
            <v>上海市城市建设设计研究总院（集团）有限公司</v>
          </cell>
          <cell r="E26" t="str">
            <v>ZHT2021051000043</v>
          </cell>
          <cell r="G26">
            <v>9915259</v>
          </cell>
          <cell r="H26">
            <v>274763.3</v>
          </cell>
          <cell r="J26" t="str">
            <v>不确定</v>
          </cell>
        </row>
        <row r="27">
          <cell r="A27">
            <v>72</v>
          </cell>
          <cell r="B27">
            <v>45254</v>
          </cell>
          <cell r="C27" t="str">
            <v>上海市域铁路机场联络线1标一分部中铁二十四局集团有限公司智慧工地项目</v>
          </cell>
          <cell r="D27" t="str">
            <v>中铁二十四局集团有限公司</v>
          </cell>
          <cell r="E27" t="str">
            <v>ZHT2022091400074</v>
          </cell>
          <cell r="G27">
            <v>156584</v>
          </cell>
          <cell r="H27">
            <v>49424</v>
          </cell>
          <cell r="J27" t="str">
            <v>不确定</v>
          </cell>
        </row>
        <row r="28">
          <cell r="A28">
            <v>73</v>
          </cell>
          <cell r="B28">
            <v>45254</v>
          </cell>
          <cell r="C28" t="str">
            <v>上海市域铁路机场联络线1标一分部中铁二十四局集团有限公司智慧工地项目</v>
          </cell>
          <cell r="D28" t="str">
            <v>中铁二十四局集团有限公司</v>
          </cell>
          <cell r="E28" t="str">
            <v>ZHT2022091400074</v>
          </cell>
          <cell r="G28">
            <v>156584</v>
          </cell>
          <cell r="H28">
            <v>107160</v>
          </cell>
          <cell r="J28" t="str">
            <v>不确定</v>
          </cell>
        </row>
        <row r="29">
          <cell r="A29">
            <v>82</v>
          </cell>
          <cell r="B29">
            <v>45238</v>
          </cell>
          <cell r="C29" t="str">
            <v>南湖区污水管网提升改造工程（三期工程）设计施工总承包之智慧水务工程</v>
          </cell>
          <cell r="D29" t="str">
            <v>上海市城市建设设计研究总院（集团）有限公司</v>
          </cell>
          <cell r="E29" t="str">
            <v>ZHT2021082500101</v>
          </cell>
          <cell r="G29">
            <v>10000000</v>
          </cell>
          <cell r="H29">
            <v>1300000</v>
          </cell>
          <cell r="J29" t="str">
            <v>全部落实</v>
          </cell>
        </row>
        <row r="30">
          <cell r="A30">
            <v>87</v>
          </cell>
          <cell r="B30">
            <v>45271</v>
          </cell>
          <cell r="C30" t="str">
            <v>嘉兴市铁投集团建设一体化全过程管控平台建设服务项目合同 - 嘉兴市铁路与轨道交通投资集团有限责任公司 - 无税开票2224018.87</v>
          </cell>
          <cell r="D30" t="str">
            <v>嘉兴市铁路与轨道交通投资集团有限责任公司</v>
          </cell>
          <cell r="E30" t="str">
            <v>ZHT2022060600043</v>
          </cell>
          <cell r="G30">
            <v>21466200</v>
          </cell>
          <cell r="H30">
            <v>1345204</v>
          </cell>
          <cell r="J30" t="str">
            <v>全部落实</v>
          </cell>
        </row>
        <row r="31">
          <cell r="A31">
            <v>88</v>
          </cell>
          <cell r="B31">
            <v>45271</v>
          </cell>
          <cell r="C31" t="str">
            <v>轨道交通应急抢险应用系统技术服务合同 - 城盾隧安地下工程有限公司 - 无税开票524528.3</v>
          </cell>
          <cell r="D31" t="str">
            <v>城盾隧安地下工程有限公司</v>
          </cell>
          <cell r="E31" t="str">
            <v>ZHT2022112200099</v>
          </cell>
          <cell r="G31">
            <v>2780000</v>
          </cell>
          <cell r="H31">
            <v>556000</v>
          </cell>
          <cell r="J31" t="str">
            <v>全部落实</v>
          </cell>
        </row>
        <row r="32">
          <cell r="A32">
            <v>89</v>
          </cell>
          <cell r="B32">
            <v>45279</v>
          </cell>
          <cell r="C32" t="str">
            <v>上海市疾病预防控制中心新建工程民防智能化项目智慧民防软件技术服务 - 上海智能交通有限公司 - 无税开票2094339.62</v>
          </cell>
          <cell r="D32" t="str">
            <v>上海智能交通有限公司</v>
          </cell>
          <cell r="E32" t="str">
            <v>ZHT2023091800098</v>
          </cell>
          <cell r="G32">
            <v>2220000</v>
          </cell>
          <cell r="H32">
            <v>122000</v>
          </cell>
          <cell r="J32" t="str">
            <v>全部落实</v>
          </cell>
        </row>
        <row r="33">
          <cell r="A33">
            <v>93</v>
          </cell>
          <cell r="B33">
            <v>45281</v>
          </cell>
          <cell r="C33" t="str">
            <v>嘉兴市域快速道路智慧建设管理平台服务项目 - 嘉兴市快速路建设发展有限公司 - 无税开票582112.06</v>
          </cell>
          <cell r="D33" t="str">
            <v>中交路桥建设有限公司</v>
          </cell>
          <cell r="E33" t="str">
            <v>ZHT2023101200109</v>
          </cell>
          <cell r="G33">
            <v>866718</v>
          </cell>
          <cell r="H33">
            <v>183679.62</v>
          </cell>
          <cell r="J33" t="str">
            <v>全部落实</v>
          </cell>
        </row>
        <row r="34">
          <cell r="A34">
            <v>94</v>
          </cell>
          <cell r="B34">
            <v>45281</v>
          </cell>
          <cell r="C34" t="str">
            <v>嘉兴市域快速道路智慧建设管理平台服务项目 - 嘉兴市快速路建设发展有限公司 - 无税开票1747151.52</v>
          </cell>
          <cell r="D34" t="str">
            <v>江苏镇江路桥工程有限公司</v>
          </cell>
          <cell r="E34" t="str">
            <v>ZHT2023101200110</v>
          </cell>
          <cell r="G34">
            <v>2601368</v>
          </cell>
          <cell r="H34">
            <v>551296.18999999994</v>
          </cell>
          <cell r="J34" t="str">
            <v>全部落实</v>
          </cell>
        </row>
        <row r="35">
          <cell r="A35">
            <v>95</v>
          </cell>
          <cell r="B35">
            <v>45281</v>
          </cell>
          <cell r="C35" t="str">
            <v>嘉兴市域快速道路智慧建设管理平台服务项目 - 嘉兴市快速路建设发展有限公司 - 无税开票1747151.52</v>
          </cell>
          <cell r="D35" t="str">
            <v>浙江交工集团股份有限公司</v>
          </cell>
          <cell r="E35" t="str">
            <v>ZHT2023101200111</v>
          </cell>
          <cell r="G35">
            <v>2601368</v>
          </cell>
          <cell r="H35">
            <v>551296.18999999994</v>
          </cell>
          <cell r="J35" t="str">
            <v>全部落实</v>
          </cell>
        </row>
        <row r="36">
          <cell r="A36">
            <v>96</v>
          </cell>
          <cell r="B36">
            <v>45281</v>
          </cell>
          <cell r="C36" t="str">
            <v>绍兴市S308省道(二环西路智慧快速路)改造工程BIM全寿命期大数据管理平台建设服务项目 - 上海市城市建设设计研究总院（集团）有限公司 - 无税开票110566.04</v>
          </cell>
          <cell r="D36" t="str">
            <v>上海市城市建设设计研究总院（集团）有限公司</v>
          </cell>
          <cell r="E36" t="str">
            <v>ZHT2022010400003</v>
          </cell>
          <cell r="G36">
            <v>586000</v>
          </cell>
          <cell r="H36">
            <v>117200</v>
          </cell>
          <cell r="J36" t="str">
            <v>全部落实</v>
          </cell>
        </row>
        <row r="37">
          <cell r="A37">
            <v>97</v>
          </cell>
          <cell r="B37">
            <v>45281</v>
          </cell>
          <cell r="C37" t="str">
            <v>绍兴市城市智慧道路快速系统和地下管廊项目-越东路及南延段（杭甬高速-绍诸高速平水口）智慧快速路工程 - 上海市城市建设设计研究总院（集团）有限公司 - 无税开票396226.42</v>
          </cell>
          <cell r="D37" t="str">
            <v>上海市城市建设设计研究总院（集团）有限公司</v>
          </cell>
          <cell r="E37" t="str">
            <v>ZHT2021122300161</v>
          </cell>
          <cell r="G37">
            <v>700000</v>
          </cell>
          <cell r="H37">
            <v>420000</v>
          </cell>
          <cell r="J37" t="str">
            <v>无法落实</v>
          </cell>
        </row>
        <row r="38">
          <cell r="A38">
            <v>98</v>
          </cell>
          <cell r="B38">
            <v>45281</v>
          </cell>
          <cell r="C38" t="str">
            <v>越东路及南延段（杭甬高速—绍诸高速平水口）智慧快速路工程（二环南路以北至绍诸高速平水口）BIM全寿命期大数据管理平台建设服务项目 - 上海市城市建设设计研究总院（集团）有限公司 - 无税开票401886.79</v>
          </cell>
          <cell r="D38" t="str">
            <v>上海市城市建设设计研究总院（集团）有限公司</v>
          </cell>
          <cell r="E38" t="str">
            <v>ZHT2023052400044</v>
          </cell>
          <cell r="G38">
            <v>710000</v>
          </cell>
          <cell r="H38">
            <v>426000</v>
          </cell>
          <cell r="J38" t="str">
            <v>无法落实</v>
          </cell>
        </row>
        <row r="39">
          <cell r="A39">
            <v>99</v>
          </cell>
          <cell r="B39">
            <v>45281</v>
          </cell>
          <cell r="C39" t="str">
            <v>越东路（三江路-规划曹娥江大桥）智慧快速路工程BIM全寿命期大数据管理平台建设服务项目 - 上海市城市建设设计研究总院（集团）有限公司 - 无税开票33584.91</v>
          </cell>
          <cell r="D39" t="str">
            <v>上海市城市建设设计研究总院（集团）有限公司</v>
          </cell>
          <cell r="E39" t="str">
            <v>ZHT2021122700163</v>
          </cell>
          <cell r="G39">
            <v>178000</v>
          </cell>
          <cell r="H39">
            <v>35600</v>
          </cell>
          <cell r="J39" t="str">
            <v>全部落实</v>
          </cell>
        </row>
        <row r="40">
          <cell r="A40">
            <v>100</v>
          </cell>
          <cell r="B40">
            <v>45281</v>
          </cell>
          <cell r="C40" t="str">
            <v>解放大道及北延伸（康宁路、汤公路）建设改造工程BIM全寿命期大数据管理平台建设服务项目 - 上海市城市建设设计研究总院（集团）有限公司 - 无税开票33396.23</v>
          </cell>
          <cell r="D40" t="str">
            <v>上海市城市建设设计研究总院（集团）有限公司</v>
          </cell>
          <cell r="E40" t="str">
            <v>ZHT2021122700165</v>
          </cell>
          <cell r="G40">
            <v>177000</v>
          </cell>
          <cell r="H40">
            <v>35400</v>
          </cell>
          <cell r="J40" t="str">
            <v>不确定</v>
          </cell>
        </row>
        <row r="41">
          <cell r="A41">
            <v>107</v>
          </cell>
          <cell r="B41">
            <v>45286</v>
          </cell>
          <cell r="C41" t="str">
            <v>生产运营质量安全管理应用系统技术服务合同 - 城盾隧安地下工程有限公司 - 无税开票2128301.89</v>
          </cell>
          <cell r="D41" t="str">
            <v>城盾隧安地下工程有限公司</v>
          </cell>
          <cell r="E41" t="str">
            <v>ZHT2023122100169</v>
          </cell>
          <cell r="G41">
            <v>2820000</v>
          </cell>
          <cell r="H41">
            <v>1669500</v>
          </cell>
          <cell r="J41" t="str">
            <v>部分落实</v>
          </cell>
          <cell r="K41">
            <v>500000</v>
          </cell>
        </row>
        <row r="42">
          <cell r="A42">
            <v>108</v>
          </cell>
          <cell r="B42">
            <v>45286</v>
          </cell>
          <cell r="C42" t="str">
            <v>轨道交通运营结构维保及隧道综合综合整治大修应用系统二期技术服务合同 - 城盾隧安地下工程有限公司 - 无税开票1418867.92</v>
          </cell>
          <cell r="D42" t="str">
            <v>城盾隧安地下工程有限公司</v>
          </cell>
          <cell r="E42" t="str">
            <v>ZHT2023122100170</v>
          </cell>
          <cell r="G42">
            <v>1880000</v>
          </cell>
          <cell r="H42">
            <v>107798.28</v>
          </cell>
          <cell r="J42" t="str">
            <v>部分落实</v>
          </cell>
          <cell r="K42">
            <v>483798.28</v>
          </cell>
        </row>
        <row r="43">
          <cell r="A43">
            <v>110</v>
          </cell>
          <cell r="B43">
            <v>45286</v>
          </cell>
          <cell r="C43" t="str">
            <v>油墩港航道整治工程BIM技术咨询服务 - 上海市城市建设设计研究总院（集团）有限公司 - 无税开票283018.87</v>
          </cell>
          <cell r="D43" t="str">
            <v>上海市城市建设设计研究总院（集团）有限公司</v>
          </cell>
          <cell r="E43" t="str">
            <v>ZHT2023122500174</v>
          </cell>
          <cell r="G43">
            <v>300000</v>
          </cell>
          <cell r="H43">
            <v>165000</v>
          </cell>
          <cell r="J43" t="str">
            <v>无法落实</v>
          </cell>
        </row>
        <row r="44">
          <cell r="A44">
            <v>112</v>
          </cell>
          <cell r="B44">
            <v>45287</v>
          </cell>
          <cell r="C44" t="str">
            <v>黄石有轨电车二期项目BIM前期规划管理平台建设服务项目工程技术咨询合同 - 上海市城市建设设计研究总院（集团）有限公司（本部） - 无税开票1430188.68</v>
          </cell>
          <cell r="D44" t="str">
            <v>上海市城市建设设计研究总院（集团）有限公司</v>
          </cell>
          <cell r="E44" t="str">
            <v>ZHT2023121900164</v>
          </cell>
          <cell r="G44">
            <v>3790000</v>
          </cell>
          <cell r="H44">
            <v>1516000</v>
          </cell>
          <cell r="J44" t="str">
            <v>无法落实</v>
          </cell>
        </row>
        <row r="45">
          <cell r="A45">
            <v>114</v>
          </cell>
          <cell r="B45">
            <v>45379</v>
          </cell>
          <cell r="C45" t="str">
            <v>工程技术咨询合同（南汇支线（两港市域铁路）工程—BIM总体咨询） - 上海市城市建设设计研究总院（集团）有限公司（本部） - 无税开票28490.57</v>
          </cell>
          <cell r="D45" t="str">
            <v>上海市城市建设设计研究总院（集团）有限公司</v>
          </cell>
          <cell r="E45" t="str">
            <v>ZHT2022121400111</v>
          </cell>
          <cell r="G45">
            <v>302000</v>
          </cell>
          <cell r="H45">
            <v>30200</v>
          </cell>
          <cell r="J45" t="str">
            <v>全部落实</v>
          </cell>
        </row>
        <row r="46">
          <cell r="A46">
            <v>120</v>
          </cell>
          <cell r="B46">
            <v>45470</v>
          </cell>
          <cell r="C46" t="str">
            <v>工程技术咨询合同 - 上海市地下空间设计研究总院有限公司（本部） - 无税开票820754.72</v>
          </cell>
          <cell r="D46" t="str">
            <v>上海市地下空间设计研究总院有限公司</v>
          </cell>
          <cell r="E46" t="str">
            <v>ZHT2020123100147</v>
          </cell>
          <cell r="G46">
            <v>2664000</v>
          </cell>
          <cell r="H46">
            <v>870000</v>
          </cell>
          <cell r="J46" t="str">
            <v>无法落实</v>
          </cell>
        </row>
        <row r="47">
          <cell r="A47">
            <v>124</v>
          </cell>
          <cell r="B47">
            <v>45471</v>
          </cell>
          <cell r="C47" t="str">
            <v>兰原高速黄河大桥BIM咨询服务项目 - 上海城建数字产业集团有限公司 - 无税开票750000</v>
          </cell>
          <cell r="D47" t="str">
            <v>上海城建数字产业集团有限公司</v>
          </cell>
          <cell r="E47" t="str">
            <v>ZHT2023042700037</v>
          </cell>
          <cell r="G47" t="str">
            <v>-</v>
          </cell>
          <cell r="H47">
            <v>395000</v>
          </cell>
          <cell r="J47" t="str">
            <v>全部落实</v>
          </cell>
        </row>
        <row r="48">
          <cell r="A48">
            <v>125</v>
          </cell>
          <cell r="B48">
            <v>45504</v>
          </cell>
          <cell r="C48" t="str">
            <v>青岛航运贸易金融融合创新基地CDG地块地上区域BIM总体咨询项目 - 上海市城市建设设计研究总院（集团）有限公司青岛分公司 - 无税开票392636.26</v>
          </cell>
          <cell r="D48" t="str">
            <v>上海市城市建设设计研究总院（集团）有限公司青岛分公司</v>
          </cell>
          <cell r="E48" t="str">
            <v>ZHT2022122800127</v>
          </cell>
          <cell r="H48">
            <v>427419.9</v>
          </cell>
          <cell r="J48" t="str">
            <v>不确定</v>
          </cell>
        </row>
        <row r="49">
          <cell r="A49">
            <v>131</v>
          </cell>
          <cell r="B49">
            <v>44881</v>
          </cell>
          <cell r="C49" t="str">
            <v>绍兴项目监控中心智能化工程专业分包合同-中铁二十二局集团第三工程有限公司-收入确认5%质保金无税金额988361.87</v>
          </cell>
          <cell r="D49" t="str">
            <v>中铁二十二局集团第三工程有限公司</v>
          </cell>
          <cell r="E49" t="str">
            <v>ZHT2021122200152</v>
          </cell>
          <cell r="H49">
            <v>1077314.44</v>
          </cell>
          <cell r="J49" t="str">
            <v>无法落实</v>
          </cell>
        </row>
        <row r="50">
          <cell r="A50">
            <v>134</v>
          </cell>
          <cell r="B50">
            <v>44911</v>
          </cell>
          <cell r="C50" t="str">
            <v>嘉兴市二环内污水管网BIM数字资产建立及AR-MR巡维系统服务项目-浙江和达科技股份有限公司-质保金确认单无税69811.32</v>
          </cell>
          <cell r="D50" t="str">
            <v>浙江和达科技股份有限公司</v>
          </cell>
          <cell r="E50" t="str">
            <v>ZHT2020122500136</v>
          </cell>
          <cell r="H50">
            <v>74000</v>
          </cell>
          <cell r="J50" t="str">
            <v>全部落实</v>
          </cell>
        </row>
        <row r="51">
          <cell r="A51">
            <v>138</v>
          </cell>
          <cell r="B51">
            <v>44740</v>
          </cell>
          <cell r="C51" t="str">
            <v>南湖区老（旧）住宅区改造提升专项工程（二期）第一批次（文昌片区，西丽片区，菜花泾片区，月河片区）之智慧化工程-上海市城市建设设计研究总院（集团）有限公司收入确认单未开票</v>
          </cell>
          <cell r="D51" t="str">
            <v>上海市城市建设设计研究总院（集团）有限公司</v>
          </cell>
          <cell r="E51" t="str">
            <v>ZHT2021051000043</v>
          </cell>
          <cell r="G51">
            <v>9915259</v>
          </cell>
          <cell r="H51">
            <v>754520</v>
          </cell>
          <cell r="J51" t="str">
            <v>不确定</v>
          </cell>
        </row>
        <row r="52">
          <cell r="A52">
            <v>139</v>
          </cell>
          <cell r="B52">
            <v>44740</v>
          </cell>
          <cell r="C52" t="str">
            <v>南湖区老（旧）住宅区改造提升专项工程（二期）第二批次（明月片区）之智慧化工程-上海市城市建设设计研究总院（集团）有限公司-确认单未开票税金</v>
          </cell>
          <cell r="D52" t="str">
            <v>上海市城市建设设计研究总院（集团）有限公司</v>
          </cell>
          <cell r="E52" t="str">
            <v>ZHT2021051000046</v>
          </cell>
          <cell r="G52">
            <v>9668287</v>
          </cell>
          <cell r="H52">
            <v>4155252</v>
          </cell>
          <cell r="J52" t="str">
            <v>不确定</v>
          </cell>
        </row>
        <row r="53">
          <cell r="A53">
            <v>140</v>
          </cell>
          <cell r="B53">
            <v>44740</v>
          </cell>
          <cell r="C53" t="str">
            <v>南湖区老（旧）住宅区改造及二环以内背街小巷提升工程设计采购施工总承包（EPC）（新兴街道松鹤片区）之智慧化工程-上海市城市建设设计研究总院（集团）有限公司-产值确认单累计确认724.8999万元</v>
          </cell>
          <cell r="D53" t="str">
            <v>上海市城市建设设计研究总院（集团）有限公司</v>
          </cell>
          <cell r="E53" t="str">
            <v>ZHT2021051000042</v>
          </cell>
          <cell r="G53">
            <v>7248999</v>
          </cell>
          <cell r="H53">
            <v>706165</v>
          </cell>
          <cell r="J53" t="str">
            <v>不确定</v>
          </cell>
        </row>
        <row r="54">
          <cell r="A54">
            <v>141</v>
          </cell>
          <cell r="B54">
            <v>44740</v>
          </cell>
          <cell r="C54" t="str">
            <v>南湖区老（旧）住宅区改造及二环以内背街小巷提升工程设计采购施工总承包（EPC）（新兴街道王安片区）之智慧化工程-上海市城市建设设计研究总院（集团）有限公司未开票收入税金</v>
          </cell>
          <cell r="D54" t="str">
            <v>上海市城市建设设计研究总院（集团）有限公司</v>
          </cell>
          <cell r="E54" t="str">
            <v>ZHT2021050700041</v>
          </cell>
          <cell r="G54">
            <v>8527218</v>
          </cell>
          <cell r="H54">
            <v>1324431</v>
          </cell>
          <cell r="J54" t="str">
            <v>不确定</v>
          </cell>
        </row>
        <row r="55">
          <cell r="A55">
            <v>142</v>
          </cell>
          <cell r="B55">
            <v>44740</v>
          </cell>
          <cell r="C55" t="str">
            <v>南湖区老（旧）住宅区改造提升专项工程（二期）第二批次（秀运片区、解放路片区）之智慧化工程-上海市城市建设设计研究总院（集团）有限公司-未开票税金</v>
          </cell>
          <cell r="D55" t="str">
            <v>上海市城市建设设计研究总院（集团）有限公司</v>
          </cell>
          <cell r="E55" t="str">
            <v>ZHT2021051000044</v>
          </cell>
          <cell r="G55">
            <v>5070983</v>
          </cell>
          <cell r="H55">
            <v>645086</v>
          </cell>
          <cell r="J55" t="str">
            <v>不确定</v>
          </cell>
        </row>
        <row r="56">
          <cell r="A56">
            <v>143</v>
          </cell>
          <cell r="B56">
            <v>44740</v>
          </cell>
          <cell r="C56" t="str">
            <v>南湖区老（旧）住宅区改造提升专项工程（二期）第二批次（真合片区、凌塘片区）之智慧化工程-上海市城市建设设计研究总院（集团）有限公司产值确认未开票税金</v>
          </cell>
          <cell r="D56" t="str">
            <v>上海市城市建设设计研究总院（集团）有限公司</v>
          </cell>
          <cell r="E56" t="str">
            <v>ZHT2021051000045</v>
          </cell>
          <cell r="G56">
            <v>7150755</v>
          </cell>
          <cell r="H56">
            <v>1399398</v>
          </cell>
          <cell r="J56" t="str">
            <v>不确定</v>
          </cell>
        </row>
        <row r="57">
          <cell r="A57">
            <v>147</v>
          </cell>
          <cell r="B57">
            <v>45190</v>
          </cell>
          <cell r="C57" t="str">
            <v>绍兴市二环南路智慧快速路智慧功能工程建设工程施工专业分包 - 中铁十一局集团有限公司 - 无税开票3098964.15</v>
          </cell>
          <cell r="D57" t="str">
            <v>中铁十一局集团有限公司第四分公司</v>
          </cell>
          <cell r="E57" t="str">
            <v>ZHT2022092800082</v>
          </cell>
          <cell r="G57">
            <v>28278042</v>
          </cell>
          <cell r="H57">
            <v>3151646.54</v>
          </cell>
          <cell r="J57" t="str">
            <v>无法落实</v>
          </cell>
        </row>
        <row r="58">
          <cell r="A58">
            <v>148</v>
          </cell>
          <cell r="B58">
            <v>45190</v>
          </cell>
          <cell r="C58" t="str">
            <v>绍兴市二环南路智慧快速路智慧功能工程建设工程施工专业分包 - 中铁十一局集团有限公司 - 无税开票3098964.15</v>
          </cell>
          <cell r="D58" t="str">
            <v>中铁十一局集团有限公司第四分公司</v>
          </cell>
          <cell r="E58" t="str">
            <v>ZHT2022092800082</v>
          </cell>
          <cell r="G58">
            <v>28278042</v>
          </cell>
          <cell r="H58">
            <v>350182.95</v>
          </cell>
          <cell r="J58" t="str">
            <v>无法落实</v>
          </cell>
        </row>
        <row r="59">
          <cell r="A59">
            <v>149</v>
          </cell>
          <cell r="B59">
            <v>45190</v>
          </cell>
          <cell r="C59" t="str">
            <v>绍兴二环南路智慧快速路智慧工程采购合同 - 上海城建数字产业集团有限公司 - 无税开票5550079.19</v>
          </cell>
          <cell r="D59" t="str">
            <v>上海城建数字产业集团有限公司</v>
          </cell>
          <cell r="E59" t="str">
            <v>ZHT2022112300104</v>
          </cell>
          <cell r="G59">
            <v>8025057</v>
          </cell>
          <cell r="H59">
            <v>6271589.4900000002</v>
          </cell>
          <cell r="J59" t="str">
            <v>无法落实</v>
          </cell>
        </row>
        <row r="60">
          <cell r="A60">
            <v>150</v>
          </cell>
          <cell r="B60">
            <v>45254</v>
          </cell>
          <cell r="C60" t="str">
            <v>南湖区老（旧）住宅区改造及二环以内背街小巷提升工程设计采购施工总承包（EPC）（新兴街道王安片区）之智慧化工程</v>
          </cell>
          <cell r="D60" t="str">
            <v>上海市城市建设设计研究总院（集团）有限公司</v>
          </cell>
          <cell r="E60" t="str">
            <v>ZHT2021050700041</v>
          </cell>
          <cell r="G60">
            <v>8527218</v>
          </cell>
          <cell r="H60">
            <v>113992.8</v>
          </cell>
          <cell r="J60" t="str">
            <v>不确定</v>
          </cell>
        </row>
        <row r="61">
          <cell r="A61">
            <v>151</v>
          </cell>
          <cell r="B61">
            <v>45254</v>
          </cell>
          <cell r="C61" t="str">
            <v>南湖区老（旧）住宅区改造提升专项工程（二期）第二批次（真合片区、凌塘片区）之智慧化工程</v>
          </cell>
          <cell r="D61" t="str">
            <v>上海市城市建设设计研究总院（集团）有限公司</v>
          </cell>
          <cell r="E61" t="str">
            <v>ZHT2021051000045</v>
          </cell>
          <cell r="G61">
            <v>7150755</v>
          </cell>
          <cell r="H61">
            <v>141852.6</v>
          </cell>
          <cell r="J61" t="str">
            <v>不确定</v>
          </cell>
        </row>
        <row r="62">
          <cell r="A62">
            <v>152</v>
          </cell>
          <cell r="B62">
            <v>45254</v>
          </cell>
          <cell r="C62" t="str">
            <v>南湖区老（旧）住宅区改造提升专项工程（二期）第二批次（明月片区）之智慧化工程</v>
          </cell>
          <cell r="D62" t="str">
            <v>上海市城市建设设计研究总院（集团）有限公司</v>
          </cell>
          <cell r="E62" t="str">
            <v>ZHT2021051000046</v>
          </cell>
          <cell r="G62">
            <v>9668287</v>
          </cell>
          <cell r="H62">
            <v>278200.2</v>
          </cell>
          <cell r="J62" t="str">
            <v>不确定</v>
          </cell>
        </row>
        <row r="63">
          <cell r="A63">
            <v>153</v>
          </cell>
          <cell r="B63">
            <v>45254</v>
          </cell>
          <cell r="C63" t="str">
            <v>秀洲区污水厂智能运维通用平台系统工程采购合同</v>
          </cell>
          <cell r="D63" t="str">
            <v>浙江长三角城建有限公司</v>
          </cell>
          <cell r="E63" t="str">
            <v>ZHT2022031000024</v>
          </cell>
          <cell r="G63">
            <v>467930.87</v>
          </cell>
          <cell r="H63">
            <v>467930.87</v>
          </cell>
          <cell r="J63" t="str">
            <v>不确定</v>
          </cell>
        </row>
        <row r="64">
          <cell r="A64">
            <v>154</v>
          </cell>
          <cell r="B64">
            <v>45254</v>
          </cell>
          <cell r="C64" t="str">
            <v>秀洲区污水管网智能感知系统项目</v>
          </cell>
          <cell r="D64" t="str">
            <v>浙江长三角城建有限公司</v>
          </cell>
          <cell r="E64" t="str">
            <v>ZHT2021121000146</v>
          </cell>
          <cell r="G64">
            <v>3616900</v>
          </cell>
          <cell r="H64">
            <v>316900</v>
          </cell>
          <cell r="J64" t="str">
            <v>不确定</v>
          </cell>
        </row>
        <row r="65">
          <cell r="A65">
            <v>155</v>
          </cell>
          <cell r="B65">
            <v>45254</v>
          </cell>
          <cell r="C65" t="str">
            <v>南湖区老（旧）住宅区改造提升专项工程（二期）第一批次（文昌片区，西丽片区，菜花泾片区，月河片区）之智慧化工程</v>
          </cell>
          <cell r="D65" t="str">
            <v>上海市城市建设设计研究总院（集团）有限公司</v>
          </cell>
          <cell r="E65" t="str">
            <v>ZHT2021051000043</v>
          </cell>
          <cell r="G65">
            <v>9915259</v>
          </cell>
          <cell r="H65">
            <v>218498.7</v>
          </cell>
          <cell r="J65" t="str">
            <v>不确定</v>
          </cell>
        </row>
        <row r="66">
          <cell r="A66">
            <v>156</v>
          </cell>
          <cell r="B66">
            <v>45271</v>
          </cell>
          <cell r="C66" t="str">
            <v>地下实验室科研数据动态管理平台项目 - 核工业北京地质研究院 - 无税开票867924.53</v>
          </cell>
          <cell r="D66" t="str">
            <v>核工业北京地质研究院</v>
          </cell>
          <cell r="E66" t="str">
            <v>ZHT2022050900037</v>
          </cell>
          <cell r="G66">
            <v>29520000</v>
          </cell>
          <cell r="H66">
            <v>147140</v>
          </cell>
          <cell r="J66" t="str">
            <v>无法落实</v>
          </cell>
        </row>
        <row r="67">
          <cell r="A67">
            <v>157</v>
          </cell>
          <cell r="B67">
            <v>45271</v>
          </cell>
          <cell r="C67" t="str">
            <v>地下实验室科研数据动态管理平台项目 - 核工业北京地质研究院 - 无税开票182300.88</v>
          </cell>
          <cell r="D67" t="str">
            <v>核工业北京地质研究院</v>
          </cell>
          <cell r="E67" t="str">
            <v>ZHT2022050900037</v>
          </cell>
          <cell r="G67">
            <v>29520000</v>
          </cell>
          <cell r="H67">
            <v>206000</v>
          </cell>
          <cell r="J67" t="str">
            <v>无法落实</v>
          </cell>
        </row>
        <row r="68">
          <cell r="A68">
            <v>158</v>
          </cell>
          <cell r="B68">
            <v>45279</v>
          </cell>
          <cell r="C68" t="str">
            <v>上海市疾病预防控制中心新建工程民防智能化项目智慧民防软件技术服务 - 上海智能交通有限公司 - 无税开票2094339.62</v>
          </cell>
          <cell r="D68" t="str">
            <v>上海智能交通有限公司</v>
          </cell>
          <cell r="E68" t="str">
            <v>ZHT2023091800098</v>
          </cell>
          <cell r="G68">
            <v>2220000</v>
          </cell>
          <cell r="H68">
            <v>444000</v>
          </cell>
          <cell r="J68" t="str">
            <v>全部落实</v>
          </cell>
        </row>
        <row r="69">
          <cell r="A69">
            <v>159</v>
          </cell>
          <cell r="B69">
            <v>45279</v>
          </cell>
          <cell r="C69" t="str">
            <v>上海市疾病预防控制中心新建工程民防智能化项目三防智能化系统采购合同 - 上海智能交通有限公司 - 无税开票2870339.82</v>
          </cell>
          <cell r="D69" t="str">
            <v>上海智能交通有限公司</v>
          </cell>
          <cell r="E69" t="str">
            <v>ZHT2023092100099</v>
          </cell>
          <cell r="G69">
            <v>3641875</v>
          </cell>
          <cell r="H69">
            <v>648696.80000000005</v>
          </cell>
          <cell r="J69" t="str">
            <v>全部落实</v>
          </cell>
        </row>
        <row r="70">
          <cell r="A70">
            <v>163</v>
          </cell>
          <cell r="B70">
            <v>45596</v>
          </cell>
          <cell r="C70" t="str">
            <v>上海轨道交通市域线机场联络工程（东段）JCXSG-16标智慧工地项目  - 上海建工四建集团有限公司 - 无税开票103773.58</v>
          </cell>
          <cell r="D70" t="str">
            <v>上海建工四建集团有限公司</v>
          </cell>
          <cell r="E70" t="str">
            <v>ZHT2022081500064</v>
          </cell>
          <cell r="H70">
            <v>55000</v>
          </cell>
          <cell r="J70" t="str">
            <v>不确定</v>
          </cell>
        </row>
        <row r="71">
          <cell r="A71">
            <v>164</v>
          </cell>
          <cell r="B71">
            <v>45596</v>
          </cell>
          <cell r="C71" t="str">
            <v>上海轨道交通市域线嘉闵线工程JMSG-13标智慧工地项目 - 上海公路桥梁（集团）有限公司 - 无税开票800000</v>
          </cell>
          <cell r="D71" t="str">
            <v>上海公路桥梁（集团）有限公司</v>
          </cell>
          <cell r="E71" t="str">
            <v>ZHT2024011500004</v>
          </cell>
          <cell r="H71">
            <v>129600</v>
          </cell>
          <cell r="J71" t="str">
            <v>全部落实</v>
          </cell>
        </row>
        <row r="72">
          <cell r="A72">
            <v>169</v>
          </cell>
          <cell r="B72">
            <v>45625</v>
          </cell>
          <cell r="C72" t="str">
            <v>嘉兴市域快速道路智慧建设管理平台服务项目 - 嘉兴市快速路建设发展有限公司 - 无税开票9436.65</v>
          </cell>
          <cell r="D72" t="str">
            <v>中交路桥建设有限公司</v>
          </cell>
          <cell r="E72" t="str">
            <v>ZHT2023101200109</v>
          </cell>
          <cell r="H72">
            <v>10002.85</v>
          </cell>
          <cell r="J72" t="str">
            <v>全部落实</v>
          </cell>
        </row>
        <row r="73">
          <cell r="A73">
            <v>170</v>
          </cell>
          <cell r="B73">
            <v>45625</v>
          </cell>
          <cell r="C73" t="str">
            <v>嘉兴市域快速道路智慧建设管理平台服务项目 - 嘉兴市快速路建设发展有限公司 - 无税开票28323.18</v>
          </cell>
          <cell r="D73" t="str">
            <v>江苏镇江路桥工程有限公司</v>
          </cell>
          <cell r="E73" t="str">
            <v>ZHT2023101200110</v>
          </cell>
          <cell r="H73">
            <v>30022.57</v>
          </cell>
          <cell r="J73" t="str">
            <v>全部落实</v>
          </cell>
        </row>
        <row r="74">
          <cell r="A74">
            <v>171</v>
          </cell>
          <cell r="B74">
            <v>45625</v>
          </cell>
          <cell r="C74" t="str">
            <v>嘉兴市域快速道路智慧建设管理平台服务项目 - 嘉兴市快速路建设发展有限公司 - 无税开票28323.18</v>
          </cell>
          <cell r="D74" t="str">
            <v>浙江交工集团股份有限公司</v>
          </cell>
          <cell r="E74" t="str">
            <v>ZHT2023101200111</v>
          </cell>
          <cell r="H74">
            <v>30022.57</v>
          </cell>
          <cell r="J74" t="str">
            <v>全部落实</v>
          </cell>
        </row>
        <row r="75">
          <cell r="A75">
            <v>172</v>
          </cell>
          <cell r="B75">
            <v>45625</v>
          </cell>
          <cell r="C75" t="str">
            <v>嘉兴市域快速道路智慧建设管理平台服务项目 - 嘉兴市快速路建设发展有限公司 - 无税开票128761.06</v>
          </cell>
          <cell r="D75" t="str">
            <v>江苏镇江路桥工程有限公司</v>
          </cell>
          <cell r="E75" t="str">
            <v>ZHT2023101200110</v>
          </cell>
          <cell r="H75">
            <v>145500</v>
          </cell>
          <cell r="J75" t="str">
            <v>全部落实</v>
          </cell>
        </row>
        <row r="76">
          <cell r="A76">
            <v>173</v>
          </cell>
          <cell r="B76">
            <v>45625</v>
          </cell>
          <cell r="C76" t="str">
            <v>嘉兴市域快速道路智慧建设管理平台服务项目 - 嘉兴市快速路建设发展有限公司 - 无税开票128761.06</v>
          </cell>
          <cell r="D76" t="str">
            <v>浙江交工集团股份有限公司</v>
          </cell>
          <cell r="E76" t="str">
            <v>ZHT2023101200111</v>
          </cell>
          <cell r="H76">
            <v>145500</v>
          </cell>
          <cell r="J76" t="str">
            <v>全部落实</v>
          </cell>
        </row>
        <row r="77">
          <cell r="A77">
            <v>174</v>
          </cell>
          <cell r="B77">
            <v>45625</v>
          </cell>
          <cell r="C77" t="str">
            <v>嘉兴市铁投集团建设一体化全过程管控平台建设服务项目合同  - 嘉兴市铁路与轨道交通投资集团有限责任公司 - 无税开票1800943.4</v>
          </cell>
          <cell r="D77" t="str">
            <v>嘉兴市铁路与轨道交通投资集团有限责任公司</v>
          </cell>
          <cell r="E77" t="str">
            <v>ZHT2022060600043</v>
          </cell>
          <cell r="H77">
            <v>1909000</v>
          </cell>
          <cell r="J77" t="str">
            <v>全部落实</v>
          </cell>
        </row>
        <row r="78">
          <cell r="A78">
            <v>175</v>
          </cell>
          <cell r="B78">
            <v>45625</v>
          </cell>
          <cell r="C78" t="str">
            <v>特大城市重大交通基础设施全周期管理标准体系构建及示范子课题前期规划管理平台V2.0 - 上海城投公路投资（集团）有限公司 - 无税开票179245.28</v>
          </cell>
          <cell r="D78" t="str">
            <v>上海城投公路投资（集团）有限公司</v>
          </cell>
          <cell r="E78" t="str">
            <v>ZHT2023102400119</v>
          </cell>
          <cell r="H78">
            <v>190000</v>
          </cell>
          <cell r="J78" t="str">
            <v>全部落实</v>
          </cell>
        </row>
        <row r="79">
          <cell r="A79">
            <v>180</v>
          </cell>
          <cell r="B79">
            <v>45625</v>
          </cell>
          <cell r="C79" t="str">
            <v>青岛国际资源配置中心北片区建设运营数智一体化项目 - 中德联合集团有限公司 - 无税开票3177968.41</v>
          </cell>
          <cell r="D79" t="str">
            <v>中德联合集团有限公司</v>
          </cell>
          <cell r="E79" t="str">
            <v>ZHT2022051300038</v>
          </cell>
          <cell r="H79">
            <v>3368646.51</v>
          </cell>
          <cell r="J79" t="str">
            <v>不确定</v>
          </cell>
        </row>
        <row r="80">
          <cell r="A80">
            <v>183</v>
          </cell>
          <cell r="B80">
            <v>45657</v>
          </cell>
          <cell r="C80" t="str">
            <v>生产运营质量安全管理应用系统技术服务合同 - 城盾隧安地下工程有限公司 - 无税开票532075.47</v>
          </cell>
          <cell r="D80" t="str">
            <v>城盾隧安地下工程有限公司</v>
          </cell>
          <cell r="E80" t="str">
            <v>ZHT2023122100169</v>
          </cell>
          <cell r="H80">
            <v>564000</v>
          </cell>
          <cell r="J80" t="str">
            <v>不确定</v>
          </cell>
        </row>
        <row r="81">
          <cell r="A81">
            <v>184</v>
          </cell>
          <cell r="B81">
            <v>45657</v>
          </cell>
          <cell r="C81" t="str">
            <v>轨道交通运营结构维保及隧道综合综合整治大修应用系统二期技术服务合同 - 城盾隧安地下工程有限公司 - 无税开票354716.98</v>
          </cell>
          <cell r="D81" t="str">
            <v>城盾隧安地下工程有限公司</v>
          </cell>
          <cell r="E81" t="str">
            <v>ZHT2023122100170</v>
          </cell>
          <cell r="H81">
            <v>376000</v>
          </cell>
          <cell r="J81" t="str">
            <v>不确定</v>
          </cell>
        </row>
        <row r="82">
          <cell r="A82">
            <v>185</v>
          </cell>
          <cell r="B82">
            <v>45657</v>
          </cell>
          <cell r="C82" t="str">
            <v>上海市域铁路示范区线工程BIM咨询专项委外合同 - 中铁上海设计院集团有限公司 - 无税开票362040</v>
          </cell>
          <cell r="D82" t="str">
            <v>中铁上海设计院集团有限公司</v>
          </cell>
          <cell r="E82" t="str">
            <v>ZHT2024111100138</v>
          </cell>
          <cell r="H82">
            <v>0.4</v>
          </cell>
          <cell r="J82" t="str">
            <v>全部落实</v>
          </cell>
        </row>
        <row r="83">
          <cell r="A83">
            <v>186</v>
          </cell>
          <cell r="B83">
            <v>45657</v>
          </cell>
          <cell r="C83" t="str">
            <v>黄石有轨电车二期项目BIM前期规划管理平台建设服务项目工程技术咨询合同 - 上海市城市建设设计研究总院（集团）有限公司（本部） - 无税开票2145283.02</v>
          </cell>
          <cell r="D83" t="str">
            <v>上海市城市建设设计研究总院（集团）有限公司</v>
          </cell>
          <cell r="E83" t="str">
            <v>ZHT2023121900164</v>
          </cell>
          <cell r="H83">
            <v>2274000</v>
          </cell>
          <cell r="J83" t="str">
            <v>无法落实</v>
          </cell>
        </row>
        <row r="84">
          <cell r="A84">
            <v>187</v>
          </cell>
          <cell r="B84">
            <v>45657</v>
          </cell>
          <cell r="C84" t="str">
            <v>上海轨道交通市域线嘉闵线BIM咨询专题委外咨询服务合同 - 中铁上海设计院集团有限公司 - 无税开票378200</v>
          </cell>
          <cell r="D84" t="str">
            <v>中铁上海设计院集团有限公司</v>
          </cell>
          <cell r="E84" t="str">
            <v>ZHT2023082300087</v>
          </cell>
          <cell r="H84">
            <v>400892</v>
          </cell>
          <cell r="J84" t="str">
            <v>全部落实</v>
          </cell>
        </row>
        <row r="85">
          <cell r="A85">
            <v>189</v>
          </cell>
          <cell r="B85">
            <v>45657</v>
          </cell>
          <cell r="C85" t="str">
            <v>黄岩区产城融合示范区片区开发项目（甬台温高速公路黄岩段桥下地面道路工程）信息化管理系统第XXGL01标段 - 台州市黄岩交通建设发展集团有限公司 - 无税开票1618867.92</v>
          </cell>
          <cell r="D85" t="str">
            <v>台州市黄岩交通建设发展集团有限公司</v>
          </cell>
          <cell r="E85" t="str">
            <v>ZHT2024012600014</v>
          </cell>
          <cell r="H85">
            <v>1360930.2</v>
          </cell>
          <cell r="J85" t="str">
            <v>部分落实</v>
          </cell>
          <cell r="K85">
            <v>400000</v>
          </cell>
        </row>
        <row r="86">
          <cell r="A86">
            <v>192</v>
          </cell>
          <cell r="B86">
            <v>45657</v>
          </cell>
          <cell r="C86" t="str">
            <v>甬台温高速公路（G15 沈阳至海口国家高速公路）改扩建工程临海青岭至温岭大溪岭段信息化管理系统第 XXGL01 标段 - 台州交投高速公路有限公司 - 无税开票2004003.58</v>
          </cell>
          <cell r="D86" t="str">
            <v>台州交投高速公路有限公司</v>
          </cell>
          <cell r="E86" t="str">
            <v>ZHT2024012600012</v>
          </cell>
          <cell r="H86">
            <v>7556.8</v>
          </cell>
          <cell r="J86" t="str">
            <v>全部落实</v>
          </cell>
        </row>
        <row r="87">
          <cell r="A87">
            <v>200</v>
          </cell>
          <cell r="B87">
            <v>45657</v>
          </cell>
          <cell r="C87" t="str">
            <v>上海轨道交通市域线机场联络线虹桥枢纽工程系统集成及技术服务合同 - 上海荔汀实业有限公司 - 无税开票19262.83</v>
          </cell>
          <cell r="D87" t="str">
            <v>上海荔汀实业有限公司</v>
          </cell>
          <cell r="E87" t="str">
            <v>ZHT2022031100025</v>
          </cell>
          <cell r="H87">
            <v>21767</v>
          </cell>
          <cell r="J87" t="str">
            <v>数据有误，无此坏账，已在2025年告知——甲方已经支付。</v>
          </cell>
        </row>
        <row r="88">
          <cell r="A88">
            <v>201</v>
          </cell>
          <cell r="B88">
            <v>45657</v>
          </cell>
          <cell r="C88" t="str">
            <v>高端加固管理应用系统 - 城盾隧安地下工程有限公司 - 无税开票718339.62</v>
          </cell>
          <cell r="D88" t="str">
            <v>城盾隧安地下工程有限公司</v>
          </cell>
          <cell r="E88" t="str">
            <v>ZHT2024112500147</v>
          </cell>
          <cell r="H88">
            <v>761440</v>
          </cell>
          <cell r="J88" t="str">
            <v>不确定</v>
          </cell>
        </row>
        <row r="89">
          <cell r="A89">
            <v>202</v>
          </cell>
          <cell r="B89">
            <v>45657</v>
          </cell>
          <cell r="C89" t="str">
            <v>轨道交通运营结构维保(香港)应用系统 - 城盾隧安地下工程有限公司 - 无税开票306415.09</v>
          </cell>
          <cell r="D89" t="str">
            <v>城盾隧安地下工程有限公司</v>
          </cell>
          <cell r="E89" t="str">
            <v>ZHT2024112500148</v>
          </cell>
          <cell r="H89">
            <v>324800</v>
          </cell>
          <cell r="J89" t="str">
            <v>不确定</v>
          </cell>
        </row>
        <row r="90">
          <cell r="A90">
            <v>203</v>
          </cell>
          <cell r="B90">
            <v>45657</v>
          </cell>
          <cell r="C90" t="str">
            <v>新加坡总览项目应用系统 - 城盾隧安地下工程有限公司 - 无税开票649056.6</v>
          </cell>
          <cell r="D90" t="str">
            <v>城盾隧安地下工程有限公司</v>
          </cell>
          <cell r="E90" t="str">
            <v>ZHT2024112500149</v>
          </cell>
          <cell r="H90">
            <v>688000</v>
          </cell>
          <cell r="J90" t="str">
            <v>不确定</v>
          </cell>
        </row>
        <row r="91">
          <cell r="A91">
            <v>205</v>
          </cell>
          <cell r="B91">
            <v>45657</v>
          </cell>
          <cell r="C91" t="str">
            <v>北虹桥区域开发数字建设管控系统建设项目 - 上海城建数字产业集团有限公司 - 无税开票1878301.89</v>
          </cell>
          <cell r="D91" t="str">
            <v>上海城建数字产业集团有限公司</v>
          </cell>
          <cell r="E91" t="str">
            <v>ZHT2024121800161</v>
          </cell>
          <cell r="H91">
            <v>99550</v>
          </cell>
          <cell r="J91" t="str">
            <v>全部落实</v>
          </cell>
        </row>
        <row r="92">
          <cell r="A92">
            <v>210</v>
          </cell>
          <cell r="B92">
            <v>45657</v>
          </cell>
          <cell r="C92" t="str">
            <v>北横通道隧道智慧应用系统试点 (一期)技术服务合同 - 上海智能交通有限公司（本部） - 无税开票471698.11</v>
          </cell>
          <cell r="D92" t="str">
            <v>上海智能交通有限公司</v>
          </cell>
          <cell r="E92" t="str">
            <v>ZHT2024010400003</v>
          </cell>
          <cell r="H92">
            <v>350000</v>
          </cell>
          <cell r="J92" t="str">
            <v>无法落实</v>
          </cell>
        </row>
        <row r="93">
          <cell r="A93">
            <v>212</v>
          </cell>
          <cell r="B93">
            <v>45657</v>
          </cell>
          <cell r="C93" t="str">
            <v>嘉兴市铁投集团建设一体化全过程管控平台建设服务项目合同  - 嘉兴市铁路与轨道交通投资集团有限责任公司 - 无税开票988584.91</v>
          </cell>
          <cell r="D93" t="str">
            <v>嘉兴市铁路与轨道交通投资集团有限责任公司</v>
          </cell>
          <cell r="E93" t="str">
            <v>ZHT2022060600043</v>
          </cell>
          <cell r="H93">
            <v>1047900</v>
          </cell>
          <cell r="J93" t="str">
            <v>全部落实</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部门看板"/>
      <sheetName val="部门-汇总页"/>
      <sheetName val="产值及收款计划（2026）"/>
      <sheetName val="长账龄落实计划"/>
      <sheetName val="月度收款计划"/>
      <sheetName val="月度实际收款（参考）"/>
      <sheetName val="月度支付计划 "/>
      <sheetName val="月度实际支付（参考）"/>
      <sheetName val="WpsReserved_CellImgList"/>
      <sheetName val="产值及收款计划（历年在建+24年新签）"/>
      <sheetName val="客户拓展措施"/>
      <sheetName val="跟进项目落地计划"/>
      <sheetName val="产值及收款计划（2025）"/>
      <sheetName val="待协调事项"/>
      <sheetName val="长账龄应收账款催收进展"/>
      <sheetName val="24年合同台账（含流转中及赢单项目）"/>
      <sheetName val="CRM项目编号查询"/>
      <sheetName val="产值及收款计划（历年在建+24年新签） (2)"/>
    </sheetNames>
    <sheetDataSet>
      <sheetData sheetId="0"/>
      <sheetData sheetId="1">
        <row r="3">
          <cell r="E3">
            <v>0</v>
          </cell>
          <cell r="F3">
            <v>33.572499999999998</v>
          </cell>
          <cell r="G3">
            <v>77.077299999999994</v>
          </cell>
          <cell r="H3">
            <v>748.21046000000001</v>
          </cell>
          <cell r="I3">
            <v>414.81400000000002</v>
          </cell>
          <cell r="J3">
            <v>596.96883300000002</v>
          </cell>
          <cell r="K3">
            <v>45.25</v>
          </cell>
          <cell r="L3">
            <v>401.49</v>
          </cell>
          <cell r="M3">
            <v>416.995</v>
          </cell>
          <cell r="N3">
            <v>35</v>
          </cell>
          <cell r="O3">
            <v>194.77950000000001</v>
          </cell>
          <cell r="P3">
            <v>372.95</v>
          </cell>
          <cell r="Q3">
            <v>9.5399999999999991</v>
          </cell>
          <cell r="R3">
            <v>27.29</v>
          </cell>
          <cell r="S3">
            <v>2.36</v>
          </cell>
          <cell r="T3">
            <v>44.0364</v>
          </cell>
          <cell r="U3">
            <v>8.9252000000000002</v>
          </cell>
          <cell r="V3">
            <v>0</v>
          </cell>
          <cell r="W3">
            <v>0</v>
          </cell>
          <cell r="X3">
            <v>0</v>
          </cell>
          <cell r="Y3">
            <v>0</v>
          </cell>
          <cell r="Z3">
            <v>0</v>
          </cell>
          <cell r="AA3">
            <v>0</v>
          </cell>
          <cell r="AB3">
            <v>0</v>
          </cell>
        </row>
        <row r="4">
          <cell r="E4">
            <v>0</v>
          </cell>
          <cell r="F4">
            <v>12.012679119754401</v>
          </cell>
          <cell r="G4">
            <v>17.684688328694602</v>
          </cell>
          <cell r="H4">
            <v>225.04545999999999</v>
          </cell>
          <cell r="I4">
            <v>87.433999999999997</v>
          </cell>
          <cell r="J4">
            <v>419.29383300000001</v>
          </cell>
          <cell r="K4">
            <v>23.480399999999999</v>
          </cell>
          <cell r="L4">
            <v>133.942082089552</v>
          </cell>
          <cell r="M4">
            <v>357.745</v>
          </cell>
          <cell r="N4">
            <v>35</v>
          </cell>
          <cell r="O4">
            <v>169.77950000000001</v>
          </cell>
          <cell r="P4">
            <v>307.95</v>
          </cell>
          <cell r="Q4">
            <v>5.62</v>
          </cell>
          <cell r="R4">
            <v>9.5850000000000009</v>
          </cell>
          <cell r="S4">
            <v>0.36</v>
          </cell>
          <cell r="T4">
            <v>7.0364000000000004</v>
          </cell>
          <cell r="U4">
            <v>0.92520000000000002</v>
          </cell>
          <cell r="V4">
            <v>0</v>
          </cell>
          <cell r="W4">
            <v>0</v>
          </cell>
          <cell r="X4">
            <v>0</v>
          </cell>
          <cell r="Y4">
            <v>0</v>
          </cell>
          <cell r="Z4">
            <v>0</v>
          </cell>
          <cell r="AA4">
            <v>0</v>
          </cell>
          <cell r="AB4">
            <v>0</v>
          </cell>
        </row>
        <row r="5">
          <cell r="E5">
            <v>0</v>
          </cell>
          <cell r="F5">
            <v>31.602921066297402</v>
          </cell>
          <cell r="G5">
            <v>72.387352194837106</v>
          </cell>
          <cell r="H5">
            <v>702.65150779562498</v>
          </cell>
          <cell r="I5">
            <v>391.33396226415101</v>
          </cell>
          <cell r="J5">
            <v>555.51018714475697</v>
          </cell>
          <cell r="K5">
            <v>42.688679245282998</v>
          </cell>
          <cell r="L5">
            <v>375.08240106862598</v>
          </cell>
          <cell r="M5">
            <v>393.39150943396203</v>
          </cell>
          <cell r="N5">
            <v>33.018867924528301</v>
          </cell>
          <cell r="O5">
            <v>183.754245283019</v>
          </cell>
          <cell r="P5">
            <v>351.83962264150898</v>
          </cell>
          <cell r="Q5">
            <v>9</v>
          </cell>
          <cell r="R5">
            <v>25.745283018867902</v>
          </cell>
          <cell r="S5">
            <v>2.2264150943396199</v>
          </cell>
          <cell r="T5">
            <v>38.970265486725701</v>
          </cell>
          <cell r="U5">
            <v>8.42</v>
          </cell>
          <cell r="V5">
            <v>0</v>
          </cell>
          <cell r="W5">
            <v>0</v>
          </cell>
          <cell r="X5">
            <v>0</v>
          </cell>
          <cell r="Y5">
            <v>0</v>
          </cell>
          <cell r="Z5">
            <v>0</v>
          </cell>
          <cell r="AA5">
            <v>0</v>
          </cell>
          <cell r="AB5">
            <v>0</v>
          </cell>
        </row>
        <row r="6">
          <cell r="E6">
            <v>0</v>
          </cell>
          <cell r="F6">
            <v>11.3225332066294</v>
          </cell>
          <cell r="G6">
            <v>16.5804413064206</v>
          </cell>
          <cell r="H6">
            <v>211.717345214549</v>
          </cell>
          <cell r="I6">
            <v>82.484905660377393</v>
          </cell>
          <cell r="J6">
            <v>393.23916865827601</v>
          </cell>
          <cell r="K6">
            <v>22.151320754716998</v>
          </cell>
          <cell r="L6">
            <v>125.19164531741001</v>
          </cell>
          <cell r="M6">
            <v>337.49528301886801</v>
          </cell>
          <cell r="N6">
            <v>33.018867924528301</v>
          </cell>
          <cell r="O6">
            <v>160.16933962264201</v>
          </cell>
          <cell r="P6">
            <v>290.51886792452802</v>
          </cell>
          <cell r="Q6">
            <v>5.3018867924528301</v>
          </cell>
          <cell r="R6">
            <v>9.0424528301886795</v>
          </cell>
          <cell r="S6">
            <v>0.339622641509434</v>
          </cell>
          <cell r="T6">
            <v>6.2269026548672599</v>
          </cell>
          <cell r="U6">
            <v>0.872830188679245</v>
          </cell>
          <cell r="V6">
            <v>0</v>
          </cell>
          <cell r="W6">
            <v>0</v>
          </cell>
          <cell r="X6">
            <v>0</v>
          </cell>
          <cell r="Y6">
            <v>0</v>
          </cell>
          <cell r="Z6">
            <v>0</v>
          </cell>
          <cell r="AA6">
            <v>0</v>
          </cell>
          <cell r="AB6">
            <v>0</v>
          </cell>
        </row>
        <row r="7">
          <cell r="E7">
            <v>49.9</v>
          </cell>
          <cell r="F7">
            <v>519.60440000000006</v>
          </cell>
          <cell r="G7">
            <v>1043.324987</v>
          </cell>
          <cell r="H7">
            <v>821.36205399999994</v>
          </cell>
          <cell r="I7">
            <v>659.81843100000003</v>
          </cell>
          <cell r="J7">
            <v>779.49699999999996</v>
          </cell>
          <cell r="K7">
            <v>336.75272000000001</v>
          </cell>
          <cell r="L7">
            <v>0</v>
          </cell>
          <cell r="M7">
            <v>586.59849999999994</v>
          </cell>
          <cell r="N7">
            <v>94.55</v>
          </cell>
          <cell r="O7">
            <v>410.95344999999998</v>
          </cell>
          <cell r="P7">
            <v>234.63300000000001</v>
          </cell>
          <cell r="Q7">
            <v>208.59957900000001</v>
          </cell>
          <cell r="R7">
            <v>585.65115100000003</v>
          </cell>
          <cell r="S7">
            <v>198.85525999999999</v>
          </cell>
          <cell r="T7">
            <v>602.79367400000001</v>
          </cell>
          <cell r="U7">
            <v>458.22778099999999</v>
          </cell>
          <cell r="V7">
            <v>0</v>
          </cell>
          <cell r="W7">
            <v>0</v>
          </cell>
          <cell r="X7">
            <v>0</v>
          </cell>
          <cell r="Y7">
            <v>0</v>
          </cell>
          <cell r="Z7">
            <v>0</v>
          </cell>
          <cell r="AA7">
            <v>0</v>
          </cell>
          <cell r="AB7">
            <v>0</v>
          </cell>
        </row>
        <row r="8">
          <cell r="E8">
            <v>20.229794075391698</v>
          </cell>
          <cell r="F8">
            <v>349.37000506342702</v>
          </cell>
          <cell r="G8">
            <v>331.28930474632602</v>
          </cell>
          <cell r="H8">
            <v>374.73450932563202</v>
          </cell>
          <cell r="I8">
            <v>416.794358734713</v>
          </cell>
          <cell r="J8">
            <v>249.39400000000001</v>
          </cell>
          <cell r="K8">
            <v>119.95272</v>
          </cell>
          <cell r="L8">
            <v>0</v>
          </cell>
          <cell r="M8">
            <v>428.40048529411803</v>
          </cell>
          <cell r="N8">
            <v>52.85</v>
          </cell>
          <cell r="O8">
            <v>116.416775</v>
          </cell>
          <cell r="P8">
            <v>184.33</v>
          </cell>
          <cell r="Q8">
            <v>86.846530989745304</v>
          </cell>
          <cell r="R8">
            <v>361.08976522501803</v>
          </cell>
          <cell r="S8">
            <v>53.730673110921103</v>
          </cell>
          <cell r="T8">
            <v>225.93159202173399</v>
          </cell>
          <cell r="U8">
            <v>108.173672142821</v>
          </cell>
          <cell r="V8">
            <v>0</v>
          </cell>
          <cell r="W8">
            <v>0</v>
          </cell>
          <cell r="X8">
            <v>0</v>
          </cell>
          <cell r="Y8">
            <v>0</v>
          </cell>
          <cell r="Z8">
            <v>0</v>
          </cell>
          <cell r="AA8">
            <v>0</v>
          </cell>
          <cell r="AB8">
            <v>0</v>
          </cell>
        </row>
      </sheetData>
      <sheetData sheetId="2">
        <row r="1">
          <cell r="B1" t="str">
            <v>2026年产值及收款计划</v>
          </cell>
          <cell r="U1">
            <v>161.22640000000001</v>
          </cell>
          <cell r="V1">
            <v>9025.5793560000002</v>
          </cell>
          <cell r="AA1">
            <v>0</v>
          </cell>
          <cell r="AB1">
            <v>33.572499999999998</v>
          </cell>
          <cell r="AC1">
            <v>77.077299999999994</v>
          </cell>
          <cell r="AD1">
            <v>748.21046000000001</v>
          </cell>
          <cell r="AE1">
            <v>414.81400000000002</v>
          </cell>
          <cell r="AF1">
            <v>596.96883300000002</v>
          </cell>
          <cell r="AG1">
            <v>45.25</v>
          </cell>
          <cell r="AH1">
            <v>401.49</v>
          </cell>
          <cell r="AI1">
            <v>416.995</v>
          </cell>
          <cell r="AJ1">
            <v>35</v>
          </cell>
          <cell r="AK1">
            <v>194.77950000000001</v>
          </cell>
          <cell r="AL1">
            <v>372.95</v>
          </cell>
          <cell r="AX1">
            <v>2054.1274450000001</v>
          </cell>
          <cell r="AY1">
            <v>10801.665602999999</v>
          </cell>
          <cell r="AZ1">
            <v>3338.1362469999999</v>
          </cell>
          <cell r="BA1">
            <v>49.9</v>
          </cell>
          <cell r="BB1">
            <v>519.60440000000006</v>
          </cell>
          <cell r="BC1">
            <v>1043.324987</v>
          </cell>
          <cell r="BD1">
            <v>821.36205399999994</v>
          </cell>
          <cell r="BE1">
            <v>659.81843100000003</v>
          </cell>
          <cell r="BF1">
            <v>779.49699999999996</v>
          </cell>
          <cell r="BG1">
            <v>336.75272000000001</v>
          </cell>
          <cell r="BH1">
            <v>0</v>
          </cell>
          <cell r="BI1">
            <v>586.59849999999994</v>
          </cell>
          <cell r="BJ1">
            <v>94.55</v>
          </cell>
          <cell r="BK1">
            <v>410.95344999999998</v>
          </cell>
          <cell r="BL1">
            <v>234.63300000000001</v>
          </cell>
          <cell r="CA1">
            <v>9.5399999999999991</v>
          </cell>
          <cell r="CB1">
            <v>27.29</v>
          </cell>
          <cell r="CC1">
            <v>2.36</v>
          </cell>
          <cell r="CD1">
            <v>44.0364</v>
          </cell>
          <cell r="CE1">
            <v>8.9252000000000002</v>
          </cell>
          <cell r="CF1">
            <v>0</v>
          </cell>
          <cell r="CG1">
            <v>0</v>
          </cell>
          <cell r="CH1">
            <v>0</v>
          </cell>
          <cell r="CI1">
            <v>0</v>
          </cell>
          <cell r="CJ1">
            <v>0</v>
          </cell>
          <cell r="CK1">
            <v>0</v>
          </cell>
          <cell r="CL1">
            <v>0</v>
          </cell>
          <cell r="DA1">
            <v>208.59957900000001</v>
          </cell>
          <cell r="DB1">
            <v>585.65115100000003</v>
          </cell>
          <cell r="DC1">
            <v>198.85525999999999</v>
          </cell>
          <cell r="DD1">
            <v>602.79367400000001</v>
          </cell>
          <cell r="DE1">
            <v>458.22778099999999</v>
          </cell>
          <cell r="DF1">
            <v>0</v>
          </cell>
          <cell r="DG1">
            <v>0</v>
          </cell>
          <cell r="DH1">
            <v>0</v>
          </cell>
          <cell r="DI1">
            <v>0</v>
          </cell>
          <cell r="DJ1">
            <v>0</v>
          </cell>
          <cell r="DK1">
            <v>0</v>
          </cell>
          <cell r="DL1">
            <v>0</v>
          </cell>
        </row>
        <row r="2">
          <cell r="U2">
            <v>161.22640000000001</v>
          </cell>
          <cell r="V2">
            <v>9025.5793560000002</v>
          </cell>
          <cell r="AA2">
            <v>0</v>
          </cell>
          <cell r="AB2">
            <v>33.572499999999998</v>
          </cell>
          <cell r="AC2">
            <v>77.077299999999994</v>
          </cell>
          <cell r="AD2">
            <v>748.21046000000001</v>
          </cell>
          <cell r="AE2">
            <v>414.81400000000002</v>
          </cell>
          <cell r="AF2">
            <v>596.96883300000002</v>
          </cell>
          <cell r="AG2">
            <v>45.25</v>
          </cell>
          <cell r="AH2">
            <v>401.49</v>
          </cell>
          <cell r="AI2">
            <v>416.995</v>
          </cell>
          <cell r="AJ2">
            <v>35</v>
          </cell>
          <cell r="AK2">
            <v>194.77950000000001</v>
          </cell>
          <cell r="AL2">
            <v>372.95</v>
          </cell>
          <cell r="AX2">
            <v>2054.1274450000001</v>
          </cell>
          <cell r="AY2">
            <v>10801.665602999999</v>
          </cell>
          <cell r="AZ2">
            <v>3338.1362469999999</v>
          </cell>
          <cell r="BA2">
            <v>49.9</v>
          </cell>
          <cell r="BB2">
            <v>519.60440000000006</v>
          </cell>
          <cell r="BC2">
            <v>1043.324987</v>
          </cell>
          <cell r="BD2">
            <v>821.36205399999994</v>
          </cell>
          <cell r="BE2">
            <v>659.81843100000003</v>
          </cell>
          <cell r="BF2">
            <v>779.49699999999996</v>
          </cell>
          <cell r="BG2">
            <v>336.75272000000001</v>
          </cell>
          <cell r="BH2">
            <v>0</v>
          </cell>
          <cell r="BI2">
            <v>586.59849999999994</v>
          </cell>
          <cell r="BJ2">
            <v>94.55</v>
          </cell>
          <cell r="BK2">
            <v>410.95344999999998</v>
          </cell>
          <cell r="BL2">
            <v>234.63300000000001</v>
          </cell>
          <cell r="CA2">
            <v>9.5399999999999991</v>
          </cell>
          <cell r="CB2">
            <v>27.29</v>
          </cell>
          <cell r="CC2">
            <v>2.36</v>
          </cell>
          <cell r="CD2">
            <v>44.0364</v>
          </cell>
          <cell r="CE2">
            <v>8.9252000000000002</v>
          </cell>
          <cell r="CF2">
            <v>0</v>
          </cell>
          <cell r="CG2">
            <v>0</v>
          </cell>
          <cell r="CH2">
            <v>0</v>
          </cell>
          <cell r="CI2">
            <v>0</v>
          </cell>
          <cell r="CJ2">
            <v>0</v>
          </cell>
          <cell r="CK2">
            <v>0</v>
          </cell>
          <cell r="CL2">
            <v>0</v>
          </cell>
          <cell r="DA2">
            <v>208.59957900000001</v>
          </cell>
          <cell r="DB2">
            <v>585.65115100000003</v>
          </cell>
          <cell r="DC2">
            <v>198.85525999999999</v>
          </cell>
          <cell r="DD2">
            <v>602.79367400000001</v>
          </cell>
          <cell r="DE2">
            <v>458.22778099999999</v>
          </cell>
          <cell r="DF2">
            <v>0</v>
          </cell>
          <cell r="DG2">
            <v>0</v>
          </cell>
          <cell r="DH2">
            <v>0</v>
          </cell>
          <cell r="DI2">
            <v>0</v>
          </cell>
          <cell r="DJ2">
            <v>0</v>
          </cell>
          <cell r="DK2">
            <v>0</v>
          </cell>
          <cell r="DL2">
            <v>0</v>
          </cell>
        </row>
        <row r="3">
          <cell r="M3" t="str">
            <v>非主导不需填写</v>
          </cell>
          <cell r="P3" t="str">
            <v>已完结合同只填收款计划</v>
          </cell>
        </row>
        <row r="4">
          <cell r="A4" t="str">
            <v>序号</v>
          </cell>
          <cell r="B4" t="str">
            <v>部门</v>
          </cell>
          <cell r="C4" t="str">
            <v>合同编号</v>
          </cell>
          <cell r="D4" t="str">
            <v>合同名称</v>
          </cell>
          <cell r="E4" t="str">
            <v>合同金额</v>
          </cell>
          <cell r="F4" t="str">
            <v>部门合同额/总产值</v>
          </cell>
          <cell r="G4" t="str">
            <v>部门-有效产值</v>
          </cell>
          <cell r="H4" t="str">
            <v>部门-自营产值</v>
          </cell>
          <cell r="I4" t="str">
            <v>部门-自营率</v>
          </cell>
          <cell r="J4" t="str">
            <v>综合税率</v>
          </cell>
          <cell r="K4" t="str">
            <v>备用列</v>
          </cell>
          <cell r="L4" t="str">
            <v>备用列</v>
          </cell>
          <cell r="M4" t="str">
            <v>是否生产主导</v>
          </cell>
          <cell r="N4" t="str">
            <v>团队</v>
          </cell>
          <cell r="O4" t="str">
            <v>项目经理</v>
          </cell>
          <cell r="P4" t="str">
            <v>合同类型</v>
          </cell>
          <cell r="Q4" t="str">
            <v>备用列</v>
          </cell>
          <cell r="R4" t="str">
            <v>备用列</v>
          </cell>
          <cell r="S4" t="str">
            <v>备用列</v>
          </cell>
          <cell r="T4" t="str">
            <v>历年已确认产值（未拆分）</v>
          </cell>
          <cell r="U4" t="str">
            <v>2026已确认产值（未拆分）</v>
          </cell>
          <cell r="V4" t="str">
            <v>剩余产值</v>
          </cell>
          <cell r="W4" t="str">
            <v>备用列</v>
          </cell>
          <cell r="X4" t="str">
            <v>备用列</v>
          </cell>
          <cell r="Y4" t="str">
            <v>备用列</v>
          </cell>
          <cell r="Z4" t="str">
            <v>备用列</v>
          </cell>
          <cell r="AA4" t="str">
            <v>2026-01产值计划</v>
          </cell>
          <cell r="AB4" t="str">
            <v>2026-02产值计划</v>
          </cell>
          <cell r="AC4" t="str">
            <v>2026-03产值计划</v>
          </cell>
          <cell r="AD4" t="str">
            <v>2026-04产值计划</v>
          </cell>
          <cell r="AE4" t="str">
            <v>2026-05产值计划</v>
          </cell>
          <cell r="AF4" t="str">
            <v>2026-06产值计划</v>
          </cell>
          <cell r="AG4" t="str">
            <v>2026-07产值计划</v>
          </cell>
          <cell r="AH4" t="str">
            <v>2026-08产值计划</v>
          </cell>
          <cell r="AI4" t="str">
            <v>2026-09产值计划</v>
          </cell>
          <cell r="AJ4" t="str">
            <v>2026-10产值计划</v>
          </cell>
          <cell r="AK4" t="str">
            <v>2026-11产值计划</v>
          </cell>
          <cell r="AL4" t="str">
            <v>2026-12产值计划</v>
          </cell>
          <cell r="AS4" t="str">
            <v>备用列</v>
          </cell>
          <cell r="AT4" t="str">
            <v>备用列</v>
          </cell>
          <cell r="AU4" t="str">
            <v>备用列</v>
          </cell>
          <cell r="AV4" t="str">
            <v>备用列</v>
          </cell>
          <cell r="AW4" t="str">
            <v>历年已收款（未拆分）</v>
          </cell>
          <cell r="AX4" t="str">
            <v>2026已收款（未拆分）</v>
          </cell>
          <cell r="AY4" t="str">
            <v>剩余收款（按合同额）</v>
          </cell>
          <cell r="AZ4" t="str">
            <v>剩余收款（按已确认产值）</v>
          </cell>
          <cell r="BA4" t="str">
            <v>2026-01收款计划</v>
          </cell>
          <cell r="BB4" t="str">
            <v>2026-02收款计划</v>
          </cell>
          <cell r="BC4" t="str">
            <v>2026-03收款计划</v>
          </cell>
          <cell r="BD4" t="str">
            <v>2026-04收款计划</v>
          </cell>
          <cell r="BE4" t="str">
            <v>2026-05收款计划</v>
          </cell>
          <cell r="BF4" t="str">
            <v>2026-06收款计划</v>
          </cell>
          <cell r="BG4" t="str">
            <v>2026-07收款计划</v>
          </cell>
          <cell r="BH4" t="str">
            <v>2026-08收款计划</v>
          </cell>
          <cell r="BI4" t="str">
            <v>2026-09收款计划</v>
          </cell>
          <cell r="BJ4" t="str">
            <v>2026-10收款计划</v>
          </cell>
          <cell r="BK4" t="str">
            <v>2026-11收款计划</v>
          </cell>
          <cell r="BL4" t="str">
            <v>2026-12收款计划</v>
          </cell>
          <cell r="BQ4" t="str">
            <v>合同甲方</v>
          </cell>
          <cell r="BR4" t="str">
            <v>情况说明</v>
          </cell>
          <cell r="CA4" t="str">
            <v>2026-01实际产值</v>
          </cell>
          <cell r="CB4" t="str">
            <v>2026-02实际产值</v>
          </cell>
          <cell r="CC4" t="str">
            <v>2026-03实际产值</v>
          </cell>
          <cell r="CD4" t="str">
            <v>2026-04实际产值</v>
          </cell>
          <cell r="CE4" t="str">
            <v>2026-05实际产值</v>
          </cell>
          <cell r="CF4" t="str">
            <v>2026-06实际产值</v>
          </cell>
          <cell r="CG4" t="str">
            <v>2026-07实际产值</v>
          </cell>
          <cell r="CH4" t="str">
            <v>2026-08实际产值</v>
          </cell>
          <cell r="CI4" t="str">
            <v>2026-09实际产值</v>
          </cell>
          <cell r="CJ4" t="str">
            <v>2026-10实际产值</v>
          </cell>
          <cell r="CK4" t="str">
            <v>2026-11实际产值</v>
          </cell>
          <cell r="CL4" t="str">
            <v>2026-12实际产值</v>
          </cell>
          <cell r="DA4" t="str">
            <v>2026-01实际收款</v>
          </cell>
          <cell r="DB4" t="str">
            <v>2026-02实际收款</v>
          </cell>
          <cell r="DC4" t="str">
            <v>2026-03实际收款</v>
          </cell>
          <cell r="DD4" t="str">
            <v>2026-04实际收款</v>
          </cell>
          <cell r="DE4" t="str">
            <v>2026-05实际收款</v>
          </cell>
          <cell r="DF4" t="str">
            <v>2026-06实际收款</v>
          </cell>
          <cell r="DG4" t="str">
            <v>2026-07实际收款</v>
          </cell>
          <cell r="DH4" t="str">
            <v>2026-08实际收款</v>
          </cell>
          <cell r="DI4" t="str">
            <v>2026-09实际收款</v>
          </cell>
          <cell r="DJ4" t="str">
            <v>2026-10实际收款</v>
          </cell>
          <cell r="DK4" t="str">
            <v>2026-11实际收款</v>
          </cell>
          <cell r="DL4" t="str">
            <v>2026-12实际收款</v>
          </cell>
        </row>
        <row r="5">
          <cell r="A5">
            <v>1</v>
          </cell>
          <cell r="B5" t="str">
            <v>智能运管中心</v>
          </cell>
          <cell r="C5" t="str">
            <v>SJHT2019083000068</v>
          </cell>
          <cell r="D5" t="str">
            <v>文一路地下通道工程-智慧管养试验材料采购合同</v>
          </cell>
          <cell r="E5">
            <v>227.26750000000001</v>
          </cell>
          <cell r="F5">
            <v>227.26750000000001</v>
          </cell>
          <cell r="H5">
            <v>127.2675</v>
          </cell>
          <cell r="I5">
            <v>0.55998987976723502</v>
          </cell>
          <cell r="J5">
            <v>0.13</v>
          </cell>
          <cell r="M5" t="str">
            <v>主导</v>
          </cell>
          <cell r="N5">
            <v>0</v>
          </cell>
          <cell r="O5" t="str">
            <v>邱枫</v>
          </cell>
          <cell r="P5" t="str">
            <v>过往已完结</v>
          </cell>
          <cell r="T5">
            <v>227.26750000000001</v>
          </cell>
          <cell r="U5">
            <v>0</v>
          </cell>
          <cell r="V5">
            <v>0</v>
          </cell>
          <cell r="AA5">
            <v>0</v>
          </cell>
          <cell r="AB5">
            <v>0</v>
          </cell>
          <cell r="AC5">
            <v>0</v>
          </cell>
          <cell r="AD5">
            <v>0</v>
          </cell>
          <cell r="AE5">
            <v>0</v>
          </cell>
          <cell r="AF5">
            <v>0</v>
          </cell>
          <cell r="AG5">
            <v>0</v>
          </cell>
          <cell r="AH5">
            <v>0</v>
          </cell>
          <cell r="AI5">
            <v>0</v>
          </cell>
          <cell r="AJ5">
            <v>0</v>
          </cell>
          <cell r="AK5">
            <v>0</v>
          </cell>
          <cell r="AL5">
            <v>0</v>
          </cell>
          <cell r="AW5">
            <v>215.0515</v>
          </cell>
          <cell r="AX5">
            <v>0</v>
          </cell>
          <cell r="AY5">
            <v>12.215999999999999</v>
          </cell>
          <cell r="AZ5">
            <v>12.215999999999999</v>
          </cell>
          <cell r="BQ5" t="str">
            <v>上海城建城市运营（集团）有限公司</v>
          </cell>
          <cell r="CA5">
            <v>0</v>
          </cell>
          <cell r="CB5">
            <v>0</v>
          </cell>
          <cell r="CC5">
            <v>0</v>
          </cell>
          <cell r="CD5">
            <v>0</v>
          </cell>
          <cell r="CE5">
            <v>0</v>
          </cell>
          <cell r="CF5">
            <v>0</v>
          </cell>
          <cell r="CG5">
            <v>0</v>
          </cell>
          <cell r="CH5">
            <v>0</v>
          </cell>
          <cell r="CI5">
            <v>0</v>
          </cell>
          <cell r="CJ5">
            <v>0</v>
          </cell>
          <cell r="CK5">
            <v>0</v>
          </cell>
          <cell r="CL5">
            <v>0</v>
          </cell>
          <cell r="DA5">
            <v>0</v>
          </cell>
          <cell r="DB5">
            <v>0</v>
          </cell>
          <cell r="DC5">
            <v>0</v>
          </cell>
          <cell r="DD5">
            <v>0</v>
          </cell>
          <cell r="DE5">
            <v>0</v>
          </cell>
          <cell r="DF5">
            <v>0</v>
          </cell>
          <cell r="DG5">
            <v>0</v>
          </cell>
          <cell r="DH5">
            <v>0</v>
          </cell>
          <cell r="DI5">
            <v>0</v>
          </cell>
          <cell r="DJ5">
            <v>0</v>
          </cell>
          <cell r="DK5">
            <v>0</v>
          </cell>
          <cell r="DL5">
            <v>0</v>
          </cell>
        </row>
        <row r="6">
          <cell r="A6">
            <v>2</v>
          </cell>
          <cell r="B6" t="str">
            <v>智能运管中心</v>
          </cell>
          <cell r="C6" t="str">
            <v>SJHT2019083000067</v>
          </cell>
          <cell r="D6" t="str">
            <v>文一路隧道机电数据对接系统开发</v>
          </cell>
          <cell r="E6">
            <v>78.680000000000007</v>
          </cell>
          <cell r="F6">
            <v>78.680000000000007</v>
          </cell>
          <cell r="H6">
            <v>78.680000000000007</v>
          </cell>
          <cell r="I6">
            <v>1</v>
          </cell>
          <cell r="J6">
            <v>0.06</v>
          </cell>
          <cell r="M6" t="str">
            <v>主导</v>
          </cell>
          <cell r="N6">
            <v>0</v>
          </cell>
          <cell r="O6" t="str">
            <v>邱枫</v>
          </cell>
          <cell r="P6" t="str">
            <v>过往已完结</v>
          </cell>
          <cell r="T6">
            <v>78.680000000000007</v>
          </cell>
          <cell r="U6">
            <v>0</v>
          </cell>
          <cell r="V6">
            <v>0</v>
          </cell>
          <cell r="AA6">
            <v>0</v>
          </cell>
          <cell r="AB6">
            <v>0</v>
          </cell>
          <cell r="AC6">
            <v>0</v>
          </cell>
          <cell r="AD6">
            <v>0</v>
          </cell>
          <cell r="AE6">
            <v>0</v>
          </cell>
          <cell r="AF6">
            <v>0</v>
          </cell>
          <cell r="AG6">
            <v>0</v>
          </cell>
          <cell r="AH6">
            <v>0</v>
          </cell>
          <cell r="AI6">
            <v>0</v>
          </cell>
          <cell r="AJ6">
            <v>0</v>
          </cell>
          <cell r="AK6">
            <v>0</v>
          </cell>
          <cell r="AL6">
            <v>0</v>
          </cell>
          <cell r="AW6">
            <v>70</v>
          </cell>
          <cell r="AX6">
            <v>0</v>
          </cell>
          <cell r="AY6">
            <v>8.6800000000000104</v>
          </cell>
          <cell r="AZ6">
            <v>8.6800000000000104</v>
          </cell>
          <cell r="BQ6" t="str">
            <v>上海城建城市运营（集团）有限公司</v>
          </cell>
          <cell r="CA6">
            <v>0</v>
          </cell>
          <cell r="CB6">
            <v>0</v>
          </cell>
          <cell r="CC6">
            <v>0</v>
          </cell>
          <cell r="CD6">
            <v>0</v>
          </cell>
          <cell r="CE6">
            <v>0</v>
          </cell>
          <cell r="CF6">
            <v>0</v>
          </cell>
          <cell r="CG6">
            <v>0</v>
          </cell>
          <cell r="CH6">
            <v>0</v>
          </cell>
          <cell r="CI6">
            <v>0</v>
          </cell>
          <cell r="CJ6">
            <v>0</v>
          </cell>
          <cell r="CK6">
            <v>0</v>
          </cell>
          <cell r="CL6">
            <v>0</v>
          </cell>
          <cell r="DA6">
            <v>0</v>
          </cell>
          <cell r="DB6">
            <v>0</v>
          </cell>
          <cell r="DC6">
            <v>0</v>
          </cell>
          <cell r="DD6">
            <v>0</v>
          </cell>
          <cell r="DE6">
            <v>0</v>
          </cell>
          <cell r="DF6">
            <v>0</v>
          </cell>
          <cell r="DG6">
            <v>0</v>
          </cell>
          <cell r="DH6">
            <v>0</v>
          </cell>
          <cell r="DI6">
            <v>0</v>
          </cell>
          <cell r="DJ6">
            <v>0</v>
          </cell>
          <cell r="DK6">
            <v>0</v>
          </cell>
          <cell r="DL6">
            <v>0</v>
          </cell>
        </row>
        <row r="7">
          <cell r="A7">
            <v>3</v>
          </cell>
          <cell r="B7" t="str">
            <v>智能运管中心</v>
          </cell>
          <cell r="C7" t="str">
            <v>ZHT2021091000107</v>
          </cell>
          <cell r="D7" t="str">
            <v>2021年农村公路改造提升项目（第二合同段）智慧路网采购</v>
          </cell>
          <cell r="E7">
            <v>428.52</v>
          </cell>
          <cell r="F7">
            <v>428.52</v>
          </cell>
          <cell r="H7">
            <v>91.144599999999997</v>
          </cell>
          <cell r="I7">
            <v>0.212696256884159</v>
          </cell>
          <cell r="J7">
            <v>0.09</v>
          </cell>
          <cell r="M7" t="str">
            <v>主导</v>
          </cell>
          <cell r="N7" t="str">
            <v>邱枫团队</v>
          </cell>
          <cell r="O7" t="str">
            <v>邱枫</v>
          </cell>
          <cell r="P7" t="str">
            <v>过往已完结</v>
          </cell>
          <cell r="T7">
            <v>428.52</v>
          </cell>
          <cell r="U7">
            <v>0</v>
          </cell>
          <cell r="V7">
            <v>0</v>
          </cell>
          <cell r="AA7">
            <v>0</v>
          </cell>
          <cell r="AB7">
            <v>0</v>
          </cell>
          <cell r="AC7">
            <v>0</v>
          </cell>
          <cell r="AD7">
            <v>0</v>
          </cell>
          <cell r="AE7">
            <v>0</v>
          </cell>
          <cell r="AF7">
            <v>0</v>
          </cell>
          <cell r="AG7">
            <v>0</v>
          </cell>
          <cell r="AH7">
            <v>0</v>
          </cell>
          <cell r="AI7">
            <v>0</v>
          </cell>
          <cell r="AJ7">
            <v>0</v>
          </cell>
          <cell r="AK7">
            <v>0</v>
          </cell>
          <cell r="AL7">
            <v>0</v>
          </cell>
          <cell r="AW7">
            <v>318.97059999999999</v>
          </cell>
          <cell r="AX7">
            <v>109.54940000000001</v>
          </cell>
          <cell r="AY7">
            <v>0</v>
          </cell>
          <cell r="AZ7">
            <v>0</v>
          </cell>
          <cell r="BB7">
            <v>109.54940000000001</v>
          </cell>
          <cell r="BQ7" t="str">
            <v>上海浦江桥隧运营管理有限公司</v>
          </cell>
          <cell r="CA7">
            <v>0</v>
          </cell>
          <cell r="CB7">
            <v>0</v>
          </cell>
          <cell r="CC7">
            <v>0</v>
          </cell>
          <cell r="CD7">
            <v>0</v>
          </cell>
          <cell r="CE7">
            <v>0</v>
          </cell>
          <cell r="CF7">
            <v>0</v>
          </cell>
          <cell r="CG7">
            <v>0</v>
          </cell>
          <cell r="CH7">
            <v>0</v>
          </cell>
          <cell r="CI7">
            <v>0</v>
          </cell>
          <cell r="CJ7">
            <v>0</v>
          </cell>
          <cell r="CK7">
            <v>0</v>
          </cell>
          <cell r="CL7">
            <v>0</v>
          </cell>
          <cell r="DA7">
            <v>0</v>
          </cell>
          <cell r="DB7">
            <v>0</v>
          </cell>
          <cell r="DC7">
            <v>109.54940000000001</v>
          </cell>
          <cell r="DD7">
            <v>0</v>
          </cell>
          <cell r="DE7">
            <v>0</v>
          </cell>
          <cell r="DF7">
            <v>0</v>
          </cell>
          <cell r="DG7">
            <v>0</v>
          </cell>
          <cell r="DH7">
            <v>0</v>
          </cell>
          <cell r="DI7">
            <v>0</v>
          </cell>
          <cell r="DJ7">
            <v>0</v>
          </cell>
          <cell r="DK7">
            <v>0</v>
          </cell>
          <cell r="DL7">
            <v>0</v>
          </cell>
        </row>
        <row r="8">
          <cell r="A8">
            <v>4</v>
          </cell>
          <cell r="B8" t="str">
            <v>智能运管中心</v>
          </cell>
          <cell r="C8" t="str">
            <v>SJHT2019092000073</v>
          </cell>
          <cell r="D8" t="str">
            <v>城市运营文一路隧道 大屏幕显示及视频会议系统设备采购合同</v>
          </cell>
          <cell r="E8">
            <v>18.148099999999999</v>
          </cell>
          <cell r="F8">
            <v>18.148099999999999</v>
          </cell>
          <cell r="H8">
            <v>1.5481</v>
          </cell>
          <cell r="I8">
            <v>8.5303695703682403E-2</v>
          </cell>
          <cell r="J8">
            <v>0.13</v>
          </cell>
          <cell r="M8" t="str">
            <v>主导</v>
          </cell>
          <cell r="N8" t="str">
            <v>邱枫团队</v>
          </cell>
          <cell r="O8" t="str">
            <v>邱枫</v>
          </cell>
          <cell r="P8" t="str">
            <v>过往已完结</v>
          </cell>
          <cell r="T8">
            <v>18.148099999999999</v>
          </cell>
          <cell r="U8">
            <v>0</v>
          </cell>
          <cell r="V8">
            <v>0</v>
          </cell>
          <cell r="AA8">
            <v>0</v>
          </cell>
          <cell r="AB8">
            <v>0</v>
          </cell>
          <cell r="AC8">
            <v>0</v>
          </cell>
          <cell r="AD8">
            <v>0</v>
          </cell>
          <cell r="AE8">
            <v>0</v>
          </cell>
          <cell r="AF8">
            <v>0</v>
          </cell>
          <cell r="AG8">
            <v>0</v>
          </cell>
          <cell r="AH8">
            <v>0</v>
          </cell>
          <cell r="AI8">
            <v>0</v>
          </cell>
          <cell r="AJ8">
            <v>0</v>
          </cell>
          <cell r="AK8">
            <v>0</v>
          </cell>
          <cell r="AL8">
            <v>0</v>
          </cell>
          <cell r="AW8">
            <v>17.240694999999999</v>
          </cell>
          <cell r="AX8">
            <v>0</v>
          </cell>
          <cell r="AY8">
            <v>0.90740499999999702</v>
          </cell>
          <cell r="AZ8">
            <v>0.90740499999999702</v>
          </cell>
          <cell r="BQ8" t="str">
            <v>上海城建城市运营（集团）有限公司</v>
          </cell>
          <cell r="CA8">
            <v>0</v>
          </cell>
          <cell r="CB8">
            <v>0</v>
          </cell>
          <cell r="CC8">
            <v>0</v>
          </cell>
          <cell r="CD8">
            <v>0</v>
          </cell>
          <cell r="CE8">
            <v>0</v>
          </cell>
          <cell r="CF8">
            <v>0</v>
          </cell>
          <cell r="CG8">
            <v>0</v>
          </cell>
          <cell r="CH8">
            <v>0</v>
          </cell>
          <cell r="CI8">
            <v>0</v>
          </cell>
          <cell r="CJ8">
            <v>0</v>
          </cell>
          <cell r="CK8">
            <v>0</v>
          </cell>
          <cell r="CL8">
            <v>0</v>
          </cell>
          <cell r="DA8">
            <v>0</v>
          </cell>
          <cell r="DB8">
            <v>0</v>
          </cell>
          <cell r="DC8">
            <v>0</v>
          </cell>
          <cell r="DD8">
            <v>0</v>
          </cell>
          <cell r="DE8">
            <v>0</v>
          </cell>
          <cell r="DF8">
            <v>0</v>
          </cell>
          <cell r="DG8">
            <v>0</v>
          </cell>
          <cell r="DH8">
            <v>0</v>
          </cell>
          <cell r="DI8">
            <v>0</v>
          </cell>
          <cell r="DJ8">
            <v>0</v>
          </cell>
          <cell r="DK8">
            <v>0</v>
          </cell>
          <cell r="DL8">
            <v>0</v>
          </cell>
        </row>
        <row r="9">
          <cell r="A9">
            <v>5</v>
          </cell>
          <cell r="B9" t="str">
            <v>智能运管中心</v>
          </cell>
          <cell r="C9" t="str">
            <v>ZHT2021031900021</v>
          </cell>
          <cell r="D9" t="str">
            <v>上海市公安局金山分局智能交通系统信号机及外场绘图劳务</v>
          </cell>
          <cell r="E9">
            <v>13</v>
          </cell>
          <cell r="F9">
            <v>13</v>
          </cell>
          <cell r="H9">
            <v>3</v>
          </cell>
          <cell r="I9">
            <v>0.230769230769231</v>
          </cell>
          <cell r="J9">
            <v>0.06</v>
          </cell>
          <cell r="M9" t="str">
            <v>主导</v>
          </cell>
          <cell r="N9" t="str">
            <v>邱枫团队</v>
          </cell>
          <cell r="O9" t="str">
            <v>邱枫</v>
          </cell>
          <cell r="P9" t="str">
            <v>过往已完结</v>
          </cell>
          <cell r="T9">
            <v>13</v>
          </cell>
          <cell r="U9">
            <v>0</v>
          </cell>
          <cell r="V9">
            <v>0</v>
          </cell>
          <cell r="AA9">
            <v>0</v>
          </cell>
          <cell r="AB9">
            <v>0</v>
          </cell>
          <cell r="AC9">
            <v>0</v>
          </cell>
          <cell r="AD9">
            <v>0</v>
          </cell>
          <cell r="AE9">
            <v>0</v>
          </cell>
          <cell r="AF9">
            <v>0</v>
          </cell>
          <cell r="AG9">
            <v>0</v>
          </cell>
          <cell r="AH9">
            <v>0</v>
          </cell>
          <cell r="AI9">
            <v>0</v>
          </cell>
          <cell r="AJ9">
            <v>0</v>
          </cell>
          <cell r="AK9">
            <v>0</v>
          </cell>
          <cell r="AL9">
            <v>0</v>
          </cell>
          <cell r="AW9">
            <v>12.35</v>
          </cell>
          <cell r="AX9">
            <v>0</v>
          </cell>
          <cell r="AY9">
            <v>0.65</v>
          </cell>
          <cell r="AZ9">
            <v>0.65</v>
          </cell>
          <cell r="BQ9" t="str">
            <v>上海市城市建设设计研究总院（集团）有限公司</v>
          </cell>
          <cell r="CA9">
            <v>0</v>
          </cell>
          <cell r="CB9">
            <v>0</v>
          </cell>
          <cell r="CC9">
            <v>0</v>
          </cell>
          <cell r="CD9">
            <v>0</v>
          </cell>
          <cell r="CE9">
            <v>0</v>
          </cell>
          <cell r="CF9">
            <v>0</v>
          </cell>
          <cell r="CG9">
            <v>0</v>
          </cell>
          <cell r="CH9">
            <v>0</v>
          </cell>
          <cell r="CI9">
            <v>0</v>
          </cell>
          <cell r="CJ9">
            <v>0</v>
          </cell>
          <cell r="CK9">
            <v>0</v>
          </cell>
          <cell r="CL9">
            <v>0</v>
          </cell>
          <cell r="DA9">
            <v>0</v>
          </cell>
          <cell r="DB9">
            <v>0</v>
          </cell>
          <cell r="DC9">
            <v>0</v>
          </cell>
          <cell r="DD9">
            <v>0</v>
          </cell>
          <cell r="DE9">
            <v>0</v>
          </cell>
          <cell r="DF9">
            <v>0</v>
          </cell>
          <cell r="DG9">
            <v>0</v>
          </cell>
          <cell r="DH9">
            <v>0</v>
          </cell>
          <cell r="DI9">
            <v>0</v>
          </cell>
          <cell r="DJ9">
            <v>0</v>
          </cell>
          <cell r="DK9">
            <v>0</v>
          </cell>
          <cell r="DL9">
            <v>0</v>
          </cell>
        </row>
        <row r="10">
          <cell r="A10">
            <v>6</v>
          </cell>
          <cell r="B10" t="str">
            <v>智能运管中心</v>
          </cell>
          <cell r="C10" t="str">
            <v>ZHT2022112200101</v>
          </cell>
          <cell r="D10" t="str">
            <v>既有轻纺城高架柯桥段智慧化改造工程采购合同</v>
          </cell>
          <cell r="E10">
            <v>598.31349999999998</v>
          </cell>
          <cell r="F10">
            <v>598.31349999999998</v>
          </cell>
          <cell r="H10">
            <v>58.313499999999998</v>
          </cell>
          <cell r="I10">
            <v>9.7463119251028102E-2</v>
          </cell>
          <cell r="J10">
            <v>0.13</v>
          </cell>
          <cell r="M10" t="str">
            <v>主导</v>
          </cell>
          <cell r="N10" t="str">
            <v>邱枫团队</v>
          </cell>
          <cell r="O10" t="str">
            <v>邱枫</v>
          </cell>
          <cell r="P10" t="str">
            <v>过往已完结</v>
          </cell>
          <cell r="T10">
            <v>596.09799999999996</v>
          </cell>
          <cell r="U10">
            <v>0</v>
          </cell>
          <cell r="V10">
            <v>2.21550000000002</v>
          </cell>
          <cell r="AW10">
            <v>519.16551000000004</v>
          </cell>
          <cell r="AX10">
            <v>0</v>
          </cell>
          <cell r="AY10">
            <v>79.147989999999993</v>
          </cell>
          <cell r="AZ10">
            <v>76.932490000000001</v>
          </cell>
          <cell r="BC10">
            <v>76.932490000000001</v>
          </cell>
          <cell r="BQ10" t="str">
            <v>上海城建数字产业集团有限公司</v>
          </cell>
          <cell r="BR10" t="str">
            <v>结算会减少</v>
          </cell>
          <cell r="CA10">
            <v>0</v>
          </cell>
          <cell r="CB10">
            <v>0</v>
          </cell>
          <cell r="CC10">
            <v>0</v>
          </cell>
          <cell r="CD10">
            <v>0</v>
          </cell>
          <cell r="CE10">
            <v>0</v>
          </cell>
          <cell r="CF10">
            <v>0</v>
          </cell>
          <cell r="CG10">
            <v>0</v>
          </cell>
          <cell r="CH10">
            <v>0</v>
          </cell>
          <cell r="CI10">
            <v>0</v>
          </cell>
          <cell r="CJ10">
            <v>0</v>
          </cell>
          <cell r="CK10">
            <v>0</v>
          </cell>
          <cell r="CL10">
            <v>0</v>
          </cell>
          <cell r="DA10">
            <v>0</v>
          </cell>
          <cell r="DB10">
            <v>0</v>
          </cell>
          <cell r="DC10">
            <v>0</v>
          </cell>
          <cell r="DD10">
            <v>0</v>
          </cell>
          <cell r="DE10">
            <v>0</v>
          </cell>
          <cell r="DF10">
            <v>0</v>
          </cell>
          <cell r="DG10">
            <v>0</v>
          </cell>
          <cell r="DH10">
            <v>0</v>
          </cell>
          <cell r="DI10">
            <v>0</v>
          </cell>
          <cell r="DJ10">
            <v>0</v>
          </cell>
          <cell r="DK10">
            <v>0</v>
          </cell>
          <cell r="DL10">
            <v>0</v>
          </cell>
        </row>
        <row r="11">
          <cell r="A11">
            <v>7</v>
          </cell>
          <cell r="B11" t="str">
            <v>智能运管中心</v>
          </cell>
          <cell r="C11" t="str">
            <v>ZHT2022112200102</v>
          </cell>
          <cell r="D11" t="str">
            <v>既有轻纺城高架柯桥段智慧化改造工程技术服务</v>
          </cell>
          <cell r="E11">
            <v>710.08590000000004</v>
          </cell>
          <cell r="F11">
            <v>605.70330000000001</v>
          </cell>
          <cell r="H11">
            <v>91.421700000000001</v>
          </cell>
          <cell r="I11">
            <v>0.150934789359741</v>
          </cell>
          <cell r="J11">
            <v>0.06</v>
          </cell>
          <cell r="M11" t="str">
            <v>主导</v>
          </cell>
          <cell r="N11" t="str">
            <v>邱枫团队</v>
          </cell>
          <cell r="O11" t="str">
            <v>邱枫</v>
          </cell>
          <cell r="P11" t="str">
            <v>过往已完结</v>
          </cell>
          <cell r="T11">
            <v>708.356088</v>
          </cell>
          <cell r="U11">
            <v>0</v>
          </cell>
          <cell r="V11">
            <v>1.7298120000000401</v>
          </cell>
          <cell r="AW11">
            <v>610.14369999999997</v>
          </cell>
          <cell r="AX11">
            <v>0</v>
          </cell>
          <cell r="AY11">
            <v>99.942200000000099</v>
          </cell>
          <cell r="AZ11">
            <v>98.212388000000004</v>
          </cell>
          <cell r="BC11">
            <v>98.212388000000004</v>
          </cell>
          <cell r="BQ11" t="str">
            <v>上海城建数字产业集团有限公司</v>
          </cell>
          <cell r="BR11" t="str">
            <v>结算会减少</v>
          </cell>
          <cell r="CA11">
            <v>0</v>
          </cell>
          <cell r="CB11">
            <v>0</v>
          </cell>
          <cell r="CC11">
            <v>0</v>
          </cell>
          <cell r="CD11">
            <v>0</v>
          </cell>
          <cell r="CE11">
            <v>0</v>
          </cell>
          <cell r="CF11">
            <v>0</v>
          </cell>
          <cell r="CG11">
            <v>0</v>
          </cell>
          <cell r="CH11">
            <v>0</v>
          </cell>
          <cell r="CI11">
            <v>0</v>
          </cell>
          <cell r="CJ11">
            <v>0</v>
          </cell>
          <cell r="CK11">
            <v>0</v>
          </cell>
          <cell r="CL11">
            <v>0</v>
          </cell>
          <cell r="DA11">
            <v>0</v>
          </cell>
          <cell r="DB11">
            <v>0</v>
          </cell>
          <cell r="DC11">
            <v>0</v>
          </cell>
          <cell r="DD11">
            <v>0</v>
          </cell>
          <cell r="DE11">
            <v>0</v>
          </cell>
          <cell r="DF11">
            <v>0</v>
          </cell>
          <cell r="DG11">
            <v>0</v>
          </cell>
          <cell r="DH11">
            <v>0</v>
          </cell>
          <cell r="DI11">
            <v>0</v>
          </cell>
          <cell r="DJ11">
            <v>0</v>
          </cell>
          <cell r="DK11">
            <v>0</v>
          </cell>
          <cell r="DL11">
            <v>0</v>
          </cell>
        </row>
        <row r="12">
          <cell r="A12">
            <v>8</v>
          </cell>
          <cell r="B12" t="str">
            <v>智能运管中心</v>
          </cell>
          <cell r="C12" t="str">
            <v>ZHT2022122200123</v>
          </cell>
          <cell r="D12" t="str">
            <v>隧道股份中原区域视频会议系统设备采购合同</v>
          </cell>
          <cell r="E12">
            <v>16.877079999999999</v>
          </cell>
          <cell r="F12">
            <v>16.877079999999999</v>
          </cell>
          <cell r="H12">
            <v>1.31308</v>
          </cell>
          <cell r="I12">
            <v>7.7802558262448196E-2</v>
          </cell>
          <cell r="J12">
            <v>0.13</v>
          </cell>
          <cell r="M12" t="str">
            <v>主导</v>
          </cell>
          <cell r="N12" t="str">
            <v>邱枫团队</v>
          </cell>
          <cell r="O12" t="str">
            <v>邱枫</v>
          </cell>
          <cell r="P12" t="str">
            <v>过往已完结</v>
          </cell>
          <cell r="T12">
            <v>16.877079999999999</v>
          </cell>
          <cell r="U12">
            <v>0</v>
          </cell>
          <cell r="V12">
            <v>0</v>
          </cell>
          <cell r="AA12">
            <v>0</v>
          </cell>
          <cell r="AB12">
            <v>0</v>
          </cell>
          <cell r="AC12">
            <v>0</v>
          </cell>
          <cell r="AD12">
            <v>0</v>
          </cell>
          <cell r="AE12">
            <v>0</v>
          </cell>
          <cell r="AF12">
            <v>0</v>
          </cell>
          <cell r="AG12">
            <v>0</v>
          </cell>
          <cell r="AH12">
            <v>0</v>
          </cell>
          <cell r="AI12">
            <v>0</v>
          </cell>
          <cell r="AJ12">
            <v>0</v>
          </cell>
          <cell r="AK12">
            <v>0</v>
          </cell>
          <cell r="AL12">
            <v>0</v>
          </cell>
          <cell r="AW12">
            <v>16</v>
          </cell>
          <cell r="AX12">
            <v>0</v>
          </cell>
          <cell r="AY12">
            <v>0.87707999999999897</v>
          </cell>
          <cell r="AZ12">
            <v>0.87707999999999897</v>
          </cell>
          <cell r="BQ12" t="str">
            <v>河南宏筑实业有限公司</v>
          </cell>
          <cell r="CA12">
            <v>0</v>
          </cell>
          <cell r="CB12">
            <v>0</v>
          </cell>
          <cell r="CC12">
            <v>0</v>
          </cell>
          <cell r="CD12">
            <v>0</v>
          </cell>
          <cell r="CE12">
            <v>0</v>
          </cell>
          <cell r="CF12">
            <v>0</v>
          </cell>
          <cell r="CG12">
            <v>0</v>
          </cell>
          <cell r="CH12">
            <v>0</v>
          </cell>
          <cell r="CI12">
            <v>0</v>
          </cell>
          <cell r="CJ12">
            <v>0</v>
          </cell>
          <cell r="CK12">
            <v>0</v>
          </cell>
          <cell r="CL12">
            <v>0</v>
          </cell>
          <cell r="DA12">
            <v>0</v>
          </cell>
          <cell r="DB12">
            <v>0</v>
          </cell>
          <cell r="DC12">
            <v>0</v>
          </cell>
          <cell r="DD12">
            <v>0</v>
          </cell>
          <cell r="DE12">
            <v>0</v>
          </cell>
          <cell r="DF12">
            <v>0</v>
          </cell>
          <cell r="DG12">
            <v>0</v>
          </cell>
          <cell r="DH12">
            <v>0</v>
          </cell>
          <cell r="DI12">
            <v>0</v>
          </cell>
          <cell r="DJ12">
            <v>0</v>
          </cell>
          <cell r="DK12">
            <v>0</v>
          </cell>
          <cell r="DL12">
            <v>0</v>
          </cell>
        </row>
        <row r="13">
          <cell r="A13">
            <v>9</v>
          </cell>
          <cell r="B13" t="str">
            <v>智能运管中心</v>
          </cell>
          <cell r="C13" t="str">
            <v>ZHT2023103100129</v>
          </cell>
          <cell r="D13" t="str">
            <v>城建滨江大厦访客系统、梯控及设备网络改造施工合同</v>
          </cell>
          <cell r="E13">
            <v>112.65150199999999</v>
          </cell>
          <cell r="F13">
            <v>112.65150199999999</v>
          </cell>
          <cell r="H13">
            <v>10.897302</v>
          </cell>
          <cell r="I13">
            <v>9.6734635637614502E-2</v>
          </cell>
          <cell r="J13">
            <v>0.09</v>
          </cell>
          <cell r="M13" t="str">
            <v>主导</v>
          </cell>
          <cell r="N13" t="str">
            <v>邱枫团队</v>
          </cell>
          <cell r="O13" t="str">
            <v>邱枫</v>
          </cell>
          <cell r="P13" t="str">
            <v>过往已完结</v>
          </cell>
          <cell r="T13">
            <v>112.65150199999999</v>
          </cell>
          <cell r="U13">
            <v>0</v>
          </cell>
          <cell r="V13">
            <v>0</v>
          </cell>
          <cell r="AA13">
            <v>0</v>
          </cell>
          <cell r="AB13">
            <v>0</v>
          </cell>
          <cell r="AC13">
            <v>0</v>
          </cell>
          <cell r="AD13">
            <v>0</v>
          </cell>
          <cell r="AE13">
            <v>0</v>
          </cell>
          <cell r="AF13">
            <v>0</v>
          </cell>
          <cell r="AG13">
            <v>0</v>
          </cell>
          <cell r="AH13">
            <v>0</v>
          </cell>
          <cell r="AI13">
            <v>0</v>
          </cell>
          <cell r="AJ13">
            <v>0</v>
          </cell>
          <cell r="AK13">
            <v>0</v>
          </cell>
          <cell r="AL13">
            <v>0</v>
          </cell>
          <cell r="AW13">
            <v>106.991507</v>
          </cell>
          <cell r="AX13">
            <v>0</v>
          </cell>
          <cell r="AY13">
            <v>5.6599949999999799</v>
          </cell>
          <cell r="AZ13">
            <v>5.6599950000000003</v>
          </cell>
          <cell r="BC13">
            <v>5.6599950000000003</v>
          </cell>
          <cell r="BQ13" t="str">
            <v>上海城建滨江置业有限公司</v>
          </cell>
          <cell r="CA13">
            <v>0</v>
          </cell>
          <cell r="CB13">
            <v>0</v>
          </cell>
          <cell r="CC13">
            <v>0</v>
          </cell>
          <cell r="CD13">
            <v>0</v>
          </cell>
          <cell r="CE13">
            <v>0</v>
          </cell>
          <cell r="CF13">
            <v>0</v>
          </cell>
          <cell r="CG13">
            <v>0</v>
          </cell>
          <cell r="CH13">
            <v>0</v>
          </cell>
          <cell r="CI13">
            <v>0</v>
          </cell>
          <cell r="CJ13">
            <v>0</v>
          </cell>
          <cell r="CK13">
            <v>0</v>
          </cell>
          <cell r="CL13">
            <v>0</v>
          </cell>
          <cell r="DA13">
            <v>0</v>
          </cell>
          <cell r="DB13">
            <v>0</v>
          </cell>
          <cell r="DC13">
            <v>0</v>
          </cell>
          <cell r="DD13">
            <v>0</v>
          </cell>
          <cell r="DE13">
            <v>0</v>
          </cell>
          <cell r="DF13">
            <v>0</v>
          </cell>
          <cell r="DG13">
            <v>0</v>
          </cell>
          <cell r="DH13">
            <v>0</v>
          </cell>
          <cell r="DI13">
            <v>0</v>
          </cell>
          <cell r="DJ13">
            <v>0</v>
          </cell>
          <cell r="DK13">
            <v>0</v>
          </cell>
          <cell r="DL13">
            <v>0</v>
          </cell>
        </row>
        <row r="14">
          <cell r="A14">
            <v>10</v>
          </cell>
          <cell r="B14" t="str">
            <v>智能运管中心</v>
          </cell>
          <cell r="C14" t="str">
            <v>ZHT2022030800023</v>
          </cell>
          <cell r="D14" t="str">
            <v>绍兴G329国道智慧快速路改造工程基础设施结构智能监测工程专业分包</v>
          </cell>
          <cell r="E14">
            <v>125.00326099999999</v>
          </cell>
          <cell r="F14">
            <v>125.00326099999999</v>
          </cell>
          <cell r="H14">
            <v>26.986260999999999</v>
          </cell>
          <cell r="I14">
            <v>0.21588445600631201</v>
          </cell>
          <cell r="J14">
            <v>0.09</v>
          </cell>
          <cell r="M14" t="str">
            <v>主导</v>
          </cell>
          <cell r="N14">
            <v>0</v>
          </cell>
          <cell r="O14" t="str">
            <v>董力健</v>
          </cell>
          <cell r="P14" t="str">
            <v>过往已完结</v>
          </cell>
          <cell r="T14">
            <v>125.00326099999999</v>
          </cell>
          <cell r="U14">
            <v>0</v>
          </cell>
          <cell r="V14">
            <v>0</v>
          </cell>
          <cell r="AA14">
            <v>0</v>
          </cell>
          <cell r="AB14">
            <v>0</v>
          </cell>
          <cell r="AC14">
            <v>0</v>
          </cell>
          <cell r="AD14">
            <v>0</v>
          </cell>
          <cell r="AE14">
            <v>0</v>
          </cell>
          <cell r="AF14">
            <v>0</v>
          </cell>
          <cell r="AG14">
            <v>0</v>
          </cell>
          <cell r="AH14">
            <v>0</v>
          </cell>
          <cell r="AI14">
            <v>0</v>
          </cell>
          <cell r="AJ14">
            <v>0</v>
          </cell>
          <cell r="AK14">
            <v>0</v>
          </cell>
          <cell r="AL14">
            <v>0</v>
          </cell>
          <cell r="AW14">
            <v>105</v>
          </cell>
          <cell r="AX14">
            <v>0</v>
          </cell>
          <cell r="AY14">
            <v>20.003260999999998</v>
          </cell>
          <cell r="AZ14">
            <v>20.003260999999998</v>
          </cell>
          <cell r="BA14">
            <v>0</v>
          </cell>
          <cell r="BB14">
            <v>0</v>
          </cell>
          <cell r="BC14">
            <v>0</v>
          </cell>
          <cell r="BQ14" t="str">
            <v>中铁一局集团第五工程有限公司</v>
          </cell>
          <cell r="CA14">
            <v>0</v>
          </cell>
          <cell r="CB14">
            <v>0</v>
          </cell>
          <cell r="CC14">
            <v>0</v>
          </cell>
          <cell r="CD14">
            <v>0</v>
          </cell>
          <cell r="CE14">
            <v>0</v>
          </cell>
          <cell r="CF14">
            <v>0</v>
          </cell>
          <cell r="CG14">
            <v>0</v>
          </cell>
          <cell r="CH14">
            <v>0</v>
          </cell>
          <cell r="CI14">
            <v>0</v>
          </cell>
          <cell r="CJ14">
            <v>0</v>
          </cell>
          <cell r="CK14">
            <v>0</v>
          </cell>
          <cell r="CL14">
            <v>0</v>
          </cell>
          <cell r="DA14">
            <v>0</v>
          </cell>
          <cell r="DB14">
            <v>0</v>
          </cell>
          <cell r="DC14">
            <v>0</v>
          </cell>
          <cell r="DD14">
            <v>0</v>
          </cell>
          <cell r="DE14">
            <v>0</v>
          </cell>
          <cell r="DF14">
            <v>0</v>
          </cell>
          <cell r="DG14">
            <v>0</v>
          </cell>
          <cell r="DH14">
            <v>0</v>
          </cell>
          <cell r="DI14">
            <v>0</v>
          </cell>
          <cell r="DJ14">
            <v>0</v>
          </cell>
          <cell r="DK14">
            <v>0</v>
          </cell>
          <cell r="DL14">
            <v>0</v>
          </cell>
        </row>
        <row r="15">
          <cell r="A15">
            <v>11</v>
          </cell>
          <cell r="B15" t="str">
            <v>智能运管中心</v>
          </cell>
          <cell r="C15" t="str">
            <v>ZHT2024052200060</v>
          </cell>
          <cell r="D15" t="str">
            <v>停车可视化大屏开发</v>
          </cell>
          <cell r="E15">
            <v>35.04</v>
          </cell>
          <cell r="F15">
            <v>35.04</v>
          </cell>
          <cell r="H15">
            <v>35.04</v>
          </cell>
          <cell r="I15">
            <v>1</v>
          </cell>
          <cell r="J15">
            <v>0.06</v>
          </cell>
          <cell r="M15" t="str">
            <v>主导</v>
          </cell>
          <cell r="N15" t="str">
            <v>贺一玮团队</v>
          </cell>
          <cell r="O15" t="str">
            <v>贺一玮</v>
          </cell>
          <cell r="P15" t="str">
            <v>过往已完结</v>
          </cell>
          <cell r="T15">
            <v>35.04</v>
          </cell>
          <cell r="U15">
            <v>0</v>
          </cell>
          <cell r="V15">
            <v>0</v>
          </cell>
          <cell r="AA15">
            <v>0</v>
          </cell>
          <cell r="AB15">
            <v>0</v>
          </cell>
          <cell r="AC15">
            <v>0</v>
          </cell>
          <cell r="AD15">
            <v>0</v>
          </cell>
          <cell r="AE15">
            <v>0</v>
          </cell>
          <cell r="AF15">
            <v>0</v>
          </cell>
          <cell r="AG15">
            <v>0</v>
          </cell>
          <cell r="AH15">
            <v>0</v>
          </cell>
          <cell r="AI15">
            <v>0</v>
          </cell>
          <cell r="AJ15">
            <v>0</v>
          </cell>
          <cell r="AK15">
            <v>0</v>
          </cell>
          <cell r="AL15">
            <v>0</v>
          </cell>
          <cell r="AW15">
            <v>31.536000000000001</v>
          </cell>
          <cell r="AX15">
            <v>3.504</v>
          </cell>
          <cell r="AY15">
            <v>0</v>
          </cell>
          <cell r="AZ15">
            <v>0</v>
          </cell>
          <cell r="BD15">
            <v>1.752</v>
          </cell>
          <cell r="BQ15" t="str">
            <v>上海停车信息科技有限公司</v>
          </cell>
          <cell r="CA15">
            <v>0</v>
          </cell>
          <cell r="CB15">
            <v>0</v>
          </cell>
          <cell r="CC15">
            <v>0</v>
          </cell>
          <cell r="CD15">
            <v>0</v>
          </cell>
          <cell r="CE15">
            <v>0</v>
          </cell>
          <cell r="CF15">
            <v>0</v>
          </cell>
          <cell r="CG15">
            <v>0</v>
          </cell>
          <cell r="CH15">
            <v>0</v>
          </cell>
          <cell r="CI15">
            <v>0</v>
          </cell>
          <cell r="CJ15">
            <v>0</v>
          </cell>
          <cell r="CK15">
            <v>0</v>
          </cell>
          <cell r="CL15">
            <v>0</v>
          </cell>
          <cell r="DA15">
            <v>0</v>
          </cell>
          <cell r="DB15">
            <v>0</v>
          </cell>
          <cell r="DC15">
            <v>1.752</v>
          </cell>
          <cell r="DD15">
            <v>1.752</v>
          </cell>
          <cell r="DE15">
            <v>0</v>
          </cell>
          <cell r="DF15">
            <v>0</v>
          </cell>
          <cell r="DG15">
            <v>0</v>
          </cell>
          <cell r="DH15">
            <v>0</v>
          </cell>
          <cell r="DI15">
            <v>0</v>
          </cell>
          <cell r="DJ15">
            <v>0</v>
          </cell>
          <cell r="DK15">
            <v>0</v>
          </cell>
          <cell r="DL15">
            <v>0</v>
          </cell>
        </row>
        <row r="16">
          <cell r="A16">
            <v>12</v>
          </cell>
          <cell r="B16" t="str">
            <v>智能运管中心</v>
          </cell>
          <cell r="C16" t="str">
            <v>ZHT2024052100058</v>
          </cell>
          <cell r="D16" t="str">
            <v>2023年浦东大道地道设施缺陷监控项目技术服务</v>
          </cell>
          <cell r="E16">
            <v>54.359223</v>
          </cell>
          <cell r="F16">
            <v>54.359223</v>
          </cell>
          <cell r="H16">
            <v>24.359223</v>
          </cell>
          <cell r="I16">
            <v>0.44811573189705101</v>
          </cell>
          <cell r="J16">
            <v>0.06</v>
          </cell>
          <cell r="M16" t="str">
            <v>主导</v>
          </cell>
          <cell r="N16" t="str">
            <v>邱枫团队</v>
          </cell>
          <cell r="O16" t="str">
            <v>丁启明</v>
          </cell>
          <cell r="P16" t="str">
            <v>过往已完结</v>
          </cell>
          <cell r="T16">
            <v>54.359223</v>
          </cell>
          <cell r="U16">
            <v>0</v>
          </cell>
          <cell r="V16">
            <v>0</v>
          </cell>
          <cell r="AA16">
            <v>0</v>
          </cell>
          <cell r="AB16">
            <v>0</v>
          </cell>
          <cell r="AC16">
            <v>0</v>
          </cell>
          <cell r="AD16">
            <v>0</v>
          </cell>
          <cell r="AE16">
            <v>0</v>
          </cell>
          <cell r="AF16">
            <v>0</v>
          </cell>
          <cell r="AG16">
            <v>0</v>
          </cell>
          <cell r="AH16">
            <v>0</v>
          </cell>
          <cell r="AI16">
            <v>0</v>
          </cell>
          <cell r="AJ16">
            <v>0</v>
          </cell>
          <cell r="AK16">
            <v>0</v>
          </cell>
          <cell r="AL16">
            <v>0</v>
          </cell>
          <cell r="AW16">
            <v>35.333500000000001</v>
          </cell>
          <cell r="AX16">
            <v>19.025722999999999</v>
          </cell>
          <cell r="AY16">
            <v>0</v>
          </cell>
          <cell r="AZ16">
            <v>0</v>
          </cell>
          <cell r="BC16">
            <v>19.025722999999999</v>
          </cell>
          <cell r="BQ16" t="str">
            <v>上海靖东信息科技有限公司</v>
          </cell>
          <cell r="CA16">
            <v>0</v>
          </cell>
          <cell r="CB16">
            <v>0</v>
          </cell>
          <cell r="CC16">
            <v>0</v>
          </cell>
          <cell r="CD16">
            <v>0</v>
          </cell>
          <cell r="CE16">
            <v>0</v>
          </cell>
          <cell r="CF16">
            <v>0</v>
          </cell>
          <cell r="CG16">
            <v>0</v>
          </cell>
          <cell r="CH16">
            <v>0</v>
          </cell>
          <cell r="CI16">
            <v>0</v>
          </cell>
          <cell r="CJ16">
            <v>0</v>
          </cell>
          <cell r="CK16">
            <v>0</v>
          </cell>
          <cell r="CL16">
            <v>0</v>
          </cell>
          <cell r="DA16">
            <v>0</v>
          </cell>
          <cell r="DB16">
            <v>0</v>
          </cell>
          <cell r="DC16">
            <v>19.025722999999999</v>
          </cell>
          <cell r="DD16">
            <v>0</v>
          </cell>
          <cell r="DE16">
            <v>0</v>
          </cell>
          <cell r="DF16">
            <v>0</v>
          </cell>
          <cell r="DG16">
            <v>0</v>
          </cell>
          <cell r="DH16">
            <v>0</v>
          </cell>
          <cell r="DI16">
            <v>0</v>
          </cell>
          <cell r="DJ16">
            <v>0</v>
          </cell>
          <cell r="DK16">
            <v>0</v>
          </cell>
          <cell r="DL16">
            <v>0</v>
          </cell>
        </row>
        <row r="17">
          <cell r="A17">
            <v>13</v>
          </cell>
          <cell r="B17" t="str">
            <v>智能运管中心</v>
          </cell>
          <cell r="C17" t="str">
            <v>ZHT2024051400053</v>
          </cell>
          <cell r="D17" t="str">
            <v>2023浦东大道地道设施缺陷监控项目设备采购合同</v>
          </cell>
          <cell r="E17">
            <v>120.47</v>
          </cell>
          <cell r="F17">
            <v>120.47</v>
          </cell>
          <cell r="H17">
            <v>30.47</v>
          </cell>
          <cell r="I17">
            <v>0.25292603967792798</v>
          </cell>
          <cell r="J17">
            <v>0.13</v>
          </cell>
          <cell r="M17" t="str">
            <v>主导</v>
          </cell>
          <cell r="N17" t="str">
            <v>邱枫团队</v>
          </cell>
          <cell r="O17" t="str">
            <v>丁启明</v>
          </cell>
          <cell r="P17" t="str">
            <v>过往已完结</v>
          </cell>
          <cell r="T17">
            <v>120.47</v>
          </cell>
          <cell r="U17">
            <v>0</v>
          </cell>
          <cell r="V17">
            <v>0</v>
          </cell>
          <cell r="AA17">
            <v>0</v>
          </cell>
          <cell r="AB17">
            <v>0</v>
          </cell>
          <cell r="AC17">
            <v>0</v>
          </cell>
          <cell r="AD17">
            <v>0</v>
          </cell>
          <cell r="AE17">
            <v>0</v>
          </cell>
          <cell r="AF17">
            <v>0</v>
          </cell>
          <cell r="AG17">
            <v>0</v>
          </cell>
          <cell r="AH17">
            <v>0</v>
          </cell>
          <cell r="AI17">
            <v>0</v>
          </cell>
          <cell r="AJ17">
            <v>0</v>
          </cell>
          <cell r="AK17">
            <v>0</v>
          </cell>
          <cell r="AL17">
            <v>0</v>
          </cell>
          <cell r="AW17">
            <v>108.423</v>
          </cell>
          <cell r="AX17">
            <v>12.047000000000001</v>
          </cell>
          <cell r="AY17">
            <v>0</v>
          </cell>
          <cell r="AZ17">
            <v>0</v>
          </cell>
          <cell r="BC17">
            <v>12.047000000000001</v>
          </cell>
          <cell r="BQ17" t="str">
            <v>上海城建智慧城市运营管理有限公司</v>
          </cell>
          <cell r="CA17">
            <v>0</v>
          </cell>
          <cell r="CB17">
            <v>0</v>
          </cell>
          <cell r="CC17">
            <v>0</v>
          </cell>
          <cell r="CD17">
            <v>0</v>
          </cell>
          <cell r="CE17">
            <v>0</v>
          </cell>
          <cell r="CF17">
            <v>0</v>
          </cell>
          <cell r="CG17">
            <v>0</v>
          </cell>
          <cell r="CH17">
            <v>0</v>
          </cell>
          <cell r="CI17">
            <v>0</v>
          </cell>
          <cell r="CJ17">
            <v>0</v>
          </cell>
          <cell r="CK17">
            <v>0</v>
          </cell>
          <cell r="CL17">
            <v>0</v>
          </cell>
          <cell r="DA17">
            <v>0</v>
          </cell>
          <cell r="DB17">
            <v>0</v>
          </cell>
          <cell r="DC17">
            <v>12.047000000000001</v>
          </cell>
          <cell r="DD17">
            <v>0</v>
          </cell>
          <cell r="DE17">
            <v>0</v>
          </cell>
          <cell r="DF17">
            <v>0</v>
          </cell>
          <cell r="DG17">
            <v>0</v>
          </cell>
          <cell r="DH17">
            <v>0</v>
          </cell>
          <cell r="DI17">
            <v>0</v>
          </cell>
          <cell r="DJ17">
            <v>0</v>
          </cell>
          <cell r="DK17">
            <v>0</v>
          </cell>
          <cell r="DL17">
            <v>0</v>
          </cell>
        </row>
        <row r="18">
          <cell r="A18">
            <v>14</v>
          </cell>
          <cell r="B18" t="str">
            <v>智能运管中心</v>
          </cell>
          <cell r="C18" t="str">
            <v>ZHT2024121600160</v>
          </cell>
          <cell r="D18" t="str">
            <v>S9苏绍高速钱江隧道2024年度信息化提升实施及应用服务项目材料采购合同</v>
          </cell>
          <cell r="E18">
            <v>168.50868600000001</v>
          </cell>
          <cell r="F18">
            <v>168.50868600000001</v>
          </cell>
          <cell r="H18">
            <v>33.940581000000002</v>
          </cell>
          <cell r="I18">
            <v>0.20141739755777299</v>
          </cell>
          <cell r="J18">
            <v>0.13</v>
          </cell>
          <cell r="M18" t="str">
            <v>主导</v>
          </cell>
          <cell r="N18" t="str">
            <v>邱枫团队</v>
          </cell>
          <cell r="O18" t="str">
            <v>邱枫</v>
          </cell>
          <cell r="P18" t="str">
            <v>过往已完结</v>
          </cell>
          <cell r="T18">
            <v>168.50868600000001</v>
          </cell>
          <cell r="U18">
            <v>0</v>
          </cell>
          <cell r="V18">
            <v>0</v>
          </cell>
          <cell r="AA18">
            <v>0</v>
          </cell>
          <cell r="AB18">
            <v>0</v>
          </cell>
          <cell r="AC18">
            <v>0</v>
          </cell>
          <cell r="AD18">
            <v>0</v>
          </cell>
          <cell r="AE18">
            <v>0</v>
          </cell>
          <cell r="AF18">
            <v>0</v>
          </cell>
          <cell r="AG18">
            <v>0</v>
          </cell>
          <cell r="AH18">
            <v>0</v>
          </cell>
          <cell r="AI18">
            <v>0</v>
          </cell>
          <cell r="AJ18">
            <v>0</v>
          </cell>
          <cell r="AK18">
            <v>0</v>
          </cell>
          <cell r="AL18">
            <v>0</v>
          </cell>
          <cell r="AW18">
            <v>160.08325199999999</v>
          </cell>
          <cell r="AX18">
            <v>0</v>
          </cell>
          <cell r="AY18">
            <v>8.4254339999999992</v>
          </cell>
          <cell r="AZ18">
            <v>8.4254339999999992</v>
          </cell>
          <cell r="BQ18" t="str">
            <v>上海城建城市运营（集团）有限公司</v>
          </cell>
          <cell r="CA18">
            <v>0</v>
          </cell>
          <cell r="CB18">
            <v>0</v>
          </cell>
          <cell r="CC18">
            <v>0</v>
          </cell>
          <cell r="CD18">
            <v>0</v>
          </cell>
          <cell r="CE18">
            <v>0</v>
          </cell>
          <cell r="CF18">
            <v>0</v>
          </cell>
          <cell r="CG18">
            <v>0</v>
          </cell>
          <cell r="CH18">
            <v>0</v>
          </cell>
          <cell r="CI18">
            <v>0</v>
          </cell>
          <cell r="CJ18">
            <v>0</v>
          </cell>
          <cell r="CK18">
            <v>0</v>
          </cell>
          <cell r="CL18">
            <v>0</v>
          </cell>
          <cell r="DA18">
            <v>0</v>
          </cell>
          <cell r="DB18">
            <v>0</v>
          </cell>
          <cell r="DC18">
            <v>0</v>
          </cell>
          <cell r="DD18">
            <v>0</v>
          </cell>
          <cell r="DE18">
            <v>0</v>
          </cell>
          <cell r="DF18">
            <v>0</v>
          </cell>
          <cell r="DG18">
            <v>0</v>
          </cell>
          <cell r="DH18">
            <v>0</v>
          </cell>
          <cell r="DI18">
            <v>0</v>
          </cell>
          <cell r="DJ18">
            <v>0</v>
          </cell>
          <cell r="DK18">
            <v>0</v>
          </cell>
          <cell r="DL18">
            <v>0</v>
          </cell>
        </row>
        <row r="19">
          <cell r="A19">
            <v>15</v>
          </cell>
          <cell r="B19" t="str">
            <v>智能运管中心</v>
          </cell>
          <cell r="C19" t="str">
            <v>ZHT2024111300139</v>
          </cell>
          <cell r="D19" t="str">
            <v>S9苏绍高速钱江隧道信息化提升实施及应用项目材料采购合同</v>
          </cell>
          <cell r="E19">
            <v>176.87005300000001</v>
          </cell>
          <cell r="F19">
            <v>176.87005300000001</v>
          </cell>
          <cell r="H19">
            <v>34.948253000000001</v>
          </cell>
          <cell r="I19">
            <v>0.197592822567877</v>
          </cell>
          <cell r="J19">
            <v>0.13</v>
          </cell>
          <cell r="M19" t="str">
            <v>主导</v>
          </cell>
          <cell r="N19" t="str">
            <v>邱枫团队</v>
          </cell>
          <cell r="O19" t="str">
            <v>邱枫</v>
          </cell>
          <cell r="P19" t="str">
            <v>过往已完结</v>
          </cell>
          <cell r="T19">
            <v>176.87005300000001</v>
          </cell>
          <cell r="U19">
            <v>0</v>
          </cell>
          <cell r="V19">
            <v>0</v>
          </cell>
          <cell r="AA19">
            <v>0</v>
          </cell>
          <cell r="AB19">
            <v>0</v>
          </cell>
          <cell r="AC19">
            <v>0</v>
          </cell>
          <cell r="AD19">
            <v>0</v>
          </cell>
          <cell r="AE19">
            <v>0</v>
          </cell>
          <cell r="AF19">
            <v>0</v>
          </cell>
          <cell r="AG19">
            <v>0</v>
          </cell>
          <cell r="AH19">
            <v>0</v>
          </cell>
          <cell r="AI19">
            <v>0</v>
          </cell>
          <cell r="AJ19">
            <v>0</v>
          </cell>
          <cell r="AK19">
            <v>0</v>
          </cell>
          <cell r="AL19">
            <v>0</v>
          </cell>
          <cell r="AW19">
            <v>168.02654999999999</v>
          </cell>
          <cell r="AX19">
            <v>0</v>
          </cell>
          <cell r="AY19">
            <v>8.8435030000000303</v>
          </cell>
          <cell r="AZ19">
            <v>8.8435030000000303</v>
          </cell>
          <cell r="BQ19" t="str">
            <v>上海城建城市运营（集团）有限公司</v>
          </cell>
          <cell r="CA19">
            <v>0</v>
          </cell>
          <cell r="CB19">
            <v>0</v>
          </cell>
          <cell r="CC19">
            <v>0</v>
          </cell>
          <cell r="CD19">
            <v>0</v>
          </cell>
          <cell r="CE19">
            <v>0</v>
          </cell>
          <cell r="CF19">
            <v>0</v>
          </cell>
          <cell r="CG19">
            <v>0</v>
          </cell>
          <cell r="CH19">
            <v>0</v>
          </cell>
          <cell r="CI19">
            <v>0</v>
          </cell>
          <cell r="CJ19">
            <v>0</v>
          </cell>
          <cell r="CK19">
            <v>0</v>
          </cell>
          <cell r="CL19">
            <v>0</v>
          </cell>
          <cell r="DA19">
            <v>0</v>
          </cell>
          <cell r="DB19">
            <v>0</v>
          </cell>
          <cell r="DC19">
            <v>0</v>
          </cell>
          <cell r="DD19">
            <v>0</v>
          </cell>
          <cell r="DE19">
            <v>0</v>
          </cell>
          <cell r="DF19">
            <v>0</v>
          </cell>
          <cell r="DG19">
            <v>0</v>
          </cell>
          <cell r="DH19">
            <v>0</v>
          </cell>
          <cell r="DI19">
            <v>0</v>
          </cell>
          <cell r="DJ19">
            <v>0</v>
          </cell>
          <cell r="DK19">
            <v>0</v>
          </cell>
          <cell r="DL19">
            <v>0</v>
          </cell>
        </row>
        <row r="20">
          <cell r="A20">
            <v>16</v>
          </cell>
          <cell r="B20" t="str">
            <v>智能运管中心</v>
          </cell>
          <cell r="C20" t="str">
            <v>ZHT2024122400172</v>
          </cell>
          <cell r="D20" t="str">
            <v>2023年浦东大道地道监控系统整治项目技术服务</v>
          </cell>
          <cell r="E20">
            <v>97.372799999999998</v>
          </cell>
          <cell r="F20">
            <v>97.372799999999998</v>
          </cell>
          <cell r="H20">
            <v>77.372799999999998</v>
          </cell>
          <cell r="I20">
            <v>0.79460383187091299</v>
          </cell>
          <cell r="J20">
            <v>0.06</v>
          </cell>
          <cell r="M20" t="str">
            <v>主导</v>
          </cell>
          <cell r="N20" t="str">
            <v>邱枫团队</v>
          </cell>
          <cell r="O20" t="str">
            <v>邱枫</v>
          </cell>
          <cell r="P20" t="str">
            <v>过往已完结</v>
          </cell>
          <cell r="T20">
            <v>97.372799999999998</v>
          </cell>
          <cell r="U20">
            <v>0</v>
          </cell>
          <cell r="V20">
            <v>0</v>
          </cell>
          <cell r="AA20">
            <v>0</v>
          </cell>
          <cell r="AB20">
            <v>0</v>
          </cell>
          <cell r="AC20">
            <v>0</v>
          </cell>
          <cell r="AD20">
            <v>0</v>
          </cell>
          <cell r="AE20">
            <v>0</v>
          </cell>
          <cell r="AF20">
            <v>0</v>
          </cell>
          <cell r="AG20">
            <v>0</v>
          </cell>
          <cell r="AH20">
            <v>0</v>
          </cell>
          <cell r="AI20">
            <v>0</v>
          </cell>
          <cell r="AJ20">
            <v>0</v>
          </cell>
          <cell r="AK20">
            <v>0</v>
          </cell>
          <cell r="AL20">
            <v>0</v>
          </cell>
          <cell r="AW20">
            <v>92.504159999999999</v>
          </cell>
          <cell r="AX20">
            <v>4.8686400000000001</v>
          </cell>
          <cell r="AY20">
            <v>0</v>
          </cell>
          <cell r="AZ20">
            <v>0</v>
          </cell>
          <cell r="BQ20" t="str">
            <v>上海城建智慧城市运营管理有限公司</v>
          </cell>
          <cell r="CA20">
            <v>0</v>
          </cell>
          <cell r="CB20">
            <v>0</v>
          </cell>
          <cell r="CC20">
            <v>0</v>
          </cell>
          <cell r="CD20">
            <v>0</v>
          </cell>
          <cell r="CE20">
            <v>0</v>
          </cell>
          <cell r="CF20">
            <v>0</v>
          </cell>
          <cell r="CG20">
            <v>0</v>
          </cell>
          <cell r="CH20">
            <v>0</v>
          </cell>
          <cell r="CI20">
            <v>0</v>
          </cell>
          <cell r="CJ20">
            <v>0</v>
          </cell>
          <cell r="CK20">
            <v>0</v>
          </cell>
          <cell r="CL20">
            <v>0</v>
          </cell>
          <cell r="DA20">
            <v>4.8686400000000001</v>
          </cell>
          <cell r="DB20">
            <v>0</v>
          </cell>
          <cell r="DC20">
            <v>0</v>
          </cell>
          <cell r="DD20">
            <v>0</v>
          </cell>
          <cell r="DE20">
            <v>0</v>
          </cell>
          <cell r="DF20">
            <v>0</v>
          </cell>
          <cell r="DG20">
            <v>0</v>
          </cell>
          <cell r="DH20">
            <v>0</v>
          </cell>
          <cell r="DI20">
            <v>0</v>
          </cell>
          <cell r="DJ20">
            <v>0</v>
          </cell>
          <cell r="DK20">
            <v>0</v>
          </cell>
          <cell r="DL20">
            <v>0</v>
          </cell>
        </row>
        <row r="21">
          <cell r="A21">
            <v>17</v>
          </cell>
          <cell r="B21" t="str">
            <v>智能运管中心</v>
          </cell>
          <cell r="C21" t="str">
            <v>ZHT2022121900115</v>
          </cell>
          <cell r="D21" t="str">
            <v>嘉兴港区智慧污水（化工园区）平台项目BIM系统 服务之AR/MR咨询项目</v>
          </cell>
          <cell r="E21">
            <v>48</v>
          </cell>
          <cell r="F21">
            <v>2.4</v>
          </cell>
          <cell r="H21">
            <v>2.4</v>
          </cell>
          <cell r="I21">
            <v>1</v>
          </cell>
          <cell r="J21">
            <v>0.06</v>
          </cell>
          <cell r="M21">
            <v>0</v>
          </cell>
          <cell r="N21">
            <v>0</v>
          </cell>
          <cell r="O21" t="str">
            <v>林健</v>
          </cell>
          <cell r="P21" t="str">
            <v>过往已完结</v>
          </cell>
          <cell r="T21">
            <v>48</v>
          </cell>
          <cell r="U21">
            <v>0</v>
          </cell>
          <cell r="V21">
            <v>0</v>
          </cell>
          <cell r="AA21">
            <v>0</v>
          </cell>
          <cell r="AB21">
            <v>0</v>
          </cell>
          <cell r="AC21">
            <v>0</v>
          </cell>
          <cell r="AD21">
            <v>0</v>
          </cell>
          <cell r="AE21">
            <v>0</v>
          </cell>
          <cell r="AF21">
            <v>0</v>
          </cell>
          <cell r="AG21">
            <v>0</v>
          </cell>
          <cell r="AH21">
            <v>0</v>
          </cell>
          <cell r="AI21">
            <v>0</v>
          </cell>
          <cell r="AJ21">
            <v>0</v>
          </cell>
          <cell r="AK21">
            <v>0</v>
          </cell>
          <cell r="AL21">
            <v>0</v>
          </cell>
          <cell r="AW21">
            <v>43.2</v>
          </cell>
          <cell r="AX21">
            <v>0</v>
          </cell>
          <cell r="AY21">
            <v>4.8</v>
          </cell>
          <cell r="AZ21">
            <v>4.8</v>
          </cell>
          <cell r="BQ21" t="str">
            <v>浙江长三角规划设计研究咨询有限公司</v>
          </cell>
          <cell r="CA21">
            <v>0</v>
          </cell>
          <cell r="CB21">
            <v>0</v>
          </cell>
          <cell r="CC21">
            <v>0</v>
          </cell>
          <cell r="CD21">
            <v>0</v>
          </cell>
          <cell r="CE21">
            <v>0</v>
          </cell>
          <cell r="CF21">
            <v>0</v>
          </cell>
          <cell r="CG21">
            <v>0</v>
          </cell>
          <cell r="CH21">
            <v>0</v>
          </cell>
          <cell r="CI21">
            <v>0</v>
          </cell>
          <cell r="CJ21">
            <v>0</v>
          </cell>
          <cell r="CK21">
            <v>0</v>
          </cell>
          <cell r="CL21">
            <v>0</v>
          </cell>
          <cell r="DA21">
            <v>0</v>
          </cell>
          <cell r="DB21">
            <v>0</v>
          </cell>
          <cell r="DC21">
            <v>0</v>
          </cell>
          <cell r="DD21">
            <v>0</v>
          </cell>
          <cell r="DE21">
            <v>0</v>
          </cell>
          <cell r="DF21">
            <v>0</v>
          </cell>
          <cell r="DG21">
            <v>0</v>
          </cell>
          <cell r="DH21">
            <v>0</v>
          </cell>
          <cell r="DI21">
            <v>0</v>
          </cell>
          <cell r="DJ21">
            <v>0</v>
          </cell>
          <cell r="DK21">
            <v>0</v>
          </cell>
          <cell r="DL21">
            <v>0</v>
          </cell>
        </row>
        <row r="22">
          <cell r="A22">
            <v>18</v>
          </cell>
          <cell r="B22" t="str">
            <v>智能运管中心</v>
          </cell>
          <cell r="C22" t="str">
            <v>ZHT2022121900116</v>
          </cell>
          <cell r="D22" t="str">
            <v>嘉兴港区智慧污水（化工园区）平台项目BIM系统服务之BIM咨询项目</v>
          </cell>
          <cell r="E22">
            <v>82</v>
          </cell>
          <cell r="F22">
            <v>4.0999999999999996</v>
          </cell>
          <cell r="H22">
            <v>4.0999999999999996</v>
          </cell>
          <cell r="I22">
            <v>1</v>
          </cell>
          <cell r="J22">
            <v>0.06</v>
          </cell>
          <cell r="M22">
            <v>0</v>
          </cell>
          <cell r="N22">
            <v>0</v>
          </cell>
          <cell r="O22" t="str">
            <v>林健</v>
          </cell>
          <cell r="P22" t="str">
            <v>过往已完结</v>
          </cell>
          <cell r="T22">
            <v>82</v>
          </cell>
          <cell r="U22">
            <v>0</v>
          </cell>
          <cell r="V22">
            <v>0</v>
          </cell>
          <cell r="AA22">
            <v>0</v>
          </cell>
          <cell r="AB22">
            <v>0</v>
          </cell>
          <cell r="AC22">
            <v>0</v>
          </cell>
          <cell r="AD22">
            <v>0</v>
          </cell>
          <cell r="AE22">
            <v>0</v>
          </cell>
          <cell r="AF22">
            <v>0</v>
          </cell>
          <cell r="AG22">
            <v>0</v>
          </cell>
          <cell r="AH22">
            <v>0</v>
          </cell>
          <cell r="AI22">
            <v>0</v>
          </cell>
          <cell r="AJ22">
            <v>0</v>
          </cell>
          <cell r="AK22">
            <v>0</v>
          </cell>
          <cell r="AL22">
            <v>0</v>
          </cell>
          <cell r="AW22">
            <v>73.8</v>
          </cell>
          <cell r="AX22">
            <v>0</v>
          </cell>
          <cell r="AY22">
            <v>8.1999999999999993</v>
          </cell>
          <cell r="AZ22">
            <v>8.1999999999999993</v>
          </cell>
          <cell r="BQ22" t="str">
            <v>浙江长三角规划设计研究咨询有限公司</v>
          </cell>
          <cell r="CA22">
            <v>0</v>
          </cell>
          <cell r="CB22">
            <v>0</v>
          </cell>
          <cell r="CC22">
            <v>0</v>
          </cell>
          <cell r="CD22">
            <v>0</v>
          </cell>
          <cell r="CE22">
            <v>0</v>
          </cell>
          <cell r="CF22">
            <v>0</v>
          </cell>
          <cell r="CG22">
            <v>0</v>
          </cell>
          <cell r="CH22">
            <v>0</v>
          </cell>
          <cell r="CI22">
            <v>0</v>
          </cell>
          <cell r="CJ22">
            <v>0</v>
          </cell>
          <cell r="CK22">
            <v>0</v>
          </cell>
          <cell r="CL22">
            <v>0</v>
          </cell>
          <cell r="DA22">
            <v>0</v>
          </cell>
          <cell r="DB22">
            <v>0</v>
          </cell>
          <cell r="DC22">
            <v>0</v>
          </cell>
          <cell r="DD22">
            <v>0</v>
          </cell>
          <cell r="DE22">
            <v>0</v>
          </cell>
          <cell r="DF22">
            <v>0</v>
          </cell>
          <cell r="DG22">
            <v>0</v>
          </cell>
          <cell r="DH22">
            <v>0</v>
          </cell>
          <cell r="DI22">
            <v>0</v>
          </cell>
          <cell r="DJ22">
            <v>0</v>
          </cell>
          <cell r="DK22">
            <v>0</v>
          </cell>
          <cell r="DL22">
            <v>0</v>
          </cell>
        </row>
        <row r="23">
          <cell r="A23">
            <v>19</v>
          </cell>
          <cell r="B23" t="str">
            <v>智能运管中心</v>
          </cell>
          <cell r="C23" t="str">
            <v>ZHT2020070600031</v>
          </cell>
          <cell r="D23" t="str">
            <v>《松江区南永丰公交停车保养场新建工程BIM技术服务》项目</v>
          </cell>
          <cell r="E23">
            <v>24.4848</v>
          </cell>
          <cell r="F23">
            <v>24.4848</v>
          </cell>
          <cell r="H23">
            <v>19.2</v>
          </cell>
          <cell r="I23">
            <v>0.78415996863360105</v>
          </cell>
          <cell r="J23">
            <v>0.06</v>
          </cell>
          <cell r="M23" t="str">
            <v>主导</v>
          </cell>
          <cell r="N23">
            <v>0</v>
          </cell>
          <cell r="O23" t="str">
            <v>龚小彪</v>
          </cell>
          <cell r="P23" t="str">
            <v>过往已完结</v>
          </cell>
          <cell r="T23">
            <v>24.4848</v>
          </cell>
          <cell r="U23">
            <v>0</v>
          </cell>
          <cell r="V23">
            <v>0</v>
          </cell>
          <cell r="AA23">
            <v>0</v>
          </cell>
          <cell r="AB23">
            <v>0</v>
          </cell>
          <cell r="AC23">
            <v>0</v>
          </cell>
          <cell r="AD23">
            <v>0</v>
          </cell>
          <cell r="AE23">
            <v>0</v>
          </cell>
          <cell r="AF23">
            <v>0</v>
          </cell>
          <cell r="AG23">
            <v>0</v>
          </cell>
          <cell r="AH23">
            <v>0</v>
          </cell>
          <cell r="AI23">
            <v>0</v>
          </cell>
          <cell r="AJ23">
            <v>0</v>
          </cell>
          <cell r="AK23">
            <v>0</v>
          </cell>
          <cell r="AL23">
            <v>0</v>
          </cell>
          <cell r="AW23">
            <v>22.3248</v>
          </cell>
          <cell r="AX23">
            <v>0</v>
          </cell>
          <cell r="AY23">
            <v>2.16</v>
          </cell>
          <cell r="AZ23">
            <v>2.16</v>
          </cell>
          <cell r="BQ23" t="str">
            <v>上海市城市建设设计研究总院（集团）有限公司</v>
          </cell>
          <cell r="CA23">
            <v>0</v>
          </cell>
          <cell r="CB23">
            <v>0</v>
          </cell>
          <cell r="CC23">
            <v>0</v>
          </cell>
          <cell r="CD23">
            <v>0</v>
          </cell>
          <cell r="CE23">
            <v>0</v>
          </cell>
          <cell r="CF23">
            <v>0</v>
          </cell>
          <cell r="CG23">
            <v>0</v>
          </cell>
          <cell r="CH23">
            <v>0</v>
          </cell>
          <cell r="CI23">
            <v>0</v>
          </cell>
          <cell r="CJ23">
            <v>0</v>
          </cell>
          <cell r="CK23">
            <v>0</v>
          </cell>
          <cell r="CL23">
            <v>0</v>
          </cell>
          <cell r="DA23">
            <v>0</v>
          </cell>
          <cell r="DB23">
            <v>0</v>
          </cell>
          <cell r="DC23">
            <v>0</v>
          </cell>
          <cell r="DD23">
            <v>0</v>
          </cell>
          <cell r="DE23">
            <v>0</v>
          </cell>
          <cell r="DF23">
            <v>0</v>
          </cell>
          <cell r="DG23">
            <v>0</v>
          </cell>
          <cell r="DH23">
            <v>0</v>
          </cell>
          <cell r="DI23">
            <v>0</v>
          </cell>
          <cell r="DJ23">
            <v>0</v>
          </cell>
          <cell r="DK23">
            <v>0</v>
          </cell>
          <cell r="DL23">
            <v>0</v>
          </cell>
        </row>
        <row r="24">
          <cell r="A24">
            <v>20</v>
          </cell>
          <cell r="B24" t="str">
            <v>智能运管中心</v>
          </cell>
          <cell r="C24" t="str">
            <v>ZHT2024071100087</v>
          </cell>
          <cell r="D24" t="str">
            <v>BIM数据处理与业务应用支撑系统</v>
          </cell>
          <cell r="E24">
            <v>60</v>
          </cell>
          <cell r="F24">
            <v>60</v>
          </cell>
          <cell r="H24">
            <v>51.761800000000001</v>
          </cell>
          <cell r="I24">
            <v>0.862696666666667</v>
          </cell>
          <cell r="J24">
            <v>0.06</v>
          </cell>
          <cell r="M24" t="str">
            <v>主导</v>
          </cell>
          <cell r="N24">
            <v>0</v>
          </cell>
          <cell r="O24" t="str">
            <v>谢娇</v>
          </cell>
          <cell r="P24" t="str">
            <v>过往已完结</v>
          </cell>
          <cell r="T24">
            <v>60</v>
          </cell>
          <cell r="U24">
            <v>0</v>
          </cell>
          <cell r="V24">
            <v>0</v>
          </cell>
          <cell r="AA24">
            <v>0</v>
          </cell>
          <cell r="AB24">
            <v>0</v>
          </cell>
          <cell r="AC24">
            <v>0</v>
          </cell>
          <cell r="AD24">
            <v>0</v>
          </cell>
          <cell r="AE24">
            <v>0</v>
          </cell>
          <cell r="AF24">
            <v>0</v>
          </cell>
          <cell r="AG24">
            <v>0</v>
          </cell>
          <cell r="AH24">
            <v>0</v>
          </cell>
          <cell r="AI24">
            <v>0</v>
          </cell>
          <cell r="AJ24">
            <v>0</v>
          </cell>
          <cell r="AK24">
            <v>0</v>
          </cell>
          <cell r="AL24">
            <v>0</v>
          </cell>
          <cell r="AW24">
            <v>48</v>
          </cell>
          <cell r="AX24">
            <v>12</v>
          </cell>
          <cell r="AY24">
            <v>0</v>
          </cell>
          <cell r="AZ24">
            <v>0</v>
          </cell>
          <cell r="BQ24" t="str">
            <v>上海城市地理信息系统发展有限公司</v>
          </cell>
          <cell r="CA24">
            <v>0</v>
          </cell>
          <cell r="CB24">
            <v>0</v>
          </cell>
          <cell r="CC24">
            <v>0</v>
          </cell>
          <cell r="CD24">
            <v>0</v>
          </cell>
          <cell r="CE24">
            <v>0</v>
          </cell>
          <cell r="CF24">
            <v>0</v>
          </cell>
          <cell r="CG24">
            <v>0</v>
          </cell>
          <cell r="CH24">
            <v>0</v>
          </cell>
          <cell r="CI24">
            <v>0</v>
          </cell>
          <cell r="CJ24">
            <v>0</v>
          </cell>
          <cell r="CK24">
            <v>0</v>
          </cell>
          <cell r="CL24">
            <v>0</v>
          </cell>
          <cell r="DA24">
            <v>0</v>
          </cell>
          <cell r="DB24">
            <v>12</v>
          </cell>
          <cell r="DC24">
            <v>0</v>
          </cell>
          <cell r="DD24">
            <v>0</v>
          </cell>
          <cell r="DE24">
            <v>0</v>
          </cell>
          <cell r="DF24">
            <v>0</v>
          </cell>
          <cell r="DG24">
            <v>0</v>
          </cell>
          <cell r="DH24">
            <v>0</v>
          </cell>
          <cell r="DI24">
            <v>0</v>
          </cell>
          <cell r="DJ24">
            <v>0</v>
          </cell>
          <cell r="DK24">
            <v>0</v>
          </cell>
          <cell r="DL24">
            <v>0</v>
          </cell>
        </row>
        <row r="25">
          <cell r="A25">
            <v>21</v>
          </cell>
          <cell r="B25" t="str">
            <v>智能运管中心</v>
          </cell>
          <cell r="C25" t="str">
            <v>ZHT2023071200065</v>
          </cell>
          <cell r="D25" t="str">
            <v>视频会议系统端口及维保技术服务（水务建设）</v>
          </cell>
          <cell r="E25">
            <v>4.7699999999999996</v>
          </cell>
          <cell r="F25">
            <v>4.7699999999999996</v>
          </cell>
          <cell r="G25">
            <v>4.7699999999999996</v>
          </cell>
          <cell r="H25">
            <v>0.95399999999999996</v>
          </cell>
          <cell r="I25">
            <v>0.2</v>
          </cell>
          <cell r="J25">
            <v>0.06</v>
          </cell>
          <cell r="M25" t="str">
            <v>主导</v>
          </cell>
          <cell r="N25" t="str">
            <v>邱枫团队</v>
          </cell>
          <cell r="O25" t="str">
            <v>邱枫</v>
          </cell>
          <cell r="P25" t="str">
            <v>在建</v>
          </cell>
          <cell r="T25">
            <v>0</v>
          </cell>
          <cell r="U25">
            <v>0</v>
          </cell>
          <cell r="V25">
            <v>4.7699999999999996</v>
          </cell>
          <cell r="AC25">
            <v>4.7699999999999996</v>
          </cell>
          <cell r="AD25">
            <v>4.7699999999999996</v>
          </cell>
          <cell r="AW25">
            <v>4.5315000000000003</v>
          </cell>
          <cell r="AX25">
            <v>0</v>
          </cell>
          <cell r="AY25">
            <v>0.23849999999999899</v>
          </cell>
          <cell r="AZ25">
            <v>-4.5315000000000003</v>
          </cell>
          <cell r="BD25">
            <v>0.23849999999999899</v>
          </cell>
          <cell r="BQ25" t="str">
            <v>上海水务建设工程有限公司</v>
          </cell>
          <cell r="CA25">
            <v>0</v>
          </cell>
          <cell r="CB25">
            <v>0</v>
          </cell>
          <cell r="CC25">
            <v>0</v>
          </cell>
          <cell r="CD25">
            <v>0</v>
          </cell>
          <cell r="CE25">
            <v>0</v>
          </cell>
          <cell r="CF25">
            <v>0</v>
          </cell>
          <cell r="CG25">
            <v>0</v>
          </cell>
          <cell r="CH25">
            <v>0</v>
          </cell>
          <cell r="CI25">
            <v>0</v>
          </cell>
          <cell r="CJ25">
            <v>0</v>
          </cell>
          <cell r="CK25">
            <v>0</v>
          </cell>
          <cell r="CL25">
            <v>0</v>
          </cell>
          <cell r="DA25">
            <v>0</v>
          </cell>
          <cell r="DB25">
            <v>0</v>
          </cell>
          <cell r="DC25">
            <v>0</v>
          </cell>
          <cell r="DD25">
            <v>0</v>
          </cell>
          <cell r="DE25">
            <v>0</v>
          </cell>
          <cell r="DF25">
            <v>0</v>
          </cell>
          <cell r="DG25">
            <v>0</v>
          </cell>
          <cell r="DH25">
            <v>0</v>
          </cell>
          <cell r="DI25">
            <v>0</v>
          </cell>
          <cell r="DJ25">
            <v>0</v>
          </cell>
          <cell r="DK25">
            <v>0</v>
          </cell>
          <cell r="DL25">
            <v>0</v>
          </cell>
        </row>
        <row r="26">
          <cell r="A26">
            <v>22</v>
          </cell>
          <cell r="B26" t="str">
            <v>智能运管中心</v>
          </cell>
          <cell r="C26" t="str">
            <v>ZHT2023071200067</v>
          </cell>
          <cell r="D26" t="str">
            <v>视频会议系统端口及维保技术服务（地空开发实业）</v>
          </cell>
          <cell r="E26">
            <v>4.0225999999999997</v>
          </cell>
          <cell r="F26">
            <v>4.0225999999999997</v>
          </cell>
          <cell r="G26">
            <v>4.0225999999999997</v>
          </cell>
          <cell r="H26">
            <v>0.80459999999999998</v>
          </cell>
          <cell r="I26">
            <v>0.200019887634863</v>
          </cell>
          <cell r="J26">
            <v>0.06</v>
          </cell>
          <cell r="M26" t="str">
            <v>主导</v>
          </cell>
          <cell r="N26" t="str">
            <v>邱枫团队</v>
          </cell>
          <cell r="O26" t="str">
            <v>邱枫</v>
          </cell>
          <cell r="P26" t="str">
            <v>在建</v>
          </cell>
          <cell r="T26">
            <v>0</v>
          </cell>
          <cell r="U26">
            <v>0</v>
          </cell>
          <cell r="V26">
            <v>4.0225999999999997</v>
          </cell>
          <cell r="AC26">
            <v>4.0225999999999997</v>
          </cell>
          <cell r="AD26">
            <v>4.0225999999999997</v>
          </cell>
          <cell r="AW26">
            <v>3.8214700000000001</v>
          </cell>
          <cell r="AX26">
            <v>0</v>
          </cell>
          <cell r="AY26">
            <v>0.20113</v>
          </cell>
          <cell r="AZ26">
            <v>-3.8214700000000001</v>
          </cell>
          <cell r="BD26">
            <v>0.20113</v>
          </cell>
          <cell r="BQ26" t="str">
            <v>上海市地下空间开发实业有限公司</v>
          </cell>
          <cell r="CA26">
            <v>0</v>
          </cell>
          <cell r="CB26">
            <v>0</v>
          </cell>
          <cell r="CC26">
            <v>0</v>
          </cell>
          <cell r="CD26">
            <v>0</v>
          </cell>
          <cell r="CE26">
            <v>0</v>
          </cell>
          <cell r="CF26">
            <v>0</v>
          </cell>
          <cell r="CG26">
            <v>0</v>
          </cell>
          <cell r="CH26">
            <v>0</v>
          </cell>
          <cell r="CI26">
            <v>0</v>
          </cell>
          <cell r="CJ26">
            <v>0</v>
          </cell>
          <cell r="CK26">
            <v>0</v>
          </cell>
          <cell r="CL26">
            <v>0</v>
          </cell>
          <cell r="DA26">
            <v>0</v>
          </cell>
          <cell r="DB26">
            <v>0</v>
          </cell>
          <cell r="DC26">
            <v>0</v>
          </cell>
          <cell r="DD26">
            <v>0</v>
          </cell>
          <cell r="DE26">
            <v>0</v>
          </cell>
          <cell r="DF26">
            <v>0</v>
          </cell>
          <cell r="DG26">
            <v>0</v>
          </cell>
          <cell r="DH26">
            <v>0</v>
          </cell>
          <cell r="DI26">
            <v>0</v>
          </cell>
          <cell r="DJ26">
            <v>0</v>
          </cell>
          <cell r="DK26">
            <v>0</v>
          </cell>
          <cell r="DL26">
            <v>0</v>
          </cell>
        </row>
        <row r="27">
          <cell r="A27">
            <v>23</v>
          </cell>
          <cell r="B27" t="str">
            <v>智能运管中心</v>
          </cell>
          <cell r="C27" t="str">
            <v>ZHT2023071200069</v>
          </cell>
          <cell r="D27" t="str">
            <v>视频会议系统端口及维保技术服务（能源建设集团）</v>
          </cell>
          <cell r="E27">
            <v>4.0999999999999996</v>
          </cell>
          <cell r="F27">
            <v>4.0999999999999996</v>
          </cell>
          <cell r="G27">
            <v>4.0999999999999996</v>
          </cell>
          <cell r="H27">
            <v>0.82</v>
          </cell>
          <cell r="I27">
            <v>0.2</v>
          </cell>
          <cell r="J27">
            <v>0.06</v>
          </cell>
          <cell r="M27" t="str">
            <v>主导</v>
          </cell>
          <cell r="N27" t="str">
            <v>邱枫团队</v>
          </cell>
          <cell r="O27" t="str">
            <v>邱枫</v>
          </cell>
          <cell r="P27" t="str">
            <v>在建</v>
          </cell>
          <cell r="T27">
            <v>0</v>
          </cell>
          <cell r="U27">
            <v>0</v>
          </cell>
          <cell r="V27">
            <v>4.0999999999999996</v>
          </cell>
          <cell r="AC27">
            <v>4.0999999999999996</v>
          </cell>
          <cell r="AD27">
            <v>4.0999999999999996</v>
          </cell>
          <cell r="AW27">
            <v>3.895</v>
          </cell>
          <cell r="AX27">
            <v>0</v>
          </cell>
          <cell r="AY27">
            <v>0.20499999999999999</v>
          </cell>
          <cell r="AZ27">
            <v>-3.895</v>
          </cell>
          <cell r="BD27">
            <v>0.20499999999999999</v>
          </cell>
          <cell r="BQ27" t="str">
            <v>上海能源建设集团有限公司</v>
          </cell>
          <cell r="CA27">
            <v>0</v>
          </cell>
          <cell r="CB27">
            <v>0</v>
          </cell>
          <cell r="CC27">
            <v>0</v>
          </cell>
          <cell r="CD27">
            <v>0</v>
          </cell>
          <cell r="CE27">
            <v>0</v>
          </cell>
          <cell r="CF27">
            <v>0</v>
          </cell>
          <cell r="CG27">
            <v>0</v>
          </cell>
          <cell r="CH27">
            <v>0</v>
          </cell>
          <cell r="CI27">
            <v>0</v>
          </cell>
          <cell r="CJ27">
            <v>0</v>
          </cell>
          <cell r="CK27">
            <v>0</v>
          </cell>
          <cell r="CL27">
            <v>0</v>
          </cell>
          <cell r="DA27">
            <v>0</v>
          </cell>
          <cell r="DB27">
            <v>0</v>
          </cell>
          <cell r="DC27">
            <v>0</v>
          </cell>
          <cell r="DD27">
            <v>0</v>
          </cell>
          <cell r="DE27">
            <v>0</v>
          </cell>
          <cell r="DF27">
            <v>0</v>
          </cell>
          <cell r="DG27">
            <v>0</v>
          </cell>
          <cell r="DH27">
            <v>0</v>
          </cell>
          <cell r="DI27">
            <v>0</v>
          </cell>
          <cell r="DJ27">
            <v>0</v>
          </cell>
          <cell r="DK27">
            <v>0</v>
          </cell>
          <cell r="DL27">
            <v>0</v>
          </cell>
        </row>
        <row r="28">
          <cell r="A28">
            <v>24</v>
          </cell>
          <cell r="B28" t="str">
            <v>智能运管中心</v>
          </cell>
          <cell r="C28" t="str">
            <v>ZHT2023071200068</v>
          </cell>
          <cell r="D28" t="str">
            <v>视频会议系统端口及维保技术服务（公路桥梁）</v>
          </cell>
          <cell r="E28">
            <v>5.56</v>
          </cell>
          <cell r="F28">
            <v>5.56</v>
          </cell>
          <cell r="G28">
            <v>5.56</v>
          </cell>
          <cell r="H28">
            <v>1.1120000000000001</v>
          </cell>
          <cell r="I28">
            <v>0.2</v>
          </cell>
          <cell r="J28">
            <v>0.06</v>
          </cell>
          <cell r="M28" t="str">
            <v>主导</v>
          </cell>
          <cell r="N28" t="str">
            <v>邱枫团队</v>
          </cell>
          <cell r="O28" t="str">
            <v>邱枫</v>
          </cell>
          <cell r="P28" t="str">
            <v>在建</v>
          </cell>
          <cell r="T28">
            <v>0</v>
          </cell>
          <cell r="U28">
            <v>0</v>
          </cell>
          <cell r="V28">
            <v>5.56</v>
          </cell>
          <cell r="AC28">
            <v>5.56</v>
          </cell>
          <cell r="AD28">
            <v>5.56</v>
          </cell>
          <cell r="AW28">
            <v>5.282</v>
          </cell>
          <cell r="AX28">
            <v>0</v>
          </cell>
          <cell r="AY28">
            <v>0.27800000000000002</v>
          </cell>
          <cell r="AZ28">
            <v>-5.282</v>
          </cell>
          <cell r="BD28">
            <v>0.27800000000000002</v>
          </cell>
          <cell r="BQ28" t="str">
            <v>上海公路桥梁（集团）有限公司</v>
          </cell>
          <cell r="CA28">
            <v>0</v>
          </cell>
          <cell r="CB28">
            <v>0</v>
          </cell>
          <cell r="CC28">
            <v>0</v>
          </cell>
          <cell r="CD28">
            <v>0</v>
          </cell>
          <cell r="CE28">
            <v>0</v>
          </cell>
          <cell r="CF28">
            <v>0</v>
          </cell>
          <cell r="CG28">
            <v>0</v>
          </cell>
          <cell r="CH28">
            <v>0</v>
          </cell>
          <cell r="CI28">
            <v>0</v>
          </cell>
          <cell r="CJ28">
            <v>0</v>
          </cell>
          <cell r="CK28">
            <v>0</v>
          </cell>
          <cell r="CL28">
            <v>0</v>
          </cell>
          <cell r="DA28">
            <v>0</v>
          </cell>
          <cell r="DB28">
            <v>0</v>
          </cell>
          <cell r="DC28">
            <v>0</v>
          </cell>
          <cell r="DD28">
            <v>0</v>
          </cell>
          <cell r="DE28">
            <v>0</v>
          </cell>
          <cell r="DF28">
            <v>0</v>
          </cell>
          <cell r="DG28">
            <v>0</v>
          </cell>
          <cell r="DH28">
            <v>0</v>
          </cell>
          <cell r="DI28">
            <v>0</v>
          </cell>
          <cell r="DJ28">
            <v>0</v>
          </cell>
          <cell r="DK28">
            <v>0</v>
          </cell>
          <cell r="DL28">
            <v>0</v>
          </cell>
        </row>
        <row r="29">
          <cell r="A29">
            <v>25</v>
          </cell>
          <cell r="B29" t="str">
            <v>智能运管中心</v>
          </cell>
          <cell r="C29" t="str">
            <v>ZHT2023081700083</v>
          </cell>
          <cell r="D29" t="str">
            <v>视频会议系统端口及维保技术服务（建元财务）</v>
          </cell>
          <cell r="E29">
            <v>4.0999999999999996</v>
          </cell>
          <cell r="F29">
            <v>4.0999999999999996</v>
          </cell>
          <cell r="G29">
            <v>4.0999999999999996</v>
          </cell>
          <cell r="H29">
            <v>0.82</v>
          </cell>
          <cell r="I29">
            <v>0.2</v>
          </cell>
          <cell r="J29">
            <v>0.06</v>
          </cell>
          <cell r="M29" t="str">
            <v>主导</v>
          </cell>
          <cell r="N29" t="str">
            <v>邱枫团队</v>
          </cell>
          <cell r="O29" t="str">
            <v>邱枫</v>
          </cell>
          <cell r="P29" t="str">
            <v>在建</v>
          </cell>
          <cell r="T29">
            <v>0</v>
          </cell>
          <cell r="U29">
            <v>0</v>
          </cell>
          <cell r="V29">
            <v>4.0999999999999996</v>
          </cell>
          <cell r="AC29">
            <v>4.0999999999999996</v>
          </cell>
          <cell r="AD29">
            <v>4.0999999999999996</v>
          </cell>
          <cell r="AW29">
            <v>3.895</v>
          </cell>
          <cell r="AX29">
            <v>0</v>
          </cell>
          <cell r="AY29">
            <v>0.20499999999999999</v>
          </cell>
          <cell r="AZ29">
            <v>-3.895</v>
          </cell>
          <cell r="BD29">
            <v>0.20499999999999999</v>
          </cell>
          <cell r="BQ29" t="str">
            <v>上海建元财务管理有限公司</v>
          </cell>
          <cell r="CA29">
            <v>0</v>
          </cell>
          <cell r="CB29">
            <v>0</v>
          </cell>
          <cell r="CC29">
            <v>0</v>
          </cell>
          <cell r="CD29">
            <v>0</v>
          </cell>
          <cell r="CE29">
            <v>0</v>
          </cell>
          <cell r="CF29">
            <v>0</v>
          </cell>
          <cell r="CG29">
            <v>0</v>
          </cell>
          <cell r="CH29">
            <v>0</v>
          </cell>
          <cell r="CI29">
            <v>0</v>
          </cell>
          <cell r="CJ29">
            <v>0</v>
          </cell>
          <cell r="CK29">
            <v>0</v>
          </cell>
          <cell r="CL29">
            <v>0</v>
          </cell>
          <cell r="DA29">
            <v>0</v>
          </cell>
          <cell r="DB29">
            <v>0</v>
          </cell>
          <cell r="DC29">
            <v>0</v>
          </cell>
          <cell r="DD29">
            <v>0</v>
          </cell>
          <cell r="DE29">
            <v>0</v>
          </cell>
          <cell r="DF29">
            <v>0</v>
          </cell>
          <cell r="DG29">
            <v>0</v>
          </cell>
          <cell r="DH29">
            <v>0</v>
          </cell>
          <cell r="DI29">
            <v>0</v>
          </cell>
          <cell r="DJ29">
            <v>0</v>
          </cell>
          <cell r="DK29">
            <v>0</v>
          </cell>
          <cell r="DL29">
            <v>0</v>
          </cell>
        </row>
        <row r="30">
          <cell r="A30">
            <v>26</v>
          </cell>
          <cell r="B30" t="str">
            <v>智能运管中心</v>
          </cell>
          <cell r="C30" t="str">
            <v>ZHT2023071200066</v>
          </cell>
          <cell r="D30" t="str">
            <v>视频会议系统端口及维保技术服务（城建置业）</v>
          </cell>
          <cell r="E30">
            <v>6.86</v>
          </cell>
          <cell r="F30">
            <v>6.86</v>
          </cell>
          <cell r="G30">
            <v>6.86</v>
          </cell>
          <cell r="H30">
            <v>1.3720000000000001</v>
          </cell>
          <cell r="I30">
            <v>0.2</v>
          </cell>
          <cell r="J30">
            <v>0.06</v>
          </cell>
          <cell r="M30" t="str">
            <v>主导</v>
          </cell>
          <cell r="N30" t="str">
            <v>邱枫团队</v>
          </cell>
          <cell r="O30" t="str">
            <v>邱枫</v>
          </cell>
          <cell r="P30" t="str">
            <v>在建</v>
          </cell>
          <cell r="T30">
            <v>0</v>
          </cell>
          <cell r="U30">
            <v>0</v>
          </cell>
          <cell r="V30">
            <v>6.86</v>
          </cell>
          <cell r="AC30">
            <v>6.86</v>
          </cell>
          <cell r="AD30">
            <v>6.86</v>
          </cell>
          <cell r="AW30">
            <v>6.5170000000000003</v>
          </cell>
          <cell r="AX30">
            <v>0</v>
          </cell>
          <cell r="AY30">
            <v>0.34300000000000003</v>
          </cell>
          <cell r="AZ30">
            <v>-6.5170000000000003</v>
          </cell>
          <cell r="BD30">
            <v>0.34300000000000003</v>
          </cell>
          <cell r="BQ30" t="str">
            <v>上海城建置业发展有限公司</v>
          </cell>
          <cell r="CA30">
            <v>0</v>
          </cell>
          <cell r="CB30">
            <v>0</v>
          </cell>
          <cell r="CC30">
            <v>0</v>
          </cell>
          <cell r="CD30">
            <v>0</v>
          </cell>
          <cell r="CE30">
            <v>0</v>
          </cell>
          <cell r="CF30">
            <v>0</v>
          </cell>
          <cell r="CG30">
            <v>0</v>
          </cell>
          <cell r="CH30">
            <v>0</v>
          </cell>
          <cell r="CI30">
            <v>0</v>
          </cell>
          <cell r="CJ30">
            <v>0</v>
          </cell>
          <cell r="CK30">
            <v>0</v>
          </cell>
          <cell r="CL30">
            <v>0</v>
          </cell>
          <cell r="DA30">
            <v>0</v>
          </cell>
          <cell r="DB30">
            <v>0</v>
          </cell>
          <cell r="DC30">
            <v>0</v>
          </cell>
          <cell r="DD30">
            <v>0</v>
          </cell>
          <cell r="DE30">
            <v>0</v>
          </cell>
          <cell r="DF30">
            <v>0</v>
          </cell>
          <cell r="DG30">
            <v>0</v>
          </cell>
          <cell r="DH30">
            <v>0</v>
          </cell>
          <cell r="DI30">
            <v>0</v>
          </cell>
          <cell r="DJ30">
            <v>0</v>
          </cell>
          <cell r="DK30">
            <v>0</v>
          </cell>
          <cell r="DL30">
            <v>0</v>
          </cell>
        </row>
        <row r="31">
          <cell r="A31">
            <v>27</v>
          </cell>
          <cell r="B31" t="str">
            <v>智能运管中心</v>
          </cell>
          <cell r="C31" t="str">
            <v>SJHT2019121200103</v>
          </cell>
          <cell r="D31" t="str">
            <v>春风隧道盾构安全监控项目采购合同</v>
          </cell>
          <cell r="E31">
            <v>258</v>
          </cell>
          <cell r="F31">
            <v>30</v>
          </cell>
          <cell r="G31">
            <v>30</v>
          </cell>
          <cell r="H31">
            <v>30</v>
          </cell>
          <cell r="I31">
            <v>1</v>
          </cell>
          <cell r="J31">
            <v>0.06</v>
          </cell>
          <cell r="M31">
            <v>0</v>
          </cell>
          <cell r="N31" t="str">
            <v>许清亮团队</v>
          </cell>
          <cell r="O31" t="str">
            <v>杜江</v>
          </cell>
          <cell r="P31" t="str">
            <v>在建</v>
          </cell>
          <cell r="T31">
            <v>208.41</v>
          </cell>
          <cell r="U31">
            <v>0</v>
          </cell>
          <cell r="V31">
            <v>49.59</v>
          </cell>
          <cell r="AW31">
            <v>180.6</v>
          </cell>
          <cell r="AX31">
            <v>0</v>
          </cell>
          <cell r="AY31">
            <v>77.400000000000006</v>
          </cell>
          <cell r="AZ31">
            <v>27.81</v>
          </cell>
          <cell r="BQ31" t="str">
            <v>深圳市城市公共安全技术研究院有限公司</v>
          </cell>
          <cell r="CA31">
            <v>0</v>
          </cell>
          <cell r="CB31">
            <v>0</v>
          </cell>
          <cell r="CC31">
            <v>0</v>
          </cell>
          <cell r="CD31">
            <v>0</v>
          </cell>
          <cell r="CE31">
            <v>0</v>
          </cell>
          <cell r="CF31">
            <v>0</v>
          </cell>
          <cell r="CG31">
            <v>0</v>
          </cell>
          <cell r="CH31">
            <v>0</v>
          </cell>
          <cell r="CI31">
            <v>0</v>
          </cell>
          <cell r="CJ31">
            <v>0</v>
          </cell>
          <cell r="CK31">
            <v>0</v>
          </cell>
          <cell r="CL31">
            <v>0</v>
          </cell>
          <cell r="DA31">
            <v>0</v>
          </cell>
          <cell r="DB31">
            <v>0</v>
          </cell>
          <cell r="DC31">
            <v>0</v>
          </cell>
          <cell r="DD31">
            <v>0</v>
          </cell>
          <cell r="DE31">
            <v>0</v>
          </cell>
          <cell r="DF31">
            <v>0</v>
          </cell>
          <cell r="DG31">
            <v>0</v>
          </cell>
          <cell r="DH31">
            <v>0</v>
          </cell>
          <cell r="DI31">
            <v>0</v>
          </cell>
          <cell r="DJ31">
            <v>0</v>
          </cell>
          <cell r="DK31">
            <v>0</v>
          </cell>
          <cell r="DL31">
            <v>0</v>
          </cell>
        </row>
        <row r="32">
          <cell r="A32">
            <v>28</v>
          </cell>
          <cell r="B32" t="str">
            <v>智能运管中心</v>
          </cell>
          <cell r="C32" t="str">
            <v>SJHT2019121300125</v>
          </cell>
          <cell r="D32" t="str">
            <v>地下院平移合同-大连路隧道东西通道穿越段结构健康监测系统</v>
          </cell>
          <cell r="E32">
            <v>52.2</v>
          </cell>
          <cell r="F32">
            <v>52.2</v>
          </cell>
          <cell r="G32">
            <v>52.2</v>
          </cell>
          <cell r="H32">
            <v>52.2</v>
          </cell>
          <cell r="I32">
            <v>1</v>
          </cell>
          <cell r="J32">
            <v>0.06</v>
          </cell>
          <cell r="M32" t="str">
            <v>主导</v>
          </cell>
          <cell r="N32" t="str">
            <v>邱枫团队</v>
          </cell>
          <cell r="O32" t="str">
            <v>邱枫</v>
          </cell>
          <cell r="P32" t="str">
            <v>在建</v>
          </cell>
          <cell r="T32">
            <v>17.399999999999999</v>
          </cell>
          <cell r="U32">
            <v>0</v>
          </cell>
          <cell r="V32">
            <v>34.799999999999997</v>
          </cell>
          <cell r="AW32">
            <v>17.399999999999999</v>
          </cell>
          <cell r="AX32">
            <v>0</v>
          </cell>
          <cell r="AY32">
            <v>34.799999999999997</v>
          </cell>
          <cell r="AZ32">
            <v>0</v>
          </cell>
          <cell r="BQ32" t="str">
            <v>上海市地下空间设计研究总院有限公司</v>
          </cell>
          <cell r="CA32">
            <v>0</v>
          </cell>
          <cell r="CB32">
            <v>0</v>
          </cell>
          <cell r="CC32">
            <v>0</v>
          </cell>
          <cell r="CD32">
            <v>0</v>
          </cell>
          <cell r="CE32">
            <v>0</v>
          </cell>
          <cell r="CF32">
            <v>0</v>
          </cell>
          <cell r="CG32">
            <v>0</v>
          </cell>
          <cell r="CH32">
            <v>0</v>
          </cell>
          <cell r="CI32">
            <v>0</v>
          </cell>
          <cell r="CJ32">
            <v>0</v>
          </cell>
          <cell r="CK32">
            <v>0</v>
          </cell>
          <cell r="CL32">
            <v>0</v>
          </cell>
          <cell r="DA32">
            <v>0</v>
          </cell>
          <cell r="DB32">
            <v>0</v>
          </cell>
          <cell r="DC32">
            <v>0</v>
          </cell>
          <cell r="DD32">
            <v>0</v>
          </cell>
          <cell r="DE32">
            <v>0</v>
          </cell>
          <cell r="DF32">
            <v>0</v>
          </cell>
          <cell r="DG32">
            <v>0</v>
          </cell>
          <cell r="DH32">
            <v>0</v>
          </cell>
          <cell r="DI32">
            <v>0</v>
          </cell>
          <cell r="DJ32">
            <v>0</v>
          </cell>
          <cell r="DK32">
            <v>0</v>
          </cell>
          <cell r="DL32">
            <v>0</v>
          </cell>
        </row>
        <row r="33">
          <cell r="A33">
            <v>29</v>
          </cell>
          <cell r="B33" t="str">
            <v>智能运管中心</v>
          </cell>
          <cell r="C33" t="str">
            <v>ZHT2020081900045</v>
          </cell>
          <cell r="D33" t="str">
            <v>上海南码头社区14-03C地块装修项目报告厅音视频系统工程材料采购</v>
          </cell>
          <cell r="E33">
            <v>27.666</v>
          </cell>
          <cell r="F33">
            <v>27.666</v>
          </cell>
          <cell r="G33">
            <v>4.6660000000000004</v>
          </cell>
          <cell r="H33">
            <v>4.6660000000000004</v>
          </cell>
          <cell r="I33">
            <v>0.16865466637750301</v>
          </cell>
          <cell r="J33">
            <v>0.13</v>
          </cell>
          <cell r="M33" t="str">
            <v>主导</v>
          </cell>
          <cell r="N33" t="str">
            <v>邱枫团队</v>
          </cell>
          <cell r="O33" t="str">
            <v>邱枫</v>
          </cell>
          <cell r="P33" t="str">
            <v>25已完结</v>
          </cell>
          <cell r="T33">
            <v>27.666</v>
          </cell>
          <cell r="U33">
            <v>0</v>
          </cell>
          <cell r="V33">
            <v>0</v>
          </cell>
          <cell r="AA33">
            <v>0</v>
          </cell>
          <cell r="AB33">
            <v>0</v>
          </cell>
          <cell r="AC33">
            <v>0</v>
          </cell>
          <cell r="AD33">
            <v>0</v>
          </cell>
          <cell r="AE33">
            <v>0</v>
          </cell>
          <cell r="AF33">
            <v>0</v>
          </cell>
          <cell r="AG33">
            <v>0</v>
          </cell>
          <cell r="AH33">
            <v>0</v>
          </cell>
          <cell r="AI33">
            <v>0</v>
          </cell>
          <cell r="AJ33">
            <v>0</v>
          </cell>
          <cell r="AK33">
            <v>0</v>
          </cell>
          <cell r="AL33">
            <v>0</v>
          </cell>
          <cell r="AW33">
            <v>23.435400000000001</v>
          </cell>
          <cell r="AX33">
            <v>0</v>
          </cell>
          <cell r="AY33">
            <v>4.2305999999999999</v>
          </cell>
          <cell r="AZ33">
            <v>4.2305999999999999</v>
          </cell>
          <cell r="BQ33" t="str">
            <v>上海龙雨建设工程有限公司</v>
          </cell>
          <cell r="CA33">
            <v>0</v>
          </cell>
          <cell r="CB33">
            <v>0</v>
          </cell>
          <cell r="CC33">
            <v>0</v>
          </cell>
          <cell r="CD33">
            <v>0</v>
          </cell>
          <cell r="CE33">
            <v>0</v>
          </cell>
          <cell r="CF33">
            <v>0</v>
          </cell>
          <cell r="CG33">
            <v>0</v>
          </cell>
          <cell r="CH33">
            <v>0</v>
          </cell>
          <cell r="CI33">
            <v>0</v>
          </cell>
          <cell r="CJ33">
            <v>0</v>
          </cell>
          <cell r="CK33">
            <v>0</v>
          </cell>
          <cell r="CL33">
            <v>0</v>
          </cell>
          <cell r="DA33">
            <v>0</v>
          </cell>
          <cell r="DB33">
            <v>0</v>
          </cell>
          <cell r="DC33">
            <v>0</v>
          </cell>
          <cell r="DD33">
            <v>0</v>
          </cell>
          <cell r="DE33">
            <v>0</v>
          </cell>
          <cell r="DF33">
            <v>0</v>
          </cell>
          <cell r="DG33">
            <v>0</v>
          </cell>
          <cell r="DH33">
            <v>0</v>
          </cell>
          <cell r="DI33">
            <v>0</v>
          </cell>
          <cell r="DJ33">
            <v>0</v>
          </cell>
          <cell r="DK33">
            <v>0</v>
          </cell>
          <cell r="DL33">
            <v>0</v>
          </cell>
        </row>
        <row r="34">
          <cell r="A34">
            <v>30</v>
          </cell>
          <cell r="B34" t="str">
            <v>智能运管中心</v>
          </cell>
          <cell r="C34" t="str">
            <v>ZHT2020091800052</v>
          </cell>
          <cell r="D34" t="str">
            <v>浦东新区南码头街道471街坊36/1丘办公用房装修项目-弱电工程材料采购（主）合同</v>
          </cell>
          <cell r="E34">
            <v>69.266400000000004</v>
          </cell>
          <cell r="F34">
            <v>69.266400000000004</v>
          </cell>
          <cell r="G34">
            <v>6.7664</v>
          </cell>
          <cell r="H34">
            <v>1.8677999999999999</v>
          </cell>
          <cell r="I34">
            <v>2.6965455112435501E-2</v>
          </cell>
          <cell r="J34">
            <v>0.13</v>
          </cell>
          <cell r="M34" t="str">
            <v>主导</v>
          </cell>
          <cell r="N34" t="str">
            <v>邱枫团队</v>
          </cell>
          <cell r="O34" t="str">
            <v>邱枫</v>
          </cell>
          <cell r="P34" t="str">
            <v>在建</v>
          </cell>
          <cell r="T34">
            <v>46.145440000000001</v>
          </cell>
          <cell r="U34">
            <v>0</v>
          </cell>
          <cell r="V34">
            <v>23.12096</v>
          </cell>
          <cell r="AW34">
            <v>47.587209000000001</v>
          </cell>
          <cell r="AX34">
            <v>0</v>
          </cell>
          <cell r="AY34">
            <v>21.679190999999999</v>
          </cell>
          <cell r="AZ34">
            <v>-1.4417689999999901</v>
          </cell>
          <cell r="BQ34" t="str">
            <v>上海龙雨建设工程有限公司</v>
          </cell>
          <cell r="CA34">
            <v>0</v>
          </cell>
          <cell r="CB34">
            <v>0</v>
          </cell>
          <cell r="CC34">
            <v>0</v>
          </cell>
          <cell r="CD34">
            <v>0</v>
          </cell>
          <cell r="CE34">
            <v>0</v>
          </cell>
          <cell r="CF34">
            <v>0</v>
          </cell>
          <cell r="CG34">
            <v>0</v>
          </cell>
          <cell r="CH34">
            <v>0</v>
          </cell>
          <cell r="CI34">
            <v>0</v>
          </cell>
          <cell r="CJ34">
            <v>0</v>
          </cell>
          <cell r="CK34">
            <v>0</v>
          </cell>
          <cell r="CL34">
            <v>0</v>
          </cell>
          <cell r="DA34">
            <v>0</v>
          </cell>
          <cell r="DB34">
            <v>0</v>
          </cell>
          <cell r="DC34">
            <v>0</v>
          </cell>
          <cell r="DD34">
            <v>0</v>
          </cell>
          <cell r="DE34">
            <v>0</v>
          </cell>
          <cell r="DF34">
            <v>0</v>
          </cell>
          <cell r="DG34">
            <v>0</v>
          </cell>
          <cell r="DH34">
            <v>0</v>
          </cell>
          <cell r="DI34">
            <v>0</v>
          </cell>
          <cell r="DJ34">
            <v>0</v>
          </cell>
          <cell r="DK34">
            <v>0</v>
          </cell>
          <cell r="DL34">
            <v>0</v>
          </cell>
        </row>
        <row r="35">
          <cell r="A35">
            <v>31</v>
          </cell>
          <cell r="B35" t="str">
            <v>智能运管中心</v>
          </cell>
          <cell r="C35" t="str">
            <v>ZHT2021122400162</v>
          </cell>
          <cell r="D35" t="str">
            <v>绍兴S308省道智慧快速路改造工程EPC总承包项目智慧工程集成控制平台服务项目软件采购合同</v>
          </cell>
          <cell r="E35">
            <v>1500</v>
          </cell>
          <cell r="F35">
            <v>1275</v>
          </cell>
          <cell r="G35">
            <v>1275</v>
          </cell>
          <cell r="H35">
            <v>1079.48</v>
          </cell>
          <cell r="I35">
            <v>0.84665098039215703</v>
          </cell>
          <cell r="J35">
            <v>0.06</v>
          </cell>
          <cell r="M35" t="str">
            <v>主导</v>
          </cell>
          <cell r="N35" t="str">
            <v>贺一玮团队</v>
          </cell>
          <cell r="O35" t="str">
            <v>贺一玮</v>
          </cell>
          <cell r="P35" t="str">
            <v>在建</v>
          </cell>
          <cell r="T35">
            <v>1125</v>
          </cell>
          <cell r="U35">
            <v>0</v>
          </cell>
          <cell r="V35">
            <v>375</v>
          </cell>
          <cell r="AA35">
            <v>0</v>
          </cell>
          <cell r="AB35">
            <v>0</v>
          </cell>
          <cell r="AC35">
            <v>0</v>
          </cell>
          <cell r="AW35">
            <v>708.5</v>
          </cell>
          <cell r="AX35">
            <v>0</v>
          </cell>
          <cell r="AY35">
            <v>791.5</v>
          </cell>
          <cell r="AZ35">
            <v>416.5</v>
          </cell>
          <cell r="BI35">
            <v>240</v>
          </cell>
          <cell r="BQ35" t="str">
            <v>北京百度网讯科技有限公司</v>
          </cell>
          <cell r="CA35">
            <v>0</v>
          </cell>
          <cell r="CB35">
            <v>0</v>
          </cell>
          <cell r="CC35">
            <v>0</v>
          </cell>
          <cell r="CD35">
            <v>0</v>
          </cell>
          <cell r="CE35">
            <v>0</v>
          </cell>
          <cell r="CF35">
            <v>0</v>
          </cell>
          <cell r="CG35">
            <v>0</v>
          </cell>
          <cell r="CH35">
            <v>0</v>
          </cell>
          <cell r="CI35">
            <v>0</v>
          </cell>
          <cell r="CJ35">
            <v>0</v>
          </cell>
          <cell r="CK35">
            <v>0</v>
          </cell>
          <cell r="CL35">
            <v>0</v>
          </cell>
          <cell r="DA35">
            <v>0</v>
          </cell>
          <cell r="DB35">
            <v>0</v>
          </cell>
          <cell r="DC35">
            <v>0</v>
          </cell>
          <cell r="DD35">
            <v>0</v>
          </cell>
          <cell r="DE35">
            <v>0</v>
          </cell>
          <cell r="DF35">
            <v>0</v>
          </cell>
          <cell r="DG35">
            <v>0</v>
          </cell>
          <cell r="DH35">
            <v>0</v>
          </cell>
          <cell r="DI35">
            <v>0</v>
          </cell>
          <cell r="DJ35">
            <v>0</v>
          </cell>
          <cell r="DK35">
            <v>0</v>
          </cell>
          <cell r="DL35">
            <v>0</v>
          </cell>
        </row>
        <row r="36">
          <cell r="A36">
            <v>32</v>
          </cell>
          <cell r="B36" t="str">
            <v>智能运管中心</v>
          </cell>
          <cell r="C36" t="str">
            <v>ZHT2022012400015</v>
          </cell>
          <cell r="D36" t="str">
            <v>临港养护基地信息化建设工程项目</v>
          </cell>
          <cell r="E36">
            <v>49.2408</v>
          </cell>
          <cell r="F36">
            <v>49.2408</v>
          </cell>
          <cell r="G36">
            <v>7.2408000000000001</v>
          </cell>
          <cell r="H36">
            <v>7.2408000000000001</v>
          </cell>
          <cell r="I36">
            <v>0.14704878880927999</v>
          </cell>
          <cell r="J36">
            <v>0.09</v>
          </cell>
          <cell r="M36" t="str">
            <v>主导</v>
          </cell>
          <cell r="N36" t="str">
            <v>邱枫团队</v>
          </cell>
          <cell r="O36" t="str">
            <v>丁启明</v>
          </cell>
          <cell r="P36" t="str">
            <v>在建</v>
          </cell>
          <cell r="T36">
            <v>31.552</v>
          </cell>
          <cell r="U36">
            <v>0</v>
          </cell>
          <cell r="V36">
            <v>17.688800000000001</v>
          </cell>
          <cell r="AB36">
            <v>2.6669999999999998</v>
          </cell>
          <cell r="AW36">
            <v>34.219000000000001</v>
          </cell>
          <cell r="AX36">
            <v>0</v>
          </cell>
          <cell r="AY36">
            <v>15.021800000000001</v>
          </cell>
          <cell r="AZ36">
            <v>-2.6669999999999998</v>
          </cell>
          <cell r="BQ36" t="str">
            <v>上海浦江桥隧运营管理有限公司</v>
          </cell>
          <cell r="BR36" t="str">
            <v>主合同核减</v>
          </cell>
          <cell r="CA36">
            <v>0</v>
          </cell>
          <cell r="CB36">
            <v>0</v>
          </cell>
          <cell r="CC36">
            <v>0</v>
          </cell>
          <cell r="CD36">
            <v>0</v>
          </cell>
          <cell r="CE36">
            <v>0</v>
          </cell>
          <cell r="CF36">
            <v>0</v>
          </cell>
          <cell r="CG36">
            <v>0</v>
          </cell>
          <cell r="CH36">
            <v>0</v>
          </cell>
          <cell r="CI36">
            <v>0</v>
          </cell>
          <cell r="CJ36">
            <v>0</v>
          </cell>
          <cell r="CK36">
            <v>0</v>
          </cell>
          <cell r="CL36">
            <v>0</v>
          </cell>
          <cell r="DA36">
            <v>0</v>
          </cell>
          <cell r="DB36">
            <v>0</v>
          </cell>
          <cell r="DC36">
            <v>0</v>
          </cell>
          <cell r="DD36">
            <v>0</v>
          </cell>
          <cell r="DE36">
            <v>0</v>
          </cell>
          <cell r="DF36">
            <v>0</v>
          </cell>
          <cell r="DG36">
            <v>0</v>
          </cell>
          <cell r="DH36">
            <v>0</v>
          </cell>
          <cell r="DI36">
            <v>0</v>
          </cell>
          <cell r="DJ36">
            <v>0</v>
          </cell>
          <cell r="DK36">
            <v>0</v>
          </cell>
          <cell r="DL36">
            <v>0</v>
          </cell>
        </row>
        <row r="37">
          <cell r="A37">
            <v>33</v>
          </cell>
          <cell r="B37" t="str">
            <v>智能运管中心</v>
          </cell>
          <cell r="C37" t="str">
            <v>ZHT2022050900037</v>
          </cell>
          <cell r="D37" t="str">
            <v>地下实验室科研数据动态管理平台项目</v>
          </cell>
          <cell r="E37">
            <v>2952</v>
          </cell>
          <cell r="F37">
            <v>150</v>
          </cell>
          <cell r="G37">
            <v>150</v>
          </cell>
          <cell r="H37">
            <v>150</v>
          </cell>
          <cell r="I37">
            <v>1</v>
          </cell>
          <cell r="J37">
            <v>0.125794173995319</v>
          </cell>
          <cell r="M37">
            <v>0</v>
          </cell>
          <cell r="N37" t="str">
            <v>孔祥平团队</v>
          </cell>
          <cell r="O37" t="str">
            <v>张智伟</v>
          </cell>
          <cell r="P37" t="str">
            <v>在建</v>
          </cell>
          <cell r="T37">
            <v>1277.1034999999999</v>
          </cell>
          <cell r="U37">
            <v>0</v>
          </cell>
          <cell r="V37">
            <v>1674.8965000000001</v>
          </cell>
          <cell r="AW37">
            <v>1163.5995</v>
          </cell>
          <cell r="AX37">
            <v>0</v>
          </cell>
          <cell r="AY37">
            <v>1788.4005</v>
          </cell>
          <cell r="AZ37">
            <v>113.504</v>
          </cell>
          <cell r="BQ37" t="str">
            <v>核工业北京地质研究院</v>
          </cell>
          <cell r="CA37">
            <v>0</v>
          </cell>
          <cell r="CB37">
            <v>0</v>
          </cell>
          <cell r="CC37">
            <v>0</v>
          </cell>
          <cell r="CD37">
            <v>0</v>
          </cell>
          <cell r="CE37">
            <v>0</v>
          </cell>
          <cell r="CF37">
            <v>0</v>
          </cell>
          <cell r="CG37">
            <v>0</v>
          </cell>
          <cell r="CH37">
            <v>0</v>
          </cell>
          <cell r="CI37">
            <v>0</v>
          </cell>
          <cell r="CJ37">
            <v>0</v>
          </cell>
          <cell r="CK37">
            <v>0</v>
          </cell>
          <cell r="CL37">
            <v>0</v>
          </cell>
          <cell r="DA37">
            <v>0</v>
          </cell>
          <cell r="DB37">
            <v>0</v>
          </cell>
          <cell r="DC37">
            <v>0</v>
          </cell>
          <cell r="DD37">
            <v>0</v>
          </cell>
          <cell r="DE37">
            <v>0</v>
          </cell>
          <cell r="DF37">
            <v>0</v>
          </cell>
          <cell r="DG37">
            <v>0</v>
          </cell>
          <cell r="DH37">
            <v>0</v>
          </cell>
          <cell r="DI37">
            <v>0</v>
          </cell>
          <cell r="DJ37">
            <v>0</v>
          </cell>
          <cell r="DK37">
            <v>0</v>
          </cell>
          <cell r="DL37">
            <v>0</v>
          </cell>
        </row>
        <row r="38">
          <cell r="A38">
            <v>34</v>
          </cell>
          <cell r="B38" t="str">
            <v>智能运管中心</v>
          </cell>
          <cell r="C38" t="str">
            <v>ZHT2022082400069</v>
          </cell>
          <cell r="D38" t="str">
            <v>嘉浏智慧高速机电系统施工项目专业分包合同</v>
          </cell>
          <cell r="E38">
            <v>169.411</v>
          </cell>
          <cell r="F38">
            <v>169.411</v>
          </cell>
          <cell r="G38">
            <v>93.340999999999994</v>
          </cell>
          <cell r="H38">
            <v>93.340999999999994</v>
          </cell>
          <cell r="I38">
            <v>0.55097366758947197</v>
          </cell>
          <cell r="J38">
            <v>0.09</v>
          </cell>
          <cell r="M38" t="str">
            <v>主导</v>
          </cell>
          <cell r="N38" t="str">
            <v>邱枫团队</v>
          </cell>
          <cell r="O38" t="str">
            <v>邱枫</v>
          </cell>
          <cell r="P38" t="str">
            <v>25已完结</v>
          </cell>
          <cell r="T38">
            <v>169.411</v>
          </cell>
          <cell r="U38">
            <v>0</v>
          </cell>
          <cell r="V38">
            <v>0</v>
          </cell>
          <cell r="AA38">
            <v>0</v>
          </cell>
          <cell r="AB38">
            <v>0</v>
          </cell>
          <cell r="AC38">
            <v>0</v>
          </cell>
          <cell r="AD38">
            <v>0</v>
          </cell>
          <cell r="AE38">
            <v>0</v>
          </cell>
          <cell r="AF38">
            <v>0</v>
          </cell>
          <cell r="AG38">
            <v>0</v>
          </cell>
          <cell r="AH38">
            <v>0</v>
          </cell>
          <cell r="AI38">
            <v>0</v>
          </cell>
          <cell r="AJ38">
            <v>0</v>
          </cell>
          <cell r="AK38">
            <v>0</v>
          </cell>
          <cell r="AL38">
            <v>0</v>
          </cell>
          <cell r="AW38">
            <v>152.4699</v>
          </cell>
          <cell r="AX38">
            <v>16.941099999999999</v>
          </cell>
          <cell r="AY38">
            <v>0</v>
          </cell>
          <cell r="AZ38">
            <v>0</v>
          </cell>
          <cell r="BB38">
            <v>16.941099999999999</v>
          </cell>
          <cell r="BQ38" t="str">
            <v>上海智能交通有限公司</v>
          </cell>
          <cell r="CA38">
            <v>0</v>
          </cell>
          <cell r="CB38">
            <v>0</v>
          </cell>
          <cell r="CC38">
            <v>0</v>
          </cell>
          <cell r="CD38">
            <v>0</v>
          </cell>
          <cell r="CE38">
            <v>0</v>
          </cell>
          <cell r="CF38">
            <v>0</v>
          </cell>
          <cell r="CG38">
            <v>0</v>
          </cell>
          <cell r="CH38">
            <v>0</v>
          </cell>
          <cell r="CI38">
            <v>0</v>
          </cell>
          <cell r="CJ38">
            <v>0</v>
          </cell>
          <cell r="CK38">
            <v>0</v>
          </cell>
          <cell r="CL38">
            <v>0</v>
          </cell>
          <cell r="DA38">
            <v>0</v>
          </cell>
          <cell r="DB38">
            <v>16.941099999999999</v>
          </cell>
          <cell r="DC38">
            <v>0</v>
          </cell>
          <cell r="DD38">
            <v>0</v>
          </cell>
          <cell r="DE38">
            <v>0</v>
          </cell>
          <cell r="DF38">
            <v>0</v>
          </cell>
          <cell r="DG38">
            <v>0</v>
          </cell>
          <cell r="DH38">
            <v>0</v>
          </cell>
          <cell r="DI38">
            <v>0</v>
          </cell>
          <cell r="DJ38">
            <v>0</v>
          </cell>
          <cell r="DK38">
            <v>0</v>
          </cell>
          <cell r="DL38">
            <v>0</v>
          </cell>
        </row>
        <row r="39">
          <cell r="A39">
            <v>35</v>
          </cell>
          <cell r="B39" t="str">
            <v>智能运管中心</v>
          </cell>
          <cell r="C39" t="str">
            <v>ZHT2022103100092</v>
          </cell>
          <cell r="D39" t="str">
            <v>数据驱动的区域化设施全生命周期精准维养研究与应用（地道健康监测）</v>
          </cell>
          <cell r="E39">
            <v>18.21</v>
          </cell>
          <cell r="F39">
            <v>18.21</v>
          </cell>
          <cell r="G39">
            <v>18.21</v>
          </cell>
          <cell r="H39">
            <v>18.21</v>
          </cell>
          <cell r="I39">
            <v>1</v>
          </cell>
          <cell r="J39">
            <v>0.06</v>
          </cell>
          <cell r="M39" t="str">
            <v>主导</v>
          </cell>
          <cell r="N39" t="str">
            <v>邱枫团队</v>
          </cell>
          <cell r="O39" t="str">
            <v>邱枫</v>
          </cell>
          <cell r="P39" t="str">
            <v>在建</v>
          </cell>
          <cell r="T39">
            <v>17.299499999999998</v>
          </cell>
          <cell r="U39">
            <v>0</v>
          </cell>
          <cell r="V39">
            <v>0.91050000000000297</v>
          </cell>
          <cell r="AB39">
            <v>0.91049999999999998</v>
          </cell>
          <cell r="AC39">
            <v>0.91049999999999998</v>
          </cell>
          <cell r="AW39">
            <v>18.21</v>
          </cell>
          <cell r="AX39">
            <v>0</v>
          </cell>
          <cell r="AY39">
            <v>0</v>
          </cell>
          <cell r="AZ39">
            <v>-0.91050000000000297</v>
          </cell>
          <cell r="BQ39" t="str">
            <v>上海城建养护管理有限公司</v>
          </cell>
          <cell r="CA39">
            <v>0</v>
          </cell>
          <cell r="CB39">
            <v>0</v>
          </cell>
          <cell r="CC39">
            <v>0</v>
          </cell>
          <cell r="CD39">
            <v>0</v>
          </cell>
          <cell r="CE39">
            <v>0</v>
          </cell>
          <cell r="CF39">
            <v>0</v>
          </cell>
          <cell r="CG39">
            <v>0</v>
          </cell>
          <cell r="CH39">
            <v>0</v>
          </cell>
          <cell r="CI39">
            <v>0</v>
          </cell>
          <cell r="CJ39">
            <v>0</v>
          </cell>
          <cell r="CK39">
            <v>0</v>
          </cell>
          <cell r="CL39">
            <v>0</v>
          </cell>
          <cell r="DA39">
            <v>0</v>
          </cell>
          <cell r="DB39">
            <v>0</v>
          </cell>
          <cell r="DC39">
            <v>0</v>
          </cell>
          <cell r="DD39">
            <v>0</v>
          </cell>
          <cell r="DE39">
            <v>0</v>
          </cell>
          <cell r="DF39">
            <v>0</v>
          </cell>
          <cell r="DG39">
            <v>0</v>
          </cell>
          <cell r="DH39">
            <v>0</v>
          </cell>
          <cell r="DI39">
            <v>0</v>
          </cell>
          <cell r="DJ39">
            <v>0</v>
          </cell>
          <cell r="DK39">
            <v>0</v>
          </cell>
          <cell r="DL39">
            <v>0</v>
          </cell>
        </row>
        <row r="40">
          <cell r="A40">
            <v>36</v>
          </cell>
          <cell r="B40" t="str">
            <v>智能运管中心</v>
          </cell>
          <cell r="C40" t="str">
            <v>ZHT2023032800029</v>
          </cell>
          <cell r="D40" t="str">
            <v>G15（嘉浏段）智慧高速业务平台开发技术服务合同</v>
          </cell>
          <cell r="E40">
            <v>736.7</v>
          </cell>
          <cell r="F40">
            <v>736.7</v>
          </cell>
          <cell r="G40">
            <v>636.70000000000005</v>
          </cell>
          <cell r="H40">
            <v>576.70000000000005</v>
          </cell>
          <cell r="I40">
            <v>0.78281525722818002</v>
          </cell>
          <cell r="J40">
            <v>0.06</v>
          </cell>
          <cell r="M40" t="str">
            <v>主导</v>
          </cell>
          <cell r="N40" t="str">
            <v>贺一玮团队</v>
          </cell>
          <cell r="O40" t="str">
            <v>刘逸凡</v>
          </cell>
          <cell r="P40" t="str">
            <v>25已完结</v>
          </cell>
          <cell r="T40">
            <v>736.7</v>
          </cell>
          <cell r="U40">
            <v>0</v>
          </cell>
          <cell r="V40">
            <v>0</v>
          </cell>
          <cell r="AA40">
            <v>0</v>
          </cell>
          <cell r="AB40">
            <v>0</v>
          </cell>
          <cell r="AC40">
            <v>0</v>
          </cell>
          <cell r="AD40">
            <v>0</v>
          </cell>
          <cell r="AE40">
            <v>0</v>
          </cell>
          <cell r="AF40">
            <v>0</v>
          </cell>
          <cell r="AG40">
            <v>0</v>
          </cell>
          <cell r="AH40">
            <v>0</v>
          </cell>
          <cell r="AI40">
            <v>0</v>
          </cell>
          <cell r="AJ40">
            <v>0</v>
          </cell>
          <cell r="AK40">
            <v>0</v>
          </cell>
          <cell r="AL40">
            <v>0</v>
          </cell>
          <cell r="AW40">
            <v>699.86500000000001</v>
          </cell>
          <cell r="AX40">
            <v>0</v>
          </cell>
          <cell r="AY40">
            <v>36.835000000000001</v>
          </cell>
          <cell r="AZ40">
            <v>36.835000000000001</v>
          </cell>
          <cell r="BE40">
            <v>36.835000000000001</v>
          </cell>
          <cell r="BQ40" t="str">
            <v>上海城建智慧城市运营管理有限公司</v>
          </cell>
          <cell r="CA40">
            <v>0</v>
          </cell>
          <cell r="CB40">
            <v>0</v>
          </cell>
          <cell r="CC40">
            <v>0</v>
          </cell>
          <cell r="CD40">
            <v>0</v>
          </cell>
          <cell r="CE40">
            <v>0</v>
          </cell>
          <cell r="CF40">
            <v>0</v>
          </cell>
          <cell r="CG40">
            <v>0</v>
          </cell>
          <cell r="CH40">
            <v>0</v>
          </cell>
          <cell r="CI40">
            <v>0</v>
          </cell>
          <cell r="CJ40">
            <v>0</v>
          </cell>
          <cell r="CK40">
            <v>0</v>
          </cell>
          <cell r="CL40">
            <v>0</v>
          </cell>
          <cell r="DA40">
            <v>0</v>
          </cell>
          <cell r="DB40">
            <v>0</v>
          </cell>
          <cell r="DC40">
            <v>0</v>
          </cell>
          <cell r="DD40">
            <v>0</v>
          </cell>
          <cell r="DE40">
            <v>0</v>
          </cell>
          <cell r="DF40">
            <v>0</v>
          </cell>
          <cell r="DG40">
            <v>0</v>
          </cell>
          <cell r="DH40">
            <v>0</v>
          </cell>
          <cell r="DI40">
            <v>0</v>
          </cell>
          <cell r="DJ40">
            <v>0</v>
          </cell>
          <cell r="DK40">
            <v>0</v>
          </cell>
          <cell r="DL40">
            <v>0</v>
          </cell>
        </row>
        <row r="41">
          <cell r="A41">
            <v>37</v>
          </cell>
          <cell r="B41" t="str">
            <v>智能运管中心</v>
          </cell>
          <cell r="C41" t="str">
            <v>ZHT2023033100031</v>
          </cell>
          <cell r="D41" t="str">
            <v>G15（嘉浏段）智慧高速大屏软件系统开发</v>
          </cell>
          <cell r="E41">
            <v>239.8</v>
          </cell>
          <cell r="F41">
            <v>239.8</v>
          </cell>
          <cell r="G41">
            <v>239.8</v>
          </cell>
          <cell r="H41">
            <v>239.8</v>
          </cell>
          <cell r="I41">
            <v>1</v>
          </cell>
          <cell r="J41">
            <v>0.06</v>
          </cell>
          <cell r="M41" t="str">
            <v>主导</v>
          </cell>
          <cell r="N41" t="str">
            <v>贺一玮团队</v>
          </cell>
          <cell r="O41" t="str">
            <v>刘逸凡</v>
          </cell>
          <cell r="P41" t="str">
            <v>25已完结</v>
          </cell>
          <cell r="T41">
            <v>239.8</v>
          </cell>
          <cell r="U41">
            <v>0</v>
          </cell>
          <cell r="V41">
            <v>0</v>
          </cell>
          <cell r="AA41">
            <v>0</v>
          </cell>
          <cell r="AB41">
            <v>0</v>
          </cell>
          <cell r="AC41">
            <v>0</v>
          </cell>
          <cell r="AD41">
            <v>0</v>
          </cell>
          <cell r="AE41">
            <v>0</v>
          </cell>
          <cell r="AF41">
            <v>0</v>
          </cell>
          <cell r="AG41">
            <v>0</v>
          </cell>
          <cell r="AH41">
            <v>0</v>
          </cell>
          <cell r="AI41">
            <v>0</v>
          </cell>
          <cell r="AJ41">
            <v>0</v>
          </cell>
          <cell r="AK41">
            <v>0</v>
          </cell>
          <cell r="AL41">
            <v>0</v>
          </cell>
          <cell r="AW41">
            <v>203.83</v>
          </cell>
          <cell r="AX41">
            <v>0</v>
          </cell>
          <cell r="AY41">
            <v>35.97</v>
          </cell>
          <cell r="AZ41">
            <v>35.97</v>
          </cell>
          <cell r="BE41">
            <v>35.97</v>
          </cell>
          <cell r="BQ41" t="str">
            <v>上海巨一科技发展有限公司</v>
          </cell>
          <cell r="CA41">
            <v>0</v>
          </cell>
          <cell r="CB41">
            <v>0</v>
          </cell>
          <cell r="CC41">
            <v>0</v>
          </cell>
          <cell r="CD41">
            <v>0</v>
          </cell>
          <cell r="CE41">
            <v>0</v>
          </cell>
          <cell r="CF41">
            <v>0</v>
          </cell>
          <cell r="CG41">
            <v>0</v>
          </cell>
          <cell r="CH41">
            <v>0</v>
          </cell>
          <cell r="CI41">
            <v>0</v>
          </cell>
          <cell r="CJ41">
            <v>0</v>
          </cell>
          <cell r="CK41">
            <v>0</v>
          </cell>
          <cell r="CL41">
            <v>0</v>
          </cell>
          <cell r="DA41">
            <v>0</v>
          </cell>
          <cell r="DB41">
            <v>0</v>
          </cell>
          <cell r="DC41">
            <v>0</v>
          </cell>
          <cell r="DD41">
            <v>0</v>
          </cell>
          <cell r="DE41">
            <v>0</v>
          </cell>
          <cell r="DF41">
            <v>0</v>
          </cell>
          <cell r="DG41">
            <v>0</v>
          </cell>
          <cell r="DH41">
            <v>0</v>
          </cell>
          <cell r="DI41">
            <v>0</v>
          </cell>
          <cell r="DJ41">
            <v>0</v>
          </cell>
          <cell r="DK41">
            <v>0</v>
          </cell>
          <cell r="DL41">
            <v>0</v>
          </cell>
        </row>
        <row r="42">
          <cell r="A42">
            <v>38</v>
          </cell>
          <cell r="B42" t="str">
            <v>智能运管中心</v>
          </cell>
          <cell r="C42" t="str">
            <v>ZHT2023010900007</v>
          </cell>
          <cell r="D42" t="str">
            <v>隧道全生命管养平台三期开发服务</v>
          </cell>
          <cell r="E42">
            <v>89.87</v>
          </cell>
          <cell r="F42">
            <v>89.87</v>
          </cell>
          <cell r="G42">
            <v>89.87</v>
          </cell>
          <cell r="H42">
            <v>89.87</v>
          </cell>
          <cell r="I42">
            <v>1</v>
          </cell>
          <cell r="J42">
            <v>0.06</v>
          </cell>
          <cell r="M42" t="str">
            <v>主导</v>
          </cell>
          <cell r="N42" t="str">
            <v>贺一玮团队</v>
          </cell>
          <cell r="O42" t="str">
            <v>何栩</v>
          </cell>
          <cell r="P42" t="str">
            <v>25已完结</v>
          </cell>
          <cell r="T42">
            <v>89.87</v>
          </cell>
          <cell r="U42">
            <v>0</v>
          </cell>
          <cell r="V42">
            <v>0</v>
          </cell>
          <cell r="AA42">
            <v>0</v>
          </cell>
          <cell r="AB42">
            <v>0</v>
          </cell>
          <cell r="AC42">
            <v>0</v>
          </cell>
          <cell r="AD42">
            <v>0</v>
          </cell>
          <cell r="AE42">
            <v>0</v>
          </cell>
          <cell r="AF42">
            <v>0</v>
          </cell>
          <cell r="AG42">
            <v>0</v>
          </cell>
          <cell r="AH42">
            <v>0</v>
          </cell>
          <cell r="AI42">
            <v>0</v>
          </cell>
          <cell r="AJ42">
            <v>0</v>
          </cell>
          <cell r="AK42">
            <v>0</v>
          </cell>
          <cell r="AL42">
            <v>0</v>
          </cell>
          <cell r="AW42">
            <v>89.87</v>
          </cell>
          <cell r="AX42">
            <v>0</v>
          </cell>
          <cell r="AY42">
            <v>0</v>
          </cell>
          <cell r="AZ42">
            <v>0</v>
          </cell>
          <cell r="BQ42" t="str">
            <v>上海城建城市运营（集团）有限公司</v>
          </cell>
          <cell r="CA42">
            <v>0</v>
          </cell>
          <cell r="CB42">
            <v>0</v>
          </cell>
          <cell r="CC42">
            <v>0</v>
          </cell>
          <cell r="CD42">
            <v>0</v>
          </cell>
          <cell r="CE42">
            <v>0</v>
          </cell>
          <cell r="CF42">
            <v>0</v>
          </cell>
          <cell r="CG42">
            <v>0</v>
          </cell>
          <cell r="CH42">
            <v>0</v>
          </cell>
          <cell r="CI42">
            <v>0</v>
          </cell>
          <cell r="CJ42">
            <v>0</v>
          </cell>
          <cell r="CK42">
            <v>0</v>
          </cell>
          <cell r="CL42">
            <v>0</v>
          </cell>
          <cell r="DA42">
            <v>0</v>
          </cell>
          <cell r="DB42">
            <v>0</v>
          </cell>
          <cell r="DC42">
            <v>0</v>
          </cell>
          <cell r="DD42">
            <v>0</v>
          </cell>
          <cell r="DE42">
            <v>0</v>
          </cell>
          <cell r="DF42">
            <v>0</v>
          </cell>
          <cell r="DG42">
            <v>0</v>
          </cell>
          <cell r="DH42">
            <v>0</v>
          </cell>
          <cell r="DI42">
            <v>0</v>
          </cell>
          <cell r="DJ42">
            <v>0</v>
          </cell>
          <cell r="DK42">
            <v>0</v>
          </cell>
          <cell r="DL42">
            <v>0</v>
          </cell>
        </row>
        <row r="43">
          <cell r="A43">
            <v>39</v>
          </cell>
          <cell r="B43" t="str">
            <v>智能运管中心</v>
          </cell>
          <cell r="C43" t="str">
            <v>ZHT2023102500121</v>
          </cell>
          <cell r="D43" t="str">
            <v>绍兴智慧快速路智能路巡系统采购项目合同</v>
          </cell>
          <cell r="E43">
            <v>39.799999999999997</v>
          </cell>
          <cell r="F43">
            <v>39.799999999999997</v>
          </cell>
          <cell r="G43">
            <v>39.799999999999997</v>
          </cell>
          <cell r="H43">
            <v>5.8</v>
          </cell>
          <cell r="I43">
            <v>0.14572864321608001</v>
          </cell>
          <cell r="J43">
            <v>0.13</v>
          </cell>
          <cell r="M43" t="str">
            <v>主导</v>
          </cell>
          <cell r="N43" t="str">
            <v>贺一玮团队</v>
          </cell>
          <cell r="O43" t="str">
            <v>贺一玮</v>
          </cell>
          <cell r="P43" t="str">
            <v>在建</v>
          </cell>
          <cell r="T43">
            <v>27.86</v>
          </cell>
          <cell r="U43">
            <v>0</v>
          </cell>
          <cell r="V43">
            <v>11.94</v>
          </cell>
          <cell r="AD43">
            <v>3.98</v>
          </cell>
          <cell r="AW43">
            <v>27.86</v>
          </cell>
          <cell r="AX43">
            <v>3.98</v>
          </cell>
          <cell r="AY43">
            <v>7.96</v>
          </cell>
          <cell r="AZ43">
            <v>-3.98</v>
          </cell>
          <cell r="BB43">
            <v>3.98</v>
          </cell>
          <cell r="BQ43" t="str">
            <v>绍兴市智慧快速路运营管理有限公司</v>
          </cell>
          <cell r="CA43">
            <v>0</v>
          </cell>
          <cell r="CB43">
            <v>0</v>
          </cell>
          <cell r="CC43">
            <v>0</v>
          </cell>
          <cell r="CD43">
            <v>0</v>
          </cell>
          <cell r="CE43">
            <v>0</v>
          </cell>
          <cell r="CF43">
            <v>0</v>
          </cell>
          <cell r="CG43">
            <v>0</v>
          </cell>
          <cell r="CH43">
            <v>0</v>
          </cell>
          <cell r="CI43">
            <v>0</v>
          </cell>
          <cell r="CJ43">
            <v>0</v>
          </cell>
          <cell r="CK43">
            <v>0</v>
          </cell>
          <cell r="CL43">
            <v>0</v>
          </cell>
          <cell r="DA43">
            <v>0</v>
          </cell>
          <cell r="DB43">
            <v>0</v>
          </cell>
          <cell r="DC43">
            <v>3.98</v>
          </cell>
          <cell r="DD43">
            <v>0</v>
          </cell>
          <cell r="DE43">
            <v>0</v>
          </cell>
          <cell r="DF43">
            <v>0</v>
          </cell>
          <cell r="DG43">
            <v>0</v>
          </cell>
          <cell r="DH43">
            <v>0</v>
          </cell>
          <cell r="DI43">
            <v>0</v>
          </cell>
          <cell r="DJ43">
            <v>0</v>
          </cell>
          <cell r="DK43">
            <v>0</v>
          </cell>
          <cell r="DL43">
            <v>0</v>
          </cell>
        </row>
        <row r="44">
          <cell r="A44">
            <v>40</v>
          </cell>
          <cell r="B44" t="str">
            <v>智能运管中心</v>
          </cell>
          <cell r="C44" t="str">
            <v>ZHT2023091100092</v>
          </cell>
          <cell r="D44" t="str">
            <v>G15（嘉浏段）智慧高速大屏集成管理技术服务</v>
          </cell>
          <cell r="E44">
            <v>25.6</v>
          </cell>
          <cell r="F44">
            <v>25.6</v>
          </cell>
          <cell r="G44">
            <v>25.6</v>
          </cell>
          <cell r="H44">
            <v>22.6</v>
          </cell>
          <cell r="I44">
            <v>0.8828125</v>
          </cell>
          <cell r="J44">
            <v>0.06</v>
          </cell>
          <cell r="M44" t="str">
            <v>主导</v>
          </cell>
          <cell r="N44" t="str">
            <v>邱枫团队</v>
          </cell>
          <cell r="O44" t="str">
            <v>高建勇</v>
          </cell>
          <cell r="P44" t="str">
            <v>在建</v>
          </cell>
          <cell r="T44">
            <v>24.32</v>
          </cell>
          <cell r="U44">
            <v>0</v>
          </cell>
          <cell r="V44">
            <v>1.28</v>
          </cell>
          <cell r="AW44">
            <v>24.32</v>
          </cell>
          <cell r="AX44">
            <v>0</v>
          </cell>
          <cell r="AY44">
            <v>1.28</v>
          </cell>
          <cell r="AZ44">
            <v>0</v>
          </cell>
          <cell r="BQ44" t="str">
            <v>上海城建智慧城市运营管理有限公司</v>
          </cell>
          <cell r="CA44">
            <v>0</v>
          </cell>
          <cell r="CB44">
            <v>0</v>
          </cell>
          <cell r="CC44">
            <v>0</v>
          </cell>
          <cell r="CD44">
            <v>0</v>
          </cell>
          <cell r="CE44">
            <v>0</v>
          </cell>
          <cell r="CF44">
            <v>0</v>
          </cell>
          <cell r="CG44">
            <v>0</v>
          </cell>
          <cell r="CH44">
            <v>0</v>
          </cell>
          <cell r="CI44">
            <v>0</v>
          </cell>
          <cell r="CJ44">
            <v>0</v>
          </cell>
          <cell r="CK44">
            <v>0</v>
          </cell>
          <cell r="CL44">
            <v>0</v>
          </cell>
          <cell r="DA44">
            <v>0</v>
          </cell>
          <cell r="DB44">
            <v>0</v>
          </cell>
          <cell r="DC44">
            <v>0</v>
          </cell>
          <cell r="DD44">
            <v>0</v>
          </cell>
          <cell r="DE44">
            <v>0</v>
          </cell>
          <cell r="DF44">
            <v>0</v>
          </cell>
          <cell r="DG44">
            <v>0</v>
          </cell>
          <cell r="DH44">
            <v>0</v>
          </cell>
          <cell r="DI44">
            <v>0</v>
          </cell>
          <cell r="DJ44">
            <v>0</v>
          </cell>
          <cell r="DK44">
            <v>0</v>
          </cell>
          <cell r="DL44">
            <v>0</v>
          </cell>
        </row>
        <row r="45">
          <cell r="A45">
            <v>41</v>
          </cell>
          <cell r="B45" t="str">
            <v>智能运管中心</v>
          </cell>
          <cell r="C45" t="str">
            <v>ZHT2023062800056</v>
          </cell>
          <cell r="D45" t="str">
            <v>北接线智慧高速建设（二期）项目合同协议书</v>
          </cell>
          <cell r="E45">
            <v>570</v>
          </cell>
          <cell r="F45">
            <v>546.05999999999995</v>
          </cell>
          <cell r="G45">
            <v>546.05999999999995</v>
          </cell>
          <cell r="H45">
            <v>426.06</v>
          </cell>
          <cell r="I45">
            <v>0.78024392923854502</v>
          </cell>
          <cell r="J45">
            <v>0.06</v>
          </cell>
          <cell r="M45" t="str">
            <v>主导</v>
          </cell>
          <cell r="N45" t="str">
            <v>贺一玮团队</v>
          </cell>
          <cell r="O45" t="str">
            <v>刘逸凡</v>
          </cell>
          <cell r="P45" t="str">
            <v>在建</v>
          </cell>
          <cell r="T45">
            <v>513</v>
          </cell>
          <cell r="U45">
            <v>0</v>
          </cell>
          <cell r="V45">
            <v>57</v>
          </cell>
          <cell r="AW45">
            <v>399</v>
          </cell>
          <cell r="AX45">
            <v>0</v>
          </cell>
          <cell r="AY45">
            <v>171</v>
          </cell>
          <cell r="AZ45">
            <v>114</v>
          </cell>
          <cell r="BE45">
            <v>57</v>
          </cell>
          <cell r="BQ45" t="str">
            <v>嘉兴市杭州湾大桥投资开发有限责任公司</v>
          </cell>
          <cell r="CA45">
            <v>0</v>
          </cell>
          <cell r="CB45">
            <v>0</v>
          </cell>
          <cell r="CC45">
            <v>0</v>
          </cell>
          <cell r="CD45">
            <v>0</v>
          </cell>
          <cell r="CE45">
            <v>0</v>
          </cell>
          <cell r="CF45">
            <v>0</v>
          </cell>
          <cell r="CG45">
            <v>0</v>
          </cell>
          <cell r="CH45">
            <v>0</v>
          </cell>
          <cell r="CI45">
            <v>0</v>
          </cell>
          <cell r="CJ45">
            <v>0</v>
          </cell>
          <cell r="CK45">
            <v>0</v>
          </cell>
          <cell r="CL45">
            <v>0</v>
          </cell>
          <cell r="DA45">
            <v>0</v>
          </cell>
          <cell r="DB45">
            <v>0</v>
          </cell>
          <cell r="DC45">
            <v>0</v>
          </cell>
          <cell r="DD45">
            <v>0</v>
          </cell>
          <cell r="DE45">
            <v>0</v>
          </cell>
          <cell r="DF45">
            <v>0</v>
          </cell>
          <cell r="DG45">
            <v>0</v>
          </cell>
          <cell r="DH45">
            <v>0</v>
          </cell>
          <cell r="DI45">
            <v>0</v>
          </cell>
          <cell r="DJ45">
            <v>0</v>
          </cell>
          <cell r="DK45">
            <v>0</v>
          </cell>
          <cell r="DL45">
            <v>0</v>
          </cell>
        </row>
        <row r="46">
          <cell r="A46">
            <v>42</v>
          </cell>
          <cell r="B46" t="str">
            <v>智能运管中心</v>
          </cell>
          <cell r="C46" t="str">
            <v>ZHT2023110100131</v>
          </cell>
          <cell r="D46" t="str">
            <v>城市区块数字化管理模式的研究（数字化管理系统）</v>
          </cell>
          <cell r="E46">
            <v>23</v>
          </cell>
          <cell r="F46">
            <v>23</v>
          </cell>
          <cell r="G46">
            <v>23</v>
          </cell>
          <cell r="H46">
            <v>23</v>
          </cell>
          <cell r="I46">
            <v>1</v>
          </cell>
          <cell r="J46">
            <v>0.06</v>
          </cell>
          <cell r="M46" t="str">
            <v>主导</v>
          </cell>
          <cell r="N46" t="str">
            <v>贺一玮团队</v>
          </cell>
          <cell r="O46" t="str">
            <v>贺一玮</v>
          </cell>
          <cell r="P46" t="str">
            <v>25已完结</v>
          </cell>
          <cell r="T46">
            <v>23</v>
          </cell>
          <cell r="U46">
            <v>0</v>
          </cell>
          <cell r="V46">
            <v>0</v>
          </cell>
          <cell r="AA46">
            <v>0</v>
          </cell>
          <cell r="AB46">
            <v>0</v>
          </cell>
          <cell r="AC46">
            <v>0</v>
          </cell>
          <cell r="AD46">
            <v>0</v>
          </cell>
          <cell r="AE46">
            <v>0</v>
          </cell>
          <cell r="AF46">
            <v>0</v>
          </cell>
          <cell r="AG46">
            <v>0</v>
          </cell>
          <cell r="AH46">
            <v>0</v>
          </cell>
          <cell r="AI46">
            <v>0</v>
          </cell>
          <cell r="AJ46">
            <v>0</v>
          </cell>
          <cell r="AK46">
            <v>0</v>
          </cell>
          <cell r="AL46">
            <v>0</v>
          </cell>
          <cell r="AW46">
            <v>6.9</v>
          </cell>
          <cell r="AX46">
            <v>14.95</v>
          </cell>
          <cell r="AY46">
            <v>1.1499999999999999</v>
          </cell>
          <cell r="AZ46">
            <v>1.1499999999999999</v>
          </cell>
          <cell r="BA46">
            <v>6.9</v>
          </cell>
          <cell r="BB46">
            <v>8.0500000000000007</v>
          </cell>
          <cell r="BQ46" t="str">
            <v>上海城建养护管理有限公司</v>
          </cell>
          <cell r="CA46">
            <v>0</v>
          </cell>
          <cell r="CB46">
            <v>0</v>
          </cell>
          <cell r="CC46">
            <v>0</v>
          </cell>
          <cell r="CD46">
            <v>0</v>
          </cell>
          <cell r="CE46">
            <v>0</v>
          </cell>
          <cell r="CF46">
            <v>0</v>
          </cell>
          <cell r="CG46">
            <v>0</v>
          </cell>
          <cell r="CH46">
            <v>0</v>
          </cell>
          <cell r="CI46">
            <v>0</v>
          </cell>
          <cell r="CJ46">
            <v>0</v>
          </cell>
          <cell r="CK46">
            <v>0</v>
          </cell>
          <cell r="CL46">
            <v>0</v>
          </cell>
          <cell r="DA46">
            <v>6.9</v>
          </cell>
          <cell r="DB46">
            <v>8.0500000000000007</v>
          </cell>
          <cell r="DC46">
            <v>0</v>
          </cell>
          <cell r="DD46">
            <v>0</v>
          </cell>
          <cell r="DE46">
            <v>0</v>
          </cell>
          <cell r="DF46">
            <v>0</v>
          </cell>
          <cell r="DG46">
            <v>0</v>
          </cell>
          <cell r="DH46">
            <v>0</v>
          </cell>
          <cell r="DI46">
            <v>0</v>
          </cell>
          <cell r="DJ46">
            <v>0</v>
          </cell>
          <cell r="DK46">
            <v>0</v>
          </cell>
          <cell r="DL46">
            <v>0</v>
          </cell>
        </row>
        <row r="47">
          <cell r="A47">
            <v>43</v>
          </cell>
          <cell r="B47" t="str">
            <v>智能运管中心</v>
          </cell>
          <cell r="C47" t="str">
            <v>ZHT2023121400159</v>
          </cell>
          <cell r="D47" t="str">
            <v>慢速车数据服务平台开发项目</v>
          </cell>
          <cell r="E47">
            <v>34.799999999999997</v>
          </cell>
          <cell r="F47">
            <v>34.799999999999997</v>
          </cell>
          <cell r="G47">
            <v>34.799999999999997</v>
          </cell>
          <cell r="H47">
            <v>19.608000000000001</v>
          </cell>
          <cell r="I47">
            <v>0.56344827586206903</v>
          </cell>
          <cell r="J47">
            <v>0.06</v>
          </cell>
          <cell r="M47" t="str">
            <v>主导</v>
          </cell>
          <cell r="N47" t="str">
            <v>贺一玮团队</v>
          </cell>
          <cell r="O47" t="str">
            <v>贺一玮</v>
          </cell>
          <cell r="P47" t="str">
            <v>在建</v>
          </cell>
          <cell r="T47">
            <v>33.06</v>
          </cell>
          <cell r="U47">
            <v>0</v>
          </cell>
          <cell r="V47">
            <v>1.73999999999999</v>
          </cell>
          <cell r="AG47">
            <v>1.74</v>
          </cell>
          <cell r="AW47">
            <v>33.06</v>
          </cell>
          <cell r="AX47">
            <v>0</v>
          </cell>
          <cell r="AY47">
            <v>1.73999999999999</v>
          </cell>
          <cell r="AZ47">
            <v>0</v>
          </cell>
          <cell r="BQ47" t="str">
            <v>上海城建城市运营（集团）有限公司</v>
          </cell>
          <cell r="CA47">
            <v>0</v>
          </cell>
          <cell r="CB47">
            <v>0</v>
          </cell>
          <cell r="CC47">
            <v>0</v>
          </cell>
          <cell r="CD47">
            <v>0</v>
          </cell>
          <cell r="CE47">
            <v>0</v>
          </cell>
          <cell r="CF47">
            <v>0</v>
          </cell>
          <cell r="CG47">
            <v>0</v>
          </cell>
          <cell r="CH47">
            <v>0</v>
          </cell>
          <cell r="CI47">
            <v>0</v>
          </cell>
          <cell r="CJ47">
            <v>0</v>
          </cell>
          <cell r="CK47">
            <v>0</v>
          </cell>
          <cell r="CL47">
            <v>0</v>
          </cell>
          <cell r="DA47">
            <v>0</v>
          </cell>
          <cell r="DB47">
            <v>0</v>
          </cell>
          <cell r="DC47">
            <v>0</v>
          </cell>
          <cell r="DD47">
            <v>0</v>
          </cell>
          <cell r="DE47">
            <v>0</v>
          </cell>
          <cell r="DF47">
            <v>0</v>
          </cell>
          <cell r="DG47">
            <v>0</v>
          </cell>
          <cell r="DH47">
            <v>0</v>
          </cell>
          <cell r="DI47">
            <v>0</v>
          </cell>
          <cell r="DJ47">
            <v>0</v>
          </cell>
          <cell r="DK47">
            <v>0</v>
          </cell>
          <cell r="DL47">
            <v>0</v>
          </cell>
        </row>
        <row r="48">
          <cell r="A48">
            <v>44</v>
          </cell>
          <cell r="B48" t="str">
            <v>智能运管中心</v>
          </cell>
          <cell r="C48" t="str">
            <v>ZHT2023121100152</v>
          </cell>
          <cell r="D48" t="str">
            <v>2023年城市基础设施综合运营大屏技术开发合同</v>
          </cell>
          <cell r="E48">
            <v>88.820999999999998</v>
          </cell>
          <cell r="F48">
            <v>88.820999999999998</v>
          </cell>
          <cell r="G48">
            <v>88.820999999999998</v>
          </cell>
          <cell r="H48">
            <v>22.821000000000002</v>
          </cell>
          <cell r="I48">
            <v>0.25693248218326697</v>
          </cell>
          <cell r="J48">
            <v>0.06</v>
          </cell>
          <cell r="M48" t="str">
            <v>主导</v>
          </cell>
          <cell r="N48" t="str">
            <v>贺一玮团队</v>
          </cell>
          <cell r="O48" t="str">
            <v>贺一玮</v>
          </cell>
          <cell r="P48" t="str">
            <v>25已完结</v>
          </cell>
          <cell r="T48">
            <v>88.820999999999998</v>
          </cell>
          <cell r="U48">
            <v>0</v>
          </cell>
          <cell r="V48">
            <v>0</v>
          </cell>
          <cell r="AA48">
            <v>0</v>
          </cell>
          <cell r="AB48">
            <v>0</v>
          </cell>
          <cell r="AC48">
            <v>0</v>
          </cell>
          <cell r="AD48">
            <v>0</v>
          </cell>
          <cell r="AE48">
            <v>0</v>
          </cell>
          <cell r="AF48">
            <v>0</v>
          </cell>
          <cell r="AG48">
            <v>0</v>
          </cell>
          <cell r="AH48">
            <v>0</v>
          </cell>
          <cell r="AI48">
            <v>0</v>
          </cell>
          <cell r="AJ48">
            <v>0</v>
          </cell>
          <cell r="AK48">
            <v>0</v>
          </cell>
          <cell r="AL48">
            <v>0</v>
          </cell>
          <cell r="AW48">
            <v>84.379949999999994</v>
          </cell>
          <cell r="AX48">
            <v>4.4410499999999997</v>
          </cell>
          <cell r="AY48">
            <v>0</v>
          </cell>
          <cell r="AZ48">
            <v>0</v>
          </cell>
          <cell r="BB48">
            <v>4.4410499999999997</v>
          </cell>
          <cell r="BQ48" t="str">
            <v>上海城建智慧城市运营管理有限公司</v>
          </cell>
          <cell r="CA48">
            <v>0</v>
          </cell>
          <cell r="CB48">
            <v>0</v>
          </cell>
          <cell r="CC48">
            <v>0</v>
          </cell>
          <cell r="CD48">
            <v>0</v>
          </cell>
          <cell r="CE48">
            <v>0</v>
          </cell>
          <cell r="CF48">
            <v>0</v>
          </cell>
          <cell r="CG48">
            <v>0</v>
          </cell>
          <cell r="CH48">
            <v>0</v>
          </cell>
          <cell r="CI48">
            <v>0</v>
          </cell>
          <cell r="CJ48">
            <v>0</v>
          </cell>
          <cell r="CK48">
            <v>0</v>
          </cell>
          <cell r="CL48">
            <v>0</v>
          </cell>
          <cell r="DA48">
            <v>0</v>
          </cell>
          <cell r="DB48">
            <v>4.4410499999999997</v>
          </cell>
          <cell r="DC48">
            <v>0</v>
          </cell>
          <cell r="DD48">
            <v>0</v>
          </cell>
          <cell r="DE48">
            <v>0</v>
          </cell>
          <cell r="DF48">
            <v>0</v>
          </cell>
          <cell r="DG48">
            <v>0</v>
          </cell>
          <cell r="DH48">
            <v>0</v>
          </cell>
          <cell r="DI48">
            <v>0</v>
          </cell>
          <cell r="DJ48">
            <v>0</v>
          </cell>
          <cell r="DK48">
            <v>0</v>
          </cell>
          <cell r="DL48">
            <v>0</v>
          </cell>
        </row>
        <row r="49">
          <cell r="A49">
            <v>45</v>
          </cell>
          <cell r="B49" t="str">
            <v>智能运管中心</v>
          </cell>
          <cell r="C49" t="str">
            <v>ZHT2023121100153</v>
          </cell>
          <cell r="D49" t="str">
            <v>2023年城市基础设施基础及业务数据服务技术服务合同</v>
          </cell>
          <cell r="E49">
            <v>47.889000000000003</v>
          </cell>
          <cell r="F49">
            <v>47.889000000000003</v>
          </cell>
          <cell r="G49">
            <v>47.889000000000003</v>
          </cell>
          <cell r="H49">
            <v>32.889000000000003</v>
          </cell>
          <cell r="I49">
            <v>0.68677566873394702</v>
          </cell>
          <cell r="J49">
            <v>0.06</v>
          </cell>
          <cell r="M49" t="str">
            <v>主导</v>
          </cell>
          <cell r="N49" t="str">
            <v>贺一玮团队</v>
          </cell>
          <cell r="O49" t="str">
            <v>贺一玮</v>
          </cell>
          <cell r="P49" t="str">
            <v>25已完结</v>
          </cell>
          <cell r="T49">
            <v>47.889000000000003</v>
          </cell>
          <cell r="U49">
            <v>0</v>
          </cell>
          <cell r="V49">
            <v>0</v>
          </cell>
          <cell r="AA49">
            <v>0</v>
          </cell>
          <cell r="AB49">
            <v>0</v>
          </cell>
          <cell r="AC49">
            <v>0</v>
          </cell>
          <cell r="AD49">
            <v>0</v>
          </cell>
          <cell r="AE49">
            <v>0</v>
          </cell>
          <cell r="AF49">
            <v>0</v>
          </cell>
          <cell r="AG49">
            <v>0</v>
          </cell>
          <cell r="AH49">
            <v>0</v>
          </cell>
          <cell r="AI49">
            <v>0</v>
          </cell>
          <cell r="AJ49">
            <v>0</v>
          </cell>
          <cell r="AK49">
            <v>0</v>
          </cell>
          <cell r="AL49">
            <v>0</v>
          </cell>
          <cell r="AW49">
            <v>45.494549999999997</v>
          </cell>
          <cell r="AX49">
            <v>2.39445</v>
          </cell>
          <cell r="AY49">
            <v>6.2172489379008798E-15</v>
          </cell>
          <cell r="AZ49">
            <v>6.2172489379008798E-15</v>
          </cell>
          <cell r="BB49">
            <v>2.39445</v>
          </cell>
          <cell r="BQ49" t="str">
            <v>上海城建智慧城市运营管理有限公司</v>
          </cell>
          <cell r="CA49">
            <v>0</v>
          </cell>
          <cell r="CB49">
            <v>0</v>
          </cell>
          <cell r="CC49">
            <v>0</v>
          </cell>
          <cell r="CD49">
            <v>0</v>
          </cell>
          <cell r="CE49">
            <v>0</v>
          </cell>
          <cell r="CF49">
            <v>0</v>
          </cell>
          <cell r="CG49">
            <v>0</v>
          </cell>
          <cell r="CH49">
            <v>0</v>
          </cell>
          <cell r="CI49">
            <v>0</v>
          </cell>
          <cell r="CJ49">
            <v>0</v>
          </cell>
          <cell r="CK49">
            <v>0</v>
          </cell>
          <cell r="CL49">
            <v>0</v>
          </cell>
          <cell r="DA49">
            <v>0</v>
          </cell>
          <cell r="DB49">
            <v>2.39445</v>
          </cell>
          <cell r="DC49">
            <v>0</v>
          </cell>
          <cell r="DD49">
            <v>0</v>
          </cell>
          <cell r="DE49">
            <v>0</v>
          </cell>
          <cell r="DF49">
            <v>0</v>
          </cell>
          <cell r="DG49">
            <v>0</v>
          </cell>
          <cell r="DH49">
            <v>0</v>
          </cell>
          <cell r="DI49">
            <v>0</v>
          </cell>
          <cell r="DJ49">
            <v>0</v>
          </cell>
          <cell r="DK49">
            <v>0</v>
          </cell>
          <cell r="DL49">
            <v>0</v>
          </cell>
        </row>
        <row r="50">
          <cell r="A50">
            <v>46</v>
          </cell>
          <cell r="B50" t="str">
            <v>智能运管中心</v>
          </cell>
          <cell r="C50" t="str">
            <v>ZHT2023121100154</v>
          </cell>
          <cell r="D50" t="str">
            <v>2023年城市基础设施车辆、应急及测绘管理功能技术开发合同</v>
          </cell>
          <cell r="E50">
            <v>74.825999999999993</v>
          </cell>
          <cell r="F50">
            <v>74.825999999999993</v>
          </cell>
          <cell r="G50">
            <v>74.825999999999993</v>
          </cell>
          <cell r="H50">
            <v>44.826000000000001</v>
          </cell>
          <cell r="I50">
            <v>0.59906984203351799</v>
          </cell>
          <cell r="J50">
            <v>0.06</v>
          </cell>
          <cell r="M50" t="str">
            <v>主导</v>
          </cell>
          <cell r="N50" t="str">
            <v>贺一玮团队</v>
          </cell>
          <cell r="O50" t="str">
            <v>贺一玮</v>
          </cell>
          <cell r="P50" t="str">
            <v>25已完结</v>
          </cell>
          <cell r="T50">
            <v>74.825999999999993</v>
          </cell>
          <cell r="U50">
            <v>0</v>
          </cell>
          <cell r="V50">
            <v>0</v>
          </cell>
          <cell r="AA50">
            <v>0</v>
          </cell>
          <cell r="AB50">
            <v>0</v>
          </cell>
          <cell r="AC50">
            <v>0</v>
          </cell>
          <cell r="AD50">
            <v>0</v>
          </cell>
          <cell r="AE50">
            <v>0</v>
          </cell>
          <cell r="AF50">
            <v>0</v>
          </cell>
          <cell r="AG50">
            <v>0</v>
          </cell>
          <cell r="AH50">
            <v>0</v>
          </cell>
          <cell r="AI50">
            <v>0</v>
          </cell>
          <cell r="AJ50">
            <v>0</v>
          </cell>
          <cell r="AK50">
            <v>0</v>
          </cell>
          <cell r="AL50">
            <v>0</v>
          </cell>
          <cell r="AW50">
            <v>71.084699999999998</v>
          </cell>
          <cell r="AX50">
            <v>3.7412999999999998</v>
          </cell>
          <cell r="AY50">
            <v>-4.4408920985006301E-15</v>
          </cell>
          <cell r="AZ50">
            <v>-4.4408920985006301E-15</v>
          </cell>
          <cell r="BB50">
            <v>3.7412999999999998</v>
          </cell>
          <cell r="BQ50" t="str">
            <v>上海城建智慧城市运营管理有限公司</v>
          </cell>
          <cell r="CA50">
            <v>0</v>
          </cell>
          <cell r="CB50">
            <v>0</v>
          </cell>
          <cell r="CC50">
            <v>0</v>
          </cell>
          <cell r="CD50">
            <v>0</v>
          </cell>
          <cell r="CE50">
            <v>0</v>
          </cell>
          <cell r="CF50">
            <v>0</v>
          </cell>
          <cell r="CG50">
            <v>0</v>
          </cell>
          <cell r="CH50">
            <v>0</v>
          </cell>
          <cell r="CI50">
            <v>0</v>
          </cell>
          <cell r="CJ50">
            <v>0</v>
          </cell>
          <cell r="CK50">
            <v>0</v>
          </cell>
          <cell r="CL50">
            <v>0</v>
          </cell>
          <cell r="DA50">
            <v>0</v>
          </cell>
          <cell r="DB50">
            <v>3.7412999999999998</v>
          </cell>
          <cell r="DC50">
            <v>0</v>
          </cell>
          <cell r="DD50">
            <v>0</v>
          </cell>
          <cell r="DE50">
            <v>0</v>
          </cell>
          <cell r="DF50">
            <v>0</v>
          </cell>
          <cell r="DG50">
            <v>0</v>
          </cell>
          <cell r="DH50">
            <v>0</v>
          </cell>
          <cell r="DI50">
            <v>0</v>
          </cell>
          <cell r="DJ50">
            <v>0</v>
          </cell>
          <cell r="DK50">
            <v>0</v>
          </cell>
          <cell r="DL50">
            <v>0</v>
          </cell>
        </row>
        <row r="51">
          <cell r="A51">
            <v>47</v>
          </cell>
          <cell r="B51" t="str">
            <v>智能运管中心</v>
          </cell>
          <cell r="C51" t="str">
            <v>ZHT2023121100155</v>
          </cell>
          <cell r="D51" t="str">
            <v>2023年城市基础设施智慧运管平台功能提升技术开发合同</v>
          </cell>
          <cell r="E51">
            <v>71.063999999999993</v>
          </cell>
          <cell r="F51">
            <v>71.063999999999993</v>
          </cell>
          <cell r="G51">
            <v>71.063999999999993</v>
          </cell>
          <cell r="H51">
            <v>41.064</v>
          </cell>
          <cell r="I51">
            <v>0.57784532252617404</v>
          </cell>
          <cell r="J51">
            <v>0.06</v>
          </cell>
          <cell r="M51" t="str">
            <v>主导</v>
          </cell>
          <cell r="N51" t="str">
            <v>贺一玮团队</v>
          </cell>
          <cell r="O51" t="str">
            <v>贺一玮</v>
          </cell>
          <cell r="P51" t="str">
            <v>25已完结</v>
          </cell>
          <cell r="T51">
            <v>71.063999999999993</v>
          </cell>
          <cell r="U51">
            <v>0</v>
          </cell>
          <cell r="V51">
            <v>0</v>
          </cell>
          <cell r="AA51">
            <v>0</v>
          </cell>
          <cell r="AB51">
            <v>0</v>
          </cell>
          <cell r="AC51">
            <v>0</v>
          </cell>
          <cell r="AD51">
            <v>0</v>
          </cell>
          <cell r="AE51">
            <v>0</v>
          </cell>
          <cell r="AF51">
            <v>0</v>
          </cell>
          <cell r="AG51">
            <v>0</v>
          </cell>
          <cell r="AH51">
            <v>0</v>
          </cell>
          <cell r="AI51">
            <v>0</v>
          </cell>
          <cell r="AJ51">
            <v>0</v>
          </cell>
          <cell r="AK51">
            <v>0</v>
          </cell>
          <cell r="AL51">
            <v>0</v>
          </cell>
          <cell r="AW51">
            <v>67.510800000000003</v>
          </cell>
          <cell r="AX51">
            <v>3.5531999999999999</v>
          </cell>
          <cell r="AY51">
            <v>-1.0214051826551401E-14</v>
          </cell>
          <cell r="AZ51">
            <v>-1.0214051826551401E-14</v>
          </cell>
          <cell r="BB51">
            <v>3.5531999999999999</v>
          </cell>
          <cell r="BQ51" t="str">
            <v>上海城建智慧城市运营管理有限公司</v>
          </cell>
          <cell r="CA51">
            <v>0</v>
          </cell>
          <cell r="CB51">
            <v>0</v>
          </cell>
          <cell r="CC51">
            <v>0</v>
          </cell>
          <cell r="CD51">
            <v>0</v>
          </cell>
          <cell r="CE51">
            <v>0</v>
          </cell>
          <cell r="CF51">
            <v>0</v>
          </cell>
          <cell r="CG51">
            <v>0</v>
          </cell>
          <cell r="CH51">
            <v>0</v>
          </cell>
          <cell r="CI51">
            <v>0</v>
          </cell>
          <cell r="CJ51">
            <v>0</v>
          </cell>
          <cell r="CK51">
            <v>0</v>
          </cell>
          <cell r="CL51">
            <v>0</v>
          </cell>
          <cell r="DA51">
            <v>0</v>
          </cell>
          <cell r="DB51">
            <v>3.5531999999999999</v>
          </cell>
          <cell r="DC51">
            <v>0</v>
          </cell>
          <cell r="DD51">
            <v>0</v>
          </cell>
          <cell r="DE51">
            <v>0</v>
          </cell>
          <cell r="DF51">
            <v>0</v>
          </cell>
          <cell r="DG51">
            <v>0</v>
          </cell>
          <cell r="DH51">
            <v>0</v>
          </cell>
          <cell r="DI51">
            <v>0</v>
          </cell>
          <cell r="DJ51">
            <v>0</v>
          </cell>
          <cell r="DK51">
            <v>0</v>
          </cell>
          <cell r="DL51">
            <v>0</v>
          </cell>
        </row>
        <row r="52">
          <cell r="A52">
            <v>48</v>
          </cell>
          <cell r="B52" t="str">
            <v>智能运管中心</v>
          </cell>
          <cell r="C52" t="str">
            <v>ZHT2023121300157</v>
          </cell>
          <cell r="D52" t="str">
            <v>隧道全生命管养大屏功能二期项目</v>
          </cell>
          <cell r="E52">
            <v>75</v>
          </cell>
          <cell r="F52">
            <v>75</v>
          </cell>
          <cell r="G52">
            <v>75</v>
          </cell>
          <cell r="H52">
            <v>25</v>
          </cell>
          <cell r="I52">
            <v>0.33333333333333298</v>
          </cell>
          <cell r="J52">
            <v>0.06</v>
          </cell>
          <cell r="M52" t="str">
            <v>主导</v>
          </cell>
          <cell r="N52" t="str">
            <v>贺一玮团队</v>
          </cell>
          <cell r="O52" t="str">
            <v>何栩</v>
          </cell>
          <cell r="P52" t="str">
            <v>25已完结</v>
          </cell>
          <cell r="T52">
            <v>75</v>
          </cell>
          <cell r="U52">
            <v>0</v>
          </cell>
          <cell r="V52">
            <v>0</v>
          </cell>
          <cell r="AA52">
            <v>0</v>
          </cell>
          <cell r="AB52">
            <v>0</v>
          </cell>
          <cell r="AC52">
            <v>0</v>
          </cell>
          <cell r="AD52">
            <v>0</v>
          </cell>
          <cell r="AE52">
            <v>0</v>
          </cell>
          <cell r="AF52">
            <v>0</v>
          </cell>
          <cell r="AG52">
            <v>0</v>
          </cell>
          <cell r="AH52">
            <v>0</v>
          </cell>
          <cell r="AI52">
            <v>0</v>
          </cell>
          <cell r="AJ52">
            <v>0</v>
          </cell>
          <cell r="AK52">
            <v>0</v>
          </cell>
          <cell r="AL52">
            <v>0</v>
          </cell>
          <cell r="AW52">
            <v>71.25</v>
          </cell>
          <cell r="AX52">
            <v>3.75</v>
          </cell>
          <cell r="AY52">
            <v>0</v>
          </cell>
          <cell r="AZ52">
            <v>0</v>
          </cell>
          <cell r="BB52">
            <v>3.75</v>
          </cell>
          <cell r="BQ52" t="str">
            <v>上海城建智慧城市运营管理有限公司</v>
          </cell>
          <cell r="CA52">
            <v>0</v>
          </cell>
          <cell r="CB52">
            <v>0</v>
          </cell>
          <cell r="CC52">
            <v>0</v>
          </cell>
          <cell r="CD52">
            <v>0</v>
          </cell>
          <cell r="CE52">
            <v>0</v>
          </cell>
          <cell r="CF52">
            <v>0</v>
          </cell>
          <cell r="CG52">
            <v>0</v>
          </cell>
          <cell r="CH52">
            <v>0</v>
          </cell>
          <cell r="CI52">
            <v>0</v>
          </cell>
          <cell r="CJ52">
            <v>0</v>
          </cell>
          <cell r="CK52">
            <v>0</v>
          </cell>
          <cell r="CL52">
            <v>0</v>
          </cell>
          <cell r="DA52">
            <v>0</v>
          </cell>
          <cell r="DB52">
            <v>3.75</v>
          </cell>
          <cell r="DC52">
            <v>0</v>
          </cell>
          <cell r="DD52">
            <v>0</v>
          </cell>
          <cell r="DE52">
            <v>0</v>
          </cell>
          <cell r="DF52">
            <v>0</v>
          </cell>
          <cell r="DG52">
            <v>0</v>
          </cell>
          <cell r="DH52">
            <v>0</v>
          </cell>
          <cell r="DI52">
            <v>0</v>
          </cell>
          <cell r="DJ52">
            <v>0</v>
          </cell>
          <cell r="DK52">
            <v>0</v>
          </cell>
          <cell r="DL52">
            <v>0</v>
          </cell>
        </row>
        <row r="53">
          <cell r="A53">
            <v>49</v>
          </cell>
          <cell r="B53" t="str">
            <v>智能运管中心</v>
          </cell>
          <cell r="C53" t="str">
            <v>ZHT2023111000133</v>
          </cell>
          <cell r="D53" t="str">
            <v>春申湖快速路智慧运维管理平台服务(二期)</v>
          </cell>
          <cell r="E53">
            <v>30.78</v>
          </cell>
          <cell r="F53">
            <v>30.78</v>
          </cell>
          <cell r="G53">
            <v>30.78</v>
          </cell>
          <cell r="H53">
            <v>30.78</v>
          </cell>
          <cell r="I53">
            <v>1</v>
          </cell>
          <cell r="J53">
            <v>0.06</v>
          </cell>
          <cell r="M53" t="str">
            <v>主导</v>
          </cell>
          <cell r="N53" t="str">
            <v>邱枫团队</v>
          </cell>
          <cell r="O53" t="str">
            <v>邱枫</v>
          </cell>
          <cell r="P53" t="str">
            <v>在建</v>
          </cell>
          <cell r="T53">
            <v>29.241</v>
          </cell>
          <cell r="U53">
            <v>0</v>
          </cell>
          <cell r="V53">
            <v>1.5389999999999999</v>
          </cell>
          <cell r="AW53">
            <v>0</v>
          </cell>
          <cell r="AX53">
            <v>0</v>
          </cell>
          <cell r="AY53">
            <v>30.78</v>
          </cell>
          <cell r="AZ53">
            <v>29.241</v>
          </cell>
          <cell r="BQ53" t="str">
            <v>上海城建城市运营（集团）有限公司</v>
          </cell>
          <cell r="CA53">
            <v>0</v>
          </cell>
          <cell r="CB53">
            <v>0</v>
          </cell>
          <cell r="CC53">
            <v>0</v>
          </cell>
          <cell r="CD53">
            <v>0</v>
          </cell>
          <cell r="CE53">
            <v>0</v>
          </cell>
          <cell r="CF53">
            <v>0</v>
          </cell>
          <cell r="CG53">
            <v>0</v>
          </cell>
          <cell r="CH53">
            <v>0</v>
          </cell>
          <cell r="CI53">
            <v>0</v>
          </cell>
          <cell r="CJ53">
            <v>0</v>
          </cell>
          <cell r="CK53">
            <v>0</v>
          </cell>
          <cell r="CL53">
            <v>0</v>
          </cell>
          <cell r="DA53">
            <v>0</v>
          </cell>
          <cell r="DB53">
            <v>0</v>
          </cell>
          <cell r="DC53">
            <v>0</v>
          </cell>
          <cell r="DD53">
            <v>0</v>
          </cell>
          <cell r="DE53">
            <v>0</v>
          </cell>
          <cell r="DF53">
            <v>0</v>
          </cell>
          <cell r="DG53">
            <v>0</v>
          </cell>
          <cell r="DH53">
            <v>0</v>
          </cell>
          <cell r="DI53">
            <v>0</v>
          </cell>
          <cell r="DJ53">
            <v>0</v>
          </cell>
          <cell r="DK53">
            <v>0</v>
          </cell>
          <cell r="DL53">
            <v>0</v>
          </cell>
        </row>
        <row r="54">
          <cell r="A54">
            <v>50</v>
          </cell>
          <cell r="B54" t="str">
            <v>智能运管中心</v>
          </cell>
          <cell r="C54" t="str">
            <v>ZHT2023110100130</v>
          </cell>
          <cell r="D54" t="str">
            <v>嘉善县公路数字化智能管养大屏三期开发</v>
          </cell>
          <cell r="E54">
            <v>16.7</v>
          </cell>
          <cell r="F54">
            <v>16.7</v>
          </cell>
          <cell r="G54">
            <v>16.7</v>
          </cell>
          <cell r="H54">
            <v>16.7</v>
          </cell>
          <cell r="I54">
            <v>1</v>
          </cell>
          <cell r="J54">
            <v>0.06</v>
          </cell>
          <cell r="M54" t="str">
            <v>主导</v>
          </cell>
          <cell r="N54" t="str">
            <v>贺一玮团队</v>
          </cell>
          <cell r="O54" t="str">
            <v>贺一玮</v>
          </cell>
          <cell r="P54" t="str">
            <v>在建</v>
          </cell>
          <cell r="T54">
            <v>0</v>
          </cell>
          <cell r="U54">
            <v>0</v>
          </cell>
          <cell r="V54">
            <v>16.7</v>
          </cell>
          <cell r="AW54">
            <v>5.01</v>
          </cell>
          <cell r="AX54">
            <v>0</v>
          </cell>
          <cell r="AY54">
            <v>11.69</v>
          </cell>
          <cell r="AZ54">
            <v>-5.01</v>
          </cell>
          <cell r="BQ54" t="str">
            <v>上海城建智慧城市运营管理有限公司</v>
          </cell>
          <cell r="BR54" t="str">
            <v>合同暂停，收到预付款</v>
          </cell>
          <cell r="CA54">
            <v>0</v>
          </cell>
          <cell r="CB54">
            <v>0</v>
          </cell>
          <cell r="CC54">
            <v>0</v>
          </cell>
          <cell r="CD54">
            <v>0</v>
          </cell>
          <cell r="CE54">
            <v>0</v>
          </cell>
          <cell r="CF54">
            <v>0</v>
          </cell>
          <cell r="CG54">
            <v>0</v>
          </cell>
          <cell r="CH54">
            <v>0</v>
          </cell>
          <cell r="CI54">
            <v>0</v>
          </cell>
          <cell r="CJ54">
            <v>0</v>
          </cell>
          <cell r="CK54">
            <v>0</v>
          </cell>
          <cell r="CL54">
            <v>0</v>
          </cell>
          <cell r="DA54">
            <v>0</v>
          </cell>
          <cell r="DB54">
            <v>0</v>
          </cell>
          <cell r="DC54">
            <v>0</v>
          </cell>
          <cell r="DD54">
            <v>0</v>
          </cell>
          <cell r="DE54">
            <v>0</v>
          </cell>
          <cell r="DF54">
            <v>0</v>
          </cell>
          <cell r="DG54">
            <v>0</v>
          </cell>
          <cell r="DH54">
            <v>0</v>
          </cell>
          <cell r="DI54">
            <v>0</v>
          </cell>
          <cell r="DJ54">
            <v>0</v>
          </cell>
          <cell r="DK54">
            <v>0</v>
          </cell>
          <cell r="DL54">
            <v>0</v>
          </cell>
        </row>
        <row r="55">
          <cell r="A55">
            <v>51</v>
          </cell>
          <cell r="B55" t="str">
            <v>智能运管中心</v>
          </cell>
          <cell r="C55" t="str">
            <v>ZHT2024012300006</v>
          </cell>
          <cell r="D55" t="str">
            <v>临港全要素智慧管养项目三期建设项目</v>
          </cell>
          <cell r="E55">
            <v>28.82</v>
          </cell>
          <cell r="F55">
            <v>28.82</v>
          </cell>
          <cell r="G55">
            <v>28.82</v>
          </cell>
          <cell r="H55">
            <v>28.82</v>
          </cell>
          <cell r="I55">
            <v>1</v>
          </cell>
          <cell r="J55">
            <v>0.06</v>
          </cell>
          <cell r="M55" t="str">
            <v>主导</v>
          </cell>
          <cell r="N55" t="str">
            <v>贺一玮团队</v>
          </cell>
          <cell r="O55" t="str">
            <v>贺一玮</v>
          </cell>
          <cell r="P55" t="str">
            <v>在建</v>
          </cell>
          <cell r="T55">
            <v>27.379000000000001</v>
          </cell>
          <cell r="U55">
            <v>0</v>
          </cell>
          <cell r="V55">
            <v>1.4410000000000001</v>
          </cell>
          <cell r="AK55">
            <v>1.4410000000000001</v>
          </cell>
          <cell r="AW55">
            <v>18.733000000000001</v>
          </cell>
          <cell r="AX55">
            <v>8.6460000000000008</v>
          </cell>
          <cell r="AY55">
            <v>1.4410000000000001</v>
          </cell>
          <cell r="AZ55">
            <v>0</v>
          </cell>
          <cell r="BB55">
            <v>8.6460000000000008</v>
          </cell>
          <cell r="BQ55" t="str">
            <v>上海城建智慧城市运营管理有限公司</v>
          </cell>
          <cell r="CA55">
            <v>0</v>
          </cell>
          <cell r="CB55">
            <v>0</v>
          </cell>
          <cell r="CC55">
            <v>0</v>
          </cell>
          <cell r="CD55">
            <v>0</v>
          </cell>
          <cell r="CE55">
            <v>0</v>
          </cell>
          <cell r="CF55">
            <v>0</v>
          </cell>
          <cell r="CG55">
            <v>0</v>
          </cell>
          <cell r="CH55">
            <v>0</v>
          </cell>
          <cell r="CI55">
            <v>0</v>
          </cell>
          <cell r="CJ55">
            <v>0</v>
          </cell>
          <cell r="CK55">
            <v>0</v>
          </cell>
          <cell r="CL55">
            <v>0</v>
          </cell>
          <cell r="DA55">
            <v>0</v>
          </cell>
          <cell r="DB55">
            <v>0</v>
          </cell>
          <cell r="DC55">
            <v>0</v>
          </cell>
          <cell r="DD55">
            <v>8.6460000000000008</v>
          </cell>
          <cell r="DE55">
            <v>0</v>
          </cell>
          <cell r="DF55">
            <v>0</v>
          </cell>
          <cell r="DG55">
            <v>0</v>
          </cell>
          <cell r="DH55">
            <v>0</v>
          </cell>
          <cell r="DI55">
            <v>0</v>
          </cell>
          <cell r="DJ55">
            <v>0</v>
          </cell>
          <cell r="DK55">
            <v>0</v>
          </cell>
          <cell r="DL55">
            <v>0</v>
          </cell>
        </row>
        <row r="56">
          <cell r="A56">
            <v>52</v>
          </cell>
          <cell r="B56" t="str">
            <v>智能运管中心</v>
          </cell>
          <cell r="C56" t="str">
            <v>ZHT2024012500011</v>
          </cell>
          <cell r="D56" t="str">
            <v>浦东大屏三期建设项目</v>
          </cell>
          <cell r="E56">
            <v>49.05</v>
          </cell>
          <cell r="F56">
            <v>49.05</v>
          </cell>
          <cell r="G56">
            <v>49.05</v>
          </cell>
          <cell r="H56">
            <v>49.05</v>
          </cell>
          <cell r="I56">
            <v>1</v>
          </cell>
          <cell r="J56">
            <v>0.06</v>
          </cell>
          <cell r="M56" t="str">
            <v>主导</v>
          </cell>
          <cell r="N56" t="str">
            <v>贺一玮团队</v>
          </cell>
          <cell r="O56" t="str">
            <v>贺一玮</v>
          </cell>
          <cell r="P56" t="str">
            <v>在建</v>
          </cell>
          <cell r="T56">
            <v>46.597499999999997</v>
          </cell>
          <cell r="U56">
            <v>0</v>
          </cell>
          <cell r="V56">
            <v>2.4525000000000001</v>
          </cell>
          <cell r="AK56">
            <v>2.4525000000000001</v>
          </cell>
          <cell r="AW56">
            <v>14.715</v>
          </cell>
          <cell r="AX56">
            <v>0</v>
          </cell>
          <cell r="AY56">
            <v>34.335000000000001</v>
          </cell>
          <cell r="AZ56">
            <v>31.8825</v>
          </cell>
          <cell r="BB56">
            <v>17.1675</v>
          </cell>
          <cell r="BQ56" t="str">
            <v>上海城建智慧城市运营管理有限公司</v>
          </cell>
          <cell r="CA56">
            <v>0</v>
          </cell>
          <cell r="CB56">
            <v>0</v>
          </cell>
          <cell r="CC56">
            <v>0</v>
          </cell>
          <cell r="CD56">
            <v>0</v>
          </cell>
          <cell r="CE56">
            <v>0</v>
          </cell>
          <cell r="CF56">
            <v>0</v>
          </cell>
          <cell r="CG56">
            <v>0</v>
          </cell>
          <cell r="CH56">
            <v>0</v>
          </cell>
          <cell r="CI56">
            <v>0</v>
          </cell>
          <cell r="CJ56">
            <v>0</v>
          </cell>
          <cell r="CK56">
            <v>0</v>
          </cell>
          <cell r="CL56">
            <v>0</v>
          </cell>
          <cell r="DA56">
            <v>0</v>
          </cell>
          <cell r="DB56">
            <v>0</v>
          </cell>
          <cell r="DC56">
            <v>0</v>
          </cell>
          <cell r="DD56">
            <v>0</v>
          </cell>
          <cell r="DE56">
            <v>0</v>
          </cell>
          <cell r="DF56">
            <v>0</v>
          </cell>
          <cell r="DG56">
            <v>0</v>
          </cell>
          <cell r="DH56">
            <v>0</v>
          </cell>
          <cell r="DI56">
            <v>0</v>
          </cell>
          <cell r="DJ56">
            <v>0</v>
          </cell>
          <cell r="DK56">
            <v>0</v>
          </cell>
          <cell r="DL56">
            <v>0</v>
          </cell>
        </row>
        <row r="57">
          <cell r="A57">
            <v>53</v>
          </cell>
          <cell r="B57" t="str">
            <v>智能运管中心</v>
          </cell>
          <cell r="C57" t="str">
            <v>ZHT2024042400039</v>
          </cell>
          <cell r="D57" t="str">
            <v>越江大桥拱桥标准优化开发服务</v>
          </cell>
          <cell r="E57">
            <v>30</v>
          </cell>
          <cell r="F57">
            <v>30</v>
          </cell>
          <cell r="G57">
            <v>30</v>
          </cell>
          <cell r="H57">
            <v>3</v>
          </cell>
          <cell r="I57">
            <v>0.1</v>
          </cell>
          <cell r="J57">
            <v>0.06</v>
          </cell>
          <cell r="M57" t="str">
            <v>主导</v>
          </cell>
          <cell r="N57" t="str">
            <v>贺一玮团队</v>
          </cell>
          <cell r="O57" t="str">
            <v>何栩</v>
          </cell>
          <cell r="P57" t="str">
            <v>25已完结</v>
          </cell>
          <cell r="T57">
            <v>30</v>
          </cell>
          <cell r="U57">
            <v>0</v>
          </cell>
          <cell r="V57">
            <v>0</v>
          </cell>
          <cell r="AA57">
            <v>0</v>
          </cell>
          <cell r="AB57">
            <v>0</v>
          </cell>
          <cell r="AC57">
            <v>0</v>
          </cell>
          <cell r="AD57">
            <v>0</v>
          </cell>
          <cell r="AE57">
            <v>0</v>
          </cell>
          <cell r="AF57">
            <v>0</v>
          </cell>
          <cell r="AG57">
            <v>0</v>
          </cell>
          <cell r="AH57">
            <v>0</v>
          </cell>
          <cell r="AI57">
            <v>0</v>
          </cell>
          <cell r="AJ57">
            <v>0</v>
          </cell>
          <cell r="AK57">
            <v>0</v>
          </cell>
          <cell r="AL57">
            <v>0</v>
          </cell>
          <cell r="AW57">
            <v>28.5</v>
          </cell>
          <cell r="AX57">
            <v>0</v>
          </cell>
          <cell r="AY57">
            <v>1.5</v>
          </cell>
          <cell r="AZ57">
            <v>1.5</v>
          </cell>
          <cell r="BB57">
            <v>1.5</v>
          </cell>
          <cell r="BQ57" t="str">
            <v>上海城建智慧城市运营管理有限公司</v>
          </cell>
          <cell r="CA57">
            <v>0</v>
          </cell>
          <cell r="CB57">
            <v>0</v>
          </cell>
          <cell r="CC57">
            <v>0</v>
          </cell>
          <cell r="CD57">
            <v>0</v>
          </cell>
          <cell r="CE57">
            <v>0</v>
          </cell>
          <cell r="CF57">
            <v>0</v>
          </cell>
          <cell r="CG57">
            <v>0</v>
          </cell>
          <cell r="CH57">
            <v>0</v>
          </cell>
          <cell r="CI57">
            <v>0</v>
          </cell>
          <cell r="CJ57">
            <v>0</v>
          </cell>
          <cell r="CK57">
            <v>0</v>
          </cell>
          <cell r="CL57">
            <v>0</v>
          </cell>
          <cell r="DA57">
            <v>0</v>
          </cell>
          <cell r="DB57">
            <v>0</v>
          </cell>
          <cell r="DC57">
            <v>0</v>
          </cell>
          <cell r="DD57">
            <v>0</v>
          </cell>
          <cell r="DE57">
            <v>0</v>
          </cell>
          <cell r="DF57">
            <v>0</v>
          </cell>
          <cell r="DG57">
            <v>0</v>
          </cell>
          <cell r="DH57">
            <v>0</v>
          </cell>
          <cell r="DI57">
            <v>0</v>
          </cell>
          <cell r="DJ57">
            <v>0</v>
          </cell>
          <cell r="DK57">
            <v>0</v>
          </cell>
          <cell r="DL57">
            <v>0</v>
          </cell>
        </row>
        <row r="58">
          <cell r="A58">
            <v>54</v>
          </cell>
          <cell r="B58" t="str">
            <v>智能运管中心</v>
          </cell>
          <cell r="C58" t="str">
            <v>ZHT2024012300008</v>
          </cell>
          <cell r="D58" t="str">
            <v>桥梁全寿命二期建设项目</v>
          </cell>
          <cell r="E58">
            <v>71.48</v>
          </cell>
          <cell r="F58">
            <v>71.48</v>
          </cell>
          <cell r="G58">
            <v>28.48</v>
          </cell>
          <cell r="H58">
            <v>28.48</v>
          </cell>
          <cell r="I58">
            <v>0.39843312814773402</v>
          </cell>
          <cell r="J58">
            <v>0.06</v>
          </cell>
          <cell r="M58" t="str">
            <v>主导</v>
          </cell>
          <cell r="N58" t="str">
            <v>贺一玮团队</v>
          </cell>
          <cell r="O58" t="str">
            <v>何栩</v>
          </cell>
          <cell r="P58" t="str">
            <v>25已完结</v>
          </cell>
          <cell r="T58">
            <v>71.48</v>
          </cell>
          <cell r="U58">
            <v>0</v>
          </cell>
          <cell r="V58">
            <v>0</v>
          </cell>
          <cell r="AA58">
            <v>0</v>
          </cell>
          <cell r="AB58">
            <v>0</v>
          </cell>
          <cell r="AC58">
            <v>0</v>
          </cell>
          <cell r="AD58">
            <v>0</v>
          </cell>
          <cell r="AE58">
            <v>0</v>
          </cell>
          <cell r="AF58">
            <v>0</v>
          </cell>
          <cell r="AG58">
            <v>0</v>
          </cell>
          <cell r="AH58">
            <v>0</v>
          </cell>
          <cell r="AI58">
            <v>0</v>
          </cell>
          <cell r="AJ58">
            <v>0</v>
          </cell>
          <cell r="AK58">
            <v>0</v>
          </cell>
          <cell r="AL58">
            <v>0</v>
          </cell>
          <cell r="AW58">
            <v>67.906000000000006</v>
          </cell>
          <cell r="AX58">
            <v>0</v>
          </cell>
          <cell r="AY58">
            <v>3.5739999999999998</v>
          </cell>
          <cell r="AZ58">
            <v>3.5739999999999998</v>
          </cell>
          <cell r="BB58">
            <v>3.5739999999999998</v>
          </cell>
          <cell r="BQ58" t="str">
            <v>上海城建智慧城市运营管理有限公司</v>
          </cell>
          <cell r="CA58">
            <v>0</v>
          </cell>
          <cell r="CB58">
            <v>0</v>
          </cell>
          <cell r="CC58">
            <v>0</v>
          </cell>
          <cell r="CD58">
            <v>0</v>
          </cell>
          <cell r="CE58">
            <v>0</v>
          </cell>
          <cell r="CF58">
            <v>0</v>
          </cell>
          <cell r="CG58">
            <v>0</v>
          </cell>
          <cell r="CH58">
            <v>0</v>
          </cell>
          <cell r="CI58">
            <v>0</v>
          </cell>
          <cell r="CJ58">
            <v>0</v>
          </cell>
          <cell r="CK58">
            <v>0</v>
          </cell>
          <cell r="CL58">
            <v>0</v>
          </cell>
          <cell r="DA58">
            <v>0</v>
          </cell>
          <cell r="DB58">
            <v>0</v>
          </cell>
          <cell r="DC58">
            <v>0</v>
          </cell>
          <cell r="DD58">
            <v>0</v>
          </cell>
          <cell r="DE58">
            <v>0</v>
          </cell>
          <cell r="DF58">
            <v>0</v>
          </cell>
          <cell r="DG58">
            <v>0</v>
          </cell>
          <cell r="DH58">
            <v>0</v>
          </cell>
          <cell r="DI58">
            <v>0</v>
          </cell>
          <cell r="DJ58">
            <v>0</v>
          </cell>
          <cell r="DK58">
            <v>0</v>
          </cell>
          <cell r="DL58">
            <v>0</v>
          </cell>
        </row>
        <row r="59">
          <cell r="A59">
            <v>55</v>
          </cell>
          <cell r="B59" t="str">
            <v>智能运管中心</v>
          </cell>
          <cell r="C59" t="str">
            <v>ZHT2024090500107</v>
          </cell>
          <cell r="D59" t="str">
            <v>海口世纪大桥琼州大桥结构监控工程维保技术服务</v>
          </cell>
          <cell r="E59">
            <v>23.85</v>
          </cell>
          <cell r="F59">
            <v>23.85</v>
          </cell>
          <cell r="G59">
            <v>23.85</v>
          </cell>
          <cell r="H59">
            <v>14.05</v>
          </cell>
          <cell r="I59">
            <v>0.58909853249475896</v>
          </cell>
          <cell r="J59">
            <v>0.06</v>
          </cell>
          <cell r="M59" t="str">
            <v>主导</v>
          </cell>
          <cell r="N59" t="str">
            <v>邱枫团队</v>
          </cell>
          <cell r="O59" t="str">
            <v>查正军</v>
          </cell>
          <cell r="P59" t="str">
            <v>在建</v>
          </cell>
          <cell r="T59">
            <v>14.31</v>
          </cell>
          <cell r="U59">
            <v>9.5399999999999991</v>
          </cell>
          <cell r="V59">
            <v>0</v>
          </cell>
          <cell r="AA59">
            <v>0</v>
          </cell>
          <cell r="AW59">
            <v>7.1550000000000002</v>
          </cell>
          <cell r="AX59">
            <v>7.1550000000000002</v>
          </cell>
          <cell r="AY59">
            <v>9.5399999999999991</v>
          </cell>
          <cell r="AZ59">
            <v>9.5399999999999991</v>
          </cell>
          <cell r="BC59">
            <v>9.5399999999999991</v>
          </cell>
          <cell r="BE59">
            <v>9.5399999999999991</v>
          </cell>
          <cell r="BQ59" t="str">
            <v>海口市建工城市运营管理有限公司</v>
          </cell>
          <cell r="CA59">
            <v>9.5399999999999991</v>
          </cell>
          <cell r="CB59">
            <v>0</v>
          </cell>
          <cell r="CC59">
            <v>0</v>
          </cell>
          <cell r="CD59">
            <v>0</v>
          </cell>
          <cell r="CE59">
            <v>0</v>
          </cell>
          <cell r="CF59">
            <v>0</v>
          </cell>
          <cell r="CG59">
            <v>0</v>
          </cell>
          <cell r="CH59">
            <v>0</v>
          </cell>
          <cell r="CI59">
            <v>0</v>
          </cell>
          <cell r="CJ59">
            <v>0</v>
          </cell>
          <cell r="CK59">
            <v>0</v>
          </cell>
          <cell r="CL59">
            <v>0</v>
          </cell>
          <cell r="DA59">
            <v>7.1550000000000002</v>
          </cell>
          <cell r="DB59">
            <v>0</v>
          </cell>
          <cell r="DC59">
            <v>0</v>
          </cell>
          <cell r="DD59">
            <v>0</v>
          </cell>
          <cell r="DE59">
            <v>0</v>
          </cell>
          <cell r="DF59">
            <v>0</v>
          </cell>
          <cell r="DG59">
            <v>0</v>
          </cell>
          <cell r="DH59">
            <v>0</v>
          </cell>
          <cell r="DI59">
            <v>0</v>
          </cell>
          <cell r="DJ59">
            <v>0</v>
          </cell>
          <cell r="DK59">
            <v>0</v>
          </cell>
          <cell r="DL59">
            <v>0</v>
          </cell>
        </row>
        <row r="60">
          <cell r="A60">
            <v>56</v>
          </cell>
          <cell r="B60" t="str">
            <v>智能运管中心</v>
          </cell>
          <cell r="C60" t="str">
            <v>ZHT2024111800140</v>
          </cell>
          <cell r="D60" t="str">
            <v>前海地下道路服务采购协议</v>
          </cell>
          <cell r="E60">
            <v>198.94</v>
          </cell>
          <cell r="F60">
            <v>49.734999999999999</v>
          </cell>
          <cell r="G60">
            <v>49.734999999999999</v>
          </cell>
          <cell r="H60">
            <v>49.734999999999999</v>
          </cell>
          <cell r="I60">
            <v>1</v>
          </cell>
          <cell r="J60">
            <v>0.06</v>
          </cell>
          <cell r="M60">
            <v>0</v>
          </cell>
          <cell r="N60" t="str">
            <v>许清亮团队</v>
          </cell>
          <cell r="O60" t="str">
            <v>明艳丽</v>
          </cell>
          <cell r="P60" t="str">
            <v>在建</v>
          </cell>
          <cell r="T60">
            <v>165.12020000000001</v>
          </cell>
          <cell r="U60">
            <v>0</v>
          </cell>
          <cell r="V60">
            <v>33.819800000000001</v>
          </cell>
          <cell r="AW60">
            <v>95.491200000000006</v>
          </cell>
          <cell r="AX60">
            <v>0</v>
          </cell>
          <cell r="AY60">
            <v>103.44880000000001</v>
          </cell>
          <cell r="AZ60">
            <v>69.629000000000005</v>
          </cell>
          <cell r="BQ60" t="str">
            <v>深圳市商汤科技有限公司</v>
          </cell>
          <cell r="CA60">
            <v>0</v>
          </cell>
          <cell r="CB60">
            <v>0</v>
          </cell>
          <cell r="CC60">
            <v>0</v>
          </cell>
          <cell r="CD60">
            <v>0</v>
          </cell>
          <cell r="CE60">
            <v>0</v>
          </cell>
          <cell r="CF60">
            <v>0</v>
          </cell>
          <cell r="CG60">
            <v>0</v>
          </cell>
          <cell r="CH60">
            <v>0</v>
          </cell>
          <cell r="CI60">
            <v>0</v>
          </cell>
          <cell r="CJ60">
            <v>0</v>
          </cell>
          <cell r="CK60">
            <v>0</v>
          </cell>
          <cell r="CL60">
            <v>0</v>
          </cell>
          <cell r="DA60">
            <v>0</v>
          </cell>
          <cell r="DB60">
            <v>0</v>
          </cell>
          <cell r="DC60">
            <v>0</v>
          </cell>
          <cell r="DD60">
            <v>0</v>
          </cell>
          <cell r="DE60">
            <v>0</v>
          </cell>
          <cell r="DF60">
            <v>0</v>
          </cell>
          <cell r="DG60">
            <v>0</v>
          </cell>
          <cell r="DH60">
            <v>0</v>
          </cell>
          <cell r="DI60">
            <v>0</v>
          </cell>
          <cell r="DJ60">
            <v>0</v>
          </cell>
          <cell r="DK60">
            <v>0</v>
          </cell>
          <cell r="DL60">
            <v>0</v>
          </cell>
        </row>
        <row r="61">
          <cell r="A61">
            <v>57</v>
          </cell>
          <cell r="B61" t="str">
            <v>智能运管中心</v>
          </cell>
          <cell r="C61" t="str">
            <v>ZHT2024112900152</v>
          </cell>
          <cell r="D61" t="str">
            <v>盾構隧道健康監測</v>
          </cell>
          <cell r="E61">
            <v>311</v>
          </cell>
          <cell r="F61">
            <v>292.33999999999997</v>
          </cell>
          <cell r="G61">
            <v>292.33999999999997</v>
          </cell>
          <cell r="H61">
            <v>90.623999999999995</v>
          </cell>
          <cell r="I61">
            <v>0.30999521105562</v>
          </cell>
          <cell r="J61">
            <v>0.13</v>
          </cell>
          <cell r="M61" t="str">
            <v>主导</v>
          </cell>
          <cell r="N61" t="str">
            <v>邱枫团队</v>
          </cell>
          <cell r="O61" t="str">
            <v>邱枫</v>
          </cell>
          <cell r="P61" t="str">
            <v>在建</v>
          </cell>
          <cell r="T61">
            <v>96.145495999999994</v>
          </cell>
          <cell r="U61">
            <v>0</v>
          </cell>
          <cell r="V61">
            <v>214.85450399999999</v>
          </cell>
          <cell r="AW61">
            <v>0</v>
          </cell>
          <cell r="AX61">
            <v>82.141632999999999</v>
          </cell>
          <cell r="AY61">
            <v>228.85836699999999</v>
          </cell>
          <cell r="AZ61">
            <v>14.003863000000001</v>
          </cell>
          <cell r="BA61">
            <v>43</v>
          </cell>
          <cell r="BB61">
            <v>43</v>
          </cell>
          <cell r="BC61">
            <v>50</v>
          </cell>
          <cell r="BD61">
            <v>82.141632999999999</v>
          </cell>
          <cell r="BQ61" t="str">
            <v>中建（香港）-中建（澳门）-隧道股份合作经营</v>
          </cell>
          <cell r="CA61">
            <v>0</v>
          </cell>
          <cell r="CB61">
            <v>0</v>
          </cell>
          <cell r="CC61">
            <v>0</v>
          </cell>
          <cell r="CD61">
            <v>0</v>
          </cell>
          <cell r="CE61">
            <v>0</v>
          </cell>
          <cell r="CF61">
            <v>0</v>
          </cell>
          <cell r="CG61">
            <v>0</v>
          </cell>
          <cell r="CH61">
            <v>0</v>
          </cell>
          <cell r="CI61">
            <v>0</v>
          </cell>
          <cell r="CJ61">
            <v>0</v>
          </cell>
          <cell r="CK61">
            <v>0</v>
          </cell>
          <cell r="CL61">
            <v>0</v>
          </cell>
          <cell r="DA61">
            <v>0</v>
          </cell>
          <cell r="DB61">
            <v>0</v>
          </cell>
          <cell r="DC61">
            <v>0</v>
          </cell>
          <cell r="DD61">
            <v>82.141632999999999</v>
          </cell>
          <cell r="DE61">
            <v>0</v>
          </cell>
          <cell r="DF61">
            <v>0</v>
          </cell>
          <cell r="DG61">
            <v>0</v>
          </cell>
          <cell r="DH61">
            <v>0</v>
          </cell>
          <cell r="DI61">
            <v>0</v>
          </cell>
          <cell r="DJ61">
            <v>0</v>
          </cell>
          <cell r="DK61">
            <v>0</v>
          </cell>
          <cell r="DL61">
            <v>0</v>
          </cell>
        </row>
        <row r="62">
          <cell r="A62">
            <v>58</v>
          </cell>
          <cell r="B62" t="str">
            <v>智能运管中心</v>
          </cell>
          <cell r="C62" t="str">
            <v>ZHT2024122400171</v>
          </cell>
          <cell r="D62" t="str">
            <v>杨浦城投城市服务一体化 管理平台项目</v>
          </cell>
          <cell r="E62">
            <v>720</v>
          </cell>
          <cell r="F62">
            <v>720</v>
          </cell>
          <cell r="G62">
            <v>720</v>
          </cell>
          <cell r="H62">
            <v>400</v>
          </cell>
          <cell r="I62">
            <v>0.55555555555555602</v>
          </cell>
          <cell r="J62">
            <v>6.8957724959365793E-2</v>
          </cell>
          <cell r="M62" t="str">
            <v>主导</v>
          </cell>
          <cell r="N62" t="str">
            <v>贺一玮团队</v>
          </cell>
          <cell r="O62" t="str">
            <v>刘逸凡</v>
          </cell>
          <cell r="P62" t="str">
            <v>在建</v>
          </cell>
          <cell r="T62">
            <v>612</v>
          </cell>
          <cell r="U62">
            <v>0</v>
          </cell>
          <cell r="V62">
            <v>108</v>
          </cell>
          <cell r="AF62">
            <v>108</v>
          </cell>
          <cell r="AW62">
            <v>504</v>
          </cell>
          <cell r="AX62">
            <v>0</v>
          </cell>
          <cell r="AY62">
            <v>216</v>
          </cell>
          <cell r="AZ62">
            <v>108</v>
          </cell>
          <cell r="BD62">
            <v>108</v>
          </cell>
          <cell r="BQ62" t="str">
            <v>上海杨浦城市建设投资（集团）有限公司</v>
          </cell>
          <cell r="CA62">
            <v>0</v>
          </cell>
          <cell r="CB62">
            <v>0</v>
          </cell>
          <cell r="CC62">
            <v>0</v>
          </cell>
          <cell r="CD62">
            <v>0</v>
          </cell>
          <cell r="CE62">
            <v>0</v>
          </cell>
          <cell r="CF62">
            <v>0</v>
          </cell>
          <cell r="CG62">
            <v>0</v>
          </cell>
          <cell r="CH62">
            <v>0</v>
          </cell>
          <cell r="CI62">
            <v>0</v>
          </cell>
          <cell r="CJ62">
            <v>0</v>
          </cell>
          <cell r="CK62">
            <v>0</v>
          </cell>
          <cell r="CL62">
            <v>0</v>
          </cell>
          <cell r="DA62">
            <v>0</v>
          </cell>
          <cell r="DB62">
            <v>0</v>
          </cell>
          <cell r="DC62">
            <v>0</v>
          </cell>
          <cell r="DD62">
            <v>0</v>
          </cell>
          <cell r="DE62">
            <v>0</v>
          </cell>
          <cell r="DF62">
            <v>0</v>
          </cell>
          <cell r="DG62">
            <v>0</v>
          </cell>
          <cell r="DH62">
            <v>0</v>
          </cell>
          <cell r="DI62">
            <v>0</v>
          </cell>
          <cell r="DJ62">
            <v>0</v>
          </cell>
          <cell r="DK62">
            <v>0</v>
          </cell>
          <cell r="DL62">
            <v>0</v>
          </cell>
        </row>
        <row r="63">
          <cell r="A63">
            <v>59</v>
          </cell>
          <cell r="B63" t="str">
            <v>智能运管中心</v>
          </cell>
          <cell r="C63" t="str">
            <v>ZHT2024111900141</v>
          </cell>
          <cell r="D63" t="str">
            <v>机场轨交智慧运维平台(一期)运管大屏开发项目</v>
          </cell>
          <cell r="E63">
            <v>74.116259999999997</v>
          </cell>
          <cell r="F63">
            <v>74.116259999999997</v>
          </cell>
          <cell r="G63">
            <v>74.116259999999997</v>
          </cell>
          <cell r="H63">
            <v>74.116259999999997</v>
          </cell>
          <cell r="I63">
            <v>1</v>
          </cell>
          <cell r="J63">
            <v>0.06</v>
          </cell>
          <cell r="M63" t="str">
            <v>主导</v>
          </cell>
          <cell r="N63" t="str">
            <v>贺一玮团队</v>
          </cell>
          <cell r="O63" t="str">
            <v>贺一玮</v>
          </cell>
          <cell r="P63" t="str">
            <v>在建</v>
          </cell>
          <cell r="T63">
            <v>70.410447000000005</v>
          </cell>
          <cell r="U63">
            <v>0</v>
          </cell>
          <cell r="V63">
            <v>3.7058130000000098</v>
          </cell>
          <cell r="AF63">
            <v>3.7058130000000098</v>
          </cell>
          <cell r="AW63">
            <v>44.469755999999997</v>
          </cell>
          <cell r="AX63">
            <v>0</v>
          </cell>
          <cell r="AY63">
            <v>29.646504</v>
          </cell>
          <cell r="AZ63">
            <v>25.940691000000001</v>
          </cell>
          <cell r="BD63">
            <v>25.940691000000001</v>
          </cell>
          <cell r="BQ63" t="str">
            <v>上海城建智慧城市运营管理有限公司</v>
          </cell>
          <cell r="CA63">
            <v>0</v>
          </cell>
          <cell r="CB63">
            <v>0</v>
          </cell>
          <cell r="CC63">
            <v>0</v>
          </cell>
          <cell r="CD63">
            <v>0</v>
          </cell>
          <cell r="CE63">
            <v>0</v>
          </cell>
          <cell r="CF63">
            <v>0</v>
          </cell>
          <cell r="CG63">
            <v>0</v>
          </cell>
          <cell r="CH63">
            <v>0</v>
          </cell>
          <cell r="CI63">
            <v>0</v>
          </cell>
          <cell r="CJ63">
            <v>0</v>
          </cell>
          <cell r="CK63">
            <v>0</v>
          </cell>
          <cell r="CL63">
            <v>0</v>
          </cell>
          <cell r="DA63">
            <v>0</v>
          </cell>
          <cell r="DB63">
            <v>0</v>
          </cell>
          <cell r="DC63">
            <v>0</v>
          </cell>
          <cell r="DD63">
            <v>0</v>
          </cell>
          <cell r="DE63">
            <v>0</v>
          </cell>
          <cell r="DF63">
            <v>0</v>
          </cell>
          <cell r="DG63">
            <v>0</v>
          </cell>
          <cell r="DH63">
            <v>0</v>
          </cell>
          <cell r="DI63">
            <v>0</v>
          </cell>
          <cell r="DJ63">
            <v>0</v>
          </cell>
          <cell r="DK63">
            <v>0</v>
          </cell>
          <cell r="DL63">
            <v>0</v>
          </cell>
        </row>
        <row r="64">
          <cell r="A64">
            <v>60</v>
          </cell>
          <cell r="B64" t="str">
            <v>智能运管中心</v>
          </cell>
          <cell r="C64" t="str">
            <v>ZHT2024111900142</v>
          </cell>
          <cell r="D64" t="str">
            <v>机场轨交智慧运维平台(一期)数据结构及接口部署项目</v>
          </cell>
          <cell r="E64">
            <v>24.75</v>
          </cell>
          <cell r="F64">
            <v>24.75</v>
          </cell>
          <cell r="G64">
            <v>24.75</v>
          </cell>
          <cell r="H64">
            <v>24.75</v>
          </cell>
          <cell r="I64">
            <v>1</v>
          </cell>
          <cell r="J64">
            <v>0.06</v>
          </cell>
          <cell r="M64" t="str">
            <v>主导</v>
          </cell>
          <cell r="N64" t="str">
            <v>贺一玮团队</v>
          </cell>
          <cell r="O64" t="str">
            <v>贺一玮</v>
          </cell>
          <cell r="P64" t="str">
            <v>在建</v>
          </cell>
          <cell r="T64">
            <v>23.512499999999999</v>
          </cell>
          <cell r="U64">
            <v>0</v>
          </cell>
          <cell r="V64">
            <v>1.2375</v>
          </cell>
          <cell r="AF64">
            <v>1.2375</v>
          </cell>
          <cell r="AW64">
            <v>14.85</v>
          </cell>
          <cell r="AX64">
            <v>0</v>
          </cell>
          <cell r="AY64">
            <v>9.9</v>
          </cell>
          <cell r="AZ64">
            <v>8.6624999999999996</v>
          </cell>
          <cell r="BD64">
            <v>8.6624999999999996</v>
          </cell>
          <cell r="BQ64" t="str">
            <v>上海城建智慧城市运营管理有限公司</v>
          </cell>
          <cell r="CA64">
            <v>0</v>
          </cell>
          <cell r="CB64">
            <v>0</v>
          </cell>
          <cell r="CC64">
            <v>0</v>
          </cell>
          <cell r="CD64">
            <v>0</v>
          </cell>
          <cell r="CE64">
            <v>0</v>
          </cell>
          <cell r="CF64">
            <v>0</v>
          </cell>
          <cell r="CG64">
            <v>0</v>
          </cell>
          <cell r="CH64">
            <v>0</v>
          </cell>
          <cell r="CI64">
            <v>0</v>
          </cell>
          <cell r="CJ64">
            <v>0</v>
          </cell>
          <cell r="CK64">
            <v>0</v>
          </cell>
          <cell r="CL64">
            <v>0</v>
          </cell>
          <cell r="DA64">
            <v>0</v>
          </cell>
          <cell r="DB64">
            <v>0</v>
          </cell>
          <cell r="DC64">
            <v>0</v>
          </cell>
          <cell r="DD64">
            <v>0</v>
          </cell>
          <cell r="DE64">
            <v>0</v>
          </cell>
          <cell r="DF64">
            <v>0</v>
          </cell>
          <cell r="DG64">
            <v>0</v>
          </cell>
          <cell r="DH64">
            <v>0</v>
          </cell>
          <cell r="DI64">
            <v>0</v>
          </cell>
          <cell r="DJ64">
            <v>0</v>
          </cell>
          <cell r="DK64">
            <v>0</v>
          </cell>
          <cell r="DL64">
            <v>0</v>
          </cell>
        </row>
        <row r="65">
          <cell r="A65">
            <v>61</v>
          </cell>
          <cell r="B65" t="str">
            <v>智能运管中心</v>
          </cell>
          <cell r="C65" t="str">
            <v>ZHT2024120600153</v>
          </cell>
          <cell r="D65" t="str">
            <v>深圳机场充电桩运维服务项目合同</v>
          </cell>
          <cell r="E65">
            <v>1380</v>
          </cell>
          <cell r="F65">
            <v>1380</v>
          </cell>
          <cell r="G65">
            <v>1380</v>
          </cell>
          <cell r="H65">
            <v>121</v>
          </cell>
          <cell r="I65">
            <v>8.7681159420289895E-2</v>
          </cell>
          <cell r="J65">
            <v>0.06</v>
          </cell>
          <cell r="M65" t="str">
            <v>主导</v>
          </cell>
          <cell r="N65" t="str">
            <v>邱枫团队</v>
          </cell>
          <cell r="O65" t="str">
            <v>邱枫</v>
          </cell>
          <cell r="P65" t="str">
            <v>在建</v>
          </cell>
          <cell r="T65">
            <v>414</v>
          </cell>
          <cell r="U65">
            <v>0</v>
          </cell>
          <cell r="V65">
            <v>966</v>
          </cell>
          <cell r="AW65">
            <v>59.752465000000001</v>
          </cell>
          <cell r="AX65">
            <v>78.514331999999996</v>
          </cell>
          <cell r="AY65">
            <v>1241.733203</v>
          </cell>
          <cell r="AZ65">
            <v>275.733203</v>
          </cell>
          <cell r="BC65">
            <v>55</v>
          </cell>
          <cell r="BE65">
            <v>55</v>
          </cell>
          <cell r="BQ65" t="str">
            <v>人民电器集团有限公司</v>
          </cell>
          <cell r="CA65">
            <v>0</v>
          </cell>
          <cell r="CB65">
            <v>0</v>
          </cell>
          <cell r="CC65">
            <v>0</v>
          </cell>
          <cell r="CD65">
            <v>0</v>
          </cell>
          <cell r="CE65">
            <v>0</v>
          </cell>
          <cell r="CF65">
            <v>0</v>
          </cell>
          <cell r="CG65">
            <v>0</v>
          </cell>
          <cell r="CH65">
            <v>0</v>
          </cell>
          <cell r="CI65">
            <v>0</v>
          </cell>
          <cell r="CJ65">
            <v>0</v>
          </cell>
          <cell r="CK65">
            <v>0</v>
          </cell>
          <cell r="CL65">
            <v>0</v>
          </cell>
          <cell r="DA65">
            <v>78.514331999999996</v>
          </cell>
          <cell r="DB65">
            <v>0</v>
          </cell>
          <cell r="DC65">
            <v>0</v>
          </cell>
          <cell r="DD65">
            <v>0</v>
          </cell>
          <cell r="DE65">
            <v>0</v>
          </cell>
          <cell r="DF65">
            <v>0</v>
          </cell>
          <cell r="DG65">
            <v>0</v>
          </cell>
          <cell r="DH65">
            <v>0</v>
          </cell>
          <cell r="DI65">
            <v>0</v>
          </cell>
          <cell r="DJ65">
            <v>0</v>
          </cell>
          <cell r="DK65">
            <v>0</v>
          </cell>
          <cell r="DL65">
            <v>0</v>
          </cell>
        </row>
        <row r="66">
          <cell r="A66">
            <v>62</v>
          </cell>
          <cell r="B66" t="str">
            <v>智能运管中心</v>
          </cell>
          <cell r="C66" t="str">
            <v>ZHT2024122500174</v>
          </cell>
          <cell r="D66" t="str">
            <v>城市基础设施智慧巡检管理平台开发服务</v>
          </cell>
          <cell r="E66">
            <v>279.97000000000003</v>
          </cell>
          <cell r="F66">
            <v>279.97000000000003</v>
          </cell>
          <cell r="G66">
            <v>279.97000000000003</v>
          </cell>
          <cell r="H66">
            <v>279.97000000000003</v>
          </cell>
          <cell r="I66">
            <v>1</v>
          </cell>
          <cell r="J66">
            <v>0.06</v>
          </cell>
          <cell r="M66" t="str">
            <v>主导</v>
          </cell>
          <cell r="N66" t="str">
            <v>贺一玮团队</v>
          </cell>
          <cell r="O66" t="str">
            <v>贺一玮</v>
          </cell>
          <cell r="P66" t="str">
            <v>25已完结</v>
          </cell>
          <cell r="T66">
            <v>279.97000000000003</v>
          </cell>
          <cell r="U66">
            <v>0</v>
          </cell>
          <cell r="V66">
            <v>0</v>
          </cell>
          <cell r="AA66">
            <v>0</v>
          </cell>
          <cell r="AB66">
            <v>0</v>
          </cell>
          <cell r="AC66">
            <v>0</v>
          </cell>
          <cell r="AD66">
            <v>0</v>
          </cell>
          <cell r="AE66">
            <v>0</v>
          </cell>
          <cell r="AF66">
            <v>0</v>
          </cell>
          <cell r="AG66">
            <v>0</v>
          </cell>
          <cell r="AH66">
            <v>0</v>
          </cell>
          <cell r="AI66">
            <v>0</v>
          </cell>
          <cell r="AJ66">
            <v>0</v>
          </cell>
          <cell r="AK66">
            <v>0</v>
          </cell>
          <cell r="AL66">
            <v>0</v>
          </cell>
          <cell r="AW66">
            <v>265.97149999999999</v>
          </cell>
          <cell r="AX66">
            <v>0</v>
          </cell>
          <cell r="AY66">
            <v>13.9985</v>
          </cell>
          <cell r="AZ66">
            <v>13.9985</v>
          </cell>
          <cell r="BQ66" t="str">
            <v>上海城建智慧城市运营管理有限公司</v>
          </cell>
          <cell r="CA66">
            <v>0</v>
          </cell>
          <cell r="CB66">
            <v>0</v>
          </cell>
          <cell r="CC66">
            <v>0</v>
          </cell>
          <cell r="CD66">
            <v>0</v>
          </cell>
          <cell r="CE66">
            <v>0</v>
          </cell>
          <cell r="CF66">
            <v>0</v>
          </cell>
          <cell r="CG66">
            <v>0</v>
          </cell>
          <cell r="CH66">
            <v>0</v>
          </cell>
          <cell r="CI66">
            <v>0</v>
          </cell>
          <cell r="CJ66">
            <v>0</v>
          </cell>
          <cell r="CK66">
            <v>0</v>
          </cell>
          <cell r="CL66">
            <v>0</v>
          </cell>
          <cell r="DA66">
            <v>0</v>
          </cell>
          <cell r="DB66">
            <v>0</v>
          </cell>
          <cell r="DC66">
            <v>0</v>
          </cell>
          <cell r="DD66">
            <v>0</v>
          </cell>
          <cell r="DE66">
            <v>0</v>
          </cell>
          <cell r="DF66">
            <v>0</v>
          </cell>
          <cell r="DG66">
            <v>0</v>
          </cell>
          <cell r="DH66">
            <v>0</v>
          </cell>
          <cell r="DI66">
            <v>0</v>
          </cell>
          <cell r="DJ66">
            <v>0</v>
          </cell>
          <cell r="DK66">
            <v>0</v>
          </cell>
          <cell r="DL66">
            <v>0</v>
          </cell>
        </row>
        <row r="67">
          <cell r="A67">
            <v>63</v>
          </cell>
          <cell r="B67" t="str">
            <v>智能运管中心</v>
          </cell>
          <cell r="C67" t="str">
            <v>ZHT2024120600154</v>
          </cell>
          <cell r="D67" t="str">
            <v>深圳机场充电桩运营合同</v>
          </cell>
          <cell r="E67">
            <v>0</v>
          </cell>
          <cell r="F67">
            <v>0</v>
          </cell>
          <cell r="G67">
            <v>0</v>
          </cell>
          <cell r="H67">
            <v>0</v>
          </cell>
          <cell r="I67">
            <v>0</v>
          </cell>
          <cell r="J67">
            <v>0.13</v>
          </cell>
          <cell r="M67" t="str">
            <v>主导</v>
          </cell>
          <cell r="N67" t="str">
            <v>邱枫团队</v>
          </cell>
          <cell r="O67" t="str">
            <v>邱枫</v>
          </cell>
          <cell r="P67" t="str">
            <v>25已完结</v>
          </cell>
          <cell r="T67">
            <v>0</v>
          </cell>
          <cell r="U67">
            <v>0</v>
          </cell>
          <cell r="V67">
            <v>0</v>
          </cell>
          <cell r="AA67">
            <v>0</v>
          </cell>
          <cell r="AB67">
            <v>0</v>
          </cell>
          <cell r="AC67">
            <v>0</v>
          </cell>
          <cell r="AD67">
            <v>0</v>
          </cell>
          <cell r="AE67">
            <v>0</v>
          </cell>
          <cell r="AF67">
            <v>0</v>
          </cell>
          <cell r="AG67">
            <v>0</v>
          </cell>
          <cell r="AH67">
            <v>0</v>
          </cell>
          <cell r="AI67">
            <v>0</v>
          </cell>
          <cell r="AJ67">
            <v>0</v>
          </cell>
          <cell r="AK67">
            <v>0</v>
          </cell>
          <cell r="AL67">
            <v>0</v>
          </cell>
          <cell r="AW67">
            <v>36.812054000000003</v>
          </cell>
          <cell r="AX67">
            <v>0.14947199999999999</v>
          </cell>
          <cell r="AY67">
            <v>-36.961525999999999</v>
          </cell>
          <cell r="AZ67">
            <v>-36.961525999999999</v>
          </cell>
          <cell r="BQ67" t="str">
            <v>人民电器集团有限公司</v>
          </cell>
          <cell r="CA67">
            <v>0</v>
          </cell>
          <cell r="CB67">
            <v>0</v>
          </cell>
          <cell r="CC67">
            <v>0</v>
          </cell>
          <cell r="CD67">
            <v>0</v>
          </cell>
          <cell r="CE67">
            <v>0</v>
          </cell>
          <cell r="CF67">
            <v>0</v>
          </cell>
          <cell r="CG67">
            <v>0</v>
          </cell>
          <cell r="CH67">
            <v>0</v>
          </cell>
          <cell r="CI67">
            <v>0</v>
          </cell>
          <cell r="CJ67">
            <v>0</v>
          </cell>
          <cell r="CK67">
            <v>0</v>
          </cell>
          <cell r="CL67">
            <v>0</v>
          </cell>
          <cell r="DA67">
            <v>3.8206999999999998E-2</v>
          </cell>
          <cell r="DB67">
            <v>5.0936000000000002E-2</v>
          </cell>
          <cell r="DC67">
            <v>2.5937000000000002E-2</v>
          </cell>
          <cell r="DD67">
            <v>2.6610999999999999E-2</v>
          </cell>
          <cell r="DE67">
            <v>7.7809999999999997E-3</v>
          </cell>
          <cell r="DF67">
            <v>0</v>
          </cell>
          <cell r="DG67">
            <v>0</v>
          </cell>
          <cell r="DH67">
            <v>0</v>
          </cell>
          <cell r="DI67">
            <v>0</v>
          </cell>
          <cell r="DJ67">
            <v>0</v>
          </cell>
          <cell r="DK67">
            <v>0</v>
          </cell>
          <cell r="DL67">
            <v>0</v>
          </cell>
        </row>
        <row r="68">
          <cell r="A68">
            <v>64</v>
          </cell>
          <cell r="B68" t="str">
            <v>智能运管中心</v>
          </cell>
          <cell r="C68" t="str">
            <v>SJHT2019121300119</v>
          </cell>
          <cell r="D68" t="str">
            <v>地下院平移-徐汇区滨江C单元188N-Q-1地块商办楼项目BIM咨询服务</v>
          </cell>
          <cell r="E68">
            <v>139.91999999999999</v>
          </cell>
          <cell r="F68">
            <v>139.91999999999999</v>
          </cell>
          <cell r="G68">
            <v>139.91999999999999</v>
          </cell>
          <cell r="H68">
            <v>133.71100000000001</v>
          </cell>
          <cell r="I68">
            <v>0.955624642652945</v>
          </cell>
          <cell r="J68">
            <v>0.06</v>
          </cell>
          <cell r="M68" t="str">
            <v>主导</v>
          </cell>
          <cell r="N68" t="str">
            <v>董力健团队</v>
          </cell>
          <cell r="O68" t="str">
            <v>董力健</v>
          </cell>
          <cell r="P68" t="str">
            <v>25已完结</v>
          </cell>
          <cell r="T68">
            <v>139.91999999999999</v>
          </cell>
          <cell r="U68">
            <v>0</v>
          </cell>
          <cell r="V68">
            <v>0</v>
          </cell>
          <cell r="AA68">
            <v>0</v>
          </cell>
          <cell r="AB68">
            <v>0</v>
          </cell>
          <cell r="AC68">
            <v>0</v>
          </cell>
          <cell r="AD68">
            <v>0</v>
          </cell>
          <cell r="AE68">
            <v>0</v>
          </cell>
          <cell r="AF68">
            <v>0</v>
          </cell>
          <cell r="AG68">
            <v>0</v>
          </cell>
          <cell r="AH68">
            <v>0</v>
          </cell>
          <cell r="AI68">
            <v>0</v>
          </cell>
          <cell r="AJ68">
            <v>0</v>
          </cell>
          <cell r="AK68">
            <v>0</v>
          </cell>
          <cell r="AL68">
            <v>0</v>
          </cell>
          <cell r="AW68">
            <v>122.43</v>
          </cell>
          <cell r="AX68">
            <v>17.489999999999998</v>
          </cell>
          <cell r="AY68">
            <v>0</v>
          </cell>
          <cell r="AZ68">
            <v>0</v>
          </cell>
          <cell r="BA68">
            <v>0</v>
          </cell>
          <cell r="BB68">
            <v>0</v>
          </cell>
          <cell r="BC68">
            <v>0</v>
          </cell>
          <cell r="BQ68" t="str">
            <v>上海市地下空间设计研究总院有限公司</v>
          </cell>
          <cell r="BR68" t="str">
            <v>已验收完结。</v>
          </cell>
          <cell r="CA68">
            <v>0</v>
          </cell>
          <cell r="CB68">
            <v>0</v>
          </cell>
          <cell r="CC68">
            <v>0</v>
          </cell>
          <cell r="CD68">
            <v>0</v>
          </cell>
          <cell r="CE68">
            <v>0</v>
          </cell>
          <cell r="CF68">
            <v>0</v>
          </cell>
          <cell r="CG68">
            <v>0</v>
          </cell>
          <cell r="CH68">
            <v>0</v>
          </cell>
          <cell r="CI68">
            <v>0</v>
          </cell>
          <cell r="CJ68">
            <v>0</v>
          </cell>
          <cell r="CK68">
            <v>0</v>
          </cell>
          <cell r="CL68">
            <v>0</v>
          </cell>
          <cell r="DA68">
            <v>17.489999999999998</v>
          </cell>
          <cell r="DB68">
            <v>0</v>
          </cell>
          <cell r="DC68">
            <v>0</v>
          </cell>
          <cell r="DD68">
            <v>0</v>
          </cell>
          <cell r="DE68">
            <v>0</v>
          </cell>
          <cell r="DF68">
            <v>0</v>
          </cell>
          <cell r="DG68">
            <v>0</v>
          </cell>
          <cell r="DH68">
            <v>0</v>
          </cell>
          <cell r="DI68">
            <v>0</v>
          </cell>
          <cell r="DJ68">
            <v>0</v>
          </cell>
          <cell r="DK68">
            <v>0</v>
          </cell>
          <cell r="DL68">
            <v>0</v>
          </cell>
        </row>
        <row r="69">
          <cell r="A69">
            <v>65</v>
          </cell>
          <cell r="B69" t="str">
            <v>智能运管中心</v>
          </cell>
          <cell r="C69" t="str">
            <v>ZHT2021052700054</v>
          </cell>
          <cell r="D69" t="str">
            <v>奉贤区致远高级中学（暂定名）迁建工程BIM咨询服务</v>
          </cell>
          <cell r="E69">
            <v>215.94499999999999</v>
          </cell>
          <cell r="F69">
            <v>215.94499999999999</v>
          </cell>
          <cell r="G69">
            <v>215.94499999999999</v>
          </cell>
          <cell r="H69">
            <v>83.944999999999993</v>
          </cell>
          <cell r="I69">
            <v>0.388733242260761</v>
          </cell>
          <cell r="J69">
            <v>0.06</v>
          </cell>
          <cell r="M69" t="str">
            <v>主导</v>
          </cell>
          <cell r="N69" t="str">
            <v>董力健团队</v>
          </cell>
          <cell r="O69" t="str">
            <v>董力健</v>
          </cell>
          <cell r="P69" t="str">
            <v>在建</v>
          </cell>
          <cell r="T69">
            <v>187.73329000000001</v>
          </cell>
          <cell r="U69">
            <v>0</v>
          </cell>
          <cell r="V69">
            <v>28.21171</v>
          </cell>
          <cell r="AA69">
            <v>0</v>
          </cell>
          <cell r="AB69">
            <v>0</v>
          </cell>
          <cell r="AC69">
            <v>0</v>
          </cell>
          <cell r="AW69">
            <v>187.73329000000001</v>
          </cell>
          <cell r="AX69">
            <v>0</v>
          </cell>
          <cell r="AY69">
            <v>28.21171</v>
          </cell>
          <cell r="AZ69">
            <v>0</v>
          </cell>
          <cell r="BA69">
            <v>0</v>
          </cell>
          <cell r="BB69">
            <v>0</v>
          </cell>
          <cell r="BC69">
            <v>0</v>
          </cell>
          <cell r="BQ69" t="str">
            <v>上海市奉贤区教育局</v>
          </cell>
          <cell r="CA69">
            <v>0</v>
          </cell>
          <cell r="CB69">
            <v>0</v>
          </cell>
          <cell r="CC69">
            <v>0</v>
          </cell>
          <cell r="CD69">
            <v>0</v>
          </cell>
          <cell r="CE69">
            <v>0</v>
          </cell>
          <cell r="CF69">
            <v>0</v>
          </cell>
          <cell r="CG69">
            <v>0</v>
          </cell>
          <cell r="CH69">
            <v>0</v>
          </cell>
          <cell r="CI69">
            <v>0</v>
          </cell>
          <cell r="CJ69">
            <v>0</v>
          </cell>
          <cell r="CK69">
            <v>0</v>
          </cell>
          <cell r="CL69">
            <v>0</v>
          </cell>
          <cell r="DA69">
            <v>0</v>
          </cell>
          <cell r="DB69">
            <v>0</v>
          </cell>
          <cell r="DC69">
            <v>0</v>
          </cell>
          <cell r="DD69">
            <v>0</v>
          </cell>
          <cell r="DE69">
            <v>0</v>
          </cell>
          <cell r="DF69">
            <v>0</v>
          </cell>
          <cell r="DG69">
            <v>0</v>
          </cell>
          <cell r="DH69">
            <v>0</v>
          </cell>
          <cell r="DI69">
            <v>0</v>
          </cell>
          <cell r="DJ69">
            <v>0</v>
          </cell>
          <cell r="DK69">
            <v>0</v>
          </cell>
          <cell r="DL69">
            <v>0</v>
          </cell>
        </row>
        <row r="70">
          <cell r="A70">
            <v>66</v>
          </cell>
          <cell r="B70" t="str">
            <v>智能运管中心</v>
          </cell>
          <cell r="C70" t="str">
            <v>ZHT2021110800122</v>
          </cell>
          <cell r="D70" t="str">
            <v>奉贤新城16单元高丰路小学新建工程BIM咨询服务项目</v>
          </cell>
          <cell r="E70">
            <v>79.345500000000001</v>
          </cell>
          <cell r="F70">
            <v>79.345500000000001</v>
          </cell>
          <cell r="G70">
            <v>79.345500000000001</v>
          </cell>
          <cell r="H70">
            <v>34.345500000000001</v>
          </cell>
          <cell r="I70">
            <v>0.43286008658336</v>
          </cell>
          <cell r="J70">
            <v>0.06</v>
          </cell>
          <cell r="M70" t="str">
            <v>主导</v>
          </cell>
          <cell r="N70" t="str">
            <v>董力健团队</v>
          </cell>
          <cell r="O70" t="str">
            <v>董力健</v>
          </cell>
          <cell r="P70" t="str">
            <v>在建</v>
          </cell>
          <cell r="T70">
            <v>39.6</v>
          </cell>
          <cell r="U70">
            <v>0</v>
          </cell>
          <cell r="V70">
            <v>39.7455</v>
          </cell>
          <cell r="AA70">
            <v>0</v>
          </cell>
          <cell r="AB70">
            <v>0</v>
          </cell>
          <cell r="AC70">
            <v>0</v>
          </cell>
          <cell r="AW70">
            <v>39.6</v>
          </cell>
          <cell r="AX70">
            <v>0</v>
          </cell>
          <cell r="AY70">
            <v>39.7455</v>
          </cell>
          <cell r="AZ70">
            <v>0</v>
          </cell>
          <cell r="BA70">
            <v>0</v>
          </cell>
          <cell r="BB70">
            <v>0</v>
          </cell>
          <cell r="BC70">
            <v>0</v>
          </cell>
          <cell r="BQ70" t="str">
            <v>上海市奉贤区教育局</v>
          </cell>
          <cell r="CA70">
            <v>0</v>
          </cell>
          <cell r="CB70">
            <v>0</v>
          </cell>
          <cell r="CC70">
            <v>0</v>
          </cell>
          <cell r="CD70">
            <v>0</v>
          </cell>
          <cell r="CE70">
            <v>0</v>
          </cell>
          <cell r="CF70">
            <v>0</v>
          </cell>
          <cell r="CG70">
            <v>0</v>
          </cell>
          <cell r="CH70">
            <v>0</v>
          </cell>
          <cell r="CI70">
            <v>0</v>
          </cell>
          <cell r="CJ70">
            <v>0</v>
          </cell>
          <cell r="CK70">
            <v>0</v>
          </cell>
          <cell r="CL70">
            <v>0</v>
          </cell>
          <cell r="DA70">
            <v>0</v>
          </cell>
          <cell r="DB70">
            <v>0</v>
          </cell>
          <cell r="DC70">
            <v>0</v>
          </cell>
          <cell r="DD70">
            <v>0</v>
          </cell>
          <cell r="DE70">
            <v>0</v>
          </cell>
          <cell r="DF70">
            <v>0</v>
          </cell>
          <cell r="DG70">
            <v>0</v>
          </cell>
          <cell r="DH70">
            <v>0</v>
          </cell>
          <cell r="DI70">
            <v>0</v>
          </cell>
          <cell r="DJ70">
            <v>0</v>
          </cell>
          <cell r="DK70">
            <v>0</v>
          </cell>
          <cell r="DL70">
            <v>0</v>
          </cell>
        </row>
        <row r="71">
          <cell r="A71">
            <v>67</v>
          </cell>
          <cell r="B71" t="str">
            <v>智能运管中心</v>
          </cell>
          <cell r="C71" t="str">
            <v>ZHT2021112900137</v>
          </cell>
          <cell r="D71" t="str">
            <v>嘉兴市联合污水外排一期泵站及管线大修工程（1#连通管复线）设计-BIM技术咨询合同</v>
          </cell>
          <cell r="E71">
            <v>11.63</v>
          </cell>
          <cell r="F71">
            <v>11.63</v>
          </cell>
          <cell r="G71">
            <v>4.7</v>
          </cell>
          <cell r="H71">
            <v>4.7</v>
          </cell>
          <cell r="I71">
            <v>0.40412725709372299</v>
          </cell>
          <cell r="J71">
            <v>0.06</v>
          </cell>
          <cell r="M71" t="str">
            <v>主导</v>
          </cell>
          <cell r="N71" t="str">
            <v>董力健团队</v>
          </cell>
          <cell r="O71" t="str">
            <v>董力健</v>
          </cell>
          <cell r="P71" t="str">
            <v>25已完结</v>
          </cell>
          <cell r="T71">
            <v>11.63</v>
          </cell>
          <cell r="U71">
            <v>0</v>
          </cell>
          <cell r="V71">
            <v>0</v>
          </cell>
          <cell r="AA71">
            <v>0</v>
          </cell>
          <cell r="AB71">
            <v>0</v>
          </cell>
          <cell r="AC71">
            <v>0</v>
          </cell>
          <cell r="AD71">
            <v>0</v>
          </cell>
          <cell r="AE71">
            <v>0</v>
          </cell>
          <cell r="AF71">
            <v>0</v>
          </cell>
          <cell r="AG71">
            <v>0</v>
          </cell>
          <cell r="AH71">
            <v>0</v>
          </cell>
          <cell r="AI71">
            <v>0</v>
          </cell>
          <cell r="AJ71">
            <v>0</v>
          </cell>
          <cell r="AK71">
            <v>0</v>
          </cell>
          <cell r="AL71">
            <v>0</v>
          </cell>
          <cell r="AW71">
            <v>9.3000000000000007</v>
          </cell>
          <cell r="AX71">
            <v>0</v>
          </cell>
          <cell r="AY71">
            <v>2.33</v>
          </cell>
          <cell r="AZ71">
            <v>2.33</v>
          </cell>
          <cell r="BA71">
            <v>0</v>
          </cell>
          <cell r="BB71">
            <v>0</v>
          </cell>
          <cell r="BC71">
            <v>0</v>
          </cell>
          <cell r="BQ71" t="str">
            <v>上海市城市建设设计研究总院（集团）有限公司</v>
          </cell>
          <cell r="CA71">
            <v>0</v>
          </cell>
          <cell r="CB71">
            <v>0</v>
          </cell>
          <cell r="CC71">
            <v>0</v>
          </cell>
          <cell r="CD71">
            <v>0</v>
          </cell>
          <cell r="CE71">
            <v>0</v>
          </cell>
          <cell r="CF71">
            <v>0</v>
          </cell>
          <cell r="CG71">
            <v>0</v>
          </cell>
          <cell r="CH71">
            <v>0</v>
          </cell>
          <cell r="CI71">
            <v>0</v>
          </cell>
          <cell r="CJ71">
            <v>0</v>
          </cell>
          <cell r="CK71">
            <v>0</v>
          </cell>
          <cell r="CL71">
            <v>0</v>
          </cell>
          <cell r="DA71">
            <v>0</v>
          </cell>
          <cell r="DB71">
            <v>0</v>
          </cell>
          <cell r="DC71">
            <v>0</v>
          </cell>
          <cell r="DD71">
            <v>0</v>
          </cell>
          <cell r="DE71">
            <v>0</v>
          </cell>
          <cell r="DF71">
            <v>0</v>
          </cell>
          <cell r="DG71">
            <v>0</v>
          </cell>
          <cell r="DH71">
            <v>0</v>
          </cell>
          <cell r="DI71">
            <v>0</v>
          </cell>
          <cell r="DJ71">
            <v>0</v>
          </cell>
          <cell r="DK71">
            <v>0</v>
          </cell>
          <cell r="DL71">
            <v>0</v>
          </cell>
        </row>
        <row r="72">
          <cell r="A72">
            <v>68</v>
          </cell>
          <cell r="B72" t="str">
            <v>智能运管中心</v>
          </cell>
          <cell r="C72" t="str">
            <v>ZHT2022022400018</v>
          </cell>
          <cell r="D72" t="str">
            <v>诸暨市项目全生命周期数字管理平台建设服务项目合同</v>
          </cell>
          <cell r="E72">
            <v>355.68</v>
          </cell>
          <cell r="F72">
            <v>355.68</v>
          </cell>
          <cell r="G72">
            <v>297.68</v>
          </cell>
          <cell r="H72">
            <v>75.680000000000007</v>
          </cell>
          <cell r="I72">
            <v>0.21277552856500201</v>
          </cell>
          <cell r="J72">
            <v>0.06</v>
          </cell>
          <cell r="M72" t="str">
            <v>主导</v>
          </cell>
          <cell r="N72" t="str">
            <v>董力健团队</v>
          </cell>
          <cell r="O72" t="str">
            <v>董力健</v>
          </cell>
          <cell r="P72" t="str">
            <v>在建</v>
          </cell>
          <cell r="T72">
            <v>284.54399999999998</v>
          </cell>
          <cell r="U72">
            <v>0</v>
          </cell>
          <cell r="V72">
            <v>71.135999999999996</v>
          </cell>
          <cell r="AW72">
            <v>284.54399999999998</v>
          </cell>
          <cell r="AX72">
            <v>0</v>
          </cell>
          <cell r="AY72">
            <v>71.135999999999996</v>
          </cell>
          <cell r="AZ72">
            <v>0</v>
          </cell>
          <cell r="BA72">
            <v>0</v>
          </cell>
          <cell r="BB72">
            <v>0</v>
          </cell>
          <cell r="BC72">
            <v>0</v>
          </cell>
          <cell r="BQ72" t="str">
            <v>浙江公路水运工程咨询有限责任公司</v>
          </cell>
          <cell r="CA72">
            <v>0</v>
          </cell>
          <cell r="CB72">
            <v>0</v>
          </cell>
          <cell r="CC72">
            <v>0</v>
          </cell>
          <cell r="CD72">
            <v>0</v>
          </cell>
          <cell r="CE72">
            <v>0</v>
          </cell>
          <cell r="CF72">
            <v>0</v>
          </cell>
          <cell r="CG72">
            <v>0</v>
          </cell>
          <cell r="CH72">
            <v>0</v>
          </cell>
          <cell r="CI72">
            <v>0</v>
          </cell>
          <cell r="CJ72">
            <v>0</v>
          </cell>
          <cell r="CK72">
            <v>0</v>
          </cell>
          <cell r="CL72">
            <v>0</v>
          </cell>
          <cell r="DA72">
            <v>0</v>
          </cell>
          <cell r="DB72">
            <v>0</v>
          </cell>
          <cell r="DC72">
            <v>0</v>
          </cell>
          <cell r="DD72">
            <v>0</v>
          </cell>
          <cell r="DE72">
            <v>0</v>
          </cell>
          <cell r="DF72">
            <v>0</v>
          </cell>
          <cell r="DG72">
            <v>0</v>
          </cell>
          <cell r="DH72">
            <v>0</v>
          </cell>
          <cell r="DI72">
            <v>0</v>
          </cell>
          <cell r="DJ72">
            <v>0</v>
          </cell>
          <cell r="DK72">
            <v>0</v>
          </cell>
          <cell r="DL72">
            <v>0</v>
          </cell>
        </row>
        <row r="73">
          <cell r="A73">
            <v>69</v>
          </cell>
          <cell r="B73" t="str">
            <v>智能运管中心</v>
          </cell>
          <cell r="C73" t="str">
            <v>ZHT2022031100026</v>
          </cell>
          <cell r="D73" t="str">
            <v>嘉兴市污水管网智慧平台BIM+GIS系统建设项目（嘉兴市联合污水外排一期泵站及管网大修工程）</v>
          </cell>
          <cell r="E73">
            <v>150</v>
          </cell>
          <cell r="F73">
            <v>150</v>
          </cell>
          <cell r="G73">
            <v>146</v>
          </cell>
          <cell r="H73">
            <v>90</v>
          </cell>
          <cell r="I73">
            <v>0.6</v>
          </cell>
          <cell r="J73">
            <v>0.06</v>
          </cell>
          <cell r="M73" t="str">
            <v>主导</v>
          </cell>
          <cell r="N73" t="str">
            <v>董力健团队</v>
          </cell>
          <cell r="O73" t="str">
            <v>董力健</v>
          </cell>
          <cell r="P73" t="str">
            <v>25已完结</v>
          </cell>
          <cell r="T73">
            <v>150</v>
          </cell>
          <cell r="U73">
            <v>0</v>
          </cell>
          <cell r="V73">
            <v>0</v>
          </cell>
          <cell r="AA73">
            <v>0</v>
          </cell>
          <cell r="AB73">
            <v>0</v>
          </cell>
          <cell r="AC73">
            <v>0</v>
          </cell>
          <cell r="AD73">
            <v>0</v>
          </cell>
          <cell r="AE73">
            <v>0</v>
          </cell>
          <cell r="AF73">
            <v>0</v>
          </cell>
          <cell r="AG73">
            <v>0</v>
          </cell>
          <cell r="AH73">
            <v>0</v>
          </cell>
          <cell r="AI73">
            <v>0</v>
          </cell>
          <cell r="AJ73">
            <v>0</v>
          </cell>
          <cell r="AK73">
            <v>0</v>
          </cell>
          <cell r="AL73">
            <v>0</v>
          </cell>
          <cell r="AW73">
            <v>120</v>
          </cell>
          <cell r="AX73">
            <v>0</v>
          </cell>
          <cell r="AY73">
            <v>30</v>
          </cell>
          <cell r="AZ73">
            <v>30</v>
          </cell>
          <cell r="BA73">
            <v>0</v>
          </cell>
          <cell r="BB73">
            <v>0</v>
          </cell>
          <cell r="BC73">
            <v>0</v>
          </cell>
          <cell r="BQ73" t="str">
            <v>上海市城市建设设计研究总院（集团）有限公司</v>
          </cell>
          <cell r="CA73">
            <v>0</v>
          </cell>
          <cell r="CB73">
            <v>0</v>
          </cell>
          <cell r="CC73">
            <v>0</v>
          </cell>
          <cell r="CD73">
            <v>0</v>
          </cell>
          <cell r="CE73">
            <v>0</v>
          </cell>
          <cell r="CF73">
            <v>0</v>
          </cell>
          <cell r="CG73">
            <v>0</v>
          </cell>
          <cell r="CH73">
            <v>0</v>
          </cell>
          <cell r="CI73">
            <v>0</v>
          </cell>
          <cell r="CJ73">
            <v>0</v>
          </cell>
          <cell r="CK73">
            <v>0</v>
          </cell>
          <cell r="CL73">
            <v>0</v>
          </cell>
          <cell r="DA73">
            <v>0</v>
          </cell>
          <cell r="DB73">
            <v>0</v>
          </cell>
          <cell r="DC73">
            <v>0</v>
          </cell>
          <cell r="DD73">
            <v>0</v>
          </cell>
          <cell r="DE73">
            <v>0</v>
          </cell>
          <cell r="DF73">
            <v>0</v>
          </cell>
          <cell r="DG73">
            <v>0</v>
          </cell>
          <cell r="DH73">
            <v>0</v>
          </cell>
          <cell r="DI73">
            <v>0</v>
          </cell>
          <cell r="DJ73">
            <v>0</v>
          </cell>
          <cell r="DK73">
            <v>0</v>
          </cell>
          <cell r="DL73">
            <v>0</v>
          </cell>
        </row>
        <row r="74">
          <cell r="A74">
            <v>70</v>
          </cell>
          <cell r="B74" t="str">
            <v>智能运管中心</v>
          </cell>
          <cell r="C74" t="str">
            <v>ZHT2022062400048</v>
          </cell>
          <cell r="D74" t="str">
            <v>萧山钱江污水处理厂BIM运维服务平台建设项目</v>
          </cell>
          <cell r="E74">
            <v>70</v>
          </cell>
          <cell r="F74">
            <v>70</v>
          </cell>
          <cell r="G74">
            <v>70</v>
          </cell>
          <cell r="H74">
            <v>25</v>
          </cell>
          <cell r="I74">
            <v>0.35714285714285698</v>
          </cell>
          <cell r="J74">
            <v>0.06</v>
          </cell>
          <cell r="M74" t="str">
            <v>主导</v>
          </cell>
          <cell r="N74" t="str">
            <v>董力健团队</v>
          </cell>
          <cell r="O74" t="str">
            <v>董力健</v>
          </cell>
          <cell r="P74" t="str">
            <v>25已完结</v>
          </cell>
          <cell r="T74">
            <v>70</v>
          </cell>
          <cell r="U74">
            <v>0</v>
          </cell>
          <cell r="V74">
            <v>0</v>
          </cell>
          <cell r="AA74">
            <v>0</v>
          </cell>
          <cell r="AB74">
            <v>0</v>
          </cell>
          <cell r="AC74">
            <v>0</v>
          </cell>
          <cell r="AD74">
            <v>0</v>
          </cell>
          <cell r="AE74">
            <v>0</v>
          </cell>
          <cell r="AF74">
            <v>0</v>
          </cell>
          <cell r="AG74">
            <v>0</v>
          </cell>
          <cell r="AH74">
            <v>0</v>
          </cell>
          <cell r="AI74">
            <v>0</v>
          </cell>
          <cell r="AJ74">
            <v>0</v>
          </cell>
          <cell r="AK74">
            <v>0</v>
          </cell>
          <cell r="AL74">
            <v>0</v>
          </cell>
          <cell r="AW74">
            <v>35</v>
          </cell>
          <cell r="AX74">
            <v>0</v>
          </cell>
          <cell r="AY74">
            <v>35</v>
          </cell>
          <cell r="AZ74">
            <v>35</v>
          </cell>
          <cell r="BA74">
            <v>0</v>
          </cell>
          <cell r="BB74">
            <v>0</v>
          </cell>
          <cell r="BC74">
            <v>0</v>
          </cell>
          <cell r="BQ74" t="str">
            <v>浙江和达科技股份有限公司</v>
          </cell>
          <cell r="CA74">
            <v>0</v>
          </cell>
          <cell r="CB74">
            <v>0</v>
          </cell>
          <cell r="CC74">
            <v>0</v>
          </cell>
          <cell r="CD74">
            <v>0</v>
          </cell>
          <cell r="CE74">
            <v>0</v>
          </cell>
          <cell r="CF74">
            <v>0</v>
          </cell>
          <cell r="CG74">
            <v>0</v>
          </cell>
          <cell r="CH74">
            <v>0</v>
          </cell>
          <cell r="CI74">
            <v>0</v>
          </cell>
          <cell r="CJ74">
            <v>0</v>
          </cell>
          <cell r="CK74">
            <v>0</v>
          </cell>
          <cell r="CL74">
            <v>0</v>
          </cell>
          <cell r="DA74">
            <v>0</v>
          </cell>
          <cell r="DB74">
            <v>0</v>
          </cell>
          <cell r="DC74">
            <v>0</v>
          </cell>
          <cell r="DD74">
            <v>0</v>
          </cell>
          <cell r="DE74">
            <v>0</v>
          </cell>
          <cell r="DF74">
            <v>0</v>
          </cell>
          <cell r="DG74">
            <v>0</v>
          </cell>
          <cell r="DH74">
            <v>0</v>
          </cell>
          <cell r="DI74">
            <v>0</v>
          </cell>
          <cell r="DJ74">
            <v>0</v>
          </cell>
          <cell r="DK74">
            <v>0</v>
          </cell>
          <cell r="DL74">
            <v>0</v>
          </cell>
        </row>
        <row r="75">
          <cell r="A75">
            <v>71</v>
          </cell>
          <cell r="B75" t="str">
            <v>智能运管中心</v>
          </cell>
          <cell r="C75" t="str">
            <v>ZHT2022091900078</v>
          </cell>
          <cell r="D75" t="str">
            <v>盛和房产BIM标准技术服务合同</v>
          </cell>
          <cell r="E75">
            <v>14.5</v>
          </cell>
          <cell r="F75">
            <v>14.5</v>
          </cell>
          <cell r="G75">
            <v>5</v>
          </cell>
          <cell r="H75">
            <v>5</v>
          </cell>
          <cell r="I75">
            <v>0.34482758620689702</v>
          </cell>
          <cell r="J75">
            <v>0.06</v>
          </cell>
          <cell r="M75" t="str">
            <v>主导</v>
          </cell>
          <cell r="N75" t="str">
            <v>董力健团队</v>
          </cell>
          <cell r="O75" t="str">
            <v>董力健</v>
          </cell>
          <cell r="P75" t="str">
            <v>在建</v>
          </cell>
          <cell r="T75">
            <v>13.775</v>
          </cell>
          <cell r="U75">
            <v>0</v>
          </cell>
          <cell r="V75">
            <v>0.72499999999999998</v>
          </cell>
          <cell r="AW75">
            <v>13.775</v>
          </cell>
          <cell r="AX75">
            <v>0</v>
          </cell>
          <cell r="AY75">
            <v>0.72499999999999998</v>
          </cell>
          <cell r="AZ75">
            <v>0</v>
          </cell>
          <cell r="BA75">
            <v>0</v>
          </cell>
          <cell r="BB75">
            <v>0</v>
          </cell>
          <cell r="BC75">
            <v>0</v>
          </cell>
          <cell r="BQ75" t="str">
            <v>江苏盛和房地产股份有限公司</v>
          </cell>
          <cell r="CA75">
            <v>0</v>
          </cell>
          <cell r="CB75">
            <v>0</v>
          </cell>
          <cell r="CC75">
            <v>0</v>
          </cell>
          <cell r="CD75">
            <v>0</v>
          </cell>
          <cell r="CE75">
            <v>0</v>
          </cell>
          <cell r="CF75">
            <v>0</v>
          </cell>
          <cell r="CG75">
            <v>0</v>
          </cell>
          <cell r="CH75">
            <v>0</v>
          </cell>
          <cell r="CI75">
            <v>0</v>
          </cell>
          <cell r="CJ75">
            <v>0</v>
          </cell>
          <cell r="CK75">
            <v>0</v>
          </cell>
          <cell r="CL75">
            <v>0</v>
          </cell>
          <cell r="DA75">
            <v>0</v>
          </cell>
          <cell r="DB75">
            <v>0</v>
          </cell>
          <cell r="DC75">
            <v>0</v>
          </cell>
          <cell r="DD75">
            <v>0</v>
          </cell>
          <cell r="DE75">
            <v>0</v>
          </cell>
          <cell r="DF75">
            <v>0</v>
          </cell>
          <cell r="DG75">
            <v>0</v>
          </cell>
          <cell r="DH75">
            <v>0</v>
          </cell>
          <cell r="DI75">
            <v>0</v>
          </cell>
          <cell r="DJ75">
            <v>0</v>
          </cell>
          <cell r="DK75">
            <v>0</v>
          </cell>
          <cell r="DL75">
            <v>0</v>
          </cell>
        </row>
        <row r="76">
          <cell r="A76">
            <v>72</v>
          </cell>
          <cell r="B76" t="str">
            <v>智能运管中心</v>
          </cell>
          <cell r="C76" t="str">
            <v>ZHT2022092800083</v>
          </cell>
          <cell r="D76" t="str">
            <v>南湖工业污水处理厂配套项目智慧水务项目合同</v>
          </cell>
          <cell r="E76">
            <v>944.74</v>
          </cell>
          <cell r="F76">
            <v>786.94190000000003</v>
          </cell>
          <cell r="G76">
            <v>781.9819</v>
          </cell>
          <cell r="H76">
            <v>467.27190000000002</v>
          </cell>
          <cell r="I76">
            <v>0.59378195518627197</v>
          </cell>
          <cell r="J76">
            <v>6.5852444481485403E-2</v>
          </cell>
          <cell r="M76" t="str">
            <v>主导</v>
          </cell>
          <cell r="N76" t="str">
            <v>董力健团队</v>
          </cell>
          <cell r="O76" t="str">
            <v>郑炜明</v>
          </cell>
          <cell r="P76" t="str">
            <v>在建</v>
          </cell>
          <cell r="T76">
            <v>906.38</v>
          </cell>
          <cell r="U76">
            <v>0</v>
          </cell>
          <cell r="V76">
            <v>38.36</v>
          </cell>
          <cell r="AW76">
            <v>315.06799999999998</v>
          </cell>
          <cell r="AX76">
            <v>67.6434</v>
          </cell>
          <cell r="AY76">
            <v>562.02859999999998</v>
          </cell>
          <cell r="AZ76">
            <v>523.66859999999997</v>
          </cell>
          <cell r="BQ76" t="str">
            <v>嘉兴市南数运营科技有限公司</v>
          </cell>
          <cell r="CA76">
            <v>0</v>
          </cell>
          <cell r="CB76">
            <v>0</v>
          </cell>
          <cell r="CC76">
            <v>0</v>
          </cell>
          <cell r="CD76">
            <v>0</v>
          </cell>
          <cell r="CE76">
            <v>0</v>
          </cell>
          <cell r="CF76">
            <v>0</v>
          </cell>
          <cell r="CG76">
            <v>0</v>
          </cell>
          <cell r="CH76">
            <v>0</v>
          </cell>
          <cell r="CI76">
            <v>0</v>
          </cell>
          <cell r="CJ76">
            <v>0</v>
          </cell>
          <cell r="CK76">
            <v>0</v>
          </cell>
          <cell r="CL76">
            <v>0</v>
          </cell>
          <cell r="DA76">
            <v>67.6434</v>
          </cell>
          <cell r="DB76">
            <v>0</v>
          </cell>
          <cell r="DC76">
            <v>0</v>
          </cell>
          <cell r="DD76">
            <v>0</v>
          </cell>
          <cell r="DE76">
            <v>0</v>
          </cell>
          <cell r="DF76">
            <v>0</v>
          </cell>
          <cell r="DG76">
            <v>0</v>
          </cell>
          <cell r="DH76">
            <v>0</v>
          </cell>
          <cell r="DI76">
            <v>0</v>
          </cell>
          <cell r="DJ76">
            <v>0</v>
          </cell>
          <cell r="DK76">
            <v>0</v>
          </cell>
          <cell r="DL76">
            <v>0</v>
          </cell>
        </row>
        <row r="77">
          <cell r="A77">
            <v>73</v>
          </cell>
          <cell r="B77" t="str">
            <v>智能运管中心</v>
          </cell>
          <cell r="C77" t="str">
            <v>ZHT2022102400090</v>
          </cell>
          <cell r="D77" t="str">
            <v>中铁一局集团嘉兴至枫南市域铁路（嘉兴南站）土建施工项目智慧工地工程</v>
          </cell>
          <cell r="E77">
            <v>41.425235000000001</v>
          </cell>
          <cell r="F77">
            <v>41.425235000000001</v>
          </cell>
          <cell r="G77">
            <v>5.625235</v>
          </cell>
          <cell r="H77">
            <v>5.625235</v>
          </cell>
          <cell r="I77">
            <v>0.13579247045913001</v>
          </cell>
          <cell r="J77">
            <v>0.13</v>
          </cell>
          <cell r="M77" t="str">
            <v>主导</v>
          </cell>
          <cell r="N77" t="str">
            <v>董力健团队</v>
          </cell>
          <cell r="O77" t="str">
            <v>杨舒文</v>
          </cell>
          <cell r="P77" t="str">
            <v>25已完结</v>
          </cell>
          <cell r="T77">
            <v>41.425235000000001</v>
          </cell>
          <cell r="U77">
            <v>0</v>
          </cell>
          <cell r="V77">
            <v>0</v>
          </cell>
          <cell r="AA77">
            <v>0</v>
          </cell>
          <cell r="AB77">
            <v>0</v>
          </cell>
          <cell r="AC77">
            <v>0</v>
          </cell>
          <cell r="AD77">
            <v>0</v>
          </cell>
          <cell r="AE77">
            <v>0</v>
          </cell>
          <cell r="AF77">
            <v>0</v>
          </cell>
          <cell r="AG77">
            <v>0</v>
          </cell>
          <cell r="AH77">
            <v>0</v>
          </cell>
          <cell r="AI77">
            <v>0</v>
          </cell>
          <cell r="AJ77">
            <v>0</v>
          </cell>
          <cell r="AK77">
            <v>0</v>
          </cell>
          <cell r="AL77">
            <v>0</v>
          </cell>
          <cell r="AW77">
            <v>31</v>
          </cell>
          <cell r="AX77">
            <v>10.425235000000001</v>
          </cell>
          <cell r="AY77">
            <v>0</v>
          </cell>
          <cell r="AZ77">
            <v>0</v>
          </cell>
          <cell r="BQ77" t="str">
            <v>中铁一局集团第二工程有限公司</v>
          </cell>
          <cell r="CA77">
            <v>0</v>
          </cell>
          <cell r="CB77">
            <v>0</v>
          </cell>
          <cell r="CC77">
            <v>0</v>
          </cell>
          <cell r="CD77">
            <v>0</v>
          </cell>
          <cell r="CE77">
            <v>0</v>
          </cell>
          <cell r="CF77">
            <v>0</v>
          </cell>
          <cell r="CG77">
            <v>0</v>
          </cell>
          <cell r="CH77">
            <v>0</v>
          </cell>
          <cell r="CI77">
            <v>0</v>
          </cell>
          <cell r="CJ77">
            <v>0</v>
          </cell>
          <cell r="CK77">
            <v>0</v>
          </cell>
          <cell r="CL77">
            <v>0</v>
          </cell>
          <cell r="DA77">
            <v>0</v>
          </cell>
          <cell r="DB77">
            <v>10.425235000000001</v>
          </cell>
          <cell r="DC77">
            <v>0</v>
          </cell>
          <cell r="DD77">
            <v>0</v>
          </cell>
          <cell r="DE77">
            <v>0</v>
          </cell>
          <cell r="DF77">
            <v>0</v>
          </cell>
          <cell r="DG77">
            <v>0</v>
          </cell>
          <cell r="DH77">
            <v>0</v>
          </cell>
          <cell r="DI77">
            <v>0</v>
          </cell>
          <cell r="DJ77">
            <v>0</v>
          </cell>
          <cell r="DK77">
            <v>0</v>
          </cell>
          <cell r="DL77">
            <v>0</v>
          </cell>
        </row>
        <row r="78">
          <cell r="A78">
            <v>74</v>
          </cell>
          <cell r="B78" t="str">
            <v>智能运管中心</v>
          </cell>
          <cell r="C78" t="str">
            <v>ZHT2023021300015</v>
          </cell>
          <cell r="D78" t="str">
            <v>嘉兴市区分质供水工程—现状供水管网改造提升项目管道硬件监测及运维监控管理提升改造项目（漏损控制专项）</v>
          </cell>
          <cell r="E78">
            <v>322.5</v>
          </cell>
          <cell r="F78">
            <v>322.5</v>
          </cell>
          <cell r="G78">
            <v>24.842099999999999</v>
          </cell>
          <cell r="H78">
            <v>24.842099999999999</v>
          </cell>
          <cell r="I78">
            <v>7.7029767441860506E-2</v>
          </cell>
          <cell r="J78">
            <v>0.13</v>
          </cell>
          <cell r="M78" t="str">
            <v>主导</v>
          </cell>
          <cell r="N78" t="str">
            <v>董力健团队</v>
          </cell>
          <cell r="O78" t="str">
            <v>杨舒文</v>
          </cell>
          <cell r="P78" t="str">
            <v>25已完结</v>
          </cell>
          <cell r="T78">
            <v>322.5</v>
          </cell>
          <cell r="U78">
            <v>0</v>
          </cell>
          <cell r="V78">
            <v>0</v>
          </cell>
          <cell r="AA78">
            <v>0</v>
          </cell>
          <cell r="AB78">
            <v>0</v>
          </cell>
          <cell r="AC78">
            <v>0</v>
          </cell>
          <cell r="AD78">
            <v>0</v>
          </cell>
          <cell r="AE78">
            <v>0</v>
          </cell>
          <cell r="AF78">
            <v>0</v>
          </cell>
          <cell r="AG78">
            <v>0</v>
          </cell>
          <cell r="AH78">
            <v>0</v>
          </cell>
          <cell r="AI78">
            <v>0</v>
          </cell>
          <cell r="AJ78">
            <v>0</v>
          </cell>
          <cell r="AK78">
            <v>0</v>
          </cell>
          <cell r="AL78">
            <v>0</v>
          </cell>
          <cell r="AW78">
            <v>281.14999999999998</v>
          </cell>
          <cell r="AX78">
            <v>0</v>
          </cell>
          <cell r="AY78">
            <v>41.35</v>
          </cell>
          <cell r="AZ78">
            <v>41.35</v>
          </cell>
          <cell r="BC78">
            <v>41.35</v>
          </cell>
          <cell r="BQ78" t="str">
            <v>浙江和达科技股份有限公司</v>
          </cell>
          <cell r="CA78">
            <v>0</v>
          </cell>
          <cell r="CB78">
            <v>0</v>
          </cell>
          <cell r="CC78">
            <v>0</v>
          </cell>
          <cell r="CD78">
            <v>0</v>
          </cell>
          <cell r="CE78">
            <v>0</v>
          </cell>
          <cell r="CF78">
            <v>0</v>
          </cell>
          <cell r="CG78">
            <v>0</v>
          </cell>
          <cell r="CH78">
            <v>0</v>
          </cell>
          <cell r="CI78">
            <v>0</v>
          </cell>
          <cell r="CJ78">
            <v>0</v>
          </cell>
          <cell r="CK78">
            <v>0</v>
          </cell>
          <cell r="CL78">
            <v>0</v>
          </cell>
          <cell r="DA78">
            <v>0</v>
          </cell>
          <cell r="DB78">
            <v>0</v>
          </cell>
          <cell r="DC78">
            <v>0</v>
          </cell>
          <cell r="DD78">
            <v>0</v>
          </cell>
          <cell r="DE78">
            <v>0</v>
          </cell>
          <cell r="DF78">
            <v>0</v>
          </cell>
          <cell r="DG78">
            <v>0</v>
          </cell>
          <cell r="DH78">
            <v>0</v>
          </cell>
          <cell r="DI78">
            <v>0</v>
          </cell>
          <cell r="DJ78">
            <v>0</v>
          </cell>
          <cell r="DK78">
            <v>0</v>
          </cell>
          <cell r="DL78">
            <v>0</v>
          </cell>
        </row>
        <row r="79">
          <cell r="A79">
            <v>75</v>
          </cell>
          <cell r="B79" t="str">
            <v>智能运管中心</v>
          </cell>
          <cell r="C79" t="str">
            <v>ZHT2023032100026</v>
          </cell>
          <cell r="D79" t="str">
            <v>中铁一局集团嘉兴至枫南市域铁路（嘉兴南站）土建施工项目智慧工地工程</v>
          </cell>
          <cell r="E79">
            <v>0.85002100000000003</v>
          </cell>
          <cell r="F79">
            <v>0.85002100000000003</v>
          </cell>
          <cell r="G79">
            <v>0.85002100000000003</v>
          </cell>
          <cell r="H79">
            <v>0.85002100000000003</v>
          </cell>
          <cell r="I79">
            <v>1</v>
          </cell>
          <cell r="J79">
            <v>0.13</v>
          </cell>
          <cell r="M79" t="str">
            <v>主导</v>
          </cell>
          <cell r="N79" t="str">
            <v>董力健团队</v>
          </cell>
          <cell r="O79" t="str">
            <v>杨舒文</v>
          </cell>
          <cell r="P79" t="str">
            <v>在建</v>
          </cell>
          <cell r="T79">
            <v>0</v>
          </cell>
          <cell r="U79">
            <v>0</v>
          </cell>
          <cell r="V79">
            <v>0.85002100000000003</v>
          </cell>
          <cell r="AW79">
            <v>0</v>
          </cell>
          <cell r="AX79">
            <v>0</v>
          </cell>
          <cell r="AY79">
            <v>0.85002100000000003</v>
          </cell>
          <cell r="AZ79">
            <v>0</v>
          </cell>
          <cell r="BQ79" t="str">
            <v>中铁一局集团第二工程有限公司</v>
          </cell>
          <cell r="CA79">
            <v>0</v>
          </cell>
          <cell r="CB79">
            <v>0</v>
          </cell>
          <cell r="CC79">
            <v>0</v>
          </cell>
          <cell r="CD79">
            <v>0</v>
          </cell>
          <cell r="CE79">
            <v>0</v>
          </cell>
          <cell r="CF79">
            <v>0</v>
          </cell>
          <cell r="CG79">
            <v>0</v>
          </cell>
          <cell r="CH79">
            <v>0</v>
          </cell>
          <cell r="CI79">
            <v>0</v>
          </cell>
          <cell r="CJ79">
            <v>0</v>
          </cell>
          <cell r="CK79">
            <v>0</v>
          </cell>
          <cell r="CL79">
            <v>0</v>
          </cell>
          <cell r="DA79">
            <v>0</v>
          </cell>
          <cell r="DB79">
            <v>0</v>
          </cell>
          <cell r="DC79">
            <v>0</v>
          </cell>
          <cell r="DD79">
            <v>0</v>
          </cell>
          <cell r="DE79">
            <v>0</v>
          </cell>
          <cell r="DF79">
            <v>0</v>
          </cell>
          <cell r="DG79">
            <v>0</v>
          </cell>
          <cell r="DH79">
            <v>0</v>
          </cell>
          <cell r="DI79">
            <v>0</v>
          </cell>
          <cell r="DJ79">
            <v>0</v>
          </cell>
          <cell r="DK79">
            <v>0</v>
          </cell>
          <cell r="DL79">
            <v>0</v>
          </cell>
        </row>
        <row r="80">
          <cell r="A80">
            <v>76</v>
          </cell>
          <cell r="B80" t="str">
            <v>智能运管中心</v>
          </cell>
          <cell r="C80" t="str">
            <v>ZHT2023061300053</v>
          </cell>
          <cell r="D80" t="str">
            <v>嘉兴西塘二标智慧工地实施合同</v>
          </cell>
          <cell r="E80">
            <v>105.794</v>
          </cell>
          <cell r="F80">
            <v>105.794</v>
          </cell>
          <cell r="G80">
            <v>21.794</v>
          </cell>
          <cell r="H80">
            <v>21.794</v>
          </cell>
          <cell r="I80">
            <v>0.206004121216704</v>
          </cell>
          <cell r="J80">
            <v>0.13</v>
          </cell>
          <cell r="M80" t="str">
            <v>主导</v>
          </cell>
          <cell r="N80" t="str">
            <v>董力健团队</v>
          </cell>
          <cell r="O80" t="str">
            <v>杨舒文</v>
          </cell>
          <cell r="P80" t="str">
            <v>在建</v>
          </cell>
          <cell r="T80">
            <v>65.436999999999998</v>
          </cell>
          <cell r="U80">
            <v>0</v>
          </cell>
          <cell r="V80">
            <v>40.356999999999999</v>
          </cell>
          <cell r="AW80">
            <v>60</v>
          </cell>
          <cell r="AX80">
            <v>5.4370000000000003</v>
          </cell>
          <cell r="AY80">
            <v>40.356999999999999</v>
          </cell>
          <cell r="AZ80">
            <v>0</v>
          </cell>
          <cell r="BQ80" t="str">
            <v>中铁北京工程局集团有限公司杭州分公司</v>
          </cell>
          <cell r="CA80">
            <v>0</v>
          </cell>
          <cell r="CB80">
            <v>0</v>
          </cell>
          <cell r="CC80">
            <v>0</v>
          </cell>
          <cell r="CD80">
            <v>0</v>
          </cell>
          <cell r="CE80">
            <v>0</v>
          </cell>
          <cell r="CF80">
            <v>0</v>
          </cell>
          <cell r="CG80">
            <v>0</v>
          </cell>
          <cell r="CH80">
            <v>0</v>
          </cell>
          <cell r="CI80">
            <v>0</v>
          </cell>
          <cell r="CJ80">
            <v>0</v>
          </cell>
          <cell r="CK80">
            <v>0</v>
          </cell>
          <cell r="CL80">
            <v>0</v>
          </cell>
          <cell r="DA80">
            <v>0</v>
          </cell>
          <cell r="DB80">
            <v>5.4370000000000003</v>
          </cell>
          <cell r="DC80">
            <v>0</v>
          </cell>
          <cell r="DD80">
            <v>0</v>
          </cell>
          <cell r="DE80">
            <v>0</v>
          </cell>
          <cell r="DF80">
            <v>0</v>
          </cell>
          <cell r="DG80">
            <v>0</v>
          </cell>
          <cell r="DH80">
            <v>0</v>
          </cell>
          <cell r="DI80">
            <v>0</v>
          </cell>
          <cell r="DJ80">
            <v>0</v>
          </cell>
          <cell r="DK80">
            <v>0</v>
          </cell>
          <cell r="DL80">
            <v>0</v>
          </cell>
        </row>
        <row r="81">
          <cell r="A81">
            <v>77</v>
          </cell>
          <cell r="B81" t="str">
            <v>智能运管中心</v>
          </cell>
          <cell r="C81" t="str">
            <v>ZHT2023071700071</v>
          </cell>
          <cell r="D81" t="str">
            <v>嘉兴市域铁路枫南SG1标段智慧工地工程技术咨询服务合同</v>
          </cell>
          <cell r="E81">
            <v>79.275999999999996</v>
          </cell>
          <cell r="F81">
            <v>79.275999999999996</v>
          </cell>
          <cell r="G81">
            <v>79.275999999999996</v>
          </cell>
          <cell r="H81">
            <v>14.276</v>
          </cell>
          <cell r="I81">
            <v>0.180079721479388</v>
          </cell>
          <cell r="J81">
            <v>0.105142094736367</v>
          </cell>
          <cell r="M81" t="str">
            <v>主导</v>
          </cell>
          <cell r="N81" t="str">
            <v>董力健团队</v>
          </cell>
          <cell r="O81" t="str">
            <v>杨舒文</v>
          </cell>
          <cell r="P81" t="str">
            <v>在建</v>
          </cell>
          <cell r="T81">
            <v>78.433218999999994</v>
          </cell>
          <cell r="U81">
            <v>0</v>
          </cell>
          <cell r="V81">
            <v>0.842781000000002</v>
          </cell>
          <cell r="AW81">
            <v>69.426500000000004</v>
          </cell>
          <cell r="AX81">
            <v>0</v>
          </cell>
          <cell r="AY81">
            <v>9.8494999999999902</v>
          </cell>
          <cell r="AZ81">
            <v>9.0067189999999897</v>
          </cell>
          <cell r="BQ81" t="str">
            <v>中铁隧道局集团有限公司嘉兴至枫南市域铁路土建施工SG1标段项目经理部</v>
          </cell>
          <cell r="CA81">
            <v>0</v>
          </cell>
          <cell r="CB81">
            <v>0</v>
          </cell>
          <cell r="CC81">
            <v>0</v>
          </cell>
          <cell r="CD81">
            <v>0</v>
          </cell>
          <cell r="CE81">
            <v>0</v>
          </cell>
          <cell r="CF81">
            <v>0</v>
          </cell>
          <cell r="CG81">
            <v>0</v>
          </cell>
          <cell r="CH81">
            <v>0</v>
          </cell>
          <cell r="CI81">
            <v>0</v>
          </cell>
          <cell r="CJ81">
            <v>0</v>
          </cell>
          <cell r="CK81">
            <v>0</v>
          </cell>
          <cell r="CL81">
            <v>0</v>
          </cell>
          <cell r="DA81">
            <v>0</v>
          </cell>
          <cell r="DB81">
            <v>0</v>
          </cell>
          <cell r="DC81">
            <v>0</v>
          </cell>
          <cell r="DD81">
            <v>0</v>
          </cell>
          <cell r="DE81">
            <v>0</v>
          </cell>
          <cell r="DF81">
            <v>0</v>
          </cell>
          <cell r="DG81">
            <v>0</v>
          </cell>
          <cell r="DH81">
            <v>0</v>
          </cell>
          <cell r="DI81">
            <v>0</v>
          </cell>
          <cell r="DJ81">
            <v>0</v>
          </cell>
          <cell r="DK81">
            <v>0</v>
          </cell>
          <cell r="DL81">
            <v>0</v>
          </cell>
        </row>
        <row r="82">
          <cell r="A82">
            <v>78</v>
          </cell>
          <cell r="B82" t="str">
            <v>智能运管中心</v>
          </cell>
          <cell r="C82" t="str">
            <v>ZHT2023122100171</v>
          </cell>
          <cell r="D82" t="str">
            <v>中铁一局集团嘉兴至枫南市域铁路（嘉兴南站）土建施工项目智慧工地合同-补充合同</v>
          </cell>
          <cell r="E82">
            <v>6.21</v>
          </cell>
          <cell r="F82">
            <v>6.21</v>
          </cell>
          <cell r="G82">
            <v>6.21</v>
          </cell>
          <cell r="H82">
            <v>1.71</v>
          </cell>
          <cell r="I82">
            <v>0.27536231884057999</v>
          </cell>
          <cell r="J82">
            <v>0.13</v>
          </cell>
          <cell r="M82" t="str">
            <v>主导</v>
          </cell>
          <cell r="N82" t="str">
            <v>董力健团队</v>
          </cell>
          <cell r="O82" t="str">
            <v>杨舒文</v>
          </cell>
          <cell r="P82" t="str">
            <v>25已完结</v>
          </cell>
          <cell r="T82">
            <v>6.21</v>
          </cell>
          <cell r="U82">
            <v>0</v>
          </cell>
          <cell r="V82">
            <v>0</v>
          </cell>
          <cell r="AA82">
            <v>0</v>
          </cell>
          <cell r="AB82">
            <v>0</v>
          </cell>
          <cell r="AC82">
            <v>0</v>
          </cell>
          <cell r="AD82">
            <v>0</v>
          </cell>
          <cell r="AE82">
            <v>0</v>
          </cell>
          <cell r="AF82">
            <v>0</v>
          </cell>
          <cell r="AG82">
            <v>0</v>
          </cell>
          <cell r="AH82">
            <v>0</v>
          </cell>
          <cell r="AI82">
            <v>0</v>
          </cell>
          <cell r="AJ82">
            <v>0</v>
          </cell>
          <cell r="AK82">
            <v>0</v>
          </cell>
          <cell r="AL82">
            <v>0</v>
          </cell>
          <cell r="AW82">
            <v>0</v>
          </cell>
          <cell r="AX82">
            <v>6.21</v>
          </cell>
          <cell r="AY82">
            <v>0</v>
          </cell>
          <cell r="AZ82">
            <v>0</v>
          </cell>
          <cell r="BQ82" t="str">
            <v>中铁一局集团第二工程有限公司</v>
          </cell>
          <cell r="CA82">
            <v>0</v>
          </cell>
          <cell r="CB82">
            <v>0</v>
          </cell>
          <cell r="CC82">
            <v>0</v>
          </cell>
          <cell r="CD82">
            <v>0</v>
          </cell>
          <cell r="CE82">
            <v>0</v>
          </cell>
          <cell r="CF82">
            <v>0</v>
          </cell>
          <cell r="CG82">
            <v>0</v>
          </cell>
          <cell r="CH82">
            <v>0</v>
          </cell>
          <cell r="CI82">
            <v>0</v>
          </cell>
          <cell r="CJ82">
            <v>0</v>
          </cell>
          <cell r="CK82">
            <v>0</v>
          </cell>
          <cell r="CL82">
            <v>0</v>
          </cell>
          <cell r="DA82">
            <v>0</v>
          </cell>
          <cell r="DB82">
            <v>6.21</v>
          </cell>
          <cell r="DC82">
            <v>0</v>
          </cell>
          <cell r="DD82">
            <v>0</v>
          </cell>
          <cell r="DE82">
            <v>0</v>
          </cell>
          <cell r="DF82">
            <v>0</v>
          </cell>
          <cell r="DG82">
            <v>0</v>
          </cell>
          <cell r="DH82">
            <v>0</v>
          </cell>
          <cell r="DI82">
            <v>0</v>
          </cell>
          <cell r="DJ82">
            <v>0</v>
          </cell>
          <cell r="DK82">
            <v>0</v>
          </cell>
          <cell r="DL82">
            <v>0</v>
          </cell>
        </row>
        <row r="83">
          <cell r="A83">
            <v>79</v>
          </cell>
          <cell r="B83" t="str">
            <v>智能运管中心</v>
          </cell>
          <cell r="C83" t="str">
            <v>ZHT2024061200068</v>
          </cell>
          <cell r="D83" t="str">
            <v>嘉兴市联合污水处理厂数字孪生运营管理平台建设</v>
          </cell>
          <cell r="E83">
            <v>135</v>
          </cell>
          <cell r="F83">
            <v>135</v>
          </cell>
          <cell r="G83">
            <v>135</v>
          </cell>
          <cell r="H83">
            <v>115</v>
          </cell>
          <cell r="I83">
            <v>0.85185185185185197</v>
          </cell>
          <cell r="J83">
            <v>0.06</v>
          </cell>
          <cell r="M83" t="str">
            <v>主导</v>
          </cell>
          <cell r="N83" t="str">
            <v>董力健团队</v>
          </cell>
          <cell r="O83" t="str">
            <v>郑炜明</v>
          </cell>
          <cell r="P83" t="str">
            <v>25已完结</v>
          </cell>
          <cell r="T83">
            <v>135</v>
          </cell>
          <cell r="U83">
            <v>0</v>
          </cell>
          <cell r="V83">
            <v>0</v>
          </cell>
          <cell r="AA83">
            <v>0</v>
          </cell>
          <cell r="AB83">
            <v>0</v>
          </cell>
          <cell r="AC83">
            <v>0</v>
          </cell>
          <cell r="AD83">
            <v>0</v>
          </cell>
          <cell r="AE83">
            <v>0</v>
          </cell>
          <cell r="AF83">
            <v>0</v>
          </cell>
          <cell r="AG83">
            <v>0</v>
          </cell>
          <cell r="AH83">
            <v>0</v>
          </cell>
          <cell r="AI83">
            <v>0</v>
          </cell>
          <cell r="AJ83">
            <v>0</v>
          </cell>
          <cell r="AK83">
            <v>0</v>
          </cell>
          <cell r="AL83">
            <v>0</v>
          </cell>
          <cell r="AW83">
            <v>81</v>
          </cell>
          <cell r="AX83">
            <v>33.75</v>
          </cell>
          <cell r="AY83">
            <v>20.25</v>
          </cell>
          <cell r="AZ83">
            <v>20.25</v>
          </cell>
          <cell r="BC83">
            <v>33.75</v>
          </cell>
          <cell r="BQ83" t="str">
            <v>浙江嘉源和达水务有限公司</v>
          </cell>
          <cell r="CA83">
            <v>0</v>
          </cell>
          <cell r="CB83">
            <v>0</v>
          </cell>
          <cell r="CC83">
            <v>0</v>
          </cell>
          <cell r="CD83">
            <v>0</v>
          </cell>
          <cell r="CE83">
            <v>0</v>
          </cell>
          <cell r="CF83">
            <v>0</v>
          </cell>
          <cell r="CG83">
            <v>0</v>
          </cell>
          <cell r="CH83">
            <v>0</v>
          </cell>
          <cell r="CI83">
            <v>0</v>
          </cell>
          <cell r="CJ83">
            <v>0</v>
          </cell>
          <cell r="CK83">
            <v>0</v>
          </cell>
          <cell r="CL83">
            <v>0</v>
          </cell>
          <cell r="DA83">
            <v>0</v>
          </cell>
          <cell r="DB83">
            <v>0</v>
          </cell>
          <cell r="DC83">
            <v>0</v>
          </cell>
          <cell r="DD83">
            <v>33.75</v>
          </cell>
          <cell r="DE83">
            <v>0</v>
          </cell>
          <cell r="DF83">
            <v>0</v>
          </cell>
          <cell r="DG83">
            <v>0</v>
          </cell>
          <cell r="DH83">
            <v>0</v>
          </cell>
          <cell r="DI83">
            <v>0</v>
          </cell>
          <cell r="DJ83">
            <v>0</v>
          </cell>
          <cell r="DK83">
            <v>0</v>
          </cell>
          <cell r="DL83">
            <v>0</v>
          </cell>
        </row>
        <row r="84">
          <cell r="A84">
            <v>80</v>
          </cell>
          <cell r="B84" t="str">
            <v>智能运管中心</v>
          </cell>
          <cell r="C84" t="str">
            <v>ZHT2024062700080</v>
          </cell>
          <cell r="D84" t="str">
            <v>中铁一局集团嘉兴至枫南市域铁路SG2土建施工项目 智慧拌合安全生产监控系统合同</v>
          </cell>
          <cell r="E84">
            <v>159.1</v>
          </cell>
          <cell r="F84">
            <v>159.1</v>
          </cell>
          <cell r="G84">
            <v>110.7</v>
          </cell>
          <cell r="H84">
            <v>68.099999999999994</v>
          </cell>
          <cell r="I84">
            <v>0.42803268384663701</v>
          </cell>
          <cell r="J84">
            <v>7.1303979554914299E-2</v>
          </cell>
          <cell r="M84" t="str">
            <v>主导</v>
          </cell>
          <cell r="N84" t="str">
            <v>董力健团队</v>
          </cell>
          <cell r="O84" t="str">
            <v>杨舒文</v>
          </cell>
          <cell r="P84" t="str">
            <v>在建</v>
          </cell>
          <cell r="T84">
            <v>113</v>
          </cell>
          <cell r="U84">
            <v>0</v>
          </cell>
          <cell r="V84">
            <v>46.1</v>
          </cell>
          <cell r="AW84">
            <v>25</v>
          </cell>
          <cell r="AX84">
            <v>0</v>
          </cell>
          <cell r="AY84">
            <v>134.1</v>
          </cell>
          <cell r="AZ84">
            <v>88</v>
          </cell>
          <cell r="BC84">
            <v>60</v>
          </cell>
          <cell r="BQ84" t="str">
            <v>中铁一局集团有限公司第二工程分公司</v>
          </cell>
          <cell r="BR84" t="str">
            <v>供应链3月到账</v>
          </cell>
          <cell r="CA84">
            <v>0</v>
          </cell>
          <cell r="CB84">
            <v>0</v>
          </cell>
          <cell r="CC84">
            <v>0</v>
          </cell>
          <cell r="CD84">
            <v>0</v>
          </cell>
          <cell r="CE84">
            <v>0</v>
          </cell>
          <cell r="CF84">
            <v>0</v>
          </cell>
          <cell r="CG84">
            <v>0</v>
          </cell>
          <cell r="CH84">
            <v>0</v>
          </cell>
          <cell r="CI84">
            <v>0</v>
          </cell>
          <cell r="CJ84">
            <v>0</v>
          </cell>
          <cell r="CK84">
            <v>0</v>
          </cell>
          <cell r="CL84">
            <v>0</v>
          </cell>
          <cell r="DA84">
            <v>0</v>
          </cell>
          <cell r="DB84">
            <v>0</v>
          </cell>
          <cell r="DC84">
            <v>0</v>
          </cell>
          <cell r="DD84">
            <v>0</v>
          </cell>
          <cell r="DE84">
            <v>0</v>
          </cell>
          <cell r="DF84">
            <v>0</v>
          </cell>
          <cell r="DG84">
            <v>0</v>
          </cell>
          <cell r="DH84">
            <v>0</v>
          </cell>
          <cell r="DI84">
            <v>0</v>
          </cell>
          <cell r="DJ84">
            <v>0</v>
          </cell>
          <cell r="DK84">
            <v>0</v>
          </cell>
          <cell r="DL84">
            <v>0</v>
          </cell>
        </row>
        <row r="85">
          <cell r="A85">
            <v>81</v>
          </cell>
          <cell r="B85" t="str">
            <v>智能运管中心</v>
          </cell>
          <cell r="C85" t="str">
            <v>ZHT2024062700081</v>
          </cell>
          <cell r="D85" t="str">
            <v>嘉兴至枫南市域铁路SG2土建施工项目智慧工地合同</v>
          </cell>
          <cell r="E85">
            <v>17.143999999999998</v>
          </cell>
          <cell r="F85">
            <v>17.143999999999998</v>
          </cell>
          <cell r="G85">
            <v>8.0853000000000002</v>
          </cell>
          <cell r="H85">
            <v>5.6440000000000001</v>
          </cell>
          <cell r="I85">
            <v>0.32921138590760601</v>
          </cell>
          <cell r="J85">
            <v>8.7200327885007894E-2</v>
          </cell>
          <cell r="M85" t="str">
            <v>主导</v>
          </cell>
          <cell r="N85" t="str">
            <v>董力健团队</v>
          </cell>
          <cell r="O85" t="str">
            <v>杨舒文</v>
          </cell>
          <cell r="P85" t="str">
            <v>25已完结</v>
          </cell>
          <cell r="T85">
            <v>17.143999999999998</v>
          </cell>
          <cell r="U85">
            <v>0</v>
          </cell>
          <cell r="V85">
            <v>0</v>
          </cell>
          <cell r="AA85">
            <v>0</v>
          </cell>
          <cell r="AB85">
            <v>0</v>
          </cell>
          <cell r="AC85">
            <v>0</v>
          </cell>
          <cell r="AD85">
            <v>0</v>
          </cell>
          <cell r="AE85">
            <v>0</v>
          </cell>
          <cell r="AF85">
            <v>0</v>
          </cell>
          <cell r="AG85">
            <v>0</v>
          </cell>
          <cell r="AH85">
            <v>0</v>
          </cell>
          <cell r="AI85">
            <v>0</v>
          </cell>
          <cell r="AJ85">
            <v>0</v>
          </cell>
          <cell r="AK85">
            <v>0</v>
          </cell>
          <cell r="AL85">
            <v>0</v>
          </cell>
          <cell r="AW85">
            <v>14</v>
          </cell>
          <cell r="AX85">
            <v>3.1440000000000001</v>
          </cell>
          <cell r="AY85">
            <v>0</v>
          </cell>
          <cell r="AZ85">
            <v>0</v>
          </cell>
          <cell r="BQ85" t="str">
            <v>中铁一局集团有限公司第二工程分公司</v>
          </cell>
          <cell r="CA85">
            <v>0</v>
          </cell>
          <cell r="CB85">
            <v>0</v>
          </cell>
          <cell r="CC85">
            <v>0</v>
          </cell>
          <cell r="CD85">
            <v>0</v>
          </cell>
          <cell r="CE85">
            <v>0</v>
          </cell>
          <cell r="CF85">
            <v>0</v>
          </cell>
          <cell r="CG85">
            <v>0</v>
          </cell>
          <cell r="CH85">
            <v>0</v>
          </cell>
          <cell r="CI85">
            <v>0</v>
          </cell>
          <cell r="CJ85">
            <v>0</v>
          </cell>
          <cell r="CK85">
            <v>0</v>
          </cell>
          <cell r="CL85">
            <v>0</v>
          </cell>
          <cell r="DA85">
            <v>0</v>
          </cell>
          <cell r="DB85">
            <v>3.1440000000000001</v>
          </cell>
          <cell r="DC85">
            <v>0</v>
          </cell>
          <cell r="DD85">
            <v>0</v>
          </cell>
          <cell r="DE85">
            <v>0</v>
          </cell>
          <cell r="DF85">
            <v>0</v>
          </cell>
          <cell r="DG85">
            <v>0</v>
          </cell>
          <cell r="DH85">
            <v>0</v>
          </cell>
          <cell r="DI85">
            <v>0</v>
          </cell>
          <cell r="DJ85">
            <v>0</v>
          </cell>
          <cell r="DK85">
            <v>0</v>
          </cell>
          <cell r="DL85">
            <v>0</v>
          </cell>
        </row>
        <row r="86">
          <cell r="A86">
            <v>82</v>
          </cell>
          <cell r="B86" t="str">
            <v>智能运管中心</v>
          </cell>
          <cell r="C86" t="str">
            <v>ZHT2024090300102</v>
          </cell>
          <cell r="D86" t="str">
            <v>嘉善至西塘市域铁路SG5标智慧工地（项目部）专项技术服务</v>
          </cell>
          <cell r="E86">
            <v>49.057000000000002</v>
          </cell>
          <cell r="F86">
            <v>49.057000000000002</v>
          </cell>
          <cell r="G86">
            <v>28.183700000000002</v>
          </cell>
          <cell r="H86">
            <v>11.057</v>
          </cell>
          <cell r="I86">
            <v>0.225390871842958</v>
          </cell>
          <cell r="J86">
            <v>0.13</v>
          </cell>
          <cell r="M86" t="str">
            <v>主导</v>
          </cell>
          <cell r="N86" t="str">
            <v>董力健团队</v>
          </cell>
          <cell r="O86" t="str">
            <v>杨舒文</v>
          </cell>
          <cell r="P86" t="str">
            <v>在建</v>
          </cell>
          <cell r="T86">
            <v>15.695</v>
          </cell>
          <cell r="U86">
            <v>0</v>
          </cell>
          <cell r="V86">
            <v>33.362000000000002</v>
          </cell>
          <cell r="AW86">
            <v>0</v>
          </cell>
          <cell r="AX86">
            <v>0</v>
          </cell>
          <cell r="AY86">
            <v>49.057000000000002</v>
          </cell>
          <cell r="AZ86">
            <v>15.695</v>
          </cell>
          <cell r="BQ86" t="str">
            <v>中铁十八局集团有限公司</v>
          </cell>
          <cell r="CA86">
            <v>0</v>
          </cell>
          <cell r="CB86">
            <v>0</v>
          </cell>
          <cell r="CC86">
            <v>0</v>
          </cell>
          <cell r="CD86">
            <v>0</v>
          </cell>
          <cell r="CE86">
            <v>0</v>
          </cell>
          <cell r="CF86">
            <v>0</v>
          </cell>
          <cell r="CG86">
            <v>0</v>
          </cell>
          <cell r="CH86">
            <v>0</v>
          </cell>
          <cell r="CI86">
            <v>0</v>
          </cell>
          <cell r="CJ86">
            <v>0</v>
          </cell>
          <cell r="CK86">
            <v>0</v>
          </cell>
          <cell r="CL86">
            <v>0</v>
          </cell>
          <cell r="DA86">
            <v>0</v>
          </cell>
          <cell r="DB86">
            <v>0</v>
          </cell>
          <cell r="DC86">
            <v>0</v>
          </cell>
          <cell r="DD86">
            <v>0</v>
          </cell>
          <cell r="DE86">
            <v>0</v>
          </cell>
          <cell r="DF86">
            <v>0</v>
          </cell>
          <cell r="DG86">
            <v>0</v>
          </cell>
          <cell r="DH86">
            <v>0</v>
          </cell>
          <cell r="DI86">
            <v>0</v>
          </cell>
          <cell r="DJ86">
            <v>0</v>
          </cell>
          <cell r="DK86">
            <v>0</v>
          </cell>
          <cell r="DL86">
            <v>0</v>
          </cell>
        </row>
        <row r="87">
          <cell r="A87">
            <v>83</v>
          </cell>
          <cell r="B87" t="str">
            <v>智能运管中心</v>
          </cell>
          <cell r="C87" t="str">
            <v>ZHT2024082100098</v>
          </cell>
          <cell r="D87" t="str">
            <v>枫南SG1智慧工地建设工程补充协议（一）</v>
          </cell>
          <cell r="E87">
            <v>26.805038</v>
          </cell>
          <cell r="F87">
            <v>26.805038</v>
          </cell>
          <cell r="G87">
            <v>26.805038</v>
          </cell>
          <cell r="H87">
            <v>6.8050379999999997</v>
          </cell>
          <cell r="I87">
            <v>0.25387160428573202</v>
          </cell>
          <cell r="J87">
            <v>0.109052862337048</v>
          </cell>
          <cell r="M87" t="str">
            <v>主导</v>
          </cell>
          <cell r="N87" t="str">
            <v>董力健团队</v>
          </cell>
          <cell r="O87" t="str">
            <v>杨舒文</v>
          </cell>
          <cell r="P87" t="str">
            <v>在建</v>
          </cell>
          <cell r="T87">
            <v>7.8960129999999999</v>
          </cell>
          <cell r="U87">
            <v>0</v>
          </cell>
          <cell r="V87">
            <v>18.909025</v>
          </cell>
          <cell r="AW87">
            <v>0</v>
          </cell>
          <cell r="AX87">
            <v>5</v>
          </cell>
          <cell r="AY87">
            <v>21.805038</v>
          </cell>
          <cell r="AZ87">
            <v>2.8960129999999999</v>
          </cell>
          <cell r="BQ87" t="str">
            <v>中铁隧道局集团有限公司嘉兴至枫南市域铁路土建施工SG1标段项目经理部</v>
          </cell>
          <cell r="CA87">
            <v>0</v>
          </cell>
          <cell r="CB87">
            <v>0</v>
          </cell>
          <cell r="CC87">
            <v>0</v>
          </cell>
          <cell r="CD87">
            <v>0</v>
          </cell>
          <cell r="CE87">
            <v>0</v>
          </cell>
          <cell r="CF87">
            <v>0</v>
          </cell>
          <cell r="CG87">
            <v>0</v>
          </cell>
          <cell r="CH87">
            <v>0</v>
          </cell>
          <cell r="CI87">
            <v>0</v>
          </cell>
          <cell r="CJ87">
            <v>0</v>
          </cell>
          <cell r="CK87">
            <v>0</v>
          </cell>
          <cell r="CL87">
            <v>0</v>
          </cell>
          <cell r="DA87">
            <v>5</v>
          </cell>
          <cell r="DB87">
            <v>0</v>
          </cell>
          <cell r="DC87">
            <v>0</v>
          </cell>
          <cell r="DD87">
            <v>0</v>
          </cell>
          <cell r="DE87">
            <v>0</v>
          </cell>
          <cell r="DF87">
            <v>0</v>
          </cell>
          <cell r="DG87">
            <v>0</v>
          </cell>
          <cell r="DH87">
            <v>0</v>
          </cell>
          <cell r="DI87">
            <v>0</v>
          </cell>
          <cell r="DJ87">
            <v>0</v>
          </cell>
          <cell r="DK87">
            <v>0</v>
          </cell>
          <cell r="DL87">
            <v>0</v>
          </cell>
        </row>
        <row r="88">
          <cell r="A88">
            <v>84</v>
          </cell>
          <cell r="B88" t="str">
            <v>智能运管中心</v>
          </cell>
          <cell r="C88" t="str">
            <v>ZHT2024092500120</v>
          </cell>
          <cell r="D88" t="str">
            <v>中铁十四局集团有限公司嘉善至西塘市域铁路SG4标段智慧工地工程技术咨询服务合同</v>
          </cell>
          <cell r="E88">
            <v>43.834000000000003</v>
          </cell>
          <cell r="F88">
            <v>43.834000000000003</v>
          </cell>
          <cell r="G88">
            <v>43.834000000000003</v>
          </cell>
          <cell r="H88">
            <v>13.834</v>
          </cell>
          <cell r="I88">
            <v>0.31559976274125101</v>
          </cell>
          <cell r="J88">
            <v>9.1263284009397996E-2</v>
          </cell>
          <cell r="M88" t="str">
            <v>主导</v>
          </cell>
          <cell r="N88" t="str">
            <v>董力健团队</v>
          </cell>
          <cell r="O88" t="str">
            <v>杨舒文</v>
          </cell>
          <cell r="P88" t="str">
            <v>在建</v>
          </cell>
          <cell r="T88">
            <v>0</v>
          </cell>
          <cell r="U88">
            <v>0</v>
          </cell>
          <cell r="V88">
            <v>43.834000000000003</v>
          </cell>
          <cell r="AC88">
            <v>12.102</v>
          </cell>
          <cell r="AW88">
            <v>0</v>
          </cell>
          <cell r="AX88">
            <v>0</v>
          </cell>
          <cell r="AY88">
            <v>43.834000000000003</v>
          </cell>
          <cell r="AZ88">
            <v>0</v>
          </cell>
          <cell r="BC88">
            <v>10</v>
          </cell>
          <cell r="BQ88" t="str">
            <v>中铁十四局集团有限公司</v>
          </cell>
          <cell r="CA88">
            <v>0</v>
          </cell>
          <cell r="CB88">
            <v>0</v>
          </cell>
          <cell r="CC88">
            <v>0</v>
          </cell>
          <cell r="CD88">
            <v>0</v>
          </cell>
          <cell r="CE88">
            <v>0</v>
          </cell>
          <cell r="CF88">
            <v>0</v>
          </cell>
          <cell r="CG88">
            <v>0</v>
          </cell>
          <cell r="CH88">
            <v>0</v>
          </cell>
          <cell r="CI88">
            <v>0</v>
          </cell>
          <cell r="CJ88">
            <v>0</v>
          </cell>
          <cell r="CK88">
            <v>0</v>
          </cell>
          <cell r="CL88">
            <v>0</v>
          </cell>
          <cell r="DA88">
            <v>0</v>
          </cell>
          <cell r="DB88">
            <v>0</v>
          </cell>
          <cell r="DC88">
            <v>0</v>
          </cell>
          <cell r="DD88">
            <v>0</v>
          </cell>
          <cell r="DE88">
            <v>0</v>
          </cell>
          <cell r="DF88">
            <v>0</v>
          </cell>
          <cell r="DG88">
            <v>0</v>
          </cell>
          <cell r="DH88">
            <v>0</v>
          </cell>
          <cell r="DI88">
            <v>0</v>
          </cell>
          <cell r="DJ88">
            <v>0</v>
          </cell>
          <cell r="DK88">
            <v>0</v>
          </cell>
          <cell r="DL88">
            <v>0</v>
          </cell>
        </row>
        <row r="89">
          <cell r="A89">
            <v>85</v>
          </cell>
          <cell r="B89" t="str">
            <v>智能运管中心</v>
          </cell>
          <cell r="C89" t="str">
            <v>ZHT2024112600151</v>
          </cell>
          <cell r="D89" t="str">
            <v>西塘SG3智慧工地项目</v>
          </cell>
          <cell r="E89">
            <v>14.218</v>
          </cell>
          <cell r="F89">
            <v>14.218</v>
          </cell>
          <cell r="G89">
            <v>4.9377000000000004</v>
          </cell>
          <cell r="H89">
            <v>4.9377000000000004</v>
          </cell>
          <cell r="I89">
            <v>0.347285131523421</v>
          </cell>
          <cell r="J89">
            <v>9.9363076138199904E-2</v>
          </cell>
          <cell r="M89" t="str">
            <v>主导</v>
          </cell>
          <cell r="N89" t="str">
            <v>董力健团队</v>
          </cell>
          <cell r="O89" t="str">
            <v>杨舒文</v>
          </cell>
          <cell r="P89" t="str">
            <v>在建</v>
          </cell>
          <cell r="T89">
            <v>0</v>
          </cell>
          <cell r="U89">
            <v>0</v>
          </cell>
          <cell r="V89">
            <v>14.218</v>
          </cell>
          <cell r="AW89">
            <v>9.4970499999999998</v>
          </cell>
          <cell r="AX89">
            <v>0</v>
          </cell>
          <cell r="AY89">
            <v>4.7209500000000002</v>
          </cell>
          <cell r="AZ89">
            <v>-9.4970499999999998</v>
          </cell>
          <cell r="BQ89" t="str">
            <v>中铁大桥局集团有限公司上海分公司</v>
          </cell>
          <cell r="CA89">
            <v>0</v>
          </cell>
          <cell r="CB89">
            <v>0</v>
          </cell>
          <cell r="CC89">
            <v>0</v>
          </cell>
          <cell r="CD89">
            <v>0</v>
          </cell>
          <cell r="CE89">
            <v>0</v>
          </cell>
          <cell r="CF89">
            <v>0</v>
          </cell>
          <cell r="CG89">
            <v>0</v>
          </cell>
          <cell r="CH89">
            <v>0</v>
          </cell>
          <cell r="CI89">
            <v>0</v>
          </cell>
          <cell r="CJ89">
            <v>0</v>
          </cell>
          <cell r="CK89">
            <v>0</v>
          </cell>
          <cell r="CL89">
            <v>0</v>
          </cell>
          <cell r="DA89">
            <v>0</v>
          </cell>
          <cell r="DB89">
            <v>0</v>
          </cell>
          <cell r="DC89">
            <v>0</v>
          </cell>
          <cell r="DD89">
            <v>0</v>
          </cell>
          <cell r="DE89">
            <v>0</v>
          </cell>
          <cell r="DF89">
            <v>0</v>
          </cell>
          <cell r="DG89">
            <v>0</v>
          </cell>
          <cell r="DH89">
            <v>0</v>
          </cell>
          <cell r="DI89">
            <v>0</v>
          </cell>
          <cell r="DJ89">
            <v>0</v>
          </cell>
          <cell r="DK89">
            <v>0</v>
          </cell>
          <cell r="DL89">
            <v>0</v>
          </cell>
        </row>
        <row r="90">
          <cell r="A90">
            <v>86</v>
          </cell>
          <cell r="B90" t="str">
            <v>智能运管中心</v>
          </cell>
          <cell r="C90" t="str">
            <v>ZHT2024123000178</v>
          </cell>
          <cell r="D90" t="str">
            <v>湖南高速信息科技有限公司 BIM 引擎软件产品采购合同</v>
          </cell>
          <cell r="E90">
            <v>145</v>
          </cell>
          <cell r="F90">
            <v>145</v>
          </cell>
          <cell r="G90">
            <v>145</v>
          </cell>
          <cell r="H90">
            <v>40</v>
          </cell>
          <cell r="I90">
            <v>0.27586206896551702</v>
          </cell>
          <cell r="J90">
            <v>0.13</v>
          </cell>
          <cell r="M90" t="str">
            <v>主导</v>
          </cell>
          <cell r="N90">
            <v>0</v>
          </cell>
          <cell r="O90" t="str">
            <v>谢娇</v>
          </cell>
          <cell r="P90" t="str">
            <v>25已完结</v>
          </cell>
          <cell r="T90">
            <v>145</v>
          </cell>
          <cell r="U90">
            <v>0</v>
          </cell>
          <cell r="V90">
            <v>0</v>
          </cell>
          <cell r="AA90">
            <v>0</v>
          </cell>
          <cell r="AB90">
            <v>0</v>
          </cell>
          <cell r="AC90">
            <v>0</v>
          </cell>
          <cell r="AD90">
            <v>0</v>
          </cell>
          <cell r="AE90">
            <v>0</v>
          </cell>
          <cell r="AF90">
            <v>0</v>
          </cell>
          <cell r="AG90">
            <v>0</v>
          </cell>
          <cell r="AH90">
            <v>0</v>
          </cell>
          <cell r="AI90">
            <v>0</v>
          </cell>
          <cell r="AJ90">
            <v>0</v>
          </cell>
          <cell r="AK90">
            <v>0</v>
          </cell>
          <cell r="AL90">
            <v>0</v>
          </cell>
          <cell r="AW90">
            <v>137.75</v>
          </cell>
          <cell r="AX90">
            <v>0</v>
          </cell>
          <cell r="AY90">
            <v>7.25</v>
          </cell>
          <cell r="AZ90">
            <v>7.25</v>
          </cell>
          <cell r="BQ90" t="str">
            <v>湖南高速信息科技有限公司</v>
          </cell>
          <cell r="CA90">
            <v>0</v>
          </cell>
          <cell r="CB90">
            <v>0</v>
          </cell>
          <cell r="CC90">
            <v>0</v>
          </cell>
          <cell r="CD90">
            <v>0</v>
          </cell>
          <cell r="CE90">
            <v>0</v>
          </cell>
          <cell r="CF90">
            <v>0</v>
          </cell>
          <cell r="CG90">
            <v>0</v>
          </cell>
          <cell r="CH90">
            <v>0</v>
          </cell>
          <cell r="CI90">
            <v>0</v>
          </cell>
          <cell r="CJ90">
            <v>0</v>
          </cell>
          <cell r="CK90">
            <v>0</v>
          </cell>
          <cell r="CL90">
            <v>0</v>
          </cell>
          <cell r="DA90">
            <v>0</v>
          </cell>
          <cell r="DB90">
            <v>0</v>
          </cell>
          <cell r="DC90">
            <v>0</v>
          </cell>
          <cell r="DD90">
            <v>0</v>
          </cell>
          <cell r="DE90">
            <v>0</v>
          </cell>
          <cell r="DF90">
            <v>0</v>
          </cell>
          <cell r="DG90">
            <v>0</v>
          </cell>
          <cell r="DH90">
            <v>0</v>
          </cell>
          <cell r="DI90">
            <v>0</v>
          </cell>
          <cell r="DJ90">
            <v>0</v>
          </cell>
          <cell r="DK90">
            <v>0</v>
          </cell>
          <cell r="DL90">
            <v>0</v>
          </cell>
        </row>
        <row r="91">
          <cell r="A91">
            <v>87</v>
          </cell>
          <cell r="B91" t="str">
            <v>智能运管中心</v>
          </cell>
          <cell r="C91" t="str">
            <v>ZHT2025010700003</v>
          </cell>
          <cell r="D91" t="str">
            <v>摩羯台风灾后海口世纪大桥琼州大桥结构监控工程设备更换工程</v>
          </cell>
          <cell r="E91">
            <v>9.4440000000000008</v>
          </cell>
          <cell r="F91">
            <v>9.4440000000000008</v>
          </cell>
          <cell r="G91">
            <v>9.4440000000000008</v>
          </cell>
          <cell r="H91">
            <v>1.94</v>
          </cell>
          <cell r="I91">
            <v>0.205421431596781</v>
          </cell>
          <cell r="J91">
            <v>0.09</v>
          </cell>
          <cell r="M91" t="str">
            <v>主导</v>
          </cell>
          <cell r="N91" t="str">
            <v>邱枫团队</v>
          </cell>
          <cell r="O91" t="str">
            <v>查正军</v>
          </cell>
          <cell r="P91" t="str">
            <v>25已完结</v>
          </cell>
          <cell r="T91">
            <v>9.4440000000000008</v>
          </cell>
          <cell r="U91">
            <v>0</v>
          </cell>
          <cell r="V91">
            <v>0</v>
          </cell>
          <cell r="AA91">
            <v>0</v>
          </cell>
          <cell r="AB91">
            <v>0</v>
          </cell>
          <cell r="AC91">
            <v>0</v>
          </cell>
          <cell r="AD91">
            <v>0</v>
          </cell>
          <cell r="AE91">
            <v>0</v>
          </cell>
          <cell r="AF91">
            <v>0</v>
          </cell>
          <cell r="AG91">
            <v>0</v>
          </cell>
          <cell r="AH91">
            <v>0</v>
          </cell>
          <cell r="AI91">
            <v>0</v>
          </cell>
          <cell r="AJ91">
            <v>0</v>
          </cell>
          <cell r="AK91">
            <v>0</v>
          </cell>
          <cell r="AL91">
            <v>0</v>
          </cell>
          <cell r="AW91">
            <v>9.1606799999999993</v>
          </cell>
          <cell r="AX91">
            <v>0</v>
          </cell>
          <cell r="AY91">
            <v>0.28332000000000002</v>
          </cell>
          <cell r="AZ91">
            <v>0.28332000000000002</v>
          </cell>
          <cell r="BQ91" t="str">
            <v>海口市建工城市运营管理有限公司</v>
          </cell>
          <cell r="CA91">
            <v>0</v>
          </cell>
          <cell r="CB91">
            <v>0</v>
          </cell>
          <cell r="CC91">
            <v>0</v>
          </cell>
          <cell r="CD91">
            <v>0</v>
          </cell>
          <cell r="CE91">
            <v>0</v>
          </cell>
          <cell r="CF91">
            <v>0</v>
          </cell>
          <cell r="CG91">
            <v>0</v>
          </cell>
          <cell r="CH91">
            <v>0</v>
          </cell>
          <cell r="CI91">
            <v>0</v>
          </cell>
          <cell r="CJ91">
            <v>0</v>
          </cell>
          <cell r="CK91">
            <v>0</v>
          </cell>
          <cell r="CL91">
            <v>0</v>
          </cell>
          <cell r="DA91">
            <v>0</v>
          </cell>
          <cell r="DB91">
            <v>0</v>
          </cell>
          <cell r="DC91">
            <v>0</v>
          </cell>
          <cell r="DD91">
            <v>0</v>
          </cell>
          <cell r="DE91">
            <v>0</v>
          </cell>
          <cell r="DF91">
            <v>0</v>
          </cell>
          <cell r="DG91">
            <v>0</v>
          </cell>
          <cell r="DH91">
            <v>0</v>
          </cell>
          <cell r="DI91">
            <v>0</v>
          </cell>
          <cell r="DJ91">
            <v>0</v>
          </cell>
          <cell r="DK91">
            <v>0</v>
          </cell>
          <cell r="DL91">
            <v>0</v>
          </cell>
        </row>
        <row r="92">
          <cell r="A92">
            <v>88</v>
          </cell>
          <cell r="B92" t="str">
            <v>智能运管中心</v>
          </cell>
          <cell r="C92" t="str">
            <v>ZHT2025011300004</v>
          </cell>
          <cell r="D92" t="str">
            <v>技术服务合同</v>
          </cell>
          <cell r="E92">
            <v>16.8</v>
          </cell>
          <cell r="F92">
            <v>16.8</v>
          </cell>
          <cell r="G92">
            <v>16.8</v>
          </cell>
          <cell r="H92">
            <v>2.8</v>
          </cell>
          <cell r="I92">
            <v>0.16666666666666699</v>
          </cell>
          <cell r="J92">
            <v>0.06</v>
          </cell>
          <cell r="M92" t="str">
            <v>主导</v>
          </cell>
          <cell r="N92" t="str">
            <v>邱枫团队</v>
          </cell>
          <cell r="O92" t="str">
            <v>邱枫</v>
          </cell>
          <cell r="P92" t="str">
            <v>25已完结</v>
          </cell>
          <cell r="T92">
            <v>16.8</v>
          </cell>
          <cell r="U92">
            <v>0</v>
          </cell>
          <cell r="V92">
            <v>0</v>
          </cell>
          <cell r="AA92">
            <v>0</v>
          </cell>
          <cell r="AB92">
            <v>0</v>
          </cell>
          <cell r="AC92">
            <v>0</v>
          </cell>
          <cell r="AD92">
            <v>0</v>
          </cell>
          <cell r="AE92">
            <v>0</v>
          </cell>
          <cell r="AF92">
            <v>0</v>
          </cell>
          <cell r="AG92">
            <v>0</v>
          </cell>
          <cell r="AH92">
            <v>0</v>
          </cell>
          <cell r="AI92">
            <v>0</v>
          </cell>
          <cell r="AJ92">
            <v>0</v>
          </cell>
          <cell r="AK92">
            <v>0</v>
          </cell>
          <cell r="AL92">
            <v>0</v>
          </cell>
          <cell r="AW92">
            <v>15.96</v>
          </cell>
          <cell r="AX92">
            <v>0</v>
          </cell>
          <cell r="AY92">
            <v>0.84</v>
          </cell>
          <cell r="AZ92">
            <v>0.84</v>
          </cell>
          <cell r="BQ92" t="str">
            <v>上海市政养护管理有限公司</v>
          </cell>
          <cell r="CA92">
            <v>0</v>
          </cell>
          <cell r="CB92">
            <v>0</v>
          </cell>
          <cell r="CC92">
            <v>0</v>
          </cell>
          <cell r="CD92">
            <v>0</v>
          </cell>
          <cell r="CE92">
            <v>0</v>
          </cell>
          <cell r="CF92">
            <v>0</v>
          </cell>
          <cell r="CG92">
            <v>0</v>
          </cell>
          <cell r="CH92">
            <v>0</v>
          </cell>
          <cell r="CI92">
            <v>0</v>
          </cell>
          <cell r="CJ92">
            <v>0</v>
          </cell>
          <cell r="CK92">
            <v>0</v>
          </cell>
          <cell r="CL92">
            <v>0</v>
          </cell>
          <cell r="DA92">
            <v>0</v>
          </cell>
          <cell r="DB92">
            <v>0</v>
          </cell>
          <cell r="DC92">
            <v>0</v>
          </cell>
          <cell r="DD92">
            <v>0</v>
          </cell>
          <cell r="DE92">
            <v>0</v>
          </cell>
          <cell r="DF92">
            <v>0</v>
          </cell>
          <cell r="DG92">
            <v>0</v>
          </cell>
          <cell r="DH92">
            <v>0</v>
          </cell>
          <cell r="DI92">
            <v>0</v>
          </cell>
          <cell r="DJ92">
            <v>0</v>
          </cell>
          <cell r="DK92">
            <v>0</v>
          </cell>
          <cell r="DL92">
            <v>0</v>
          </cell>
        </row>
        <row r="93">
          <cell r="A93">
            <v>89</v>
          </cell>
          <cell r="B93" t="str">
            <v>智能运管中心</v>
          </cell>
          <cell r="C93" t="str">
            <v>ZHT2025010300002</v>
          </cell>
          <cell r="D93" t="str">
            <v>郊环隧道2024年隧道全生命管养平台开发服务项目</v>
          </cell>
          <cell r="E93">
            <v>98.99</v>
          </cell>
          <cell r="F93">
            <v>98.99</v>
          </cell>
          <cell r="G93">
            <v>98.99</v>
          </cell>
          <cell r="H93">
            <v>98.99</v>
          </cell>
          <cell r="I93">
            <v>1</v>
          </cell>
          <cell r="J93">
            <v>0.06</v>
          </cell>
          <cell r="M93" t="str">
            <v>主导</v>
          </cell>
          <cell r="N93" t="str">
            <v>贺一玮团队</v>
          </cell>
          <cell r="O93" t="str">
            <v>何栩</v>
          </cell>
          <cell r="P93" t="str">
            <v>25已完结</v>
          </cell>
          <cell r="T93">
            <v>98.99</v>
          </cell>
          <cell r="U93">
            <v>0</v>
          </cell>
          <cell r="V93">
            <v>0</v>
          </cell>
          <cell r="AA93">
            <v>0</v>
          </cell>
          <cell r="AB93">
            <v>0</v>
          </cell>
          <cell r="AC93">
            <v>0</v>
          </cell>
          <cell r="AD93">
            <v>0</v>
          </cell>
          <cell r="AE93">
            <v>0</v>
          </cell>
          <cell r="AF93">
            <v>0</v>
          </cell>
          <cell r="AG93">
            <v>0</v>
          </cell>
          <cell r="AH93">
            <v>0</v>
          </cell>
          <cell r="AI93">
            <v>0</v>
          </cell>
          <cell r="AJ93">
            <v>0</v>
          </cell>
          <cell r="AK93">
            <v>0</v>
          </cell>
          <cell r="AL93">
            <v>0</v>
          </cell>
          <cell r="AW93">
            <v>0</v>
          </cell>
          <cell r="AX93">
            <v>0</v>
          </cell>
          <cell r="AY93">
            <v>98.99</v>
          </cell>
          <cell r="AZ93">
            <v>98.99</v>
          </cell>
          <cell r="BQ93" t="str">
            <v>上海城建智慧城市运营管理有限公司</v>
          </cell>
          <cell r="CA93">
            <v>0</v>
          </cell>
          <cell r="CB93">
            <v>0</v>
          </cell>
          <cell r="CC93">
            <v>0</v>
          </cell>
          <cell r="CD93">
            <v>0</v>
          </cell>
          <cell r="CE93">
            <v>0</v>
          </cell>
          <cell r="CF93">
            <v>0</v>
          </cell>
          <cell r="CG93">
            <v>0</v>
          </cell>
          <cell r="CH93">
            <v>0</v>
          </cell>
          <cell r="CI93">
            <v>0</v>
          </cell>
          <cell r="CJ93">
            <v>0</v>
          </cell>
          <cell r="CK93">
            <v>0</v>
          </cell>
          <cell r="CL93">
            <v>0</v>
          </cell>
          <cell r="DA93">
            <v>0</v>
          </cell>
          <cell r="DB93">
            <v>0</v>
          </cell>
          <cell r="DC93">
            <v>0</v>
          </cell>
          <cell r="DD93">
            <v>0</v>
          </cell>
          <cell r="DE93">
            <v>0</v>
          </cell>
          <cell r="DF93">
            <v>0</v>
          </cell>
          <cell r="DG93">
            <v>0</v>
          </cell>
          <cell r="DH93">
            <v>0</v>
          </cell>
          <cell r="DI93">
            <v>0</v>
          </cell>
          <cell r="DJ93">
            <v>0</v>
          </cell>
          <cell r="DK93">
            <v>0</v>
          </cell>
          <cell r="DL93">
            <v>0</v>
          </cell>
        </row>
        <row r="94">
          <cell r="A94">
            <v>90</v>
          </cell>
          <cell r="B94" t="str">
            <v>智能运管中心</v>
          </cell>
          <cell r="C94" t="str">
            <v>ZHT2025021800014</v>
          </cell>
          <cell r="D94" t="str">
            <v>S9苏绍高速钱江隧道信息化提升实施及应用项目孪生底座产品采购合同</v>
          </cell>
          <cell r="E94">
            <v>93.337992999999997</v>
          </cell>
          <cell r="F94">
            <v>93.337992999999997</v>
          </cell>
          <cell r="G94">
            <v>93.337992999999997</v>
          </cell>
          <cell r="H94">
            <v>73.337992999999997</v>
          </cell>
          <cell r="I94">
            <v>0.78572498339449004</v>
          </cell>
          <cell r="J94">
            <v>0.13</v>
          </cell>
          <cell r="M94" t="str">
            <v>主导</v>
          </cell>
          <cell r="N94" t="str">
            <v>邱枫团队</v>
          </cell>
          <cell r="O94" t="str">
            <v>邱枫</v>
          </cell>
          <cell r="P94" t="str">
            <v>25已完结</v>
          </cell>
          <cell r="T94">
            <v>93.337992999999997</v>
          </cell>
          <cell r="U94">
            <v>0</v>
          </cell>
          <cell r="V94">
            <v>0</v>
          </cell>
          <cell r="AA94">
            <v>0</v>
          </cell>
          <cell r="AB94">
            <v>0</v>
          </cell>
          <cell r="AC94">
            <v>0</v>
          </cell>
          <cell r="AD94">
            <v>0</v>
          </cell>
          <cell r="AE94">
            <v>0</v>
          </cell>
          <cell r="AF94">
            <v>0</v>
          </cell>
          <cell r="AG94">
            <v>0</v>
          </cell>
          <cell r="AH94">
            <v>0</v>
          </cell>
          <cell r="AI94">
            <v>0</v>
          </cell>
          <cell r="AJ94">
            <v>0</v>
          </cell>
          <cell r="AK94">
            <v>0</v>
          </cell>
          <cell r="AL94">
            <v>0</v>
          </cell>
          <cell r="AW94">
            <v>0</v>
          </cell>
          <cell r="AX94">
            <v>0</v>
          </cell>
          <cell r="AY94">
            <v>93.337992999999997</v>
          </cell>
          <cell r="AZ94">
            <v>93.337992999999997</v>
          </cell>
          <cell r="BQ94" t="str">
            <v>上海显晋自动化工程有限公司</v>
          </cell>
          <cell r="CA94">
            <v>0</v>
          </cell>
          <cell r="CB94">
            <v>0</v>
          </cell>
          <cell r="CC94">
            <v>0</v>
          </cell>
          <cell r="CD94">
            <v>0</v>
          </cell>
          <cell r="CE94">
            <v>0</v>
          </cell>
          <cell r="CF94">
            <v>0</v>
          </cell>
          <cell r="CG94">
            <v>0</v>
          </cell>
          <cell r="CH94">
            <v>0</v>
          </cell>
          <cell r="CI94">
            <v>0</v>
          </cell>
          <cell r="CJ94">
            <v>0</v>
          </cell>
          <cell r="CK94">
            <v>0</v>
          </cell>
          <cell r="CL94">
            <v>0</v>
          </cell>
          <cell r="DA94">
            <v>0</v>
          </cell>
          <cell r="DB94">
            <v>0</v>
          </cell>
          <cell r="DC94">
            <v>0</v>
          </cell>
          <cell r="DD94">
            <v>0</v>
          </cell>
          <cell r="DE94">
            <v>0</v>
          </cell>
          <cell r="DF94">
            <v>0</v>
          </cell>
          <cell r="DG94">
            <v>0</v>
          </cell>
          <cell r="DH94">
            <v>0</v>
          </cell>
          <cell r="DI94">
            <v>0</v>
          </cell>
          <cell r="DJ94">
            <v>0</v>
          </cell>
          <cell r="DK94">
            <v>0</v>
          </cell>
          <cell r="DL94">
            <v>0</v>
          </cell>
        </row>
        <row r="95">
          <cell r="A95">
            <v>91</v>
          </cell>
          <cell r="B95" t="str">
            <v>智能运管中心</v>
          </cell>
          <cell r="C95" t="str">
            <v>ZHT2025021800016</v>
          </cell>
          <cell r="D95" t="str">
            <v>S9 苏绍高速钱江隧道2024 年度信息化提升实施及应用服务业务平台系统软件采购项目</v>
          </cell>
          <cell r="E95">
            <v>73.495964000000001</v>
          </cell>
          <cell r="F95">
            <v>73.495964000000001</v>
          </cell>
          <cell r="G95">
            <v>73.495964000000001</v>
          </cell>
          <cell r="H95">
            <v>73.495964000000001</v>
          </cell>
          <cell r="I95">
            <v>1</v>
          </cell>
          <cell r="J95">
            <v>0.13</v>
          </cell>
          <cell r="M95" t="str">
            <v>主导</v>
          </cell>
          <cell r="N95" t="str">
            <v>邱枫团队</v>
          </cell>
          <cell r="O95" t="str">
            <v>邱枫</v>
          </cell>
          <cell r="P95" t="str">
            <v>25已完结</v>
          </cell>
          <cell r="T95">
            <v>73.495964000000001</v>
          </cell>
          <cell r="U95">
            <v>0</v>
          </cell>
          <cell r="V95">
            <v>0</v>
          </cell>
          <cell r="AA95">
            <v>0</v>
          </cell>
          <cell r="AB95">
            <v>0</v>
          </cell>
          <cell r="AC95">
            <v>0</v>
          </cell>
          <cell r="AD95">
            <v>0</v>
          </cell>
          <cell r="AE95">
            <v>0</v>
          </cell>
          <cell r="AF95">
            <v>0</v>
          </cell>
          <cell r="AG95">
            <v>0</v>
          </cell>
          <cell r="AH95">
            <v>0</v>
          </cell>
          <cell r="AI95">
            <v>0</v>
          </cell>
          <cell r="AJ95">
            <v>0</v>
          </cell>
          <cell r="AK95">
            <v>0</v>
          </cell>
          <cell r="AL95">
            <v>0</v>
          </cell>
          <cell r="AW95">
            <v>69.821166000000005</v>
          </cell>
          <cell r="AX95">
            <v>0</v>
          </cell>
          <cell r="AY95">
            <v>3.674798</v>
          </cell>
          <cell r="AZ95">
            <v>3.674798</v>
          </cell>
          <cell r="BQ95" t="str">
            <v>上海显晋自动化工程有限公司</v>
          </cell>
          <cell r="CA95">
            <v>0</v>
          </cell>
          <cell r="CB95">
            <v>0</v>
          </cell>
          <cell r="CC95">
            <v>0</v>
          </cell>
          <cell r="CD95">
            <v>0</v>
          </cell>
          <cell r="CE95">
            <v>0</v>
          </cell>
          <cell r="CF95">
            <v>0</v>
          </cell>
          <cell r="CG95">
            <v>0</v>
          </cell>
          <cell r="CH95">
            <v>0</v>
          </cell>
          <cell r="CI95">
            <v>0</v>
          </cell>
          <cell r="CJ95">
            <v>0</v>
          </cell>
          <cell r="CK95">
            <v>0</v>
          </cell>
          <cell r="CL95">
            <v>0</v>
          </cell>
          <cell r="DA95">
            <v>0</v>
          </cell>
          <cell r="DB95">
            <v>0</v>
          </cell>
          <cell r="DC95">
            <v>0</v>
          </cell>
          <cell r="DD95">
            <v>0</v>
          </cell>
          <cell r="DE95">
            <v>0</v>
          </cell>
          <cell r="DF95">
            <v>0</v>
          </cell>
          <cell r="DG95">
            <v>0</v>
          </cell>
          <cell r="DH95">
            <v>0</v>
          </cell>
          <cell r="DI95">
            <v>0</v>
          </cell>
          <cell r="DJ95">
            <v>0</v>
          </cell>
          <cell r="DK95">
            <v>0</v>
          </cell>
          <cell r="DL95">
            <v>0</v>
          </cell>
        </row>
        <row r="96">
          <cell r="A96">
            <v>92</v>
          </cell>
          <cell r="B96" t="str">
            <v>智能运管中心</v>
          </cell>
          <cell r="C96" t="str">
            <v>ZHT2025032600035</v>
          </cell>
          <cell r="D96" t="str">
            <v>城建滨江大厦项目 2025 年科技展厅、会务设备维保服务合同</v>
          </cell>
          <cell r="E96">
            <v>35.700800000000001</v>
          </cell>
          <cell r="F96">
            <v>35.700800000000001</v>
          </cell>
          <cell r="G96">
            <v>35.700800000000001</v>
          </cell>
          <cell r="H96">
            <v>3.7008000000000001</v>
          </cell>
          <cell r="I96">
            <v>0.10366154259848499</v>
          </cell>
          <cell r="J96">
            <v>0.06</v>
          </cell>
          <cell r="M96" t="str">
            <v>主导</v>
          </cell>
          <cell r="N96" t="str">
            <v>邱枫团队</v>
          </cell>
          <cell r="O96" t="str">
            <v>邱枫</v>
          </cell>
          <cell r="P96" t="str">
            <v>在建</v>
          </cell>
          <cell r="T96">
            <v>26.775600000000001</v>
          </cell>
          <cell r="U96">
            <v>0</v>
          </cell>
          <cell r="V96">
            <v>8.9252000000000002</v>
          </cell>
          <cell r="AC96">
            <v>8.9252000000000002</v>
          </cell>
          <cell r="AD96">
            <v>8.9252000000000002</v>
          </cell>
          <cell r="AE96">
            <v>0</v>
          </cell>
          <cell r="AF96">
            <v>0</v>
          </cell>
          <cell r="AG96">
            <v>0</v>
          </cell>
          <cell r="AH96">
            <v>0</v>
          </cell>
          <cell r="AI96">
            <v>0</v>
          </cell>
          <cell r="AJ96">
            <v>0</v>
          </cell>
          <cell r="AK96">
            <v>0</v>
          </cell>
          <cell r="AL96">
            <v>0</v>
          </cell>
          <cell r="AW96">
            <v>17.8504</v>
          </cell>
          <cell r="AX96">
            <v>8.9252000000000002</v>
          </cell>
          <cell r="AY96">
            <v>8.9252000000000002</v>
          </cell>
          <cell r="AZ96">
            <v>0</v>
          </cell>
          <cell r="BC96">
            <v>8.9252000000000002</v>
          </cell>
          <cell r="BE96">
            <v>8.9252000000000002</v>
          </cell>
          <cell r="BQ96" t="str">
            <v>上海瑞锦诚物业服务有限公司</v>
          </cell>
          <cell r="CA96">
            <v>0</v>
          </cell>
          <cell r="CB96">
            <v>0</v>
          </cell>
          <cell r="CC96">
            <v>0</v>
          </cell>
          <cell r="CD96">
            <v>0</v>
          </cell>
          <cell r="CE96">
            <v>0</v>
          </cell>
          <cell r="CF96">
            <v>0</v>
          </cell>
          <cell r="CG96">
            <v>0</v>
          </cell>
          <cell r="CH96">
            <v>0</v>
          </cell>
          <cell r="CI96">
            <v>0</v>
          </cell>
          <cell r="CJ96">
            <v>0</v>
          </cell>
          <cell r="CK96">
            <v>0</v>
          </cell>
          <cell r="CL96">
            <v>0</v>
          </cell>
          <cell r="DA96">
            <v>0</v>
          </cell>
          <cell r="DB96">
            <v>0</v>
          </cell>
          <cell r="DC96">
            <v>8.9252000000000002</v>
          </cell>
          <cell r="DD96">
            <v>0</v>
          </cell>
          <cell r="DE96">
            <v>0</v>
          </cell>
          <cell r="DF96">
            <v>0</v>
          </cell>
          <cell r="DG96">
            <v>0</v>
          </cell>
          <cell r="DH96">
            <v>0</v>
          </cell>
          <cell r="DI96">
            <v>0</v>
          </cell>
          <cell r="DJ96">
            <v>0</v>
          </cell>
          <cell r="DK96">
            <v>0</v>
          </cell>
          <cell r="DL96">
            <v>0</v>
          </cell>
        </row>
        <row r="97">
          <cell r="A97">
            <v>93</v>
          </cell>
          <cell r="B97" t="str">
            <v>智能运管中心</v>
          </cell>
          <cell r="C97" t="str">
            <v>ZHT2025040800038</v>
          </cell>
          <cell r="D97" t="str">
            <v>城建滨江大厦二楼无线网络安全隐患整改的紧急维修工程项目</v>
          </cell>
          <cell r="E97">
            <v>32.851761000000003</v>
          </cell>
          <cell r="F97">
            <v>32.851761000000003</v>
          </cell>
          <cell r="G97">
            <v>32.851761000000003</v>
          </cell>
          <cell r="H97">
            <v>4.8617610000000004</v>
          </cell>
          <cell r="I97">
            <v>0.14799087939304101</v>
          </cell>
          <cell r="J97">
            <v>0.09</v>
          </cell>
          <cell r="M97" t="str">
            <v>主导</v>
          </cell>
          <cell r="N97" t="str">
            <v>邱枫团队</v>
          </cell>
          <cell r="O97" t="str">
            <v>邱枫</v>
          </cell>
          <cell r="P97" t="str">
            <v>25已完结</v>
          </cell>
          <cell r="T97">
            <v>32.851761000000003</v>
          </cell>
          <cell r="U97">
            <v>0</v>
          </cell>
          <cell r="V97">
            <v>0</v>
          </cell>
          <cell r="AA97">
            <v>0</v>
          </cell>
          <cell r="AB97">
            <v>0</v>
          </cell>
          <cell r="AC97">
            <v>0</v>
          </cell>
          <cell r="AD97">
            <v>0</v>
          </cell>
          <cell r="AE97">
            <v>0</v>
          </cell>
          <cell r="AF97">
            <v>0</v>
          </cell>
          <cell r="AG97">
            <v>0</v>
          </cell>
          <cell r="AH97">
            <v>0</v>
          </cell>
          <cell r="AI97">
            <v>0</v>
          </cell>
          <cell r="AJ97">
            <v>0</v>
          </cell>
          <cell r="AK97">
            <v>0</v>
          </cell>
          <cell r="AL97">
            <v>0</v>
          </cell>
          <cell r="AW97">
            <v>0</v>
          </cell>
          <cell r="AX97">
            <v>0</v>
          </cell>
          <cell r="AY97">
            <v>32.851761000000003</v>
          </cell>
          <cell r="AZ97">
            <v>32.851761000000003</v>
          </cell>
          <cell r="BC97">
            <v>32.851761000000003</v>
          </cell>
          <cell r="BE97">
            <v>32.851761000000003</v>
          </cell>
          <cell r="BQ97" t="str">
            <v>上海城建滨江置业有限公司</v>
          </cell>
          <cell r="CA97">
            <v>0</v>
          </cell>
          <cell r="CB97">
            <v>0</v>
          </cell>
          <cell r="CC97">
            <v>0</v>
          </cell>
          <cell r="CD97">
            <v>0</v>
          </cell>
          <cell r="CE97">
            <v>0</v>
          </cell>
          <cell r="CF97">
            <v>0</v>
          </cell>
          <cell r="CG97">
            <v>0</v>
          </cell>
          <cell r="CH97">
            <v>0</v>
          </cell>
          <cell r="CI97">
            <v>0</v>
          </cell>
          <cell r="CJ97">
            <v>0</v>
          </cell>
          <cell r="CK97">
            <v>0</v>
          </cell>
          <cell r="CL97">
            <v>0</v>
          </cell>
          <cell r="DA97">
            <v>0</v>
          </cell>
          <cell r="DB97">
            <v>0</v>
          </cell>
          <cell r="DC97">
            <v>0</v>
          </cell>
          <cell r="DD97">
            <v>0</v>
          </cell>
          <cell r="DE97">
            <v>0</v>
          </cell>
          <cell r="DF97">
            <v>0</v>
          </cell>
          <cell r="DG97">
            <v>0</v>
          </cell>
          <cell r="DH97">
            <v>0</v>
          </cell>
          <cell r="DI97">
            <v>0</v>
          </cell>
          <cell r="DJ97">
            <v>0</v>
          </cell>
          <cell r="DK97">
            <v>0</v>
          </cell>
          <cell r="DL97">
            <v>0</v>
          </cell>
        </row>
        <row r="98">
          <cell r="A98">
            <v>94</v>
          </cell>
          <cell r="B98" t="str">
            <v>智能运管中心</v>
          </cell>
          <cell r="C98" t="str">
            <v>ZHT2025021800017</v>
          </cell>
          <cell r="D98" t="str">
            <v>S9苏绍高速钱江隧道信息化提升实施及应用服务</v>
          </cell>
          <cell r="E98">
            <v>113.695753</v>
          </cell>
          <cell r="F98">
            <v>113.695753</v>
          </cell>
          <cell r="G98">
            <v>113.695753</v>
          </cell>
          <cell r="H98">
            <v>79.295753000000005</v>
          </cell>
          <cell r="I98">
            <v>0.69743812682255601</v>
          </cell>
          <cell r="J98">
            <v>0.06</v>
          </cell>
          <cell r="M98" t="str">
            <v>主导</v>
          </cell>
          <cell r="N98" t="str">
            <v>邱枫团队</v>
          </cell>
          <cell r="O98" t="str">
            <v>邱枫</v>
          </cell>
          <cell r="P98" t="str">
            <v>25已完结</v>
          </cell>
          <cell r="T98">
            <v>113.695753</v>
          </cell>
          <cell r="U98">
            <v>0</v>
          </cell>
          <cell r="V98">
            <v>0</v>
          </cell>
          <cell r="AA98">
            <v>0</v>
          </cell>
          <cell r="AB98">
            <v>0</v>
          </cell>
          <cell r="AC98">
            <v>0</v>
          </cell>
          <cell r="AD98">
            <v>0</v>
          </cell>
          <cell r="AE98">
            <v>0</v>
          </cell>
          <cell r="AF98">
            <v>0</v>
          </cell>
          <cell r="AG98">
            <v>0</v>
          </cell>
          <cell r="AH98">
            <v>0</v>
          </cell>
          <cell r="AI98">
            <v>0</v>
          </cell>
          <cell r="AJ98">
            <v>0</v>
          </cell>
          <cell r="AK98">
            <v>0</v>
          </cell>
          <cell r="AL98">
            <v>0</v>
          </cell>
          <cell r="AW98">
            <v>108.010965</v>
          </cell>
          <cell r="AX98">
            <v>0</v>
          </cell>
          <cell r="AY98">
            <v>5.6847880000000099</v>
          </cell>
          <cell r="AZ98">
            <v>5.6847880000000099</v>
          </cell>
          <cell r="BQ98" t="str">
            <v>上海城建智慧城市运营管理有限公司</v>
          </cell>
          <cell r="CA98">
            <v>0</v>
          </cell>
          <cell r="CB98">
            <v>0</v>
          </cell>
          <cell r="CC98">
            <v>0</v>
          </cell>
          <cell r="CD98">
            <v>0</v>
          </cell>
          <cell r="CE98">
            <v>0</v>
          </cell>
          <cell r="CF98">
            <v>0</v>
          </cell>
          <cell r="CG98">
            <v>0</v>
          </cell>
          <cell r="CH98">
            <v>0</v>
          </cell>
          <cell r="CI98">
            <v>0</v>
          </cell>
          <cell r="CJ98">
            <v>0</v>
          </cell>
          <cell r="CK98">
            <v>0</v>
          </cell>
          <cell r="CL98">
            <v>0</v>
          </cell>
          <cell r="DA98">
            <v>0</v>
          </cell>
          <cell r="DB98">
            <v>0</v>
          </cell>
          <cell r="DC98">
            <v>0</v>
          </cell>
          <cell r="DD98">
            <v>0</v>
          </cell>
          <cell r="DE98">
            <v>0</v>
          </cell>
          <cell r="DF98">
            <v>0</v>
          </cell>
          <cell r="DG98">
            <v>0</v>
          </cell>
          <cell r="DH98">
            <v>0</v>
          </cell>
          <cell r="DI98">
            <v>0</v>
          </cell>
          <cell r="DJ98">
            <v>0</v>
          </cell>
          <cell r="DK98">
            <v>0</v>
          </cell>
          <cell r="DL98">
            <v>0</v>
          </cell>
        </row>
        <row r="99">
          <cell r="A99">
            <v>95</v>
          </cell>
          <cell r="B99" t="str">
            <v>智能运管中心</v>
          </cell>
          <cell r="C99" t="str">
            <v>ZHT2024122300170</v>
          </cell>
          <cell r="D99" t="str">
            <v>既有轻纺城高架柯桥段智慧化改造新增工程专业分包合同</v>
          </cell>
          <cell r="E99">
            <v>89.640529000000001</v>
          </cell>
          <cell r="F99">
            <v>89.640529000000001</v>
          </cell>
          <cell r="G99">
            <v>89.640529000000001</v>
          </cell>
          <cell r="H99">
            <v>28.240528999999999</v>
          </cell>
          <cell r="I99">
            <v>0.31504197169563802</v>
          </cell>
          <cell r="J99">
            <v>0.13</v>
          </cell>
          <cell r="M99" t="str">
            <v>主导</v>
          </cell>
          <cell r="N99" t="str">
            <v>邱枫团队</v>
          </cell>
          <cell r="O99" t="str">
            <v>邱枫</v>
          </cell>
          <cell r="P99" t="str">
            <v>25已完结</v>
          </cell>
          <cell r="T99">
            <v>89.640529000000001</v>
          </cell>
          <cell r="U99">
            <v>0</v>
          </cell>
          <cell r="V99">
            <v>0</v>
          </cell>
          <cell r="AA99">
            <v>0</v>
          </cell>
          <cell r="AB99">
            <v>0</v>
          </cell>
          <cell r="AC99">
            <v>0</v>
          </cell>
          <cell r="AD99">
            <v>0</v>
          </cell>
          <cell r="AE99">
            <v>0</v>
          </cell>
          <cell r="AF99">
            <v>0</v>
          </cell>
          <cell r="AG99">
            <v>0</v>
          </cell>
          <cell r="AH99">
            <v>0</v>
          </cell>
          <cell r="AI99">
            <v>0</v>
          </cell>
          <cell r="AJ99">
            <v>0</v>
          </cell>
          <cell r="AK99">
            <v>0</v>
          </cell>
          <cell r="AL99">
            <v>0</v>
          </cell>
          <cell r="AW99">
            <v>71.703192000000001</v>
          </cell>
          <cell r="AX99">
            <v>0</v>
          </cell>
          <cell r="AY99">
            <v>17.937336999999999</v>
          </cell>
          <cell r="AZ99">
            <v>17.937336999999999</v>
          </cell>
          <cell r="BQ99" t="str">
            <v>上海城建数字产业集团有限公司</v>
          </cell>
          <cell r="CA99">
            <v>0</v>
          </cell>
          <cell r="CB99">
            <v>0</v>
          </cell>
          <cell r="CC99">
            <v>0</v>
          </cell>
          <cell r="CD99">
            <v>0</v>
          </cell>
          <cell r="CE99">
            <v>0</v>
          </cell>
          <cell r="CF99">
            <v>0</v>
          </cell>
          <cell r="CG99">
            <v>0</v>
          </cell>
          <cell r="CH99">
            <v>0</v>
          </cell>
          <cell r="CI99">
            <v>0</v>
          </cell>
          <cell r="CJ99">
            <v>0</v>
          </cell>
          <cell r="CK99">
            <v>0</v>
          </cell>
          <cell r="CL99">
            <v>0</v>
          </cell>
          <cell r="DA99">
            <v>0</v>
          </cell>
          <cell r="DB99">
            <v>0</v>
          </cell>
          <cell r="DC99">
            <v>0</v>
          </cell>
          <cell r="DD99">
            <v>0</v>
          </cell>
          <cell r="DE99">
            <v>0</v>
          </cell>
          <cell r="DF99">
            <v>0</v>
          </cell>
          <cell r="DG99">
            <v>0</v>
          </cell>
          <cell r="DH99">
            <v>0</v>
          </cell>
          <cell r="DI99">
            <v>0</v>
          </cell>
          <cell r="DJ99">
            <v>0</v>
          </cell>
          <cell r="DK99">
            <v>0</v>
          </cell>
          <cell r="DL99">
            <v>0</v>
          </cell>
        </row>
        <row r="100">
          <cell r="A100">
            <v>96</v>
          </cell>
          <cell r="B100" t="str">
            <v>智能运管中心</v>
          </cell>
          <cell r="C100" t="str">
            <v>ZHT2025042100042</v>
          </cell>
          <cell r="D100" t="str">
            <v>浦东大道地道设施补缺项目-BIM制作服务</v>
          </cell>
          <cell r="E100">
            <v>71.129180000000005</v>
          </cell>
          <cell r="F100">
            <v>71.129180000000005</v>
          </cell>
          <cell r="G100">
            <v>71.129180000000005</v>
          </cell>
          <cell r="H100">
            <v>41.129179999999998</v>
          </cell>
          <cell r="I100">
            <v>0.57823216856991699</v>
          </cell>
          <cell r="J100">
            <v>0.06</v>
          </cell>
          <cell r="M100" t="str">
            <v>主导</v>
          </cell>
          <cell r="N100" t="str">
            <v>邱枫团队</v>
          </cell>
          <cell r="O100" t="str">
            <v>邱枫</v>
          </cell>
          <cell r="P100" t="str">
            <v>25已完结</v>
          </cell>
          <cell r="T100">
            <v>71.129180000000005</v>
          </cell>
          <cell r="U100">
            <v>0</v>
          </cell>
          <cell r="V100">
            <v>0</v>
          </cell>
          <cell r="AA100">
            <v>0</v>
          </cell>
          <cell r="AB100">
            <v>0</v>
          </cell>
          <cell r="AC100">
            <v>0</v>
          </cell>
          <cell r="AD100">
            <v>0</v>
          </cell>
          <cell r="AE100">
            <v>0</v>
          </cell>
          <cell r="AF100">
            <v>0</v>
          </cell>
          <cell r="AG100">
            <v>0</v>
          </cell>
          <cell r="AH100">
            <v>0</v>
          </cell>
          <cell r="AI100">
            <v>0</v>
          </cell>
          <cell r="AJ100">
            <v>0</v>
          </cell>
          <cell r="AK100">
            <v>0</v>
          </cell>
          <cell r="AL100">
            <v>0</v>
          </cell>
          <cell r="AW100">
            <v>0</v>
          </cell>
          <cell r="AX100">
            <v>0</v>
          </cell>
          <cell r="AY100">
            <v>71.129180000000005</v>
          </cell>
          <cell r="AZ100">
            <v>71.129180000000005</v>
          </cell>
          <cell r="BQ100" t="str">
            <v>上海城建养护管理有限公司</v>
          </cell>
          <cell r="CA100">
            <v>0</v>
          </cell>
          <cell r="CB100">
            <v>0</v>
          </cell>
          <cell r="CC100">
            <v>0</v>
          </cell>
          <cell r="CD100">
            <v>0</v>
          </cell>
          <cell r="CE100">
            <v>0</v>
          </cell>
          <cell r="CF100">
            <v>0</v>
          </cell>
          <cell r="CG100">
            <v>0</v>
          </cell>
          <cell r="CH100">
            <v>0</v>
          </cell>
          <cell r="CI100">
            <v>0</v>
          </cell>
          <cell r="CJ100">
            <v>0</v>
          </cell>
          <cell r="CK100">
            <v>0</v>
          </cell>
          <cell r="CL100">
            <v>0</v>
          </cell>
          <cell r="DA100">
            <v>0</v>
          </cell>
          <cell r="DB100">
            <v>0</v>
          </cell>
          <cell r="DC100">
            <v>0</v>
          </cell>
          <cell r="DD100">
            <v>0</v>
          </cell>
          <cell r="DE100">
            <v>0</v>
          </cell>
          <cell r="DF100">
            <v>0</v>
          </cell>
          <cell r="DG100">
            <v>0</v>
          </cell>
          <cell r="DH100">
            <v>0</v>
          </cell>
          <cell r="DI100">
            <v>0</v>
          </cell>
          <cell r="DJ100">
            <v>0</v>
          </cell>
          <cell r="DK100">
            <v>0</v>
          </cell>
          <cell r="DL100">
            <v>0</v>
          </cell>
        </row>
        <row r="101">
          <cell r="A101">
            <v>97</v>
          </cell>
          <cell r="B101" t="str">
            <v>智能运管中心</v>
          </cell>
          <cell r="C101" t="str">
            <v>ZHT2025011700008</v>
          </cell>
          <cell r="D101" t="str">
            <v>浦东国际机场四期扩建工程市政配套工程BIM技术服务</v>
          </cell>
          <cell r="E101">
            <v>79.8</v>
          </cell>
          <cell r="F101">
            <v>79.8</v>
          </cell>
          <cell r="G101">
            <v>79.8</v>
          </cell>
          <cell r="H101">
            <v>30.8</v>
          </cell>
          <cell r="I101">
            <v>0.38596491228070201</v>
          </cell>
          <cell r="J101">
            <v>0.06</v>
          </cell>
          <cell r="M101" t="str">
            <v>主导</v>
          </cell>
          <cell r="N101" t="str">
            <v>董力健团队</v>
          </cell>
          <cell r="O101" t="str">
            <v>董力健</v>
          </cell>
          <cell r="P101" t="str">
            <v>在建</v>
          </cell>
          <cell r="T101">
            <v>23.94</v>
          </cell>
          <cell r="U101">
            <v>23.94</v>
          </cell>
          <cell r="V101">
            <v>31.92</v>
          </cell>
          <cell r="AA101">
            <v>0</v>
          </cell>
          <cell r="AB101">
            <v>23.94</v>
          </cell>
          <cell r="AW101">
            <v>23.94</v>
          </cell>
          <cell r="AX101">
            <v>23.94</v>
          </cell>
          <cell r="AY101">
            <v>31.92</v>
          </cell>
          <cell r="AZ101">
            <v>0</v>
          </cell>
          <cell r="BA101">
            <v>0</v>
          </cell>
          <cell r="BB101">
            <v>0</v>
          </cell>
          <cell r="BC101">
            <v>23.94</v>
          </cell>
          <cell r="BQ101" t="str">
            <v>上海隧道工程有限公司</v>
          </cell>
          <cell r="BR101" t="str">
            <v>3月计划23.94w已收到</v>
          </cell>
          <cell r="CA101">
            <v>0</v>
          </cell>
          <cell r="CB101">
            <v>23.94</v>
          </cell>
          <cell r="CC101">
            <v>0</v>
          </cell>
          <cell r="CD101">
            <v>0</v>
          </cell>
          <cell r="CE101">
            <v>0</v>
          </cell>
          <cell r="CF101">
            <v>0</v>
          </cell>
          <cell r="CG101">
            <v>0</v>
          </cell>
          <cell r="CH101">
            <v>0</v>
          </cell>
          <cell r="CI101">
            <v>0</v>
          </cell>
          <cell r="CJ101">
            <v>0</v>
          </cell>
          <cell r="CK101">
            <v>0</v>
          </cell>
          <cell r="CL101">
            <v>0</v>
          </cell>
          <cell r="DA101">
            <v>0</v>
          </cell>
          <cell r="DB101">
            <v>23.94</v>
          </cell>
          <cell r="DC101">
            <v>0</v>
          </cell>
          <cell r="DD101">
            <v>0</v>
          </cell>
          <cell r="DE101">
            <v>0</v>
          </cell>
          <cell r="DF101">
            <v>0</v>
          </cell>
          <cell r="DG101">
            <v>0</v>
          </cell>
          <cell r="DH101">
            <v>0</v>
          </cell>
          <cell r="DI101">
            <v>0</v>
          </cell>
          <cell r="DJ101">
            <v>0</v>
          </cell>
          <cell r="DK101">
            <v>0</v>
          </cell>
          <cell r="DL101">
            <v>0</v>
          </cell>
        </row>
        <row r="102">
          <cell r="A102">
            <v>98</v>
          </cell>
          <cell r="B102" t="str">
            <v>智能运管中心</v>
          </cell>
          <cell r="C102" t="str">
            <v>SZJT202560021</v>
          </cell>
          <cell r="D102" t="str">
            <v>上海化工区平台开发服务项目</v>
          </cell>
          <cell r="E102">
            <v>113.99</v>
          </cell>
          <cell r="F102">
            <v>113.99</v>
          </cell>
          <cell r="G102">
            <v>113.99</v>
          </cell>
          <cell r="H102">
            <v>83.99</v>
          </cell>
          <cell r="I102">
            <v>0.73681901921221205</v>
          </cell>
          <cell r="J102">
            <v>0.06</v>
          </cell>
          <cell r="M102" t="str">
            <v>主导</v>
          </cell>
          <cell r="N102" t="str">
            <v>贺一玮团队</v>
          </cell>
          <cell r="O102" t="str">
            <v>何栩</v>
          </cell>
          <cell r="P102" t="str">
            <v>25已完结</v>
          </cell>
          <cell r="T102">
            <v>113.99</v>
          </cell>
          <cell r="U102">
            <v>0</v>
          </cell>
          <cell r="V102">
            <v>0</v>
          </cell>
          <cell r="AA102">
            <v>0</v>
          </cell>
          <cell r="AB102">
            <v>0</v>
          </cell>
          <cell r="AC102">
            <v>0</v>
          </cell>
          <cell r="AD102">
            <v>0</v>
          </cell>
          <cell r="AE102">
            <v>0</v>
          </cell>
          <cell r="AF102">
            <v>0</v>
          </cell>
          <cell r="AG102">
            <v>0</v>
          </cell>
          <cell r="AH102">
            <v>0</v>
          </cell>
          <cell r="AI102">
            <v>0</v>
          </cell>
          <cell r="AJ102">
            <v>0</v>
          </cell>
          <cell r="AK102">
            <v>0</v>
          </cell>
          <cell r="AL102">
            <v>0</v>
          </cell>
          <cell r="AW102">
            <v>34.197000000000003</v>
          </cell>
          <cell r="AX102">
            <v>0</v>
          </cell>
          <cell r="AY102">
            <v>79.793000000000006</v>
          </cell>
          <cell r="AZ102">
            <v>79.793000000000006</v>
          </cell>
          <cell r="BE102">
            <v>74.093500000000006</v>
          </cell>
          <cell r="BQ102" t="str">
            <v>上海城建城市运营（集团）有限公司</v>
          </cell>
          <cell r="CA102">
            <v>0</v>
          </cell>
          <cell r="CB102">
            <v>0</v>
          </cell>
          <cell r="CC102">
            <v>0</v>
          </cell>
          <cell r="CD102">
            <v>0</v>
          </cell>
          <cell r="CE102">
            <v>0</v>
          </cell>
          <cell r="CF102">
            <v>0</v>
          </cell>
          <cell r="CG102">
            <v>0</v>
          </cell>
          <cell r="CH102">
            <v>0</v>
          </cell>
          <cell r="CI102">
            <v>0</v>
          </cell>
          <cell r="CJ102">
            <v>0</v>
          </cell>
          <cell r="CK102">
            <v>0</v>
          </cell>
          <cell r="CL102">
            <v>0</v>
          </cell>
          <cell r="DA102">
            <v>0</v>
          </cell>
          <cell r="DB102">
            <v>0</v>
          </cell>
          <cell r="DC102">
            <v>0</v>
          </cell>
          <cell r="DD102">
            <v>0</v>
          </cell>
          <cell r="DE102">
            <v>0</v>
          </cell>
          <cell r="DF102">
            <v>0</v>
          </cell>
          <cell r="DG102">
            <v>0</v>
          </cell>
          <cell r="DH102">
            <v>0</v>
          </cell>
          <cell r="DI102">
            <v>0</v>
          </cell>
          <cell r="DJ102">
            <v>0</v>
          </cell>
          <cell r="DK102">
            <v>0</v>
          </cell>
          <cell r="DL102">
            <v>0</v>
          </cell>
        </row>
        <row r="103">
          <cell r="A103">
            <v>99</v>
          </cell>
          <cell r="B103" t="str">
            <v>智能运管中心</v>
          </cell>
          <cell r="C103" t="str">
            <v>SZJT202570033</v>
          </cell>
          <cell r="D103" t="str">
            <v>龙耀路隧道综合整治工程二标隧道孪生综合一体化平台系统技术服务</v>
          </cell>
          <cell r="E103">
            <v>99.7</v>
          </cell>
          <cell r="F103">
            <v>99.7</v>
          </cell>
          <cell r="G103">
            <v>99.7</v>
          </cell>
          <cell r="H103">
            <v>7.8</v>
          </cell>
          <cell r="I103">
            <v>7.8234704112337003E-2</v>
          </cell>
          <cell r="J103">
            <v>0.06</v>
          </cell>
          <cell r="M103" t="str">
            <v>主导</v>
          </cell>
          <cell r="N103" t="str">
            <v>邱枫团队</v>
          </cell>
          <cell r="O103" t="str">
            <v>丁启明</v>
          </cell>
          <cell r="P103" t="str">
            <v>在建</v>
          </cell>
          <cell r="T103">
            <v>0</v>
          </cell>
          <cell r="U103">
            <v>0</v>
          </cell>
          <cell r="V103">
            <v>99.7</v>
          </cell>
          <cell r="AD103">
            <v>99.7</v>
          </cell>
          <cell r="AE103">
            <v>99.7</v>
          </cell>
          <cell r="AW103">
            <v>9.9700000000000006</v>
          </cell>
          <cell r="AX103">
            <v>0</v>
          </cell>
          <cell r="AY103">
            <v>89.73</v>
          </cell>
          <cell r="AZ103">
            <v>-9.9700000000000006</v>
          </cell>
          <cell r="BC103">
            <v>29.91</v>
          </cell>
          <cell r="BQ103" t="str">
            <v>上海城建数字产业集团有限公司</v>
          </cell>
          <cell r="CA103">
            <v>0</v>
          </cell>
          <cell r="CB103">
            <v>0</v>
          </cell>
          <cell r="CC103">
            <v>0</v>
          </cell>
          <cell r="CD103">
            <v>0</v>
          </cell>
          <cell r="CE103">
            <v>0</v>
          </cell>
          <cell r="CF103">
            <v>0</v>
          </cell>
          <cell r="CG103">
            <v>0</v>
          </cell>
          <cell r="CH103">
            <v>0</v>
          </cell>
          <cell r="CI103">
            <v>0</v>
          </cell>
          <cell r="CJ103">
            <v>0</v>
          </cell>
          <cell r="CK103">
            <v>0</v>
          </cell>
          <cell r="CL103">
            <v>0</v>
          </cell>
          <cell r="DA103">
            <v>0</v>
          </cell>
          <cell r="DB103">
            <v>0</v>
          </cell>
          <cell r="DC103">
            <v>0</v>
          </cell>
          <cell r="DD103">
            <v>0</v>
          </cell>
          <cell r="DE103">
            <v>0</v>
          </cell>
          <cell r="DF103">
            <v>0</v>
          </cell>
          <cell r="DG103">
            <v>0</v>
          </cell>
          <cell r="DH103">
            <v>0</v>
          </cell>
          <cell r="DI103">
            <v>0</v>
          </cell>
          <cell r="DJ103">
            <v>0</v>
          </cell>
          <cell r="DK103">
            <v>0</v>
          </cell>
          <cell r="DL103">
            <v>0</v>
          </cell>
        </row>
        <row r="104">
          <cell r="A104">
            <v>100</v>
          </cell>
          <cell r="B104" t="str">
            <v>智能运管中心</v>
          </cell>
          <cell r="C104" t="str">
            <v>SZJT202570038</v>
          </cell>
          <cell r="D104" t="str">
            <v>2025市政养护积水检测智能传感设备技术服务</v>
          </cell>
          <cell r="E104">
            <v>21.73</v>
          </cell>
          <cell r="F104">
            <v>21.73</v>
          </cell>
          <cell r="G104">
            <v>21.73</v>
          </cell>
          <cell r="H104">
            <v>5.83</v>
          </cell>
          <cell r="I104">
            <v>0.26829268292682901</v>
          </cell>
          <cell r="J104">
            <v>0.06</v>
          </cell>
          <cell r="M104" t="str">
            <v>主导</v>
          </cell>
          <cell r="N104" t="str">
            <v>邱枫团队</v>
          </cell>
          <cell r="O104" t="str">
            <v>邱枫</v>
          </cell>
          <cell r="P104" t="str">
            <v>25已完结</v>
          </cell>
          <cell r="T104">
            <v>21.73</v>
          </cell>
          <cell r="U104">
            <v>0</v>
          </cell>
          <cell r="V104">
            <v>0</v>
          </cell>
          <cell r="AA104">
            <v>0</v>
          </cell>
          <cell r="AB104">
            <v>0</v>
          </cell>
          <cell r="AC104">
            <v>0</v>
          </cell>
          <cell r="AD104">
            <v>0</v>
          </cell>
          <cell r="AE104">
            <v>0</v>
          </cell>
          <cell r="AF104">
            <v>0</v>
          </cell>
          <cell r="AG104">
            <v>0</v>
          </cell>
          <cell r="AH104">
            <v>0</v>
          </cell>
          <cell r="AI104">
            <v>0</v>
          </cell>
          <cell r="AJ104">
            <v>0</v>
          </cell>
          <cell r="AK104">
            <v>0</v>
          </cell>
          <cell r="AL104">
            <v>0</v>
          </cell>
          <cell r="AW104">
            <v>19.556999999999999</v>
          </cell>
          <cell r="AX104">
            <v>0</v>
          </cell>
          <cell r="AY104">
            <v>2.173</v>
          </cell>
          <cell r="AZ104">
            <v>2.173</v>
          </cell>
          <cell r="BQ104" t="str">
            <v>上海市政养护管理有限公司</v>
          </cell>
          <cell r="CA104">
            <v>0</v>
          </cell>
          <cell r="CB104">
            <v>0</v>
          </cell>
          <cell r="CC104">
            <v>0</v>
          </cell>
          <cell r="CD104">
            <v>0</v>
          </cell>
          <cell r="CE104">
            <v>0</v>
          </cell>
          <cell r="CF104">
            <v>0</v>
          </cell>
          <cell r="CG104">
            <v>0</v>
          </cell>
          <cell r="CH104">
            <v>0</v>
          </cell>
          <cell r="CI104">
            <v>0</v>
          </cell>
          <cell r="CJ104">
            <v>0</v>
          </cell>
          <cell r="CK104">
            <v>0</v>
          </cell>
          <cell r="CL104">
            <v>0</v>
          </cell>
          <cell r="DA104">
            <v>0</v>
          </cell>
          <cell r="DB104">
            <v>0</v>
          </cell>
          <cell r="DC104">
            <v>0</v>
          </cell>
          <cell r="DD104">
            <v>0</v>
          </cell>
          <cell r="DE104">
            <v>0</v>
          </cell>
          <cell r="DF104">
            <v>0</v>
          </cell>
          <cell r="DG104">
            <v>0</v>
          </cell>
          <cell r="DH104">
            <v>0</v>
          </cell>
          <cell r="DI104">
            <v>0</v>
          </cell>
          <cell r="DJ104">
            <v>0</v>
          </cell>
          <cell r="DK104">
            <v>0</v>
          </cell>
          <cell r="DL104">
            <v>0</v>
          </cell>
        </row>
        <row r="105">
          <cell r="A105">
            <v>101</v>
          </cell>
          <cell r="B105" t="str">
            <v>智能运管中心</v>
          </cell>
          <cell r="C105" t="str">
            <v>C0CJZY-FW-T-2025006</v>
          </cell>
          <cell r="D105" t="str">
            <v>智慧运营养护管理平台升级服务</v>
          </cell>
          <cell r="E105">
            <v>95</v>
          </cell>
          <cell r="F105">
            <v>95</v>
          </cell>
          <cell r="G105">
            <v>95</v>
          </cell>
          <cell r="H105">
            <v>45</v>
          </cell>
          <cell r="I105">
            <v>0.47368421052631599</v>
          </cell>
          <cell r="J105">
            <v>0.06</v>
          </cell>
          <cell r="M105" t="str">
            <v>主导</v>
          </cell>
          <cell r="N105" t="str">
            <v>贺一玮团队</v>
          </cell>
          <cell r="O105" t="str">
            <v>贺一玮</v>
          </cell>
          <cell r="P105" t="str">
            <v>在建</v>
          </cell>
          <cell r="T105">
            <v>61.75</v>
          </cell>
          <cell r="U105">
            <v>0</v>
          </cell>
          <cell r="V105">
            <v>33.25</v>
          </cell>
          <cell r="AF105">
            <v>33.25</v>
          </cell>
          <cell r="AW105">
            <v>28.5</v>
          </cell>
          <cell r="AX105">
            <v>0</v>
          </cell>
          <cell r="AY105">
            <v>66.5</v>
          </cell>
          <cell r="AZ105">
            <v>33.25</v>
          </cell>
          <cell r="BE105">
            <v>33.25</v>
          </cell>
          <cell r="BQ105" t="str">
            <v>上海城建城市运营（集团）有限公司</v>
          </cell>
          <cell r="CA105">
            <v>0</v>
          </cell>
          <cell r="CB105">
            <v>0</v>
          </cell>
          <cell r="CC105">
            <v>0</v>
          </cell>
          <cell r="CD105">
            <v>0</v>
          </cell>
          <cell r="CE105">
            <v>0</v>
          </cell>
          <cell r="CF105">
            <v>0</v>
          </cell>
          <cell r="CG105">
            <v>0</v>
          </cell>
          <cell r="CH105">
            <v>0</v>
          </cell>
          <cell r="CI105">
            <v>0</v>
          </cell>
          <cell r="CJ105">
            <v>0</v>
          </cell>
          <cell r="CK105">
            <v>0</v>
          </cell>
          <cell r="CL105">
            <v>0</v>
          </cell>
          <cell r="DA105">
            <v>0</v>
          </cell>
          <cell r="DB105">
            <v>0</v>
          </cell>
          <cell r="DC105">
            <v>0</v>
          </cell>
          <cell r="DD105">
            <v>0</v>
          </cell>
          <cell r="DE105">
            <v>0</v>
          </cell>
          <cell r="DF105">
            <v>0</v>
          </cell>
          <cell r="DG105">
            <v>0</v>
          </cell>
          <cell r="DH105">
            <v>0</v>
          </cell>
          <cell r="DI105">
            <v>0</v>
          </cell>
          <cell r="DJ105">
            <v>0</v>
          </cell>
          <cell r="DK105">
            <v>0</v>
          </cell>
          <cell r="DL105">
            <v>0</v>
          </cell>
        </row>
        <row r="106">
          <cell r="A106">
            <v>102</v>
          </cell>
          <cell r="B106" t="str">
            <v>智能运管中心</v>
          </cell>
          <cell r="C106" t="str">
            <v>C0CJZY-FW-T-2025007</v>
          </cell>
          <cell r="D106" t="str">
            <v>桥梁动态管理系统开发服务</v>
          </cell>
          <cell r="E106">
            <v>85</v>
          </cell>
          <cell r="F106">
            <v>85</v>
          </cell>
          <cell r="G106">
            <v>85</v>
          </cell>
          <cell r="H106">
            <v>85</v>
          </cell>
          <cell r="I106">
            <v>1</v>
          </cell>
          <cell r="J106">
            <v>0.06</v>
          </cell>
          <cell r="M106" t="str">
            <v>主导</v>
          </cell>
          <cell r="N106" t="str">
            <v>贺一玮团队</v>
          </cell>
          <cell r="O106" t="str">
            <v>贺一玮</v>
          </cell>
          <cell r="P106" t="str">
            <v>在建</v>
          </cell>
          <cell r="T106">
            <v>55.25</v>
          </cell>
          <cell r="U106">
            <v>0</v>
          </cell>
          <cell r="V106">
            <v>29.75</v>
          </cell>
          <cell r="AF106">
            <v>29.75</v>
          </cell>
          <cell r="AW106">
            <v>25.5</v>
          </cell>
          <cell r="AX106">
            <v>0</v>
          </cell>
          <cell r="AY106">
            <v>59.5</v>
          </cell>
          <cell r="AZ106">
            <v>29.75</v>
          </cell>
          <cell r="BE106">
            <v>29.75</v>
          </cell>
          <cell r="BQ106" t="str">
            <v>上海城建城市运营（集团）有限公司</v>
          </cell>
          <cell r="CA106">
            <v>0</v>
          </cell>
          <cell r="CB106">
            <v>0</v>
          </cell>
          <cell r="CC106">
            <v>0</v>
          </cell>
          <cell r="CD106">
            <v>0</v>
          </cell>
          <cell r="CE106">
            <v>0</v>
          </cell>
          <cell r="CF106">
            <v>0</v>
          </cell>
          <cell r="CG106">
            <v>0</v>
          </cell>
          <cell r="CH106">
            <v>0</v>
          </cell>
          <cell r="CI106">
            <v>0</v>
          </cell>
          <cell r="CJ106">
            <v>0</v>
          </cell>
          <cell r="CK106">
            <v>0</v>
          </cell>
          <cell r="CL106">
            <v>0</v>
          </cell>
          <cell r="DA106">
            <v>0</v>
          </cell>
          <cell r="DB106">
            <v>0</v>
          </cell>
          <cell r="DC106">
            <v>0</v>
          </cell>
          <cell r="DD106">
            <v>0</v>
          </cell>
          <cell r="DE106">
            <v>0</v>
          </cell>
          <cell r="DF106">
            <v>0</v>
          </cell>
          <cell r="DG106">
            <v>0</v>
          </cell>
          <cell r="DH106">
            <v>0</v>
          </cell>
          <cell r="DI106">
            <v>0</v>
          </cell>
          <cell r="DJ106">
            <v>0</v>
          </cell>
          <cell r="DK106">
            <v>0</v>
          </cell>
          <cell r="DL106">
            <v>0</v>
          </cell>
        </row>
        <row r="107">
          <cell r="A107">
            <v>103</v>
          </cell>
          <cell r="B107" t="str">
            <v>智能运管中心</v>
          </cell>
          <cell r="C107" t="str">
            <v>C0CJZY-FW-T-2025008</v>
          </cell>
          <cell r="D107" t="str">
            <v>应急管理系统开发服务</v>
          </cell>
          <cell r="E107">
            <v>90</v>
          </cell>
          <cell r="F107">
            <v>90</v>
          </cell>
          <cell r="G107">
            <v>90</v>
          </cell>
          <cell r="H107">
            <v>49.5</v>
          </cell>
          <cell r="I107">
            <v>0.55000000000000004</v>
          </cell>
          <cell r="J107">
            <v>0.06</v>
          </cell>
          <cell r="M107" t="str">
            <v>主导</v>
          </cell>
          <cell r="N107" t="str">
            <v>贺一玮团队</v>
          </cell>
          <cell r="O107" t="str">
            <v>贺一玮</v>
          </cell>
          <cell r="P107" t="str">
            <v>在建</v>
          </cell>
          <cell r="T107">
            <v>58.5</v>
          </cell>
          <cell r="U107">
            <v>0</v>
          </cell>
          <cell r="V107">
            <v>31.5</v>
          </cell>
          <cell r="AF107">
            <v>31.5</v>
          </cell>
          <cell r="AW107">
            <v>27</v>
          </cell>
          <cell r="AX107">
            <v>0</v>
          </cell>
          <cell r="AY107">
            <v>63</v>
          </cell>
          <cell r="AZ107">
            <v>31.5</v>
          </cell>
          <cell r="BE107">
            <v>31.5</v>
          </cell>
          <cell r="BQ107" t="str">
            <v>上海城建城市运营（集团）有限公司</v>
          </cell>
          <cell r="CA107">
            <v>0</v>
          </cell>
          <cell r="CB107">
            <v>0</v>
          </cell>
          <cell r="CC107">
            <v>0</v>
          </cell>
          <cell r="CD107">
            <v>0</v>
          </cell>
          <cell r="CE107">
            <v>0</v>
          </cell>
          <cell r="CF107">
            <v>0</v>
          </cell>
          <cell r="CG107">
            <v>0</v>
          </cell>
          <cell r="CH107">
            <v>0</v>
          </cell>
          <cell r="CI107">
            <v>0</v>
          </cell>
          <cell r="CJ107">
            <v>0</v>
          </cell>
          <cell r="CK107">
            <v>0</v>
          </cell>
          <cell r="CL107">
            <v>0</v>
          </cell>
          <cell r="DA107">
            <v>0</v>
          </cell>
          <cell r="DB107">
            <v>0</v>
          </cell>
          <cell r="DC107">
            <v>0</v>
          </cell>
          <cell r="DD107">
            <v>0</v>
          </cell>
          <cell r="DE107">
            <v>0</v>
          </cell>
          <cell r="DF107">
            <v>0</v>
          </cell>
          <cell r="DG107">
            <v>0</v>
          </cell>
          <cell r="DH107">
            <v>0</v>
          </cell>
          <cell r="DI107">
            <v>0</v>
          </cell>
          <cell r="DJ107">
            <v>0</v>
          </cell>
          <cell r="DK107">
            <v>0</v>
          </cell>
          <cell r="DL107">
            <v>0</v>
          </cell>
        </row>
        <row r="108">
          <cell r="A108">
            <v>104</v>
          </cell>
          <cell r="B108" t="str">
            <v>智能运管中心</v>
          </cell>
          <cell r="C108" t="str">
            <v>C0CJZY-JCCG-W-2025010</v>
          </cell>
          <cell r="D108" t="str">
            <v>2024年浦东大道地道设施缺陷监控项目设备采购</v>
          </cell>
          <cell r="E108">
            <v>46.7</v>
          </cell>
          <cell r="F108">
            <v>46.7</v>
          </cell>
          <cell r="G108">
            <v>46.7</v>
          </cell>
          <cell r="H108">
            <v>7.5682</v>
          </cell>
          <cell r="I108">
            <v>0.16205995717344801</v>
          </cell>
          <cell r="J108">
            <v>0.13</v>
          </cell>
          <cell r="M108" t="str">
            <v>主导</v>
          </cell>
          <cell r="N108" t="str">
            <v>邱枫团队</v>
          </cell>
          <cell r="O108" t="str">
            <v>高建勇</v>
          </cell>
          <cell r="P108" t="str">
            <v>25已完结</v>
          </cell>
          <cell r="T108">
            <v>46.7</v>
          </cell>
          <cell r="U108">
            <v>0</v>
          </cell>
          <cell r="V108">
            <v>0</v>
          </cell>
          <cell r="AA108">
            <v>0</v>
          </cell>
          <cell r="AB108">
            <v>0</v>
          </cell>
          <cell r="AC108">
            <v>0</v>
          </cell>
          <cell r="AD108">
            <v>0</v>
          </cell>
          <cell r="AE108">
            <v>0</v>
          </cell>
          <cell r="AF108">
            <v>0</v>
          </cell>
          <cell r="AG108">
            <v>0</v>
          </cell>
          <cell r="AH108">
            <v>0</v>
          </cell>
          <cell r="AI108">
            <v>0</v>
          </cell>
          <cell r="AJ108">
            <v>0</v>
          </cell>
          <cell r="AK108">
            <v>0</v>
          </cell>
          <cell r="AL108">
            <v>0</v>
          </cell>
          <cell r="AW108">
            <v>0</v>
          </cell>
          <cell r="AX108">
            <v>37.36</v>
          </cell>
          <cell r="AY108">
            <v>9.34</v>
          </cell>
          <cell r="AZ108">
            <v>9.34</v>
          </cell>
          <cell r="BC108">
            <v>37.36</v>
          </cell>
          <cell r="BE108">
            <v>37.36</v>
          </cell>
          <cell r="BQ108" t="str">
            <v>上海城建智慧城市运营管理有限公司</v>
          </cell>
          <cell r="CA108">
            <v>0</v>
          </cell>
          <cell r="CB108">
            <v>0</v>
          </cell>
          <cell r="CC108">
            <v>0</v>
          </cell>
          <cell r="CD108">
            <v>0</v>
          </cell>
          <cell r="CE108">
            <v>0</v>
          </cell>
          <cell r="CF108">
            <v>0</v>
          </cell>
          <cell r="CG108">
            <v>0</v>
          </cell>
          <cell r="CH108">
            <v>0</v>
          </cell>
          <cell r="CI108">
            <v>0</v>
          </cell>
          <cell r="CJ108">
            <v>0</v>
          </cell>
          <cell r="CK108">
            <v>0</v>
          </cell>
          <cell r="CL108">
            <v>0</v>
          </cell>
          <cell r="DA108">
            <v>0</v>
          </cell>
          <cell r="DB108">
            <v>0</v>
          </cell>
          <cell r="DC108">
            <v>0</v>
          </cell>
          <cell r="DD108">
            <v>37.36</v>
          </cell>
          <cell r="DE108">
            <v>0</v>
          </cell>
          <cell r="DF108">
            <v>0</v>
          </cell>
          <cell r="DG108">
            <v>0</v>
          </cell>
          <cell r="DH108">
            <v>0</v>
          </cell>
          <cell r="DI108">
            <v>0</v>
          </cell>
          <cell r="DJ108">
            <v>0</v>
          </cell>
          <cell r="DK108">
            <v>0</v>
          </cell>
          <cell r="DL108">
            <v>0</v>
          </cell>
        </row>
        <row r="109">
          <cell r="A109">
            <v>105</v>
          </cell>
          <cell r="B109" t="str">
            <v>智能运管中心</v>
          </cell>
          <cell r="C109" t="str">
            <v>C0CJZY-FW-T-2025020</v>
          </cell>
          <cell r="D109" t="str">
            <v>2025-2026城市运营1号楼101室设备维保合同</v>
          </cell>
          <cell r="E109">
            <v>24</v>
          </cell>
          <cell r="F109">
            <v>24</v>
          </cell>
          <cell r="G109">
            <v>24</v>
          </cell>
          <cell r="H109">
            <v>6</v>
          </cell>
          <cell r="I109">
            <v>0.25</v>
          </cell>
          <cell r="J109">
            <v>0.06</v>
          </cell>
          <cell r="M109" t="str">
            <v>主导</v>
          </cell>
          <cell r="N109" t="str">
            <v>邱枫团队</v>
          </cell>
          <cell r="O109" t="str">
            <v>邱枫</v>
          </cell>
          <cell r="P109" t="str">
            <v>在建</v>
          </cell>
          <cell r="T109">
            <v>0</v>
          </cell>
          <cell r="U109">
            <v>0</v>
          </cell>
          <cell r="V109">
            <v>24</v>
          </cell>
          <cell r="AC109">
            <v>12</v>
          </cell>
          <cell r="AW109">
            <v>0</v>
          </cell>
          <cell r="AX109">
            <v>0</v>
          </cell>
          <cell r="AY109">
            <v>24</v>
          </cell>
          <cell r="AZ109">
            <v>0</v>
          </cell>
          <cell r="BQ109" t="str">
            <v>上海城建城市运营（集团）有限公司</v>
          </cell>
          <cell r="CA109">
            <v>0</v>
          </cell>
          <cell r="CB109">
            <v>0</v>
          </cell>
          <cell r="CC109">
            <v>0</v>
          </cell>
          <cell r="CD109">
            <v>0</v>
          </cell>
          <cell r="CE109">
            <v>0</v>
          </cell>
          <cell r="CF109">
            <v>0</v>
          </cell>
          <cell r="CG109">
            <v>0</v>
          </cell>
          <cell r="CH109">
            <v>0</v>
          </cell>
          <cell r="CI109">
            <v>0</v>
          </cell>
          <cell r="CJ109">
            <v>0</v>
          </cell>
          <cell r="CK109">
            <v>0</v>
          </cell>
          <cell r="CL109">
            <v>0</v>
          </cell>
          <cell r="DA109">
            <v>0</v>
          </cell>
          <cell r="DB109">
            <v>0</v>
          </cell>
          <cell r="DC109">
            <v>0</v>
          </cell>
          <cell r="DD109">
            <v>0</v>
          </cell>
          <cell r="DE109">
            <v>0</v>
          </cell>
          <cell r="DF109">
            <v>0</v>
          </cell>
          <cell r="DG109">
            <v>0</v>
          </cell>
          <cell r="DH109">
            <v>0</v>
          </cell>
          <cell r="DI109">
            <v>0</v>
          </cell>
          <cell r="DJ109">
            <v>0</v>
          </cell>
          <cell r="DK109">
            <v>0</v>
          </cell>
          <cell r="DL109">
            <v>0</v>
          </cell>
        </row>
        <row r="110">
          <cell r="A110">
            <v>106</v>
          </cell>
          <cell r="B110" t="str">
            <v>智能运管中心</v>
          </cell>
          <cell r="C110" t="str">
            <v>C0CJZY-FW-T-2025009</v>
          </cell>
          <cell r="D110" t="str">
            <v>2024年浦东大道地道设施缺陷监控及系统整治</v>
          </cell>
          <cell r="E110">
            <v>95.262200000000007</v>
          </cell>
          <cell r="F110">
            <v>95.262200000000007</v>
          </cell>
          <cell r="G110">
            <v>95.262200000000007</v>
          </cell>
          <cell r="H110">
            <v>82.262200000000007</v>
          </cell>
          <cell r="I110">
            <v>0.86353453940807601</v>
          </cell>
          <cell r="J110">
            <v>0.06</v>
          </cell>
          <cell r="M110" t="str">
            <v>主导</v>
          </cell>
          <cell r="N110" t="str">
            <v>邱枫团队</v>
          </cell>
          <cell r="O110" t="str">
            <v>高建勇</v>
          </cell>
          <cell r="P110" t="str">
            <v>25已完结</v>
          </cell>
          <cell r="T110">
            <v>95.262200000000007</v>
          </cell>
          <cell r="U110">
            <v>0</v>
          </cell>
          <cell r="V110">
            <v>0</v>
          </cell>
          <cell r="AA110">
            <v>0</v>
          </cell>
          <cell r="AB110">
            <v>0</v>
          </cell>
          <cell r="AC110">
            <v>0</v>
          </cell>
          <cell r="AD110">
            <v>0</v>
          </cell>
          <cell r="AE110">
            <v>0</v>
          </cell>
          <cell r="AF110">
            <v>0</v>
          </cell>
          <cell r="AG110">
            <v>0</v>
          </cell>
          <cell r="AH110">
            <v>0</v>
          </cell>
          <cell r="AI110">
            <v>0</v>
          </cell>
          <cell r="AJ110">
            <v>0</v>
          </cell>
          <cell r="AK110">
            <v>0</v>
          </cell>
          <cell r="AL110">
            <v>0</v>
          </cell>
          <cell r="AW110">
            <v>0</v>
          </cell>
          <cell r="AX110">
            <v>61.920430000000003</v>
          </cell>
          <cell r="AY110">
            <v>33.341769999999997</v>
          </cell>
          <cell r="AZ110">
            <v>33.341769999999997</v>
          </cell>
          <cell r="BC110">
            <v>61.920430000000003</v>
          </cell>
          <cell r="BE110">
            <v>61.920430000000003</v>
          </cell>
          <cell r="BQ110" t="str">
            <v>上海城建智慧城市运营管理有限公司</v>
          </cell>
          <cell r="CA110">
            <v>0</v>
          </cell>
          <cell r="CB110">
            <v>0</v>
          </cell>
          <cell r="CC110">
            <v>0</v>
          </cell>
          <cell r="CD110">
            <v>0</v>
          </cell>
          <cell r="CE110">
            <v>0</v>
          </cell>
          <cell r="CF110">
            <v>0</v>
          </cell>
          <cell r="CG110">
            <v>0</v>
          </cell>
          <cell r="CH110">
            <v>0</v>
          </cell>
          <cell r="CI110">
            <v>0</v>
          </cell>
          <cell r="CJ110">
            <v>0</v>
          </cell>
          <cell r="CK110">
            <v>0</v>
          </cell>
          <cell r="CL110">
            <v>0</v>
          </cell>
          <cell r="DA110">
            <v>0</v>
          </cell>
          <cell r="DB110">
            <v>0</v>
          </cell>
          <cell r="DC110">
            <v>0</v>
          </cell>
          <cell r="DD110">
            <v>61.920430000000003</v>
          </cell>
          <cell r="DE110">
            <v>0</v>
          </cell>
          <cell r="DF110">
            <v>0</v>
          </cell>
          <cell r="DG110">
            <v>0</v>
          </cell>
          <cell r="DH110">
            <v>0</v>
          </cell>
          <cell r="DI110">
            <v>0</v>
          </cell>
          <cell r="DJ110">
            <v>0</v>
          </cell>
          <cell r="DK110">
            <v>0</v>
          </cell>
          <cell r="DL110">
            <v>0</v>
          </cell>
        </row>
        <row r="111">
          <cell r="A111">
            <v>107</v>
          </cell>
          <cell r="B111" t="str">
            <v>智能运管中心</v>
          </cell>
          <cell r="C111" t="str">
            <v>C0CJZY-FW-T-2025025</v>
          </cell>
          <cell r="D111" t="str">
            <v>片区及大桥板块平台开发项目</v>
          </cell>
          <cell r="E111">
            <v>67</v>
          </cell>
          <cell r="F111">
            <v>67</v>
          </cell>
          <cell r="G111">
            <v>67</v>
          </cell>
          <cell r="H111">
            <v>24</v>
          </cell>
          <cell r="I111">
            <v>0.35820895522388102</v>
          </cell>
          <cell r="J111">
            <v>0.06</v>
          </cell>
          <cell r="M111" t="str">
            <v>主导</v>
          </cell>
          <cell r="N111" t="str">
            <v>贺一玮团队</v>
          </cell>
          <cell r="O111" t="str">
            <v>贺一玮</v>
          </cell>
          <cell r="P111" t="str">
            <v>在建</v>
          </cell>
          <cell r="T111">
            <v>63.65</v>
          </cell>
          <cell r="U111">
            <v>0</v>
          </cell>
          <cell r="V111">
            <v>3.35</v>
          </cell>
          <cell r="AH111">
            <v>31.5</v>
          </cell>
          <cell r="AW111">
            <v>0</v>
          </cell>
          <cell r="AX111">
            <v>43.55</v>
          </cell>
          <cell r="AY111">
            <v>23.45</v>
          </cell>
          <cell r="AZ111">
            <v>20.100000000000001</v>
          </cell>
          <cell r="BC111">
            <v>23.45</v>
          </cell>
          <cell r="BQ111" t="str">
            <v>上海城建智慧城市运营管理有限公司</v>
          </cell>
          <cell r="CA111">
            <v>0</v>
          </cell>
          <cell r="CB111">
            <v>0</v>
          </cell>
          <cell r="CC111">
            <v>0</v>
          </cell>
          <cell r="CD111">
            <v>0</v>
          </cell>
          <cell r="CE111">
            <v>0</v>
          </cell>
          <cell r="CF111">
            <v>0</v>
          </cell>
          <cell r="CG111">
            <v>0</v>
          </cell>
          <cell r="CH111">
            <v>0</v>
          </cell>
          <cell r="CI111">
            <v>0</v>
          </cell>
          <cell r="CJ111">
            <v>0</v>
          </cell>
          <cell r="CK111">
            <v>0</v>
          </cell>
          <cell r="CL111">
            <v>0</v>
          </cell>
          <cell r="DA111">
            <v>0</v>
          </cell>
          <cell r="DB111">
            <v>0</v>
          </cell>
          <cell r="DC111">
            <v>43.55</v>
          </cell>
          <cell r="DD111">
            <v>0</v>
          </cell>
          <cell r="DE111">
            <v>0</v>
          </cell>
          <cell r="DF111">
            <v>0</v>
          </cell>
          <cell r="DG111">
            <v>0</v>
          </cell>
          <cell r="DH111">
            <v>0</v>
          </cell>
          <cell r="DI111">
            <v>0</v>
          </cell>
          <cell r="DJ111">
            <v>0</v>
          </cell>
          <cell r="DK111">
            <v>0</v>
          </cell>
          <cell r="DL111">
            <v>0</v>
          </cell>
        </row>
        <row r="112">
          <cell r="A112">
            <v>108</v>
          </cell>
          <cell r="B112" t="str">
            <v>智能运管中心</v>
          </cell>
          <cell r="C112" t="str">
            <v>C0CJZY-FW-T-2025026</v>
          </cell>
          <cell r="D112" t="str">
            <v>大桥及高速板块平台开发项目</v>
          </cell>
          <cell r="E112">
            <v>54</v>
          </cell>
          <cell r="F112">
            <v>54</v>
          </cell>
          <cell r="G112">
            <v>54</v>
          </cell>
          <cell r="H112">
            <v>29</v>
          </cell>
          <cell r="I112">
            <v>0.53703703703703698</v>
          </cell>
          <cell r="J112">
            <v>0.06</v>
          </cell>
          <cell r="M112" t="str">
            <v>主导</v>
          </cell>
          <cell r="N112" t="str">
            <v>贺一玮团队</v>
          </cell>
          <cell r="O112" t="str">
            <v>贺一玮</v>
          </cell>
          <cell r="P112" t="str">
            <v>在建</v>
          </cell>
          <cell r="T112">
            <v>51.3</v>
          </cell>
          <cell r="U112">
            <v>0</v>
          </cell>
          <cell r="V112">
            <v>2.7</v>
          </cell>
          <cell r="AH112">
            <v>2.7</v>
          </cell>
          <cell r="AW112">
            <v>0</v>
          </cell>
          <cell r="AX112">
            <v>0</v>
          </cell>
          <cell r="AY112">
            <v>54</v>
          </cell>
          <cell r="AZ112">
            <v>51.3</v>
          </cell>
          <cell r="BC112">
            <v>18.899999999999999</v>
          </cell>
          <cell r="BQ112" t="str">
            <v>上海城建智慧城市运营管理有限公司</v>
          </cell>
          <cell r="CA112">
            <v>0</v>
          </cell>
          <cell r="CB112">
            <v>0</v>
          </cell>
          <cell r="CC112">
            <v>0</v>
          </cell>
          <cell r="CD112">
            <v>0</v>
          </cell>
          <cell r="CE112">
            <v>0</v>
          </cell>
          <cell r="CF112">
            <v>0</v>
          </cell>
          <cell r="CG112">
            <v>0</v>
          </cell>
          <cell r="CH112">
            <v>0</v>
          </cell>
          <cell r="CI112">
            <v>0</v>
          </cell>
          <cell r="CJ112">
            <v>0</v>
          </cell>
          <cell r="CK112">
            <v>0</v>
          </cell>
          <cell r="CL112">
            <v>0</v>
          </cell>
          <cell r="DA112">
            <v>0</v>
          </cell>
          <cell r="DB112">
            <v>0</v>
          </cell>
          <cell r="DC112">
            <v>0</v>
          </cell>
          <cell r="DD112">
            <v>0</v>
          </cell>
          <cell r="DE112">
            <v>0</v>
          </cell>
          <cell r="DF112">
            <v>0</v>
          </cell>
          <cell r="DG112">
            <v>0</v>
          </cell>
          <cell r="DH112">
            <v>0</v>
          </cell>
          <cell r="DI112">
            <v>0</v>
          </cell>
          <cell r="DJ112">
            <v>0</v>
          </cell>
          <cell r="DK112">
            <v>0</v>
          </cell>
          <cell r="DL112">
            <v>0</v>
          </cell>
        </row>
        <row r="113">
          <cell r="A113">
            <v>109</v>
          </cell>
          <cell r="B113" t="str">
            <v>智能运管中心</v>
          </cell>
          <cell r="C113" t="str">
            <v>C0CJZY-FW-T-2025027</v>
          </cell>
          <cell r="D113" t="str">
            <v>临港新片区智能网联云控平台建设项目（一期）二标段项目 城市治理场景采购合同</v>
          </cell>
          <cell r="E113">
            <v>99.5</v>
          </cell>
          <cell r="F113">
            <v>99.5</v>
          </cell>
          <cell r="G113">
            <v>99.5</v>
          </cell>
          <cell r="H113">
            <v>84.5</v>
          </cell>
          <cell r="I113">
            <v>0.84924623115577902</v>
          </cell>
          <cell r="J113">
            <v>0.06</v>
          </cell>
          <cell r="M113" t="str">
            <v>主导</v>
          </cell>
          <cell r="N113" t="str">
            <v>贺一玮团队</v>
          </cell>
          <cell r="O113" t="str">
            <v>贺一玮</v>
          </cell>
          <cell r="P113" t="str">
            <v>在建</v>
          </cell>
          <cell r="T113">
            <v>79.599999999999994</v>
          </cell>
          <cell r="U113">
            <v>0</v>
          </cell>
          <cell r="V113">
            <v>19.899999999999999</v>
          </cell>
          <cell r="AH113">
            <v>19.899999999999999</v>
          </cell>
          <cell r="AW113">
            <v>29.85</v>
          </cell>
          <cell r="AX113">
            <v>29.85</v>
          </cell>
          <cell r="AY113">
            <v>39.799999999999997</v>
          </cell>
          <cell r="AZ113">
            <v>19.899999999999999</v>
          </cell>
          <cell r="BC113">
            <v>29.85</v>
          </cell>
          <cell r="BQ113" t="str">
            <v>上海城建智慧城市运营管理有限公司</v>
          </cell>
          <cell r="CA113">
            <v>0</v>
          </cell>
          <cell r="CB113">
            <v>0</v>
          </cell>
          <cell r="CC113">
            <v>0</v>
          </cell>
          <cell r="CD113">
            <v>0</v>
          </cell>
          <cell r="CE113">
            <v>0</v>
          </cell>
          <cell r="CF113">
            <v>0</v>
          </cell>
          <cell r="CG113">
            <v>0</v>
          </cell>
          <cell r="CH113">
            <v>0</v>
          </cell>
          <cell r="CI113">
            <v>0</v>
          </cell>
          <cell r="CJ113">
            <v>0</v>
          </cell>
          <cell r="CK113">
            <v>0</v>
          </cell>
          <cell r="CL113">
            <v>0</v>
          </cell>
          <cell r="DA113">
            <v>0</v>
          </cell>
          <cell r="DB113">
            <v>29.85</v>
          </cell>
          <cell r="DC113">
            <v>0</v>
          </cell>
          <cell r="DD113">
            <v>0</v>
          </cell>
          <cell r="DE113">
            <v>0</v>
          </cell>
          <cell r="DF113">
            <v>0</v>
          </cell>
          <cell r="DG113">
            <v>0</v>
          </cell>
          <cell r="DH113">
            <v>0</v>
          </cell>
          <cell r="DI113">
            <v>0</v>
          </cell>
          <cell r="DJ113">
            <v>0</v>
          </cell>
          <cell r="DK113">
            <v>0</v>
          </cell>
          <cell r="DL113">
            <v>0</v>
          </cell>
        </row>
        <row r="114">
          <cell r="A114">
            <v>110</v>
          </cell>
          <cell r="B114" t="str">
            <v>智能运管中心</v>
          </cell>
          <cell r="C114" t="str">
            <v>C0CJZY-FW-T/W-2025015</v>
          </cell>
          <cell r="D114" t="str">
            <v>成都市政开发有限公司智慧城市运维平台（一期）系统建设 服务合同</v>
          </cell>
          <cell r="E114">
            <v>400.61239999999998</v>
          </cell>
          <cell r="F114">
            <v>400.61239999999998</v>
          </cell>
          <cell r="G114">
            <v>400.61239999999998</v>
          </cell>
          <cell r="H114">
            <v>364.7124</v>
          </cell>
          <cell r="I114">
            <v>0.91038719720108496</v>
          </cell>
          <cell r="J114">
            <v>6.4907081359732097E-2</v>
          </cell>
          <cell r="M114" t="str">
            <v>主导</v>
          </cell>
          <cell r="N114" t="str">
            <v>贺一玮团队</v>
          </cell>
          <cell r="O114" t="str">
            <v>崔彦勇</v>
          </cell>
          <cell r="P114" t="str">
            <v>在建</v>
          </cell>
          <cell r="T114">
            <v>394.55239999999998</v>
          </cell>
          <cell r="U114">
            <v>0</v>
          </cell>
          <cell r="V114">
            <v>6.06</v>
          </cell>
          <cell r="AW114">
            <v>38.883240000000001</v>
          </cell>
          <cell r="AX114">
            <v>77.766480000000001</v>
          </cell>
          <cell r="AY114">
            <v>283.96267999999998</v>
          </cell>
          <cell r="AZ114">
            <v>277.90267999999998</v>
          </cell>
          <cell r="BB114">
            <v>120</v>
          </cell>
          <cell r="BD114">
            <v>116</v>
          </cell>
          <cell r="BQ114" t="str">
            <v>成都市政开发有限公司</v>
          </cell>
          <cell r="CA114">
            <v>0</v>
          </cell>
          <cell r="CB114">
            <v>0</v>
          </cell>
          <cell r="CC114">
            <v>0</v>
          </cell>
          <cell r="CD114">
            <v>0</v>
          </cell>
          <cell r="CE114">
            <v>0</v>
          </cell>
          <cell r="CF114">
            <v>0</v>
          </cell>
          <cell r="CG114">
            <v>0</v>
          </cell>
          <cell r="CH114">
            <v>0</v>
          </cell>
          <cell r="CI114">
            <v>0</v>
          </cell>
          <cell r="CJ114">
            <v>0</v>
          </cell>
          <cell r="CK114">
            <v>0</v>
          </cell>
          <cell r="CL114">
            <v>0</v>
          </cell>
          <cell r="DA114">
            <v>0</v>
          </cell>
          <cell r="DB114">
            <v>77.766480000000001</v>
          </cell>
          <cell r="DC114">
            <v>0</v>
          </cell>
          <cell r="DD114">
            <v>0</v>
          </cell>
          <cell r="DE114">
            <v>0</v>
          </cell>
          <cell r="DF114">
            <v>0</v>
          </cell>
          <cell r="DG114">
            <v>0</v>
          </cell>
          <cell r="DH114">
            <v>0</v>
          </cell>
          <cell r="DI114">
            <v>0</v>
          </cell>
          <cell r="DJ114">
            <v>0</v>
          </cell>
          <cell r="DK114">
            <v>0</v>
          </cell>
          <cell r="DL114">
            <v>0</v>
          </cell>
        </row>
        <row r="115">
          <cell r="A115">
            <v>111</v>
          </cell>
          <cell r="B115" t="str">
            <v>智能运管中心</v>
          </cell>
          <cell r="C115" t="str">
            <v>C0CJZY-FW-T-2025047</v>
          </cell>
          <cell r="D115" t="str">
            <v>2023年S9苏绍高速钱江隧道信息化提升实施及应用项目技术服务</v>
          </cell>
          <cell r="E115">
            <v>79.551389999999998</v>
          </cell>
          <cell r="F115">
            <v>79.551389999999998</v>
          </cell>
          <cell r="G115">
            <v>79.551389999999998</v>
          </cell>
          <cell r="H115">
            <v>79.551389999999998</v>
          </cell>
          <cell r="I115">
            <v>1</v>
          </cell>
          <cell r="J115">
            <v>0.06</v>
          </cell>
          <cell r="M115" t="str">
            <v>主导</v>
          </cell>
          <cell r="N115" t="str">
            <v>邱枫团队</v>
          </cell>
          <cell r="O115" t="str">
            <v>丁启明</v>
          </cell>
          <cell r="P115" t="str">
            <v>25已完结</v>
          </cell>
          <cell r="T115">
            <v>79.551389999999998</v>
          </cell>
          <cell r="U115">
            <v>0</v>
          </cell>
          <cell r="V115">
            <v>0</v>
          </cell>
          <cell r="AA115">
            <v>0</v>
          </cell>
          <cell r="AB115">
            <v>0</v>
          </cell>
          <cell r="AC115">
            <v>0</v>
          </cell>
          <cell r="AD115">
            <v>0</v>
          </cell>
          <cell r="AE115">
            <v>0</v>
          </cell>
          <cell r="AF115">
            <v>0</v>
          </cell>
          <cell r="AG115">
            <v>0</v>
          </cell>
          <cell r="AH115">
            <v>0</v>
          </cell>
          <cell r="AI115">
            <v>0</v>
          </cell>
          <cell r="AJ115">
            <v>0</v>
          </cell>
          <cell r="AK115">
            <v>0</v>
          </cell>
          <cell r="AL115">
            <v>0</v>
          </cell>
          <cell r="AW115">
            <v>0</v>
          </cell>
          <cell r="AX115">
            <v>0</v>
          </cell>
          <cell r="AY115">
            <v>79.551389999999998</v>
          </cell>
          <cell r="AZ115">
            <v>79.551389999999998</v>
          </cell>
          <cell r="BQ115" t="str">
            <v>上海城建智慧城市运营管理有限公司</v>
          </cell>
          <cell r="CA115">
            <v>0</v>
          </cell>
          <cell r="CB115">
            <v>0</v>
          </cell>
          <cell r="CC115">
            <v>0</v>
          </cell>
          <cell r="CD115">
            <v>0</v>
          </cell>
          <cell r="CE115">
            <v>0</v>
          </cell>
          <cell r="CF115">
            <v>0</v>
          </cell>
          <cell r="CG115">
            <v>0</v>
          </cell>
          <cell r="CH115">
            <v>0</v>
          </cell>
          <cell r="CI115">
            <v>0</v>
          </cell>
          <cell r="CJ115">
            <v>0</v>
          </cell>
          <cell r="CK115">
            <v>0</v>
          </cell>
          <cell r="CL115">
            <v>0</v>
          </cell>
          <cell r="DA115">
            <v>0</v>
          </cell>
          <cell r="DB115">
            <v>0</v>
          </cell>
          <cell r="DC115">
            <v>0</v>
          </cell>
          <cell r="DD115">
            <v>0</v>
          </cell>
          <cell r="DE115">
            <v>0</v>
          </cell>
          <cell r="DF115">
            <v>0</v>
          </cell>
          <cell r="DG115">
            <v>0</v>
          </cell>
          <cell r="DH115">
            <v>0</v>
          </cell>
          <cell r="DI115">
            <v>0</v>
          </cell>
          <cell r="DJ115">
            <v>0</v>
          </cell>
          <cell r="DK115">
            <v>0</v>
          </cell>
          <cell r="DL115">
            <v>0</v>
          </cell>
        </row>
        <row r="116">
          <cell r="A116">
            <v>112</v>
          </cell>
          <cell r="B116" t="str">
            <v>智能运管中心</v>
          </cell>
          <cell r="C116" t="str">
            <v>C0CJZY-FW-T-2025036</v>
          </cell>
          <cell r="D116" t="str">
            <v>嘉浏平台路面养护决策功能开发服务</v>
          </cell>
          <cell r="E116">
            <v>129.69999999999999</v>
          </cell>
          <cell r="F116">
            <v>129.69999999999999</v>
          </cell>
          <cell r="G116">
            <v>129.69999999999999</v>
          </cell>
          <cell r="H116">
            <v>74.7</v>
          </cell>
          <cell r="I116">
            <v>0.57594448727833503</v>
          </cell>
          <cell r="J116">
            <v>0.06</v>
          </cell>
          <cell r="M116" t="str">
            <v>主导</v>
          </cell>
          <cell r="N116" t="str">
            <v>贺一玮团队</v>
          </cell>
          <cell r="O116" t="str">
            <v>贺一玮</v>
          </cell>
          <cell r="P116" t="str">
            <v>在建</v>
          </cell>
          <cell r="T116">
            <v>84.305000000000007</v>
          </cell>
          <cell r="U116">
            <v>0</v>
          </cell>
          <cell r="V116">
            <v>45.395000000000003</v>
          </cell>
          <cell r="AI116">
            <v>45.395000000000003</v>
          </cell>
          <cell r="AW116">
            <v>0</v>
          </cell>
          <cell r="AX116">
            <v>0</v>
          </cell>
          <cell r="AY116">
            <v>129.69999999999999</v>
          </cell>
          <cell r="AZ116">
            <v>84.305000000000007</v>
          </cell>
          <cell r="BB116">
            <v>38.909999999999997</v>
          </cell>
          <cell r="BQ116" t="str">
            <v>上海城建智慧城市运营管理有限公司</v>
          </cell>
          <cell r="CA116">
            <v>0</v>
          </cell>
          <cell r="CB116">
            <v>0</v>
          </cell>
          <cell r="CC116">
            <v>0</v>
          </cell>
          <cell r="CD116">
            <v>0</v>
          </cell>
          <cell r="CE116">
            <v>0</v>
          </cell>
          <cell r="CF116">
            <v>0</v>
          </cell>
          <cell r="CG116">
            <v>0</v>
          </cell>
          <cell r="CH116">
            <v>0</v>
          </cell>
          <cell r="CI116">
            <v>0</v>
          </cell>
          <cell r="CJ116">
            <v>0</v>
          </cell>
          <cell r="CK116">
            <v>0</v>
          </cell>
          <cell r="CL116">
            <v>0</v>
          </cell>
          <cell r="DA116">
            <v>0</v>
          </cell>
          <cell r="DB116">
            <v>0</v>
          </cell>
          <cell r="DC116">
            <v>0</v>
          </cell>
          <cell r="DD116">
            <v>0</v>
          </cell>
          <cell r="DE116">
            <v>0</v>
          </cell>
          <cell r="DF116">
            <v>0</v>
          </cell>
          <cell r="DG116">
            <v>0</v>
          </cell>
          <cell r="DH116">
            <v>0</v>
          </cell>
          <cell r="DI116">
            <v>0</v>
          </cell>
          <cell r="DJ116">
            <v>0</v>
          </cell>
          <cell r="DK116">
            <v>0</v>
          </cell>
          <cell r="DL116">
            <v>0</v>
          </cell>
        </row>
        <row r="117">
          <cell r="A117">
            <v>113</v>
          </cell>
          <cell r="B117" t="str">
            <v>智能运管中心</v>
          </cell>
          <cell r="C117" t="str">
            <v>C0CJZY-FW-T-2025051</v>
          </cell>
          <cell r="D117" t="str">
            <v>无人机感知语料标注服务项目技术咨询及维护服务采购合同</v>
          </cell>
          <cell r="E117">
            <v>53.353200000000001</v>
          </cell>
          <cell r="F117">
            <v>53.353200000000001</v>
          </cell>
          <cell r="G117">
            <v>53.353200000000001</v>
          </cell>
          <cell r="H117">
            <v>53.353200000000001</v>
          </cell>
          <cell r="I117">
            <v>1</v>
          </cell>
          <cell r="J117">
            <v>0.06</v>
          </cell>
          <cell r="M117" t="str">
            <v>主导</v>
          </cell>
          <cell r="N117" t="str">
            <v>邱枫团队</v>
          </cell>
          <cell r="O117" t="str">
            <v>丁启明</v>
          </cell>
          <cell r="P117" t="str">
            <v>25已完结</v>
          </cell>
          <cell r="T117">
            <v>53.353200000000001</v>
          </cell>
          <cell r="U117">
            <v>0</v>
          </cell>
          <cell r="V117">
            <v>0</v>
          </cell>
          <cell r="AA117">
            <v>0</v>
          </cell>
          <cell r="AB117">
            <v>0</v>
          </cell>
          <cell r="AC117">
            <v>0</v>
          </cell>
          <cell r="AD117">
            <v>0</v>
          </cell>
          <cell r="AE117">
            <v>0</v>
          </cell>
          <cell r="AF117">
            <v>0</v>
          </cell>
          <cell r="AG117">
            <v>0</v>
          </cell>
          <cell r="AH117">
            <v>0</v>
          </cell>
          <cell r="AI117">
            <v>0</v>
          </cell>
          <cell r="AJ117">
            <v>0</v>
          </cell>
          <cell r="AK117">
            <v>0</v>
          </cell>
          <cell r="AL117">
            <v>0</v>
          </cell>
          <cell r="AW117">
            <v>0</v>
          </cell>
          <cell r="AX117">
            <v>53.353200000000001</v>
          </cell>
          <cell r="AY117">
            <v>0</v>
          </cell>
          <cell r="AZ117">
            <v>0</v>
          </cell>
          <cell r="BB117">
            <v>53.353200000000001</v>
          </cell>
          <cell r="BQ117" t="str">
            <v>中国联合网络通信有限公司上海市分公司</v>
          </cell>
          <cell r="CA117">
            <v>0</v>
          </cell>
          <cell r="CB117">
            <v>0</v>
          </cell>
          <cell r="CC117">
            <v>0</v>
          </cell>
          <cell r="CD117">
            <v>0</v>
          </cell>
          <cell r="CE117">
            <v>0</v>
          </cell>
          <cell r="CF117">
            <v>0</v>
          </cell>
          <cell r="CG117">
            <v>0</v>
          </cell>
          <cell r="CH117">
            <v>0</v>
          </cell>
          <cell r="CI117">
            <v>0</v>
          </cell>
          <cell r="CJ117">
            <v>0</v>
          </cell>
          <cell r="CK117">
            <v>0</v>
          </cell>
          <cell r="CL117">
            <v>0</v>
          </cell>
          <cell r="DA117">
            <v>0</v>
          </cell>
          <cell r="DB117">
            <v>53.353200000000001</v>
          </cell>
          <cell r="DC117">
            <v>0</v>
          </cell>
          <cell r="DD117">
            <v>0</v>
          </cell>
          <cell r="DE117">
            <v>0</v>
          </cell>
          <cell r="DF117">
            <v>0</v>
          </cell>
          <cell r="DG117">
            <v>0</v>
          </cell>
          <cell r="DH117">
            <v>0</v>
          </cell>
          <cell r="DI117">
            <v>0</v>
          </cell>
          <cell r="DJ117">
            <v>0</v>
          </cell>
          <cell r="DK117">
            <v>0</v>
          </cell>
          <cell r="DL117">
            <v>0</v>
          </cell>
        </row>
        <row r="118">
          <cell r="A118">
            <v>114</v>
          </cell>
          <cell r="B118" t="str">
            <v>智能运管中心</v>
          </cell>
          <cell r="C118" t="str">
            <v>C0CJZY-FW-T-2025052</v>
          </cell>
          <cell r="D118" t="str">
            <v>智慧城市交通规划语料服务加工项目技术咨询及维护服务采购合同</v>
          </cell>
          <cell r="E118">
            <v>73.703199999999995</v>
          </cell>
          <cell r="F118">
            <v>73.703199999999995</v>
          </cell>
          <cell r="G118">
            <v>73.703199999999995</v>
          </cell>
          <cell r="H118">
            <v>73.703199999999995</v>
          </cell>
          <cell r="I118">
            <v>1</v>
          </cell>
          <cell r="J118">
            <v>0.06</v>
          </cell>
          <cell r="M118" t="str">
            <v>主导</v>
          </cell>
          <cell r="N118" t="str">
            <v>邱枫团队</v>
          </cell>
          <cell r="O118" t="str">
            <v>丁启明</v>
          </cell>
          <cell r="P118" t="str">
            <v>25已完结</v>
          </cell>
          <cell r="T118">
            <v>73.703199999999995</v>
          </cell>
          <cell r="U118">
            <v>0</v>
          </cell>
          <cell r="V118">
            <v>0</v>
          </cell>
          <cell r="AA118">
            <v>0</v>
          </cell>
          <cell r="AB118">
            <v>0</v>
          </cell>
          <cell r="AC118">
            <v>0</v>
          </cell>
          <cell r="AD118">
            <v>0</v>
          </cell>
          <cell r="AE118">
            <v>0</v>
          </cell>
          <cell r="AF118">
            <v>0</v>
          </cell>
          <cell r="AG118">
            <v>0</v>
          </cell>
          <cell r="AH118">
            <v>0</v>
          </cell>
          <cell r="AI118">
            <v>0</v>
          </cell>
          <cell r="AJ118">
            <v>0</v>
          </cell>
          <cell r="AK118">
            <v>0</v>
          </cell>
          <cell r="AL118">
            <v>0</v>
          </cell>
          <cell r="AW118">
            <v>0</v>
          </cell>
          <cell r="AX118">
            <v>73.703199999999995</v>
          </cell>
          <cell r="AY118">
            <v>0</v>
          </cell>
          <cell r="AZ118">
            <v>0</v>
          </cell>
          <cell r="BB118">
            <v>73.703199999999995</v>
          </cell>
          <cell r="BQ118" t="str">
            <v>中国联合网络通信有限公司上海市分公司</v>
          </cell>
          <cell r="CA118">
            <v>0</v>
          </cell>
          <cell r="CB118">
            <v>0</v>
          </cell>
          <cell r="CC118">
            <v>0</v>
          </cell>
          <cell r="CD118">
            <v>0</v>
          </cell>
          <cell r="CE118">
            <v>0</v>
          </cell>
          <cell r="CF118">
            <v>0</v>
          </cell>
          <cell r="CG118">
            <v>0</v>
          </cell>
          <cell r="CH118">
            <v>0</v>
          </cell>
          <cell r="CI118">
            <v>0</v>
          </cell>
          <cell r="CJ118">
            <v>0</v>
          </cell>
          <cell r="CK118">
            <v>0</v>
          </cell>
          <cell r="CL118">
            <v>0</v>
          </cell>
          <cell r="DA118">
            <v>0</v>
          </cell>
          <cell r="DB118">
            <v>73.703199999999995</v>
          </cell>
          <cell r="DC118">
            <v>0</v>
          </cell>
          <cell r="DD118">
            <v>0</v>
          </cell>
          <cell r="DE118">
            <v>0</v>
          </cell>
          <cell r="DF118">
            <v>0</v>
          </cell>
          <cell r="DG118">
            <v>0</v>
          </cell>
          <cell r="DH118">
            <v>0</v>
          </cell>
          <cell r="DI118">
            <v>0</v>
          </cell>
          <cell r="DJ118">
            <v>0</v>
          </cell>
          <cell r="DK118">
            <v>0</v>
          </cell>
          <cell r="DL118">
            <v>0</v>
          </cell>
        </row>
        <row r="119">
          <cell r="A119">
            <v>115</v>
          </cell>
          <cell r="B119" t="str">
            <v>智能运管中心</v>
          </cell>
          <cell r="C119" t="str">
            <v>C0CJZY-FW-T/W-2025058</v>
          </cell>
          <cell r="D119" t="str">
            <v>湖南省高速公路交通基础设施数字化转型升级公共服务项目桥梁数字化管养平台技术劳务服务</v>
          </cell>
          <cell r="E119">
            <v>734.08</v>
          </cell>
          <cell r="F119">
            <v>734.08</v>
          </cell>
          <cell r="G119">
            <v>734.08</v>
          </cell>
          <cell r="H119">
            <v>104.08</v>
          </cell>
          <cell r="I119">
            <v>0.14178291194420201</v>
          </cell>
          <cell r="J119">
            <v>0.06</v>
          </cell>
          <cell r="M119" t="str">
            <v>主导</v>
          </cell>
          <cell r="N119" t="str">
            <v>邱枫团队</v>
          </cell>
          <cell r="O119" t="str">
            <v>邱枫</v>
          </cell>
          <cell r="P119" t="str">
            <v>在建</v>
          </cell>
          <cell r="T119">
            <v>183.52</v>
          </cell>
          <cell r="U119">
            <v>0</v>
          </cell>
          <cell r="V119">
            <v>550.55999999999995</v>
          </cell>
          <cell r="AD119">
            <v>0</v>
          </cell>
          <cell r="AE119">
            <v>220.22399999999999</v>
          </cell>
          <cell r="AF119">
            <v>0</v>
          </cell>
          <cell r="AW119">
            <v>0</v>
          </cell>
          <cell r="AX119">
            <v>0</v>
          </cell>
          <cell r="AY119">
            <v>734.08</v>
          </cell>
          <cell r="AZ119">
            <v>183.52</v>
          </cell>
          <cell r="BC119">
            <v>137.63999999999999</v>
          </cell>
          <cell r="BF119">
            <v>403.74400000000003</v>
          </cell>
          <cell r="BQ119" t="str">
            <v>湖南高速信息科技有限公司</v>
          </cell>
          <cell r="CA119">
            <v>0</v>
          </cell>
          <cell r="CB119">
            <v>0</v>
          </cell>
          <cell r="CC119">
            <v>0</v>
          </cell>
          <cell r="CD119">
            <v>0</v>
          </cell>
          <cell r="CE119">
            <v>0</v>
          </cell>
          <cell r="CF119">
            <v>0</v>
          </cell>
          <cell r="CG119">
            <v>0</v>
          </cell>
          <cell r="CH119">
            <v>0</v>
          </cell>
          <cell r="CI119">
            <v>0</v>
          </cell>
          <cell r="CJ119">
            <v>0</v>
          </cell>
          <cell r="CK119">
            <v>0</v>
          </cell>
          <cell r="CL119">
            <v>0</v>
          </cell>
          <cell r="DA119">
            <v>0</v>
          </cell>
          <cell r="DB119">
            <v>0</v>
          </cell>
          <cell r="DC119">
            <v>0</v>
          </cell>
          <cell r="DD119">
            <v>0</v>
          </cell>
          <cell r="DE119">
            <v>0</v>
          </cell>
          <cell r="DF119">
            <v>0</v>
          </cell>
          <cell r="DG119">
            <v>0</v>
          </cell>
          <cell r="DH119">
            <v>0</v>
          </cell>
          <cell r="DI119">
            <v>0</v>
          </cell>
          <cell r="DJ119">
            <v>0</v>
          </cell>
          <cell r="DK119">
            <v>0</v>
          </cell>
          <cell r="DL119">
            <v>0</v>
          </cell>
        </row>
        <row r="120">
          <cell r="A120">
            <v>116</v>
          </cell>
          <cell r="B120" t="str">
            <v>智能运管中心</v>
          </cell>
          <cell r="C120" t="str">
            <v>C0CJZY-FW-T-2025061</v>
          </cell>
          <cell r="D120" t="str">
            <v>成都双流动态感知项目技术服务合同</v>
          </cell>
          <cell r="E120">
            <v>14</v>
          </cell>
          <cell r="F120">
            <v>14</v>
          </cell>
          <cell r="G120">
            <v>14</v>
          </cell>
          <cell r="H120">
            <v>8.0299999999999994</v>
          </cell>
          <cell r="I120">
            <v>0.57357142857142895</v>
          </cell>
          <cell r="J120">
            <v>0.06</v>
          </cell>
          <cell r="M120" t="str">
            <v>主导</v>
          </cell>
          <cell r="N120" t="str">
            <v>邱枫团队</v>
          </cell>
          <cell r="O120" t="str">
            <v>段炼</v>
          </cell>
          <cell r="P120" t="str">
            <v>25已完结</v>
          </cell>
          <cell r="T120">
            <v>14</v>
          </cell>
          <cell r="U120">
            <v>0</v>
          </cell>
          <cell r="V120">
            <v>0</v>
          </cell>
          <cell r="AA120">
            <v>0</v>
          </cell>
          <cell r="AB120">
            <v>0</v>
          </cell>
          <cell r="AC120">
            <v>0</v>
          </cell>
          <cell r="AD120">
            <v>0</v>
          </cell>
          <cell r="AE120">
            <v>0</v>
          </cell>
          <cell r="AF120">
            <v>0</v>
          </cell>
          <cell r="AG120">
            <v>0</v>
          </cell>
          <cell r="AH120">
            <v>0</v>
          </cell>
          <cell r="AI120">
            <v>0</v>
          </cell>
          <cell r="AJ120">
            <v>0</v>
          </cell>
          <cell r="AK120">
            <v>0</v>
          </cell>
          <cell r="AL120">
            <v>0</v>
          </cell>
          <cell r="AW120">
            <v>0</v>
          </cell>
          <cell r="AX120">
            <v>0</v>
          </cell>
          <cell r="AY120">
            <v>14</v>
          </cell>
          <cell r="AZ120">
            <v>14</v>
          </cell>
          <cell r="BD120">
            <v>5.9</v>
          </cell>
          <cell r="BQ120" t="str">
            <v>成都申蓉城运城市管理服务有限公司</v>
          </cell>
          <cell r="CA120">
            <v>0</v>
          </cell>
          <cell r="CB120">
            <v>0</v>
          </cell>
          <cell r="CC120">
            <v>0</v>
          </cell>
          <cell r="CD120">
            <v>0</v>
          </cell>
          <cell r="CE120">
            <v>0</v>
          </cell>
          <cell r="CF120">
            <v>0</v>
          </cell>
          <cell r="CG120">
            <v>0</v>
          </cell>
          <cell r="CH120">
            <v>0</v>
          </cell>
          <cell r="CI120">
            <v>0</v>
          </cell>
          <cell r="CJ120">
            <v>0</v>
          </cell>
          <cell r="CK120">
            <v>0</v>
          </cell>
          <cell r="CL120">
            <v>0</v>
          </cell>
          <cell r="DA120">
            <v>0</v>
          </cell>
          <cell r="DB120">
            <v>0</v>
          </cell>
          <cell r="DC120">
            <v>0</v>
          </cell>
          <cell r="DD120">
            <v>0</v>
          </cell>
          <cell r="DE120">
            <v>0</v>
          </cell>
          <cell r="DF120">
            <v>0</v>
          </cell>
          <cell r="DG120">
            <v>0</v>
          </cell>
          <cell r="DH120">
            <v>0</v>
          </cell>
          <cell r="DI120">
            <v>0</v>
          </cell>
          <cell r="DJ120">
            <v>0</v>
          </cell>
          <cell r="DK120">
            <v>0</v>
          </cell>
          <cell r="DL120">
            <v>0</v>
          </cell>
        </row>
        <row r="121">
          <cell r="A121">
            <v>117</v>
          </cell>
          <cell r="B121" t="str">
            <v>智能运管中心</v>
          </cell>
          <cell r="C121" t="str">
            <v>C0CJZY-FW-T-2025071</v>
          </cell>
          <cell r="D121" t="str">
            <v>隧道股份环境、社会和治理信息化平台技术开发服务项目</v>
          </cell>
          <cell r="E121">
            <v>69</v>
          </cell>
          <cell r="F121">
            <v>69</v>
          </cell>
          <cell r="G121">
            <v>69</v>
          </cell>
          <cell r="H121">
            <v>27</v>
          </cell>
          <cell r="I121">
            <v>0.39130434782608697</v>
          </cell>
          <cell r="J121">
            <v>0.06</v>
          </cell>
          <cell r="M121" t="str">
            <v>主导</v>
          </cell>
          <cell r="N121" t="str">
            <v>贺一玮团队</v>
          </cell>
          <cell r="O121" t="str">
            <v>刘嘉成</v>
          </cell>
          <cell r="P121" t="str">
            <v>在建</v>
          </cell>
          <cell r="T121">
            <v>0</v>
          </cell>
          <cell r="U121">
            <v>0</v>
          </cell>
          <cell r="V121">
            <v>69</v>
          </cell>
          <cell r="AE121">
            <v>69</v>
          </cell>
          <cell r="AW121">
            <v>0</v>
          </cell>
          <cell r="AX121">
            <v>13.8</v>
          </cell>
          <cell r="AY121">
            <v>55.2</v>
          </cell>
          <cell r="AZ121">
            <v>-13.8</v>
          </cell>
          <cell r="BD121">
            <v>34.5</v>
          </cell>
          <cell r="BQ121" t="str">
            <v>上海能源建设工程设计研究有限公司</v>
          </cell>
          <cell r="CA121">
            <v>0</v>
          </cell>
          <cell r="CB121">
            <v>0</v>
          </cell>
          <cell r="CC121">
            <v>0</v>
          </cell>
          <cell r="CD121">
            <v>0</v>
          </cell>
          <cell r="CE121">
            <v>0</v>
          </cell>
          <cell r="CF121">
            <v>0</v>
          </cell>
          <cell r="CG121">
            <v>0</v>
          </cell>
          <cell r="CH121">
            <v>0</v>
          </cell>
          <cell r="CI121">
            <v>0</v>
          </cell>
          <cell r="CJ121">
            <v>0</v>
          </cell>
          <cell r="CK121">
            <v>0</v>
          </cell>
          <cell r="CL121">
            <v>0</v>
          </cell>
          <cell r="DA121">
            <v>13.8</v>
          </cell>
          <cell r="DB121">
            <v>0</v>
          </cell>
          <cell r="DC121">
            <v>0</v>
          </cell>
          <cell r="DD121">
            <v>0</v>
          </cell>
          <cell r="DE121">
            <v>0</v>
          </cell>
          <cell r="DF121">
            <v>0</v>
          </cell>
          <cell r="DG121">
            <v>0</v>
          </cell>
          <cell r="DH121">
            <v>0</v>
          </cell>
          <cell r="DI121">
            <v>0</v>
          </cell>
          <cell r="DJ121">
            <v>0</v>
          </cell>
          <cell r="DK121">
            <v>0</v>
          </cell>
          <cell r="DL121">
            <v>0</v>
          </cell>
        </row>
        <row r="122">
          <cell r="A122">
            <v>118</v>
          </cell>
          <cell r="B122" t="str">
            <v>智能运管中心</v>
          </cell>
          <cell r="C122" t="str">
            <v>C0CJZY-FW-T-2025093</v>
          </cell>
          <cell r="D122" t="str">
            <v>智慧公司2025积水检测项目</v>
          </cell>
          <cell r="E122">
            <v>0.79500000000000004</v>
          </cell>
          <cell r="F122">
            <v>0.79500000000000004</v>
          </cell>
          <cell r="G122">
            <v>0.79500000000000004</v>
          </cell>
          <cell r="H122">
            <v>0.15</v>
          </cell>
          <cell r="I122">
            <v>0.18867924528301899</v>
          </cell>
          <cell r="J122">
            <v>0.06</v>
          </cell>
          <cell r="M122" t="str">
            <v>主导</v>
          </cell>
          <cell r="N122" t="str">
            <v>邱枫团队</v>
          </cell>
          <cell r="O122" t="str">
            <v>段炼</v>
          </cell>
          <cell r="P122" t="str">
            <v>在建</v>
          </cell>
          <cell r="T122">
            <v>0</v>
          </cell>
          <cell r="U122">
            <v>0</v>
          </cell>
          <cell r="V122">
            <v>0.79500000000000004</v>
          </cell>
          <cell r="AB122">
            <v>0.79500000000000004</v>
          </cell>
          <cell r="AC122">
            <v>0.79500000000000004</v>
          </cell>
          <cell r="AW122">
            <v>0</v>
          </cell>
          <cell r="AX122">
            <v>0.79500000000000004</v>
          </cell>
          <cell r="AY122">
            <v>0</v>
          </cell>
          <cell r="AZ122">
            <v>-0.79500000000000004</v>
          </cell>
          <cell r="BQ122" t="str">
            <v>上海城建智慧城市运营管理有限公司</v>
          </cell>
          <cell r="CA122">
            <v>0</v>
          </cell>
          <cell r="CB122">
            <v>0</v>
          </cell>
          <cell r="CC122">
            <v>0</v>
          </cell>
          <cell r="CD122">
            <v>0</v>
          </cell>
          <cell r="CE122">
            <v>0</v>
          </cell>
          <cell r="CF122">
            <v>0</v>
          </cell>
          <cell r="CG122">
            <v>0</v>
          </cell>
          <cell r="CH122">
            <v>0</v>
          </cell>
          <cell r="CI122">
            <v>0</v>
          </cell>
          <cell r="CJ122">
            <v>0</v>
          </cell>
          <cell r="CK122">
            <v>0</v>
          </cell>
          <cell r="CL122">
            <v>0</v>
          </cell>
          <cell r="DA122">
            <v>0.79500000000000004</v>
          </cell>
          <cell r="DB122">
            <v>0</v>
          </cell>
          <cell r="DC122">
            <v>0</v>
          </cell>
          <cell r="DD122">
            <v>0</v>
          </cell>
          <cell r="DE122">
            <v>0</v>
          </cell>
          <cell r="DF122">
            <v>0</v>
          </cell>
          <cell r="DG122">
            <v>0</v>
          </cell>
          <cell r="DH122">
            <v>0</v>
          </cell>
          <cell r="DI122">
            <v>0</v>
          </cell>
          <cell r="DJ122">
            <v>0</v>
          </cell>
          <cell r="DK122">
            <v>0</v>
          </cell>
          <cell r="DL122">
            <v>0</v>
          </cell>
        </row>
        <row r="123">
          <cell r="A123">
            <v>119</v>
          </cell>
          <cell r="B123" t="str">
            <v>智能运管中心</v>
          </cell>
          <cell r="C123" t="str">
            <v>C0CJZY-FW-T-2025102</v>
          </cell>
          <cell r="D123" t="str">
            <v>浦江桥隧2025气象监测项目技术服务合同</v>
          </cell>
          <cell r="E123">
            <v>4.0350000000000001</v>
          </cell>
          <cell r="F123">
            <v>4.0350000000000001</v>
          </cell>
          <cell r="G123">
            <v>4.0350000000000001</v>
          </cell>
          <cell r="H123">
            <v>0.92</v>
          </cell>
          <cell r="I123">
            <v>0.22800495662949199</v>
          </cell>
          <cell r="J123">
            <v>0.06</v>
          </cell>
          <cell r="M123" t="str">
            <v>主导</v>
          </cell>
          <cell r="N123" t="str">
            <v>邱枫团队</v>
          </cell>
          <cell r="O123" t="str">
            <v>段炼</v>
          </cell>
          <cell r="P123" t="str">
            <v>25已完结</v>
          </cell>
          <cell r="T123">
            <v>4.0350000000000001</v>
          </cell>
          <cell r="U123">
            <v>0</v>
          </cell>
          <cell r="V123">
            <v>0</v>
          </cell>
          <cell r="AA123">
            <v>0</v>
          </cell>
          <cell r="AB123">
            <v>0</v>
          </cell>
          <cell r="AC123">
            <v>0</v>
          </cell>
          <cell r="AD123">
            <v>0</v>
          </cell>
          <cell r="AE123">
            <v>0</v>
          </cell>
          <cell r="AF123">
            <v>0</v>
          </cell>
          <cell r="AG123">
            <v>0</v>
          </cell>
          <cell r="AH123">
            <v>0</v>
          </cell>
          <cell r="AI123">
            <v>0</v>
          </cell>
          <cell r="AJ123">
            <v>0</v>
          </cell>
          <cell r="AK123">
            <v>0</v>
          </cell>
          <cell r="AL123">
            <v>0</v>
          </cell>
          <cell r="AW123">
            <v>0</v>
          </cell>
          <cell r="AX123">
            <v>4.0350000000000001</v>
          </cell>
          <cell r="AY123">
            <v>0</v>
          </cell>
          <cell r="AZ123">
            <v>0</v>
          </cell>
          <cell r="BQ123" t="str">
            <v>上海浦江桥隧运营管理有限公司</v>
          </cell>
          <cell r="CA123">
            <v>0</v>
          </cell>
          <cell r="CB123">
            <v>0</v>
          </cell>
          <cell r="CC123">
            <v>0</v>
          </cell>
          <cell r="CD123">
            <v>0</v>
          </cell>
          <cell r="CE123">
            <v>0</v>
          </cell>
          <cell r="CF123">
            <v>0</v>
          </cell>
          <cell r="CG123">
            <v>0</v>
          </cell>
          <cell r="CH123">
            <v>0</v>
          </cell>
          <cell r="CI123">
            <v>0</v>
          </cell>
          <cell r="CJ123">
            <v>0</v>
          </cell>
          <cell r="CK123">
            <v>0</v>
          </cell>
          <cell r="CL123">
            <v>0</v>
          </cell>
          <cell r="DA123">
            <v>4.0350000000000001</v>
          </cell>
          <cell r="DB123">
            <v>0</v>
          </cell>
          <cell r="DC123">
            <v>0</v>
          </cell>
          <cell r="DD123">
            <v>0</v>
          </cell>
          <cell r="DE123">
            <v>0</v>
          </cell>
          <cell r="DF123">
            <v>0</v>
          </cell>
          <cell r="DG123">
            <v>0</v>
          </cell>
          <cell r="DH123">
            <v>0</v>
          </cell>
          <cell r="DI123">
            <v>0</v>
          </cell>
          <cell r="DJ123">
            <v>0</v>
          </cell>
          <cell r="DK123">
            <v>0</v>
          </cell>
          <cell r="DL123">
            <v>0</v>
          </cell>
        </row>
        <row r="124">
          <cell r="A124">
            <v>120</v>
          </cell>
          <cell r="B124" t="str">
            <v>智能运管中心</v>
          </cell>
          <cell r="C124" t="str">
            <v>C0CJZY-FW-T-2025117</v>
          </cell>
          <cell r="D124" t="str">
            <v>2025 年闵行区区管公路资产数字化信息采集（一路一档数据采集服务）——大屏开发</v>
          </cell>
          <cell r="E124">
            <v>68.989999999999995</v>
          </cell>
          <cell r="F124">
            <v>68.989999999999995</v>
          </cell>
          <cell r="G124">
            <v>68.989999999999995</v>
          </cell>
          <cell r="H124">
            <v>55.99</v>
          </cell>
          <cell r="I124">
            <v>0.81156689375271795</v>
          </cell>
          <cell r="J124">
            <v>0.06</v>
          </cell>
          <cell r="M124" t="str">
            <v>主导</v>
          </cell>
          <cell r="N124" t="str">
            <v>贺一玮团队</v>
          </cell>
          <cell r="O124" t="str">
            <v>何栩</v>
          </cell>
          <cell r="P124" t="str">
            <v>在建</v>
          </cell>
          <cell r="T124">
            <v>0</v>
          </cell>
          <cell r="U124">
            <v>0</v>
          </cell>
          <cell r="V124">
            <v>68.989999999999995</v>
          </cell>
          <cell r="AF124">
            <v>68.989999999999995</v>
          </cell>
          <cell r="AW124">
            <v>0</v>
          </cell>
          <cell r="AX124">
            <v>20.696999999999999</v>
          </cell>
          <cell r="AY124">
            <v>48.292999999999999</v>
          </cell>
          <cell r="AZ124">
            <v>-20.696999999999999</v>
          </cell>
          <cell r="BQ124" t="str">
            <v>上海城建智慧城市运营管理有限公司</v>
          </cell>
          <cell r="CA124">
            <v>0</v>
          </cell>
          <cell r="CB124">
            <v>0</v>
          </cell>
          <cell r="CC124">
            <v>0</v>
          </cell>
          <cell r="CD124">
            <v>0</v>
          </cell>
          <cell r="CE124">
            <v>0</v>
          </cell>
          <cell r="CF124">
            <v>0</v>
          </cell>
          <cell r="CG124">
            <v>0</v>
          </cell>
          <cell r="CH124">
            <v>0</v>
          </cell>
          <cell r="CI124">
            <v>0</v>
          </cell>
          <cell r="CJ124">
            <v>0</v>
          </cell>
          <cell r="CK124">
            <v>0</v>
          </cell>
          <cell r="CL124">
            <v>0</v>
          </cell>
          <cell r="DA124">
            <v>0</v>
          </cell>
          <cell r="DB124">
            <v>0</v>
          </cell>
          <cell r="DC124">
            <v>0</v>
          </cell>
          <cell r="DD124">
            <v>20.696999999999999</v>
          </cell>
          <cell r="DE124">
            <v>0</v>
          </cell>
          <cell r="DF124">
            <v>0</v>
          </cell>
          <cell r="DG124">
            <v>0</v>
          </cell>
          <cell r="DH124">
            <v>0</v>
          </cell>
          <cell r="DI124">
            <v>0</v>
          </cell>
          <cell r="DJ124">
            <v>0</v>
          </cell>
          <cell r="DK124">
            <v>0</v>
          </cell>
          <cell r="DL124">
            <v>0</v>
          </cell>
        </row>
        <row r="125">
          <cell r="A125">
            <v>121</v>
          </cell>
          <cell r="B125" t="str">
            <v>智能运管中心</v>
          </cell>
          <cell r="C125" t="str">
            <v>C0CJZY-FW-T-2025120</v>
          </cell>
          <cell r="D125" t="str">
            <v>浦东新区城市道路管养平台(二期)-道路塌陷风险预警安全应急管理</v>
          </cell>
          <cell r="E125">
            <v>159.82689999999999</v>
          </cell>
          <cell r="F125">
            <v>159.82689999999999</v>
          </cell>
          <cell r="G125">
            <v>159.82689999999999</v>
          </cell>
          <cell r="H125">
            <v>159.82689999999999</v>
          </cell>
          <cell r="I125">
            <v>1</v>
          </cell>
          <cell r="J125">
            <v>0.06</v>
          </cell>
          <cell r="M125" t="str">
            <v>主导</v>
          </cell>
          <cell r="N125" t="str">
            <v>邱枫团队</v>
          </cell>
          <cell r="O125" t="str">
            <v>高建勇</v>
          </cell>
          <cell r="P125" t="str">
            <v>25已完结</v>
          </cell>
          <cell r="T125">
            <v>159.82689999999999</v>
          </cell>
          <cell r="U125">
            <v>0</v>
          </cell>
          <cell r="V125">
            <v>0</v>
          </cell>
          <cell r="AA125">
            <v>0</v>
          </cell>
          <cell r="AB125">
            <v>0</v>
          </cell>
          <cell r="AC125">
            <v>0</v>
          </cell>
          <cell r="AD125">
            <v>0</v>
          </cell>
          <cell r="AE125">
            <v>0</v>
          </cell>
          <cell r="AF125">
            <v>0</v>
          </cell>
          <cell r="AG125">
            <v>0</v>
          </cell>
          <cell r="AH125">
            <v>0</v>
          </cell>
          <cell r="AI125">
            <v>0</v>
          </cell>
          <cell r="AJ125">
            <v>0</v>
          </cell>
          <cell r="AK125">
            <v>0</v>
          </cell>
          <cell r="AL125">
            <v>0</v>
          </cell>
          <cell r="AW125">
            <v>0</v>
          </cell>
          <cell r="AX125">
            <v>0</v>
          </cell>
          <cell r="AY125">
            <v>159.82689999999999</v>
          </cell>
          <cell r="AZ125">
            <v>159.82689999999999</v>
          </cell>
          <cell r="BE125">
            <v>47.948070000000001</v>
          </cell>
          <cell r="BQ125" t="str">
            <v>上海显晋自动化工程有限公司</v>
          </cell>
          <cell r="CA125">
            <v>0</v>
          </cell>
          <cell r="CB125">
            <v>0</v>
          </cell>
          <cell r="CC125">
            <v>0</v>
          </cell>
          <cell r="CD125">
            <v>0</v>
          </cell>
          <cell r="CE125">
            <v>0</v>
          </cell>
          <cell r="CF125">
            <v>0</v>
          </cell>
          <cell r="CG125">
            <v>0</v>
          </cell>
          <cell r="CH125">
            <v>0</v>
          </cell>
          <cell r="CI125">
            <v>0</v>
          </cell>
          <cell r="CJ125">
            <v>0</v>
          </cell>
          <cell r="CK125">
            <v>0</v>
          </cell>
          <cell r="CL125">
            <v>0</v>
          </cell>
          <cell r="DA125">
            <v>0</v>
          </cell>
          <cell r="DB125">
            <v>0</v>
          </cell>
          <cell r="DC125">
            <v>0</v>
          </cell>
          <cell r="DD125">
            <v>0</v>
          </cell>
          <cell r="DE125">
            <v>0</v>
          </cell>
          <cell r="DF125">
            <v>0</v>
          </cell>
          <cell r="DG125">
            <v>0</v>
          </cell>
          <cell r="DH125">
            <v>0</v>
          </cell>
          <cell r="DI125">
            <v>0</v>
          </cell>
          <cell r="DJ125">
            <v>0</v>
          </cell>
          <cell r="DK125">
            <v>0</v>
          </cell>
          <cell r="DL125">
            <v>0</v>
          </cell>
        </row>
        <row r="126">
          <cell r="A126">
            <v>122</v>
          </cell>
          <cell r="B126" t="str">
            <v>智能运管中心</v>
          </cell>
          <cell r="C126" t="str">
            <v>C0CJZY--T-2025127</v>
          </cell>
          <cell r="D126" t="str">
            <v>城市运营会议系统维保项目</v>
          </cell>
          <cell r="E126">
            <v>2.36</v>
          </cell>
          <cell r="F126">
            <v>2.36</v>
          </cell>
          <cell r="G126">
            <v>2.36</v>
          </cell>
          <cell r="H126">
            <v>0.36</v>
          </cell>
          <cell r="I126">
            <v>0.152542372881356</v>
          </cell>
          <cell r="J126">
            <v>0.06</v>
          </cell>
          <cell r="M126" t="str">
            <v>主导</v>
          </cell>
          <cell r="N126" t="str">
            <v>邱枫团队</v>
          </cell>
          <cell r="O126" t="str">
            <v>段炼</v>
          </cell>
          <cell r="P126" t="str">
            <v>在建</v>
          </cell>
          <cell r="T126">
            <v>0</v>
          </cell>
          <cell r="U126">
            <v>2.36</v>
          </cell>
          <cell r="V126">
            <v>0</v>
          </cell>
          <cell r="AC126">
            <v>2.36</v>
          </cell>
          <cell r="AW126">
            <v>0</v>
          </cell>
          <cell r="AX126">
            <v>2.36</v>
          </cell>
          <cell r="AY126">
            <v>0</v>
          </cell>
          <cell r="AZ126">
            <v>0</v>
          </cell>
          <cell r="BQ126" t="str">
            <v>上海城建城市运营（集团）有限公司</v>
          </cell>
          <cell r="CA126">
            <v>0</v>
          </cell>
          <cell r="CB126">
            <v>0</v>
          </cell>
          <cell r="CC126">
            <v>2.36</v>
          </cell>
          <cell r="CD126">
            <v>0</v>
          </cell>
          <cell r="CE126">
            <v>0</v>
          </cell>
          <cell r="CF126">
            <v>0</v>
          </cell>
          <cell r="CG126">
            <v>0</v>
          </cell>
          <cell r="CH126">
            <v>0</v>
          </cell>
          <cell r="CI126">
            <v>0</v>
          </cell>
          <cell r="CJ126">
            <v>0</v>
          </cell>
          <cell r="CK126">
            <v>0</v>
          </cell>
          <cell r="CL126">
            <v>0</v>
          </cell>
          <cell r="DA126">
            <v>2.36</v>
          </cell>
          <cell r="DB126">
            <v>0</v>
          </cell>
          <cell r="DC126">
            <v>0</v>
          </cell>
          <cell r="DD126">
            <v>0</v>
          </cell>
          <cell r="DE126">
            <v>0</v>
          </cell>
          <cell r="DF126">
            <v>0</v>
          </cell>
          <cell r="DG126">
            <v>0</v>
          </cell>
          <cell r="DH126">
            <v>0</v>
          </cell>
          <cell r="DI126">
            <v>0</v>
          </cell>
          <cell r="DJ126">
            <v>0</v>
          </cell>
          <cell r="DK126">
            <v>0</v>
          </cell>
          <cell r="DL126">
            <v>0</v>
          </cell>
        </row>
        <row r="127">
          <cell r="A127">
            <v>123</v>
          </cell>
          <cell r="B127" t="str">
            <v>智能运管中心</v>
          </cell>
          <cell r="C127" t="str">
            <v>C0CJZY-FW-T-2025122</v>
          </cell>
          <cell r="D127" t="str">
            <v>城市片区一体化管理数字化产品(南湖项目)大屏系统开发</v>
          </cell>
          <cell r="E127">
            <v>20.5</v>
          </cell>
          <cell r="F127">
            <v>20.5</v>
          </cell>
          <cell r="G127">
            <v>20.5</v>
          </cell>
          <cell r="H127">
            <v>20.5</v>
          </cell>
          <cell r="I127">
            <v>1</v>
          </cell>
          <cell r="J127">
            <v>0.06</v>
          </cell>
          <cell r="M127" t="str">
            <v>主导</v>
          </cell>
          <cell r="N127" t="str">
            <v>贺一玮团队</v>
          </cell>
          <cell r="O127" t="str">
            <v>何栩</v>
          </cell>
          <cell r="P127" t="str">
            <v>在建</v>
          </cell>
          <cell r="T127">
            <v>0</v>
          </cell>
          <cell r="U127">
            <v>0</v>
          </cell>
          <cell r="V127">
            <v>20.5</v>
          </cell>
          <cell r="AE127">
            <v>20.5</v>
          </cell>
          <cell r="AW127">
            <v>0</v>
          </cell>
          <cell r="AX127">
            <v>6.97</v>
          </cell>
          <cell r="AY127">
            <v>13.53</v>
          </cell>
          <cell r="AZ127">
            <v>-6.97</v>
          </cell>
          <cell r="BQ127" t="str">
            <v>上海城建智慧城市运营管理有限公司</v>
          </cell>
          <cell r="CA127">
            <v>0</v>
          </cell>
          <cell r="CB127">
            <v>0</v>
          </cell>
          <cell r="CC127">
            <v>0</v>
          </cell>
          <cell r="CD127">
            <v>0</v>
          </cell>
          <cell r="CE127">
            <v>0</v>
          </cell>
          <cell r="CF127">
            <v>0</v>
          </cell>
          <cell r="CG127">
            <v>0</v>
          </cell>
          <cell r="CH127">
            <v>0</v>
          </cell>
          <cell r="CI127">
            <v>0</v>
          </cell>
          <cell r="CJ127">
            <v>0</v>
          </cell>
          <cell r="CK127">
            <v>0</v>
          </cell>
          <cell r="CL127">
            <v>0</v>
          </cell>
          <cell r="DA127">
            <v>0</v>
          </cell>
          <cell r="DB127">
            <v>0</v>
          </cell>
          <cell r="DC127">
            <v>0</v>
          </cell>
          <cell r="DD127">
            <v>6.97</v>
          </cell>
          <cell r="DE127">
            <v>0</v>
          </cell>
          <cell r="DF127">
            <v>0</v>
          </cell>
          <cell r="DG127">
            <v>0</v>
          </cell>
          <cell r="DH127">
            <v>0</v>
          </cell>
          <cell r="DI127">
            <v>0</v>
          </cell>
          <cell r="DJ127">
            <v>0</v>
          </cell>
          <cell r="DK127">
            <v>0</v>
          </cell>
          <cell r="DL127">
            <v>0</v>
          </cell>
        </row>
        <row r="128">
          <cell r="A128">
            <v>124</v>
          </cell>
          <cell r="B128" t="str">
            <v>智能运管中心</v>
          </cell>
          <cell r="C128" t="str">
            <v>C0CJZY-FW-T-2025128</v>
          </cell>
          <cell r="D128" t="str">
            <v>S9苏绍高速钱江通道及接线工程钱江隧道2025年专 项维修服务项目自动化应用平台服务项目技术服务合同</v>
          </cell>
          <cell r="E128">
            <v>189</v>
          </cell>
          <cell r="F128">
            <v>189</v>
          </cell>
          <cell r="G128">
            <v>189</v>
          </cell>
          <cell r="H128">
            <v>15</v>
          </cell>
          <cell r="I128">
            <v>7.9365079365079402E-2</v>
          </cell>
          <cell r="J128">
            <v>0.06</v>
          </cell>
          <cell r="M128" t="str">
            <v>主导</v>
          </cell>
          <cell r="N128" t="str">
            <v>邱枫团队</v>
          </cell>
          <cell r="O128" t="str">
            <v>丁启明</v>
          </cell>
          <cell r="P128" t="str">
            <v>25已完结</v>
          </cell>
          <cell r="T128">
            <v>189</v>
          </cell>
          <cell r="U128">
            <v>0</v>
          </cell>
          <cell r="V128">
            <v>0</v>
          </cell>
          <cell r="AA128">
            <v>0</v>
          </cell>
          <cell r="AB128">
            <v>0</v>
          </cell>
          <cell r="AC128">
            <v>0</v>
          </cell>
          <cell r="AD128">
            <v>0</v>
          </cell>
          <cell r="AE128">
            <v>0</v>
          </cell>
          <cell r="AF128">
            <v>0</v>
          </cell>
          <cell r="AG128">
            <v>0</v>
          </cell>
          <cell r="AH128">
            <v>0</v>
          </cell>
          <cell r="AI128">
            <v>0</v>
          </cell>
          <cell r="AJ128">
            <v>0</v>
          </cell>
          <cell r="AK128">
            <v>0</v>
          </cell>
          <cell r="AL128">
            <v>0</v>
          </cell>
          <cell r="AW128">
            <v>0</v>
          </cell>
          <cell r="AX128">
            <v>0</v>
          </cell>
          <cell r="AY128">
            <v>189</v>
          </cell>
          <cell r="AZ128">
            <v>189</v>
          </cell>
          <cell r="BF128">
            <v>179.55</v>
          </cell>
          <cell r="BQ128" t="str">
            <v>上海浦江桥隧运营管理有限公司</v>
          </cell>
          <cell r="CA128">
            <v>0</v>
          </cell>
          <cell r="CB128">
            <v>0</v>
          </cell>
          <cell r="CC128">
            <v>0</v>
          </cell>
          <cell r="CD128">
            <v>0</v>
          </cell>
          <cell r="CE128">
            <v>0</v>
          </cell>
          <cell r="CF128">
            <v>0</v>
          </cell>
          <cell r="CG128">
            <v>0</v>
          </cell>
          <cell r="CH128">
            <v>0</v>
          </cell>
          <cell r="CI128">
            <v>0</v>
          </cell>
          <cell r="CJ128">
            <v>0</v>
          </cell>
          <cell r="CK128">
            <v>0</v>
          </cell>
          <cell r="CL128">
            <v>0</v>
          </cell>
          <cell r="DA128">
            <v>0</v>
          </cell>
          <cell r="DB128">
            <v>0</v>
          </cell>
          <cell r="DC128">
            <v>0</v>
          </cell>
          <cell r="DD128">
            <v>0</v>
          </cell>
          <cell r="DE128">
            <v>0</v>
          </cell>
          <cell r="DF128">
            <v>0</v>
          </cell>
          <cell r="DG128">
            <v>0</v>
          </cell>
          <cell r="DH128">
            <v>0</v>
          </cell>
          <cell r="DI128">
            <v>0</v>
          </cell>
          <cell r="DJ128">
            <v>0</v>
          </cell>
          <cell r="DK128">
            <v>0</v>
          </cell>
          <cell r="DL128">
            <v>0</v>
          </cell>
        </row>
        <row r="129">
          <cell r="A129">
            <v>125</v>
          </cell>
          <cell r="B129" t="str">
            <v>智能运管中心</v>
          </cell>
          <cell r="C129" t="str">
            <v>C0CJZY-FW-T-2025125</v>
          </cell>
          <cell r="D129" t="str">
            <v>2025市政养护道路结冰监测项目</v>
          </cell>
          <cell r="E129">
            <v>3.45</v>
          </cell>
          <cell r="F129">
            <v>3.45</v>
          </cell>
          <cell r="G129">
            <v>3.45</v>
          </cell>
          <cell r="H129">
            <v>0.45</v>
          </cell>
          <cell r="I129">
            <v>0.13043478260869601</v>
          </cell>
          <cell r="J129">
            <v>0.06</v>
          </cell>
          <cell r="M129" t="str">
            <v>主导</v>
          </cell>
          <cell r="N129" t="str">
            <v>邱枫团队</v>
          </cell>
          <cell r="O129" t="str">
            <v>段炼</v>
          </cell>
          <cell r="P129" t="str">
            <v>25已完结</v>
          </cell>
          <cell r="T129">
            <v>3.45</v>
          </cell>
          <cell r="U129">
            <v>0</v>
          </cell>
          <cell r="V129">
            <v>0</v>
          </cell>
          <cell r="AA129">
            <v>0</v>
          </cell>
          <cell r="AB129">
            <v>0</v>
          </cell>
          <cell r="AC129">
            <v>0</v>
          </cell>
          <cell r="AD129">
            <v>0</v>
          </cell>
          <cell r="AE129">
            <v>0</v>
          </cell>
          <cell r="AF129">
            <v>0</v>
          </cell>
          <cell r="AG129">
            <v>0</v>
          </cell>
          <cell r="AH129">
            <v>0</v>
          </cell>
          <cell r="AI129">
            <v>0</v>
          </cell>
          <cell r="AJ129">
            <v>0</v>
          </cell>
          <cell r="AK129">
            <v>0</v>
          </cell>
          <cell r="AL129">
            <v>0</v>
          </cell>
          <cell r="AW129">
            <v>0</v>
          </cell>
          <cell r="AX129">
            <v>3.45</v>
          </cell>
          <cell r="AY129">
            <v>0</v>
          </cell>
          <cell r="AZ129">
            <v>0</v>
          </cell>
          <cell r="BQ129" t="str">
            <v>上海市政养护管理有限公司</v>
          </cell>
          <cell r="CA129">
            <v>0</v>
          </cell>
          <cell r="CB129">
            <v>0</v>
          </cell>
          <cell r="CC129">
            <v>0</v>
          </cell>
          <cell r="CD129">
            <v>0</v>
          </cell>
          <cell r="CE129">
            <v>0</v>
          </cell>
          <cell r="CF129">
            <v>0</v>
          </cell>
          <cell r="CG129">
            <v>0</v>
          </cell>
          <cell r="CH129">
            <v>0</v>
          </cell>
          <cell r="CI129">
            <v>0</v>
          </cell>
          <cell r="CJ129">
            <v>0</v>
          </cell>
          <cell r="CK129">
            <v>0</v>
          </cell>
          <cell r="CL129">
            <v>0</v>
          </cell>
          <cell r="DA129">
            <v>0</v>
          </cell>
          <cell r="DB129">
            <v>3.45</v>
          </cell>
          <cell r="DC129">
            <v>0</v>
          </cell>
          <cell r="DD129">
            <v>0</v>
          </cell>
          <cell r="DE129">
            <v>0</v>
          </cell>
          <cell r="DF129">
            <v>0</v>
          </cell>
          <cell r="DG129">
            <v>0</v>
          </cell>
          <cell r="DH129">
            <v>0</v>
          </cell>
          <cell r="DI129">
            <v>0</v>
          </cell>
          <cell r="DJ129">
            <v>0</v>
          </cell>
          <cell r="DK129">
            <v>0</v>
          </cell>
          <cell r="DL129">
            <v>0</v>
          </cell>
        </row>
        <row r="130">
          <cell r="A130">
            <v>126</v>
          </cell>
          <cell r="B130" t="str">
            <v>智能运管中心</v>
          </cell>
          <cell r="C130" t="str">
            <v>C0CJZY-QT-T-2025142</v>
          </cell>
          <cell r="D130" t="str">
            <v>城市交通基础设施气象监测技术服务</v>
          </cell>
          <cell r="E130">
            <v>1.91</v>
          </cell>
          <cell r="F130">
            <v>1.91</v>
          </cell>
          <cell r="G130">
            <v>1.91</v>
          </cell>
          <cell r="H130">
            <v>0.97499999999999998</v>
          </cell>
          <cell r="I130">
            <v>0.51047120418848202</v>
          </cell>
          <cell r="J130">
            <v>0.06</v>
          </cell>
          <cell r="M130" t="str">
            <v>主导</v>
          </cell>
          <cell r="N130" t="str">
            <v>邱枫团队</v>
          </cell>
          <cell r="O130" t="str">
            <v>段炼</v>
          </cell>
          <cell r="P130" t="str">
            <v>在建</v>
          </cell>
          <cell r="T130">
            <v>0</v>
          </cell>
          <cell r="U130">
            <v>0</v>
          </cell>
          <cell r="V130">
            <v>1.91</v>
          </cell>
          <cell r="AB130">
            <v>1.91</v>
          </cell>
          <cell r="AC130">
            <v>1.91</v>
          </cell>
          <cell r="AD130">
            <v>1.91</v>
          </cell>
          <cell r="AW130">
            <v>0</v>
          </cell>
          <cell r="AX130">
            <v>0</v>
          </cell>
          <cell r="AY130">
            <v>1.91</v>
          </cell>
          <cell r="AZ130">
            <v>0</v>
          </cell>
          <cell r="BC130">
            <v>1.91</v>
          </cell>
          <cell r="BQ130" t="str">
            <v>上海城建城市运营（集团）有限公司</v>
          </cell>
          <cell r="CA130">
            <v>0</v>
          </cell>
          <cell r="CB130">
            <v>0</v>
          </cell>
          <cell r="CC130">
            <v>0</v>
          </cell>
          <cell r="CD130">
            <v>0</v>
          </cell>
          <cell r="CE130">
            <v>0</v>
          </cell>
          <cell r="CF130">
            <v>0</v>
          </cell>
          <cell r="CG130">
            <v>0</v>
          </cell>
          <cell r="CH130">
            <v>0</v>
          </cell>
          <cell r="CI130">
            <v>0</v>
          </cell>
          <cell r="CJ130">
            <v>0</v>
          </cell>
          <cell r="CK130">
            <v>0</v>
          </cell>
          <cell r="CL130">
            <v>0</v>
          </cell>
          <cell r="DA130">
            <v>0</v>
          </cell>
          <cell r="DB130">
            <v>0</v>
          </cell>
          <cell r="DC130">
            <v>0</v>
          </cell>
          <cell r="DD130">
            <v>0</v>
          </cell>
          <cell r="DE130">
            <v>0</v>
          </cell>
          <cell r="DF130">
            <v>0</v>
          </cell>
          <cell r="DG130">
            <v>0</v>
          </cell>
          <cell r="DH130">
            <v>0</v>
          </cell>
          <cell r="DI130">
            <v>0</v>
          </cell>
          <cell r="DJ130">
            <v>0</v>
          </cell>
          <cell r="DK130">
            <v>0</v>
          </cell>
          <cell r="DL130">
            <v>0</v>
          </cell>
        </row>
        <row r="131">
          <cell r="A131">
            <v>127</v>
          </cell>
          <cell r="B131" t="str">
            <v>智能运管中心</v>
          </cell>
          <cell r="C131" t="str">
            <v>C0CJZY-FW-T-2025140</v>
          </cell>
          <cell r="D131" t="str">
            <v>双流区基础设施智慧运营管理大屏软件建设项目</v>
          </cell>
          <cell r="E131">
            <v>191.99</v>
          </cell>
          <cell r="F131">
            <v>191.99</v>
          </cell>
          <cell r="G131">
            <v>191.99</v>
          </cell>
          <cell r="H131">
            <v>87.99</v>
          </cell>
          <cell r="I131">
            <v>0.45830512005833601</v>
          </cell>
          <cell r="J131">
            <v>0.06</v>
          </cell>
          <cell r="M131" t="str">
            <v>主导</v>
          </cell>
          <cell r="N131" t="str">
            <v>贺一玮团队</v>
          </cell>
          <cell r="O131" t="str">
            <v>贺一玮</v>
          </cell>
          <cell r="P131" t="str">
            <v>25已完结</v>
          </cell>
          <cell r="T131">
            <v>191.99</v>
          </cell>
          <cell r="U131">
            <v>0</v>
          </cell>
          <cell r="V131">
            <v>0</v>
          </cell>
          <cell r="AA131">
            <v>0</v>
          </cell>
          <cell r="AB131">
            <v>0</v>
          </cell>
          <cell r="AC131">
            <v>0</v>
          </cell>
          <cell r="AD131">
            <v>0</v>
          </cell>
          <cell r="AE131">
            <v>0</v>
          </cell>
          <cell r="AF131">
            <v>0</v>
          </cell>
          <cell r="AG131">
            <v>0</v>
          </cell>
          <cell r="AH131">
            <v>0</v>
          </cell>
          <cell r="AI131">
            <v>0</v>
          </cell>
          <cell r="AJ131">
            <v>0</v>
          </cell>
          <cell r="AK131">
            <v>0</v>
          </cell>
          <cell r="AL131">
            <v>0</v>
          </cell>
          <cell r="AW131">
            <v>0</v>
          </cell>
          <cell r="AX131">
            <v>0</v>
          </cell>
          <cell r="AY131">
            <v>191.99</v>
          </cell>
          <cell r="AZ131">
            <v>191.99</v>
          </cell>
          <cell r="BD131">
            <v>65.276600000000002</v>
          </cell>
          <cell r="BQ131" t="str">
            <v>上海城建智慧城市运营管理有限公司</v>
          </cell>
          <cell r="CA131">
            <v>0</v>
          </cell>
          <cell r="CB131">
            <v>0</v>
          </cell>
          <cell r="CC131">
            <v>0</v>
          </cell>
          <cell r="CD131">
            <v>0</v>
          </cell>
          <cell r="CE131">
            <v>0</v>
          </cell>
          <cell r="CF131">
            <v>0</v>
          </cell>
          <cell r="CG131">
            <v>0</v>
          </cell>
          <cell r="CH131">
            <v>0</v>
          </cell>
          <cell r="CI131">
            <v>0</v>
          </cell>
          <cell r="CJ131">
            <v>0</v>
          </cell>
          <cell r="CK131">
            <v>0</v>
          </cell>
          <cell r="CL131">
            <v>0</v>
          </cell>
          <cell r="DA131">
            <v>0</v>
          </cell>
          <cell r="DB131">
            <v>0</v>
          </cell>
          <cell r="DC131">
            <v>0</v>
          </cell>
          <cell r="DD131">
            <v>0</v>
          </cell>
          <cell r="DE131">
            <v>0</v>
          </cell>
          <cell r="DF131">
            <v>0</v>
          </cell>
          <cell r="DG131">
            <v>0</v>
          </cell>
          <cell r="DH131">
            <v>0</v>
          </cell>
          <cell r="DI131">
            <v>0</v>
          </cell>
          <cell r="DJ131">
            <v>0</v>
          </cell>
          <cell r="DK131">
            <v>0</v>
          </cell>
          <cell r="DL131">
            <v>0</v>
          </cell>
        </row>
        <row r="132">
          <cell r="A132">
            <v>128</v>
          </cell>
          <cell r="B132" t="str">
            <v>智能运管中心</v>
          </cell>
          <cell r="C132" t="str">
            <v>C0CJZY-FW-T-2025126</v>
          </cell>
          <cell r="D132" t="str">
            <v>花木项目部环境监测项目</v>
          </cell>
          <cell r="E132">
            <v>3.35</v>
          </cell>
          <cell r="F132">
            <v>3.35</v>
          </cell>
          <cell r="G132">
            <v>3.35</v>
          </cell>
          <cell r="H132">
            <v>0.34499999999999997</v>
          </cell>
          <cell r="I132">
            <v>0.102985074626866</v>
          </cell>
          <cell r="J132">
            <v>0.06</v>
          </cell>
          <cell r="M132" t="str">
            <v>主导</v>
          </cell>
          <cell r="N132" t="str">
            <v>邱枫团队</v>
          </cell>
          <cell r="O132" t="str">
            <v>段炼</v>
          </cell>
          <cell r="P132" t="str">
            <v>在建</v>
          </cell>
          <cell r="T132">
            <v>0</v>
          </cell>
          <cell r="U132">
            <v>3.35</v>
          </cell>
          <cell r="V132">
            <v>0</v>
          </cell>
          <cell r="AB132">
            <v>3.35</v>
          </cell>
          <cell r="AW132">
            <v>0</v>
          </cell>
          <cell r="AX132">
            <v>3.35</v>
          </cell>
          <cell r="AY132">
            <v>0</v>
          </cell>
          <cell r="AZ132">
            <v>0</v>
          </cell>
          <cell r="BB132">
            <v>3.35</v>
          </cell>
          <cell r="BQ132" t="str">
            <v>上海城建养护管理有限公司</v>
          </cell>
          <cell r="CA132">
            <v>0</v>
          </cell>
          <cell r="CB132">
            <v>3.35</v>
          </cell>
          <cell r="CC132">
            <v>0</v>
          </cell>
          <cell r="CD132">
            <v>0</v>
          </cell>
          <cell r="CE132">
            <v>0</v>
          </cell>
          <cell r="CF132">
            <v>0</v>
          </cell>
          <cell r="CG132">
            <v>0</v>
          </cell>
          <cell r="CH132">
            <v>0</v>
          </cell>
          <cell r="CI132">
            <v>0</v>
          </cell>
          <cell r="CJ132">
            <v>0</v>
          </cell>
          <cell r="CK132">
            <v>0</v>
          </cell>
          <cell r="CL132">
            <v>0</v>
          </cell>
          <cell r="DA132">
            <v>0</v>
          </cell>
          <cell r="DB132">
            <v>3.35</v>
          </cell>
          <cell r="DC132">
            <v>0</v>
          </cell>
          <cell r="DD132">
            <v>0</v>
          </cell>
          <cell r="DE132">
            <v>0</v>
          </cell>
          <cell r="DF132">
            <v>0</v>
          </cell>
          <cell r="DG132">
            <v>0</v>
          </cell>
          <cell r="DH132">
            <v>0</v>
          </cell>
          <cell r="DI132">
            <v>0</v>
          </cell>
          <cell r="DJ132">
            <v>0</v>
          </cell>
          <cell r="DK132">
            <v>0</v>
          </cell>
          <cell r="DL132">
            <v>0</v>
          </cell>
        </row>
        <row r="133">
          <cell r="A133">
            <v>129</v>
          </cell>
          <cell r="B133" t="str">
            <v>智能运管中心</v>
          </cell>
          <cell r="C133" t="str">
            <v>C0CJZY-FW-T-2025145</v>
          </cell>
          <cell r="D133" t="str">
            <v>环境集团排水数智运维平台建设服务框架协议</v>
          </cell>
          <cell r="E133">
            <v>367</v>
          </cell>
          <cell r="F133">
            <v>367</v>
          </cell>
          <cell r="G133">
            <v>367</v>
          </cell>
          <cell r="H133">
            <v>153</v>
          </cell>
          <cell r="I133">
            <v>0.41689373297002702</v>
          </cell>
          <cell r="J133">
            <v>0.06</v>
          </cell>
          <cell r="M133" t="str">
            <v>主导</v>
          </cell>
          <cell r="N133" t="str">
            <v>董力健团队</v>
          </cell>
          <cell r="O133" t="str">
            <v>董力健</v>
          </cell>
          <cell r="P133" t="str">
            <v>在建</v>
          </cell>
          <cell r="T133">
            <v>293.60000000000002</v>
          </cell>
          <cell r="U133">
            <v>0</v>
          </cell>
          <cell r="V133">
            <v>73.400000000000006</v>
          </cell>
          <cell r="AA133">
            <v>0</v>
          </cell>
          <cell r="AB133">
            <v>0</v>
          </cell>
          <cell r="AC133">
            <v>0</v>
          </cell>
          <cell r="AW133">
            <v>0</v>
          </cell>
          <cell r="AX133">
            <v>0</v>
          </cell>
          <cell r="AY133">
            <v>367</v>
          </cell>
          <cell r="AZ133">
            <v>293.60000000000002</v>
          </cell>
          <cell r="BA133">
            <v>0</v>
          </cell>
          <cell r="BC133">
            <v>165.15</v>
          </cell>
          <cell r="BQ133" t="str">
            <v>上海城市环境集团有限公司</v>
          </cell>
          <cell r="CA133">
            <v>0</v>
          </cell>
          <cell r="CB133">
            <v>0</v>
          </cell>
          <cell r="CC133">
            <v>0</v>
          </cell>
          <cell r="CD133">
            <v>0</v>
          </cell>
          <cell r="CE133">
            <v>0</v>
          </cell>
          <cell r="CF133">
            <v>0</v>
          </cell>
          <cell r="CG133">
            <v>0</v>
          </cell>
          <cell r="CH133">
            <v>0</v>
          </cell>
          <cell r="CI133">
            <v>0</v>
          </cell>
          <cell r="CJ133">
            <v>0</v>
          </cell>
          <cell r="CK133">
            <v>0</v>
          </cell>
          <cell r="CL133">
            <v>0</v>
          </cell>
          <cell r="DA133">
            <v>0</v>
          </cell>
          <cell r="DB133">
            <v>0</v>
          </cell>
          <cell r="DC133">
            <v>0</v>
          </cell>
          <cell r="DD133">
            <v>0</v>
          </cell>
          <cell r="DE133">
            <v>0</v>
          </cell>
          <cell r="DF133">
            <v>0</v>
          </cell>
          <cell r="DG133">
            <v>0</v>
          </cell>
          <cell r="DH133">
            <v>0</v>
          </cell>
          <cell r="DI133">
            <v>0</v>
          </cell>
          <cell r="DJ133">
            <v>0</v>
          </cell>
          <cell r="DK133">
            <v>0</v>
          </cell>
          <cell r="DL133">
            <v>0</v>
          </cell>
        </row>
        <row r="134">
          <cell r="A134">
            <v>130</v>
          </cell>
          <cell r="B134" t="str">
            <v>智能运管中心</v>
          </cell>
          <cell r="C134" t="str">
            <v>C0CJZY-FW-T-2025119</v>
          </cell>
          <cell r="D134" t="str">
            <v>浦东新区城市道路管养平台(二期)-重 大交通基础设施全生命周期安全监测平台项目</v>
          </cell>
          <cell r="E134">
            <v>194.82689999999999</v>
          </cell>
          <cell r="F134">
            <v>194.82689999999999</v>
          </cell>
          <cell r="G134">
            <v>194.82689999999999</v>
          </cell>
          <cell r="H134">
            <v>194.82689999999999</v>
          </cell>
          <cell r="I134">
            <v>1</v>
          </cell>
          <cell r="J134">
            <v>0.06</v>
          </cell>
          <cell r="M134" t="str">
            <v>主导</v>
          </cell>
          <cell r="N134" t="str">
            <v>邱枫团队</v>
          </cell>
          <cell r="O134" t="str">
            <v>高建勇</v>
          </cell>
          <cell r="P134" t="str">
            <v>在建</v>
          </cell>
          <cell r="T134">
            <v>0</v>
          </cell>
          <cell r="U134">
            <v>0</v>
          </cell>
          <cell r="V134">
            <v>194.82689999999999</v>
          </cell>
          <cell r="AF134">
            <v>155.86152000000001</v>
          </cell>
          <cell r="AW134">
            <v>0</v>
          </cell>
          <cell r="AX134">
            <v>0</v>
          </cell>
          <cell r="AY134">
            <v>194.82689999999999</v>
          </cell>
          <cell r="AZ134">
            <v>0</v>
          </cell>
          <cell r="BE134">
            <v>58.448070000000001</v>
          </cell>
          <cell r="BQ134" t="str">
            <v>上海城建智慧城市运营管理有限公司</v>
          </cell>
          <cell r="CA134">
            <v>0</v>
          </cell>
          <cell r="CB134">
            <v>0</v>
          </cell>
          <cell r="CC134">
            <v>0</v>
          </cell>
          <cell r="CD134">
            <v>0</v>
          </cell>
          <cell r="CE134">
            <v>0</v>
          </cell>
          <cell r="CF134">
            <v>0</v>
          </cell>
          <cell r="CG134">
            <v>0</v>
          </cell>
          <cell r="CH134">
            <v>0</v>
          </cell>
          <cell r="CI134">
            <v>0</v>
          </cell>
          <cell r="CJ134">
            <v>0</v>
          </cell>
          <cell r="CK134">
            <v>0</v>
          </cell>
          <cell r="CL134">
            <v>0</v>
          </cell>
          <cell r="DA134">
            <v>0</v>
          </cell>
          <cell r="DB134">
            <v>0</v>
          </cell>
          <cell r="DC134">
            <v>0</v>
          </cell>
          <cell r="DD134">
            <v>0</v>
          </cell>
          <cell r="DE134">
            <v>0</v>
          </cell>
          <cell r="DF134">
            <v>0</v>
          </cell>
          <cell r="DG134">
            <v>0</v>
          </cell>
          <cell r="DH134">
            <v>0</v>
          </cell>
          <cell r="DI134">
            <v>0</v>
          </cell>
          <cell r="DJ134">
            <v>0</v>
          </cell>
          <cell r="DK134">
            <v>0</v>
          </cell>
          <cell r="DL134">
            <v>0</v>
          </cell>
        </row>
        <row r="135">
          <cell r="A135">
            <v>131</v>
          </cell>
          <cell r="B135" t="str">
            <v>智能运管中心</v>
          </cell>
          <cell r="C135" t="str">
            <v>C0CJZY-FW-T-2025144</v>
          </cell>
          <cell r="D135" t="str">
            <v>2025年隧道及综合杆平台开发服务项目</v>
          </cell>
          <cell r="E135">
            <v>73.959999999999994</v>
          </cell>
          <cell r="F135">
            <v>73.959999999999994</v>
          </cell>
          <cell r="G135">
            <v>73.959999999999994</v>
          </cell>
          <cell r="H135">
            <v>73.959999999999994</v>
          </cell>
          <cell r="I135">
            <v>1</v>
          </cell>
          <cell r="J135">
            <v>0.06</v>
          </cell>
          <cell r="M135" t="str">
            <v>主导</v>
          </cell>
          <cell r="N135" t="str">
            <v>贺一玮团队</v>
          </cell>
          <cell r="O135" t="str">
            <v>何栩</v>
          </cell>
          <cell r="P135" t="str">
            <v>26新签</v>
          </cell>
          <cell r="T135">
            <v>0</v>
          </cell>
          <cell r="U135">
            <v>0</v>
          </cell>
          <cell r="V135">
            <v>73.959999999999994</v>
          </cell>
          <cell r="AF135">
            <v>48.073999999999998</v>
          </cell>
          <cell r="AK135">
            <v>25.885999999999999</v>
          </cell>
          <cell r="AW135">
            <v>0</v>
          </cell>
          <cell r="AX135">
            <v>0</v>
          </cell>
          <cell r="AY135">
            <v>73.959999999999994</v>
          </cell>
          <cell r="AZ135">
            <v>0</v>
          </cell>
          <cell r="BD135">
            <v>22.187999999999999</v>
          </cell>
          <cell r="BQ135" t="str">
            <v>上海城建智慧城市运营管理有限公司</v>
          </cell>
          <cell r="CA135">
            <v>0</v>
          </cell>
          <cell r="CB135">
            <v>0</v>
          </cell>
          <cell r="CC135">
            <v>0</v>
          </cell>
          <cell r="CD135">
            <v>0</v>
          </cell>
          <cell r="CE135">
            <v>0</v>
          </cell>
          <cell r="CF135">
            <v>0</v>
          </cell>
          <cell r="CG135">
            <v>0</v>
          </cell>
          <cell r="CH135">
            <v>0</v>
          </cell>
          <cell r="CI135">
            <v>0</v>
          </cell>
          <cell r="CJ135">
            <v>0</v>
          </cell>
          <cell r="CK135">
            <v>0</v>
          </cell>
          <cell r="CL135">
            <v>0</v>
          </cell>
          <cell r="DA135">
            <v>0</v>
          </cell>
          <cell r="DB135">
            <v>0</v>
          </cell>
          <cell r="DC135">
            <v>0</v>
          </cell>
          <cell r="DD135">
            <v>0</v>
          </cell>
          <cell r="DE135">
            <v>0</v>
          </cell>
          <cell r="DF135">
            <v>0</v>
          </cell>
          <cell r="DG135">
            <v>0</v>
          </cell>
          <cell r="DH135">
            <v>0</v>
          </cell>
          <cell r="DI135">
            <v>0</v>
          </cell>
          <cell r="DJ135">
            <v>0</v>
          </cell>
          <cell r="DK135">
            <v>0</v>
          </cell>
          <cell r="DL135">
            <v>0</v>
          </cell>
        </row>
        <row r="136">
          <cell r="A136">
            <v>132</v>
          </cell>
          <cell r="B136" t="str">
            <v>智能运管中心</v>
          </cell>
          <cell r="C136" t="str">
            <v>C0CJZY-QT-T-2026006</v>
          </cell>
          <cell r="D136" t="str">
            <v>打浦路600号 8号楼801室设备维保合同</v>
          </cell>
          <cell r="E136">
            <v>5.39</v>
          </cell>
          <cell r="F136">
            <v>5.39</v>
          </cell>
          <cell r="G136">
            <v>5.39</v>
          </cell>
          <cell r="H136">
            <v>0.90999999999999903</v>
          </cell>
          <cell r="I136">
            <v>0.168831168831169</v>
          </cell>
          <cell r="J136">
            <v>0.06</v>
          </cell>
          <cell r="M136" t="str">
            <v>主导</v>
          </cell>
          <cell r="N136" t="str">
            <v>邱枫团队</v>
          </cell>
          <cell r="O136" t="str">
            <v>段炼</v>
          </cell>
          <cell r="P136" t="str">
            <v>26新签</v>
          </cell>
          <cell r="T136">
            <v>0</v>
          </cell>
          <cell r="U136">
            <v>0</v>
          </cell>
          <cell r="V136">
            <v>5.39</v>
          </cell>
          <cell r="AE136">
            <v>5.39</v>
          </cell>
          <cell r="AW136">
            <v>0</v>
          </cell>
          <cell r="AX136">
            <v>0</v>
          </cell>
          <cell r="AY136">
            <v>5.39</v>
          </cell>
          <cell r="AZ136">
            <v>0</v>
          </cell>
          <cell r="BE136">
            <v>5.39</v>
          </cell>
          <cell r="BQ136" t="str">
            <v>上海城建智慧城市运营管理有限公司</v>
          </cell>
          <cell r="CA136">
            <v>0</v>
          </cell>
          <cell r="CB136">
            <v>0</v>
          </cell>
          <cell r="CC136">
            <v>0</v>
          </cell>
          <cell r="CD136">
            <v>0</v>
          </cell>
          <cell r="CE136">
            <v>0</v>
          </cell>
          <cell r="CF136">
            <v>0</v>
          </cell>
          <cell r="CG136">
            <v>0</v>
          </cell>
          <cell r="CH136">
            <v>0</v>
          </cell>
          <cell r="CI136">
            <v>0</v>
          </cell>
          <cell r="CJ136">
            <v>0</v>
          </cell>
          <cell r="CK136">
            <v>0</v>
          </cell>
          <cell r="CL136">
            <v>0</v>
          </cell>
          <cell r="DA136">
            <v>0</v>
          </cell>
          <cell r="DB136">
            <v>0</v>
          </cell>
          <cell r="DC136">
            <v>0</v>
          </cell>
          <cell r="DD136">
            <v>0</v>
          </cell>
          <cell r="DE136">
            <v>0</v>
          </cell>
          <cell r="DF136">
            <v>0</v>
          </cell>
          <cell r="DG136">
            <v>0</v>
          </cell>
          <cell r="DH136">
            <v>0</v>
          </cell>
          <cell r="DI136">
            <v>0</v>
          </cell>
          <cell r="DJ136">
            <v>0</v>
          </cell>
          <cell r="DK136">
            <v>0</v>
          </cell>
          <cell r="DL136">
            <v>0</v>
          </cell>
        </row>
        <row r="137">
          <cell r="A137">
            <v>133</v>
          </cell>
          <cell r="B137" t="str">
            <v>智能运管中心</v>
          </cell>
          <cell r="C137" t="str">
            <v>C0CJZY-FW-T/Y-2025146</v>
          </cell>
          <cell r="D137" t="str">
            <v>太原市城市安全生命线-桥梁及隧道健康监测系统项目（一标段-软件集成部分）</v>
          </cell>
          <cell r="E137">
            <v>800.35180000000003</v>
          </cell>
          <cell r="F137">
            <v>800.35180000000003</v>
          </cell>
          <cell r="G137">
            <v>800.35180000000003</v>
          </cell>
          <cell r="H137">
            <v>288.35180000000003</v>
          </cell>
          <cell r="I137">
            <v>0.360281316291161</v>
          </cell>
          <cell r="J137">
            <v>6.08054686357236E-2</v>
          </cell>
          <cell r="M137" t="str">
            <v>主导</v>
          </cell>
          <cell r="N137" t="str">
            <v>邱枫团队</v>
          </cell>
          <cell r="O137" t="str">
            <v>邱枫</v>
          </cell>
          <cell r="P137" t="str">
            <v>在建</v>
          </cell>
          <cell r="T137">
            <v>0</v>
          </cell>
          <cell r="U137">
            <v>0</v>
          </cell>
          <cell r="V137">
            <v>800.35180000000003</v>
          </cell>
          <cell r="AD137">
            <v>560.24626000000001</v>
          </cell>
          <cell r="AW137">
            <v>0</v>
          </cell>
          <cell r="AX137">
            <v>283.02</v>
          </cell>
          <cell r="AY137">
            <v>517.33180000000004</v>
          </cell>
          <cell r="AZ137">
            <v>-283.02</v>
          </cell>
          <cell r="BG137">
            <v>320.14071999999999</v>
          </cell>
          <cell r="BK137">
            <v>200.08795000000001</v>
          </cell>
          <cell r="BQ137" t="str">
            <v>太原市市政公共设施建设管理中心</v>
          </cell>
          <cell r="CA137">
            <v>0</v>
          </cell>
          <cell r="CB137">
            <v>0</v>
          </cell>
          <cell r="CC137">
            <v>0</v>
          </cell>
          <cell r="CD137">
            <v>0</v>
          </cell>
          <cell r="CE137">
            <v>0</v>
          </cell>
          <cell r="CF137">
            <v>0</v>
          </cell>
          <cell r="CG137">
            <v>0</v>
          </cell>
          <cell r="CH137">
            <v>0</v>
          </cell>
          <cell r="CI137">
            <v>0</v>
          </cell>
          <cell r="CJ137">
            <v>0</v>
          </cell>
          <cell r="CK137">
            <v>0</v>
          </cell>
          <cell r="CL137">
            <v>0</v>
          </cell>
          <cell r="DA137">
            <v>0</v>
          </cell>
          <cell r="DB137">
            <v>240.1</v>
          </cell>
          <cell r="DC137">
            <v>0</v>
          </cell>
          <cell r="DD137">
            <v>0</v>
          </cell>
          <cell r="DE137">
            <v>42.92</v>
          </cell>
          <cell r="DF137">
            <v>0</v>
          </cell>
          <cell r="DG137">
            <v>0</v>
          </cell>
          <cell r="DH137">
            <v>0</v>
          </cell>
          <cell r="DI137">
            <v>0</v>
          </cell>
          <cell r="DJ137">
            <v>0</v>
          </cell>
          <cell r="DK137">
            <v>0</v>
          </cell>
          <cell r="DL137">
            <v>0</v>
          </cell>
        </row>
        <row r="138">
          <cell r="A138">
            <v>134</v>
          </cell>
          <cell r="B138" t="str">
            <v>智能运管中心</v>
          </cell>
          <cell r="C138" t="str">
            <v>C0CJZY-JCCG-W-2026010</v>
          </cell>
          <cell r="D138" t="str">
            <v>打浦路600号房屋修缮工程弱电设备采购合同</v>
          </cell>
          <cell r="E138">
            <v>44.0364</v>
          </cell>
          <cell r="F138">
            <v>44.0364</v>
          </cell>
          <cell r="G138">
            <v>44.0364</v>
          </cell>
          <cell r="H138">
            <v>7.0364000000000004</v>
          </cell>
          <cell r="I138">
            <v>0.15978599522213399</v>
          </cell>
          <cell r="J138">
            <v>0.13</v>
          </cell>
          <cell r="M138" t="str">
            <v>主导</v>
          </cell>
          <cell r="N138" t="str">
            <v>邱枫团队</v>
          </cell>
          <cell r="O138" t="str">
            <v>段炼</v>
          </cell>
          <cell r="P138" t="str">
            <v>26新签</v>
          </cell>
          <cell r="T138">
            <v>0</v>
          </cell>
          <cell r="U138">
            <v>44.0364</v>
          </cell>
          <cell r="V138">
            <v>0</v>
          </cell>
          <cell r="AC138">
            <v>0</v>
          </cell>
          <cell r="AD138">
            <v>44.0364</v>
          </cell>
          <cell r="AW138">
            <v>0</v>
          </cell>
          <cell r="AX138">
            <v>0</v>
          </cell>
          <cell r="AY138">
            <v>44.0364</v>
          </cell>
          <cell r="AZ138">
            <v>44.0364</v>
          </cell>
          <cell r="BE138">
            <v>44.0364</v>
          </cell>
          <cell r="BQ138" t="str">
            <v>上海城建城市运营（集团）有限公司</v>
          </cell>
          <cell r="CA138">
            <v>0</v>
          </cell>
          <cell r="CB138">
            <v>0</v>
          </cell>
          <cell r="CC138">
            <v>0</v>
          </cell>
          <cell r="CD138">
            <v>44.0364</v>
          </cell>
          <cell r="CE138">
            <v>0</v>
          </cell>
          <cell r="CF138">
            <v>0</v>
          </cell>
          <cell r="CG138">
            <v>0</v>
          </cell>
          <cell r="CH138">
            <v>0</v>
          </cell>
          <cell r="CI138">
            <v>0</v>
          </cell>
          <cell r="CJ138">
            <v>0</v>
          </cell>
          <cell r="CK138">
            <v>0</v>
          </cell>
          <cell r="CL138">
            <v>0</v>
          </cell>
          <cell r="DA138">
            <v>0</v>
          </cell>
          <cell r="DB138">
            <v>0</v>
          </cell>
          <cell r="DC138">
            <v>0</v>
          </cell>
          <cell r="DD138">
            <v>0</v>
          </cell>
          <cell r="DE138">
            <v>0</v>
          </cell>
          <cell r="DF138">
            <v>0</v>
          </cell>
          <cell r="DG138">
            <v>0</v>
          </cell>
          <cell r="DH138">
            <v>0</v>
          </cell>
          <cell r="DI138">
            <v>0</v>
          </cell>
          <cell r="DJ138">
            <v>0</v>
          </cell>
          <cell r="DK138">
            <v>0</v>
          </cell>
          <cell r="DL138">
            <v>0</v>
          </cell>
        </row>
        <row r="139">
          <cell r="A139">
            <v>135</v>
          </cell>
          <cell r="B139" t="str">
            <v>智能运管中心</v>
          </cell>
          <cell r="C139" t="str">
            <v>C0CJZY-FW-T-2026009</v>
          </cell>
          <cell r="D139" t="str">
            <v>片区绿植灌溉分析与研究－环境监测系统</v>
          </cell>
          <cell r="E139">
            <v>8.6620000000000008</v>
          </cell>
          <cell r="F139">
            <v>8.6620000000000008</v>
          </cell>
          <cell r="G139">
            <v>8.6620000000000008</v>
          </cell>
          <cell r="H139">
            <v>1.6619999999999999</v>
          </cell>
          <cell r="I139">
            <v>0.19187254675594601</v>
          </cell>
          <cell r="J139">
            <v>0.06</v>
          </cell>
          <cell r="M139" t="str">
            <v>主导</v>
          </cell>
          <cell r="N139" t="str">
            <v>邱枫团队</v>
          </cell>
          <cell r="O139" t="str">
            <v>段炼</v>
          </cell>
          <cell r="P139" t="str">
            <v>26新签</v>
          </cell>
          <cell r="T139">
            <v>0</v>
          </cell>
          <cell r="U139">
            <v>0</v>
          </cell>
          <cell r="V139">
            <v>8.6620000000000008</v>
          </cell>
          <cell r="AC139">
            <v>8.6620000000000008</v>
          </cell>
          <cell r="AW139">
            <v>0</v>
          </cell>
          <cell r="AX139">
            <v>0</v>
          </cell>
          <cell r="AY139">
            <v>8.6620000000000008</v>
          </cell>
          <cell r="AZ139">
            <v>0</v>
          </cell>
          <cell r="BG139">
            <v>8.6620000000000008</v>
          </cell>
          <cell r="BQ139" t="str">
            <v>上海城建养护管理有限公司</v>
          </cell>
          <cell r="CA139">
            <v>0</v>
          </cell>
          <cell r="CB139">
            <v>0</v>
          </cell>
          <cell r="CC139">
            <v>0</v>
          </cell>
          <cell r="CD139">
            <v>0</v>
          </cell>
          <cell r="CE139">
            <v>0</v>
          </cell>
          <cell r="CF139">
            <v>0</v>
          </cell>
          <cell r="CG139">
            <v>0</v>
          </cell>
          <cell r="CH139">
            <v>0</v>
          </cell>
          <cell r="CI139">
            <v>0</v>
          </cell>
          <cell r="CJ139">
            <v>0</v>
          </cell>
          <cell r="CK139">
            <v>0</v>
          </cell>
          <cell r="CL139">
            <v>0</v>
          </cell>
          <cell r="DA139">
            <v>0</v>
          </cell>
          <cell r="DB139">
            <v>0</v>
          </cell>
          <cell r="DC139">
            <v>0</v>
          </cell>
          <cell r="DD139">
            <v>0</v>
          </cell>
          <cell r="DE139">
            <v>0</v>
          </cell>
          <cell r="DF139">
            <v>0</v>
          </cell>
          <cell r="DG139">
            <v>0</v>
          </cell>
          <cell r="DH139">
            <v>0</v>
          </cell>
          <cell r="DI139">
            <v>0</v>
          </cell>
          <cell r="DJ139">
            <v>0</v>
          </cell>
          <cell r="DK139">
            <v>0</v>
          </cell>
          <cell r="DL139">
            <v>0</v>
          </cell>
        </row>
        <row r="140">
          <cell r="A140">
            <v>136</v>
          </cell>
          <cell r="B140" t="str">
            <v>智能运管中心</v>
          </cell>
          <cell r="C140" t="str">
            <v>C0CJZY-SGCG-W-2026008</v>
          </cell>
          <cell r="D140" t="str">
            <v>浙江区域大屏建设项目设备采购合同</v>
          </cell>
          <cell r="E140">
            <v>32.00703</v>
          </cell>
          <cell r="F140">
            <v>32.00703</v>
          </cell>
          <cell r="G140">
            <v>32.00703</v>
          </cell>
          <cell r="H140">
            <v>5.3370300000000004</v>
          </cell>
          <cell r="I140">
            <v>0.16674555558575699</v>
          </cell>
          <cell r="J140">
            <v>0.13</v>
          </cell>
          <cell r="M140" t="str">
            <v>主导</v>
          </cell>
          <cell r="N140" t="str">
            <v>邱枫团队</v>
          </cell>
          <cell r="O140" t="str">
            <v>段炼</v>
          </cell>
          <cell r="P140" t="str">
            <v>26新签</v>
          </cell>
          <cell r="T140">
            <v>0</v>
          </cell>
          <cell r="U140">
            <v>0</v>
          </cell>
          <cell r="V140">
            <v>32.00703</v>
          </cell>
          <cell r="AW140">
            <v>0</v>
          </cell>
          <cell r="AX140">
            <v>0</v>
          </cell>
          <cell r="AY140">
            <v>32.00703</v>
          </cell>
          <cell r="AZ140">
            <v>0</v>
          </cell>
          <cell r="BQ140" t="str">
            <v>上海城建智慧城市运营管理有限公司</v>
          </cell>
          <cell r="CA140">
            <v>0</v>
          </cell>
          <cell r="CB140">
            <v>0</v>
          </cell>
          <cell r="CC140">
            <v>0</v>
          </cell>
          <cell r="CD140">
            <v>0</v>
          </cell>
          <cell r="CE140">
            <v>0</v>
          </cell>
          <cell r="CF140">
            <v>0</v>
          </cell>
          <cell r="CG140">
            <v>0</v>
          </cell>
          <cell r="CH140">
            <v>0</v>
          </cell>
          <cell r="CI140">
            <v>0</v>
          </cell>
          <cell r="CJ140">
            <v>0</v>
          </cell>
          <cell r="CK140">
            <v>0</v>
          </cell>
          <cell r="CL140">
            <v>0</v>
          </cell>
          <cell r="DA140">
            <v>0</v>
          </cell>
          <cell r="DB140">
            <v>0</v>
          </cell>
          <cell r="DC140">
            <v>0</v>
          </cell>
          <cell r="DD140">
            <v>0</v>
          </cell>
          <cell r="DE140">
            <v>0</v>
          </cell>
          <cell r="DF140">
            <v>0</v>
          </cell>
          <cell r="DG140">
            <v>0</v>
          </cell>
          <cell r="DH140">
            <v>0</v>
          </cell>
          <cell r="DI140">
            <v>0</v>
          </cell>
          <cell r="DJ140">
            <v>0</v>
          </cell>
          <cell r="DK140">
            <v>0</v>
          </cell>
          <cell r="DL140">
            <v>0</v>
          </cell>
        </row>
        <row r="141">
          <cell r="A141">
            <v>137</v>
          </cell>
          <cell r="B141" t="str">
            <v>智能运管中心</v>
          </cell>
          <cell r="C141" t="str">
            <v>C0CJZY-JCCG-W-2026018</v>
          </cell>
          <cell r="D141" t="str">
            <v>太原市城市安全生命线-桥梁及隧道健康监测系统项目四标段项目</v>
          </cell>
          <cell r="E141">
            <v>1165.0917999999999</v>
          </cell>
          <cell r="F141">
            <v>1165.0917999999999</v>
          </cell>
          <cell r="G141">
            <v>1165.0917999999999</v>
          </cell>
          <cell r="H141">
            <v>260.09179999999998</v>
          </cell>
          <cell r="I141">
            <v>0.22323717324248599</v>
          </cell>
          <cell r="J141" t="str">
            <v>13%</v>
          </cell>
          <cell r="M141" t="str">
            <v>主导</v>
          </cell>
          <cell r="N141" t="str">
            <v>邱枫团队</v>
          </cell>
          <cell r="O141" t="str">
            <v>邱枫</v>
          </cell>
          <cell r="P141" t="str">
            <v>26新签</v>
          </cell>
          <cell r="T141">
            <v>0</v>
          </cell>
          <cell r="U141">
            <v>0</v>
          </cell>
          <cell r="V141">
            <v>1165.0917999999999</v>
          </cell>
          <cell r="AW141">
            <v>0</v>
          </cell>
          <cell r="AX141">
            <v>764.83</v>
          </cell>
          <cell r="AY141">
            <v>400.26179999999999</v>
          </cell>
          <cell r="AZ141">
            <v>-764.83</v>
          </cell>
          <cell r="BD141">
            <v>349.53</v>
          </cell>
          <cell r="BQ141" t="str">
            <v>太原市市政公共设施建设管理中心</v>
          </cell>
          <cell r="CA141">
            <v>0</v>
          </cell>
          <cell r="CB141">
            <v>0</v>
          </cell>
          <cell r="CC141">
            <v>0</v>
          </cell>
          <cell r="CD141">
            <v>0</v>
          </cell>
          <cell r="CE141">
            <v>0</v>
          </cell>
          <cell r="CF141">
            <v>0</v>
          </cell>
          <cell r="CG141">
            <v>0</v>
          </cell>
          <cell r="CH141">
            <v>0</v>
          </cell>
          <cell r="CI141">
            <v>0</v>
          </cell>
          <cell r="CJ141">
            <v>0</v>
          </cell>
          <cell r="CK141">
            <v>0</v>
          </cell>
          <cell r="CL141">
            <v>0</v>
          </cell>
          <cell r="DA141">
            <v>0</v>
          </cell>
          <cell r="DB141">
            <v>0</v>
          </cell>
          <cell r="DC141">
            <v>0</v>
          </cell>
          <cell r="DD141">
            <v>349.53</v>
          </cell>
          <cell r="DE141">
            <v>415.3</v>
          </cell>
          <cell r="DF141">
            <v>0</v>
          </cell>
          <cell r="DG141">
            <v>0</v>
          </cell>
          <cell r="DH141">
            <v>0</v>
          </cell>
          <cell r="DI141">
            <v>0</v>
          </cell>
          <cell r="DJ141">
            <v>0</v>
          </cell>
          <cell r="DK141">
            <v>0</v>
          </cell>
          <cell r="DL141">
            <v>0</v>
          </cell>
        </row>
        <row r="142">
          <cell r="A142">
            <v>138</v>
          </cell>
          <cell r="B142" t="str">
            <v>智能运管中心</v>
          </cell>
          <cell r="C142" t="str">
            <v>C0CJZY-QT-T-2026019</v>
          </cell>
          <cell r="D142" t="str">
            <v>城建滨江大厦项目访客系统、梯控系统及门禁设备维保服务项目</v>
          </cell>
          <cell r="E142">
            <v>18.207999999999998</v>
          </cell>
          <cell r="F142">
            <v>18.207999999999998</v>
          </cell>
          <cell r="G142">
            <v>18.207999999999998</v>
          </cell>
          <cell r="H142">
            <v>1.9079999999999999</v>
          </cell>
          <cell r="I142">
            <v>0.104789103690685</v>
          </cell>
          <cell r="J142" t="str">
            <v>6%</v>
          </cell>
          <cell r="M142" t="str">
            <v>主导</v>
          </cell>
          <cell r="N142" t="str">
            <v>邱枫团队</v>
          </cell>
          <cell r="O142" t="str">
            <v>段炼</v>
          </cell>
          <cell r="P142" t="str">
            <v>26新签</v>
          </cell>
          <cell r="T142">
            <v>0</v>
          </cell>
          <cell r="U142">
            <v>0</v>
          </cell>
          <cell r="V142">
            <v>18.207999999999998</v>
          </cell>
          <cell r="AW142">
            <v>0</v>
          </cell>
          <cell r="AX142">
            <v>0</v>
          </cell>
          <cell r="AY142">
            <v>18.207999999999998</v>
          </cell>
          <cell r="AZ142">
            <v>0</v>
          </cell>
          <cell r="BQ142" t="str">
            <v>上海瑞锦诚物业服务有限公司</v>
          </cell>
          <cell r="CA142">
            <v>0</v>
          </cell>
          <cell r="CB142">
            <v>0</v>
          </cell>
          <cell r="CC142">
            <v>0</v>
          </cell>
          <cell r="CD142">
            <v>0</v>
          </cell>
          <cell r="CE142">
            <v>0</v>
          </cell>
          <cell r="CF142">
            <v>0</v>
          </cell>
          <cell r="CG142">
            <v>0</v>
          </cell>
          <cell r="CH142">
            <v>0</v>
          </cell>
          <cell r="CI142">
            <v>0</v>
          </cell>
          <cell r="CJ142">
            <v>0</v>
          </cell>
          <cell r="CK142">
            <v>0</v>
          </cell>
          <cell r="CL142">
            <v>0</v>
          </cell>
          <cell r="DA142">
            <v>0</v>
          </cell>
          <cell r="DB142">
            <v>0</v>
          </cell>
          <cell r="DC142">
            <v>0</v>
          </cell>
          <cell r="DD142">
            <v>0</v>
          </cell>
          <cell r="DE142">
            <v>0</v>
          </cell>
          <cell r="DF142">
            <v>0</v>
          </cell>
          <cell r="DG142">
            <v>0</v>
          </cell>
          <cell r="DH142">
            <v>0</v>
          </cell>
          <cell r="DI142">
            <v>0</v>
          </cell>
          <cell r="DJ142">
            <v>0</v>
          </cell>
          <cell r="DK142">
            <v>0</v>
          </cell>
          <cell r="DL142">
            <v>0</v>
          </cell>
        </row>
        <row r="143">
          <cell r="A143">
            <v>139</v>
          </cell>
          <cell r="B143" t="str">
            <v>智能运管中心</v>
          </cell>
          <cell r="C143" t="str">
            <v>C0CJZY-QT-T-2026016</v>
          </cell>
          <cell r="D143" t="str">
            <v>城建滨江大厦科技展厅、会务设备维保服务合同</v>
          </cell>
          <cell r="E143">
            <v>35.700800000000001</v>
          </cell>
          <cell r="F143">
            <v>35.700800000000001</v>
          </cell>
          <cell r="G143">
            <v>35.700800000000001</v>
          </cell>
          <cell r="H143">
            <v>3.7008000000000001</v>
          </cell>
          <cell r="I143">
            <v>0.10366154259848499</v>
          </cell>
          <cell r="J143" t="str">
            <v>6%</v>
          </cell>
          <cell r="M143" t="str">
            <v>主导</v>
          </cell>
          <cell r="N143" t="str">
            <v>邱枫团队</v>
          </cell>
          <cell r="O143" t="str">
            <v>段炼</v>
          </cell>
          <cell r="P143" t="str">
            <v>26新签</v>
          </cell>
          <cell r="V143">
            <v>35.700800000000001</v>
          </cell>
          <cell r="AW143">
            <v>0</v>
          </cell>
          <cell r="AX143">
            <v>0</v>
          </cell>
          <cell r="AY143">
            <v>35.700800000000001</v>
          </cell>
          <cell r="AZ143">
            <v>0</v>
          </cell>
          <cell r="BQ143" t="str">
            <v>上海瑞锦诚物业服务有限公司</v>
          </cell>
          <cell r="CA143">
            <v>0</v>
          </cell>
          <cell r="CB143">
            <v>0</v>
          </cell>
          <cell r="CC143">
            <v>0</v>
          </cell>
          <cell r="CD143">
            <v>0</v>
          </cell>
          <cell r="CE143">
            <v>8.9252000000000002</v>
          </cell>
          <cell r="CF143">
            <v>0</v>
          </cell>
          <cell r="CG143">
            <v>0</v>
          </cell>
          <cell r="CH143">
            <v>0</v>
          </cell>
          <cell r="CI143">
            <v>0</v>
          </cell>
          <cell r="CJ143">
            <v>0</v>
          </cell>
          <cell r="CK143">
            <v>0</v>
          </cell>
          <cell r="CL143">
            <v>0</v>
          </cell>
          <cell r="DA143">
            <v>0</v>
          </cell>
          <cell r="DB143">
            <v>0</v>
          </cell>
          <cell r="DC143">
            <v>0</v>
          </cell>
          <cell r="DD143">
            <v>0</v>
          </cell>
          <cell r="DE143">
            <v>0</v>
          </cell>
          <cell r="DF143">
            <v>0</v>
          </cell>
          <cell r="DG143">
            <v>0</v>
          </cell>
          <cell r="DH143">
            <v>0</v>
          </cell>
          <cell r="DI143">
            <v>0</v>
          </cell>
          <cell r="DJ143">
            <v>0</v>
          </cell>
          <cell r="DK143">
            <v>0</v>
          </cell>
          <cell r="DL143">
            <v>0</v>
          </cell>
        </row>
        <row r="144">
          <cell r="A144">
            <v>140</v>
          </cell>
          <cell r="B144" t="str">
            <v>智能运管中心</v>
          </cell>
          <cell r="D144" t="str">
            <v>海口世纪大桥琼州大桥结构监控工程维保技术服务</v>
          </cell>
          <cell r="E144">
            <v>15.9</v>
          </cell>
          <cell r="F144">
            <v>15.9</v>
          </cell>
          <cell r="G144">
            <v>15.9</v>
          </cell>
          <cell r="H144">
            <v>5.9</v>
          </cell>
          <cell r="I144">
            <v>0.37106918238993702</v>
          </cell>
          <cell r="J144">
            <v>0.06</v>
          </cell>
          <cell r="M144" t="str">
            <v>主导</v>
          </cell>
          <cell r="N144" t="str">
            <v>邱枫团队</v>
          </cell>
          <cell r="O144" t="str">
            <v>查正军</v>
          </cell>
          <cell r="P144" t="str">
            <v>待签</v>
          </cell>
          <cell r="T144">
            <v>0</v>
          </cell>
          <cell r="U144">
            <v>0</v>
          </cell>
          <cell r="V144">
            <v>15.9</v>
          </cell>
          <cell r="AG144">
            <v>7.95</v>
          </cell>
          <cell r="AL144">
            <v>7.95</v>
          </cell>
          <cell r="BG144">
            <v>7.95</v>
          </cell>
          <cell r="BL144">
            <v>7.95</v>
          </cell>
          <cell r="CA144">
            <v>0</v>
          </cell>
          <cell r="CB144">
            <v>0</v>
          </cell>
          <cell r="CC144">
            <v>0</v>
          </cell>
          <cell r="CD144">
            <v>0</v>
          </cell>
          <cell r="CE144">
            <v>0</v>
          </cell>
          <cell r="CF144">
            <v>0</v>
          </cell>
          <cell r="CG144">
            <v>0</v>
          </cell>
          <cell r="CH144">
            <v>0</v>
          </cell>
          <cell r="CI144">
            <v>0</v>
          </cell>
          <cell r="CJ144">
            <v>0</v>
          </cell>
          <cell r="CK144">
            <v>0</v>
          </cell>
          <cell r="CL144">
            <v>0</v>
          </cell>
          <cell r="DA144">
            <v>0</v>
          </cell>
          <cell r="DB144">
            <v>0</v>
          </cell>
          <cell r="DC144">
            <v>0</v>
          </cell>
          <cell r="DD144">
            <v>0</v>
          </cell>
          <cell r="DE144">
            <v>0</v>
          </cell>
          <cell r="DF144">
            <v>0</v>
          </cell>
          <cell r="DG144">
            <v>0</v>
          </cell>
          <cell r="DH144">
            <v>0</v>
          </cell>
          <cell r="DI144">
            <v>0</v>
          </cell>
          <cell r="DJ144">
            <v>0</v>
          </cell>
          <cell r="DK144">
            <v>0</v>
          </cell>
          <cell r="DL144">
            <v>0</v>
          </cell>
        </row>
        <row r="145">
          <cell r="A145">
            <v>141</v>
          </cell>
          <cell r="B145" t="str">
            <v>智能运管中心</v>
          </cell>
          <cell r="D145" t="str">
            <v>钱江隧道2026年信息化提升</v>
          </cell>
          <cell r="E145">
            <v>165</v>
          </cell>
          <cell r="F145">
            <v>165</v>
          </cell>
          <cell r="G145">
            <v>165</v>
          </cell>
          <cell r="H145">
            <v>140</v>
          </cell>
          <cell r="I145">
            <v>0.84848484848484895</v>
          </cell>
          <cell r="J145">
            <v>0.06</v>
          </cell>
          <cell r="M145" t="str">
            <v>主导</v>
          </cell>
          <cell r="N145" t="str">
            <v>邱枫团队</v>
          </cell>
          <cell r="O145" t="str">
            <v>丁启明</v>
          </cell>
          <cell r="P145" t="str">
            <v>待签</v>
          </cell>
          <cell r="T145">
            <v>0</v>
          </cell>
          <cell r="U145">
            <v>0</v>
          </cell>
          <cell r="V145">
            <v>165</v>
          </cell>
          <cell r="AK145">
            <v>165</v>
          </cell>
          <cell r="BL145">
            <v>148.5</v>
          </cell>
          <cell r="CA145">
            <v>0</v>
          </cell>
          <cell r="CB145">
            <v>0</v>
          </cell>
          <cell r="CC145">
            <v>0</v>
          </cell>
          <cell r="CD145">
            <v>0</v>
          </cell>
          <cell r="CE145">
            <v>0</v>
          </cell>
          <cell r="CF145">
            <v>0</v>
          </cell>
          <cell r="CG145">
            <v>0</v>
          </cell>
          <cell r="CH145">
            <v>0</v>
          </cell>
          <cell r="CI145">
            <v>0</v>
          </cell>
          <cell r="CJ145">
            <v>0</v>
          </cell>
          <cell r="CK145">
            <v>0</v>
          </cell>
          <cell r="CL145">
            <v>0</v>
          </cell>
          <cell r="DA145">
            <v>0</v>
          </cell>
          <cell r="DB145">
            <v>0</v>
          </cell>
          <cell r="DC145">
            <v>0</v>
          </cell>
          <cell r="DD145">
            <v>0</v>
          </cell>
          <cell r="DE145">
            <v>0</v>
          </cell>
          <cell r="DF145">
            <v>0</v>
          </cell>
          <cell r="DG145">
            <v>0</v>
          </cell>
          <cell r="DH145">
            <v>0</v>
          </cell>
          <cell r="DI145">
            <v>0</v>
          </cell>
          <cell r="DJ145">
            <v>0</v>
          </cell>
          <cell r="DK145">
            <v>0</v>
          </cell>
          <cell r="DL145">
            <v>0</v>
          </cell>
        </row>
        <row r="146">
          <cell r="A146">
            <v>142</v>
          </cell>
          <cell r="B146" t="str">
            <v>智能运管中心</v>
          </cell>
          <cell r="D146" t="str">
            <v>2025年浦东新区城市道路养护管理平台（二期）物资供货安装采购合同</v>
          </cell>
          <cell r="E146">
            <v>116.6</v>
          </cell>
          <cell r="F146">
            <v>116.6</v>
          </cell>
          <cell r="G146">
            <v>116.6</v>
          </cell>
          <cell r="H146">
            <v>31.6</v>
          </cell>
          <cell r="I146">
            <v>0.27101200686106303</v>
          </cell>
          <cell r="J146">
            <v>0.13</v>
          </cell>
          <cell r="M146" t="str">
            <v>主导</v>
          </cell>
          <cell r="N146" t="str">
            <v>邱枫团队</v>
          </cell>
          <cell r="O146" t="str">
            <v>段炼</v>
          </cell>
          <cell r="P146" t="str">
            <v>待签</v>
          </cell>
          <cell r="T146">
            <v>0</v>
          </cell>
          <cell r="U146">
            <v>0</v>
          </cell>
          <cell r="V146">
            <v>116.6</v>
          </cell>
          <cell r="AF146">
            <v>116.6</v>
          </cell>
          <cell r="BK146">
            <v>104.94</v>
          </cell>
          <cell r="CA146">
            <v>0</v>
          </cell>
          <cell r="CB146">
            <v>0</v>
          </cell>
          <cell r="CC146">
            <v>0</v>
          </cell>
          <cell r="CD146">
            <v>0</v>
          </cell>
          <cell r="CE146">
            <v>0</v>
          </cell>
          <cell r="CF146">
            <v>0</v>
          </cell>
          <cell r="CG146">
            <v>0</v>
          </cell>
          <cell r="CH146">
            <v>0</v>
          </cell>
          <cell r="CI146">
            <v>0</v>
          </cell>
          <cell r="CJ146">
            <v>0</v>
          </cell>
          <cell r="CK146">
            <v>0</v>
          </cell>
          <cell r="CL146">
            <v>0</v>
          </cell>
          <cell r="DA146">
            <v>0</v>
          </cell>
          <cell r="DB146">
            <v>0</v>
          </cell>
          <cell r="DC146">
            <v>0</v>
          </cell>
          <cell r="DD146">
            <v>0</v>
          </cell>
          <cell r="DE146">
            <v>0</v>
          </cell>
          <cell r="DF146">
            <v>0</v>
          </cell>
          <cell r="DG146">
            <v>0</v>
          </cell>
          <cell r="DH146">
            <v>0</v>
          </cell>
          <cell r="DI146">
            <v>0</v>
          </cell>
          <cell r="DJ146">
            <v>0</v>
          </cell>
          <cell r="DK146">
            <v>0</v>
          </cell>
          <cell r="DL146">
            <v>0</v>
          </cell>
        </row>
        <row r="147">
          <cell r="A147">
            <v>143</v>
          </cell>
          <cell r="B147" t="str">
            <v>智能运管中心</v>
          </cell>
          <cell r="D147" t="str">
            <v>2025年浦东大道地道设施设备缺陷监控及综合监控系统整治项目AI赋能</v>
          </cell>
          <cell r="E147">
            <v>49</v>
          </cell>
          <cell r="F147">
            <v>49</v>
          </cell>
          <cell r="G147">
            <v>49</v>
          </cell>
          <cell r="H147">
            <v>49</v>
          </cell>
          <cell r="I147">
            <v>1</v>
          </cell>
          <cell r="J147">
            <v>0.06</v>
          </cell>
          <cell r="M147" t="str">
            <v>主导</v>
          </cell>
          <cell r="N147" t="str">
            <v>邱枫团队</v>
          </cell>
          <cell r="O147" t="str">
            <v>高建勇</v>
          </cell>
          <cell r="P147" t="str">
            <v>待签</v>
          </cell>
          <cell r="T147">
            <v>0</v>
          </cell>
          <cell r="U147">
            <v>0</v>
          </cell>
          <cell r="V147">
            <v>49</v>
          </cell>
          <cell r="AH147">
            <v>49</v>
          </cell>
          <cell r="BJ147">
            <v>31.85</v>
          </cell>
          <cell r="CA147">
            <v>0</v>
          </cell>
          <cell r="CB147">
            <v>0</v>
          </cell>
          <cell r="CC147">
            <v>0</v>
          </cell>
          <cell r="CD147">
            <v>0</v>
          </cell>
          <cell r="CE147">
            <v>0</v>
          </cell>
          <cell r="CF147">
            <v>0</v>
          </cell>
          <cell r="CG147">
            <v>0</v>
          </cell>
          <cell r="CH147">
            <v>0</v>
          </cell>
          <cell r="CI147">
            <v>0</v>
          </cell>
          <cell r="CJ147">
            <v>0</v>
          </cell>
          <cell r="CK147">
            <v>0</v>
          </cell>
          <cell r="CL147">
            <v>0</v>
          </cell>
          <cell r="DA147">
            <v>0</v>
          </cell>
          <cell r="DB147">
            <v>0</v>
          </cell>
          <cell r="DC147">
            <v>0</v>
          </cell>
          <cell r="DD147">
            <v>0</v>
          </cell>
          <cell r="DE147">
            <v>0</v>
          </cell>
          <cell r="DF147">
            <v>0</v>
          </cell>
          <cell r="DG147">
            <v>0</v>
          </cell>
          <cell r="DH147">
            <v>0</v>
          </cell>
          <cell r="DI147">
            <v>0</v>
          </cell>
          <cell r="DJ147">
            <v>0</v>
          </cell>
          <cell r="DK147">
            <v>0</v>
          </cell>
          <cell r="DL147">
            <v>0</v>
          </cell>
        </row>
        <row r="148">
          <cell r="A148">
            <v>144</v>
          </cell>
          <cell r="B148" t="str">
            <v>智能运管中心</v>
          </cell>
          <cell r="D148" t="str">
            <v>2025年浦东大道地道设施设备缺陷监控及综合监控系统整治项目设备采购</v>
          </cell>
          <cell r="E148">
            <v>63</v>
          </cell>
          <cell r="F148">
            <v>63</v>
          </cell>
          <cell r="G148">
            <v>63</v>
          </cell>
          <cell r="H148">
            <v>20</v>
          </cell>
          <cell r="I148">
            <v>0.317460317460317</v>
          </cell>
          <cell r="J148">
            <v>0.13</v>
          </cell>
          <cell r="M148" t="str">
            <v>主导</v>
          </cell>
          <cell r="N148" t="str">
            <v>邱枫团队</v>
          </cell>
          <cell r="O148" t="str">
            <v>高建勇</v>
          </cell>
          <cell r="P148" t="str">
            <v>待签</v>
          </cell>
          <cell r="T148">
            <v>0</v>
          </cell>
          <cell r="U148">
            <v>0</v>
          </cell>
          <cell r="V148">
            <v>63</v>
          </cell>
          <cell r="AH148">
            <v>63</v>
          </cell>
          <cell r="BJ148">
            <v>56.7</v>
          </cell>
          <cell r="CA148">
            <v>0</v>
          </cell>
          <cell r="CB148">
            <v>0</v>
          </cell>
          <cell r="CC148">
            <v>0</v>
          </cell>
          <cell r="CD148">
            <v>0</v>
          </cell>
          <cell r="CE148">
            <v>0</v>
          </cell>
          <cell r="CF148">
            <v>0</v>
          </cell>
          <cell r="CG148">
            <v>0</v>
          </cell>
          <cell r="CH148">
            <v>0</v>
          </cell>
          <cell r="CI148">
            <v>0</v>
          </cell>
          <cell r="CJ148">
            <v>0</v>
          </cell>
          <cell r="CK148">
            <v>0</v>
          </cell>
          <cell r="CL148">
            <v>0</v>
          </cell>
          <cell r="DA148">
            <v>0</v>
          </cell>
          <cell r="DB148">
            <v>0</v>
          </cell>
          <cell r="DC148">
            <v>0</v>
          </cell>
          <cell r="DD148">
            <v>0</v>
          </cell>
          <cell r="DE148">
            <v>0</v>
          </cell>
          <cell r="DF148">
            <v>0</v>
          </cell>
          <cell r="DG148">
            <v>0</v>
          </cell>
          <cell r="DH148">
            <v>0</v>
          </cell>
          <cell r="DI148">
            <v>0</v>
          </cell>
          <cell r="DJ148">
            <v>0</v>
          </cell>
          <cell r="DK148">
            <v>0</v>
          </cell>
          <cell r="DL148">
            <v>0</v>
          </cell>
        </row>
        <row r="149">
          <cell r="A149">
            <v>145</v>
          </cell>
          <cell r="B149" t="str">
            <v>智能运管中心</v>
          </cell>
          <cell r="D149" t="str">
            <v>2025钱江隧道数字化转型项目软件购置费</v>
          </cell>
          <cell r="E149">
            <v>235.39</v>
          </cell>
          <cell r="F149">
            <v>235.39</v>
          </cell>
          <cell r="G149">
            <v>235.39</v>
          </cell>
          <cell r="H149">
            <v>35.308500000000002</v>
          </cell>
          <cell r="I149">
            <v>0.15</v>
          </cell>
          <cell r="J149">
            <v>0.06</v>
          </cell>
          <cell r="M149" t="str">
            <v>主导</v>
          </cell>
          <cell r="N149" t="str">
            <v>邱枫团队</v>
          </cell>
          <cell r="O149" t="str">
            <v>丁启明</v>
          </cell>
          <cell r="P149" t="str">
            <v>待签</v>
          </cell>
          <cell r="T149">
            <v>0</v>
          </cell>
          <cell r="U149">
            <v>0</v>
          </cell>
          <cell r="V149">
            <v>235.39</v>
          </cell>
          <cell r="AH149">
            <v>235.39</v>
          </cell>
          <cell r="BI149">
            <v>117.69499999999999</v>
          </cell>
          <cell r="BK149">
            <v>105.9255</v>
          </cell>
          <cell r="CA149">
            <v>0</v>
          </cell>
          <cell r="CB149">
            <v>0</v>
          </cell>
          <cell r="CC149">
            <v>0</v>
          </cell>
          <cell r="CD149">
            <v>0</v>
          </cell>
          <cell r="CE149">
            <v>0</v>
          </cell>
          <cell r="CF149">
            <v>0</v>
          </cell>
          <cell r="CG149">
            <v>0</v>
          </cell>
          <cell r="CH149">
            <v>0</v>
          </cell>
          <cell r="CI149">
            <v>0</v>
          </cell>
          <cell r="CJ149">
            <v>0</v>
          </cell>
          <cell r="CK149">
            <v>0</v>
          </cell>
          <cell r="CL149">
            <v>0</v>
          </cell>
          <cell r="DA149">
            <v>0</v>
          </cell>
          <cell r="DB149">
            <v>0</v>
          </cell>
          <cell r="DC149">
            <v>0</v>
          </cell>
          <cell r="DD149">
            <v>0</v>
          </cell>
          <cell r="DE149">
            <v>0</v>
          </cell>
          <cell r="DF149">
            <v>0</v>
          </cell>
          <cell r="DG149">
            <v>0</v>
          </cell>
          <cell r="DH149">
            <v>0</v>
          </cell>
          <cell r="DI149">
            <v>0</v>
          </cell>
          <cell r="DJ149">
            <v>0</v>
          </cell>
          <cell r="DK149">
            <v>0</v>
          </cell>
          <cell r="DL149">
            <v>0</v>
          </cell>
        </row>
        <row r="150">
          <cell r="A150">
            <v>146</v>
          </cell>
          <cell r="B150" t="str">
            <v>智能运管中心</v>
          </cell>
          <cell r="D150" t="str">
            <v>仙霞路地道数字孪生</v>
          </cell>
          <cell r="E150">
            <v>60</v>
          </cell>
          <cell r="F150">
            <v>60</v>
          </cell>
          <cell r="G150">
            <v>60</v>
          </cell>
          <cell r="H150">
            <v>30</v>
          </cell>
          <cell r="I150">
            <v>0.5</v>
          </cell>
          <cell r="J150">
            <v>0.06</v>
          </cell>
          <cell r="M150" t="str">
            <v>主导</v>
          </cell>
          <cell r="N150" t="str">
            <v>邱枫团队</v>
          </cell>
          <cell r="O150" t="str">
            <v>丁启明</v>
          </cell>
          <cell r="P150" t="str">
            <v>待签</v>
          </cell>
          <cell r="T150">
            <v>0</v>
          </cell>
          <cell r="U150">
            <v>0</v>
          </cell>
          <cell r="V150">
            <v>60</v>
          </cell>
          <cell r="AI150">
            <v>60</v>
          </cell>
          <cell r="BJ150">
            <v>6</v>
          </cell>
          <cell r="BL150">
            <v>42</v>
          </cell>
          <cell r="CA150">
            <v>0</v>
          </cell>
          <cell r="CB150">
            <v>0</v>
          </cell>
          <cell r="CC150">
            <v>0</v>
          </cell>
          <cell r="CD150">
            <v>0</v>
          </cell>
          <cell r="CE150">
            <v>0</v>
          </cell>
          <cell r="CF150">
            <v>0</v>
          </cell>
          <cell r="CG150">
            <v>0</v>
          </cell>
          <cell r="CH150">
            <v>0</v>
          </cell>
          <cell r="CI150">
            <v>0</v>
          </cell>
          <cell r="CJ150">
            <v>0</v>
          </cell>
          <cell r="CK150">
            <v>0</v>
          </cell>
          <cell r="CL150">
            <v>0</v>
          </cell>
          <cell r="DA150">
            <v>0</v>
          </cell>
          <cell r="DB150">
            <v>0</v>
          </cell>
          <cell r="DC150">
            <v>0</v>
          </cell>
          <cell r="DD150">
            <v>0</v>
          </cell>
          <cell r="DE150">
            <v>0</v>
          </cell>
          <cell r="DF150">
            <v>0</v>
          </cell>
          <cell r="DG150">
            <v>0</v>
          </cell>
          <cell r="DH150">
            <v>0</v>
          </cell>
          <cell r="DI150">
            <v>0</v>
          </cell>
          <cell r="DJ150">
            <v>0</v>
          </cell>
          <cell r="DK150">
            <v>0</v>
          </cell>
          <cell r="DL150">
            <v>0</v>
          </cell>
        </row>
        <row r="151">
          <cell r="A151">
            <v>147</v>
          </cell>
          <cell r="B151" t="str">
            <v>智能运管中心</v>
          </cell>
          <cell r="D151" t="str">
            <v>澳门健康监测平台</v>
          </cell>
          <cell r="E151">
            <v>200</v>
          </cell>
          <cell r="F151">
            <v>200</v>
          </cell>
          <cell r="G151">
            <v>200</v>
          </cell>
          <cell r="H151">
            <v>150</v>
          </cell>
          <cell r="I151">
            <v>0.75</v>
          </cell>
          <cell r="J151">
            <v>0.06</v>
          </cell>
          <cell r="M151" t="str">
            <v>主导</v>
          </cell>
          <cell r="N151" t="str">
            <v>邱枫团队</v>
          </cell>
          <cell r="O151" t="str">
            <v>丁启明</v>
          </cell>
          <cell r="P151" t="str">
            <v>待签</v>
          </cell>
          <cell r="T151">
            <v>1</v>
          </cell>
          <cell r="U151">
            <v>1</v>
          </cell>
          <cell r="V151">
            <v>200</v>
          </cell>
          <cell r="AL151">
            <v>60</v>
          </cell>
          <cell r="CA151">
            <v>0</v>
          </cell>
          <cell r="CB151">
            <v>0</v>
          </cell>
          <cell r="CC151">
            <v>0</v>
          </cell>
          <cell r="CD151">
            <v>0</v>
          </cell>
          <cell r="CE151">
            <v>0</v>
          </cell>
          <cell r="CF151">
            <v>0</v>
          </cell>
          <cell r="CG151">
            <v>0</v>
          </cell>
          <cell r="CH151">
            <v>0</v>
          </cell>
          <cell r="CI151">
            <v>0</v>
          </cell>
          <cell r="CJ151">
            <v>0</v>
          </cell>
          <cell r="CK151">
            <v>0</v>
          </cell>
          <cell r="CL151">
            <v>0</v>
          </cell>
          <cell r="DA151">
            <v>0</v>
          </cell>
          <cell r="DB151">
            <v>0</v>
          </cell>
          <cell r="DC151">
            <v>0</v>
          </cell>
          <cell r="DD151">
            <v>0</v>
          </cell>
          <cell r="DE151">
            <v>0</v>
          </cell>
          <cell r="DF151">
            <v>0</v>
          </cell>
          <cell r="DG151">
            <v>0</v>
          </cell>
          <cell r="DH151">
            <v>0</v>
          </cell>
          <cell r="DI151">
            <v>0</v>
          </cell>
          <cell r="DJ151">
            <v>0</v>
          </cell>
          <cell r="DK151">
            <v>0</v>
          </cell>
          <cell r="DL151">
            <v>0</v>
          </cell>
        </row>
        <row r="152">
          <cell r="A152">
            <v>148</v>
          </cell>
          <cell r="B152" t="str">
            <v>智能运管中心</v>
          </cell>
          <cell r="D152" t="str">
            <v>基于多源数据融合的城市交通基础设施一体化安全运维研究-地道智慧消防系统数据分析及应用</v>
          </cell>
          <cell r="E152">
            <v>16.55</v>
          </cell>
          <cell r="F152">
            <v>16.55</v>
          </cell>
          <cell r="G152">
            <v>16.55</v>
          </cell>
          <cell r="H152">
            <v>6.55</v>
          </cell>
          <cell r="I152">
            <v>0.39577039274924503</v>
          </cell>
          <cell r="J152">
            <v>0.06</v>
          </cell>
          <cell r="M152" t="str">
            <v>主导</v>
          </cell>
          <cell r="N152" t="str">
            <v>邱枫团队</v>
          </cell>
          <cell r="O152" t="str">
            <v>高建勇</v>
          </cell>
          <cell r="P152" t="str">
            <v>待签</v>
          </cell>
          <cell r="T152">
            <v>2</v>
          </cell>
          <cell r="U152">
            <v>2</v>
          </cell>
          <cell r="V152">
            <v>16.55</v>
          </cell>
          <cell r="AG152">
            <v>16.55</v>
          </cell>
          <cell r="CA152">
            <v>0</v>
          </cell>
          <cell r="CB152">
            <v>0</v>
          </cell>
          <cell r="CC152">
            <v>0</v>
          </cell>
          <cell r="CD152">
            <v>0</v>
          </cell>
          <cell r="CE152">
            <v>0</v>
          </cell>
          <cell r="CF152">
            <v>0</v>
          </cell>
          <cell r="CG152">
            <v>0</v>
          </cell>
          <cell r="CH152">
            <v>0</v>
          </cell>
          <cell r="CI152">
            <v>0</v>
          </cell>
          <cell r="CJ152">
            <v>0</v>
          </cell>
          <cell r="CK152">
            <v>0</v>
          </cell>
          <cell r="CL152">
            <v>0</v>
          </cell>
          <cell r="DA152">
            <v>0</v>
          </cell>
          <cell r="DB152">
            <v>0</v>
          </cell>
          <cell r="DC152">
            <v>0</v>
          </cell>
          <cell r="DD152">
            <v>0</v>
          </cell>
          <cell r="DE152">
            <v>0</v>
          </cell>
          <cell r="DF152">
            <v>0</v>
          </cell>
          <cell r="DG152">
            <v>0</v>
          </cell>
          <cell r="DH152">
            <v>0</v>
          </cell>
          <cell r="DI152">
            <v>0</v>
          </cell>
          <cell r="DJ152">
            <v>0</v>
          </cell>
          <cell r="DK152">
            <v>0</v>
          </cell>
          <cell r="DL152">
            <v>0</v>
          </cell>
        </row>
        <row r="153">
          <cell r="A153">
            <v>149</v>
          </cell>
          <cell r="B153" t="str">
            <v>智能运管中心</v>
          </cell>
          <cell r="D153" t="str">
            <v>浙江区域大屏软件开发服务项目</v>
          </cell>
          <cell r="E153">
            <v>19.010000000000002</v>
          </cell>
          <cell r="F153">
            <v>19.010000000000002</v>
          </cell>
          <cell r="G153">
            <v>19.010000000000002</v>
          </cell>
          <cell r="H153">
            <v>13</v>
          </cell>
          <cell r="I153">
            <v>0.68385060494476602</v>
          </cell>
          <cell r="J153">
            <v>0.06</v>
          </cell>
          <cell r="M153" t="str">
            <v>主导</v>
          </cell>
          <cell r="N153" t="str">
            <v>贺一玮团队</v>
          </cell>
          <cell r="O153" t="str">
            <v>何栩</v>
          </cell>
          <cell r="P153" t="str">
            <v>待签</v>
          </cell>
          <cell r="T153">
            <v>3</v>
          </cell>
          <cell r="U153">
            <v>3</v>
          </cell>
          <cell r="V153">
            <v>19.010000000000002</v>
          </cell>
          <cell r="AG153">
            <v>19.010000000000002</v>
          </cell>
          <cell r="BF153">
            <v>5.7030000000000003</v>
          </cell>
          <cell r="BI153">
            <v>6.6535000000000002</v>
          </cell>
          <cell r="BL153">
            <v>5.7030000000000003</v>
          </cell>
          <cell r="CA153">
            <v>0</v>
          </cell>
          <cell r="CB153">
            <v>0</v>
          </cell>
          <cell r="CC153">
            <v>0</v>
          </cell>
          <cell r="CD153">
            <v>0</v>
          </cell>
          <cell r="CE153">
            <v>0</v>
          </cell>
          <cell r="CF153">
            <v>0</v>
          </cell>
          <cell r="CG153">
            <v>0</v>
          </cell>
          <cell r="CH153">
            <v>0</v>
          </cell>
          <cell r="CI153">
            <v>0</v>
          </cell>
          <cell r="CJ153">
            <v>0</v>
          </cell>
          <cell r="CK153">
            <v>0</v>
          </cell>
          <cell r="CL153">
            <v>0</v>
          </cell>
          <cell r="DA153">
            <v>0</v>
          </cell>
          <cell r="DB153">
            <v>0</v>
          </cell>
          <cell r="DC153">
            <v>0</v>
          </cell>
          <cell r="DD153">
            <v>0</v>
          </cell>
          <cell r="DE153">
            <v>0</v>
          </cell>
          <cell r="DF153">
            <v>0</v>
          </cell>
          <cell r="DG153">
            <v>0</v>
          </cell>
          <cell r="DH153">
            <v>0</v>
          </cell>
          <cell r="DI153">
            <v>0</v>
          </cell>
          <cell r="DJ153">
            <v>0</v>
          </cell>
          <cell r="DK153">
            <v>0</v>
          </cell>
          <cell r="DL153">
            <v>0</v>
          </cell>
        </row>
        <row r="154">
          <cell r="A154">
            <v>150</v>
          </cell>
          <cell r="B154" t="str">
            <v>智能运管中心</v>
          </cell>
          <cell r="D154" t="str">
            <v>可视化大屏升级研发项目</v>
          </cell>
          <cell r="E154">
            <v>50</v>
          </cell>
          <cell r="F154">
            <v>50</v>
          </cell>
          <cell r="G154">
            <v>50</v>
          </cell>
          <cell r="H154">
            <v>50</v>
          </cell>
          <cell r="I154">
            <v>1</v>
          </cell>
          <cell r="J154">
            <v>0.06</v>
          </cell>
          <cell r="M154" t="str">
            <v>主导</v>
          </cell>
          <cell r="N154" t="str">
            <v>贺一玮团队</v>
          </cell>
          <cell r="O154" t="str">
            <v>何栩</v>
          </cell>
          <cell r="P154" t="str">
            <v>待签</v>
          </cell>
          <cell r="T154">
            <v>4</v>
          </cell>
          <cell r="U154">
            <v>4</v>
          </cell>
          <cell r="V154">
            <v>50</v>
          </cell>
          <cell r="AI154">
            <v>50</v>
          </cell>
          <cell r="BF154">
            <v>15</v>
          </cell>
          <cell r="BI154">
            <v>17.5</v>
          </cell>
          <cell r="BL154">
            <v>15</v>
          </cell>
          <cell r="CA154">
            <v>0</v>
          </cell>
          <cell r="CB154">
            <v>0</v>
          </cell>
          <cell r="CC154">
            <v>0</v>
          </cell>
          <cell r="CD154">
            <v>0</v>
          </cell>
          <cell r="CE154">
            <v>0</v>
          </cell>
          <cell r="CF154">
            <v>0</v>
          </cell>
          <cell r="CG154">
            <v>0</v>
          </cell>
          <cell r="CH154">
            <v>0</v>
          </cell>
          <cell r="CI154">
            <v>0</v>
          </cell>
          <cell r="CJ154">
            <v>0</v>
          </cell>
          <cell r="CK154">
            <v>0</v>
          </cell>
          <cell r="CL154">
            <v>0</v>
          </cell>
          <cell r="DA154">
            <v>0</v>
          </cell>
          <cell r="DB154">
            <v>0</v>
          </cell>
          <cell r="DC154">
            <v>0</v>
          </cell>
          <cell r="DD154">
            <v>0</v>
          </cell>
          <cell r="DE154">
            <v>0</v>
          </cell>
          <cell r="DF154">
            <v>0</v>
          </cell>
          <cell r="DG154">
            <v>0</v>
          </cell>
          <cell r="DH154">
            <v>0</v>
          </cell>
          <cell r="DI154">
            <v>0</v>
          </cell>
          <cell r="DJ154">
            <v>0</v>
          </cell>
          <cell r="DK154">
            <v>0</v>
          </cell>
          <cell r="DL154">
            <v>0</v>
          </cell>
        </row>
        <row r="155">
          <cell r="A155">
            <v>151</v>
          </cell>
          <cell r="B155" t="str">
            <v>智能运管中心</v>
          </cell>
          <cell r="D155" t="str">
            <v>恶劣天气应急平台开发服务项目</v>
          </cell>
          <cell r="E155">
            <v>80</v>
          </cell>
          <cell r="F155">
            <v>80</v>
          </cell>
          <cell r="G155">
            <v>80</v>
          </cell>
          <cell r="H155">
            <v>80</v>
          </cell>
          <cell r="I155">
            <v>1</v>
          </cell>
          <cell r="J155">
            <v>0.06</v>
          </cell>
          <cell r="M155" t="str">
            <v>主导</v>
          </cell>
          <cell r="N155" t="str">
            <v>贺一玮团队</v>
          </cell>
          <cell r="O155" t="str">
            <v>贺一玮</v>
          </cell>
          <cell r="P155" t="str">
            <v>待签</v>
          </cell>
          <cell r="T155">
            <v>5</v>
          </cell>
          <cell r="U155">
            <v>5</v>
          </cell>
          <cell r="V155">
            <v>80</v>
          </cell>
          <cell r="AI155">
            <v>80</v>
          </cell>
          <cell r="BF155">
            <v>24</v>
          </cell>
          <cell r="BI155">
            <v>28</v>
          </cell>
          <cell r="CA155">
            <v>0</v>
          </cell>
          <cell r="CB155">
            <v>0</v>
          </cell>
          <cell r="CC155">
            <v>0</v>
          </cell>
          <cell r="CD155">
            <v>0</v>
          </cell>
          <cell r="CE155">
            <v>0</v>
          </cell>
          <cell r="CF155">
            <v>0</v>
          </cell>
          <cell r="CG155">
            <v>0</v>
          </cell>
          <cell r="CH155">
            <v>0</v>
          </cell>
          <cell r="CI155">
            <v>0</v>
          </cell>
          <cell r="CJ155">
            <v>0</v>
          </cell>
          <cell r="CK155">
            <v>0</v>
          </cell>
          <cell r="CL155">
            <v>0</v>
          </cell>
          <cell r="DA155">
            <v>0</v>
          </cell>
          <cell r="DB155">
            <v>0</v>
          </cell>
          <cell r="DC155">
            <v>0</v>
          </cell>
          <cell r="DD155">
            <v>0</v>
          </cell>
          <cell r="DE155">
            <v>0</v>
          </cell>
          <cell r="DF155">
            <v>0</v>
          </cell>
          <cell r="DG155">
            <v>0</v>
          </cell>
          <cell r="DH155">
            <v>0</v>
          </cell>
          <cell r="DI155">
            <v>0</v>
          </cell>
          <cell r="DJ155">
            <v>0</v>
          </cell>
          <cell r="DK155">
            <v>0</v>
          </cell>
          <cell r="DL155">
            <v>0</v>
          </cell>
        </row>
        <row r="156">
          <cell r="A156">
            <v>152</v>
          </cell>
          <cell r="B156" t="str">
            <v>智能运管中心</v>
          </cell>
          <cell r="D156" t="str">
            <v>运管大平台九期开发服务项目</v>
          </cell>
          <cell r="E156">
            <v>270</v>
          </cell>
          <cell r="F156">
            <v>240</v>
          </cell>
          <cell r="G156">
            <v>240</v>
          </cell>
          <cell r="H156">
            <v>200</v>
          </cell>
          <cell r="I156">
            <v>0.83333333333333304</v>
          </cell>
          <cell r="J156">
            <v>0.06</v>
          </cell>
          <cell r="M156" t="str">
            <v>主导</v>
          </cell>
          <cell r="N156" t="str">
            <v>贺一玮团队</v>
          </cell>
          <cell r="O156" t="str">
            <v>贺一玮</v>
          </cell>
          <cell r="P156" t="str">
            <v>待签</v>
          </cell>
          <cell r="T156">
            <v>6</v>
          </cell>
          <cell r="U156">
            <v>6</v>
          </cell>
          <cell r="V156">
            <v>240</v>
          </cell>
          <cell r="AL156">
            <v>270</v>
          </cell>
          <cell r="BF156">
            <v>81</v>
          </cell>
          <cell r="BI156">
            <v>94.5</v>
          </cell>
          <cell r="CA156">
            <v>0</v>
          </cell>
          <cell r="CB156">
            <v>0</v>
          </cell>
          <cell r="CC156">
            <v>0</v>
          </cell>
          <cell r="CD156">
            <v>0</v>
          </cell>
          <cell r="CE156">
            <v>0</v>
          </cell>
          <cell r="CF156">
            <v>0</v>
          </cell>
          <cell r="CG156">
            <v>0</v>
          </cell>
          <cell r="CH156">
            <v>0</v>
          </cell>
          <cell r="CI156">
            <v>0</v>
          </cell>
          <cell r="CJ156">
            <v>0</v>
          </cell>
          <cell r="CK156">
            <v>0</v>
          </cell>
          <cell r="CL156">
            <v>0</v>
          </cell>
          <cell r="DA156">
            <v>0</v>
          </cell>
          <cell r="DB156">
            <v>0</v>
          </cell>
          <cell r="DC156">
            <v>0</v>
          </cell>
          <cell r="DD156">
            <v>0</v>
          </cell>
          <cell r="DE156">
            <v>0</v>
          </cell>
          <cell r="DF156">
            <v>0</v>
          </cell>
          <cell r="DG156">
            <v>0</v>
          </cell>
          <cell r="DH156">
            <v>0</v>
          </cell>
          <cell r="DI156">
            <v>0</v>
          </cell>
          <cell r="DJ156">
            <v>0</v>
          </cell>
          <cell r="DK156">
            <v>0</v>
          </cell>
          <cell r="DL156">
            <v>0</v>
          </cell>
        </row>
        <row r="157">
          <cell r="A157">
            <v>153</v>
          </cell>
          <cell r="B157" t="str">
            <v>智能运管中心</v>
          </cell>
          <cell r="D157" t="str">
            <v>高速平台二期开发服务项目</v>
          </cell>
          <cell r="E157">
            <v>30</v>
          </cell>
          <cell r="F157">
            <v>30</v>
          </cell>
          <cell r="G157">
            <v>30</v>
          </cell>
          <cell r="H157">
            <v>30</v>
          </cell>
          <cell r="I157">
            <v>1</v>
          </cell>
          <cell r="J157">
            <v>0.06</v>
          </cell>
          <cell r="M157" t="str">
            <v>主导</v>
          </cell>
          <cell r="N157" t="str">
            <v>贺一玮团队</v>
          </cell>
          <cell r="O157" t="str">
            <v>贺一玮</v>
          </cell>
          <cell r="P157" t="str">
            <v>待签</v>
          </cell>
          <cell r="T157">
            <v>7</v>
          </cell>
          <cell r="U157">
            <v>7</v>
          </cell>
          <cell r="V157">
            <v>30</v>
          </cell>
          <cell r="AI157">
            <v>30</v>
          </cell>
          <cell r="BF157">
            <v>9</v>
          </cell>
          <cell r="BI157">
            <v>10.5</v>
          </cell>
          <cell r="CA157">
            <v>0</v>
          </cell>
          <cell r="CB157">
            <v>0</v>
          </cell>
          <cell r="CC157">
            <v>0</v>
          </cell>
          <cell r="CD157">
            <v>0</v>
          </cell>
          <cell r="CE157">
            <v>0</v>
          </cell>
          <cell r="CF157">
            <v>0</v>
          </cell>
          <cell r="CG157">
            <v>0</v>
          </cell>
          <cell r="CH157">
            <v>0</v>
          </cell>
          <cell r="CI157">
            <v>0</v>
          </cell>
          <cell r="CJ157">
            <v>0</v>
          </cell>
          <cell r="CK157">
            <v>0</v>
          </cell>
          <cell r="CL157">
            <v>0</v>
          </cell>
          <cell r="DA157">
            <v>0</v>
          </cell>
          <cell r="DB157">
            <v>0</v>
          </cell>
          <cell r="DC157">
            <v>0</v>
          </cell>
          <cell r="DD157">
            <v>0</v>
          </cell>
          <cell r="DE157">
            <v>0</v>
          </cell>
          <cell r="DF157">
            <v>0</v>
          </cell>
          <cell r="DG157">
            <v>0</v>
          </cell>
          <cell r="DH157">
            <v>0</v>
          </cell>
          <cell r="DI157">
            <v>0</v>
          </cell>
          <cell r="DJ157">
            <v>0</v>
          </cell>
          <cell r="DK157">
            <v>0</v>
          </cell>
          <cell r="DL157">
            <v>0</v>
          </cell>
        </row>
        <row r="158">
          <cell r="A158">
            <v>154</v>
          </cell>
          <cell r="B158" t="str">
            <v>智能运管中心</v>
          </cell>
          <cell r="D158" t="str">
            <v>杨行镇平台开发服务项目</v>
          </cell>
          <cell r="E158">
            <v>50</v>
          </cell>
          <cell r="F158">
            <v>50</v>
          </cell>
          <cell r="G158">
            <v>50</v>
          </cell>
          <cell r="H158">
            <v>50</v>
          </cell>
          <cell r="I158">
            <v>1</v>
          </cell>
          <cell r="J158">
            <v>0.06</v>
          </cell>
          <cell r="M158" t="str">
            <v>主导</v>
          </cell>
          <cell r="N158" t="str">
            <v>贺一玮团队</v>
          </cell>
          <cell r="O158" t="str">
            <v>何栩</v>
          </cell>
          <cell r="P158" t="str">
            <v>待签</v>
          </cell>
          <cell r="T158">
            <v>8</v>
          </cell>
          <cell r="U158">
            <v>8</v>
          </cell>
          <cell r="V158">
            <v>50</v>
          </cell>
          <cell r="AI158">
            <v>50</v>
          </cell>
          <cell r="BF158">
            <v>15</v>
          </cell>
          <cell r="BI158">
            <v>17.5</v>
          </cell>
          <cell r="CA158">
            <v>0</v>
          </cell>
          <cell r="CB158">
            <v>0</v>
          </cell>
          <cell r="CC158">
            <v>0</v>
          </cell>
          <cell r="CD158">
            <v>0</v>
          </cell>
          <cell r="CE158">
            <v>0</v>
          </cell>
          <cell r="CF158">
            <v>0</v>
          </cell>
          <cell r="CG158">
            <v>0</v>
          </cell>
          <cell r="CH158">
            <v>0</v>
          </cell>
          <cell r="CI158">
            <v>0</v>
          </cell>
          <cell r="CJ158">
            <v>0</v>
          </cell>
          <cell r="CK158">
            <v>0</v>
          </cell>
          <cell r="CL158">
            <v>0</v>
          </cell>
          <cell r="DA158">
            <v>0</v>
          </cell>
          <cell r="DB158">
            <v>0</v>
          </cell>
          <cell r="DC158">
            <v>0</v>
          </cell>
          <cell r="DD158">
            <v>0</v>
          </cell>
          <cell r="DE158">
            <v>0</v>
          </cell>
          <cell r="DF158">
            <v>0</v>
          </cell>
          <cell r="DG158">
            <v>0</v>
          </cell>
          <cell r="DH158">
            <v>0</v>
          </cell>
          <cell r="DI158">
            <v>0</v>
          </cell>
          <cell r="DJ158">
            <v>0</v>
          </cell>
          <cell r="DK158">
            <v>0</v>
          </cell>
          <cell r="DL158">
            <v>0</v>
          </cell>
        </row>
        <row r="159">
          <cell r="A159">
            <v>155</v>
          </cell>
          <cell r="B159" t="str">
            <v>智能运管中心</v>
          </cell>
          <cell r="D159" t="str">
            <v>世博公园大屏及接口开发服务项目</v>
          </cell>
          <cell r="E159">
            <v>85</v>
          </cell>
          <cell r="F159">
            <v>85</v>
          </cell>
          <cell r="G159">
            <v>85</v>
          </cell>
          <cell r="H159">
            <v>75</v>
          </cell>
          <cell r="I159">
            <v>0.88235294117647101</v>
          </cell>
          <cell r="J159">
            <v>0.06</v>
          </cell>
          <cell r="M159" t="str">
            <v>主导</v>
          </cell>
          <cell r="N159" t="str">
            <v>贺一玮团队</v>
          </cell>
          <cell r="O159" t="str">
            <v>何栩</v>
          </cell>
          <cell r="P159" t="str">
            <v>待签</v>
          </cell>
          <cell r="T159">
            <v>9</v>
          </cell>
          <cell r="U159">
            <v>9</v>
          </cell>
          <cell r="V159">
            <v>85</v>
          </cell>
          <cell r="AI159">
            <v>85</v>
          </cell>
          <cell r="BF159">
            <v>25.5</v>
          </cell>
          <cell r="BI159">
            <v>29.75</v>
          </cell>
          <cell r="CA159">
            <v>0</v>
          </cell>
          <cell r="CB159">
            <v>0</v>
          </cell>
          <cell r="CC159">
            <v>0</v>
          </cell>
          <cell r="CD159">
            <v>0</v>
          </cell>
          <cell r="CE159">
            <v>0</v>
          </cell>
          <cell r="CF159">
            <v>0</v>
          </cell>
          <cell r="CG159">
            <v>0</v>
          </cell>
          <cell r="CH159">
            <v>0</v>
          </cell>
          <cell r="CI159">
            <v>0</v>
          </cell>
          <cell r="CJ159">
            <v>0</v>
          </cell>
          <cell r="CK159">
            <v>0</v>
          </cell>
          <cell r="CL159">
            <v>0</v>
          </cell>
          <cell r="DA159">
            <v>0</v>
          </cell>
          <cell r="DB159">
            <v>0</v>
          </cell>
          <cell r="DC159">
            <v>0</v>
          </cell>
          <cell r="DD159">
            <v>0</v>
          </cell>
          <cell r="DE159">
            <v>0</v>
          </cell>
          <cell r="DF159">
            <v>0</v>
          </cell>
          <cell r="DG159">
            <v>0</v>
          </cell>
          <cell r="DH159">
            <v>0</v>
          </cell>
          <cell r="DI159">
            <v>0</v>
          </cell>
          <cell r="DJ159">
            <v>0</v>
          </cell>
          <cell r="DK159">
            <v>0</v>
          </cell>
          <cell r="DL159">
            <v>0</v>
          </cell>
        </row>
        <row r="160">
          <cell r="A160">
            <v>156</v>
          </cell>
          <cell r="B160" t="str">
            <v>智能运管中心</v>
          </cell>
          <cell r="D160" t="str">
            <v>柯桥平台开发服务项目</v>
          </cell>
          <cell r="E160">
            <v>35</v>
          </cell>
          <cell r="F160">
            <v>35</v>
          </cell>
          <cell r="G160">
            <v>35</v>
          </cell>
          <cell r="H160">
            <v>35</v>
          </cell>
          <cell r="I160">
            <v>1</v>
          </cell>
          <cell r="J160">
            <v>0.06</v>
          </cell>
          <cell r="M160" t="str">
            <v>主导</v>
          </cell>
          <cell r="N160" t="str">
            <v>贺一玮团队</v>
          </cell>
          <cell r="O160" t="str">
            <v>何栩</v>
          </cell>
          <cell r="P160" t="str">
            <v>待签</v>
          </cell>
          <cell r="T160">
            <v>10</v>
          </cell>
          <cell r="U160">
            <v>10</v>
          </cell>
          <cell r="V160">
            <v>35</v>
          </cell>
          <cell r="AJ160">
            <v>35</v>
          </cell>
          <cell r="BF160">
            <v>10.5</v>
          </cell>
          <cell r="BI160">
            <v>12.25</v>
          </cell>
          <cell r="CA160">
            <v>0</v>
          </cell>
          <cell r="CB160">
            <v>0</v>
          </cell>
          <cell r="CC160">
            <v>0</v>
          </cell>
          <cell r="CD160">
            <v>0</v>
          </cell>
          <cell r="CE160">
            <v>0</v>
          </cell>
          <cell r="CF160">
            <v>0</v>
          </cell>
          <cell r="CG160">
            <v>0</v>
          </cell>
          <cell r="CH160">
            <v>0</v>
          </cell>
          <cell r="CI160">
            <v>0</v>
          </cell>
          <cell r="CJ160">
            <v>0</v>
          </cell>
          <cell r="CK160">
            <v>0</v>
          </cell>
          <cell r="CL160">
            <v>0</v>
          </cell>
          <cell r="DA160">
            <v>0</v>
          </cell>
          <cell r="DB160">
            <v>0</v>
          </cell>
          <cell r="DC160">
            <v>0</v>
          </cell>
          <cell r="DD160">
            <v>0</v>
          </cell>
          <cell r="DE160">
            <v>0</v>
          </cell>
          <cell r="DF160">
            <v>0</v>
          </cell>
          <cell r="DG160">
            <v>0</v>
          </cell>
          <cell r="DH160">
            <v>0</v>
          </cell>
          <cell r="DI160">
            <v>0</v>
          </cell>
          <cell r="DJ160">
            <v>0</v>
          </cell>
          <cell r="DK160">
            <v>0</v>
          </cell>
          <cell r="DL160">
            <v>0</v>
          </cell>
        </row>
        <row r="161">
          <cell r="A161">
            <v>157</v>
          </cell>
          <cell r="B161" t="str">
            <v>智能运管中心</v>
          </cell>
          <cell r="D161" t="str">
            <v>机场轨交平台二期开发服务项目</v>
          </cell>
          <cell r="E161">
            <v>35</v>
          </cell>
          <cell r="F161">
            <v>35</v>
          </cell>
          <cell r="G161">
            <v>35</v>
          </cell>
          <cell r="H161">
            <v>35</v>
          </cell>
          <cell r="I161">
            <v>1</v>
          </cell>
          <cell r="J161">
            <v>0.06</v>
          </cell>
          <cell r="M161" t="str">
            <v>主导</v>
          </cell>
          <cell r="N161" t="str">
            <v>贺一玮团队</v>
          </cell>
          <cell r="O161" t="str">
            <v>贺一玮</v>
          </cell>
          <cell r="P161" t="str">
            <v>待签</v>
          </cell>
          <cell r="T161">
            <v>11</v>
          </cell>
          <cell r="U161">
            <v>11</v>
          </cell>
          <cell r="V161">
            <v>35</v>
          </cell>
          <cell r="AL161">
            <v>35</v>
          </cell>
          <cell r="BF161">
            <v>10.5</v>
          </cell>
          <cell r="BI161">
            <v>12.25</v>
          </cell>
          <cell r="BL161">
            <v>10.5</v>
          </cell>
          <cell r="CA161">
            <v>0</v>
          </cell>
          <cell r="CB161">
            <v>0</v>
          </cell>
          <cell r="CC161">
            <v>0</v>
          </cell>
          <cell r="CD161">
            <v>0</v>
          </cell>
          <cell r="CE161">
            <v>0</v>
          </cell>
          <cell r="CF161">
            <v>0</v>
          </cell>
          <cell r="CG161">
            <v>0</v>
          </cell>
          <cell r="CH161">
            <v>0</v>
          </cell>
          <cell r="CI161">
            <v>0</v>
          </cell>
          <cell r="CJ161">
            <v>0</v>
          </cell>
          <cell r="CK161">
            <v>0</v>
          </cell>
          <cell r="CL161">
            <v>0</v>
          </cell>
          <cell r="DA161">
            <v>0</v>
          </cell>
          <cell r="DB161">
            <v>0</v>
          </cell>
          <cell r="DC161">
            <v>0</v>
          </cell>
          <cell r="DD161">
            <v>0</v>
          </cell>
          <cell r="DE161">
            <v>0</v>
          </cell>
          <cell r="DF161">
            <v>0</v>
          </cell>
          <cell r="DG161">
            <v>0</v>
          </cell>
          <cell r="DH161">
            <v>0</v>
          </cell>
          <cell r="DI161">
            <v>0</v>
          </cell>
          <cell r="DJ161">
            <v>0</v>
          </cell>
          <cell r="DK161">
            <v>0</v>
          </cell>
          <cell r="DL161">
            <v>0</v>
          </cell>
        </row>
        <row r="162">
          <cell r="A162">
            <v>158</v>
          </cell>
          <cell r="B162" t="str">
            <v>智能运管中心</v>
          </cell>
          <cell r="D162" t="str">
            <v>南湖平台开发服务项目</v>
          </cell>
          <cell r="E162">
            <v>16.600000000000001</v>
          </cell>
          <cell r="F162">
            <v>16.600000000000001</v>
          </cell>
          <cell r="G162">
            <v>16.600000000000001</v>
          </cell>
          <cell r="H162">
            <v>16.600000000000001</v>
          </cell>
          <cell r="I162">
            <v>1</v>
          </cell>
          <cell r="J162">
            <v>0.06</v>
          </cell>
          <cell r="M162" t="str">
            <v>主导</v>
          </cell>
          <cell r="N162" t="str">
            <v>贺一玮团队</v>
          </cell>
          <cell r="O162" t="str">
            <v>何栩</v>
          </cell>
          <cell r="P162" t="str">
            <v>待签</v>
          </cell>
          <cell r="T162">
            <v>12</v>
          </cell>
          <cell r="U162">
            <v>12</v>
          </cell>
          <cell r="V162">
            <v>16.600000000000001</v>
          </cell>
          <cell r="AI162">
            <v>16.600000000000001</v>
          </cell>
          <cell r="BL162">
            <v>4.9800000000000004</v>
          </cell>
          <cell r="CA162">
            <v>0</v>
          </cell>
          <cell r="CB162">
            <v>0</v>
          </cell>
          <cell r="CC162">
            <v>0</v>
          </cell>
          <cell r="CD162">
            <v>0</v>
          </cell>
          <cell r="CE162">
            <v>0</v>
          </cell>
          <cell r="CF162">
            <v>0</v>
          </cell>
          <cell r="CG162">
            <v>0</v>
          </cell>
          <cell r="CH162">
            <v>0</v>
          </cell>
          <cell r="CI162">
            <v>0</v>
          </cell>
          <cell r="CJ162">
            <v>0</v>
          </cell>
          <cell r="CK162">
            <v>0</v>
          </cell>
          <cell r="CL162">
            <v>0</v>
          </cell>
          <cell r="DA162">
            <v>0</v>
          </cell>
          <cell r="DB162">
            <v>0</v>
          </cell>
          <cell r="DC162">
            <v>0</v>
          </cell>
          <cell r="DD162">
            <v>0</v>
          </cell>
          <cell r="DE162">
            <v>0</v>
          </cell>
          <cell r="DF162">
            <v>0</v>
          </cell>
          <cell r="DG162">
            <v>0</v>
          </cell>
          <cell r="DH162">
            <v>0</v>
          </cell>
          <cell r="DI162">
            <v>0</v>
          </cell>
          <cell r="DJ162">
            <v>0</v>
          </cell>
          <cell r="DK162">
            <v>0</v>
          </cell>
          <cell r="DL162">
            <v>0</v>
          </cell>
        </row>
        <row r="163">
          <cell r="A163">
            <v>159</v>
          </cell>
          <cell r="B163" t="str">
            <v>智能运管中心</v>
          </cell>
          <cell r="CA163">
            <v>0</v>
          </cell>
          <cell r="CB163">
            <v>0</v>
          </cell>
          <cell r="CC163">
            <v>0</v>
          </cell>
          <cell r="CD163">
            <v>0</v>
          </cell>
          <cell r="CE163">
            <v>0</v>
          </cell>
          <cell r="CF163">
            <v>0</v>
          </cell>
          <cell r="CG163">
            <v>0</v>
          </cell>
          <cell r="CH163">
            <v>0</v>
          </cell>
          <cell r="CI163">
            <v>0</v>
          </cell>
          <cell r="CJ163">
            <v>0</v>
          </cell>
          <cell r="CK163">
            <v>0</v>
          </cell>
          <cell r="CL163">
            <v>0</v>
          </cell>
          <cell r="DA163">
            <v>0</v>
          </cell>
          <cell r="DB163">
            <v>0</v>
          </cell>
          <cell r="DC163">
            <v>0</v>
          </cell>
          <cell r="DD163">
            <v>0</v>
          </cell>
          <cell r="DE163">
            <v>0</v>
          </cell>
          <cell r="DF163">
            <v>0</v>
          </cell>
          <cell r="DG163">
            <v>0</v>
          </cell>
          <cell r="DH163">
            <v>0</v>
          </cell>
          <cell r="DI163">
            <v>0</v>
          </cell>
          <cell r="DJ163">
            <v>0</v>
          </cell>
          <cell r="DK163">
            <v>0</v>
          </cell>
          <cell r="DL163">
            <v>0</v>
          </cell>
        </row>
        <row r="164">
          <cell r="A164">
            <v>160</v>
          </cell>
          <cell r="B164" t="str">
            <v>智能运管中心</v>
          </cell>
          <cell r="CA164">
            <v>0</v>
          </cell>
          <cell r="CB164">
            <v>0</v>
          </cell>
          <cell r="CC164">
            <v>0</v>
          </cell>
          <cell r="CD164">
            <v>0</v>
          </cell>
          <cell r="CE164">
            <v>0</v>
          </cell>
          <cell r="CF164">
            <v>0</v>
          </cell>
          <cell r="CG164">
            <v>0</v>
          </cell>
          <cell r="CH164">
            <v>0</v>
          </cell>
          <cell r="CI164">
            <v>0</v>
          </cell>
          <cell r="CJ164">
            <v>0</v>
          </cell>
          <cell r="CK164">
            <v>0</v>
          </cell>
          <cell r="CL164">
            <v>0</v>
          </cell>
          <cell r="DA164">
            <v>0</v>
          </cell>
          <cell r="DB164">
            <v>0</v>
          </cell>
          <cell r="DC164">
            <v>0</v>
          </cell>
          <cell r="DD164">
            <v>0</v>
          </cell>
          <cell r="DE164">
            <v>0</v>
          </cell>
          <cell r="DF164">
            <v>0</v>
          </cell>
          <cell r="DG164">
            <v>0</v>
          </cell>
          <cell r="DH164">
            <v>0</v>
          </cell>
          <cell r="DI164">
            <v>0</v>
          </cell>
          <cell r="DJ164">
            <v>0</v>
          </cell>
          <cell r="DK164">
            <v>0</v>
          </cell>
          <cell r="DL164">
            <v>0</v>
          </cell>
        </row>
        <row r="165">
          <cell r="A165">
            <v>161</v>
          </cell>
          <cell r="B165" t="str">
            <v>智能运管中心</v>
          </cell>
          <cell r="CA165">
            <v>0</v>
          </cell>
          <cell r="CB165">
            <v>0</v>
          </cell>
          <cell r="CC165">
            <v>0</v>
          </cell>
          <cell r="CD165">
            <v>0</v>
          </cell>
          <cell r="CE165">
            <v>0</v>
          </cell>
          <cell r="CF165">
            <v>0</v>
          </cell>
          <cell r="CG165">
            <v>0</v>
          </cell>
          <cell r="CH165">
            <v>0</v>
          </cell>
          <cell r="CI165">
            <v>0</v>
          </cell>
          <cell r="CJ165">
            <v>0</v>
          </cell>
          <cell r="CK165">
            <v>0</v>
          </cell>
          <cell r="CL165">
            <v>0</v>
          </cell>
          <cell r="DA165">
            <v>0</v>
          </cell>
          <cell r="DB165">
            <v>0</v>
          </cell>
          <cell r="DC165">
            <v>0</v>
          </cell>
          <cell r="DD165">
            <v>0</v>
          </cell>
          <cell r="DE165">
            <v>0</v>
          </cell>
          <cell r="DF165">
            <v>0</v>
          </cell>
          <cell r="DG165">
            <v>0</v>
          </cell>
          <cell r="DH165">
            <v>0</v>
          </cell>
          <cell r="DI165">
            <v>0</v>
          </cell>
          <cell r="DJ165">
            <v>0</v>
          </cell>
          <cell r="DK165">
            <v>0</v>
          </cell>
          <cell r="DL165">
            <v>0</v>
          </cell>
        </row>
        <row r="166">
          <cell r="A166">
            <v>162</v>
          </cell>
          <cell r="B166" t="str">
            <v>智能运管中心</v>
          </cell>
          <cell r="CA166">
            <v>0</v>
          </cell>
          <cell r="CB166">
            <v>0</v>
          </cell>
          <cell r="CC166">
            <v>0</v>
          </cell>
          <cell r="CD166">
            <v>0</v>
          </cell>
          <cell r="CE166">
            <v>0</v>
          </cell>
          <cell r="CF166">
            <v>0</v>
          </cell>
          <cell r="CG166">
            <v>0</v>
          </cell>
          <cell r="CH166">
            <v>0</v>
          </cell>
          <cell r="CI166">
            <v>0</v>
          </cell>
          <cell r="CJ166">
            <v>0</v>
          </cell>
          <cell r="CK166">
            <v>0</v>
          </cell>
          <cell r="CL166">
            <v>0</v>
          </cell>
          <cell r="DA166">
            <v>0</v>
          </cell>
          <cell r="DB166">
            <v>0</v>
          </cell>
          <cell r="DC166">
            <v>0</v>
          </cell>
          <cell r="DD166">
            <v>0</v>
          </cell>
          <cell r="DE166">
            <v>0</v>
          </cell>
          <cell r="DF166">
            <v>0</v>
          </cell>
          <cell r="DG166">
            <v>0</v>
          </cell>
          <cell r="DH166">
            <v>0</v>
          </cell>
          <cell r="DI166">
            <v>0</v>
          </cell>
          <cell r="DJ166">
            <v>0</v>
          </cell>
          <cell r="DK166">
            <v>0</v>
          </cell>
          <cell r="DL166">
            <v>0</v>
          </cell>
        </row>
        <row r="167">
          <cell r="A167">
            <v>163</v>
          </cell>
          <cell r="B167" t="str">
            <v>智能运管中心</v>
          </cell>
          <cell r="CA167">
            <v>0</v>
          </cell>
          <cell r="CB167">
            <v>0</v>
          </cell>
          <cell r="CC167">
            <v>0</v>
          </cell>
          <cell r="CD167">
            <v>0</v>
          </cell>
          <cell r="CE167">
            <v>0</v>
          </cell>
          <cell r="CF167">
            <v>0</v>
          </cell>
          <cell r="CG167">
            <v>0</v>
          </cell>
          <cell r="CH167">
            <v>0</v>
          </cell>
          <cell r="CI167">
            <v>0</v>
          </cell>
          <cell r="CJ167">
            <v>0</v>
          </cell>
          <cell r="CK167">
            <v>0</v>
          </cell>
          <cell r="CL167">
            <v>0</v>
          </cell>
          <cell r="DA167">
            <v>0</v>
          </cell>
          <cell r="DB167">
            <v>0</v>
          </cell>
          <cell r="DC167">
            <v>0</v>
          </cell>
          <cell r="DD167">
            <v>0</v>
          </cell>
          <cell r="DE167">
            <v>0</v>
          </cell>
          <cell r="DF167">
            <v>0</v>
          </cell>
          <cell r="DG167">
            <v>0</v>
          </cell>
          <cell r="DH167">
            <v>0</v>
          </cell>
          <cell r="DI167">
            <v>0</v>
          </cell>
          <cell r="DJ167">
            <v>0</v>
          </cell>
          <cell r="DK167">
            <v>0</v>
          </cell>
          <cell r="DL167">
            <v>0</v>
          </cell>
        </row>
        <row r="168">
          <cell r="A168">
            <v>164</v>
          </cell>
          <cell r="B168" t="str">
            <v>智能运管中心</v>
          </cell>
          <cell r="CA168">
            <v>0</v>
          </cell>
          <cell r="CB168">
            <v>0</v>
          </cell>
          <cell r="CC168">
            <v>0</v>
          </cell>
          <cell r="CD168">
            <v>0</v>
          </cell>
          <cell r="CE168">
            <v>0</v>
          </cell>
          <cell r="CF168">
            <v>0</v>
          </cell>
          <cell r="CG168">
            <v>0</v>
          </cell>
          <cell r="CH168">
            <v>0</v>
          </cell>
          <cell r="CI168">
            <v>0</v>
          </cell>
          <cell r="CJ168">
            <v>0</v>
          </cell>
          <cell r="CK168">
            <v>0</v>
          </cell>
          <cell r="CL168">
            <v>0</v>
          </cell>
          <cell r="DA168">
            <v>0</v>
          </cell>
          <cell r="DB168">
            <v>0</v>
          </cell>
          <cell r="DC168">
            <v>0</v>
          </cell>
          <cell r="DD168">
            <v>0</v>
          </cell>
          <cell r="DE168">
            <v>0</v>
          </cell>
          <cell r="DF168">
            <v>0</v>
          </cell>
          <cell r="DG168">
            <v>0</v>
          </cell>
          <cell r="DH168">
            <v>0</v>
          </cell>
          <cell r="DI168">
            <v>0</v>
          </cell>
          <cell r="DJ168">
            <v>0</v>
          </cell>
          <cell r="DK168">
            <v>0</v>
          </cell>
          <cell r="DL168">
            <v>0</v>
          </cell>
        </row>
        <row r="169">
          <cell r="A169">
            <v>165</v>
          </cell>
          <cell r="B169" t="str">
            <v>智能运管中心</v>
          </cell>
          <cell r="CA169">
            <v>0</v>
          </cell>
          <cell r="CB169">
            <v>0</v>
          </cell>
          <cell r="CC169">
            <v>0</v>
          </cell>
          <cell r="CD169">
            <v>0</v>
          </cell>
          <cell r="CE169">
            <v>0</v>
          </cell>
          <cell r="CF169">
            <v>0</v>
          </cell>
          <cell r="CG169">
            <v>0</v>
          </cell>
          <cell r="CH169">
            <v>0</v>
          </cell>
          <cell r="CI169">
            <v>0</v>
          </cell>
          <cell r="CJ169">
            <v>0</v>
          </cell>
          <cell r="CK169">
            <v>0</v>
          </cell>
          <cell r="CL169">
            <v>0</v>
          </cell>
          <cell r="DA169">
            <v>0</v>
          </cell>
          <cell r="DB169">
            <v>0</v>
          </cell>
          <cell r="DC169">
            <v>0</v>
          </cell>
          <cell r="DD169">
            <v>0</v>
          </cell>
          <cell r="DE169">
            <v>0</v>
          </cell>
          <cell r="DF169">
            <v>0</v>
          </cell>
          <cell r="DG169">
            <v>0</v>
          </cell>
          <cell r="DH169">
            <v>0</v>
          </cell>
          <cell r="DI169">
            <v>0</v>
          </cell>
          <cell r="DJ169">
            <v>0</v>
          </cell>
          <cell r="DK169">
            <v>0</v>
          </cell>
          <cell r="DL169">
            <v>0</v>
          </cell>
        </row>
        <row r="170">
          <cell r="A170">
            <v>166</v>
          </cell>
          <cell r="B170" t="str">
            <v>智能运管中心</v>
          </cell>
          <cell r="CA170">
            <v>0</v>
          </cell>
          <cell r="CB170">
            <v>0</v>
          </cell>
          <cell r="CC170">
            <v>0</v>
          </cell>
          <cell r="CD170">
            <v>0</v>
          </cell>
          <cell r="CE170">
            <v>0</v>
          </cell>
          <cell r="CF170">
            <v>0</v>
          </cell>
          <cell r="CG170">
            <v>0</v>
          </cell>
          <cell r="CH170">
            <v>0</v>
          </cell>
          <cell r="CI170">
            <v>0</v>
          </cell>
          <cell r="CJ170">
            <v>0</v>
          </cell>
          <cell r="CK170">
            <v>0</v>
          </cell>
          <cell r="CL170">
            <v>0</v>
          </cell>
          <cell r="DA170">
            <v>0</v>
          </cell>
          <cell r="DB170">
            <v>0</v>
          </cell>
          <cell r="DC170">
            <v>0</v>
          </cell>
          <cell r="DD170">
            <v>0</v>
          </cell>
          <cell r="DE170">
            <v>0</v>
          </cell>
          <cell r="DF170">
            <v>0</v>
          </cell>
          <cell r="DG170">
            <v>0</v>
          </cell>
          <cell r="DH170">
            <v>0</v>
          </cell>
          <cell r="DI170">
            <v>0</v>
          </cell>
          <cell r="DJ170">
            <v>0</v>
          </cell>
          <cell r="DK170">
            <v>0</v>
          </cell>
          <cell r="DL170">
            <v>0</v>
          </cell>
        </row>
        <row r="171">
          <cell r="A171">
            <v>167</v>
          </cell>
          <cell r="B171" t="str">
            <v>智能运管中心</v>
          </cell>
          <cell r="CA171">
            <v>0</v>
          </cell>
          <cell r="CB171">
            <v>0</v>
          </cell>
          <cell r="CC171">
            <v>0</v>
          </cell>
          <cell r="CD171">
            <v>0</v>
          </cell>
          <cell r="CE171">
            <v>0</v>
          </cell>
          <cell r="CF171">
            <v>0</v>
          </cell>
          <cell r="CG171">
            <v>0</v>
          </cell>
          <cell r="CH171">
            <v>0</v>
          </cell>
          <cell r="CI171">
            <v>0</v>
          </cell>
          <cell r="CJ171">
            <v>0</v>
          </cell>
          <cell r="CK171">
            <v>0</v>
          </cell>
          <cell r="CL171">
            <v>0</v>
          </cell>
          <cell r="DA171">
            <v>0</v>
          </cell>
          <cell r="DB171">
            <v>0</v>
          </cell>
          <cell r="DC171">
            <v>0</v>
          </cell>
          <cell r="DD171">
            <v>0</v>
          </cell>
          <cell r="DE171">
            <v>0</v>
          </cell>
          <cell r="DF171">
            <v>0</v>
          </cell>
          <cell r="DG171">
            <v>0</v>
          </cell>
          <cell r="DH171">
            <v>0</v>
          </cell>
          <cell r="DI171">
            <v>0</v>
          </cell>
          <cell r="DJ171">
            <v>0</v>
          </cell>
          <cell r="DK171">
            <v>0</v>
          </cell>
          <cell r="DL171">
            <v>0</v>
          </cell>
        </row>
        <row r="172">
          <cell r="A172">
            <v>168</v>
          </cell>
          <cell r="B172" t="str">
            <v>智能运管中心</v>
          </cell>
          <cell r="CA172">
            <v>0</v>
          </cell>
          <cell r="CB172">
            <v>0</v>
          </cell>
          <cell r="CC172">
            <v>0</v>
          </cell>
          <cell r="CD172">
            <v>0</v>
          </cell>
          <cell r="CE172">
            <v>0</v>
          </cell>
          <cell r="CF172">
            <v>0</v>
          </cell>
          <cell r="CG172">
            <v>0</v>
          </cell>
          <cell r="CH172">
            <v>0</v>
          </cell>
          <cell r="CI172">
            <v>0</v>
          </cell>
          <cell r="CJ172">
            <v>0</v>
          </cell>
          <cell r="CK172">
            <v>0</v>
          </cell>
          <cell r="CL172">
            <v>0</v>
          </cell>
          <cell r="DA172">
            <v>0</v>
          </cell>
          <cell r="DB172">
            <v>0</v>
          </cell>
          <cell r="DC172">
            <v>0</v>
          </cell>
          <cell r="DD172">
            <v>0</v>
          </cell>
          <cell r="DE172">
            <v>0</v>
          </cell>
          <cell r="DF172">
            <v>0</v>
          </cell>
          <cell r="DG172">
            <v>0</v>
          </cell>
          <cell r="DH172">
            <v>0</v>
          </cell>
          <cell r="DI172">
            <v>0</v>
          </cell>
          <cell r="DJ172">
            <v>0</v>
          </cell>
          <cell r="DK172">
            <v>0</v>
          </cell>
          <cell r="DL172">
            <v>0</v>
          </cell>
        </row>
        <row r="173">
          <cell r="A173">
            <v>169</v>
          </cell>
          <cell r="B173" t="str">
            <v>智能运管中心</v>
          </cell>
          <cell r="CA173">
            <v>0</v>
          </cell>
          <cell r="CB173">
            <v>0</v>
          </cell>
          <cell r="CC173">
            <v>0</v>
          </cell>
          <cell r="CD173">
            <v>0</v>
          </cell>
          <cell r="CE173">
            <v>0</v>
          </cell>
          <cell r="CF173">
            <v>0</v>
          </cell>
          <cell r="CG173">
            <v>0</v>
          </cell>
          <cell r="CH173">
            <v>0</v>
          </cell>
          <cell r="CI173">
            <v>0</v>
          </cell>
          <cell r="CJ173">
            <v>0</v>
          </cell>
          <cell r="CK173">
            <v>0</v>
          </cell>
          <cell r="CL173">
            <v>0</v>
          </cell>
          <cell r="DA173">
            <v>0</v>
          </cell>
          <cell r="DB173">
            <v>0</v>
          </cell>
          <cell r="DC173">
            <v>0</v>
          </cell>
          <cell r="DD173">
            <v>0</v>
          </cell>
          <cell r="DE173">
            <v>0</v>
          </cell>
          <cell r="DF173">
            <v>0</v>
          </cell>
          <cell r="DG173">
            <v>0</v>
          </cell>
          <cell r="DH173">
            <v>0</v>
          </cell>
          <cell r="DI173">
            <v>0</v>
          </cell>
          <cell r="DJ173">
            <v>0</v>
          </cell>
          <cell r="DK173">
            <v>0</v>
          </cell>
          <cell r="DL173">
            <v>0</v>
          </cell>
        </row>
        <row r="174">
          <cell r="A174">
            <v>170</v>
          </cell>
          <cell r="B174" t="str">
            <v>智能运管中心</v>
          </cell>
          <cell r="CA174">
            <v>0</v>
          </cell>
          <cell r="CB174">
            <v>0</v>
          </cell>
          <cell r="CC174">
            <v>0</v>
          </cell>
          <cell r="CD174">
            <v>0</v>
          </cell>
          <cell r="CE174">
            <v>0</v>
          </cell>
          <cell r="CF174">
            <v>0</v>
          </cell>
          <cell r="CG174">
            <v>0</v>
          </cell>
          <cell r="CH174">
            <v>0</v>
          </cell>
          <cell r="CI174">
            <v>0</v>
          </cell>
          <cell r="CJ174">
            <v>0</v>
          </cell>
          <cell r="CK174">
            <v>0</v>
          </cell>
          <cell r="CL174">
            <v>0</v>
          </cell>
          <cell r="DA174">
            <v>0</v>
          </cell>
          <cell r="DB174">
            <v>0</v>
          </cell>
          <cell r="DC174">
            <v>0</v>
          </cell>
          <cell r="DD174">
            <v>0</v>
          </cell>
          <cell r="DE174">
            <v>0</v>
          </cell>
          <cell r="DF174">
            <v>0</v>
          </cell>
          <cell r="DG174">
            <v>0</v>
          </cell>
          <cell r="DH174">
            <v>0</v>
          </cell>
          <cell r="DI174">
            <v>0</v>
          </cell>
          <cell r="DJ174">
            <v>0</v>
          </cell>
          <cell r="DK174">
            <v>0</v>
          </cell>
          <cell r="DL174">
            <v>0</v>
          </cell>
        </row>
        <row r="175">
          <cell r="A175">
            <v>171</v>
          </cell>
          <cell r="B175" t="str">
            <v>智能运管中心</v>
          </cell>
          <cell r="CA175">
            <v>0</v>
          </cell>
          <cell r="CB175">
            <v>0</v>
          </cell>
          <cell r="CC175">
            <v>0</v>
          </cell>
          <cell r="CD175">
            <v>0</v>
          </cell>
          <cell r="CE175">
            <v>0</v>
          </cell>
          <cell r="CF175">
            <v>0</v>
          </cell>
          <cell r="CG175">
            <v>0</v>
          </cell>
          <cell r="CH175">
            <v>0</v>
          </cell>
          <cell r="CI175">
            <v>0</v>
          </cell>
          <cell r="CJ175">
            <v>0</v>
          </cell>
          <cell r="CK175">
            <v>0</v>
          </cell>
          <cell r="CL175">
            <v>0</v>
          </cell>
          <cell r="DA175">
            <v>0</v>
          </cell>
          <cell r="DB175">
            <v>0</v>
          </cell>
          <cell r="DC175">
            <v>0</v>
          </cell>
          <cell r="DD175">
            <v>0</v>
          </cell>
          <cell r="DE175">
            <v>0</v>
          </cell>
          <cell r="DF175">
            <v>0</v>
          </cell>
          <cell r="DG175">
            <v>0</v>
          </cell>
          <cell r="DH175">
            <v>0</v>
          </cell>
          <cell r="DI175">
            <v>0</v>
          </cell>
          <cell r="DJ175">
            <v>0</v>
          </cell>
          <cell r="DK175">
            <v>0</v>
          </cell>
          <cell r="DL175">
            <v>0</v>
          </cell>
        </row>
        <row r="176">
          <cell r="A176">
            <v>172</v>
          </cell>
          <cell r="B176" t="str">
            <v>智能运管中心</v>
          </cell>
          <cell r="CA176">
            <v>0</v>
          </cell>
          <cell r="CB176">
            <v>0</v>
          </cell>
          <cell r="CC176">
            <v>0</v>
          </cell>
          <cell r="CD176">
            <v>0</v>
          </cell>
          <cell r="CE176">
            <v>0</v>
          </cell>
          <cell r="CF176">
            <v>0</v>
          </cell>
          <cell r="CG176">
            <v>0</v>
          </cell>
          <cell r="CH176">
            <v>0</v>
          </cell>
          <cell r="CI176">
            <v>0</v>
          </cell>
          <cell r="CJ176">
            <v>0</v>
          </cell>
          <cell r="CK176">
            <v>0</v>
          </cell>
          <cell r="CL176">
            <v>0</v>
          </cell>
          <cell r="DA176">
            <v>0</v>
          </cell>
          <cell r="DB176">
            <v>0</v>
          </cell>
          <cell r="DC176">
            <v>0</v>
          </cell>
          <cell r="DD176">
            <v>0</v>
          </cell>
          <cell r="DE176">
            <v>0</v>
          </cell>
          <cell r="DF176">
            <v>0</v>
          </cell>
          <cell r="DG176">
            <v>0</v>
          </cell>
          <cell r="DH176">
            <v>0</v>
          </cell>
          <cell r="DI176">
            <v>0</v>
          </cell>
          <cell r="DJ176">
            <v>0</v>
          </cell>
          <cell r="DK176">
            <v>0</v>
          </cell>
          <cell r="DL176">
            <v>0</v>
          </cell>
        </row>
        <row r="177">
          <cell r="A177">
            <v>173</v>
          </cell>
          <cell r="B177" t="str">
            <v>智能运管中心</v>
          </cell>
          <cell r="CA177">
            <v>0</v>
          </cell>
          <cell r="CB177">
            <v>0</v>
          </cell>
          <cell r="CC177">
            <v>0</v>
          </cell>
          <cell r="CD177">
            <v>0</v>
          </cell>
          <cell r="CE177">
            <v>0</v>
          </cell>
          <cell r="CF177">
            <v>0</v>
          </cell>
          <cell r="CG177">
            <v>0</v>
          </cell>
          <cell r="CH177">
            <v>0</v>
          </cell>
          <cell r="CI177">
            <v>0</v>
          </cell>
          <cell r="CJ177">
            <v>0</v>
          </cell>
          <cell r="CK177">
            <v>0</v>
          </cell>
          <cell r="CL177">
            <v>0</v>
          </cell>
          <cell r="DA177">
            <v>0</v>
          </cell>
          <cell r="DB177">
            <v>0</v>
          </cell>
          <cell r="DC177">
            <v>0</v>
          </cell>
          <cell r="DD177">
            <v>0</v>
          </cell>
          <cell r="DE177">
            <v>0</v>
          </cell>
          <cell r="DF177">
            <v>0</v>
          </cell>
          <cell r="DG177">
            <v>0</v>
          </cell>
          <cell r="DH177">
            <v>0</v>
          </cell>
          <cell r="DI177">
            <v>0</v>
          </cell>
          <cell r="DJ177">
            <v>0</v>
          </cell>
          <cell r="DK177">
            <v>0</v>
          </cell>
          <cell r="DL177">
            <v>0</v>
          </cell>
        </row>
        <row r="178">
          <cell r="A178">
            <v>174</v>
          </cell>
          <cell r="B178" t="str">
            <v>智能运管中心</v>
          </cell>
          <cell r="CA178">
            <v>0</v>
          </cell>
          <cell r="CB178">
            <v>0</v>
          </cell>
          <cell r="CC178">
            <v>0</v>
          </cell>
          <cell r="CD178">
            <v>0</v>
          </cell>
          <cell r="CE178">
            <v>0</v>
          </cell>
          <cell r="CF178">
            <v>0</v>
          </cell>
          <cell r="CG178">
            <v>0</v>
          </cell>
          <cell r="CH178">
            <v>0</v>
          </cell>
          <cell r="CI178">
            <v>0</v>
          </cell>
          <cell r="CJ178">
            <v>0</v>
          </cell>
          <cell r="CK178">
            <v>0</v>
          </cell>
          <cell r="CL178">
            <v>0</v>
          </cell>
          <cell r="DA178">
            <v>0</v>
          </cell>
          <cell r="DB178">
            <v>0</v>
          </cell>
          <cell r="DC178">
            <v>0</v>
          </cell>
          <cell r="DD178">
            <v>0</v>
          </cell>
          <cell r="DE178">
            <v>0</v>
          </cell>
          <cell r="DF178">
            <v>0</v>
          </cell>
          <cell r="DG178">
            <v>0</v>
          </cell>
          <cell r="DH178">
            <v>0</v>
          </cell>
          <cell r="DI178">
            <v>0</v>
          </cell>
          <cell r="DJ178">
            <v>0</v>
          </cell>
          <cell r="DK178">
            <v>0</v>
          </cell>
          <cell r="DL178">
            <v>0</v>
          </cell>
        </row>
        <row r="179">
          <cell r="A179">
            <v>175</v>
          </cell>
          <cell r="B179" t="str">
            <v>智能运管中心</v>
          </cell>
          <cell r="CA179">
            <v>0</v>
          </cell>
          <cell r="CB179">
            <v>0</v>
          </cell>
          <cell r="CC179">
            <v>0</v>
          </cell>
          <cell r="CD179">
            <v>0</v>
          </cell>
          <cell r="CE179">
            <v>0</v>
          </cell>
          <cell r="CF179">
            <v>0</v>
          </cell>
          <cell r="CG179">
            <v>0</v>
          </cell>
          <cell r="CH179">
            <v>0</v>
          </cell>
          <cell r="CI179">
            <v>0</v>
          </cell>
          <cell r="CJ179">
            <v>0</v>
          </cell>
          <cell r="CK179">
            <v>0</v>
          </cell>
          <cell r="CL179">
            <v>0</v>
          </cell>
          <cell r="DA179">
            <v>0</v>
          </cell>
          <cell r="DB179">
            <v>0</v>
          </cell>
          <cell r="DC179">
            <v>0</v>
          </cell>
          <cell r="DD179">
            <v>0</v>
          </cell>
          <cell r="DE179">
            <v>0</v>
          </cell>
          <cell r="DF179">
            <v>0</v>
          </cell>
          <cell r="DG179">
            <v>0</v>
          </cell>
          <cell r="DH179">
            <v>0</v>
          </cell>
          <cell r="DI179">
            <v>0</v>
          </cell>
          <cell r="DJ179">
            <v>0</v>
          </cell>
          <cell r="DK179">
            <v>0</v>
          </cell>
          <cell r="DL179">
            <v>0</v>
          </cell>
        </row>
        <row r="180">
          <cell r="CA180">
            <v>0</v>
          </cell>
          <cell r="CB180">
            <v>0</v>
          </cell>
          <cell r="CC180">
            <v>0</v>
          </cell>
          <cell r="CD180">
            <v>0</v>
          </cell>
          <cell r="CE180">
            <v>0</v>
          </cell>
          <cell r="CF180">
            <v>0</v>
          </cell>
          <cell r="CG180">
            <v>0</v>
          </cell>
          <cell r="CH180">
            <v>0</v>
          </cell>
          <cell r="CI180">
            <v>0</v>
          </cell>
          <cell r="CJ180">
            <v>0</v>
          </cell>
          <cell r="CK180">
            <v>0</v>
          </cell>
          <cell r="CL180">
            <v>0</v>
          </cell>
          <cell r="DA180">
            <v>0</v>
          </cell>
          <cell r="DB180">
            <v>0</v>
          </cell>
          <cell r="DC180">
            <v>0</v>
          </cell>
          <cell r="DD180">
            <v>0</v>
          </cell>
          <cell r="DE180">
            <v>0</v>
          </cell>
          <cell r="DF180">
            <v>0</v>
          </cell>
          <cell r="DG180">
            <v>0</v>
          </cell>
          <cell r="DH180">
            <v>0</v>
          </cell>
          <cell r="DI180">
            <v>0</v>
          </cell>
          <cell r="DJ180">
            <v>0</v>
          </cell>
          <cell r="DK180">
            <v>0</v>
          </cell>
          <cell r="DL180">
            <v>0</v>
          </cell>
        </row>
        <row r="181">
          <cell r="CA181">
            <v>0</v>
          </cell>
          <cell r="CB181">
            <v>0</v>
          </cell>
          <cell r="CC181">
            <v>0</v>
          </cell>
          <cell r="CD181">
            <v>0</v>
          </cell>
          <cell r="CE181">
            <v>0</v>
          </cell>
          <cell r="CF181">
            <v>0</v>
          </cell>
          <cell r="CG181">
            <v>0</v>
          </cell>
          <cell r="CH181">
            <v>0</v>
          </cell>
          <cell r="CI181">
            <v>0</v>
          </cell>
          <cell r="CJ181">
            <v>0</v>
          </cell>
          <cell r="CK181">
            <v>0</v>
          </cell>
          <cell r="CL181">
            <v>0</v>
          </cell>
          <cell r="DA181">
            <v>0</v>
          </cell>
          <cell r="DB181">
            <v>0</v>
          </cell>
          <cell r="DC181">
            <v>0</v>
          </cell>
          <cell r="DD181">
            <v>0</v>
          </cell>
          <cell r="DE181">
            <v>0</v>
          </cell>
          <cell r="DF181">
            <v>0</v>
          </cell>
          <cell r="DG181">
            <v>0</v>
          </cell>
          <cell r="DH181">
            <v>0</v>
          </cell>
          <cell r="DI181">
            <v>0</v>
          </cell>
          <cell r="DJ181">
            <v>0</v>
          </cell>
          <cell r="DK181">
            <v>0</v>
          </cell>
          <cell r="DL181">
            <v>0</v>
          </cell>
        </row>
        <row r="182">
          <cell r="CA182">
            <v>0</v>
          </cell>
          <cell r="CB182">
            <v>0</v>
          </cell>
          <cell r="CC182">
            <v>0</v>
          </cell>
          <cell r="CD182">
            <v>0</v>
          </cell>
          <cell r="CE182">
            <v>0</v>
          </cell>
          <cell r="CF182">
            <v>0</v>
          </cell>
          <cell r="CG182">
            <v>0</v>
          </cell>
          <cell r="CH182">
            <v>0</v>
          </cell>
          <cell r="CI182">
            <v>0</v>
          </cell>
          <cell r="CJ182">
            <v>0</v>
          </cell>
          <cell r="CK182">
            <v>0</v>
          </cell>
          <cell r="CL182">
            <v>0</v>
          </cell>
          <cell r="DA182">
            <v>0</v>
          </cell>
          <cell r="DB182">
            <v>0</v>
          </cell>
          <cell r="DC182">
            <v>0</v>
          </cell>
          <cell r="DD182">
            <v>0</v>
          </cell>
          <cell r="DE182">
            <v>0</v>
          </cell>
          <cell r="DF182">
            <v>0</v>
          </cell>
          <cell r="DG182">
            <v>0</v>
          </cell>
          <cell r="DH182">
            <v>0</v>
          </cell>
          <cell r="DI182">
            <v>0</v>
          </cell>
          <cell r="DJ182">
            <v>0</v>
          </cell>
          <cell r="DK182">
            <v>0</v>
          </cell>
          <cell r="DL182">
            <v>0</v>
          </cell>
        </row>
        <row r="183">
          <cell r="CA183">
            <v>0</v>
          </cell>
          <cell r="CB183">
            <v>0</v>
          </cell>
          <cell r="CC183">
            <v>0</v>
          </cell>
          <cell r="CD183">
            <v>0</v>
          </cell>
          <cell r="CE183">
            <v>0</v>
          </cell>
          <cell r="CF183">
            <v>0</v>
          </cell>
          <cell r="CG183">
            <v>0</v>
          </cell>
          <cell r="CH183">
            <v>0</v>
          </cell>
          <cell r="CI183">
            <v>0</v>
          </cell>
          <cell r="CJ183">
            <v>0</v>
          </cell>
          <cell r="CK183">
            <v>0</v>
          </cell>
          <cell r="CL183">
            <v>0</v>
          </cell>
          <cell r="DA183">
            <v>0</v>
          </cell>
          <cell r="DB183">
            <v>0</v>
          </cell>
          <cell r="DC183">
            <v>0</v>
          </cell>
          <cell r="DD183">
            <v>0</v>
          </cell>
          <cell r="DE183">
            <v>0</v>
          </cell>
          <cell r="DF183">
            <v>0</v>
          </cell>
          <cell r="DG183">
            <v>0</v>
          </cell>
          <cell r="DH183">
            <v>0</v>
          </cell>
          <cell r="DI183">
            <v>0</v>
          </cell>
          <cell r="DJ183">
            <v>0</v>
          </cell>
          <cell r="DK183">
            <v>0</v>
          </cell>
          <cell r="DL183">
            <v>0</v>
          </cell>
        </row>
        <row r="184">
          <cell r="CA184">
            <v>0</v>
          </cell>
          <cell r="CB184">
            <v>0</v>
          </cell>
          <cell r="CC184">
            <v>0</v>
          </cell>
          <cell r="CD184">
            <v>0</v>
          </cell>
          <cell r="CE184">
            <v>0</v>
          </cell>
          <cell r="CF184">
            <v>0</v>
          </cell>
          <cell r="CG184">
            <v>0</v>
          </cell>
          <cell r="CH184">
            <v>0</v>
          </cell>
          <cell r="CI184">
            <v>0</v>
          </cell>
          <cell r="CJ184">
            <v>0</v>
          </cell>
          <cell r="CK184">
            <v>0</v>
          </cell>
          <cell r="CL184">
            <v>0</v>
          </cell>
          <cell r="DA184">
            <v>0</v>
          </cell>
          <cell r="DB184">
            <v>0</v>
          </cell>
          <cell r="DC184">
            <v>0</v>
          </cell>
          <cell r="DD184">
            <v>0</v>
          </cell>
          <cell r="DE184">
            <v>0</v>
          </cell>
          <cell r="DF184">
            <v>0</v>
          </cell>
          <cell r="DG184">
            <v>0</v>
          </cell>
          <cell r="DH184">
            <v>0</v>
          </cell>
          <cell r="DI184">
            <v>0</v>
          </cell>
          <cell r="DJ184">
            <v>0</v>
          </cell>
          <cell r="DK184">
            <v>0</v>
          </cell>
          <cell r="DL184">
            <v>0</v>
          </cell>
        </row>
        <row r="185">
          <cell r="CA185">
            <v>0</v>
          </cell>
          <cell r="CB185">
            <v>0</v>
          </cell>
          <cell r="CC185">
            <v>0</v>
          </cell>
          <cell r="CD185">
            <v>0</v>
          </cell>
          <cell r="CE185">
            <v>0</v>
          </cell>
          <cell r="CF185">
            <v>0</v>
          </cell>
          <cell r="CG185">
            <v>0</v>
          </cell>
          <cell r="CH185">
            <v>0</v>
          </cell>
          <cell r="CI185">
            <v>0</v>
          </cell>
          <cell r="CJ185">
            <v>0</v>
          </cell>
          <cell r="CK185">
            <v>0</v>
          </cell>
          <cell r="CL185">
            <v>0</v>
          </cell>
          <cell r="DA185">
            <v>0</v>
          </cell>
          <cell r="DB185">
            <v>0</v>
          </cell>
          <cell r="DC185">
            <v>0</v>
          </cell>
          <cell r="DD185">
            <v>0</v>
          </cell>
          <cell r="DE185">
            <v>0</v>
          </cell>
          <cell r="DF185">
            <v>0</v>
          </cell>
          <cell r="DG185">
            <v>0</v>
          </cell>
          <cell r="DH185">
            <v>0</v>
          </cell>
          <cell r="DI185">
            <v>0</v>
          </cell>
          <cell r="DJ185">
            <v>0</v>
          </cell>
          <cell r="DK185">
            <v>0</v>
          </cell>
          <cell r="DL185">
            <v>0</v>
          </cell>
        </row>
        <row r="186">
          <cell r="CA186">
            <v>0</v>
          </cell>
          <cell r="CB186">
            <v>0</v>
          </cell>
          <cell r="CC186">
            <v>0</v>
          </cell>
          <cell r="CD186">
            <v>0</v>
          </cell>
          <cell r="CE186">
            <v>0</v>
          </cell>
          <cell r="CF186">
            <v>0</v>
          </cell>
          <cell r="CG186">
            <v>0</v>
          </cell>
          <cell r="CH186">
            <v>0</v>
          </cell>
          <cell r="CI186">
            <v>0</v>
          </cell>
          <cell r="CJ186">
            <v>0</v>
          </cell>
          <cell r="CK186">
            <v>0</v>
          </cell>
          <cell r="CL186">
            <v>0</v>
          </cell>
          <cell r="DA186">
            <v>0</v>
          </cell>
          <cell r="DB186">
            <v>0</v>
          </cell>
          <cell r="DC186">
            <v>0</v>
          </cell>
          <cell r="DD186">
            <v>0</v>
          </cell>
          <cell r="DE186">
            <v>0</v>
          </cell>
          <cell r="DF186">
            <v>0</v>
          </cell>
          <cell r="DG186">
            <v>0</v>
          </cell>
          <cell r="DH186">
            <v>0</v>
          </cell>
          <cell r="DI186">
            <v>0</v>
          </cell>
          <cell r="DJ186">
            <v>0</v>
          </cell>
          <cell r="DK186">
            <v>0</v>
          </cell>
          <cell r="DL186">
            <v>0</v>
          </cell>
        </row>
        <row r="187">
          <cell r="CA187">
            <v>0</v>
          </cell>
          <cell r="CB187">
            <v>0</v>
          </cell>
          <cell r="CC187">
            <v>0</v>
          </cell>
          <cell r="CD187">
            <v>0</v>
          </cell>
          <cell r="CE187">
            <v>0</v>
          </cell>
          <cell r="CF187">
            <v>0</v>
          </cell>
          <cell r="CG187">
            <v>0</v>
          </cell>
          <cell r="CH187">
            <v>0</v>
          </cell>
          <cell r="CI187">
            <v>0</v>
          </cell>
          <cell r="CJ187">
            <v>0</v>
          </cell>
          <cell r="CK187">
            <v>0</v>
          </cell>
          <cell r="CL187">
            <v>0</v>
          </cell>
          <cell r="DA187">
            <v>0</v>
          </cell>
          <cell r="DB187">
            <v>0</v>
          </cell>
          <cell r="DC187">
            <v>0</v>
          </cell>
          <cell r="DD187">
            <v>0</v>
          </cell>
          <cell r="DE187">
            <v>0</v>
          </cell>
          <cell r="DF187">
            <v>0</v>
          </cell>
          <cell r="DG187">
            <v>0</v>
          </cell>
          <cell r="DH187">
            <v>0</v>
          </cell>
          <cell r="DI187">
            <v>0</v>
          </cell>
          <cell r="DJ187">
            <v>0</v>
          </cell>
          <cell r="DK187">
            <v>0</v>
          </cell>
          <cell r="DL187">
            <v>0</v>
          </cell>
        </row>
        <row r="188">
          <cell r="CA188">
            <v>0</v>
          </cell>
          <cell r="CB188">
            <v>0</v>
          </cell>
          <cell r="CC188">
            <v>0</v>
          </cell>
          <cell r="CD188">
            <v>0</v>
          </cell>
          <cell r="CE188">
            <v>0</v>
          </cell>
          <cell r="CF188">
            <v>0</v>
          </cell>
          <cell r="CG188">
            <v>0</v>
          </cell>
          <cell r="CH188">
            <v>0</v>
          </cell>
          <cell r="CI188">
            <v>0</v>
          </cell>
          <cell r="CJ188">
            <v>0</v>
          </cell>
          <cell r="CK188">
            <v>0</v>
          </cell>
          <cell r="CL188">
            <v>0</v>
          </cell>
          <cell r="DA188">
            <v>0</v>
          </cell>
          <cell r="DB188">
            <v>0</v>
          </cell>
          <cell r="DC188">
            <v>0</v>
          </cell>
          <cell r="DD188">
            <v>0</v>
          </cell>
          <cell r="DE188">
            <v>0</v>
          </cell>
          <cell r="DF188">
            <v>0</v>
          </cell>
          <cell r="DG188">
            <v>0</v>
          </cell>
          <cell r="DH188">
            <v>0</v>
          </cell>
          <cell r="DI188">
            <v>0</v>
          </cell>
          <cell r="DJ188">
            <v>0</v>
          </cell>
          <cell r="DK188">
            <v>0</v>
          </cell>
          <cell r="DL188">
            <v>0</v>
          </cell>
        </row>
        <row r="189">
          <cell r="CA189">
            <v>0</v>
          </cell>
          <cell r="CB189">
            <v>0</v>
          </cell>
          <cell r="CC189">
            <v>0</v>
          </cell>
          <cell r="CD189">
            <v>0</v>
          </cell>
          <cell r="CE189">
            <v>0</v>
          </cell>
          <cell r="CF189">
            <v>0</v>
          </cell>
          <cell r="CG189">
            <v>0</v>
          </cell>
          <cell r="CH189">
            <v>0</v>
          </cell>
          <cell r="CI189">
            <v>0</v>
          </cell>
          <cell r="CJ189">
            <v>0</v>
          </cell>
          <cell r="CK189">
            <v>0</v>
          </cell>
          <cell r="CL189">
            <v>0</v>
          </cell>
          <cell r="DA189">
            <v>0</v>
          </cell>
          <cell r="DB189">
            <v>0</v>
          </cell>
          <cell r="DC189">
            <v>0</v>
          </cell>
          <cell r="DD189">
            <v>0</v>
          </cell>
          <cell r="DE189">
            <v>0</v>
          </cell>
          <cell r="DF189">
            <v>0</v>
          </cell>
          <cell r="DG189">
            <v>0</v>
          </cell>
          <cell r="DH189">
            <v>0</v>
          </cell>
          <cell r="DI189">
            <v>0</v>
          </cell>
          <cell r="DJ189">
            <v>0</v>
          </cell>
          <cell r="DK189">
            <v>0</v>
          </cell>
          <cell r="DL189">
            <v>0</v>
          </cell>
        </row>
        <row r="190">
          <cell r="CA190">
            <v>0</v>
          </cell>
          <cell r="CB190">
            <v>0</v>
          </cell>
          <cell r="CC190">
            <v>0</v>
          </cell>
          <cell r="CD190">
            <v>0</v>
          </cell>
          <cell r="CE190">
            <v>0</v>
          </cell>
          <cell r="CF190">
            <v>0</v>
          </cell>
          <cell r="CG190">
            <v>0</v>
          </cell>
          <cell r="CH190">
            <v>0</v>
          </cell>
          <cell r="CI190">
            <v>0</v>
          </cell>
          <cell r="CJ190">
            <v>0</v>
          </cell>
          <cell r="CK190">
            <v>0</v>
          </cell>
          <cell r="CL190">
            <v>0</v>
          </cell>
          <cell r="DA190">
            <v>0</v>
          </cell>
          <cell r="DB190">
            <v>0</v>
          </cell>
          <cell r="DC190">
            <v>0</v>
          </cell>
          <cell r="DD190">
            <v>0</v>
          </cell>
          <cell r="DE190">
            <v>0</v>
          </cell>
          <cell r="DF190">
            <v>0</v>
          </cell>
          <cell r="DG190">
            <v>0</v>
          </cell>
          <cell r="DH190">
            <v>0</v>
          </cell>
          <cell r="DI190">
            <v>0</v>
          </cell>
          <cell r="DJ190">
            <v>0</v>
          </cell>
          <cell r="DK190">
            <v>0</v>
          </cell>
          <cell r="DL190">
            <v>0</v>
          </cell>
        </row>
        <row r="191">
          <cell r="CA191">
            <v>0</v>
          </cell>
          <cell r="CB191">
            <v>0</v>
          </cell>
          <cell r="CC191">
            <v>0</v>
          </cell>
          <cell r="CD191">
            <v>0</v>
          </cell>
          <cell r="CE191">
            <v>0</v>
          </cell>
          <cell r="CF191">
            <v>0</v>
          </cell>
          <cell r="CG191">
            <v>0</v>
          </cell>
          <cell r="CH191">
            <v>0</v>
          </cell>
          <cell r="CI191">
            <v>0</v>
          </cell>
          <cell r="CJ191">
            <v>0</v>
          </cell>
          <cell r="CK191">
            <v>0</v>
          </cell>
          <cell r="CL191">
            <v>0</v>
          </cell>
          <cell r="DA191">
            <v>0</v>
          </cell>
          <cell r="DB191">
            <v>0</v>
          </cell>
          <cell r="DC191">
            <v>0</v>
          </cell>
          <cell r="DD191">
            <v>0</v>
          </cell>
          <cell r="DE191">
            <v>0</v>
          </cell>
          <cell r="DF191">
            <v>0</v>
          </cell>
          <cell r="DG191">
            <v>0</v>
          </cell>
          <cell r="DH191">
            <v>0</v>
          </cell>
          <cell r="DI191">
            <v>0</v>
          </cell>
          <cell r="DJ191">
            <v>0</v>
          </cell>
          <cell r="DK191">
            <v>0</v>
          </cell>
          <cell r="DL191">
            <v>0</v>
          </cell>
        </row>
        <row r="192">
          <cell r="CA192">
            <v>0</v>
          </cell>
          <cell r="CB192">
            <v>0</v>
          </cell>
          <cell r="CC192">
            <v>0</v>
          </cell>
          <cell r="CD192">
            <v>0</v>
          </cell>
          <cell r="CE192">
            <v>0</v>
          </cell>
          <cell r="CF192">
            <v>0</v>
          </cell>
          <cell r="CG192">
            <v>0</v>
          </cell>
          <cell r="CH192">
            <v>0</v>
          </cell>
          <cell r="CI192">
            <v>0</v>
          </cell>
          <cell r="CJ192">
            <v>0</v>
          </cell>
          <cell r="CK192">
            <v>0</v>
          </cell>
          <cell r="CL192">
            <v>0</v>
          </cell>
          <cell r="DA192">
            <v>0</v>
          </cell>
          <cell r="DB192">
            <v>0</v>
          </cell>
          <cell r="DC192">
            <v>0</v>
          </cell>
          <cell r="DD192">
            <v>0</v>
          </cell>
          <cell r="DE192">
            <v>0</v>
          </cell>
          <cell r="DF192">
            <v>0</v>
          </cell>
          <cell r="DG192">
            <v>0</v>
          </cell>
          <cell r="DH192">
            <v>0</v>
          </cell>
          <cell r="DI192">
            <v>0</v>
          </cell>
          <cell r="DJ192">
            <v>0</v>
          </cell>
          <cell r="DK192">
            <v>0</v>
          </cell>
          <cell r="DL192">
            <v>0</v>
          </cell>
        </row>
        <row r="193">
          <cell r="CA193">
            <v>0</v>
          </cell>
          <cell r="CB193">
            <v>0</v>
          </cell>
          <cell r="CC193">
            <v>0</v>
          </cell>
          <cell r="CD193">
            <v>0</v>
          </cell>
          <cell r="CE193">
            <v>0</v>
          </cell>
          <cell r="CF193">
            <v>0</v>
          </cell>
          <cell r="CG193">
            <v>0</v>
          </cell>
          <cell r="CH193">
            <v>0</v>
          </cell>
          <cell r="CI193">
            <v>0</v>
          </cell>
          <cell r="CJ193">
            <v>0</v>
          </cell>
          <cell r="CK193">
            <v>0</v>
          </cell>
          <cell r="CL193">
            <v>0</v>
          </cell>
          <cell r="DA193">
            <v>0</v>
          </cell>
          <cell r="DB193">
            <v>0</v>
          </cell>
          <cell r="DC193">
            <v>0</v>
          </cell>
          <cell r="DD193">
            <v>0</v>
          </cell>
          <cell r="DE193">
            <v>0</v>
          </cell>
          <cell r="DF193">
            <v>0</v>
          </cell>
          <cell r="DG193">
            <v>0</v>
          </cell>
          <cell r="DH193">
            <v>0</v>
          </cell>
          <cell r="DI193">
            <v>0</v>
          </cell>
          <cell r="DJ193">
            <v>0</v>
          </cell>
          <cell r="DK193">
            <v>0</v>
          </cell>
          <cell r="DL193">
            <v>0</v>
          </cell>
        </row>
        <row r="194">
          <cell r="CA194">
            <v>0</v>
          </cell>
          <cell r="CB194">
            <v>0</v>
          </cell>
          <cell r="CC194">
            <v>0</v>
          </cell>
          <cell r="CD194">
            <v>0</v>
          </cell>
          <cell r="CE194">
            <v>0</v>
          </cell>
          <cell r="CF194">
            <v>0</v>
          </cell>
          <cell r="CG194">
            <v>0</v>
          </cell>
          <cell r="CH194">
            <v>0</v>
          </cell>
          <cell r="CI194">
            <v>0</v>
          </cell>
          <cell r="CJ194">
            <v>0</v>
          </cell>
          <cell r="CK194">
            <v>0</v>
          </cell>
          <cell r="CL194">
            <v>0</v>
          </cell>
          <cell r="DA194">
            <v>0</v>
          </cell>
          <cell r="DB194">
            <v>0</v>
          </cell>
          <cell r="DC194">
            <v>0</v>
          </cell>
          <cell r="DD194">
            <v>0</v>
          </cell>
          <cell r="DE194">
            <v>0</v>
          </cell>
          <cell r="DF194">
            <v>0</v>
          </cell>
          <cell r="DG194">
            <v>0</v>
          </cell>
          <cell r="DH194">
            <v>0</v>
          </cell>
          <cell r="DI194">
            <v>0</v>
          </cell>
          <cell r="DJ194">
            <v>0</v>
          </cell>
          <cell r="DK194">
            <v>0</v>
          </cell>
          <cell r="DL194">
            <v>0</v>
          </cell>
        </row>
        <row r="195">
          <cell r="CA195">
            <v>0</v>
          </cell>
          <cell r="CB195">
            <v>0</v>
          </cell>
          <cell r="CC195">
            <v>0</v>
          </cell>
          <cell r="CD195">
            <v>0</v>
          </cell>
          <cell r="CE195">
            <v>0</v>
          </cell>
          <cell r="CF195">
            <v>0</v>
          </cell>
          <cell r="CG195">
            <v>0</v>
          </cell>
          <cell r="CH195">
            <v>0</v>
          </cell>
          <cell r="CI195">
            <v>0</v>
          </cell>
          <cell r="CJ195">
            <v>0</v>
          </cell>
          <cell r="CK195">
            <v>0</v>
          </cell>
          <cell r="CL195">
            <v>0</v>
          </cell>
          <cell r="DA195">
            <v>0</v>
          </cell>
          <cell r="DB195">
            <v>0</v>
          </cell>
          <cell r="DC195">
            <v>0</v>
          </cell>
          <cell r="DD195">
            <v>0</v>
          </cell>
          <cell r="DE195">
            <v>0</v>
          </cell>
          <cell r="DF195">
            <v>0</v>
          </cell>
          <cell r="DG195">
            <v>0</v>
          </cell>
          <cell r="DH195">
            <v>0</v>
          </cell>
          <cell r="DI195">
            <v>0</v>
          </cell>
          <cell r="DJ195">
            <v>0</v>
          </cell>
          <cell r="DK195">
            <v>0</v>
          </cell>
          <cell r="DL195">
            <v>0</v>
          </cell>
        </row>
        <row r="196">
          <cell r="CA196">
            <v>0</v>
          </cell>
          <cell r="CB196">
            <v>0</v>
          </cell>
          <cell r="CC196">
            <v>0</v>
          </cell>
          <cell r="CD196">
            <v>0</v>
          </cell>
          <cell r="CE196">
            <v>0</v>
          </cell>
          <cell r="CF196">
            <v>0</v>
          </cell>
          <cell r="CG196">
            <v>0</v>
          </cell>
          <cell r="CH196">
            <v>0</v>
          </cell>
          <cell r="CI196">
            <v>0</v>
          </cell>
          <cell r="CJ196">
            <v>0</v>
          </cell>
          <cell r="CK196">
            <v>0</v>
          </cell>
          <cell r="CL196">
            <v>0</v>
          </cell>
          <cell r="DA196">
            <v>0</v>
          </cell>
          <cell r="DB196">
            <v>0</v>
          </cell>
          <cell r="DC196">
            <v>0</v>
          </cell>
          <cell r="DD196">
            <v>0</v>
          </cell>
          <cell r="DE196">
            <v>0</v>
          </cell>
          <cell r="DF196">
            <v>0</v>
          </cell>
          <cell r="DG196">
            <v>0</v>
          </cell>
          <cell r="DH196">
            <v>0</v>
          </cell>
          <cell r="DI196">
            <v>0</v>
          </cell>
          <cell r="DJ196">
            <v>0</v>
          </cell>
          <cell r="DK196">
            <v>0</v>
          </cell>
          <cell r="DL196">
            <v>0</v>
          </cell>
        </row>
        <row r="197">
          <cell r="CA197">
            <v>0</v>
          </cell>
          <cell r="CB197">
            <v>0</v>
          </cell>
          <cell r="CC197">
            <v>0</v>
          </cell>
          <cell r="CD197">
            <v>0</v>
          </cell>
          <cell r="CE197">
            <v>0</v>
          </cell>
          <cell r="CF197">
            <v>0</v>
          </cell>
          <cell r="CG197">
            <v>0</v>
          </cell>
          <cell r="CH197">
            <v>0</v>
          </cell>
          <cell r="CI197">
            <v>0</v>
          </cell>
          <cell r="CJ197">
            <v>0</v>
          </cell>
          <cell r="CK197">
            <v>0</v>
          </cell>
          <cell r="CL197">
            <v>0</v>
          </cell>
          <cell r="DA197">
            <v>0</v>
          </cell>
          <cell r="DB197">
            <v>0</v>
          </cell>
          <cell r="DC197">
            <v>0</v>
          </cell>
          <cell r="DD197">
            <v>0</v>
          </cell>
          <cell r="DE197">
            <v>0</v>
          </cell>
          <cell r="DF197">
            <v>0</v>
          </cell>
          <cell r="DG197">
            <v>0</v>
          </cell>
          <cell r="DH197">
            <v>0</v>
          </cell>
          <cell r="DI197">
            <v>0</v>
          </cell>
          <cell r="DJ197">
            <v>0</v>
          </cell>
          <cell r="DK197">
            <v>0</v>
          </cell>
          <cell r="DL197">
            <v>0</v>
          </cell>
        </row>
        <row r="198">
          <cell r="CA198">
            <v>0</v>
          </cell>
          <cell r="CB198">
            <v>0</v>
          </cell>
          <cell r="CC198">
            <v>0</v>
          </cell>
          <cell r="CD198">
            <v>0</v>
          </cell>
          <cell r="CE198">
            <v>0</v>
          </cell>
          <cell r="CF198">
            <v>0</v>
          </cell>
          <cell r="CG198">
            <v>0</v>
          </cell>
          <cell r="CH198">
            <v>0</v>
          </cell>
          <cell r="CI198">
            <v>0</v>
          </cell>
          <cell r="CJ198">
            <v>0</v>
          </cell>
          <cell r="CK198">
            <v>0</v>
          </cell>
          <cell r="CL198">
            <v>0</v>
          </cell>
          <cell r="DA198">
            <v>0</v>
          </cell>
          <cell r="DB198">
            <v>0</v>
          </cell>
          <cell r="DC198">
            <v>0</v>
          </cell>
          <cell r="DD198">
            <v>0</v>
          </cell>
          <cell r="DE198">
            <v>0</v>
          </cell>
          <cell r="DF198">
            <v>0</v>
          </cell>
          <cell r="DG198">
            <v>0</v>
          </cell>
          <cell r="DH198">
            <v>0</v>
          </cell>
          <cell r="DI198">
            <v>0</v>
          </cell>
          <cell r="DJ198">
            <v>0</v>
          </cell>
          <cell r="DK198">
            <v>0</v>
          </cell>
          <cell r="DL198">
            <v>0</v>
          </cell>
        </row>
        <row r="199">
          <cell r="CA199">
            <v>0</v>
          </cell>
          <cell r="CB199">
            <v>0</v>
          </cell>
          <cell r="CC199">
            <v>0</v>
          </cell>
          <cell r="CD199">
            <v>0</v>
          </cell>
          <cell r="CE199">
            <v>0</v>
          </cell>
          <cell r="CF199">
            <v>0</v>
          </cell>
          <cell r="CG199">
            <v>0</v>
          </cell>
          <cell r="CH199">
            <v>0</v>
          </cell>
          <cell r="CI199">
            <v>0</v>
          </cell>
          <cell r="CJ199">
            <v>0</v>
          </cell>
          <cell r="CK199">
            <v>0</v>
          </cell>
          <cell r="CL199">
            <v>0</v>
          </cell>
          <cell r="DA199">
            <v>0</v>
          </cell>
          <cell r="DB199">
            <v>0</v>
          </cell>
          <cell r="DC199">
            <v>0</v>
          </cell>
          <cell r="DD199">
            <v>0</v>
          </cell>
          <cell r="DE199">
            <v>0</v>
          </cell>
          <cell r="DF199">
            <v>0</v>
          </cell>
          <cell r="DG199">
            <v>0</v>
          </cell>
          <cell r="DH199">
            <v>0</v>
          </cell>
          <cell r="DI199">
            <v>0</v>
          </cell>
          <cell r="DJ199">
            <v>0</v>
          </cell>
          <cell r="DK199">
            <v>0</v>
          </cell>
          <cell r="DL199">
            <v>0</v>
          </cell>
        </row>
        <row r="200">
          <cell r="CA200">
            <v>0</v>
          </cell>
          <cell r="CB200">
            <v>0</v>
          </cell>
          <cell r="CC200">
            <v>0</v>
          </cell>
          <cell r="CD200">
            <v>0</v>
          </cell>
          <cell r="CE200">
            <v>0</v>
          </cell>
          <cell r="CF200">
            <v>0</v>
          </cell>
          <cell r="CG200">
            <v>0</v>
          </cell>
          <cell r="CH200">
            <v>0</v>
          </cell>
          <cell r="CI200">
            <v>0</v>
          </cell>
          <cell r="CJ200">
            <v>0</v>
          </cell>
          <cell r="CK200">
            <v>0</v>
          </cell>
          <cell r="CL200">
            <v>0</v>
          </cell>
          <cell r="DA200">
            <v>0</v>
          </cell>
          <cell r="DB200">
            <v>0</v>
          </cell>
          <cell r="DC200">
            <v>0</v>
          </cell>
          <cell r="DD200">
            <v>0</v>
          </cell>
          <cell r="DE200">
            <v>0</v>
          </cell>
          <cell r="DF200">
            <v>0</v>
          </cell>
          <cell r="DG200">
            <v>0</v>
          </cell>
          <cell r="DH200">
            <v>0</v>
          </cell>
          <cell r="DI200">
            <v>0</v>
          </cell>
          <cell r="DJ200">
            <v>0</v>
          </cell>
          <cell r="DK200">
            <v>0</v>
          </cell>
          <cell r="DL200">
            <v>0</v>
          </cell>
        </row>
        <row r="201">
          <cell r="CA201">
            <v>0</v>
          </cell>
          <cell r="CB201">
            <v>0</v>
          </cell>
          <cell r="CC201">
            <v>0</v>
          </cell>
          <cell r="CD201">
            <v>0</v>
          </cell>
          <cell r="CE201">
            <v>0</v>
          </cell>
          <cell r="CF201">
            <v>0</v>
          </cell>
          <cell r="CG201">
            <v>0</v>
          </cell>
          <cell r="CH201">
            <v>0</v>
          </cell>
          <cell r="CI201">
            <v>0</v>
          </cell>
          <cell r="CJ201">
            <v>0</v>
          </cell>
          <cell r="CK201">
            <v>0</v>
          </cell>
          <cell r="CL201">
            <v>0</v>
          </cell>
          <cell r="DA201">
            <v>0</v>
          </cell>
          <cell r="DB201">
            <v>0</v>
          </cell>
          <cell r="DC201">
            <v>0</v>
          </cell>
          <cell r="DD201">
            <v>0</v>
          </cell>
          <cell r="DE201">
            <v>0</v>
          </cell>
          <cell r="DF201">
            <v>0</v>
          </cell>
          <cell r="DG201">
            <v>0</v>
          </cell>
          <cell r="DH201">
            <v>0</v>
          </cell>
          <cell r="DI201">
            <v>0</v>
          </cell>
          <cell r="DJ201">
            <v>0</v>
          </cell>
          <cell r="DK201">
            <v>0</v>
          </cell>
          <cell r="DL201">
            <v>0</v>
          </cell>
        </row>
        <row r="202">
          <cell r="CA202">
            <v>0</v>
          </cell>
          <cell r="CB202">
            <v>0</v>
          </cell>
          <cell r="CC202">
            <v>0</v>
          </cell>
          <cell r="CD202">
            <v>0</v>
          </cell>
          <cell r="CE202">
            <v>0</v>
          </cell>
          <cell r="CF202">
            <v>0</v>
          </cell>
          <cell r="CG202">
            <v>0</v>
          </cell>
          <cell r="CH202">
            <v>0</v>
          </cell>
          <cell r="CI202">
            <v>0</v>
          </cell>
          <cell r="CJ202">
            <v>0</v>
          </cell>
          <cell r="CK202">
            <v>0</v>
          </cell>
          <cell r="CL202">
            <v>0</v>
          </cell>
          <cell r="DA202">
            <v>0</v>
          </cell>
          <cell r="DB202">
            <v>0</v>
          </cell>
          <cell r="DC202">
            <v>0</v>
          </cell>
          <cell r="DD202">
            <v>0</v>
          </cell>
          <cell r="DE202">
            <v>0</v>
          </cell>
          <cell r="DF202">
            <v>0</v>
          </cell>
          <cell r="DG202">
            <v>0</v>
          </cell>
          <cell r="DH202">
            <v>0</v>
          </cell>
          <cell r="DI202">
            <v>0</v>
          </cell>
          <cell r="DJ202">
            <v>0</v>
          </cell>
          <cell r="DK202">
            <v>0</v>
          </cell>
          <cell r="DL202">
            <v>0</v>
          </cell>
        </row>
        <row r="203">
          <cell r="CA203">
            <v>0</v>
          </cell>
          <cell r="CB203">
            <v>0</v>
          </cell>
          <cell r="CC203">
            <v>0</v>
          </cell>
          <cell r="CD203">
            <v>0</v>
          </cell>
          <cell r="CE203">
            <v>0</v>
          </cell>
          <cell r="CF203">
            <v>0</v>
          </cell>
          <cell r="CG203">
            <v>0</v>
          </cell>
          <cell r="CH203">
            <v>0</v>
          </cell>
          <cell r="CI203">
            <v>0</v>
          </cell>
          <cell r="CJ203">
            <v>0</v>
          </cell>
          <cell r="CK203">
            <v>0</v>
          </cell>
          <cell r="CL203">
            <v>0</v>
          </cell>
          <cell r="DA203">
            <v>0</v>
          </cell>
          <cell r="DB203">
            <v>0</v>
          </cell>
          <cell r="DC203">
            <v>0</v>
          </cell>
          <cell r="DD203">
            <v>0</v>
          </cell>
          <cell r="DE203">
            <v>0</v>
          </cell>
          <cell r="DF203">
            <v>0</v>
          </cell>
          <cell r="DG203">
            <v>0</v>
          </cell>
          <cell r="DH203">
            <v>0</v>
          </cell>
          <cell r="DI203">
            <v>0</v>
          </cell>
          <cell r="DJ203">
            <v>0</v>
          </cell>
          <cell r="DK203">
            <v>0</v>
          </cell>
          <cell r="DL203">
            <v>0</v>
          </cell>
        </row>
        <row r="204">
          <cell r="CA204">
            <v>0</v>
          </cell>
          <cell r="CB204">
            <v>0</v>
          </cell>
          <cell r="CC204">
            <v>0</v>
          </cell>
          <cell r="CD204">
            <v>0</v>
          </cell>
          <cell r="CE204">
            <v>0</v>
          </cell>
          <cell r="CF204">
            <v>0</v>
          </cell>
          <cell r="CG204">
            <v>0</v>
          </cell>
          <cell r="CH204">
            <v>0</v>
          </cell>
          <cell r="CI204">
            <v>0</v>
          </cell>
          <cell r="CJ204">
            <v>0</v>
          </cell>
          <cell r="CK204">
            <v>0</v>
          </cell>
          <cell r="CL204">
            <v>0</v>
          </cell>
          <cell r="DA204">
            <v>0</v>
          </cell>
          <cell r="DB204">
            <v>0</v>
          </cell>
          <cell r="DC204">
            <v>0</v>
          </cell>
          <cell r="DD204">
            <v>0</v>
          </cell>
          <cell r="DE204">
            <v>0</v>
          </cell>
          <cell r="DF204">
            <v>0</v>
          </cell>
          <cell r="DG204">
            <v>0</v>
          </cell>
          <cell r="DH204">
            <v>0</v>
          </cell>
          <cell r="DI204">
            <v>0</v>
          </cell>
          <cell r="DJ204">
            <v>0</v>
          </cell>
          <cell r="DK204">
            <v>0</v>
          </cell>
          <cell r="DL204">
            <v>0</v>
          </cell>
        </row>
        <row r="205">
          <cell r="CA205">
            <v>0</v>
          </cell>
          <cell r="CB205">
            <v>0</v>
          </cell>
          <cell r="CC205">
            <v>0</v>
          </cell>
          <cell r="CD205">
            <v>0</v>
          </cell>
          <cell r="CE205">
            <v>0</v>
          </cell>
          <cell r="CF205">
            <v>0</v>
          </cell>
          <cell r="CG205">
            <v>0</v>
          </cell>
          <cell r="CH205">
            <v>0</v>
          </cell>
          <cell r="CI205">
            <v>0</v>
          </cell>
          <cell r="CJ205">
            <v>0</v>
          </cell>
          <cell r="CK205">
            <v>0</v>
          </cell>
          <cell r="CL205">
            <v>0</v>
          </cell>
          <cell r="DA205">
            <v>0</v>
          </cell>
          <cell r="DB205">
            <v>0</v>
          </cell>
          <cell r="DC205">
            <v>0</v>
          </cell>
          <cell r="DD205">
            <v>0</v>
          </cell>
          <cell r="DE205">
            <v>0</v>
          </cell>
          <cell r="DF205">
            <v>0</v>
          </cell>
          <cell r="DG205">
            <v>0</v>
          </cell>
          <cell r="DH205">
            <v>0</v>
          </cell>
          <cell r="DI205">
            <v>0</v>
          </cell>
          <cell r="DJ205">
            <v>0</v>
          </cell>
          <cell r="DK205">
            <v>0</v>
          </cell>
          <cell r="DL205">
            <v>0</v>
          </cell>
        </row>
        <row r="206">
          <cell r="CA206">
            <v>0</v>
          </cell>
          <cell r="CB206">
            <v>0</v>
          </cell>
          <cell r="CC206">
            <v>0</v>
          </cell>
          <cell r="CD206">
            <v>0</v>
          </cell>
          <cell r="CE206">
            <v>0</v>
          </cell>
          <cell r="CF206">
            <v>0</v>
          </cell>
          <cell r="CG206">
            <v>0</v>
          </cell>
          <cell r="CH206">
            <v>0</v>
          </cell>
          <cell r="CI206">
            <v>0</v>
          </cell>
          <cell r="CJ206">
            <v>0</v>
          </cell>
          <cell r="CK206">
            <v>0</v>
          </cell>
          <cell r="CL206">
            <v>0</v>
          </cell>
          <cell r="DA206">
            <v>0</v>
          </cell>
          <cell r="DB206">
            <v>0</v>
          </cell>
          <cell r="DC206">
            <v>0</v>
          </cell>
          <cell r="DD206">
            <v>0</v>
          </cell>
          <cell r="DE206">
            <v>0</v>
          </cell>
          <cell r="DF206">
            <v>0</v>
          </cell>
          <cell r="DG206">
            <v>0</v>
          </cell>
          <cell r="DH206">
            <v>0</v>
          </cell>
          <cell r="DI206">
            <v>0</v>
          </cell>
          <cell r="DJ206">
            <v>0</v>
          </cell>
          <cell r="DK206">
            <v>0</v>
          </cell>
          <cell r="DL206">
            <v>0</v>
          </cell>
        </row>
        <row r="207">
          <cell r="CA207">
            <v>0</v>
          </cell>
          <cell r="CB207">
            <v>0</v>
          </cell>
          <cell r="CC207">
            <v>0</v>
          </cell>
          <cell r="CD207">
            <v>0</v>
          </cell>
          <cell r="CE207">
            <v>0</v>
          </cell>
          <cell r="CF207">
            <v>0</v>
          </cell>
          <cell r="CG207">
            <v>0</v>
          </cell>
          <cell r="CH207">
            <v>0</v>
          </cell>
          <cell r="CI207">
            <v>0</v>
          </cell>
          <cell r="CJ207">
            <v>0</v>
          </cell>
          <cell r="CK207">
            <v>0</v>
          </cell>
          <cell r="CL207">
            <v>0</v>
          </cell>
          <cell r="DA207">
            <v>0</v>
          </cell>
          <cell r="DB207">
            <v>0</v>
          </cell>
          <cell r="DC207">
            <v>0</v>
          </cell>
          <cell r="DD207">
            <v>0</v>
          </cell>
          <cell r="DE207">
            <v>0</v>
          </cell>
          <cell r="DF207">
            <v>0</v>
          </cell>
          <cell r="DG207">
            <v>0</v>
          </cell>
          <cell r="DH207">
            <v>0</v>
          </cell>
          <cell r="DI207">
            <v>0</v>
          </cell>
          <cell r="DJ207">
            <v>0</v>
          </cell>
          <cell r="DK207">
            <v>0</v>
          </cell>
          <cell r="DL207">
            <v>0</v>
          </cell>
        </row>
        <row r="208">
          <cell r="CA208">
            <v>0</v>
          </cell>
          <cell r="CB208">
            <v>0</v>
          </cell>
          <cell r="CC208">
            <v>0</v>
          </cell>
          <cell r="CD208">
            <v>0</v>
          </cell>
          <cell r="CE208">
            <v>0</v>
          </cell>
          <cell r="CF208">
            <v>0</v>
          </cell>
          <cell r="CG208">
            <v>0</v>
          </cell>
          <cell r="CH208">
            <v>0</v>
          </cell>
          <cell r="CI208">
            <v>0</v>
          </cell>
          <cell r="CJ208">
            <v>0</v>
          </cell>
          <cell r="CK208">
            <v>0</v>
          </cell>
          <cell r="CL208">
            <v>0</v>
          </cell>
          <cell r="DA208">
            <v>0</v>
          </cell>
          <cell r="DB208">
            <v>0</v>
          </cell>
          <cell r="DC208">
            <v>0</v>
          </cell>
          <cell r="DD208">
            <v>0</v>
          </cell>
          <cell r="DE208">
            <v>0</v>
          </cell>
          <cell r="DF208">
            <v>0</v>
          </cell>
          <cell r="DG208">
            <v>0</v>
          </cell>
          <cell r="DH208">
            <v>0</v>
          </cell>
          <cell r="DI208">
            <v>0</v>
          </cell>
          <cell r="DJ208">
            <v>0</v>
          </cell>
          <cell r="DK208">
            <v>0</v>
          </cell>
          <cell r="DL208">
            <v>0</v>
          </cell>
        </row>
        <row r="209">
          <cell r="CA209">
            <v>0</v>
          </cell>
          <cell r="CB209">
            <v>0</v>
          </cell>
          <cell r="CC209">
            <v>0</v>
          </cell>
          <cell r="CD209">
            <v>0</v>
          </cell>
          <cell r="CE209">
            <v>0</v>
          </cell>
          <cell r="CF209">
            <v>0</v>
          </cell>
          <cell r="CG209">
            <v>0</v>
          </cell>
          <cell r="CH209">
            <v>0</v>
          </cell>
          <cell r="CI209">
            <v>0</v>
          </cell>
          <cell r="CJ209">
            <v>0</v>
          </cell>
          <cell r="CK209">
            <v>0</v>
          </cell>
          <cell r="CL209">
            <v>0</v>
          </cell>
          <cell r="DA209">
            <v>0</v>
          </cell>
          <cell r="DB209">
            <v>0</v>
          </cell>
          <cell r="DC209">
            <v>0</v>
          </cell>
          <cell r="DD209">
            <v>0</v>
          </cell>
          <cell r="DE209">
            <v>0</v>
          </cell>
          <cell r="DF209">
            <v>0</v>
          </cell>
          <cell r="DG209">
            <v>0</v>
          </cell>
          <cell r="DH209">
            <v>0</v>
          </cell>
          <cell r="DI209">
            <v>0</v>
          </cell>
          <cell r="DJ209">
            <v>0</v>
          </cell>
          <cell r="DK209">
            <v>0</v>
          </cell>
          <cell r="DL209">
            <v>0</v>
          </cell>
        </row>
        <row r="210">
          <cell r="CA210">
            <v>0</v>
          </cell>
          <cell r="CB210">
            <v>0</v>
          </cell>
          <cell r="CC210">
            <v>0</v>
          </cell>
          <cell r="CD210">
            <v>0</v>
          </cell>
          <cell r="CE210">
            <v>0</v>
          </cell>
          <cell r="CF210">
            <v>0</v>
          </cell>
          <cell r="CG210">
            <v>0</v>
          </cell>
          <cell r="CH210">
            <v>0</v>
          </cell>
          <cell r="CI210">
            <v>0</v>
          </cell>
          <cell r="CJ210">
            <v>0</v>
          </cell>
          <cell r="CK210">
            <v>0</v>
          </cell>
          <cell r="CL210">
            <v>0</v>
          </cell>
          <cell r="DA210">
            <v>0</v>
          </cell>
          <cell r="DB210">
            <v>0</v>
          </cell>
          <cell r="DC210">
            <v>0</v>
          </cell>
          <cell r="DD210">
            <v>0</v>
          </cell>
          <cell r="DE210">
            <v>0</v>
          </cell>
          <cell r="DF210">
            <v>0</v>
          </cell>
          <cell r="DG210">
            <v>0</v>
          </cell>
          <cell r="DH210">
            <v>0</v>
          </cell>
          <cell r="DI210">
            <v>0</v>
          </cell>
          <cell r="DJ210">
            <v>0</v>
          </cell>
          <cell r="DK210">
            <v>0</v>
          </cell>
          <cell r="DL210">
            <v>0</v>
          </cell>
        </row>
        <row r="211">
          <cell r="CA211">
            <v>0</v>
          </cell>
          <cell r="CB211">
            <v>0</v>
          </cell>
          <cell r="CC211">
            <v>0</v>
          </cell>
          <cell r="CD211">
            <v>0</v>
          </cell>
          <cell r="CE211">
            <v>0</v>
          </cell>
          <cell r="CF211">
            <v>0</v>
          </cell>
          <cell r="CG211">
            <v>0</v>
          </cell>
          <cell r="CH211">
            <v>0</v>
          </cell>
          <cell r="CI211">
            <v>0</v>
          </cell>
          <cell r="CJ211">
            <v>0</v>
          </cell>
          <cell r="CK211">
            <v>0</v>
          </cell>
          <cell r="CL211">
            <v>0</v>
          </cell>
          <cell r="DA211">
            <v>0</v>
          </cell>
          <cell r="DB211">
            <v>0</v>
          </cell>
          <cell r="DC211">
            <v>0</v>
          </cell>
          <cell r="DD211">
            <v>0</v>
          </cell>
          <cell r="DE211">
            <v>0</v>
          </cell>
          <cell r="DF211">
            <v>0</v>
          </cell>
          <cell r="DG211">
            <v>0</v>
          </cell>
          <cell r="DH211">
            <v>0</v>
          </cell>
          <cell r="DI211">
            <v>0</v>
          </cell>
          <cell r="DJ211">
            <v>0</v>
          </cell>
          <cell r="DK211">
            <v>0</v>
          </cell>
          <cell r="DL211">
            <v>0</v>
          </cell>
        </row>
        <row r="212">
          <cell r="CA212">
            <v>0</v>
          </cell>
          <cell r="CB212">
            <v>0</v>
          </cell>
          <cell r="CC212">
            <v>0</v>
          </cell>
          <cell r="CD212">
            <v>0</v>
          </cell>
          <cell r="CE212">
            <v>0</v>
          </cell>
          <cell r="CF212">
            <v>0</v>
          </cell>
          <cell r="CG212">
            <v>0</v>
          </cell>
          <cell r="CH212">
            <v>0</v>
          </cell>
          <cell r="CI212">
            <v>0</v>
          </cell>
          <cell r="CJ212">
            <v>0</v>
          </cell>
          <cell r="CK212">
            <v>0</v>
          </cell>
          <cell r="CL212">
            <v>0</v>
          </cell>
          <cell r="DA212">
            <v>0</v>
          </cell>
          <cell r="DB212">
            <v>0</v>
          </cell>
          <cell r="DC212">
            <v>0</v>
          </cell>
          <cell r="DD212">
            <v>0</v>
          </cell>
          <cell r="DE212">
            <v>0</v>
          </cell>
          <cell r="DF212">
            <v>0</v>
          </cell>
          <cell r="DG212">
            <v>0</v>
          </cell>
          <cell r="DH212">
            <v>0</v>
          </cell>
          <cell r="DI212">
            <v>0</v>
          </cell>
          <cell r="DJ212">
            <v>0</v>
          </cell>
          <cell r="DK212">
            <v>0</v>
          </cell>
          <cell r="DL212">
            <v>0</v>
          </cell>
        </row>
        <row r="213">
          <cell r="CA213">
            <v>0</v>
          </cell>
          <cell r="CB213">
            <v>0</v>
          </cell>
          <cell r="CC213">
            <v>0</v>
          </cell>
          <cell r="CD213">
            <v>0</v>
          </cell>
          <cell r="CE213">
            <v>0</v>
          </cell>
          <cell r="CF213">
            <v>0</v>
          </cell>
          <cell r="CG213">
            <v>0</v>
          </cell>
          <cell r="CH213">
            <v>0</v>
          </cell>
          <cell r="CI213">
            <v>0</v>
          </cell>
          <cell r="CJ213">
            <v>0</v>
          </cell>
          <cell r="CK213">
            <v>0</v>
          </cell>
          <cell r="CL213">
            <v>0</v>
          </cell>
          <cell r="DA213">
            <v>0</v>
          </cell>
          <cell r="DB213">
            <v>0</v>
          </cell>
          <cell r="DC213">
            <v>0</v>
          </cell>
          <cell r="DD213">
            <v>0</v>
          </cell>
          <cell r="DE213">
            <v>0</v>
          </cell>
          <cell r="DF213">
            <v>0</v>
          </cell>
          <cell r="DG213">
            <v>0</v>
          </cell>
          <cell r="DH213">
            <v>0</v>
          </cell>
          <cell r="DI213">
            <v>0</v>
          </cell>
          <cell r="DJ213">
            <v>0</v>
          </cell>
          <cell r="DK213">
            <v>0</v>
          </cell>
          <cell r="DL213">
            <v>0</v>
          </cell>
        </row>
        <row r="214">
          <cell r="CA214">
            <v>0</v>
          </cell>
          <cell r="CB214">
            <v>0</v>
          </cell>
          <cell r="CC214">
            <v>0</v>
          </cell>
          <cell r="CD214">
            <v>0</v>
          </cell>
          <cell r="CE214">
            <v>0</v>
          </cell>
          <cell r="CF214">
            <v>0</v>
          </cell>
          <cell r="CG214">
            <v>0</v>
          </cell>
          <cell r="CH214">
            <v>0</v>
          </cell>
          <cell r="CI214">
            <v>0</v>
          </cell>
          <cell r="CJ214">
            <v>0</v>
          </cell>
          <cell r="CK214">
            <v>0</v>
          </cell>
          <cell r="CL214">
            <v>0</v>
          </cell>
          <cell r="DA214">
            <v>0</v>
          </cell>
          <cell r="DB214">
            <v>0</v>
          </cell>
          <cell r="DC214">
            <v>0</v>
          </cell>
          <cell r="DD214">
            <v>0</v>
          </cell>
          <cell r="DE214">
            <v>0</v>
          </cell>
          <cell r="DF214">
            <v>0</v>
          </cell>
          <cell r="DG214">
            <v>0</v>
          </cell>
          <cell r="DH214">
            <v>0</v>
          </cell>
          <cell r="DI214">
            <v>0</v>
          </cell>
          <cell r="DJ214">
            <v>0</v>
          </cell>
          <cell r="DK214">
            <v>0</v>
          </cell>
          <cell r="DL214">
            <v>0</v>
          </cell>
        </row>
        <row r="215">
          <cell r="CA215">
            <v>0</v>
          </cell>
          <cell r="CB215">
            <v>0</v>
          </cell>
          <cell r="CC215">
            <v>0</v>
          </cell>
          <cell r="CD215">
            <v>0</v>
          </cell>
          <cell r="CE215">
            <v>0</v>
          </cell>
          <cell r="CF215">
            <v>0</v>
          </cell>
          <cell r="CG215">
            <v>0</v>
          </cell>
          <cell r="CH215">
            <v>0</v>
          </cell>
          <cell r="CI215">
            <v>0</v>
          </cell>
          <cell r="CJ215">
            <v>0</v>
          </cell>
          <cell r="CK215">
            <v>0</v>
          </cell>
          <cell r="CL215">
            <v>0</v>
          </cell>
          <cell r="DA215">
            <v>0</v>
          </cell>
          <cell r="DB215">
            <v>0</v>
          </cell>
          <cell r="DC215">
            <v>0</v>
          </cell>
          <cell r="DD215">
            <v>0</v>
          </cell>
          <cell r="DE215">
            <v>0</v>
          </cell>
          <cell r="DF215">
            <v>0</v>
          </cell>
          <cell r="DG215">
            <v>0</v>
          </cell>
          <cell r="DH215">
            <v>0</v>
          </cell>
          <cell r="DI215">
            <v>0</v>
          </cell>
          <cell r="DJ215">
            <v>0</v>
          </cell>
          <cell r="DK215">
            <v>0</v>
          </cell>
          <cell r="DL215">
            <v>0</v>
          </cell>
        </row>
        <row r="216">
          <cell r="CA216">
            <v>0</v>
          </cell>
          <cell r="CB216">
            <v>0</v>
          </cell>
          <cell r="CC216">
            <v>0</v>
          </cell>
          <cell r="CD216">
            <v>0</v>
          </cell>
          <cell r="CE216">
            <v>0</v>
          </cell>
          <cell r="CF216">
            <v>0</v>
          </cell>
          <cell r="CG216">
            <v>0</v>
          </cell>
          <cell r="CH216">
            <v>0</v>
          </cell>
          <cell r="CI216">
            <v>0</v>
          </cell>
          <cell r="CJ216">
            <v>0</v>
          </cell>
          <cell r="CK216">
            <v>0</v>
          </cell>
          <cell r="CL216">
            <v>0</v>
          </cell>
          <cell r="DA216">
            <v>0</v>
          </cell>
          <cell r="DB216">
            <v>0</v>
          </cell>
          <cell r="DC216">
            <v>0</v>
          </cell>
          <cell r="DD216">
            <v>0</v>
          </cell>
          <cell r="DE216">
            <v>0</v>
          </cell>
          <cell r="DF216">
            <v>0</v>
          </cell>
          <cell r="DG216">
            <v>0</v>
          </cell>
          <cell r="DH216">
            <v>0</v>
          </cell>
          <cell r="DI216">
            <v>0</v>
          </cell>
          <cell r="DJ216">
            <v>0</v>
          </cell>
          <cell r="DK216">
            <v>0</v>
          </cell>
          <cell r="DL216">
            <v>0</v>
          </cell>
        </row>
        <row r="217">
          <cell r="CA217">
            <v>0</v>
          </cell>
          <cell r="CB217">
            <v>0</v>
          </cell>
          <cell r="CC217">
            <v>0</v>
          </cell>
          <cell r="CD217">
            <v>0</v>
          </cell>
          <cell r="CE217">
            <v>0</v>
          </cell>
          <cell r="CF217">
            <v>0</v>
          </cell>
          <cell r="CG217">
            <v>0</v>
          </cell>
          <cell r="CH217">
            <v>0</v>
          </cell>
          <cell r="CI217">
            <v>0</v>
          </cell>
          <cell r="CJ217">
            <v>0</v>
          </cell>
          <cell r="CK217">
            <v>0</v>
          </cell>
          <cell r="CL217">
            <v>0</v>
          </cell>
          <cell r="DA217">
            <v>0</v>
          </cell>
          <cell r="DB217">
            <v>0</v>
          </cell>
          <cell r="DC217">
            <v>0</v>
          </cell>
          <cell r="DD217">
            <v>0</v>
          </cell>
          <cell r="DE217">
            <v>0</v>
          </cell>
          <cell r="DF217">
            <v>0</v>
          </cell>
          <cell r="DG217">
            <v>0</v>
          </cell>
          <cell r="DH217">
            <v>0</v>
          </cell>
          <cell r="DI217">
            <v>0</v>
          </cell>
          <cell r="DJ217">
            <v>0</v>
          </cell>
          <cell r="DK217">
            <v>0</v>
          </cell>
          <cell r="DL217">
            <v>0</v>
          </cell>
        </row>
        <row r="218">
          <cell r="CA218">
            <v>0</v>
          </cell>
          <cell r="CB218">
            <v>0</v>
          </cell>
          <cell r="CC218">
            <v>0</v>
          </cell>
          <cell r="CD218">
            <v>0</v>
          </cell>
          <cell r="CE218">
            <v>0</v>
          </cell>
          <cell r="CF218">
            <v>0</v>
          </cell>
          <cell r="CG218">
            <v>0</v>
          </cell>
          <cell r="CH218">
            <v>0</v>
          </cell>
          <cell r="CI218">
            <v>0</v>
          </cell>
          <cell r="CJ218">
            <v>0</v>
          </cell>
          <cell r="CK218">
            <v>0</v>
          </cell>
          <cell r="CL218">
            <v>0</v>
          </cell>
          <cell r="DA218">
            <v>0</v>
          </cell>
          <cell r="DB218">
            <v>0</v>
          </cell>
          <cell r="DC218">
            <v>0</v>
          </cell>
          <cell r="DD218">
            <v>0</v>
          </cell>
          <cell r="DE218">
            <v>0</v>
          </cell>
          <cell r="DF218">
            <v>0</v>
          </cell>
          <cell r="DG218">
            <v>0</v>
          </cell>
          <cell r="DH218">
            <v>0</v>
          </cell>
          <cell r="DI218">
            <v>0</v>
          </cell>
          <cell r="DJ218">
            <v>0</v>
          </cell>
          <cell r="DK218">
            <v>0</v>
          </cell>
          <cell r="DL218">
            <v>0</v>
          </cell>
        </row>
        <row r="219">
          <cell r="CA219">
            <v>0</v>
          </cell>
          <cell r="CB219">
            <v>0</v>
          </cell>
          <cell r="CC219">
            <v>0</v>
          </cell>
          <cell r="CD219">
            <v>0</v>
          </cell>
          <cell r="CE219">
            <v>0</v>
          </cell>
          <cell r="CF219">
            <v>0</v>
          </cell>
          <cell r="CG219">
            <v>0</v>
          </cell>
          <cell r="CH219">
            <v>0</v>
          </cell>
          <cell r="CI219">
            <v>0</v>
          </cell>
          <cell r="CJ219">
            <v>0</v>
          </cell>
          <cell r="CK219">
            <v>0</v>
          </cell>
          <cell r="CL219">
            <v>0</v>
          </cell>
          <cell r="DA219">
            <v>0</v>
          </cell>
          <cell r="DB219">
            <v>0</v>
          </cell>
          <cell r="DC219">
            <v>0</v>
          </cell>
          <cell r="DD219">
            <v>0</v>
          </cell>
          <cell r="DE219">
            <v>0</v>
          </cell>
          <cell r="DF219">
            <v>0</v>
          </cell>
          <cell r="DG219">
            <v>0</v>
          </cell>
          <cell r="DH219">
            <v>0</v>
          </cell>
          <cell r="DI219">
            <v>0</v>
          </cell>
          <cell r="DJ219">
            <v>0</v>
          </cell>
          <cell r="DK219">
            <v>0</v>
          </cell>
          <cell r="DL219">
            <v>0</v>
          </cell>
        </row>
        <row r="220">
          <cell r="CA220">
            <v>0</v>
          </cell>
          <cell r="CB220">
            <v>0</v>
          </cell>
          <cell r="CC220">
            <v>0</v>
          </cell>
          <cell r="CD220">
            <v>0</v>
          </cell>
          <cell r="CE220">
            <v>0</v>
          </cell>
          <cell r="CF220">
            <v>0</v>
          </cell>
          <cell r="CG220">
            <v>0</v>
          </cell>
          <cell r="CH220">
            <v>0</v>
          </cell>
          <cell r="CI220">
            <v>0</v>
          </cell>
          <cell r="CJ220">
            <v>0</v>
          </cell>
          <cell r="CK220">
            <v>0</v>
          </cell>
          <cell r="CL220">
            <v>0</v>
          </cell>
          <cell r="DA220">
            <v>0</v>
          </cell>
          <cell r="DB220">
            <v>0</v>
          </cell>
          <cell r="DC220">
            <v>0</v>
          </cell>
          <cell r="DD220">
            <v>0</v>
          </cell>
          <cell r="DE220">
            <v>0</v>
          </cell>
          <cell r="DF220">
            <v>0</v>
          </cell>
          <cell r="DG220">
            <v>0</v>
          </cell>
          <cell r="DH220">
            <v>0</v>
          </cell>
          <cell r="DI220">
            <v>0</v>
          </cell>
          <cell r="DJ220">
            <v>0</v>
          </cell>
          <cell r="DK220">
            <v>0</v>
          </cell>
          <cell r="DL220">
            <v>0</v>
          </cell>
        </row>
        <row r="221">
          <cell r="CA221">
            <v>0</v>
          </cell>
          <cell r="CB221">
            <v>0</v>
          </cell>
          <cell r="CC221">
            <v>0</v>
          </cell>
          <cell r="CD221">
            <v>0</v>
          </cell>
          <cell r="CE221">
            <v>0</v>
          </cell>
          <cell r="CF221">
            <v>0</v>
          </cell>
          <cell r="CG221">
            <v>0</v>
          </cell>
          <cell r="CH221">
            <v>0</v>
          </cell>
          <cell r="CI221">
            <v>0</v>
          </cell>
          <cell r="CJ221">
            <v>0</v>
          </cell>
          <cell r="CK221">
            <v>0</v>
          </cell>
          <cell r="CL221">
            <v>0</v>
          </cell>
          <cell r="DA221">
            <v>0</v>
          </cell>
          <cell r="DB221">
            <v>0</v>
          </cell>
          <cell r="DC221">
            <v>0</v>
          </cell>
          <cell r="DD221">
            <v>0</v>
          </cell>
          <cell r="DE221">
            <v>0</v>
          </cell>
          <cell r="DF221">
            <v>0</v>
          </cell>
          <cell r="DG221">
            <v>0</v>
          </cell>
          <cell r="DH221">
            <v>0</v>
          </cell>
          <cell r="DI221">
            <v>0</v>
          </cell>
          <cell r="DJ221">
            <v>0</v>
          </cell>
          <cell r="DK221">
            <v>0</v>
          </cell>
          <cell r="DL221">
            <v>0</v>
          </cell>
        </row>
        <row r="222">
          <cell r="CA222">
            <v>0</v>
          </cell>
          <cell r="CB222">
            <v>0</v>
          </cell>
          <cell r="CC222">
            <v>0</v>
          </cell>
          <cell r="CD222">
            <v>0</v>
          </cell>
          <cell r="CE222">
            <v>0</v>
          </cell>
          <cell r="CF222">
            <v>0</v>
          </cell>
          <cell r="CG222">
            <v>0</v>
          </cell>
          <cell r="CH222">
            <v>0</v>
          </cell>
          <cell r="CI222">
            <v>0</v>
          </cell>
          <cell r="CJ222">
            <v>0</v>
          </cell>
          <cell r="CK222">
            <v>0</v>
          </cell>
          <cell r="CL222">
            <v>0</v>
          </cell>
          <cell r="DA222">
            <v>0</v>
          </cell>
          <cell r="DB222">
            <v>0</v>
          </cell>
          <cell r="DC222">
            <v>0</v>
          </cell>
          <cell r="DD222">
            <v>0</v>
          </cell>
          <cell r="DE222">
            <v>0</v>
          </cell>
          <cell r="DF222">
            <v>0</v>
          </cell>
          <cell r="DG222">
            <v>0</v>
          </cell>
          <cell r="DH222">
            <v>0</v>
          </cell>
          <cell r="DI222">
            <v>0</v>
          </cell>
          <cell r="DJ222">
            <v>0</v>
          </cell>
          <cell r="DK222">
            <v>0</v>
          </cell>
          <cell r="DL222">
            <v>0</v>
          </cell>
        </row>
        <row r="223">
          <cell r="CA223">
            <v>0</v>
          </cell>
          <cell r="CB223">
            <v>0</v>
          </cell>
          <cell r="CC223">
            <v>0</v>
          </cell>
          <cell r="CD223">
            <v>0</v>
          </cell>
          <cell r="CE223">
            <v>0</v>
          </cell>
          <cell r="CF223">
            <v>0</v>
          </cell>
          <cell r="CG223">
            <v>0</v>
          </cell>
          <cell r="CH223">
            <v>0</v>
          </cell>
          <cell r="CI223">
            <v>0</v>
          </cell>
          <cell r="CJ223">
            <v>0</v>
          </cell>
          <cell r="CK223">
            <v>0</v>
          </cell>
          <cell r="CL223">
            <v>0</v>
          </cell>
          <cell r="DA223">
            <v>0</v>
          </cell>
          <cell r="DB223">
            <v>0</v>
          </cell>
          <cell r="DC223">
            <v>0</v>
          </cell>
          <cell r="DD223">
            <v>0</v>
          </cell>
          <cell r="DE223">
            <v>0</v>
          </cell>
          <cell r="DF223">
            <v>0</v>
          </cell>
          <cell r="DG223">
            <v>0</v>
          </cell>
          <cell r="DH223">
            <v>0</v>
          </cell>
          <cell r="DI223">
            <v>0</v>
          </cell>
          <cell r="DJ223">
            <v>0</v>
          </cell>
          <cell r="DK223">
            <v>0</v>
          </cell>
          <cell r="DL223">
            <v>0</v>
          </cell>
        </row>
        <row r="224">
          <cell r="CA224">
            <v>0</v>
          </cell>
          <cell r="CB224">
            <v>0</v>
          </cell>
          <cell r="CC224">
            <v>0</v>
          </cell>
          <cell r="CD224">
            <v>0</v>
          </cell>
          <cell r="CE224">
            <v>0</v>
          </cell>
          <cell r="CF224">
            <v>0</v>
          </cell>
          <cell r="CG224">
            <v>0</v>
          </cell>
          <cell r="CH224">
            <v>0</v>
          </cell>
          <cell r="CI224">
            <v>0</v>
          </cell>
          <cell r="CJ224">
            <v>0</v>
          </cell>
          <cell r="CK224">
            <v>0</v>
          </cell>
          <cell r="CL224">
            <v>0</v>
          </cell>
          <cell r="DA224">
            <v>0</v>
          </cell>
          <cell r="DB224">
            <v>0</v>
          </cell>
          <cell r="DC224">
            <v>0</v>
          </cell>
          <cell r="DD224">
            <v>0</v>
          </cell>
          <cell r="DE224">
            <v>0</v>
          </cell>
          <cell r="DF224">
            <v>0</v>
          </cell>
          <cell r="DG224">
            <v>0</v>
          </cell>
          <cell r="DH224">
            <v>0</v>
          </cell>
          <cell r="DI224">
            <v>0</v>
          </cell>
          <cell r="DJ224">
            <v>0</v>
          </cell>
          <cell r="DK224">
            <v>0</v>
          </cell>
          <cell r="DL224">
            <v>0</v>
          </cell>
        </row>
        <row r="225">
          <cell r="CA225">
            <v>0</v>
          </cell>
          <cell r="CB225">
            <v>0</v>
          </cell>
          <cell r="CC225">
            <v>0</v>
          </cell>
          <cell r="CD225">
            <v>0</v>
          </cell>
          <cell r="CE225">
            <v>0</v>
          </cell>
          <cell r="CF225">
            <v>0</v>
          </cell>
          <cell r="CG225">
            <v>0</v>
          </cell>
          <cell r="CH225">
            <v>0</v>
          </cell>
          <cell r="CI225">
            <v>0</v>
          </cell>
          <cell r="CJ225">
            <v>0</v>
          </cell>
          <cell r="CK225">
            <v>0</v>
          </cell>
          <cell r="CL225">
            <v>0</v>
          </cell>
          <cell r="DA225">
            <v>0</v>
          </cell>
          <cell r="DB225">
            <v>0</v>
          </cell>
          <cell r="DC225">
            <v>0</v>
          </cell>
          <cell r="DD225">
            <v>0</v>
          </cell>
          <cell r="DE225">
            <v>0</v>
          </cell>
          <cell r="DF225">
            <v>0</v>
          </cell>
          <cell r="DG225">
            <v>0</v>
          </cell>
          <cell r="DH225">
            <v>0</v>
          </cell>
          <cell r="DI225">
            <v>0</v>
          </cell>
          <cell r="DJ225">
            <v>0</v>
          </cell>
          <cell r="DK225">
            <v>0</v>
          </cell>
          <cell r="DL225">
            <v>0</v>
          </cell>
        </row>
        <row r="226">
          <cell r="CA226">
            <v>0</v>
          </cell>
          <cell r="CB226">
            <v>0</v>
          </cell>
          <cell r="CC226">
            <v>0</v>
          </cell>
          <cell r="CD226">
            <v>0</v>
          </cell>
          <cell r="CE226">
            <v>0</v>
          </cell>
          <cell r="CF226">
            <v>0</v>
          </cell>
          <cell r="CG226">
            <v>0</v>
          </cell>
          <cell r="CH226">
            <v>0</v>
          </cell>
          <cell r="CI226">
            <v>0</v>
          </cell>
          <cell r="CJ226">
            <v>0</v>
          </cell>
          <cell r="CK226">
            <v>0</v>
          </cell>
          <cell r="CL226">
            <v>0</v>
          </cell>
          <cell r="DA226">
            <v>0</v>
          </cell>
          <cell r="DB226">
            <v>0</v>
          </cell>
          <cell r="DC226">
            <v>0</v>
          </cell>
          <cell r="DD226">
            <v>0</v>
          </cell>
          <cell r="DE226">
            <v>0</v>
          </cell>
          <cell r="DF226">
            <v>0</v>
          </cell>
          <cell r="DG226">
            <v>0</v>
          </cell>
          <cell r="DH226">
            <v>0</v>
          </cell>
          <cell r="DI226">
            <v>0</v>
          </cell>
          <cell r="DJ226">
            <v>0</v>
          </cell>
          <cell r="DK226">
            <v>0</v>
          </cell>
          <cell r="DL226">
            <v>0</v>
          </cell>
        </row>
        <row r="227">
          <cell r="CA227">
            <v>0</v>
          </cell>
          <cell r="CB227">
            <v>0</v>
          </cell>
          <cell r="CC227">
            <v>0</v>
          </cell>
          <cell r="CD227">
            <v>0</v>
          </cell>
          <cell r="CE227">
            <v>0</v>
          </cell>
          <cell r="CF227">
            <v>0</v>
          </cell>
          <cell r="CG227">
            <v>0</v>
          </cell>
          <cell r="CH227">
            <v>0</v>
          </cell>
          <cell r="CI227">
            <v>0</v>
          </cell>
          <cell r="CJ227">
            <v>0</v>
          </cell>
          <cell r="CK227">
            <v>0</v>
          </cell>
          <cell r="CL227">
            <v>0</v>
          </cell>
          <cell r="DA227">
            <v>0</v>
          </cell>
          <cell r="DB227">
            <v>0</v>
          </cell>
          <cell r="DC227">
            <v>0</v>
          </cell>
          <cell r="DD227">
            <v>0</v>
          </cell>
          <cell r="DE227">
            <v>0</v>
          </cell>
          <cell r="DF227">
            <v>0</v>
          </cell>
          <cell r="DG227">
            <v>0</v>
          </cell>
          <cell r="DH227">
            <v>0</v>
          </cell>
          <cell r="DI227">
            <v>0</v>
          </cell>
          <cell r="DJ227">
            <v>0</v>
          </cell>
          <cell r="DK227">
            <v>0</v>
          </cell>
          <cell r="DL227">
            <v>0</v>
          </cell>
        </row>
        <row r="228">
          <cell r="CA228">
            <v>0</v>
          </cell>
          <cell r="CB228">
            <v>0</v>
          </cell>
          <cell r="CC228">
            <v>0</v>
          </cell>
          <cell r="CD228">
            <v>0</v>
          </cell>
          <cell r="CE228">
            <v>0</v>
          </cell>
          <cell r="CF228">
            <v>0</v>
          </cell>
          <cell r="CG228">
            <v>0</v>
          </cell>
          <cell r="CH228">
            <v>0</v>
          </cell>
          <cell r="CI228">
            <v>0</v>
          </cell>
          <cell r="CJ228">
            <v>0</v>
          </cell>
          <cell r="CK228">
            <v>0</v>
          </cell>
          <cell r="CL228">
            <v>0</v>
          </cell>
          <cell r="DA228">
            <v>0</v>
          </cell>
          <cell r="DB228">
            <v>0</v>
          </cell>
          <cell r="DC228">
            <v>0</v>
          </cell>
          <cell r="DD228">
            <v>0</v>
          </cell>
          <cell r="DE228">
            <v>0</v>
          </cell>
          <cell r="DF228">
            <v>0</v>
          </cell>
          <cell r="DG228">
            <v>0</v>
          </cell>
          <cell r="DH228">
            <v>0</v>
          </cell>
          <cell r="DI228">
            <v>0</v>
          </cell>
          <cell r="DJ228">
            <v>0</v>
          </cell>
          <cell r="DK228">
            <v>0</v>
          </cell>
          <cell r="DL228">
            <v>0</v>
          </cell>
        </row>
        <row r="229">
          <cell r="CA229">
            <v>0</v>
          </cell>
          <cell r="CB229">
            <v>0</v>
          </cell>
          <cell r="CC229">
            <v>0</v>
          </cell>
          <cell r="CD229">
            <v>0</v>
          </cell>
          <cell r="CE229">
            <v>0</v>
          </cell>
          <cell r="CF229">
            <v>0</v>
          </cell>
          <cell r="CG229">
            <v>0</v>
          </cell>
          <cell r="CH229">
            <v>0</v>
          </cell>
          <cell r="CI229">
            <v>0</v>
          </cell>
          <cell r="CJ229">
            <v>0</v>
          </cell>
          <cell r="CK229">
            <v>0</v>
          </cell>
          <cell r="CL229">
            <v>0</v>
          </cell>
          <cell r="DA229">
            <v>0</v>
          </cell>
          <cell r="DB229">
            <v>0</v>
          </cell>
          <cell r="DC229">
            <v>0</v>
          </cell>
          <cell r="DD229">
            <v>0</v>
          </cell>
          <cell r="DE229">
            <v>0</v>
          </cell>
          <cell r="DF229">
            <v>0</v>
          </cell>
          <cell r="DG229">
            <v>0</v>
          </cell>
          <cell r="DH229">
            <v>0</v>
          </cell>
          <cell r="DI229">
            <v>0</v>
          </cell>
          <cell r="DJ229">
            <v>0</v>
          </cell>
          <cell r="DK229">
            <v>0</v>
          </cell>
          <cell r="DL229">
            <v>0</v>
          </cell>
        </row>
        <row r="230">
          <cell r="CA230">
            <v>0</v>
          </cell>
          <cell r="CB230">
            <v>0</v>
          </cell>
          <cell r="CC230">
            <v>0</v>
          </cell>
          <cell r="CD230">
            <v>0</v>
          </cell>
          <cell r="CE230">
            <v>0</v>
          </cell>
          <cell r="CF230">
            <v>0</v>
          </cell>
          <cell r="CG230">
            <v>0</v>
          </cell>
          <cell r="CH230">
            <v>0</v>
          </cell>
          <cell r="CI230">
            <v>0</v>
          </cell>
          <cell r="CJ230">
            <v>0</v>
          </cell>
          <cell r="CK230">
            <v>0</v>
          </cell>
          <cell r="CL230">
            <v>0</v>
          </cell>
          <cell r="DA230">
            <v>0</v>
          </cell>
          <cell r="DB230">
            <v>0</v>
          </cell>
          <cell r="DC230">
            <v>0</v>
          </cell>
          <cell r="DD230">
            <v>0</v>
          </cell>
          <cell r="DE230">
            <v>0</v>
          </cell>
          <cell r="DF230">
            <v>0</v>
          </cell>
          <cell r="DG230">
            <v>0</v>
          </cell>
          <cell r="DH230">
            <v>0</v>
          </cell>
          <cell r="DI230">
            <v>0</v>
          </cell>
          <cell r="DJ230">
            <v>0</v>
          </cell>
          <cell r="DK230">
            <v>0</v>
          </cell>
          <cell r="DL230">
            <v>0</v>
          </cell>
        </row>
        <row r="231">
          <cell r="A231">
            <v>138</v>
          </cell>
        </row>
      </sheetData>
      <sheetData sheetId="3">
        <row r="2">
          <cell r="A2">
            <v>11</v>
          </cell>
          <cell r="B2">
            <v>44166</v>
          </cell>
          <cell r="C2" t="str">
            <v>浦东新区南码头街道471街坊36/1丘办公用房装修项目弱电工程-上海龙雨建设工程有限公司</v>
          </cell>
          <cell r="D2" t="str">
            <v>上海龙雨建设工程有限公司</v>
          </cell>
          <cell r="E2" t="str">
            <v>ZHT2020081900045</v>
          </cell>
          <cell r="G2">
            <v>276660</v>
          </cell>
          <cell r="H2">
            <v>27888.31</v>
          </cell>
          <cell r="J2" t="str">
            <v>不确定</v>
          </cell>
        </row>
        <row r="3">
          <cell r="A3">
            <v>23</v>
          </cell>
          <cell r="B3">
            <v>44834</v>
          </cell>
          <cell r="C3" t="str">
            <v>绍兴G329国道智慧快速路改造工程基础设施结构智能监测工程专业分包-中铁一局集团第五工程有限公司</v>
          </cell>
          <cell r="D3" t="str">
            <v>中铁一局集团第五工程有限公司</v>
          </cell>
          <cell r="E3" t="str">
            <v>ZHT2022030800023</v>
          </cell>
          <cell r="G3">
            <v>1250033</v>
          </cell>
          <cell r="H3">
            <v>67600</v>
          </cell>
          <cell r="J3" t="str">
            <v>不确定</v>
          </cell>
          <cell r="N3">
            <v>17</v>
          </cell>
          <cell r="O3">
            <v>224.532319</v>
          </cell>
          <cell r="P3">
            <v>7</v>
          </cell>
          <cell r="Q3">
            <v>289.14487800000001</v>
          </cell>
          <cell r="R3">
            <v>57</v>
          </cell>
          <cell r="S3">
            <v>12</v>
          </cell>
          <cell r="T3">
            <v>683.95117200000004</v>
          </cell>
          <cell r="U3">
            <v>2</v>
          </cell>
          <cell r="V3">
            <v>29.271000000000001</v>
          </cell>
          <cell r="W3">
            <v>1</v>
          </cell>
          <cell r="X3">
            <v>5.4370000000000003</v>
          </cell>
          <cell r="Y3">
            <v>39</v>
          </cell>
          <cell r="Z3">
            <v>1232.3363690000001</v>
          </cell>
        </row>
        <row r="4">
          <cell r="A4">
            <v>24</v>
          </cell>
          <cell r="B4">
            <v>44834</v>
          </cell>
          <cell r="C4" t="str">
            <v>绍兴G329国道智慧快速路改造工程基础设施结构智能监测工程专业分包-中铁一局集团第五工程有限公司</v>
          </cell>
          <cell r="D4" t="str">
            <v>中铁一局集团第五工程有限公司</v>
          </cell>
          <cell r="E4" t="str">
            <v>ZHT2022030800023</v>
          </cell>
          <cell r="G4">
            <v>1250033</v>
          </cell>
          <cell r="H4">
            <v>132432.60999999999</v>
          </cell>
          <cell r="J4" t="str">
            <v>不确定</v>
          </cell>
        </row>
        <row r="5">
          <cell r="A5">
            <v>25</v>
          </cell>
          <cell r="B5">
            <v>44895</v>
          </cell>
          <cell r="C5" t="str">
            <v>佛山一环智能交通升级改造项目 -上海智能交通有限公司-收入无税129716.98</v>
          </cell>
          <cell r="D5" t="str">
            <v>上海智能交通有限公司</v>
          </cell>
          <cell r="E5" t="str">
            <v>ZHT2020062900030</v>
          </cell>
          <cell r="G5">
            <v>550000</v>
          </cell>
          <cell r="H5">
            <v>137500</v>
          </cell>
          <cell r="J5" t="str">
            <v>不确定</v>
          </cell>
        </row>
        <row r="6">
          <cell r="A6">
            <v>26</v>
          </cell>
          <cell r="B6">
            <v>44740</v>
          </cell>
          <cell r="C6" t="str">
            <v>绍兴S308省道智慧快速路改造工程EPC总承包项目智慧工程集成控制平台服务项目软件采购合同-北京百度网讯科技有限公司-确认单</v>
          </cell>
          <cell r="D6" t="str">
            <v>北京百度网讯科技有限公司</v>
          </cell>
          <cell r="E6" t="str">
            <v>ZHT2021122400162</v>
          </cell>
          <cell r="G6">
            <v>15000000</v>
          </cell>
          <cell r="H6">
            <v>1540000</v>
          </cell>
          <cell r="J6" t="str">
            <v>不确定</v>
          </cell>
        </row>
        <row r="7">
          <cell r="A7">
            <v>29</v>
          </cell>
          <cell r="B7">
            <v>44925</v>
          </cell>
          <cell r="C7" t="str">
            <v>既有轻纺城高架柯桥段智慧化改造工程技术服务-上海城建数字产业集团有限公司-无税4871142.34收入</v>
          </cell>
          <cell r="D7" t="str">
            <v>上海城建数字产业集团有限公司</v>
          </cell>
          <cell r="E7" t="str">
            <v>ZHT2022112200102</v>
          </cell>
          <cell r="G7">
            <v>7083560.8799999999</v>
          </cell>
          <cell r="H7">
            <v>0</v>
          </cell>
          <cell r="J7" t="str">
            <v>部分落实</v>
          </cell>
        </row>
        <row r="8">
          <cell r="A8">
            <v>30</v>
          </cell>
          <cell r="B8">
            <v>44925</v>
          </cell>
          <cell r="C8" t="str">
            <v>既有轻纺城高架柯桥段智慧化改造工程采购合同-上海城建数字产业集团有限公司-无税4703146.02收入</v>
          </cell>
          <cell r="D8" t="str">
            <v>上海城建数字产业集团有限公司</v>
          </cell>
          <cell r="E8" t="str">
            <v>ZHT2022112200101</v>
          </cell>
          <cell r="G8">
            <v>5960980</v>
          </cell>
          <cell r="H8">
            <v>0</v>
          </cell>
          <cell r="J8" t="str">
            <v>部分落实</v>
          </cell>
        </row>
        <row r="9">
          <cell r="A9">
            <v>31</v>
          </cell>
          <cell r="B9">
            <v>44925</v>
          </cell>
          <cell r="C9" t="str">
            <v>2021年农村公路改造提升项目（第二合同段）智慧路网采购-上海浦江桥隧运营管理有限公司-无税1188526.61</v>
          </cell>
          <cell r="D9" t="str">
            <v>上海浦江桥隧运营管理有限公司</v>
          </cell>
          <cell r="E9" t="str">
            <v>ZHT2021091000107</v>
          </cell>
          <cell r="G9">
            <v>4285200</v>
          </cell>
          <cell r="H9">
            <v>881234</v>
          </cell>
          <cell r="J9" t="str">
            <v>全部落实</v>
          </cell>
        </row>
        <row r="10">
          <cell r="A10">
            <v>54</v>
          </cell>
          <cell r="B10">
            <v>45040</v>
          </cell>
          <cell r="C10" t="str">
            <v>G15（嘉浏段）智慧高速业务平台开发技术服务合同-上海城建智慧城市运营管理有限公司-无税1390283.02</v>
          </cell>
          <cell r="D10" t="str">
            <v>上海城建智慧城市运营管理有限公司</v>
          </cell>
          <cell r="E10" t="str">
            <v>ZHT2023032800029</v>
          </cell>
          <cell r="G10">
            <v>7367000</v>
          </cell>
          <cell r="H10">
            <v>300</v>
          </cell>
          <cell r="J10" t="str">
            <v>无法落实</v>
          </cell>
        </row>
        <row r="11">
          <cell r="A11">
            <v>58</v>
          </cell>
          <cell r="B11">
            <v>45189</v>
          </cell>
          <cell r="C11" t="str">
            <v>城市基础设施智慧运营维护管理平台综合运行大屏首屏增补开发 - 上海城建城市运营（集团）有限公司 - 无税开票44886.79</v>
          </cell>
          <cell r="D11" t="str">
            <v>上海城建城市运营（集团）有限公司</v>
          </cell>
          <cell r="E11" t="str">
            <v>ZHT2021112200127</v>
          </cell>
          <cell r="G11">
            <v>951200</v>
          </cell>
          <cell r="H11">
            <v>20</v>
          </cell>
          <cell r="J11" t="str">
            <v>全部落实</v>
          </cell>
        </row>
        <row r="12">
          <cell r="A12">
            <v>62</v>
          </cell>
          <cell r="B12">
            <v>45225</v>
          </cell>
          <cell r="C12" t="str">
            <v>数据驱动的区域化设施全生命周期精准维养研究与应用（地道健康监测） - 上海城建养护管理有限公司 - 无税开票163202.83</v>
          </cell>
          <cell r="D12" t="str">
            <v>上海城建养护管理有限公司</v>
          </cell>
          <cell r="E12" t="str">
            <v>ZHT2022103100092</v>
          </cell>
          <cell r="G12">
            <v>182100</v>
          </cell>
          <cell r="H12">
            <v>45525</v>
          </cell>
          <cell r="J12" t="str">
            <v>全部落实</v>
          </cell>
        </row>
        <row r="13">
          <cell r="A13">
            <v>68</v>
          </cell>
          <cell r="B13">
            <v>45254</v>
          </cell>
          <cell r="C13" t="str">
            <v>隧道股份中原区域视频会议系统设备采购合同</v>
          </cell>
          <cell r="D13" t="str">
            <v>河南宏筑实业有限公司</v>
          </cell>
          <cell r="E13" t="str">
            <v>ZHT2022122200123</v>
          </cell>
          <cell r="G13">
            <v>168770.8</v>
          </cell>
          <cell r="H13">
            <v>8770.7999999999993</v>
          </cell>
          <cell r="J13" t="str">
            <v>不确定</v>
          </cell>
        </row>
        <row r="14">
          <cell r="A14">
            <v>69</v>
          </cell>
          <cell r="B14">
            <v>45254</v>
          </cell>
          <cell r="C14" t="str">
            <v>上海市公安局金山分局智能交通系统信号机及外场绘图劳务</v>
          </cell>
          <cell r="D14" t="str">
            <v>上海市城市建设设计研究总院（集团）有限公司</v>
          </cell>
          <cell r="E14" t="str">
            <v>ZHT2021031900021</v>
          </cell>
          <cell r="G14">
            <v>130000</v>
          </cell>
          <cell r="H14">
            <v>6500</v>
          </cell>
          <cell r="J14" t="str">
            <v>不确定</v>
          </cell>
        </row>
        <row r="15">
          <cell r="A15">
            <v>76</v>
          </cell>
          <cell r="B15">
            <v>45254</v>
          </cell>
          <cell r="C15" t="str">
            <v>嘉兴西塘二标智慧工地实施合同</v>
          </cell>
          <cell r="D15" t="str">
            <v>中铁北京工程局集团有限公司杭州分公司</v>
          </cell>
          <cell r="E15" t="str">
            <v>ZHT2023061300053</v>
          </cell>
          <cell r="G15">
            <v>1057940</v>
          </cell>
          <cell r="H15">
            <v>54370</v>
          </cell>
        </row>
        <row r="16">
          <cell r="A16">
            <v>91</v>
          </cell>
          <cell r="B16">
            <v>45279</v>
          </cell>
          <cell r="C16" t="str">
            <v>G15（嘉浏段）智慧高速大屏软件系统开发 - 上海巨一科技发展有限公司 - 无税开票1018018.87</v>
          </cell>
          <cell r="D16" t="str">
            <v>上海巨一科技发展有限公司</v>
          </cell>
          <cell r="E16" t="str">
            <v>ZHT2023033100031</v>
          </cell>
          <cell r="G16">
            <v>2398000</v>
          </cell>
          <cell r="H16">
            <v>239800</v>
          </cell>
          <cell r="J16" t="str">
            <v>全部落实</v>
          </cell>
        </row>
        <row r="17">
          <cell r="A17">
            <v>101</v>
          </cell>
          <cell r="B17">
            <v>45281</v>
          </cell>
          <cell r="C17" t="str">
            <v>城建滨江大厦访客系统、梯控及设备网络改造施工合同 - 上海城建滨江置业有限公司 - 无税开票1033500.02</v>
          </cell>
          <cell r="D17" t="str">
            <v>上海城建滨江置业有限公司</v>
          </cell>
          <cell r="E17" t="str">
            <v>ZHT2023103100129</v>
          </cell>
          <cell r="G17">
            <v>1126515.02</v>
          </cell>
          <cell r="H17">
            <v>56599.95</v>
          </cell>
          <cell r="J17" t="str">
            <v>全部落实</v>
          </cell>
        </row>
        <row r="18">
          <cell r="A18">
            <v>115</v>
          </cell>
          <cell r="B18">
            <v>45379</v>
          </cell>
          <cell r="C18" t="str">
            <v>嘉兴市域铁路枫南SG1标段智慧工地工程技术咨询服务合同 - 中铁隧道局集团有限公司 - 无税开票39725.55</v>
          </cell>
          <cell r="D18" t="str">
            <v>中铁隧道局集团有限公司嘉兴至枫南市域铁路土建施工SG1标段项目经理部</v>
          </cell>
          <cell r="E18" t="str">
            <v>ZHT2023071700071</v>
          </cell>
          <cell r="G18">
            <v>792760</v>
          </cell>
          <cell r="H18">
            <v>42109.08</v>
          </cell>
          <cell r="J18" t="str">
            <v>全部落实</v>
          </cell>
        </row>
        <row r="19">
          <cell r="A19">
            <v>116</v>
          </cell>
          <cell r="B19">
            <v>45379</v>
          </cell>
          <cell r="C19" t="str">
            <v>嘉兴市域铁路枫南SG1标段智慧工地工程技术咨询服务合同 - 中铁隧道局集团有限公司 - 无税开票130936.38</v>
          </cell>
          <cell r="D19" t="str">
            <v>中铁隧道局集团有限公司嘉兴至枫南市域铁路土建施工SG1标段项目经理部</v>
          </cell>
          <cell r="E19" t="str">
            <v>ZHT2023071700071</v>
          </cell>
          <cell r="G19">
            <v>792760</v>
          </cell>
          <cell r="H19">
            <v>47958.11</v>
          </cell>
          <cell r="J19" t="str">
            <v>全部落实</v>
          </cell>
        </row>
        <row r="20">
          <cell r="A20">
            <v>121</v>
          </cell>
          <cell r="B20">
            <v>45470</v>
          </cell>
          <cell r="C20" t="str">
            <v>2023年浦东大道地道设施缺陷监控项目技术服务 - 上海靖东信息科技有限公司 - 无税开票512822.86</v>
          </cell>
          <cell r="D20" t="str">
            <v>上海靖东信息科技有限公司</v>
          </cell>
          <cell r="E20" t="str">
            <v>ZHT2024052100058</v>
          </cell>
          <cell r="G20">
            <v>543592.23</v>
          </cell>
          <cell r="H20">
            <v>190257.23</v>
          </cell>
          <cell r="J20" t="str">
            <v>全部落实</v>
          </cell>
        </row>
        <row r="21">
          <cell r="A21">
            <v>122</v>
          </cell>
          <cell r="B21">
            <v>45471</v>
          </cell>
          <cell r="C21" t="str">
            <v>2023浦东大道地道设施缺陷监控项目设备采购合同 - 上海城建智慧城市运营管理有限公司 - 无税开票1066106.19</v>
          </cell>
          <cell r="D21" t="str">
            <v>上海城建智慧城市运营管理有限公司</v>
          </cell>
          <cell r="E21" t="str">
            <v>ZHT2024051400053</v>
          </cell>
          <cell r="G21" t="str">
            <v>-</v>
          </cell>
          <cell r="H21">
            <v>120470</v>
          </cell>
          <cell r="J21" t="str">
            <v>全部落实</v>
          </cell>
        </row>
        <row r="22">
          <cell r="A22">
            <v>123</v>
          </cell>
          <cell r="B22">
            <v>45471</v>
          </cell>
          <cell r="C22" t="str">
            <v>上海静态交通大数据运营平台开发 - 上海停车信息科技有限公司 - 无税开票330566.04</v>
          </cell>
          <cell r="D22" t="str">
            <v>上海停车信息科技有限公司</v>
          </cell>
          <cell r="E22" t="str">
            <v>ZHT2024052200060</v>
          </cell>
          <cell r="G22">
            <v>350400</v>
          </cell>
          <cell r="H22">
            <v>35040</v>
          </cell>
          <cell r="J22" t="str">
            <v>全部落实</v>
          </cell>
        </row>
        <row r="23">
          <cell r="A23">
            <v>129</v>
          </cell>
          <cell r="B23">
            <v>44735</v>
          </cell>
          <cell r="C23" t="str">
            <v>调整期初余额城市运营文一路隧道大屏幕显示及视频会议系统设备采购合同-上海城建城市运营（集团）有限公司</v>
          </cell>
          <cell r="D23" t="str">
            <v>上海城建城市运营（集团）有限公司</v>
          </cell>
          <cell r="E23" t="str">
            <v>SJHT2019092000073</v>
          </cell>
          <cell r="H23">
            <v>9074.0499999999993</v>
          </cell>
          <cell r="J23" t="str">
            <v>全部落实</v>
          </cell>
        </row>
        <row r="24">
          <cell r="A24">
            <v>133</v>
          </cell>
          <cell r="B24">
            <v>44895</v>
          </cell>
          <cell r="C24" t="str">
            <v>佛山一环智能交通升级改造项目 -上海智能交通有限公司 -收入无税51886.79</v>
          </cell>
          <cell r="D24" t="str">
            <v>上海智能交通有限公司</v>
          </cell>
          <cell r="E24" t="str">
            <v>ZHT2020062900030</v>
          </cell>
          <cell r="H24">
            <v>55000</v>
          </cell>
          <cell r="J24" t="str">
            <v>不确定</v>
          </cell>
        </row>
        <row r="25">
          <cell r="A25">
            <v>135</v>
          </cell>
          <cell r="B25">
            <v>44911</v>
          </cell>
          <cell r="C25" t="str">
            <v>2021年农村公路改造提升项目（第二合同段）智慧路网采购 -   上海浦江桥隧运营管理有限公司-无税1188526.61</v>
          </cell>
          <cell r="D25" t="str">
            <v>上海浦江桥隧运营管理有限公司</v>
          </cell>
          <cell r="E25" t="str">
            <v>ZHT2021091000107</v>
          </cell>
          <cell r="H25">
            <v>214260</v>
          </cell>
          <cell r="J25" t="str">
            <v>全部落实</v>
          </cell>
        </row>
        <row r="26">
          <cell r="A26">
            <v>136</v>
          </cell>
          <cell r="B26">
            <v>45657</v>
          </cell>
          <cell r="C26" t="str">
            <v>S9苏绍高速钱江隧道2024年度信息化提升实施及应用服务项目材料采购合同 - 上海城建城市运营（集团）有限公司（本部） - 无税开票1491227.31</v>
          </cell>
          <cell r="D26" t="str">
            <v>上海城建城市运营（集团）有限公司</v>
          </cell>
          <cell r="E26" t="str">
            <v>ZHT2024121600160</v>
          </cell>
          <cell r="H26">
            <v>84254.34</v>
          </cell>
          <cell r="J26" t="str">
            <v>全部落实</v>
          </cell>
        </row>
        <row r="27">
          <cell r="A27">
            <v>137</v>
          </cell>
          <cell r="B27">
            <v>44740</v>
          </cell>
          <cell r="C27" t="str">
            <v>绍兴S308省道智慧快速路改造工程EPC总承包项目智慧工程集成控制平台服务项目软件采购合同-北京百度网讯科技有限公司-确认单</v>
          </cell>
          <cell r="D27" t="str">
            <v>北京百度网讯科技有限公司</v>
          </cell>
          <cell r="E27" t="str">
            <v>ZHT2021122400162</v>
          </cell>
          <cell r="G27">
            <v>15000000</v>
          </cell>
          <cell r="H27">
            <v>2625000</v>
          </cell>
          <cell r="J27" t="str">
            <v>不确定</v>
          </cell>
        </row>
        <row r="28">
          <cell r="A28">
            <v>144</v>
          </cell>
          <cell r="B28">
            <v>44925</v>
          </cell>
          <cell r="C28" t="str">
            <v>既有轻纺城高架柯桥段智慧化改造工程技术服务-上海城建数字产业集团有限公司-无税4871142.34收入</v>
          </cell>
          <cell r="D28" t="str">
            <v>上海城建数字产业集团有限公司</v>
          </cell>
          <cell r="E28" t="str">
            <v>ZHT2022112200102</v>
          </cell>
          <cell r="G28">
            <v>7083560.8799999999</v>
          </cell>
          <cell r="H28">
            <v>598093.88</v>
          </cell>
          <cell r="J28" t="str">
            <v>部分落实</v>
          </cell>
        </row>
        <row r="29">
          <cell r="A29">
            <v>145</v>
          </cell>
          <cell r="B29">
            <v>44925</v>
          </cell>
          <cell r="C29" t="str">
            <v>既有轻纺城高架柯桥段智慧化改造工程采购合同-上海城建数字产业集团有限公司-无税4703146.02收入</v>
          </cell>
          <cell r="D29" t="str">
            <v>上海城建数字产业集团有限公司</v>
          </cell>
          <cell r="E29" t="str">
            <v>ZHT2022112200101</v>
          </cell>
          <cell r="G29">
            <v>5960980</v>
          </cell>
          <cell r="H29">
            <v>640039.9</v>
          </cell>
          <cell r="J29" t="str">
            <v>部分落实</v>
          </cell>
        </row>
        <row r="30">
          <cell r="A30">
            <v>160</v>
          </cell>
          <cell r="B30">
            <v>45286</v>
          </cell>
          <cell r="C30" t="str">
            <v>既有轻纺城高架柯桥段智慧化改造工程采购合同 - 上海城建数字产业集团有限公司 - 无税开票572057.52</v>
          </cell>
          <cell r="D30" t="str">
            <v>上海城建数字产业集团有限公司</v>
          </cell>
          <cell r="E30" t="str">
            <v>ZHT2022112200101</v>
          </cell>
          <cell r="G30">
            <v>5960980</v>
          </cell>
          <cell r="H30">
            <v>129285</v>
          </cell>
          <cell r="J30" t="str">
            <v>部分落实</v>
          </cell>
        </row>
        <row r="31">
          <cell r="A31">
            <v>161</v>
          </cell>
          <cell r="B31">
            <v>45286</v>
          </cell>
          <cell r="C31" t="str">
            <v>既有轻纺城高架柯桥段智慧化改造工程技术服务 - 上海城建数字产业集团有限公司 - 无税开票1811462.26</v>
          </cell>
          <cell r="D31" t="str">
            <v>上海城建数字产业集团有限公司</v>
          </cell>
          <cell r="E31" t="str">
            <v>ZHT2022112200102</v>
          </cell>
          <cell r="G31">
            <v>7083560.8799999999</v>
          </cell>
          <cell r="H31">
            <v>384030</v>
          </cell>
          <cell r="J31" t="str">
            <v>部分落实</v>
          </cell>
        </row>
        <row r="32">
          <cell r="A32">
            <v>166</v>
          </cell>
          <cell r="B32">
            <v>45596</v>
          </cell>
          <cell r="C32" t="str">
            <v>北接线智慧高速建设（二期）项目合同协议书 - 嘉兴市杭州湾大桥投资开发有限责任公司 - 无税开票1613207.55</v>
          </cell>
          <cell r="D32" t="str">
            <v>嘉兴市杭州湾大桥投资开发有限责任公司</v>
          </cell>
          <cell r="E32" t="str">
            <v>ZHT2023062800056</v>
          </cell>
          <cell r="G32">
            <v>5700000</v>
          </cell>
          <cell r="H32">
            <v>1140000</v>
          </cell>
          <cell r="J32" t="str">
            <v>部分落实</v>
          </cell>
          <cell r="K32">
            <v>570000</v>
          </cell>
        </row>
        <row r="33">
          <cell r="A33">
            <v>182</v>
          </cell>
          <cell r="B33">
            <v>45657</v>
          </cell>
          <cell r="C33" t="str">
            <v>南湖工业污水处理厂配套项目智慧水务项目合同 - 嘉兴市南数运营科技有限公司 - 无税开票387876.11</v>
          </cell>
          <cell r="D33" t="str">
            <v>嘉兴市南数运营科技有限公司</v>
          </cell>
          <cell r="E33" t="str">
            <v>ZHT2022092800083</v>
          </cell>
          <cell r="H33">
            <v>232000</v>
          </cell>
          <cell r="J33" t="str">
            <v>不确定</v>
          </cell>
        </row>
        <row r="34">
          <cell r="A34">
            <v>190</v>
          </cell>
          <cell r="B34">
            <v>45657</v>
          </cell>
          <cell r="C34" t="str">
            <v>BIM数据处理与业务应用支撑系统 - 上海城市地理信息系统发展有限公司 - 无税开票566037.74</v>
          </cell>
          <cell r="D34" t="str">
            <v>上海城市地理信息系统发展有限公司</v>
          </cell>
          <cell r="E34" t="str">
            <v>ZHT2024071100087</v>
          </cell>
          <cell r="H34">
            <v>120000</v>
          </cell>
          <cell r="J34" t="str">
            <v>全部落实</v>
          </cell>
        </row>
        <row r="35">
          <cell r="A35">
            <v>198</v>
          </cell>
          <cell r="B35">
            <v>45657</v>
          </cell>
          <cell r="C35" t="str">
            <v>S9苏绍高速钱江隧道信息化提升实施及应用项目材料采购合同 - 上海城建城市运营（集团）有限公司（本部） - 无税开票1565221.71</v>
          </cell>
          <cell r="D35" t="str">
            <v>上海城建城市运营（集团）有限公司</v>
          </cell>
          <cell r="E35" t="str">
            <v>ZHT2024111300139</v>
          </cell>
          <cell r="H35">
            <v>88435.03</v>
          </cell>
          <cell r="J35" t="str">
            <v>全部落实</v>
          </cell>
        </row>
        <row r="36">
          <cell r="A36">
            <v>199</v>
          </cell>
          <cell r="B36">
            <v>45657</v>
          </cell>
          <cell r="C36" t="str">
            <v>春申湖快速路智慧运维管理平台服务(二期) - 上海城建城市运营（集团）有限公司（本部） - 无税开票275858.49</v>
          </cell>
          <cell r="D36" t="str">
            <v>上海城建城市运营（集团）有限公司</v>
          </cell>
          <cell r="E36" t="str">
            <v>ZHT2023111000133</v>
          </cell>
          <cell r="G36">
            <v>307800</v>
          </cell>
          <cell r="H36">
            <v>292410</v>
          </cell>
          <cell r="J36" t="str">
            <v>无法落实</v>
          </cell>
        </row>
        <row r="37">
          <cell r="A37">
            <v>204</v>
          </cell>
          <cell r="B37">
            <v>45657</v>
          </cell>
          <cell r="C37" t="str">
            <v>《松江区南永丰公交停车保养场新建工程BIM技术服务》项目 - 上海市城市建设设计研究总院（集团）有限公司（本部） - 无税开票20377.36</v>
          </cell>
          <cell r="D37" t="str">
            <v>上海市城市建设设计研究总院(集团)有限公司</v>
          </cell>
          <cell r="E37" t="str">
            <v>ZHT2020070600031</v>
          </cell>
          <cell r="H37">
            <v>21600</v>
          </cell>
          <cell r="J37" t="str">
            <v>全部落实</v>
          </cell>
        </row>
        <row r="38">
          <cell r="A38">
            <v>206</v>
          </cell>
          <cell r="B38">
            <v>45657</v>
          </cell>
          <cell r="C38" t="str">
            <v>2023年浦东大道地道监控系统整治项目技术服务 - 上海城建智慧城市运营管理有限公司 - 无税开票918611.32</v>
          </cell>
          <cell r="D38" t="str">
            <v>上海城建智慧城市运营管理有限公司</v>
          </cell>
          <cell r="E38" t="str">
            <v>ZHT2024122400172</v>
          </cell>
          <cell r="H38">
            <v>48686.400000000001</v>
          </cell>
          <cell r="J38" t="str">
            <v>全部落实</v>
          </cell>
        </row>
        <row r="39">
          <cell r="A39">
            <v>211</v>
          </cell>
          <cell r="B39">
            <v>45657</v>
          </cell>
          <cell r="C39" t="str">
            <v>南湖工业污水处理厂配套项目智慧水务项目合同 - 嘉兴市南数运营科技有限公司 - 无税开票1415094.34</v>
          </cell>
          <cell r="D39" t="str">
            <v>嘉兴市南数运营科技有限公司</v>
          </cell>
          <cell r="E39" t="str">
            <v>ZHT2022092800083</v>
          </cell>
          <cell r="H39">
            <v>238820</v>
          </cell>
          <cell r="J39" t="str">
            <v>不确定</v>
          </cell>
        </row>
        <row r="40">
          <cell r="A40">
            <v>213</v>
          </cell>
          <cell r="B40">
            <v>45657</v>
          </cell>
          <cell r="C40" t="str">
            <v>南湖工业污水处理厂配套项目智慧水务项目合同 - 嘉兴市南数运营科技有限公司 - 无税开票1667924.53</v>
          </cell>
          <cell r="D40" t="str">
            <v>嘉兴市南数运营科技有限公司</v>
          </cell>
          <cell r="E40" t="str">
            <v>ZHT2022092800083</v>
          </cell>
          <cell r="H40">
            <v>1768000</v>
          </cell>
          <cell r="J40" t="str">
            <v>不确定</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部门看板"/>
      <sheetName val="部门-汇总页"/>
      <sheetName val="产值及收款计划（2026）"/>
      <sheetName val="长账龄落实计划"/>
      <sheetName val="月度收款计划"/>
      <sheetName val="月度实际收款（参考）"/>
      <sheetName val="月度支付计划 "/>
      <sheetName val="月度实际支付（参考）"/>
      <sheetName val="长账龄应收账款催收进展"/>
      <sheetName val="待协调事项"/>
      <sheetName val="24年合同台账（含流转中及赢单项目）"/>
      <sheetName val="CRM项目编号查询"/>
      <sheetName val="产值及收款计划（2025）"/>
      <sheetName val="产值及收款计划（历年在建+24年新签）"/>
      <sheetName val="跟进项目落地计划"/>
      <sheetName val="客户拓展措施"/>
      <sheetName val="产值及收款计划（2025） (2)"/>
      <sheetName val="产值及收款计划（2025） (3)"/>
      <sheetName val="产值及收款计划（历年在建+24年新签） (2)"/>
      <sheetName val="WpsReserved_CellImgList"/>
    </sheetNames>
    <sheetDataSet>
      <sheetData sheetId="0"/>
      <sheetData sheetId="1">
        <row r="3">
          <cell r="E3">
            <v>316.26929999999999</v>
          </cell>
          <cell r="F3">
            <v>53.1</v>
          </cell>
          <cell r="G3">
            <v>484.15</v>
          </cell>
          <cell r="H3">
            <v>301.16000000000003</v>
          </cell>
          <cell r="I3">
            <v>121.6</v>
          </cell>
          <cell r="J3">
            <v>340.69349999999997</v>
          </cell>
          <cell r="K3">
            <v>97.5</v>
          </cell>
          <cell r="L3">
            <v>19</v>
          </cell>
          <cell r="M3">
            <v>148.19999999999999</v>
          </cell>
          <cell r="N3">
            <v>1</v>
          </cell>
          <cell r="O3">
            <v>11.9</v>
          </cell>
          <cell r="P3">
            <v>118.5275</v>
          </cell>
          <cell r="Q3">
            <v>75.469250000000002</v>
          </cell>
          <cell r="R3">
            <v>0</v>
          </cell>
          <cell r="S3">
            <v>103.8</v>
          </cell>
          <cell r="T3">
            <v>0</v>
          </cell>
          <cell r="U3">
            <v>0</v>
          </cell>
          <cell r="V3">
            <v>0</v>
          </cell>
          <cell r="W3">
            <v>0</v>
          </cell>
          <cell r="X3">
            <v>0</v>
          </cell>
          <cell r="Y3">
            <v>0</v>
          </cell>
          <cell r="Z3">
            <v>0</v>
          </cell>
          <cell r="AA3">
            <v>0</v>
          </cell>
          <cell r="AB3">
            <v>0</v>
          </cell>
        </row>
        <row r="4">
          <cell r="E4">
            <v>152.002664180111</v>
          </cell>
          <cell r="F4">
            <v>25.5</v>
          </cell>
          <cell r="G4">
            <v>204.43172186880599</v>
          </cell>
          <cell r="H4">
            <v>80.42</v>
          </cell>
          <cell r="I4">
            <v>53.988445307995001</v>
          </cell>
          <cell r="J4">
            <v>154.27592778067901</v>
          </cell>
          <cell r="K4">
            <v>13.65</v>
          </cell>
          <cell r="L4">
            <v>7.70935439890411</v>
          </cell>
          <cell r="M4">
            <v>21.574999999999999</v>
          </cell>
          <cell r="N4">
            <v>1</v>
          </cell>
          <cell r="O4">
            <v>0</v>
          </cell>
          <cell r="P4">
            <v>27.752500000000001</v>
          </cell>
          <cell r="Q4">
            <v>17.599354075103498</v>
          </cell>
          <cell r="R4">
            <v>0</v>
          </cell>
          <cell r="S4">
            <v>66.55</v>
          </cell>
          <cell r="T4">
            <v>0</v>
          </cell>
          <cell r="U4">
            <v>0</v>
          </cell>
          <cell r="V4">
            <v>0</v>
          </cell>
          <cell r="W4">
            <v>0</v>
          </cell>
          <cell r="X4">
            <v>0</v>
          </cell>
          <cell r="Y4">
            <v>0</v>
          </cell>
          <cell r="Z4">
            <v>0</v>
          </cell>
          <cell r="AA4">
            <v>0</v>
          </cell>
          <cell r="AB4">
            <v>0</v>
          </cell>
        </row>
        <row r="5">
          <cell r="E5">
            <v>299.38613207547201</v>
          </cell>
          <cell r="F5">
            <v>50.094339622641499</v>
          </cell>
          <cell r="G5">
            <v>456.36651958612299</v>
          </cell>
          <cell r="H5">
            <v>282.41207839823102</v>
          </cell>
          <cell r="I5">
            <v>113.863484655403</v>
          </cell>
          <cell r="J5">
            <v>321.408962264151</v>
          </cell>
          <cell r="K5">
            <v>90.837269371874996</v>
          </cell>
          <cell r="L5">
            <v>17.924528301886799</v>
          </cell>
          <cell r="M5">
            <v>138.110191605778</v>
          </cell>
          <cell r="N5">
            <v>0.94339622641509402</v>
          </cell>
          <cell r="O5">
            <v>11.2264150943396</v>
          </cell>
          <cell r="P5">
            <v>110.674533522818</v>
          </cell>
          <cell r="Q5">
            <v>71.197405660377299</v>
          </cell>
          <cell r="R5">
            <v>0</v>
          </cell>
          <cell r="S5">
            <v>97.924528301886795</v>
          </cell>
          <cell r="T5">
            <v>0</v>
          </cell>
          <cell r="U5">
            <v>0</v>
          </cell>
          <cell r="V5">
            <v>0</v>
          </cell>
          <cell r="W5">
            <v>0</v>
          </cell>
          <cell r="X5">
            <v>0</v>
          </cell>
          <cell r="Y5">
            <v>0</v>
          </cell>
          <cell r="Z5">
            <v>0</v>
          </cell>
          <cell r="AA5">
            <v>0</v>
          </cell>
          <cell r="AB5">
            <v>0</v>
          </cell>
        </row>
        <row r="6">
          <cell r="E6">
            <v>143.568551113312</v>
          </cell>
          <cell r="F6">
            <v>24.0566037735849</v>
          </cell>
          <cell r="G6">
            <v>192.796500254053</v>
          </cell>
          <cell r="H6">
            <v>75.629766447450507</v>
          </cell>
          <cell r="I6">
            <v>50.699723807215001</v>
          </cell>
          <cell r="J6">
            <v>145.54332809498001</v>
          </cell>
          <cell r="K6">
            <v>12.717217712062499</v>
          </cell>
          <cell r="L6">
            <v>7.2729758480227398</v>
          </cell>
          <cell r="M6">
            <v>20.115615504054201</v>
          </cell>
          <cell r="N6">
            <v>0.94339622641509402</v>
          </cell>
          <cell r="O6">
            <v>0</v>
          </cell>
          <cell r="P6">
            <v>26.0214629950814</v>
          </cell>
          <cell r="Q6">
            <v>16.603164221795701</v>
          </cell>
          <cell r="R6">
            <v>0</v>
          </cell>
          <cell r="S6">
            <v>62.783018867924497</v>
          </cell>
          <cell r="T6">
            <v>0</v>
          </cell>
          <cell r="U6">
            <v>0</v>
          </cell>
          <cell r="V6">
            <v>0</v>
          </cell>
          <cell r="W6">
            <v>0</v>
          </cell>
          <cell r="X6">
            <v>0</v>
          </cell>
          <cell r="Y6">
            <v>0</v>
          </cell>
          <cell r="Z6">
            <v>0</v>
          </cell>
          <cell r="AA6">
            <v>0</v>
          </cell>
          <cell r="AB6">
            <v>0</v>
          </cell>
        </row>
        <row r="7">
          <cell r="E7">
            <v>699.94929999999999</v>
          </cell>
          <cell r="F7">
            <v>422.96</v>
          </cell>
          <cell r="G7">
            <v>533.73500000000001</v>
          </cell>
          <cell r="H7">
            <v>218.1935</v>
          </cell>
          <cell r="I7">
            <v>231.63499999999999</v>
          </cell>
          <cell r="J7">
            <v>240.54499999999999</v>
          </cell>
          <cell r="K7">
            <v>8.3000000000000007</v>
          </cell>
          <cell r="L7">
            <v>107.85</v>
          </cell>
          <cell r="M7">
            <v>22.2</v>
          </cell>
          <cell r="N7">
            <v>146</v>
          </cell>
          <cell r="O7">
            <v>0</v>
          </cell>
          <cell r="P7">
            <v>119.7775</v>
          </cell>
          <cell r="Q7">
            <v>292.10264999999998</v>
          </cell>
          <cell r="R7">
            <v>197.07499999999999</v>
          </cell>
          <cell r="S7">
            <v>106.75</v>
          </cell>
          <cell r="T7">
            <v>151.58500000000001</v>
          </cell>
          <cell r="U7">
            <v>0</v>
          </cell>
          <cell r="V7">
            <v>0</v>
          </cell>
          <cell r="W7">
            <v>0</v>
          </cell>
          <cell r="X7">
            <v>0</v>
          </cell>
          <cell r="Y7">
            <v>0</v>
          </cell>
          <cell r="Z7">
            <v>0</v>
          </cell>
          <cell r="AA7">
            <v>0</v>
          </cell>
          <cell r="AB7">
            <v>0</v>
          </cell>
        </row>
        <row r="8">
          <cell r="E8">
            <v>346.43598010700401</v>
          </cell>
          <cell r="F8">
            <v>217.856684073107</v>
          </cell>
          <cell r="G8">
            <v>225.58484075914501</v>
          </cell>
          <cell r="H8">
            <v>121.46787500000001</v>
          </cell>
          <cell r="I8">
            <v>55.734354398904102</v>
          </cell>
          <cell r="J8">
            <v>118.21834203655401</v>
          </cell>
          <cell r="K8">
            <v>3.9</v>
          </cell>
          <cell r="L8">
            <v>18.109090909090899</v>
          </cell>
          <cell r="M8">
            <v>8.9843543989041095</v>
          </cell>
          <cell r="N8">
            <v>21.3</v>
          </cell>
          <cell r="O8">
            <v>0</v>
          </cell>
          <cell r="P8">
            <v>28.252500000000001</v>
          </cell>
          <cell r="Q8">
            <v>88.879301855782302</v>
          </cell>
          <cell r="R8">
            <v>121.10168407310699</v>
          </cell>
          <cell r="S8">
            <v>73.3125</v>
          </cell>
          <cell r="T8">
            <v>85.992500000000007</v>
          </cell>
          <cell r="U8">
            <v>0</v>
          </cell>
          <cell r="V8">
            <v>0</v>
          </cell>
          <cell r="W8">
            <v>0</v>
          </cell>
          <cell r="X8">
            <v>0</v>
          </cell>
          <cell r="Y8">
            <v>0</v>
          </cell>
          <cell r="Z8">
            <v>0</v>
          </cell>
          <cell r="AA8">
            <v>0</v>
          </cell>
          <cell r="AB8">
            <v>0</v>
          </cell>
        </row>
      </sheetData>
      <sheetData sheetId="2">
        <row r="1">
          <cell r="B1" t="str">
            <v>2026年产值及收款计划</v>
          </cell>
          <cell r="U1">
            <v>179.26925</v>
          </cell>
          <cell r="V1">
            <v>1670.01595</v>
          </cell>
          <cell r="W1">
            <v>0</v>
          </cell>
          <cell r="X1">
            <v>0</v>
          </cell>
          <cell r="Y1">
            <v>0</v>
          </cell>
          <cell r="Z1">
            <v>0</v>
          </cell>
          <cell r="AA1">
            <v>299.46929999999998</v>
          </cell>
          <cell r="AB1">
            <v>53.1</v>
          </cell>
          <cell r="AC1">
            <v>484.15</v>
          </cell>
          <cell r="AD1">
            <v>301.16000000000003</v>
          </cell>
          <cell r="AE1">
            <v>121.6</v>
          </cell>
          <cell r="AF1">
            <v>340.69349999999997</v>
          </cell>
          <cell r="AG1">
            <v>97.5</v>
          </cell>
          <cell r="AH1">
            <v>19</v>
          </cell>
          <cell r="AI1">
            <v>148.19999999999999</v>
          </cell>
          <cell r="AJ1">
            <v>1</v>
          </cell>
          <cell r="AK1">
            <v>11.9</v>
          </cell>
          <cell r="AL1">
            <v>118.5275</v>
          </cell>
          <cell r="AX1">
            <v>747.51265000000001</v>
          </cell>
          <cell r="AY1">
            <v>2091.8141300000002</v>
          </cell>
          <cell r="AZ1">
            <v>421.79818</v>
          </cell>
          <cell r="BA1">
            <v>699.94929999999999</v>
          </cell>
          <cell r="BB1">
            <v>422.96</v>
          </cell>
          <cell r="BC1">
            <v>533.73500000000001</v>
          </cell>
          <cell r="BD1">
            <v>218.1935</v>
          </cell>
          <cell r="BE1">
            <v>231.63499999999999</v>
          </cell>
          <cell r="BF1">
            <v>240.54499999999999</v>
          </cell>
          <cell r="BG1">
            <v>8.3000000000000007</v>
          </cell>
          <cell r="BH1">
            <v>107.85</v>
          </cell>
          <cell r="BI1">
            <v>22.2</v>
          </cell>
          <cell r="BJ1">
            <v>146</v>
          </cell>
          <cell r="BK1">
            <v>0</v>
          </cell>
          <cell r="BL1">
            <v>119.7775</v>
          </cell>
          <cell r="CA1">
            <v>75.469250000000002</v>
          </cell>
          <cell r="CB1">
            <v>0</v>
          </cell>
          <cell r="CC1">
            <v>103.8</v>
          </cell>
          <cell r="CD1">
            <v>0</v>
          </cell>
          <cell r="CE1">
            <v>0</v>
          </cell>
          <cell r="CF1">
            <v>0</v>
          </cell>
          <cell r="CG1">
            <v>0</v>
          </cell>
          <cell r="CH1">
            <v>0</v>
          </cell>
          <cell r="CI1">
            <v>0</v>
          </cell>
          <cell r="CJ1">
            <v>0</v>
          </cell>
          <cell r="CK1">
            <v>0</v>
          </cell>
          <cell r="CL1">
            <v>0</v>
          </cell>
          <cell r="DA1">
            <v>292.10264999999998</v>
          </cell>
          <cell r="DB1">
            <v>197.07499999999999</v>
          </cell>
          <cell r="DC1">
            <v>106.75</v>
          </cell>
          <cell r="DD1">
            <v>151.58500000000001</v>
          </cell>
          <cell r="DE1">
            <v>0</v>
          </cell>
          <cell r="DF1">
            <v>0</v>
          </cell>
          <cell r="DG1">
            <v>0</v>
          </cell>
          <cell r="DH1">
            <v>0</v>
          </cell>
          <cell r="DI1">
            <v>0</v>
          </cell>
          <cell r="DJ1">
            <v>0</v>
          </cell>
          <cell r="DK1">
            <v>0</v>
          </cell>
          <cell r="DL1">
            <v>0</v>
          </cell>
        </row>
        <row r="2">
          <cell r="U2">
            <v>179.26925</v>
          </cell>
          <cell r="V2">
            <v>1670.01595</v>
          </cell>
          <cell r="W2">
            <v>0</v>
          </cell>
          <cell r="X2">
            <v>0</v>
          </cell>
          <cell r="Y2">
            <v>0</v>
          </cell>
          <cell r="Z2">
            <v>0</v>
          </cell>
          <cell r="AA2">
            <v>299.46929999999998</v>
          </cell>
          <cell r="AB2">
            <v>53.1</v>
          </cell>
          <cell r="AC2">
            <v>484.15</v>
          </cell>
          <cell r="AD2">
            <v>301.16000000000003</v>
          </cell>
          <cell r="AE2">
            <v>121.6</v>
          </cell>
          <cell r="AF2">
            <v>340.69349999999997</v>
          </cell>
          <cell r="AG2">
            <v>97.5</v>
          </cell>
          <cell r="AH2">
            <v>19</v>
          </cell>
          <cell r="AI2">
            <v>148.19999999999999</v>
          </cell>
          <cell r="AJ2">
            <v>1</v>
          </cell>
          <cell r="AK2">
            <v>11.9</v>
          </cell>
          <cell r="AL2">
            <v>118.5275</v>
          </cell>
          <cell r="AX2">
            <v>747.51265000000001</v>
          </cell>
          <cell r="AY2">
            <v>2091.8141300000002</v>
          </cell>
          <cell r="AZ2">
            <v>421.79818</v>
          </cell>
          <cell r="BA2">
            <v>699.94929999999999</v>
          </cell>
          <cell r="BB2">
            <v>422.96</v>
          </cell>
          <cell r="BC2">
            <v>533.73500000000001</v>
          </cell>
          <cell r="BD2">
            <v>218.1935</v>
          </cell>
          <cell r="BE2">
            <v>231.63499999999999</v>
          </cell>
          <cell r="BF2">
            <v>240.54499999999999</v>
          </cell>
          <cell r="BG2">
            <v>8.3000000000000007</v>
          </cell>
          <cell r="BH2">
            <v>107.85</v>
          </cell>
          <cell r="BI2">
            <v>22.2</v>
          </cell>
          <cell r="BJ2">
            <v>146</v>
          </cell>
          <cell r="BK2">
            <v>0</v>
          </cell>
          <cell r="BL2">
            <v>119.7775</v>
          </cell>
          <cell r="CA2">
            <v>75.469250000000002</v>
          </cell>
          <cell r="CB2">
            <v>0</v>
          </cell>
          <cell r="CC2">
            <v>103.8</v>
          </cell>
          <cell r="CD2">
            <v>0</v>
          </cell>
          <cell r="CE2">
            <v>0</v>
          </cell>
          <cell r="CF2">
            <v>0</v>
          </cell>
          <cell r="CG2">
            <v>0</v>
          </cell>
          <cell r="CH2">
            <v>0</v>
          </cell>
          <cell r="CI2">
            <v>0</v>
          </cell>
          <cell r="CJ2">
            <v>0</v>
          </cell>
          <cell r="CK2">
            <v>0</v>
          </cell>
          <cell r="CL2">
            <v>0</v>
          </cell>
          <cell r="DA2">
            <v>292.10264999999998</v>
          </cell>
          <cell r="DB2">
            <v>197.07499999999999</v>
          </cell>
          <cell r="DC2">
            <v>106.75</v>
          </cell>
          <cell r="DD2">
            <v>151.58500000000001</v>
          </cell>
          <cell r="DE2">
            <v>0</v>
          </cell>
          <cell r="DF2">
            <v>0</v>
          </cell>
          <cell r="DG2">
            <v>0</v>
          </cell>
          <cell r="DH2">
            <v>0</v>
          </cell>
          <cell r="DI2">
            <v>0</v>
          </cell>
          <cell r="DJ2">
            <v>0</v>
          </cell>
          <cell r="DK2">
            <v>0</v>
          </cell>
          <cell r="DL2">
            <v>0</v>
          </cell>
        </row>
        <row r="3">
          <cell r="M3" t="str">
            <v>非主导不需填写</v>
          </cell>
          <cell r="P3" t="str">
            <v>已完结合同只填收款计划</v>
          </cell>
        </row>
        <row r="4">
          <cell r="A4" t="str">
            <v>序号</v>
          </cell>
          <cell r="B4" t="str">
            <v>部门</v>
          </cell>
          <cell r="C4" t="str">
            <v>合同编号</v>
          </cell>
          <cell r="D4" t="str">
            <v>合同名称</v>
          </cell>
          <cell r="E4" t="str">
            <v>合同金额</v>
          </cell>
          <cell r="F4" t="str">
            <v>部门合同额/总产值</v>
          </cell>
          <cell r="G4" t="str">
            <v>部门-有效产值</v>
          </cell>
          <cell r="H4" t="str">
            <v>部门-自营产值</v>
          </cell>
          <cell r="I4" t="str">
            <v>部门-自营率</v>
          </cell>
          <cell r="J4" t="str">
            <v>综合税率</v>
          </cell>
          <cell r="K4" t="str">
            <v>备用列</v>
          </cell>
          <cell r="L4" t="str">
            <v>备用列</v>
          </cell>
          <cell r="M4" t="str">
            <v>是否生产主导</v>
          </cell>
          <cell r="N4" t="str">
            <v>团队</v>
          </cell>
          <cell r="O4" t="str">
            <v>项目经理</v>
          </cell>
          <cell r="P4" t="str">
            <v>合同类型</v>
          </cell>
          <cell r="Q4" t="str">
            <v>备用列</v>
          </cell>
          <cell r="R4" t="str">
            <v>备用列</v>
          </cell>
          <cell r="S4" t="str">
            <v>备用列</v>
          </cell>
          <cell r="T4" t="str">
            <v>历年已确认产值（未拆分）</v>
          </cell>
          <cell r="U4" t="str">
            <v>2026已确认产值（未拆分）</v>
          </cell>
          <cell r="V4" t="str">
            <v>剩余产值</v>
          </cell>
          <cell r="W4" t="str">
            <v>备用列</v>
          </cell>
          <cell r="X4" t="str">
            <v>备用列</v>
          </cell>
          <cell r="Y4" t="str">
            <v>备用列</v>
          </cell>
          <cell r="Z4" t="str">
            <v>备用列</v>
          </cell>
          <cell r="AA4" t="str">
            <v>2026-01产值计划</v>
          </cell>
          <cell r="AB4" t="str">
            <v>2026-02产值计划</v>
          </cell>
          <cell r="AC4" t="str">
            <v>2026-03产值计划</v>
          </cell>
          <cell r="AD4" t="str">
            <v>2026-04产值计划</v>
          </cell>
          <cell r="AE4" t="str">
            <v>2026-05产值计划</v>
          </cell>
          <cell r="AF4" t="str">
            <v>2026-06产值计划</v>
          </cell>
          <cell r="AG4" t="str">
            <v>2026-07产值计划</v>
          </cell>
          <cell r="AH4" t="str">
            <v>2026-08产值计划</v>
          </cell>
          <cell r="AI4" t="str">
            <v>2026-09产值计划</v>
          </cell>
          <cell r="AJ4" t="str">
            <v>2026-10产值计划</v>
          </cell>
          <cell r="AK4" t="str">
            <v>2026-11产值计划</v>
          </cell>
          <cell r="AL4" t="str">
            <v>2026-12产值计划</v>
          </cell>
          <cell r="AS4" t="str">
            <v>备用列</v>
          </cell>
          <cell r="AT4" t="str">
            <v>备用列</v>
          </cell>
          <cell r="AU4" t="str">
            <v>备用列</v>
          </cell>
          <cell r="AV4" t="str">
            <v>备用列</v>
          </cell>
          <cell r="AW4" t="str">
            <v>历年已收款（未拆分）</v>
          </cell>
          <cell r="AX4" t="str">
            <v>2026已收款（未拆分）</v>
          </cell>
          <cell r="AY4" t="str">
            <v>剩余收款（按合同额）</v>
          </cell>
          <cell r="AZ4" t="str">
            <v>剩余收款（按已确认产值）</v>
          </cell>
          <cell r="BA4" t="str">
            <v>2026-01收款计划</v>
          </cell>
          <cell r="BB4" t="str">
            <v>2026-02收款计划</v>
          </cell>
          <cell r="BC4" t="str">
            <v>2026-03收款计划</v>
          </cell>
          <cell r="BD4" t="str">
            <v>2026-04收款计划</v>
          </cell>
          <cell r="BE4" t="str">
            <v>2026-05收款计划</v>
          </cell>
          <cell r="BF4" t="str">
            <v>2026-06收款计划</v>
          </cell>
          <cell r="BG4" t="str">
            <v>2026-07收款计划</v>
          </cell>
          <cell r="BH4" t="str">
            <v>2026-08收款计划</v>
          </cell>
          <cell r="BI4" t="str">
            <v>2026-09收款计划</v>
          </cell>
          <cell r="BJ4" t="str">
            <v>2026-10收款计划</v>
          </cell>
          <cell r="BK4" t="str">
            <v>2026-11收款计划</v>
          </cell>
          <cell r="BL4" t="str">
            <v>2026-12收款计划</v>
          </cell>
          <cell r="BQ4" t="str">
            <v>合同甲方</v>
          </cell>
          <cell r="BR4" t="str">
            <v>情况说明</v>
          </cell>
          <cell r="CA4" t="str">
            <v>2026-01实际产值</v>
          </cell>
          <cell r="CB4" t="str">
            <v>2026-02实际产值</v>
          </cell>
          <cell r="CC4" t="str">
            <v>2026-03实际产值</v>
          </cell>
          <cell r="CD4" t="str">
            <v>2026-04实际产值</v>
          </cell>
          <cell r="CE4" t="str">
            <v>2026-05实际产值</v>
          </cell>
          <cell r="CF4" t="str">
            <v>2026-06实际产值</v>
          </cell>
          <cell r="CG4" t="str">
            <v>2026-07实际产值</v>
          </cell>
          <cell r="CH4" t="str">
            <v>2026-08实际产值</v>
          </cell>
          <cell r="CI4" t="str">
            <v>2026-09实际产值</v>
          </cell>
          <cell r="CJ4" t="str">
            <v>2026-10实际产值</v>
          </cell>
          <cell r="CK4" t="str">
            <v>2026-11实际产值</v>
          </cell>
          <cell r="CL4" t="str">
            <v>2026-12实际产值</v>
          </cell>
          <cell r="DA4" t="str">
            <v>2026-01实际收款</v>
          </cell>
          <cell r="DB4" t="str">
            <v>2026-02实际收款</v>
          </cell>
          <cell r="DC4" t="str">
            <v>2026-03实际收款</v>
          </cell>
          <cell r="DD4" t="str">
            <v>2026-04实际收款</v>
          </cell>
          <cell r="DE4" t="str">
            <v>2026-05实际收款</v>
          </cell>
          <cell r="DF4" t="str">
            <v>2026-06实际收款</v>
          </cell>
          <cell r="DG4" t="str">
            <v>2026-07实际收款</v>
          </cell>
          <cell r="DH4" t="str">
            <v>2026-08实际收款</v>
          </cell>
          <cell r="DI4" t="str">
            <v>2026-09实际收款</v>
          </cell>
          <cell r="DJ4" t="str">
            <v>2026-10实际收款</v>
          </cell>
          <cell r="DK4" t="str">
            <v>2026-11实际收款</v>
          </cell>
          <cell r="DL4" t="str">
            <v>2026-12实际收款</v>
          </cell>
        </row>
        <row r="5">
          <cell r="A5">
            <v>1</v>
          </cell>
          <cell r="B5" t="str">
            <v>数智管理中心</v>
          </cell>
          <cell r="C5" t="str">
            <v>ZHT2020071300032</v>
          </cell>
          <cell r="D5" t="str">
            <v>上海隧道资金项目合同</v>
          </cell>
          <cell r="E5">
            <v>42</v>
          </cell>
          <cell r="F5">
            <v>42</v>
          </cell>
          <cell r="G5">
            <v>42</v>
          </cell>
          <cell r="H5">
            <v>42</v>
          </cell>
          <cell r="I5">
            <v>1</v>
          </cell>
          <cell r="J5">
            <v>0.06</v>
          </cell>
          <cell r="M5" t="str">
            <v>主导</v>
          </cell>
          <cell r="N5">
            <v>0</v>
          </cell>
          <cell r="O5" t="str">
            <v>肖龚惠</v>
          </cell>
          <cell r="P5" t="str">
            <v>过往已完结</v>
          </cell>
          <cell r="T5">
            <v>33.6</v>
          </cell>
          <cell r="U5">
            <v>0</v>
          </cell>
          <cell r="V5">
            <v>8.4</v>
          </cell>
          <cell r="AA5">
            <v>0</v>
          </cell>
          <cell r="AB5">
            <v>0</v>
          </cell>
          <cell r="AC5">
            <v>0</v>
          </cell>
          <cell r="AD5">
            <v>0</v>
          </cell>
          <cell r="AE5">
            <v>0</v>
          </cell>
          <cell r="AF5">
            <v>0</v>
          </cell>
          <cell r="AG5">
            <v>0</v>
          </cell>
          <cell r="AH5">
            <v>0</v>
          </cell>
          <cell r="AI5">
            <v>0</v>
          </cell>
          <cell r="AJ5">
            <v>0</v>
          </cell>
          <cell r="AK5">
            <v>0</v>
          </cell>
          <cell r="AL5">
            <v>0</v>
          </cell>
          <cell r="AW5">
            <v>33.6</v>
          </cell>
          <cell r="AX5">
            <v>0</v>
          </cell>
          <cell r="AY5">
            <v>8.4</v>
          </cell>
          <cell r="AZ5">
            <v>0</v>
          </cell>
          <cell r="BA5">
            <v>0</v>
          </cell>
          <cell r="BB5">
            <v>0</v>
          </cell>
          <cell r="BC5">
            <v>0</v>
          </cell>
          <cell r="BD5">
            <v>0</v>
          </cell>
          <cell r="BE5">
            <v>0</v>
          </cell>
          <cell r="BF5">
            <v>0</v>
          </cell>
          <cell r="BG5">
            <v>0</v>
          </cell>
          <cell r="BH5">
            <v>0</v>
          </cell>
          <cell r="BI5">
            <v>0</v>
          </cell>
          <cell r="BJ5">
            <v>0</v>
          </cell>
          <cell r="BK5">
            <v>0</v>
          </cell>
          <cell r="BL5">
            <v>0</v>
          </cell>
          <cell r="BQ5" t="str">
            <v>上海隧道工程有限公司</v>
          </cell>
          <cell r="CA5">
            <v>0</v>
          </cell>
          <cell r="CB5">
            <v>0</v>
          </cell>
          <cell r="CC5">
            <v>0</v>
          </cell>
          <cell r="CD5">
            <v>0</v>
          </cell>
          <cell r="CE5">
            <v>0</v>
          </cell>
          <cell r="CF5">
            <v>0</v>
          </cell>
          <cell r="CG5">
            <v>0</v>
          </cell>
          <cell r="CH5">
            <v>0</v>
          </cell>
          <cell r="CI5">
            <v>0</v>
          </cell>
          <cell r="CJ5">
            <v>0</v>
          </cell>
          <cell r="CK5">
            <v>0</v>
          </cell>
          <cell r="CL5">
            <v>0</v>
          </cell>
          <cell r="DA5">
            <v>0</v>
          </cell>
          <cell r="DB5">
            <v>0</v>
          </cell>
          <cell r="DC5">
            <v>0</v>
          </cell>
          <cell r="DD5">
            <v>0</v>
          </cell>
          <cell r="DE5">
            <v>0</v>
          </cell>
          <cell r="DF5">
            <v>0</v>
          </cell>
          <cell r="DG5">
            <v>0</v>
          </cell>
          <cell r="DH5">
            <v>0</v>
          </cell>
          <cell r="DI5">
            <v>0</v>
          </cell>
          <cell r="DJ5">
            <v>0</v>
          </cell>
          <cell r="DK5">
            <v>0</v>
          </cell>
          <cell r="DL5">
            <v>0</v>
          </cell>
        </row>
        <row r="6">
          <cell r="A6">
            <v>2</v>
          </cell>
          <cell r="B6" t="str">
            <v>数智管理中心</v>
          </cell>
          <cell r="C6" t="str">
            <v>ZHT2022070400053</v>
          </cell>
          <cell r="D6" t="str">
            <v>徐汇区滨江C单元188N-Q-1地块商办楼项目BIM运营平台开发服务合同</v>
          </cell>
          <cell r="E6">
            <v>328.8458</v>
          </cell>
          <cell r="F6">
            <v>328.8458</v>
          </cell>
          <cell r="G6">
            <v>328.8458</v>
          </cell>
          <cell r="H6">
            <v>82.831199999999995</v>
          </cell>
          <cell r="I6">
            <v>0.25188462191093802</v>
          </cell>
          <cell r="J6">
            <v>0.06</v>
          </cell>
          <cell r="M6" t="str">
            <v>主导</v>
          </cell>
          <cell r="N6">
            <v>0</v>
          </cell>
          <cell r="O6" t="str">
            <v>肖龚惠</v>
          </cell>
          <cell r="P6" t="str">
            <v>过往已完结</v>
          </cell>
          <cell r="T6">
            <v>328.8458</v>
          </cell>
          <cell r="U6">
            <v>0</v>
          </cell>
          <cell r="V6">
            <v>0</v>
          </cell>
          <cell r="AA6">
            <v>0</v>
          </cell>
          <cell r="AB6">
            <v>0</v>
          </cell>
          <cell r="AC6">
            <v>0</v>
          </cell>
          <cell r="AD6">
            <v>0</v>
          </cell>
          <cell r="AE6">
            <v>0</v>
          </cell>
          <cell r="AF6">
            <v>0</v>
          </cell>
          <cell r="AG6">
            <v>0</v>
          </cell>
          <cell r="AH6">
            <v>0</v>
          </cell>
          <cell r="AI6">
            <v>0</v>
          </cell>
          <cell r="AJ6">
            <v>0</v>
          </cell>
          <cell r="AK6">
            <v>0</v>
          </cell>
          <cell r="AL6">
            <v>0</v>
          </cell>
          <cell r="AW6">
            <v>295.96122000000003</v>
          </cell>
          <cell r="AX6">
            <v>0</v>
          </cell>
          <cell r="AY6">
            <v>32.88458</v>
          </cell>
          <cell r="AZ6">
            <v>32.88458</v>
          </cell>
          <cell r="BA6">
            <v>0</v>
          </cell>
          <cell r="BB6">
            <v>0</v>
          </cell>
          <cell r="BC6">
            <v>0</v>
          </cell>
          <cell r="BD6">
            <v>0</v>
          </cell>
          <cell r="BE6">
            <v>0</v>
          </cell>
          <cell r="BF6">
            <v>0</v>
          </cell>
          <cell r="BG6">
            <v>0</v>
          </cell>
          <cell r="BH6">
            <v>0</v>
          </cell>
          <cell r="BI6">
            <v>0</v>
          </cell>
          <cell r="BJ6">
            <v>0</v>
          </cell>
          <cell r="BK6">
            <v>0</v>
          </cell>
          <cell r="BL6">
            <v>0</v>
          </cell>
          <cell r="BQ6" t="str">
            <v>上海瑞腾国际置业有限公司</v>
          </cell>
          <cell r="CA6">
            <v>0</v>
          </cell>
          <cell r="CB6">
            <v>0</v>
          </cell>
          <cell r="CC6">
            <v>0</v>
          </cell>
          <cell r="CD6">
            <v>0</v>
          </cell>
          <cell r="CE6">
            <v>0</v>
          </cell>
          <cell r="CF6">
            <v>0</v>
          </cell>
          <cell r="CG6">
            <v>0</v>
          </cell>
          <cell r="CH6">
            <v>0</v>
          </cell>
          <cell r="CI6">
            <v>0</v>
          </cell>
          <cell r="CJ6">
            <v>0</v>
          </cell>
          <cell r="CK6">
            <v>0</v>
          </cell>
          <cell r="CL6">
            <v>0</v>
          </cell>
          <cell r="DA6">
            <v>0</v>
          </cell>
          <cell r="DB6">
            <v>0</v>
          </cell>
          <cell r="DC6">
            <v>0</v>
          </cell>
          <cell r="DD6">
            <v>0</v>
          </cell>
          <cell r="DE6">
            <v>0</v>
          </cell>
          <cell r="DF6">
            <v>0</v>
          </cell>
          <cell r="DG6">
            <v>0</v>
          </cell>
          <cell r="DH6">
            <v>0</v>
          </cell>
          <cell r="DI6">
            <v>0</v>
          </cell>
          <cell r="DJ6">
            <v>0</v>
          </cell>
          <cell r="DK6">
            <v>0</v>
          </cell>
          <cell r="DL6">
            <v>0</v>
          </cell>
        </row>
        <row r="7">
          <cell r="A7">
            <v>3</v>
          </cell>
          <cell r="B7" t="str">
            <v>数智管理中心</v>
          </cell>
          <cell r="C7" t="str">
            <v>ZHT2022092800083</v>
          </cell>
          <cell r="D7" t="str">
            <v>南湖工业污水处理厂配套项目智慧水务项目合同</v>
          </cell>
          <cell r="E7">
            <v>944.74</v>
          </cell>
          <cell r="J7">
            <v>6.5852444481485403E-2</v>
          </cell>
          <cell r="M7">
            <v>0</v>
          </cell>
          <cell r="N7" t="str">
            <v>董力健团队</v>
          </cell>
          <cell r="O7" t="str">
            <v>郑炜明</v>
          </cell>
          <cell r="P7" t="str">
            <v>在建</v>
          </cell>
          <cell r="T7">
            <v>906.38</v>
          </cell>
          <cell r="U7">
            <v>0</v>
          </cell>
          <cell r="V7">
            <v>38.36</v>
          </cell>
          <cell r="AW7">
            <v>315.06799999999998</v>
          </cell>
          <cell r="AX7">
            <v>67.6434</v>
          </cell>
          <cell r="AY7">
            <v>562.02859999999998</v>
          </cell>
          <cell r="AZ7">
            <v>523.66859999999997</v>
          </cell>
          <cell r="BQ7" t="str">
            <v>嘉兴市南数运营科技有限公司</v>
          </cell>
          <cell r="CA7">
            <v>0</v>
          </cell>
          <cell r="CB7">
            <v>0</v>
          </cell>
          <cell r="CC7">
            <v>0</v>
          </cell>
          <cell r="CD7">
            <v>0</v>
          </cell>
          <cell r="CE7">
            <v>0</v>
          </cell>
          <cell r="CF7">
            <v>0</v>
          </cell>
          <cell r="CG7">
            <v>0</v>
          </cell>
          <cell r="CH7">
            <v>0</v>
          </cell>
          <cell r="CI7">
            <v>0</v>
          </cell>
          <cell r="CJ7">
            <v>0</v>
          </cell>
          <cell r="CK7">
            <v>0</v>
          </cell>
          <cell r="CL7">
            <v>0</v>
          </cell>
          <cell r="DA7">
            <v>67.6434</v>
          </cell>
          <cell r="DB7">
            <v>0</v>
          </cell>
          <cell r="DC7">
            <v>0</v>
          </cell>
          <cell r="DD7">
            <v>0</v>
          </cell>
          <cell r="DE7">
            <v>0</v>
          </cell>
          <cell r="DF7">
            <v>0</v>
          </cell>
          <cell r="DG7">
            <v>0</v>
          </cell>
          <cell r="DH7">
            <v>0</v>
          </cell>
          <cell r="DI7">
            <v>0</v>
          </cell>
          <cell r="DJ7">
            <v>0</v>
          </cell>
          <cell r="DK7">
            <v>0</v>
          </cell>
          <cell r="DL7">
            <v>0</v>
          </cell>
        </row>
        <row r="8">
          <cell r="A8">
            <v>4</v>
          </cell>
          <cell r="B8" t="str">
            <v>数智管理中心</v>
          </cell>
          <cell r="C8" t="str">
            <v>ZHT2023120600148</v>
          </cell>
          <cell r="D8" t="str">
            <v>城市运营管理域信息系统数据治理技术服务</v>
          </cell>
          <cell r="E8">
            <v>45</v>
          </cell>
          <cell r="F8">
            <v>45</v>
          </cell>
          <cell r="G8">
            <v>45</v>
          </cell>
          <cell r="H8">
            <v>45</v>
          </cell>
          <cell r="I8">
            <v>1</v>
          </cell>
          <cell r="J8">
            <v>0.06</v>
          </cell>
          <cell r="M8" t="str">
            <v>主导</v>
          </cell>
          <cell r="N8">
            <v>0</v>
          </cell>
          <cell r="O8" t="str">
            <v>涂勋</v>
          </cell>
          <cell r="P8" t="str">
            <v>在建</v>
          </cell>
          <cell r="T8">
            <v>42.75</v>
          </cell>
          <cell r="U8">
            <v>0</v>
          </cell>
          <cell r="V8">
            <v>2.25</v>
          </cell>
          <cell r="AA8">
            <v>0</v>
          </cell>
          <cell r="AB8">
            <v>0</v>
          </cell>
          <cell r="AC8">
            <v>2.25</v>
          </cell>
          <cell r="AD8">
            <v>0</v>
          </cell>
          <cell r="AE8">
            <v>0</v>
          </cell>
          <cell r="AF8">
            <v>0</v>
          </cell>
          <cell r="AG8">
            <v>0</v>
          </cell>
          <cell r="AH8">
            <v>0</v>
          </cell>
          <cell r="AI8">
            <v>0</v>
          </cell>
          <cell r="AJ8">
            <v>0</v>
          </cell>
          <cell r="AK8">
            <v>0</v>
          </cell>
          <cell r="AL8">
            <v>0</v>
          </cell>
          <cell r="AW8">
            <v>42.75</v>
          </cell>
          <cell r="AX8">
            <v>0</v>
          </cell>
          <cell r="AY8">
            <v>2.25</v>
          </cell>
          <cell r="AZ8">
            <v>0</v>
          </cell>
          <cell r="BA8">
            <v>0</v>
          </cell>
          <cell r="BB8">
            <v>0</v>
          </cell>
          <cell r="BC8">
            <v>0</v>
          </cell>
          <cell r="BD8">
            <v>0</v>
          </cell>
          <cell r="BE8">
            <v>0</v>
          </cell>
          <cell r="BF8">
            <v>0</v>
          </cell>
          <cell r="BG8">
            <v>0</v>
          </cell>
          <cell r="BH8">
            <v>2.25</v>
          </cell>
          <cell r="BI8">
            <v>0</v>
          </cell>
          <cell r="BJ8">
            <v>0</v>
          </cell>
          <cell r="BK8">
            <v>0</v>
          </cell>
          <cell r="BL8">
            <v>0</v>
          </cell>
          <cell r="BQ8" t="str">
            <v>上海城建城市运营（集团）有限公司</v>
          </cell>
          <cell r="CA8">
            <v>0</v>
          </cell>
          <cell r="CB8">
            <v>0</v>
          </cell>
          <cell r="CC8">
            <v>0</v>
          </cell>
          <cell r="CD8">
            <v>0</v>
          </cell>
          <cell r="CE8">
            <v>0</v>
          </cell>
          <cell r="CF8">
            <v>0</v>
          </cell>
          <cell r="CG8">
            <v>0</v>
          </cell>
          <cell r="CH8">
            <v>0</v>
          </cell>
          <cell r="CI8">
            <v>0</v>
          </cell>
          <cell r="CJ8">
            <v>0</v>
          </cell>
          <cell r="CK8">
            <v>0</v>
          </cell>
          <cell r="CL8">
            <v>0</v>
          </cell>
          <cell r="DA8">
            <v>0</v>
          </cell>
          <cell r="DB8">
            <v>0</v>
          </cell>
          <cell r="DC8">
            <v>0</v>
          </cell>
          <cell r="DD8">
            <v>0</v>
          </cell>
          <cell r="DE8">
            <v>0</v>
          </cell>
          <cell r="DF8">
            <v>0</v>
          </cell>
          <cell r="DG8">
            <v>0</v>
          </cell>
          <cell r="DH8">
            <v>0</v>
          </cell>
          <cell r="DI8">
            <v>0</v>
          </cell>
          <cell r="DJ8">
            <v>0</v>
          </cell>
          <cell r="DK8">
            <v>0</v>
          </cell>
          <cell r="DL8">
            <v>0</v>
          </cell>
        </row>
        <row r="9">
          <cell r="A9">
            <v>5</v>
          </cell>
          <cell r="B9" t="str">
            <v>数智管理中心</v>
          </cell>
          <cell r="C9" t="str">
            <v>ZHT2023120600145</v>
          </cell>
          <cell r="D9" t="str">
            <v>城市运营主数据平台建设开发技术服务合同</v>
          </cell>
          <cell r="E9">
            <v>75</v>
          </cell>
          <cell r="F9">
            <v>75</v>
          </cell>
          <cell r="G9">
            <v>75</v>
          </cell>
          <cell r="H9">
            <v>17</v>
          </cell>
          <cell r="I9">
            <v>0.22666666666666699</v>
          </cell>
          <cell r="J9">
            <v>9.1555291641742795E-2</v>
          </cell>
          <cell r="M9" t="str">
            <v>主导</v>
          </cell>
          <cell r="N9">
            <v>0</v>
          </cell>
          <cell r="O9" t="str">
            <v>涂勋</v>
          </cell>
          <cell r="P9" t="str">
            <v>在建</v>
          </cell>
          <cell r="T9">
            <v>71.25</v>
          </cell>
          <cell r="U9">
            <v>0</v>
          </cell>
          <cell r="V9">
            <v>3.75</v>
          </cell>
          <cell r="AA9">
            <v>0</v>
          </cell>
          <cell r="AB9">
            <v>0</v>
          </cell>
          <cell r="AC9">
            <v>3.75</v>
          </cell>
          <cell r="AD9">
            <v>0</v>
          </cell>
          <cell r="AE9">
            <v>0</v>
          </cell>
          <cell r="AF9">
            <v>0</v>
          </cell>
          <cell r="AG9">
            <v>0</v>
          </cell>
          <cell r="AH9">
            <v>0</v>
          </cell>
          <cell r="AI9">
            <v>0</v>
          </cell>
          <cell r="AJ9">
            <v>0</v>
          </cell>
          <cell r="AK9">
            <v>0</v>
          </cell>
          <cell r="AL9">
            <v>0</v>
          </cell>
          <cell r="AW9">
            <v>71.25</v>
          </cell>
          <cell r="AX9">
            <v>0</v>
          </cell>
          <cell r="AY9">
            <v>3.75</v>
          </cell>
          <cell r="AZ9">
            <v>0</v>
          </cell>
          <cell r="BA9">
            <v>0</v>
          </cell>
          <cell r="BB9">
            <v>0</v>
          </cell>
          <cell r="BC9">
            <v>0</v>
          </cell>
          <cell r="BD9">
            <v>0</v>
          </cell>
          <cell r="BE9">
            <v>0</v>
          </cell>
          <cell r="BF9">
            <v>0</v>
          </cell>
          <cell r="BG9">
            <v>3.75</v>
          </cell>
          <cell r="BH9">
            <v>0</v>
          </cell>
          <cell r="BI9">
            <v>0</v>
          </cell>
          <cell r="BJ9">
            <v>0</v>
          </cell>
          <cell r="BK9">
            <v>0</v>
          </cell>
          <cell r="BL9">
            <v>0</v>
          </cell>
          <cell r="BQ9" t="str">
            <v>上海城建城市运营（集团）有限公司</v>
          </cell>
          <cell r="CA9">
            <v>0</v>
          </cell>
          <cell r="CB9">
            <v>0</v>
          </cell>
          <cell r="CC9">
            <v>0</v>
          </cell>
          <cell r="CD9">
            <v>0</v>
          </cell>
          <cell r="CE9">
            <v>0</v>
          </cell>
          <cell r="CF9">
            <v>0</v>
          </cell>
          <cell r="CG9">
            <v>0</v>
          </cell>
          <cell r="CH9">
            <v>0</v>
          </cell>
          <cell r="CI9">
            <v>0</v>
          </cell>
          <cell r="CJ9">
            <v>0</v>
          </cell>
          <cell r="CK9">
            <v>0</v>
          </cell>
          <cell r="CL9">
            <v>0</v>
          </cell>
          <cell r="DA9">
            <v>0</v>
          </cell>
          <cell r="DB9">
            <v>0</v>
          </cell>
          <cell r="DC9">
            <v>0</v>
          </cell>
          <cell r="DD9">
            <v>0</v>
          </cell>
          <cell r="DE9">
            <v>0</v>
          </cell>
          <cell r="DF9">
            <v>0</v>
          </cell>
          <cell r="DG9">
            <v>0</v>
          </cell>
          <cell r="DH9">
            <v>0</v>
          </cell>
          <cell r="DI9">
            <v>0</v>
          </cell>
          <cell r="DJ9">
            <v>0</v>
          </cell>
          <cell r="DK9">
            <v>0</v>
          </cell>
          <cell r="DL9">
            <v>0</v>
          </cell>
        </row>
        <row r="10">
          <cell r="A10">
            <v>6</v>
          </cell>
          <cell r="B10" t="str">
            <v>数智管理中心</v>
          </cell>
          <cell r="C10" t="str">
            <v>ZHT2023120600146</v>
          </cell>
          <cell r="D10" t="str">
            <v>城市运营管理域数据分析技术开发服务合同</v>
          </cell>
          <cell r="E10">
            <v>91</v>
          </cell>
          <cell r="F10">
            <v>91</v>
          </cell>
          <cell r="G10">
            <v>91</v>
          </cell>
          <cell r="H10">
            <v>61</v>
          </cell>
          <cell r="I10">
            <v>0.67032967032966995</v>
          </cell>
          <cell r="J10">
            <v>0.06</v>
          </cell>
          <cell r="M10" t="str">
            <v>主导</v>
          </cell>
          <cell r="N10">
            <v>0</v>
          </cell>
          <cell r="O10" t="str">
            <v>涂勋</v>
          </cell>
          <cell r="P10" t="str">
            <v>在建</v>
          </cell>
          <cell r="T10">
            <v>86.45</v>
          </cell>
          <cell r="U10">
            <v>0</v>
          </cell>
          <cell r="V10">
            <v>4.55</v>
          </cell>
          <cell r="AA10">
            <v>0</v>
          </cell>
          <cell r="AB10">
            <v>0</v>
          </cell>
          <cell r="AC10">
            <v>4.55</v>
          </cell>
          <cell r="AD10">
            <v>0</v>
          </cell>
          <cell r="AE10">
            <v>0</v>
          </cell>
          <cell r="AF10">
            <v>0</v>
          </cell>
          <cell r="AG10">
            <v>0</v>
          </cell>
          <cell r="AH10">
            <v>0</v>
          </cell>
          <cell r="AI10">
            <v>0</v>
          </cell>
          <cell r="AJ10">
            <v>0</v>
          </cell>
          <cell r="AK10">
            <v>0</v>
          </cell>
          <cell r="AL10">
            <v>0</v>
          </cell>
          <cell r="AW10">
            <v>86.45</v>
          </cell>
          <cell r="AX10">
            <v>0</v>
          </cell>
          <cell r="AY10">
            <v>4.55</v>
          </cell>
          <cell r="AZ10">
            <v>0</v>
          </cell>
          <cell r="BA10">
            <v>0</v>
          </cell>
          <cell r="BB10">
            <v>0</v>
          </cell>
          <cell r="BC10">
            <v>0</v>
          </cell>
          <cell r="BD10">
            <v>0</v>
          </cell>
          <cell r="BE10">
            <v>0</v>
          </cell>
          <cell r="BF10">
            <v>0</v>
          </cell>
          <cell r="BG10">
            <v>4.55</v>
          </cell>
          <cell r="BH10">
            <v>0</v>
          </cell>
          <cell r="BI10">
            <v>0</v>
          </cell>
          <cell r="BJ10">
            <v>0</v>
          </cell>
          <cell r="BK10">
            <v>0</v>
          </cell>
          <cell r="BL10">
            <v>0</v>
          </cell>
          <cell r="BQ10" t="str">
            <v>上海城建城市运营（集团）有限公司</v>
          </cell>
          <cell r="CA10">
            <v>0</v>
          </cell>
          <cell r="CB10">
            <v>0</v>
          </cell>
          <cell r="CC10">
            <v>0</v>
          </cell>
          <cell r="CD10">
            <v>0</v>
          </cell>
          <cell r="CE10">
            <v>0</v>
          </cell>
          <cell r="CF10">
            <v>0</v>
          </cell>
          <cell r="CG10">
            <v>0</v>
          </cell>
          <cell r="CH10">
            <v>0</v>
          </cell>
          <cell r="CI10">
            <v>0</v>
          </cell>
          <cell r="CJ10">
            <v>0</v>
          </cell>
          <cell r="CK10">
            <v>0</v>
          </cell>
          <cell r="CL10">
            <v>0</v>
          </cell>
          <cell r="DA10">
            <v>0</v>
          </cell>
          <cell r="DB10">
            <v>0</v>
          </cell>
          <cell r="DC10">
            <v>0</v>
          </cell>
          <cell r="DD10">
            <v>0</v>
          </cell>
          <cell r="DE10">
            <v>0</v>
          </cell>
          <cell r="DF10">
            <v>0</v>
          </cell>
          <cell r="DG10">
            <v>0</v>
          </cell>
          <cell r="DH10">
            <v>0</v>
          </cell>
          <cell r="DI10">
            <v>0</v>
          </cell>
          <cell r="DJ10">
            <v>0</v>
          </cell>
          <cell r="DK10">
            <v>0</v>
          </cell>
          <cell r="DL10">
            <v>0</v>
          </cell>
        </row>
        <row r="11">
          <cell r="A11">
            <v>7</v>
          </cell>
          <cell r="B11" t="str">
            <v>数智管理中心</v>
          </cell>
          <cell r="C11" t="str">
            <v>ZHT2023122500175</v>
          </cell>
          <cell r="D11" t="str">
            <v>城市运营验工月报开发服务</v>
          </cell>
          <cell r="E11">
            <v>20</v>
          </cell>
          <cell r="F11">
            <v>20</v>
          </cell>
          <cell r="G11">
            <v>20</v>
          </cell>
          <cell r="H11">
            <v>20</v>
          </cell>
          <cell r="I11">
            <v>1</v>
          </cell>
          <cell r="J11">
            <v>0.06</v>
          </cell>
          <cell r="M11" t="str">
            <v>主导</v>
          </cell>
          <cell r="N11">
            <v>0</v>
          </cell>
          <cell r="O11" t="str">
            <v>涂勋</v>
          </cell>
          <cell r="P11" t="str">
            <v>在建</v>
          </cell>
          <cell r="T11">
            <v>14</v>
          </cell>
          <cell r="U11">
            <v>0</v>
          </cell>
          <cell r="V11">
            <v>6</v>
          </cell>
          <cell r="AA11">
            <v>5</v>
          </cell>
          <cell r="AB11">
            <v>0</v>
          </cell>
          <cell r="AC11">
            <v>0</v>
          </cell>
          <cell r="AD11">
            <v>0</v>
          </cell>
          <cell r="AE11">
            <v>0</v>
          </cell>
          <cell r="AF11">
            <v>5</v>
          </cell>
          <cell r="AG11">
            <v>0</v>
          </cell>
          <cell r="AH11">
            <v>0</v>
          </cell>
          <cell r="AI11">
            <v>0</v>
          </cell>
          <cell r="AJ11">
            <v>1</v>
          </cell>
          <cell r="AK11">
            <v>0</v>
          </cell>
          <cell r="AL11">
            <v>0</v>
          </cell>
          <cell r="AW11">
            <v>6</v>
          </cell>
          <cell r="AX11">
            <v>0</v>
          </cell>
          <cell r="AY11">
            <v>14</v>
          </cell>
          <cell r="AZ11">
            <v>8</v>
          </cell>
          <cell r="BA11">
            <v>13</v>
          </cell>
          <cell r="BB11">
            <v>0</v>
          </cell>
          <cell r="BC11">
            <v>0</v>
          </cell>
          <cell r="BD11">
            <v>0</v>
          </cell>
          <cell r="BE11">
            <v>0</v>
          </cell>
          <cell r="BF11">
            <v>13</v>
          </cell>
          <cell r="BG11">
            <v>0</v>
          </cell>
          <cell r="BH11">
            <v>0</v>
          </cell>
          <cell r="BI11">
            <v>0</v>
          </cell>
          <cell r="BJ11">
            <v>1</v>
          </cell>
          <cell r="BK11">
            <v>0</v>
          </cell>
          <cell r="BL11">
            <v>0</v>
          </cell>
          <cell r="BQ11" t="str">
            <v>上海城建城市运营（集团）有限公司</v>
          </cell>
          <cell r="CA11">
            <v>0</v>
          </cell>
          <cell r="CB11">
            <v>0</v>
          </cell>
          <cell r="CC11">
            <v>0</v>
          </cell>
          <cell r="CD11">
            <v>0</v>
          </cell>
          <cell r="CE11">
            <v>0</v>
          </cell>
          <cell r="CF11">
            <v>0</v>
          </cell>
          <cell r="CG11">
            <v>0</v>
          </cell>
          <cell r="CH11">
            <v>0</v>
          </cell>
          <cell r="CI11">
            <v>0</v>
          </cell>
          <cell r="CJ11">
            <v>0</v>
          </cell>
          <cell r="CK11">
            <v>0</v>
          </cell>
          <cell r="CL11">
            <v>0</v>
          </cell>
          <cell r="DA11">
            <v>0</v>
          </cell>
          <cell r="DB11">
            <v>0</v>
          </cell>
          <cell r="DC11">
            <v>0</v>
          </cell>
          <cell r="DD11">
            <v>0</v>
          </cell>
          <cell r="DE11">
            <v>0</v>
          </cell>
          <cell r="DF11">
            <v>0</v>
          </cell>
          <cell r="DG11">
            <v>0</v>
          </cell>
          <cell r="DH11">
            <v>0</v>
          </cell>
          <cell r="DI11">
            <v>0</v>
          </cell>
          <cell r="DJ11">
            <v>0</v>
          </cell>
          <cell r="DK11">
            <v>0</v>
          </cell>
          <cell r="DL11">
            <v>0</v>
          </cell>
        </row>
        <row r="12">
          <cell r="A12">
            <v>8</v>
          </cell>
          <cell r="B12" t="str">
            <v>数智管理中心</v>
          </cell>
          <cell r="C12" t="str">
            <v>ZHT2024041800038</v>
          </cell>
          <cell r="D12" t="str">
            <v>上海市奉贤区政府采购信息 2024-026 ——奉贤公安分局全警实战大练兵管 理与智慧练兵比武平台（一期）项目</v>
          </cell>
          <cell r="E12">
            <v>312.2</v>
          </cell>
          <cell r="F12">
            <v>312.2</v>
          </cell>
          <cell r="G12">
            <v>312.2</v>
          </cell>
          <cell r="H12">
            <v>9.6999999999999993</v>
          </cell>
          <cell r="I12">
            <v>3.1069827033952599E-2</v>
          </cell>
          <cell r="J12">
            <v>0.06</v>
          </cell>
          <cell r="M12" t="str">
            <v>主导</v>
          </cell>
          <cell r="N12">
            <v>0</v>
          </cell>
          <cell r="O12" t="str">
            <v>季娜娜</v>
          </cell>
          <cell r="P12" t="str">
            <v>25已完结</v>
          </cell>
          <cell r="T12">
            <v>312.2</v>
          </cell>
          <cell r="U12">
            <v>0</v>
          </cell>
          <cell r="V12">
            <v>0</v>
          </cell>
          <cell r="AA12">
            <v>0</v>
          </cell>
          <cell r="AB12">
            <v>0</v>
          </cell>
          <cell r="AC12">
            <v>0</v>
          </cell>
          <cell r="AD12">
            <v>0</v>
          </cell>
          <cell r="AE12">
            <v>0</v>
          </cell>
          <cell r="AF12">
            <v>0</v>
          </cell>
          <cell r="AG12">
            <v>0</v>
          </cell>
          <cell r="AH12">
            <v>0</v>
          </cell>
          <cell r="AI12">
            <v>0</v>
          </cell>
          <cell r="AJ12">
            <v>0</v>
          </cell>
          <cell r="AK12">
            <v>0</v>
          </cell>
          <cell r="AL12">
            <v>0</v>
          </cell>
          <cell r="AW12">
            <v>218.54</v>
          </cell>
          <cell r="AX12">
            <v>0</v>
          </cell>
          <cell r="AY12">
            <v>93.66</v>
          </cell>
          <cell r="AZ12">
            <v>93.66</v>
          </cell>
          <cell r="BA12">
            <v>0</v>
          </cell>
          <cell r="BB12">
            <v>93.66</v>
          </cell>
          <cell r="BC12">
            <v>93.66</v>
          </cell>
          <cell r="BD12">
            <v>0</v>
          </cell>
          <cell r="BE12">
            <v>0</v>
          </cell>
          <cell r="BF12">
            <v>0</v>
          </cell>
          <cell r="BG12">
            <v>0</v>
          </cell>
          <cell r="BH12">
            <v>0</v>
          </cell>
          <cell r="BI12">
            <v>0</v>
          </cell>
          <cell r="BJ12">
            <v>0</v>
          </cell>
          <cell r="BK12">
            <v>0</v>
          </cell>
          <cell r="BL12">
            <v>0</v>
          </cell>
          <cell r="BQ12" t="str">
            <v>上海市公安局奉贤分局</v>
          </cell>
          <cell r="CA12">
            <v>0</v>
          </cell>
          <cell r="CB12">
            <v>0</v>
          </cell>
          <cell r="CC12">
            <v>0</v>
          </cell>
          <cell r="CD12">
            <v>0</v>
          </cell>
          <cell r="CE12">
            <v>0</v>
          </cell>
          <cell r="CF12">
            <v>0</v>
          </cell>
          <cell r="CG12">
            <v>0</v>
          </cell>
          <cell r="CH12">
            <v>0</v>
          </cell>
          <cell r="CI12">
            <v>0</v>
          </cell>
          <cell r="CJ12">
            <v>0</v>
          </cell>
          <cell r="CK12">
            <v>0</v>
          </cell>
          <cell r="CL12">
            <v>0</v>
          </cell>
          <cell r="DA12">
            <v>0</v>
          </cell>
          <cell r="DB12">
            <v>0</v>
          </cell>
          <cell r="DC12">
            <v>0</v>
          </cell>
          <cell r="DD12">
            <v>0</v>
          </cell>
          <cell r="DE12">
            <v>0</v>
          </cell>
          <cell r="DF12">
            <v>0</v>
          </cell>
          <cell r="DG12">
            <v>0</v>
          </cell>
          <cell r="DH12">
            <v>0</v>
          </cell>
          <cell r="DI12">
            <v>0</v>
          </cell>
          <cell r="DJ12">
            <v>0</v>
          </cell>
          <cell r="DK12">
            <v>0</v>
          </cell>
          <cell r="DL12">
            <v>0</v>
          </cell>
        </row>
        <row r="13">
          <cell r="A13">
            <v>9</v>
          </cell>
          <cell r="B13" t="str">
            <v>数智管理中心</v>
          </cell>
          <cell r="C13" t="str">
            <v>ZHT2024071000086</v>
          </cell>
          <cell r="D13" t="str">
            <v>2024年城市运营上海停车APP等保测评服务</v>
          </cell>
          <cell r="E13">
            <v>15.5</v>
          </cell>
          <cell r="F13">
            <v>15.5</v>
          </cell>
          <cell r="G13">
            <v>15.5</v>
          </cell>
          <cell r="H13">
            <v>2</v>
          </cell>
          <cell r="I13">
            <v>0.12903225806451599</v>
          </cell>
          <cell r="J13">
            <v>0.06</v>
          </cell>
          <cell r="M13" t="str">
            <v>主导</v>
          </cell>
          <cell r="N13">
            <v>0</v>
          </cell>
          <cell r="O13" t="str">
            <v>涂勋</v>
          </cell>
          <cell r="P13" t="str">
            <v>在建</v>
          </cell>
          <cell r="T13">
            <v>0</v>
          </cell>
          <cell r="U13">
            <v>0</v>
          </cell>
          <cell r="V13">
            <v>15.5</v>
          </cell>
          <cell r="AA13">
            <v>0</v>
          </cell>
          <cell r="AB13">
            <v>0</v>
          </cell>
          <cell r="AC13">
            <v>0</v>
          </cell>
          <cell r="AD13">
            <v>0</v>
          </cell>
          <cell r="AE13">
            <v>0</v>
          </cell>
          <cell r="AF13">
            <v>0</v>
          </cell>
          <cell r="AG13">
            <v>0</v>
          </cell>
          <cell r="AH13">
            <v>0</v>
          </cell>
          <cell r="AI13">
            <v>0</v>
          </cell>
          <cell r="AJ13">
            <v>0</v>
          </cell>
          <cell r="AK13">
            <v>0</v>
          </cell>
          <cell r="AL13">
            <v>0</v>
          </cell>
          <cell r="AW13">
            <v>15.5</v>
          </cell>
          <cell r="AX13">
            <v>0</v>
          </cell>
          <cell r="AY13">
            <v>0</v>
          </cell>
          <cell r="AZ13">
            <v>-15.5</v>
          </cell>
          <cell r="BA13">
            <v>0</v>
          </cell>
          <cell r="BB13">
            <v>0</v>
          </cell>
          <cell r="BC13">
            <v>0</v>
          </cell>
          <cell r="BD13">
            <v>0</v>
          </cell>
          <cell r="BE13">
            <v>0</v>
          </cell>
          <cell r="BF13">
            <v>0</v>
          </cell>
          <cell r="BG13">
            <v>0</v>
          </cell>
          <cell r="BH13">
            <v>0</v>
          </cell>
          <cell r="BI13">
            <v>0</v>
          </cell>
          <cell r="BJ13">
            <v>0</v>
          </cell>
          <cell r="BK13">
            <v>0</v>
          </cell>
          <cell r="BL13">
            <v>0</v>
          </cell>
          <cell r="BQ13" t="str">
            <v>上海停车信息科技有限公司</v>
          </cell>
          <cell r="CA13">
            <v>0</v>
          </cell>
          <cell r="CB13">
            <v>0</v>
          </cell>
          <cell r="CC13">
            <v>0</v>
          </cell>
          <cell r="CD13">
            <v>0</v>
          </cell>
          <cell r="CE13">
            <v>0</v>
          </cell>
          <cell r="CF13">
            <v>0</v>
          </cell>
          <cell r="CG13">
            <v>0</v>
          </cell>
          <cell r="CH13">
            <v>0</v>
          </cell>
          <cell r="CI13">
            <v>0</v>
          </cell>
          <cell r="CJ13">
            <v>0</v>
          </cell>
          <cell r="CK13">
            <v>0</v>
          </cell>
          <cell r="CL13">
            <v>0</v>
          </cell>
          <cell r="DA13">
            <v>0</v>
          </cell>
          <cell r="DB13">
            <v>0</v>
          </cell>
          <cell r="DC13">
            <v>0</v>
          </cell>
          <cell r="DD13">
            <v>0</v>
          </cell>
          <cell r="DE13">
            <v>0</v>
          </cell>
          <cell r="DF13">
            <v>0</v>
          </cell>
          <cell r="DG13">
            <v>0</v>
          </cell>
          <cell r="DH13">
            <v>0</v>
          </cell>
          <cell r="DI13">
            <v>0</v>
          </cell>
          <cell r="DJ13">
            <v>0</v>
          </cell>
          <cell r="DK13">
            <v>0</v>
          </cell>
          <cell r="DL13">
            <v>0</v>
          </cell>
        </row>
        <row r="14">
          <cell r="A14">
            <v>10</v>
          </cell>
          <cell r="B14" t="str">
            <v>数智管理中心</v>
          </cell>
          <cell r="C14" t="str">
            <v>ZHT2024102800133</v>
          </cell>
          <cell r="D14" t="str">
            <v>2025年陆家嘴乐居租赁公寓管理软件 系统运维、运营及开发服务合同</v>
          </cell>
          <cell r="E14">
            <v>170.05314999999999</v>
          </cell>
          <cell r="F14">
            <v>170.05314999999999</v>
          </cell>
          <cell r="G14">
            <v>170.05314999999999</v>
          </cell>
          <cell r="H14">
            <v>69</v>
          </cell>
          <cell r="I14">
            <v>0.405755494679164</v>
          </cell>
          <cell r="J14">
            <v>0.06</v>
          </cell>
          <cell r="M14" t="str">
            <v>主导</v>
          </cell>
          <cell r="N14">
            <v>0</v>
          </cell>
          <cell r="O14" t="str">
            <v>权玺平</v>
          </cell>
          <cell r="P14" t="str">
            <v>在建</v>
          </cell>
          <cell r="T14">
            <v>100.78395</v>
          </cell>
          <cell r="U14">
            <v>31.26925</v>
          </cell>
          <cell r="V14">
            <v>37.999949999999998</v>
          </cell>
          <cell r="AA14">
            <v>31.269300000000001</v>
          </cell>
          <cell r="AB14">
            <v>0</v>
          </cell>
          <cell r="AC14">
            <v>0</v>
          </cell>
          <cell r="AD14">
            <v>0</v>
          </cell>
          <cell r="AE14">
            <v>19</v>
          </cell>
          <cell r="AF14">
            <v>0</v>
          </cell>
          <cell r="AG14">
            <v>0</v>
          </cell>
          <cell r="AH14">
            <v>19</v>
          </cell>
          <cell r="AI14">
            <v>0</v>
          </cell>
          <cell r="AJ14">
            <v>0</v>
          </cell>
          <cell r="AK14">
            <v>0</v>
          </cell>
          <cell r="AL14">
            <v>0</v>
          </cell>
          <cell r="AW14">
            <v>100.78395</v>
          </cell>
          <cell r="AX14">
            <v>31.26925</v>
          </cell>
          <cell r="AY14">
            <v>37.999949999999998</v>
          </cell>
          <cell r="AZ14">
            <v>0</v>
          </cell>
          <cell r="BA14">
            <v>31.269300000000001</v>
          </cell>
          <cell r="BB14">
            <v>0</v>
          </cell>
          <cell r="BC14">
            <v>0</v>
          </cell>
          <cell r="BD14">
            <v>0</v>
          </cell>
          <cell r="BE14">
            <v>19</v>
          </cell>
          <cell r="BF14">
            <v>0</v>
          </cell>
          <cell r="BG14">
            <v>0</v>
          </cell>
          <cell r="BH14">
            <v>0</v>
          </cell>
          <cell r="BI14">
            <v>19</v>
          </cell>
          <cell r="BJ14">
            <v>0</v>
          </cell>
          <cell r="BK14">
            <v>0</v>
          </cell>
          <cell r="BL14">
            <v>0</v>
          </cell>
          <cell r="BQ14" t="str">
            <v>上海陆家嘴乐居资产管理有限公司</v>
          </cell>
          <cell r="CA14">
            <v>31.26925</v>
          </cell>
          <cell r="CB14">
            <v>0</v>
          </cell>
          <cell r="CC14">
            <v>0</v>
          </cell>
          <cell r="CD14">
            <v>0</v>
          </cell>
          <cell r="CE14">
            <v>0</v>
          </cell>
          <cell r="CF14">
            <v>0</v>
          </cell>
          <cell r="CG14">
            <v>0</v>
          </cell>
          <cell r="CH14">
            <v>0</v>
          </cell>
          <cell r="CI14">
            <v>0</v>
          </cell>
          <cell r="CJ14">
            <v>0</v>
          </cell>
          <cell r="CK14">
            <v>0</v>
          </cell>
          <cell r="CL14">
            <v>0</v>
          </cell>
          <cell r="DA14">
            <v>31.26925</v>
          </cell>
          <cell r="DB14">
            <v>0</v>
          </cell>
          <cell r="DC14">
            <v>0</v>
          </cell>
          <cell r="DD14">
            <v>0</v>
          </cell>
          <cell r="DE14">
            <v>0</v>
          </cell>
          <cell r="DF14">
            <v>0</v>
          </cell>
          <cell r="DG14">
            <v>0</v>
          </cell>
          <cell r="DH14">
            <v>0</v>
          </cell>
          <cell r="DI14">
            <v>0</v>
          </cell>
          <cell r="DJ14">
            <v>0</v>
          </cell>
          <cell r="DK14">
            <v>0</v>
          </cell>
          <cell r="DL14">
            <v>0</v>
          </cell>
        </row>
        <row r="15">
          <cell r="A15">
            <v>11</v>
          </cell>
          <cell r="B15" t="str">
            <v>数智管理中心</v>
          </cell>
          <cell r="C15" t="str">
            <v>ZHT2024092700121</v>
          </cell>
          <cell r="D15" t="str">
            <v>2024年城市运营集团资信管理平台建设项目</v>
          </cell>
          <cell r="E15">
            <v>45</v>
          </cell>
          <cell r="F15">
            <v>45</v>
          </cell>
          <cell r="G15">
            <v>45</v>
          </cell>
          <cell r="H15">
            <v>23</v>
          </cell>
          <cell r="I15">
            <v>0.51111111111111096</v>
          </cell>
          <cell r="J15">
            <v>0.06</v>
          </cell>
          <cell r="M15" t="str">
            <v>主导</v>
          </cell>
          <cell r="N15">
            <v>0</v>
          </cell>
          <cell r="O15" t="str">
            <v>涂勋</v>
          </cell>
          <cell r="P15" t="str">
            <v>25已完结</v>
          </cell>
          <cell r="T15">
            <v>45</v>
          </cell>
          <cell r="U15">
            <v>0</v>
          </cell>
          <cell r="V15">
            <v>0</v>
          </cell>
          <cell r="AA15">
            <v>0</v>
          </cell>
          <cell r="AB15">
            <v>0</v>
          </cell>
          <cell r="AC15">
            <v>0</v>
          </cell>
          <cell r="AD15">
            <v>0</v>
          </cell>
          <cell r="AE15">
            <v>0</v>
          </cell>
          <cell r="AF15">
            <v>0</v>
          </cell>
          <cell r="AG15">
            <v>0</v>
          </cell>
          <cell r="AH15">
            <v>0</v>
          </cell>
          <cell r="AI15">
            <v>0</v>
          </cell>
          <cell r="AJ15">
            <v>0</v>
          </cell>
          <cell r="AK15">
            <v>0</v>
          </cell>
          <cell r="AL15">
            <v>0</v>
          </cell>
          <cell r="AW15">
            <v>42.75</v>
          </cell>
          <cell r="AX15">
            <v>0</v>
          </cell>
          <cell r="AY15">
            <v>2.25</v>
          </cell>
          <cell r="AZ15">
            <v>2.25</v>
          </cell>
          <cell r="BA15">
            <v>0</v>
          </cell>
          <cell r="BB15">
            <v>0</v>
          </cell>
          <cell r="BC15">
            <v>2.25</v>
          </cell>
          <cell r="BD15">
            <v>0</v>
          </cell>
          <cell r="BE15">
            <v>0</v>
          </cell>
          <cell r="BF15">
            <v>0</v>
          </cell>
          <cell r="BG15">
            <v>0</v>
          </cell>
          <cell r="BH15">
            <v>0</v>
          </cell>
          <cell r="BI15">
            <v>0</v>
          </cell>
          <cell r="BJ15">
            <v>0</v>
          </cell>
          <cell r="BK15">
            <v>0</v>
          </cell>
          <cell r="BL15">
            <v>0</v>
          </cell>
          <cell r="BQ15" t="str">
            <v>上海城建城市运营（集团）有限公司</v>
          </cell>
          <cell r="CA15">
            <v>0</v>
          </cell>
          <cell r="CB15">
            <v>0</v>
          </cell>
          <cell r="CC15">
            <v>0</v>
          </cell>
          <cell r="CD15">
            <v>0</v>
          </cell>
          <cell r="CE15">
            <v>0</v>
          </cell>
          <cell r="CF15">
            <v>0</v>
          </cell>
          <cell r="CG15">
            <v>0</v>
          </cell>
          <cell r="CH15">
            <v>0</v>
          </cell>
          <cell r="CI15">
            <v>0</v>
          </cell>
          <cell r="CJ15">
            <v>0</v>
          </cell>
          <cell r="CK15">
            <v>0</v>
          </cell>
          <cell r="CL15">
            <v>0</v>
          </cell>
          <cell r="DA15">
            <v>0</v>
          </cell>
          <cell r="DB15">
            <v>0</v>
          </cell>
          <cell r="DC15">
            <v>0</v>
          </cell>
          <cell r="DD15">
            <v>0</v>
          </cell>
          <cell r="DE15">
            <v>0</v>
          </cell>
          <cell r="DF15">
            <v>0</v>
          </cell>
          <cell r="DG15">
            <v>0</v>
          </cell>
          <cell r="DH15">
            <v>0</v>
          </cell>
          <cell r="DI15">
            <v>0</v>
          </cell>
          <cell r="DJ15">
            <v>0</v>
          </cell>
          <cell r="DK15">
            <v>0</v>
          </cell>
          <cell r="DL15">
            <v>0</v>
          </cell>
        </row>
        <row r="16">
          <cell r="A16">
            <v>12</v>
          </cell>
          <cell r="B16" t="str">
            <v>数智管理中心</v>
          </cell>
          <cell r="C16" t="str">
            <v>ZHT2024101400127</v>
          </cell>
          <cell r="D16" t="str">
            <v>2024年城市运营综合管理平台建设项目</v>
          </cell>
          <cell r="E16">
            <v>62.5</v>
          </cell>
          <cell r="F16">
            <v>62.5</v>
          </cell>
          <cell r="G16">
            <v>62.5</v>
          </cell>
          <cell r="H16">
            <v>17.5</v>
          </cell>
          <cell r="I16">
            <v>0.28000000000000003</v>
          </cell>
          <cell r="J16">
            <v>0.06</v>
          </cell>
          <cell r="M16" t="str">
            <v>主导</v>
          </cell>
          <cell r="N16">
            <v>0</v>
          </cell>
          <cell r="O16" t="str">
            <v>涂勋</v>
          </cell>
          <cell r="P16" t="str">
            <v>25已完结</v>
          </cell>
          <cell r="T16">
            <v>62.5</v>
          </cell>
          <cell r="U16">
            <v>0</v>
          </cell>
          <cell r="V16">
            <v>0</v>
          </cell>
          <cell r="AA16">
            <v>0</v>
          </cell>
          <cell r="AB16">
            <v>0</v>
          </cell>
          <cell r="AC16">
            <v>0</v>
          </cell>
          <cell r="AD16">
            <v>0</v>
          </cell>
          <cell r="AE16">
            <v>0</v>
          </cell>
          <cell r="AF16">
            <v>0</v>
          </cell>
          <cell r="AG16">
            <v>0</v>
          </cell>
          <cell r="AH16">
            <v>0</v>
          </cell>
          <cell r="AI16">
            <v>0</v>
          </cell>
          <cell r="AJ16">
            <v>0</v>
          </cell>
          <cell r="AK16">
            <v>0</v>
          </cell>
          <cell r="AL16">
            <v>0</v>
          </cell>
          <cell r="AW16">
            <v>59.375</v>
          </cell>
          <cell r="AX16">
            <v>0</v>
          </cell>
          <cell r="AY16">
            <v>3.125</v>
          </cell>
          <cell r="AZ16">
            <v>3.125</v>
          </cell>
          <cell r="BA16">
            <v>0</v>
          </cell>
          <cell r="BB16">
            <v>0</v>
          </cell>
          <cell r="BC16">
            <v>3.125</v>
          </cell>
          <cell r="BD16">
            <v>0</v>
          </cell>
          <cell r="BE16">
            <v>0</v>
          </cell>
          <cell r="BF16">
            <v>0</v>
          </cell>
          <cell r="BG16">
            <v>0</v>
          </cell>
          <cell r="BH16">
            <v>0</v>
          </cell>
          <cell r="BI16">
            <v>0</v>
          </cell>
          <cell r="BJ16">
            <v>0</v>
          </cell>
          <cell r="BK16">
            <v>0</v>
          </cell>
          <cell r="BL16">
            <v>0</v>
          </cell>
          <cell r="BQ16" t="str">
            <v>上海城建城市运营（集团）有限公司</v>
          </cell>
          <cell r="CA16">
            <v>0</v>
          </cell>
          <cell r="CB16">
            <v>0</v>
          </cell>
          <cell r="CC16">
            <v>0</v>
          </cell>
          <cell r="CD16">
            <v>0</v>
          </cell>
          <cell r="CE16">
            <v>0</v>
          </cell>
          <cell r="CF16">
            <v>0</v>
          </cell>
          <cell r="CG16">
            <v>0</v>
          </cell>
          <cell r="CH16">
            <v>0</v>
          </cell>
          <cell r="CI16">
            <v>0</v>
          </cell>
          <cell r="CJ16">
            <v>0</v>
          </cell>
          <cell r="CK16">
            <v>0</v>
          </cell>
          <cell r="CL16">
            <v>0</v>
          </cell>
          <cell r="DA16">
            <v>0</v>
          </cell>
          <cell r="DB16">
            <v>0</v>
          </cell>
          <cell r="DC16">
            <v>0</v>
          </cell>
          <cell r="DD16">
            <v>0</v>
          </cell>
          <cell r="DE16">
            <v>0</v>
          </cell>
          <cell r="DF16">
            <v>0</v>
          </cell>
          <cell r="DG16">
            <v>0</v>
          </cell>
          <cell r="DH16">
            <v>0</v>
          </cell>
          <cell r="DI16">
            <v>0</v>
          </cell>
          <cell r="DJ16">
            <v>0</v>
          </cell>
          <cell r="DK16">
            <v>0</v>
          </cell>
          <cell r="DL16">
            <v>0</v>
          </cell>
        </row>
        <row r="17">
          <cell r="A17">
            <v>13</v>
          </cell>
          <cell r="B17" t="str">
            <v>数智管理中心</v>
          </cell>
          <cell r="C17" t="str">
            <v>ZHT2024110500136</v>
          </cell>
          <cell r="D17" t="str">
            <v>2024年城市运营生产资源管理数据标准化服务合同</v>
          </cell>
          <cell r="E17">
            <v>64</v>
          </cell>
          <cell r="F17">
            <v>64</v>
          </cell>
          <cell r="G17">
            <v>64</v>
          </cell>
          <cell r="H17">
            <v>25.5</v>
          </cell>
          <cell r="I17">
            <v>0.3984375</v>
          </cell>
          <cell r="J17">
            <v>0.06</v>
          </cell>
          <cell r="M17" t="str">
            <v>主导</v>
          </cell>
          <cell r="N17">
            <v>0</v>
          </cell>
          <cell r="O17" t="str">
            <v>涂勋</v>
          </cell>
          <cell r="P17" t="str">
            <v>在建</v>
          </cell>
          <cell r="T17">
            <v>60.8</v>
          </cell>
          <cell r="U17">
            <v>0</v>
          </cell>
          <cell r="V17">
            <v>3.2</v>
          </cell>
          <cell r="AA17">
            <v>0</v>
          </cell>
          <cell r="AB17">
            <v>0</v>
          </cell>
          <cell r="AC17">
            <v>0</v>
          </cell>
          <cell r="AD17">
            <v>0</v>
          </cell>
          <cell r="AE17">
            <v>0</v>
          </cell>
          <cell r="AF17">
            <v>0</v>
          </cell>
          <cell r="AG17">
            <v>0</v>
          </cell>
          <cell r="AH17">
            <v>0</v>
          </cell>
          <cell r="AI17">
            <v>3.2</v>
          </cell>
          <cell r="AJ17">
            <v>0</v>
          </cell>
          <cell r="AK17">
            <v>0</v>
          </cell>
          <cell r="AL17">
            <v>0</v>
          </cell>
          <cell r="AW17">
            <v>60.8</v>
          </cell>
          <cell r="AX17">
            <v>0</v>
          </cell>
          <cell r="AY17">
            <v>3.2</v>
          </cell>
          <cell r="AZ17">
            <v>0</v>
          </cell>
          <cell r="BA17">
            <v>0</v>
          </cell>
          <cell r="BB17">
            <v>0</v>
          </cell>
          <cell r="BC17">
            <v>0</v>
          </cell>
          <cell r="BD17">
            <v>0</v>
          </cell>
          <cell r="BE17">
            <v>0</v>
          </cell>
          <cell r="BF17">
            <v>0</v>
          </cell>
          <cell r="BG17">
            <v>0</v>
          </cell>
          <cell r="BH17">
            <v>0</v>
          </cell>
          <cell r="BI17">
            <v>3.2</v>
          </cell>
          <cell r="BJ17">
            <v>0</v>
          </cell>
          <cell r="BK17">
            <v>0</v>
          </cell>
          <cell r="BL17">
            <v>0</v>
          </cell>
          <cell r="BQ17" t="str">
            <v>上海城建城市运营（集团）有限公司</v>
          </cell>
          <cell r="CA17">
            <v>0</v>
          </cell>
          <cell r="CB17">
            <v>0</v>
          </cell>
          <cell r="CC17">
            <v>0</v>
          </cell>
          <cell r="CD17">
            <v>0</v>
          </cell>
          <cell r="CE17">
            <v>0</v>
          </cell>
          <cell r="CF17">
            <v>0</v>
          </cell>
          <cell r="CG17">
            <v>0</v>
          </cell>
          <cell r="CH17">
            <v>0</v>
          </cell>
          <cell r="CI17">
            <v>0</v>
          </cell>
          <cell r="CJ17">
            <v>0</v>
          </cell>
          <cell r="CK17">
            <v>0</v>
          </cell>
          <cell r="CL17">
            <v>0</v>
          </cell>
          <cell r="DA17">
            <v>0</v>
          </cell>
          <cell r="DB17">
            <v>0</v>
          </cell>
          <cell r="DC17">
            <v>0</v>
          </cell>
          <cell r="DD17">
            <v>0</v>
          </cell>
          <cell r="DE17">
            <v>0</v>
          </cell>
          <cell r="DF17">
            <v>0</v>
          </cell>
          <cell r="DG17">
            <v>0</v>
          </cell>
          <cell r="DH17">
            <v>0</v>
          </cell>
          <cell r="DI17">
            <v>0</v>
          </cell>
          <cell r="DJ17">
            <v>0</v>
          </cell>
          <cell r="DK17">
            <v>0</v>
          </cell>
          <cell r="DL17">
            <v>0</v>
          </cell>
        </row>
        <row r="18">
          <cell r="A18">
            <v>14</v>
          </cell>
          <cell r="B18" t="str">
            <v>数智管理中心</v>
          </cell>
          <cell r="C18" t="str">
            <v>ZHT2024112200144</v>
          </cell>
          <cell r="D18" t="str">
            <v>2024年城市运营数据分析服务项目</v>
          </cell>
          <cell r="E18">
            <v>47</v>
          </cell>
          <cell r="F18">
            <v>47</v>
          </cell>
          <cell r="G18">
            <v>47</v>
          </cell>
          <cell r="H18">
            <v>20.5</v>
          </cell>
          <cell r="I18">
            <v>0.43617021276595702</v>
          </cell>
          <cell r="J18">
            <v>0.06</v>
          </cell>
          <cell r="M18" t="str">
            <v>主导</v>
          </cell>
          <cell r="N18">
            <v>0</v>
          </cell>
          <cell r="O18" t="str">
            <v>涂勋</v>
          </cell>
          <cell r="P18" t="str">
            <v>25已完结</v>
          </cell>
          <cell r="T18">
            <v>47</v>
          </cell>
          <cell r="U18">
            <v>0</v>
          </cell>
          <cell r="V18">
            <v>0</v>
          </cell>
          <cell r="AA18">
            <v>0</v>
          </cell>
          <cell r="AB18">
            <v>0</v>
          </cell>
          <cell r="AC18">
            <v>0</v>
          </cell>
          <cell r="AD18">
            <v>0</v>
          </cell>
          <cell r="AE18">
            <v>0</v>
          </cell>
          <cell r="AF18">
            <v>0</v>
          </cell>
          <cell r="AG18">
            <v>0</v>
          </cell>
          <cell r="AH18">
            <v>0</v>
          </cell>
          <cell r="AI18">
            <v>0</v>
          </cell>
          <cell r="AJ18">
            <v>0</v>
          </cell>
          <cell r="AK18">
            <v>0</v>
          </cell>
          <cell r="AL18">
            <v>0</v>
          </cell>
          <cell r="AW18">
            <v>23.5</v>
          </cell>
          <cell r="AX18">
            <v>14.1</v>
          </cell>
          <cell r="AY18">
            <v>9.4</v>
          </cell>
          <cell r="AZ18">
            <v>9.4</v>
          </cell>
          <cell r="BA18">
            <v>21.15</v>
          </cell>
          <cell r="BB18">
            <v>0</v>
          </cell>
          <cell r="BC18">
            <v>21.15</v>
          </cell>
          <cell r="BD18">
            <v>0</v>
          </cell>
          <cell r="BE18">
            <v>0</v>
          </cell>
          <cell r="BF18">
            <v>0</v>
          </cell>
          <cell r="BG18">
            <v>0</v>
          </cell>
          <cell r="BH18">
            <v>0</v>
          </cell>
          <cell r="BI18">
            <v>0</v>
          </cell>
          <cell r="BJ18">
            <v>0</v>
          </cell>
          <cell r="BK18">
            <v>0</v>
          </cell>
          <cell r="BL18">
            <v>0</v>
          </cell>
          <cell r="BQ18" t="str">
            <v>上海城建城市运营（集团）有限公司</v>
          </cell>
          <cell r="CA18">
            <v>0</v>
          </cell>
          <cell r="CB18">
            <v>0</v>
          </cell>
          <cell r="CC18">
            <v>0</v>
          </cell>
          <cell r="CD18">
            <v>0</v>
          </cell>
          <cell r="CE18">
            <v>0</v>
          </cell>
          <cell r="CF18">
            <v>0</v>
          </cell>
          <cell r="CG18">
            <v>0</v>
          </cell>
          <cell r="CH18">
            <v>0</v>
          </cell>
          <cell r="CI18">
            <v>0</v>
          </cell>
          <cell r="CJ18">
            <v>0</v>
          </cell>
          <cell r="CK18">
            <v>0</v>
          </cell>
          <cell r="CL18">
            <v>0</v>
          </cell>
          <cell r="DA18">
            <v>0</v>
          </cell>
          <cell r="DB18">
            <v>0</v>
          </cell>
          <cell r="DC18">
            <v>0</v>
          </cell>
          <cell r="DD18">
            <v>14.1</v>
          </cell>
          <cell r="DE18">
            <v>0</v>
          </cell>
          <cell r="DF18">
            <v>0</v>
          </cell>
          <cell r="DG18">
            <v>0</v>
          </cell>
          <cell r="DH18">
            <v>0</v>
          </cell>
          <cell r="DI18">
            <v>0</v>
          </cell>
          <cell r="DJ18">
            <v>0</v>
          </cell>
          <cell r="DK18">
            <v>0</v>
          </cell>
          <cell r="DL18">
            <v>0</v>
          </cell>
        </row>
        <row r="19">
          <cell r="A19">
            <v>15</v>
          </cell>
          <cell r="B19" t="str">
            <v>数智管理中心</v>
          </cell>
          <cell r="C19" t="str">
            <v>ZHT2024121600157</v>
          </cell>
          <cell r="D19" t="str">
            <v>2024年城市运营综合管理平台建设项目(下半年)</v>
          </cell>
          <cell r="E19">
            <v>49</v>
          </cell>
          <cell r="F19">
            <v>49</v>
          </cell>
          <cell r="G19">
            <v>49</v>
          </cell>
          <cell r="H19">
            <v>34</v>
          </cell>
          <cell r="I19">
            <v>0.69387755102040805</v>
          </cell>
          <cell r="J19">
            <v>0.06</v>
          </cell>
          <cell r="M19" t="str">
            <v>主导</v>
          </cell>
          <cell r="N19">
            <v>0</v>
          </cell>
          <cell r="O19" t="str">
            <v>涂勋</v>
          </cell>
          <cell r="P19" t="str">
            <v>25已完结</v>
          </cell>
          <cell r="T19">
            <v>49</v>
          </cell>
          <cell r="U19">
            <v>0</v>
          </cell>
          <cell r="V19">
            <v>0</v>
          </cell>
          <cell r="AA19">
            <v>0</v>
          </cell>
          <cell r="AB19">
            <v>0</v>
          </cell>
          <cell r="AC19">
            <v>0</v>
          </cell>
          <cell r="AD19">
            <v>0</v>
          </cell>
          <cell r="AE19">
            <v>0</v>
          </cell>
          <cell r="AF19">
            <v>0</v>
          </cell>
          <cell r="AG19">
            <v>0</v>
          </cell>
          <cell r="AH19">
            <v>0</v>
          </cell>
          <cell r="AI19">
            <v>0</v>
          </cell>
          <cell r="AJ19">
            <v>0</v>
          </cell>
          <cell r="AK19">
            <v>0</v>
          </cell>
          <cell r="AL19">
            <v>0</v>
          </cell>
          <cell r="AW19">
            <v>39.200000000000003</v>
          </cell>
          <cell r="AX19">
            <v>7.35</v>
          </cell>
          <cell r="AY19">
            <v>2.4500000000000002</v>
          </cell>
          <cell r="AZ19">
            <v>2.4500000000000002</v>
          </cell>
          <cell r="BA19">
            <v>7.35</v>
          </cell>
          <cell r="BB19">
            <v>0</v>
          </cell>
          <cell r="BC19">
            <v>7.35</v>
          </cell>
          <cell r="BD19">
            <v>0</v>
          </cell>
          <cell r="BE19">
            <v>0</v>
          </cell>
          <cell r="BF19">
            <v>0</v>
          </cell>
          <cell r="BG19">
            <v>0</v>
          </cell>
          <cell r="BH19">
            <v>0</v>
          </cell>
          <cell r="BI19">
            <v>0</v>
          </cell>
          <cell r="BJ19">
            <v>0</v>
          </cell>
          <cell r="BK19">
            <v>0</v>
          </cell>
          <cell r="BL19">
            <v>2.4500000000000002</v>
          </cell>
          <cell r="BQ19" t="str">
            <v>上海城建城市运营（集团）有限公司</v>
          </cell>
          <cell r="CA19">
            <v>0</v>
          </cell>
          <cell r="CB19">
            <v>0</v>
          </cell>
          <cell r="CC19">
            <v>0</v>
          </cell>
          <cell r="CD19">
            <v>0</v>
          </cell>
          <cell r="CE19">
            <v>0</v>
          </cell>
          <cell r="CF19">
            <v>0</v>
          </cell>
          <cell r="CG19">
            <v>0</v>
          </cell>
          <cell r="CH19">
            <v>0</v>
          </cell>
          <cell r="CI19">
            <v>0</v>
          </cell>
          <cell r="CJ19">
            <v>0</v>
          </cell>
          <cell r="CK19">
            <v>0</v>
          </cell>
          <cell r="CL19">
            <v>0</v>
          </cell>
          <cell r="DA19">
            <v>0</v>
          </cell>
          <cell r="DB19">
            <v>0</v>
          </cell>
          <cell r="DC19">
            <v>0</v>
          </cell>
          <cell r="DD19">
            <v>7.35</v>
          </cell>
          <cell r="DE19">
            <v>0</v>
          </cell>
          <cell r="DF19">
            <v>0</v>
          </cell>
          <cell r="DG19">
            <v>0</v>
          </cell>
          <cell r="DH19">
            <v>0</v>
          </cell>
          <cell r="DI19">
            <v>0</v>
          </cell>
          <cell r="DJ19">
            <v>0</v>
          </cell>
          <cell r="DK19">
            <v>0</v>
          </cell>
          <cell r="DL19">
            <v>0</v>
          </cell>
        </row>
        <row r="20">
          <cell r="A20">
            <v>16</v>
          </cell>
          <cell r="B20" t="str">
            <v>数智管理中心</v>
          </cell>
          <cell r="C20" t="str">
            <v>ZHT2024122000163</v>
          </cell>
          <cell r="D20" t="str">
            <v>2024-2025城建投资综合管理系统运维和技术支持服务</v>
          </cell>
          <cell r="E20">
            <v>19</v>
          </cell>
          <cell r="F20">
            <v>19</v>
          </cell>
          <cell r="G20">
            <v>19</v>
          </cell>
          <cell r="H20">
            <v>19</v>
          </cell>
          <cell r="I20">
            <v>1</v>
          </cell>
          <cell r="J20">
            <v>0.06</v>
          </cell>
          <cell r="M20" t="str">
            <v>主导</v>
          </cell>
          <cell r="N20">
            <v>0</v>
          </cell>
          <cell r="O20" t="str">
            <v>李柏林</v>
          </cell>
          <cell r="P20" t="str">
            <v>25已完结</v>
          </cell>
          <cell r="T20">
            <v>19</v>
          </cell>
          <cell r="U20">
            <v>0</v>
          </cell>
          <cell r="V20">
            <v>0</v>
          </cell>
          <cell r="AA20">
            <v>0</v>
          </cell>
          <cell r="AB20">
            <v>0</v>
          </cell>
          <cell r="AC20">
            <v>0</v>
          </cell>
          <cell r="AD20">
            <v>0</v>
          </cell>
          <cell r="AE20">
            <v>0</v>
          </cell>
          <cell r="AF20">
            <v>0</v>
          </cell>
          <cell r="AG20">
            <v>0</v>
          </cell>
          <cell r="AH20">
            <v>0</v>
          </cell>
          <cell r="AI20">
            <v>0</v>
          </cell>
          <cell r="AJ20">
            <v>0</v>
          </cell>
          <cell r="AK20">
            <v>0</v>
          </cell>
          <cell r="AL20">
            <v>0</v>
          </cell>
          <cell r="AW20">
            <v>9.5</v>
          </cell>
          <cell r="AX20">
            <v>9.5</v>
          </cell>
          <cell r="AY20">
            <v>0</v>
          </cell>
          <cell r="AZ20">
            <v>0</v>
          </cell>
          <cell r="BA20">
            <v>9.5</v>
          </cell>
          <cell r="BB20">
            <v>0</v>
          </cell>
          <cell r="BC20">
            <v>0</v>
          </cell>
          <cell r="BD20">
            <v>9.5</v>
          </cell>
          <cell r="BE20">
            <v>0</v>
          </cell>
          <cell r="BF20">
            <v>0</v>
          </cell>
          <cell r="BG20">
            <v>0</v>
          </cell>
          <cell r="BH20">
            <v>0</v>
          </cell>
          <cell r="BI20">
            <v>0</v>
          </cell>
          <cell r="BJ20">
            <v>0</v>
          </cell>
          <cell r="BK20">
            <v>0</v>
          </cell>
          <cell r="BL20">
            <v>0</v>
          </cell>
          <cell r="BQ20" t="str">
            <v>上海城建数字产业集团有限公司</v>
          </cell>
          <cell r="CA20">
            <v>0</v>
          </cell>
          <cell r="CB20">
            <v>0</v>
          </cell>
          <cell r="CC20">
            <v>0</v>
          </cell>
          <cell r="CD20">
            <v>0</v>
          </cell>
          <cell r="CE20">
            <v>0</v>
          </cell>
          <cell r="CF20">
            <v>0</v>
          </cell>
          <cell r="CG20">
            <v>0</v>
          </cell>
          <cell r="CH20">
            <v>0</v>
          </cell>
          <cell r="CI20">
            <v>0</v>
          </cell>
          <cell r="CJ20">
            <v>0</v>
          </cell>
          <cell r="CK20">
            <v>0</v>
          </cell>
          <cell r="CL20">
            <v>0</v>
          </cell>
          <cell r="DA20">
            <v>0</v>
          </cell>
          <cell r="DB20">
            <v>0</v>
          </cell>
          <cell r="DC20">
            <v>9.5</v>
          </cell>
          <cell r="DD20">
            <v>0</v>
          </cell>
          <cell r="DE20">
            <v>0</v>
          </cell>
          <cell r="DF20">
            <v>0</v>
          </cell>
          <cell r="DG20">
            <v>0</v>
          </cell>
          <cell r="DH20">
            <v>0</v>
          </cell>
          <cell r="DI20">
            <v>0</v>
          </cell>
          <cell r="DJ20">
            <v>0</v>
          </cell>
          <cell r="DK20">
            <v>0</v>
          </cell>
          <cell r="DL20">
            <v>0</v>
          </cell>
        </row>
        <row r="21">
          <cell r="A21">
            <v>17</v>
          </cell>
          <cell r="B21" t="str">
            <v>数智管理中心</v>
          </cell>
          <cell r="C21" t="str">
            <v>ZHT2024122000168</v>
          </cell>
          <cell r="D21" t="str">
            <v>2024年城市运营工程管理数据集成服务</v>
          </cell>
          <cell r="E21">
            <v>49.97</v>
          </cell>
          <cell r="F21">
            <v>49.97</v>
          </cell>
          <cell r="G21">
            <v>49.97</v>
          </cell>
          <cell r="H21">
            <v>49.97</v>
          </cell>
          <cell r="I21">
            <v>1</v>
          </cell>
          <cell r="J21">
            <v>0.06</v>
          </cell>
          <cell r="M21" t="str">
            <v>主导</v>
          </cell>
          <cell r="N21">
            <v>0</v>
          </cell>
          <cell r="O21" t="str">
            <v>涂勋</v>
          </cell>
          <cell r="P21" t="str">
            <v>在建</v>
          </cell>
          <cell r="T21">
            <v>47.471499999999999</v>
          </cell>
          <cell r="U21">
            <v>0</v>
          </cell>
          <cell r="V21">
            <v>2.4984999999999999</v>
          </cell>
          <cell r="AA21">
            <v>0</v>
          </cell>
          <cell r="AB21">
            <v>0</v>
          </cell>
          <cell r="AC21">
            <v>0</v>
          </cell>
          <cell r="AD21">
            <v>0</v>
          </cell>
          <cell r="AE21">
            <v>0</v>
          </cell>
          <cell r="AF21">
            <v>2.4984999999999999</v>
          </cell>
          <cell r="AG21">
            <v>0</v>
          </cell>
          <cell r="AH21">
            <v>0</v>
          </cell>
          <cell r="AI21">
            <v>0</v>
          </cell>
          <cell r="AJ21">
            <v>0</v>
          </cell>
          <cell r="AK21">
            <v>0</v>
          </cell>
          <cell r="AL21">
            <v>0</v>
          </cell>
          <cell r="AW21">
            <v>47.471499999999999</v>
          </cell>
          <cell r="AX21">
            <v>0</v>
          </cell>
          <cell r="AY21">
            <v>2.4984999999999999</v>
          </cell>
          <cell r="AZ21">
            <v>0</v>
          </cell>
          <cell r="BA21">
            <v>0</v>
          </cell>
          <cell r="BB21">
            <v>0</v>
          </cell>
          <cell r="BC21">
            <v>0</v>
          </cell>
          <cell r="BD21">
            <v>2.4984999999999999</v>
          </cell>
          <cell r="BE21">
            <v>0</v>
          </cell>
          <cell r="BF21">
            <v>0</v>
          </cell>
          <cell r="BG21">
            <v>0</v>
          </cell>
          <cell r="BH21">
            <v>0</v>
          </cell>
          <cell r="BI21">
            <v>0</v>
          </cell>
          <cell r="BJ21">
            <v>0</v>
          </cell>
          <cell r="BK21">
            <v>0</v>
          </cell>
          <cell r="BL21">
            <v>0</v>
          </cell>
          <cell r="BQ21" t="str">
            <v>上海城建城市运营（集团）有限公司</v>
          </cell>
          <cell r="CA21">
            <v>0</v>
          </cell>
          <cell r="CB21">
            <v>0</v>
          </cell>
          <cell r="CC21">
            <v>0</v>
          </cell>
          <cell r="CD21">
            <v>0</v>
          </cell>
          <cell r="CE21">
            <v>0</v>
          </cell>
          <cell r="CF21">
            <v>0</v>
          </cell>
          <cell r="CG21">
            <v>0</v>
          </cell>
          <cell r="CH21">
            <v>0</v>
          </cell>
          <cell r="CI21">
            <v>0</v>
          </cell>
          <cell r="CJ21">
            <v>0</v>
          </cell>
          <cell r="CK21">
            <v>0</v>
          </cell>
          <cell r="CL21">
            <v>0</v>
          </cell>
          <cell r="DA21">
            <v>0</v>
          </cell>
          <cell r="DB21">
            <v>0</v>
          </cell>
          <cell r="DC21">
            <v>0</v>
          </cell>
          <cell r="DD21">
            <v>0</v>
          </cell>
          <cell r="DE21">
            <v>0</v>
          </cell>
          <cell r="DF21">
            <v>0</v>
          </cell>
          <cell r="DG21">
            <v>0</v>
          </cell>
          <cell r="DH21">
            <v>0</v>
          </cell>
          <cell r="DI21">
            <v>0</v>
          </cell>
          <cell r="DJ21">
            <v>0</v>
          </cell>
          <cell r="DK21">
            <v>0</v>
          </cell>
          <cell r="DL21">
            <v>0</v>
          </cell>
        </row>
        <row r="22">
          <cell r="A22">
            <v>18</v>
          </cell>
          <cell r="B22" t="str">
            <v>数智管理中心</v>
          </cell>
          <cell r="C22" t="str">
            <v>ZHT2025051200051</v>
          </cell>
          <cell r="D22" t="str">
            <v>隧道股份全面预算管理平台升级项目</v>
          </cell>
          <cell r="E22">
            <v>800</v>
          </cell>
          <cell r="F22">
            <v>800</v>
          </cell>
          <cell r="G22">
            <v>800</v>
          </cell>
          <cell r="H22">
            <v>112</v>
          </cell>
          <cell r="I22">
            <v>0.14000000000000001</v>
          </cell>
          <cell r="J22">
            <v>7.3347984524377505E-2</v>
          </cell>
          <cell r="M22" t="str">
            <v>主导</v>
          </cell>
          <cell r="N22">
            <v>0</v>
          </cell>
          <cell r="O22" t="str">
            <v>丁柔</v>
          </cell>
          <cell r="P22" t="str">
            <v>在建</v>
          </cell>
          <cell r="T22">
            <v>278.75</v>
          </cell>
          <cell r="U22">
            <v>0</v>
          </cell>
          <cell r="V22">
            <v>521.25</v>
          </cell>
          <cell r="AA22">
            <v>0</v>
          </cell>
          <cell r="AB22">
            <v>0</v>
          </cell>
          <cell r="AC22">
            <v>0</v>
          </cell>
          <cell r="AD22">
            <v>145</v>
          </cell>
          <cell r="AE22">
            <v>0</v>
          </cell>
          <cell r="AF22">
            <v>0</v>
          </cell>
          <cell r="AG22">
            <v>97.5</v>
          </cell>
          <cell r="AH22">
            <v>0</v>
          </cell>
          <cell r="AI22">
            <v>145</v>
          </cell>
          <cell r="AJ22">
            <v>0</v>
          </cell>
          <cell r="AK22">
            <v>0</v>
          </cell>
          <cell r="AL22">
            <v>97.5</v>
          </cell>
          <cell r="AW22">
            <v>278.75</v>
          </cell>
          <cell r="AX22">
            <v>0</v>
          </cell>
          <cell r="AY22">
            <v>521.25</v>
          </cell>
          <cell r="AZ22">
            <v>0</v>
          </cell>
          <cell r="BA22">
            <v>0</v>
          </cell>
          <cell r="BB22">
            <v>0</v>
          </cell>
          <cell r="BC22">
            <v>0</v>
          </cell>
          <cell r="BD22">
            <v>0</v>
          </cell>
          <cell r="BE22">
            <v>145</v>
          </cell>
          <cell r="BF22">
            <v>0</v>
          </cell>
          <cell r="BG22">
            <v>0</v>
          </cell>
          <cell r="BH22">
            <v>97.5</v>
          </cell>
          <cell r="BI22">
            <v>0</v>
          </cell>
          <cell r="BJ22">
            <v>145</v>
          </cell>
          <cell r="BK22">
            <v>0</v>
          </cell>
          <cell r="BL22">
            <v>97.5</v>
          </cell>
          <cell r="BQ22" t="str">
            <v>上海建元财务管理有限公司</v>
          </cell>
          <cell r="CA22">
            <v>0</v>
          </cell>
          <cell r="CB22">
            <v>0</v>
          </cell>
          <cell r="CC22">
            <v>0</v>
          </cell>
          <cell r="CD22">
            <v>0</v>
          </cell>
          <cell r="CE22">
            <v>0</v>
          </cell>
          <cell r="CF22">
            <v>0</v>
          </cell>
          <cell r="CG22">
            <v>0</v>
          </cell>
          <cell r="CH22">
            <v>0</v>
          </cell>
          <cell r="CI22">
            <v>0</v>
          </cell>
          <cell r="CJ22">
            <v>0</v>
          </cell>
          <cell r="CK22">
            <v>0</v>
          </cell>
          <cell r="CL22">
            <v>0</v>
          </cell>
          <cell r="DA22">
            <v>0</v>
          </cell>
          <cell r="DB22">
            <v>0</v>
          </cell>
          <cell r="DC22">
            <v>0</v>
          </cell>
          <cell r="DD22">
            <v>0</v>
          </cell>
          <cell r="DE22">
            <v>0</v>
          </cell>
          <cell r="DF22">
            <v>0</v>
          </cell>
          <cell r="DG22">
            <v>0</v>
          </cell>
          <cell r="DH22">
            <v>0</v>
          </cell>
          <cell r="DI22">
            <v>0</v>
          </cell>
          <cell r="DJ22">
            <v>0</v>
          </cell>
          <cell r="DK22">
            <v>0</v>
          </cell>
          <cell r="DL22">
            <v>0</v>
          </cell>
        </row>
        <row r="23">
          <cell r="A23">
            <v>19</v>
          </cell>
          <cell r="B23" t="str">
            <v>数智管理中心</v>
          </cell>
          <cell r="C23" t="str">
            <v>ZHT2025050700046</v>
          </cell>
          <cell r="D23" t="str">
            <v>2025年隧道股份软件系统标准运维服务</v>
          </cell>
          <cell r="E23">
            <v>320</v>
          </cell>
          <cell r="F23">
            <v>320</v>
          </cell>
          <cell r="G23">
            <v>320</v>
          </cell>
          <cell r="H23">
            <v>272.08</v>
          </cell>
          <cell r="I23">
            <v>0.85024999999999995</v>
          </cell>
          <cell r="J23">
            <v>0.06</v>
          </cell>
          <cell r="M23" t="str">
            <v>主导</v>
          </cell>
          <cell r="N23">
            <v>0</v>
          </cell>
          <cell r="O23" t="str">
            <v>郭晓华</v>
          </cell>
          <cell r="P23" t="str">
            <v>25已完结</v>
          </cell>
          <cell r="T23">
            <v>320</v>
          </cell>
          <cell r="U23">
            <v>0</v>
          </cell>
          <cell r="V23">
            <v>0</v>
          </cell>
          <cell r="AA23">
            <v>0</v>
          </cell>
          <cell r="AB23">
            <v>0</v>
          </cell>
          <cell r="AC23">
            <v>0</v>
          </cell>
          <cell r="AD23">
            <v>0</v>
          </cell>
          <cell r="AE23">
            <v>0</v>
          </cell>
          <cell r="AF23">
            <v>0</v>
          </cell>
          <cell r="AG23">
            <v>0</v>
          </cell>
          <cell r="AH23">
            <v>0</v>
          </cell>
          <cell r="AI23">
            <v>0</v>
          </cell>
          <cell r="AJ23">
            <v>0</v>
          </cell>
          <cell r="AK23">
            <v>0</v>
          </cell>
          <cell r="AL23">
            <v>0</v>
          </cell>
          <cell r="AW23">
            <v>240</v>
          </cell>
          <cell r="AX23">
            <v>80</v>
          </cell>
          <cell r="AY23">
            <v>0</v>
          </cell>
          <cell r="AZ23">
            <v>0</v>
          </cell>
          <cell r="BA23">
            <v>80</v>
          </cell>
          <cell r="BB23">
            <v>80</v>
          </cell>
          <cell r="BC23">
            <v>0</v>
          </cell>
          <cell r="BD23">
            <v>0</v>
          </cell>
          <cell r="BE23">
            <v>0</v>
          </cell>
          <cell r="BF23">
            <v>0</v>
          </cell>
          <cell r="BG23">
            <v>0</v>
          </cell>
          <cell r="BH23">
            <v>0</v>
          </cell>
          <cell r="BI23">
            <v>0</v>
          </cell>
          <cell r="BJ23">
            <v>0</v>
          </cell>
          <cell r="BK23">
            <v>0</v>
          </cell>
          <cell r="BL23">
            <v>0</v>
          </cell>
          <cell r="BQ23" t="str">
            <v>上海隧道工程股份有限公司</v>
          </cell>
          <cell r="CA23">
            <v>0</v>
          </cell>
          <cell r="CB23">
            <v>0</v>
          </cell>
          <cell r="CC23">
            <v>0</v>
          </cell>
          <cell r="CD23">
            <v>0</v>
          </cell>
          <cell r="CE23">
            <v>0</v>
          </cell>
          <cell r="CF23">
            <v>0</v>
          </cell>
          <cell r="CG23">
            <v>0</v>
          </cell>
          <cell r="CH23">
            <v>0</v>
          </cell>
          <cell r="CI23">
            <v>0</v>
          </cell>
          <cell r="CJ23">
            <v>0</v>
          </cell>
          <cell r="CK23">
            <v>0</v>
          </cell>
          <cell r="CL23">
            <v>0</v>
          </cell>
          <cell r="DA23">
            <v>0</v>
          </cell>
          <cell r="DB23">
            <v>80</v>
          </cell>
          <cell r="DC23">
            <v>0</v>
          </cell>
          <cell r="DD23">
            <v>0</v>
          </cell>
          <cell r="DE23">
            <v>0</v>
          </cell>
          <cell r="DF23">
            <v>0</v>
          </cell>
          <cell r="DG23">
            <v>0</v>
          </cell>
          <cell r="DH23">
            <v>0</v>
          </cell>
          <cell r="DI23">
            <v>0</v>
          </cell>
          <cell r="DJ23">
            <v>0</v>
          </cell>
          <cell r="DK23">
            <v>0</v>
          </cell>
          <cell r="DL23">
            <v>0</v>
          </cell>
        </row>
        <row r="24">
          <cell r="A24">
            <v>20</v>
          </cell>
          <cell r="B24" t="str">
            <v>数智管理中心</v>
          </cell>
          <cell r="C24" t="str">
            <v>SZJT202550021</v>
          </cell>
          <cell r="D24" t="str">
            <v>2025年隧道股份核心人力开发实施服务（一期）</v>
          </cell>
          <cell r="E24">
            <v>650</v>
          </cell>
          <cell r="F24">
            <v>650</v>
          </cell>
          <cell r="G24">
            <v>650</v>
          </cell>
          <cell r="H24">
            <v>238.66239999999999</v>
          </cell>
          <cell r="I24">
            <v>0.36717292307692301</v>
          </cell>
          <cell r="J24">
            <v>0.06</v>
          </cell>
          <cell r="M24" t="str">
            <v>主导</v>
          </cell>
          <cell r="N24">
            <v>0</v>
          </cell>
          <cell r="O24" t="str">
            <v>邱昊</v>
          </cell>
          <cell r="P24" t="str">
            <v>在建</v>
          </cell>
          <cell r="T24">
            <v>390</v>
          </cell>
          <cell r="U24">
            <v>0</v>
          </cell>
          <cell r="V24">
            <v>260</v>
          </cell>
          <cell r="AA24">
            <v>0</v>
          </cell>
          <cell r="AB24">
            <v>0</v>
          </cell>
          <cell r="AC24">
            <v>130</v>
          </cell>
          <cell r="AD24">
            <v>0</v>
          </cell>
          <cell r="AE24">
            <v>0</v>
          </cell>
          <cell r="AF24">
            <v>130</v>
          </cell>
          <cell r="AG24">
            <v>0</v>
          </cell>
          <cell r="AH24">
            <v>0</v>
          </cell>
          <cell r="AI24">
            <v>0</v>
          </cell>
          <cell r="AJ24">
            <v>0</v>
          </cell>
          <cell r="AK24">
            <v>0</v>
          </cell>
          <cell r="AL24">
            <v>0</v>
          </cell>
          <cell r="AW24">
            <v>650</v>
          </cell>
          <cell r="AX24">
            <v>0</v>
          </cell>
          <cell r="AY24">
            <v>0</v>
          </cell>
          <cell r="AZ24">
            <v>-260</v>
          </cell>
          <cell r="BA24">
            <v>0</v>
          </cell>
          <cell r="BB24">
            <v>0</v>
          </cell>
          <cell r="BC24">
            <v>0</v>
          </cell>
          <cell r="BD24">
            <v>0</v>
          </cell>
          <cell r="BE24">
            <v>0</v>
          </cell>
          <cell r="BF24">
            <v>0</v>
          </cell>
          <cell r="BG24">
            <v>0</v>
          </cell>
          <cell r="BH24">
            <v>0</v>
          </cell>
          <cell r="BI24">
            <v>0</v>
          </cell>
          <cell r="BJ24">
            <v>0</v>
          </cell>
          <cell r="BK24">
            <v>0</v>
          </cell>
          <cell r="BL24">
            <v>0</v>
          </cell>
          <cell r="BQ24" t="str">
            <v>上海隧道工程股份有限公司</v>
          </cell>
          <cell r="CA24">
            <v>0</v>
          </cell>
          <cell r="CB24">
            <v>0</v>
          </cell>
          <cell r="CC24">
            <v>0</v>
          </cell>
          <cell r="CD24">
            <v>0</v>
          </cell>
          <cell r="CE24">
            <v>0</v>
          </cell>
          <cell r="CF24">
            <v>0</v>
          </cell>
          <cell r="CG24">
            <v>0</v>
          </cell>
          <cell r="CH24">
            <v>0</v>
          </cell>
          <cell r="CI24">
            <v>0</v>
          </cell>
          <cell r="CJ24">
            <v>0</v>
          </cell>
          <cell r="CK24">
            <v>0</v>
          </cell>
          <cell r="CL24">
            <v>0</v>
          </cell>
          <cell r="DA24">
            <v>0</v>
          </cell>
          <cell r="DB24">
            <v>0</v>
          </cell>
          <cell r="DC24">
            <v>0</v>
          </cell>
          <cell r="DD24">
            <v>0</v>
          </cell>
          <cell r="DE24">
            <v>0</v>
          </cell>
          <cell r="DF24">
            <v>0</v>
          </cell>
          <cell r="DG24">
            <v>0</v>
          </cell>
          <cell r="DH24">
            <v>0</v>
          </cell>
          <cell r="DI24">
            <v>0</v>
          </cell>
          <cell r="DJ24">
            <v>0</v>
          </cell>
          <cell r="DK24">
            <v>0</v>
          </cell>
          <cell r="DL24">
            <v>0</v>
          </cell>
        </row>
        <row r="25">
          <cell r="A25">
            <v>21</v>
          </cell>
          <cell r="B25" t="str">
            <v>数智管理中心</v>
          </cell>
          <cell r="C25" t="str">
            <v>SZJT202570002</v>
          </cell>
          <cell r="D25" t="str">
            <v>隧道股份司库管理系统2.0建设</v>
          </cell>
          <cell r="E25">
            <v>400</v>
          </cell>
          <cell r="F25">
            <v>400</v>
          </cell>
          <cell r="G25">
            <v>400</v>
          </cell>
          <cell r="H25">
            <v>202</v>
          </cell>
          <cell r="I25">
            <v>0.505</v>
          </cell>
          <cell r="J25">
            <v>0.06</v>
          </cell>
          <cell r="M25" t="str">
            <v>主导</v>
          </cell>
          <cell r="N25">
            <v>0</v>
          </cell>
          <cell r="O25" t="str">
            <v>侯捷</v>
          </cell>
          <cell r="P25" t="str">
            <v>25已完结</v>
          </cell>
          <cell r="T25">
            <v>400</v>
          </cell>
          <cell r="U25">
            <v>0</v>
          </cell>
          <cell r="V25">
            <v>0</v>
          </cell>
          <cell r="AA25">
            <v>0</v>
          </cell>
          <cell r="AB25">
            <v>0</v>
          </cell>
          <cell r="AC25">
            <v>0</v>
          </cell>
          <cell r="AD25">
            <v>0</v>
          </cell>
          <cell r="AE25">
            <v>0</v>
          </cell>
          <cell r="AF25">
            <v>0</v>
          </cell>
          <cell r="AG25">
            <v>0</v>
          </cell>
          <cell r="AH25">
            <v>0</v>
          </cell>
          <cell r="AI25">
            <v>0</v>
          </cell>
          <cell r="AJ25">
            <v>0</v>
          </cell>
          <cell r="AK25">
            <v>0</v>
          </cell>
          <cell r="AL25">
            <v>0</v>
          </cell>
          <cell r="AW25">
            <v>120</v>
          </cell>
          <cell r="AX25">
            <v>80</v>
          </cell>
          <cell r="AY25">
            <v>200</v>
          </cell>
          <cell r="AZ25">
            <v>200</v>
          </cell>
          <cell r="BA25">
            <v>80</v>
          </cell>
          <cell r="BB25">
            <v>80</v>
          </cell>
          <cell r="BC25">
            <v>180</v>
          </cell>
          <cell r="BD25">
            <v>0</v>
          </cell>
          <cell r="BE25">
            <v>0</v>
          </cell>
          <cell r="BF25">
            <v>20</v>
          </cell>
          <cell r="BG25">
            <v>0</v>
          </cell>
          <cell r="BH25">
            <v>0</v>
          </cell>
          <cell r="BI25">
            <v>0</v>
          </cell>
          <cell r="BJ25">
            <v>0</v>
          </cell>
          <cell r="BK25">
            <v>0</v>
          </cell>
          <cell r="BL25">
            <v>0</v>
          </cell>
          <cell r="BQ25" t="str">
            <v>上海建元财务管理有限公司</v>
          </cell>
          <cell r="CA25">
            <v>0</v>
          </cell>
          <cell r="CB25">
            <v>0</v>
          </cell>
          <cell r="CC25">
            <v>0</v>
          </cell>
          <cell r="CD25">
            <v>0</v>
          </cell>
          <cell r="CE25">
            <v>0</v>
          </cell>
          <cell r="CF25">
            <v>0</v>
          </cell>
          <cell r="CG25">
            <v>0</v>
          </cell>
          <cell r="CH25">
            <v>0</v>
          </cell>
          <cell r="CI25">
            <v>0</v>
          </cell>
          <cell r="CJ25">
            <v>0</v>
          </cell>
          <cell r="CK25">
            <v>0</v>
          </cell>
          <cell r="CL25">
            <v>0</v>
          </cell>
          <cell r="DA25">
            <v>0</v>
          </cell>
          <cell r="DB25">
            <v>80</v>
          </cell>
          <cell r="DC25">
            <v>0</v>
          </cell>
          <cell r="DD25">
            <v>0</v>
          </cell>
          <cell r="DE25">
            <v>0</v>
          </cell>
          <cell r="DF25">
            <v>0</v>
          </cell>
          <cell r="DG25">
            <v>0</v>
          </cell>
          <cell r="DH25">
            <v>0</v>
          </cell>
          <cell r="DI25">
            <v>0</v>
          </cell>
          <cell r="DJ25">
            <v>0</v>
          </cell>
          <cell r="DK25">
            <v>0</v>
          </cell>
          <cell r="DL25">
            <v>0</v>
          </cell>
        </row>
        <row r="26">
          <cell r="A26">
            <v>22</v>
          </cell>
          <cell r="B26" t="str">
            <v>数智管理中心</v>
          </cell>
          <cell r="C26" t="str">
            <v>SZJT202570001</v>
          </cell>
          <cell r="D26" t="str">
            <v>2025年数据库运维服务</v>
          </cell>
          <cell r="E26">
            <v>23</v>
          </cell>
          <cell r="F26">
            <v>23</v>
          </cell>
          <cell r="G26">
            <v>23</v>
          </cell>
          <cell r="H26">
            <v>4</v>
          </cell>
          <cell r="I26">
            <v>0.173913043478261</v>
          </cell>
          <cell r="J26">
            <v>0.06</v>
          </cell>
          <cell r="M26" t="str">
            <v>主导</v>
          </cell>
          <cell r="N26">
            <v>0</v>
          </cell>
          <cell r="O26" t="str">
            <v>侯捷</v>
          </cell>
          <cell r="P26" t="str">
            <v>25已完结</v>
          </cell>
          <cell r="T26">
            <v>23</v>
          </cell>
          <cell r="U26">
            <v>0</v>
          </cell>
          <cell r="V26">
            <v>0</v>
          </cell>
          <cell r="AA26">
            <v>0</v>
          </cell>
          <cell r="AB26">
            <v>0</v>
          </cell>
          <cell r="AC26">
            <v>0</v>
          </cell>
          <cell r="AD26">
            <v>0</v>
          </cell>
          <cell r="AE26">
            <v>0</v>
          </cell>
          <cell r="AF26">
            <v>0</v>
          </cell>
          <cell r="AG26">
            <v>0</v>
          </cell>
          <cell r="AH26">
            <v>0</v>
          </cell>
          <cell r="AI26">
            <v>0</v>
          </cell>
          <cell r="AJ26">
            <v>0</v>
          </cell>
          <cell r="AK26">
            <v>0</v>
          </cell>
          <cell r="AL26">
            <v>0</v>
          </cell>
          <cell r="AW26">
            <v>16.100000000000001</v>
          </cell>
          <cell r="AX26">
            <v>6.9</v>
          </cell>
          <cell r="AY26">
            <v>0</v>
          </cell>
          <cell r="AZ26">
            <v>0</v>
          </cell>
          <cell r="BA26">
            <v>6.9</v>
          </cell>
          <cell r="BB26">
            <v>0</v>
          </cell>
          <cell r="BC26">
            <v>0</v>
          </cell>
          <cell r="BD26">
            <v>0</v>
          </cell>
          <cell r="BE26">
            <v>0</v>
          </cell>
          <cell r="BF26">
            <v>0</v>
          </cell>
          <cell r="BG26">
            <v>0</v>
          </cell>
          <cell r="BH26">
            <v>0</v>
          </cell>
          <cell r="BI26">
            <v>0</v>
          </cell>
          <cell r="BJ26">
            <v>0</v>
          </cell>
          <cell r="BK26">
            <v>0</v>
          </cell>
          <cell r="BL26">
            <v>0</v>
          </cell>
          <cell r="BQ26" t="str">
            <v>上海建元财务管理有限公司</v>
          </cell>
          <cell r="CA26">
            <v>0</v>
          </cell>
          <cell r="CB26">
            <v>0</v>
          </cell>
          <cell r="CC26">
            <v>0</v>
          </cell>
          <cell r="CD26">
            <v>0</v>
          </cell>
          <cell r="CE26">
            <v>0</v>
          </cell>
          <cell r="CF26">
            <v>0</v>
          </cell>
          <cell r="CG26">
            <v>0</v>
          </cell>
          <cell r="CH26">
            <v>0</v>
          </cell>
          <cell r="CI26">
            <v>0</v>
          </cell>
          <cell r="CJ26">
            <v>0</v>
          </cell>
          <cell r="CK26">
            <v>0</v>
          </cell>
          <cell r="CL26">
            <v>0</v>
          </cell>
          <cell r="DA26">
            <v>6.9</v>
          </cell>
          <cell r="DB26">
            <v>0</v>
          </cell>
          <cell r="DC26">
            <v>0</v>
          </cell>
          <cell r="DD26">
            <v>0</v>
          </cell>
          <cell r="DE26">
            <v>0</v>
          </cell>
          <cell r="DF26">
            <v>0</v>
          </cell>
          <cell r="DG26">
            <v>0</v>
          </cell>
          <cell r="DH26">
            <v>0</v>
          </cell>
          <cell r="DI26">
            <v>0</v>
          </cell>
          <cell r="DJ26">
            <v>0</v>
          </cell>
          <cell r="DK26">
            <v>0</v>
          </cell>
          <cell r="DL26">
            <v>0</v>
          </cell>
        </row>
        <row r="27">
          <cell r="A27">
            <v>23</v>
          </cell>
          <cell r="B27" t="str">
            <v>数智管理中心</v>
          </cell>
          <cell r="C27" t="str">
            <v>SZJT202570016</v>
          </cell>
          <cell r="D27" t="str">
            <v>2025年供应链平台项目</v>
          </cell>
          <cell r="E27">
            <v>30</v>
          </cell>
          <cell r="F27">
            <v>30</v>
          </cell>
          <cell r="G27">
            <v>30</v>
          </cell>
          <cell r="H27">
            <v>30</v>
          </cell>
          <cell r="I27">
            <v>1</v>
          </cell>
          <cell r="J27">
            <v>0.06</v>
          </cell>
          <cell r="M27" t="str">
            <v>主导</v>
          </cell>
          <cell r="N27">
            <v>0</v>
          </cell>
          <cell r="O27" t="str">
            <v>肖龚惠</v>
          </cell>
          <cell r="P27" t="str">
            <v>25已完结</v>
          </cell>
          <cell r="T27">
            <v>30</v>
          </cell>
          <cell r="U27">
            <v>0</v>
          </cell>
          <cell r="V27">
            <v>0</v>
          </cell>
          <cell r="AA27">
            <v>0</v>
          </cell>
          <cell r="AB27">
            <v>0</v>
          </cell>
          <cell r="AC27">
            <v>0</v>
          </cell>
          <cell r="AD27">
            <v>0</v>
          </cell>
          <cell r="AE27">
            <v>0</v>
          </cell>
          <cell r="AF27">
            <v>0</v>
          </cell>
          <cell r="AG27">
            <v>0</v>
          </cell>
          <cell r="AH27">
            <v>0</v>
          </cell>
          <cell r="AI27">
            <v>0</v>
          </cell>
          <cell r="AJ27">
            <v>0</v>
          </cell>
          <cell r="AK27">
            <v>0</v>
          </cell>
          <cell r="AL27">
            <v>0</v>
          </cell>
          <cell r="AW27">
            <v>20</v>
          </cell>
          <cell r="AX27">
            <v>10</v>
          </cell>
          <cell r="AY27">
            <v>0</v>
          </cell>
          <cell r="AZ27">
            <v>0</v>
          </cell>
          <cell r="BA27">
            <v>10</v>
          </cell>
          <cell r="BB27">
            <v>10</v>
          </cell>
          <cell r="BC27">
            <v>10</v>
          </cell>
          <cell r="BD27">
            <v>0</v>
          </cell>
          <cell r="BE27">
            <v>0</v>
          </cell>
          <cell r="BF27">
            <v>0</v>
          </cell>
          <cell r="BG27">
            <v>0</v>
          </cell>
          <cell r="BH27">
            <v>0</v>
          </cell>
          <cell r="BI27">
            <v>0</v>
          </cell>
          <cell r="BJ27">
            <v>0</v>
          </cell>
          <cell r="BK27">
            <v>0</v>
          </cell>
          <cell r="BL27">
            <v>0</v>
          </cell>
          <cell r="BQ27" t="str">
            <v>上海城建物资有限公司</v>
          </cell>
          <cell r="CA27">
            <v>0</v>
          </cell>
          <cell r="CB27">
            <v>0</v>
          </cell>
          <cell r="CC27">
            <v>0</v>
          </cell>
          <cell r="CD27">
            <v>0</v>
          </cell>
          <cell r="CE27">
            <v>0</v>
          </cell>
          <cell r="CF27">
            <v>0</v>
          </cell>
          <cell r="CG27">
            <v>0</v>
          </cell>
          <cell r="CH27">
            <v>0</v>
          </cell>
          <cell r="CI27">
            <v>0</v>
          </cell>
          <cell r="CJ27">
            <v>0</v>
          </cell>
          <cell r="CK27">
            <v>0</v>
          </cell>
          <cell r="CL27">
            <v>0</v>
          </cell>
          <cell r="DA27">
            <v>0</v>
          </cell>
          <cell r="DB27">
            <v>0</v>
          </cell>
          <cell r="DC27">
            <v>0</v>
          </cell>
          <cell r="DD27">
            <v>10</v>
          </cell>
          <cell r="DE27">
            <v>0</v>
          </cell>
          <cell r="DF27">
            <v>0</v>
          </cell>
          <cell r="DG27">
            <v>0</v>
          </cell>
          <cell r="DH27">
            <v>0</v>
          </cell>
          <cell r="DI27">
            <v>0</v>
          </cell>
          <cell r="DJ27">
            <v>0</v>
          </cell>
          <cell r="DK27">
            <v>0</v>
          </cell>
          <cell r="DL27">
            <v>0</v>
          </cell>
        </row>
        <row r="28">
          <cell r="A28">
            <v>24</v>
          </cell>
          <cell r="B28" t="str">
            <v>数智管理中心</v>
          </cell>
          <cell r="C28" t="str">
            <v>SZJT202570011</v>
          </cell>
          <cell r="D28" t="str">
            <v>2025年隧道股份综合管理信息系统实施服务</v>
          </cell>
          <cell r="E28">
            <v>160</v>
          </cell>
          <cell r="F28">
            <v>160</v>
          </cell>
          <cell r="G28">
            <v>160</v>
          </cell>
          <cell r="H28">
            <v>70</v>
          </cell>
          <cell r="I28">
            <v>0.4375</v>
          </cell>
          <cell r="J28">
            <v>0.06</v>
          </cell>
          <cell r="M28" t="str">
            <v>主导</v>
          </cell>
          <cell r="N28">
            <v>0</v>
          </cell>
          <cell r="O28" t="str">
            <v>李柏林</v>
          </cell>
          <cell r="P28" t="str">
            <v>在建</v>
          </cell>
          <cell r="T28">
            <v>125.83</v>
          </cell>
          <cell r="U28">
            <v>0</v>
          </cell>
          <cell r="V28">
            <v>34.17</v>
          </cell>
          <cell r="AA28">
            <v>0</v>
          </cell>
          <cell r="AB28">
            <v>0</v>
          </cell>
          <cell r="AC28">
            <v>34.17</v>
          </cell>
          <cell r="AD28">
            <v>0</v>
          </cell>
          <cell r="AE28">
            <v>0</v>
          </cell>
          <cell r="AF28">
            <v>0</v>
          </cell>
          <cell r="AG28">
            <v>0</v>
          </cell>
          <cell r="AH28">
            <v>0</v>
          </cell>
          <cell r="AI28">
            <v>0</v>
          </cell>
          <cell r="AJ28">
            <v>0</v>
          </cell>
          <cell r="AK28">
            <v>0</v>
          </cell>
          <cell r="AL28">
            <v>0</v>
          </cell>
          <cell r="AW28">
            <v>125.83</v>
          </cell>
          <cell r="AX28">
            <v>0</v>
          </cell>
          <cell r="AY28">
            <v>34.17</v>
          </cell>
          <cell r="AZ28">
            <v>0</v>
          </cell>
          <cell r="BA28">
            <v>0</v>
          </cell>
          <cell r="BB28">
            <v>0</v>
          </cell>
          <cell r="BC28">
            <v>0</v>
          </cell>
          <cell r="BD28">
            <v>34.17</v>
          </cell>
          <cell r="BE28">
            <v>0</v>
          </cell>
          <cell r="BF28">
            <v>0</v>
          </cell>
          <cell r="BG28">
            <v>0</v>
          </cell>
          <cell r="BH28">
            <v>0</v>
          </cell>
          <cell r="BI28">
            <v>0</v>
          </cell>
          <cell r="BJ28">
            <v>0</v>
          </cell>
          <cell r="BK28">
            <v>0</v>
          </cell>
          <cell r="BL28">
            <v>0</v>
          </cell>
          <cell r="BQ28" t="str">
            <v>上海隧道工程股份有限公司</v>
          </cell>
          <cell r="CA28">
            <v>0</v>
          </cell>
          <cell r="CB28">
            <v>0</v>
          </cell>
          <cell r="CC28">
            <v>0</v>
          </cell>
          <cell r="CD28">
            <v>0</v>
          </cell>
          <cell r="CE28">
            <v>0</v>
          </cell>
          <cell r="CF28">
            <v>0</v>
          </cell>
          <cell r="CG28">
            <v>0</v>
          </cell>
          <cell r="CH28">
            <v>0</v>
          </cell>
          <cell r="CI28">
            <v>0</v>
          </cell>
          <cell r="CJ28">
            <v>0</v>
          </cell>
          <cell r="CK28">
            <v>0</v>
          </cell>
          <cell r="CL28">
            <v>0</v>
          </cell>
          <cell r="DA28">
            <v>0</v>
          </cell>
          <cell r="DB28">
            <v>0</v>
          </cell>
          <cell r="DC28">
            <v>0</v>
          </cell>
          <cell r="DD28">
            <v>0</v>
          </cell>
          <cell r="DE28">
            <v>0</v>
          </cell>
          <cell r="DF28">
            <v>0</v>
          </cell>
          <cell r="DG28">
            <v>0</v>
          </cell>
          <cell r="DH28">
            <v>0</v>
          </cell>
          <cell r="DI28">
            <v>0</v>
          </cell>
          <cell r="DJ28">
            <v>0</v>
          </cell>
          <cell r="DK28">
            <v>0</v>
          </cell>
          <cell r="DL28">
            <v>0</v>
          </cell>
        </row>
        <row r="29">
          <cell r="A29">
            <v>25</v>
          </cell>
          <cell r="B29" t="str">
            <v>数智管理中心</v>
          </cell>
          <cell r="C29" t="str">
            <v>C0CJSG-FW-T-2025004</v>
          </cell>
          <cell r="D29" t="str">
            <v>2025年晟元保理业务系统信息安全等保测评</v>
          </cell>
          <cell r="E29">
            <v>11</v>
          </cell>
          <cell r="F29">
            <v>11</v>
          </cell>
          <cell r="G29">
            <v>11</v>
          </cell>
          <cell r="H29">
            <v>6</v>
          </cell>
          <cell r="I29">
            <v>0.54545454545454497</v>
          </cell>
          <cell r="J29">
            <v>0.06</v>
          </cell>
          <cell r="M29" t="str">
            <v>主导</v>
          </cell>
          <cell r="N29">
            <v>0</v>
          </cell>
          <cell r="O29" t="str">
            <v>侯捷</v>
          </cell>
          <cell r="P29" t="str">
            <v>在建</v>
          </cell>
          <cell r="T29">
            <v>7.7</v>
          </cell>
          <cell r="U29">
            <v>3.3</v>
          </cell>
          <cell r="V29">
            <v>0</v>
          </cell>
          <cell r="AA29">
            <v>0</v>
          </cell>
          <cell r="AB29">
            <v>3.3</v>
          </cell>
          <cell r="AC29">
            <v>3.3</v>
          </cell>
          <cell r="AD29">
            <v>0</v>
          </cell>
          <cell r="AE29">
            <v>0</v>
          </cell>
          <cell r="AF29">
            <v>0</v>
          </cell>
          <cell r="AG29">
            <v>0</v>
          </cell>
          <cell r="AH29">
            <v>0</v>
          </cell>
          <cell r="AI29">
            <v>0</v>
          </cell>
          <cell r="AJ29">
            <v>0</v>
          </cell>
          <cell r="AK29">
            <v>0</v>
          </cell>
          <cell r="AL29">
            <v>0</v>
          </cell>
          <cell r="AW29">
            <v>7.7</v>
          </cell>
          <cell r="AX29">
            <v>3.3</v>
          </cell>
          <cell r="AY29">
            <v>0</v>
          </cell>
          <cell r="AZ29">
            <v>0</v>
          </cell>
          <cell r="BA29">
            <v>0</v>
          </cell>
          <cell r="BB29">
            <v>0</v>
          </cell>
          <cell r="BC29">
            <v>3.3</v>
          </cell>
          <cell r="BD29">
            <v>0</v>
          </cell>
          <cell r="BE29">
            <v>0</v>
          </cell>
          <cell r="BF29">
            <v>0</v>
          </cell>
          <cell r="BG29">
            <v>0</v>
          </cell>
          <cell r="BH29">
            <v>0</v>
          </cell>
          <cell r="BI29">
            <v>0</v>
          </cell>
          <cell r="BJ29">
            <v>0</v>
          </cell>
          <cell r="BK29">
            <v>0</v>
          </cell>
          <cell r="BL29">
            <v>0</v>
          </cell>
          <cell r="BQ29" t="str">
            <v>上海晟元商业保理有限公司</v>
          </cell>
          <cell r="CA29">
            <v>0</v>
          </cell>
          <cell r="CB29">
            <v>0</v>
          </cell>
          <cell r="CC29">
            <v>3.3</v>
          </cell>
          <cell r="CD29">
            <v>0</v>
          </cell>
          <cell r="CE29">
            <v>0</v>
          </cell>
          <cell r="CF29">
            <v>0</v>
          </cell>
          <cell r="CG29">
            <v>0</v>
          </cell>
          <cell r="CH29">
            <v>0</v>
          </cell>
          <cell r="CI29">
            <v>0</v>
          </cell>
          <cell r="CJ29">
            <v>0</v>
          </cell>
          <cell r="CK29">
            <v>0</v>
          </cell>
          <cell r="CL29">
            <v>0</v>
          </cell>
          <cell r="DA29">
            <v>0</v>
          </cell>
          <cell r="DB29">
            <v>0</v>
          </cell>
          <cell r="DC29">
            <v>3.3</v>
          </cell>
          <cell r="DD29">
            <v>0</v>
          </cell>
          <cell r="DE29">
            <v>0</v>
          </cell>
          <cell r="DF29">
            <v>0</v>
          </cell>
          <cell r="DG29">
            <v>0</v>
          </cell>
          <cell r="DH29">
            <v>0</v>
          </cell>
          <cell r="DI29">
            <v>0</v>
          </cell>
          <cell r="DJ29">
            <v>0</v>
          </cell>
          <cell r="DK29">
            <v>0</v>
          </cell>
          <cell r="DL29">
            <v>0</v>
          </cell>
        </row>
        <row r="30">
          <cell r="A30">
            <v>26</v>
          </cell>
          <cell r="B30" t="str">
            <v>数智管理中心</v>
          </cell>
          <cell r="C30" t="str">
            <v>C0CJSG-FW-T-2025005</v>
          </cell>
          <cell r="D30" t="str">
            <v>2025年城市运营上海停车APP等保测评服务</v>
          </cell>
          <cell r="E30">
            <v>15.5</v>
          </cell>
          <cell r="F30">
            <v>15.5</v>
          </cell>
          <cell r="G30">
            <v>15.5</v>
          </cell>
          <cell r="H30">
            <v>7.5</v>
          </cell>
          <cell r="I30">
            <v>0.483870967741935</v>
          </cell>
          <cell r="J30">
            <v>0.06</v>
          </cell>
          <cell r="M30" t="str">
            <v>主导</v>
          </cell>
          <cell r="N30">
            <v>0</v>
          </cell>
          <cell r="O30" t="str">
            <v>涂勋</v>
          </cell>
          <cell r="P30" t="str">
            <v>25已完结</v>
          </cell>
          <cell r="T30">
            <v>15.5</v>
          </cell>
          <cell r="U30">
            <v>0</v>
          </cell>
          <cell r="V30">
            <v>0</v>
          </cell>
          <cell r="AA30">
            <v>0</v>
          </cell>
          <cell r="AB30">
            <v>0</v>
          </cell>
          <cell r="AC30">
            <v>0</v>
          </cell>
          <cell r="AD30">
            <v>0</v>
          </cell>
          <cell r="AE30">
            <v>0</v>
          </cell>
          <cell r="AF30">
            <v>0</v>
          </cell>
          <cell r="AG30">
            <v>0</v>
          </cell>
          <cell r="AH30">
            <v>0</v>
          </cell>
          <cell r="AI30">
            <v>0</v>
          </cell>
          <cell r="AJ30">
            <v>0</v>
          </cell>
          <cell r="AK30">
            <v>0</v>
          </cell>
          <cell r="AL30">
            <v>0</v>
          </cell>
          <cell r="AW30">
            <v>4.6500000000000004</v>
          </cell>
          <cell r="AX30">
            <v>10.85</v>
          </cell>
          <cell r="AY30">
            <v>0</v>
          </cell>
          <cell r="AZ30">
            <v>0</v>
          </cell>
          <cell r="BA30">
            <v>10.85</v>
          </cell>
          <cell r="BB30">
            <v>0</v>
          </cell>
          <cell r="BC30">
            <v>0</v>
          </cell>
          <cell r="BD30">
            <v>0</v>
          </cell>
          <cell r="BE30">
            <v>0</v>
          </cell>
          <cell r="BF30">
            <v>0</v>
          </cell>
          <cell r="BG30">
            <v>0</v>
          </cell>
          <cell r="BH30">
            <v>0</v>
          </cell>
          <cell r="BI30">
            <v>0</v>
          </cell>
          <cell r="BJ30">
            <v>0</v>
          </cell>
          <cell r="BK30">
            <v>0</v>
          </cell>
          <cell r="BL30">
            <v>0</v>
          </cell>
          <cell r="BQ30" t="str">
            <v>上海停车信息科技有限公司</v>
          </cell>
          <cell r="CA30">
            <v>0</v>
          </cell>
          <cell r="CB30">
            <v>0</v>
          </cell>
          <cell r="CC30">
            <v>0</v>
          </cell>
          <cell r="CD30">
            <v>0</v>
          </cell>
          <cell r="CE30">
            <v>0</v>
          </cell>
          <cell r="CF30">
            <v>0</v>
          </cell>
          <cell r="CG30">
            <v>0</v>
          </cell>
          <cell r="CH30">
            <v>0</v>
          </cell>
          <cell r="CI30">
            <v>0</v>
          </cell>
          <cell r="CJ30">
            <v>0</v>
          </cell>
          <cell r="CK30">
            <v>0</v>
          </cell>
          <cell r="CL30">
            <v>0</v>
          </cell>
          <cell r="DA30">
            <v>10.85</v>
          </cell>
          <cell r="DB30">
            <v>0</v>
          </cell>
          <cell r="DC30">
            <v>0</v>
          </cell>
          <cell r="DD30">
            <v>0</v>
          </cell>
          <cell r="DE30">
            <v>0</v>
          </cell>
          <cell r="DF30">
            <v>0</v>
          </cell>
          <cell r="DG30">
            <v>0</v>
          </cell>
          <cell r="DH30">
            <v>0</v>
          </cell>
          <cell r="DI30">
            <v>0</v>
          </cell>
          <cell r="DJ30">
            <v>0</v>
          </cell>
          <cell r="DK30">
            <v>0</v>
          </cell>
          <cell r="DL30">
            <v>0</v>
          </cell>
        </row>
        <row r="31">
          <cell r="A31">
            <v>27</v>
          </cell>
          <cell r="B31" t="str">
            <v>数智管理中心</v>
          </cell>
          <cell r="C31" t="str">
            <v>C0CJSG-FW-T-2025003</v>
          </cell>
          <cell r="D31" t="str">
            <v>2025年司库管理系统安全等保测评服务</v>
          </cell>
          <cell r="E31">
            <v>16</v>
          </cell>
          <cell r="F31">
            <v>16</v>
          </cell>
          <cell r="G31">
            <v>16</v>
          </cell>
          <cell r="H31">
            <v>8</v>
          </cell>
          <cell r="I31">
            <v>0.5</v>
          </cell>
          <cell r="J31">
            <v>0.06</v>
          </cell>
          <cell r="M31" t="str">
            <v>主导</v>
          </cell>
          <cell r="N31">
            <v>0</v>
          </cell>
          <cell r="O31" t="str">
            <v>侯捷</v>
          </cell>
          <cell r="P31" t="str">
            <v>在建</v>
          </cell>
          <cell r="T31">
            <v>11.2</v>
          </cell>
          <cell r="U31">
            <v>0</v>
          </cell>
          <cell r="V31">
            <v>4.8</v>
          </cell>
          <cell r="AA31">
            <v>0</v>
          </cell>
          <cell r="AB31">
            <v>0</v>
          </cell>
          <cell r="AC31">
            <v>0</v>
          </cell>
          <cell r="AD31">
            <v>4.8</v>
          </cell>
          <cell r="AE31">
            <v>0</v>
          </cell>
          <cell r="AF31">
            <v>0</v>
          </cell>
          <cell r="AG31">
            <v>0</v>
          </cell>
          <cell r="AH31">
            <v>0</v>
          </cell>
          <cell r="AI31">
            <v>0</v>
          </cell>
          <cell r="AJ31">
            <v>0</v>
          </cell>
          <cell r="AK31">
            <v>0</v>
          </cell>
          <cell r="AL31">
            <v>0</v>
          </cell>
          <cell r="AW31">
            <v>11.2</v>
          </cell>
          <cell r="AX31">
            <v>0</v>
          </cell>
          <cell r="AY31">
            <v>4.8</v>
          </cell>
          <cell r="AZ31">
            <v>0</v>
          </cell>
          <cell r="BA31">
            <v>0</v>
          </cell>
          <cell r="BB31">
            <v>0</v>
          </cell>
          <cell r="BC31">
            <v>0</v>
          </cell>
          <cell r="BD31">
            <v>4.8</v>
          </cell>
          <cell r="BE31">
            <v>0</v>
          </cell>
          <cell r="BF31">
            <v>0</v>
          </cell>
          <cell r="BG31">
            <v>0</v>
          </cell>
          <cell r="BH31">
            <v>0</v>
          </cell>
          <cell r="BI31">
            <v>0</v>
          </cell>
          <cell r="BJ31">
            <v>0</v>
          </cell>
          <cell r="BK31">
            <v>0</v>
          </cell>
          <cell r="BL31">
            <v>0</v>
          </cell>
          <cell r="BQ31" t="str">
            <v>上海建元财务管理有限公司</v>
          </cell>
          <cell r="CA31">
            <v>0</v>
          </cell>
          <cell r="CB31">
            <v>0</v>
          </cell>
          <cell r="CC31">
            <v>0</v>
          </cell>
          <cell r="CD31">
            <v>0</v>
          </cell>
          <cell r="CE31">
            <v>0</v>
          </cell>
          <cell r="CF31">
            <v>0</v>
          </cell>
          <cell r="CG31">
            <v>0</v>
          </cell>
          <cell r="CH31">
            <v>0</v>
          </cell>
          <cell r="CI31">
            <v>0</v>
          </cell>
          <cell r="CJ31">
            <v>0</v>
          </cell>
          <cell r="CK31">
            <v>0</v>
          </cell>
          <cell r="CL31">
            <v>0</v>
          </cell>
          <cell r="DA31">
            <v>0</v>
          </cell>
          <cell r="DB31">
            <v>0</v>
          </cell>
          <cell r="DC31">
            <v>0</v>
          </cell>
          <cell r="DD31">
            <v>0</v>
          </cell>
          <cell r="DE31">
            <v>0</v>
          </cell>
          <cell r="DF31">
            <v>0</v>
          </cell>
          <cell r="DG31">
            <v>0</v>
          </cell>
          <cell r="DH31">
            <v>0</v>
          </cell>
          <cell r="DI31">
            <v>0</v>
          </cell>
          <cell r="DJ31">
            <v>0</v>
          </cell>
          <cell r="DK31">
            <v>0</v>
          </cell>
          <cell r="DL31">
            <v>0</v>
          </cell>
        </row>
        <row r="32">
          <cell r="A32">
            <v>28</v>
          </cell>
          <cell r="B32" t="str">
            <v>数智管理中心</v>
          </cell>
          <cell r="C32" t="str">
            <v>C0CJSG-FW-T-2025012</v>
          </cell>
          <cell r="D32" t="str">
            <v>2025年上海建元云链科技有限公司OA业务模块及报账对接合同</v>
          </cell>
          <cell r="E32">
            <v>62.5</v>
          </cell>
          <cell r="F32">
            <v>62.5</v>
          </cell>
          <cell r="G32">
            <v>62.5</v>
          </cell>
          <cell r="H32">
            <v>9.5</v>
          </cell>
          <cell r="I32">
            <v>0.152</v>
          </cell>
          <cell r="J32">
            <v>0.06</v>
          </cell>
          <cell r="M32" t="str">
            <v>主导</v>
          </cell>
          <cell r="N32">
            <v>0</v>
          </cell>
          <cell r="O32" t="str">
            <v>李柏林</v>
          </cell>
          <cell r="P32" t="str">
            <v>在建</v>
          </cell>
          <cell r="T32">
            <v>0</v>
          </cell>
          <cell r="U32">
            <v>0</v>
          </cell>
          <cell r="V32">
            <v>62.5</v>
          </cell>
          <cell r="AA32">
            <v>0</v>
          </cell>
          <cell r="AB32">
            <v>0</v>
          </cell>
          <cell r="AC32">
            <v>25</v>
          </cell>
          <cell r="AD32">
            <v>37.5</v>
          </cell>
          <cell r="AE32">
            <v>0</v>
          </cell>
          <cell r="AF32">
            <v>0</v>
          </cell>
          <cell r="AG32">
            <v>0</v>
          </cell>
          <cell r="AH32">
            <v>0</v>
          </cell>
          <cell r="AI32">
            <v>0</v>
          </cell>
          <cell r="AJ32">
            <v>0</v>
          </cell>
          <cell r="AK32">
            <v>0</v>
          </cell>
          <cell r="AL32">
            <v>0</v>
          </cell>
          <cell r="AW32">
            <v>25</v>
          </cell>
          <cell r="AX32">
            <v>0</v>
          </cell>
          <cell r="AY32">
            <v>37.5</v>
          </cell>
          <cell r="AZ32">
            <v>-25</v>
          </cell>
          <cell r="BA32">
            <v>0</v>
          </cell>
          <cell r="BB32">
            <v>0</v>
          </cell>
          <cell r="BC32">
            <v>0</v>
          </cell>
          <cell r="BD32">
            <v>31.25</v>
          </cell>
          <cell r="BE32">
            <v>6.25</v>
          </cell>
          <cell r="BF32">
            <v>0</v>
          </cell>
          <cell r="BG32">
            <v>0</v>
          </cell>
          <cell r="BH32">
            <v>0</v>
          </cell>
          <cell r="BI32">
            <v>0</v>
          </cell>
          <cell r="BJ32">
            <v>0</v>
          </cell>
          <cell r="BK32">
            <v>0</v>
          </cell>
          <cell r="BL32">
            <v>0</v>
          </cell>
          <cell r="BQ32" t="str">
            <v>上海建元云链科技有限公司</v>
          </cell>
          <cell r="CA32">
            <v>0</v>
          </cell>
          <cell r="CB32">
            <v>0</v>
          </cell>
          <cell r="CC32">
            <v>0</v>
          </cell>
          <cell r="CD32">
            <v>0</v>
          </cell>
          <cell r="CE32">
            <v>0</v>
          </cell>
          <cell r="CF32">
            <v>0</v>
          </cell>
          <cell r="CG32">
            <v>0</v>
          </cell>
          <cell r="CH32">
            <v>0</v>
          </cell>
          <cell r="CI32">
            <v>0</v>
          </cell>
          <cell r="CJ32">
            <v>0</v>
          </cell>
          <cell r="CK32">
            <v>0</v>
          </cell>
          <cell r="CL32">
            <v>0</v>
          </cell>
          <cell r="DA32">
            <v>0</v>
          </cell>
          <cell r="DB32">
            <v>0</v>
          </cell>
          <cell r="DC32">
            <v>0</v>
          </cell>
          <cell r="DD32">
            <v>0</v>
          </cell>
          <cell r="DE32">
            <v>0</v>
          </cell>
          <cell r="DF32">
            <v>0</v>
          </cell>
          <cell r="DG32">
            <v>0</v>
          </cell>
          <cell r="DH32">
            <v>0</v>
          </cell>
          <cell r="DI32">
            <v>0</v>
          </cell>
          <cell r="DJ32">
            <v>0</v>
          </cell>
          <cell r="DK32">
            <v>0</v>
          </cell>
          <cell r="DL32">
            <v>0</v>
          </cell>
        </row>
        <row r="33">
          <cell r="A33">
            <v>29</v>
          </cell>
          <cell r="B33" t="str">
            <v>数智管理中心</v>
          </cell>
          <cell r="C33" t="str">
            <v>C0CJSG-FW-T-2025021</v>
          </cell>
          <cell r="D33" t="str">
            <v>2025年供应链平台安全服务</v>
          </cell>
          <cell r="E33">
            <v>11</v>
          </cell>
          <cell r="F33">
            <v>11</v>
          </cell>
          <cell r="G33">
            <v>11</v>
          </cell>
          <cell r="H33">
            <v>6</v>
          </cell>
          <cell r="I33">
            <v>0.54545454545454497</v>
          </cell>
          <cell r="J33">
            <v>0.06</v>
          </cell>
          <cell r="M33" t="str">
            <v>主导</v>
          </cell>
          <cell r="N33">
            <v>0</v>
          </cell>
          <cell r="O33" t="str">
            <v>季娜娜</v>
          </cell>
          <cell r="P33" t="str">
            <v>在建</v>
          </cell>
          <cell r="T33">
            <v>0</v>
          </cell>
          <cell r="U33">
            <v>0</v>
          </cell>
          <cell r="V33">
            <v>11</v>
          </cell>
          <cell r="AA33">
            <v>0</v>
          </cell>
          <cell r="AB33">
            <v>0</v>
          </cell>
          <cell r="AC33">
            <v>0</v>
          </cell>
          <cell r="AD33">
            <v>0</v>
          </cell>
          <cell r="AE33">
            <v>0</v>
          </cell>
          <cell r="AF33">
            <v>11</v>
          </cell>
          <cell r="AG33">
            <v>0</v>
          </cell>
          <cell r="AH33">
            <v>0</v>
          </cell>
          <cell r="AI33">
            <v>0</v>
          </cell>
          <cell r="AJ33">
            <v>0</v>
          </cell>
          <cell r="AK33">
            <v>0</v>
          </cell>
          <cell r="AL33">
            <v>0</v>
          </cell>
          <cell r="AW33">
            <v>0</v>
          </cell>
          <cell r="AX33">
            <v>0</v>
          </cell>
          <cell r="AY33">
            <v>11</v>
          </cell>
          <cell r="AZ33">
            <v>0</v>
          </cell>
          <cell r="BA33">
            <v>0</v>
          </cell>
          <cell r="BB33">
            <v>0</v>
          </cell>
          <cell r="BC33">
            <v>0</v>
          </cell>
          <cell r="BD33">
            <v>0</v>
          </cell>
          <cell r="BE33">
            <v>11</v>
          </cell>
          <cell r="BF33">
            <v>0</v>
          </cell>
          <cell r="BG33">
            <v>0</v>
          </cell>
          <cell r="BH33">
            <v>0</v>
          </cell>
          <cell r="BI33">
            <v>0</v>
          </cell>
          <cell r="BJ33">
            <v>0</v>
          </cell>
          <cell r="BK33">
            <v>0</v>
          </cell>
          <cell r="BL33">
            <v>0</v>
          </cell>
          <cell r="BQ33" t="str">
            <v>上海城建物资有限公司</v>
          </cell>
          <cell r="CA33">
            <v>0</v>
          </cell>
          <cell r="CB33">
            <v>0</v>
          </cell>
          <cell r="CC33">
            <v>0</v>
          </cell>
          <cell r="CD33">
            <v>0</v>
          </cell>
          <cell r="CE33">
            <v>0</v>
          </cell>
          <cell r="CF33">
            <v>0</v>
          </cell>
          <cell r="CG33">
            <v>0</v>
          </cell>
          <cell r="CH33">
            <v>0</v>
          </cell>
          <cell r="CI33">
            <v>0</v>
          </cell>
          <cell r="CJ33">
            <v>0</v>
          </cell>
          <cell r="CK33">
            <v>0</v>
          </cell>
          <cell r="CL33">
            <v>0</v>
          </cell>
          <cell r="DA33">
            <v>0</v>
          </cell>
          <cell r="DB33">
            <v>0</v>
          </cell>
          <cell r="DC33">
            <v>0</v>
          </cell>
          <cell r="DD33">
            <v>0</v>
          </cell>
          <cell r="DE33">
            <v>0</v>
          </cell>
          <cell r="DF33">
            <v>0</v>
          </cell>
          <cell r="DG33">
            <v>0</v>
          </cell>
          <cell r="DH33">
            <v>0</v>
          </cell>
          <cell r="DI33">
            <v>0</v>
          </cell>
          <cell r="DJ33">
            <v>0</v>
          </cell>
          <cell r="DK33">
            <v>0</v>
          </cell>
          <cell r="DL33">
            <v>0</v>
          </cell>
        </row>
        <row r="34">
          <cell r="A34">
            <v>30</v>
          </cell>
          <cell r="B34" t="str">
            <v>数智管理中心</v>
          </cell>
          <cell r="C34" t="str">
            <v>C0CJSG-FW-T-2025018</v>
          </cell>
          <cell r="D34" t="str">
            <v>2025年隧道股份统一门户运营服务</v>
          </cell>
          <cell r="E34">
            <v>34</v>
          </cell>
          <cell r="F34">
            <v>34</v>
          </cell>
          <cell r="G34">
            <v>34</v>
          </cell>
          <cell r="H34">
            <v>25.95</v>
          </cell>
          <cell r="I34">
            <v>0.76323529411764701</v>
          </cell>
          <cell r="J34">
            <v>0.06</v>
          </cell>
          <cell r="M34" t="str">
            <v>主导</v>
          </cell>
          <cell r="N34">
            <v>0</v>
          </cell>
          <cell r="O34" t="str">
            <v>郭晓华</v>
          </cell>
          <cell r="P34" t="str">
            <v>25已完结</v>
          </cell>
          <cell r="T34">
            <v>34</v>
          </cell>
          <cell r="U34">
            <v>0</v>
          </cell>
          <cell r="V34">
            <v>0</v>
          </cell>
          <cell r="AA34">
            <v>0</v>
          </cell>
          <cell r="AB34">
            <v>0</v>
          </cell>
          <cell r="AC34">
            <v>0</v>
          </cell>
          <cell r="AD34">
            <v>0</v>
          </cell>
          <cell r="AE34">
            <v>0</v>
          </cell>
          <cell r="AF34">
            <v>0</v>
          </cell>
          <cell r="AG34">
            <v>0</v>
          </cell>
          <cell r="AH34">
            <v>0</v>
          </cell>
          <cell r="AI34">
            <v>0</v>
          </cell>
          <cell r="AJ34">
            <v>0</v>
          </cell>
          <cell r="AK34">
            <v>0</v>
          </cell>
          <cell r="AL34">
            <v>0</v>
          </cell>
          <cell r="AW34">
            <v>30.6</v>
          </cell>
          <cell r="AX34">
            <v>3.4</v>
          </cell>
          <cell r="AY34">
            <v>0</v>
          </cell>
          <cell r="AZ34">
            <v>0</v>
          </cell>
          <cell r="BA34">
            <v>3.4</v>
          </cell>
          <cell r="BB34">
            <v>3.4</v>
          </cell>
          <cell r="BC34">
            <v>0</v>
          </cell>
          <cell r="BD34">
            <v>0</v>
          </cell>
          <cell r="BE34">
            <v>0</v>
          </cell>
          <cell r="BF34">
            <v>0</v>
          </cell>
          <cell r="BG34">
            <v>0</v>
          </cell>
          <cell r="BH34">
            <v>0</v>
          </cell>
          <cell r="BI34">
            <v>0</v>
          </cell>
          <cell r="BJ34">
            <v>0</v>
          </cell>
          <cell r="BK34">
            <v>0</v>
          </cell>
          <cell r="BL34">
            <v>0</v>
          </cell>
          <cell r="BQ34" t="str">
            <v>上海隧道工程股份有限公司</v>
          </cell>
          <cell r="CA34">
            <v>0</v>
          </cell>
          <cell r="CB34">
            <v>0</v>
          </cell>
          <cell r="CC34">
            <v>0</v>
          </cell>
          <cell r="CD34">
            <v>0</v>
          </cell>
          <cell r="CE34">
            <v>0</v>
          </cell>
          <cell r="CF34">
            <v>0</v>
          </cell>
          <cell r="CG34">
            <v>0</v>
          </cell>
          <cell r="CH34">
            <v>0</v>
          </cell>
          <cell r="CI34">
            <v>0</v>
          </cell>
          <cell r="CJ34">
            <v>0</v>
          </cell>
          <cell r="CK34">
            <v>0</v>
          </cell>
          <cell r="CL34">
            <v>0</v>
          </cell>
          <cell r="DA34">
            <v>0</v>
          </cell>
          <cell r="DB34">
            <v>3.4</v>
          </cell>
          <cell r="DC34">
            <v>0</v>
          </cell>
          <cell r="DD34">
            <v>0</v>
          </cell>
          <cell r="DE34">
            <v>0</v>
          </cell>
          <cell r="DF34">
            <v>0</v>
          </cell>
          <cell r="DG34">
            <v>0</v>
          </cell>
          <cell r="DH34">
            <v>0</v>
          </cell>
          <cell r="DI34">
            <v>0</v>
          </cell>
          <cell r="DJ34">
            <v>0</v>
          </cell>
          <cell r="DK34">
            <v>0</v>
          </cell>
          <cell r="DL34">
            <v>0</v>
          </cell>
        </row>
        <row r="35">
          <cell r="A35">
            <v>31</v>
          </cell>
          <cell r="B35" t="str">
            <v>数智管理中心</v>
          </cell>
          <cell r="C35" t="str">
            <v>C0CJSG-FW-T-2025014</v>
          </cell>
          <cell r="D35" t="str">
            <v>2025年城市运营集团等保测评服务</v>
          </cell>
          <cell r="E35">
            <v>21</v>
          </cell>
          <cell r="F35">
            <v>21</v>
          </cell>
          <cell r="G35">
            <v>21</v>
          </cell>
          <cell r="H35">
            <v>3</v>
          </cell>
          <cell r="I35">
            <v>0.14285714285714299</v>
          </cell>
          <cell r="J35">
            <v>0.06</v>
          </cell>
          <cell r="M35" t="str">
            <v>主导</v>
          </cell>
          <cell r="N35">
            <v>0</v>
          </cell>
          <cell r="O35" t="str">
            <v>涂勋</v>
          </cell>
          <cell r="P35" t="str">
            <v>在建</v>
          </cell>
          <cell r="T35">
            <v>0</v>
          </cell>
          <cell r="U35">
            <v>21</v>
          </cell>
          <cell r="V35">
            <v>0</v>
          </cell>
          <cell r="AA35">
            <v>21</v>
          </cell>
          <cell r="AB35">
            <v>0</v>
          </cell>
          <cell r="AC35">
            <v>21</v>
          </cell>
          <cell r="AD35">
            <v>0</v>
          </cell>
          <cell r="AE35">
            <v>0</v>
          </cell>
          <cell r="AF35">
            <v>0</v>
          </cell>
          <cell r="AG35">
            <v>0</v>
          </cell>
          <cell r="AH35">
            <v>0</v>
          </cell>
          <cell r="AI35">
            <v>0</v>
          </cell>
          <cell r="AJ35">
            <v>0</v>
          </cell>
          <cell r="AK35">
            <v>0</v>
          </cell>
          <cell r="AL35">
            <v>0</v>
          </cell>
          <cell r="AW35">
            <v>6.3</v>
          </cell>
          <cell r="AX35">
            <v>14.7</v>
          </cell>
          <cell r="AY35">
            <v>0</v>
          </cell>
          <cell r="AZ35">
            <v>0</v>
          </cell>
          <cell r="BA35">
            <v>0</v>
          </cell>
          <cell r="BB35">
            <v>0</v>
          </cell>
          <cell r="BC35">
            <v>14.7</v>
          </cell>
          <cell r="BD35">
            <v>0</v>
          </cell>
          <cell r="BE35">
            <v>0</v>
          </cell>
          <cell r="BF35">
            <v>0</v>
          </cell>
          <cell r="BG35">
            <v>0</v>
          </cell>
          <cell r="BH35">
            <v>0</v>
          </cell>
          <cell r="BI35">
            <v>0</v>
          </cell>
          <cell r="BJ35">
            <v>0</v>
          </cell>
          <cell r="BK35">
            <v>0</v>
          </cell>
          <cell r="BL35">
            <v>0</v>
          </cell>
          <cell r="BQ35" t="str">
            <v>上海城建城市运营（集团）有限公司</v>
          </cell>
          <cell r="CA35">
            <v>0</v>
          </cell>
          <cell r="CB35">
            <v>0</v>
          </cell>
          <cell r="CC35">
            <v>21</v>
          </cell>
          <cell r="CD35">
            <v>0</v>
          </cell>
          <cell r="CE35">
            <v>0</v>
          </cell>
          <cell r="CF35">
            <v>0</v>
          </cell>
          <cell r="CG35">
            <v>0</v>
          </cell>
          <cell r="CH35">
            <v>0</v>
          </cell>
          <cell r="CI35">
            <v>0</v>
          </cell>
          <cell r="CJ35">
            <v>0</v>
          </cell>
          <cell r="CK35">
            <v>0</v>
          </cell>
          <cell r="CL35">
            <v>0</v>
          </cell>
          <cell r="DA35">
            <v>0</v>
          </cell>
          <cell r="DB35">
            <v>0</v>
          </cell>
          <cell r="DC35">
            <v>14.7</v>
          </cell>
          <cell r="DD35">
            <v>0</v>
          </cell>
          <cell r="DE35">
            <v>0</v>
          </cell>
          <cell r="DF35">
            <v>0</v>
          </cell>
          <cell r="DG35">
            <v>0</v>
          </cell>
          <cell r="DH35">
            <v>0</v>
          </cell>
          <cell r="DI35">
            <v>0</v>
          </cell>
          <cell r="DJ35">
            <v>0</v>
          </cell>
          <cell r="DK35">
            <v>0</v>
          </cell>
          <cell r="DL35">
            <v>0</v>
          </cell>
        </row>
        <row r="36">
          <cell r="A36">
            <v>32</v>
          </cell>
          <cell r="B36" t="str">
            <v>数智管理中心</v>
          </cell>
          <cell r="C36" t="str">
            <v>C0CJSG-FW-T-2025017</v>
          </cell>
          <cell r="D36" t="str">
            <v>2025年财务软件系统基础运维服务</v>
          </cell>
          <cell r="E36">
            <v>145</v>
          </cell>
          <cell r="F36">
            <v>145</v>
          </cell>
          <cell r="G36">
            <v>145</v>
          </cell>
          <cell r="H36">
            <v>110</v>
          </cell>
          <cell r="I36">
            <v>0.75862068965517204</v>
          </cell>
          <cell r="J36">
            <v>0.06</v>
          </cell>
          <cell r="M36" t="str">
            <v>主导</v>
          </cell>
          <cell r="N36">
            <v>0</v>
          </cell>
          <cell r="O36" t="str">
            <v>郭晓华</v>
          </cell>
          <cell r="P36" t="str">
            <v>25已完结</v>
          </cell>
          <cell r="T36">
            <v>145</v>
          </cell>
          <cell r="U36">
            <v>0</v>
          </cell>
          <cell r="V36">
            <v>0</v>
          </cell>
          <cell r="AA36">
            <v>0</v>
          </cell>
          <cell r="AB36">
            <v>0</v>
          </cell>
          <cell r="AC36">
            <v>0</v>
          </cell>
          <cell r="AD36">
            <v>0</v>
          </cell>
          <cell r="AE36">
            <v>0</v>
          </cell>
          <cell r="AF36">
            <v>0</v>
          </cell>
          <cell r="AG36">
            <v>0</v>
          </cell>
          <cell r="AH36">
            <v>0</v>
          </cell>
          <cell r="AI36">
            <v>0</v>
          </cell>
          <cell r="AJ36">
            <v>0</v>
          </cell>
          <cell r="AK36">
            <v>0</v>
          </cell>
          <cell r="AL36">
            <v>0</v>
          </cell>
          <cell r="AW36">
            <v>108.75</v>
          </cell>
          <cell r="AX36">
            <v>36.25</v>
          </cell>
          <cell r="AY36">
            <v>0</v>
          </cell>
          <cell r="AZ36">
            <v>0</v>
          </cell>
          <cell r="BA36">
            <v>36.25</v>
          </cell>
          <cell r="BB36">
            <v>0</v>
          </cell>
          <cell r="BC36">
            <v>0</v>
          </cell>
          <cell r="BD36">
            <v>0</v>
          </cell>
          <cell r="BE36">
            <v>0</v>
          </cell>
          <cell r="BF36">
            <v>0</v>
          </cell>
          <cell r="BG36">
            <v>0</v>
          </cell>
          <cell r="BH36">
            <v>0</v>
          </cell>
          <cell r="BI36">
            <v>0</v>
          </cell>
          <cell r="BJ36">
            <v>0</v>
          </cell>
          <cell r="BK36">
            <v>0</v>
          </cell>
          <cell r="BL36">
            <v>0</v>
          </cell>
          <cell r="BQ36" t="str">
            <v>上海建元财务管理有限公司</v>
          </cell>
          <cell r="CA36">
            <v>0</v>
          </cell>
          <cell r="CB36">
            <v>0</v>
          </cell>
          <cell r="CC36">
            <v>0</v>
          </cell>
          <cell r="CD36">
            <v>0</v>
          </cell>
          <cell r="CE36">
            <v>0</v>
          </cell>
          <cell r="CF36">
            <v>0</v>
          </cell>
          <cell r="CG36">
            <v>0</v>
          </cell>
          <cell r="CH36">
            <v>0</v>
          </cell>
          <cell r="CI36">
            <v>0</v>
          </cell>
          <cell r="CJ36">
            <v>0</v>
          </cell>
          <cell r="CK36">
            <v>0</v>
          </cell>
          <cell r="CL36">
            <v>0</v>
          </cell>
          <cell r="DA36">
            <v>36.25</v>
          </cell>
          <cell r="DB36">
            <v>0</v>
          </cell>
          <cell r="DC36">
            <v>0</v>
          </cell>
          <cell r="DD36">
            <v>0</v>
          </cell>
          <cell r="DE36">
            <v>0</v>
          </cell>
          <cell r="DF36">
            <v>0</v>
          </cell>
          <cell r="DG36">
            <v>0</v>
          </cell>
          <cell r="DH36">
            <v>0</v>
          </cell>
          <cell r="DI36">
            <v>0</v>
          </cell>
          <cell r="DJ36">
            <v>0</v>
          </cell>
          <cell r="DK36">
            <v>0</v>
          </cell>
          <cell r="DL36">
            <v>0</v>
          </cell>
        </row>
        <row r="37">
          <cell r="A37">
            <v>33</v>
          </cell>
          <cell r="B37" t="str">
            <v>数智管理中心</v>
          </cell>
          <cell r="C37" t="str">
            <v>C0CJSG-FW-T-2025023</v>
          </cell>
          <cell r="D37" t="str">
            <v>2025年城建投资安全等保测评服务</v>
          </cell>
          <cell r="E37">
            <v>22</v>
          </cell>
          <cell r="F37">
            <v>22</v>
          </cell>
          <cell r="G37">
            <v>22</v>
          </cell>
          <cell r="H37">
            <v>14</v>
          </cell>
          <cell r="I37">
            <v>0.63636363636363602</v>
          </cell>
          <cell r="J37">
            <v>0.06</v>
          </cell>
          <cell r="M37" t="str">
            <v>主导</v>
          </cell>
          <cell r="N37">
            <v>0</v>
          </cell>
          <cell r="O37" t="str">
            <v>季娜娜</v>
          </cell>
          <cell r="P37" t="str">
            <v>在建</v>
          </cell>
          <cell r="T37">
            <v>15.4</v>
          </cell>
          <cell r="U37">
            <v>0</v>
          </cell>
          <cell r="V37">
            <v>6.6</v>
          </cell>
          <cell r="AA37">
            <v>6.6</v>
          </cell>
          <cell r="AB37">
            <v>6.6</v>
          </cell>
          <cell r="AC37">
            <v>6.6</v>
          </cell>
          <cell r="AD37">
            <v>0</v>
          </cell>
          <cell r="AE37">
            <v>0</v>
          </cell>
          <cell r="AF37">
            <v>0</v>
          </cell>
          <cell r="AG37">
            <v>0</v>
          </cell>
          <cell r="AH37">
            <v>0</v>
          </cell>
          <cell r="AI37">
            <v>0</v>
          </cell>
          <cell r="AJ37">
            <v>0</v>
          </cell>
          <cell r="AK37">
            <v>0</v>
          </cell>
          <cell r="AL37">
            <v>0</v>
          </cell>
          <cell r="AW37">
            <v>15.4</v>
          </cell>
          <cell r="AX37">
            <v>6.6</v>
          </cell>
          <cell r="AY37">
            <v>0</v>
          </cell>
          <cell r="AZ37">
            <v>-6.6</v>
          </cell>
          <cell r="BA37">
            <v>0</v>
          </cell>
          <cell r="BB37">
            <v>6.6</v>
          </cell>
          <cell r="BC37">
            <v>0</v>
          </cell>
          <cell r="BD37">
            <v>0</v>
          </cell>
          <cell r="BE37">
            <v>0</v>
          </cell>
          <cell r="BF37">
            <v>0</v>
          </cell>
          <cell r="BG37">
            <v>0</v>
          </cell>
          <cell r="BH37">
            <v>0</v>
          </cell>
          <cell r="BI37">
            <v>0</v>
          </cell>
          <cell r="BJ37">
            <v>0</v>
          </cell>
          <cell r="BK37">
            <v>0</v>
          </cell>
          <cell r="BL37">
            <v>0</v>
          </cell>
          <cell r="BQ37" t="str">
            <v>上海基础设施建设发展（集团）有限公司</v>
          </cell>
          <cell r="CA37">
            <v>0</v>
          </cell>
          <cell r="CB37">
            <v>0</v>
          </cell>
          <cell r="CC37">
            <v>0</v>
          </cell>
          <cell r="CD37">
            <v>0</v>
          </cell>
          <cell r="CE37">
            <v>0</v>
          </cell>
          <cell r="CF37">
            <v>0</v>
          </cell>
          <cell r="CG37">
            <v>0</v>
          </cell>
          <cell r="CH37">
            <v>0</v>
          </cell>
          <cell r="CI37">
            <v>0</v>
          </cell>
          <cell r="CJ37">
            <v>0</v>
          </cell>
          <cell r="CK37">
            <v>0</v>
          </cell>
          <cell r="CL37">
            <v>0</v>
          </cell>
          <cell r="DA37">
            <v>0</v>
          </cell>
          <cell r="DB37">
            <v>6.6</v>
          </cell>
          <cell r="DC37">
            <v>0</v>
          </cell>
          <cell r="DD37">
            <v>0</v>
          </cell>
          <cell r="DE37">
            <v>0</v>
          </cell>
          <cell r="DF37">
            <v>0</v>
          </cell>
          <cell r="DG37">
            <v>0</v>
          </cell>
          <cell r="DH37">
            <v>0</v>
          </cell>
          <cell r="DI37">
            <v>0</v>
          </cell>
          <cell r="DJ37">
            <v>0</v>
          </cell>
          <cell r="DK37">
            <v>0</v>
          </cell>
          <cell r="DL37">
            <v>0</v>
          </cell>
        </row>
        <row r="38">
          <cell r="A38">
            <v>34</v>
          </cell>
          <cell r="B38" t="str">
            <v>数智管理中心</v>
          </cell>
          <cell r="C38" t="str">
            <v>C0CJSG-FW-T-2025032</v>
          </cell>
          <cell r="D38" t="str">
            <v>2025年隧道股份主数据管理平台实施项目</v>
          </cell>
          <cell r="E38">
            <v>135</v>
          </cell>
          <cell r="F38">
            <v>135</v>
          </cell>
          <cell r="G38">
            <v>135</v>
          </cell>
          <cell r="H38">
            <v>60</v>
          </cell>
          <cell r="I38">
            <v>0.44444444444444398</v>
          </cell>
          <cell r="J38">
            <v>0.06</v>
          </cell>
          <cell r="M38" t="str">
            <v>主导</v>
          </cell>
          <cell r="N38">
            <v>0</v>
          </cell>
          <cell r="O38" t="str">
            <v>苗麟</v>
          </cell>
          <cell r="P38" t="str">
            <v>在建</v>
          </cell>
          <cell r="T38">
            <v>94.5</v>
          </cell>
          <cell r="U38">
            <v>0</v>
          </cell>
          <cell r="V38">
            <v>40.5</v>
          </cell>
          <cell r="AA38">
            <v>0</v>
          </cell>
          <cell r="AB38">
            <v>40.5</v>
          </cell>
          <cell r="AC38">
            <v>0</v>
          </cell>
          <cell r="AD38">
            <v>0</v>
          </cell>
          <cell r="AE38">
            <v>0</v>
          </cell>
          <cell r="AF38">
            <v>40.5</v>
          </cell>
          <cell r="AG38">
            <v>0</v>
          </cell>
          <cell r="AH38">
            <v>0</v>
          </cell>
          <cell r="AI38">
            <v>0</v>
          </cell>
          <cell r="AJ38">
            <v>0</v>
          </cell>
          <cell r="AK38">
            <v>0</v>
          </cell>
          <cell r="AL38">
            <v>0</v>
          </cell>
          <cell r="AW38">
            <v>94.5</v>
          </cell>
          <cell r="AX38">
            <v>0</v>
          </cell>
          <cell r="AY38">
            <v>40.5</v>
          </cell>
          <cell r="AZ38">
            <v>0</v>
          </cell>
          <cell r="BA38">
            <v>40.5</v>
          </cell>
          <cell r="BB38">
            <v>0</v>
          </cell>
          <cell r="BC38">
            <v>0</v>
          </cell>
          <cell r="BD38">
            <v>0</v>
          </cell>
          <cell r="BE38">
            <v>0</v>
          </cell>
          <cell r="BF38">
            <v>40.5</v>
          </cell>
          <cell r="BG38">
            <v>0</v>
          </cell>
          <cell r="BH38">
            <v>0</v>
          </cell>
          <cell r="BI38">
            <v>0</v>
          </cell>
          <cell r="BJ38">
            <v>0</v>
          </cell>
          <cell r="BK38">
            <v>0</v>
          </cell>
          <cell r="BL38">
            <v>0</v>
          </cell>
          <cell r="BQ38" t="str">
            <v>上海隧道工程股份有限公司</v>
          </cell>
          <cell r="CA38">
            <v>0</v>
          </cell>
          <cell r="CB38">
            <v>0</v>
          </cell>
          <cell r="CC38">
            <v>0</v>
          </cell>
          <cell r="CD38">
            <v>0</v>
          </cell>
          <cell r="CE38">
            <v>0</v>
          </cell>
          <cell r="CF38">
            <v>0</v>
          </cell>
          <cell r="CG38">
            <v>0</v>
          </cell>
          <cell r="CH38">
            <v>0</v>
          </cell>
          <cell r="CI38">
            <v>0</v>
          </cell>
          <cell r="CJ38">
            <v>0</v>
          </cell>
          <cell r="CK38">
            <v>0</v>
          </cell>
          <cell r="CL38">
            <v>0</v>
          </cell>
          <cell r="DA38">
            <v>0</v>
          </cell>
          <cell r="DB38">
            <v>0</v>
          </cell>
          <cell r="DC38">
            <v>0</v>
          </cell>
          <cell r="DD38">
            <v>0</v>
          </cell>
          <cell r="DE38">
            <v>0</v>
          </cell>
          <cell r="DF38">
            <v>0</v>
          </cell>
          <cell r="DG38">
            <v>0</v>
          </cell>
          <cell r="DH38">
            <v>0</v>
          </cell>
          <cell r="DI38">
            <v>0</v>
          </cell>
          <cell r="DJ38">
            <v>0</v>
          </cell>
          <cell r="DK38">
            <v>0</v>
          </cell>
          <cell r="DL38">
            <v>0</v>
          </cell>
        </row>
        <row r="39">
          <cell r="A39">
            <v>35</v>
          </cell>
          <cell r="B39" t="str">
            <v>数智管理中心</v>
          </cell>
          <cell r="C39" t="str">
            <v>C0CJSG-FW-T-2025041</v>
          </cell>
          <cell r="D39" t="str">
            <v>2025年业务报账及共享运营平台运维服务</v>
          </cell>
          <cell r="E39">
            <v>80</v>
          </cell>
          <cell r="F39">
            <v>80</v>
          </cell>
          <cell r="G39">
            <v>80</v>
          </cell>
          <cell r="H39">
            <v>50</v>
          </cell>
          <cell r="I39">
            <v>0.625</v>
          </cell>
          <cell r="J39">
            <v>0.06</v>
          </cell>
          <cell r="M39" t="str">
            <v>主导</v>
          </cell>
          <cell r="N39">
            <v>0</v>
          </cell>
          <cell r="O39" t="str">
            <v>马超侠</v>
          </cell>
          <cell r="P39" t="str">
            <v>25已完结</v>
          </cell>
          <cell r="T39">
            <v>80</v>
          </cell>
          <cell r="U39">
            <v>0</v>
          </cell>
          <cell r="V39">
            <v>0</v>
          </cell>
          <cell r="AA39">
            <v>0</v>
          </cell>
          <cell r="AB39">
            <v>0</v>
          </cell>
          <cell r="AC39">
            <v>0</v>
          </cell>
          <cell r="AD39">
            <v>0</v>
          </cell>
          <cell r="AE39">
            <v>0</v>
          </cell>
          <cell r="AF39">
            <v>0</v>
          </cell>
          <cell r="AG39">
            <v>0</v>
          </cell>
          <cell r="AH39">
            <v>0</v>
          </cell>
          <cell r="AI39">
            <v>0</v>
          </cell>
          <cell r="AJ39">
            <v>0</v>
          </cell>
          <cell r="AK39">
            <v>0</v>
          </cell>
          <cell r="AL39">
            <v>0</v>
          </cell>
          <cell r="AW39">
            <v>60</v>
          </cell>
          <cell r="AX39">
            <v>20</v>
          </cell>
          <cell r="AY39">
            <v>0</v>
          </cell>
          <cell r="AZ39">
            <v>0</v>
          </cell>
          <cell r="BA39">
            <v>20</v>
          </cell>
          <cell r="BB39">
            <v>0</v>
          </cell>
          <cell r="BC39">
            <v>0</v>
          </cell>
          <cell r="BD39">
            <v>0</v>
          </cell>
          <cell r="BE39">
            <v>0</v>
          </cell>
          <cell r="BF39">
            <v>0</v>
          </cell>
          <cell r="BG39">
            <v>0</v>
          </cell>
          <cell r="BH39">
            <v>0</v>
          </cell>
          <cell r="BI39">
            <v>0</v>
          </cell>
          <cell r="BJ39">
            <v>0</v>
          </cell>
          <cell r="BK39">
            <v>0</v>
          </cell>
          <cell r="BL39">
            <v>0</v>
          </cell>
          <cell r="BQ39" t="str">
            <v>上海建元财务管理有限公司</v>
          </cell>
          <cell r="CA39">
            <v>0</v>
          </cell>
          <cell r="CB39">
            <v>0</v>
          </cell>
          <cell r="CC39">
            <v>0</v>
          </cell>
          <cell r="CD39">
            <v>0</v>
          </cell>
          <cell r="CE39">
            <v>0</v>
          </cell>
          <cell r="CF39">
            <v>0</v>
          </cell>
          <cell r="CG39">
            <v>0</v>
          </cell>
          <cell r="CH39">
            <v>0</v>
          </cell>
          <cell r="CI39">
            <v>0</v>
          </cell>
          <cell r="CJ39">
            <v>0</v>
          </cell>
          <cell r="CK39">
            <v>0</v>
          </cell>
          <cell r="CL39">
            <v>0</v>
          </cell>
          <cell r="DA39">
            <v>20</v>
          </cell>
          <cell r="DB39">
            <v>0</v>
          </cell>
          <cell r="DC39">
            <v>0</v>
          </cell>
          <cell r="DD39">
            <v>0</v>
          </cell>
          <cell r="DE39">
            <v>0</v>
          </cell>
          <cell r="DF39">
            <v>0</v>
          </cell>
          <cell r="DG39">
            <v>0</v>
          </cell>
          <cell r="DH39">
            <v>0</v>
          </cell>
          <cell r="DI39">
            <v>0</v>
          </cell>
          <cell r="DJ39">
            <v>0</v>
          </cell>
          <cell r="DK39">
            <v>0</v>
          </cell>
          <cell r="DL39">
            <v>0</v>
          </cell>
        </row>
        <row r="40">
          <cell r="A40">
            <v>36</v>
          </cell>
          <cell r="B40" t="str">
            <v>数智管理中心</v>
          </cell>
          <cell r="C40" t="str">
            <v>C0CJSG-FW-T-2025040</v>
          </cell>
          <cell r="D40" t="str">
            <v>2025年城市运营OA集群部署</v>
          </cell>
          <cell r="E40">
            <v>20</v>
          </cell>
          <cell r="F40">
            <v>20</v>
          </cell>
          <cell r="G40">
            <v>20</v>
          </cell>
          <cell r="H40">
            <v>3.5</v>
          </cell>
          <cell r="I40">
            <v>0.17499999999999999</v>
          </cell>
          <cell r="J40">
            <v>0.06</v>
          </cell>
          <cell r="M40" t="str">
            <v>主导</v>
          </cell>
          <cell r="N40">
            <v>0</v>
          </cell>
          <cell r="O40" t="str">
            <v>涂勋</v>
          </cell>
          <cell r="P40" t="str">
            <v>在建</v>
          </cell>
          <cell r="T40">
            <v>19</v>
          </cell>
          <cell r="U40">
            <v>0</v>
          </cell>
          <cell r="V40">
            <v>1</v>
          </cell>
          <cell r="AA40">
            <v>0</v>
          </cell>
          <cell r="AB40">
            <v>0</v>
          </cell>
          <cell r="AC40">
            <v>0</v>
          </cell>
          <cell r="AD40">
            <v>0</v>
          </cell>
          <cell r="AE40">
            <v>0</v>
          </cell>
          <cell r="AF40">
            <v>0</v>
          </cell>
          <cell r="AG40">
            <v>0</v>
          </cell>
          <cell r="AH40">
            <v>0</v>
          </cell>
          <cell r="AI40">
            <v>0</v>
          </cell>
          <cell r="AJ40">
            <v>0</v>
          </cell>
          <cell r="AK40">
            <v>0</v>
          </cell>
          <cell r="AL40">
            <v>1</v>
          </cell>
          <cell r="AW40">
            <v>19</v>
          </cell>
          <cell r="AX40">
            <v>0</v>
          </cell>
          <cell r="AY40">
            <v>1</v>
          </cell>
          <cell r="AZ40">
            <v>0</v>
          </cell>
          <cell r="BA40">
            <v>0</v>
          </cell>
          <cell r="BB40">
            <v>0</v>
          </cell>
          <cell r="BC40">
            <v>0</v>
          </cell>
          <cell r="BD40">
            <v>0</v>
          </cell>
          <cell r="BE40">
            <v>0</v>
          </cell>
          <cell r="BF40">
            <v>0</v>
          </cell>
          <cell r="BG40">
            <v>0</v>
          </cell>
          <cell r="BH40">
            <v>0</v>
          </cell>
          <cell r="BI40">
            <v>0</v>
          </cell>
          <cell r="BJ40">
            <v>0</v>
          </cell>
          <cell r="BK40">
            <v>0</v>
          </cell>
          <cell r="BL40">
            <v>1</v>
          </cell>
          <cell r="BQ40" t="str">
            <v>上海城建城市运营（集团）有限公司</v>
          </cell>
          <cell r="CA40">
            <v>0</v>
          </cell>
          <cell r="CB40">
            <v>0</v>
          </cell>
          <cell r="CC40">
            <v>0</v>
          </cell>
          <cell r="CD40">
            <v>0</v>
          </cell>
          <cell r="CE40">
            <v>0</v>
          </cell>
          <cell r="CF40">
            <v>0</v>
          </cell>
          <cell r="CG40">
            <v>0</v>
          </cell>
          <cell r="CH40">
            <v>0</v>
          </cell>
          <cell r="CI40">
            <v>0</v>
          </cell>
          <cell r="CJ40">
            <v>0</v>
          </cell>
          <cell r="CK40">
            <v>0</v>
          </cell>
          <cell r="CL40">
            <v>0</v>
          </cell>
          <cell r="DA40">
            <v>0</v>
          </cell>
          <cell r="DB40">
            <v>0</v>
          </cell>
          <cell r="DC40">
            <v>0</v>
          </cell>
          <cell r="DD40">
            <v>0</v>
          </cell>
          <cell r="DE40">
            <v>0</v>
          </cell>
          <cell r="DF40">
            <v>0</v>
          </cell>
          <cell r="DG40">
            <v>0</v>
          </cell>
          <cell r="DH40">
            <v>0</v>
          </cell>
          <cell r="DI40">
            <v>0</v>
          </cell>
          <cell r="DJ40">
            <v>0</v>
          </cell>
          <cell r="DK40">
            <v>0</v>
          </cell>
          <cell r="DL40">
            <v>0</v>
          </cell>
        </row>
        <row r="41">
          <cell r="A41">
            <v>37</v>
          </cell>
          <cell r="B41" t="str">
            <v>数智管理中心</v>
          </cell>
          <cell r="C41" t="str">
            <v>C0CJSG-FW-T-2025042</v>
          </cell>
          <cell r="D41" t="str">
            <v>2025年城市运营对接股份报账结构开发及基础数据治理服务</v>
          </cell>
          <cell r="E41">
            <v>81.5</v>
          </cell>
          <cell r="F41">
            <v>81.5</v>
          </cell>
          <cell r="G41">
            <v>81.5</v>
          </cell>
          <cell r="H41">
            <v>62</v>
          </cell>
          <cell r="I41">
            <v>0.76073619631901801</v>
          </cell>
          <cell r="J41">
            <v>0.06</v>
          </cell>
          <cell r="M41" t="str">
            <v>主导</v>
          </cell>
          <cell r="N41">
            <v>0</v>
          </cell>
          <cell r="O41" t="str">
            <v>涂勋</v>
          </cell>
          <cell r="P41" t="str">
            <v>在建</v>
          </cell>
          <cell r="T41">
            <v>77.424999999999997</v>
          </cell>
          <cell r="U41">
            <v>0</v>
          </cell>
          <cell r="V41">
            <v>4.0750000000000002</v>
          </cell>
          <cell r="AA41">
            <v>0</v>
          </cell>
          <cell r="AB41">
            <v>0</v>
          </cell>
          <cell r="AC41">
            <v>0</v>
          </cell>
          <cell r="AD41">
            <v>0</v>
          </cell>
          <cell r="AE41">
            <v>0</v>
          </cell>
          <cell r="AF41">
            <v>0</v>
          </cell>
          <cell r="AG41">
            <v>0</v>
          </cell>
          <cell r="AH41">
            <v>0</v>
          </cell>
          <cell r="AI41">
            <v>0</v>
          </cell>
          <cell r="AJ41">
            <v>0</v>
          </cell>
          <cell r="AK41">
            <v>0</v>
          </cell>
          <cell r="AL41">
            <v>4.0750000000000002</v>
          </cell>
          <cell r="AW41">
            <v>65.2</v>
          </cell>
          <cell r="AX41">
            <v>12.225</v>
          </cell>
          <cell r="AY41">
            <v>4.0750000000000002</v>
          </cell>
          <cell r="AZ41">
            <v>0</v>
          </cell>
          <cell r="BA41">
            <v>12.225</v>
          </cell>
          <cell r="BB41">
            <v>0</v>
          </cell>
          <cell r="BC41">
            <v>0</v>
          </cell>
          <cell r="BD41">
            <v>0</v>
          </cell>
          <cell r="BE41">
            <v>0</v>
          </cell>
          <cell r="BF41">
            <v>0</v>
          </cell>
          <cell r="BG41">
            <v>0</v>
          </cell>
          <cell r="BH41">
            <v>0</v>
          </cell>
          <cell r="BI41">
            <v>0</v>
          </cell>
          <cell r="BJ41">
            <v>0</v>
          </cell>
          <cell r="BK41">
            <v>0</v>
          </cell>
          <cell r="BL41">
            <v>4.0750000000000002</v>
          </cell>
          <cell r="BQ41" t="str">
            <v>上海城建城市运营（集团）有限公司</v>
          </cell>
          <cell r="CA41">
            <v>0</v>
          </cell>
          <cell r="CB41">
            <v>0</v>
          </cell>
          <cell r="CC41">
            <v>0</v>
          </cell>
          <cell r="CD41">
            <v>0</v>
          </cell>
          <cell r="CE41">
            <v>0</v>
          </cell>
          <cell r="CF41">
            <v>0</v>
          </cell>
          <cell r="CG41">
            <v>0</v>
          </cell>
          <cell r="CH41">
            <v>0</v>
          </cell>
          <cell r="CI41">
            <v>0</v>
          </cell>
          <cell r="CJ41">
            <v>0</v>
          </cell>
          <cell r="CK41">
            <v>0</v>
          </cell>
          <cell r="CL41">
            <v>0</v>
          </cell>
          <cell r="DA41">
            <v>12.225</v>
          </cell>
          <cell r="DB41">
            <v>0</v>
          </cell>
          <cell r="DC41">
            <v>0</v>
          </cell>
          <cell r="DD41">
            <v>0</v>
          </cell>
          <cell r="DE41">
            <v>0</v>
          </cell>
          <cell r="DF41">
            <v>0</v>
          </cell>
          <cell r="DG41">
            <v>0</v>
          </cell>
          <cell r="DH41">
            <v>0</v>
          </cell>
          <cell r="DI41">
            <v>0</v>
          </cell>
          <cell r="DJ41">
            <v>0</v>
          </cell>
          <cell r="DK41">
            <v>0</v>
          </cell>
          <cell r="DL41">
            <v>0</v>
          </cell>
        </row>
        <row r="42">
          <cell r="A42">
            <v>38</v>
          </cell>
          <cell r="B42" t="str">
            <v>数智管理中心</v>
          </cell>
          <cell r="C42" t="str">
            <v>C0CJSG-FW-T-2025043</v>
          </cell>
          <cell r="D42" t="str">
            <v>2025年城市运营报账表单开发服务</v>
          </cell>
          <cell r="E42">
            <v>84.75</v>
          </cell>
          <cell r="F42">
            <v>84.75</v>
          </cell>
          <cell r="G42">
            <v>84.75</v>
          </cell>
          <cell r="H42">
            <v>49.75</v>
          </cell>
          <cell r="I42">
            <v>0.58702064896755202</v>
          </cell>
          <cell r="J42">
            <v>0.06</v>
          </cell>
          <cell r="M42" t="str">
            <v>主导</v>
          </cell>
          <cell r="N42">
            <v>0</v>
          </cell>
          <cell r="O42" t="str">
            <v>涂勋</v>
          </cell>
          <cell r="P42" t="str">
            <v>在建</v>
          </cell>
          <cell r="T42">
            <v>80.512500000000003</v>
          </cell>
          <cell r="U42">
            <v>0</v>
          </cell>
          <cell r="V42">
            <v>4.2374999999999998</v>
          </cell>
          <cell r="AA42">
            <v>0</v>
          </cell>
          <cell r="AB42">
            <v>0</v>
          </cell>
          <cell r="AC42">
            <v>0</v>
          </cell>
          <cell r="AD42">
            <v>0</v>
          </cell>
          <cell r="AE42">
            <v>0</v>
          </cell>
          <cell r="AF42">
            <v>0</v>
          </cell>
          <cell r="AG42">
            <v>0</v>
          </cell>
          <cell r="AH42">
            <v>0</v>
          </cell>
          <cell r="AI42">
            <v>0</v>
          </cell>
          <cell r="AJ42">
            <v>0</v>
          </cell>
          <cell r="AK42">
            <v>0</v>
          </cell>
          <cell r="AL42">
            <v>4.2374999999999998</v>
          </cell>
          <cell r="AW42">
            <v>67.8</v>
          </cell>
          <cell r="AX42">
            <v>12.7125</v>
          </cell>
          <cell r="AY42">
            <v>4.2374999999999998</v>
          </cell>
          <cell r="AZ42">
            <v>0</v>
          </cell>
          <cell r="BA42">
            <v>12.7125</v>
          </cell>
          <cell r="BB42">
            <v>0</v>
          </cell>
          <cell r="BC42">
            <v>0</v>
          </cell>
          <cell r="BD42">
            <v>0</v>
          </cell>
          <cell r="BE42">
            <v>0</v>
          </cell>
          <cell r="BF42">
            <v>0</v>
          </cell>
          <cell r="BG42">
            <v>0</v>
          </cell>
          <cell r="BH42">
            <v>0</v>
          </cell>
          <cell r="BI42">
            <v>0</v>
          </cell>
          <cell r="BJ42">
            <v>0</v>
          </cell>
          <cell r="BK42">
            <v>0</v>
          </cell>
          <cell r="BL42">
            <v>4.2374999999999998</v>
          </cell>
          <cell r="BQ42" t="str">
            <v>上海城建城市运营（集团）有限公司</v>
          </cell>
          <cell r="CA42">
            <v>0</v>
          </cell>
          <cell r="CB42">
            <v>0</v>
          </cell>
          <cell r="CC42">
            <v>0</v>
          </cell>
          <cell r="CD42">
            <v>0</v>
          </cell>
          <cell r="CE42">
            <v>0</v>
          </cell>
          <cell r="CF42">
            <v>0</v>
          </cell>
          <cell r="CG42">
            <v>0</v>
          </cell>
          <cell r="CH42">
            <v>0</v>
          </cell>
          <cell r="CI42">
            <v>0</v>
          </cell>
          <cell r="CJ42">
            <v>0</v>
          </cell>
          <cell r="CK42">
            <v>0</v>
          </cell>
          <cell r="CL42">
            <v>0</v>
          </cell>
          <cell r="DA42">
            <v>12.7125</v>
          </cell>
          <cell r="DB42">
            <v>0</v>
          </cell>
          <cell r="DC42">
            <v>0</v>
          </cell>
          <cell r="DD42">
            <v>0</v>
          </cell>
          <cell r="DE42">
            <v>0</v>
          </cell>
          <cell r="DF42">
            <v>0</v>
          </cell>
          <cell r="DG42">
            <v>0</v>
          </cell>
          <cell r="DH42">
            <v>0</v>
          </cell>
          <cell r="DI42">
            <v>0</v>
          </cell>
          <cell r="DJ42">
            <v>0</v>
          </cell>
          <cell r="DK42">
            <v>0</v>
          </cell>
          <cell r="DL42">
            <v>0</v>
          </cell>
        </row>
        <row r="43">
          <cell r="A43">
            <v>39</v>
          </cell>
          <cell r="B43" t="str">
            <v>数智管理中心</v>
          </cell>
          <cell r="C43" t="str">
            <v>C0CJSG-FW-T-2025044</v>
          </cell>
          <cell r="D43" t="str">
            <v>2025年城市运营科研报账及流程统一开发服务</v>
          </cell>
          <cell r="E43">
            <v>74.5</v>
          </cell>
          <cell r="F43">
            <v>74.5</v>
          </cell>
          <cell r="G43">
            <v>74.5</v>
          </cell>
          <cell r="H43">
            <v>74.5</v>
          </cell>
          <cell r="I43">
            <v>1</v>
          </cell>
          <cell r="J43">
            <v>0.06</v>
          </cell>
          <cell r="M43" t="str">
            <v>主导</v>
          </cell>
          <cell r="N43">
            <v>0</v>
          </cell>
          <cell r="O43" t="str">
            <v>涂勋</v>
          </cell>
          <cell r="P43" t="str">
            <v>在建</v>
          </cell>
          <cell r="T43">
            <v>37.25</v>
          </cell>
          <cell r="U43">
            <v>0</v>
          </cell>
          <cell r="V43">
            <v>37.25</v>
          </cell>
          <cell r="AA43">
            <v>0</v>
          </cell>
          <cell r="AB43">
            <v>0</v>
          </cell>
          <cell r="AC43">
            <v>0</v>
          </cell>
          <cell r="AD43">
            <v>0</v>
          </cell>
          <cell r="AE43">
            <v>0</v>
          </cell>
          <cell r="AF43">
            <v>33.524999999999999</v>
          </cell>
          <cell r="AG43">
            <v>0</v>
          </cell>
          <cell r="AH43">
            <v>0</v>
          </cell>
          <cell r="AI43">
            <v>0</v>
          </cell>
          <cell r="AJ43">
            <v>0</v>
          </cell>
          <cell r="AK43">
            <v>0</v>
          </cell>
          <cell r="AL43">
            <v>3.7250000000000001</v>
          </cell>
          <cell r="AW43">
            <v>37.25</v>
          </cell>
          <cell r="AX43">
            <v>0</v>
          </cell>
          <cell r="AY43">
            <v>37.25</v>
          </cell>
          <cell r="AZ43">
            <v>0</v>
          </cell>
          <cell r="BA43">
            <v>0</v>
          </cell>
          <cell r="BB43">
            <v>0</v>
          </cell>
          <cell r="BC43">
            <v>0</v>
          </cell>
          <cell r="BD43">
            <v>0</v>
          </cell>
          <cell r="BE43">
            <v>0</v>
          </cell>
          <cell r="BF43">
            <v>33.524999999999999</v>
          </cell>
          <cell r="BG43">
            <v>0</v>
          </cell>
          <cell r="BH43">
            <v>0</v>
          </cell>
          <cell r="BI43">
            <v>0</v>
          </cell>
          <cell r="BJ43">
            <v>0</v>
          </cell>
          <cell r="BK43">
            <v>0</v>
          </cell>
          <cell r="BL43">
            <v>3.7250000000000001</v>
          </cell>
          <cell r="BQ43" t="str">
            <v>上海城建城市运营（集团）有限公司</v>
          </cell>
          <cell r="CA43">
            <v>0</v>
          </cell>
          <cell r="CB43">
            <v>0</v>
          </cell>
          <cell r="CC43">
            <v>0</v>
          </cell>
          <cell r="CD43">
            <v>0</v>
          </cell>
          <cell r="CE43">
            <v>0</v>
          </cell>
          <cell r="CF43">
            <v>0</v>
          </cell>
          <cell r="CG43">
            <v>0</v>
          </cell>
          <cell r="CH43">
            <v>0</v>
          </cell>
          <cell r="CI43">
            <v>0</v>
          </cell>
          <cell r="CJ43">
            <v>0</v>
          </cell>
          <cell r="CK43">
            <v>0</v>
          </cell>
          <cell r="CL43">
            <v>0</v>
          </cell>
          <cell r="DA43">
            <v>0</v>
          </cell>
          <cell r="DB43">
            <v>0</v>
          </cell>
          <cell r="DC43">
            <v>0</v>
          </cell>
          <cell r="DD43">
            <v>0</v>
          </cell>
          <cell r="DE43">
            <v>0</v>
          </cell>
          <cell r="DF43">
            <v>0</v>
          </cell>
          <cell r="DG43">
            <v>0</v>
          </cell>
          <cell r="DH43">
            <v>0</v>
          </cell>
          <cell r="DI43">
            <v>0</v>
          </cell>
          <cell r="DJ43">
            <v>0</v>
          </cell>
          <cell r="DK43">
            <v>0</v>
          </cell>
          <cell r="DL43">
            <v>0</v>
          </cell>
        </row>
        <row r="44">
          <cell r="A44">
            <v>40</v>
          </cell>
          <cell r="B44" t="str">
            <v>数智管理中心</v>
          </cell>
          <cell r="C44" t="str">
            <v>C0CJSG-FW-T-2025022</v>
          </cell>
          <cell r="D44" t="str">
            <v>2025年建元财务信息系统安全等保测评服务</v>
          </cell>
          <cell r="E44">
            <v>24</v>
          </cell>
          <cell r="F44">
            <v>24</v>
          </cell>
          <cell r="G44">
            <v>24</v>
          </cell>
          <cell r="H44">
            <v>14</v>
          </cell>
          <cell r="I44">
            <v>0.58333333333333304</v>
          </cell>
          <cell r="J44">
            <v>0.06</v>
          </cell>
          <cell r="M44" t="str">
            <v>主导</v>
          </cell>
          <cell r="N44">
            <v>0</v>
          </cell>
          <cell r="O44" t="str">
            <v>侯捷</v>
          </cell>
          <cell r="P44" t="str">
            <v>在建</v>
          </cell>
          <cell r="T44">
            <v>0</v>
          </cell>
          <cell r="U44">
            <v>0</v>
          </cell>
          <cell r="V44">
            <v>24</v>
          </cell>
          <cell r="AA44">
            <v>16.8</v>
          </cell>
          <cell r="AB44">
            <v>0</v>
          </cell>
          <cell r="AC44">
            <v>0</v>
          </cell>
          <cell r="AD44">
            <v>16.8</v>
          </cell>
          <cell r="AE44">
            <v>7.2</v>
          </cell>
          <cell r="AF44">
            <v>0</v>
          </cell>
          <cell r="AG44">
            <v>0</v>
          </cell>
          <cell r="AH44">
            <v>0</v>
          </cell>
          <cell r="AI44">
            <v>0</v>
          </cell>
          <cell r="AJ44">
            <v>0</v>
          </cell>
          <cell r="AK44">
            <v>0</v>
          </cell>
          <cell r="AL44">
            <v>0</v>
          </cell>
          <cell r="AW44">
            <v>0</v>
          </cell>
          <cell r="AX44">
            <v>0</v>
          </cell>
          <cell r="AY44">
            <v>24</v>
          </cell>
          <cell r="AZ44">
            <v>0</v>
          </cell>
          <cell r="BA44">
            <v>0</v>
          </cell>
          <cell r="BB44">
            <v>16.8</v>
          </cell>
          <cell r="BC44">
            <v>0</v>
          </cell>
          <cell r="BD44">
            <v>16.8</v>
          </cell>
          <cell r="BE44">
            <v>7.2</v>
          </cell>
          <cell r="BF44">
            <v>0</v>
          </cell>
          <cell r="BG44">
            <v>0</v>
          </cell>
          <cell r="BH44">
            <v>0</v>
          </cell>
          <cell r="BI44">
            <v>0</v>
          </cell>
          <cell r="BJ44">
            <v>0</v>
          </cell>
          <cell r="BK44">
            <v>0</v>
          </cell>
          <cell r="BL44">
            <v>0</v>
          </cell>
          <cell r="BQ44" t="str">
            <v>上海建元财务管理有限公司</v>
          </cell>
          <cell r="CA44">
            <v>0</v>
          </cell>
          <cell r="CB44">
            <v>0</v>
          </cell>
          <cell r="CC44">
            <v>0</v>
          </cell>
          <cell r="CD44">
            <v>0</v>
          </cell>
          <cell r="CE44">
            <v>0</v>
          </cell>
          <cell r="CF44">
            <v>0</v>
          </cell>
          <cell r="CG44">
            <v>0</v>
          </cell>
          <cell r="CH44">
            <v>0</v>
          </cell>
          <cell r="CI44">
            <v>0</v>
          </cell>
          <cell r="CJ44">
            <v>0</v>
          </cell>
          <cell r="CK44">
            <v>0</v>
          </cell>
          <cell r="CL44">
            <v>0</v>
          </cell>
          <cell r="DA44">
            <v>0</v>
          </cell>
          <cell r="DB44">
            <v>0</v>
          </cell>
          <cell r="DC44">
            <v>0</v>
          </cell>
          <cell r="DD44">
            <v>0</v>
          </cell>
          <cell r="DE44">
            <v>0</v>
          </cell>
          <cell r="DF44">
            <v>0</v>
          </cell>
          <cell r="DG44">
            <v>0</v>
          </cell>
          <cell r="DH44">
            <v>0</v>
          </cell>
          <cell r="DI44">
            <v>0</v>
          </cell>
          <cell r="DJ44">
            <v>0</v>
          </cell>
          <cell r="DK44">
            <v>0</v>
          </cell>
          <cell r="DL44">
            <v>0</v>
          </cell>
        </row>
        <row r="45">
          <cell r="A45">
            <v>41</v>
          </cell>
          <cell r="B45" t="str">
            <v>数智管理中心</v>
          </cell>
          <cell r="C45" t="str">
            <v>C0CJSG-FW-T-2025002</v>
          </cell>
          <cell r="D45" t="str">
            <v>2025年上海建元云链科技有限公司OA系统建设</v>
          </cell>
          <cell r="E45">
            <v>10.125</v>
          </cell>
          <cell r="F45">
            <v>10.125</v>
          </cell>
          <cell r="G45">
            <v>10.125</v>
          </cell>
          <cell r="H45">
            <v>1.625</v>
          </cell>
          <cell r="I45">
            <v>0.16049382716049401</v>
          </cell>
          <cell r="J45">
            <v>0.06</v>
          </cell>
          <cell r="M45" t="str">
            <v>主导</v>
          </cell>
          <cell r="N45">
            <v>0</v>
          </cell>
          <cell r="O45" t="str">
            <v>李柏林</v>
          </cell>
          <cell r="P45" t="str">
            <v>26已完结</v>
          </cell>
          <cell r="T45">
            <v>0</v>
          </cell>
          <cell r="U45">
            <v>10.125</v>
          </cell>
          <cell r="V45">
            <v>0</v>
          </cell>
          <cell r="AA45">
            <v>10.125</v>
          </cell>
          <cell r="AB45">
            <v>0</v>
          </cell>
          <cell r="AC45">
            <v>0</v>
          </cell>
          <cell r="AD45">
            <v>0</v>
          </cell>
          <cell r="AE45">
            <v>0</v>
          </cell>
          <cell r="AF45">
            <v>0</v>
          </cell>
          <cell r="AG45">
            <v>0</v>
          </cell>
          <cell r="AH45">
            <v>0</v>
          </cell>
          <cell r="AI45">
            <v>0</v>
          </cell>
          <cell r="AJ45">
            <v>0</v>
          </cell>
          <cell r="AK45">
            <v>0</v>
          </cell>
          <cell r="AL45">
            <v>0</v>
          </cell>
          <cell r="AW45">
            <v>5.0625</v>
          </cell>
          <cell r="AX45">
            <v>5.0625</v>
          </cell>
          <cell r="AY45">
            <v>0</v>
          </cell>
          <cell r="AZ45">
            <v>0</v>
          </cell>
          <cell r="BA45">
            <v>5.0625</v>
          </cell>
          <cell r="BB45">
            <v>0</v>
          </cell>
          <cell r="BC45">
            <v>0</v>
          </cell>
          <cell r="BD45">
            <v>0</v>
          </cell>
          <cell r="BE45">
            <v>0</v>
          </cell>
          <cell r="BF45">
            <v>0</v>
          </cell>
          <cell r="BG45">
            <v>0</v>
          </cell>
          <cell r="BH45">
            <v>0</v>
          </cell>
          <cell r="BI45">
            <v>0</v>
          </cell>
          <cell r="BJ45">
            <v>0</v>
          </cell>
          <cell r="BK45">
            <v>0</v>
          </cell>
          <cell r="BL45">
            <v>0</v>
          </cell>
          <cell r="BQ45" t="str">
            <v>上海建元云链科技有限公司</v>
          </cell>
          <cell r="CA45">
            <v>10.125</v>
          </cell>
          <cell r="CB45">
            <v>0</v>
          </cell>
          <cell r="CC45">
            <v>0</v>
          </cell>
          <cell r="CD45">
            <v>0</v>
          </cell>
          <cell r="CE45">
            <v>0</v>
          </cell>
          <cell r="CF45">
            <v>0</v>
          </cell>
          <cell r="CG45">
            <v>0</v>
          </cell>
          <cell r="CH45">
            <v>0</v>
          </cell>
          <cell r="CI45">
            <v>0</v>
          </cell>
          <cell r="CJ45">
            <v>0</v>
          </cell>
          <cell r="CK45">
            <v>0</v>
          </cell>
          <cell r="CL45">
            <v>0</v>
          </cell>
          <cell r="DA45">
            <v>5.0625</v>
          </cell>
          <cell r="DB45">
            <v>0</v>
          </cell>
          <cell r="DC45">
            <v>0</v>
          </cell>
          <cell r="DD45">
            <v>0</v>
          </cell>
          <cell r="DE45">
            <v>0</v>
          </cell>
          <cell r="DF45">
            <v>0</v>
          </cell>
          <cell r="DG45">
            <v>0</v>
          </cell>
          <cell r="DH45">
            <v>0</v>
          </cell>
          <cell r="DI45">
            <v>0</v>
          </cell>
          <cell r="DJ45">
            <v>0</v>
          </cell>
          <cell r="DK45">
            <v>0</v>
          </cell>
          <cell r="DL45">
            <v>0</v>
          </cell>
        </row>
        <row r="46">
          <cell r="A46">
            <v>42</v>
          </cell>
          <cell r="B46" t="str">
            <v>数智管理中心</v>
          </cell>
          <cell r="C46" t="str">
            <v>C0CJSG-FW-T-2025065</v>
          </cell>
          <cell r="D46" t="str">
            <v>2025年城市运营CRM升级服务</v>
          </cell>
          <cell r="E46">
            <v>49.25</v>
          </cell>
          <cell r="F46">
            <v>49.25</v>
          </cell>
          <cell r="G46">
            <v>37.75</v>
          </cell>
          <cell r="H46">
            <v>23.25</v>
          </cell>
          <cell r="I46">
            <v>0.47208121827411198</v>
          </cell>
          <cell r="J46">
            <v>0.06</v>
          </cell>
          <cell r="M46" t="str">
            <v>主导</v>
          </cell>
          <cell r="N46">
            <v>0</v>
          </cell>
          <cell r="O46" t="str">
            <v>涂勋</v>
          </cell>
          <cell r="P46" t="str">
            <v>在建</v>
          </cell>
          <cell r="T46">
            <v>24.625</v>
          </cell>
          <cell r="U46">
            <v>0</v>
          </cell>
          <cell r="V46">
            <v>24.625</v>
          </cell>
          <cell r="AA46">
            <v>24.625</v>
          </cell>
          <cell r="AB46">
            <v>0</v>
          </cell>
          <cell r="AC46">
            <v>24.625</v>
          </cell>
          <cell r="AD46">
            <v>14.775</v>
          </cell>
          <cell r="AE46">
            <v>0</v>
          </cell>
          <cell r="AF46">
            <v>7.3875000000000002</v>
          </cell>
          <cell r="AG46">
            <v>0</v>
          </cell>
          <cell r="AH46">
            <v>0</v>
          </cell>
          <cell r="AI46">
            <v>0</v>
          </cell>
          <cell r="AJ46">
            <v>0</v>
          </cell>
          <cell r="AK46">
            <v>0</v>
          </cell>
          <cell r="AL46">
            <v>2.4624999999999999</v>
          </cell>
          <cell r="AW46">
            <v>0</v>
          </cell>
          <cell r="AX46">
            <v>24.625</v>
          </cell>
          <cell r="AY46">
            <v>24.625</v>
          </cell>
          <cell r="AZ46">
            <v>0</v>
          </cell>
          <cell r="BA46">
            <v>24.625</v>
          </cell>
          <cell r="BB46">
            <v>0</v>
          </cell>
          <cell r="BC46">
            <v>24.625</v>
          </cell>
          <cell r="BD46">
            <v>14.775</v>
          </cell>
          <cell r="BE46">
            <v>0</v>
          </cell>
          <cell r="BF46">
            <v>7.3875000000000002</v>
          </cell>
          <cell r="BG46">
            <v>0</v>
          </cell>
          <cell r="BH46">
            <v>0</v>
          </cell>
          <cell r="BI46">
            <v>0</v>
          </cell>
          <cell r="BJ46">
            <v>0</v>
          </cell>
          <cell r="BK46">
            <v>0</v>
          </cell>
          <cell r="BL46">
            <v>2.4624999999999999</v>
          </cell>
          <cell r="BQ46" t="str">
            <v>上海城建城市运营（集团）有限公司</v>
          </cell>
          <cell r="CA46">
            <v>0</v>
          </cell>
          <cell r="CB46">
            <v>0</v>
          </cell>
          <cell r="CC46">
            <v>0</v>
          </cell>
          <cell r="CD46">
            <v>0</v>
          </cell>
          <cell r="CE46">
            <v>0</v>
          </cell>
          <cell r="CF46">
            <v>0</v>
          </cell>
          <cell r="CG46">
            <v>0</v>
          </cell>
          <cell r="CH46">
            <v>0</v>
          </cell>
          <cell r="CI46">
            <v>0</v>
          </cell>
          <cell r="CJ46">
            <v>0</v>
          </cell>
          <cell r="CK46">
            <v>0</v>
          </cell>
          <cell r="CL46">
            <v>0</v>
          </cell>
          <cell r="DA46">
            <v>0</v>
          </cell>
          <cell r="DB46">
            <v>0</v>
          </cell>
          <cell r="DC46">
            <v>24.625</v>
          </cell>
          <cell r="DD46">
            <v>0</v>
          </cell>
          <cell r="DE46">
            <v>0</v>
          </cell>
          <cell r="DF46">
            <v>0</v>
          </cell>
          <cell r="DG46">
            <v>0</v>
          </cell>
          <cell r="DH46">
            <v>0</v>
          </cell>
          <cell r="DI46">
            <v>0</v>
          </cell>
          <cell r="DJ46">
            <v>0</v>
          </cell>
          <cell r="DK46">
            <v>0</v>
          </cell>
          <cell r="DL46">
            <v>0</v>
          </cell>
        </row>
        <row r="47">
          <cell r="A47">
            <v>43</v>
          </cell>
          <cell r="B47" t="str">
            <v>数智管理中心</v>
          </cell>
          <cell r="C47" t="str">
            <v>C0CJSG-FW-T-2025066</v>
          </cell>
          <cell r="D47" t="str">
            <v>2025年城市运营企业信息化需求开发服务</v>
          </cell>
          <cell r="E47">
            <v>49.25</v>
          </cell>
          <cell r="F47">
            <v>49.25</v>
          </cell>
          <cell r="G47">
            <v>49.25</v>
          </cell>
          <cell r="H47">
            <v>40.950000000000003</v>
          </cell>
          <cell r="I47">
            <v>0.83147208121827398</v>
          </cell>
          <cell r="J47">
            <v>0.06</v>
          </cell>
          <cell r="M47" t="str">
            <v>主导</v>
          </cell>
          <cell r="N47">
            <v>0</v>
          </cell>
          <cell r="O47" t="str">
            <v>涂勋</v>
          </cell>
          <cell r="P47" t="str">
            <v>在建</v>
          </cell>
          <cell r="T47">
            <v>0</v>
          </cell>
          <cell r="U47">
            <v>0</v>
          </cell>
          <cell r="V47">
            <v>49.25</v>
          </cell>
          <cell r="AA47">
            <v>24.625</v>
          </cell>
          <cell r="AB47">
            <v>0</v>
          </cell>
          <cell r="AC47">
            <v>39.4</v>
          </cell>
          <cell r="AD47">
            <v>0</v>
          </cell>
          <cell r="AE47">
            <v>0</v>
          </cell>
          <cell r="AF47">
            <v>7.3875000000000002</v>
          </cell>
          <cell r="AG47">
            <v>0</v>
          </cell>
          <cell r="AH47">
            <v>0</v>
          </cell>
          <cell r="AI47">
            <v>0</v>
          </cell>
          <cell r="AJ47">
            <v>0</v>
          </cell>
          <cell r="AK47">
            <v>0</v>
          </cell>
          <cell r="AL47">
            <v>2.4624999999999999</v>
          </cell>
          <cell r="AW47">
            <v>0</v>
          </cell>
          <cell r="AX47">
            <v>39.4</v>
          </cell>
          <cell r="AY47">
            <v>9.85</v>
          </cell>
          <cell r="AZ47">
            <v>-39.4</v>
          </cell>
          <cell r="BA47">
            <v>24.625</v>
          </cell>
          <cell r="BB47">
            <v>24.625</v>
          </cell>
          <cell r="BC47">
            <v>39.4</v>
          </cell>
          <cell r="BD47">
            <v>0</v>
          </cell>
          <cell r="BE47">
            <v>0</v>
          </cell>
          <cell r="BF47">
            <v>7.3875000000000002</v>
          </cell>
          <cell r="BG47">
            <v>0</v>
          </cell>
          <cell r="BH47">
            <v>0</v>
          </cell>
          <cell r="BI47">
            <v>0</v>
          </cell>
          <cell r="BJ47">
            <v>0</v>
          </cell>
          <cell r="BK47">
            <v>0</v>
          </cell>
          <cell r="BL47">
            <v>2.4624999999999999</v>
          </cell>
          <cell r="BQ47" t="str">
            <v>上海城建城市运营（集团）有限公司</v>
          </cell>
          <cell r="CA47">
            <v>0</v>
          </cell>
          <cell r="CB47">
            <v>0</v>
          </cell>
          <cell r="CC47">
            <v>0</v>
          </cell>
          <cell r="CD47">
            <v>0</v>
          </cell>
          <cell r="CE47">
            <v>0</v>
          </cell>
          <cell r="CF47">
            <v>0</v>
          </cell>
          <cell r="CG47">
            <v>0</v>
          </cell>
          <cell r="CH47">
            <v>0</v>
          </cell>
          <cell r="CI47">
            <v>0</v>
          </cell>
          <cell r="CJ47">
            <v>0</v>
          </cell>
          <cell r="CK47">
            <v>0</v>
          </cell>
          <cell r="CL47">
            <v>0</v>
          </cell>
          <cell r="DA47">
            <v>0</v>
          </cell>
          <cell r="DB47">
            <v>0</v>
          </cell>
          <cell r="DC47">
            <v>24.625</v>
          </cell>
          <cell r="DD47">
            <v>14.775</v>
          </cell>
          <cell r="DE47">
            <v>0</v>
          </cell>
          <cell r="DF47">
            <v>0</v>
          </cell>
          <cell r="DG47">
            <v>0</v>
          </cell>
          <cell r="DH47">
            <v>0</v>
          </cell>
          <cell r="DI47">
            <v>0</v>
          </cell>
          <cell r="DJ47">
            <v>0</v>
          </cell>
          <cell r="DK47">
            <v>0</v>
          </cell>
          <cell r="DL47">
            <v>0</v>
          </cell>
        </row>
        <row r="48">
          <cell r="A48">
            <v>44</v>
          </cell>
          <cell r="B48" t="str">
            <v>数智管理中心</v>
          </cell>
          <cell r="C48" t="str">
            <v>C0CJSG-FW-T-2025064</v>
          </cell>
          <cell r="D48" t="str">
            <v>2025年城市运营OA运维服务</v>
          </cell>
          <cell r="E48">
            <v>48</v>
          </cell>
          <cell r="F48">
            <v>48</v>
          </cell>
          <cell r="G48">
            <v>48</v>
          </cell>
          <cell r="H48">
            <v>39.25</v>
          </cell>
          <cell r="I48">
            <v>0.81770833333333304</v>
          </cell>
          <cell r="J48">
            <v>0.06</v>
          </cell>
          <cell r="M48" t="str">
            <v>主导</v>
          </cell>
          <cell r="N48">
            <v>0</v>
          </cell>
          <cell r="O48" t="str">
            <v>涂勋</v>
          </cell>
          <cell r="P48" t="str">
            <v>在建</v>
          </cell>
          <cell r="T48">
            <v>0</v>
          </cell>
          <cell r="U48">
            <v>48</v>
          </cell>
          <cell r="V48">
            <v>0</v>
          </cell>
          <cell r="AA48">
            <v>48</v>
          </cell>
          <cell r="AB48">
            <v>0</v>
          </cell>
          <cell r="AC48">
            <v>48</v>
          </cell>
          <cell r="AD48">
            <v>0</v>
          </cell>
          <cell r="AE48">
            <v>0</v>
          </cell>
          <cell r="AF48">
            <v>0</v>
          </cell>
          <cell r="AG48">
            <v>0</v>
          </cell>
          <cell r="AH48">
            <v>0</v>
          </cell>
          <cell r="AI48">
            <v>0</v>
          </cell>
          <cell r="AJ48">
            <v>0</v>
          </cell>
          <cell r="AK48">
            <v>0</v>
          </cell>
          <cell r="AL48">
            <v>0</v>
          </cell>
          <cell r="AW48">
            <v>0</v>
          </cell>
          <cell r="AX48">
            <v>48</v>
          </cell>
          <cell r="AY48">
            <v>0</v>
          </cell>
          <cell r="AZ48">
            <v>0</v>
          </cell>
          <cell r="BA48">
            <v>0</v>
          </cell>
          <cell r="BB48">
            <v>0</v>
          </cell>
          <cell r="BC48">
            <v>24</v>
          </cell>
          <cell r="BD48">
            <v>24</v>
          </cell>
          <cell r="BE48">
            <v>0</v>
          </cell>
          <cell r="BF48">
            <v>0</v>
          </cell>
          <cell r="BG48">
            <v>0</v>
          </cell>
          <cell r="BH48">
            <v>0</v>
          </cell>
          <cell r="BI48">
            <v>0</v>
          </cell>
          <cell r="BJ48">
            <v>0</v>
          </cell>
          <cell r="BK48">
            <v>0</v>
          </cell>
          <cell r="BL48">
            <v>0</v>
          </cell>
          <cell r="BQ48" t="str">
            <v>上海城建城市运营（集团）有限公司</v>
          </cell>
          <cell r="CA48">
            <v>0</v>
          </cell>
          <cell r="CB48">
            <v>0</v>
          </cell>
          <cell r="CC48">
            <v>48</v>
          </cell>
          <cell r="CD48">
            <v>0</v>
          </cell>
          <cell r="CE48">
            <v>0</v>
          </cell>
          <cell r="CF48">
            <v>0</v>
          </cell>
          <cell r="CG48">
            <v>0</v>
          </cell>
          <cell r="CH48">
            <v>0</v>
          </cell>
          <cell r="CI48">
            <v>0</v>
          </cell>
          <cell r="CJ48">
            <v>0</v>
          </cell>
          <cell r="CK48">
            <v>0</v>
          </cell>
          <cell r="CL48">
            <v>0</v>
          </cell>
          <cell r="DA48">
            <v>0</v>
          </cell>
          <cell r="DB48">
            <v>0</v>
          </cell>
          <cell r="DC48">
            <v>12</v>
          </cell>
          <cell r="DD48">
            <v>36</v>
          </cell>
          <cell r="DE48">
            <v>0</v>
          </cell>
          <cell r="DF48">
            <v>0</v>
          </cell>
          <cell r="DG48">
            <v>0</v>
          </cell>
          <cell r="DH48">
            <v>0</v>
          </cell>
          <cell r="DI48">
            <v>0</v>
          </cell>
          <cell r="DJ48">
            <v>0</v>
          </cell>
          <cell r="DK48">
            <v>0</v>
          </cell>
          <cell r="DL48">
            <v>0</v>
          </cell>
        </row>
        <row r="49">
          <cell r="A49">
            <v>45</v>
          </cell>
          <cell r="B49" t="str">
            <v>数智管理中心</v>
          </cell>
          <cell r="C49" t="str">
            <v>C0CJSG-FW-T-2025059</v>
          </cell>
          <cell r="D49" t="str">
            <v>2025年申迪集团官网升级技术服务</v>
          </cell>
          <cell r="E49">
            <v>19</v>
          </cell>
          <cell r="F49">
            <v>19</v>
          </cell>
          <cell r="G49">
            <v>19</v>
          </cell>
          <cell r="H49">
            <v>8</v>
          </cell>
          <cell r="I49">
            <v>0.42105263157894701</v>
          </cell>
          <cell r="J49">
            <v>0.06</v>
          </cell>
          <cell r="M49" t="str">
            <v>主导</v>
          </cell>
          <cell r="N49">
            <v>0</v>
          </cell>
          <cell r="O49" t="str">
            <v>权玺平</v>
          </cell>
          <cell r="P49" t="str">
            <v>在建</v>
          </cell>
          <cell r="T49">
            <v>0</v>
          </cell>
          <cell r="U49">
            <v>0</v>
          </cell>
          <cell r="V49">
            <v>19</v>
          </cell>
          <cell r="AA49">
            <v>0</v>
          </cell>
          <cell r="AB49">
            <v>0</v>
          </cell>
          <cell r="AC49">
            <v>9.5</v>
          </cell>
          <cell r="AD49">
            <v>7.6</v>
          </cell>
          <cell r="AE49">
            <v>0</v>
          </cell>
          <cell r="AF49">
            <v>1.9</v>
          </cell>
          <cell r="AG49">
            <v>0</v>
          </cell>
          <cell r="AH49">
            <v>0</v>
          </cell>
          <cell r="AI49">
            <v>0</v>
          </cell>
          <cell r="AJ49">
            <v>0</v>
          </cell>
          <cell r="AK49">
            <v>0</v>
          </cell>
          <cell r="AL49">
            <v>0</v>
          </cell>
          <cell r="AW49">
            <v>9.5</v>
          </cell>
          <cell r="AX49">
            <v>0</v>
          </cell>
          <cell r="AY49">
            <v>9.5</v>
          </cell>
          <cell r="AZ49">
            <v>-9.5</v>
          </cell>
          <cell r="BA49">
            <v>0</v>
          </cell>
          <cell r="BB49">
            <v>0</v>
          </cell>
          <cell r="BC49">
            <v>0</v>
          </cell>
          <cell r="BD49">
            <v>0</v>
          </cell>
          <cell r="BE49">
            <v>0</v>
          </cell>
          <cell r="BF49">
            <v>9.5</v>
          </cell>
          <cell r="BG49">
            <v>0</v>
          </cell>
          <cell r="BH49">
            <v>0</v>
          </cell>
          <cell r="BI49">
            <v>0</v>
          </cell>
          <cell r="BJ49">
            <v>0</v>
          </cell>
          <cell r="BK49">
            <v>0</v>
          </cell>
          <cell r="BL49">
            <v>0</v>
          </cell>
          <cell r="BQ49" t="str">
            <v>上海城建数字产业集团有限公司</v>
          </cell>
          <cell r="CA49">
            <v>0</v>
          </cell>
          <cell r="CB49">
            <v>0</v>
          </cell>
          <cell r="CC49">
            <v>0</v>
          </cell>
          <cell r="CD49">
            <v>0</v>
          </cell>
          <cell r="CE49">
            <v>0</v>
          </cell>
          <cell r="CF49">
            <v>0</v>
          </cell>
          <cell r="CG49">
            <v>0</v>
          </cell>
          <cell r="CH49">
            <v>0</v>
          </cell>
          <cell r="CI49">
            <v>0</v>
          </cell>
          <cell r="CJ49">
            <v>0</v>
          </cell>
          <cell r="CK49">
            <v>0</v>
          </cell>
          <cell r="CL49">
            <v>0</v>
          </cell>
          <cell r="DA49">
            <v>0</v>
          </cell>
          <cell r="DB49">
            <v>0</v>
          </cell>
          <cell r="DC49">
            <v>0</v>
          </cell>
          <cell r="DD49">
            <v>0</v>
          </cell>
          <cell r="DE49">
            <v>0</v>
          </cell>
          <cell r="DF49">
            <v>0</v>
          </cell>
          <cell r="DG49">
            <v>0</v>
          </cell>
          <cell r="DH49">
            <v>0</v>
          </cell>
          <cell r="DI49">
            <v>0</v>
          </cell>
          <cell r="DJ49">
            <v>0</v>
          </cell>
          <cell r="DK49">
            <v>0</v>
          </cell>
          <cell r="DL49">
            <v>0</v>
          </cell>
        </row>
        <row r="50">
          <cell r="A50">
            <v>46</v>
          </cell>
          <cell r="B50" t="str">
            <v>数智管理中心</v>
          </cell>
          <cell r="C50" t="str">
            <v>C0CJSG-FW-T-2025067</v>
          </cell>
          <cell r="D50" t="str">
            <v>隧道股份人才发展地图数字化项目（一期）</v>
          </cell>
          <cell r="E50">
            <v>108</v>
          </cell>
          <cell r="F50">
            <v>108</v>
          </cell>
          <cell r="G50">
            <v>108</v>
          </cell>
          <cell r="H50">
            <v>25.39</v>
          </cell>
          <cell r="I50">
            <v>0.23509259259259299</v>
          </cell>
          <cell r="J50">
            <v>0.06</v>
          </cell>
          <cell r="M50" t="str">
            <v>主导</v>
          </cell>
          <cell r="N50">
            <v>0</v>
          </cell>
          <cell r="O50" t="str">
            <v>邱昊</v>
          </cell>
          <cell r="P50" t="str">
            <v>在建</v>
          </cell>
          <cell r="T50">
            <v>75.599999999999994</v>
          </cell>
          <cell r="U50">
            <v>0</v>
          </cell>
          <cell r="V50">
            <v>32.4</v>
          </cell>
          <cell r="AA50">
            <v>0</v>
          </cell>
          <cell r="AB50">
            <v>0</v>
          </cell>
          <cell r="AC50">
            <v>32.4</v>
          </cell>
          <cell r="AD50">
            <v>0</v>
          </cell>
          <cell r="AE50">
            <v>0</v>
          </cell>
          <cell r="AF50">
            <v>0</v>
          </cell>
          <cell r="AG50">
            <v>0</v>
          </cell>
          <cell r="AH50">
            <v>0</v>
          </cell>
          <cell r="AI50">
            <v>0</v>
          </cell>
          <cell r="AJ50">
            <v>0</v>
          </cell>
          <cell r="AK50">
            <v>0</v>
          </cell>
          <cell r="AL50">
            <v>0</v>
          </cell>
          <cell r="AW50">
            <v>75.599999999999994</v>
          </cell>
          <cell r="AX50">
            <v>0</v>
          </cell>
          <cell r="AY50">
            <v>32.4</v>
          </cell>
          <cell r="AZ50">
            <v>0</v>
          </cell>
          <cell r="BA50">
            <v>0</v>
          </cell>
          <cell r="BB50">
            <v>0</v>
          </cell>
          <cell r="BC50">
            <v>32.4</v>
          </cell>
          <cell r="BD50">
            <v>0</v>
          </cell>
          <cell r="BE50">
            <v>0</v>
          </cell>
          <cell r="BF50">
            <v>0</v>
          </cell>
          <cell r="BG50">
            <v>0</v>
          </cell>
          <cell r="BH50">
            <v>0</v>
          </cell>
          <cell r="BI50">
            <v>0</v>
          </cell>
          <cell r="BJ50">
            <v>0</v>
          </cell>
          <cell r="BK50">
            <v>0</v>
          </cell>
          <cell r="BL50">
            <v>0</v>
          </cell>
          <cell r="BQ50" t="str">
            <v>上海隧道工程股份有限公司</v>
          </cell>
          <cell r="CA50">
            <v>0</v>
          </cell>
          <cell r="CB50">
            <v>0</v>
          </cell>
          <cell r="CC50">
            <v>0</v>
          </cell>
          <cell r="CD50">
            <v>0</v>
          </cell>
          <cell r="CE50">
            <v>0</v>
          </cell>
          <cell r="CF50">
            <v>0</v>
          </cell>
          <cell r="CG50">
            <v>0</v>
          </cell>
          <cell r="CH50">
            <v>0</v>
          </cell>
          <cell r="CI50">
            <v>0</v>
          </cell>
          <cell r="CJ50">
            <v>0</v>
          </cell>
          <cell r="CK50">
            <v>0</v>
          </cell>
          <cell r="CL50">
            <v>0</v>
          </cell>
          <cell r="DA50">
            <v>0</v>
          </cell>
          <cell r="DB50">
            <v>0</v>
          </cell>
          <cell r="DC50">
            <v>0</v>
          </cell>
          <cell r="DD50">
            <v>0</v>
          </cell>
          <cell r="DE50">
            <v>0</v>
          </cell>
          <cell r="DF50">
            <v>0</v>
          </cell>
          <cell r="DG50">
            <v>0</v>
          </cell>
          <cell r="DH50">
            <v>0</v>
          </cell>
          <cell r="DI50">
            <v>0</v>
          </cell>
          <cell r="DJ50">
            <v>0</v>
          </cell>
          <cell r="DK50">
            <v>0</v>
          </cell>
          <cell r="DL50">
            <v>0</v>
          </cell>
        </row>
        <row r="51">
          <cell r="A51">
            <v>47</v>
          </cell>
          <cell r="B51" t="str">
            <v>数智管理中心</v>
          </cell>
          <cell r="C51" t="str">
            <v>C0CJSG-FW-T-2025068</v>
          </cell>
          <cell r="D51" t="str">
            <v>2025年保理系统运维服务</v>
          </cell>
          <cell r="E51">
            <v>38.299999999999997</v>
          </cell>
          <cell r="F51">
            <v>38.299999999999997</v>
          </cell>
          <cell r="G51">
            <v>38.299999999999997</v>
          </cell>
          <cell r="H51">
            <v>4.8</v>
          </cell>
          <cell r="I51">
            <v>0.12532637075718001</v>
          </cell>
          <cell r="J51">
            <v>0.06</v>
          </cell>
          <cell r="M51" t="str">
            <v>主导</v>
          </cell>
          <cell r="N51">
            <v>0</v>
          </cell>
          <cell r="O51" t="str">
            <v>侯捷</v>
          </cell>
          <cell r="P51" t="str">
            <v>在建</v>
          </cell>
          <cell r="T51">
            <v>7.0750000000000002</v>
          </cell>
          <cell r="U51">
            <v>7.0750000000000002</v>
          </cell>
          <cell r="V51">
            <v>24.15</v>
          </cell>
          <cell r="AA51">
            <v>13.324999999999999</v>
          </cell>
          <cell r="AB51">
            <v>0</v>
          </cell>
          <cell r="AC51">
            <v>7.0750000000000002</v>
          </cell>
          <cell r="AD51">
            <v>0</v>
          </cell>
          <cell r="AE51">
            <v>0</v>
          </cell>
          <cell r="AF51">
            <v>17.074999999999999</v>
          </cell>
          <cell r="AG51">
            <v>0</v>
          </cell>
          <cell r="AH51">
            <v>0</v>
          </cell>
          <cell r="AI51">
            <v>0</v>
          </cell>
          <cell r="AJ51">
            <v>0</v>
          </cell>
          <cell r="AK51">
            <v>0</v>
          </cell>
          <cell r="AL51">
            <v>0</v>
          </cell>
          <cell r="AW51">
            <v>7.0750000000000002</v>
          </cell>
          <cell r="AX51">
            <v>12.074999999999999</v>
          </cell>
          <cell r="AY51">
            <v>19.149999999999999</v>
          </cell>
          <cell r="AZ51">
            <v>-5</v>
          </cell>
          <cell r="BA51">
            <v>6.25</v>
          </cell>
          <cell r="BB51">
            <v>7.0750000000000002</v>
          </cell>
          <cell r="BC51">
            <v>10.824999999999999</v>
          </cell>
          <cell r="BD51">
            <v>0</v>
          </cell>
          <cell r="BE51">
            <v>0</v>
          </cell>
          <cell r="BF51">
            <v>8.3249999999999993</v>
          </cell>
          <cell r="BG51">
            <v>0</v>
          </cell>
          <cell r="BH51">
            <v>0</v>
          </cell>
          <cell r="BI51">
            <v>0</v>
          </cell>
          <cell r="BJ51">
            <v>0</v>
          </cell>
          <cell r="BK51">
            <v>0</v>
          </cell>
          <cell r="BL51">
            <v>0</v>
          </cell>
          <cell r="BQ51" t="str">
            <v>上海晟元商业保理有限公司</v>
          </cell>
          <cell r="CA51">
            <v>7.0750000000000002</v>
          </cell>
          <cell r="CB51">
            <v>0</v>
          </cell>
          <cell r="CC51">
            <v>0</v>
          </cell>
          <cell r="CD51">
            <v>0</v>
          </cell>
          <cell r="CE51">
            <v>0</v>
          </cell>
          <cell r="CF51">
            <v>0</v>
          </cell>
          <cell r="CG51">
            <v>0</v>
          </cell>
          <cell r="CH51">
            <v>0</v>
          </cell>
          <cell r="CI51">
            <v>0</v>
          </cell>
          <cell r="CJ51">
            <v>0</v>
          </cell>
          <cell r="CK51">
            <v>0</v>
          </cell>
          <cell r="CL51">
            <v>0</v>
          </cell>
          <cell r="DA51">
            <v>5</v>
          </cell>
          <cell r="DB51">
            <v>7.0750000000000002</v>
          </cell>
          <cell r="DC51">
            <v>0</v>
          </cell>
          <cell r="DD51">
            <v>0</v>
          </cell>
          <cell r="DE51">
            <v>0</v>
          </cell>
          <cell r="DF51">
            <v>0</v>
          </cell>
          <cell r="DG51">
            <v>0</v>
          </cell>
          <cell r="DH51">
            <v>0</v>
          </cell>
          <cell r="DI51">
            <v>0</v>
          </cell>
          <cell r="DJ51">
            <v>0</v>
          </cell>
          <cell r="DK51">
            <v>0</v>
          </cell>
          <cell r="DL51">
            <v>0</v>
          </cell>
        </row>
        <row r="52">
          <cell r="A52">
            <v>48</v>
          </cell>
          <cell r="B52" t="str">
            <v>数智管理中心</v>
          </cell>
          <cell r="C52" t="str">
            <v>C0CJSG-FW-T-2025070</v>
          </cell>
          <cell r="D52" t="str">
            <v>2025年保理系统开发实施服务</v>
          </cell>
          <cell r="E52">
            <v>37.299999999999997</v>
          </cell>
          <cell r="F52">
            <v>37.299999999999997</v>
          </cell>
          <cell r="G52">
            <v>37.299999999999997</v>
          </cell>
          <cell r="H52">
            <v>4.0999999999999996</v>
          </cell>
          <cell r="I52">
            <v>0.109919571045576</v>
          </cell>
          <cell r="J52">
            <v>0.06</v>
          </cell>
          <cell r="M52" t="str">
            <v>主导</v>
          </cell>
          <cell r="N52">
            <v>0</v>
          </cell>
          <cell r="O52" t="str">
            <v>侯捷</v>
          </cell>
          <cell r="P52" t="str">
            <v>在建</v>
          </cell>
          <cell r="T52">
            <v>0</v>
          </cell>
          <cell r="U52">
            <v>0</v>
          </cell>
          <cell r="V52">
            <v>37.299999999999997</v>
          </cell>
          <cell r="AA52">
            <v>0</v>
          </cell>
          <cell r="AB52">
            <v>0</v>
          </cell>
          <cell r="AC52">
            <v>18.649999999999999</v>
          </cell>
          <cell r="AD52">
            <v>16.785</v>
          </cell>
          <cell r="AE52">
            <v>0</v>
          </cell>
          <cell r="AF52">
            <v>0</v>
          </cell>
          <cell r="AG52">
            <v>0</v>
          </cell>
          <cell r="AH52">
            <v>0</v>
          </cell>
          <cell r="AI52">
            <v>0</v>
          </cell>
          <cell r="AJ52">
            <v>0</v>
          </cell>
          <cell r="AK52">
            <v>0</v>
          </cell>
          <cell r="AL52">
            <v>1.865</v>
          </cell>
          <cell r="AW52">
            <v>11.19</v>
          </cell>
          <cell r="AX52">
            <v>7.46</v>
          </cell>
          <cell r="AY52">
            <v>18.649999999999999</v>
          </cell>
          <cell r="AZ52">
            <v>-18.649999999999999</v>
          </cell>
          <cell r="BA52">
            <v>0</v>
          </cell>
          <cell r="BB52">
            <v>0</v>
          </cell>
          <cell r="BC52">
            <v>7.46</v>
          </cell>
          <cell r="BD52">
            <v>0</v>
          </cell>
          <cell r="BE52">
            <v>16.785</v>
          </cell>
          <cell r="BF52">
            <v>0</v>
          </cell>
          <cell r="BG52">
            <v>0</v>
          </cell>
          <cell r="BH52">
            <v>0</v>
          </cell>
          <cell r="BI52">
            <v>0</v>
          </cell>
          <cell r="BJ52">
            <v>0</v>
          </cell>
          <cell r="BK52">
            <v>0</v>
          </cell>
          <cell r="BL52">
            <v>1.865</v>
          </cell>
          <cell r="BQ52" t="str">
            <v>上海晟元商业保理有限公司</v>
          </cell>
          <cell r="CA52">
            <v>0</v>
          </cell>
          <cell r="CB52">
            <v>0</v>
          </cell>
          <cell r="CC52">
            <v>0</v>
          </cell>
          <cell r="CD52">
            <v>0</v>
          </cell>
          <cell r="CE52">
            <v>0</v>
          </cell>
          <cell r="CF52">
            <v>0</v>
          </cell>
          <cell r="CG52">
            <v>0</v>
          </cell>
          <cell r="CH52">
            <v>0</v>
          </cell>
          <cell r="CI52">
            <v>0</v>
          </cell>
          <cell r="CJ52">
            <v>0</v>
          </cell>
          <cell r="CK52">
            <v>0</v>
          </cell>
          <cell r="CL52">
            <v>0</v>
          </cell>
          <cell r="DA52">
            <v>0</v>
          </cell>
          <cell r="DB52">
            <v>0</v>
          </cell>
          <cell r="DC52">
            <v>0</v>
          </cell>
          <cell r="DD52">
            <v>7.46</v>
          </cell>
          <cell r="DE52">
            <v>0</v>
          </cell>
          <cell r="DF52">
            <v>0</v>
          </cell>
          <cell r="DG52">
            <v>0</v>
          </cell>
          <cell r="DH52">
            <v>0</v>
          </cell>
          <cell r="DI52">
            <v>0</v>
          </cell>
          <cell r="DJ52">
            <v>0</v>
          </cell>
          <cell r="DK52">
            <v>0</v>
          </cell>
          <cell r="DL52">
            <v>0</v>
          </cell>
        </row>
        <row r="53">
          <cell r="A53">
            <v>49</v>
          </cell>
          <cell r="B53" t="str">
            <v>数智管理中心</v>
          </cell>
          <cell r="C53" t="str">
            <v>C0CJSG-FW-W-2025080</v>
          </cell>
          <cell r="D53" t="str">
            <v>源点大厦机房 安全建设设备系统采购合同</v>
          </cell>
          <cell r="E53">
            <v>8.09</v>
          </cell>
          <cell r="F53">
            <v>8.09</v>
          </cell>
          <cell r="G53">
            <v>12.07</v>
          </cell>
          <cell r="H53">
            <v>0.89</v>
          </cell>
          <cell r="I53">
            <v>0.11001236093943099</v>
          </cell>
          <cell r="J53">
            <v>0.13</v>
          </cell>
          <cell r="M53" t="str">
            <v>主导</v>
          </cell>
          <cell r="N53">
            <v>0</v>
          </cell>
          <cell r="O53" t="str">
            <v>邓惠洁</v>
          </cell>
          <cell r="P53" t="str">
            <v>25已完结</v>
          </cell>
          <cell r="T53">
            <v>8.09</v>
          </cell>
          <cell r="U53">
            <v>0</v>
          </cell>
          <cell r="V53">
            <v>0</v>
          </cell>
          <cell r="AA53">
            <v>0</v>
          </cell>
          <cell r="AB53">
            <v>0</v>
          </cell>
          <cell r="AC53">
            <v>0</v>
          </cell>
          <cell r="AD53">
            <v>0</v>
          </cell>
          <cell r="AE53">
            <v>0</v>
          </cell>
          <cell r="AF53">
            <v>0</v>
          </cell>
          <cell r="AG53">
            <v>0</v>
          </cell>
          <cell r="AH53">
            <v>0</v>
          </cell>
          <cell r="AI53">
            <v>0</v>
          </cell>
          <cell r="AJ53">
            <v>0</v>
          </cell>
          <cell r="AK53">
            <v>0</v>
          </cell>
          <cell r="AL53">
            <v>0</v>
          </cell>
          <cell r="AW53">
            <v>0</v>
          </cell>
          <cell r="AX53">
            <v>8.09</v>
          </cell>
          <cell r="AY53">
            <v>0</v>
          </cell>
          <cell r="AZ53">
            <v>0</v>
          </cell>
          <cell r="BA53">
            <v>8.09</v>
          </cell>
          <cell r="BB53">
            <v>0</v>
          </cell>
          <cell r="BC53">
            <v>0</v>
          </cell>
          <cell r="BD53">
            <v>0</v>
          </cell>
          <cell r="BE53">
            <v>0</v>
          </cell>
          <cell r="BF53">
            <v>0</v>
          </cell>
          <cell r="BG53">
            <v>0</v>
          </cell>
          <cell r="BH53">
            <v>0</v>
          </cell>
          <cell r="BI53">
            <v>0</v>
          </cell>
          <cell r="BJ53">
            <v>0</v>
          </cell>
          <cell r="BK53">
            <v>0</v>
          </cell>
          <cell r="BL53">
            <v>0</v>
          </cell>
          <cell r="BQ53" t="str">
            <v>上海城建数字产业集团有限公司</v>
          </cell>
          <cell r="CA53">
            <v>0</v>
          </cell>
          <cell r="CB53">
            <v>0</v>
          </cell>
          <cell r="CC53">
            <v>0</v>
          </cell>
          <cell r="CD53">
            <v>0</v>
          </cell>
          <cell r="CE53">
            <v>0</v>
          </cell>
          <cell r="CF53">
            <v>0</v>
          </cell>
          <cell r="CG53">
            <v>0</v>
          </cell>
          <cell r="CH53">
            <v>0</v>
          </cell>
          <cell r="CI53">
            <v>0</v>
          </cell>
          <cell r="CJ53">
            <v>0</v>
          </cell>
          <cell r="CK53">
            <v>0</v>
          </cell>
          <cell r="CL53">
            <v>0</v>
          </cell>
          <cell r="DA53">
            <v>8.09</v>
          </cell>
          <cell r="DB53">
            <v>0</v>
          </cell>
          <cell r="DC53">
            <v>0</v>
          </cell>
          <cell r="DD53">
            <v>0</v>
          </cell>
          <cell r="DE53">
            <v>0</v>
          </cell>
          <cell r="DF53">
            <v>0</v>
          </cell>
          <cell r="DG53">
            <v>0</v>
          </cell>
          <cell r="DH53">
            <v>0</v>
          </cell>
          <cell r="DI53">
            <v>0</v>
          </cell>
          <cell r="DJ53">
            <v>0</v>
          </cell>
          <cell r="DK53">
            <v>0</v>
          </cell>
          <cell r="DL53">
            <v>0</v>
          </cell>
        </row>
        <row r="54">
          <cell r="A54">
            <v>50</v>
          </cell>
          <cell r="B54" t="str">
            <v>数智管理中心</v>
          </cell>
          <cell r="C54" t="str">
            <v>C0CJSG-FW-T-2025069</v>
          </cell>
          <cell r="D54" t="str">
            <v>源点大厦机房安全建设技术服务采购</v>
          </cell>
          <cell r="E54">
            <v>3.95</v>
          </cell>
          <cell r="F54">
            <v>3.95</v>
          </cell>
          <cell r="G54">
            <v>3.95</v>
          </cell>
          <cell r="H54">
            <v>3.95</v>
          </cell>
          <cell r="I54">
            <v>1</v>
          </cell>
          <cell r="J54">
            <v>0.06</v>
          </cell>
          <cell r="M54" t="str">
            <v>主导</v>
          </cell>
          <cell r="N54">
            <v>0</v>
          </cell>
          <cell r="O54" t="str">
            <v>邓惠洁</v>
          </cell>
          <cell r="P54" t="str">
            <v>在建</v>
          </cell>
          <cell r="T54">
            <v>0.35</v>
          </cell>
          <cell r="U54">
            <v>0</v>
          </cell>
          <cell r="V54">
            <v>3.6</v>
          </cell>
          <cell r="AA54">
            <v>1.2</v>
          </cell>
          <cell r="AB54">
            <v>1.2</v>
          </cell>
          <cell r="AC54">
            <v>1.2</v>
          </cell>
          <cell r="AD54">
            <v>0</v>
          </cell>
          <cell r="AE54">
            <v>0</v>
          </cell>
          <cell r="AF54">
            <v>0</v>
          </cell>
          <cell r="AG54">
            <v>0</v>
          </cell>
          <cell r="AH54">
            <v>0</v>
          </cell>
          <cell r="AI54">
            <v>0</v>
          </cell>
          <cell r="AJ54">
            <v>0</v>
          </cell>
          <cell r="AK54">
            <v>0</v>
          </cell>
          <cell r="AL54">
            <v>1.2</v>
          </cell>
          <cell r="AW54">
            <v>0</v>
          </cell>
          <cell r="AX54">
            <v>0.35</v>
          </cell>
          <cell r="AY54">
            <v>3.6</v>
          </cell>
          <cell r="AZ54">
            <v>0</v>
          </cell>
          <cell r="BA54">
            <v>1.55</v>
          </cell>
          <cell r="BB54">
            <v>1.2</v>
          </cell>
          <cell r="BC54">
            <v>1.2</v>
          </cell>
          <cell r="BD54">
            <v>0</v>
          </cell>
          <cell r="BE54">
            <v>0</v>
          </cell>
          <cell r="BF54">
            <v>1.2</v>
          </cell>
          <cell r="BG54">
            <v>0</v>
          </cell>
          <cell r="BH54">
            <v>0</v>
          </cell>
          <cell r="BI54">
            <v>0</v>
          </cell>
          <cell r="BJ54">
            <v>0</v>
          </cell>
          <cell r="BK54">
            <v>0</v>
          </cell>
          <cell r="BL54">
            <v>0</v>
          </cell>
          <cell r="BQ54" t="str">
            <v>上海城建数字产业集团有限公司</v>
          </cell>
          <cell r="CA54">
            <v>0</v>
          </cell>
          <cell r="CB54">
            <v>0</v>
          </cell>
          <cell r="CC54">
            <v>0</v>
          </cell>
          <cell r="CD54">
            <v>0</v>
          </cell>
          <cell r="CE54">
            <v>0</v>
          </cell>
          <cell r="CF54">
            <v>0</v>
          </cell>
          <cell r="CG54">
            <v>0</v>
          </cell>
          <cell r="CH54">
            <v>0</v>
          </cell>
          <cell r="CI54">
            <v>0</v>
          </cell>
          <cell r="CJ54">
            <v>0</v>
          </cell>
          <cell r="CK54">
            <v>0</v>
          </cell>
          <cell r="CL54">
            <v>0</v>
          </cell>
          <cell r="DA54">
            <v>0.35</v>
          </cell>
          <cell r="DB54">
            <v>0</v>
          </cell>
          <cell r="DC54">
            <v>0</v>
          </cell>
          <cell r="DD54">
            <v>0</v>
          </cell>
          <cell r="DE54">
            <v>0</v>
          </cell>
          <cell r="DF54">
            <v>0</v>
          </cell>
          <cell r="DG54">
            <v>0</v>
          </cell>
          <cell r="DH54">
            <v>0</v>
          </cell>
          <cell r="DI54">
            <v>0</v>
          </cell>
          <cell r="DJ54">
            <v>0</v>
          </cell>
          <cell r="DK54">
            <v>0</v>
          </cell>
          <cell r="DL54">
            <v>0</v>
          </cell>
        </row>
        <row r="55">
          <cell r="A55">
            <v>51</v>
          </cell>
          <cell r="B55" t="str">
            <v>数智管理中心</v>
          </cell>
          <cell r="C55" t="str">
            <v>C0CJSG-FW-T-2025082</v>
          </cell>
          <cell r="D55" t="str">
            <v>2025年隧道股份电子印章管理平台升级项目</v>
          </cell>
          <cell r="E55">
            <v>24</v>
          </cell>
          <cell r="F55">
            <v>24</v>
          </cell>
          <cell r="G55">
            <v>24</v>
          </cell>
          <cell r="H55">
            <v>10</v>
          </cell>
          <cell r="I55">
            <v>0.41666666666666702</v>
          </cell>
          <cell r="J55">
            <v>0.06</v>
          </cell>
          <cell r="M55" t="str">
            <v>主导</v>
          </cell>
          <cell r="N55">
            <v>0</v>
          </cell>
          <cell r="O55" t="str">
            <v>姚柯宇</v>
          </cell>
          <cell r="P55" t="str">
            <v>在建</v>
          </cell>
          <cell r="T55">
            <v>16.8</v>
          </cell>
          <cell r="U55">
            <v>0</v>
          </cell>
          <cell r="V55">
            <v>7.2</v>
          </cell>
          <cell r="AA55">
            <v>0</v>
          </cell>
          <cell r="AB55">
            <v>0</v>
          </cell>
          <cell r="AC55">
            <v>0</v>
          </cell>
          <cell r="AD55">
            <v>0</v>
          </cell>
          <cell r="AE55">
            <v>7.2</v>
          </cell>
          <cell r="AF55">
            <v>0</v>
          </cell>
          <cell r="AG55">
            <v>0</v>
          </cell>
          <cell r="AH55">
            <v>0</v>
          </cell>
          <cell r="AI55">
            <v>0</v>
          </cell>
          <cell r="AJ55">
            <v>0</v>
          </cell>
          <cell r="AK55">
            <v>0</v>
          </cell>
          <cell r="AL55">
            <v>0</v>
          </cell>
          <cell r="AW55">
            <v>16.8</v>
          </cell>
          <cell r="AX55">
            <v>0</v>
          </cell>
          <cell r="AY55">
            <v>7.2</v>
          </cell>
          <cell r="AZ55">
            <v>0</v>
          </cell>
          <cell r="BA55">
            <v>0</v>
          </cell>
          <cell r="BB55">
            <v>0</v>
          </cell>
          <cell r="BC55">
            <v>0</v>
          </cell>
          <cell r="BD55">
            <v>0</v>
          </cell>
          <cell r="BE55">
            <v>0</v>
          </cell>
          <cell r="BF55">
            <v>7.2</v>
          </cell>
          <cell r="BG55">
            <v>0</v>
          </cell>
          <cell r="BH55">
            <v>0</v>
          </cell>
          <cell r="BI55">
            <v>0</v>
          </cell>
          <cell r="BJ55">
            <v>0</v>
          </cell>
          <cell r="BK55">
            <v>0</v>
          </cell>
          <cell r="BL55">
            <v>0</v>
          </cell>
          <cell r="BQ55" t="str">
            <v>上海隧道工程股份有限公司</v>
          </cell>
          <cell r="CA55">
            <v>0</v>
          </cell>
          <cell r="CB55">
            <v>0</v>
          </cell>
          <cell r="CC55">
            <v>0</v>
          </cell>
          <cell r="CD55">
            <v>0</v>
          </cell>
          <cell r="CE55">
            <v>0</v>
          </cell>
          <cell r="CF55">
            <v>0</v>
          </cell>
          <cell r="CG55">
            <v>0</v>
          </cell>
          <cell r="CH55">
            <v>0</v>
          </cell>
          <cell r="CI55">
            <v>0</v>
          </cell>
          <cell r="CJ55">
            <v>0</v>
          </cell>
          <cell r="CK55">
            <v>0</v>
          </cell>
          <cell r="CL55">
            <v>0</v>
          </cell>
          <cell r="DA55">
            <v>0</v>
          </cell>
          <cell r="DB55">
            <v>0</v>
          </cell>
          <cell r="DC55">
            <v>0</v>
          </cell>
          <cell r="DD55">
            <v>0</v>
          </cell>
          <cell r="DE55">
            <v>0</v>
          </cell>
          <cell r="DF55">
            <v>0</v>
          </cell>
          <cell r="DG55">
            <v>0</v>
          </cell>
          <cell r="DH55">
            <v>0</v>
          </cell>
          <cell r="DI55">
            <v>0</v>
          </cell>
          <cell r="DJ55">
            <v>0</v>
          </cell>
          <cell r="DK55">
            <v>0</v>
          </cell>
          <cell r="DL55">
            <v>0</v>
          </cell>
        </row>
        <row r="56">
          <cell r="A56">
            <v>52</v>
          </cell>
          <cell r="B56" t="str">
            <v>数智管理中心</v>
          </cell>
          <cell r="C56" t="str">
            <v>C0CJSG-FW-T/W-2025089</v>
          </cell>
          <cell r="D56" t="str">
            <v>2025-2026 年司库系统配套软硬件及实施服务采购</v>
          </cell>
          <cell r="E56">
            <v>93</v>
          </cell>
          <cell r="F56">
            <v>93</v>
          </cell>
          <cell r="G56">
            <v>93</v>
          </cell>
          <cell r="H56">
            <v>13.6</v>
          </cell>
          <cell r="I56">
            <v>0.14623655913978501</v>
          </cell>
          <cell r="J56">
            <v>0.12600222824944199</v>
          </cell>
          <cell r="M56" t="str">
            <v>主导</v>
          </cell>
          <cell r="N56">
            <v>0</v>
          </cell>
          <cell r="O56" t="str">
            <v>崔航</v>
          </cell>
          <cell r="P56" t="str">
            <v>在建</v>
          </cell>
          <cell r="T56">
            <v>88</v>
          </cell>
          <cell r="U56">
            <v>0</v>
          </cell>
          <cell r="V56">
            <v>5</v>
          </cell>
          <cell r="AA56">
            <v>0</v>
          </cell>
          <cell r="AB56">
            <v>0</v>
          </cell>
          <cell r="AC56">
            <v>5</v>
          </cell>
          <cell r="AD56">
            <v>0</v>
          </cell>
          <cell r="AE56">
            <v>0</v>
          </cell>
          <cell r="AF56">
            <v>0</v>
          </cell>
          <cell r="AG56">
            <v>0</v>
          </cell>
          <cell r="AH56">
            <v>0</v>
          </cell>
          <cell r="AI56">
            <v>0</v>
          </cell>
          <cell r="AJ56">
            <v>0</v>
          </cell>
          <cell r="AK56">
            <v>0</v>
          </cell>
          <cell r="AL56">
            <v>0</v>
          </cell>
          <cell r="AW56">
            <v>88</v>
          </cell>
          <cell r="AX56">
            <v>0</v>
          </cell>
          <cell r="AY56">
            <v>5</v>
          </cell>
          <cell r="AZ56">
            <v>0</v>
          </cell>
          <cell r="BA56">
            <v>0</v>
          </cell>
          <cell r="BB56">
            <v>0</v>
          </cell>
          <cell r="BC56">
            <v>5</v>
          </cell>
          <cell r="BD56">
            <v>0</v>
          </cell>
          <cell r="BE56">
            <v>0</v>
          </cell>
          <cell r="BF56">
            <v>0</v>
          </cell>
          <cell r="BG56">
            <v>0</v>
          </cell>
          <cell r="BH56">
            <v>0</v>
          </cell>
          <cell r="BI56">
            <v>0</v>
          </cell>
          <cell r="BJ56">
            <v>0</v>
          </cell>
          <cell r="BK56">
            <v>0</v>
          </cell>
          <cell r="BL56">
            <v>0</v>
          </cell>
          <cell r="BQ56" t="str">
            <v>上海申迪（集团）有限公司</v>
          </cell>
          <cell r="CA56">
            <v>0</v>
          </cell>
          <cell r="CB56">
            <v>0</v>
          </cell>
          <cell r="CC56">
            <v>0</v>
          </cell>
          <cell r="CD56">
            <v>0</v>
          </cell>
          <cell r="CE56">
            <v>0</v>
          </cell>
          <cell r="CF56">
            <v>0</v>
          </cell>
          <cell r="CG56">
            <v>0</v>
          </cell>
          <cell r="CH56">
            <v>0</v>
          </cell>
          <cell r="CI56">
            <v>0</v>
          </cell>
          <cell r="CJ56">
            <v>0</v>
          </cell>
          <cell r="CK56">
            <v>0</v>
          </cell>
          <cell r="CL56">
            <v>0</v>
          </cell>
          <cell r="DA56">
            <v>0</v>
          </cell>
          <cell r="DB56">
            <v>0</v>
          </cell>
          <cell r="DC56">
            <v>0</v>
          </cell>
          <cell r="DD56">
            <v>0</v>
          </cell>
          <cell r="DE56">
            <v>0</v>
          </cell>
          <cell r="DF56">
            <v>0</v>
          </cell>
          <cell r="DG56">
            <v>0</v>
          </cell>
          <cell r="DH56">
            <v>0</v>
          </cell>
          <cell r="DI56">
            <v>0</v>
          </cell>
          <cell r="DJ56">
            <v>0</v>
          </cell>
          <cell r="DK56">
            <v>0</v>
          </cell>
          <cell r="DL56">
            <v>0</v>
          </cell>
        </row>
        <row r="57">
          <cell r="A57">
            <v>53</v>
          </cell>
          <cell r="B57" t="str">
            <v>数智管理中心</v>
          </cell>
          <cell r="C57" t="str">
            <v>C0CJSG-FW-T-2025101</v>
          </cell>
          <cell r="D57" t="str">
            <v>2025年隧道股份信息安全等保测评服务（第二期）</v>
          </cell>
          <cell r="E57">
            <v>72</v>
          </cell>
          <cell r="F57">
            <v>72</v>
          </cell>
          <cell r="G57">
            <v>72</v>
          </cell>
          <cell r="H57">
            <v>41.1</v>
          </cell>
          <cell r="I57">
            <v>0.57083333333333297</v>
          </cell>
          <cell r="J57">
            <v>0.06</v>
          </cell>
          <cell r="M57" t="str">
            <v>主导</v>
          </cell>
          <cell r="N57">
            <v>0</v>
          </cell>
          <cell r="O57" t="str">
            <v>邓惠洁</v>
          </cell>
          <cell r="P57" t="str">
            <v>在建</v>
          </cell>
          <cell r="T57">
            <v>0</v>
          </cell>
          <cell r="U57">
            <v>0</v>
          </cell>
          <cell r="V57">
            <v>72</v>
          </cell>
          <cell r="AA57">
            <v>50.4</v>
          </cell>
          <cell r="AB57">
            <v>0</v>
          </cell>
          <cell r="AC57">
            <v>0</v>
          </cell>
          <cell r="AD57">
            <v>0</v>
          </cell>
          <cell r="AE57">
            <v>50.4</v>
          </cell>
          <cell r="AF57">
            <v>21.6</v>
          </cell>
          <cell r="AG57">
            <v>0</v>
          </cell>
          <cell r="AH57">
            <v>0</v>
          </cell>
          <cell r="AI57">
            <v>0</v>
          </cell>
          <cell r="AJ57">
            <v>0</v>
          </cell>
          <cell r="AK57">
            <v>0</v>
          </cell>
          <cell r="AL57">
            <v>0</v>
          </cell>
          <cell r="AW57">
            <v>0</v>
          </cell>
          <cell r="AX57">
            <v>0</v>
          </cell>
          <cell r="AY57">
            <v>72</v>
          </cell>
          <cell r="AZ57">
            <v>0</v>
          </cell>
          <cell r="BA57">
            <v>50.4</v>
          </cell>
          <cell r="BB57">
            <v>50.4</v>
          </cell>
          <cell r="BC57">
            <v>0</v>
          </cell>
          <cell r="BD57">
            <v>50.4</v>
          </cell>
          <cell r="BE57">
            <v>21.6</v>
          </cell>
          <cell r="BF57">
            <v>0</v>
          </cell>
          <cell r="BG57">
            <v>0</v>
          </cell>
          <cell r="BH57">
            <v>0</v>
          </cell>
          <cell r="BI57">
            <v>0</v>
          </cell>
          <cell r="BJ57">
            <v>0</v>
          </cell>
          <cell r="BK57">
            <v>0</v>
          </cell>
          <cell r="BL57">
            <v>0</v>
          </cell>
          <cell r="BQ57" t="str">
            <v>上海隧道工程股份有限公司</v>
          </cell>
          <cell r="CA57">
            <v>0</v>
          </cell>
          <cell r="CB57">
            <v>0</v>
          </cell>
          <cell r="CC57">
            <v>0</v>
          </cell>
          <cell r="CD57">
            <v>0</v>
          </cell>
          <cell r="CE57">
            <v>0</v>
          </cell>
          <cell r="CF57">
            <v>0</v>
          </cell>
          <cell r="CG57">
            <v>0</v>
          </cell>
          <cell r="CH57">
            <v>0</v>
          </cell>
          <cell r="CI57">
            <v>0</v>
          </cell>
          <cell r="CJ57">
            <v>0</v>
          </cell>
          <cell r="CK57">
            <v>0</v>
          </cell>
          <cell r="CL57">
            <v>0</v>
          </cell>
          <cell r="DA57">
            <v>0</v>
          </cell>
          <cell r="DB57">
            <v>0</v>
          </cell>
          <cell r="DC57">
            <v>0</v>
          </cell>
          <cell r="DD57">
            <v>0</v>
          </cell>
          <cell r="DE57">
            <v>0</v>
          </cell>
          <cell r="DF57">
            <v>0</v>
          </cell>
          <cell r="DG57">
            <v>0</v>
          </cell>
          <cell r="DH57">
            <v>0</v>
          </cell>
          <cell r="DI57">
            <v>0</v>
          </cell>
          <cell r="DJ57">
            <v>0</v>
          </cell>
          <cell r="DK57">
            <v>0</v>
          </cell>
          <cell r="DL57">
            <v>0</v>
          </cell>
        </row>
        <row r="58">
          <cell r="A58">
            <v>54</v>
          </cell>
          <cell r="B58" t="str">
            <v>数智管理中心</v>
          </cell>
          <cell r="C58" t="str">
            <v>C0CJSG-FW-T-2025092</v>
          </cell>
          <cell r="D58" t="str">
            <v>融资租赁平台系统建设(二期)</v>
          </cell>
          <cell r="E58">
            <v>80.3</v>
          </cell>
          <cell r="F58">
            <v>80.3</v>
          </cell>
          <cell r="G58">
            <v>80.3</v>
          </cell>
          <cell r="H58">
            <v>7.3</v>
          </cell>
          <cell r="I58">
            <v>9.0909090909090898E-2</v>
          </cell>
          <cell r="J58">
            <v>0.06</v>
          </cell>
          <cell r="M58" t="str">
            <v>主导</v>
          </cell>
          <cell r="N58">
            <v>0</v>
          </cell>
          <cell r="O58" t="str">
            <v>侯捷</v>
          </cell>
          <cell r="P58" t="str">
            <v>在建</v>
          </cell>
          <cell r="T58">
            <v>0</v>
          </cell>
          <cell r="U58">
            <v>0</v>
          </cell>
          <cell r="V58">
            <v>80.3</v>
          </cell>
          <cell r="AA58">
            <v>0</v>
          </cell>
          <cell r="AB58">
            <v>0</v>
          </cell>
          <cell r="AC58">
            <v>48.18</v>
          </cell>
          <cell r="AD58">
            <v>0</v>
          </cell>
          <cell r="AE58">
            <v>0</v>
          </cell>
          <cell r="AF58">
            <v>32.119999999999997</v>
          </cell>
          <cell r="AG58">
            <v>0</v>
          </cell>
          <cell r="AH58">
            <v>0</v>
          </cell>
          <cell r="AI58">
            <v>0</v>
          </cell>
          <cell r="AJ58">
            <v>0</v>
          </cell>
          <cell r="AK58">
            <v>0</v>
          </cell>
          <cell r="AL58">
            <v>0</v>
          </cell>
          <cell r="AW58">
            <v>24.09</v>
          </cell>
          <cell r="AX58">
            <v>0</v>
          </cell>
          <cell r="AY58">
            <v>56.21</v>
          </cell>
          <cell r="AZ58">
            <v>-24.09</v>
          </cell>
          <cell r="BA58">
            <v>24.09</v>
          </cell>
          <cell r="BB58">
            <v>0</v>
          </cell>
          <cell r="BC58">
            <v>24.09</v>
          </cell>
          <cell r="BD58">
            <v>0</v>
          </cell>
          <cell r="BE58">
            <v>0</v>
          </cell>
          <cell r="BF58">
            <v>32.119999999999997</v>
          </cell>
          <cell r="BG58">
            <v>0</v>
          </cell>
          <cell r="BH58">
            <v>0</v>
          </cell>
          <cell r="BI58">
            <v>0</v>
          </cell>
          <cell r="BJ58">
            <v>0</v>
          </cell>
          <cell r="BK58">
            <v>0</v>
          </cell>
          <cell r="BL58">
            <v>0</v>
          </cell>
          <cell r="BQ58" t="str">
            <v>上海元晟融资租赁有限公司</v>
          </cell>
          <cell r="CA58">
            <v>0</v>
          </cell>
          <cell r="CB58">
            <v>0</v>
          </cell>
          <cell r="CC58">
            <v>0</v>
          </cell>
          <cell r="CD58">
            <v>0</v>
          </cell>
          <cell r="CE58">
            <v>0</v>
          </cell>
          <cell r="CF58">
            <v>0</v>
          </cell>
          <cell r="CG58">
            <v>0</v>
          </cell>
          <cell r="CH58">
            <v>0</v>
          </cell>
          <cell r="CI58">
            <v>0</v>
          </cell>
          <cell r="CJ58">
            <v>0</v>
          </cell>
          <cell r="CK58">
            <v>0</v>
          </cell>
          <cell r="CL58">
            <v>0</v>
          </cell>
          <cell r="DA58">
            <v>0</v>
          </cell>
          <cell r="DB58">
            <v>0</v>
          </cell>
          <cell r="DC58">
            <v>0</v>
          </cell>
          <cell r="DD58">
            <v>0</v>
          </cell>
          <cell r="DE58">
            <v>0</v>
          </cell>
          <cell r="DF58">
            <v>0</v>
          </cell>
          <cell r="DG58">
            <v>0</v>
          </cell>
          <cell r="DH58">
            <v>0</v>
          </cell>
          <cell r="DI58">
            <v>0</v>
          </cell>
          <cell r="DJ58">
            <v>0</v>
          </cell>
          <cell r="DK58">
            <v>0</v>
          </cell>
          <cell r="DL58">
            <v>0</v>
          </cell>
        </row>
        <row r="59">
          <cell r="A59">
            <v>55</v>
          </cell>
          <cell r="B59" t="str">
            <v>数智管理中心</v>
          </cell>
          <cell r="C59" t="str">
            <v>C0CJSG-FW-T-2025115</v>
          </cell>
          <cell r="D59" t="str">
            <v>2025年数字集团OA项目实施服务二期</v>
          </cell>
          <cell r="E59">
            <v>74.25</v>
          </cell>
          <cell r="F59">
            <v>74.25</v>
          </cell>
          <cell r="G59">
            <v>74.25</v>
          </cell>
          <cell r="H59">
            <v>10</v>
          </cell>
          <cell r="I59">
            <v>0.13468013468013501</v>
          </cell>
          <cell r="J59">
            <v>0.06</v>
          </cell>
          <cell r="M59" t="str">
            <v>主导</v>
          </cell>
          <cell r="N59">
            <v>0</v>
          </cell>
          <cell r="O59" t="str">
            <v>李柏林</v>
          </cell>
          <cell r="P59" t="str">
            <v>25已完结</v>
          </cell>
          <cell r="T59">
            <v>74.25</v>
          </cell>
          <cell r="U59">
            <v>0</v>
          </cell>
          <cell r="V59">
            <v>0</v>
          </cell>
          <cell r="AA59">
            <v>0</v>
          </cell>
          <cell r="AB59">
            <v>0</v>
          </cell>
          <cell r="AC59">
            <v>0</v>
          </cell>
          <cell r="AD59">
            <v>0</v>
          </cell>
          <cell r="AE59">
            <v>0</v>
          </cell>
          <cell r="AF59">
            <v>0</v>
          </cell>
          <cell r="AG59">
            <v>0</v>
          </cell>
          <cell r="AH59">
            <v>0</v>
          </cell>
          <cell r="AI59">
            <v>0</v>
          </cell>
          <cell r="AJ59">
            <v>0</v>
          </cell>
          <cell r="AK59">
            <v>0</v>
          </cell>
          <cell r="AL59">
            <v>0</v>
          </cell>
          <cell r="AW59">
            <v>0</v>
          </cell>
          <cell r="AX59">
            <v>74.25</v>
          </cell>
          <cell r="AY59">
            <v>0</v>
          </cell>
          <cell r="AZ59">
            <v>0</v>
          </cell>
          <cell r="BA59">
            <v>74.25</v>
          </cell>
          <cell r="BB59">
            <v>0</v>
          </cell>
          <cell r="BC59">
            <v>0</v>
          </cell>
          <cell r="BD59">
            <v>0</v>
          </cell>
          <cell r="BE59">
            <v>0</v>
          </cell>
          <cell r="BF59">
            <v>0</v>
          </cell>
          <cell r="BG59">
            <v>0</v>
          </cell>
          <cell r="BH59">
            <v>0</v>
          </cell>
          <cell r="BI59">
            <v>0</v>
          </cell>
          <cell r="BJ59">
            <v>0</v>
          </cell>
          <cell r="BK59">
            <v>0</v>
          </cell>
          <cell r="BL59">
            <v>0</v>
          </cell>
          <cell r="BQ59" t="str">
            <v>上海城建数字产业集团有限公司</v>
          </cell>
          <cell r="CA59">
            <v>0</v>
          </cell>
          <cell r="CB59">
            <v>0</v>
          </cell>
          <cell r="CC59">
            <v>0</v>
          </cell>
          <cell r="CD59">
            <v>0</v>
          </cell>
          <cell r="CE59">
            <v>0</v>
          </cell>
          <cell r="CF59">
            <v>0</v>
          </cell>
          <cell r="CG59">
            <v>0</v>
          </cell>
          <cell r="CH59">
            <v>0</v>
          </cell>
          <cell r="CI59">
            <v>0</v>
          </cell>
          <cell r="CJ59">
            <v>0</v>
          </cell>
          <cell r="CK59">
            <v>0</v>
          </cell>
          <cell r="CL59">
            <v>0</v>
          </cell>
          <cell r="DA59">
            <v>74.25</v>
          </cell>
          <cell r="DB59">
            <v>0</v>
          </cell>
          <cell r="DC59">
            <v>0</v>
          </cell>
          <cell r="DD59">
            <v>0</v>
          </cell>
          <cell r="DE59">
            <v>0</v>
          </cell>
          <cell r="DF59">
            <v>0</v>
          </cell>
          <cell r="DG59">
            <v>0</v>
          </cell>
          <cell r="DH59">
            <v>0</v>
          </cell>
          <cell r="DI59">
            <v>0</v>
          </cell>
          <cell r="DJ59">
            <v>0</v>
          </cell>
          <cell r="DK59">
            <v>0</v>
          </cell>
          <cell r="DL59">
            <v>0</v>
          </cell>
        </row>
        <row r="60">
          <cell r="A60">
            <v>56</v>
          </cell>
          <cell r="B60" t="str">
            <v>数智管理中心</v>
          </cell>
          <cell r="C60" t="str">
            <v>C0CJSG-FW-T/W-2025078</v>
          </cell>
          <cell r="D60" t="str">
            <v>电子会计档案开发实施服务</v>
          </cell>
          <cell r="E60">
            <v>88</v>
          </cell>
          <cell r="F60">
            <v>88</v>
          </cell>
          <cell r="G60">
            <v>88</v>
          </cell>
          <cell r="H60">
            <v>24</v>
          </cell>
          <cell r="I60">
            <v>0.27272727272727298</v>
          </cell>
          <cell r="J60">
            <v>8.5992167133404698E-2</v>
          </cell>
          <cell r="M60" t="str">
            <v>主导</v>
          </cell>
          <cell r="N60">
            <v>0</v>
          </cell>
          <cell r="O60" t="str">
            <v>侯捷</v>
          </cell>
          <cell r="P60" t="str">
            <v>在建</v>
          </cell>
          <cell r="T60">
            <v>50.2</v>
          </cell>
          <cell r="U60">
            <v>0</v>
          </cell>
          <cell r="V60">
            <v>37.799999999999997</v>
          </cell>
          <cell r="AA60">
            <v>0</v>
          </cell>
          <cell r="AB60">
            <v>0</v>
          </cell>
          <cell r="AC60">
            <v>0</v>
          </cell>
          <cell r="AD60">
            <v>0</v>
          </cell>
          <cell r="AE60">
            <v>37.799999999999997</v>
          </cell>
          <cell r="AF60">
            <v>0</v>
          </cell>
          <cell r="AG60">
            <v>0</v>
          </cell>
          <cell r="AH60">
            <v>0</v>
          </cell>
          <cell r="AI60">
            <v>0</v>
          </cell>
          <cell r="AJ60">
            <v>0</v>
          </cell>
          <cell r="AK60">
            <v>0</v>
          </cell>
          <cell r="AL60">
            <v>0</v>
          </cell>
          <cell r="AW60">
            <v>50.2</v>
          </cell>
          <cell r="AX60">
            <v>0</v>
          </cell>
          <cell r="AY60">
            <v>37.799999999999997</v>
          </cell>
          <cell r="AZ60">
            <v>0</v>
          </cell>
          <cell r="BA60">
            <v>29.7</v>
          </cell>
          <cell r="BB60">
            <v>0</v>
          </cell>
          <cell r="BC60">
            <v>0</v>
          </cell>
          <cell r="BD60">
            <v>0</v>
          </cell>
          <cell r="BE60">
            <v>0</v>
          </cell>
          <cell r="BF60">
            <v>29.7</v>
          </cell>
          <cell r="BG60">
            <v>0</v>
          </cell>
          <cell r="BH60">
            <v>8.1</v>
          </cell>
          <cell r="BI60">
            <v>0</v>
          </cell>
          <cell r="BJ60">
            <v>0</v>
          </cell>
          <cell r="BK60">
            <v>0</v>
          </cell>
          <cell r="BL60">
            <v>0</v>
          </cell>
          <cell r="BQ60" t="str">
            <v>上海建元财务管理有限公司</v>
          </cell>
          <cell r="CA60">
            <v>0</v>
          </cell>
          <cell r="CB60">
            <v>0</v>
          </cell>
          <cell r="CC60">
            <v>0</v>
          </cell>
          <cell r="CD60">
            <v>0</v>
          </cell>
          <cell r="CE60">
            <v>0</v>
          </cell>
          <cell r="CF60">
            <v>0</v>
          </cell>
          <cell r="CG60">
            <v>0</v>
          </cell>
          <cell r="CH60">
            <v>0</v>
          </cell>
          <cell r="CI60">
            <v>0</v>
          </cell>
          <cell r="CJ60">
            <v>0</v>
          </cell>
          <cell r="CK60">
            <v>0</v>
          </cell>
          <cell r="CL60">
            <v>0</v>
          </cell>
          <cell r="DA60">
            <v>0</v>
          </cell>
          <cell r="DB60">
            <v>0</v>
          </cell>
          <cell r="DC60">
            <v>0</v>
          </cell>
          <cell r="DD60">
            <v>0</v>
          </cell>
          <cell r="DE60">
            <v>0</v>
          </cell>
          <cell r="DF60">
            <v>0</v>
          </cell>
          <cell r="DG60">
            <v>0</v>
          </cell>
          <cell r="DH60">
            <v>0</v>
          </cell>
          <cell r="DI60">
            <v>0</v>
          </cell>
          <cell r="DJ60">
            <v>0</v>
          </cell>
          <cell r="DK60">
            <v>0</v>
          </cell>
          <cell r="DL60">
            <v>0</v>
          </cell>
        </row>
        <row r="61">
          <cell r="A61">
            <v>57</v>
          </cell>
          <cell r="B61" t="str">
            <v>数智管理中心</v>
          </cell>
          <cell r="C61" t="str">
            <v>C0CJSG-FW-T-2025079</v>
          </cell>
          <cell r="D61" t="str">
            <v>隧道股份电子税务系统开发实施</v>
          </cell>
          <cell r="E61">
            <v>49.5</v>
          </cell>
          <cell r="F61">
            <v>49.5</v>
          </cell>
          <cell r="G61">
            <v>49.5</v>
          </cell>
          <cell r="H61">
            <v>4.5</v>
          </cell>
          <cell r="I61">
            <v>9.0909090909090898E-2</v>
          </cell>
          <cell r="J61">
            <v>0.06</v>
          </cell>
          <cell r="M61" t="str">
            <v>主导</v>
          </cell>
          <cell r="N61">
            <v>0</v>
          </cell>
          <cell r="O61" t="str">
            <v>侯捷</v>
          </cell>
          <cell r="P61" t="str">
            <v>在建</v>
          </cell>
          <cell r="T61">
            <v>39.6</v>
          </cell>
          <cell r="U61">
            <v>0</v>
          </cell>
          <cell r="V61">
            <v>9.9</v>
          </cell>
          <cell r="AA61">
            <v>0</v>
          </cell>
          <cell r="AB61">
            <v>0</v>
          </cell>
          <cell r="AC61">
            <v>0</v>
          </cell>
          <cell r="AD61">
            <v>0</v>
          </cell>
          <cell r="AE61">
            <v>0</v>
          </cell>
          <cell r="AF61">
            <v>9.9</v>
          </cell>
          <cell r="AG61">
            <v>0</v>
          </cell>
          <cell r="AH61">
            <v>0</v>
          </cell>
          <cell r="AI61">
            <v>0</v>
          </cell>
          <cell r="AJ61">
            <v>0</v>
          </cell>
          <cell r="AK61">
            <v>0</v>
          </cell>
          <cell r="AL61">
            <v>0</v>
          </cell>
          <cell r="AW61">
            <v>39.6</v>
          </cell>
          <cell r="AX61">
            <v>0</v>
          </cell>
          <cell r="AY61">
            <v>9.9</v>
          </cell>
          <cell r="AZ61">
            <v>0</v>
          </cell>
          <cell r="BA61">
            <v>9.9</v>
          </cell>
          <cell r="BB61">
            <v>0</v>
          </cell>
          <cell r="BC61">
            <v>0</v>
          </cell>
          <cell r="BD61">
            <v>0</v>
          </cell>
          <cell r="BE61">
            <v>0</v>
          </cell>
          <cell r="BF61">
            <v>9.9</v>
          </cell>
          <cell r="BG61">
            <v>0</v>
          </cell>
          <cell r="BH61">
            <v>0</v>
          </cell>
          <cell r="BI61">
            <v>0</v>
          </cell>
          <cell r="BJ61">
            <v>0</v>
          </cell>
          <cell r="BK61">
            <v>0</v>
          </cell>
          <cell r="BL61">
            <v>0</v>
          </cell>
          <cell r="BQ61" t="str">
            <v>上海建元财务管理有限公司</v>
          </cell>
          <cell r="CA61">
            <v>0</v>
          </cell>
          <cell r="CB61">
            <v>0</v>
          </cell>
          <cell r="CC61">
            <v>0</v>
          </cell>
          <cell r="CD61">
            <v>0</v>
          </cell>
          <cell r="CE61">
            <v>0</v>
          </cell>
          <cell r="CF61">
            <v>0</v>
          </cell>
          <cell r="CG61">
            <v>0</v>
          </cell>
          <cell r="CH61">
            <v>0</v>
          </cell>
          <cell r="CI61">
            <v>0</v>
          </cell>
          <cell r="CJ61">
            <v>0</v>
          </cell>
          <cell r="CK61">
            <v>0</v>
          </cell>
          <cell r="CL61">
            <v>0</v>
          </cell>
          <cell r="DA61">
            <v>0</v>
          </cell>
          <cell r="DB61">
            <v>0</v>
          </cell>
          <cell r="DC61">
            <v>0</v>
          </cell>
          <cell r="DD61">
            <v>0</v>
          </cell>
          <cell r="DE61">
            <v>0</v>
          </cell>
          <cell r="DF61">
            <v>0</v>
          </cell>
          <cell r="DG61">
            <v>0</v>
          </cell>
          <cell r="DH61">
            <v>0</v>
          </cell>
          <cell r="DI61">
            <v>0</v>
          </cell>
          <cell r="DJ61">
            <v>0</v>
          </cell>
          <cell r="DK61">
            <v>0</v>
          </cell>
          <cell r="DL61">
            <v>0</v>
          </cell>
        </row>
        <row r="62">
          <cell r="A62">
            <v>58</v>
          </cell>
          <cell r="B62" t="str">
            <v>数智管理中心</v>
          </cell>
          <cell r="C62" t="str">
            <v>C0CJSG-FW-T-2025113</v>
          </cell>
          <cell r="D62" t="str">
            <v>2025年智能工具知识服务合同</v>
          </cell>
          <cell r="E62">
            <v>1.5</v>
          </cell>
          <cell r="F62">
            <v>1.5</v>
          </cell>
          <cell r="G62">
            <v>1.5</v>
          </cell>
          <cell r="H62">
            <v>0.3</v>
          </cell>
          <cell r="I62">
            <v>0.2</v>
          </cell>
          <cell r="J62">
            <v>0.06</v>
          </cell>
          <cell r="M62" t="str">
            <v>主导</v>
          </cell>
          <cell r="N62">
            <v>0</v>
          </cell>
          <cell r="O62" t="str">
            <v>涂勋</v>
          </cell>
          <cell r="P62" t="str">
            <v>在建</v>
          </cell>
          <cell r="T62">
            <v>0</v>
          </cell>
          <cell r="U62">
            <v>1.5</v>
          </cell>
          <cell r="V62">
            <v>0</v>
          </cell>
          <cell r="AA62">
            <v>1.5</v>
          </cell>
          <cell r="AB62">
            <v>1.5</v>
          </cell>
          <cell r="AC62">
            <v>1.5</v>
          </cell>
          <cell r="AD62">
            <v>0</v>
          </cell>
          <cell r="AE62">
            <v>0</v>
          </cell>
          <cell r="AF62">
            <v>0</v>
          </cell>
          <cell r="AG62">
            <v>0</v>
          </cell>
          <cell r="AH62">
            <v>0</v>
          </cell>
          <cell r="AI62">
            <v>0</v>
          </cell>
          <cell r="AJ62">
            <v>0</v>
          </cell>
          <cell r="AK62">
            <v>0</v>
          </cell>
          <cell r="AL62">
            <v>0</v>
          </cell>
          <cell r="AW62">
            <v>0</v>
          </cell>
          <cell r="AX62">
            <v>1.5</v>
          </cell>
          <cell r="AY62">
            <v>0</v>
          </cell>
          <cell r="AZ62">
            <v>0</v>
          </cell>
          <cell r="BA62">
            <v>1.5</v>
          </cell>
          <cell r="BB62">
            <v>0</v>
          </cell>
          <cell r="BC62">
            <v>0</v>
          </cell>
          <cell r="BD62">
            <v>0</v>
          </cell>
          <cell r="BE62">
            <v>0</v>
          </cell>
          <cell r="BF62">
            <v>0</v>
          </cell>
          <cell r="BG62">
            <v>0</v>
          </cell>
          <cell r="BH62">
            <v>0</v>
          </cell>
          <cell r="BI62">
            <v>0</v>
          </cell>
          <cell r="BJ62">
            <v>0</v>
          </cell>
          <cell r="BK62">
            <v>0</v>
          </cell>
          <cell r="BL62">
            <v>0</v>
          </cell>
          <cell r="BQ62" t="str">
            <v>上海城建城市运营（集团）有限公司</v>
          </cell>
          <cell r="CA62">
            <v>0</v>
          </cell>
          <cell r="CB62">
            <v>0</v>
          </cell>
          <cell r="CC62">
            <v>1.5</v>
          </cell>
          <cell r="CD62">
            <v>0</v>
          </cell>
          <cell r="CE62">
            <v>0</v>
          </cell>
          <cell r="CF62">
            <v>0</v>
          </cell>
          <cell r="CG62">
            <v>0</v>
          </cell>
          <cell r="CH62">
            <v>0</v>
          </cell>
          <cell r="CI62">
            <v>0</v>
          </cell>
          <cell r="CJ62">
            <v>0</v>
          </cell>
          <cell r="CK62">
            <v>0</v>
          </cell>
          <cell r="CL62">
            <v>0</v>
          </cell>
          <cell r="DA62">
            <v>1.5</v>
          </cell>
          <cell r="DB62">
            <v>0</v>
          </cell>
          <cell r="DC62">
            <v>0</v>
          </cell>
          <cell r="DD62">
            <v>0</v>
          </cell>
          <cell r="DE62">
            <v>0</v>
          </cell>
          <cell r="DF62">
            <v>0</v>
          </cell>
          <cell r="DG62">
            <v>0</v>
          </cell>
          <cell r="DH62">
            <v>0</v>
          </cell>
          <cell r="DI62">
            <v>0</v>
          </cell>
          <cell r="DJ62">
            <v>0</v>
          </cell>
          <cell r="DK62">
            <v>0</v>
          </cell>
          <cell r="DL62">
            <v>0</v>
          </cell>
        </row>
        <row r="63">
          <cell r="A63">
            <v>59</v>
          </cell>
          <cell r="B63" t="str">
            <v>数智管理中心</v>
          </cell>
          <cell r="C63" t="str">
            <v>C0CJSG-FW-T-2025073</v>
          </cell>
          <cell r="D63" t="str">
            <v>上海城建供应链金融综合服务平台监管报表开发</v>
          </cell>
          <cell r="E63">
            <v>44</v>
          </cell>
          <cell r="F63">
            <v>44</v>
          </cell>
          <cell r="G63">
            <v>44</v>
          </cell>
          <cell r="H63">
            <v>4</v>
          </cell>
          <cell r="I63">
            <v>9.0909090909090898E-2</v>
          </cell>
          <cell r="J63">
            <v>0.06</v>
          </cell>
          <cell r="M63" t="str">
            <v>主导</v>
          </cell>
          <cell r="N63">
            <v>0</v>
          </cell>
          <cell r="O63" t="str">
            <v>侯捷</v>
          </cell>
          <cell r="P63" t="str">
            <v>在建</v>
          </cell>
          <cell r="T63">
            <v>35.200000000000003</v>
          </cell>
          <cell r="U63">
            <v>0</v>
          </cell>
          <cell r="V63">
            <v>8.8000000000000007</v>
          </cell>
          <cell r="AA63">
            <v>0</v>
          </cell>
          <cell r="AB63">
            <v>0</v>
          </cell>
          <cell r="AC63">
            <v>0</v>
          </cell>
          <cell r="AD63">
            <v>0</v>
          </cell>
          <cell r="AE63">
            <v>0</v>
          </cell>
          <cell r="AF63">
            <v>8.8000000000000007</v>
          </cell>
          <cell r="AG63">
            <v>0</v>
          </cell>
          <cell r="AH63">
            <v>0</v>
          </cell>
          <cell r="AI63">
            <v>0</v>
          </cell>
          <cell r="AJ63">
            <v>0</v>
          </cell>
          <cell r="AK63">
            <v>0</v>
          </cell>
          <cell r="AL63">
            <v>0</v>
          </cell>
          <cell r="AW63">
            <v>35.200000000000003</v>
          </cell>
          <cell r="AX63">
            <v>0</v>
          </cell>
          <cell r="AY63">
            <v>8.8000000000000007</v>
          </cell>
          <cell r="AZ63">
            <v>0</v>
          </cell>
          <cell r="BA63">
            <v>8.8000000000000007</v>
          </cell>
          <cell r="BB63">
            <v>0</v>
          </cell>
          <cell r="BC63">
            <v>0</v>
          </cell>
          <cell r="BD63">
            <v>0</v>
          </cell>
          <cell r="BE63">
            <v>0</v>
          </cell>
          <cell r="BF63">
            <v>8.8000000000000007</v>
          </cell>
          <cell r="BG63">
            <v>0</v>
          </cell>
          <cell r="BH63">
            <v>0</v>
          </cell>
          <cell r="BI63">
            <v>0</v>
          </cell>
          <cell r="BJ63">
            <v>0</v>
          </cell>
          <cell r="BK63">
            <v>0</v>
          </cell>
          <cell r="BL63">
            <v>0</v>
          </cell>
          <cell r="BQ63" t="str">
            <v>上海建元财务管理有限公司</v>
          </cell>
          <cell r="CA63">
            <v>0</v>
          </cell>
          <cell r="CB63">
            <v>0</v>
          </cell>
          <cell r="CC63">
            <v>0</v>
          </cell>
          <cell r="CD63">
            <v>0</v>
          </cell>
          <cell r="CE63">
            <v>0</v>
          </cell>
          <cell r="CF63">
            <v>0</v>
          </cell>
          <cell r="CG63">
            <v>0</v>
          </cell>
          <cell r="CH63">
            <v>0</v>
          </cell>
          <cell r="CI63">
            <v>0</v>
          </cell>
          <cell r="CJ63">
            <v>0</v>
          </cell>
          <cell r="CK63">
            <v>0</v>
          </cell>
          <cell r="CL63">
            <v>0</v>
          </cell>
          <cell r="DA63">
            <v>0</v>
          </cell>
          <cell r="DB63">
            <v>0</v>
          </cell>
          <cell r="DC63">
            <v>0</v>
          </cell>
          <cell r="DD63">
            <v>0</v>
          </cell>
          <cell r="DE63">
            <v>0</v>
          </cell>
          <cell r="DF63">
            <v>0</v>
          </cell>
          <cell r="DG63">
            <v>0</v>
          </cell>
          <cell r="DH63">
            <v>0</v>
          </cell>
          <cell r="DI63">
            <v>0</v>
          </cell>
          <cell r="DJ63">
            <v>0</v>
          </cell>
          <cell r="DK63">
            <v>0</v>
          </cell>
          <cell r="DL63">
            <v>0</v>
          </cell>
        </row>
        <row r="64">
          <cell r="A64">
            <v>60</v>
          </cell>
          <cell r="B64" t="str">
            <v>数智管理中心</v>
          </cell>
          <cell r="C64" t="str">
            <v>C0CJSG-FW-T-2025112</v>
          </cell>
          <cell r="D64" t="str">
            <v>2025年建元财务综合管理信息系统实施服务</v>
          </cell>
          <cell r="E64">
            <v>20</v>
          </cell>
          <cell r="F64">
            <v>20</v>
          </cell>
          <cell r="G64">
            <v>20</v>
          </cell>
          <cell r="H64">
            <v>5</v>
          </cell>
          <cell r="I64">
            <v>0.25</v>
          </cell>
          <cell r="J64">
            <v>0.06</v>
          </cell>
          <cell r="M64" t="str">
            <v>主导</v>
          </cell>
          <cell r="N64">
            <v>0</v>
          </cell>
          <cell r="O64" t="str">
            <v>李柏林</v>
          </cell>
          <cell r="P64" t="str">
            <v>25已完结</v>
          </cell>
          <cell r="T64">
            <v>20</v>
          </cell>
          <cell r="U64">
            <v>0</v>
          </cell>
          <cell r="V64">
            <v>0</v>
          </cell>
          <cell r="AA64">
            <v>0</v>
          </cell>
          <cell r="AB64">
            <v>0</v>
          </cell>
          <cell r="AC64">
            <v>0</v>
          </cell>
          <cell r="AD64">
            <v>0</v>
          </cell>
          <cell r="AE64">
            <v>0</v>
          </cell>
          <cell r="AF64">
            <v>0</v>
          </cell>
          <cell r="AG64">
            <v>0</v>
          </cell>
          <cell r="AH64">
            <v>0</v>
          </cell>
          <cell r="AI64">
            <v>0</v>
          </cell>
          <cell r="AJ64">
            <v>0</v>
          </cell>
          <cell r="AK64">
            <v>0</v>
          </cell>
          <cell r="AL64">
            <v>0</v>
          </cell>
          <cell r="AW64">
            <v>0</v>
          </cell>
          <cell r="AX64">
            <v>20</v>
          </cell>
          <cell r="AY64">
            <v>0</v>
          </cell>
          <cell r="AZ64">
            <v>0</v>
          </cell>
          <cell r="BA64">
            <v>18</v>
          </cell>
          <cell r="BB64">
            <v>20</v>
          </cell>
          <cell r="BC64">
            <v>0</v>
          </cell>
          <cell r="BD64">
            <v>0</v>
          </cell>
          <cell r="BE64">
            <v>0</v>
          </cell>
          <cell r="BF64">
            <v>0</v>
          </cell>
          <cell r="BG64">
            <v>0</v>
          </cell>
          <cell r="BH64">
            <v>0</v>
          </cell>
          <cell r="BI64">
            <v>0</v>
          </cell>
          <cell r="BJ64">
            <v>0</v>
          </cell>
          <cell r="BK64">
            <v>0</v>
          </cell>
          <cell r="BL64">
            <v>0</v>
          </cell>
          <cell r="BQ64" t="str">
            <v>上海建元财务管理有限公司</v>
          </cell>
          <cell r="CA64">
            <v>0</v>
          </cell>
          <cell r="CB64">
            <v>0</v>
          </cell>
          <cell r="CC64">
            <v>0</v>
          </cell>
          <cell r="CD64">
            <v>0</v>
          </cell>
          <cell r="CE64">
            <v>0</v>
          </cell>
          <cell r="CF64">
            <v>0</v>
          </cell>
          <cell r="CG64">
            <v>0</v>
          </cell>
          <cell r="CH64">
            <v>0</v>
          </cell>
          <cell r="CI64">
            <v>0</v>
          </cell>
          <cell r="CJ64">
            <v>0</v>
          </cell>
          <cell r="CK64">
            <v>0</v>
          </cell>
          <cell r="CL64">
            <v>0</v>
          </cell>
          <cell r="DA64">
            <v>0</v>
          </cell>
          <cell r="DB64">
            <v>20</v>
          </cell>
          <cell r="DC64">
            <v>0</v>
          </cell>
          <cell r="DD64">
            <v>0</v>
          </cell>
          <cell r="DE64">
            <v>0</v>
          </cell>
          <cell r="DF64">
            <v>0</v>
          </cell>
          <cell r="DG64">
            <v>0</v>
          </cell>
          <cell r="DH64">
            <v>0</v>
          </cell>
          <cell r="DI64">
            <v>0</v>
          </cell>
          <cell r="DJ64">
            <v>0</v>
          </cell>
          <cell r="DK64">
            <v>0</v>
          </cell>
          <cell r="DL64">
            <v>0</v>
          </cell>
        </row>
        <row r="65">
          <cell r="A65">
            <v>61</v>
          </cell>
          <cell r="B65" t="str">
            <v>数智管理中心</v>
          </cell>
          <cell r="C65" t="str">
            <v>C0CJSG-FW-T-2025116</v>
          </cell>
          <cell r="D65" t="str">
            <v>2025年隧道股份数据中台实施项目</v>
          </cell>
          <cell r="E65">
            <v>100</v>
          </cell>
          <cell r="F65">
            <v>100</v>
          </cell>
          <cell r="G65">
            <v>100</v>
          </cell>
          <cell r="H65">
            <v>74</v>
          </cell>
          <cell r="I65">
            <v>0.74</v>
          </cell>
          <cell r="J65">
            <v>0.06</v>
          </cell>
          <cell r="M65" t="str">
            <v>主导</v>
          </cell>
          <cell r="N65">
            <v>0</v>
          </cell>
          <cell r="O65" t="str">
            <v>刘桐</v>
          </cell>
          <cell r="P65" t="str">
            <v>在建</v>
          </cell>
          <cell r="T65">
            <v>70</v>
          </cell>
          <cell r="U65">
            <v>30</v>
          </cell>
          <cell r="V65">
            <v>0</v>
          </cell>
          <cell r="AA65">
            <v>0</v>
          </cell>
          <cell r="AB65">
            <v>0</v>
          </cell>
          <cell r="AC65">
            <v>0</v>
          </cell>
          <cell r="AD65">
            <v>30</v>
          </cell>
          <cell r="AE65">
            <v>0</v>
          </cell>
          <cell r="AF65">
            <v>0</v>
          </cell>
          <cell r="AG65">
            <v>0</v>
          </cell>
          <cell r="AH65">
            <v>0</v>
          </cell>
          <cell r="AI65">
            <v>0</v>
          </cell>
          <cell r="AJ65">
            <v>0</v>
          </cell>
          <cell r="AK65">
            <v>0</v>
          </cell>
          <cell r="AL65">
            <v>0</v>
          </cell>
          <cell r="AW65">
            <v>70</v>
          </cell>
          <cell r="AX65">
            <v>30</v>
          </cell>
          <cell r="AY65">
            <v>0</v>
          </cell>
          <cell r="AZ65">
            <v>0</v>
          </cell>
          <cell r="BA65">
            <v>0</v>
          </cell>
          <cell r="BB65">
            <v>0</v>
          </cell>
          <cell r="BC65">
            <v>0</v>
          </cell>
          <cell r="BD65">
            <v>30</v>
          </cell>
          <cell r="BE65">
            <v>0</v>
          </cell>
          <cell r="BF65">
            <v>0</v>
          </cell>
          <cell r="BG65">
            <v>0</v>
          </cell>
          <cell r="BH65">
            <v>0</v>
          </cell>
          <cell r="BI65">
            <v>0</v>
          </cell>
          <cell r="BJ65">
            <v>0</v>
          </cell>
          <cell r="BK65">
            <v>0</v>
          </cell>
          <cell r="BL65">
            <v>0</v>
          </cell>
          <cell r="BQ65" t="str">
            <v>上海隧道工程股份有限公司</v>
          </cell>
          <cell r="CA65">
            <v>0</v>
          </cell>
          <cell r="CB65">
            <v>0</v>
          </cell>
          <cell r="CC65">
            <v>30</v>
          </cell>
          <cell r="CD65">
            <v>0</v>
          </cell>
          <cell r="CE65">
            <v>0</v>
          </cell>
          <cell r="CF65">
            <v>0</v>
          </cell>
          <cell r="CG65">
            <v>0</v>
          </cell>
          <cell r="CH65">
            <v>0</v>
          </cell>
          <cell r="CI65">
            <v>0</v>
          </cell>
          <cell r="CJ65">
            <v>0</v>
          </cell>
          <cell r="CK65">
            <v>0</v>
          </cell>
          <cell r="CL65">
            <v>0</v>
          </cell>
          <cell r="DA65">
            <v>0</v>
          </cell>
          <cell r="DB65">
            <v>0</v>
          </cell>
          <cell r="DC65">
            <v>0</v>
          </cell>
          <cell r="DD65">
            <v>30</v>
          </cell>
          <cell r="DE65">
            <v>0</v>
          </cell>
          <cell r="DF65">
            <v>0</v>
          </cell>
          <cell r="DG65">
            <v>0</v>
          </cell>
          <cell r="DH65">
            <v>0</v>
          </cell>
          <cell r="DI65">
            <v>0</v>
          </cell>
          <cell r="DJ65">
            <v>0</v>
          </cell>
          <cell r="DK65">
            <v>0</v>
          </cell>
          <cell r="DL65">
            <v>0</v>
          </cell>
        </row>
        <row r="66">
          <cell r="A66">
            <v>62</v>
          </cell>
          <cell r="B66" t="str">
            <v>数智管理中心</v>
          </cell>
          <cell r="C66" t="str">
            <v>C0CJSG-FW-T-2025124</v>
          </cell>
          <cell r="D66" t="str">
            <v>2026年隧道股份数据挖掘FineBI软件订阅及账号采购</v>
          </cell>
          <cell r="E66">
            <v>27</v>
          </cell>
          <cell r="F66">
            <v>27</v>
          </cell>
          <cell r="G66">
            <v>27</v>
          </cell>
          <cell r="H66">
            <v>2.4</v>
          </cell>
          <cell r="I66">
            <v>8.8888888888888906E-2</v>
          </cell>
          <cell r="J66">
            <v>0.06</v>
          </cell>
          <cell r="M66" t="str">
            <v>主导</v>
          </cell>
          <cell r="N66">
            <v>0</v>
          </cell>
          <cell r="O66" t="str">
            <v>张健</v>
          </cell>
          <cell r="P66" t="str">
            <v>26已完结</v>
          </cell>
          <cell r="T66">
            <v>0</v>
          </cell>
          <cell r="U66">
            <v>27</v>
          </cell>
          <cell r="V66">
            <v>0</v>
          </cell>
          <cell r="AA66">
            <v>27</v>
          </cell>
          <cell r="AB66">
            <v>0</v>
          </cell>
          <cell r="AC66">
            <v>0</v>
          </cell>
          <cell r="AD66">
            <v>0</v>
          </cell>
          <cell r="AE66">
            <v>0</v>
          </cell>
          <cell r="AF66">
            <v>0</v>
          </cell>
          <cell r="AG66">
            <v>0</v>
          </cell>
          <cell r="AH66">
            <v>0</v>
          </cell>
          <cell r="AI66">
            <v>0</v>
          </cell>
          <cell r="AJ66">
            <v>0</v>
          </cell>
          <cell r="AK66">
            <v>0</v>
          </cell>
          <cell r="AL66">
            <v>0</v>
          </cell>
          <cell r="AW66">
            <v>27</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Q66" t="str">
            <v>上海隧道工程股份有限公司</v>
          </cell>
          <cell r="CA66">
            <v>27</v>
          </cell>
          <cell r="CB66">
            <v>0</v>
          </cell>
          <cell r="CC66">
            <v>0</v>
          </cell>
          <cell r="CD66">
            <v>0</v>
          </cell>
          <cell r="CE66">
            <v>0</v>
          </cell>
          <cell r="CF66">
            <v>0</v>
          </cell>
          <cell r="CG66">
            <v>0</v>
          </cell>
          <cell r="CH66">
            <v>0</v>
          </cell>
          <cell r="CI66">
            <v>0</v>
          </cell>
          <cell r="CJ66">
            <v>0</v>
          </cell>
          <cell r="CK66">
            <v>0</v>
          </cell>
          <cell r="CL66">
            <v>0</v>
          </cell>
          <cell r="DA66">
            <v>0</v>
          </cell>
          <cell r="DB66">
            <v>0</v>
          </cell>
          <cell r="DC66">
            <v>0</v>
          </cell>
          <cell r="DD66">
            <v>0</v>
          </cell>
          <cell r="DE66">
            <v>0</v>
          </cell>
          <cell r="DF66">
            <v>0</v>
          </cell>
          <cell r="DG66">
            <v>0</v>
          </cell>
          <cell r="DH66">
            <v>0</v>
          </cell>
          <cell r="DI66">
            <v>0</v>
          </cell>
          <cell r="DJ66">
            <v>0</v>
          </cell>
          <cell r="DK66">
            <v>0</v>
          </cell>
          <cell r="DL66">
            <v>0</v>
          </cell>
        </row>
        <row r="67">
          <cell r="A67">
            <v>63</v>
          </cell>
          <cell r="B67" t="str">
            <v>数智管理中心</v>
          </cell>
          <cell r="C67" t="str">
            <v>C0CJSG-FW-T-2025143</v>
          </cell>
          <cell r="D67" t="str">
            <v>资金结算业务中RPA-OCR技术的财务数字员工体系构建和应用研究</v>
          </cell>
          <cell r="E67">
            <v>30</v>
          </cell>
          <cell r="F67">
            <v>30</v>
          </cell>
          <cell r="G67">
            <v>30</v>
          </cell>
          <cell r="H67">
            <v>30</v>
          </cell>
          <cell r="I67">
            <v>1</v>
          </cell>
          <cell r="J67">
            <v>0.06</v>
          </cell>
          <cell r="M67" t="str">
            <v>主导</v>
          </cell>
          <cell r="N67">
            <v>0</v>
          </cell>
          <cell r="O67" t="str">
            <v>侯捷</v>
          </cell>
          <cell r="P67" t="str">
            <v>26新签</v>
          </cell>
          <cell r="T67">
            <v>0</v>
          </cell>
          <cell r="U67">
            <v>0</v>
          </cell>
          <cell r="V67">
            <v>30</v>
          </cell>
          <cell r="AA67">
            <v>18</v>
          </cell>
          <cell r="AB67">
            <v>0</v>
          </cell>
          <cell r="AC67">
            <v>18</v>
          </cell>
          <cell r="AD67">
            <v>0</v>
          </cell>
          <cell r="AE67">
            <v>0</v>
          </cell>
          <cell r="AF67">
            <v>12</v>
          </cell>
          <cell r="AG67">
            <v>0</v>
          </cell>
          <cell r="AH67">
            <v>0</v>
          </cell>
          <cell r="AI67">
            <v>0</v>
          </cell>
          <cell r="AJ67">
            <v>0</v>
          </cell>
          <cell r="AK67">
            <v>0</v>
          </cell>
          <cell r="AL67">
            <v>0</v>
          </cell>
          <cell r="AW67">
            <v>0</v>
          </cell>
          <cell r="AX67">
            <v>18</v>
          </cell>
          <cell r="AY67">
            <v>12</v>
          </cell>
          <cell r="AZ67">
            <v>-18</v>
          </cell>
          <cell r="BA67">
            <v>18</v>
          </cell>
          <cell r="BB67">
            <v>18</v>
          </cell>
          <cell r="BC67">
            <v>18</v>
          </cell>
          <cell r="BD67">
            <v>0</v>
          </cell>
          <cell r="BE67">
            <v>0</v>
          </cell>
          <cell r="BF67">
            <v>12</v>
          </cell>
          <cell r="BG67">
            <v>0</v>
          </cell>
          <cell r="BH67">
            <v>0</v>
          </cell>
          <cell r="BI67">
            <v>0</v>
          </cell>
          <cell r="BJ67">
            <v>0</v>
          </cell>
          <cell r="BK67">
            <v>0</v>
          </cell>
          <cell r="BL67">
            <v>0</v>
          </cell>
          <cell r="BQ67" t="str">
            <v>上海建元财务管理有限公司</v>
          </cell>
          <cell r="CA67">
            <v>0</v>
          </cell>
          <cell r="CB67">
            <v>0</v>
          </cell>
          <cell r="CC67">
            <v>0</v>
          </cell>
          <cell r="CD67">
            <v>0</v>
          </cell>
          <cell r="CE67">
            <v>0</v>
          </cell>
          <cell r="CF67">
            <v>0</v>
          </cell>
          <cell r="CG67">
            <v>0</v>
          </cell>
          <cell r="CH67">
            <v>0</v>
          </cell>
          <cell r="CI67">
            <v>0</v>
          </cell>
          <cell r="CJ67">
            <v>0</v>
          </cell>
          <cell r="CK67">
            <v>0</v>
          </cell>
          <cell r="CL67">
            <v>0</v>
          </cell>
          <cell r="DA67">
            <v>0</v>
          </cell>
          <cell r="DB67">
            <v>0</v>
          </cell>
          <cell r="DC67">
            <v>18</v>
          </cell>
          <cell r="DD67">
            <v>0</v>
          </cell>
          <cell r="DE67">
            <v>0</v>
          </cell>
          <cell r="DF67">
            <v>0</v>
          </cell>
          <cell r="DG67">
            <v>0</v>
          </cell>
          <cell r="DH67">
            <v>0</v>
          </cell>
          <cell r="DI67">
            <v>0</v>
          </cell>
          <cell r="DJ67">
            <v>0</v>
          </cell>
          <cell r="DK67">
            <v>0</v>
          </cell>
          <cell r="DL67">
            <v>0</v>
          </cell>
        </row>
        <row r="68">
          <cell r="A68">
            <v>64</v>
          </cell>
          <cell r="B68" t="str">
            <v>数智管理中心</v>
          </cell>
          <cell r="C68" t="str">
            <v>C0CJSG-FW-T-2026002</v>
          </cell>
          <cell r="D68" t="str">
            <v>2026年供应链金融平台安全等保测评服务</v>
          </cell>
          <cell r="E68">
            <v>16</v>
          </cell>
          <cell r="F68">
            <v>16</v>
          </cell>
          <cell r="G68">
            <v>16</v>
          </cell>
          <cell r="H68">
            <v>8</v>
          </cell>
          <cell r="I68">
            <v>0.5</v>
          </cell>
          <cell r="J68">
            <v>0.06</v>
          </cell>
          <cell r="M68" t="str">
            <v>主导</v>
          </cell>
          <cell r="N68">
            <v>0</v>
          </cell>
          <cell r="O68" t="str">
            <v>邓惠洁</v>
          </cell>
          <cell r="P68" t="str">
            <v>26新签</v>
          </cell>
          <cell r="T68">
            <v>0</v>
          </cell>
          <cell r="U68">
            <v>0</v>
          </cell>
          <cell r="V68">
            <v>16</v>
          </cell>
          <cell r="AA68">
            <v>0</v>
          </cell>
          <cell r="AB68">
            <v>0</v>
          </cell>
          <cell r="AC68">
            <v>0</v>
          </cell>
          <cell r="AD68">
            <v>16</v>
          </cell>
          <cell r="AE68">
            <v>0</v>
          </cell>
          <cell r="AF68">
            <v>0</v>
          </cell>
          <cell r="AG68">
            <v>0</v>
          </cell>
          <cell r="AH68">
            <v>0</v>
          </cell>
          <cell r="AI68">
            <v>0</v>
          </cell>
          <cell r="AJ68">
            <v>0</v>
          </cell>
          <cell r="AK68">
            <v>0</v>
          </cell>
          <cell r="AL68">
            <v>0</v>
          </cell>
          <cell r="AW68">
            <v>0</v>
          </cell>
          <cell r="AX68">
            <v>0</v>
          </cell>
          <cell r="AY68">
            <v>16</v>
          </cell>
          <cell r="AZ68">
            <v>0</v>
          </cell>
          <cell r="BA68">
            <v>0</v>
          </cell>
          <cell r="BB68">
            <v>11.2</v>
          </cell>
          <cell r="BC68">
            <v>11.2</v>
          </cell>
          <cell r="BD68">
            <v>0</v>
          </cell>
          <cell r="BE68">
            <v>4.8</v>
          </cell>
          <cell r="BF68">
            <v>0</v>
          </cell>
          <cell r="BG68">
            <v>0</v>
          </cell>
          <cell r="BH68">
            <v>0</v>
          </cell>
          <cell r="BI68">
            <v>0</v>
          </cell>
          <cell r="BJ68">
            <v>0</v>
          </cell>
          <cell r="BK68">
            <v>0</v>
          </cell>
          <cell r="BL68">
            <v>0</v>
          </cell>
          <cell r="BQ68" t="str">
            <v>上海建元财务管理有限公司</v>
          </cell>
          <cell r="CA68">
            <v>0</v>
          </cell>
          <cell r="CB68">
            <v>0</v>
          </cell>
          <cell r="CC68">
            <v>0</v>
          </cell>
          <cell r="CD68">
            <v>0</v>
          </cell>
          <cell r="CE68">
            <v>0</v>
          </cell>
          <cell r="CF68">
            <v>0</v>
          </cell>
          <cell r="CG68">
            <v>0</v>
          </cell>
          <cell r="CH68">
            <v>0</v>
          </cell>
          <cell r="CI68">
            <v>0</v>
          </cell>
          <cell r="CJ68">
            <v>0</v>
          </cell>
          <cell r="CK68">
            <v>0</v>
          </cell>
          <cell r="CL68">
            <v>0</v>
          </cell>
          <cell r="DA68">
            <v>0</v>
          </cell>
          <cell r="DB68">
            <v>0</v>
          </cell>
          <cell r="DC68">
            <v>0</v>
          </cell>
          <cell r="DD68">
            <v>0</v>
          </cell>
          <cell r="DE68">
            <v>0</v>
          </cell>
          <cell r="DF68">
            <v>0</v>
          </cell>
          <cell r="DG68">
            <v>0</v>
          </cell>
          <cell r="DH68">
            <v>0</v>
          </cell>
          <cell r="DI68">
            <v>0</v>
          </cell>
          <cell r="DJ68">
            <v>0</v>
          </cell>
          <cell r="DK68">
            <v>0</v>
          </cell>
          <cell r="DL68">
            <v>0</v>
          </cell>
        </row>
        <row r="69">
          <cell r="A69">
            <v>65</v>
          </cell>
          <cell r="B69" t="str">
            <v>数智管理中心</v>
          </cell>
          <cell r="C69" t="str">
            <v>C0CJSG-FW-T-2026017</v>
          </cell>
          <cell r="D69" t="str">
            <v>2026年隧道股份外事管理系统建设项目</v>
          </cell>
          <cell r="E69">
            <v>53</v>
          </cell>
          <cell r="F69">
            <v>53</v>
          </cell>
          <cell r="I69">
            <v>0</v>
          </cell>
          <cell r="J69">
            <v>0.06</v>
          </cell>
          <cell r="M69" t="str">
            <v>主导</v>
          </cell>
          <cell r="N69">
            <v>0</v>
          </cell>
          <cell r="O69" t="str">
            <v>张健</v>
          </cell>
          <cell r="P69" t="str">
            <v>26新签</v>
          </cell>
          <cell r="T69">
            <v>0</v>
          </cell>
          <cell r="U69">
            <v>0</v>
          </cell>
          <cell r="V69">
            <v>53</v>
          </cell>
          <cell r="AA69">
            <v>0</v>
          </cell>
          <cell r="AB69">
            <v>0</v>
          </cell>
          <cell r="AC69">
            <v>0</v>
          </cell>
          <cell r="AD69">
            <v>0</v>
          </cell>
          <cell r="AE69">
            <v>0</v>
          </cell>
          <cell r="AF69">
            <v>0</v>
          </cell>
          <cell r="AG69">
            <v>0</v>
          </cell>
          <cell r="AH69">
            <v>0</v>
          </cell>
          <cell r="AI69">
            <v>0</v>
          </cell>
          <cell r="AJ69">
            <v>0</v>
          </cell>
          <cell r="AK69">
            <v>0</v>
          </cell>
          <cell r="AL69">
            <v>0</v>
          </cell>
          <cell r="AS69">
            <v>0</v>
          </cell>
          <cell r="AT69">
            <v>0</v>
          </cell>
          <cell r="AU69">
            <v>0</v>
          </cell>
          <cell r="AV69">
            <v>0</v>
          </cell>
          <cell r="AW69">
            <v>0</v>
          </cell>
          <cell r="AX69">
            <v>20</v>
          </cell>
          <cell r="AY69">
            <v>33</v>
          </cell>
          <cell r="AZ69">
            <v>-20</v>
          </cell>
          <cell r="BA69">
            <v>0</v>
          </cell>
          <cell r="BB69">
            <v>0</v>
          </cell>
          <cell r="BC69">
            <v>0</v>
          </cell>
          <cell r="BD69">
            <v>0</v>
          </cell>
          <cell r="BE69">
            <v>0</v>
          </cell>
          <cell r="BF69">
            <v>0</v>
          </cell>
          <cell r="BG69">
            <v>0</v>
          </cell>
          <cell r="BH69">
            <v>0</v>
          </cell>
          <cell r="BI69">
            <v>0</v>
          </cell>
          <cell r="BJ69">
            <v>0</v>
          </cell>
          <cell r="BK69">
            <v>0</v>
          </cell>
          <cell r="BL69">
            <v>0</v>
          </cell>
          <cell r="BQ69" t="str">
            <v>上海隧道工程股份有限公司</v>
          </cell>
          <cell r="CA69">
            <v>0</v>
          </cell>
          <cell r="CB69">
            <v>0</v>
          </cell>
          <cell r="CC69">
            <v>0</v>
          </cell>
          <cell r="CD69">
            <v>0</v>
          </cell>
          <cell r="CE69">
            <v>0</v>
          </cell>
          <cell r="CF69">
            <v>0</v>
          </cell>
          <cell r="CG69">
            <v>0</v>
          </cell>
          <cell r="CH69">
            <v>0</v>
          </cell>
          <cell r="CI69">
            <v>0</v>
          </cell>
          <cell r="CJ69">
            <v>0</v>
          </cell>
          <cell r="CK69">
            <v>0</v>
          </cell>
          <cell r="CL69">
            <v>0</v>
          </cell>
          <cell r="DA69">
            <v>0</v>
          </cell>
          <cell r="DB69">
            <v>0</v>
          </cell>
          <cell r="DC69">
            <v>0</v>
          </cell>
          <cell r="DD69">
            <v>20</v>
          </cell>
          <cell r="DE69">
            <v>0</v>
          </cell>
          <cell r="DF69">
            <v>0</v>
          </cell>
          <cell r="DG69">
            <v>0</v>
          </cell>
          <cell r="DH69">
            <v>0</v>
          </cell>
          <cell r="DI69">
            <v>0</v>
          </cell>
          <cell r="DJ69">
            <v>0</v>
          </cell>
          <cell r="DK69">
            <v>0</v>
          </cell>
          <cell r="DL69">
            <v>0</v>
          </cell>
        </row>
        <row r="70">
          <cell r="A70">
            <v>66</v>
          </cell>
          <cell r="B70" t="str">
            <v>数智管理中心</v>
          </cell>
          <cell r="C70" t="str">
            <v>C0CJSG-FW-T-2026023</v>
          </cell>
          <cell r="D70" t="str">
            <v>2026隧道股份文书档案数字化项目</v>
          </cell>
          <cell r="E70">
            <v>23.8</v>
          </cell>
          <cell r="F70">
            <v>23.8</v>
          </cell>
          <cell r="I70">
            <v>0</v>
          </cell>
          <cell r="J70" t="str">
            <v>6%</v>
          </cell>
          <cell r="M70" t="str">
            <v>主导</v>
          </cell>
          <cell r="O70" t="str">
            <v>姚柯宇</v>
          </cell>
          <cell r="P70" t="str">
            <v>26新签</v>
          </cell>
          <cell r="T70">
            <v>0</v>
          </cell>
          <cell r="U70">
            <v>0</v>
          </cell>
          <cell r="V70">
            <v>23.8</v>
          </cell>
          <cell r="AA70">
            <v>0</v>
          </cell>
          <cell r="AB70">
            <v>0</v>
          </cell>
          <cell r="AC70">
            <v>0</v>
          </cell>
          <cell r="AD70">
            <v>11.9</v>
          </cell>
          <cell r="AE70">
            <v>0</v>
          </cell>
          <cell r="AF70">
            <v>0</v>
          </cell>
          <cell r="AG70">
            <v>0</v>
          </cell>
          <cell r="AH70">
            <v>0</v>
          </cell>
          <cell r="AI70">
            <v>0</v>
          </cell>
          <cell r="AJ70">
            <v>0</v>
          </cell>
          <cell r="AK70">
            <v>11.9</v>
          </cell>
          <cell r="AL70">
            <v>0</v>
          </cell>
          <cell r="AW70">
            <v>0</v>
          </cell>
          <cell r="AX70">
            <v>11.9</v>
          </cell>
          <cell r="AY70">
            <v>11.9</v>
          </cell>
          <cell r="AZ70">
            <v>-11.9</v>
          </cell>
          <cell r="BA70">
            <v>0</v>
          </cell>
          <cell r="BB70">
            <v>0</v>
          </cell>
          <cell r="BC70">
            <v>0</v>
          </cell>
          <cell r="BD70">
            <v>0</v>
          </cell>
          <cell r="BE70">
            <v>0</v>
          </cell>
          <cell r="BF70">
            <v>0</v>
          </cell>
          <cell r="BG70">
            <v>0</v>
          </cell>
          <cell r="BH70">
            <v>0</v>
          </cell>
          <cell r="BI70">
            <v>0</v>
          </cell>
          <cell r="BJ70">
            <v>0</v>
          </cell>
          <cell r="BK70">
            <v>0</v>
          </cell>
          <cell r="BL70">
            <v>0</v>
          </cell>
          <cell r="CA70">
            <v>0</v>
          </cell>
          <cell r="CB70">
            <v>0</v>
          </cell>
          <cell r="CC70">
            <v>0</v>
          </cell>
          <cell r="CD70">
            <v>0</v>
          </cell>
          <cell r="CE70">
            <v>0</v>
          </cell>
          <cell r="CF70">
            <v>0</v>
          </cell>
          <cell r="CG70">
            <v>0</v>
          </cell>
          <cell r="CH70">
            <v>0</v>
          </cell>
          <cell r="CI70">
            <v>0</v>
          </cell>
          <cell r="CJ70">
            <v>0</v>
          </cell>
          <cell r="CK70">
            <v>0</v>
          </cell>
          <cell r="CL70">
            <v>0</v>
          </cell>
          <cell r="DA70">
            <v>0</v>
          </cell>
          <cell r="DB70">
            <v>0</v>
          </cell>
          <cell r="DC70">
            <v>0</v>
          </cell>
          <cell r="DD70">
            <v>11.9</v>
          </cell>
          <cell r="DE70">
            <v>0</v>
          </cell>
          <cell r="DF70">
            <v>0</v>
          </cell>
          <cell r="DG70">
            <v>0</v>
          </cell>
          <cell r="DH70">
            <v>0</v>
          </cell>
          <cell r="DI70">
            <v>0</v>
          </cell>
          <cell r="DJ70">
            <v>0</v>
          </cell>
          <cell r="DK70">
            <v>0</v>
          </cell>
          <cell r="DL70">
            <v>0</v>
          </cell>
        </row>
        <row r="71">
          <cell r="A71">
            <v>67</v>
          </cell>
          <cell r="B71" t="str">
            <v>数智管理中心</v>
          </cell>
          <cell r="C71" t="str">
            <v>C0CJSG-FW-T-2026022</v>
          </cell>
          <cell r="D71" t="str">
            <v>2026年隧道股份Web应用安全防护带宽扩容服务</v>
          </cell>
          <cell r="E71">
            <v>2</v>
          </cell>
          <cell r="F71">
            <v>2</v>
          </cell>
          <cell r="I71">
            <v>0</v>
          </cell>
          <cell r="J71" t="str">
            <v>6%</v>
          </cell>
          <cell r="M71" t="str">
            <v>主导</v>
          </cell>
          <cell r="O71" t="str">
            <v>崔航</v>
          </cell>
          <cell r="P71" t="str">
            <v>26新签</v>
          </cell>
          <cell r="T71">
            <v>0</v>
          </cell>
          <cell r="U71">
            <v>0</v>
          </cell>
          <cell r="V71">
            <v>2</v>
          </cell>
          <cell r="AW71">
            <v>0</v>
          </cell>
          <cell r="AX71">
            <v>0</v>
          </cell>
          <cell r="AY71">
            <v>2</v>
          </cell>
          <cell r="AZ71">
            <v>0</v>
          </cell>
          <cell r="BA71">
            <v>0</v>
          </cell>
          <cell r="BB71">
            <v>0</v>
          </cell>
          <cell r="CA71">
            <v>0</v>
          </cell>
          <cell r="CB71">
            <v>0</v>
          </cell>
          <cell r="CC71">
            <v>0</v>
          </cell>
          <cell r="CD71">
            <v>0</v>
          </cell>
          <cell r="CE71">
            <v>0</v>
          </cell>
          <cell r="CF71">
            <v>0</v>
          </cell>
          <cell r="CG71">
            <v>0</v>
          </cell>
          <cell r="CH71">
            <v>0</v>
          </cell>
          <cell r="CI71">
            <v>0</v>
          </cell>
          <cell r="CJ71">
            <v>0</v>
          </cell>
          <cell r="CK71">
            <v>0</v>
          </cell>
          <cell r="CL71">
            <v>0</v>
          </cell>
          <cell r="DA71">
            <v>0</v>
          </cell>
          <cell r="DB71">
            <v>0</v>
          </cell>
          <cell r="DC71">
            <v>0</v>
          </cell>
          <cell r="DD71">
            <v>0</v>
          </cell>
          <cell r="DE71">
            <v>0</v>
          </cell>
          <cell r="DF71">
            <v>0</v>
          </cell>
          <cell r="DG71">
            <v>0</v>
          </cell>
          <cell r="DH71">
            <v>0</v>
          </cell>
          <cell r="DI71">
            <v>0</v>
          </cell>
          <cell r="DJ71">
            <v>0</v>
          </cell>
          <cell r="DK71">
            <v>0</v>
          </cell>
          <cell r="DL71">
            <v>0</v>
          </cell>
        </row>
        <row r="72">
          <cell r="A72">
            <v>68</v>
          </cell>
          <cell r="B72" t="str">
            <v>数智管理中心</v>
          </cell>
          <cell r="D72">
            <v>0</v>
          </cell>
          <cell r="E72">
            <v>0</v>
          </cell>
          <cell r="F72">
            <v>0</v>
          </cell>
          <cell r="G72">
            <v>0</v>
          </cell>
          <cell r="H72">
            <v>0</v>
          </cell>
          <cell r="I72">
            <v>0</v>
          </cell>
          <cell r="J72">
            <v>0</v>
          </cell>
          <cell r="AA72">
            <v>0</v>
          </cell>
          <cell r="AB72">
            <v>0</v>
          </cell>
          <cell r="AC72">
            <v>0</v>
          </cell>
          <cell r="AD72">
            <v>0</v>
          </cell>
          <cell r="AE72">
            <v>0</v>
          </cell>
          <cell r="AF72">
            <v>0</v>
          </cell>
          <cell r="AG72">
            <v>0</v>
          </cell>
          <cell r="AH72">
            <v>0</v>
          </cell>
          <cell r="AI72">
            <v>0</v>
          </cell>
          <cell r="AJ72">
            <v>0</v>
          </cell>
          <cell r="AK72">
            <v>0</v>
          </cell>
          <cell r="AL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CA72">
            <v>0</v>
          </cell>
          <cell r="CB72">
            <v>0</v>
          </cell>
          <cell r="CC72">
            <v>0</v>
          </cell>
          <cell r="CD72">
            <v>0</v>
          </cell>
          <cell r="CE72">
            <v>0</v>
          </cell>
          <cell r="CF72">
            <v>0</v>
          </cell>
          <cell r="CG72">
            <v>0</v>
          </cell>
          <cell r="CH72">
            <v>0</v>
          </cell>
          <cell r="CI72">
            <v>0</v>
          </cell>
          <cell r="CJ72">
            <v>0</v>
          </cell>
          <cell r="CK72">
            <v>0</v>
          </cell>
          <cell r="CL72">
            <v>0</v>
          </cell>
          <cell r="DA72">
            <v>0</v>
          </cell>
          <cell r="DB72">
            <v>0</v>
          </cell>
          <cell r="DC72">
            <v>0</v>
          </cell>
          <cell r="DD72">
            <v>0</v>
          </cell>
          <cell r="DE72">
            <v>0</v>
          </cell>
          <cell r="DF72">
            <v>0</v>
          </cell>
          <cell r="DG72">
            <v>0</v>
          </cell>
          <cell r="DH72">
            <v>0</v>
          </cell>
          <cell r="DI72">
            <v>0</v>
          </cell>
          <cell r="DJ72">
            <v>0</v>
          </cell>
          <cell r="DK72">
            <v>0</v>
          </cell>
          <cell r="DL72">
            <v>0</v>
          </cell>
        </row>
        <row r="73">
          <cell r="A73">
            <v>69</v>
          </cell>
          <cell r="B73" t="str">
            <v>数智管理中心</v>
          </cell>
          <cell r="D73">
            <v>0</v>
          </cell>
          <cell r="E73">
            <v>0</v>
          </cell>
          <cell r="F73">
            <v>0</v>
          </cell>
          <cell r="G73">
            <v>0</v>
          </cell>
          <cell r="H73">
            <v>0</v>
          </cell>
          <cell r="I73">
            <v>0</v>
          </cell>
          <cell r="J73">
            <v>0</v>
          </cell>
          <cell r="AA73">
            <v>0</v>
          </cell>
          <cell r="AB73">
            <v>0</v>
          </cell>
          <cell r="AC73">
            <v>0</v>
          </cell>
          <cell r="AD73">
            <v>0</v>
          </cell>
          <cell r="AE73">
            <v>0</v>
          </cell>
          <cell r="AF73">
            <v>0</v>
          </cell>
          <cell r="AG73">
            <v>0</v>
          </cell>
          <cell r="AH73">
            <v>0</v>
          </cell>
          <cell r="AI73">
            <v>0</v>
          </cell>
          <cell r="AJ73">
            <v>0</v>
          </cell>
          <cell r="AK73">
            <v>0</v>
          </cell>
          <cell r="AL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CA73">
            <v>0</v>
          </cell>
          <cell r="CB73">
            <v>0</v>
          </cell>
          <cell r="CC73">
            <v>0</v>
          </cell>
          <cell r="CD73">
            <v>0</v>
          </cell>
          <cell r="CE73">
            <v>0</v>
          </cell>
          <cell r="CF73">
            <v>0</v>
          </cell>
          <cell r="CG73">
            <v>0</v>
          </cell>
          <cell r="CH73">
            <v>0</v>
          </cell>
          <cell r="CI73">
            <v>0</v>
          </cell>
          <cell r="CJ73">
            <v>0</v>
          </cell>
          <cell r="CK73">
            <v>0</v>
          </cell>
          <cell r="CL73">
            <v>0</v>
          </cell>
          <cell r="DA73">
            <v>0</v>
          </cell>
          <cell r="DB73">
            <v>0</v>
          </cell>
          <cell r="DC73">
            <v>0</v>
          </cell>
          <cell r="DD73">
            <v>0</v>
          </cell>
          <cell r="DE73">
            <v>0</v>
          </cell>
          <cell r="DF73">
            <v>0</v>
          </cell>
          <cell r="DG73">
            <v>0</v>
          </cell>
          <cell r="DH73">
            <v>0</v>
          </cell>
          <cell r="DI73">
            <v>0</v>
          </cell>
          <cell r="DJ73">
            <v>0</v>
          </cell>
          <cell r="DK73">
            <v>0</v>
          </cell>
          <cell r="DL73">
            <v>0</v>
          </cell>
        </row>
        <row r="74">
          <cell r="A74">
            <v>70</v>
          </cell>
          <cell r="B74" t="str">
            <v>数智管理中心</v>
          </cell>
          <cell r="D74">
            <v>0</v>
          </cell>
          <cell r="E74">
            <v>0</v>
          </cell>
          <cell r="F74">
            <v>0</v>
          </cell>
          <cell r="G74">
            <v>0</v>
          </cell>
          <cell r="H74">
            <v>0</v>
          </cell>
          <cell r="I74">
            <v>0</v>
          </cell>
          <cell r="J74">
            <v>0</v>
          </cell>
          <cell r="AA74">
            <v>0</v>
          </cell>
          <cell r="AB74">
            <v>0</v>
          </cell>
          <cell r="AC74">
            <v>0</v>
          </cell>
          <cell r="AD74">
            <v>0</v>
          </cell>
          <cell r="AE74">
            <v>0</v>
          </cell>
          <cell r="AF74">
            <v>0</v>
          </cell>
          <cell r="AG74">
            <v>0</v>
          </cell>
          <cell r="AH74">
            <v>0</v>
          </cell>
          <cell r="AI74">
            <v>0</v>
          </cell>
          <cell r="AJ74">
            <v>0</v>
          </cell>
          <cell r="AK74">
            <v>0</v>
          </cell>
          <cell r="AL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CA74">
            <v>0</v>
          </cell>
          <cell r="CB74">
            <v>0</v>
          </cell>
          <cell r="CC74">
            <v>0</v>
          </cell>
          <cell r="CD74">
            <v>0</v>
          </cell>
          <cell r="CE74">
            <v>0</v>
          </cell>
          <cell r="CF74">
            <v>0</v>
          </cell>
          <cell r="CG74">
            <v>0</v>
          </cell>
          <cell r="CH74">
            <v>0</v>
          </cell>
          <cell r="CI74">
            <v>0</v>
          </cell>
          <cell r="CJ74">
            <v>0</v>
          </cell>
          <cell r="CK74">
            <v>0</v>
          </cell>
          <cell r="CL74">
            <v>0</v>
          </cell>
          <cell r="DA74">
            <v>0</v>
          </cell>
          <cell r="DB74">
            <v>0</v>
          </cell>
          <cell r="DC74">
            <v>0</v>
          </cell>
          <cell r="DD74">
            <v>0</v>
          </cell>
          <cell r="DE74">
            <v>0</v>
          </cell>
          <cell r="DF74">
            <v>0</v>
          </cell>
          <cell r="DG74">
            <v>0</v>
          </cell>
          <cell r="DH74">
            <v>0</v>
          </cell>
          <cell r="DI74">
            <v>0</v>
          </cell>
          <cell r="DJ74">
            <v>0</v>
          </cell>
          <cell r="DK74">
            <v>0</v>
          </cell>
          <cell r="DL74">
            <v>0</v>
          </cell>
        </row>
        <row r="75">
          <cell r="A75">
            <v>71</v>
          </cell>
          <cell r="B75" t="str">
            <v>数智管理中心</v>
          </cell>
          <cell r="D75">
            <v>0</v>
          </cell>
          <cell r="E75">
            <v>0</v>
          </cell>
          <cell r="F75">
            <v>0</v>
          </cell>
          <cell r="G75">
            <v>0</v>
          </cell>
          <cell r="H75">
            <v>0</v>
          </cell>
          <cell r="I75">
            <v>0</v>
          </cell>
          <cell r="J75">
            <v>0</v>
          </cell>
          <cell r="AA75">
            <v>0</v>
          </cell>
          <cell r="AB75">
            <v>0</v>
          </cell>
          <cell r="AC75">
            <v>0</v>
          </cell>
          <cell r="AD75">
            <v>0</v>
          </cell>
          <cell r="AE75">
            <v>0</v>
          </cell>
          <cell r="AF75">
            <v>0</v>
          </cell>
          <cell r="AG75">
            <v>0</v>
          </cell>
          <cell r="AH75">
            <v>0</v>
          </cell>
          <cell r="AI75">
            <v>0</v>
          </cell>
          <cell r="AJ75">
            <v>0</v>
          </cell>
          <cell r="AK75">
            <v>0</v>
          </cell>
          <cell r="AL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CA75">
            <v>0</v>
          </cell>
          <cell r="CB75">
            <v>0</v>
          </cell>
          <cell r="CC75">
            <v>0</v>
          </cell>
          <cell r="CD75">
            <v>0</v>
          </cell>
          <cell r="CE75">
            <v>0</v>
          </cell>
          <cell r="CF75">
            <v>0</v>
          </cell>
          <cell r="CG75">
            <v>0</v>
          </cell>
          <cell r="CH75">
            <v>0</v>
          </cell>
          <cell r="CI75">
            <v>0</v>
          </cell>
          <cell r="CJ75">
            <v>0</v>
          </cell>
          <cell r="CK75">
            <v>0</v>
          </cell>
          <cell r="CL75">
            <v>0</v>
          </cell>
          <cell r="DA75">
            <v>0</v>
          </cell>
          <cell r="DB75">
            <v>0</v>
          </cell>
          <cell r="DC75">
            <v>0</v>
          </cell>
          <cell r="DD75">
            <v>0</v>
          </cell>
          <cell r="DE75">
            <v>0</v>
          </cell>
          <cell r="DF75">
            <v>0</v>
          </cell>
          <cell r="DG75">
            <v>0</v>
          </cell>
          <cell r="DH75">
            <v>0</v>
          </cell>
          <cell r="DI75">
            <v>0</v>
          </cell>
          <cell r="DJ75">
            <v>0</v>
          </cell>
          <cell r="DK75">
            <v>0</v>
          </cell>
          <cell r="DL75">
            <v>0</v>
          </cell>
        </row>
        <row r="76">
          <cell r="A76">
            <v>72</v>
          </cell>
          <cell r="B76" t="str">
            <v>数智管理中心</v>
          </cell>
          <cell r="D76">
            <v>0</v>
          </cell>
          <cell r="E76">
            <v>0</v>
          </cell>
          <cell r="F76">
            <v>0</v>
          </cell>
          <cell r="G76">
            <v>0</v>
          </cell>
          <cell r="H76">
            <v>0</v>
          </cell>
          <cell r="I76">
            <v>0</v>
          </cell>
          <cell r="J76">
            <v>0</v>
          </cell>
          <cell r="AA76">
            <v>0</v>
          </cell>
          <cell r="AB76">
            <v>0</v>
          </cell>
          <cell r="AC76">
            <v>0</v>
          </cell>
          <cell r="AD76">
            <v>0</v>
          </cell>
          <cell r="AE76">
            <v>0</v>
          </cell>
          <cell r="AF76">
            <v>0</v>
          </cell>
          <cell r="AG76">
            <v>0</v>
          </cell>
          <cell r="AH76">
            <v>0</v>
          </cell>
          <cell r="AI76">
            <v>0</v>
          </cell>
          <cell r="AJ76">
            <v>0</v>
          </cell>
          <cell r="AK76">
            <v>0</v>
          </cell>
          <cell r="AL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CA76">
            <v>0</v>
          </cell>
          <cell r="CB76">
            <v>0</v>
          </cell>
          <cell r="CC76">
            <v>0</v>
          </cell>
          <cell r="CD76">
            <v>0</v>
          </cell>
          <cell r="CE76">
            <v>0</v>
          </cell>
          <cell r="CF76">
            <v>0</v>
          </cell>
          <cell r="CG76">
            <v>0</v>
          </cell>
          <cell r="CH76">
            <v>0</v>
          </cell>
          <cell r="CI76">
            <v>0</v>
          </cell>
          <cell r="CJ76">
            <v>0</v>
          </cell>
          <cell r="CK76">
            <v>0</v>
          </cell>
          <cell r="CL76">
            <v>0</v>
          </cell>
          <cell r="DA76">
            <v>0</v>
          </cell>
          <cell r="DB76">
            <v>0</v>
          </cell>
          <cell r="DC76">
            <v>0</v>
          </cell>
          <cell r="DD76">
            <v>0</v>
          </cell>
          <cell r="DE76">
            <v>0</v>
          </cell>
          <cell r="DF76">
            <v>0</v>
          </cell>
          <cell r="DG76">
            <v>0</v>
          </cell>
          <cell r="DH76">
            <v>0</v>
          </cell>
          <cell r="DI76">
            <v>0</v>
          </cell>
          <cell r="DJ76">
            <v>0</v>
          </cell>
          <cell r="DK76">
            <v>0</v>
          </cell>
          <cell r="DL76">
            <v>0</v>
          </cell>
        </row>
        <row r="77">
          <cell r="CA77">
            <v>0</v>
          </cell>
          <cell r="CB77">
            <v>0</v>
          </cell>
          <cell r="CC77">
            <v>0</v>
          </cell>
          <cell r="CD77">
            <v>0</v>
          </cell>
          <cell r="CE77">
            <v>0</v>
          </cell>
          <cell r="CF77">
            <v>0</v>
          </cell>
          <cell r="CG77">
            <v>0</v>
          </cell>
          <cell r="CH77">
            <v>0</v>
          </cell>
          <cell r="CI77">
            <v>0</v>
          </cell>
          <cell r="CJ77">
            <v>0</v>
          </cell>
          <cell r="CK77">
            <v>0</v>
          </cell>
          <cell r="CL77">
            <v>0</v>
          </cell>
          <cell r="DA77">
            <v>0</v>
          </cell>
          <cell r="DB77">
            <v>0</v>
          </cell>
          <cell r="DC77">
            <v>0</v>
          </cell>
          <cell r="DD77">
            <v>0</v>
          </cell>
          <cell r="DE77">
            <v>0</v>
          </cell>
          <cell r="DF77">
            <v>0</v>
          </cell>
          <cell r="DG77">
            <v>0</v>
          </cell>
          <cell r="DH77">
            <v>0</v>
          </cell>
          <cell r="DI77">
            <v>0</v>
          </cell>
          <cell r="DJ77">
            <v>0</v>
          </cell>
          <cell r="DK77">
            <v>0</v>
          </cell>
          <cell r="DL77">
            <v>0</v>
          </cell>
        </row>
        <row r="78">
          <cell r="CA78">
            <v>0</v>
          </cell>
          <cell r="CB78">
            <v>0</v>
          </cell>
          <cell r="CC78">
            <v>0</v>
          </cell>
          <cell r="CD78">
            <v>0</v>
          </cell>
          <cell r="CE78">
            <v>0</v>
          </cell>
          <cell r="CF78">
            <v>0</v>
          </cell>
          <cell r="CG78">
            <v>0</v>
          </cell>
          <cell r="CH78">
            <v>0</v>
          </cell>
          <cell r="CI78">
            <v>0</v>
          </cell>
          <cell r="CJ78">
            <v>0</v>
          </cell>
          <cell r="CK78">
            <v>0</v>
          </cell>
          <cell r="CL78">
            <v>0</v>
          </cell>
          <cell r="DA78">
            <v>0</v>
          </cell>
          <cell r="DB78">
            <v>0</v>
          </cell>
          <cell r="DC78">
            <v>0</v>
          </cell>
          <cell r="DD78">
            <v>0</v>
          </cell>
          <cell r="DE78">
            <v>0</v>
          </cell>
          <cell r="DF78">
            <v>0</v>
          </cell>
          <cell r="DG78">
            <v>0</v>
          </cell>
          <cell r="DH78">
            <v>0</v>
          </cell>
          <cell r="DI78">
            <v>0</v>
          </cell>
          <cell r="DJ78">
            <v>0</v>
          </cell>
          <cell r="DK78">
            <v>0</v>
          </cell>
          <cell r="DL78">
            <v>0</v>
          </cell>
        </row>
        <row r="79">
          <cell r="CA79">
            <v>0</v>
          </cell>
          <cell r="CB79">
            <v>0</v>
          </cell>
          <cell r="CC79">
            <v>0</v>
          </cell>
          <cell r="CD79">
            <v>0</v>
          </cell>
          <cell r="CE79">
            <v>0</v>
          </cell>
          <cell r="CF79">
            <v>0</v>
          </cell>
          <cell r="CG79">
            <v>0</v>
          </cell>
          <cell r="CH79">
            <v>0</v>
          </cell>
          <cell r="CI79">
            <v>0</v>
          </cell>
          <cell r="CJ79">
            <v>0</v>
          </cell>
          <cell r="CK79">
            <v>0</v>
          </cell>
          <cell r="CL79">
            <v>0</v>
          </cell>
          <cell r="DA79">
            <v>0</v>
          </cell>
          <cell r="DB79">
            <v>0</v>
          </cell>
          <cell r="DC79">
            <v>0</v>
          </cell>
          <cell r="DD79">
            <v>0</v>
          </cell>
          <cell r="DE79">
            <v>0</v>
          </cell>
          <cell r="DF79">
            <v>0</v>
          </cell>
          <cell r="DG79">
            <v>0</v>
          </cell>
          <cell r="DH79">
            <v>0</v>
          </cell>
          <cell r="DI79">
            <v>0</v>
          </cell>
          <cell r="DJ79">
            <v>0</v>
          </cell>
          <cell r="DK79">
            <v>0</v>
          </cell>
          <cell r="DL79">
            <v>0</v>
          </cell>
        </row>
        <row r="80">
          <cell r="CA80">
            <v>0</v>
          </cell>
          <cell r="CB80">
            <v>0</v>
          </cell>
          <cell r="CC80">
            <v>0</v>
          </cell>
          <cell r="CD80">
            <v>0</v>
          </cell>
          <cell r="CE80">
            <v>0</v>
          </cell>
          <cell r="CF80">
            <v>0</v>
          </cell>
          <cell r="CG80">
            <v>0</v>
          </cell>
          <cell r="CH80">
            <v>0</v>
          </cell>
          <cell r="CI80">
            <v>0</v>
          </cell>
          <cell r="CJ80">
            <v>0</v>
          </cell>
          <cell r="CK80">
            <v>0</v>
          </cell>
          <cell r="CL80">
            <v>0</v>
          </cell>
          <cell r="DA80">
            <v>0</v>
          </cell>
          <cell r="DB80">
            <v>0</v>
          </cell>
          <cell r="DC80">
            <v>0</v>
          </cell>
          <cell r="DD80">
            <v>0</v>
          </cell>
          <cell r="DE80">
            <v>0</v>
          </cell>
          <cell r="DF80">
            <v>0</v>
          </cell>
          <cell r="DG80">
            <v>0</v>
          </cell>
          <cell r="DH80">
            <v>0</v>
          </cell>
          <cell r="DI80">
            <v>0</v>
          </cell>
          <cell r="DJ80">
            <v>0</v>
          </cell>
          <cell r="DK80">
            <v>0</v>
          </cell>
          <cell r="DL80">
            <v>0</v>
          </cell>
        </row>
        <row r="81">
          <cell r="CA81">
            <v>0</v>
          </cell>
          <cell r="CB81">
            <v>0</v>
          </cell>
          <cell r="CC81">
            <v>0</v>
          </cell>
          <cell r="CD81">
            <v>0</v>
          </cell>
          <cell r="CE81">
            <v>0</v>
          </cell>
          <cell r="CF81">
            <v>0</v>
          </cell>
          <cell r="CG81">
            <v>0</v>
          </cell>
          <cell r="CH81">
            <v>0</v>
          </cell>
          <cell r="CI81">
            <v>0</v>
          </cell>
          <cell r="CJ81">
            <v>0</v>
          </cell>
          <cell r="CK81">
            <v>0</v>
          </cell>
          <cell r="CL81">
            <v>0</v>
          </cell>
          <cell r="DA81">
            <v>0</v>
          </cell>
          <cell r="DB81">
            <v>0</v>
          </cell>
          <cell r="DC81">
            <v>0</v>
          </cell>
          <cell r="DD81">
            <v>0</v>
          </cell>
          <cell r="DE81">
            <v>0</v>
          </cell>
          <cell r="DF81">
            <v>0</v>
          </cell>
          <cell r="DG81">
            <v>0</v>
          </cell>
          <cell r="DH81">
            <v>0</v>
          </cell>
          <cell r="DI81">
            <v>0</v>
          </cell>
          <cell r="DJ81">
            <v>0</v>
          </cell>
          <cell r="DK81">
            <v>0</v>
          </cell>
          <cell r="DL81">
            <v>0</v>
          </cell>
        </row>
        <row r="82">
          <cell r="CA82">
            <v>0</v>
          </cell>
          <cell r="CB82">
            <v>0</v>
          </cell>
          <cell r="CC82">
            <v>0</v>
          </cell>
          <cell r="CD82">
            <v>0</v>
          </cell>
          <cell r="CE82">
            <v>0</v>
          </cell>
          <cell r="CF82">
            <v>0</v>
          </cell>
          <cell r="CG82">
            <v>0</v>
          </cell>
          <cell r="CH82">
            <v>0</v>
          </cell>
          <cell r="CI82">
            <v>0</v>
          </cell>
          <cell r="CJ82">
            <v>0</v>
          </cell>
          <cell r="CK82">
            <v>0</v>
          </cell>
          <cell r="CL82">
            <v>0</v>
          </cell>
          <cell r="DA82">
            <v>0</v>
          </cell>
          <cell r="DB82">
            <v>0</v>
          </cell>
          <cell r="DC82">
            <v>0</v>
          </cell>
          <cell r="DD82">
            <v>0</v>
          </cell>
          <cell r="DE82">
            <v>0</v>
          </cell>
          <cell r="DF82">
            <v>0</v>
          </cell>
          <cell r="DG82">
            <v>0</v>
          </cell>
          <cell r="DH82">
            <v>0</v>
          </cell>
          <cell r="DI82">
            <v>0</v>
          </cell>
          <cell r="DJ82">
            <v>0</v>
          </cell>
          <cell r="DK82">
            <v>0</v>
          </cell>
          <cell r="DL82">
            <v>0</v>
          </cell>
        </row>
        <row r="83">
          <cell r="CA83">
            <v>0</v>
          </cell>
          <cell r="CB83">
            <v>0</v>
          </cell>
          <cell r="CC83">
            <v>0</v>
          </cell>
          <cell r="CD83">
            <v>0</v>
          </cell>
          <cell r="CE83">
            <v>0</v>
          </cell>
          <cell r="CF83">
            <v>0</v>
          </cell>
          <cell r="CG83">
            <v>0</v>
          </cell>
          <cell r="CH83">
            <v>0</v>
          </cell>
          <cell r="CI83">
            <v>0</v>
          </cell>
          <cell r="CJ83">
            <v>0</v>
          </cell>
          <cell r="CK83">
            <v>0</v>
          </cell>
          <cell r="CL83">
            <v>0</v>
          </cell>
          <cell r="DA83">
            <v>0</v>
          </cell>
          <cell r="DB83">
            <v>0</v>
          </cell>
          <cell r="DC83">
            <v>0</v>
          </cell>
          <cell r="DD83">
            <v>0</v>
          </cell>
          <cell r="DE83">
            <v>0</v>
          </cell>
          <cell r="DF83">
            <v>0</v>
          </cell>
          <cell r="DG83">
            <v>0</v>
          </cell>
          <cell r="DH83">
            <v>0</v>
          </cell>
          <cell r="DI83">
            <v>0</v>
          </cell>
          <cell r="DJ83">
            <v>0</v>
          </cell>
          <cell r="DK83">
            <v>0</v>
          </cell>
          <cell r="DL83">
            <v>0</v>
          </cell>
        </row>
        <row r="84">
          <cell r="CA84">
            <v>0</v>
          </cell>
          <cell r="CB84">
            <v>0</v>
          </cell>
          <cell r="CC84">
            <v>0</v>
          </cell>
          <cell r="CD84">
            <v>0</v>
          </cell>
          <cell r="CE84">
            <v>0</v>
          </cell>
          <cell r="CF84">
            <v>0</v>
          </cell>
          <cell r="CG84">
            <v>0</v>
          </cell>
          <cell r="CH84">
            <v>0</v>
          </cell>
          <cell r="CI84">
            <v>0</v>
          </cell>
          <cell r="CJ84">
            <v>0</v>
          </cell>
          <cell r="CK84">
            <v>0</v>
          </cell>
          <cell r="CL84">
            <v>0</v>
          </cell>
          <cell r="DA84">
            <v>0</v>
          </cell>
          <cell r="DB84">
            <v>0</v>
          </cell>
          <cell r="DC84">
            <v>0</v>
          </cell>
          <cell r="DD84">
            <v>0</v>
          </cell>
          <cell r="DE84">
            <v>0</v>
          </cell>
          <cell r="DF84">
            <v>0</v>
          </cell>
          <cell r="DG84">
            <v>0</v>
          </cell>
          <cell r="DH84">
            <v>0</v>
          </cell>
          <cell r="DI84">
            <v>0</v>
          </cell>
          <cell r="DJ84">
            <v>0</v>
          </cell>
          <cell r="DK84">
            <v>0</v>
          </cell>
          <cell r="DL84">
            <v>0</v>
          </cell>
        </row>
        <row r="85">
          <cell r="CA85">
            <v>0</v>
          </cell>
          <cell r="CB85">
            <v>0</v>
          </cell>
          <cell r="CC85">
            <v>0</v>
          </cell>
          <cell r="CD85">
            <v>0</v>
          </cell>
          <cell r="CE85">
            <v>0</v>
          </cell>
          <cell r="CF85">
            <v>0</v>
          </cell>
          <cell r="CG85">
            <v>0</v>
          </cell>
          <cell r="CH85">
            <v>0</v>
          </cell>
          <cell r="CI85">
            <v>0</v>
          </cell>
          <cell r="CJ85">
            <v>0</v>
          </cell>
          <cell r="CK85">
            <v>0</v>
          </cell>
          <cell r="CL85">
            <v>0</v>
          </cell>
          <cell r="DA85">
            <v>0</v>
          </cell>
          <cell r="DB85">
            <v>0</v>
          </cell>
          <cell r="DC85">
            <v>0</v>
          </cell>
          <cell r="DD85">
            <v>0</v>
          </cell>
          <cell r="DE85">
            <v>0</v>
          </cell>
          <cell r="DF85">
            <v>0</v>
          </cell>
          <cell r="DG85">
            <v>0</v>
          </cell>
          <cell r="DH85">
            <v>0</v>
          </cell>
          <cell r="DI85">
            <v>0</v>
          </cell>
          <cell r="DJ85">
            <v>0</v>
          </cell>
          <cell r="DK85">
            <v>0</v>
          </cell>
          <cell r="DL85">
            <v>0</v>
          </cell>
        </row>
        <row r="86">
          <cell r="CA86">
            <v>0</v>
          </cell>
          <cell r="CB86">
            <v>0</v>
          </cell>
          <cell r="CC86">
            <v>0</v>
          </cell>
          <cell r="CD86">
            <v>0</v>
          </cell>
          <cell r="CE86">
            <v>0</v>
          </cell>
          <cell r="CF86">
            <v>0</v>
          </cell>
          <cell r="CG86">
            <v>0</v>
          </cell>
          <cell r="CH86">
            <v>0</v>
          </cell>
          <cell r="CI86">
            <v>0</v>
          </cell>
          <cell r="CJ86">
            <v>0</v>
          </cell>
          <cell r="CK86">
            <v>0</v>
          </cell>
          <cell r="CL86">
            <v>0</v>
          </cell>
          <cell r="DA86">
            <v>0</v>
          </cell>
          <cell r="DB86">
            <v>0</v>
          </cell>
          <cell r="DC86">
            <v>0</v>
          </cell>
          <cell r="DD86">
            <v>0</v>
          </cell>
          <cell r="DE86">
            <v>0</v>
          </cell>
          <cell r="DF86">
            <v>0</v>
          </cell>
          <cell r="DG86">
            <v>0</v>
          </cell>
          <cell r="DH86">
            <v>0</v>
          </cell>
          <cell r="DI86">
            <v>0</v>
          </cell>
          <cell r="DJ86">
            <v>0</v>
          </cell>
          <cell r="DK86">
            <v>0</v>
          </cell>
          <cell r="DL86">
            <v>0</v>
          </cell>
        </row>
        <row r="87">
          <cell r="CA87">
            <v>0</v>
          </cell>
          <cell r="CB87">
            <v>0</v>
          </cell>
          <cell r="CC87">
            <v>0</v>
          </cell>
          <cell r="CD87">
            <v>0</v>
          </cell>
          <cell r="CE87">
            <v>0</v>
          </cell>
          <cell r="CF87">
            <v>0</v>
          </cell>
          <cell r="CG87">
            <v>0</v>
          </cell>
          <cell r="CH87">
            <v>0</v>
          </cell>
          <cell r="CI87">
            <v>0</v>
          </cell>
          <cell r="CJ87">
            <v>0</v>
          </cell>
          <cell r="CK87">
            <v>0</v>
          </cell>
          <cell r="CL87">
            <v>0</v>
          </cell>
          <cell r="DA87">
            <v>0</v>
          </cell>
          <cell r="DB87">
            <v>0</v>
          </cell>
          <cell r="DC87">
            <v>0</v>
          </cell>
          <cell r="DD87">
            <v>0</v>
          </cell>
          <cell r="DE87">
            <v>0</v>
          </cell>
          <cell r="DF87">
            <v>0</v>
          </cell>
          <cell r="DG87">
            <v>0</v>
          </cell>
          <cell r="DH87">
            <v>0</v>
          </cell>
          <cell r="DI87">
            <v>0</v>
          </cell>
          <cell r="DJ87">
            <v>0</v>
          </cell>
          <cell r="DK87">
            <v>0</v>
          </cell>
          <cell r="DL87">
            <v>0</v>
          </cell>
        </row>
        <row r="88">
          <cell r="CA88">
            <v>0</v>
          </cell>
          <cell r="CB88">
            <v>0</v>
          </cell>
          <cell r="CC88">
            <v>0</v>
          </cell>
          <cell r="CD88">
            <v>0</v>
          </cell>
          <cell r="CE88">
            <v>0</v>
          </cell>
          <cell r="CF88">
            <v>0</v>
          </cell>
          <cell r="CG88">
            <v>0</v>
          </cell>
          <cell r="CH88">
            <v>0</v>
          </cell>
          <cell r="CI88">
            <v>0</v>
          </cell>
          <cell r="CJ88">
            <v>0</v>
          </cell>
          <cell r="CK88">
            <v>0</v>
          </cell>
          <cell r="CL88">
            <v>0</v>
          </cell>
          <cell r="DA88">
            <v>0</v>
          </cell>
          <cell r="DB88">
            <v>0</v>
          </cell>
          <cell r="DC88">
            <v>0</v>
          </cell>
          <cell r="DD88">
            <v>0</v>
          </cell>
          <cell r="DE88">
            <v>0</v>
          </cell>
          <cell r="DF88">
            <v>0</v>
          </cell>
          <cell r="DG88">
            <v>0</v>
          </cell>
          <cell r="DH88">
            <v>0</v>
          </cell>
          <cell r="DI88">
            <v>0</v>
          </cell>
          <cell r="DJ88">
            <v>0</v>
          </cell>
          <cell r="DK88">
            <v>0</v>
          </cell>
          <cell r="DL88">
            <v>0</v>
          </cell>
        </row>
        <row r="89">
          <cell r="CA89">
            <v>0</v>
          </cell>
          <cell r="CB89">
            <v>0</v>
          </cell>
          <cell r="CC89">
            <v>0</v>
          </cell>
          <cell r="CD89">
            <v>0</v>
          </cell>
          <cell r="CE89">
            <v>0</v>
          </cell>
          <cell r="CF89">
            <v>0</v>
          </cell>
          <cell r="CG89">
            <v>0</v>
          </cell>
          <cell r="CH89">
            <v>0</v>
          </cell>
          <cell r="CI89">
            <v>0</v>
          </cell>
          <cell r="CJ89">
            <v>0</v>
          </cell>
          <cell r="CK89">
            <v>0</v>
          </cell>
          <cell r="CL89">
            <v>0</v>
          </cell>
          <cell r="DA89">
            <v>0</v>
          </cell>
          <cell r="DB89">
            <v>0</v>
          </cell>
          <cell r="DC89">
            <v>0</v>
          </cell>
          <cell r="DD89">
            <v>0</v>
          </cell>
          <cell r="DE89">
            <v>0</v>
          </cell>
          <cell r="DF89">
            <v>0</v>
          </cell>
          <cell r="DG89">
            <v>0</v>
          </cell>
          <cell r="DH89">
            <v>0</v>
          </cell>
          <cell r="DI89">
            <v>0</v>
          </cell>
          <cell r="DJ89">
            <v>0</v>
          </cell>
          <cell r="DK89">
            <v>0</v>
          </cell>
          <cell r="DL89">
            <v>0</v>
          </cell>
        </row>
        <row r="90">
          <cell r="CA90">
            <v>0</v>
          </cell>
          <cell r="CB90">
            <v>0</v>
          </cell>
          <cell r="CC90">
            <v>0</v>
          </cell>
          <cell r="CD90">
            <v>0</v>
          </cell>
          <cell r="CE90">
            <v>0</v>
          </cell>
          <cell r="CF90">
            <v>0</v>
          </cell>
          <cell r="CG90">
            <v>0</v>
          </cell>
          <cell r="CH90">
            <v>0</v>
          </cell>
          <cell r="CI90">
            <v>0</v>
          </cell>
          <cell r="CJ90">
            <v>0</v>
          </cell>
          <cell r="CK90">
            <v>0</v>
          </cell>
          <cell r="CL90">
            <v>0</v>
          </cell>
          <cell r="DA90">
            <v>0</v>
          </cell>
          <cell r="DB90">
            <v>0</v>
          </cell>
          <cell r="DC90">
            <v>0</v>
          </cell>
          <cell r="DD90">
            <v>0</v>
          </cell>
          <cell r="DE90">
            <v>0</v>
          </cell>
          <cell r="DF90">
            <v>0</v>
          </cell>
          <cell r="DG90">
            <v>0</v>
          </cell>
          <cell r="DH90">
            <v>0</v>
          </cell>
          <cell r="DI90">
            <v>0</v>
          </cell>
          <cell r="DJ90">
            <v>0</v>
          </cell>
          <cell r="DK90">
            <v>0</v>
          </cell>
          <cell r="DL90">
            <v>0</v>
          </cell>
        </row>
        <row r="91">
          <cell r="CA91">
            <v>0</v>
          </cell>
          <cell r="CB91">
            <v>0</v>
          </cell>
          <cell r="CC91">
            <v>0</v>
          </cell>
          <cell r="CD91">
            <v>0</v>
          </cell>
          <cell r="CE91">
            <v>0</v>
          </cell>
          <cell r="CF91">
            <v>0</v>
          </cell>
          <cell r="CG91">
            <v>0</v>
          </cell>
          <cell r="CH91">
            <v>0</v>
          </cell>
          <cell r="CI91">
            <v>0</v>
          </cell>
          <cell r="CJ91">
            <v>0</v>
          </cell>
          <cell r="CK91">
            <v>0</v>
          </cell>
          <cell r="CL91">
            <v>0</v>
          </cell>
          <cell r="DA91">
            <v>0</v>
          </cell>
          <cell r="DB91">
            <v>0</v>
          </cell>
          <cell r="DC91">
            <v>0</v>
          </cell>
          <cell r="DD91">
            <v>0</v>
          </cell>
          <cell r="DE91">
            <v>0</v>
          </cell>
          <cell r="DF91">
            <v>0</v>
          </cell>
          <cell r="DG91">
            <v>0</v>
          </cell>
          <cell r="DH91">
            <v>0</v>
          </cell>
          <cell r="DI91">
            <v>0</v>
          </cell>
          <cell r="DJ91">
            <v>0</v>
          </cell>
          <cell r="DK91">
            <v>0</v>
          </cell>
          <cell r="DL91">
            <v>0</v>
          </cell>
        </row>
        <row r="92">
          <cell r="CA92">
            <v>0</v>
          </cell>
          <cell r="CB92">
            <v>0</v>
          </cell>
          <cell r="CC92">
            <v>0</v>
          </cell>
          <cell r="CD92">
            <v>0</v>
          </cell>
          <cell r="CE92">
            <v>0</v>
          </cell>
          <cell r="CF92">
            <v>0</v>
          </cell>
          <cell r="CG92">
            <v>0</v>
          </cell>
          <cell r="CH92">
            <v>0</v>
          </cell>
          <cell r="CI92">
            <v>0</v>
          </cell>
          <cell r="CJ92">
            <v>0</v>
          </cell>
          <cell r="CK92">
            <v>0</v>
          </cell>
          <cell r="CL92">
            <v>0</v>
          </cell>
          <cell r="DA92">
            <v>0</v>
          </cell>
          <cell r="DB92">
            <v>0</v>
          </cell>
          <cell r="DC92">
            <v>0</v>
          </cell>
          <cell r="DD92">
            <v>0</v>
          </cell>
          <cell r="DE92">
            <v>0</v>
          </cell>
          <cell r="DF92">
            <v>0</v>
          </cell>
          <cell r="DG92">
            <v>0</v>
          </cell>
          <cell r="DH92">
            <v>0</v>
          </cell>
          <cell r="DI92">
            <v>0</v>
          </cell>
          <cell r="DJ92">
            <v>0</v>
          </cell>
          <cell r="DK92">
            <v>0</v>
          </cell>
          <cell r="DL92">
            <v>0</v>
          </cell>
        </row>
        <row r="93">
          <cell r="CA93">
            <v>0</v>
          </cell>
          <cell r="CB93">
            <v>0</v>
          </cell>
          <cell r="CC93">
            <v>0</v>
          </cell>
          <cell r="CD93">
            <v>0</v>
          </cell>
          <cell r="CE93">
            <v>0</v>
          </cell>
          <cell r="CF93">
            <v>0</v>
          </cell>
          <cell r="CG93">
            <v>0</v>
          </cell>
          <cell r="CH93">
            <v>0</v>
          </cell>
          <cell r="CI93">
            <v>0</v>
          </cell>
          <cell r="CJ93">
            <v>0</v>
          </cell>
          <cell r="CK93">
            <v>0</v>
          </cell>
          <cell r="CL93">
            <v>0</v>
          </cell>
          <cell r="DA93">
            <v>0</v>
          </cell>
          <cell r="DB93">
            <v>0</v>
          </cell>
          <cell r="DC93">
            <v>0</v>
          </cell>
          <cell r="DD93">
            <v>0</v>
          </cell>
          <cell r="DE93">
            <v>0</v>
          </cell>
          <cell r="DF93">
            <v>0</v>
          </cell>
          <cell r="DG93">
            <v>0</v>
          </cell>
          <cell r="DH93">
            <v>0</v>
          </cell>
          <cell r="DI93">
            <v>0</v>
          </cell>
          <cell r="DJ93">
            <v>0</v>
          </cell>
          <cell r="DK93">
            <v>0</v>
          </cell>
          <cell r="DL93">
            <v>0</v>
          </cell>
        </row>
        <row r="94">
          <cell r="CA94">
            <v>0</v>
          </cell>
          <cell r="CB94">
            <v>0</v>
          </cell>
          <cell r="CC94">
            <v>0</v>
          </cell>
          <cell r="CD94">
            <v>0</v>
          </cell>
          <cell r="CE94">
            <v>0</v>
          </cell>
          <cell r="CF94">
            <v>0</v>
          </cell>
          <cell r="CG94">
            <v>0</v>
          </cell>
          <cell r="CH94">
            <v>0</v>
          </cell>
          <cell r="CI94">
            <v>0</v>
          </cell>
          <cell r="CJ94">
            <v>0</v>
          </cell>
          <cell r="CK94">
            <v>0</v>
          </cell>
          <cell r="CL94">
            <v>0</v>
          </cell>
          <cell r="DA94">
            <v>0</v>
          </cell>
          <cell r="DB94">
            <v>0</v>
          </cell>
          <cell r="DC94">
            <v>0</v>
          </cell>
          <cell r="DD94">
            <v>0</v>
          </cell>
          <cell r="DE94">
            <v>0</v>
          </cell>
          <cell r="DF94">
            <v>0</v>
          </cell>
          <cell r="DG94">
            <v>0</v>
          </cell>
          <cell r="DH94">
            <v>0</v>
          </cell>
          <cell r="DI94">
            <v>0</v>
          </cell>
          <cell r="DJ94">
            <v>0</v>
          </cell>
          <cell r="DK94">
            <v>0</v>
          </cell>
          <cell r="DL94">
            <v>0</v>
          </cell>
        </row>
        <row r="95">
          <cell r="CA95">
            <v>0</v>
          </cell>
          <cell r="CB95">
            <v>0</v>
          </cell>
          <cell r="CC95">
            <v>0</v>
          </cell>
          <cell r="CD95">
            <v>0</v>
          </cell>
          <cell r="CE95">
            <v>0</v>
          </cell>
          <cell r="CF95">
            <v>0</v>
          </cell>
          <cell r="CG95">
            <v>0</v>
          </cell>
          <cell r="CH95">
            <v>0</v>
          </cell>
          <cell r="CI95">
            <v>0</v>
          </cell>
          <cell r="CJ95">
            <v>0</v>
          </cell>
          <cell r="CK95">
            <v>0</v>
          </cell>
          <cell r="CL95">
            <v>0</v>
          </cell>
          <cell r="DA95">
            <v>0</v>
          </cell>
          <cell r="DB95">
            <v>0</v>
          </cell>
          <cell r="DC95">
            <v>0</v>
          </cell>
          <cell r="DD95">
            <v>0</v>
          </cell>
          <cell r="DE95">
            <v>0</v>
          </cell>
          <cell r="DF95">
            <v>0</v>
          </cell>
          <cell r="DG95">
            <v>0</v>
          </cell>
          <cell r="DH95">
            <v>0</v>
          </cell>
          <cell r="DI95">
            <v>0</v>
          </cell>
          <cell r="DJ95">
            <v>0</v>
          </cell>
          <cell r="DK95">
            <v>0</v>
          </cell>
          <cell r="DL95">
            <v>0</v>
          </cell>
        </row>
        <row r="96">
          <cell r="CA96">
            <v>0</v>
          </cell>
          <cell r="CB96">
            <v>0</v>
          </cell>
          <cell r="CC96">
            <v>0</v>
          </cell>
          <cell r="CD96">
            <v>0</v>
          </cell>
          <cell r="CE96">
            <v>0</v>
          </cell>
          <cell r="CF96">
            <v>0</v>
          </cell>
          <cell r="CG96">
            <v>0</v>
          </cell>
          <cell r="CH96">
            <v>0</v>
          </cell>
          <cell r="CI96">
            <v>0</v>
          </cell>
          <cell r="CJ96">
            <v>0</v>
          </cell>
          <cell r="CK96">
            <v>0</v>
          </cell>
          <cell r="CL96">
            <v>0</v>
          </cell>
          <cell r="DA96">
            <v>0</v>
          </cell>
          <cell r="DB96">
            <v>0</v>
          </cell>
          <cell r="DC96">
            <v>0</v>
          </cell>
          <cell r="DD96">
            <v>0</v>
          </cell>
          <cell r="DE96">
            <v>0</v>
          </cell>
          <cell r="DF96">
            <v>0</v>
          </cell>
          <cell r="DG96">
            <v>0</v>
          </cell>
          <cell r="DH96">
            <v>0</v>
          </cell>
          <cell r="DI96">
            <v>0</v>
          </cell>
          <cell r="DJ96">
            <v>0</v>
          </cell>
          <cell r="DK96">
            <v>0</v>
          </cell>
          <cell r="DL96">
            <v>0</v>
          </cell>
        </row>
        <row r="97">
          <cell r="CA97">
            <v>0</v>
          </cell>
          <cell r="CB97">
            <v>0</v>
          </cell>
          <cell r="CC97">
            <v>0</v>
          </cell>
          <cell r="CD97">
            <v>0</v>
          </cell>
          <cell r="CE97">
            <v>0</v>
          </cell>
          <cell r="CF97">
            <v>0</v>
          </cell>
          <cell r="CG97">
            <v>0</v>
          </cell>
          <cell r="CH97">
            <v>0</v>
          </cell>
          <cell r="CI97">
            <v>0</v>
          </cell>
          <cell r="CJ97">
            <v>0</v>
          </cell>
          <cell r="CK97">
            <v>0</v>
          </cell>
          <cell r="CL97">
            <v>0</v>
          </cell>
          <cell r="DA97">
            <v>0</v>
          </cell>
          <cell r="DB97">
            <v>0</v>
          </cell>
          <cell r="DC97">
            <v>0</v>
          </cell>
          <cell r="DD97">
            <v>0</v>
          </cell>
          <cell r="DE97">
            <v>0</v>
          </cell>
          <cell r="DF97">
            <v>0</v>
          </cell>
          <cell r="DG97">
            <v>0</v>
          </cell>
          <cell r="DH97">
            <v>0</v>
          </cell>
          <cell r="DI97">
            <v>0</v>
          </cell>
          <cell r="DJ97">
            <v>0</v>
          </cell>
          <cell r="DK97">
            <v>0</v>
          </cell>
          <cell r="DL97">
            <v>0</v>
          </cell>
        </row>
        <row r="98">
          <cell r="CA98">
            <v>0</v>
          </cell>
          <cell r="CB98">
            <v>0</v>
          </cell>
          <cell r="CC98">
            <v>0</v>
          </cell>
          <cell r="CD98">
            <v>0</v>
          </cell>
          <cell r="CE98">
            <v>0</v>
          </cell>
          <cell r="CF98">
            <v>0</v>
          </cell>
          <cell r="CG98">
            <v>0</v>
          </cell>
          <cell r="CH98">
            <v>0</v>
          </cell>
          <cell r="CI98">
            <v>0</v>
          </cell>
          <cell r="CJ98">
            <v>0</v>
          </cell>
          <cell r="CK98">
            <v>0</v>
          </cell>
          <cell r="CL98">
            <v>0</v>
          </cell>
          <cell r="DA98">
            <v>0</v>
          </cell>
          <cell r="DB98">
            <v>0</v>
          </cell>
          <cell r="DC98">
            <v>0</v>
          </cell>
          <cell r="DD98">
            <v>0</v>
          </cell>
          <cell r="DE98">
            <v>0</v>
          </cell>
          <cell r="DF98">
            <v>0</v>
          </cell>
          <cell r="DG98">
            <v>0</v>
          </cell>
          <cell r="DH98">
            <v>0</v>
          </cell>
          <cell r="DI98">
            <v>0</v>
          </cell>
          <cell r="DJ98">
            <v>0</v>
          </cell>
          <cell r="DK98">
            <v>0</v>
          </cell>
          <cell r="DL98">
            <v>0</v>
          </cell>
        </row>
        <row r="99">
          <cell r="CA99">
            <v>0</v>
          </cell>
          <cell r="CB99">
            <v>0</v>
          </cell>
          <cell r="CC99">
            <v>0</v>
          </cell>
          <cell r="CD99">
            <v>0</v>
          </cell>
          <cell r="CE99">
            <v>0</v>
          </cell>
          <cell r="CF99">
            <v>0</v>
          </cell>
          <cell r="CG99">
            <v>0</v>
          </cell>
          <cell r="CH99">
            <v>0</v>
          </cell>
          <cell r="CI99">
            <v>0</v>
          </cell>
          <cell r="CJ99">
            <v>0</v>
          </cell>
          <cell r="CK99">
            <v>0</v>
          </cell>
          <cell r="CL99">
            <v>0</v>
          </cell>
          <cell r="DA99">
            <v>0</v>
          </cell>
          <cell r="DB99">
            <v>0</v>
          </cell>
          <cell r="DC99">
            <v>0</v>
          </cell>
          <cell r="DD99">
            <v>0</v>
          </cell>
          <cell r="DE99">
            <v>0</v>
          </cell>
          <cell r="DF99">
            <v>0</v>
          </cell>
          <cell r="DG99">
            <v>0</v>
          </cell>
          <cell r="DH99">
            <v>0</v>
          </cell>
          <cell r="DI99">
            <v>0</v>
          </cell>
          <cell r="DJ99">
            <v>0</v>
          </cell>
          <cell r="DK99">
            <v>0</v>
          </cell>
          <cell r="DL99">
            <v>0</v>
          </cell>
        </row>
        <row r="100">
          <cell r="CA100">
            <v>0</v>
          </cell>
          <cell r="CB100">
            <v>0</v>
          </cell>
          <cell r="CC100">
            <v>0</v>
          </cell>
          <cell r="CD100">
            <v>0</v>
          </cell>
          <cell r="CE100">
            <v>0</v>
          </cell>
          <cell r="CF100">
            <v>0</v>
          </cell>
          <cell r="CG100">
            <v>0</v>
          </cell>
          <cell r="CH100">
            <v>0</v>
          </cell>
          <cell r="CI100">
            <v>0</v>
          </cell>
          <cell r="CJ100">
            <v>0</v>
          </cell>
          <cell r="CK100">
            <v>0</v>
          </cell>
          <cell r="CL100">
            <v>0</v>
          </cell>
          <cell r="DA100">
            <v>0</v>
          </cell>
          <cell r="DB100">
            <v>0</v>
          </cell>
          <cell r="DC100">
            <v>0</v>
          </cell>
          <cell r="DD100">
            <v>0</v>
          </cell>
          <cell r="DE100">
            <v>0</v>
          </cell>
          <cell r="DF100">
            <v>0</v>
          </cell>
          <cell r="DG100">
            <v>0</v>
          </cell>
          <cell r="DH100">
            <v>0</v>
          </cell>
          <cell r="DI100">
            <v>0</v>
          </cell>
          <cell r="DJ100">
            <v>0</v>
          </cell>
          <cell r="DK100">
            <v>0</v>
          </cell>
          <cell r="DL100">
            <v>0</v>
          </cell>
        </row>
        <row r="101">
          <cell r="CA101">
            <v>0</v>
          </cell>
          <cell r="CB101">
            <v>0</v>
          </cell>
          <cell r="CC101">
            <v>0</v>
          </cell>
          <cell r="CD101">
            <v>0</v>
          </cell>
          <cell r="CE101">
            <v>0</v>
          </cell>
          <cell r="CF101">
            <v>0</v>
          </cell>
          <cell r="CG101">
            <v>0</v>
          </cell>
          <cell r="CH101">
            <v>0</v>
          </cell>
          <cell r="CI101">
            <v>0</v>
          </cell>
          <cell r="CJ101">
            <v>0</v>
          </cell>
          <cell r="CK101">
            <v>0</v>
          </cell>
          <cell r="CL101">
            <v>0</v>
          </cell>
          <cell r="DA101">
            <v>0</v>
          </cell>
          <cell r="DB101">
            <v>0</v>
          </cell>
          <cell r="DC101">
            <v>0</v>
          </cell>
          <cell r="DD101">
            <v>0</v>
          </cell>
          <cell r="DE101">
            <v>0</v>
          </cell>
          <cell r="DF101">
            <v>0</v>
          </cell>
          <cell r="DG101">
            <v>0</v>
          </cell>
          <cell r="DH101">
            <v>0</v>
          </cell>
          <cell r="DI101">
            <v>0</v>
          </cell>
          <cell r="DJ101">
            <v>0</v>
          </cell>
          <cell r="DK101">
            <v>0</v>
          </cell>
          <cell r="DL101">
            <v>0</v>
          </cell>
        </row>
        <row r="102">
          <cell r="CA102">
            <v>0</v>
          </cell>
          <cell r="CB102">
            <v>0</v>
          </cell>
          <cell r="CC102">
            <v>0</v>
          </cell>
          <cell r="CD102">
            <v>0</v>
          </cell>
          <cell r="CE102">
            <v>0</v>
          </cell>
          <cell r="CF102">
            <v>0</v>
          </cell>
          <cell r="CG102">
            <v>0</v>
          </cell>
          <cell r="CH102">
            <v>0</v>
          </cell>
          <cell r="CI102">
            <v>0</v>
          </cell>
          <cell r="CJ102">
            <v>0</v>
          </cell>
          <cell r="CK102">
            <v>0</v>
          </cell>
          <cell r="CL102">
            <v>0</v>
          </cell>
          <cell r="DA102">
            <v>0</v>
          </cell>
          <cell r="DB102">
            <v>0</v>
          </cell>
          <cell r="DC102">
            <v>0</v>
          </cell>
          <cell r="DD102">
            <v>0</v>
          </cell>
          <cell r="DE102">
            <v>0</v>
          </cell>
          <cell r="DF102">
            <v>0</v>
          </cell>
          <cell r="DG102">
            <v>0</v>
          </cell>
          <cell r="DH102">
            <v>0</v>
          </cell>
          <cell r="DI102">
            <v>0</v>
          </cell>
          <cell r="DJ102">
            <v>0</v>
          </cell>
          <cell r="DK102">
            <v>0</v>
          </cell>
          <cell r="DL102">
            <v>0</v>
          </cell>
        </row>
        <row r="103">
          <cell r="CA103">
            <v>0</v>
          </cell>
          <cell r="CB103">
            <v>0</v>
          </cell>
          <cell r="CC103">
            <v>0</v>
          </cell>
          <cell r="CD103">
            <v>0</v>
          </cell>
          <cell r="CE103">
            <v>0</v>
          </cell>
          <cell r="CF103">
            <v>0</v>
          </cell>
          <cell r="CG103">
            <v>0</v>
          </cell>
          <cell r="CH103">
            <v>0</v>
          </cell>
          <cell r="CI103">
            <v>0</v>
          </cell>
          <cell r="CJ103">
            <v>0</v>
          </cell>
          <cell r="CK103">
            <v>0</v>
          </cell>
          <cell r="CL103">
            <v>0</v>
          </cell>
          <cell r="DA103">
            <v>0</v>
          </cell>
          <cell r="DB103">
            <v>0</v>
          </cell>
          <cell r="DC103">
            <v>0</v>
          </cell>
          <cell r="DD103">
            <v>0</v>
          </cell>
          <cell r="DE103">
            <v>0</v>
          </cell>
          <cell r="DF103">
            <v>0</v>
          </cell>
          <cell r="DG103">
            <v>0</v>
          </cell>
          <cell r="DH103">
            <v>0</v>
          </cell>
          <cell r="DI103">
            <v>0</v>
          </cell>
          <cell r="DJ103">
            <v>0</v>
          </cell>
          <cell r="DK103">
            <v>0</v>
          </cell>
          <cell r="DL103">
            <v>0</v>
          </cell>
        </row>
        <row r="104">
          <cell r="CA104">
            <v>0</v>
          </cell>
          <cell r="CB104">
            <v>0</v>
          </cell>
          <cell r="CC104">
            <v>0</v>
          </cell>
          <cell r="CD104">
            <v>0</v>
          </cell>
          <cell r="CE104">
            <v>0</v>
          </cell>
          <cell r="CF104">
            <v>0</v>
          </cell>
          <cell r="CG104">
            <v>0</v>
          </cell>
          <cell r="CH104">
            <v>0</v>
          </cell>
          <cell r="CI104">
            <v>0</v>
          </cell>
          <cell r="CJ104">
            <v>0</v>
          </cell>
          <cell r="CK104">
            <v>0</v>
          </cell>
          <cell r="CL104">
            <v>0</v>
          </cell>
          <cell r="DA104">
            <v>0</v>
          </cell>
          <cell r="DB104">
            <v>0</v>
          </cell>
          <cell r="DC104">
            <v>0</v>
          </cell>
          <cell r="DD104">
            <v>0</v>
          </cell>
          <cell r="DE104">
            <v>0</v>
          </cell>
          <cell r="DF104">
            <v>0</v>
          </cell>
          <cell r="DG104">
            <v>0</v>
          </cell>
          <cell r="DH104">
            <v>0</v>
          </cell>
          <cell r="DI104">
            <v>0</v>
          </cell>
          <cell r="DJ104">
            <v>0</v>
          </cell>
          <cell r="DK104">
            <v>0</v>
          </cell>
          <cell r="DL104">
            <v>0</v>
          </cell>
        </row>
        <row r="105">
          <cell r="CA105">
            <v>0</v>
          </cell>
          <cell r="CB105">
            <v>0</v>
          </cell>
          <cell r="CC105">
            <v>0</v>
          </cell>
          <cell r="CD105">
            <v>0</v>
          </cell>
          <cell r="CE105">
            <v>0</v>
          </cell>
          <cell r="CF105">
            <v>0</v>
          </cell>
          <cell r="CG105">
            <v>0</v>
          </cell>
          <cell r="CH105">
            <v>0</v>
          </cell>
          <cell r="CI105">
            <v>0</v>
          </cell>
          <cell r="CJ105">
            <v>0</v>
          </cell>
          <cell r="CK105">
            <v>0</v>
          </cell>
          <cell r="CL105">
            <v>0</v>
          </cell>
        </row>
        <row r="106">
          <cell r="CA106">
            <v>0</v>
          </cell>
          <cell r="CB106">
            <v>0</v>
          </cell>
          <cell r="CC106">
            <v>0</v>
          </cell>
          <cell r="CD106">
            <v>0</v>
          </cell>
          <cell r="CE106">
            <v>0</v>
          </cell>
          <cell r="CF106">
            <v>0</v>
          </cell>
          <cell r="CG106">
            <v>0</v>
          </cell>
          <cell r="CH106">
            <v>0</v>
          </cell>
          <cell r="CI106">
            <v>0</v>
          </cell>
          <cell r="CJ106">
            <v>0</v>
          </cell>
          <cell r="CK106">
            <v>0</v>
          </cell>
          <cell r="CL106">
            <v>0</v>
          </cell>
        </row>
        <row r="107">
          <cell r="CA107">
            <v>0</v>
          </cell>
          <cell r="CB107">
            <v>0</v>
          </cell>
          <cell r="CC107">
            <v>0</v>
          </cell>
          <cell r="CD107">
            <v>0</v>
          </cell>
          <cell r="CE107">
            <v>0</v>
          </cell>
          <cell r="CF107">
            <v>0</v>
          </cell>
          <cell r="CG107">
            <v>0</v>
          </cell>
          <cell r="CH107">
            <v>0</v>
          </cell>
          <cell r="CI107">
            <v>0</v>
          </cell>
          <cell r="CJ107">
            <v>0</v>
          </cell>
          <cell r="CK107">
            <v>0</v>
          </cell>
          <cell r="CL107">
            <v>0</v>
          </cell>
        </row>
        <row r="108">
          <cell r="CA108">
            <v>0</v>
          </cell>
          <cell r="CB108">
            <v>0</v>
          </cell>
          <cell r="CC108">
            <v>0</v>
          </cell>
          <cell r="CD108">
            <v>0</v>
          </cell>
          <cell r="CE108">
            <v>0</v>
          </cell>
          <cell r="CF108">
            <v>0</v>
          </cell>
          <cell r="CG108">
            <v>0</v>
          </cell>
          <cell r="CH108">
            <v>0</v>
          </cell>
          <cell r="CI108">
            <v>0</v>
          </cell>
          <cell r="CJ108">
            <v>0</v>
          </cell>
          <cell r="CK108">
            <v>0</v>
          </cell>
          <cell r="CL108">
            <v>0</v>
          </cell>
        </row>
        <row r="109">
          <cell r="CA109">
            <v>0</v>
          </cell>
          <cell r="CB109">
            <v>0</v>
          </cell>
          <cell r="CC109">
            <v>0</v>
          </cell>
          <cell r="CD109">
            <v>0</v>
          </cell>
          <cell r="CE109">
            <v>0</v>
          </cell>
          <cell r="CF109">
            <v>0</v>
          </cell>
          <cell r="CG109">
            <v>0</v>
          </cell>
          <cell r="CH109">
            <v>0</v>
          </cell>
          <cell r="CI109">
            <v>0</v>
          </cell>
          <cell r="CJ109">
            <v>0</v>
          </cell>
          <cell r="CK109">
            <v>0</v>
          </cell>
          <cell r="CL109">
            <v>0</v>
          </cell>
        </row>
        <row r="110">
          <cell r="CA110">
            <v>0</v>
          </cell>
          <cell r="CB110">
            <v>0</v>
          </cell>
          <cell r="CC110">
            <v>0</v>
          </cell>
          <cell r="CD110">
            <v>0</v>
          </cell>
          <cell r="CE110">
            <v>0</v>
          </cell>
          <cell r="CF110">
            <v>0</v>
          </cell>
          <cell r="CG110">
            <v>0</v>
          </cell>
          <cell r="CH110">
            <v>0</v>
          </cell>
          <cell r="CI110">
            <v>0</v>
          </cell>
          <cell r="CJ110">
            <v>0</v>
          </cell>
          <cell r="CK110">
            <v>0</v>
          </cell>
          <cell r="CL110">
            <v>0</v>
          </cell>
        </row>
        <row r="111">
          <cell r="CA111">
            <v>0</v>
          </cell>
          <cell r="CB111">
            <v>0</v>
          </cell>
          <cell r="CC111">
            <v>0</v>
          </cell>
          <cell r="CD111">
            <v>0</v>
          </cell>
          <cell r="CE111">
            <v>0</v>
          </cell>
          <cell r="CF111">
            <v>0</v>
          </cell>
          <cell r="CG111">
            <v>0</v>
          </cell>
          <cell r="CH111">
            <v>0</v>
          </cell>
          <cell r="CI111">
            <v>0</v>
          </cell>
          <cell r="CJ111">
            <v>0</v>
          </cell>
          <cell r="CK111">
            <v>0</v>
          </cell>
          <cell r="CL111">
            <v>0</v>
          </cell>
        </row>
        <row r="112">
          <cell r="CA112">
            <v>0</v>
          </cell>
          <cell r="CB112">
            <v>0</v>
          </cell>
          <cell r="CC112">
            <v>0</v>
          </cell>
          <cell r="CD112">
            <v>0</v>
          </cell>
          <cell r="CE112">
            <v>0</v>
          </cell>
          <cell r="CF112">
            <v>0</v>
          </cell>
          <cell r="CG112">
            <v>0</v>
          </cell>
          <cell r="CH112">
            <v>0</v>
          </cell>
          <cell r="CI112">
            <v>0</v>
          </cell>
          <cell r="CJ112">
            <v>0</v>
          </cell>
          <cell r="CK112">
            <v>0</v>
          </cell>
          <cell r="CL112">
            <v>0</v>
          </cell>
        </row>
        <row r="113">
          <cell r="CA113">
            <v>0</v>
          </cell>
          <cell r="CB113">
            <v>0</v>
          </cell>
          <cell r="CC113">
            <v>0</v>
          </cell>
          <cell r="CD113">
            <v>0</v>
          </cell>
          <cell r="CE113">
            <v>0</v>
          </cell>
          <cell r="CF113">
            <v>0</v>
          </cell>
          <cell r="CG113">
            <v>0</v>
          </cell>
          <cell r="CH113">
            <v>0</v>
          </cell>
          <cell r="CI113">
            <v>0</v>
          </cell>
          <cell r="CJ113">
            <v>0</v>
          </cell>
          <cell r="CK113">
            <v>0</v>
          </cell>
          <cell r="CL113">
            <v>0</v>
          </cell>
        </row>
        <row r="114">
          <cell r="CA114">
            <v>0</v>
          </cell>
          <cell r="CB114">
            <v>0</v>
          </cell>
          <cell r="CC114">
            <v>0</v>
          </cell>
          <cell r="CD114">
            <v>0</v>
          </cell>
          <cell r="CE114">
            <v>0</v>
          </cell>
          <cell r="CF114">
            <v>0</v>
          </cell>
          <cell r="CG114">
            <v>0</v>
          </cell>
          <cell r="CH114">
            <v>0</v>
          </cell>
          <cell r="CI114">
            <v>0</v>
          </cell>
          <cell r="CJ114">
            <v>0</v>
          </cell>
          <cell r="CK114">
            <v>0</v>
          </cell>
          <cell r="CL114">
            <v>0</v>
          </cell>
        </row>
        <row r="115">
          <cell r="CA115">
            <v>0</v>
          </cell>
          <cell r="CB115">
            <v>0</v>
          </cell>
          <cell r="CC115">
            <v>0</v>
          </cell>
          <cell r="CD115">
            <v>0</v>
          </cell>
          <cell r="CE115">
            <v>0</v>
          </cell>
          <cell r="CF115">
            <v>0</v>
          </cell>
          <cell r="CG115">
            <v>0</v>
          </cell>
          <cell r="CH115">
            <v>0</v>
          </cell>
          <cell r="CI115">
            <v>0</v>
          </cell>
          <cell r="CJ115">
            <v>0</v>
          </cell>
          <cell r="CK115">
            <v>0</v>
          </cell>
          <cell r="CL115">
            <v>0</v>
          </cell>
        </row>
        <row r="116">
          <cell r="CA116">
            <v>0</v>
          </cell>
          <cell r="CB116">
            <v>0</v>
          </cell>
          <cell r="CC116">
            <v>0</v>
          </cell>
          <cell r="CD116">
            <v>0</v>
          </cell>
          <cell r="CE116">
            <v>0</v>
          </cell>
          <cell r="CF116">
            <v>0</v>
          </cell>
          <cell r="CG116">
            <v>0</v>
          </cell>
          <cell r="CH116">
            <v>0</v>
          </cell>
          <cell r="CI116">
            <v>0</v>
          </cell>
          <cell r="CJ116">
            <v>0</v>
          </cell>
          <cell r="CK116">
            <v>0</v>
          </cell>
          <cell r="CL116">
            <v>0</v>
          </cell>
        </row>
        <row r="117">
          <cell r="CA117">
            <v>0</v>
          </cell>
          <cell r="CB117">
            <v>0</v>
          </cell>
          <cell r="CC117">
            <v>0</v>
          </cell>
          <cell r="CD117">
            <v>0</v>
          </cell>
          <cell r="CE117">
            <v>0</v>
          </cell>
          <cell r="CF117">
            <v>0</v>
          </cell>
          <cell r="CG117">
            <v>0</v>
          </cell>
          <cell r="CH117">
            <v>0</v>
          </cell>
          <cell r="CI117">
            <v>0</v>
          </cell>
          <cell r="CJ117">
            <v>0</v>
          </cell>
          <cell r="CK117">
            <v>0</v>
          </cell>
          <cell r="CL117">
            <v>0</v>
          </cell>
        </row>
        <row r="118">
          <cell r="CA118">
            <v>0</v>
          </cell>
          <cell r="CB118">
            <v>0</v>
          </cell>
          <cell r="CC118">
            <v>0</v>
          </cell>
          <cell r="CD118">
            <v>0</v>
          </cell>
          <cell r="CE118">
            <v>0</v>
          </cell>
          <cell r="CF118">
            <v>0</v>
          </cell>
          <cell r="CG118">
            <v>0</v>
          </cell>
          <cell r="CH118">
            <v>0</v>
          </cell>
          <cell r="CI118">
            <v>0</v>
          </cell>
          <cell r="CJ118">
            <v>0</v>
          </cell>
          <cell r="CK118">
            <v>0</v>
          </cell>
          <cell r="CL118">
            <v>0</v>
          </cell>
        </row>
        <row r="119">
          <cell r="CA119">
            <v>0</v>
          </cell>
          <cell r="CB119">
            <v>0</v>
          </cell>
          <cell r="CC119">
            <v>0</v>
          </cell>
          <cell r="CD119">
            <v>0</v>
          </cell>
          <cell r="CE119">
            <v>0</v>
          </cell>
          <cell r="CF119">
            <v>0</v>
          </cell>
          <cell r="CG119">
            <v>0</v>
          </cell>
          <cell r="CH119">
            <v>0</v>
          </cell>
          <cell r="CI119">
            <v>0</v>
          </cell>
          <cell r="CJ119">
            <v>0</v>
          </cell>
          <cell r="CK119">
            <v>0</v>
          </cell>
          <cell r="CL119">
            <v>0</v>
          </cell>
        </row>
        <row r="120">
          <cell r="CA120">
            <v>0</v>
          </cell>
          <cell r="CB120">
            <v>0</v>
          </cell>
          <cell r="CC120">
            <v>0</v>
          </cell>
          <cell r="CD120">
            <v>0</v>
          </cell>
          <cell r="CE120">
            <v>0</v>
          </cell>
          <cell r="CF120">
            <v>0</v>
          </cell>
          <cell r="CG120">
            <v>0</v>
          </cell>
          <cell r="CH120">
            <v>0</v>
          </cell>
          <cell r="CI120">
            <v>0</v>
          </cell>
          <cell r="CJ120">
            <v>0</v>
          </cell>
          <cell r="CK120">
            <v>0</v>
          </cell>
          <cell r="CL120">
            <v>0</v>
          </cell>
        </row>
        <row r="121">
          <cell r="CA121">
            <v>0</v>
          </cell>
          <cell r="CB121">
            <v>0</v>
          </cell>
          <cell r="CC121">
            <v>0</v>
          </cell>
          <cell r="CD121">
            <v>0</v>
          </cell>
          <cell r="CE121">
            <v>0</v>
          </cell>
          <cell r="CF121">
            <v>0</v>
          </cell>
          <cell r="CG121">
            <v>0</v>
          </cell>
          <cell r="CH121">
            <v>0</v>
          </cell>
          <cell r="CI121">
            <v>0</v>
          </cell>
          <cell r="CJ121">
            <v>0</v>
          </cell>
          <cell r="CK121">
            <v>0</v>
          </cell>
          <cell r="CL121">
            <v>0</v>
          </cell>
        </row>
        <row r="122">
          <cell r="CA122">
            <v>0</v>
          </cell>
          <cell r="CB122">
            <v>0</v>
          </cell>
          <cell r="CC122">
            <v>0</v>
          </cell>
          <cell r="CD122">
            <v>0</v>
          </cell>
          <cell r="CE122">
            <v>0</v>
          </cell>
          <cell r="CF122">
            <v>0</v>
          </cell>
          <cell r="CG122">
            <v>0</v>
          </cell>
          <cell r="CH122">
            <v>0</v>
          </cell>
          <cell r="CI122">
            <v>0</v>
          </cell>
          <cell r="CJ122">
            <v>0</v>
          </cell>
          <cell r="CK122">
            <v>0</v>
          </cell>
          <cell r="CL122">
            <v>0</v>
          </cell>
        </row>
        <row r="123">
          <cell r="CA123">
            <v>0</v>
          </cell>
          <cell r="CB123">
            <v>0</v>
          </cell>
          <cell r="CC123">
            <v>0</v>
          </cell>
          <cell r="CD123">
            <v>0</v>
          </cell>
          <cell r="CE123">
            <v>0</v>
          </cell>
          <cell r="CF123">
            <v>0</v>
          </cell>
          <cell r="CG123">
            <v>0</v>
          </cell>
          <cell r="CH123">
            <v>0</v>
          </cell>
          <cell r="CI123">
            <v>0</v>
          </cell>
          <cell r="CJ123">
            <v>0</v>
          </cell>
          <cell r="CK123">
            <v>0</v>
          </cell>
          <cell r="CL123">
            <v>0</v>
          </cell>
        </row>
        <row r="124">
          <cell r="CA124">
            <v>0</v>
          </cell>
          <cell r="CB124">
            <v>0</v>
          </cell>
          <cell r="CC124">
            <v>0</v>
          </cell>
          <cell r="CD124">
            <v>0</v>
          </cell>
          <cell r="CE124">
            <v>0</v>
          </cell>
          <cell r="CF124">
            <v>0</v>
          </cell>
          <cell r="CG124">
            <v>0</v>
          </cell>
          <cell r="CH124">
            <v>0</v>
          </cell>
          <cell r="CI124">
            <v>0</v>
          </cell>
          <cell r="CJ124">
            <v>0</v>
          </cell>
          <cell r="CK124">
            <v>0</v>
          </cell>
          <cell r="CL124">
            <v>0</v>
          </cell>
        </row>
        <row r="125">
          <cell r="CA125">
            <v>0</v>
          </cell>
          <cell r="CB125">
            <v>0</v>
          </cell>
          <cell r="CC125">
            <v>0</v>
          </cell>
          <cell r="CD125">
            <v>0</v>
          </cell>
          <cell r="CE125">
            <v>0</v>
          </cell>
          <cell r="CF125">
            <v>0</v>
          </cell>
          <cell r="CG125">
            <v>0</v>
          </cell>
          <cell r="CH125">
            <v>0</v>
          </cell>
          <cell r="CI125">
            <v>0</v>
          </cell>
          <cell r="CJ125">
            <v>0</v>
          </cell>
          <cell r="CK125">
            <v>0</v>
          </cell>
          <cell r="CL125">
            <v>0</v>
          </cell>
        </row>
        <row r="126">
          <cell r="CA126">
            <v>0</v>
          </cell>
          <cell r="CB126">
            <v>0</v>
          </cell>
          <cell r="CC126">
            <v>0</v>
          </cell>
          <cell r="CD126">
            <v>0</v>
          </cell>
          <cell r="CE126">
            <v>0</v>
          </cell>
          <cell r="CF126">
            <v>0</v>
          </cell>
          <cell r="CG126">
            <v>0</v>
          </cell>
          <cell r="CH126">
            <v>0</v>
          </cell>
          <cell r="CI126">
            <v>0</v>
          </cell>
          <cell r="CJ126">
            <v>0</v>
          </cell>
          <cell r="CK126">
            <v>0</v>
          </cell>
          <cell r="CL126">
            <v>0</v>
          </cell>
        </row>
        <row r="127">
          <cell r="CA127">
            <v>0</v>
          </cell>
          <cell r="CB127">
            <v>0</v>
          </cell>
          <cell r="CC127">
            <v>0</v>
          </cell>
          <cell r="CD127">
            <v>0</v>
          </cell>
          <cell r="CE127">
            <v>0</v>
          </cell>
          <cell r="CF127">
            <v>0</v>
          </cell>
          <cell r="CG127">
            <v>0</v>
          </cell>
          <cell r="CH127">
            <v>0</v>
          </cell>
          <cell r="CI127">
            <v>0</v>
          </cell>
          <cell r="CJ127">
            <v>0</v>
          </cell>
          <cell r="CK127">
            <v>0</v>
          </cell>
          <cell r="CL127">
            <v>0</v>
          </cell>
        </row>
        <row r="128">
          <cell r="CA128">
            <v>0</v>
          </cell>
          <cell r="CB128">
            <v>0</v>
          </cell>
          <cell r="CC128">
            <v>0</v>
          </cell>
          <cell r="CD128">
            <v>0</v>
          </cell>
          <cell r="CE128">
            <v>0</v>
          </cell>
          <cell r="CF128">
            <v>0</v>
          </cell>
          <cell r="CG128">
            <v>0</v>
          </cell>
          <cell r="CH128">
            <v>0</v>
          </cell>
          <cell r="CI128">
            <v>0</v>
          </cell>
          <cell r="CJ128">
            <v>0</v>
          </cell>
          <cell r="CK128">
            <v>0</v>
          </cell>
          <cell r="CL128">
            <v>0</v>
          </cell>
        </row>
        <row r="129">
          <cell r="CA129">
            <v>0</v>
          </cell>
          <cell r="CB129">
            <v>0</v>
          </cell>
          <cell r="CC129">
            <v>0</v>
          </cell>
          <cell r="CD129">
            <v>0</v>
          </cell>
          <cell r="CE129">
            <v>0</v>
          </cell>
          <cell r="CF129">
            <v>0</v>
          </cell>
          <cell r="CG129">
            <v>0</v>
          </cell>
          <cell r="CH129">
            <v>0</v>
          </cell>
          <cell r="CI129">
            <v>0</v>
          </cell>
          <cell r="CJ129">
            <v>0</v>
          </cell>
          <cell r="CK129">
            <v>0</v>
          </cell>
          <cell r="CL129">
            <v>0</v>
          </cell>
        </row>
        <row r="130">
          <cell r="CA130">
            <v>0</v>
          </cell>
          <cell r="CB130">
            <v>0</v>
          </cell>
          <cell r="CC130">
            <v>0</v>
          </cell>
          <cell r="CD130">
            <v>0</v>
          </cell>
          <cell r="CE130">
            <v>0</v>
          </cell>
          <cell r="CF130">
            <v>0</v>
          </cell>
          <cell r="CG130">
            <v>0</v>
          </cell>
          <cell r="CH130">
            <v>0</v>
          </cell>
          <cell r="CI130">
            <v>0</v>
          </cell>
          <cell r="CJ130">
            <v>0</v>
          </cell>
          <cell r="CK130">
            <v>0</v>
          </cell>
          <cell r="CL130">
            <v>0</v>
          </cell>
        </row>
        <row r="131">
          <cell r="CA131">
            <v>0</v>
          </cell>
          <cell r="CB131">
            <v>0</v>
          </cell>
          <cell r="CC131">
            <v>0</v>
          </cell>
          <cell r="CD131">
            <v>0</v>
          </cell>
          <cell r="CE131">
            <v>0</v>
          </cell>
          <cell r="CF131">
            <v>0</v>
          </cell>
          <cell r="CG131">
            <v>0</v>
          </cell>
          <cell r="CH131">
            <v>0</v>
          </cell>
          <cell r="CI131">
            <v>0</v>
          </cell>
          <cell r="CJ131">
            <v>0</v>
          </cell>
          <cell r="CK131">
            <v>0</v>
          </cell>
          <cell r="CL131">
            <v>0</v>
          </cell>
        </row>
        <row r="132">
          <cell r="CA132">
            <v>0</v>
          </cell>
          <cell r="CB132">
            <v>0</v>
          </cell>
          <cell r="CC132">
            <v>0</v>
          </cell>
          <cell r="CD132">
            <v>0</v>
          </cell>
          <cell r="CE132">
            <v>0</v>
          </cell>
          <cell r="CF132">
            <v>0</v>
          </cell>
          <cell r="CG132">
            <v>0</v>
          </cell>
          <cell r="CH132">
            <v>0</v>
          </cell>
          <cell r="CI132">
            <v>0</v>
          </cell>
          <cell r="CJ132">
            <v>0</v>
          </cell>
          <cell r="CK132">
            <v>0</v>
          </cell>
          <cell r="CL132">
            <v>0</v>
          </cell>
        </row>
      </sheetData>
      <sheetData sheetId="3">
        <row r="2">
          <cell r="A2">
            <v>207</v>
          </cell>
          <cell r="B2">
            <v>45657</v>
          </cell>
          <cell r="C2" t="str">
            <v>徐汇区滨江C单元188N-Q-1地块商办楼项目BIM运营平台开发服务合同 - 上海瑞腾国际置业有限公司 - 无税开票1240927.55</v>
          </cell>
          <cell r="D2" t="str">
            <v>上海瑞腾国际置业有限公司</v>
          </cell>
          <cell r="E2" t="str">
            <v>ZHT2022070400053</v>
          </cell>
          <cell r="H2">
            <v>328845.8</v>
          </cell>
          <cell r="J2" t="str">
            <v>无法落实</v>
          </cell>
        </row>
        <row r="3">
          <cell r="N3">
            <v>0</v>
          </cell>
          <cell r="O3">
            <v>0</v>
          </cell>
          <cell r="P3">
            <v>0</v>
          </cell>
          <cell r="Q3">
            <v>0</v>
          </cell>
          <cell r="R3">
            <v>0</v>
          </cell>
          <cell r="S3">
            <v>0</v>
          </cell>
          <cell r="T3">
            <v>0</v>
          </cell>
          <cell r="U3">
            <v>1</v>
          </cell>
          <cell r="V3">
            <v>32.88458</v>
          </cell>
          <cell r="W3">
            <v>0</v>
          </cell>
          <cell r="X3">
            <v>0</v>
          </cell>
          <cell r="Y3">
            <v>1</v>
          </cell>
          <cell r="Z3">
            <v>32.88458</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部门看板"/>
      <sheetName val="部门-汇总页"/>
      <sheetName val="产值及收款计划（2026）"/>
      <sheetName val="长账龄落实计划"/>
      <sheetName val="月度收款计划"/>
      <sheetName val="月度实际收款（参考）"/>
      <sheetName val="月度支付计划 "/>
      <sheetName val="月度实际支付（参考）"/>
      <sheetName val="产值及收款计划（2025）"/>
      <sheetName val="产值及收款计划（历年在建+24年新签）"/>
      <sheetName val="跟进项目落地计划"/>
      <sheetName val="客户拓展措施"/>
      <sheetName val="长账龄应收账款催收进展"/>
      <sheetName val="待协调事项"/>
      <sheetName val="24年合同台账（含流转中及赢单项目）"/>
      <sheetName val="CRM项目编号查询"/>
      <sheetName val="WpsReserved_CellImgList"/>
    </sheetNames>
    <sheetDataSet>
      <sheetData sheetId="0"/>
      <sheetData sheetId="1">
        <row r="3">
          <cell r="E3">
            <v>53.474502999999999</v>
          </cell>
          <cell r="F3">
            <v>216.81200000000001</v>
          </cell>
          <cell r="G3">
            <v>0</v>
          </cell>
          <cell r="H3">
            <v>0</v>
          </cell>
          <cell r="I3">
            <v>78.629000000000005</v>
          </cell>
          <cell r="J3">
            <v>215.99140850000001</v>
          </cell>
          <cell r="K3">
            <v>8.3125</v>
          </cell>
          <cell r="L3">
            <v>162.93700000000001</v>
          </cell>
          <cell r="M3">
            <v>309.596</v>
          </cell>
          <cell r="N3">
            <v>63.651499999999999</v>
          </cell>
          <cell r="O3">
            <v>0.6</v>
          </cell>
          <cell r="P3">
            <v>573.5752</v>
          </cell>
          <cell r="Q3">
            <v>53.474502999999999</v>
          </cell>
          <cell r="R3">
            <v>216.81200000000001</v>
          </cell>
          <cell r="S3">
            <v>0</v>
          </cell>
          <cell r="T3">
            <v>0</v>
          </cell>
          <cell r="U3">
            <v>0</v>
          </cell>
          <cell r="V3">
            <v>0</v>
          </cell>
          <cell r="W3">
            <v>0</v>
          </cell>
          <cell r="X3">
            <v>0</v>
          </cell>
          <cell r="Y3">
            <v>0</v>
          </cell>
          <cell r="Z3">
            <v>0</v>
          </cell>
          <cell r="AA3">
            <v>0</v>
          </cell>
          <cell r="AB3">
            <v>0</v>
          </cell>
        </row>
        <row r="4">
          <cell r="E4">
            <v>25.496066025210101</v>
          </cell>
          <cell r="F4">
            <v>19.742000000000001</v>
          </cell>
          <cell r="G4">
            <v>0</v>
          </cell>
          <cell r="H4">
            <v>0</v>
          </cell>
          <cell r="I4">
            <v>29.7905171456879</v>
          </cell>
          <cell r="J4">
            <v>79.477759420863293</v>
          </cell>
          <cell r="K4">
            <v>0.3125</v>
          </cell>
          <cell r="L4">
            <v>85.483153846153897</v>
          </cell>
          <cell r="M4">
            <v>78.596000000000103</v>
          </cell>
          <cell r="N4">
            <v>41.2515</v>
          </cell>
          <cell r="O4">
            <v>0.40952380952381001</v>
          </cell>
          <cell r="P4">
            <v>160.333828416969</v>
          </cell>
          <cell r="Q4">
            <v>25.496066025210101</v>
          </cell>
          <cell r="R4">
            <v>19.742000000000001</v>
          </cell>
          <cell r="S4">
            <v>0</v>
          </cell>
          <cell r="T4">
            <v>0</v>
          </cell>
          <cell r="U4">
            <v>0</v>
          </cell>
          <cell r="V4">
            <v>0</v>
          </cell>
          <cell r="W4">
            <v>0</v>
          </cell>
          <cell r="X4">
            <v>0</v>
          </cell>
          <cell r="Y4">
            <v>0</v>
          </cell>
          <cell r="Z4">
            <v>0</v>
          </cell>
          <cell r="AA4">
            <v>0</v>
          </cell>
          <cell r="AB4">
            <v>0</v>
          </cell>
        </row>
        <row r="5">
          <cell r="E5">
            <v>50.447644339622599</v>
          </cell>
          <cell r="F5">
            <v>204.539622641509</v>
          </cell>
          <cell r="G5">
            <v>0</v>
          </cell>
          <cell r="H5">
            <v>0</v>
          </cell>
          <cell r="I5">
            <v>74.178301886792497</v>
          </cell>
          <cell r="J5">
            <v>203.76547971698099</v>
          </cell>
          <cell r="K5">
            <v>7.8419811320754702</v>
          </cell>
          <cell r="L5">
            <v>153.71415094339599</v>
          </cell>
          <cell r="M5">
            <v>292.07169811320802</v>
          </cell>
          <cell r="N5">
            <v>60.048584905660398</v>
          </cell>
          <cell r="O5">
            <v>0.56603773584905603</v>
          </cell>
          <cell r="P5">
            <v>541.10867924528304</v>
          </cell>
          <cell r="Q5">
            <v>50.447644339622599</v>
          </cell>
          <cell r="R5">
            <v>204.539622641509</v>
          </cell>
          <cell r="S5">
            <v>0</v>
          </cell>
          <cell r="T5">
            <v>0</v>
          </cell>
          <cell r="U5">
            <v>0</v>
          </cell>
          <cell r="V5">
            <v>0</v>
          </cell>
          <cell r="W5">
            <v>0</v>
          </cell>
          <cell r="X5">
            <v>0</v>
          </cell>
          <cell r="Y5">
            <v>0</v>
          </cell>
          <cell r="Z5">
            <v>0</v>
          </cell>
          <cell r="AA5">
            <v>0</v>
          </cell>
          <cell r="AB5">
            <v>0</v>
          </cell>
        </row>
        <row r="6">
          <cell r="E6">
            <v>24.052892476613302</v>
          </cell>
          <cell r="F6">
            <v>18.624528301886802</v>
          </cell>
          <cell r="G6">
            <v>0</v>
          </cell>
          <cell r="H6">
            <v>0</v>
          </cell>
          <cell r="I6">
            <v>28.104261458196099</v>
          </cell>
          <cell r="J6">
            <v>74.9790183215691</v>
          </cell>
          <cell r="K6">
            <v>0.294811320754717</v>
          </cell>
          <cell r="L6">
            <v>80.644484760522502</v>
          </cell>
          <cell r="M6">
            <v>74.147169811320794</v>
          </cell>
          <cell r="N6">
            <v>38.916509433962297</v>
          </cell>
          <cell r="O6">
            <v>0.38634321653189602</v>
          </cell>
          <cell r="P6">
            <v>151.25832869525399</v>
          </cell>
          <cell r="Q6">
            <v>24.052892476613302</v>
          </cell>
          <cell r="R6">
            <v>18.624528301886802</v>
          </cell>
          <cell r="S6">
            <v>0</v>
          </cell>
          <cell r="T6">
            <v>0</v>
          </cell>
          <cell r="U6">
            <v>0</v>
          </cell>
          <cell r="V6">
            <v>0</v>
          </cell>
          <cell r="W6">
            <v>0</v>
          </cell>
          <cell r="X6">
            <v>0</v>
          </cell>
          <cell r="Y6">
            <v>0</v>
          </cell>
          <cell r="Z6">
            <v>0</v>
          </cell>
          <cell r="AA6">
            <v>0</v>
          </cell>
          <cell r="AB6">
            <v>0</v>
          </cell>
        </row>
        <row r="7">
          <cell r="E7">
            <v>71.003521000000006</v>
          </cell>
          <cell r="F7">
            <v>284.39699999999999</v>
          </cell>
          <cell r="G7">
            <v>61.045000000000002</v>
          </cell>
          <cell r="H7">
            <v>17.559999999999999</v>
          </cell>
          <cell r="I7">
            <v>214.79651100000001</v>
          </cell>
          <cell r="J7">
            <v>233.18612100000001</v>
          </cell>
          <cell r="K7">
            <v>63.81</v>
          </cell>
          <cell r="L7">
            <v>54.201999999999998</v>
          </cell>
          <cell r="M7">
            <v>711.48249999999996</v>
          </cell>
          <cell r="N7">
            <v>305.37099999999998</v>
          </cell>
          <cell r="O7">
            <v>25.51</v>
          </cell>
          <cell r="P7">
            <v>285.3261</v>
          </cell>
          <cell r="Q7">
            <v>30.6</v>
          </cell>
          <cell r="R7">
            <v>220.75200000000001</v>
          </cell>
          <cell r="S7">
            <v>62.604999999999997</v>
          </cell>
          <cell r="T7">
            <v>16</v>
          </cell>
          <cell r="U7">
            <v>0</v>
          </cell>
          <cell r="V7">
            <v>0</v>
          </cell>
          <cell r="W7">
            <v>0</v>
          </cell>
          <cell r="X7">
            <v>0</v>
          </cell>
          <cell r="Y7">
            <v>0</v>
          </cell>
          <cell r="Z7">
            <v>0</v>
          </cell>
          <cell r="AA7">
            <v>0</v>
          </cell>
          <cell r="AB7">
            <v>0</v>
          </cell>
        </row>
        <row r="8">
          <cell r="E8">
            <v>39.183996184289398</v>
          </cell>
          <cell r="F8">
            <v>58.970904761904798</v>
          </cell>
          <cell r="G8">
            <v>46.795000000000002</v>
          </cell>
          <cell r="H8">
            <v>10.46</v>
          </cell>
          <cell r="I8">
            <v>50.260352337774499</v>
          </cell>
          <cell r="J8">
            <v>78.544295432187496</v>
          </cell>
          <cell r="K8">
            <v>31.393234732917598</v>
          </cell>
          <cell r="L8">
            <v>12.602</v>
          </cell>
          <cell r="M8">
            <v>336.07688628307602</v>
          </cell>
          <cell r="N8">
            <v>156.36408504806101</v>
          </cell>
          <cell r="O8">
            <v>8.0079999999999991</v>
          </cell>
          <cell r="P8">
            <v>175.190795384723</v>
          </cell>
          <cell r="Q8">
            <v>16.76972</v>
          </cell>
          <cell r="R8">
            <v>21.614000000000001</v>
          </cell>
          <cell r="S8">
            <v>41.255000000000003</v>
          </cell>
          <cell r="T8">
            <v>16</v>
          </cell>
          <cell r="U8">
            <v>0</v>
          </cell>
          <cell r="V8">
            <v>0</v>
          </cell>
          <cell r="W8">
            <v>0</v>
          </cell>
          <cell r="X8">
            <v>0</v>
          </cell>
          <cell r="Y8">
            <v>0</v>
          </cell>
          <cell r="Z8">
            <v>0</v>
          </cell>
          <cell r="AA8">
            <v>0</v>
          </cell>
          <cell r="AB8">
            <v>0</v>
          </cell>
        </row>
      </sheetData>
      <sheetData sheetId="2">
        <row r="1">
          <cell r="B1" t="str">
            <v>2026年产值及收款计划</v>
          </cell>
          <cell r="U1">
            <v>270.28650299999998</v>
          </cell>
          <cell r="V1">
            <v>3539.6217590000001</v>
          </cell>
          <cell r="W1">
            <v>0</v>
          </cell>
          <cell r="X1">
            <v>0</v>
          </cell>
          <cell r="Y1">
            <v>0</v>
          </cell>
          <cell r="Z1">
            <v>0</v>
          </cell>
          <cell r="AA1">
            <v>53.474502999999999</v>
          </cell>
          <cell r="AB1">
            <v>216.81200000000001</v>
          </cell>
          <cell r="AC1">
            <v>0</v>
          </cell>
          <cell r="AD1">
            <v>0</v>
          </cell>
          <cell r="AE1">
            <v>78.629000000000005</v>
          </cell>
          <cell r="AF1">
            <v>215.99140850000001</v>
          </cell>
          <cell r="AG1">
            <v>8.3125</v>
          </cell>
          <cell r="AH1">
            <v>162.93700000000001</v>
          </cell>
          <cell r="AI1">
            <v>309.596</v>
          </cell>
          <cell r="AJ1">
            <v>63.651499999999999</v>
          </cell>
          <cell r="AK1">
            <v>0.6</v>
          </cell>
          <cell r="AL1">
            <v>573.5752</v>
          </cell>
          <cell r="AX1">
            <v>329.95699999999999</v>
          </cell>
          <cell r="AY1">
            <v>5428.557468</v>
          </cell>
          <cell r="AZ1">
            <v>1888.9357090000001</v>
          </cell>
          <cell r="BA1">
            <v>71.003521000000006</v>
          </cell>
          <cell r="BB1">
            <v>284.39699999999999</v>
          </cell>
          <cell r="BC1">
            <v>61.045000000000002</v>
          </cell>
          <cell r="BD1">
            <v>17.559999999999999</v>
          </cell>
          <cell r="BE1">
            <v>214.79651100000001</v>
          </cell>
          <cell r="BF1">
            <v>233.18612100000001</v>
          </cell>
          <cell r="BG1">
            <v>63.81</v>
          </cell>
          <cell r="BH1">
            <v>54.201999999999998</v>
          </cell>
          <cell r="BI1">
            <v>711.48249999999996</v>
          </cell>
          <cell r="BJ1">
            <v>305.37099999999998</v>
          </cell>
          <cell r="BK1">
            <v>25.51</v>
          </cell>
          <cell r="BL1">
            <v>285.3261</v>
          </cell>
          <cell r="CA1">
            <v>53.474502999999999</v>
          </cell>
          <cell r="CB1">
            <v>216.81200000000001</v>
          </cell>
          <cell r="CC1">
            <v>0</v>
          </cell>
          <cell r="CD1">
            <v>0</v>
          </cell>
          <cell r="CE1">
            <v>0</v>
          </cell>
          <cell r="CF1">
            <v>0</v>
          </cell>
          <cell r="CG1">
            <v>0</v>
          </cell>
          <cell r="CH1">
            <v>0</v>
          </cell>
          <cell r="CI1">
            <v>0</v>
          </cell>
          <cell r="CJ1">
            <v>0</v>
          </cell>
          <cell r="CK1">
            <v>0</v>
          </cell>
          <cell r="CL1">
            <v>0</v>
          </cell>
          <cell r="DA1">
            <v>30.6</v>
          </cell>
          <cell r="DB1">
            <v>220.75200000000001</v>
          </cell>
          <cell r="DC1">
            <v>62.604999999999997</v>
          </cell>
          <cell r="DD1">
            <v>16</v>
          </cell>
          <cell r="DE1">
            <v>0</v>
          </cell>
          <cell r="DF1">
            <v>0</v>
          </cell>
          <cell r="DG1">
            <v>0</v>
          </cell>
          <cell r="DH1">
            <v>0</v>
          </cell>
          <cell r="DI1">
            <v>0</v>
          </cell>
          <cell r="DJ1">
            <v>0</v>
          </cell>
          <cell r="DK1">
            <v>0</v>
          </cell>
          <cell r="DL1">
            <v>0</v>
          </cell>
        </row>
        <row r="2">
          <cell r="U2">
            <v>270.28650299999998</v>
          </cell>
          <cell r="V2">
            <v>3539.6217590000001</v>
          </cell>
          <cell r="W2">
            <v>0</v>
          </cell>
          <cell r="X2">
            <v>0</v>
          </cell>
          <cell r="Y2">
            <v>0</v>
          </cell>
          <cell r="Z2">
            <v>0</v>
          </cell>
          <cell r="AA2">
            <v>53.474502999999999</v>
          </cell>
          <cell r="AB2">
            <v>216.81200000000001</v>
          </cell>
          <cell r="AC2">
            <v>0</v>
          </cell>
          <cell r="AD2">
            <v>0</v>
          </cell>
          <cell r="AE2">
            <v>78.629000000000005</v>
          </cell>
          <cell r="AF2">
            <v>215.99140850000001</v>
          </cell>
          <cell r="AG2">
            <v>8.3125</v>
          </cell>
          <cell r="AH2">
            <v>162.93700000000001</v>
          </cell>
          <cell r="AI2">
            <v>309.596</v>
          </cell>
          <cell r="AJ2">
            <v>63.651499999999999</v>
          </cell>
          <cell r="AK2">
            <v>0.6</v>
          </cell>
          <cell r="AL2">
            <v>573.5752</v>
          </cell>
          <cell r="AX2">
            <v>329.95699999999999</v>
          </cell>
          <cell r="AY2">
            <v>5428.557468</v>
          </cell>
          <cell r="AZ2">
            <v>1888.9357090000001</v>
          </cell>
          <cell r="BA2">
            <v>71.003521000000006</v>
          </cell>
          <cell r="BB2">
            <v>284.39699999999999</v>
          </cell>
          <cell r="BC2">
            <v>61.045000000000002</v>
          </cell>
          <cell r="BD2">
            <v>17.559999999999999</v>
          </cell>
          <cell r="BE2">
            <v>214.79651100000001</v>
          </cell>
          <cell r="BF2">
            <v>233.18612100000001</v>
          </cell>
          <cell r="BG2">
            <v>63.81</v>
          </cell>
          <cell r="BH2">
            <v>54.201999999999998</v>
          </cell>
          <cell r="BI2">
            <v>711.48249999999996</v>
          </cell>
          <cell r="BJ2">
            <v>305.37099999999998</v>
          </cell>
          <cell r="BK2">
            <v>25.51</v>
          </cell>
          <cell r="BL2">
            <v>285.3261</v>
          </cell>
          <cell r="CA2">
            <v>53.474502999999999</v>
          </cell>
          <cell r="CB2">
            <v>216.81200000000001</v>
          </cell>
          <cell r="CC2">
            <v>0</v>
          </cell>
          <cell r="CD2">
            <v>0</v>
          </cell>
          <cell r="CE2">
            <v>0</v>
          </cell>
          <cell r="CF2">
            <v>0</v>
          </cell>
          <cell r="CG2">
            <v>0</v>
          </cell>
          <cell r="CH2">
            <v>0</v>
          </cell>
          <cell r="CI2">
            <v>0</v>
          </cell>
          <cell r="CJ2">
            <v>0</v>
          </cell>
          <cell r="CK2">
            <v>0</v>
          </cell>
          <cell r="CL2">
            <v>0</v>
          </cell>
          <cell r="DA2">
            <v>30.6</v>
          </cell>
          <cell r="DB2">
            <v>220.75200000000001</v>
          </cell>
          <cell r="DC2">
            <v>62.604999999999997</v>
          </cell>
          <cell r="DD2">
            <v>16</v>
          </cell>
          <cell r="DE2">
            <v>0</v>
          </cell>
          <cell r="DF2">
            <v>0</v>
          </cell>
          <cell r="DG2">
            <v>0</v>
          </cell>
          <cell r="DH2">
            <v>0</v>
          </cell>
          <cell r="DI2">
            <v>0</v>
          </cell>
          <cell r="DJ2">
            <v>0</v>
          </cell>
          <cell r="DK2">
            <v>0</v>
          </cell>
          <cell r="DL2">
            <v>0</v>
          </cell>
        </row>
        <row r="3">
          <cell r="M3" t="str">
            <v>非主导不需填写</v>
          </cell>
          <cell r="P3" t="str">
            <v>已完结合同只填收款计划</v>
          </cell>
        </row>
        <row r="4">
          <cell r="A4" t="str">
            <v>序号</v>
          </cell>
          <cell r="B4" t="str">
            <v>部门</v>
          </cell>
          <cell r="C4" t="str">
            <v>合同编号</v>
          </cell>
          <cell r="D4" t="str">
            <v>合同名称</v>
          </cell>
          <cell r="E4" t="str">
            <v>合同金额</v>
          </cell>
          <cell r="F4" t="str">
            <v>部门合同额/总产值</v>
          </cell>
          <cell r="G4" t="str">
            <v>部门-有效产值</v>
          </cell>
          <cell r="H4" t="str">
            <v>部门-自营产值</v>
          </cell>
          <cell r="I4" t="str">
            <v>部门-自营率</v>
          </cell>
          <cell r="J4" t="str">
            <v>综合税率</v>
          </cell>
          <cell r="K4" t="str">
            <v>备用列</v>
          </cell>
          <cell r="L4" t="str">
            <v>备用列</v>
          </cell>
          <cell r="M4" t="str">
            <v>是否生产主导</v>
          </cell>
          <cell r="N4" t="str">
            <v>团队</v>
          </cell>
          <cell r="O4" t="str">
            <v>项目经理</v>
          </cell>
          <cell r="P4" t="str">
            <v>合同类型</v>
          </cell>
          <cell r="Q4" t="str">
            <v>备用列</v>
          </cell>
          <cell r="R4" t="str">
            <v>备用列</v>
          </cell>
          <cell r="S4" t="str">
            <v>备用列</v>
          </cell>
          <cell r="T4" t="str">
            <v>历年已确认产值（未拆分）</v>
          </cell>
          <cell r="U4" t="str">
            <v>2026已确认产值（未拆分）</v>
          </cell>
          <cell r="V4" t="str">
            <v>剩余产值</v>
          </cell>
          <cell r="W4" t="str">
            <v>备用列</v>
          </cell>
          <cell r="X4" t="str">
            <v>备用列</v>
          </cell>
          <cell r="Y4" t="str">
            <v>备用列</v>
          </cell>
          <cell r="Z4" t="str">
            <v>备用列</v>
          </cell>
          <cell r="AA4" t="str">
            <v>2026-01产值计划</v>
          </cell>
          <cell r="AB4" t="str">
            <v>2026-02产值计划</v>
          </cell>
          <cell r="AC4" t="str">
            <v>2026-03产值计划</v>
          </cell>
          <cell r="AD4" t="str">
            <v>2026-04产值计划</v>
          </cell>
          <cell r="AE4" t="str">
            <v>2026-05产值计划</v>
          </cell>
          <cell r="AF4" t="str">
            <v>2026-06产值计划</v>
          </cell>
          <cell r="AG4" t="str">
            <v>2026-07产值计划</v>
          </cell>
          <cell r="AH4" t="str">
            <v>2026-08产值计划</v>
          </cell>
          <cell r="AI4" t="str">
            <v>2026-09产值计划</v>
          </cell>
          <cell r="AJ4" t="str">
            <v>2026-10产值计划</v>
          </cell>
          <cell r="AK4" t="str">
            <v>2026-11产值计划</v>
          </cell>
          <cell r="AL4" t="str">
            <v>2026-12产值计划</v>
          </cell>
          <cell r="AS4" t="str">
            <v>备用列</v>
          </cell>
          <cell r="AT4" t="str">
            <v>备用列</v>
          </cell>
          <cell r="AU4" t="str">
            <v>备用列</v>
          </cell>
          <cell r="AV4" t="str">
            <v>备用列</v>
          </cell>
          <cell r="AW4" t="str">
            <v>历年已收款（未拆分）</v>
          </cell>
          <cell r="AX4" t="str">
            <v>2026已收款（未拆分）</v>
          </cell>
          <cell r="AY4" t="str">
            <v>剩余收款（按合同额）</v>
          </cell>
          <cell r="AZ4" t="str">
            <v>剩余收款（按已确认产值）</v>
          </cell>
          <cell r="BA4" t="str">
            <v>2026-01收款计划</v>
          </cell>
          <cell r="BB4" t="str">
            <v>2026-02收款计划</v>
          </cell>
          <cell r="BC4" t="str">
            <v>2026-03收款计划</v>
          </cell>
          <cell r="BD4" t="str">
            <v>2026-04收款计划</v>
          </cell>
          <cell r="BE4" t="str">
            <v>2026-05收款计划</v>
          </cell>
          <cell r="BF4" t="str">
            <v>2026-06收款计划</v>
          </cell>
          <cell r="BG4" t="str">
            <v>2026-07收款计划</v>
          </cell>
          <cell r="BH4" t="str">
            <v>2026-08收款计划</v>
          </cell>
          <cell r="BI4" t="str">
            <v>2026-09收款计划</v>
          </cell>
          <cell r="BJ4" t="str">
            <v>2026-10收款计划</v>
          </cell>
          <cell r="BK4" t="str">
            <v>2026-11收款计划</v>
          </cell>
          <cell r="BL4" t="str">
            <v>2026-12收款计划</v>
          </cell>
          <cell r="BQ4" t="str">
            <v>合同甲方</v>
          </cell>
          <cell r="BR4" t="str">
            <v>情况说明</v>
          </cell>
          <cell r="CA4" t="str">
            <v>2026-01实际产值</v>
          </cell>
          <cell r="CB4" t="str">
            <v>2026-02实际产值</v>
          </cell>
          <cell r="CC4" t="str">
            <v>2026-03实际产值</v>
          </cell>
          <cell r="CD4" t="str">
            <v>2026-04实际产值</v>
          </cell>
          <cell r="CE4" t="str">
            <v>2026-05实际产值</v>
          </cell>
          <cell r="CF4" t="str">
            <v>2026-06实际产值</v>
          </cell>
          <cell r="CG4" t="str">
            <v>2026-07实际产值</v>
          </cell>
          <cell r="CH4" t="str">
            <v>2026-08实际产值</v>
          </cell>
          <cell r="CI4" t="str">
            <v>2026-09实际产值</v>
          </cell>
          <cell r="CJ4" t="str">
            <v>2026-10实际产值</v>
          </cell>
          <cell r="CK4" t="str">
            <v>2026-11实际产值</v>
          </cell>
          <cell r="CL4" t="str">
            <v>2026-12实际产值</v>
          </cell>
          <cell r="DA4" t="str">
            <v>2026-01实际收款</v>
          </cell>
          <cell r="DB4" t="str">
            <v>2026-02实际收款</v>
          </cell>
          <cell r="DC4" t="str">
            <v>2026-03实际收款</v>
          </cell>
          <cell r="DD4" t="str">
            <v>2026-04实际收款</v>
          </cell>
          <cell r="DE4" t="str">
            <v>2026-05实际收款</v>
          </cell>
          <cell r="DF4" t="str">
            <v>2026-06实际收款</v>
          </cell>
          <cell r="DG4" t="str">
            <v>2026-07实际收款</v>
          </cell>
          <cell r="DH4" t="str">
            <v>2026-08实际收款</v>
          </cell>
          <cell r="DI4" t="str">
            <v>2026-09实际收款</v>
          </cell>
          <cell r="DJ4" t="str">
            <v>2026-10实际收款</v>
          </cell>
          <cell r="DK4" t="str">
            <v>2026-11实际收款</v>
          </cell>
          <cell r="DL4" t="str">
            <v>2026-12实际收款</v>
          </cell>
        </row>
        <row r="5">
          <cell r="A5">
            <v>1</v>
          </cell>
          <cell r="B5" t="str">
            <v>福建分公司</v>
          </cell>
          <cell r="C5" t="str">
            <v>ZHT2022122700124</v>
          </cell>
          <cell r="D5" t="str">
            <v>郑州四港联动互通立交工程信息技术服务合同</v>
          </cell>
          <cell r="E5">
            <v>609</v>
          </cell>
          <cell r="F5">
            <v>609</v>
          </cell>
          <cell r="H5">
            <v>10</v>
          </cell>
          <cell r="I5">
            <v>1.6420361247947501E-2</v>
          </cell>
          <cell r="J5">
            <v>0.06</v>
          </cell>
          <cell r="M5" t="str">
            <v>主导</v>
          </cell>
          <cell r="N5">
            <v>0</v>
          </cell>
          <cell r="O5" t="str">
            <v>周滨</v>
          </cell>
          <cell r="P5" t="str">
            <v>过往已完结</v>
          </cell>
          <cell r="T5">
            <v>609</v>
          </cell>
          <cell r="U5">
            <v>0</v>
          </cell>
          <cell r="V5">
            <v>0</v>
          </cell>
          <cell r="AA5">
            <v>0</v>
          </cell>
          <cell r="AB5">
            <v>0</v>
          </cell>
          <cell r="AC5">
            <v>0</v>
          </cell>
          <cell r="AD5">
            <v>0</v>
          </cell>
          <cell r="AE5">
            <v>0</v>
          </cell>
          <cell r="AF5">
            <v>0</v>
          </cell>
          <cell r="AG5">
            <v>0</v>
          </cell>
          <cell r="AH5">
            <v>0</v>
          </cell>
          <cell r="AI5">
            <v>0</v>
          </cell>
          <cell r="AJ5">
            <v>0</v>
          </cell>
          <cell r="AK5">
            <v>0</v>
          </cell>
          <cell r="AL5">
            <v>0</v>
          </cell>
          <cell r="AW5">
            <v>0</v>
          </cell>
          <cell r="AX5">
            <v>0</v>
          </cell>
          <cell r="AY5">
            <v>609</v>
          </cell>
          <cell r="AZ5">
            <v>609</v>
          </cell>
          <cell r="BQ5" t="str">
            <v>上海公路桥梁（集团）有限公司</v>
          </cell>
          <cell r="CA5">
            <v>0</v>
          </cell>
          <cell r="CB5">
            <v>0</v>
          </cell>
          <cell r="CC5">
            <v>0</v>
          </cell>
          <cell r="CD5">
            <v>0</v>
          </cell>
          <cell r="CE5">
            <v>0</v>
          </cell>
          <cell r="CF5">
            <v>0</v>
          </cell>
          <cell r="CG5">
            <v>0</v>
          </cell>
          <cell r="CH5">
            <v>0</v>
          </cell>
          <cell r="CI5">
            <v>0</v>
          </cell>
          <cell r="CJ5">
            <v>0</v>
          </cell>
          <cell r="CK5">
            <v>0</v>
          </cell>
          <cell r="CL5">
            <v>0</v>
          </cell>
          <cell r="DA5">
            <v>0</v>
          </cell>
          <cell r="DB5">
            <v>0</v>
          </cell>
          <cell r="DC5">
            <v>0</v>
          </cell>
          <cell r="DD5">
            <v>0</v>
          </cell>
          <cell r="DE5">
            <v>0</v>
          </cell>
          <cell r="DF5">
            <v>0</v>
          </cell>
          <cell r="DG5">
            <v>0</v>
          </cell>
          <cell r="DH5">
            <v>0</v>
          </cell>
          <cell r="DI5">
            <v>0</v>
          </cell>
          <cell r="DJ5">
            <v>0</v>
          </cell>
          <cell r="DK5">
            <v>0</v>
          </cell>
          <cell r="DL5">
            <v>0</v>
          </cell>
        </row>
        <row r="6">
          <cell r="A6">
            <v>2</v>
          </cell>
          <cell r="B6" t="str">
            <v>福建分公司</v>
          </cell>
          <cell r="C6" t="str">
            <v>ZHT2022121900115</v>
          </cell>
          <cell r="D6" t="str">
            <v>嘉兴港区智慧污水（化工园区）平台项目BIM系统 服务之AR/MR咨询项目</v>
          </cell>
          <cell r="E6">
            <v>48</v>
          </cell>
          <cell r="F6">
            <v>15.84</v>
          </cell>
          <cell r="H6">
            <v>11.592000000000001</v>
          </cell>
          <cell r="I6">
            <v>0.73181818181818203</v>
          </cell>
          <cell r="J6">
            <v>0.06</v>
          </cell>
          <cell r="M6" t="str">
            <v>主导</v>
          </cell>
          <cell r="N6">
            <v>0</v>
          </cell>
          <cell r="O6" t="str">
            <v>林健</v>
          </cell>
          <cell r="P6" t="str">
            <v>过往已完结</v>
          </cell>
          <cell r="T6">
            <v>48</v>
          </cell>
          <cell r="U6">
            <v>0</v>
          </cell>
          <cell r="V6">
            <v>0</v>
          </cell>
          <cell r="AA6">
            <v>0</v>
          </cell>
          <cell r="AB6">
            <v>0</v>
          </cell>
          <cell r="AC6">
            <v>0</v>
          </cell>
          <cell r="AD6">
            <v>0</v>
          </cell>
          <cell r="AE6">
            <v>0</v>
          </cell>
          <cell r="AF6">
            <v>0</v>
          </cell>
          <cell r="AG6">
            <v>0</v>
          </cell>
          <cell r="AH6">
            <v>0</v>
          </cell>
          <cell r="AI6">
            <v>0</v>
          </cell>
          <cell r="AJ6">
            <v>0</v>
          </cell>
          <cell r="AK6">
            <v>0</v>
          </cell>
          <cell r="AL6">
            <v>0</v>
          </cell>
          <cell r="AW6">
            <v>43.2</v>
          </cell>
          <cell r="AX6">
            <v>0</v>
          </cell>
          <cell r="AY6">
            <v>4.8</v>
          </cell>
          <cell r="AZ6">
            <v>4.8</v>
          </cell>
          <cell r="BE6">
            <v>4.8</v>
          </cell>
          <cell r="BQ6" t="str">
            <v>浙江长三角规划设计研究咨询有限公司</v>
          </cell>
          <cell r="CA6">
            <v>0</v>
          </cell>
          <cell r="CB6">
            <v>0</v>
          </cell>
          <cell r="CC6">
            <v>0</v>
          </cell>
          <cell r="CD6">
            <v>0</v>
          </cell>
          <cell r="CE6">
            <v>0</v>
          </cell>
          <cell r="CF6">
            <v>0</v>
          </cell>
          <cell r="CG6">
            <v>0</v>
          </cell>
          <cell r="CH6">
            <v>0</v>
          </cell>
          <cell r="CI6">
            <v>0</v>
          </cell>
          <cell r="CJ6">
            <v>0</v>
          </cell>
          <cell r="CK6">
            <v>0</v>
          </cell>
          <cell r="CL6">
            <v>0</v>
          </cell>
          <cell r="DA6">
            <v>0</v>
          </cell>
          <cell r="DB6">
            <v>0</v>
          </cell>
          <cell r="DC6">
            <v>0</v>
          </cell>
          <cell r="DD6">
            <v>0</v>
          </cell>
          <cell r="DE6">
            <v>0</v>
          </cell>
          <cell r="DF6">
            <v>0</v>
          </cell>
          <cell r="DG6">
            <v>0</v>
          </cell>
          <cell r="DH6">
            <v>0</v>
          </cell>
          <cell r="DI6">
            <v>0</v>
          </cell>
          <cell r="DJ6">
            <v>0</v>
          </cell>
          <cell r="DK6">
            <v>0</v>
          </cell>
          <cell r="DL6">
            <v>0</v>
          </cell>
        </row>
        <row r="7">
          <cell r="A7">
            <v>3</v>
          </cell>
          <cell r="B7" t="str">
            <v>福建分公司</v>
          </cell>
          <cell r="C7" t="str">
            <v>ZHT2022121900116</v>
          </cell>
          <cell r="D7" t="str">
            <v>嘉兴港区智慧污水（化工园区）平台项目BIM系统服务之BIM咨询项目</v>
          </cell>
          <cell r="E7">
            <v>82</v>
          </cell>
          <cell r="F7">
            <v>77.900000000000006</v>
          </cell>
          <cell r="H7">
            <v>50.9</v>
          </cell>
          <cell r="I7">
            <v>0.65340179717586699</v>
          </cell>
          <cell r="J7">
            <v>0.06</v>
          </cell>
          <cell r="M7" t="str">
            <v>主导</v>
          </cell>
          <cell r="N7">
            <v>0</v>
          </cell>
          <cell r="O7" t="str">
            <v>林健</v>
          </cell>
          <cell r="P7" t="str">
            <v>过往已完结</v>
          </cell>
          <cell r="T7">
            <v>82</v>
          </cell>
          <cell r="U7">
            <v>0</v>
          </cell>
          <cell r="V7">
            <v>0</v>
          </cell>
          <cell r="AA7">
            <v>0</v>
          </cell>
          <cell r="AB7">
            <v>0</v>
          </cell>
          <cell r="AC7">
            <v>0</v>
          </cell>
          <cell r="AD7">
            <v>0</v>
          </cell>
          <cell r="AE7">
            <v>0</v>
          </cell>
          <cell r="AF7">
            <v>0</v>
          </cell>
          <cell r="AG7">
            <v>0</v>
          </cell>
          <cell r="AH7">
            <v>0</v>
          </cell>
          <cell r="AI7">
            <v>0</v>
          </cell>
          <cell r="AJ7">
            <v>0</v>
          </cell>
          <cell r="AK7">
            <v>0</v>
          </cell>
          <cell r="AL7">
            <v>0</v>
          </cell>
          <cell r="AW7">
            <v>73.8</v>
          </cell>
          <cell r="AX7">
            <v>0</v>
          </cell>
          <cell r="AY7">
            <v>8.1999999999999993</v>
          </cell>
          <cell r="AZ7">
            <v>8.1999999999999993</v>
          </cell>
          <cell r="BE7">
            <v>8.1999999999999993</v>
          </cell>
          <cell r="BQ7" t="str">
            <v>浙江长三角规划设计研究咨询有限公司</v>
          </cell>
          <cell r="CA7">
            <v>0</v>
          </cell>
          <cell r="CB7">
            <v>0</v>
          </cell>
          <cell r="CC7">
            <v>0</v>
          </cell>
          <cell r="CD7">
            <v>0</v>
          </cell>
          <cell r="CE7">
            <v>0</v>
          </cell>
          <cell r="CF7">
            <v>0</v>
          </cell>
          <cell r="CG7">
            <v>0</v>
          </cell>
          <cell r="CH7">
            <v>0</v>
          </cell>
          <cell r="CI7">
            <v>0</v>
          </cell>
          <cell r="CJ7">
            <v>0</v>
          </cell>
          <cell r="CK7">
            <v>0</v>
          </cell>
          <cell r="CL7">
            <v>0</v>
          </cell>
          <cell r="DA7">
            <v>0</v>
          </cell>
          <cell r="DB7">
            <v>0</v>
          </cell>
          <cell r="DC7">
            <v>0</v>
          </cell>
          <cell r="DD7">
            <v>0</v>
          </cell>
          <cell r="DE7">
            <v>0</v>
          </cell>
          <cell r="DF7">
            <v>0</v>
          </cell>
          <cell r="DG7">
            <v>0</v>
          </cell>
          <cell r="DH7">
            <v>0</v>
          </cell>
          <cell r="DI7">
            <v>0</v>
          </cell>
          <cell r="DJ7">
            <v>0</v>
          </cell>
          <cell r="DK7">
            <v>0</v>
          </cell>
          <cell r="DL7">
            <v>0</v>
          </cell>
        </row>
        <row r="8">
          <cell r="A8">
            <v>4</v>
          </cell>
          <cell r="B8" t="str">
            <v>福建分公司</v>
          </cell>
          <cell r="C8" t="str">
            <v>ZHT2023102700123</v>
          </cell>
          <cell r="D8" t="str">
            <v>厦门轨道交通4号线信号系统族库模型建模咨询</v>
          </cell>
          <cell r="E8">
            <v>16.3</v>
          </cell>
          <cell r="F8">
            <v>16.3</v>
          </cell>
          <cell r="H8">
            <v>16.3</v>
          </cell>
          <cell r="I8">
            <v>1</v>
          </cell>
          <cell r="J8">
            <v>0.06</v>
          </cell>
          <cell r="M8" t="str">
            <v>主导</v>
          </cell>
          <cell r="N8">
            <v>0</v>
          </cell>
          <cell r="O8" t="str">
            <v>柳祈宁</v>
          </cell>
          <cell r="P8" t="str">
            <v>过往已完结</v>
          </cell>
          <cell r="T8">
            <v>16.3</v>
          </cell>
          <cell r="U8">
            <v>0</v>
          </cell>
          <cell r="V8">
            <v>0</v>
          </cell>
          <cell r="AA8">
            <v>0</v>
          </cell>
          <cell r="AB8">
            <v>0</v>
          </cell>
          <cell r="AC8">
            <v>0</v>
          </cell>
          <cell r="AD8">
            <v>0</v>
          </cell>
          <cell r="AE8">
            <v>0</v>
          </cell>
          <cell r="AF8">
            <v>0</v>
          </cell>
          <cell r="AG8">
            <v>0</v>
          </cell>
          <cell r="AH8">
            <v>0</v>
          </cell>
          <cell r="AI8">
            <v>0</v>
          </cell>
          <cell r="AJ8">
            <v>0</v>
          </cell>
          <cell r="AK8">
            <v>0</v>
          </cell>
          <cell r="AL8">
            <v>0</v>
          </cell>
          <cell r="AW8">
            <v>13.039999</v>
          </cell>
          <cell r="AX8">
            <v>0</v>
          </cell>
          <cell r="AY8">
            <v>3.2600009999999999</v>
          </cell>
          <cell r="AZ8">
            <v>3.2600009999999999</v>
          </cell>
          <cell r="BE8">
            <v>3.260011</v>
          </cell>
          <cell r="BQ8" t="str">
            <v>卡斯柯信号有限公司</v>
          </cell>
          <cell r="CA8">
            <v>0</v>
          </cell>
          <cell r="CB8">
            <v>0</v>
          </cell>
          <cell r="CC8">
            <v>0</v>
          </cell>
          <cell r="CD8">
            <v>0</v>
          </cell>
          <cell r="CE8">
            <v>0</v>
          </cell>
          <cell r="CF8">
            <v>0</v>
          </cell>
          <cell r="CG8">
            <v>0</v>
          </cell>
          <cell r="CH8">
            <v>0</v>
          </cell>
          <cell r="CI8">
            <v>0</v>
          </cell>
          <cell r="CJ8">
            <v>0</v>
          </cell>
          <cell r="CK8">
            <v>0</v>
          </cell>
          <cell r="CL8">
            <v>0</v>
          </cell>
          <cell r="DA8">
            <v>0</v>
          </cell>
          <cell r="DB8">
            <v>0</v>
          </cell>
          <cell r="DC8">
            <v>0</v>
          </cell>
          <cell r="DD8">
            <v>0</v>
          </cell>
          <cell r="DE8">
            <v>0</v>
          </cell>
          <cell r="DF8">
            <v>0</v>
          </cell>
          <cell r="DG8">
            <v>0</v>
          </cell>
          <cell r="DH8">
            <v>0</v>
          </cell>
          <cell r="DI8">
            <v>0</v>
          </cell>
          <cell r="DJ8">
            <v>0</v>
          </cell>
          <cell r="DK8">
            <v>0</v>
          </cell>
          <cell r="DL8">
            <v>0</v>
          </cell>
        </row>
        <row r="9">
          <cell r="A9">
            <v>5</v>
          </cell>
          <cell r="B9" t="str">
            <v>福建分公司</v>
          </cell>
          <cell r="C9" t="str">
            <v>ZHT2023102700124</v>
          </cell>
          <cell r="D9" t="str">
            <v>厦门轨道交通6号线（林埭西至华侨大学段）及漳州（角美）延伸段工程信号系统设备族库模型建模咨询</v>
          </cell>
          <cell r="E9">
            <v>23.85</v>
          </cell>
          <cell r="F9">
            <v>23.85</v>
          </cell>
          <cell r="H9">
            <v>6.85</v>
          </cell>
          <cell r="I9">
            <v>0.28721174004192901</v>
          </cell>
          <cell r="J9">
            <v>0.06</v>
          </cell>
          <cell r="M9" t="str">
            <v>主导</v>
          </cell>
          <cell r="N9">
            <v>0</v>
          </cell>
          <cell r="O9" t="str">
            <v>柳祈宁</v>
          </cell>
          <cell r="P9" t="str">
            <v>过往已完结</v>
          </cell>
          <cell r="T9">
            <v>23.85</v>
          </cell>
          <cell r="U9">
            <v>0</v>
          </cell>
          <cell r="V9">
            <v>0</v>
          </cell>
          <cell r="AA9">
            <v>0</v>
          </cell>
          <cell r="AB9">
            <v>0</v>
          </cell>
          <cell r="AC9">
            <v>0</v>
          </cell>
          <cell r="AD9">
            <v>0</v>
          </cell>
          <cell r="AE9">
            <v>0</v>
          </cell>
          <cell r="AF9">
            <v>0</v>
          </cell>
          <cell r="AG9">
            <v>0</v>
          </cell>
          <cell r="AH9">
            <v>0</v>
          </cell>
          <cell r="AI9">
            <v>0</v>
          </cell>
          <cell r="AJ9">
            <v>0</v>
          </cell>
          <cell r="AK9">
            <v>0</v>
          </cell>
          <cell r="AL9">
            <v>0</v>
          </cell>
          <cell r="AW9">
            <v>19.079999999999998</v>
          </cell>
          <cell r="AX9">
            <v>0</v>
          </cell>
          <cell r="AY9">
            <v>4.7699999999999996</v>
          </cell>
          <cell r="AZ9">
            <v>4.7699999999999996</v>
          </cell>
          <cell r="BE9">
            <v>4.7699999999999996</v>
          </cell>
          <cell r="BQ9" t="str">
            <v>卡斯柯信号有限公司</v>
          </cell>
          <cell r="CA9">
            <v>0</v>
          </cell>
          <cell r="CB9">
            <v>0</v>
          </cell>
          <cell r="CC9">
            <v>0</v>
          </cell>
          <cell r="CD9">
            <v>0</v>
          </cell>
          <cell r="CE9">
            <v>0</v>
          </cell>
          <cell r="CF9">
            <v>0</v>
          </cell>
          <cell r="CG9">
            <v>0</v>
          </cell>
          <cell r="CH9">
            <v>0</v>
          </cell>
          <cell r="CI9">
            <v>0</v>
          </cell>
          <cell r="CJ9">
            <v>0</v>
          </cell>
          <cell r="CK9">
            <v>0</v>
          </cell>
          <cell r="CL9">
            <v>0</v>
          </cell>
          <cell r="DA9">
            <v>0</v>
          </cell>
          <cell r="DB9">
            <v>0</v>
          </cell>
          <cell r="DC9">
            <v>0</v>
          </cell>
          <cell r="DD9">
            <v>0</v>
          </cell>
          <cell r="DE9">
            <v>0</v>
          </cell>
          <cell r="DF9">
            <v>0</v>
          </cell>
          <cell r="DG9">
            <v>0</v>
          </cell>
          <cell r="DH9">
            <v>0</v>
          </cell>
          <cell r="DI9">
            <v>0</v>
          </cell>
          <cell r="DJ9">
            <v>0</v>
          </cell>
          <cell r="DK9">
            <v>0</v>
          </cell>
          <cell r="DL9">
            <v>0</v>
          </cell>
        </row>
        <row r="10">
          <cell r="A10">
            <v>6</v>
          </cell>
          <cell r="B10" t="str">
            <v>福建分公司</v>
          </cell>
          <cell r="C10" t="str">
            <v>SJHT2019121600128</v>
          </cell>
          <cell r="D10" t="str">
            <v>山东省荣成市少年宫项目咨询服务合同</v>
          </cell>
          <cell r="E10">
            <v>134.82</v>
          </cell>
          <cell r="F10">
            <v>134.82</v>
          </cell>
          <cell r="G10">
            <v>134.82</v>
          </cell>
          <cell r="H10">
            <v>113.7684</v>
          </cell>
          <cell r="I10">
            <v>0.84385402759234496</v>
          </cell>
          <cell r="J10">
            <v>0.06</v>
          </cell>
          <cell r="M10" t="str">
            <v>主导</v>
          </cell>
          <cell r="N10">
            <v>0</v>
          </cell>
          <cell r="O10" t="str">
            <v>薛剑展</v>
          </cell>
          <cell r="P10" t="str">
            <v>在建</v>
          </cell>
          <cell r="T10">
            <v>76.693200000000004</v>
          </cell>
          <cell r="U10">
            <v>0</v>
          </cell>
          <cell r="V10">
            <v>58.126800000000003</v>
          </cell>
          <cell r="AW10">
            <v>76.693200000000004</v>
          </cell>
          <cell r="AX10">
            <v>0</v>
          </cell>
          <cell r="AY10">
            <v>58.126800000000003</v>
          </cell>
          <cell r="AZ10">
            <v>0</v>
          </cell>
          <cell r="BQ10" t="str">
            <v>上海市地下空间设计研究总院有限公司</v>
          </cell>
          <cell r="CA10">
            <v>0</v>
          </cell>
          <cell r="CB10">
            <v>0</v>
          </cell>
          <cell r="CC10">
            <v>0</v>
          </cell>
          <cell r="CD10">
            <v>0</v>
          </cell>
          <cell r="CE10">
            <v>0</v>
          </cell>
          <cell r="CF10">
            <v>0</v>
          </cell>
          <cell r="CG10">
            <v>0</v>
          </cell>
          <cell r="CH10">
            <v>0</v>
          </cell>
          <cell r="CI10">
            <v>0</v>
          </cell>
          <cell r="CJ10">
            <v>0</v>
          </cell>
          <cell r="CK10">
            <v>0</v>
          </cell>
          <cell r="CL10">
            <v>0</v>
          </cell>
          <cell r="DA10">
            <v>0</v>
          </cell>
          <cell r="DB10">
            <v>0</v>
          </cell>
          <cell r="DC10">
            <v>0</v>
          </cell>
          <cell r="DD10">
            <v>0</v>
          </cell>
          <cell r="DE10">
            <v>0</v>
          </cell>
          <cell r="DF10">
            <v>0</v>
          </cell>
          <cell r="DG10">
            <v>0</v>
          </cell>
          <cell r="DH10">
            <v>0</v>
          </cell>
          <cell r="DI10">
            <v>0</v>
          </cell>
          <cell r="DJ10">
            <v>0</v>
          </cell>
          <cell r="DK10">
            <v>0</v>
          </cell>
          <cell r="DL10">
            <v>0</v>
          </cell>
        </row>
        <row r="11">
          <cell r="A11">
            <v>7</v>
          </cell>
          <cell r="B11" t="str">
            <v>福建分公司</v>
          </cell>
          <cell r="C11" t="str">
            <v>ZHT2020120700101</v>
          </cell>
          <cell r="D11" t="str">
            <v>基于BIM的跨海桥梁建养一体化关键技术研究</v>
          </cell>
          <cell r="E11">
            <v>137.35149999999999</v>
          </cell>
          <cell r="F11">
            <v>137.35149999999999</v>
          </cell>
          <cell r="G11">
            <v>137.35149999999999</v>
          </cell>
          <cell r="H11">
            <v>122.3515</v>
          </cell>
          <cell r="I11">
            <v>0.89079114534606496</v>
          </cell>
          <cell r="J11">
            <v>0.06</v>
          </cell>
          <cell r="M11" t="str">
            <v>主导</v>
          </cell>
          <cell r="N11">
            <v>0</v>
          </cell>
          <cell r="O11" t="str">
            <v>周滨</v>
          </cell>
          <cell r="P11" t="str">
            <v>在建</v>
          </cell>
          <cell r="T11">
            <v>109.881</v>
          </cell>
          <cell r="U11">
            <v>0</v>
          </cell>
          <cell r="V11">
            <v>27.470500000000001</v>
          </cell>
          <cell r="AE11">
            <v>27.471499999999999</v>
          </cell>
          <cell r="AW11">
            <v>109.881</v>
          </cell>
          <cell r="AX11">
            <v>0</v>
          </cell>
          <cell r="AY11">
            <v>27.470500000000001</v>
          </cell>
          <cell r="AZ11">
            <v>0</v>
          </cell>
          <cell r="BE11">
            <v>27.471499999999999</v>
          </cell>
          <cell r="BQ11" t="str">
            <v>上海市地下空间设计研究总院有限公司</v>
          </cell>
          <cell r="CA11">
            <v>0</v>
          </cell>
          <cell r="CB11">
            <v>0</v>
          </cell>
          <cell r="CC11">
            <v>0</v>
          </cell>
          <cell r="CD11">
            <v>0</v>
          </cell>
          <cell r="CE11">
            <v>0</v>
          </cell>
          <cell r="CF11">
            <v>0</v>
          </cell>
          <cell r="CG11">
            <v>0</v>
          </cell>
          <cell r="CH11">
            <v>0</v>
          </cell>
          <cell r="CI11">
            <v>0</v>
          </cell>
          <cell r="CJ11">
            <v>0</v>
          </cell>
          <cell r="CK11">
            <v>0</v>
          </cell>
          <cell r="CL11">
            <v>0</v>
          </cell>
          <cell r="DA11">
            <v>0</v>
          </cell>
          <cell r="DB11">
            <v>0</v>
          </cell>
          <cell r="DC11">
            <v>0</v>
          </cell>
          <cell r="DD11">
            <v>0</v>
          </cell>
          <cell r="DE11">
            <v>0</v>
          </cell>
          <cell r="DF11">
            <v>0</v>
          </cell>
          <cell r="DG11">
            <v>0</v>
          </cell>
          <cell r="DH11">
            <v>0</v>
          </cell>
          <cell r="DI11">
            <v>0</v>
          </cell>
          <cell r="DJ11">
            <v>0</v>
          </cell>
          <cell r="DK11">
            <v>0</v>
          </cell>
          <cell r="DL11">
            <v>0</v>
          </cell>
        </row>
        <row r="12">
          <cell r="A12">
            <v>8</v>
          </cell>
          <cell r="B12" t="str">
            <v>福建分公司</v>
          </cell>
          <cell r="C12" t="str">
            <v>SJHT2019121600127</v>
          </cell>
          <cell r="D12" t="str">
            <v>厦门市轨道交通2、3、4、6号线工程BIM技术应用咨询管理合同</v>
          </cell>
          <cell r="E12">
            <v>820.83</v>
          </cell>
          <cell r="F12">
            <v>820.83</v>
          </cell>
          <cell r="G12">
            <v>780.83</v>
          </cell>
          <cell r="H12">
            <v>780.83</v>
          </cell>
          <cell r="I12">
            <v>0.95126883763994996</v>
          </cell>
          <cell r="J12">
            <v>0.06</v>
          </cell>
          <cell r="M12" t="str">
            <v>主导</v>
          </cell>
          <cell r="N12">
            <v>0</v>
          </cell>
          <cell r="O12" t="str">
            <v>柳祈宁</v>
          </cell>
          <cell r="P12" t="str">
            <v>在建</v>
          </cell>
          <cell r="T12">
            <v>701.63460099999998</v>
          </cell>
          <cell r="U12">
            <v>0</v>
          </cell>
          <cell r="V12">
            <v>119.19539899999999</v>
          </cell>
          <cell r="AW12">
            <v>644.03459999999995</v>
          </cell>
          <cell r="AX12">
            <v>0</v>
          </cell>
          <cell r="AY12">
            <v>176.7954</v>
          </cell>
          <cell r="AZ12">
            <v>57.600000999999999</v>
          </cell>
          <cell r="BJ12">
            <v>57.6</v>
          </cell>
          <cell r="BQ12" t="str">
            <v>上海市地下空间设计研究总院有限公司</v>
          </cell>
          <cell r="CA12">
            <v>0</v>
          </cell>
          <cell r="CB12">
            <v>0</v>
          </cell>
          <cell r="CC12">
            <v>0</v>
          </cell>
          <cell r="CD12">
            <v>0</v>
          </cell>
          <cell r="CE12">
            <v>0</v>
          </cell>
          <cell r="CF12">
            <v>0</v>
          </cell>
          <cell r="CG12">
            <v>0</v>
          </cell>
          <cell r="CH12">
            <v>0</v>
          </cell>
          <cell r="CI12">
            <v>0</v>
          </cell>
          <cell r="CJ12">
            <v>0</v>
          </cell>
          <cell r="CK12">
            <v>0</v>
          </cell>
          <cell r="CL12">
            <v>0</v>
          </cell>
          <cell r="DA12">
            <v>0</v>
          </cell>
          <cell r="DB12">
            <v>0</v>
          </cell>
          <cell r="DC12">
            <v>0</v>
          </cell>
          <cell r="DD12">
            <v>0</v>
          </cell>
          <cell r="DE12">
            <v>0</v>
          </cell>
          <cell r="DF12">
            <v>0</v>
          </cell>
          <cell r="DG12">
            <v>0</v>
          </cell>
          <cell r="DH12">
            <v>0</v>
          </cell>
          <cell r="DI12">
            <v>0</v>
          </cell>
          <cell r="DJ12">
            <v>0</v>
          </cell>
          <cell r="DK12">
            <v>0</v>
          </cell>
          <cell r="DL12">
            <v>0</v>
          </cell>
        </row>
        <row r="13">
          <cell r="A13">
            <v>9</v>
          </cell>
          <cell r="B13" t="str">
            <v>福建分公司</v>
          </cell>
          <cell r="C13" t="str">
            <v>SJHT2019101200078</v>
          </cell>
          <cell r="D13" t="str">
            <v>厦门市轨道交通6号线漳州（角美）延伸段工程BIM技术应用咨询管理</v>
          </cell>
          <cell r="E13">
            <v>193.73830000000001</v>
          </cell>
          <cell r="F13">
            <v>193.73830000000001</v>
          </cell>
          <cell r="G13">
            <v>193.73830000000001</v>
          </cell>
          <cell r="H13">
            <v>193.73830000000001</v>
          </cell>
          <cell r="I13">
            <v>1</v>
          </cell>
          <cell r="J13">
            <v>0.06</v>
          </cell>
          <cell r="M13" t="str">
            <v>主导</v>
          </cell>
          <cell r="N13">
            <v>0</v>
          </cell>
          <cell r="O13" t="str">
            <v>柳祈宁</v>
          </cell>
          <cell r="P13" t="str">
            <v>在建</v>
          </cell>
          <cell r="T13">
            <v>142.96566000000001</v>
          </cell>
          <cell r="U13">
            <v>0</v>
          </cell>
          <cell r="V13">
            <v>50.772640000000003</v>
          </cell>
          <cell r="AJ13">
            <v>35.738999999999997</v>
          </cell>
          <cell r="AW13">
            <v>142.95599999999999</v>
          </cell>
          <cell r="AX13">
            <v>0</v>
          </cell>
          <cell r="AY13">
            <v>50.782299999999999</v>
          </cell>
          <cell r="AZ13">
            <v>9.6600000000250895E-3</v>
          </cell>
          <cell r="BJ13">
            <v>35.738999999999997</v>
          </cell>
          <cell r="BQ13" t="str">
            <v>漳州市角美轨道交通投资发展有限公司</v>
          </cell>
          <cell r="CA13">
            <v>0</v>
          </cell>
          <cell r="CB13">
            <v>0</v>
          </cell>
          <cell r="CC13">
            <v>0</v>
          </cell>
          <cell r="CD13">
            <v>0</v>
          </cell>
          <cell r="CE13">
            <v>0</v>
          </cell>
          <cell r="CF13">
            <v>0</v>
          </cell>
          <cell r="CG13">
            <v>0</v>
          </cell>
          <cell r="CH13">
            <v>0</v>
          </cell>
          <cell r="CI13">
            <v>0</v>
          </cell>
          <cell r="CJ13">
            <v>0</v>
          </cell>
          <cell r="CK13">
            <v>0</v>
          </cell>
          <cell r="CL13">
            <v>0</v>
          </cell>
          <cell r="DA13">
            <v>0</v>
          </cell>
          <cell r="DB13">
            <v>0</v>
          </cell>
          <cell r="DC13">
            <v>0</v>
          </cell>
          <cell r="DD13">
            <v>0</v>
          </cell>
          <cell r="DE13">
            <v>0</v>
          </cell>
          <cell r="DF13">
            <v>0</v>
          </cell>
          <cell r="DG13">
            <v>0</v>
          </cell>
          <cell r="DH13">
            <v>0</v>
          </cell>
          <cell r="DI13">
            <v>0</v>
          </cell>
          <cell r="DJ13">
            <v>0</v>
          </cell>
          <cell r="DK13">
            <v>0</v>
          </cell>
          <cell r="DL13">
            <v>0</v>
          </cell>
        </row>
        <row r="14">
          <cell r="A14">
            <v>10</v>
          </cell>
          <cell r="B14" t="str">
            <v>福建分公司</v>
          </cell>
          <cell r="C14" t="str">
            <v>SJHT2019052200045</v>
          </cell>
          <cell r="D14" t="str">
            <v>以运营为导向的太原轨道交通2号线一期工程BIM技术应用咨询服务合同</v>
          </cell>
          <cell r="E14">
            <v>1733</v>
          </cell>
          <cell r="F14">
            <v>970.48</v>
          </cell>
          <cell r="G14">
            <v>962.58</v>
          </cell>
          <cell r="H14">
            <v>454.48</v>
          </cell>
          <cell r="I14">
            <v>0.46830434424202499</v>
          </cell>
          <cell r="J14">
            <v>0.06</v>
          </cell>
          <cell r="M14" t="str">
            <v>主导</v>
          </cell>
          <cell r="N14">
            <v>0</v>
          </cell>
          <cell r="O14" t="str">
            <v>薛剑展</v>
          </cell>
          <cell r="P14" t="str">
            <v>在建</v>
          </cell>
          <cell r="T14">
            <v>1059.599993</v>
          </cell>
          <cell r="U14">
            <v>0</v>
          </cell>
          <cell r="V14">
            <v>673.40000699999996</v>
          </cell>
          <cell r="AL14">
            <v>104.4</v>
          </cell>
          <cell r="AW14">
            <v>486.86</v>
          </cell>
          <cell r="AX14">
            <v>0</v>
          </cell>
          <cell r="AY14">
            <v>1246.1400000000001</v>
          </cell>
          <cell r="AZ14">
            <v>572.73999300000003</v>
          </cell>
          <cell r="BI14">
            <v>673.14</v>
          </cell>
          <cell r="BQ14" t="str">
            <v>同济大学</v>
          </cell>
          <cell r="CA14">
            <v>0</v>
          </cell>
          <cell r="CB14">
            <v>0</v>
          </cell>
          <cell r="CC14">
            <v>0</v>
          </cell>
          <cell r="CD14">
            <v>0</v>
          </cell>
          <cell r="CE14">
            <v>0</v>
          </cell>
          <cell r="CF14">
            <v>0</v>
          </cell>
          <cell r="CG14">
            <v>0</v>
          </cell>
          <cell r="CH14">
            <v>0</v>
          </cell>
          <cell r="CI14">
            <v>0</v>
          </cell>
          <cell r="CJ14">
            <v>0</v>
          </cell>
          <cell r="CK14">
            <v>0</v>
          </cell>
          <cell r="CL14">
            <v>0</v>
          </cell>
          <cell r="DA14">
            <v>0</v>
          </cell>
          <cell r="DB14">
            <v>0</v>
          </cell>
          <cell r="DC14">
            <v>0</v>
          </cell>
          <cell r="DD14">
            <v>0</v>
          </cell>
          <cell r="DE14">
            <v>0</v>
          </cell>
          <cell r="DF14">
            <v>0</v>
          </cell>
          <cell r="DG14">
            <v>0</v>
          </cell>
          <cell r="DH14">
            <v>0</v>
          </cell>
          <cell r="DI14">
            <v>0</v>
          </cell>
          <cell r="DJ14">
            <v>0</v>
          </cell>
          <cell r="DK14">
            <v>0</v>
          </cell>
          <cell r="DL14">
            <v>0</v>
          </cell>
        </row>
        <row r="15">
          <cell r="A15">
            <v>11</v>
          </cell>
          <cell r="B15" t="str">
            <v>福建分公司</v>
          </cell>
          <cell r="C15" t="str">
            <v>ZHT2020072100037</v>
          </cell>
          <cell r="D15" t="str">
            <v>厦门市轨道交通3号线南延段工程BIM技术应用咨询管理服务</v>
          </cell>
          <cell r="E15">
            <v>80</v>
          </cell>
          <cell r="F15">
            <v>80</v>
          </cell>
          <cell r="G15">
            <v>80</v>
          </cell>
          <cell r="H15">
            <v>80</v>
          </cell>
          <cell r="I15">
            <v>1</v>
          </cell>
          <cell r="J15">
            <v>0.06</v>
          </cell>
          <cell r="M15" t="str">
            <v>主导</v>
          </cell>
          <cell r="N15">
            <v>0</v>
          </cell>
          <cell r="O15" t="str">
            <v>柳祈宁</v>
          </cell>
          <cell r="P15" t="str">
            <v>在建</v>
          </cell>
          <cell r="T15">
            <v>62.8</v>
          </cell>
          <cell r="U15">
            <v>0</v>
          </cell>
          <cell r="V15">
            <v>17.2</v>
          </cell>
          <cell r="AF15">
            <v>8</v>
          </cell>
          <cell r="AW15">
            <v>48</v>
          </cell>
          <cell r="AX15">
            <v>0</v>
          </cell>
          <cell r="AY15">
            <v>32</v>
          </cell>
          <cell r="AZ15">
            <v>14.8</v>
          </cell>
          <cell r="BF15">
            <v>14.8</v>
          </cell>
          <cell r="BQ15" t="str">
            <v>中铁第四勘察设计院集团有限公司</v>
          </cell>
          <cell r="CA15">
            <v>0</v>
          </cell>
          <cell r="CB15">
            <v>0</v>
          </cell>
          <cell r="CC15">
            <v>0</v>
          </cell>
          <cell r="CD15">
            <v>0</v>
          </cell>
          <cell r="CE15">
            <v>0</v>
          </cell>
          <cell r="CF15">
            <v>0</v>
          </cell>
          <cell r="CG15">
            <v>0</v>
          </cell>
          <cell r="CH15">
            <v>0</v>
          </cell>
          <cell r="CI15">
            <v>0</v>
          </cell>
          <cell r="CJ15">
            <v>0</v>
          </cell>
          <cell r="CK15">
            <v>0</v>
          </cell>
          <cell r="CL15">
            <v>0</v>
          </cell>
          <cell r="DA15">
            <v>0</v>
          </cell>
          <cell r="DB15">
            <v>0</v>
          </cell>
          <cell r="DC15">
            <v>0</v>
          </cell>
          <cell r="DD15">
            <v>0</v>
          </cell>
          <cell r="DE15">
            <v>0</v>
          </cell>
          <cell r="DF15">
            <v>0</v>
          </cell>
          <cell r="DG15">
            <v>0</v>
          </cell>
          <cell r="DH15">
            <v>0</v>
          </cell>
          <cell r="DI15">
            <v>0</v>
          </cell>
          <cell r="DJ15">
            <v>0</v>
          </cell>
          <cell r="DK15">
            <v>0</v>
          </cell>
          <cell r="DL15">
            <v>0</v>
          </cell>
        </row>
        <row r="16">
          <cell r="A16">
            <v>12</v>
          </cell>
          <cell r="B16" t="str">
            <v>福建分公司</v>
          </cell>
          <cell r="C16" t="str">
            <v>ZHT2020122200128</v>
          </cell>
          <cell r="D16" t="str">
            <v>福建交发建设工程试点项目BIM技能培训服务合同</v>
          </cell>
          <cell r="E16">
            <v>25</v>
          </cell>
          <cell r="F16">
            <v>25</v>
          </cell>
          <cell r="G16">
            <v>25</v>
          </cell>
          <cell r="H16">
            <v>22.2</v>
          </cell>
          <cell r="I16">
            <v>0.88800000000000001</v>
          </cell>
          <cell r="J16">
            <v>0.06</v>
          </cell>
          <cell r="M16" t="str">
            <v>主导</v>
          </cell>
          <cell r="N16">
            <v>0</v>
          </cell>
          <cell r="O16" t="str">
            <v>甘英聪</v>
          </cell>
          <cell r="P16" t="str">
            <v>在建</v>
          </cell>
          <cell r="T16">
            <v>22.5</v>
          </cell>
          <cell r="U16">
            <v>0</v>
          </cell>
          <cell r="V16">
            <v>2.5</v>
          </cell>
          <cell r="AF16">
            <v>2.5</v>
          </cell>
          <cell r="AW16">
            <v>22.5</v>
          </cell>
          <cell r="AX16">
            <v>0</v>
          </cell>
          <cell r="AY16">
            <v>2.5</v>
          </cell>
          <cell r="AZ16">
            <v>0</v>
          </cell>
          <cell r="BG16">
            <v>2.5</v>
          </cell>
          <cell r="BQ16" t="str">
            <v>福建省交发工程设计有限公司</v>
          </cell>
          <cell r="CA16">
            <v>0</v>
          </cell>
          <cell r="CB16">
            <v>0</v>
          </cell>
          <cell r="CC16">
            <v>0</v>
          </cell>
          <cell r="CD16">
            <v>0</v>
          </cell>
          <cell r="CE16">
            <v>0</v>
          </cell>
          <cell r="CF16">
            <v>0</v>
          </cell>
          <cell r="CG16">
            <v>0</v>
          </cell>
          <cell r="CH16">
            <v>0</v>
          </cell>
          <cell r="CI16">
            <v>0</v>
          </cell>
          <cell r="CJ16">
            <v>0</v>
          </cell>
          <cell r="CK16">
            <v>0</v>
          </cell>
          <cell r="CL16">
            <v>0</v>
          </cell>
          <cell r="DA16">
            <v>0</v>
          </cell>
          <cell r="DB16">
            <v>0</v>
          </cell>
          <cell r="DC16">
            <v>0</v>
          </cell>
          <cell r="DD16">
            <v>0</v>
          </cell>
          <cell r="DE16">
            <v>0</v>
          </cell>
          <cell r="DF16">
            <v>0</v>
          </cell>
          <cell r="DG16">
            <v>0</v>
          </cell>
          <cell r="DH16">
            <v>0</v>
          </cell>
          <cell r="DI16">
            <v>0</v>
          </cell>
          <cell r="DJ16">
            <v>0</v>
          </cell>
          <cell r="DK16">
            <v>0</v>
          </cell>
          <cell r="DL16">
            <v>0</v>
          </cell>
        </row>
        <row r="17">
          <cell r="A17">
            <v>13</v>
          </cell>
          <cell r="B17" t="str">
            <v>福建分公司</v>
          </cell>
          <cell r="C17" t="str">
            <v>ZHT2021080600095</v>
          </cell>
          <cell r="D17" t="str">
            <v>常州市轨道交通BIM总体管理及平台开发服务项目</v>
          </cell>
          <cell r="E17">
            <v>2723.85</v>
          </cell>
          <cell r="F17">
            <v>272.38499999999999</v>
          </cell>
          <cell r="G17">
            <v>272.38499999999999</v>
          </cell>
          <cell r="H17">
            <v>227.38499999999999</v>
          </cell>
          <cell r="I17">
            <v>0.83479266479431702</v>
          </cell>
          <cell r="J17">
            <v>6.2178287318670998E-2</v>
          </cell>
          <cell r="M17">
            <v>0</v>
          </cell>
          <cell r="N17" t="str">
            <v>史菁霞团队</v>
          </cell>
          <cell r="O17" t="str">
            <v>卢学文</v>
          </cell>
          <cell r="P17" t="str">
            <v>在建</v>
          </cell>
          <cell r="T17">
            <v>680.96249999999998</v>
          </cell>
          <cell r="U17">
            <v>0</v>
          </cell>
          <cell r="V17">
            <v>2042.8875</v>
          </cell>
          <cell r="AW17">
            <v>680.96249999999998</v>
          </cell>
          <cell r="AX17">
            <v>0</v>
          </cell>
          <cell r="AY17">
            <v>2042.8875</v>
          </cell>
          <cell r="AZ17">
            <v>0</v>
          </cell>
          <cell r="BQ17" t="str">
            <v>常州地铁集团有限公司</v>
          </cell>
          <cell r="CA17">
            <v>0</v>
          </cell>
          <cell r="CB17">
            <v>0</v>
          </cell>
          <cell r="CC17">
            <v>0</v>
          </cell>
          <cell r="CD17">
            <v>0</v>
          </cell>
          <cell r="CE17">
            <v>0</v>
          </cell>
          <cell r="CF17">
            <v>0</v>
          </cell>
          <cell r="CG17">
            <v>0</v>
          </cell>
          <cell r="CH17">
            <v>0</v>
          </cell>
          <cell r="CI17">
            <v>0</v>
          </cell>
          <cell r="CJ17">
            <v>0</v>
          </cell>
          <cell r="CK17">
            <v>0</v>
          </cell>
          <cell r="CL17">
            <v>0</v>
          </cell>
          <cell r="DA17">
            <v>0</v>
          </cell>
          <cell r="DB17">
            <v>0</v>
          </cell>
          <cell r="DC17">
            <v>0</v>
          </cell>
          <cell r="DD17">
            <v>0</v>
          </cell>
          <cell r="DE17">
            <v>0</v>
          </cell>
          <cell r="DF17">
            <v>0</v>
          </cell>
          <cell r="DG17">
            <v>0</v>
          </cell>
          <cell r="DH17">
            <v>0</v>
          </cell>
          <cell r="DI17">
            <v>0</v>
          </cell>
          <cell r="DJ17">
            <v>0</v>
          </cell>
          <cell r="DK17">
            <v>0</v>
          </cell>
          <cell r="DL17">
            <v>0</v>
          </cell>
        </row>
        <row r="18">
          <cell r="A18">
            <v>14</v>
          </cell>
          <cell r="B18" t="str">
            <v>福建分公司</v>
          </cell>
          <cell r="C18" t="str">
            <v>ZHT2021121700149</v>
          </cell>
          <cell r="D18" t="str">
            <v>轨道交通1号线软件园站配套项目BIM技术应用</v>
          </cell>
          <cell r="E18">
            <v>153</v>
          </cell>
          <cell r="F18">
            <v>153</v>
          </cell>
          <cell r="G18">
            <v>153</v>
          </cell>
          <cell r="H18">
            <v>83.848600000000005</v>
          </cell>
          <cell r="I18">
            <v>0.54803006535947696</v>
          </cell>
          <cell r="J18">
            <v>0.06</v>
          </cell>
          <cell r="M18" t="str">
            <v>主导</v>
          </cell>
          <cell r="N18">
            <v>0</v>
          </cell>
          <cell r="O18" t="str">
            <v>柳祈宁</v>
          </cell>
          <cell r="P18" t="str">
            <v>25已完结</v>
          </cell>
          <cell r="T18">
            <v>153</v>
          </cell>
          <cell r="U18">
            <v>0</v>
          </cell>
          <cell r="V18">
            <v>0</v>
          </cell>
          <cell r="AA18">
            <v>0</v>
          </cell>
          <cell r="AB18">
            <v>0</v>
          </cell>
          <cell r="AC18">
            <v>0</v>
          </cell>
          <cell r="AD18">
            <v>0</v>
          </cell>
          <cell r="AE18">
            <v>0</v>
          </cell>
          <cell r="AF18">
            <v>0</v>
          </cell>
          <cell r="AG18">
            <v>0</v>
          </cell>
          <cell r="AH18">
            <v>0</v>
          </cell>
          <cell r="AI18">
            <v>0</v>
          </cell>
          <cell r="AJ18">
            <v>0</v>
          </cell>
          <cell r="AK18">
            <v>0</v>
          </cell>
          <cell r="AL18">
            <v>0</v>
          </cell>
          <cell r="AW18">
            <v>122.4</v>
          </cell>
          <cell r="AX18">
            <v>30.6</v>
          </cell>
          <cell r="AY18">
            <v>0</v>
          </cell>
          <cell r="AZ18">
            <v>0</v>
          </cell>
          <cell r="BA18">
            <v>30.6</v>
          </cell>
          <cell r="BQ18" t="str">
            <v>厦门轨道交通集团有限公司</v>
          </cell>
          <cell r="CA18">
            <v>0</v>
          </cell>
          <cell r="CB18">
            <v>0</v>
          </cell>
          <cell r="CC18">
            <v>0</v>
          </cell>
          <cell r="CD18">
            <v>0</v>
          </cell>
          <cell r="CE18">
            <v>0</v>
          </cell>
          <cell r="CF18">
            <v>0</v>
          </cell>
          <cell r="CG18">
            <v>0</v>
          </cell>
          <cell r="CH18">
            <v>0</v>
          </cell>
          <cell r="CI18">
            <v>0</v>
          </cell>
          <cell r="CJ18">
            <v>0</v>
          </cell>
          <cell r="CK18">
            <v>0</v>
          </cell>
          <cell r="CL18">
            <v>0</v>
          </cell>
          <cell r="DA18">
            <v>30.6</v>
          </cell>
          <cell r="DB18">
            <v>0</v>
          </cell>
          <cell r="DC18">
            <v>0</v>
          </cell>
          <cell r="DD18">
            <v>0</v>
          </cell>
          <cell r="DE18">
            <v>0</v>
          </cell>
          <cell r="DF18">
            <v>0</v>
          </cell>
          <cell r="DG18">
            <v>0</v>
          </cell>
          <cell r="DH18">
            <v>0</v>
          </cell>
          <cell r="DI18">
            <v>0</v>
          </cell>
          <cell r="DJ18">
            <v>0</v>
          </cell>
          <cell r="DK18">
            <v>0</v>
          </cell>
          <cell r="DL18">
            <v>0</v>
          </cell>
        </row>
        <row r="19">
          <cell r="A19">
            <v>15</v>
          </cell>
          <cell r="B19" t="str">
            <v>福建分公司</v>
          </cell>
          <cell r="C19" t="str">
            <v>ZHT2022062300047</v>
          </cell>
          <cell r="D19" t="str">
            <v>太原市城市轨道交通2号线一期工程控制中心楼宇智能化项目BIM智慧楼宇平台</v>
          </cell>
          <cell r="E19">
            <v>312</v>
          </cell>
          <cell r="F19">
            <v>208</v>
          </cell>
          <cell r="G19">
            <v>208</v>
          </cell>
          <cell r="H19">
            <v>148</v>
          </cell>
          <cell r="I19">
            <v>0.71153846153846201</v>
          </cell>
          <cell r="J19">
            <v>0.06</v>
          </cell>
          <cell r="M19" t="str">
            <v>主导</v>
          </cell>
          <cell r="N19">
            <v>0</v>
          </cell>
          <cell r="O19" t="str">
            <v>薛剑展</v>
          </cell>
          <cell r="P19" t="str">
            <v>在建</v>
          </cell>
          <cell r="T19">
            <v>253.4</v>
          </cell>
          <cell r="U19">
            <v>0</v>
          </cell>
          <cell r="V19">
            <v>58.6</v>
          </cell>
          <cell r="AH19">
            <v>58.6</v>
          </cell>
          <cell r="AW19">
            <v>89.688000000000002</v>
          </cell>
          <cell r="AX19">
            <v>0</v>
          </cell>
          <cell r="AY19">
            <v>222.31200000000001</v>
          </cell>
          <cell r="AZ19">
            <v>163.71199999999999</v>
          </cell>
          <cell r="BL19">
            <v>222.31200000000001</v>
          </cell>
          <cell r="BQ19" t="str">
            <v>青岛海信网络科技股份有限公司</v>
          </cell>
          <cell r="CA19">
            <v>0</v>
          </cell>
          <cell r="CB19">
            <v>0</v>
          </cell>
          <cell r="CC19">
            <v>0</v>
          </cell>
          <cell r="CD19">
            <v>0</v>
          </cell>
          <cell r="CE19">
            <v>0</v>
          </cell>
          <cell r="CF19">
            <v>0</v>
          </cell>
          <cell r="CG19">
            <v>0</v>
          </cell>
          <cell r="CH19">
            <v>0</v>
          </cell>
          <cell r="CI19">
            <v>0</v>
          </cell>
          <cell r="CJ19">
            <v>0</v>
          </cell>
          <cell r="CK19">
            <v>0</v>
          </cell>
          <cell r="CL19">
            <v>0</v>
          </cell>
          <cell r="DA19">
            <v>0</v>
          </cell>
          <cell r="DB19">
            <v>0</v>
          </cell>
          <cell r="DC19">
            <v>0</v>
          </cell>
          <cell r="DD19">
            <v>0</v>
          </cell>
          <cell r="DE19">
            <v>0</v>
          </cell>
          <cell r="DF19">
            <v>0</v>
          </cell>
          <cell r="DG19">
            <v>0</v>
          </cell>
          <cell r="DH19">
            <v>0</v>
          </cell>
          <cell r="DI19">
            <v>0</v>
          </cell>
          <cell r="DJ19">
            <v>0</v>
          </cell>
          <cell r="DK19">
            <v>0</v>
          </cell>
          <cell r="DL19">
            <v>0</v>
          </cell>
        </row>
        <row r="20">
          <cell r="A20">
            <v>16</v>
          </cell>
          <cell r="B20" t="str">
            <v>福建分公司</v>
          </cell>
          <cell r="C20" t="str">
            <v>ZHT2022092600081</v>
          </cell>
          <cell r="D20" t="str">
            <v>城东埭头公交综合场站工程建设管理信息化平台新增项目级授权应用服务</v>
          </cell>
          <cell r="E20">
            <v>15</v>
          </cell>
          <cell r="F20">
            <v>9.4499999999999993</v>
          </cell>
          <cell r="G20">
            <v>6.45</v>
          </cell>
          <cell r="H20">
            <v>6.45</v>
          </cell>
          <cell r="I20">
            <v>0.682539682539683</v>
          </cell>
          <cell r="J20">
            <v>0.06</v>
          </cell>
          <cell r="M20" t="str">
            <v>主导</v>
          </cell>
          <cell r="N20">
            <v>0</v>
          </cell>
          <cell r="O20" t="str">
            <v>周滨</v>
          </cell>
          <cell r="P20" t="str">
            <v>在建</v>
          </cell>
          <cell r="T20">
            <v>11.4</v>
          </cell>
          <cell r="U20">
            <v>0</v>
          </cell>
          <cell r="V20">
            <v>3.6</v>
          </cell>
          <cell r="AK20">
            <v>0.6</v>
          </cell>
          <cell r="AW20">
            <v>7.5</v>
          </cell>
          <cell r="AX20">
            <v>0</v>
          </cell>
          <cell r="AY20">
            <v>7.5</v>
          </cell>
          <cell r="AZ20">
            <v>3.9</v>
          </cell>
          <cell r="BB20">
            <v>3.9</v>
          </cell>
          <cell r="BG20">
            <v>3.9</v>
          </cell>
          <cell r="BQ20" t="str">
            <v>福建第一公路工程集团有限公司</v>
          </cell>
          <cell r="CA20">
            <v>0</v>
          </cell>
          <cell r="CB20">
            <v>0</v>
          </cell>
          <cell r="CC20">
            <v>0</v>
          </cell>
          <cell r="CD20">
            <v>0</v>
          </cell>
          <cell r="CE20">
            <v>0</v>
          </cell>
          <cell r="CF20">
            <v>0</v>
          </cell>
          <cell r="CG20">
            <v>0</v>
          </cell>
          <cell r="CH20">
            <v>0</v>
          </cell>
          <cell r="CI20">
            <v>0</v>
          </cell>
          <cell r="CJ20">
            <v>0</v>
          </cell>
          <cell r="CK20">
            <v>0</v>
          </cell>
          <cell r="CL20">
            <v>0</v>
          </cell>
          <cell r="DA20">
            <v>0</v>
          </cell>
          <cell r="DB20">
            <v>0</v>
          </cell>
          <cell r="DC20">
            <v>0</v>
          </cell>
          <cell r="DD20">
            <v>0</v>
          </cell>
          <cell r="DE20">
            <v>0</v>
          </cell>
          <cell r="DF20">
            <v>0</v>
          </cell>
          <cell r="DG20">
            <v>0</v>
          </cell>
          <cell r="DH20">
            <v>0</v>
          </cell>
          <cell r="DI20">
            <v>0</v>
          </cell>
          <cell r="DJ20">
            <v>0</v>
          </cell>
          <cell r="DK20">
            <v>0</v>
          </cell>
          <cell r="DL20">
            <v>0</v>
          </cell>
        </row>
        <row r="21">
          <cell r="A21">
            <v>17</v>
          </cell>
          <cell r="B21" t="str">
            <v>福建分公司</v>
          </cell>
          <cell r="C21" t="str">
            <v>ZHT2023030700022</v>
          </cell>
          <cell r="D21" t="str">
            <v>厦航总部大厦智能化集成管理平台BIM建设部分技术服务合同</v>
          </cell>
          <cell r="E21">
            <v>80</v>
          </cell>
          <cell r="F21">
            <v>56.595199999999998</v>
          </cell>
          <cell r="G21">
            <v>24.595199999999998</v>
          </cell>
          <cell r="H21">
            <v>24.595199999999998</v>
          </cell>
          <cell r="I21">
            <v>0.43458102453918401</v>
          </cell>
          <cell r="J21">
            <v>0.06</v>
          </cell>
          <cell r="M21" t="str">
            <v>主导</v>
          </cell>
          <cell r="N21">
            <v>0</v>
          </cell>
          <cell r="O21" t="str">
            <v>周滨</v>
          </cell>
          <cell r="P21" t="str">
            <v>在建</v>
          </cell>
          <cell r="T21">
            <v>64</v>
          </cell>
          <cell r="U21">
            <v>0</v>
          </cell>
          <cell r="V21">
            <v>16</v>
          </cell>
          <cell r="AE21">
            <v>8</v>
          </cell>
          <cell r="AW21">
            <v>50.75</v>
          </cell>
          <cell r="AX21">
            <v>0</v>
          </cell>
          <cell r="AY21">
            <v>29.25</v>
          </cell>
          <cell r="AZ21">
            <v>13.25</v>
          </cell>
          <cell r="BE21">
            <v>5.25</v>
          </cell>
          <cell r="BQ21" t="str">
            <v>厦门伟屹大数据研究院有限公司</v>
          </cell>
          <cell r="CA21">
            <v>0</v>
          </cell>
          <cell r="CB21">
            <v>0</v>
          </cell>
          <cell r="CC21">
            <v>0</v>
          </cell>
          <cell r="CD21">
            <v>0</v>
          </cell>
          <cell r="CE21">
            <v>0</v>
          </cell>
          <cell r="CF21">
            <v>0</v>
          </cell>
          <cell r="CG21">
            <v>0</v>
          </cell>
          <cell r="CH21">
            <v>0</v>
          </cell>
          <cell r="CI21">
            <v>0</v>
          </cell>
          <cell r="CJ21">
            <v>0</v>
          </cell>
          <cell r="CK21">
            <v>0</v>
          </cell>
          <cell r="CL21">
            <v>0</v>
          </cell>
          <cell r="DA21">
            <v>0</v>
          </cell>
          <cell r="DB21">
            <v>0</v>
          </cell>
          <cell r="DC21">
            <v>0</v>
          </cell>
          <cell r="DD21">
            <v>0</v>
          </cell>
          <cell r="DE21">
            <v>0</v>
          </cell>
          <cell r="DF21">
            <v>0</v>
          </cell>
          <cell r="DG21">
            <v>0</v>
          </cell>
          <cell r="DH21">
            <v>0</v>
          </cell>
          <cell r="DI21">
            <v>0</v>
          </cell>
          <cell r="DJ21">
            <v>0</v>
          </cell>
          <cell r="DK21">
            <v>0</v>
          </cell>
          <cell r="DL21">
            <v>0</v>
          </cell>
        </row>
        <row r="22">
          <cell r="A22">
            <v>18</v>
          </cell>
          <cell r="B22" t="str">
            <v>福建分公司</v>
          </cell>
          <cell r="C22" t="str">
            <v>ZHT2023031300024</v>
          </cell>
          <cell r="D22" t="str">
            <v>厦门新机场场道工程五标BIM服务合同</v>
          </cell>
          <cell r="E22">
            <v>150.37</v>
          </cell>
          <cell r="F22">
            <v>150.37</v>
          </cell>
          <cell r="G22">
            <v>150.37</v>
          </cell>
          <cell r="H22">
            <v>73.781000000000006</v>
          </cell>
          <cell r="I22">
            <v>0.49066303118973198</v>
          </cell>
          <cell r="J22">
            <v>0.06</v>
          </cell>
          <cell r="M22" t="str">
            <v>主导</v>
          </cell>
          <cell r="N22">
            <v>0</v>
          </cell>
          <cell r="O22" t="str">
            <v>周滨</v>
          </cell>
          <cell r="P22" t="str">
            <v>在建</v>
          </cell>
          <cell r="T22">
            <v>126.6832</v>
          </cell>
          <cell r="U22">
            <v>0</v>
          </cell>
          <cell r="V22">
            <v>23.686800000000002</v>
          </cell>
          <cell r="AL22">
            <v>26.737200000000001</v>
          </cell>
          <cell r="AW22">
            <v>123.63282</v>
          </cell>
          <cell r="AX22">
            <v>0</v>
          </cell>
          <cell r="AY22">
            <v>26.737179999999999</v>
          </cell>
          <cell r="AZ22">
            <v>3.0503799999999801</v>
          </cell>
          <cell r="BQ22" t="str">
            <v>上海公路桥梁（集团）有限公司</v>
          </cell>
          <cell r="CA22">
            <v>0</v>
          </cell>
          <cell r="CB22">
            <v>0</v>
          </cell>
          <cell r="CC22">
            <v>0</v>
          </cell>
          <cell r="CD22">
            <v>0</v>
          </cell>
          <cell r="CE22">
            <v>0</v>
          </cell>
          <cell r="CF22">
            <v>0</v>
          </cell>
          <cell r="CG22">
            <v>0</v>
          </cell>
          <cell r="CH22">
            <v>0</v>
          </cell>
          <cell r="CI22">
            <v>0</v>
          </cell>
          <cell r="CJ22">
            <v>0</v>
          </cell>
          <cell r="CK22">
            <v>0</v>
          </cell>
          <cell r="CL22">
            <v>0</v>
          </cell>
          <cell r="DA22">
            <v>0</v>
          </cell>
          <cell r="DB22">
            <v>0</v>
          </cell>
          <cell r="DC22">
            <v>0</v>
          </cell>
          <cell r="DD22">
            <v>0</v>
          </cell>
          <cell r="DE22">
            <v>0</v>
          </cell>
          <cell r="DF22">
            <v>0</v>
          </cell>
          <cell r="DG22">
            <v>0</v>
          </cell>
          <cell r="DH22">
            <v>0</v>
          </cell>
          <cell r="DI22">
            <v>0</v>
          </cell>
          <cell r="DJ22">
            <v>0</v>
          </cell>
          <cell r="DK22">
            <v>0</v>
          </cell>
          <cell r="DL22">
            <v>0</v>
          </cell>
        </row>
        <row r="23">
          <cell r="A23">
            <v>19</v>
          </cell>
          <cell r="B23" t="str">
            <v>福建分公司</v>
          </cell>
          <cell r="C23" t="str">
            <v>ZHT2023092800102</v>
          </cell>
          <cell r="D23" t="str">
            <v>厦门轨道6号线机电施工四工区BIM技术应用技术服务合同</v>
          </cell>
          <cell r="E23">
            <v>46.93</v>
          </cell>
          <cell r="F23">
            <v>46.93</v>
          </cell>
          <cell r="G23">
            <v>46.93</v>
          </cell>
          <cell r="H23">
            <v>17.9284</v>
          </cell>
          <cell r="I23">
            <v>0.38202429149797601</v>
          </cell>
          <cell r="J23">
            <v>0.06</v>
          </cell>
          <cell r="M23" t="str">
            <v>主导</v>
          </cell>
          <cell r="N23">
            <v>0</v>
          </cell>
          <cell r="O23" t="str">
            <v>柳祈宁</v>
          </cell>
          <cell r="P23" t="str">
            <v>25已完结</v>
          </cell>
          <cell r="T23">
            <v>46.93</v>
          </cell>
          <cell r="U23">
            <v>0</v>
          </cell>
          <cell r="V23">
            <v>0</v>
          </cell>
          <cell r="AA23">
            <v>0</v>
          </cell>
          <cell r="AB23">
            <v>0</v>
          </cell>
          <cell r="AC23">
            <v>0</v>
          </cell>
          <cell r="AD23">
            <v>0</v>
          </cell>
          <cell r="AE23">
            <v>0</v>
          </cell>
          <cell r="AF23">
            <v>0</v>
          </cell>
          <cell r="AG23">
            <v>0</v>
          </cell>
          <cell r="AH23">
            <v>0</v>
          </cell>
          <cell r="AI23">
            <v>0</v>
          </cell>
          <cell r="AJ23">
            <v>0</v>
          </cell>
          <cell r="AK23">
            <v>0</v>
          </cell>
          <cell r="AL23">
            <v>0</v>
          </cell>
          <cell r="AW23">
            <v>42.237000000000002</v>
          </cell>
          <cell r="AX23">
            <v>0</v>
          </cell>
          <cell r="AY23">
            <v>4.6929999999999996</v>
          </cell>
          <cell r="AZ23">
            <v>4.6929999999999996</v>
          </cell>
          <cell r="BF23">
            <v>4.6929999999999996</v>
          </cell>
          <cell r="BQ23" t="str">
            <v>中铁十一局集团电务工程有限公司</v>
          </cell>
          <cell r="CA23">
            <v>0</v>
          </cell>
          <cell r="CB23">
            <v>0</v>
          </cell>
          <cell r="CC23">
            <v>0</v>
          </cell>
          <cell r="CD23">
            <v>0</v>
          </cell>
          <cell r="CE23">
            <v>0</v>
          </cell>
          <cell r="CF23">
            <v>0</v>
          </cell>
          <cell r="CG23">
            <v>0</v>
          </cell>
          <cell r="CH23">
            <v>0</v>
          </cell>
          <cell r="CI23">
            <v>0</v>
          </cell>
          <cell r="CJ23">
            <v>0</v>
          </cell>
          <cell r="CK23">
            <v>0</v>
          </cell>
          <cell r="CL23">
            <v>0</v>
          </cell>
          <cell r="DA23">
            <v>0</v>
          </cell>
          <cell r="DB23">
            <v>0</v>
          </cell>
          <cell r="DC23">
            <v>0</v>
          </cell>
          <cell r="DD23">
            <v>0</v>
          </cell>
          <cell r="DE23">
            <v>0</v>
          </cell>
          <cell r="DF23">
            <v>0</v>
          </cell>
          <cell r="DG23">
            <v>0</v>
          </cell>
          <cell r="DH23">
            <v>0</v>
          </cell>
          <cell r="DI23">
            <v>0</v>
          </cell>
          <cell r="DJ23">
            <v>0</v>
          </cell>
          <cell r="DK23">
            <v>0</v>
          </cell>
          <cell r="DL23">
            <v>0</v>
          </cell>
        </row>
        <row r="24">
          <cell r="A24">
            <v>20</v>
          </cell>
          <cell r="B24" t="str">
            <v>福建分公司</v>
          </cell>
          <cell r="C24" t="str">
            <v>ZHT2023092800103</v>
          </cell>
          <cell r="D24" t="str">
            <v>厦门市轨道交通6号线漳州（角美）延伸段工程机电安装及装修施工BIM服务</v>
          </cell>
          <cell r="E24">
            <v>97.614085000000003</v>
          </cell>
          <cell r="F24">
            <v>97.614085000000003</v>
          </cell>
          <cell r="G24">
            <v>97.614085000000003</v>
          </cell>
          <cell r="H24">
            <v>25.657105000000001</v>
          </cell>
          <cell r="I24">
            <v>0.26284224248990301</v>
          </cell>
          <cell r="J24">
            <v>0.06</v>
          </cell>
          <cell r="M24" t="str">
            <v>主导</v>
          </cell>
          <cell r="N24">
            <v>0</v>
          </cell>
          <cell r="O24" t="str">
            <v>柳祈宁</v>
          </cell>
          <cell r="P24" t="str">
            <v>在建</v>
          </cell>
          <cell r="T24">
            <v>82.971971999999994</v>
          </cell>
          <cell r="U24">
            <v>0</v>
          </cell>
          <cell r="V24">
            <v>14.642113</v>
          </cell>
          <cell r="AF24">
            <v>9.7614084999999999</v>
          </cell>
          <cell r="AW24">
            <v>58.566805000000002</v>
          </cell>
          <cell r="AX24">
            <v>0</v>
          </cell>
          <cell r="AY24">
            <v>39.047280000000001</v>
          </cell>
          <cell r="AZ24">
            <v>24.405166999999999</v>
          </cell>
          <cell r="BA24">
            <v>24.403521000000001</v>
          </cell>
          <cell r="BF24">
            <v>24.403521000000001</v>
          </cell>
          <cell r="BQ24" t="str">
            <v>中铁二十二局集团电气化工程有限公司</v>
          </cell>
          <cell r="CA24">
            <v>0</v>
          </cell>
          <cell r="CB24">
            <v>0</v>
          </cell>
          <cell r="CC24">
            <v>0</v>
          </cell>
          <cell r="CD24">
            <v>0</v>
          </cell>
          <cell r="CE24">
            <v>0</v>
          </cell>
          <cell r="CF24">
            <v>0</v>
          </cell>
          <cell r="CG24">
            <v>0</v>
          </cell>
          <cell r="CH24">
            <v>0</v>
          </cell>
          <cell r="CI24">
            <v>0</v>
          </cell>
          <cell r="CJ24">
            <v>0</v>
          </cell>
          <cell r="CK24">
            <v>0</v>
          </cell>
          <cell r="CL24">
            <v>0</v>
          </cell>
          <cell r="DA24">
            <v>0</v>
          </cell>
          <cell r="DB24">
            <v>0</v>
          </cell>
          <cell r="DC24">
            <v>0</v>
          </cell>
          <cell r="DD24">
            <v>0</v>
          </cell>
          <cell r="DE24">
            <v>0</v>
          </cell>
          <cell r="DF24">
            <v>0</v>
          </cell>
          <cell r="DG24">
            <v>0</v>
          </cell>
          <cell r="DH24">
            <v>0</v>
          </cell>
          <cell r="DI24">
            <v>0</v>
          </cell>
          <cell r="DJ24">
            <v>0</v>
          </cell>
          <cell r="DK24">
            <v>0</v>
          </cell>
          <cell r="DL24">
            <v>0</v>
          </cell>
        </row>
        <row r="25">
          <cell r="A25">
            <v>21</v>
          </cell>
          <cell r="B25" t="str">
            <v>福建分公司</v>
          </cell>
          <cell r="C25" t="str">
            <v>ZHT2023110300132</v>
          </cell>
          <cell r="D25" t="str">
            <v>政和杨源至永定高速公路永泰至德化段BIM咨询服务合同</v>
          </cell>
          <cell r="E25">
            <v>49</v>
          </cell>
          <cell r="F25">
            <v>49</v>
          </cell>
          <cell r="G25">
            <v>49</v>
          </cell>
          <cell r="H25">
            <v>13</v>
          </cell>
          <cell r="I25">
            <v>0.26530612244898</v>
          </cell>
          <cell r="J25">
            <v>0.06</v>
          </cell>
          <cell r="M25" t="str">
            <v>主导</v>
          </cell>
          <cell r="N25">
            <v>0</v>
          </cell>
          <cell r="O25" t="str">
            <v>周滨</v>
          </cell>
          <cell r="P25" t="str">
            <v>在建</v>
          </cell>
          <cell r="T25">
            <v>29.4</v>
          </cell>
          <cell r="U25">
            <v>0</v>
          </cell>
          <cell r="V25">
            <v>19.600000000000001</v>
          </cell>
          <cell r="AJ25">
            <v>19.600000000000001</v>
          </cell>
          <cell r="AW25">
            <v>14.7</v>
          </cell>
          <cell r="AX25">
            <v>0</v>
          </cell>
          <cell r="AY25">
            <v>34.299999999999997</v>
          </cell>
          <cell r="AZ25">
            <v>14.7</v>
          </cell>
          <cell r="BB25">
            <v>14.7</v>
          </cell>
          <cell r="BG25">
            <v>14.7</v>
          </cell>
          <cell r="BK25">
            <v>19.600000000000001</v>
          </cell>
          <cell r="BQ25" t="str">
            <v>福建第一公路工程集团有限公司泉州设计分公司</v>
          </cell>
          <cell r="CA25">
            <v>0</v>
          </cell>
          <cell r="CB25">
            <v>0</v>
          </cell>
          <cell r="CC25">
            <v>0</v>
          </cell>
          <cell r="CD25">
            <v>0</v>
          </cell>
          <cell r="CE25">
            <v>0</v>
          </cell>
          <cell r="CF25">
            <v>0</v>
          </cell>
          <cell r="CG25">
            <v>0</v>
          </cell>
          <cell r="CH25">
            <v>0</v>
          </cell>
          <cell r="CI25">
            <v>0</v>
          </cell>
          <cell r="CJ25">
            <v>0</v>
          </cell>
          <cell r="CK25">
            <v>0</v>
          </cell>
          <cell r="CL25">
            <v>0</v>
          </cell>
          <cell r="DA25">
            <v>0</v>
          </cell>
          <cell r="DB25">
            <v>0</v>
          </cell>
          <cell r="DC25">
            <v>0</v>
          </cell>
          <cell r="DD25">
            <v>0</v>
          </cell>
          <cell r="DE25">
            <v>0</v>
          </cell>
          <cell r="DF25">
            <v>0</v>
          </cell>
          <cell r="DG25">
            <v>0</v>
          </cell>
          <cell r="DH25">
            <v>0</v>
          </cell>
          <cell r="DI25">
            <v>0</v>
          </cell>
          <cell r="DJ25">
            <v>0</v>
          </cell>
          <cell r="DK25">
            <v>0</v>
          </cell>
          <cell r="DL25">
            <v>0</v>
          </cell>
        </row>
        <row r="26">
          <cell r="A26">
            <v>22</v>
          </cell>
          <cell r="B26" t="str">
            <v>福建分公司</v>
          </cell>
          <cell r="C26" t="str">
            <v>ZHT2024032700031</v>
          </cell>
          <cell r="D26" t="str">
            <v>轨道交通机电系统、供电系统BIM技术咨询服务项目合同</v>
          </cell>
          <cell r="E26">
            <v>46.778011999999997</v>
          </cell>
          <cell r="F26">
            <v>46.778011999999997</v>
          </cell>
          <cell r="G26">
            <v>46.778011999999997</v>
          </cell>
          <cell r="H26">
            <v>19.778012</v>
          </cell>
          <cell r="I26">
            <v>0.42280574044061597</v>
          </cell>
          <cell r="J26">
            <v>0.06</v>
          </cell>
          <cell r="M26" t="str">
            <v>主导</v>
          </cell>
          <cell r="N26">
            <v>0</v>
          </cell>
          <cell r="O26" t="str">
            <v>薛剑展</v>
          </cell>
          <cell r="P26" t="str">
            <v>26已完结</v>
          </cell>
          <cell r="T26">
            <v>35.083508999999999</v>
          </cell>
          <cell r="U26">
            <v>11.694502999999999</v>
          </cell>
          <cell r="V26">
            <v>0</v>
          </cell>
          <cell r="AA26">
            <v>11.694502999999999</v>
          </cell>
          <cell r="AW26">
            <v>21.050104999999999</v>
          </cell>
          <cell r="AX26">
            <v>0</v>
          </cell>
          <cell r="AY26">
            <v>25.727906999999998</v>
          </cell>
          <cell r="AZ26">
            <v>25.727906999999998</v>
          </cell>
          <cell r="BG26">
            <v>16.37</v>
          </cell>
          <cell r="BL26">
            <v>9.35</v>
          </cell>
          <cell r="BQ26" t="str">
            <v>太原市轨道交通智慧建造科技有限公司</v>
          </cell>
          <cell r="CA26">
            <v>11.694502999999999</v>
          </cell>
          <cell r="CB26">
            <v>0</v>
          </cell>
          <cell r="CC26">
            <v>0</v>
          </cell>
          <cell r="CD26">
            <v>0</v>
          </cell>
          <cell r="CE26">
            <v>0</v>
          </cell>
          <cell r="CF26">
            <v>0</v>
          </cell>
          <cell r="CG26">
            <v>0</v>
          </cell>
          <cell r="CH26">
            <v>0</v>
          </cell>
          <cell r="CI26">
            <v>0</v>
          </cell>
          <cell r="CJ26">
            <v>0</v>
          </cell>
          <cell r="CK26">
            <v>0</v>
          </cell>
          <cell r="CL26">
            <v>0</v>
          </cell>
          <cell r="DA26">
            <v>0</v>
          </cell>
          <cell r="DB26">
            <v>0</v>
          </cell>
          <cell r="DC26">
            <v>0</v>
          </cell>
          <cell r="DD26">
            <v>0</v>
          </cell>
          <cell r="DE26">
            <v>0</v>
          </cell>
          <cell r="DF26">
            <v>0</v>
          </cell>
          <cell r="DG26">
            <v>0</v>
          </cell>
          <cell r="DH26">
            <v>0</v>
          </cell>
          <cell r="DI26">
            <v>0</v>
          </cell>
          <cell r="DJ26">
            <v>0</v>
          </cell>
          <cell r="DK26">
            <v>0</v>
          </cell>
          <cell r="DL26">
            <v>0</v>
          </cell>
        </row>
        <row r="27">
          <cell r="A27">
            <v>23</v>
          </cell>
          <cell r="B27" t="str">
            <v>福建分公司</v>
          </cell>
          <cell r="C27" t="str">
            <v>ZHT2024091100111</v>
          </cell>
          <cell r="D27" t="str">
            <v>轨道工程信号系统BIM模型建模咨询</v>
          </cell>
          <cell r="E27">
            <v>23.5</v>
          </cell>
          <cell r="F27">
            <v>23.5</v>
          </cell>
          <cell r="G27">
            <v>23.5</v>
          </cell>
          <cell r="H27">
            <v>16.45</v>
          </cell>
          <cell r="I27">
            <v>0.7</v>
          </cell>
          <cell r="J27">
            <v>0.06</v>
          </cell>
          <cell r="M27" t="str">
            <v>主导</v>
          </cell>
          <cell r="N27">
            <v>0</v>
          </cell>
          <cell r="O27" t="str">
            <v>柳祈宁</v>
          </cell>
          <cell r="P27" t="str">
            <v>在建</v>
          </cell>
          <cell r="T27">
            <v>18.8</v>
          </cell>
          <cell r="U27">
            <v>0</v>
          </cell>
          <cell r="V27">
            <v>4.7</v>
          </cell>
          <cell r="AL27">
            <v>4.7</v>
          </cell>
          <cell r="AW27">
            <v>18.8</v>
          </cell>
          <cell r="AX27">
            <v>0</v>
          </cell>
          <cell r="AY27">
            <v>4.7</v>
          </cell>
          <cell r="AZ27">
            <v>0</v>
          </cell>
          <cell r="BL27">
            <v>4.7</v>
          </cell>
          <cell r="BQ27" t="str">
            <v>卡斯柯信号有限公司</v>
          </cell>
          <cell r="CA27">
            <v>0</v>
          </cell>
          <cell r="CB27">
            <v>0</v>
          </cell>
          <cell r="CC27">
            <v>0</v>
          </cell>
          <cell r="CD27">
            <v>0</v>
          </cell>
          <cell r="CE27">
            <v>0</v>
          </cell>
          <cell r="CF27">
            <v>0</v>
          </cell>
          <cell r="CG27">
            <v>0</v>
          </cell>
          <cell r="CH27">
            <v>0</v>
          </cell>
          <cell r="CI27">
            <v>0</v>
          </cell>
          <cell r="CJ27">
            <v>0</v>
          </cell>
          <cell r="CK27">
            <v>0</v>
          </cell>
          <cell r="CL27">
            <v>0</v>
          </cell>
          <cell r="DA27">
            <v>0</v>
          </cell>
          <cell r="DB27">
            <v>0</v>
          </cell>
          <cell r="DC27">
            <v>0</v>
          </cell>
          <cell r="DD27">
            <v>0</v>
          </cell>
          <cell r="DE27">
            <v>0</v>
          </cell>
          <cell r="DF27">
            <v>0</v>
          </cell>
          <cell r="DG27">
            <v>0</v>
          </cell>
          <cell r="DH27">
            <v>0</v>
          </cell>
          <cell r="DI27">
            <v>0</v>
          </cell>
          <cell r="DJ27">
            <v>0</v>
          </cell>
          <cell r="DK27">
            <v>0</v>
          </cell>
          <cell r="DL27">
            <v>0</v>
          </cell>
        </row>
        <row r="28">
          <cell r="A28">
            <v>24</v>
          </cell>
          <cell r="B28" t="str">
            <v>福建分公司</v>
          </cell>
          <cell r="C28" t="str">
            <v>ZHT2025011700007</v>
          </cell>
          <cell r="D28" t="str">
            <v>厦门市机场片区规划设计技术咨询服务（2024-2025年度）</v>
          </cell>
          <cell r="E28">
            <v>50</v>
          </cell>
          <cell r="F28">
            <v>50</v>
          </cell>
          <cell r="G28">
            <v>50</v>
          </cell>
          <cell r="H28">
            <v>50</v>
          </cell>
          <cell r="I28">
            <v>1</v>
          </cell>
          <cell r="J28">
            <v>0.06</v>
          </cell>
          <cell r="M28" t="str">
            <v>主导</v>
          </cell>
          <cell r="N28">
            <v>0</v>
          </cell>
          <cell r="O28" t="str">
            <v>薛剑展</v>
          </cell>
          <cell r="P28" t="str">
            <v>25已完结</v>
          </cell>
          <cell r="T28">
            <v>50</v>
          </cell>
          <cell r="U28">
            <v>0</v>
          </cell>
          <cell r="V28">
            <v>0</v>
          </cell>
          <cell r="AA28">
            <v>0</v>
          </cell>
          <cell r="AB28">
            <v>0</v>
          </cell>
          <cell r="AC28">
            <v>0</v>
          </cell>
          <cell r="AD28">
            <v>0</v>
          </cell>
          <cell r="AE28">
            <v>0</v>
          </cell>
          <cell r="AF28">
            <v>0</v>
          </cell>
          <cell r="AG28">
            <v>0</v>
          </cell>
          <cell r="AH28">
            <v>0</v>
          </cell>
          <cell r="AI28">
            <v>0</v>
          </cell>
          <cell r="AJ28">
            <v>0</v>
          </cell>
          <cell r="AK28">
            <v>0</v>
          </cell>
          <cell r="AL28">
            <v>0</v>
          </cell>
          <cell r="AW28">
            <v>16</v>
          </cell>
          <cell r="AX28">
            <v>16</v>
          </cell>
          <cell r="AY28">
            <v>18</v>
          </cell>
          <cell r="AZ28">
            <v>18</v>
          </cell>
          <cell r="BA28">
            <v>16</v>
          </cell>
          <cell r="BC28">
            <v>16</v>
          </cell>
          <cell r="BF28">
            <v>18</v>
          </cell>
          <cell r="BQ28" t="str">
            <v>上海市政工程设计研究总院（集团）有限公司</v>
          </cell>
          <cell r="CA28">
            <v>0</v>
          </cell>
          <cell r="CB28">
            <v>0</v>
          </cell>
          <cell r="CC28">
            <v>0</v>
          </cell>
          <cell r="CD28">
            <v>0</v>
          </cell>
          <cell r="CE28">
            <v>0</v>
          </cell>
          <cell r="CF28">
            <v>0</v>
          </cell>
          <cell r="CG28">
            <v>0</v>
          </cell>
          <cell r="CH28">
            <v>0</v>
          </cell>
          <cell r="CI28">
            <v>0</v>
          </cell>
          <cell r="CJ28">
            <v>0</v>
          </cell>
          <cell r="CK28">
            <v>0</v>
          </cell>
          <cell r="CL28">
            <v>0</v>
          </cell>
          <cell r="DA28">
            <v>0</v>
          </cell>
          <cell r="DB28">
            <v>0</v>
          </cell>
          <cell r="DC28">
            <v>0</v>
          </cell>
          <cell r="DD28">
            <v>16</v>
          </cell>
          <cell r="DE28">
            <v>0</v>
          </cell>
          <cell r="DF28">
            <v>0</v>
          </cell>
          <cell r="DG28">
            <v>0</v>
          </cell>
          <cell r="DH28">
            <v>0</v>
          </cell>
          <cell r="DI28">
            <v>0</v>
          </cell>
          <cell r="DJ28">
            <v>0</v>
          </cell>
          <cell r="DK28">
            <v>0</v>
          </cell>
          <cell r="DL28">
            <v>0</v>
          </cell>
        </row>
        <row r="29">
          <cell r="A29">
            <v>25</v>
          </cell>
          <cell r="B29" t="str">
            <v>福建分公司</v>
          </cell>
          <cell r="C29" t="str">
            <v>SZJT202570025</v>
          </cell>
          <cell r="D29" t="str">
            <v>厦门电力与清水进岛隧道土建工程BIM信息化应用委托合同</v>
          </cell>
          <cell r="E29">
            <v>271.01</v>
          </cell>
          <cell r="F29">
            <v>271.01</v>
          </cell>
          <cell r="G29">
            <v>271.01</v>
          </cell>
          <cell r="H29">
            <v>63.01</v>
          </cell>
          <cell r="I29">
            <v>0.23250064573262999</v>
          </cell>
          <cell r="J29">
            <v>0.06</v>
          </cell>
          <cell r="M29" t="str">
            <v>主导</v>
          </cell>
          <cell r="N29">
            <v>0</v>
          </cell>
          <cell r="O29" t="str">
            <v>周滨</v>
          </cell>
          <cell r="P29" t="str">
            <v>在建</v>
          </cell>
          <cell r="T29">
            <v>81.302999999999997</v>
          </cell>
          <cell r="U29">
            <v>54.201999999999998</v>
          </cell>
          <cell r="V29">
            <v>135.505</v>
          </cell>
          <cell r="AB29">
            <v>54.201999999999998</v>
          </cell>
          <cell r="AH29">
            <v>54.201999999999998</v>
          </cell>
          <cell r="AL29">
            <v>40.651499999999999</v>
          </cell>
          <cell r="AW29">
            <v>81.302999999999997</v>
          </cell>
          <cell r="AX29">
            <v>54.201999999999998</v>
          </cell>
          <cell r="AY29">
            <v>135.505</v>
          </cell>
          <cell r="AZ29">
            <v>0</v>
          </cell>
          <cell r="BB29">
            <v>54.201999999999998</v>
          </cell>
          <cell r="BH29">
            <v>54.201999999999998</v>
          </cell>
          <cell r="BL29">
            <v>40.651600000000002</v>
          </cell>
          <cell r="BQ29" t="str">
            <v>厦门路桥建设集团有限公司</v>
          </cell>
          <cell r="CA29">
            <v>0</v>
          </cell>
          <cell r="CB29">
            <v>54.201999999999998</v>
          </cell>
          <cell r="CC29">
            <v>0</v>
          </cell>
          <cell r="CD29">
            <v>0</v>
          </cell>
          <cell r="CE29">
            <v>0</v>
          </cell>
          <cell r="CF29">
            <v>0</v>
          </cell>
          <cell r="CG29">
            <v>0</v>
          </cell>
          <cell r="CH29">
            <v>0</v>
          </cell>
          <cell r="CI29">
            <v>0</v>
          </cell>
          <cell r="CJ29">
            <v>0</v>
          </cell>
          <cell r="CK29">
            <v>0</v>
          </cell>
          <cell r="CL29">
            <v>0</v>
          </cell>
          <cell r="DA29">
            <v>0</v>
          </cell>
          <cell r="DB29">
            <v>54.201999999999998</v>
          </cell>
          <cell r="DC29">
            <v>0</v>
          </cell>
          <cell r="DD29">
            <v>0</v>
          </cell>
          <cell r="DE29">
            <v>0</v>
          </cell>
          <cell r="DF29">
            <v>0</v>
          </cell>
          <cell r="DG29">
            <v>0</v>
          </cell>
          <cell r="DH29">
            <v>0</v>
          </cell>
          <cell r="DI29">
            <v>0</v>
          </cell>
          <cell r="DJ29">
            <v>0</v>
          </cell>
          <cell r="DK29">
            <v>0</v>
          </cell>
          <cell r="DL29">
            <v>0</v>
          </cell>
        </row>
        <row r="30">
          <cell r="A30">
            <v>26</v>
          </cell>
          <cell r="B30" t="str">
            <v>福建分公司</v>
          </cell>
          <cell r="C30" t="str">
            <v>SZJT202570032</v>
          </cell>
          <cell r="D30" t="str">
            <v>厦门第三东通道工程数字化平台建设项目总体咨询服务</v>
          </cell>
          <cell r="E30">
            <v>150.15</v>
          </cell>
          <cell r="F30">
            <v>150.15</v>
          </cell>
          <cell r="G30">
            <v>150.15</v>
          </cell>
          <cell r="H30">
            <v>102.65</v>
          </cell>
          <cell r="I30">
            <v>0.68364968364968404</v>
          </cell>
          <cell r="J30">
            <v>0.06</v>
          </cell>
          <cell r="M30" t="str">
            <v>主导</v>
          </cell>
          <cell r="N30">
            <v>0</v>
          </cell>
          <cell r="O30" t="str">
            <v>陈明元</v>
          </cell>
          <cell r="P30" t="str">
            <v>在建</v>
          </cell>
          <cell r="T30">
            <v>105.105</v>
          </cell>
          <cell r="U30">
            <v>0</v>
          </cell>
          <cell r="V30">
            <v>45.045000000000002</v>
          </cell>
          <cell r="AH30">
            <v>15.015000000000001</v>
          </cell>
          <cell r="AW30">
            <v>0</v>
          </cell>
          <cell r="AX30">
            <v>45.045000000000002</v>
          </cell>
          <cell r="AY30">
            <v>105.105</v>
          </cell>
          <cell r="AZ30">
            <v>60.06</v>
          </cell>
          <cell r="BB30">
            <v>45.045000000000002</v>
          </cell>
          <cell r="BC30">
            <v>45.045000000000002</v>
          </cell>
          <cell r="BI30">
            <v>30.03</v>
          </cell>
          <cell r="BQ30" t="str">
            <v>厦门路桥勘察设计院有限公司</v>
          </cell>
          <cell r="CA30">
            <v>0</v>
          </cell>
          <cell r="CB30">
            <v>0</v>
          </cell>
          <cell r="CC30">
            <v>0</v>
          </cell>
          <cell r="CD30">
            <v>0</v>
          </cell>
          <cell r="CE30">
            <v>0</v>
          </cell>
          <cell r="CF30">
            <v>0</v>
          </cell>
          <cell r="CG30">
            <v>0</v>
          </cell>
          <cell r="CH30">
            <v>0</v>
          </cell>
          <cell r="CI30">
            <v>0</v>
          </cell>
          <cell r="CJ30">
            <v>0</v>
          </cell>
          <cell r="CK30">
            <v>0</v>
          </cell>
          <cell r="CL30">
            <v>0</v>
          </cell>
          <cell r="DA30">
            <v>0</v>
          </cell>
          <cell r="DB30">
            <v>0</v>
          </cell>
          <cell r="DC30">
            <v>45.045000000000002</v>
          </cell>
          <cell r="DD30">
            <v>0</v>
          </cell>
          <cell r="DE30">
            <v>0</v>
          </cell>
          <cell r="DF30">
            <v>0</v>
          </cell>
          <cell r="DG30">
            <v>0</v>
          </cell>
          <cell r="DH30">
            <v>0</v>
          </cell>
          <cell r="DI30">
            <v>0</v>
          </cell>
          <cell r="DJ30">
            <v>0</v>
          </cell>
          <cell r="DK30">
            <v>0</v>
          </cell>
          <cell r="DL30">
            <v>0</v>
          </cell>
        </row>
        <row r="31">
          <cell r="A31">
            <v>27</v>
          </cell>
          <cell r="B31" t="str">
            <v>福建分公司</v>
          </cell>
          <cell r="C31" t="str">
            <v>C0CJSC-JCCG-T/W-2025013</v>
          </cell>
          <cell r="D31" t="str">
            <v>泉州普通公路桥梁隧道智慧运维平台项目</v>
          </cell>
          <cell r="E31">
            <v>135.28749999999999</v>
          </cell>
          <cell r="F31">
            <v>135.28749999999999</v>
          </cell>
          <cell r="G31">
            <v>135.28749999999999</v>
          </cell>
          <cell r="H31">
            <v>15.8125</v>
          </cell>
          <cell r="I31">
            <v>0.116880716991592</v>
          </cell>
          <cell r="J31">
            <v>0.102401479613259</v>
          </cell>
          <cell r="M31" t="str">
            <v>主导</v>
          </cell>
          <cell r="N31">
            <v>0</v>
          </cell>
          <cell r="O31" t="str">
            <v>甘英聪</v>
          </cell>
          <cell r="P31" t="str">
            <v>25已完结</v>
          </cell>
          <cell r="T31">
            <v>135.28749999999999</v>
          </cell>
          <cell r="U31">
            <v>0</v>
          </cell>
          <cell r="V31">
            <v>0</v>
          </cell>
          <cell r="AA31">
            <v>0</v>
          </cell>
          <cell r="AB31">
            <v>0</v>
          </cell>
          <cell r="AC31">
            <v>0</v>
          </cell>
          <cell r="AD31">
            <v>0</v>
          </cell>
          <cell r="AE31">
            <v>0</v>
          </cell>
          <cell r="AF31">
            <v>0</v>
          </cell>
          <cell r="AG31">
            <v>0</v>
          </cell>
          <cell r="AH31">
            <v>0</v>
          </cell>
          <cell r="AI31">
            <v>0</v>
          </cell>
          <cell r="AJ31">
            <v>0</v>
          </cell>
          <cell r="AK31">
            <v>0</v>
          </cell>
          <cell r="AL31">
            <v>0</v>
          </cell>
          <cell r="AW31">
            <v>98.229900000000001</v>
          </cell>
          <cell r="AX31">
            <v>0</v>
          </cell>
          <cell r="AY31">
            <v>37.057600000000001</v>
          </cell>
          <cell r="AZ31">
            <v>37.057600000000001</v>
          </cell>
          <cell r="BF31">
            <v>30.293099999999999</v>
          </cell>
          <cell r="BQ31" t="str">
            <v>泉州市公路事业发展中心桥梁隧道分中心</v>
          </cell>
          <cell r="CA31">
            <v>0</v>
          </cell>
          <cell r="CB31">
            <v>0</v>
          </cell>
          <cell r="CC31">
            <v>0</v>
          </cell>
          <cell r="CD31">
            <v>0</v>
          </cell>
          <cell r="CE31">
            <v>0</v>
          </cell>
          <cell r="CF31">
            <v>0</v>
          </cell>
          <cell r="CG31">
            <v>0</v>
          </cell>
          <cell r="CH31">
            <v>0</v>
          </cell>
          <cell r="CI31">
            <v>0</v>
          </cell>
          <cell r="CJ31">
            <v>0</v>
          </cell>
          <cell r="CK31">
            <v>0</v>
          </cell>
          <cell r="CL31">
            <v>0</v>
          </cell>
          <cell r="DA31">
            <v>0</v>
          </cell>
          <cell r="DB31">
            <v>0</v>
          </cell>
          <cell r="DC31">
            <v>0</v>
          </cell>
          <cell r="DD31">
            <v>0</v>
          </cell>
          <cell r="DE31">
            <v>0</v>
          </cell>
          <cell r="DF31">
            <v>0</v>
          </cell>
          <cell r="DG31">
            <v>0</v>
          </cell>
          <cell r="DH31">
            <v>0</v>
          </cell>
          <cell r="DI31">
            <v>0</v>
          </cell>
          <cell r="DJ31">
            <v>0</v>
          </cell>
          <cell r="DK31">
            <v>0</v>
          </cell>
          <cell r="DL31">
            <v>0</v>
          </cell>
        </row>
        <row r="32">
          <cell r="A32">
            <v>28</v>
          </cell>
          <cell r="B32" t="str">
            <v>福建分公司</v>
          </cell>
          <cell r="C32" t="str">
            <v>C0CJFJ-FW-T-2025057</v>
          </cell>
          <cell r="D32" t="str">
            <v>城市一体化应用技术服务项目采购合同</v>
          </cell>
          <cell r="E32">
            <v>197.2</v>
          </cell>
          <cell r="F32">
            <v>197.2</v>
          </cell>
          <cell r="G32">
            <v>197.2</v>
          </cell>
          <cell r="H32">
            <v>7.8879999999999804</v>
          </cell>
          <cell r="I32">
            <v>3.9999999999999897E-2</v>
          </cell>
          <cell r="J32">
            <v>0.06</v>
          </cell>
          <cell r="M32" t="str">
            <v>主导</v>
          </cell>
          <cell r="N32">
            <v>0</v>
          </cell>
          <cell r="O32" t="str">
            <v>甘英聪</v>
          </cell>
          <cell r="P32" t="str">
            <v>在建</v>
          </cell>
          <cell r="T32">
            <v>118.32</v>
          </cell>
          <cell r="U32">
            <v>0</v>
          </cell>
          <cell r="V32">
            <v>78.88</v>
          </cell>
          <cell r="AF32">
            <v>78.88</v>
          </cell>
          <cell r="AW32">
            <v>0</v>
          </cell>
          <cell r="AX32">
            <v>0</v>
          </cell>
          <cell r="AY32">
            <v>197.2</v>
          </cell>
          <cell r="AZ32">
            <v>118.32</v>
          </cell>
          <cell r="BE32">
            <v>118.32</v>
          </cell>
          <cell r="BQ32" t="str">
            <v>福建广电网络集团股份有限公司思明分公司</v>
          </cell>
          <cell r="BR32" t="str">
            <v>3月计划收款延迟</v>
          </cell>
          <cell r="CA32">
            <v>0</v>
          </cell>
          <cell r="CB32">
            <v>0</v>
          </cell>
          <cell r="CC32">
            <v>0</v>
          </cell>
          <cell r="CD32">
            <v>0</v>
          </cell>
          <cell r="CE32">
            <v>0</v>
          </cell>
          <cell r="CF32">
            <v>0</v>
          </cell>
          <cell r="CG32">
            <v>0</v>
          </cell>
          <cell r="CH32">
            <v>0</v>
          </cell>
          <cell r="CI32">
            <v>0</v>
          </cell>
          <cell r="CJ32">
            <v>0</v>
          </cell>
          <cell r="CK32">
            <v>0</v>
          </cell>
          <cell r="CL32">
            <v>0</v>
          </cell>
          <cell r="DA32">
            <v>0</v>
          </cell>
          <cell r="DB32">
            <v>0</v>
          </cell>
          <cell r="DC32">
            <v>0</v>
          </cell>
          <cell r="DD32">
            <v>0</v>
          </cell>
          <cell r="DE32">
            <v>0</v>
          </cell>
          <cell r="DF32">
            <v>0</v>
          </cell>
          <cell r="DG32">
            <v>0</v>
          </cell>
          <cell r="DH32">
            <v>0</v>
          </cell>
          <cell r="DI32">
            <v>0</v>
          </cell>
          <cell r="DJ32">
            <v>0</v>
          </cell>
          <cell r="DK32">
            <v>0</v>
          </cell>
          <cell r="DL32">
            <v>0</v>
          </cell>
        </row>
        <row r="33">
          <cell r="A33">
            <v>29</v>
          </cell>
          <cell r="B33" t="str">
            <v>福建分公司</v>
          </cell>
          <cell r="C33" t="str">
            <v>C0CJFJ-FW-T-2025100</v>
          </cell>
          <cell r="D33" t="str">
            <v>BIM协同平台使用服务合同</v>
          </cell>
          <cell r="E33">
            <v>19.7</v>
          </cell>
          <cell r="F33">
            <v>19.7</v>
          </cell>
          <cell r="G33">
            <v>19.7</v>
          </cell>
          <cell r="H33">
            <v>9.36</v>
          </cell>
          <cell r="I33">
            <v>0.47512690355330001</v>
          </cell>
          <cell r="J33">
            <v>0.06</v>
          </cell>
          <cell r="M33" t="str">
            <v>主导</v>
          </cell>
          <cell r="N33">
            <v>0</v>
          </cell>
          <cell r="O33" t="str">
            <v>肖波</v>
          </cell>
          <cell r="P33" t="str">
            <v>在建</v>
          </cell>
          <cell r="T33">
            <v>3.94</v>
          </cell>
          <cell r="U33">
            <v>7.88</v>
          </cell>
          <cell r="V33">
            <v>7.88</v>
          </cell>
          <cell r="AA33">
            <v>7.88</v>
          </cell>
          <cell r="AF33">
            <v>5.91</v>
          </cell>
          <cell r="AW33">
            <v>0</v>
          </cell>
          <cell r="AX33">
            <v>3.94</v>
          </cell>
          <cell r="AY33">
            <v>15.76</v>
          </cell>
          <cell r="AZ33">
            <v>7.88</v>
          </cell>
          <cell r="BB33">
            <v>3.94</v>
          </cell>
          <cell r="BE33">
            <v>7.88</v>
          </cell>
          <cell r="BK33">
            <v>5.91</v>
          </cell>
          <cell r="BQ33" t="str">
            <v>厦门港口开发建设有限公司</v>
          </cell>
          <cell r="CA33">
            <v>7.88</v>
          </cell>
          <cell r="CB33">
            <v>0</v>
          </cell>
          <cell r="CC33">
            <v>0</v>
          </cell>
          <cell r="CD33">
            <v>0</v>
          </cell>
          <cell r="CE33">
            <v>0</v>
          </cell>
          <cell r="CF33">
            <v>0</v>
          </cell>
          <cell r="CG33">
            <v>0</v>
          </cell>
          <cell r="CH33">
            <v>0</v>
          </cell>
          <cell r="CI33">
            <v>0</v>
          </cell>
          <cell r="CJ33">
            <v>0</v>
          </cell>
          <cell r="CK33">
            <v>0</v>
          </cell>
          <cell r="CL33">
            <v>0</v>
          </cell>
          <cell r="DA33">
            <v>0</v>
          </cell>
          <cell r="DB33">
            <v>3.94</v>
          </cell>
          <cell r="DC33">
            <v>0</v>
          </cell>
          <cell r="DD33">
            <v>0</v>
          </cell>
          <cell r="DE33">
            <v>0</v>
          </cell>
          <cell r="DF33">
            <v>0</v>
          </cell>
          <cell r="DG33">
            <v>0</v>
          </cell>
          <cell r="DH33">
            <v>0</v>
          </cell>
          <cell r="DI33">
            <v>0</v>
          </cell>
          <cell r="DJ33">
            <v>0</v>
          </cell>
          <cell r="DK33">
            <v>0</v>
          </cell>
          <cell r="DL33">
            <v>0</v>
          </cell>
        </row>
        <row r="34">
          <cell r="A34">
            <v>30</v>
          </cell>
          <cell r="B34" t="str">
            <v>福建分公司</v>
          </cell>
          <cell r="C34" t="str">
            <v>C0CJFJ-FW-T-2025106</v>
          </cell>
          <cell r="D34" t="str">
            <v>2025年数据运维服务项目技术服务合同</v>
          </cell>
          <cell r="E34">
            <v>232.3</v>
          </cell>
          <cell r="F34">
            <v>232.3</v>
          </cell>
          <cell r="G34">
            <v>232.3</v>
          </cell>
          <cell r="H34">
            <v>10.199999999999999</v>
          </cell>
          <cell r="I34">
            <v>4.3908738699956998E-2</v>
          </cell>
          <cell r="J34">
            <v>0.06</v>
          </cell>
          <cell r="M34" t="str">
            <v>主导</v>
          </cell>
          <cell r="N34">
            <v>0</v>
          </cell>
          <cell r="O34" t="str">
            <v>甘英聪</v>
          </cell>
          <cell r="P34" t="str">
            <v>在建</v>
          </cell>
          <cell r="T34">
            <v>0</v>
          </cell>
          <cell r="U34">
            <v>162.61000000000001</v>
          </cell>
          <cell r="V34">
            <v>69.69</v>
          </cell>
          <cell r="AB34">
            <v>162.61000000000001</v>
          </cell>
          <cell r="AE34">
            <v>34.844999999999999</v>
          </cell>
          <cell r="AL34">
            <v>69.69</v>
          </cell>
          <cell r="AW34">
            <v>0</v>
          </cell>
          <cell r="AX34">
            <v>162.61000000000001</v>
          </cell>
          <cell r="AY34">
            <v>69.69</v>
          </cell>
          <cell r="AZ34">
            <v>0</v>
          </cell>
          <cell r="BB34">
            <v>162.61000000000001</v>
          </cell>
          <cell r="BE34">
            <v>34.844999999999999</v>
          </cell>
          <cell r="BQ34" t="str">
            <v>厦门地铁创新科技有限公司</v>
          </cell>
          <cell r="CA34">
            <v>0</v>
          </cell>
          <cell r="CB34">
            <v>162.61000000000001</v>
          </cell>
          <cell r="CC34">
            <v>0</v>
          </cell>
          <cell r="CD34">
            <v>0</v>
          </cell>
          <cell r="CE34">
            <v>0</v>
          </cell>
          <cell r="CF34">
            <v>0</v>
          </cell>
          <cell r="CG34">
            <v>0</v>
          </cell>
          <cell r="CH34">
            <v>0</v>
          </cell>
          <cell r="CI34">
            <v>0</v>
          </cell>
          <cell r="CJ34">
            <v>0</v>
          </cell>
          <cell r="CK34">
            <v>0</v>
          </cell>
          <cell r="CL34">
            <v>0</v>
          </cell>
          <cell r="DA34">
            <v>0</v>
          </cell>
          <cell r="DB34">
            <v>162.61000000000001</v>
          </cell>
          <cell r="DC34">
            <v>0</v>
          </cell>
          <cell r="DD34">
            <v>0</v>
          </cell>
          <cell r="DE34">
            <v>0</v>
          </cell>
          <cell r="DF34">
            <v>0</v>
          </cell>
          <cell r="DG34">
            <v>0</v>
          </cell>
          <cell r="DH34">
            <v>0</v>
          </cell>
          <cell r="DI34">
            <v>0</v>
          </cell>
          <cell r="DJ34">
            <v>0</v>
          </cell>
          <cell r="DK34">
            <v>0</v>
          </cell>
          <cell r="DL34">
            <v>0</v>
          </cell>
        </row>
        <row r="35">
          <cell r="A35">
            <v>31</v>
          </cell>
          <cell r="B35" t="str">
            <v>福建分公司</v>
          </cell>
          <cell r="C35" t="str">
            <v>C0CJFJ-FW-T-2025123</v>
          </cell>
          <cell r="D35" t="str">
            <v>工程建管平台开发服务项目</v>
          </cell>
          <cell r="E35">
            <v>87.8</v>
          </cell>
          <cell r="F35">
            <v>87.8</v>
          </cell>
          <cell r="G35">
            <v>87.8</v>
          </cell>
          <cell r="H35">
            <v>52.3</v>
          </cell>
          <cell r="I35">
            <v>0.59567198177676495</v>
          </cell>
          <cell r="J35">
            <v>0.06</v>
          </cell>
          <cell r="M35" t="str">
            <v>主导</v>
          </cell>
          <cell r="N35">
            <v>0</v>
          </cell>
          <cell r="O35" t="str">
            <v>陈明元</v>
          </cell>
          <cell r="P35" t="str">
            <v>在建</v>
          </cell>
          <cell r="T35">
            <v>17.559999999999999</v>
          </cell>
          <cell r="U35">
            <v>0</v>
          </cell>
          <cell r="V35">
            <v>70.239999999999995</v>
          </cell>
          <cell r="AF35">
            <v>26.34</v>
          </cell>
          <cell r="AH35">
            <v>35.119999999999997</v>
          </cell>
          <cell r="AW35">
            <v>0</v>
          </cell>
          <cell r="AX35">
            <v>17.559999999999999</v>
          </cell>
          <cell r="AY35">
            <v>70.239999999999995</v>
          </cell>
          <cell r="AZ35">
            <v>0</v>
          </cell>
          <cell r="BD35">
            <v>17.559999999999999</v>
          </cell>
          <cell r="BG35">
            <v>26.34</v>
          </cell>
          <cell r="BJ35">
            <v>35.119999999999997</v>
          </cell>
          <cell r="BQ35" t="str">
            <v>泉州市数据集团有限责任公司</v>
          </cell>
          <cell r="BR35" t="str">
            <v>原计划4月收款17.56万元，3月26日已收</v>
          </cell>
          <cell r="CA35">
            <v>0</v>
          </cell>
          <cell r="CB35">
            <v>0</v>
          </cell>
          <cell r="CC35">
            <v>0</v>
          </cell>
          <cell r="CD35">
            <v>0</v>
          </cell>
          <cell r="CE35">
            <v>0</v>
          </cell>
          <cell r="CF35">
            <v>0</v>
          </cell>
          <cell r="CG35">
            <v>0</v>
          </cell>
          <cell r="CH35">
            <v>0</v>
          </cell>
          <cell r="CI35">
            <v>0</v>
          </cell>
          <cell r="CJ35">
            <v>0</v>
          </cell>
          <cell r="CK35">
            <v>0</v>
          </cell>
          <cell r="CL35">
            <v>0</v>
          </cell>
          <cell r="DA35">
            <v>0</v>
          </cell>
          <cell r="DB35">
            <v>0</v>
          </cell>
          <cell r="DC35">
            <v>17.559999999999999</v>
          </cell>
          <cell r="DD35">
            <v>0</v>
          </cell>
          <cell r="DE35">
            <v>0</v>
          </cell>
          <cell r="DF35">
            <v>0</v>
          </cell>
          <cell r="DG35">
            <v>0</v>
          </cell>
          <cell r="DH35">
            <v>0</v>
          </cell>
          <cell r="DI35">
            <v>0</v>
          </cell>
          <cell r="DJ35">
            <v>0</v>
          </cell>
          <cell r="DK35">
            <v>0</v>
          </cell>
          <cell r="DL35">
            <v>0</v>
          </cell>
        </row>
        <row r="36">
          <cell r="A36">
            <v>32</v>
          </cell>
          <cell r="B36" t="str">
            <v>福建分公司</v>
          </cell>
          <cell r="C36" t="str">
            <v>C0CJFJ-FW-T-2025121</v>
          </cell>
          <cell r="D36" t="str">
            <v>厦门跨东海域通道陆域段BIM技术咨询服务验工计价合同</v>
          </cell>
          <cell r="E36">
            <v>119</v>
          </cell>
          <cell r="F36">
            <v>119</v>
          </cell>
          <cell r="G36">
            <v>119</v>
          </cell>
          <cell r="H36">
            <v>59</v>
          </cell>
          <cell r="I36">
            <v>0.495798319327731</v>
          </cell>
          <cell r="J36">
            <v>0.06</v>
          </cell>
          <cell r="M36" t="str">
            <v>主导</v>
          </cell>
          <cell r="N36">
            <v>0</v>
          </cell>
          <cell r="O36" t="str">
            <v>甘英聪</v>
          </cell>
          <cell r="P36" t="str">
            <v>26已完结</v>
          </cell>
          <cell r="T36">
            <v>85.1</v>
          </cell>
          <cell r="U36">
            <v>33.9</v>
          </cell>
          <cell r="V36">
            <v>0</v>
          </cell>
          <cell r="AA36">
            <v>33.9</v>
          </cell>
          <cell r="AB36">
            <v>0</v>
          </cell>
          <cell r="AC36">
            <v>0</v>
          </cell>
          <cell r="AD36">
            <v>0</v>
          </cell>
          <cell r="AE36">
            <v>0</v>
          </cell>
          <cell r="AF36">
            <v>0</v>
          </cell>
          <cell r="AG36">
            <v>0</v>
          </cell>
          <cell r="AH36">
            <v>0</v>
          </cell>
          <cell r="AI36">
            <v>0</v>
          </cell>
          <cell r="AJ36">
            <v>0</v>
          </cell>
          <cell r="AK36">
            <v>0</v>
          </cell>
          <cell r="AL36">
            <v>0</v>
          </cell>
          <cell r="AW36">
            <v>0</v>
          </cell>
          <cell r="AX36">
            <v>0</v>
          </cell>
          <cell r="AY36">
            <v>119</v>
          </cell>
          <cell r="AZ36">
            <v>119</v>
          </cell>
          <cell r="BQ36" t="str">
            <v>安徽智维空间科技有限公司</v>
          </cell>
          <cell r="CA36">
            <v>33.9</v>
          </cell>
          <cell r="CB36">
            <v>0</v>
          </cell>
          <cell r="CC36">
            <v>0</v>
          </cell>
          <cell r="CD36">
            <v>0</v>
          </cell>
          <cell r="CE36">
            <v>0</v>
          </cell>
          <cell r="CF36">
            <v>0</v>
          </cell>
          <cell r="CG36">
            <v>0</v>
          </cell>
          <cell r="CH36">
            <v>0</v>
          </cell>
          <cell r="CI36">
            <v>0</v>
          </cell>
          <cell r="CJ36">
            <v>0</v>
          </cell>
          <cell r="CK36">
            <v>0</v>
          </cell>
          <cell r="CL36">
            <v>0</v>
          </cell>
          <cell r="DA36">
            <v>0</v>
          </cell>
          <cell r="DB36">
            <v>0</v>
          </cell>
          <cell r="DC36">
            <v>0</v>
          </cell>
          <cell r="DD36">
            <v>0</v>
          </cell>
          <cell r="DE36">
            <v>0</v>
          </cell>
          <cell r="DF36">
            <v>0</v>
          </cell>
          <cell r="DG36">
            <v>0</v>
          </cell>
          <cell r="DH36">
            <v>0</v>
          </cell>
          <cell r="DI36">
            <v>0</v>
          </cell>
          <cell r="DJ36">
            <v>0</v>
          </cell>
          <cell r="DK36">
            <v>0</v>
          </cell>
          <cell r="DL36">
            <v>0</v>
          </cell>
        </row>
        <row r="37">
          <cell r="A37">
            <v>33</v>
          </cell>
          <cell r="B37" t="str">
            <v>福建分公司</v>
          </cell>
          <cell r="C37" t="str">
            <v>C0CJFJ-FW-T-2026024</v>
          </cell>
          <cell r="D37" t="str">
            <v>厦门新机场项目-机场工程-航站区工程（机场旅客过夜用房（1#、2#、 3#））装修工程BIM管理咨询服务合同</v>
          </cell>
          <cell r="E37">
            <v>33.25</v>
          </cell>
          <cell r="F37">
            <v>33.25</v>
          </cell>
          <cell r="G37">
            <v>33.25</v>
          </cell>
          <cell r="H37">
            <v>1.25</v>
          </cell>
          <cell r="I37">
            <v>3.7593984962405999E-2</v>
          </cell>
          <cell r="J37">
            <v>0.06</v>
          </cell>
          <cell r="M37" t="str">
            <v>主导</v>
          </cell>
          <cell r="P37" t="str">
            <v>26新签</v>
          </cell>
          <cell r="AE37">
            <v>8.3125</v>
          </cell>
          <cell r="AG37">
            <v>8.3125</v>
          </cell>
          <cell r="AJ37">
            <v>8.3125</v>
          </cell>
          <cell r="AL37">
            <v>8.3125</v>
          </cell>
          <cell r="BF37">
            <v>8.3125</v>
          </cell>
          <cell r="BI37">
            <v>8.3125</v>
          </cell>
          <cell r="BL37">
            <v>8.3125</v>
          </cell>
          <cell r="BQ37" t="str">
            <v>宝冶（厦门）建筑工程有限公司</v>
          </cell>
          <cell r="CA37">
            <v>0</v>
          </cell>
          <cell r="CB37">
            <v>0</v>
          </cell>
          <cell r="CC37">
            <v>0</v>
          </cell>
          <cell r="CD37">
            <v>0</v>
          </cell>
          <cell r="CE37">
            <v>0</v>
          </cell>
          <cell r="CF37">
            <v>0</v>
          </cell>
          <cell r="CG37">
            <v>0</v>
          </cell>
          <cell r="CH37">
            <v>0</v>
          </cell>
          <cell r="CI37">
            <v>0</v>
          </cell>
          <cell r="CJ37">
            <v>0</v>
          </cell>
          <cell r="CK37">
            <v>0</v>
          </cell>
          <cell r="CL37">
            <v>0</v>
          </cell>
          <cell r="DA37">
            <v>0</v>
          </cell>
          <cell r="DB37">
            <v>0</v>
          </cell>
          <cell r="DC37">
            <v>0</v>
          </cell>
          <cell r="DD37">
            <v>0</v>
          </cell>
          <cell r="DE37">
            <v>0</v>
          </cell>
          <cell r="DF37">
            <v>0</v>
          </cell>
          <cell r="DG37">
            <v>0</v>
          </cell>
          <cell r="DH37">
            <v>0</v>
          </cell>
          <cell r="DI37">
            <v>0</v>
          </cell>
          <cell r="DJ37">
            <v>0</v>
          </cell>
          <cell r="DK37">
            <v>0</v>
          </cell>
          <cell r="DL37">
            <v>0</v>
          </cell>
        </row>
        <row r="38">
          <cell r="A38">
            <v>34</v>
          </cell>
          <cell r="B38" t="str">
            <v>福建分公司</v>
          </cell>
          <cell r="C38" t="str">
            <v>C0CJFJ-JC-T-2026033</v>
          </cell>
          <cell r="D38" t="str">
            <v>福州市江北片区综合管廊建设及智能化提升改造项目二期（运维管理平台）</v>
          </cell>
          <cell r="E38">
            <v>442.28</v>
          </cell>
          <cell r="F38">
            <v>442.28</v>
          </cell>
          <cell r="G38">
            <v>442.28</v>
          </cell>
          <cell r="H38">
            <v>112.28</v>
          </cell>
          <cell r="I38">
            <v>0.25386632902233902</v>
          </cell>
          <cell r="J38">
            <v>0.06</v>
          </cell>
          <cell r="M38" t="str">
            <v>主导</v>
          </cell>
          <cell r="P38" t="str">
            <v>待签</v>
          </cell>
          <cell r="AI38">
            <v>309.596</v>
          </cell>
          <cell r="AL38">
            <v>132.684</v>
          </cell>
          <cell r="BF38">
            <v>132.684</v>
          </cell>
          <cell r="BJ38">
            <v>176.91200000000001</v>
          </cell>
          <cell r="BQ38" t="str">
            <v>联通（福建）产业互联网有限公司</v>
          </cell>
          <cell r="CA38">
            <v>0</v>
          </cell>
          <cell r="CB38">
            <v>0</v>
          </cell>
          <cell r="CC38">
            <v>0</v>
          </cell>
          <cell r="CD38">
            <v>0</v>
          </cell>
          <cell r="CE38">
            <v>0</v>
          </cell>
          <cell r="CF38">
            <v>0</v>
          </cell>
          <cell r="CG38">
            <v>0</v>
          </cell>
          <cell r="CH38">
            <v>0</v>
          </cell>
          <cell r="CI38">
            <v>0</v>
          </cell>
          <cell r="CJ38">
            <v>0</v>
          </cell>
          <cell r="CK38">
            <v>0</v>
          </cell>
          <cell r="CL38">
            <v>0</v>
          </cell>
          <cell r="DA38">
            <v>0</v>
          </cell>
          <cell r="DB38">
            <v>0</v>
          </cell>
          <cell r="DC38">
            <v>0</v>
          </cell>
          <cell r="DD38">
            <v>0</v>
          </cell>
          <cell r="DE38">
            <v>0</v>
          </cell>
          <cell r="DF38">
            <v>0</v>
          </cell>
          <cell r="DG38">
            <v>0</v>
          </cell>
          <cell r="DH38">
            <v>0</v>
          </cell>
          <cell r="DI38">
            <v>0</v>
          </cell>
          <cell r="DJ38">
            <v>0</v>
          </cell>
          <cell r="DK38">
            <v>0</v>
          </cell>
          <cell r="DL38">
            <v>0</v>
          </cell>
        </row>
        <row r="39">
          <cell r="A39">
            <v>35</v>
          </cell>
          <cell r="B39" t="str">
            <v>福建分公司</v>
          </cell>
          <cell r="C39" t="str">
            <v>C0CJFJ-FW-T-2026026</v>
          </cell>
          <cell r="D39" t="str">
            <v>厦门跨东海域通道海域段数字孪生档案系统及BIM技术咨询服务项目</v>
          </cell>
          <cell r="E39">
            <v>139</v>
          </cell>
          <cell r="F39">
            <v>139</v>
          </cell>
          <cell r="G39">
            <v>139</v>
          </cell>
          <cell r="H39">
            <v>74</v>
          </cell>
          <cell r="I39">
            <v>0.53237410071942404</v>
          </cell>
          <cell r="J39">
            <v>0.06</v>
          </cell>
          <cell r="M39" t="str">
            <v>主导</v>
          </cell>
          <cell r="P39" t="str">
            <v>26新签</v>
          </cell>
          <cell r="AF39">
            <v>84.6</v>
          </cell>
          <cell r="AL39">
            <v>56.4</v>
          </cell>
          <cell r="BQ39" t="str">
            <v>安徽智维空间科技有限公司</v>
          </cell>
          <cell r="CA39">
            <v>0</v>
          </cell>
          <cell r="CB39">
            <v>0</v>
          </cell>
          <cell r="CC39">
            <v>0</v>
          </cell>
          <cell r="CD39">
            <v>0</v>
          </cell>
          <cell r="CE39">
            <v>0</v>
          </cell>
          <cell r="CF39">
            <v>0</v>
          </cell>
          <cell r="CG39">
            <v>0</v>
          </cell>
          <cell r="CH39">
            <v>0</v>
          </cell>
          <cell r="CI39">
            <v>0</v>
          </cell>
          <cell r="CJ39">
            <v>0</v>
          </cell>
          <cell r="CK39">
            <v>0</v>
          </cell>
          <cell r="CL39">
            <v>0</v>
          </cell>
          <cell r="DA39">
            <v>0</v>
          </cell>
          <cell r="DB39">
            <v>0</v>
          </cell>
          <cell r="DC39">
            <v>0</v>
          </cell>
          <cell r="DD39">
            <v>0</v>
          </cell>
          <cell r="DE39">
            <v>0</v>
          </cell>
          <cell r="DF39">
            <v>0</v>
          </cell>
          <cell r="DG39">
            <v>0</v>
          </cell>
          <cell r="DH39">
            <v>0</v>
          </cell>
          <cell r="DI39">
            <v>0</v>
          </cell>
          <cell r="DJ39">
            <v>0</v>
          </cell>
          <cell r="DK39">
            <v>0</v>
          </cell>
          <cell r="DL39">
            <v>0</v>
          </cell>
        </row>
        <row r="40">
          <cell r="A40">
            <v>36</v>
          </cell>
          <cell r="B40" t="str">
            <v>福建分公司</v>
          </cell>
          <cell r="D40" t="str">
            <v>数字孪生技术服务项目</v>
          </cell>
          <cell r="E40">
            <v>100</v>
          </cell>
          <cell r="F40">
            <v>100</v>
          </cell>
          <cell r="G40">
            <v>100</v>
          </cell>
          <cell r="H40">
            <v>5</v>
          </cell>
          <cell r="I40">
            <v>0.05</v>
          </cell>
          <cell r="J40">
            <v>0.06</v>
          </cell>
          <cell r="M40" t="str">
            <v>主导</v>
          </cell>
          <cell r="P40" t="str">
            <v>待签</v>
          </cell>
          <cell r="AL40">
            <v>70</v>
          </cell>
          <cell r="BQ40" t="str">
            <v>厦门数翼达信息科技有限公司</v>
          </cell>
          <cell r="CA40">
            <v>0</v>
          </cell>
          <cell r="CB40">
            <v>0</v>
          </cell>
          <cell r="CC40">
            <v>0</v>
          </cell>
          <cell r="CD40">
            <v>0</v>
          </cell>
          <cell r="CE40">
            <v>0</v>
          </cell>
          <cell r="CF40">
            <v>0</v>
          </cell>
          <cell r="CG40">
            <v>0</v>
          </cell>
          <cell r="CH40">
            <v>0</v>
          </cell>
          <cell r="CI40">
            <v>0</v>
          </cell>
          <cell r="CJ40">
            <v>0</v>
          </cell>
          <cell r="CK40">
            <v>0</v>
          </cell>
          <cell r="CL40">
            <v>0</v>
          </cell>
          <cell r="DA40">
            <v>0</v>
          </cell>
          <cell r="DB40">
            <v>0</v>
          </cell>
          <cell r="DC40">
            <v>0</v>
          </cell>
          <cell r="DD40">
            <v>0</v>
          </cell>
          <cell r="DE40">
            <v>0</v>
          </cell>
          <cell r="DF40">
            <v>0</v>
          </cell>
          <cell r="DG40">
            <v>0</v>
          </cell>
          <cell r="DH40">
            <v>0</v>
          </cell>
          <cell r="DI40">
            <v>0</v>
          </cell>
          <cell r="DJ40">
            <v>0</v>
          </cell>
          <cell r="DK40">
            <v>0</v>
          </cell>
          <cell r="DL40">
            <v>0</v>
          </cell>
        </row>
        <row r="41">
          <cell r="A41">
            <v>37</v>
          </cell>
          <cell r="B41" t="str">
            <v>福建分公司</v>
          </cell>
          <cell r="D41" t="str">
            <v>漳平抽蓄超前预报专项研发项目-数字孪生体底座应用</v>
          </cell>
          <cell r="E41">
            <v>150</v>
          </cell>
          <cell r="F41">
            <v>150</v>
          </cell>
          <cell r="G41">
            <v>150</v>
          </cell>
          <cell r="H41">
            <v>37.5</v>
          </cell>
          <cell r="I41">
            <v>0.25</v>
          </cell>
          <cell r="J41">
            <v>0.06</v>
          </cell>
          <cell r="M41" t="str">
            <v>主导</v>
          </cell>
          <cell r="P41" t="str">
            <v>待签</v>
          </cell>
          <cell r="AL41">
            <v>60</v>
          </cell>
          <cell r="BQ41" t="str">
            <v>厦门闽投科技服务有限公司</v>
          </cell>
          <cell r="CA41">
            <v>0</v>
          </cell>
          <cell r="CB41">
            <v>0</v>
          </cell>
          <cell r="CC41">
            <v>0</v>
          </cell>
          <cell r="CD41">
            <v>0</v>
          </cell>
          <cell r="CE41">
            <v>0</v>
          </cell>
          <cell r="CF41">
            <v>0</v>
          </cell>
          <cell r="CG41">
            <v>0</v>
          </cell>
          <cell r="CH41">
            <v>0</v>
          </cell>
          <cell r="CI41">
            <v>0</v>
          </cell>
          <cell r="CJ41">
            <v>0</v>
          </cell>
          <cell r="CK41">
            <v>0</v>
          </cell>
          <cell r="CL41">
            <v>0</v>
          </cell>
          <cell r="DA41">
            <v>0</v>
          </cell>
          <cell r="DB41">
            <v>0</v>
          </cell>
          <cell r="DC41">
            <v>0</v>
          </cell>
          <cell r="DD41">
            <v>0</v>
          </cell>
          <cell r="DE41">
            <v>0</v>
          </cell>
          <cell r="DF41">
            <v>0</v>
          </cell>
          <cell r="DG41">
            <v>0</v>
          </cell>
          <cell r="DH41">
            <v>0</v>
          </cell>
          <cell r="DI41">
            <v>0</v>
          </cell>
          <cell r="DJ41">
            <v>0</v>
          </cell>
          <cell r="DK41">
            <v>0</v>
          </cell>
          <cell r="DL41">
            <v>0</v>
          </cell>
        </row>
        <row r="42">
          <cell r="A42">
            <v>38</v>
          </cell>
          <cell r="B42" t="str">
            <v>福建分公司</v>
          </cell>
          <cell r="CA42">
            <v>0</v>
          </cell>
          <cell r="CB42">
            <v>0</v>
          </cell>
          <cell r="CC42">
            <v>0</v>
          </cell>
          <cell r="CD42">
            <v>0</v>
          </cell>
          <cell r="CE42">
            <v>0</v>
          </cell>
          <cell r="CF42">
            <v>0</v>
          </cell>
          <cell r="CG42">
            <v>0</v>
          </cell>
          <cell r="CH42">
            <v>0</v>
          </cell>
          <cell r="CI42">
            <v>0</v>
          </cell>
          <cell r="CJ42">
            <v>0</v>
          </cell>
          <cell r="CK42">
            <v>0</v>
          </cell>
          <cell r="CL42">
            <v>0</v>
          </cell>
          <cell r="DA42">
            <v>0</v>
          </cell>
          <cell r="DB42">
            <v>0</v>
          </cell>
          <cell r="DC42">
            <v>0</v>
          </cell>
          <cell r="DD42">
            <v>0</v>
          </cell>
          <cell r="DE42">
            <v>0</v>
          </cell>
          <cell r="DF42">
            <v>0</v>
          </cell>
          <cell r="DG42">
            <v>0</v>
          </cell>
          <cell r="DH42">
            <v>0</v>
          </cell>
          <cell r="DI42">
            <v>0</v>
          </cell>
          <cell r="DJ42">
            <v>0</v>
          </cell>
          <cell r="DK42">
            <v>0</v>
          </cell>
          <cell r="DL42">
            <v>0</v>
          </cell>
        </row>
        <row r="43">
          <cell r="A43">
            <v>39</v>
          </cell>
          <cell r="B43" t="str">
            <v>福建分公司</v>
          </cell>
          <cell r="CA43">
            <v>0</v>
          </cell>
          <cell r="CB43">
            <v>0</v>
          </cell>
          <cell r="CC43">
            <v>0</v>
          </cell>
          <cell r="CD43">
            <v>0</v>
          </cell>
          <cell r="CE43">
            <v>0</v>
          </cell>
          <cell r="CF43">
            <v>0</v>
          </cell>
          <cell r="CG43">
            <v>0</v>
          </cell>
          <cell r="CH43">
            <v>0</v>
          </cell>
          <cell r="CI43">
            <v>0</v>
          </cell>
          <cell r="CJ43">
            <v>0</v>
          </cell>
          <cell r="CK43">
            <v>0</v>
          </cell>
          <cell r="CL43">
            <v>0</v>
          </cell>
          <cell r="DA43">
            <v>0</v>
          </cell>
          <cell r="DB43">
            <v>0</v>
          </cell>
          <cell r="DC43">
            <v>0</v>
          </cell>
          <cell r="DD43">
            <v>0</v>
          </cell>
          <cell r="DE43">
            <v>0</v>
          </cell>
          <cell r="DF43">
            <v>0</v>
          </cell>
          <cell r="DG43">
            <v>0</v>
          </cell>
          <cell r="DH43">
            <v>0</v>
          </cell>
          <cell r="DI43">
            <v>0</v>
          </cell>
          <cell r="DJ43">
            <v>0</v>
          </cell>
          <cell r="DK43">
            <v>0</v>
          </cell>
          <cell r="DL43">
            <v>0</v>
          </cell>
        </row>
        <row r="44">
          <cell r="A44">
            <v>40</v>
          </cell>
          <cell r="B44" t="str">
            <v>福建分公司</v>
          </cell>
          <cell r="CA44">
            <v>0</v>
          </cell>
          <cell r="CB44">
            <v>0</v>
          </cell>
          <cell r="CC44">
            <v>0</v>
          </cell>
          <cell r="CD44">
            <v>0</v>
          </cell>
          <cell r="CE44">
            <v>0</v>
          </cell>
          <cell r="CF44">
            <v>0</v>
          </cell>
          <cell r="CG44">
            <v>0</v>
          </cell>
          <cell r="CH44">
            <v>0</v>
          </cell>
          <cell r="CI44">
            <v>0</v>
          </cell>
          <cell r="CJ44">
            <v>0</v>
          </cell>
          <cell r="CK44">
            <v>0</v>
          </cell>
          <cell r="CL44">
            <v>0</v>
          </cell>
          <cell r="DA44">
            <v>0</v>
          </cell>
          <cell r="DB44">
            <v>0</v>
          </cell>
          <cell r="DC44">
            <v>0</v>
          </cell>
          <cell r="DD44">
            <v>0</v>
          </cell>
          <cell r="DE44">
            <v>0</v>
          </cell>
          <cell r="DF44">
            <v>0</v>
          </cell>
          <cell r="DG44">
            <v>0</v>
          </cell>
          <cell r="DH44">
            <v>0</v>
          </cell>
          <cell r="DI44">
            <v>0</v>
          </cell>
          <cell r="DJ44">
            <v>0</v>
          </cell>
          <cell r="DK44">
            <v>0</v>
          </cell>
          <cell r="DL44">
            <v>0</v>
          </cell>
        </row>
        <row r="45">
          <cell r="A45">
            <v>41</v>
          </cell>
          <cell r="B45" t="str">
            <v>福建分公司</v>
          </cell>
          <cell r="CA45">
            <v>0</v>
          </cell>
          <cell r="CB45">
            <v>0</v>
          </cell>
          <cell r="CC45">
            <v>0</v>
          </cell>
          <cell r="CD45">
            <v>0</v>
          </cell>
          <cell r="CE45">
            <v>0</v>
          </cell>
          <cell r="CF45">
            <v>0</v>
          </cell>
          <cell r="CG45">
            <v>0</v>
          </cell>
          <cell r="CH45">
            <v>0</v>
          </cell>
          <cell r="CI45">
            <v>0</v>
          </cell>
          <cell r="CJ45">
            <v>0</v>
          </cell>
          <cell r="CK45">
            <v>0</v>
          </cell>
          <cell r="CL45">
            <v>0</v>
          </cell>
          <cell r="DA45">
            <v>0</v>
          </cell>
          <cell r="DB45">
            <v>0</v>
          </cell>
          <cell r="DC45">
            <v>0</v>
          </cell>
          <cell r="DD45">
            <v>0</v>
          </cell>
          <cell r="DE45">
            <v>0</v>
          </cell>
          <cell r="DF45">
            <v>0</v>
          </cell>
          <cell r="DG45">
            <v>0</v>
          </cell>
          <cell r="DH45">
            <v>0</v>
          </cell>
          <cell r="DI45">
            <v>0</v>
          </cell>
          <cell r="DJ45">
            <v>0</v>
          </cell>
          <cell r="DK45">
            <v>0</v>
          </cell>
          <cell r="DL45">
            <v>0</v>
          </cell>
        </row>
        <row r="46">
          <cell r="A46">
            <v>42</v>
          </cell>
          <cell r="B46" t="str">
            <v>福建分公司</v>
          </cell>
          <cell r="CA46">
            <v>0</v>
          </cell>
          <cell r="CB46">
            <v>0</v>
          </cell>
          <cell r="CC46">
            <v>0</v>
          </cell>
          <cell r="CD46">
            <v>0</v>
          </cell>
          <cell r="CE46">
            <v>0</v>
          </cell>
          <cell r="CF46">
            <v>0</v>
          </cell>
          <cell r="CG46">
            <v>0</v>
          </cell>
          <cell r="CH46">
            <v>0</v>
          </cell>
          <cell r="CI46">
            <v>0</v>
          </cell>
          <cell r="CJ46">
            <v>0</v>
          </cell>
          <cell r="CK46">
            <v>0</v>
          </cell>
          <cell r="CL46">
            <v>0</v>
          </cell>
          <cell r="DA46">
            <v>0</v>
          </cell>
          <cell r="DB46">
            <v>0</v>
          </cell>
          <cell r="DC46">
            <v>0</v>
          </cell>
          <cell r="DD46">
            <v>0</v>
          </cell>
          <cell r="DE46">
            <v>0</v>
          </cell>
          <cell r="DF46">
            <v>0</v>
          </cell>
          <cell r="DG46">
            <v>0</v>
          </cell>
          <cell r="DH46">
            <v>0</v>
          </cell>
          <cell r="DI46">
            <v>0</v>
          </cell>
          <cell r="DJ46">
            <v>0</v>
          </cell>
          <cell r="DK46">
            <v>0</v>
          </cell>
          <cell r="DL46">
            <v>0</v>
          </cell>
        </row>
        <row r="47">
          <cell r="A47">
            <v>43</v>
          </cell>
          <cell r="B47" t="str">
            <v>福建分公司</v>
          </cell>
          <cell r="CA47">
            <v>0</v>
          </cell>
          <cell r="CB47">
            <v>0</v>
          </cell>
          <cell r="CC47">
            <v>0</v>
          </cell>
          <cell r="CD47">
            <v>0</v>
          </cell>
          <cell r="CE47">
            <v>0</v>
          </cell>
          <cell r="CF47">
            <v>0</v>
          </cell>
          <cell r="CG47">
            <v>0</v>
          </cell>
          <cell r="CH47">
            <v>0</v>
          </cell>
          <cell r="CI47">
            <v>0</v>
          </cell>
          <cell r="CJ47">
            <v>0</v>
          </cell>
          <cell r="CK47">
            <v>0</v>
          </cell>
          <cell r="CL47">
            <v>0</v>
          </cell>
          <cell r="DA47">
            <v>0</v>
          </cell>
          <cell r="DB47">
            <v>0</v>
          </cell>
          <cell r="DC47">
            <v>0</v>
          </cell>
          <cell r="DD47">
            <v>0</v>
          </cell>
          <cell r="DE47">
            <v>0</v>
          </cell>
          <cell r="DF47">
            <v>0</v>
          </cell>
          <cell r="DG47">
            <v>0</v>
          </cell>
          <cell r="DH47">
            <v>0</v>
          </cell>
          <cell r="DI47">
            <v>0</v>
          </cell>
          <cell r="DJ47">
            <v>0</v>
          </cell>
          <cell r="DK47">
            <v>0</v>
          </cell>
          <cell r="DL47">
            <v>0</v>
          </cell>
        </row>
        <row r="48">
          <cell r="A48">
            <v>44</v>
          </cell>
          <cell r="B48" t="str">
            <v>福建分公司</v>
          </cell>
          <cell r="CA48">
            <v>0</v>
          </cell>
          <cell r="CB48">
            <v>0</v>
          </cell>
          <cell r="CC48">
            <v>0</v>
          </cell>
          <cell r="CD48">
            <v>0</v>
          </cell>
          <cell r="CE48">
            <v>0</v>
          </cell>
          <cell r="CF48">
            <v>0</v>
          </cell>
          <cell r="CG48">
            <v>0</v>
          </cell>
          <cell r="CH48">
            <v>0</v>
          </cell>
          <cell r="CI48">
            <v>0</v>
          </cell>
          <cell r="CJ48">
            <v>0</v>
          </cell>
          <cell r="CK48">
            <v>0</v>
          </cell>
          <cell r="CL48">
            <v>0</v>
          </cell>
          <cell r="DA48">
            <v>0</v>
          </cell>
          <cell r="DB48">
            <v>0</v>
          </cell>
          <cell r="DC48">
            <v>0</v>
          </cell>
          <cell r="DD48">
            <v>0</v>
          </cell>
          <cell r="DE48">
            <v>0</v>
          </cell>
          <cell r="DF48">
            <v>0</v>
          </cell>
          <cell r="DG48">
            <v>0</v>
          </cell>
          <cell r="DH48">
            <v>0</v>
          </cell>
          <cell r="DI48">
            <v>0</v>
          </cell>
          <cell r="DJ48">
            <v>0</v>
          </cell>
          <cell r="DK48">
            <v>0</v>
          </cell>
          <cell r="DL48">
            <v>0</v>
          </cell>
        </row>
        <row r="49">
          <cell r="A49">
            <v>45</v>
          </cell>
          <cell r="B49" t="str">
            <v>福建分公司</v>
          </cell>
          <cell r="CA49">
            <v>0</v>
          </cell>
          <cell r="CB49">
            <v>0</v>
          </cell>
          <cell r="CC49">
            <v>0</v>
          </cell>
          <cell r="CD49">
            <v>0</v>
          </cell>
          <cell r="CE49">
            <v>0</v>
          </cell>
          <cell r="CF49">
            <v>0</v>
          </cell>
          <cell r="CG49">
            <v>0</v>
          </cell>
          <cell r="CH49">
            <v>0</v>
          </cell>
          <cell r="CI49">
            <v>0</v>
          </cell>
          <cell r="CJ49">
            <v>0</v>
          </cell>
          <cell r="CK49">
            <v>0</v>
          </cell>
          <cell r="CL49">
            <v>0</v>
          </cell>
          <cell r="DA49">
            <v>0</v>
          </cell>
          <cell r="DB49">
            <v>0</v>
          </cell>
          <cell r="DC49">
            <v>0</v>
          </cell>
          <cell r="DD49">
            <v>0</v>
          </cell>
          <cell r="DE49">
            <v>0</v>
          </cell>
          <cell r="DF49">
            <v>0</v>
          </cell>
          <cell r="DG49">
            <v>0</v>
          </cell>
          <cell r="DH49">
            <v>0</v>
          </cell>
          <cell r="DI49">
            <v>0</v>
          </cell>
          <cell r="DJ49">
            <v>0</v>
          </cell>
          <cell r="DK49">
            <v>0</v>
          </cell>
          <cell r="DL49">
            <v>0</v>
          </cell>
        </row>
        <row r="50">
          <cell r="A50">
            <v>46</v>
          </cell>
          <cell r="B50" t="str">
            <v>福建分公司</v>
          </cell>
          <cell r="CA50">
            <v>0</v>
          </cell>
          <cell r="CB50">
            <v>0</v>
          </cell>
          <cell r="CC50">
            <v>0</v>
          </cell>
          <cell r="CD50">
            <v>0</v>
          </cell>
          <cell r="CE50">
            <v>0</v>
          </cell>
          <cell r="CF50">
            <v>0</v>
          </cell>
          <cell r="CG50">
            <v>0</v>
          </cell>
          <cell r="CH50">
            <v>0</v>
          </cell>
          <cell r="CI50">
            <v>0</v>
          </cell>
          <cell r="CJ50">
            <v>0</v>
          </cell>
          <cell r="CK50">
            <v>0</v>
          </cell>
          <cell r="CL50">
            <v>0</v>
          </cell>
          <cell r="DA50">
            <v>0</v>
          </cell>
          <cell r="DB50">
            <v>0</v>
          </cell>
          <cell r="DC50">
            <v>0</v>
          </cell>
          <cell r="DD50">
            <v>0</v>
          </cell>
          <cell r="DE50">
            <v>0</v>
          </cell>
          <cell r="DF50">
            <v>0</v>
          </cell>
          <cell r="DG50">
            <v>0</v>
          </cell>
          <cell r="DH50">
            <v>0</v>
          </cell>
          <cell r="DI50">
            <v>0</v>
          </cell>
          <cell r="DJ50">
            <v>0</v>
          </cell>
          <cell r="DK50">
            <v>0</v>
          </cell>
          <cell r="DL50">
            <v>0</v>
          </cell>
        </row>
        <row r="51">
          <cell r="A51">
            <v>47</v>
          </cell>
          <cell r="B51" t="str">
            <v>福建分公司</v>
          </cell>
          <cell r="CA51">
            <v>0</v>
          </cell>
          <cell r="CB51">
            <v>0</v>
          </cell>
          <cell r="CC51">
            <v>0</v>
          </cell>
          <cell r="CD51">
            <v>0</v>
          </cell>
          <cell r="CE51">
            <v>0</v>
          </cell>
          <cell r="CF51">
            <v>0</v>
          </cell>
          <cell r="CG51">
            <v>0</v>
          </cell>
          <cell r="CH51">
            <v>0</v>
          </cell>
          <cell r="CI51">
            <v>0</v>
          </cell>
          <cell r="CJ51">
            <v>0</v>
          </cell>
          <cell r="CK51">
            <v>0</v>
          </cell>
          <cell r="CL51">
            <v>0</v>
          </cell>
          <cell r="DA51">
            <v>0</v>
          </cell>
          <cell r="DB51">
            <v>0</v>
          </cell>
          <cell r="DC51">
            <v>0</v>
          </cell>
          <cell r="DD51">
            <v>0</v>
          </cell>
          <cell r="DE51">
            <v>0</v>
          </cell>
          <cell r="DF51">
            <v>0</v>
          </cell>
          <cell r="DG51">
            <v>0</v>
          </cell>
          <cell r="DH51">
            <v>0</v>
          </cell>
          <cell r="DI51">
            <v>0</v>
          </cell>
          <cell r="DJ51">
            <v>0</v>
          </cell>
          <cell r="DK51">
            <v>0</v>
          </cell>
          <cell r="DL51">
            <v>0</v>
          </cell>
        </row>
        <row r="52">
          <cell r="A52">
            <v>48</v>
          </cell>
          <cell r="B52" t="str">
            <v>福建分公司</v>
          </cell>
          <cell r="CA52">
            <v>0</v>
          </cell>
          <cell r="CB52">
            <v>0</v>
          </cell>
          <cell r="CC52">
            <v>0</v>
          </cell>
          <cell r="CD52">
            <v>0</v>
          </cell>
          <cell r="CE52">
            <v>0</v>
          </cell>
          <cell r="CF52">
            <v>0</v>
          </cell>
          <cell r="CG52">
            <v>0</v>
          </cell>
          <cell r="CH52">
            <v>0</v>
          </cell>
          <cell r="CI52">
            <v>0</v>
          </cell>
          <cell r="CJ52">
            <v>0</v>
          </cell>
          <cell r="CK52">
            <v>0</v>
          </cell>
          <cell r="CL52">
            <v>0</v>
          </cell>
          <cell r="DA52">
            <v>0</v>
          </cell>
          <cell r="DB52">
            <v>0</v>
          </cell>
          <cell r="DC52">
            <v>0</v>
          </cell>
          <cell r="DD52">
            <v>0</v>
          </cell>
          <cell r="DE52">
            <v>0</v>
          </cell>
          <cell r="DF52">
            <v>0</v>
          </cell>
          <cell r="DG52">
            <v>0</v>
          </cell>
          <cell r="DH52">
            <v>0</v>
          </cell>
          <cell r="DI52">
            <v>0</v>
          </cell>
          <cell r="DJ52">
            <v>0</v>
          </cell>
          <cell r="DK52">
            <v>0</v>
          </cell>
          <cell r="DL52">
            <v>0</v>
          </cell>
        </row>
        <row r="53">
          <cell r="CA53">
            <v>0</v>
          </cell>
          <cell r="CB53">
            <v>0</v>
          </cell>
          <cell r="CC53">
            <v>0</v>
          </cell>
          <cell r="CD53">
            <v>0</v>
          </cell>
          <cell r="CE53">
            <v>0</v>
          </cell>
          <cell r="CF53">
            <v>0</v>
          </cell>
          <cell r="CG53">
            <v>0</v>
          </cell>
          <cell r="CH53">
            <v>0</v>
          </cell>
          <cell r="CI53">
            <v>0</v>
          </cell>
          <cell r="CJ53">
            <v>0</v>
          </cell>
          <cell r="CK53">
            <v>0</v>
          </cell>
          <cell r="CL53">
            <v>0</v>
          </cell>
          <cell r="DA53">
            <v>0</v>
          </cell>
          <cell r="DB53">
            <v>0</v>
          </cell>
          <cell r="DC53">
            <v>0</v>
          </cell>
          <cell r="DD53">
            <v>0</v>
          </cell>
          <cell r="DE53">
            <v>0</v>
          </cell>
          <cell r="DF53">
            <v>0</v>
          </cell>
          <cell r="DG53">
            <v>0</v>
          </cell>
          <cell r="DH53">
            <v>0</v>
          </cell>
          <cell r="DI53">
            <v>0</v>
          </cell>
          <cell r="DJ53">
            <v>0</v>
          </cell>
          <cell r="DK53">
            <v>0</v>
          </cell>
          <cell r="DL53">
            <v>0</v>
          </cell>
        </row>
        <row r="54">
          <cell r="CA54">
            <v>0</v>
          </cell>
          <cell r="CB54">
            <v>0</v>
          </cell>
          <cell r="CC54">
            <v>0</v>
          </cell>
          <cell r="CD54">
            <v>0</v>
          </cell>
          <cell r="CE54">
            <v>0</v>
          </cell>
          <cell r="CF54">
            <v>0</v>
          </cell>
          <cell r="CG54">
            <v>0</v>
          </cell>
          <cell r="CH54">
            <v>0</v>
          </cell>
          <cell r="CI54">
            <v>0</v>
          </cell>
          <cell r="CJ54">
            <v>0</v>
          </cell>
          <cell r="CK54">
            <v>0</v>
          </cell>
          <cell r="CL54">
            <v>0</v>
          </cell>
          <cell r="DA54">
            <v>0</v>
          </cell>
          <cell r="DB54">
            <v>0</v>
          </cell>
          <cell r="DC54">
            <v>0</v>
          </cell>
          <cell r="DD54">
            <v>0</v>
          </cell>
          <cell r="DE54">
            <v>0</v>
          </cell>
          <cell r="DF54">
            <v>0</v>
          </cell>
          <cell r="DG54">
            <v>0</v>
          </cell>
          <cell r="DH54">
            <v>0</v>
          </cell>
          <cell r="DI54">
            <v>0</v>
          </cell>
          <cell r="DJ54">
            <v>0</v>
          </cell>
          <cell r="DK54">
            <v>0</v>
          </cell>
          <cell r="DL54">
            <v>0</v>
          </cell>
        </row>
        <row r="55">
          <cell r="CA55">
            <v>0</v>
          </cell>
          <cell r="CB55">
            <v>0</v>
          </cell>
          <cell r="CC55">
            <v>0</v>
          </cell>
          <cell r="CD55">
            <v>0</v>
          </cell>
          <cell r="CE55">
            <v>0</v>
          </cell>
          <cell r="CF55">
            <v>0</v>
          </cell>
          <cell r="CG55">
            <v>0</v>
          </cell>
          <cell r="CH55">
            <v>0</v>
          </cell>
          <cell r="CI55">
            <v>0</v>
          </cell>
          <cell r="CJ55">
            <v>0</v>
          </cell>
          <cell r="CK55">
            <v>0</v>
          </cell>
          <cell r="CL55">
            <v>0</v>
          </cell>
          <cell r="DA55">
            <v>0</v>
          </cell>
          <cell r="DB55">
            <v>0</v>
          </cell>
          <cell r="DC55">
            <v>0</v>
          </cell>
          <cell r="DD55">
            <v>0</v>
          </cell>
          <cell r="DE55">
            <v>0</v>
          </cell>
          <cell r="DF55">
            <v>0</v>
          </cell>
          <cell r="DG55">
            <v>0</v>
          </cell>
          <cell r="DH55">
            <v>0</v>
          </cell>
          <cell r="DI55">
            <v>0</v>
          </cell>
          <cell r="DJ55">
            <v>0</v>
          </cell>
          <cell r="DK55">
            <v>0</v>
          </cell>
          <cell r="DL55">
            <v>0</v>
          </cell>
        </row>
        <row r="56">
          <cell r="CA56">
            <v>0</v>
          </cell>
          <cell r="CB56">
            <v>0</v>
          </cell>
          <cell r="CC56">
            <v>0</v>
          </cell>
          <cell r="CD56">
            <v>0</v>
          </cell>
          <cell r="CE56">
            <v>0</v>
          </cell>
          <cell r="CF56">
            <v>0</v>
          </cell>
          <cell r="CG56">
            <v>0</v>
          </cell>
          <cell r="CH56">
            <v>0</v>
          </cell>
          <cell r="CI56">
            <v>0</v>
          </cell>
          <cell r="CJ56">
            <v>0</v>
          </cell>
          <cell r="CK56">
            <v>0</v>
          </cell>
          <cell r="CL56">
            <v>0</v>
          </cell>
          <cell r="DA56">
            <v>0</v>
          </cell>
          <cell r="DB56">
            <v>0</v>
          </cell>
          <cell r="DC56">
            <v>0</v>
          </cell>
          <cell r="DD56">
            <v>0</v>
          </cell>
          <cell r="DE56">
            <v>0</v>
          </cell>
          <cell r="DF56">
            <v>0</v>
          </cell>
          <cell r="DG56">
            <v>0</v>
          </cell>
          <cell r="DH56">
            <v>0</v>
          </cell>
          <cell r="DI56">
            <v>0</v>
          </cell>
          <cell r="DJ56">
            <v>0</v>
          </cell>
          <cell r="DK56">
            <v>0</v>
          </cell>
          <cell r="DL56">
            <v>0</v>
          </cell>
        </row>
        <row r="57">
          <cell r="CA57">
            <v>0</v>
          </cell>
          <cell r="CB57">
            <v>0</v>
          </cell>
          <cell r="CC57">
            <v>0</v>
          </cell>
          <cell r="CD57">
            <v>0</v>
          </cell>
          <cell r="CE57">
            <v>0</v>
          </cell>
          <cell r="CF57">
            <v>0</v>
          </cell>
          <cell r="CG57">
            <v>0</v>
          </cell>
          <cell r="CH57">
            <v>0</v>
          </cell>
          <cell r="CI57">
            <v>0</v>
          </cell>
          <cell r="CJ57">
            <v>0</v>
          </cell>
          <cell r="CK57">
            <v>0</v>
          </cell>
          <cell r="CL57">
            <v>0</v>
          </cell>
          <cell r="DA57">
            <v>0</v>
          </cell>
          <cell r="DB57">
            <v>0</v>
          </cell>
          <cell r="DC57">
            <v>0</v>
          </cell>
          <cell r="DD57">
            <v>0</v>
          </cell>
          <cell r="DE57">
            <v>0</v>
          </cell>
          <cell r="DF57">
            <v>0</v>
          </cell>
          <cell r="DG57">
            <v>0</v>
          </cell>
          <cell r="DH57">
            <v>0</v>
          </cell>
          <cell r="DI57">
            <v>0</v>
          </cell>
          <cell r="DJ57">
            <v>0</v>
          </cell>
          <cell r="DK57">
            <v>0</v>
          </cell>
          <cell r="DL57">
            <v>0</v>
          </cell>
        </row>
        <row r="58">
          <cell r="CA58">
            <v>0</v>
          </cell>
          <cell r="CB58">
            <v>0</v>
          </cell>
          <cell r="CC58">
            <v>0</v>
          </cell>
          <cell r="CD58">
            <v>0</v>
          </cell>
          <cell r="CE58">
            <v>0</v>
          </cell>
          <cell r="CF58">
            <v>0</v>
          </cell>
          <cell r="CG58">
            <v>0</v>
          </cell>
          <cell r="CH58">
            <v>0</v>
          </cell>
          <cell r="CI58">
            <v>0</v>
          </cell>
          <cell r="CJ58">
            <v>0</v>
          </cell>
          <cell r="CK58">
            <v>0</v>
          </cell>
          <cell r="CL58">
            <v>0</v>
          </cell>
          <cell r="DA58">
            <v>0</v>
          </cell>
          <cell r="DB58">
            <v>0</v>
          </cell>
          <cell r="DC58">
            <v>0</v>
          </cell>
          <cell r="DD58">
            <v>0</v>
          </cell>
          <cell r="DE58">
            <v>0</v>
          </cell>
          <cell r="DF58">
            <v>0</v>
          </cell>
          <cell r="DG58">
            <v>0</v>
          </cell>
          <cell r="DH58">
            <v>0</v>
          </cell>
          <cell r="DI58">
            <v>0</v>
          </cell>
          <cell r="DJ58">
            <v>0</v>
          </cell>
          <cell r="DK58">
            <v>0</v>
          </cell>
          <cell r="DL58">
            <v>0</v>
          </cell>
        </row>
        <row r="59">
          <cell r="CA59">
            <v>0</v>
          </cell>
          <cell r="CB59">
            <v>0</v>
          </cell>
          <cell r="CC59">
            <v>0</v>
          </cell>
          <cell r="CD59">
            <v>0</v>
          </cell>
          <cell r="CE59">
            <v>0</v>
          </cell>
          <cell r="CF59">
            <v>0</v>
          </cell>
          <cell r="CG59">
            <v>0</v>
          </cell>
          <cell r="CH59">
            <v>0</v>
          </cell>
          <cell r="CI59">
            <v>0</v>
          </cell>
          <cell r="CJ59">
            <v>0</v>
          </cell>
          <cell r="CK59">
            <v>0</v>
          </cell>
          <cell r="CL59">
            <v>0</v>
          </cell>
          <cell r="DA59">
            <v>0</v>
          </cell>
          <cell r="DB59">
            <v>0</v>
          </cell>
          <cell r="DC59">
            <v>0</v>
          </cell>
          <cell r="DD59">
            <v>0</v>
          </cell>
          <cell r="DE59">
            <v>0</v>
          </cell>
          <cell r="DF59">
            <v>0</v>
          </cell>
          <cell r="DG59">
            <v>0</v>
          </cell>
          <cell r="DH59">
            <v>0</v>
          </cell>
          <cell r="DI59">
            <v>0</v>
          </cell>
          <cell r="DJ59">
            <v>0</v>
          </cell>
          <cell r="DK59">
            <v>0</v>
          </cell>
          <cell r="DL59">
            <v>0</v>
          </cell>
        </row>
        <row r="60">
          <cell r="CA60">
            <v>0</v>
          </cell>
          <cell r="CB60">
            <v>0</v>
          </cell>
          <cell r="CC60">
            <v>0</v>
          </cell>
          <cell r="CD60">
            <v>0</v>
          </cell>
          <cell r="CE60">
            <v>0</v>
          </cell>
          <cell r="CF60">
            <v>0</v>
          </cell>
          <cell r="CG60">
            <v>0</v>
          </cell>
          <cell r="CH60">
            <v>0</v>
          </cell>
          <cell r="CI60">
            <v>0</v>
          </cell>
          <cell r="CJ60">
            <v>0</v>
          </cell>
          <cell r="CK60">
            <v>0</v>
          </cell>
          <cell r="CL60">
            <v>0</v>
          </cell>
          <cell r="DA60">
            <v>0</v>
          </cell>
          <cell r="DB60">
            <v>0</v>
          </cell>
          <cell r="DC60">
            <v>0</v>
          </cell>
          <cell r="DD60">
            <v>0</v>
          </cell>
          <cell r="DE60">
            <v>0</v>
          </cell>
          <cell r="DF60">
            <v>0</v>
          </cell>
          <cell r="DG60">
            <v>0</v>
          </cell>
          <cell r="DH60">
            <v>0</v>
          </cell>
          <cell r="DI60">
            <v>0</v>
          </cell>
          <cell r="DJ60">
            <v>0</v>
          </cell>
          <cell r="DK60">
            <v>0</v>
          </cell>
          <cell r="DL60">
            <v>0</v>
          </cell>
        </row>
        <row r="61">
          <cell r="CA61">
            <v>0</v>
          </cell>
          <cell r="CB61">
            <v>0</v>
          </cell>
          <cell r="CC61">
            <v>0</v>
          </cell>
          <cell r="CD61">
            <v>0</v>
          </cell>
          <cell r="CE61">
            <v>0</v>
          </cell>
          <cell r="CF61">
            <v>0</v>
          </cell>
          <cell r="CG61">
            <v>0</v>
          </cell>
          <cell r="CH61">
            <v>0</v>
          </cell>
          <cell r="CI61">
            <v>0</v>
          </cell>
          <cell r="CJ61">
            <v>0</v>
          </cell>
          <cell r="CK61">
            <v>0</v>
          </cell>
          <cell r="CL61">
            <v>0</v>
          </cell>
          <cell r="DA61">
            <v>0</v>
          </cell>
          <cell r="DB61">
            <v>0</v>
          </cell>
          <cell r="DC61">
            <v>0</v>
          </cell>
          <cell r="DD61">
            <v>0</v>
          </cell>
          <cell r="DE61">
            <v>0</v>
          </cell>
          <cell r="DF61">
            <v>0</v>
          </cell>
          <cell r="DG61">
            <v>0</v>
          </cell>
          <cell r="DH61">
            <v>0</v>
          </cell>
          <cell r="DI61">
            <v>0</v>
          </cell>
          <cell r="DJ61">
            <v>0</v>
          </cell>
          <cell r="DK61">
            <v>0</v>
          </cell>
          <cell r="DL61">
            <v>0</v>
          </cell>
        </row>
        <row r="62">
          <cell r="CA62">
            <v>0</v>
          </cell>
          <cell r="CB62">
            <v>0</v>
          </cell>
          <cell r="CC62">
            <v>0</v>
          </cell>
          <cell r="CD62">
            <v>0</v>
          </cell>
          <cell r="CE62">
            <v>0</v>
          </cell>
          <cell r="CF62">
            <v>0</v>
          </cell>
          <cell r="CG62">
            <v>0</v>
          </cell>
          <cell r="CH62">
            <v>0</v>
          </cell>
          <cell r="CI62">
            <v>0</v>
          </cell>
          <cell r="CJ62">
            <v>0</v>
          </cell>
          <cell r="CK62">
            <v>0</v>
          </cell>
          <cell r="CL62">
            <v>0</v>
          </cell>
          <cell r="DA62">
            <v>0</v>
          </cell>
          <cell r="DB62">
            <v>0</v>
          </cell>
          <cell r="DC62">
            <v>0</v>
          </cell>
          <cell r="DD62">
            <v>0</v>
          </cell>
          <cell r="DE62">
            <v>0</v>
          </cell>
          <cell r="DF62">
            <v>0</v>
          </cell>
          <cell r="DG62">
            <v>0</v>
          </cell>
          <cell r="DH62">
            <v>0</v>
          </cell>
          <cell r="DI62">
            <v>0</v>
          </cell>
          <cell r="DJ62">
            <v>0</v>
          </cell>
          <cell r="DK62">
            <v>0</v>
          </cell>
          <cell r="DL62">
            <v>0</v>
          </cell>
        </row>
        <row r="63">
          <cell r="CA63">
            <v>0</v>
          </cell>
          <cell r="CB63">
            <v>0</v>
          </cell>
          <cell r="CC63">
            <v>0</v>
          </cell>
          <cell r="CD63">
            <v>0</v>
          </cell>
          <cell r="CE63">
            <v>0</v>
          </cell>
          <cell r="CF63">
            <v>0</v>
          </cell>
          <cell r="CG63">
            <v>0</v>
          </cell>
          <cell r="CH63">
            <v>0</v>
          </cell>
          <cell r="CI63">
            <v>0</v>
          </cell>
          <cell r="CJ63">
            <v>0</v>
          </cell>
          <cell r="CK63">
            <v>0</v>
          </cell>
          <cell r="CL63">
            <v>0</v>
          </cell>
          <cell r="DA63">
            <v>0</v>
          </cell>
          <cell r="DB63">
            <v>0</v>
          </cell>
          <cell r="DC63">
            <v>0</v>
          </cell>
          <cell r="DD63">
            <v>0</v>
          </cell>
          <cell r="DE63">
            <v>0</v>
          </cell>
          <cell r="DF63">
            <v>0</v>
          </cell>
          <cell r="DG63">
            <v>0</v>
          </cell>
          <cell r="DH63">
            <v>0</v>
          </cell>
          <cell r="DI63">
            <v>0</v>
          </cell>
          <cell r="DJ63">
            <v>0</v>
          </cell>
          <cell r="DK63">
            <v>0</v>
          </cell>
          <cell r="DL63">
            <v>0</v>
          </cell>
        </row>
        <row r="64">
          <cell r="CA64">
            <v>0</v>
          </cell>
          <cell r="CB64">
            <v>0</v>
          </cell>
          <cell r="CC64">
            <v>0</v>
          </cell>
          <cell r="CD64">
            <v>0</v>
          </cell>
          <cell r="CE64">
            <v>0</v>
          </cell>
          <cell r="CF64">
            <v>0</v>
          </cell>
          <cell r="CG64">
            <v>0</v>
          </cell>
          <cell r="CH64">
            <v>0</v>
          </cell>
          <cell r="CI64">
            <v>0</v>
          </cell>
          <cell r="CJ64">
            <v>0</v>
          </cell>
          <cell r="CK64">
            <v>0</v>
          </cell>
          <cell r="CL64">
            <v>0</v>
          </cell>
          <cell r="DA64">
            <v>0</v>
          </cell>
          <cell r="DB64">
            <v>0</v>
          </cell>
          <cell r="DC64">
            <v>0</v>
          </cell>
          <cell r="DD64">
            <v>0</v>
          </cell>
          <cell r="DE64">
            <v>0</v>
          </cell>
          <cell r="DF64">
            <v>0</v>
          </cell>
          <cell r="DG64">
            <v>0</v>
          </cell>
          <cell r="DH64">
            <v>0</v>
          </cell>
          <cell r="DI64">
            <v>0</v>
          </cell>
          <cell r="DJ64">
            <v>0</v>
          </cell>
          <cell r="DK64">
            <v>0</v>
          </cell>
          <cell r="DL64">
            <v>0</v>
          </cell>
        </row>
        <row r="65">
          <cell r="CA65">
            <v>0</v>
          </cell>
          <cell r="CB65">
            <v>0</v>
          </cell>
          <cell r="CC65">
            <v>0</v>
          </cell>
          <cell r="CD65">
            <v>0</v>
          </cell>
          <cell r="CE65">
            <v>0</v>
          </cell>
          <cell r="CF65">
            <v>0</v>
          </cell>
          <cell r="CG65">
            <v>0</v>
          </cell>
          <cell r="CH65">
            <v>0</v>
          </cell>
          <cell r="CI65">
            <v>0</v>
          </cell>
          <cell r="CJ65">
            <v>0</v>
          </cell>
          <cell r="CK65">
            <v>0</v>
          </cell>
          <cell r="CL65">
            <v>0</v>
          </cell>
          <cell r="DA65">
            <v>0</v>
          </cell>
          <cell r="DB65">
            <v>0</v>
          </cell>
          <cell r="DC65">
            <v>0</v>
          </cell>
          <cell r="DD65">
            <v>0</v>
          </cell>
          <cell r="DE65">
            <v>0</v>
          </cell>
          <cell r="DF65">
            <v>0</v>
          </cell>
          <cell r="DG65">
            <v>0</v>
          </cell>
          <cell r="DH65">
            <v>0</v>
          </cell>
          <cell r="DI65">
            <v>0</v>
          </cell>
          <cell r="DJ65">
            <v>0</v>
          </cell>
          <cell r="DK65">
            <v>0</v>
          </cell>
          <cell r="DL65">
            <v>0</v>
          </cell>
        </row>
        <row r="66">
          <cell r="CA66">
            <v>0</v>
          </cell>
          <cell r="CB66">
            <v>0</v>
          </cell>
          <cell r="CC66">
            <v>0</v>
          </cell>
          <cell r="CD66">
            <v>0</v>
          </cell>
          <cell r="CE66">
            <v>0</v>
          </cell>
          <cell r="CF66">
            <v>0</v>
          </cell>
          <cell r="CG66">
            <v>0</v>
          </cell>
          <cell r="CH66">
            <v>0</v>
          </cell>
          <cell r="CI66">
            <v>0</v>
          </cell>
          <cell r="CJ66">
            <v>0</v>
          </cell>
          <cell r="CK66">
            <v>0</v>
          </cell>
          <cell r="CL66">
            <v>0</v>
          </cell>
          <cell r="DA66">
            <v>0</v>
          </cell>
          <cell r="DB66">
            <v>0</v>
          </cell>
          <cell r="DC66">
            <v>0</v>
          </cell>
          <cell r="DD66">
            <v>0</v>
          </cell>
          <cell r="DE66">
            <v>0</v>
          </cell>
          <cell r="DF66">
            <v>0</v>
          </cell>
          <cell r="DG66">
            <v>0</v>
          </cell>
          <cell r="DH66">
            <v>0</v>
          </cell>
          <cell r="DI66">
            <v>0</v>
          </cell>
          <cell r="DJ66">
            <v>0</v>
          </cell>
          <cell r="DK66">
            <v>0</v>
          </cell>
          <cell r="DL66">
            <v>0</v>
          </cell>
        </row>
        <row r="67">
          <cell r="CA67">
            <v>0</v>
          </cell>
          <cell r="CB67">
            <v>0</v>
          </cell>
          <cell r="CC67">
            <v>0</v>
          </cell>
          <cell r="CD67">
            <v>0</v>
          </cell>
          <cell r="CE67">
            <v>0</v>
          </cell>
          <cell r="CF67">
            <v>0</v>
          </cell>
          <cell r="CG67">
            <v>0</v>
          </cell>
          <cell r="CH67">
            <v>0</v>
          </cell>
          <cell r="CI67">
            <v>0</v>
          </cell>
          <cell r="CJ67">
            <v>0</v>
          </cell>
          <cell r="CK67">
            <v>0</v>
          </cell>
          <cell r="CL67">
            <v>0</v>
          </cell>
          <cell r="DA67">
            <v>0</v>
          </cell>
          <cell r="DB67">
            <v>0</v>
          </cell>
          <cell r="DC67">
            <v>0</v>
          </cell>
          <cell r="DD67">
            <v>0</v>
          </cell>
          <cell r="DE67">
            <v>0</v>
          </cell>
          <cell r="DF67">
            <v>0</v>
          </cell>
          <cell r="DG67">
            <v>0</v>
          </cell>
          <cell r="DH67">
            <v>0</v>
          </cell>
          <cell r="DI67">
            <v>0</v>
          </cell>
          <cell r="DJ67">
            <v>0</v>
          </cell>
          <cell r="DK67">
            <v>0</v>
          </cell>
          <cell r="DL67">
            <v>0</v>
          </cell>
        </row>
        <row r="68">
          <cell r="CA68">
            <v>0</v>
          </cell>
          <cell r="CB68">
            <v>0</v>
          </cell>
          <cell r="CC68">
            <v>0</v>
          </cell>
          <cell r="CD68">
            <v>0</v>
          </cell>
          <cell r="CE68">
            <v>0</v>
          </cell>
          <cell r="CF68">
            <v>0</v>
          </cell>
          <cell r="CG68">
            <v>0</v>
          </cell>
          <cell r="CH68">
            <v>0</v>
          </cell>
          <cell r="CI68">
            <v>0</v>
          </cell>
          <cell r="CJ68">
            <v>0</v>
          </cell>
          <cell r="CK68">
            <v>0</v>
          </cell>
          <cell r="CL68">
            <v>0</v>
          </cell>
          <cell r="DA68">
            <v>0</v>
          </cell>
          <cell r="DB68">
            <v>0</v>
          </cell>
          <cell r="DC68">
            <v>0</v>
          </cell>
          <cell r="DD68">
            <v>0</v>
          </cell>
          <cell r="DE68">
            <v>0</v>
          </cell>
          <cell r="DF68">
            <v>0</v>
          </cell>
          <cell r="DG68">
            <v>0</v>
          </cell>
          <cell r="DH68">
            <v>0</v>
          </cell>
          <cell r="DI68">
            <v>0</v>
          </cell>
          <cell r="DJ68">
            <v>0</v>
          </cell>
          <cell r="DK68">
            <v>0</v>
          </cell>
          <cell r="DL68">
            <v>0</v>
          </cell>
        </row>
        <row r="69">
          <cell r="CA69">
            <v>0</v>
          </cell>
          <cell r="CB69">
            <v>0</v>
          </cell>
          <cell r="CC69">
            <v>0</v>
          </cell>
          <cell r="CD69">
            <v>0</v>
          </cell>
          <cell r="CE69">
            <v>0</v>
          </cell>
          <cell r="CF69">
            <v>0</v>
          </cell>
          <cell r="CG69">
            <v>0</v>
          </cell>
          <cell r="CH69">
            <v>0</v>
          </cell>
          <cell r="CI69">
            <v>0</v>
          </cell>
          <cell r="CJ69">
            <v>0</v>
          </cell>
          <cell r="CK69">
            <v>0</v>
          </cell>
          <cell r="CL69">
            <v>0</v>
          </cell>
          <cell r="DA69">
            <v>0</v>
          </cell>
          <cell r="DB69">
            <v>0</v>
          </cell>
          <cell r="DC69">
            <v>0</v>
          </cell>
          <cell r="DD69">
            <v>0</v>
          </cell>
          <cell r="DE69">
            <v>0</v>
          </cell>
          <cell r="DF69">
            <v>0</v>
          </cell>
          <cell r="DG69">
            <v>0</v>
          </cell>
          <cell r="DH69">
            <v>0</v>
          </cell>
          <cell r="DI69">
            <v>0</v>
          </cell>
          <cell r="DJ69">
            <v>0</v>
          </cell>
          <cell r="DK69">
            <v>0</v>
          </cell>
          <cell r="DL69">
            <v>0</v>
          </cell>
        </row>
        <row r="70">
          <cell r="CA70">
            <v>0</v>
          </cell>
          <cell r="CB70">
            <v>0</v>
          </cell>
          <cell r="CC70">
            <v>0</v>
          </cell>
          <cell r="CD70">
            <v>0</v>
          </cell>
          <cell r="CE70">
            <v>0</v>
          </cell>
          <cell r="CF70">
            <v>0</v>
          </cell>
          <cell r="CG70">
            <v>0</v>
          </cell>
          <cell r="CH70">
            <v>0</v>
          </cell>
          <cell r="CI70">
            <v>0</v>
          </cell>
          <cell r="CJ70">
            <v>0</v>
          </cell>
          <cell r="CK70">
            <v>0</v>
          </cell>
          <cell r="CL70">
            <v>0</v>
          </cell>
          <cell r="DA70">
            <v>0</v>
          </cell>
          <cell r="DB70">
            <v>0</v>
          </cell>
          <cell r="DC70">
            <v>0</v>
          </cell>
          <cell r="DD70">
            <v>0</v>
          </cell>
          <cell r="DE70">
            <v>0</v>
          </cell>
          <cell r="DF70">
            <v>0</v>
          </cell>
          <cell r="DG70">
            <v>0</v>
          </cell>
          <cell r="DH70">
            <v>0</v>
          </cell>
          <cell r="DI70">
            <v>0</v>
          </cell>
          <cell r="DJ70">
            <v>0</v>
          </cell>
          <cell r="DK70">
            <v>0</v>
          </cell>
          <cell r="DL70">
            <v>0</v>
          </cell>
        </row>
        <row r="71">
          <cell r="CA71">
            <v>0</v>
          </cell>
          <cell r="CB71">
            <v>0</v>
          </cell>
          <cell r="CC71">
            <v>0</v>
          </cell>
          <cell r="CD71">
            <v>0</v>
          </cell>
          <cell r="CE71">
            <v>0</v>
          </cell>
          <cell r="CF71">
            <v>0</v>
          </cell>
          <cell r="CG71">
            <v>0</v>
          </cell>
          <cell r="CH71">
            <v>0</v>
          </cell>
          <cell r="CI71">
            <v>0</v>
          </cell>
          <cell r="CJ71">
            <v>0</v>
          </cell>
          <cell r="CK71">
            <v>0</v>
          </cell>
          <cell r="CL71">
            <v>0</v>
          </cell>
          <cell r="DA71">
            <v>0</v>
          </cell>
          <cell r="DB71">
            <v>0</v>
          </cell>
          <cell r="DC71">
            <v>0</v>
          </cell>
          <cell r="DD71">
            <v>0</v>
          </cell>
          <cell r="DE71">
            <v>0</v>
          </cell>
          <cell r="DF71">
            <v>0</v>
          </cell>
          <cell r="DG71">
            <v>0</v>
          </cell>
          <cell r="DH71">
            <v>0</v>
          </cell>
          <cell r="DI71">
            <v>0</v>
          </cell>
          <cell r="DJ71">
            <v>0</v>
          </cell>
          <cell r="DK71">
            <v>0</v>
          </cell>
          <cell r="DL71">
            <v>0</v>
          </cell>
        </row>
        <row r="72">
          <cell r="CA72">
            <v>0</v>
          </cell>
          <cell r="CB72">
            <v>0</v>
          </cell>
          <cell r="CC72">
            <v>0</v>
          </cell>
          <cell r="CD72">
            <v>0</v>
          </cell>
          <cell r="CE72">
            <v>0</v>
          </cell>
          <cell r="CF72">
            <v>0</v>
          </cell>
          <cell r="CG72">
            <v>0</v>
          </cell>
          <cell r="CH72">
            <v>0</v>
          </cell>
          <cell r="CI72">
            <v>0</v>
          </cell>
          <cell r="CJ72">
            <v>0</v>
          </cell>
          <cell r="CK72">
            <v>0</v>
          </cell>
          <cell r="CL72">
            <v>0</v>
          </cell>
          <cell r="DA72">
            <v>0</v>
          </cell>
          <cell r="DB72">
            <v>0</v>
          </cell>
          <cell r="DC72">
            <v>0</v>
          </cell>
          <cell r="DD72">
            <v>0</v>
          </cell>
          <cell r="DE72">
            <v>0</v>
          </cell>
          <cell r="DF72">
            <v>0</v>
          </cell>
          <cell r="DG72">
            <v>0</v>
          </cell>
          <cell r="DH72">
            <v>0</v>
          </cell>
          <cell r="DI72">
            <v>0</v>
          </cell>
          <cell r="DJ72">
            <v>0</v>
          </cell>
          <cell r="DK72">
            <v>0</v>
          </cell>
          <cell r="DL72">
            <v>0</v>
          </cell>
        </row>
        <row r="73">
          <cell r="CA73">
            <v>0</v>
          </cell>
          <cell r="CB73">
            <v>0</v>
          </cell>
          <cell r="CC73">
            <v>0</v>
          </cell>
          <cell r="CD73">
            <v>0</v>
          </cell>
          <cell r="CE73">
            <v>0</v>
          </cell>
          <cell r="CF73">
            <v>0</v>
          </cell>
          <cell r="CG73">
            <v>0</v>
          </cell>
          <cell r="CH73">
            <v>0</v>
          </cell>
          <cell r="CI73">
            <v>0</v>
          </cell>
          <cell r="CJ73">
            <v>0</v>
          </cell>
          <cell r="CK73">
            <v>0</v>
          </cell>
          <cell r="CL73">
            <v>0</v>
          </cell>
          <cell r="DA73">
            <v>0</v>
          </cell>
          <cell r="DB73">
            <v>0</v>
          </cell>
          <cell r="DC73">
            <v>0</v>
          </cell>
          <cell r="DD73">
            <v>0</v>
          </cell>
          <cell r="DE73">
            <v>0</v>
          </cell>
          <cell r="DF73">
            <v>0</v>
          </cell>
          <cell r="DG73">
            <v>0</v>
          </cell>
          <cell r="DH73">
            <v>0</v>
          </cell>
          <cell r="DI73">
            <v>0</v>
          </cell>
          <cell r="DJ73">
            <v>0</v>
          </cell>
          <cell r="DK73">
            <v>0</v>
          </cell>
          <cell r="DL73">
            <v>0</v>
          </cell>
        </row>
        <row r="74">
          <cell r="CA74">
            <v>0</v>
          </cell>
          <cell r="CB74">
            <v>0</v>
          </cell>
          <cell r="CC74">
            <v>0</v>
          </cell>
          <cell r="CD74">
            <v>0</v>
          </cell>
          <cell r="CE74">
            <v>0</v>
          </cell>
          <cell r="CF74">
            <v>0</v>
          </cell>
          <cell r="CG74">
            <v>0</v>
          </cell>
          <cell r="CH74">
            <v>0</v>
          </cell>
          <cell r="CI74">
            <v>0</v>
          </cell>
          <cell r="CJ74">
            <v>0</v>
          </cell>
          <cell r="CK74">
            <v>0</v>
          </cell>
          <cell r="CL74">
            <v>0</v>
          </cell>
          <cell r="DA74">
            <v>0</v>
          </cell>
          <cell r="DB74">
            <v>0</v>
          </cell>
          <cell r="DC74">
            <v>0</v>
          </cell>
          <cell r="DD74">
            <v>0</v>
          </cell>
          <cell r="DE74">
            <v>0</v>
          </cell>
          <cell r="DF74">
            <v>0</v>
          </cell>
          <cell r="DG74">
            <v>0</v>
          </cell>
          <cell r="DH74">
            <v>0</v>
          </cell>
          <cell r="DI74">
            <v>0</v>
          </cell>
          <cell r="DJ74">
            <v>0</v>
          </cell>
          <cell r="DK74">
            <v>0</v>
          </cell>
          <cell r="DL74">
            <v>0</v>
          </cell>
        </row>
        <row r="75">
          <cell r="CA75">
            <v>0</v>
          </cell>
          <cell r="CB75">
            <v>0</v>
          </cell>
          <cell r="CC75">
            <v>0</v>
          </cell>
          <cell r="CD75">
            <v>0</v>
          </cell>
          <cell r="CE75">
            <v>0</v>
          </cell>
          <cell r="CF75">
            <v>0</v>
          </cell>
          <cell r="CG75">
            <v>0</v>
          </cell>
          <cell r="CH75">
            <v>0</v>
          </cell>
          <cell r="CI75">
            <v>0</v>
          </cell>
          <cell r="CJ75">
            <v>0</v>
          </cell>
          <cell r="CK75">
            <v>0</v>
          </cell>
          <cell r="CL75">
            <v>0</v>
          </cell>
          <cell r="DA75">
            <v>0</v>
          </cell>
          <cell r="DB75">
            <v>0</v>
          </cell>
          <cell r="DC75">
            <v>0</v>
          </cell>
          <cell r="DD75">
            <v>0</v>
          </cell>
          <cell r="DE75">
            <v>0</v>
          </cell>
          <cell r="DF75">
            <v>0</v>
          </cell>
          <cell r="DG75">
            <v>0</v>
          </cell>
          <cell r="DH75">
            <v>0</v>
          </cell>
          <cell r="DI75">
            <v>0</v>
          </cell>
          <cell r="DJ75">
            <v>0</v>
          </cell>
          <cell r="DK75">
            <v>0</v>
          </cell>
          <cell r="DL75">
            <v>0</v>
          </cell>
        </row>
        <row r="76">
          <cell r="CA76">
            <v>0</v>
          </cell>
          <cell r="CB76">
            <v>0</v>
          </cell>
          <cell r="CC76">
            <v>0</v>
          </cell>
          <cell r="CD76">
            <v>0</v>
          </cell>
          <cell r="CE76">
            <v>0</v>
          </cell>
          <cell r="CF76">
            <v>0</v>
          </cell>
          <cell r="CG76">
            <v>0</v>
          </cell>
          <cell r="CH76">
            <v>0</v>
          </cell>
          <cell r="CI76">
            <v>0</v>
          </cell>
          <cell r="CJ76">
            <v>0</v>
          </cell>
          <cell r="CK76">
            <v>0</v>
          </cell>
          <cell r="CL76">
            <v>0</v>
          </cell>
          <cell r="DA76">
            <v>0</v>
          </cell>
          <cell r="DB76">
            <v>0</v>
          </cell>
          <cell r="DC76">
            <v>0</v>
          </cell>
          <cell r="DD76">
            <v>0</v>
          </cell>
          <cell r="DE76">
            <v>0</v>
          </cell>
          <cell r="DF76">
            <v>0</v>
          </cell>
          <cell r="DG76">
            <v>0</v>
          </cell>
          <cell r="DH76">
            <v>0</v>
          </cell>
          <cell r="DI76">
            <v>0</v>
          </cell>
          <cell r="DJ76">
            <v>0</v>
          </cell>
          <cell r="DK76">
            <v>0</v>
          </cell>
          <cell r="DL76">
            <v>0</v>
          </cell>
        </row>
        <row r="77">
          <cell r="CA77">
            <v>0</v>
          </cell>
          <cell r="CB77">
            <v>0</v>
          </cell>
          <cell r="CC77">
            <v>0</v>
          </cell>
          <cell r="CD77">
            <v>0</v>
          </cell>
          <cell r="CE77">
            <v>0</v>
          </cell>
          <cell r="CF77">
            <v>0</v>
          </cell>
          <cell r="CG77">
            <v>0</v>
          </cell>
          <cell r="CH77">
            <v>0</v>
          </cell>
          <cell r="CI77">
            <v>0</v>
          </cell>
          <cell r="CJ77">
            <v>0</v>
          </cell>
          <cell r="CK77">
            <v>0</v>
          </cell>
          <cell r="CL77">
            <v>0</v>
          </cell>
          <cell r="DA77">
            <v>0</v>
          </cell>
          <cell r="DB77">
            <v>0</v>
          </cell>
          <cell r="DC77">
            <v>0</v>
          </cell>
          <cell r="DD77">
            <v>0</v>
          </cell>
          <cell r="DE77">
            <v>0</v>
          </cell>
          <cell r="DF77">
            <v>0</v>
          </cell>
          <cell r="DG77">
            <v>0</v>
          </cell>
          <cell r="DH77">
            <v>0</v>
          </cell>
          <cell r="DI77">
            <v>0</v>
          </cell>
          <cell r="DJ77">
            <v>0</v>
          </cell>
          <cell r="DK77">
            <v>0</v>
          </cell>
          <cell r="DL77">
            <v>0</v>
          </cell>
        </row>
        <row r="78">
          <cell r="CA78">
            <v>0</v>
          </cell>
          <cell r="CB78">
            <v>0</v>
          </cell>
          <cell r="CC78">
            <v>0</v>
          </cell>
          <cell r="CD78">
            <v>0</v>
          </cell>
          <cell r="CE78">
            <v>0</v>
          </cell>
          <cell r="CF78">
            <v>0</v>
          </cell>
          <cell r="CG78">
            <v>0</v>
          </cell>
          <cell r="CH78">
            <v>0</v>
          </cell>
          <cell r="CI78">
            <v>0</v>
          </cell>
          <cell r="CJ78">
            <v>0</v>
          </cell>
          <cell r="CK78">
            <v>0</v>
          </cell>
          <cell r="CL78">
            <v>0</v>
          </cell>
          <cell r="DA78">
            <v>0</v>
          </cell>
          <cell r="DB78">
            <v>0</v>
          </cell>
          <cell r="DC78">
            <v>0</v>
          </cell>
          <cell r="DD78">
            <v>0</v>
          </cell>
          <cell r="DE78">
            <v>0</v>
          </cell>
          <cell r="DF78">
            <v>0</v>
          </cell>
          <cell r="DG78">
            <v>0</v>
          </cell>
          <cell r="DH78">
            <v>0</v>
          </cell>
          <cell r="DI78">
            <v>0</v>
          </cell>
          <cell r="DJ78">
            <v>0</v>
          </cell>
          <cell r="DK78">
            <v>0</v>
          </cell>
          <cell r="DL78">
            <v>0</v>
          </cell>
        </row>
        <row r="79">
          <cell r="CA79">
            <v>0</v>
          </cell>
          <cell r="CB79">
            <v>0</v>
          </cell>
          <cell r="CC79">
            <v>0</v>
          </cell>
          <cell r="CD79">
            <v>0</v>
          </cell>
          <cell r="CE79">
            <v>0</v>
          </cell>
          <cell r="CF79">
            <v>0</v>
          </cell>
          <cell r="CG79">
            <v>0</v>
          </cell>
          <cell r="CH79">
            <v>0</v>
          </cell>
          <cell r="CI79">
            <v>0</v>
          </cell>
          <cell r="CJ79">
            <v>0</v>
          </cell>
          <cell r="CK79">
            <v>0</v>
          </cell>
          <cell r="CL79">
            <v>0</v>
          </cell>
          <cell r="DA79">
            <v>0</v>
          </cell>
          <cell r="DB79">
            <v>0</v>
          </cell>
          <cell r="DC79">
            <v>0</v>
          </cell>
          <cell r="DD79">
            <v>0</v>
          </cell>
          <cell r="DE79">
            <v>0</v>
          </cell>
          <cell r="DF79">
            <v>0</v>
          </cell>
          <cell r="DG79">
            <v>0</v>
          </cell>
          <cell r="DH79">
            <v>0</v>
          </cell>
          <cell r="DI79">
            <v>0</v>
          </cell>
          <cell r="DJ79">
            <v>0</v>
          </cell>
          <cell r="DK79">
            <v>0</v>
          </cell>
          <cell r="DL79">
            <v>0</v>
          </cell>
        </row>
        <row r="80">
          <cell r="CA80">
            <v>0</v>
          </cell>
          <cell r="CB80">
            <v>0</v>
          </cell>
          <cell r="CC80">
            <v>0</v>
          </cell>
          <cell r="CD80">
            <v>0</v>
          </cell>
          <cell r="CE80">
            <v>0</v>
          </cell>
          <cell r="CF80">
            <v>0</v>
          </cell>
          <cell r="CG80">
            <v>0</v>
          </cell>
          <cell r="CH80">
            <v>0</v>
          </cell>
          <cell r="CI80">
            <v>0</v>
          </cell>
          <cell r="CJ80">
            <v>0</v>
          </cell>
          <cell r="CK80">
            <v>0</v>
          </cell>
          <cell r="CL80">
            <v>0</v>
          </cell>
          <cell r="DA80">
            <v>0</v>
          </cell>
          <cell r="DB80">
            <v>0</v>
          </cell>
          <cell r="DC80">
            <v>0</v>
          </cell>
          <cell r="DD80">
            <v>0</v>
          </cell>
          <cell r="DE80">
            <v>0</v>
          </cell>
          <cell r="DF80">
            <v>0</v>
          </cell>
          <cell r="DG80">
            <v>0</v>
          </cell>
          <cell r="DH80">
            <v>0</v>
          </cell>
          <cell r="DI80">
            <v>0</v>
          </cell>
          <cell r="DJ80">
            <v>0</v>
          </cell>
          <cell r="DK80">
            <v>0</v>
          </cell>
          <cell r="DL80">
            <v>0</v>
          </cell>
        </row>
        <row r="81">
          <cell r="CA81">
            <v>0</v>
          </cell>
          <cell r="CB81">
            <v>0</v>
          </cell>
          <cell r="CC81">
            <v>0</v>
          </cell>
          <cell r="CD81">
            <v>0</v>
          </cell>
          <cell r="CE81">
            <v>0</v>
          </cell>
          <cell r="CF81">
            <v>0</v>
          </cell>
          <cell r="CG81">
            <v>0</v>
          </cell>
          <cell r="CH81">
            <v>0</v>
          </cell>
          <cell r="CI81">
            <v>0</v>
          </cell>
          <cell r="CJ81">
            <v>0</v>
          </cell>
          <cell r="CK81">
            <v>0</v>
          </cell>
          <cell r="CL81">
            <v>0</v>
          </cell>
          <cell r="DA81">
            <v>0</v>
          </cell>
          <cell r="DB81">
            <v>0</v>
          </cell>
          <cell r="DC81">
            <v>0</v>
          </cell>
          <cell r="DD81">
            <v>0</v>
          </cell>
          <cell r="DE81">
            <v>0</v>
          </cell>
          <cell r="DF81">
            <v>0</v>
          </cell>
          <cell r="DG81">
            <v>0</v>
          </cell>
          <cell r="DH81">
            <v>0</v>
          </cell>
          <cell r="DI81">
            <v>0</v>
          </cell>
          <cell r="DJ81">
            <v>0</v>
          </cell>
          <cell r="DK81">
            <v>0</v>
          </cell>
          <cell r="DL81">
            <v>0</v>
          </cell>
        </row>
        <row r="82">
          <cell r="CA82">
            <v>0</v>
          </cell>
          <cell r="CB82">
            <v>0</v>
          </cell>
          <cell r="CC82">
            <v>0</v>
          </cell>
          <cell r="CD82">
            <v>0</v>
          </cell>
          <cell r="CE82">
            <v>0</v>
          </cell>
          <cell r="CF82">
            <v>0</v>
          </cell>
          <cell r="CG82">
            <v>0</v>
          </cell>
          <cell r="CH82">
            <v>0</v>
          </cell>
          <cell r="CI82">
            <v>0</v>
          </cell>
          <cell r="CJ82">
            <v>0</v>
          </cell>
          <cell r="CK82">
            <v>0</v>
          </cell>
          <cell r="CL82">
            <v>0</v>
          </cell>
          <cell r="DA82">
            <v>0</v>
          </cell>
          <cell r="DB82">
            <v>0</v>
          </cell>
          <cell r="DC82">
            <v>0</v>
          </cell>
          <cell r="DD82">
            <v>0</v>
          </cell>
          <cell r="DE82">
            <v>0</v>
          </cell>
          <cell r="DF82">
            <v>0</v>
          </cell>
          <cell r="DG82">
            <v>0</v>
          </cell>
          <cell r="DH82">
            <v>0</v>
          </cell>
          <cell r="DI82">
            <v>0</v>
          </cell>
          <cell r="DJ82">
            <v>0</v>
          </cell>
          <cell r="DK82">
            <v>0</v>
          </cell>
          <cell r="DL82">
            <v>0</v>
          </cell>
        </row>
        <row r="83">
          <cell r="CA83">
            <v>0</v>
          </cell>
          <cell r="CB83">
            <v>0</v>
          </cell>
          <cell r="CC83">
            <v>0</v>
          </cell>
          <cell r="CD83">
            <v>0</v>
          </cell>
          <cell r="CE83">
            <v>0</v>
          </cell>
          <cell r="CF83">
            <v>0</v>
          </cell>
          <cell r="CG83">
            <v>0</v>
          </cell>
          <cell r="CH83">
            <v>0</v>
          </cell>
          <cell r="CI83">
            <v>0</v>
          </cell>
          <cell r="CJ83">
            <v>0</v>
          </cell>
          <cell r="CK83">
            <v>0</v>
          </cell>
          <cell r="CL83">
            <v>0</v>
          </cell>
          <cell r="DA83">
            <v>0</v>
          </cell>
          <cell r="DB83">
            <v>0</v>
          </cell>
          <cell r="DC83">
            <v>0</v>
          </cell>
          <cell r="DD83">
            <v>0</v>
          </cell>
          <cell r="DE83">
            <v>0</v>
          </cell>
          <cell r="DF83">
            <v>0</v>
          </cell>
          <cell r="DG83">
            <v>0</v>
          </cell>
          <cell r="DH83">
            <v>0</v>
          </cell>
          <cell r="DI83">
            <v>0</v>
          </cell>
          <cell r="DJ83">
            <v>0</v>
          </cell>
          <cell r="DK83">
            <v>0</v>
          </cell>
          <cell r="DL83">
            <v>0</v>
          </cell>
        </row>
        <row r="84">
          <cell r="CA84">
            <v>0</v>
          </cell>
          <cell r="CB84">
            <v>0</v>
          </cell>
          <cell r="CC84">
            <v>0</v>
          </cell>
          <cell r="CD84">
            <v>0</v>
          </cell>
          <cell r="CE84">
            <v>0</v>
          </cell>
          <cell r="CF84">
            <v>0</v>
          </cell>
          <cell r="CG84">
            <v>0</v>
          </cell>
          <cell r="CH84">
            <v>0</v>
          </cell>
          <cell r="CI84">
            <v>0</v>
          </cell>
          <cell r="CJ84">
            <v>0</v>
          </cell>
          <cell r="CK84">
            <v>0</v>
          </cell>
          <cell r="CL84">
            <v>0</v>
          </cell>
          <cell r="DA84">
            <v>0</v>
          </cell>
          <cell r="DB84">
            <v>0</v>
          </cell>
          <cell r="DC84">
            <v>0</v>
          </cell>
          <cell r="DD84">
            <v>0</v>
          </cell>
          <cell r="DE84">
            <v>0</v>
          </cell>
          <cell r="DF84">
            <v>0</v>
          </cell>
          <cell r="DG84">
            <v>0</v>
          </cell>
          <cell r="DH84">
            <v>0</v>
          </cell>
          <cell r="DI84">
            <v>0</v>
          </cell>
          <cell r="DJ84">
            <v>0</v>
          </cell>
          <cell r="DK84">
            <v>0</v>
          </cell>
          <cell r="DL84">
            <v>0</v>
          </cell>
        </row>
        <row r="85">
          <cell r="CA85">
            <v>0</v>
          </cell>
          <cell r="CB85">
            <v>0</v>
          </cell>
          <cell r="CC85">
            <v>0</v>
          </cell>
          <cell r="CD85">
            <v>0</v>
          </cell>
          <cell r="CE85">
            <v>0</v>
          </cell>
          <cell r="CF85">
            <v>0</v>
          </cell>
          <cell r="CG85">
            <v>0</v>
          </cell>
          <cell r="CH85">
            <v>0</v>
          </cell>
          <cell r="CI85">
            <v>0</v>
          </cell>
          <cell r="CJ85">
            <v>0</v>
          </cell>
          <cell r="CK85">
            <v>0</v>
          </cell>
          <cell r="CL85">
            <v>0</v>
          </cell>
          <cell r="DA85">
            <v>0</v>
          </cell>
          <cell r="DB85">
            <v>0</v>
          </cell>
          <cell r="DC85">
            <v>0</v>
          </cell>
          <cell r="DD85">
            <v>0</v>
          </cell>
          <cell r="DE85">
            <v>0</v>
          </cell>
          <cell r="DF85">
            <v>0</v>
          </cell>
          <cell r="DG85">
            <v>0</v>
          </cell>
          <cell r="DH85">
            <v>0</v>
          </cell>
          <cell r="DI85">
            <v>0</v>
          </cell>
          <cell r="DJ85">
            <v>0</v>
          </cell>
          <cell r="DK85">
            <v>0</v>
          </cell>
          <cell r="DL85">
            <v>0</v>
          </cell>
        </row>
        <row r="86">
          <cell r="CA86">
            <v>0</v>
          </cell>
          <cell r="CB86">
            <v>0</v>
          </cell>
          <cell r="CC86">
            <v>0</v>
          </cell>
          <cell r="CD86">
            <v>0</v>
          </cell>
          <cell r="CE86">
            <v>0</v>
          </cell>
          <cell r="CF86">
            <v>0</v>
          </cell>
          <cell r="CG86">
            <v>0</v>
          </cell>
          <cell r="CH86">
            <v>0</v>
          </cell>
          <cell r="CI86">
            <v>0</v>
          </cell>
          <cell r="CJ86">
            <v>0</v>
          </cell>
          <cell r="CK86">
            <v>0</v>
          </cell>
          <cell r="CL86">
            <v>0</v>
          </cell>
          <cell r="DA86">
            <v>0</v>
          </cell>
          <cell r="DB86">
            <v>0</v>
          </cell>
          <cell r="DC86">
            <v>0</v>
          </cell>
          <cell r="DD86">
            <v>0</v>
          </cell>
          <cell r="DE86">
            <v>0</v>
          </cell>
          <cell r="DF86">
            <v>0</v>
          </cell>
          <cell r="DG86">
            <v>0</v>
          </cell>
          <cell r="DH86">
            <v>0</v>
          </cell>
          <cell r="DI86">
            <v>0</v>
          </cell>
          <cell r="DJ86">
            <v>0</v>
          </cell>
          <cell r="DK86">
            <v>0</v>
          </cell>
          <cell r="DL86">
            <v>0</v>
          </cell>
        </row>
        <row r="87">
          <cell r="CA87">
            <v>0</v>
          </cell>
          <cell r="CB87">
            <v>0</v>
          </cell>
          <cell r="CC87">
            <v>0</v>
          </cell>
          <cell r="CD87">
            <v>0</v>
          </cell>
          <cell r="CE87">
            <v>0</v>
          </cell>
          <cell r="CF87">
            <v>0</v>
          </cell>
          <cell r="CG87">
            <v>0</v>
          </cell>
          <cell r="CH87">
            <v>0</v>
          </cell>
          <cell r="CI87">
            <v>0</v>
          </cell>
          <cell r="CJ87">
            <v>0</v>
          </cell>
          <cell r="CK87">
            <v>0</v>
          </cell>
          <cell r="CL87">
            <v>0</v>
          </cell>
          <cell r="DA87">
            <v>0</v>
          </cell>
          <cell r="DB87">
            <v>0</v>
          </cell>
          <cell r="DC87">
            <v>0</v>
          </cell>
          <cell r="DD87">
            <v>0</v>
          </cell>
          <cell r="DE87">
            <v>0</v>
          </cell>
          <cell r="DF87">
            <v>0</v>
          </cell>
          <cell r="DG87">
            <v>0</v>
          </cell>
          <cell r="DH87">
            <v>0</v>
          </cell>
          <cell r="DI87">
            <v>0</v>
          </cell>
          <cell r="DJ87">
            <v>0</v>
          </cell>
          <cell r="DK87">
            <v>0</v>
          </cell>
          <cell r="DL87">
            <v>0</v>
          </cell>
        </row>
        <row r="88">
          <cell r="CA88">
            <v>0</v>
          </cell>
          <cell r="CB88">
            <v>0</v>
          </cell>
          <cell r="CC88">
            <v>0</v>
          </cell>
          <cell r="CD88">
            <v>0</v>
          </cell>
          <cell r="CE88">
            <v>0</v>
          </cell>
          <cell r="CF88">
            <v>0</v>
          </cell>
          <cell r="CG88">
            <v>0</v>
          </cell>
          <cell r="CH88">
            <v>0</v>
          </cell>
          <cell r="CI88">
            <v>0</v>
          </cell>
          <cell r="CJ88">
            <v>0</v>
          </cell>
          <cell r="CK88">
            <v>0</v>
          </cell>
          <cell r="CL88">
            <v>0</v>
          </cell>
          <cell r="DA88">
            <v>0</v>
          </cell>
          <cell r="DB88">
            <v>0</v>
          </cell>
          <cell r="DC88">
            <v>0</v>
          </cell>
          <cell r="DD88">
            <v>0</v>
          </cell>
          <cell r="DE88">
            <v>0</v>
          </cell>
          <cell r="DF88">
            <v>0</v>
          </cell>
          <cell r="DG88">
            <v>0</v>
          </cell>
          <cell r="DH88">
            <v>0</v>
          </cell>
          <cell r="DI88">
            <v>0</v>
          </cell>
          <cell r="DJ88">
            <v>0</v>
          </cell>
          <cell r="DK88">
            <v>0</v>
          </cell>
          <cell r="DL88">
            <v>0</v>
          </cell>
        </row>
        <row r="89">
          <cell r="CA89">
            <v>0</v>
          </cell>
          <cell r="CB89">
            <v>0</v>
          </cell>
          <cell r="CC89">
            <v>0</v>
          </cell>
          <cell r="CD89">
            <v>0</v>
          </cell>
          <cell r="CE89">
            <v>0</v>
          </cell>
          <cell r="CF89">
            <v>0</v>
          </cell>
          <cell r="CG89">
            <v>0</v>
          </cell>
          <cell r="CH89">
            <v>0</v>
          </cell>
          <cell r="CI89">
            <v>0</v>
          </cell>
          <cell r="CJ89">
            <v>0</v>
          </cell>
          <cell r="CK89">
            <v>0</v>
          </cell>
          <cell r="CL89">
            <v>0</v>
          </cell>
          <cell r="DA89">
            <v>0</v>
          </cell>
          <cell r="DB89">
            <v>0</v>
          </cell>
          <cell r="DC89">
            <v>0</v>
          </cell>
          <cell r="DD89">
            <v>0</v>
          </cell>
          <cell r="DE89">
            <v>0</v>
          </cell>
          <cell r="DF89">
            <v>0</v>
          </cell>
          <cell r="DG89">
            <v>0</v>
          </cell>
          <cell r="DH89">
            <v>0</v>
          </cell>
          <cell r="DI89">
            <v>0</v>
          </cell>
          <cell r="DJ89">
            <v>0</v>
          </cell>
          <cell r="DK89">
            <v>0</v>
          </cell>
          <cell r="DL89">
            <v>0</v>
          </cell>
        </row>
        <row r="90">
          <cell r="CA90">
            <v>0</v>
          </cell>
          <cell r="CB90">
            <v>0</v>
          </cell>
          <cell r="CC90">
            <v>0</v>
          </cell>
          <cell r="CD90">
            <v>0</v>
          </cell>
          <cell r="CE90">
            <v>0</v>
          </cell>
          <cell r="CF90">
            <v>0</v>
          </cell>
          <cell r="CG90">
            <v>0</v>
          </cell>
          <cell r="CH90">
            <v>0</v>
          </cell>
          <cell r="CI90">
            <v>0</v>
          </cell>
          <cell r="CJ90">
            <v>0</v>
          </cell>
          <cell r="CK90">
            <v>0</v>
          </cell>
          <cell r="CL90">
            <v>0</v>
          </cell>
          <cell r="DA90">
            <v>0</v>
          </cell>
          <cell r="DB90">
            <v>0</v>
          </cell>
          <cell r="DC90">
            <v>0</v>
          </cell>
          <cell r="DD90">
            <v>0</v>
          </cell>
          <cell r="DE90">
            <v>0</v>
          </cell>
          <cell r="DF90">
            <v>0</v>
          </cell>
          <cell r="DG90">
            <v>0</v>
          </cell>
          <cell r="DH90">
            <v>0</v>
          </cell>
          <cell r="DI90">
            <v>0</v>
          </cell>
          <cell r="DJ90">
            <v>0</v>
          </cell>
          <cell r="DK90">
            <v>0</v>
          </cell>
          <cell r="DL90">
            <v>0</v>
          </cell>
        </row>
        <row r="91">
          <cell r="CA91">
            <v>0</v>
          </cell>
          <cell r="CB91">
            <v>0</v>
          </cell>
          <cell r="CC91">
            <v>0</v>
          </cell>
          <cell r="CD91">
            <v>0</v>
          </cell>
          <cell r="CE91">
            <v>0</v>
          </cell>
          <cell r="CF91">
            <v>0</v>
          </cell>
          <cell r="CG91">
            <v>0</v>
          </cell>
          <cell r="CH91">
            <v>0</v>
          </cell>
          <cell r="CI91">
            <v>0</v>
          </cell>
          <cell r="CJ91">
            <v>0</v>
          </cell>
          <cell r="CK91">
            <v>0</v>
          </cell>
          <cell r="CL91">
            <v>0</v>
          </cell>
          <cell r="DA91">
            <v>0</v>
          </cell>
          <cell r="DB91">
            <v>0</v>
          </cell>
          <cell r="DC91">
            <v>0</v>
          </cell>
          <cell r="DD91">
            <v>0</v>
          </cell>
          <cell r="DE91">
            <v>0</v>
          </cell>
          <cell r="DF91">
            <v>0</v>
          </cell>
          <cell r="DG91">
            <v>0</v>
          </cell>
          <cell r="DH91">
            <v>0</v>
          </cell>
          <cell r="DI91">
            <v>0</v>
          </cell>
          <cell r="DJ91">
            <v>0</v>
          </cell>
          <cell r="DK91">
            <v>0</v>
          </cell>
          <cell r="DL91">
            <v>0</v>
          </cell>
        </row>
        <row r="92">
          <cell r="CA92">
            <v>0</v>
          </cell>
          <cell r="CB92">
            <v>0</v>
          </cell>
          <cell r="CC92">
            <v>0</v>
          </cell>
          <cell r="CD92">
            <v>0</v>
          </cell>
          <cell r="CE92">
            <v>0</v>
          </cell>
          <cell r="CF92">
            <v>0</v>
          </cell>
          <cell r="CG92">
            <v>0</v>
          </cell>
          <cell r="CH92">
            <v>0</v>
          </cell>
          <cell r="CI92">
            <v>0</v>
          </cell>
          <cell r="CJ92">
            <v>0</v>
          </cell>
          <cell r="CK92">
            <v>0</v>
          </cell>
          <cell r="CL92">
            <v>0</v>
          </cell>
          <cell r="DA92">
            <v>0</v>
          </cell>
          <cell r="DB92">
            <v>0</v>
          </cell>
          <cell r="DC92">
            <v>0</v>
          </cell>
          <cell r="DD92">
            <v>0</v>
          </cell>
          <cell r="DE92">
            <v>0</v>
          </cell>
          <cell r="DF92">
            <v>0</v>
          </cell>
          <cell r="DG92">
            <v>0</v>
          </cell>
          <cell r="DH92">
            <v>0</v>
          </cell>
          <cell r="DI92">
            <v>0</v>
          </cell>
          <cell r="DJ92">
            <v>0</v>
          </cell>
          <cell r="DK92">
            <v>0</v>
          </cell>
          <cell r="DL92">
            <v>0</v>
          </cell>
        </row>
        <row r="93">
          <cell r="CA93">
            <v>0</v>
          </cell>
          <cell r="CB93">
            <v>0</v>
          </cell>
          <cell r="CC93">
            <v>0</v>
          </cell>
          <cell r="CD93">
            <v>0</v>
          </cell>
          <cell r="CE93">
            <v>0</v>
          </cell>
          <cell r="CF93">
            <v>0</v>
          </cell>
          <cell r="CG93">
            <v>0</v>
          </cell>
          <cell r="CH93">
            <v>0</v>
          </cell>
          <cell r="CI93">
            <v>0</v>
          </cell>
          <cell r="CJ93">
            <v>0</v>
          </cell>
          <cell r="CK93">
            <v>0</v>
          </cell>
          <cell r="CL93">
            <v>0</v>
          </cell>
          <cell r="DA93">
            <v>0</v>
          </cell>
          <cell r="DB93">
            <v>0</v>
          </cell>
          <cell r="DC93">
            <v>0</v>
          </cell>
          <cell r="DD93">
            <v>0</v>
          </cell>
          <cell r="DE93">
            <v>0</v>
          </cell>
          <cell r="DF93">
            <v>0</v>
          </cell>
          <cell r="DG93">
            <v>0</v>
          </cell>
          <cell r="DH93">
            <v>0</v>
          </cell>
          <cell r="DI93">
            <v>0</v>
          </cell>
          <cell r="DJ93">
            <v>0</v>
          </cell>
          <cell r="DK93">
            <v>0</v>
          </cell>
          <cell r="DL93">
            <v>0</v>
          </cell>
        </row>
        <row r="94">
          <cell r="CA94">
            <v>0</v>
          </cell>
          <cell r="CB94">
            <v>0</v>
          </cell>
          <cell r="CC94">
            <v>0</v>
          </cell>
          <cell r="CD94">
            <v>0</v>
          </cell>
          <cell r="CE94">
            <v>0</v>
          </cell>
          <cell r="CF94">
            <v>0</v>
          </cell>
          <cell r="CG94">
            <v>0</v>
          </cell>
          <cell r="CH94">
            <v>0</v>
          </cell>
          <cell r="CI94">
            <v>0</v>
          </cell>
          <cell r="CJ94">
            <v>0</v>
          </cell>
          <cell r="CK94">
            <v>0</v>
          </cell>
          <cell r="CL94">
            <v>0</v>
          </cell>
          <cell r="DA94">
            <v>0</v>
          </cell>
          <cell r="DB94">
            <v>0</v>
          </cell>
          <cell r="DC94">
            <v>0</v>
          </cell>
          <cell r="DD94">
            <v>0</v>
          </cell>
          <cell r="DE94">
            <v>0</v>
          </cell>
          <cell r="DF94">
            <v>0</v>
          </cell>
          <cell r="DG94">
            <v>0</v>
          </cell>
          <cell r="DH94">
            <v>0</v>
          </cell>
          <cell r="DI94">
            <v>0</v>
          </cell>
          <cell r="DJ94">
            <v>0</v>
          </cell>
          <cell r="DK94">
            <v>0</v>
          </cell>
          <cell r="DL94">
            <v>0</v>
          </cell>
        </row>
        <row r="95">
          <cell r="CA95">
            <v>0</v>
          </cell>
          <cell r="CB95">
            <v>0</v>
          </cell>
          <cell r="CC95">
            <v>0</v>
          </cell>
          <cell r="CD95">
            <v>0</v>
          </cell>
          <cell r="CE95">
            <v>0</v>
          </cell>
          <cell r="CF95">
            <v>0</v>
          </cell>
          <cell r="CG95">
            <v>0</v>
          </cell>
          <cell r="CH95">
            <v>0</v>
          </cell>
          <cell r="CI95">
            <v>0</v>
          </cell>
          <cell r="CJ95">
            <v>0</v>
          </cell>
          <cell r="CK95">
            <v>0</v>
          </cell>
          <cell r="CL95">
            <v>0</v>
          </cell>
        </row>
        <row r="96">
          <cell r="CA96">
            <v>0</v>
          </cell>
          <cell r="CB96">
            <v>0</v>
          </cell>
          <cell r="CC96">
            <v>0</v>
          </cell>
          <cell r="CD96">
            <v>0</v>
          </cell>
          <cell r="CE96">
            <v>0</v>
          </cell>
          <cell r="CF96">
            <v>0</v>
          </cell>
          <cell r="CG96">
            <v>0</v>
          </cell>
          <cell r="CH96">
            <v>0</v>
          </cell>
          <cell r="CI96">
            <v>0</v>
          </cell>
          <cell r="CJ96">
            <v>0</v>
          </cell>
          <cell r="CK96">
            <v>0</v>
          </cell>
          <cell r="CL96">
            <v>0</v>
          </cell>
        </row>
        <row r="97">
          <cell r="CA97">
            <v>0</v>
          </cell>
          <cell r="CB97">
            <v>0</v>
          </cell>
          <cell r="CC97">
            <v>0</v>
          </cell>
          <cell r="CD97">
            <v>0</v>
          </cell>
          <cell r="CE97">
            <v>0</v>
          </cell>
          <cell r="CF97">
            <v>0</v>
          </cell>
          <cell r="CG97">
            <v>0</v>
          </cell>
          <cell r="CH97">
            <v>0</v>
          </cell>
          <cell r="CI97">
            <v>0</v>
          </cell>
          <cell r="CJ97">
            <v>0</v>
          </cell>
          <cell r="CK97">
            <v>0</v>
          </cell>
          <cell r="CL97">
            <v>0</v>
          </cell>
        </row>
        <row r="98">
          <cell r="CA98">
            <v>0</v>
          </cell>
          <cell r="CB98">
            <v>0</v>
          </cell>
          <cell r="CC98">
            <v>0</v>
          </cell>
          <cell r="CD98">
            <v>0</v>
          </cell>
          <cell r="CE98">
            <v>0</v>
          </cell>
          <cell r="CF98">
            <v>0</v>
          </cell>
          <cell r="CG98">
            <v>0</v>
          </cell>
          <cell r="CH98">
            <v>0</v>
          </cell>
          <cell r="CI98">
            <v>0</v>
          </cell>
          <cell r="CJ98">
            <v>0</v>
          </cell>
          <cell r="CK98">
            <v>0</v>
          </cell>
          <cell r="CL98">
            <v>0</v>
          </cell>
        </row>
        <row r="99">
          <cell r="CA99">
            <v>0</v>
          </cell>
          <cell r="CB99">
            <v>0</v>
          </cell>
          <cell r="CC99">
            <v>0</v>
          </cell>
          <cell r="CD99">
            <v>0</v>
          </cell>
          <cell r="CE99">
            <v>0</v>
          </cell>
          <cell r="CF99">
            <v>0</v>
          </cell>
          <cell r="CG99">
            <v>0</v>
          </cell>
          <cell r="CH99">
            <v>0</v>
          </cell>
          <cell r="CI99">
            <v>0</v>
          </cell>
          <cell r="CJ99">
            <v>0</v>
          </cell>
          <cell r="CK99">
            <v>0</v>
          </cell>
          <cell r="CL99">
            <v>0</v>
          </cell>
        </row>
        <row r="100">
          <cell r="CA100">
            <v>0</v>
          </cell>
          <cell r="CB100">
            <v>0</v>
          </cell>
          <cell r="CC100">
            <v>0</v>
          </cell>
          <cell r="CD100">
            <v>0</v>
          </cell>
          <cell r="CE100">
            <v>0</v>
          </cell>
          <cell r="CF100">
            <v>0</v>
          </cell>
          <cell r="CG100">
            <v>0</v>
          </cell>
          <cell r="CH100">
            <v>0</v>
          </cell>
          <cell r="CI100">
            <v>0</v>
          </cell>
          <cell r="CJ100">
            <v>0</v>
          </cell>
          <cell r="CK100">
            <v>0</v>
          </cell>
          <cell r="CL100">
            <v>0</v>
          </cell>
        </row>
      </sheetData>
      <sheetData sheetId="3">
        <row r="2">
          <cell r="A2">
            <v>13</v>
          </cell>
          <cell r="B2">
            <v>44166</v>
          </cell>
          <cell r="C2" t="str">
            <v>以运营为导向的太原轨道交通2号线一期工程BIM技术应用咨询服务合同-同济大学-项目进度单761.2万元</v>
          </cell>
          <cell r="D2" t="str">
            <v>同济大学</v>
          </cell>
          <cell r="E2" t="str">
            <v>SJHT2019052200045</v>
          </cell>
          <cell r="G2">
            <v>11600000</v>
          </cell>
          <cell r="H2">
            <v>5727400</v>
          </cell>
          <cell r="J2" t="str">
            <v>全部落实</v>
          </cell>
        </row>
        <row r="3">
          <cell r="A3">
            <v>36</v>
          </cell>
          <cell r="B3">
            <v>44925</v>
          </cell>
          <cell r="C3" t="str">
            <v>嘉兴港区智慧污水（化工园区）平台项目BIM系统服务之BIM咨询项目-浙江长三角规划设计研究咨询有限公司-确认单无税618867.92</v>
          </cell>
          <cell r="D3" t="str">
            <v>浙江长三角规划设计研究咨询有限公司</v>
          </cell>
          <cell r="E3" t="str">
            <v>ZHT2022121900116</v>
          </cell>
          <cell r="G3">
            <v>820000</v>
          </cell>
          <cell r="H3">
            <v>82000</v>
          </cell>
          <cell r="J3" t="str">
            <v>全部落实</v>
          </cell>
          <cell r="N3">
            <v>16</v>
          </cell>
          <cell r="O3">
            <v>696.77671099999998</v>
          </cell>
          <cell r="P3">
            <v>1</v>
          </cell>
          <cell r="Q3">
            <v>13.25</v>
          </cell>
          <cell r="R3">
            <v>5.25</v>
          </cell>
          <cell r="S3">
            <v>0</v>
          </cell>
          <cell r="T3">
            <v>0</v>
          </cell>
          <cell r="U3">
            <v>1</v>
          </cell>
          <cell r="V3">
            <v>609</v>
          </cell>
          <cell r="W3">
            <v>0</v>
          </cell>
          <cell r="X3">
            <v>0</v>
          </cell>
          <cell r="Y3">
            <v>17</v>
          </cell>
          <cell r="Z3">
            <v>1319.026711</v>
          </cell>
        </row>
        <row r="4">
          <cell r="A4">
            <v>43</v>
          </cell>
          <cell r="B4">
            <v>44925</v>
          </cell>
          <cell r="C4" t="str">
            <v>郑州四港联动互通立交工程信息技术服务-上海公路桥梁（集团）有限公司-无税5745283.02</v>
          </cell>
          <cell r="D4" t="str">
            <v>上海公路桥梁（集团）有限公司</v>
          </cell>
          <cell r="E4" t="str">
            <v>ZHT2022122700124</v>
          </cell>
          <cell r="G4">
            <v>6090000</v>
          </cell>
          <cell r="H4">
            <v>6090000</v>
          </cell>
          <cell r="J4" t="str">
            <v>无法落实</v>
          </cell>
        </row>
        <row r="5">
          <cell r="A5">
            <v>55</v>
          </cell>
          <cell r="B5">
            <v>45102</v>
          </cell>
          <cell r="C5" t="str">
            <v>厦门市轨道交通3号线南延段工程BIM技术应用咨询管理服务-中铁第四勘察设计院集团有限公司-无税135849.06</v>
          </cell>
          <cell r="D5" t="str">
            <v>中铁第四勘察设计院集团有限公司</v>
          </cell>
          <cell r="E5" t="str">
            <v>ZHT2020072100037</v>
          </cell>
          <cell r="G5">
            <v>800000</v>
          </cell>
          <cell r="H5">
            <v>4000</v>
          </cell>
          <cell r="J5" t="str">
            <v>全部落实</v>
          </cell>
        </row>
        <row r="6">
          <cell r="A6">
            <v>81</v>
          </cell>
          <cell r="B6">
            <v>45258</v>
          </cell>
          <cell r="C6" t="str">
            <v>厦门市轨道交通3号线南延段工程BIM技术应用咨询管理服务</v>
          </cell>
          <cell r="D6" t="str">
            <v>中铁第四勘察设计院集团有限公司</v>
          </cell>
          <cell r="E6" t="str">
            <v>ZHT2020072100037</v>
          </cell>
          <cell r="G6">
            <v>800000</v>
          </cell>
          <cell r="H6">
            <v>144000</v>
          </cell>
          <cell r="J6" t="str">
            <v>全部落实</v>
          </cell>
        </row>
        <row r="7">
          <cell r="A7">
            <v>90</v>
          </cell>
          <cell r="B7">
            <v>45279</v>
          </cell>
          <cell r="C7" t="str">
            <v>厦门市轨道交通6号线漳州（角美）延伸段工程BIM技术应用咨询管理 - 漳州市角美轨道交通投资发展有限公司 - 无税开票337169.81</v>
          </cell>
          <cell r="D7" t="str">
            <v>漳州市角美轨道交通投资发展有限公司</v>
          </cell>
          <cell r="E7" t="str">
            <v>SJHT2019101200078</v>
          </cell>
          <cell r="G7">
            <v>1937383</v>
          </cell>
          <cell r="H7">
            <v>10</v>
          </cell>
          <cell r="J7" t="str">
            <v>全部落实</v>
          </cell>
        </row>
        <row r="8">
          <cell r="A8">
            <v>117</v>
          </cell>
          <cell r="B8">
            <v>45463</v>
          </cell>
          <cell r="C8" t="str">
            <v>厦航总部大厦智能化集成管理平台BIM建设部分技术服务合同 - 厦门伟屹大数据研究院有限公司 - 无税开票226415.09</v>
          </cell>
          <cell r="D8" t="str">
            <v>厦门伟屹大数据研究院有限公司</v>
          </cell>
          <cell r="E8" t="str">
            <v>ZHT2023030700022</v>
          </cell>
          <cell r="G8">
            <v>800000</v>
          </cell>
          <cell r="H8">
            <v>132500</v>
          </cell>
          <cell r="J8" t="str">
            <v>部分落实</v>
          </cell>
          <cell r="K8">
            <v>52500</v>
          </cell>
        </row>
        <row r="9">
          <cell r="A9">
            <v>118</v>
          </cell>
          <cell r="B9">
            <v>45463</v>
          </cell>
          <cell r="D9" t="str">
            <v>浙江长三角规划设计研究咨询有限公司</v>
          </cell>
          <cell r="E9" t="str">
            <v>ZHT2022121900115</v>
          </cell>
          <cell r="G9">
            <v>480000</v>
          </cell>
          <cell r="H9">
            <v>48000</v>
          </cell>
          <cell r="J9" t="str">
            <v>全部落实</v>
          </cell>
        </row>
        <row r="10">
          <cell r="A10">
            <v>126</v>
          </cell>
          <cell r="B10">
            <v>45561</v>
          </cell>
          <cell r="C10" t="str">
            <v>厦门市轨道交通6号线漳州（角美）延伸段工程机电安装及装修施工BIM服务 - 中铁二十二局集团电气化工程有限公司 - 无税开票82879.89</v>
          </cell>
          <cell r="D10" t="str">
            <v>中铁二十二局集团电气化工程有限公司</v>
          </cell>
          <cell r="E10" t="str">
            <v>ZHT2023092800103</v>
          </cell>
          <cell r="H10">
            <v>12.8</v>
          </cell>
          <cell r="J10" t="str">
            <v>全部落实</v>
          </cell>
        </row>
        <row r="11">
          <cell r="A11">
            <v>146</v>
          </cell>
          <cell r="B11">
            <v>45102</v>
          </cell>
          <cell r="C11" t="str">
            <v>太原市城市轨道交通2号线一期工程控制中心楼宇智能化项目BIM智慧楼宇平台-青岛海信网络科技股份有限公司-无税1180188.68</v>
          </cell>
          <cell r="D11" t="str">
            <v>青岛海信网络科技股份有限公司</v>
          </cell>
          <cell r="E11" t="str">
            <v>ZHT2022062300047</v>
          </cell>
          <cell r="G11">
            <v>3120000</v>
          </cell>
          <cell r="H11">
            <v>354120</v>
          </cell>
          <cell r="J11" t="str">
            <v>全部落实</v>
          </cell>
        </row>
        <row r="12">
          <cell r="A12">
            <v>177</v>
          </cell>
          <cell r="B12">
            <v>45625</v>
          </cell>
          <cell r="C12" t="str">
            <v>厦门轨道交通6号线（林埭西至华侨大学段）及漳州（角美）延伸段工程信号系统设备族库模型建模咨询 - 卡斯柯信号有限公司 - 无税开票157500</v>
          </cell>
          <cell r="D12" t="str">
            <v>卡斯柯信号有限公司</v>
          </cell>
          <cell r="E12" t="str">
            <v>ZHT2023102700124</v>
          </cell>
          <cell r="H12">
            <v>47700</v>
          </cell>
          <cell r="J12" t="str">
            <v>全部落实</v>
          </cell>
        </row>
        <row r="13">
          <cell r="A13">
            <v>178</v>
          </cell>
          <cell r="B13">
            <v>45625</v>
          </cell>
          <cell r="C13" t="str">
            <v>厦门轨道交通4号线信号系统族库模型建模咨询 - 卡斯柯信号有限公司 - 无税开票30754.72</v>
          </cell>
          <cell r="D13" t="str">
            <v>卡斯柯信号有限公司</v>
          </cell>
          <cell r="E13" t="str">
            <v>ZHT2023102700123</v>
          </cell>
          <cell r="H13">
            <v>32600.01</v>
          </cell>
          <cell r="J13" t="str">
            <v>全部落实</v>
          </cell>
        </row>
        <row r="14">
          <cell r="A14">
            <v>188</v>
          </cell>
          <cell r="B14">
            <v>45657</v>
          </cell>
          <cell r="C14" t="str">
            <v>厦门市轨道交通6号线漳州（角美）延伸段工程机电安装及装修施工BIM服务 - 中铁二十二局集团电气化工程有限公司 - 无税开票285475.15</v>
          </cell>
          <cell r="D14" t="str">
            <v>中铁二十二局集团电气化工程有限公司</v>
          </cell>
          <cell r="E14" t="str">
            <v>ZHT2023092800103</v>
          </cell>
          <cell r="H14">
            <v>3.66</v>
          </cell>
          <cell r="J14" t="str">
            <v>全部落实</v>
          </cell>
        </row>
        <row r="15">
          <cell r="A15">
            <v>194</v>
          </cell>
          <cell r="B15">
            <v>45657</v>
          </cell>
          <cell r="C15" t="str">
            <v>厦门市轨道交通6号线漳州（角美）延伸段工程BIM技术应用咨询管理  - 漳州市角美轨道交通投资发展有限公司 - 无税开票337242.08</v>
          </cell>
          <cell r="D15" t="str">
            <v>漳州市角美轨道交通投资发展有限公司</v>
          </cell>
          <cell r="E15" t="str">
            <v>SJHT2019101200078</v>
          </cell>
          <cell r="H15">
            <v>86.6</v>
          </cell>
          <cell r="J15" t="str">
            <v>全部落实</v>
          </cell>
        </row>
        <row r="16">
          <cell r="A16">
            <v>195</v>
          </cell>
          <cell r="B16">
            <v>45657</v>
          </cell>
          <cell r="C16" t="str">
            <v>政和杨源至永定高速公路永泰至德化段BIM咨询服务合同 - 福建第一公路工程集团有限公司泉州设计分公司 - 无税开票69339.62</v>
          </cell>
          <cell r="D16" t="str">
            <v>福建第一公路工程集团有限公司</v>
          </cell>
          <cell r="E16" t="str">
            <v>ZHT2023110300132</v>
          </cell>
          <cell r="H16">
            <v>73500</v>
          </cell>
          <cell r="J16" t="str">
            <v>全部落实</v>
          </cell>
        </row>
        <row r="17">
          <cell r="A17">
            <v>197</v>
          </cell>
          <cell r="B17">
            <v>45657</v>
          </cell>
          <cell r="C17" t="str">
            <v>轨道交通机电系统、供电系统BIM技术咨询服务项目合同 - 太原市轨道交通智慧建造科技有限公司 - 无税开票132390.6</v>
          </cell>
          <cell r="D17" t="str">
            <v>太原市轨道交通智慧建造科技有限公司</v>
          </cell>
          <cell r="E17" t="str">
            <v>ZHT2024032700031</v>
          </cell>
          <cell r="H17">
            <v>140334.04</v>
          </cell>
          <cell r="J17" t="str">
            <v>全部落实</v>
          </cell>
        </row>
        <row r="18">
          <cell r="A18">
            <v>214</v>
          </cell>
          <cell r="B18">
            <v>45657</v>
          </cell>
          <cell r="C18" t="str">
            <v>太原市城市轨道交通2号线一期工程控制中心楼宇智能化项目BIM智慧楼宇平台 - 青岛海信网络科技股份有限公司 - 无税开票296226.42</v>
          </cell>
          <cell r="D18" t="str">
            <v>青岛海信网络科技股份有限公司</v>
          </cell>
          <cell r="E18" t="str">
            <v>ZHT2022062300047</v>
          </cell>
          <cell r="H18">
            <v>314000</v>
          </cell>
          <cell r="J18" t="str">
            <v>全部落实</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部门看板"/>
      <sheetName val="部门-汇总页"/>
      <sheetName val="产值及收款计划（2026）"/>
      <sheetName val="长账龄落实计划"/>
      <sheetName val="月度收款计划"/>
      <sheetName val="月度实际收款（参考）"/>
      <sheetName val="月度支付计划 "/>
      <sheetName val="月度实际支付（参考）"/>
      <sheetName val="长账龄应收账款催收进展"/>
      <sheetName val="待协调事项"/>
      <sheetName val="24年合同台账（含流转中及赢单项目）"/>
      <sheetName val="CRM项目编号查询"/>
      <sheetName val="产值及收款计划（2025）"/>
      <sheetName val="产值及收款计划（历年在建+24年新签）"/>
      <sheetName val="跟进项目落地计划"/>
      <sheetName val="客户拓展措施"/>
      <sheetName val="WpsReserved_CellImgList"/>
    </sheetNames>
    <sheetDataSet>
      <sheetData sheetId="0"/>
      <sheetData sheetId="1">
        <row r="3">
          <cell r="E3">
            <v>42.662500000000001</v>
          </cell>
          <cell r="F3">
            <v>0</v>
          </cell>
          <cell r="G3">
            <v>0</v>
          </cell>
          <cell r="H3">
            <v>0</v>
          </cell>
          <cell r="I3">
            <v>65.3416</v>
          </cell>
          <cell r="J3">
            <v>891.65434519999997</v>
          </cell>
          <cell r="K3">
            <v>42.35</v>
          </cell>
          <cell r="L3">
            <v>70.632499999999993</v>
          </cell>
          <cell r="M3">
            <v>160</v>
          </cell>
          <cell r="N3">
            <v>100</v>
          </cell>
          <cell r="O3">
            <v>184.96</v>
          </cell>
          <cell r="P3">
            <v>821.6</v>
          </cell>
          <cell r="Q3">
            <v>42.662500000000001</v>
          </cell>
          <cell r="R3">
            <v>0</v>
          </cell>
          <cell r="S3">
            <v>0</v>
          </cell>
          <cell r="T3">
            <v>0</v>
          </cell>
          <cell r="U3">
            <v>0</v>
          </cell>
          <cell r="V3">
            <v>0</v>
          </cell>
          <cell r="W3">
            <v>0</v>
          </cell>
          <cell r="X3">
            <v>0</v>
          </cell>
          <cell r="Y3">
            <v>0</v>
          </cell>
          <cell r="Z3">
            <v>0</v>
          </cell>
          <cell r="AA3">
            <v>0</v>
          </cell>
          <cell r="AB3">
            <v>0</v>
          </cell>
        </row>
        <row r="4">
          <cell r="E4">
            <v>12.988125</v>
          </cell>
          <cell r="F4">
            <v>0</v>
          </cell>
          <cell r="G4">
            <v>0</v>
          </cell>
          <cell r="H4">
            <v>0</v>
          </cell>
          <cell r="I4">
            <v>39.018872727272701</v>
          </cell>
          <cell r="J4">
            <v>575.06144624996102</v>
          </cell>
          <cell r="K4">
            <v>11.6396</v>
          </cell>
          <cell r="L4">
            <v>59.732500000000002</v>
          </cell>
          <cell r="M4">
            <v>62</v>
          </cell>
          <cell r="N4">
            <v>20</v>
          </cell>
          <cell r="O4">
            <v>146.68727272727301</v>
          </cell>
          <cell r="P4">
            <v>470.4</v>
          </cell>
          <cell r="Q4">
            <v>12.988125</v>
          </cell>
          <cell r="R4">
            <v>0</v>
          </cell>
          <cell r="S4">
            <v>0</v>
          </cell>
          <cell r="T4">
            <v>0</v>
          </cell>
          <cell r="U4">
            <v>0</v>
          </cell>
          <cell r="V4">
            <v>0</v>
          </cell>
          <cell r="W4">
            <v>0</v>
          </cell>
          <cell r="X4">
            <v>0</v>
          </cell>
          <cell r="Y4">
            <v>0</v>
          </cell>
          <cell r="Z4">
            <v>0</v>
          </cell>
          <cell r="AA4">
            <v>0</v>
          </cell>
          <cell r="AB4">
            <v>0</v>
          </cell>
        </row>
        <row r="5">
          <cell r="E5">
            <v>40.247641509433997</v>
          </cell>
          <cell r="F5">
            <v>0</v>
          </cell>
          <cell r="G5">
            <v>0</v>
          </cell>
          <cell r="H5">
            <v>0</v>
          </cell>
          <cell r="I5">
            <v>61.643018867924503</v>
          </cell>
          <cell r="J5">
            <v>841.18334452830197</v>
          </cell>
          <cell r="K5">
            <v>39.798547360377398</v>
          </cell>
          <cell r="L5">
            <v>63.453372850225399</v>
          </cell>
          <cell r="M5">
            <v>150.94339622641499</v>
          </cell>
          <cell r="N5">
            <v>94.339622641509393</v>
          </cell>
          <cell r="O5">
            <v>174.49056603773599</v>
          </cell>
          <cell r="P5">
            <v>775.09433962264097</v>
          </cell>
          <cell r="Q5">
            <v>40.247641509433997</v>
          </cell>
          <cell r="R5">
            <v>0</v>
          </cell>
          <cell r="S5">
            <v>0</v>
          </cell>
          <cell r="T5">
            <v>0</v>
          </cell>
          <cell r="U5">
            <v>0</v>
          </cell>
          <cell r="V5">
            <v>0</v>
          </cell>
          <cell r="W5">
            <v>0</v>
          </cell>
          <cell r="X5">
            <v>0</v>
          </cell>
          <cell r="Y5">
            <v>0</v>
          </cell>
          <cell r="Z5">
            <v>0</v>
          </cell>
          <cell r="AA5">
            <v>0</v>
          </cell>
          <cell r="AB5">
            <v>0</v>
          </cell>
        </row>
        <row r="6">
          <cell r="E6">
            <v>12.2529481132075</v>
          </cell>
          <cell r="F6">
            <v>0</v>
          </cell>
          <cell r="G6">
            <v>0</v>
          </cell>
          <cell r="H6">
            <v>0</v>
          </cell>
          <cell r="I6">
            <v>36.8102572898799</v>
          </cell>
          <cell r="J6">
            <v>542.51079834901998</v>
          </cell>
          <cell r="K6">
            <v>10.877085535949499</v>
          </cell>
          <cell r="L6">
            <v>53.316455167807597</v>
          </cell>
          <cell r="M6">
            <v>58.490566037735803</v>
          </cell>
          <cell r="N6">
            <v>18.867924528301899</v>
          </cell>
          <cell r="O6">
            <v>138.38421955403101</v>
          </cell>
          <cell r="P6">
            <v>443.77358490566002</v>
          </cell>
          <cell r="Q6">
            <v>12.2529481132075</v>
          </cell>
          <cell r="R6">
            <v>0</v>
          </cell>
          <cell r="S6">
            <v>0</v>
          </cell>
          <cell r="T6">
            <v>0</v>
          </cell>
          <cell r="U6">
            <v>0</v>
          </cell>
          <cell r="V6">
            <v>0</v>
          </cell>
          <cell r="W6">
            <v>0</v>
          </cell>
          <cell r="X6">
            <v>0</v>
          </cell>
          <cell r="Y6">
            <v>0</v>
          </cell>
          <cell r="Z6">
            <v>0</v>
          </cell>
          <cell r="AA6">
            <v>0</v>
          </cell>
          <cell r="AB6">
            <v>0</v>
          </cell>
        </row>
        <row r="7">
          <cell r="E7">
            <v>390.47527000000002</v>
          </cell>
          <cell r="F7">
            <v>30.643059999999998</v>
          </cell>
          <cell r="G7">
            <v>16.2</v>
          </cell>
          <cell r="H7">
            <v>28.24306</v>
          </cell>
          <cell r="I7">
            <v>285</v>
          </cell>
          <cell r="J7">
            <v>551.12239999999997</v>
          </cell>
          <cell r="K7">
            <v>36</v>
          </cell>
          <cell r="L7">
            <v>373.21214044999999</v>
          </cell>
          <cell r="M7">
            <v>203.93397999999999</v>
          </cell>
          <cell r="N7">
            <v>127.42</v>
          </cell>
          <cell r="O7">
            <v>261.34616</v>
          </cell>
          <cell r="P7">
            <v>588.54290000000003</v>
          </cell>
          <cell r="Q7">
            <v>64.841280999999995</v>
          </cell>
          <cell r="R7">
            <v>139.89541</v>
          </cell>
          <cell r="S7">
            <v>16.2</v>
          </cell>
          <cell r="T7">
            <v>358.97414300000003</v>
          </cell>
          <cell r="U7">
            <v>0</v>
          </cell>
          <cell r="V7">
            <v>0</v>
          </cell>
          <cell r="W7">
            <v>0</v>
          </cell>
          <cell r="X7">
            <v>0</v>
          </cell>
          <cell r="Y7">
            <v>0</v>
          </cell>
          <cell r="Z7">
            <v>0</v>
          </cell>
          <cell r="AA7">
            <v>0</v>
          </cell>
          <cell r="AB7">
            <v>0</v>
          </cell>
        </row>
        <row r="8">
          <cell r="E8">
            <v>249.25454450718601</v>
          </cell>
          <cell r="F8">
            <v>7.3930600000000002</v>
          </cell>
          <cell r="G8">
            <v>7.8</v>
          </cell>
          <cell r="H8">
            <v>6.6430600000000002</v>
          </cell>
          <cell r="I8">
            <v>182.34090909090901</v>
          </cell>
          <cell r="J8">
            <v>297.24238376125197</v>
          </cell>
          <cell r="K8">
            <v>6</v>
          </cell>
          <cell r="L8">
            <v>219.82889415</v>
          </cell>
          <cell r="M8">
            <v>123.392254599542</v>
          </cell>
          <cell r="N8">
            <v>95.92</v>
          </cell>
          <cell r="O8">
            <v>173.49171064741799</v>
          </cell>
          <cell r="P8">
            <v>326.39343072668203</v>
          </cell>
          <cell r="Q8">
            <v>37.223258404395601</v>
          </cell>
          <cell r="R8">
            <v>87.473089309930799</v>
          </cell>
          <cell r="S8">
            <v>7.8</v>
          </cell>
          <cell r="T8">
            <v>175.86376037685</v>
          </cell>
          <cell r="U8">
            <v>0</v>
          </cell>
          <cell r="V8">
            <v>0</v>
          </cell>
          <cell r="W8">
            <v>0</v>
          </cell>
          <cell r="X8">
            <v>0</v>
          </cell>
          <cell r="Y8">
            <v>0</v>
          </cell>
          <cell r="Z8">
            <v>0</v>
          </cell>
          <cell r="AA8">
            <v>0</v>
          </cell>
          <cell r="AB8">
            <v>0</v>
          </cell>
        </row>
      </sheetData>
      <sheetData sheetId="2">
        <row r="1">
          <cell r="B1" t="str">
            <v>2026年产值及收款计划</v>
          </cell>
          <cell r="U1">
            <v>42.662500000000001</v>
          </cell>
          <cell r="V1">
            <v>5198.2674569999999</v>
          </cell>
          <cell r="AA1">
            <v>42.662500000000001</v>
          </cell>
          <cell r="AB1">
            <v>0</v>
          </cell>
          <cell r="AC1">
            <v>0</v>
          </cell>
          <cell r="AD1">
            <v>0</v>
          </cell>
          <cell r="AE1">
            <v>65.3416</v>
          </cell>
          <cell r="AF1">
            <v>891.65434519999997</v>
          </cell>
          <cell r="AG1">
            <v>42.35</v>
          </cell>
          <cell r="AH1">
            <v>70.632499999999993</v>
          </cell>
          <cell r="AI1">
            <v>160</v>
          </cell>
          <cell r="AJ1">
            <v>100</v>
          </cell>
          <cell r="AK1">
            <v>184.96</v>
          </cell>
          <cell r="AL1">
            <v>821.6</v>
          </cell>
          <cell r="AX1">
            <v>370.57056699999998</v>
          </cell>
          <cell r="AY1">
            <v>8492.0730820000008</v>
          </cell>
          <cell r="AZ1">
            <v>4376.5056249999998</v>
          </cell>
          <cell r="BA1">
            <v>390.47527000000002</v>
          </cell>
          <cell r="BB1">
            <v>30.643059999999998</v>
          </cell>
          <cell r="BC1">
            <v>16.2</v>
          </cell>
          <cell r="BD1">
            <v>28.24306</v>
          </cell>
          <cell r="BE1">
            <v>285</v>
          </cell>
          <cell r="BF1">
            <v>551.12239999999997</v>
          </cell>
          <cell r="BG1">
            <v>36</v>
          </cell>
          <cell r="BH1">
            <v>373.21214044999999</v>
          </cell>
          <cell r="BI1">
            <v>203.93397999999999</v>
          </cell>
          <cell r="BJ1">
            <v>127.42</v>
          </cell>
          <cell r="BK1">
            <v>261.34616</v>
          </cell>
          <cell r="BL1">
            <v>588.54290000000003</v>
          </cell>
          <cell r="CA1">
            <v>42.662500000000001</v>
          </cell>
          <cell r="CB1">
            <v>0</v>
          </cell>
          <cell r="CC1">
            <v>0</v>
          </cell>
          <cell r="CD1">
            <v>0</v>
          </cell>
          <cell r="CE1">
            <v>0</v>
          </cell>
          <cell r="CF1">
            <v>0</v>
          </cell>
          <cell r="CG1">
            <v>0</v>
          </cell>
          <cell r="CH1">
            <v>0</v>
          </cell>
          <cell r="CI1">
            <v>0</v>
          </cell>
          <cell r="CJ1">
            <v>0</v>
          </cell>
          <cell r="CK1">
            <v>0</v>
          </cell>
          <cell r="CL1">
            <v>0</v>
          </cell>
          <cell r="DA1">
            <v>64.841280999999995</v>
          </cell>
          <cell r="DB1">
            <v>139.89541</v>
          </cell>
          <cell r="DC1">
            <v>16.2</v>
          </cell>
          <cell r="DD1">
            <v>358.97414300000003</v>
          </cell>
          <cell r="DE1">
            <v>0</v>
          </cell>
          <cell r="DF1">
            <v>0</v>
          </cell>
          <cell r="DG1">
            <v>0</v>
          </cell>
          <cell r="DH1">
            <v>0</v>
          </cell>
          <cell r="DI1">
            <v>0</v>
          </cell>
          <cell r="DJ1">
            <v>0</v>
          </cell>
          <cell r="DK1">
            <v>0</v>
          </cell>
          <cell r="DL1">
            <v>0</v>
          </cell>
        </row>
        <row r="2">
          <cell r="U2">
            <v>42.662500000000001</v>
          </cell>
          <cell r="V2">
            <v>5198.2674569999999</v>
          </cell>
          <cell r="AA2">
            <v>42.662500000000001</v>
          </cell>
          <cell r="AB2">
            <v>0</v>
          </cell>
          <cell r="AC2">
            <v>0</v>
          </cell>
          <cell r="AD2">
            <v>0</v>
          </cell>
          <cell r="AE2">
            <v>65.3416</v>
          </cell>
          <cell r="AF2">
            <v>891.65434519999997</v>
          </cell>
          <cell r="AG2">
            <v>42.35</v>
          </cell>
          <cell r="AH2">
            <v>70.632499999999993</v>
          </cell>
          <cell r="AI2">
            <v>160</v>
          </cell>
          <cell r="AJ2">
            <v>100</v>
          </cell>
          <cell r="AK2">
            <v>184.96</v>
          </cell>
          <cell r="AL2">
            <v>821.6</v>
          </cell>
          <cell r="AX2">
            <v>370.57056699999998</v>
          </cell>
          <cell r="AY2">
            <v>8492.0730820000008</v>
          </cell>
          <cell r="AZ2">
            <v>4376.5056249999998</v>
          </cell>
          <cell r="BA2">
            <v>390.47527000000002</v>
          </cell>
          <cell r="BB2">
            <v>30.643059999999998</v>
          </cell>
          <cell r="BC2">
            <v>16.2</v>
          </cell>
          <cell r="BD2">
            <v>28.24306</v>
          </cell>
          <cell r="BE2">
            <v>285</v>
          </cell>
          <cell r="BF2">
            <v>551.12239999999997</v>
          </cell>
          <cell r="BG2">
            <v>36</v>
          </cell>
          <cell r="BH2">
            <v>373.21214044999999</v>
          </cell>
          <cell r="BI2">
            <v>203.93397999999999</v>
          </cell>
          <cell r="BJ2">
            <v>127.42</v>
          </cell>
          <cell r="BK2">
            <v>261.34616</v>
          </cell>
          <cell r="BL2">
            <v>588.54290000000003</v>
          </cell>
          <cell r="CA2">
            <v>42.662500000000001</v>
          </cell>
          <cell r="CB2">
            <v>0</v>
          </cell>
          <cell r="CC2">
            <v>0</v>
          </cell>
          <cell r="CD2">
            <v>0</v>
          </cell>
          <cell r="CE2">
            <v>0</v>
          </cell>
          <cell r="CF2">
            <v>0</v>
          </cell>
          <cell r="CG2">
            <v>0</v>
          </cell>
          <cell r="CH2">
            <v>0</v>
          </cell>
          <cell r="CI2">
            <v>0</v>
          </cell>
          <cell r="CJ2">
            <v>0</v>
          </cell>
          <cell r="CK2">
            <v>0</v>
          </cell>
          <cell r="CL2">
            <v>0</v>
          </cell>
          <cell r="DA2">
            <v>64.841280999999995</v>
          </cell>
          <cell r="DB2">
            <v>139.89541</v>
          </cell>
          <cell r="DC2">
            <v>16.2</v>
          </cell>
          <cell r="DD2">
            <v>358.97414300000003</v>
          </cell>
          <cell r="DE2">
            <v>0</v>
          </cell>
          <cell r="DF2">
            <v>0</v>
          </cell>
          <cell r="DG2">
            <v>0</v>
          </cell>
          <cell r="DH2">
            <v>0</v>
          </cell>
          <cell r="DI2">
            <v>0</v>
          </cell>
          <cell r="DJ2">
            <v>0</v>
          </cell>
          <cell r="DK2">
            <v>0</v>
          </cell>
          <cell r="DL2">
            <v>0</v>
          </cell>
        </row>
        <row r="3">
          <cell r="M3" t="str">
            <v>非主导不需填写</v>
          </cell>
          <cell r="P3" t="str">
            <v>已完结合同只填收款计划</v>
          </cell>
        </row>
        <row r="4">
          <cell r="A4" t="str">
            <v>序号</v>
          </cell>
          <cell r="B4" t="str">
            <v>部门</v>
          </cell>
          <cell r="C4" t="str">
            <v>合同编号</v>
          </cell>
          <cell r="D4" t="str">
            <v>合同名称</v>
          </cell>
          <cell r="E4" t="str">
            <v>合同金额</v>
          </cell>
          <cell r="F4" t="str">
            <v>部门合同额/总产值</v>
          </cell>
          <cell r="G4" t="str">
            <v>部门-有效产值</v>
          </cell>
          <cell r="H4" t="str">
            <v>部门-自营产值</v>
          </cell>
          <cell r="I4" t="str">
            <v>部门-自营率</v>
          </cell>
          <cell r="J4" t="str">
            <v>综合税率</v>
          </cell>
          <cell r="K4" t="str">
            <v>备用列</v>
          </cell>
          <cell r="L4" t="str">
            <v>备用列</v>
          </cell>
          <cell r="M4" t="str">
            <v>是否生产主导</v>
          </cell>
          <cell r="N4" t="str">
            <v>团队</v>
          </cell>
          <cell r="O4" t="str">
            <v>项目经理</v>
          </cell>
          <cell r="P4" t="str">
            <v>合同类型</v>
          </cell>
          <cell r="Q4" t="str">
            <v>备用列</v>
          </cell>
          <cell r="R4" t="str">
            <v>备用列</v>
          </cell>
          <cell r="S4" t="str">
            <v>备用列</v>
          </cell>
          <cell r="T4" t="str">
            <v>历年已确认产值（未拆分）</v>
          </cell>
          <cell r="U4" t="str">
            <v>2026已确认产值（未拆分）</v>
          </cell>
          <cell r="V4" t="str">
            <v>剩余产值</v>
          </cell>
          <cell r="W4" t="str">
            <v>备用列</v>
          </cell>
          <cell r="X4" t="str">
            <v>备用列</v>
          </cell>
          <cell r="Y4" t="str">
            <v>备用列</v>
          </cell>
          <cell r="Z4" t="str">
            <v>备用列</v>
          </cell>
          <cell r="AA4" t="str">
            <v>2026-01产值计划</v>
          </cell>
          <cell r="AB4" t="str">
            <v>2026-02产值计划</v>
          </cell>
          <cell r="AC4" t="str">
            <v>2026-03产值计划</v>
          </cell>
          <cell r="AD4" t="str">
            <v>2026-04产值计划</v>
          </cell>
          <cell r="AE4" t="str">
            <v>2026-05产值计划</v>
          </cell>
          <cell r="AF4" t="str">
            <v>2026-06产值计划</v>
          </cell>
          <cell r="AG4" t="str">
            <v>2026-07产值计划</v>
          </cell>
          <cell r="AH4" t="str">
            <v>2026-08产值计划</v>
          </cell>
          <cell r="AI4" t="str">
            <v>2026-09产值计划</v>
          </cell>
          <cell r="AJ4" t="str">
            <v>2026-10产值计划</v>
          </cell>
          <cell r="AK4" t="str">
            <v>2026-11产值计划</v>
          </cell>
          <cell r="AL4" t="str">
            <v>2026-12产值计划</v>
          </cell>
          <cell r="AS4" t="str">
            <v>备用列</v>
          </cell>
          <cell r="AT4" t="str">
            <v>备用列</v>
          </cell>
          <cell r="AU4" t="str">
            <v>备用列</v>
          </cell>
          <cell r="AV4" t="str">
            <v>备用列</v>
          </cell>
          <cell r="AW4" t="str">
            <v>历年已收款（未拆分）</v>
          </cell>
          <cell r="AX4" t="str">
            <v>2026已收款（未拆分）</v>
          </cell>
          <cell r="AY4" t="str">
            <v>剩余收款（按合同额）</v>
          </cell>
          <cell r="AZ4" t="str">
            <v>剩余收款（按已确认产值）</v>
          </cell>
          <cell r="BA4" t="str">
            <v>2026-01收款计划</v>
          </cell>
          <cell r="BB4" t="str">
            <v>2026-02收款计划</v>
          </cell>
          <cell r="BC4" t="str">
            <v>2026-03收款计划</v>
          </cell>
          <cell r="BD4" t="str">
            <v>2026-04收款计划</v>
          </cell>
          <cell r="BE4" t="str">
            <v>2026-05收款计划</v>
          </cell>
          <cell r="BF4" t="str">
            <v>2026-06收款计划</v>
          </cell>
          <cell r="BG4" t="str">
            <v>2026-07收款计划</v>
          </cell>
          <cell r="BH4" t="str">
            <v>2026-08收款计划</v>
          </cell>
          <cell r="BI4" t="str">
            <v>2026-09收款计划</v>
          </cell>
          <cell r="BJ4" t="str">
            <v>2026-10收款计划</v>
          </cell>
          <cell r="BK4" t="str">
            <v>2026-11收款计划</v>
          </cell>
          <cell r="BL4" t="str">
            <v>2026-12收款计划</v>
          </cell>
          <cell r="BQ4" t="str">
            <v>合同甲方</v>
          </cell>
          <cell r="BR4" t="str">
            <v>情况说明</v>
          </cell>
          <cell r="CA4" t="str">
            <v>2026-01实际产值</v>
          </cell>
          <cell r="CB4" t="str">
            <v>2026-02实际产值</v>
          </cell>
          <cell r="CC4" t="str">
            <v>2026-03实际产值</v>
          </cell>
          <cell r="CD4" t="str">
            <v>2026-04实际产值</v>
          </cell>
          <cell r="CE4" t="str">
            <v>2026-05实际产值</v>
          </cell>
          <cell r="CF4" t="str">
            <v>2026-06实际产值</v>
          </cell>
          <cell r="CG4" t="str">
            <v>2026-07实际产值</v>
          </cell>
          <cell r="CH4" t="str">
            <v>2026-08实际产值</v>
          </cell>
          <cell r="CI4" t="str">
            <v>2026-09实际产值</v>
          </cell>
          <cell r="CJ4" t="str">
            <v>2026-10实际产值</v>
          </cell>
          <cell r="CK4" t="str">
            <v>2026-11实际产值</v>
          </cell>
          <cell r="CL4" t="str">
            <v>2026-12实际产值</v>
          </cell>
          <cell r="DA4" t="str">
            <v>2026-01实际收款</v>
          </cell>
          <cell r="DB4" t="str">
            <v>2026-02实际收款</v>
          </cell>
          <cell r="DC4" t="str">
            <v>2026-03实际收款</v>
          </cell>
          <cell r="DD4" t="str">
            <v>2026-04实际收款</v>
          </cell>
          <cell r="DE4" t="str">
            <v>2026-05实际收款</v>
          </cell>
          <cell r="DF4" t="str">
            <v>2026-06实际收款</v>
          </cell>
          <cell r="DG4" t="str">
            <v>2026-07实际收款</v>
          </cell>
          <cell r="DH4" t="str">
            <v>2026-08实际收款</v>
          </cell>
          <cell r="DI4" t="str">
            <v>2026-09实际收款</v>
          </cell>
          <cell r="DJ4" t="str">
            <v>2026-10实际收款</v>
          </cell>
          <cell r="DK4" t="str">
            <v>2026-11实际收款</v>
          </cell>
          <cell r="DL4" t="str">
            <v>2026-12实际收款</v>
          </cell>
        </row>
        <row r="5">
          <cell r="A5">
            <v>1</v>
          </cell>
          <cell r="B5" t="str">
            <v>广东分公司</v>
          </cell>
          <cell r="C5" t="str">
            <v>SJHT2019121800148</v>
          </cell>
          <cell r="D5" t="str">
            <v>深圳市建设行业综合管理平台项目软件开发服务合同</v>
          </cell>
          <cell r="E5">
            <v>347</v>
          </cell>
          <cell r="F5">
            <v>347</v>
          </cell>
          <cell r="H5">
            <v>259.60000000000002</v>
          </cell>
          <cell r="I5">
            <v>0.748126801152738</v>
          </cell>
          <cell r="J5">
            <v>0.06</v>
          </cell>
          <cell r="M5" t="str">
            <v>主导</v>
          </cell>
          <cell r="N5">
            <v>0</v>
          </cell>
          <cell r="O5" t="str">
            <v>杜江</v>
          </cell>
          <cell r="P5" t="str">
            <v>过往已完结</v>
          </cell>
          <cell r="T5">
            <v>347</v>
          </cell>
          <cell r="U5">
            <v>0</v>
          </cell>
          <cell r="V5">
            <v>0</v>
          </cell>
          <cell r="AA5">
            <v>0</v>
          </cell>
          <cell r="AB5">
            <v>0</v>
          </cell>
          <cell r="AC5">
            <v>0</v>
          </cell>
          <cell r="AD5">
            <v>0</v>
          </cell>
          <cell r="AE5">
            <v>0</v>
          </cell>
          <cell r="AF5">
            <v>0</v>
          </cell>
          <cell r="AG5">
            <v>0</v>
          </cell>
          <cell r="AH5">
            <v>0</v>
          </cell>
          <cell r="AI5">
            <v>0</v>
          </cell>
          <cell r="AJ5">
            <v>0</v>
          </cell>
          <cell r="AK5">
            <v>0</v>
          </cell>
          <cell r="AL5">
            <v>0</v>
          </cell>
          <cell r="AW5">
            <v>104.1</v>
          </cell>
          <cell r="AX5">
            <v>0</v>
          </cell>
          <cell r="AY5">
            <v>242.9</v>
          </cell>
          <cell r="AZ5">
            <v>242.9</v>
          </cell>
          <cell r="BQ5" t="str">
            <v>深圳市城市公共安全技术研究院有限公司</v>
          </cell>
          <cell r="CA5">
            <v>0</v>
          </cell>
          <cell r="CB5">
            <v>0</v>
          </cell>
          <cell r="CC5">
            <v>0</v>
          </cell>
          <cell r="CD5">
            <v>0</v>
          </cell>
          <cell r="CE5">
            <v>0</v>
          </cell>
          <cell r="CF5">
            <v>0</v>
          </cell>
          <cell r="CG5">
            <v>0</v>
          </cell>
          <cell r="CH5">
            <v>0</v>
          </cell>
          <cell r="CI5">
            <v>0</v>
          </cell>
          <cell r="CJ5">
            <v>0</v>
          </cell>
          <cell r="CK5">
            <v>0</v>
          </cell>
          <cell r="CL5">
            <v>0</v>
          </cell>
          <cell r="DA5">
            <v>0</v>
          </cell>
          <cell r="DB5">
            <v>0</v>
          </cell>
          <cell r="DC5">
            <v>0</v>
          </cell>
          <cell r="DD5">
            <v>0</v>
          </cell>
          <cell r="DE5">
            <v>0</v>
          </cell>
          <cell r="DF5">
            <v>0</v>
          </cell>
          <cell r="DG5">
            <v>0</v>
          </cell>
          <cell r="DH5">
            <v>0</v>
          </cell>
          <cell r="DI5">
            <v>0</v>
          </cell>
          <cell r="DJ5">
            <v>0</v>
          </cell>
          <cell r="DK5">
            <v>0</v>
          </cell>
          <cell r="DL5">
            <v>0</v>
          </cell>
        </row>
        <row r="6">
          <cell r="A6">
            <v>2</v>
          </cell>
          <cell r="B6" t="str">
            <v>广东分公司</v>
          </cell>
          <cell r="C6" t="str">
            <v>SJHT2019062400051</v>
          </cell>
          <cell r="D6" t="str">
            <v>南通市地铁一号线02标段中南土木龙门吊智慧监测服务合同</v>
          </cell>
          <cell r="E6">
            <v>5.5</v>
          </cell>
          <cell r="F6">
            <v>5.5</v>
          </cell>
          <cell r="H6">
            <v>0.55000000000000004</v>
          </cell>
          <cell r="I6">
            <v>0.1</v>
          </cell>
          <cell r="J6">
            <v>0.13</v>
          </cell>
          <cell r="M6" t="str">
            <v>主导</v>
          </cell>
          <cell r="N6">
            <v>0</v>
          </cell>
          <cell r="O6" t="str">
            <v>明艳丽</v>
          </cell>
          <cell r="P6" t="str">
            <v>过往已完结</v>
          </cell>
          <cell r="T6">
            <v>5.5</v>
          </cell>
          <cell r="U6">
            <v>0</v>
          </cell>
          <cell r="V6">
            <v>0</v>
          </cell>
          <cell r="AA6">
            <v>0</v>
          </cell>
          <cell r="AB6">
            <v>0</v>
          </cell>
          <cell r="AC6">
            <v>0</v>
          </cell>
          <cell r="AD6">
            <v>0</v>
          </cell>
          <cell r="AE6">
            <v>0</v>
          </cell>
          <cell r="AF6">
            <v>0</v>
          </cell>
          <cell r="AG6">
            <v>0</v>
          </cell>
          <cell r="AH6">
            <v>0</v>
          </cell>
          <cell r="AI6">
            <v>0</v>
          </cell>
          <cell r="AJ6">
            <v>0</v>
          </cell>
          <cell r="AK6">
            <v>0</v>
          </cell>
          <cell r="AL6">
            <v>0</v>
          </cell>
          <cell r="AW6">
            <v>0</v>
          </cell>
          <cell r="AX6">
            <v>0</v>
          </cell>
          <cell r="AY6">
            <v>5.5</v>
          </cell>
          <cell r="AZ6">
            <v>5.5</v>
          </cell>
          <cell r="BQ6" t="str">
            <v>南通思迈通信息科技有限公司</v>
          </cell>
          <cell r="CA6">
            <v>0</v>
          </cell>
          <cell r="CB6">
            <v>0</v>
          </cell>
          <cell r="CC6">
            <v>0</v>
          </cell>
          <cell r="CD6">
            <v>0</v>
          </cell>
          <cell r="CE6">
            <v>0</v>
          </cell>
          <cell r="CF6">
            <v>0</v>
          </cell>
          <cell r="CG6">
            <v>0</v>
          </cell>
          <cell r="CH6">
            <v>0</v>
          </cell>
          <cell r="CI6">
            <v>0</v>
          </cell>
          <cell r="CJ6">
            <v>0</v>
          </cell>
          <cell r="CK6">
            <v>0</v>
          </cell>
          <cell r="CL6">
            <v>0</v>
          </cell>
          <cell r="DA6">
            <v>0</v>
          </cell>
          <cell r="DB6">
            <v>0</v>
          </cell>
          <cell r="DC6">
            <v>0</v>
          </cell>
          <cell r="DD6">
            <v>0</v>
          </cell>
          <cell r="DE6">
            <v>0</v>
          </cell>
          <cell r="DF6">
            <v>0</v>
          </cell>
          <cell r="DG6">
            <v>0</v>
          </cell>
          <cell r="DH6">
            <v>0</v>
          </cell>
          <cell r="DI6">
            <v>0</v>
          </cell>
          <cell r="DJ6">
            <v>0</v>
          </cell>
          <cell r="DK6">
            <v>0</v>
          </cell>
          <cell r="DL6">
            <v>0</v>
          </cell>
        </row>
        <row r="7">
          <cell r="A7">
            <v>3</v>
          </cell>
          <cell r="B7" t="str">
            <v>广东分公司</v>
          </cell>
          <cell r="C7" t="str">
            <v>SJHT2018122400009</v>
          </cell>
          <cell r="D7" t="str">
            <v>深业鹤塘岭试点项目智慧工地监控设备安装合同</v>
          </cell>
          <cell r="E7">
            <v>9.33</v>
          </cell>
          <cell r="F7">
            <v>9.33</v>
          </cell>
          <cell r="H7">
            <v>0.33</v>
          </cell>
          <cell r="I7">
            <v>3.5369774919614197E-2</v>
          </cell>
          <cell r="J7">
            <v>0</v>
          </cell>
          <cell r="M7" t="str">
            <v>主导</v>
          </cell>
          <cell r="N7">
            <v>0</v>
          </cell>
          <cell r="O7" t="str">
            <v>明艳丽</v>
          </cell>
          <cell r="P7" t="str">
            <v>过往已完结</v>
          </cell>
          <cell r="T7">
            <v>7.5745009999999997</v>
          </cell>
          <cell r="U7">
            <v>0</v>
          </cell>
          <cell r="V7">
            <v>1.7554989999999999</v>
          </cell>
          <cell r="AA7">
            <v>0</v>
          </cell>
          <cell r="AB7">
            <v>0</v>
          </cell>
          <cell r="AC7">
            <v>0</v>
          </cell>
          <cell r="AD7">
            <v>0</v>
          </cell>
          <cell r="AE7">
            <v>0</v>
          </cell>
          <cell r="AF7">
            <v>0</v>
          </cell>
          <cell r="AG7">
            <v>0</v>
          </cell>
          <cell r="AH7">
            <v>0</v>
          </cell>
          <cell r="AI7">
            <v>0</v>
          </cell>
          <cell r="AJ7">
            <v>0</v>
          </cell>
          <cell r="AK7">
            <v>0</v>
          </cell>
          <cell r="AL7">
            <v>0</v>
          </cell>
          <cell r="AW7">
            <v>7.5744999999999996</v>
          </cell>
          <cell r="AX7">
            <v>0</v>
          </cell>
          <cell r="AY7">
            <v>1.7555000000000001</v>
          </cell>
          <cell r="AZ7">
            <v>1.0000000001397801E-6</v>
          </cell>
          <cell r="BQ7" t="str">
            <v>深圳市城市公共安全技术研究院有限公司</v>
          </cell>
          <cell r="CA7">
            <v>0</v>
          </cell>
          <cell r="CB7">
            <v>0</v>
          </cell>
          <cell r="CC7">
            <v>0</v>
          </cell>
          <cell r="CD7">
            <v>0</v>
          </cell>
          <cell r="CE7">
            <v>0</v>
          </cell>
          <cell r="CF7">
            <v>0</v>
          </cell>
          <cell r="CG7">
            <v>0</v>
          </cell>
          <cell r="CH7">
            <v>0</v>
          </cell>
          <cell r="CI7">
            <v>0</v>
          </cell>
          <cell r="CJ7">
            <v>0</v>
          </cell>
          <cell r="CK7">
            <v>0</v>
          </cell>
          <cell r="CL7">
            <v>0</v>
          </cell>
          <cell r="DA7">
            <v>0</v>
          </cell>
          <cell r="DB7">
            <v>0</v>
          </cell>
          <cell r="DC7">
            <v>0</v>
          </cell>
          <cell r="DD7">
            <v>0</v>
          </cell>
          <cell r="DE7">
            <v>0</v>
          </cell>
          <cell r="DF7">
            <v>0</v>
          </cell>
          <cell r="DG7">
            <v>0</v>
          </cell>
          <cell r="DH7">
            <v>0</v>
          </cell>
          <cell r="DI7">
            <v>0</v>
          </cell>
          <cell r="DJ7">
            <v>0</v>
          </cell>
          <cell r="DK7">
            <v>0</v>
          </cell>
          <cell r="DL7">
            <v>0</v>
          </cell>
        </row>
        <row r="8">
          <cell r="A8">
            <v>4</v>
          </cell>
          <cell r="B8" t="str">
            <v>广东分公司</v>
          </cell>
          <cell r="C8" t="str">
            <v>SJHT2018122400011</v>
          </cell>
          <cell r="D8" t="str">
            <v>飞影思用电检测合同</v>
          </cell>
          <cell r="E8">
            <v>0.6</v>
          </cell>
          <cell r="F8">
            <v>0.6</v>
          </cell>
          <cell r="H8">
            <v>0.6</v>
          </cell>
          <cell r="I8">
            <v>1</v>
          </cell>
          <cell r="J8">
            <v>0.16</v>
          </cell>
          <cell r="M8" t="str">
            <v>主导</v>
          </cell>
          <cell r="N8">
            <v>0</v>
          </cell>
          <cell r="O8" t="str">
            <v>明艳丽</v>
          </cell>
          <cell r="P8" t="str">
            <v>过往已完结</v>
          </cell>
          <cell r="T8">
            <v>0</v>
          </cell>
          <cell r="U8">
            <v>0</v>
          </cell>
          <cell r="V8">
            <v>0.6</v>
          </cell>
          <cell r="AA8">
            <v>0</v>
          </cell>
          <cell r="AB8">
            <v>0</v>
          </cell>
          <cell r="AC8">
            <v>0</v>
          </cell>
          <cell r="AD8">
            <v>0</v>
          </cell>
          <cell r="AE8">
            <v>0</v>
          </cell>
          <cell r="AF8">
            <v>0</v>
          </cell>
          <cell r="AG8">
            <v>0</v>
          </cell>
          <cell r="AH8">
            <v>0</v>
          </cell>
          <cell r="AI8">
            <v>0</v>
          </cell>
          <cell r="AJ8">
            <v>0</v>
          </cell>
          <cell r="AK8">
            <v>0</v>
          </cell>
          <cell r="AL8">
            <v>0</v>
          </cell>
          <cell r="AW8">
            <v>0</v>
          </cell>
          <cell r="AX8">
            <v>0</v>
          </cell>
          <cell r="AY8">
            <v>0.6</v>
          </cell>
          <cell r="AZ8">
            <v>0</v>
          </cell>
          <cell r="BQ8" t="str">
            <v>深圳市西部城建工程有限公司</v>
          </cell>
          <cell r="CA8">
            <v>0</v>
          </cell>
          <cell r="CB8">
            <v>0</v>
          </cell>
          <cell r="CC8">
            <v>0</v>
          </cell>
          <cell r="CD8">
            <v>0</v>
          </cell>
          <cell r="CE8">
            <v>0</v>
          </cell>
          <cell r="CF8">
            <v>0</v>
          </cell>
          <cell r="CG8">
            <v>0</v>
          </cell>
          <cell r="CH8">
            <v>0</v>
          </cell>
          <cell r="CI8">
            <v>0</v>
          </cell>
          <cell r="CJ8">
            <v>0</v>
          </cell>
          <cell r="CK8">
            <v>0</v>
          </cell>
          <cell r="CL8">
            <v>0</v>
          </cell>
          <cell r="DA8">
            <v>0</v>
          </cell>
          <cell r="DB8">
            <v>0</v>
          </cell>
          <cell r="DC8">
            <v>0</v>
          </cell>
          <cell r="DD8">
            <v>0</v>
          </cell>
          <cell r="DE8">
            <v>0</v>
          </cell>
          <cell r="DF8">
            <v>0</v>
          </cell>
          <cell r="DG8">
            <v>0</v>
          </cell>
          <cell r="DH8">
            <v>0</v>
          </cell>
          <cell r="DI8">
            <v>0</v>
          </cell>
          <cell r="DJ8">
            <v>0</v>
          </cell>
          <cell r="DK8">
            <v>0</v>
          </cell>
          <cell r="DL8">
            <v>0</v>
          </cell>
        </row>
        <row r="9">
          <cell r="A9">
            <v>5</v>
          </cell>
          <cell r="B9" t="str">
            <v>广东分公司</v>
          </cell>
          <cell r="C9" t="str">
            <v>ZHT2020102100064</v>
          </cell>
          <cell r="D9" t="str">
            <v>深投控智慧建造监管平台开发技术服务合同</v>
          </cell>
          <cell r="E9">
            <v>19.5</v>
          </cell>
          <cell r="F9">
            <v>19.5</v>
          </cell>
          <cell r="H9">
            <v>19.5</v>
          </cell>
          <cell r="I9">
            <v>1</v>
          </cell>
          <cell r="J9">
            <v>0.06</v>
          </cell>
          <cell r="M9" t="str">
            <v>主导</v>
          </cell>
          <cell r="N9">
            <v>0</v>
          </cell>
          <cell r="O9" t="str">
            <v>杜江</v>
          </cell>
          <cell r="P9" t="str">
            <v>过往已完结</v>
          </cell>
          <cell r="T9">
            <v>19.499998999999999</v>
          </cell>
          <cell r="U9">
            <v>0</v>
          </cell>
          <cell r="V9">
            <v>1.00000000102796E-6</v>
          </cell>
          <cell r="AA9">
            <v>0</v>
          </cell>
          <cell r="AB9">
            <v>0</v>
          </cell>
          <cell r="AC9">
            <v>0</v>
          </cell>
          <cell r="AD9">
            <v>0</v>
          </cell>
          <cell r="AE9">
            <v>0</v>
          </cell>
          <cell r="AF9">
            <v>0</v>
          </cell>
          <cell r="AG9">
            <v>0</v>
          </cell>
          <cell r="AH9">
            <v>0</v>
          </cell>
          <cell r="AI9">
            <v>0</v>
          </cell>
          <cell r="AJ9">
            <v>0</v>
          </cell>
          <cell r="AK9">
            <v>0</v>
          </cell>
          <cell r="AL9">
            <v>0</v>
          </cell>
          <cell r="AW9">
            <v>5.85</v>
          </cell>
          <cell r="AX9">
            <v>0</v>
          </cell>
          <cell r="AY9">
            <v>13.65</v>
          </cell>
          <cell r="AZ9">
            <v>13.649998999999999</v>
          </cell>
          <cell r="BQ9" t="str">
            <v>深圳市城市公共安全技术研究院有限公司</v>
          </cell>
          <cell r="CA9">
            <v>0</v>
          </cell>
          <cell r="CB9">
            <v>0</v>
          </cell>
          <cell r="CC9">
            <v>0</v>
          </cell>
          <cell r="CD9">
            <v>0</v>
          </cell>
          <cell r="CE9">
            <v>0</v>
          </cell>
          <cell r="CF9">
            <v>0</v>
          </cell>
          <cell r="CG9">
            <v>0</v>
          </cell>
          <cell r="CH9">
            <v>0</v>
          </cell>
          <cell r="CI9">
            <v>0</v>
          </cell>
          <cell r="CJ9">
            <v>0</v>
          </cell>
          <cell r="CK9">
            <v>0</v>
          </cell>
          <cell r="CL9">
            <v>0</v>
          </cell>
          <cell r="DA9">
            <v>0</v>
          </cell>
          <cell r="DB9">
            <v>0</v>
          </cell>
          <cell r="DC9">
            <v>0</v>
          </cell>
          <cell r="DD9">
            <v>0</v>
          </cell>
          <cell r="DE9">
            <v>0</v>
          </cell>
          <cell r="DF9">
            <v>0</v>
          </cell>
          <cell r="DG9">
            <v>0</v>
          </cell>
          <cell r="DH9">
            <v>0</v>
          </cell>
          <cell r="DI9">
            <v>0</v>
          </cell>
          <cell r="DJ9">
            <v>0</v>
          </cell>
          <cell r="DK9">
            <v>0</v>
          </cell>
          <cell r="DL9">
            <v>0</v>
          </cell>
        </row>
        <row r="10">
          <cell r="A10">
            <v>6</v>
          </cell>
          <cell r="B10" t="str">
            <v>广东分公司</v>
          </cell>
          <cell r="C10" t="str">
            <v>ZHT2020111600088</v>
          </cell>
          <cell r="D10" t="str">
            <v>深圳市光明区玉律学校(原玉律小学)扩建工程——代建管理技术咨询服务合同</v>
          </cell>
          <cell r="E10">
            <v>32</v>
          </cell>
          <cell r="F10">
            <v>32</v>
          </cell>
          <cell r="H10">
            <v>32</v>
          </cell>
          <cell r="I10">
            <v>1</v>
          </cell>
          <cell r="J10">
            <v>0.06</v>
          </cell>
          <cell r="M10" t="str">
            <v>主导</v>
          </cell>
          <cell r="N10">
            <v>0</v>
          </cell>
          <cell r="O10" t="str">
            <v>向枭</v>
          </cell>
          <cell r="P10" t="str">
            <v>过往已完结</v>
          </cell>
          <cell r="T10">
            <v>32</v>
          </cell>
          <cell r="U10">
            <v>0</v>
          </cell>
          <cell r="V10">
            <v>0</v>
          </cell>
          <cell r="AA10">
            <v>0</v>
          </cell>
          <cell r="AB10">
            <v>0</v>
          </cell>
          <cell r="AC10">
            <v>0</v>
          </cell>
          <cell r="AD10">
            <v>0</v>
          </cell>
          <cell r="AE10">
            <v>0</v>
          </cell>
          <cell r="AF10">
            <v>0</v>
          </cell>
          <cell r="AG10">
            <v>0</v>
          </cell>
          <cell r="AH10">
            <v>0</v>
          </cell>
          <cell r="AI10">
            <v>0</v>
          </cell>
          <cell r="AJ10">
            <v>0</v>
          </cell>
          <cell r="AK10">
            <v>0</v>
          </cell>
          <cell r="AL10">
            <v>0</v>
          </cell>
          <cell r="AW10">
            <v>31.8</v>
          </cell>
          <cell r="AX10">
            <v>0</v>
          </cell>
          <cell r="AY10">
            <v>0.19999999999999901</v>
          </cell>
          <cell r="AZ10">
            <v>0.19999999999999901</v>
          </cell>
          <cell r="BQ10" t="str">
            <v>上海市城市建设设计研究总院（集团）有限公司</v>
          </cell>
          <cell r="CA10">
            <v>0</v>
          </cell>
          <cell r="CB10">
            <v>0</v>
          </cell>
          <cell r="CC10">
            <v>0</v>
          </cell>
          <cell r="CD10">
            <v>0</v>
          </cell>
          <cell r="CE10">
            <v>0</v>
          </cell>
          <cell r="CF10">
            <v>0</v>
          </cell>
          <cell r="CG10">
            <v>0</v>
          </cell>
          <cell r="CH10">
            <v>0</v>
          </cell>
          <cell r="CI10">
            <v>0</v>
          </cell>
          <cell r="CJ10">
            <v>0</v>
          </cell>
          <cell r="CK10">
            <v>0</v>
          </cell>
          <cell r="CL10">
            <v>0</v>
          </cell>
          <cell r="DA10">
            <v>0</v>
          </cell>
          <cell r="DB10">
            <v>0</v>
          </cell>
          <cell r="DC10">
            <v>0</v>
          </cell>
          <cell r="DD10">
            <v>0</v>
          </cell>
          <cell r="DE10">
            <v>0</v>
          </cell>
          <cell r="DF10">
            <v>0</v>
          </cell>
          <cell r="DG10">
            <v>0</v>
          </cell>
          <cell r="DH10">
            <v>0</v>
          </cell>
          <cell r="DI10">
            <v>0</v>
          </cell>
          <cell r="DJ10">
            <v>0</v>
          </cell>
          <cell r="DK10">
            <v>0</v>
          </cell>
          <cell r="DL10">
            <v>0</v>
          </cell>
        </row>
        <row r="11">
          <cell r="A11">
            <v>7</v>
          </cell>
          <cell r="B11" t="str">
            <v>广东分公司</v>
          </cell>
          <cell r="C11" t="str">
            <v>SJHT2019121300122</v>
          </cell>
          <cell r="D11" t="str">
            <v>地下院平移-深圳市宝安区人民检察院综合业务大楼项目</v>
          </cell>
          <cell r="E11">
            <v>23.38</v>
          </cell>
          <cell r="F11">
            <v>23.38</v>
          </cell>
          <cell r="H11">
            <v>23.38</v>
          </cell>
          <cell r="I11">
            <v>1</v>
          </cell>
          <cell r="J11">
            <v>0.06</v>
          </cell>
          <cell r="M11" t="str">
            <v>主导</v>
          </cell>
          <cell r="N11">
            <v>0</v>
          </cell>
          <cell r="O11" t="str">
            <v>雷涵</v>
          </cell>
          <cell r="P11" t="str">
            <v>过往已完结</v>
          </cell>
          <cell r="T11">
            <v>25.16</v>
          </cell>
          <cell r="U11">
            <v>0</v>
          </cell>
          <cell r="V11">
            <v>-1.78</v>
          </cell>
          <cell r="AA11">
            <v>0</v>
          </cell>
          <cell r="AB11">
            <v>0</v>
          </cell>
          <cell r="AC11">
            <v>0</v>
          </cell>
          <cell r="AD11">
            <v>0</v>
          </cell>
          <cell r="AE11">
            <v>0</v>
          </cell>
          <cell r="AF11">
            <v>0</v>
          </cell>
          <cell r="AG11">
            <v>0</v>
          </cell>
          <cell r="AH11">
            <v>0</v>
          </cell>
          <cell r="AI11">
            <v>0</v>
          </cell>
          <cell r="AJ11">
            <v>0</v>
          </cell>
          <cell r="AK11">
            <v>0</v>
          </cell>
          <cell r="AL11">
            <v>0</v>
          </cell>
          <cell r="AW11">
            <v>19.239999999999998</v>
          </cell>
          <cell r="AX11">
            <v>5.92</v>
          </cell>
          <cell r="AY11">
            <v>-1.78</v>
          </cell>
          <cell r="AZ11">
            <v>0</v>
          </cell>
          <cell r="BQ11" t="str">
            <v>上海市地下空间设计研究总院有限公司</v>
          </cell>
          <cell r="CA11">
            <v>0</v>
          </cell>
          <cell r="CB11">
            <v>0</v>
          </cell>
          <cell r="CC11">
            <v>0</v>
          </cell>
          <cell r="CD11">
            <v>0</v>
          </cell>
          <cell r="CE11">
            <v>0</v>
          </cell>
          <cell r="CF11">
            <v>0</v>
          </cell>
          <cell r="CG11">
            <v>0</v>
          </cell>
          <cell r="CH11">
            <v>0</v>
          </cell>
          <cell r="CI11">
            <v>0</v>
          </cell>
          <cell r="CJ11">
            <v>0</v>
          </cell>
          <cell r="CK11">
            <v>0</v>
          </cell>
          <cell r="CL11">
            <v>0</v>
          </cell>
          <cell r="DA11">
            <v>5.92</v>
          </cell>
          <cell r="DB11">
            <v>0</v>
          </cell>
          <cell r="DC11">
            <v>0</v>
          </cell>
          <cell r="DD11">
            <v>0</v>
          </cell>
          <cell r="DE11">
            <v>0</v>
          </cell>
          <cell r="DF11">
            <v>0</v>
          </cell>
          <cell r="DG11">
            <v>0</v>
          </cell>
          <cell r="DH11">
            <v>0</v>
          </cell>
          <cell r="DI11">
            <v>0</v>
          </cell>
          <cell r="DJ11">
            <v>0</v>
          </cell>
          <cell r="DK11">
            <v>0</v>
          </cell>
          <cell r="DL11">
            <v>0</v>
          </cell>
        </row>
        <row r="12">
          <cell r="A12">
            <v>8</v>
          </cell>
          <cell r="B12" t="str">
            <v>广东分公司</v>
          </cell>
          <cell r="C12" t="str">
            <v>ZHT2021070900081</v>
          </cell>
          <cell r="D12" t="str">
            <v>深圳区域公司深圳光明15亩项目智慧工地及大门工程合同</v>
          </cell>
          <cell r="E12">
            <v>11.915638</v>
          </cell>
          <cell r="F12">
            <v>11.915638</v>
          </cell>
          <cell r="H12">
            <v>0.60853799999999902</v>
          </cell>
          <cell r="I12">
            <v>5.1070534368365297E-2</v>
          </cell>
          <cell r="J12">
            <v>0.13</v>
          </cell>
          <cell r="M12" t="str">
            <v>主导</v>
          </cell>
          <cell r="N12">
            <v>0</v>
          </cell>
          <cell r="O12" t="str">
            <v>明艳丽</v>
          </cell>
          <cell r="P12" t="str">
            <v>过往已完结</v>
          </cell>
          <cell r="T12">
            <v>11.915638</v>
          </cell>
          <cell r="U12">
            <v>0</v>
          </cell>
          <cell r="V12">
            <v>0</v>
          </cell>
          <cell r="AA12">
            <v>0</v>
          </cell>
          <cell r="AB12">
            <v>0</v>
          </cell>
          <cell r="AC12">
            <v>0</v>
          </cell>
          <cell r="AD12">
            <v>0</v>
          </cell>
          <cell r="AE12">
            <v>0</v>
          </cell>
          <cell r="AF12">
            <v>0</v>
          </cell>
          <cell r="AG12">
            <v>0</v>
          </cell>
          <cell r="AH12">
            <v>0</v>
          </cell>
          <cell r="AI12">
            <v>0</v>
          </cell>
          <cell r="AJ12">
            <v>0</v>
          </cell>
          <cell r="AK12">
            <v>0</v>
          </cell>
          <cell r="AL12">
            <v>0</v>
          </cell>
          <cell r="AW12">
            <v>11.558168999999999</v>
          </cell>
          <cell r="AX12">
            <v>0</v>
          </cell>
          <cell r="AY12">
            <v>0.35746899999999998</v>
          </cell>
          <cell r="AZ12">
            <v>0.35746900000000198</v>
          </cell>
          <cell r="BQ12" t="str">
            <v>深圳市龙光骏凯房地产有限公司</v>
          </cell>
          <cell r="CA12">
            <v>0</v>
          </cell>
          <cell r="CB12">
            <v>0</v>
          </cell>
          <cell r="CC12">
            <v>0</v>
          </cell>
          <cell r="CD12">
            <v>0</v>
          </cell>
          <cell r="CE12">
            <v>0</v>
          </cell>
          <cell r="CF12">
            <v>0</v>
          </cell>
          <cell r="CG12">
            <v>0</v>
          </cell>
          <cell r="CH12">
            <v>0</v>
          </cell>
          <cell r="CI12">
            <v>0</v>
          </cell>
          <cell r="CJ12">
            <v>0</v>
          </cell>
          <cell r="CK12">
            <v>0</v>
          </cell>
          <cell r="CL12">
            <v>0</v>
          </cell>
          <cell r="DA12">
            <v>0</v>
          </cell>
          <cell r="DB12">
            <v>0</v>
          </cell>
          <cell r="DC12">
            <v>0</v>
          </cell>
          <cell r="DD12">
            <v>0</v>
          </cell>
          <cell r="DE12">
            <v>0</v>
          </cell>
          <cell r="DF12">
            <v>0</v>
          </cell>
          <cell r="DG12">
            <v>0</v>
          </cell>
          <cell r="DH12">
            <v>0</v>
          </cell>
          <cell r="DI12">
            <v>0</v>
          </cell>
          <cell r="DJ12">
            <v>0</v>
          </cell>
          <cell r="DK12">
            <v>0</v>
          </cell>
          <cell r="DL12">
            <v>0</v>
          </cell>
        </row>
        <row r="13">
          <cell r="A13">
            <v>9</v>
          </cell>
          <cell r="B13" t="str">
            <v>广东分公司</v>
          </cell>
          <cell r="C13" t="str">
            <v>ZHT2021090100103</v>
          </cell>
          <cell r="D13" t="str">
            <v>深圳西丽32亩项目智慧工地工程合同</v>
          </cell>
          <cell r="E13">
            <v>19.204750000000001</v>
          </cell>
          <cell r="F13">
            <v>19.204750000000001</v>
          </cell>
          <cell r="H13">
            <v>0.95804999999999996</v>
          </cell>
          <cell r="I13">
            <v>4.9886095887736098E-2</v>
          </cell>
          <cell r="J13">
            <v>0.13</v>
          </cell>
          <cell r="M13" t="str">
            <v>主导</v>
          </cell>
          <cell r="N13">
            <v>0</v>
          </cell>
          <cell r="O13" t="str">
            <v>明艳丽</v>
          </cell>
          <cell r="P13" t="str">
            <v>过往已完结</v>
          </cell>
          <cell r="T13">
            <v>19.204750000000001</v>
          </cell>
          <cell r="U13">
            <v>0</v>
          </cell>
          <cell r="V13">
            <v>0</v>
          </cell>
          <cell r="AA13">
            <v>0</v>
          </cell>
          <cell r="AB13">
            <v>0</v>
          </cell>
          <cell r="AC13">
            <v>0</v>
          </cell>
          <cell r="AD13">
            <v>0</v>
          </cell>
          <cell r="AE13">
            <v>0</v>
          </cell>
          <cell r="AF13">
            <v>0</v>
          </cell>
          <cell r="AG13">
            <v>0</v>
          </cell>
          <cell r="AH13">
            <v>0</v>
          </cell>
          <cell r="AI13">
            <v>0</v>
          </cell>
          <cell r="AJ13">
            <v>0</v>
          </cell>
          <cell r="AK13">
            <v>0</v>
          </cell>
          <cell r="AL13">
            <v>0</v>
          </cell>
          <cell r="AW13">
            <v>18.628606999999999</v>
          </cell>
          <cell r="AX13">
            <v>0</v>
          </cell>
          <cell r="AY13">
            <v>0.57614299999999796</v>
          </cell>
          <cell r="AZ13">
            <v>0.57614299999999796</v>
          </cell>
          <cell r="BQ13" t="str">
            <v>深圳市龙光骏博房地产有限公司</v>
          </cell>
          <cell r="CA13">
            <v>0</v>
          </cell>
          <cell r="CB13">
            <v>0</v>
          </cell>
          <cell r="CC13">
            <v>0</v>
          </cell>
          <cell r="CD13">
            <v>0</v>
          </cell>
          <cell r="CE13">
            <v>0</v>
          </cell>
          <cell r="CF13">
            <v>0</v>
          </cell>
          <cell r="CG13">
            <v>0</v>
          </cell>
          <cell r="CH13">
            <v>0</v>
          </cell>
          <cell r="CI13">
            <v>0</v>
          </cell>
          <cell r="CJ13">
            <v>0</v>
          </cell>
          <cell r="CK13">
            <v>0</v>
          </cell>
          <cell r="CL13">
            <v>0</v>
          </cell>
          <cell r="DA13">
            <v>0</v>
          </cell>
          <cell r="DB13">
            <v>0</v>
          </cell>
          <cell r="DC13">
            <v>0</v>
          </cell>
          <cell r="DD13">
            <v>0</v>
          </cell>
          <cell r="DE13">
            <v>0</v>
          </cell>
          <cell r="DF13">
            <v>0</v>
          </cell>
          <cell r="DG13">
            <v>0</v>
          </cell>
          <cell r="DH13">
            <v>0</v>
          </cell>
          <cell r="DI13">
            <v>0</v>
          </cell>
          <cell r="DJ13">
            <v>0</v>
          </cell>
          <cell r="DK13">
            <v>0</v>
          </cell>
          <cell r="DL13">
            <v>0</v>
          </cell>
        </row>
        <row r="14">
          <cell r="A14">
            <v>10</v>
          </cell>
          <cell r="B14" t="str">
            <v>广东分公司</v>
          </cell>
          <cell r="C14" t="str">
            <v>ZHT2021101400117</v>
          </cell>
          <cell r="D14" t="str">
            <v>文明东越江通道积水监测工程施工合同</v>
          </cell>
          <cell r="E14">
            <v>3</v>
          </cell>
          <cell r="F14">
            <v>3</v>
          </cell>
          <cell r="H14">
            <v>3</v>
          </cell>
          <cell r="I14">
            <v>1</v>
          </cell>
          <cell r="J14">
            <v>0</v>
          </cell>
          <cell r="M14" t="str">
            <v>主导</v>
          </cell>
          <cell r="N14">
            <v>0</v>
          </cell>
          <cell r="O14" t="str">
            <v>杜江</v>
          </cell>
          <cell r="P14" t="str">
            <v>过往已完结</v>
          </cell>
          <cell r="T14">
            <v>3</v>
          </cell>
          <cell r="U14">
            <v>0</v>
          </cell>
          <cell r="V14">
            <v>0</v>
          </cell>
          <cell r="AA14">
            <v>0</v>
          </cell>
          <cell r="AB14">
            <v>0</v>
          </cell>
          <cell r="AC14">
            <v>0</v>
          </cell>
          <cell r="AD14">
            <v>0</v>
          </cell>
          <cell r="AE14">
            <v>0</v>
          </cell>
          <cell r="AF14">
            <v>0</v>
          </cell>
          <cell r="AG14">
            <v>0</v>
          </cell>
          <cell r="AH14">
            <v>0</v>
          </cell>
          <cell r="AI14">
            <v>0</v>
          </cell>
          <cell r="AJ14">
            <v>0</v>
          </cell>
          <cell r="AK14">
            <v>0</v>
          </cell>
          <cell r="AL14">
            <v>0</v>
          </cell>
          <cell r="AW14">
            <v>2.4</v>
          </cell>
          <cell r="AX14">
            <v>0</v>
          </cell>
          <cell r="AY14">
            <v>0.6</v>
          </cell>
          <cell r="AZ14">
            <v>0.6</v>
          </cell>
          <cell r="BQ14" t="str">
            <v>海口市建工城市运营管理有限公司</v>
          </cell>
          <cell r="CA14">
            <v>0</v>
          </cell>
          <cell r="CB14">
            <v>0</v>
          </cell>
          <cell r="CC14">
            <v>0</v>
          </cell>
          <cell r="CD14">
            <v>0</v>
          </cell>
          <cell r="CE14">
            <v>0</v>
          </cell>
          <cell r="CF14">
            <v>0</v>
          </cell>
          <cell r="CG14">
            <v>0</v>
          </cell>
          <cell r="CH14">
            <v>0</v>
          </cell>
          <cell r="CI14">
            <v>0</v>
          </cell>
          <cell r="CJ14">
            <v>0</v>
          </cell>
          <cell r="CK14">
            <v>0</v>
          </cell>
          <cell r="CL14">
            <v>0</v>
          </cell>
          <cell r="DA14">
            <v>0</v>
          </cell>
          <cell r="DB14">
            <v>0</v>
          </cell>
          <cell r="DC14">
            <v>0</v>
          </cell>
          <cell r="DD14">
            <v>0</v>
          </cell>
          <cell r="DE14">
            <v>0</v>
          </cell>
          <cell r="DF14">
            <v>0</v>
          </cell>
          <cell r="DG14">
            <v>0</v>
          </cell>
          <cell r="DH14">
            <v>0</v>
          </cell>
          <cell r="DI14">
            <v>0</v>
          </cell>
          <cell r="DJ14">
            <v>0</v>
          </cell>
          <cell r="DK14">
            <v>0</v>
          </cell>
          <cell r="DL14">
            <v>0</v>
          </cell>
        </row>
        <row r="15">
          <cell r="A15">
            <v>11</v>
          </cell>
          <cell r="B15" t="str">
            <v>广东分公司</v>
          </cell>
          <cell r="C15" t="str">
            <v>ZHT2021101400116</v>
          </cell>
          <cell r="D15" t="str">
            <v>坪山沙湖项目智慧工地施工合同</v>
          </cell>
          <cell r="E15">
            <v>18.972246999999999</v>
          </cell>
          <cell r="F15">
            <v>18.972246999999999</v>
          </cell>
          <cell r="H15">
            <v>0.94864700000000102</v>
          </cell>
          <cell r="I15">
            <v>5.0001826351934002E-2</v>
          </cell>
          <cell r="J15">
            <v>0.13</v>
          </cell>
          <cell r="M15" t="str">
            <v>主导</v>
          </cell>
          <cell r="N15">
            <v>0</v>
          </cell>
          <cell r="O15" t="str">
            <v>明艳丽</v>
          </cell>
          <cell r="P15" t="str">
            <v>过往已完结</v>
          </cell>
          <cell r="T15">
            <v>18.972246999999999</v>
          </cell>
          <cell r="U15">
            <v>0</v>
          </cell>
          <cell r="V15">
            <v>0</v>
          </cell>
          <cell r="AA15">
            <v>0</v>
          </cell>
          <cell r="AB15">
            <v>0</v>
          </cell>
          <cell r="AC15">
            <v>0</v>
          </cell>
          <cell r="AD15">
            <v>0</v>
          </cell>
          <cell r="AE15">
            <v>0</v>
          </cell>
          <cell r="AF15">
            <v>0</v>
          </cell>
          <cell r="AG15">
            <v>0</v>
          </cell>
          <cell r="AH15">
            <v>0</v>
          </cell>
          <cell r="AI15">
            <v>0</v>
          </cell>
          <cell r="AJ15">
            <v>0</v>
          </cell>
          <cell r="AK15">
            <v>0</v>
          </cell>
          <cell r="AL15">
            <v>0</v>
          </cell>
          <cell r="AW15">
            <v>18.403079999999999</v>
          </cell>
          <cell r="AX15">
            <v>0</v>
          </cell>
          <cell r="AY15">
            <v>0.56916699999999998</v>
          </cell>
          <cell r="AZ15">
            <v>0.56916699999999998</v>
          </cell>
          <cell r="BQ15" t="str">
            <v>深圳市龙光春城投资发展有限公司</v>
          </cell>
          <cell r="CA15">
            <v>0</v>
          </cell>
          <cell r="CB15">
            <v>0</v>
          </cell>
          <cell r="CC15">
            <v>0</v>
          </cell>
          <cell r="CD15">
            <v>0</v>
          </cell>
          <cell r="CE15">
            <v>0</v>
          </cell>
          <cell r="CF15">
            <v>0</v>
          </cell>
          <cell r="CG15">
            <v>0</v>
          </cell>
          <cell r="CH15">
            <v>0</v>
          </cell>
          <cell r="CI15">
            <v>0</v>
          </cell>
          <cell r="CJ15">
            <v>0</v>
          </cell>
          <cell r="CK15">
            <v>0</v>
          </cell>
          <cell r="CL15">
            <v>0</v>
          </cell>
          <cell r="DA15">
            <v>0</v>
          </cell>
          <cell r="DB15">
            <v>0</v>
          </cell>
          <cell r="DC15">
            <v>0</v>
          </cell>
          <cell r="DD15">
            <v>0</v>
          </cell>
          <cell r="DE15">
            <v>0</v>
          </cell>
          <cell r="DF15">
            <v>0</v>
          </cell>
          <cell r="DG15">
            <v>0</v>
          </cell>
          <cell r="DH15">
            <v>0</v>
          </cell>
          <cell r="DI15">
            <v>0</v>
          </cell>
          <cell r="DJ15">
            <v>0</v>
          </cell>
          <cell r="DK15">
            <v>0</v>
          </cell>
          <cell r="DL15">
            <v>0</v>
          </cell>
        </row>
        <row r="16">
          <cell r="A16">
            <v>12</v>
          </cell>
          <cell r="B16" t="str">
            <v>广东分公司</v>
          </cell>
          <cell r="C16" t="str">
            <v>SJHT2019031800028</v>
          </cell>
          <cell r="D16" t="str">
            <v>南通市地铁一号线龙门吊智慧监测设备采购合同 （中铁隧道）</v>
          </cell>
          <cell r="E16">
            <v>21.2</v>
          </cell>
          <cell r="F16">
            <v>21.2</v>
          </cell>
          <cell r="H16">
            <v>2</v>
          </cell>
          <cell r="I16">
            <v>9.4339622641509399E-2</v>
          </cell>
          <cell r="J16">
            <v>0.13</v>
          </cell>
          <cell r="M16" t="str">
            <v>主导</v>
          </cell>
          <cell r="N16">
            <v>0</v>
          </cell>
          <cell r="O16" t="str">
            <v>明艳丽</v>
          </cell>
          <cell r="P16" t="str">
            <v>过往已完结</v>
          </cell>
          <cell r="T16">
            <v>21.2</v>
          </cell>
          <cell r="U16">
            <v>0</v>
          </cell>
          <cell r="V16">
            <v>0</v>
          </cell>
          <cell r="AA16">
            <v>0</v>
          </cell>
          <cell r="AB16">
            <v>0</v>
          </cell>
          <cell r="AC16">
            <v>0</v>
          </cell>
          <cell r="AD16">
            <v>0</v>
          </cell>
          <cell r="AE16">
            <v>0</v>
          </cell>
          <cell r="AF16">
            <v>0</v>
          </cell>
          <cell r="AG16">
            <v>0</v>
          </cell>
          <cell r="AH16">
            <v>0</v>
          </cell>
          <cell r="AI16">
            <v>0</v>
          </cell>
          <cell r="AJ16">
            <v>0</v>
          </cell>
          <cell r="AK16">
            <v>0</v>
          </cell>
          <cell r="AL16">
            <v>0</v>
          </cell>
          <cell r="AW16">
            <v>10.5</v>
          </cell>
          <cell r="AX16">
            <v>0.86</v>
          </cell>
          <cell r="AY16">
            <v>9.84</v>
          </cell>
          <cell r="AZ16">
            <v>9.84</v>
          </cell>
          <cell r="BQ16" t="str">
            <v>南通思迈通信息科技有限公司</v>
          </cell>
          <cell r="CA16">
            <v>0</v>
          </cell>
          <cell r="CB16">
            <v>0</v>
          </cell>
          <cell r="CC16">
            <v>0</v>
          </cell>
          <cell r="CD16">
            <v>0</v>
          </cell>
          <cell r="CE16">
            <v>0</v>
          </cell>
          <cell r="CF16">
            <v>0</v>
          </cell>
          <cell r="CG16">
            <v>0</v>
          </cell>
          <cell r="CH16">
            <v>0</v>
          </cell>
          <cell r="CI16">
            <v>0</v>
          </cell>
          <cell r="CJ16">
            <v>0</v>
          </cell>
          <cell r="CK16">
            <v>0</v>
          </cell>
          <cell r="CL16">
            <v>0</v>
          </cell>
          <cell r="DA16">
            <v>0</v>
          </cell>
          <cell r="DB16">
            <v>0.86</v>
          </cell>
          <cell r="DC16">
            <v>0</v>
          </cell>
          <cell r="DD16">
            <v>0</v>
          </cell>
          <cell r="DE16">
            <v>0</v>
          </cell>
          <cell r="DF16">
            <v>0</v>
          </cell>
          <cell r="DG16">
            <v>0</v>
          </cell>
          <cell r="DH16">
            <v>0</v>
          </cell>
          <cell r="DI16">
            <v>0</v>
          </cell>
          <cell r="DJ16">
            <v>0</v>
          </cell>
          <cell r="DK16">
            <v>0</v>
          </cell>
          <cell r="DL16">
            <v>0</v>
          </cell>
        </row>
        <row r="17">
          <cell r="A17">
            <v>13</v>
          </cell>
          <cell r="B17" t="str">
            <v>广东分公司</v>
          </cell>
          <cell r="C17" t="str">
            <v>ZHT2020061500027</v>
          </cell>
          <cell r="D17" t="str">
            <v>深圳前海T102－0346宗地项目智慧工地工程</v>
          </cell>
          <cell r="E17">
            <v>13.685</v>
          </cell>
          <cell r="F17">
            <v>13.685</v>
          </cell>
          <cell r="H17">
            <v>-0.38200000000000001</v>
          </cell>
          <cell r="I17">
            <v>-2.79137742053343E-2</v>
          </cell>
          <cell r="J17">
            <v>0.06</v>
          </cell>
          <cell r="M17" t="str">
            <v>主导</v>
          </cell>
          <cell r="N17">
            <v>0</v>
          </cell>
          <cell r="O17" t="str">
            <v>明艳丽</v>
          </cell>
          <cell r="P17" t="str">
            <v>过往已完结</v>
          </cell>
          <cell r="T17">
            <v>13.685</v>
          </cell>
          <cell r="U17">
            <v>0</v>
          </cell>
          <cell r="V17">
            <v>0</v>
          </cell>
          <cell r="AA17">
            <v>0</v>
          </cell>
          <cell r="AB17">
            <v>0</v>
          </cell>
          <cell r="AC17">
            <v>0</v>
          </cell>
          <cell r="AD17">
            <v>0</v>
          </cell>
          <cell r="AE17">
            <v>0</v>
          </cell>
          <cell r="AF17">
            <v>0</v>
          </cell>
          <cell r="AG17">
            <v>0</v>
          </cell>
          <cell r="AH17">
            <v>0</v>
          </cell>
          <cell r="AI17">
            <v>0</v>
          </cell>
          <cell r="AJ17">
            <v>0</v>
          </cell>
          <cell r="AK17">
            <v>0</v>
          </cell>
          <cell r="AL17">
            <v>0</v>
          </cell>
          <cell r="AW17">
            <v>13.27445</v>
          </cell>
          <cell r="AX17">
            <v>0</v>
          </cell>
          <cell r="AY17">
            <v>0.41055000000000103</v>
          </cell>
          <cell r="AZ17">
            <v>0.41055000000000103</v>
          </cell>
          <cell r="BQ17" t="str">
            <v>龙光工程建设有限公司深圳分公司</v>
          </cell>
          <cell r="CA17">
            <v>0</v>
          </cell>
          <cell r="CB17">
            <v>0</v>
          </cell>
          <cell r="CC17">
            <v>0</v>
          </cell>
          <cell r="CD17">
            <v>0</v>
          </cell>
          <cell r="CE17">
            <v>0</v>
          </cell>
          <cell r="CF17">
            <v>0</v>
          </cell>
          <cell r="CG17">
            <v>0</v>
          </cell>
          <cell r="CH17">
            <v>0</v>
          </cell>
          <cell r="CI17">
            <v>0</v>
          </cell>
          <cell r="CJ17">
            <v>0</v>
          </cell>
          <cell r="CK17">
            <v>0</v>
          </cell>
          <cell r="CL17">
            <v>0</v>
          </cell>
          <cell r="DA17">
            <v>0</v>
          </cell>
          <cell r="DB17">
            <v>0</v>
          </cell>
          <cell r="DC17">
            <v>0</v>
          </cell>
          <cell r="DD17">
            <v>0</v>
          </cell>
          <cell r="DE17">
            <v>0</v>
          </cell>
          <cell r="DF17">
            <v>0</v>
          </cell>
          <cell r="DG17">
            <v>0</v>
          </cell>
          <cell r="DH17">
            <v>0</v>
          </cell>
          <cell r="DI17">
            <v>0</v>
          </cell>
          <cell r="DJ17">
            <v>0</v>
          </cell>
          <cell r="DK17">
            <v>0</v>
          </cell>
          <cell r="DL17">
            <v>0</v>
          </cell>
        </row>
        <row r="18">
          <cell r="A18">
            <v>14</v>
          </cell>
          <cell r="B18" t="str">
            <v>广东分公司</v>
          </cell>
          <cell r="C18" t="str">
            <v>ZHT2020072900038</v>
          </cell>
          <cell r="D18" t="str">
            <v>皇岗口岸重建项目拆除工程II标段合同</v>
          </cell>
          <cell r="E18">
            <v>32.896000000000001</v>
          </cell>
          <cell r="F18">
            <v>32.896000000000001</v>
          </cell>
          <cell r="H18">
            <v>-1.304</v>
          </cell>
          <cell r="I18">
            <v>-3.9640077821011699E-2</v>
          </cell>
          <cell r="J18">
            <v>0.13</v>
          </cell>
          <cell r="M18" t="str">
            <v>主导</v>
          </cell>
          <cell r="N18">
            <v>0</v>
          </cell>
          <cell r="O18" t="str">
            <v>明艳丽</v>
          </cell>
          <cell r="P18" t="str">
            <v>过往已完结</v>
          </cell>
          <cell r="T18">
            <v>32.896000000000001</v>
          </cell>
          <cell r="U18">
            <v>0</v>
          </cell>
          <cell r="V18">
            <v>0</v>
          </cell>
          <cell r="AA18">
            <v>0</v>
          </cell>
          <cell r="AB18">
            <v>0</v>
          </cell>
          <cell r="AC18">
            <v>0</v>
          </cell>
          <cell r="AD18">
            <v>0</v>
          </cell>
          <cell r="AE18">
            <v>0</v>
          </cell>
          <cell r="AF18">
            <v>0</v>
          </cell>
          <cell r="AG18">
            <v>0</v>
          </cell>
          <cell r="AH18">
            <v>0</v>
          </cell>
          <cell r="AI18">
            <v>0</v>
          </cell>
          <cell r="AJ18">
            <v>0</v>
          </cell>
          <cell r="AK18">
            <v>0</v>
          </cell>
          <cell r="AL18">
            <v>0</v>
          </cell>
          <cell r="AW18">
            <v>32.311059999999998</v>
          </cell>
          <cell r="AX18">
            <v>0</v>
          </cell>
          <cell r="AY18">
            <v>0.58494000000000301</v>
          </cell>
          <cell r="AZ18">
            <v>0.58494000000000301</v>
          </cell>
          <cell r="BQ18" t="str">
            <v>中建科工集团有限公司</v>
          </cell>
          <cell r="CA18">
            <v>0</v>
          </cell>
          <cell r="CB18">
            <v>0</v>
          </cell>
          <cell r="CC18">
            <v>0</v>
          </cell>
          <cell r="CD18">
            <v>0</v>
          </cell>
          <cell r="CE18">
            <v>0</v>
          </cell>
          <cell r="CF18">
            <v>0</v>
          </cell>
          <cell r="CG18">
            <v>0</v>
          </cell>
          <cell r="CH18">
            <v>0</v>
          </cell>
          <cell r="CI18">
            <v>0</v>
          </cell>
          <cell r="CJ18">
            <v>0</v>
          </cell>
          <cell r="CK18">
            <v>0</v>
          </cell>
          <cell r="CL18">
            <v>0</v>
          </cell>
          <cell r="DA18">
            <v>0</v>
          </cell>
          <cell r="DB18">
            <v>0</v>
          </cell>
          <cell r="DC18">
            <v>0</v>
          </cell>
          <cell r="DD18">
            <v>0</v>
          </cell>
          <cell r="DE18">
            <v>0</v>
          </cell>
          <cell r="DF18">
            <v>0</v>
          </cell>
          <cell r="DG18">
            <v>0</v>
          </cell>
          <cell r="DH18">
            <v>0</v>
          </cell>
          <cell r="DI18">
            <v>0</v>
          </cell>
          <cell r="DJ18">
            <v>0</v>
          </cell>
          <cell r="DK18">
            <v>0</v>
          </cell>
          <cell r="DL18">
            <v>0</v>
          </cell>
        </row>
        <row r="19">
          <cell r="A19">
            <v>15</v>
          </cell>
          <cell r="B19" t="str">
            <v>广东分公司</v>
          </cell>
          <cell r="C19" t="str">
            <v>ZHT2023061200052</v>
          </cell>
          <cell r="D19" t="str">
            <v>SC21 入闸机及劳务系统研发工程 三方合同</v>
          </cell>
          <cell r="E19">
            <v>35.064999999999998</v>
          </cell>
          <cell r="F19">
            <v>35.064999999999998</v>
          </cell>
          <cell r="H19">
            <v>8.0649999999999995</v>
          </cell>
          <cell r="I19">
            <v>0.23000142592328501</v>
          </cell>
          <cell r="J19">
            <v>0.13</v>
          </cell>
          <cell r="M19" t="str">
            <v>主导</v>
          </cell>
          <cell r="N19" t="str">
            <v>许清亮团队</v>
          </cell>
          <cell r="O19" t="str">
            <v>杜江</v>
          </cell>
          <cell r="P19" t="str">
            <v>过往已完结</v>
          </cell>
          <cell r="T19">
            <v>35.064999999999998</v>
          </cell>
          <cell r="U19">
            <v>0</v>
          </cell>
          <cell r="V19">
            <v>0</v>
          </cell>
          <cell r="AA19">
            <v>0</v>
          </cell>
          <cell r="AB19">
            <v>0</v>
          </cell>
          <cell r="AC19">
            <v>0</v>
          </cell>
          <cell r="AD19">
            <v>0</v>
          </cell>
          <cell r="AE19">
            <v>0</v>
          </cell>
          <cell r="AF19">
            <v>0</v>
          </cell>
          <cell r="AG19">
            <v>0</v>
          </cell>
          <cell r="AH19">
            <v>0</v>
          </cell>
          <cell r="AI19">
            <v>0</v>
          </cell>
          <cell r="AJ19">
            <v>0</v>
          </cell>
          <cell r="AK19">
            <v>0</v>
          </cell>
          <cell r="AL19">
            <v>0</v>
          </cell>
          <cell r="AW19">
            <v>34.325570999999997</v>
          </cell>
          <cell r="AX19">
            <v>0</v>
          </cell>
          <cell r="AY19">
            <v>0.739429000000001</v>
          </cell>
          <cell r="AZ19">
            <v>0.739429000000001</v>
          </cell>
          <cell r="BQ19" t="str">
            <v>上海隧道工程股份有限公司-澳门分公司</v>
          </cell>
          <cell r="CA19">
            <v>0</v>
          </cell>
          <cell r="CB19">
            <v>0</v>
          </cell>
          <cell r="CC19">
            <v>0</v>
          </cell>
          <cell r="CD19">
            <v>0</v>
          </cell>
          <cell r="CE19">
            <v>0</v>
          </cell>
          <cell r="CF19">
            <v>0</v>
          </cell>
          <cell r="CG19">
            <v>0</v>
          </cell>
          <cell r="CH19">
            <v>0</v>
          </cell>
          <cell r="CI19">
            <v>0</v>
          </cell>
          <cell r="CJ19">
            <v>0</v>
          </cell>
          <cell r="CK19">
            <v>0</v>
          </cell>
          <cell r="CL19">
            <v>0</v>
          </cell>
          <cell r="DA19">
            <v>0</v>
          </cell>
          <cell r="DB19">
            <v>0</v>
          </cell>
          <cell r="DC19">
            <v>0</v>
          </cell>
          <cell r="DD19">
            <v>0</v>
          </cell>
          <cell r="DE19">
            <v>0</v>
          </cell>
          <cell r="DF19">
            <v>0</v>
          </cell>
          <cell r="DG19">
            <v>0</v>
          </cell>
          <cell r="DH19">
            <v>0</v>
          </cell>
          <cell r="DI19">
            <v>0</v>
          </cell>
          <cell r="DJ19">
            <v>0</v>
          </cell>
          <cell r="DK19">
            <v>0</v>
          </cell>
          <cell r="DL19">
            <v>0</v>
          </cell>
        </row>
        <row r="20">
          <cell r="A20">
            <v>16</v>
          </cell>
          <cell r="B20" t="str">
            <v>广东分公司</v>
          </cell>
          <cell r="C20" t="str">
            <v>ZHT2023070700062</v>
          </cell>
          <cell r="D20" t="str">
            <v>深圳市路桥建设集团坂银通道智慧运管数字孪生与BIM咨询服务（变更）</v>
          </cell>
          <cell r="E20">
            <v>18.75</v>
          </cell>
          <cell r="F20">
            <v>18.75</v>
          </cell>
          <cell r="H20">
            <v>0</v>
          </cell>
          <cell r="I20">
            <v>0</v>
          </cell>
          <cell r="J20">
            <v>0.13</v>
          </cell>
          <cell r="M20" t="str">
            <v>主导</v>
          </cell>
          <cell r="N20" t="str">
            <v>许清亮团队</v>
          </cell>
          <cell r="O20" t="str">
            <v>明艳丽</v>
          </cell>
          <cell r="P20" t="str">
            <v>过往已完结</v>
          </cell>
          <cell r="T20">
            <v>18.75</v>
          </cell>
          <cell r="U20">
            <v>0</v>
          </cell>
          <cell r="V20">
            <v>0</v>
          </cell>
          <cell r="AA20">
            <v>0</v>
          </cell>
          <cell r="AB20">
            <v>0</v>
          </cell>
          <cell r="AC20">
            <v>0</v>
          </cell>
          <cell r="AD20">
            <v>0</v>
          </cell>
          <cell r="AE20">
            <v>0</v>
          </cell>
          <cell r="AF20">
            <v>0</v>
          </cell>
          <cell r="AG20">
            <v>0</v>
          </cell>
          <cell r="AH20">
            <v>0</v>
          </cell>
          <cell r="AI20">
            <v>0</v>
          </cell>
          <cell r="AJ20">
            <v>0</v>
          </cell>
          <cell r="AK20">
            <v>0</v>
          </cell>
          <cell r="AL20">
            <v>0</v>
          </cell>
          <cell r="AW20">
            <v>11.25</v>
          </cell>
          <cell r="AX20">
            <v>0</v>
          </cell>
          <cell r="AY20">
            <v>7.5</v>
          </cell>
          <cell r="AZ20">
            <v>7.5</v>
          </cell>
          <cell r="BJ20">
            <v>7.5</v>
          </cell>
          <cell r="BQ20" t="str">
            <v>深圳市路桥建设集团有限公司</v>
          </cell>
          <cell r="CA20">
            <v>0</v>
          </cell>
          <cell r="CB20">
            <v>0</v>
          </cell>
          <cell r="CC20">
            <v>0</v>
          </cell>
          <cell r="CD20">
            <v>0</v>
          </cell>
          <cell r="CE20">
            <v>0</v>
          </cell>
          <cell r="CF20">
            <v>0</v>
          </cell>
          <cell r="CG20">
            <v>0</v>
          </cell>
          <cell r="CH20">
            <v>0</v>
          </cell>
          <cell r="CI20">
            <v>0</v>
          </cell>
          <cell r="CJ20">
            <v>0</v>
          </cell>
          <cell r="CK20">
            <v>0</v>
          </cell>
          <cell r="CL20">
            <v>0</v>
          </cell>
          <cell r="DA20">
            <v>0</v>
          </cell>
          <cell r="DB20">
            <v>0</v>
          </cell>
          <cell r="DC20">
            <v>0</v>
          </cell>
          <cell r="DD20">
            <v>0</v>
          </cell>
          <cell r="DE20">
            <v>0</v>
          </cell>
          <cell r="DF20">
            <v>0</v>
          </cell>
          <cell r="DG20">
            <v>0</v>
          </cell>
          <cell r="DH20">
            <v>0</v>
          </cell>
          <cell r="DI20">
            <v>0</v>
          </cell>
          <cell r="DJ20">
            <v>0</v>
          </cell>
          <cell r="DK20">
            <v>0</v>
          </cell>
          <cell r="DL20">
            <v>0</v>
          </cell>
        </row>
        <row r="21">
          <cell r="A21">
            <v>17</v>
          </cell>
          <cell r="B21" t="str">
            <v>广东分公司</v>
          </cell>
          <cell r="C21" t="str">
            <v>ZHT2023122600178</v>
          </cell>
          <cell r="D21" t="str">
            <v>2023年度隧道公司BIM技术服务</v>
          </cell>
          <cell r="E21">
            <v>120</v>
          </cell>
          <cell r="F21">
            <v>120</v>
          </cell>
          <cell r="H21">
            <v>120</v>
          </cell>
          <cell r="I21">
            <v>1</v>
          </cell>
          <cell r="J21">
            <v>0.06</v>
          </cell>
          <cell r="M21" t="str">
            <v>主导</v>
          </cell>
          <cell r="N21" t="str">
            <v>明艳丽团队</v>
          </cell>
          <cell r="O21" t="str">
            <v>明艳丽</v>
          </cell>
          <cell r="P21" t="str">
            <v>过往已完结</v>
          </cell>
          <cell r="T21">
            <v>120</v>
          </cell>
          <cell r="U21">
            <v>0</v>
          </cell>
          <cell r="V21">
            <v>0</v>
          </cell>
          <cell r="AA21">
            <v>0</v>
          </cell>
          <cell r="AB21">
            <v>0</v>
          </cell>
          <cell r="AC21">
            <v>0</v>
          </cell>
          <cell r="AD21">
            <v>0</v>
          </cell>
          <cell r="AE21">
            <v>0</v>
          </cell>
          <cell r="AF21">
            <v>0</v>
          </cell>
          <cell r="AG21">
            <v>0</v>
          </cell>
          <cell r="AH21">
            <v>0</v>
          </cell>
          <cell r="AI21">
            <v>0</v>
          </cell>
          <cell r="AJ21">
            <v>0</v>
          </cell>
          <cell r="AK21">
            <v>0</v>
          </cell>
          <cell r="AL21">
            <v>0</v>
          </cell>
          <cell r="AW21">
            <v>60</v>
          </cell>
          <cell r="AX21">
            <v>0</v>
          </cell>
          <cell r="AY21">
            <v>60</v>
          </cell>
          <cell r="AZ21">
            <v>60</v>
          </cell>
          <cell r="BK21">
            <v>60</v>
          </cell>
          <cell r="BQ21" t="str">
            <v>上海隧道工程有限公司</v>
          </cell>
          <cell r="CA21">
            <v>0</v>
          </cell>
          <cell r="CB21">
            <v>0</v>
          </cell>
          <cell r="CC21">
            <v>0</v>
          </cell>
          <cell r="CD21">
            <v>0</v>
          </cell>
          <cell r="CE21">
            <v>0</v>
          </cell>
          <cell r="CF21">
            <v>0</v>
          </cell>
          <cell r="CG21">
            <v>0</v>
          </cell>
          <cell r="CH21">
            <v>0</v>
          </cell>
          <cell r="CI21">
            <v>0</v>
          </cell>
          <cell r="CJ21">
            <v>0</v>
          </cell>
          <cell r="CK21">
            <v>0</v>
          </cell>
          <cell r="CL21">
            <v>0</v>
          </cell>
          <cell r="DA21">
            <v>0</v>
          </cell>
          <cell r="DB21">
            <v>0</v>
          </cell>
          <cell r="DC21">
            <v>0</v>
          </cell>
          <cell r="DD21">
            <v>0</v>
          </cell>
          <cell r="DE21">
            <v>0</v>
          </cell>
          <cell r="DF21">
            <v>0</v>
          </cell>
          <cell r="DG21">
            <v>0</v>
          </cell>
          <cell r="DH21">
            <v>0</v>
          </cell>
          <cell r="DI21">
            <v>0</v>
          </cell>
          <cell r="DJ21">
            <v>0</v>
          </cell>
          <cell r="DK21">
            <v>0</v>
          </cell>
          <cell r="DL21">
            <v>0</v>
          </cell>
        </row>
        <row r="22">
          <cell r="A22">
            <v>18</v>
          </cell>
          <cell r="B22" t="str">
            <v>广东分公司</v>
          </cell>
          <cell r="C22" t="str">
            <v>ZHT2022010600005</v>
          </cell>
          <cell r="D22" t="str">
            <v>海口市桥梁隧道管养信息平台合同</v>
          </cell>
          <cell r="E22">
            <v>237.06</v>
          </cell>
          <cell r="F22">
            <v>237.06</v>
          </cell>
          <cell r="H22">
            <v>147.06</v>
          </cell>
          <cell r="I22">
            <v>0.62034927866362899</v>
          </cell>
          <cell r="J22">
            <v>0.01</v>
          </cell>
          <cell r="M22" t="str">
            <v>主导</v>
          </cell>
          <cell r="N22" t="str">
            <v>许清亮团队</v>
          </cell>
          <cell r="O22" t="str">
            <v>明艳丽</v>
          </cell>
          <cell r="P22" t="str">
            <v>过往已完结</v>
          </cell>
          <cell r="T22">
            <v>237.06</v>
          </cell>
          <cell r="U22">
            <v>0</v>
          </cell>
          <cell r="V22">
            <v>0</v>
          </cell>
          <cell r="AA22">
            <v>0</v>
          </cell>
          <cell r="AB22">
            <v>0</v>
          </cell>
          <cell r="AC22">
            <v>0</v>
          </cell>
          <cell r="AD22">
            <v>0</v>
          </cell>
          <cell r="AE22">
            <v>0</v>
          </cell>
          <cell r="AF22">
            <v>0</v>
          </cell>
          <cell r="AG22">
            <v>0</v>
          </cell>
          <cell r="AH22">
            <v>0</v>
          </cell>
          <cell r="AI22">
            <v>0</v>
          </cell>
          <cell r="AJ22">
            <v>0</v>
          </cell>
          <cell r="AK22">
            <v>0</v>
          </cell>
          <cell r="AL22">
            <v>0</v>
          </cell>
          <cell r="AW22">
            <v>225.20699999999999</v>
          </cell>
          <cell r="AX22">
            <v>0</v>
          </cell>
          <cell r="AY22">
            <v>11.853</v>
          </cell>
          <cell r="AZ22">
            <v>11.853</v>
          </cell>
          <cell r="BI22">
            <v>11.853</v>
          </cell>
          <cell r="BQ22" t="str">
            <v>海口市建工城市运营管理有限公司</v>
          </cell>
          <cell r="CA22">
            <v>0</v>
          </cell>
          <cell r="CB22">
            <v>0</v>
          </cell>
          <cell r="CC22">
            <v>0</v>
          </cell>
          <cell r="CD22">
            <v>0</v>
          </cell>
          <cell r="CE22">
            <v>0</v>
          </cell>
          <cell r="CF22">
            <v>0</v>
          </cell>
          <cell r="CG22">
            <v>0</v>
          </cell>
          <cell r="CH22">
            <v>0</v>
          </cell>
          <cell r="CI22">
            <v>0</v>
          </cell>
          <cell r="CJ22">
            <v>0</v>
          </cell>
          <cell r="CK22">
            <v>0</v>
          </cell>
          <cell r="CL22">
            <v>0</v>
          </cell>
          <cell r="DA22">
            <v>0</v>
          </cell>
          <cell r="DB22">
            <v>0</v>
          </cell>
          <cell r="DC22">
            <v>0</v>
          </cell>
          <cell r="DD22">
            <v>0</v>
          </cell>
          <cell r="DE22">
            <v>0</v>
          </cell>
          <cell r="DF22">
            <v>0</v>
          </cell>
          <cell r="DG22">
            <v>0</v>
          </cell>
          <cell r="DH22">
            <v>0</v>
          </cell>
          <cell r="DI22">
            <v>0</v>
          </cell>
          <cell r="DJ22">
            <v>0</v>
          </cell>
          <cell r="DK22">
            <v>0</v>
          </cell>
          <cell r="DL22">
            <v>0</v>
          </cell>
        </row>
        <row r="23">
          <cell r="A23">
            <v>19</v>
          </cell>
          <cell r="B23" t="str">
            <v>广东分公司</v>
          </cell>
          <cell r="C23" t="str">
            <v>ZHT2022051300039</v>
          </cell>
          <cell r="D23" t="str">
            <v>妈湾隧道1标数字孪生工地项目</v>
          </cell>
          <cell r="E23">
            <v>43</v>
          </cell>
          <cell r="F23">
            <v>32.25</v>
          </cell>
          <cell r="H23">
            <v>8.9849999999999994</v>
          </cell>
          <cell r="I23">
            <v>0.27860465116279098</v>
          </cell>
          <cell r="J23">
            <v>0.06</v>
          </cell>
          <cell r="M23" t="str">
            <v>主导</v>
          </cell>
          <cell r="N23" t="str">
            <v>许清亮团队</v>
          </cell>
          <cell r="O23" t="str">
            <v>明艳丽</v>
          </cell>
          <cell r="P23" t="str">
            <v>过往已完结</v>
          </cell>
          <cell r="T23">
            <v>43</v>
          </cell>
          <cell r="U23">
            <v>0</v>
          </cell>
          <cell r="V23">
            <v>0</v>
          </cell>
          <cell r="AA23">
            <v>0</v>
          </cell>
          <cell r="AB23">
            <v>0</v>
          </cell>
          <cell r="AC23">
            <v>0</v>
          </cell>
          <cell r="AD23">
            <v>0</v>
          </cell>
          <cell r="AE23">
            <v>0</v>
          </cell>
          <cell r="AF23">
            <v>0</v>
          </cell>
          <cell r="AG23">
            <v>0</v>
          </cell>
          <cell r="AH23">
            <v>0</v>
          </cell>
          <cell r="AI23">
            <v>0</v>
          </cell>
          <cell r="AJ23">
            <v>0</v>
          </cell>
          <cell r="AK23">
            <v>0</v>
          </cell>
          <cell r="AL23">
            <v>0</v>
          </cell>
          <cell r="AW23">
            <v>38.700000000000003</v>
          </cell>
          <cell r="AX23">
            <v>0</v>
          </cell>
          <cell r="AY23">
            <v>4.3</v>
          </cell>
          <cell r="AZ23">
            <v>4.3</v>
          </cell>
          <cell r="BQ23" t="str">
            <v>上海隧道工程有限公司</v>
          </cell>
          <cell r="CA23">
            <v>0</v>
          </cell>
          <cell r="CB23">
            <v>0</v>
          </cell>
          <cell r="CC23">
            <v>0</v>
          </cell>
          <cell r="CD23">
            <v>0</v>
          </cell>
          <cell r="CE23">
            <v>0</v>
          </cell>
          <cell r="CF23">
            <v>0</v>
          </cell>
          <cell r="CG23">
            <v>0</v>
          </cell>
          <cell r="CH23">
            <v>0</v>
          </cell>
          <cell r="CI23">
            <v>0</v>
          </cell>
          <cell r="CJ23">
            <v>0</v>
          </cell>
          <cell r="CK23">
            <v>0</v>
          </cell>
          <cell r="CL23">
            <v>0</v>
          </cell>
          <cell r="DA23">
            <v>0</v>
          </cell>
          <cell r="DB23">
            <v>0</v>
          </cell>
          <cell r="DC23">
            <v>0</v>
          </cell>
          <cell r="DD23">
            <v>0</v>
          </cell>
          <cell r="DE23">
            <v>0</v>
          </cell>
          <cell r="DF23">
            <v>0</v>
          </cell>
          <cell r="DG23">
            <v>0</v>
          </cell>
          <cell r="DH23">
            <v>0</v>
          </cell>
          <cell r="DI23">
            <v>0</v>
          </cell>
          <cell r="DJ23">
            <v>0</v>
          </cell>
          <cell r="DK23">
            <v>0</v>
          </cell>
          <cell r="DL23">
            <v>0</v>
          </cell>
        </row>
        <row r="24">
          <cell r="A24">
            <v>20</v>
          </cell>
          <cell r="B24" t="str">
            <v>广东分公司</v>
          </cell>
          <cell r="C24" t="str">
            <v>ZHT2023010600006</v>
          </cell>
          <cell r="D24" t="str">
            <v>深圳市路桥建设集团坂银通道智慧运管数字孪生与BIM咨询服务</v>
          </cell>
          <cell r="E24">
            <v>193.707898</v>
          </cell>
          <cell r="F24">
            <v>193.707898</v>
          </cell>
          <cell r="H24">
            <v>95.991398000000004</v>
          </cell>
          <cell r="I24">
            <v>0.495547156265151</v>
          </cell>
          <cell r="J24">
            <v>0.06</v>
          </cell>
          <cell r="M24" t="str">
            <v>主导</v>
          </cell>
          <cell r="N24" t="str">
            <v>许清亮团队</v>
          </cell>
          <cell r="O24" t="str">
            <v>明艳丽</v>
          </cell>
          <cell r="P24" t="str">
            <v>过往已完结</v>
          </cell>
          <cell r="T24">
            <v>193.707898</v>
          </cell>
          <cell r="U24">
            <v>0</v>
          </cell>
          <cell r="V24">
            <v>0</v>
          </cell>
          <cell r="AA24">
            <v>0</v>
          </cell>
          <cell r="AB24">
            <v>0</v>
          </cell>
          <cell r="AC24">
            <v>0</v>
          </cell>
          <cell r="AD24">
            <v>0</v>
          </cell>
          <cell r="AE24">
            <v>0</v>
          </cell>
          <cell r="AF24">
            <v>0</v>
          </cell>
          <cell r="AG24">
            <v>0</v>
          </cell>
          <cell r="AH24">
            <v>0</v>
          </cell>
          <cell r="AI24">
            <v>0</v>
          </cell>
          <cell r="AJ24">
            <v>0</v>
          </cell>
          <cell r="AK24">
            <v>0</v>
          </cell>
          <cell r="AL24">
            <v>0</v>
          </cell>
          <cell r="AW24">
            <v>190.585003</v>
          </cell>
          <cell r="AX24">
            <v>0</v>
          </cell>
          <cell r="AY24">
            <v>3.12289500000003</v>
          </cell>
          <cell r="AZ24">
            <v>3.12289500000003</v>
          </cell>
          <cell r="BQ24" t="str">
            <v>深圳市路桥建设集团有限公司</v>
          </cell>
          <cell r="CA24">
            <v>0</v>
          </cell>
          <cell r="CB24">
            <v>0</v>
          </cell>
          <cell r="CC24">
            <v>0</v>
          </cell>
          <cell r="CD24">
            <v>0</v>
          </cell>
          <cell r="CE24">
            <v>0</v>
          </cell>
          <cell r="CF24">
            <v>0</v>
          </cell>
          <cell r="CG24">
            <v>0</v>
          </cell>
          <cell r="CH24">
            <v>0</v>
          </cell>
          <cell r="CI24">
            <v>0</v>
          </cell>
          <cell r="CJ24">
            <v>0</v>
          </cell>
          <cell r="CK24">
            <v>0</v>
          </cell>
          <cell r="CL24">
            <v>0</v>
          </cell>
          <cell r="DA24">
            <v>0</v>
          </cell>
          <cell r="DB24">
            <v>0</v>
          </cell>
          <cell r="DC24">
            <v>0</v>
          </cell>
          <cell r="DD24">
            <v>0</v>
          </cell>
          <cell r="DE24">
            <v>0</v>
          </cell>
          <cell r="DF24">
            <v>0</v>
          </cell>
          <cell r="DG24">
            <v>0</v>
          </cell>
          <cell r="DH24">
            <v>0</v>
          </cell>
          <cell r="DI24">
            <v>0</v>
          </cell>
          <cell r="DJ24">
            <v>0</v>
          </cell>
          <cell r="DK24">
            <v>0</v>
          </cell>
          <cell r="DL24">
            <v>0</v>
          </cell>
        </row>
        <row r="25">
          <cell r="A25">
            <v>21</v>
          </cell>
          <cell r="B25" t="str">
            <v>广东分公司</v>
          </cell>
          <cell r="C25" t="str">
            <v>ZHT2023032900030</v>
          </cell>
          <cell r="D25" t="str">
            <v>妈湾跨海通道 1 标数字孪生工地</v>
          </cell>
          <cell r="E25">
            <v>81.709999999999994</v>
          </cell>
          <cell r="F25">
            <v>57.813583659999999</v>
          </cell>
          <cell r="H25">
            <v>32.808583659999996</v>
          </cell>
          <cell r="I25">
            <v>0.56748918823206496</v>
          </cell>
          <cell r="J25">
            <v>8.4821129909912599E-2</v>
          </cell>
          <cell r="M25" t="str">
            <v>主导</v>
          </cell>
          <cell r="N25" t="str">
            <v>许清亮团队</v>
          </cell>
          <cell r="O25" t="str">
            <v>明艳丽</v>
          </cell>
          <cell r="P25" t="str">
            <v>过往已完结</v>
          </cell>
          <cell r="T25">
            <v>81.709999999999994</v>
          </cell>
          <cell r="U25">
            <v>0</v>
          </cell>
          <cell r="V25">
            <v>0</v>
          </cell>
          <cell r="AA25">
            <v>0</v>
          </cell>
          <cell r="AB25">
            <v>0</v>
          </cell>
          <cell r="AC25">
            <v>0</v>
          </cell>
          <cell r="AD25">
            <v>0</v>
          </cell>
          <cell r="AE25">
            <v>0</v>
          </cell>
          <cell r="AF25">
            <v>0</v>
          </cell>
          <cell r="AG25">
            <v>0</v>
          </cell>
          <cell r="AH25">
            <v>0</v>
          </cell>
          <cell r="AI25">
            <v>0</v>
          </cell>
          <cell r="AJ25">
            <v>0</v>
          </cell>
          <cell r="AK25">
            <v>0</v>
          </cell>
          <cell r="AL25">
            <v>0</v>
          </cell>
          <cell r="AW25">
            <v>36.542499999999997</v>
          </cell>
          <cell r="AX25">
            <v>0</v>
          </cell>
          <cell r="AY25">
            <v>45.167499999999997</v>
          </cell>
          <cell r="AZ25">
            <v>45.167499999999997</v>
          </cell>
          <cell r="BQ25" t="str">
            <v>上海隧道工程有限公司</v>
          </cell>
          <cell r="CA25">
            <v>0</v>
          </cell>
          <cell r="CB25">
            <v>0</v>
          </cell>
          <cell r="CC25">
            <v>0</v>
          </cell>
          <cell r="CD25">
            <v>0</v>
          </cell>
          <cell r="CE25">
            <v>0</v>
          </cell>
          <cell r="CF25">
            <v>0</v>
          </cell>
          <cell r="CG25">
            <v>0</v>
          </cell>
          <cell r="CH25">
            <v>0</v>
          </cell>
          <cell r="CI25">
            <v>0</v>
          </cell>
          <cell r="CJ25">
            <v>0</v>
          </cell>
          <cell r="CK25">
            <v>0</v>
          </cell>
          <cell r="CL25">
            <v>0</v>
          </cell>
          <cell r="DA25">
            <v>0</v>
          </cell>
          <cell r="DB25">
            <v>0</v>
          </cell>
          <cell r="DC25">
            <v>0</v>
          </cell>
          <cell r="DD25">
            <v>0</v>
          </cell>
          <cell r="DE25">
            <v>0</v>
          </cell>
          <cell r="DF25">
            <v>0</v>
          </cell>
          <cell r="DG25">
            <v>0</v>
          </cell>
          <cell r="DH25">
            <v>0</v>
          </cell>
          <cell r="DI25">
            <v>0</v>
          </cell>
          <cell r="DJ25">
            <v>0</v>
          </cell>
          <cell r="DK25">
            <v>0</v>
          </cell>
          <cell r="DL25">
            <v>0</v>
          </cell>
        </row>
        <row r="26">
          <cell r="A26">
            <v>22</v>
          </cell>
          <cell r="B26" t="str">
            <v>广东分公司</v>
          </cell>
          <cell r="C26" t="str">
            <v>ZHT2023060100048</v>
          </cell>
          <cell r="D26" t="str">
            <v>深圳市人民医院宝安医院BIM咨询服务合同</v>
          </cell>
          <cell r="E26">
            <v>220</v>
          </cell>
          <cell r="F26">
            <v>220</v>
          </cell>
          <cell r="H26">
            <v>185</v>
          </cell>
          <cell r="I26">
            <v>0.84090909090909105</v>
          </cell>
          <cell r="J26">
            <v>0.06</v>
          </cell>
          <cell r="M26" t="str">
            <v>主导</v>
          </cell>
          <cell r="N26" t="str">
            <v>明艳丽团队</v>
          </cell>
          <cell r="O26" t="str">
            <v>明艳丽</v>
          </cell>
          <cell r="P26" t="str">
            <v>过往已完结</v>
          </cell>
          <cell r="T26">
            <v>220</v>
          </cell>
          <cell r="U26">
            <v>0</v>
          </cell>
          <cell r="V26">
            <v>0</v>
          </cell>
          <cell r="AA26">
            <v>0</v>
          </cell>
          <cell r="AB26">
            <v>0</v>
          </cell>
          <cell r="AC26">
            <v>0</v>
          </cell>
          <cell r="AD26">
            <v>0</v>
          </cell>
          <cell r="AE26">
            <v>0</v>
          </cell>
          <cell r="AF26">
            <v>0</v>
          </cell>
          <cell r="AG26">
            <v>0</v>
          </cell>
          <cell r="AH26">
            <v>0</v>
          </cell>
          <cell r="AI26">
            <v>0</v>
          </cell>
          <cell r="AJ26">
            <v>0</v>
          </cell>
          <cell r="AK26">
            <v>0</v>
          </cell>
          <cell r="AL26">
            <v>0</v>
          </cell>
          <cell r="AW26">
            <v>165</v>
          </cell>
          <cell r="AX26">
            <v>0</v>
          </cell>
          <cell r="AY26">
            <v>55</v>
          </cell>
          <cell r="AZ26">
            <v>55</v>
          </cell>
          <cell r="BA26">
            <v>55</v>
          </cell>
          <cell r="BE26">
            <v>55</v>
          </cell>
          <cell r="BQ26" t="str">
            <v>五洲工程顾问集团有限公司</v>
          </cell>
          <cell r="BR26" t="str">
            <v>业主财务系统跟新，重新走付款申请。</v>
          </cell>
          <cell r="CA26">
            <v>0</v>
          </cell>
          <cell r="CB26">
            <v>0</v>
          </cell>
          <cell r="CC26">
            <v>0</v>
          </cell>
          <cell r="CD26">
            <v>0</v>
          </cell>
          <cell r="CE26">
            <v>0</v>
          </cell>
          <cell r="CF26">
            <v>0</v>
          </cell>
          <cell r="CG26">
            <v>0</v>
          </cell>
          <cell r="CH26">
            <v>0</v>
          </cell>
          <cell r="CI26">
            <v>0</v>
          </cell>
          <cell r="CJ26">
            <v>0</v>
          </cell>
          <cell r="CK26">
            <v>0</v>
          </cell>
          <cell r="CL26">
            <v>0</v>
          </cell>
          <cell r="DA26">
            <v>0</v>
          </cell>
          <cell r="DB26">
            <v>0</v>
          </cell>
          <cell r="DC26">
            <v>0</v>
          </cell>
          <cell r="DD26">
            <v>0</v>
          </cell>
          <cell r="DE26">
            <v>0</v>
          </cell>
          <cell r="DF26">
            <v>0</v>
          </cell>
          <cell r="DG26">
            <v>0</v>
          </cell>
          <cell r="DH26">
            <v>0</v>
          </cell>
          <cell r="DI26">
            <v>0</v>
          </cell>
          <cell r="DJ26">
            <v>0</v>
          </cell>
          <cell r="DK26">
            <v>0</v>
          </cell>
          <cell r="DL26">
            <v>0</v>
          </cell>
        </row>
        <row r="27">
          <cell r="A27">
            <v>23</v>
          </cell>
          <cell r="B27" t="str">
            <v>广东分公司</v>
          </cell>
          <cell r="C27" t="str">
            <v>ZHT2024020200018</v>
          </cell>
          <cell r="D27" t="str">
            <v>运动员项目入闸机采购工程三方合同</v>
          </cell>
          <cell r="E27">
            <v>15.368</v>
          </cell>
          <cell r="F27">
            <v>15.368</v>
          </cell>
          <cell r="H27">
            <v>3.7080000000000002</v>
          </cell>
          <cell r="I27">
            <v>0.24128058302967201</v>
          </cell>
          <cell r="J27">
            <v>0.13</v>
          </cell>
          <cell r="M27" t="str">
            <v>主导</v>
          </cell>
          <cell r="N27" t="str">
            <v>许清亮团队</v>
          </cell>
          <cell r="O27" t="str">
            <v>杜江</v>
          </cell>
          <cell r="P27" t="str">
            <v>过往已完结</v>
          </cell>
          <cell r="T27">
            <v>15.368</v>
          </cell>
          <cell r="U27">
            <v>0</v>
          </cell>
          <cell r="V27">
            <v>0</v>
          </cell>
          <cell r="AA27">
            <v>0</v>
          </cell>
          <cell r="AB27">
            <v>0</v>
          </cell>
          <cell r="AC27">
            <v>0</v>
          </cell>
          <cell r="AD27">
            <v>0</v>
          </cell>
          <cell r="AE27">
            <v>0</v>
          </cell>
          <cell r="AF27">
            <v>0</v>
          </cell>
          <cell r="AG27">
            <v>0</v>
          </cell>
          <cell r="AH27">
            <v>0</v>
          </cell>
          <cell r="AI27">
            <v>0</v>
          </cell>
          <cell r="AJ27">
            <v>0</v>
          </cell>
          <cell r="AK27">
            <v>0</v>
          </cell>
          <cell r="AL27">
            <v>0</v>
          </cell>
          <cell r="AW27">
            <v>14.842943</v>
          </cell>
          <cell r="AX27">
            <v>0</v>
          </cell>
          <cell r="AY27">
            <v>0.525057</v>
          </cell>
          <cell r="AZ27">
            <v>0.525057</v>
          </cell>
          <cell r="BQ27" t="str">
            <v>上海隧道工程股份有限公司-澳门分公司</v>
          </cell>
          <cell r="CA27">
            <v>0</v>
          </cell>
          <cell r="CB27">
            <v>0</v>
          </cell>
          <cell r="CC27">
            <v>0</v>
          </cell>
          <cell r="CD27">
            <v>0</v>
          </cell>
          <cell r="CE27">
            <v>0</v>
          </cell>
          <cell r="CF27">
            <v>0</v>
          </cell>
          <cell r="CG27">
            <v>0</v>
          </cell>
          <cell r="CH27">
            <v>0</v>
          </cell>
          <cell r="CI27">
            <v>0</v>
          </cell>
          <cell r="CJ27">
            <v>0</v>
          </cell>
          <cell r="CK27">
            <v>0</v>
          </cell>
          <cell r="CL27">
            <v>0</v>
          </cell>
          <cell r="DA27">
            <v>0</v>
          </cell>
          <cell r="DB27">
            <v>0</v>
          </cell>
          <cell r="DC27">
            <v>0</v>
          </cell>
          <cell r="DD27">
            <v>0</v>
          </cell>
          <cell r="DE27">
            <v>0</v>
          </cell>
          <cell r="DF27">
            <v>0</v>
          </cell>
          <cell r="DG27">
            <v>0</v>
          </cell>
          <cell r="DH27">
            <v>0</v>
          </cell>
          <cell r="DI27">
            <v>0</v>
          </cell>
          <cell r="DJ27">
            <v>0</v>
          </cell>
          <cell r="DK27">
            <v>0</v>
          </cell>
          <cell r="DL27">
            <v>0</v>
          </cell>
        </row>
        <row r="28">
          <cell r="A28">
            <v>24</v>
          </cell>
          <cell r="B28" t="str">
            <v>广东分公司</v>
          </cell>
          <cell r="C28" t="str">
            <v>SJHT2019102800081</v>
          </cell>
          <cell r="D28" t="str">
            <v>新加坡T11污水隧道智能化项目</v>
          </cell>
          <cell r="E28">
            <v>377.4271</v>
          </cell>
          <cell r="F28">
            <v>377.4271</v>
          </cell>
          <cell r="G28">
            <v>103.3831</v>
          </cell>
          <cell r="H28">
            <v>76.427099999999996</v>
          </cell>
          <cell r="I28">
            <v>0.20249499837187099</v>
          </cell>
          <cell r="J28">
            <v>0</v>
          </cell>
          <cell r="M28" t="str">
            <v>主导</v>
          </cell>
          <cell r="N28" t="str">
            <v>许清亮团队</v>
          </cell>
          <cell r="O28" t="str">
            <v>陈文宏</v>
          </cell>
          <cell r="P28" t="str">
            <v>在建</v>
          </cell>
          <cell r="T28">
            <v>332.97179799999998</v>
          </cell>
          <cell r="U28">
            <v>0</v>
          </cell>
          <cell r="V28">
            <v>44.455302000000003</v>
          </cell>
          <cell r="AW28">
            <v>294.676738</v>
          </cell>
          <cell r="AX28">
            <v>0</v>
          </cell>
          <cell r="AY28">
            <v>82.750361999999996</v>
          </cell>
          <cell r="AZ28">
            <v>38.295059999999999</v>
          </cell>
          <cell r="BQ28" t="str">
            <v>上海隧道工程股份（新加坡）有限公司</v>
          </cell>
          <cell r="CA28">
            <v>0</v>
          </cell>
          <cell r="CB28">
            <v>0</v>
          </cell>
          <cell r="CC28">
            <v>0</v>
          </cell>
          <cell r="CD28">
            <v>0</v>
          </cell>
          <cell r="CE28">
            <v>0</v>
          </cell>
          <cell r="CF28">
            <v>0</v>
          </cell>
          <cell r="CG28">
            <v>0</v>
          </cell>
          <cell r="CH28">
            <v>0</v>
          </cell>
          <cell r="CI28">
            <v>0</v>
          </cell>
          <cell r="CJ28">
            <v>0</v>
          </cell>
          <cell r="CK28">
            <v>0</v>
          </cell>
          <cell r="CL28">
            <v>0</v>
          </cell>
          <cell r="DA28">
            <v>0</v>
          </cell>
          <cell r="DB28">
            <v>0</v>
          </cell>
          <cell r="DC28">
            <v>0</v>
          </cell>
          <cell r="DD28">
            <v>0</v>
          </cell>
          <cell r="DE28">
            <v>0</v>
          </cell>
          <cell r="DF28">
            <v>0</v>
          </cell>
          <cell r="DG28">
            <v>0</v>
          </cell>
          <cell r="DH28">
            <v>0</v>
          </cell>
          <cell r="DI28">
            <v>0</v>
          </cell>
          <cell r="DJ28">
            <v>0</v>
          </cell>
          <cell r="DK28">
            <v>0</v>
          </cell>
          <cell r="DL28">
            <v>0</v>
          </cell>
        </row>
        <row r="29">
          <cell r="A29">
            <v>25</v>
          </cell>
          <cell r="B29" t="str">
            <v>广东分公司</v>
          </cell>
          <cell r="C29" t="str">
            <v>ZHT2020122500137</v>
          </cell>
          <cell r="D29" t="str">
            <v>新加坡N109A项目BIM咨询</v>
          </cell>
          <cell r="E29">
            <v>825.31420000000003</v>
          </cell>
          <cell r="F29">
            <v>825.31420000000003</v>
          </cell>
          <cell r="G29">
            <v>65.3142</v>
          </cell>
          <cell r="H29">
            <v>65.3142</v>
          </cell>
          <cell r="I29">
            <v>7.9138587461599505E-2</v>
          </cell>
          <cell r="J29">
            <v>0</v>
          </cell>
          <cell r="M29" t="str">
            <v>主导</v>
          </cell>
          <cell r="N29" t="str">
            <v>许清亮团队</v>
          </cell>
          <cell r="O29" t="str">
            <v>明艳丽</v>
          </cell>
          <cell r="P29" t="str">
            <v>在建</v>
          </cell>
          <cell r="T29">
            <v>21.461760000000002</v>
          </cell>
          <cell r="U29">
            <v>0</v>
          </cell>
          <cell r="V29">
            <v>803.85244</v>
          </cell>
          <cell r="AW29">
            <v>0</v>
          </cell>
          <cell r="AX29">
            <v>0</v>
          </cell>
          <cell r="AY29">
            <v>825.31420000000003</v>
          </cell>
          <cell r="AZ29">
            <v>21.461760000000002</v>
          </cell>
          <cell r="BQ29" t="str">
            <v>上海隧道工程股份（新加坡）有限公司</v>
          </cell>
          <cell r="BR29" t="str">
            <v>合同已作废</v>
          </cell>
          <cell r="CA29">
            <v>0</v>
          </cell>
          <cell r="CB29">
            <v>0</v>
          </cell>
          <cell r="CC29">
            <v>0</v>
          </cell>
          <cell r="CD29">
            <v>0</v>
          </cell>
          <cell r="CE29">
            <v>0</v>
          </cell>
          <cell r="CF29">
            <v>0</v>
          </cell>
          <cell r="CG29">
            <v>0</v>
          </cell>
          <cell r="CH29">
            <v>0</v>
          </cell>
          <cell r="CI29">
            <v>0</v>
          </cell>
          <cell r="CJ29">
            <v>0</v>
          </cell>
          <cell r="CK29">
            <v>0</v>
          </cell>
          <cell r="CL29">
            <v>0</v>
          </cell>
          <cell r="DA29">
            <v>0</v>
          </cell>
          <cell r="DB29">
            <v>0</v>
          </cell>
          <cell r="DC29">
            <v>0</v>
          </cell>
          <cell r="DD29">
            <v>0</v>
          </cell>
          <cell r="DE29">
            <v>0</v>
          </cell>
          <cell r="DF29">
            <v>0</v>
          </cell>
          <cell r="DG29">
            <v>0</v>
          </cell>
          <cell r="DH29">
            <v>0</v>
          </cell>
          <cell r="DI29">
            <v>0</v>
          </cell>
          <cell r="DJ29">
            <v>0</v>
          </cell>
          <cell r="DK29">
            <v>0</v>
          </cell>
          <cell r="DL29">
            <v>0</v>
          </cell>
        </row>
        <row r="30">
          <cell r="A30">
            <v>26</v>
          </cell>
          <cell r="B30" t="str">
            <v>广东分公司</v>
          </cell>
          <cell r="C30" t="str">
            <v>SJHT2019081200062</v>
          </cell>
          <cell r="D30" t="str">
            <v>新加坡N109A智慧工地项目</v>
          </cell>
          <cell r="E30">
            <v>297.55</v>
          </cell>
          <cell r="F30">
            <v>297.55</v>
          </cell>
          <cell r="G30">
            <v>48.764000000000003</v>
          </cell>
          <cell r="H30">
            <v>30.338000000000001</v>
          </cell>
          <cell r="I30">
            <v>0.10195933456561899</v>
          </cell>
          <cell r="J30">
            <v>0</v>
          </cell>
          <cell r="M30" t="str">
            <v>主导</v>
          </cell>
          <cell r="N30" t="str">
            <v>许清亮团队</v>
          </cell>
          <cell r="O30" t="str">
            <v>陈文宏</v>
          </cell>
          <cell r="P30" t="str">
            <v>在建</v>
          </cell>
          <cell r="T30">
            <v>69.354298999999997</v>
          </cell>
          <cell r="U30">
            <v>0</v>
          </cell>
          <cell r="V30">
            <v>228.19570100000001</v>
          </cell>
          <cell r="AW30">
            <v>105.457396</v>
          </cell>
          <cell r="AX30">
            <v>0</v>
          </cell>
          <cell r="AY30">
            <v>192.09260399999999</v>
          </cell>
          <cell r="AZ30">
            <v>-36.103096999999998</v>
          </cell>
          <cell r="BQ30" t="str">
            <v>上海隧道工程股份（新加坡）有限公司</v>
          </cell>
          <cell r="CA30">
            <v>0</v>
          </cell>
          <cell r="CB30">
            <v>0</v>
          </cell>
          <cell r="CC30">
            <v>0</v>
          </cell>
          <cell r="CD30">
            <v>0</v>
          </cell>
          <cell r="CE30">
            <v>0</v>
          </cell>
          <cell r="CF30">
            <v>0</v>
          </cell>
          <cell r="CG30">
            <v>0</v>
          </cell>
          <cell r="CH30">
            <v>0</v>
          </cell>
          <cell r="CI30">
            <v>0</v>
          </cell>
          <cell r="CJ30">
            <v>0</v>
          </cell>
          <cell r="CK30">
            <v>0</v>
          </cell>
          <cell r="CL30">
            <v>0</v>
          </cell>
          <cell r="DA30">
            <v>0</v>
          </cell>
          <cell r="DB30">
            <v>0</v>
          </cell>
          <cell r="DC30">
            <v>0</v>
          </cell>
          <cell r="DD30">
            <v>0</v>
          </cell>
          <cell r="DE30">
            <v>0</v>
          </cell>
          <cell r="DF30">
            <v>0</v>
          </cell>
          <cell r="DG30">
            <v>0</v>
          </cell>
          <cell r="DH30">
            <v>0</v>
          </cell>
          <cell r="DI30">
            <v>0</v>
          </cell>
          <cell r="DJ30">
            <v>0</v>
          </cell>
          <cell r="DK30">
            <v>0</v>
          </cell>
          <cell r="DL30">
            <v>0</v>
          </cell>
        </row>
        <row r="31">
          <cell r="A31">
            <v>27</v>
          </cell>
          <cell r="B31" t="str">
            <v>广东分公司</v>
          </cell>
          <cell r="C31" t="str">
            <v>SJHT2019051500043</v>
          </cell>
          <cell r="D31" t="str">
            <v>新加坡深排污隧道系统第二阶段设计施工总承包T11标段BIM服务合同</v>
          </cell>
          <cell r="E31">
            <v>600</v>
          </cell>
          <cell r="F31">
            <v>600</v>
          </cell>
          <cell r="G31">
            <v>600</v>
          </cell>
          <cell r="H31">
            <v>274.56799999999998</v>
          </cell>
          <cell r="I31">
            <v>0.45761333333333298</v>
          </cell>
          <cell r="J31">
            <v>0</v>
          </cell>
          <cell r="M31" t="str">
            <v>主导</v>
          </cell>
          <cell r="N31" t="str">
            <v>许清亮团队</v>
          </cell>
          <cell r="O31" t="str">
            <v>明艳丽</v>
          </cell>
          <cell r="P31" t="str">
            <v>在建</v>
          </cell>
          <cell r="T31">
            <v>527.84281399999998</v>
          </cell>
          <cell r="U31">
            <v>0</v>
          </cell>
          <cell r="V31">
            <v>72.157185999999996</v>
          </cell>
          <cell r="AW31">
            <v>358.13664699999998</v>
          </cell>
          <cell r="AX31">
            <v>0</v>
          </cell>
          <cell r="AY31">
            <v>241.86335299999999</v>
          </cell>
          <cell r="AZ31">
            <v>169.70616699999999</v>
          </cell>
          <cell r="BQ31" t="str">
            <v>上海隧道工程股份（新加坡）有限公司</v>
          </cell>
          <cell r="CA31">
            <v>0</v>
          </cell>
          <cell r="CB31">
            <v>0</v>
          </cell>
          <cell r="CC31">
            <v>0</v>
          </cell>
          <cell r="CD31">
            <v>0</v>
          </cell>
          <cell r="CE31">
            <v>0</v>
          </cell>
          <cell r="CF31">
            <v>0</v>
          </cell>
          <cell r="CG31">
            <v>0</v>
          </cell>
          <cell r="CH31">
            <v>0</v>
          </cell>
          <cell r="CI31">
            <v>0</v>
          </cell>
          <cell r="CJ31">
            <v>0</v>
          </cell>
          <cell r="CK31">
            <v>0</v>
          </cell>
          <cell r="CL31">
            <v>0</v>
          </cell>
          <cell r="DA31">
            <v>0</v>
          </cell>
          <cell r="DB31">
            <v>0</v>
          </cell>
          <cell r="DC31">
            <v>0</v>
          </cell>
          <cell r="DD31">
            <v>0</v>
          </cell>
          <cell r="DE31">
            <v>0</v>
          </cell>
          <cell r="DF31">
            <v>0</v>
          </cell>
          <cell r="DG31">
            <v>0</v>
          </cell>
          <cell r="DH31">
            <v>0</v>
          </cell>
          <cell r="DI31">
            <v>0</v>
          </cell>
          <cell r="DJ31">
            <v>0</v>
          </cell>
          <cell r="DK31">
            <v>0</v>
          </cell>
          <cell r="DL31">
            <v>0</v>
          </cell>
        </row>
        <row r="32">
          <cell r="A32">
            <v>28</v>
          </cell>
          <cell r="B32" t="str">
            <v>广东分公司</v>
          </cell>
          <cell r="C32" t="str">
            <v>SJHT2019121700133</v>
          </cell>
          <cell r="D32" t="str">
            <v>地下院平移-深圳市建设工程质量安全智能监管平台项目软件平台开发</v>
          </cell>
          <cell r="E32">
            <v>253.56</v>
          </cell>
          <cell r="F32">
            <v>253.56</v>
          </cell>
          <cell r="G32">
            <v>253.56</v>
          </cell>
          <cell r="H32">
            <v>253.56</v>
          </cell>
          <cell r="I32">
            <v>1</v>
          </cell>
          <cell r="J32">
            <v>0.06</v>
          </cell>
          <cell r="M32" t="str">
            <v>主导</v>
          </cell>
          <cell r="N32" t="str">
            <v>明艳丽团队</v>
          </cell>
          <cell r="O32" t="str">
            <v>杜江</v>
          </cell>
          <cell r="P32" t="str">
            <v>在建</v>
          </cell>
          <cell r="T32">
            <v>211.3</v>
          </cell>
          <cell r="U32">
            <v>0</v>
          </cell>
          <cell r="V32">
            <v>42.26</v>
          </cell>
          <cell r="AW32">
            <v>0</v>
          </cell>
          <cell r="AX32">
            <v>0</v>
          </cell>
          <cell r="AY32">
            <v>253.56</v>
          </cell>
          <cell r="AZ32">
            <v>211.3</v>
          </cell>
          <cell r="BQ32" t="str">
            <v>上海市地下空间设计研究总院有限公司</v>
          </cell>
          <cell r="CA32">
            <v>0</v>
          </cell>
          <cell r="CB32">
            <v>0</v>
          </cell>
          <cell r="CC32">
            <v>0</v>
          </cell>
          <cell r="CD32">
            <v>0</v>
          </cell>
          <cell r="CE32">
            <v>0</v>
          </cell>
          <cell r="CF32">
            <v>0</v>
          </cell>
          <cell r="CG32">
            <v>0</v>
          </cell>
          <cell r="CH32">
            <v>0</v>
          </cell>
          <cell r="CI32">
            <v>0</v>
          </cell>
          <cell r="CJ32">
            <v>0</v>
          </cell>
          <cell r="CK32">
            <v>0</v>
          </cell>
          <cell r="CL32">
            <v>0</v>
          </cell>
          <cell r="DA32">
            <v>0</v>
          </cell>
          <cell r="DB32">
            <v>0</v>
          </cell>
          <cell r="DC32">
            <v>0</v>
          </cell>
          <cell r="DD32">
            <v>0</v>
          </cell>
          <cell r="DE32">
            <v>0</v>
          </cell>
          <cell r="DF32">
            <v>0</v>
          </cell>
          <cell r="DG32">
            <v>0</v>
          </cell>
          <cell r="DH32">
            <v>0</v>
          </cell>
          <cell r="DI32">
            <v>0</v>
          </cell>
          <cell r="DJ32">
            <v>0</v>
          </cell>
          <cell r="DK32">
            <v>0</v>
          </cell>
          <cell r="DL32">
            <v>0</v>
          </cell>
        </row>
        <row r="33">
          <cell r="A33">
            <v>29</v>
          </cell>
          <cell r="B33" t="str">
            <v>广东分公司</v>
          </cell>
          <cell r="C33" t="str">
            <v>SJHT2019121200103</v>
          </cell>
          <cell r="D33" t="str">
            <v>春风隧道盾构安全监控项目采购合同</v>
          </cell>
          <cell r="E33">
            <v>258</v>
          </cell>
          <cell r="F33">
            <v>228</v>
          </cell>
          <cell r="G33">
            <v>117.56</v>
          </cell>
          <cell r="H33">
            <v>13</v>
          </cell>
          <cell r="I33">
            <v>5.7017543859649099E-2</v>
          </cell>
          <cell r="J33">
            <v>0.06</v>
          </cell>
          <cell r="M33" t="str">
            <v>主导</v>
          </cell>
          <cell r="N33" t="str">
            <v>许清亮团队</v>
          </cell>
          <cell r="O33" t="str">
            <v>杜江</v>
          </cell>
          <cell r="P33" t="str">
            <v>在建</v>
          </cell>
          <cell r="T33">
            <v>208.41</v>
          </cell>
          <cell r="U33">
            <v>0</v>
          </cell>
          <cell r="V33">
            <v>49.59</v>
          </cell>
          <cell r="AW33">
            <v>180.6</v>
          </cell>
          <cell r="AX33">
            <v>0</v>
          </cell>
          <cell r="AY33">
            <v>77.400000000000006</v>
          </cell>
          <cell r="AZ33">
            <v>27.81</v>
          </cell>
          <cell r="BQ33" t="str">
            <v>深圳市城市公共安全技术研究院有限公司</v>
          </cell>
          <cell r="CA33">
            <v>0</v>
          </cell>
          <cell r="CB33">
            <v>0</v>
          </cell>
          <cell r="CC33">
            <v>0</v>
          </cell>
          <cell r="CD33">
            <v>0</v>
          </cell>
          <cell r="CE33">
            <v>0</v>
          </cell>
          <cell r="CF33">
            <v>0</v>
          </cell>
          <cell r="CG33">
            <v>0</v>
          </cell>
          <cell r="CH33">
            <v>0</v>
          </cell>
          <cell r="CI33">
            <v>0</v>
          </cell>
          <cell r="CJ33">
            <v>0</v>
          </cell>
          <cell r="CK33">
            <v>0</v>
          </cell>
          <cell r="CL33">
            <v>0</v>
          </cell>
          <cell r="DA33">
            <v>0</v>
          </cell>
          <cell r="DB33">
            <v>0</v>
          </cell>
          <cell r="DC33">
            <v>0</v>
          </cell>
          <cell r="DD33">
            <v>0</v>
          </cell>
          <cell r="DE33">
            <v>0</v>
          </cell>
          <cell r="DF33">
            <v>0</v>
          </cell>
          <cell r="DG33">
            <v>0</v>
          </cell>
          <cell r="DH33">
            <v>0</v>
          </cell>
          <cell r="DI33">
            <v>0</v>
          </cell>
          <cell r="DJ33">
            <v>0</v>
          </cell>
          <cell r="DK33">
            <v>0</v>
          </cell>
          <cell r="DL33">
            <v>0</v>
          </cell>
        </row>
        <row r="34">
          <cell r="A34">
            <v>30</v>
          </cell>
          <cell r="B34" t="str">
            <v>广东分公司</v>
          </cell>
          <cell r="C34" t="str">
            <v>SJHT2019121900152</v>
          </cell>
          <cell r="D34" t="str">
            <v>地下院平移-市公安局刑事科学技术中心项目BIM咨询服务合同</v>
          </cell>
          <cell r="E34">
            <v>128.99</v>
          </cell>
          <cell r="F34">
            <v>128.99</v>
          </cell>
          <cell r="G34">
            <v>128.99</v>
          </cell>
          <cell r="H34">
            <v>128.99</v>
          </cell>
          <cell r="I34">
            <v>1</v>
          </cell>
          <cell r="J34">
            <v>0.06</v>
          </cell>
          <cell r="M34" t="str">
            <v>主导</v>
          </cell>
          <cell r="N34" t="str">
            <v>明艳丽团队</v>
          </cell>
          <cell r="O34" t="str">
            <v>黄俊龙</v>
          </cell>
          <cell r="P34" t="str">
            <v>在建</v>
          </cell>
          <cell r="T34">
            <v>72.9589</v>
          </cell>
          <cell r="U34">
            <v>0</v>
          </cell>
          <cell r="V34">
            <v>56.031100000000002</v>
          </cell>
          <cell r="AF34">
            <v>18.23976</v>
          </cell>
          <cell r="AW34">
            <v>72.9589</v>
          </cell>
          <cell r="AX34">
            <v>0</v>
          </cell>
          <cell r="AY34">
            <v>56.031100000000002</v>
          </cell>
          <cell r="AZ34">
            <v>0</v>
          </cell>
          <cell r="BK34">
            <v>18.23976</v>
          </cell>
          <cell r="BQ34" t="str">
            <v>上海市地下空间设计研究总院有限公司</v>
          </cell>
          <cell r="BR34" t="str">
            <v>业主（工务署可盖章），预计款项第三季度到地下院，年底到城建信息。</v>
          </cell>
          <cell r="CA34">
            <v>0</v>
          </cell>
          <cell r="CB34">
            <v>0</v>
          </cell>
          <cell r="CC34">
            <v>0</v>
          </cell>
          <cell r="CD34">
            <v>0</v>
          </cell>
          <cell r="CE34">
            <v>0</v>
          </cell>
          <cell r="CF34">
            <v>0</v>
          </cell>
          <cell r="CG34">
            <v>0</v>
          </cell>
          <cell r="CH34">
            <v>0</v>
          </cell>
          <cell r="CI34">
            <v>0</v>
          </cell>
          <cell r="CJ34">
            <v>0</v>
          </cell>
          <cell r="CK34">
            <v>0</v>
          </cell>
          <cell r="CL34">
            <v>0</v>
          </cell>
          <cell r="DA34">
            <v>0</v>
          </cell>
          <cell r="DB34">
            <v>0</v>
          </cell>
          <cell r="DC34">
            <v>0</v>
          </cell>
          <cell r="DD34">
            <v>0</v>
          </cell>
          <cell r="DE34">
            <v>0</v>
          </cell>
          <cell r="DF34">
            <v>0</v>
          </cell>
          <cell r="DG34">
            <v>0</v>
          </cell>
          <cell r="DH34">
            <v>0</v>
          </cell>
          <cell r="DI34">
            <v>0</v>
          </cell>
          <cell r="DJ34">
            <v>0</v>
          </cell>
          <cell r="DK34">
            <v>0</v>
          </cell>
          <cell r="DL34">
            <v>0</v>
          </cell>
        </row>
        <row r="35">
          <cell r="A35">
            <v>31</v>
          </cell>
          <cell r="B35" t="str">
            <v>广东分公司</v>
          </cell>
          <cell r="C35" t="str">
            <v>SJHT2019121900154</v>
          </cell>
          <cell r="D35" t="str">
            <v>地下院平移-前海交易广场基坑及地下室结构工程项目BIM咨询服务</v>
          </cell>
          <cell r="E35">
            <v>55.52</v>
          </cell>
          <cell r="F35">
            <v>55.52</v>
          </cell>
          <cell r="G35">
            <v>55.52</v>
          </cell>
          <cell r="H35">
            <v>55.52</v>
          </cell>
          <cell r="I35">
            <v>1</v>
          </cell>
          <cell r="J35">
            <v>0.06</v>
          </cell>
          <cell r="M35" t="str">
            <v>主导</v>
          </cell>
          <cell r="N35" t="str">
            <v>明艳丽团队</v>
          </cell>
          <cell r="O35" t="str">
            <v>明艳丽</v>
          </cell>
          <cell r="P35" t="str">
            <v>在建</v>
          </cell>
          <cell r="T35">
            <v>27.76</v>
          </cell>
          <cell r="U35">
            <v>0</v>
          </cell>
          <cell r="V35">
            <v>27.76</v>
          </cell>
          <cell r="AW35">
            <v>27.76</v>
          </cell>
          <cell r="AX35">
            <v>0</v>
          </cell>
          <cell r="AY35">
            <v>27.76</v>
          </cell>
          <cell r="AZ35">
            <v>0</v>
          </cell>
          <cell r="BQ35" t="str">
            <v>上海市地下空间设计研究总院有限公司</v>
          </cell>
          <cell r="CA35">
            <v>0</v>
          </cell>
          <cell r="CB35">
            <v>0</v>
          </cell>
          <cell r="CC35">
            <v>0</v>
          </cell>
          <cell r="CD35">
            <v>0</v>
          </cell>
          <cell r="CE35">
            <v>0</v>
          </cell>
          <cell r="CF35">
            <v>0</v>
          </cell>
          <cell r="CG35">
            <v>0</v>
          </cell>
          <cell r="CH35">
            <v>0</v>
          </cell>
          <cell r="CI35">
            <v>0</v>
          </cell>
          <cell r="CJ35">
            <v>0</v>
          </cell>
          <cell r="CK35">
            <v>0</v>
          </cell>
          <cell r="CL35">
            <v>0</v>
          </cell>
          <cell r="DA35">
            <v>0</v>
          </cell>
          <cell r="DB35">
            <v>0</v>
          </cell>
          <cell r="DC35">
            <v>0</v>
          </cell>
          <cell r="DD35">
            <v>0</v>
          </cell>
          <cell r="DE35">
            <v>0</v>
          </cell>
          <cell r="DF35">
            <v>0</v>
          </cell>
          <cell r="DG35">
            <v>0</v>
          </cell>
          <cell r="DH35">
            <v>0</v>
          </cell>
          <cell r="DI35">
            <v>0</v>
          </cell>
          <cell r="DJ35">
            <v>0</v>
          </cell>
          <cell r="DK35">
            <v>0</v>
          </cell>
          <cell r="DL35">
            <v>0</v>
          </cell>
        </row>
        <row r="36">
          <cell r="A36">
            <v>32</v>
          </cell>
          <cell r="B36" t="str">
            <v>广东分公司</v>
          </cell>
          <cell r="C36" t="str">
            <v>SJHT2019121900155</v>
          </cell>
          <cell r="D36" t="str">
            <v>地下院平移-哈尔滨工业大学深圳校区扩建工程项目</v>
          </cell>
          <cell r="E36">
            <v>8.82</v>
          </cell>
          <cell r="F36">
            <v>8.82</v>
          </cell>
          <cell r="G36">
            <v>8.82</v>
          </cell>
          <cell r="H36">
            <v>8.82</v>
          </cell>
          <cell r="I36">
            <v>1</v>
          </cell>
          <cell r="J36">
            <v>0.06</v>
          </cell>
          <cell r="M36" t="str">
            <v>主导</v>
          </cell>
          <cell r="N36" t="str">
            <v>明艳丽团队</v>
          </cell>
          <cell r="O36" t="str">
            <v>明艳丽</v>
          </cell>
          <cell r="P36" t="str">
            <v>在建</v>
          </cell>
          <cell r="T36">
            <v>4.3979999999999997</v>
          </cell>
          <cell r="U36">
            <v>0</v>
          </cell>
          <cell r="V36">
            <v>4.4219999999999997</v>
          </cell>
          <cell r="AW36">
            <v>4.3979999999999997</v>
          </cell>
          <cell r="AX36">
            <v>0</v>
          </cell>
          <cell r="AY36">
            <v>4.4219999999999997</v>
          </cell>
          <cell r="AZ36">
            <v>0</v>
          </cell>
          <cell r="BQ36" t="str">
            <v>上海市地下空间设计研究总院有限公司</v>
          </cell>
          <cell r="CA36">
            <v>0</v>
          </cell>
          <cell r="CB36">
            <v>0</v>
          </cell>
          <cell r="CC36">
            <v>0</v>
          </cell>
          <cell r="CD36">
            <v>0</v>
          </cell>
          <cell r="CE36">
            <v>0</v>
          </cell>
          <cell r="CF36">
            <v>0</v>
          </cell>
          <cell r="CG36">
            <v>0</v>
          </cell>
          <cell r="CH36">
            <v>0</v>
          </cell>
          <cell r="CI36">
            <v>0</v>
          </cell>
          <cell r="CJ36">
            <v>0</v>
          </cell>
          <cell r="CK36">
            <v>0</v>
          </cell>
          <cell r="CL36">
            <v>0</v>
          </cell>
          <cell r="DA36">
            <v>0</v>
          </cell>
          <cell r="DB36">
            <v>0</v>
          </cell>
          <cell r="DC36">
            <v>0</v>
          </cell>
          <cell r="DD36">
            <v>0</v>
          </cell>
          <cell r="DE36">
            <v>0</v>
          </cell>
          <cell r="DF36">
            <v>0</v>
          </cell>
          <cell r="DG36">
            <v>0</v>
          </cell>
          <cell r="DH36">
            <v>0</v>
          </cell>
          <cell r="DI36">
            <v>0</v>
          </cell>
          <cell r="DJ36">
            <v>0</v>
          </cell>
          <cell r="DK36">
            <v>0</v>
          </cell>
          <cell r="DL36">
            <v>0</v>
          </cell>
        </row>
        <row r="37">
          <cell r="A37">
            <v>33</v>
          </cell>
          <cell r="B37" t="str">
            <v>广东分公司</v>
          </cell>
          <cell r="C37" t="str">
            <v>SJHT2019121300121</v>
          </cell>
          <cell r="D37" t="str">
            <v>地下院平移-深圳市医疗器械检测和生物医药安全评价中心建设项目</v>
          </cell>
          <cell r="E37">
            <v>38.840000000000003</v>
          </cell>
          <cell r="F37">
            <v>38.840000000000003</v>
          </cell>
          <cell r="G37">
            <v>38.840000000000003</v>
          </cell>
          <cell r="H37">
            <v>38.840000000000003</v>
          </cell>
          <cell r="I37">
            <v>1</v>
          </cell>
          <cell r="J37">
            <v>0.06</v>
          </cell>
          <cell r="M37" t="str">
            <v>主导</v>
          </cell>
          <cell r="N37" t="str">
            <v>明艳丽团队</v>
          </cell>
          <cell r="O37" t="str">
            <v>明艳丽</v>
          </cell>
          <cell r="P37" t="str">
            <v>25已完结</v>
          </cell>
          <cell r="T37">
            <v>38.840000000000003</v>
          </cell>
          <cell r="U37">
            <v>0</v>
          </cell>
          <cell r="V37">
            <v>0</v>
          </cell>
          <cell r="AW37">
            <v>24.9</v>
          </cell>
          <cell r="AX37">
            <v>0</v>
          </cell>
          <cell r="AY37">
            <v>13.94</v>
          </cell>
          <cell r="AZ37">
            <v>13.94</v>
          </cell>
          <cell r="BA37">
            <v>13.94</v>
          </cell>
          <cell r="BH37">
            <v>13.94</v>
          </cell>
          <cell r="BQ37" t="str">
            <v>上海市地下空间设计研究总院有限公司</v>
          </cell>
          <cell r="BR37" t="str">
            <v>收款后延</v>
          </cell>
          <cell r="CA37">
            <v>0</v>
          </cell>
          <cell r="CB37">
            <v>0</v>
          </cell>
          <cell r="CC37">
            <v>0</v>
          </cell>
          <cell r="CD37">
            <v>0</v>
          </cell>
          <cell r="CE37">
            <v>0</v>
          </cell>
          <cell r="CF37">
            <v>0</v>
          </cell>
          <cell r="CG37">
            <v>0</v>
          </cell>
          <cell r="CH37">
            <v>0</v>
          </cell>
          <cell r="CI37">
            <v>0</v>
          </cell>
          <cell r="CJ37">
            <v>0</v>
          </cell>
          <cell r="CK37">
            <v>0</v>
          </cell>
          <cell r="CL37">
            <v>0</v>
          </cell>
          <cell r="DA37">
            <v>0</v>
          </cell>
          <cell r="DB37">
            <v>0</v>
          </cell>
          <cell r="DC37">
            <v>0</v>
          </cell>
          <cell r="DD37">
            <v>0</v>
          </cell>
          <cell r="DE37">
            <v>0</v>
          </cell>
          <cell r="DF37">
            <v>0</v>
          </cell>
          <cell r="DG37">
            <v>0</v>
          </cell>
          <cell r="DH37">
            <v>0</v>
          </cell>
          <cell r="DI37">
            <v>0</v>
          </cell>
          <cell r="DJ37">
            <v>0</v>
          </cell>
          <cell r="DK37">
            <v>0</v>
          </cell>
          <cell r="DL37">
            <v>0</v>
          </cell>
        </row>
        <row r="38">
          <cell r="A38">
            <v>34</v>
          </cell>
          <cell r="B38" t="str">
            <v>广东分公司</v>
          </cell>
          <cell r="C38" t="str">
            <v>SJHT2019111900092</v>
          </cell>
          <cell r="D38" t="str">
            <v>中山大学深圳建设工程项目</v>
          </cell>
          <cell r="E38">
            <v>847</v>
          </cell>
          <cell r="F38">
            <v>847</v>
          </cell>
          <cell r="G38">
            <v>847</v>
          </cell>
          <cell r="H38">
            <v>729.601</v>
          </cell>
          <cell r="I38">
            <v>0.86139433293978795</v>
          </cell>
          <cell r="J38">
            <v>0.06</v>
          </cell>
          <cell r="M38" t="str">
            <v>主导</v>
          </cell>
          <cell r="N38" t="str">
            <v>明艳丽团队</v>
          </cell>
          <cell r="O38" t="str">
            <v>明艳丽</v>
          </cell>
          <cell r="P38" t="str">
            <v>在建</v>
          </cell>
          <cell r="T38">
            <v>781.06010000000003</v>
          </cell>
          <cell r="U38">
            <v>0</v>
          </cell>
          <cell r="V38">
            <v>65.939899999999994</v>
          </cell>
          <cell r="AW38">
            <v>680.00819999999999</v>
          </cell>
          <cell r="AX38">
            <v>0</v>
          </cell>
          <cell r="AY38">
            <v>166.99180000000001</v>
          </cell>
          <cell r="AZ38">
            <v>101.0519</v>
          </cell>
          <cell r="BK38">
            <v>27.8264</v>
          </cell>
          <cell r="BL38">
            <v>73.225499999999997</v>
          </cell>
          <cell r="BQ38" t="str">
            <v>上海市地下空间设计研究总院有限公司</v>
          </cell>
          <cell r="CA38">
            <v>0</v>
          </cell>
          <cell r="CB38">
            <v>0</v>
          </cell>
          <cell r="CC38">
            <v>0</v>
          </cell>
          <cell r="CD38">
            <v>0</v>
          </cell>
          <cell r="CE38">
            <v>0</v>
          </cell>
          <cell r="CF38">
            <v>0</v>
          </cell>
          <cell r="CG38">
            <v>0</v>
          </cell>
          <cell r="CH38">
            <v>0</v>
          </cell>
          <cell r="CI38">
            <v>0</v>
          </cell>
          <cell r="CJ38">
            <v>0</v>
          </cell>
          <cell r="CK38">
            <v>0</v>
          </cell>
          <cell r="CL38">
            <v>0</v>
          </cell>
          <cell r="DA38">
            <v>0</v>
          </cell>
          <cell r="DB38">
            <v>0</v>
          </cell>
          <cell r="DC38">
            <v>0</v>
          </cell>
          <cell r="DD38">
            <v>0</v>
          </cell>
          <cell r="DE38">
            <v>0</v>
          </cell>
          <cell r="DF38">
            <v>0</v>
          </cell>
          <cell r="DG38">
            <v>0</v>
          </cell>
          <cell r="DH38">
            <v>0</v>
          </cell>
          <cell r="DI38">
            <v>0</v>
          </cell>
          <cell r="DJ38">
            <v>0</v>
          </cell>
          <cell r="DK38">
            <v>0</v>
          </cell>
          <cell r="DL38">
            <v>0</v>
          </cell>
        </row>
        <row r="39">
          <cell r="A39">
            <v>35</v>
          </cell>
          <cell r="B39" t="str">
            <v>广东分公司</v>
          </cell>
          <cell r="C39" t="str">
            <v>SJHT2018122500013</v>
          </cell>
          <cell r="D39" t="str">
            <v>天珑移动大厦施工总承包工程塔吊、电梯监控系统及用电监测系统采购合同</v>
          </cell>
          <cell r="E39">
            <v>19.510000000000002</v>
          </cell>
          <cell r="F39">
            <v>19.510000000000002</v>
          </cell>
          <cell r="G39">
            <v>1.46</v>
          </cell>
          <cell r="H39">
            <v>1.46</v>
          </cell>
          <cell r="I39">
            <v>7.4833418759610498E-2</v>
          </cell>
          <cell r="J39">
            <v>0</v>
          </cell>
          <cell r="M39" t="str">
            <v>主导</v>
          </cell>
          <cell r="N39" t="str">
            <v>许清亮团队</v>
          </cell>
          <cell r="O39" t="str">
            <v>明艳丽</v>
          </cell>
          <cell r="P39" t="str">
            <v>在建</v>
          </cell>
          <cell r="T39">
            <v>8.4993099999999995</v>
          </cell>
          <cell r="U39">
            <v>0</v>
          </cell>
          <cell r="V39">
            <v>11.01069</v>
          </cell>
          <cell r="AW39">
            <v>8.4993099999999995</v>
          </cell>
          <cell r="AX39">
            <v>0</v>
          </cell>
          <cell r="AY39">
            <v>11.01069</v>
          </cell>
          <cell r="AZ39">
            <v>0</v>
          </cell>
          <cell r="BQ39" t="str">
            <v>中建三局集团有限公司</v>
          </cell>
          <cell r="CA39">
            <v>0</v>
          </cell>
          <cell r="CB39">
            <v>0</v>
          </cell>
          <cell r="CC39">
            <v>0</v>
          </cell>
          <cell r="CD39">
            <v>0</v>
          </cell>
          <cell r="CE39">
            <v>0</v>
          </cell>
          <cell r="CF39">
            <v>0</v>
          </cell>
          <cell r="CG39">
            <v>0</v>
          </cell>
          <cell r="CH39">
            <v>0</v>
          </cell>
          <cell r="CI39">
            <v>0</v>
          </cell>
          <cell r="CJ39">
            <v>0</v>
          </cell>
          <cell r="CK39">
            <v>0</v>
          </cell>
          <cell r="CL39">
            <v>0</v>
          </cell>
          <cell r="DA39">
            <v>0</v>
          </cell>
          <cell r="DB39">
            <v>0</v>
          </cell>
          <cell r="DC39">
            <v>0</v>
          </cell>
          <cell r="DD39">
            <v>0</v>
          </cell>
          <cell r="DE39">
            <v>0</v>
          </cell>
          <cell r="DF39">
            <v>0</v>
          </cell>
          <cell r="DG39">
            <v>0</v>
          </cell>
          <cell r="DH39">
            <v>0</v>
          </cell>
          <cell r="DI39">
            <v>0</v>
          </cell>
          <cell r="DJ39">
            <v>0</v>
          </cell>
          <cell r="DK39">
            <v>0</v>
          </cell>
          <cell r="DL39">
            <v>0</v>
          </cell>
        </row>
        <row r="40">
          <cell r="A40">
            <v>36</v>
          </cell>
          <cell r="B40" t="str">
            <v>广东分公司</v>
          </cell>
          <cell r="C40" t="str">
            <v>SJHT2018122400012</v>
          </cell>
          <cell r="D40" t="str">
            <v>深圳市深旅物业管理有限公司收地补偿用地 （居住用地）项目智慧工地设备采购合同</v>
          </cell>
          <cell r="E40">
            <v>38.232140000000001</v>
          </cell>
          <cell r="F40">
            <v>38.232140000000001</v>
          </cell>
          <cell r="G40">
            <v>3.0852400000000002</v>
          </cell>
          <cell r="H40">
            <v>3.0852400000000002</v>
          </cell>
          <cell r="I40">
            <v>8.0697549234753793E-2</v>
          </cell>
          <cell r="J40">
            <v>0</v>
          </cell>
          <cell r="M40" t="str">
            <v>主导</v>
          </cell>
          <cell r="N40" t="str">
            <v>许清亮团队</v>
          </cell>
          <cell r="O40" t="str">
            <v>明艳丽</v>
          </cell>
          <cell r="P40" t="str">
            <v>在建</v>
          </cell>
          <cell r="T40">
            <v>45.741273999999997</v>
          </cell>
          <cell r="U40">
            <v>0</v>
          </cell>
          <cell r="V40">
            <v>-7.5091340000000004</v>
          </cell>
          <cell r="AW40">
            <v>28.4</v>
          </cell>
          <cell r="AX40">
            <v>0</v>
          </cell>
          <cell r="AY40">
            <v>9.8321400000000008</v>
          </cell>
          <cell r="AZ40">
            <v>17.341273999999999</v>
          </cell>
          <cell r="BQ40" t="str">
            <v>深圳市建工集团股份有限公司</v>
          </cell>
          <cell r="CA40">
            <v>0</v>
          </cell>
          <cell r="CB40">
            <v>0</v>
          </cell>
          <cell r="CC40">
            <v>0</v>
          </cell>
          <cell r="CD40">
            <v>0</v>
          </cell>
          <cell r="CE40">
            <v>0</v>
          </cell>
          <cell r="CF40">
            <v>0</v>
          </cell>
          <cell r="CG40">
            <v>0</v>
          </cell>
          <cell r="CH40">
            <v>0</v>
          </cell>
          <cell r="CI40">
            <v>0</v>
          </cell>
          <cell r="CJ40">
            <v>0</v>
          </cell>
          <cell r="CK40">
            <v>0</v>
          </cell>
          <cell r="CL40">
            <v>0</v>
          </cell>
          <cell r="DA40">
            <v>0</v>
          </cell>
          <cell r="DB40">
            <v>0</v>
          </cell>
          <cell r="DC40">
            <v>0</v>
          </cell>
          <cell r="DD40">
            <v>0</v>
          </cell>
          <cell r="DE40">
            <v>0</v>
          </cell>
          <cell r="DF40">
            <v>0</v>
          </cell>
          <cell r="DG40">
            <v>0</v>
          </cell>
          <cell r="DH40">
            <v>0</v>
          </cell>
          <cell r="DI40">
            <v>0</v>
          </cell>
          <cell r="DJ40">
            <v>0</v>
          </cell>
          <cell r="DK40">
            <v>0</v>
          </cell>
          <cell r="DL40">
            <v>0</v>
          </cell>
        </row>
        <row r="41">
          <cell r="A41">
            <v>37</v>
          </cell>
          <cell r="B41" t="str">
            <v>广东分公司</v>
          </cell>
          <cell r="C41" t="str">
            <v>ZHT2020102800068</v>
          </cell>
          <cell r="D41" t="str">
            <v>新加坡T316智慧工地项目</v>
          </cell>
          <cell r="E41">
            <v>403.31880000000001</v>
          </cell>
          <cell r="F41">
            <v>403.31880000000001</v>
          </cell>
          <cell r="G41">
            <v>215.26179999999999</v>
          </cell>
          <cell r="H41">
            <v>157.20179999999999</v>
          </cell>
          <cell r="I41">
            <v>0.389770573551245</v>
          </cell>
          <cell r="J41">
            <v>0</v>
          </cell>
          <cell r="M41" t="str">
            <v>主导</v>
          </cell>
          <cell r="N41" t="str">
            <v>许清亮团队</v>
          </cell>
          <cell r="O41" t="str">
            <v>明艳丽</v>
          </cell>
          <cell r="P41" t="str">
            <v>在建</v>
          </cell>
          <cell r="T41">
            <v>65.021716999999995</v>
          </cell>
          <cell r="U41">
            <v>0</v>
          </cell>
          <cell r="V41">
            <v>338.29708299999999</v>
          </cell>
          <cell r="AW41">
            <v>55.331494999999997</v>
          </cell>
          <cell r="AX41">
            <v>0</v>
          </cell>
          <cell r="AY41">
            <v>347.98730499999999</v>
          </cell>
          <cell r="AZ41">
            <v>9.6902220000000003</v>
          </cell>
          <cell r="BQ41" t="str">
            <v>上海隧道工程股份（新加坡）有限公司</v>
          </cell>
          <cell r="CA41">
            <v>0</v>
          </cell>
          <cell r="CB41">
            <v>0</v>
          </cell>
          <cell r="CC41">
            <v>0</v>
          </cell>
          <cell r="CD41">
            <v>0</v>
          </cell>
          <cell r="CE41">
            <v>0</v>
          </cell>
          <cell r="CF41">
            <v>0</v>
          </cell>
          <cell r="CG41">
            <v>0</v>
          </cell>
          <cell r="CH41">
            <v>0</v>
          </cell>
          <cell r="CI41">
            <v>0</v>
          </cell>
          <cell r="CJ41">
            <v>0</v>
          </cell>
          <cell r="CK41">
            <v>0</v>
          </cell>
          <cell r="CL41">
            <v>0</v>
          </cell>
          <cell r="DA41">
            <v>0</v>
          </cell>
          <cell r="DB41">
            <v>0</v>
          </cell>
          <cell r="DC41">
            <v>0</v>
          </cell>
          <cell r="DD41">
            <v>0</v>
          </cell>
          <cell r="DE41">
            <v>0</v>
          </cell>
          <cell r="DF41">
            <v>0</v>
          </cell>
          <cell r="DG41">
            <v>0</v>
          </cell>
          <cell r="DH41">
            <v>0</v>
          </cell>
          <cell r="DI41">
            <v>0</v>
          </cell>
          <cell r="DJ41">
            <v>0</v>
          </cell>
          <cell r="DK41">
            <v>0</v>
          </cell>
          <cell r="DL41">
            <v>0</v>
          </cell>
        </row>
        <row r="42">
          <cell r="A42">
            <v>38</v>
          </cell>
          <cell r="B42" t="str">
            <v>广东分公司</v>
          </cell>
          <cell r="C42" t="str">
            <v>ZHT2020112200092</v>
          </cell>
          <cell r="D42" t="str">
            <v>新加坡J102智慧工地项目</v>
          </cell>
          <cell r="E42">
            <v>161.57650000000001</v>
          </cell>
          <cell r="F42">
            <v>161.57650000000001</v>
          </cell>
          <cell r="G42">
            <v>96.188999999999993</v>
          </cell>
          <cell r="H42">
            <v>50.576500000000003</v>
          </cell>
          <cell r="I42">
            <v>0.31301891054701603</v>
          </cell>
          <cell r="J42">
            <v>0</v>
          </cell>
          <cell r="M42" t="str">
            <v>主导</v>
          </cell>
          <cell r="N42" t="str">
            <v>许清亮团队</v>
          </cell>
          <cell r="O42" t="str">
            <v>明艳丽</v>
          </cell>
          <cell r="P42" t="str">
            <v>在建</v>
          </cell>
          <cell r="T42">
            <v>73.735845999999995</v>
          </cell>
          <cell r="U42">
            <v>0</v>
          </cell>
          <cell r="V42">
            <v>87.840654000000001</v>
          </cell>
          <cell r="AW42">
            <v>13.449903000000001</v>
          </cell>
          <cell r="AX42">
            <v>0</v>
          </cell>
          <cell r="AY42">
            <v>148.126597</v>
          </cell>
          <cell r="AZ42">
            <v>60.285943000000003</v>
          </cell>
          <cell r="BQ42" t="str">
            <v>上海隧道工程股份（新加坡）有限公司</v>
          </cell>
          <cell r="CA42">
            <v>0</v>
          </cell>
          <cell r="CB42">
            <v>0</v>
          </cell>
          <cell r="CC42">
            <v>0</v>
          </cell>
          <cell r="CD42">
            <v>0</v>
          </cell>
          <cell r="CE42">
            <v>0</v>
          </cell>
          <cell r="CF42">
            <v>0</v>
          </cell>
          <cell r="CG42">
            <v>0</v>
          </cell>
          <cell r="CH42">
            <v>0</v>
          </cell>
          <cell r="CI42">
            <v>0</v>
          </cell>
          <cell r="CJ42">
            <v>0</v>
          </cell>
          <cell r="CK42">
            <v>0</v>
          </cell>
          <cell r="CL42">
            <v>0</v>
          </cell>
          <cell r="DA42">
            <v>0</v>
          </cell>
          <cell r="DB42">
            <v>0</v>
          </cell>
          <cell r="DC42">
            <v>0</v>
          </cell>
          <cell r="DD42">
            <v>0</v>
          </cell>
          <cell r="DE42">
            <v>0</v>
          </cell>
          <cell r="DF42">
            <v>0</v>
          </cell>
          <cell r="DG42">
            <v>0</v>
          </cell>
          <cell r="DH42">
            <v>0</v>
          </cell>
          <cell r="DI42">
            <v>0</v>
          </cell>
          <cell r="DJ42">
            <v>0</v>
          </cell>
          <cell r="DK42">
            <v>0</v>
          </cell>
          <cell r="DL42">
            <v>0</v>
          </cell>
        </row>
        <row r="43">
          <cell r="A43">
            <v>39</v>
          </cell>
          <cell r="B43" t="str">
            <v>广东分公司</v>
          </cell>
          <cell r="C43" t="str">
            <v>ZHT2020120700105</v>
          </cell>
          <cell r="D43" t="str">
            <v>地下院平移-深圳市龙华区人民检察院办案及专业技术用房建设工程BIM实施顾问服务</v>
          </cell>
          <cell r="E43">
            <v>51.637500000000003</v>
          </cell>
          <cell r="F43">
            <v>51.637500000000003</v>
          </cell>
          <cell r="G43">
            <v>51.637500000000003</v>
          </cell>
          <cell r="H43">
            <v>51.637500000000003</v>
          </cell>
          <cell r="I43">
            <v>1</v>
          </cell>
          <cell r="J43">
            <v>0.06</v>
          </cell>
          <cell r="M43" t="str">
            <v>主导</v>
          </cell>
          <cell r="N43" t="str">
            <v>明艳丽团队</v>
          </cell>
          <cell r="O43" t="str">
            <v>武东波</v>
          </cell>
          <cell r="P43" t="str">
            <v>在建</v>
          </cell>
          <cell r="T43">
            <v>42.858899999999998</v>
          </cell>
          <cell r="U43">
            <v>0</v>
          </cell>
          <cell r="V43">
            <v>8.7786000000000008</v>
          </cell>
          <cell r="AW43">
            <v>42.857399999999998</v>
          </cell>
          <cell r="AX43">
            <v>0</v>
          </cell>
          <cell r="AY43">
            <v>8.7800999999999991</v>
          </cell>
          <cell r="AZ43">
            <v>1.5000000000000601E-3</v>
          </cell>
          <cell r="BL43">
            <v>15.317399999999999</v>
          </cell>
          <cell r="BQ43" t="str">
            <v>上海市地下空间设计研究总院有限公司</v>
          </cell>
          <cell r="CA43">
            <v>0</v>
          </cell>
          <cell r="CB43">
            <v>0</v>
          </cell>
          <cell r="CC43">
            <v>0</v>
          </cell>
          <cell r="CD43">
            <v>0</v>
          </cell>
          <cell r="CE43">
            <v>0</v>
          </cell>
          <cell r="CF43">
            <v>0</v>
          </cell>
          <cell r="CG43">
            <v>0</v>
          </cell>
          <cell r="CH43">
            <v>0</v>
          </cell>
          <cell r="CI43">
            <v>0</v>
          </cell>
          <cell r="CJ43">
            <v>0</v>
          </cell>
          <cell r="CK43">
            <v>0</v>
          </cell>
          <cell r="CL43">
            <v>0</v>
          </cell>
          <cell r="DA43">
            <v>0</v>
          </cell>
          <cell r="DB43">
            <v>0</v>
          </cell>
          <cell r="DC43">
            <v>0</v>
          </cell>
          <cell r="DD43">
            <v>0</v>
          </cell>
          <cell r="DE43">
            <v>0</v>
          </cell>
          <cell r="DF43">
            <v>0</v>
          </cell>
          <cell r="DG43">
            <v>0</v>
          </cell>
          <cell r="DH43">
            <v>0</v>
          </cell>
          <cell r="DI43">
            <v>0</v>
          </cell>
          <cell r="DJ43">
            <v>0</v>
          </cell>
          <cell r="DK43">
            <v>0</v>
          </cell>
          <cell r="DL43">
            <v>0</v>
          </cell>
        </row>
        <row r="44">
          <cell r="A44">
            <v>40</v>
          </cell>
          <cell r="B44" t="str">
            <v>广东分公司</v>
          </cell>
          <cell r="C44" t="str">
            <v>ZHT2020120700106</v>
          </cell>
          <cell r="D44" t="str">
            <v>地下院平移-深圳市公安局龙岗分局三所三队一中心1号地块工程项目BIM实施顾问服务合同</v>
          </cell>
          <cell r="E44">
            <v>63.41</v>
          </cell>
          <cell r="F44">
            <v>63.41</v>
          </cell>
          <cell r="G44">
            <v>63.41</v>
          </cell>
          <cell r="H44">
            <v>63.41</v>
          </cell>
          <cell r="I44">
            <v>1</v>
          </cell>
          <cell r="J44">
            <v>0.06</v>
          </cell>
          <cell r="M44" t="str">
            <v>主导</v>
          </cell>
          <cell r="N44" t="str">
            <v>明艳丽团队</v>
          </cell>
          <cell r="O44" t="str">
            <v>陈健斐</v>
          </cell>
          <cell r="P44" t="str">
            <v>25已完结</v>
          </cell>
          <cell r="T44">
            <v>63.41</v>
          </cell>
          <cell r="U44">
            <v>0</v>
          </cell>
          <cell r="V44">
            <v>0</v>
          </cell>
          <cell r="AG44">
            <v>4.25</v>
          </cell>
          <cell r="AW44">
            <v>57.069000000000003</v>
          </cell>
          <cell r="AX44">
            <v>0</v>
          </cell>
          <cell r="AY44">
            <v>6.3409999999999904</v>
          </cell>
          <cell r="AZ44">
            <v>6.3409999999999904</v>
          </cell>
          <cell r="BH44">
            <v>10.590999999999999</v>
          </cell>
          <cell r="BQ44" t="str">
            <v>上海市地下空间设计研究总院有限公司</v>
          </cell>
          <cell r="CA44">
            <v>0</v>
          </cell>
          <cell r="CB44">
            <v>0</v>
          </cell>
          <cell r="CC44">
            <v>0</v>
          </cell>
          <cell r="CD44">
            <v>0</v>
          </cell>
          <cell r="CE44">
            <v>0</v>
          </cell>
          <cell r="CF44">
            <v>0</v>
          </cell>
          <cell r="CG44">
            <v>0</v>
          </cell>
          <cell r="CH44">
            <v>0</v>
          </cell>
          <cell r="CI44">
            <v>0</v>
          </cell>
          <cell r="CJ44">
            <v>0</v>
          </cell>
          <cell r="CK44">
            <v>0</v>
          </cell>
          <cell r="CL44">
            <v>0</v>
          </cell>
          <cell r="DA44">
            <v>0</v>
          </cell>
          <cell r="DB44">
            <v>0</v>
          </cell>
          <cell r="DC44">
            <v>0</v>
          </cell>
          <cell r="DD44">
            <v>0</v>
          </cell>
          <cell r="DE44">
            <v>0</v>
          </cell>
          <cell r="DF44">
            <v>0</v>
          </cell>
          <cell r="DG44">
            <v>0</v>
          </cell>
          <cell r="DH44">
            <v>0</v>
          </cell>
          <cell r="DI44">
            <v>0</v>
          </cell>
          <cell r="DJ44">
            <v>0</v>
          </cell>
          <cell r="DK44">
            <v>0</v>
          </cell>
          <cell r="DL44">
            <v>0</v>
          </cell>
        </row>
        <row r="45">
          <cell r="A45">
            <v>41</v>
          </cell>
          <cell r="B45" t="str">
            <v>广东分公司</v>
          </cell>
          <cell r="C45" t="str">
            <v>ZHT2021012000005</v>
          </cell>
          <cell r="D45" t="str">
            <v>深圳市建设工程过程数据处理技术服务采购合同</v>
          </cell>
          <cell r="E45">
            <v>143</v>
          </cell>
          <cell r="F45">
            <v>143</v>
          </cell>
          <cell r="G45">
            <v>143</v>
          </cell>
          <cell r="H45">
            <v>103</v>
          </cell>
          <cell r="I45">
            <v>0.72027972027971998</v>
          </cell>
          <cell r="J45">
            <v>0.06</v>
          </cell>
          <cell r="M45" t="str">
            <v>主导</v>
          </cell>
          <cell r="N45" t="str">
            <v>许清亮团队</v>
          </cell>
          <cell r="O45" t="str">
            <v>杜江</v>
          </cell>
          <cell r="P45" t="str">
            <v>在建</v>
          </cell>
          <cell r="T45">
            <v>128.69999999999999</v>
          </cell>
          <cell r="U45">
            <v>0</v>
          </cell>
          <cell r="V45">
            <v>14.3</v>
          </cell>
          <cell r="AW45">
            <v>128.69999999999999</v>
          </cell>
          <cell r="AX45">
            <v>0</v>
          </cell>
          <cell r="AY45">
            <v>14.3</v>
          </cell>
          <cell r="AZ45">
            <v>0</v>
          </cell>
          <cell r="BQ45" t="str">
            <v>深圳城安软通科技集团有限公司</v>
          </cell>
          <cell r="CA45">
            <v>0</v>
          </cell>
          <cell r="CB45">
            <v>0</v>
          </cell>
          <cell r="CC45">
            <v>0</v>
          </cell>
          <cell r="CD45">
            <v>0</v>
          </cell>
          <cell r="CE45">
            <v>0</v>
          </cell>
          <cell r="CF45">
            <v>0</v>
          </cell>
          <cell r="CG45">
            <v>0</v>
          </cell>
          <cell r="CH45">
            <v>0</v>
          </cell>
          <cell r="CI45">
            <v>0</v>
          </cell>
          <cell r="CJ45">
            <v>0</v>
          </cell>
          <cell r="CK45">
            <v>0</v>
          </cell>
          <cell r="CL45">
            <v>0</v>
          </cell>
          <cell r="DA45">
            <v>0</v>
          </cell>
          <cell r="DB45">
            <v>0</v>
          </cell>
          <cell r="DC45">
            <v>0</v>
          </cell>
          <cell r="DD45">
            <v>0</v>
          </cell>
          <cell r="DE45">
            <v>0</v>
          </cell>
          <cell r="DF45">
            <v>0</v>
          </cell>
          <cell r="DG45">
            <v>0</v>
          </cell>
          <cell r="DH45">
            <v>0</v>
          </cell>
          <cell r="DI45">
            <v>0</v>
          </cell>
          <cell r="DJ45">
            <v>0</v>
          </cell>
          <cell r="DK45">
            <v>0</v>
          </cell>
          <cell r="DL45">
            <v>0</v>
          </cell>
        </row>
        <row r="46">
          <cell r="A46">
            <v>42</v>
          </cell>
          <cell r="B46" t="str">
            <v>广东分公司</v>
          </cell>
          <cell r="C46" t="str">
            <v>ZHT2021092800112</v>
          </cell>
          <cell r="D46" t="str">
            <v>深圳市前海-南山排水深隧系统工程BIM咨询服务委托合同</v>
          </cell>
          <cell r="E46">
            <v>92.22</v>
          </cell>
          <cell r="F46">
            <v>92.22</v>
          </cell>
          <cell r="G46">
            <v>92.22</v>
          </cell>
          <cell r="H46">
            <v>50.22</v>
          </cell>
          <cell r="I46">
            <v>0.54456733897202303</v>
          </cell>
          <cell r="J46">
            <v>0.06</v>
          </cell>
          <cell r="M46" t="str">
            <v>主导</v>
          </cell>
          <cell r="N46" t="str">
            <v>明艳丽团队</v>
          </cell>
          <cell r="O46" t="str">
            <v>明艳丽</v>
          </cell>
          <cell r="P46" t="str">
            <v>在建</v>
          </cell>
          <cell r="T46">
            <v>79.770300000000006</v>
          </cell>
          <cell r="U46">
            <v>0</v>
          </cell>
          <cell r="V46">
            <v>12.4497</v>
          </cell>
          <cell r="AW46">
            <v>79.770300000000006</v>
          </cell>
          <cell r="AX46">
            <v>0</v>
          </cell>
          <cell r="AY46">
            <v>12.4497</v>
          </cell>
          <cell r="AZ46">
            <v>0</v>
          </cell>
          <cell r="BQ46" t="str">
            <v>深圳市前海数字城市科技有限公司</v>
          </cell>
          <cell r="CA46">
            <v>0</v>
          </cell>
          <cell r="CB46">
            <v>0</v>
          </cell>
          <cell r="CC46">
            <v>0</v>
          </cell>
          <cell r="CD46">
            <v>0</v>
          </cell>
          <cell r="CE46">
            <v>0</v>
          </cell>
          <cell r="CF46">
            <v>0</v>
          </cell>
          <cell r="CG46">
            <v>0</v>
          </cell>
          <cell r="CH46">
            <v>0</v>
          </cell>
          <cell r="CI46">
            <v>0</v>
          </cell>
          <cell r="CJ46">
            <v>0</v>
          </cell>
          <cell r="CK46">
            <v>0</v>
          </cell>
          <cell r="CL46">
            <v>0</v>
          </cell>
          <cell r="DA46">
            <v>0</v>
          </cell>
          <cell r="DB46">
            <v>0</v>
          </cell>
          <cell r="DC46">
            <v>0</v>
          </cell>
          <cell r="DD46">
            <v>0</v>
          </cell>
          <cell r="DE46">
            <v>0</v>
          </cell>
          <cell r="DF46">
            <v>0</v>
          </cell>
          <cell r="DG46">
            <v>0</v>
          </cell>
          <cell r="DH46">
            <v>0</v>
          </cell>
          <cell r="DI46">
            <v>0</v>
          </cell>
          <cell r="DJ46">
            <v>0</v>
          </cell>
          <cell r="DK46">
            <v>0</v>
          </cell>
          <cell r="DL46">
            <v>0</v>
          </cell>
        </row>
        <row r="47">
          <cell r="A47">
            <v>43</v>
          </cell>
          <cell r="B47" t="str">
            <v>广东分公司</v>
          </cell>
          <cell r="C47" t="str">
            <v>ZHT2022030800022</v>
          </cell>
          <cell r="D47" t="str">
            <v>基于BIM的工程管理平台应用与咨询服务合同-环莞快速路三期路面标</v>
          </cell>
          <cell r="E47">
            <v>48.9206</v>
          </cell>
          <cell r="F47">
            <v>33.986119232</v>
          </cell>
          <cell r="G47">
            <v>33.986119232</v>
          </cell>
          <cell r="H47">
            <v>15.508919232</v>
          </cell>
          <cell r="I47">
            <v>0.45633098401530398</v>
          </cell>
          <cell r="J47">
            <v>0.06</v>
          </cell>
          <cell r="M47" t="str">
            <v>主导</v>
          </cell>
          <cell r="N47" t="str">
            <v>许清亮团队</v>
          </cell>
          <cell r="O47" t="str">
            <v>明艳丽</v>
          </cell>
          <cell r="P47" t="str">
            <v>在建</v>
          </cell>
          <cell r="T47">
            <v>25.683274999999998</v>
          </cell>
          <cell r="U47">
            <v>0</v>
          </cell>
          <cell r="V47">
            <v>23.237324999999998</v>
          </cell>
          <cell r="AW47">
            <v>19.568239999999999</v>
          </cell>
          <cell r="AX47">
            <v>0</v>
          </cell>
          <cell r="AY47">
            <v>29.352360000000001</v>
          </cell>
          <cell r="AZ47">
            <v>6.1150349999999998</v>
          </cell>
          <cell r="BQ47" t="str">
            <v>广东冠粤路桥有限公司</v>
          </cell>
          <cell r="CA47">
            <v>0</v>
          </cell>
          <cell r="CB47">
            <v>0</v>
          </cell>
          <cell r="CC47">
            <v>0</v>
          </cell>
          <cell r="CD47">
            <v>0</v>
          </cell>
          <cell r="CE47">
            <v>0</v>
          </cell>
          <cell r="CF47">
            <v>0</v>
          </cell>
          <cell r="CG47">
            <v>0</v>
          </cell>
          <cell r="CH47">
            <v>0</v>
          </cell>
          <cell r="CI47">
            <v>0</v>
          </cell>
          <cell r="CJ47">
            <v>0</v>
          </cell>
          <cell r="CK47">
            <v>0</v>
          </cell>
          <cell r="CL47">
            <v>0</v>
          </cell>
          <cell r="DA47">
            <v>0</v>
          </cell>
          <cell r="DB47">
            <v>0</v>
          </cell>
          <cell r="DC47">
            <v>0</v>
          </cell>
          <cell r="DD47">
            <v>0</v>
          </cell>
          <cell r="DE47">
            <v>0</v>
          </cell>
          <cell r="DF47">
            <v>0</v>
          </cell>
          <cell r="DG47">
            <v>0</v>
          </cell>
          <cell r="DH47">
            <v>0</v>
          </cell>
          <cell r="DI47">
            <v>0</v>
          </cell>
          <cell r="DJ47">
            <v>0</v>
          </cell>
          <cell r="DK47">
            <v>0</v>
          </cell>
          <cell r="DL47">
            <v>0</v>
          </cell>
        </row>
        <row r="48">
          <cell r="A48">
            <v>44</v>
          </cell>
          <cell r="B48" t="str">
            <v>广东分公司</v>
          </cell>
          <cell r="C48" t="str">
            <v>ZHT2022051300038</v>
          </cell>
          <cell r="D48" t="str">
            <v>青岛国际资源配置中心北片区建设运营数智一体化项目</v>
          </cell>
          <cell r="E48">
            <v>2168.6999999999998</v>
          </cell>
          <cell r="F48">
            <v>15.2</v>
          </cell>
          <cell r="G48">
            <v>15.2</v>
          </cell>
          <cell r="H48">
            <v>15.2</v>
          </cell>
          <cell r="I48">
            <v>1</v>
          </cell>
          <cell r="J48">
            <v>7.0664127122645901E-2</v>
          </cell>
          <cell r="M48">
            <v>0</v>
          </cell>
          <cell r="N48" t="str">
            <v>徐勇团队</v>
          </cell>
          <cell r="O48" t="str">
            <v>徐勇</v>
          </cell>
          <cell r="P48" t="str">
            <v>在建</v>
          </cell>
          <cell r="T48">
            <v>1707.918308</v>
          </cell>
          <cell r="U48">
            <v>0</v>
          </cell>
          <cell r="V48">
            <v>460.78169200000002</v>
          </cell>
          <cell r="AW48">
            <v>646.58000000000004</v>
          </cell>
          <cell r="AX48">
            <v>0</v>
          </cell>
          <cell r="AY48">
            <v>1522.12</v>
          </cell>
          <cell r="AZ48">
            <v>1061.3383080000001</v>
          </cell>
          <cell r="BQ48" t="str">
            <v>中德联合集团有限公司</v>
          </cell>
          <cell r="CA48">
            <v>0</v>
          </cell>
          <cell r="CB48">
            <v>0</v>
          </cell>
          <cell r="CC48">
            <v>0</v>
          </cell>
          <cell r="CD48">
            <v>0</v>
          </cell>
          <cell r="CE48">
            <v>0</v>
          </cell>
          <cell r="CF48">
            <v>0</v>
          </cell>
          <cell r="CG48">
            <v>0</v>
          </cell>
          <cell r="CH48">
            <v>0</v>
          </cell>
          <cell r="CI48">
            <v>0</v>
          </cell>
          <cell r="CJ48">
            <v>0</v>
          </cell>
          <cell r="CK48">
            <v>0</v>
          </cell>
          <cell r="CL48">
            <v>0</v>
          </cell>
          <cell r="DA48">
            <v>0</v>
          </cell>
          <cell r="DB48">
            <v>0</v>
          </cell>
          <cell r="DC48">
            <v>0</v>
          </cell>
          <cell r="DD48">
            <v>0</v>
          </cell>
          <cell r="DE48">
            <v>0</v>
          </cell>
          <cell r="DF48">
            <v>0</v>
          </cell>
          <cell r="DG48">
            <v>0</v>
          </cell>
          <cell r="DH48">
            <v>0</v>
          </cell>
          <cell r="DI48">
            <v>0</v>
          </cell>
          <cell r="DJ48">
            <v>0</v>
          </cell>
          <cell r="DK48">
            <v>0</v>
          </cell>
          <cell r="DL48">
            <v>0</v>
          </cell>
        </row>
        <row r="49">
          <cell r="A49">
            <v>45</v>
          </cell>
          <cell r="B49" t="str">
            <v>广东分公司</v>
          </cell>
          <cell r="C49" t="str">
            <v>ZHT2022052600040</v>
          </cell>
          <cell r="D49" t="str">
            <v>环莞快速路三期莞深高速至东部快速路段工程（一标段）</v>
          </cell>
          <cell r="E49">
            <v>41.0839</v>
          </cell>
          <cell r="F49">
            <v>28.541807007999999</v>
          </cell>
          <cell r="G49">
            <v>28.541807007999999</v>
          </cell>
          <cell r="H49">
            <v>28.541807007999999</v>
          </cell>
          <cell r="I49">
            <v>1</v>
          </cell>
          <cell r="J49">
            <v>0.06</v>
          </cell>
          <cell r="M49" t="str">
            <v>主导</v>
          </cell>
          <cell r="N49" t="str">
            <v>许清亮团队</v>
          </cell>
          <cell r="O49" t="str">
            <v>明艳丽</v>
          </cell>
          <cell r="P49" t="str">
            <v>在建</v>
          </cell>
          <cell r="T49">
            <v>21.569047999999999</v>
          </cell>
          <cell r="U49">
            <v>0</v>
          </cell>
          <cell r="V49">
            <v>19.514852000000001</v>
          </cell>
          <cell r="AW49">
            <v>16.43356</v>
          </cell>
          <cell r="AX49">
            <v>0</v>
          </cell>
          <cell r="AY49">
            <v>24.65034</v>
          </cell>
          <cell r="AZ49">
            <v>5.1354879999999996</v>
          </cell>
          <cell r="BQ49" t="str">
            <v>浙江交工集团股份有限公司东莞市环莞快速路三期莞深高速至东部快速路段工程土建一标项目经理部</v>
          </cell>
          <cell r="CA49">
            <v>0</v>
          </cell>
          <cell r="CB49">
            <v>0</v>
          </cell>
          <cell r="CC49">
            <v>0</v>
          </cell>
          <cell r="CD49">
            <v>0</v>
          </cell>
          <cell r="CE49">
            <v>0</v>
          </cell>
          <cell r="CF49">
            <v>0</v>
          </cell>
          <cell r="CG49">
            <v>0</v>
          </cell>
          <cell r="CH49">
            <v>0</v>
          </cell>
          <cell r="CI49">
            <v>0</v>
          </cell>
          <cell r="CJ49">
            <v>0</v>
          </cell>
          <cell r="CK49">
            <v>0</v>
          </cell>
          <cell r="CL49">
            <v>0</v>
          </cell>
          <cell r="DA49">
            <v>0</v>
          </cell>
          <cell r="DB49">
            <v>0</v>
          </cell>
          <cell r="DC49">
            <v>0</v>
          </cell>
          <cell r="DD49">
            <v>0</v>
          </cell>
          <cell r="DE49">
            <v>0</v>
          </cell>
          <cell r="DF49">
            <v>0</v>
          </cell>
          <cell r="DG49">
            <v>0</v>
          </cell>
          <cell r="DH49">
            <v>0</v>
          </cell>
          <cell r="DI49">
            <v>0</v>
          </cell>
          <cell r="DJ49">
            <v>0</v>
          </cell>
          <cell r="DK49">
            <v>0</v>
          </cell>
          <cell r="DL49">
            <v>0</v>
          </cell>
        </row>
        <row r="50">
          <cell r="A50">
            <v>46</v>
          </cell>
          <cell r="B50" t="str">
            <v>广东分公司</v>
          </cell>
          <cell r="C50" t="str">
            <v>ZHT2022061300045</v>
          </cell>
          <cell r="D50" t="str">
            <v>梅红小学建设工程项目BIM全过程咨询服务合同</v>
          </cell>
          <cell r="E50">
            <v>12.18</v>
          </cell>
          <cell r="F50">
            <v>12.18</v>
          </cell>
          <cell r="G50">
            <v>12.18</v>
          </cell>
          <cell r="H50">
            <v>12.18</v>
          </cell>
          <cell r="I50">
            <v>1</v>
          </cell>
          <cell r="J50">
            <v>0.06</v>
          </cell>
          <cell r="M50" t="str">
            <v>主导</v>
          </cell>
          <cell r="N50" t="str">
            <v>明艳丽团队</v>
          </cell>
          <cell r="O50" t="str">
            <v>武东波</v>
          </cell>
          <cell r="P50" t="str">
            <v>在建</v>
          </cell>
          <cell r="T50">
            <v>2.9232</v>
          </cell>
          <cell r="U50">
            <v>0</v>
          </cell>
          <cell r="V50">
            <v>9.2568000000000001</v>
          </cell>
          <cell r="AF50">
            <v>9.2568000000000001</v>
          </cell>
          <cell r="AW50">
            <v>2.9232</v>
          </cell>
          <cell r="AX50">
            <v>0</v>
          </cell>
          <cell r="AY50">
            <v>9.2568000000000001</v>
          </cell>
          <cell r="AZ50">
            <v>0</v>
          </cell>
          <cell r="BA50">
            <v>9.2568000000000001</v>
          </cell>
          <cell r="BI50">
            <v>9.2568000000000001</v>
          </cell>
          <cell r="BQ50" t="str">
            <v>深圳市福田区建筑工务署</v>
          </cell>
          <cell r="BR50" t="str">
            <v>待成果上会，预计6月支付</v>
          </cell>
          <cell r="CA50">
            <v>0</v>
          </cell>
          <cell r="CB50">
            <v>0</v>
          </cell>
          <cell r="CC50">
            <v>0</v>
          </cell>
          <cell r="CD50">
            <v>0</v>
          </cell>
          <cell r="CE50">
            <v>0</v>
          </cell>
          <cell r="CF50">
            <v>0</v>
          </cell>
          <cell r="CG50">
            <v>0</v>
          </cell>
          <cell r="CH50">
            <v>0</v>
          </cell>
          <cell r="CI50">
            <v>0</v>
          </cell>
          <cell r="CJ50">
            <v>0</v>
          </cell>
          <cell r="CK50">
            <v>0</v>
          </cell>
          <cell r="CL50">
            <v>0</v>
          </cell>
          <cell r="DA50">
            <v>0</v>
          </cell>
          <cell r="DB50">
            <v>0</v>
          </cell>
          <cell r="DC50">
            <v>0</v>
          </cell>
          <cell r="DD50">
            <v>0</v>
          </cell>
          <cell r="DE50">
            <v>0</v>
          </cell>
          <cell r="DF50">
            <v>0</v>
          </cell>
          <cell r="DG50">
            <v>0</v>
          </cell>
          <cell r="DH50">
            <v>0</v>
          </cell>
          <cell r="DI50">
            <v>0</v>
          </cell>
          <cell r="DJ50">
            <v>0</v>
          </cell>
          <cell r="DK50">
            <v>0</v>
          </cell>
          <cell r="DL50">
            <v>0</v>
          </cell>
        </row>
        <row r="51">
          <cell r="A51">
            <v>47</v>
          </cell>
          <cell r="B51" t="str">
            <v>广东分公司</v>
          </cell>
          <cell r="C51" t="str">
            <v>ZHT2022061700046</v>
          </cell>
          <cell r="D51" t="str">
            <v>龙岗区委党校迁址重建工程BIM设计与施工联合应用技术服务合同</v>
          </cell>
          <cell r="E51">
            <v>97.833600000000004</v>
          </cell>
          <cell r="F51">
            <v>97.833600000000004</v>
          </cell>
          <cell r="G51">
            <v>97.833600000000004</v>
          </cell>
          <cell r="H51">
            <v>39.999091990846701</v>
          </cell>
          <cell r="I51">
            <v>0.40884820747521</v>
          </cell>
          <cell r="J51">
            <v>0.06</v>
          </cell>
          <cell r="M51" t="str">
            <v>主导</v>
          </cell>
          <cell r="N51" t="str">
            <v>明艳丽团队</v>
          </cell>
          <cell r="O51" t="str">
            <v>黄俊龙</v>
          </cell>
          <cell r="P51" t="str">
            <v>在建</v>
          </cell>
          <cell r="T51">
            <v>78.266878000000005</v>
          </cell>
          <cell r="U51">
            <v>0</v>
          </cell>
          <cell r="V51">
            <v>19.566721999999999</v>
          </cell>
          <cell r="AF51">
            <v>4.89168</v>
          </cell>
          <cell r="AW51">
            <v>78.266876999999994</v>
          </cell>
          <cell r="AX51">
            <v>0</v>
          </cell>
          <cell r="AY51">
            <v>19.566723</v>
          </cell>
          <cell r="AZ51">
            <v>1.0000000116861E-6</v>
          </cell>
          <cell r="BI51">
            <v>4.89168</v>
          </cell>
          <cell r="BQ51" t="str">
            <v>华润（深圳）有限公司</v>
          </cell>
          <cell r="BR51" t="str">
            <v>产值确认单华润可申请盖章，收款预计三季度。</v>
          </cell>
          <cell r="CA51">
            <v>0</v>
          </cell>
          <cell r="CB51">
            <v>0</v>
          </cell>
          <cell r="CC51">
            <v>0</v>
          </cell>
          <cell r="CD51">
            <v>0</v>
          </cell>
          <cell r="CE51">
            <v>0</v>
          </cell>
          <cell r="CF51">
            <v>0</v>
          </cell>
          <cell r="CG51">
            <v>0</v>
          </cell>
          <cell r="CH51">
            <v>0</v>
          </cell>
          <cell r="CI51">
            <v>0</v>
          </cell>
          <cell r="CJ51">
            <v>0</v>
          </cell>
          <cell r="CK51">
            <v>0</v>
          </cell>
          <cell r="CL51">
            <v>0</v>
          </cell>
          <cell r="DA51">
            <v>0</v>
          </cell>
          <cell r="DB51">
            <v>0</v>
          </cell>
          <cell r="DC51">
            <v>0</v>
          </cell>
          <cell r="DD51">
            <v>0</v>
          </cell>
          <cell r="DE51">
            <v>0</v>
          </cell>
          <cell r="DF51">
            <v>0</v>
          </cell>
          <cell r="DG51">
            <v>0</v>
          </cell>
          <cell r="DH51">
            <v>0</v>
          </cell>
          <cell r="DI51">
            <v>0</v>
          </cell>
          <cell r="DJ51">
            <v>0</v>
          </cell>
          <cell r="DK51">
            <v>0</v>
          </cell>
          <cell r="DL51">
            <v>0</v>
          </cell>
        </row>
        <row r="52">
          <cell r="A52">
            <v>48</v>
          </cell>
          <cell r="B52" t="str">
            <v>广东分公司</v>
          </cell>
          <cell r="C52" t="str">
            <v>ZHT2022060200042</v>
          </cell>
          <cell r="D52" t="str">
            <v>工程管理平台项目开发外包合同</v>
          </cell>
          <cell r="E52">
            <v>71.400000000000006</v>
          </cell>
          <cell r="F52">
            <v>71.400000000000006</v>
          </cell>
          <cell r="G52">
            <v>56.4</v>
          </cell>
          <cell r="H52">
            <v>46.4</v>
          </cell>
          <cell r="I52">
            <v>0.64985994397759095</v>
          </cell>
          <cell r="J52">
            <v>0.06</v>
          </cell>
          <cell r="M52" t="str">
            <v>主导</v>
          </cell>
          <cell r="N52" t="str">
            <v>许清亮团队</v>
          </cell>
          <cell r="O52" t="str">
            <v>明艳丽</v>
          </cell>
          <cell r="P52" t="str">
            <v>在建</v>
          </cell>
          <cell r="T52">
            <v>96.9</v>
          </cell>
          <cell r="U52">
            <v>0</v>
          </cell>
          <cell r="V52">
            <v>-25.5</v>
          </cell>
          <cell r="AW52">
            <v>10</v>
          </cell>
          <cell r="AX52">
            <v>0</v>
          </cell>
          <cell r="AY52">
            <v>61.4</v>
          </cell>
          <cell r="AZ52">
            <v>86.9</v>
          </cell>
          <cell r="BF52">
            <v>61.4</v>
          </cell>
          <cell r="BQ52" t="str">
            <v>重庆交通开投科技发展有限公司</v>
          </cell>
          <cell r="BR52" t="str">
            <v>收款延后</v>
          </cell>
          <cell r="CA52">
            <v>0</v>
          </cell>
          <cell r="CB52">
            <v>0</v>
          </cell>
          <cell r="CC52">
            <v>0</v>
          </cell>
          <cell r="CD52">
            <v>0</v>
          </cell>
          <cell r="CE52">
            <v>0</v>
          </cell>
          <cell r="CF52">
            <v>0</v>
          </cell>
          <cell r="CG52">
            <v>0</v>
          </cell>
          <cell r="CH52">
            <v>0</v>
          </cell>
          <cell r="CI52">
            <v>0</v>
          </cell>
          <cell r="CJ52">
            <v>0</v>
          </cell>
          <cell r="CK52">
            <v>0</v>
          </cell>
          <cell r="CL52">
            <v>0</v>
          </cell>
          <cell r="DA52">
            <v>0</v>
          </cell>
          <cell r="DB52">
            <v>0</v>
          </cell>
          <cell r="DC52">
            <v>0</v>
          </cell>
          <cell r="DD52">
            <v>0</v>
          </cell>
          <cell r="DE52">
            <v>0</v>
          </cell>
          <cell r="DF52">
            <v>0</v>
          </cell>
          <cell r="DG52">
            <v>0</v>
          </cell>
          <cell r="DH52">
            <v>0</v>
          </cell>
          <cell r="DI52">
            <v>0</v>
          </cell>
          <cell r="DJ52">
            <v>0</v>
          </cell>
          <cell r="DK52">
            <v>0</v>
          </cell>
          <cell r="DL52">
            <v>0</v>
          </cell>
        </row>
        <row r="53">
          <cell r="A53">
            <v>49</v>
          </cell>
          <cell r="B53" t="str">
            <v>广东分公司</v>
          </cell>
          <cell r="C53" t="str">
            <v>ZHT2022072800060</v>
          </cell>
          <cell r="D53" t="str">
            <v>深莞龙光西丽32亩（玖麟商务中心）项目新开2号大门</v>
          </cell>
          <cell r="E53">
            <v>19.204699999999999</v>
          </cell>
          <cell r="F53">
            <v>19.204699999999999</v>
          </cell>
          <cell r="G53">
            <v>3.2046999999999999</v>
          </cell>
          <cell r="H53">
            <v>3.2046999999999999</v>
          </cell>
          <cell r="I53">
            <v>0.16687060979864299</v>
          </cell>
          <cell r="J53">
            <v>0.13</v>
          </cell>
          <cell r="M53" t="str">
            <v>主导</v>
          </cell>
          <cell r="N53" t="str">
            <v>许清亮团队</v>
          </cell>
          <cell r="O53" t="str">
            <v>明艳丽</v>
          </cell>
          <cell r="P53" t="str">
            <v>在建</v>
          </cell>
          <cell r="T53">
            <v>0</v>
          </cell>
          <cell r="U53">
            <v>0</v>
          </cell>
          <cell r="V53">
            <v>19.204699999999999</v>
          </cell>
          <cell r="AW53">
            <v>0</v>
          </cell>
          <cell r="AX53">
            <v>0</v>
          </cell>
          <cell r="AY53">
            <v>19.204699999999999</v>
          </cell>
          <cell r="AZ53">
            <v>0</v>
          </cell>
          <cell r="BQ53" t="str">
            <v>深圳市龙光骏博房地产有限公司</v>
          </cell>
          <cell r="CA53">
            <v>0</v>
          </cell>
          <cell r="CB53">
            <v>0</v>
          </cell>
          <cell r="CC53">
            <v>0</v>
          </cell>
          <cell r="CD53">
            <v>0</v>
          </cell>
          <cell r="CE53">
            <v>0</v>
          </cell>
          <cell r="CF53">
            <v>0</v>
          </cell>
          <cell r="CG53">
            <v>0</v>
          </cell>
          <cell r="CH53">
            <v>0</v>
          </cell>
          <cell r="CI53">
            <v>0</v>
          </cell>
          <cell r="CJ53">
            <v>0</v>
          </cell>
          <cell r="CK53">
            <v>0</v>
          </cell>
          <cell r="CL53">
            <v>0</v>
          </cell>
          <cell r="DA53">
            <v>0</v>
          </cell>
          <cell r="DB53">
            <v>0</v>
          </cell>
          <cell r="DC53">
            <v>0</v>
          </cell>
          <cell r="DD53">
            <v>0</v>
          </cell>
          <cell r="DE53">
            <v>0</v>
          </cell>
          <cell r="DF53">
            <v>0</v>
          </cell>
          <cell r="DG53">
            <v>0</v>
          </cell>
          <cell r="DH53">
            <v>0</v>
          </cell>
          <cell r="DI53">
            <v>0</v>
          </cell>
          <cell r="DJ53">
            <v>0</v>
          </cell>
          <cell r="DK53">
            <v>0</v>
          </cell>
          <cell r="DL53">
            <v>0</v>
          </cell>
        </row>
        <row r="54">
          <cell r="A54">
            <v>50</v>
          </cell>
          <cell r="B54" t="str">
            <v>广东分公司</v>
          </cell>
          <cell r="C54" t="str">
            <v>ZHT2022071500055</v>
          </cell>
          <cell r="D54" t="str">
            <v>环莞快速路三期莞深高速至东部快速路段工程 -3标</v>
          </cell>
          <cell r="E54">
            <v>35.387300000000003</v>
          </cell>
          <cell r="F54">
            <v>24.584265056</v>
          </cell>
          <cell r="G54">
            <v>24.584265056</v>
          </cell>
          <cell r="H54">
            <v>24.584265056</v>
          </cell>
          <cell r="I54">
            <v>1</v>
          </cell>
          <cell r="J54">
            <v>0.06</v>
          </cell>
          <cell r="M54" t="str">
            <v>主导</v>
          </cell>
          <cell r="N54" t="str">
            <v>许清亮团队</v>
          </cell>
          <cell r="O54" t="str">
            <v>明艳丽</v>
          </cell>
          <cell r="P54" t="str">
            <v>在建</v>
          </cell>
          <cell r="T54">
            <v>18.578333000000001</v>
          </cell>
          <cell r="U54">
            <v>0</v>
          </cell>
          <cell r="V54">
            <v>16.808966999999999</v>
          </cell>
          <cell r="AW54">
            <v>14.154920000000001</v>
          </cell>
          <cell r="AX54">
            <v>0</v>
          </cell>
          <cell r="AY54">
            <v>21.232379999999999</v>
          </cell>
          <cell r="AZ54">
            <v>4.423413</v>
          </cell>
          <cell r="BQ54" t="str">
            <v>中铁十五局集团有限公司东莞市环莞快速路三期莞深高速至东部快速路段工程土建三标项目经理部</v>
          </cell>
          <cell r="CA54">
            <v>0</v>
          </cell>
          <cell r="CB54">
            <v>0</v>
          </cell>
          <cell r="CC54">
            <v>0</v>
          </cell>
          <cell r="CD54">
            <v>0</v>
          </cell>
          <cell r="CE54">
            <v>0</v>
          </cell>
          <cell r="CF54">
            <v>0</v>
          </cell>
          <cell r="CG54">
            <v>0</v>
          </cell>
          <cell r="CH54">
            <v>0</v>
          </cell>
          <cell r="CI54">
            <v>0</v>
          </cell>
          <cell r="CJ54">
            <v>0</v>
          </cell>
          <cell r="CK54">
            <v>0</v>
          </cell>
          <cell r="CL54">
            <v>0</v>
          </cell>
          <cell r="DA54">
            <v>0</v>
          </cell>
          <cell r="DB54">
            <v>0</v>
          </cell>
          <cell r="DC54">
            <v>0</v>
          </cell>
          <cell r="DD54">
            <v>0</v>
          </cell>
          <cell r="DE54">
            <v>0</v>
          </cell>
          <cell r="DF54">
            <v>0</v>
          </cell>
          <cell r="DG54">
            <v>0</v>
          </cell>
          <cell r="DH54">
            <v>0</v>
          </cell>
          <cell r="DI54">
            <v>0</v>
          </cell>
          <cell r="DJ54">
            <v>0</v>
          </cell>
          <cell r="DK54">
            <v>0</v>
          </cell>
          <cell r="DL54">
            <v>0</v>
          </cell>
        </row>
        <row r="55">
          <cell r="A55">
            <v>51</v>
          </cell>
          <cell r="B55" t="str">
            <v>广东分公司</v>
          </cell>
          <cell r="C55" t="str">
            <v>ZHT2022071500056</v>
          </cell>
          <cell r="D55" t="str">
            <v>环莞快速路三期莞深高速至东部快速路段工程-2标</v>
          </cell>
          <cell r="E55">
            <v>57.392400000000002</v>
          </cell>
          <cell r="F55">
            <v>39.871648127999997</v>
          </cell>
          <cell r="G55">
            <v>39.871648127999997</v>
          </cell>
          <cell r="H55">
            <v>39.871648127999997</v>
          </cell>
          <cell r="I55">
            <v>1</v>
          </cell>
          <cell r="J55">
            <v>0.06</v>
          </cell>
          <cell r="M55" t="str">
            <v>主导</v>
          </cell>
          <cell r="N55" t="str">
            <v>许清亮团队</v>
          </cell>
          <cell r="O55" t="str">
            <v>明艳丽</v>
          </cell>
          <cell r="P55" t="str">
            <v>在建</v>
          </cell>
          <cell r="T55">
            <v>30.13101</v>
          </cell>
          <cell r="U55">
            <v>0</v>
          </cell>
          <cell r="V55">
            <v>27.261389999999999</v>
          </cell>
          <cell r="AW55">
            <v>0</v>
          </cell>
          <cell r="AX55">
            <v>0</v>
          </cell>
          <cell r="AY55">
            <v>57.392400000000002</v>
          </cell>
          <cell r="AZ55">
            <v>30.13101</v>
          </cell>
          <cell r="BQ55" t="str">
            <v>中铁大桥局集团有限公司第四工程分公司路三期莞深高速至东部快速路段工程土建三标项目经理部</v>
          </cell>
          <cell r="CA55">
            <v>0</v>
          </cell>
          <cell r="CB55">
            <v>0</v>
          </cell>
          <cell r="CC55">
            <v>0</v>
          </cell>
          <cell r="CD55">
            <v>0</v>
          </cell>
          <cell r="CE55">
            <v>0</v>
          </cell>
          <cell r="CF55">
            <v>0</v>
          </cell>
          <cell r="CG55">
            <v>0</v>
          </cell>
          <cell r="CH55">
            <v>0</v>
          </cell>
          <cell r="CI55">
            <v>0</v>
          </cell>
          <cell r="CJ55">
            <v>0</v>
          </cell>
          <cell r="CK55">
            <v>0</v>
          </cell>
          <cell r="CL55">
            <v>0</v>
          </cell>
          <cell r="DA55">
            <v>0</v>
          </cell>
          <cell r="DB55">
            <v>0</v>
          </cell>
          <cell r="DC55">
            <v>0</v>
          </cell>
          <cell r="DD55">
            <v>0</v>
          </cell>
          <cell r="DE55">
            <v>0</v>
          </cell>
          <cell r="DF55">
            <v>0</v>
          </cell>
          <cell r="DG55">
            <v>0</v>
          </cell>
          <cell r="DH55">
            <v>0</v>
          </cell>
          <cell r="DI55">
            <v>0</v>
          </cell>
          <cell r="DJ55">
            <v>0</v>
          </cell>
          <cell r="DK55">
            <v>0</v>
          </cell>
          <cell r="DL55">
            <v>0</v>
          </cell>
        </row>
        <row r="56">
          <cell r="A56">
            <v>52</v>
          </cell>
          <cell r="B56" t="str">
            <v>广东分公司</v>
          </cell>
          <cell r="C56" t="str">
            <v>ZHT2022102400089</v>
          </cell>
          <cell r="D56" t="str">
            <v>中信金融中心项目基于BIM的数字化技术研究</v>
          </cell>
          <cell r="E56">
            <v>455</v>
          </cell>
          <cell r="F56">
            <v>455</v>
          </cell>
          <cell r="G56">
            <v>455</v>
          </cell>
          <cell r="H56">
            <v>222.5</v>
          </cell>
          <cell r="I56">
            <v>0.48901098901098899</v>
          </cell>
          <cell r="J56">
            <v>0.06</v>
          </cell>
          <cell r="M56" t="str">
            <v>主导</v>
          </cell>
          <cell r="N56" t="str">
            <v>明艳丽团队</v>
          </cell>
          <cell r="O56" t="str">
            <v>陈健斐</v>
          </cell>
          <cell r="P56" t="str">
            <v>在建</v>
          </cell>
          <cell r="T56">
            <v>435.00222400000001</v>
          </cell>
          <cell r="U56">
            <v>0</v>
          </cell>
          <cell r="V56">
            <v>19.997775999999899</v>
          </cell>
          <cell r="AF56">
            <v>45.5</v>
          </cell>
          <cell r="AW56">
            <v>373.5</v>
          </cell>
          <cell r="AX56">
            <v>36</v>
          </cell>
          <cell r="AY56">
            <v>45.5</v>
          </cell>
          <cell r="AZ56">
            <v>25.502224000000101</v>
          </cell>
          <cell r="BI56">
            <v>45.5</v>
          </cell>
          <cell r="BQ56" t="str">
            <v>中信建设有限责任公司</v>
          </cell>
          <cell r="BR56" t="str">
            <v>项目竣工交付，产值确认单大概率只能签字，收款预计年底。</v>
          </cell>
          <cell r="CA56">
            <v>0</v>
          </cell>
          <cell r="CB56">
            <v>0</v>
          </cell>
          <cell r="CC56">
            <v>0</v>
          </cell>
          <cell r="CD56">
            <v>0</v>
          </cell>
          <cell r="CE56">
            <v>0</v>
          </cell>
          <cell r="CF56">
            <v>0</v>
          </cell>
          <cell r="CG56">
            <v>0</v>
          </cell>
          <cell r="CH56">
            <v>0</v>
          </cell>
          <cell r="CI56">
            <v>0</v>
          </cell>
          <cell r="CJ56">
            <v>0</v>
          </cell>
          <cell r="CK56">
            <v>0</v>
          </cell>
          <cell r="CL56">
            <v>0</v>
          </cell>
          <cell r="DA56">
            <v>36</v>
          </cell>
          <cell r="DB56">
            <v>0</v>
          </cell>
          <cell r="DC56">
            <v>0</v>
          </cell>
          <cell r="DD56">
            <v>0</v>
          </cell>
          <cell r="DE56">
            <v>0</v>
          </cell>
          <cell r="DF56">
            <v>0</v>
          </cell>
          <cell r="DG56">
            <v>0</v>
          </cell>
          <cell r="DH56">
            <v>0</v>
          </cell>
          <cell r="DI56">
            <v>0</v>
          </cell>
          <cell r="DJ56">
            <v>0</v>
          </cell>
          <cell r="DK56">
            <v>0</v>
          </cell>
          <cell r="DL56">
            <v>0</v>
          </cell>
        </row>
        <row r="57">
          <cell r="A57">
            <v>53</v>
          </cell>
          <cell r="B57" t="str">
            <v>广东分公司</v>
          </cell>
          <cell r="C57" t="str">
            <v>ZHT2022112300105</v>
          </cell>
          <cell r="D57" t="str">
            <v>基于 BIM的工程管理平台应用与咨询服务合同-预制标</v>
          </cell>
          <cell r="E57">
            <v>67.215800000000002</v>
          </cell>
          <cell r="F57">
            <v>46.696160575999997</v>
          </cell>
          <cell r="G57">
            <v>46.696160575999997</v>
          </cell>
          <cell r="H57">
            <v>46.696160575999997</v>
          </cell>
          <cell r="I57">
            <v>1</v>
          </cell>
          <cell r="J57">
            <v>0.06</v>
          </cell>
          <cell r="M57" t="str">
            <v>主导</v>
          </cell>
          <cell r="N57" t="str">
            <v>明艳丽团队</v>
          </cell>
          <cell r="O57" t="str">
            <v>明艳丽</v>
          </cell>
          <cell r="P57" t="str">
            <v>在建</v>
          </cell>
          <cell r="T57">
            <v>35.288294999999998</v>
          </cell>
          <cell r="U57">
            <v>0</v>
          </cell>
          <cell r="V57">
            <v>31.927505</v>
          </cell>
          <cell r="AW57">
            <v>13.443160000000001</v>
          </cell>
          <cell r="AX57">
            <v>0</v>
          </cell>
          <cell r="AY57">
            <v>53.772640000000003</v>
          </cell>
          <cell r="AZ57">
            <v>21.845134999999999</v>
          </cell>
          <cell r="BQ57" t="str">
            <v>中铁四局集团有限公司</v>
          </cell>
          <cell r="CA57">
            <v>0</v>
          </cell>
          <cell r="CB57">
            <v>0</v>
          </cell>
          <cell r="CC57">
            <v>0</v>
          </cell>
          <cell r="CD57">
            <v>0</v>
          </cell>
          <cell r="CE57">
            <v>0</v>
          </cell>
          <cell r="CF57">
            <v>0</v>
          </cell>
          <cell r="CG57">
            <v>0</v>
          </cell>
          <cell r="CH57">
            <v>0</v>
          </cell>
          <cell r="CI57">
            <v>0</v>
          </cell>
          <cell r="CJ57">
            <v>0</v>
          </cell>
          <cell r="CK57">
            <v>0</v>
          </cell>
          <cell r="CL57">
            <v>0</v>
          </cell>
          <cell r="DA57">
            <v>0</v>
          </cell>
          <cell r="DB57">
            <v>0</v>
          </cell>
          <cell r="DC57">
            <v>0</v>
          </cell>
          <cell r="DD57">
            <v>0</v>
          </cell>
          <cell r="DE57">
            <v>0</v>
          </cell>
          <cell r="DF57">
            <v>0</v>
          </cell>
          <cell r="DG57">
            <v>0</v>
          </cell>
          <cell r="DH57">
            <v>0</v>
          </cell>
          <cell r="DI57">
            <v>0</v>
          </cell>
          <cell r="DJ57">
            <v>0</v>
          </cell>
          <cell r="DK57">
            <v>0</v>
          </cell>
          <cell r="DL57">
            <v>0</v>
          </cell>
        </row>
        <row r="58">
          <cell r="A58">
            <v>54</v>
          </cell>
          <cell r="B58" t="str">
            <v>广东分公司</v>
          </cell>
          <cell r="C58" t="str">
            <v>ZHT2022122800128</v>
          </cell>
          <cell r="D58" t="str">
            <v>新皇岗口岸联检大楼基坑支护工程监测信息化开发项目</v>
          </cell>
          <cell r="E58">
            <v>195</v>
          </cell>
          <cell r="F58">
            <v>195</v>
          </cell>
          <cell r="G58">
            <v>76.5</v>
          </cell>
          <cell r="H58">
            <v>76.5</v>
          </cell>
          <cell r="I58">
            <v>0.39230769230769202</v>
          </cell>
          <cell r="J58">
            <v>0.06</v>
          </cell>
          <cell r="M58" t="str">
            <v>主导</v>
          </cell>
          <cell r="N58" t="str">
            <v>明艳丽团队</v>
          </cell>
          <cell r="O58" t="str">
            <v>明艳丽</v>
          </cell>
          <cell r="P58" t="str">
            <v>在建</v>
          </cell>
          <cell r="T58">
            <v>175.5</v>
          </cell>
          <cell r="U58">
            <v>0</v>
          </cell>
          <cell r="V58">
            <v>19.5</v>
          </cell>
          <cell r="AW58">
            <v>97.5</v>
          </cell>
          <cell r="AX58">
            <v>0</v>
          </cell>
          <cell r="AY58">
            <v>97.5</v>
          </cell>
          <cell r="AZ58">
            <v>78</v>
          </cell>
          <cell r="BI58">
            <v>78</v>
          </cell>
          <cell r="BQ58" t="str">
            <v>深圳市房屋安全和工程质量检测鉴定中心</v>
          </cell>
          <cell r="CA58">
            <v>0</v>
          </cell>
          <cell r="CB58">
            <v>0</v>
          </cell>
          <cell r="CC58">
            <v>0</v>
          </cell>
          <cell r="CD58">
            <v>0</v>
          </cell>
          <cell r="CE58">
            <v>0</v>
          </cell>
          <cell r="CF58">
            <v>0</v>
          </cell>
          <cell r="CG58">
            <v>0</v>
          </cell>
          <cell r="CH58">
            <v>0</v>
          </cell>
          <cell r="CI58">
            <v>0</v>
          </cell>
          <cell r="CJ58">
            <v>0</v>
          </cell>
          <cell r="CK58">
            <v>0</v>
          </cell>
          <cell r="CL58">
            <v>0</v>
          </cell>
          <cell r="DA58">
            <v>0</v>
          </cell>
          <cell r="DB58">
            <v>0</v>
          </cell>
          <cell r="DC58">
            <v>0</v>
          </cell>
          <cell r="DD58">
            <v>0</v>
          </cell>
          <cell r="DE58">
            <v>0</v>
          </cell>
          <cell r="DF58">
            <v>0</v>
          </cell>
          <cell r="DG58">
            <v>0</v>
          </cell>
          <cell r="DH58">
            <v>0</v>
          </cell>
          <cell r="DI58">
            <v>0</v>
          </cell>
          <cell r="DJ58">
            <v>0</v>
          </cell>
          <cell r="DK58">
            <v>0</v>
          </cell>
          <cell r="DL58">
            <v>0</v>
          </cell>
        </row>
        <row r="59">
          <cell r="A59">
            <v>55</v>
          </cell>
          <cell r="B59" t="str">
            <v>广东分公司</v>
          </cell>
          <cell r="C59" t="str">
            <v>ZHT2023022400020</v>
          </cell>
          <cell r="D59" t="str">
            <v>新加坡TWRPPL智慧管理系统设备采购合同</v>
          </cell>
          <cell r="E59">
            <v>51.78</v>
          </cell>
          <cell r="F59">
            <v>51.78</v>
          </cell>
          <cell r="G59">
            <v>11.78</v>
          </cell>
          <cell r="H59">
            <v>11.78</v>
          </cell>
          <cell r="I59">
            <v>0.22750096562379299</v>
          </cell>
          <cell r="J59">
            <v>0</v>
          </cell>
          <cell r="M59" t="str">
            <v>主导</v>
          </cell>
          <cell r="N59" t="str">
            <v>许清亮团队</v>
          </cell>
          <cell r="O59" t="str">
            <v>杜江</v>
          </cell>
          <cell r="P59" t="str">
            <v>在建</v>
          </cell>
          <cell r="T59">
            <v>24.79</v>
          </cell>
          <cell r="U59">
            <v>0</v>
          </cell>
          <cell r="V59">
            <v>26.99</v>
          </cell>
          <cell r="AW59">
            <v>9.2646999999999995</v>
          </cell>
          <cell r="AX59">
            <v>0</v>
          </cell>
          <cell r="AY59">
            <v>42.515300000000003</v>
          </cell>
          <cell r="AZ59">
            <v>15.5253</v>
          </cell>
          <cell r="BQ59" t="str">
            <v>PAI Systems Pte Ltd</v>
          </cell>
          <cell r="CA59">
            <v>0</v>
          </cell>
          <cell r="CB59">
            <v>0</v>
          </cell>
          <cell r="CC59">
            <v>0</v>
          </cell>
          <cell r="CD59">
            <v>0</v>
          </cell>
          <cell r="CE59">
            <v>0</v>
          </cell>
          <cell r="CF59">
            <v>0</v>
          </cell>
          <cell r="CG59">
            <v>0</v>
          </cell>
          <cell r="CH59">
            <v>0</v>
          </cell>
          <cell r="CI59">
            <v>0</v>
          </cell>
          <cell r="CJ59">
            <v>0</v>
          </cell>
          <cell r="CK59">
            <v>0</v>
          </cell>
          <cell r="CL59">
            <v>0</v>
          </cell>
          <cell r="DA59">
            <v>0</v>
          </cell>
          <cell r="DB59">
            <v>0</v>
          </cell>
          <cell r="DC59">
            <v>0</v>
          </cell>
          <cell r="DD59">
            <v>0</v>
          </cell>
          <cell r="DE59">
            <v>0</v>
          </cell>
          <cell r="DF59">
            <v>0</v>
          </cell>
          <cell r="DG59">
            <v>0</v>
          </cell>
          <cell r="DH59">
            <v>0</v>
          </cell>
          <cell r="DI59">
            <v>0</v>
          </cell>
          <cell r="DJ59">
            <v>0</v>
          </cell>
          <cell r="DK59">
            <v>0</v>
          </cell>
          <cell r="DL59">
            <v>0</v>
          </cell>
        </row>
        <row r="60">
          <cell r="A60">
            <v>56</v>
          </cell>
          <cell r="B60" t="str">
            <v>广东分公司</v>
          </cell>
          <cell r="C60" t="str">
            <v>ZHT2023102700127</v>
          </cell>
          <cell r="D60" t="str">
            <v>观城项目01-05地块BIM咨询服务</v>
          </cell>
          <cell r="E60">
            <v>141.21530000000001</v>
          </cell>
          <cell r="F60">
            <v>141.21530000000001</v>
          </cell>
          <cell r="G60">
            <v>141.21530000000001</v>
          </cell>
          <cell r="H60">
            <v>33.215299999999999</v>
          </cell>
          <cell r="I60">
            <v>0.23521034902025501</v>
          </cell>
          <cell r="J60">
            <v>0.06</v>
          </cell>
          <cell r="M60" t="str">
            <v>主导</v>
          </cell>
          <cell r="N60" t="str">
            <v>明艳丽团队</v>
          </cell>
          <cell r="O60" t="str">
            <v>雷涵</v>
          </cell>
          <cell r="P60" t="str">
            <v>在建</v>
          </cell>
          <cell r="T60">
            <v>127.09369</v>
          </cell>
          <cell r="U60">
            <v>0</v>
          </cell>
          <cell r="V60">
            <v>14.12161</v>
          </cell>
          <cell r="AW60">
            <v>70.607650000000007</v>
          </cell>
          <cell r="AX60">
            <v>28.24306</v>
          </cell>
          <cell r="AY60">
            <v>42.36459</v>
          </cell>
          <cell r="AZ60">
            <v>28.242979999999999</v>
          </cell>
          <cell r="BA60">
            <v>28.24306</v>
          </cell>
          <cell r="BB60">
            <v>28.24306</v>
          </cell>
          <cell r="BD60">
            <v>28.24306</v>
          </cell>
          <cell r="BQ60" t="str">
            <v>数智瓦里（深圳）科技有限公司</v>
          </cell>
          <cell r="BR60" t="str">
            <v>财务付款流程中</v>
          </cell>
          <cell r="CA60">
            <v>0</v>
          </cell>
          <cell r="CB60">
            <v>0</v>
          </cell>
          <cell r="CC60">
            <v>0</v>
          </cell>
          <cell r="CD60">
            <v>0</v>
          </cell>
          <cell r="CE60">
            <v>0</v>
          </cell>
          <cell r="CF60">
            <v>0</v>
          </cell>
          <cell r="CG60">
            <v>0</v>
          </cell>
          <cell r="CH60">
            <v>0</v>
          </cell>
          <cell r="CI60">
            <v>0</v>
          </cell>
          <cell r="CJ60">
            <v>0</v>
          </cell>
          <cell r="CK60">
            <v>0</v>
          </cell>
          <cell r="CL60">
            <v>0</v>
          </cell>
          <cell r="DA60">
            <v>0</v>
          </cell>
          <cell r="DB60">
            <v>0</v>
          </cell>
          <cell r="DC60">
            <v>0</v>
          </cell>
          <cell r="DD60">
            <v>28.24306</v>
          </cell>
          <cell r="DE60">
            <v>0</v>
          </cell>
          <cell r="DF60">
            <v>0</v>
          </cell>
          <cell r="DG60">
            <v>0</v>
          </cell>
          <cell r="DH60">
            <v>0</v>
          </cell>
          <cell r="DI60">
            <v>0</v>
          </cell>
          <cell r="DJ60">
            <v>0</v>
          </cell>
          <cell r="DK60">
            <v>0</v>
          </cell>
          <cell r="DL60">
            <v>0</v>
          </cell>
        </row>
        <row r="61">
          <cell r="A61">
            <v>57</v>
          </cell>
          <cell r="B61" t="str">
            <v>广东分公司</v>
          </cell>
          <cell r="C61" t="str">
            <v>ZHT2023111400136</v>
          </cell>
          <cell r="D61" t="str">
            <v>地下院平移-皇岗口岸临时旅检场地建设工程项目BIM实施顾问服务合同</v>
          </cell>
          <cell r="E61">
            <v>4.25</v>
          </cell>
          <cell r="F61">
            <v>4.25</v>
          </cell>
          <cell r="G61">
            <v>4.25</v>
          </cell>
          <cell r="H61">
            <v>4.25</v>
          </cell>
          <cell r="I61">
            <v>1</v>
          </cell>
          <cell r="J61">
            <v>0.06</v>
          </cell>
          <cell r="M61" t="str">
            <v>主导</v>
          </cell>
          <cell r="N61" t="str">
            <v>明艳丽团队</v>
          </cell>
          <cell r="O61" t="str">
            <v>明艳丽</v>
          </cell>
          <cell r="P61" t="str">
            <v>在建</v>
          </cell>
          <cell r="T61">
            <v>0</v>
          </cell>
          <cell r="U61">
            <v>0</v>
          </cell>
          <cell r="V61">
            <v>4.25</v>
          </cell>
          <cell r="AW61">
            <v>0</v>
          </cell>
          <cell r="AX61">
            <v>0</v>
          </cell>
          <cell r="AY61">
            <v>4.25</v>
          </cell>
          <cell r="AZ61">
            <v>0</v>
          </cell>
          <cell r="BQ61" t="str">
            <v>上海市地下空间设计研究总院有限公司</v>
          </cell>
          <cell r="CA61">
            <v>0</v>
          </cell>
          <cell r="CB61">
            <v>0</v>
          </cell>
          <cell r="CC61">
            <v>0</v>
          </cell>
          <cell r="CD61">
            <v>0</v>
          </cell>
          <cell r="CE61">
            <v>0</v>
          </cell>
          <cell r="CF61">
            <v>0</v>
          </cell>
          <cell r="CG61">
            <v>0</v>
          </cell>
          <cell r="CH61">
            <v>0</v>
          </cell>
          <cell r="CI61">
            <v>0</v>
          </cell>
          <cell r="CJ61">
            <v>0</v>
          </cell>
          <cell r="CK61">
            <v>0</v>
          </cell>
          <cell r="CL61">
            <v>0</v>
          </cell>
          <cell r="DA61">
            <v>0</v>
          </cell>
          <cell r="DB61">
            <v>0</v>
          </cell>
          <cell r="DC61">
            <v>0</v>
          </cell>
          <cell r="DD61">
            <v>0</v>
          </cell>
          <cell r="DE61">
            <v>0</v>
          </cell>
          <cell r="DF61">
            <v>0</v>
          </cell>
          <cell r="DG61">
            <v>0</v>
          </cell>
          <cell r="DH61">
            <v>0</v>
          </cell>
          <cell r="DI61">
            <v>0</v>
          </cell>
          <cell r="DJ61">
            <v>0</v>
          </cell>
          <cell r="DK61">
            <v>0</v>
          </cell>
          <cell r="DL61">
            <v>0</v>
          </cell>
        </row>
        <row r="62">
          <cell r="A62">
            <v>58</v>
          </cell>
          <cell r="B62" t="str">
            <v>广东分公司</v>
          </cell>
          <cell r="C62" t="str">
            <v>ZHT2023121900160</v>
          </cell>
          <cell r="D62" t="str">
            <v>上海市域铁路应急管理平台项目咨询合同（示范区线）</v>
          </cell>
          <cell r="E62">
            <v>45.1</v>
          </cell>
          <cell r="F62">
            <v>5</v>
          </cell>
          <cell r="G62">
            <v>5</v>
          </cell>
          <cell r="H62">
            <v>5</v>
          </cell>
          <cell r="I62">
            <v>1</v>
          </cell>
          <cell r="J62">
            <v>0.06</v>
          </cell>
          <cell r="M62">
            <v>0</v>
          </cell>
          <cell r="N62" t="str">
            <v>施林烽团队</v>
          </cell>
          <cell r="O62" t="str">
            <v>施林烽</v>
          </cell>
          <cell r="P62" t="str">
            <v>25已完结</v>
          </cell>
          <cell r="T62">
            <v>45.1</v>
          </cell>
          <cell r="U62">
            <v>0</v>
          </cell>
          <cell r="V62">
            <v>0</v>
          </cell>
          <cell r="AW62">
            <v>36.530999999999999</v>
          </cell>
          <cell r="AX62">
            <v>0</v>
          </cell>
          <cell r="AY62">
            <v>8.5690000000000008</v>
          </cell>
          <cell r="AZ62">
            <v>8.5690000000000008</v>
          </cell>
          <cell r="BQ62" t="str">
            <v>上海申铁投资有限公司</v>
          </cell>
          <cell r="CA62">
            <v>0</v>
          </cell>
          <cell r="CB62">
            <v>0</v>
          </cell>
          <cell r="CC62">
            <v>0</v>
          </cell>
          <cell r="CD62">
            <v>0</v>
          </cell>
          <cell r="CE62">
            <v>0</v>
          </cell>
          <cell r="CF62">
            <v>0</v>
          </cell>
          <cell r="CG62">
            <v>0</v>
          </cell>
          <cell r="CH62">
            <v>0</v>
          </cell>
          <cell r="CI62">
            <v>0</v>
          </cell>
          <cell r="CJ62">
            <v>0</v>
          </cell>
          <cell r="CK62">
            <v>0</v>
          </cell>
          <cell r="CL62">
            <v>0</v>
          </cell>
          <cell r="DA62">
            <v>0</v>
          </cell>
          <cell r="DB62">
            <v>0</v>
          </cell>
          <cell r="DC62">
            <v>0</v>
          </cell>
          <cell r="DD62">
            <v>0</v>
          </cell>
          <cell r="DE62">
            <v>0</v>
          </cell>
          <cell r="DF62">
            <v>0</v>
          </cell>
          <cell r="DG62">
            <v>0</v>
          </cell>
          <cell r="DH62">
            <v>0</v>
          </cell>
          <cell r="DI62">
            <v>0</v>
          </cell>
          <cell r="DJ62">
            <v>0</v>
          </cell>
          <cell r="DK62">
            <v>0</v>
          </cell>
          <cell r="DL62">
            <v>0</v>
          </cell>
        </row>
        <row r="63">
          <cell r="A63">
            <v>59</v>
          </cell>
          <cell r="B63" t="str">
            <v>广东分公司</v>
          </cell>
          <cell r="C63" t="str">
            <v>ZHT2023121900161</v>
          </cell>
          <cell r="D63" t="str">
            <v>上海市域铁路应急管理平台项目咨询合同（南汇支线）</v>
          </cell>
          <cell r="E63">
            <v>18.399999999999999</v>
          </cell>
          <cell r="F63">
            <v>5</v>
          </cell>
          <cell r="G63">
            <v>5</v>
          </cell>
          <cell r="H63">
            <v>5</v>
          </cell>
          <cell r="I63">
            <v>1</v>
          </cell>
          <cell r="J63">
            <v>0.06</v>
          </cell>
          <cell r="M63">
            <v>0</v>
          </cell>
          <cell r="N63" t="str">
            <v>施林烽团队</v>
          </cell>
          <cell r="O63" t="str">
            <v>施林烽</v>
          </cell>
          <cell r="P63" t="str">
            <v>25已完结</v>
          </cell>
          <cell r="T63">
            <v>18.399999999999999</v>
          </cell>
          <cell r="U63">
            <v>0</v>
          </cell>
          <cell r="V63">
            <v>0</v>
          </cell>
          <cell r="AW63">
            <v>14.904</v>
          </cell>
          <cell r="AX63">
            <v>0</v>
          </cell>
          <cell r="AY63">
            <v>3.496</v>
          </cell>
          <cell r="AZ63">
            <v>3.496</v>
          </cell>
          <cell r="BQ63" t="str">
            <v>上海申铁投资有限公司</v>
          </cell>
          <cell r="CA63">
            <v>0</v>
          </cell>
          <cell r="CB63">
            <v>0</v>
          </cell>
          <cell r="CC63">
            <v>0</v>
          </cell>
          <cell r="CD63">
            <v>0</v>
          </cell>
          <cell r="CE63">
            <v>0</v>
          </cell>
          <cell r="CF63">
            <v>0</v>
          </cell>
          <cell r="CG63">
            <v>0</v>
          </cell>
          <cell r="CH63">
            <v>0</v>
          </cell>
          <cell r="CI63">
            <v>0</v>
          </cell>
          <cell r="CJ63">
            <v>0</v>
          </cell>
          <cell r="CK63">
            <v>0</v>
          </cell>
          <cell r="CL63">
            <v>0</v>
          </cell>
          <cell r="DA63">
            <v>0</v>
          </cell>
          <cell r="DB63">
            <v>0</v>
          </cell>
          <cell r="DC63">
            <v>0</v>
          </cell>
          <cell r="DD63">
            <v>0</v>
          </cell>
          <cell r="DE63">
            <v>0</v>
          </cell>
          <cell r="DF63">
            <v>0</v>
          </cell>
          <cell r="DG63">
            <v>0</v>
          </cell>
          <cell r="DH63">
            <v>0</v>
          </cell>
          <cell r="DI63">
            <v>0</v>
          </cell>
          <cell r="DJ63">
            <v>0</v>
          </cell>
          <cell r="DK63">
            <v>0</v>
          </cell>
          <cell r="DL63">
            <v>0</v>
          </cell>
        </row>
        <row r="64">
          <cell r="A64">
            <v>60</v>
          </cell>
          <cell r="B64" t="str">
            <v>广东分公司</v>
          </cell>
          <cell r="C64" t="str">
            <v>ZHT2023121900162</v>
          </cell>
          <cell r="D64" t="str">
            <v>上海市域铁路应急管理平台项目咨询合同（嘉闵线）</v>
          </cell>
          <cell r="E64">
            <v>51.5</v>
          </cell>
          <cell r="F64">
            <v>5</v>
          </cell>
          <cell r="G64">
            <v>5</v>
          </cell>
          <cell r="H64">
            <v>5</v>
          </cell>
          <cell r="I64">
            <v>1</v>
          </cell>
          <cell r="J64">
            <v>0.06</v>
          </cell>
          <cell r="M64">
            <v>0</v>
          </cell>
          <cell r="N64" t="str">
            <v>施林烽团队</v>
          </cell>
          <cell r="O64" t="str">
            <v>施林烽</v>
          </cell>
          <cell r="P64" t="str">
            <v>25已完结</v>
          </cell>
          <cell r="T64">
            <v>51.5</v>
          </cell>
          <cell r="U64">
            <v>0</v>
          </cell>
          <cell r="V64">
            <v>0</v>
          </cell>
          <cell r="AW64">
            <v>41.715000000000003</v>
          </cell>
          <cell r="AX64">
            <v>0</v>
          </cell>
          <cell r="AY64">
            <v>9.7850000000000001</v>
          </cell>
          <cell r="AZ64">
            <v>9.7850000000000001</v>
          </cell>
          <cell r="BQ64" t="str">
            <v>上海申铁投资有限公司</v>
          </cell>
          <cell r="CA64">
            <v>0</v>
          </cell>
          <cell r="CB64">
            <v>0</v>
          </cell>
          <cell r="CC64">
            <v>0</v>
          </cell>
          <cell r="CD64">
            <v>0</v>
          </cell>
          <cell r="CE64">
            <v>0</v>
          </cell>
          <cell r="CF64">
            <v>0</v>
          </cell>
          <cell r="CG64">
            <v>0</v>
          </cell>
          <cell r="CH64">
            <v>0</v>
          </cell>
          <cell r="CI64">
            <v>0</v>
          </cell>
          <cell r="CJ64">
            <v>0</v>
          </cell>
          <cell r="CK64">
            <v>0</v>
          </cell>
          <cell r="CL64">
            <v>0</v>
          </cell>
          <cell r="DA64">
            <v>0</v>
          </cell>
          <cell r="DB64">
            <v>0</v>
          </cell>
          <cell r="DC64">
            <v>0</v>
          </cell>
          <cell r="DD64">
            <v>0</v>
          </cell>
          <cell r="DE64">
            <v>0</v>
          </cell>
          <cell r="DF64">
            <v>0</v>
          </cell>
          <cell r="DG64">
            <v>0</v>
          </cell>
          <cell r="DH64">
            <v>0</v>
          </cell>
          <cell r="DI64">
            <v>0</v>
          </cell>
          <cell r="DJ64">
            <v>0</v>
          </cell>
          <cell r="DK64">
            <v>0</v>
          </cell>
          <cell r="DL64">
            <v>0</v>
          </cell>
        </row>
        <row r="65">
          <cell r="A65">
            <v>61</v>
          </cell>
          <cell r="B65" t="str">
            <v>广东分公司</v>
          </cell>
          <cell r="C65" t="str">
            <v>ZHT2023121900163</v>
          </cell>
          <cell r="D65" t="str">
            <v>上海市域铁路应急管理平台项目咨询合同（机场线）</v>
          </cell>
          <cell r="E65">
            <v>60</v>
          </cell>
          <cell r="F65">
            <v>5</v>
          </cell>
          <cell r="G65">
            <v>5</v>
          </cell>
          <cell r="H65">
            <v>5</v>
          </cell>
          <cell r="I65">
            <v>1</v>
          </cell>
          <cell r="J65">
            <v>0.06</v>
          </cell>
          <cell r="M65">
            <v>0</v>
          </cell>
          <cell r="N65" t="str">
            <v>施林烽团队</v>
          </cell>
          <cell r="O65" t="str">
            <v>施林烽</v>
          </cell>
          <cell r="P65" t="str">
            <v>25已完结</v>
          </cell>
          <cell r="T65">
            <v>60</v>
          </cell>
          <cell r="U65">
            <v>0</v>
          </cell>
          <cell r="V65">
            <v>0</v>
          </cell>
          <cell r="AW65">
            <v>48.6</v>
          </cell>
          <cell r="AX65">
            <v>0</v>
          </cell>
          <cell r="AY65">
            <v>11.4</v>
          </cell>
          <cell r="AZ65">
            <v>11.4</v>
          </cell>
          <cell r="BQ65" t="str">
            <v>上海申铁投资有限公司</v>
          </cell>
          <cell r="CA65">
            <v>0</v>
          </cell>
          <cell r="CB65">
            <v>0</v>
          </cell>
          <cell r="CC65">
            <v>0</v>
          </cell>
          <cell r="CD65">
            <v>0</v>
          </cell>
          <cell r="CE65">
            <v>0</v>
          </cell>
          <cell r="CF65">
            <v>0</v>
          </cell>
          <cell r="CG65">
            <v>0</v>
          </cell>
          <cell r="CH65">
            <v>0</v>
          </cell>
          <cell r="CI65">
            <v>0</v>
          </cell>
          <cell r="CJ65">
            <v>0</v>
          </cell>
          <cell r="CK65">
            <v>0</v>
          </cell>
          <cell r="CL65">
            <v>0</v>
          </cell>
          <cell r="DA65">
            <v>0</v>
          </cell>
          <cell r="DB65">
            <v>0</v>
          </cell>
          <cell r="DC65">
            <v>0</v>
          </cell>
          <cell r="DD65">
            <v>0</v>
          </cell>
          <cell r="DE65">
            <v>0</v>
          </cell>
          <cell r="DF65">
            <v>0</v>
          </cell>
          <cell r="DG65">
            <v>0</v>
          </cell>
          <cell r="DH65">
            <v>0</v>
          </cell>
          <cell r="DI65">
            <v>0</v>
          </cell>
          <cell r="DJ65">
            <v>0</v>
          </cell>
          <cell r="DK65">
            <v>0</v>
          </cell>
          <cell r="DL65">
            <v>0</v>
          </cell>
        </row>
        <row r="66">
          <cell r="A66">
            <v>62</v>
          </cell>
          <cell r="B66" t="str">
            <v>广东分公司</v>
          </cell>
          <cell r="C66" t="str">
            <v>ZHT2024061900077</v>
          </cell>
          <cell r="D66" t="str">
            <v>深圳市深水龙岗水务集团有限公司 VR廉洁教育基地项目开发合同</v>
          </cell>
          <cell r="E66">
            <v>17.8</v>
          </cell>
          <cell r="F66">
            <v>17.8</v>
          </cell>
          <cell r="G66">
            <v>17.8</v>
          </cell>
          <cell r="H66">
            <v>1.8</v>
          </cell>
          <cell r="I66">
            <v>0.101123595505618</v>
          </cell>
          <cell r="J66">
            <v>0.06</v>
          </cell>
          <cell r="M66" t="str">
            <v>主导</v>
          </cell>
          <cell r="N66" t="str">
            <v>许清亮团队</v>
          </cell>
          <cell r="O66" t="str">
            <v>向枭</v>
          </cell>
          <cell r="P66" t="str">
            <v>26已完结</v>
          </cell>
          <cell r="T66">
            <v>0</v>
          </cell>
          <cell r="U66">
            <v>17.8</v>
          </cell>
          <cell r="V66">
            <v>0</v>
          </cell>
          <cell r="AA66">
            <v>17.8</v>
          </cell>
          <cell r="AW66">
            <v>17.8</v>
          </cell>
          <cell r="AX66">
            <v>0</v>
          </cell>
          <cell r="AY66">
            <v>0</v>
          </cell>
          <cell r="AZ66">
            <v>0</v>
          </cell>
          <cell r="BQ66" t="str">
            <v>深圳市深水龙岗水务集团有限公司</v>
          </cell>
          <cell r="CA66">
            <v>17.8</v>
          </cell>
          <cell r="CB66">
            <v>0</v>
          </cell>
          <cell r="CC66">
            <v>0</v>
          </cell>
          <cell r="CD66">
            <v>0</v>
          </cell>
          <cell r="CE66">
            <v>0</v>
          </cell>
          <cell r="CF66">
            <v>0</v>
          </cell>
          <cell r="CG66">
            <v>0</v>
          </cell>
          <cell r="CH66">
            <v>0</v>
          </cell>
          <cell r="CI66">
            <v>0</v>
          </cell>
          <cell r="CJ66">
            <v>0</v>
          </cell>
          <cell r="CK66">
            <v>0</v>
          </cell>
          <cell r="CL66">
            <v>0</v>
          </cell>
          <cell r="DA66">
            <v>0</v>
          </cell>
          <cell r="DB66">
            <v>0</v>
          </cell>
          <cell r="DC66">
            <v>0</v>
          </cell>
          <cell r="DD66">
            <v>0</v>
          </cell>
          <cell r="DE66">
            <v>0</v>
          </cell>
          <cell r="DF66">
            <v>0</v>
          </cell>
          <cell r="DG66">
            <v>0</v>
          </cell>
          <cell r="DH66">
            <v>0</v>
          </cell>
          <cell r="DI66">
            <v>0</v>
          </cell>
          <cell r="DJ66">
            <v>0</v>
          </cell>
          <cell r="DK66">
            <v>0</v>
          </cell>
          <cell r="DL66">
            <v>0</v>
          </cell>
        </row>
        <row r="67">
          <cell r="A67">
            <v>63</v>
          </cell>
          <cell r="B67" t="str">
            <v>广东分公司</v>
          </cell>
          <cell r="C67" t="str">
            <v>ZHT2024090300103</v>
          </cell>
          <cell r="D67" t="str">
            <v>深圳市第三人民医院应急院区配套宿舍项目基于BIM的数字化管理咨询服务合同</v>
          </cell>
          <cell r="E67">
            <v>50</v>
          </cell>
          <cell r="F67">
            <v>50</v>
          </cell>
          <cell r="G67">
            <v>50</v>
          </cell>
          <cell r="H67">
            <v>30</v>
          </cell>
          <cell r="I67">
            <v>0.6</v>
          </cell>
          <cell r="J67">
            <v>0.06</v>
          </cell>
          <cell r="M67" t="str">
            <v>主导</v>
          </cell>
          <cell r="N67" t="str">
            <v>明艳丽团队</v>
          </cell>
          <cell r="O67" t="str">
            <v>雷涵</v>
          </cell>
          <cell r="P67" t="str">
            <v>在建</v>
          </cell>
          <cell r="T67">
            <v>30</v>
          </cell>
          <cell r="U67">
            <v>0</v>
          </cell>
          <cell r="V67">
            <v>20</v>
          </cell>
          <cell r="AE67">
            <v>10</v>
          </cell>
          <cell r="AK67">
            <v>10</v>
          </cell>
          <cell r="AW67">
            <v>10</v>
          </cell>
          <cell r="AX67">
            <v>0</v>
          </cell>
          <cell r="AY67">
            <v>40</v>
          </cell>
          <cell r="AZ67">
            <v>20</v>
          </cell>
          <cell r="BA67">
            <v>10</v>
          </cell>
          <cell r="BE67">
            <v>20</v>
          </cell>
          <cell r="BL67">
            <v>20</v>
          </cell>
          <cell r="BQ67" t="str">
            <v>五洲工程顾问集团有限公司</v>
          </cell>
          <cell r="BR67" t="str">
            <v>业主财务系统跟新，重新走付款申请。</v>
          </cell>
          <cell r="CA67">
            <v>0</v>
          </cell>
          <cell r="CB67">
            <v>0</v>
          </cell>
          <cell r="CC67">
            <v>0</v>
          </cell>
          <cell r="CD67">
            <v>0</v>
          </cell>
          <cell r="CE67">
            <v>0</v>
          </cell>
          <cell r="CF67">
            <v>0</v>
          </cell>
          <cell r="CG67">
            <v>0</v>
          </cell>
          <cell r="CH67">
            <v>0</v>
          </cell>
          <cell r="CI67">
            <v>0</v>
          </cell>
          <cell r="CJ67">
            <v>0</v>
          </cell>
          <cell r="CK67">
            <v>0</v>
          </cell>
          <cell r="CL67">
            <v>0</v>
          </cell>
          <cell r="DA67">
            <v>0</v>
          </cell>
          <cell r="DB67">
            <v>0</v>
          </cell>
          <cell r="DC67">
            <v>0</v>
          </cell>
          <cell r="DD67">
            <v>0</v>
          </cell>
          <cell r="DE67">
            <v>0</v>
          </cell>
          <cell r="DF67">
            <v>0</v>
          </cell>
          <cell r="DG67">
            <v>0</v>
          </cell>
          <cell r="DH67">
            <v>0</v>
          </cell>
          <cell r="DI67">
            <v>0</v>
          </cell>
          <cell r="DJ67">
            <v>0</v>
          </cell>
          <cell r="DK67">
            <v>0</v>
          </cell>
          <cell r="DL67">
            <v>0</v>
          </cell>
        </row>
        <row r="68">
          <cell r="A68">
            <v>64</v>
          </cell>
          <cell r="B68" t="str">
            <v>广东分公司</v>
          </cell>
          <cell r="C68" t="str">
            <v>ZHT2024090300104</v>
          </cell>
          <cell r="D68" t="str">
            <v>深圳市人民医院宝安医院项目基于BIM的数字化管理咨询服务合同</v>
          </cell>
          <cell r="E68">
            <v>330</v>
          </cell>
          <cell r="F68">
            <v>330</v>
          </cell>
          <cell r="G68">
            <v>330</v>
          </cell>
          <cell r="H68">
            <v>195</v>
          </cell>
          <cell r="I68">
            <v>0.59090909090909105</v>
          </cell>
          <cell r="J68">
            <v>0.06</v>
          </cell>
          <cell r="M68" t="str">
            <v>主导</v>
          </cell>
          <cell r="N68" t="str">
            <v>明艳丽团队</v>
          </cell>
          <cell r="O68" t="str">
            <v>武东波</v>
          </cell>
          <cell r="P68" t="str">
            <v>在建</v>
          </cell>
          <cell r="T68">
            <v>240</v>
          </cell>
          <cell r="U68">
            <v>0</v>
          </cell>
          <cell r="V68">
            <v>90</v>
          </cell>
          <cell r="AE68">
            <v>30</v>
          </cell>
          <cell r="AK68">
            <v>30</v>
          </cell>
          <cell r="AW68">
            <v>0</v>
          </cell>
          <cell r="AX68">
            <v>0</v>
          </cell>
          <cell r="AY68">
            <v>330</v>
          </cell>
          <cell r="AZ68">
            <v>240</v>
          </cell>
          <cell r="BA68">
            <v>135</v>
          </cell>
          <cell r="BE68">
            <v>210</v>
          </cell>
          <cell r="BQ68" t="str">
            <v>五洲工程顾问集团有限公司</v>
          </cell>
          <cell r="BR68" t="str">
            <v>业主财务系统跟新，重新走付款申请。</v>
          </cell>
          <cell r="CA68">
            <v>0</v>
          </cell>
          <cell r="CB68">
            <v>0</v>
          </cell>
          <cell r="CC68">
            <v>0</v>
          </cell>
          <cell r="CD68">
            <v>0</v>
          </cell>
          <cell r="CE68">
            <v>0</v>
          </cell>
          <cell r="CF68">
            <v>0</v>
          </cell>
          <cell r="CG68">
            <v>0</v>
          </cell>
          <cell r="CH68">
            <v>0</v>
          </cell>
          <cell r="CI68">
            <v>0</v>
          </cell>
          <cell r="CJ68">
            <v>0</v>
          </cell>
          <cell r="CK68">
            <v>0</v>
          </cell>
          <cell r="CL68">
            <v>0</v>
          </cell>
          <cell r="DA68">
            <v>0</v>
          </cell>
          <cell r="DB68">
            <v>0</v>
          </cell>
          <cell r="DC68">
            <v>0</v>
          </cell>
          <cell r="DD68">
            <v>0</v>
          </cell>
          <cell r="DE68">
            <v>0</v>
          </cell>
          <cell r="DF68">
            <v>0</v>
          </cell>
          <cell r="DG68">
            <v>0</v>
          </cell>
          <cell r="DH68">
            <v>0</v>
          </cell>
          <cell r="DI68">
            <v>0</v>
          </cell>
          <cell r="DJ68">
            <v>0</v>
          </cell>
          <cell r="DK68">
            <v>0</v>
          </cell>
          <cell r="DL68">
            <v>0</v>
          </cell>
        </row>
        <row r="69">
          <cell r="A69">
            <v>65</v>
          </cell>
          <cell r="B69" t="str">
            <v>广东分公司</v>
          </cell>
          <cell r="C69" t="str">
            <v>ZHT2024102300131</v>
          </cell>
          <cell r="D69" t="str">
            <v>深圳市路桥建设集团隧道智慧运营数字孪生与坪盐通道BIM咨询服务</v>
          </cell>
          <cell r="E69">
            <v>249.82570000000001</v>
          </cell>
          <cell r="F69">
            <v>249.82570000000001</v>
          </cell>
          <cell r="G69">
            <v>212.93129999999999</v>
          </cell>
          <cell r="H69">
            <v>108.01130000000001</v>
          </cell>
          <cell r="I69">
            <v>0.43234663207188101</v>
          </cell>
          <cell r="J69">
            <v>0.06</v>
          </cell>
          <cell r="M69" t="str">
            <v>主导</v>
          </cell>
          <cell r="N69" t="str">
            <v>许清亮团队</v>
          </cell>
          <cell r="O69" t="str">
            <v>明艳丽</v>
          </cell>
          <cell r="P69" t="str">
            <v>在建</v>
          </cell>
          <cell r="T69">
            <v>242.330929</v>
          </cell>
          <cell r="U69">
            <v>0</v>
          </cell>
          <cell r="V69">
            <v>7.4947710000000098</v>
          </cell>
          <cell r="AW69">
            <v>149.89542</v>
          </cell>
          <cell r="AX69">
            <v>0</v>
          </cell>
          <cell r="AY69">
            <v>99.930279999999996</v>
          </cell>
          <cell r="AZ69">
            <v>92.435508999999996</v>
          </cell>
          <cell r="BQ69" t="str">
            <v>深圳市路桥建设集团有限公司</v>
          </cell>
          <cell r="CA69">
            <v>0</v>
          </cell>
          <cell r="CB69">
            <v>0</v>
          </cell>
          <cell r="CC69">
            <v>0</v>
          </cell>
          <cell r="CD69">
            <v>0</v>
          </cell>
          <cell r="CE69">
            <v>0</v>
          </cell>
          <cell r="CF69">
            <v>0</v>
          </cell>
          <cell r="CG69">
            <v>0</v>
          </cell>
          <cell r="CH69">
            <v>0</v>
          </cell>
          <cell r="CI69">
            <v>0</v>
          </cell>
          <cell r="CJ69">
            <v>0</v>
          </cell>
          <cell r="CK69">
            <v>0</v>
          </cell>
          <cell r="CL69">
            <v>0</v>
          </cell>
          <cell r="DA69">
            <v>0</v>
          </cell>
          <cell r="DB69">
            <v>0</v>
          </cell>
          <cell r="DC69">
            <v>0</v>
          </cell>
          <cell r="DD69">
            <v>0</v>
          </cell>
          <cell r="DE69">
            <v>0</v>
          </cell>
          <cell r="DF69">
            <v>0</v>
          </cell>
          <cell r="DG69">
            <v>0</v>
          </cell>
          <cell r="DH69">
            <v>0</v>
          </cell>
          <cell r="DI69">
            <v>0</v>
          </cell>
          <cell r="DJ69">
            <v>0</v>
          </cell>
          <cell r="DK69">
            <v>0</v>
          </cell>
          <cell r="DL69">
            <v>0</v>
          </cell>
        </row>
        <row r="70">
          <cell r="A70">
            <v>66</v>
          </cell>
          <cell r="B70" t="str">
            <v>广东分公司</v>
          </cell>
          <cell r="C70" t="str">
            <v>ZHT2024111800140</v>
          </cell>
          <cell r="D70" t="str">
            <v>前海地下道路服务采购协议</v>
          </cell>
          <cell r="E70">
            <v>198.94</v>
          </cell>
          <cell r="F70">
            <v>149.20500000000001</v>
          </cell>
          <cell r="G70">
            <v>149.20500000000001</v>
          </cell>
          <cell r="H70">
            <v>149.20500000000001</v>
          </cell>
          <cell r="I70">
            <v>1</v>
          </cell>
          <cell r="J70">
            <v>0.06</v>
          </cell>
          <cell r="M70" t="str">
            <v>主导</v>
          </cell>
          <cell r="N70" t="str">
            <v>许清亮团队</v>
          </cell>
          <cell r="O70" t="str">
            <v>明艳丽</v>
          </cell>
          <cell r="P70" t="str">
            <v>在建</v>
          </cell>
          <cell r="T70">
            <v>165.12020000000001</v>
          </cell>
          <cell r="U70">
            <v>0</v>
          </cell>
          <cell r="V70">
            <v>33.819800000000001</v>
          </cell>
          <cell r="AW70">
            <v>95.491200000000006</v>
          </cell>
          <cell r="AX70">
            <v>0</v>
          </cell>
          <cell r="AY70">
            <v>103.44880000000001</v>
          </cell>
          <cell r="AZ70">
            <v>69.629000000000005</v>
          </cell>
          <cell r="BQ70" t="str">
            <v>深圳市商汤科技有限公司</v>
          </cell>
          <cell r="CA70">
            <v>0</v>
          </cell>
          <cell r="CB70">
            <v>0</v>
          </cell>
          <cell r="CC70">
            <v>0</v>
          </cell>
          <cell r="CD70">
            <v>0</v>
          </cell>
          <cell r="CE70">
            <v>0</v>
          </cell>
          <cell r="CF70">
            <v>0</v>
          </cell>
          <cell r="CG70">
            <v>0</v>
          </cell>
          <cell r="CH70">
            <v>0</v>
          </cell>
          <cell r="CI70">
            <v>0</v>
          </cell>
          <cell r="CJ70">
            <v>0</v>
          </cell>
          <cell r="CK70">
            <v>0</v>
          </cell>
          <cell r="CL70">
            <v>0</v>
          </cell>
          <cell r="DA70">
            <v>0</v>
          </cell>
          <cell r="DB70">
            <v>0</v>
          </cell>
          <cell r="DC70">
            <v>0</v>
          </cell>
          <cell r="DD70">
            <v>0</v>
          </cell>
          <cell r="DE70">
            <v>0</v>
          </cell>
          <cell r="DF70">
            <v>0</v>
          </cell>
          <cell r="DG70">
            <v>0</v>
          </cell>
          <cell r="DH70">
            <v>0</v>
          </cell>
          <cell r="DI70">
            <v>0</v>
          </cell>
          <cell r="DJ70">
            <v>0</v>
          </cell>
          <cell r="DK70">
            <v>0</v>
          </cell>
          <cell r="DL70">
            <v>0</v>
          </cell>
        </row>
        <row r="71">
          <cell r="A71">
            <v>67</v>
          </cell>
          <cell r="B71" t="str">
            <v>广东分公司</v>
          </cell>
          <cell r="C71" t="str">
            <v>ZHT2024112900152</v>
          </cell>
          <cell r="D71" t="str">
            <v>盾構隧道健康監測</v>
          </cell>
          <cell r="E71">
            <v>311</v>
          </cell>
          <cell r="F71">
            <v>18.66</v>
          </cell>
          <cell r="G71">
            <v>18.66</v>
          </cell>
          <cell r="H71">
            <v>18.66</v>
          </cell>
          <cell r="I71">
            <v>1</v>
          </cell>
          <cell r="J71">
            <v>0.13</v>
          </cell>
          <cell r="M71">
            <v>0</v>
          </cell>
          <cell r="N71" t="str">
            <v>邱枫团队</v>
          </cell>
          <cell r="O71" t="str">
            <v>邱枫</v>
          </cell>
          <cell r="P71" t="str">
            <v>在建</v>
          </cell>
          <cell r="T71">
            <v>96.145495999999994</v>
          </cell>
          <cell r="U71">
            <v>0</v>
          </cell>
          <cell r="V71">
            <v>214.85450399999999</v>
          </cell>
          <cell r="AW71">
            <v>0</v>
          </cell>
          <cell r="AX71">
            <v>82.141632999999999</v>
          </cell>
          <cell r="AY71">
            <v>228.85836699999999</v>
          </cell>
          <cell r="AZ71">
            <v>14.003863000000001</v>
          </cell>
          <cell r="BQ71" t="str">
            <v>中建（香港）-中建（澳门）-隧道股份合作经营</v>
          </cell>
          <cell r="CA71">
            <v>0</v>
          </cell>
          <cell r="CB71">
            <v>0</v>
          </cell>
          <cell r="CC71">
            <v>0</v>
          </cell>
          <cell r="CD71">
            <v>0</v>
          </cell>
          <cell r="CE71">
            <v>0</v>
          </cell>
          <cell r="CF71">
            <v>0</v>
          </cell>
          <cell r="CG71">
            <v>0</v>
          </cell>
          <cell r="CH71">
            <v>0</v>
          </cell>
          <cell r="CI71">
            <v>0</v>
          </cell>
          <cell r="CJ71">
            <v>0</v>
          </cell>
          <cell r="CK71">
            <v>0</v>
          </cell>
          <cell r="CL71">
            <v>0</v>
          </cell>
          <cell r="DA71">
            <v>0</v>
          </cell>
          <cell r="DB71">
            <v>0</v>
          </cell>
          <cell r="DC71">
            <v>0</v>
          </cell>
          <cell r="DD71">
            <v>82.141632999999999</v>
          </cell>
          <cell r="DE71">
            <v>0</v>
          </cell>
          <cell r="DF71">
            <v>0</v>
          </cell>
          <cell r="DG71">
            <v>0</v>
          </cell>
          <cell r="DH71">
            <v>0</v>
          </cell>
          <cell r="DI71">
            <v>0</v>
          </cell>
          <cell r="DJ71">
            <v>0</v>
          </cell>
          <cell r="DK71">
            <v>0</v>
          </cell>
          <cell r="DL71">
            <v>0</v>
          </cell>
        </row>
        <row r="72">
          <cell r="A72">
            <v>68</v>
          </cell>
          <cell r="B72" t="str">
            <v>广东分公司</v>
          </cell>
          <cell r="C72" t="str">
            <v>ZHT2024010200002</v>
          </cell>
          <cell r="D72" t="str">
            <v>警犬基地周转用房及射击场建设工程建筑信息模型（BIM）技术应用</v>
          </cell>
          <cell r="E72">
            <v>17.75</v>
          </cell>
          <cell r="F72">
            <v>17.75</v>
          </cell>
          <cell r="G72">
            <v>17.75</v>
          </cell>
          <cell r="H72">
            <v>17.75</v>
          </cell>
          <cell r="I72">
            <v>1</v>
          </cell>
          <cell r="J72">
            <v>0.06</v>
          </cell>
          <cell r="M72" t="str">
            <v>主导</v>
          </cell>
          <cell r="N72" t="str">
            <v>明艳丽团队</v>
          </cell>
          <cell r="O72" t="str">
            <v>雷涵</v>
          </cell>
          <cell r="P72" t="str">
            <v>在建</v>
          </cell>
          <cell r="T72">
            <v>0</v>
          </cell>
          <cell r="U72">
            <v>0</v>
          </cell>
          <cell r="V72">
            <v>17.75</v>
          </cell>
          <cell r="AW72">
            <v>1.7749999999999999</v>
          </cell>
          <cell r="AX72">
            <v>0</v>
          </cell>
          <cell r="AY72">
            <v>15.975</v>
          </cell>
          <cell r="AZ72">
            <v>-1.7749999999999999</v>
          </cell>
          <cell r="BQ72" t="str">
            <v>深圳市龙岗区建筑工务署</v>
          </cell>
          <cell r="CA72">
            <v>0</v>
          </cell>
          <cell r="CB72">
            <v>0</v>
          </cell>
          <cell r="CC72">
            <v>0</v>
          </cell>
          <cell r="CD72">
            <v>0</v>
          </cell>
          <cell r="CE72">
            <v>0</v>
          </cell>
          <cell r="CF72">
            <v>0</v>
          </cell>
          <cell r="CG72">
            <v>0</v>
          </cell>
          <cell r="CH72">
            <v>0</v>
          </cell>
          <cell r="CI72">
            <v>0</v>
          </cell>
          <cell r="CJ72">
            <v>0</v>
          </cell>
          <cell r="CK72">
            <v>0</v>
          </cell>
          <cell r="CL72">
            <v>0</v>
          </cell>
          <cell r="DA72">
            <v>0</v>
          </cell>
          <cell r="DB72">
            <v>0</v>
          </cell>
          <cell r="DC72">
            <v>0</v>
          </cell>
          <cell r="DD72">
            <v>0</v>
          </cell>
          <cell r="DE72">
            <v>0</v>
          </cell>
          <cell r="DF72">
            <v>0</v>
          </cell>
          <cell r="DG72">
            <v>0</v>
          </cell>
          <cell r="DH72">
            <v>0</v>
          </cell>
          <cell r="DI72">
            <v>0</v>
          </cell>
          <cell r="DJ72">
            <v>0</v>
          </cell>
          <cell r="DK72">
            <v>0</v>
          </cell>
          <cell r="DL72">
            <v>0</v>
          </cell>
        </row>
        <row r="73">
          <cell r="A73">
            <v>69</v>
          </cell>
          <cell r="B73" t="str">
            <v>广东分公司</v>
          </cell>
          <cell r="C73" t="str">
            <v>ZHT2025031800032</v>
          </cell>
          <cell r="D73" t="str">
            <v>概念验证服务协议-智能工地监督系统</v>
          </cell>
          <cell r="E73">
            <v>204.3</v>
          </cell>
          <cell r="F73">
            <v>204.3</v>
          </cell>
          <cell r="G73">
            <v>204.3</v>
          </cell>
          <cell r="H73">
            <v>64.3</v>
          </cell>
          <cell r="I73">
            <v>0.31473323543808102</v>
          </cell>
          <cell r="J73">
            <v>0.06</v>
          </cell>
          <cell r="M73" t="str">
            <v>主导</v>
          </cell>
          <cell r="N73" t="str">
            <v>许清亮团队</v>
          </cell>
          <cell r="O73" t="str">
            <v>杜江</v>
          </cell>
          <cell r="P73" t="str">
            <v>在建</v>
          </cell>
          <cell r="T73">
            <v>204.3</v>
          </cell>
          <cell r="U73">
            <v>0</v>
          </cell>
          <cell r="V73">
            <v>0</v>
          </cell>
          <cell r="AW73">
            <v>0</v>
          </cell>
          <cell r="AX73">
            <v>49.095410000000001</v>
          </cell>
          <cell r="AY73">
            <v>155.20459</v>
          </cell>
          <cell r="AZ73">
            <v>155.20459</v>
          </cell>
          <cell r="BA73">
            <v>49.095410000000001</v>
          </cell>
          <cell r="BK73">
            <v>115.28</v>
          </cell>
          <cell r="BQ73" t="str">
            <v>上海城建（广东）科技创新与产业研究有限公司</v>
          </cell>
          <cell r="CA73">
            <v>0</v>
          </cell>
          <cell r="CB73">
            <v>0</v>
          </cell>
          <cell r="CC73">
            <v>0</v>
          </cell>
          <cell r="CD73">
            <v>0</v>
          </cell>
          <cell r="CE73">
            <v>0</v>
          </cell>
          <cell r="CF73">
            <v>0</v>
          </cell>
          <cell r="CG73">
            <v>0</v>
          </cell>
          <cell r="CH73">
            <v>0</v>
          </cell>
          <cell r="CI73">
            <v>0</v>
          </cell>
          <cell r="CJ73">
            <v>0</v>
          </cell>
          <cell r="CK73">
            <v>0</v>
          </cell>
          <cell r="CL73">
            <v>0</v>
          </cell>
          <cell r="DA73">
            <v>0</v>
          </cell>
          <cell r="DB73">
            <v>49.095410000000001</v>
          </cell>
          <cell r="DC73">
            <v>0</v>
          </cell>
          <cell r="DD73">
            <v>0</v>
          </cell>
          <cell r="DE73">
            <v>0</v>
          </cell>
          <cell r="DF73">
            <v>0</v>
          </cell>
          <cell r="DG73">
            <v>0</v>
          </cell>
          <cell r="DH73">
            <v>0</v>
          </cell>
          <cell r="DI73">
            <v>0</v>
          </cell>
          <cell r="DJ73">
            <v>0</v>
          </cell>
          <cell r="DK73">
            <v>0</v>
          </cell>
          <cell r="DL73">
            <v>0</v>
          </cell>
        </row>
        <row r="74">
          <cell r="A74">
            <v>70</v>
          </cell>
          <cell r="B74" t="str">
            <v>广东分公司</v>
          </cell>
          <cell r="C74" t="str">
            <v>ZHT2025011300006</v>
          </cell>
          <cell r="D74" t="str">
            <v>新加坡樟宜机场2号航站楼连接工程及机场设施建设BIM咨询项目</v>
          </cell>
          <cell r="E74">
            <v>265</v>
          </cell>
          <cell r="F74">
            <v>265</v>
          </cell>
          <cell r="G74">
            <v>265</v>
          </cell>
          <cell r="H74">
            <v>35</v>
          </cell>
          <cell r="I74">
            <v>0.13207547169811301</v>
          </cell>
          <cell r="J74">
            <v>0</v>
          </cell>
          <cell r="M74" t="str">
            <v>主导</v>
          </cell>
          <cell r="N74" t="str">
            <v>许清亮团队</v>
          </cell>
          <cell r="O74" t="str">
            <v>明艳丽</v>
          </cell>
          <cell r="P74" t="str">
            <v>在建</v>
          </cell>
          <cell r="T74">
            <v>93.676766000000001</v>
          </cell>
          <cell r="U74">
            <v>0</v>
          </cell>
          <cell r="V74">
            <v>171.32323400000001</v>
          </cell>
          <cell r="AW74">
            <v>54.618388000000003</v>
          </cell>
          <cell r="AX74">
            <v>0</v>
          </cell>
          <cell r="AY74">
            <v>210.38161199999999</v>
          </cell>
          <cell r="AZ74">
            <v>39.058377999999998</v>
          </cell>
          <cell r="BQ74" t="str">
            <v>上海城建国际工程有限公司</v>
          </cell>
          <cell r="CA74">
            <v>0</v>
          </cell>
          <cell r="CB74">
            <v>0</v>
          </cell>
          <cell r="CC74">
            <v>0</v>
          </cell>
          <cell r="CD74">
            <v>0</v>
          </cell>
          <cell r="CE74">
            <v>0</v>
          </cell>
          <cell r="CF74">
            <v>0</v>
          </cell>
          <cell r="CG74">
            <v>0</v>
          </cell>
          <cell r="CH74">
            <v>0</v>
          </cell>
          <cell r="CI74">
            <v>0</v>
          </cell>
          <cell r="CJ74">
            <v>0</v>
          </cell>
          <cell r="CK74">
            <v>0</v>
          </cell>
          <cell r="CL74">
            <v>0</v>
          </cell>
          <cell r="DA74">
            <v>0</v>
          </cell>
          <cell r="DB74">
            <v>0</v>
          </cell>
          <cell r="DC74">
            <v>0</v>
          </cell>
          <cell r="DD74">
            <v>0</v>
          </cell>
          <cell r="DE74">
            <v>0</v>
          </cell>
          <cell r="DF74">
            <v>0</v>
          </cell>
          <cell r="DG74">
            <v>0</v>
          </cell>
          <cell r="DH74">
            <v>0</v>
          </cell>
          <cell r="DI74">
            <v>0</v>
          </cell>
          <cell r="DJ74">
            <v>0</v>
          </cell>
          <cell r="DK74">
            <v>0</v>
          </cell>
          <cell r="DL74">
            <v>0</v>
          </cell>
        </row>
        <row r="75">
          <cell r="A75">
            <v>71</v>
          </cell>
          <cell r="B75" t="str">
            <v>广东分公司</v>
          </cell>
          <cell r="C75" t="str">
            <v>ZHT2025030300023</v>
          </cell>
          <cell r="D75" t="str">
            <v>澳门轻轨东线南段设计连建造工程BIM动画制作合同</v>
          </cell>
          <cell r="E75">
            <v>24</v>
          </cell>
          <cell r="F75">
            <v>24</v>
          </cell>
          <cell r="G75">
            <v>24</v>
          </cell>
          <cell r="H75">
            <v>7.5</v>
          </cell>
          <cell r="I75">
            <v>0.3125</v>
          </cell>
          <cell r="J75">
            <v>0.06</v>
          </cell>
          <cell r="M75" t="str">
            <v>主导</v>
          </cell>
          <cell r="N75" t="str">
            <v>明艳丽团队</v>
          </cell>
          <cell r="O75" t="str">
            <v>明艳丽</v>
          </cell>
          <cell r="P75" t="str">
            <v>在建</v>
          </cell>
          <cell r="T75">
            <v>21.568639999999998</v>
          </cell>
          <cell r="U75">
            <v>0</v>
          </cell>
          <cell r="V75">
            <v>2.4313600000000002</v>
          </cell>
          <cell r="AE75">
            <v>2.4</v>
          </cell>
          <cell r="AW75">
            <v>21.568639999999998</v>
          </cell>
          <cell r="AX75">
            <v>2.369183</v>
          </cell>
          <cell r="AY75">
            <v>6.2177000000001502E-2</v>
          </cell>
          <cell r="AZ75">
            <v>-2.369183</v>
          </cell>
          <cell r="BB75">
            <v>2.4</v>
          </cell>
          <cell r="BQ75" t="str">
            <v>中国建筑工程(香港)有限公司澳门分公司、中国建筑工程(澳门)有限公司、上海隧道工程股份有限公司-澳门分公司合作经营</v>
          </cell>
          <cell r="CA75">
            <v>0</v>
          </cell>
          <cell r="CB75">
            <v>0</v>
          </cell>
          <cell r="CC75">
            <v>0</v>
          </cell>
          <cell r="CD75">
            <v>0</v>
          </cell>
          <cell r="CE75">
            <v>0</v>
          </cell>
          <cell r="CF75">
            <v>0</v>
          </cell>
          <cell r="CG75">
            <v>0</v>
          </cell>
          <cell r="CH75">
            <v>0</v>
          </cell>
          <cell r="CI75">
            <v>0</v>
          </cell>
          <cell r="CJ75">
            <v>0</v>
          </cell>
          <cell r="CK75">
            <v>0</v>
          </cell>
          <cell r="CL75">
            <v>0</v>
          </cell>
          <cell r="DA75">
            <v>0</v>
          </cell>
          <cell r="DB75">
            <v>0</v>
          </cell>
          <cell r="DC75">
            <v>0</v>
          </cell>
          <cell r="DD75">
            <v>2.369183</v>
          </cell>
          <cell r="DE75">
            <v>0</v>
          </cell>
          <cell r="DF75">
            <v>0</v>
          </cell>
          <cell r="DG75">
            <v>0</v>
          </cell>
          <cell r="DH75">
            <v>0</v>
          </cell>
          <cell r="DI75">
            <v>0</v>
          </cell>
          <cell r="DJ75">
            <v>0</v>
          </cell>
          <cell r="DK75">
            <v>0</v>
          </cell>
          <cell r="DL75">
            <v>0</v>
          </cell>
        </row>
        <row r="76">
          <cell r="A76">
            <v>72</v>
          </cell>
          <cell r="B76" t="str">
            <v>广东分公司</v>
          </cell>
          <cell r="C76" t="str">
            <v>ZHT2025031000026</v>
          </cell>
          <cell r="D76" t="str">
            <v>龙岗区房建类既有重要建筑精细化BIM建模（第二批）工作采购项目合同</v>
          </cell>
          <cell r="E76">
            <v>258.024</v>
          </cell>
          <cell r="F76">
            <v>258.024</v>
          </cell>
          <cell r="G76">
            <v>258.024</v>
          </cell>
          <cell r="H76">
            <v>88.024000000000001</v>
          </cell>
          <cell r="I76">
            <v>0.341146560009922</v>
          </cell>
          <cell r="J76">
            <v>0.06</v>
          </cell>
          <cell r="M76" t="str">
            <v>主导</v>
          </cell>
          <cell r="N76" t="str">
            <v>明艳丽团队</v>
          </cell>
          <cell r="O76" t="str">
            <v>雷涵</v>
          </cell>
          <cell r="P76" t="str">
            <v>在建</v>
          </cell>
          <cell r="T76">
            <v>228.24359999999999</v>
          </cell>
          <cell r="U76">
            <v>0</v>
          </cell>
          <cell r="V76">
            <v>29.7804</v>
          </cell>
          <cell r="AF76">
            <v>25.802399999999999</v>
          </cell>
          <cell r="AW76">
            <v>228.24359999999999</v>
          </cell>
          <cell r="AX76">
            <v>0</v>
          </cell>
          <cell r="AY76">
            <v>29.7804</v>
          </cell>
          <cell r="AZ76">
            <v>0</v>
          </cell>
          <cell r="BF76">
            <v>25.802399999999999</v>
          </cell>
          <cell r="BQ76" t="str">
            <v>深圳市龙岗区住房和建设局</v>
          </cell>
          <cell r="BR76" t="str">
            <v>预计二季度收款并确认产值。</v>
          </cell>
          <cell r="CA76">
            <v>0</v>
          </cell>
          <cell r="CB76">
            <v>0</v>
          </cell>
          <cell r="CC76">
            <v>0</v>
          </cell>
          <cell r="CD76">
            <v>0</v>
          </cell>
          <cell r="CE76">
            <v>0</v>
          </cell>
          <cell r="CF76">
            <v>0</v>
          </cell>
          <cell r="CG76">
            <v>0</v>
          </cell>
          <cell r="CH76">
            <v>0</v>
          </cell>
          <cell r="CI76">
            <v>0</v>
          </cell>
          <cell r="CJ76">
            <v>0</v>
          </cell>
          <cell r="CK76">
            <v>0</v>
          </cell>
          <cell r="CL76">
            <v>0</v>
          </cell>
          <cell r="DA76">
            <v>0</v>
          </cell>
          <cell r="DB76">
            <v>0</v>
          </cell>
          <cell r="DC76">
            <v>0</v>
          </cell>
          <cell r="DD76">
            <v>0</v>
          </cell>
          <cell r="DE76">
            <v>0</v>
          </cell>
          <cell r="DF76">
            <v>0</v>
          </cell>
          <cell r="DG76">
            <v>0</v>
          </cell>
          <cell r="DH76">
            <v>0</v>
          </cell>
          <cell r="DI76">
            <v>0</v>
          </cell>
          <cell r="DJ76">
            <v>0</v>
          </cell>
          <cell r="DK76">
            <v>0</v>
          </cell>
          <cell r="DL76">
            <v>0</v>
          </cell>
        </row>
        <row r="77">
          <cell r="A77">
            <v>73</v>
          </cell>
          <cell r="B77" t="str">
            <v>广东分公司</v>
          </cell>
          <cell r="C77" t="str">
            <v>ZHT2025022000021</v>
          </cell>
          <cell r="D77" t="str">
            <v>第二期-新加坡DTSS11深遂道项目BIM咨询</v>
          </cell>
          <cell r="E77">
            <v>54.569000000000003</v>
          </cell>
          <cell r="F77">
            <v>54.569000000000003</v>
          </cell>
          <cell r="G77">
            <v>54.569000000000003</v>
          </cell>
          <cell r="H77">
            <v>54.569000000000003</v>
          </cell>
          <cell r="I77">
            <v>1</v>
          </cell>
          <cell r="J77">
            <v>0.06</v>
          </cell>
          <cell r="M77" t="str">
            <v>主导</v>
          </cell>
          <cell r="N77" t="str">
            <v>许清亮团队</v>
          </cell>
          <cell r="O77" t="str">
            <v>明艳丽</v>
          </cell>
          <cell r="P77" t="str">
            <v>25已完结</v>
          </cell>
          <cell r="T77">
            <v>54.569000000000003</v>
          </cell>
          <cell r="U77">
            <v>0</v>
          </cell>
          <cell r="V77">
            <v>0</v>
          </cell>
          <cell r="AW77">
            <v>0</v>
          </cell>
          <cell r="AX77">
            <v>0</v>
          </cell>
          <cell r="AY77">
            <v>54.569000000000003</v>
          </cell>
          <cell r="AZ77">
            <v>54.569000000000003</v>
          </cell>
          <cell r="BQ77" t="str">
            <v>上海隧道工程股份（新加坡）有限公司</v>
          </cell>
          <cell r="CA77">
            <v>0</v>
          </cell>
          <cell r="CB77">
            <v>0</v>
          </cell>
          <cell r="CC77">
            <v>0</v>
          </cell>
          <cell r="CD77">
            <v>0</v>
          </cell>
          <cell r="CE77">
            <v>0</v>
          </cell>
          <cell r="CF77">
            <v>0</v>
          </cell>
          <cell r="CG77">
            <v>0</v>
          </cell>
          <cell r="CH77">
            <v>0</v>
          </cell>
          <cell r="CI77">
            <v>0</v>
          </cell>
          <cell r="CJ77">
            <v>0</v>
          </cell>
          <cell r="CK77">
            <v>0</v>
          </cell>
          <cell r="CL77">
            <v>0</v>
          </cell>
          <cell r="DA77">
            <v>0</v>
          </cell>
          <cell r="DB77">
            <v>0</v>
          </cell>
          <cell r="DC77">
            <v>0</v>
          </cell>
          <cell r="DD77">
            <v>0</v>
          </cell>
          <cell r="DE77">
            <v>0</v>
          </cell>
          <cell r="DF77">
            <v>0</v>
          </cell>
          <cell r="DG77">
            <v>0</v>
          </cell>
          <cell r="DH77">
            <v>0</v>
          </cell>
          <cell r="DI77">
            <v>0</v>
          </cell>
          <cell r="DJ77">
            <v>0</v>
          </cell>
          <cell r="DK77">
            <v>0</v>
          </cell>
          <cell r="DL77">
            <v>0</v>
          </cell>
        </row>
        <row r="78">
          <cell r="A78">
            <v>74</v>
          </cell>
          <cell r="B78" t="str">
            <v>广东分公司</v>
          </cell>
          <cell r="C78" t="str">
            <v>SZJT202580009</v>
          </cell>
          <cell r="D78" t="str">
            <v>基于BIM的高速公路智慧一体化平台软件采购项目</v>
          </cell>
          <cell r="E78">
            <v>677.22239999999999</v>
          </cell>
          <cell r="F78">
            <v>677.22239999999999</v>
          </cell>
          <cell r="G78">
            <v>677.22239999999999</v>
          </cell>
          <cell r="H78">
            <v>357.22239999999999</v>
          </cell>
          <cell r="I78">
            <v>0.52748166628865201</v>
          </cell>
          <cell r="J78">
            <v>0.13</v>
          </cell>
          <cell r="M78" t="str">
            <v>主导</v>
          </cell>
          <cell r="N78" t="str">
            <v>明艳丽团队</v>
          </cell>
          <cell r="O78" t="str">
            <v>胡铂</v>
          </cell>
          <cell r="P78" t="str">
            <v>在建</v>
          </cell>
          <cell r="T78">
            <v>566.22239999999999</v>
          </cell>
          <cell r="U78">
            <v>0</v>
          </cell>
          <cell r="V78">
            <v>111</v>
          </cell>
          <cell r="AW78">
            <v>0</v>
          </cell>
          <cell r="AX78">
            <v>0</v>
          </cell>
          <cell r="AY78">
            <v>677.22239999999999</v>
          </cell>
          <cell r="AZ78">
            <v>566.22239999999999</v>
          </cell>
          <cell r="BF78">
            <v>350</v>
          </cell>
          <cell r="BQ78" t="str">
            <v>四川旷谷信息工程有限公司</v>
          </cell>
          <cell r="CA78">
            <v>0</v>
          </cell>
          <cell r="CB78">
            <v>0</v>
          </cell>
          <cell r="CC78">
            <v>0</v>
          </cell>
          <cell r="CD78">
            <v>0</v>
          </cell>
          <cell r="CE78">
            <v>0</v>
          </cell>
          <cell r="CF78">
            <v>0</v>
          </cell>
          <cell r="CG78">
            <v>0</v>
          </cell>
          <cell r="CH78">
            <v>0</v>
          </cell>
          <cell r="CI78">
            <v>0</v>
          </cell>
          <cell r="CJ78">
            <v>0</v>
          </cell>
          <cell r="CK78">
            <v>0</v>
          </cell>
          <cell r="CL78">
            <v>0</v>
          </cell>
          <cell r="DA78">
            <v>0</v>
          </cell>
          <cell r="DB78">
            <v>0</v>
          </cell>
          <cell r="DC78">
            <v>0</v>
          </cell>
          <cell r="DD78">
            <v>0</v>
          </cell>
          <cell r="DE78">
            <v>0</v>
          </cell>
          <cell r="DF78">
            <v>0</v>
          </cell>
          <cell r="DG78">
            <v>0</v>
          </cell>
          <cell r="DH78">
            <v>0</v>
          </cell>
          <cell r="DI78">
            <v>0</v>
          </cell>
          <cell r="DJ78">
            <v>0</v>
          </cell>
          <cell r="DK78">
            <v>0</v>
          </cell>
          <cell r="DL78">
            <v>0</v>
          </cell>
        </row>
        <row r="79">
          <cell r="A79">
            <v>75</v>
          </cell>
          <cell r="B79" t="str">
            <v>广东分公司</v>
          </cell>
          <cell r="C79" t="str">
            <v>SZJT2025100001</v>
          </cell>
          <cell r="D79" t="str">
            <v>JH项目-隧道管理平台合同</v>
          </cell>
          <cell r="E79">
            <v>108.86499999999999</v>
          </cell>
          <cell r="F79">
            <v>108.86499999999999</v>
          </cell>
          <cell r="G79">
            <v>108.86499999999999</v>
          </cell>
          <cell r="H79">
            <v>103.86499999999999</v>
          </cell>
          <cell r="I79">
            <v>0.95407155651495001</v>
          </cell>
          <cell r="J79">
            <v>0.13</v>
          </cell>
          <cell r="M79" t="str">
            <v>主导</v>
          </cell>
          <cell r="N79" t="str">
            <v>明艳丽团队</v>
          </cell>
          <cell r="O79" t="str">
            <v>杜江</v>
          </cell>
          <cell r="P79" t="str">
            <v>在建</v>
          </cell>
          <cell r="T79">
            <v>54.432499999999997</v>
          </cell>
          <cell r="U79">
            <v>0</v>
          </cell>
          <cell r="V79">
            <v>54.432499999999997</v>
          </cell>
          <cell r="AH79">
            <v>54.432499999999997</v>
          </cell>
          <cell r="AW79">
            <v>0</v>
          </cell>
          <cell r="AX79">
            <v>0</v>
          </cell>
          <cell r="AY79">
            <v>108.86499999999999</v>
          </cell>
          <cell r="AZ79">
            <v>54.432499999999997</v>
          </cell>
          <cell r="BI79">
            <v>54.432499999999997</v>
          </cell>
          <cell r="BQ79" t="str">
            <v>中软国际软件（苏州）有限公司</v>
          </cell>
          <cell r="CA79">
            <v>0</v>
          </cell>
          <cell r="CB79">
            <v>0</v>
          </cell>
          <cell r="CC79">
            <v>0</v>
          </cell>
          <cell r="CD79">
            <v>0</v>
          </cell>
          <cell r="CE79">
            <v>0</v>
          </cell>
          <cell r="CF79">
            <v>0</v>
          </cell>
          <cell r="CG79">
            <v>0</v>
          </cell>
          <cell r="CH79">
            <v>0</v>
          </cell>
          <cell r="CI79">
            <v>0</v>
          </cell>
          <cell r="CJ79">
            <v>0</v>
          </cell>
          <cell r="CK79">
            <v>0</v>
          </cell>
          <cell r="CL79">
            <v>0</v>
          </cell>
          <cell r="DA79">
            <v>0</v>
          </cell>
          <cell r="DB79">
            <v>0</v>
          </cell>
          <cell r="DC79">
            <v>0</v>
          </cell>
          <cell r="DD79">
            <v>0</v>
          </cell>
          <cell r="DE79">
            <v>0</v>
          </cell>
          <cell r="DF79">
            <v>0</v>
          </cell>
          <cell r="DG79">
            <v>0</v>
          </cell>
          <cell r="DH79">
            <v>0</v>
          </cell>
          <cell r="DI79">
            <v>0</v>
          </cell>
          <cell r="DJ79">
            <v>0</v>
          </cell>
          <cell r="DK79">
            <v>0</v>
          </cell>
          <cell r="DL79">
            <v>0</v>
          </cell>
        </row>
        <row r="80">
          <cell r="A80">
            <v>76</v>
          </cell>
          <cell r="B80" t="str">
            <v>广东分公司</v>
          </cell>
          <cell r="C80" t="str">
            <v>C0CJGD-FW-T-2025099</v>
          </cell>
          <cell r="D80" t="str">
            <v>甬莞-莞佛高速公路常平至虎门段及虎门港支线一期改扩建工程施工第十二标段项目智慧高速建运管养一体化平台项目</v>
          </cell>
          <cell r="E80">
            <v>210.16926000000001</v>
          </cell>
          <cell r="F80">
            <v>210.16926000000001</v>
          </cell>
          <cell r="G80">
            <v>210.16926000000001</v>
          </cell>
          <cell r="H80">
            <v>118.79595999999999</v>
          </cell>
          <cell r="I80">
            <v>0.56523946461057195</v>
          </cell>
          <cell r="J80">
            <v>0.06</v>
          </cell>
          <cell r="M80" t="str">
            <v>主导</v>
          </cell>
          <cell r="N80">
            <v>0</v>
          </cell>
          <cell r="O80" t="str">
            <v>戴愉人</v>
          </cell>
          <cell r="P80" t="str">
            <v>在建</v>
          </cell>
          <cell r="T80">
            <v>126.1016</v>
          </cell>
          <cell r="U80">
            <v>0</v>
          </cell>
          <cell r="V80">
            <v>84.067660000000004</v>
          </cell>
          <cell r="AF80">
            <v>25.220320000000001</v>
          </cell>
          <cell r="AW80">
            <v>0</v>
          </cell>
          <cell r="AX80">
            <v>0</v>
          </cell>
          <cell r="AY80">
            <v>210.16926000000001</v>
          </cell>
          <cell r="AZ80">
            <v>126.1016</v>
          </cell>
          <cell r="BH80">
            <v>136.61001899999999</v>
          </cell>
          <cell r="BQ80" t="str">
            <v>北京公科飞达交通工程发展有限公司</v>
          </cell>
          <cell r="CA80">
            <v>0</v>
          </cell>
          <cell r="CB80">
            <v>0</v>
          </cell>
          <cell r="CC80">
            <v>0</v>
          </cell>
          <cell r="CD80">
            <v>0</v>
          </cell>
          <cell r="CE80">
            <v>0</v>
          </cell>
          <cell r="CF80">
            <v>0</v>
          </cell>
          <cell r="CG80">
            <v>0</v>
          </cell>
          <cell r="CH80">
            <v>0</v>
          </cell>
          <cell r="CI80">
            <v>0</v>
          </cell>
          <cell r="CJ80">
            <v>0</v>
          </cell>
          <cell r="CK80">
            <v>0</v>
          </cell>
          <cell r="CL80">
            <v>0</v>
          </cell>
          <cell r="DA80">
            <v>0</v>
          </cell>
          <cell r="DB80">
            <v>0</v>
          </cell>
          <cell r="DC80">
            <v>0</v>
          </cell>
          <cell r="DD80">
            <v>0</v>
          </cell>
          <cell r="DE80">
            <v>0</v>
          </cell>
          <cell r="DF80">
            <v>0</v>
          </cell>
          <cell r="DG80">
            <v>0</v>
          </cell>
          <cell r="DH80">
            <v>0</v>
          </cell>
          <cell r="DI80">
            <v>0</v>
          </cell>
          <cell r="DJ80">
            <v>0</v>
          </cell>
          <cell r="DK80">
            <v>0</v>
          </cell>
          <cell r="DL80">
            <v>0</v>
          </cell>
        </row>
        <row r="81">
          <cell r="A81">
            <v>77</v>
          </cell>
          <cell r="B81" t="str">
            <v>广东分公司</v>
          </cell>
          <cell r="C81" t="str">
            <v>C0CJGD-FW-T-2025096</v>
          </cell>
          <cell r="D81" t="str">
            <v>珠三角环线东莞至深圳高速公路塘厦至东城段及龙林支线改扩建工程施工第十四合同段交通管控软件技术服务合同</v>
          </cell>
          <cell r="E81">
            <v>225.423</v>
          </cell>
          <cell r="F81">
            <v>225.423</v>
          </cell>
          <cell r="G81">
            <v>225.423</v>
          </cell>
          <cell r="H81">
            <v>142.15575000000001</v>
          </cell>
          <cell r="I81">
            <v>0.63061777192211999</v>
          </cell>
          <cell r="J81">
            <v>0.06</v>
          </cell>
          <cell r="M81" t="str">
            <v>主导</v>
          </cell>
          <cell r="N81">
            <v>0</v>
          </cell>
          <cell r="O81" t="str">
            <v>戴愉人</v>
          </cell>
          <cell r="P81" t="str">
            <v>在建</v>
          </cell>
          <cell r="T81">
            <v>146.52494999999999</v>
          </cell>
          <cell r="U81">
            <v>0</v>
          </cell>
          <cell r="V81">
            <v>78.898049999999998</v>
          </cell>
          <cell r="AF81">
            <v>29.30499</v>
          </cell>
          <cell r="AW81">
            <v>33.813450000000003</v>
          </cell>
          <cell r="AX81">
            <v>0</v>
          </cell>
          <cell r="AY81">
            <v>191.60955000000001</v>
          </cell>
          <cell r="AZ81">
            <v>112.7115</v>
          </cell>
          <cell r="BH81">
            <v>112.7115</v>
          </cell>
          <cell r="BQ81" t="str">
            <v>广东新粤交通投资有限公司</v>
          </cell>
          <cell r="CA81">
            <v>0</v>
          </cell>
          <cell r="CB81">
            <v>0</v>
          </cell>
          <cell r="CC81">
            <v>0</v>
          </cell>
          <cell r="CD81">
            <v>0</v>
          </cell>
          <cell r="CE81">
            <v>0</v>
          </cell>
          <cell r="CF81">
            <v>0</v>
          </cell>
          <cell r="CG81">
            <v>0</v>
          </cell>
          <cell r="CH81">
            <v>0</v>
          </cell>
          <cell r="CI81">
            <v>0</v>
          </cell>
          <cell r="CJ81">
            <v>0</v>
          </cell>
          <cell r="CK81">
            <v>0</v>
          </cell>
          <cell r="CL81">
            <v>0</v>
          </cell>
          <cell r="DA81">
            <v>0</v>
          </cell>
          <cell r="DB81">
            <v>0</v>
          </cell>
          <cell r="DC81">
            <v>0</v>
          </cell>
          <cell r="DD81">
            <v>0</v>
          </cell>
          <cell r="DE81">
            <v>0</v>
          </cell>
          <cell r="DF81">
            <v>0</v>
          </cell>
          <cell r="DG81">
            <v>0</v>
          </cell>
          <cell r="DH81">
            <v>0</v>
          </cell>
          <cell r="DI81">
            <v>0</v>
          </cell>
          <cell r="DJ81">
            <v>0</v>
          </cell>
          <cell r="DK81">
            <v>0</v>
          </cell>
          <cell r="DL81">
            <v>0</v>
          </cell>
        </row>
        <row r="82">
          <cell r="A82">
            <v>78</v>
          </cell>
          <cell r="B82" t="str">
            <v>广东分公司</v>
          </cell>
          <cell r="C82" t="str">
            <v>C0CJGD-FW-T-2025098</v>
          </cell>
          <cell r="D82" t="str">
            <v>莞深高速改扩建工程施工第十一合同段项目智慧高速交通组织动态管控平台技术服务合同</v>
          </cell>
          <cell r="E82">
            <v>53.932270000000003</v>
          </cell>
          <cell r="F82">
            <v>53.932270000000003</v>
          </cell>
          <cell r="G82">
            <v>53.932270000000003</v>
          </cell>
          <cell r="H82">
            <v>23.190875999999999</v>
          </cell>
          <cell r="I82">
            <v>0.42999999814582301</v>
          </cell>
          <cell r="J82">
            <v>0.06</v>
          </cell>
          <cell r="M82" t="str">
            <v>主导</v>
          </cell>
          <cell r="N82">
            <v>0</v>
          </cell>
          <cell r="O82" t="str">
            <v>戴愉人</v>
          </cell>
          <cell r="P82" t="str">
            <v>在建</v>
          </cell>
          <cell r="T82">
            <v>35.055976000000001</v>
          </cell>
          <cell r="U82">
            <v>0</v>
          </cell>
          <cell r="V82">
            <v>18.876294000000001</v>
          </cell>
          <cell r="AF82">
            <v>7.0111952000000004</v>
          </cell>
          <cell r="AW82">
            <v>0</v>
          </cell>
          <cell r="AX82">
            <v>16.179680999999999</v>
          </cell>
          <cell r="AY82">
            <v>37.752589</v>
          </cell>
          <cell r="AZ82">
            <v>18.876294999999999</v>
          </cell>
          <cell r="BH82">
            <v>18.8762945</v>
          </cell>
          <cell r="BQ82" t="str">
            <v>中交第二公路工程局有限公司莞深高速改扩建工程施工第十一合同段项目经理部</v>
          </cell>
          <cell r="CA82">
            <v>0</v>
          </cell>
          <cell r="CB82">
            <v>0</v>
          </cell>
          <cell r="CC82">
            <v>0</v>
          </cell>
          <cell r="CD82">
            <v>0</v>
          </cell>
          <cell r="CE82">
            <v>0</v>
          </cell>
          <cell r="CF82">
            <v>0</v>
          </cell>
          <cell r="CG82">
            <v>0</v>
          </cell>
          <cell r="CH82">
            <v>0</v>
          </cell>
          <cell r="CI82">
            <v>0</v>
          </cell>
          <cell r="CJ82">
            <v>0</v>
          </cell>
          <cell r="CK82">
            <v>0</v>
          </cell>
          <cell r="CL82">
            <v>0</v>
          </cell>
          <cell r="DA82">
            <v>16.179680999999999</v>
          </cell>
          <cell r="DB82">
            <v>0</v>
          </cell>
          <cell r="DC82">
            <v>0</v>
          </cell>
          <cell r="DD82">
            <v>0</v>
          </cell>
          <cell r="DE82">
            <v>0</v>
          </cell>
          <cell r="DF82">
            <v>0</v>
          </cell>
          <cell r="DG82">
            <v>0</v>
          </cell>
          <cell r="DH82">
            <v>0</v>
          </cell>
          <cell r="DI82">
            <v>0</v>
          </cell>
          <cell r="DJ82">
            <v>0</v>
          </cell>
          <cell r="DK82">
            <v>0</v>
          </cell>
          <cell r="DL82">
            <v>0</v>
          </cell>
        </row>
        <row r="83">
          <cell r="A83">
            <v>79</v>
          </cell>
          <cell r="B83" t="str">
            <v>广东分公司</v>
          </cell>
          <cell r="C83" t="str">
            <v>C0CJGD-FW-T-2025094</v>
          </cell>
          <cell r="D83" t="str">
            <v>珠三角环线东莞至深圳高速公路塘厦至东城段及龙林支线改扩建工程施工第十二合同段项目 智慧高速交通组织动态管控平台技术服务合同</v>
          </cell>
          <cell r="E83">
            <v>46.420502999999997</v>
          </cell>
          <cell r="F83">
            <v>46.420502999999997</v>
          </cell>
          <cell r="G83">
            <v>46.420502999999997</v>
          </cell>
          <cell r="H83">
            <v>24.602867</v>
          </cell>
          <cell r="I83">
            <v>0.53000000883230403</v>
          </cell>
          <cell r="J83">
            <v>0.06</v>
          </cell>
          <cell r="M83" t="str">
            <v>主导</v>
          </cell>
          <cell r="N83">
            <v>0</v>
          </cell>
          <cell r="O83" t="str">
            <v>戴愉人</v>
          </cell>
          <cell r="P83" t="str">
            <v>在建</v>
          </cell>
          <cell r="T83">
            <v>30.18</v>
          </cell>
          <cell r="U83">
            <v>0</v>
          </cell>
          <cell r="V83">
            <v>16.240503</v>
          </cell>
          <cell r="AF83">
            <v>6.0359999999999996</v>
          </cell>
          <cell r="AW83">
            <v>0</v>
          </cell>
          <cell r="AX83">
            <v>0</v>
          </cell>
          <cell r="AY83">
            <v>46.420502999999997</v>
          </cell>
          <cell r="AZ83">
            <v>30.18</v>
          </cell>
          <cell r="BH83">
            <v>30.17332695</v>
          </cell>
          <cell r="BQ83" t="str">
            <v>中铁十二局集团有限公司莞深高速改扩建工程施工第十二合同段项目经理部</v>
          </cell>
          <cell r="CA83">
            <v>0</v>
          </cell>
          <cell r="CB83">
            <v>0</v>
          </cell>
          <cell r="CC83">
            <v>0</v>
          </cell>
          <cell r="CD83">
            <v>0</v>
          </cell>
          <cell r="CE83">
            <v>0</v>
          </cell>
          <cell r="CF83">
            <v>0</v>
          </cell>
          <cell r="CG83">
            <v>0</v>
          </cell>
          <cell r="CH83">
            <v>0</v>
          </cell>
          <cell r="CI83">
            <v>0</v>
          </cell>
          <cell r="CJ83">
            <v>0</v>
          </cell>
          <cell r="CK83">
            <v>0</v>
          </cell>
          <cell r="CL83">
            <v>0</v>
          </cell>
          <cell r="DA83">
            <v>0</v>
          </cell>
          <cell r="DB83">
            <v>0</v>
          </cell>
          <cell r="DC83">
            <v>0</v>
          </cell>
          <cell r="DD83">
            <v>0</v>
          </cell>
          <cell r="DE83">
            <v>0</v>
          </cell>
          <cell r="DF83">
            <v>0</v>
          </cell>
          <cell r="DG83">
            <v>0</v>
          </cell>
          <cell r="DH83">
            <v>0</v>
          </cell>
          <cell r="DI83">
            <v>0</v>
          </cell>
          <cell r="DJ83">
            <v>0</v>
          </cell>
          <cell r="DK83">
            <v>0</v>
          </cell>
          <cell r="DL83">
            <v>0</v>
          </cell>
        </row>
        <row r="84">
          <cell r="A84">
            <v>80</v>
          </cell>
          <cell r="B84" t="str">
            <v>广东分公司</v>
          </cell>
          <cell r="C84" t="str">
            <v>C0CJGD-FW-T-2025095</v>
          </cell>
          <cell r="D84" t="str">
            <v>甬莞-莞佛高速公路常平至虎门段及虎门港支线一期改扩建工程施工第十合同段项目智慧高速交通组织动态管控平台技术服务合同</v>
          </cell>
          <cell r="E84">
            <v>38.25</v>
          </cell>
          <cell r="F84">
            <v>38.25</v>
          </cell>
          <cell r="G84">
            <v>38.25</v>
          </cell>
          <cell r="H84">
            <v>17.212499999999999</v>
          </cell>
          <cell r="I84">
            <v>0.45</v>
          </cell>
          <cell r="J84">
            <v>0.06</v>
          </cell>
          <cell r="M84" t="str">
            <v>主导</v>
          </cell>
          <cell r="N84">
            <v>0</v>
          </cell>
          <cell r="O84" t="str">
            <v>戴愉人</v>
          </cell>
          <cell r="P84" t="str">
            <v>在建</v>
          </cell>
          <cell r="T84">
            <v>0</v>
          </cell>
          <cell r="U84">
            <v>24.862500000000001</v>
          </cell>
          <cell r="V84">
            <v>13.387499999999999</v>
          </cell>
          <cell r="AA84">
            <v>24.862500000000001</v>
          </cell>
          <cell r="AF84">
            <v>0</v>
          </cell>
          <cell r="AW84">
            <v>0</v>
          </cell>
          <cell r="AX84">
            <v>0</v>
          </cell>
          <cell r="AY84">
            <v>38.25</v>
          </cell>
          <cell r="AZ84">
            <v>24.862500000000001</v>
          </cell>
          <cell r="BH84">
            <v>24.862500000000001</v>
          </cell>
          <cell r="BQ84" t="str">
            <v>中铁四局集团有限公司甬莞-莞佛高速公路常平至虎门段及虎门港支线一期改扩建工程施工第十合同段项目经理部</v>
          </cell>
          <cell r="CA84">
            <v>24.862500000000001</v>
          </cell>
          <cell r="CB84">
            <v>0</v>
          </cell>
          <cell r="CC84">
            <v>0</v>
          </cell>
          <cell r="CD84">
            <v>0</v>
          </cell>
          <cell r="CE84">
            <v>0</v>
          </cell>
          <cell r="CF84">
            <v>0</v>
          </cell>
          <cell r="CG84">
            <v>0</v>
          </cell>
          <cell r="CH84">
            <v>0</v>
          </cell>
          <cell r="CI84">
            <v>0</v>
          </cell>
          <cell r="CJ84">
            <v>0</v>
          </cell>
          <cell r="CK84">
            <v>0</v>
          </cell>
          <cell r="CL84">
            <v>0</v>
          </cell>
          <cell r="DA84">
            <v>0</v>
          </cell>
          <cell r="DB84">
            <v>0</v>
          </cell>
          <cell r="DC84">
            <v>0</v>
          </cell>
          <cell r="DD84">
            <v>0</v>
          </cell>
          <cell r="DE84">
            <v>0</v>
          </cell>
          <cell r="DF84">
            <v>0</v>
          </cell>
          <cell r="DG84">
            <v>0</v>
          </cell>
          <cell r="DH84">
            <v>0</v>
          </cell>
          <cell r="DI84">
            <v>0</v>
          </cell>
          <cell r="DJ84">
            <v>0</v>
          </cell>
          <cell r="DK84">
            <v>0</v>
          </cell>
          <cell r="DL84">
            <v>0</v>
          </cell>
        </row>
        <row r="85">
          <cell r="A85">
            <v>81</v>
          </cell>
          <cell r="B85" t="str">
            <v>广东分公司</v>
          </cell>
          <cell r="C85" t="str">
            <v>C0CJGD-FW-T-2025097</v>
          </cell>
          <cell r="D85" t="str">
            <v>甬莞-莞佛高速公路常平至虎门段及虎门港支线一期改扩建工程施工第九合同段智慧高速交通组织动态管控平台技术服务合同</v>
          </cell>
          <cell r="E85">
            <v>39.15</v>
          </cell>
          <cell r="F85">
            <v>39.15</v>
          </cell>
          <cell r="G85">
            <v>39.15</v>
          </cell>
          <cell r="H85">
            <v>18.009</v>
          </cell>
          <cell r="I85">
            <v>0.46</v>
          </cell>
          <cell r="J85">
            <v>0.06</v>
          </cell>
          <cell r="M85" t="str">
            <v>主导</v>
          </cell>
          <cell r="N85">
            <v>0</v>
          </cell>
          <cell r="O85" t="str">
            <v>戴愉人</v>
          </cell>
          <cell r="P85" t="str">
            <v>在建</v>
          </cell>
          <cell r="T85">
            <v>25.447500000000002</v>
          </cell>
          <cell r="U85">
            <v>0</v>
          </cell>
          <cell r="V85">
            <v>13.702500000000001</v>
          </cell>
          <cell r="AF85">
            <v>5.0895000000000001</v>
          </cell>
          <cell r="AW85">
            <v>0</v>
          </cell>
          <cell r="AX85">
            <v>0</v>
          </cell>
          <cell r="AY85">
            <v>39.15</v>
          </cell>
          <cell r="AZ85">
            <v>25.447500000000002</v>
          </cell>
          <cell r="BH85">
            <v>25.447500000000002</v>
          </cell>
          <cell r="BQ85" t="str">
            <v>中铁十一局集团有限公司甬莞-莞佛高速公路常平至虎门段及虎门港支线一期改扩建工程施工第九合同段项目经理部</v>
          </cell>
          <cell r="CA85">
            <v>0</v>
          </cell>
          <cell r="CB85">
            <v>0</v>
          </cell>
          <cell r="CC85">
            <v>0</v>
          </cell>
          <cell r="CD85">
            <v>0</v>
          </cell>
          <cell r="CE85">
            <v>0</v>
          </cell>
          <cell r="CF85">
            <v>0</v>
          </cell>
          <cell r="CG85">
            <v>0</v>
          </cell>
          <cell r="CH85">
            <v>0</v>
          </cell>
          <cell r="CI85">
            <v>0</v>
          </cell>
          <cell r="CJ85">
            <v>0</v>
          </cell>
          <cell r="CK85">
            <v>0</v>
          </cell>
          <cell r="CL85">
            <v>0</v>
          </cell>
          <cell r="DA85">
            <v>0</v>
          </cell>
          <cell r="DB85">
            <v>0</v>
          </cell>
          <cell r="DC85">
            <v>0</v>
          </cell>
          <cell r="DD85">
            <v>0</v>
          </cell>
          <cell r="DE85">
            <v>0</v>
          </cell>
          <cell r="DF85">
            <v>0</v>
          </cell>
          <cell r="DG85">
            <v>0</v>
          </cell>
          <cell r="DH85">
            <v>0</v>
          </cell>
          <cell r="DI85">
            <v>0</v>
          </cell>
          <cell r="DJ85">
            <v>0</v>
          </cell>
          <cell r="DK85">
            <v>0</v>
          </cell>
          <cell r="DL85">
            <v>0</v>
          </cell>
        </row>
        <row r="86">
          <cell r="A86">
            <v>82</v>
          </cell>
          <cell r="B86" t="str">
            <v>广东分公司</v>
          </cell>
          <cell r="C86" t="str">
            <v>C0CJGD-FW-T-2025108</v>
          </cell>
          <cell r="D86" t="str">
            <v>新加坡CNIM项目二期</v>
          </cell>
          <cell r="E86">
            <v>8.13232</v>
          </cell>
          <cell r="F86">
            <v>8.13232</v>
          </cell>
          <cell r="G86">
            <v>8.13232</v>
          </cell>
          <cell r="H86">
            <v>8.13232</v>
          </cell>
          <cell r="I86">
            <v>1</v>
          </cell>
          <cell r="J86">
            <v>0.06</v>
          </cell>
          <cell r="M86" t="str">
            <v>主导</v>
          </cell>
          <cell r="N86">
            <v>0</v>
          </cell>
          <cell r="O86" t="str">
            <v>雷涵</v>
          </cell>
          <cell r="P86" t="str">
            <v>在建</v>
          </cell>
          <cell r="T86">
            <v>0</v>
          </cell>
          <cell r="U86">
            <v>0</v>
          </cell>
          <cell r="V86">
            <v>8.13232</v>
          </cell>
          <cell r="AE86">
            <v>6.7416</v>
          </cell>
          <cell r="AW86">
            <v>0</v>
          </cell>
          <cell r="AX86">
            <v>6.7416</v>
          </cell>
          <cell r="AY86">
            <v>1.39072</v>
          </cell>
          <cell r="AZ86">
            <v>-6.7416</v>
          </cell>
          <cell r="BQ86" t="str">
            <v>塞纳自动梯（佛山）有限公司</v>
          </cell>
          <cell r="CA86">
            <v>0</v>
          </cell>
          <cell r="CB86">
            <v>0</v>
          </cell>
          <cell r="CC86">
            <v>0</v>
          </cell>
          <cell r="CD86">
            <v>0</v>
          </cell>
          <cell r="CE86">
            <v>0</v>
          </cell>
          <cell r="CF86">
            <v>0</v>
          </cell>
          <cell r="CG86">
            <v>0</v>
          </cell>
          <cell r="CH86">
            <v>0</v>
          </cell>
          <cell r="CI86">
            <v>0</v>
          </cell>
          <cell r="CJ86">
            <v>0</v>
          </cell>
          <cell r="CK86">
            <v>0</v>
          </cell>
          <cell r="CL86">
            <v>0</v>
          </cell>
          <cell r="DA86">
            <v>6.7416</v>
          </cell>
          <cell r="DB86">
            <v>0</v>
          </cell>
          <cell r="DC86">
            <v>0</v>
          </cell>
          <cell r="DD86">
            <v>0</v>
          </cell>
          <cell r="DE86">
            <v>0</v>
          </cell>
          <cell r="DF86">
            <v>0</v>
          </cell>
          <cell r="DG86">
            <v>0</v>
          </cell>
          <cell r="DH86">
            <v>0</v>
          </cell>
          <cell r="DI86">
            <v>0</v>
          </cell>
          <cell r="DJ86">
            <v>0</v>
          </cell>
          <cell r="DK86">
            <v>0</v>
          </cell>
          <cell r="DL86">
            <v>0</v>
          </cell>
        </row>
        <row r="87">
          <cell r="A87">
            <v>83</v>
          </cell>
          <cell r="B87" t="str">
            <v>广东分公司</v>
          </cell>
          <cell r="C87" t="str">
            <v>C0CJGD-FW-T-2025130</v>
          </cell>
          <cell r="D87" t="str">
            <v>龙岗区数字家园平台（一期）建设项目（标段一）</v>
          </cell>
          <cell r="E87">
            <v>299.8</v>
          </cell>
          <cell r="F87">
            <v>299.8</v>
          </cell>
          <cell r="G87">
            <v>299.8</v>
          </cell>
          <cell r="H87">
            <v>239.8</v>
          </cell>
          <cell r="I87">
            <v>0.79986657771847902</v>
          </cell>
          <cell r="J87">
            <v>0.06</v>
          </cell>
          <cell r="M87" t="str">
            <v>主导</v>
          </cell>
          <cell r="N87">
            <v>0</v>
          </cell>
          <cell r="O87" t="str">
            <v>杜江</v>
          </cell>
          <cell r="P87" t="str">
            <v>在建</v>
          </cell>
          <cell r="T87">
            <v>89.94</v>
          </cell>
          <cell r="U87">
            <v>0</v>
          </cell>
          <cell r="V87">
            <v>209.86</v>
          </cell>
          <cell r="AF87">
            <v>119.92</v>
          </cell>
          <cell r="AK87">
            <v>59.96</v>
          </cell>
          <cell r="AW87">
            <v>0</v>
          </cell>
          <cell r="AX87">
            <v>89.94</v>
          </cell>
          <cell r="AY87">
            <v>209.86</v>
          </cell>
          <cell r="AZ87">
            <v>0</v>
          </cell>
          <cell r="BA87">
            <v>89.94</v>
          </cell>
          <cell r="BJ87">
            <v>119.92</v>
          </cell>
          <cell r="BQ87" t="str">
            <v>上海城建数字产业集团有限公司</v>
          </cell>
          <cell r="CA87">
            <v>0</v>
          </cell>
          <cell r="CB87">
            <v>0</v>
          </cell>
          <cell r="CC87">
            <v>0</v>
          </cell>
          <cell r="CD87">
            <v>0</v>
          </cell>
          <cell r="CE87">
            <v>0</v>
          </cell>
          <cell r="CF87">
            <v>0</v>
          </cell>
          <cell r="CG87">
            <v>0</v>
          </cell>
          <cell r="CH87">
            <v>0</v>
          </cell>
          <cell r="CI87">
            <v>0</v>
          </cell>
          <cell r="CJ87">
            <v>0</v>
          </cell>
          <cell r="CK87">
            <v>0</v>
          </cell>
          <cell r="CL87">
            <v>0</v>
          </cell>
          <cell r="DA87">
            <v>0</v>
          </cell>
          <cell r="DB87">
            <v>89.94</v>
          </cell>
          <cell r="DC87">
            <v>0</v>
          </cell>
          <cell r="DD87">
            <v>0</v>
          </cell>
          <cell r="DE87">
            <v>0</v>
          </cell>
          <cell r="DF87">
            <v>0</v>
          </cell>
          <cell r="DG87">
            <v>0</v>
          </cell>
          <cell r="DH87">
            <v>0</v>
          </cell>
          <cell r="DI87">
            <v>0</v>
          </cell>
          <cell r="DJ87">
            <v>0</v>
          </cell>
          <cell r="DK87">
            <v>0</v>
          </cell>
          <cell r="DL87">
            <v>0</v>
          </cell>
        </row>
        <row r="88">
          <cell r="A88">
            <v>84</v>
          </cell>
          <cell r="B88" t="str">
            <v>广东分公司</v>
          </cell>
          <cell r="C88" t="str">
            <v>C0CJGD-FW-T-2025141</v>
          </cell>
          <cell r="D88" t="str">
            <v>澳门轻轨东线南段智慧工地-数智隧道管理平台采购项目</v>
          </cell>
          <cell r="E88">
            <v>134.80000000000001</v>
          </cell>
          <cell r="F88">
            <v>134.80000000000001</v>
          </cell>
          <cell r="G88">
            <v>134.80000000000001</v>
          </cell>
          <cell r="H88">
            <v>84.8</v>
          </cell>
          <cell r="I88">
            <v>0.62908011869436198</v>
          </cell>
          <cell r="J88">
            <v>0.06</v>
          </cell>
          <cell r="M88" t="str">
            <v>主导</v>
          </cell>
          <cell r="N88">
            <v>0</v>
          </cell>
          <cell r="O88" t="str">
            <v>杜江</v>
          </cell>
          <cell r="P88" t="str">
            <v>25已完结</v>
          </cell>
          <cell r="T88">
            <v>134.80000000000001</v>
          </cell>
          <cell r="U88">
            <v>0</v>
          </cell>
          <cell r="V88">
            <v>0</v>
          </cell>
          <cell r="AW88">
            <v>0</v>
          </cell>
          <cell r="AX88">
            <v>0</v>
          </cell>
          <cell r="AY88">
            <v>134.80000000000001</v>
          </cell>
          <cell r="AZ88">
            <v>134.80000000000001</v>
          </cell>
          <cell r="BF88">
            <v>53.92</v>
          </cell>
          <cell r="BQ88" t="str">
            <v>上海城建数字产业集团有限公司</v>
          </cell>
          <cell r="BR88" t="str">
            <v>待数字集团收款后请款。</v>
          </cell>
          <cell r="CA88">
            <v>0</v>
          </cell>
          <cell r="CB88">
            <v>0</v>
          </cell>
          <cell r="CC88">
            <v>0</v>
          </cell>
          <cell r="CD88">
            <v>0</v>
          </cell>
          <cell r="CE88">
            <v>0</v>
          </cell>
          <cell r="CF88">
            <v>0</v>
          </cell>
          <cell r="CG88">
            <v>0</v>
          </cell>
          <cell r="CH88">
            <v>0</v>
          </cell>
          <cell r="CI88">
            <v>0</v>
          </cell>
          <cell r="CJ88">
            <v>0</v>
          </cell>
          <cell r="CK88">
            <v>0</v>
          </cell>
          <cell r="CL88">
            <v>0</v>
          </cell>
          <cell r="DA88">
            <v>0</v>
          </cell>
          <cell r="DB88">
            <v>0</v>
          </cell>
          <cell r="DC88">
            <v>0</v>
          </cell>
          <cell r="DD88">
            <v>0</v>
          </cell>
          <cell r="DE88">
            <v>0</v>
          </cell>
          <cell r="DF88">
            <v>0</v>
          </cell>
          <cell r="DG88">
            <v>0</v>
          </cell>
          <cell r="DH88">
            <v>0</v>
          </cell>
          <cell r="DI88">
            <v>0</v>
          </cell>
          <cell r="DJ88">
            <v>0</v>
          </cell>
          <cell r="DK88">
            <v>0</v>
          </cell>
          <cell r="DL88">
            <v>0</v>
          </cell>
        </row>
        <row r="89">
          <cell r="A89">
            <v>85</v>
          </cell>
          <cell r="B89" t="str">
            <v>广东分公司</v>
          </cell>
          <cell r="C89" t="str">
            <v>C0CJGD-JCCG-T-2025109</v>
          </cell>
          <cell r="D89" t="str">
            <v>滨海大道下沉段 智慧隧道管理软件采购合同</v>
          </cell>
          <cell r="E89">
            <v>100.8</v>
          </cell>
          <cell r="F89">
            <v>100.8</v>
          </cell>
          <cell r="G89">
            <v>100.8</v>
          </cell>
          <cell r="H89">
            <v>50.8</v>
          </cell>
          <cell r="I89">
            <v>0.50396825396825395</v>
          </cell>
          <cell r="J89">
            <v>0.06</v>
          </cell>
          <cell r="M89" t="str">
            <v>主导</v>
          </cell>
          <cell r="N89">
            <v>0</v>
          </cell>
          <cell r="O89" t="str">
            <v>杜江</v>
          </cell>
          <cell r="P89" t="str">
            <v>在建</v>
          </cell>
          <cell r="T89">
            <v>95.76</v>
          </cell>
          <cell r="U89">
            <v>0</v>
          </cell>
          <cell r="V89">
            <v>5.0399999999999903</v>
          </cell>
          <cell r="AW89">
            <v>0</v>
          </cell>
          <cell r="AX89">
            <v>0</v>
          </cell>
          <cell r="AY89">
            <v>100.8</v>
          </cell>
          <cell r="AZ89">
            <v>95.76</v>
          </cell>
          <cell r="BQ89" t="str">
            <v>东来数字技术与服务（深圳）有限公司</v>
          </cell>
          <cell r="CA89">
            <v>0</v>
          </cell>
          <cell r="CB89">
            <v>0</v>
          </cell>
          <cell r="CC89">
            <v>0</v>
          </cell>
          <cell r="CD89">
            <v>0</v>
          </cell>
          <cell r="CE89">
            <v>0</v>
          </cell>
          <cell r="CF89">
            <v>0</v>
          </cell>
          <cell r="CG89">
            <v>0</v>
          </cell>
          <cell r="CH89">
            <v>0</v>
          </cell>
          <cell r="CI89">
            <v>0</v>
          </cell>
          <cell r="CJ89">
            <v>0</v>
          </cell>
          <cell r="CK89">
            <v>0</v>
          </cell>
          <cell r="CL89">
            <v>0</v>
          </cell>
          <cell r="DA89">
            <v>0</v>
          </cell>
          <cell r="DB89">
            <v>0</v>
          </cell>
          <cell r="DC89">
            <v>0</v>
          </cell>
          <cell r="DD89">
            <v>0</v>
          </cell>
          <cell r="DE89">
            <v>0</v>
          </cell>
          <cell r="DF89">
            <v>0</v>
          </cell>
          <cell r="DG89">
            <v>0</v>
          </cell>
          <cell r="DH89">
            <v>0</v>
          </cell>
          <cell r="DI89">
            <v>0</v>
          </cell>
          <cell r="DJ89">
            <v>0</v>
          </cell>
          <cell r="DK89">
            <v>0</v>
          </cell>
          <cell r="DL89">
            <v>0</v>
          </cell>
        </row>
        <row r="90">
          <cell r="A90">
            <v>86</v>
          </cell>
          <cell r="B90" t="str">
            <v>广东分公司</v>
          </cell>
          <cell r="C90" t="str">
            <v>C0CJGD-FW-T-2025104</v>
          </cell>
          <cell r="D90" t="str">
            <v>高架桥和桥梁结构健康测量分析像素化 概念证明项目</v>
          </cell>
          <cell r="E90">
            <v>65</v>
          </cell>
          <cell r="F90">
            <v>65</v>
          </cell>
          <cell r="G90">
            <v>65</v>
          </cell>
          <cell r="H90">
            <v>49</v>
          </cell>
          <cell r="I90">
            <v>0.75384615384615405</v>
          </cell>
          <cell r="J90">
            <v>0.06</v>
          </cell>
          <cell r="M90" t="str">
            <v>主导</v>
          </cell>
          <cell r="N90">
            <v>0</v>
          </cell>
          <cell r="O90" t="str">
            <v>杜江</v>
          </cell>
          <cell r="P90" t="str">
            <v>在建</v>
          </cell>
          <cell r="T90">
            <v>29.25</v>
          </cell>
          <cell r="U90">
            <v>0</v>
          </cell>
          <cell r="V90">
            <v>35.75</v>
          </cell>
          <cell r="AW90">
            <v>0</v>
          </cell>
          <cell r="AX90">
            <v>0</v>
          </cell>
          <cell r="AY90">
            <v>65</v>
          </cell>
          <cell r="AZ90">
            <v>29.25</v>
          </cell>
          <cell r="BQ90" t="str">
            <v>上海城建数字产业集团有限公司</v>
          </cell>
          <cell r="CA90">
            <v>0</v>
          </cell>
          <cell r="CB90">
            <v>0</v>
          </cell>
          <cell r="CC90">
            <v>0</v>
          </cell>
          <cell r="CD90">
            <v>0</v>
          </cell>
          <cell r="CE90">
            <v>0</v>
          </cell>
          <cell r="CF90">
            <v>0</v>
          </cell>
          <cell r="CG90">
            <v>0</v>
          </cell>
          <cell r="CH90">
            <v>0</v>
          </cell>
          <cell r="CI90">
            <v>0</v>
          </cell>
          <cell r="CJ90">
            <v>0</v>
          </cell>
          <cell r="CK90">
            <v>0</v>
          </cell>
          <cell r="CL90">
            <v>0</v>
          </cell>
          <cell r="DA90">
            <v>0</v>
          </cell>
          <cell r="DB90">
            <v>0</v>
          </cell>
          <cell r="DC90">
            <v>0</v>
          </cell>
          <cell r="DD90">
            <v>0</v>
          </cell>
          <cell r="DE90">
            <v>0</v>
          </cell>
          <cell r="DF90">
            <v>0</v>
          </cell>
          <cell r="DG90">
            <v>0</v>
          </cell>
          <cell r="DH90">
            <v>0</v>
          </cell>
          <cell r="DI90">
            <v>0</v>
          </cell>
          <cell r="DJ90">
            <v>0</v>
          </cell>
          <cell r="DK90">
            <v>0</v>
          </cell>
          <cell r="DL90">
            <v>0</v>
          </cell>
        </row>
        <row r="91">
          <cell r="A91">
            <v>87</v>
          </cell>
          <cell r="B91" t="str">
            <v>广东分公司</v>
          </cell>
          <cell r="C91" t="str">
            <v>C0CJGD-FW-T-2026005</v>
          </cell>
          <cell r="D91" t="str">
            <v>2026年龙岗区建筑工务署工程建设管理平台运维服务项目</v>
          </cell>
          <cell r="E91">
            <v>54</v>
          </cell>
          <cell r="F91">
            <v>54</v>
          </cell>
          <cell r="G91">
            <v>54</v>
          </cell>
          <cell r="H91">
            <v>26</v>
          </cell>
          <cell r="I91">
            <v>0.48148148148148101</v>
          </cell>
          <cell r="J91">
            <v>0.06</v>
          </cell>
          <cell r="M91" t="str">
            <v>主导</v>
          </cell>
          <cell r="N91">
            <v>0</v>
          </cell>
          <cell r="O91" t="str">
            <v>明艳丽</v>
          </cell>
          <cell r="P91" t="str">
            <v>26新签</v>
          </cell>
          <cell r="T91">
            <v>0</v>
          </cell>
          <cell r="U91">
            <v>0</v>
          </cell>
          <cell r="V91">
            <v>54</v>
          </cell>
          <cell r="AE91">
            <v>16.2</v>
          </cell>
          <cell r="AH91">
            <v>16.2</v>
          </cell>
          <cell r="AL91">
            <v>21.6</v>
          </cell>
          <cell r="AW91">
            <v>0</v>
          </cell>
          <cell r="AX91">
            <v>16.2</v>
          </cell>
          <cell r="AY91">
            <v>37.799999999999997</v>
          </cell>
          <cell r="AZ91">
            <v>-16.2</v>
          </cell>
          <cell r="BC91">
            <v>16.2</v>
          </cell>
          <cell r="BQ91" t="str">
            <v>深圳市龙岗区建筑工务署</v>
          </cell>
          <cell r="BR91" t="str">
            <v>产值确认单可盖章，预计二季度收款。</v>
          </cell>
          <cell r="CA91">
            <v>0</v>
          </cell>
          <cell r="CB91">
            <v>0</v>
          </cell>
          <cell r="CC91">
            <v>0</v>
          </cell>
          <cell r="CD91">
            <v>0</v>
          </cell>
          <cell r="CE91">
            <v>0</v>
          </cell>
          <cell r="CF91">
            <v>0</v>
          </cell>
          <cell r="CG91">
            <v>0</v>
          </cell>
          <cell r="CH91">
            <v>0</v>
          </cell>
          <cell r="CI91">
            <v>0</v>
          </cell>
          <cell r="CJ91">
            <v>0</v>
          </cell>
          <cell r="CK91">
            <v>0</v>
          </cell>
          <cell r="CL91">
            <v>0</v>
          </cell>
          <cell r="DA91">
            <v>0</v>
          </cell>
          <cell r="DB91">
            <v>0</v>
          </cell>
          <cell r="DC91">
            <v>16.2</v>
          </cell>
          <cell r="DD91">
            <v>0</v>
          </cell>
          <cell r="DE91">
            <v>0</v>
          </cell>
          <cell r="DF91">
            <v>0</v>
          </cell>
          <cell r="DG91">
            <v>0</v>
          </cell>
          <cell r="DH91">
            <v>0</v>
          </cell>
          <cell r="DI91">
            <v>0</v>
          </cell>
          <cell r="DJ91">
            <v>0</v>
          </cell>
          <cell r="DK91">
            <v>0</v>
          </cell>
          <cell r="DL91">
            <v>0</v>
          </cell>
        </row>
        <row r="92">
          <cell r="A92">
            <v>88</v>
          </cell>
          <cell r="B92" t="str">
            <v>广东分公司</v>
          </cell>
          <cell r="C92" t="str">
            <v>C0CJGD-FW-T-2026011</v>
          </cell>
          <cell r="D92" t="str">
            <v>智慧隧道软件系统软件开发技术服务采购项目</v>
          </cell>
          <cell r="E92">
            <v>49.6</v>
          </cell>
          <cell r="F92">
            <v>49.6</v>
          </cell>
          <cell r="G92">
            <v>49.6</v>
          </cell>
          <cell r="H92">
            <v>2.976</v>
          </cell>
          <cell r="I92">
            <v>0.06</v>
          </cell>
          <cell r="J92">
            <v>0.06</v>
          </cell>
          <cell r="M92" t="str">
            <v>主导</v>
          </cell>
          <cell r="N92">
            <v>0</v>
          </cell>
          <cell r="O92" t="str">
            <v>戴愉人</v>
          </cell>
          <cell r="P92" t="str">
            <v>26新签</v>
          </cell>
          <cell r="T92">
            <v>0</v>
          </cell>
          <cell r="U92">
            <v>0</v>
          </cell>
          <cell r="V92">
            <v>49.6</v>
          </cell>
          <cell r="AG92">
            <v>29.76</v>
          </cell>
          <cell r="AW92">
            <v>0</v>
          </cell>
          <cell r="AX92">
            <v>14.88</v>
          </cell>
          <cell r="AY92">
            <v>34.72</v>
          </cell>
          <cell r="AZ92">
            <v>-14.88</v>
          </cell>
          <cell r="BQ92" t="str">
            <v>新交投（成都）大数据有限责任公司</v>
          </cell>
          <cell r="CA92">
            <v>0</v>
          </cell>
          <cell r="CB92">
            <v>0</v>
          </cell>
          <cell r="CC92">
            <v>0</v>
          </cell>
          <cell r="CD92">
            <v>0</v>
          </cell>
          <cell r="CE92">
            <v>0</v>
          </cell>
          <cell r="CF92">
            <v>0</v>
          </cell>
          <cell r="CG92">
            <v>0</v>
          </cell>
          <cell r="CH92">
            <v>0</v>
          </cell>
          <cell r="CI92">
            <v>0</v>
          </cell>
          <cell r="CJ92">
            <v>0</v>
          </cell>
          <cell r="CK92">
            <v>0</v>
          </cell>
          <cell r="CL92">
            <v>0</v>
          </cell>
          <cell r="DA92">
            <v>0</v>
          </cell>
          <cell r="DB92">
            <v>0</v>
          </cell>
          <cell r="DC92">
            <v>0</v>
          </cell>
          <cell r="DD92">
            <v>14.88</v>
          </cell>
          <cell r="DE92">
            <v>0</v>
          </cell>
          <cell r="DF92">
            <v>0</v>
          </cell>
          <cell r="DG92">
            <v>0</v>
          </cell>
          <cell r="DH92">
            <v>0</v>
          </cell>
          <cell r="DI92">
            <v>0</v>
          </cell>
          <cell r="DJ92">
            <v>0</v>
          </cell>
          <cell r="DK92">
            <v>0</v>
          </cell>
          <cell r="DL92">
            <v>0</v>
          </cell>
        </row>
        <row r="93">
          <cell r="A93">
            <v>89</v>
          </cell>
          <cell r="B93" t="str">
            <v>广东分公司</v>
          </cell>
          <cell r="C93" t="str">
            <v>C0CJGD--T-2026013</v>
          </cell>
          <cell r="D93" t="str">
            <v>广州市增城区道路交通隐患治理应用软件开发及分析研判咨询服务</v>
          </cell>
          <cell r="E93">
            <v>200</v>
          </cell>
          <cell r="F93">
            <v>200</v>
          </cell>
          <cell r="G93">
            <v>200</v>
          </cell>
          <cell r="H93">
            <v>100</v>
          </cell>
          <cell r="I93">
            <v>0.5</v>
          </cell>
          <cell r="J93">
            <v>0.06</v>
          </cell>
          <cell r="M93" t="str">
            <v>主导</v>
          </cell>
          <cell r="N93">
            <v>0</v>
          </cell>
          <cell r="O93" t="str">
            <v>谢志杰</v>
          </cell>
          <cell r="P93" t="str">
            <v>26新签</v>
          </cell>
          <cell r="T93">
            <v>0</v>
          </cell>
          <cell r="U93">
            <v>0</v>
          </cell>
          <cell r="V93">
            <v>200</v>
          </cell>
          <cell r="AF93">
            <v>120</v>
          </cell>
          <cell r="AW93">
            <v>0</v>
          </cell>
          <cell r="AX93">
            <v>22</v>
          </cell>
          <cell r="AY93">
            <v>178</v>
          </cell>
          <cell r="AZ93">
            <v>-22</v>
          </cell>
          <cell r="BF93">
            <v>60</v>
          </cell>
          <cell r="BQ93" t="str">
            <v>佳都科技集团股份有限公司</v>
          </cell>
          <cell r="CA93">
            <v>0</v>
          </cell>
          <cell r="CB93">
            <v>0</v>
          </cell>
          <cell r="CC93">
            <v>0</v>
          </cell>
          <cell r="CD93">
            <v>0</v>
          </cell>
          <cell r="CE93">
            <v>0</v>
          </cell>
          <cell r="CF93">
            <v>0</v>
          </cell>
          <cell r="CG93">
            <v>0</v>
          </cell>
          <cell r="CH93">
            <v>0</v>
          </cell>
          <cell r="CI93">
            <v>0</v>
          </cell>
          <cell r="CJ93">
            <v>0</v>
          </cell>
          <cell r="CK93">
            <v>0</v>
          </cell>
          <cell r="CL93">
            <v>0</v>
          </cell>
          <cell r="DA93">
            <v>0</v>
          </cell>
          <cell r="DB93">
            <v>0</v>
          </cell>
          <cell r="DC93">
            <v>0</v>
          </cell>
          <cell r="DD93">
            <v>22</v>
          </cell>
          <cell r="DE93">
            <v>0</v>
          </cell>
          <cell r="DF93">
            <v>0</v>
          </cell>
          <cell r="DG93">
            <v>0</v>
          </cell>
          <cell r="DH93">
            <v>0</v>
          </cell>
          <cell r="DI93">
            <v>0</v>
          </cell>
          <cell r="DJ93">
            <v>0</v>
          </cell>
          <cell r="DK93">
            <v>0</v>
          </cell>
          <cell r="DL93">
            <v>0</v>
          </cell>
        </row>
        <row r="94">
          <cell r="A94">
            <v>90</v>
          </cell>
          <cell r="B94" t="str">
            <v>广东分公司</v>
          </cell>
          <cell r="C94" t="str">
            <v>C0CJGD-FW-T/W-2026012</v>
          </cell>
          <cell r="D94" t="str">
            <v>BIM数字孪生平台及配套技术开发服务</v>
          </cell>
          <cell r="E94">
            <v>27.8</v>
          </cell>
          <cell r="F94">
            <v>27.8</v>
          </cell>
          <cell r="G94">
            <v>27.8</v>
          </cell>
          <cell r="H94">
            <v>18.68</v>
          </cell>
          <cell r="I94">
            <v>0.671942446043165</v>
          </cell>
          <cell r="J94">
            <v>8.1201373405767593E-2</v>
          </cell>
          <cell r="M94" t="str">
            <v>主导</v>
          </cell>
          <cell r="N94">
            <v>0</v>
          </cell>
          <cell r="O94" t="str">
            <v>戴愉人</v>
          </cell>
          <cell r="P94" t="str">
            <v>26新签</v>
          </cell>
          <cell r="T94">
            <v>0</v>
          </cell>
          <cell r="U94">
            <v>0</v>
          </cell>
          <cell r="V94">
            <v>27.8</v>
          </cell>
          <cell r="AG94">
            <v>8.34</v>
          </cell>
          <cell r="AW94">
            <v>0</v>
          </cell>
          <cell r="AX94">
            <v>0</v>
          </cell>
          <cell r="AY94">
            <v>27.8</v>
          </cell>
          <cell r="AZ94">
            <v>0</v>
          </cell>
          <cell r="BQ94" t="str">
            <v>广西计算中心有限责任公司</v>
          </cell>
          <cell r="CA94">
            <v>0</v>
          </cell>
          <cell r="CB94">
            <v>0</v>
          </cell>
          <cell r="CC94">
            <v>0</v>
          </cell>
          <cell r="CD94">
            <v>0</v>
          </cell>
          <cell r="CE94">
            <v>0</v>
          </cell>
          <cell r="CF94">
            <v>0</v>
          </cell>
          <cell r="CG94">
            <v>0</v>
          </cell>
          <cell r="CH94">
            <v>0</v>
          </cell>
          <cell r="CI94">
            <v>0</v>
          </cell>
          <cell r="CJ94">
            <v>0</v>
          </cell>
          <cell r="CK94">
            <v>0</v>
          </cell>
          <cell r="CL94">
            <v>0</v>
          </cell>
          <cell r="DA94">
            <v>0</v>
          </cell>
          <cell r="DB94">
            <v>0</v>
          </cell>
          <cell r="DC94">
            <v>0</v>
          </cell>
          <cell r="DD94">
            <v>0</v>
          </cell>
          <cell r="DE94">
            <v>0</v>
          </cell>
          <cell r="DF94">
            <v>0</v>
          </cell>
          <cell r="DG94">
            <v>0</v>
          </cell>
          <cell r="DH94">
            <v>0</v>
          </cell>
          <cell r="DI94">
            <v>0</v>
          </cell>
          <cell r="DJ94">
            <v>0</v>
          </cell>
          <cell r="DK94">
            <v>0</v>
          </cell>
          <cell r="DL94">
            <v>0</v>
          </cell>
        </row>
        <row r="95">
          <cell r="A95">
            <v>91</v>
          </cell>
          <cell r="B95" t="str">
            <v>广东分公司</v>
          </cell>
          <cell r="C95" t="str">
            <v>C0CJGD-FW-T-2026021</v>
          </cell>
          <cell r="D95" t="str">
            <v>隧道公司BIM技术咨询服务</v>
          </cell>
          <cell r="E95">
            <v>36</v>
          </cell>
          <cell r="F95">
            <v>36</v>
          </cell>
          <cell r="G95">
            <v>36</v>
          </cell>
          <cell r="H95">
            <v>6</v>
          </cell>
          <cell r="I95">
            <v>0.16666666666666699</v>
          </cell>
          <cell r="J95">
            <v>0.06</v>
          </cell>
          <cell r="M95" t="str">
            <v>主导</v>
          </cell>
          <cell r="O95" t="str">
            <v>明艳丽</v>
          </cell>
          <cell r="P95" t="str">
            <v>26新签</v>
          </cell>
          <cell r="T95">
            <v>0</v>
          </cell>
          <cell r="U95">
            <v>0</v>
          </cell>
          <cell r="V95">
            <v>36</v>
          </cell>
          <cell r="AF95">
            <v>36</v>
          </cell>
          <cell r="AY95">
            <v>36</v>
          </cell>
          <cell r="AZ95">
            <v>36</v>
          </cell>
          <cell r="BG95">
            <v>36</v>
          </cell>
          <cell r="BQ95" t="str">
            <v>上海隧道工程有限公司</v>
          </cell>
          <cell r="BR95" t="str">
            <v>产值可盖章</v>
          </cell>
          <cell r="CA95">
            <v>0</v>
          </cell>
          <cell r="CB95">
            <v>0</v>
          </cell>
          <cell r="CC95">
            <v>0</v>
          </cell>
          <cell r="CD95">
            <v>0</v>
          </cell>
          <cell r="CE95">
            <v>0</v>
          </cell>
          <cell r="CF95">
            <v>0</v>
          </cell>
          <cell r="CG95">
            <v>0</v>
          </cell>
          <cell r="CH95">
            <v>0</v>
          </cell>
          <cell r="CI95">
            <v>0</v>
          </cell>
          <cell r="CJ95">
            <v>0</v>
          </cell>
          <cell r="CK95">
            <v>0</v>
          </cell>
          <cell r="CL95">
            <v>0</v>
          </cell>
          <cell r="DA95">
            <v>0</v>
          </cell>
          <cell r="DB95">
            <v>0</v>
          </cell>
          <cell r="DC95">
            <v>0</v>
          </cell>
          <cell r="DD95">
            <v>0</v>
          </cell>
          <cell r="DE95">
            <v>0</v>
          </cell>
          <cell r="DF95">
            <v>0</v>
          </cell>
          <cell r="DG95">
            <v>0</v>
          </cell>
          <cell r="DH95">
            <v>0</v>
          </cell>
          <cell r="DI95">
            <v>0</v>
          </cell>
          <cell r="DJ95">
            <v>0</v>
          </cell>
          <cell r="DK95">
            <v>0</v>
          </cell>
          <cell r="DL95">
            <v>0</v>
          </cell>
        </row>
        <row r="96">
          <cell r="A96">
            <v>92</v>
          </cell>
          <cell r="B96" t="str">
            <v>广东分公司</v>
          </cell>
          <cell r="C96" t="str">
            <v>C0CJGD-JC-Y-2026015</v>
          </cell>
          <cell r="D96" t="str">
            <v>黄兴公园改造提升工程 智慧化弱电专业分包合同</v>
          </cell>
          <cell r="E96">
            <v>1046.7</v>
          </cell>
          <cell r="F96">
            <v>1046.7012999999999</v>
          </cell>
          <cell r="G96">
            <v>1046.7012999999999</v>
          </cell>
          <cell r="H96">
            <v>372.22947599999998</v>
          </cell>
          <cell r="I96">
            <v>0.35562149010419702</v>
          </cell>
          <cell r="J96">
            <v>0.06</v>
          </cell>
          <cell r="M96" t="str">
            <v>主导</v>
          </cell>
          <cell r="O96" t="str">
            <v>李涛</v>
          </cell>
          <cell r="P96" t="str">
            <v>26新签</v>
          </cell>
          <cell r="T96">
            <v>0</v>
          </cell>
          <cell r="U96">
            <v>0</v>
          </cell>
          <cell r="V96">
            <v>1046.7</v>
          </cell>
          <cell r="AF96">
            <v>0</v>
          </cell>
          <cell r="BQ96" t="str">
            <v>上海杨浦园林绿化建设养护有限责任公司</v>
          </cell>
          <cell r="CA96">
            <v>0</v>
          </cell>
          <cell r="CB96">
            <v>0</v>
          </cell>
          <cell r="CC96">
            <v>0</v>
          </cell>
          <cell r="CD96">
            <v>0</v>
          </cell>
          <cell r="CE96">
            <v>0</v>
          </cell>
          <cell r="CF96">
            <v>0</v>
          </cell>
          <cell r="CG96">
            <v>0</v>
          </cell>
          <cell r="CH96">
            <v>0</v>
          </cell>
          <cell r="CI96">
            <v>0</v>
          </cell>
          <cell r="CJ96">
            <v>0</v>
          </cell>
          <cell r="CK96">
            <v>0</v>
          </cell>
          <cell r="CL96">
            <v>0</v>
          </cell>
          <cell r="DA96">
            <v>0</v>
          </cell>
          <cell r="DB96">
            <v>0</v>
          </cell>
          <cell r="DC96">
            <v>0</v>
          </cell>
          <cell r="DD96">
            <v>209.34026700000001</v>
          </cell>
          <cell r="DE96">
            <v>0</v>
          </cell>
          <cell r="DF96">
            <v>0</v>
          </cell>
          <cell r="DG96">
            <v>0</v>
          </cell>
          <cell r="DH96">
            <v>0</v>
          </cell>
          <cell r="DI96">
            <v>0</v>
          </cell>
          <cell r="DJ96">
            <v>0</v>
          </cell>
          <cell r="DK96">
            <v>0</v>
          </cell>
          <cell r="DL96">
            <v>0</v>
          </cell>
        </row>
        <row r="97">
          <cell r="A97">
            <v>93</v>
          </cell>
          <cell r="B97" t="str">
            <v>广东分公司</v>
          </cell>
          <cell r="C97" t="str">
            <v>待签04</v>
          </cell>
          <cell r="D97" t="str">
            <v>高速公路多模式切换、复杂交通组织条件下智能管控策略研究</v>
          </cell>
          <cell r="E97">
            <v>198</v>
          </cell>
          <cell r="F97">
            <v>198</v>
          </cell>
          <cell r="G97">
            <v>198</v>
          </cell>
          <cell r="H97">
            <v>138.6</v>
          </cell>
          <cell r="I97">
            <v>0.7</v>
          </cell>
          <cell r="J97">
            <v>0.06</v>
          </cell>
          <cell r="M97" t="str">
            <v>主导</v>
          </cell>
          <cell r="O97" t="str">
            <v>李涛</v>
          </cell>
          <cell r="P97" t="str">
            <v>待签</v>
          </cell>
          <cell r="AF97">
            <v>138.6</v>
          </cell>
          <cell r="BQ97" t="str">
            <v>东莞市路桥投资建设有限公司</v>
          </cell>
          <cell r="CA97">
            <v>0</v>
          </cell>
          <cell r="CB97">
            <v>0</v>
          </cell>
          <cell r="CC97">
            <v>0</v>
          </cell>
          <cell r="CD97">
            <v>0</v>
          </cell>
          <cell r="CE97">
            <v>0</v>
          </cell>
          <cell r="CF97">
            <v>0</v>
          </cell>
          <cell r="CG97">
            <v>0</v>
          </cell>
          <cell r="CH97">
            <v>0</v>
          </cell>
          <cell r="CI97">
            <v>0</v>
          </cell>
          <cell r="CJ97">
            <v>0</v>
          </cell>
          <cell r="CK97">
            <v>0</v>
          </cell>
          <cell r="CL97">
            <v>0</v>
          </cell>
          <cell r="DA97">
            <v>0</v>
          </cell>
          <cell r="DB97">
            <v>0</v>
          </cell>
          <cell r="DC97">
            <v>0</v>
          </cell>
          <cell r="DD97">
            <v>0</v>
          </cell>
          <cell r="DE97">
            <v>0</v>
          </cell>
          <cell r="DF97">
            <v>0</v>
          </cell>
          <cell r="DG97">
            <v>0</v>
          </cell>
          <cell r="DH97">
            <v>0</v>
          </cell>
          <cell r="DI97">
            <v>0</v>
          </cell>
          <cell r="DJ97">
            <v>0</v>
          </cell>
          <cell r="DK97">
            <v>0</v>
          </cell>
          <cell r="DL97">
            <v>0</v>
          </cell>
        </row>
        <row r="98">
          <cell r="A98">
            <v>94</v>
          </cell>
          <cell r="B98" t="str">
            <v>广东分公司</v>
          </cell>
          <cell r="C98" t="str">
            <v>待签05</v>
          </cell>
          <cell r="D98" t="str">
            <v>垫长/成渝</v>
          </cell>
          <cell r="E98">
            <v>240</v>
          </cell>
          <cell r="F98">
            <v>240</v>
          </cell>
          <cell r="G98">
            <v>240</v>
          </cell>
          <cell r="H98">
            <v>168</v>
          </cell>
          <cell r="I98">
            <v>0.7</v>
          </cell>
          <cell r="J98">
            <v>0.06</v>
          </cell>
          <cell r="M98" t="str">
            <v>主导</v>
          </cell>
          <cell r="O98" t="str">
            <v>戴愉人</v>
          </cell>
          <cell r="P98" t="str">
            <v>待签</v>
          </cell>
          <cell r="AF98">
            <v>60</v>
          </cell>
          <cell r="AL98">
            <v>120</v>
          </cell>
          <cell r="CA98">
            <v>0</v>
          </cell>
          <cell r="CB98">
            <v>0</v>
          </cell>
          <cell r="CC98">
            <v>0</v>
          </cell>
          <cell r="CD98">
            <v>0</v>
          </cell>
          <cell r="CE98">
            <v>0</v>
          </cell>
          <cell r="CF98">
            <v>0</v>
          </cell>
          <cell r="CG98">
            <v>0</v>
          </cell>
          <cell r="CH98">
            <v>0</v>
          </cell>
          <cell r="CI98">
            <v>0</v>
          </cell>
          <cell r="CJ98">
            <v>0</v>
          </cell>
          <cell r="CK98">
            <v>0</v>
          </cell>
          <cell r="CL98">
            <v>0</v>
          </cell>
          <cell r="DA98">
            <v>0</v>
          </cell>
          <cell r="DB98">
            <v>0</v>
          </cell>
          <cell r="DC98">
            <v>0</v>
          </cell>
          <cell r="DD98">
            <v>0</v>
          </cell>
          <cell r="DE98">
            <v>0</v>
          </cell>
          <cell r="DF98">
            <v>0</v>
          </cell>
          <cell r="DG98">
            <v>0</v>
          </cell>
          <cell r="DH98">
            <v>0</v>
          </cell>
          <cell r="DI98">
            <v>0</v>
          </cell>
          <cell r="DJ98">
            <v>0</v>
          </cell>
          <cell r="DK98">
            <v>0</v>
          </cell>
          <cell r="DL98">
            <v>0</v>
          </cell>
        </row>
        <row r="99">
          <cell r="A99">
            <v>95</v>
          </cell>
          <cell r="B99" t="str">
            <v>广东分公司</v>
          </cell>
          <cell r="C99" t="str">
            <v>待签06</v>
          </cell>
          <cell r="D99" t="str">
            <v>成雅</v>
          </cell>
          <cell r="E99">
            <v>600</v>
          </cell>
          <cell r="F99">
            <v>600</v>
          </cell>
          <cell r="G99">
            <v>600</v>
          </cell>
          <cell r="H99">
            <v>420</v>
          </cell>
          <cell r="I99">
            <v>0.7</v>
          </cell>
          <cell r="J99">
            <v>0.06</v>
          </cell>
          <cell r="M99" t="str">
            <v>主导</v>
          </cell>
          <cell r="O99" t="str">
            <v>戴愉人</v>
          </cell>
          <cell r="P99" t="str">
            <v>待签</v>
          </cell>
          <cell r="AF99">
            <v>120</v>
          </cell>
          <cell r="AI99">
            <v>60</v>
          </cell>
          <cell r="CA99">
            <v>0</v>
          </cell>
          <cell r="CB99">
            <v>0</v>
          </cell>
          <cell r="CC99">
            <v>0</v>
          </cell>
          <cell r="CD99">
            <v>0</v>
          </cell>
          <cell r="CE99">
            <v>0</v>
          </cell>
          <cell r="CF99">
            <v>0</v>
          </cell>
          <cell r="CG99">
            <v>0</v>
          </cell>
          <cell r="CH99">
            <v>0</v>
          </cell>
          <cell r="CI99">
            <v>0</v>
          </cell>
          <cell r="CJ99">
            <v>0</v>
          </cell>
          <cell r="CK99">
            <v>0</v>
          </cell>
          <cell r="CL99">
            <v>0</v>
          </cell>
          <cell r="DA99">
            <v>0</v>
          </cell>
          <cell r="DB99">
            <v>0</v>
          </cell>
          <cell r="DC99">
            <v>0</v>
          </cell>
          <cell r="DD99">
            <v>0</v>
          </cell>
          <cell r="DE99">
            <v>0</v>
          </cell>
          <cell r="DF99">
            <v>0</v>
          </cell>
          <cell r="DG99">
            <v>0</v>
          </cell>
          <cell r="DH99">
            <v>0</v>
          </cell>
          <cell r="DI99">
            <v>0</v>
          </cell>
          <cell r="DJ99">
            <v>0</v>
          </cell>
          <cell r="DK99">
            <v>0</v>
          </cell>
          <cell r="DL99">
            <v>0</v>
          </cell>
        </row>
        <row r="100">
          <cell r="A100">
            <v>96</v>
          </cell>
          <cell r="B100" t="str">
            <v>广东分公司</v>
          </cell>
          <cell r="C100" t="str">
            <v>待签07</v>
          </cell>
          <cell r="D100" t="str">
            <v>珠三角环线东莞至深圳高速公路塘厦至东城段及龙林支线改扩建工程施工第十四合同段交通管控软件技术服务合同-增补地图采集</v>
          </cell>
          <cell r="E100" t="str">
            <v>55.818</v>
          </cell>
          <cell r="F100" t="str">
            <v>55.818</v>
          </cell>
          <cell r="G100" t="str">
            <v>55.818</v>
          </cell>
          <cell r="H100">
            <v>30.818000000000001</v>
          </cell>
          <cell r="I100">
            <v>0.55211580493747503</v>
          </cell>
          <cell r="J100">
            <v>0.06</v>
          </cell>
          <cell r="M100" t="str">
            <v>主导</v>
          </cell>
          <cell r="O100" t="str">
            <v>张兴广</v>
          </cell>
          <cell r="P100" t="str">
            <v>待签</v>
          </cell>
          <cell r="AF100">
            <v>36.281700000000001</v>
          </cell>
          <cell r="BQ100" t="str">
            <v>广东新粤交通投资有限公司</v>
          </cell>
          <cell r="CA100">
            <v>0</v>
          </cell>
          <cell r="CB100">
            <v>0</v>
          </cell>
          <cell r="CC100">
            <v>0</v>
          </cell>
          <cell r="CD100">
            <v>0</v>
          </cell>
          <cell r="CE100">
            <v>0</v>
          </cell>
          <cell r="CF100">
            <v>0</v>
          </cell>
          <cell r="CG100">
            <v>0</v>
          </cell>
          <cell r="CH100">
            <v>0</v>
          </cell>
          <cell r="CI100">
            <v>0</v>
          </cell>
          <cell r="CJ100">
            <v>0</v>
          </cell>
          <cell r="CK100">
            <v>0</v>
          </cell>
          <cell r="CL100">
            <v>0</v>
          </cell>
          <cell r="DA100">
            <v>0</v>
          </cell>
          <cell r="DB100">
            <v>0</v>
          </cell>
          <cell r="DC100">
            <v>0</v>
          </cell>
          <cell r="DD100">
            <v>0</v>
          </cell>
          <cell r="DE100">
            <v>0</v>
          </cell>
          <cell r="DF100">
            <v>0</v>
          </cell>
          <cell r="DG100">
            <v>0</v>
          </cell>
          <cell r="DH100">
            <v>0</v>
          </cell>
          <cell r="DI100">
            <v>0</v>
          </cell>
          <cell r="DJ100">
            <v>0</v>
          </cell>
          <cell r="DK100">
            <v>0</v>
          </cell>
          <cell r="DL100">
            <v>0</v>
          </cell>
        </row>
        <row r="101">
          <cell r="A101">
            <v>97</v>
          </cell>
          <cell r="B101" t="str">
            <v>广东分公司</v>
          </cell>
          <cell r="C101" t="str">
            <v>待签08</v>
          </cell>
          <cell r="D101" t="str">
            <v>甬莞-莞佛高速公路常平至虎门段及虎门港支线一期改扩建工程施工第十二标段项目智慧高速建运管养一体化平台项目-增补地图采集</v>
          </cell>
          <cell r="E101">
            <v>130</v>
          </cell>
          <cell r="F101">
            <v>49.432699999999997</v>
          </cell>
          <cell r="G101">
            <v>49.432699999999997</v>
          </cell>
          <cell r="H101">
            <v>105</v>
          </cell>
          <cell r="I101">
            <v>0.80769230769230804</v>
          </cell>
          <cell r="J101">
            <v>0.06</v>
          </cell>
          <cell r="M101" t="str">
            <v>主导</v>
          </cell>
          <cell r="O101" t="str">
            <v>张兴广</v>
          </cell>
          <cell r="P101" t="str">
            <v>待签</v>
          </cell>
          <cell r="AF101">
            <v>84.5</v>
          </cell>
          <cell r="BQ101" t="str">
            <v>北京公科飞达交通工程发展有限公司</v>
          </cell>
          <cell r="CA101">
            <v>0</v>
          </cell>
          <cell r="CB101">
            <v>0</v>
          </cell>
          <cell r="CC101">
            <v>0</v>
          </cell>
          <cell r="CD101">
            <v>0</v>
          </cell>
          <cell r="CE101">
            <v>0</v>
          </cell>
          <cell r="CF101">
            <v>0</v>
          </cell>
          <cell r="CG101">
            <v>0</v>
          </cell>
          <cell r="CH101">
            <v>0</v>
          </cell>
          <cell r="CI101">
            <v>0</v>
          </cell>
          <cell r="CJ101">
            <v>0</v>
          </cell>
          <cell r="CK101">
            <v>0</v>
          </cell>
          <cell r="CL101">
            <v>0</v>
          </cell>
          <cell r="DA101">
            <v>0</v>
          </cell>
          <cell r="DB101">
            <v>0</v>
          </cell>
          <cell r="DC101">
            <v>0</v>
          </cell>
          <cell r="DD101">
            <v>0</v>
          </cell>
          <cell r="DE101">
            <v>0</v>
          </cell>
          <cell r="DF101">
            <v>0</v>
          </cell>
          <cell r="DG101">
            <v>0</v>
          </cell>
          <cell r="DH101">
            <v>0</v>
          </cell>
          <cell r="DI101">
            <v>0</v>
          </cell>
          <cell r="DJ101">
            <v>0</v>
          </cell>
          <cell r="DK101">
            <v>0</v>
          </cell>
          <cell r="DL101">
            <v>0</v>
          </cell>
        </row>
        <row r="102">
          <cell r="A102">
            <v>98</v>
          </cell>
          <cell r="B102" t="str">
            <v>广东分公司</v>
          </cell>
          <cell r="C102" t="str">
            <v>待签09</v>
          </cell>
          <cell r="D102" t="str">
            <v>龙岗区工务署平台二期改造</v>
          </cell>
          <cell r="E102">
            <v>500</v>
          </cell>
          <cell r="F102">
            <v>0</v>
          </cell>
          <cell r="G102">
            <v>0</v>
          </cell>
          <cell r="H102">
            <v>0</v>
          </cell>
          <cell r="I102">
            <v>0.2</v>
          </cell>
          <cell r="J102">
            <v>0.06</v>
          </cell>
          <cell r="M102" t="str">
            <v>主导</v>
          </cell>
          <cell r="O102" t="str">
            <v>明艳丽</v>
          </cell>
          <cell r="P102" t="str">
            <v>待签</v>
          </cell>
          <cell r="AI102">
            <v>100</v>
          </cell>
          <cell r="AJ102">
            <v>100</v>
          </cell>
          <cell r="AL102">
            <v>200</v>
          </cell>
          <cell r="BL102">
            <v>200</v>
          </cell>
          <cell r="BQ102" t="e">
            <v>#N/A</v>
          </cell>
          <cell r="CA102">
            <v>0</v>
          </cell>
          <cell r="CB102">
            <v>0</v>
          </cell>
          <cell r="CC102">
            <v>0</v>
          </cell>
          <cell r="CD102">
            <v>0</v>
          </cell>
          <cell r="CE102">
            <v>0</v>
          </cell>
          <cell r="CF102">
            <v>0</v>
          </cell>
          <cell r="CG102">
            <v>0</v>
          </cell>
          <cell r="CH102">
            <v>0</v>
          </cell>
          <cell r="CI102">
            <v>0</v>
          </cell>
          <cell r="CJ102">
            <v>0</v>
          </cell>
          <cell r="CK102">
            <v>0</v>
          </cell>
          <cell r="CL102">
            <v>0</v>
          </cell>
          <cell r="DA102">
            <v>0</v>
          </cell>
          <cell r="DB102">
            <v>0</v>
          </cell>
          <cell r="DC102">
            <v>0</v>
          </cell>
          <cell r="DD102">
            <v>0</v>
          </cell>
          <cell r="DE102">
            <v>0</v>
          </cell>
          <cell r="DF102">
            <v>0</v>
          </cell>
          <cell r="DG102">
            <v>0</v>
          </cell>
          <cell r="DH102">
            <v>0</v>
          </cell>
          <cell r="DI102">
            <v>0</v>
          </cell>
          <cell r="DJ102">
            <v>0</v>
          </cell>
          <cell r="DK102">
            <v>0</v>
          </cell>
          <cell r="DL102">
            <v>0</v>
          </cell>
        </row>
        <row r="103">
          <cell r="A103">
            <v>99</v>
          </cell>
          <cell r="B103" t="str">
            <v>广东分公司</v>
          </cell>
          <cell r="C103" t="str">
            <v>待签10</v>
          </cell>
          <cell r="D103" t="str">
            <v>路桥二期</v>
          </cell>
          <cell r="E103">
            <v>100</v>
          </cell>
          <cell r="I103">
            <v>0.8</v>
          </cell>
          <cell r="J103">
            <v>0.06</v>
          </cell>
          <cell r="M103" t="str">
            <v>主导</v>
          </cell>
          <cell r="O103" t="str">
            <v>明艳丽</v>
          </cell>
          <cell r="P103" t="str">
            <v>待签</v>
          </cell>
          <cell r="AK103">
            <v>50</v>
          </cell>
          <cell r="BK103">
            <v>25</v>
          </cell>
          <cell r="CA103">
            <v>0</v>
          </cell>
          <cell r="CB103">
            <v>0</v>
          </cell>
          <cell r="CC103">
            <v>0</v>
          </cell>
          <cell r="CD103">
            <v>0</v>
          </cell>
          <cell r="CE103">
            <v>0</v>
          </cell>
          <cell r="CF103">
            <v>0</v>
          </cell>
          <cell r="CG103">
            <v>0</v>
          </cell>
          <cell r="CH103">
            <v>0</v>
          </cell>
          <cell r="CI103">
            <v>0</v>
          </cell>
          <cell r="CJ103">
            <v>0</v>
          </cell>
          <cell r="CK103">
            <v>0</v>
          </cell>
          <cell r="CL103">
            <v>0</v>
          </cell>
          <cell r="DA103">
            <v>0</v>
          </cell>
          <cell r="DB103">
            <v>0</v>
          </cell>
          <cell r="DC103">
            <v>0</v>
          </cell>
          <cell r="DD103">
            <v>0</v>
          </cell>
          <cell r="DE103">
            <v>0</v>
          </cell>
          <cell r="DF103">
            <v>0</v>
          </cell>
          <cell r="DG103">
            <v>0</v>
          </cell>
          <cell r="DH103">
            <v>0</v>
          </cell>
          <cell r="DI103">
            <v>0</v>
          </cell>
          <cell r="DJ103">
            <v>0</v>
          </cell>
          <cell r="DK103">
            <v>0</v>
          </cell>
          <cell r="DL103">
            <v>0</v>
          </cell>
        </row>
        <row r="104">
          <cell r="A104">
            <v>100</v>
          </cell>
          <cell r="B104" t="str">
            <v>广东分公司</v>
          </cell>
          <cell r="C104" t="str">
            <v>待签11</v>
          </cell>
          <cell r="D104" t="str">
            <v>港铁二期</v>
          </cell>
          <cell r="E104">
            <v>35</v>
          </cell>
          <cell r="I104">
            <v>1</v>
          </cell>
          <cell r="J104">
            <v>0.06</v>
          </cell>
          <cell r="M104" t="str">
            <v>主导</v>
          </cell>
          <cell r="O104" t="str">
            <v>明艳丽</v>
          </cell>
          <cell r="P104" t="str">
            <v>待签</v>
          </cell>
          <cell r="AK104">
            <v>35</v>
          </cell>
          <cell r="BK104">
            <v>15</v>
          </cell>
          <cell r="CA104">
            <v>0</v>
          </cell>
          <cell r="CB104">
            <v>0</v>
          </cell>
          <cell r="CC104">
            <v>0</v>
          </cell>
          <cell r="CD104">
            <v>0</v>
          </cell>
          <cell r="CE104">
            <v>0</v>
          </cell>
          <cell r="CF104">
            <v>0</v>
          </cell>
          <cell r="CG104">
            <v>0</v>
          </cell>
          <cell r="CH104">
            <v>0</v>
          </cell>
          <cell r="CI104">
            <v>0</v>
          </cell>
          <cell r="CJ104">
            <v>0</v>
          </cell>
          <cell r="CK104">
            <v>0</v>
          </cell>
          <cell r="CL104">
            <v>0</v>
          </cell>
          <cell r="DA104">
            <v>0</v>
          </cell>
          <cell r="DB104">
            <v>0</v>
          </cell>
          <cell r="DC104">
            <v>0</v>
          </cell>
          <cell r="DD104">
            <v>0</v>
          </cell>
          <cell r="DE104">
            <v>0</v>
          </cell>
          <cell r="DF104">
            <v>0</v>
          </cell>
          <cell r="DG104">
            <v>0</v>
          </cell>
          <cell r="DH104">
            <v>0</v>
          </cell>
          <cell r="DI104">
            <v>0</v>
          </cell>
          <cell r="DJ104">
            <v>0</v>
          </cell>
          <cell r="DK104">
            <v>0</v>
          </cell>
          <cell r="DL104">
            <v>0</v>
          </cell>
        </row>
        <row r="105">
          <cell r="A105">
            <v>101</v>
          </cell>
          <cell r="B105" t="str">
            <v>广东分公司</v>
          </cell>
          <cell r="C105" t="str">
            <v>待签12</v>
          </cell>
          <cell r="D105" t="str">
            <v>跑狗场</v>
          </cell>
          <cell r="E105">
            <v>106</v>
          </cell>
          <cell r="I105">
            <v>0.1</v>
          </cell>
          <cell r="J105">
            <v>0.06</v>
          </cell>
          <cell r="M105" t="str">
            <v>主导</v>
          </cell>
          <cell r="O105" t="str">
            <v>明艳丽</v>
          </cell>
          <cell r="P105" t="str">
            <v>待签</v>
          </cell>
          <cell r="CA105">
            <v>0</v>
          </cell>
          <cell r="CB105">
            <v>0</v>
          </cell>
          <cell r="CC105">
            <v>0</v>
          </cell>
          <cell r="CD105">
            <v>0</v>
          </cell>
          <cell r="CE105">
            <v>0</v>
          </cell>
          <cell r="CF105">
            <v>0</v>
          </cell>
          <cell r="CG105">
            <v>0</v>
          </cell>
          <cell r="CH105">
            <v>0</v>
          </cell>
          <cell r="CI105">
            <v>0</v>
          </cell>
          <cell r="CJ105">
            <v>0</v>
          </cell>
          <cell r="CK105">
            <v>0</v>
          </cell>
          <cell r="CL105">
            <v>0</v>
          </cell>
          <cell r="DA105">
            <v>0</v>
          </cell>
          <cell r="DB105">
            <v>0</v>
          </cell>
          <cell r="DC105">
            <v>0</v>
          </cell>
          <cell r="DD105">
            <v>0</v>
          </cell>
          <cell r="DE105">
            <v>0</v>
          </cell>
          <cell r="DF105">
            <v>0</v>
          </cell>
          <cell r="DG105">
            <v>0</v>
          </cell>
          <cell r="DH105">
            <v>0</v>
          </cell>
          <cell r="DI105">
            <v>0</v>
          </cell>
          <cell r="DJ105">
            <v>0</v>
          </cell>
          <cell r="DK105">
            <v>0</v>
          </cell>
          <cell r="DL105">
            <v>0</v>
          </cell>
        </row>
        <row r="106">
          <cell r="A106">
            <v>102</v>
          </cell>
          <cell r="B106" t="str">
            <v>广东分公司</v>
          </cell>
          <cell r="C106" t="str">
            <v>待签13</v>
          </cell>
          <cell r="D106" t="str">
            <v>东莞智慧高速运营一体化平台</v>
          </cell>
          <cell r="E106">
            <v>800</v>
          </cell>
          <cell r="F106">
            <v>800</v>
          </cell>
          <cell r="G106">
            <v>800</v>
          </cell>
          <cell r="H106">
            <v>560</v>
          </cell>
          <cell r="I106">
            <v>0.7</v>
          </cell>
          <cell r="J106">
            <v>0.06</v>
          </cell>
          <cell r="M106" t="str">
            <v>主导</v>
          </cell>
          <cell r="O106" t="str">
            <v>张兴广</v>
          </cell>
          <cell r="P106" t="str">
            <v>待签</v>
          </cell>
          <cell r="AL106">
            <v>480</v>
          </cell>
          <cell r="BL106">
            <v>280</v>
          </cell>
          <cell r="CA106">
            <v>0</v>
          </cell>
          <cell r="CB106">
            <v>0</v>
          </cell>
          <cell r="CC106">
            <v>0</v>
          </cell>
          <cell r="CD106">
            <v>0</v>
          </cell>
          <cell r="CE106">
            <v>0</v>
          </cell>
          <cell r="CF106">
            <v>0</v>
          </cell>
          <cell r="CG106">
            <v>0</v>
          </cell>
          <cell r="CH106">
            <v>0</v>
          </cell>
          <cell r="CI106">
            <v>0</v>
          </cell>
          <cell r="CJ106">
            <v>0</v>
          </cell>
          <cell r="CK106">
            <v>0</v>
          </cell>
          <cell r="CL106">
            <v>0</v>
          </cell>
          <cell r="DA106">
            <v>0</v>
          </cell>
          <cell r="DB106">
            <v>0</v>
          </cell>
          <cell r="DC106">
            <v>0</v>
          </cell>
          <cell r="DD106">
            <v>0</v>
          </cell>
          <cell r="DE106">
            <v>0</v>
          </cell>
          <cell r="DF106">
            <v>0</v>
          </cell>
          <cell r="DG106">
            <v>0</v>
          </cell>
          <cell r="DH106">
            <v>0</v>
          </cell>
          <cell r="DI106">
            <v>0</v>
          </cell>
          <cell r="DJ106">
            <v>0</v>
          </cell>
          <cell r="DK106">
            <v>0</v>
          </cell>
          <cell r="DL106">
            <v>0</v>
          </cell>
        </row>
        <row r="107">
          <cell r="A107">
            <v>103</v>
          </cell>
          <cell r="B107" t="str">
            <v>广东分公司</v>
          </cell>
          <cell r="CA107">
            <v>0</v>
          </cell>
          <cell r="CB107">
            <v>0</v>
          </cell>
          <cell r="CC107">
            <v>0</v>
          </cell>
          <cell r="CD107">
            <v>0</v>
          </cell>
          <cell r="CE107">
            <v>0</v>
          </cell>
          <cell r="CF107">
            <v>0</v>
          </cell>
          <cell r="CG107">
            <v>0</v>
          </cell>
          <cell r="CH107">
            <v>0</v>
          </cell>
          <cell r="CI107">
            <v>0</v>
          </cell>
          <cell r="CJ107">
            <v>0</v>
          </cell>
          <cell r="CK107">
            <v>0</v>
          </cell>
          <cell r="CL107">
            <v>0</v>
          </cell>
          <cell r="DA107">
            <v>0</v>
          </cell>
          <cell r="DB107">
            <v>0</v>
          </cell>
          <cell r="DC107">
            <v>0</v>
          </cell>
          <cell r="DD107">
            <v>0</v>
          </cell>
          <cell r="DE107">
            <v>0</v>
          </cell>
          <cell r="DF107">
            <v>0</v>
          </cell>
          <cell r="DG107">
            <v>0</v>
          </cell>
          <cell r="DH107">
            <v>0</v>
          </cell>
          <cell r="DI107">
            <v>0</v>
          </cell>
          <cell r="DJ107">
            <v>0</v>
          </cell>
          <cell r="DK107">
            <v>0</v>
          </cell>
          <cell r="DL107">
            <v>0</v>
          </cell>
        </row>
        <row r="108">
          <cell r="A108">
            <v>104</v>
          </cell>
          <cell r="B108" t="str">
            <v>广东分公司</v>
          </cell>
          <cell r="CA108">
            <v>0</v>
          </cell>
          <cell r="CB108">
            <v>0</v>
          </cell>
          <cell r="CC108">
            <v>0</v>
          </cell>
          <cell r="CD108">
            <v>0</v>
          </cell>
          <cell r="CE108">
            <v>0</v>
          </cell>
          <cell r="CF108">
            <v>0</v>
          </cell>
          <cell r="CG108">
            <v>0</v>
          </cell>
          <cell r="CH108">
            <v>0</v>
          </cell>
          <cell r="CI108">
            <v>0</v>
          </cell>
          <cell r="CJ108">
            <v>0</v>
          </cell>
          <cell r="CK108">
            <v>0</v>
          </cell>
          <cell r="CL108">
            <v>0</v>
          </cell>
          <cell r="DA108">
            <v>0</v>
          </cell>
          <cell r="DB108">
            <v>0</v>
          </cell>
          <cell r="DC108">
            <v>0</v>
          </cell>
          <cell r="DD108">
            <v>0</v>
          </cell>
          <cell r="DE108">
            <v>0</v>
          </cell>
          <cell r="DF108">
            <v>0</v>
          </cell>
          <cell r="DG108">
            <v>0</v>
          </cell>
          <cell r="DH108">
            <v>0</v>
          </cell>
          <cell r="DI108">
            <v>0</v>
          </cell>
          <cell r="DJ108">
            <v>0</v>
          </cell>
          <cell r="DK108">
            <v>0</v>
          </cell>
          <cell r="DL108">
            <v>0</v>
          </cell>
        </row>
        <row r="109">
          <cell r="A109">
            <v>105</v>
          </cell>
          <cell r="B109" t="str">
            <v>广东分公司</v>
          </cell>
          <cell r="CA109">
            <v>0</v>
          </cell>
          <cell r="CB109">
            <v>0</v>
          </cell>
          <cell r="CC109">
            <v>0</v>
          </cell>
          <cell r="CD109">
            <v>0</v>
          </cell>
          <cell r="CE109">
            <v>0</v>
          </cell>
          <cell r="CF109">
            <v>0</v>
          </cell>
          <cell r="CG109">
            <v>0</v>
          </cell>
          <cell r="CH109">
            <v>0</v>
          </cell>
          <cell r="CI109">
            <v>0</v>
          </cell>
          <cell r="CJ109">
            <v>0</v>
          </cell>
          <cell r="CK109">
            <v>0</v>
          </cell>
          <cell r="CL109">
            <v>0</v>
          </cell>
          <cell r="DA109">
            <v>0</v>
          </cell>
          <cell r="DB109">
            <v>0</v>
          </cell>
          <cell r="DC109">
            <v>0</v>
          </cell>
          <cell r="DD109">
            <v>0</v>
          </cell>
          <cell r="DE109">
            <v>0</v>
          </cell>
          <cell r="DF109">
            <v>0</v>
          </cell>
          <cell r="DG109">
            <v>0</v>
          </cell>
          <cell r="DH109">
            <v>0</v>
          </cell>
          <cell r="DI109">
            <v>0</v>
          </cell>
          <cell r="DJ109">
            <v>0</v>
          </cell>
          <cell r="DK109">
            <v>0</v>
          </cell>
          <cell r="DL109">
            <v>0</v>
          </cell>
        </row>
        <row r="110">
          <cell r="A110">
            <v>106</v>
          </cell>
          <cell r="B110" t="str">
            <v>广东分公司</v>
          </cell>
          <cell r="CA110">
            <v>0</v>
          </cell>
          <cell r="CB110">
            <v>0</v>
          </cell>
          <cell r="CC110">
            <v>0</v>
          </cell>
          <cell r="CD110">
            <v>0</v>
          </cell>
          <cell r="CE110">
            <v>0</v>
          </cell>
          <cell r="CF110">
            <v>0</v>
          </cell>
          <cell r="CG110">
            <v>0</v>
          </cell>
          <cell r="CH110">
            <v>0</v>
          </cell>
          <cell r="CI110">
            <v>0</v>
          </cell>
          <cell r="CJ110">
            <v>0</v>
          </cell>
          <cell r="CK110">
            <v>0</v>
          </cell>
          <cell r="CL110">
            <v>0</v>
          </cell>
          <cell r="DA110">
            <v>0</v>
          </cell>
          <cell r="DB110">
            <v>0</v>
          </cell>
          <cell r="DC110">
            <v>0</v>
          </cell>
          <cell r="DD110">
            <v>0</v>
          </cell>
          <cell r="DE110">
            <v>0</v>
          </cell>
          <cell r="DF110">
            <v>0</v>
          </cell>
          <cell r="DG110">
            <v>0</v>
          </cell>
          <cell r="DH110">
            <v>0</v>
          </cell>
          <cell r="DI110">
            <v>0</v>
          </cell>
          <cell r="DJ110">
            <v>0</v>
          </cell>
          <cell r="DK110">
            <v>0</v>
          </cell>
          <cell r="DL110">
            <v>0</v>
          </cell>
        </row>
        <row r="111">
          <cell r="A111">
            <v>107</v>
          </cell>
          <cell r="B111" t="str">
            <v>广东分公司</v>
          </cell>
          <cell r="CA111">
            <v>0</v>
          </cell>
          <cell r="CB111">
            <v>0</v>
          </cell>
          <cell r="CC111">
            <v>0</v>
          </cell>
          <cell r="CD111">
            <v>0</v>
          </cell>
          <cell r="CE111">
            <v>0</v>
          </cell>
          <cell r="CF111">
            <v>0</v>
          </cell>
          <cell r="CG111">
            <v>0</v>
          </cell>
          <cell r="CH111">
            <v>0</v>
          </cell>
          <cell r="CI111">
            <v>0</v>
          </cell>
          <cell r="CJ111">
            <v>0</v>
          </cell>
          <cell r="CK111">
            <v>0</v>
          </cell>
          <cell r="CL111">
            <v>0</v>
          </cell>
          <cell r="DA111">
            <v>0</v>
          </cell>
          <cell r="DB111">
            <v>0</v>
          </cell>
          <cell r="DC111">
            <v>0</v>
          </cell>
          <cell r="DD111">
            <v>0</v>
          </cell>
          <cell r="DE111">
            <v>0</v>
          </cell>
          <cell r="DF111">
            <v>0</v>
          </cell>
          <cell r="DG111">
            <v>0</v>
          </cell>
          <cell r="DH111">
            <v>0</v>
          </cell>
          <cell r="DI111">
            <v>0</v>
          </cell>
          <cell r="DJ111">
            <v>0</v>
          </cell>
          <cell r="DK111">
            <v>0</v>
          </cell>
          <cell r="DL111">
            <v>0</v>
          </cell>
        </row>
        <row r="112">
          <cell r="CA112">
            <v>0</v>
          </cell>
          <cell r="CB112">
            <v>0</v>
          </cell>
          <cell r="CC112">
            <v>0</v>
          </cell>
          <cell r="CD112">
            <v>0</v>
          </cell>
          <cell r="CE112">
            <v>0</v>
          </cell>
          <cell r="CF112">
            <v>0</v>
          </cell>
          <cell r="CG112">
            <v>0</v>
          </cell>
          <cell r="CH112">
            <v>0</v>
          </cell>
          <cell r="CI112">
            <v>0</v>
          </cell>
          <cell r="CJ112">
            <v>0</v>
          </cell>
          <cell r="CK112">
            <v>0</v>
          </cell>
          <cell r="CL112">
            <v>0</v>
          </cell>
          <cell r="DA112">
            <v>0</v>
          </cell>
          <cell r="DB112">
            <v>0</v>
          </cell>
          <cell r="DC112">
            <v>0</v>
          </cell>
          <cell r="DD112">
            <v>0</v>
          </cell>
          <cell r="DE112">
            <v>0</v>
          </cell>
          <cell r="DF112">
            <v>0</v>
          </cell>
          <cell r="DG112">
            <v>0</v>
          </cell>
          <cell r="DH112">
            <v>0</v>
          </cell>
          <cell r="DI112">
            <v>0</v>
          </cell>
          <cell r="DJ112">
            <v>0</v>
          </cell>
          <cell r="DK112">
            <v>0</v>
          </cell>
          <cell r="DL112">
            <v>0</v>
          </cell>
        </row>
        <row r="113">
          <cell r="CA113">
            <v>0</v>
          </cell>
          <cell r="CB113">
            <v>0</v>
          </cell>
          <cell r="CC113">
            <v>0</v>
          </cell>
          <cell r="CD113">
            <v>0</v>
          </cell>
          <cell r="CE113">
            <v>0</v>
          </cell>
          <cell r="CF113">
            <v>0</v>
          </cell>
          <cell r="CG113">
            <v>0</v>
          </cell>
          <cell r="CH113">
            <v>0</v>
          </cell>
          <cell r="CI113">
            <v>0</v>
          </cell>
          <cell r="CJ113">
            <v>0</v>
          </cell>
          <cell r="CK113">
            <v>0</v>
          </cell>
          <cell r="CL113">
            <v>0</v>
          </cell>
          <cell r="DA113">
            <v>0</v>
          </cell>
          <cell r="DB113">
            <v>0</v>
          </cell>
          <cell r="DC113">
            <v>0</v>
          </cell>
          <cell r="DD113">
            <v>0</v>
          </cell>
          <cell r="DE113">
            <v>0</v>
          </cell>
          <cell r="DF113">
            <v>0</v>
          </cell>
          <cell r="DG113">
            <v>0</v>
          </cell>
          <cell r="DH113">
            <v>0</v>
          </cell>
          <cell r="DI113">
            <v>0</v>
          </cell>
          <cell r="DJ113">
            <v>0</v>
          </cell>
          <cell r="DK113">
            <v>0</v>
          </cell>
          <cell r="DL113">
            <v>0</v>
          </cell>
        </row>
        <row r="114">
          <cell r="CA114">
            <v>0</v>
          </cell>
          <cell r="CB114">
            <v>0</v>
          </cell>
          <cell r="CC114">
            <v>0</v>
          </cell>
          <cell r="CD114">
            <v>0</v>
          </cell>
          <cell r="CE114">
            <v>0</v>
          </cell>
          <cell r="CF114">
            <v>0</v>
          </cell>
          <cell r="CG114">
            <v>0</v>
          </cell>
          <cell r="CH114">
            <v>0</v>
          </cell>
          <cell r="CI114">
            <v>0</v>
          </cell>
          <cell r="CJ114">
            <v>0</v>
          </cell>
          <cell r="CK114">
            <v>0</v>
          </cell>
          <cell r="CL114">
            <v>0</v>
          </cell>
          <cell r="DA114">
            <v>0</v>
          </cell>
          <cell r="DB114">
            <v>0</v>
          </cell>
          <cell r="DC114">
            <v>0</v>
          </cell>
          <cell r="DD114">
            <v>0</v>
          </cell>
          <cell r="DE114">
            <v>0</v>
          </cell>
          <cell r="DF114">
            <v>0</v>
          </cell>
          <cell r="DG114">
            <v>0</v>
          </cell>
          <cell r="DH114">
            <v>0</v>
          </cell>
          <cell r="DI114">
            <v>0</v>
          </cell>
          <cell r="DJ114">
            <v>0</v>
          </cell>
          <cell r="DK114">
            <v>0</v>
          </cell>
          <cell r="DL114">
            <v>0</v>
          </cell>
        </row>
        <row r="115">
          <cell r="CA115">
            <v>0</v>
          </cell>
          <cell r="CB115">
            <v>0</v>
          </cell>
          <cell r="CC115">
            <v>0</v>
          </cell>
          <cell r="CD115">
            <v>0</v>
          </cell>
          <cell r="CE115">
            <v>0</v>
          </cell>
          <cell r="CF115">
            <v>0</v>
          </cell>
          <cell r="CG115">
            <v>0</v>
          </cell>
          <cell r="CH115">
            <v>0</v>
          </cell>
          <cell r="CI115">
            <v>0</v>
          </cell>
          <cell r="CJ115">
            <v>0</v>
          </cell>
          <cell r="CK115">
            <v>0</v>
          </cell>
          <cell r="CL115">
            <v>0</v>
          </cell>
          <cell r="DA115">
            <v>0</v>
          </cell>
          <cell r="DB115">
            <v>0</v>
          </cell>
          <cell r="DC115">
            <v>0</v>
          </cell>
          <cell r="DD115">
            <v>0</v>
          </cell>
          <cell r="DE115">
            <v>0</v>
          </cell>
          <cell r="DF115">
            <v>0</v>
          </cell>
          <cell r="DG115">
            <v>0</v>
          </cell>
          <cell r="DH115">
            <v>0</v>
          </cell>
          <cell r="DI115">
            <v>0</v>
          </cell>
          <cell r="DJ115">
            <v>0</v>
          </cell>
          <cell r="DK115">
            <v>0</v>
          </cell>
          <cell r="DL115">
            <v>0</v>
          </cell>
        </row>
        <row r="116">
          <cell r="CA116">
            <v>0</v>
          </cell>
          <cell r="CB116">
            <v>0</v>
          </cell>
          <cell r="CC116">
            <v>0</v>
          </cell>
          <cell r="CD116">
            <v>0</v>
          </cell>
          <cell r="CE116">
            <v>0</v>
          </cell>
          <cell r="CF116">
            <v>0</v>
          </cell>
          <cell r="CG116">
            <v>0</v>
          </cell>
          <cell r="CH116">
            <v>0</v>
          </cell>
          <cell r="CI116">
            <v>0</v>
          </cell>
          <cell r="CJ116">
            <v>0</v>
          </cell>
          <cell r="CK116">
            <v>0</v>
          </cell>
          <cell r="CL116">
            <v>0</v>
          </cell>
          <cell r="DA116">
            <v>0</v>
          </cell>
          <cell r="DB116">
            <v>0</v>
          </cell>
          <cell r="DC116">
            <v>0</v>
          </cell>
          <cell r="DD116">
            <v>0</v>
          </cell>
          <cell r="DE116">
            <v>0</v>
          </cell>
          <cell r="DF116">
            <v>0</v>
          </cell>
          <cell r="DG116">
            <v>0</v>
          </cell>
          <cell r="DH116">
            <v>0</v>
          </cell>
          <cell r="DI116">
            <v>0</v>
          </cell>
          <cell r="DJ116">
            <v>0</v>
          </cell>
          <cell r="DK116">
            <v>0</v>
          </cell>
          <cell r="DL116">
            <v>0</v>
          </cell>
        </row>
        <row r="117">
          <cell r="CA117">
            <v>0</v>
          </cell>
          <cell r="CB117">
            <v>0</v>
          </cell>
          <cell r="CC117">
            <v>0</v>
          </cell>
          <cell r="CD117">
            <v>0</v>
          </cell>
          <cell r="CE117">
            <v>0</v>
          </cell>
          <cell r="CF117">
            <v>0</v>
          </cell>
          <cell r="CG117">
            <v>0</v>
          </cell>
          <cell r="CH117">
            <v>0</v>
          </cell>
          <cell r="CI117">
            <v>0</v>
          </cell>
          <cell r="CJ117">
            <v>0</v>
          </cell>
          <cell r="CK117">
            <v>0</v>
          </cell>
          <cell r="CL117">
            <v>0</v>
          </cell>
          <cell r="DA117">
            <v>0</v>
          </cell>
          <cell r="DB117">
            <v>0</v>
          </cell>
          <cell r="DC117">
            <v>0</v>
          </cell>
          <cell r="DD117">
            <v>0</v>
          </cell>
          <cell r="DE117">
            <v>0</v>
          </cell>
          <cell r="DF117">
            <v>0</v>
          </cell>
          <cell r="DG117">
            <v>0</v>
          </cell>
          <cell r="DH117">
            <v>0</v>
          </cell>
          <cell r="DI117">
            <v>0</v>
          </cell>
          <cell r="DJ117">
            <v>0</v>
          </cell>
          <cell r="DK117">
            <v>0</v>
          </cell>
          <cell r="DL117">
            <v>0</v>
          </cell>
        </row>
        <row r="118">
          <cell r="CA118">
            <v>0</v>
          </cell>
          <cell r="CB118">
            <v>0</v>
          </cell>
          <cell r="CC118">
            <v>0</v>
          </cell>
          <cell r="CD118">
            <v>0</v>
          </cell>
          <cell r="CE118">
            <v>0</v>
          </cell>
          <cell r="CF118">
            <v>0</v>
          </cell>
          <cell r="CG118">
            <v>0</v>
          </cell>
          <cell r="CH118">
            <v>0</v>
          </cell>
          <cell r="CI118">
            <v>0</v>
          </cell>
          <cell r="CJ118">
            <v>0</v>
          </cell>
          <cell r="CK118">
            <v>0</v>
          </cell>
          <cell r="CL118">
            <v>0</v>
          </cell>
          <cell r="DA118">
            <v>0</v>
          </cell>
          <cell r="DB118">
            <v>0</v>
          </cell>
          <cell r="DC118">
            <v>0</v>
          </cell>
          <cell r="DD118">
            <v>0</v>
          </cell>
          <cell r="DE118">
            <v>0</v>
          </cell>
          <cell r="DF118">
            <v>0</v>
          </cell>
          <cell r="DG118">
            <v>0</v>
          </cell>
          <cell r="DH118">
            <v>0</v>
          </cell>
          <cell r="DI118">
            <v>0</v>
          </cell>
          <cell r="DJ118">
            <v>0</v>
          </cell>
          <cell r="DK118">
            <v>0</v>
          </cell>
          <cell r="DL118">
            <v>0</v>
          </cell>
        </row>
        <row r="119">
          <cell r="CA119">
            <v>0</v>
          </cell>
          <cell r="CB119">
            <v>0</v>
          </cell>
          <cell r="CC119">
            <v>0</v>
          </cell>
          <cell r="CD119">
            <v>0</v>
          </cell>
          <cell r="CE119">
            <v>0</v>
          </cell>
          <cell r="CF119">
            <v>0</v>
          </cell>
          <cell r="CG119">
            <v>0</v>
          </cell>
          <cell r="CH119">
            <v>0</v>
          </cell>
          <cell r="CI119">
            <v>0</v>
          </cell>
          <cell r="CJ119">
            <v>0</v>
          </cell>
          <cell r="CK119">
            <v>0</v>
          </cell>
          <cell r="CL119">
            <v>0</v>
          </cell>
          <cell r="DA119">
            <v>0</v>
          </cell>
          <cell r="DB119">
            <v>0</v>
          </cell>
          <cell r="DC119">
            <v>0</v>
          </cell>
          <cell r="DD119">
            <v>0</v>
          </cell>
          <cell r="DE119">
            <v>0</v>
          </cell>
          <cell r="DF119">
            <v>0</v>
          </cell>
          <cell r="DG119">
            <v>0</v>
          </cell>
          <cell r="DH119">
            <v>0</v>
          </cell>
          <cell r="DI119">
            <v>0</v>
          </cell>
          <cell r="DJ119">
            <v>0</v>
          </cell>
          <cell r="DK119">
            <v>0</v>
          </cell>
          <cell r="DL119">
            <v>0</v>
          </cell>
        </row>
        <row r="120">
          <cell r="CA120">
            <v>0</v>
          </cell>
          <cell r="CB120">
            <v>0</v>
          </cell>
          <cell r="CC120">
            <v>0</v>
          </cell>
          <cell r="CD120">
            <v>0</v>
          </cell>
          <cell r="CE120">
            <v>0</v>
          </cell>
          <cell r="CF120">
            <v>0</v>
          </cell>
          <cell r="CG120">
            <v>0</v>
          </cell>
          <cell r="CH120">
            <v>0</v>
          </cell>
          <cell r="CI120">
            <v>0</v>
          </cell>
          <cell r="CJ120">
            <v>0</v>
          </cell>
          <cell r="CK120">
            <v>0</v>
          </cell>
          <cell r="CL120">
            <v>0</v>
          </cell>
          <cell r="DA120">
            <v>0</v>
          </cell>
          <cell r="DB120">
            <v>0</v>
          </cell>
          <cell r="DC120">
            <v>0</v>
          </cell>
          <cell r="DD120">
            <v>0</v>
          </cell>
          <cell r="DE120">
            <v>0</v>
          </cell>
          <cell r="DF120">
            <v>0</v>
          </cell>
          <cell r="DG120">
            <v>0</v>
          </cell>
          <cell r="DH120">
            <v>0</v>
          </cell>
          <cell r="DI120">
            <v>0</v>
          </cell>
          <cell r="DJ120">
            <v>0</v>
          </cell>
          <cell r="DK120">
            <v>0</v>
          </cell>
          <cell r="DL120">
            <v>0</v>
          </cell>
        </row>
        <row r="121">
          <cell r="CA121">
            <v>0</v>
          </cell>
          <cell r="CB121">
            <v>0</v>
          </cell>
          <cell r="CC121">
            <v>0</v>
          </cell>
          <cell r="CD121">
            <v>0</v>
          </cell>
          <cell r="CE121">
            <v>0</v>
          </cell>
          <cell r="CF121">
            <v>0</v>
          </cell>
          <cell r="CG121">
            <v>0</v>
          </cell>
          <cell r="CH121">
            <v>0</v>
          </cell>
          <cell r="CI121">
            <v>0</v>
          </cell>
          <cell r="CJ121">
            <v>0</v>
          </cell>
          <cell r="CK121">
            <v>0</v>
          </cell>
          <cell r="CL121">
            <v>0</v>
          </cell>
          <cell r="DA121">
            <v>0</v>
          </cell>
          <cell r="DB121">
            <v>0</v>
          </cell>
          <cell r="DC121">
            <v>0</v>
          </cell>
          <cell r="DD121">
            <v>0</v>
          </cell>
          <cell r="DE121">
            <v>0</v>
          </cell>
          <cell r="DF121">
            <v>0</v>
          </cell>
          <cell r="DG121">
            <v>0</v>
          </cell>
          <cell r="DH121">
            <v>0</v>
          </cell>
          <cell r="DI121">
            <v>0</v>
          </cell>
          <cell r="DJ121">
            <v>0</v>
          </cell>
          <cell r="DK121">
            <v>0</v>
          </cell>
          <cell r="DL121">
            <v>0</v>
          </cell>
        </row>
        <row r="122">
          <cell r="CA122">
            <v>0</v>
          </cell>
          <cell r="CB122">
            <v>0</v>
          </cell>
          <cell r="CC122">
            <v>0</v>
          </cell>
          <cell r="CD122">
            <v>0</v>
          </cell>
          <cell r="CE122">
            <v>0</v>
          </cell>
          <cell r="CF122">
            <v>0</v>
          </cell>
          <cell r="CG122">
            <v>0</v>
          </cell>
          <cell r="CH122">
            <v>0</v>
          </cell>
          <cell r="CI122">
            <v>0</v>
          </cell>
          <cell r="CJ122">
            <v>0</v>
          </cell>
          <cell r="CK122">
            <v>0</v>
          </cell>
          <cell r="CL122">
            <v>0</v>
          </cell>
          <cell r="DA122">
            <v>0</v>
          </cell>
          <cell r="DB122">
            <v>0</v>
          </cell>
          <cell r="DC122">
            <v>0</v>
          </cell>
          <cell r="DD122">
            <v>0</v>
          </cell>
          <cell r="DE122">
            <v>0</v>
          </cell>
          <cell r="DF122">
            <v>0</v>
          </cell>
          <cell r="DG122">
            <v>0</v>
          </cell>
          <cell r="DH122">
            <v>0</v>
          </cell>
          <cell r="DI122">
            <v>0</v>
          </cell>
          <cell r="DJ122">
            <v>0</v>
          </cell>
          <cell r="DK122">
            <v>0</v>
          </cell>
          <cell r="DL122">
            <v>0</v>
          </cell>
        </row>
        <row r="123">
          <cell r="CA123">
            <v>0</v>
          </cell>
          <cell r="CB123">
            <v>0</v>
          </cell>
          <cell r="CC123">
            <v>0</v>
          </cell>
          <cell r="CD123">
            <v>0</v>
          </cell>
          <cell r="CE123">
            <v>0</v>
          </cell>
          <cell r="CF123">
            <v>0</v>
          </cell>
          <cell r="CG123">
            <v>0</v>
          </cell>
          <cell r="CH123">
            <v>0</v>
          </cell>
          <cell r="CI123">
            <v>0</v>
          </cell>
          <cell r="CJ123">
            <v>0</v>
          </cell>
          <cell r="CK123">
            <v>0</v>
          </cell>
          <cell r="CL123">
            <v>0</v>
          </cell>
          <cell r="DA123">
            <v>0</v>
          </cell>
          <cell r="DB123">
            <v>0</v>
          </cell>
          <cell r="DC123">
            <v>0</v>
          </cell>
          <cell r="DD123">
            <v>0</v>
          </cell>
          <cell r="DE123">
            <v>0</v>
          </cell>
          <cell r="DF123">
            <v>0</v>
          </cell>
          <cell r="DG123">
            <v>0</v>
          </cell>
          <cell r="DH123">
            <v>0</v>
          </cell>
          <cell r="DI123">
            <v>0</v>
          </cell>
          <cell r="DJ123">
            <v>0</v>
          </cell>
          <cell r="DK123">
            <v>0</v>
          </cell>
          <cell r="DL123">
            <v>0</v>
          </cell>
        </row>
        <row r="124">
          <cell r="CA124">
            <v>0</v>
          </cell>
          <cell r="CB124">
            <v>0</v>
          </cell>
          <cell r="CC124">
            <v>0</v>
          </cell>
          <cell r="CD124">
            <v>0</v>
          </cell>
          <cell r="CE124">
            <v>0</v>
          </cell>
          <cell r="CF124">
            <v>0</v>
          </cell>
          <cell r="CG124">
            <v>0</v>
          </cell>
          <cell r="CH124">
            <v>0</v>
          </cell>
          <cell r="CI124">
            <v>0</v>
          </cell>
          <cell r="CJ124">
            <v>0</v>
          </cell>
          <cell r="CK124">
            <v>0</v>
          </cell>
          <cell r="CL124">
            <v>0</v>
          </cell>
          <cell r="DA124">
            <v>0</v>
          </cell>
          <cell r="DB124">
            <v>0</v>
          </cell>
          <cell r="DC124">
            <v>0</v>
          </cell>
          <cell r="DD124">
            <v>0</v>
          </cell>
          <cell r="DE124">
            <v>0</v>
          </cell>
          <cell r="DF124">
            <v>0</v>
          </cell>
          <cell r="DG124">
            <v>0</v>
          </cell>
          <cell r="DH124">
            <v>0</v>
          </cell>
          <cell r="DI124">
            <v>0</v>
          </cell>
          <cell r="DJ124">
            <v>0</v>
          </cell>
          <cell r="DK124">
            <v>0</v>
          </cell>
          <cell r="DL124">
            <v>0</v>
          </cell>
        </row>
        <row r="125">
          <cell r="CA125">
            <v>0</v>
          </cell>
          <cell r="CB125">
            <v>0</v>
          </cell>
          <cell r="CC125">
            <v>0</v>
          </cell>
          <cell r="CD125">
            <v>0</v>
          </cell>
          <cell r="CE125">
            <v>0</v>
          </cell>
          <cell r="CF125">
            <v>0</v>
          </cell>
          <cell r="CG125">
            <v>0</v>
          </cell>
          <cell r="CH125">
            <v>0</v>
          </cell>
          <cell r="CI125">
            <v>0</v>
          </cell>
          <cell r="CJ125">
            <v>0</v>
          </cell>
          <cell r="CK125">
            <v>0</v>
          </cell>
          <cell r="CL125">
            <v>0</v>
          </cell>
          <cell r="DA125">
            <v>0</v>
          </cell>
          <cell r="DB125">
            <v>0</v>
          </cell>
          <cell r="DC125">
            <v>0</v>
          </cell>
          <cell r="DD125">
            <v>0</v>
          </cell>
          <cell r="DE125">
            <v>0</v>
          </cell>
          <cell r="DF125">
            <v>0</v>
          </cell>
          <cell r="DG125">
            <v>0</v>
          </cell>
          <cell r="DH125">
            <v>0</v>
          </cell>
          <cell r="DI125">
            <v>0</v>
          </cell>
          <cell r="DJ125">
            <v>0</v>
          </cell>
          <cell r="DK125">
            <v>0</v>
          </cell>
          <cell r="DL125">
            <v>0</v>
          </cell>
        </row>
        <row r="126">
          <cell r="CA126">
            <v>0</v>
          </cell>
          <cell r="CB126">
            <v>0</v>
          </cell>
          <cell r="CC126">
            <v>0</v>
          </cell>
          <cell r="CD126">
            <v>0</v>
          </cell>
          <cell r="CE126">
            <v>0</v>
          </cell>
          <cell r="CF126">
            <v>0</v>
          </cell>
          <cell r="CG126">
            <v>0</v>
          </cell>
          <cell r="CH126">
            <v>0</v>
          </cell>
          <cell r="CI126">
            <v>0</v>
          </cell>
          <cell r="CJ126">
            <v>0</v>
          </cell>
          <cell r="CK126">
            <v>0</v>
          </cell>
          <cell r="CL126">
            <v>0</v>
          </cell>
          <cell r="DA126">
            <v>0</v>
          </cell>
          <cell r="DB126">
            <v>0</v>
          </cell>
          <cell r="DC126">
            <v>0</v>
          </cell>
          <cell r="DD126">
            <v>0</v>
          </cell>
          <cell r="DE126">
            <v>0</v>
          </cell>
          <cell r="DF126">
            <v>0</v>
          </cell>
          <cell r="DG126">
            <v>0</v>
          </cell>
          <cell r="DH126">
            <v>0</v>
          </cell>
          <cell r="DI126">
            <v>0</v>
          </cell>
          <cell r="DJ126">
            <v>0</v>
          </cell>
          <cell r="DK126">
            <v>0</v>
          </cell>
          <cell r="DL126">
            <v>0</v>
          </cell>
        </row>
        <row r="127">
          <cell r="CA127">
            <v>0</v>
          </cell>
          <cell r="CB127">
            <v>0</v>
          </cell>
          <cell r="CC127">
            <v>0</v>
          </cell>
          <cell r="CD127">
            <v>0</v>
          </cell>
          <cell r="CE127">
            <v>0</v>
          </cell>
          <cell r="CF127">
            <v>0</v>
          </cell>
          <cell r="CG127">
            <v>0</v>
          </cell>
          <cell r="CH127">
            <v>0</v>
          </cell>
          <cell r="CI127">
            <v>0</v>
          </cell>
          <cell r="CJ127">
            <v>0</v>
          </cell>
          <cell r="CK127">
            <v>0</v>
          </cell>
          <cell r="CL127">
            <v>0</v>
          </cell>
          <cell r="DA127">
            <v>0</v>
          </cell>
          <cell r="DB127">
            <v>0</v>
          </cell>
          <cell r="DC127">
            <v>0</v>
          </cell>
          <cell r="DD127">
            <v>0</v>
          </cell>
          <cell r="DE127">
            <v>0</v>
          </cell>
          <cell r="DF127">
            <v>0</v>
          </cell>
          <cell r="DG127">
            <v>0</v>
          </cell>
          <cell r="DH127">
            <v>0</v>
          </cell>
          <cell r="DI127">
            <v>0</v>
          </cell>
          <cell r="DJ127">
            <v>0</v>
          </cell>
          <cell r="DK127">
            <v>0</v>
          </cell>
          <cell r="DL127">
            <v>0</v>
          </cell>
        </row>
        <row r="128">
          <cell r="CA128">
            <v>0</v>
          </cell>
          <cell r="CB128">
            <v>0</v>
          </cell>
          <cell r="CC128">
            <v>0</v>
          </cell>
          <cell r="CD128">
            <v>0</v>
          </cell>
          <cell r="CE128">
            <v>0</v>
          </cell>
          <cell r="CF128">
            <v>0</v>
          </cell>
          <cell r="CG128">
            <v>0</v>
          </cell>
          <cell r="CH128">
            <v>0</v>
          </cell>
          <cell r="CI128">
            <v>0</v>
          </cell>
          <cell r="CJ128">
            <v>0</v>
          </cell>
          <cell r="CK128">
            <v>0</v>
          </cell>
          <cell r="CL128">
            <v>0</v>
          </cell>
          <cell r="DA128">
            <v>0</v>
          </cell>
          <cell r="DB128">
            <v>0</v>
          </cell>
          <cell r="DC128">
            <v>0</v>
          </cell>
          <cell r="DD128">
            <v>0</v>
          </cell>
          <cell r="DE128">
            <v>0</v>
          </cell>
          <cell r="DF128">
            <v>0</v>
          </cell>
          <cell r="DG128">
            <v>0</v>
          </cell>
          <cell r="DH128">
            <v>0</v>
          </cell>
          <cell r="DI128">
            <v>0</v>
          </cell>
          <cell r="DJ128">
            <v>0</v>
          </cell>
          <cell r="DK128">
            <v>0</v>
          </cell>
          <cell r="DL128">
            <v>0</v>
          </cell>
        </row>
        <row r="129">
          <cell r="CA129">
            <v>0</v>
          </cell>
          <cell r="CB129">
            <v>0</v>
          </cell>
          <cell r="CC129">
            <v>0</v>
          </cell>
          <cell r="CD129">
            <v>0</v>
          </cell>
          <cell r="CE129">
            <v>0</v>
          </cell>
          <cell r="CF129">
            <v>0</v>
          </cell>
          <cell r="CG129">
            <v>0</v>
          </cell>
          <cell r="CH129">
            <v>0</v>
          </cell>
          <cell r="CI129">
            <v>0</v>
          </cell>
          <cell r="CJ129">
            <v>0</v>
          </cell>
          <cell r="CK129">
            <v>0</v>
          </cell>
          <cell r="CL129">
            <v>0</v>
          </cell>
          <cell r="DA129">
            <v>0</v>
          </cell>
          <cell r="DB129">
            <v>0</v>
          </cell>
          <cell r="DC129">
            <v>0</v>
          </cell>
          <cell r="DD129">
            <v>0</v>
          </cell>
          <cell r="DE129">
            <v>0</v>
          </cell>
          <cell r="DF129">
            <v>0</v>
          </cell>
          <cell r="DG129">
            <v>0</v>
          </cell>
          <cell r="DH129">
            <v>0</v>
          </cell>
          <cell r="DI129">
            <v>0</v>
          </cell>
          <cell r="DJ129">
            <v>0</v>
          </cell>
          <cell r="DK129">
            <v>0</v>
          </cell>
          <cell r="DL129">
            <v>0</v>
          </cell>
        </row>
        <row r="130">
          <cell r="CA130">
            <v>0</v>
          </cell>
          <cell r="CB130">
            <v>0</v>
          </cell>
          <cell r="CC130">
            <v>0</v>
          </cell>
          <cell r="CD130">
            <v>0</v>
          </cell>
          <cell r="CE130">
            <v>0</v>
          </cell>
          <cell r="CF130">
            <v>0</v>
          </cell>
          <cell r="CG130">
            <v>0</v>
          </cell>
          <cell r="CH130">
            <v>0</v>
          </cell>
          <cell r="CI130">
            <v>0</v>
          </cell>
          <cell r="CJ130">
            <v>0</v>
          </cell>
          <cell r="CK130">
            <v>0</v>
          </cell>
          <cell r="CL130">
            <v>0</v>
          </cell>
          <cell r="DA130">
            <v>0</v>
          </cell>
          <cell r="DB130">
            <v>0</v>
          </cell>
          <cell r="DC130">
            <v>0</v>
          </cell>
          <cell r="DD130">
            <v>0</v>
          </cell>
          <cell r="DE130">
            <v>0</v>
          </cell>
          <cell r="DF130">
            <v>0</v>
          </cell>
          <cell r="DG130">
            <v>0</v>
          </cell>
          <cell r="DH130">
            <v>0</v>
          </cell>
          <cell r="DI130">
            <v>0</v>
          </cell>
          <cell r="DJ130">
            <v>0</v>
          </cell>
          <cell r="DK130">
            <v>0</v>
          </cell>
          <cell r="DL130">
            <v>0</v>
          </cell>
        </row>
        <row r="131">
          <cell r="CA131">
            <v>0</v>
          </cell>
          <cell r="CB131">
            <v>0</v>
          </cell>
          <cell r="CC131">
            <v>0</v>
          </cell>
          <cell r="CD131">
            <v>0</v>
          </cell>
          <cell r="CE131">
            <v>0</v>
          </cell>
          <cell r="CF131">
            <v>0</v>
          </cell>
          <cell r="CG131">
            <v>0</v>
          </cell>
          <cell r="CH131">
            <v>0</v>
          </cell>
          <cell r="CI131">
            <v>0</v>
          </cell>
          <cell r="CJ131">
            <v>0</v>
          </cell>
          <cell r="CK131">
            <v>0</v>
          </cell>
          <cell r="CL131">
            <v>0</v>
          </cell>
          <cell r="DA131">
            <v>0</v>
          </cell>
          <cell r="DB131">
            <v>0</v>
          </cell>
          <cell r="DC131">
            <v>0</v>
          </cell>
          <cell r="DD131">
            <v>0</v>
          </cell>
          <cell r="DE131">
            <v>0</v>
          </cell>
          <cell r="DF131">
            <v>0</v>
          </cell>
          <cell r="DG131">
            <v>0</v>
          </cell>
          <cell r="DH131">
            <v>0</v>
          </cell>
          <cell r="DI131">
            <v>0</v>
          </cell>
          <cell r="DJ131">
            <v>0</v>
          </cell>
          <cell r="DK131">
            <v>0</v>
          </cell>
          <cell r="DL131">
            <v>0</v>
          </cell>
        </row>
        <row r="132">
          <cell r="CA132">
            <v>0</v>
          </cell>
          <cell r="CB132">
            <v>0</v>
          </cell>
          <cell r="CC132">
            <v>0</v>
          </cell>
          <cell r="CD132">
            <v>0</v>
          </cell>
          <cell r="CE132">
            <v>0</v>
          </cell>
          <cell r="CF132">
            <v>0</v>
          </cell>
          <cell r="CG132">
            <v>0</v>
          </cell>
          <cell r="CH132">
            <v>0</v>
          </cell>
          <cell r="CI132">
            <v>0</v>
          </cell>
          <cell r="CJ132">
            <v>0</v>
          </cell>
          <cell r="CK132">
            <v>0</v>
          </cell>
          <cell r="CL132">
            <v>0</v>
          </cell>
          <cell r="DA132">
            <v>0</v>
          </cell>
          <cell r="DB132">
            <v>0</v>
          </cell>
          <cell r="DC132">
            <v>0</v>
          </cell>
          <cell r="DD132">
            <v>0</v>
          </cell>
          <cell r="DE132">
            <v>0</v>
          </cell>
          <cell r="DF132">
            <v>0</v>
          </cell>
          <cell r="DG132">
            <v>0</v>
          </cell>
          <cell r="DH132">
            <v>0</v>
          </cell>
          <cell r="DI132">
            <v>0</v>
          </cell>
          <cell r="DJ132">
            <v>0</v>
          </cell>
          <cell r="DK132">
            <v>0</v>
          </cell>
          <cell r="DL132">
            <v>0</v>
          </cell>
        </row>
        <row r="133">
          <cell r="CA133">
            <v>0</v>
          </cell>
          <cell r="CB133">
            <v>0</v>
          </cell>
          <cell r="CC133">
            <v>0</v>
          </cell>
          <cell r="CD133">
            <v>0</v>
          </cell>
          <cell r="CE133">
            <v>0</v>
          </cell>
          <cell r="CF133">
            <v>0</v>
          </cell>
          <cell r="CG133">
            <v>0</v>
          </cell>
          <cell r="CH133">
            <v>0</v>
          </cell>
          <cell r="CI133">
            <v>0</v>
          </cell>
          <cell r="CJ133">
            <v>0</v>
          </cell>
          <cell r="CK133">
            <v>0</v>
          </cell>
          <cell r="CL133">
            <v>0</v>
          </cell>
          <cell r="DA133">
            <v>0</v>
          </cell>
          <cell r="DB133">
            <v>0</v>
          </cell>
          <cell r="DC133">
            <v>0</v>
          </cell>
          <cell r="DD133">
            <v>0</v>
          </cell>
          <cell r="DE133">
            <v>0</v>
          </cell>
          <cell r="DF133">
            <v>0</v>
          </cell>
          <cell r="DG133">
            <v>0</v>
          </cell>
          <cell r="DH133">
            <v>0</v>
          </cell>
          <cell r="DI133">
            <v>0</v>
          </cell>
          <cell r="DJ133">
            <v>0</v>
          </cell>
          <cell r="DK133">
            <v>0</v>
          </cell>
          <cell r="DL133">
            <v>0</v>
          </cell>
        </row>
        <row r="134">
          <cell r="CA134">
            <v>0</v>
          </cell>
          <cell r="CB134">
            <v>0</v>
          </cell>
          <cell r="CC134">
            <v>0</v>
          </cell>
          <cell r="CD134">
            <v>0</v>
          </cell>
          <cell r="CE134">
            <v>0</v>
          </cell>
          <cell r="CF134">
            <v>0</v>
          </cell>
          <cell r="CG134">
            <v>0</v>
          </cell>
          <cell r="CH134">
            <v>0</v>
          </cell>
          <cell r="CI134">
            <v>0</v>
          </cell>
          <cell r="CJ134">
            <v>0</v>
          </cell>
          <cell r="CK134">
            <v>0</v>
          </cell>
          <cell r="CL134">
            <v>0</v>
          </cell>
          <cell r="DA134">
            <v>0</v>
          </cell>
          <cell r="DB134">
            <v>0</v>
          </cell>
          <cell r="DC134">
            <v>0</v>
          </cell>
          <cell r="DD134">
            <v>0</v>
          </cell>
          <cell r="DE134">
            <v>0</v>
          </cell>
          <cell r="DF134">
            <v>0</v>
          </cell>
          <cell r="DG134">
            <v>0</v>
          </cell>
          <cell r="DH134">
            <v>0</v>
          </cell>
          <cell r="DI134">
            <v>0</v>
          </cell>
          <cell r="DJ134">
            <v>0</v>
          </cell>
          <cell r="DK134">
            <v>0</v>
          </cell>
          <cell r="DL134">
            <v>0</v>
          </cell>
        </row>
        <row r="135">
          <cell r="CA135">
            <v>0</v>
          </cell>
          <cell r="CB135">
            <v>0</v>
          </cell>
          <cell r="CC135">
            <v>0</v>
          </cell>
          <cell r="CD135">
            <v>0</v>
          </cell>
          <cell r="CE135">
            <v>0</v>
          </cell>
          <cell r="CF135">
            <v>0</v>
          </cell>
          <cell r="CG135">
            <v>0</v>
          </cell>
          <cell r="CH135">
            <v>0</v>
          </cell>
          <cell r="CI135">
            <v>0</v>
          </cell>
          <cell r="CJ135">
            <v>0</v>
          </cell>
          <cell r="CK135">
            <v>0</v>
          </cell>
          <cell r="CL135">
            <v>0</v>
          </cell>
          <cell r="DA135">
            <v>0</v>
          </cell>
          <cell r="DB135">
            <v>0</v>
          </cell>
          <cell r="DC135">
            <v>0</v>
          </cell>
          <cell r="DD135">
            <v>0</v>
          </cell>
          <cell r="DE135">
            <v>0</v>
          </cell>
          <cell r="DF135">
            <v>0</v>
          </cell>
          <cell r="DG135">
            <v>0</v>
          </cell>
          <cell r="DH135">
            <v>0</v>
          </cell>
          <cell r="DI135">
            <v>0</v>
          </cell>
          <cell r="DJ135">
            <v>0</v>
          </cell>
          <cell r="DK135">
            <v>0</v>
          </cell>
          <cell r="DL135">
            <v>0</v>
          </cell>
        </row>
        <row r="136">
          <cell r="CA136">
            <v>0</v>
          </cell>
          <cell r="CB136">
            <v>0</v>
          </cell>
          <cell r="CC136">
            <v>0</v>
          </cell>
          <cell r="CD136">
            <v>0</v>
          </cell>
          <cell r="CE136">
            <v>0</v>
          </cell>
          <cell r="CF136">
            <v>0</v>
          </cell>
          <cell r="CG136">
            <v>0</v>
          </cell>
          <cell r="CH136">
            <v>0</v>
          </cell>
          <cell r="CI136">
            <v>0</v>
          </cell>
          <cell r="CJ136">
            <v>0</v>
          </cell>
          <cell r="CK136">
            <v>0</v>
          </cell>
          <cell r="CL136">
            <v>0</v>
          </cell>
          <cell r="DA136">
            <v>0</v>
          </cell>
          <cell r="DB136">
            <v>0</v>
          </cell>
          <cell r="DC136">
            <v>0</v>
          </cell>
          <cell r="DD136">
            <v>0</v>
          </cell>
          <cell r="DE136">
            <v>0</v>
          </cell>
          <cell r="DF136">
            <v>0</v>
          </cell>
          <cell r="DG136">
            <v>0</v>
          </cell>
          <cell r="DH136">
            <v>0</v>
          </cell>
          <cell r="DI136">
            <v>0</v>
          </cell>
          <cell r="DJ136">
            <v>0</v>
          </cell>
          <cell r="DK136">
            <v>0</v>
          </cell>
          <cell r="DL136">
            <v>0</v>
          </cell>
        </row>
        <row r="137">
          <cell r="CA137">
            <v>0</v>
          </cell>
          <cell r="CB137">
            <v>0</v>
          </cell>
          <cell r="CC137">
            <v>0</v>
          </cell>
          <cell r="CD137">
            <v>0</v>
          </cell>
          <cell r="CE137">
            <v>0</v>
          </cell>
          <cell r="CF137">
            <v>0</v>
          </cell>
          <cell r="CG137">
            <v>0</v>
          </cell>
          <cell r="CH137">
            <v>0</v>
          </cell>
          <cell r="CI137">
            <v>0</v>
          </cell>
          <cell r="CJ137">
            <v>0</v>
          </cell>
          <cell r="CK137">
            <v>0</v>
          </cell>
          <cell r="CL137">
            <v>0</v>
          </cell>
          <cell r="DA137">
            <v>0</v>
          </cell>
          <cell r="DB137">
            <v>0</v>
          </cell>
          <cell r="DC137">
            <v>0</v>
          </cell>
          <cell r="DD137">
            <v>0</v>
          </cell>
          <cell r="DE137">
            <v>0</v>
          </cell>
          <cell r="DF137">
            <v>0</v>
          </cell>
          <cell r="DG137">
            <v>0</v>
          </cell>
          <cell r="DH137">
            <v>0</v>
          </cell>
          <cell r="DI137">
            <v>0</v>
          </cell>
          <cell r="DJ137">
            <v>0</v>
          </cell>
          <cell r="DK137">
            <v>0</v>
          </cell>
          <cell r="DL137">
            <v>0</v>
          </cell>
        </row>
        <row r="138">
          <cell r="CA138">
            <v>0</v>
          </cell>
          <cell r="CB138">
            <v>0</v>
          </cell>
          <cell r="CC138">
            <v>0</v>
          </cell>
          <cell r="CD138">
            <v>0</v>
          </cell>
          <cell r="CE138">
            <v>0</v>
          </cell>
          <cell r="CF138">
            <v>0</v>
          </cell>
          <cell r="CG138">
            <v>0</v>
          </cell>
          <cell r="CH138">
            <v>0</v>
          </cell>
          <cell r="CI138">
            <v>0</v>
          </cell>
          <cell r="CJ138">
            <v>0</v>
          </cell>
          <cell r="CK138">
            <v>0</v>
          </cell>
          <cell r="CL138">
            <v>0</v>
          </cell>
          <cell r="DA138">
            <v>0</v>
          </cell>
          <cell r="DB138">
            <v>0</v>
          </cell>
          <cell r="DC138">
            <v>0</v>
          </cell>
          <cell r="DD138">
            <v>0</v>
          </cell>
          <cell r="DE138">
            <v>0</v>
          </cell>
          <cell r="DF138">
            <v>0</v>
          </cell>
          <cell r="DG138">
            <v>0</v>
          </cell>
          <cell r="DH138">
            <v>0</v>
          </cell>
          <cell r="DI138">
            <v>0</v>
          </cell>
          <cell r="DJ138">
            <v>0</v>
          </cell>
          <cell r="DK138">
            <v>0</v>
          </cell>
          <cell r="DL138">
            <v>0</v>
          </cell>
        </row>
        <row r="139">
          <cell r="CA139">
            <v>0</v>
          </cell>
          <cell r="CB139">
            <v>0</v>
          </cell>
          <cell r="CC139">
            <v>0</v>
          </cell>
          <cell r="CD139">
            <v>0</v>
          </cell>
          <cell r="CE139">
            <v>0</v>
          </cell>
          <cell r="CF139">
            <v>0</v>
          </cell>
          <cell r="CG139">
            <v>0</v>
          </cell>
          <cell r="CH139">
            <v>0</v>
          </cell>
          <cell r="CI139">
            <v>0</v>
          </cell>
          <cell r="CJ139">
            <v>0</v>
          </cell>
          <cell r="CK139">
            <v>0</v>
          </cell>
          <cell r="CL139">
            <v>0</v>
          </cell>
          <cell r="DA139">
            <v>0</v>
          </cell>
          <cell r="DB139">
            <v>0</v>
          </cell>
          <cell r="DC139">
            <v>0</v>
          </cell>
          <cell r="DD139">
            <v>0</v>
          </cell>
          <cell r="DE139">
            <v>0</v>
          </cell>
          <cell r="DF139">
            <v>0</v>
          </cell>
          <cell r="DG139">
            <v>0</v>
          </cell>
          <cell r="DH139">
            <v>0</v>
          </cell>
          <cell r="DI139">
            <v>0</v>
          </cell>
          <cell r="DJ139">
            <v>0</v>
          </cell>
          <cell r="DK139">
            <v>0</v>
          </cell>
          <cell r="DL139">
            <v>0</v>
          </cell>
        </row>
        <row r="140">
          <cell r="CA140">
            <v>0</v>
          </cell>
          <cell r="CB140">
            <v>0</v>
          </cell>
          <cell r="CC140">
            <v>0</v>
          </cell>
          <cell r="CD140">
            <v>0</v>
          </cell>
          <cell r="CE140">
            <v>0</v>
          </cell>
          <cell r="CF140">
            <v>0</v>
          </cell>
          <cell r="CG140">
            <v>0</v>
          </cell>
          <cell r="CH140">
            <v>0</v>
          </cell>
          <cell r="CI140">
            <v>0</v>
          </cell>
          <cell r="CJ140">
            <v>0</v>
          </cell>
          <cell r="CK140">
            <v>0</v>
          </cell>
          <cell r="CL140">
            <v>0</v>
          </cell>
          <cell r="DA140">
            <v>0</v>
          </cell>
          <cell r="DB140">
            <v>0</v>
          </cell>
          <cell r="DC140">
            <v>0</v>
          </cell>
          <cell r="DD140">
            <v>0</v>
          </cell>
          <cell r="DE140">
            <v>0</v>
          </cell>
          <cell r="DF140">
            <v>0</v>
          </cell>
          <cell r="DG140">
            <v>0</v>
          </cell>
          <cell r="DH140">
            <v>0</v>
          </cell>
          <cell r="DI140">
            <v>0</v>
          </cell>
          <cell r="DJ140">
            <v>0</v>
          </cell>
          <cell r="DK140">
            <v>0</v>
          </cell>
          <cell r="DL140">
            <v>0</v>
          </cell>
        </row>
        <row r="141">
          <cell r="CA141">
            <v>0</v>
          </cell>
          <cell r="CB141">
            <v>0</v>
          </cell>
          <cell r="CC141">
            <v>0</v>
          </cell>
          <cell r="CD141">
            <v>0</v>
          </cell>
          <cell r="CE141">
            <v>0</v>
          </cell>
          <cell r="CF141">
            <v>0</v>
          </cell>
          <cell r="CG141">
            <v>0</v>
          </cell>
          <cell r="CH141">
            <v>0</v>
          </cell>
          <cell r="CI141">
            <v>0</v>
          </cell>
          <cell r="CJ141">
            <v>0</v>
          </cell>
          <cell r="CK141">
            <v>0</v>
          </cell>
          <cell r="CL141">
            <v>0</v>
          </cell>
          <cell r="DA141">
            <v>0</v>
          </cell>
          <cell r="DB141">
            <v>0</v>
          </cell>
          <cell r="DC141">
            <v>0</v>
          </cell>
          <cell r="DD141">
            <v>0</v>
          </cell>
          <cell r="DE141">
            <v>0</v>
          </cell>
          <cell r="DF141">
            <v>0</v>
          </cell>
          <cell r="DG141">
            <v>0</v>
          </cell>
          <cell r="DH141">
            <v>0</v>
          </cell>
          <cell r="DI141">
            <v>0</v>
          </cell>
          <cell r="DJ141">
            <v>0</v>
          </cell>
          <cell r="DK141">
            <v>0</v>
          </cell>
          <cell r="DL141">
            <v>0</v>
          </cell>
        </row>
        <row r="142">
          <cell r="CA142">
            <v>0</v>
          </cell>
          <cell r="CB142">
            <v>0</v>
          </cell>
          <cell r="CC142">
            <v>0</v>
          </cell>
          <cell r="CD142">
            <v>0</v>
          </cell>
          <cell r="CE142">
            <v>0</v>
          </cell>
          <cell r="CF142">
            <v>0</v>
          </cell>
          <cell r="CG142">
            <v>0</v>
          </cell>
          <cell r="CH142">
            <v>0</v>
          </cell>
          <cell r="CI142">
            <v>0</v>
          </cell>
          <cell r="CJ142">
            <v>0</v>
          </cell>
          <cell r="CK142">
            <v>0</v>
          </cell>
          <cell r="CL142">
            <v>0</v>
          </cell>
          <cell r="DA142">
            <v>0</v>
          </cell>
          <cell r="DB142">
            <v>0</v>
          </cell>
          <cell r="DC142">
            <v>0</v>
          </cell>
          <cell r="DD142">
            <v>0</v>
          </cell>
          <cell r="DE142">
            <v>0</v>
          </cell>
          <cell r="DF142">
            <v>0</v>
          </cell>
          <cell r="DG142">
            <v>0</v>
          </cell>
          <cell r="DH142">
            <v>0</v>
          </cell>
          <cell r="DI142">
            <v>0</v>
          </cell>
          <cell r="DJ142">
            <v>0</v>
          </cell>
          <cell r="DK142">
            <v>0</v>
          </cell>
          <cell r="DL142">
            <v>0</v>
          </cell>
        </row>
        <row r="143">
          <cell r="CA143">
            <v>0</v>
          </cell>
          <cell r="CB143">
            <v>0</v>
          </cell>
          <cell r="CC143">
            <v>0</v>
          </cell>
          <cell r="CD143">
            <v>0</v>
          </cell>
          <cell r="CE143">
            <v>0</v>
          </cell>
          <cell r="CF143">
            <v>0</v>
          </cell>
          <cell r="CG143">
            <v>0</v>
          </cell>
          <cell r="CH143">
            <v>0</v>
          </cell>
          <cell r="CI143">
            <v>0</v>
          </cell>
          <cell r="CJ143">
            <v>0</v>
          </cell>
          <cell r="CK143">
            <v>0</v>
          </cell>
          <cell r="CL143">
            <v>0</v>
          </cell>
          <cell r="DA143">
            <v>0</v>
          </cell>
          <cell r="DB143">
            <v>0</v>
          </cell>
          <cell r="DC143">
            <v>0</v>
          </cell>
          <cell r="DD143">
            <v>0</v>
          </cell>
          <cell r="DE143">
            <v>0</v>
          </cell>
          <cell r="DF143">
            <v>0</v>
          </cell>
          <cell r="DG143">
            <v>0</v>
          </cell>
          <cell r="DH143">
            <v>0</v>
          </cell>
          <cell r="DI143">
            <v>0</v>
          </cell>
          <cell r="DJ143">
            <v>0</v>
          </cell>
          <cell r="DK143">
            <v>0</v>
          </cell>
          <cell r="DL143">
            <v>0</v>
          </cell>
        </row>
        <row r="144">
          <cell r="CA144">
            <v>0</v>
          </cell>
          <cell r="CB144">
            <v>0</v>
          </cell>
          <cell r="CC144">
            <v>0</v>
          </cell>
          <cell r="CD144">
            <v>0</v>
          </cell>
          <cell r="CE144">
            <v>0</v>
          </cell>
          <cell r="CF144">
            <v>0</v>
          </cell>
          <cell r="CG144">
            <v>0</v>
          </cell>
          <cell r="CH144">
            <v>0</v>
          </cell>
          <cell r="CI144">
            <v>0</v>
          </cell>
          <cell r="CJ144">
            <v>0</v>
          </cell>
          <cell r="CK144">
            <v>0</v>
          </cell>
          <cell r="CL144">
            <v>0</v>
          </cell>
          <cell r="DA144">
            <v>0</v>
          </cell>
          <cell r="DB144">
            <v>0</v>
          </cell>
          <cell r="DC144">
            <v>0</v>
          </cell>
          <cell r="DD144">
            <v>0</v>
          </cell>
          <cell r="DE144">
            <v>0</v>
          </cell>
          <cell r="DF144">
            <v>0</v>
          </cell>
          <cell r="DG144">
            <v>0</v>
          </cell>
          <cell r="DH144">
            <v>0</v>
          </cell>
          <cell r="DI144">
            <v>0</v>
          </cell>
          <cell r="DJ144">
            <v>0</v>
          </cell>
          <cell r="DK144">
            <v>0</v>
          </cell>
          <cell r="DL144">
            <v>0</v>
          </cell>
        </row>
        <row r="145">
          <cell r="CA145">
            <v>0</v>
          </cell>
          <cell r="CB145">
            <v>0</v>
          </cell>
          <cell r="CC145">
            <v>0</v>
          </cell>
          <cell r="CD145">
            <v>0</v>
          </cell>
          <cell r="CE145">
            <v>0</v>
          </cell>
          <cell r="CF145">
            <v>0</v>
          </cell>
          <cell r="CG145">
            <v>0</v>
          </cell>
          <cell r="CH145">
            <v>0</v>
          </cell>
          <cell r="CI145">
            <v>0</v>
          </cell>
          <cell r="CJ145">
            <v>0</v>
          </cell>
          <cell r="CK145">
            <v>0</v>
          </cell>
          <cell r="CL145">
            <v>0</v>
          </cell>
          <cell r="DA145">
            <v>0</v>
          </cell>
          <cell r="DB145">
            <v>0</v>
          </cell>
          <cell r="DC145">
            <v>0</v>
          </cell>
          <cell r="DD145">
            <v>0</v>
          </cell>
          <cell r="DE145">
            <v>0</v>
          </cell>
          <cell r="DF145">
            <v>0</v>
          </cell>
          <cell r="DG145">
            <v>0</v>
          </cell>
          <cell r="DH145">
            <v>0</v>
          </cell>
          <cell r="DI145">
            <v>0</v>
          </cell>
          <cell r="DJ145">
            <v>0</v>
          </cell>
          <cell r="DK145">
            <v>0</v>
          </cell>
          <cell r="DL145">
            <v>0</v>
          </cell>
        </row>
        <row r="146">
          <cell r="CA146">
            <v>0</v>
          </cell>
          <cell r="CB146">
            <v>0</v>
          </cell>
          <cell r="CC146">
            <v>0</v>
          </cell>
          <cell r="CD146">
            <v>0</v>
          </cell>
          <cell r="CE146">
            <v>0</v>
          </cell>
          <cell r="CF146">
            <v>0</v>
          </cell>
          <cell r="CG146">
            <v>0</v>
          </cell>
          <cell r="CH146">
            <v>0</v>
          </cell>
          <cell r="CI146">
            <v>0</v>
          </cell>
          <cell r="CJ146">
            <v>0</v>
          </cell>
          <cell r="CK146">
            <v>0</v>
          </cell>
          <cell r="CL146">
            <v>0</v>
          </cell>
          <cell r="DA146">
            <v>0</v>
          </cell>
          <cell r="DB146">
            <v>0</v>
          </cell>
          <cell r="DC146">
            <v>0</v>
          </cell>
          <cell r="DD146">
            <v>0</v>
          </cell>
          <cell r="DE146">
            <v>0</v>
          </cell>
          <cell r="DF146">
            <v>0</v>
          </cell>
          <cell r="DG146">
            <v>0</v>
          </cell>
          <cell r="DH146">
            <v>0</v>
          </cell>
          <cell r="DI146">
            <v>0</v>
          </cell>
          <cell r="DJ146">
            <v>0</v>
          </cell>
          <cell r="DK146">
            <v>0</v>
          </cell>
          <cell r="DL146">
            <v>0</v>
          </cell>
        </row>
        <row r="147">
          <cell r="CA147">
            <v>0</v>
          </cell>
          <cell r="CB147">
            <v>0</v>
          </cell>
          <cell r="CC147">
            <v>0</v>
          </cell>
          <cell r="CD147">
            <v>0</v>
          </cell>
          <cell r="CE147">
            <v>0</v>
          </cell>
          <cell r="CF147">
            <v>0</v>
          </cell>
          <cell r="CG147">
            <v>0</v>
          </cell>
          <cell r="CH147">
            <v>0</v>
          </cell>
          <cell r="CI147">
            <v>0</v>
          </cell>
          <cell r="CJ147">
            <v>0</v>
          </cell>
          <cell r="CK147">
            <v>0</v>
          </cell>
          <cell r="CL147">
            <v>0</v>
          </cell>
          <cell r="DA147">
            <v>0</v>
          </cell>
          <cell r="DB147">
            <v>0</v>
          </cell>
          <cell r="DC147">
            <v>0</v>
          </cell>
          <cell r="DD147">
            <v>0</v>
          </cell>
          <cell r="DE147">
            <v>0</v>
          </cell>
          <cell r="DF147">
            <v>0</v>
          </cell>
          <cell r="DG147">
            <v>0</v>
          </cell>
          <cell r="DH147">
            <v>0</v>
          </cell>
          <cell r="DI147">
            <v>0</v>
          </cell>
          <cell r="DJ147">
            <v>0</v>
          </cell>
          <cell r="DK147">
            <v>0</v>
          </cell>
          <cell r="DL147">
            <v>0</v>
          </cell>
        </row>
        <row r="148">
          <cell r="CA148">
            <v>0</v>
          </cell>
          <cell r="CB148">
            <v>0</v>
          </cell>
          <cell r="CC148">
            <v>0</v>
          </cell>
          <cell r="CD148">
            <v>0</v>
          </cell>
          <cell r="CE148">
            <v>0</v>
          </cell>
          <cell r="CF148">
            <v>0</v>
          </cell>
          <cell r="CG148">
            <v>0</v>
          </cell>
          <cell r="CH148">
            <v>0</v>
          </cell>
          <cell r="CI148">
            <v>0</v>
          </cell>
          <cell r="CJ148">
            <v>0</v>
          </cell>
          <cell r="CK148">
            <v>0</v>
          </cell>
          <cell r="CL148">
            <v>0</v>
          </cell>
          <cell r="DA148">
            <v>0</v>
          </cell>
          <cell r="DB148">
            <v>0</v>
          </cell>
          <cell r="DC148">
            <v>0</v>
          </cell>
          <cell r="DD148">
            <v>0</v>
          </cell>
          <cell r="DE148">
            <v>0</v>
          </cell>
          <cell r="DF148">
            <v>0</v>
          </cell>
          <cell r="DG148">
            <v>0</v>
          </cell>
          <cell r="DH148">
            <v>0</v>
          </cell>
          <cell r="DI148">
            <v>0</v>
          </cell>
          <cell r="DJ148">
            <v>0</v>
          </cell>
          <cell r="DK148">
            <v>0</v>
          </cell>
          <cell r="DL148">
            <v>0</v>
          </cell>
        </row>
        <row r="149">
          <cell r="CA149">
            <v>0</v>
          </cell>
          <cell r="CB149">
            <v>0</v>
          </cell>
          <cell r="CC149">
            <v>0</v>
          </cell>
          <cell r="CD149">
            <v>0</v>
          </cell>
          <cell r="CE149">
            <v>0</v>
          </cell>
          <cell r="CF149">
            <v>0</v>
          </cell>
          <cell r="CG149">
            <v>0</v>
          </cell>
          <cell r="CH149">
            <v>0</v>
          </cell>
          <cell r="CI149">
            <v>0</v>
          </cell>
          <cell r="CJ149">
            <v>0</v>
          </cell>
          <cell r="CK149">
            <v>0</v>
          </cell>
          <cell r="CL149">
            <v>0</v>
          </cell>
          <cell r="DA149">
            <v>0</v>
          </cell>
          <cell r="DB149">
            <v>0</v>
          </cell>
          <cell r="DC149">
            <v>0</v>
          </cell>
          <cell r="DD149">
            <v>0</v>
          </cell>
          <cell r="DE149">
            <v>0</v>
          </cell>
          <cell r="DF149">
            <v>0</v>
          </cell>
          <cell r="DG149">
            <v>0</v>
          </cell>
          <cell r="DH149">
            <v>0</v>
          </cell>
          <cell r="DI149">
            <v>0</v>
          </cell>
          <cell r="DJ149">
            <v>0</v>
          </cell>
          <cell r="DK149">
            <v>0</v>
          </cell>
          <cell r="DL149">
            <v>0</v>
          </cell>
        </row>
        <row r="150">
          <cell r="CA150">
            <v>0</v>
          </cell>
          <cell r="CB150">
            <v>0</v>
          </cell>
          <cell r="CC150">
            <v>0</v>
          </cell>
          <cell r="CD150">
            <v>0</v>
          </cell>
          <cell r="CE150">
            <v>0</v>
          </cell>
          <cell r="CF150">
            <v>0</v>
          </cell>
          <cell r="CG150">
            <v>0</v>
          </cell>
          <cell r="CH150">
            <v>0</v>
          </cell>
          <cell r="CI150">
            <v>0</v>
          </cell>
          <cell r="CJ150">
            <v>0</v>
          </cell>
          <cell r="CK150">
            <v>0</v>
          </cell>
          <cell r="CL150">
            <v>0</v>
          </cell>
          <cell r="DA150">
            <v>0</v>
          </cell>
          <cell r="DB150">
            <v>0</v>
          </cell>
          <cell r="DC150">
            <v>0</v>
          </cell>
          <cell r="DD150">
            <v>0</v>
          </cell>
          <cell r="DE150">
            <v>0</v>
          </cell>
          <cell r="DF150">
            <v>0</v>
          </cell>
          <cell r="DG150">
            <v>0</v>
          </cell>
          <cell r="DH150">
            <v>0</v>
          </cell>
          <cell r="DI150">
            <v>0</v>
          </cell>
          <cell r="DJ150">
            <v>0</v>
          </cell>
          <cell r="DK150">
            <v>0</v>
          </cell>
          <cell r="DL150">
            <v>0</v>
          </cell>
        </row>
        <row r="151">
          <cell r="CA151">
            <v>0</v>
          </cell>
          <cell r="CB151">
            <v>0</v>
          </cell>
          <cell r="CC151">
            <v>0</v>
          </cell>
          <cell r="CD151">
            <v>0</v>
          </cell>
          <cell r="CE151">
            <v>0</v>
          </cell>
          <cell r="CF151">
            <v>0</v>
          </cell>
          <cell r="CG151">
            <v>0</v>
          </cell>
          <cell r="CH151">
            <v>0</v>
          </cell>
          <cell r="CI151">
            <v>0</v>
          </cell>
          <cell r="CJ151">
            <v>0</v>
          </cell>
          <cell r="CK151">
            <v>0</v>
          </cell>
          <cell r="CL151">
            <v>0</v>
          </cell>
          <cell r="DA151">
            <v>0</v>
          </cell>
          <cell r="DB151">
            <v>0</v>
          </cell>
          <cell r="DC151">
            <v>0</v>
          </cell>
          <cell r="DD151">
            <v>0</v>
          </cell>
          <cell r="DE151">
            <v>0</v>
          </cell>
          <cell r="DF151">
            <v>0</v>
          </cell>
          <cell r="DG151">
            <v>0</v>
          </cell>
          <cell r="DH151">
            <v>0</v>
          </cell>
          <cell r="DI151">
            <v>0</v>
          </cell>
          <cell r="DJ151">
            <v>0</v>
          </cell>
          <cell r="DK151">
            <v>0</v>
          </cell>
          <cell r="DL151">
            <v>0</v>
          </cell>
        </row>
        <row r="152">
          <cell r="CA152">
            <v>0</v>
          </cell>
          <cell r="CB152">
            <v>0</v>
          </cell>
          <cell r="CC152">
            <v>0</v>
          </cell>
          <cell r="CD152">
            <v>0</v>
          </cell>
          <cell r="CE152">
            <v>0</v>
          </cell>
          <cell r="CF152">
            <v>0</v>
          </cell>
          <cell r="CG152">
            <v>0</v>
          </cell>
          <cell r="CH152">
            <v>0</v>
          </cell>
          <cell r="CI152">
            <v>0</v>
          </cell>
          <cell r="CJ152">
            <v>0</v>
          </cell>
          <cell r="CK152">
            <v>0</v>
          </cell>
          <cell r="CL152">
            <v>0</v>
          </cell>
          <cell r="DA152">
            <v>0</v>
          </cell>
          <cell r="DB152">
            <v>0</v>
          </cell>
          <cell r="DC152">
            <v>0</v>
          </cell>
          <cell r="DD152">
            <v>0</v>
          </cell>
          <cell r="DE152">
            <v>0</v>
          </cell>
          <cell r="DF152">
            <v>0</v>
          </cell>
          <cell r="DG152">
            <v>0</v>
          </cell>
          <cell r="DH152">
            <v>0</v>
          </cell>
          <cell r="DI152">
            <v>0</v>
          </cell>
          <cell r="DJ152">
            <v>0</v>
          </cell>
          <cell r="DK152">
            <v>0</v>
          </cell>
          <cell r="DL152">
            <v>0</v>
          </cell>
        </row>
        <row r="153">
          <cell r="CA153">
            <v>0</v>
          </cell>
          <cell r="CB153">
            <v>0</v>
          </cell>
          <cell r="CC153">
            <v>0</v>
          </cell>
          <cell r="CD153">
            <v>0</v>
          </cell>
          <cell r="CE153">
            <v>0</v>
          </cell>
          <cell r="CF153">
            <v>0</v>
          </cell>
          <cell r="CG153">
            <v>0</v>
          </cell>
          <cell r="CH153">
            <v>0</v>
          </cell>
          <cell r="CI153">
            <v>0</v>
          </cell>
          <cell r="CJ153">
            <v>0</v>
          </cell>
          <cell r="CK153">
            <v>0</v>
          </cell>
          <cell r="CL153">
            <v>0</v>
          </cell>
          <cell r="DA153">
            <v>0</v>
          </cell>
          <cell r="DB153">
            <v>0</v>
          </cell>
          <cell r="DC153">
            <v>0</v>
          </cell>
          <cell r="DD153">
            <v>0</v>
          </cell>
          <cell r="DE153">
            <v>0</v>
          </cell>
          <cell r="DF153">
            <v>0</v>
          </cell>
          <cell r="DG153">
            <v>0</v>
          </cell>
          <cell r="DH153">
            <v>0</v>
          </cell>
          <cell r="DI153">
            <v>0</v>
          </cell>
          <cell r="DJ153">
            <v>0</v>
          </cell>
          <cell r="DK153">
            <v>0</v>
          </cell>
          <cell r="DL153">
            <v>0</v>
          </cell>
        </row>
        <row r="154">
          <cell r="CA154">
            <v>0</v>
          </cell>
          <cell r="CB154">
            <v>0</v>
          </cell>
          <cell r="CC154">
            <v>0</v>
          </cell>
          <cell r="CD154">
            <v>0</v>
          </cell>
          <cell r="CE154">
            <v>0</v>
          </cell>
          <cell r="CF154">
            <v>0</v>
          </cell>
          <cell r="CG154">
            <v>0</v>
          </cell>
          <cell r="CH154">
            <v>0</v>
          </cell>
          <cell r="CI154">
            <v>0</v>
          </cell>
          <cell r="CJ154">
            <v>0</v>
          </cell>
          <cell r="CK154">
            <v>0</v>
          </cell>
          <cell r="CL154">
            <v>0</v>
          </cell>
          <cell r="DA154">
            <v>0</v>
          </cell>
          <cell r="DB154">
            <v>0</v>
          </cell>
          <cell r="DC154">
            <v>0</v>
          </cell>
          <cell r="DD154">
            <v>0</v>
          </cell>
          <cell r="DE154">
            <v>0</v>
          </cell>
          <cell r="DF154">
            <v>0</v>
          </cell>
          <cell r="DG154">
            <v>0</v>
          </cell>
          <cell r="DH154">
            <v>0</v>
          </cell>
          <cell r="DI154">
            <v>0</v>
          </cell>
          <cell r="DJ154">
            <v>0</v>
          </cell>
          <cell r="DK154">
            <v>0</v>
          </cell>
          <cell r="DL154">
            <v>0</v>
          </cell>
        </row>
        <row r="155">
          <cell r="CA155">
            <v>0</v>
          </cell>
          <cell r="CB155">
            <v>0</v>
          </cell>
          <cell r="CC155">
            <v>0</v>
          </cell>
          <cell r="CD155">
            <v>0</v>
          </cell>
          <cell r="CE155">
            <v>0</v>
          </cell>
          <cell r="CF155">
            <v>0</v>
          </cell>
          <cell r="CG155">
            <v>0</v>
          </cell>
          <cell r="CH155">
            <v>0</v>
          </cell>
          <cell r="CI155">
            <v>0</v>
          </cell>
          <cell r="CJ155">
            <v>0</v>
          </cell>
          <cell r="CK155">
            <v>0</v>
          </cell>
          <cell r="CL155">
            <v>0</v>
          </cell>
          <cell r="DA155">
            <v>0</v>
          </cell>
          <cell r="DB155">
            <v>0</v>
          </cell>
          <cell r="DC155">
            <v>0</v>
          </cell>
          <cell r="DD155">
            <v>0</v>
          </cell>
          <cell r="DE155">
            <v>0</v>
          </cell>
          <cell r="DF155">
            <v>0</v>
          </cell>
          <cell r="DG155">
            <v>0</v>
          </cell>
          <cell r="DH155">
            <v>0</v>
          </cell>
          <cell r="DI155">
            <v>0</v>
          </cell>
          <cell r="DJ155">
            <v>0</v>
          </cell>
          <cell r="DK155">
            <v>0</v>
          </cell>
          <cell r="DL155">
            <v>0</v>
          </cell>
        </row>
        <row r="156">
          <cell r="CA156">
            <v>0</v>
          </cell>
          <cell r="CB156">
            <v>0</v>
          </cell>
          <cell r="CC156">
            <v>0</v>
          </cell>
          <cell r="CD156">
            <v>0</v>
          </cell>
          <cell r="CE156">
            <v>0</v>
          </cell>
          <cell r="CF156">
            <v>0</v>
          </cell>
          <cell r="CG156">
            <v>0</v>
          </cell>
          <cell r="CH156">
            <v>0</v>
          </cell>
          <cell r="CI156">
            <v>0</v>
          </cell>
          <cell r="CJ156">
            <v>0</v>
          </cell>
          <cell r="CK156">
            <v>0</v>
          </cell>
          <cell r="CL156">
            <v>0</v>
          </cell>
          <cell r="DA156">
            <v>0</v>
          </cell>
          <cell r="DB156">
            <v>0</v>
          </cell>
          <cell r="DC156">
            <v>0</v>
          </cell>
          <cell r="DD156">
            <v>0</v>
          </cell>
          <cell r="DE156">
            <v>0</v>
          </cell>
          <cell r="DF156">
            <v>0</v>
          </cell>
          <cell r="DG156">
            <v>0</v>
          </cell>
          <cell r="DH156">
            <v>0</v>
          </cell>
          <cell r="DI156">
            <v>0</v>
          </cell>
          <cell r="DJ156">
            <v>0</v>
          </cell>
          <cell r="DK156">
            <v>0</v>
          </cell>
          <cell r="DL156">
            <v>0</v>
          </cell>
        </row>
        <row r="157">
          <cell r="CA157">
            <v>0</v>
          </cell>
          <cell r="CB157">
            <v>0</v>
          </cell>
          <cell r="CC157">
            <v>0</v>
          </cell>
          <cell r="CD157">
            <v>0</v>
          </cell>
          <cell r="CE157">
            <v>0</v>
          </cell>
          <cell r="CF157">
            <v>0</v>
          </cell>
          <cell r="CG157">
            <v>0</v>
          </cell>
          <cell r="CH157">
            <v>0</v>
          </cell>
          <cell r="CI157">
            <v>0</v>
          </cell>
          <cell r="CJ157">
            <v>0</v>
          </cell>
          <cell r="CK157">
            <v>0</v>
          </cell>
          <cell r="CL157">
            <v>0</v>
          </cell>
          <cell r="DA157">
            <v>0</v>
          </cell>
          <cell r="DB157">
            <v>0</v>
          </cell>
          <cell r="DC157">
            <v>0</v>
          </cell>
          <cell r="DD157">
            <v>0</v>
          </cell>
          <cell r="DE157">
            <v>0</v>
          </cell>
          <cell r="DF157">
            <v>0</v>
          </cell>
          <cell r="DG157">
            <v>0</v>
          </cell>
          <cell r="DH157">
            <v>0</v>
          </cell>
          <cell r="DI157">
            <v>0</v>
          </cell>
          <cell r="DJ157">
            <v>0</v>
          </cell>
          <cell r="DK157">
            <v>0</v>
          </cell>
          <cell r="DL157">
            <v>0</v>
          </cell>
        </row>
        <row r="158">
          <cell r="CA158">
            <v>0</v>
          </cell>
          <cell r="CB158">
            <v>0</v>
          </cell>
          <cell r="CC158">
            <v>0</v>
          </cell>
          <cell r="CD158">
            <v>0</v>
          </cell>
          <cell r="CE158">
            <v>0</v>
          </cell>
          <cell r="CF158">
            <v>0</v>
          </cell>
          <cell r="CG158">
            <v>0</v>
          </cell>
          <cell r="CH158">
            <v>0</v>
          </cell>
          <cell r="CI158">
            <v>0</v>
          </cell>
          <cell r="CJ158">
            <v>0</v>
          </cell>
          <cell r="CK158">
            <v>0</v>
          </cell>
          <cell r="CL158">
            <v>0</v>
          </cell>
          <cell r="DA158">
            <v>0</v>
          </cell>
          <cell r="DB158">
            <v>0</v>
          </cell>
          <cell r="DC158">
            <v>0</v>
          </cell>
          <cell r="DD158">
            <v>0</v>
          </cell>
          <cell r="DE158">
            <v>0</v>
          </cell>
          <cell r="DF158">
            <v>0</v>
          </cell>
          <cell r="DG158">
            <v>0</v>
          </cell>
          <cell r="DH158">
            <v>0</v>
          </cell>
          <cell r="DI158">
            <v>0</v>
          </cell>
          <cell r="DJ158">
            <v>0</v>
          </cell>
          <cell r="DK158">
            <v>0</v>
          </cell>
          <cell r="DL158">
            <v>0</v>
          </cell>
        </row>
        <row r="159">
          <cell r="CA159">
            <v>0</v>
          </cell>
          <cell r="CB159">
            <v>0</v>
          </cell>
          <cell r="CC159">
            <v>0</v>
          </cell>
          <cell r="CD159">
            <v>0</v>
          </cell>
          <cell r="CE159">
            <v>0</v>
          </cell>
          <cell r="CF159">
            <v>0</v>
          </cell>
          <cell r="CG159">
            <v>0</v>
          </cell>
          <cell r="CH159">
            <v>0</v>
          </cell>
          <cell r="CI159">
            <v>0</v>
          </cell>
          <cell r="CJ159">
            <v>0</v>
          </cell>
          <cell r="CK159">
            <v>0</v>
          </cell>
          <cell r="CL159">
            <v>0</v>
          </cell>
          <cell r="DA159">
            <v>0</v>
          </cell>
          <cell r="DB159">
            <v>0</v>
          </cell>
          <cell r="DC159">
            <v>0</v>
          </cell>
          <cell r="DD159">
            <v>0</v>
          </cell>
          <cell r="DE159">
            <v>0</v>
          </cell>
          <cell r="DF159">
            <v>0</v>
          </cell>
          <cell r="DG159">
            <v>0</v>
          </cell>
          <cell r="DH159">
            <v>0</v>
          </cell>
          <cell r="DI159">
            <v>0</v>
          </cell>
          <cell r="DJ159">
            <v>0</v>
          </cell>
          <cell r="DK159">
            <v>0</v>
          </cell>
          <cell r="DL159">
            <v>0</v>
          </cell>
        </row>
        <row r="160">
          <cell r="CA160">
            <v>0</v>
          </cell>
          <cell r="CB160">
            <v>0</v>
          </cell>
          <cell r="CC160">
            <v>0</v>
          </cell>
          <cell r="CD160">
            <v>0</v>
          </cell>
          <cell r="CE160">
            <v>0</v>
          </cell>
          <cell r="CF160">
            <v>0</v>
          </cell>
          <cell r="CG160">
            <v>0</v>
          </cell>
          <cell r="CH160">
            <v>0</v>
          </cell>
          <cell r="CI160">
            <v>0</v>
          </cell>
          <cell r="CJ160">
            <v>0</v>
          </cell>
          <cell r="CK160">
            <v>0</v>
          </cell>
          <cell r="CL160">
            <v>0</v>
          </cell>
          <cell r="DA160">
            <v>0</v>
          </cell>
          <cell r="DB160">
            <v>0</v>
          </cell>
          <cell r="DC160">
            <v>0</v>
          </cell>
          <cell r="DD160">
            <v>0</v>
          </cell>
          <cell r="DE160">
            <v>0</v>
          </cell>
          <cell r="DF160">
            <v>0</v>
          </cell>
          <cell r="DG160">
            <v>0</v>
          </cell>
          <cell r="DH160">
            <v>0</v>
          </cell>
          <cell r="DI160">
            <v>0</v>
          </cell>
          <cell r="DJ160">
            <v>0</v>
          </cell>
          <cell r="DK160">
            <v>0</v>
          </cell>
          <cell r="DL160">
            <v>0</v>
          </cell>
        </row>
        <row r="161">
          <cell r="DA161">
            <v>0</v>
          </cell>
          <cell r="DB161">
            <v>0</v>
          </cell>
          <cell r="DC161">
            <v>0</v>
          </cell>
          <cell r="DD161">
            <v>0</v>
          </cell>
          <cell r="DE161">
            <v>0</v>
          </cell>
          <cell r="DF161">
            <v>0</v>
          </cell>
          <cell r="DG161">
            <v>0</v>
          </cell>
          <cell r="DH161">
            <v>0</v>
          </cell>
          <cell r="DI161">
            <v>0</v>
          </cell>
          <cell r="DJ161">
            <v>0</v>
          </cell>
          <cell r="DK161">
            <v>0</v>
          </cell>
          <cell r="DL161">
            <v>0</v>
          </cell>
        </row>
      </sheetData>
      <sheetData sheetId="3">
        <row r="2">
          <cell r="A2">
            <v>1</v>
          </cell>
          <cell r="B2">
            <v>43435</v>
          </cell>
          <cell r="C2" t="str">
            <v>深圳市深旅物业管理有限公司收地补偿用地（居住用地）项目智慧工地设备采购合同</v>
          </cell>
          <cell r="D2" t="str">
            <v>深圳市建工集团股份有限公司</v>
          </cell>
          <cell r="E2" t="str">
            <v>SJHT2018122400012</v>
          </cell>
          <cell r="G2">
            <v>382321.4</v>
          </cell>
          <cell r="H2">
            <v>8521.4</v>
          </cell>
          <cell r="J2" t="str">
            <v>不确定</v>
          </cell>
        </row>
        <row r="3">
          <cell r="A3">
            <v>2</v>
          </cell>
          <cell r="B3">
            <v>43466</v>
          </cell>
          <cell r="C3" t="str">
            <v>邦彦绿谷工厂智慧建造合同</v>
          </cell>
          <cell r="D3" t="str">
            <v>深圳市嘉盛建筑工程有限公司</v>
          </cell>
          <cell r="E3" t="str">
            <v>SJHT2018122400010</v>
          </cell>
          <cell r="G3">
            <v>67500</v>
          </cell>
          <cell r="H3">
            <v>8924</v>
          </cell>
          <cell r="J3" t="str">
            <v>无法落实</v>
          </cell>
          <cell r="N3">
            <v>24</v>
          </cell>
          <cell r="O3">
            <v>646.45089099999996</v>
          </cell>
          <cell r="P3">
            <v>0</v>
          </cell>
          <cell r="Q3">
            <v>0</v>
          </cell>
          <cell r="R3">
            <v>0</v>
          </cell>
          <cell r="S3">
            <v>22</v>
          </cell>
          <cell r="T3">
            <v>669.49623199999996</v>
          </cell>
          <cell r="U3">
            <v>14</v>
          </cell>
          <cell r="V3">
            <v>116.44526</v>
          </cell>
          <cell r="W3">
            <v>0</v>
          </cell>
          <cell r="X3">
            <v>0</v>
          </cell>
          <cell r="Y3">
            <v>60</v>
          </cell>
          <cell r="Z3">
            <v>1432.3923830000001</v>
          </cell>
        </row>
        <row r="4">
          <cell r="A4">
            <v>3</v>
          </cell>
          <cell r="B4">
            <v>43587</v>
          </cell>
          <cell r="C4" t="str">
            <v>飞影思用电检测合同</v>
          </cell>
          <cell r="D4" t="str">
            <v>深圳市西部城建工程有限公司</v>
          </cell>
          <cell r="E4" t="str">
            <v>SJHT2018122400011</v>
          </cell>
          <cell r="G4">
            <v>6000</v>
          </cell>
          <cell r="H4">
            <v>6000</v>
          </cell>
          <cell r="J4" t="str">
            <v>无法落实</v>
          </cell>
        </row>
        <row r="5">
          <cell r="A5">
            <v>4</v>
          </cell>
          <cell r="B5">
            <v>43709</v>
          </cell>
          <cell r="C5" t="str">
            <v>南通市地铁一号线龙门吊智慧监测设备采购合同</v>
          </cell>
          <cell r="D5" t="str">
            <v>中铁隧道集团三处有限公司</v>
          </cell>
          <cell r="E5" t="str">
            <v>SJHT2019031800028</v>
          </cell>
          <cell r="G5">
            <v>212000</v>
          </cell>
          <cell r="H5">
            <v>57000</v>
          </cell>
          <cell r="J5" t="str">
            <v>不确定</v>
          </cell>
        </row>
        <row r="6">
          <cell r="A6">
            <v>5</v>
          </cell>
          <cell r="B6">
            <v>43800</v>
          </cell>
          <cell r="C6" t="str">
            <v>深圳市建设行业综合管理平台项目软件开发服务合同</v>
          </cell>
          <cell r="D6" t="str">
            <v>深圳市城市公共安全技术研究院有限公司</v>
          </cell>
          <cell r="E6" t="str">
            <v>SJHT2019121800148</v>
          </cell>
          <cell r="G6">
            <v>3470000</v>
          </cell>
          <cell r="H6">
            <v>694000</v>
          </cell>
          <cell r="J6" t="str">
            <v>不确定</v>
          </cell>
        </row>
        <row r="7">
          <cell r="A7">
            <v>6</v>
          </cell>
          <cell r="B7">
            <v>43983</v>
          </cell>
          <cell r="C7" t="str">
            <v>深圳宝安区空港新城启动区展览大道3号桥与凤塘大道7号桥BIM服务合同-上海五行建筑装潢有限公司</v>
          </cell>
          <cell r="D7" t="str">
            <v>上海五行建筑装潢有限公司</v>
          </cell>
          <cell r="E7" t="str">
            <v>ZHT2020032700010</v>
          </cell>
          <cell r="G7">
            <v>203000</v>
          </cell>
          <cell r="H7">
            <v>203000</v>
          </cell>
          <cell r="J7" t="str">
            <v>无法落实</v>
          </cell>
        </row>
        <row r="8">
          <cell r="A8">
            <v>7</v>
          </cell>
          <cell r="B8">
            <v>44014</v>
          </cell>
          <cell r="C8" t="str">
            <v>深圳市建设行业综合管理平台项目软件开发服务合同</v>
          </cell>
          <cell r="D8" t="str">
            <v>深圳市城市公共安全技术研究院有限公司</v>
          </cell>
          <cell r="E8" t="str">
            <v>SJHT2019121800148</v>
          </cell>
          <cell r="G8">
            <v>3470000</v>
          </cell>
          <cell r="H8">
            <v>1041000</v>
          </cell>
          <cell r="J8" t="str">
            <v>不确定</v>
          </cell>
        </row>
        <row r="9">
          <cell r="A9">
            <v>8</v>
          </cell>
          <cell r="B9">
            <v>44077</v>
          </cell>
          <cell r="C9" t="str">
            <v>深圳市深旅物业管理有限公司收地补偿用地（居住用地）项目智慧工地设备采购合同</v>
          </cell>
          <cell r="D9" t="str">
            <v>深圳市建工集团股份有限公司</v>
          </cell>
          <cell r="E9" t="str">
            <v>SJHT2018122400012</v>
          </cell>
          <cell r="G9">
            <v>382321.4</v>
          </cell>
          <cell r="H9">
            <v>84891.33</v>
          </cell>
          <cell r="J9" t="str">
            <v>不确定</v>
          </cell>
        </row>
        <row r="10">
          <cell r="A10">
            <v>12</v>
          </cell>
          <cell r="B10">
            <v>44166</v>
          </cell>
          <cell r="C10" t="str">
            <v>深圳市建设行业综合管理平台项目软件开发服务合同-深圳市城市公共安全技术研究院有限公司-项目进度单69.4万元已开票</v>
          </cell>
          <cell r="D10" t="str">
            <v>深圳市城市公共安全技术研究院有限公司</v>
          </cell>
          <cell r="E10" t="str">
            <v>SJHT2019121800148</v>
          </cell>
          <cell r="G10">
            <v>3470000</v>
          </cell>
          <cell r="H10">
            <v>694000</v>
          </cell>
          <cell r="J10" t="str">
            <v>不确定</v>
          </cell>
        </row>
        <row r="11">
          <cell r="A11">
            <v>14</v>
          </cell>
          <cell r="B11">
            <v>44166</v>
          </cell>
          <cell r="C11" t="str">
            <v>深投控智慧建造监管平台开发技术服务合同-深圳市城市公共安全技术研究院有限公司-项目进度单19.5万元-5.85万元=13.65万元已开票</v>
          </cell>
          <cell r="D11" t="str">
            <v>深圳市城市公共安全技术研究院有限公司</v>
          </cell>
          <cell r="E11" t="str">
            <v>ZHT2020102100064</v>
          </cell>
          <cell r="G11">
            <v>195000</v>
          </cell>
          <cell r="H11">
            <v>136499.99</v>
          </cell>
          <cell r="J11" t="str">
            <v>不确定</v>
          </cell>
        </row>
        <row r="12">
          <cell r="A12">
            <v>15</v>
          </cell>
          <cell r="B12">
            <v>44166</v>
          </cell>
          <cell r="C12" t="str">
            <v>深圳市医疗器械检测和生物医药安全评价中心建设项目-上海市地下空间设计研究总院有限公司</v>
          </cell>
          <cell r="D12" t="str">
            <v>上海市地下空间设计研究总院有限公司</v>
          </cell>
          <cell r="E12" t="str">
            <v>SJHT2019121300121</v>
          </cell>
          <cell r="G12">
            <v>388400</v>
          </cell>
          <cell r="H12">
            <v>12812</v>
          </cell>
          <cell r="J12" t="str">
            <v>全部落实</v>
          </cell>
        </row>
        <row r="13">
          <cell r="A13">
            <v>16</v>
          </cell>
          <cell r="B13">
            <v>44166</v>
          </cell>
          <cell r="C13" t="str">
            <v>深圳市建设工程质量安全智能监管平台项目软件平台开发-上海市地下空间设计研究总院有限公司</v>
          </cell>
          <cell r="D13" t="str">
            <v>上海市地下空间设计研究总院有限公司</v>
          </cell>
          <cell r="E13" t="str">
            <v>SJHT2019121700133</v>
          </cell>
          <cell r="G13">
            <v>2535600</v>
          </cell>
          <cell r="H13">
            <v>2113000</v>
          </cell>
          <cell r="J13" t="str">
            <v>不确定</v>
          </cell>
        </row>
        <row r="14">
          <cell r="A14">
            <v>17</v>
          </cell>
          <cell r="B14">
            <v>44197</v>
          </cell>
          <cell r="C14" t="str">
            <v>皇岗口岸重建项目拆除工程II标段合同-中建科工集团有限公司</v>
          </cell>
          <cell r="D14" t="str">
            <v>中建科工集团有限公司</v>
          </cell>
          <cell r="E14" t="str">
            <v>ZHT2020072900038</v>
          </cell>
          <cell r="G14">
            <v>328960</v>
          </cell>
          <cell r="H14">
            <v>5249.4</v>
          </cell>
          <cell r="J14" t="str">
            <v>全部落实</v>
          </cell>
        </row>
        <row r="15">
          <cell r="A15">
            <v>19</v>
          </cell>
          <cell r="B15">
            <v>44379</v>
          </cell>
          <cell r="C15" t="str">
            <v>新加坡J102智慧工地项目-深圳市协诚泰科技有限公司</v>
          </cell>
          <cell r="D15" t="str">
            <v>上海隧道工程股份（新加坡）有限公司</v>
          </cell>
          <cell r="E15" t="str">
            <v>ZHT2020112200092</v>
          </cell>
          <cell r="G15">
            <v>1615765</v>
          </cell>
          <cell r="H15">
            <v>160450</v>
          </cell>
          <cell r="J15" t="str">
            <v>不确定</v>
          </cell>
        </row>
        <row r="16">
          <cell r="A16">
            <v>20</v>
          </cell>
          <cell r="B16">
            <v>44379</v>
          </cell>
          <cell r="C16" t="str">
            <v>深圳市光明区玉律学校(原玉律小学)扩建工程——代建管理技术咨询服务合同-上海市城市建设设计研究总院(集团)有限公司</v>
          </cell>
          <cell r="D16" t="str">
            <v>上海市城市建设设计研究总院（集团）有限公司</v>
          </cell>
          <cell r="E16" t="str">
            <v>ZHT2020111600088</v>
          </cell>
          <cell r="G16">
            <v>320000</v>
          </cell>
          <cell r="H16">
            <v>2000</v>
          </cell>
          <cell r="J16" t="str">
            <v>不确定</v>
          </cell>
        </row>
        <row r="17">
          <cell r="A17">
            <v>22</v>
          </cell>
          <cell r="B17">
            <v>44562</v>
          </cell>
          <cell r="C17" t="str">
            <v>文明东越江通道积水监测工程施工合同-海口市桥隧管理有限公司</v>
          </cell>
          <cell r="D17" t="str">
            <v>海口市桥隧管理有限公司</v>
          </cell>
          <cell r="E17" t="str">
            <v>ZHT2021101400117</v>
          </cell>
          <cell r="G17">
            <v>30000</v>
          </cell>
          <cell r="H17">
            <v>6000</v>
          </cell>
          <cell r="J17" t="str">
            <v>不确定</v>
          </cell>
        </row>
        <row r="18">
          <cell r="A18">
            <v>28</v>
          </cell>
          <cell r="B18">
            <v>44925</v>
          </cell>
          <cell r="C18" t="str">
            <v>重庆交开投科技数据分析系统开发项目-重庆交通开投科技发展有限公司-确认单无税673584.91</v>
          </cell>
          <cell r="D18" t="str">
            <v>重庆交通开投科技发展有限公司</v>
          </cell>
          <cell r="E18" t="str">
            <v>ZHT2022060200042</v>
          </cell>
          <cell r="G18">
            <v>1020000</v>
          </cell>
          <cell r="H18">
            <v>614000</v>
          </cell>
          <cell r="J18" t="str">
            <v>全部落实</v>
          </cell>
        </row>
        <row r="19">
          <cell r="A19">
            <v>39</v>
          </cell>
          <cell r="B19">
            <v>44925</v>
          </cell>
          <cell r="C19" t="str">
            <v>地下院平移-深圳市宝安区人民检察院综合业务大楼项目 -上海市地下空间设计研究总院有限公司-无税39056.6确认单</v>
          </cell>
          <cell r="D19" t="str">
            <v>上海市地下空间设计研究总院有限公司</v>
          </cell>
          <cell r="E19" t="str">
            <v>SJHT2019121300122</v>
          </cell>
          <cell r="G19">
            <v>233800</v>
          </cell>
          <cell r="H19">
            <v>41400</v>
          </cell>
          <cell r="J19" t="str">
            <v>全部落实</v>
          </cell>
        </row>
        <row r="20">
          <cell r="A20">
            <v>44</v>
          </cell>
          <cell r="B20">
            <v>44925</v>
          </cell>
          <cell r="C20" t="str">
            <v>皇岗口岸临时旅检场地建设工程项目BIM实施顾问服务-上海市地下空间设计研究总院有限公司</v>
          </cell>
          <cell r="D20" t="str">
            <v>上海市地下空间设计研究总院有限公司</v>
          </cell>
          <cell r="E20" t="str">
            <v>ZHT2020120700103</v>
          </cell>
          <cell r="G20">
            <v>841501</v>
          </cell>
          <cell r="H20">
            <v>1</v>
          </cell>
          <cell r="J20" t="str">
            <v>全部落实</v>
          </cell>
        </row>
        <row r="21">
          <cell r="A21">
            <v>45</v>
          </cell>
          <cell r="B21">
            <v>44925</v>
          </cell>
          <cell r="C21" t="str">
            <v>地下院平移-深圳市医疗器械检测和生物医药安全评价中心建设项目-上海市地下空间设计研究总院有限公司</v>
          </cell>
          <cell r="D21" t="str">
            <v>上海市地下空间设计研究总院有限公司</v>
          </cell>
          <cell r="E21" t="str">
            <v>SJHT2019121300121</v>
          </cell>
          <cell r="G21">
            <v>388400</v>
          </cell>
          <cell r="H21">
            <v>102155</v>
          </cell>
          <cell r="J21" t="str">
            <v>全部落实</v>
          </cell>
        </row>
        <row r="22">
          <cell r="A22">
            <v>46</v>
          </cell>
          <cell r="B22">
            <v>44925</v>
          </cell>
          <cell r="C22" t="str">
            <v>地下院平移-清华大学创新基地建设工程（二期）BIM咨询服务（施工阶段现场服务）-上海市地下空间设计研究总院有限公司</v>
          </cell>
          <cell r="D22" t="str">
            <v>上海市地下空间设计研究总院有限公司</v>
          </cell>
          <cell r="E22" t="str">
            <v>SJHT2019121300123</v>
          </cell>
          <cell r="G22">
            <v>99200</v>
          </cell>
          <cell r="H22">
            <v>99200</v>
          </cell>
          <cell r="J22" t="str">
            <v>全部落实</v>
          </cell>
        </row>
        <row r="23">
          <cell r="A23">
            <v>47</v>
          </cell>
          <cell r="B23">
            <v>44925</v>
          </cell>
          <cell r="C23" t="str">
            <v>中山大学深圳建设工程项目-上海市地下空间设计研究总院有限公司</v>
          </cell>
          <cell r="D23" t="str">
            <v>上海市地下空间设计研究总院有限公司</v>
          </cell>
          <cell r="E23" t="str">
            <v>SJHT2019111900092</v>
          </cell>
          <cell r="G23">
            <v>8470000</v>
          </cell>
          <cell r="H23">
            <v>278264</v>
          </cell>
          <cell r="J23" t="str">
            <v>全部落实</v>
          </cell>
        </row>
        <row r="24">
          <cell r="A24">
            <v>48</v>
          </cell>
          <cell r="B24">
            <v>44925</v>
          </cell>
          <cell r="C24" t="str">
            <v>中山大学深圳建设工程项目-上海市地下空间设计研究总院有限公司</v>
          </cell>
          <cell r="D24" t="str">
            <v>上海市地下空间设计研究总院有限公司</v>
          </cell>
          <cell r="E24" t="str">
            <v>SJHT2019111900092</v>
          </cell>
          <cell r="G24">
            <v>8470000</v>
          </cell>
          <cell r="H24">
            <v>732255</v>
          </cell>
          <cell r="J24" t="str">
            <v>全部落实</v>
          </cell>
        </row>
        <row r="25">
          <cell r="A25">
            <v>49</v>
          </cell>
          <cell r="B25">
            <v>44925</v>
          </cell>
          <cell r="C25" t="str">
            <v>环莞快速路三期莞深高速至东部快速路段工程(二标段） -中铁大桥局集团有限公司第四工程分公司 -确认单108287.55</v>
          </cell>
          <cell r="D25" t="str">
            <v>中铁大桥局集团有限公司第四工程分公司路三期莞深高速至东部快速路段工程土建三标项目经理部</v>
          </cell>
          <cell r="E25" t="str">
            <v>ZHT2022071500056</v>
          </cell>
          <cell r="G25">
            <v>573924</v>
          </cell>
          <cell r="H25">
            <v>114784.8</v>
          </cell>
          <cell r="J25" t="str">
            <v>无法落实</v>
          </cell>
        </row>
        <row r="26">
          <cell r="A26">
            <v>50</v>
          </cell>
          <cell r="B26">
            <v>44925</v>
          </cell>
          <cell r="C26" t="str">
            <v>环莞快速路三期莞深高速至东部快速路段工程(二标段） -中铁大桥局集团有限公司第四工程分公司 -确认单108287.55</v>
          </cell>
          <cell r="D26" t="str">
            <v>中铁大桥局集团有限公司第四工程分公司路三期莞深高速至东部快速路段工程土建三标项目经理部</v>
          </cell>
          <cell r="E26" t="str">
            <v>ZHT2022071500056</v>
          </cell>
          <cell r="G26">
            <v>573924</v>
          </cell>
          <cell r="H26">
            <v>114784.8</v>
          </cell>
          <cell r="J26" t="str">
            <v>无法落实</v>
          </cell>
        </row>
        <row r="27">
          <cell r="A27">
            <v>51</v>
          </cell>
          <cell r="B27">
            <v>44957</v>
          </cell>
          <cell r="C27" t="str">
            <v>TWRP智慧工地项目-深圳市协诚泰科技有限公司</v>
          </cell>
          <cell r="D27" t="str">
            <v>PAISystemsPteLtd</v>
          </cell>
          <cell r="E27" t="str">
            <v>ZHT2023022400020</v>
          </cell>
          <cell r="G27">
            <v>517800</v>
          </cell>
          <cell r="H27">
            <v>133069.15</v>
          </cell>
          <cell r="J27" t="str">
            <v>不确定</v>
          </cell>
        </row>
        <row r="28">
          <cell r="A28">
            <v>52</v>
          </cell>
          <cell r="B28">
            <v>45016</v>
          </cell>
          <cell r="C28" t="str">
            <v>新加坡J102智慧工地项目-深圳市协诚泰科技有限公司</v>
          </cell>
          <cell r="D28" t="str">
            <v>上海隧道工程股份（新加坡）有限公司</v>
          </cell>
          <cell r="E28" t="str">
            <v>ZHT2020112200092</v>
          </cell>
          <cell r="G28">
            <v>1615765</v>
          </cell>
          <cell r="H28">
            <v>173145.60000000001</v>
          </cell>
          <cell r="J28" t="str">
            <v>不确定</v>
          </cell>
        </row>
        <row r="29">
          <cell r="A29">
            <v>63</v>
          </cell>
          <cell r="B29">
            <v>45254</v>
          </cell>
          <cell r="C29" t="str">
            <v>皇岗口岸临时旅检场地建设工程（EPC）项目BIM运维工程分包合同</v>
          </cell>
          <cell r="D29" t="str">
            <v>中建科工集团有限公司</v>
          </cell>
          <cell r="E29" t="str">
            <v>ZHT2020053000021</v>
          </cell>
          <cell r="G29">
            <v>1485661.82</v>
          </cell>
          <cell r="H29">
            <v>600</v>
          </cell>
          <cell r="J29" t="str">
            <v>全部落实</v>
          </cell>
        </row>
        <row r="30">
          <cell r="A30">
            <v>74</v>
          </cell>
          <cell r="B30">
            <v>45254</v>
          </cell>
          <cell r="C30" t="str">
            <v>妈湾跨海通道1标数字孪生工地</v>
          </cell>
          <cell r="D30" t="str">
            <v>上海隧道工程有限公司</v>
          </cell>
          <cell r="E30" t="str">
            <v>ZHT2023032900030</v>
          </cell>
          <cell r="G30">
            <v>817100</v>
          </cell>
          <cell r="H30">
            <v>149875</v>
          </cell>
          <cell r="J30" t="str">
            <v>不确定</v>
          </cell>
        </row>
        <row r="31">
          <cell r="A31">
            <v>75</v>
          </cell>
          <cell r="B31">
            <v>45254</v>
          </cell>
          <cell r="C31" t="str">
            <v>妈湾跨海通道1标数字孪生工地</v>
          </cell>
          <cell r="D31" t="str">
            <v>上海隧道工程有限公司</v>
          </cell>
          <cell r="E31" t="str">
            <v>ZHT2023032900030</v>
          </cell>
          <cell r="G31">
            <v>817100</v>
          </cell>
          <cell r="H31">
            <v>279700</v>
          </cell>
          <cell r="J31" t="str">
            <v>不确定</v>
          </cell>
        </row>
        <row r="32">
          <cell r="A32">
            <v>77</v>
          </cell>
          <cell r="B32">
            <v>45254</v>
          </cell>
          <cell r="C32" t="str">
            <v>深圳市路桥建设集团坂银通道智慧运管数字孪生与BIM咨询服务（变更）</v>
          </cell>
          <cell r="D32" t="str">
            <v>深圳市路桥建设集团有限公司</v>
          </cell>
          <cell r="E32" t="str">
            <v>ZHT2023070700062</v>
          </cell>
          <cell r="G32">
            <v>187500</v>
          </cell>
          <cell r="H32">
            <v>187500</v>
          </cell>
          <cell r="J32" t="str">
            <v>全部落实</v>
          </cell>
        </row>
        <row r="33">
          <cell r="A33">
            <v>78</v>
          </cell>
          <cell r="B33">
            <v>45254</v>
          </cell>
          <cell r="C33" t="str">
            <v>SC21入闸机及劳务系统研发工程三方合同</v>
          </cell>
          <cell r="D33" t="str">
            <v>上海隧道工程股份有限公司-澳门分公司</v>
          </cell>
          <cell r="E33" t="str">
            <v>ZHT2023061200052</v>
          </cell>
          <cell r="G33">
            <v>350650</v>
          </cell>
          <cell r="H33">
            <v>7394.29</v>
          </cell>
          <cell r="J33" t="str">
            <v>全部落实</v>
          </cell>
        </row>
        <row r="34">
          <cell r="A34">
            <v>79</v>
          </cell>
          <cell r="B34">
            <v>45254</v>
          </cell>
          <cell r="C34" t="str">
            <v>工程管理平台项目开发外包合同</v>
          </cell>
          <cell r="D34" t="str">
            <v>重庆交通开投科技发展有限公司</v>
          </cell>
          <cell r="E34" t="str">
            <v>ZHT2022060200042</v>
          </cell>
          <cell r="G34">
            <v>1020000</v>
          </cell>
          <cell r="H34">
            <v>255000</v>
          </cell>
          <cell r="J34" t="str">
            <v>无法落实</v>
          </cell>
        </row>
        <row r="35">
          <cell r="A35">
            <v>80</v>
          </cell>
          <cell r="B35">
            <v>45254</v>
          </cell>
          <cell r="C35" t="str">
            <v>新皇岗口岸联检大楼基坑支护工程监测信息化开发项目</v>
          </cell>
          <cell r="D35" t="str">
            <v>深圳市房屋安全和工程质量检测鉴定中心</v>
          </cell>
          <cell r="E35" t="str">
            <v>ZHT2022122800128</v>
          </cell>
          <cell r="G35">
            <v>1950000</v>
          </cell>
          <cell r="H35">
            <v>780000</v>
          </cell>
          <cell r="J35" t="str">
            <v>全部落实</v>
          </cell>
        </row>
        <row r="36">
          <cell r="A36">
            <v>83</v>
          </cell>
          <cell r="B36">
            <v>45271</v>
          </cell>
          <cell r="C36" t="str">
            <v>新加坡TWRPPL智慧管理系统设备采购合同 - PAI Systems Pte Ltd - 无税开票10782.17</v>
          </cell>
          <cell r="D36" t="str">
            <v>PAISystemsPteLtd</v>
          </cell>
          <cell r="E36" t="str">
            <v>ZHT2023022400020</v>
          </cell>
          <cell r="G36">
            <v>517800</v>
          </cell>
          <cell r="H36">
            <v>12183.85</v>
          </cell>
          <cell r="J36" t="str">
            <v>不确定</v>
          </cell>
        </row>
        <row r="37">
          <cell r="A37">
            <v>84</v>
          </cell>
          <cell r="B37">
            <v>45271</v>
          </cell>
          <cell r="C37" t="str">
            <v>新加坡TWRPPL智慧管理系统设备采购合同 - PAI Systems Pte Ltd - 无税开票9433.96</v>
          </cell>
          <cell r="D37" t="str">
            <v>PAISystemsPteLtd</v>
          </cell>
          <cell r="E37" t="str">
            <v>ZHT2023022400020</v>
          </cell>
          <cell r="G37">
            <v>517800</v>
          </cell>
          <cell r="H37">
            <v>10000</v>
          </cell>
          <cell r="J37" t="str">
            <v>不确定</v>
          </cell>
        </row>
        <row r="38">
          <cell r="A38">
            <v>85</v>
          </cell>
          <cell r="B38">
            <v>45271</v>
          </cell>
          <cell r="C38" t="str">
            <v>新加坡J102智慧工地项目 - PAI Systems Pte Ltd 无税开票306166.37</v>
          </cell>
          <cell r="D38" t="str">
            <v>上海隧道工程股份（新加坡）有限公司</v>
          </cell>
          <cell r="E38" t="str">
            <v>ZHT2020112200092</v>
          </cell>
          <cell r="G38">
            <v>1615765</v>
          </cell>
          <cell r="H38">
            <v>345968</v>
          </cell>
          <cell r="J38" t="str">
            <v>不确定</v>
          </cell>
        </row>
        <row r="39">
          <cell r="A39">
            <v>86</v>
          </cell>
          <cell r="B39">
            <v>45271</v>
          </cell>
          <cell r="C39" t="str">
            <v>新加坡T316智慧工地项目 - PAI Systems Pte Ltd - 无税开票221644.25</v>
          </cell>
          <cell r="D39" t="str">
            <v>上海隧道工程股份（新加坡）有限公司</v>
          </cell>
          <cell r="E39" t="str">
            <v>ZHT2020102800068</v>
          </cell>
          <cell r="G39">
            <v>4033188</v>
          </cell>
          <cell r="H39">
            <v>250458</v>
          </cell>
          <cell r="J39" t="str">
            <v>不确定</v>
          </cell>
        </row>
        <row r="40">
          <cell r="A40">
            <v>92</v>
          </cell>
          <cell r="B40">
            <v>45281</v>
          </cell>
          <cell r="C40" t="str">
            <v>地下院平移-深圳市龙华区人民检察院办案及专业技术用房建设工程BIM实施顾问服务-上海市地下空间设计研究总院有限公司-无税开票33693.4</v>
          </cell>
          <cell r="D40" t="str">
            <v>上海市地下空间设计研究总院有限公司</v>
          </cell>
          <cell r="E40" t="str">
            <v>ZHT2020120700105</v>
          </cell>
          <cell r="G40">
            <v>516375</v>
          </cell>
          <cell r="H40">
            <v>15</v>
          </cell>
          <cell r="J40" t="str">
            <v>全部落实</v>
          </cell>
        </row>
        <row r="41">
          <cell r="A41">
            <v>102</v>
          </cell>
          <cell r="B41">
            <v>45286</v>
          </cell>
          <cell r="C41" t="str">
            <v>环莞快速路三期莞深高速至东部快速路段工程（一标段）-浙江交工集团股份有限公司东莞市环莞快速路三期莞深高速至东部快速路段工程土建一标项目经理部-无税开票48448</v>
          </cell>
          <cell r="D41" t="str">
            <v>浙江交工集团股份有限公司东莞市环莞快速路三期莞深高速至东部快速路段工程土建一标项目经理部</v>
          </cell>
          <cell r="E41" t="str">
            <v>ZHT2022052600040</v>
          </cell>
          <cell r="G41">
            <v>410839</v>
          </cell>
          <cell r="H41">
            <v>51354.879999999997</v>
          </cell>
          <cell r="J41" t="str">
            <v>无法落实</v>
          </cell>
        </row>
        <row r="42">
          <cell r="A42">
            <v>103</v>
          </cell>
          <cell r="B42">
            <v>45286</v>
          </cell>
          <cell r="C42" t="str">
            <v>环莞快速路三期莞深高速至东部快速路段工程-2标-中铁大桥局集团有限公司第四工程分公司路三期莞深高速至东部快速路段工程土建三标项目经理部-无税开票67679.72</v>
          </cell>
          <cell r="D42" t="str">
            <v>中铁大桥局集团有限公司第四工程分公司路三期莞深高速至东部快速路段工程土建三标项目经理部</v>
          </cell>
          <cell r="E42" t="str">
            <v>ZHT2022071500056</v>
          </cell>
          <cell r="G42">
            <v>573924</v>
          </cell>
          <cell r="H42">
            <v>71740.5</v>
          </cell>
          <cell r="J42" t="str">
            <v>无法落实</v>
          </cell>
        </row>
        <row r="43">
          <cell r="A43">
            <v>104</v>
          </cell>
          <cell r="B43">
            <v>45286</v>
          </cell>
          <cell r="C43" t="str">
            <v>环莞快速路三期莞深高速至东部快速路段工程-3标-中铁十五局集团有限公司东莞市环莞快速路三期莞深高速至东部快速路段工程土建三标项目经理部-无税开票41730.31</v>
          </cell>
          <cell r="D43" t="str">
            <v>中铁十五局集团有限公司东莞市环莞快速路三期莞深高速至东部快速路段工程土建三标项目经理部</v>
          </cell>
          <cell r="E43" t="str">
            <v>ZHT2022071500055</v>
          </cell>
          <cell r="G43">
            <v>353873</v>
          </cell>
          <cell r="H43">
            <v>44234.13</v>
          </cell>
          <cell r="J43" t="str">
            <v>无法落实</v>
          </cell>
        </row>
        <row r="44">
          <cell r="A44">
            <v>105</v>
          </cell>
          <cell r="B44">
            <v>45286</v>
          </cell>
          <cell r="C44" t="str">
            <v>基于BIM的工程管理平台应用与咨询服务合同-环莞快速路三期路面标-广东冠粤路桥有限公司-无税开票57689.39</v>
          </cell>
          <cell r="D44" t="str">
            <v>广东冠粤路桥有限公司</v>
          </cell>
          <cell r="E44" t="str">
            <v>ZHT2022030800022</v>
          </cell>
          <cell r="G44">
            <v>489206</v>
          </cell>
          <cell r="H44">
            <v>61150.35</v>
          </cell>
          <cell r="J44" t="str">
            <v>无法落实</v>
          </cell>
        </row>
        <row r="45">
          <cell r="A45">
            <v>106</v>
          </cell>
          <cell r="B45">
            <v>45286</v>
          </cell>
          <cell r="C45" t="str">
            <v>环莞快速路三期莞深高速至东部快速路段工程-预制标段-中铁四局集团有限公司-无税开票332908.44</v>
          </cell>
          <cell r="D45" t="str">
            <v>中铁四局集团有限公司</v>
          </cell>
          <cell r="E45" t="str">
            <v>ZHT2022112300105</v>
          </cell>
          <cell r="G45">
            <v>672158</v>
          </cell>
          <cell r="H45">
            <v>218451.35</v>
          </cell>
          <cell r="J45" t="str">
            <v>无法落实</v>
          </cell>
        </row>
        <row r="46">
          <cell r="A46">
            <v>109</v>
          </cell>
          <cell r="B46">
            <v>45286</v>
          </cell>
          <cell r="C46" t="str">
            <v>2023年度隧道公司BIM技术服务-上海隧道工程有限公司-无税开票1132075.47</v>
          </cell>
          <cell r="D46" t="str">
            <v>上海隧道工程有限公司</v>
          </cell>
          <cell r="E46" t="str">
            <v>ZHT2023122600178</v>
          </cell>
          <cell r="G46">
            <v>1200000</v>
          </cell>
          <cell r="H46">
            <v>600000</v>
          </cell>
          <cell r="J46" t="str">
            <v>全部落实</v>
          </cell>
        </row>
        <row r="47">
          <cell r="A47">
            <v>111</v>
          </cell>
          <cell r="B47">
            <v>45286</v>
          </cell>
          <cell r="C47" t="str">
            <v>观城项目01-05地块BIM咨询服务-数智瓦里（深圳）科技有限公司-无税开票799331.13</v>
          </cell>
          <cell r="D47" t="str">
            <v>数智瓦里（深圳）科技有限公司</v>
          </cell>
          <cell r="E47" t="str">
            <v>ZHT2023102700127</v>
          </cell>
          <cell r="G47">
            <v>1412153</v>
          </cell>
          <cell r="H47">
            <v>564860.4</v>
          </cell>
          <cell r="J47" t="str">
            <v>全部落实</v>
          </cell>
        </row>
        <row r="48">
          <cell r="A48">
            <v>119</v>
          </cell>
          <cell r="B48">
            <v>45463</v>
          </cell>
          <cell r="C48" t="str">
            <v>深圳市人民医院宝安医院BIM咨询服务合同-五洲工程顾问集团有限公司-无税开票518867.92</v>
          </cell>
          <cell r="D48" t="str">
            <v>五洲工程顾问集团有限公司</v>
          </cell>
          <cell r="E48" t="str">
            <v>ZHT2023060100048</v>
          </cell>
          <cell r="G48">
            <v>2200000</v>
          </cell>
          <cell r="H48">
            <v>550000</v>
          </cell>
          <cell r="J48" t="str">
            <v>全部落实</v>
          </cell>
        </row>
        <row r="49">
          <cell r="A49">
            <v>127</v>
          </cell>
          <cell r="B49">
            <v>44705</v>
          </cell>
          <cell r="C49" t="str">
            <v>深圳西丽32亩项目智慧工地工程合同-深圳市龙光骏博房地产有限公司</v>
          </cell>
          <cell r="D49" t="str">
            <v>深圳市龙光骏博房地产有限公司</v>
          </cell>
          <cell r="E49" t="str">
            <v>ZHT2021090100103</v>
          </cell>
          <cell r="H49">
            <v>5761.43</v>
          </cell>
          <cell r="J49" t="str">
            <v>无法落实</v>
          </cell>
        </row>
        <row r="50">
          <cell r="A50">
            <v>128</v>
          </cell>
          <cell r="B50">
            <v>44735</v>
          </cell>
          <cell r="C50" t="str">
            <v>深圳区域公司深圳光明15亩项目智慧工地及大门工程合同-深圳市龙光骏凯房地产有限公司质保金3%调整3月35号科目</v>
          </cell>
          <cell r="D50" t="str">
            <v>深圳市龙光骏凯房地产有限公司</v>
          </cell>
          <cell r="E50" t="str">
            <v>ZHT2021070900081</v>
          </cell>
          <cell r="H50">
            <v>3574.69</v>
          </cell>
          <cell r="J50" t="str">
            <v>无法落实</v>
          </cell>
        </row>
        <row r="51">
          <cell r="A51">
            <v>132</v>
          </cell>
          <cell r="B51">
            <v>44882</v>
          </cell>
          <cell r="C51" t="str">
            <v>坪山沙湖项目智慧工地施工合同-深圳市龙光春城投资发展有限公司-5%质保金</v>
          </cell>
          <cell r="D51" t="str">
            <v>深圳市龙光春城投资发展有限公司</v>
          </cell>
          <cell r="E51" t="str">
            <v>ZHT2021101400116</v>
          </cell>
          <cell r="H51">
            <v>5691.67</v>
          </cell>
          <cell r="J51" t="str">
            <v>无法落实</v>
          </cell>
        </row>
        <row r="52">
          <cell r="A52">
            <v>162</v>
          </cell>
          <cell r="B52">
            <v>45596</v>
          </cell>
          <cell r="C52" t="str">
            <v>中信金融中心项目基于BIM的数字化技术研究 -中信建设有限责任公司-无税开票271488.47</v>
          </cell>
          <cell r="D52" t="str">
            <v>中信建设有限责任公司</v>
          </cell>
          <cell r="E52" t="str">
            <v>ZHT2022102400089</v>
          </cell>
          <cell r="H52">
            <v>127244.46</v>
          </cell>
          <cell r="J52" t="str">
            <v>全部落实</v>
          </cell>
        </row>
        <row r="53">
          <cell r="A53">
            <v>165</v>
          </cell>
          <cell r="B53">
            <v>45596</v>
          </cell>
          <cell r="C53" t="str">
            <v>深圳市人民医院宝安医院项目基于BIM的数字化管理咨询服务合同-五洲工程顾问集团有限公司-无税开票849056.6</v>
          </cell>
          <cell r="D53" t="str">
            <v>五洲工程顾问集团有限公司</v>
          </cell>
          <cell r="E53" t="str">
            <v>ZHT2024090300104</v>
          </cell>
          <cell r="H53">
            <v>900000</v>
          </cell>
          <cell r="J53" t="str">
            <v>全部落实</v>
          </cell>
        </row>
        <row r="54">
          <cell r="A54">
            <v>167</v>
          </cell>
          <cell r="B54">
            <v>45596</v>
          </cell>
          <cell r="C54" t="str">
            <v>妈湾隧道1标数字孪生工地项目 -上海隧道工程有限公司-无税开票40566.04</v>
          </cell>
          <cell r="D54" t="str">
            <v>上海隧道工程有限公司</v>
          </cell>
          <cell r="E54" t="str">
            <v>ZHT2022051300039</v>
          </cell>
          <cell r="H54">
            <v>43000</v>
          </cell>
          <cell r="J54" t="str">
            <v>不确定</v>
          </cell>
        </row>
        <row r="55">
          <cell r="A55">
            <v>168</v>
          </cell>
          <cell r="B55">
            <v>45596</v>
          </cell>
          <cell r="C55" t="str">
            <v>运动员项目入闸机采购工程三方合同-上海隧道工程股份有限公司澳门分公司-无税开票136000</v>
          </cell>
          <cell r="D55" t="str">
            <v>上海隧道工程股份有限公司（港澳地区）</v>
          </cell>
          <cell r="E55" t="str">
            <v>ZHT2024020200018</v>
          </cell>
          <cell r="H55">
            <v>5250.57</v>
          </cell>
          <cell r="J55" t="str">
            <v>全部落实</v>
          </cell>
        </row>
        <row r="56">
          <cell r="A56">
            <v>176</v>
          </cell>
          <cell r="B56">
            <v>45625</v>
          </cell>
          <cell r="C56" t="str">
            <v>海口市桥梁隧道管养信息平台合同-海口市桥隧管理有限公司-无税开票117356.44</v>
          </cell>
          <cell r="D56" t="str">
            <v>海口市桥隧管理有限公司</v>
          </cell>
          <cell r="E56" t="str">
            <v>ZHT2022010600005</v>
          </cell>
          <cell r="H56">
            <v>118530</v>
          </cell>
          <cell r="J56" t="str">
            <v>全部落实</v>
          </cell>
        </row>
        <row r="57">
          <cell r="A57">
            <v>179</v>
          </cell>
          <cell r="B57">
            <v>45625</v>
          </cell>
          <cell r="C57" t="str">
            <v>龙岗区委党校迁址重建工程BIM设计与施工联合应用技术服务合同-华润（深圳）有限公司-无税开票52740.48</v>
          </cell>
          <cell r="D57" t="str">
            <v>华润（深圳）有限公司</v>
          </cell>
          <cell r="E57" t="str">
            <v>ZHT2022061700046</v>
          </cell>
          <cell r="H57">
            <v>0.01</v>
          </cell>
          <cell r="J57" t="str">
            <v>全部落实</v>
          </cell>
        </row>
        <row r="58">
          <cell r="A58">
            <v>181</v>
          </cell>
          <cell r="B58">
            <v>45625</v>
          </cell>
          <cell r="C58" t="str">
            <v>妈湾跨海通道1标数字孪生工地-上海隧道工程有限公司-无税开票19557.52</v>
          </cell>
          <cell r="D58" t="str">
            <v>上海隧道工程有限公司</v>
          </cell>
          <cell r="E58" t="str">
            <v>ZHT2023032900030</v>
          </cell>
          <cell r="H58">
            <v>22100</v>
          </cell>
          <cell r="J58" t="str">
            <v>不确定</v>
          </cell>
        </row>
        <row r="59">
          <cell r="A59">
            <v>191</v>
          </cell>
          <cell r="B59">
            <v>45657</v>
          </cell>
          <cell r="C59" t="str">
            <v>中信金融中心项目基于BIM的数字化技术研究 -中信建设有限责任公司-无税开票271488.47</v>
          </cell>
          <cell r="D59" t="str">
            <v>中信建设有限责任公司</v>
          </cell>
          <cell r="E59" t="str">
            <v>ZHT2022102400089</v>
          </cell>
          <cell r="H59">
            <v>287777.78000000003</v>
          </cell>
          <cell r="J59" t="str">
            <v>全部落实</v>
          </cell>
        </row>
        <row r="60">
          <cell r="A60">
            <v>193</v>
          </cell>
          <cell r="B60">
            <v>45657</v>
          </cell>
          <cell r="C60" t="str">
            <v>深圳市人民医院宝安医院项目基于BIM的数字化管理咨询服务合同-五洲工程顾问集团有限公司-无税开票424528.3</v>
          </cell>
          <cell r="D60" t="str">
            <v>五洲工程顾问集团有限公司</v>
          </cell>
          <cell r="E60" t="str">
            <v>ZHT2024090300104</v>
          </cell>
          <cell r="H60">
            <v>450000</v>
          </cell>
          <cell r="J60" t="str">
            <v>全部落实</v>
          </cell>
        </row>
        <row r="61">
          <cell r="A61">
            <v>196</v>
          </cell>
          <cell r="B61">
            <v>45657</v>
          </cell>
          <cell r="C61" t="str">
            <v>春风隧道盾构安全监控项目采购合同-深圳市城市公共安全技术研究院有限公司-无税开票262358.49</v>
          </cell>
          <cell r="D61" t="str">
            <v>深圳市城市公共安全技术研究院有限公司</v>
          </cell>
          <cell r="E61" t="str">
            <v>SJHT2019121200103</v>
          </cell>
          <cell r="H61">
            <v>278100</v>
          </cell>
          <cell r="J61" t="str">
            <v>不确定</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部门看板"/>
      <sheetName val="部门-汇总页"/>
      <sheetName val="产值及收款计划（2026）"/>
      <sheetName val="月度收款计划"/>
      <sheetName val="月度实际收款（参考）"/>
      <sheetName val="月度支付计划 "/>
      <sheetName val="月度实际支付（参考）"/>
      <sheetName val="产值及收款计划（2025）"/>
    </sheetNames>
    <sheetDataSet>
      <sheetData sheetId="0"/>
      <sheetData sheetId="1">
        <row r="3">
          <cell r="E3">
            <v>0</v>
          </cell>
          <cell r="F3">
            <v>0</v>
          </cell>
          <cell r="G3">
            <v>0</v>
          </cell>
          <cell r="H3">
            <v>0</v>
          </cell>
          <cell r="I3">
            <v>0</v>
          </cell>
          <cell r="J3">
            <v>0</v>
          </cell>
          <cell r="K3">
            <v>0</v>
          </cell>
          <cell r="L3">
            <v>0</v>
          </cell>
          <cell r="M3">
            <v>0</v>
          </cell>
          <cell r="N3">
            <v>0</v>
          </cell>
          <cell r="O3">
            <v>0</v>
          </cell>
          <cell r="P3">
            <v>0</v>
          </cell>
          <cell r="Q3">
            <v>0</v>
          </cell>
          <cell r="R3">
            <v>10</v>
          </cell>
          <cell r="S3">
            <v>0</v>
          </cell>
          <cell r="T3">
            <v>0</v>
          </cell>
          <cell r="U3">
            <v>0</v>
          </cell>
          <cell r="V3">
            <v>0</v>
          </cell>
          <cell r="W3">
            <v>0</v>
          </cell>
          <cell r="X3">
            <v>0</v>
          </cell>
          <cell r="Y3">
            <v>0</v>
          </cell>
          <cell r="Z3">
            <v>0</v>
          </cell>
          <cell r="AA3">
            <v>0</v>
          </cell>
          <cell r="AB3">
            <v>0</v>
          </cell>
        </row>
        <row r="4">
          <cell r="E4">
            <v>0</v>
          </cell>
          <cell r="F4">
            <v>0</v>
          </cell>
          <cell r="G4">
            <v>0</v>
          </cell>
          <cell r="H4">
            <v>0</v>
          </cell>
          <cell r="I4">
            <v>0</v>
          </cell>
          <cell r="J4">
            <v>0</v>
          </cell>
          <cell r="K4">
            <v>0</v>
          </cell>
          <cell r="L4">
            <v>0</v>
          </cell>
          <cell r="M4">
            <v>0</v>
          </cell>
          <cell r="N4">
            <v>0</v>
          </cell>
          <cell r="O4">
            <v>0</v>
          </cell>
          <cell r="P4">
            <v>0</v>
          </cell>
          <cell r="Q4">
            <v>0</v>
          </cell>
          <cell r="R4">
            <v>10</v>
          </cell>
          <cell r="S4">
            <v>0</v>
          </cell>
          <cell r="T4">
            <v>0</v>
          </cell>
          <cell r="U4">
            <v>0</v>
          </cell>
          <cell r="V4">
            <v>0</v>
          </cell>
          <cell r="W4">
            <v>0</v>
          </cell>
          <cell r="X4">
            <v>0</v>
          </cell>
          <cell r="Y4">
            <v>0</v>
          </cell>
          <cell r="Z4">
            <v>0</v>
          </cell>
          <cell r="AA4">
            <v>0</v>
          </cell>
          <cell r="AB4">
            <v>0</v>
          </cell>
        </row>
        <row r="5">
          <cell r="E5">
            <v>0</v>
          </cell>
          <cell r="F5">
            <v>0</v>
          </cell>
          <cell r="G5">
            <v>0</v>
          </cell>
          <cell r="H5">
            <v>0</v>
          </cell>
          <cell r="I5">
            <v>0</v>
          </cell>
          <cell r="J5">
            <v>0</v>
          </cell>
          <cell r="K5">
            <v>0</v>
          </cell>
          <cell r="L5">
            <v>0</v>
          </cell>
          <cell r="M5">
            <v>0</v>
          </cell>
          <cell r="N5">
            <v>0</v>
          </cell>
          <cell r="O5">
            <v>0</v>
          </cell>
          <cell r="P5">
            <v>0</v>
          </cell>
          <cell r="Q5">
            <v>0</v>
          </cell>
          <cell r="R5">
            <v>9.4339622641509404</v>
          </cell>
          <cell r="S5">
            <v>0</v>
          </cell>
          <cell r="T5">
            <v>0</v>
          </cell>
          <cell r="U5">
            <v>0</v>
          </cell>
          <cell r="V5">
            <v>0</v>
          </cell>
          <cell r="W5">
            <v>0</v>
          </cell>
          <cell r="X5">
            <v>0</v>
          </cell>
          <cell r="Y5">
            <v>0</v>
          </cell>
          <cell r="Z5">
            <v>0</v>
          </cell>
          <cell r="AA5">
            <v>0</v>
          </cell>
          <cell r="AB5">
            <v>0</v>
          </cell>
        </row>
        <row r="6">
          <cell r="E6">
            <v>0</v>
          </cell>
          <cell r="F6">
            <v>0</v>
          </cell>
          <cell r="G6">
            <v>0</v>
          </cell>
          <cell r="H6">
            <v>0</v>
          </cell>
          <cell r="I6">
            <v>0</v>
          </cell>
          <cell r="J6">
            <v>0</v>
          </cell>
          <cell r="K6">
            <v>0</v>
          </cell>
          <cell r="L6">
            <v>0</v>
          </cell>
          <cell r="M6">
            <v>0</v>
          </cell>
          <cell r="N6">
            <v>0</v>
          </cell>
          <cell r="O6">
            <v>0</v>
          </cell>
          <cell r="P6">
            <v>0</v>
          </cell>
          <cell r="Q6">
            <v>0</v>
          </cell>
          <cell r="R6">
            <v>9.4339622641509404</v>
          </cell>
          <cell r="S6">
            <v>0</v>
          </cell>
          <cell r="T6">
            <v>0</v>
          </cell>
          <cell r="U6">
            <v>0</v>
          </cell>
          <cell r="V6">
            <v>0</v>
          </cell>
          <cell r="W6">
            <v>0</v>
          </cell>
          <cell r="X6">
            <v>0</v>
          </cell>
          <cell r="Y6">
            <v>0</v>
          </cell>
          <cell r="Z6">
            <v>0</v>
          </cell>
          <cell r="AA6">
            <v>0</v>
          </cell>
          <cell r="AB6">
            <v>0</v>
          </cell>
        </row>
        <row r="7">
          <cell r="E7">
            <v>0</v>
          </cell>
          <cell r="F7">
            <v>0</v>
          </cell>
          <cell r="G7">
            <v>0</v>
          </cell>
          <cell r="H7">
            <v>0</v>
          </cell>
          <cell r="I7">
            <v>0</v>
          </cell>
          <cell r="J7">
            <v>0</v>
          </cell>
          <cell r="K7">
            <v>0</v>
          </cell>
          <cell r="L7">
            <v>0</v>
          </cell>
          <cell r="M7">
            <v>0</v>
          </cell>
          <cell r="N7">
            <v>0</v>
          </cell>
          <cell r="O7">
            <v>0</v>
          </cell>
          <cell r="P7">
            <v>0</v>
          </cell>
          <cell r="Q7">
            <v>0</v>
          </cell>
          <cell r="R7">
            <v>0</v>
          </cell>
          <cell r="S7">
            <v>10</v>
          </cell>
          <cell r="T7">
            <v>0</v>
          </cell>
          <cell r="U7">
            <v>0</v>
          </cell>
          <cell r="V7">
            <v>0</v>
          </cell>
          <cell r="W7">
            <v>0</v>
          </cell>
          <cell r="X7">
            <v>0</v>
          </cell>
          <cell r="Y7">
            <v>0</v>
          </cell>
          <cell r="Z7">
            <v>0</v>
          </cell>
          <cell r="AA7">
            <v>0</v>
          </cell>
          <cell r="AB7">
            <v>0</v>
          </cell>
        </row>
        <row r="8">
          <cell r="E8">
            <v>0</v>
          </cell>
          <cell r="F8">
            <v>0</v>
          </cell>
          <cell r="G8">
            <v>0</v>
          </cell>
          <cell r="H8">
            <v>0</v>
          </cell>
          <cell r="I8">
            <v>0</v>
          </cell>
          <cell r="J8">
            <v>0</v>
          </cell>
          <cell r="K8">
            <v>0</v>
          </cell>
          <cell r="L8">
            <v>0</v>
          </cell>
          <cell r="M8">
            <v>0</v>
          </cell>
          <cell r="N8">
            <v>0</v>
          </cell>
          <cell r="O8">
            <v>0</v>
          </cell>
          <cell r="P8">
            <v>0</v>
          </cell>
          <cell r="Q8">
            <v>0</v>
          </cell>
          <cell r="R8">
            <v>0</v>
          </cell>
          <cell r="S8">
            <v>10</v>
          </cell>
          <cell r="T8">
            <v>0</v>
          </cell>
          <cell r="U8">
            <v>0</v>
          </cell>
          <cell r="V8">
            <v>0</v>
          </cell>
          <cell r="W8">
            <v>0</v>
          </cell>
          <cell r="X8">
            <v>0</v>
          </cell>
          <cell r="Y8">
            <v>0</v>
          </cell>
          <cell r="Z8">
            <v>0</v>
          </cell>
          <cell r="AA8">
            <v>0</v>
          </cell>
          <cell r="AB8">
            <v>0</v>
          </cell>
        </row>
      </sheetData>
      <sheetData sheetId="2">
        <row r="1">
          <cell r="B1" t="str">
            <v>2025年产值及收款计划</v>
          </cell>
          <cell r="U1">
            <v>10</v>
          </cell>
          <cell r="V1">
            <v>157.44999999999999</v>
          </cell>
          <cell r="W1">
            <v>0</v>
          </cell>
          <cell r="X1">
            <v>0</v>
          </cell>
          <cell r="Y1">
            <v>0</v>
          </cell>
          <cell r="Z1">
            <v>0</v>
          </cell>
          <cell r="AA1">
            <v>0</v>
          </cell>
          <cell r="AB1">
            <v>0</v>
          </cell>
          <cell r="AC1">
            <v>0</v>
          </cell>
          <cell r="AD1">
            <v>0</v>
          </cell>
          <cell r="AE1">
            <v>0</v>
          </cell>
          <cell r="AF1">
            <v>0</v>
          </cell>
          <cell r="AG1">
            <v>0</v>
          </cell>
          <cell r="AH1">
            <v>0</v>
          </cell>
          <cell r="AI1">
            <v>0</v>
          </cell>
          <cell r="AJ1">
            <v>0</v>
          </cell>
          <cell r="AK1">
            <v>0</v>
          </cell>
          <cell r="AL1">
            <v>0</v>
          </cell>
          <cell r="AX1">
            <v>10</v>
          </cell>
          <cell r="AY1">
            <v>157.44999999999999</v>
          </cell>
          <cell r="AZ1">
            <v>0</v>
          </cell>
          <cell r="BA1">
            <v>0</v>
          </cell>
          <cell r="BB1">
            <v>0</v>
          </cell>
          <cell r="BC1">
            <v>0</v>
          </cell>
          <cell r="BD1">
            <v>0</v>
          </cell>
          <cell r="BE1">
            <v>0</v>
          </cell>
          <cell r="BF1">
            <v>0</v>
          </cell>
          <cell r="BG1">
            <v>0</v>
          </cell>
          <cell r="BH1">
            <v>0</v>
          </cell>
          <cell r="BI1">
            <v>0</v>
          </cell>
          <cell r="BJ1">
            <v>0</v>
          </cell>
          <cell r="BK1">
            <v>0</v>
          </cell>
          <cell r="BL1">
            <v>0</v>
          </cell>
          <cell r="CA1">
            <v>0</v>
          </cell>
          <cell r="CB1">
            <v>10</v>
          </cell>
          <cell r="CC1">
            <v>0</v>
          </cell>
          <cell r="CD1">
            <v>0</v>
          </cell>
          <cell r="CE1">
            <v>0</v>
          </cell>
          <cell r="CF1">
            <v>0</v>
          </cell>
          <cell r="CG1">
            <v>0</v>
          </cell>
          <cell r="CH1">
            <v>0</v>
          </cell>
          <cell r="CI1">
            <v>0</v>
          </cell>
          <cell r="CJ1">
            <v>0</v>
          </cell>
          <cell r="CK1">
            <v>0</v>
          </cell>
          <cell r="CL1">
            <v>0</v>
          </cell>
          <cell r="DA1">
            <v>0</v>
          </cell>
          <cell r="DB1">
            <v>0</v>
          </cell>
          <cell r="DC1">
            <v>10</v>
          </cell>
          <cell r="DD1">
            <v>0</v>
          </cell>
          <cell r="DE1">
            <v>0</v>
          </cell>
          <cell r="DF1">
            <v>0</v>
          </cell>
          <cell r="DG1">
            <v>0</v>
          </cell>
          <cell r="DH1">
            <v>0</v>
          </cell>
          <cell r="DI1">
            <v>0</v>
          </cell>
          <cell r="DJ1">
            <v>0</v>
          </cell>
          <cell r="DK1">
            <v>0</v>
          </cell>
          <cell r="DL1">
            <v>0</v>
          </cell>
        </row>
        <row r="2">
          <cell r="U2">
            <v>10</v>
          </cell>
          <cell r="V2">
            <v>157.44999999999999</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X2">
            <v>10</v>
          </cell>
          <cell r="AY2">
            <v>157.44999999999999</v>
          </cell>
          <cell r="AZ2">
            <v>0</v>
          </cell>
          <cell r="BA2">
            <v>0</v>
          </cell>
          <cell r="BB2">
            <v>0</v>
          </cell>
          <cell r="BC2">
            <v>0</v>
          </cell>
          <cell r="BD2">
            <v>0</v>
          </cell>
          <cell r="BE2">
            <v>0</v>
          </cell>
          <cell r="BF2">
            <v>0</v>
          </cell>
          <cell r="BG2">
            <v>0</v>
          </cell>
          <cell r="BH2">
            <v>0</v>
          </cell>
          <cell r="BI2">
            <v>0</v>
          </cell>
          <cell r="BJ2">
            <v>0</v>
          </cell>
          <cell r="BK2">
            <v>0</v>
          </cell>
          <cell r="BL2">
            <v>0</v>
          </cell>
          <cell r="CA2">
            <v>0</v>
          </cell>
          <cell r="CB2">
            <v>10</v>
          </cell>
          <cell r="CC2">
            <v>0</v>
          </cell>
          <cell r="CD2">
            <v>0</v>
          </cell>
          <cell r="CE2">
            <v>0</v>
          </cell>
          <cell r="CF2">
            <v>0</v>
          </cell>
          <cell r="CG2">
            <v>0</v>
          </cell>
          <cell r="CH2">
            <v>0</v>
          </cell>
          <cell r="CI2">
            <v>0</v>
          </cell>
          <cell r="CJ2">
            <v>0</v>
          </cell>
          <cell r="CK2">
            <v>0</v>
          </cell>
          <cell r="CL2">
            <v>0</v>
          </cell>
          <cell r="DA2">
            <v>0</v>
          </cell>
          <cell r="DB2">
            <v>0</v>
          </cell>
          <cell r="DC2">
            <v>10</v>
          </cell>
          <cell r="DD2">
            <v>0</v>
          </cell>
          <cell r="DE2">
            <v>0</v>
          </cell>
          <cell r="DF2">
            <v>0</v>
          </cell>
          <cell r="DG2">
            <v>0</v>
          </cell>
          <cell r="DH2">
            <v>0</v>
          </cell>
          <cell r="DI2">
            <v>0</v>
          </cell>
          <cell r="DJ2">
            <v>0</v>
          </cell>
          <cell r="DK2">
            <v>0</v>
          </cell>
          <cell r="DL2">
            <v>0</v>
          </cell>
        </row>
        <row r="3">
          <cell r="M3" t="str">
            <v>非主导不需填写</v>
          </cell>
          <cell r="P3" t="str">
            <v>已完结合同只填收款计划</v>
          </cell>
        </row>
        <row r="4">
          <cell r="A4" t="str">
            <v>序号</v>
          </cell>
          <cell r="B4" t="str">
            <v>部门</v>
          </cell>
          <cell r="C4" t="str">
            <v>合同编号</v>
          </cell>
          <cell r="D4" t="str">
            <v>合同名称</v>
          </cell>
          <cell r="E4" t="str">
            <v>合同金额</v>
          </cell>
          <cell r="F4" t="str">
            <v>部门合同额/总产值</v>
          </cell>
          <cell r="G4" t="str">
            <v>部门-有效产值</v>
          </cell>
          <cell r="H4" t="str">
            <v>部门-自营产值</v>
          </cell>
          <cell r="I4" t="str">
            <v>部门-自营率</v>
          </cell>
          <cell r="J4" t="str">
            <v>综合税率</v>
          </cell>
          <cell r="K4" t="str">
            <v>备用列</v>
          </cell>
          <cell r="L4" t="str">
            <v>备用列</v>
          </cell>
          <cell r="M4" t="str">
            <v>是否生产主导</v>
          </cell>
          <cell r="N4" t="str">
            <v>团队</v>
          </cell>
          <cell r="O4" t="str">
            <v>项目经理</v>
          </cell>
          <cell r="P4" t="str">
            <v>合同类型</v>
          </cell>
          <cell r="Q4" t="str">
            <v>备用列</v>
          </cell>
          <cell r="R4" t="str">
            <v>备用列</v>
          </cell>
          <cell r="S4" t="str">
            <v>备用列</v>
          </cell>
          <cell r="T4" t="str">
            <v>历年已确认产值（未拆分）</v>
          </cell>
          <cell r="U4" t="str">
            <v>2026已确认产值（未拆分）</v>
          </cell>
          <cell r="V4" t="str">
            <v>剩余产值</v>
          </cell>
          <cell r="W4" t="str">
            <v>备用列</v>
          </cell>
          <cell r="X4" t="str">
            <v>备用列</v>
          </cell>
          <cell r="Y4" t="str">
            <v>备用列</v>
          </cell>
          <cell r="Z4" t="str">
            <v>备用列</v>
          </cell>
          <cell r="AA4" t="str">
            <v>2026-01产值计划</v>
          </cell>
          <cell r="AB4" t="str">
            <v>2026-02产值计划</v>
          </cell>
          <cell r="AC4" t="str">
            <v>2026-03产值计划</v>
          </cell>
          <cell r="AD4" t="str">
            <v>2026-04产值计划</v>
          </cell>
          <cell r="AE4" t="str">
            <v>2026-05产值计划</v>
          </cell>
          <cell r="AF4" t="str">
            <v>2026-06产值计划</v>
          </cell>
          <cell r="AG4" t="str">
            <v>2026-07产值计划</v>
          </cell>
          <cell r="AH4" t="str">
            <v>2026-08产值计划</v>
          </cell>
          <cell r="AI4" t="str">
            <v>2026-09产值计划</v>
          </cell>
          <cell r="AJ4" t="str">
            <v>2026-10产值计划</v>
          </cell>
          <cell r="AK4" t="str">
            <v>2026-11产值计划</v>
          </cell>
          <cell r="AL4" t="str">
            <v>2026-12产值计划</v>
          </cell>
          <cell r="AS4" t="str">
            <v>备用列</v>
          </cell>
          <cell r="AT4" t="str">
            <v>备用列</v>
          </cell>
          <cell r="AU4" t="str">
            <v>备用列</v>
          </cell>
          <cell r="AV4" t="str">
            <v>备用列</v>
          </cell>
          <cell r="AW4" t="str">
            <v>历年已收款（未拆分）</v>
          </cell>
          <cell r="AX4" t="str">
            <v>2026已收款（未拆分）</v>
          </cell>
          <cell r="AY4" t="str">
            <v>剩余收款（按合同额）</v>
          </cell>
          <cell r="AZ4" t="str">
            <v>剩余收款（按已确认产值）</v>
          </cell>
          <cell r="BA4" t="str">
            <v>2026-01收款计划</v>
          </cell>
          <cell r="BB4" t="str">
            <v>2026-02收款计划</v>
          </cell>
          <cell r="BC4" t="str">
            <v>2026-03收款计划</v>
          </cell>
          <cell r="BD4" t="str">
            <v>2026-04收款计划</v>
          </cell>
          <cell r="BE4" t="str">
            <v>2026-05收款计划</v>
          </cell>
          <cell r="BF4" t="str">
            <v>2026-06收款计划</v>
          </cell>
          <cell r="BG4" t="str">
            <v>2026-07收款计划</v>
          </cell>
          <cell r="BH4" t="str">
            <v>2026-08收款计划</v>
          </cell>
          <cell r="BI4" t="str">
            <v>2026-09收款计划</v>
          </cell>
          <cell r="BJ4" t="str">
            <v>2026-10收款计划</v>
          </cell>
          <cell r="BK4" t="str">
            <v>2026-11收款计划</v>
          </cell>
          <cell r="BL4" t="str">
            <v>2026-12收款计划</v>
          </cell>
          <cell r="BQ4" t="str">
            <v>合同甲方</v>
          </cell>
          <cell r="BR4" t="str">
            <v>情况说明</v>
          </cell>
          <cell r="CA4" t="str">
            <v>2026-01实际产值</v>
          </cell>
          <cell r="CB4" t="str">
            <v>2026-02实际产值</v>
          </cell>
          <cell r="CC4" t="str">
            <v>2026-03实际产值</v>
          </cell>
          <cell r="CD4" t="str">
            <v>2026-04实际产值</v>
          </cell>
          <cell r="CE4" t="str">
            <v>2026-05实际产值</v>
          </cell>
          <cell r="CF4" t="str">
            <v>2026-06实际产值</v>
          </cell>
          <cell r="CG4" t="str">
            <v>2026-07实际产值</v>
          </cell>
          <cell r="CH4" t="str">
            <v>2026-08实际产值</v>
          </cell>
          <cell r="CI4" t="str">
            <v>2026-09实际产值</v>
          </cell>
          <cell r="CJ4" t="str">
            <v>2026-10实际产值</v>
          </cell>
          <cell r="CK4" t="str">
            <v>2026-11实际产值</v>
          </cell>
          <cell r="CL4" t="str">
            <v>2026-12实际产值</v>
          </cell>
          <cell r="DA4" t="str">
            <v>2026-01实际收款</v>
          </cell>
          <cell r="DB4" t="str">
            <v>2026-02实际收款</v>
          </cell>
          <cell r="DC4" t="str">
            <v>2026-03实际收款</v>
          </cell>
          <cell r="DD4" t="str">
            <v>2026-04实际收款</v>
          </cell>
          <cell r="DE4" t="str">
            <v>2026-05实际收款</v>
          </cell>
          <cell r="DF4" t="str">
            <v>2026-06实际收款</v>
          </cell>
          <cell r="DG4" t="str">
            <v>2026-07实际收款</v>
          </cell>
          <cell r="DH4" t="str">
            <v>2026-08实际收款</v>
          </cell>
          <cell r="DI4" t="str">
            <v>2026-09实际收款</v>
          </cell>
          <cell r="DJ4" t="str">
            <v>2026-10实际收款</v>
          </cell>
          <cell r="DK4" t="str">
            <v>2026-11实际收款</v>
          </cell>
          <cell r="DL4" t="str">
            <v>2026-12实际收款</v>
          </cell>
        </row>
        <row r="5">
          <cell r="A5">
            <v>1</v>
          </cell>
          <cell r="B5" t="str">
            <v>产品研发中心</v>
          </cell>
          <cell r="C5" t="str">
            <v>ZHT2020021800006</v>
          </cell>
          <cell r="D5" t="str">
            <v>周市镇建设工程信息数据管理平台开发合同</v>
          </cell>
          <cell r="E5">
            <v>230</v>
          </cell>
          <cell r="F5">
            <v>215</v>
          </cell>
          <cell r="G5">
            <v>215</v>
          </cell>
          <cell r="H5">
            <v>35</v>
          </cell>
          <cell r="I5">
            <v>0.162790697674419</v>
          </cell>
          <cell r="J5">
            <v>0.06</v>
          </cell>
          <cell r="M5" t="str">
            <v>主导</v>
          </cell>
          <cell r="N5">
            <v>0</v>
          </cell>
          <cell r="O5" t="str">
            <v>龚小彪</v>
          </cell>
          <cell r="P5" t="str">
            <v>在建</v>
          </cell>
          <cell r="T5">
            <v>72.55</v>
          </cell>
          <cell r="U5">
            <v>0</v>
          </cell>
          <cell r="V5">
            <v>157.44999999999999</v>
          </cell>
          <cell r="AW5">
            <v>72.55</v>
          </cell>
          <cell r="AX5">
            <v>0</v>
          </cell>
          <cell r="AY5">
            <v>157.44999999999999</v>
          </cell>
          <cell r="AZ5">
            <v>0</v>
          </cell>
          <cell r="BQ5" t="str">
            <v>上海市地下空间设计研究总院有限公司</v>
          </cell>
          <cell r="CA5">
            <v>0</v>
          </cell>
          <cell r="CB5">
            <v>0</v>
          </cell>
          <cell r="CC5">
            <v>0</v>
          </cell>
          <cell r="CD5">
            <v>0</v>
          </cell>
          <cell r="CE5">
            <v>0</v>
          </cell>
          <cell r="CF5">
            <v>0</v>
          </cell>
          <cell r="CG5">
            <v>0</v>
          </cell>
          <cell r="CH5">
            <v>0</v>
          </cell>
          <cell r="CI5">
            <v>0</v>
          </cell>
          <cell r="CJ5">
            <v>0</v>
          </cell>
          <cell r="CK5">
            <v>0</v>
          </cell>
          <cell r="CL5">
            <v>0</v>
          </cell>
          <cell r="DA5">
            <v>0</v>
          </cell>
          <cell r="DB5">
            <v>0</v>
          </cell>
          <cell r="DC5">
            <v>0</v>
          </cell>
          <cell r="DD5">
            <v>0</v>
          </cell>
          <cell r="DE5">
            <v>0</v>
          </cell>
          <cell r="DF5">
            <v>0</v>
          </cell>
          <cell r="DG5">
            <v>0</v>
          </cell>
          <cell r="DH5">
            <v>0</v>
          </cell>
          <cell r="DI5">
            <v>0</v>
          </cell>
          <cell r="DJ5">
            <v>0</v>
          </cell>
          <cell r="DK5">
            <v>0</v>
          </cell>
          <cell r="DL5">
            <v>0</v>
          </cell>
        </row>
        <row r="6">
          <cell r="A6">
            <v>2</v>
          </cell>
          <cell r="B6" t="str">
            <v>产品研发中心</v>
          </cell>
          <cell r="C6" t="str">
            <v>C0CJCP-FW-T-2025131</v>
          </cell>
          <cell r="D6" t="str">
            <v>上海市CIM平台（二期）-BIM管理</v>
          </cell>
          <cell r="E6">
            <v>10</v>
          </cell>
          <cell r="F6">
            <v>10</v>
          </cell>
          <cell r="G6">
            <v>10</v>
          </cell>
          <cell r="H6">
            <v>10</v>
          </cell>
          <cell r="I6">
            <v>1</v>
          </cell>
          <cell r="J6">
            <v>0.06</v>
          </cell>
          <cell r="M6" t="str">
            <v>主导</v>
          </cell>
          <cell r="N6">
            <v>0</v>
          </cell>
          <cell r="O6" t="str">
            <v>李剑锋</v>
          </cell>
          <cell r="P6" t="str">
            <v>在建</v>
          </cell>
          <cell r="T6">
            <v>0</v>
          </cell>
          <cell r="U6">
            <v>10</v>
          </cell>
          <cell r="V6">
            <v>0</v>
          </cell>
          <cell r="AW6">
            <v>0</v>
          </cell>
          <cell r="AX6">
            <v>10</v>
          </cell>
          <cell r="AY6">
            <v>0</v>
          </cell>
          <cell r="AZ6">
            <v>0</v>
          </cell>
          <cell r="BQ6" t="str">
            <v>上海勘察设计研究院（集团）股份有限公司</v>
          </cell>
          <cell r="CA6">
            <v>0</v>
          </cell>
          <cell r="CB6">
            <v>10</v>
          </cell>
          <cell r="CC6">
            <v>0</v>
          </cell>
          <cell r="CD6">
            <v>0</v>
          </cell>
          <cell r="CE6">
            <v>0</v>
          </cell>
          <cell r="CF6">
            <v>0</v>
          </cell>
          <cell r="CG6">
            <v>0</v>
          </cell>
          <cell r="CH6">
            <v>0</v>
          </cell>
          <cell r="CI6">
            <v>0</v>
          </cell>
          <cell r="CJ6">
            <v>0</v>
          </cell>
          <cell r="CK6">
            <v>0</v>
          </cell>
          <cell r="CL6">
            <v>0</v>
          </cell>
          <cell r="DA6">
            <v>0</v>
          </cell>
          <cell r="DB6">
            <v>0</v>
          </cell>
          <cell r="DC6">
            <v>10</v>
          </cell>
          <cell r="DD6">
            <v>0</v>
          </cell>
          <cell r="DE6">
            <v>0</v>
          </cell>
          <cell r="DF6">
            <v>0</v>
          </cell>
          <cell r="DG6">
            <v>0</v>
          </cell>
          <cell r="DH6">
            <v>0</v>
          </cell>
          <cell r="DI6">
            <v>0</v>
          </cell>
          <cell r="DJ6">
            <v>0</v>
          </cell>
          <cell r="DK6">
            <v>0</v>
          </cell>
          <cell r="DL6">
            <v>0</v>
          </cell>
        </row>
        <row r="7">
          <cell r="A7">
            <v>3</v>
          </cell>
          <cell r="B7" t="str">
            <v>产品研发中心</v>
          </cell>
          <cell r="CA7">
            <v>0</v>
          </cell>
          <cell r="CB7">
            <v>0</v>
          </cell>
          <cell r="CC7">
            <v>0</v>
          </cell>
          <cell r="CD7">
            <v>0</v>
          </cell>
          <cell r="CE7">
            <v>0</v>
          </cell>
          <cell r="CF7">
            <v>0</v>
          </cell>
          <cell r="CG7">
            <v>0</v>
          </cell>
          <cell r="CH7">
            <v>0</v>
          </cell>
          <cell r="CI7">
            <v>0</v>
          </cell>
          <cell r="CJ7">
            <v>0</v>
          </cell>
          <cell r="CK7">
            <v>0</v>
          </cell>
          <cell r="CL7">
            <v>0</v>
          </cell>
          <cell r="DA7">
            <v>0</v>
          </cell>
          <cell r="DB7">
            <v>0</v>
          </cell>
          <cell r="DC7">
            <v>0</v>
          </cell>
          <cell r="DD7">
            <v>0</v>
          </cell>
          <cell r="DE7">
            <v>0</v>
          </cell>
          <cell r="DF7">
            <v>0</v>
          </cell>
          <cell r="DG7">
            <v>0</v>
          </cell>
          <cell r="DH7">
            <v>0</v>
          </cell>
          <cell r="DI7">
            <v>0</v>
          </cell>
          <cell r="DJ7">
            <v>0</v>
          </cell>
          <cell r="DK7">
            <v>0</v>
          </cell>
          <cell r="DL7">
            <v>0</v>
          </cell>
        </row>
        <row r="8">
          <cell r="A8">
            <v>4</v>
          </cell>
          <cell r="B8" t="str">
            <v>产品研发中心</v>
          </cell>
          <cell r="CA8">
            <v>0</v>
          </cell>
          <cell r="CB8">
            <v>0</v>
          </cell>
          <cell r="CC8">
            <v>0</v>
          </cell>
          <cell r="CD8">
            <v>0</v>
          </cell>
          <cell r="CE8">
            <v>0</v>
          </cell>
          <cell r="CF8">
            <v>0</v>
          </cell>
          <cell r="CG8">
            <v>0</v>
          </cell>
          <cell r="CH8">
            <v>0</v>
          </cell>
          <cell r="CI8">
            <v>0</v>
          </cell>
          <cell r="CJ8">
            <v>0</v>
          </cell>
          <cell r="CK8">
            <v>0</v>
          </cell>
          <cell r="CL8">
            <v>0</v>
          </cell>
          <cell r="DA8">
            <v>0</v>
          </cell>
          <cell r="DB8">
            <v>0</v>
          </cell>
          <cell r="DC8">
            <v>0</v>
          </cell>
          <cell r="DD8">
            <v>0</v>
          </cell>
          <cell r="DE8">
            <v>0</v>
          </cell>
          <cell r="DF8">
            <v>0</v>
          </cell>
          <cell r="DG8">
            <v>0</v>
          </cell>
          <cell r="DH8">
            <v>0</v>
          </cell>
          <cell r="DI8">
            <v>0</v>
          </cell>
          <cell r="DJ8">
            <v>0</v>
          </cell>
          <cell r="DK8">
            <v>0</v>
          </cell>
          <cell r="DL8">
            <v>0</v>
          </cell>
        </row>
        <row r="9">
          <cell r="A9">
            <v>5</v>
          </cell>
          <cell r="B9" t="str">
            <v>产品研发中心</v>
          </cell>
          <cell r="CA9">
            <v>0</v>
          </cell>
          <cell r="CB9">
            <v>0</v>
          </cell>
          <cell r="CC9">
            <v>0</v>
          </cell>
          <cell r="CD9">
            <v>0</v>
          </cell>
          <cell r="CE9">
            <v>0</v>
          </cell>
          <cell r="CF9">
            <v>0</v>
          </cell>
          <cell r="CG9">
            <v>0</v>
          </cell>
          <cell r="CH9">
            <v>0</v>
          </cell>
          <cell r="CI9">
            <v>0</v>
          </cell>
          <cell r="CJ9">
            <v>0</v>
          </cell>
          <cell r="CK9">
            <v>0</v>
          </cell>
          <cell r="CL9">
            <v>0</v>
          </cell>
          <cell r="DA9">
            <v>0</v>
          </cell>
          <cell r="DB9">
            <v>0</v>
          </cell>
          <cell r="DC9">
            <v>0</v>
          </cell>
          <cell r="DD9">
            <v>0</v>
          </cell>
          <cell r="DE9">
            <v>0</v>
          </cell>
          <cell r="DF9">
            <v>0</v>
          </cell>
          <cell r="DG9">
            <v>0</v>
          </cell>
          <cell r="DH9">
            <v>0</v>
          </cell>
          <cell r="DI9">
            <v>0</v>
          </cell>
          <cell r="DJ9">
            <v>0</v>
          </cell>
          <cell r="DK9">
            <v>0</v>
          </cell>
          <cell r="DL9">
            <v>0</v>
          </cell>
        </row>
        <row r="10">
          <cell r="A10">
            <v>6</v>
          </cell>
          <cell r="B10" t="str">
            <v>产品研发中心</v>
          </cell>
          <cell r="CA10">
            <v>0</v>
          </cell>
          <cell r="CB10">
            <v>0</v>
          </cell>
          <cell r="CC10">
            <v>0</v>
          </cell>
          <cell r="CD10">
            <v>0</v>
          </cell>
          <cell r="CE10">
            <v>0</v>
          </cell>
          <cell r="CF10">
            <v>0</v>
          </cell>
          <cell r="CG10">
            <v>0</v>
          </cell>
          <cell r="CH10">
            <v>0</v>
          </cell>
          <cell r="CI10">
            <v>0</v>
          </cell>
          <cell r="CJ10">
            <v>0</v>
          </cell>
          <cell r="CK10">
            <v>0</v>
          </cell>
          <cell r="CL10">
            <v>0</v>
          </cell>
          <cell r="DA10">
            <v>0</v>
          </cell>
          <cell r="DB10">
            <v>0</v>
          </cell>
          <cell r="DC10">
            <v>0</v>
          </cell>
          <cell r="DD10">
            <v>0</v>
          </cell>
          <cell r="DE10">
            <v>0</v>
          </cell>
          <cell r="DF10">
            <v>0</v>
          </cell>
          <cell r="DG10">
            <v>0</v>
          </cell>
          <cell r="DH10">
            <v>0</v>
          </cell>
          <cell r="DI10">
            <v>0</v>
          </cell>
          <cell r="DJ10">
            <v>0</v>
          </cell>
          <cell r="DK10">
            <v>0</v>
          </cell>
          <cell r="DL10">
            <v>0</v>
          </cell>
        </row>
        <row r="11">
          <cell r="A11">
            <v>7</v>
          </cell>
          <cell r="B11" t="str">
            <v>产品研发中心</v>
          </cell>
          <cell r="CA11">
            <v>0</v>
          </cell>
          <cell r="CB11">
            <v>0</v>
          </cell>
          <cell r="CC11">
            <v>0</v>
          </cell>
          <cell r="CD11">
            <v>0</v>
          </cell>
          <cell r="CE11">
            <v>0</v>
          </cell>
          <cell r="CF11">
            <v>0</v>
          </cell>
          <cell r="CG11">
            <v>0</v>
          </cell>
          <cell r="CH11">
            <v>0</v>
          </cell>
          <cell r="CI11">
            <v>0</v>
          </cell>
          <cell r="CJ11">
            <v>0</v>
          </cell>
          <cell r="CK11">
            <v>0</v>
          </cell>
          <cell r="CL11">
            <v>0</v>
          </cell>
          <cell r="DA11">
            <v>0</v>
          </cell>
          <cell r="DB11">
            <v>0</v>
          </cell>
          <cell r="DC11">
            <v>0</v>
          </cell>
          <cell r="DD11">
            <v>0</v>
          </cell>
          <cell r="DE11">
            <v>0</v>
          </cell>
          <cell r="DF11">
            <v>0</v>
          </cell>
          <cell r="DG11">
            <v>0</v>
          </cell>
          <cell r="DH11">
            <v>0</v>
          </cell>
          <cell r="DI11">
            <v>0</v>
          </cell>
          <cell r="DJ11">
            <v>0</v>
          </cell>
          <cell r="DK11">
            <v>0</v>
          </cell>
          <cell r="DL11">
            <v>0</v>
          </cell>
        </row>
        <row r="12">
          <cell r="A12">
            <v>8</v>
          </cell>
          <cell r="B12" t="str">
            <v>产品研发中心</v>
          </cell>
          <cell r="CA12">
            <v>0</v>
          </cell>
          <cell r="CB12">
            <v>0</v>
          </cell>
          <cell r="CC12">
            <v>0</v>
          </cell>
          <cell r="CD12">
            <v>0</v>
          </cell>
          <cell r="CE12">
            <v>0</v>
          </cell>
          <cell r="CF12">
            <v>0</v>
          </cell>
          <cell r="CG12">
            <v>0</v>
          </cell>
          <cell r="CH12">
            <v>0</v>
          </cell>
          <cell r="CI12">
            <v>0</v>
          </cell>
          <cell r="CJ12">
            <v>0</v>
          </cell>
          <cell r="CK12">
            <v>0</v>
          </cell>
          <cell r="CL12">
            <v>0</v>
          </cell>
          <cell r="DA12">
            <v>0</v>
          </cell>
          <cell r="DB12">
            <v>0</v>
          </cell>
          <cell r="DC12">
            <v>0</v>
          </cell>
          <cell r="DD12">
            <v>0</v>
          </cell>
          <cell r="DE12">
            <v>0</v>
          </cell>
          <cell r="DF12">
            <v>0</v>
          </cell>
          <cell r="DG12">
            <v>0</v>
          </cell>
          <cell r="DH12">
            <v>0</v>
          </cell>
          <cell r="DI12">
            <v>0</v>
          </cell>
          <cell r="DJ12">
            <v>0</v>
          </cell>
          <cell r="DK12">
            <v>0</v>
          </cell>
          <cell r="DL12">
            <v>0</v>
          </cell>
        </row>
        <row r="13">
          <cell r="A13">
            <v>9</v>
          </cell>
          <cell r="B13" t="str">
            <v>产品研发中心</v>
          </cell>
          <cell r="CA13">
            <v>0</v>
          </cell>
          <cell r="CB13">
            <v>0</v>
          </cell>
          <cell r="CC13">
            <v>0</v>
          </cell>
          <cell r="CD13">
            <v>0</v>
          </cell>
          <cell r="CE13">
            <v>0</v>
          </cell>
          <cell r="CF13">
            <v>0</v>
          </cell>
          <cell r="CG13">
            <v>0</v>
          </cell>
          <cell r="CH13">
            <v>0</v>
          </cell>
          <cell r="CI13">
            <v>0</v>
          </cell>
          <cell r="CJ13">
            <v>0</v>
          </cell>
          <cell r="CK13">
            <v>0</v>
          </cell>
          <cell r="CL13">
            <v>0</v>
          </cell>
          <cell r="DA13">
            <v>0</v>
          </cell>
          <cell r="DB13">
            <v>0</v>
          </cell>
          <cell r="DC13">
            <v>0</v>
          </cell>
          <cell r="DD13">
            <v>0</v>
          </cell>
          <cell r="DE13">
            <v>0</v>
          </cell>
          <cell r="DF13">
            <v>0</v>
          </cell>
          <cell r="DG13">
            <v>0</v>
          </cell>
          <cell r="DH13">
            <v>0</v>
          </cell>
          <cell r="DI13">
            <v>0</v>
          </cell>
          <cell r="DJ13">
            <v>0</v>
          </cell>
          <cell r="DK13">
            <v>0</v>
          </cell>
          <cell r="DL13">
            <v>0</v>
          </cell>
        </row>
        <row r="14">
          <cell r="A14">
            <v>10</v>
          </cell>
          <cell r="B14" t="str">
            <v>产品研发中心</v>
          </cell>
          <cell r="CA14">
            <v>0</v>
          </cell>
          <cell r="CB14">
            <v>0</v>
          </cell>
          <cell r="CC14">
            <v>0</v>
          </cell>
          <cell r="CD14">
            <v>0</v>
          </cell>
          <cell r="CE14">
            <v>0</v>
          </cell>
          <cell r="CF14">
            <v>0</v>
          </cell>
          <cell r="CG14">
            <v>0</v>
          </cell>
          <cell r="CH14">
            <v>0</v>
          </cell>
          <cell r="CI14">
            <v>0</v>
          </cell>
          <cell r="CJ14">
            <v>0</v>
          </cell>
          <cell r="CK14">
            <v>0</v>
          </cell>
          <cell r="CL14">
            <v>0</v>
          </cell>
          <cell r="DA14">
            <v>0</v>
          </cell>
          <cell r="DB14">
            <v>0</v>
          </cell>
          <cell r="DC14">
            <v>0</v>
          </cell>
          <cell r="DD14">
            <v>0</v>
          </cell>
          <cell r="DE14">
            <v>0</v>
          </cell>
          <cell r="DF14">
            <v>0</v>
          </cell>
          <cell r="DG14">
            <v>0</v>
          </cell>
          <cell r="DH14">
            <v>0</v>
          </cell>
          <cell r="DI14">
            <v>0</v>
          </cell>
          <cell r="DJ14">
            <v>0</v>
          </cell>
          <cell r="DK14">
            <v>0</v>
          </cell>
          <cell r="DL14">
            <v>0</v>
          </cell>
        </row>
        <row r="15">
          <cell r="A15">
            <v>11</v>
          </cell>
          <cell r="B15" t="str">
            <v>产品研发中心</v>
          </cell>
          <cell r="CA15">
            <v>0</v>
          </cell>
          <cell r="CB15">
            <v>0</v>
          </cell>
          <cell r="CC15">
            <v>0</v>
          </cell>
          <cell r="CD15">
            <v>0</v>
          </cell>
          <cell r="CE15">
            <v>0</v>
          </cell>
          <cell r="CF15">
            <v>0</v>
          </cell>
          <cell r="CG15">
            <v>0</v>
          </cell>
          <cell r="CH15">
            <v>0</v>
          </cell>
          <cell r="CI15">
            <v>0</v>
          </cell>
          <cell r="CJ15">
            <v>0</v>
          </cell>
          <cell r="CK15">
            <v>0</v>
          </cell>
          <cell r="CL15">
            <v>0</v>
          </cell>
          <cell r="DA15">
            <v>0</v>
          </cell>
          <cell r="DB15">
            <v>0</v>
          </cell>
          <cell r="DC15">
            <v>0</v>
          </cell>
          <cell r="DD15">
            <v>0</v>
          </cell>
          <cell r="DE15">
            <v>0</v>
          </cell>
          <cell r="DF15">
            <v>0</v>
          </cell>
          <cell r="DG15">
            <v>0</v>
          </cell>
          <cell r="DH15">
            <v>0</v>
          </cell>
          <cell r="DI15">
            <v>0</v>
          </cell>
          <cell r="DJ15">
            <v>0</v>
          </cell>
          <cell r="DK15">
            <v>0</v>
          </cell>
          <cell r="DL15">
            <v>0</v>
          </cell>
        </row>
        <row r="16">
          <cell r="A16">
            <v>12</v>
          </cell>
          <cell r="B16" t="str">
            <v>产品研发中心</v>
          </cell>
          <cell r="CA16">
            <v>0</v>
          </cell>
          <cell r="CB16">
            <v>0</v>
          </cell>
          <cell r="CC16">
            <v>0</v>
          </cell>
          <cell r="CD16">
            <v>0</v>
          </cell>
          <cell r="CE16">
            <v>0</v>
          </cell>
          <cell r="CF16">
            <v>0</v>
          </cell>
          <cell r="CG16">
            <v>0</v>
          </cell>
          <cell r="CH16">
            <v>0</v>
          </cell>
          <cell r="CI16">
            <v>0</v>
          </cell>
          <cell r="CJ16">
            <v>0</v>
          </cell>
          <cell r="CK16">
            <v>0</v>
          </cell>
          <cell r="CL16">
            <v>0</v>
          </cell>
          <cell r="DA16">
            <v>0</v>
          </cell>
          <cell r="DB16">
            <v>0</v>
          </cell>
          <cell r="DC16">
            <v>0</v>
          </cell>
          <cell r="DD16">
            <v>0</v>
          </cell>
          <cell r="DE16">
            <v>0</v>
          </cell>
          <cell r="DF16">
            <v>0</v>
          </cell>
          <cell r="DG16">
            <v>0</v>
          </cell>
          <cell r="DH16">
            <v>0</v>
          </cell>
          <cell r="DI16">
            <v>0</v>
          </cell>
          <cell r="DJ16">
            <v>0</v>
          </cell>
          <cell r="DK16">
            <v>0</v>
          </cell>
          <cell r="DL16">
            <v>0</v>
          </cell>
        </row>
        <row r="17">
          <cell r="A17">
            <v>13</v>
          </cell>
          <cell r="B17" t="str">
            <v>产品研发中心</v>
          </cell>
          <cell r="CA17">
            <v>0</v>
          </cell>
          <cell r="CB17">
            <v>0</v>
          </cell>
          <cell r="CC17">
            <v>0</v>
          </cell>
          <cell r="CD17">
            <v>0</v>
          </cell>
          <cell r="CE17">
            <v>0</v>
          </cell>
          <cell r="CF17">
            <v>0</v>
          </cell>
          <cell r="CG17">
            <v>0</v>
          </cell>
          <cell r="CH17">
            <v>0</v>
          </cell>
          <cell r="CI17">
            <v>0</v>
          </cell>
          <cell r="CJ17">
            <v>0</v>
          </cell>
          <cell r="CK17">
            <v>0</v>
          </cell>
          <cell r="CL17">
            <v>0</v>
          </cell>
          <cell r="DA17">
            <v>0</v>
          </cell>
          <cell r="DB17">
            <v>0</v>
          </cell>
          <cell r="DC17">
            <v>0</v>
          </cell>
          <cell r="DD17">
            <v>0</v>
          </cell>
          <cell r="DE17">
            <v>0</v>
          </cell>
          <cell r="DF17">
            <v>0</v>
          </cell>
          <cell r="DG17">
            <v>0</v>
          </cell>
          <cell r="DH17">
            <v>0</v>
          </cell>
          <cell r="DI17">
            <v>0</v>
          </cell>
          <cell r="DJ17">
            <v>0</v>
          </cell>
          <cell r="DK17">
            <v>0</v>
          </cell>
          <cell r="DL17">
            <v>0</v>
          </cell>
        </row>
        <row r="18">
          <cell r="A18">
            <v>14</v>
          </cell>
          <cell r="B18" t="str">
            <v>产品研发中心</v>
          </cell>
          <cell r="CA18">
            <v>0</v>
          </cell>
          <cell r="CB18">
            <v>0</v>
          </cell>
          <cell r="CC18">
            <v>0</v>
          </cell>
          <cell r="CD18">
            <v>0</v>
          </cell>
          <cell r="CE18">
            <v>0</v>
          </cell>
          <cell r="CF18">
            <v>0</v>
          </cell>
          <cell r="CG18">
            <v>0</v>
          </cell>
          <cell r="CH18">
            <v>0</v>
          </cell>
          <cell r="CI18">
            <v>0</v>
          </cell>
          <cell r="CJ18">
            <v>0</v>
          </cell>
          <cell r="CK18">
            <v>0</v>
          </cell>
          <cell r="CL18">
            <v>0</v>
          </cell>
          <cell r="DA18">
            <v>0</v>
          </cell>
          <cell r="DB18">
            <v>0</v>
          </cell>
          <cell r="DC18">
            <v>0</v>
          </cell>
          <cell r="DD18">
            <v>0</v>
          </cell>
          <cell r="DE18">
            <v>0</v>
          </cell>
          <cell r="DF18">
            <v>0</v>
          </cell>
          <cell r="DG18">
            <v>0</v>
          </cell>
          <cell r="DH18">
            <v>0</v>
          </cell>
          <cell r="DI18">
            <v>0</v>
          </cell>
          <cell r="DJ18">
            <v>0</v>
          </cell>
          <cell r="DK18">
            <v>0</v>
          </cell>
          <cell r="DL18">
            <v>0</v>
          </cell>
        </row>
        <row r="19">
          <cell r="A19">
            <v>15</v>
          </cell>
          <cell r="B19" t="str">
            <v>产品研发中心</v>
          </cell>
          <cell r="CA19">
            <v>0</v>
          </cell>
          <cell r="CB19">
            <v>0</v>
          </cell>
          <cell r="CC19">
            <v>0</v>
          </cell>
          <cell r="CD19">
            <v>0</v>
          </cell>
          <cell r="CE19">
            <v>0</v>
          </cell>
          <cell r="CF19">
            <v>0</v>
          </cell>
          <cell r="CG19">
            <v>0</v>
          </cell>
          <cell r="CH19">
            <v>0</v>
          </cell>
          <cell r="CI19">
            <v>0</v>
          </cell>
          <cell r="CJ19">
            <v>0</v>
          </cell>
          <cell r="CK19">
            <v>0</v>
          </cell>
          <cell r="CL19">
            <v>0</v>
          </cell>
          <cell r="DA19">
            <v>0</v>
          </cell>
          <cell r="DB19">
            <v>0</v>
          </cell>
          <cell r="DC19">
            <v>0</v>
          </cell>
          <cell r="DD19">
            <v>0</v>
          </cell>
          <cell r="DE19">
            <v>0</v>
          </cell>
          <cell r="DF19">
            <v>0</v>
          </cell>
          <cell r="DG19">
            <v>0</v>
          </cell>
          <cell r="DH19">
            <v>0</v>
          </cell>
          <cell r="DI19">
            <v>0</v>
          </cell>
          <cell r="DJ19">
            <v>0</v>
          </cell>
          <cell r="DK19">
            <v>0</v>
          </cell>
          <cell r="DL19">
            <v>0</v>
          </cell>
        </row>
        <row r="20">
          <cell r="A20">
            <v>16</v>
          </cell>
          <cell r="B20" t="str">
            <v>产品研发中心</v>
          </cell>
          <cell r="CA20">
            <v>0</v>
          </cell>
          <cell r="CB20">
            <v>0</v>
          </cell>
          <cell r="CC20">
            <v>0</v>
          </cell>
          <cell r="CD20">
            <v>0</v>
          </cell>
          <cell r="CE20">
            <v>0</v>
          </cell>
          <cell r="CF20">
            <v>0</v>
          </cell>
          <cell r="CG20">
            <v>0</v>
          </cell>
          <cell r="CH20">
            <v>0</v>
          </cell>
          <cell r="CI20">
            <v>0</v>
          </cell>
          <cell r="CJ20">
            <v>0</v>
          </cell>
          <cell r="CK20">
            <v>0</v>
          </cell>
          <cell r="CL20">
            <v>0</v>
          </cell>
          <cell r="DA20">
            <v>0</v>
          </cell>
          <cell r="DB20">
            <v>0</v>
          </cell>
          <cell r="DC20">
            <v>0</v>
          </cell>
          <cell r="DD20">
            <v>0</v>
          </cell>
          <cell r="DE20">
            <v>0</v>
          </cell>
          <cell r="DF20">
            <v>0</v>
          </cell>
          <cell r="DG20">
            <v>0</v>
          </cell>
          <cell r="DH20">
            <v>0</v>
          </cell>
          <cell r="DI20">
            <v>0</v>
          </cell>
          <cell r="DJ20">
            <v>0</v>
          </cell>
          <cell r="DK20">
            <v>0</v>
          </cell>
          <cell r="DL20">
            <v>0</v>
          </cell>
        </row>
        <row r="21">
          <cell r="A21">
            <v>17</v>
          </cell>
          <cell r="B21" t="str">
            <v>产品研发中心</v>
          </cell>
          <cell r="CA21">
            <v>0</v>
          </cell>
          <cell r="CB21">
            <v>0</v>
          </cell>
          <cell r="CC21">
            <v>0</v>
          </cell>
          <cell r="CD21">
            <v>0</v>
          </cell>
          <cell r="CE21">
            <v>0</v>
          </cell>
          <cell r="CF21">
            <v>0</v>
          </cell>
          <cell r="CG21">
            <v>0</v>
          </cell>
          <cell r="CH21">
            <v>0</v>
          </cell>
          <cell r="CI21">
            <v>0</v>
          </cell>
          <cell r="CJ21">
            <v>0</v>
          </cell>
          <cell r="CK21">
            <v>0</v>
          </cell>
          <cell r="CL21">
            <v>0</v>
          </cell>
          <cell r="DA21">
            <v>0</v>
          </cell>
          <cell r="DB21">
            <v>0</v>
          </cell>
          <cell r="DC21">
            <v>0</v>
          </cell>
          <cell r="DD21">
            <v>0</v>
          </cell>
          <cell r="DE21">
            <v>0</v>
          </cell>
          <cell r="DF21">
            <v>0</v>
          </cell>
          <cell r="DG21">
            <v>0</v>
          </cell>
          <cell r="DH21">
            <v>0</v>
          </cell>
          <cell r="DI21">
            <v>0</v>
          </cell>
          <cell r="DJ21">
            <v>0</v>
          </cell>
          <cell r="DK21">
            <v>0</v>
          </cell>
          <cell r="DL21">
            <v>0</v>
          </cell>
        </row>
        <row r="22">
          <cell r="A22">
            <v>18</v>
          </cell>
          <cell r="B22" t="str">
            <v>产品研发中心</v>
          </cell>
          <cell r="CA22">
            <v>0</v>
          </cell>
          <cell r="CB22">
            <v>0</v>
          </cell>
          <cell r="CC22">
            <v>0</v>
          </cell>
          <cell r="CD22">
            <v>0</v>
          </cell>
          <cell r="CE22">
            <v>0</v>
          </cell>
          <cell r="CF22">
            <v>0</v>
          </cell>
          <cell r="CG22">
            <v>0</v>
          </cell>
          <cell r="CH22">
            <v>0</v>
          </cell>
          <cell r="CI22">
            <v>0</v>
          </cell>
          <cell r="CJ22">
            <v>0</v>
          </cell>
          <cell r="CK22">
            <v>0</v>
          </cell>
          <cell r="CL22">
            <v>0</v>
          </cell>
          <cell r="DA22">
            <v>0</v>
          </cell>
          <cell r="DB22">
            <v>0</v>
          </cell>
          <cell r="DC22">
            <v>0</v>
          </cell>
          <cell r="DD22">
            <v>0</v>
          </cell>
          <cell r="DE22">
            <v>0</v>
          </cell>
          <cell r="DF22">
            <v>0</v>
          </cell>
          <cell r="DG22">
            <v>0</v>
          </cell>
          <cell r="DH22">
            <v>0</v>
          </cell>
          <cell r="DI22">
            <v>0</v>
          </cell>
          <cell r="DJ22">
            <v>0</v>
          </cell>
          <cell r="DK22">
            <v>0</v>
          </cell>
          <cell r="DL22">
            <v>0</v>
          </cell>
        </row>
        <row r="23">
          <cell r="A23">
            <v>19</v>
          </cell>
          <cell r="B23" t="str">
            <v>产品研发中心</v>
          </cell>
          <cell r="CA23">
            <v>0</v>
          </cell>
          <cell r="CB23">
            <v>0</v>
          </cell>
          <cell r="CC23">
            <v>0</v>
          </cell>
          <cell r="CD23">
            <v>0</v>
          </cell>
          <cell r="CE23">
            <v>0</v>
          </cell>
          <cell r="CF23">
            <v>0</v>
          </cell>
          <cell r="CG23">
            <v>0</v>
          </cell>
          <cell r="CH23">
            <v>0</v>
          </cell>
          <cell r="CI23">
            <v>0</v>
          </cell>
          <cell r="CJ23">
            <v>0</v>
          </cell>
          <cell r="CK23">
            <v>0</v>
          </cell>
          <cell r="CL23">
            <v>0</v>
          </cell>
          <cell r="DA23">
            <v>0</v>
          </cell>
          <cell r="DB23">
            <v>0</v>
          </cell>
          <cell r="DC23">
            <v>0</v>
          </cell>
          <cell r="DD23">
            <v>0</v>
          </cell>
          <cell r="DE23">
            <v>0</v>
          </cell>
          <cell r="DF23">
            <v>0</v>
          </cell>
          <cell r="DG23">
            <v>0</v>
          </cell>
          <cell r="DH23">
            <v>0</v>
          </cell>
          <cell r="DI23">
            <v>0</v>
          </cell>
          <cell r="DJ23">
            <v>0</v>
          </cell>
          <cell r="DK23">
            <v>0</v>
          </cell>
          <cell r="DL23">
            <v>0</v>
          </cell>
        </row>
        <row r="24">
          <cell r="A24">
            <v>20</v>
          </cell>
          <cell r="B24" t="str">
            <v>产品研发中心</v>
          </cell>
          <cell r="CA24">
            <v>0</v>
          </cell>
          <cell r="CB24">
            <v>0</v>
          </cell>
          <cell r="CC24">
            <v>0</v>
          </cell>
          <cell r="CD24">
            <v>0</v>
          </cell>
          <cell r="CE24">
            <v>0</v>
          </cell>
          <cell r="CF24">
            <v>0</v>
          </cell>
          <cell r="CG24">
            <v>0</v>
          </cell>
          <cell r="CH24">
            <v>0</v>
          </cell>
          <cell r="CI24">
            <v>0</v>
          </cell>
          <cell r="CJ24">
            <v>0</v>
          </cell>
          <cell r="CK24">
            <v>0</v>
          </cell>
          <cell r="CL24">
            <v>0</v>
          </cell>
          <cell r="DA24">
            <v>0</v>
          </cell>
          <cell r="DB24">
            <v>0</v>
          </cell>
          <cell r="DC24">
            <v>0</v>
          </cell>
          <cell r="DD24">
            <v>0</v>
          </cell>
          <cell r="DE24">
            <v>0</v>
          </cell>
          <cell r="DF24">
            <v>0</v>
          </cell>
          <cell r="DG24">
            <v>0</v>
          </cell>
          <cell r="DH24">
            <v>0</v>
          </cell>
          <cell r="DI24">
            <v>0</v>
          </cell>
          <cell r="DJ24">
            <v>0</v>
          </cell>
          <cell r="DK24">
            <v>0</v>
          </cell>
          <cell r="DL24">
            <v>0</v>
          </cell>
        </row>
        <row r="25">
          <cell r="A25">
            <v>21</v>
          </cell>
          <cell r="B25" t="str">
            <v>产品研发中心</v>
          </cell>
          <cell r="CA25">
            <v>0</v>
          </cell>
          <cell r="CB25">
            <v>0</v>
          </cell>
          <cell r="CC25">
            <v>0</v>
          </cell>
          <cell r="CD25">
            <v>0</v>
          </cell>
          <cell r="CE25">
            <v>0</v>
          </cell>
          <cell r="CF25">
            <v>0</v>
          </cell>
          <cell r="CG25">
            <v>0</v>
          </cell>
          <cell r="CH25">
            <v>0</v>
          </cell>
          <cell r="CI25">
            <v>0</v>
          </cell>
          <cell r="CJ25">
            <v>0</v>
          </cell>
          <cell r="CK25">
            <v>0</v>
          </cell>
          <cell r="CL25">
            <v>0</v>
          </cell>
          <cell r="DA25">
            <v>0</v>
          </cell>
          <cell r="DB25">
            <v>0</v>
          </cell>
          <cell r="DC25">
            <v>0</v>
          </cell>
          <cell r="DD25">
            <v>0</v>
          </cell>
          <cell r="DE25">
            <v>0</v>
          </cell>
          <cell r="DF25">
            <v>0</v>
          </cell>
          <cell r="DG25">
            <v>0</v>
          </cell>
          <cell r="DH25">
            <v>0</v>
          </cell>
          <cell r="DI25">
            <v>0</v>
          </cell>
          <cell r="DJ25">
            <v>0</v>
          </cell>
          <cell r="DK25">
            <v>0</v>
          </cell>
          <cell r="DL25">
            <v>0</v>
          </cell>
        </row>
        <row r="26">
          <cell r="CA26">
            <v>0</v>
          </cell>
          <cell r="CB26">
            <v>0</v>
          </cell>
          <cell r="CC26">
            <v>0</v>
          </cell>
          <cell r="CD26">
            <v>0</v>
          </cell>
          <cell r="CE26">
            <v>0</v>
          </cell>
          <cell r="CF26">
            <v>0</v>
          </cell>
          <cell r="CG26">
            <v>0</v>
          </cell>
          <cell r="CH26">
            <v>0</v>
          </cell>
          <cell r="CI26">
            <v>0</v>
          </cell>
          <cell r="CJ26">
            <v>0</v>
          </cell>
          <cell r="CK26">
            <v>0</v>
          </cell>
          <cell r="CL26">
            <v>0</v>
          </cell>
        </row>
      </sheetData>
      <sheetData sheetId="3"/>
      <sheetData sheetId="4"/>
      <sheetData sheetId="5"/>
      <sheetData sheetId="6"/>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部门看板"/>
      <sheetName val="部门-汇总页"/>
      <sheetName val="产值及收款计划（2026）"/>
      <sheetName val="长账龄落实计划"/>
      <sheetName val="月度收款计划"/>
      <sheetName val="月度实际收款（参考）"/>
      <sheetName val="月度支付计划 "/>
      <sheetName val="月度实际支付（参考）"/>
      <sheetName val="待协调事项"/>
      <sheetName val="24年合同台账（含流转中及赢单项目）"/>
      <sheetName val="CRM山头项目"/>
      <sheetName val="CRM项目编号查询"/>
      <sheetName val="产值及收款计划（历年在建+24年新签）"/>
      <sheetName val="长账龄应收账款催收进展"/>
      <sheetName val="跟进项目落地计划"/>
      <sheetName val="客户拓展措施"/>
      <sheetName val="产值及收款计划（2025）"/>
    </sheetNames>
    <sheetDataSet>
      <sheetData sheetId="0"/>
      <sheetData sheetId="1">
        <row r="3">
          <cell r="E3">
            <v>0</v>
          </cell>
          <cell r="F3">
            <v>0</v>
          </cell>
          <cell r="G3">
            <v>0</v>
          </cell>
          <cell r="H3">
            <v>0</v>
          </cell>
          <cell r="I3">
            <v>0</v>
          </cell>
          <cell r="J3">
            <v>0</v>
          </cell>
          <cell r="K3">
            <v>0</v>
          </cell>
          <cell r="L3">
            <v>0</v>
          </cell>
          <cell r="M3">
            <v>0</v>
          </cell>
          <cell r="N3">
            <v>0</v>
          </cell>
          <cell r="O3">
            <v>0</v>
          </cell>
          <cell r="P3">
            <v>28.88</v>
          </cell>
          <cell r="Q3">
            <v>0</v>
          </cell>
          <cell r="R3">
            <v>0</v>
          </cell>
          <cell r="S3">
            <v>0</v>
          </cell>
          <cell r="T3">
            <v>0</v>
          </cell>
          <cell r="U3">
            <v>0</v>
          </cell>
          <cell r="V3">
            <v>0</v>
          </cell>
          <cell r="W3">
            <v>0</v>
          </cell>
          <cell r="X3">
            <v>0</v>
          </cell>
          <cell r="Y3">
            <v>0</v>
          </cell>
          <cell r="Z3">
            <v>0</v>
          </cell>
          <cell r="AA3">
            <v>0</v>
          </cell>
          <cell r="AB3">
            <v>0</v>
          </cell>
        </row>
        <row r="4">
          <cell r="E4">
            <v>0</v>
          </cell>
          <cell r="F4">
            <v>0</v>
          </cell>
          <cell r="G4">
            <v>0</v>
          </cell>
          <cell r="H4">
            <v>0</v>
          </cell>
          <cell r="I4">
            <v>0</v>
          </cell>
          <cell r="J4">
            <v>0</v>
          </cell>
          <cell r="K4">
            <v>0</v>
          </cell>
          <cell r="L4">
            <v>0</v>
          </cell>
          <cell r="M4">
            <v>0</v>
          </cell>
          <cell r="N4">
            <v>0</v>
          </cell>
          <cell r="O4">
            <v>0</v>
          </cell>
          <cell r="P4">
            <v>2.38</v>
          </cell>
          <cell r="Q4">
            <v>0</v>
          </cell>
          <cell r="R4">
            <v>0</v>
          </cell>
          <cell r="S4">
            <v>0</v>
          </cell>
          <cell r="T4">
            <v>0</v>
          </cell>
          <cell r="U4">
            <v>0</v>
          </cell>
          <cell r="V4">
            <v>0</v>
          </cell>
          <cell r="W4">
            <v>0</v>
          </cell>
          <cell r="X4">
            <v>0</v>
          </cell>
          <cell r="Y4">
            <v>0</v>
          </cell>
          <cell r="Z4">
            <v>0</v>
          </cell>
          <cell r="AA4">
            <v>0</v>
          </cell>
          <cell r="AB4">
            <v>0</v>
          </cell>
        </row>
        <row r="5">
          <cell r="E5">
            <v>0</v>
          </cell>
          <cell r="F5">
            <v>0</v>
          </cell>
          <cell r="G5">
            <v>0</v>
          </cell>
          <cell r="H5">
            <v>0</v>
          </cell>
          <cell r="I5">
            <v>0</v>
          </cell>
          <cell r="J5">
            <v>0</v>
          </cell>
          <cell r="K5">
            <v>0</v>
          </cell>
          <cell r="L5">
            <v>0</v>
          </cell>
          <cell r="M5">
            <v>0</v>
          </cell>
          <cell r="N5">
            <v>0</v>
          </cell>
          <cell r="O5">
            <v>0</v>
          </cell>
          <cell r="P5">
            <v>27.245283018867902</v>
          </cell>
          <cell r="Q5">
            <v>0</v>
          </cell>
          <cell r="R5">
            <v>0</v>
          </cell>
          <cell r="S5">
            <v>0</v>
          </cell>
          <cell r="T5">
            <v>0</v>
          </cell>
          <cell r="U5">
            <v>0</v>
          </cell>
          <cell r="V5">
            <v>0</v>
          </cell>
          <cell r="W5">
            <v>0</v>
          </cell>
          <cell r="X5">
            <v>0</v>
          </cell>
          <cell r="Y5">
            <v>0</v>
          </cell>
          <cell r="Z5">
            <v>0</v>
          </cell>
          <cell r="AA5">
            <v>0</v>
          </cell>
          <cell r="AB5">
            <v>0</v>
          </cell>
        </row>
        <row r="6">
          <cell r="E6">
            <v>0</v>
          </cell>
          <cell r="F6">
            <v>0</v>
          </cell>
          <cell r="G6">
            <v>0</v>
          </cell>
          <cell r="H6">
            <v>0</v>
          </cell>
          <cell r="I6">
            <v>0</v>
          </cell>
          <cell r="J6">
            <v>0</v>
          </cell>
          <cell r="K6">
            <v>0</v>
          </cell>
          <cell r="L6">
            <v>0</v>
          </cell>
          <cell r="M6">
            <v>0</v>
          </cell>
          <cell r="N6">
            <v>0</v>
          </cell>
          <cell r="O6">
            <v>0</v>
          </cell>
          <cell r="P6">
            <v>2.2452830188679198</v>
          </cell>
          <cell r="Q6">
            <v>0</v>
          </cell>
          <cell r="R6">
            <v>0</v>
          </cell>
          <cell r="S6">
            <v>0</v>
          </cell>
          <cell r="T6">
            <v>0</v>
          </cell>
          <cell r="U6">
            <v>0</v>
          </cell>
          <cell r="V6">
            <v>0</v>
          </cell>
          <cell r="W6">
            <v>0</v>
          </cell>
          <cell r="X6">
            <v>0</v>
          </cell>
          <cell r="Y6">
            <v>0</v>
          </cell>
          <cell r="Z6">
            <v>0</v>
          </cell>
          <cell r="AA6">
            <v>0</v>
          </cell>
          <cell r="AB6">
            <v>0</v>
          </cell>
        </row>
        <row r="7">
          <cell r="E7">
            <v>0</v>
          </cell>
          <cell r="F7">
            <v>0</v>
          </cell>
          <cell r="G7">
            <v>0</v>
          </cell>
          <cell r="H7">
            <v>0</v>
          </cell>
          <cell r="I7">
            <v>0</v>
          </cell>
          <cell r="J7">
            <v>0</v>
          </cell>
          <cell r="K7">
            <v>0</v>
          </cell>
          <cell r="L7">
            <v>0</v>
          </cell>
          <cell r="M7">
            <v>0</v>
          </cell>
          <cell r="N7">
            <v>0</v>
          </cell>
          <cell r="O7">
            <v>0</v>
          </cell>
          <cell r="P7">
            <v>0</v>
          </cell>
          <cell r="Q7">
            <v>4.3263559999999996</v>
          </cell>
          <cell r="R7">
            <v>0</v>
          </cell>
          <cell r="S7">
            <v>7.22</v>
          </cell>
          <cell r="T7">
            <v>0</v>
          </cell>
          <cell r="U7">
            <v>0</v>
          </cell>
          <cell r="V7">
            <v>0</v>
          </cell>
          <cell r="W7">
            <v>0</v>
          </cell>
          <cell r="X7">
            <v>0</v>
          </cell>
          <cell r="Y7">
            <v>0</v>
          </cell>
          <cell r="Z7">
            <v>0</v>
          </cell>
          <cell r="AA7">
            <v>0</v>
          </cell>
          <cell r="AB7">
            <v>0</v>
          </cell>
        </row>
        <row r="8">
          <cell r="E8">
            <v>0</v>
          </cell>
          <cell r="F8">
            <v>0</v>
          </cell>
          <cell r="G8">
            <v>0</v>
          </cell>
          <cell r="H8">
            <v>0</v>
          </cell>
          <cell r="I8">
            <v>0</v>
          </cell>
          <cell r="J8">
            <v>0</v>
          </cell>
          <cell r="K8">
            <v>0</v>
          </cell>
          <cell r="L8">
            <v>0</v>
          </cell>
          <cell r="M8">
            <v>0</v>
          </cell>
          <cell r="N8">
            <v>0</v>
          </cell>
          <cell r="O8">
            <v>0</v>
          </cell>
          <cell r="P8">
            <v>0</v>
          </cell>
          <cell r="Q8">
            <v>0.11231288828839001</v>
          </cell>
          <cell r="R8">
            <v>0</v>
          </cell>
          <cell r="S8">
            <v>0.59499999999999997</v>
          </cell>
          <cell r="T8">
            <v>0</v>
          </cell>
          <cell r="U8">
            <v>0</v>
          </cell>
          <cell r="V8">
            <v>0</v>
          </cell>
          <cell r="W8">
            <v>0</v>
          </cell>
          <cell r="X8">
            <v>0</v>
          </cell>
          <cell r="Y8">
            <v>0</v>
          </cell>
          <cell r="Z8">
            <v>0</v>
          </cell>
          <cell r="AA8">
            <v>0</v>
          </cell>
          <cell r="AB8">
            <v>0</v>
          </cell>
        </row>
      </sheetData>
      <sheetData sheetId="2">
        <row r="1">
          <cell r="B1" t="str">
            <v>2025年产值及收款计划</v>
          </cell>
          <cell r="U1">
            <v>0</v>
          </cell>
          <cell r="V1">
            <v>709.32697399999995</v>
          </cell>
          <cell r="AA1">
            <v>0</v>
          </cell>
          <cell r="AB1">
            <v>0</v>
          </cell>
          <cell r="AC1">
            <v>0</v>
          </cell>
          <cell r="AD1">
            <v>0</v>
          </cell>
          <cell r="AE1">
            <v>0</v>
          </cell>
          <cell r="AF1">
            <v>0</v>
          </cell>
          <cell r="AG1">
            <v>0</v>
          </cell>
          <cell r="AH1">
            <v>0</v>
          </cell>
          <cell r="AI1">
            <v>0</v>
          </cell>
          <cell r="AJ1">
            <v>0</v>
          </cell>
          <cell r="AK1">
            <v>0</v>
          </cell>
          <cell r="AL1">
            <v>28.88</v>
          </cell>
          <cell r="AX1">
            <v>11.546355999999999</v>
          </cell>
          <cell r="AY1">
            <v>1730.086986</v>
          </cell>
          <cell r="AZ1">
            <v>1020.760012</v>
          </cell>
          <cell r="BA1">
            <v>0</v>
          </cell>
          <cell r="BB1">
            <v>0</v>
          </cell>
          <cell r="BC1">
            <v>0</v>
          </cell>
          <cell r="BD1">
            <v>0</v>
          </cell>
          <cell r="BE1">
            <v>0</v>
          </cell>
          <cell r="BF1">
            <v>0</v>
          </cell>
          <cell r="BG1">
            <v>0</v>
          </cell>
          <cell r="BH1">
            <v>0</v>
          </cell>
          <cell r="BI1">
            <v>0</v>
          </cell>
          <cell r="BJ1">
            <v>0</v>
          </cell>
          <cell r="BK1">
            <v>0</v>
          </cell>
          <cell r="BL1">
            <v>0</v>
          </cell>
          <cell r="CA1">
            <v>0</v>
          </cell>
          <cell r="CB1">
            <v>0</v>
          </cell>
          <cell r="CC1">
            <v>0</v>
          </cell>
          <cell r="CD1">
            <v>0</v>
          </cell>
          <cell r="CE1">
            <v>0</v>
          </cell>
          <cell r="CF1">
            <v>0</v>
          </cell>
          <cell r="CG1">
            <v>0</v>
          </cell>
          <cell r="CH1">
            <v>0</v>
          </cell>
          <cell r="CI1">
            <v>0</v>
          </cell>
          <cell r="CJ1">
            <v>0</v>
          </cell>
          <cell r="CK1">
            <v>0</v>
          </cell>
          <cell r="CL1">
            <v>0</v>
          </cell>
          <cell r="DA1">
            <v>4.3263559999999996</v>
          </cell>
          <cell r="DB1">
            <v>0</v>
          </cell>
          <cell r="DC1">
            <v>7.22</v>
          </cell>
          <cell r="DD1">
            <v>0</v>
          </cell>
          <cell r="DE1">
            <v>0</v>
          </cell>
          <cell r="DF1">
            <v>0</v>
          </cell>
          <cell r="DG1">
            <v>0</v>
          </cell>
          <cell r="DH1">
            <v>0</v>
          </cell>
          <cell r="DI1">
            <v>0</v>
          </cell>
          <cell r="DJ1">
            <v>0</v>
          </cell>
          <cell r="DK1">
            <v>0</v>
          </cell>
          <cell r="DL1">
            <v>0</v>
          </cell>
        </row>
        <row r="2">
          <cell r="U2">
            <v>0</v>
          </cell>
          <cell r="V2">
            <v>709.32697399999995</v>
          </cell>
          <cell r="AA2">
            <v>0</v>
          </cell>
          <cell r="AB2">
            <v>0</v>
          </cell>
          <cell r="AC2">
            <v>0</v>
          </cell>
          <cell r="AD2">
            <v>0</v>
          </cell>
          <cell r="AE2">
            <v>0</v>
          </cell>
          <cell r="AF2">
            <v>0</v>
          </cell>
          <cell r="AG2">
            <v>0</v>
          </cell>
          <cell r="AH2">
            <v>0</v>
          </cell>
          <cell r="AI2">
            <v>0</v>
          </cell>
          <cell r="AJ2">
            <v>0</v>
          </cell>
          <cell r="AK2">
            <v>0</v>
          </cell>
          <cell r="AL2">
            <v>28.88</v>
          </cell>
          <cell r="AX2">
            <v>11.546355999999999</v>
          </cell>
          <cell r="AY2">
            <v>1730.086986</v>
          </cell>
          <cell r="AZ2">
            <v>1020.760012</v>
          </cell>
          <cell r="BA2">
            <v>0</v>
          </cell>
          <cell r="BB2">
            <v>0</v>
          </cell>
          <cell r="BC2">
            <v>0</v>
          </cell>
          <cell r="BD2">
            <v>0</v>
          </cell>
          <cell r="BE2">
            <v>0</v>
          </cell>
          <cell r="BF2">
            <v>0</v>
          </cell>
          <cell r="BG2">
            <v>0</v>
          </cell>
          <cell r="BH2">
            <v>0</v>
          </cell>
          <cell r="BI2">
            <v>0</v>
          </cell>
          <cell r="BJ2">
            <v>0</v>
          </cell>
          <cell r="BK2">
            <v>0</v>
          </cell>
          <cell r="BL2">
            <v>0</v>
          </cell>
          <cell r="CA2">
            <v>0</v>
          </cell>
          <cell r="CB2">
            <v>0</v>
          </cell>
          <cell r="CC2">
            <v>0</v>
          </cell>
          <cell r="CD2">
            <v>0</v>
          </cell>
          <cell r="CE2">
            <v>0</v>
          </cell>
          <cell r="CF2">
            <v>0</v>
          </cell>
          <cell r="CG2">
            <v>0</v>
          </cell>
          <cell r="CH2">
            <v>0</v>
          </cell>
          <cell r="CI2">
            <v>0</v>
          </cell>
          <cell r="CJ2">
            <v>0</v>
          </cell>
          <cell r="CK2">
            <v>0</v>
          </cell>
          <cell r="CL2">
            <v>0</v>
          </cell>
          <cell r="DA2">
            <v>4.3263559999999996</v>
          </cell>
          <cell r="DB2">
            <v>0</v>
          </cell>
          <cell r="DC2">
            <v>7.22</v>
          </cell>
          <cell r="DD2">
            <v>0</v>
          </cell>
          <cell r="DE2">
            <v>0</v>
          </cell>
          <cell r="DF2">
            <v>0</v>
          </cell>
          <cell r="DG2">
            <v>0</v>
          </cell>
          <cell r="DH2">
            <v>0</v>
          </cell>
          <cell r="DI2">
            <v>0</v>
          </cell>
          <cell r="DJ2">
            <v>0</v>
          </cell>
          <cell r="DK2">
            <v>0</v>
          </cell>
          <cell r="DL2">
            <v>0</v>
          </cell>
        </row>
        <row r="3">
          <cell r="M3" t="str">
            <v>非主导不需填写</v>
          </cell>
          <cell r="P3" t="str">
            <v>已完结合同只填收款计划</v>
          </cell>
        </row>
        <row r="4">
          <cell r="A4" t="str">
            <v>序号</v>
          </cell>
          <cell r="B4" t="str">
            <v>部门</v>
          </cell>
          <cell r="C4" t="str">
            <v>合同编号</v>
          </cell>
          <cell r="D4" t="str">
            <v>合同名称</v>
          </cell>
          <cell r="E4" t="str">
            <v>合同金额</v>
          </cell>
          <cell r="F4" t="str">
            <v>部门合同额/总产值</v>
          </cell>
          <cell r="G4" t="str">
            <v>部门-有效产值</v>
          </cell>
          <cell r="H4" t="str">
            <v>部门-自营产值</v>
          </cell>
          <cell r="I4" t="str">
            <v>部门-自营率</v>
          </cell>
          <cell r="J4" t="str">
            <v>综合税率</v>
          </cell>
          <cell r="K4" t="str">
            <v>备用列</v>
          </cell>
          <cell r="L4" t="str">
            <v>备用列</v>
          </cell>
          <cell r="M4" t="str">
            <v>是否生产主导</v>
          </cell>
          <cell r="N4" t="str">
            <v>团队</v>
          </cell>
          <cell r="O4" t="str">
            <v>项目经理</v>
          </cell>
          <cell r="P4" t="str">
            <v>合同类型</v>
          </cell>
          <cell r="Q4" t="str">
            <v>备用列</v>
          </cell>
          <cell r="R4" t="str">
            <v>备用列</v>
          </cell>
          <cell r="S4" t="str">
            <v>备用列</v>
          </cell>
          <cell r="T4" t="str">
            <v>历年已确认产值（未拆分）</v>
          </cell>
          <cell r="U4" t="str">
            <v>2026已确认产值（未拆分）</v>
          </cell>
          <cell r="V4" t="str">
            <v>剩余产值</v>
          </cell>
          <cell r="W4" t="str">
            <v>备用列</v>
          </cell>
          <cell r="X4" t="str">
            <v>备用列</v>
          </cell>
          <cell r="Y4" t="str">
            <v>备用列</v>
          </cell>
          <cell r="Z4" t="str">
            <v>备用列</v>
          </cell>
          <cell r="AA4" t="str">
            <v>2026-01产值计划</v>
          </cell>
          <cell r="AB4" t="str">
            <v>2026-02产值计划</v>
          </cell>
          <cell r="AC4" t="str">
            <v>2026-03产值计划</v>
          </cell>
          <cell r="AD4" t="str">
            <v>2026-04产值计划</v>
          </cell>
          <cell r="AE4" t="str">
            <v>2026-05产值计划</v>
          </cell>
          <cell r="AF4" t="str">
            <v>2026-06产值计划</v>
          </cell>
          <cell r="AG4" t="str">
            <v>2026-07产值计划</v>
          </cell>
          <cell r="AH4" t="str">
            <v>2026-08产值计划</v>
          </cell>
          <cell r="AI4" t="str">
            <v>2026-09产值计划</v>
          </cell>
          <cell r="AJ4" t="str">
            <v>2026-10产值计划</v>
          </cell>
          <cell r="AK4" t="str">
            <v>2026-11产值计划</v>
          </cell>
          <cell r="AL4" t="str">
            <v>2026-12产值计划</v>
          </cell>
          <cell r="AS4" t="str">
            <v>备用列</v>
          </cell>
          <cell r="AT4" t="str">
            <v>备用列</v>
          </cell>
          <cell r="AU4" t="str">
            <v>备用列</v>
          </cell>
          <cell r="AV4" t="str">
            <v>备用列</v>
          </cell>
          <cell r="AW4" t="str">
            <v>历年已收款（未拆分）</v>
          </cell>
          <cell r="AX4" t="str">
            <v>2026已收款（未拆分）</v>
          </cell>
          <cell r="AY4" t="str">
            <v>剩余收款（按合同额）</v>
          </cell>
          <cell r="AZ4" t="str">
            <v>剩余收款（按已确认产值）</v>
          </cell>
          <cell r="BA4" t="str">
            <v>2026-01收款计划</v>
          </cell>
          <cell r="BB4" t="str">
            <v>2026-02收款计划</v>
          </cell>
          <cell r="BC4" t="str">
            <v>2026-03收款计划</v>
          </cell>
          <cell r="BD4" t="str">
            <v>2026-04收款计划</v>
          </cell>
          <cell r="BE4" t="str">
            <v>2026-05收款计划</v>
          </cell>
          <cell r="BF4" t="str">
            <v>2026-06收款计划</v>
          </cell>
          <cell r="BG4" t="str">
            <v>2026-07收款计划</v>
          </cell>
          <cell r="BH4" t="str">
            <v>2026-08收款计划</v>
          </cell>
          <cell r="BI4" t="str">
            <v>2026-09收款计划</v>
          </cell>
          <cell r="BJ4" t="str">
            <v>2026-10收款计划</v>
          </cell>
          <cell r="BK4" t="str">
            <v>2026-11收款计划</v>
          </cell>
          <cell r="BL4" t="str">
            <v>2026-12收款计划</v>
          </cell>
          <cell r="BQ4" t="str">
            <v>合同甲方</v>
          </cell>
          <cell r="BR4" t="str">
            <v>情况说明</v>
          </cell>
          <cell r="CA4" t="str">
            <v>2026-01实际产值</v>
          </cell>
          <cell r="CB4" t="str">
            <v>2026-02实际产值</v>
          </cell>
          <cell r="CC4" t="str">
            <v>2026-03实际产值</v>
          </cell>
          <cell r="CD4" t="str">
            <v>2026-04实际产值</v>
          </cell>
          <cell r="CE4" t="str">
            <v>2026-05实际产值</v>
          </cell>
          <cell r="CF4" t="str">
            <v>2026-06实际产值</v>
          </cell>
          <cell r="CG4" t="str">
            <v>2026-07实际产值</v>
          </cell>
          <cell r="CH4" t="str">
            <v>2026-08实际产值</v>
          </cell>
          <cell r="CI4" t="str">
            <v>2026-09实际产值</v>
          </cell>
          <cell r="CJ4" t="str">
            <v>2026-10实际产值</v>
          </cell>
          <cell r="CK4" t="str">
            <v>2026-11实际产值</v>
          </cell>
          <cell r="CL4" t="str">
            <v>2026-12实际产值</v>
          </cell>
          <cell r="DA4" t="str">
            <v>2026-01实际收款</v>
          </cell>
          <cell r="DB4" t="str">
            <v>2026-02实际收款</v>
          </cell>
          <cell r="DC4" t="str">
            <v>2026-03实际收款</v>
          </cell>
          <cell r="DD4" t="str">
            <v>2026-04实际收款</v>
          </cell>
          <cell r="DE4" t="str">
            <v>2026-05实际收款</v>
          </cell>
          <cell r="DF4" t="str">
            <v>2026-06实际收款</v>
          </cell>
          <cell r="DG4" t="str">
            <v>2026-07实际收款</v>
          </cell>
          <cell r="DH4" t="str">
            <v>2026-08实际收款</v>
          </cell>
          <cell r="DI4" t="str">
            <v>2026-09实际收款</v>
          </cell>
          <cell r="DJ4" t="str">
            <v>2026-10实际收款</v>
          </cell>
          <cell r="DK4" t="str">
            <v>2026-11实际收款</v>
          </cell>
          <cell r="DL4" t="str">
            <v>2026-12实际收款</v>
          </cell>
        </row>
        <row r="5">
          <cell r="A5">
            <v>1</v>
          </cell>
          <cell r="B5" t="str">
            <v>市场经营拓展中心</v>
          </cell>
          <cell r="C5" t="str">
            <v>SJHT2019110100082</v>
          </cell>
          <cell r="D5" t="str">
            <v>轨道交通工程机电施工管理系统项目合同</v>
          </cell>
          <cell r="E5">
            <v>334.87</v>
          </cell>
          <cell r="F5">
            <v>334.87</v>
          </cell>
          <cell r="H5">
            <v>270.25</v>
          </cell>
          <cell r="I5">
            <v>0.80702959357362603</v>
          </cell>
          <cell r="J5">
            <v>0.06</v>
          </cell>
          <cell r="M5" t="str">
            <v>主导</v>
          </cell>
          <cell r="N5">
            <v>0</v>
          </cell>
          <cell r="O5" t="str">
            <v>乔峰</v>
          </cell>
          <cell r="P5" t="str">
            <v>过往已完结</v>
          </cell>
          <cell r="T5">
            <v>334.87</v>
          </cell>
          <cell r="U5">
            <v>0</v>
          </cell>
          <cell r="V5">
            <v>0</v>
          </cell>
          <cell r="AA5">
            <v>0</v>
          </cell>
          <cell r="AB5">
            <v>0</v>
          </cell>
          <cell r="AC5">
            <v>0</v>
          </cell>
          <cell r="AD5">
            <v>0</v>
          </cell>
          <cell r="AE5">
            <v>0</v>
          </cell>
          <cell r="AF5">
            <v>0</v>
          </cell>
          <cell r="AG5">
            <v>0</v>
          </cell>
          <cell r="AH5">
            <v>0</v>
          </cell>
          <cell r="AI5">
            <v>0</v>
          </cell>
          <cell r="AJ5">
            <v>0</v>
          </cell>
          <cell r="AK5">
            <v>0</v>
          </cell>
          <cell r="AL5">
            <v>0</v>
          </cell>
          <cell r="AW5">
            <v>284.6395</v>
          </cell>
          <cell r="AX5">
            <v>0</v>
          </cell>
          <cell r="AY5">
            <v>50.230499999999999</v>
          </cell>
          <cell r="AZ5">
            <v>50.230499999999999</v>
          </cell>
          <cell r="BQ5" t="str">
            <v>厦门路桥信息股份有限公司</v>
          </cell>
          <cell r="CA5">
            <v>0</v>
          </cell>
          <cell r="CB5">
            <v>0</v>
          </cell>
          <cell r="CC5">
            <v>0</v>
          </cell>
          <cell r="CD5">
            <v>0</v>
          </cell>
          <cell r="CE5">
            <v>0</v>
          </cell>
          <cell r="CF5">
            <v>0</v>
          </cell>
          <cell r="CG5">
            <v>0</v>
          </cell>
          <cell r="CH5">
            <v>0</v>
          </cell>
          <cell r="CI5">
            <v>0</v>
          </cell>
          <cell r="CJ5">
            <v>0</v>
          </cell>
          <cell r="CK5">
            <v>0</v>
          </cell>
          <cell r="CL5">
            <v>0</v>
          </cell>
          <cell r="DA5">
            <v>0</v>
          </cell>
          <cell r="DB5">
            <v>0</v>
          </cell>
          <cell r="DC5">
            <v>0</v>
          </cell>
          <cell r="DD5">
            <v>0</v>
          </cell>
          <cell r="DE5">
            <v>0</v>
          </cell>
          <cell r="DF5">
            <v>0</v>
          </cell>
          <cell r="DG5">
            <v>0</v>
          </cell>
          <cell r="DH5">
            <v>0</v>
          </cell>
          <cell r="DI5">
            <v>0</v>
          </cell>
          <cell r="DJ5">
            <v>0</v>
          </cell>
          <cell r="DK5">
            <v>0</v>
          </cell>
          <cell r="DL5">
            <v>0</v>
          </cell>
        </row>
        <row r="6">
          <cell r="A6">
            <v>2</v>
          </cell>
          <cell r="B6" t="str">
            <v>市场经营拓展中心</v>
          </cell>
          <cell r="C6" t="str">
            <v>ZHT2024070100082</v>
          </cell>
          <cell r="D6" t="str">
            <v>四川省高速公路服务区信息化平台合同协议书</v>
          </cell>
          <cell r="E6">
            <v>522.16</v>
          </cell>
          <cell r="F6">
            <v>522.16</v>
          </cell>
          <cell r="G6">
            <v>522.16</v>
          </cell>
          <cell r="H6">
            <v>30.268899999999999</v>
          </cell>
          <cell r="I6">
            <v>5.7968630304887303E-2</v>
          </cell>
          <cell r="J6">
            <v>0.06</v>
          </cell>
          <cell r="M6" t="str">
            <v>主导</v>
          </cell>
          <cell r="N6">
            <v>0</v>
          </cell>
          <cell r="O6" t="str">
            <v>肖川</v>
          </cell>
          <cell r="P6" t="str">
            <v>在建</v>
          </cell>
          <cell r="T6">
            <v>455.62977000000001</v>
          </cell>
          <cell r="U6">
            <v>0</v>
          </cell>
          <cell r="V6">
            <v>66.530230000000003</v>
          </cell>
          <cell r="AW6">
            <v>455.62977000000001</v>
          </cell>
          <cell r="AX6">
            <v>0</v>
          </cell>
          <cell r="AY6">
            <v>66.530230000000003</v>
          </cell>
          <cell r="AZ6">
            <v>0</v>
          </cell>
          <cell r="BQ6" t="str">
            <v>四川智能交通系统管理有限责任公司</v>
          </cell>
          <cell r="CA6">
            <v>0</v>
          </cell>
          <cell r="CB6">
            <v>0</v>
          </cell>
          <cell r="CC6">
            <v>0</v>
          </cell>
          <cell r="CD6">
            <v>0</v>
          </cell>
          <cell r="CE6">
            <v>0</v>
          </cell>
          <cell r="CF6">
            <v>0</v>
          </cell>
          <cell r="CG6">
            <v>0</v>
          </cell>
          <cell r="CH6">
            <v>0</v>
          </cell>
          <cell r="CI6">
            <v>0</v>
          </cell>
          <cell r="CJ6">
            <v>0</v>
          </cell>
          <cell r="CK6">
            <v>0</v>
          </cell>
          <cell r="CL6">
            <v>0</v>
          </cell>
          <cell r="DA6">
            <v>0</v>
          </cell>
          <cell r="DB6">
            <v>0</v>
          </cell>
          <cell r="DC6">
            <v>0</v>
          </cell>
          <cell r="DD6">
            <v>0</v>
          </cell>
          <cell r="DE6">
            <v>0</v>
          </cell>
          <cell r="DF6">
            <v>0</v>
          </cell>
          <cell r="DG6">
            <v>0</v>
          </cell>
          <cell r="DH6">
            <v>0</v>
          </cell>
          <cell r="DI6">
            <v>0</v>
          </cell>
          <cell r="DJ6">
            <v>0</v>
          </cell>
          <cell r="DK6">
            <v>0</v>
          </cell>
          <cell r="DL6">
            <v>0</v>
          </cell>
        </row>
        <row r="7">
          <cell r="A7">
            <v>3</v>
          </cell>
          <cell r="B7" t="str">
            <v>市场经营拓展中心</v>
          </cell>
          <cell r="C7" t="str">
            <v>ZHT2024081600096</v>
          </cell>
          <cell r="D7" t="str">
            <v>奉贤区智能网联示范区车路协同应用建设项目一标段专业分包</v>
          </cell>
          <cell r="E7">
            <v>1496.0008</v>
          </cell>
          <cell r="F7">
            <v>1496.0008</v>
          </cell>
          <cell r="G7">
            <v>1496.0008</v>
          </cell>
          <cell r="H7">
            <v>33.9418000000001</v>
          </cell>
          <cell r="I7">
            <v>2.2688356851146101E-2</v>
          </cell>
          <cell r="J7">
            <v>0.09</v>
          </cell>
          <cell r="M7" t="str">
            <v>主导</v>
          </cell>
          <cell r="N7">
            <v>0</v>
          </cell>
          <cell r="O7" t="str">
            <v>马伟超</v>
          </cell>
          <cell r="P7" t="str">
            <v>在建</v>
          </cell>
          <cell r="T7">
            <v>1455.059</v>
          </cell>
          <cell r="U7">
            <v>0</v>
          </cell>
          <cell r="V7">
            <v>40.9418000000001</v>
          </cell>
          <cell r="AW7">
            <v>1187.0144700000001</v>
          </cell>
          <cell r="AX7">
            <v>2.3904000000000001</v>
          </cell>
          <cell r="AY7">
            <v>306.59593000000001</v>
          </cell>
          <cell r="AZ7">
            <v>265.65413000000001</v>
          </cell>
          <cell r="BQ7" t="str">
            <v>上海智能交通有限公司</v>
          </cell>
          <cell r="CA7">
            <v>0</v>
          </cell>
          <cell r="CB7">
            <v>0</v>
          </cell>
          <cell r="CC7">
            <v>0</v>
          </cell>
          <cell r="CD7">
            <v>0</v>
          </cell>
          <cell r="CE7">
            <v>0</v>
          </cell>
          <cell r="CF7">
            <v>0</v>
          </cell>
          <cell r="CG7">
            <v>0</v>
          </cell>
          <cell r="CH7">
            <v>0</v>
          </cell>
          <cell r="CI7">
            <v>0</v>
          </cell>
          <cell r="CJ7">
            <v>0</v>
          </cell>
          <cell r="CK7">
            <v>0</v>
          </cell>
          <cell r="CL7">
            <v>0</v>
          </cell>
          <cell r="DA7">
            <v>2.3904000000000001</v>
          </cell>
          <cell r="DB7">
            <v>0</v>
          </cell>
          <cell r="DC7">
            <v>0</v>
          </cell>
          <cell r="DD7">
            <v>0</v>
          </cell>
          <cell r="DE7">
            <v>0</v>
          </cell>
          <cell r="DF7">
            <v>0</v>
          </cell>
          <cell r="DG7">
            <v>0</v>
          </cell>
          <cell r="DH7">
            <v>0</v>
          </cell>
          <cell r="DI7">
            <v>0</v>
          </cell>
          <cell r="DJ7">
            <v>0</v>
          </cell>
          <cell r="DK7">
            <v>0</v>
          </cell>
          <cell r="DL7">
            <v>0</v>
          </cell>
        </row>
        <row r="8">
          <cell r="A8">
            <v>4</v>
          </cell>
          <cell r="B8" t="str">
            <v>市场经营拓展中心</v>
          </cell>
          <cell r="C8" t="str">
            <v>ZHT2024081600097</v>
          </cell>
          <cell r="D8" t="str">
            <v>奉贤区智能网联示范区车路协同应用建设项目二标段专业分包</v>
          </cell>
          <cell r="E8">
            <v>1476.867082</v>
          </cell>
          <cell r="F8">
            <v>1476.867082</v>
          </cell>
          <cell r="G8">
            <v>1476.867082</v>
          </cell>
          <cell r="H8">
            <v>44.3059820000001</v>
          </cell>
          <cell r="I8">
            <v>2.9999979375259798E-2</v>
          </cell>
          <cell r="J8">
            <v>0.09</v>
          </cell>
          <cell r="M8" t="str">
            <v>主导</v>
          </cell>
          <cell r="N8">
            <v>0</v>
          </cell>
          <cell r="O8" t="str">
            <v>马伟超</v>
          </cell>
          <cell r="P8" t="str">
            <v>在建</v>
          </cell>
          <cell r="T8">
            <v>1337.8921379999999</v>
          </cell>
          <cell r="U8">
            <v>0</v>
          </cell>
          <cell r="V8">
            <v>138.97494399999999</v>
          </cell>
          <cell r="AW8">
            <v>1058.0047999999999</v>
          </cell>
          <cell r="AX8">
            <v>1.935956</v>
          </cell>
          <cell r="AY8">
            <v>416.92632600000002</v>
          </cell>
          <cell r="AZ8">
            <v>277.95138200000002</v>
          </cell>
          <cell r="BQ8" t="str">
            <v>上海智能交通有限公司</v>
          </cell>
          <cell r="CA8">
            <v>0</v>
          </cell>
          <cell r="CB8">
            <v>0</v>
          </cell>
          <cell r="CC8">
            <v>0</v>
          </cell>
          <cell r="CD8">
            <v>0</v>
          </cell>
          <cell r="CE8">
            <v>0</v>
          </cell>
          <cell r="CF8">
            <v>0</v>
          </cell>
          <cell r="CG8">
            <v>0</v>
          </cell>
          <cell r="CH8">
            <v>0</v>
          </cell>
          <cell r="CI8">
            <v>0</v>
          </cell>
          <cell r="CJ8">
            <v>0</v>
          </cell>
          <cell r="CK8">
            <v>0</v>
          </cell>
          <cell r="CL8">
            <v>0</v>
          </cell>
          <cell r="DA8">
            <v>1.935956</v>
          </cell>
          <cell r="DB8">
            <v>0</v>
          </cell>
          <cell r="DC8">
            <v>0</v>
          </cell>
          <cell r="DD8">
            <v>0</v>
          </cell>
          <cell r="DE8">
            <v>0</v>
          </cell>
          <cell r="DF8">
            <v>0</v>
          </cell>
          <cell r="DG8">
            <v>0</v>
          </cell>
          <cell r="DH8">
            <v>0</v>
          </cell>
          <cell r="DI8">
            <v>0</v>
          </cell>
          <cell r="DJ8">
            <v>0</v>
          </cell>
          <cell r="DK8">
            <v>0</v>
          </cell>
          <cell r="DL8">
            <v>0</v>
          </cell>
        </row>
        <row r="9">
          <cell r="A9">
            <v>5</v>
          </cell>
          <cell r="B9" t="str">
            <v>市场经营拓展中心</v>
          </cell>
          <cell r="C9" t="str">
            <v>C0CJSC-FW-T/W-2025054</v>
          </cell>
          <cell r="D9" t="str">
            <v>高邑县区域视频管控平台集成和定制开发项目</v>
          </cell>
          <cell r="E9">
            <v>269.90600000000001</v>
          </cell>
          <cell r="F9">
            <v>269.90600000000001</v>
          </cell>
          <cell r="G9">
            <v>269.90600000000001</v>
          </cell>
          <cell r="H9">
            <v>39.236069000000001</v>
          </cell>
          <cell r="I9">
            <v>0.14536938415596501</v>
          </cell>
          <cell r="J9">
            <v>0.10459548406713901</v>
          </cell>
          <cell r="M9" t="str">
            <v>主导</v>
          </cell>
          <cell r="N9">
            <v>0</v>
          </cell>
          <cell r="O9" t="str">
            <v>马伟超</v>
          </cell>
          <cell r="P9" t="str">
            <v>25已完结</v>
          </cell>
          <cell r="T9">
            <v>269.90600000000001</v>
          </cell>
          <cell r="U9">
            <v>0</v>
          </cell>
          <cell r="V9">
            <v>0</v>
          </cell>
          <cell r="AA9">
            <v>0</v>
          </cell>
          <cell r="AB9">
            <v>0</v>
          </cell>
          <cell r="AC9">
            <v>0</v>
          </cell>
          <cell r="AD9">
            <v>0</v>
          </cell>
          <cell r="AE9">
            <v>0</v>
          </cell>
          <cell r="AF9">
            <v>0</v>
          </cell>
          <cell r="AG9">
            <v>0</v>
          </cell>
          <cell r="AH9">
            <v>0</v>
          </cell>
          <cell r="AI9">
            <v>0</v>
          </cell>
          <cell r="AJ9">
            <v>0</v>
          </cell>
          <cell r="AK9">
            <v>0</v>
          </cell>
          <cell r="AL9">
            <v>0</v>
          </cell>
          <cell r="AW9">
            <v>0</v>
          </cell>
          <cell r="AX9">
            <v>0</v>
          </cell>
          <cell r="AY9">
            <v>269.90600000000001</v>
          </cell>
          <cell r="AZ9">
            <v>269.90600000000001</v>
          </cell>
          <cell r="BQ9" t="str">
            <v>中国移动通信集团河北有限公司石家庄分公司</v>
          </cell>
          <cell r="CA9">
            <v>0</v>
          </cell>
          <cell r="CB9">
            <v>0</v>
          </cell>
          <cell r="CC9">
            <v>0</v>
          </cell>
          <cell r="CD9">
            <v>0</v>
          </cell>
          <cell r="CE9">
            <v>0</v>
          </cell>
          <cell r="CF9">
            <v>0</v>
          </cell>
          <cell r="CG9">
            <v>0</v>
          </cell>
          <cell r="CH9">
            <v>0</v>
          </cell>
          <cell r="CI9">
            <v>0</v>
          </cell>
          <cell r="CJ9">
            <v>0</v>
          </cell>
          <cell r="CK9">
            <v>0</v>
          </cell>
          <cell r="CL9">
            <v>0</v>
          </cell>
          <cell r="DA9">
            <v>0</v>
          </cell>
          <cell r="DB9">
            <v>0</v>
          </cell>
          <cell r="DC9">
            <v>0</v>
          </cell>
          <cell r="DD9">
            <v>0</v>
          </cell>
          <cell r="DE9">
            <v>0</v>
          </cell>
          <cell r="DF9">
            <v>0</v>
          </cell>
          <cell r="DG9">
            <v>0</v>
          </cell>
          <cell r="DH9">
            <v>0</v>
          </cell>
          <cell r="DI9">
            <v>0</v>
          </cell>
          <cell r="DJ9">
            <v>0</v>
          </cell>
          <cell r="DK9">
            <v>0</v>
          </cell>
          <cell r="DL9">
            <v>0</v>
          </cell>
        </row>
        <row r="10">
          <cell r="A10">
            <v>6</v>
          </cell>
          <cell r="B10" t="str">
            <v>市场经营拓展中心</v>
          </cell>
          <cell r="C10" t="str">
            <v>C0CJSC-JCCG-T/W-2025053</v>
          </cell>
          <cell r="D10" t="str">
            <v>高邑县县域机房及监控改造升级项目合同</v>
          </cell>
          <cell r="E10">
            <v>297.93799999999999</v>
          </cell>
          <cell r="F10">
            <v>297.93799999999999</v>
          </cell>
          <cell r="G10">
            <v>297.93799999999999</v>
          </cell>
          <cell r="H10">
            <v>44.952164000000003</v>
          </cell>
          <cell r="I10">
            <v>0.15087757855661199</v>
          </cell>
          <cell r="J10">
            <v>0.11021529724705</v>
          </cell>
          <cell r="M10" t="str">
            <v>主导</v>
          </cell>
          <cell r="N10">
            <v>0</v>
          </cell>
          <cell r="O10" t="str">
            <v>马伟超</v>
          </cell>
          <cell r="P10" t="str">
            <v>25已完结</v>
          </cell>
          <cell r="T10">
            <v>297.93799999999999</v>
          </cell>
          <cell r="U10">
            <v>0</v>
          </cell>
          <cell r="V10">
            <v>0</v>
          </cell>
          <cell r="AA10">
            <v>0</v>
          </cell>
          <cell r="AB10">
            <v>0</v>
          </cell>
          <cell r="AC10">
            <v>0</v>
          </cell>
          <cell r="AD10">
            <v>0</v>
          </cell>
          <cell r="AE10">
            <v>0</v>
          </cell>
          <cell r="AF10">
            <v>0</v>
          </cell>
          <cell r="AG10">
            <v>0</v>
          </cell>
          <cell r="AH10">
            <v>0</v>
          </cell>
          <cell r="AI10">
            <v>0</v>
          </cell>
          <cell r="AJ10">
            <v>0</v>
          </cell>
          <cell r="AK10">
            <v>0</v>
          </cell>
          <cell r="AL10">
            <v>0</v>
          </cell>
          <cell r="AW10">
            <v>0</v>
          </cell>
          <cell r="AX10">
            <v>0</v>
          </cell>
          <cell r="AY10">
            <v>297.93799999999999</v>
          </cell>
          <cell r="AZ10">
            <v>297.93799999999999</v>
          </cell>
          <cell r="BQ10" t="str">
            <v>中国移动通信集团河北有限公司石家庄分公司</v>
          </cell>
          <cell r="CA10">
            <v>0</v>
          </cell>
          <cell r="CB10">
            <v>0</v>
          </cell>
          <cell r="CC10">
            <v>0</v>
          </cell>
          <cell r="CD10">
            <v>0</v>
          </cell>
          <cell r="CE10">
            <v>0</v>
          </cell>
          <cell r="CF10">
            <v>0</v>
          </cell>
          <cell r="CG10">
            <v>0</v>
          </cell>
          <cell r="CH10">
            <v>0</v>
          </cell>
          <cell r="CI10">
            <v>0</v>
          </cell>
          <cell r="CJ10">
            <v>0</v>
          </cell>
          <cell r="CK10">
            <v>0</v>
          </cell>
          <cell r="CL10">
            <v>0</v>
          </cell>
          <cell r="DA10">
            <v>0</v>
          </cell>
          <cell r="DB10">
            <v>0</v>
          </cell>
          <cell r="DC10">
            <v>0</v>
          </cell>
          <cell r="DD10">
            <v>0</v>
          </cell>
          <cell r="DE10">
            <v>0</v>
          </cell>
          <cell r="DF10">
            <v>0</v>
          </cell>
          <cell r="DG10">
            <v>0</v>
          </cell>
          <cell r="DH10">
            <v>0</v>
          </cell>
          <cell r="DI10">
            <v>0</v>
          </cell>
          <cell r="DJ10">
            <v>0</v>
          </cell>
          <cell r="DK10">
            <v>0</v>
          </cell>
          <cell r="DL10">
            <v>0</v>
          </cell>
        </row>
        <row r="11">
          <cell r="A11">
            <v>7</v>
          </cell>
          <cell r="B11" t="str">
            <v>市场经营拓展中心</v>
          </cell>
          <cell r="C11" t="str">
            <v>C0CJSC-FW-T-2025062</v>
          </cell>
          <cell r="D11" t="str">
            <v>数字家庭建设指南智能终端接入设计咨询服务采购合同</v>
          </cell>
          <cell r="E11">
            <v>5</v>
          </cell>
          <cell r="F11">
            <v>5</v>
          </cell>
          <cell r="G11">
            <v>5</v>
          </cell>
          <cell r="H11">
            <v>5</v>
          </cell>
          <cell r="I11">
            <v>1</v>
          </cell>
          <cell r="J11">
            <v>0.06</v>
          </cell>
          <cell r="M11" t="str">
            <v>主导</v>
          </cell>
          <cell r="N11">
            <v>0</v>
          </cell>
          <cell r="O11" t="str">
            <v>马伟超</v>
          </cell>
          <cell r="P11" t="str">
            <v>在建</v>
          </cell>
          <cell r="T11">
            <v>0</v>
          </cell>
          <cell r="U11">
            <v>0</v>
          </cell>
          <cell r="V11">
            <v>5</v>
          </cell>
          <cell r="AW11">
            <v>5</v>
          </cell>
          <cell r="AX11">
            <v>0</v>
          </cell>
          <cell r="AY11">
            <v>0</v>
          </cell>
          <cell r="AZ11">
            <v>-5</v>
          </cell>
          <cell r="BQ11" t="str">
            <v>浙江城市数字技术有限公司</v>
          </cell>
          <cell r="CA11">
            <v>0</v>
          </cell>
          <cell r="CB11">
            <v>0</v>
          </cell>
          <cell r="CC11">
            <v>0</v>
          </cell>
          <cell r="CD11">
            <v>0</v>
          </cell>
          <cell r="CE11">
            <v>0</v>
          </cell>
          <cell r="CF11">
            <v>0</v>
          </cell>
          <cell r="CG11">
            <v>0</v>
          </cell>
          <cell r="CH11">
            <v>0</v>
          </cell>
          <cell r="CI11">
            <v>0</v>
          </cell>
          <cell r="CJ11">
            <v>0</v>
          </cell>
          <cell r="CK11">
            <v>0</v>
          </cell>
          <cell r="CL11">
            <v>0</v>
          </cell>
          <cell r="DA11">
            <v>0</v>
          </cell>
          <cell r="DB11">
            <v>0</v>
          </cell>
          <cell r="DC11">
            <v>0</v>
          </cell>
          <cell r="DD11">
            <v>0</v>
          </cell>
          <cell r="DE11">
            <v>0</v>
          </cell>
          <cell r="DF11">
            <v>0</v>
          </cell>
          <cell r="DG11">
            <v>0</v>
          </cell>
          <cell r="DH11">
            <v>0</v>
          </cell>
          <cell r="DI11">
            <v>0</v>
          </cell>
          <cell r="DJ11">
            <v>0</v>
          </cell>
          <cell r="DK11">
            <v>0</v>
          </cell>
          <cell r="DL11">
            <v>0</v>
          </cell>
        </row>
        <row r="12">
          <cell r="A12">
            <v>8</v>
          </cell>
          <cell r="B12" t="str">
            <v>市场经营拓展中心</v>
          </cell>
          <cell r="C12" t="str">
            <v>C0CJSC-SG-W-2025105</v>
          </cell>
          <cell r="D12" t="str">
            <v>兖矿设备采购-气相色谱和气相色谱质谱联用仪</v>
          </cell>
          <cell r="E12">
            <v>429</v>
          </cell>
          <cell r="F12">
            <v>429</v>
          </cell>
          <cell r="G12">
            <v>429</v>
          </cell>
          <cell r="H12">
            <v>25</v>
          </cell>
          <cell r="I12">
            <v>5.82750582750583E-2</v>
          </cell>
          <cell r="J12">
            <v>0.13</v>
          </cell>
          <cell r="M12" t="str">
            <v>主导</v>
          </cell>
          <cell r="N12">
            <v>0</v>
          </cell>
          <cell r="O12" t="str">
            <v>马伟超</v>
          </cell>
          <cell r="P12" t="str">
            <v>在建</v>
          </cell>
          <cell r="T12">
            <v>0</v>
          </cell>
          <cell r="U12">
            <v>0</v>
          </cell>
          <cell r="V12">
            <v>429</v>
          </cell>
          <cell r="AW12">
            <v>128.69999999999999</v>
          </cell>
          <cell r="AX12">
            <v>0</v>
          </cell>
          <cell r="AY12">
            <v>300.3</v>
          </cell>
          <cell r="AZ12">
            <v>-128.69999999999999</v>
          </cell>
          <cell r="BQ12" t="str">
            <v>兖矿集团有限公司煤液化及煤化工国家重点实验室</v>
          </cell>
          <cell r="CA12">
            <v>0</v>
          </cell>
          <cell r="CB12">
            <v>0</v>
          </cell>
          <cell r="CC12">
            <v>0</v>
          </cell>
          <cell r="CD12">
            <v>0</v>
          </cell>
          <cell r="CE12">
            <v>0</v>
          </cell>
          <cell r="CF12">
            <v>0</v>
          </cell>
          <cell r="CG12">
            <v>0</v>
          </cell>
          <cell r="CH12">
            <v>0</v>
          </cell>
          <cell r="CI12">
            <v>0</v>
          </cell>
          <cell r="CJ12">
            <v>0</v>
          </cell>
          <cell r="CK12">
            <v>0</v>
          </cell>
          <cell r="CL12">
            <v>0</v>
          </cell>
          <cell r="DA12">
            <v>0</v>
          </cell>
          <cell r="DB12">
            <v>0</v>
          </cell>
          <cell r="DC12">
            <v>0</v>
          </cell>
          <cell r="DD12">
            <v>0</v>
          </cell>
          <cell r="DE12">
            <v>0</v>
          </cell>
          <cell r="DF12">
            <v>0</v>
          </cell>
          <cell r="DG12">
            <v>0</v>
          </cell>
          <cell r="DH12">
            <v>0</v>
          </cell>
          <cell r="DI12">
            <v>0</v>
          </cell>
          <cell r="DJ12">
            <v>0</v>
          </cell>
          <cell r="DK12">
            <v>0</v>
          </cell>
          <cell r="DL12">
            <v>0</v>
          </cell>
        </row>
        <row r="13">
          <cell r="A13">
            <v>9</v>
          </cell>
          <cell r="B13" t="str">
            <v>市场经营拓展中心</v>
          </cell>
          <cell r="C13" t="str">
            <v>C0CJSC-FW-T-2026007</v>
          </cell>
          <cell r="D13" t="str">
            <v>虹口区城市管理行政执法局2026年信息化系统运维服务</v>
          </cell>
          <cell r="E13">
            <v>28.88</v>
          </cell>
          <cell r="F13">
            <v>28.88</v>
          </cell>
          <cell r="G13">
            <v>28.88</v>
          </cell>
          <cell r="H13">
            <v>2.38</v>
          </cell>
          <cell r="I13">
            <v>8.2409972299168896E-2</v>
          </cell>
          <cell r="J13">
            <v>0.06</v>
          </cell>
          <cell r="M13" t="str">
            <v>主导</v>
          </cell>
          <cell r="N13">
            <v>0</v>
          </cell>
          <cell r="O13" t="str">
            <v>瞿欣怡</v>
          </cell>
          <cell r="P13" t="str">
            <v>26新签</v>
          </cell>
          <cell r="T13">
            <v>0</v>
          </cell>
          <cell r="U13">
            <v>0</v>
          </cell>
          <cell r="V13">
            <v>28.88</v>
          </cell>
          <cell r="AL13">
            <v>28.88</v>
          </cell>
          <cell r="AW13">
            <v>0</v>
          </cell>
          <cell r="AX13">
            <v>7.22</v>
          </cell>
          <cell r="AY13">
            <v>21.66</v>
          </cell>
          <cell r="AZ13">
            <v>-7.22</v>
          </cell>
          <cell r="BQ13" t="str">
            <v>上海市虹口区城市管理行政执法局</v>
          </cell>
          <cell r="CA13">
            <v>0</v>
          </cell>
          <cell r="CB13">
            <v>0</v>
          </cell>
          <cell r="CC13">
            <v>0</v>
          </cell>
          <cell r="CD13">
            <v>0</v>
          </cell>
          <cell r="CE13">
            <v>0</v>
          </cell>
          <cell r="CF13">
            <v>0</v>
          </cell>
          <cell r="CG13">
            <v>0</v>
          </cell>
          <cell r="CH13">
            <v>0</v>
          </cell>
          <cell r="CI13">
            <v>0</v>
          </cell>
          <cell r="CJ13">
            <v>0</v>
          </cell>
          <cell r="CK13">
            <v>0</v>
          </cell>
          <cell r="CL13">
            <v>0</v>
          </cell>
          <cell r="DA13">
            <v>0</v>
          </cell>
          <cell r="DB13">
            <v>0</v>
          </cell>
          <cell r="DC13">
            <v>7.22</v>
          </cell>
          <cell r="DD13">
            <v>0</v>
          </cell>
          <cell r="DE13">
            <v>0</v>
          </cell>
          <cell r="DF13">
            <v>0</v>
          </cell>
          <cell r="DG13">
            <v>0</v>
          </cell>
          <cell r="DH13">
            <v>0</v>
          </cell>
          <cell r="DI13">
            <v>0</v>
          </cell>
          <cell r="DJ13">
            <v>0</v>
          </cell>
          <cell r="DK13">
            <v>0</v>
          </cell>
          <cell r="DL13">
            <v>0</v>
          </cell>
        </row>
        <row r="14">
          <cell r="A14">
            <v>10</v>
          </cell>
          <cell r="B14" t="str">
            <v>市场经营拓展中心</v>
          </cell>
          <cell r="CA14">
            <v>0</v>
          </cell>
          <cell r="CB14">
            <v>0</v>
          </cell>
          <cell r="CC14">
            <v>0</v>
          </cell>
          <cell r="CD14">
            <v>0</v>
          </cell>
          <cell r="CE14">
            <v>0</v>
          </cell>
          <cell r="CF14">
            <v>0</v>
          </cell>
          <cell r="CG14">
            <v>0</v>
          </cell>
          <cell r="CH14">
            <v>0</v>
          </cell>
          <cell r="CI14">
            <v>0</v>
          </cell>
          <cell r="CJ14">
            <v>0</v>
          </cell>
          <cell r="CK14">
            <v>0</v>
          </cell>
          <cell r="CL14">
            <v>0</v>
          </cell>
          <cell r="DA14">
            <v>0</v>
          </cell>
          <cell r="DB14">
            <v>0</v>
          </cell>
          <cell r="DC14">
            <v>0</v>
          </cell>
          <cell r="DD14">
            <v>0</v>
          </cell>
          <cell r="DE14">
            <v>0</v>
          </cell>
          <cell r="DF14">
            <v>0</v>
          </cell>
          <cell r="DG14">
            <v>0</v>
          </cell>
          <cell r="DH14">
            <v>0</v>
          </cell>
          <cell r="DI14">
            <v>0</v>
          </cell>
          <cell r="DJ14">
            <v>0</v>
          </cell>
          <cell r="DK14">
            <v>0</v>
          </cell>
          <cell r="DL14">
            <v>0</v>
          </cell>
        </row>
        <row r="15">
          <cell r="A15">
            <v>11</v>
          </cell>
          <cell r="B15" t="str">
            <v>市场经营拓展中心</v>
          </cell>
          <cell r="CA15">
            <v>0</v>
          </cell>
          <cell r="CB15">
            <v>0</v>
          </cell>
          <cell r="CC15">
            <v>0</v>
          </cell>
          <cell r="CD15">
            <v>0</v>
          </cell>
          <cell r="CE15">
            <v>0</v>
          </cell>
          <cell r="CF15">
            <v>0</v>
          </cell>
          <cell r="CG15">
            <v>0</v>
          </cell>
          <cell r="CH15">
            <v>0</v>
          </cell>
          <cell r="CI15">
            <v>0</v>
          </cell>
          <cell r="CJ15">
            <v>0</v>
          </cell>
          <cell r="CK15">
            <v>0</v>
          </cell>
          <cell r="CL15">
            <v>0</v>
          </cell>
          <cell r="DA15">
            <v>0</v>
          </cell>
          <cell r="DB15">
            <v>0</v>
          </cell>
          <cell r="DC15">
            <v>0</v>
          </cell>
          <cell r="DD15">
            <v>0</v>
          </cell>
          <cell r="DE15">
            <v>0</v>
          </cell>
          <cell r="DF15">
            <v>0</v>
          </cell>
          <cell r="DG15">
            <v>0</v>
          </cell>
          <cell r="DH15">
            <v>0</v>
          </cell>
          <cell r="DI15">
            <v>0</v>
          </cell>
          <cell r="DJ15">
            <v>0</v>
          </cell>
          <cell r="DK15">
            <v>0</v>
          </cell>
          <cell r="DL15">
            <v>0</v>
          </cell>
        </row>
        <row r="16">
          <cell r="A16">
            <v>12</v>
          </cell>
          <cell r="B16" t="str">
            <v>市场经营拓展中心</v>
          </cell>
          <cell r="CA16">
            <v>0</v>
          </cell>
          <cell r="CB16">
            <v>0</v>
          </cell>
          <cell r="CC16">
            <v>0</v>
          </cell>
          <cell r="CD16">
            <v>0</v>
          </cell>
          <cell r="CE16">
            <v>0</v>
          </cell>
          <cell r="CF16">
            <v>0</v>
          </cell>
          <cell r="CG16">
            <v>0</v>
          </cell>
          <cell r="CH16">
            <v>0</v>
          </cell>
          <cell r="CI16">
            <v>0</v>
          </cell>
          <cell r="CJ16">
            <v>0</v>
          </cell>
          <cell r="CK16">
            <v>0</v>
          </cell>
          <cell r="CL16">
            <v>0</v>
          </cell>
          <cell r="DA16">
            <v>0</v>
          </cell>
          <cell r="DB16">
            <v>0</v>
          </cell>
          <cell r="DC16">
            <v>0</v>
          </cell>
          <cell r="DD16">
            <v>0</v>
          </cell>
          <cell r="DE16">
            <v>0</v>
          </cell>
          <cell r="DF16">
            <v>0</v>
          </cell>
          <cell r="DG16">
            <v>0</v>
          </cell>
          <cell r="DH16">
            <v>0</v>
          </cell>
          <cell r="DI16">
            <v>0</v>
          </cell>
          <cell r="DJ16">
            <v>0</v>
          </cell>
          <cell r="DK16">
            <v>0</v>
          </cell>
          <cell r="DL16">
            <v>0</v>
          </cell>
        </row>
        <row r="17">
          <cell r="A17">
            <v>13</v>
          </cell>
          <cell r="B17" t="str">
            <v>市场经营拓展中心</v>
          </cell>
          <cell r="CA17">
            <v>0</v>
          </cell>
          <cell r="CB17">
            <v>0</v>
          </cell>
          <cell r="CC17">
            <v>0</v>
          </cell>
          <cell r="CD17">
            <v>0</v>
          </cell>
          <cell r="CE17">
            <v>0</v>
          </cell>
          <cell r="CF17">
            <v>0</v>
          </cell>
          <cell r="CG17">
            <v>0</v>
          </cell>
          <cell r="CH17">
            <v>0</v>
          </cell>
          <cell r="CI17">
            <v>0</v>
          </cell>
          <cell r="CJ17">
            <v>0</v>
          </cell>
          <cell r="CK17">
            <v>0</v>
          </cell>
          <cell r="CL17">
            <v>0</v>
          </cell>
          <cell r="DA17">
            <v>0</v>
          </cell>
          <cell r="DB17">
            <v>0</v>
          </cell>
          <cell r="DC17">
            <v>0</v>
          </cell>
          <cell r="DD17">
            <v>0</v>
          </cell>
          <cell r="DE17">
            <v>0</v>
          </cell>
          <cell r="DF17">
            <v>0</v>
          </cell>
          <cell r="DG17">
            <v>0</v>
          </cell>
          <cell r="DH17">
            <v>0</v>
          </cell>
          <cell r="DI17">
            <v>0</v>
          </cell>
          <cell r="DJ17">
            <v>0</v>
          </cell>
          <cell r="DK17">
            <v>0</v>
          </cell>
          <cell r="DL17">
            <v>0</v>
          </cell>
        </row>
        <row r="18">
          <cell r="A18">
            <v>14</v>
          </cell>
          <cell r="B18" t="str">
            <v>市场经营拓展中心</v>
          </cell>
          <cell r="CA18">
            <v>0</v>
          </cell>
          <cell r="CB18">
            <v>0</v>
          </cell>
          <cell r="CC18">
            <v>0</v>
          </cell>
          <cell r="CD18">
            <v>0</v>
          </cell>
          <cell r="CE18">
            <v>0</v>
          </cell>
          <cell r="CF18">
            <v>0</v>
          </cell>
          <cell r="CG18">
            <v>0</v>
          </cell>
          <cell r="CH18">
            <v>0</v>
          </cell>
          <cell r="CI18">
            <v>0</v>
          </cell>
          <cell r="CJ18">
            <v>0</v>
          </cell>
          <cell r="CK18">
            <v>0</v>
          </cell>
          <cell r="CL18">
            <v>0</v>
          </cell>
          <cell r="DA18">
            <v>0</v>
          </cell>
          <cell r="DB18">
            <v>0</v>
          </cell>
          <cell r="DC18">
            <v>0</v>
          </cell>
          <cell r="DD18">
            <v>0</v>
          </cell>
          <cell r="DE18">
            <v>0</v>
          </cell>
          <cell r="DF18">
            <v>0</v>
          </cell>
          <cell r="DG18">
            <v>0</v>
          </cell>
          <cell r="DH18">
            <v>0</v>
          </cell>
          <cell r="DI18">
            <v>0</v>
          </cell>
          <cell r="DJ18">
            <v>0</v>
          </cell>
          <cell r="DK18">
            <v>0</v>
          </cell>
          <cell r="DL18">
            <v>0</v>
          </cell>
        </row>
        <row r="19">
          <cell r="A19">
            <v>15</v>
          </cell>
          <cell r="B19" t="str">
            <v>市场经营拓展中心</v>
          </cell>
          <cell r="CA19">
            <v>0</v>
          </cell>
          <cell r="CB19">
            <v>0</v>
          </cell>
          <cell r="CC19">
            <v>0</v>
          </cell>
          <cell r="CD19">
            <v>0</v>
          </cell>
          <cell r="CE19">
            <v>0</v>
          </cell>
          <cell r="CF19">
            <v>0</v>
          </cell>
          <cell r="CG19">
            <v>0</v>
          </cell>
          <cell r="CH19">
            <v>0</v>
          </cell>
          <cell r="CI19">
            <v>0</v>
          </cell>
          <cell r="CJ19">
            <v>0</v>
          </cell>
          <cell r="CK19">
            <v>0</v>
          </cell>
          <cell r="CL19">
            <v>0</v>
          </cell>
          <cell r="DA19">
            <v>0</v>
          </cell>
          <cell r="DB19">
            <v>0</v>
          </cell>
          <cell r="DC19">
            <v>0</v>
          </cell>
          <cell r="DD19">
            <v>0</v>
          </cell>
          <cell r="DE19">
            <v>0</v>
          </cell>
          <cell r="DF19">
            <v>0</v>
          </cell>
          <cell r="DG19">
            <v>0</v>
          </cell>
          <cell r="DH19">
            <v>0</v>
          </cell>
          <cell r="DI19">
            <v>0</v>
          </cell>
          <cell r="DJ19">
            <v>0</v>
          </cell>
          <cell r="DK19">
            <v>0</v>
          </cell>
          <cell r="DL19">
            <v>0</v>
          </cell>
        </row>
        <row r="20">
          <cell r="A20">
            <v>16</v>
          </cell>
          <cell r="B20" t="str">
            <v>市场经营拓展中心</v>
          </cell>
          <cell r="CA20">
            <v>0</v>
          </cell>
          <cell r="CB20">
            <v>0</v>
          </cell>
          <cell r="CC20">
            <v>0</v>
          </cell>
          <cell r="CD20">
            <v>0</v>
          </cell>
          <cell r="CE20">
            <v>0</v>
          </cell>
          <cell r="CF20">
            <v>0</v>
          </cell>
          <cell r="CG20">
            <v>0</v>
          </cell>
          <cell r="CH20">
            <v>0</v>
          </cell>
          <cell r="CI20">
            <v>0</v>
          </cell>
          <cell r="CJ20">
            <v>0</v>
          </cell>
          <cell r="CK20">
            <v>0</v>
          </cell>
          <cell r="CL20">
            <v>0</v>
          </cell>
          <cell r="DA20">
            <v>0</v>
          </cell>
          <cell r="DB20">
            <v>0</v>
          </cell>
          <cell r="DC20">
            <v>0</v>
          </cell>
          <cell r="DD20">
            <v>0</v>
          </cell>
          <cell r="DE20">
            <v>0</v>
          </cell>
          <cell r="DF20">
            <v>0</v>
          </cell>
          <cell r="DG20">
            <v>0</v>
          </cell>
          <cell r="DH20">
            <v>0</v>
          </cell>
          <cell r="DI20">
            <v>0</v>
          </cell>
          <cell r="DJ20">
            <v>0</v>
          </cell>
          <cell r="DK20">
            <v>0</v>
          </cell>
          <cell r="DL20">
            <v>0</v>
          </cell>
        </row>
        <row r="21">
          <cell r="A21">
            <v>17</v>
          </cell>
          <cell r="B21" t="str">
            <v>市场经营拓展中心</v>
          </cell>
          <cell r="CA21">
            <v>0</v>
          </cell>
          <cell r="CB21">
            <v>0</v>
          </cell>
          <cell r="CC21">
            <v>0</v>
          </cell>
          <cell r="CD21">
            <v>0</v>
          </cell>
          <cell r="CE21">
            <v>0</v>
          </cell>
          <cell r="CF21">
            <v>0</v>
          </cell>
          <cell r="CG21">
            <v>0</v>
          </cell>
          <cell r="CH21">
            <v>0</v>
          </cell>
          <cell r="CI21">
            <v>0</v>
          </cell>
          <cell r="CJ21">
            <v>0</v>
          </cell>
          <cell r="CK21">
            <v>0</v>
          </cell>
          <cell r="CL21">
            <v>0</v>
          </cell>
          <cell r="DA21">
            <v>0</v>
          </cell>
          <cell r="DB21">
            <v>0</v>
          </cell>
          <cell r="DC21">
            <v>0</v>
          </cell>
          <cell r="DD21">
            <v>0</v>
          </cell>
          <cell r="DE21">
            <v>0</v>
          </cell>
          <cell r="DF21">
            <v>0</v>
          </cell>
          <cell r="DG21">
            <v>0</v>
          </cell>
          <cell r="DH21">
            <v>0</v>
          </cell>
          <cell r="DI21">
            <v>0</v>
          </cell>
          <cell r="DJ21">
            <v>0</v>
          </cell>
          <cell r="DK21">
            <v>0</v>
          </cell>
          <cell r="DL21">
            <v>0</v>
          </cell>
        </row>
        <row r="22">
          <cell r="A22">
            <v>18</v>
          </cell>
          <cell r="B22" t="str">
            <v>市场经营拓展中心</v>
          </cell>
          <cell r="CA22">
            <v>0</v>
          </cell>
          <cell r="CB22">
            <v>0</v>
          </cell>
          <cell r="CC22">
            <v>0</v>
          </cell>
          <cell r="CD22">
            <v>0</v>
          </cell>
          <cell r="CE22">
            <v>0</v>
          </cell>
          <cell r="CF22">
            <v>0</v>
          </cell>
          <cell r="CG22">
            <v>0</v>
          </cell>
          <cell r="CH22">
            <v>0</v>
          </cell>
          <cell r="CI22">
            <v>0</v>
          </cell>
          <cell r="CJ22">
            <v>0</v>
          </cell>
          <cell r="CK22">
            <v>0</v>
          </cell>
          <cell r="CL22">
            <v>0</v>
          </cell>
          <cell r="DA22">
            <v>0</v>
          </cell>
          <cell r="DB22">
            <v>0</v>
          </cell>
          <cell r="DC22">
            <v>0</v>
          </cell>
          <cell r="DD22">
            <v>0</v>
          </cell>
          <cell r="DE22">
            <v>0</v>
          </cell>
          <cell r="DF22">
            <v>0</v>
          </cell>
          <cell r="DG22">
            <v>0</v>
          </cell>
          <cell r="DH22">
            <v>0</v>
          </cell>
          <cell r="DI22">
            <v>0</v>
          </cell>
          <cell r="DJ22">
            <v>0</v>
          </cell>
          <cell r="DK22">
            <v>0</v>
          </cell>
          <cell r="DL22">
            <v>0</v>
          </cell>
        </row>
        <row r="23">
          <cell r="A23">
            <v>19</v>
          </cell>
          <cell r="B23" t="str">
            <v>市场经营拓展中心</v>
          </cell>
          <cell r="CA23">
            <v>0</v>
          </cell>
          <cell r="CB23">
            <v>0</v>
          </cell>
          <cell r="CC23">
            <v>0</v>
          </cell>
          <cell r="CD23">
            <v>0</v>
          </cell>
          <cell r="CE23">
            <v>0</v>
          </cell>
          <cell r="CF23">
            <v>0</v>
          </cell>
          <cell r="CG23">
            <v>0</v>
          </cell>
          <cell r="CH23">
            <v>0</v>
          </cell>
          <cell r="CI23">
            <v>0</v>
          </cell>
          <cell r="CJ23">
            <v>0</v>
          </cell>
          <cell r="CK23">
            <v>0</v>
          </cell>
          <cell r="CL23">
            <v>0</v>
          </cell>
          <cell r="DA23">
            <v>0</v>
          </cell>
          <cell r="DB23">
            <v>0</v>
          </cell>
          <cell r="DC23">
            <v>0</v>
          </cell>
          <cell r="DD23">
            <v>0</v>
          </cell>
          <cell r="DE23">
            <v>0</v>
          </cell>
          <cell r="DF23">
            <v>0</v>
          </cell>
          <cell r="DG23">
            <v>0</v>
          </cell>
          <cell r="DH23">
            <v>0</v>
          </cell>
          <cell r="DI23">
            <v>0</v>
          </cell>
          <cell r="DJ23">
            <v>0</v>
          </cell>
          <cell r="DK23">
            <v>0</v>
          </cell>
          <cell r="DL23">
            <v>0</v>
          </cell>
        </row>
        <row r="24">
          <cell r="A24">
            <v>20</v>
          </cell>
          <cell r="B24" t="str">
            <v>市场经营拓展中心</v>
          </cell>
          <cell r="CA24">
            <v>0</v>
          </cell>
          <cell r="CB24">
            <v>0</v>
          </cell>
          <cell r="CC24">
            <v>0</v>
          </cell>
          <cell r="CD24">
            <v>0</v>
          </cell>
          <cell r="CE24">
            <v>0</v>
          </cell>
          <cell r="CF24">
            <v>0</v>
          </cell>
          <cell r="CG24">
            <v>0</v>
          </cell>
          <cell r="CH24">
            <v>0</v>
          </cell>
          <cell r="CI24">
            <v>0</v>
          </cell>
          <cell r="CJ24">
            <v>0</v>
          </cell>
          <cell r="CK24">
            <v>0</v>
          </cell>
          <cell r="CL24">
            <v>0</v>
          </cell>
          <cell r="DA24">
            <v>0</v>
          </cell>
          <cell r="DB24">
            <v>0</v>
          </cell>
          <cell r="DC24">
            <v>0</v>
          </cell>
          <cell r="DD24">
            <v>0</v>
          </cell>
          <cell r="DE24">
            <v>0</v>
          </cell>
          <cell r="DF24">
            <v>0</v>
          </cell>
          <cell r="DG24">
            <v>0</v>
          </cell>
          <cell r="DH24">
            <v>0</v>
          </cell>
          <cell r="DI24">
            <v>0</v>
          </cell>
          <cell r="DJ24">
            <v>0</v>
          </cell>
          <cell r="DK24">
            <v>0</v>
          </cell>
          <cell r="DL24">
            <v>0</v>
          </cell>
        </row>
        <row r="25">
          <cell r="A25">
            <v>21</v>
          </cell>
          <cell r="B25" t="str">
            <v>市场经营拓展中心</v>
          </cell>
          <cell r="CA25">
            <v>0</v>
          </cell>
          <cell r="CB25">
            <v>0</v>
          </cell>
          <cell r="CC25">
            <v>0</v>
          </cell>
          <cell r="CD25">
            <v>0</v>
          </cell>
          <cell r="CE25">
            <v>0</v>
          </cell>
          <cell r="CF25">
            <v>0</v>
          </cell>
          <cell r="CG25">
            <v>0</v>
          </cell>
          <cell r="CH25">
            <v>0</v>
          </cell>
          <cell r="CI25">
            <v>0</v>
          </cell>
          <cell r="CJ25">
            <v>0</v>
          </cell>
          <cell r="CK25">
            <v>0</v>
          </cell>
          <cell r="CL25">
            <v>0</v>
          </cell>
          <cell r="DA25">
            <v>0</v>
          </cell>
          <cell r="DB25">
            <v>0</v>
          </cell>
          <cell r="DC25">
            <v>0</v>
          </cell>
          <cell r="DD25">
            <v>0</v>
          </cell>
          <cell r="DE25">
            <v>0</v>
          </cell>
          <cell r="DF25">
            <v>0</v>
          </cell>
          <cell r="DG25">
            <v>0</v>
          </cell>
          <cell r="DH25">
            <v>0</v>
          </cell>
          <cell r="DI25">
            <v>0</v>
          </cell>
          <cell r="DJ25">
            <v>0</v>
          </cell>
          <cell r="DK25">
            <v>0</v>
          </cell>
          <cell r="DL25">
            <v>0</v>
          </cell>
        </row>
        <row r="26">
          <cell r="A26">
            <v>22</v>
          </cell>
          <cell r="B26" t="str">
            <v>市场经营拓展中心</v>
          </cell>
          <cell r="CA26">
            <v>0</v>
          </cell>
          <cell r="CB26">
            <v>0</v>
          </cell>
          <cell r="CC26">
            <v>0</v>
          </cell>
          <cell r="CD26">
            <v>0</v>
          </cell>
          <cell r="CE26">
            <v>0</v>
          </cell>
          <cell r="CF26">
            <v>0</v>
          </cell>
          <cell r="CG26">
            <v>0</v>
          </cell>
          <cell r="CH26">
            <v>0</v>
          </cell>
          <cell r="CI26">
            <v>0</v>
          </cell>
          <cell r="CJ26">
            <v>0</v>
          </cell>
          <cell r="CK26">
            <v>0</v>
          </cell>
          <cell r="CL26">
            <v>0</v>
          </cell>
          <cell r="DA26">
            <v>0</v>
          </cell>
          <cell r="DB26">
            <v>0</v>
          </cell>
          <cell r="DC26">
            <v>0</v>
          </cell>
          <cell r="DD26">
            <v>0</v>
          </cell>
          <cell r="DE26">
            <v>0</v>
          </cell>
          <cell r="DF26">
            <v>0</v>
          </cell>
          <cell r="DG26">
            <v>0</v>
          </cell>
          <cell r="DH26">
            <v>0</v>
          </cell>
          <cell r="DI26">
            <v>0</v>
          </cell>
          <cell r="DJ26">
            <v>0</v>
          </cell>
          <cell r="DK26">
            <v>0</v>
          </cell>
          <cell r="DL26">
            <v>0</v>
          </cell>
        </row>
        <row r="27">
          <cell r="A27">
            <v>23</v>
          </cell>
          <cell r="B27" t="str">
            <v>市场经营拓展中心</v>
          </cell>
          <cell r="CA27">
            <v>0</v>
          </cell>
          <cell r="CB27">
            <v>0</v>
          </cell>
          <cell r="CC27">
            <v>0</v>
          </cell>
          <cell r="CD27">
            <v>0</v>
          </cell>
          <cell r="CE27">
            <v>0</v>
          </cell>
          <cell r="CF27">
            <v>0</v>
          </cell>
          <cell r="CG27">
            <v>0</v>
          </cell>
          <cell r="CH27">
            <v>0</v>
          </cell>
          <cell r="CI27">
            <v>0</v>
          </cell>
          <cell r="CJ27">
            <v>0</v>
          </cell>
          <cell r="CK27">
            <v>0</v>
          </cell>
          <cell r="CL27">
            <v>0</v>
          </cell>
          <cell r="DA27">
            <v>0</v>
          </cell>
          <cell r="DB27">
            <v>0</v>
          </cell>
          <cell r="DC27">
            <v>0</v>
          </cell>
          <cell r="DD27">
            <v>0</v>
          </cell>
          <cell r="DE27">
            <v>0</v>
          </cell>
          <cell r="DF27">
            <v>0</v>
          </cell>
          <cell r="DG27">
            <v>0</v>
          </cell>
          <cell r="DH27">
            <v>0</v>
          </cell>
          <cell r="DI27">
            <v>0</v>
          </cell>
          <cell r="DJ27">
            <v>0</v>
          </cell>
          <cell r="DK27">
            <v>0</v>
          </cell>
          <cell r="DL27">
            <v>0</v>
          </cell>
        </row>
        <row r="28">
          <cell r="CA28">
            <v>0</v>
          </cell>
          <cell r="CB28">
            <v>0</v>
          </cell>
          <cell r="CC28">
            <v>0</v>
          </cell>
          <cell r="CD28">
            <v>0</v>
          </cell>
          <cell r="CE28">
            <v>0</v>
          </cell>
          <cell r="CF28">
            <v>0</v>
          </cell>
          <cell r="CG28">
            <v>0</v>
          </cell>
          <cell r="CH28">
            <v>0</v>
          </cell>
          <cell r="CI28">
            <v>0</v>
          </cell>
          <cell r="CJ28">
            <v>0</v>
          </cell>
          <cell r="CK28">
            <v>0</v>
          </cell>
          <cell r="CL28">
            <v>0</v>
          </cell>
          <cell r="DA28">
            <v>0</v>
          </cell>
          <cell r="DB28">
            <v>0</v>
          </cell>
          <cell r="DC28">
            <v>0</v>
          </cell>
          <cell r="DD28">
            <v>0</v>
          </cell>
          <cell r="DE28">
            <v>0</v>
          </cell>
          <cell r="DF28">
            <v>0</v>
          </cell>
          <cell r="DG28">
            <v>0</v>
          </cell>
          <cell r="DH28">
            <v>0</v>
          </cell>
          <cell r="DI28">
            <v>0</v>
          </cell>
          <cell r="DJ28">
            <v>0</v>
          </cell>
          <cell r="DK28">
            <v>0</v>
          </cell>
          <cell r="DL28">
            <v>0</v>
          </cell>
        </row>
        <row r="29">
          <cell r="CA29">
            <v>0</v>
          </cell>
          <cell r="CB29">
            <v>0</v>
          </cell>
          <cell r="CC29">
            <v>0</v>
          </cell>
          <cell r="CD29">
            <v>0</v>
          </cell>
          <cell r="CE29">
            <v>0</v>
          </cell>
          <cell r="CF29">
            <v>0</v>
          </cell>
          <cell r="CG29">
            <v>0</v>
          </cell>
          <cell r="CH29">
            <v>0</v>
          </cell>
          <cell r="CI29">
            <v>0</v>
          </cell>
          <cell r="CJ29">
            <v>0</v>
          </cell>
          <cell r="CK29">
            <v>0</v>
          </cell>
          <cell r="CL29">
            <v>0</v>
          </cell>
          <cell r="DA29">
            <v>0</v>
          </cell>
          <cell r="DB29">
            <v>0</v>
          </cell>
          <cell r="DC29">
            <v>0</v>
          </cell>
          <cell r="DD29">
            <v>0</v>
          </cell>
          <cell r="DE29">
            <v>0</v>
          </cell>
          <cell r="DF29">
            <v>0</v>
          </cell>
          <cell r="DG29">
            <v>0</v>
          </cell>
          <cell r="DH29">
            <v>0</v>
          </cell>
          <cell r="DI29">
            <v>0</v>
          </cell>
          <cell r="DJ29">
            <v>0</v>
          </cell>
          <cell r="DK29">
            <v>0</v>
          </cell>
          <cell r="DL29">
            <v>0</v>
          </cell>
        </row>
        <row r="30">
          <cell r="CA30">
            <v>0</v>
          </cell>
          <cell r="CB30">
            <v>0</v>
          </cell>
          <cell r="CC30">
            <v>0</v>
          </cell>
          <cell r="CD30">
            <v>0</v>
          </cell>
          <cell r="CE30">
            <v>0</v>
          </cell>
          <cell r="CF30">
            <v>0</v>
          </cell>
          <cell r="CG30">
            <v>0</v>
          </cell>
          <cell r="CH30">
            <v>0</v>
          </cell>
          <cell r="CI30">
            <v>0</v>
          </cell>
          <cell r="CJ30">
            <v>0</v>
          </cell>
          <cell r="CK30">
            <v>0</v>
          </cell>
          <cell r="CL30">
            <v>0</v>
          </cell>
          <cell r="DA30">
            <v>0</v>
          </cell>
          <cell r="DB30">
            <v>0</v>
          </cell>
          <cell r="DC30">
            <v>0</v>
          </cell>
          <cell r="DD30">
            <v>0</v>
          </cell>
          <cell r="DE30">
            <v>0</v>
          </cell>
          <cell r="DF30">
            <v>0</v>
          </cell>
          <cell r="DG30">
            <v>0</v>
          </cell>
          <cell r="DH30">
            <v>0</v>
          </cell>
          <cell r="DI30">
            <v>0</v>
          </cell>
          <cell r="DJ30">
            <v>0</v>
          </cell>
          <cell r="DK30">
            <v>0</v>
          </cell>
          <cell r="DL30">
            <v>0</v>
          </cell>
        </row>
        <row r="31">
          <cell r="CA31">
            <v>0</v>
          </cell>
          <cell r="CB31">
            <v>0</v>
          </cell>
          <cell r="CC31">
            <v>0</v>
          </cell>
          <cell r="CD31">
            <v>0</v>
          </cell>
          <cell r="CE31">
            <v>0</v>
          </cell>
          <cell r="CF31">
            <v>0</v>
          </cell>
          <cell r="CG31">
            <v>0</v>
          </cell>
          <cell r="CH31">
            <v>0</v>
          </cell>
          <cell r="CI31">
            <v>0</v>
          </cell>
          <cell r="CJ31">
            <v>0</v>
          </cell>
          <cell r="CK31">
            <v>0</v>
          </cell>
          <cell r="CL31">
            <v>0</v>
          </cell>
          <cell r="DA31">
            <v>0</v>
          </cell>
          <cell r="DB31">
            <v>0</v>
          </cell>
          <cell r="DC31">
            <v>0</v>
          </cell>
          <cell r="DD31">
            <v>0</v>
          </cell>
          <cell r="DE31">
            <v>0</v>
          </cell>
          <cell r="DF31">
            <v>0</v>
          </cell>
          <cell r="DG31">
            <v>0</v>
          </cell>
          <cell r="DH31">
            <v>0</v>
          </cell>
          <cell r="DI31">
            <v>0</v>
          </cell>
          <cell r="DJ31">
            <v>0</v>
          </cell>
          <cell r="DK31">
            <v>0</v>
          </cell>
          <cell r="DL31">
            <v>0</v>
          </cell>
        </row>
        <row r="32">
          <cell r="CA32">
            <v>0</v>
          </cell>
          <cell r="CB32">
            <v>0</v>
          </cell>
          <cell r="CC32">
            <v>0</v>
          </cell>
          <cell r="CD32">
            <v>0</v>
          </cell>
          <cell r="CE32">
            <v>0</v>
          </cell>
          <cell r="CF32">
            <v>0</v>
          </cell>
          <cell r="CG32">
            <v>0</v>
          </cell>
          <cell r="CH32">
            <v>0</v>
          </cell>
          <cell r="CI32">
            <v>0</v>
          </cell>
          <cell r="CJ32">
            <v>0</v>
          </cell>
          <cell r="CK32">
            <v>0</v>
          </cell>
          <cell r="CL32">
            <v>0</v>
          </cell>
          <cell r="DA32">
            <v>0</v>
          </cell>
          <cell r="DB32">
            <v>0</v>
          </cell>
          <cell r="DC32">
            <v>0</v>
          </cell>
          <cell r="DD32">
            <v>0</v>
          </cell>
          <cell r="DE32">
            <v>0</v>
          </cell>
          <cell r="DF32">
            <v>0</v>
          </cell>
          <cell r="DG32">
            <v>0</v>
          </cell>
          <cell r="DH32">
            <v>0</v>
          </cell>
          <cell r="DI32">
            <v>0</v>
          </cell>
          <cell r="DJ32">
            <v>0</v>
          </cell>
          <cell r="DK32">
            <v>0</v>
          </cell>
          <cell r="DL32">
            <v>0</v>
          </cell>
        </row>
        <row r="33">
          <cell r="CA33">
            <v>0</v>
          </cell>
          <cell r="CB33">
            <v>0</v>
          </cell>
          <cell r="CC33">
            <v>0</v>
          </cell>
          <cell r="CD33">
            <v>0</v>
          </cell>
          <cell r="CE33">
            <v>0</v>
          </cell>
          <cell r="CF33">
            <v>0</v>
          </cell>
          <cell r="CG33">
            <v>0</v>
          </cell>
          <cell r="CH33">
            <v>0</v>
          </cell>
          <cell r="CI33">
            <v>0</v>
          </cell>
          <cell r="CJ33">
            <v>0</v>
          </cell>
          <cell r="CK33">
            <v>0</v>
          </cell>
          <cell r="CL33">
            <v>0</v>
          </cell>
          <cell r="DA33">
            <v>0</v>
          </cell>
          <cell r="DB33">
            <v>0</v>
          </cell>
          <cell r="DC33">
            <v>0</v>
          </cell>
          <cell r="DD33">
            <v>0</v>
          </cell>
          <cell r="DE33">
            <v>0</v>
          </cell>
          <cell r="DF33">
            <v>0</v>
          </cell>
          <cell r="DG33">
            <v>0</v>
          </cell>
          <cell r="DH33">
            <v>0</v>
          </cell>
          <cell r="DI33">
            <v>0</v>
          </cell>
          <cell r="DJ33">
            <v>0</v>
          </cell>
          <cell r="DK33">
            <v>0</v>
          </cell>
          <cell r="DL33">
            <v>0</v>
          </cell>
        </row>
        <row r="34">
          <cell r="CA34">
            <v>0</v>
          </cell>
          <cell r="CB34">
            <v>0</v>
          </cell>
          <cell r="CC34">
            <v>0</v>
          </cell>
          <cell r="CD34">
            <v>0</v>
          </cell>
          <cell r="CE34">
            <v>0</v>
          </cell>
          <cell r="CF34">
            <v>0</v>
          </cell>
          <cell r="CG34">
            <v>0</v>
          </cell>
          <cell r="CH34">
            <v>0</v>
          </cell>
          <cell r="CI34">
            <v>0</v>
          </cell>
          <cell r="CJ34">
            <v>0</v>
          </cell>
          <cell r="CK34">
            <v>0</v>
          </cell>
          <cell r="CL34">
            <v>0</v>
          </cell>
          <cell r="DA34">
            <v>0</v>
          </cell>
          <cell r="DB34">
            <v>0</v>
          </cell>
          <cell r="DC34">
            <v>0</v>
          </cell>
          <cell r="DD34">
            <v>0</v>
          </cell>
          <cell r="DE34">
            <v>0</v>
          </cell>
          <cell r="DF34">
            <v>0</v>
          </cell>
          <cell r="DG34">
            <v>0</v>
          </cell>
          <cell r="DH34">
            <v>0</v>
          </cell>
          <cell r="DI34">
            <v>0</v>
          </cell>
          <cell r="DJ34">
            <v>0</v>
          </cell>
          <cell r="DK34">
            <v>0</v>
          </cell>
          <cell r="DL34">
            <v>0</v>
          </cell>
        </row>
        <row r="35">
          <cell r="CA35">
            <v>0</v>
          </cell>
          <cell r="CB35">
            <v>0</v>
          </cell>
          <cell r="CC35">
            <v>0</v>
          </cell>
          <cell r="CD35">
            <v>0</v>
          </cell>
          <cell r="CE35">
            <v>0</v>
          </cell>
          <cell r="CF35">
            <v>0</v>
          </cell>
          <cell r="CG35">
            <v>0</v>
          </cell>
          <cell r="CH35">
            <v>0</v>
          </cell>
          <cell r="CI35">
            <v>0</v>
          </cell>
          <cell r="CJ35">
            <v>0</v>
          </cell>
          <cell r="CK35">
            <v>0</v>
          </cell>
          <cell r="CL35">
            <v>0</v>
          </cell>
          <cell r="DA35">
            <v>0</v>
          </cell>
          <cell r="DB35">
            <v>0</v>
          </cell>
          <cell r="DC35">
            <v>0</v>
          </cell>
          <cell r="DD35">
            <v>0</v>
          </cell>
          <cell r="DE35">
            <v>0</v>
          </cell>
          <cell r="DF35">
            <v>0</v>
          </cell>
          <cell r="DG35">
            <v>0</v>
          </cell>
          <cell r="DH35">
            <v>0</v>
          </cell>
          <cell r="DI35">
            <v>0</v>
          </cell>
          <cell r="DJ35">
            <v>0</v>
          </cell>
          <cell r="DK35">
            <v>0</v>
          </cell>
          <cell r="DL35">
            <v>0</v>
          </cell>
        </row>
        <row r="36">
          <cell r="CA36">
            <v>0</v>
          </cell>
          <cell r="CB36">
            <v>0</v>
          </cell>
          <cell r="CC36">
            <v>0</v>
          </cell>
          <cell r="CD36">
            <v>0</v>
          </cell>
          <cell r="CE36">
            <v>0</v>
          </cell>
          <cell r="CF36">
            <v>0</v>
          </cell>
          <cell r="CG36">
            <v>0</v>
          </cell>
          <cell r="CH36">
            <v>0</v>
          </cell>
          <cell r="CI36">
            <v>0</v>
          </cell>
          <cell r="CJ36">
            <v>0</v>
          </cell>
          <cell r="CK36">
            <v>0</v>
          </cell>
          <cell r="CL36">
            <v>0</v>
          </cell>
          <cell r="DA36">
            <v>0</v>
          </cell>
          <cell r="DB36">
            <v>0</v>
          </cell>
          <cell r="DC36">
            <v>0</v>
          </cell>
          <cell r="DD36">
            <v>0</v>
          </cell>
          <cell r="DE36">
            <v>0</v>
          </cell>
          <cell r="DF36">
            <v>0</v>
          </cell>
          <cell r="DG36">
            <v>0</v>
          </cell>
          <cell r="DH36">
            <v>0</v>
          </cell>
          <cell r="DI36">
            <v>0</v>
          </cell>
          <cell r="DJ36">
            <v>0</v>
          </cell>
          <cell r="DK36">
            <v>0</v>
          </cell>
          <cell r="DL36">
            <v>0</v>
          </cell>
        </row>
        <row r="37">
          <cell r="CA37">
            <v>0</v>
          </cell>
          <cell r="CB37">
            <v>0</v>
          </cell>
          <cell r="CC37">
            <v>0</v>
          </cell>
          <cell r="CD37">
            <v>0</v>
          </cell>
          <cell r="CE37">
            <v>0</v>
          </cell>
          <cell r="CF37">
            <v>0</v>
          </cell>
          <cell r="CG37">
            <v>0</v>
          </cell>
          <cell r="CH37">
            <v>0</v>
          </cell>
          <cell r="CI37">
            <v>0</v>
          </cell>
          <cell r="CJ37">
            <v>0</v>
          </cell>
          <cell r="CK37">
            <v>0</v>
          </cell>
          <cell r="CL37">
            <v>0</v>
          </cell>
          <cell r="DA37">
            <v>0</v>
          </cell>
          <cell r="DB37">
            <v>0</v>
          </cell>
          <cell r="DC37">
            <v>0</v>
          </cell>
          <cell r="DD37">
            <v>0</v>
          </cell>
          <cell r="DE37">
            <v>0</v>
          </cell>
          <cell r="DF37">
            <v>0</v>
          </cell>
          <cell r="DG37">
            <v>0</v>
          </cell>
          <cell r="DH37">
            <v>0</v>
          </cell>
          <cell r="DI37">
            <v>0</v>
          </cell>
          <cell r="DJ37">
            <v>0</v>
          </cell>
          <cell r="DK37">
            <v>0</v>
          </cell>
          <cell r="DL37">
            <v>0</v>
          </cell>
        </row>
        <row r="38">
          <cell r="CA38">
            <v>0</v>
          </cell>
          <cell r="CB38">
            <v>0</v>
          </cell>
          <cell r="CC38">
            <v>0</v>
          </cell>
          <cell r="CD38">
            <v>0</v>
          </cell>
          <cell r="CE38">
            <v>0</v>
          </cell>
          <cell r="CF38">
            <v>0</v>
          </cell>
          <cell r="CG38">
            <v>0</v>
          </cell>
          <cell r="CH38">
            <v>0</v>
          </cell>
          <cell r="CI38">
            <v>0</v>
          </cell>
          <cell r="CJ38">
            <v>0</v>
          </cell>
          <cell r="CK38">
            <v>0</v>
          </cell>
          <cell r="CL38">
            <v>0</v>
          </cell>
          <cell r="DA38">
            <v>0</v>
          </cell>
          <cell r="DB38">
            <v>0</v>
          </cell>
          <cell r="DC38">
            <v>0</v>
          </cell>
          <cell r="DD38">
            <v>0</v>
          </cell>
          <cell r="DE38">
            <v>0</v>
          </cell>
          <cell r="DF38">
            <v>0</v>
          </cell>
          <cell r="DG38">
            <v>0</v>
          </cell>
          <cell r="DH38">
            <v>0</v>
          </cell>
          <cell r="DI38">
            <v>0</v>
          </cell>
          <cell r="DJ38">
            <v>0</v>
          </cell>
          <cell r="DK38">
            <v>0</v>
          </cell>
          <cell r="DL38">
            <v>0</v>
          </cell>
        </row>
        <row r="39">
          <cell r="CA39">
            <v>0</v>
          </cell>
          <cell r="CB39">
            <v>0</v>
          </cell>
          <cell r="CC39">
            <v>0</v>
          </cell>
          <cell r="CD39">
            <v>0</v>
          </cell>
          <cell r="CE39">
            <v>0</v>
          </cell>
          <cell r="CF39">
            <v>0</v>
          </cell>
          <cell r="CG39">
            <v>0</v>
          </cell>
          <cell r="CH39">
            <v>0</v>
          </cell>
          <cell r="CI39">
            <v>0</v>
          </cell>
          <cell r="CJ39">
            <v>0</v>
          </cell>
          <cell r="CK39">
            <v>0</v>
          </cell>
          <cell r="CL39">
            <v>0</v>
          </cell>
          <cell r="DA39">
            <v>0</v>
          </cell>
          <cell r="DB39">
            <v>0</v>
          </cell>
          <cell r="DC39">
            <v>0</v>
          </cell>
          <cell r="DD39">
            <v>0</v>
          </cell>
          <cell r="DE39">
            <v>0</v>
          </cell>
          <cell r="DF39">
            <v>0</v>
          </cell>
          <cell r="DG39">
            <v>0</v>
          </cell>
          <cell r="DH39">
            <v>0</v>
          </cell>
          <cell r="DI39">
            <v>0</v>
          </cell>
          <cell r="DJ39">
            <v>0</v>
          </cell>
          <cell r="DK39">
            <v>0</v>
          </cell>
          <cell r="DL39">
            <v>0</v>
          </cell>
        </row>
        <row r="40">
          <cell r="CA40">
            <v>0</v>
          </cell>
          <cell r="CB40">
            <v>0</v>
          </cell>
          <cell r="CC40">
            <v>0</v>
          </cell>
          <cell r="CD40">
            <v>0</v>
          </cell>
          <cell r="CE40">
            <v>0</v>
          </cell>
          <cell r="CF40">
            <v>0</v>
          </cell>
          <cell r="CG40">
            <v>0</v>
          </cell>
          <cell r="CH40">
            <v>0</v>
          </cell>
          <cell r="CI40">
            <v>0</v>
          </cell>
          <cell r="CJ40">
            <v>0</v>
          </cell>
          <cell r="CK40">
            <v>0</v>
          </cell>
          <cell r="CL40">
            <v>0</v>
          </cell>
          <cell r="DA40">
            <v>0</v>
          </cell>
          <cell r="DB40">
            <v>0</v>
          </cell>
          <cell r="DC40">
            <v>0</v>
          </cell>
          <cell r="DD40">
            <v>0</v>
          </cell>
          <cell r="DE40">
            <v>0</v>
          </cell>
          <cell r="DF40">
            <v>0</v>
          </cell>
          <cell r="DG40">
            <v>0</v>
          </cell>
          <cell r="DH40">
            <v>0</v>
          </cell>
          <cell r="DI40">
            <v>0</v>
          </cell>
          <cell r="DJ40">
            <v>0</v>
          </cell>
          <cell r="DK40">
            <v>0</v>
          </cell>
          <cell r="DL40">
            <v>0</v>
          </cell>
        </row>
        <row r="41">
          <cell r="CA41">
            <v>0</v>
          </cell>
          <cell r="CB41">
            <v>0</v>
          </cell>
          <cell r="CC41">
            <v>0</v>
          </cell>
          <cell r="CD41">
            <v>0</v>
          </cell>
          <cell r="CE41">
            <v>0</v>
          </cell>
          <cell r="CF41">
            <v>0</v>
          </cell>
          <cell r="CG41">
            <v>0</v>
          </cell>
          <cell r="CH41">
            <v>0</v>
          </cell>
          <cell r="CI41">
            <v>0</v>
          </cell>
          <cell r="CJ41">
            <v>0</v>
          </cell>
          <cell r="CK41">
            <v>0</v>
          </cell>
          <cell r="CL41">
            <v>0</v>
          </cell>
          <cell r="DA41">
            <v>0</v>
          </cell>
          <cell r="DB41">
            <v>0</v>
          </cell>
          <cell r="DC41">
            <v>0</v>
          </cell>
          <cell r="DD41">
            <v>0</v>
          </cell>
          <cell r="DE41">
            <v>0</v>
          </cell>
          <cell r="DF41">
            <v>0</v>
          </cell>
          <cell r="DG41">
            <v>0</v>
          </cell>
          <cell r="DH41">
            <v>0</v>
          </cell>
          <cell r="DI41">
            <v>0</v>
          </cell>
          <cell r="DJ41">
            <v>0</v>
          </cell>
          <cell r="DK41">
            <v>0</v>
          </cell>
          <cell r="DL41">
            <v>0</v>
          </cell>
        </row>
        <row r="42">
          <cell r="CA42">
            <v>0</v>
          </cell>
          <cell r="CB42">
            <v>0</v>
          </cell>
          <cell r="CC42">
            <v>0</v>
          </cell>
          <cell r="CD42">
            <v>0</v>
          </cell>
          <cell r="CE42">
            <v>0</v>
          </cell>
          <cell r="CF42">
            <v>0</v>
          </cell>
          <cell r="CG42">
            <v>0</v>
          </cell>
          <cell r="CH42">
            <v>0</v>
          </cell>
          <cell r="CI42">
            <v>0</v>
          </cell>
          <cell r="CJ42">
            <v>0</v>
          </cell>
          <cell r="CK42">
            <v>0</v>
          </cell>
          <cell r="CL42">
            <v>0</v>
          </cell>
          <cell r="DA42">
            <v>0</v>
          </cell>
          <cell r="DB42">
            <v>0</v>
          </cell>
          <cell r="DC42">
            <v>0</v>
          </cell>
          <cell r="DD42">
            <v>0</v>
          </cell>
          <cell r="DE42">
            <v>0</v>
          </cell>
          <cell r="DF42">
            <v>0</v>
          </cell>
          <cell r="DG42">
            <v>0</v>
          </cell>
          <cell r="DH42">
            <v>0</v>
          </cell>
          <cell r="DI42">
            <v>0</v>
          </cell>
          <cell r="DJ42">
            <v>0</v>
          </cell>
          <cell r="DK42">
            <v>0</v>
          </cell>
          <cell r="DL42">
            <v>0</v>
          </cell>
        </row>
        <row r="43">
          <cell r="CA43">
            <v>0</v>
          </cell>
          <cell r="CB43">
            <v>0</v>
          </cell>
          <cell r="CC43">
            <v>0</v>
          </cell>
          <cell r="CD43">
            <v>0</v>
          </cell>
          <cell r="CE43">
            <v>0</v>
          </cell>
          <cell r="CF43">
            <v>0</v>
          </cell>
          <cell r="CG43">
            <v>0</v>
          </cell>
          <cell r="CH43">
            <v>0</v>
          </cell>
          <cell r="CI43">
            <v>0</v>
          </cell>
          <cell r="CJ43">
            <v>0</v>
          </cell>
          <cell r="CK43">
            <v>0</v>
          </cell>
          <cell r="CL43">
            <v>0</v>
          </cell>
          <cell r="DA43">
            <v>0</v>
          </cell>
          <cell r="DB43">
            <v>0</v>
          </cell>
          <cell r="DC43">
            <v>0</v>
          </cell>
          <cell r="DD43">
            <v>0</v>
          </cell>
          <cell r="DE43">
            <v>0</v>
          </cell>
          <cell r="DF43">
            <v>0</v>
          </cell>
          <cell r="DG43">
            <v>0</v>
          </cell>
          <cell r="DH43">
            <v>0</v>
          </cell>
          <cell r="DI43">
            <v>0</v>
          </cell>
          <cell r="DJ43">
            <v>0</v>
          </cell>
          <cell r="DK43">
            <v>0</v>
          </cell>
          <cell r="DL43">
            <v>0</v>
          </cell>
        </row>
        <row r="44">
          <cell r="CA44">
            <v>0</v>
          </cell>
          <cell r="CB44">
            <v>0</v>
          </cell>
          <cell r="CC44">
            <v>0</v>
          </cell>
          <cell r="CD44">
            <v>0</v>
          </cell>
          <cell r="CE44">
            <v>0</v>
          </cell>
          <cell r="CF44">
            <v>0</v>
          </cell>
          <cell r="CG44">
            <v>0</v>
          </cell>
          <cell r="CH44">
            <v>0</v>
          </cell>
          <cell r="CI44">
            <v>0</v>
          </cell>
          <cell r="CJ44">
            <v>0</v>
          </cell>
          <cell r="CK44">
            <v>0</v>
          </cell>
          <cell r="CL44">
            <v>0</v>
          </cell>
        </row>
      </sheetData>
      <sheetData sheetId="3">
        <row r="2">
          <cell r="A2">
            <v>113</v>
          </cell>
          <cell r="B2">
            <v>45317</v>
          </cell>
          <cell r="C2" t="str">
            <v>轨道交通工程机电施工管理系统项目合同 - 厦门路桥信息股份有限公司 - 无税开票473915.09</v>
          </cell>
          <cell r="D2" t="str">
            <v>厦门路桥信息股份有限公司</v>
          </cell>
          <cell r="E2" t="str">
            <v>SJHT2019110100082</v>
          </cell>
          <cell r="G2">
            <v>3348700</v>
          </cell>
          <cell r="H2">
            <v>502305</v>
          </cell>
        </row>
        <row r="3">
          <cell r="A3">
            <v>208</v>
          </cell>
          <cell r="B3">
            <v>45657</v>
          </cell>
          <cell r="C3" t="str">
            <v>奉贤区智能网联示范区车路协同应用建设项目二标段专业分包 - 上海智能交通有限公司（本部） - 无税开票10220797.54</v>
          </cell>
          <cell r="D3" t="str">
            <v>上海智能交通有限公司</v>
          </cell>
          <cell r="E3" t="str">
            <v>ZHT2024081600097</v>
          </cell>
          <cell r="H3">
            <v>560621.31999999995</v>
          </cell>
          <cell r="N3">
            <v>0</v>
          </cell>
          <cell r="O3">
            <v>0</v>
          </cell>
          <cell r="P3">
            <v>0</v>
          </cell>
          <cell r="Q3">
            <v>0</v>
          </cell>
          <cell r="R3">
            <v>0</v>
          </cell>
          <cell r="S3">
            <v>0</v>
          </cell>
          <cell r="T3">
            <v>0</v>
          </cell>
          <cell r="U3">
            <v>0</v>
          </cell>
          <cell r="V3">
            <v>0</v>
          </cell>
          <cell r="W3">
            <v>3</v>
          </cell>
          <cell r="X3">
            <v>220.71056200000001</v>
          </cell>
          <cell r="Y3">
            <v>3</v>
          </cell>
          <cell r="Z3">
            <v>220.71056200000001</v>
          </cell>
        </row>
        <row r="4">
          <cell r="A4">
            <v>209</v>
          </cell>
          <cell r="B4">
            <v>45657</v>
          </cell>
          <cell r="C4" t="str">
            <v>奉贤区智能网联示范区车路协同应用建设项目一标段专业分包 - 上海智能交通有限公司（本部） - 无税开票11939746.79</v>
          </cell>
          <cell r="D4" t="str">
            <v>上海智能交通有限公司</v>
          </cell>
          <cell r="E4" t="str">
            <v>ZHT2024081600096</v>
          </cell>
          <cell r="H4">
            <v>1144179.3</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5"/>
      <sheetName val="2026"/>
    </sheetNames>
    <sheetDataSet>
      <sheetData sheetId="0">
        <row r="1">
          <cell r="K1" t="str">
            <v>本期产值不含税</v>
          </cell>
          <cell r="N1" t="str">
            <v>目标不含税毛利率</v>
          </cell>
          <cell r="AA1" t="str">
            <v>主导部门</v>
          </cell>
        </row>
        <row r="2">
          <cell r="K2">
            <v>509433.96</v>
          </cell>
          <cell r="N2">
            <v>0.3</v>
          </cell>
          <cell r="T2" t="str">
            <v>1月</v>
          </cell>
          <cell r="AA2" t="str">
            <v>数字建造中心</v>
          </cell>
        </row>
        <row r="3">
          <cell r="K3">
            <v>10188.68</v>
          </cell>
          <cell r="N3">
            <v>0.1</v>
          </cell>
          <cell r="T3" t="str">
            <v>1月</v>
          </cell>
          <cell r="AA3" t="str">
            <v>智能运管中心</v>
          </cell>
        </row>
        <row r="4">
          <cell r="K4">
            <v>10188.68</v>
          </cell>
          <cell r="N4">
            <v>0.1</v>
          </cell>
          <cell r="T4" t="str">
            <v>1月</v>
          </cell>
          <cell r="AA4" t="str">
            <v>智能运管中心</v>
          </cell>
        </row>
        <row r="5">
          <cell r="K5">
            <v>5188.68</v>
          </cell>
          <cell r="N5">
            <v>0.1</v>
          </cell>
          <cell r="T5" t="str">
            <v>1月</v>
          </cell>
          <cell r="AA5" t="str">
            <v>智能运管中心</v>
          </cell>
        </row>
        <row r="6">
          <cell r="K6">
            <v>47509.17</v>
          </cell>
          <cell r="N6">
            <v>0.2</v>
          </cell>
          <cell r="T6" t="str">
            <v>1月</v>
          </cell>
          <cell r="AA6" t="str">
            <v>智能运管中心</v>
          </cell>
        </row>
        <row r="7">
          <cell r="K7">
            <v>71358.94</v>
          </cell>
          <cell r="N7">
            <v>0.03</v>
          </cell>
          <cell r="T7" t="str">
            <v>1月</v>
          </cell>
          <cell r="AA7" t="str">
            <v>智能运管中心</v>
          </cell>
        </row>
        <row r="8">
          <cell r="K8">
            <v>0</v>
          </cell>
          <cell r="N8">
            <v>0</v>
          </cell>
          <cell r="T8" t="str">
            <v>1月</v>
          </cell>
          <cell r="AA8">
            <v>0</v>
          </cell>
        </row>
        <row r="9">
          <cell r="K9">
            <v>-244831.86</v>
          </cell>
          <cell r="N9">
            <v>0.01</v>
          </cell>
          <cell r="T9" t="str">
            <v>2月</v>
          </cell>
          <cell r="AA9" t="str">
            <v>智能运管中心</v>
          </cell>
        </row>
        <row r="10">
          <cell r="K10">
            <v>244831.86</v>
          </cell>
          <cell r="N10">
            <v>0.1</v>
          </cell>
          <cell r="T10" t="str">
            <v>2月</v>
          </cell>
          <cell r="AA10" t="str">
            <v>智能运管中心</v>
          </cell>
        </row>
        <row r="11">
          <cell r="K11">
            <v>435849.06</v>
          </cell>
          <cell r="N11">
            <v>0.8</v>
          </cell>
          <cell r="T11" t="str">
            <v>2月</v>
          </cell>
          <cell r="AA11" t="str">
            <v>数字建造中心</v>
          </cell>
        </row>
        <row r="12">
          <cell r="K12">
            <v>499622.64</v>
          </cell>
          <cell r="N12">
            <v>0.8</v>
          </cell>
          <cell r="T12" t="str">
            <v>2月</v>
          </cell>
          <cell r="AA12" t="str">
            <v>数字建造中心</v>
          </cell>
        </row>
        <row r="13">
          <cell r="K13">
            <v>1283185.8400000001</v>
          </cell>
          <cell r="N13">
            <v>0.20860000000000001</v>
          </cell>
          <cell r="T13" t="str">
            <v>2月</v>
          </cell>
          <cell r="AA13" t="str">
            <v>智能运管中心</v>
          </cell>
        </row>
        <row r="14">
          <cell r="K14">
            <v>89622.64</v>
          </cell>
          <cell r="N14">
            <v>0.8</v>
          </cell>
          <cell r="T14" t="str">
            <v>2月</v>
          </cell>
          <cell r="AA14" t="str">
            <v>数智管理中心</v>
          </cell>
        </row>
        <row r="15">
          <cell r="K15">
            <v>265330.19</v>
          </cell>
          <cell r="N15">
            <v>0.3</v>
          </cell>
          <cell r="T15" t="str">
            <v>2月</v>
          </cell>
          <cell r="AA15" t="str">
            <v>数智管理中心</v>
          </cell>
        </row>
        <row r="16">
          <cell r="K16">
            <v>191037.74</v>
          </cell>
          <cell r="N16">
            <v>0.8</v>
          </cell>
          <cell r="T16" t="str">
            <v>2月</v>
          </cell>
          <cell r="AA16" t="str">
            <v>数智管理中心</v>
          </cell>
        </row>
        <row r="17">
          <cell r="K17">
            <v>179245.28</v>
          </cell>
          <cell r="N17">
            <v>0.1603</v>
          </cell>
          <cell r="T17" t="str">
            <v>2月</v>
          </cell>
          <cell r="AA17" t="str">
            <v>数智管理中心</v>
          </cell>
        </row>
        <row r="18">
          <cell r="K18">
            <v>185840.71</v>
          </cell>
          <cell r="N18">
            <v>0.1603</v>
          </cell>
          <cell r="T18" t="str">
            <v>2月</v>
          </cell>
          <cell r="AA18" t="str">
            <v>数智管理中心</v>
          </cell>
        </row>
        <row r="19">
          <cell r="K19">
            <v>124905.66</v>
          </cell>
          <cell r="N19">
            <v>0.5</v>
          </cell>
          <cell r="T19" t="str">
            <v>2月</v>
          </cell>
          <cell r="AA19" t="str">
            <v>数字建造中心</v>
          </cell>
        </row>
        <row r="20">
          <cell r="K20">
            <v>0</v>
          </cell>
          <cell r="N20">
            <v>0</v>
          </cell>
          <cell r="T20" t="str">
            <v>2月</v>
          </cell>
          <cell r="AA20">
            <v>0</v>
          </cell>
        </row>
        <row r="21">
          <cell r="K21">
            <v>490566.04</v>
          </cell>
          <cell r="N21">
            <v>0.1515</v>
          </cell>
          <cell r="T21" t="str">
            <v>3月</v>
          </cell>
          <cell r="AA21" t="str">
            <v>数智管理中心</v>
          </cell>
        </row>
        <row r="22">
          <cell r="K22">
            <v>115044.25</v>
          </cell>
          <cell r="N22">
            <v>0.1515</v>
          </cell>
          <cell r="T22" t="str">
            <v>3月</v>
          </cell>
          <cell r="AA22" t="str">
            <v>数智管理中心</v>
          </cell>
        </row>
        <row r="23">
          <cell r="K23">
            <v>330188.68</v>
          </cell>
          <cell r="N23">
            <v>0.6109</v>
          </cell>
          <cell r="T23" t="str">
            <v>3月</v>
          </cell>
          <cell r="AA23" t="str">
            <v>福建分公司</v>
          </cell>
        </row>
        <row r="24">
          <cell r="K24">
            <v>297169.81</v>
          </cell>
          <cell r="N24">
            <v>0.8</v>
          </cell>
          <cell r="T24" t="str">
            <v>3月</v>
          </cell>
          <cell r="AA24" t="str">
            <v>数智管理中心</v>
          </cell>
        </row>
        <row r="25">
          <cell r="K25">
            <v>22641.51</v>
          </cell>
          <cell r="N25">
            <v>0.1</v>
          </cell>
          <cell r="T25" t="str">
            <v>3月</v>
          </cell>
          <cell r="AA25" t="str">
            <v>智能运管中心</v>
          </cell>
        </row>
        <row r="26">
          <cell r="K26">
            <v>23113.21</v>
          </cell>
          <cell r="N26">
            <v>0.1</v>
          </cell>
          <cell r="T26" t="str">
            <v>3月</v>
          </cell>
          <cell r="AA26" t="str">
            <v>智能运管中心</v>
          </cell>
        </row>
        <row r="27">
          <cell r="K27">
            <v>94339.62</v>
          </cell>
          <cell r="N27">
            <v>0.29899999999999999</v>
          </cell>
          <cell r="T27" t="str">
            <v>3月</v>
          </cell>
          <cell r="AA27" t="str">
            <v>数智管理中心</v>
          </cell>
        </row>
        <row r="28">
          <cell r="K28">
            <v>287986.78999999998</v>
          </cell>
          <cell r="N28">
            <v>0.3</v>
          </cell>
          <cell r="T28" t="str">
            <v>3月</v>
          </cell>
          <cell r="AA28" t="str">
            <v>福建分公司</v>
          </cell>
        </row>
        <row r="29">
          <cell r="K29">
            <v>188679.25</v>
          </cell>
          <cell r="N29">
            <v>0.62150000000000005</v>
          </cell>
          <cell r="T29" t="str">
            <v>3月</v>
          </cell>
          <cell r="AA29" t="str">
            <v>数智管理中心</v>
          </cell>
        </row>
        <row r="30">
          <cell r="K30">
            <v>640622.64</v>
          </cell>
          <cell r="N30">
            <v>0.45</v>
          </cell>
          <cell r="T30" t="str">
            <v>3月</v>
          </cell>
          <cell r="AA30" t="str">
            <v>智能运管中心</v>
          </cell>
        </row>
        <row r="31">
          <cell r="K31">
            <v>47169.81</v>
          </cell>
          <cell r="N31">
            <v>0.3</v>
          </cell>
          <cell r="T31" t="str">
            <v>3月</v>
          </cell>
          <cell r="AA31" t="str">
            <v>数字建造中心</v>
          </cell>
        </row>
        <row r="32">
          <cell r="K32">
            <v>94339.62</v>
          </cell>
          <cell r="N32">
            <v>0.25</v>
          </cell>
          <cell r="T32" t="str">
            <v>3月</v>
          </cell>
          <cell r="AA32" t="str">
            <v>智能运管中心</v>
          </cell>
        </row>
        <row r="33">
          <cell r="K33">
            <v>29481.13</v>
          </cell>
          <cell r="N33">
            <v>0.3</v>
          </cell>
          <cell r="T33" t="str">
            <v>3月</v>
          </cell>
          <cell r="AA33" t="str">
            <v>数智管理中心</v>
          </cell>
        </row>
        <row r="34">
          <cell r="K34">
            <v>214622.64</v>
          </cell>
          <cell r="N34">
            <v>0.1</v>
          </cell>
          <cell r="T34" t="str">
            <v>3月</v>
          </cell>
          <cell r="AA34" t="str">
            <v>数智管理中心</v>
          </cell>
        </row>
        <row r="35">
          <cell r="K35">
            <v>-132075.47</v>
          </cell>
          <cell r="N35">
            <v>0.1</v>
          </cell>
          <cell r="T35" t="str">
            <v>3月</v>
          </cell>
          <cell r="AA35" t="str">
            <v>数智管理中心</v>
          </cell>
        </row>
        <row r="36">
          <cell r="K36">
            <v>123893.81</v>
          </cell>
          <cell r="N36">
            <v>0.1</v>
          </cell>
          <cell r="T36" t="str">
            <v>3月</v>
          </cell>
          <cell r="AA36" t="str">
            <v>数智管理中心</v>
          </cell>
        </row>
        <row r="37">
          <cell r="K37">
            <v>18867.919999999998</v>
          </cell>
          <cell r="N37">
            <v>0.1</v>
          </cell>
          <cell r="T37" t="str">
            <v>3月</v>
          </cell>
          <cell r="AA37" t="str">
            <v>数智管理中心</v>
          </cell>
        </row>
        <row r="38">
          <cell r="K38">
            <v>15486.73</v>
          </cell>
          <cell r="N38">
            <v>0.1</v>
          </cell>
          <cell r="T38" t="str">
            <v>3月</v>
          </cell>
          <cell r="AA38" t="str">
            <v>数智管理中心</v>
          </cell>
        </row>
        <row r="39">
          <cell r="K39">
            <v>106132.08</v>
          </cell>
          <cell r="N39">
            <v>0.1</v>
          </cell>
          <cell r="T39" t="str">
            <v>3月</v>
          </cell>
          <cell r="AA39" t="str">
            <v>数智管理中心</v>
          </cell>
        </row>
        <row r="40">
          <cell r="K40">
            <v>21226.42</v>
          </cell>
          <cell r="N40">
            <v>0.8</v>
          </cell>
          <cell r="T40" t="str">
            <v>3月</v>
          </cell>
          <cell r="AA40" t="str">
            <v>数智管理中心</v>
          </cell>
        </row>
        <row r="41">
          <cell r="K41">
            <v>447844.34</v>
          </cell>
          <cell r="N41">
            <v>0.56820000000000004</v>
          </cell>
          <cell r="T41" t="str">
            <v>3月</v>
          </cell>
          <cell r="AA41" t="str">
            <v>数智管理中心</v>
          </cell>
        </row>
        <row r="42">
          <cell r="K42">
            <v>650406.76</v>
          </cell>
          <cell r="N42">
            <v>0.63039999999999996</v>
          </cell>
          <cell r="T42" t="str">
            <v>3月</v>
          </cell>
          <cell r="AA42" t="str">
            <v>智能运管中心</v>
          </cell>
        </row>
        <row r="43">
          <cell r="K43">
            <v>1111946.8999999999</v>
          </cell>
          <cell r="N43">
            <v>0.03</v>
          </cell>
          <cell r="T43" t="str">
            <v>3月</v>
          </cell>
          <cell r="AA43" t="str">
            <v>智能运管中心</v>
          </cell>
        </row>
        <row r="44">
          <cell r="K44">
            <v>1018867.92</v>
          </cell>
          <cell r="N44">
            <v>0.35</v>
          </cell>
          <cell r="T44" t="str">
            <v>3月</v>
          </cell>
          <cell r="AA44" t="str">
            <v>智能运管中心</v>
          </cell>
        </row>
        <row r="45">
          <cell r="K45">
            <v>44247.79</v>
          </cell>
          <cell r="N45">
            <v>0.35</v>
          </cell>
          <cell r="T45" t="str">
            <v>3月</v>
          </cell>
          <cell r="AA45" t="str">
            <v>智能运管中心</v>
          </cell>
        </row>
        <row r="46">
          <cell r="K46">
            <v>825999.94</v>
          </cell>
          <cell r="N46">
            <v>0.57330000000000003</v>
          </cell>
          <cell r="T46" t="str">
            <v>3月</v>
          </cell>
          <cell r="AA46" t="str">
            <v>智能运管中心</v>
          </cell>
        </row>
        <row r="47">
          <cell r="K47">
            <v>0</v>
          </cell>
          <cell r="N47">
            <v>0</v>
          </cell>
          <cell r="T47" t="str">
            <v>3月</v>
          </cell>
          <cell r="AA47">
            <v>0</v>
          </cell>
        </row>
        <row r="48">
          <cell r="K48">
            <v>86642.2</v>
          </cell>
          <cell r="N48">
            <v>0.16020000000000001</v>
          </cell>
          <cell r="T48" t="str">
            <v>4月</v>
          </cell>
          <cell r="AA48" t="str">
            <v>智能运管中心</v>
          </cell>
        </row>
        <row r="49">
          <cell r="K49">
            <v>124905.66</v>
          </cell>
          <cell r="N49">
            <v>0.3</v>
          </cell>
          <cell r="T49" t="str">
            <v>4月</v>
          </cell>
          <cell r="AA49" t="str">
            <v>数字建造中心</v>
          </cell>
        </row>
        <row r="50">
          <cell r="K50">
            <v>162641.51</v>
          </cell>
          <cell r="N50">
            <v>0.3</v>
          </cell>
          <cell r="T50" t="str">
            <v>4月</v>
          </cell>
          <cell r="AA50" t="str">
            <v>数字建造中心</v>
          </cell>
        </row>
        <row r="51">
          <cell r="K51">
            <v>534905.66</v>
          </cell>
          <cell r="N51">
            <v>0.03</v>
          </cell>
          <cell r="T51" t="str">
            <v>4月</v>
          </cell>
          <cell r="AA51" t="str">
            <v>数字建造中心</v>
          </cell>
        </row>
        <row r="52">
          <cell r="K52">
            <v>-188679.25</v>
          </cell>
          <cell r="N52">
            <v>0.8</v>
          </cell>
          <cell r="T52" t="str">
            <v>4月</v>
          </cell>
          <cell r="AA52" t="str">
            <v>数字建造中心</v>
          </cell>
        </row>
        <row r="53">
          <cell r="K53">
            <v>158490.57</v>
          </cell>
          <cell r="N53">
            <v>8.9200000000000002E-2</v>
          </cell>
          <cell r="T53" t="str">
            <v>4月</v>
          </cell>
          <cell r="AA53" t="str">
            <v>智能运管中心</v>
          </cell>
        </row>
        <row r="54">
          <cell r="K54">
            <v>457358.49</v>
          </cell>
          <cell r="N54">
            <v>0.8</v>
          </cell>
          <cell r="T54" t="str">
            <v>4月</v>
          </cell>
          <cell r="AA54" t="str">
            <v>数字建造中心</v>
          </cell>
        </row>
        <row r="55">
          <cell r="K55">
            <v>87169.81</v>
          </cell>
          <cell r="N55">
            <v>0.5</v>
          </cell>
          <cell r="T55" t="str">
            <v>4月</v>
          </cell>
          <cell r="AA55" t="str">
            <v>数字建造中心</v>
          </cell>
        </row>
        <row r="56">
          <cell r="K56">
            <v>0</v>
          </cell>
          <cell r="N56">
            <v>0</v>
          </cell>
          <cell r="T56" t="str">
            <v>4月</v>
          </cell>
          <cell r="AA56">
            <v>0</v>
          </cell>
        </row>
        <row r="57">
          <cell r="K57">
            <v>188679.25</v>
          </cell>
          <cell r="N57">
            <v>0.45</v>
          </cell>
          <cell r="T57" t="str">
            <v>5月</v>
          </cell>
          <cell r="AA57" t="str">
            <v>广东分公司</v>
          </cell>
        </row>
        <row r="58">
          <cell r="K58">
            <v>94339.62</v>
          </cell>
          <cell r="N58">
            <v>0.8</v>
          </cell>
          <cell r="T58" t="str">
            <v>5月</v>
          </cell>
          <cell r="AA58" t="str">
            <v>广东分公司</v>
          </cell>
        </row>
        <row r="59">
          <cell r="K59">
            <v>424528.3</v>
          </cell>
          <cell r="N59">
            <v>0.5</v>
          </cell>
          <cell r="T59" t="str">
            <v>5月</v>
          </cell>
          <cell r="AA59" t="str">
            <v>广东分公司</v>
          </cell>
        </row>
        <row r="60">
          <cell r="K60">
            <v>282374.53000000003</v>
          </cell>
          <cell r="N60">
            <v>0.64539999999999997</v>
          </cell>
          <cell r="T60" t="str">
            <v>5月</v>
          </cell>
          <cell r="AA60" t="str">
            <v>数字建造中心</v>
          </cell>
        </row>
        <row r="61">
          <cell r="K61">
            <v>2830188.68</v>
          </cell>
          <cell r="N61">
            <v>0.6</v>
          </cell>
          <cell r="T61" t="str">
            <v>5月</v>
          </cell>
          <cell r="AA61" t="str">
            <v>福建分公司</v>
          </cell>
        </row>
        <row r="62">
          <cell r="K62">
            <v>328301.89</v>
          </cell>
          <cell r="N62">
            <v>0.5</v>
          </cell>
          <cell r="T62" t="str">
            <v>5月</v>
          </cell>
          <cell r="AA62" t="str">
            <v>数字建造中心</v>
          </cell>
        </row>
        <row r="63">
          <cell r="K63">
            <v>39900</v>
          </cell>
          <cell r="N63">
            <v>0.4</v>
          </cell>
          <cell r="T63" t="str">
            <v>5月</v>
          </cell>
          <cell r="AA63" t="str">
            <v>数字建造中心</v>
          </cell>
        </row>
        <row r="64">
          <cell r="K64">
            <v>1242300</v>
          </cell>
          <cell r="N64">
            <v>0.4</v>
          </cell>
          <cell r="T64" t="str">
            <v>5月</v>
          </cell>
          <cell r="AA64" t="str">
            <v>数字建造中心</v>
          </cell>
        </row>
        <row r="65">
          <cell r="K65">
            <v>1072601.44</v>
          </cell>
          <cell r="N65">
            <v>0.55220000000000002</v>
          </cell>
          <cell r="T65" t="str">
            <v>5月</v>
          </cell>
          <cell r="AA65" t="str">
            <v>智能运管中心</v>
          </cell>
        </row>
        <row r="66">
          <cell r="K66">
            <v>0</v>
          </cell>
          <cell r="T66" t="str">
            <v>5月</v>
          </cell>
          <cell r="AA66">
            <v>0</v>
          </cell>
        </row>
        <row r="67">
          <cell r="K67">
            <v>87169.81</v>
          </cell>
          <cell r="N67">
            <v>0.8</v>
          </cell>
          <cell r="T67" t="str">
            <v>6月</v>
          </cell>
          <cell r="AA67" t="str">
            <v>数字建造中心</v>
          </cell>
        </row>
        <row r="68">
          <cell r="K68">
            <v>40263.550000000003</v>
          </cell>
          <cell r="N68">
            <v>0.2</v>
          </cell>
          <cell r="T68" t="str">
            <v>6月</v>
          </cell>
          <cell r="AA68" t="str">
            <v>数字建造中心</v>
          </cell>
        </row>
        <row r="69">
          <cell r="K69">
            <v>42391.51</v>
          </cell>
          <cell r="N69">
            <v>0.1</v>
          </cell>
          <cell r="T69" t="str">
            <v>6月</v>
          </cell>
          <cell r="AA69" t="str">
            <v>智能运管中心</v>
          </cell>
        </row>
        <row r="70">
          <cell r="K70">
            <v>179584.91</v>
          </cell>
          <cell r="N70">
            <v>0.8</v>
          </cell>
          <cell r="T70" t="str">
            <v>6月</v>
          </cell>
          <cell r="AA70" t="str">
            <v>数字建造中心</v>
          </cell>
        </row>
        <row r="71">
          <cell r="K71">
            <v>76603.77</v>
          </cell>
          <cell r="N71">
            <v>0.8</v>
          </cell>
          <cell r="T71" t="str">
            <v>6月</v>
          </cell>
          <cell r="AA71" t="str">
            <v>数字建造中心</v>
          </cell>
        </row>
        <row r="72">
          <cell r="K72">
            <v>624528.30000000005</v>
          </cell>
          <cell r="N72">
            <v>0.81159999999999999</v>
          </cell>
          <cell r="T72" t="str">
            <v>6月</v>
          </cell>
          <cell r="AA72" t="str">
            <v>数字建造中心</v>
          </cell>
        </row>
        <row r="73">
          <cell r="K73">
            <v>44273.58</v>
          </cell>
          <cell r="N73">
            <v>0.3</v>
          </cell>
          <cell r="T73" t="str">
            <v>6月</v>
          </cell>
          <cell r="AA73" t="str">
            <v>福建分公司</v>
          </cell>
        </row>
        <row r="74">
          <cell r="K74">
            <v>230221.9</v>
          </cell>
          <cell r="N74">
            <v>0.3</v>
          </cell>
          <cell r="T74" t="str">
            <v>6月</v>
          </cell>
          <cell r="AA74" t="str">
            <v>福建分公司</v>
          </cell>
        </row>
        <row r="75">
          <cell r="K75">
            <v>162264.15</v>
          </cell>
          <cell r="N75">
            <v>0.8</v>
          </cell>
          <cell r="T75" t="str">
            <v>6月</v>
          </cell>
          <cell r="AA75" t="str">
            <v>数字建造中心</v>
          </cell>
        </row>
        <row r="76">
          <cell r="K76">
            <v>127358.49</v>
          </cell>
          <cell r="N76">
            <v>0.8</v>
          </cell>
          <cell r="T76" t="str">
            <v>6月</v>
          </cell>
          <cell r="AA76" t="str">
            <v>数智管理中心</v>
          </cell>
        </row>
        <row r="77">
          <cell r="K77">
            <v>151625</v>
          </cell>
          <cell r="N77">
            <v>0.29260000000000003</v>
          </cell>
          <cell r="T77" t="str">
            <v>6月</v>
          </cell>
          <cell r="AA77" t="str">
            <v>智能运管中心</v>
          </cell>
        </row>
        <row r="78">
          <cell r="K78">
            <v>793279.02</v>
          </cell>
          <cell r="N78">
            <v>0.26329999999999998</v>
          </cell>
          <cell r="T78" t="str">
            <v>6月</v>
          </cell>
          <cell r="AA78" t="str">
            <v>智能运管中心</v>
          </cell>
        </row>
        <row r="79">
          <cell r="K79">
            <v>1509433.96</v>
          </cell>
          <cell r="N79">
            <v>0.60319999999999996</v>
          </cell>
          <cell r="T79" t="str">
            <v>6月</v>
          </cell>
          <cell r="AA79" t="str">
            <v>数智管理中心</v>
          </cell>
        </row>
        <row r="80">
          <cell r="K80">
            <v>98490.57</v>
          </cell>
          <cell r="N80">
            <v>0.35</v>
          </cell>
          <cell r="T80" t="str">
            <v>6月</v>
          </cell>
          <cell r="AA80" t="str">
            <v>智能运管中心</v>
          </cell>
        </row>
        <row r="81">
          <cell r="K81">
            <v>235849.06</v>
          </cell>
          <cell r="N81">
            <v>0.13789999999999999</v>
          </cell>
          <cell r="T81" t="str">
            <v>6月</v>
          </cell>
          <cell r="AA81" t="str">
            <v>数智管理中心</v>
          </cell>
        </row>
        <row r="82">
          <cell r="K82">
            <v>1332251.8899999999</v>
          </cell>
          <cell r="N82">
            <v>0.35</v>
          </cell>
          <cell r="T82" t="str">
            <v>6月</v>
          </cell>
          <cell r="AA82" t="str">
            <v>数字建造中心</v>
          </cell>
        </row>
        <row r="83">
          <cell r="K83">
            <v>245194.78</v>
          </cell>
          <cell r="N83">
            <v>0.15</v>
          </cell>
          <cell r="T83" t="str">
            <v>6月</v>
          </cell>
          <cell r="AA83" t="str">
            <v>数字建造中心</v>
          </cell>
        </row>
        <row r="84">
          <cell r="K84">
            <v>884.96</v>
          </cell>
          <cell r="N84">
            <v>0.15</v>
          </cell>
          <cell r="T84" t="str">
            <v>6月</v>
          </cell>
          <cell r="AA84" t="str">
            <v>数字建造中心</v>
          </cell>
        </row>
        <row r="85">
          <cell r="K85">
            <v>81693.45</v>
          </cell>
          <cell r="N85">
            <v>0.15</v>
          </cell>
          <cell r="T85" t="str">
            <v>6月</v>
          </cell>
          <cell r="AA85" t="str">
            <v>数字建造中心</v>
          </cell>
        </row>
        <row r="86">
          <cell r="K86">
            <v>245194.78</v>
          </cell>
          <cell r="N86">
            <v>0.15</v>
          </cell>
          <cell r="T86" t="str">
            <v>6月</v>
          </cell>
          <cell r="AA86" t="str">
            <v>数字建造中心</v>
          </cell>
        </row>
        <row r="87">
          <cell r="K87">
            <v>884.96</v>
          </cell>
          <cell r="N87">
            <v>0.15</v>
          </cell>
          <cell r="T87" t="str">
            <v>6月</v>
          </cell>
          <cell r="AA87" t="str">
            <v>数字建造中心</v>
          </cell>
        </row>
        <row r="88">
          <cell r="K88">
            <v>197853.21</v>
          </cell>
          <cell r="N88">
            <v>0.15</v>
          </cell>
          <cell r="T88" t="str">
            <v>6月</v>
          </cell>
          <cell r="AA88" t="str">
            <v>智能运管中心</v>
          </cell>
        </row>
        <row r="89">
          <cell r="K89">
            <v>73097.350000000006</v>
          </cell>
          <cell r="N89">
            <v>0.1</v>
          </cell>
          <cell r="T89" t="str">
            <v>6月</v>
          </cell>
          <cell r="AA89" t="str">
            <v>数字建造中心</v>
          </cell>
        </row>
        <row r="90">
          <cell r="K90">
            <v>81721.7</v>
          </cell>
          <cell r="N90">
            <v>0.5</v>
          </cell>
          <cell r="T90" t="str">
            <v>6月</v>
          </cell>
          <cell r="AA90" t="str">
            <v>智能运管中心</v>
          </cell>
        </row>
        <row r="91">
          <cell r="K91">
            <v>244723.5</v>
          </cell>
          <cell r="N91">
            <v>0.5</v>
          </cell>
          <cell r="T91" t="str">
            <v>6月</v>
          </cell>
          <cell r="AA91" t="str">
            <v>智能运管中心</v>
          </cell>
        </row>
        <row r="92">
          <cell r="K92">
            <v>235849.06</v>
          </cell>
          <cell r="N92">
            <v>0.50090000000000001</v>
          </cell>
          <cell r="T92" t="str">
            <v>6月</v>
          </cell>
          <cell r="AA92" t="str">
            <v>智能运管中心</v>
          </cell>
        </row>
        <row r="93">
          <cell r="K93">
            <v>94339.62</v>
          </cell>
          <cell r="N93">
            <v>0.12720000000000001</v>
          </cell>
          <cell r="T93" t="str">
            <v>6月</v>
          </cell>
          <cell r="AA93" t="str">
            <v>数智管理中心</v>
          </cell>
        </row>
        <row r="94">
          <cell r="K94">
            <v>876634.96</v>
          </cell>
          <cell r="N94">
            <v>0.2064</v>
          </cell>
          <cell r="T94" t="str">
            <v>6月</v>
          </cell>
          <cell r="AA94" t="str">
            <v>数字建造中心</v>
          </cell>
        </row>
        <row r="95">
          <cell r="K95">
            <v>103773.58</v>
          </cell>
          <cell r="N95">
            <v>0.34839999999999999</v>
          </cell>
          <cell r="T95" t="str">
            <v>6月</v>
          </cell>
          <cell r="AA95" t="str">
            <v>数智管理中心</v>
          </cell>
        </row>
        <row r="96">
          <cell r="K96">
            <v>225849.06</v>
          </cell>
          <cell r="N96">
            <v>0.30959999999999999</v>
          </cell>
          <cell r="T96" t="str">
            <v>6月</v>
          </cell>
          <cell r="AA96" t="str">
            <v>智能运管中心</v>
          </cell>
        </row>
        <row r="97">
          <cell r="K97">
            <v>330188.68</v>
          </cell>
          <cell r="N97">
            <v>0.3</v>
          </cell>
          <cell r="T97" t="str">
            <v>6月</v>
          </cell>
          <cell r="AA97" t="str">
            <v>智能运管中心</v>
          </cell>
        </row>
        <row r="98">
          <cell r="K98">
            <v>439599.06</v>
          </cell>
          <cell r="N98">
            <v>0.65749999999999997</v>
          </cell>
          <cell r="T98" t="str">
            <v>6月</v>
          </cell>
          <cell r="AA98" t="str">
            <v>智能运管中心</v>
          </cell>
        </row>
        <row r="99">
          <cell r="K99">
            <v>84200</v>
          </cell>
          <cell r="N99">
            <v>0.1023</v>
          </cell>
          <cell r="T99" t="str">
            <v>6月</v>
          </cell>
          <cell r="AA99" t="str">
            <v>智能运管中心</v>
          </cell>
        </row>
        <row r="100">
          <cell r="K100">
            <v>441603.04</v>
          </cell>
          <cell r="N100">
            <v>0.31119999999999998</v>
          </cell>
          <cell r="T100" t="str">
            <v>6月</v>
          </cell>
          <cell r="AA100" t="str">
            <v>智能运管中心</v>
          </cell>
        </row>
        <row r="101">
          <cell r="K101">
            <v>67500</v>
          </cell>
          <cell r="N101">
            <v>0.48220000000000002</v>
          </cell>
          <cell r="T101" t="str">
            <v>6月</v>
          </cell>
          <cell r="AA101" t="str">
            <v>智能运管中心</v>
          </cell>
        </row>
        <row r="102">
          <cell r="K102">
            <v>0</v>
          </cell>
          <cell r="N102">
            <v>0</v>
          </cell>
          <cell r="T102" t="str">
            <v>6月</v>
          </cell>
          <cell r="AA102">
            <v>0</v>
          </cell>
        </row>
        <row r="103">
          <cell r="K103">
            <v>94339.62</v>
          </cell>
          <cell r="N103">
            <v>0.62649999999999995</v>
          </cell>
          <cell r="T103" t="str">
            <v>7月</v>
          </cell>
          <cell r="AA103" t="str">
            <v>数智管理中心</v>
          </cell>
        </row>
        <row r="104">
          <cell r="K104">
            <v>150943.4</v>
          </cell>
          <cell r="N104">
            <v>0.29720000000000002</v>
          </cell>
          <cell r="T104" t="str">
            <v>7月</v>
          </cell>
          <cell r="AA104" t="str">
            <v>数智管理中心</v>
          </cell>
        </row>
        <row r="105">
          <cell r="K105">
            <v>54955.75</v>
          </cell>
          <cell r="N105">
            <v>0.35</v>
          </cell>
          <cell r="T105" t="str">
            <v>7月</v>
          </cell>
          <cell r="AA105" t="str">
            <v>智能运管中心</v>
          </cell>
        </row>
        <row r="106">
          <cell r="K106">
            <v>1301886.79</v>
          </cell>
          <cell r="N106">
            <v>7.4200000000000002E-2</v>
          </cell>
          <cell r="T106" t="str">
            <v>7月</v>
          </cell>
          <cell r="AA106" t="str">
            <v>智能运管中心</v>
          </cell>
        </row>
        <row r="107">
          <cell r="K107">
            <v>271993.40000000002</v>
          </cell>
          <cell r="N107">
            <v>0.3</v>
          </cell>
          <cell r="T107" t="str">
            <v>7月</v>
          </cell>
          <cell r="AA107" t="str">
            <v>数智管理中心</v>
          </cell>
        </row>
        <row r="108">
          <cell r="K108">
            <v>149528.29999999999</v>
          </cell>
          <cell r="N108">
            <v>0.33750000000000002</v>
          </cell>
          <cell r="T108" t="str">
            <v>7月</v>
          </cell>
          <cell r="AA108" t="str">
            <v>数智管理中心</v>
          </cell>
        </row>
        <row r="109">
          <cell r="K109">
            <v>0</v>
          </cell>
          <cell r="N109">
            <v>0</v>
          </cell>
          <cell r="T109" t="str">
            <v>7月</v>
          </cell>
          <cell r="AA109">
            <v>0</v>
          </cell>
        </row>
        <row r="110">
          <cell r="K110">
            <v>20353.98</v>
          </cell>
          <cell r="N110">
            <v>0.40200000000000002</v>
          </cell>
          <cell r="T110" t="str">
            <v>8月</v>
          </cell>
          <cell r="AA110" t="str">
            <v>智能运管中心</v>
          </cell>
        </row>
        <row r="111">
          <cell r="K111">
            <v>140749.53</v>
          </cell>
          <cell r="N111">
            <v>0.40200000000000002</v>
          </cell>
          <cell r="T111" t="str">
            <v>8月</v>
          </cell>
          <cell r="AA111" t="str">
            <v>智能运管中心</v>
          </cell>
        </row>
        <row r="112">
          <cell r="K112">
            <v>25471.7</v>
          </cell>
          <cell r="N112">
            <v>0.106</v>
          </cell>
          <cell r="T112" t="str">
            <v>8月</v>
          </cell>
          <cell r="AA112" t="str">
            <v>智能运管中心</v>
          </cell>
        </row>
        <row r="113">
          <cell r="K113">
            <v>1075377.3600000001</v>
          </cell>
          <cell r="N113">
            <v>0.50290000000000001</v>
          </cell>
          <cell r="T113" t="str">
            <v>8月</v>
          </cell>
          <cell r="AA113" t="str">
            <v>智能运管中心</v>
          </cell>
        </row>
        <row r="114">
          <cell r="K114">
            <v>513274.34</v>
          </cell>
          <cell r="N114">
            <v>4.0599999999999997E-2</v>
          </cell>
          <cell r="T114" t="str">
            <v>8月</v>
          </cell>
          <cell r="AA114" t="str">
            <v>数智管理中心</v>
          </cell>
        </row>
        <row r="115">
          <cell r="K115">
            <v>624528.30000000005</v>
          </cell>
          <cell r="N115">
            <v>0.60019999999999996</v>
          </cell>
          <cell r="T115" t="str">
            <v>8月</v>
          </cell>
          <cell r="AA115" t="str">
            <v>数字建造中心</v>
          </cell>
        </row>
        <row r="116">
          <cell r="K116">
            <v>244163.21</v>
          </cell>
          <cell r="N116">
            <v>0.3</v>
          </cell>
          <cell r="T116" t="str">
            <v>8月</v>
          </cell>
          <cell r="AA116" t="str">
            <v>数智管理中心</v>
          </cell>
        </row>
        <row r="117">
          <cell r="K117">
            <v>124905.66</v>
          </cell>
          <cell r="N117">
            <v>0.3</v>
          </cell>
          <cell r="T117" t="str">
            <v>8月</v>
          </cell>
          <cell r="AA117" t="str">
            <v>数字建造中心</v>
          </cell>
        </row>
        <row r="118">
          <cell r="K118">
            <v>50283.02</v>
          </cell>
          <cell r="N118">
            <v>0.18190000000000001</v>
          </cell>
          <cell r="T118" t="str">
            <v>8月</v>
          </cell>
          <cell r="AA118" t="str">
            <v>智能运管中心</v>
          </cell>
        </row>
        <row r="119">
          <cell r="K119">
            <v>205000</v>
          </cell>
          <cell r="N119">
            <v>0.2268</v>
          </cell>
          <cell r="T119" t="str">
            <v>8月</v>
          </cell>
          <cell r="AA119" t="str">
            <v>智能运管中心</v>
          </cell>
        </row>
        <row r="120">
          <cell r="K120">
            <v>0</v>
          </cell>
          <cell r="N120">
            <v>0</v>
          </cell>
          <cell r="T120" t="str">
            <v>8月</v>
          </cell>
          <cell r="AA120">
            <v>0</v>
          </cell>
        </row>
        <row r="121">
          <cell r="K121">
            <v>2153241.5099999998</v>
          </cell>
          <cell r="N121">
            <v>0.29709999999999998</v>
          </cell>
          <cell r="T121" t="str">
            <v>9月</v>
          </cell>
          <cell r="AA121" t="str">
            <v>广东分公司</v>
          </cell>
        </row>
        <row r="122">
          <cell r="K122">
            <v>39914.65</v>
          </cell>
          <cell r="N122">
            <v>0.2</v>
          </cell>
          <cell r="T122" t="str">
            <v>9月</v>
          </cell>
          <cell r="AA122" t="str">
            <v>数字建造中心</v>
          </cell>
        </row>
        <row r="123">
          <cell r="K123">
            <v>124905.66</v>
          </cell>
          <cell r="N123">
            <v>0.5</v>
          </cell>
          <cell r="T123" t="str">
            <v>9月</v>
          </cell>
          <cell r="AA123" t="str">
            <v>数字建造中心</v>
          </cell>
        </row>
        <row r="124">
          <cell r="K124">
            <v>348679.25</v>
          </cell>
          <cell r="N124">
            <v>0.70569999999999999</v>
          </cell>
          <cell r="T124" t="str">
            <v>9月</v>
          </cell>
          <cell r="AA124" t="str">
            <v>数字建造中心</v>
          </cell>
        </row>
        <row r="125">
          <cell r="K125">
            <v>958018.87</v>
          </cell>
          <cell r="N125">
            <v>0.05</v>
          </cell>
          <cell r="T125" t="str">
            <v>9月</v>
          </cell>
          <cell r="AA125" t="str">
            <v>数字建造中心</v>
          </cell>
        </row>
        <row r="126">
          <cell r="K126">
            <v>410566.04</v>
          </cell>
          <cell r="N126">
            <v>0.05</v>
          </cell>
          <cell r="T126" t="str">
            <v>9月</v>
          </cell>
          <cell r="AA126" t="str">
            <v>数字建造中心</v>
          </cell>
        </row>
        <row r="127">
          <cell r="K127">
            <v>1545622.64</v>
          </cell>
          <cell r="N127">
            <v>0.14080000000000001</v>
          </cell>
          <cell r="T127" t="str">
            <v>9月</v>
          </cell>
          <cell r="AA127" t="str">
            <v>广东分公司</v>
          </cell>
        </row>
        <row r="128">
          <cell r="K128">
            <v>401367.92</v>
          </cell>
          <cell r="N128">
            <v>0.2361</v>
          </cell>
          <cell r="T128" t="str">
            <v>9月</v>
          </cell>
          <cell r="AA128" t="str">
            <v>数智管理中心</v>
          </cell>
        </row>
        <row r="129">
          <cell r="K129">
            <v>656877.36</v>
          </cell>
          <cell r="N129">
            <v>0.75</v>
          </cell>
          <cell r="T129" t="str">
            <v>9月</v>
          </cell>
          <cell r="AA129" t="str">
            <v>广东分公司</v>
          </cell>
        </row>
        <row r="130">
          <cell r="K130">
            <v>266443.96000000002</v>
          </cell>
          <cell r="N130">
            <v>0.45</v>
          </cell>
          <cell r="T130" t="str">
            <v>9月</v>
          </cell>
          <cell r="AA130" t="str">
            <v>广东分公司</v>
          </cell>
        </row>
        <row r="131">
          <cell r="K131">
            <v>735849.06</v>
          </cell>
          <cell r="N131">
            <v>0.35</v>
          </cell>
          <cell r="T131" t="str">
            <v>9月</v>
          </cell>
          <cell r="AA131" t="str">
            <v>广东分公司</v>
          </cell>
        </row>
        <row r="132">
          <cell r="K132">
            <v>1132075.47</v>
          </cell>
          <cell r="N132">
            <v>2.81E-2</v>
          </cell>
          <cell r="T132" t="str">
            <v>9月</v>
          </cell>
          <cell r="AA132" t="str">
            <v>数智管理中心</v>
          </cell>
        </row>
        <row r="133">
          <cell r="K133">
            <v>42452.83</v>
          </cell>
          <cell r="N133">
            <v>0.6038</v>
          </cell>
          <cell r="T133" t="str">
            <v>9月</v>
          </cell>
          <cell r="AA133" t="str">
            <v>数字建造中心</v>
          </cell>
        </row>
        <row r="134">
          <cell r="K134">
            <v>477876.11</v>
          </cell>
          <cell r="N134">
            <v>0.14729999999999999</v>
          </cell>
          <cell r="T134" t="str">
            <v>9月</v>
          </cell>
          <cell r="AA134" t="str">
            <v>数智管理中心</v>
          </cell>
        </row>
        <row r="135">
          <cell r="K135">
            <v>311320.75</v>
          </cell>
          <cell r="N135">
            <v>0.14729999999999999</v>
          </cell>
          <cell r="T135" t="str">
            <v>9月</v>
          </cell>
          <cell r="AA135" t="str">
            <v>数智管理中心</v>
          </cell>
        </row>
        <row r="136">
          <cell r="K136">
            <v>334716.98</v>
          </cell>
          <cell r="N136">
            <v>0.3</v>
          </cell>
          <cell r="T136" t="str">
            <v>9月</v>
          </cell>
          <cell r="AA136" t="str">
            <v>数智管理中心</v>
          </cell>
        </row>
        <row r="137">
          <cell r="K137">
            <v>69339.62</v>
          </cell>
          <cell r="N137">
            <v>0.2</v>
          </cell>
          <cell r="T137" t="str">
            <v>9月</v>
          </cell>
          <cell r="AA137" t="str">
            <v>福建分公司</v>
          </cell>
        </row>
        <row r="138">
          <cell r="K138">
            <v>2560651.35</v>
          </cell>
          <cell r="N138">
            <v>0.15</v>
          </cell>
          <cell r="T138" t="str">
            <v>9月</v>
          </cell>
          <cell r="AA138" t="str">
            <v>数字建造中心</v>
          </cell>
        </row>
        <row r="139">
          <cell r="K139">
            <v>301392.3</v>
          </cell>
          <cell r="N139">
            <v>0.1208</v>
          </cell>
          <cell r="T139" t="str">
            <v>9月</v>
          </cell>
          <cell r="AA139" t="str">
            <v>智能运管中心</v>
          </cell>
        </row>
        <row r="140">
          <cell r="K140">
            <v>60087.040000000001</v>
          </cell>
          <cell r="N140">
            <v>0.25</v>
          </cell>
          <cell r="T140" t="str">
            <v>9月</v>
          </cell>
          <cell r="AA140" t="str">
            <v>数字建造中心</v>
          </cell>
        </row>
        <row r="141">
          <cell r="K141">
            <v>184905.66</v>
          </cell>
          <cell r="N141">
            <v>0.3</v>
          </cell>
          <cell r="T141" t="str">
            <v>9月</v>
          </cell>
          <cell r="AA141" t="str">
            <v>数字建造中心</v>
          </cell>
        </row>
        <row r="142">
          <cell r="K142">
            <v>92258.72</v>
          </cell>
          <cell r="N142">
            <v>0.35</v>
          </cell>
          <cell r="T142" t="str">
            <v>9月</v>
          </cell>
          <cell r="AA142" t="str">
            <v>智能运管中心</v>
          </cell>
        </row>
        <row r="143">
          <cell r="K143">
            <v>767009.43</v>
          </cell>
          <cell r="N143">
            <v>0.15740000000000001</v>
          </cell>
          <cell r="T143" t="str">
            <v>9月</v>
          </cell>
          <cell r="AA143" t="str">
            <v>福建分公司</v>
          </cell>
        </row>
        <row r="144">
          <cell r="K144">
            <v>141509.43</v>
          </cell>
          <cell r="N144">
            <v>0.6109</v>
          </cell>
          <cell r="T144" t="str">
            <v>9月</v>
          </cell>
          <cell r="AA144" t="str">
            <v>福建分公司</v>
          </cell>
        </row>
        <row r="145">
          <cell r="K145">
            <v>339622.64</v>
          </cell>
          <cell r="N145">
            <v>0.1</v>
          </cell>
          <cell r="T145" t="str">
            <v>9月</v>
          </cell>
          <cell r="AA145" t="str">
            <v>数字建造中心</v>
          </cell>
        </row>
        <row r="146">
          <cell r="K146">
            <v>2945283.02</v>
          </cell>
          <cell r="N146">
            <v>0.02</v>
          </cell>
          <cell r="T146" t="str">
            <v>9月</v>
          </cell>
          <cell r="AA146" t="str">
            <v>数智管理中心</v>
          </cell>
        </row>
        <row r="147">
          <cell r="K147">
            <v>1301886.79</v>
          </cell>
          <cell r="N147">
            <v>7.4200000000000002E-2</v>
          </cell>
          <cell r="T147" t="str">
            <v>9月</v>
          </cell>
          <cell r="AA147" t="str">
            <v>智能运管中心</v>
          </cell>
        </row>
        <row r="148">
          <cell r="K148">
            <v>84200</v>
          </cell>
          <cell r="N148">
            <v>0.1023</v>
          </cell>
          <cell r="T148" t="str">
            <v>9月</v>
          </cell>
          <cell r="AA148" t="str">
            <v>智能运管中心</v>
          </cell>
        </row>
        <row r="149">
          <cell r="K149">
            <v>515267.81</v>
          </cell>
          <cell r="N149">
            <v>0.1065</v>
          </cell>
          <cell r="T149" t="str">
            <v>9月</v>
          </cell>
          <cell r="AA149" t="str">
            <v>广东分公司</v>
          </cell>
        </row>
        <row r="150">
          <cell r="K150">
            <v>283018.87</v>
          </cell>
          <cell r="N150">
            <v>0.5</v>
          </cell>
          <cell r="T150" t="str">
            <v>9月</v>
          </cell>
          <cell r="AA150" t="str">
            <v>广东分公司</v>
          </cell>
        </row>
        <row r="151">
          <cell r="K151">
            <v>671030</v>
          </cell>
          <cell r="N151">
            <v>0.52439999999999998</v>
          </cell>
          <cell r="T151" t="str">
            <v>9月</v>
          </cell>
          <cell r="AA151" t="str">
            <v>智能运管中心</v>
          </cell>
        </row>
        <row r="152">
          <cell r="K152">
            <v>424952.83</v>
          </cell>
          <cell r="N152">
            <v>0.20530000000000001</v>
          </cell>
          <cell r="T152" t="str">
            <v>9月</v>
          </cell>
          <cell r="AA152" t="str">
            <v>福建分公司</v>
          </cell>
        </row>
        <row r="153">
          <cell r="K153">
            <v>60141.51</v>
          </cell>
          <cell r="N153">
            <v>8.8400000000000006E-2</v>
          </cell>
          <cell r="T153" t="str">
            <v>9月</v>
          </cell>
          <cell r="AA153" t="str">
            <v>数智管理中心</v>
          </cell>
        </row>
        <row r="154">
          <cell r="K154">
            <v>54680</v>
          </cell>
          <cell r="N154">
            <v>0.15</v>
          </cell>
          <cell r="T154" t="str">
            <v>9月</v>
          </cell>
          <cell r="AA154" t="str">
            <v>广东分公司</v>
          </cell>
        </row>
        <row r="155">
          <cell r="K155">
            <v>113207.55</v>
          </cell>
          <cell r="N155">
            <v>0.46250000000000002</v>
          </cell>
          <cell r="T155" t="str">
            <v>9月</v>
          </cell>
          <cell r="AA155" t="str">
            <v>数智管理中心</v>
          </cell>
        </row>
        <row r="156">
          <cell r="K156">
            <v>80839.62</v>
          </cell>
          <cell r="N156">
            <v>0.2</v>
          </cell>
          <cell r="T156" t="str">
            <v>9月</v>
          </cell>
          <cell r="AA156" t="str">
            <v>数字建造中心</v>
          </cell>
        </row>
        <row r="157">
          <cell r="K157">
            <v>107547.17</v>
          </cell>
          <cell r="N157">
            <v>0.2</v>
          </cell>
          <cell r="T157" t="str">
            <v>9月</v>
          </cell>
          <cell r="AA157" t="str">
            <v>数字建造中心</v>
          </cell>
        </row>
        <row r="158">
          <cell r="K158">
            <v>92311.32</v>
          </cell>
          <cell r="N158">
            <v>0.2</v>
          </cell>
          <cell r="T158" t="str">
            <v>9月</v>
          </cell>
          <cell r="AA158" t="str">
            <v>数字建造中心</v>
          </cell>
        </row>
        <row r="159">
          <cell r="K159">
            <v>32981.129999999997</v>
          </cell>
          <cell r="N159">
            <v>0.2</v>
          </cell>
          <cell r="T159" t="str">
            <v>9月</v>
          </cell>
          <cell r="AA159" t="str">
            <v>数字建造中心</v>
          </cell>
        </row>
        <row r="160">
          <cell r="K160">
            <v>483962.26</v>
          </cell>
          <cell r="N160">
            <v>0.36959999999999998</v>
          </cell>
          <cell r="T160" t="str">
            <v>9月</v>
          </cell>
          <cell r="AA160" t="str">
            <v>智能运管中心</v>
          </cell>
        </row>
        <row r="161">
          <cell r="K161">
            <v>600471.69999999995</v>
          </cell>
          <cell r="N161">
            <v>0.25619999999999998</v>
          </cell>
          <cell r="T161" t="str">
            <v>9月</v>
          </cell>
          <cell r="AA161" t="str">
            <v>智能运管中心</v>
          </cell>
        </row>
        <row r="162">
          <cell r="K162">
            <v>563207.55000000005</v>
          </cell>
          <cell r="N162">
            <v>0.51290000000000002</v>
          </cell>
          <cell r="T162" t="str">
            <v>9月</v>
          </cell>
          <cell r="AA162" t="str">
            <v>智能运管中心</v>
          </cell>
        </row>
        <row r="163">
          <cell r="K163">
            <v>455752.21</v>
          </cell>
          <cell r="N163">
            <v>0.1101</v>
          </cell>
          <cell r="T163" t="str">
            <v>9月</v>
          </cell>
          <cell r="AA163" t="str">
            <v>福建分公司</v>
          </cell>
        </row>
        <row r="164">
          <cell r="K164">
            <v>35955.78</v>
          </cell>
          <cell r="N164">
            <v>0.15</v>
          </cell>
          <cell r="T164" t="str">
            <v>9月</v>
          </cell>
          <cell r="AA164" t="str">
            <v>智能运管中心</v>
          </cell>
        </row>
        <row r="165">
          <cell r="K165">
            <v>36160.47</v>
          </cell>
          <cell r="N165">
            <v>0.15</v>
          </cell>
          <cell r="T165" t="str">
            <v>9月</v>
          </cell>
          <cell r="AA165" t="str">
            <v>智能运管中心</v>
          </cell>
        </row>
        <row r="166">
          <cell r="K166">
            <v>67500</v>
          </cell>
          <cell r="N166">
            <v>0.48220000000000002</v>
          </cell>
          <cell r="T166" t="str">
            <v>9月</v>
          </cell>
          <cell r="AA166" t="str">
            <v>智能运管中心</v>
          </cell>
        </row>
        <row r="167">
          <cell r="K167">
            <v>15318.58</v>
          </cell>
          <cell r="N167">
            <v>0.25</v>
          </cell>
          <cell r="T167" t="str">
            <v>9月</v>
          </cell>
          <cell r="AA167" t="str">
            <v>智能运管中心</v>
          </cell>
        </row>
        <row r="168">
          <cell r="K168">
            <v>24103.77</v>
          </cell>
          <cell r="N168">
            <v>0.25</v>
          </cell>
          <cell r="T168" t="str">
            <v>9月</v>
          </cell>
          <cell r="AA168" t="str">
            <v>智能运管中心</v>
          </cell>
        </row>
        <row r="169">
          <cell r="K169">
            <v>151886.79</v>
          </cell>
          <cell r="N169">
            <v>0.126</v>
          </cell>
          <cell r="T169" t="str">
            <v>9月</v>
          </cell>
          <cell r="AA169" t="str">
            <v>数智管理中心</v>
          </cell>
        </row>
        <row r="170">
          <cell r="K170">
            <v>341981.13</v>
          </cell>
          <cell r="N170">
            <v>8.6499999999999994E-2</v>
          </cell>
          <cell r="T170" t="str">
            <v>9月</v>
          </cell>
          <cell r="AA170" t="str">
            <v>数智管理中心</v>
          </cell>
        </row>
        <row r="171">
          <cell r="K171">
            <v>1025943.4</v>
          </cell>
          <cell r="N171">
            <v>0.50419999999999998</v>
          </cell>
          <cell r="T171" t="str">
            <v>9月</v>
          </cell>
          <cell r="AA171" t="str">
            <v>数智管理中心</v>
          </cell>
        </row>
        <row r="172">
          <cell r="K172">
            <v>288679.25</v>
          </cell>
          <cell r="N172">
            <v>0.59309999999999996</v>
          </cell>
          <cell r="T172" t="str">
            <v>9月</v>
          </cell>
          <cell r="AA172" t="str">
            <v>数智管理中心</v>
          </cell>
        </row>
        <row r="173">
          <cell r="K173">
            <v>54245.279999999999</v>
          </cell>
          <cell r="N173">
            <v>0.4627</v>
          </cell>
          <cell r="T173" t="str">
            <v>9月</v>
          </cell>
          <cell r="AA173" t="str">
            <v>数智管理中心</v>
          </cell>
        </row>
        <row r="174">
          <cell r="K174">
            <v>81566.039999999994</v>
          </cell>
          <cell r="N174">
            <v>0.8</v>
          </cell>
          <cell r="T174" t="str">
            <v>9月</v>
          </cell>
          <cell r="AA174" t="str">
            <v>智能运管中心</v>
          </cell>
        </row>
        <row r="175">
          <cell r="K175">
            <v>750484.81</v>
          </cell>
          <cell r="N175">
            <v>0.55279999999999996</v>
          </cell>
          <cell r="T175" t="str">
            <v>9月</v>
          </cell>
          <cell r="AA175" t="str">
            <v>智能运管中心</v>
          </cell>
        </row>
        <row r="176">
          <cell r="K176">
            <v>43632.08</v>
          </cell>
          <cell r="N176">
            <v>4.1599999999999998E-2</v>
          </cell>
          <cell r="T176" t="str">
            <v>9月</v>
          </cell>
          <cell r="AA176" t="str">
            <v>数智管理中心</v>
          </cell>
        </row>
        <row r="177">
          <cell r="K177">
            <v>1187075.47</v>
          </cell>
          <cell r="N177">
            <v>0.16889999999999999</v>
          </cell>
          <cell r="T177" t="str">
            <v>9月</v>
          </cell>
          <cell r="AA177" t="str">
            <v>数智管理中心</v>
          </cell>
        </row>
        <row r="178">
          <cell r="K178">
            <v>164150.94</v>
          </cell>
          <cell r="N178">
            <v>0.5</v>
          </cell>
          <cell r="T178" t="str">
            <v>10月</v>
          </cell>
          <cell r="AA178" t="str">
            <v>数字建造中心</v>
          </cell>
        </row>
        <row r="179">
          <cell r="K179">
            <v>141509.43</v>
          </cell>
          <cell r="N179">
            <v>0.38769999999999999</v>
          </cell>
          <cell r="T179" t="str">
            <v>10月</v>
          </cell>
          <cell r="AA179" t="str">
            <v>数智管理中心</v>
          </cell>
        </row>
        <row r="180">
          <cell r="K180">
            <v>115840.71</v>
          </cell>
          <cell r="N180">
            <v>0.3</v>
          </cell>
          <cell r="T180" t="str">
            <v>10月</v>
          </cell>
          <cell r="AA180" t="str">
            <v>智能运管中心</v>
          </cell>
        </row>
        <row r="181">
          <cell r="K181">
            <v>819905.66</v>
          </cell>
          <cell r="N181">
            <v>0.3</v>
          </cell>
          <cell r="T181" t="str">
            <v>10月</v>
          </cell>
          <cell r="AA181" t="str">
            <v>智能运管中心</v>
          </cell>
        </row>
        <row r="182">
          <cell r="K182">
            <v>759551.89</v>
          </cell>
          <cell r="N182">
            <v>0.20899999999999999</v>
          </cell>
          <cell r="T182" t="str">
            <v>10月</v>
          </cell>
          <cell r="AA182" t="str">
            <v>数智管理中心</v>
          </cell>
        </row>
        <row r="183">
          <cell r="K183">
            <v>730424.53</v>
          </cell>
          <cell r="N183">
            <v>0.23880000000000001</v>
          </cell>
          <cell r="T183" t="str">
            <v>10月</v>
          </cell>
          <cell r="AA183" t="str">
            <v>数智管理中心</v>
          </cell>
        </row>
        <row r="184">
          <cell r="K184">
            <v>84905.66</v>
          </cell>
          <cell r="N184">
            <v>0.41599999999999998</v>
          </cell>
          <cell r="T184" t="str">
            <v>10月</v>
          </cell>
          <cell r="AA184" t="str">
            <v>数智管理中心</v>
          </cell>
        </row>
        <row r="185">
          <cell r="K185">
            <v>25943.4</v>
          </cell>
          <cell r="N185">
            <v>7.0400000000000004E-2</v>
          </cell>
          <cell r="T185" t="str">
            <v>10月</v>
          </cell>
          <cell r="AA185" t="str">
            <v>数智管理中心</v>
          </cell>
        </row>
        <row r="186">
          <cell r="K186">
            <v>754716.98</v>
          </cell>
          <cell r="N186">
            <v>0.60319999999999996</v>
          </cell>
          <cell r="T186" t="str">
            <v>10月</v>
          </cell>
          <cell r="AA186" t="str">
            <v>数智管理中心</v>
          </cell>
        </row>
        <row r="187">
          <cell r="K187">
            <v>566037.74</v>
          </cell>
          <cell r="N187">
            <v>0.22259999999999999</v>
          </cell>
          <cell r="T187" t="str">
            <v>10月</v>
          </cell>
          <cell r="AA187" t="str">
            <v>数智管理中心</v>
          </cell>
        </row>
        <row r="188">
          <cell r="K188">
            <v>46226.42</v>
          </cell>
          <cell r="N188">
            <v>4.6800000000000001E-2</v>
          </cell>
          <cell r="T188" t="str">
            <v>10月</v>
          </cell>
          <cell r="AA188" t="str">
            <v>数字建造中心</v>
          </cell>
        </row>
        <row r="189">
          <cell r="K189">
            <v>46902.65</v>
          </cell>
          <cell r="N189">
            <v>9.1999999999999998E-2</v>
          </cell>
          <cell r="T189" t="str">
            <v>10月</v>
          </cell>
          <cell r="AA189" t="str">
            <v>数智管理中心</v>
          </cell>
        </row>
        <row r="190">
          <cell r="K190">
            <v>289622.64</v>
          </cell>
          <cell r="N190">
            <v>9.1999999999999998E-2</v>
          </cell>
          <cell r="T190" t="str">
            <v>10月</v>
          </cell>
          <cell r="AA190" t="str">
            <v>数智管理中心</v>
          </cell>
        </row>
        <row r="191">
          <cell r="K191">
            <v>172503.77</v>
          </cell>
          <cell r="N191">
            <v>0.23449999999999999</v>
          </cell>
          <cell r="T191" t="str">
            <v>10月</v>
          </cell>
          <cell r="AA191" t="str">
            <v>数智管理中心</v>
          </cell>
        </row>
        <row r="192">
          <cell r="K192">
            <v>503332.08</v>
          </cell>
          <cell r="N192">
            <v>0.67459999999999998</v>
          </cell>
          <cell r="T192" t="str">
            <v>10月</v>
          </cell>
          <cell r="AA192" t="str">
            <v>智能运管中心</v>
          </cell>
        </row>
        <row r="193">
          <cell r="K193">
            <v>695313.21</v>
          </cell>
          <cell r="N193">
            <v>0.63290000000000002</v>
          </cell>
          <cell r="T193" t="str">
            <v>10月</v>
          </cell>
          <cell r="AA193" t="str">
            <v>智能运管中心</v>
          </cell>
        </row>
        <row r="194">
          <cell r="K194">
            <v>0</v>
          </cell>
          <cell r="N194">
            <v>0</v>
          </cell>
          <cell r="T194" t="str">
            <v>10月</v>
          </cell>
          <cell r="AA194">
            <v>0</v>
          </cell>
        </row>
        <row r="195">
          <cell r="K195">
            <v>2264150.94</v>
          </cell>
          <cell r="N195">
            <v>0.1389</v>
          </cell>
          <cell r="T195" t="str">
            <v>11月</v>
          </cell>
          <cell r="AA195" t="str">
            <v>产品研发中心</v>
          </cell>
        </row>
        <row r="196">
          <cell r="K196">
            <v>589211.56000000006</v>
          </cell>
          <cell r="N196">
            <v>0.35</v>
          </cell>
          <cell r="T196" t="str">
            <v>11月</v>
          </cell>
          <cell r="AA196" t="str">
            <v>广东分公司</v>
          </cell>
        </row>
        <row r="197">
          <cell r="K197">
            <v>481703.54</v>
          </cell>
          <cell r="N197">
            <v>0.47039999999999998</v>
          </cell>
          <cell r="T197" t="str">
            <v>11月</v>
          </cell>
          <cell r="AA197" t="str">
            <v>广东分公司</v>
          </cell>
        </row>
        <row r="198">
          <cell r="K198">
            <v>138893.81</v>
          </cell>
          <cell r="N198">
            <v>0.25700000000000001</v>
          </cell>
          <cell r="T198" t="str">
            <v>11月</v>
          </cell>
          <cell r="AA198" t="str">
            <v>智能运管中心</v>
          </cell>
        </row>
        <row r="199">
          <cell r="K199">
            <v>179245.28</v>
          </cell>
          <cell r="N199">
            <v>0.1308</v>
          </cell>
          <cell r="T199" t="str">
            <v>11月</v>
          </cell>
          <cell r="AA199" t="str">
            <v>数智管理中心</v>
          </cell>
        </row>
        <row r="200">
          <cell r="K200">
            <v>227741.51</v>
          </cell>
          <cell r="N200">
            <v>0.3</v>
          </cell>
          <cell r="T200" t="str">
            <v>11月</v>
          </cell>
          <cell r="AA200" t="str">
            <v>数智管理中心</v>
          </cell>
        </row>
        <row r="201">
          <cell r="K201">
            <v>457075.47</v>
          </cell>
          <cell r="N201">
            <v>0.25929999999999997</v>
          </cell>
          <cell r="T201" t="str">
            <v>11月</v>
          </cell>
          <cell r="AA201" t="str">
            <v>数智管理中心</v>
          </cell>
        </row>
        <row r="202">
          <cell r="K202">
            <v>33396.230000000003</v>
          </cell>
          <cell r="N202">
            <v>0.4</v>
          </cell>
          <cell r="T202" t="str">
            <v>11月</v>
          </cell>
          <cell r="AA202" t="str">
            <v>数字建造中心</v>
          </cell>
        </row>
        <row r="203">
          <cell r="K203">
            <v>33584.910000000003</v>
          </cell>
          <cell r="N203">
            <v>0.4</v>
          </cell>
          <cell r="T203" t="str">
            <v>11月</v>
          </cell>
          <cell r="AA203" t="str">
            <v>数字建造中心</v>
          </cell>
        </row>
        <row r="204">
          <cell r="K204">
            <v>358490.57</v>
          </cell>
          <cell r="N204">
            <v>0.1</v>
          </cell>
          <cell r="T204" t="str">
            <v>11月</v>
          </cell>
          <cell r="AA204" t="str">
            <v>数字建造中心</v>
          </cell>
        </row>
        <row r="205">
          <cell r="K205">
            <v>39859.82</v>
          </cell>
          <cell r="N205">
            <v>0.2</v>
          </cell>
          <cell r="T205" t="str">
            <v>11月</v>
          </cell>
          <cell r="AA205" t="str">
            <v>数字建造中心</v>
          </cell>
        </row>
        <row r="206">
          <cell r="K206">
            <v>110566.04</v>
          </cell>
          <cell r="N206">
            <v>0.3</v>
          </cell>
          <cell r="T206" t="str">
            <v>11月</v>
          </cell>
          <cell r="AA206" t="str">
            <v>数字建造中心</v>
          </cell>
        </row>
        <row r="207">
          <cell r="K207">
            <v>132075.47</v>
          </cell>
          <cell r="N207">
            <v>0.41710000000000003</v>
          </cell>
          <cell r="T207" t="str">
            <v>11月</v>
          </cell>
          <cell r="AA207" t="str">
            <v>智能运管中心</v>
          </cell>
        </row>
        <row r="208">
          <cell r="K208">
            <v>148674.53</v>
          </cell>
          <cell r="N208">
            <v>7.9000000000000008E-3</v>
          </cell>
          <cell r="T208" t="str">
            <v>11月</v>
          </cell>
          <cell r="AA208" t="str">
            <v>数智管理中心</v>
          </cell>
        </row>
        <row r="209">
          <cell r="K209">
            <v>36792.449999999997</v>
          </cell>
          <cell r="N209">
            <v>0.2</v>
          </cell>
          <cell r="T209" t="str">
            <v>11月</v>
          </cell>
          <cell r="AA209" t="str">
            <v>福建分公司</v>
          </cell>
        </row>
        <row r="210">
          <cell r="K210">
            <v>0</v>
          </cell>
          <cell r="N210">
            <v>0</v>
          </cell>
          <cell r="T210" t="str">
            <v>11月</v>
          </cell>
          <cell r="AA210">
            <v>0</v>
          </cell>
        </row>
        <row r="211">
          <cell r="K211">
            <v>42452.83</v>
          </cell>
          <cell r="N211">
            <v>0.6038</v>
          </cell>
          <cell r="T211" t="str">
            <v>12月</v>
          </cell>
          <cell r="AA211" t="str">
            <v>数字建造中心</v>
          </cell>
        </row>
        <row r="212">
          <cell r="K212">
            <v>187735.85</v>
          </cell>
          <cell r="N212">
            <v>0.51290000000000002</v>
          </cell>
          <cell r="T212" t="str">
            <v>12月</v>
          </cell>
          <cell r="AA212" t="str">
            <v>智能运管中心</v>
          </cell>
        </row>
        <row r="213">
          <cell r="K213">
            <v>504716.98</v>
          </cell>
          <cell r="N213">
            <v>4.9099999999999998E-2</v>
          </cell>
          <cell r="T213" t="str">
            <v>12月</v>
          </cell>
          <cell r="AA213" t="str">
            <v>市场经营拓展中心</v>
          </cell>
        </row>
        <row r="214">
          <cell r="K214">
            <v>165000</v>
          </cell>
          <cell r="N214">
            <v>0.2</v>
          </cell>
          <cell r="T214" t="str">
            <v>12月</v>
          </cell>
          <cell r="AA214" t="str">
            <v>智能运管中心</v>
          </cell>
        </row>
        <row r="215">
          <cell r="K215">
            <v>483844.34</v>
          </cell>
          <cell r="N215">
            <v>0.1101</v>
          </cell>
          <cell r="T215" t="str">
            <v>12月</v>
          </cell>
          <cell r="AA215" t="str">
            <v>福建分公司</v>
          </cell>
        </row>
        <row r="216">
          <cell r="K216">
            <v>287610.62</v>
          </cell>
          <cell r="N216">
            <v>0.1101</v>
          </cell>
          <cell r="T216" t="str">
            <v>12月</v>
          </cell>
          <cell r="AA216" t="str">
            <v>福建分公司</v>
          </cell>
        </row>
        <row r="217">
          <cell r="K217">
            <v>273584.90999999997</v>
          </cell>
          <cell r="N217">
            <v>0.1181</v>
          </cell>
          <cell r="T217" t="str">
            <v>12月</v>
          </cell>
          <cell r="AA217" t="str">
            <v>数智管理中心</v>
          </cell>
        </row>
        <row r="218">
          <cell r="K218">
            <v>1226415.0900000001</v>
          </cell>
          <cell r="N218">
            <v>0.60109999999999997</v>
          </cell>
          <cell r="T218" t="str">
            <v>12月</v>
          </cell>
          <cell r="AA218" t="str">
            <v>数智管理中心</v>
          </cell>
        </row>
        <row r="219">
          <cell r="K219">
            <v>3301.89</v>
          </cell>
          <cell r="N219">
            <v>0.74470000000000003</v>
          </cell>
          <cell r="T219" t="str">
            <v>12月</v>
          </cell>
          <cell r="AA219" t="str">
            <v>数智管理中心</v>
          </cell>
        </row>
        <row r="220">
          <cell r="K220">
            <v>71592.92</v>
          </cell>
          <cell r="N220">
            <v>7.9899999999999999E-2</v>
          </cell>
          <cell r="T220" t="str">
            <v>12月</v>
          </cell>
          <cell r="AA220" t="str">
            <v>数智管理中心</v>
          </cell>
        </row>
        <row r="221">
          <cell r="K221">
            <v>94339.62</v>
          </cell>
          <cell r="N221">
            <v>0.8</v>
          </cell>
          <cell r="T221" t="str">
            <v>12月</v>
          </cell>
          <cell r="AA221" t="str">
            <v>广东分公司</v>
          </cell>
        </row>
        <row r="222">
          <cell r="K222">
            <v>145283.01999999999</v>
          </cell>
          <cell r="N222">
            <v>0.53139999999999998</v>
          </cell>
          <cell r="T222" t="str">
            <v>12月</v>
          </cell>
          <cell r="AA222" t="str">
            <v>数智管理中心</v>
          </cell>
        </row>
        <row r="223">
          <cell r="K223">
            <v>56603.77</v>
          </cell>
          <cell r="N223">
            <v>0.46250000000000002</v>
          </cell>
          <cell r="T223" t="str">
            <v>12月</v>
          </cell>
          <cell r="AA223" t="str">
            <v>数智管理中心</v>
          </cell>
        </row>
        <row r="224">
          <cell r="K224">
            <v>72641.509999999995</v>
          </cell>
          <cell r="N224">
            <v>0.34839999999999999</v>
          </cell>
          <cell r="T224" t="str">
            <v>12月</v>
          </cell>
          <cell r="AA224" t="str">
            <v>数智管理中心</v>
          </cell>
        </row>
        <row r="225">
          <cell r="K225">
            <v>283018.87</v>
          </cell>
          <cell r="N225">
            <v>0.14449999999999999</v>
          </cell>
          <cell r="T225" t="str">
            <v>12月</v>
          </cell>
          <cell r="AA225" t="str">
            <v>数智管理中心</v>
          </cell>
        </row>
        <row r="226">
          <cell r="K226">
            <v>886792.74</v>
          </cell>
          <cell r="N226">
            <v>0.1032</v>
          </cell>
          <cell r="T226" t="str">
            <v>12月</v>
          </cell>
          <cell r="AA226" t="str">
            <v>市场经营拓展中心</v>
          </cell>
        </row>
        <row r="227">
          <cell r="K227">
            <v>1556690</v>
          </cell>
          <cell r="N227">
            <v>0.1032</v>
          </cell>
          <cell r="T227" t="str">
            <v>12月</v>
          </cell>
          <cell r="AA227" t="str">
            <v>市场经营拓展中心</v>
          </cell>
        </row>
        <row r="228">
          <cell r="K228">
            <v>758490.57</v>
          </cell>
          <cell r="N228">
            <v>0.1103</v>
          </cell>
          <cell r="T228" t="str">
            <v>12月</v>
          </cell>
          <cell r="AA228" t="str">
            <v>市场经营拓展中心</v>
          </cell>
        </row>
        <row r="229">
          <cell r="K229">
            <v>1925115.04</v>
          </cell>
          <cell r="N229">
            <v>0.1103</v>
          </cell>
          <cell r="T229" t="str">
            <v>12月</v>
          </cell>
          <cell r="AA229" t="str">
            <v>市场经营拓展中心</v>
          </cell>
        </row>
        <row r="230">
          <cell r="K230">
            <v>2665094.34</v>
          </cell>
          <cell r="N230">
            <v>0.04</v>
          </cell>
          <cell r="T230" t="str">
            <v>12月</v>
          </cell>
          <cell r="AA230" t="str">
            <v>市场经营拓展中心</v>
          </cell>
        </row>
        <row r="231">
          <cell r="K231">
            <v>1808706.42</v>
          </cell>
          <cell r="N231">
            <v>0.05</v>
          </cell>
          <cell r="T231" t="str">
            <v>12月</v>
          </cell>
          <cell r="AA231" t="str">
            <v>市场经营拓展中心</v>
          </cell>
        </row>
        <row r="232">
          <cell r="K232">
            <v>1432798.02</v>
          </cell>
          <cell r="N232">
            <v>0.05</v>
          </cell>
          <cell r="T232" t="str">
            <v>12月</v>
          </cell>
          <cell r="AA232" t="str">
            <v>市场经营拓展中心</v>
          </cell>
        </row>
        <row r="233">
          <cell r="K233">
            <v>283018.87</v>
          </cell>
          <cell r="N233">
            <v>0.5</v>
          </cell>
          <cell r="T233" t="str">
            <v>12月</v>
          </cell>
          <cell r="AA233" t="str">
            <v>广东分公司</v>
          </cell>
        </row>
        <row r="234">
          <cell r="K234">
            <v>255532.08</v>
          </cell>
          <cell r="N234">
            <v>0.2</v>
          </cell>
          <cell r="T234" t="str">
            <v>12月</v>
          </cell>
          <cell r="AA234" t="str">
            <v>数字建造中心</v>
          </cell>
        </row>
        <row r="235">
          <cell r="K235">
            <v>66745.279999999999</v>
          </cell>
          <cell r="N235">
            <v>0.1211</v>
          </cell>
          <cell r="T235" t="str">
            <v>12月</v>
          </cell>
          <cell r="AA235" t="str">
            <v>数智管理中心</v>
          </cell>
        </row>
        <row r="236">
          <cell r="K236">
            <v>754716.98</v>
          </cell>
          <cell r="N236">
            <v>0.51549999999999996</v>
          </cell>
          <cell r="T236" t="str">
            <v>12月</v>
          </cell>
          <cell r="AA236" t="str">
            <v>数智管理中心</v>
          </cell>
        </row>
        <row r="237">
          <cell r="K237">
            <v>226415.09</v>
          </cell>
          <cell r="N237">
            <v>0.40200000000000002</v>
          </cell>
          <cell r="T237" t="str">
            <v>12月</v>
          </cell>
          <cell r="AA237" t="str">
            <v>数智管理中心</v>
          </cell>
        </row>
        <row r="238">
          <cell r="K238">
            <v>2940774.34</v>
          </cell>
          <cell r="N238">
            <v>0.35</v>
          </cell>
          <cell r="T238" t="str">
            <v>12月</v>
          </cell>
          <cell r="AA238" t="str">
            <v>数字建造中心</v>
          </cell>
        </row>
        <row r="239">
          <cell r="K239">
            <v>84200</v>
          </cell>
          <cell r="N239">
            <v>0.1023</v>
          </cell>
          <cell r="T239" t="str">
            <v>12月</v>
          </cell>
          <cell r="AA239" t="str">
            <v>智能运管中心</v>
          </cell>
        </row>
        <row r="240">
          <cell r="K240">
            <v>795330.19</v>
          </cell>
          <cell r="N240">
            <v>0.3589</v>
          </cell>
          <cell r="T240" t="str">
            <v>12月</v>
          </cell>
          <cell r="AA240" t="str">
            <v>智能运管中心</v>
          </cell>
        </row>
        <row r="241">
          <cell r="K241">
            <v>14150.94</v>
          </cell>
          <cell r="N241">
            <v>0.05</v>
          </cell>
          <cell r="T241" t="str">
            <v>12月</v>
          </cell>
          <cell r="AA241" t="str">
            <v>智能运管中心</v>
          </cell>
        </row>
        <row r="242">
          <cell r="K242">
            <v>288679.25</v>
          </cell>
          <cell r="N242">
            <v>0.3</v>
          </cell>
          <cell r="T242" t="str">
            <v>12月</v>
          </cell>
          <cell r="AA242" t="str">
            <v>福建分公司</v>
          </cell>
        </row>
        <row r="243">
          <cell r="K243">
            <v>1116226.42</v>
          </cell>
          <cell r="N243">
            <v>3.6400000000000002E-2</v>
          </cell>
          <cell r="T243" t="str">
            <v>12月</v>
          </cell>
          <cell r="AA243" t="str">
            <v>福建分公司</v>
          </cell>
        </row>
        <row r="244">
          <cell r="K244">
            <v>273584.90999999997</v>
          </cell>
          <cell r="N244">
            <v>0.627</v>
          </cell>
          <cell r="T244" t="str">
            <v>12月</v>
          </cell>
          <cell r="AA244" t="str">
            <v>数智管理中心</v>
          </cell>
        </row>
        <row r="245">
          <cell r="K245">
            <v>41896.699999999997</v>
          </cell>
          <cell r="N245">
            <v>0.6</v>
          </cell>
          <cell r="T245" t="str">
            <v>12月</v>
          </cell>
          <cell r="AA245" t="str">
            <v>智能运管中心</v>
          </cell>
        </row>
        <row r="246">
          <cell r="K246">
            <v>33520.75</v>
          </cell>
          <cell r="N246">
            <v>0.6</v>
          </cell>
          <cell r="T246" t="str">
            <v>12月</v>
          </cell>
          <cell r="AA246" t="str">
            <v>智能运管中心</v>
          </cell>
        </row>
        <row r="247">
          <cell r="K247">
            <v>35295.279999999999</v>
          </cell>
          <cell r="N247">
            <v>0.6</v>
          </cell>
          <cell r="T247" t="str">
            <v>12月</v>
          </cell>
          <cell r="AA247" t="str">
            <v>智能运管中心</v>
          </cell>
        </row>
        <row r="248">
          <cell r="K248">
            <v>22589.15</v>
          </cell>
          <cell r="N248">
            <v>0.6</v>
          </cell>
          <cell r="T248" t="str">
            <v>12月</v>
          </cell>
          <cell r="AA248" t="str">
            <v>智能运管中心</v>
          </cell>
        </row>
        <row r="249">
          <cell r="K249">
            <v>113113.21</v>
          </cell>
          <cell r="N249">
            <v>0.5</v>
          </cell>
          <cell r="T249" t="str">
            <v>12月</v>
          </cell>
          <cell r="AA249" t="str">
            <v>智能运管中心</v>
          </cell>
        </row>
        <row r="250">
          <cell r="K250">
            <v>38066.04</v>
          </cell>
          <cell r="N250">
            <v>0.19189999999999999</v>
          </cell>
          <cell r="T250" t="str">
            <v>12月</v>
          </cell>
          <cell r="AA250" t="str">
            <v>智能运管中心</v>
          </cell>
        </row>
        <row r="251">
          <cell r="K251">
            <v>210188.68</v>
          </cell>
          <cell r="N251">
            <v>0.34810000000000002</v>
          </cell>
          <cell r="T251" t="str">
            <v>12月</v>
          </cell>
          <cell r="AA251" t="str">
            <v>数智管理中心</v>
          </cell>
        </row>
        <row r="252">
          <cell r="K252">
            <v>739662.73</v>
          </cell>
          <cell r="N252">
            <v>0.15</v>
          </cell>
          <cell r="T252" t="str">
            <v>12月</v>
          </cell>
          <cell r="AA252" t="str">
            <v>广东分公司</v>
          </cell>
        </row>
        <row r="253">
          <cell r="K253">
            <v>141509.43</v>
          </cell>
          <cell r="N253">
            <v>0.38769999999999999</v>
          </cell>
          <cell r="T253" t="str">
            <v>12月</v>
          </cell>
          <cell r="AA253" t="str">
            <v>数智管理中心</v>
          </cell>
        </row>
        <row r="254">
          <cell r="K254">
            <v>141509.43</v>
          </cell>
          <cell r="N254">
            <v>0.92179999999999995</v>
          </cell>
          <cell r="T254" t="str">
            <v>12月</v>
          </cell>
          <cell r="AA254" t="str">
            <v>数智管理中心</v>
          </cell>
        </row>
        <row r="255">
          <cell r="K255">
            <v>126905.66</v>
          </cell>
          <cell r="N255">
            <v>0.91369999999999996</v>
          </cell>
          <cell r="T255" t="str">
            <v>12月</v>
          </cell>
          <cell r="AA255" t="str">
            <v>数智管理中心</v>
          </cell>
        </row>
        <row r="256">
          <cell r="K256">
            <v>1301886.79</v>
          </cell>
          <cell r="N256">
            <v>7.4200000000000002E-2</v>
          </cell>
          <cell r="T256" t="str">
            <v>12月</v>
          </cell>
          <cell r="AA256" t="str">
            <v>智能运管中心</v>
          </cell>
        </row>
        <row r="257">
          <cell r="K257">
            <v>462443.52000000002</v>
          </cell>
          <cell r="N257">
            <v>0.31119999999999998</v>
          </cell>
          <cell r="T257" t="str">
            <v>12月</v>
          </cell>
          <cell r="AA257" t="str">
            <v>智能运管中心</v>
          </cell>
        </row>
        <row r="258">
          <cell r="K258">
            <v>35377.360000000001</v>
          </cell>
          <cell r="N258">
            <v>0.25</v>
          </cell>
          <cell r="T258" t="str">
            <v>12月</v>
          </cell>
          <cell r="AA258" t="str">
            <v>智能运管中心</v>
          </cell>
        </row>
        <row r="259">
          <cell r="K259">
            <v>33716.980000000003</v>
          </cell>
          <cell r="N259">
            <v>0.45</v>
          </cell>
          <cell r="T259" t="str">
            <v>12月</v>
          </cell>
          <cell r="AA259" t="str">
            <v>智能运管中心</v>
          </cell>
        </row>
        <row r="260">
          <cell r="K260">
            <v>898700</v>
          </cell>
          <cell r="N260">
            <v>0.66779999999999995</v>
          </cell>
          <cell r="T260" t="str">
            <v>12月</v>
          </cell>
          <cell r="AA260" t="str">
            <v>智能运管中心</v>
          </cell>
        </row>
        <row r="261">
          <cell r="K261">
            <v>413274.34</v>
          </cell>
          <cell r="N261">
            <v>0.1069</v>
          </cell>
          <cell r="T261" t="str">
            <v>12月</v>
          </cell>
          <cell r="AA261" t="str">
            <v>智能运管中心</v>
          </cell>
        </row>
        <row r="262">
          <cell r="K262">
            <v>105660.38</v>
          </cell>
          <cell r="N262">
            <v>0.29720000000000002</v>
          </cell>
          <cell r="T262" t="str">
            <v>12月</v>
          </cell>
          <cell r="AA262" t="str">
            <v>数智管理中心</v>
          </cell>
        </row>
        <row r="263">
          <cell r="K263">
            <v>188679.25</v>
          </cell>
          <cell r="N263">
            <v>0.54200000000000004</v>
          </cell>
          <cell r="T263" t="str">
            <v>12月</v>
          </cell>
          <cell r="AA263" t="str">
            <v>数字建造中心</v>
          </cell>
        </row>
        <row r="264">
          <cell r="K264">
            <v>514801.89</v>
          </cell>
          <cell r="N264">
            <v>0.89610000000000001</v>
          </cell>
          <cell r="T264" t="str">
            <v>12月</v>
          </cell>
          <cell r="AA264" t="str">
            <v>广东分公司</v>
          </cell>
        </row>
        <row r="265">
          <cell r="K265">
            <v>37169.81</v>
          </cell>
          <cell r="N265">
            <v>0.2399</v>
          </cell>
          <cell r="T265" t="str">
            <v>12月</v>
          </cell>
          <cell r="AA265" t="str">
            <v>福建分公司</v>
          </cell>
        </row>
        <row r="266">
          <cell r="K266">
            <v>543396.23</v>
          </cell>
          <cell r="N266">
            <v>0.3</v>
          </cell>
          <cell r="T266" t="str">
            <v>12月</v>
          </cell>
          <cell r="AA266" t="str">
            <v>福建分公司</v>
          </cell>
        </row>
        <row r="267">
          <cell r="K267">
            <v>141509.43</v>
          </cell>
          <cell r="N267">
            <v>0.4541</v>
          </cell>
          <cell r="T267" t="str">
            <v>12月</v>
          </cell>
          <cell r="AA267" t="str">
            <v>数智管理中心</v>
          </cell>
        </row>
        <row r="268">
          <cell r="K268">
            <v>44247.79</v>
          </cell>
          <cell r="N268">
            <v>0.4541</v>
          </cell>
          <cell r="T268" t="str">
            <v>12月</v>
          </cell>
          <cell r="AA268" t="str">
            <v>数智管理中心</v>
          </cell>
        </row>
        <row r="269">
          <cell r="K269">
            <v>347216.98</v>
          </cell>
          <cell r="N269">
            <v>0.5</v>
          </cell>
          <cell r="T269" t="str">
            <v>12月</v>
          </cell>
          <cell r="AA269" t="str">
            <v>智能运管中心</v>
          </cell>
        </row>
        <row r="270">
          <cell r="K270">
            <v>89622.64</v>
          </cell>
          <cell r="N270">
            <v>0.8</v>
          </cell>
          <cell r="T270" t="str">
            <v>12月</v>
          </cell>
          <cell r="AA270" t="str">
            <v>数智管理中心</v>
          </cell>
        </row>
        <row r="271">
          <cell r="K271">
            <v>351415.09</v>
          </cell>
          <cell r="N271">
            <v>0.28029999999999999</v>
          </cell>
          <cell r="T271" t="str">
            <v>12月</v>
          </cell>
          <cell r="AA271" t="str">
            <v>数智管理中心</v>
          </cell>
        </row>
        <row r="272">
          <cell r="K272">
            <v>3679245.28</v>
          </cell>
          <cell r="N272">
            <v>0.2011</v>
          </cell>
          <cell r="T272" t="str">
            <v>12月</v>
          </cell>
          <cell r="AA272" t="str">
            <v>数智管理中心</v>
          </cell>
        </row>
        <row r="273">
          <cell r="K273">
            <v>68962.259999999995</v>
          </cell>
          <cell r="N273">
            <v>0.1454</v>
          </cell>
          <cell r="T273" t="str">
            <v>12月</v>
          </cell>
          <cell r="AA273" t="str">
            <v>智能运管中心</v>
          </cell>
        </row>
        <row r="274">
          <cell r="K274">
            <v>1273584.9099999999</v>
          </cell>
          <cell r="N274">
            <v>0.51559999999999995</v>
          </cell>
          <cell r="T274" t="str">
            <v>12月</v>
          </cell>
          <cell r="AA274" t="str">
            <v>智能运管中心</v>
          </cell>
        </row>
        <row r="275">
          <cell r="K275">
            <v>471698.11</v>
          </cell>
          <cell r="N275">
            <v>0.35720000000000002</v>
          </cell>
          <cell r="T275" t="str">
            <v>12月</v>
          </cell>
          <cell r="AA275" t="str">
            <v>数智管理中心</v>
          </cell>
        </row>
        <row r="276">
          <cell r="K276">
            <v>801886.79</v>
          </cell>
          <cell r="N276">
            <v>0.43130000000000002</v>
          </cell>
          <cell r="T276" t="str">
            <v>12月</v>
          </cell>
          <cell r="AA276" t="str">
            <v>数智管理中心</v>
          </cell>
        </row>
        <row r="277">
          <cell r="K277">
            <v>373584.91</v>
          </cell>
          <cell r="N277">
            <v>6.1499999999999999E-2</v>
          </cell>
          <cell r="T277" t="str">
            <v>12月</v>
          </cell>
          <cell r="AA277" t="str">
            <v>数智管理中心</v>
          </cell>
        </row>
        <row r="278">
          <cell r="K278">
            <v>140566.04</v>
          </cell>
          <cell r="N278">
            <v>0.17560000000000001</v>
          </cell>
          <cell r="T278" t="str">
            <v>12月</v>
          </cell>
          <cell r="AA278" t="str">
            <v>数字建造中心</v>
          </cell>
        </row>
        <row r="279">
          <cell r="K279">
            <v>1833207.55</v>
          </cell>
          <cell r="N279">
            <v>8.6499999999999994E-2</v>
          </cell>
          <cell r="T279" t="str">
            <v>12月</v>
          </cell>
          <cell r="AA279" t="str">
            <v>数智管理中心</v>
          </cell>
        </row>
        <row r="280">
          <cell r="K280">
            <v>426371.68</v>
          </cell>
          <cell r="N280">
            <v>8.6499999999999994E-2</v>
          </cell>
          <cell r="T280" t="str">
            <v>12月</v>
          </cell>
          <cell r="AA280" t="str">
            <v>数智管理中心</v>
          </cell>
        </row>
        <row r="281">
          <cell r="K281">
            <v>747169.81</v>
          </cell>
          <cell r="N281">
            <v>0.15</v>
          </cell>
          <cell r="T281" t="str">
            <v>12月</v>
          </cell>
          <cell r="AA281" t="str">
            <v>广东分公司</v>
          </cell>
        </row>
        <row r="282">
          <cell r="K282">
            <v>754716.98</v>
          </cell>
          <cell r="N282">
            <v>0.1449</v>
          </cell>
          <cell r="T282" t="str">
            <v>12月</v>
          </cell>
          <cell r="AA282" t="str">
            <v>数智管理中心</v>
          </cell>
        </row>
        <row r="283">
          <cell r="K283">
            <v>924429.25</v>
          </cell>
          <cell r="N283">
            <v>0.65</v>
          </cell>
          <cell r="T283" t="str">
            <v>12月</v>
          </cell>
          <cell r="AA283" t="str">
            <v>智能运管中心</v>
          </cell>
        </row>
        <row r="284">
          <cell r="K284">
            <v>4111522.64</v>
          </cell>
          <cell r="N284">
            <v>0.40029999999999999</v>
          </cell>
          <cell r="T284" t="str">
            <v>12月</v>
          </cell>
          <cell r="AA284" t="str">
            <v>智能运管中心</v>
          </cell>
        </row>
        <row r="285">
          <cell r="K285">
            <v>603350.43999999994</v>
          </cell>
          <cell r="N285">
            <v>0.40029999999999999</v>
          </cell>
          <cell r="T285" t="str">
            <v>12月</v>
          </cell>
          <cell r="AA285" t="str">
            <v>智能运管中心</v>
          </cell>
        </row>
        <row r="286">
          <cell r="K286">
            <v>468301.89</v>
          </cell>
          <cell r="N286">
            <v>0.60329999999999995</v>
          </cell>
          <cell r="T286" t="str">
            <v>12月</v>
          </cell>
          <cell r="AA286" t="str">
            <v>数字建造中心</v>
          </cell>
        </row>
        <row r="287">
          <cell r="K287">
            <v>3880328.05</v>
          </cell>
          <cell r="N287">
            <v>0.16189999999999999</v>
          </cell>
          <cell r="T287" t="str">
            <v>12月</v>
          </cell>
          <cell r="AA287" t="str">
            <v>数字建造中心</v>
          </cell>
        </row>
        <row r="288">
          <cell r="K288">
            <v>607014.15</v>
          </cell>
          <cell r="N288">
            <v>0.6552</v>
          </cell>
          <cell r="T288" t="str">
            <v>12月</v>
          </cell>
          <cell r="AA288" t="str">
            <v>智能运管中心</v>
          </cell>
        </row>
        <row r="289">
          <cell r="K289">
            <v>109716.98</v>
          </cell>
          <cell r="N289">
            <v>0.2</v>
          </cell>
          <cell r="T289" t="str">
            <v>12月</v>
          </cell>
          <cell r="AA289" t="str">
            <v>智能运管中心</v>
          </cell>
        </row>
        <row r="290">
          <cell r="K290">
            <v>569561.04</v>
          </cell>
          <cell r="N290">
            <v>0.05</v>
          </cell>
          <cell r="T290" t="str">
            <v>12月</v>
          </cell>
          <cell r="AA290" t="str">
            <v>数字建造中心</v>
          </cell>
        </row>
        <row r="291">
          <cell r="K291">
            <v>1328975.75</v>
          </cell>
          <cell r="N291">
            <v>0.05</v>
          </cell>
          <cell r="T291" t="str">
            <v>12月</v>
          </cell>
          <cell r="AA291" t="str">
            <v>数字建造中心</v>
          </cell>
        </row>
        <row r="292">
          <cell r="K292">
            <v>144247.79</v>
          </cell>
          <cell r="N292">
            <v>8.0000000000000002E-3</v>
          </cell>
          <cell r="T292" t="str">
            <v>12月</v>
          </cell>
          <cell r="AA292" t="str">
            <v>数智管理中心</v>
          </cell>
        </row>
        <row r="293">
          <cell r="K293">
            <v>334905.65999999997</v>
          </cell>
          <cell r="N293">
            <v>3.27E-2</v>
          </cell>
          <cell r="T293" t="str">
            <v>12月</v>
          </cell>
          <cell r="AA293" t="str">
            <v>数智管理中心</v>
          </cell>
        </row>
        <row r="294">
          <cell r="K294">
            <v>216814.16</v>
          </cell>
          <cell r="N294">
            <v>3.27E-2</v>
          </cell>
          <cell r="T294" t="str">
            <v>12月</v>
          </cell>
          <cell r="AA294" t="str">
            <v>数智管理中心</v>
          </cell>
        </row>
        <row r="295">
          <cell r="K295">
            <v>113207.55</v>
          </cell>
          <cell r="N295">
            <v>8.5400000000000004E-2</v>
          </cell>
          <cell r="T295" t="str">
            <v>12月</v>
          </cell>
          <cell r="AA295" t="str">
            <v>数智管理中心</v>
          </cell>
        </row>
        <row r="296">
          <cell r="K296">
            <v>440707.96</v>
          </cell>
          <cell r="N296">
            <v>8.5400000000000004E-2</v>
          </cell>
          <cell r="T296" t="str">
            <v>12月</v>
          </cell>
          <cell r="AA296" t="str">
            <v>数智管理中心</v>
          </cell>
        </row>
        <row r="297">
          <cell r="K297">
            <v>374641.51</v>
          </cell>
          <cell r="N297">
            <v>0.60329999999999995</v>
          </cell>
          <cell r="T297" t="str">
            <v>12月</v>
          </cell>
          <cell r="AA297" t="str">
            <v>数字建造中心</v>
          </cell>
        </row>
        <row r="298">
          <cell r="K298">
            <v>283301.89</v>
          </cell>
          <cell r="N298">
            <v>0.20530000000000001</v>
          </cell>
          <cell r="T298" t="str">
            <v>12月</v>
          </cell>
          <cell r="AA298" t="str">
            <v>福建分公司</v>
          </cell>
        </row>
        <row r="299">
          <cell r="K299">
            <v>283301.89</v>
          </cell>
          <cell r="N299">
            <v>0.20530000000000001</v>
          </cell>
          <cell r="T299" t="str">
            <v>12月</v>
          </cell>
          <cell r="AA299" t="str">
            <v>福建分公司</v>
          </cell>
        </row>
        <row r="300">
          <cell r="K300">
            <v>76415.09</v>
          </cell>
          <cell r="N300">
            <v>0.59989999999999999</v>
          </cell>
          <cell r="T300" t="str">
            <v>12月</v>
          </cell>
          <cell r="AA300" t="str">
            <v>数智管理中心</v>
          </cell>
        </row>
        <row r="301">
          <cell r="K301">
            <v>891509.43</v>
          </cell>
          <cell r="N301">
            <v>0.20519999999999999</v>
          </cell>
          <cell r="T301" t="str">
            <v>12月</v>
          </cell>
          <cell r="AA301" t="str">
            <v>数智管理中心</v>
          </cell>
        </row>
        <row r="302">
          <cell r="K302">
            <v>-341981.13</v>
          </cell>
          <cell r="N302">
            <v>8.6499999999999994E-2</v>
          </cell>
          <cell r="T302" t="str">
            <v>12月</v>
          </cell>
          <cell r="AA302" t="str">
            <v>数智管理中心</v>
          </cell>
        </row>
        <row r="303">
          <cell r="K303">
            <v>266226.42</v>
          </cell>
          <cell r="N303">
            <v>8.6499999999999994E-2</v>
          </cell>
          <cell r="T303" t="str">
            <v>12月</v>
          </cell>
          <cell r="AA303" t="str">
            <v>数智管理中心</v>
          </cell>
        </row>
        <row r="304">
          <cell r="K304">
            <v>71061.95</v>
          </cell>
          <cell r="N304">
            <v>8.6499999999999994E-2</v>
          </cell>
          <cell r="T304" t="str">
            <v>12月</v>
          </cell>
          <cell r="AA304" t="str">
            <v>数智管理中心</v>
          </cell>
        </row>
        <row r="305">
          <cell r="K305">
            <v>64811.32</v>
          </cell>
          <cell r="N305">
            <v>0.21709999999999999</v>
          </cell>
          <cell r="T305" t="str">
            <v>12月</v>
          </cell>
          <cell r="AA305" t="str">
            <v>数智管理中心</v>
          </cell>
        </row>
        <row r="306">
          <cell r="K306">
            <v>45398.23</v>
          </cell>
          <cell r="N306">
            <v>0.21709999999999999</v>
          </cell>
          <cell r="T306" t="str">
            <v>12月</v>
          </cell>
          <cell r="AA306" t="str">
            <v>数智管理中心</v>
          </cell>
        </row>
        <row r="307">
          <cell r="K307">
            <v>160377.35999999999</v>
          </cell>
          <cell r="N307">
            <v>8.5599999999999996E-2</v>
          </cell>
          <cell r="T307" t="str">
            <v>12月</v>
          </cell>
          <cell r="AA307" t="str">
            <v>数智管理中心</v>
          </cell>
        </row>
        <row r="308">
          <cell r="K308">
            <v>778761.06</v>
          </cell>
          <cell r="N308">
            <v>0.12239999999999999</v>
          </cell>
          <cell r="T308" t="str">
            <v>12月</v>
          </cell>
          <cell r="AA308" t="str">
            <v>数智管理中心</v>
          </cell>
        </row>
        <row r="309">
          <cell r="K309">
            <v>433018.87</v>
          </cell>
          <cell r="N309">
            <v>0.33139999999999997</v>
          </cell>
          <cell r="T309" t="str">
            <v>12月</v>
          </cell>
          <cell r="AA309" t="str">
            <v>数字建造中心</v>
          </cell>
        </row>
        <row r="310">
          <cell r="K310">
            <v>876634.96</v>
          </cell>
          <cell r="N310">
            <v>0.30359999999999998</v>
          </cell>
          <cell r="T310" t="str">
            <v>12月</v>
          </cell>
          <cell r="AA310" t="str">
            <v>数字建造中心</v>
          </cell>
        </row>
        <row r="311">
          <cell r="K311">
            <v>451716.98</v>
          </cell>
          <cell r="N311">
            <v>0.66710000000000003</v>
          </cell>
          <cell r="T311" t="str">
            <v>12月</v>
          </cell>
          <cell r="AA311" t="str">
            <v>数字建造中心</v>
          </cell>
        </row>
        <row r="312">
          <cell r="K312">
            <v>188679.25</v>
          </cell>
          <cell r="N312">
            <v>0.436</v>
          </cell>
          <cell r="T312" t="str">
            <v>12月</v>
          </cell>
          <cell r="AA312" t="str">
            <v>数字建造中心</v>
          </cell>
        </row>
        <row r="313">
          <cell r="K313">
            <v>150754.72</v>
          </cell>
          <cell r="N313">
            <v>0.2</v>
          </cell>
          <cell r="T313" t="str">
            <v>12月</v>
          </cell>
          <cell r="AA313" t="str">
            <v>数字建造中心</v>
          </cell>
        </row>
        <row r="314">
          <cell r="K314">
            <v>914150.94</v>
          </cell>
          <cell r="N314">
            <v>0.1</v>
          </cell>
          <cell r="T314" t="str">
            <v>12月</v>
          </cell>
          <cell r="AA314" t="str">
            <v>福建分公司</v>
          </cell>
        </row>
        <row r="315">
          <cell r="K315">
            <v>124905.66</v>
          </cell>
          <cell r="N315">
            <v>0.8</v>
          </cell>
          <cell r="T315" t="str">
            <v>12月</v>
          </cell>
          <cell r="AA315" t="str">
            <v>数字建造中心</v>
          </cell>
        </row>
        <row r="316">
          <cell r="K316">
            <v>160377.35999999999</v>
          </cell>
          <cell r="N316">
            <v>0.35</v>
          </cell>
          <cell r="T316" t="str">
            <v>12月</v>
          </cell>
          <cell r="AA316" t="str">
            <v>广东分公司</v>
          </cell>
        </row>
        <row r="317">
          <cell r="K317">
            <v>368475.26</v>
          </cell>
          <cell r="N317">
            <v>0.1065</v>
          </cell>
          <cell r="T317" t="str">
            <v>12月</v>
          </cell>
          <cell r="AA317" t="str">
            <v>广东分公司</v>
          </cell>
        </row>
        <row r="318">
          <cell r="K318">
            <v>188679.25</v>
          </cell>
          <cell r="N318">
            <v>0.22259999999999999</v>
          </cell>
          <cell r="T318" t="str">
            <v>12月</v>
          </cell>
          <cell r="AA318" t="str">
            <v>数智管理中心</v>
          </cell>
        </row>
        <row r="319">
          <cell r="K319">
            <v>283018.87</v>
          </cell>
          <cell r="N319">
            <v>0.2</v>
          </cell>
          <cell r="T319" t="str">
            <v>12月</v>
          </cell>
          <cell r="AA319" t="str">
            <v>智能运管中心</v>
          </cell>
        </row>
        <row r="320">
          <cell r="K320">
            <v>369811.32</v>
          </cell>
          <cell r="N320">
            <v>0.3</v>
          </cell>
          <cell r="T320" t="str">
            <v>12月</v>
          </cell>
          <cell r="AA320" t="str">
            <v>数智管理中心</v>
          </cell>
        </row>
        <row r="321">
          <cell r="K321">
            <v>132075.47</v>
          </cell>
          <cell r="N321">
            <v>0.1</v>
          </cell>
          <cell r="T321" t="str">
            <v>12月</v>
          </cell>
          <cell r="AA321" t="str">
            <v>数智管理中心</v>
          </cell>
        </row>
        <row r="322">
          <cell r="K322">
            <v>221698.11</v>
          </cell>
          <cell r="N322">
            <v>0.2296</v>
          </cell>
          <cell r="T322" t="str">
            <v>12月</v>
          </cell>
          <cell r="AA322" t="str">
            <v>数智管理中心</v>
          </cell>
        </row>
        <row r="323">
          <cell r="K323">
            <v>181132.08</v>
          </cell>
          <cell r="N323">
            <v>0.3</v>
          </cell>
          <cell r="T323" t="str">
            <v>12月</v>
          </cell>
          <cell r="AA323" t="str">
            <v>数智管理中心</v>
          </cell>
        </row>
        <row r="324">
          <cell r="K324">
            <v>1242300</v>
          </cell>
          <cell r="N324">
            <v>0.4</v>
          </cell>
          <cell r="T324" t="str">
            <v>12月</v>
          </cell>
          <cell r="AA324" t="str">
            <v>数字建造中心</v>
          </cell>
        </row>
        <row r="325">
          <cell r="K325">
            <v>39900</v>
          </cell>
          <cell r="N325">
            <v>0.4</v>
          </cell>
          <cell r="T325" t="str">
            <v>12月</v>
          </cell>
          <cell r="AA325" t="str">
            <v>数字建造中心</v>
          </cell>
        </row>
        <row r="326">
          <cell r="K326">
            <v>32075.47</v>
          </cell>
          <cell r="N326">
            <v>0.59309999999999996</v>
          </cell>
          <cell r="T326" t="str">
            <v>12月</v>
          </cell>
          <cell r="AA326" t="str">
            <v>数智管理中心</v>
          </cell>
        </row>
        <row r="327">
          <cell r="K327">
            <v>754716.98</v>
          </cell>
          <cell r="N327">
            <v>0.60319999999999996</v>
          </cell>
          <cell r="T327" t="str">
            <v>12月</v>
          </cell>
          <cell r="AA327" t="str">
            <v>数智管理中心</v>
          </cell>
        </row>
        <row r="328">
          <cell r="K328">
            <v>713207.55</v>
          </cell>
          <cell r="N328">
            <v>0.17399999999999999</v>
          </cell>
          <cell r="T328" t="str">
            <v>12月</v>
          </cell>
          <cell r="AA328" t="str">
            <v>数智管理中心</v>
          </cell>
        </row>
        <row r="329">
          <cell r="K329">
            <v>341981.13</v>
          </cell>
          <cell r="N329">
            <v>0.50419999999999998</v>
          </cell>
          <cell r="T329" t="str">
            <v>12月</v>
          </cell>
          <cell r="AA329" t="str">
            <v>数智管理中心</v>
          </cell>
        </row>
        <row r="330">
          <cell r="K330">
            <v>65094.34</v>
          </cell>
          <cell r="N330">
            <v>0.126</v>
          </cell>
          <cell r="T330" t="str">
            <v>12月</v>
          </cell>
          <cell r="AA330" t="str">
            <v>数智管理中心</v>
          </cell>
        </row>
        <row r="331">
          <cell r="K331">
            <v>2080205.7</v>
          </cell>
          <cell r="N331">
            <v>0.16189999999999999</v>
          </cell>
          <cell r="T331" t="str">
            <v>12月</v>
          </cell>
          <cell r="AA331" t="str">
            <v>数字建造中心</v>
          </cell>
        </row>
        <row r="332">
          <cell r="K332">
            <v>943396.23</v>
          </cell>
          <cell r="N332">
            <v>0.43790000000000001</v>
          </cell>
          <cell r="T332" t="str">
            <v>12月</v>
          </cell>
          <cell r="AA332" t="str">
            <v>数字建造中心</v>
          </cell>
        </row>
        <row r="333">
          <cell r="K333">
            <v>216981.13</v>
          </cell>
          <cell r="N333">
            <v>0.2</v>
          </cell>
          <cell r="T333" t="str">
            <v>12月</v>
          </cell>
          <cell r="AA333" t="str">
            <v>智能运管中心</v>
          </cell>
        </row>
        <row r="334">
          <cell r="K334">
            <v>1226415.0900000001</v>
          </cell>
          <cell r="N334">
            <v>0.32140000000000002</v>
          </cell>
          <cell r="T334" t="str">
            <v>12月</v>
          </cell>
          <cell r="AA334" t="str">
            <v>数字建造中心</v>
          </cell>
        </row>
        <row r="335">
          <cell r="K335">
            <v>1409418.35</v>
          </cell>
          <cell r="N335">
            <v>0.11</v>
          </cell>
          <cell r="T335" t="str">
            <v>12月</v>
          </cell>
          <cell r="AA335" t="str">
            <v>市场经营拓展中心</v>
          </cell>
        </row>
        <row r="336">
          <cell r="K336">
            <v>244735.83</v>
          </cell>
          <cell r="N336">
            <v>0.05</v>
          </cell>
          <cell r="T336" t="str">
            <v>12月</v>
          </cell>
          <cell r="AA336" t="str">
            <v>市场经营拓展中心</v>
          </cell>
        </row>
        <row r="337">
          <cell r="K337">
            <v>660377.36</v>
          </cell>
          <cell r="N337">
            <v>0.40639999999999998</v>
          </cell>
          <cell r="T337" t="str">
            <v>12月</v>
          </cell>
          <cell r="AA337" t="str">
            <v>数智管理中心</v>
          </cell>
        </row>
        <row r="338">
          <cell r="K338">
            <v>332075.46999999997</v>
          </cell>
          <cell r="N338">
            <v>6.1400000000000003E-2</v>
          </cell>
          <cell r="T338" t="str">
            <v>12月</v>
          </cell>
          <cell r="AA338" t="str">
            <v>数智管理中心</v>
          </cell>
        </row>
        <row r="339">
          <cell r="K339">
            <v>165660.38</v>
          </cell>
          <cell r="N339">
            <v>0.25040000000000001</v>
          </cell>
          <cell r="T339" t="str">
            <v>12月</v>
          </cell>
          <cell r="AA339" t="str">
            <v>福建分公司</v>
          </cell>
        </row>
        <row r="340">
          <cell r="K340">
            <v>802830.19</v>
          </cell>
          <cell r="N340">
            <v>0.31359999999999999</v>
          </cell>
          <cell r="T340" t="str">
            <v>12月</v>
          </cell>
          <cell r="AA340" t="str">
            <v>福建分公司</v>
          </cell>
        </row>
        <row r="341">
          <cell r="K341">
            <v>3304000</v>
          </cell>
          <cell r="N341">
            <v>0.3</v>
          </cell>
          <cell r="T341" t="str">
            <v>12月</v>
          </cell>
          <cell r="AA341" t="str">
            <v>数字建造中心</v>
          </cell>
        </row>
        <row r="342">
          <cell r="K342">
            <v>2411981.13</v>
          </cell>
          <cell r="N342">
            <v>0.3</v>
          </cell>
          <cell r="T342" t="str">
            <v>12月</v>
          </cell>
          <cell r="AA342" t="str">
            <v>智能运管中心</v>
          </cell>
        </row>
        <row r="343">
          <cell r="K343">
            <v>104070.8</v>
          </cell>
          <cell r="N343">
            <v>0.3</v>
          </cell>
          <cell r="T343" t="str">
            <v>12月</v>
          </cell>
          <cell r="AA343" t="str">
            <v>智能运管中心</v>
          </cell>
        </row>
        <row r="344">
          <cell r="K344">
            <v>54245.279999999999</v>
          </cell>
          <cell r="N344">
            <v>0.4627</v>
          </cell>
          <cell r="T344" t="str">
            <v>12月</v>
          </cell>
          <cell r="AA344" t="str">
            <v>数智管理中心</v>
          </cell>
        </row>
        <row r="345">
          <cell r="K345">
            <v>32547.17</v>
          </cell>
          <cell r="N345">
            <v>6.7500000000000004E-2</v>
          </cell>
          <cell r="T345" t="str">
            <v>12月</v>
          </cell>
          <cell r="AA345" t="str">
            <v>智能运管中心</v>
          </cell>
        </row>
        <row r="346">
          <cell r="K346">
            <v>282821.55</v>
          </cell>
          <cell r="N346">
            <v>0.35</v>
          </cell>
          <cell r="T346" t="str">
            <v>12月</v>
          </cell>
          <cell r="AA346" t="str">
            <v>广东分公司</v>
          </cell>
        </row>
        <row r="347">
          <cell r="K347">
            <v>59820.75</v>
          </cell>
          <cell r="N347">
            <v>0.35</v>
          </cell>
          <cell r="T347" t="str">
            <v>12月</v>
          </cell>
          <cell r="AA347" t="str">
            <v>广东分公司</v>
          </cell>
        </row>
        <row r="348">
          <cell r="K348">
            <v>582547.17000000004</v>
          </cell>
          <cell r="N348">
            <v>0.35149999999999998</v>
          </cell>
          <cell r="T348" t="str">
            <v>12月</v>
          </cell>
          <cell r="AA348" t="str">
            <v>智能运管中心</v>
          </cell>
        </row>
        <row r="349">
          <cell r="K349">
            <v>521226.42</v>
          </cell>
          <cell r="N349">
            <v>0.55600000000000005</v>
          </cell>
          <cell r="T349" t="str">
            <v>12月</v>
          </cell>
          <cell r="AA349" t="str">
            <v>智能运管中心</v>
          </cell>
        </row>
        <row r="350">
          <cell r="K350">
            <v>551886.79</v>
          </cell>
          <cell r="N350">
            <v>0.35120000000000001</v>
          </cell>
          <cell r="T350" t="str">
            <v>12月</v>
          </cell>
          <cell r="AA350" t="str">
            <v>智能运管中心</v>
          </cell>
        </row>
        <row r="351">
          <cell r="K351">
            <v>1783018.87</v>
          </cell>
          <cell r="N351">
            <v>1.9300000000000001E-2</v>
          </cell>
          <cell r="T351" t="str">
            <v>12月</v>
          </cell>
          <cell r="AA351" t="str">
            <v>智能运管中心</v>
          </cell>
        </row>
        <row r="352">
          <cell r="K352">
            <v>113207.55</v>
          </cell>
          <cell r="N352">
            <v>3.8699999999999998E-2</v>
          </cell>
          <cell r="T352" t="str">
            <v>12月</v>
          </cell>
          <cell r="AA352" t="str">
            <v>数字建造中心</v>
          </cell>
        </row>
        <row r="353">
          <cell r="K353">
            <v>876634.96</v>
          </cell>
          <cell r="N353">
            <v>0.2031</v>
          </cell>
          <cell r="T353" t="str">
            <v>12月</v>
          </cell>
          <cell r="AA353" t="str">
            <v>数字建造中心</v>
          </cell>
        </row>
        <row r="354">
          <cell r="K354">
            <v>181132.08</v>
          </cell>
          <cell r="N354">
            <v>0.43680000000000002</v>
          </cell>
          <cell r="T354" t="str">
            <v>12月</v>
          </cell>
          <cell r="AA354" t="str">
            <v>数字建造中心</v>
          </cell>
        </row>
        <row r="355">
          <cell r="K355">
            <v>61195.28</v>
          </cell>
          <cell r="N355">
            <v>0.2</v>
          </cell>
          <cell r="T355" t="str">
            <v>12月</v>
          </cell>
          <cell r="AA355" t="str">
            <v>广东分公司</v>
          </cell>
        </row>
        <row r="356">
          <cell r="K356">
            <v>16792.439999999999</v>
          </cell>
          <cell r="N356">
            <v>0.2</v>
          </cell>
          <cell r="T356" t="str">
            <v>12月</v>
          </cell>
          <cell r="AA356" t="str">
            <v>广东分公司</v>
          </cell>
        </row>
        <row r="357">
          <cell r="K357">
            <v>90566.04</v>
          </cell>
          <cell r="N357">
            <v>0.3</v>
          </cell>
          <cell r="T357" t="str">
            <v>12月</v>
          </cell>
          <cell r="AA357" t="str">
            <v>数智管理中心</v>
          </cell>
        </row>
        <row r="358">
          <cell r="K358">
            <v>1731320.75</v>
          </cell>
          <cell r="N358">
            <v>0.109</v>
          </cell>
          <cell r="T358" t="str">
            <v>12月</v>
          </cell>
          <cell r="AA358" t="str">
            <v>智能运管中心</v>
          </cell>
        </row>
        <row r="359">
          <cell r="K359">
            <v>3441060.38</v>
          </cell>
          <cell r="N359">
            <v>0.49299999999999999</v>
          </cell>
          <cell r="T359" t="str">
            <v>12月</v>
          </cell>
          <cell r="AA359" t="str">
            <v>智能运管中心</v>
          </cell>
        </row>
        <row r="360">
          <cell r="K360">
            <v>263716.81</v>
          </cell>
          <cell r="N360">
            <v>0.49299999999999999</v>
          </cell>
          <cell r="T360" t="str">
            <v>12月</v>
          </cell>
          <cell r="AA360" t="str">
            <v>智能运管中心</v>
          </cell>
        </row>
        <row r="361">
          <cell r="K361">
            <v>1507800.94</v>
          </cell>
          <cell r="N361">
            <v>0.57430000000000003</v>
          </cell>
          <cell r="T361" t="str">
            <v>12月</v>
          </cell>
          <cell r="AA361" t="str">
            <v>智能运管中心</v>
          </cell>
        </row>
        <row r="362">
          <cell r="K362">
            <v>152830.19</v>
          </cell>
          <cell r="N362">
            <v>0.253</v>
          </cell>
          <cell r="T362" t="str">
            <v>12月</v>
          </cell>
          <cell r="AA362" t="str">
            <v>数智管理中心</v>
          </cell>
        </row>
        <row r="363">
          <cell r="K363">
            <v>300884.96000000002</v>
          </cell>
          <cell r="N363">
            <v>0.253</v>
          </cell>
          <cell r="T363" t="str">
            <v>12月</v>
          </cell>
          <cell r="AA363" t="str">
            <v>数智管理中心</v>
          </cell>
        </row>
        <row r="364">
          <cell r="K364">
            <v>1886792.45</v>
          </cell>
          <cell r="N364">
            <v>0.31540000000000001</v>
          </cell>
          <cell r="T364" t="str">
            <v>12月</v>
          </cell>
          <cell r="AA364" t="str">
            <v>数智管理中心</v>
          </cell>
        </row>
        <row r="365">
          <cell r="K365">
            <v>326853.77</v>
          </cell>
          <cell r="N365">
            <v>0.6552</v>
          </cell>
          <cell r="T365" t="str">
            <v>12月</v>
          </cell>
          <cell r="AA365" t="str">
            <v>智能运管中心</v>
          </cell>
        </row>
        <row r="366">
          <cell r="K366">
            <v>881040.57</v>
          </cell>
          <cell r="N366">
            <v>0.40029999999999999</v>
          </cell>
          <cell r="T366" t="str">
            <v>12月</v>
          </cell>
          <cell r="AA366" t="str">
            <v>智能运管中心</v>
          </cell>
        </row>
        <row r="367">
          <cell r="K367">
            <v>129289.38</v>
          </cell>
          <cell r="N367">
            <v>0.40029999999999999</v>
          </cell>
          <cell r="T367" t="str">
            <v>12月</v>
          </cell>
          <cell r="AA367" t="str">
            <v>智能运管中心</v>
          </cell>
        </row>
        <row r="368">
          <cell r="K368">
            <v>700471.7</v>
          </cell>
          <cell r="N368">
            <v>6.6000000000000003E-2</v>
          </cell>
          <cell r="T368" t="str">
            <v>12月</v>
          </cell>
          <cell r="AA368" t="str">
            <v>数智管理中心</v>
          </cell>
        </row>
        <row r="369">
          <cell r="K369">
            <v>188679.25</v>
          </cell>
          <cell r="N369">
            <v>0.16769999999999999</v>
          </cell>
          <cell r="T369" t="str">
            <v>12月</v>
          </cell>
          <cell r="AA369" t="str">
            <v>数智管理中心</v>
          </cell>
        </row>
        <row r="370">
          <cell r="K370">
            <v>146226.42000000001</v>
          </cell>
          <cell r="N370">
            <v>0.27479999999999999</v>
          </cell>
          <cell r="T370" t="str">
            <v>12月</v>
          </cell>
          <cell r="AA370" t="str">
            <v>数智管理中心</v>
          </cell>
        </row>
        <row r="371">
          <cell r="K371">
            <v>221698.11</v>
          </cell>
          <cell r="N371">
            <v>0.2296</v>
          </cell>
          <cell r="T371" t="str">
            <v>12月</v>
          </cell>
          <cell r="AA371" t="str">
            <v>数智管理中心</v>
          </cell>
        </row>
        <row r="372">
          <cell r="K372">
            <v>92452.83</v>
          </cell>
          <cell r="N372">
            <v>0.3</v>
          </cell>
          <cell r="T372" t="str">
            <v>12月</v>
          </cell>
          <cell r="AA372" t="str">
            <v>数智管理中心</v>
          </cell>
        </row>
        <row r="373">
          <cell r="K373">
            <v>1811226.42</v>
          </cell>
          <cell r="N373">
            <v>0.2515</v>
          </cell>
          <cell r="T373" t="str">
            <v>12月</v>
          </cell>
          <cell r="AA373" t="str">
            <v>智能运管中心</v>
          </cell>
        </row>
        <row r="374">
          <cell r="K374">
            <v>534905.66</v>
          </cell>
          <cell r="N374">
            <v>0.03</v>
          </cell>
          <cell r="T374" t="str">
            <v>12月</v>
          </cell>
          <cell r="AA374" t="str">
            <v>数字建造中心</v>
          </cell>
        </row>
        <row r="375">
          <cell r="K375">
            <v>317049.06</v>
          </cell>
          <cell r="N375">
            <v>0.48199999999999998</v>
          </cell>
          <cell r="T375" t="str">
            <v>12月</v>
          </cell>
          <cell r="AA375" t="str">
            <v>数字建造中心</v>
          </cell>
        </row>
        <row r="376">
          <cell r="K376">
            <v>381735.85</v>
          </cell>
          <cell r="N376">
            <v>0.14080000000000001</v>
          </cell>
          <cell r="T376" t="str">
            <v>12月</v>
          </cell>
          <cell r="AA376" t="str">
            <v>广东分公司</v>
          </cell>
        </row>
        <row r="377">
          <cell r="K377">
            <v>903396.23</v>
          </cell>
          <cell r="N377">
            <v>0.18440000000000001</v>
          </cell>
          <cell r="T377" t="str">
            <v>12月</v>
          </cell>
          <cell r="AA377" t="str">
            <v>广东分公司</v>
          </cell>
        </row>
        <row r="378">
          <cell r="K378">
            <v>5010817.7</v>
          </cell>
          <cell r="N378">
            <v>0.105</v>
          </cell>
          <cell r="T378" t="str">
            <v>12月</v>
          </cell>
          <cell r="AA378" t="str">
            <v>广东分公司</v>
          </cell>
        </row>
        <row r="379">
          <cell r="K379">
            <v>203477.74</v>
          </cell>
          <cell r="N379">
            <v>0.26550000000000001</v>
          </cell>
          <cell r="T379" t="str">
            <v>12月</v>
          </cell>
          <cell r="AA379" t="str">
            <v>广东分公司</v>
          </cell>
        </row>
        <row r="380">
          <cell r="K380">
            <v>1189637.74</v>
          </cell>
          <cell r="N380">
            <v>0.3448</v>
          </cell>
          <cell r="T380" t="str">
            <v>12月</v>
          </cell>
          <cell r="AA380" t="str">
            <v>广东分公司</v>
          </cell>
        </row>
        <row r="381">
          <cell r="K381">
            <v>330716.75</v>
          </cell>
          <cell r="N381">
            <v>0.13159999999999999</v>
          </cell>
          <cell r="T381" t="str">
            <v>12月</v>
          </cell>
          <cell r="AA381" t="str">
            <v>广东分公司</v>
          </cell>
        </row>
        <row r="382">
          <cell r="K382">
            <v>1382310.85</v>
          </cell>
          <cell r="N382">
            <v>0.44900000000000001</v>
          </cell>
          <cell r="T382" t="str">
            <v>12月</v>
          </cell>
          <cell r="AA382" t="str">
            <v>广东分公司</v>
          </cell>
        </row>
        <row r="383">
          <cell r="K383">
            <v>848490.57</v>
          </cell>
          <cell r="N383">
            <v>0.29870000000000002</v>
          </cell>
          <cell r="T383" t="str">
            <v>12月</v>
          </cell>
          <cell r="AA383" t="str">
            <v>广东分公司</v>
          </cell>
        </row>
        <row r="384">
          <cell r="K384">
            <v>1271698.1100000001</v>
          </cell>
          <cell r="N384">
            <v>0.27029999999999998</v>
          </cell>
          <cell r="T384" t="str">
            <v>12月</v>
          </cell>
          <cell r="AA384" t="str">
            <v>广东分公司</v>
          </cell>
        </row>
        <row r="385">
          <cell r="K385">
            <v>275943.40000000002</v>
          </cell>
          <cell r="N385">
            <v>0.27210000000000001</v>
          </cell>
          <cell r="T385" t="str">
            <v>12月</v>
          </cell>
          <cell r="AA385" t="str">
            <v>广东分公司</v>
          </cell>
        </row>
        <row r="386">
          <cell r="K386">
            <v>473754.72</v>
          </cell>
          <cell r="N386">
            <v>0.4037</v>
          </cell>
          <cell r="T386" t="str">
            <v>12月</v>
          </cell>
          <cell r="AA386" t="str">
            <v>数字建造中心</v>
          </cell>
        </row>
        <row r="387">
          <cell r="K387">
            <v>1886792.45</v>
          </cell>
          <cell r="N387">
            <v>0.31540000000000001</v>
          </cell>
          <cell r="T387" t="str">
            <v>12月</v>
          </cell>
          <cell r="AA387" t="str">
            <v>数智管理中心</v>
          </cell>
        </row>
        <row r="388">
          <cell r="K388">
            <v>90566.04</v>
          </cell>
          <cell r="N388">
            <v>0.03</v>
          </cell>
          <cell r="T388" t="str">
            <v>12月</v>
          </cell>
          <cell r="AA388" t="str">
            <v>数字建造中心</v>
          </cell>
        </row>
        <row r="389">
          <cell r="K389">
            <v>14150943.4</v>
          </cell>
          <cell r="N389">
            <v>0.1002</v>
          </cell>
          <cell r="T389" t="str">
            <v>12月</v>
          </cell>
          <cell r="AA389" t="str">
            <v>数字建造中心</v>
          </cell>
        </row>
        <row r="390">
          <cell r="K390">
            <v>2769811.32</v>
          </cell>
          <cell r="N390">
            <v>0.2147</v>
          </cell>
          <cell r="T390" t="str">
            <v>12月</v>
          </cell>
          <cell r="AA390" t="str">
            <v>智能运管中心</v>
          </cell>
        </row>
        <row r="391">
          <cell r="K391">
            <v>20613.21</v>
          </cell>
          <cell r="N391">
            <v>0.1454</v>
          </cell>
          <cell r="T391" t="str">
            <v>12月</v>
          </cell>
          <cell r="AA391" t="str">
            <v>智能运管中心</v>
          </cell>
        </row>
        <row r="392">
          <cell r="K392">
            <v>240070.75</v>
          </cell>
          <cell r="N392">
            <v>0.45619999999999999</v>
          </cell>
          <cell r="T392" t="str">
            <v>12月</v>
          </cell>
          <cell r="AA392" t="str">
            <v>广东分公司</v>
          </cell>
        </row>
        <row r="393">
          <cell r="K393">
            <v>284716.98</v>
          </cell>
          <cell r="N393">
            <v>0.2974</v>
          </cell>
          <cell r="T393" t="str">
            <v>12月</v>
          </cell>
          <cell r="AA393" t="str">
            <v>广东分公司</v>
          </cell>
        </row>
        <row r="394">
          <cell r="K394">
            <v>232311.32</v>
          </cell>
          <cell r="N394">
            <v>0.24099999999999999</v>
          </cell>
          <cell r="T394" t="str">
            <v>12月</v>
          </cell>
          <cell r="AA394" t="str">
            <v>数智管理中心</v>
          </cell>
        </row>
        <row r="395">
          <cell r="K395">
            <v>158490.57</v>
          </cell>
          <cell r="N395">
            <v>0.39439999999999997</v>
          </cell>
          <cell r="T395" t="str">
            <v>12月</v>
          </cell>
          <cell r="AA395" t="str">
            <v>数智管理中心</v>
          </cell>
        </row>
        <row r="396">
          <cell r="K396">
            <v>0</v>
          </cell>
          <cell r="N396">
            <v>0</v>
          </cell>
          <cell r="T396" t="str">
            <v>12月</v>
          </cell>
          <cell r="AA396">
            <v>0</v>
          </cell>
        </row>
        <row r="397">
          <cell r="K397">
            <v>0</v>
          </cell>
          <cell r="N397">
            <v>0</v>
          </cell>
          <cell r="T397" t="str">
            <v>12月</v>
          </cell>
          <cell r="AA397">
            <v>0</v>
          </cell>
        </row>
        <row r="398">
          <cell r="K398">
            <v>0</v>
          </cell>
          <cell r="N398">
            <v>0</v>
          </cell>
          <cell r="T398" t="str">
            <v>12月</v>
          </cell>
          <cell r="AA398">
            <v>0</v>
          </cell>
        </row>
        <row r="403">
          <cell r="K403">
            <v>203045697.05000001</v>
          </cell>
        </row>
      </sheetData>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IT】在建项目产值台账"/>
      <sheetName val="【SUIT】完结项目台账"/>
      <sheetName val="【SUIT】合同静态信息表"/>
      <sheetName val="【SUIT】项目信息表"/>
      <sheetName val="【SUIT】合同产值营收表"/>
      <sheetName val="【SUIT】收款原始数据"/>
      <sheetName val="【SUIT】营收原始数据"/>
      <sheetName val="【SUIT】采购合同"/>
      <sheetName val="【SUIT】付款数据"/>
      <sheetName val="临时-部门在建项目情况"/>
      <sheetName val="临时-采购分析"/>
      <sheetName val="辅助列设置"/>
      <sheetName val="【SUIT】公司数据看板"/>
      <sheetName val="【SUIT】22年新签合同台账"/>
      <sheetName val="【SUIT】23年新签合同台账"/>
      <sheetName val="【SUIT】24年新签合同台账"/>
      <sheetName val="【SUIT】合同信息表 (2025)"/>
      <sheetName val="【SUIT】人工及其他成本"/>
      <sheetName val="【SUIT】在建项目产值台账-2505调整组织机构前"/>
      <sheetName val="【SUIT】完结项目台账-2505调整组织机构前"/>
      <sheetName val="【SUIT】在建项目产值台账 (旧-含经营)"/>
      <sheetName val="【SUIT】完结项目台账 (旧-含经营)"/>
    </sheetNames>
    <sheetDataSet>
      <sheetData sheetId="0"/>
      <sheetData sheetId="1"/>
      <sheetData sheetId="2">
        <row r="1">
          <cell r="B1" t="str">
            <v>合同编号</v>
          </cell>
          <cell r="C1" t="str">
            <v>合同名称</v>
          </cell>
          <cell r="K1" t="str">
            <v>合同甲方</v>
          </cell>
          <cell r="BF1" t="str">
            <v>数字集团OA归属部门</v>
          </cell>
        </row>
        <row r="2">
          <cell r="B2" t="str">
            <v>SJHT2019111800090</v>
          </cell>
          <cell r="C2" t="str">
            <v>技术服务合同-城市基础设施智慧运营维护管理平台</v>
          </cell>
          <cell r="K2" t="str">
            <v>上海市地下空间设计研究总院有限公司</v>
          </cell>
          <cell r="BF2" t="str">
            <v>智能运管中心</v>
          </cell>
        </row>
        <row r="3">
          <cell r="B3" t="str">
            <v>SJHT2019111100083</v>
          </cell>
          <cell r="C3" t="str">
            <v>地下院平移-技术服务合同书-基于BIM的城市地下空间工程建运信息平台研究</v>
          </cell>
          <cell r="K3" t="str">
            <v>上海市地下空间设计研究总院有限公司</v>
          </cell>
          <cell r="BF3" t="str">
            <v>数字建造中心</v>
          </cell>
        </row>
        <row r="4">
          <cell r="B4" t="str">
            <v>SJHT2019121300114</v>
          </cell>
          <cell r="C4" t="str">
            <v>地下院平移--基于BIM的工程项目建设协同管理平台研发及应用委托单</v>
          </cell>
          <cell r="K4" t="str">
            <v>上海市地下空间设计研究总院有限公司</v>
          </cell>
          <cell r="BF4" t="str">
            <v>数字建造中心</v>
          </cell>
        </row>
        <row r="5">
          <cell r="B5" t="str">
            <v>SJHT2019121800149</v>
          </cell>
          <cell r="C5" t="str">
            <v>隧道股份综合管理信息系统2018年服务合同</v>
          </cell>
          <cell r="K5" t="str">
            <v>上海市地下空间设计研究总院有限公司</v>
          </cell>
          <cell r="BF5" t="str">
            <v>数智管理中心</v>
          </cell>
        </row>
        <row r="6">
          <cell r="B6" t="str">
            <v>SJHT2019121800147</v>
          </cell>
          <cell r="C6" t="str">
            <v>隧道股份数据可视化BI升级2018</v>
          </cell>
          <cell r="K6" t="str">
            <v>上海市地下空间设计研究总院有限公司</v>
          </cell>
          <cell r="BF6" t="str">
            <v>数智管理中心</v>
          </cell>
        </row>
        <row r="7">
          <cell r="B7" t="str">
            <v>BIM191012B1</v>
          </cell>
          <cell r="C7" t="str">
            <v>基于BIM的交通基础设施设备监控平台开发</v>
          </cell>
          <cell r="K7" t="str">
            <v>上海巨一科技发展有限公司</v>
          </cell>
          <cell r="BF7" t="str">
            <v>智能运管中心</v>
          </cell>
        </row>
        <row r="8">
          <cell r="B8" t="str">
            <v>SJHT2019102800081</v>
          </cell>
          <cell r="C8" t="str">
            <v>新加坡T11污水隧道智能化项目</v>
          </cell>
          <cell r="K8" t="str">
            <v>上海隧道工程股份（新加坡）有限公司</v>
          </cell>
          <cell r="BF8" t="str">
            <v>广东分公司</v>
          </cell>
        </row>
        <row r="9">
          <cell r="B9" t="str">
            <v>SJHT2019121700130</v>
          </cell>
          <cell r="C9" t="str">
            <v>地下院平移-洪泽县基础设施运营状态自动化监控技术研究</v>
          </cell>
          <cell r="K9" t="str">
            <v>上海市地下空间设计研究总院有限公司</v>
          </cell>
          <cell r="BF9" t="str">
            <v>智能运管中心</v>
          </cell>
        </row>
        <row r="10">
          <cell r="B10" t="str">
            <v>ZHT2020122500137</v>
          </cell>
          <cell r="C10" t="str">
            <v>新加坡N109A项目BIM咨询</v>
          </cell>
          <cell r="K10" t="str">
            <v>上海隧道工程股份（新加坡）有限公司</v>
          </cell>
          <cell r="BF10" t="str">
            <v>广东分公司</v>
          </cell>
        </row>
        <row r="11">
          <cell r="B11" t="str">
            <v>SJHT2019121700140</v>
          </cell>
          <cell r="C11" t="str">
            <v>地下院平移-文一路隧道数字化工地技术服务合同</v>
          </cell>
          <cell r="K11" t="str">
            <v>上海市地下空间设计研究总院有限公司</v>
          </cell>
          <cell r="BF11" t="str">
            <v>数字建造中心</v>
          </cell>
        </row>
        <row r="12">
          <cell r="B12" t="str">
            <v>SJHT2019081200062</v>
          </cell>
          <cell r="C12" t="str">
            <v>新加坡N109A智慧工地项目</v>
          </cell>
          <cell r="K12" t="str">
            <v>上海隧道工程股份（新加坡）有限公司</v>
          </cell>
          <cell r="BF12" t="str">
            <v>广东分公司</v>
          </cell>
        </row>
        <row r="13">
          <cell r="B13" t="str">
            <v>SJHT2019122000157</v>
          </cell>
          <cell r="C13" t="str">
            <v>地下院平移-贵阳市轨道交通1号线信息网络系统采购项目合同</v>
          </cell>
          <cell r="K13" t="str">
            <v>上海市地下空间设计研究总院有限公司</v>
          </cell>
          <cell r="BF13" t="str">
            <v>数字建造中心</v>
          </cell>
        </row>
        <row r="14">
          <cell r="B14" t="str">
            <v>SJHT2019051500043</v>
          </cell>
          <cell r="C14" t="str">
            <v>新加坡深排污隧道系统第二阶段设计施工总承包T11标段BIM服务合同</v>
          </cell>
          <cell r="K14" t="str">
            <v>上海隧道工程股份（新加坡）有限公司</v>
          </cell>
          <cell r="BF14" t="str">
            <v>广东分公司</v>
          </cell>
        </row>
        <row r="15">
          <cell r="B15" t="str">
            <v>SJHT2019121700136</v>
          </cell>
          <cell r="C15" t="str">
            <v>地下院平移-杭州文一路地下通道工程建设期BIM项目</v>
          </cell>
          <cell r="K15" t="str">
            <v>上海市地下空间设计研究总院有限公司</v>
          </cell>
          <cell r="BF15" t="str">
            <v>数字建造中心</v>
          </cell>
        </row>
        <row r="16">
          <cell r="B16" t="str">
            <v>SJHT2018121400002</v>
          </cell>
          <cell r="C16" t="str">
            <v>S6高速公路桥梁智能监测系统平台（含APP）开发</v>
          </cell>
          <cell r="K16" t="str">
            <v>上海浦江桥隧运营管理有限公司</v>
          </cell>
          <cell r="BF16" t="str">
            <v>智能运管中心</v>
          </cell>
        </row>
        <row r="17">
          <cell r="B17" t="str">
            <v>SJHT2018121400003</v>
          </cell>
          <cell r="C17" t="str">
            <v>S6高速公路桥梁健康监测系统技术服务合同</v>
          </cell>
          <cell r="K17" t="str">
            <v>上海浦江桥隧运营管理有限公司</v>
          </cell>
          <cell r="BF17" t="str">
            <v>智能运管中心</v>
          </cell>
        </row>
        <row r="18">
          <cell r="B18" t="str">
            <v>SJHT2019102400079</v>
          </cell>
          <cell r="C18" t="str">
            <v>轨道交通桥梁管养系统 软件开发</v>
          </cell>
          <cell r="K18" t="str">
            <v>上海市政养护管理有限公司</v>
          </cell>
          <cell r="BF18" t="str">
            <v>智能运管中心</v>
          </cell>
        </row>
        <row r="19">
          <cell r="B19" t="str">
            <v>SJHT2019122500160</v>
          </cell>
          <cell r="C19" t="str">
            <v>面向全寿命周期管理的多隧道运维平台软件开发</v>
          </cell>
          <cell r="K19" t="str">
            <v>上海浦江桥隧运营管理有限公司</v>
          </cell>
          <cell r="BF19" t="str">
            <v>智能运管中心</v>
          </cell>
        </row>
        <row r="20">
          <cell r="B20" t="str">
            <v>ZHT2020120700104</v>
          </cell>
          <cell r="C20" t="str">
            <v>地下院平移-深圳大学城核心区广场及地下车库BIM实施顾问服务</v>
          </cell>
          <cell r="K20" t="str">
            <v>上海市地下空间设计研究总院有限公司</v>
          </cell>
          <cell r="BF20" t="str">
            <v>广东分公司</v>
          </cell>
        </row>
        <row r="21">
          <cell r="B21" t="str">
            <v>ZHT2020123100147</v>
          </cell>
          <cell r="C21" t="str">
            <v>工程技术咨询合同</v>
          </cell>
          <cell r="K21" t="str">
            <v>上海市地下空间设计研究总院有限公司</v>
          </cell>
          <cell r="BF21" t="str">
            <v>数字建造中心</v>
          </cell>
        </row>
        <row r="22">
          <cell r="B22" t="str">
            <v>ZHT2020051300017</v>
          </cell>
          <cell r="C22" t="str">
            <v>城建投资2020年桌面维护服务</v>
          </cell>
          <cell r="K22" t="str">
            <v>上海基础设施建设发展（集团）有限公司</v>
          </cell>
          <cell r="BF22" t="str">
            <v>数智管理中心</v>
          </cell>
        </row>
        <row r="23">
          <cell r="B23" t="str">
            <v>SJHT2019112900098</v>
          </cell>
          <cell r="C23" t="str">
            <v>上海轨道交通市域线机场联络线工程BIM技术应用咨询服务合同</v>
          </cell>
          <cell r="K23" t="str">
            <v>上海申铁投资有限公司</v>
          </cell>
          <cell r="BF23" t="str">
            <v>数字建造中心</v>
          </cell>
        </row>
        <row r="24">
          <cell r="B24" t="str">
            <v>SJHT2019121700141</v>
          </cell>
          <cell r="C24" t="str">
            <v>地下院平移-西宁市凤凰山路新建道路工程BIM咨询管理服务合同</v>
          </cell>
          <cell r="K24" t="str">
            <v>上海市地下空间设计研究总院有限公司</v>
          </cell>
          <cell r="BF24" t="str">
            <v>数字建造中心</v>
          </cell>
        </row>
        <row r="25">
          <cell r="B25" t="str">
            <v>ZHT2020120700102</v>
          </cell>
          <cell r="C25" t="str">
            <v>地下院平移-北京大学深圳研究生院留学生公寓BIM实施顾问服务</v>
          </cell>
          <cell r="K25" t="str">
            <v>上海市地下空间设计研究总院有限公司</v>
          </cell>
          <cell r="BF25" t="str">
            <v>广东分公司</v>
          </cell>
        </row>
        <row r="26">
          <cell r="B26" t="str">
            <v>SJHT2019121700138</v>
          </cell>
          <cell r="C26" t="str">
            <v>地下院平移-基于GIS和BIM的特大市政道路全生命期协同管理关键技术</v>
          </cell>
          <cell r="K26" t="str">
            <v>上海市地下空间设计研究总院有限公司</v>
          </cell>
          <cell r="BF26" t="str">
            <v>数字建造中心</v>
          </cell>
        </row>
        <row r="27">
          <cell r="B27" t="str">
            <v>SJHT2019121700145</v>
          </cell>
          <cell r="C27" t="str">
            <v>地下院平移-《郑州航空港区经济综合实验区（郑州新郑综合保税区）双鹤湖中央公园工程咨询公司项目咨询委托服务合同》补充协议</v>
          </cell>
          <cell r="K27" t="str">
            <v>上海市地下空间设计研究总院有限公司</v>
          </cell>
          <cell r="BF27" t="str">
            <v>数字建造中心</v>
          </cell>
        </row>
        <row r="28">
          <cell r="B28" t="str">
            <v>SJHT2019122500159</v>
          </cell>
          <cell r="C28" t="str">
            <v>大连路隧道健康监测系统数据专项服务</v>
          </cell>
          <cell r="K28" t="str">
            <v>上海浦江桥隧运营管理有限公司</v>
          </cell>
          <cell r="BF28" t="str">
            <v>智能运管中心</v>
          </cell>
        </row>
        <row r="29">
          <cell r="B29" t="str">
            <v>SJHT2019121800148</v>
          </cell>
          <cell r="C29" t="str">
            <v>深圳市建设行业综合管理平台项目软件开发服务合同</v>
          </cell>
          <cell r="K29" t="str">
            <v>深圳市城市公共安全技术研究院有限公司</v>
          </cell>
          <cell r="BF29" t="str">
            <v>广东分公司</v>
          </cell>
        </row>
        <row r="30">
          <cell r="B30" t="str">
            <v>ZHT2020120700101</v>
          </cell>
          <cell r="C30" t="str">
            <v>基于BIM的跨海桥梁建养一体化关键技术研究</v>
          </cell>
          <cell r="K30" t="str">
            <v>上海市地下空间设计研究总院有限公司</v>
          </cell>
          <cell r="BF30" t="str">
            <v>福建分公司</v>
          </cell>
        </row>
        <row r="31">
          <cell r="B31" t="str">
            <v>SJHT2019121700133</v>
          </cell>
          <cell r="C31" t="str">
            <v>地下院平移-深圳市建设工程质量安全智能监管平台项目软件平台开发</v>
          </cell>
          <cell r="K31" t="str">
            <v>上海市地下空间设计研究总院有限公司</v>
          </cell>
          <cell r="BF31" t="str">
            <v>广东分公司</v>
          </cell>
        </row>
        <row r="32">
          <cell r="B32" t="str">
            <v>SJHT2019121700131</v>
          </cell>
          <cell r="C32" t="str">
            <v>地下院平移-基于延安东路隧道大修的大型越江隧道健康评估和运维标准化体系研究项目</v>
          </cell>
          <cell r="K32" t="str">
            <v>上海市地下空间设计研究总院有限公司</v>
          </cell>
          <cell r="BF32" t="str">
            <v>智能运管中心</v>
          </cell>
        </row>
        <row r="33">
          <cell r="B33" t="str">
            <v>SJHT2019121200103</v>
          </cell>
          <cell r="C33" t="str">
            <v>春风隧道盾构安全监控项目采购合同</v>
          </cell>
          <cell r="K33" t="str">
            <v>深圳市城市公共安全技术研究院有限公司</v>
          </cell>
          <cell r="BF33" t="str">
            <v>广东分公司</v>
          </cell>
        </row>
        <row r="34">
          <cell r="B34" t="str">
            <v>ZHT2020111300087</v>
          </cell>
          <cell r="C34" t="str">
            <v>人民广场喷泉景观及地下设备用房修缮（局部加固）工程BIM咨询服务合同</v>
          </cell>
          <cell r="K34" t="str">
            <v>上海市地下空间设计研究总院有限公司</v>
          </cell>
          <cell r="BF34" t="str">
            <v>数字建造中心</v>
          </cell>
        </row>
        <row r="35">
          <cell r="B35" t="str">
            <v>ZHT2020071300034</v>
          </cell>
          <cell r="C35" t="str">
            <v>杭州地铁4号线二期工程机电一工区车站BIM技术服务</v>
          </cell>
          <cell r="K35" t="str">
            <v>上海隧道工程有限公司</v>
          </cell>
          <cell r="BF35" t="str">
            <v>数字建造中心</v>
          </cell>
        </row>
        <row r="36">
          <cell r="B36" t="str">
            <v>SJHT2019121700129</v>
          </cell>
          <cell r="C36" t="str">
            <v>上海轨道交通17号线设备BIM族库模型建模咨询</v>
          </cell>
          <cell r="K36" t="str">
            <v>上海市地下空间设计研究总院有限公司</v>
          </cell>
          <cell r="BF36" t="str">
            <v>福建分公司</v>
          </cell>
        </row>
        <row r="37">
          <cell r="B37" t="str">
            <v>SJHT2019121700144</v>
          </cell>
          <cell r="C37" t="str">
            <v>地下院平移-《郑州航空港区经济综合实验区（郑州新郑综合保税区）双鹤湖中央公园工程咨询公司项目咨询委托服务合同》补充协议（二）</v>
          </cell>
          <cell r="K37" t="str">
            <v>上海市地下空间设计研究总院有限公司</v>
          </cell>
          <cell r="BF37" t="str">
            <v>数字建造中心</v>
          </cell>
        </row>
        <row r="38">
          <cell r="B38" t="str">
            <v>SJHT2019121700135</v>
          </cell>
          <cell r="C38" t="str">
            <v>地下院平移-杭州南站东西广场工程全生命期BIM信息化管理研究</v>
          </cell>
          <cell r="K38" t="str">
            <v>上海市地下空间设计研究总院有限公司</v>
          </cell>
          <cell r="BF38" t="str">
            <v>智能运管中心</v>
          </cell>
        </row>
        <row r="39">
          <cell r="B39" t="str">
            <v>SJHT2019121900152</v>
          </cell>
          <cell r="C39" t="str">
            <v>地下院平移-市公安局刑事科学技术中心项目BIM咨询服务合同</v>
          </cell>
          <cell r="K39" t="str">
            <v>上海市地下空间设计研究总院有限公司</v>
          </cell>
          <cell r="BF39" t="str">
            <v>广东分公司</v>
          </cell>
        </row>
        <row r="40">
          <cell r="B40" t="str">
            <v>SJHT2019120500099</v>
          </cell>
          <cell r="C40" t="str">
            <v>隧道股份2019年正版软件采购项目</v>
          </cell>
          <cell r="K40" t="str">
            <v>上海隧道工程股份有限公司</v>
          </cell>
          <cell r="BF40" t="str">
            <v>数智管理中心</v>
          </cell>
        </row>
        <row r="41">
          <cell r="B41" t="str">
            <v>SJHT2019121700137</v>
          </cell>
          <cell r="C41" t="str">
            <v>地下院平移-杭州文一路地下通道工程健康监测系统技术服务</v>
          </cell>
          <cell r="K41" t="str">
            <v>上海市地下空间设计研究总院有限公司</v>
          </cell>
          <cell r="BF41" t="str">
            <v>数字建造中心</v>
          </cell>
        </row>
        <row r="42">
          <cell r="B42" t="str">
            <v>SJHT2019121900154</v>
          </cell>
          <cell r="C42" t="str">
            <v>地下院平移-前海交易广场基坑及地下室结构工程项目BIM咨询服务</v>
          </cell>
          <cell r="K42" t="str">
            <v>上海市地下空间设计研究总院有限公司</v>
          </cell>
          <cell r="BF42" t="str">
            <v>广东分公司</v>
          </cell>
        </row>
        <row r="43">
          <cell r="B43" t="str">
            <v>ZHT2020021800006</v>
          </cell>
          <cell r="C43" t="str">
            <v>周市镇建设工程信息数据管理平台开发合同</v>
          </cell>
          <cell r="K43" t="str">
            <v>上海市地下空间设计研究总院有限公司</v>
          </cell>
          <cell r="BF43" t="str">
            <v>产品研发中心</v>
          </cell>
        </row>
        <row r="44">
          <cell r="B44" t="str">
            <v>ZHT2020120700103</v>
          </cell>
          <cell r="C44" t="str">
            <v>地下院平移-皇岗口岸临时旅检场地建设工程项目BIM实施顾问服务合同</v>
          </cell>
          <cell r="K44" t="str">
            <v>上海市地下空间设计研究总院有限公司</v>
          </cell>
          <cell r="BF44" t="str">
            <v>广东分公司</v>
          </cell>
        </row>
        <row r="45">
          <cell r="B45" t="str">
            <v>SJHT2019121900151</v>
          </cell>
          <cell r="C45" t="str">
            <v>信息安全等保服务合同</v>
          </cell>
          <cell r="K45" t="str">
            <v>上海市城市建设设计研究总院（集团）有限公司</v>
          </cell>
          <cell r="BF45" t="str">
            <v>数智管理中心</v>
          </cell>
        </row>
        <row r="46">
          <cell r="B46" t="str">
            <v>SJHT2019121700142</v>
          </cell>
          <cell r="C46" t="str">
            <v>地下院平移-郑州航空港区经济综合实验区（郑州新郑综合保税区）双鹤湖中央公园地下暗涵及鹤首内环路工程</v>
          </cell>
          <cell r="K46" t="str">
            <v>上海市地下空间设计研究总院有限公司</v>
          </cell>
          <cell r="BF46" t="str">
            <v>数字建造中心</v>
          </cell>
        </row>
        <row r="47">
          <cell r="B47" t="str">
            <v>ZHT2020021600005</v>
          </cell>
          <cell r="C47" t="str">
            <v>隧道股份门户portal2019开发</v>
          </cell>
          <cell r="K47" t="str">
            <v>上海隧道工程股份有限公司</v>
          </cell>
          <cell r="BF47" t="str">
            <v>数智管理中心</v>
          </cell>
        </row>
        <row r="48">
          <cell r="B48" t="str">
            <v>SJHT2019121900153</v>
          </cell>
          <cell r="C48" t="str">
            <v>地下院平移-深圳北理莫斯科大学工程</v>
          </cell>
          <cell r="K48" t="str">
            <v>上海市地下空间设计研究总院有限公司</v>
          </cell>
          <cell r="BF48" t="str">
            <v>广东分公司</v>
          </cell>
        </row>
        <row r="49">
          <cell r="B49" t="str">
            <v>SJHT2019121900155</v>
          </cell>
          <cell r="C49" t="str">
            <v>地下院平移-哈尔滨工业大学深圳校区扩建工程项目</v>
          </cell>
          <cell r="K49" t="str">
            <v>上海市地下空间设计研究总院有限公司</v>
          </cell>
          <cell r="BF49" t="str">
            <v>广东分公司</v>
          </cell>
        </row>
        <row r="50">
          <cell r="B50" t="str">
            <v>SJHT2019121700143</v>
          </cell>
          <cell r="C50" t="str">
            <v>地下院平移-郑州航空港区经济综合实验区（郑州新郑综合保税区）双鹤湖中央公园工程咨询公司项目建筑工程咨询委托合同</v>
          </cell>
          <cell r="K50" t="str">
            <v>上海市地下空间设计研究总院有限公司</v>
          </cell>
          <cell r="BF50" t="str">
            <v>数字建造中心</v>
          </cell>
        </row>
        <row r="51">
          <cell r="B51" t="str">
            <v>SJHT2019121700134</v>
          </cell>
          <cell r="C51" t="str">
            <v>地下院平移-《上海市轨道交通17号线工程》徐盈路站等BIM设计劳务合同</v>
          </cell>
          <cell r="K51" t="str">
            <v>上海市地下空间设计研究总院有限公司</v>
          </cell>
          <cell r="BF51" t="str">
            <v>数字建造中心</v>
          </cell>
        </row>
        <row r="52">
          <cell r="B52" t="str">
            <v>SJHT2019122000156</v>
          </cell>
          <cell r="C52" t="str">
            <v>地下院平移-贵阳市轨道交通1号线工程BIM技术应用研究合同</v>
          </cell>
          <cell r="K52" t="str">
            <v>上海市地下空间设计研究总院有限公司</v>
          </cell>
          <cell r="BF52" t="str">
            <v>数字建造中心</v>
          </cell>
        </row>
        <row r="53">
          <cell r="B53" t="str">
            <v>KF190005-A-01</v>
          </cell>
          <cell r="C53" t="str">
            <v>沿江通道Ⅳ标机电安装及装饰BIM技术服务</v>
          </cell>
          <cell r="K53" t="str">
            <v>上海巨一科技发展有限公司</v>
          </cell>
          <cell r="BF53" t="str">
            <v>数字建造中心</v>
          </cell>
        </row>
        <row r="54">
          <cell r="B54" t="str">
            <v>SJHT2019121600126</v>
          </cell>
          <cell r="C54" t="str">
            <v>厦门市轨道交通1号线一期工程——BIM技术应用研究</v>
          </cell>
          <cell r="K54" t="str">
            <v>上海市地下空间设计研究总院有限公司</v>
          </cell>
          <cell r="BF54" t="str">
            <v>福建分公司</v>
          </cell>
        </row>
        <row r="55">
          <cell r="B55" t="str">
            <v>SJHT2019121200106</v>
          </cell>
          <cell r="C55" t="str">
            <v>地下院平移-洛阳地铁1号线工程建筑信息化模型（BIM）技术应用01标段</v>
          </cell>
          <cell r="K55" t="str">
            <v>上海市地下空间设计研究总院有限公司</v>
          </cell>
          <cell r="BF55" t="str">
            <v>数字建造中心</v>
          </cell>
        </row>
        <row r="56">
          <cell r="B56" t="str">
            <v>SJHT2019121300112</v>
          </cell>
          <cell r="C56" t="str">
            <v>地下院平移-贵州省地质资料馆暨地质博物馆建设项目BIM技术应用合同</v>
          </cell>
          <cell r="K56" t="str">
            <v>上海市地下空间设计研究总院有限公司</v>
          </cell>
          <cell r="BF56" t="str">
            <v>数字建造中心</v>
          </cell>
        </row>
        <row r="57">
          <cell r="B57" t="str">
            <v>SJHT2019121300118</v>
          </cell>
          <cell r="C57" t="str">
            <v>地下院平移-乌鲁木齐轨道交通1号线工程BIM技术应用研究项目</v>
          </cell>
          <cell r="K57" t="str">
            <v>上海市地下空间设计研究总院有限公司</v>
          </cell>
          <cell r="BF57" t="str">
            <v>数字建造中心</v>
          </cell>
        </row>
        <row r="58">
          <cell r="B58" t="str">
            <v>SJHT2019121200105</v>
          </cell>
          <cell r="C58" t="str">
            <v>地下院平移-管廊监控平台建设技术要求研究</v>
          </cell>
          <cell r="K58" t="str">
            <v>上海市地下空间设计研究总院有限公司</v>
          </cell>
          <cell r="BF58" t="str">
            <v>广东分公司</v>
          </cell>
        </row>
        <row r="59">
          <cell r="B59" t="str">
            <v>SJHT2019120500100</v>
          </cell>
          <cell r="C59" t="str">
            <v>隧道股份2019年web应用防护系统采购项目</v>
          </cell>
          <cell r="K59" t="str">
            <v>上海隧道工程股份有限公司</v>
          </cell>
          <cell r="BF59" t="str">
            <v>数智管理中心</v>
          </cell>
        </row>
        <row r="60">
          <cell r="B60" t="str">
            <v>SJHT2019121300122</v>
          </cell>
          <cell r="C60" t="str">
            <v>地下院平移-深圳市宝安区人民检察院综合业务大楼项目</v>
          </cell>
          <cell r="K60" t="str">
            <v>上海市地下空间设计研究总院有限公司</v>
          </cell>
          <cell r="BF60" t="str">
            <v>广东分公司</v>
          </cell>
        </row>
        <row r="61">
          <cell r="B61" t="str">
            <v>SJHT2019121600127</v>
          </cell>
          <cell r="C61" t="str">
            <v>厦门市轨道交通2、3、4、6号线工程BIM技术应用咨询管理合同</v>
          </cell>
          <cell r="K61" t="str">
            <v>上海市地下空间设计研究总院有限公司</v>
          </cell>
          <cell r="BF61" t="str">
            <v>福建分公司</v>
          </cell>
        </row>
        <row r="62">
          <cell r="B62" t="str">
            <v>SJHT2019121300123</v>
          </cell>
          <cell r="C62" t="str">
            <v>地下院平移-清华大学创新基地建设工程（二期）BIM咨询服务</v>
          </cell>
          <cell r="K62" t="str">
            <v>上海市地下空间设计研究总院有限公司</v>
          </cell>
          <cell r="BF62" t="str">
            <v>广东分公司</v>
          </cell>
        </row>
        <row r="63">
          <cell r="B63" t="str">
            <v>SJHT2019121200104</v>
          </cell>
          <cell r="C63" t="str">
            <v>地下院平移-边坡（试点）健康监测及技术支持服务合同</v>
          </cell>
          <cell r="K63" t="str">
            <v>上海市地下空间设计研究总院有限公司</v>
          </cell>
          <cell r="BF63" t="str">
            <v>广东分公司</v>
          </cell>
        </row>
        <row r="64">
          <cell r="B64" t="str">
            <v>SJHT2019121300121</v>
          </cell>
          <cell r="C64" t="str">
            <v>地下院平移-深圳市医疗器械检测和生物医药安全评价中心建设项目</v>
          </cell>
          <cell r="K64" t="str">
            <v>上海市地下空间设计研究总院有限公司</v>
          </cell>
          <cell r="BF64" t="str">
            <v>广东分公司</v>
          </cell>
        </row>
        <row r="65">
          <cell r="B65" t="str">
            <v>SJHT2019102400080</v>
          </cell>
          <cell r="C65" t="str">
            <v>轨道交通桥梁管养系统_点巡检APP应用开发</v>
          </cell>
          <cell r="K65" t="str">
            <v>上海市政养护管理有限公司</v>
          </cell>
          <cell r="BF65" t="str">
            <v>智能运管中心</v>
          </cell>
        </row>
        <row r="66">
          <cell r="B66" t="str">
            <v>SJHT2019122500158</v>
          </cell>
          <cell r="C66" t="str">
            <v>2019年隧道股份数据综合分析和展示系统综合模块开发补充协议</v>
          </cell>
          <cell r="K66" t="str">
            <v>上海隧道工程股份有限公司</v>
          </cell>
          <cell r="BF66" t="str">
            <v>数智管理中心</v>
          </cell>
        </row>
        <row r="67">
          <cell r="B67" t="str">
            <v>SJHT2019080600060</v>
          </cell>
          <cell r="C67" t="str">
            <v>深圳市深旅物业管理有限公司收地补偿用地项目 服务合同补充协议</v>
          </cell>
          <cell r="K67" t="str">
            <v>深圳市建工集团股份有限公司</v>
          </cell>
          <cell r="BF67" t="str">
            <v>广东分公司</v>
          </cell>
        </row>
        <row r="68">
          <cell r="B68" t="str">
            <v>ZHT2020030300007</v>
          </cell>
          <cell r="C68" t="str">
            <v>奉贤区智慧工地监管系统服务合同</v>
          </cell>
          <cell r="K68" t="str">
            <v>上海三高计算机中心股份有限公司</v>
          </cell>
          <cell r="BF68" t="str">
            <v>产品研发中心</v>
          </cell>
        </row>
        <row r="69">
          <cell r="B69" t="str">
            <v>SJHT2019121600128</v>
          </cell>
          <cell r="C69" t="str">
            <v>山东省荣成市少年宫项目咨询服务合同</v>
          </cell>
          <cell r="K69" t="str">
            <v>上海市地下空间设计研究总院有限公司</v>
          </cell>
          <cell r="BF69" t="str">
            <v>福建分公司</v>
          </cell>
        </row>
        <row r="70">
          <cell r="B70" t="str">
            <v>SJHT2019111900092</v>
          </cell>
          <cell r="C70" t="str">
            <v>中山大学深圳建设工程项目</v>
          </cell>
          <cell r="K70" t="str">
            <v>上海市地下空间设计研究总院有限公司</v>
          </cell>
          <cell r="BF70" t="str">
            <v>广东分公司</v>
          </cell>
        </row>
        <row r="71">
          <cell r="B71" t="str">
            <v>ZHT2020051300016</v>
          </cell>
          <cell r="C71" t="str">
            <v>城建投资2020年IDC服务</v>
          </cell>
          <cell r="K71" t="str">
            <v>上海基础设施建设发展（集团）有限公司</v>
          </cell>
          <cell r="BF71" t="str">
            <v>数智管理中心</v>
          </cell>
        </row>
        <row r="72">
          <cell r="B72" t="str">
            <v>SJHT2019121300119</v>
          </cell>
          <cell r="C72" t="str">
            <v>地下院平移-徐汇区滨江C单元188N-Q-1地块商办楼项目BIM咨询服务</v>
          </cell>
          <cell r="K72" t="str">
            <v>上海市地下空间设计研究总院有限公司</v>
          </cell>
          <cell r="BF72" t="str">
            <v>智能运管中心</v>
          </cell>
        </row>
        <row r="73">
          <cell r="B73" t="str">
            <v>SJHT2019080800061</v>
          </cell>
          <cell r="C73" t="str">
            <v>深圳大学后海校区校园整治（建设）工程智慧工地安装合同补充协议</v>
          </cell>
          <cell r="K73" t="str">
            <v>深圳市水利土木建筑工程有限公司</v>
          </cell>
          <cell r="BF73" t="str">
            <v>广东分公司</v>
          </cell>
        </row>
        <row r="74">
          <cell r="B74" t="str">
            <v>SJHT2019112800095</v>
          </cell>
          <cell r="C74" t="str">
            <v>城市基础设施智慧运营维护管理平台移动端、大屏二期开发</v>
          </cell>
          <cell r="K74" t="str">
            <v>上海城建城市运营（集团）有限公司</v>
          </cell>
          <cell r="BF74" t="str">
            <v>智能运管中心</v>
          </cell>
        </row>
        <row r="75">
          <cell r="B75" t="str">
            <v>SJHT2019121300124</v>
          </cell>
          <cell r="C75" t="str">
            <v>地下院平移-高行“城中村”改造工程BIM咨询</v>
          </cell>
          <cell r="K75" t="str">
            <v>上海市地下空间设计研究总院有限公司</v>
          </cell>
          <cell r="BF75" t="str">
            <v>智能运管中心</v>
          </cell>
        </row>
        <row r="76">
          <cell r="B76" t="str">
            <v>SJHT2019092000073</v>
          </cell>
          <cell r="C76" t="str">
            <v>城市运营文一路隧道 大屏幕显示及视频会议系统设备采购合同</v>
          </cell>
          <cell r="K76" t="str">
            <v>上海城建城市运营（集团）有限公司</v>
          </cell>
          <cell r="BF76" t="str">
            <v>智能运管中心</v>
          </cell>
        </row>
        <row r="77">
          <cell r="B77" t="str">
            <v>SJHT2019112200094</v>
          </cell>
          <cell r="C77" t="str">
            <v>长宁区民防办民防工程BIM信息管理平台部署及应用技术服务</v>
          </cell>
          <cell r="K77" t="str">
            <v>上海市地下空间设计研究总院有限公司</v>
          </cell>
          <cell r="BF77" t="str">
            <v>数字建造中心</v>
          </cell>
        </row>
        <row r="78">
          <cell r="B78" t="str">
            <v>SJHT2019082700066</v>
          </cell>
          <cell r="C78" t="str">
            <v>厦门轨交2号线厦控设备BIM族库模型建模咨询</v>
          </cell>
          <cell r="K78" t="str">
            <v>厦门厦控电器设备有限公司</v>
          </cell>
          <cell r="BF78" t="str">
            <v>福建分公司</v>
          </cell>
        </row>
        <row r="79">
          <cell r="B79" t="str">
            <v>SJHT2019083000068</v>
          </cell>
          <cell r="C79" t="str">
            <v>文一路地下通道工程-智慧管养试验材料采购合同</v>
          </cell>
          <cell r="K79" t="str">
            <v>上海城建城市运营（集团）有限公司</v>
          </cell>
          <cell r="BF79" t="str">
            <v>智能运管中心</v>
          </cell>
        </row>
        <row r="80">
          <cell r="B80" t="str">
            <v>SJHT2019112800097</v>
          </cell>
          <cell r="C80" t="str">
            <v>城市基础设施智慧运营维护管理平台应急管理（含应急大屏）模块开发</v>
          </cell>
          <cell r="K80" t="str">
            <v>上海城建城市运营（集团）有限公司</v>
          </cell>
          <cell r="BF80" t="str">
            <v>智能运管中心</v>
          </cell>
        </row>
        <row r="81">
          <cell r="B81" t="str">
            <v>SJHT2019082700065</v>
          </cell>
          <cell r="C81" t="str">
            <v>深圳龙华49亩项目工地大门供应服务合同</v>
          </cell>
          <cell r="K81" t="str">
            <v>龙光工程建设有限公司深圳分公司</v>
          </cell>
          <cell r="BF81" t="str">
            <v>广东分公司</v>
          </cell>
        </row>
        <row r="82">
          <cell r="B82" t="str">
            <v>SJHT2019121300115</v>
          </cell>
          <cell r="C82" t="str">
            <v>地下院平移-上海轨道交通西门子直流开关柜bim族库创建工作</v>
          </cell>
          <cell r="K82" t="str">
            <v>上海市地下空间设计研究总院有限公司</v>
          </cell>
          <cell r="BF82" t="str">
            <v>数字建造中心</v>
          </cell>
        </row>
        <row r="83">
          <cell r="B83" t="str">
            <v>SJHT2019083000067</v>
          </cell>
          <cell r="C83" t="str">
            <v>文一路隧道机电数据对接系统开发</v>
          </cell>
          <cell r="K83" t="str">
            <v>上海城建城市运营（集团）有限公司</v>
          </cell>
          <cell r="BF83" t="str">
            <v>智能运管中心</v>
          </cell>
        </row>
        <row r="84">
          <cell r="B84" t="str">
            <v>SJHT2019111200089</v>
          </cell>
          <cell r="C84" t="str">
            <v>BIMRUN云平台-西慕建筑</v>
          </cell>
          <cell r="K84" t="str">
            <v>上海西慕建筑科技有限公司</v>
          </cell>
          <cell r="BF84" t="str">
            <v>市场经营拓展中心</v>
          </cell>
        </row>
        <row r="85">
          <cell r="B85" t="str">
            <v>SJHT2019101200078</v>
          </cell>
          <cell r="C85" t="str">
            <v>厦门市轨道交通6号线漳州（角美）延伸段工程BIM技术应用咨询管理</v>
          </cell>
          <cell r="K85" t="str">
            <v>漳州市角美轨道交通投资发展有限公司</v>
          </cell>
          <cell r="BF85" t="str">
            <v>福建分公司</v>
          </cell>
        </row>
        <row r="86">
          <cell r="B86" t="str">
            <v>SJHT2019121300120</v>
          </cell>
          <cell r="C86" t="str">
            <v>地下院平移合同-城市交通基础设施运养大数据应用平台</v>
          </cell>
          <cell r="K86" t="str">
            <v>上海市地下空间设计研究总院有限公司</v>
          </cell>
          <cell r="BF86" t="str">
            <v>智能运管中心</v>
          </cell>
        </row>
        <row r="87">
          <cell r="B87" t="str">
            <v>SJHT2019110100082</v>
          </cell>
          <cell r="C87" t="str">
            <v>轨道交通工程机电施工管理系统项目合同</v>
          </cell>
          <cell r="K87" t="str">
            <v>厦门路桥信息股份有限公司</v>
          </cell>
          <cell r="BF87" t="str">
            <v>市场经营拓展中心</v>
          </cell>
        </row>
        <row r="88">
          <cell r="B88" t="str">
            <v>SJHT2019121300125</v>
          </cell>
          <cell r="C88" t="str">
            <v>地下院平移合同-大连路隧道东西通道穿越段结构健康监测系统</v>
          </cell>
          <cell r="K88" t="str">
            <v>上海市地下空间设计研究总院有限公司</v>
          </cell>
          <cell r="BF88" t="str">
            <v>智能运管中心</v>
          </cell>
        </row>
        <row r="89">
          <cell r="B89" t="str">
            <v>SJHT2019121300109</v>
          </cell>
          <cell r="C89" t="str">
            <v>地下院平移-《上海市轨道交通15号线工程》梅岭北路站等BIM设计分包合同</v>
          </cell>
          <cell r="K89" t="str">
            <v>上海市地下空间设计研究总院有限公司</v>
          </cell>
          <cell r="BF89" t="str">
            <v>数字建造中心</v>
          </cell>
        </row>
        <row r="90">
          <cell r="B90" t="str">
            <v>SJHT2019082200063</v>
          </cell>
          <cell r="C90" t="str">
            <v>深圳市龙华区民治街道宗地编号（A817-0609)项目工地门禁提供合同</v>
          </cell>
          <cell r="K90" t="str">
            <v>龙光工程建设有限公司深圳分公司</v>
          </cell>
          <cell r="BF90" t="str">
            <v>广东分公司</v>
          </cell>
        </row>
        <row r="91">
          <cell r="B91" t="str">
            <v>SJHT2019121300116</v>
          </cell>
          <cell r="C91" t="str">
            <v>地下院平移-上海市轨道交通9号线三期（东延伸）工程BIM技术服务</v>
          </cell>
          <cell r="K91" t="str">
            <v>上海市地下空间设计研究总院有限公司</v>
          </cell>
          <cell r="BF91" t="str">
            <v>数字建造中心</v>
          </cell>
        </row>
        <row r="92">
          <cell r="B92" t="str">
            <v>SJHT2019121300113</v>
          </cell>
          <cell r="C92" t="str">
            <v>地下院平移-《黄浦区新建民防工程BIM信息管理平台建设项目》</v>
          </cell>
          <cell r="K92" t="str">
            <v>上海市地下空间设计研究总院有限公司</v>
          </cell>
          <cell r="BF92" t="str">
            <v>数字建造中心</v>
          </cell>
        </row>
        <row r="93">
          <cell r="B93" t="str">
            <v>SJHT2019121300111</v>
          </cell>
          <cell r="C93" t="str">
            <v>地下院平移-上海市北横通道工程Ⅱ标工程BIM技术服务</v>
          </cell>
          <cell r="K93" t="str">
            <v>上海市地下空间设计研究总院有限公司</v>
          </cell>
          <cell r="BF93" t="str">
            <v>数字建造中心</v>
          </cell>
        </row>
        <row r="94">
          <cell r="B94" t="str">
            <v>SJHT2019121300108</v>
          </cell>
          <cell r="C94" t="str">
            <v>地下院平移-《上海市轨道交通14号线工程》金园五路站等BIM设计劳务合同</v>
          </cell>
          <cell r="K94" t="str">
            <v>上海市地下空间设计研究总院有限公司</v>
          </cell>
          <cell r="BF94" t="str">
            <v>数字建造中心</v>
          </cell>
        </row>
        <row r="95">
          <cell r="B95" t="str">
            <v>SJHT2019062400051</v>
          </cell>
          <cell r="C95" t="str">
            <v>南通市地铁一号线02标段中南土木龙门吊智慧监测服务合同</v>
          </cell>
          <cell r="K95" t="str">
            <v>南通思迈通信息科技有限公司</v>
          </cell>
          <cell r="BF95" t="str">
            <v>广东分公司</v>
          </cell>
        </row>
        <row r="96">
          <cell r="B96" t="str">
            <v>SJHT2019052200045</v>
          </cell>
          <cell r="C96" t="str">
            <v>以运营为导向的太原轨道交通2号线一期工程BIM技术应用咨询服务合同</v>
          </cell>
          <cell r="K96" t="str">
            <v>同济大学</v>
          </cell>
          <cell r="BF96" t="str">
            <v>福建分公司</v>
          </cell>
        </row>
        <row r="97">
          <cell r="B97" t="str">
            <v>SJHT2019121800146</v>
          </cell>
          <cell r="C97" t="str">
            <v>隧道股份财务相关系统建设及维护服务2018</v>
          </cell>
          <cell r="K97" t="str">
            <v>上海隧道工程股份有限公司</v>
          </cell>
          <cell r="BF97" t="str">
            <v>数智管理中心</v>
          </cell>
        </row>
        <row r="98">
          <cell r="B98" t="str">
            <v>SJHT2019121300110</v>
          </cell>
          <cell r="C98" t="str">
            <v>地下院平移-PPP模式下的智慧管养应用和价值模式研究</v>
          </cell>
          <cell r="K98" t="str">
            <v>上海市地下空间设计研究总院有限公司</v>
          </cell>
          <cell r="BF98" t="str">
            <v>数字建造中心</v>
          </cell>
        </row>
        <row r="99">
          <cell r="B99" t="str">
            <v>SJHT2019121800150</v>
          </cell>
          <cell r="C99" t="str">
            <v>隧道股份总部2018年信息中心办公费项目</v>
          </cell>
          <cell r="K99" t="str">
            <v>上海市地下空间设计研究总院有限公司</v>
          </cell>
          <cell r="BF99" t="str">
            <v>数智管理中心</v>
          </cell>
        </row>
        <row r="100">
          <cell r="B100" t="str">
            <v>SJHT2019031800028</v>
          </cell>
          <cell r="C100" t="str">
            <v>南通市地铁一号线龙门吊智慧监测设备采购合同 （中铁隧道）</v>
          </cell>
          <cell r="K100" t="str">
            <v>南通思迈通信息科技有限公司</v>
          </cell>
          <cell r="BF100" t="str">
            <v>广东分公司</v>
          </cell>
        </row>
        <row r="101">
          <cell r="B101" t="str">
            <v>SJHT2019121300117</v>
          </cell>
          <cell r="C101" t="str">
            <v>地下院-隧道股份产业运营与安全管控系统建设项目（一期）</v>
          </cell>
          <cell r="K101" t="str">
            <v>上海市地下空间设计研究总院有限公司</v>
          </cell>
          <cell r="BF101" t="str">
            <v>数字建造中心</v>
          </cell>
        </row>
        <row r="102">
          <cell r="B102" t="str">
            <v>SJHT2019041700036</v>
          </cell>
          <cell r="C102" t="str">
            <v>南通市地铁一号02标线龙门吊智慧监测设备安装服务合同（追加）</v>
          </cell>
          <cell r="K102" t="str">
            <v>南通思迈通信息科技有限公司</v>
          </cell>
          <cell r="BF102" t="str">
            <v>广东分公司</v>
          </cell>
        </row>
        <row r="103">
          <cell r="B103" t="str">
            <v>SJHT2019121300107</v>
          </cell>
          <cell r="C103" t="str">
            <v>地下院平移-《上海市轨道交通18号线工程》江浦路站等BIM设计分包合同</v>
          </cell>
          <cell r="K103" t="str">
            <v>上海市地下空间设计研究总院有限公司</v>
          </cell>
          <cell r="BF103" t="str">
            <v>数字建造中心</v>
          </cell>
        </row>
        <row r="104">
          <cell r="B104" t="str">
            <v>SJHT2019040800031</v>
          </cell>
          <cell r="C104" t="str">
            <v>南通市地铁一号线龙门吊智慧监测设备采购合同(南通思迈通)</v>
          </cell>
          <cell r="K104" t="str">
            <v>南通思迈通信息科技有限公司</v>
          </cell>
          <cell r="BF104" t="str">
            <v>广东分公司</v>
          </cell>
        </row>
        <row r="105">
          <cell r="B105" t="str">
            <v>SJHT2019112800096</v>
          </cell>
          <cell r="C105" t="str">
            <v>城市基础设施智慧运营维护管理平台基础功能二期开发及数据维护服务</v>
          </cell>
          <cell r="K105" t="str">
            <v>上海城建城市运营（集团）有限公司</v>
          </cell>
          <cell r="BF105" t="str">
            <v>智能运管中心</v>
          </cell>
        </row>
        <row r="106">
          <cell r="B106" t="str">
            <v>SJHT2019032800029</v>
          </cell>
          <cell r="C106" t="str">
            <v>Hong Kong T2 Trunk Road  BIM技术应用项目</v>
          </cell>
          <cell r="K106" t="str">
            <v>上海隧道股份（香港）有限公司</v>
          </cell>
          <cell r="BF106" t="str">
            <v>数字建造中心</v>
          </cell>
        </row>
        <row r="107">
          <cell r="B107" t="str">
            <v>SJHT2019100900077</v>
          </cell>
          <cell r="C107" t="str">
            <v>人民广场喷泉景观及地下设备用房修缮工程（局部加固）智能健康检测项目材料及设备采购合同</v>
          </cell>
          <cell r="K107" t="str">
            <v>上海巨一科技发展有限公司</v>
          </cell>
          <cell r="BF107" t="str">
            <v>智能运管中心</v>
          </cell>
        </row>
        <row r="108">
          <cell r="B108" t="str">
            <v>SJHT2019021800022</v>
          </cell>
          <cell r="C108" t="str">
            <v>麦捷科技智慧园项目智慧建造合同</v>
          </cell>
          <cell r="K108" t="str">
            <v>深圳市麦捷微电子科技股份有限公司</v>
          </cell>
          <cell r="BF108" t="str">
            <v>广东分公司</v>
          </cell>
        </row>
        <row r="109">
          <cell r="B109" t="str">
            <v>SJHT2019111100085</v>
          </cell>
          <cell r="C109" t="str">
            <v>地下院平移-嘉定区应用软件开发项目</v>
          </cell>
          <cell r="K109" t="str">
            <v>上海市地下空间设计研究总院有限公司</v>
          </cell>
          <cell r="BF109" t="str">
            <v>数字建造中心</v>
          </cell>
        </row>
        <row r="110">
          <cell r="B110" t="str">
            <v>SJHT2019011000014</v>
          </cell>
          <cell r="C110" t="str">
            <v>深圳机场飞行区扩建工程—T4航站区（含卫星厅及站坪设施）软基处理工程4标项目智慧建造合同</v>
          </cell>
          <cell r="K110" t="str">
            <v>深圳市兆原峰建筑工程有限公司</v>
          </cell>
          <cell r="BF110" t="str">
            <v>广东分公司</v>
          </cell>
        </row>
        <row r="111">
          <cell r="B111" t="str">
            <v>SJHT2019111100084</v>
          </cell>
          <cell r="C111" t="str">
            <v>地下院平移-BIM信息管理平台静安区民防办平台部署项目</v>
          </cell>
          <cell r="K111" t="str">
            <v>上海市地下空间设计研究总院有限公司</v>
          </cell>
          <cell r="BF111" t="str">
            <v>数字建造中心</v>
          </cell>
        </row>
        <row r="112">
          <cell r="B112" t="str">
            <v>SJHT2019011000005</v>
          </cell>
          <cell r="C112" t="str">
            <v>前海合作区前湾十单元学校项目智慧建造合同</v>
          </cell>
          <cell r="K112" t="str">
            <v>深圳百勤建设工程有限公司</v>
          </cell>
          <cell r="BF112" t="str">
            <v>广东分公司</v>
          </cell>
        </row>
        <row r="113">
          <cell r="B113" t="str">
            <v>SJHT2019100900076</v>
          </cell>
          <cell r="C113" t="str">
            <v>地下空间结构健康监测系统</v>
          </cell>
          <cell r="K113" t="str">
            <v>上海巨一科技发展有限公司</v>
          </cell>
          <cell r="BF113" t="str">
            <v>智能运管中心</v>
          </cell>
        </row>
        <row r="114">
          <cell r="B114" t="str">
            <v>SJHT2019011000002</v>
          </cell>
          <cell r="C114" t="str">
            <v>海洋新兴产业基地项目智慧监测设备采购合同</v>
          </cell>
          <cell r="K114" t="str">
            <v>中交第四航务工程局有限公司</v>
          </cell>
          <cell r="BF114" t="str">
            <v>广东分公司</v>
          </cell>
        </row>
        <row r="115">
          <cell r="B115" t="str">
            <v>SJHT2019111100087</v>
          </cell>
          <cell r="C115" t="str">
            <v>地下院平移-徐汇区新建民防工程BIM信息管理平台建设项目</v>
          </cell>
          <cell r="K115" t="str">
            <v>上海市地下空间设计研究总院有限公司</v>
          </cell>
          <cell r="BF115" t="str">
            <v>数字建造中心</v>
          </cell>
        </row>
        <row r="116">
          <cell r="B116" t="str">
            <v>SJHT2019011000006</v>
          </cell>
          <cell r="C116" t="str">
            <v>深圳市城市轨道交通13号线13101-1标智慧建造智能监管平台设备采购合同</v>
          </cell>
          <cell r="K116" t="str">
            <v>中国建筑第五工程局有限公司</v>
          </cell>
          <cell r="BF116" t="str">
            <v>广东分公司</v>
          </cell>
        </row>
        <row r="117">
          <cell r="B117" t="str">
            <v>SJHT2019111100086</v>
          </cell>
          <cell r="C117" t="str">
            <v>地下院平移-闵行区新建民防工程BIM信息管理平台建设项目</v>
          </cell>
          <cell r="K117" t="str">
            <v>上海市地下空间设计研究总院有限公司</v>
          </cell>
          <cell r="BF117" t="str">
            <v>数字建造中心</v>
          </cell>
        </row>
        <row r="118">
          <cell r="B118" t="str">
            <v>SJHT2019021800018</v>
          </cell>
          <cell r="C118" t="str">
            <v>坂田北站智慧工地建设设备采购合同</v>
          </cell>
          <cell r="K118" t="str">
            <v>中铁五局集团第四工程有限责任公司</v>
          </cell>
          <cell r="BF118" t="str">
            <v>广东分公司</v>
          </cell>
        </row>
        <row r="119">
          <cell r="B119" t="str">
            <v>SJHT2019021800021</v>
          </cell>
          <cell r="C119" t="str">
            <v>百泰黄金珠宝大厦项目智慧监测设备采购合同</v>
          </cell>
          <cell r="K119" t="str">
            <v>深圳市金世纪工程实业有限公司</v>
          </cell>
          <cell r="BF119" t="str">
            <v>广东分公司</v>
          </cell>
        </row>
        <row r="120">
          <cell r="B120" t="str">
            <v>SJHT2019022700024</v>
          </cell>
          <cell r="C120" t="str">
            <v>文一路隧道全寿命周期智慧管养平台开发</v>
          </cell>
          <cell r="K120" t="str">
            <v>上海城建城市运营（集团）有限公司</v>
          </cell>
          <cell r="BF120" t="str">
            <v>智能运管中心</v>
          </cell>
        </row>
        <row r="121">
          <cell r="B121" t="str">
            <v>SJHT2019091000069</v>
          </cell>
          <cell r="C121" t="str">
            <v>技术咨询合同---上海市域铁路建设信息化平台研发方案课题</v>
          </cell>
          <cell r="K121" t="str">
            <v>上海申铁建设管理有限公司</v>
          </cell>
          <cell r="BF121" t="str">
            <v>数字建造中心</v>
          </cell>
        </row>
        <row r="122">
          <cell r="B122" t="str">
            <v>SJHT2019092700074</v>
          </cell>
          <cell r="C122" t="str">
            <v>公司EHR对接集团SHR系统接口开发（二期）</v>
          </cell>
          <cell r="K122" t="str">
            <v>上海基础设施建设发展（集团）有限公司</v>
          </cell>
          <cell r="BF122" t="str">
            <v>数智管理中心</v>
          </cell>
        </row>
        <row r="123">
          <cell r="B123" t="str">
            <v>SJHT2019011000013</v>
          </cell>
          <cell r="C123" t="str">
            <v>深圳机场飞行区扩建工程-T4航站区（含卫星厅及站坪设施）软基处理工程5标项目智慧建造合同</v>
          </cell>
          <cell r="K123" t="str">
            <v>深圳市工勘岩土集团有限公司</v>
          </cell>
          <cell r="BF123" t="str">
            <v>广东分公司</v>
          </cell>
        </row>
        <row r="124">
          <cell r="B124" t="str">
            <v>SJHT2019091200070</v>
          </cell>
          <cell r="C124" t="str">
            <v>城市快速路养护管理系统开发项目（补充协议）</v>
          </cell>
          <cell r="K124" t="str">
            <v>上海城建城市运营（集团）有限公司</v>
          </cell>
          <cell r="BF124" t="str">
            <v>智能运管中心</v>
          </cell>
        </row>
        <row r="125">
          <cell r="B125" t="str">
            <v>SJHT2018122400008</v>
          </cell>
          <cell r="C125" t="str">
            <v>翠苑花园2、3栋城市更新项目 智能监管平台设备买卖合同</v>
          </cell>
          <cell r="K125" t="str">
            <v>中铁八局集团建筑工程有限公司</v>
          </cell>
          <cell r="BF125" t="str">
            <v>广东分公司</v>
          </cell>
        </row>
        <row r="126">
          <cell r="B126" t="str">
            <v>SJHT2018122400007</v>
          </cell>
          <cell r="C126" t="str">
            <v>汇裕名都花园（三期）项目智慧监测系统及设备采购合同</v>
          </cell>
          <cell r="K126" t="str">
            <v>中城投集团第八工程局有限公司</v>
          </cell>
          <cell r="BF126" t="str">
            <v>广东分公司</v>
          </cell>
        </row>
        <row r="127">
          <cell r="B127" t="str">
            <v>SJHT2019092900075</v>
          </cell>
          <cell r="C127" t="str">
            <v>2019年隧道股份数据综合分析和展示系统开发合同</v>
          </cell>
          <cell r="K127" t="str">
            <v>上海隧道工程股份有限公司</v>
          </cell>
          <cell r="BF127" t="str">
            <v>数智管理中心</v>
          </cell>
        </row>
        <row r="128">
          <cell r="B128" t="str">
            <v>SJHT2019011000008</v>
          </cell>
          <cell r="C128" t="str">
            <v>深圳市博物馆维修改造工程智慧工地建设设备采购合同</v>
          </cell>
          <cell r="K128" t="str">
            <v>中冶天工集团有限公司</v>
          </cell>
          <cell r="BF128" t="str">
            <v>广东分公司</v>
          </cell>
        </row>
        <row r="129">
          <cell r="B129" t="str">
            <v>SJHT2019091800072</v>
          </cell>
          <cell r="C129" t="str">
            <v>上海南码头社区14-03C地块装修项目弱电工程材料采购合同</v>
          </cell>
          <cell r="K129" t="str">
            <v>上海巨一科技发展有限公司</v>
          </cell>
          <cell r="BF129" t="str">
            <v>智能运管中心</v>
          </cell>
        </row>
        <row r="130">
          <cell r="B130" t="str">
            <v>SJHT2019011000004</v>
          </cell>
          <cell r="C130" t="str">
            <v>回龙埔EPC项目智慧监测设备采购合同</v>
          </cell>
          <cell r="K130" t="str">
            <v>中国华西企业有限公司</v>
          </cell>
          <cell r="BF130" t="str">
            <v>广东分公司</v>
          </cell>
        </row>
        <row r="131">
          <cell r="B131" t="str">
            <v>SJHT2019082700064</v>
          </cell>
          <cell r="C131" t="str">
            <v>隧道股份人力资源系统2019年运维及支持</v>
          </cell>
          <cell r="K131" t="str">
            <v>上海隧道工程股份有限公司</v>
          </cell>
          <cell r="BF131" t="str">
            <v>数智管理中心</v>
          </cell>
        </row>
        <row r="132">
          <cell r="B132" t="str">
            <v>SJHT2019021800017</v>
          </cell>
          <cell r="C132" t="str">
            <v>深圳地铁10号线1012-3A标物资购销合同</v>
          </cell>
          <cell r="K132" t="str">
            <v>中铁十二局集团第二工程有限公司</v>
          </cell>
          <cell r="BF132" t="str">
            <v>广东分公司</v>
          </cell>
        </row>
        <row r="133">
          <cell r="B133" t="str">
            <v>SJHT2019011000010</v>
          </cell>
          <cell r="C133" t="str">
            <v>深圳市宝安区老虎坑垃圾焚烧发电厂三期建筑安装工程智慧工地项目协议</v>
          </cell>
          <cell r="K133" t="str">
            <v>中国能源建设集团广东火电工程有限公司</v>
          </cell>
          <cell r="BF133" t="str">
            <v>广东分公司</v>
          </cell>
        </row>
        <row r="134">
          <cell r="B134" t="str">
            <v>SJHT2019073000058</v>
          </cell>
          <cell r="C134" t="str">
            <v>桌面系统运维与保障服务项目（城建投资）</v>
          </cell>
          <cell r="K134" t="str">
            <v>上海基础设施建设发展（集团）有限公司</v>
          </cell>
          <cell r="BF134" t="str">
            <v>数智管理中心</v>
          </cell>
        </row>
        <row r="135">
          <cell r="B135" t="str">
            <v>SJHT2019011000011</v>
          </cell>
          <cell r="C135" t="str">
            <v>深圳机场扩建工程T4航站区软基处理工程2标项目智慧建造合同</v>
          </cell>
          <cell r="K135" t="str">
            <v>深圳市华兴建安工程有限公司</v>
          </cell>
          <cell r="BF135" t="str">
            <v>广东分公司</v>
          </cell>
        </row>
        <row r="136">
          <cell r="B136" t="str">
            <v>SJHT2019030600025</v>
          </cell>
          <cell r="C136" t="str">
            <v>天健智慧管养监控平台系统开发合同</v>
          </cell>
          <cell r="K136" t="str">
            <v>深圳市天健（集团）股份有限公司</v>
          </cell>
          <cell r="BF136" t="str">
            <v>广东分公司</v>
          </cell>
        </row>
        <row r="137">
          <cell r="B137" t="str">
            <v>SJHT2019011000015</v>
          </cell>
          <cell r="C137" t="str">
            <v>万福花园智慧工地监控(监测)系统安装合同</v>
          </cell>
          <cell r="K137" t="str">
            <v>深圳市汕源新实业有限公司</v>
          </cell>
          <cell r="BF137" t="str">
            <v>广东分公司</v>
          </cell>
        </row>
        <row r="138">
          <cell r="B138" t="str">
            <v>SJHT2019011000016</v>
          </cell>
          <cell r="C138" t="str">
            <v>南方科技大学校园建设工程（二期）项目施工总承包I标建造合同</v>
          </cell>
          <cell r="K138" t="str">
            <v>江苏省华建建设股份有限公司深圳分公司</v>
          </cell>
          <cell r="BF138" t="str">
            <v>广东分公司</v>
          </cell>
        </row>
        <row r="139">
          <cell r="B139" t="str">
            <v>SJHT2019011000009</v>
          </cell>
          <cell r="C139" t="str">
            <v>深圳市城市轨道交通4号线4302标段二工区项目智慧监测设备采购合同</v>
          </cell>
          <cell r="K139" t="str">
            <v>深圳中铁二局工程有限公司</v>
          </cell>
          <cell r="BF139" t="str">
            <v>广东分公司</v>
          </cell>
        </row>
        <row r="140">
          <cell r="B140" t="str">
            <v>SJHT2019011000003</v>
          </cell>
          <cell r="C140" t="str">
            <v>盐田港国际物流服务中心土石方及基坑支护工程智能监管平台设备采购合同</v>
          </cell>
          <cell r="K140" t="str">
            <v>深圳中瑞建设工程有限公司</v>
          </cell>
          <cell r="BF140" t="str">
            <v>广东分公司</v>
          </cell>
        </row>
        <row r="141">
          <cell r="B141" t="str">
            <v>SJHT2019011000007</v>
          </cell>
          <cell r="C141" t="str">
            <v>风投大厦地基与基础工程智慧工地建设设备采购合同</v>
          </cell>
          <cell r="K141" t="str">
            <v>深圳市勘察测绘院有限公司</v>
          </cell>
          <cell r="BF141" t="str">
            <v>广东分公司</v>
          </cell>
        </row>
        <row r="142">
          <cell r="B142" t="str">
            <v>SJHT2019071700055</v>
          </cell>
          <cell r="C142" t="str">
            <v>隧道股份相关系统2019年维护与支持</v>
          </cell>
          <cell r="K142" t="str">
            <v>上海隧道工程股份有限公司</v>
          </cell>
          <cell r="BF142" t="str">
            <v>数智管理中心</v>
          </cell>
        </row>
        <row r="143">
          <cell r="B143" t="str">
            <v>SJHT2019011000012</v>
          </cell>
          <cell r="C143" t="str">
            <v>深圳机场扩建工程T4航站区软基处理工程3标项目智慧建造合同</v>
          </cell>
          <cell r="K143" t="str">
            <v>深圳市百路达建设工程有限公司</v>
          </cell>
          <cell r="BF143" t="str">
            <v>广东分公司</v>
          </cell>
        </row>
        <row r="144">
          <cell r="B144" t="str">
            <v>SJHT2018122400010</v>
          </cell>
          <cell r="C144" t="str">
            <v>邦彦绿谷工厂智慧建造合同</v>
          </cell>
          <cell r="K144" t="str">
            <v>深圳市嘉盛建筑工程有限公司</v>
          </cell>
          <cell r="BF144" t="str">
            <v>广东分公司</v>
          </cell>
        </row>
        <row r="145">
          <cell r="B145" t="str">
            <v>SJHT2018122400009</v>
          </cell>
          <cell r="C145" t="str">
            <v>深业鹤塘岭试点项目智慧工地监控设备安装合同</v>
          </cell>
          <cell r="K145" t="str">
            <v>深圳市城市公共安全技术研究院有限公司</v>
          </cell>
          <cell r="BF145" t="str">
            <v>广东分公司</v>
          </cell>
        </row>
        <row r="146">
          <cell r="B146" t="str">
            <v>SJHT2019071100054</v>
          </cell>
          <cell r="C146" t="str">
            <v>隧道股份信息基础设施2019年升级改造</v>
          </cell>
          <cell r="K146" t="str">
            <v>上海隧道工程股份有限公司</v>
          </cell>
          <cell r="BF146" t="str">
            <v>数智管理中心</v>
          </cell>
        </row>
        <row r="147">
          <cell r="B147" t="str">
            <v>SJHT2019010200001</v>
          </cell>
          <cell r="C147" t="str">
            <v>南通市地铁一号线龙门吊智慧监测设备采购合同</v>
          </cell>
          <cell r="K147" t="str">
            <v>中国中铁三局集团有限公司(</v>
          </cell>
          <cell r="BF147" t="str">
            <v>广东分公司</v>
          </cell>
        </row>
        <row r="148">
          <cell r="B148" t="str">
            <v>SJHT2019070200052</v>
          </cell>
          <cell r="C148" t="str">
            <v>2019年隧道股份视频监控平台（二期）开发和运维</v>
          </cell>
          <cell r="K148" t="str">
            <v>上海隧道工程股份有限公司</v>
          </cell>
          <cell r="BF148" t="str">
            <v>数智管理中心</v>
          </cell>
        </row>
        <row r="149">
          <cell r="B149" t="str">
            <v>SJHT2019071900056</v>
          </cell>
          <cell r="C149" t="str">
            <v>隧道股份项目跟踪及市场分析系统2019年升级及维护</v>
          </cell>
          <cell r="K149" t="str">
            <v>上海隧道工程股份有限公司</v>
          </cell>
          <cell r="BF149" t="str">
            <v>数智管理中心</v>
          </cell>
        </row>
        <row r="150">
          <cell r="B150" t="str">
            <v>SJHT2018122500013</v>
          </cell>
          <cell r="C150" t="str">
            <v>天珑移动大厦施工总承包工程塔吊、电梯监控系统及用电监测系统采购合同</v>
          </cell>
          <cell r="K150" t="str">
            <v>中建三局集团有限公司</v>
          </cell>
          <cell r="BF150" t="str">
            <v>广东分公司</v>
          </cell>
        </row>
        <row r="151">
          <cell r="B151" t="str">
            <v>SJHT2019061400049</v>
          </cell>
          <cell r="C151" t="str">
            <v>隧道股份全面预算评审管理系统升级和维护</v>
          </cell>
          <cell r="K151" t="str">
            <v>上海隧道工程股份有限公司</v>
          </cell>
          <cell r="BF151" t="str">
            <v>数智管理中心</v>
          </cell>
        </row>
        <row r="152">
          <cell r="B152" t="str">
            <v>SJHT2018122400012</v>
          </cell>
          <cell r="C152" t="str">
            <v>深圳市深旅物业管理有限公司收地补偿用地 （居住用地）项目智慧工地设备采购合同</v>
          </cell>
          <cell r="K152" t="str">
            <v>深圳市建工集团股份有限公司</v>
          </cell>
          <cell r="BF152" t="str">
            <v>广东分公司</v>
          </cell>
        </row>
        <row r="153">
          <cell r="B153" t="str">
            <v>SJHT2019061800050</v>
          </cell>
          <cell r="C153" t="str">
            <v>隧道股份主数据管理平台2019年升级和维护</v>
          </cell>
          <cell r="K153" t="str">
            <v>上海隧道工程股份有限公司</v>
          </cell>
          <cell r="BF153" t="str">
            <v>数智管理中心</v>
          </cell>
        </row>
        <row r="154">
          <cell r="B154" t="str">
            <v>ZHT2021031000011</v>
          </cell>
          <cell r="C154" t="str">
            <v>市政道路工程规划前期可视化技术研究与应用</v>
          </cell>
          <cell r="K154" t="str">
            <v>上海城投公路投资（集团）有限公司</v>
          </cell>
          <cell r="BF154" t="str">
            <v>数字建造中心</v>
          </cell>
        </row>
        <row r="155">
          <cell r="B155" t="str">
            <v>SJHT2018122400011</v>
          </cell>
          <cell r="C155" t="str">
            <v>飞影思用电检测合同</v>
          </cell>
          <cell r="K155" t="str">
            <v>深圳市西部城建工程有限公司</v>
          </cell>
          <cell r="BF155" t="str">
            <v>广东分公司</v>
          </cell>
        </row>
        <row r="156">
          <cell r="B156" t="str">
            <v>KF190002-A-01</v>
          </cell>
          <cell r="C156" t="str">
            <v>闵浦大桥运维管理平台</v>
          </cell>
          <cell r="K156" t="str">
            <v>上海巨一科技发展有限公司</v>
          </cell>
          <cell r="BF156" t="str">
            <v>智能运管中心</v>
          </cell>
        </row>
        <row r="157">
          <cell r="B157" t="str">
            <v>KF190004-A-01</v>
          </cell>
          <cell r="C157" t="str">
            <v>北横通道新建二期工程1标BIM平台应用</v>
          </cell>
          <cell r="K157" t="str">
            <v>上海巨一科技发展有限公司</v>
          </cell>
          <cell r="BF157" t="str">
            <v>数字建造中心</v>
          </cell>
        </row>
        <row r="158">
          <cell r="B158" t="str">
            <v>SJHT2019052200044</v>
          </cell>
          <cell r="C158" t="str">
            <v>上海市民防工程BIM信息管理平台金山区防办平台部署 技术服务合同</v>
          </cell>
          <cell r="K158" t="str">
            <v>上海市金山区民防办</v>
          </cell>
          <cell r="BF158" t="str">
            <v>数字建造中心</v>
          </cell>
        </row>
        <row r="159">
          <cell r="B159" t="str">
            <v>KF190003-A-01</v>
          </cell>
          <cell r="C159" t="str">
            <v>地铁18号线鹤立西路站BIM咨询服务</v>
          </cell>
          <cell r="K159" t="str">
            <v>上海巨一科技发展有限公司</v>
          </cell>
          <cell r="BF159" t="str">
            <v>数字建造中心</v>
          </cell>
        </row>
        <row r="160">
          <cell r="B160" t="str">
            <v>KF190007-A-01</v>
          </cell>
          <cell r="C160" t="str">
            <v>沿江通道工程BIM总体咨询服务</v>
          </cell>
          <cell r="K160" t="str">
            <v>上海巨一科技发展有限公司</v>
          </cell>
          <cell r="BF160" t="str">
            <v>数字建造中心</v>
          </cell>
        </row>
        <row r="161">
          <cell r="B161" t="str">
            <v>SJHT2019061100047</v>
          </cell>
          <cell r="C161" t="str">
            <v>隧道股份财务相关系统2019年建设及维护服务合同</v>
          </cell>
          <cell r="K161" t="str">
            <v>上海隧道工程股份有限公司</v>
          </cell>
          <cell r="BF161" t="str">
            <v>数智管理中心</v>
          </cell>
        </row>
        <row r="162">
          <cell r="B162" t="str">
            <v>KF190001-A-01</v>
          </cell>
          <cell r="C162" t="str">
            <v>基于运维BIM导向的路桥基础设施数字化竣工交付应用研究与示范</v>
          </cell>
          <cell r="K162" t="str">
            <v>上海巨一科技发展有限公司</v>
          </cell>
          <cell r="BF162" t="str">
            <v>智能运管中心</v>
          </cell>
        </row>
        <row r="163">
          <cell r="B163" t="str">
            <v>KF190006-A-01</v>
          </cell>
          <cell r="C163" t="str">
            <v>南浦、杨浦、卢浦大桥运维BIM系统研发</v>
          </cell>
          <cell r="K163" t="str">
            <v>上海巨一科技发展有限公司</v>
          </cell>
          <cell r="BF163" t="str">
            <v>智能运管中心</v>
          </cell>
        </row>
        <row r="164">
          <cell r="B164" t="str">
            <v>SJHT2019061200048</v>
          </cell>
          <cell r="C164" t="str">
            <v>隧道股份综合管理信息系统2019年服务合同</v>
          </cell>
          <cell r="K164" t="str">
            <v>上海隧道工程股份有限公司</v>
          </cell>
          <cell r="BF164" t="str">
            <v>数智管理中心</v>
          </cell>
        </row>
        <row r="165">
          <cell r="B165" t="str">
            <v>ZHT2020061300026</v>
          </cell>
          <cell r="C165" t="str">
            <v>智能供水管网建运信息交互平台研发与应用</v>
          </cell>
          <cell r="K165" t="str">
            <v>上海水务建设工程有限公司</v>
          </cell>
          <cell r="BF165" t="str">
            <v>智能运管中心</v>
          </cell>
        </row>
        <row r="166">
          <cell r="B166" t="str">
            <v>ZHT2020060800024</v>
          </cell>
          <cell r="C166" t="str">
            <v>智能供水管网数据信息综合交互平台研发与应用</v>
          </cell>
          <cell r="K166" t="str">
            <v>上海城建水务工程有限公司</v>
          </cell>
          <cell r="BF166" t="str">
            <v>智能运管中心</v>
          </cell>
        </row>
        <row r="167">
          <cell r="B167" t="str">
            <v>SJHT2019043000040</v>
          </cell>
          <cell r="C167" t="str">
            <v>隧道股份2019年综合信息服务项目</v>
          </cell>
          <cell r="K167" t="str">
            <v>上海隧道工程股份有限公司</v>
          </cell>
          <cell r="BF167" t="str">
            <v>数智管理中心</v>
          </cell>
        </row>
        <row r="168">
          <cell r="B168" t="str">
            <v>SJHT2019050500042</v>
          </cell>
          <cell r="C168" t="str">
            <v>城建信息科技销售合同-城建水务20190415</v>
          </cell>
          <cell r="K168" t="str">
            <v>上海城建水务工程有限公司</v>
          </cell>
          <cell r="BF168" t="str">
            <v>数智管理中心</v>
          </cell>
        </row>
        <row r="169">
          <cell r="B169" t="str">
            <v>SJHT2019050500041</v>
          </cell>
          <cell r="C169" t="str">
            <v>隧道股份信息安全等保评估和系统安全整改</v>
          </cell>
          <cell r="K169" t="str">
            <v>上海隧道工程股份有限公司</v>
          </cell>
          <cell r="BF169" t="str">
            <v>数智管理中心</v>
          </cell>
        </row>
        <row r="170">
          <cell r="B170" t="str">
            <v>SJHT2019041900037</v>
          </cell>
          <cell r="C170" t="str">
            <v>城建信息科技销售合同-水务建设20190415</v>
          </cell>
          <cell r="K170" t="str">
            <v>上海水务建设工程有限公司</v>
          </cell>
          <cell r="BF170" t="str">
            <v>数智管理中心</v>
          </cell>
        </row>
        <row r="171">
          <cell r="B171" t="str">
            <v>SJHT2019041000032</v>
          </cell>
          <cell r="C171" t="str">
            <v>城建国际2019年数据中心IDC技术服务</v>
          </cell>
          <cell r="K171" t="str">
            <v>上海城建国际工程有限公司</v>
          </cell>
          <cell r="BF171" t="str">
            <v>数智管理中心</v>
          </cell>
        </row>
        <row r="172">
          <cell r="B172" t="str">
            <v>SJHT2019040100030</v>
          </cell>
          <cell r="C172" t="str">
            <v>上海隧道2019年数据中心IDC技术服务合同</v>
          </cell>
          <cell r="K172" t="str">
            <v>上海隧道工程有限公司</v>
          </cell>
          <cell r="BF172" t="str">
            <v>数智管理中心</v>
          </cell>
        </row>
        <row r="173">
          <cell r="B173" t="str">
            <v>SJHT2019031500026</v>
          </cell>
          <cell r="C173" t="str">
            <v>城建投资2019年数据中心IDC技术服务合同</v>
          </cell>
          <cell r="K173" t="str">
            <v>上海基础设施建设发展（集团）有限公司</v>
          </cell>
          <cell r="BF173" t="str">
            <v>数智管理中心</v>
          </cell>
        </row>
        <row r="174">
          <cell r="B174" t="str">
            <v>SJHT2019041000033</v>
          </cell>
          <cell r="C174" t="str">
            <v>城市交通基础设施智能运管平台软件开发</v>
          </cell>
          <cell r="K174" t="str">
            <v>上海城建城市运营（集团）有限公司</v>
          </cell>
          <cell r="BF174" t="str">
            <v>智能运管中心</v>
          </cell>
        </row>
        <row r="175">
          <cell r="B175" t="str">
            <v>SJHT2019041100034</v>
          </cell>
          <cell r="C175" t="str">
            <v>运养大平台-大屏与APP开发</v>
          </cell>
          <cell r="K175" t="str">
            <v>上海城建城市运营（集团）有限公司</v>
          </cell>
          <cell r="BF175" t="str">
            <v>智能运管中心</v>
          </cell>
        </row>
        <row r="176">
          <cell r="B176" t="str">
            <v>SJHT2019041100035</v>
          </cell>
          <cell r="C176" t="str">
            <v>运管平台基础数据实施服务</v>
          </cell>
          <cell r="K176" t="str">
            <v>上海城建城市运营（集团）有限公司</v>
          </cell>
          <cell r="BF176" t="str">
            <v>智能运管中心</v>
          </cell>
        </row>
        <row r="177">
          <cell r="B177" t="str">
            <v>SJHT2018121400004</v>
          </cell>
          <cell r="C177" t="str">
            <v>S6高速公路桥梁健康监测系统设备采购合同</v>
          </cell>
          <cell r="K177" t="str">
            <v>上海浦江桥隧运营管理有限公司</v>
          </cell>
          <cell r="BF177" t="str">
            <v>智能运管中心</v>
          </cell>
        </row>
        <row r="178">
          <cell r="B178" t="str">
            <v>SJHT2018121400006</v>
          </cell>
          <cell r="C178" t="str">
            <v>城市快速路养护管理系统开发项目</v>
          </cell>
          <cell r="K178" t="str">
            <v>上海城建城市运营（集团）有限公司</v>
          </cell>
          <cell r="BF178" t="str">
            <v>智能运管中心</v>
          </cell>
        </row>
        <row r="179">
          <cell r="B179" t="str">
            <v>SJHT2018121400005</v>
          </cell>
          <cell r="C179" t="str">
            <v>车辆位置视频服务平台系统建设与技术服务</v>
          </cell>
          <cell r="K179" t="str">
            <v>上海城建城市运营（集团）有限公司</v>
          </cell>
          <cell r="BF179" t="str">
            <v>智能运管中心</v>
          </cell>
        </row>
        <row r="180">
          <cell r="B180" t="str">
            <v>虚拟1</v>
          </cell>
          <cell r="C180" t="str">
            <v>中铁五局深圳轨交4号线1011-4标</v>
          </cell>
        </row>
        <row r="181">
          <cell r="B181" t="str">
            <v>ZHT2020030600008</v>
          </cell>
          <cell r="C181" t="str">
            <v>城市运营EAS固定资产模块项目合同</v>
          </cell>
          <cell r="K181" t="str">
            <v>上海城建城市运营（集团）有限公司</v>
          </cell>
          <cell r="BF181" t="str">
            <v>数智管理中心</v>
          </cell>
        </row>
        <row r="182">
          <cell r="B182" t="str">
            <v>ZHT2020032700010</v>
          </cell>
          <cell r="C182" t="str">
            <v>深圳宝安区空港新城启动区展览大道 3 号桥与凤塘大道7号桥BIM服务合同</v>
          </cell>
          <cell r="K182" t="str">
            <v>上海五行建筑装潢有限公司</v>
          </cell>
          <cell r="BF182" t="str">
            <v>广东分公司</v>
          </cell>
        </row>
        <row r="183">
          <cell r="B183" t="str">
            <v>ZHT2020032500009</v>
          </cell>
          <cell r="C183" t="str">
            <v>上海基础设施建设发展(集团)有限公司OA系统升级项目</v>
          </cell>
          <cell r="K183" t="str">
            <v>上海基础设施建设发展（集团）有限公司</v>
          </cell>
          <cell r="BF183" t="str">
            <v>数智管理中心</v>
          </cell>
        </row>
        <row r="184">
          <cell r="B184" t="str">
            <v>ZHT2020040100011</v>
          </cell>
          <cell r="C184" t="str">
            <v>第二管线_集团人力资源系统查询接口开发</v>
          </cell>
          <cell r="K184" t="str">
            <v>上海煤气第二管线工程有限公司</v>
          </cell>
          <cell r="BF184" t="str">
            <v>数智管理中心</v>
          </cell>
        </row>
        <row r="185">
          <cell r="B185" t="str">
            <v>ZHT2020042100014</v>
          </cell>
          <cell r="C185" t="str">
            <v>2019年隧道股份硬件采购项目合同</v>
          </cell>
          <cell r="K185" t="str">
            <v>上海隧道工程股份有限公司</v>
          </cell>
          <cell r="BF185" t="str">
            <v>数智管理中心</v>
          </cell>
        </row>
        <row r="186">
          <cell r="B186" t="str">
            <v>ZHT2020050100015</v>
          </cell>
          <cell r="C186" t="str">
            <v>上海市民防工程BIM信息管理平台（运维）</v>
          </cell>
          <cell r="K186" t="str">
            <v>上海市民防办公室</v>
          </cell>
          <cell r="BF186" t="str">
            <v>数字建造中心</v>
          </cell>
        </row>
        <row r="187">
          <cell r="B187" t="str">
            <v>ZHT2020053000021</v>
          </cell>
          <cell r="C187" t="str">
            <v>皇岗口岸临时旅检场地建设工程（EPC）项目BIM运维工程分包合同</v>
          </cell>
          <cell r="K187" t="str">
            <v>中建科工集团有限公司</v>
          </cell>
          <cell r="BF187" t="str">
            <v>广东分公司</v>
          </cell>
        </row>
        <row r="188">
          <cell r="B188" t="str">
            <v>ZHT2020051300018</v>
          </cell>
          <cell r="C188" t="str">
            <v>城建投资2020年安全等保服务</v>
          </cell>
          <cell r="K188" t="str">
            <v>上海基础设施建设发展（集团）有限公司</v>
          </cell>
          <cell r="BF188" t="str">
            <v>数智管理中心</v>
          </cell>
        </row>
        <row r="189">
          <cell r="B189" t="str">
            <v>ZHT2020060200022</v>
          </cell>
          <cell r="C189" t="str">
            <v>杭州时代大道南延项目工程信息化建设项目</v>
          </cell>
          <cell r="K189" t="str">
            <v>上海城建市政工程（集团）有限公司</v>
          </cell>
          <cell r="BF189" t="str">
            <v>数智管理中心</v>
          </cell>
        </row>
        <row r="190">
          <cell r="B190" t="str">
            <v>ZHT2020060400023</v>
          </cell>
          <cell r="C190" t="str">
            <v>2020年隧道股份人力资源系统运维及支持</v>
          </cell>
          <cell r="K190" t="str">
            <v>上海隧道工程股份有限公司</v>
          </cell>
          <cell r="BF190" t="str">
            <v>数智管理中心</v>
          </cell>
        </row>
        <row r="191">
          <cell r="B191" t="str">
            <v>ZHT2020040600013</v>
          </cell>
          <cell r="C191" t="str">
            <v>厦门市轨道交通2号线工程机电施工阶段BIM咨询服务</v>
          </cell>
          <cell r="K191" t="str">
            <v>上海隧道工程有限公司</v>
          </cell>
          <cell r="BF191" t="str">
            <v>福建分公司</v>
          </cell>
        </row>
        <row r="192">
          <cell r="B192" t="str">
            <v>ZHT2020061500027</v>
          </cell>
          <cell r="C192" t="str">
            <v>深圳前海T102－0346宗地项目智慧工地工程</v>
          </cell>
          <cell r="K192" t="str">
            <v>龙光工程建设有限公司深圳分公司</v>
          </cell>
          <cell r="BF192" t="str">
            <v>广东分公司</v>
          </cell>
        </row>
        <row r="193">
          <cell r="B193" t="str">
            <v>ZHT2020061700028</v>
          </cell>
          <cell r="C193" t="str">
            <v>城建投资设备采购合同</v>
          </cell>
          <cell r="K193" t="str">
            <v>上海基础设施建设发展（集团）有限公司</v>
          </cell>
          <cell r="BF193" t="str">
            <v>数智管理中心</v>
          </cell>
        </row>
        <row r="194">
          <cell r="B194" t="str">
            <v>ZHT2020062900030</v>
          </cell>
          <cell r="C194" t="str">
            <v>佛山一环智能交通升级改造项目</v>
          </cell>
          <cell r="K194" t="str">
            <v>上海智能交通有限公司</v>
          </cell>
          <cell r="BF194" t="str">
            <v>智能运管中心</v>
          </cell>
        </row>
        <row r="195">
          <cell r="B195" t="str">
            <v>ZHT2020071300032</v>
          </cell>
          <cell r="C195" t="str">
            <v>上海隧道资金项目合同</v>
          </cell>
          <cell r="K195" t="str">
            <v>上海隧道工程有限公司</v>
          </cell>
          <cell r="BF195" t="str">
            <v>数智管理中心</v>
          </cell>
        </row>
        <row r="196">
          <cell r="B196" t="str">
            <v>ZHT2020071300033</v>
          </cell>
          <cell r="C196" t="str">
            <v>隧道股份财务相关系统2020年建设及维护服务合同</v>
          </cell>
          <cell r="K196" t="str">
            <v>上海隧道工程股份有限公司</v>
          </cell>
          <cell r="BF196" t="str">
            <v>数智管理中心</v>
          </cell>
        </row>
        <row r="197">
          <cell r="B197" t="str">
            <v>ZHT2020070600031</v>
          </cell>
          <cell r="C197" t="str">
            <v>《松江区南永丰公交停车保养场新建工程BIM技术服务》项目</v>
          </cell>
          <cell r="K197" t="str">
            <v>上海市城市建设设计研究总院（集团）有限公司</v>
          </cell>
          <cell r="BF197" t="str">
            <v>智能运管中心</v>
          </cell>
        </row>
        <row r="198">
          <cell r="B198" t="str">
            <v>ZHT2020062200029</v>
          </cell>
          <cell r="C198" t="str">
            <v>2020年桌面维护服务</v>
          </cell>
          <cell r="K198" t="str">
            <v>上海市土木工程学会</v>
          </cell>
          <cell r="BF198" t="str">
            <v>数智管理中心</v>
          </cell>
        </row>
        <row r="199">
          <cell r="B199" t="str">
            <v>ZHT2020071300035</v>
          </cell>
          <cell r="C199" t="str">
            <v>杭州地铁4号线二期工程机电三工区车站BIM技术服务</v>
          </cell>
          <cell r="K199" t="str">
            <v>上海隧道工程有限公司</v>
          </cell>
          <cell r="BF199" t="str">
            <v>数字建造中心</v>
          </cell>
        </row>
        <row r="200">
          <cell r="B200" t="str">
            <v>ZHT2020071400036</v>
          </cell>
          <cell r="C200" t="str">
            <v>上海轨道交通市域线机场联络线工程（西段）JCXSG-3标智慧工地</v>
          </cell>
          <cell r="K200" t="str">
            <v>上海隧道工程有限公司</v>
          </cell>
          <cell r="BF200" t="str">
            <v>数字建造中心</v>
          </cell>
        </row>
        <row r="201">
          <cell r="B201" t="str">
            <v>ZHT2020073000039</v>
          </cell>
          <cell r="C201" t="str">
            <v>2020年隧道股份监控中心大屏运维</v>
          </cell>
          <cell r="K201" t="str">
            <v>上海隧道工程股份有限公司</v>
          </cell>
          <cell r="BF201" t="str">
            <v>数智管理中心</v>
          </cell>
        </row>
        <row r="202">
          <cell r="B202" t="str">
            <v>ZHT2020081200041</v>
          </cell>
          <cell r="C202" t="str">
            <v>城市运营信息安全整改设备采购合同</v>
          </cell>
          <cell r="K202" t="str">
            <v>上海城建城市运营（集团）有限公司</v>
          </cell>
          <cell r="BF202" t="str">
            <v>智能运管中心</v>
          </cell>
        </row>
        <row r="203">
          <cell r="B203" t="str">
            <v>ZHT2020081300044</v>
          </cell>
          <cell r="C203" t="str">
            <v>应急通信设备销售合同</v>
          </cell>
          <cell r="K203" t="str">
            <v>上海世都动力设备有限公司</v>
          </cell>
          <cell r="BF203" t="str">
            <v>数智管理中心</v>
          </cell>
        </row>
        <row r="204">
          <cell r="B204" t="str">
            <v>ZHT2020081900045</v>
          </cell>
          <cell r="C204" t="str">
            <v>上海南码头社区14-03C地块装修项目报告厅音视频系统工程材料采购</v>
          </cell>
          <cell r="K204" t="str">
            <v>上海龙雨建设工程有限公司</v>
          </cell>
          <cell r="BF204" t="str">
            <v>智能运管中心</v>
          </cell>
        </row>
        <row r="205">
          <cell r="B205" t="str">
            <v>ZHT2020081200040</v>
          </cell>
          <cell r="C205" t="str">
            <v>隧道股份综合管理信息系统2020年服务合同</v>
          </cell>
          <cell r="K205" t="str">
            <v>上海隧道工程股份有限公司</v>
          </cell>
          <cell r="BF205" t="str">
            <v>数智管理中心</v>
          </cell>
        </row>
        <row r="206">
          <cell r="B206" t="str">
            <v>ZHT2020090100048</v>
          </cell>
          <cell r="C206" t="str">
            <v>上海基础设施建设发展(集团)有限公司印章管理销售合同</v>
          </cell>
          <cell r="K206" t="str">
            <v>上海基础设施建设发展（集团）有限公司</v>
          </cell>
          <cell r="BF206" t="str">
            <v>数智管理中心</v>
          </cell>
        </row>
        <row r="207">
          <cell r="B207" t="str">
            <v>ZHT2020090700049</v>
          </cell>
          <cell r="C207" t="str">
            <v>隧道股份2020年综合信息服务项目</v>
          </cell>
          <cell r="K207" t="str">
            <v>上海隧道工程股份有限公司</v>
          </cell>
          <cell r="BF207" t="str">
            <v>数智管理中心</v>
          </cell>
        </row>
        <row r="208">
          <cell r="B208" t="str">
            <v>ZHT2020091800052</v>
          </cell>
          <cell r="C208" t="str">
            <v>浦东新区南码头街道471街坊36/1丘办公用房装修项目-弱电工程材料采购（主）合同</v>
          </cell>
          <cell r="K208" t="str">
            <v>上海龙雨建设工程有限公司</v>
          </cell>
          <cell r="BF208" t="str">
            <v>智能运管中心</v>
          </cell>
        </row>
        <row r="209">
          <cell r="B209" t="str">
            <v>ZHT2020091500051</v>
          </cell>
          <cell r="C209" t="str">
            <v>上海市域铁路1标中铁二十四局智慧工地项目</v>
          </cell>
          <cell r="K209" t="str">
            <v>中铁二十四局集团有限公司</v>
          </cell>
          <cell r="BF209" t="str">
            <v>数字建造中心</v>
          </cell>
        </row>
        <row r="210">
          <cell r="B210" t="str">
            <v>ZHT2020072100037</v>
          </cell>
          <cell r="C210" t="str">
            <v>厦门市轨道交通3号线南延段工程BIM技术应用咨询管理服务</v>
          </cell>
          <cell r="K210" t="str">
            <v>中铁第四勘察设计院集团有限公司</v>
          </cell>
          <cell r="BF210" t="str">
            <v>福建分公司</v>
          </cell>
        </row>
        <row r="211">
          <cell r="B211" t="str">
            <v>ZHT2020092400054</v>
          </cell>
          <cell r="C211" t="str">
            <v>隧道股份2020年堡垒机系统升级改造</v>
          </cell>
          <cell r="K211" t="str">
            <v>上海隧道工程股份有限公司</v>
          </cell>
          <cell r="BF211" t="str">
            <v>数智管理中心</v>
          </cell>
        </row>
        <row r="212">
          <cell r="B212" t="str">
            <v>ZHT2020092400053</v>
          </cell>
          <cell r="C212" t="str">
            <v>隧道股份2020年数据中心刀片服务器升级改造</v>
          </cell>
          <cell r="K212" t="str">
            <v>上海隧道工程股份有限公司</v>
          </cell>
          <cell r="BF212" t="str">
            <v>数智管理中心</v>
          </cell>
        </row>
        <row r="213">
          <cell r="B213" t="str">
            <v>ZHT2020092900057</v>
          </cell>
          <cell r="C213" t="str">
            <v>张江西北区07-03科技总部平台项目 BIM咨询服务</v>
          </cell>
          <cell r="K213" t="str">
            <v>上海灏巨置业有限公司</v>
          </cell>
          <cell r="BF213" t="str">
            <v>数字建造中心</v>
          </cell>
        </row>
        <row r="214">
          <cell r="B214" t="str">
            <v>ZHT2020092400055</v>
          </cell>
          <cell r="C214" t="str">
            <v>嘉兴有轨电车一期项目BIM技术服务合同</v>
          </cell>
          <cell r="K214" t="str">
            <v>上海城建市政工程(集团)有限公司第五分公司</v>
          </cell>
          <cell r="BF214" t="str">
            <v>数字建造中心</v>
          </cell>
        </row>
        <row r="215">
          <cell r="B215" t="str">
            <v>ZHT2020101000061</v>
          </cell>
          <cell r="C215" t="str">
            <v>隧道股份综合管理信息系统2020年运维及支持</v>
          </cell>
          <cell r="K215" t="str">
            <v>上海隧道工程股份有限公司</v>
          </cell>
          <cell r="BF215" t="str">
            <v>数智管理中心</v>
          </cell>
        </row>
        <row r="216">
          <cell r="B216" t="str">
            <v>ZHT2020100900060</v>
          </cell>
          <cell r="C216" t="str">
            <v>2020年隧道股份数据综合分析和展示运维合同</v>
          </cell>
          <cell r="K216" t="str">
            <v>上海隧道工程股份有限公司</v>
          </cell>
          <cell r="BF216" t="str">
            <v>数智管理中心</v>
          </cell>
        </row>
        <row r="217">
          <cell r="B217" t="str">
            <v>ZHT2020093000058</v>
          </cell>
          <cell r="C217" t="str">
            <v>隧道股份安全生产隐患排查治理平台2020年运维支持</v>
          </cell>
          <cell r="K217" t="str">
            <v>上海隧道工程股份有限公司</v>
          </cell>
          <cell r="BF217" t="str">
            <v>数智管理中心</v>
          </cell>
        </row>
        <row r="218">
          <cell r="B218" t="str">
            <v>ZHT2020093000059</v>
          </cell>
          <cell r="C218" t="str">
            <v>隧道股份产值营收系统2020年运维支持</v>
          </cell>
          <cell r="K218" t="str">
            <v>上海隧道工程股份有限公司</v>
          </cell>
          <cell r="BF218" t="str">
            <v>数智管理中心</v>
          </cell>
        </row>
        <row r="219">
          <cell r="B219" t="str">
            <v>ZHT2020092800056</v>
          </cell>
          <cell r="C219" t="str">
            <v>隧道股份智能化工程信息管理系统(CM2.5)2020运维升级</v>
          </cell>
          <cell r="K219" t="str">
            <v>上海隧道工程股份有限公司</v>
          </cell>
          <cell r="BF219" t="str">
            <v>数智管理中心</v>
          </cell>
        </row>
        <row r="220">
          <cell r="B220" t="str">
            <v>ZHT2020072900038</v>
          </cell>
          <cell r="C220" t="str">
            <v>皇岗口岸重建项目拆除工程II标段合同</v>
          </cell>
          <cell r="K220" t="str">
            <v>中建科工集团有限公司</v>
          </cell>
          <cell r="BF220" t="str">
            <v>广东分公司</v>
          </cell>
        </row>
        <row r="221">
          <cell r="B221" t="str">
            <v>ZHT2020101200062</v>
          </cell>
          <cell r="C221" t="str">
            <v>上海市域铁路9标中铁四局智慧工地项目</v>
          </cell>
          <cell r="K221" t="str">
            <v>中铁四局集团有限公司上海分公司</v>
          </cell>
          <cell r="BF221" t="str">
            <v>数字建造中心</v>
          </cell>
        </row>
        <row r="222">
          <cell r="B222" t="str">
            <v>ZHT2020101500063</v>
          </cell>
          <cell r="C222" t="str">
            <v>2020年隧道股份视频融合平台运维</v>
          </cell>
          <cell r="K222" t="str">
            <v>上海隧道工程股份有限公司</v>
          </cell>
          <cell r="BF222" t="str">
            <v>数智管理中心</v>
          </cell>
        </row>
        <row r="223">
          <cell r="B223" t="str">
            <v>ZHT2020102900069</v>
          </cell>
          <cell r="C223" t="str">
            <v>杭州时代大道南延项目工程信息化建设项目补充协议</v>
          </cell>
          <cell r="K223" t="str">
            <v>上海城建市政工程（集团）有限公司</v>
          </cell>
          <cell r="BF223" t="str">
            <v>数智管理中心</v>
          </cell>
        </row>
        <row r="224">
          <cell r="B224" t="str">
            <v>ZHT2020102100064</v>
          </cell>
          <cell r="C224" t="str">
            <v>深投控智慧建造监管平台开发技术服务合同</v>
          </cell>
          <cell r="K224" t="str">
            <v>深圳市城市公共安全技术研究院有限公司</v>
          </cell>
          <cell r="BF224" t="str">
            <v>广东分公司</v>
          </cell>
        </row>
        <row r="225">
          <cell r="B225" t="str">
            <v>ZHT2020102700067</v>
          </cell>
          <cell r="C225" t="str">
            <v>2020年隧道股份人事招聘系统合同</v>
          </cell>
          <cell r="K225" t="str">
            <v>上海隧道工程股份有限公司</v>
          </cell>
          <cell r="BF225" t="str">
            <v>数智管理中心</v>
          </cell>
        </row>
        <row r="226">
          <cell r="B226" t="str">
            <v>ZHT2020102800068</v>
          </cell>
          <cell r="C226" t="str">
            <v>新加坡T316智慧工地项目</v>
          </cell>
          <cell r="K226" t="str">
            <v>上海隧道工程股份（新加坡）有限公司</v>
          </cell>
          <cell r="BF226" t="str">
            <v>广东分公司</v>
          </cell>
        </row>
        <row r="227">
          <cell r="B227" t="str">
            <v>ZHT2020110200074</v>
          </cell>
          <cell r="C227" t="str">
            <v>上海市域铁路机场联络线1标一分部 中铁二十四局集团有限公司智慧工地项目</v>
          </cell>
          <cell r="K227" t="str">
            <v>中铁二十四局集团有限公司</v>
          </cell>
          <cell r="BF227" t="str">
            <v>数字建造中心</v>
          </cell>
        </row>
        <row r="228">
          <cell r="B228" t="str">
            <v>ZHT2020102300065</v>
          </cell>
          <cell r="C228" t="str">
            <v>北横通道土建结构实时监测系统研究</v>
          </cell>
          <cell r="K228" t="str">
            <v>上海城建城市运营（集团）有限公司</v>
          </cell>
          <cell r="BF228" t="str">
            <v>智能运管中心</v>
          </cell>
        </row>
        <row r="229">
          <cell r="B229" t="str">
            <v>ZHT2020102600066</v>
          </cell>
          <cell r="C229" t="str">
            <v>上海轨道交通市域线机场联络工程（东段）JCXSG-8标智慧工地项目</v>
          </cell>
          <cell r="K229" t="str">
            <v>中交隧道工程局有限公司</v>
          </cell>
          <cell r="BF229" t="str">
            <v>数字建造中心</v>
          </cell>
        </row>
        <row r="230">
          <cell r="B230" t="str">
            <v>ZHT2020110300076</v>
          </cell>
          <cell r="C230" t="str">
            <v>城市运营养护道班视频监控系统技术服务 （6家试点道班）</v>
          </cell>
          <cell r="K230" t="str">
            <v>上海城建城市运营（集团）有限公司</v>
          </cell>
          <cell r="BF230" t="str">
            <v>智能运管中心</v>
          </cell>
        </row>
        <row r="231">
          <cell r="B231" t="str">
            <v>ZHT2020110300077</v>
          </cell>
          <cell r="C231" t="str">
            <v>2020年长宁区民防工程BIM信息管理平台建设竞争性磋商项目</v>
          </cell>
          <cell r="K231" t="str">
            <v>上海市地下空间设计研究总院有限公司</v>
          </cell>
          <cell r="BF231" t="str">
            <v>数字建造中心</v>
          </cell>
        </row>
        <row r="232">
          <cell r="B232" t="str">
            <v>ZHT2020110900078</v>
          </cell>
          <cell r="C232" t="str">
            <v>上海隧道2020年IDC服务</v>
          </cell>
          <cell r="K232" t="str">
            <v>上海隧道工程有限公司</v>
          </cell>
          <cell r="BF232" t="str">
            <v>数智管理中心</v>
          </cell>
        </row>
        <row r="233">
          <cell r="B233" t="str">
            <v>ZHT2020111000083</v>
          </cell>
          <cell r="C233" t="str">
            <v>无线网络系统集成项目设备采购合同</v>
          </cell>
          <cell r="K233" t="str">
            <v>上海浦江桥隧运营管理有限公司</v>
          </cell>
          <cell r="BF233" t="str">
            <v>智能运管中心</v>
          </cell>
        </row>
        <row r="234">
          <cell r="B234" t="str">
            <v>ZHT2020111000081</v>
          </cell>
          <cell r="C234" t="str">
            <v>小间距LED显示屏系统设备采购合同</v>
          </cell>
          <cell r="K234" t="str">
            <v>上海城建城市运营（集团）有限公司</v>
          </cell>
          <cell r="BF234" t="str">
            <v>智能运管中心</v>
          </cell>
        </row>
        <row r="235">
          <cell r="B235" t="str">
            <v>ZHT2020111000082</v>
          </cell>
          <cell r="C235" t="str">
            <v>城市运营集团信息系统网络维保技术服务合同</v>
          </cell>
          <cell r="K235" t="str">
            <v>上海市政养护管理有限公司</v>
          </cell>
          <cell r="BF235" t="str">
            <v>智能运管中心</v>
          </cell>
        </row>
        <row r="236">
          <cell r="B236" t="str">
            <v>ZHT2020111100084</v>
          </cell>
          <cell r="C236" t="str">
            <v>隧道股份信息安全等保服务</v>
          </cell>
          <cell r="K236" t="str">
            <v>上海隧道工程股份有限公司</v>
          </cell>
          <cell r="BF236" t="str">
            <v>数智管理中心</v>
          </cell>
        </row>
        <row r="237">
          <cell r="B237" t="str">
            <v>ZHT2020111000080</v>
          </cell>
          <cell r="C237" t="str">
            <v>隧道股份2020年生产系统数据备份项目</v>
          </cell>
          <cell r="K237" t="str">
            <v>上海隧道工程股份有限公司</v>
          </cell>
          <cell r="BF237" t="str">
            <v>数智管理中心</v>
          </cell>
        </row>
        <row r="238">
          <cell r="B238" t="str">
            <v>ZHT2020111000079</v>
          </cell>
          <cell r="C238" t="str">
            <v>隧道股份2020年核心交换机系统升级改造项目</v>
          </cell>
          <cell r="K238" t="str">
            <v>上海隧道工程股份有限公司</v>
          </cell>
          <cell r="BF238" t="str">
            <v>数智管理中心</v>
          </cell>
        </row>
        <row r="239">
          <cell r="B239" t="str">
            <v>ZHT2020111800089</v>
          </cell>
          <cell r="C239" t="str">
            <v>301会议室多媒体系统设备采购合同</v>
          </cell>
          <cell r="K239" t="str">
            <v>上海城建城市运营（集团）有限公司</v>
          </cell>
          <cell r="BF239" t="str">
            <v>智能运管中心</v>
          </cell>
        </row>
        <row r="240">
          <cell r="B240" t="str">
            <v>ZHT2020110200071</v>
          </cell>
          <cell r="C240" t="str">
            <v>上海轨道交通市域线机场联络工程（东段） JCXSG-7标智慧工地项目</v>
          </cell>
          <cell r="K240" t="str">
            <v>上海建工集团股份有限公司</v>
          </cell>
          <cell r="BF240" t="str">
            <v>数字建造中心</v>
          </cell>
        </row>
        <row r="241">
          <cell r="B241" t="str">
            <v>ZHT2020111600088</v>
          </cell>
          <cell r="C241" t="str">
            <v>深圳市光明区玉律学校(原玉律小学)扩建工程——代建管理技术咨询服务合同</v>
          </cell>
          <cell r="K241" t="str">
            <v>上海市城市建设设计研究总院（集团）有限公司</v>
          </cell>
          <cell r="BF241" t="str">
            <v>广东分公司</v>
          </cell>
        </row>
        <row r="242">
          <cell r="B242" t="str">
            <v>ZHT2020112200092</v>
          </cell>
          <cell r="C242" t="str">
            <v>新加坡J102智慧工地项目</v>
          </cell>
          <cell r="K242" t="str">
            <v>上海隧道工程股份（新加坡）有限公司</v>
          </cell>
          <cell r="BF242" t="str">
            <v>广东分公司</v>
          </cell>
        </row>
        <row r="243">
          <cell r="B243" t="str">
            <v>ZHT2020112400095</v>
          </cell>
          <cell r="C243" t="str">
            <v>供应链管理整体解决方案项目合同</v>
          </cell>
          <cell r="K243" t="str">
            <v>上海城建物资有限公司</v>
          </cell>
          <cell r="BF243" t="str">
            <v>数智管理中心</v>
          </cell>
        </row>
        <row r="244">
          <cell r="B244" t="str">
            <v>ZHT2020111800090</v>
          </cell>
          <cell r="C244" t="str">
            <v>上海轨道交通市域线机场联络线工程（西段）JCXSG-4标网络工程</v>
          </cell>
          <cell r="K244" t="str">
            <v>上海隧道工程有限公司</v>
          </cell>
          <cell r="BF244" t="str">
            <v>数字建造中心</v>
          </cell>
        </row>
        <row r="245">
          <cell r="B245" t="str">
            <v>ZHT2020112300093</v>
          </cell>
          <cell r="C245" t="str">
            <v>上海市地下空间开发实业有限公司OA系统建设项目</v>
          </cell>
          <cell r="K245" t="str">
            <v>上海市地下空间开发实业有限公司</v>
          </cell>
          <cell r="BF245" t="str">
            <v>数智管理中心</v>
          </cell>
        </row>
        <row r="246">
          <cell r="B246" t="str">
            <v>ZHT2020113000098</v>
          </cell>
          <cell r="C246" t="str">
            <v>隧道股份2020年视频监控系统（三期）</v>
          </cell>
          <cell r="K246" t="str">
            <v>上海隧道工程股份有限公司</v>
          </cell>
          <cell r="BF246" t="str">
            <v>数智管理中心</v>
          </cell>
        </row>
        <row r="247">
          <cell r="B247" t="str">
            <v>ZHT2020113000096</v>
          </cell>
          <cell r="C247" t="str">
            <v>隧道股份项目跟踪及市场分析系统2020年运维及支持</v>
          </cell>
          <cell r="K247" t="str">
            <v>上海隧道工程股份有限公司</v>
          </cell>
          <cell r="BF247" t="str">
            <v>数智管理中心</v>
          </cell>
        </row>
        <row r="248">
          <cell r="B248" t="str">
            <v>ZHT2020113000097</v>
          </cell>
          <cell r="C248" t="str">
            <v>隧道股份2020年服务器区堆叠采购项目</v>
          </cell>
          <cell r="K248" t="str">
            <v>上海隧道工程股份有限公司</v>
          </cell>
          <cell r="BF248" t="str">
            <v>数智管理中心</v>
          </cell>
        </row>
        <row r="249">
          <cell r="B249" t="str">
            <v>ZHT2020120100099</v>
          </cell>
          <cell r="C249" t="str">
            <v>《金山区精神卫生中心改扩建工程BIM设计服务》项目BIM协同管理平台新增项目授权技术咨询合同</v>
          </cell>
          <cell r="K249" t="str">
            <v>上海市城市建设设计研究总院（集团）有限公司</v>
          </cell>
          <cell r="BF249" t="str">
            <v>智能运管中心</v>
          </cell>
        </row>
        <row r="250">
          <cell r="B250" t="str">
            <v>ZHT2020121100115</v>
          </cell>
          <cell r="C250" t="str">
            <v>嘉兴市污水管网智慧平台数据中心支撑环境建设项目（火星舱）</v>
          </cell>
          <cell r="K250" t="str">
            <v>浙江和达科技股份有限公司</v>
          </cell>
          <cell r="BF250" t="str">
            <v>智能运管中心</v>
          </cell>
        </row>
        <row r="251">
          <cell r="B251" t="str">
            <v>ZHT2020121100113</v>
          </cell>
          <cell r="C251" t="str">
            <v>嘉兴市污水管网智慧平台数据中心支撑环境建设项目（华三设备）</v>
          </cell>
          <cell r="K251" t="str">
            <v>浙江和达科技股份有限公司</v>
          </cell>
          <cell r="BF251" t="str">
            <v>智能运管中心</v>
          </cell>
        </row>
        <row r="252">
          <cell r="B252" t="str">
            <v>ZHT2020121100114</v>
          </cell>
          <cell r="C252" t="str">
            <v>嘉兴市污水管网智慧平台数据中心支撑环境建设项目（奇安信）</v>
          </cell>
          <cell r="K252" t="str">
            <v>浙江和达科技股份有限公司</v>
          </cell>
          <cell r="BF252" t="str">
            <v>智能运管中心</v>
          </cell>
        </row>
        <row r="253">
          <cell r="B253" t="str">
            <v>ZHT2020121100112</v>
          </cell>
          <cell r="C253" t="str">
            <v>嘉兴市污水管网智慧平台数据中心支撑环境建设项目（安恒网络设备）</v>
          </cell>
          <cell r="K253" t="str">
            <v>浙江和达科技股份有限公司</v>
          </cell>
          <cell r="BF253" t="str">
            <v>智能运管中心</v>
          </cell>
        </row>
        <row r="254">
          <cell r="B254" t="str">
            <v>ZHT2020121100118</v>
          </cell>
          <cell r="C254" t="str">
            <v>嘉兴市污水管网智慧平台数据中心支撑环境建设项目（大道大屏设备）</v>
          </cell>
          <cell r="K254" t="str">
            <v>浙江和达科技股份有限公司</v>
          </cell>
          <cell r="BF254" t="str">
            <v>智能运管中心</v>
          </cell>
        </row>
        <row r="255">
          <cell r="B255" t="str">
            <v>ZHT2020120400100</v>
          </cell>
          <cell r="C255" t="str">
            <v>城建滨江大厦1-2F、7F 视频会议设备改造的服务合同</v>
          </cell>
          <cell r="K255" t="str">
            <v>上海城建滨江置业有限公司</v>
          </cell>
          <cell r="BF255" t="str">
            <v>数智管理中心</v>
          </cell>
        </row>
        <row r="256">
          <cell r="B256" t="str">
            <v>ZHT2020120700105</v>
          </cell>
          <cell r="C256" t="str">
            <v>地下院平移-深圳市龙华区人民检察院办案及专业技术用房建设工程BIM实施顾问服务</v>
          </cell>
          <cell r="K256" t="str">
            <v>上海市地下空间设计研究总院有限公司</v>
          </cell>
          <cell r="BF256" t="str">
            <v>广东分公司</v>
          </cell>
        </row>
        <row r="257">
          <cell r="B257" t="str">
            <v>ZHT2020120700107</v>
          </cell>
          <cell r="C257" t="str">
            <v>地下院平移-深汕高级中学项目BIM实施顾问服务合同</v>
          </cell>
          <cell r="K257" t="str">
            <v>上海市地下空间设计研究总院有限公司</v>
          </cell>
          <cell r="BF257" t="str">
            <v>广东分公司</v>
          </cell>
        </row>
        <row r="258">
          <cell r="B258" t="str">
            <v>ZHT2020120700106</v>
          </cell>
          <cell r="C258" t="str">
            <v>地下院平移-深圳市公安局龙岗分局三所三队一中心1号地块工程项目BIM实施顾问服务合同</v>
          </cell>
          <cell r="K258" t="str">
            <v>上海市地下空间设计研究总院有限公司</v>
          </cell>
          <cell r="BF258" t="str">
            <v>广东分公司</v>
          </cell>
        </row>
        <row r="259">
          <cell r="B259" t="str">
            <v>ZHT2020121100119</v>
          </cell>
          <cell r="C259" t="str">
            <v>上海轨道交通市域线机场联络线工程（西段）JCXSG-2标智慧化工地</v>
          </cell>
          <cell r="K259" t="str">
            <v>中铁十四局集团大盾构工程有限公司</v>
          </cell>
          <cell r="BF259" t="str">
            <v>数字建造中心</v>
          </cell>
        </row>
        <row r="260">
          <cell r="B260" t="str">
            <v>ZHT2020121000110</v>
          </cell>
          <cell r="C260" t="str">
            <v>2020年隧道股份档案管理系统</v>
          </cell>
          <cell r="K260" t="str">
            <v>上海隧道工程股份有限公司</v>
          </cell>
          <cell r="BF260" t="str">
            <v>数智管理中心</v>
          </cell>
        </row>
        <row r="261">
          <cell r="B261" t="str">
            <v>ZHT2020121000109</v>
          </cell>
          <cell r="C261" t="str">
            <v>香港KT5B基础设施工程BIM技术应用</v>
          </cell>
          <cell r="K261" t="str">
            <v>上海隧道股份（香港）有限公司</v>
          </cell>
          <cell r="BF261" t="str">
            <v>数字建造中心</v>
          </cell>
        </row>
        <row r="262">
          <cell r="B262" t="str">
            <v>ZHT2020121100116</v>
          </cell>
          <cell r="C262" t="str">
            <v>嘉兴市污水管网智慧平台数据中心支撑环境建设项目（绿盟防火墙）</v>
          </cell>
          <cell r="K262" t="str">
            <v>浙江和达科技股份有限公司</v>
          </cell>
          <cell r="BF262" t="str">
            <v>智能运管中心</v>
          </cell>
        </row>
        <row r="263">
          <cell r="B263" t="str">
            <v>ZHT2020121100117</v>
          </cell>
          <cell r="C263" t="str">
            <v>嘉兴市污水管网智慧平台数据中心支撑环境建设项目（深信服）</v>
          </cell>
          <cell r="K263" t="str">
            <v>浙江和达科技股份有限公司</v>
          </cell>
          <cell r="BF263" t="str">
            <v>智能运管中心</v>
          </cell>
        </row>
        <row r="264">
          <cell r="B264" t="str">
            <v>ZHT2020121100111</v>
          </cell>
          <cell r="C264" t="str">
            <v>吴淞江工程（上海段）建设管理平台</v>
          </cell>
          <cell r="K264" t="str">
            <v>上海公路桥梁（集团）有限公司</v>
          </cell>
          <cell r="BF264" t="str">
            <v>数字建造中心</v>
          </cell>
        </row>
        <row r="265">
          <cell r="B265" t="str">
            <v>ZHT2020121000108</v>
          </cell>
          <cell r="C265" t="str">
            <v>隧道股份2020年安全服务（增补合同）</v>
          </cell>
          <cell r="K265" t="str">
            <v>上海隧道工程股份有限公司</v>
          </cell>
          <cell r="BF265" t="str">
            <v>数智管理中心</v>
          </cell>
        </row>
        <row r="266">
          <cell r="B266" t="str">
            <v>ZHT2020121500120</v>
          </cell>
          <cell r="C266" t="str">
            <v>钱江隧道视频云联网和网络安全态势感知及高清视频改造项目软硬件系统采购合同</v>
          </cell>
          <cell r="K266" t="str">
            <v>上海浦江桥隧运营管理有限公司</v>
          </cell>
          <cell r="BF266" t="str">
            <v>智能运管中心</v>
          </cell>
        </row>
        <row r="267">
          <cell r="B267" t="str">
            <v>ZHT2020121700121</v>
          </cell>
          <cell r="C267" t="str">
            <v>隧道股份不动产信息管理维护(2020)</v>
          </cell>
          <cell r="K267" t="str">
            <v>上海隧道工程股份有限公司</v>
          </cell>
          <cell r="BF267" t="str">
            <v>数智管理中心</v>
          </cell>
        </row>
        <row r="268">
          <cell r="B268" t="str">
            <v>ZHT2020121800122</v>
          </cell>
          <cell r="C268" t="str">
            <v>城市基础设施智慧运营维护管理平台综合运行大屏开发</v>
          </cell>
          <cell r="K268" t="str">
            <v>上海城建城市运营（集团）有限公司</v>
          </cell>
          <cell r="BF268" t="str">
            <v>智能运管中心</v>
          </cell>
        </row>
        <row r="269">
          <cell r="B269" t="str">
            <v>ZHT2020121800123</v>
          </cell>
          <cell r="C269" t="str">
            <v>城市基础设施智慧运营维护管理平台数据初始化及维护服务</v>
          </cell>
          <cell r="K269" t="str">
            <v>上海城建城市运营（集团）有限公司</v>
          </cell>
          <cell r="BF269" t="str">
            <v>智能运管中心</v>
          </cell>
        </row>
        <row r="270">
          <cell r="B270" t="str">
            <v>ZHT2020121800124</v>
          </cell>
          <cell r="C270" t="str">
            <v>城市基础设施智慧运营维护管理平台基础功能三期开发</v>
          </cell>
          <cell r="K270" t="str">
            <v>上海城建城市运营（集团）有限公司</v>
          </cell>
          <cell r="BF270" t="str">
            <v>智能运管中心</v>
          </cell>
        </row>
        <row r="271">
          <cell r="B271" t="str">
            <v>ZHT2020121800125</v>
          </cell>
          <cell r="C271" t="str">
            <v>城市基础设施智慧运营维护管理平台新增功能三期开发</v>
          </cell>
          <cell r="K271" t="str">
            <v>上海城建城市运营（集团）有限公司</v>
          </cell>
          <cell r="BF271" t="str">
            <v>智能运管中心</v>
          </cell>
        </row>
        <row r="272">
          <cell r="B272" t="str">
            <v>ZHT2020122200129</v>
          </cell>
          <cell r="C272" t="str">
            <v>合杆智能综合电源箱、设备箱及物资全过程跟踪软件采购合同</v>
          </cell>
          <cell r="K272" t="str">
            <v>上海若熙市政工程有限公司</v>
          </cell>
          <cell r="BF272" t="str">
            <v>智能运管中心</v>
          </cell>
        </row>
        <row r="273">
          <cell r="B273" t="str">
            <v>ZHT2020121900126</v>
          </cell>
          <cell r="C273" t="str">
            <v>二环南路智慧快速路工程BIM全寿命期大数据管理平台建设服务项目</v>
          </cell>
          <cell r="K273" t="str">
            <v>中铁十一局集团有限公司第四分公司</v>
          </cell>
          <cell r="BF273" t="str">
            <v>数字建造中心</v>
          </cell>
        </row>
        <row r="274">
          <cell r="B274" t="str">
            <v>ZHT2020122200127</v>
          </cell>
          <cell r="C274" t="str">
            <v>公投智慧运维项目技术服务合同</v>
          </cell>
          <cell r="K274" t="str">
            <v>上海巨一科技发展有限公司</v>
          </cell>
          <cell r="BF274" t="str">
            <v>智能运管中心</v>
          </cell>
        </row>
        <row r="275">
          <cell r="B275" t="str">
            <v>ZHT2020122200128</v>
          </cell>
          <cell r="C275" t="str">
            <v>福建交发建设工程试点项目BIM技能培训服务合同</v>
          </cell>
          <cell r="K275" t="str">
            <v>福建省交发工程设计有限公司</v>
          </cell>
          <cell r="BF275" t="str">
            <v>福建分公司</v>
          </cell>
        </row>
        <row r="276">
          <cell r="B276" t="str">
            <v>ZHT2020122200130</v>
          </cell>
          <cell r="C276" t="str">
            <v>温州S2线瓯江北口智慧隧道项目</v>
          </cell>
          <cell r="K276" t="str">
            <v>上海隧道工程有限公司盾构工程分公司</v>
          </cell>
          <cell r="BF276" t="str">
            <v>数字建造中心</v>
          </cell>
        </row>
        <row r="277">
          <cell r="B277" t="str">
            <v>ZHT2020122300131</v>
          </cell>
          <cell r="C277" t="str">
            <v>隧道股份智能化工程信息管理系统3.0（2020）</v>
          </cell>
          <cell r="K277" t="str">
            <v>上海隧道工程股份有限公司</v>
          </cell>
          <cell r="BF277" t="str">
            <v>数智管理中心</v>
          </cell>
        </row>
        <row r="278">
          <cell r="B278" t="str">
            <v>ZHT2020122400132</v>
          </cell>
          <cell r="C278" t="str">
            <v>隧道股份2020年行为管理采购项目</v>
          </cell>
          <cell r="K278" t="str">
            <v>上海隧道工程股份有限公司</v>
          </cell>
          <cell r="BF278" t="str">
            <v>数智管理中心</v>
          </cell>
        </row>
        <row r="279">
          <cell r="B279" t="str">
            <v>ZHT2020122400133</v>
          </cell>
          <cell r="C279" t="str">
            <v>2021年桌面维护服务</v>
          </cell>
          <cell r="K279" t="str">
            <v>上海市土木工程学会</v>
          </cell>
          <cell r="BF279" t="str">
            <v>数智管理中心</v>
          </cell>
        </row>
        <row r="280">
          <cell r="B280" t="str">
            <v>ZHT2020122400134</v>
          </cell>
          <cell r="C280" t="str">
            <v>隧道股份阳光采购平台2020年维护项目合同</v>
          </cell>
          <cell r="K280" t="str">
            <v>上海隧道工程股份有限公司</v>
          </cell>
          <cell r="BF280" t="str">
            <v>数智管理中心</v>
          </cell>
        </row>
        <row r="281">
          <cell r="B281" t="str">
            <v>ZHT2020122400135</v>
          </cell>
          <cell r="C281" t="str">
            <v>隧道股份阳光采购平台2020年升级维护项目合同</v>
          </cell>
          <cell r="K281" t="str">
            <v>上海隧道工程股份有限公司</v>
          </cell>
          <cell r="BF281" t="str">
            <v>数智管理中心</v>
          </cell>
        </row>
        <row r="282">
          <cell r="B282" t="str">
            <v>ZHT2020122500140</v>
          </cell>
          <cell r="C282" t="str">
            <v>隧道股份2020年统一门户系统（二期）</v>
          </cell>
          <cell r="K282" t="str">
            <v>上海隧道工程股份有限公司</v>
          </cell>
          <cell r="BF282" t="str">
            <v>数智管理中心</v>
          </cell>
        </row>
        <row r="283">
          <cell r="B283" t="str">
            <v>ZHT2020122900145</v>
          </cell>
          <cell r="C283" t="str">
            <v>合杆项目（西藏路段）智能灯杆构件及NFC多部件组装管理软件采购合同</v>
          </cell>
          <cell r="K283" t="str">
            <v>上海若熙市政工程有限公司</v>
          </cell>
          <cell r="BF283" t="str">
            <v>智能运管中心</v>
          </cell>
        </row>
        <row r="284">
          <cell r="B284" t="str">
            <v>ZHT2020122900144</v>
          </cell>
          <cell r="C284" t="str">
            <v>合杆项目（吴中路段）智能灯杆构件及NFC多部件组装管理软件采购合同</v>
          </cell>
          <cell r="K284" t="str">
            <v>上海若熙市政工程有限公司</v>
          </cell>
          <cell r="BF284" t="str">
            <v>智能运管中心</v>
          </cell>
        </row>
        <row r="285">
          <cell r="B285" t="str">
            <v>ZHT2020122900143</v>
          </cell>
          <cell r="C285" t="str">
            <v>合杆项目（祁连山南路真南路段）智能灯杆构件及NFC多部件组装管理软件采购合同</v>
          </cell>
          <cell r="K285" t="str">
            <v>上海若熙市政工程有限公司</v>
          </cell>
          <cell r="BF285" t="str">
            <v>智能运管中心</v>
          </cell>
        </row>
        <row r="286">
          <cell r="B286" t="str">
            <v>ZHT2020122900146</v>
          </cell>
          <cell r="C286" t="str">
            <v>合杆项目（斜土路龙华中路段）智能灯杆构件及NFC多部件组装管理软件采购合同</v>
          </cell>
          <cell r="K286" t="str">
            <v>上海若熙市政工程有限公司</v>
          </cell>
          <cell r="BF286" t="str">
            <v>智能运管中心</v>
          </cell>
        </row>
        <row r="287">
          <cell r="B287" t="str">
            <v>ZHT2020122500141</v>
          </cell>
          <cell r="C287" t="str">
            <v>海口市世纪大桥琼州大桥结构监控工程合同</v>
          </cell>
          <cell r="K287" t="str">
            <v>海口市建工城市运营管理有限公司</v>
          </cell>
          <cell r="BF287" t="str">
            <v>智能运管中心</v>
          </cell>
        </row>
        <row r="288">
          <cell r="B288" t="str">
            <v>ZHT2020122500139</v>
          </cell>
          <cell r="C288" t="str">
            <v>02-技术开发合同-数据分析系统</v>
          </cell>
          <cell r="K288" t="str">
            <v>上海隧道工程股份有限公司</v>
          </cell>
          <cell r="BF288" t="str">
            <v>数智管理中心</v>
          </cell>
        </row>
        <row r="289">
          <cell r="B289" t="str">
            <v>ZHT2020122500136</v>
          </cell>
          <cell r="C289" t="str">
            <v>嘉兴市二环内污水管网BIM数字资产建立及AR-MR巡维系统服务项目</v>
          </cell>
          <cell r="K289" t="str">
            <v>浙江和达科技股份有限公司</v>
          </cell>
          <cell r="BF289" t="str">
            <v>数字建造中心</v>
          </cell>
        </row>
        <row r="290">
          <cell r="B290" t="str">
            <v>待补2</v>
          </cell>
          <cell r="C290" t="str">
            <v>阳江市厨邦屋顶分布式光伏发电项目技术服务合同</v>
          </cell>
          <cell r="K290" t="str">
            <v>深圳市艾飞盛新能源有限公司</v>
          </cell>
        </row>
        <row r="291">
          <cell r="B291" t="str">
            <v>ZHT2020112300094</v>
          </cell>
          <cell r="C291" t="str">
            <v>深超总枢纽数字化仿真服务专题合同</v>
          </cell>
          <cell r="K291" t="str">
            <v>深圳市城市交通规划设计研究中心股份有限公司</v>
          </cell>
          <cell r="BF291" t="str">
            <v>数字建造中心</v>
          </cell>
        </row>
        <row r="292">
          <cell r="B292" t="str">
            <v>ZHT2020122800142</v>
          </cell>
          <cell r="C292" t="str">
            <v>1号楼101智能运维管控中心改造项目AR沙盘及广告装饰技术服务</v>
          </cell>
          <cell r="K292" t="str">
            <v>上海城建城市运营（集团）有限公司</v>
          </cell>
          <cell r="BF292" t="str">
            <v>智能运管中心</v>
          </cell>
        </row>
        <row r="293">
          <cell r="B293" t="str">
            <v>虚拟2</v>
          </cell>
          <cell r="C293" t="str">
            <v>城建国际2020年数据中心IDC技术服务</v>
          </cell>
          <cell r="K293" t="str">
            <v>上海城建国际工程有限公司</v>
          </cell>
        </row>
        <row r="294">
          <cell r="B294" t="str">
            <v>ZHT2021010600003</v>
          </cell>
          <cell r="C294" t="str">
            <v>杭州文一路隧道结构健康监测系统供电路由改造合同</v>
          </cell>
          <cell r="K294" t="str">
            <v>上海上自电气控制有限公司</v>
          </cell>
          <cell r="BF294" t="str">
            <v>智能运管中心</v>
          </cell>
        </row>
        <row r="295">
          <cell r="B295" t="str">
            <v>ZHT2020111800091</v>
          </cell>
          <cell r="C295" t="str">
            <v>上海隧道4标智慧工地项目</v>
          </cell>
          <cell r="K295" t="str">
            <v>上海隧道工程有限公司</v>
          </cell>
          <cell r="BF295" t="str">
            <v>数字建造中心</v>
          </cell>
        </row>
        <row r="296">
          <cell r="B296" t="str">
            <v>ZHT2021012000006</v>
          </cell>
          <cell r="C296" t="str">
            <v>厦门轨道交通1号线文灶站公交地块配套项目(二期)1#、2#轨道线网指挥中心BIM技术应用</v>
          </cell>
          <cell r="K296" t="str">
            <v>厦门轨道交通集团有限公司</v>
          </cell>
          <cell r="BF296" t="str">
            <v>福建分公司</v>
          </cell>
        </row>
        <row r="297">
          <cell r="B297" t="str">
            <v>ZHT2021010600002</v>
          </cell>
          <cell r="C297" t="str">
            <v>洛阳轨道交通2号线设备BIM族库模型建模咨询</v>
          </cell>
          <cell r="K297" t="str">
            <v>卡斯柯信号有限公司</v>
          </cell>
          <cell r="BF297" t="str">
            <v>福建分公司</v>
          </cell>
        </row>
        <row r="298">
          <cell r="B298" t="str">
            <v>ZHT2021012000005</v>
          </cell>
          <cell r="C298" t="str">
            <v>深圳市建设工程过程数据处理技术服务采购合同</v>
          </cell>
          <cell r="K298" t="str">
            <v>深圳城安软通科技集团有限公司</v>
          </cell>
          <cell r="BF298" t="str">
            <v>广东分公司</v>
          </cell>
        </row>
        <row r="299">
          <cell r="B299" t="str">
            <v>ZHT2021010400001</v>
          </cell>
          <cell r="C299" t="str">
            <v>城市快速路养护管理系统新增功能二期开发</v>
          </cell>
          <cell r="K299" t="str">
            <v>上海城建城市运营（集团）有限公司</v>
          </cell>
          <cell r="BF299" t="str">
            <v>智能运管中心</v>
          </cell>
        </row>
        <row r="300">
          <cell r="B300" t="str">
            <v>ZHT2021011800004</v>
          </cell>
          <cell r="C300" t="str">
            <v>城市运营全面预算管理软件销售及实施合同</v>
          </cell>
          <cell r="K300" t="str">
            <v>上海城建城市运营（集团）有限公司</v>
          </cell>
          <cell r="BF300" t="str">
            <v>数智管理中心</v>
          </cell>
        </row>
        <row r="301">
          <cell r="B301" t="str">
            <v>ZHT2021020500009</v>
          </cell>
          <cell r="C301" t="str">
            <v>2021地空停车信息管理系统项目</v>
          </cell>
          <cell r="K301" t="str">
            <v>上海地空停车管理有限公司</v>
          </cell>
          <cell r="BF301" t="str">
            <v>数智管理中心</v>
          </cell>
        </row>
        <row r="302">
          <cell r="B302" t="str">
            <v>ZHT2021020200008</v>
          </cell>
          <cell r="C302" t="str">
            <v>南湖区老（旧）住宅区改造提升专项工程（二期）方案设计、初步设计项目BIM技术应用</v>
          </cell>
          <cell r="K302" t="str">
            <v>上海市城市建设设计研究总院（集团）有限公司</v>
          </cell>
          <cell r="BF302" t="str">
            <v>数字建造中心</v>
          </cell>
        </row>
        <row r="303">
          <cell r="B303" t="str">
            <v>ZHT2021031000013</v>
          </cell>
          <cell r="C303" t="str">
            <v>上海基础设施建设发展(集团)有限公司OA系统与现金平台对接</v>
          </cell>
          <cell r="K303" t="str">
            <v>上海基础设施建设发展（集团）有限公司</v>
          </cell>
          <cell r="BF303" t="str">
            <v>数智管理中心</v>
          </cell>
        </row>
        <row r="304">
          <cell r="B304" t="str">
            <v>ZHT2021031000012</v>
          </cell>
          <cell r="C304" t="str">
            <v>上海基础设施建设发展(集团)有限公司OA系统升级项目（二期）</v>
          </cell>
          <cell r="K304" t="str">
            <v>上海基础设施建设发展（集团）有限公司</v>
          </cell>
          <cell r="BF304" t="str">
            <v>数智管理中心</v>
          </cell>
        </row>
        <row r="305">
          <cell r="B305" t="str">
            <v>ZHT2021031700016</v>
          </cell>
          <cell r="C305" t="str">
            <v>2021年度边坡健康监测系统运维服务合同</v>
          </cell>
          <cell r="K305" t="str">
            <v>深圳市交通公用设施管理处</v>
          </cell>
          <cell r="BF305" t="str">
            <v>广东分公司</v>
          </cell>
        </row>
        <row r="306">
          <cell r="B306" t="str">
            <v>ZHT2021031100015</v>
          </cell>
          <cell r="C306" t="str">
            <v>城市运营养护道班数据采集技术服务</v>
          </cell>
          <cell r="K306" t="str">
            <v>上海城建城市运营（集团）有限公司</v>
          </cell>
          <cell r="BF306" t="str">
            <v>智能运管中心</v>
          </cell>
        </row>
        <row r="307">
          <cell r="B307" t="str">
            <v>ZHT2021031900018</v>
          </cell>
          <cell r="C307" t="str">
            <v>城建投资2021年IDC服务合同</v>
          </cell>
          <cell r="K307" t="str">
            <v>上海基础设施建设发展（集团）有限公司</v>
          </cell>
          <cell r="BF307" t="str">
            <v>数智管理中心</v>
          </cell>
        </row>
        <row r="308">
          <cell r="B308" t="str">
            <v>ZHT2021031900019</v>
          </cell>
          <cell r="C308" t="str">
            <v>城建投资2021年桌面维护服务</v>
          </cell>
          <cell r="K308" t="str">
            <v>上海基础设施建设发展（集团）有限公司</v>
          </cell>
          <cell r="BF308" t="str">
            <v>数智管理中心</v>
          </cell>
        </row>
        <row r="309">
          <cell r="B309" t="str">
            <v>ZHT2021020500010</v>
          </cell>
          <cell r="C309" t="str">
            <v>2021年隧道股份人力资源系统运维及支持</v>
          </cell>
          <cell r="K309" t="str">
            <v>上海隧道工程股份有限公司</v>
          </cell>
          <cell r="BF309" t="str">
            <v>数智管理中心</v>
          </cell>
        </row>
        <row r="310">
          <cell r="B310" t="str">
            <v>ZHT2021032500022</v>
          </cell>
          <cell r="C310" t="str">
            <v>建筑智慧运维现状及发展趋势研究采购合同</v>
          </cell>
          <cell r="K310" t="str">
            <v>深圳市城市建设开发(集团)有限公司</v>
          </cell>
          <cell r="BF310" t="str">
            <v>广东分公司</v>
          </cell>
        </row>
        <row r="311">
          <cell r="B311" t="str">
            <v>ZHT2021031800017</v>
          </cell>
          <cell r="C311" t="str">
            <v>上海轨道交通市域线机场联络线工程（西段）JCXSG-2 标智慧工地采购合同</v>
          </cell>
          <cell r="K311" t="str">
            <v>中铁十四局集团大盾构工程有限公司</v>
          </cell>
          <cell r="BF311" t="str">
            <v>数字建造中心</v>
          </cell>
        </row>
        <row r="312">
          <cell r="B312" t="str">
            <v>ZHT2021031000014</v>
          </cell>
          <cell r="C312" t="str">
            <v>厦门第二东通道工程A5B标钢箱梁施工项目BIM技术应用</v>
          </cell>
          <cell r="K312" t="str">
            <v>武船重型工程股份有限公司</v>
          </cell>
          <cell r="BF312" t="str">
            <v>福建分公司</v>
          </cell>
        </row>
        <row r="313">
          <cell r="B313" t="str">
            <v>ZHT2021031900021</v>
          </cell>
          <cell r="C313" t="str">
            <v>上海市公安局金山分局智能交通系统信号机及外场绘图劳务</v>
          </cell>
          <cell r="K313" t="str">
            <v>上海市城市建设设计研究总院（集团）有限公司</v>
          </cell>
          <cell r="BF313" t="str">
            <v>智能运管中心</v>
          </cell>
        </row>
        <row r="314">
          <cell r="B314" t="str">
            <v>ZHT2021031900020</v>
          </cell>
          <cell r="C314" t="str">
            <v>钱江隧道视频云联网项目弱电劳务</v>
          </cell>
          <cell r="K314" t="str">
            <v>上海市城市建设设计研究总院（集团）有限公司</v>
          </cell>
          <cell r="BF314" t="str">
            <v>智能运管中心</v>
          </cell>
        </row>
        <row r="315">
          <cell r="B315" t="str">
            <v>ZHT2021040600023</v>
          </cell>
          <cell r="C315" t="str">
            <v>上海建元财务管理有限公司OA系统建设项目</v>
          </cell>
          <cell r="K315" t="str">
            <v>上海建元财务管理有限公司</v>
          </cell>
          <cell r="BF315" t="str">
            <v>数智管理中心</v>
          </cell>
        </row>
        <row r="316">
          <cell r="B316" t="str">
            <v>ZHT2021041200025</v>
          </cell>
          <cell r="C316" t="str">
            <v>上海轨道交通市域线机场联络工程（东段）JCXSG-15标智慧工地项目</v>
          </cell>
          <cell r="K316" t="str">
            <v>腾达建设集团股份有限公司</v>
          </cell>
          <cell r="BF316" t="str">
            <v>数字建造中心</v>
          </cell>
        </row>
        <row r="317">
          <cell r="B317" t="str">
            <v>ZHT2021041400027</v>
          </cell>
          <cell r="C317" t="str">
            <v>上海轨道交通市域线机场联络线工程JCXSG-10标项目智慧工地系统集成及技术服务</v>
          </cell>
          <cell r="K317" t="str">
            <v>中国建筑第八工程局有限公司</v>
          </cell>
          <cell r="BF317" t="str">
            <v>数字建造中心</v>
          </cell>
        </row>
        <row r="318">
          <cell r="B318" t="str">
            <v>ZHT2021042600030</v>
          </cell>
          <cell r="C318" t="str">
            <v>城市运营集团1号楼101室多媒体设备采购合同</v>
          </cell>
          <cell r="K318" t="str">
            <v>上海城建城市运营（集团）有限公司</v>
          </cell>
          <cell r="BF318" t="str">
            <v>智能运管中心</v>
          </cell>
        </row>
        <row r="319">
          <cell r="B319" t="str">
            <v>ZHT2021042000029</v>
          </cell>
          <cell r="C319" t="str">
            <v>隧道股份项目跟踪及市场分析系统2021年运维及支持</v>
          </cell>
          <cell r="K319" t="str">
            <v>上海隧道工程股份有限公司</v>
          </cell>
          <cell r="BF319" t="str">
            <v>数智管理中心</v>
          </cell>
        </row>
        <row r="320">
          <cell r="B320" t="str">
            <v>ZHT2021042000028</v>
          </cell>
          <cell r="C320" t="str">
            <v>隧道股份综合管理信息系统2021年运维及支持</v>
          </cell>
          <cell r="K320" t="str">
            <v>上海隧道工程股份有限公司</v>
          </cell>
          <cell r="BF320" t="str">
            <v>数智管理中心</v>
          </cell>
        </row>
        <row r="321">
          <cell r="B321" t="str">
            <v>ZHT2021042700034</v>
          </cell>
          <cell r="C321" t="str">
            <v>城市运营养护道班(二期)数据采集技术服务（市政养护）</v>
          </cell>
          <cell r="K321" t="str">
            <v>上海市政养护管理有限公司</v>
          </cell>
          <cell r="BF321" t="str">
            <v>智能运管中心</v>
          </cell>
        </row>
        <row r="322">
          <cell r="B322" t="str">
            <v>ZHT2021050700040</v>
          </cell>
          <cell r="C322" t="str">
            <v>南湖区老（旧）住宅区改造提升专项工程（二期）第一批次设计采购施工总承包(EPC)项目BIM应用技术咨询</v>
          </cell>
          <cell r="K322" t="str">
            <v>上海市地下空间设计研究总院有限公司</v>
          </cell>
          <cell r="BF322" t="str">
            <v>数字建造中心</v>
          </cell>
        </row>
        <row r="323">
          <cell r="B323" t="str">
            <v>ZHT2021041300026</v>
          </cell>
          <cell r="C323" t="str">
            <v>上海隧道2021年IDC服务</v>
          </cell>
          <cell r="K323" t="str">
            <v>上海隧道工程有限公司</v>
          </cell>
          <cell r="BF323" t="str">
            <v>数智管理中心</v>
          </cell>
        </row>
        <row r="324">
          <cell r="B324" t="str">
            <v>ZHT2021050700039</v>
          </cell>
          <cell r="C324" t="str">
            <v>产品采购合同</v>
          </cell>
          <cell r="K324" t="str">
            <v>上海巨一科技发展有限公司</v>
          </cell>
          <cell r="BF324" t="str">
            <v>数字建造中心</v>
          </cell>
        </row>
        <row r="325">
          <cell r="B325" t="str">
            <v>ZHT2021050600038</v>
          </cell>
          <cell r="C325" t="str">
            <v>2021年隧道股份监控中心大屏运维</v>
          </cell>
          <cell r="K325" t="str">
            <v>上海隧道工程股份有限公司</v>
          </cell>
          <cell r="BF325" t="str">
            <v>数智管理中心</v>
          </cell>
        </row>
        <row r="326">
          <cell r="B326" t="str">
            <v>ZHT2021050600037</v>
          </cell>
          <cell r="C326" t="str">
            <v>2021年隧道股份视频融合平台运维</v>
          </cell>
          <cell r="K326" t="str">
            <v>上海隧道工程股份有限公司</v>
          </cell>
          <cell r="BF326" t="str">
            <v>数智管理中心</v>
          </cell>
        </row>
        <row r="327">
          <cell r="B327" t="str">
            <v>ZHT2021042800035</v>
          </cell>
          <cell r="C327" t="str">
            <v>上海轨道交通市域线机场联络工程JCXSG-11标智慧工地项目</v>
          </cell>
          <cell r="K327" t="str">
            <v>中铁隧道股份有限公司</v>
          </cell>
          <cell r="BF327" t="str">
            <v>数字建造中心</v>
          </cell>
        </row>
        <row r="328">
          <cell r="B328" t="str">
            <v>ZHT2021051100047</v>
          </cell>
          <cell r="C328" t="str">
            <v>2021年隧道工程股份招聘系统运维</v>
          </cell>
          <cell r="K328" t="str">
            <v>上海隧道工程股份有限公司</v>
          </cell>
          <cell r="BF328" t="str">
            <v>数智管理中心</v>
          </cell>
        </row>
        <row r="329">
          <cell r="B329" t="str">
            <v>ZHT2021042700033</v>
          </cell>
          <cell r="C329" t="str">
            <v>城市运营养护道班(二期)数据采集技术服务（浦江桥隧）</v>
          </cell>
          <cell r="K329" t="str">
            <v>上海浦江桥隧运营管理有限公司</v>
          </cell>
          <cell r="BF329" t="str">
            <v>智能运管中心</v>
          </cell>
        </row>
        <row r="330">
          <cell r="B330" t="str">
            <v>ZHT2021051400049</v>
          </cell>
          <cell r="C330" t="str">
            <v>隧道股份产值营收系统2021年运维及支持</v>
          </cell>
          <cell r="K330" t="str">
            <v>上海隧道工程股份有限公司</v>
          </cell>
          <cell r="BF330" t="str">
            <v>数智管理中心</v>
          </cell>
        </row>
        <row r="331">
          <cell r="B331" t="str">
            <v>ZHT2021051700050</v>
          </cell>
          <cell r="C331" t="str">
            <v>2021年隧道股份测评合同</v>
          </cell>
          <cell r="K331" t="str">
            <v>上海隧道工程股份有限公司</v>
          </cell>
          <cell r="BF331" t="str">
            <v>数智管理中心</v>
          </cell>
        </row>
        <row r="332">
          <cell r="B332" t="str">
            <v>ZHT2021042700031</v>
          </cell>
          <cell r="C332" t="str">
            <v>上海轨道交通市域线机场联络工程（东段）JCXSG-14标智慧工地项目</v>
          </cell>
          <cell r="K332" t="str">
            <v>宏润建设集团股份有限公司</v>
          </cell>
          <cell r="BF332" t="str">
            <v>数字建造中心</v>
          </cell>
        </row>
        <row r="333">
          <cell r="B333" t="str">
            <v>ZHT2021051200048</v>
          </cell>
          <cell r="C333" t="str">
            <v>上海轨道交通市域线机场联络工程（东段）JCXSG-12标智慧工地项目</v>
          </cell>
          <cell r="K333" t="str">
            <v>上海隧道工程有限公司</v>
          </cell>
          <cell r="BF333" t="str">
            <v>数字建造中心</v>
          </cell>
        </row>
        <row r="334">
          <cell r="B334" t="str">
            <v>ZHT2021052700054</v>
          </cell>
          <cell r="C334" t="str">
            <v>奉贤区致远高级中学（暂定名）迁建工程BIM咨询服务</v>
          </cell>
          <cell r="K334" t="str">
            <v>上海市奉贤区教育局</v>
          </cell>
          <cell r="BF334" t="str">
            <v>智能运管中心</v>
          </cell>
        </row>
        <row r="335">
          <cell r="B335" t="str">
            <v>ZHT2021042700032</v>
          </cell>
          <cell r="C335" t="str">
            <v>城市运营养护道班(二期)数据采集技术服务（城建养护）</v>
          </cell>
          <cell r="K335" t="str">
            <v>上海城建养护管理有限公司</v>
          </cell>
          <cell r="BF335" t="str">
            <v>智能运管中心</v>
          </cell>
        </row>
        <row r="336">
          <cell r="B336" t="str">
            <v>ZHT2021052100052</v>
          </cell>
          <cell r="C336" t="str">
            <v>城建投资S-HR系统实施开发项目</v>
          </cell>
          <cell r="K336" t="str">
            <v>上海基础设施建设发展（集团）有限公司</v>
          </cell>
          <cell r="BF336" t="str">
            <v>数智管理中心</v>
          </cell>
        </row>
        <row r="337">
          <cell r="B337" t="str">
            <v>ZHT2021052000051</v>
          </cell>
          <cell r="C337" t="str">
            <v>陆家嘴乐居租赁公寓管理软件系统技术服务合同</v>
          </cell>
          <cell r="K337" t="str">
            <v>上海陆家嘴（集团）有限公司</v>
          </cell>
          <cell r="BF337" t="str">
            <v>数智管理中心</v>
          </cell>
        </row>
        <row r="338">
          <cell r="B338" t="str">
            <v>ZHT2021052700056</v>
          </cell>
          <cell r="C338" t="str">
            <v>隧道股份财务相关系统2021年建设及维护服务合同</v>
          </cell>
          <cell r="K338" t="str">
            <v>上海隧道工程股份有限公司</v>
          </cell>
          <cell r="BF338" t="str">
            <v>数智管理中心</v>
          </cell>
        </row>
        <row r="339">
          <cell r="B339" t="str">
            <v>ZHT2021052700055</v>
          </cell>
          <cell r="C339" t="str">
            <v>2021年隧道股份数据综合分析和展示系统运维合同</v>
          </cell>
          <cell r="K339" t="str">
            <v>上海隧道工程股份有限公司</v>
          </cell>
          <cell r="BF339" t="str">
            <v>数智管理中心</v>
          </cell>
        </row>
        <row r="340">
          <cell r="B340" t="str">
            <v>ZHT2021060200062</v>
          </cell>
          <cell r="C340" t="str">
            <v>隧道股份2021年综合信息服务项目</v>
          </cell>
          <cell r="K340" t="str">
            <v>上海隧道工程股份有限公司</v>
          </cell>
          <cell r="BF340" t="str">
            <v>数智管理中心</v>
          </cell>
        </row>
        <row r="341">
          <cell r="B341" t="str">
            <v>ZHT2021060200067</v>
          </cell>
          <cell r="C341" t="str">
            <v>苏州申亿通虚拟化平台建设项目设备采购合同</v>
          </cell>
          <cell r="K341" t="str">
            <v>上海城建城市运营（集团）有限公司</v>
          </cell>
          <cell r="BF341" t="str">
            <v>智能运管中心</v>
          </cell>
        </row>
        <row r="342">
          <cell r="B342" t="str">
            <v>ZHT2021061700071</v>
          </cell>
          <cell r="C342" t="str">
            <v>嘉浏改扩建一体化平台大屏开发</v>
          </cell>
          <cell r="K342" t="str">
            <v>上海城建城市运营（集团）有限公司</v>
          </cell>
          <cell r="BF342" t="str">
            <v>智能运管中心</v>
          </cell>
        </row>
        <row r="343">
          <cell r="B343" t="str">
            <v>ZHT2021053100059</v>
          </cell>
          <cell r="C343" t="str">
            <v>上海城建养护管理有限公司 视频分会场系统建设设备采购合同</v>
          </cell>
          <cell r="K343" t="str">
            <v>上海城建养护管理有限公司</v>
          </cell>
          <cell r="BF343" t="str">
            <v>智能运管中心</v>
          </cell>
        </row>
        <row r="344">
          <cell r="B344" t="str">
            <v>ZHT2021062100072</v>
          </cell>
          <cell r="C344" t="str">
            <v>横琴新区市政交通设施管养标准体系研究的采购项目信息咨询</v>
          </cell>
          <cell r="K344" t="str">
            <v>上海城建城市运营（集团）有限公司</v>
          </cell>
          <cell r="BF344" t="str">
            <v>智能运管中心</v>
          </cell>
        </row>
        <row r="345">
          <cell r="B345" t="str">
            <v>ZHT2021062400075</v>
          </cell>
          <cell r="C345" t="str">
            <v>嘉浏改扩建一体化中控牵引管理系统开发</v>
          </cell>
          <cell r="K345" t="str">
            <v>上海城建城市运营（集团）有限公司</v>
          </cell>
          <cell r="BF345" t="str">
            <v>智能运管中心</v>
          </cell>
        </row>
        <row r="346">
          <cell r="B346" t="str">
            <v>ZHT2021062100073</v>
          </cell>
          <cell r="C346" t="str">
            <v>春申湖快速路智慧运维管理平台服务</v>
          </cell>
          <cell r="K346" t="str">
            <v>上海城建城市运营（集团）有限公司</v>
          </cell>
          <cell r="BF346" t="str">
            <v>智能运管中心</v>
          </cell>
        </row>
        <row r="347">
          <cell r="B347" t="str">
            <v>ZHT2021060200066</v>
          </cell>
          <cell r="C347" t="str">
            <v>上海市政养护兆亿/兆申公司视频分会场系统设备采购合同</v>
          </cell>
          <cell r="K347" t="str">
            <v>上海市政养护管理有限公司</v>
          </cell>
          <cell r="BF347" t="str">
            <v>智能运管中心</v>
          </cell>
        </row>
        <row r="348">
          <cell r="B348" t="str">
            <v>ZHT2021052400053</v>
          </cell>
          <cell r="C348" t="str">
            <v>上海轨道交通市域线机场联络工程JCXSG-6标智慧工地</v>
          </cell>
          <cell r="K348" t="str">
            <v>上海建工集团股份有限公司</v>
          </cell>
          <cell r="BF348" t="str">
            <v>数字建造中心</v>
          </cell>
        </row>
        <row r="349">
          <cell r="B349" t="str">
            <v>ZHT2021050700041</v>
          </cell>
          <cell r="C349" t="str">
            <v>南湖区老（旧）住宅区改造及二环以内背街小巷提升工程设计采购施工总承包（EPC）（新兴街道王安片区） 之智慧化工程</v>
          </cell>
          <cell r="K349" t="str">
            <v>上海市城市建设设计研究总院（集团）有限公司</v>
          </cell>
          <cell r="BF349" t="str">
            <v>数字建造中心</v>
          </cell>
        </row>
        <row r="350">
          <cell r="B350" t="str">
            <v>ZHT2021060200064</v>
          </cell>
          <cell r="C350" t="str">
            <v>上海市政养护视频分会场系统设备采购合同</v>
          </cell>
          <cell r="K350" t="str">
            <v>上海市政养护管理有限公司</v>
          </cell>
          <cell r="BF350" t="str">
            <v>智能运管中心</v>
          </cell>
        </row>
        <row r="351">
          <cell r="B351" t="str">
            <v>ZHT2021060200065</v>
          </cell>
          <cell r="C351" t="str">
            <v>上海市政养护沪嘉交通公司视频分会场系统设备采购合同</v>
          </cell>
          <cell r="K351" t="str">
            <v>上海市政养护管理有限公司</v>
          </cell>
          <cell r="BF351" t="str">
            <v>智能运管中心</v>
          </cell>
        </row>
        <row r="352">
          <cell r="B352" t="str">
            <v>ZHT2021063000078</v>
          </cell>
          <cell r="C352" t="str">
            <v>隧道股份安全生产隐患排查治理平台2021年运维及支持</v>
          </cell>
          <cell r="K352" t="str">
            <v>上海隧道工程股份有限公司</v>
          </cell>
          <cell r="BF352" t="str">
            <v>数智管理中心</v>
          </cell>
        </row>
        <row r="353">
          <cell r="B353" t="str">
            <v>ZHT2021062800076</v>
          </cell>
          <cell r="C353" t="str">
            <v>上海市民防工程BIM信息管理平台（运维）</v>
          </cell>
          <cell r="K353" t="str">
            <v>上海市民防办公室</v>
          </cell>
          <cell r="BF353" t="str">
            <v>数字建造中心</v>
          </cell>
        </row>
        <row r="354">
          <cell r="B354" t="str">
            <v>ZHT2021060200063</v>
          </cell>
          <cell r="C354" t="str">
            <v>上海市政养护成基公司视频分会场系统设备采购合同</v>
          </cell>
          <cell r="K354" t="str">
            <v>上海市政养护管理有限公司</v>
          </cell>
          <cell r="BF354" t="str">
            <v>智能运管中心</v>
          </cell>
        </row>
        <row r="355">
          <cell r="B355" t="str">
            <v>ZHT2021051000043</v>
          </cell>
          <cell r="C355" t="str">
            <v>南湖区老（旧）住宅区改造提升专项工程（二期）第一批次（文昌片区，西丽片区，菜花泾片区，月河片区） 之智慧化工程</v>
          </cell>
          <cell r="K355" t="str">
            <v>上海市城市建设设计研究总院（集团）有限公司</v>
          </cell>
          <cell r="BF355" t="str">
            <v>数字建造中心</v>
          </cell>
        </row>
        <row r="356">
          <cell r="B356" t="str">
            <v>ZHT2021051000045</v>
          </cell>
          <cell r="C356" t="str">
            <v>南湖区老（旧）住宅区改造提升专项工程（二期）第二批次（真合片区、凌塘片区） 之智慧化工程</v>
          </cell>
          <cell r="K356" t="str">
            <v>上海市城市建设设计研究总院（集团）有限公司</v>
          </cell>
          <cell r="BF356" t="str">
            <v>数字建造中心</v>
          </cell>
        </row>
        <row r="357">
          <cell r="B357" t="str">
            <v>ZHT2021051000046</v>
          </cell>
          <cell r="C357" t="str">
            <v>南湖区老（旧）住宅区改造提升专项工程（二期）第二批次（明月片区） 之智慧化工程</v>
          </cell>
          <cell r="K357" t="str">
            <v>上海市城市建设设计研究总院（集团）有限公司</v>
          </cell>
          <cell r="BF357" t="str">
            <v>数字建造中心</v>
          </cell>
        </row>
        <row r="358">
          <cell r="B358" t="str">
            <v>ZHT2021051000042</v>
          </cell>
          <cell r="C358" t="str">
            <v>嘉兴市南湖区二环以内背街小巷提升工程（新兴街道松鹤片区）之智慧化工程</v>
          </cell>
          <cell r="K358" t="str">
            <v>上海市城市建设设计研究总院（集团）有限公司</v>
          </cell>
          <cell r="BF358" t="str">
            <v>数字建造中心</v>
          </cell>
        </row>
        <row r="359">
          <cell r="B359" t="str">
            <v>ZHT2021052800057</v>
          </cell>
          <cell r="C359" t="str">
            <v>上海城建城市运营（集团）有限公司 钱江隧道视频分会场系统设备采购合同</v>
          </cell>
          <cell r="K359" t="str">
            <v>上海城建城市运营（集团）有限公司</v>
          </cell>
          <cell r="BF359" t="str">
            <v>智能运管中心</v>
          </cell>
        </row>
        <row r="360">
          <cell r="B360" t="str">
            <v>ZHT2021071300082</v>
          </cell>
          <cell r="C360" t="str">
            <v>隧道股份2021网络安全态势感知服务</v>
          </cell>
          <cell r="K360" t="str">
            <v>上海隧道工程股份有限公司</v>
          </cell>
          <cell r="BF360" t="str">
            <v>数智管理中心</v>
          </cell>
        </row>
        <row r="361">
          <cell r="B361" t="str">
            <v>ZHT2021070900081</v>
          </cell>
          <cell r="C361" t="str">
            <v>深圳区域公司深圳光明15亩项目智慧工地及大门工程合同</v>
          </cell>
          <cell r="K361" t="str">
            <v>深圳市龙光骏凯房地产有限公司</v>
          </cell>
          <cell r="BF361" t="str">
            <v>广东分公司</v>
          </cell>
        </row>
        <row r="362">
          <cell r="B362" t="str">
            <v>ZHT2021062400074</v>
          </cell>
          <cell r="C362" t="str">
            <v>上海浦江桥隧运营管理有限公司视频分会场系统建设设备采购合同</v>
          </cell>
          <cell r="K362" t="str">
            <v>上海浦江桥隧运营管理有限公司</v>
          </cell>
          <cell r="BF362" t="str">
            <v>智能运管中心</v>
          </cell>
        </row>
        <row r="363">
          <cell r="B363" t="str">
            <v>ZHT2021051000044</v>
          </cell>
          <cell r="C363" t="str">
            <v>南湖区老（旧）住宅区改造提升专项工程（二期）第二批次（秀运片区、解放路片区） 之智慧化工程</v>
          </cell>
          <cell r="K363" t="str">
            <v>上海市城市建设设计研究总院（集团）有限公司</v>
          </cell>
          <cell r="BF363" t="str">
            <v>数字建造中心</v>
          </cell>
        </row>
        <row r="364">
          <cell r="B364" t="str">
            <v>ZHT2021040800024</v>
          </cell>
          <cell r="C364" t="str">
            <v>1号楼101智能运维管控中心改造项目AR沙盘及广告装饰技术服务补充协议</v>
          </cell>
          <cell r="K364" t="str">
            <v>上海城建城市运营（集团）有限公司</v>
          </cell>
          <cell r="BF364" t="str">
            <v>智能运管中心</v>
          </cell>
        </row>
        <row r="365">
          <cell r="B365" t="str">
            <v>ZHT2021072200088</v>
          </cell>
          <cell r="C365" t="str">
            <v>2021年诸光路地道机电监控系统数据接入项目</v>
          </cell>
          <cell r="K365" t="str">
            <v>上海市政养护管理有限公司</v>
          </cell>
          <cell r="BF365" t="str">
            <v>智能运管中心</v>
          </cell>
        </row>
        <row r="366">
          <cell r="B366" t="str">
            <v>ZHT2021072200086</v>
          </cell>
          <cell r="C366" t="str">
            <v>2021年中山南路地道机电监控系统数据接入项目</v>
          </cell>
          <cell r="K366" t="str">
            <v>上海市政养护管理有限公司</v>
          </cell>
          <cell r="BF366" t="str">
            <v>智能运管中心</v>
          </cell>
        </row>
        <row r="367">
          <cell r="B367" t="str">
            <v>ZHT2021072200085</v>
          </cell>
          <cell r="C367" t="str">
            <v>2021年外滩通道机电监控系统数据接入项目</v>
          </cell>
          <cell r="K367" t="str">
            <v>上海市政养护管理有限公司</v>
          </cell>
          <cell r="BF367" t="str">
            <v>智能运管中心</v>
          </cell>
        </row>
        <row r="368">
          <cell r="B368" t="str">
            <v>ZHT2021072200084</v>
          </cell>
          <cell r="C368" t="str">
            <v>2021年虹梅南路隧道机电监控系统数据接入项目</v>
          </cell>
          <cell r="K368" t="str">
            <v>上海浦江桥隧运营管理有限公司</v>
          </cell>
          <cell r="BF368" t="str">
            <v>智能运管中心</v>
          </cell>
        </row>
        <row r="369">
          <cell r="B369" t="str">
            <v>ZHT2021072200083</v>
          </cell>
          <cell r="C369" t="str">
            <v>2021年北翟路地道机电监控系统数据接入项目</v>
          </cell>
          <cell r="K369" t="str">
            <v>上海浦江桥隧运营管理有限公司</v>
          </cell>
          <cell r="BF369" t="str">
            <v>智能运管中心</v>
          </cell>
        </row>
        <row r="370">
          <cell r="B370" t="str">
            <v>ZHT2021070800080</v>
          </cell>
          <cell r="C370" t="str">
            <v>南湖区老（旧）住宅区改造提升专项工程（二期）第二批次设计采购施工总承包(EPC)项目施工阶段的BIM应用技术</v>
          </cell>
          <cell r="K370" t="str">
            <v>上海市城市建设设计研究总院（集团）有限公司</v>
          </cell>
          <cell r="BF370" t="str">
            <v>数字建造中心</v>
          </cell>
        </row>
        <row r="371">
          <cell r="B371" t="str">
            <v>ZHT2021063000077</v>
          </cell>
          <cell r="C371" t="str">
            <v>2021年隧道股份安全网络学院一期开发</v>
          </cell>
          <cell r="K371" t="str">
            <v>上海隧道工程股份有限公司</v>
          </cell>
          <cell r="BF371" t="str">
            <v>数智管理中心</v>
          </cell>
        </row>
        <row r="372">
          <cell r="B372" t="str">
            <v>ZHT2021072800093</v>
          </cell>
          <cell r="C372" t="str">
            <v>2021年长江路隧道机电监控系统数据接入项目</v>
          </cell>
          <cell r="K372" t="str">
            <v>上海市政养护管理有限公司</v>
          </cell>
          <cell r="BF372" t="str">
            <v>智能运管中心</v>
          </cell>
        </row>
        <row r="373">
          <cell r="B373" t="str">
            <v>ZHT2021072200087</v>
          </cell>
          <cell r="C373" t="str">
            <v>2021周家嘴路隧道机电监控系统数据接入项目</v>
          </cell>
          <cell r="K373" t="str">
            <v>上海市政养护管理有限公司</v>
          </cell>
          <cell r="BF373" t="str">
            <v>智能运管中心</v>
          </cell>
        </row>
        <row r="374">
          <cell r="B374" t="str">
            <v>ZHT2021072800090</v>
          </cell>
          <cell r="C374" t="str">
            <v>2021年西藏南路隧道专项-机电监控系统数据接入项目</v>
          </cell>
          <cell r="K374" t="str">
            <v>上海市政养护管理有限公司</v>
          </cell>
          <cell r="BF374" t="str">
            <v>智能运管中心</v>
          </cell>
        </row>
        <row r="375">
          <cell r="B375" t="str">
            <v>ZHT2021072800091</v>
          </cell>
          <cell r="C375" t="str">
            <v>2021年上中路隧道专项机电监控系统数据接入项目</v>
          </cell>
          <cell r="K375" t="str">
            <v>上海市政养护管理有限公司</v>
          </cell>
          <cell r="BF375" t="str">
            <v>智能运管中心</v>
          </cell>
        </row>
        <row r="376">
          <cell r="B376" t="str">
            <v>ZHT2021072800092</v>
          </cell>
          <cell r="C376" t="str">
            <v>2021年军工路隧道专项机电监控系统数据接入项目</v>
          </cell>
          <cell r="K376" t="str">
            <v>上海成基市政建设发展有限公司</v>
          </cell>
          <cell r="BF376" t="str">
            <v>智能运管中心</v>
          </cell>
        </row>
        <row r="377">
          <cell r="B377" t="str">
            <v>ZHT2021080600095</v>
          </cell>
          <cell r="C377" t="str">
            <v>常州市轨道交通BIM总体管理及平台开发服务项目</v>
          </cell>
          <cell r="K377" t="str">
            <v>常州地铁集团有限公司</v>
          </cell>
          <cell r="BF377" t="str">
            <v>数字建造中心</v>
          </cell>
        </row>
        <row r="378">
          <cell r="B378" t="str">
            <v>ZHT2021081200096</v>
          </cell>
          <cell r="C378" t="str">
            <v>嘉兴经济技术开发区污水管网智能感知系统项目 技术服务协议</v>
          </cell>
          <cell r="K378" t="str">
            <v>上海市城市建设设计研究总院（集团）有限公司</v>
          </cell>
          <cell r="BF378" t="str">
            <v>数字建造中心</v>
          </cell>
        </row>
        <row r="379">
          <cell r="B379" t="str">
            <v>ZHT2021082300099</v>
          </cell>
          <cell r="C379" t="str">
            <v>上海地空防护设备有限公司OA系统建设项目</v>
          </cell>
          <cell r="K379" t="str">
            <v>上海地空防护设备有限公司</v>
          </cell>
          <cell r="BF379" t="str">
            <v>数智管理中心</v>
          </cell>
        </row>
        <row r="380">
          <cell r="B380" t="str">
            <v>ZHT2021082300100</v>
          </cell>
          <cell r="C380" t="str">
            <v>上海铭弘物业管理有限公司OA系统建设项目</v>
          </cell>
          <cell r="K380" t="str">
            <v>上海铭弘物业管理有限公司</v>
          </cell>
          <cell r="BF380" t="str">
            <v>数智管理中心</v>
          </cell>
        </row>
        <row r="381">
          <cell r="B381" t="str">
            <v>ZHT2021082500101</v>
          </cell>
          <cell r="C381" t="str">
            <v>南湖区污水管网提升改造工程（三期工程）设计施工总承包之智慧水务工程</v>
          </cell>
          <cell r="K381" t="str">
            <v>上海市城市建设设计研究总院（集团）有限公司</v>
          </cell>
          <cell r="BF381" t="str">
            <v>数字建造中心</v>
          </cell>
        </row>
        <row r="382">
          <cell r="B382" t="str">
            <v>ZHT2021081900098</v>
          </cell>
          <cell r="C382" t="str">
            <v>隧道股份统一门户Portal 2.0 平台2021年运维及支持</v>
          </cell>
          <cell r="K382" t="str">
            <v>上海隧道工程股份有限公司</v>
          </cell>
          <cell r="BF382" t="str">
            <v>数智管理中心</v>
          </cell>
        </row>
        <row r="383">
          <cell r="B383" t="str">
            <v>ZHT2021090100104</v>
          </cell>
          <cell r="C383" t="str">
            <v>BIMRUN云平台 合作协议</v>
          </cell>
          <cell r="K383" t="str">
            <v>广东方程建筑科技有限公司</v>
          </cell>
          <cell r="BF383" t="str">
            <v>广东分公司</v>
          </cell>
        </row>
        <row r="384">
          <cell r="B384" t="str">
            <v>ZHT2021092300109</v>
          </cell>
          <cell r="C384" t="str">
            <v>海滨污水处理片区“厂、站、网”一体化运管平台 （含监测点完善与模型构建）</v>
          </cell>
          <cell r="K384" t="str">
            <v>上海南汇排水有限公司</v>
          </cell>
          <cell r="BF384" t="str">
            <v>数字建造中心</v>
          </cell>
        </row>
        <row r="385">
          <cell r="B385" t="str">
            <v>ZHT2021083000102</v>
          </cell>
          <cell r="C385" t="str">
            <v>深圳路桥集团坂银通道日常养护管理智能管养平台专业分包</v>
          </cell>
          <cell r="K385" t="str">
            <v>深圳市路桥建设集团有限公司</v>
          </cell>
          <cell r="BF385" t="str">
            <v>广东分公司</v>
          </cell>
        </row>
        <row r="386">
          <cell r="B386" t="str">
            <v>ZHT2021090100103</v>
          </cell>
          <cell r="C386" t="str">
            <v>深圳西丽32亩项目智慧工地工程合同</v>
          </cell>
          <cell r="K386" t="str">
            <v>深圳市龙光骏博房地产有限公司</v>
          </cell>
          <cell r="BF386" t="str">
            <v>广东分公司</v>
          </cell>
        </row>
        <row r="387">
          <cell r="B387" t="str">
            <v>ZHT2021091000108</v>
          </cell>
          <cell r="C387" t="str">
            <v>上海市金山区龙航路小学新建工程BIM咨询设计服务合同</v>
          </cell>
          <cell r="K387" t="str">
            <v>上海市金山区校产基建设备管理中心</v>
          </cell>
          <cell r="BF387" t="str">
            <v>数字建造中心</v>
          </cell>
        </row>
        <row r="388">
          <cell r="B388" t="str">
            <v>ZHT2021100800114</v>
          </cell>
          <cell r="C388" t="str">
            <v>隧道全生命管养大屏数据展示软件开发</v>
          </cell>
          <cell r="K388" t="str">
            <v>上海城建城市运营（集团）有限公司</v>
          </cell>
          <cell r="BF388" t="str">
            <v>智能运管中心</v>
          </cell>
        </row>
        <row r="389">
          <cell r="B389" t="str">
            <v>ZHT2021100800115</v>
          </cell>
          <cell r="C389" t="str">
            <v>基于BIM+GIS的隧道全生命管养大屏地图展示开发</v>
          </cell>
          <cell r="K389" t="str">
            <v>上海城建城市运营（集团）有限公司</v>
          </cell>
          <cell r="BF389" t="str">
            <v>智能运管中心</v>
          </cell>
        </row>
        <row r="390">
          <cell r="B390" t="str">
            <v>ZHT2021091300108</v>
          </cell>
          <cell r="C390" t="str">
            <v>越东路互通连接线工程公路项目第一合同段BIM全寿命期 大数据管理平台建设服务合同</v>
          </cell>
          <cell r="K390" t="str">
            <v>中交第二航务工程局有限公司第四分公司</v>
          </cell>
          <cell r="BF390" t="str">
            <v>数字建造中心</v>
          </cell>
        </row>
        <row r="391">
          <cell r="B391" t="str">
            <v>ZHT2021080400094</v>
          </cell>
          <cell r="C391" t="str">
            <v>城建信息销售合同-路桥集团-CAD-2021</v>
          </cell>
          <cell r="K391" t="str">
            <v>上海公路桥梁（集团）有限公司</v>
          </cell>
          <cell r="BF391" t="str">
            <v>数智管理中心</v>
          </cell>
        </row>
        <row r="392">
          <cell r="B392" t="str">
            <v>ZHT2021092300111</v>
          </cell>
          <cell r="C392" t="str">
            <v>郑州京港澳双湖大道养护工区中控大屏设备采购合同</v>
          </cell>
          <cell r="K392" t="str">
            <v>上海城建养护管理有限公司</v>
          </cell>
          <cell r="BF392" t="str">
            <v>智能运管中心</v>
          </cell>
        </row>
        <row r="393">
          <cell r="B393" t="str">
            <v>ZHT2021092300110</v>
          </cell>
          <cell r="C393" t="str">
            <v>上海城建城市运营（集团）有限公司浦东信息分中心信息大屏系统建设项目设备采购合同</v>
          </cell>
          <cell r="K393" t="str">
            <v>上海城建养护管理有限公司</v>
          </cell>
          <cell r="BF393" t="str">
            <v>智能运管中心</v>
          </cell>
        </row>
        <row r="394">
          <cell r="B394" t="str">
            <v>ZHT2021091000106</v>
          </cell>
          <cell r="C394" t="str">
            <v>上海轨道交通市域线机场联络线工程（西段）JCXSG-3 标智慧工地项目（增项）</v>
          </cell>
          <cell r="K394" t="str">
            <v>上海隧道工程有限公司</v>
          </cell>
          <cell r="BF394" t="str">
            <v>数字建造中心</v>
          </cell>
        </row>
        <row r="395">
          <cell r="B395" t="str">
            <v>ZHT2021053100061</v>
          </cell>
          <cell r="C395" t="str">
            <v>隧道综合监控系统数据接入（二）</v>
          </cell>
          <cell r="K395" t="str">
            <v>上海城建城市运营（集团）有限公司</v>
          </cell>
          <cell r="BF395" t="str">
            <v>智能运管中心</v>
          </cell>
        </row>
        <row r="396">
          <cell r="B396" t="str">
            <v>ZHT2021053100060</v>
          </cell>
          <cell r="C396" t="str">
            <v>隧道综合监控系统数据接入（一）</v>
          </cell>
          <cell r="K396" t="str">
            <v>上海城建城市运营（集团）有限公司</v>
          </cell>
          <cell r="BF396" t="str">
            <v>智能运管中心</v>
          </cell>
        </row>
        <row r="397">
          <cell r="B397" t="str">
            <v>ZHT2021102200118</v>
          </cell>
          <cell r="C397" t="str">
            <v>北横通道（西段）2021年智能化提升专项结构监测及平台搭建（一期）项目</v>
          </cell>
          <cell r="K397" t="str">
            <v>上海浦江桥隧运营管理有限公司</v>
          </cell>
          <cell r="BF397" t="str">
            <v>智能运管中心</v>
          </cell>
        </row>
        <row r="398">
          <cell r="B398" t="str">
            <v>ZHT2021091000107</v>
          </cell>
          <cell r="C398" t="str">
            <v>2021年农村公路改造提升项目（第二合同段）智慧路网采购</v>
          </cell>
          <cell r="K398" t="str">
            <v>上海浦江桥隧运营管理有限公司</v>
          </cell>
          <cell r="BF398" t="str">
            <v>智能运管中心</v>
          </cell>
        </row>
        <row r="399">
          <cell r="B399" t="str">
            <v>ZHT2021102900119</v>
          </cell>
          <cell r="C399" t="str">
            <v>陆家嘴乐居租赁公寓管理软件系统网络资源配置与部署技术服务合同</v>
          </cell>
          <cell r="K399" t="str">
            <v>上海陆家嘴（集团）有限公司</v>
          </cell>
          <cell r="BF399" t="str">
            <v>数智管理中心</v>
          </cell>
        </row>
        <row r="400">
          <cell r="B400" t="str">
            <v>ZHT2021110200120</v>
          </cell>
          <cell r="C400" t="str">
            <v>祁连山路地道视频接入</v>
          </cell>
          <cell r="K400" t="str">
            <v>上海城建城市运营（集团）有限公司</v>
          </cell>
          <cell r="BF400" t="str">
            <v>智能运管中心</v>
          </cell>
        </row>
        <row r="401">
          <cell r="B401" t="str">
            <v>ZHT2021110800122</v>
          </cell>
          <cell r="C401" t="str">
            <v>奉贤新城16单元高丰路小学新建工程BIM咨询服务项目</v>
          </cell>
          <cell r="K401" t="str">
            <v>上海市奉贤区教育局</v>
          </cell>
          <cell r="BF401" t="str">
            <v>智能运管中心</v>
          </cell>
        </row>
        <row r="402">
          <cell r="B402" t="str">
            <v>ZHT2021101400117</v>
          </cell>
          <cell r="C402" t="str">
            <v>文明东越江通道积水监测工程施工合同</v>
          </cell>
          <cell r="K402" t="str">
            <v>海口市建工城市运营管理有限公司</v>
          </cell>
          <cell r="BF402" t="str">
            <v>广东分公司</v>
          </cell>
        </row>
        <row r="403">
          <cell r="B403" t="str">
            <v>ZHT2021110400121</v>
          </cell>
          <cell r="C403" t="str">
            <v>隧道股份不动产信息管理系统2021年运维及支持</v>
          </cell>
          <cell r="K403" t="str">
            <v>上海隧道工程股份有限公司</v>
          </cell>
          <cell r="BF403" t="str">
            <v>数智管理中心</v>
          </cell>
        </row>
        <row r="404">
          <cell r="B404" t="str">
            <v>ZHT2021092800112</v>
          </cell>
          <cell r="C404" t="str">
            <v>深圳市前海-南山排水深隧系统工程BIM咨询服务委托合同</v>
          </cell>
          <cell r="K404" t="str">
            <v>深圳市前海数字城市科技有限公司</v>
          </cell>
          <cell r="BF404" t="str">
            <v>广东分公司</v>
          </cell>
        </row>
        <row r="405">
          <cell r="B405" t="str">
            <v>ZHT2021101400116</v>
          </cell>
          <cell r="C405" t="str">
            <v>坪山沙湖项目智慧工地施工合同</v>
          </cell>
          <cell r="K405" t="str">
            <v>深圳市龙光春城投资发展有限公司</v>
          </cell>
          <cell r="BF405" t="str">
            <v>广东分公司</v>
          </cell>
        </row>
        <row r="406">
          <cell r="B406" t="str">
            <v>ZHT2021111800125</v>
          </cell>
          <cell r="C406" t="str">
            <v>BIMRUN云平台合作协议-澳门黑沙湾A地段</v>
          </cell>
          <cell r="K406" t="str">
            <v>广东方程建筑科技有限公司</v>
          </cell>
          <cell r="BF406" t="str">
            <v>广东分公司</v>
          </cell>
        </row>
        <row r="407">
          <cell r="B407" t="str">
            <v>虚拟3</v>
          </cell>
          <cell r="C407" t="str">
            <v>城建国际2021年数据中心IDC技术服务</v>
          </cell>
          <cell r="K407" t="str">
            <v>上海城建国际工程有限公司</v>
          </cell>
        </row>
        <row r="408">
          <cell r="B408" t="str">
            <v>ZHT2021112200127</v>
          </cell>
          <cell r="C408" t="str">
            <v>城市基础设施智慧运营维护管理平台综合运行大屏首屏增补开发</v>
          </cell>
          <cell r="K408" t="str">
            <v>上海城建城市运营（集团）有限公司</v>
          </cell>
          <cell r="BF408" t="str">
            <v>智能运管中心</v>
          </cell>
        </row>
        <row r="409">
          <cell r="B409" t="str">
            <v>ZHT2021112200129</v>
          </cell>
          <cell r="C409" t="str">
            <v>城市基础设施智慧运营维护管理平台综合运行大屏专业场景增补开发</v>
          </cell>
          <cell r="K409" t="str">
            <v>上海城建城市运营（集团）有限公司</v>
          </cell>
          <cell r="BF409" t="str">
            <v>智能运管中心</v>
          </cell>
        </row>
        <row r="410">
          <cell r="B410" t="str">
            <v>ZHT2021111900126</v>
          </cell>
          <cell r="C410" t="str">
            <v>上海轨道交通市域线机场联络线虹桥枢纽工程</v>
          </cell>
          <cell r="K410" t="str">
            <v>上海荔汀实业有限公司</v>
          </cell>
          <cell r="BF410" t="str">
            <v>数字建造中心</v>
          </cell>
        </row>
        <row r="411">
          <cell r="B411" t="str">
            <v>ZHT2021112800136</v>
          </cell>
          <cell r="C411" t="str">
            <v>《竹园污水处理厂四期工程》项目BIM协同管理平台新增项目授权及定制开发服务</v>
          </cell>
          <cell r="K411" t="str">
            <v>上海田由网络科技有限公司</v>
          </cell>
          <cell r="BF411" t="str">
            <v>产品研发中心</v>
          </cell>
        </row>
        <row r="412">
          <cell r="B412" t="str">
            <v>ZHT2021120100139</v>
          </cell>
          <cell r="C412" t="str">
            <v>虹桥商务区核心区民防工程BIM运管平台开发技术服务</v>
          </cell>
          <cell r="K412" t="str">
            <v>上海瀚通建设工程有限公司</v>
          </cell>
          <cell r="BF412" t="str">
            <v>数字建造中心</v>
          </cell>
        </row>
        <row r="413">
          <cell r="B413" t="str">
            <v>ZHT2021120100140</v>
          </cell>
          <cell r="C413" t="str">
            <v>虹桥商务区核心区民防工程弱电智能化改造硬件采购</v>
          </cell>
          <cell r="K413" t="str">
            <v>上海瀚通建设工程有限公司</v>
          </cell>
          <cell r="BF413" t="str">
            <v>数字建造中心</v>
          </cell>
        </row>
        <row r="414">
          <cell r="B414" t="str">
            <v>ZHT2021112500133</v>
          </cell>
          <cell r="C414" t="str">
            <v>嘉兴市南湖区燃气场站视频抓拍硬件采购合同</v>
          </cell>
          <cell r="K414" t="str">
            <v>嘉兴市南湖区住房和城乡建设局</v>
          </cell>
          <cell r="BF414" t="str">
            <v>智能运管中心</v>
          </cell>
        </row>
        <row r="415">
          <cell r="B415" t="str">
            <v>ZHT2021112400132</v>
          </cell>
          <cell r="C415" t="str">
            <v>竹园污水处理厂四期工程ZYSQ1.3标数字赋能平台技术服务合同</v>
          </cell>
          <cell r="K415" t="str">
            <v>上海城建市政工程（集团）有限公司</v>
          </cell>
          <cell r="BF415" t="str">
            <v>数字建造中心</v>
          </cell>
        </row>
        <row r="416">
          <cell r="B416" t="str">
            <v>ZHT2021111600124</v>
          </cell>
          <cell r="C416" t="str">
            <v>奉贤区言子书院新建工程BIM服务项目</v>
          </cell>
          <cell r="K416" t="str">
            <v>上海市奉贤区南桥新城建设发展有限公司</v>
          </cell>
          <cell r="BF416" t="str">
            <v>智能运管中心</v>
          </cell>
        </row>
        <row r="417">
          <cell r="B417" t="str">
            <v>ZHT2021112200128</v>
          </cell>
          <cell r="C417" t="str">
            <v>城市基础设施智慧运营维护管理平台新增功能四期开发</v>
          </cell>
          <cell r="K417" t="str">
            <v>上海城建城市运营（集团）有限公司</v>
          </cell>
          <cell r="BF417" t="str">
            <v>智能运管中心</v>
          </cell>
        </row>
        <row r="418">
          <cell r="B418" t="str">
            <v>ZHT2021120200141</v>
          </cell>
          <cell r="C418" t="str">
            <v>建设工程服务企业数字化转型咨询服务</v>
          </cell>
          <cell r="K418" t="str">
            <v>上海睿磐建设工程咨询有限公司</v>
          </cell>
          <cell r="BF418" t="str">
            <v>市场经营拓展中心</v>
          </cell>
        </row>
        <row r="419">
          <cell r="B419" t="str">
            <v>ZHT2021113000138</v>
          </cell>
          <cell r="C419" t="str">
            <v>上海地铁人防门维护维修监管平台技术服务合同</v>
          </cell>
          <cell r="K419" t="str">
            <v>上海地空防护设备有限公司</v>
          </cell>
          <cell r="BF419" t="str">
            <v>数字建造中心</v>
          </cell>
        </row>
        <row r="420">
          <cell r="B420" t="str">
            <v>ZHT2021112600135</v>
          </cell>
          <cell r="C420" t="str">
            <v>陆家嘴乐居租赁公寓管理软件系统技术服务合同之补充协议</v>
          </cell>
          <cell r="K420" t="str">
            <v>上海陆家嘴（集团）有限公司</v>
          </cell>
          <cell r="BF420" t="str">
            <v>数智管理中心</v>
          </cell>
        </row>
        <row r="421">
          <cell r="B421" t="str">
            <v>ZHT2021111000123</v>
          </cell>
          <cell r="C421" t="str">
            <v>上海市民防工程BIM信息管理平台数据治理技术服务合同</v>
          </cell>
          <cell r="K421" t="str">
            <v>上海城市地理信息系统发展有限公司</v>
          </cell>
          <cell r="BF421" t="str">
            <v>数字建造中心</v>
          </cell>
        </row>
        <row r="422">
          <cell r="B422" t="str">
            <v>ZHT2021121000146</v>
          </cell>
          <cell r="C422" t="str">
            <v>秀洲区污水管网智能感知系统项目</v>
          </cell>
          <cell r="K422" t="str">
            <v>浙江长三角城建有限公司</v>
          </cell>
          <cell r="BF422" t="str">
            <v>数字建造中心</v>
          </cell>
        </row>
        <row r="423">
          <cell r="B423" t="str">
            <v>ZHT2021120700144</v>
          </cell>
          <cell r="C423" t="str">
            <v>浦东区域综合管理数字化大屏开发合同</v>
          </cell>
          <cell r="K423" t="str">
            <v>上海城建养护管理有限公司</v>
          </cell>
          <cell r="BF423" t="str">
            <v>智能运管中心</v>
          </cell>
        </row>
        <row r="424">
          <cell r="B424" t="str">
            <v>ZHT2021120700143</v>
          </cell>
          <cell r="C424" t="str">
            <v>郑州区域基础设施智慧运营维护管理平台项目</v>
          </cell>
          <cell r="K424" t="str">
            <v>上海城建养护管理有限公司</v>
          </cell>
          <cell r="BF424" t="str">
            <v>智能运管中心</v>
          </cell>
        </row>
        <row r="425">
          <cell r="B425" t="str">
            <v>ZHT2021112200131</v>
          </cell>
          <cell r="C425" t="str">
            <v>临港全要素智慧管养平台软件接口及智能化应用开发</v>
          </cell>
          <cell r="K425" t="str">
            <v>上海城建城市运营（集团）有限公司</v>
          </cell>
          <cell r="BF425" t="str">
            <v>智能运管中心</v>
          </cell>
        </row>
        <row r="426">
          <cell r="B426" t="str">
            <v>ZHT2021112200130</v>
          </cell>
          <cell r="C426" t="str">
            <v>临港全要素智慧管养大屏开发合同</v>
          </cell>
          <cell r="K426" t="str">
            <v>上海城建城市运营（集团）有限公司</v>
          </cell>
          <cell r="BF426" t="str">
            <v>智能运管中心</v>
          </cell>
        </row>
        <row r="427">
          <cell r="B427" t="str">
            <v>ZHT2021121600148</v>
          </cell>
          <cell r="C427" t="str">
            <v>秀洲区工业污水厂BIM技术服务合同</v>
          </cell>
          <cell r="K427" t="str">
            <v>浙江长三角城建有限公司</v>
          </cell>
          <cell r="BF427" t="str">
            <v>数字建造中心</v>
          </cell>
        </row>
        <row r="428">
          <cell r="B428" t="str">
            <v>ZHT2021122100151</v>
          </cell>
          <cell r="C428" t="str">
            <v>运营集团浦东信息分中心信息化设备采购合同</v>
          </cell>
          <cell r="K428" t="str">
            <v>上海城建养护管理有限公司</v>
          </cell>
          <cell r="BF428" t="str">
            <v>智能运管中心</v>
          </cell>
        </row>
        <row r="429">
          <cell r="B429" t="str">
            <v>ZHT2021122700163</v>
          </cell>
          <cell r="C429" t="str">
            <v>越东路（三江路-规划曹娥江大桥）智慧快速路工程BIM全寿命期大数据管理平台建设服务项目工程技术咨询合同</v>
          </cell>
          <cell r="K429" t="str">
            <v>上海市城市建设设计研究总院（集团）有限公司</v>
          </cell>
          <cell r="BF429" t="str">
            <v>数字建造中心</v>
          </cell>
        </row>
        <row r="430">
          <cell r="B430" t="str">
            <v>ZHT2021122700165</v>
          </cell>
          <cell r="C430" t="str">
            <v>解放大道及北延伸（康宁路、汤公路）建设改造工程BIM全寿命期大数据管理平台建设服务项目工程技术咨询合同</v>
          </cell>
          <cell r="K430" t="str">
            <v>上海市城市建设设计研究总院（集团）有限公司</v>
          </cell>
          <cell r="BF430" t="str">
            <v>数字建造中心</v>
          </cell>
        </row>
        <row r="431">
          <cell r="B431" t="str">
            <v>ZHT2021112500134</v>
          </cell>
          <cell r="C431" t="str">
            <v>竹园污水处理厂四期工程多源实景数据融合展示系统平台技术开发合同</v>
          </cell>
          <cell r="K431" t="str">
            <v>上海市城市建设设计研究总院（集团）有限公司</v>
          </cell>
          <cell r="BF431" t="str">
            <v>产品研发中心</v>
          </cell>
        </row>
        <row r="432">
          <cell r="B432" t="str">
            <v>ZHT2021121400147</v>
          </cell>
          <cell r="C432" t="str">
            <v>城建滨江大厦201会议室改造为固定视屏会议室的施工合同</v>
          </cell>
          <cell r="K432" t="str">
            <v>上海城建滨江置业有限公司</v>
          </cell>
          <cell r="BF432" t="str">
            <v>智能运管中心</v>
          </cell>
        </row>
        <row r="433">
          <cell r="B433" t="str">
            <v>ZHT2021112900137</v>
          </cell>
          <cell r="C433" t="str">
            <v>嘉兴市联合污水外排一期泵站及管线大修工程（1#连通管复线）设计-BIM技术咨询合同</v>
          </cell>
          <cell r="K433" t="str">
            <v>上海市城市建设设计研究总院（集团）有限公司</v>
          </cell>
          <cell r="BF433" t="str">
            <v>智能运管中心</v>
          </cell>
        </row>
        <row r="434">
          <cell r="B434" t="str">
            <v>ZHT2021122200152</v>
          </cell>
          <cell r="C434" t="str">
            <v>绍兴项目监控中心智能化工程专业分包合同</v>
          </cell>
          <cell r="K434" t="str">
            <v>中铁二十二局集团第三工程有限公司</v>
          </cell>
          <cell r="BF434" t="str">
            <v>数字建造中心</v>
          </cell>
        </row>
        <row r="435">
          <cell r="B435" t="str">
            <v>ZHT2021122400162</v>
          </cell>
          <cell r="C435" t="str">
            <v>绍兴S308省道智慧快速路改造工程EPC总承包项目智慧工程集成控制平台服务项目软件采购合同</v>
          </cell>
          <cell r="K435" t="str">
            <v>北京百度网讯科技有限公司</v>
          </cell>
          <cell r="BF435" t="str">
            <v>智能运管中心</v>
          </cell>
        </row>
        <row r="436">
          <cell r="B436" t="str">
            <v>ZHT2021120700145</v>
          </cell>
          <cell r="C436" t="str">
            <v>2021年智能运维事业部苏州信息化项目健康监测设备材料采购</v>
          </cell>
          <cell r="K436" t="str">
            <v>上海城建城市运营（集团）有限公司</v>
          </cell>
          <cell r="BF436" t="str">
            <v>智能运管中心</v>
          </cell>
        </row>
        <row r="437">
          <cell r="B437" t="str">
            <v>ZHT2021122300161</v>
          </cell>
          <cell r="C437" t="str">
            <v>绍兴市城市智慧道路快速系统和地下管廊项目-越东路及南延段（杭甬高速-绍诸高速平水口）智慧快速路工程</v>
          </cell>
          <cell r="K437" t="str">
            <v>上海市城市建设设计研究总院（集团）有限公司</v>
          </cell>
          <cell r="BF437" t="str">
            <v>数字建造中心</v>
          </cell>
        </row>
        <row r="438">
          <cell r="B438" t="str">
            <v>ZHT2021120600142</v>
          </cell>
          <cell r="C438" t="str">
            <v>上海基础设施建设发展(集团)有限公司OA系统运维实施</v>
          </cell>
          <cell r="K438" t="str">
            <v>上海基础设施建设发展（集团）有限公司</v>
          </cell>
          <cell r="BF438" t="str">
            <v>数智管理中心</v>
          </cell>
        </row>
        <row r="439">
          <cell r="B439" t="str">
            <v>ZHT2021121700149</v>
          </cell>
          <cell r="C439" t="str">
            <v>轨道交通1号线软件园站配套项目BIM技术应用</v>
          </cell>
          <cell r="K439" t="str">
            <v>厦门轨道交通集团有限公司</v>
          </cell>
          <cell r="BF439" t="str">
            <v>福建分公司</v>
          </cell>
        </row>
        <row r="440">
          <cell r="B440" t="str">
            <v>ZHT2021122200159</v>
          </cell>
          <cell r="C440" t="str">
            <v>上海城建数字产业集团有限公司OA系统建设项目（一期）</v>
          </cell>
          <cell r="K440" t="str">
            <v>上海城建数字产业集团有限公司</v>
          </cell>
          <cell r="BF440" t="str">
            <v>数智管理中心</v>
          </cell>
        </row>
        <row r="441">
          <cell r="B441" t="str">
            <v>ZHT2022010400003</v>
          </cell>
          <cell r="C441" t="str">
            <v>绍兴市S308省道(二环西路智慧快速路)改造工程BIM全寿命期大数据管理平台建设服务项目工程技术咨询合同</v>
          </cell>
          <cell r="K441" t="str">
            <v>上海市城市建设设计研究总院（集团）有限公司</v>
          </cell>
          <cell r="BF441" t="str">
            <v>数字建造中心</v>
          </cell>
        </row>
        <row r="442">
          <cell r="B442" t="str">
            <v>ZHT2022010400002</v>
          </cell>
          <cell r="C442" t="str">
            <v>绍兴市城市智慧快速路BIM全寿命期大数据管理平台建设服务项目工程技术咨询合同</v>
          </cell>
          <cell r="K442" t="str">
            <v>上海市城市建设设计研究总院（集团）有限公司</v>
          </cell>
          <cell r="BF442" t="str">
            <v>数字建造中心</v>
          </cell>
        </row>
        <row r="443">
          <cell r="B443" t="str">
            <v>ZHT2021122200158</v>
          </cell>
          <cell r="C443" t="str">
            <v>隧道股份综合管理信息系统2021年服务合同</v>
          </cell>
          <cell r="K443" t="str">
            <v>上海城建数字产业集团有限公司</v>
          </cell>
          <cell r="BF443" t="str">
            <v>数智管理中心</v>
          </cell>
        </row>
        <row r="444">
          <cell r="B444" t="str">
            <v>ZHT2021122200156</v>
          </cell>
          <cell r="C444" t="str">
            <v>隧道股份项目跟踪及市场分析系统实施服务（2020 ~2021）</v>
          </cell>
          <cell r="K444" t="str">
            <v>上海城建数字产业集团有限公司</v>
          </cell>
          <cell r="BF444" t="str">
            <v>数智管理中心</v>
          </cell>
        </row>
        <row r="445">
          <cell r="B445" t="str">
            <v>ZHT2021122200157</v>
          </cell>
          <cell r="C445" t="str">
            <v>2021年隧道股份智能化运营管理中心展示平台</v>
          </cell>
          <cell r="K445" t="str">
            <v>上海城建数字产业集团有限公司</v>
          </cell>
          <cell r="BF445" t="str">
            <v>数智管理中心</v>
          </cell>
        </row>
        <row r="446">
          <cell r="B446" t="str">
            <v>ZHT2021122200153</v>
          </cell>
          <cell r="C446" t="str">
            <v>2021年隧道股份统一门户Portal实施服务</v>
          </cell>
          <cell r="K446" t="str">
            <v>上海城建数字产业集团有限公司</v>
          </cell>
          <cell r="BF446" t="str">
            <v>数智管理中心</v>
          </cell>
        </row>
        <row r="447">
          <cell r="B447" t="str">
            <v>ZHT2021122200160</v>
          </cell>
          <cell r="C447" t="str">
            <v>隧道股份企业员工信息自助服务2021年服务合同</v>
          </cell>
          <cell r="K447" t="str">
            <v>上海城建数字产业集团有限公司</v>
          </cell>
          <cell r="BF447" t="str">
            <v>数智管理中心</v>
          </cell>
        </row>
        <row r="448">
          <cell r="B448" t="str">
            <v>ZHT2021122200154</v>
          </cell>
          <cell r="C448" t="str">
            <v>隧道股份网络安全学堂升级开发（V1.2版）</v>
          </cell>
          <cell r="K448" t="str">
            <v>上海城建数字产业集团有限公司</v>
          </cell>
          <cell r="BF448" t="str">
            <v>数智管理中心</v>
          </cell>
        </row>
        <row r="449">
          <cell r="B449" t="str">
            <v>ZHT2021122700164</v>
          </cell>
          <cell r="C449" t="str">
            <v>绍兴市区智慧快速路一体化运营管理方案技术服务合同</v>
          </cell>
          <cell r="K449" t="str">
            <v>绍兴市住房和城乡建设局</v>
          </cell>
          <cell r="BF449" t="str">
            <v>智能运管中心</v>
          </cell>
        </row>
        <row r="450">
          <cell r="B450" t="str">
            <v>ZHT2022011000009</v>
          </cell>
          <cell r="C450" t="str">
            <v>运营集团服务合同-面向全生命周期管理的多隧道运维平台-考核评价体系-软件开发</v>
          </cell>
          <cell r="K450" t="str">
            <v>上海城建城市运营（集团）有限公司</v>
          </cell>
          <cell r="BF450" t="str">
            <v>智能运管中心</v>
          </cell>
        </row>
        <row r="451">
          <cell r="B451" t="str">
            <v>ZHT2022011200010</v>
          </cell>
          <cell r="C451" t="str">
            <v>运营集团服务合同-面向全生命周期管理的多隧道运维平台-数据标准化-软件开发</v>
          </cell>
          <cell r="K451" t="str">
            <v>上海城建城市运营（集团）有限公司</v>
          </cell>
          <cell r="BF451" t="str">
            <v>智能运管中心</v>
          </cell>
        </row>
        <row r="452">
          <cell r="B452" t="str">
            <v>ZHT2022011200012</v>
          </cell>
          <cell r="C452" t="str">
            <v>面向全生命周期管理的多隧道运维平台（功能优化与部署实施）软件开发</v>
          </cell>
          <cell r="K452" t="str">
            <v>上海城建城市运营（集团）有限公司</v>
          </cell>
          <cell r="BF452" t="str">
            <v>智能运管中心</v>
          </cell>
        </row>
        <row r="453">
          <cell r="B453" t="str">
            <v>ZHT2022011200011</v>
          </cell>
          <cell r="C453" t="str">
            <v>面向全生命周期管理的多隧道运维平台（单项目新功能）软件开发</v>
          </cell>
          <cell r="K453" t="str">
            <v>上海城建城市运营（集团）有限公司</v>
          </cell>
          <cell r="BF453" t="str">
            <v>智能运管中心</v>
          </cell>
        </row>
        <row r="454">
          <cell r="B454" t="str">
            <v>ZHT2022010600006</v>
          </cell>
          <cell r="C454" t="str">
            <v>隧道股份上海城建物资有限公司 视频会议系统设备采购合同</v>
          </cell>
          <cell r="K454" t="str">
            <v>上海城建物资有限公司</v>
          </cell>
          <cell r="BF454" t="str">
            <v>智能运管中心</v>
          </cell>
        </row>
        <row r="455">
          <cell r="B455" t="str">
            <v>ZHT2021122000150</v>
          </cell>
          <cell r="C455" t="str">
            <v>机场联络线JCXSG-5标智慧隧道项目</v>
          </cell>
          <cell r="K455" t="str">
            <v>上海隧道工程有限公司</v>
          </cell>
          <cell r="BF455" t="str">
            <v>数字建造中心</v>
          </cell>
        </row>
        <row r="456">
          <cell r="B456" t="str">
            <v>ZHT2021122800167</v>
          </cell>
          <cell r="C456" t="str">
            <v>地道视频监控缺陷整治工程</v>
          </cell>
          <cell r="K456" t="str">
            <v>上海浦江桥隧运营管理有限公司</v>
          </cell>
          <cell r="BF456" t="str">
            <v>智能运管中心</v>
          </cell>
        </row>
        <row r="457">
          <cell r="B457" t="str">
            <v>ZHT2022011400014</v>
          </cell>
          <cell r="C457" t="str">
            <v>2020年杭州时代大道南延项目工程信息化建设项目（补充合同二）</v>
          </cell>
          <cell r="K457" t="str">
            <v>上海城建市政工程（集团）有限公司</v>
          </cell>
          <cell r="BF457" t="str">
            <v>数智管理中心</v>
          </cell>
        </row>
        <row r="458">
          <cell r="B458" t="str">
            <v>ZHT2022010600005</v>
          </cell>
          <cell r="C458" t="str">
            <v>海口市桥梁隧道管养信息平台合同</v>
          </cell>
          <cell r="K458" t="str">
            <v>海口市建工城市运营管理有限公司</v>
          </cell>
          <cell r="BF458" t="str">
            <v>广东分公司</v>
          </cell>
        </row>
        <row r="459">
          <cell r="B459" t="str">
            <v>ZHT2021123100169</v>
          </cell>
          <cell r="C459" t="str">
            <v>BIMRUN云平台合作协议-澳门黑沙湾C2地段</v>
          </cell>
          <cell r="K459" t="str">
            <v>广东方程建筑科技有限公司</v>
          </cell>
          <cell r="BF459" t="str">
            <v>广东分公司</v>
          </cell>
        </row>
        <row r="460">
          <cell r="B460" t="str">
            <v>ZHT2022010400001</v>
          </cell>
          <cell r="C460" t="str">
            <v>2021年隧道股份视频监控系统（三期）补充合同</v>
          </cell>
          <cell r="K460" t="str">
            <v>上海城建数字产业集团有限公司</v>
          </cell>
          <cell r="BF460" t="str">
            <v>数智管理中心</v>
          </cell>
        </row>
        <row r="461">
          <cell r="B461" t="str">
            <v>ZHT2022012400015</v>
          </cell>
          <cell r="C461" t="str">
            <v>临港养护基地信息化建设工程项目</v>
          </cell>
          <cell r="K461" t="str">
            <v>上海浦江桥隧运营管理有限公司</v>
          </cell>
          <cell r="BF461" t="str">
            <v>智能运管中心</v>
          </cell>
        </row>
        <row r="462">
          <cell r="B462" t="str">
            <v>ZHT2021122700166</v>
          </cell>
          <cell r="C462" t="str">
            <v>奉贤区智慧工地监管系统之国产化软件产品采购合同</v>
          </cell>
          <cell r="K462" t="str">
            <v>上海中软计算机系统工程有限公司</v>
          </cell>
          <cell r="BF462" t="str">
            <v>智能运管中心</v>
          </cell>
        </row>
        <row r="463">
          <cell r="B463" t="str">
            <v>ZHT2022022400019</v>
          </cell>
          <cell r="C463" t="str">
            <v>隧道股份上海城建数字产业集团有限公司视频会议系统设备采购合同</v>
          </cell>
          <cell r="K463" t="str">
            <v>上海城建数字产业集团有限公司</v>
          </cell>
          <cell r="BF463" t="str">
            <v>智能运管中心</v>
          </cell>
        </row>
        <row r="464">
          <cell r="B464" t="str">
            <v>ZHT2022022200017</v>
          </cell>
          <cell r="C464" t="str">
            <v>上海轨道交通市域线嘉闵线工程JMSG-1标智慧工地项目系统集成及技术服务合同</v>
          </cell>
          <cell r="K464" t="str">
            <v>上海建工集团股份有限公司</v>
          </cell>
          <cell r="BF464" t="str">
            <v>数字建造中心</v>
          </cell>
        </row>
        <row r="465">
          <cell r="B465" t="str">
            <v>ZHT2022011000008</v>
          </cell>
          <cell r="C465" t="str">
            <v>厦门第二东通道工程A5A标钢箱梁全生命周期平台技术服务</v>
          </cell>
          <cell r="K465" t="str">
            <v>上海振华重工（集团）股份有限公司</v>
          </cell>
          <cell r="BF465" t="str">
            <v>福建分公司</v>
          </cell>
        </row>
        <row r="466">
          <cell r="B466" t="str">
            <v>ZHT2022022100016</v>
          </cell>
          <cell r="C466" t="str">
            <v>隧道股份上海能源建设集团有限公司视频会议系统设备采购合同</v>
          </cell>
          <cell r="K466" t="str">
            <v>上海能源建设集团有限公司</v>
          </cell>
          <cell r="BF466" t="str">
            <v>智能运管中心</v>
          </cell>
        </row>
        <row r="467">
          <cell r="B467" t="str">
            <v>ZHT2022031400027</v>
          </cell>
          <cell r="C467" t="str">
            <v>2022 年度边坡健康监测系统运维服务合同</v>
          </cell>
          <cell r="K467" t="str">
            <v>深圳市交通公用设施管理处</v>
          </cell>
          <cell r="BF467" t="str">
            <v>广东分公司</v>
          </cell>
        </row>
        <row r="468">
          <cell r="B468" t="str">
            <v>ZHT2022030800022</v>
          </cell>
          <cell r="C468" t="str">
            <v>基于BIM的工程管理平台应用与咨询服务合同-环莞快速路三期路面标</v>
          </cell>
          <cell r="K468" t="str">
            <v>广东冠粤路桥有限公司</v>
          </cell>
          <cell r="BF468" t="str">
            <v>广东分公司</v>
          </cell>
        </row>
        <row r="469">
          <cell r="B469" t="str">
            <v>ZHT2022022400018</v>
          </cell>
          <cell r="C469" t="str">
            <v>诸暨市项目全生命周期数字管理平台建设服务项目合同</v>
          </cell>
          <cell r="K469" t="str">
            <v>浙江公路水运工程咨询有限责任公司</v>
          </cell>
          <cell r="BF469" t="str">
            <v>智能运管中心</v>
          </cell>
        </row>
        <row r="470">
          <cell r="B470" t="str">
            <v>ZHT2022050400036</v>
          </cell>
          <cell r="C470" t="str">
            <v>嘉定F1方舱医院智慧监管平台技术服务</v>
          </cell>
          <cell r="K470" t="str">
            <v>上海城建数字产业集团有限公司</v>
          </cell>
          <cell r="BF470" t="str">
            <v>智能运管中心</v>
          </cell>
        </row>
        <row r="471">
          <cell r="B471" t="str">
            <v>ZHT2022050400035</v>
          </cell>
          <cell r="C471" t="str">
            <v>F1方舱支援项目无人机行业应用软件销售及服务合同</v>
          </cell>
          <cell r="K471" t="str">
            <v>上海城建数字产业集团有限公司</v>
          </cell>
          <cell r="BF471" t="str">
            <v>智能运管中心</v>
          </cell>
        </row>
        <row r="472">
          <cell r="B472" t="str">
            <v>ZHT2022050900037</v>
          </cell>
          <cell r="C472" t="str">
            <v>地下实验室科研数据动态管理平台项目</v>
          </cell>
          <cell r="K472" t="str">
            <v>核工业北京地质研究院</v>
          </cell>
          <cell r="BF472" t="str">
            <v>数字建造中心</v>
          </cell>
        </row>
        <row r="473">
          <cell r="B473" t="str">
            <v>ZHT2022030800023</v>
          </cell>
          <cell r="C473" t="str">
            <v>绍兴G329国道智慧快速路改造工程基础设施结构智能监测工程专业分包</v>
          </cell>
          <cell r="K473" t="str">
            <v>中铁一局集团第五工程有限公司</v>
          </cell>
          <cell r="BF473" t="str">
            <v>智能运管中心</v>
          </cell>
        </row>
        <row r="474">
          <cell r="B474" t="str">
            <v>ZHT2022051300038</v>
          </cell>
          <cell r="C474" t="str">
            <v>青岛国际资源配置中心北片区建设运营数智一体化项目</v>
          </cell>
          <cell r="K474" t="str">
            <v>中德联合集团有限公司</v>
          </cell>
          <cell r="BF474" t="str">
            <v>数字建造中心</v>
          </cell>
        </row>
        <row r="475">
          <cell r="B475" t="str">
            <v>ZHT2022031100026</v>
          </cell>
          <cell r="C475" t="str">
            <v>嘉兴市污水管网智慧平台BIM+GIS系统建设项目（嘉兴市联合污水外排一期泵站及管网大修工程）</v>
          </cell>
          <cell r="K475" t="str">
            <v>上海市城市建设设计研究总院（集团）有限公司</v>
          </cell>
          <cell r="BF475" t="str">
            <v>智能运管中心</v>
          </cell>
        </row>
        <row r="476">
          <cell r="B476" t="str">
            <v>ZHT2022052600040</v>
          </cell>
          <cell r="C476" t="str">
            <v>环莞快速路三期莞深高速至东部快速路段工程（一标段）</v>
          </cell>
          <cell r="K476" t="str">
            <v>浙江交工集团股份有限公司东莞市环莞快速路三期莞深高速至东部快速路段工程土建一标项目经理部</v>
          </cell>
          <cell r="BF476" t="str">
            <v>广东分公司</v>
          </cell>
        </row>
        <row r="477">
          <cell r="B477" t="str">
            <v>ZHT2021122200155</v>
          </cell>
          <cell r="C477" t="str">
            <v>上海市域铁路机场联络线 1 标一分部中铁二十四局集团有限公司智慧工地项目系统集成及技术服务补充合同</v>
          </cell>
          <cell r="K477" t="str">
            <v>中铁二十四局集团有限公司</v>
          </cell>
          <cell r="BF477" t="str">
            <v>数字建造中心</v>
          </cell>
        </row>
        <row r="478">
          <cell r="B478" t="str">
            <v>ZHT2022031100025</v>
          </cell>
          <cell r="C478" t="str">
            <v>上海轨道交通市域线机场联络线虹桥枢纽工程系统集成及技术服务合同</v>
          </cell>
          <cell r="K478" t="str">
            <v>上海荔汀实业有限公司</v>
          </cell>
          <cell r="BF478" t="str">
            <v>数字建造中心</v>
          </cell>
        </row>
        <row r="479">
          <cell r="B479" t="str">
            <v>ZHT2022061300045</v>
          </cell>
          <cell r="C479" t="str">
            <v>梅红小学建设工程项目BIM全过程咨询服务合同</v>
          </cell>
          <cell r="K479" t="str">
            <v>深圳市福田区建筑工务署</v>
          </cell>
          <cell r="BF479" t="str">
            <v>广东分公司</v>
          </cell>
        </row>
        <row r="480">
          <cell r="B480" t="str">
            <v>ZHT2022031700033</v>
          </cell>
          <cell r="C480" t="str">
            <v>隧道股份上海城建置业发展有限公司视频会议系统设备采购合同</v>
          </cell>
          <cell r="K480" t="str">
            <v>上海城建置业发展有限公司</v>
          </cell>
          <cell r="BF480" t="str">
            <v>智能运管中心</v>
          </cell>
        </row>
        <row r="481">
          <cell r="B481" t="str">
            <v>ZHT2022022500020</v>
          </cell>
          <cell r="C481" t="str">
            <v>隧道股份上海公路桥梁(集团)有限公司 视频会议系统设备采购合同</v>
          </cell>
          <cell r="K481" t="str">
            <v>上海公路桥梁（集团）有限公司</v>
          </cell>
          <cell r="BF481" t="str">
            <v>智能运管中心</v>
          </cell>
        </row>
        <row r="482">
          <cell r="B482" t="str">
            <v>ZHT2022060600043</v>
          </cell>
          <cell r="C482" t="str">
            <v>嘉兴市铁投集团建设一体化全过程管控平台建设服务项目合同</v>
          </cell>
          <cell r="K482" t="str">
            <v>嘉兴市铁路与轨道交通投资集团有限责任公司</v>
          </cell>
          <cell r="BF482" t="str">
            <v>数字建造中心</v>
          </cell>
        </row>
        <row r="483">
          <cell r="B483" t="str">
            <v>ZHT2022061700046</v>
          </cell>
          <cell r="C483" t="str">
            <v>龙岗区委党校迁址重建工程BIM设计与施工联合应用技术服务合同</v>
          </cell>
          <cell r="K483" t="str">
            <v>华润（深圳）有限公司</v>
          </cell>
          <cell r="BF483" t="str">
            <v>广东分公司</v>
          </cell>
        </row>
        <row r="484">
          <cell r="B484" t="str">
            <v>ZHT2022032100034</v>
          </cell>
          <cell r="C484" t="str">
            <v>产品购销合同</v>
          </cell>
          <cell r="K484" t="str">
            <v>上海市基础工程集团有限公司</v>
          </cell>
          <cell r="BF484" t="str">
            <v>数字建造中心</v>
          </cell>
        </row>
        <row r="485">
          <cell r="B485" t="str">
            <v>ZHT2022060600044</v>
          </cell>
          <cell r="C485" t="str">
            <v>基于数字孪生的地铁资产变化监测与更新及其示范应用</v>
          </cell>
          <cell r="K485" t="str">
            <v>厦门轨道交通集团有限公司</v>
          </cell>
          <cell r="BF485" t="str">
            <v>市场经营拓展中心</v>
          </cell>
        </row>
        <row r="486">
          <cell r="B486" t="str">
            <v>ZHT2022031600029</v>
          </cell>
          <cell r="C486" t="str">
            <v>越江大桥全生命管养平台软件开发服务</v>
          </cell>
          <cell r="K486" t="str">
            <v>上海浦江桥隧运营管理有限公司</v>
          </cell>
          <cell r="BF486" t="str">
            <v>智能运管中心</v>
          </cell>
        </row>
        <row r="487">
          <cell r="B487" t="str">
            <v>ZHT2022031400028</v>
          </cell>
          <cell r="C487" t="str">
            <v>智能基础设施编码测试与应用示范</v>
          </cell>
          <cell r="K487" t="str">
            <v>上海市政工程设计研究总院（集团）有限公司</v>
          </cell>
          <cell r="BF487" t="str">
            <v>智能运管中心</v>
          </cell>
        </row>
        <row r="488">
          <cell r="B488" t="str">
            <v>ZHT2022031700032</v>
          </cell>
          <cell r="C488" t="str">
            <v>视频会议系统设备采购合同</v>
          </cell>
          <cell r="K488" t="str">
            <v>上海基础设施建设发展（集团）有限公司</v>
          </cell>
          <cell r="BF488" t="str">
            <v>智能运管中心</v>
          </cell>
        </row>
        <row r="489">
          <cell r="B489" t="str">
            <v>ZHT2022011200013</v>
          </cell>
          <cell r="C489" t="str">
            <v>隧道股份上海市地下空间开发实业有限公司视频会议系统设备采购合同</v>
          </cell>
          <cell r="K489" t="str">
            <v>上海市地下空间开发实业有限公司</v>
          </cell>
          <cell r="BF489" t="str">
            <v>智能运管中心</v>
          </cell>
        </row>
        <row r="490">
          <cell r="B490" t="str">
            <v>ZHT2022031700030</v>
          </cell>
          <cell r="C490" t="str">
            <v>隧道股份上海建元财务管理有限公司 视频会议系统设备采购合同</v>
          </cell>
          <cell r="K490" t="str">
            <v>上海建元财务管理有限公司</v>
          </cell>
          <cell r="BF490" t="str">
            <v>智能运管中心</v>
          </cell>
        </row>
        <row r="491">
          <cell r="B491" t="str">
            <v>ZHT2022062400048</v>
          </cell>
          <cell r="C491" t="str">
            <v>萧山钱江污水处理厂BIM运维服务平台建设项目</v>
          </cell>
          <cell r="K491" t="str">
            <v>浙江和达科技股份有限公司</v>
          </cell>
          <cell r="BF491" t="str">
            <v>智能运管中心</v>
          </cell>
        </row>
        <row r="492">
          <cell r="B492" t="str">
            <v>ZHT2022060200042</v>
          </cell>
          <cell r="C492" t="str">
            <v>工程管理平台项目开发外包合同</v>
          </cell>
          <cell r="K492" t="str">
            <v>重庆交通开投科技发展有限公司</v>
          </cell>
          <cell r="BF492" t="str">
            <v>广东分公司</v>
          </cell>
        </row>
        <row r="493">
          <cell r="B493" t="str">
            <v>ZHT2022070500054</v>
          </cell>
          <cell r="C493" t="str">
            <v>上海 市城市建设设计研究总院 （ 集团 ） 有限公司 视频会议系统设备采购合同</v>
          </cell>
          <cell r="K493" t="str">
            <v>上海市城市建设设计研究总院（集团）有限公司</v>
          </cell>
          <cell r="BF493" t="str">
            <v>智能运管中心</v>
          </cell>
        </row>
        <row r="494">
          <cell r="B494" t="str">
            <v>ZHT2022052800041</v>
          </cell>
          <cell r="C494" t="str">
            <v>上海市燃气行业监管信息系统2022年升级改造项目（上海市燃料电池汽车加氢站监管平台）</v>
          </cell>
          <cell r="K494" t="str">
            <v>上海市燃气管理事务中心</v>
          </cell>
          <cell r="BF494" t="str">
            <v>数字建造中心</v>
          </cell>
        </row>
        <row r="495">
          <cell r="B495" t="str">
            <v>ZHT2022071800057</v>
          </cell>
          <cell r="C495" t="str">
            <v>大湾区区域总部展示厅硬件系统</v>
          </cell>
          <cell r="K495" t="str">
            <v>广东湾建基础设施发展集团有限公司</v>
          </cell>
          <cell r="BF495" t="str">
            <v>广东分公司</v>
          </cell>
        </row>
        <row r="496">
          <cell r="B496" t="str">
            <v>ZHT2022072800060</v>
          </cell>
          <cell r="C496" t="str">
            <v>深莞龙光西丽32亩（玖麟商务中心）项目新开2号大门</v>
          </cell>
          <cell r="K496" t="str">
            <v>深圳市龙光骏博房地产有限公司</v>
          </cell>
          <cell r="BF496" t="str">
            <v>广东分公司</v>
          </cell>
        </row>
        <row r="497">
          <cell r="B497" t="str">
            <v>ZHT2022071500055</v>
          </cell>
          <cell r="C497" t="str">
            <v>环莞快速路三期莞深高速至东部快速路段工程 -3标</v>
          </cell>
          <cell r="K497" t="str">
            <v>中铁十五局集团有限公司东莞市环莞快速路三期莞深高速至东部快速路段工程土建三标项目经理部</v>
          </cell>
          <cell r="BF497" t="str">
            <v>广东分公司</v>
          </cell>
        </row>
        <row r="498">
          <cell r="B498" t="str">
            <v>ZHT2022070400053</v>
          </cell>
          <cell r="C498" t="str">
            <v>徐汇区滨江C单元188N-Q-1地块商办楼项目BIM运营平台开发服务合同</v>
          </cell>
          <cell r="K498" t="str">
            <v>上海瑞腾国际置业有限公司</v>
          </cell>
          <cell r="BF498" t="str">
            <v>数智管理中心</v>
          </cell>
        </row>
        <row r="499">
          <cell r="B499" t="str">
            <v>ZHT2022022500021</v>
          </cell>
          <cell r="C499" t="str">
            <v>隧道股份上海城建国际工程有限公司 视频会议系统设备采购合同</v>
          </cell>
          <cell r="K499" t="str">
            <v>上海城建国际工程有限公司</v>
          </cell>
          <cell r="BF499" t="str">
            <v>智能运管中心</v>
          </cell>
        </row>
        <row r="500">
          <cell r="B500" t="str">
            <v>ZHT2022081000062</v>
          </cell>
          <cell r="C500" t="str">
            <v>市域铁路视频广场一期建设-技术咨询合同</v>
          </cell>
          <cell r="K500" t="str">
            <v>上海申铁投资有限公司</v>
          </cell>
          <cell r="BF500" t="str">
            <v>数字建造中心</v>
          </cell>
        </row>
        <row r="501">
          <cell r="B501" t="str">
            <v>ZHT2022082400069</v>
          </cell>
          <cell r="C501" t="str">
            <v>嘉浏智慧高速机电系统施工项目专业分包合同</v>
          </cell>
          <cell r="K501" t="str">
            <v>上海智能交通有限公司</v>
          </cell>
          <cell r="BF501" t="str">
            <v>智能运管中心</v>
          </cell>
        </row>
        <row r="502">
          <cell r="B502" t="str">
            <v>ZHT2022062900051</v>
          </cell>
          <cell r="C502" t="str">
            <v>上海轨道交通市域线机场联络工程（东段）JCXSG-13标智慧工地项目系统集成及技术服务合同</v>
          </cell>
          <cell r="K502" t="str">
            <v>上海建工集团股份有限公司</v>
          </cell>
          <cell r="BF502" t="str">
            <v>数字建造中心</v>
          </cell>
        </row>
        <row r="503">
          <cell r="B503" t="str">
            <v>ZHT2022070100052</v>
          </cell>
          <cell r="C503" t="str">
            <v>中铁上海工程局集团有限公司城市轨道交通工程分公司上海市域线嘉闵线工程JMSG-19标项目部智慧工地系统集成及技术服务</v>
          </cell>
          <cell r="K503" t="str">
            <v>中铁上海工程局集团有限公司</v>
          </cell>
          <cell r="BF503" t="str">
            <v>数字建造中心</v>
          </cell>
        </row>
        <row r="504">
          <cell r="B504" t="str">
            <v>ZHT2022081500063</v>
          </cell>
          <cell r="C504" t="str">
            <v>上海市水务建设工程安全质量监督管理系统运行维护</v>
          </cell>
          <cell r="K504" t="str">
            <v>上海市水务建设工程安全质量监督中心站</v>
          </cell>
          <cell r="BF504" t="str">
            <v>数字建造中心</v>
          </cell>
        </row>
        <row r="505">
          <cell r="B505" t="str">
            <v>ZHT2022090100071</v>
          </cell>
          <cell r="C505" t="str">
            <v>上海市民防办公室BIM信息管理平台维护与数据治理采购合同书（2022）</v>
          </cell>
          <cell r="K505" t="str">
            <v>光典信息发展有限公司</v>
          </cell>
          <cell r="BF505" t="str">
            <v>数字建造中心</v>
          </cell>
        </row>
        <row r="506">
          <cell r="B506" t="str">
            <v>ZHT2022082400068</v>
          </cell>
          <cell r="C506" t="str">
            <v>浦东新区精神卫生中心（书院院区）新建工程-BIM的合同</v>
          </cell>
          <cell r="K506" t="str">
            <v>上海市浦东新区南汇精神卫生中心</v>
          </cell>
          <cell r="BF506" t="str">
            <v>数字建造中心</v>
          </cell>
        </row>
        <row r="507">
          <cell r="B507" t="str">
            <v>ZHT2022080200061</v>
          </cell>
          <cell r="C507" t="str">
            <v>上海轨道交通市域线机场联络线工程JCXSG-5标智慧工地项目</v>
          </cell>
          <cell r="K507" t="str">
            <v>上海隧道工程有限公司</v>
          </cell>
          <cell r="BF507" t="str">
            <v>数字建造中心</v>
          </cell>
        </row>
        <row r="508">
          <cell r="B508" t="str">
            <v>ZHT2022091600076</v>
          </cell>
          <cell r="C508" t="str">
            <v>供排水工程重要部位（关键工序）质量管控项目</v>
          </cell>
          <cell r="K508" t="str">
            <v>上海城建数字产业集团有限公司</v>
          </cell>
          <cell r="BF508" t="str">
            <v>数字建造中心</v>
          </cell>
        </row>
        <row r="509">
          <cell r="B509" t="str">
            <v>ZHT2022091600077</v>
          </cell>
          <cell r="C509" t="str">
            <v>供排水工程危大工程管理和风险分级管控</v>
          </cell>
          <cell r="K509" t="str">
            <v>上海城建数字产业集团有限公司</v>
          </cell>
          <cell r="BF509" t="str">
            <v>数字建造中心</v>
          </cell>
        </row>
        <row r="510">
          <cell r="B510" t="str">
            <v>ZHT2022081500064</v>
          </cell>
          <cell r="C510" t="str">
            <v>上海轨道交通市域线机场联络工程（东段）JCXSG-16标智慧工地项目</v>
          </cell>
          <cell r="K510" t="str">
            <v>上海建工四建集团有限公司</v>
          </cell>
          <cell r="BF510" t="str">
            <v>数字建造中心</v>
          </cell>
        </row>
        <row r="511">
          <cell r="B511" t="str">
            <v>ZHT2022091900078</v>
          </cell>
          <cell r="C511" t="str">
            <v>盛和房产BIM标准技术服务合同</v>
          </cell>
          <cell r="K511" t="str">
            <v>江苏盛和房地产股份有限公司</v>
          </cell>
          <cell r="BF511" t="str">
            <v>智能运管中心</v>
          </cell>
        </row>
        <row r="512">
          <cell r="B512" t="str">
            <v>ZHT2022090600073</v>
          </cell>
          <cell r="C512" t="str">
            <v>上海轨道交通市域线机场联络线工程JCXSG-5标智慧工地设备采购及配套技术服务项目</v>
          </cell>
          <cell r="K512" t="str">
            <v>上海隧道工程有限公司</v>
          </cell>
          <cell r="BF512" t="str">
            <v>数字建造中心</v>
          </cell>
        </row>
        <row r="513">
          <cell r="B513" t="str">
            <v>ZHT2022062300047</v>
          </cell>
          <cell r="C513" t="str">
            <v>太原市城市轨道交通2号线一期工程控制中心楼宇智能化项目BIM智慧楼宇平台</v>
          </cell>
          <cell r="K513" t="str">
            <v>青岛海信网络科技股份有限公司</v>
          </cell>
          <cell r="BF513" t="str">
            <v>福建分公司</v>
          </cell>
        </row>
        <row r="514">
          <cell r="B514" t="str">
            <v>ZHT2022081700066</v>
          </cell>
          <cell r="C514" t="str">
            <v>数据驱动的区域化设施全生命周期精准维养研究与应用科研项目设备采购</v>
          </cell>
          <cell r="K514" t="str">
            <v>上海城建养护管理有限公司</v>
          </cell>
          <cell r="BF514" t="str">
            <v>智能运管中心</v>
          </cell>
        </row>
        <row r="515">
          <cell r="B515" t="str">
            <v>ZHT2022092800083</v>
          </cell>
          <cell r="C515" t="str">
            <v>南湖工业污水处理厂配套项目智慧水务项目合同</v>
          </cell>
          <cell r="K515" t="str">
            <v>嘉兴市南数运营科技有限公司</v>
          </cell>
          <cell r="BF515" t="str">
            <v>智能运管中心</v>
          </cell>
        </row>
        <row r="516">
          <cell r="B516" t="str">
            <v>ZHT2022092000079</v>
          </cell>
          <cell r="C516" t="str">
            <v>金桥出口加工区T29地块智慧工地管理服务项目</v>
          </cell>
          <cell r="K516" t="str">
            <v>上海金桥出口加工区联合发展有限公司</v>
          </cell>
          <cell r="BF516" t="str">
            <v>数字建造中心</v>
          </cell>
        </row>
        <row r="517">
          <cell r="B517" t="str">
            <v>ZHT2022092900084</v>
          </cell>
          <cell r="C517" t="str">
            <v>供排水工程钢顶管焊接施工质量QC攻关</v>
          </cell>
          <cell r="K517" t="str">
            <v>上海城建数字产业集团有限公司</v>
          </cell>
          <cell r="BF517" t="str">
            <v>数字建造中心</v>
          </cell>
        </row>
        <row r="518">
          <cell r="B518" t="str">
            <v>ZHT2022092200080</v>
          </cell>
          <cell r="C518" t="str">
            <v>南汇支线（两港市域铁路）工程NHSG-1标智慧工地项目</v>
          </cell>
          <cell r="K518" t="str">
            <v>上海隧道工程有限公司</v>
          </cell>
          <cell r="BF518" t="str">
            <v>数字建造中心</v>
          </cell>
        </row>
        <row r="519">
          <cell r="B519" t="str">
            <v>ZHT2022082300067</v>
          </cell>
          <cell r="C519" t="str">
            <v>隧道股份上海城建城市运营（集团）有限公司视频会议系统设备采购合同</v>
          </cell>
          <cell r="K519" t="str">
            <v>上海城建城市运营（集团）有限公司</v>
          </cell>
          <cell r="BF519" t="str">
            <v>智能运管中心</v>
          </cell>
        </row>
        <row r="520">
          <cell r="B520" t="str">
            <v>ZHT2022092600081</v>
          </cell>
          <cell r="C520" t="str">
            <v>城东埭头公交综合场站工程建设管理信息化平台新增项目级授权应用服务</v>
          </cell>
          <cell r="K520" t="str">
            <v>福建第一公路工程集团有限公司</v>
          </cell>
          <cell r="BF520" t="str">
            <v>福建分公司</v>
          </cell>
        </row>
        <row r="521">
          <cell r="B521" t="str">
            <v>ZHT2022051300039</v>
          </cell>
          <cell r="C521" t="str">
            <v>妈湾隧道1标数字孪生工地项目</v>
          </cell>
          <cell r="K521" t="str">
            <v>上海隧道工程有限公司</v>
          </cell>
          <cell r="BF521" t="str">
            <v>广东分公司</v>
          </cell>
        </row>
        <row r="522">
          <cell r="B522" t="str">
            <v>ZHT2022100900087</v>
          </cell>
          <cell r="C522" t="str">
            <v>重庆市智慧工地建设咨询服务合同</v>
          </cell>
          <cell r="K522" t="str">
            <v>重庆交通开投科技发展有限公司</v>
          </cell>
          <cell r="BF522" t="str">
            <v>广东分公司</v>
          </cell>
        </row>
        <row r="523">
          <cell r="B523" t="str">
            <v>ZHT2022101900088</v>
          </cell>
          <cell r="C523" t="str">
            <v>城市运营集团安全等保测评服务</v>
          </cell>
          <cell r="K523" t="str">
            <v>上海城建城市运营（集团）有限公司</v>
          </cell>
          <cell r="BF523" t="str">
            <v>数智管理中心</v>
          </cell>
        </row>
        <row r="524">
          <cell r="B524" t="str">
            <v>ZHT2022090200072</v>
          </cell>
          <cell r="C524" t="str">
            <v>上海市域铁路风险防控基坑信息化平台开发技术服务</v>
          </cell>
          <cell r="K524" t="str">
            <v>上海申铁投资有限公司</v>
          </cell>
          <cell r="BF524" t="str">
            <v>数字建造中心</v>
          </cell>
        </row>
        <row r="525">
          <cell r="B525" t="str">
            <v>ZHT2022071500056</v>
          </cell>
          <cell r="C525" t="str">
            <v>环莞快速路三期莞深高速至东部快速路段工程-2标</v>
          </cell>
          <cell r="K525" t="str">
            <v>中铁大桥局集团有限公司第四工程分公司路三期莞深高速至东部快速路段工程土建三标项目经理部</v>
          </cell>
          <cell r="BF525" t="str">
            <v>广东分公司</v>
          </cell>
        </row>
        <row r="526">
          <cell r="B526" t="str">
            <v>ZHT2022090100070</v>
          </cell>
          <cell r="C526" t="str">
            <v>上海轨道交通市域线嘉闵线工程JMSG-15标智慧工地项目</v>
          </cell>
          <cell r="K526" t="str">
            <v>中铁十一局集团城市轨道工程有限公司</v>
          </cell>
          <cell r="BF526" t="str">
            <v>数字建造中心</v>
          </cell>
        </row>
        <row r="527">
          <cell r="B527" t="str">
            <v>ZHT2022091400075</v>
          </cell>
          <cell r="C527" t="str">
            <v>隧道股份上海城建水务工程有限公司视频会议系统设备采购合同</v>
          </cell>
          <cell r="K527" t="str">
            <v>上海城建水务工程有限公司</v>
          </cell>
          <cell r="BF527" t="str">
            <v>智能运管中心</v>
          </cell>
        </row>
        <row r="528">
          <cell r="B528" t="str">
            <v>ZHT2022102400089</v>
          </cell>
          <cell r="C528" t="str">
            <v>中信金融中心项目基于BIM的数字化技术研究</v>
          </cell>
          <cell r="K528" t="str">
            <v>中信建设有限责任公司</v>
          </cell>
          <cell r="BF528" t="str">
            <v>广东分公司</v>
          </cell>
        </row>
        <row r="529">
          <cell r="B529" t="str">
            <v>ZHT2022110300093</v>
          </cell>
          <cell r="C529" t="str">
            <v>2023年陆家嘴乐居租赁公寓管理软件系统网络资源配置与服务器运维技术服务合同</v>
          </cell>
          <cell r="K529" t="str">
            <v>上海陆家嘴（集团）有限公司</v>
          </cell>
          <cell r="BF529" t="str">
            <v>数智管理中心</v>
          </cell>
        </row>
        <row r="530">
          <cell r="B530" t="str">
            <v>ZHT2022092800082</v>
          </cell>
          <cell r="C530" t="str">
            <v>绍兴市二环南路智慧快速路智慧功能工程建设工程施工专业分包</v>
          </cell>
          <cell r="K530" t="str">
            <v>中铁十一局集团有限公司
长业建设集团有限公司</v>
          </cell>
          <cell r="BF530" t="str">
            <v>数字建造中心</v>
          </cell>
        </row>
        <row r="531">
          <cell r="B531" t="str">
            <v>ZHT2022112200101</v>
          </cell>
          <cell r="C531" t="str">
            <v>既有轻纺城高架柯桥段智慧化改造工程采购合同</v>
          </cell>
          <cell r="K531" t="str">
            <v>上海城建数字产业集团有限公司</v>
          </cell>
          <cell r="BF531" t="str">
            <v>智能运管中心</v>
          </cell>
        </row>
        <row r="532">
          <cell r="B532" t="str">
            <v>ZHT2022112200102</v>
          </cell>
          <cell r="C532" t="str">
            <v>既有轻纺城高架柯桥段智慧化改造工程技术服务</v>
          </cell>
          <cell r="K532" t="str">
            <v>上海城建数字产业集团有限公司</v>
          </cell>
          <cell r="BF532" t="str">
            <v>智能运管中心</v>
          </cell>
        </row>
        <row r="533">
          <cell r="B533" t="str">
            <v>ZHT2022100800085</v>
          </cell>
          <cell r="C533" t="str">
            <v>上海隧道4标智慧工地项目（增项）</v>
          </cell>
          <cell r="K533" t="str">
            <v>上海隧道工程有限公司</v>
          </cell>
          <cell r="BF533" t="str">
            <v>数字建造中心</v>
          </cell>
        </row>
        <row r="534">
          <cell r="B534" t="str">
            <v>ZHT2022102800091</v>
          </cell>
          <cell r="C534" t="str">
            <v>上海城建数字产业集团有限公司OA系统建设项目（二期）</v>
          </cell>
          <cell r="K534" t="str">
            <v>上海城建数字产业集团有限公司</v>
          </cell>
          <cell r="BF534" t="str">
            <v>数智管理中心</v>
          </cell>
        </row>
        <row r="535">
          <cell r="B535" t="str">
            <v>ZHT2022112200098</v>
          </cell>
          <cell r="C535" t="str">
            <v>城盾隧安数字化管控项目平台技术服务合同</v>
          </cell>
          <cell r="K535" t="str">
            <v>城盾隧安地下工程有限公司</v>
          </cell>
          <cell r="BF535" t="str">
            <v>数字建造中心</v>
          </cell>
        </row>
        <row r="536">
          <cell r="B536" t="str">
            <v>ZHT2022112200099</v>
          </cell>
          <cell r="C536" t="str">
            <v>轨道交通应急抢险应用系统技术服务合同</v>
          </cell>
          <cell r="K536" t="str">
            <v>城盾隧安地下工程有限公司</v>
          </cell>
          <cell r="BF536" t="str">
            <v>数字建造中心</v>
          </cell>
        </row>
        <row r="537">
          <cell r="B537" t="str">
            <v>ZHT2022112200100</v>
          </cell>
          <cell r="C537" t="str">
            <v>轨道交通运营结构维保及隧道综合综合整治大修应用系统技术服务合同</v>
          </cell>
          <cell r="K537" t="str">
            <v>城盾隧安地下工程有限公司</v>
          </cell>
          <cell r="BF537" t="str">
            <v>数字建造中心</v>
          </cell>
        </row>
        <row r="538">
          <cell r="B538" t="str">
            <v>ZHT2022112300104</v>
          </cell>
          <cell r="C538" t="str">
            <v>绍兴二环南路智慧快速路智慧工程采购合同</v>
          </cell>
          <cell r="K538" t="str">
            <v>上海城建数字产业集团有限公司</v>
          </cell>
          <cell r="BF538" t="str">
            <v>数字建造中心</v>
          </cell>
        </row>
        <row r="539">
          <cell r="B539" t="str">
            <v>ZHT2022112500106</v>
          </cell>
          <cell r="C539" t="str">
            <v>2022年隧道股份软件系统标准运维服务</v>
          </cell>
          <cell r="K539" t="str">
            <v>上海城建数字产业集团有限公司</v>
          </cell>
          <cell r="BF539" t="str">
            <v>数智管理中心</v>
          </cell>
        </row>
        <row r="540">
          <cell r="B540" t="str">
            <v>ZHT2022110800094</v>
          </cell>
          <cell r="C540" t="str">
            <v>绿云路（凤林西路以北-329国道）智慧快速路工程BIM全寿命期大数据管理平台建设服务项目</v>
          </cell>
          <cell r="K540" t="str">
            <v>绍兴市城投建设开发有限公司</v>
          </cell>
          <cell r="BF540" t="str">
            <v>数字建造中心</v>
          </cell>
        </row>
        <row r="541">
          <cell r="B541" t="str">
            <v>ZHT2022111800096</v>
          </cell>
          <cell r="C541" t="str">
            <v>BIMRUN平台私有云及其相关技术服务采购</v>
          </cell>
          <cell r="K541" t="str">
            <v>上海燃气工程设计研究有限公司</v>
          </cell>
          <cell r="BF541" t="str">
            <v>数字建造中心</v>
          </cell>
        </row>
        <row r="542">
          <cell r="B542" t="str">
            <v>ZHT2022111400095</v>
          </cell>
          <cell r="C542" t="str">
            <v>闵浦三桥监控机房屏控系统升级服务</v>
          </cell>
          <cell r="K542" t="str">
            <v>上海浦江桥隧运营管理有限公司</v>
          </cell>
          <cell r="BF542" t="str">
            <v>智能运管中心</v>
          </cell>
        </row>
        <row r="543">
          <cell r="B543" t="str">
            <v>ZHT2022031700031</v>
          </cell>
          <cell r="C543" t="str">
            <v>隧道股份上海水务建设工程有限公司 视频会议系统设备采购合同</v>
          </cell>
          <cell r="K543" t="str">
            <v>上海水务建设工程有限公司</v>
          </cell>
          <cell r="BF543" t="str">
            <v>智能运管中心</v>
          </cell>
        </row>
        <row r="544">
          <cell r="B544" t="str">
            <v>ZHT2022112300103</v>
          </cell>
          <cell r="C544" t="str">
            <v>上海市域铁路9标中铁四局智慧工地项目</v>
          </cell>
          <cell r="K544" t="str">
            <v>中铁四局集团有限公司上海分公司</v>
          </cell>
          <cell r="BF544" t="str">
            <v>数字建造中心</v>
          </cell>
        </row>
        <row r="545">
          <cell r="B545" t="str">
            <v>ZHT2022103100092</v>
          </cell>
          <cell r="C545" t="str">
            <v>数据驱动的区域化设施全生命周期精准维养研究与应用（地道健康监测）</v>
          </cell>
          <cell r="K545" t="str">
            <v>上海城建养护管理有限公司</v>
          </cell>
          <cell r="BF545" t="str">
            <v>智能运管中心</v>
          </cell>
        </row>
        <row r="546">
          <cell r="B546" t="str">
            <v>ZHT2022120900108</v>
          </cell>
          <cell r="C546" t="str">
            <v>2022年隐患排查升级项目开发服务</v>
          </cell>
          <cell r="K546" t="str">
            <v>上海城建数字产业集团有限公司</v>
          </cell>
          <cell r="BF546" t="str">
            <v>数智管理中心</v>
          </cell>
        </row>
        <row r="547">
          <cell r="B547" t="str">
            <v>ZHT2022121200109</v>
          </cell>
          <cell r="C547" t="str">
            <v>2022年隧道股份BI系统升级开发技术服务</v>
          </cell>
          <cell r="K547" t="str">
            <v>上海城建数字产业集团有限公司</v>
          </cell>
          <cell r="BF547" t="str">
            <v>数智管理中心</v>
          </cell>
        </row>
        <row r="548">
          <cell r="B548" t="str">
            <v>ZHT2022121600114</v>
          </cell>
          <cell r="C548" t="str">
            <v>2022年统一门户及身份认证系统开发实施服务</v>
          </cell>
          <cell r="K548" t="str">
            <v>上海城建数字产业集团有限公司</v>
          </cell>
          <cell r="BF548" t="str">
            <v>数智管理中心</v>
          </cell>
        </row>
        <row r="549">
          <cell r="B549" t="str">
            <v>ZHT2022122000120</v>
          </cell>
          <cell r="C549" t="str">
            <v>2022年隧道股份数字哨兵系统开发</v>
          </cell>
          <cell r="K549" t="str">
            <v>上海城建数字产业集团有限公司</v>
          </cell>
          <cell r="BF549" t="str">
            <v>数智管理中心</v>
          </cell>
        </row>
        <row r="550">
          <cell r="B550" t="str">
            <v>ZHT2022121900115</v>
          </cell>
          <cell r="C550" t="str">
            <v>嘉兴港区智慧污水（化工园区）平台项目BIM系统 服务之AR/MR咨询项目</v>
          </cell>
          <cell r="K550" t="str">
            <v>浙江长三角规划设计研究咨询有限公司</v>
          </cell>
          <cell r="BF550" t="str">
            <v>福建分公司</v>
          </cell>
        </row>
        <row r="551">
          <cell r="B551" t="str">
            <v>ZHT2022121900116</v>
          </cell>
          <cell r="C551" t="str">
            <v>嘉兴港区智慧污水（化工园区）平台项目BIM系统服务之BIM咨询项目</v>
          </cell>
          <cell r="K551" t="str">
            <v>浙江长三角规划设计研究咨询有限公司</v>
          </cell>
          <cell r="BF551" t="str">
            <v>福建分公司</v>
          </cell>
        </row>
        <row r="552">
          <cell r="B552" t="str">
            <v>ZHT2022122000118</v>
          </cell>
          <cell r="C552" t="str">
            <v>2022年隧道股份信息安全等保测评服务</v>
          </cell>
          <cell r="K552" t="str">
            <v>上海隧道工程股份有限公司</v>
          </cell>
          <cell r="BF552" t="str">
            <v>数智管理中心</v>
          </cell>
        </row>
        <row r="553">
          <cell r="B553" t="str">
            <v>ZHT2022121200110</v>
          </cell>
          <cell r="C553" t="str">
            <v>隧道股份综合管理信息系统2022年实施服务</v>
          </cell>
          <cell r="K553" t="str">
            <v>上海城建数字产业集团有限公司</v>
          </cell>
          <cell r="BF553" t="str">
            <v>数智管理中心</v>
          </cell>
        </row>
        <row r="554">
          <cell r="B554" t="str">
            <v>ZHT2022122000119</v>
          </cell>
          <cell r="C554" t="str">
            <v>上海建元财务管理有限公司2022年OA系统实施服务项目</v>
          </cell>
          <cell r="K554" t="str">
            <v>上海城建数字产业集团有限公司</v>
          </cell>
          <cell r="BF554" t="str">
            <v>数智管理中心</v>
          </cell>
        </row>
        <row r="555">
          <cell r="B555" t="str">
            <v>ZHT2022122100121</v>
          </cell>
          <cell r="C555" t="str">
            <v>2022年隧道股份BI财务板块升级开发服务</v>
          </cell>
          <cell r="K555" t="str">
            <v>上海城建数字产业集团有限公司</v>
          </cell>
          <cell r="BF555" t="str">
            <v>数智管理中心</v>
          </cell>
        </row>
        <row r="556">
          <cell r="B556" t="str">
            <v>ZHT2022112100097</v>
          </cell>
          <cell r="C556" t="str">
            <v>《市域铁路工程基于建筑信息模型（BIM）分解结构的关键技术应用研究》</v>
          </cell>
          <cell r="K556" t="str">
            <v>上海申铁投资有限公司</v>
          </cell>
          <cell r="BF556" t="str">
            <v>数字建造中心</v>
          </cell>
        </row>
        <row r="557">
          <cell r="B557" t="str">
            <v>ZHT2022031000024</v>
          </cell>
          <cell r="C557" t="str">
            <v>秀洲区污水厂智能运维通用平台系统工程采购合同</v>
          </cell>
          <cell r="K557" t="str">
            <v>浙江长三角规划设计研究咨询有限公司</v>
          </cell>
          <cell r="BF557" t="str">
            <v>数字建造中心</v>
          </cell>
        </row>
        <row r="558">
          <cell r="B558" t="str">
            <v>ZHT2023032800029</v>
          </cell>
          <cell r="C558" t="str">
            <v>G15（嘉浏段）智慧高速业务平台开发技术服务合同</v>
          </cell>
          <cell r="K558" t="str">
            <v>上海城建智慧城市运营管理有限公司</v>
          </cell>
          <cell r="BF558" t="str">
            <v>智能运管中心</v>
          </cell>
        </row>
        <row r="559">
          <cell r="B559" t="str">
            <v>ZHT2023033100031</v>
          </cell>
          <cell r="C559" t="str">
            <v>G15（嘉浏段）智慧高速大屏软件系统开发</v>
          </cell>
          <cell r="K559" t="str">
            <v>上海巨一科技发展有限公司</v>
          </cell>
          <cell r="BF559" t="str">
            <v>智能运管中心</v>
          </cell>
        </row>
        <row r="560">
          <cell r="B560" t="str">
            <v>ZHT2022072600059</v>
          </cell>
          <cell r="C560" t="str">
            <v>上海轨道交通市域线机场联络线工程市政配套工程JCSZSG-5 标智慧工地平台服务合同</v>
          </cell>
          <cell r="K560" t="str">
            <v>上海市浦东新区建设（集团）有限公司</v>
          </cell>
          <cell r="BF560" t="str">
            <v>数字建造中心</v>
          </cell>
        </row>
        <row r="561">
          <cell r="B561" t="str">
            <v>ZHT2022091400074</v>
          </cell>
          <cell r="C561" t="str">
            <v>上海市域铁路机场联络线1标一分部 中铁二十四局集团有限公司智慧工地项目</v>
          </cell>
          <cell r="K561" t="str">
            <v>中铁二十四局集团有限公司</v>
          </cell>
          <cell r="BF561" t="str">
            <v>数字建造中心</v>
          </cell>
        </row>
        <row r="562">
          <cell r="B562" t="str">
            <v>ZHT2022102400090</v>
          </cell>
          <cell r="C562" t="str">
            <v>中铁一局集团嘉兴至枫南市域铁路（嘉兴南站）土建施工项目智慧工地工程</v>
          </cell>
          <cell r="K562" t="str">
            <v>中铁一局集团第二工程有限公司</v>
          </cell>
          <cell r="BF562" t="str">
            <v>智能运管中心</v>
          </cell>
        </row>
        <row r="563">
          <cell r="B563" t="str">
            <v>ZHT2022112300105</v>
          </cell>
          <cell r="C563" t="str">
            <v>基于 BIM的工程管理平台应用与咨询服务合同-预制标</v>
          </cell>
          <cell r="K563" t="str">
            <v>中铁四局集团有限公司</v>
          </cell>
          <cell r="BF563" t="str">
            <v>广东分公司</v>
          </cell>
        </row>
        <row r="564">
          <cell r="B564" t="str">
            <v>ZHT2022120500107</v>
          </cell>
          <cell r="C564" t="str">
            <v>南汇支线（两港市域铁路）工程BIM专项咨询技术咨询</v>
          </cell>
          <cell r="K564" t="str">
            <v>中国铁路设计集团有限公司</v>
          </cell>
          <cell r="BF564" t="str">
            <v>数字建造中心</v>
          </cell>
        </row>
        <row r="565">
          <cell r="B565" t="str">
            <v>ZHT2022121400111</v>
          </cell>
          <cell r="C565" t="str">
            <v>工程技术咨询合同（南汇支线（两港市域铁路）工程—BIM总体咨询）</v>
          </cell>
          <cell r="K565" t="str">
            <v>上海市城市建设设计研究总院（集团）有限公司</v>
          </cell>
          <cell r="BF565" t="str">
            <v>数字建造中心</v>
          </cell>
        </row>
        <row r="566">
          <cell r="B566" t="str">
            <v>ZHT2022121400112</v>
          </cell>
          <cell r="C566" t="str">
            <v>上海集成电路设计产业园5-6项目BIM咨询服务项目</v>
          </cell>
          <cell r="K566" t="str">
            <v>上海张江集成电路产业区开发有限公司</v>
          </cell>
          <cell r="BF566" t="str">
            <v>数字建造中心</v>
          </cell>
        </row>
        <row r="567">
          <cell r="B567" t="str">
            <v>ZHT2022122100122</v>
          </cell>
          <cell r="C567" t="str">
            <v>新昌东门如城城市有机更新项目智慧工程、智慧照明景观亮化工程</v>
          </cell>
          <cell r="K567" t="str">
            <v>中铁十一局集团第四工程有限公司智慧建造研究院</v>
          </cell>
          <cell r="BF567" t="str">
            <v>智能运管中心</v>
          </cell>
        </row>
        <row r="568">
          <cell r="B568" t="str">
            <v>ZHT2022122800127</v>
          </cell>
          <cell r="C568" t="str">
            <v>青岛航运贸易金融融合创新基地CDG地块地上区域BIM总体咨询项目</v>
          </cell>
          <cell r="K568" t="str">
            <v>中德联合集团有限公司</v>
          </cell>
          <cell r="BF568" t="str">
            <v>数字建造中心</v>
          </cell>
        </row>
        <row r="569">
          <cell r="B569" t="str">
            <v>ZHT2022122800128</v>
          </cell>
          <cell r="C569" t="str">
            <v>新皇岗口岸联检大楼基坑支护工程监测信息化开发项目</v>
          </cell>
          <cell r="K569" t="str">
            <v>深圳市房屋安全和工程质量检测鉴定中心</v>
          </cell>
          <cell r="BF569" t="str">
            <v>广东分公司</v>
          </cell>
        </row>
        <row r="570">
          <cell r="B570" t="str">
            <v>ZHT2022122800125</v>
          </cell>
          <cell r="C570" t="str">
            <v>2022年隧道股份全面预算平台实施服务</v>
          </cell>
          <cell r="K570" t="str">
            <v>上海城建数字产业集团有限公司</v>
          </cell>
          <cell r="BF570" t="str">
            <v>数智管理中心</v>
          </cell>
        </row>
        <row r="571">
          <cell r="B571" t="str">
            <v>ZHT2022122800126</v>
          </cell>
          <cell r="C571" t="str">
            <v>2022年隧道股份工程管理平台及大学生活动实施服务</v>
          </cell>
          <cell r="K571" t="str">
            <v>上海城建数字产业集团有限公司</v>
          </cell>
          <cell r="BF571" t="str">
            <v>数智管理中心</v>
          </cell>
        </row>
        <row r="572">
          <cell r="B572" t="str">
            <v>ZHT2023010600006</v>
          </cell>
          <cell r="C572" t="str">
            <v>深圳市路桥建设集团坂银通道智慧运管数字孪生与BIM咨询服务</v>
          </cell>
          <cell r="K572" t="str">
            <v>深圳市路桥建设集团有限公司</v>
          </cell>
          <cell r="BF572" t="str">
            <v>广东分公司</v>
          </cell>
        </row>
        <row r="573">
          <cell r="B573" t="str">
            <v>ZHT2023051600043</v>
          </cell>
          <cell r="C573" t="str">
            <v>城盾隧道数字化管控平台硬件设备采购合同</v>
          </cell>
          <cell r="K573" t="str">
            <v>城盾隧安地下工程有限公司</v>
          </cell>
          <cell r="BF573" t="str">
            <v>数字建造中心</v>
          </cell>
        </row>
        <row r="574">
          <cell r="B574" t="str">
            <v>ZHT2022121900117</v>
          </cell>
          <cell r="C574" t="str">
            <v>工程服务劳务合同-漕宝路快速路新建工程BIM技术服务</v>
          </cell>
          <cell r="K574" t="str">
            <v>上海市城市建设设计研究总院（集团）有限公司</v>
          </cell>
          <cell r="BF574" t="str">
            <v>数字建造中心</v>
          </cell>
        </row>
        <row r="575">
          <cell r="B575" t="str">
            <v>ZHT2022122200123</v>
          </cell>
          <cell r="C575" t="str">
            <v>隧道股份中原区域视频会议系统设备采购合同</v>
          </cell>
          <cell r="K575" t="str">
            <v>河南宏筑实业有限公司</v>
          </cell>
          <cell r="BF575" t="str">
            <v>智能运管中心</v>
          </cell>
        </row>
        <row r="576">
          <cell r="B576" t="str">
            <v>ZHT2023010300002</v>
          </cell>
          <cell r="C576" t="str">
            <v>2022年隧道股份安全网络学堂升级开发服务</v>
          </cell>
          <cell r="K576" t="str">
            <v>上海城建数字产业集团有限公司</v>
          </cell>
          <cell r="BF576" t="str">
            <v>数智管理中心</v>
          </cell>
        </row>
        <row r="577">
          <cell r="B577" t="str">
            <v>ZHT2022122700124</v>
          </cell>
          <cell r="C577" t="str">
            <v>郑州四港联动互通立交工程信息技术服务合同</v>
          </cell>
          <cell r="K577" t="str">
            <v>上海公路桥梁（集团）有限公司</v>
          </cell>
          <cell r="BF577" t="str">
            <v>福建分公司</v>
          </cell>
        </row>
        <row r="578">
          <cell r="B578" t="str">
            <v>ZHT2022123000129</v>
          </cell>
          <cell r="C578" t="str">
            <v>临港全要素智慧管养项目二期建设项目</v>
          </cell>
          <cell r="K578" t="str">
            <v>上海浦江桥隧运营管理有限公司</v>
          </cell>
          <cell r="BF578" t="str">
            <v>智能运管中心</v>
          </cell>
        </row>
        <row r="579">
          <cell r="B579" t="str">
            <v>ZHT2022123000130</v>
          </cell>
          <cell r="C579" t="str">
            <v>临港全要素智慧管养大屏泥城区域增补开发</v>
          </cell>
          <cell r="K579" t="str">
            <v>上海浦江桥隧运营管理有限公司</v>
          </cell>
          <cell r="BF579" t="str">
            <v>智能运管中心</v>
          </cell>
        </row>
        <row r="580">
          <cell r="B580" t="str">
            <v>ZHT2022123000131</v>
          </cell>
          <cell r="C580" t="str">
            <v>2023年城市基础设施智慧运营维护管理平台＆综合运行大屏运维服务</v>
          </cell>
          <cell r="K580" t="str">
            <v>上海城建城市运营（集团）有限公司</v>
          </cell>
          <cell r="BF580" t="str">
            <v>智能运管中心</v>
          </cell>
        </row>
        <row r="581">
          <cell r="B581" t="str">
            <v>ZHT2022123000132</v>
          </cell>
          <cell r="C581" t="str">
            <v>城市基础设施智慧运营维护管理平台新增功能五期开发</v>
          </cell>
          <cell r="K581" t="str">
            <v>上海城建城市运营（集团）有限公司</v>
          </cell>
          <cell r="BF581" t="str">
            <v>智能运管中心</v>
          </cell>
        </row>
        <row r="582">
          <cell r="B582" t="str">
            <v>ZHT2022123000133</v>
          </cell>
          <cell r="C582" t="str">
            <v>城市基础设施智慧运营维护管理平台综合运行大屏二期增补开发</v>
          </cell>
          <cell r="K582" t="str">
            <v>上海城建城市运营（集团）有限公司</v>
          </cell>
          <cell r="BF582" t="str">
            <v>智能运管中心</v>
          </cell>
        </row>
        <row r="583">
          <cell r="B583" t="str">
            <v>ZHT2023010300003</v>
          </cell>
          <cell r="C583" t="str">
            <v>浦东区域综合管理数字化大屏二期开发</v>
          </cell>
          <cell r="K583" t="str">
            <v>上海城建养护管理有限公司</v>
          </cell>
          <cell r="BF583" t="str">
            <v>智能运管中心</v>
          </cell>
        </row>
        <row r="584">
          <cell r="B584" t="str">
            <v>ZHT2023010900007</v>
          </cell>
          <cell r="C584" t="str">
            <v>隧道全生命管养平台三期开发服务</v>
          </cell>
          <cell r="K584" t="str">
            <v>上海城建城市运营（集团）有限公司</v>
          </cell>
          <cell r="BF584" t="str">
            <v>智能运管中心</v>
          </cell>
        </row>
        <row r="585">
          <cell r="B585" t="str">
            <v>ZHT2023011100008</v>
          </cell>
          <cell r="C585" t="str">
            <v>2023年陆家嘴乐居 租赁公寓管理软件系统运维及运营服务合同</v>
          </cell>
          <cell r="K585" t="str">
            <v>上海陆家嘴（集团）有限公司</v>
          </cell>
          <cell r="BF585" t="str">
            <v>数智管理中心</v>
          </cell>
        </row>
        <row r="586">
          <cell r="B586" t="str">
            <v>ZHT2023020600010</v>
          </cell>
          <cell r="C586" t="str">
            <v>郑州区域基础设施智慧运营维护管理 平台功能增补开发</v>
          </cell>
          <cell r="K586" t="str">
            <v>上海城建养护管理有限公司</v>
          </cell>
          <cell r="BF586" t="str">
            <v>智能运管中心</v>
          </cell>
        </row>
        <row r="587">
          <cell r="B587" t="str">
            <v>ZHT2023010500005</v>
          </cell>
          <cell r="C587" t="str">
            <v>上海轨道交通市域线机场联络线虹桥枢纽工程增补内容</v>
          </cell>
          <cell r="K587" t="str">
            <v>上海荔汀实业有限公司</v>
          </cell>
          <cell r="BF587" t="str">
            <v>数字建造中心</v>
          </cell>
        </row>
        <row r="588">
          <cell r="B588" t="str">
            <v>ZHT2023011600009</v>
          </cell>
          <cell r="C588" t="str">
            <v>上海轨道交通市域线线网中心智慧工地项目</v>
          </cell>
          <cell r="K588" t="str">
            <v>上海建工四建集团有限公司</v>
          </cell>
          <cell r="BF588" t="str">
            <v>数字建造中心</v>
          </cell>
        </row>
        <row r="589">
          <cell r="B589" t="str">
            <v>ZHT2023022000017</v>
          </cell>
          <cell r="C589" t="str">
            <v>城建滨江大厦 1-2F 视频会议设备升级改造施工合同</v>
          </cell>
          <cell r="K589" t="str">
            <v>上海城建滨江置业有限公司</v>
          </cell>
          <cell r="BF589" t="str">
            <v>智能运管中心</v>
          </cell>
        </row>
        <row r="590">
          <cell r="B590" t="str">
            <v>ZHT2023022200019</v>
          </cell>
          <cell r="C590" t="str">
            <v>嘉善县公路数字化智能管养平台二期开发</v>
          </cell>
          <cell r="K590" t="str">
            <v>上海市政养护管理有限公司</v>
          </cell>
          <cell r="BF590" t="str">
            <v>智能运管中心</v>
          </cell>
        </row>
        <row r="591">
          <cell r="B591" t="str">
            <v>ZHT2023010400004</v>
          </cell>
          <cell r="C591" t="str">
            <v>上海市示范区线一期工程SFQSG-1标智慧工地项目</v>
          </cell>
          <cell r="K591" t="str">
            <v>上海隧道工程有限公司</v>
          </cell>
          <cell r="BF591" t="str">
            <v>数字建造中心</v>
          </cell>
        </row>
        <row r="592">
          <cell r="B592" t="str">
            <v>ZHT2023030700022</v>
          </cell>
          <cell r="C592" t="str">
            <v>厦航总部大厦智能化集成管理平台BIM建设部分技术服务合同</v>
          </cell>
          <cell r="K592" t="str">
            <v>厦门伟屹大数据研究院有限公司</v>
          </cell>
          <cell r="BF592" t="str">
            <v>福建分公司</v>
          </cell>
        </row>
        <row r="593">
          <cell r="B593" t="str">
            <v>ZHT2023020800013</v>
          </cell>
          <cell r="C593" t="str">
            <v>南汇支线（两港市域铁路）工程 NHSG-10 标智慧工地项目</v>
          </cell>
          <cell r="K593" t="str">
            <v>宏润建设集团股份有限公司</v>
          </cell>
          <cell r="BF593" t="str">
            <v>数字建造中心</v>
          </cell>
        </row>
        <row r="594">
          <cell r="B594" t="str">
            <v>ZHT2023021400016</v>
          </cell>
          <cell r="C594" t="str">
            <v>上海轨道交通市域线嘉闵线工程JMSG-3标施工项目智慧工地系统集成及技术服务合同</v>
          </cell>
          <cell r="K594" t="str">
            <v>中国建筑第八工程局有限公司</v>
          </cell>
          <cell r="BF594" t="str">
            <v>数字建造中心</v>
          </cell>
        </row>
        <row r="595">
          <cell r="B595" t="str">
            <v>ZHT2023010300001</v>
          </cell>
          <cell r="C595" t="str">
            <v>上海轨道交通市域线嘉闵线工程 JMSG-6 标智慧工地项目</v>
          </cell>
          <cell r="K595" t="str">
            <v>上海隧道工程有限公司</v>
          </cell>
          <cell r="BF595" t="str">
            <v>数字建造中心</v>
          </cell>
        </row>
        <row r="596">
          <cell r="B596" t="str">
            <v>ZHT2023031400025</v>
          </cell>
          <cell r="C596" t="str">
            <v>2023年度边坡试点健康监测数据整理及管理服务</v>
          </cell>
          <cell r="K596" t="str">
            <v>深圳市交通公用设施管理处</v>
          </cell>
          <cell r="BF596" t="str">
            <v>广东分公司</v>
          </cell>
        </row>
        <row r="597">
          <cell r="B597" t="str">
            <v>ZHT2023021300015</v>
          </cell>
          <cell r="C597" t="str">
            <v>嘉兴市区分质供水工程—现状供水管网改造提升项目管道硬件监测及运维监控管理提升改造项目（漏损控制专项）</v>
          </cell>
          <cell r="K597" t="str">
            <v>浙江和达科技股份有限公司</v>
          </cell>
          <cell r="BF597" t="str">
            <v>智能运管中心</v>
          </cell>
        </row>
        <row r="598">
          <cell r="B598" t="str">
            <v>ZHT2023022400020</v>
          </cell>
          <cell r="C598" t="str">
            <v>新加坡TWRPPL智慧管理系统设备采购合同</v>
          </cell>
          <cell r="K598" t="str">
            <v>PAI Systems Pte Ltd</v>
          </cell>
          <cell r="BF598" t="str">
            <v>广东分公司</v>
          </cell>
        </row>
        <row r="599">
          <cell r="B599" t="str">
            <v>ZHT2023031300023</v>
          </cell>
          <cell r="C599" t="str">
            <v>2022年北横通道隧道智慧应用系统试点工程隧道健康监测专业分包项目标准合同</v>
          </cell>
          <cell r="K599" t="str">
            <v>上海浦江桥隧运营管理有限公司</v>
          </cell>
          <cell r="BF599" t="str">
            <v>智能运管中心</v>
          </cell>
        </row>
        <row r="600">
          <cell r="B600" t="str">
            <v>ZHT2023030200021</v>
          </cell>
          <cell r="C600" t="str">
            <v>上海市水务建设工程安全质量监督管理系统 2023年度运行维护</v>
          </cell>
          <cell r="K600" t="str">
            <v>上海市水务建设工程安全质量监督中心站</v>
          </cell>
          <cell r="BF600" t="str">
            <v>数字建造中心</v>
          </cell>
        </row>
        <row r="601">
          <cell r="B601" t="str">
            <v>ZHT2023022200018</v>
          </cell>
          <cell r="C601" t="str">
            <v>南汇支线（两港市域铁路）工程 NHSG-8标智慧工地项目</v>
          </cell>
          <cell r="K601" t="str">
            <v>上海建工集团股份有限公司</v>
          </cell>
          <cell r="BF601" t="str">
            <v>数字建造中心</v>
          </cell>
        </row>
        <row r="602">
          <cell r="B602" t="str">
            <v>ZHT2023042400036</v>
          </cell>
          <cell r="C602" t="str">
            <v>2023年隧道股份亿方云软件及集成服务</v>
          </cell>
          <cell r="K602" t="str">
            <v>上海城建数字产业集团有限公司</v>
          </cell>
          <cell r="BF602" t="str">
            <v>数智管理中心</v>
          </cell>
        </row>
        <row r="603">
          <cell r="B603" t="str">
            <v>ZHT2023042700037</v>
          </cell>
          <cell r="C603" t="str">
            <v>兰原高速黄河大桥BIM咨询服务项目</v>
          </cell>
          <cell r="K603" t="str">
            <v>上海城建数字产业集团有限公司</v>
          </cell>
          <cell r="BF603" t="str">
            <v>数字建造中心</v>
          </cell>
        </row>
        <row r="604">
          <cell r="B604" t="str">
            <v>ZHT2023032100026</v>
          </cell>
          <cell r="C604" t="str">
            <v>中铁一局集团嘉兴至枫南市域铁路（嘉兴南站）土建施工项目智慧工地工程</v>
          </cell>
          <cell r="K604" t="str">
            <v>中铁一局集团第二工程有限公司</v>
          </cell>
          <cell r="BF604" t="str">
            <v>智能运管中心</v>
          </cell>
        </row>
        <row r="605">
          <cell r="B605" t="str">
            <v>ZHT2023041900034</v>
          </cell>
          <cell r="C605" t="str">
            <v>龙水南路建管平台及BIM应用技术服务合同</v>
          </cell>
          <cell r="K605" t="str">
            <v>上海隧道工程有限公司</v>
          </cell>
          <cell r="BF605" t="str">
            <v>数字建造中心</v>
          </cell>
        </row>
        <row r="606">
          <cell r="B606" t="str">
            <v>ZHT2023051600042</v>
          </cell>
          <cell r="C606" t="str">
            <v>2023年隧道股份智能AI应用服务开发合同</v>
          </cell>
          <cell r="K606" t="str">
            <v>上海隧道工程股份有限公司</v>
          </cell>
          <cell r="BF606" t="str">
            <v>数智管理中心</v>
          </cell>
        </row>
        <row r="607">
          <cell r="B607" t="str">
            <v>ZHT2023040300032</v>
          </cell>
          <cell r="C607" t="str">
            <v>材料采购合同-杨高路地道 2022 年信息化设备采购</v>
          </cell>
          <cell r="K607" t="str">
            <v>上海浦江桥隧运营管理有限公司</v>
          </cell>
          <cell r="BF607" t="str">
            <v>智能运管中心</v>
          </cell>
        </row>
        <row r="608">
          <cell r="B608" t="str">
            <v>ZHT2023040300033</v>
          </cell>
          <cell r="C608" t="str">
            <v>养护工程专业分包合同-杨高路地道2022年机电系统整改工程</v>
          </cell>
          <cell r="K608" t="str">
            <v>上海浦江桥隧运营管理有限公司</v>
          </cell>
          <cell r="BF608" t="str">
            <v>智能运管中心</v>
          </cell>
        </row>
        <row r="609">
          <cell r="B609" t="str">
            <v>ZHT2023053100047</v>
          </cell>
          <cell r="C609" t="str">
            <v>关键人员考勤一期功能开发项目</v>
          </cell>
          <cell r="K609" t="str">
            <v>上海涵辕信息技术有限公司</v>
          </cell>
          <cell r="BF609" t="str">
            <v>数字建造中心</v>
          </cell>
        </row>
        <row r="610">
          <cell r="B610" t="str">
            <v>ZHT2023032200027</v>
          </cell>
          <cell r="C610" t="str">
            <v>上海轨道交通市域线嘉闵线工程JMSG-8标智慧工地项目</v>
          </cell>
          <cell r="K610" t="str">
            <v>上海市机械施工集团有限公司</v>
          </cell>
          <cell r="BF610" t="str">
            <v>数字建造中心</v>
          </cell>
        </row>
        <row r="611">
          <cell r="B611" t="str">
            <v>ZHT2023032200028</v>
          </cell>
          <cell r="C611" t="str">
            <v>2023年城市运营集团信息安全等保测评服务</v>
          </cell>
          <cell r="K611" t="str">
            <v>上海城建城市运营（集团）有限公司</v>
          </cell>
          <cell r="BF611" t="str">
            <v>数智管理中心</v>
          </cell>
        </row>
        <row r="612">
          <cell r="B612" t="str">
            <v>ZHT2023032900030</v>
          </cell>
          <cell r="C612" t="str">
            <v>妈湾跨海通道 1 标数字孪生工地</v>
          </cell>
          <cell r="K612" t="str">
            <v>上海隧道工程有限公司</v>
          </cell>
          <cell r="BF612" t="str">
            <v>广东分公司</v>
          </cell>
        </row>
        <row r="613">
          <cell r="B613" t="str">
            <v>ZHT2023053100046</v>
          </cell>
          <cell r="C613" t="str">
            <v>嘉定区光明灯头厂改扩建工程智慧园区BIM咨询服务</v>
          </cell>
          <cell r="K613" t="str">
            <v>上海城建数字产业集团有限公司</v>
          </cell>
          <cell r="BF613" t="str">
            <v>数字建造中心</v>
          </cell>
        </row>
        <row r="614">
          <cell r="B614" t="str">
            <v>ZHT2023031300024</v>
          </cell>
          <cell r="C614" t="str">
            <v>厦门新机场场道工程五标BIM服务合同</v>
          </cell>
          <cell r="K614" t="str">
            <v>上海公路桥梁（集团）有限公司</v>
          </cell>
          <cell r="BF614" t="str">
            <v>福建分公司</v>
          </cell>
        </row>
        <row r="615">
          <cell r="B615" t="str">
            <v>ZHT2023053000045</v>
          </cell>
          <cell r="C615" t="str">
            <v>上海市民防办公室BIM信息管理平台维护与数据治理采购合同书</v>
          </cell>
          <cell r="K615" t="str">
            <v>光典信息发展有限公司</v>
          </cell>
          <cell r="BF615" t="str">
            <v>数字建造中心</v>
          </cell>
        </row>
        <row r="616">
          <cell r="B616" t="str">
            <v>ZHT2023060800051</v>
          </cell>
          <cell r="C616" t="str">
            <v>2023年隧道股份信息安全等保测评服务</v>
          </cell>
          <cell r="K616" t="str">
            <v>上海隧道工程股份有限公司</v>
          </cell>
          <cell r="BF616" t="str">
            <v>数智管理中心</v>
          </cell>
        </row>
        <row r="617">
          <cell r="B617" t="str">
            <v>ZHT2023051500041</v>
          </cell>
          <cell r="C617" t="str">
            <v>桥梁健康监测BIM数字化展示模块开发服务</v>
          </cell>
          <cell r="K617" t="str">
            <v>深圳市路桥建设集团有限公司</v>
          </cell>
          <cell r="BF617" t="str">
            <v>广东分公司</v>
          </cell>
        </row>
        <row r="618">
          <cell r="B618" t="str">
            <v>ZHT2023062800055</v>
          </cell>
          <cell r="C618" t="str">
            <v>2023年水务工程重要隐蔽（关键部位）综合管控项目</v>
          </cell>
          <cell r="K618" t="str">
            <v>上海城建数字产业集团有限公司</v>
          </cell>
          <cell r="BF618" t="str">
            <v>数字建造中心</v>
          </cell>
        </row>
        <row r="619">
          <cell r="B619" t="str">
            <v>ZHT2023070300057</v>
          </cell>
          <cell r="C619" t="str">
            <v>2023年水务工程重大危险源管理</v>
          </cell>
          <cell r="K619" t="str">
            <v>上海城建数字产业集团有限公司</v>
          </cell>
          <cell r="BF619" t="str">
            <v>数字建造中心</v>
          </cell>
        </row>
        <row r="620">
          <cell r="B620" t="str">
            <v>ZHT2023062700054</v>
          </cell>
          <cell r="C620" t="str">
            <v>上海轨道交通市域线嘉闵线工程JMSG-7标智慧工地项目系统集成及技术服务合同</v>
          </cell>
          <cell r="K620" t="str">
            <v>中铁十五局集团有限公司</v>
          </cell>
          <cell r="BF620" t="str">
            <v>数字建造中心</v>
          </cell>
        </row>
        <row r="621">
          <cell r="B621" t="str">
            <v>ZHT2023061200052</v>
          </cell>
          <cell r="C621" t="str">
            <v>SC21 入闸机及劳务系统研发工程 三方合同</v>
          </cell>
          <cell r="K621" t="str">
            <v>上海隧道工程股份有限公司-澳门分公司</v>
          </cell>
          <cell r="BF621" t="str">
            <v>广东分公司</v>
          </cell>
        </row>
        <row r="622">
          <cell r="B622" t="str">
            <v>ZHT2023071100063</v>
          </cell>
          <cell r="C622" t="str">
            <v>上海轨道交通市域线嘉闵线12标工程系统集成及技术服务合同</v>
          </cell>
          <cell r="K622" t="str">
            <v>中铁七局集团有限公司</v>
          </cell>
          <cell r="BF622" t="str">
            <v>数字建造中心</v>
          </cell>
        </row>
        <row r="623">
          <cell r="B623" t="str">
            <v>ZHT2023071300070</v>
          </cell>
          <cell r="C623" t="str">
            <v>上海市崇明区交通委员会崇明区综合交通智慧运营管理平台-大屏与数字孪生底座开发</v>
          </cell>
          <cell r="K623" t="str">
            <v>上海城建数字产业集团有限公司</v>
          </cell>
          <cell r="BF623" t="str">
            <v>智能运管中心</v>
          </cell>
        </row>
        <row r="624">
          <cell r="B624" t="str">
            <v>ZHT2023061300053</v>
          </cell>
          <cell r="C624" t="str">
            <v>嘉兴西塘二标智慧工地实施合同</v>
          </cell>
          <cell r="K624" t="str">
            <v>中铁北京工程局集团有限公司杭州分公司</v>
          </cell>
          <cell r="BF624" t="str">
            <v>智能运管中心</v>
          </cell>
        </row>
        <row r="625">
          <cell r="B625" t="str">
            <v>ZHT2023070500061</v>
          </cell>
          <cell r="C625" t="str">
            <v>厦门轨道交通1、2号线改造项目管道AR应用程序研发</v>
          </cell>
          <cell r="K625" t="str">
            <v>天津凯发电气股份有限公司</v>
          </cell>
          <cell r="BF625" t="str">
            <v>福建分公司</v>
          </cell>
        </row>
        <row r="626">
          <cell r="B626" t="str">
            <v>ZHT2023071700071</v>
          </cell>
          <cell r="C626" t="str">
            <v>嘉兴市域铁路枫南SG1标段智慧工地工程技术咨询服务合同</v>
          </cell>
          <cell r="K626" t="str">
            <v>中铁隧道局集团有限公司嘉兴至枫南市域铁路土建施工SG1标段项目经理部</v>
          </cell>
          <cell r="BF626" t="str">
            <v>智能运管中心</v>
          </cell>
        </row>
        <row r="627">
          <cell r="B627" t="str">
            <v>ZHT2023071200065</v>
          </cell>
          <cell r="C627" t="str">
            <v>视频会议系统端口及维保技术服务（水务建设）</v>
          </cell>
          <cell r="K627" t="str">
            <v>上海水务建设工程有限公司</v>
          </cell>
          <cell r="BF627" t="str">
            <v>智能运管中心</v>
          </cell>
        </row>
        <row r="628">
          <cell r="B628" t="str">
            <v>ZHT2023071200067</v>
          </cell>
          <cell r="C628" t="str">
            <v>视频会议系统端口及维保技术服务（地空开发实业）</v>
          </cell>
          <cell r="K628" t="str">
            <v>上海市地下空间开发实业有限公司</v>
          </cell>
          <cell r="BF628" t="str">
            <v>智能运管中心</v>
          </cell>
        </row>
        <row r="629">
          <cell r="B629" t="str">
            <v>ZHT2023071800073</v>
          </cell>
          <cell r="C629" t="str">
            <v>2023年隧道股份应用集成开发服务</v>
          </cell>
          <cell r="K629" t="str">
            <v>上海隧道工程股份有限公司</v>
          </cell>
          <cell r="BF629" t="str">
            <v>数智管理中心</v>
          </cell>
        </row>
        <row r="630">
          <cell r="B630" t="str">
            <v>ZHT2023073100077</v>
          </cell>
          <cell r="C630" t="str">
            <v>视频会议系统端口服务（基础设施）</v>
          </cell>
          <cell r="K630" t="str">
            <v>上海基础设施建设发展（集团）有限公司</v>
          </cell>
          <cell r="BF630" t="str">
            <v>智能运管中心</v>
          </cell>
        </row>
        <row r="631">
          <cell r="B631" t="str">
            <v>ZHT2023070700062</v>
          </cell>
          <cell r="C631" t="str">
            <v>深圳市路桥建设集团坂银通道智慧运管数字孪生与BIM咨询服务（变更）</v>
          </cell>
          <cell r="K631" t="str">
            <v>深圳市路桥建设集团有限公司</v>
          </cell>
          <cell r="BF631" t="str">
            <v>广东分公司</v>
          </cell>
        </row>
        <row r="632">
          <cell r="B632" t="str">
            <v>ZHT2023060500050</v>
          </cell>
          <cell r="C632" t="str">
            <v>南汇支线（两港市域铁路）工程 NHSG-4 标智慧工地项目</v>
          </cell>
          <cell r="K632" t="str">
            <v>上海城建市政工程（集团）有限公司</v>
          </cell>
          <cell r="BF632" t="str">
            <v>数字建造中心</v>
          </cell>
        </row>
        <row r="633">
          <cell r="B633" t="str">
            <v>ZHT2023071200069</v>
          </cell>
          <cell r="C633" t="str">
            <v>视频会议系统端口及维保技术服务（能源建设集团）</v>
          </cell>
          <cell r="K633" t="str">
            <v>上海能源建设集团有限公司</v>
          </cell>
          <cell r="BF633" t="str">
            <v>智能运管中心</v>
          </cell>
        </row>
        <row r="634">
          <cell r="B634" t="str">
            <v>ZHT2023080900081</v>
          </cell>
          <cell r="C634" t="str">
            <v>横琴粤澳深度合作区城市规划和建设局智慧市政整体规划政府采购项目</v>
          </cell>
          <cell r="K634" t="str">
            <v>横琴粤澳深度合作区城市规划和建设局</v>
          </cell>
          <cell r="BF634" t="str">
            <v>广东分公司</v>
          </cell>
        </row>
        <row r="635">
          <cell r="B635" t="str">
            <v>ZHT2023071200068</v>
          </cell>
          <cell r="C635" t="str">
            <v>视频会议系统端口及维保技术服务（公路桥梁）</v>
          </cell>
          <cell r="K635" t="str">
            <v>上海公路桥梁（集团）有限公司</v>
          </cell>
          <cell r="BF635" t="str">
            <v>智能运管中心</v>
          </cell>
        </row>
        <row r="636">
          <cell r="B636" t="str">
            <v>ZHT2023081800085</v>
          </cell>
          <cell r="C636" t="str">
            <v>2023年隧道股份软件系统标准运维服务</v>
          </cell>
          <cell r="K636" t="str">
            <v>上海城建数字产业集团有限公司</v>
          </cell>
          <cell r="BF636" t="str">
            <v>数智管理中心</v>
          </cell>
        </row>
        <row r="637">
          <cell r="B637" t="str">
            <v>ZHT2023082100086</v>
          </cell>
          <cell r="C637" t="str">
            <v>泉州交发集团级工程建设管理信息化平台 (一期) 项目</v>
          </cell>
          <cell r="K637" t="str">
            <v>泉州市搏浪科技集团有限公司</v>
          </cell>
          <cell r="BF637" t="str">
            <v>数字建造中心</v>
          </cell>
        </row>
        <row r="638">
          <cell r="B638" t="str">
            <v>ZHT2023080700080</v>
          </cell>
          <cell r="C638" t="str">
            <v>城建投资综合管理信息系统2023年运维及支持</v>
          </cell>
          <cell r="K638" t="str">
            <v>上海城建数字产业集团有限公司</v>
          </cell>
          <cell r="BF638" t="str">
            <v>数智管理中心</v>
          </cell>
        </row>
        <row r="639">
          <cell r="B639" t="str">
            <v>ZHT2023060100048</v>
          </cell>
          <cell r="C639" t="str">
            <v>深圳市人民医院宝安医院BIM咨询服务合同</v>
          </cell>
          <cell r="K639" t="str">
            <v>五洲工程顾问集团有限公司</v>
          </cell>
          <cell r="BF639" t="str">
            <v>广东分公司</v>
          </cell>
        </row>
        <row r="640">
          <cell r="B640" t="str">
            <v>ZHT2023072400076</v>
          </cell>
          <cell r="C640" t="str">
            <v>2023年城建置业ERP应用集成开发服务</v>
          </cell>
          <cell r="K640" t="str">
            <v>上海城建置业发展有限公司</v>
          </cell>
          <cell r="BF640" t="str">
            <v>数智管理中心</v>
          </cell>
        </row>
        <row r="641">
          <cell r="B641" t="str">
            <v>ZHT2023090400091</v>
          </cell>
          <cell r="C641" t="str">
            <v>2023年隧道股份主数据管理平台建设</v>
          </cell>
          <cell r="K641" t="str">
            <v>上海隧道工程股份有限公司</v>
          </cell>
          <cell r="BF641" t="str">
            <v>数智管理中心</v>
          </cell>
        </row>
        <row r="642">
          <cell r="B642" t="str">
            <v>ZHT2023083000089</v>
          </cell>
          <cell r="C642" t="str">
            <v>嘉善至西塘市域铁路第三方测量人脸考勤设备采购合同</v>
          </cell>
          <cell r="K642" t="str">
            <v>浙江华东测绘与工程安全技术有限公司</v>
          </cell>
          <cell r="BF642" t="str">
            <v>智能运管中心</v>
          </cell>
        </row>
        <row r="643">
          <cell r="B643" t="str">
            <v>ZHT2023050800038</v>
          </cell>
          <cell r="C643" t="str">
            <v>上海轨道交通市域线机场联络线工程（西段）  JCXSG-3标智慧工地项目2021-2022年增项</v>
          </cell>
          <cell r="K643" t="str">
            <v>上海隧道工程有限公司</v>
          </cell>
          <cell r="BF643" t="str">
            <v>数字建造中心</v>
          </cell>
        </row>
        <row r="644">
          <cell r="B644" t="str">
            <v>ZHT2023052400044</v>
          </cell>
          <cell r="C644" t="str">
            <v>越东路及南延段（杭甬高速—绍诸高速平水口）智慧快速路工程（二环南路以北至绍诸高速平水口）BIM全寿命期大数据管理平台建设服务项目</v>
          </cell>
          <cell r="K644" t="str">
            <v>上海市城市建设设计研究总院（集团）有限公司</v>
          </cell>
          <cell r="BF644" t="str">
            <v>数字建造中心</v>
          </cell>
        </row>
        <row r="645">
          <cell r="B645" t="str">
            <v>ZHT2023072400075</v>
          </cell>
          <cell r="C645" t="str">
            <v>2023年隧道股份综合管理信息系统实施</v>
          </cell>
          <cell r="K645" t="str">
            <v>上海城建数字产业集团有限公司</v>
          </cell>
          <cell r="BF645" t="str">
            <v>数智管理中心</v>
          </cell>
        </row>
        <row r="646">
          <cell r="B646" t="str">
            <v>ZHT2023082300087</v>
          </cell>
          <cell r="C646" t="str">
            <v>上海轨道交通市域线嘉闵线BIM咨询专题委外咨询服务合同</v>
          </cell>
          <cell r="K646" t="str">
            <v>中铁上海设计院集团有限公司</v>
          </cell>
          <cell r="BF646" t="str">
            <v>数字建造中心</v>
          </cell>
        </row>
        <row r="647">
          <cell r="B647" t="str">
            <v>ZHT2023081400082</v>
          </cell>
          <cell r="C647" t="str">
            <v>南汇支线（两港市域铁路）工程 NHSG-5标智慧工地项目</v>
          </cell>
          <cell r="K647" t="str">
            <v>中铁十四局集团有限公司</v>
          </cell>
          <cell r="BF647" t="str">
            <v>数字建造中心</v>
          </cell>
        </row>
        <row r="648">
          <cell r="B648" t="str">
            <v>ZHT2023083000090</v>
          </cell>
          <cell r="C648" t="str">
            <v>关键人员考勤二期功能开发项目技术服务合同</v>
          </cell>
          <cell r="K648" t="str">
            <v>上海涵辕信息技术有限公司</v>
          </cell>
          <cell r="BF648" t="str">
            <v>数字建造中心</v>
          </cell>
        </row>
        <row r="649">
          <cell r="B649" t="str">
            <v>ZHT2023091300094</v>
          </cell>
          <cell r="C649" t="str">
            <v>南昌轨道交通1号线北延、东延及2号线东延工程信息化建设项目01标</v>
          </cell>
          <cell r="K649" t="str">
            <v>南昌轨道交通集团有限公司</v>
          </cell>
          <cell r="BF649" t="str">
            <v>数字建造中心</v>
          </cell>
        </row>
        <row r="650">
          <cell r="B650" t="str">
            <v>ZHT2023082700088</v>
          </cell>
          <cell r="C650" t="str">
            <v>嘉兴市域快速道路智慧建设管理平台服务项目</v>
          </cell>
          <cell r="K650" t="str">
            <v>嘉兴市快速路建设发展有限公司</v>
          </cell>
          <cell r="BF650" t="str">
            <v>数字建造中心</v>
          </cell>
        </row>
        <row r="651">
          <cell r="B651" t="str">
            <v>ZHT2023091800098</v>
          </cell>
          <cell r="C651" t="str">
            <v>上海市疾病预防控制中心新建工程民防智能化项目智慧民防软件技术服务</v>
          </cell>
          <cell r="K651" t="str">
            <v>上海智能交通有限公司</v>
          </cell>
          <cell r="BF651" t="str">
            <v>数字建造中心</v>
          </cell>
        </row>
        <row r="652">
          <cell r="B652" t="str">
            <v>ZHT2023092100099</v>
          </cell>
          <cell r="C652" t="str">
            <v>上海市疾病预防控制中心新建工程民防智能化项目三防智能化系统采购合同</v>
          </cell>
          <cell r="K652" t="str">
            <v>上海智能交通有限公司</v>
          </cell>
          <cell r="BF652" t="str">
            <v>数字建造中心</v>
          </cell>
        </row>
        <row r="653">
          <cell r="B653" t="str">
            <v>ZHT2023081700083</v>
          </cell>
          <cell r="C653" t="str">
            <v>视频会议系统端口及维保技术服务（建元财务）</v>
          </cell>
          <cell r="K653" t="str">
            <v>上海建元财务管理有限公司</v>
          </cell>
          <cell r="BF653" t="str">
            <v>智能运管中心</v>
          </cell>
        </row>
        <row r="654">
          <cell r="B654" t="str">
            <v>ZHT2023101100108</v>
          </cell>
          <cell r="C654" t="str">
            <v>深圳市建筑工务署2023年度BIM咨询服务合同</v>
          </cell>
          <cell r="K654" t="str">
            <v>深圳市建筑工务署</v>
          </cell>
          <cell r="BF654" t="str">
            <v>广东分公司</v>
          </cell>
        </row>
        <row r="655">
          <cell r="B655" t="str">
            <v>ZHT2023100900105</v>
          </cell>
          <cell r="C655" t="str">
            <v>2023年隧道股份市场分析系统升级改造服务</v>
          </cell>
          <cell r="K655" t="str">
            <v>上海城建数字产业集团有限公司</v>
          </cell>
          <cell r="BF655" t="str">
            <v>数智管理中心</v>
          </cell>
        </row>
        <row r="656">
          <cell r="B656" t="str">
            <v>ZHT2023091400095</v>
          </cell>
          <cell r="C656" t="str">
            <v>市域铁路视频广场二期建设</v>
          </cell>
          <cell r="K656" t="str">
            <v>上海申铁投资有限公司</v>
          </cell>
          <cell r="BF656" t="str">
            <v>数字建造中心</v>
          </cell>
        </row>
        <row r="657">
          <cell r="B657" t="str">
            <v>ZHT2023092800102</v>
          </cell>
          <cell r="C657" t="str">
            <v>厦门轨道6号线机电施工四工区BIM技术应用技术服务合同</v>
          </cell>
          <cell r="K657" t="str">
            <v>中铁十一局集团电务工程有限公司</v>
          </cell>
          <cell r="BF657" t="str">
            <v>福建分公司</v>
          </cell>
        </row>
        <row r="658">
          <cell r="B658" t="str">
            <v>ZHT2023091400096</v>
          </cell>
          <cell r="C658" t="str">
            <v>2023年晟元保理业务系统信息安全等保测评</v>
          </cell>
          <cell r="K658" t="str">
            <v>上海晟元商业保理有限公司</v>
          </cell>
          <cell r="BF658" t="str">
            <v>数智管理中心</v>
          </cell>
        </row>
        <row r="659">
          <cell r="B659" t="str">
            <v>ZHT2023101200109</v>
          </cell>
          <cell r="C659" t="str">
            <v>嘉兴市域快速道路智慧建设管理平台服务项目</v>
          </cell>
          <cell r="K659" t="str">
            <v>中交路桥建设有限公司</v>
          </cell>
          <cell r="BF659" t="str">
            <v>数字建造中心</v>
          </cell>
        </row>
        <row r="660">
          <cell r="B660" t="str">
            <v>ZHT2023101200110</v>
          </cell>
          <cell r="C660" t="str">
            <v>嘉兴市域快速道路智慧建设管理平台服务项目</v>
          </cell>
          <cell r="K660" t="str">
            <v>江苏镇江路桥工程有限公司</v>
          </cell>
          <cell r="BF660" t="str">
            <v>数字建造中心</v>
          </cell>
        </row>
        <row r="661">
          <cell r="B661" t="str">
            <v>ZHT2023101200111</v>
          </cell>
          <cell r="C661" t="str">
            <v>嘉兴市域快速道路智慧建设管理平台服务项目</v>
          </cell>
          <cell r="K661" t="str">
            <v>浙江交工集团股份有限公司</v>
          </cell>
          <cell r="BF661" t="str">
            <v>数字建造中心</v>
          </cell>
        </row>
        <row r="662">
          <cell r="B662" t="str">
            <v>ZHT2023101300112</v>
          </cell>
          <cell r="C662" t="str">
            <v>上海轨道交通市域线嘉闵线工程JMSG-10标智慧工地项目</v>
          </cell>
          <cell r="K662" t="str">
            <v>上海建工集团股份有限公司</v>
          </cell>
          <cell r="BF662" t="str">
            <v>数字建造中心</v>
          </cell>
        </row>
        <row r="663">
          <cell r="B663" t="str">
            <v>ZHT2023101300113</v>
          </cell>
          <cell r="C663" t="str">
            <v>2023年城市运营上海停车APP等保测评服务</v>
          </cell>
          <cell r="K663" t="str">
            <v>上海停车信息科技有限公司</v>
          </cell>
          <cell r="BF663" t="str">
            <v>数智管理中心</v>
          </cell>
        </row>
        <row r="664">
          <cell r="B664" t="str">
            <v>ZHT2023071200066</v>
          </cell>
          <cell r="C664" t="str">
            <v>视频会议系统端口及维保技术服务（城建置业）</v>
          </cell>
          <cell r="K664" t="str">
            <v>上海城建置业发展有限公司</v>
          </cell>
          <cell r="BF664" t="str">
            <v>智能运管中心</v>
          </cell>
        </row>
        <row r="665">
          <cell r="B665" t="str">
            <v>ZHT2023073100078</v>
          </cell>
          <cell r="C665" t="str">
            <v>视频会议系统端口服务（城建国际）</v>
          </cell>
          <cell r="K665" t="str">
            <v>上海城建国际工程有限公司</v>
          </cell>
          <cell r="BF665" t="str">
            <v>智能运管中心</v>
          </cell>
        </row>
        <row r="666">
          <cell r="B666" t="str">
            <v>ZHT2023073100079</v>
          </cell>
          <cell r="C666" t="str">
            <v>视频会议系统端口服务（数字集团）</v>
          </cell>
          <cell r="K666" t="str">
            <v>上海城建数字产业集团有限公司</v>
          </cell>
          <cell r="BF666" t="str">
            <v>智能运管中心</v>
          </cell>
        </row>
        <row r="667">
          <cell r="B667" t="str">
            <v>ZHT2023101300114</v>
          </cell>
          <cell r="C667" t="str">
            <v>2023年隧道股份信息安全软件及服务</v>
          </cell>
          <cell r="K667" t="str">
            <v>上海隧道工程股份有限公司</v>
          </cell>
          <cell r="BF667" t="str">
            <v>数智管理中心</v>
          </cell>
        </row>
        <row r="668">
          <cell r="B668" t="str">
            <v>ZHT2023091200093</v>
          </cell>
          <cell r="C668" t="str">
            <v>南汇支线（两港市域铁路）工程 NHSG-9 标智慧工地项目</v>
          </cell>
          <cell r="K668" t="str">
            <v>腾达建设集团股份有限公司</v>
          </cell>
          <cell r="BF668" t="str">
            <v>数字建造中心</v>
          </cell>
        </row>
        <row r="669">
          <cell r="B669" t="str">
            <v>ZHT2023102400119</v>
          </cell>
          <cell r="C669" t="str">
            <v>特大城市重大交通基础设施全周期管理标准体系构建及示范子课题前期规划管理平台V2.0</v>
          </cell>
          <cell r="K669" t="str">
            <v>上海城投公路投资（集团）有限公司</v>
          </cell>
          <cell r="BF669" t="str">
            <v>数字建造中心</v>
          </cell>
        </row>
        <row r="670">
          <cell r="B670" t="str">
            <v>ZHT2023102700126</v>
          </cell>
          <cell r="C670" t="str">
            <v>厦门市轨道交通1号线工程弱电系 统提升项目给排水管道溯源数据库及手持终端软件采购</v>
          </cell>
          <cell r="K670" t="str">
            <v>南京南瑞工业控制技术有限公司</v>
          </cell>
          <cell r="BF670" t="str">
            <v>福建分公司</v>
          </cell>
        </row>
        <row r="671">
          <cell r="B671" t="str">
            <v>ZHT2023102500121</v>
          </cell>
          <cell r="C671" t="str">
            <v>绍兴智慧快速路智能路巡系统采购项目合同</v>
          </cell>
          <cell r="K671" t="str">
            <v>绍兴市智慧快速路运营管理有限公司</v>
          </cell>
          <cell r="BF671" t="str">
            <v>智能运管中心</v>
          </cell>
        </row>
        <row r="672">
          <cell r="B672" t="str">
            <v>ZHT2023102700127</v>
          </cell>
          <cell r="C672" t="str">
            <v>观城项目01-05地块BIM咨询服务</v>
          </cell>
          <cell r="K672" t="str">
            <v>数智瓦里（深圳）科技有限公司</v>
          </cell>
          <cell r="BF672" t="str">
            <v>广东分公司</v>
          </cell>
        </row>
        <row r="673">
          <cell r="B673" t="str">
            <v>ZHT2023102700125</v>
          </cell>
          <cell r="C673" t="str">
            <v>2024年陆家嘴乐居租赁公寓管理软件系统网络资源配置与服务器运维技术服务合同</v>
          </cell>
          <cell r="K673" t="str">
            <v>上海陆家嘴（集团）有限公司</v>
          </cell>
          <cell r="BF673" t="str">
            <v>数智管理中心</v>
          </cell>
        </row>
        <row r="674">
          <cell r="B674" t="str">
            <v>ZHT2023092800103</v>
          </cell>
          <cell r="C674" t="str">
            <v>厦门市轨道交通6号线漳州（角美）延伸段工程机电安装及装修施工BIM服务</v>
          </cell>
          <cell r="K674" t="str">
            <v>中铁二十二局集团电气化工程有限公司</v>
          </cell>
          <cell r="BF674" t="str">
            <v>福建分公司</v>
          </cell>
        </row>
        <row r="675">
          <cell r="B675" t="str">
            <v>ZHT2023110300132</v>
          </cell>
          <cell r="C675" t="str">
            <v>政和杨源至永定高速公路永泰至德化段BIM咨询服务合同</v>
          </cell>
          <cell r="K675" t="str">
            <v>福建第一公路工程集团有限公司泉州设计分公司</v>
          </cell>
          <cell r="BF675" t="str">
            <v>福建分公司</v>
          </cell>
        </row>
        <row r="676">
          <cell r="B676" t="str">
            <v>ZHT2023092600100</v>
          </cell>
          <cell r="C676" t="str">
            <v>2023年隧道股份招聘系统开发服务</v>
          </cell>
          <cell r="K676" t="str">
            <v>上海城建数字产业集团有限公司</v>
          </cell>
          <cell r="BF676" t="str">
            <v>数智管理中心</v>
          </cell>
        </row>
        <row r="677">
          <cell r="B677" t="str">
            <v>ZHT2023101100107</v>
          </cell>
          <cell r="C677" t="str">
            <v>2023年隧道股份资金平台技术支持服务</v>
          </cell>
          <cell r="K677" t="str">
            <v>上海城建数字产业集团有限公司</v>
          </cell>
          <cell r="BF677" t="str">
            <v>数智管理中心</v>
          </cell>
        </row>
        <row r="678">
          <cell r="B678" t="str">
            <v>ZHT2023102700123</v>
          </cell>
          <cell r="C678" t="str">
            <v>厦门轨道交通4号线信号系统族库模型建模咨询</v>
          </cell>
          <cell r="K678" t="str">
            <v>卡斯柯信号有限公司</v>
          </cell>
          <cell r="BF678" t="str">
            <v>福建分公司</v>
          </cell>
        </row>
        <row r="679">
          <cell r="B679" t="str">
            <v>ZHT2023102700124</v>
          </cell>
          <cell r="C679" t="str">
            <v>厦门轨道交通6号线（林埭西至华侨大学段）及漳州（角美）延伸段工程信号系统设备族库模型建模咨询</v>
          </cell>
          <cell r="K679" t="str">
            <v>卡斯柯信号有限公司</v>
          </cell>
          <cell r="BF679" t="str">
            <v>福建分公司</v>
          </cell>
        </row>
        <row r="680">
          <cell r="B680" t="str">
            <v>ZHT2023102400120</v>
          </cell>
          <cell r="C680" t="str">
            <v>2023年北横通道(西段、高架段)隧道智慧应用系统试点工程（二期）项目-结构健康与设备健康监测设备及数据实施与页面展示标准合同</v>
          </cell>
          <cell r="K680" t="str">
            <v>上海城建智慧城市运营管理有限公司</v>
          </cell>
          <cell r="BF680" t="str">
            <v>智能运管中心</v>
          </cell>
        </row>
        <row r="681">
          <cell r="B681" t="str">
            <v>ZHT2023111300134</v>
          </cell>
          <cell r="C681" t="str">
            <v>上海轨道交通市域线嘉闵线工程JMSG-20标智慧工地系统集成及技术服务合同</v>
          </cell>
          <cell r="K681" t="str">
            <v>中铁四局集团有限公司上海分公司</v>
          </cell>
          <cell r="BF681" t="str">
            <v>数字建造中心</v>
          </cell>
        </row>
        <row r="682">
          <cell r="B682" t="str">
            <v>ZHT2023091100092</v>
          </cell>
          <cell r="C682" t="str">
            <v>G15（嘉浏段）智慧高速大屏集成管理技术服务</v>
          </cell>
          <cell r="K682" t="str">
            <v>上海城建智慧城市运营管理有限公司</v>
          </cell>
          <cell r="BF682" t="str">
            <v>智能运管中心</v>
          </cell>
        </row>
        <row r="683">
          <cell r="B683" t="str">
            <v>ZHT2023071100064</v>
          </cell>
          <cell r="C683" t="str">
            <v>水务工程造价人员管理技术服务</v>
          </cell>
          <cell r="K683" t="str">
            <v>上海市水务建设工程安全质量监督中心站</v>
          </cell>
          <cell r="BF683" t="str">
            <v>数字建造中心</v>
          </cell>
        </row>
        <row r="684">
          <cell r="B684" t="str">
            <v>ZHT2023071700072</v>
          </cell>
          <cell r="C684" t="str">
            <v>上海轨道交通南汇支线（两港市域铁路）NHSG-3标智慧工地项目</v>
          </cell>
          <cell r="K684" t="str">
            <v>中铁十六局集团有限公司</v>
          </cell>
          <cell r="BF684" t="str">
            <v>数字建造中心</v>
          </cell>
        </row>
        <row r="685">
          <cell r="B685" t="str">
            <v>ZHT2023111400135</v>
          </cell>
          <cell r="C685" t="str">
            <v>中铁上海工程局集团有限公司南汇支线（两港市域铁路）工程NHSG-2标智慧工地项目</v>
          </cell>
          <cell r="K685" t="str">
            <v>中铁上海工程局集团有限公司城市建设分公司</v>
          </cell>
          <cell r="BF685" t="str">
            <v>数字建造中心</v>
          </cell>
        </row>
        <row r="686">
          <cell r="B686" t="str">
            <v>ZHT2023111600137</v>
          </cell>
          <cell r="C686" t="str">
            <v>浙江镜岭水库工程数字孪生系统（一期）采购项目</v>
          </cell>
          <cell r="K686" t="str">
            <v>浙江镜岭水库有限公司</v>
          </cell>
          <cell r="BF686" t="str">
            <v>数字建造中心</v>
          </cell>
        </row>
        <row r="687">
          <cell r="B687" t="str">
            <v>ZHT2023071900074</v>
          </cell>
          <cell r="C687" t="str">
            <v>2023年隧道股份市场分析数据及报表实施服务</v>
          </cell>
          <cell r="K687" t="str">
            <v>上海隧道工程股份有限公司</v>
          </cell>
          <cell r="BF687" t="str">
            <v>数智管理中心</v>
          </cell>
        </row>
        <row r="688">
          <cell r="B688" t="str">
            <v>ZHT2023101900118</v>
          </cell>
          <cell r="C688" t="str">
            <v>2023年隧道股份全面预算平台实施服务</v>
          </cell>
          <cell r="K688" t="str">
            <v>上海隧道工程股份有限公司</v>
          </cell>
          <cell r="BF688" t="str">
            <v>数智管理中心</v>
          </cell>
        </row>
        <row r="689">
          <cell r="B689" t="str">
            <v>ZHT2023062800056</v>
          </cell>
          <cell r="C689" t="str">
            <v>北接线智慧高速建设（二期）项目合同协议书</v>
          </cell>
          <cell r="K689" t="str">
            <v>嘉兴市杭州湾大桥投资开发有限责任公司</v>
          </cell>
          <cell r="BF689" t="str">
            <v>智能运管中心</v>
          </cell>
        </row>
        <row r="690">
          <cell r="B690" t="str">
            <v>ZHT2023101800115</v>
          </cell>
          <cell r="C690" t="str">
            <v>上海轨道交通市域线嘉闵线工程 JMSG-16标智慧工地项目系统集成及技术服务合同</v>
          </cell>
          <cell r="K690" t="str">
            <v>上海建工集团股份有限公司</v>
          </cell>
          <cell r="BF690" t="str">
            <v>数字建造中心</v>
          </cell>
        </row>
        <row r="691">
          <cell r="B691" t="str">
            <v>ZHT2023113000143</v>
          </cell>
          <cell r="C691" t="str">
            <v>智慧合杆管理软件开发技术服务合同</v>
          </cell>
          <cell r="K691" t="str">
            <v>上海勤电信息科技有限公司</v>
          </cell>
          <cell r="BF691" t="str">
            <v>智能运管中心</v>
          </cell>
        </row>
        <row r="692">
          <cell r="B692" t="str">
            <v>ZHT2023103100129</v>
          </cell>
          <cell r="C692" t="str">
            <v>城建滨江大厦访客系统、梯控及设备网络改造施工合同</v>
          </cell>
          <cell r="K692" t="str">
            <v>上海城建滨江置业有限公司</v>
          </cell>
          <cell r="BF692" t="str">
            <v>智能运管中心</v>
          </cell>
        </row>
        <row r="693">
          <cell r="B693" t="str">
            <v>ZHT2023112900141</v>
          </cell>
          <cell r="C693" t="str">
            <v>2023年隧道股份信息系统审计分析产品采购及安全服务</v>
          </cell>
          <cell r="K693" t="str">
            <v>上海隧道工程股份有限公司</v>
          </cell>
          <cell r="BF693" t="str">
            <v>数智管理中心</v>
          </cell>
        </row>
        <row r="694">
          <cell r="B694" t="str">
            <v>ZHT2023120400144</v>
          </cell>
          <cell r="C694" t="str">
            <v>2023年隧道股份信息系统数据备份产品及服务采购</v>
          </cell>
          <cell r="K694" t="str">
            <v>上海隧道工程股份有限公司</v>
          </cell>
          <cell r="BF694" t="str">
            <v>数智管理中心</v>
          </cell>
        </row>
        <row r="695">
          <cell r="B695" t="str">
            <v>ZHT2023120600147</v>
          </cell>
          <cell r="C695" t="str">
            <v>2023年城市运营报表建设服务</v>
          </cell>
          <cell r="K695" t="str">
            <v>上海城建城市运营（集团）有限公司</v>
          </cell>
          <cell r="BF695" t="str">
            <v>数智管理中心</v>
          </cell>
        </row>
        <row r="696">
          <cell r="B696" t="str">
            <v>ZHT2023120600148</v>
          </cell>
          <cell r="C696" t="str">
            <v>城市运营管理域信息系统数据治理技术服务</v>
          </cell>
          <cell r="K696" t="str">
            <v>上海城建城市运营（集团）有限公司</v>
          </cell>
          <cell r="BF696" t="str">
            <v>数智管理中心</v>
          </cell>
        </row>
        <row r="697">
          <cell r="B697" t="str">
            <v>ZHT2023112900139</v>
          </cell>
          <cell r="C697" t="str">
            <v>2023年隧道股份SOA平台建设</v>
          </cell>
          <cell r="K697" t="str">
            <v>上海隧道工程股份有限公司</v>
          </cell>
          <cell r="BF697" t="str">
            <v>数智管理中心</v>
          </cell>
        </row>
        <row r="698">
          <cell r="B698" t="str">
            <v>ZHT2023120600145</v>
          </cell>
          <cell r="C698" t="str">
            <v>城市运营主数据平台建设开发技术服务合同</v>
          </cell>
          <cell r="K698" t="str">
            <v>上海城建城市运营（集团）有限公司</v>
          </cell>
          <cell r="BF698" t="str">
            <v>数智管理中心</v>
          </cell>
        </row>
        <row r="699">
          <cell r="B699" t="str">
            <v>ZHT2023120600146</v>
          </cell>
          <cell r="C699" t="str">
            <v>城市运营管理域数据分析技术开发服务合同</v>
          </cell>
          <cell r="K699" t="str">
            <v>上海城建城市运营（集团）有限公司</v>
          </cell>
          <cell r="BF699" t="str">
            <v>数智管理中心</v>
          </cell>
        </row>
        <row r="700">
          <cell r="B700" t="str">
            <v>ZHT2023120600149</v>
          </cell>
          <cell r="C700" t="str">
            <v>城市运营接口监管平台采购及实施服务</v>
          </cell>
          <cell r="K700" t="str">
            <v>上海城建城市运营（集团）有限公司</v>
          </cell>
          <cell r="BF700" t="str">
            <v>数智管理中心</v>
          </cell>
        </row>
        <row r="701">
          <cell r="B701" t="str">
            <v>ZHT2023110100131</v>
          </cell>
          <cell r="C701" t="str">
            <v>城市区块数字化管理模式的研究（数字化管理系统）</v>
          </cell>
          <cell r="K701" t="str">
            <v>上海城建养护管理有限公司</v>
          </cell>
          <cell r="BF701" t="str">
            <v>智能运管中心</v>
          </cell>
        </row>
        <row r="702">
          <cell r="B702" t="str">
            <v>ZHT2023120800150</v>
          </cell>
          <cell r="C702" t="str">
            <v>城建滨江大厦2F（210）会议系统改造施工合同</v>
          </cell>
          <cell r="K702" t="str">
            <v>上海隧道工程有限公司</v>
          </cell>
          <cell r="BF702" t="str">
            <v>智能运管中心</v>
          </cell>
        </row>
        <row r="703">
          <cell r="B703" t="str">
            <v>ZHT2023121300156</v>
          </cell>
          <cell r="C703" t="str">
            <v>2023年隧道股份统一门户开发服务</v>
          </cell>
          <cell r="K703" t="str">
            <v>上海城建数字产业集团有限公司</v>
          </cell>
          <cell r="BF703" t="str">
            <v>数智管理中心</v>
          </cell>
        </row>
        <row r="704">
          <cell r="B704" t="str">
            <v>ZHT2023092700101</v>
          </cell>
          <cell r="C704" t="str">
            <v>上海轨道交通市域线示范区线一期工程SFQSG-3标智慧工地项目</v>
          </cell>
          <cell r="K704" t="str">
            <v>上海建工集团股份有限公司</v>
          </cell>
          <cell r="BF704" t="str">
            <v>数字建造中心</v>
          </cell>
        </row>
        <row r="705">
          <cell r="B705" t="str">
            <v>ZHT2023112900138</v>
          </cell>
          <cell r="C705" t="str">
            <v>2023年数字集团数据仓库开发服务</v>
          </cell>
          <cell r="K705" t="str">
            <v>上海城建数字产业集团有限公司</v>
          </cell>
          <cell r="BF705" t="str">
            <v>数智管理中心</v>
          </cell>
        </row>
        <row r="706">
          <cell r="B706" t="str">
            <v>ZHT2023112900140</v>
          </cell>
          <cell r="C706" t="str">
            <v>2023年隧道股份工程管理系统实施服务</v>
          </cell>
          <cell r="K706" t="str">
            <v>上海城建数字产业集团有限公司</v>
          </cell>
          <cell r="BF706" t="str">
            <v>数智管理中心</v>
          </cell>
        </row>
        <row r="707">
          <cell r="B707" t="str">
            <v>ZHT2023121400159</v>
          </cell>
          <cell r="C707" t="str">
            <v>慢速车数据服务平台开发项目</v>
          </cell>
          <cell r="K707" t="str">
            <v>上海城建城市运营（集团）有限公司</v>
          </cell>
          <cell r="BF707" t="str">
            <v>智能运管中心</v>
          </cell>
        </row>
        <row r="708">
          <cell r="B708" t="str">
            <v>ZHT2023102700122</v>
          </cell>
          <cell r="C708" t="str">
            <v>BIMRUN云平台合作协议-莆田市政</v>
          </cell>
          <cell r="K708" t="str">
            <v>厦门绿豆建筑科技有限公司</v>
          </cell>
          <cell r="BF708" t="str">
            <v>福建分公司</v>
          </cell>
        </row>
        <row r="709">
          <cell r="B709" t="str">
            <v>ZHT2023101800116</v>
          </cell>
          <cell r="C709" t="str">
            <v>快速路养护运营业务管理系统主数据数据接口开发</v>
          </cell>
          <cell r="K709" t="str">
            <v>上海城建智慧城市运营管理有限公司</v>
          </cell>
          <cell r="BF709" t="str">
            <v>智能运管中心</v>
          </cell>
        </row>
        <row r="710">
          <cell r="B710" t="str">
            <v>ZHT2023101800117</v>
          </cell>
          <cell r="C710" t="str">
            <v>快速路数字化大屏GIS地图技术服务</v>
          </cell>
          <cell r="K710" t="str">
            <v>上海城建智慧城市运营管理有限公司</v>
          </cell>
          <cell r="BF710" t="str">
            <v>智能运管中心</v>
          </cell>
        </row>
        <row r="711">
          <cell r="B711" t="str">
            <v>ZHT2023111400136</v>
          </cell>
          <cell r="C711" t="str">
            <v>地下院平移-皇岗口岸临时旅检场地建设工程项目BIM实施顾问服务合同</v>
          </cell>
          <cell r="K711" t="str">
            <v>上海市地下空间设计研究总院有限公司</v>
          </cell>
          <cell r="BF711" t="str">
            <v>广东分公司</v>
          </cell>
        </row>
        <row r="712">
          <cell r="B712" t="str">
            <v>ZHT2023121900164</v>
          </cell>
          <cell r="C712" t="str">
            <v>黄石有轨电车二期项目BIM前期规划管理平台建设服务项目工程技术咨询合同</v>
          </cell>
          <cell r="K712" t="str">
            <v>上海市城市建设设计研究总院（集团）有限公司</v>
          </cell>
          <cell r="BF712" t="str">
            <v>数字建造中心</v>
          </cell>
        </row>
        <row r="713">
          <cell r="B713" t="str">
            <v>ZHT2023121900165</v>
          </cell>
          <cell r="C713" t="str">
            <v>2023年安全生产隐患排查治理平台升级</v>
          </cell>
          <cell r="K713" t="str">
            <v>上海城建数字产业集团有限公司</v>
          </cell>
          <cell r="BF713" t="str">
            <v>数智管理中心</v>
          </cell>
        </row>
        <row r="714">
          <cell r="B714" t="str">
            <v>ZHT2023122100169</v>
          </cell>
          <cell r="C714" t="str">
            <v>生产运营质量安全管理应用系统技术服务合同</v>
          </cell>
          <cell r="K714" t="str">
            <v>城盾隧安地下工程有限公司</v>
          </cell>
          <cell r="BF714" t="str">
            <v>数字建造中心</v>
          </cell>
        </row>
        <row r="715">
          <cell r="B715" t="str">
            <v>ZHT2023122100170</v>
          </cell>
          <cell r="C715" t="str">
            <v>轨道交通运营结构维保及隧道综合综合整治大修应用系统二期技术服务合同</v>
          </cell>
          <cell r="K715" t="str">
            <v>城盾隧安地下工程有限公司</v>
          </cell>
          <cell r="BF715" t="str">
            <v>数字建造中心</v>
          </cell>
        </row>
        <row r="716">
          <cell r="B716" t="str">
            <v>ZHT2023121900166</v>
          </cell>
          <cell r="C716" t="str">
            <v>2024年隧道股份亿方云企业文件管理软件服务</v>
          </cell>
          <cell r="K716" t="str">
            <v>上海隧道工程股份有限公司</v>
          </cell>
          <cell r="BF716" t="str">
            <v>数智管理中心</v>
          </cell>
        </row>
        <row r="717">
          <cell r="B717" t="str">
            <v>ZHT2023121100152</v>
          </cell>
          <cell r="C717" t="str">
            <v>2023年城市基础设施综合运营大屏技术开发合同</v>
          </cell>
          <cell r="K717" t="str">
            <v>上海城建智慧城市运营管理有限公司</v>
          </cell>
          <cell r="BF717" t="str">
            <v>智能运管中心</v>
          </cell>
        </row>
        <row r="718">
          <cell r="B718" t="str">
            <v>ZHT2023121100153</v>
          </cell>
          <cell r="C718" t="str">
            <v>2023年城市基础设施基础及业务数据服务技术服务合同</v>
          </cell>
          <cell r="K718" t="str">
            <v>上海城建智慧城市运营管理有限公司</v>
          </cell>
          <cell r="BF718" t="str">
            <v>智能运管中心</v>
          </cell>
        </row>
        <row r="719">
          <cell r="B719" t="str">
            <v>ZHT2023121100154</v>
          </cell>
          <cell r="C719" t="str">
            <v>2023年城市基础设施车辆、应急及测绘管理功能技术开发合同</v>
          </cell>
          <cell r="K719" t="str">
            <v>上海城建智慧城市运营管理有限公司</v>
          </cell>
          <cell r="BF719" t="str">
            <v>智能运管中心</v>
          </cell>
        </row>
        <row r="720">
          <cell r="B720" t="str">
            <v>ZHT2023121100155</v>
          </cell>
          <cell r="C720" t="str">
            <v>2023年城市基础设施智慧运管平台功能提升技术开发合同</v>
          </cell>
          <cell r="K720" t="str">
            <v>上海城建智慧城市运营管理有限公司</v>
          </cell>
          <cell r="BF720" t="str">
            <v>智能运管中心</v>
          </cell>
        </row>
        <row r="721">
          <cell r="B721" t="str">
            <v>ZHT2023121300157</v>
          </cell>
          <cell r="C721" t="str">
            <v>隧道全生命管养大屏功能二期项目</v>
          </cell>
          <cell r="K721" t="str">
            <v>上海城建智慧城市运营管理有限公司</v>
          </cell>
          <cell r="BF721" t="str">
            <v>智能运管中心</v>
          </cell>
        </row>
        <row r="722">
          <cell r="B722" t="str">
            <v>ZHT2023122500174</v>
          </cell>
          <cell r="C722" t="str">
            <v>油墩港航道整治工程工可阶段BIM技术咨询服务</v>
          </cell>
          <cell r="K722" t="str">
            <v>上海市城市建设设计研究总院（集团）有限公司</v>
          </cell>
          <cell r="BF722" t="str">
            <v>数字建造中心</v>
          </cell>
        </row>
        <row r="723">
          <cell r="B723" t="str">
            <v>ZHT2023122100172</v>
          </cell>
          <cell r="C723" t="str">
            <v>2023年隧道股份一体化运维监控产品及服务采购</v>
          </cell>
          <cell r="K723" t="str">
            <v>上海隧道工程股份有限公司</v>
          </cell>
          <cell r="BF723" t="str">
            <v>数智管理中心</v>
          </cell>
        </row>
        <row r="724">
          <cell r="B724" t="str">
            <v>ZHT2023122200173</v>
          </cell>
          <cell r="C724" t="str">
            <v>隧道股份“数字孪生”底座信创技术体系建设技术服务</v>
          </cell>
          <cell r="K724" t="str">
            <v>上海隧道工程股份有限公司</v>
          </cell>
          <cell r="BF724" t="str">
            <v>智能运管中心</v>
          </cell>
        </row>
        <row r="725">
          <cell r="B725" t="str">
            <v>ZHT2023122500176</v>
          </cell>
          <cell r="C725" t="str">
            <v>2023年隧道股份基于大语言模型（LLM）的知识管理平台建设</v>
          </cell>
          <cell r="K725" t="str">
            <v>上海隧道工程股份有限公司</v>
          </cell>
          <cell r="BF725" t="str">
            <v>数智管理中心</v>
          </cell>
        </row>
        <row r="726">
          <cell r="B726" t="str">
            <v>ZHT2023111000133</v>
          </cell>
          <cell r="C726" t="str">
            <v>春申湖快速路智慧运维管理平台服务(二期)</v>
          </cell>
          <cell r="K726" t="str">
            <v>上海城建城市运营（集团）有限公司</v>
          </cell>
          <cell r="BF726" t="str">
            <v>智能运管中心</v>
          </cell>
        </row>
        <row r="727">
          <cell r="B727" t="str">
            <v>ZHT2023122600178</v>
          </cell>
          <cell r="C727" t="str">
            <v>2023年度隧道公司BIM技术服务</v>
          </cell>
          <cell r="K727" t="str">
            <v>上海隧道工程有限公司</v>
          </cell>
          <cell r="BF727" t="str">
            <v>广东分公司</v>
          </cell>
        </row>
        <row r="728">
          <cell r="B728" t="str">
            <v>ZHT2023070400058</v>
          </cell>
          <cell r="C728" t="str">
            <v>全过程管控平台实施与服务合同（中铁一局）</v>
          </cell>
          <cell r="K728" t="str">
            <v>中铁一局集团有限公司</v>
          </cell>
        </row>
        <row r="729">
          <cell r="B729" t="str">
            <v>ZHT2023070400059</v>
          </cell>
          <cell r="C729" t="str">
            <v>嘉兴铁投集团建设一体化全过程管控平台实施与服务合同（中铁隧道局集团有限公司嘉兴至枫南市域铁路土建施工SG1标项目经理部 ）</v>
          </cell>
          <cell r="K729" t="str">
            <v>中铁隧道局集团有限公司嘉兴至枫南市域铁路土建施工SG1标段项目经理部</v>
          </cell>
          <cell r="BF729" t="str">
            <v>数字建造中心</v>
          </cell>
        </row>
        <row r="730">
          <cell r="B730" t="str">
            <v>ZHT2023070400060</v>
          </cell>
          <cell r="C730" t="str">
            <v>全过程管控平台实施与服务合同（中铁北京工程局集团有限公司杭州分公司）</v>
          </cell>
          <cell r="K730" t="str">
            <v>中铁北京工程局集团有限公司杭州分公司</v>
          </cell>
        </row>
        <row r="731">
          <cell r="B731" t="str">
            <v>ZHT2023121900160</v>
          </cell>
          <cell r="C731" t="str">
            <v>上海市域铁路应急管理平台项目咨询合同（示范区线）</v>
          </cell>
          <cell r="K731" t="str">
            <v>上海申铁投资有限公司</v>
          </cell>
          <cell r="BF731" t="str">
            <v>数字建造中心</v>
          </cell>
        </row>
        <row r="732">
          <cell r="B732" t="str">
            <v>ZHT2023121900161</v>
          </cell>
          <cell r="C732" t="str">
            <v>上海市域铁路应急管理平台项目咨询合同（南汇支线）</v>
          </cell>
          <cell r="K732" t="str">
            <v>上海申铁投资有限公司</v>
          </cell>
          <cell r="BF732" t="str">
            <v>数字建造中心</v>
          </cell>
        </row>
        <row r="733">
          <cell r="B733" t="str">
            <v>ZHT2023121900162</v>
          </cell>
          <cell r="C733" t="str">
            <v>上海市域铁路应急管理平台项目咨询合同（嘉闵线）</v>
          </cell>
          <cell r="K733" t="str">
            <v>上海申铁投资有限公司</v>
          </cell>
          <cell r="BF733" t="str">
            <v>数字建造中心</v>
          </cell>
        </row>
        <row r="734">
          <cell r="B734" t="str">
            <v>ZHT2023121900163</v>
          </cell>
          <cell r="C734" t="str">
            <v>上海市域铁路应急管理平台项目咨询合同（机场线）</v>
          </cell>
          <cell r="K734" t="str">
            <v>上海申铁投资有限公司</v>
          </cell>
          <cell r="BF734" t="str">
            <v>数字建造中心</v>
          </cell>
        </row>
        <row r="735">
          <cell r="B735" t="str">
            <v>ZHT2024012600012</v>
          </cell>
          <cell r="C735" t="str">
            <v>甬台温高速公路（G15 沈阳至海口国家高速公路）改扩建工程临海青岭至温岭大溪岭段信息化管理系统第 XXGL01 标段</v>
          </cell>
          <cell r="K735" t="str">
            <v>台州交投高速公路有限公司</v>
          </cell>
          <cell r="BF735" t="str">
            <v>数字建造中心</v>
          </cell>
        </row>
        <row r="736">
          <cell r="B736" t="str">
            <v>ZHT2024012600014</v>
          </cell>
          <cell r="C736" t="str">
            <v>黄岩区产城融合示范区片区开发项目（甬台温高速公路黄岩段桥下地面道路工程）信息化管理系统第XXGL01标段</v>
          </cell>
          <cell r="K736" t="str">
            <v>台州市黄岩交通建设发展集团有限公司</v>
          </cell>
          <cell r="BF736" t="str">
            <v>数字建造中心</v>
          </cell>
        </row>
        <row r="737">
          <cell r="B737" t="str">
            <v>ZHT2023103000128</v>
          </cell>
          <cell r="C737" t="str">
            <v>上海市域线嘉闵线工程JMSG-19标智慧工地人员通道改造技术服务合同</v>
          </cell>
          <cell r="K737" t="str">
            <v>中铁上海工程局集团有限公司</v>
          </cell>
          <cell r="BF737" t="str">
            <v>数字建造中心</v>
          </cell>
        </row>
        <row r="738">
          <cell r="B738" t="str">
            <v>ZHT2023122000168</v>
          </cell>
          <cell r="C738" t="str">
            <v>2023年隧道股份打印系统集成服务</v>
          </cell>
          <cell r="K738" t="str">
            <v>上海隧道工程股份有限公司</v>
          </cell>
          <cell r="BF738" t="str">
            <v>数智管理中心</v>
          </cell>
        </row>
        <row r="739">
          <cell r="B739" t="str">
            <v>ZHT2023121900167</v>
          </cell>
          <cell r="C739" t="str">
            <v>2024年陆家嘴乐居租赁公寓管理软件系统运维、运营及开发服务合同</v>
          </cell>
          <cell r="K739" t="str">
            <v>上海陆家嘴（集团）有限公司</v>
          </cell>
          <cell r="BF739" t="str">
            <v>数智管理中心</v>
          </cell>
        </row>
        <row r="740">
          <cell r="B740" t="str">
            <v>ZHT2023122700179</v>
          </cell>
          <cell r="C740" t="str">
            <v>上海市示范区线工程SFQSG-5标智慧工地项目系统集成及技术服务合同</v>
          </cell>
          <cell r="K740" t="str">
            <v>中铁上海工程局集团有限公司城市建设分公司</v>
          </cell>
          <cell r="BF740" t="str">
            <v>数字建造中心</v>
          </cell>
        </row>
        <row r="741">
          <cell r="B741" t="str">
            <v>ZHT2024010400003</v>
          </cell>
          <cell r="C741" t="str">
            <v>北横通道隧道智慧应用系统试点 (一期)技术服务合同</v>
          </cell>
          <cell r="K741" t="str">
            <v>上海智能交通有限公司</v>
          </cell>
          <cell r="BF741" t="str">
            <v>数字建造中心</v>
          </cell>
        </row>
        <row r="742">
          <cell r="B742" t="str">
            <v>ZHT2024012600013</v>
          </cell>
          <cell r="C742" t="str">
            <v>2023年隧道股份安全网络学堂升级开发服务</v>
          </cell>
          <cell r="K742" t="str">
            <v>上海城建数字产业集团有限公司</v>
          </cell>
          <cell r="BF742" t="str">
            <v>数智管理中心</v>
          </cell>
        </row>
        <row r="743">
          <cell r="B743" t="str">
            <v>ZHT2023122500175</v>
          </cell>
          <cell r="C743" t="str">
            <v>城市运营验工月报开发服务</v>
          </cell>
          <cell r="K743" t="str">
            <v>上海城建城市运营（集团）有限公司</v>
          </cell>
          <cell r="BF743" t="str">
            <v>数智管理中心</v>
          </cell>
        </row>
        <row r="744">
          <cell r="B744" t="str">
            <v>ZHT2024011700005</v>
          </cell>
          <cell r="C744" t="str">
            <v>城建滨江大厦1F、2F会议室会议系统设备改造补充合同</v>
          </cell>
          <cell r="K744" t="str">
            <v>上海城建滨江置业有限公司</v>
          </cell>
          <cell r="BF744" t="str">
            <v>智能运管中心</v>
          </cell>
        </row>
        <row r="745">
          <cell r="B745" t="str">
            <v>ZHT2023081700084</v>
          </cell>
          <cell r="C745" t="str">
            <v>钱江隧道视频云联网和网络安全态势感知及高清视频改造 项目软硬件系统采购合同补充协议</v>
          </cell>
          <cell r="K745" t="str">
            <v>上海浦江桥隧运营管理有限公司</v>
          </cell>
          <cell r="BF745" t="str">
            <v>智能运管中心</v>
          </cell>
        </row>
        <row r="746">
          <cell r="B746" t="str">
            <v>ZHT2023110100130</v>
          </cell>
          <cell r="C746" t="str">
            <v>嘉善县公路数字化智能管养大屏三期开发</v>
          </cell>
          <cell r="K746" t="str">
            <v>上海城建智慧城市运营管理有限公司</v>
          </cell>
          <cell r="BF746" t="str">
            <v>智能运管中心</v>
          </cell>
        </row>
        <row r="747">
          <cell r="B747" t="str">
            <v>ZHT2024012300006</v>
          </cell>
          <cell r="C747" t="str">
            <v>临港全要素智慧管养项目三期建设项目</v>
          </cell>
          <cell r="K747" t="str">
            <v>上海城建智慧城市运营管理有限公司</v>
          </cell>
          <cell r="BF747" t="str">
            <v>智能运管中心</v>
          </cell>
        </row>
        <row r="748">
          <cell r="B748" t="str">
            <v>ZHT2024012500011</v>
          </cell>
          <cell r="C748" t="str">
            <v>浦东大屏三期建设项目</v>
          </cell>
          <cell r="K748" t="str">
            <v>上海城建智慧城市运营管理有限公司</v>
          </cell>
          <cell r="BF748" t="str">
            <v>智能运管中心</v>
          </cell>
        </row>
        <row r="749">
          <cell r="B749" t="str">
            <v>ZHT2024020200017</v>
          </cell>
          <cell r="C749" t="str">
            <v>材料采购合同-杨高路地道2023数字化建设项目</v>
          </cell>
          <cell r="K749" t="str">
            <v>上海城建养护管理有限公司</v>
          </cell>
          <cell r="BF749" t="str">
            <v>智能运管中心</v>
          </cell>
        </row>
        <row r="750">
          <cell r="B750" t="str">
            <v>ZHT2024022600021</v>
          </cell>
          <cell r="C750" t="str">
            <v>2024年城市运营大模型算法服务器采购</v>
          </cell>
          <cell r="K750" t="str">
            <v>上海城建城市运营（集团）有限公司</v>
          </cell>
          <cell r="BF750" t="str">
            <v>数智管理中心</v>
          </cell>
        </row>
        <row r="751">
          <cell r="B751" t="str">
            <v>ZHT2024022600020</v>
          </cell>
          <cell r="C751" t="str">
            <v>系统测试服务合同</v>
          </cell>
          <cell r="K751" t="str">
            <v>上海尊蓝信息科技发展股份有限公司</v>
          </cell>
          <cell r="BF751" t="str">
            <v>智能运管中心</v>
          </cell>
        </row>
        <row r="752">
          <cell r="B752" t="str">
            <v>ZHT2023122100171</v>
          </cell>
          <cell r="C752" t="str">
            <v>中铁一局集团嘉兴至枫南市域铁路（嘉兴南站）土建施工项目智慧工地合同-补充合同</v>
          </cell>
          <cell r="K752" t="str">
            <v>中铁一局集团第二工程有限公司</v>
          </cell>
          <cell r="BF752" t="str">
            <v>智能运管中心</v>
          </cell>
        </row>
        <row r="753">
          <cell r="B753" t="str">
            <v>ZHT2024012400009</v>
          </cell>
          <cell r="C753" t="str">
            <v>综合杆运维管理平台开发项目技术开发合同</v>
          </cell>
          <cell r="K753" t="str">
            <v>上海城建智慧城市运营管理有限公司</v>
          </cell>
          <cell r="BF753" t="str">
            <v>智能运管中心</v>
          </cell>
        </row>
        <row r="754">
          <cell r="B754" t="str">
            <v>ZHT2024020200018</v>
          </cell>
          <cell r="C754" t="str">
            <v>运动员项目入闸机采购工程三方合同</v>
          </cell>
          <cell r="K754" t="str">
            <v>上海隧道工程股份有限公司-澳门分公司</v>
          </cell>
          <cell r="BF754" t="str">
            <v>广东分公司</v>
          </cell>
        </row>
        <row r="755">
          <cell r="B755" t="str">
            <v>ZHT2024022800022</v>
          </cell>
          <cell r="C755" t="str">
            <v>道路塌陷隐患识别平台测试服务合同</v>
          </cell>
          <cell r="K755" t="str">
            <v>上海靖东信息科技有限公司</v>
          </cell>
          <cell r="BF755" t="str">
            <v>智能运管中心</v>
          </cell>
        </row>
        <row r="756">
          <cell r="B756" t="str">
            <v>ZHT2024030500023</v>
          </cell>
          <cell r="C756" t="str">
            <v>关键人员考勤三期功能开发项目</v>
          </cell>
          <cell r="K756" t="str">
            <v>上海涵辕信息技术有限公司</v>
          </cell>
          <cell r="BF756" t="str">
            <v>数字建造中心</v>
          </cell>
        </row>
        <row r="757">
          <cell r="B757" t="str">
            <v>ZHT2024012900015</v>
          </cell>
          <cell r="C757" t="str">
            <v>南汇支线（两港市域铁路）工程 NHSG-5标扬尘监测设备采购安装合同</v>
          </cell>
          <cell r="K757" t="str">
            <v>中铁十四局集团有限公司</v>
          </cell>
          <cell r="BF757" t="str">
            <v>数字建造中心</v>
          </cell>
        </row>
        <row r="758">
          <cell r="B758" t="str">
            <v>ZHT2024022200019</v>
          </cell>
          <cell r="C758" t="str">
            <v>新加坡自动扶梯BIM咨询服务合同</v>
          </cell>
          <cell r="K758" t="str">
            <v>塞纳自动梯（佛山）有限公司</v>
          </cell>
          <cell r="BF758" t="str">
            <v>广东分公司</v>
          </cell>
        </row>
        <row r="759">
          <cell r="B759" t="str">
            <v>ZHT2024031900027</v>
          </cell>
          <cell r="C759" t="str">
            <v>上海市水务建设工程安全质量监督管理系统 2024年运维项目</v>
          </cell>
          <cell r="K759" t="str">
            <v>上海市水务建设工程安全质量监督中心站</v>
          </cell>
          <cell r="BF759" t="str">
            <v>数字建造中心</v>
          </cell>
        </row>
        <row r="760">
          <cell r="B760" t="str">
            <v>ZHT2023121100151</v>
          </cell>
          <cell r="C760" t="str">
            <v>上海市示范区线工程SFQSG-4标智慧工地项目</v>
          </cell>
          <cell r="K760" t="str">
            <v>中铁十一局集团第二工程有限公司上海市示范区线工程SFQSG-4标施工项目经理部</v>
          </cell>
          <cell r="BF760" t="str">
            <v>数字建造中心</v>
          </cell>
        </row>
        <row r="761">
          <cell r="B761" t="str">
            <v>ZHT2024030900024</v>
          </cell>
          <cell r="C761" t="str">
            <v>西宁市凤凰山路新建道路工程BIM咨询管理服务合同-补充合同</v>
          </cell>
          <cell r="K761" t="str">
            <v>上海市地下空间设计研究总院有限公司</v>
          </cell>
          <cell r="BF761" t="str">
            <v>数字建造中心</v>
          </cell>
        </row>
        <row r="762">
          <cell r="B762" t="str">
            <v>ZHT2024031900028</v>
          </cell>
          <cell r="C762" t="str">
            <v>2024年陆家嘴乐居企业公寓管理软件系统技术服务合同</v>
          </cell>
          <cell r="K762" t="str">
            <v>上海陆家嘴（集团）有限公司</v>
          </cell>
          <cell r="BF762" t="str">
            <v>数智管理中心</v>
          </cell>
        </row>
        <row r="763">
          <cell r="B763" t="str">
            <v>ZHT2024031200026</v>
          </cell>
          <cell r="C763" t="str">
            <v>2024年度造价师管理信息系统建设维护</v>
          </cell>
          <cell r="K763" t="str">
            <v>上海市水务建设工程安全质量监督中心站</v>
          </cell>
          <cell r="BF763" t="str">
            <v>数字建造中心</v>
          </cell>
        </row>
        <row r="764">
          <cell r="B764" t="str">
            <v>ZHT2024020200016</v>
          </cell>
          <cell r="C764" t="str">
            <v>上海轨道交通市域线嘉闵线工程   JMSG-17标智慧工地项目系统集成及技术服务合同</v>
          </cell>
          <cell r="K764" t="str">
            <v>中铁一局集团城市轨道交通工程有限公司</v>
          </cell>
          <cell r="BF764" t="str">
            <v>数字建造中心</v>
          </cell>
        </row>
        <row r="765">
          <cell r="B765" t="str">
            <v>ZHT2024032600030</v>
          </cell>
          <cell r="C765" t="str">
            <v>隧道股份视频会议及科技展厅多媒体系统软硬件维保服务合同</v>
          </cell>
          <cell r="K765" t="str">
            <v>上海城建物业管理有限公司</v>
          </cell>
          <cell r="BF765" t="str">
            <v>智能运管中心</v>
          </cell>
        </row>
        <row r="766">
          <cell r="B766" t="str">
            <v>ZHT2024040200033</v>
          </cell>
          <cell r="C766" t="str">
            <v>上海示范区线工程SFQSG-14标智慧工地系统及建管平台技术服务合同</v>
          </cell>
          <cell r="K766" t="str">
            <v>中铁隧道股份有限公司</v>
          </cell>
          <cell r="BF766" t="str">
            <v>数字建造中心</v>
          </cell>
        </row>
        <row r="767">
          <cell r="B767" t="str">
            <v>ZHT2024032200029</v>
          </cell>
          <cell r="C767" t="str">
            <v>S227林桐线卫辉市至郑济公铁两用桥段改建工程智慧建设管理平台及电子档案技术服务项目</v>
          </cell>
          <cell r="K767" t="str">
            <v>新乡郑新交通建设发展有限责任公司</v>
          </cell>
          <cell r="BF767" t="str">
            <v>数字建造中心</v>
          </cell>
        </row>
        <row r="768">
          <cell r="B768" t="str">
            <v>ZHT2024032700031</v>
          </cell>
          <cell r="C768" t="str">
            <v>轨道交通机电系统、供电系统BIM技术咨询服务项目合同</v>
          </cell>
          <cell r="K768" t="str">
            <v>太原市轨道交通智慧建造科技有限公司</v>
          </cell>
          <cell r="BF768" t="str">
            <v>福建分公司</v>
          </cell>
        </row>
        <row r="769">
          <cell r="B769" t="str">
            <v>ZHT2024041800038</v>
          </cell>
          <cell r="C769" t="str">
            <v>上海市奉贤区政府采购信息 2024-026 ——奉贤公安分局全警实战大练兵管 理与智慧练兵比武平台（一期）项目</v>
          </cell>
          <cell r="K769" t="str">
            <v>上海市公安局奉贤分局</v>
          </cell>
          <cell r="BF769" t="str">
            <v>数智管理中心</v>
          </cell>
        </row>
        <row r="770">
          <cell r="B770" t="str">
            <v>ZHT2024040200032</v>
          </cell>
          <cell r="C770" t="str">
            <v>南汇支线（两港市域铁路）工程 NHSG-12标智慧工地项目</v>
          </cell>
          <cell r="K770" t="str">
            <v>中铁五局集团有限公司上海闵行分公司</v>
          </cell>
          <cell r="BF770" t="str">
            <v>数字建造中心</v>
          </cell>
        </row>
        <row r="771">
          <cell r="B771" t="str">
            <v>ZHT2024041100036</v>
          </cell>
          <cell r="C771" t="str">
            <v>虹口城管执法局2024年信息化系统运维服务</v>
          </cell>
          <cell r="K771" t="str">
            <v>上海市虹口区城市管理行政执法局</v>
          </cell>
          <cell r="BF771" t="str">
            <v>市场经营拓展中心</v>
          </cell>
        </row>
        <row r="772">
          <cell r="B772" t="str">
            <v>ZHT2024042500040</v>
          </cell>
          <cell r="C772" t="str">
            <v>2024年水务工程重要隐蔽（关键部位）综合管控项目</v>
          </cell>
          <cell r="K772" t="str">
            <v>上海城建数字产业集团有限公司</v>
          </cell>
          <cell r="BF772" t="str">
            <v>数字建造中心</v>
          </cell>
        </row>
        <row r="773">
          <cell r="B773" t="str">
            <v>ZHT2024042600041</v>
          </cell>
          <cell r="C773" t="str">
            <v>2024年水务工程重大危险源管理技术服务合同</v>
          </cell>
          <cell r="K773" t="str">
            <v>上海城建数字产业集团有限公司</v>
          </cell>
          <cell r="BF773" t="str">
            <v>数字建造中心</v>
          </cell>
        </row>
        <row r="774">
          <cell r="B774" t="str">
            <v>ZHT2024040200034</v>
          </cell>
          <cell r="C774" t="str">
            <v>十字门隧道隧道交通态势感知项目建设工程专业合同</v>
          </cell>
          <cell r="K774" t="str">
            <v>上海城建城市运营（集团）有限公司</v>
          </cell>
          <cell r="BF774" t="str">
            <v>智能运管中心</v>
          </cell>
        </row>
        <row r="775">
          <cell r="B775" t="str">
            <v>ZHT2024040700035</v>
          </cell>
          <cell r="C775" t="str">
            <v>设备BIM软件开发项目</v>
          </cell>
          <cell r="K775" t="str">
            <v>福建元信泰智能科技有限公司</v>
          </cell>
          <cell r="BF775" t="str">
            <v>市场经营拓展中心</v>
          </cell>
        </row>
        <row r="776">
          <cell r="B776" t="str">
            <v>ZHT2024042400039</v>
          </cell>
          <cell r="C776" t="str">
            <v>越江大桥拱桥标准优化开发服务</v>
          </cell>
          <cell r="K776" t="str">
            <v>上海城建智慧城市运营管理有限公司</v>
          </cell>
          <cell r="BF776" t="str">
            <v>智能运管中心</v>
          </cell>
        </row>
        <row r="777">
          <cell r="B777" t="str">
            <v>ZHT2024052000056</v>
          </cell>
          <cell r="C777" t="str">
            <v>2024年边坡试点健康监测数据整理及管理服务合同</v>
          </cell>
          <cell r="K777" t="str">
            <v>深圳市交通公用设施管理处</v>
          </cell>
          <cell r="BF777" t="str">
            <v>广东分公司</v>
          </cell>
        </row>
        <row r="778">
          <cell r="B778" t="str">
            <v>ZHT2024041200037</v>
          </cell>
          <cell r="C778" t="str">
            <v>信息化规划咨询服务合同</v>
          </cell>
          <cell r="K778" t="str">
            <v>厦门地铁恒顺物泰有限公司</v>
          </cell>
          <cell r="BF778" t="str">
            <v>市场经营拓展中心</v>
          </cell>
        </row>
        <row r="779">
          <cell r="B779" t="str">
            <v>ZHT2024052700064</v>
          </cell>
          <cell r="C779" t="str">
            <v>2024年BI驾驶舱样式改版及数据看板升级服务</v>
          </cell>
          <cell r="K779" t="str">
            <v>上海隧道工程股份有限公司</v>
          </cell>
          <cell r="BF779" t="str">
            <v>数智管理中心</v>
          </cell>
        </row>
        <row r="780">
          <cell r="B780" t="str">
            <v>ZHT2024052200060</v>
          </cell>
          <cell r="C780" t="str">
            <v>停车可视化大屏开发</v>
          </cell>
          <cell r="K780" t="str">
            <v>上海停车信息科技有限公司</v>
          </cell>
          <cell r="BF780" t="str">
            <v>智能运管中心</v>
          </cell>
        </row>
        <row r="781">
          <cell r="B781" t="str">
            <v>ZHT2024051300051</v>
          </cell>
          <cell r="C781" t="str">
            <v>智慧工地系统集成及技术服务合同</v>
          </cell>
          <cell r="K781" t="str">
            <v>中铁一局集团新运工程有限公司</v>
          </cell>
          <cell r="BF781" t="str">
            <v>数字建造中心</v>
          </cell>
        </row>
        <row r="782">
          <cell r="B782" t="str">
            <v>ZHT2024051400052</v>
          </cell>
          <cell r="C782" t="str">
            <v>上海轨道交通机场联络线工程安装4标项目智慧工地系统集成及技术服务合同</v>
          </cell>
          <cell r="K782" t="str">
            <v>江苏金常瑞智能科技有限公司</v>
          </cell>
          <cell r="BF782" t="str">
            <v>数字建造中心</v>
          </cell>
        </row>
        <row r="783">
          <cell r="B783" t="str">
            <v>ZHT2024052300061</v>
          </cell>
          <cell r="C783" t="str">
            <v>上海轨道交通机场联络线工程安装2标项目智慧工地系统集成及技术服务</v>
          </cell>
          <cell r="K783" t="str">
            <v>中铁十一局集团第六工程有限公司</v>
          </cell>
          <cell r="BF783" t="str">
            <v>数字建造中心</v>
          </cell>
        </row>
        <row r="784">
          <cell r="B784" t="str">
            <v>ZHT2024051600055</v>
          </cell>
          <cell r="C784" t="str">
            <v>上海轨道交通机场联络线工程辅轨1标项目智慧工地系统集成及技术服务</v>
          </cell>
          <cell r="K784" t="str">
            <v>中铁二十四局集团有限公司</v>
          </cell>
          <cell r="BF784" t="str">
            <v>数字建造中心</v>
          </cell>
        </row>
        <row r="785">
          <cell r="B785" t="str">
            <v>ZHT2024012300008</v>
          </cell>
          <cell r="C785" t="str">
            <v>桥梁全寿命二期建设项目</v>
          </cell>
          <cell r="K785" t="str">
            <v>上海城建智慧城市运营管理有限公司</v>
          </cell>
          <cell r="BF785" t="str">
            <v>智能运管中心</v>
          </cell>
        </row>
        <row r="786">
          <cell r="B786" t="str">
            <v>ZHT2024052100057</v>
          </cell>
          <cell r="C786" t="str">
            <v>上海轨道交通机场联络线工程供电标项目智慧工地系统集成及技术服务</v>
          </cell>
          <cell r="K786" t="str">
            <v>中铁电气化局集团有限公司上海电气化工程分公司</v>
          </cell>
          <cell r="BF786" t="str">
            <v>数字建造中心</v>
          </cell>
        </row>
        <row r="787">
          <cell r="B787" t="str">
            <v>ZHT2024052300063</v>
          </cell>
          <cell r="C787" t="str">
            <v>上海轨道交通市域线机场联络线工程车站装修及安装施工5标项目智慧工地系统集成及技术服务</v>
          </cell>
          <cell r="K787" t="str">
            <v>中铁一局集团电务工程有限公司</v>
          </cell>
          <cell r="BF787" t="str">
            <v>数字建造中心</v>
          </cell>
        </row>
        <row r="788">
          <cell r="B788" t="str">
            <v>ZHT2024052900065</v>
          </cell>
          <cell r="C788" t="str">
            <v>机场线JCX-车站装修及安装施工3标智慧工地项目</v>
          </cell>
          <cell r="K788" t="str">
            <v>上海鲁班彩建筑装饰工程有限公司</v>
          </cell>
          <cell r="BF788" t="str">
            <v>数字建造中心</v>
          </cell>
        </row>
        <row r="789">
          <cell r="B789" t="str">
            <v>ZHT2024052100058</v>
          </cell>
          <cell r="C789" t="str">
            <v>2023年浦东大道地道设施缺陷监控项目技术服务</v>
          </cell>
          <cell r="K789" t="str">
            <v>上海靖东信息科技有限公司</v>
          </cell>
          <cell r="BF789" t="str">
            <v>智能运管中心</v>
          </cell>
        </row>
        <row r="790">
          <cell r="B790" t="str">
            <v>ZHT2024052100059</v>
          </cell>
          <cell r="C790" t="str">
            <v>2024年隧道股份应用系统标准运维服务</v>
          </cell>
          <cell r="K790" t="str">
            <v>上海城建数字产业集团有限公司</v>
          </cell>
          <cell r="BF790" t="str">
            <v>数智管理中心</v>
          </cell>
        </row>
        <row r="791">
          <cell r="B791" t="str">
            <v>ZHT2024061200068</v>
          </cell>
          <cell r="C791" t="str">
            <v>嘉兴市联合污水处理厂数字孪生运营管理平台建设</v>
          </cell>
          <cell r="K791" t="str">
            <v>浙江嘉源和达水务有限公司</v>
          </cell>
          <cell r="BF791" t="str">
            <v>智能运管中心</v>
          </cell>
        </row>
        <row r="792">
          <cell r="B792" t="str">
            <v>ZHT2024061900075</v>
          </cell>
          <cell r="C792" t="str">
            <v>2024年晟元保理平台应用集成开发服务</v>
          </cell>
          <cell r="K792" t="str">
            <v>上海城建数字产业集团有限公司</v>
          </cell>
          <cell r="BF792" t="str">
            <v>数智管理中心</v>
          </cell>
        </row>
        <row r="793">
          <cell r="B793" t="str">
            <v>ZHT2024061900076</v>
          </cell>
          <cell r="C793" t="str">
            <v>2024年融资租赁平台应用集成开发服务</v>
          </cell>
          <cell r="K793" t="str">
            <v>上海城建数字产业集团有限公司</v>
          </cell>
          <cell r="BF793" t="str">
            <v>数智管理中心</v>
          </cell>
        </row>
        <row r="794">
          <cell r="B794" t="str">
            <v>ZHT2024061300069</v>
          </cell>
          <cell r="C794" t="str">
            <v>2024年上海建元财务有限公司系统等保测评</v>
          </cell>
          <cell r="K794" t="str">
            <v>上海城建数字产业集团有限公司</v>
          </cell>
          <cell r="BF794" t="str">
            <v>数智管理中心</v>
          </cell>
        </row>
        <row r="795">
          <cell r="B795" t="str">
            <v>ZHT2024061300070</v>
          </cell>
          <cell r="C795" t="str">
            <v>上海建元财务有限公司隧道股份城信云链平台等保测评</v>
          </cell>
          <cell r="K795" t="str">
            <v>上海城建数字产业集团有限公司</v>
          </cell>
          <cell r="BF795" t="str">
            <v>数智管理中心</v>
          </cell>
        </row>
        <row r="796">
          <cell r="B796" t="str">
            <v>ZHT2024052900066</v>
          </cell>
          <cell r="C796" t="str">
            <v>上海基础设施建设发展（集团）有限公司 视频会议系统云会议室采购合同</v>
          </cell>
          <cell r="K796" t="str">
            <v>上海基础设施建设发展（集团）有限公司</v>
          </cell>
          <cell r="BF796" t="str">
            <v>智能运管中心</v>
          </cell>
        </row>
        <row r="797">
          <cell r="B797" t="str">
            <v>ZHT2024062400078</v>
          </cell>
          <cell r="C797" t="str">
            <v>厦门新机场片区规划设计技术咨询服务</v>
          </cell>
          <cell r="K797" t="str">
            <v>上海市政工程设计研究总院（集团）有限公司</v>
          </cell>
          <cell r="BF797" t="str">
            <v>福建分公司</v>
          </cell>
        </row>
        <row r="798">
          <cell r="B798" t="str">
            <v>ZHT2024052300062</v>
          </cell>
          <cell r="C798" t="str">
            <v>JCX-车站装修及安装施工6标智慧工地项目</v>
          </cell>
          <cell r="K798" t="str">
            <v>上海天德城市建设集团有限公司</v>
          </cell>
          <cell r="BF798" t="str">
            <v>数字建造中心</v>
          </cell>
        </row>
        <row r="799">
          <cell r="B799" t="str">
            <v>ZHT2024060400067</v>
          </cell>
          <cell r="C799" t="str">
            <v>JCX-车站装修及安装施工1标智慧工地项目</v>
          </cell>
          <cell r="K799" t="str">
            <v>中铁十四局集团电气化工程有限公司</v>
          </cell>
          <cell r="BF799" t="str">
            <v>数字建造中心</v>
          </cell>
        </row>
        <row r="800">
          <cell r="B800" t="str">
            <v>ZHT2024070100082</v>
          </cell>
          <cell r="C800" t="str">
            <v>四川省高速公路服务区信息化平台合同协议书</v>
          </cell>
          <cell r="K800" t="str">
            <v>四川智能交通系统管理有限责任公司</v>
          </cell>
          <cell r="BF800" t="str">
            <v>市场经营拓展中心</v>
          </cell>
        </row>
        <row r="801">
          <cell r="B801" t="str">
            <v>ZHT2024061800074</v>
          </cell>
          <cell r="C801" t="str">
            <v>上海机场联络线轨道2标智慧工地系统集成及技术服务合同</v>
          </cell>
          <cell r="K801" t="str">
            <v>中铁一局集团新运工程有限公司</v>
          </cell>
          <cell r="BF801" t="str">
            <v>数字建造中心</v>
          </cell>
        </row>
        <row r="802">
          <cell r="B802" t="str">
            <v>ZHT2024070200083</v>
          </cell>
          <cell r="C802" t="str">
            <v>上海示范区线工程施工SFQSG-2 标智慧工地项目</v>
          </cell>
          <cell r="K802" t="str">
            <v>上海建工集团股份有限公司</v>
          </cell>
          <cell r="BF802" t="str">
            <v>数字建造中心</v>
          </cell>
        </row>
        <row r="803">
          <cell r="B803" t="str">
            <v>ZHT2024070800084</v>
          </cell>
          <cell r="C803" t="str">
            <v>数据采购合同</v>
          </cell>
          <cell r="K803" t="str">
            <v>中津城咨询管理（上海）中心</v>
          </cell>
          <cell r="BF803" t="str">
            <v>数字建造中心</v>
          </cell>
        </row>
        <row r="804">
          <cell r="B804" t="str">
            <v>ZHT2024061900077</v>
          </cell>
          <cell r="C804" t="str">
            <v>深圳市深水龙岗水务集团有限公司 VR廉洁教育基地项目开发合同</v>
          </cell>
          <cell r="K804" t="str">
            <v>深圳市深水龙岗水务集团有限公司</v>
          </cell>
          <cell r="BF804" t="str">
            <v>广东分公司</v>
          </cell>
        </row>
        <row r="805">
          <cell r="B805" t="str">
            <v>ZHT2024050800042</v>
          </cell>
          <cell r="C805" t="str">
            <v>上海示范区线工程SFQSG-15标智慧工地项目</v>
          </cell>
          <cell r="K805" t="str">
            <v>上海城建市政工程（集团）有限公司</v>
          </cell>
          <cell r="BF805" t="str">
            <v>数字建造中心</v>
          </cell>
        </row>
        <row r="806">
          <cell r="B806" t="str">
            <v>ZHT2024071100087</v>
          </cell>
          <cell r="C806" t="str">
            <v>BIM数据处理与业务应用支撑系统</v>
          </cell>
          <cell r="K806" t="str">
            <v>上海城市地理信息系统发展有限公司</v>
          </cell>
          <cell r="BF806" t="str">
            <v>智能运管中心</v>
          </cell>
        </row>
        <row r="807">
          <cell r="B807" t="str">
            <v>ZHT2024072400090</v>
          </cell>
          <cell r="C807" t="str">
            <v>2024年隧道股份市场部数据服务</v>
          </cell>
          <cell r="K807" t="str">
            <v>上海隧道工程股份有限公司</v>
          </cell>
          <cell r="BF807" t="str">
            <v>数智管理中心</v>
          </cell>
        </row>
        <row r="808">
          <cell r="B808" t="str">
            <v>ZHT2024062700080</v>
          </cell>
          <cell r="C808" t="str">
            <v>中铁一局集团嘉兴至枫南市域铁路SG2土建施工项目 智慧拌合安全生产监控系统合同</v>
          </cell>
          <cell r="K808" t="str">
            <v>中铁一局集团有限公司第二工程分公司</v>
          </cell>
          <cell r="BF808" t="str">
            <v>智能运管中心</v>
          </cell>
        </row>
        <row r="809">
          <cell r="B809" t="str">
            <v>ZHT2024011500004</v>
          </cell>
          <cell r="C809" t="str">
            <v>上海轨道交通市域线嘉闵线工程JMSG-13标智慧工地项目</v>
          </cell>
          <cell r="K809" t="str">
            <v>上海公路桥梁（集团）有限公司</v>
          </cell>
          <cell r="BF809" t="str">
            <v>数字建造中心</v>
          </cell>
        </row>
        <row r="810">
          <cell r="B810" t="str">
            <v>ZHT2024051400053</v>
          </cell>
          <cell r="C810" t="str">
            <v>2023浦东大道地道设施缺陷监控项目设备采购合同</v>
          </cell>
          <cell r="K810" t="str">
            <v>上海城建智慧城市运营管理有限公司</v>
          </cell>
          <cell r="BF810" t="str">
            <v>智能运管中心</v>
          </cell>
        </row>
        <row r="811">
          <cell r="B811" t="str">
            <v>ZHT2024073000091</v>
          </cell>
          <cell r="C811" t="str">
            <v>2024年隧道股份应用用户集成和认证开发服务合同</v>
          </cell>
          <cell r="K811" t="str">
            <v>上海隧道工程股份有限公司</v>
          </cell>
          <cell r="BF811" t="str">
            <v>数智管理中心</v>
          </cell>
        </row>
        <row r="812">
          <cell r="B812" t="str">
            <v>ZHT2024072400089</v>
          </cell>
          <cell r="C812" t="str">
            <v>2024年隧道股份Web应用安全防护服务</v>
          </cell>
          <cell r="K812" t="str">
            <v>上海隧道工程股份有限公司</v>
          </cell>
          <cell r="BF812" t="str">
            <v>数智管理中心</v>
          </cell>
        </row>
        <row r="813">
          <cell r="B813" t="str">
            <v>ZHT2024081600096</v>
          </cell>
          <cell r="C813" t="str">
            <v>奉贤区智能网联示范区车路协同应用建设项目一标段专业分包</v>
          </cell>
          <cell r="K813" t="str">
            <v>上海智能交通有限公司</v>
          </cell>
          <cell r="BF813" t="str">
            <v>市场经营拓展中心</v>
          </cell>
        </row>
        <row r="814">
          <cell r="B814" t="str">
            <v>ZHT2024081600097</v>
          </cell>
          <cell r="C814" t="str">
            <v>奉贤区智能网联示范区车路协同应用建设项目二标段专业分包</v>
          </cell>
          <cell r="K814" t="str">
            <v>上海智能交通有限公司</v>
          </cell>
          <cell r="BF814" t="str">
            <v>市场经营拓展中心</v>
          </cell>
        </row>
        <row r="815">
          <cell r="B815" t="str">
            <v>ZHT2024080900092</v>
          </cell>
          <cell r="C815" t="str">
            <v>2024年隧道股份招聘系统开发服务</v>
          </cell>
          <cell r="K815" t="str">
            <v>上海城建数字产业集团有限公司</v>
          </cell>
          <cell r="BF815" t="str">
            <v>数智管理中心</v>
          </cell>
        </row>
        <row r="816">
          <cell r="B816" t="str">
            <v>ZHT2024071000086</v>
          </cell>
          <cell r="C816" t="str">
            <v>2024年城市运营上海停车APP等保测评服务</v>
          </cell>
          <cell r="K816" t="str">
            <v>上海停车信息科技有限公司</v>
          </cell>
          <cell r="BF816" t="str">
            <v>数智管理中心</v>
          </cell>
        </row>
        <row r="817">
          <cell r="B817" t="str">
            <v>ZHT2024081600094</v>
          </cell>
          <cell r="C817" t="str">
            <v>2024年建元资管平台应用集成开发服务</v>
          </cell>
          <cell r="K817" t="str">
            <v>上海建元资产管理有限公司</v>
          </cell>
          <cell r="BF817" t="str">
            <v>数智管理中心</v>
          </cell>
        </row>
        <row r="818">
          <cell r="B818" t="str">
            <v>ZHT2024062700081</v>
          </cell>
          <cell r="C818" t="str">
            <v>嘉兴至枫南市域铁路SG2土建施工项目智慧工地合同</v>
          </cell>
          <cell r="K818" t="str">
            <v>中铁一局集团有限公司第二工程分公司</v>
          </cell>
          <cell r="BF818" t="str">
            <v>智能运管中心</v>
          </cell>
        </row>
        <row r="819">
          <cell r="B819" t="str">
            <v>ZHT2024081400093</v>
          </cell>
          <cell r="C819" t="str">
            <v>上海轨道交通市域线嘉闵线工程JMSG-4标项目经理部智慧工地系统集成及技术服务合同</v>
          </cell>
          <cell r="K819" t="str">
            <v>中铁二局集团有限公司城通分公司</v>
          </cell>
          <cell r="BF819" t="str">
            <v>数字建造中心</v>
          </cell>
        </row>
        <row r="820">
          <cell r="B820" t="str">
            <v>ZHT2024082100099</v>
          </cell>
          <cell r="C820" t="str">
            <v>上海市民防工程BIM信息管理平台2024运维服务合同</v>
          </cell>
          <cell r="K820" t="str">
            <v>仪电双杨智能科技（上海）有限公司</v>
          </cell>
          <cell r="BF820" t="str">
            <v>数字建造中心</v>
          </cell>
        </row>
        <row r="821">
          <cell r="B821" t="str">
            <v>ZHT2024082200101</v>
          </cell>
          <cell r="C821" t="str">
            <v>上海轨道交通市域线嘉闵线工程 JMSG-11标智慧工地项目</v>
          </cell>
          <cell r="K821" t="str">
            <v>上海城建市政工程(集团)有限公司</v>
          </cell>
          <cell r="BF821" t="str">
            <v>数字建造中心</v>
          </cell>
        </row>
        <row r="822">
          <cell r="B822" t="str">
            <v>ZHT2024090400105</v>
          </cell>
          <cell r="C822" t="str">
            <v>城建滨江大厦门禁系统升级改造工程</v>
          </cell>
          <cell r="K822" t="str">
            <v>上海城建滨江置业有限公司</v>
          </cell>
          <cell r="BF822" t="str">
            <v>智能运管中心</v>
          </cell>
        </row>
        <row r="823">
          <cell r="B823" t="str">
            <v>ZHT2024091000110</v>
          </cell>
          <cell r="C823" t="str">
            <v>关键人员考勤四期功能开发项目</v>
          </cell>
          <cell r="K823" t="str">
            <v>上海涵辕信息技术有限公司</v>
          </cell>
          <cell r="BF823" t="str">
            <v>数字建造中心</v>
          </cell>
        </row>
        <row r="824">
          <cell r="B824" t="str">
            <v>ZHT2024092300117</v>
          </cell>
          <cell r="C824" t="str">
            <v>2024年隧道股份安全软件服务增购</v>
          </cell>
          <cell r="K824" t="str">
            <v>上海隧道工程股份有限公司</v>
          </cell>
          <cell r="BF824" t="str">
            <v>数智管理中心</v>
          </cell>
        </row>
        <row r="825">
          <cell r="B825" t="str">
            <v>ZHT2024092400119</v>
          </cell>
          <cell r="C825" t="str">
            <v>运维可视化信息管理系统</v>
          </cell>
          <cell r="K825" t="str">
            <v>硕橙（厦门）科技有限公司</v>
          </cell>
          <cell r="BF825" t="str">
            <v>福建分公司</v>
          </cell>
        </row>
        <row r="826">
          <cell r="B826" t="str">
            <v>ZHT2024090500107</v>
          </cell>
          <cell r="C826" t="str">
            <v>海口世纪大桥琼州大桥结构监控工程维保技术服务</v>
          </cell>
          <cell r="K826" t="str">
            <v>海口市建工城市运营管理有限公司</v>
          </cell>
          <cell r="BF826" t="str">
            <v>智能运管中心</v>
          </cell>
        </row>
        <row r="827">
          <cell r="B827" t="str">
            <v>ZHT2024092300116</v>
          </cell>
          <cell r="C827" t="str">
            <v>上海城建城市运营（集团）有限公司101投屏工作站等设备采购合同</v>
          </cell>
          <cell r="K827" t="str">
            <v>上海城建城市运营（集团）有限公司</v>
          </cell>
          <cell r="BF827" t="str">
            <v>智能运管中心</v>
          </cell>
        </row>
        <row r="828">
          <cell r="B828" t="str">
            <v>ZHT2024090300102</v>
          </cell>
          <cell r="C828" t="str">
            <v>嘉善至西塘市域铁路SG5标智慧工地（项目部）专项技术服务</v>
          </cell>
          <cell r="K828" t="str">
            <v>中铁十八局集团有限公司</v>
          </cell>
          <cell r="BF828" t="str">
            <v>智能运管中心</v>
          </cell>
        </row>
        <row r="829">
          <cell r="B829" t="str">
            <v>ZHT2024090300103</v>
          </cell>
          <cell r="C829" t="str">
            <v>深圳市第三人民医院应急院区配套宿舍项目基于BIM的数字化管理咨询服务合同</v>
          </cell>
          <cell r="K829" t="str">
            <v>五洲工程顾问集团有限公司</v>
          </cell>
          <cell r="BF829" t="str">
            <v>广东分公司</v>
          </cell>
        </row>
        <row r="830">
          <cell r="B830" t="str">
            <v>ZHT2024090300104</v>
          </cell>
          <cell r="C830" t="str">
            <v>深圳市人民医院宝安医院项目基于BIM的数字化管理咨询服务合同</v>
          </cell>
          <cell r="K830" t="str">
            <v>五洲工程顾问集团有限公司</v>
          </cell>
          <cell r="BF830" t="str">
            <v>广东分公司</v>
          </cell>
        </row>
        <row r="831">
          <cell r="B831" t="str">
            <v>ZHT2024091800113</v>
          </cell>
          <cell r="C831" t="str">
            <v>2024年隧道股份SOA平台二期建设项目</v>
          </cell>
          <cell r="K831" t="str">
            <v>上海隧道工程股份有限公司</v>
          </cell>
          <cell r="BF831" t="str">
            <v>数智管理中心</v>
          </cell>
        </row>
        <row r="832">
          <cell r="B832" t="str">
            <v>ZHT2024091800114</v>
          </cell>
          <cell r="C832" t="str">
            <v>2024年隧道股份报账系统建设服务</v>
          </cell>
          <cell r="K832" t="str">
            <v>上海隧道工程股份有限公司</v>
          </cell>
          <cell r="BF832" t="str">
            <v>数智管理中心</v>
          </cell>
        </row>
        <row r="833">
          <cell r="B833" t="str">
            <v>ZHT2024082100100</v>
          </cell>
          <cell r="C833" t="str">
            <v>上海轨道交通嘉闵线工程JMSG-18标智慧工地系统及建管平台技术服务合同</v>
          </cell>
          <cell r="K833" t="str">
            <v>中铁隧道股份有限公司</v>
          </cell>
          <cell r="BF833" t="str">
            <v>数字建造中心</v>
          </cell>
        </row>
        <row r="834">
          <cell r="B834" t="str">
            <v>ZHT2024090600108</v>
          </cell>
          <cell r="C834" t="str">
            <v>南汇支线（两港市域铁路）工程 NHSG-7 标 智慧工地项目</v>
          </cell>
          <cell r="K834" t="str">
            <v>上海市基础工程集团有限公司</v>
          </cell>
          <cell r="BF834" t="str">
            <v>数字建造中心</v>
          </cell>
        </row>
        <row r="835">
          <cell r="B835" t="str">
            <v>ZHT2024091100111</v>
          </cell>
          <cell r="C835" t="str">
            <v>轨道工程信号系统BIM模型建模咨询</v>
          </cell>
          <cell r="K835" t="str">
            <v>卡斯柯信号有限公司</v>
          </cell>
          <cell r="BF835" t="str">
            <v>福建分公司</v>
          </cell>
        </row>
        <row r="836">
          <cell r="B836" t="str">
            <v>ZHT2024091100112</v>
          </cell>
          <cell r="C836" t="str">
            <v>上海市示范区线工程SFQSG-13标智慧工地项目</v>
          </cell>
          <cell r="K836" t="str">
            <v>中国建筑第八工程局有限公司</v>
          </cell>
          <cell r="BF836" t="str">
            <v>数字建造中心</v>
          </cell>
        </row>
        <row r="837">
          <cell r="B837" t="str">
            <v>ZHT2024090500106</v>
          </cell>
          <cell r="C837" t="str">
            <v>上海轨道交通市域线嘉闵线工程JMSG-17标智慧工地 扬尘监测设备采购安装合同</v>
          </cell>
          <cell r="K837" t="str">
            <v>中铁一局集团城市轨道交通工程有限公司</v>
          </cell>
          <cell r="BF837" t="str">
            <v>数字建造中心</v>
          </cell>
        </row>
        <row r="838">
          <cell r="B838" t="str">
            <v>ZHT2024091900115</v>
          </cell>
          <cell r="C838" t="str">
            <v>2024年隧道股份主数据管理平台升级</v>
          </cell>
          <cell r="K838" t="str">
            <v>上海隧道工程股份有限公司</v>
          </cell>
          <cell r="BF838" t="str">
            <v>数智管理中心</v>
          </cell>
        </row>
        <row r="839">
          <cell r="B839" t="str">
            <v>ZHT2024100800123</v>
          </cell>
          <cell r="C839" t="str">
            <v>2024年上海市燃气行业监管信息系统-补贴核算子系统、运行监管子系统（运维）</v>
          </cell>
          <cell r="K839" t="str">
            <v>上海博坤信息技术有限公司</v>
          </cell>
          <cell r="BF839" t="str">
            <v>数字建造中心</v>
          </cell>
        </row>
        <row r="840">
          <cell r="B840" t="str">
            <v>ZHT2024101600129</v>
          </cell>
          <cell r="C840" t="str">
            <v>2025年陆家嘴乐居租赁公寓管理软件系统“新乐里”企业公寓二期技术服务合同</v>
          </cell>
          <cell r="K840" t="str">
            <v>上海陆家嘴（集团）有限公司</v>
          </cell>
          <cell r="BF840" t="str">
            <v>数智管理中心</v>
          </cell>
        </row>
        <row r="841">
          <cell r="B841" t="str">
            <v>ZHT2024101100125</v>
          </cell>
          <cell r="C841" t="str">
            <v>2024年隧道股份全面预算平台实施服务</v>
          </cell>
          <cell r="K841" t="str">
            <v>上海隧道工程股份有限公司</v>
          </cell>
          <cell r="BF841" t="str">
            <v>数智管理中心</v>
          </cell>
        </row>
        <row r="842">
          <cell r="B842" t="str">
            <v>ZHT2024061700073</v>
          </cell>
          <cell r="C842" t="str">
            <v>2024年BI财务专版开发运维服务</v>
          </cell>
          <cell r="K842" t="str">
            <v>上海城建数字产业集团有限公司</v>
          </cell>
          <cell r="BF842" t="str">
            <v>数智管理中心</v>
          </cell>
        </row>
        <row r="843">
          <cell r="B843" t="str">
            <v>ZHT2024102400132</v>
          </cell>
          <cell r="C843" t="str">
            <v>G15嘉浏智慧高速网络与信息安全专项专业合同</v>
          </cell>
          <cell r="K843" t="str">
            <v>上海城建城市运营（集团）有限公司</v>
          </cell>
          <cell r="BF843" t="str">
            <v>智能运管中心</v>
          </cell>
        </row>
        <row r="844">
          <cell r="B844" t="str">
            <v>ZHT2024102800133</v>
          </cell>
          <cell r="C844" t="str">
            <v>2025年陆家嘴乐居租赁公寓管理软件 系统运维、运营及开发服务合同</v>
          </cell>
          <cell r="K844" t="str">
            <v>上海陆家嘴乐居资产管理有限公司</v>
          </cell>
          <cell r="BF844" t="str">
            <v>数智管理中心</v>
          </cell>
        </row>
        <row r="845">
          <cell r="B845" t="str">
            <v>ZHT2024072200088</v>
          </cell>
          <cell r="C845" t="str">
            <v>2024年城市运营集团等保测评服务</v>
          </cell>
          <cell r="K845" t="str">
            <v>上海城建城市运营（集团）有限公司</v>
          </cell>
          <cell r="BF845" t="str">
            <v>数智管理中心</v>
          </cell>
        </row>
        <row r="846">
          <cell r="B846" t="str">
            <v>ZHT2024101000124</v>
          </cell>
          <cell r="C846" t="str">
            <v>厦门新机场场道工程5标BIM技术服务合同补充协议</v>
          </cell>
          <cell r="K846" t="str">
            <v>上海公路桥梁（集团）有限公司</v>
          </cell>
          <cell r="BF846" t="str">
            <v>福建分公司</v>
          </cell>
        </row>
        <row r="847">
          <cell r="B847" t="str">
            <v>ZHT2024101100126</v>
          </cell>
          <cell r="C847" t="str">
            <v>2024年隧道股份应用用户集成和认证开发服务（补充）</v>
          </cell>
          <cell r="K847" t="str">
            <v>上海隧道工程股份有限公司</v>
          </cell>
          <cell r="BF847" t="str">
            <v>数智管理中心</v>
          </cell>
        </row>
        <row r="848">
          <cell r="B848" t="str">
            <v>ZHT2024102300131</v>
          </cell>
          <cell r="C848" t="str">
            <v>深圳市路桥建设集团隧道智慧运营数字孪生与坪盐通道BIM咨询服务</v>
          </cell>
          <cell r="K848" t="str">
            <v>深圳市路桥建设集团有限公司</v>
          </cell>
          <cell r="BF848" t="str">
            <v>广东分公司</v>
          </cell>
        </row>
        <row r="849">
          <cell r="B849" t="str">
            <v>ZHT2024100800122</v>
          </cell>
          <cell r="C849" t="str">
            <v>上海轨道交通市域线嘉闵线工程JMSG-2标智慧工地项目</v>
          </cell>
          <cell r="K849" t="str">
            <v>中铁十六局集团有限公司</v>
          </cell>
          <cell r="BF849" t="str">
            <v>数字建造中心</v>
          </cell>
        </row>
        <row r="850">
          <cell r="B850" t="str">
            <v>ZHT2024110500135</v>
          </cell>
          <cell r="C850" t="str">
            <v>2024年隧道股份智能AI应用服务升级</v>
          </cell>
          <cell r="K850" t="str">
            <v>上海隧道工程股份有限公司</v>
          </cell>
          <cell r="BF850" t="str">
            <v>数智管理中心</v>
          </cell>
        </row>
        <row r="851">
          <cell r="B851" t="str">
            <v>ZHT2024102200130</v>
          </cell>
          <cell r="C851" t="str">
            <v>深圳市建筑工务署2024年度BIM咨询服务合同</v>
          </cell>
          <cell r="K851" t="str">
            <v>深圳市建筑工务署</v>
          </cell>
          <cell r="BF851" t="str">
            <v>广东分公司</v>
          </cell>
        </row>
        <row r="852">
          <cell r="B852" t="str">
            <v>ZHT2024110800137</v>
          </cell>
          <cell r="C852" t="str">
            <v>基于城市道路风险预警的智慧运营养护管理平台开发服务</v>
          </cell>
          <cell r="K852" t="str">
            <v>上海城建城市运营（集团）有限公司</v>
          </cell>
          <cell r="BF852" t="str">
            <v>智能运管中心</v>
          </cell>
        </row>
        <row r="853">
          <cell r="B853" t="str">
            <v>ZHT2024092700121</v>
          </cell>
          <cell r="C853" t="str">
            <v>2024年城市运营集团资信管理平台建设项目</v>
          </cell>
          <cell r="K853" t="str">
            <v>上海城建城市运营（集团）有限公司</v>
          </cell>
          <cell r="BF853" t="str">
            <v>数智管理中心</v>
          </cell>
        </row>
        <row r="854">
          <cell r="B854" t="str">
            <v>ZHT2024101400127</v>
          </cell>
          <cell r="C854" t="str">
            <v>2024年城市运营综合管理平台建设项目</v>
          </cell>
          <cell r="K854" t="str">
            <v>上海城建城市运营（集团）有限公司</v>
          </cell>
          <cell r="BF854" t="str">
            <v>数智管理中心</v>
          </cell>
        </row>
        <row r="855">
          <cell r="B855" t="str">
            <v>ZHT2024110500136</v>
          </cell>
          <cell r="C855" t="str">
            <v>2024年城市运营生产资源管理数据标准化服务合同</v>
          </cell>
          <cell r="K855" t="str">
            <v>上海城建城市运营（集团）有限公司</v>
          </cell>
          <cell r="BF855" t="str">
            <v>数智管理中心</v>
          </cell>
        </row>
        <row r="856">
          <cell r="B856" t="str">
            <v>ZHT2024111100138</v>
          </cell>
          <cell r="C856" t="str">
            <v>上海市域铁路示范区线工程BIM咨询专项委外合同</v>
          </cell>
          <cell r="K856" t="str">
            <v>中铁上海设计院集团有限公司</v>
          </cell>
          <cell r="BF856" t="str">
            <v>数字建造中心</v>
          </cell>
        </row>
        <row r="857">
          <cell r="B857" t="str">
            <v>ZHT2024082100098</v>
          </cell>
          <cell r="C857" t="str">
            <v>枫南SG1智慧工地建设工程补充协议（一）</v>
          </cell>
          <cell r="K857" t="str">
            <v>中铁隧道局集团有限公司嘉兴至枫南市域铁路土建施工SG1标段项目经理部</v>
          </cell>
          <cell r="BF857" t="str">
            <v>智能运管中心</v>
          </cell>
        </row>
        <row r="858">
          <cell r="B858" t="str">
            <v>ZHT2024111800140</v>
          </cell>
          <cell r="C858" t="str">
            <v>前海地下道路服务采购协议</v>
          </cell>
          <cell r="K858" t="str">
            <v>深圳市商汤科技有限公司</v>
          </cell>
          <cell r="BF858" t="str">
            <v>广东分公司</v>
          </cell>
        </row>
        <row r="859">
          <cell r="B859" t="str">
            <v>ZHT2024092300118</v>
          </cell>
          <cell r="C859" t="str">
            <v>2024年隧道股份网络安全服务</v>
          </cell>
          <cell r="K859" t="str">
            <v>上海隧道工程股份有限公司</v>
          </cell>
          <cell r="BF859" t="str">
            <v>数智管理中心</v>
          </cell>
        </row>
        <row r="860">
          <cell r="B860" t="str">
            <v>ZHT2024110100134</v>
          </cell>
          <cell r="C860" t="str">
            <v>上海市示范区线工程SFQSG-13标智慧工地硬件设备采购项目</v>
          </cell>
          <cell r="K860" t="str">
            <v>上海悦普建设工程有限公司</v>
          </cell>
          <cell r="BF860" t="str">
            <v>数字建造中心</v>
          </cell>
        </row>
        <row r="861">
          <cell r="B861" t="str">
            <v>ZHT2024112200145</v>
          </cell>
          <cell r="C861" t="str">
            <v>2024年元晟租赁业务系统信息安全等保测评</v>
          </cell>
          <cell r="K861" t="str">
            <v>上海元晟融资租赁有限公司</v>
          </cell>
          <cell r="BF861" t="str">
            <v>数智管理中心</v>
          </cell>
        </row>
        <row r="862">
          <cell r="B862" t="str">
            <v>ZHT2024112900152</v>
          </cell>
          <cell r="C862" t="str">
            <v>盾構隧道健康監測</v>
          </cell>
          <cell r="K862" t="str">
            <v>中建（香港）-中建（澳门）-隧道股份合作经营</v>
          </cell>
          <cell r="BF862" t="str">
            <v>智能运管中心</v>
          </cell>
        </row>
        <row r="863">
          <cell r="B863" t="str">
            <v>ZHT2024112600150</v>
          </cell>
          <cell r="C863" t="str">
            <v>2024年城市道路综合养护工程（包件16-世博大道地道标） 气体及废水检测设备采购项目</v>
          </cell>
          <cell r="K863" t="str">
            <v>上海城建养护管理有限公司</v>
          </cell>
          <cell r="BF863" t="str">
            <v>智能运管中心</v>
          </cell>
        </row>
        <row r="864">
          <cell r="B864" t="str">
            <v>ZHT2024092500120</v>
          </cell>
          <cell r="C864" t="str">
            <v>中铁十四局集团有限公司嘉善至西塘市域铁路SG4标段智慧工地工程技术咨询服务合同</v>
          </cell>
          <cell r="K864" t="str">
            <v>中铁十四局集团有限公司</v>
          </cell>
          <cell r="BF864" t="str">
            <v>智能运管中心</v>
          </cell>
        </row>
        <row r="865">
          <cell r="B865" t="str">
            <v>ZHT2024120900155</v>
          </cell>
          <cell r="C865" t="str">
            <v>2025年隧道股份网络安全态势感知服务</v>
          </cell>
          <cell r="K865" t="str">
            <v>上海隧道工程股份有限公司</v>
          </cell>
          <cell r="BF865" t="str">
            <v>数智管理中心</v>
          </cell>
        </row>
        <row r="866">
          <cell r="B866" t="str">
            <v>ZHT2024112200146</v>
          </cell>
          <cell r="C866" t="str">
            <v>2024年隧道股份FineBI应用开发服务</v>
          </cell>
          <cell r="K866" t="str">
            <v>上海城建数字产业集团有限公司</v>
          </cell>
          <cell r="BF866" t="str">
            <v>数智管理中心</v>
          </cell>
        </row>
        <row r="867">
          <cell r="B867" t="str">
            <v>ZHT2024112600151</v>
          </cell>
          <cell r="C867" t="str">
            <v>西塘SG3智慧工地项目</v>
          </cell>
          <cell r="K867" t="str">
            <v>中铁大桥局集团有限公司上海分公司</v>
          </cell>
          <cell r="BF867" t="str">
            <v>智能运管中心</v>
          </cell>
        </row>
        <row r="868">
          <cell r="B868" t="str">
            <v>ZHT2024121600158</v>
          </cell>
          <cell r="C868" t="str">
            <v>新能源车联网数据中台数据底座项目</v>
          </cell>
          <cell r="K868" t="str">
            <v>隆讯（徐州）智能科技有限公司</v>
          </cell>
          <cell r="BF868" t="str">
            <v>市场经营拓展中心</v>
          </cell>
        </row>
        <row r="869">
          <cell r="B869" t="str">
            <v>ZHT2024121600159</v>
          </cell>
          <cell r="C869" t="str">
            <v>车联网数据中台</v>
          </cell>
          <cell r="K869" t="str">
            <v>上海禹为通信技术有限公司</v>
          </cell>
          <cell r="BF869" t="str">
            <v>市场经营拓展中心</v>
          </cell>
        </row>
        <row r="870">
          <cell r="B870" t="str">
            <v>ZHT2024112200144</v>
          </cell>
          <cell r="C870" t="str">
            <v>2024年城市运营数据分析服务项目</v>
          </cell>
          <cell r="K870" t="str">
            <v>上海城建城市运营（集团）有限公司</v>
          </cell>
          <cell r="BF870" t="str">
            <v>数智管理中心</v>
          </cell>
        </row>
        <row r="871">
          <cell r="B871" t="str">
            <v>ZHT2024071000085</v>
          </cell>
          <cell r="C871" t="str">
            <v>2024年财务系统技术支持服务</v>
          </cell>
          <cell r="K871" t="str">
            <v>上海城建数字产业集团有限公司</v>
          </cell>
          <cell r="BF871" t="str">
            <v>数智管理中心</v>
          </cell>
        </row>
        <row r="872">
          <cell r="B872" t="str">
            <v>ZHT2024121300156</v>
          </cell>
          <cell r="C872" t="str">
            <v>2024年财务系统三大报表改造服务</v>
          </cell>
          <cell r="K872" t="str">
            <v>上海城建数字产业集团有限公司</v>
          </cell>
          <cell r="BF872" t="str">
            <v>数智管理中心</v>
          </cell>
        </row>
        <row r="873">
          <cell r="B873" t="str">
            <v>ZHT2024121600157</v>
          </cell>
          <cell r="C873" t="str">
            <v>2024年城市运营综合管理平台建设项目(下半年)</v>
          </cell>
          <cell r="K873" t="str">
            <v>上海城建城市运营（集团）有限公司</v>
          </cell>
          <cell r="BF873" t="str">
            <v>数智管理中心</v>
          </cell>
        </row>
        <row r="874">
          <cell r="B874" t="str">
            <v>ZHT2024121600160</v>
          </cell>
          <cell r="C874" t="str">
            <v>S9苏绍高速钱江隧道2024年度信息化提升实施及应用服务项目材料采购合同</v>
          </cell>
          <cell r="K874" t="str">
            <v>上海城建城市运营（集团）有限公司</v>
          </cell>
          <cell r="BF874" t="str">
            <v>智能运管中心</v>
          </cell>
        </row>
        <row r="875">
          <cell r="B875" t="str">
            <v>ZHT2024111300139</v>
          </cell>
          <cell r="C875" t="str">
            <v>S9苏绍高速钱江隧道信息化提升实施及应用项目材料采购合同</v>
          </cell>
          <cell r="K875" t="str">
            <v>上海城建城市运营（集团）有限公司</v>
          </cell>
          <cell r="BF875" t="str">
            <v>智能运管中心</v>
          </cell>
        </row>
        <row r="876">
          <cell r="B876" t="str">
            <v>ZHT2024112500147</v>
          </cell>
          <cell r="C876" t="str">
            <v>高端加固管理应用系统</v>
          </cell>
          <cell r="K876" t="str">
            <v>城盾隧安地下工程有限公司</v>
          </cell>
          <cell r="BF876" t="str">
            <v>数字建造中心</v>
          </cell>
        </row>
        <row r="877">
          <cell r="B877" t="str">
            <v>ZHT2024112500148</v>
          </cell>
          <cell r="C877" t="str">
            <v>轨道交通运营结构维保(香港)应用系统</v>
          </cell>
          <cell r="K877" t="str">
            <v>城盾隧安地下工程有限公司</v>
          </cell>
          <cell r="BF877" t="str">
            <v>数字建造中心</v>
          </cell>
        </row>
        <row r="878">
          <cell r="B878" t="str">
            <v>ZHT2024112500149</v>
          </cell>
          <cell r="C878" t="str">
            <v>新加坡总览项目应用系统</v>
          </cell>
          <cell r="K878" t="str">
            <v>城盾隧安地下工程有限公司</v>
          </cell>
          <cell r="BF878" t="str">
            <v>数字建造中心</v>
          </cell>
        </row>
        <row r="879">
          <cell r="B879" t="str">
            <v>ZHT2024122000169</v>
          </cell>
          <cell r="C879" t="str">
            <v>智慧园区物联网平台研发项目</v>
          </cell>
          <cell r="K879" t="str">
            <v>厦门天洋数字科技有限公司</v>
          </cell>
          <cell r="BF879" t="str">
            <v>福建分公司</v>
          </cell>
        </row>
        <row r="880">
          <cell r="B880" t="str">
            <v>ZHT2024121800161</v>
          </cell>
          <cell r="C880" t="str">
            <v>北虹桥区域开发数字建设管控系统建设项目</v>
          </cell>
          <cell r="K880" t="str">
            <v>上海城建数字产业集团有限公司</v>
          </cell>
          <cell r="BF880" t="str">
            <v>数字建造中心</v>
          </cell>
        </row>
        <row r="881">
          <cell r="B881" t="str">
            <v>ZHT2024122000162</v>
          </cell>
          <cell r="C881" t="str">
            <v>2024年隧道股份综合管理信息系统实施服务</v>
          </cell>
          <cell r="K881" t="str">
            <v>上海城建数字产业集团有限公司</v>
          </cell>
          <cell r="BF881" t="str">
            <v>数智管理中心</v>
          </cell>
        </row>
        <row r="882">
          <cell r="B882" t="str">
            <v>ZHT2024122000163</v>
          </cell>
          <cell r="C882" t="str">
            <v>2024-2025城建投资综合管理系统运维和技术支持服务</v>
          </cell>
          <cell r="K882" t="str">
            <v>上海城建数字产业集团有限公司</v>
          </cell>
          <cell r="BF882" t="str">
            <v>数智管理中心</v>
          </cell>
        </row>
        <row r="883">
          <cell r="B883" t="str">
            <v>ZHT2024122000166</v>
          </cell>
          <cell r="C883" t="str">
            <v>2024年隧道股份SSL VPN采购和认证开发服务</v>
          </cell>
          <cell r="K883" t="str">
            <v>上海隧道工程股份有限公司</v>
          </cell>
          <cell r="BF883" t="str">
            <v>数智管理中心</v>
          </cell>
        </row>
        <row r="884">
          <cell r="B884" t="str">
            <v>ZHT2024122000167</v>
          </cell>
          <cell r="C884" t="str">
            <v>2024年隧道股份知识库大模型建设(二期)</v>
          </cell>
          <cell r="K884" t="str">
            <v>上海隧道工程股份有限公司</v>
          </cell>
          <cell r="BF884" t="str">
            <v>数智管理中心</v>
          </cell>
        </row>
        <row r="885">
          <cell r="B885" t="str">
            <v>ZHT2024122400171</v>
          </cell>
          <cell r="C885" t="str">
            <v>杨浦城投城市服务一体化 管理平台项目</v>
          </cell>
          <cell r="K885" t="str">
            <v>上海杨浦城市建设投资（集团）有限公司</v>
          </cell>
          <cell r="BF885" t="str">
            <v>智能运管中心</v>
          </cell>
        </row>
        <row r="886">
          <cell r="B886" t="str">
            <v>ZHT2024122400172</v>
          </cell>
          <cell r="C886" t="str">
            <v>2023年浦东大道地道监控系统整治项目技术服务</v>
          </cell>
          <cell r="K886" t="str">
            <v>上海城建智慧城市运营管理有限公司</v>
          </cell>
          <cell r="BF886" t="str">
            <v>智能运管中心</v>
          </cell>
        </row>
        <row r="887">
          <cell r="B887" t="str">
            <v>ZHT2024111900141</v>
          </cell>
          <cell r="C887" t="str">
            <v>机场轨交智慧运维平台(一期)运管大屏开发项目</v>
          </cell>
          <cell r="K887" t="str">
            <v>上海城建智慧城市运营管理有限公司</v>
          </cell>
          <cell r="BF887" t="str">
            <v>智能运管中心</v>
          </cell>
        </row>
        <row r="888">
          <cell r="B888" t="str">
            <v>ZHT2024111900142</v>
          </cell>
          <cell r="C888" t="str">
            <v>机场轨交智慧运维平台(一期)数据结构及接口部署项目</v>
          </cell>
          <cell r="K888" t="str">
            <v>上海城建智慧城市运营管理有限公司</v>
          </cell>
          <cell r="BF888" t="str">
            <v>智能运管中心</v>
          </cell>
        </row>
        <row r="889">
          <cell r="B889" t="str">
            <v>ZHT2024122000164</v>
          </cell>
          <cell r="C889" t="str">
            <v>数据资产盘点及数据交易平台建设</v>
          </cell>
          <cell r="K889" t="str">
            <v>上海隧道工程股份有限公司</v>
          </cell>
          <cell r="BF889" t="str">
            <v>产品研发中心</v>
          </cell>
        </row>
        <row r="890">
          <cell r="B890" t="str">
            <v>ZHT2024122000165</v>
          </cell>
          <cell r="C890" t="str">
            <v>2024年隧道股份更新淘汰（信创）应用项目</v>
          </cell>
          <cell r="K890" t="str">
            <v>上海隧道工程股份有限公司</v>
          </cell>
          <cell r="BF890" t="str">
            <v>数智管理中心</v>
          </cell>
        </row>
        <row r="891">
          <cell r="B891" t="str">
            <v>ZHT2023113000142</v>
          </cell>
          <cell r="C891" t="str">
            <v>南汇支线（两港市域铁路）工程 NHSG-6标智慧工地项目</v>
          </cell>
          <cell r="K891" t="str">
            <v>上海公路桥梁（集团）有限公司</v>
          </cell>
          <cell r="BF891" t="str">
            <v>数字建造中心</v>
          </cell>
        </row>
        <row r="892">
          <cell r="B892" t="str">
            <v>ZHT2024122700176</v>
          </cell>
          <cell r="C892" t="str">
            <v>申铁指挥中心升级服务合同</v>
          </cell>
          <cell r="K892" t="str">
            <v>上海申铁投资有限公司</v>
          </cell>
          <cell r="BF892" t="str">
            <v>数字建造中心</v>
          </cell>
        </row>
        <row r="893">
          <cell r="B893" t="str">
            <v>ZHT2024123000178</v>
          </cell>
          <cell r="C893" t="str">
            <v>湖南高速信息科技有限公司 BIM 引擎软件产品采购合同</v>
          </cell>
          <cell r="K893" t="str">
            <v>湖南高速信息科技有限公司</v>
          </cell>
          <cell r="BF893" t="str">
            <v>智能运管中心</v>
          </cell>
        </row>
        <row r="894">
          <cell r="B894" t="str">
            <v>ZHT2024122500173</v>
          </cell>
          <cell r="C894" t="str">
            <v>2024年隧道股份亿方云本地化开发实施服务</v>
          </cell>
          <cell r="K894" t="str">
            <v>上海隧道工程股份有限公司</v>
          </cell>
          <cell r="BF894" t="str">
            <v>数智管理中心</v>
          </cell>
        </row>
        <row r="895">
          <cell r="B895" t="str">
            <v>ZHT2024120600153</v>
          </cell>
          <cell r="C895" t="str">
            <v>深圳机场充电桩运维服务项目合同</v>
          </cell>
          <cell r="K895" t="str">
            <v>人民电器集团有限公司</v>
          </cell>
          <cell r="BF895" t="str">
            <v>智能运管中心</v>
          </cell>
        </row>
        <row r="896">
          <cell r="B896" t="str">
            <v>ZHT2024122500174</v>
          </cell>
          <cell r="C896" t="str">
            <v>城市基础设施智慧巡检管理平台开发服务</v>
          </cell>
          <cell r="K896" t="str">
            <v>上海城建智慧城市运营管理有限公司</v>
          </cell>
          <cell r="BF896" t="str">
            <v>智能运管中心</v>
          </cell>
        </row>
        <row r="897">
          <cell r="B897" t="str">
            <v>ZHT2024010200002</v>
          </cell>
          <cell r="C897" t="str">
            <v>警犬基地周转用房及射击场建设工程建筑信息模型（BIM）技术应用</v>
          </cell>
          <cell r="K897" t="str">
            <v>深圳市龙岗区建筑工务署</v>
          </cell>
          <cell r="BF897" t="str">
            <v>广东分公司</v>
          </cell>
        </row>
        <row r="898">
          <cell r="B898" t="str">
            <v>ZHT2024101400128</v>
          </cell>
          <cell r="C898" t="str">
            <v>上海轨道交通市域线嘉闵线工程 JMSG-9标智慧工地项目</v>
          </cell>
          <cell r="K898" t="str">
            <v>中铁十九局集团有限公司上海轨交嘉闵线9标项目部</v>
          </cell>
          <cell r="BF898" t="str">
            <v>数字建造中心</v>
          </cell>
        </row>
        <row r="899">
          <cell r="B899" t="str">
            <v>ZHT2024120600154</v>
          </cell>
          <cell r="C899" t="str">
            <v>深圳机场充电桩运营合同</v>
          </cell>
          <cell r="K899" t="str">
            <v>人民电器集团有限公司</v>
          </cell>
          <cell r="BF899" t="str">
            <v>智能运管中心</v>
          </cell>
        </row>
        <row r="900">
          <cell r="B900" t="str">
            <v>ZHT2023122500177</v>
          </cell>
          <cell r="C900" t="str">
            <v>全过程管控平台实施与服务合同（中铁一局集团有限公司第二工程分公司）</v>
          </cell>
          <cell r="K900" t="str">
            <v>中铁一局集团第二工程有限公司</v>
          </cell>
        </row>
        <row r="901">
          <cell r="B901" t="str">
            <v>ZHT2025031800028</v>
          </cell>
          <cell r="C901" t="str">
            <v>中交隧道工程局有限公司上海轨道交通嘉闵线工程JMSG-5标智慧工地项目</v>
          </cell>
          <cell r="K901" t="str">
            <v>中交隧道工程局有限公司</v>
          </cell>
          <cell r="BF901" t="str">
            <v>数字建造中心</v>
          </cell>
        </row>
        <row r="902">
          <cell r="B902" t="str">
            <v>ZHT2025031800029</v>
          </cell>
          <cell r="C902" t="str">
            <v>S457新港至南陵界一级公路改建工程智慧工地信息化项目（开源）</v>
          </cell>
          <cell r="K902" t="str">
            <v>安徽开源建设工程有限责任公司繁昌区S457新港至南陵界一级公路改建工程施工第一标段项目经理部</v>
          </cell>
          <cell r="BF902" t="str">
            <v>数字建造中心</v>
          </cell>
        </row>
        <row r="903">
          <cell r="B903" t="str">
            <v>ZHT2025031800031</v>
          </cell>
          <cell r="C903" t="str">
            <v>S457新港至南陵界一级公路改建工程智慧工地信息化项目（冠粤）</v>
          </cell>
          <cell r="K903" t="str">
            <v>芜湖芜粤建设工程有限责任公司</v>
          </cell>
          <cell r="BF903" t="str">
            <v>数字建造中心</v>
          </cell>
        </row>
        <row r="904">
          <cell r="B904" t="str">
            <v>ZHT2025031800032</v>
          </cell>
          <cell r="C904" t="str">
            <v>概念验证服务协议-智能工地监督系统</v>
          </cell>
          <cell r="K904" t="str">
            <v>上海城建（广东）科技创新与产业研究有限公司</v>
          </cell>
          <cell r="BF904" t="str">
            <v>广东分公司</v>
          </cell>
        </row>
        <row r="905">
          <cell r="B905" t="str">
            <v>ZHT2025010700003</v>
          </cell>
          <cell r="C905" t="str">
            <v>摩羯台风灾后海口世纪大桥琼州大桥结构监控工程设备更换工程</v>
          </cell>
          <cell r="K905" t="str">
            <v>海口市建工城市运营管理有限公司</v>
          </cell>
          <cell r="BF905" t="str">
            <v>智能运管中心</v>
          </cell>
        </row>
        <row r="906">
          <cell r="B906" t="str">
            <v>ZHT2025011300005</v>
          </cell>
          <cell r="C906" t="str">
            <v>虹口城管执法局2025年信息化系统运维服务</v>
          </cell>
          <cell r="K906" t="str">
            <v>上海市虹口区城市管理行政执法局</v>
          </cell>
          <cell r="BF906" t="str">
            <v>市场经营拓展中心</v>
          </cell>
        </row>
        <row r="907">
          <cell r="B907" t="str">
            <v>ZHT2025011300004</v>
          </cell>
          <cell r="C907" t="str">
            <v>技术服务合同</v>
          </cell>
          <cell r="K907" t="str">
            <v>上海市政养护管理有限公司</v>
          </cell>
          <cell r="BF907" t="str">
            <v>智能运管中心</v>
          </cell>
        </row>
        <row r="908">
          <cell r="B908" t="str">
            <v>ZHT2025011300006</v>
          </cell>
          <cell r="C908" t="str">
            <v>新加坡樟宜机场2号航站楼连接工程及机场设施建设BIM咨询项目</v>
          </cell>
          <cell r="K908" t="str">
            <v>上海城建国际工程有限公司</v>
          </cell>
          <cell r="BF908" t="str">
            <v>广东分公司</v>
          </cell>
        </row>
        <row r="909">
          <cell r="B909" t="str">
            <v>ZHT2024122000168</v>
          </cell>
          <cell r="C909" t="str">
            <v>2024年城市运营工程管理数据集成服务</v>
          </cell>
          <cell r="K909" t="str">
            <v>上海城建城市运营（集团）有限公司</v>
          </cell>
          <cell r="BF909" t="str">
            <v>数智管理中心</v>
          </cell>
        </row>
        <row r="910">
          <cell r="B910" t="str">
            <v>ZHT2025010300001</v>
          </cell>
          <cell r="C910" t="str">
            <v>2025年陆家嘴乐居租赁公寓管理软件系统合同对接OA电子签技术服务合同</v>
          </cell>
          <cell r="K910" t="str">
            <v>上海陆家嘴乐居资产管理有限公司</v>
          </cell>
          <cell r="BF910" t="str">
            <v>数智管理中心</v>
          </cell>
        </row>
        <row r="911">
          <cell r="B911" t="str">
            <v>ZHT2025010300002</v>
          </cell>
          <cell r="C911" t="str">
            <v>郊环隧道2024年隧道全生命管养平台开发服务项目</v>
          </cell>
          <cell r="K911" t="str">
            <v>上海城建智慧城市运营管理有限公司</v>
          </cell>
          <cell r="BF911" t="str">
            <v>智能运管中心</v>
          </cell>
        </row>
        <row r="912">
          <cell r="B912" t="str">
            <v>ZHT2025021100010</v>
          </cell>
          <cell r="C912" t="str">
            <v>嘉兴空港智联创新园BIM技术咨询合同</v>
          </cell>
          <cell r="K912" t="str">
            <v>上海市城市建设设计研究总院（集团）有限公司</v>
          </cell>
          <cell r="BF912" t="str">
            <v>数字建造中心</v>
          </cell>
        </row>
        <row r="913">
          <cell r="B913" t="str">
            <v>ZHT2025011700008</v>
          </cell>
          <cell r="C913" t="str">
            <v>浦东国际机场四期扩建工程市政配套工程BIM技术服务</v>
          </cell>
          <cell r="K913" t="str">
            <v>上海隧道工程有限公司</v>
          </cell>
          <cell r="BF913" t="str">
            <v>智能运管中心</v>
          </cell>
        </row>
        <row r="914">
          <cell r="B914" t="str">
            <v>ZHT2025011700007</v>
          </cell>
          <cell r="C914" t="str">
            <v>厦门市机场片区规划设计技术咨询服务（2024-2025年度）</v>
          </cell>
          <cell r="K914" t="str">
            <v>上海市政工程设计研究总院（集团）有限公司</v>
          </cell>
          <cell r="BF914" t="str">
            <v>福建分公司</v>
          </cell>
        </row>
        <row r="915">
          <cell r="B915" t="str">
            <v>ZHT2025021700012</v>
          </cell>
          <cell r="C915" t="str">
            <v>2024年隧道股份工程管理平台实施服务</v>
          </cell>
          <cell r="K915" t="str">
            <v>上海城建数字产业集团有限公司</v>
          </cell>
          <cell r="BF915" t="str">
            <v>数智管理中心</v>
          </cell>
        </row>
        <row r="916">
          <cell r="B916" t="str">
            <v>ZHT2025021700013</v>
          </cell>
          <cell r="C916" t="str">
            <v>城市运营数据管理架构设计服务</v>
          </cell>
          <cell r="K916" t="str">
            <v>上海城建城市运营（集团）有限公司</v>
          </cell>
          <cell r="BF916" t="str">
            <v>数智管理中心</v>
          </cell>
        </row>
        <row r="917">
          <cell r="B917" t="str">
            <v>ZHT2025021900018</v>
          </cell>
          <cell r="C917" t="str">
            <v>交通基础设施管养平台双碳模块开发服务</v>
          </cell>
          <cell r="K917" t="str">
            <v>上海城建城市运营（集团）有限公司</v>
          </cell>
          <cell r="BF917" t="str">
            <v>智能运管中心</v>
          </cell>
        </row>
        <row r="918">
          <cell r="B918" t="str">
            <v>ZHT2025021900020</v>
          </cell>
          <cell r="C918" t="str">
            <v>2024年隧道股份打印系统实施运维服务</v>
          </cell>
          <cell r="K918" t="str">
            <v>上海隧道工程股份有限公司</v>
          </cell>
          <cell r="BF918" t="str">
            <v>数智管理中心</v>
          </cell>
        </row>
        <row r="919">
          <cell r="B919" t="str">
            <v>ZHT2025021900019</v>
          </cell>
          <cell r="C919" t="str">
            <v>2025年隧道股份Web应用安全防护服务</v>
          </cell>
          <cell r="K919" t="str">
            <v>上海隧道工程股份有限公司</v>
          </cell>
          <cell r="BF919" t="str">
            <v>数智管理中心</v>
          </cell>
        </row>
        <row r="920">
          <cell r="B920" t="str">
            <v>ZHT2025030300023</v>
          </cell>
          <cell r="C920" t="str">
            <v>澳门轻轨东线南段设计连建造工程BIM动画制作合同</v>
          </cell>
          <cell r="K920" t="str">
            <v>中国建筑工程(香港)有限公司澳门分公司、中国建筑工程(澳门)有限公司、上海隧道工程股份有限公司-澳门分公司合作经营</v>
          </cell>
          <cell r="BF920" t="str">
            <v>广东分公司</v>
          </cell>
        </row>
        <row r="921">
          <cell r="B921" t="str">
            <v>ZHT2025031000026</v>
          </cell>
          <cell r="C921" t="str">
            <v>龙岗区房建类既有重要建筑精细化BIM建模（第二批）工作采购项目合同</v>
          </cell>
          <cell r="K921" t="str">
            <v>深圳市龙岗区住房和建设局</v>
          </cell>
          <cell r="BF921" t="str">
            <v>广东分公司</v>
          </cell>
        </row>
        <row r="922">
          <cell r="B922" t="str">
            <v>ZHT2025021300011</v>
          </cell>
          <cell r="C922" t="str">
            <v>上海市水务建设工程安全质量监督管理系统 2025年运维项目</v>
          </cell>
          <cell r="K922" t="str">
            <v>上海市水务建设工程安全质量监督中心站</v>
          </cell>
          <cell r="BF922" t="str">
            <v>数字建造中心</v>
          </cell>
        </row>
        <row r="923">
          <cell r="B923" t="str">
            <v>ZHT2025021800014</v>
          </cell>
          <cell r="C923" t="str">
            <v>S9苏绍高速钱江隧道信息化提升实施及应用项目孪生底座产品采购合同</v>
          </cell>
          <cell r="K923" t="str">
            <v>上海显晋自动化工程有限公司</v>
          </cell>
          <cell r="BF923" t="str">
            <v>智能运管中心</v>
          </cell>
        </row>
        <row r="924">
          <cell r="B924" t="str">
            <v>ZHT2025021800016</v>
          </cell>
          <cell r="C924" t="str">
            <v>S9 苏绍高速钱江隧道2024 年度信息化提升实施及应用服务业务平台系统软件采购项目</v>
          </cell>
          <cell r="K924" t="str">
            <v>上海显晋自动化工程有限公司</v>
          </cell>
          <cell r="BF924" t="str">
            <v>智能运管中心</v>
          </cell>
        </row>
        <row r="925">
          <cell r="B925" t="str">
            <v>ZHT2025022000021</v>
          </cell>
          <cell r="C925" t="str">
            <v>第二期-新加坡DTSS11深遂道项目BIM咨询</v>
          </cell>
          <cell r="K925" t="str">
            <v>上海隧道工程股份（新加坡）有限公司</v>
          </cell>
          <cell r="BF925" t="str">
            <v>广东分公司</v>
          </cell>
        </row>
        <row r="926">
          <cell r="B926" t="str">
            <v>ZHT2025031100027</v>
          </cell>
          <cell r="C926" t="str">
            <v>无线道路温度传感器设备提供数据服务</v>
          </cell>
          <cell r="K926" t="str">
            <v>上海城建养护管理有限公司</v>
          </cell>
          <cell r="BF926" t="str">
            <v>智能运管中心</v>
          </cell>
        </row>
        <row r="927">
          <cell r="B927" t="str">
            <v>ZHT2025032600035</v>
          </cell>
          <cell r="C927" t="str">
            <v>城建滨江大厦项目 2025 年科技展厅、会务设备维保服务合同</v>
          </cell>
          <cell r="K927" t="str">
            <v>上海瑞锦诚物业服务有限公司</v>
          </cell>
          <cell r="BF927" t="str">
            <v>智能运管中心</v>
          </cell>
        </row>
        <row r="928">
          <cell r="B928" t="str">
            <v>ZHT2025032400034</v>
          </cell>
          <cell r="C928" t="str">
            <v>Branch of SEPCO Electric Power Construction Corporation MGS-Ⅲ-PKG2 New Compression Facilities at BGCS 10  Purchase Order</v>
          </cell>
          <cell r="K928" t="str">
            <v>中国电建山东电力建设有限公司沙特分公司</v>
          </cell>
          <cell r="BF928" t="str">
            <v>数字建造中心</v>
          </cell>
        </row>
        <row r="929">
          <cell r="B929" t="str">
            <v>ZHT2025040100036</v>
          </cell>
          <cell r="C929" t="str">
            <v>2025年陆家嘴乐居租赁公寓管理系统智慧化升级技术服务合同</v>
          </cell>
          <cell r="K929" t="str">
            <v>上海陆家嘴乐居资产管理有限公司</v>
          </cell>
          <cell r="BF929" t="str">
            <v>数智管理中心</v>
          </cell>
        </row>
        <row r="930">
          <cell r="B930" t="str">
            <v>ZHT2025040800038</v>
          </cell>
          <cell r="C930" t="str">
            <v>城建滨江大厦二楼无线网络安全隐患整改的紧急维修工程项目</v>
          </cell>
          <cell r="K930" t="str">
            <v>上海城建滨江置业有限公司</v>
          </cell>
          <cell r="BF930" t="str">
            <v>智能运管中心</v>
          </cell>
        </row>
        <row r="931">
          <cell r="B931" t="str">
            <v>ZHT2025040800037</v>
          </cell>
          <cell r="C931" t="str">
            <v>关键人员考勤五期技术服务项目</v>
          </cell>
          <cell r="K931" t="str">
            <v>上海涵辕信息技术有限公司</v>
          </cell>
          <cell r="BF931" t="str">
            <v>数字建造中心</v>
          </cell>
        </row>
        <row r="932">
          <cell r="B932" t="str">
            <v>ZHT2025030500025</v>
          </cell>
          <cell r="C932" t="str">
            <v>新江湾城公园改造项目-弱电材料项目材料采购合同</v>
          </cell>
          <cell r="K932" t="str">
            <v>上海城建养护管理有限公司</v>
          </cell>
          <cell r="BF932" t="str">
            <v>数字建造中心</v>
          </cell>
        </row>
        <row r="933">
          <cell r="B933" t="str">
            <v>ZHT2025021800017</v>
          </cell>
          <cell r="C933" t="str">
            <v>S9苏绍高速钱江隧道信息化提升实施及应用服务</v>
          </cell>
          <cell r="K933" t="str">
            <v>上海城建智慧城市运营管理有限公司</v>
          </cell>
          <cell r="BF933" t="str">
            <v>智能运管中心</v>
          </cell>
        </row>
        <row r="934">
          <cell r="B934" t="str">
            <v>ZHT2024122300170</v>
          </cell>
          <cell r="C934" t="str">
            <v>既有轻纺城高架柯桥段智慧化改造新增工程专业分包合同</v>
          </cell>
          <cell r="K934" t="str">
            <v>上海城建数字产业集团有限公司</v>
          </cell>
          <cell r="BF934" t="str">
            <v>智能运管中心</v>
          </cell>
        </row>
        <row r="935">
          <cell r="B935" t="str">
            <v>ZHT2025042100042</v>
          </cell>
          <cell r="C935" t="str">
            <v>浦东大道地道设施补缺项目-BIM制作服务</v>
          </cell>
          <cell r="K935" t="str">
            <v>上海城建养护管理有限公司</v>
          </cell>
          <cell r="BF935" t="str">
            <v>智能运管中心</v>
          </cell>
        </row>
        <row r="936">
          <cell r="B936" t="str">
            <v>ZHT2025051200051</v>
          </cell>
          <cell r="C936" t="str">
            <v>隧道股份全面预算管理平台升级项目</v>
          </cell>
          <cell r="K936" t="str">
            <v>上海建元财务管理有限公司</v>
          </cell>
          <cell r="BF936" t="str">
            <v>数智管理中心</v>
          </cell>
        </row>
        <row r="937">
          <cell r="B937" t="str">
            <v>ZHT2025041600039</v>
          </cell>
          <cell r="C937" t="str">
            <v>绍兴 308 省道智慧快速路改造工程 EPC 总承包项目监控中心智能化工程补充协议</v>
          </cell>
          <cell r="K937" t="str">
            <v>中铁二十二局集团第三工程有限公司</v>
          </cell>
          <cell r="BF937" t="str">
            <v>数字建造中心</v>
          </cell>
        </row>
        <row r="938">
          <cell r="B938" t="str">
            <v>ZHT2025050700046</v>
          </cell>
          <cell r="C938" t="str">
            <v>2025年隧道股份软件系统标准运维服务</v>
          </cell>
          <cell r="K938" t="str">
            <v>上海隧道工程股份有限公司</v>
          </cell>
          <cell r="BF938" t="str">
            <v>数智管理中心</v>
          </cell>
        </row>
        <row r="939">
          <cell r="B939" t="str">
            <v>ZHT2025051200048</v>
          </cell>
          <cell r="C939" t="str">
            <v>2025年隧道股份信息安全等保测评服务</v>
          </cell>
          <cell r="K939" t="str">
            <v>上海隧道工程股份有限公司</v>
          </cell>
          <cell r="BF939" t="str">
            <v>数智管理中心</v>
          </cell>
        </row>
        <row r="940">
          <cell r="B940" t="str">
            <v>ZHT2025051200049</v>
          </cell>
          <cell r="C940" t="str">
            <v>2025年供应链金融平台安全等保测评服务</v>
          </cell>
          <cell r="K940" t="str">
            <v>上海建元财务管理有限公司</v>
          </cell>
          <cell r="BF940" t="str">
            <v>数智管理中心</v>
          </cell>
        </row>
        <row r="941">
          <cell r="B941" t="str">
            <v>SZJT202550021</v>
          </cell>
          <cell r="C941" t="str">
            <v>2025年隧道股份核心人力开发实施服务（一期）</v>
          </cell>
          <cell r="K941" t="str">
            <v>上海隧道工程股份有限公司</v>
          </cell>
          <cell r="BF941" t="str">
            <v>数智管理中心</v>
          </cell>
        </row>
        <row r="942">
          <cell r="B942" t="str">
            <v>SZJT202560021</v>
          </cell>
          <cell r="C942" t="str">
            <v>上海化工区平台开发服务项目</v>
          </cell>
          <cell r="K942" t="str">
            <v>上海城建城市运营（集团）有限公司</v>
          </cell>
          <cell r="BF942" t="str">
            <v>智能运管中心</v>
          </cell>
        </row>
        <row r="943">
          <cell r="B943" t="str">
            <v>SZJT202560022</v>
          </cell>
          <cell r="C943" t="str">
            <v>2024~2025年城建金服安全服务</v>
          </cell>
          <cell r="K943" t="str">
            <v>上海建元财务管理有限公司</v>
          </cell>
          <cell r="BF943" t="str">
            <v>数智管理中心</v>
          </cell>
        </row>
        <row r="944">
          <cell r="B944" t="str">
            <v>SZJT202560023</v>
          </cell>
          <cell r="C944" t="str">
            <v>2024~2025年城建金服公有云服务</v>
          </cell>
          <cell r="K944" t="str">
            <v>上海建元财务管理有限公司</v>
          </cell>
          <cell r="BF944" t="str">
            <v>数智管理中心</v>
          </cell>
        </row>
        <row r="945">
          <cell r="B945" t="str">
            <v>SZJT202560025</v>
          </cell>
          <cell r="C945" t="str">
            <v>财务数智化管理平台开发实施服务</v>
          </cell>
          <cell r="K945" t="str">
            <v>上海建元财务管理有限公司</v>
          </cell>
          <cell r="BF945" t="str">
            <v>数智管理中心</v>
          </cell>
        </row>
        <row r="946">
          <cell r="B946" t="str">
            <v>SZJT202560026</v>
          </cell>
          <cell r="C946" t="str">
            <v>基于数字孪生理念的区域整体开发全生命周期管控模式研究与示范技术服务</v>
          </cell>
          <cell r="K946" t="str">
            <v>上海城投长兴建设发展（集团）有限公司</v>
          </cell>
          <cell r="BF946" t="str">
            <v>数字建造中心</v>
          </cell>
        </row>
        <row r="947">
          <cell r="B947" t="str">
            <v>SZJT202570005</v>
          </cell>
          <cell r="C947" t="str">
            <v>2025年上海市燃气行业监管信息系统-补贴核算子系统、运行监管子系统（运维）</v>
          </cell>
          <cell r="K947" t="str">
            <v>上海博坤信息技术有限公司</v>
          </cell>
          <cell r="BF947" t="str">
            <v>数字建造中心</v>
          </cell>
        </row>
        <row r="948">
          <cell r="B948" t="str">
            <v>SZJT202570002</v>
          </cell>
          <cell r="C948" t="str">
            <v>隧道股份司库管理系统2.0建设</v>
          </cell>
          <cell r="K948" t="str">
            <v>上海建元财务管理有限公司</v>
          </cell>
          <cell r="BF948" t="str">
            <v>数智管理中心</v>
          </cell>
        </row>
        <row r="949">
          <cell r="B949" t="str">
            <v>SZJT202570001</v>
          </cell>
          <cell r="C949" t="str">
            <v>2025年数据库运维服务</v>
          </cell>
          <cell r="K949" t="str">
            <v>上海建元财务管理有限公司</v>
          </cell>
          <cell r="BF949" t="str">
            <v>数智管理中心</v>
          </cell>
        </row>
        <row r="950">
          <cell r="B950" t="str">
            <v>SZJT202570019</v>
          </cell>
          <cell r="C950" t="str">
            <v>FineReport产品升级及集中部署服务</v>
          </cell>
          <cell r="K950" t="str">
            <v>上海隧道工程股份有限公司</v>
          </cell>
          <cell r="BF950" t="str">
            <v>数智管理中心</v>
          </cell>
        </row>
        <row r="951">
          <cell r="B951" t="str">
            <v>SZJT202570016</v>
          </cell>
          <cell r="C951" t="str">
            <v>2025年供应链平台项目</v>
          </cell>
          <cell r="K951" t="str">
            <v>上海城建物资有限公司</v>
          </cell>
          <cell r="BF951" t="str">
            <v>数智管理中心</v>
          </cell>
        </row>
        <row r="952">
          <cell r="B952" t="str">
            <v>SZJT202570007</v>
          </cell>
          <cell r="C952" t="str">
            <v>2025隧道股份招聘系统实施服务</v>
          </cell>
          <cell r="K952" t="str">
            <v>上海隧道工程股份有限公司</v>
          </cell>
          <cell r="BF952" t="str">
            <v>数智管理中心</v>
          </cell>
        </row>
        <row r="953">
          <cell r="B953" t="str">
            <v>SZJT202570011</v>
          </cell>
          <cell r="C953" t="str">
            <v>2025年隧道股份综合管理信息系统实施服务</v>
          </cell>
          <cell r="K953" t="str">
            <v>上海隧道工程股份有限公司</v>
          </cell>
          <cell r="BF953" t="str">
            <v>数智管理中心</v>
          </cell>
        </row>
        <row r="954">
          <cell r="B954" t="str">
            <v>SZJT202570025</v>
          </cell>
          <cell r="C954" t="str">
            <v>厦门电力与清水进岛隧道土建工程BIM信息化应用委托合同</v>
          </cell>
          <cell r="K954" t="str">
            <v>厦门路桥建设集团有限公司</v>
          </cell>
          <cell r="BF954" t="str">
            <v>福建分公司</v>
          </cell>
        </row>
        <row r="955">
          <cell r="B955" t="str">
            <v>SZJT202570033</v>
          </cell>
          <cell r="C955" t="str">
            <v>龙耀路隧道综合整治工程二标隧道孪生综合一体化平台系统技术服务</v>
          </cell>
          <cell r="K955" t="str">
            <v>上海城建数字产业集团有限公司</v>
          </cell>
          <cell r="BF955" t="str">
            <v>智能运管中心</v>
          </cell>
        </row>
        <row r="956">
          <cell r="B956" t="str">
            <v>SZJT202570038</v>
          </cell>
          <cell r="C956" t="str">
            <v>2025市政养护积水检测智能传感设备技术服务</v>
          </cell>
          <cell r="K956" t="str">
            <v>上海市政养护管理有限公司</v>
          </cell>
          <cell r="BF956" t="str">
            <v>智能运管中心</v>
          </cell>
        </row>
        <row r="957">
          <cell r="B957" t="str">
            <v>SZJT202570032</v>
          </cell>
          <cell r="C957" t="str">
            <v>厦门第三东通道工程数字化平台建设项目总体咨询服务</v>
          </cell>
          <cell r="K957" t="str">
            <v>厦门路桥勘察设计院有限公司</v>
          </cell>
          <cell r="BF957" t="str">
            <v>福建分公司</v>
          </cell>
        </row>
        <row r="958">
          <cell r="B958" t="str">
            <v>SZJT202570037</v>
          </cell>
          <cell r="C958" t="str">
            <v>临港供排水项目数字化管理平台专业咨询服务</v>
          </cell>
          <cell r="K958" t="str">
            <v>上海城建数字产业集团有限公司</v>
          </cell>
          <cell r="BF958" t="str">
            <v>数字建造中心</v>
          </cell>
        </row>
        <row r="959">
          <cell r="B959" t="str">
            <v>C0CJZY-FW-T-2025001</v>
          </cell>
          <cell r="C959" t="str">
            <v>浦江桥隧2025积水检测项目技术服务</v>
          </cell>
          <cell r="K959" t="str">
            <v>上海浦江桥隧运营管理有限公司</v>
          </cell>
          <cell r="BF959" t="str">
            <v>智能运管中心</v>
          </cell>
        </row>
        <row r="960">
          <cell r="B960" t="str">
            <v>SZJT202580008</v>
          </cell>
          <cell r="C960" t="str">
            <v>城建养护2025道路感知数据服务项目技术服务</v>
          </cell>
          <cell r="K960" t="str">
            <v>上海城建养护管理有限公司</v>
          </cell>
          <cell r="BF960" t="str">
            <v>智能运管中心</v>
          </cell>
        </row>
        <row r="961">
          <cell r="B961" t="str">
            <v>C0CJZY-FW-T-2025006</v>
          </cell>
          <cell r="C961" t="str">
            <v>智慧运营养护管理平台升级服务</v>
          </cell>
          <cell r="K961" t="str">
            <v>上海城建城市运营（集团）有限公司</v>
          </cell>
          <cell r="BF961" t="str">
            <v>智能运管中心</v>
          </cell>
        </row>
        <row r="962">
          <cell r="B962" t="str">
            <v>C0CJZY-FW-T-2025007</v>
          </cell>
          <cell r="C962" t="str">
            <v>桥梁动态管理系统开发服务</v>
          </cell>
          <cell r="K962" t="str">
            <v>上海城建城市运营（集团）有限公司</v>
          </cell>
          <cell r="BF962" t="str">
            <v>智能运管中心</v>
          </cell>
        </row>
        <row r="963">
          <cell r="B963" t="str">
            <v>C0CJZY-FW-T-2025008</v>
          </cell>
          <cell r="C963" t="str">
            <v>应急管理系统开发服务</v>
          </cell>
          <cell r="K963" t="str">
            <v>上海城建城市运营（集团）有限公司</v>
          </cell>
          <cell r="BF963" t="str">
            <v>智能运管中心</v>
          </cell>
        </row>
        <row r="964">
          <cell r="B964" t="str">
            <v>SZJT202570024</v>
          </cell>
          <cell r="C964" t="str">
            <v>DUBAI STRATEGIC SEWER TUNNEL – TUNNEL, LINK SEWERS AND TERMINAL PUMPING STATION (DSST – TLT) FOR DUBAI MUNICIPALITY  FOR  PACKAGE J1 AND W  Digital Innovation and BIM Consulting Services Agreement</v>
          </cell>
          <cell r="K964" t="str">
            <v>中国土木工程集团有限公司迪拜分公司</v>
          </cell>
          <cell r="BF964" t="str">
            <v>数字建造中心</v>
          </cell>
        </row>
        <row r="965">
          <cell r="B965" t="str">
            <v>SZJT202580003</v>
          </cell>
          <cell r="C965" t="str">
            <v>2025年第一管线OA系统实施服务</v>
          </cell>
          <cell r="K965" t="str">
            <v>上海煤气第一管线工程有限公司</v>
          </cell>
          <cell r="BF965" t="str">
            <v>数智管理中心</v>
          </cell>
        </row>
        <row r="966">
          <cell r="B966" t="str">
            <v>SZJT202580007</v>
          </cell>
          <cell r="C966" t="str">
            <v>2025年上能院OA系统实施服务</v>
          </cell>
          <cell r="K966" t="str">
            <v>上海能源建设工程设计研究有限公司</v>
          </cell>
          <cell r="BF966" t="str">
            <v>数智管理中心</v>
          </cell>
        </row>
        <row r="967">
          <cell r="B967" t="str">
            <v>SZJT202580006</v>
          </cell>
          <cell r="C967" t="str">
            <v>2025年能建集团OA系统实施服务</v>
          </cell>
          <cell r="K967" t="str">
            <v>上海能源建设集团有限公司</v>
          </cell>
          <cell r="BF967" t="str">
            <v>数智管理中心</v>
          </cell>
        </row>
        <row r="968">
          <cell r="B968" t="str">
            <v>C0CJSG-FW-T-2025004</v>
          </cell>
          <cell r="C968" t="str">
            <v>2025年晟元保理业务系统信息安全等保测评</v>
          </cell>
          <cell r="K968" t="str">
            <v>上海晟元商业保理有限公司</v>
          </cell>
          <cell r="BF968" t="str">
            <v>数智管理中心</v>
          </cell>
        </row>
        <row r="969">
          <cell r="B969" t="str">
            <v>C0CJZY-JCCG-W-2025010</v>
          </cell>
          <cell r="C969" t="str">
            <v>2024年浦东大道地道设施缺陷监控项目设备采购</v>
          </cell>
          <cell r="K969" t="str">
            <v>上海城建智慧城市运营管理有限公司</v>
          </cell>
          <cell r="BF969" t="str">
            <v>智能运管中心</v>
          </cell>
        </row>
        <row r="970">
          <cell r="B970" t="str">
            <v>SZJT202580009</v>
          </cell>
          <cell r="C970" t="str">
            <v>基于BIM的高速公路智慧一体化平台软件采购项目</v>
          </cell>
          <cell r="K970" t="str">
            <v>四川旷谷信息工程有限公司</v>
          </cell>
          <cell r="BF970" t="str">
            <v>广东分公司</v>
          </cell>
        </row>
        <row r="971">
          <cell r="B971" t="str">
            <v>C0CJSG-FW-T-2025005</v>
          </cell>
          <cell r="C971" t="str">
            <v>2025年城市运营上海停车APP等保测评服务</v>
          </cell>
          <cell r="K971" t="str">
            <v>上海停车信息科技有限公司</v>
          </cell>
          <cell r="BF971" t="str">
            <v>数智管理中心</v>
          </cell>
        </row>
        <row r="972">
          <cell r="B972" t="str">
            <v>C0CJZY-FW-T-2025020</v>
          </cell>
          <cell r="C972" t="str">
            <v>2025-2026城市运营1号楼101室设备维保合同</v>
          </cell>
          <cell r="K972" t="str">
            <v>上海城建城市运营（集团）有限公司</v>
          </cell>
          <cell r="BF972" t="str">
            <v>智能运管中心</v>
          </cell>
        </row>
        <row r="973">
          <cell r="B973" t="str">
            <v>C0CJSG-FW-T-2025003</v>
          </cell>
          <cell r="C973" t="str">
            <v>2025年司库管理系统安全等保测评服务</v>
          </cell>
          <cell r="K973" t="str">
            <v>上海建元财务管理有限公司</v>
          </cell>
          <cell r="BF973" t="str">
            <v>数智管理中心</v>
          </cell>
        </row>
        <row r="974">
          <cell r="B974" t="str">
            <v>C0CJSG-FW-T-2025012</v>
          </cell>
          <cell r="C974" t="str">
            <v>2025年上海建元云链科技有限公司OA业务模块及报账对接合同</v>
          </cell>
          <cell r="K974" t="str">
            <v>上海建元云链科技有限公司</v>
          </cell>
          <cell r="BF974" t="str">
            <v>数智管理中心</v>
          </cell>
        </row>
        <row r="975">
          <cell r="B975" t="str">
            <v>SZJT202570034</v>
          </cell>
          <cell r="C975" t="str">
            <v>2025年度轨道交通应急抢险应用系统优化及运维服务</v>
          </cell>
          <cell r="K975" t="str">
            <v>城盾隧安地下工程有限公司</v>
          </cell>
          <cell r="BF975" t="str">
            <v>数字建造中心</v>
          </cell>
        </row>
        <row r="976">
          <cell r="B976" t="str">
            <v>C0CJSC-JCCG-T/W-2025013</v>
          </cell>
          <cell r="C976" t="str">
            <v>泉州普通公路桥梁隧道智慧运维平台项目</v>
          </cell>
          <cell r="K976" t="str">
            <v>泉州市公路事业发展中心桥梁隧道分中心</v>
          </cell>
          <cell r="BF976" t="str">
            <v>福建分公司</v>
          </cell>
        </row>
        <row r="977">
          <cell r="B977" t="str">
            <v>C0CJSG-FW-T-2025021</v>
          </cell>
          <cell r="C977" t="str">
            <v>2025年供应链平台安全服务</v>
          </cell>
          <cell r="K977" t="str">
            <v>上海城建物资有限公司</v>
          </cell>
          <cell r="BF977" t="str">
            <v>数智管理中心</v>
          </cell>
        </row>
        <row r="978">
          <cell r="B978" t="str">
            <v>C0CJSG-FW-T-2025019</v>
          </cell>
          <cell r="C978" t="str">
            <v>2025隧道股份供应链数字化管理平台升级实施与维护服务</v>
          </cell>
          <cell r="K978" t="str">
            <v>上海隧道工程股份有限公司</v>
          </cell>
          <cell r="BF978" t="str">
            <v>数智管理中心</v>
          </cell>
        </row>
        <row r="979">
          <cell r="B979" t="str">
            <v>C0CJSG-FW-T-2025018</v>
          </cell>
          <cell r="C979" t="str">
            <v>2025年隧道股份统一门户运营服务</v>
          </cell>
          <cell r="K979" t="str">
            <v>上海隧道工程股份有限公司</v>
          </cell>
          <cell r="BF979" t="str">
            <v>数智管理中心</v>
          </cell>
        </row>
        <row r="980">
          <cell r="B980" t="str">
            <v>C0CJZY-FW-T-2025009</v>
          </cell>
          <cell r="C980" t="str">
            <v>2024年浦东大道地道设施缺陷监控及系统整治</v>
          </cell>
          <cell r="K980" t="str">
            <v>上海城建智慧城市运营管理有限公司</v>
          </cell>
          <cell r="BF980" t="str">
            <v>智能运管中心</v>
          </cell>
        </row>
        <row r="981">
          <cell r="B981" t="str">
            <v>C0CJSG-FW-T-2025024</v>
          </cell>
          <cell r="C981" t="str">
            <v>2025年城建投资安全服务</v>
          </cell>
          <cell r="K981" t="str">
            <v>上海基础设施建设发展（集团）有限公司</v>
          </cell>
          <cell r="BF981" t="str">
            <v>数智管理中心</v>
          </cell>
        </row>
        <row r="982">
          <cell r="B982" t="str">
            <v>C0CJSG-FW-T-2025014</v>
          </cell>
          <cell r="C982" t="str">
            <v>2025年城市运营集团等保测评服务</v>
          </cell>
          <cell r="K982" t="str">
            <v>上海城建城市运营（集团）有限公司</v>
          </cell>
          <cell r="BF982" t="str">
            <v>数智管理中心</v>
          </cell>
        </row>
        <row r="983">
          <cell r="B983" t="str">
            <v>C0CJZY-FW-T-2025027</v>
          </cell>
          <cell r="C983" t="str">
            <v>临港新片区智能网联云控平台建设项目（一期）二标段项目 城市治理场景采购合同</v>
          </cell>
          <cell r="K983" t="str">
            <v>上海城建智慧城市运营管理有限公司</v>
          </cell>
          <cell r="BF983" t="str">
            <v>智能运管中心</v>
          </cell>
        </row>
        <row r="984">
          <cell r="B984" t="str">
            <v>C0CJZY-FW-T-2025026</v>
          </cell>
          <cell r="C984" t="str">
            <v>大桥及高速板块平台开发项目</v>
          </cell>
          <cell r="K984" t="str">
            <v>上海城建智慧城市运营管理有限公司</v>
          </cell>
          <cell r="BF984" t="str">
            <v>智能运管中心</v>
          </cell>
        </row>
        <row r="985">
          <cell r="B985" t="str">
            <v>C0CJZY-FW-T-2025025</v>
          </cell>
          <cell r="C985" t="str">
            <v>片区及大桥板块平台开发项目</v>
          </cell>
          <cell r="K985" t="str">
            <v>上海城建智慧城市运营管理有限公司</v>
          </cell>
          <cell r="BF985" t="str">
            <v>智能运管中心</v>
          </cell>
        </row>
        <row r="986">
          <cell r="B986" t="str">
            <v>C0CJSG-FW-T-2025017</v>
          </cell>
          <cell r="C986" t="str">
            <v>2025年财务软件系统基础运维服务</v>
          </cell>
          <cell r="K986" t="str">
            <v>上海建元财务管理有限公司</v>
          </cell>
          <cell r="BF986" t="str">
            <v>数智管理中心</v>
          </cell>
        </row>
        <row r="987">
          <cell r="B987" t="str">
            <v>C0CJZY-FW-T/W-2025015</v>
          </cell>
          <cell r="C987" t="str">
            <v>成都市政开发有限公司智慧城市运维平台（一期）系统建设 服务合同</v>
          </cell>
          <cell r="K987" t="str">
            <v>成都市政开发有限公司</v>
          </cell>
          <cell r="BF987" t="str">
            <v>智能运管中心</v>
          </cell>
        </row>
        <row r="988">
          <cell r="B988" t="str">
            <v>C0CJSG-FW-T-2025028</v>
          </cell>
          <cell r="C988" t="str">
            <v>上海隧道2025年IDC服务</v>
          </cell>
          <cell r="K988" t="str">
            <v>上海隧道工程有限公司</v>
          </cell>
          <cell r="BF988" t="str">
            <v>数智管理中心</v>
          </cell>
        </row>
        <row r="989">
          <cell r="B989" t="str">
            <v>C0CJSJ-JC-T-2025016</v>
          </cell>
          <cell r="C989" t="str">
            <v>南汇支线（两港市域铁路）工程轨道施工项目信息化建设系统集成及技术服务项目</v>
          </cell>
          <cell r="K989" t="str">
            <v>中铁二十四局集团有限公司</v>
          </cell>
          <cell r="BF989" t="str">
            <v>数字建造中心</v>
          </cell>
        </row>
        <row r="990">
          <cell r="B990" t="str">
            <v>C0CJSG-FW-T-2025035</v>
          </cell>
          <cell r="C990" t="str">
            <v>2025年度隧道股份文书档案数字资源采集与实施</v>
          </cell>
          <cell r="K990" t="str">
            <v>上海隧道工程股份有限公司</v>
          </cell>
          <cell r="BF990" t="str">
            <v>数智管理中心</v>
          </cell>
        </row>
        <row r="991">
          <cell r="B991" t="str">
            <v>C0CJSG-FW-T-2025023</v>
          </cell>
          <cell r="C991" t="str">
            <v>2025年城建投资安全等保测评服务</v>
          </cell>
          <cell r="K991" t="str">
            <v>上海基础设施建设发展（集团）有限公司</v>
          </cell>
          <cell r="BF991" t="str">
            <v>数智管理中心</v>
          </cell>
        </row>
        <row r="992">
          <cell r="B992" t="str">
            <v>C0CJSG-FW-T-2025032</v>
          </cell>
          <cell r="C992" t="str">
            <v>2025年隧道股份主数据管理平台实施项目</v>
          </cell>
          <cell r="K992" t="str">
            <v>上海隧道工程股份有限公司</v>
          </cell>
          <cell r="BF992" t="str">
            <v>数智管理中心</v>
          </cell>
        </row>
        <row r="993">
          <cell r="B993" t="str">
            <v>C0CJSG-FW-T/W-2025030</v>
          </cell>
          <cell r="C993" t="str">
            <v>2025年隧道股份机房扩容项目</v>
          </cell>
          <cell r="K993" t="str">
            <v>上海隧道工程股份有限公司</v>
          </cell>
          <cell r="BF993" t="str">
            <v>数智管理中心</v>
          </cell>
        </row>
        <row r="994">
          <cell r="B994" t="str">
            <v>SZJT202570026</v>
          </cell>
          <cell r="C994" t="str">
            <v>2024年数字营销手册技术支持及集成服务</v>
          </cell>
          <cell r="K994" t="str">
            <v>上海城建数字产业集团有限公司</v>
          </cell>
          <cell r="BF994" t="str">
            <v>数智管理中心</v>
          </cell>
        </row>
        <row r="995">
          <cell r="B995" t="str">
            <v>C0CJSG-FW-T-2025041</v>
          </cell>
          <cell r="C995" t="str">
            <v>2025年业务报账及共享运营平台运维服务</v>
          </cell>
          <cell r="K995" t="str">
            <v>上海建元财务管理有限公司</v>
          </cell>
          <cell r="BF995" t="str">
            <v>数智管理中心</v>
          </cell>
        </row>
        <row r="996">
          <cell r="B996" t="str">
            <v>C0CJSG-FW-T-2025040</v>
          </cell>
          <cell r="C996" t="str">
            <v>2025年城市运营OA集群部署</v>
          </cell>
          <cell r="K996" t="str">
            <v>上海城建城市运营（集团）有限公司</v>
          </cell>
          <cell r="BF996" t="str">
            <v>数智管理中心</v>
          </cell>
        </row>
        <row r="997">
          <cell r="B997" t="str">
            <v>C0CJSG-FW-T-2025042</v>
          </cell>
          <cell r="C997" t="str">
            <v>2025年城市运营对接股份报账结构开发及基础数据治理服务</v>
          </cell>
          <cell r="K997" t="str">
            <v>上海城建城市运营（集团）有限公司</v>
          </cell>
          <cell r="BF997" t="str">
            <v>数智管理中心</v>
          </cell>
        </row>
        <row r="998">
          <cell r="B998" t="str">
            <v>C0CJSG-FW-T-2025043</v>
          </cell>
          <cell r="C998" t="str">
            <v>2025年城市运营报账表单开发服务</v>
          </cell>
          <cell r="K998" t="str">
            <v>上海城建城市运营（集团）有限公司</v>
          </cell>
          <cell r="BF998" t="str">
            <v>数智管理中心</v>
          </cell>
        </row>
        <row r="999">
          <cell r="B999" t="str">
            <v>C0CJSG-FW-T-2025044</v>
          </cell>
          <cell r="C999" t="str">
            <v>2025年城市运营科研报账及流程统一开发服务</v>
          </cell>
          <cell r="K999" t="str">
            <v>上海城建城市运营（集团）有限公司</v>
          </cell>
          <cell r="BF999" t="str">
            <v>数智管理中心</v>
          </cell>
        </row>
        <row r="1000">
          <cell r="B1000" t="str">
            <v>C0CJZY-FW-T-2025047</v>
          </cell>
          <cell r="C1000" t="str">
            <v>2023年S9苏绍高速钱江隧道信息化提升实施及应用项目技术服务</v>
          </cell>
          <cell r="K1000" t="str">
            <v>上海城建智慧城市运营管理有限公司</v>
          </cell>
          <cell r="BF1000" t="str">
            <v>智能运管中心</v>
          </cell>
        </row>
        <row r="1001">
          <cell r="B1001" t="str">
            <v>C0CJZY-FW-T-2025036</v>
          </cell>
          <cell r="C1001" t="str">
            <v>嘉浏平台路面养护决策功能开发服务</v>
          </cell>
          <cell r="K1001" t="str">
            <v>上海城建智慧城市运营管理有限公司</v>
          </cell>
          <cell r="BF1001" t="str">
            <v>智能运管中心</v>
          </cell>
        </row>
        <row r="1002">
          <cell r="B1002" t="str">
            <v>C0CJSG-FW-T/W-2025048</v>
          </cell>
          <cell r="C1002" t="str">
            <v>2025年隧道股份信息安全服务</v>
          </cell>
          <cell r="K1002" t="str">
            <v>上海隧道工程股份有限公司</v>
          </cell>
          <cell r="BF1002" t="str">
            <v>数智管理中心</v>
          </cell>
        </row>
        <row r="1003">
          <cell r="B1003" t="str">
            <v>C0CJSG-FW-T-2025049</v>
          </cell>
          <cell r="C1003" t="str">
            <v>2025年简道云及数据挖掘账号增购及开发实施服务</v>
          </cell>
          <cell r="K1003" t="str">
            <v>上海隧道工程股份有限公司</v>
          </cell>
          <cell r="BF1003" t="str">
            <v>数智管理中心</v>
          </cell>
        </row>
        <row r="1004">
          <cell r="B1004" t="str">
            <v>C0CJSC-FW-T/W-2025054</v>
          </cell>
          <cell r="C1004" t="str">
            <v>高邑县区域视频管控平台集成和定制开发项目</v>
          </cell>
          <cell r="K1004" t="str">
            <v>中国移动通信集团河北有限公司石家庄分公司</v>
          </cell>
          <cell r="BF1004" t="str">
            <v>市场经营拓展中心</v>
          </cell>
        </row>
        <row r="1005">
          <cell r="B1005" t="str">
            <v>C0CJSC-JCCG-T/W-2025053</v>
          </cell>
          <cell r="C1005" t="str">
            <v>高邑县县域机房及监控改造升级项目合同</v>
          </cell>
          <cell r="K1005" t="str">
            <v>中国移动通信集团河北有限公司石家庄分公司</v>
          </cell>
          <cell r="BF1005" t="str">
            <v>市场经营拓展中心</v>
          </cell>
        </row>
        <row r="1006">
          <cell r="B1006" t="str">
            <v>C0CJZY-FW-T-2025051</v>
          </cell>
          <cell r="C1006" t="str">
            <v>无人机感知语料标注服务项目技术咨询及维护服务采购合同</v>
          </cell>
          <cell r="K1006" t="str">
            <v>中国联合网络通信有限公司上海市分公司</v>
          </cell>
          <cell r="BF1006" t="str">
            <v>智能运管中心</v>
          </cell>
        </row>
        <row r="1007">
          <cell r="B1007" t="str">
            <v>C0CJZY-FW-T-2025052</v>
          </cell>
          <cell r="C1007" t="str">
            <v>智慧城市交通规划语料服务加工项目技术咨询及维护服务采购合同</v>
          </cell>
          <cell r="K1007" t="str">
            <v>中国联合网络通信有限公司上海市分公司</v>
          </cell>
          <cell r="BF1007" t="str">
            <v>智能运管中心</v>
          </cell>
        </row>
        <row r="1008">
          <cell r="B1008" t="str">
            <v>C0CJSG-FW-T-2025022</v>
          </cell>
          <cell r="C1008" t="str">
            <v>2025年建元财务信息系统安全等保测评服务</v>
          </cell>
          <cell r="K1008" t="str">
            <v>上海建元财务管理有限公司</v>
          </cell>
          <cell r="BF1008" t="str">
            <v>数智管理中心</v>
          </cell>
        </row>
        <row r="1009">
          <cell r="B1009" t="str">
            <v>C0CJSG-FW-T-2025045</v>
          </cell>
          <cell r="C1009" t="str">
            <v>2025年建元财务投资管理域开发服务</v>
          </cell>
          <cell r="K1009" t="str">
            <v>上海建元财务管理有限公司</v>
          </cell>
          <cell r="BF1009" t="str">
            <v>数智管理中心</v>
          </cell>
        </row>
        <row r="1010">
          <cell r="B1010" t="str">
            <v>C0CJSG-FW-T-2025002</v>
          </cell>
          <cell r="C1010" t="str">
            <v>2025年上海建元云链科技有限公司OA系统建设</v>
          </cell>
          <cell r="K1010" t="str">
            <v>上海建元云链科技有限公司</v>
          </cell>
          <cell r="BF1010" t="str">
            <v>数智管理中心</v>
          </cell>
        </row>
        <row r="1011">
          <cell r="B1011" t="str">
            <v>SZJT2025100001</v>
          </cell>
          <cell r="C1011" t="str">
            <v>JH项目-隧道管理平台合同</v>
          </cell>
          <cell r="K1011" t="str">
            <v>中软国际软件（苏州）有限公司</v>
          </cell>
          <cell r="BF1011" t="str">
            <v>广东分公司</v>
          </cell>
        </row>
        <row r="1012">
          <cell r="B1012" t="str">
            <v>C0CJZY-FW-T/W-2025058</v>
          </cell>
          <cell r="C1012" t="str">
            <v>湖南省高速公路交通基础设施数字化转型升级公共服务项目桥梁数字化管养平台技术劳务服务</v>
          </cell>
          <cell r="K1012" t="str">
            <v>湖南高速信息科技有限公司</v>
          </cell>
          <cell r="BF1012" t="str">
            <v>智能运管中心</v>
          </cell>
        </row>
        <row r="1013">
          <cell r="B1013" t="str">
            <v>C0CJFJ-FW-T-2025057</v>
          </cell>
          <cell r="C1013" t="str">
            <v>城市一体化应用技术服务项目采购合同</v>
          </cell>
          <cell r="K1013" t="str">
            <v>福建广电网络集团股份有限公司思明分公司</v>
          </cell>
          <cell r="BF1013" t="str">
            <v>福建分公司</v>
          </cell>
        </row>
        <row r="1014">
          <cell r="B1014" t="str">
            <v>C0CJSG-FW-T-2025037</v>
          </cell>
          <cell r="C1014" t="str">
            <v>隧道股份供应链金融平台建设项目(二期)</v>
          </cell>
          <cell r="K1014" t="str">
            <v>上海建元财务管理有限公司</v>
          </cell>
          <cell r="BF1014" t="str">
            <v>数智管理中心</v>
          </cell>
        </row>
        <row r="1015">
          <cell r="B1015" t="str">
            <v>C0CJSG-FW-T-2025065</v>
          </cell>
          <cell r="C1015" t="str">
            <v>2025年城市运营CRM升级服务</v>
          </cell>
          <cell r="K1015" t="str">
            <v>上海城建城市运营（集团）有限公司</v>
          </cell>
          <cell r="BF1015" t="str">
            <v>数智管理中心</v>
          </cell>
        </row>
        <row r="1016">
          <cell r="B1016" t="str">
            <v>C0CJSG-FW-T-2025066</v>
          </cell>
          <cell r="C1016" t="str">
            <v>2025年城市运营企业信息化需求开发服务</v>
          </cell>
          <cell r="K1016" t="str">
            <v>上海城建城市运营（集团）有限公司</v>
          </cell>
          <cell r="BF1016" t="str">
            <v>数智管理中心</v>
          </cell>
        </row>
        <row r="1017">
          <cell r="B1017" t="str">
            <v>C0CJSJ-JCCG-T-2025055</v>
          </cell>
          <cell r="C1017" t="str">
            <v>上海轨道交通市域线嘉闵线马东动车运用所工程系统集成及技术服务</v>
          </cell>
          <cell r="K1017" t="str">
            <v>中电建铁路建设投资集团有限公司</v>
          </cell>
          <cell r="BF1017" t="str">
            <v>数字建造中心</v>
          </cell>
        </row>
        <row r="1018">
          <cell r="B1018" t="str">
            <v>C0CJSG-FW-T-2025064</v>
          </cell>
          <cell r="C1018" t="str">
            <v>2025年城市运营OA运维服务</v>
          </cell>
          <cell r="K1018" t="str">
            <v>上海城建城市运营（集团）有限公司</v>
          </cell>
          <cell r="BF1018" t="str">
            <v>数智管理中心</v>
          </cell>
        </row>
        <row r="1019">
          <cell r="B1019" t="str">
            <v>C0CJSG-FW-T-2025059</v>
          </cell>
          <cell r="C1019" t="str">
            <v>2025年申迪集团官网升级技术服务</v>
          </cell>
          <cell r="K1019" t="str">
            <v>上海城建数字产业集团有限公司</v>
          </cell>
          <cell r="BF1019" t="str">
            <v>数智管理中心</v>
          </cell>
        </row>
        <row r="1020">
          <cell r="B1020" t="str">
            <v>C0CJSG-FW-T-2025067</v>
          </cell>
          <cell r="C1020" t="str">
            <v>隧道股份人才发展地图数字化项目（一期）</v>
          </cell>
          <cell r="K1020" t="str">
            <v>上海隧道工程股份有限公司</v>
          </cell>
          <cell r="BF1020" t="str">
            <v>数智管理中心</v>
          </cell>
        </row>
        <row r="1021">
          <cell r="B1021" t="str">
            <v>C0CJSG-FW-T-2025068</v>
          </cell>
          <cell r="C1021" t="str">
            <v>2025年保理系统运维服务</v>
          </cell>
          <cell r="K1021" t="str">
            <v>上海晟元商业保理有限公司</v>
          </cell>
          <cell r="BF1021" t="str">
            <v>数智管理中心</v>
          </cell>
        </row>
        <row r="1022">
          <cell r="B1022" t="str">
            <v>C0CJSG-FW-T-2025070</v>
          </cell>
          <cell r="C1022" t="str">
            <v>2025年保理系统开发实施服务</v>
          </cell>
          <cell r="K1022" t="str">
            <v>上海晟元商业保理有限公司</v>
          </cell>
          <cell r="BF1022" t="str">
            <v>数智管理中心</v>
          </cell>
        </row>
        <row r="1023">
          <cell r="B1023" t="str">
            <v>C0CJZY-FW-T-2025061</v>
          </cell>
          <cell r="C1023" t="str">
            <v>成都双流动态感知项目技术服务合同</v>
          </cell>
          <cell r="K1023" t="str">
            <v>成都申蓉城运城市管理服务有限公司</v>
          </cell>
          <cell r="BF1023" t="str">
            <v>智能运管中心</v>
          </cell>
        </row>
        <row r="1024">
          <cell r="B1024" t="str">
            <v>C0CJSC-FW-T-2025062</v>
          </cell>
          <cell r="C1024" t="str">
            <v>数字家庭建设指南智能终端接入设计咨询服务采购合同</v>
          </cell>
          <cell r="K1024" t="str">
            <v>浙江城市数字技术有限公司</v>
          </cell>
          <cell r="BF1024" t="str">
            <v>市场经营拓展中心</v>
          </cell>
        </row>
        <row r="1025">
          <cell r="B1025" t="str">
            <v>C0CJSG-FW-T-2025072</v>
          </cell>
          <cell r="C1025" t="str">
            <v>2025年隧道股份市场招投标项目情报数据服务</v>
          </cell>
          <cell r="K1025" t="str">
            <v>上海隧道工程股份有限公司</v>
          </cell>
          <cell r="BF1025" t="str">
            <v>数智管理中心</v>
          </cell>
        </row>
        <row r="1026">
          <cell r="B1026" t="str">
            <v>C0CJZY-FW-T-2025071</v>
          </cell>
          <cell r="C1026" t="str">
            <v>隧道股份环境、社会和治理信息化平台技术开发服务项目</v>
          </cell>
          <cell r="K1026" t="str">
            <v>上海能源建设工程设计研究有限公司</v>
          </cell>
          <cell r="BF1026" t="str">
            <v>智能运管中心</v>
          </cell>
        </row>
        <row r="1027">
          <cell r="B1027" t="str">
            <v>C0CJSG-FW-W-2025080</v>
          </cell>
          <cell r="C1027" t="str">
            <v>源点大厦机房 安全建设设备系统采购合同</v>
          </cell>
          <cell r="K1027" t="str">
            <v>上海城建数字产业集团有限公司</v>
          </cell>
          <cell r="BF1027" t="str">
            <v>数智管理中心</v>
          </cell>
        </row>
        <row r="1028">
          <cell r="B1028" t="str">
            <v>C0CJSG-FW-T-2025069</v>
          </cell>
          <cell r="C1028" t="str">
            <v>源点大厦机房安全建设技术服务采购</v>
          </cell>
          <cell r="K1028" t="str">
            <v>上海城建数字产业集团有限公司</v>
          </cell>
          <cell r="BF1028" t="str">
            <v>数智管理中心</v>
          </cell>
        </row>
        <row r="1029">
          <cell r="B1029" t="str">
            <v>C0CJSG-FW-T-2025082</v>
          </cell>
          <cell r="C1029" t="str">
            <v>2025年隧道股份电子印章管理平台升级项目</v>
          </cell>
          <cell r="K1029" t="str">
            <v>上海隧道工程股份有限公司</v>
          </cell>
          <cell r="BF1029" t="str">
            <v>数智管理中心</v>
          </cell>
        </row>
        <row r="1030">
          <cell r="B1030" t="str">
            <v>C0CJSG-FW-T/W-2025081</v>
          </cell>
          <cell r="C1030" t="str">
            <v>2025年隧道股份信息安全软件及服务</v>
          </cell>
          <cell r="K1030" t="str">
            <v>上海隧道工程股份有限公司</v>
          </cell>
          <cell r="BF1030" t="str">
            <v>数智管理中心</v>
          </cell>
        </row>
        <row r="1031">
          <cell r="B1031" t="str">
            <v>C0CJSG-FW-T/W-2025089</v>
          </cell>
          <cell r="C1031" t="str">
            <v>2025-2026 年司库系统配套软硬件及实施服务采购</v>
          </cell>
          <cell r="K1031" t="str">
            <v>上海申迪（集团）有限公司</v>
          </cell>
          <cell r="BF1031" t="str">
            <v>数智管理中心</v>
          </cell>
        </row>
        <row r="1032">
          <cell r="B1032" t="str">
            <v>C0CJSG-FW-T-2025083</v>
          </cell>
          <cell r="C1032" t="str">
            <v>2025年隧道股份数字身份认证平台改造项目</v>
          </cell>
          <cell r="K1032" t="str">
            <v>上海隧道工程股份有限公司</v>
          </cell>
          <cell r="BF1032" t="str">
            <v>数智管理中心</v>
          </cell>
        </row>
        <row r="1033">
          <cell r="B1033" t="str">
            <v>C0CJSG-FW-T-2025077</v>
          </cell>
          <cell r="C1033" t="str">
            <v>城建国际2025年IDC服务</v>
          </cell>
          <cell r="K1033" t="str">
            <v>上海城建国际工程有限公司</v>
          </cell>
          <cell r="BF1033" t="str">
            <v>数智管理中心</v>
          </cell>
        </row>
        <row r="1034">
          <cell r="B1034" t="str">
            <v>C0CJSG-FW-T-2025076</v>
          </cell>
          <cell r="C1034" t="str">
            <v>2025年城建投资IDC服务</v>
          </cell>
          <cell r="K1034" t="str">
            <v>上海基础设施建设发展（集团）有限公司</v>
          </cell>
          <cell r="BF1034" t="str">
            <v>数智管理中心</v>
          </cell>
        </row>
        <row r="1035">
          <cell r="B1035" t="str">
            <v>C0CJSG-FW-T-2025075</v>
          </cell>
          <cell r="C1035" t="str">
            <v>2025年城建投资桌面维护服务</v>
          </cell>
          <cell r="K1035" t="str">
            <v>上海基础设施建设发展（集团）有限公司</v>
          </cell>
          <cell r="BF1035" t="str">
            <v>数智管理中心</v>
          </cell>
        </row>
        <row r="1036">
          <cell r="B1036" t="str">
            <v>C0CJZY-FW-T-2025093</v>
          </cell>
          <cell r="C1036" t="str">
            <v>智慧公司2025积水检测项目</v>
          </cell>
          <cell r="K1036" t="str">
            <v>上海城建智慧城市运营管理有限公司</v>
          </cell>
          <cell r="BF1036" t="str">
            <v>智能运管中心</v>
          </cell>
        </row>
        <row r="1037">
          <cell r="B1037" t="str">
            <v>C0CJFJ-FW-T-2025100</v>
          </cell>
          <cell r="C1037" t="str">
            <v>BIM协同平台使用服务合同</v>
          </cell>
          <cell r="K1037" t="str">
            <v>厦门港口开发建设有限公司</v>
          </cell>
          <cell r="BF1037" t="str">
            <v>福建分公司</v>
          </cell>
        </row>
        <row r="1038">
          <cell r="B1038" t="str">
            <v>C0CJSG-FW-T-2025101</v>
          </cell>
          <cell r="C1038" t="str">
            <v>2025年隧道股份信息安全等保测评服务（第二期）</v>
          </cell>
          <cell r="K1038" t="str">
            <v>上海隧道工程股份有限公司</v>
          </cell>
          <cell r="BF1038" t="str">
            <v>数智管理中心</v>
          </cell>
        </row>
        <row r="1039">
          <cell r="B1039" t="str">
            <v>C0CJSG-JC-W-2025074</v>
          </cell>
          <cell r="C1039" t="str">
            <v>2025年隧道股份机房集群服务器采购</v>
          </cell>
          <cell r="K1039" t="str">
            <v>上海隧道工程股份有限公司</v>
          </cell>
          <cell r="BF1039" t="str">
            <v>数智管理中心</v>
          </cell>
        </row>
        <row r="1040">
          <cell r="B1040" t="str">
            <v>C0CJSG-FW-T-2025092</v>
          </cell>
          <cell r="C1040" t="str">
            <v>融资租赁平台系统建设(二期)</v>
          </cell>
          <cell r="K1040" t="str">
            <v>上海元晟融资租赁有限公司</v>
          </cell>
          <cell r="BF1040" t="str">
            <v>数智管理中心</v>
          </cell>
        </row>
        <row r="1041">
          <cell r="B1041" t="str">
            <v>C0CJFJ-FW-T-2025106</v>
          </cell>
          <cell r="C1041" t="str">
            <v>2025年数据运维服务项目技术服务合同</v>
          </cell>
          <cell r="K1041" t="str">
            <v>厦门地铁创新科技有限公司</v>
          </cell>
          <cell r="BF1041" t="str">
            <v>福建分公司</v>
          </cell>
        </row>
        <row r="1042">
          <cell r="B1042" t="str">
            <v>C0CJSG-FW-T-2025039</v>
          </cell>
          <cell r="C1042" t="str">
            <v>2025年隧道股份企业服务总线系统优化项目</v>
          </cell>
          <cell r="K1042" t="str">
            <v>上海隧道工程股份有限公司</v>
          </cell>
          <cell r="BF1042" t="str">
            <v>数智管理中心</v>
          </cell>
        </row>
        <row r="1043">
          <cell r="B1043" t="str">
            <v>C0CJSG-FW-T-2025111</v>
          </cell>
          <cell r="C1043" t="str">
            <v>2025年数字集团安全服务</v>
          </cell>
          <cell r="K1043" t="str">
            <v>上海城建数字产业集团有限公司</v>
          </cell>
          <cell r="BF1043" t="str">
            <v>数智管理中心</v>
          </cell>
        </row>
        <row r="1044">
          <cell r="B1044" t="str">
            <v>C0CJGD-FW-T-2025099</v>
          </cell>
          <cell r="C1044" t="str">
            <v>甬莞-莞佛高速公路常平至虎门段及虎门港支线一期改扩建工程施工第十二标段项目智慧高速建运管养一体化平台项目</v>
          </cell>
          <cell r="K1044" t="str">
            <v>北京公科飞达交通工程发展有限公司</v>
          </cell>
          <cell r="BF1044" t="str">
            <v>广东分公司</v>
          </cell>
        </row>
        <row r="1045">
          <cell r="B1045" t="str">
            <v>C0CJGD-FW-T-2025096</v>
          </cell>
          <cell r="C1045" t="str">
            <v>珠三角环线东莞至深圳高速公路塘厦至东城段及龙林支线改扩建工程施工第十四合同段交通管控软件技术服务合同</v>
          </cell>
          <cell r="K1045" t="str">
            <v>广东新粤交通投资有限公司</v>
          </cell>
          <cell r="BF1045" t="str">
            <v>广东分公司</v>
          </cell>
        </row>
        <row r="1046">
          <cell r="B1046" t="str">
            <v>C0CJGD-FW-T-2025098</v>
          </cell>
          <cell r="C1046" t="str">
            <v>莞深高速改扩建工程施工第十一合同段项目智慧高速交通组织动态管控平台技术服务合同</v>
          </cell>
          <cell r="K1046" t="str">
            <v>中交第二公路工程局有限公司莞深高速改扩建工程施工第十一合同段项目经理部</v>
          </cell>
          <cell r="BF1046" t="str">
            <v>广东分公司</v>
          </cell>
        </row>
        <row r="1047">
          <cell r="B1047" t="str">
            <v>C0CJGD-FW-T-2025094</v>
          </cell>
          <cell r="C1047" t="str">
            <v>珠三角环线东莞至深圳高速公路塘厦至东城段及龙林支线改扩建工程施工第十二合同段项目 智慧高速交通组织动态管控平台技术服务合同</v>
          </cell>
          <cell r="K1047" t="str">
            <v>中铁十二局集团有限公司莞深高速改扩建工程施工第十二合同段项目经理部</v>
          </cell>
          <cell r="BF1047" t="str">
            <v>广东分公司</v>
          </cell>
        </row>
        <row r="1048">
          <cell r="B1048" t="str">
            <v>C0CJGD-FW-T-2025095</v>
          </cell>
          <cell r="C1048" t="str">
            <v>甬莞-莞佛高速公路常平至虎门段及虎门港支线一期改扩建工程施工第十合同段项目智慧高速交通组织动态管控平台技术服务合同</v>
          </cell>
          <cell r="K1048" t="str">
            <v>中铁四局集团有限公司甬莞-莞佛高速公路常平至虎门段及虎门港支线一期改扩建工程施工第十合同段项目经理部</v>
          </cell>
          <cell r="BF1048" t="str">
            <v>广东分公司</v>
          </cell>
        </row>
        <row r="1049">
          <cell r="B1049" t="str">
            <v>C0CJGD-FW-T-2025097</v>
          </cell>
          <cell r="C1049" t="str">
            <v>甬莞-莞佛高速公路常平至虎门段及虎门港支线一期改扩建工程施工第九合同段智慧高速交通组织动态管控平台技术服务合同</v>
          </cell>
          <cell r="K1049" t="str">
            <v>中铁十一局集团有限公司甬莞-莞佛高速公路常平至虎门段及虎门港支线一期改扩建工程施工第九合同段项目经理部</v>
          </cell>
          <cell r="BF1049" t="str">
            <v>广东分公司</v>
          </cell>
        </row>
        <row r="1050">
          <cell r="B1050" t="str">
            <v>C0CJZY-FW-T-2025102</v>
          </cell>
          <cell r="C1050" t="str">
            <v>浦江桥隧2025气象监测项目技术服务合同</v>
          </cell>
          <cell r="K1050" t="str">
            <v>上海浦江桥隧运营管理有限公司</v>
          </cell>
          <cell r="BF1050" t="str">
            <v>智能运管中心</v>
          </cell>
        </row>
        <row r="1051">
          <cell r="B1051" t="str">
            <v>C0CJSG-FW-T-2025115</v>
          </cell>
          <cell r="C1051" t="str">
            <v>2025年数字集团OA项目实施服务二期</v>
          </cell>
          <cell r="K1051" t="str">
            <v>上海城建数字产业集团有限公司</v>
          </cell>
          <cell r="BF1051" t="str">
            <v>数智管理中心</v>
          </cell>
        </row>
        <row r="1052">
          <cell r="B1052" t="str">
            <v>C0CJSG-FW-T/W-2025078</v>
          </cell>
          <cell r="C1052" t="str">
            <v>电子会计档案开发实施服务</v>
          </cell>
          <cell r="K1052" t="str">
            <v>上海建元财务管理有限公司</v>
          </cell>
          <cell r="BF1052" t="str">
            <v>数智管理中心</v>
          </cell>
        </row>
        <row r="1053">
          <cell r="B1053" t="str">
            <v>C0CJSG-FW-T-2025114</v>
          </cell>
          <cell r="C1053" t="str">
            <v>2025年隧道股份市场数据分析及报表实施服务</v>
          </cell>
          <cell r="K1053" t="str">
            <v>上海隧道工程股份有限公司</v>
          </cell>
          <cell r="BF1053" t="str">
            <v>数智管理中心</v>
          </cell>
        </row>
        <row r="1054">
          <cell r="B1054" t="str">
            <v>C0CJSG-FW-T-2025079</v>
          </cell>
          <cell r="C1054" t="str">
            <v>隧道股份电子税务系统开发实施</v>
          </cell>
          <cell r="K1054" t="str">
            <v>上海建元财务管理有限公司</v>
          </cell>
          <cell r="BF1054" t="str">
            <v>数智管理中心</v>
          </cell>
        </row>
        <row r="1055">
          <cell r="B1055" t="str">
            <v>C0CJSG-FW-T-2025113</v>
          </cell>
          <cell r="C1055" t="str">
            <v>2025年智能工具知识服务合同</v>
          </cell>
          <cell r="K1055" t="str">
            <v>上海城建城市运营（集团）有限公司</v>
          </cell>
          <cell r="BF1055" t="str">
            <v>数智管理中心</v>
          </cell>
        </row>
        <row r="1056">
          <cell r="B1056" t="str">
            <v>C0CJSG-FW-T-2025073</v>
          </cell>
          <cell r="C1056" t="str">
            <v>上海城建供应链金融综合服务平台监管报表开发</v>
          </cell>
          <cell r="K1056" t="str">
            <v>上海建元财务管理有限公司</v>
          </cell>
          <cell r="BF1056" t="str">
            <v>数智管理中心</v>
          </cell>
        </row>
        <row r="1057">
          <cell r="B1057" t="str">
            <v>C0CJSG-FW-T-2025112</v>
          </cell>
          <cell r="C1057" t="str">
            <v>2025年建元财务综合管理信息系统实施服务</v>
          </cell>
          <cell r="K1057" t="str">
            <v>上海建元财务管理有限公司</v>
          </cell>
          <cell r="BF1057" t="str">
            <v>数智管理中心</v>
          </cell>
        </row>
        <row r="1058">
          <cell r="B1058" t="str">
            <v>C0CJZY-FW-T-2025117</v>
          </cell>
          <cell r="C1058" t="str">
            <v>2025 年闵行区区管公路资产数字化信息采集（一路一档数据采集服务）——大屏开发</v>
          </cell>
          <cell r="K1058" t="str">
            <v>上海城建智慧城市运营管理有限公司</v>
          </cell>
          <cell r="BF1058" t="str">
            <v>智能运管中心</v>
          </cell>
        </row>
        <row r="1059">
          <cell r="B1059" t="str">
            <v>C0CJZY-FW-T-2025120</v>
          </cell>
          <cell r="C1059" t="str">
            <v>浦东新区城市道路管养平台(二期)-道路塌陷风险预警安全应急管理</v>
          </cell>
          <cell r="K1059" t="str">
            <v>上海显晋自动化工程有限公司</v>
          </cell>
          <cell r="BF1059" t="str">
            <v>智能运管中心</v>
          </cell>
        </row>
        <row r="1060">
          <cell r="B1060" t="str">
            <v>C0CJSC-SG-W-2025105</v>
          </cell>
          <cell r="C1060" t="str">
            <v>兖矿设备采购-气相色谱和气相色谱质谱联用仪</v>
          </cell>
          <cell r="K1060" t="str">
            <v>兖矿集团有限公司煤液化及煤化工国家重点实验室</v>
          </cell>
          <cell r="BF1060" t="str">
            <v>市场经营拓展中心</v>
          </cell>
        </row>
        <row r="1061">
          <cell r="B1061" t="str">
            <v>C0CJFJ-FW-T-2025123</v>
          </cell>
          <cell r="C1061" t="str">
            <v>工程建管平台开发服务项目</v>
          </cell>
          <cell r="K1061" t="str">
            <v>泉州市数据集团有限责任公司</v>
          </cell>
          <cell r="BF1061" t="str">
            <v>福建分公司</v>
          </cell>
        </row>
        <row r="1062">
          <cell r="B1062" t="str">
            <v>C0CJFJ-FW-T-2025121</v>
          </cell>
          <cell r="C1062" t="str">
            <v>厦门跨东海域通道陆域段BIM技术咨询服务验工计价合同</v>
          </cell>
          <cell r="K1062" t="str">
            <v>安徽智维空间科技有限公司</v>
          </cell>
          <cell r="BF1062" t="str">
            <v>福建分公司</v>
          </cell>
        </row>
        <row r="1063">
          <cell r="B1063" t="str">
            <v>C0CJSG-FW-T-2025116</v>
          </cell>
          <cell r="C1063" t="str">
            <v>2025年隧道股份数据中台实施项目</v>
          </cell>
          <cell r="K1063" t="str">
            <v>上海隧道工程股份有限公司</v>
          </cell>
          <cell r="BF1063" t="str">
            <v>数智管理中心</v>
          </cell>
        </row>
        <row r="1064">
          <cell r="B1064" t="str">
            <v>C0CJSJ-FW-T-2025118</v>
          </cell>
          <cell r="C1064" t="str">
            <v>关键人员考勤六期技术服务项目</v>
          </cell>
          <cell r="K1064" t="str">
            <v>上海涵辕信息技术有限公司</v>
          </cell>
          <cell r="BF1064" t="str">
            <v>数字建造中心</v>
          </cell>
        </row>
        <row r="1065">
          <cell r="B1065" t="str">
            <v>C0CJSJ-JC-T-2025110</v>
          </cell>
          <cell r="C1065" t="str">
            <v>越高速低空安全智巡系统采购项目综合显示大屏系统定制开发服务</v>
          </cell>
          <cell r="K1065" t="str">
            <v>上海城建数字产业集团有限公司</v>
          </cell>
          <cell r="BF1065" t="str">
            <v>数字建造中心</v>
          </cell>
        </row>
        <row r="1066">
          <cell r="B1066" t="str">
            <v>C0CJZY--T-2025127</v>
          </cell>
          <cell r="C1066" t="str">
            <v>城市运营会议系统维保项目</v>
          </cell>
          <cell r="K1066" t="str">
            <v>上海城建城市运营（集团）有限公司</v>
          </cell>
          <cell r="BF1066" t="str">
            <v>智能运管中心</v>
          </cell>
        </row>
        <row r="1067">
          <cell r="B1067" t="str">
            <v>C0CJSG-FW-T-2025124</v>
          </cell>
          <cell r="C1067" t="str">
            <v>2026年隧道股份数据挖掘FineBI软件订阅及账号采购</v>
          </cell>
          <cell r="K1067" t="str">
            <v>上海隧道工程股份有限公司</v>
          </cell>
          <cell r="BF1067" t="str">
            <v>数智管理中心</v>
          </cell>
        </row>
        <row r="1068">
          <cell r="B1068" t="str">
            <v>C0CJZY-FW-T-2025122</v>
          </cell>
          <cell r="C1068" t="str">
            <v>城市片区一体化管理数字化产品(南湖项目)大屏系统开发</v>
          </cell>
          <cell r="K1068" t="str">
            <v>上海城建智慧城市运营管理有限公司</v>
          </cell>
          <cell r="BF1068" t="str">
            <v>智能运管中心</v>
          </cell>
        </row>
        <row r="1069">
          <cell r="B1069" t="str">
            <v>C0CJSJ-FW-T-2025138</v>
          </cell>
          <cell r="C1069" t="str">
            <v>新加坡地铁盾构隧道检测数据平台</v>
          </cell>
          <cell r="K1069" t="str">
            <v>城盾隧安地下工程有限公司</v>
          </cell>
          <cell r="BF1069" t="str">
            <v>数字建造中心</v>
          </cell>
        </row>
        <row r="1070">
          <cell r="B1070" t="str">
            <v>C0CJSJ-JCCG-T-2025107</v>
          </cell>
          <cell r="C1070" t="str">
            <v>常州地铁应急管理系统开发服务项目</v>
          </cell>
          <cell r="K1070" t="str">
            <v>城盾隧安地下工程有限公司</v>
          </cell>
          <cell r="BF1070" t="str">
            <v>数字建造中心</v>
          </cell>
        </row>
        <row r="1071">
          <cell r="B1071" t="str">
            <v>C0CJSJ-FW-T-2025090</v>
          </cell>
          <cell r="C1071" t="str">
            <v>嘉兴铁投集团建设一体化全过程管控平台信创改造</v>
          </cell>
          <cell r="K1071" t="str">
            <v>上海市城市建设设计研究总院（集团）有限公司</v>
          </cell>
          <cell r="BF1071" t="str">
            <v>数字建造中心</v>
          </cell>
        </row>
        <row r="1072">
          <cell r="B1072" t="str">
            <v>C0CJCP-FW-T-2025131</v>
          </cell>
          <cell r="C1072" t="str">
            <v>上海市CIM平台（二期）-BIM管理</v>
          </cell>
          <cell r="K1072" t="str">
            <v>上海勘察设计研究院（集团）股份有限公司</v>
          </cell>
          <cell r="BF1072" t="str">
            <v>产品研发中心</v>
          </cell>
        </row>
        <row r="1073">
          <cell r="B1073" t="str">
            <v>C0CJZY-FW-T-2025128</v>
          </cell>
          <cell r="C1073" t="str">
            <v>S9苏绍高速钱江通道及接线工程钱江隧道2025年专 项维修服务项目自动化应用平台服务项目技术服务合同</v>
          </cell>
          <cell r="K1073" t="str">
            <v>上海浦江桥隧运营管理有限公司</v>
          </cell>
          <cell r="BF1073" t="str">
            <v>智能运管中心</v>
          </cell>
        </row>
        <row r="1074">
          <cell r="B1074" t="str">
            <v>SZJT202570006</v>
          </cell>
          <cell r="C1074" t="str">
            <v>S457新港至南陵界一级公路改建工程智慧工地信息化项目</v>
          </cell>
          <cell r="K1074" t="str">
            <v>中交路建（芜湖）城市发展有限公司</v>
          </cell>
          <cell r="BF1074" t="str">
            <v>数字建造中心</v>
          </cell>
        </row>
        <row r="1075">
          <cell r="B1075" t="str">
            <v>C0CJZY-FW-T-2025125</v>
          </cell>
          <cell r="C1075" t="str">
            <v>2025市政养护道路结冰监测项目</v>
          </cell>
          <cell r="K1075" t="str">
            <v>上海市政养护管理有限公司</v>
          </cell>
          <cell r="BF1075" t="str">
            <v>智能运管中心</v>
          </cell>
        </row>
        <row r="1076">
          <cell r="B1076" t="str">
            <v>C0CJZY-QT-T-2025142</v>
          </cell>
          <cell r="C1076" t="str">
            <v>城市交通基础设施气象监测技术服务</v>
          </cell>
          <cell r="K1076" t="str">
            <v>上海城建城市运营（集团）有限公司</v>
          </cell>
          <cell r="BF1076" t="str">
            <v>智能运管中心</v>
          </cell>
        </row>
        <row r="1077">
          <cell r="B1077" t="str">
            <v>C0CJGD-FW-T-2025108</v>
          </cell>
          <cell r="C1077" t="str">
            <v>新加坡CNIM项目二期</v>
          </cell>
          <cell r="K1077" t="str">
            <v>塞纳自动梯（佛山）有限公司</v>
          </cell>
          <cell r="BF1077" t="str">
            <v>广东分公司</v>
          </cell>
        </row>
        <row r="1078">
          <cell r="B1078" t="str">
            <v>C0CJSJ-FW-T-2025139</v>
          </cell>
          <cell r="C1078" t="str">
            <v>城建投资数字化转型建设服务框架协议</v>
          </cell>
          <cell r="K1078" t="str">
            <v>上海城建投资发展有限公司</v>
          </cell>
          <cell r="BF1078" t="str">
            <v>数字建造中心</v>
          </cell>
        </row>
        <row r="1079">
          <cell r="B1079" t="str">
            <v>C0CJGD-FW-T-2025130</v>
          </cell>
          <cell r="C1079" t="str">
            <v>龙岗区数字家园平台（一期）建设项目（标段一）</v>
          </cell>
          <cell r="K1079" t="str">
            <v>上海城建数字产业集团有限公司</v>
          </cell>
          <cell r="BF1079" t="str">
            <v>广东分公司</v>
          </cell>
        </row>
        <row r="1080">
          <cell r="B1080" t="str">
            <v>C0CJGD-FW-T-2025141</v>
          </cell>
          <cell r="C1080" t="str">
            <v>澳门轻轨东线南段智慧工地-数智隧道管理平台采购项目</v>
          </cell>
          <cell r="K1080" t="str">
            <v>上海城建数字产业集团有限公司</v>
          </cell>
          <cell r="BF1080" t="str">
            <v>广东分公司</v>
          </cell>
        </row>
        <row r="1081">
          <cell r="B1081" t="str">
            <v>C0CJSJ--T-2025103</v>
          </cell>
          <cell r="C1081" t="str">
            <v>嘉兴至枫南市域铁路七星车辆段一体化全过程管控平台实施与服务</v>
          </cell>
          <cell r="K1081" t="str">
            <v>上海市城市建设设计研究总院（集团）有限公司</v>
          </cell>
          <cell r="BF1081" t="str">
            <v>数字建造中心</v>
          </cell>
        </row>
        <row r="1082">
          <cell r="B1082" t="str">
            <v>C0CJZH-QT-T-2025136</v>
          </cell>
          <cell r="C1082" t="str">
            <v>普陀办公室设备托管-数字集团</v>
          </cell>
          <cell r="K1082" t="str">
            <v>上海城建数字产业集团有限公司</v>
          </cell>
          <cell r="BF1082" t="str">
            <v>综合事务管理中心</v>
          </cell>
        </row>
        <row r="1083">
          <cell r="B1083" t="str">
            <v>C0CJGD-JCCG-T-2025109</v>
          </cell>
          <cell r="C1083" t="str">
            <v>滨海大道下沉段 智慧隧道管理软件采购合同</v>
          </cell>
          <cell r="K1083" t="str">
            <v>东来数字技术与服务（深圳）有限公司</v>
          </cell>
          <cell r="BF1083" t="str">
            <v>广东分公司</v>
          </cell>
        </row>
        <row r="1084">
          <cell r="B1084" t="str">
            <v>C0CJSJ-FW-T-2025129</v>
          </cell>
          <cell r="C1084" t="str">
            <v>2025年水务工程重要隐蔽（关键部位）综合管控项目</v>
          </cell>
          <cell r="K1084" t="str">
            <v>上海城建数字产业集团有限公司</v>
          </cell>
          <cell r="BF1084" t="str">
            <v>数字建造中心</v>
          </cell>
        </row>
        <row r="1085">
          <cell r="B1085" t="str">
            <v>C0CJZY-FW-T-2025140</v>
          </cell>
          <cell r="C1085" t="str">
            <v>双流区基础设施智慧运营管理大屏软件建设项目</v>
          </cell>
          <cell r="K1085" t="str">
            <v>上海城建智慧城市运营管理有限公司</v>
          </cell>
          <cell r="BF1085" t="str">
            <v>智能运管中心</v>
          </cell>
        </row>
        <row r="1086">
          <cell r="B1086" t="str">
            <v>C0CJGD-FW-T-2025104</v>
          </cell>
          <cell r="C1086" t="str">
            <v>高架桥和桥梁结构健康测量分析像素化 概念证明项目</v>
          </cell>
          <cell r="K1086" t="str">
            <v>上海城建数字产业集团有限公司</v>
          </cell>
          <cell r="BF1086" t="str">
            <v>广东分公司</v>
          </cell>
        </row>
        <row r="1087">
          <cell r="B1087" t="str">
            <v>C0CJZY-FW-T-2025126</v>
          </cell>
          <cell r="C1087" t="str">
            <v>花木项目部环境监测项目</v>
          </cell>
          <cell r="K1087" t="str">
            <v>上海城建养护管理有限公司</v>
          </cell>
          <cell r="BF1087" t="str">
            <v>智能运管中心</v>
          </cell>
        </row>
        <row r="1088">
          <cell r="B1088" t="str">
            <v>C0CJZY-FW-T-2025145</v>
          </cell>
          <cell r="C1088" t="str">
            <v>环境集团排水数智运维平台建设服务框架协议</v>
          </cell>
          <cell r="K1088" t="str">
            <v>上海城市环境集团有限公司</v>
          </cell>
          <cell r="BF1088" t="str">
            <v>智能运管中心</v>
          </cell>
        </row>
        <row r="1089">
          <cell r="B1089" t="str">
            <v>C0CJZY-FW-T-2025119</v>
          </cell>
          <cell r="C1089" t="str">
            <v>浦东新区城市道路管养平台(二期)-重 大交通基础设施全生命周期安全监测平台项目</v>
          </cell>
          <cell r="K1089" t="str">
            <v>上海城建智慧城市运营管理有限公司</v>
          </cell>
          <cell r="BF1089" t="str">
            <v>智能运管中心</v>
          </cell>
        </row>
        <row r="1090">
          <cell r="B1090" t="str">
            <v>C0CJZY-FW-T-2025144</v>
          </cell>
          <cell r="C1090" t="str">
            <v>2025年隧道及综合杆平台开发服务项目</v>
          </cell>
          <cell r="K1090" t="str">
            <v>上海城建智慧城市运营管理有限公司</v>
          </cell>
          <cell r="BF1090" t="str">
            <v>智能运管中心</v>
          </cell>
        </row>
        <row r="1091">
          <cell r="B1091" t="str">
            <v>C0CJSJ-FW-T-2026001</v>
          </cell>
          <cell r="C1091" t="str">
            <v>上海示范区线工程SFQSG-12标智慧工地项目</v>
          </cell>
          <cell r="K1091" t="str">
            <v>上海城建市政工程（集团）有限公司</v>
          </cell>
          <cell r="BF1091" t="str">
            <v>数字建造中心</v>
          </cell>
        </row>
        <row r="1092">
          <cell r="B1092" t="str">
            <v>C0CJZY-QT-T-2026006</v>
          </cell>
          <cell r="C1092" t="str">
            <v>打浦路600号 8号楼801室设备维保合同</v>
          </cell>
          <cell r="K1092" t="str">
            <v>上海城建智慧城市运营管理有限公司</v>
          </cell>
          <cell r="BF1092" t="str">
            <v>智能运管中心</v>
          </cell>
        </row>
        <row r="1093">
          <cell r="B1093" t="str">
            <v>C0CJZY-FW-T/Y-2025146</v>
          </cell>
          <cell r="C1093" t="str">
            <v>太原市城市安全生命线-桥梁及隧道健康监测系统项目（一标段-软件集成部分）</v>
          </cell>
          <cell r="K1093" t="str">
            <v>太原市市政公共设施建设管理中心</v>
          </cell>
          <cell r="BF1093" t="str">
            <v>智能运管中心</v>
          </cell>
        </row>
        <row r="1094">
          <cell r="B1094" t="str">
            <v>C0CJSG-FW-T-2025143</v>
          </cell>
          <cell r="C1094" t="str">
            <v>资金结算业务中RPA-OCR技术的财务数字员工体系构建和应用研究</v>
          </cell>
          <cell r="K1094" t="str">
            <v>上海建元财务管理有限公司</v>
          </cell>
          <cell r="BF1094" t="str">
            <v>数智管理中心</v>
          </cell>
        </row>
        <row r="1095">
          <cell r="B1095" t="str">
            <v>C0CJSG-FW-T-2026002</v>
          </cell>
          <cell r="C1095" t="str">
            <v>2026年供应链金融平台安全等保测评服务</v>
          </cell>
          <cell r="K1095" t="str">
            <v>上海建元财务管理有限公司</v>
          </cell>
          <cell r="BF1095" t="str">
            <v>数智管理中心</v>
          </cell>
        </row>
        <row r="1096">
          <cell r="B1096" t="str">
            <v>C0CJSJ-JCCG-T/W-2026003</v>
          </cell>
          <cell r="C1096" t="str">
            <v>上海市示范区线工程SFQSG-10标智慧工地项目</v>
          </cell>
          <cell r="K1096" t="str">
            <v>中铁十五局集团有限公司</v>
          </cell>
          <cell r="BF1096" t="str">
            <v>数字建造中心</v>
          </cell>
        </row>
        <row r="1097">
          <cell r="B1097" t="str">
            <v>C0CJGD-FW-T-2026005</v>
          </cell>
          <cell r="C1097" t="str">
            <v>2026年龙岗区建筑工务署工程建设管理平台运维服务项目</v>
          </cell>
          <cell r="K1097" t="str">
            <v>深圳市龙岗区建筑工务署</v>
          </cell>
          <cell r="BF1097" t="str">
            <v>广东分公司</v>
          </cell>
        </row>
        <row r="1098">
          <cell r="B1098" t="str">
            <v>C0CJGD-FW-T-2026011</v>
          </cell>
          <cell r="C1098" t="str">
            <v>智慧隧道软件系统软件开发技术服务采购项目</v>
          </cell>
          <cell r="K1098" t="str">
            <v>新交投（成都）大数据有限责任公司</v>
          </cell>
          <cell r="BF1098" t="str">
            <v>广东分公司</v>
          </cell>
        </row>
        <row r="1099">
          <cell r="B1099" t="str">
            <v>C0CJZY-JCCG-W-2026010</v>
          </cell>
          <cell r="C1099" t="str">
            <v>打浦路600号房屋修缮工程弱电设备采购合同</v>
          </cell>
          <cell r="K1099" t="str">
            <v>上海城建城市运营（集团）有限公司</v>
          </cell>
          <cell r="BF1099" t="str">
            <v>智能运管中心</v>
          </cell>
        </row>
        <row r="1100">
          <cell r="B1100" t="str">
            <v>C0CJZY-FW-T-2026009</v>
          </cell>
          <cell r="C1100" t="str">
            <v>片区绿植灌溉分析与研究－环境监测系统</v>
          </cell>
          <cell r="K1100" t="str">
            <v>上海城建养护管理有限公司</v>
          </cell>
          <cell r="BF1100" t="str">
            <v>智能运管中心</v>
          </cell>
        </row>
        <row r="1101">
          <cell r="B1101" t="str">
            <v>C0CJSC-FW-T-2026007</v>
          </cell>
          <cell r="C1101" t="str">
            <v>虹口区城市管理行政执法局2026年信息化系统运维服务</v>
          </cell>
          <cell r="K1101" t="str">
            <v>上海市虹口区城市管理行政执法局</v>
          </cell>
          <cell r="BF1101" t="str">
            <v>市场经营拓展中心</v>
          </cell>
        </row>
        <row r="1102">
          <cell r="B1102" t="str">
            <v>C0CJGD--T-2026013</v>
          </cell>
          <cell r="C1102" t="str">
            <v>广州市增城区道路交通隐患治理应用软件开发及分析研判咨询服务</v>
          </cell>
          <cell r="K1102" t="str">
            <v>佳都科技集团股份有限公司</v>
          </cell>
          <cell r="BF1102" t="str">
            <v>广东分公司</v>
          </cell>
        </row>
        <row r="1103">
          <cell r="B1103" t="str">
            <v>C0CJZY-SGCG-W-2026008</v>
          </cell>
          <cell r="C1103" t="str">
            <v>浙江区域大屏建设项目设备采购合同</v>
          </cell>
          <cell r="K1103" t="str">
            <v>上海城建智慧城市运营管理有限公司</v>
          </cell>
          <cell r="BF1103" t="str">
            <v>智能运管中心</v>
          </cell>
        </row>
        <row r="1104">
          <cell r="B1104" t="str">
            <v>C0CJGD-FW-T/W-2026012</v>
          </cell>
          <cell r="C1104" t="str">
            <v>BIM数字孪生平台及配套技术开发服务</v>
          </cell>
          <cell r="K1104" t="str">
            <v>广西计算中心有限责任公司</v>
          </cell>
          <cell r="BF1104" t="str">
            <v>广东分公司</v>
          </cell>
        </row>
        <row r="1105">
          <cell r="B1105" t="str">
            <v>C0CJSG-FW-T-2026017</v>
          </cell>
          <cell r="C1105" t="str">
            <v>2026年隧道股份外事管理系统建设项目</v>
          </cell>
          <cell r="K1105" t="str">
            <v>上海隧道工程股份有限公司</v>
          </cell>
          <cell r="BF1105" t="str">
            <v>数智管理中心</v>
          </cell>
        </row>
        <row r="1106">
          <cell r="B1106" t="str">
            <v>C0CJSJ-FW-T-2026014</v>
          </cell>
          <cell r="C1106" t="str">
            <v>上海市水务建设工程安全质量监督管理系统建设项目(2026年升级改造）咨询服务合同</v>
          </cell>
          <cell r="K1106" t="str">
            <v>上海市水务建设工程安全质量监督中心站</v>
          </cell>
          <cell r="BF1106" t="str">
            <v>数字建造中心</v>
          </cell>
        </row>
        <row r="1107">
          <cell r="B1107" t="str">
            <v>C0CJGD-JC-Y-2026015</v>
          </cell>
          <cell r="C1107" t="str">
            <v>黄兴公园改造提升工程 智慧化弱电专业分包合同</v>
          </cell>
          <cell r="K1107" t="str">
            <v>上海杨浦园林绿化建设养护有限责任公司</v>
          </cell>
          <cell r="BF1107" t="str">
            <v>广东分公司</v>
          </cell>
        </row>
        <row r="1108">
          <cell r="B1108" t="str">
            <v>C0CJZY-JCCG-W-2026018</v>
          </cell>
          <cell r="C1108" t="str">
            <v>太原市城市安全生命线-桥梁及隧道健康监测系统项目四标段项目</v>
          </cell>
          <cell r="K1108" t="str">
            <v>太原市市政公共设施建设管理中心</v>
          </cell>
          <cell r="BF1108" t="str">
            <v>智能运管中心</v>
          </cell>
        </row>
        <row r="1109">
          <cell r="B1109" t="str">
            <v>C0CJFJ-FW-T-2026024</v>
          </cell>
          <cell r="C1109" t="str">
            <v>厦门新机场项目-机场工程-航站区工程（机场旅客过夜用房（1#、2#、 3#））装修工程BIM管理咨询服务合同</v>
          </cell>
          <cell r="K1109" t="str">
            <v>宝冶（厦门）建筑工程有限公司</v>
          </cell>
          <cell r="BF1109" t="str">
            <v>福建分公司</v>
          </cell>
        </row>
        <row r="1110">
          <cell r="B1110" t="str">
            <v>C0CJZY-QT-T-2026019</v>
          </cell>
          <cell r="C1110" t="str">
            <v>城建滨江大厦项目访客系统、梯控系统及门禁设备维保服务项目</v>
          </cell>
          <cell r="K1110" t="str">
            <v>上海瑞锦诚物业服务有限公司</v>
          </cell>
          <cell r="BF1110" t="str">
            <v>智能运管中心</v>
          </cell>
        </row>
        <row r="1111">
          <cell r="B1111" t="str">
            <v>C0CJZY-QT-T-2026016</v>
          </cell>
          <cell r="C1111" t="str">
            <v>城建滨江大厦科技展厅、会务设备维保服务合同</v>
          </cell>
          <cell r="K1111" t="str">
            <v>上海瑞锦诚物业服务有限公司</v>
          </cell>
          <cell r="BF1111" t="str">
            <v>智能运管中心</v>
          </cell>
        </row>
        <row r="1112">
          <cell r="B1112" t="str">
            <v>C0CJGD-FW-T-2026021</v>
          </cell>
          <cell r="C1112" t="str">
            <v>隧道公司BIM技术咨询服务</v>
          </cell>
          <cell r="K1112" t="str">
            <v>上海隧道工程有限公司</v>
          </cell>
          <cell r="BF1112" t="str">
            <v>广东分公司</v>
          </cell>
        </row>
        <row r="1113">
          <cell r="B1113" t="str">
            <v>C0CJSG-FW-T-2026023</v>
          </cell>
          <cell r="C1113" t="str">
            <v>2026隧道股份文书档案数字化项目</v>
          </cell>
          <cell r="K1113" t="str">
            <v>上海隧道工程股份有限公司</v>
          </cell>
          <cell r="BF1113" t="str">
            <v>数智管理中心</v>
          </cell>
        </row>
        <row r="1114">
          <cell r="B1114" t="str">
            <v>C0CJSG-FW-T-2026022</v>
          </cell>
          <cell r="C1114" t="str">
            <v>2026年隧道股份Web应用安全防护带宽扩容服务</v>
          </cell>
          <cell r="K1114" t="str">
            <v>上海隧道工程股份有限公司</v>
          </cell>
          <cell r="BF1114" t="str">
            <v>数智管理中心</v>
          </cell>
        </row>
        <row r="1115">
          <cell r="B1115" t="str">
            <v>C0CJZY--T-2026025</v>
          </cell>
          <cell r="C1115" t="str">
            <v>嘉浏三级等保服务项目</v>
          </cell>
          <cell r="K1115" t="str">
            <v>上海城建城市运营（集团）有限公司</v>
          </cell>
          <cell r="BF1115" t="str">
            <v>智能运管中心</v>
          </cell>
        </row>
        <row r="1116">
          <cell r="B1116" t="str">
            <v>C0CJFJ-FW-T-2026026</v>
          </cell>
          <cell r="C1116" t="str">
            <v>BIM模型应用及技术咨询服务合同</v>
          </cell>
          <cell r="K1116" t="str">
            <v>安徽智维空间科技有限公司</v>
          </cell>
          <cell r="BF1116" t="str">
            <v>福建分公司</v>
          </cell>
        </row>
        <row r="1117">
          <cell r="C1117">
            <v>0</v>
          </cell>
          <cell r="K1117">
            <v>0</v>
          </cell>
          <cell r="BF1117">
            <v>0</v>
          </cell>
        </row>
        <row r="1118">
          <cell r="C1118">
            <v>0</v>
          </cell>
          <cell r="K1118">
            <v>0</v>
          </cell>
          <cell r="BF1118">
            <v>0</v>
          </cell>
        </row>
        <row r="1119">
          <cell r="C1119">
            <v>0</v>
          </cell>
          <cell r="K1119">
            <v>0</v>
          </cell>
          <cell r="BF1119">
            <v>0</v>
          </cell>
        </row>
        <row r="1120">
          <cell r="C1120">
            <v>0</v>
          </cell>
          <cell r="K1120">
            <v>0</v>
          </cell>
          <cell r="BF1120">
            <v>0</v>
          </cell>
        </row>
        <row r="1121">
          <cell r="C1121">
            <v>0</v>
          </cell>
          <cell r="K1121">
            <v>0</v>
          </cell>
          <cell r="BF1121">
            <v>0</v>
          </cell>
        </row>
        <row r="1122">
          <cell r="C1122">
            <v>0</v>
          </cell>
          <cell r="K1122">
            <v>0</v>
          </cell>
          <cell r="BF1122">
            <v>0</v>
          </cell>
        </row>
        <row r="1123">
          <cell r="C1123">
            <v>0</v>
          </cell>
          <cell r="K1123">
            <v>0</v>
          </cell>
          <cell r="BF1123">
            <v>0</v>
          </cell>
        </row>
        <row r="1124">
          <cell r="C1124">
            <v>0</v>
          </cell>
          <cell r="K1124">
            <v>0</v>
          </cell>
          <cell r="BF1124">
            <v>0</v>
          </cell>
        </row>
        <row r="1125">
          <cell r="C1125">
            <v>0</v>
          </cell>
          <cell r="K1125">
            <v>0</v>
          </cell>
          <cell r="BF1125">
            <v>0</v>
          </cell>
        </row>
        <row r="1126">
          <cell r="C1126">
            <v>0</v>
          </cell>
          <cell r="K1126">
            <v>0</v>
          </cell>
          <cell r="BF1126">
            <v>0</v>
          </cell>
        </row>
        <row r="1127">
          <cell r="C1127">
            <v>0</v>
          </cell>
          <cell r="K1127">
            <v>0</v>
          </cell>
          <cell r="BF1127">
            <v>0</v>
          </cell>
        </row>
        <row r="1128">
          <cell r="C1128">
            <v>0</v>
          </cell>
          <cell r="K1128">
            <v>0</v>
          </cell>
          <cell r="BF1128">
            <v>0</v>
          </cell>
        </row>
        <row r="1129">
          <cell r="C1129">
            <v>0</v>
          </cell>
          <cell r="K1129">
            <v>0</v>
          </cell>
          <cell r="BF1129">
            <v>0</v>
          </cell>
        </row>
        <row r="1130">
          <cell r="C1130">
            <v>0</v>
          </cell>
          <cell r="K1130">
            <v>0</v>
          </cell>
          <cell r="BF1130">
            <v>0</v>
          </cell>
        </row>
        <row r="1131">
          <cell r="C1131">
            <v>0</v>
          </cell>
          <cell r="K1131">
            <v>0</v>
          </cell>
          <cell r="BF1131">
            <v>0</v>
          </cell>
        </row>
        <row r="1132">
          <cell r="C1132">
            <v>0</v>
          </cell>
          <cell r="K1132">
            <v>0</v>
          </cell>
          <cell r="BF1132">
            <v>0</v>
          </cell>
        </row>
        <row r="1133">
          <cell r="C1133">
            <v>0</v>
          </cell>
          <cell r="K1133">
            <v>0</v>
          </cell>
          <cell r="BF1133">
            <v>0</v>
          </cell>
        </row>
        <row r="1134">
          <cell r="C1134">
            <v>0</v>
          </cell>
          <cell r="K1134">
            <v>0</v>
          </cell>
          <cell r="BF1134">
            <v>0</v>
          </cell>
        </row>
        <row r="1135">
          <cell r="C1135">
            <v>0</v>
          </cell>
          <cell r="K1135">
            <v>0</v>
          </cell>
          <cell r="BF1135">
            <v>0</v>
          </cell>
        </row>
        <row r="1136">
          <cell r="C1136">
            <v>0</v>
          </cell>
          <cell r="K1136">
            <v>0</v>
          </cell>
          <cell r="BF1136">
            <v>0</v>
          </cell>
        </row>
      </sheetData>
      <sheetData sheetId="3"/>
      <sheetData sheetId="4">
        <row r="1">
          <cell r="F1">
            <v>136256.23312799999</v>
          </cell>
          <cell r="AH1">
            <v>4735.8944270000002</v>
          </cell>
        </row>
        <row r="2">
          <cell r="F2">
            <v>136256.23312799999</v>
          </cell>
          <cell r="AH2">
            <v>4735.8944270000002</v>
          </cell>
        </row>
        <row r="3">
          <cell r="B3" t="str">
            <v>合同编号</v>
          </cell>
          <cell r="F3" t="str">
            <v>合同额（变更后或结算金额）</v>
          </cell>
          <cell r="AH3" t="str">
            <v>26收款</v>
          </cell>
          <cell r="AN3" t="str">
            <v>剩余收款</v>
          </cell>
        </row>
        <row r="4">
          <cell r="B4" t="str">
            <v>SJHT2019111800090</v>
          </cell>
          <cell r="F4">
            <v>103</v>
          </cell>
          <cell r="AH4">
            <v>0</v>
          </cell>
          <cell r="AN4">
            <v>0</v>
          </cell>
        </row>
        <row r="5">
          <cell r="B5" t="str">
            <v>SJHT2019111100083</v>
          </cell>
          <cell r="F5">
            <v>80</v>
          </cell>
          <cell r="AH5">
            <v>0</v>
          </cell>
          <cell r="AN5">
            <v>0</v>
          </cell>
        </row>
        <row r="6">
          <cell r="B6" t="str">
            <v>SJHT2019121300114</v>
          </cell>
          <cell r="F6">
            <v>80</v>
          </cell>
          <cell r="AH6">
            <v>0</v>
          </cell>
          <cell r="AN6">
            <v>0</v>
          </cell>
        </row>
        <row r="7">
          <cell r="B7" t="str">
            <v>SJHT2019121800149</v>
          </cell>
          <cell r="F7">
            <v>45</v>
          </cell>
          <cell r="AH7">
            <v>0</v>
          </cell>
          <cell r="AN7">
            <v>0</v>
          </cell>
        </row>
        <row r="8">
          <cell r="B8" t="str">
            <v>SJHT2019121800147</v>
          </cell>
          <cell r="F8">
            <v>16</v>
          </cell>
          <cell r="AH8">
            <v>0</v>
          </cell>
          <cell r="AN8">
            <v>0</v>
          </cell>
        </row>
        <row r="9">
          <cell r="B9" t="str">
            <v>BIM191012B1</v>
          </cell>
          <cell r="F9">
            <v>410</v>
          </cell>
          <cell r="AH9">
            <v>0</v>
          </cell>
          <cell r="AN9">
            <v>0</v>
          </cell>
        </row>
        <row r="10">
          <cell r="B10" t="str">
            <v>SJHT2019102800081</v>
          </cell>
          <cell r="F10">
            <v>377.4271</v>
          </cell>
          <cell r="AH10">
            <v>0</v>
          </cell>
          <cell r="AN10">
            <v>82.750361999999996</v>
          </cell>
        </row>
        <row r="11">
          <cell r="B11" t="str">
            <v>SJHT2019121700130</v>
          </cell>
          <cell r="F11">
            <v>0</v>
          </cell>
          <cell r="AH11">
            <v>0</v>
          </cell>
          <cell r="AN11">
            <v>0</v>
          </cell>
        </row>
        <row r="12">
          <cell r="B12" t="str">
            <v>ZHT2020122500137</v>
          </cell>
          <cell r="F12">
            <v>825.31420000000003</v>
          </cell>
          <cell r="AH12">
            <v>0</v>
          </cell>
          <cell r="AN12">
            <v>825.31420000000003</v>
          </cell>
        </row>
        <row r="13">
          <cell r="B13" t="str">
            <v>SJHT2019121700140</v>
          </cell>
          <cell r="F13">
            <v>9.17</v>
          </cell>
          <cell r="AH13">
            <v>0</v>
          </cell>
          <cell r="AN13">
            <v>0</v>
          </cell>
        </row>
        <row r="14">
          <cell r="B14" t="str">
            <v>SJHT2019081200062</v>
          </cell>
          <cell r="F14">
            <v>297.55</v>
          </cell>
          <cell r="AH14">
            <v>0</v>
          </cell>
          <cell r="AN14">
            <v>192.09260399999999</v>
          </cell>
        </row>
        <row r="15">
          <cell r="B15" t="str">
            <v>SJHT2019122000157</v>
          </cell>
          <cell r="F15">
            <v>32.47</v>
          </cell>
          <cell r="AH15">
            <v>0</v>
          </cell>
          <cell r="AN15">
            <v>32.47</v>
          </cell>
        </row>
        <row r="16">
          <cell r="B16" t="str">
            <v>SJHT2019051500043</v>
          </cell>
          <cell r="F16">
            <v>600</v>
          </cell>
          <cell r="AH16">
            <v>0</v>
          </cell>
          <cell r="AN16">
            <v>241.86335299999999</v>
          </cell>
        </row>
        <row r="17">
          <cell r="B17" t="str">
            <v>SJHT2019121700136</v>
          </cell>
          <cell r="F17">
            <v>98.26</v>
          </cell>
          <cell r="AH17">
            <v>0</v>
          </cell>
          <cell r="AN17">
            <v>0</v>
          </cell>
        </row>
        <row r="18">
          <cell r="B18" t="str">
            <v>SJHT2018121400002</v>
          </cell>
          <cell r="F18">
            <v>40</v>
          </cell>
          <cell r="AH18">
            <v>0</v>
          </cell>
          <cell r="AN18">
            <v>0</v>
          </cell>
        </row>
        <row r="19">
          <cell r="B19" t="str">
            <v>SJHT2018121400003</v>
          </cell>
          <cell r="F19">
            <v>29.46</v>
          </cell>
          <cell r="AH19">
            <v>0</v>
          </cell>
          <cell r="AN19">
            <v>0</v>
          </cell>
        </row>
        <row r="20">
          <cell r="B20" t="str">
            <v>SJHT2019102400079</v>
          </cell>
          <cell r="F20">
            <v>40</v>
          </cell>
          <cell r="AH20">
            <v>0</v>
          </cell>
          <cell r="AN20">
            <v>0</v>
          </cell>
        </row>
        <row r="21">
          <cell r="B21" t="str">
            <v>SJHT2019122500160</v>
          </cell>
          <cell r="F21">
            <v>470</v>
          </cell>
          <cell r="AH21">
            <v>0</v>
          </cell>
          <cell r="AN21">
            <v>0</v>
          </cell>
        </row>
        <row r="22">
          <cell r="B22" t="str">
            <v>ZHT2020120700104</v>
          </cell>
          <cell r="F22">
            <v>19.464946999999999</v>
          </cell>
          <cell r="AH22">
            <v>0</v>
          </cell>
          <cell r="AN22">
            <v>0</v>
          </cell>
        </row>
        <row r="23">
          <cell r="B23" t="str">
            <v>ZHT2020123100147</v>
          </cell>
          <cell r="F23">
            <v>266.39999999999998</v>
          </cell>
          <cell r="AH23">
            <v>0</v>
          </cell>
          <cell r="AN23">
            <v>266.39999999999998</v>
          </cell>
        </row>
        <row r="24">
          <cell r="B24" t="str">
            <v>ZHT2020051300017</v>
          </cell>
          <cell r="F24">
            <v>15</v>
          </cell>
          <cell r="AH24">
            <v>0</v>
          </cell>
          <cell r="AN24">
            <v>0</v>
          </cell>
        </row>
        <row r="25">
          <cell r="B25" t="str">
            <v>SJHT2019112900098</v>
          </cell>
          <cell r="F25">
            <v>433.8</v>
          </cell>
          <cell r="AH25">
            <v>0</v>
          </cell>
          <cell r="AN25">
            <v>73.745999999999995</v>
          </cell>
        </row>
        <row r="26">
          <cell r="B26" t="str">
            <v>SJHT2019121700141</v>
          </cell>
          <cell r="F26">
            <v>63.47</v>
          </cell>
          <cell r="AH26">
            <v>0</v>
          </cell>
          <cell r="AN26">
            <v>0</v>
          </cell>
        </row>
        <row r="27">
          <cell r="B27" t="str">
            <v>ZHT2020120700102</v>
          </cell>
          <cell r="F27">
            <v>27.909800000000001</v>
          </cell>
          <cell r="AH27">
            <v>0</v>
          </cell>
          <cell r="AN27">
            <v>0</v>
          </cell>
        </row>
        <row r="28">
          <cell r="B28" t="str">
            <v>SJHT2019121700138</v>
          </cell>
          <cell r="F28">
            <v>3.09</v>
          </cell>
          <cell r="AH28">
            <v>0</v>
          </cell>
          <cell r="AN28">
            <v>3.09</v>
          </cell>
        </row>
        <row r="29">
          <cell r="B29" t="str">
            <v>SJHT2019121700145</v>
          </cell>
          <cell r="F29">
            <v>16</v>
          </cell>
          <cell r="AH29">
            <v>0</v>
          </cell>
          <cell r="AN29">
            <v>16</v>
          </cell>
        </row>
        <row r="30">
          <cell r="B30" t="str">
            <v>SJHT2019122500159</v>
          </cell>
          <cell r="F30">
            <v>739.71420000000001</v>
          </cell>
          <cell r="AH30">
            <v>0</v>
          </cell>
          <cell r="AN30">
            <v>0</v>
          </cell>
        </row>
        <row r="31">
          <cell r="B31" t="str">
            <v>SJHT2019121800148</v>
          </cell>
          <cell r="F31">
            <v>347</v>
          </cell>
          <cell r="AH31">
            <v>0</v>
          </cell>
          <cell r="AN31">
            <v>242.9</v>
          </cell>
        </row>
        <row r="32">
          <cell r="B32" t="str">
            <v>ZHT2020120700101</v>
          </cell>
          <cell r="F32">
            <v>137.35149999999999</v>
          </cell>
          <cell r="AH32">
            <v>0</v>
          </cell>
          <cell r="AN32">
            <v>27.470500000000001</v>
          </cell>
        </row>
        <row r="33">
          <cell r="B33" t="str">
            <v>SJHT2019121700133</v>
          </cell>
          <cell r="F33">
            <v>253.56</v>
          </cell>
          <cell r="AH33">
            <v>0</v>
          </cell>
          <cell r="AN33">
            <v>253.56</v>
          </cell>
        </row>
        <row r="34">
          <cell r="B34" t="str">
            <v>SJHT2019121700131</v>
          </cell>
          <cell r="F34">
            <v>0</v>
          </cell>
          <cell r="AH34">
            <v>0</v>
          </cell>
          <cell r="AN34">
            <v>0</v>
          </cell>
        </row>
        <row r="35">
          <cell r="B35" t="str">
            <v>SJHT2019121200103</v>
          </cell>
          <cell r="F35">
            <v>258</v>
          </cell>
          <cell r="AH35">
            <v>0</v>
          </cell>
          <cell r="AN35">
            <v>77.400000000000006</v>
          </cell>
        </row>
        <row r="36">
          <cell r="B36" t="str">
            <v>ZHT2020111300087</v>
          </cell>
          <cell r="F36">
            <v>30</v>
          </cell>
          <cell r="AH36">
            <v>0</v>
          </cell>
          <cell r="AN36">
            <v>0</v>
          </cell>
        </row>
        <row r="37">
          <cell r="B37" t="str">
            <v>ZHT2020071300034</v>
          </cell>
          <cell r="F37">
            <v>100</v>
          </cell>
          <cell r="AH37">
            <v>0</v>
          </cell>
          <cell r="AN37">
            <v>0</v>
          </cell>
        </row>
        <row r="38">
          <cell r="B38" t="str">
            <v>SJHT2019121700129</v>
          </cell>
          <cell r="F38">
            <v>3.2</v>
          </cell>
          <cell r="AH38">
            <v>0</v>
          </cell>
          <cell r="AN38">
            <v>0</v>
          </cell>
        </row>
        <row r="39">
          <cell r="B39" t="str">
            <v>SJHT2019121700144</v>
          </cell>
          <cell r="F39">
            <v>31.12</v>
          </cell>
          <cell r="AH39">
            <v>0</v>
          </cell>
          <cell r="AN39">
            <v>31.12</v>
          </cell>
        </row>
        <row r="40">
          <cell r="B40" t="str">
            <v>SJHT2019121700135</v>
          </cell>
          <cell r="F40">
            <v>151.19999999999999</v>
          </cell>
          <cell r="AH40">
            <v>0</v>
          </cell>
          <cell r="AN40">
            <v>0</v>
          </cell>
        </row>
        <row r="41">
          <cell r="B41" t="str">
            <v>SJHT2019121900152</v>
          </cell>
          <cell r="F41">
            <v>128.99</v>
          </cell>
          <cell r="AH41">
            <v>0</v>
          </cell>
          <cell r="AN41">
            <v>56.031100000000002</v>
          </cell>
        </row>
        <row r="42">
          <cell r="B42" t="str">
            <v>SJHT2019120500099</v>
          </cell>
          <cell r="F42">
            <v>100</v>
          </cell>
          <cell r="AH42">
            <v>0</v>
          </cell>
          <cell r="AN42">
            <v>0</v>
          </cell>
        </row>
        <row r="43">
          <cell r="B43" t="str">
            <v>SJHT2019121700137</v>
          </cell>
          <cell r="F43">
            <v>21.6</v>
          </cell>
          <cell r="AH43">
            <v>0</v>
          </cell>
          <cell r="AN43">
            <v>0</v>
          </cell>
        </row>
        <row r="44">
          <cell r="B44" t="str">
            <v>SJHT2019121900154</v>
          </cell>
          <cell r="F44">
            <v>55.52</v>
          </cell>
          <cell r="AH44">
            <v>0</v>
          </cell>
          <cell r="AN44">
            <v>27.76</v>
          </cell>
        </row>
        <row r="45">
          <cell r="B45" t="str">
            <v>ZHT2020021800006</v>
          </cell>
          <cell r="F45">
            <v>230</v>
          </cell>
          <cell r="AH45">
            <v>0</v>
          </cell>
          <cell r="AN45">
            <v>157.44999999999999</v>
          </cell>
        </row>
        <row r="46">
          <cell r="B46" t="str">
            <v>ZHT2020120700103</v>
          </cell>
          <cell r="F46">
            <v>84.150099999999995</v>
          </cell>
          <cell r="AH46">
            <v>0</v>
          </cell>
          <cell r="AN46">
            <v>9.9999999989108801E-5</v>
          </cell>
        </row>
        <row r="47">
          <cell r="B47" t="str">
            <v>SJHT2019121900151</v>
          </cell>
          <cell r="F47">
            <v>38</v>
          </cell>
          <cell r="AH47">
            <v>0</v>
          </cell>
          <cell r="AN47">
            <v>0</v>
          </cell>
        </row>
        <row r="48">
          <cell r="B48" t="str">
            <v>SJHT2019121700142</v>
          </cell>
          <cell r="F48">
            <v>16.66</v>
          </cell>
          <cell r="AH48">
            <v>0</v>
          </cell>
          <cell r="AN48">
            <v>16.66</v>
          </cell>
        </row>
        <row r="49">
          <cell r="B49" t="str">
            <v>ZHT2020021600005</v>
          </cell>
          <cell r="F49">
            <v>150</v>
          </cell>
          <cell r="AH49">
            <v>0</v>
          </cell>
          <cell r="AN49">
            <v>0</v>
          </cell>
        </row>
        <row r="50">
          <cell r="B50" t="str">
            <v>SJHT2019121900153</v>
          </cell>
          <cell r="F50">
            <v>11.78</v>
          </cell>
          <cell r="AH50">
            <v>0</v>
          </cell>
          <cell r="AN50">
            <v>-8.0267999999999997</v>
          </cell>
        </row>
        <row r="51">
          <cell r="B51" t="str">
            <v>SJHT2019121900155</v>
          </cell>
          <cell r="F51">
            <v>8.82</v>
          </cell>
          <cell r="AH51">
            <v>0</v>
          </cell>
          <cell r="AN51">
            <v>4.4219999999999997</v>
          </cell>
        </row>
        <row r="52">
          <cell r="B52" t="str">
            <v>SJHT2019121700143</v>
          </cell>
          <cell r="F52">
            <v>68.63</v>
          </cell>
          <cell r="AH52">
            <v>0</v>
          </cell>
          <cell r="AN52">
            <v>68.63</v>
          </cell>
        </row>
        <row r="53">
          <cell r="B53" t="str">
            <v>SJHT2019121700134</v>
          </cell>
          <cell r="F53">
            <v>25.55</v>
          </cell>
          <cell r="AH53">
            <v>0</v>
          </cell>
          <cell r="AN53">
            <v>25.55</v>
          </cell>
        </row>
        <row r="54">
          <cell r="B54" t="str">
            <v>SJHT2019122000156</v>
          </cell>
          <cell r="F54">
            <v>0</v>
          </cell>
          <cell r="AH54">
            <v>0</v>
          </cell>
          <cell r="AN54">
            <v>0</v>
          </cell>
        </row>
        <row r="55">
          <cell r="B55" t="str">
            <v>KF190005-A-01</v>
          </cell>
          <cell r="F55">
            <v>50</v>
          </cell>
          <cell r="AH55">
            <v>0</v>
          </cell>
          <cell r="AN55">
            <v>0</v>
          </cell>
        </row>
        <row r="56">
          <cell r="B56" t="str">
            <v>SJHT2019121600126</v>
          </cell>
          <cell r="F56">
            <v>112.34</v>
          </cell>
          <cell r="AH56">
            <v>0</v>
          </cell>
          <cell r="AN56">
            <v>0</v>
          </cell>
        </row>
        <row r="57">
          <cell r="B57" t="str">
            <v>SJHT2019121200106</v>
          </cell>
          <cell r="F57">
            <v>196.45</v>
          </cell>
          <cell r="AH57">
            <v>0</v>
          </cell>
          <cell r="AN57">
            <v>27.086400000000001</v>
          </cell>
        </row>
        <row r="58">
          <cell r="B58" t="str">
            <v>SJHT2019121300112</v>
          </cell>
          <cell r="F58">
            <v>82.2</v>
          </cell>
          <cell r="AH58">
            <v>0</v>
          </cell>
          <cell r="AN58">
            <v>75.434600000000003</v>
          </cell>
        </row>
        <row r="59">
          <cell r="B59" t="str">
            <v>SJHT2019121300118</v>
          </cell>
          <cell r="F59">
            <v>416.65</v>
          </cell>
          <cell r="AH59">
            <v>0</v>
          </cell>
          <cell r="AN59">
            <v>62.497500000000002</v>
          </cell>
        </row>
        <row r="60">
          <cell r="B60" t="str">
            <v>SJHT2019121200105</v>
          </cell>
          <cell r="F60">
            <v>20.47</v>
          </cell>
          <cell r="AH60">
            <v>0</v>
          </cell>
          <cell r="AN60">
            <v>0</v>
          </cell>
        </row>
        <row r="61">
          <cell r="B61" t="str">
            <v>SJHT2019120500100</v>
          </cell>
          <cell r="F61">
            <v>60</v>
          </cell>
          <cell r="AH61">
            <v>0</v>
          </cell>
          <cell r="AN61">
            <v>0</v>
          </cell>
        </row>
        <row r="62">
          <cell r="B62" t="str">
            <v>SJHT2019121300122</v>
          </cell>
          <cell r="F62">
            <v>23.38</v>
          </cell>
          <cell r="AH62">
            <v>5.92</v>
          </cell>
          <cell r="AN62">
            <v>-1.78</v>
          </cell>
        </row>
        <row r="63">
          <cell r="B63" t="str">
            <v>SJHT2019121600127</v>
          </cell>
          <cell r="F63">
            <v>820.83</v>
          </cell>
          <cell r="AH63">
            <v>0</v>
          </cell>
          <cell r="AN63">
            <v>176.7954</v>
          </cell>
        </row>
        <row r="64">
          <cell r="B64" t="str">
            <v>SJHT2019121300123</v>
          </cell>
          <cell r="F64">
            <v>9.92</v>
          </cell>
          <cell r="AH64">
            <v>0</v>
          </cell>
          <cell r="AN64">
            <v>0</v>
          </cell>
        </row>
        <row r="65">
          <cell r="B65" t="str">
            <v>SJHT2019121200104</v>
          </cell>
          <cell r="F65">
            <v>34.31</v>
          </cell>
          <cell r="AH65">
            <v>0</v>
          </cell>
          <cell r="AN65">
            <v>0</v>
          </cell>
        </row>
        <row r="66">
          <cell r="B66" t="str">
            <v>SJHT2019121300121</v>
          </cell>
          <cell r="F66">
            <v>38.840000000000003</v>
          </cell>
          <cell r="AH66">
            <v>0</v>
          </cell>
          <cell r="AN66">
            <v>13.94</v>
          </cell>
        </row>
        <row r="67">
          <cell r="B67" t="str">
            <v>SJHT2019102400080</v>
          </cell>
          <cell r="F67">
            <v>27</v>
          </cell>
          <cell r="AH67">
            <v>0</v>
          </cell>
          <cell r="AN67">
            <v>0</v>
          </cell>
        </row>
        <row r="68">
          <cell r="B68" t="str">
            <v>SJHT2019122500158</v>
          </cell>
          <cell r="F68">
            <v>50</v>
          </cell>
          <cell r="AH68">
            <v>0</v>
          </cell>
          <cell r="AN68">
            <v>0</v>
          </cell>
        </row>
        <row r="69">
          <cell r="B69" t="str">
            <v>SJHT2019080600060</v>
          </cell>
          <cell r="F69">
            <v>8</v>
          </cell>
          <cell r="AH69">
            <v>0</v>
          </cell>
          <cell r="AN69">
            <v>0</v>
          </cell>
        </row>
        <row r="70">
          <cell r="B70" t="str">
            <v>ZHT2020030300007</v>
          </cell>
          <cell r="F70">
            <v>220.6</v>
          </cell>
          <cell r="AH70">
            <v>0</v>
          </cell>
          <cell r="AN70">
            <v>0</v>
          </cell>
        </row>
        <row r="71">
          <cell r="B71" t="str">
            <v>SJHT2019121600128</v>
          </cell>
          <cell r="F71">
            <v>134.82</v>
          </cell>
          <cell r="AH71">
            <v>0</v>
          </cell>
          <cell r="AN71">
            <v>58.126800000000003</v>
          </cell>
        </row>
        <row r="72">
          <cell r="B72" t="str">
            <v>SJHT2019111900092</v>
          </cell>
          <cell r="F72">
            <v>847</v>
          </cell>
          <cell r="AH72">
            <v>0</v>
          </cell>
          <cell r="AN72">
            <v>166.99180000000001</v>
          </cell>
        </row>
        <row r="73">
          <cell r="B73" t="str">
            <v>ZHT2020051300016</v>
          </cell>
          <cell r="F73">
            <v>27.28</v>
          </cell>
          <cell r="AH73">
            <v>0</v>
          </cell>
          <cell r="AN73">
            <v>0</v>
          </cell>
        </row>
        <row r="74">
          <cell r="B74" t="str">
            <v>SJHT2019121300119</v>
          </cell>
          <cell r="F74">
            <v>139.91999999999999</v>
          </cell>
          <cell r="AH74">
            <v>17.489999999999998</v>
          </cell>
          <cell r="AN74">
            <v>0</v>
          </cell>
        </row>
        <row r="75">
          <cell r="B75" t="str">
            <v>SJHT2019080800061</v>
          </cell>
          <cell r="F75">
            <v>3.5415000000000001</v>
          </cell>
          <cell r="AH75">
            <v>0</v>
          </cell>
          <cell r="AN75">
            <v>0</v>
          </cell>
        </row>
        <row r="76">
          <cell r="B76" t="str">
            <v>SJHT2019112800095</v>
          </cell>
          <cell r="F76">
            <v>90.6</v>
          </cell>
          <cell r="AH76">
            <v>0</v>
          </cell>
          <cell r="AN76">
            <v>0</v>
          </cell>
        </row>
        <row r="77">
          <cell r="B77" t="str">
            <v>SJHT2019121300124</v>
          </cell>
          <cell r="F77">
            <v>19.635000000000002</v>
          </cell>
          <cell r="AH77">
            <v>0</v>
          </cell>
          <cell r="AN77">
            <v>0</v>
          </cell>
        </row>
        <row r="78">
          <cell r="B78" t="str">
            <v>SJHT2019092000073</v>
          </cell>
          <cell r="F78">
            <v>18.148099999999999</v>
          </cell>
          <cell r="AH78">
            <v>0</v>
          </cell>
          <cell r="AN78">
            <v>0.90740500000000102</v>
          </cell>
        </row>
        <row r="79">
          <cell r="B79" t="str">
            <v>SJHT2019112200094</v>
          </cell>
          <cell r="F79">
            <v>62.56</v>
          </cell>
          <cell r="AH79">
            <v>0</v>
          </cell>
          <cell r="AN79">
            <v>0</v>
          </cell>
        </row>
        <row r="80">
          <cell r="B80" t="str">
            <v>SJHT2019082700066</v>
          </cell>
          <cell r="F80">
            <v>15</v>
          </cell>
          <cell r="AH80">
            <v>0</v>
          </cell>
          <cell r="AN80">
            <v>0</v>
          </cell>
        </row>
        <row r="81">
          <cell r="B81" t="str">
            <v>SJHT2019083000068</v>
          </cell>
          <cell r="F81">
            <v>227.26750000000001</v>
          </cell>
          <cell r="AH81">
            <v>0</v>
          </cell>
          <cell r="AN81">
            <v>12.215999999999999</v>
          </cell>
        </row>
        <row r="82">
          <cell r="B82" t="str">
            <v>SJHT2019112800097</v>
          </cell>
          <cell r="F82">
            <v>83.64</v>
          </cell>
          <cell r="AH82">
            <v>0</v>
          </cell>
          <cell r="AN82">
            <v>0</v>
          </cell>
        </row>
        <row r="83">
          <cell r="B83" t="str">
            <v>SJHT2019082700065</v>
          </cell>
          <cell r="F83">
            <v>12</v>
          </cell>
          <cell r="AH83">
            <v>0</v>
          </cell>
          <cell r="AN83">
            <v>0</v>
          </cell>
        </row>
        <row r="84">
          <cell r="B84" t="str">
            <v>SJHT2019121300115</v>
          </cell>
          <cell r="F84">
            <v>4.08</v>
          </cell>
          <cell r="AH84">
            <v>0</v>
          </cell>
          <cell r="AN84">
            <v>4.08</v>
          </cell>
        </row>
        <row r="85">
          <cell r="B85" t="str">
            <v>SJHT2019083000067</v>
          </cell>
          <cell r="F85">
            <v>78.680000000000007</v>
          </cell>
          <cell r="AH85">
            <v>0</v>
          </cell>
          <cell r="AN85">
            <v>8.6800000000000104</v>
          </cell>
        </row>
        <row r="86">
          <cell r="B86" t="str">
            <v>SJHT2019111200089</v>
          </cell>
          <cell r="F86">
            <v>0.98</v>
          </cell>
          <cell r="AH86">
            <v>0</v>
          </cell>
          <cell r="AN86">
            <v>0</v>
          </cell>
        </row>
        <row r="87">
          <cell r="B87" t="str">
            <v>SJHT2019101200078</v>
          </cell>
          <cell r="F87">
            <v>193.73830000000001</v>
          </cell>
          <cell r="AH87">
            <v>0</v>
          </cell>
          <cell r="AN87">
            <v>50.782299999999999</v>
          </cell>
        </row>
        <row r="88">
          <cell r="B88" t="str">
            <v>SJHT2019121300120</v>
          </cell>
          <cell r="F88">
            <v>28.33</v>
          </cell>
          <cell r="AH88">
            <v>0</v>
          </cell>
          <cell r="AN88">
            <v>0</v>
          </cell>
        </row>
        <row r="89">
          <cell r="B89" t="str">
            <v>SJHT2019110100082</v>
          </cell>
          <cell r="F89">
            <v>334.87</v>
          </cell>
          <cell r="AH89">
            <v>0</v>
          </cell>
          <cell r="AN89">
            <v>50.230499999999999</v>
          </cell>
        </row>
        <row r="90">
          <cell r="B90" t="str">
            <v>SJHT2019121300125</v>
          </cell>
          <cell r="F90">
            <v>52.2</v>
          </cell>
          <cell r="AH90">
            <v>0</v>
          </cell>
          <cell r="AN90">
            <v>34.799999999999997</v>
          </cell>
        </row>
        <row r="91">
          <cell r="B91" t="str">
            <v>SJHT2019121300109</v>
          </cell>
          <cell r="F91">
            <v>97.24</v>
          </cell>
          <cell r="AH91">
            <v>0</v>
          </cell>
          <cell r="AN91">
            <v>17.680399999999999</v>
          </cell>
        </row>
        <row r="92">
          <cell r="B92" t="str">
            <v>SJHT2019082200063</v>
          </cell>
          <cell r="F92">
            <v>15.535</v>
          </cell>
          <cell r="AH92">
            <v>0</v>
          </cell>
          <cell r="AN92">
            <v>0</v>
          </cell>
        </row>
        <row r="93">
          <cell r="B93" t="str">
            <v>SJHT2019121300116</v>
          </cell>
          <cell r="F93">
            <v>33.119999999999997</v>
          </cell>
          <cell r="AH93">
            <v>0</v>
          </cell>
          <cell r="AN93">
            <v>17.8338</v>
          </cell>
        </row>
        <row r="94">
          <cell r="B94" t="str">
            <v>SJHT2019121300113</v>
          </cell>
          <cell r="F94">
            <v>10.7</v>
          </cell>
          <cell r="AH94">
            <v>0</v>
          </cell>
          <cell r="AN94">
            <v>0</v>
          </cell>
        </row>
        <row r="95">
          <cell r="B95" t="str">
            <v>SJHT2019121300111</v>
          </cell>
          <cell r="F95">
            <v>14.93</v>
          </cell>
          <cell r="AH95">
            <v>0</v>
          </cell>
          <cell r="AN95">
            <v>4.6111000000000004</v>
          </cell>
        </row>
        <row r="96">
          <cell r="B96" t="str">
            <v>SJHT2019121300108</v>
          </cell>
          <cell r="F96">
            <v>201.09</v>
          </cell>
          <cell r="AH96">
            <v>0</v>
          </cell>
          <cell r="AN96">
            <v>73.123699999999999</v>
          </cell>
        </row>
        <row r="97">
          <cell r="B97" t="str">
            <v>SJHT2019062400051</v>
          </cell>
          <cell r="F97">
            <v>5.5</v>
          </cell>
          <cell r="AH97">
            <v>0</v>
          </cell>
          <cell r="AN97">
            <v>5.5</v>
          </cell>
        </row>
        <row r="98">
          <cell r="B98" t="str">
            <v>SJHT2019052200045</v>
          </cell>
          <cell r="F98">
            <v>1733</v>
          </cell>
          <cell r="AH98">
            <v>0</v>
          </cell>
          <cell r="AN98">
            <v>1246.1400000000001</v>
          </cell>
        </row>
        <row r="99">
          <cell r="B99" t="str">
            <v>SJHT2019121800146</v>
          </cell>
          <cell r="F99">
            <v>24.68</v>
          </cell>
          <cell r="AH99">
            <v>0</v>
          </cell>
          <cell r="AN99">
            <v>0</v>
          </cell>
        </row>
        <row r="100">
          <cell r="B100" t="str">
            <v>SJHT2019121300110</v>
          </cell>
          <cell r="F100">
            <v>46.69</v>
          </cell>
          <cell r="AH100">
            <v>0</v>
          </cell>
          <cell r="AN100">
            <v>0</v>
          </cell>
        </row>
        <row r="101">
          <cell r="B101" t="str">
            <v>SJHT2019121800150</v>
          </cell>
          <cell r="F101">
            <v>22.18</v>
          </cell>
          <cell r="AH101">
            <v>0</v>
          </cell>
          <cell r="AN101">
            <v>0</v>
          </cell>
        </row>
        <row r="102">
          <cell r="B102" t="str">
            <v>SJHT2019031800028</v>
          </cell>
          <cell r="F102">
            <v>21.2</v>
          </cell>
          <cell r="AH102">
            <v>0.86</v>
          </cell>
          <cell r="AN102">
            <v>9.84</v>
          </cell>
        </row>
        <row r="103">
          <cell r="B103" t="str">
            <v>SJHT2019121300117</v>
          </cell>
          <cell r="F103">
            <v>30.96</v>
          </cell>
          <cell r="AH103">
            <v>0</v>
          </cell>
          <cell r="AN103">
            <v>0</v>
          </cell>
        </row>
        <row r="104">
          <cell r="B104" t="str">
            <v>SJHT2019041700036</v>
          </cell>
          <cell r="F104">
            <v>5.5</v>
          </cell>
          <cell r="AH104">
            <v>0</v>
          </cell>
          <cell r="AN104">
            <v>-7.8</v>
          </cell>
        </row>
        <row r="105">
          <cell r="B105" t="str">
            <v>SJHT2019121300107</v>
          </cell>
          <cell r="F105">
            <v>92.87</v>
          </cell>
          <cell r="AH105">
            <v>0</v>
          </cell>
          <cell r="AN105">
            <v>16.881</v>
          </cell>
        </row>
        <row r="106">
          <cell r="B106" t="str">
            <v>SJHT2019040800031</v>
          </cell>
          <cell r="F106">
            <v>5.5</v>
          </cell>
          <cell r="AH106">
            <v>0</v>
          </cell>
          <cell r="AN106">
            <v>-2.7</v>
          </cell>
        </row>
        <row r="107">
          <cell r="B107" t="str">
            <v>SJHT2019112800096</v>
          </cell>
          <cell r="F107">
            <v>98.91</v>
          </cell>
          <cell r="AH107">
            <v>0</v>
          </cell>
          <cell r="AN107">
            <v>0</v>
          </cell>
        </row>
        <row r="108">
          <cell r="B108" t="str">
            <v>SJHT2019032800029</v>
          </cell>
          <cell r="F108">
            <v>58.9</v>
          </cell>
          <cell r="AH108">
            <v>0</v>
          </cell>
          <cell r="AN108">
            <v>-1.5212699999999999</v>
          </cell>
        </row>
        <row r="109">
          <cell r="B109" t="str">
            <v>SJHT2019100900077</v>
          </cell>
          <cell r="F109">
            <v>36.299999999999997</v>
          </cell>
          <cell r="AH109">
            <v>0</v>
          </cell>
          <cell r="AN109">
            <v>0</v>
          </cell>
        </row>
        <row r="110">
          <cell r="B110" t="str">
            <v>SJHT2019021800022</v>
          </cell>
          <cell r="F110">
            <v>1.8</v>
          </cell>
          <cell r="AH110">
            <v>0</v>
          </cell>
          <cell r="AN110">
            <v>0</v>
          </cell>
        </row>
        <row r="111">
          <cell r="B111" t="str">
            <v>SJHT2019111100085</v>
          </cell>
          <cell r="F111">
            <v>21.79</v>
          </cell>
          <cell r="AH111">
            <v>0</v>
          </cell>
          <cell r="AN111">
            <v>0</v>
          </cell>
        </row>
        <row r="112">
          <cell r="B112" t="str">
            <v>SJHT2019011000014</v>
          </cell>
          <cell r="F112">
            <v>1.2</v>
          </cell>
          <cell r="AH112">
            <v>0</v>
          </cell>
          <cell r="AN112">
            <v>0</v>
          </cell>
        </row>
        <row r="113">
          <cell r="B113" t="str">
            <v>SJHT2019111100084</v>
          </cell>
          <cell r="F113">
            <v>10.9</v>
          </cell>
          <cell r="AH113">
            <v>0</v>
          </cell>
          <cell r="AN113">
            <v>0</v>
          </cell>
        </row>
        <row r="114">
          <cell r="B114" t="str">
            <v>SJHT2019011000005</v>
          </cell>
          <cell r="F114">
            <v>1.4550000000000001</v>
          </cell>
          <cell r="AH114">
            <v>0</v>
          </cell>
          <cell r="AN114">
            <v>0</v>
          </cell>
        </row>
        <row r="115">
          <cell r="B115" t="str">
            <v>SJHT2019100900076</v>
          </cell>
          <cell r="F115">
            <v>74.519450000000006</v>
          </cell>
          <cell r="AH115">
            <v>0</v>
          </cell>
          <cell r="AN115">
            <v>0</v>
          </cell>
        </row>
        <row r="116">
          <cell r="B116" t="str">
            <v>SJHT2019011000002</v>
          </cell>
          <cell r="F116">
            <v>5.49</v>
          </cell>
          <cell r="AH116">
            <v>0</v>
          </cell>
          <cell r="AN116">
            <v>2.5000000000003899E-3</v>
          </cell>
        </row>
        <row r="117">
          <cell r="B117" t="str">
            <v>SJHT2019111100087</v>
          </cell>
          <cell r="F117">
            <v>10.9</v>
          </cell>
          <cell r="AH117">
            <v>0</v>
          </cell>
          <cell r="AN117">
            <v>0</v>
          </cell>
        </row>
        <row r="118">
          <cell r="B118" t="str">
            <v>SJHT2019011000006</v>
          </cell>
          <cell r="F118">
            <v>8.6</v>
          </cell>
          <cell r="AH118">
            <v>0</v>
          </cell>
          <cell r="AN118">
            <v>0</v>
          </cell>
        </row>
        <row r="119">
          <cell r="B119" t="str">
            <v>SJHT2019111100086</v>
          </cell>
          <cell r="F119">
            <v>8.31</v>
          </cell>
          <cell r="AH119">
            <v>0</v>
          </cell>
          <cell r="AN119">
            <v>0</v>
          </cell>
        </row>
        <row r="120">
          <cell r="B120" t="str">
            <v>SJHT2019021800018</v>
          </cell>
          <cell r="F120">
            <v>4.84</v>
          </cell>
          <cell r="AH120">
            <v>0</v>
          </cell>
          <cell r="AN120">
            <v>0</v>
          </cell>
        </row>
        <row r="121">
          <cell r="B121" t="str">
            <v>SJHT2019021800021</v>
          </cell>
          <cell r="F121">
            <v>9</v>
          </cell>
          <cell r="AH121">
            <v>0</v>
          </cell>
          <cell r="AN121">
            <v>0</v>
          </cell>
        </row>
        <row r="122">
          <cell r="B122" t="str">
            <v>SJHT2019022700024</v>
          </cell>
          <cell r="F122">
            <v>350</v>
          </cell>
          <cell r="AH122">
            <v>0</v>
          </cell>
          <cell r="AN122">
            <v>0</v>
          </cell>
        </row>
        <row r="123">
          <cell r="B123" t="str">
            <v>SJHT2019091000069</v>
          </cell>
          <cell r="F123">
            <v>39.6</v>
          </cell>
          <cell r="AH123">
            <v>0</v>
          </cell>
          <cell r="AN123">
            <v>0</v>
          </cell>
        </row>
        <row r="124">
          <cell r="B124" t="str">
            <v>SJHT2019092700074</v>
          </cell>
          <cell r="F124">
            <v>12</v>
          </cell>
          <cell r="AH124">
            <v>0</v>
          </cell>
          <cell r="AN124">
            <v>0</v>
          </cell>
        </row>
        <row r="125">
          <cell r="B125" t="str">
            <v>SJHT2019011000013</v>
          </cell>
          <cell r="F125">
            <v>1.2</v>
          </cell>
          <cell r="AH125">
            <v>0</v>
          </cell>
          <cell r="AN125">
            <v>0</v>
          </cell>
        </row>
        <row r="126">
          <cell r="B126" t="str">
            <v>SJHT2019091200070</v>
          </cell>
          <cell r="F126">
            <v>54.4</v>
          </cell>
          <cell r="AH126">
            <v>0</v>
          </cell>
          <cell r="AN126">
            <v>0</v>
          </cell>
        </row>
        <row r="127">
          <cell r="B127" t="str">
            <v>SJHT2018122400008</v>
          </cell>
          <cell r="F127">
            <v>7.3289999999999997</v>
          </cell>
          <cell r="AH127">
            <v>0</v>
          </cell>
          <cell r="AN127">
            <v>0</v>
          </cell>
        </row>
        <row r="128">
          <cell r="B128" t="str">
            <v>SJHT2018122400007</v>
          </cell>
          <cell r="F128">
            <v>31.05</v>
          </cell>
          <cell r="AH128">
            <v>0</v>
          </cell>
          <cell r="AN128">
            <v>0</v>
          </cell>
        </row>
        <row r="129">
          <cell r="B129" t="str">
            <v>SJHT2019092900075</v>
          </cell>
          <cell r="F129">
            <v>120</v>
          </cell>
          <cell r="AH129">
            <v>0</v>
          </cell>
          <cell r="AN129">
            <v>0</v>
          </cell>
        </row>
        <row r="130">
          <cell r="B130" t="str">
            <v>SJHT2019011000008</v>
          </cell>
          <cell r="F130">
            <v>3.7309999999999999</v>
          </cell>
          <cell r="AH130">
            <v>0</v>
          </cell>
          <cell r="AN130">
            <v>0</v>
          </cell>
        </row>
        <row r="131">
          <cell r="B131" t="str">
            <v>SJHT2019091800072</v>
          </cell>
          <cell r="F131">
            <v>323</v>
          </cell>
          <cell r="AH131">
            <v>0</v>
          </cell>
          <cell r="AN131">
            <v>0</v>
          </cell>
        </row>
        <row r="132">
          <cell r="B132" t="str">
            <v>SJHT2019011000004</v>
          </cell>
          <cell r="F132">
            <v>1.92</v>
          </cell>
          <cell r="AH132">
            <v>0</v>
          </cell>
          <cell r="AN132">
            <v>0</v>
          </cell>
        </row>
        <row r="133">
          <cell r="B133" t="str">
            <v>SJHT2019082700064</v>
          </cell>
          <cell r="F133">
            <v>30</v>
          </cell>
          <cell r="AH133">
            <v>0</v>
          </cell>
          <cell r="AN133">
            <v>0</v>
          </cell>
        </row>
        <row r="134">
          <cell r="B134" t="str">
            <v>SJHT2019021800017</v>
          </cell>
          <cell r="F134">
            <v>7.92</v>
          </cell>
          <cell r="AH134">
            <v>0</v>
          </cell>
          <cell r="AN134">
            <v>0</v>
          </cell>
        </row>
        <row r="135">
          <cell r="B135" t="str">
            <v>SJHT2019011000010</v>
          </cell>
          <cell r="F135">
            <v>35.734000000000002</v>
          </cell>
          <cell r="AH135">
            <v>0</v>
          </cell>
          <cell r="AN135">
            <v>0</v>
          </cell>
        </row>
        <row r="136">
          <cell r="B136" t="str">
            <v>SJHT2019073000058</v>
          </cell>
          <cell r="F136">
            <v>6</v>
          </cell>
          <cell r="AH136">
            <v>0</v>
          </cell>
          <cell r="AN136">
            <v>0</v>
          </cell>
        </row>
        <row r="137">
          <cell r="B137" t="str">
            <v>SJHT2019011000011</v>
          </cell>
          <cell r="F137">
            <v>1.2</v>
          </cell>
          <cell r="AH137">
            <v>0</v>
          </cell>
          <cell r="AN137">
            <v>0</v>
          </cell>
        </row>
        <row r="138">
          <cell r="B138" t="str">
            <v>SJHT2019030600025</v>
          </cell>
          <cell r="F138">
            <v>88.2</v>
          </cell>
          <cell r="AH138">
            <v>0</v>
          </cell>
          <cell r="AN138">
            <v>0</v>
          </cell>
        </row>
        <row r="139">
          <cell r="B139" t="str">
            <v>SJHT2019011000015</v>
          </cell>
          <cell r="F139">
            <v>10.94</v>
          </cell>
          <cell r="AH139">
            <v>0</v>
          </cell>
          <cell r="AN139">
            <v>0</v>
          </cell>
        </row>
        <row r="140">
          <cell r="B140" t="str">
            <v>SJHT2019011000016</v>
          </cell>
          <cell r="F140">
            <v>1.2</v>
          </cell>
          <cell r="AH140">
            <v>0</v>
          </cell>
          <cell r="AN140">
            <v>0</v>
          </cell>
        </row>
        <row r="141">
          <cell r="B141" t="str">
            <v>SJHT2019011000009</v>
          </cell>
          <cell r="F141">
            <v>13.5</v>
          </cell>
          <cell r="AH141">
            <v>0</v>
          </cell>
          <cell r="AN141">
            <v>0</v>
          </cell>
        </row>
        <row r="142">
          <cell r="B142" t="str">
            <v>SJHT2019011000003</v>
          </cell>
          <cell r="F142">
            <v>3.84</v>
          </cell>
          <cell r="AH142">
            <v>0</v>
          </cell>
          <cell r="AN142">
            <v>0</v>
          </cell>
        </row>
        <row r="143">
          <cell r="B143" t="str">
            <v>SJHT2019011000007</v>
          </cell>
          <cell r="F143">
            <v>0.9</v>
          </cell>
          <cell r="AH143">
            <v>0</v>
          </cell>
          <cell r="AN143">
            <v>0</v>
          </cell>
        </row>
        <row r="144">
          <cell r="B144" t="str">
            <v>SJHT2019071700055</v>
          </cell>
          <cell r="F144">
            <v>139.5</v>
          </cell>
          <cell r="AH144">
            <v>0</v>
          </cell>
          <cell r="AN144">
            <v>0</v>
          </cell>
        </row>
        <row r="145">
          <cell r="B145" t="str">
            <v>SJHT2019011000012</v>
          </cell>
          <cell r="F145">
            <v>1.2</v>
          </cell>
          <cell r="AH145">
            <v>0</v>
          </cell>
          <cell r="AN145">
            <v>0</v>
          </cell>
        </row>
        <row r="146">
          <cell r="B146" t="str">
            <v>SJHT2018122400010</v>
          </cell>
          <cell r="F146">
            <v>6.75</v>
          </cell>
          <cell r="AH146">
            <v>0</v>
          </cell>
          <cell r="AN146">
            <v>4.1599999999997203E-3</v>
          </cell>
        </row>
        <row r="147">
          <cell r="B147" t="str">
            <v>SJHT2018122400009</v>
          </cell>
          <cell r="F147">
            <v>9.33</v>
          </cell>
          <cell r="AH147">
            <v>0</v>
          </cell>
          <cell r="AN147">
            <v>1.7555000000000001</v>
          </cell>
        </row>
        <row r="148">
          <cell r="B148" t="str">
            <v>SJHT2019071100054</v>
          </cell>
          <cell r="F148">
            <v>270</v>
          </cell>
          <cell r="AH148">
            <v>0</v>
          </cell>
          <cell r="AN148">
            <v>0</v>
          </cell>
        </row>
        <row r="149">
          <cell r="B149" t="str">
            <v>SJHT2019010200001</v>
          </cell>
          <cell r="F149">
            <v>11</v>
          </cell>
          <cell r="AH149">
            <v>0</v>
          </cell>
          <cell r="AN149">
            <v>0</v>
          </cell>
        </row>
        <row r="150">
          <cell r="B150" t="str">
            <v>SJHT2019070200052</v>
          </cell>
          <cell r="F150">
            <v>300</v>
          </cell>
          <cell r="AH150">
            <v>0</v>
          </cell>
          <cell r="AN150">
            <v>0</v>
          </cell>
        </row>
        <row r="151">
          <cell r="B151" t="str">
            <v>SJHT2019071900056</v>
          </cell>
          <cell r="F151">
            <v>72</v>
          </cell>
          <cell r="AH151">
            <v>0</v>
          </cell>
          <cell r="AN151">
            <v>0</v>
          </cell>
        </row>
        <row r="152">
          <cell r="B152" t="str">
            <v>SJHT2018122500013</v>
          </cell>
          <cell r="F152">
            <v>19.510000000000002</v>
          </cell>
          <cell r="AH152">
            <v>0</v>
          </cell>
          <cell r="AN152">
            <v>11.01069</v>
          </cell>
        </row>
        <row r="153">
          <cell r="B153" t="str">
            <v>SJHT2019061400049</v>
          </cell>
          <cell r="F153">
            <v>25</v>
          </cell>
          <cell r="AH153">
            <v>0</v>
          </cell>
          <cell r="AN153">
            <v>0</v>
          </cell>
        </row>
        <row r="154">
          <cell r="B154" t="str">
            <v>SJHT2018122400012</v>
          </cell>
          <cell r="F154">
            <v>38.232140000000001</v>
          </cell>
          <cell r="AH154">
            <v>0</v>
          </cell>
          <cell r="AN154">
            <v>9.8321400000000008</v>
          </cell>
        </row>
        <row r="155">
          <cell r="B155" t="str">
            <v>SJHT2019061800050</v>
          </cell>
          <cell r="F155">
            <v>92</v>
          </cell>
          <cell r="AH155">
            <v>0</v>
          </cell>
          <cell r="AN155">
            <v>0</v>
          </cell>
        </row>
        <row r="156">
          <cell r="B156" t="str">
            <v>ZHT2021031000011</v>
          </cell>
          <cell r="F156">
            <v>30</v>
          </cell>
          <cell r="AH156">
            <v>0</v>
          </cell>
          <cell r="AN156">
            <v>0</v>
          </cell>
        </row>
        <row r="157">
          <cell r="B157" t="str">
            <v>SJHT2018122400011</v>
          </cell>
          <cell r="F157">
            <v>0.6</v>
          </cell>
          <cell r="AH157">
            <v>0</v>
          </cell>
          <cell r="AN157">
            <v>0.6</v>
          </cell>
        </row>
        <row r="158">
          <cell r="B158" t="str">
            <v>KF190002-A-01</v>
          </cell>
          <cell r="F158">
            <v>13</v>
          </cell>
          <cell r="AH158">
            <v>0</v>
          </cell>
          <cell r="AN158">
            <v>0</v>
          </cell>
        </row>
        <row r="159">
          <cell r="B159" t="str">
            <v>KF190004-A-01</v>
          </cell>
          <cell r="F159">
            <v>12</v>
          </cell>
          <cell r="AH159">
            <v>0</v>
          </cell>
          <cell r="AN159">
            <v>0</v>
          </cell>
        </row>
        <row r="160">
          <cell r="B160" t="str">
            <v>SJHT2019052200044</v>
          </cell>
          <cell r="F160">
            <v>19.899999999999999</v>
          </cell>
          <cell r="AH160">
            <v>0</v>
          </cell>
          <cell r="AN160">
            <v>0</v>
          </cell>
        </row>
        <row r="161">
          <cell r="B161" t="str">
            <v>KF190003-A-01</v>
          </cell>
          <cell r="F161">
            <v>9</v>
          </cell>
          <cell r="AH161">
            <v>0</v>
          </cell>
          <cell r="AN161">
            <v>0</v>
          </cell>
        </row>
        <row r="162">
          <cell r="B162" t="str">
            <v>KF190007-A-01</v>
          </cell>
          <cell r="F162">
            <v>75</v>
          </cell>
          <cell r="AH162">
            <v>0</v>
          </cell>
          <cell r="AN162">
            <v>0</v>
          </cell>
        </row>
        <row r="163">
          <cell r="B163" t="str">
            <v>SJHT2019061100047</v>
          </cell>
          <cell r="F163">
            <v>200</v>
          </cell>
          <cell r="AH163">
            <v>0</v>
          </cell>
          <cell r="AN163">
            <v>0</v>
          </cell>
        </row>
        <row r="164">
          <cell r="B164" t="str">
            <v>KF190001-A-01</v>
          </cell>
          <cell r="F164">
            <v>59</v>
          </cell>
          <cell r="AH164">
            <v>0</v>
          </cell>
          <cell r="AN164">
            <v>0</v>
          </cell>
        </row>
        <row r="165">
          <cell r="B165" t="str">
            <v>KF190006-A-01</v>
          </cell>
          <cell r="F165">
            <v>5</v>
          </cell>
          <cell r="AH165">
            <v>0</v>
          </cell>
          <cell r="AN165">
            <v>0</v>
          </cell>
        </row>
        <row r="166">
          <cell r="B166" t="str">
            <v>SJHT2019061200048</v>
          </cell>
          <cell r="F166">
            <v>105</v>
          </cell>
          <cell r="AH166">
            <v>0</v>
          </cell>
          <cell r="AN166">
            <v>0</v>
          </cell>
        </row>
        <row r="167">
          <cell r="B167" t="str">
            <v>ZHT2020061300026</v>
          </cell>
          <cell r="F167">
            <v>306</v>
          </cell>
          <cell r="AH167">
            <v>0</v>
          </cell>
          <cell r="AN167">
            <v>0</v>
          </cell>
        </row>
        <row r="168">
          <cell r="B168" t="str">
            <v>ZHT2020060800024</v>
          </cell>
          <cell r="F168">
            <v>216</v>
          </cell>
          <cell r="AH168">
            <v>0</v>
          </cell>
          <cell r="AN168">
            <v>0</v>
          </cell>
        </row>
        <row r="169">
          <cell r="B169" t="str">
            <v>SJHT2019043000040</v>
          </cell>
          <cell r="F169">
            <v>262</v>
          </cell>
          <cell r="AH169">
            <v>0</v>
          </cell>
          <cell r="AN169">
            <v>0</v>
          </cell>
        </row>
        <row r="170">
          <cell r="B170" t="str">
            <v>SJHT2019050500042</v>
          </cell>
          <cell r="F170">
            <v>1.5</v>
          </cell>
          <cell r="AH170">
            <v>0</v>
          </cell>
          <cell r="AN170">
            <v>0</v>
          </cell>
        </row>
        <row r="171">
          <cell r="B171" t="str">
            <v>SJHT2019050500041</v>
          </cell>
          <cell r="F171">
            <v>205</v>
          </cell>
          <cell r="AH171">
            <v>0</v>
          </cell>
          <cell r="AN171">
            <v>0</v>
          </cell>
        </row>
        <row r="172">
          <cell r="B172" t="str">
            <v>SJHT2019041900037</v>
          </cell>
          <cell r="F172">
            <v>1</v>
          </cell>
          <cell r="AH172">
            <v>0</v>
          </cell>
          <cell r="AN172">
            <v>0</v>
          </cell>
        </row>
        <row r="173">
          <cell r="B173" t="str">
            <v>SJHT2019041000032</v>
          </cell>
          <cell r="F173">
            <v>13.452</v>
          </cell>
          <cell r="AH173">
            <v>0</v>
          </cell>
          <cell r="AN173">
            <v>0</v>
          </cell>
        </row>
        <row r="174">
          <cell r="B174" t="str">
            <v>SJHT2019040100030</v>
          </cell>
          <cell r="F174">
            <v>30</v>
          </cell>
          <cell r="AH174">
            <v>0</v>
          </cell>
          <cell r="AN174">
            <v>0</v>
          </cell>
        </row>
        <row r="175">
          <cell r="B175" t="str">
            <v>SJHT2019031500026</v>
          </cell>
          <cell r="F175">
            <v>22.28</v>
          </cell>
          <cell r="AH175">
            <v>0</v>
          </cell>
          <cell r="AN175">
            <v>0</v>
          </cell>
        </row>
        <row r="176">
          <cell r="B176" t="str">
            <v>SJHT2019041000033</v>
          </cell>
          <cell r="F176">
            <v>99.25</v>
          </cell>
          <cell r="AH176">
            <v>0</v>
          </cell>
          <cell r="AN176">
            <v>-4.9999999999954499E-3</v>
          </cell>
        </row>
        <row r="177">
          <cell r="B177" t="str">
            <v>SJHT2019041100034</v>
          </cell>
          <cell r="F177">
            <v>97.626000000000005</v>
          </cell>
          <cell r="AH177">
            <v>0</v>
          </cell>
          <cell r="AN177">
            <v>0</v>
          </cell>
        </row>
        <row r="178">
          <cell r="B178" t="str">
            <v>SJHT2019041100035</v>
          </cell>
          <cell r="F178">
            <v>98</v>
          </cell>
          <cell r="AH178">
            <v>0</v>
          </cell>
          <cell r="AN178">
            <v>0</v>
          </cell>
        </row>
        <row r="179">
          <cell r="B179" t="str">
            <v>SJHT2018121400004</v>
          </cell>
          <cell r="F179">
            <v>46.526000000000003</v>
          </cell>
          <cell r="AH179">
            <v>0</v>
          </cell>
          <cell r="AN179">
            <v>0</v>
          </cell>
        </row>
        <row r="180">
          <cell r="B180" t="str">
            <v>SJHT2018121400006</v>
          </cell>
          <cell r="F180">
            <v>63.8</v>
          </cell>
          <cell r="AH180">
            <v>0</v>
          </cell>
          <cell r="AN180">
            <v>0</v>
          </cell>
        </row>
        <row r="181">
          <cell r="B181" t="str">
            <v>SJHT2018121400005</v>
          </cell>
          <cell r="F181">
            <v>38.28</v>
          </cell>
          <cell r="AH181">
            <v>0</v>
          </cell>
          <cell r="AN181">
            <v>0</v>
          </cell>
        </row>
        <row r="182">
          <cell r="B182" t="str">
            <v>虚拟1</v>
          </cell>
          <cell r="F182">
            <v>3.8719999999999999</v>
          </cell>
          <cell r="AH182">
            <v>0</v>
          </cell>
          <cell r="AN182">
            <v>0</v>
          </cell>
        </row>
        <row r="183">
          <cell r="B183" t="str">
            <v>ZHT2020030600008</v>
          </cell>
          <cell r="F183">
            <v>10</v>
          </cell>
          <cell r="AH183">
            <v>0</v>
          </cell>
          <cell r="AN183">
            <v>0</v>
          </cell>
        </row>
        <row r="184">
          <cell r="B184" t="str">
            <v>ZHT2020032700010</v>
          </cell>
          <cell r="F184">
            <v>20.3</v>
          </cell>
          <cell r="AH184">
            <v>0</v>
          </cell>
          <cell r="AN184">
            <v>0</v>
          </cell>
        </row>
        <row r="185">
          <cell r="B185" t="str">
            <v>ZHT2020032500009</v>
          </cell>
          <cell r="F185">
            <v>88</v>
          </cell>
          <cell r="AH185">
            <v>0</v>
          </cell>
          <cell r="AN185">
            <v>0</v>
          </cell>
        </row>
        <row r="186">
          <cell r="B186" t="str">
            <v>ZHT2020040100011</v>
          </cell>
          <cell r="F186">
            <v>10</v>
          </cell>
          <cell r="AH186">
            <v>0</v>
          </cell>
          <cell r="AN186">
            <v>0</v>
          </cell>
        </row>
        <row r="187">
          <cell r="B187" t="str">
            <v>ZHT2020042100014</v>
          </cell>
          <cell r="F187">
            <v>12.805</v>
          </cell>
          <cell r="AH187">
            <v>0</v>
          </cell>
          <cell r="AN187">
            <v>0</v>
          </cell>
        </row>
        <row r="188">
          <cell r="B188" t="str">
            <v>ZHT2020050100015</v>
          </cell>
          <cell r="F188">
            <v>20.201000000000001</v>
          </cell>
          <cell r="AH188">
            <v>0</v>
          </cell>
          <cell r="AN188">
            <v>0</v>
          </cell>
        </row>
        <row r="189">
          <cell r="B189" t="str">
            <v>ZHT2020053000021</v>
          </cell>
          <cell r="F189">
            <v>148.566182</v>
          </cell>
          <cell r="AH189">
            <v>0</v>
          </cell>
          <cell r="AN189">
            <v>0</v>
          </cell>
        </row>
        <row r="190">
          <cell r="B190" t="str">
            <v>ZHT2020051300018</v>
          </cell>
          <cell r="F190">
            <v>22</v>
          </cell>
          <cell r="AH190">
            <v>0</v>
          </cell>
          <cell r="AN190">
            <v>0</v>
          </cell>
        </row>
        <row r="191">
          <cell r="B191" t="str">
            <v>ZHT2020060200022</v>
          </cell>
          <cell r="F191">
            <v>56.494480000000003</v>
          </cell>
          <cell r="AH191">
            <v>0</v>
          </cell>
          <cell r="AN191">
            <v>0</v>
          </cell>
        </row>
        <row r="192">
          <cell r="B192" t="str">
            <v>ZHT2020060400023</v>
          </cell>
          <cell r="F192">
            <v>30</v>
          </cell>
          <cell r="AH192">
            <v>0</v>
          </cell>
          <cell r="AN192">
            <v>0</v>
          </cell>
        </row>
        <row r="193">
          <cell r="B193" t="str">
            <v>ZHT2020040600013</v>
          </cell>
          <cell r="F193">
            <v>54.087997000000001</v>
          </cell>
          <cell r="AH193">
            <v>0</v>
          </cell>
          <cell r="AN193">
            <v>0</v>
          </cell>
        </row>
        <row r="194">
          <cell r="B194" t="str">
            <v>ZHT2020061500027</v>
          </cell>
          <cell r="F194">
            <v>13.685</v>
          </cell>
          <cell r="AH194">
            <v>0</v>
          </cell>
          <cell r="AN194">
            <v>0.41055000000000103</v>
          </cell>
        </row>
        <row r="195">
          <cell r="B195" t="str">
            <v>ZHT2020061700028</v>
          </cell>
          <cell r="F195">
            <v>4.2</v>
          </cell>
          <cell r="AH195">
            <v>0</v>
          </cell>
          <cell r="AN195">
            <v>0</v>
          </cell>
        </row>
        <row r="196">
          <cell r="B196" t="str">
            <v>ZHT2020062900030</v>
          </cell>
          <cell r="F196">
            <v>55</v>
          </cell>
          <cell r="AH196">
            <v>0</v>
          </cell>
          <cell r="AN196">
            <v>19.25</v>
          </cell>
        </row>
        <row r="197">
          <cell r="B197" t="str">
            <v>ZHT2020071300032</v>
          </cell>
          <cell r="F197">
            <v>42</v>
          </cell>
          <cell r="AH197">
            <v>0</v>
          </cell>
          <cell r="AN197">
            <v>8.4</v>
          </cell>
        </row>
        <row r="198">
          <cell r="B198" t="str">
            <v>ZHT2020071300033</v>
          </cell>
          <cell r="F198">
            <v>185</v>
          </cell>
          <cell r="AH198">
            <v>0</v>
          </cell>
          <cell r="AN198">
            <v>0</v>
          </cell>
        </row>
        <row r="199">
          <cell r="B199" t="str">
            <v>ZHT2020070600031</v>
          </cell>
          <cell r="F199">
            <v>24.4848</v>
          </cell>
          <cell r="AH199">
            <v>0</v>
          </cell>
          <cell r="AN199">
            <v>2.16</v>
          </cell>
        </row>
        <row r="200">
          <cell r="B200" t="str">
            <v>ZHT2020062200029</v>
          </cell>
          <cell r="F200">
            <v>2</v>
          </cell>
          <cell r="AH200">
            <v>0</v>
          </cell>
          <cell r="AN200">
            <v>0</v>
          </cell>
        </row>
        <row r="201">
          <cell r="B201" t="str">
            <v>ZHT2020071300035</v>
          </cell>
          <cell r="F201">
            <v>125</v>
          </cell>
          <cell r="AH201">
            <v>0</v>
          </cell>
          <cell r="AN201">
            <v>0</v>
          </cell>
        </row>
        <row r="202">
          <cell r="B202" t="str">
            <v>ZHT2020071400036</v>
          </cell>
          <cell r="F202">
            <v>171.5</v>
          </cell>
          <cell r="AH202">
            <v>0</v>
          </cell>
          <cell r="AN202">
            <v>0</v>
          </cell>
        </row>
        <row r="203">
          <cell r="B203" t="str">
            <v>ZHT2020073000039</v>
          </cell>
          <cell r="F203">
            <v>70</v>
          </cell>
          <cell r="AH203">
            <v>0</v>
          </cell>
          <cell r="AN203">
            <v>0</v>
          </cell>
        </row>
        <row r="204">
          <cell r="B204" t="str">
            <v>ZHT2020081200041</v>
          </cell>
          <cell r="F204">
            <v>77.251999999999995</v>
          </cell>
          <cell r="AH204">
            <v>0</v>
          </cell>
          <cell r="AN204">
            <v>0</v>
          </cell>
        </row>
        <row r="205">
          <cell r="B205" t="str">
            <v>ZHT2020081300044</v>
          </cell>
          <cell r="F205">
            <v>30</v>
          </cell>
          <cell r="AH205">
            <v>0</v>
          </cell>
          <cell r="AN205">
            <v>0</v>
          </cell>
        </row>
        <row r="206">
          <cell r="B206" t="str">
            <v>ZHT2020081900045</v>
          </cell>
          <cell r="F206">
            <v>27.666</v>
          </cell>
          <cell r="AH206">
            <v>0</v>
          </cell>
          <cell r="AN206">
            <v>4.2305999999999999</v>
          </cell>
        </row>
        <row r="207">
          <cell r="B207" t="str">
            <v>ZHT2020081200040</v>
          </cell>
          <cell r="F207">
            <v>115</v>
          </cell>
          <cell r="AH207">
            <v>0</v>
          </cell>
          <cell r="AN207">
            <v>0</v>
          </cell>
        </row>
        <row r="208">
          <cell r="B208" t="str">
            <v>ZHT2020090100048</v>
          </cell>
          <cell r="F208">
            <v>29.8</v>
          </cell>
          <cell r="AH208">
            <v>0</v>
          </cell>
          <cell r="AN208">
            <v>0</v>
          </cell>
        </row>
        <row r="209">
          <cell r="B209" t="str">
            <v>ZHT2020090700049</v>
          </cell>
          <cell r="F209">
            <v>297</v>
          </cell>
          <cell r="AH209">
            <v>0</v>
          </cell>
          <cell r="AN209">
            <v>0</v>
          </cell>
        </row>
        <row r="210">
          <cell r="B210" t="str">
            <v>ZHT2020091800052</v>
          </cell>
          <cell r="F210">
            <v>69.266400000000004</v>
          </cell>
          <cell r="AH210">
            <v>0</v>
          </cell>
          <cell r="AN210">
            <v>21.679190999999999</v>
          </cell>
        </row>
        <row r="211">
          <cell r="B211" t="str">
            <v>ZHT2020091500051</v>
          </cell>
          <cell r="F211">
            <v>77.566800000000001</v>
          </cell>
          <cell r="AH211">
            <v>0</v>
          </cell>
          <cell r="AN211">
            <v>-1.2399999999956901E-3</v>
          </cell>
        </row>
        <row r="212">
          <cell r="B212" t="str">
            <v>ZHT2020072100037</v>
          </cell>
          <cell r="F212">
            <v>80</v>
          </cell>
          <cell r="AH212">
            <v>0</v>
          </cell>
          <cell r="AN212">
            <v>32</v>
          </cell>
        </row>
        <row r="213">
          <cell r="B213" t="str">
            <v>ZHT2020092400054</v>
          </cell>
          <cell r="F213">
            <v>20.5</v>
          </cell>
          <cell r="AH213">
            <v>0</v>
          </cell>
          <cell r="AN213">
            <v>0</v>
          </cell>
        </row>
        <row r="214">
          <cell r="B214" t="str">
            <v>ZHT2020092400053</v>
          </cell>
          <cell r="F214">
            <v>168.82</v>
          </cell>
          <cell r="AH214">
            <v>0</v>
          </cell>
          <cell r="AN214">
            <v>0</v>
          </cell>
        </row>
        <row r="215">
          <cell r="B215" t="str">
            <v>ZHT2020092900057</v>
          </cell>
          <cell r="F215">
            <v>109.7</v>
          </cell>
          <cell r="AH215">
            <v>0</v>
          </cell>
          <cell r="AN215">
            <v>0</v>
          </cell>
        </row>
        <row r="216">
          <cell r="B216" t="str">
            <v>ZHT2020092400055</v>
          </cell>
          <cell r="F216">
            <v>168</v>
          </cell>
          <cell r="AH216">
            <v>0</v>
          </cell>
          <cell r="AN216">
            <v>33.6</v>
          </cell>
        </row>
        <row r="217">
          <cell r="B217" t="str">
            <v>ZHT2020101000061</v>
          </cell>
          <cell r="F217">
            <v>25</v>
          </cell>
          <cell r="AH217">
            <v>0</v>
          </cell>
          <cell r="AN217">
            <v>0</v>
          </cell>
        </row>
        <row r="218">
          <cell r="B218" t="str">
            <v>ZHT2020100900060</v>
          </cell>
          <cell r="F218">
            <v>20</v>
          </cell>
          <cell r="AH218">
            <v>0</v>
          </cell>
          <cell r="AN218">
            <v>0</v>
          </cell>
        </row>
        <row r="219">
          <cell r="B219" t="str">
            <v>ZHT2020093000058</v>
          </cell>
          <cell r="F219">
            <v>25</v>
          </cell>
          <cell r="AH219">
            <v>0</v>
          </cell>
          <cell r="AN219">
            <v>0</v>
          </cell>
        </row>
        <row r="220">
          <cell r="B220" t="str">
            <v>ZHT2020093000059</v>
          </cell>
          <cell r="F220">
            <v>15</v>
          </cell>
          <cell r="AH220">
            <v>0</v>
          </cell>
          <cell r="AN220">
            <v>0</v>
          </cell>
        </row>
        <row r="221">
          <cell r="B221" t="str">
            <v>ZHT2020092800056</v>
          </cell>
          <cell r="F221">
            <v>57</v>
          </cell>
          <cell r="AH221">
            <v>0</v>
          </cell>
          <cell r="AN221">
            <v>0</v>
          </cell>
        </row>
        <row r="222">
          <cell r="B222" t="str">
            <v>ZHT2020072900038</v>
          </cell>
          <cell r="F222">
            <v>32.896000000000001</v>
          </cell>
          <cell r="AH222">
            <v>0</v>
          </cell>
          <cell r="AN222">
            <v>0.58494000000000301</v>
          </cell>
        </row>
        <row r="223">
          <cell r="B223" t="str">
            <v>ZHT2020101200062</v>
          </cell>
          <cell r="F223">
            <v>124.23</v>
          </cell>
          <cell r="AH223">
            <v>0</v>
          </cell>
          <cell r="AN223">
            <v>10.426</v>
          </cell>
        </row>
        <row r="224">
          <cell r="B224" t="str">
            <v>ZHT2020101500063</v>
          </cell>
          <cell r="F224">
            <v>40</v>
          </cell>
          <cell r="AH224">
            <v>0</v>
          </cell>
          <cell r="AN224">
            <v>0</v>
          </cell>
        </row>
        <row r="225">
          <cell r="B225" t="str">
            <v>ZHT2020102900069</v>
          </cell>
          <cell r="F225">
            <v>4.5</v>
          </cell>
          <cell r="AH225">
            <v>0</v>
          </cell>
          <cell r="AN225">
            <v>0</v>
          </cell>
        </row>
        <row r="226">
          <cell r="B226" t="str">
            <v>ZHT2020102100064</v>
          </cell>
          <cell r="F226">
            <v>19.5</v>
          </cell>
          <cell r="AH226">
            <v>0</v>
          </cell>
          <cell r="AN226">
            <v>13.65</v>
          </cell>
        </row>
        <row r="227">
          <cell r="B227" t="str">
            <v>ZHT2020102700067</v>
          </cell>
          <cell r="F227">
            <v>32.5</v>
          </cell>
          <cell r="AH227">
            <v>0</v>
          </cell>
          <cell r="AN227">
            <v>0</v>
          </cell>
        </row>
        <row r="228">
          <cell r="B228" t="str">
            <v>ZHT2020102800068</v>
          </cell>
          <cell r="F228">
            <v>403.31880000000001</v>
          </cell>
          <cell r="AH228">
            <v>0</v>
          </cell>
          <cell r="AN228">
            <v>347.98730499999999</v>
          </cell>
        </row>
        <row r="229">
          <cell r="B229" t="str">
            <v>ZHT2020110200074</v>
          </cell>
          <cell r="F229">
            <v>76.373500000000007</v>
          </cell>
          <cell r="AH229">
            <v>0</v>
          </cell>
          <cell r="AN229">
            <v>0</v>
          </cell>
        </row>
        <row r="230">
          <cell r="B230" t="str">
            <v>ZHT2020102300065</v>
          </cell>
          <cell r="F230">
            <v>15</v>
          </cell>
          <cell r="AH230">
            <v>0</v>
          </cell>
          <cell r="AN230">
            <v>0</v>
          </cell>
        </row>
        <row r="231">
          <cell r="B231" t="str">
            <v>ZHT2020102600066</v>
          </cell>
          <cell r="F231">
            <v>148.88579999999999</v>
          </cell>
          <cell r="AH231">
            <v>0</v>
          </cell>
          <cell r="AN231">
            <v>0</v>
          </cell>
        </row>
        <row r="232">
          <cell r="B232" t="str">
            <v>ZHT2020110300076</v>
          </cell>
          <cell r="F232">
            <v>20.776150000000001</v>
          </cell>
          <cell r="AH232">
            <v>0</v>
          </cell>
          <cell r="AN232">
            <v>0</v>
          </cell>
        </row>
        <row r="233">
          <cell r="B233" t="str">
            <v>ZHT2020110300077</v>
          </cell>
          <cell r="F233">
            <v>37.9</v>
          </cell>
          <cell r="AH233">
            <v>0</v>
          </cell>
          <cell r="AN233">
            <v>0</v>
          </cell>
        </row>
        <row r="234">
          <cell r="B234" t="str">
            <v>ZHT2020110900078</v>
          </cell>
          <cell r="F234">
            <v>24.896799999999999</v>
          </cell>
          <cell r="AH234">
            <v>0</v>
          </cell>
          <cell r="AN234">
            <v>0</v>
          </cell>
        </row>
        <row r="235">
          <cell r="B235" t="str">
            <v>ZHT2020111000083</v>
          </cell>
          <cell r="F235">
            <v>37.865299999999998</v>
          </cell>
          <cell r="AH235">
            <v>0</v>
          </cell>
          <cell r="AN235">
            <v>0</v>
          </cell>
        </row>
        <row r="236">
          <cell r="B236" t="str">
            <v>ZHT2020111000081</v>
          </cell>
          <cell r="F236">
            <v>456.11</v>
          </cell>
          <cell r="AH236">
            <v>0</v>
          </cell>
          <cell r="AN236">
            <v>0</v>
          </cell>
        </row>
        <row r="237">
          <cell r="B237" t="str">
            <v>ZHT2020111000082</v>
          </cell>
          <cell r="F237">
            <v>43.260005999999997</v>
          </cell>
          <cell r="AH237">
            <v>0</v>
          </cell>
          <cell r="AN237">
            <v>0</v>
          </cell>
        </row>
        <row r="238">
          <cell r="B238" t="str">
            <v>ZHT2020111100084</v>
          </cell>
          <cell r="F238">
            <v>120</v>
          </cell>
          <cell r="AH238">
            <v>0</v>
          </cell>
          <cell r="AN238">
            <v>0</v>
          </cell>
        </row>
        <row r="239">
          <cell r="B239" t="str">
            <v>ZHT2020111000080</v>
          </cell>
          <cell r="F239">
            <v>44.8</v>
          </cell>
          <cell r="AH239">
            <v>0</v>
          </cell>
          <cell r="AN239">
            <v>0</v>
          </cell>
        </row>
        <row r="240">
          <cell r="B240" t="str">
            <v>ZHT2020111000079</v>
          </cell>
          <cell r="F240">
            <v>42.56</v>
          </cell>
          <cell r="AH240">
            <v>0</v>
          </cell>
          <cell r="AN240">
            <v>0</v>
          </cell>
        </row>
        <row r="241">
          <cell r="B241" t="str">
            <v>ZHT2020111800089</v>
          </cell>
          <cell r="F241">
            <v>28.263729999999999</v>
          </cell>
          <cell r="AH241">
            <v>0</v>
          </cell>
          <cell r="AN241">
            <v>0</v>
          </cell>
        </row>
        <row r="242">
          <cell r="B242" t="str">
            <v>ZHT2020110200071</v>
          </cell>
          <cell r="F242">
            <v>108.57</v>
          </cell>
          <cell r="AH242">
            <v>0</v>
          </cell>
          <cell r="AN242">
            <v>0</v>
          </cell>
        </row>
        <row r="243">
          <cell r="B243" t="str">
            <v>ZHT2020111600088</v>
          </cell>
          <cell r="F243">
            <v>32</v>
          </cell>
          <cell r="AH243">
            <v>0</v>
          </cell>
          <cell r="AN243">
            <v>0.19999999999999901</v>
          </cell>
        </row>
        <row r="244">
          <cell r="B244" t="str">
            <v>ZHT2020112200092</v>
          </cell>
          <cell r="F244">
            <v>161.57650000000001</v>
          </cell>
          <cell r="AH244">
            <v>0</v>
          </cell>
          <cell r="AN244">
            <v>148.126597</v>
          </cell>
        </row>
        <row r="245">
          <cell r="B245" t="str">
            <v>ZHT2020112400095</v>
          </cell>
          <cell r="F245">
            <v>198</v>
          </cell>
          <cell r="AH245">
            <v>0</v>
          </cell>
          <cell r="AN245">
            <v>0</v>
          </cell>
        </row>
        <row r="246">
          <cell r="B246" t="str">
            <v>ZHT2020111800090</v>
          </cell>
          <cell r="F246">
            <v>8.5</v>
          </cell>
          <cell r="AH246">
            <v>0</v>
          </cell>
          <cell r="AN246">
            <v>0</v>
          </cell>
        </row>
        <row r="247">
          <cell r="B247" t="str">
            <v>ZHT2020112300093</v>
          </cell>
          <cell r="F247">
            <v>60</v>
          </cell>
          <cell r="AH247">
            <v>0</v>
          </cell>
          <cell r="AN247">
            <v>0</v>
          </cell>
        </row>
        <row r="248">
          <cell r="B248" t="str">
            <v>ZHT2020113000098</v>
          </cell>
          <cell r="F248">
            <v>200</v>
          </cell>
          <cell r="AH248">
            <v>0</v>
          </cell>
          <cell r="AN248">
            <v>0</v>
          </cell>
        </row>
        <row r="249">
          <cell r="B249" t="str">
            <v>ZHT2020113000096</v>
          </cell>
          <cell r="F249">
            <v>15</v>
          </cell>
          <cell r="AH249">
            <v>0</v>
          </cell>
          <cell r="AN249">
            <v>0</v>
          </cell>
        </row>
        <row r="250">
          <cell r="B250" t="str">
            <v>ZHT2020113000097</v>
          </cell>
          <cell r="F250">
            <v>56</v>
          </cell>
          <cell r="AH250">
            <v>0</v>
          </cell>
          <cell r="AN250">
            <v>0</v>
          </cell>
        </row>
        <row r="251">
          <cell r="B251" t="str">
            <v>ZHT2020120100099</v>
          </cell>
          <cell r="F251">
            <v>7.2</v>
          </cell>
          <cell r="AH251">
            <v>0</v>
          </cell>
          <cell r="AN251">
            <v>0</v>
          </cell>
        </row>
        <row r="252">
          <cell r="B252" t="str">
            <v>ZHT2020121100115</v>
          </cell>
          <cell r="F252">
            <v>12.79</v>
          </cell>
          <cell r="AH252">
            <v>0</v>
          </cell>
          <cell r="AN252">
            <v>0</v>
          </cell>
        </row>
        <row r="253">
          <cell r="B253" t="str">
            <v>ZHT2020121100113</v>
          </cell>
          <cell r="F253">
            <v>56.683999999999997</v>
          </cell>
          <cell r="AH253">
            <v>0</v>
          </cell>
          <cell r="AN253">
            <v>0</v>
          </cell>
        </row>
        <row r="254">
          <cell r="B254" t="str">
            <v>ZHT2020121100114</v>
          </cell>
          <cell r="F254">
            <v>88.452500000000001</v>
          </cell>
          <cell r="AH254">
            <v>0</v>
          </cell>
          <cell r="AN254">
            <v>0</v>
          </cell>
        </row>
        <row r="255">
          <cell r="B255" t="str">
            <v>ZHT2020121100112</v>
          </cell>
          <cell r="F255">
            <v>78.602999999999994</v>
          </cell>
          <cell r="AH255">
            <v>0</v>
          </cell>
          <cell r="AN255">
            <v>0</v>
          </cell>
        </row>
        <row r="256">
          <cell r="B256" t="str">
            <v>ZHT2020121100118</v>
          </cell>
          <cell r="F256">
            <v>186.5</v>
          </cell>
          <cell r="AH256">
            <v>0</v>
          </cell>
          <cell r="AN256">
            <v>0</v>
          </cell>
        </row>
        <row r="257">
          <cell r="B257" t="str">
            <v>ZHT2020120400100</v>
          </cell>
          <cell r="F257">
            <v>26.4011</v>
          </cell>
          <cell r="AH257">
            <v>0</v>
          </cell>
          <cell r="AN257">
            <v>0</v>
          </cell>
        </row>
        <row r="258">
          <cell r="B258" t="str">
            <v>ZHT2020120700105</v>
          </cell>
          <cell r="F258">
            <v>51.637500000000003</v>
          </cell>
          <cell r="AH258">
            <v>0</v>
          </cell>
          <cell r="AN258">
            <v>8.7800999999999991</v>
          </cell>
        </row>
        <row r="259">
          <cell r="B259" t="str">
            <v>ZHT2020120700107</v>
          </cell>
          <cell r="F259">
            <v>261.19353999999998</v>
          </cell>
          <cell r="AH259">
            <v>0</v>
          </cell>
          <cell r="AN259">
            <v>0</v>
          </cell>
        </row>
        <row r="260">
          <cell r="B260" t="str">
            <v>ZHT2020120700106</v>
          </cell>
          <cell r="F260">
            <v>63.41</v>
          </cell>
          <cell r="AH260">
            <v>0</v>
          </cell>
          <cell r="AN260">
            <v>6.3409999999999904</v>
          </cell>
        </row>
        <row r="261">
          <cell r="B261" t="str">
            <v>ZHT2020121100119</v>
          </cell>
          <cell r="F261">
            <v>99.35</v>
          </cell>
          <cell r="AH261">
            <v>0</v>
          </cell>
          <cell r="AN261">
            <v>0.800001999999992</v>
          </cell>
        </row>
        <row r="262">
          <cell r="B262" t="str">
            <v>ZHT2020121000110</v>
          </cell>
          <cell r="F262">
            <v>30</v>
          </cell>
          <cell r="AH262">
            <v>0</v>
          </cell>
          <cell r="AN262">
            <v>0</v>
          </cell>
        </row>
        <row r="263">
          <cell r="B263" t="str">
            <v>ZHT2020121000109</v>
          </cell>
          <cell r="F263">
            <v>283</v>
          </cell>
          <cell r="AH263">
            <v>13.748196</v>
          </cell>
          <cell r="AN263">
            <v>135.28351699999999</v>
          </cell>
        </row>
        <row r="264">
          <cell r="B264" t="str">
            <v>ZHT2020121100116</v>
          </cell>
          <cell r="F264">
            <v>35.697499999999998</v>
          </cell>
          <cell r="AH264">
            <v>0</v>
          </cell>
          <cell r="AN264">
            <v>0</v>
          </cell>
        </row>
        <row r="265">
          <cell r="B265" t="str">
            <v>ZHT2020121100117</v>
          </cell>
          <cell r="F265">
            <v>2.8704000000000001</v>
          </cell>
          <cell r="AH265">
            <v>0</v>
          </cell>
          <cell r="AN265">
            <v>0</v>
          </cell>
        </row>
        <row r="266">
          <cell r="B266" t="str">
            <v>ZHT2020121100111</v>
          </cell>
          <cell r="F266">
            <v>147</v>
          </cell>
          <cell r="AH266">
            <v>0</v>
          </cell>
          <cell r="AN266">
            <v>39</v>
          </cell>
        </row>
        <row r="267">
          <cell r="B267" t="str">
            <v>ZHT2020121000108</v>
          </cell>
          <cell r="F267">
            <v>37.369999999999997</v>
          </cell>
          <cell r="AH267">
            <v>0</v>
          </cell>
          <cell r="AN267">
            <v>0</v>
          </cell>
        </row>
        <row r="268">
          <cell r="B268" t="str">
            <v>ZHT2020121500120</v>
          </cell>
          <cell r="F268">
            <v>827</v>
          </cell>
          <cell r="AH268">
            <v>0</v>
          </cell>
          <cell r="AN268">
            <v>0</v>
          </cell>
        </row>
        <row r="269">
          <cell r="B269" t="str">
            <v>ZHT2020121700121</v>
          </cell>
          <cell r="F269">
            <v>30</v>
          </cell>
          <cell r="AH269">
            <v>0</v>
          </cell>
          <cell r="AN269">
            <v>0</v>
          </cell>
        </row>
        <row r="270">
          <cell r="B270" t="str">
            <v>ZHT2020121800122</v>
          </cell>
          <cell r="F270">
            <v>98.42</v>
          </cell>
          <cell r="AH270">
            <v>0</v>
          </cell>
          <cell r="AN270">
            <v>0</v>
          </cell>
        </row>
        <row r="271">
          <cell r="B271" t="str">
            <v>ZHT2020121800123</v>
          </cell>
          <cell r="F271">
            <v>74.650000000000006</v>
          </cell>
          <cell r="AH271">
            <v>0</v>
          </cell>
          <cell r="AN271">
            <v>0</v>
          </cell>
        </row>
        <row r="272">
          <cell r="B272" t="str">
            <v>ZHT2020121800124</v>
          </cell>
          <cell r="F272">
            <v>55.42</v>
          </cell>
          <cell r="AH272">
            <v>0</v>
          </cell>
          <cell r="AN272">
            <v>0</v>
          </cell>
        </row>
        <row r="273">
          <cell r="B273" t="str">
            <v>ZHT2020121800125</v>
          </cell>
          <cell r="F273">
            <v>68.66</v>
          </cell>
          <cell r="AH273">
            <v>0</v>
          </cell>
          <cell r="AN273">
            <v>0</v>
          </cell>
        </row>
        <row r="274">
          <cell r="B274" t="str">
            <v>ZHT2020122200129</v>
          </cell>
          <cell r="F274">
            <v>1640.7543000000001</v>
          </cell>
          <cell r="AH274">
            <v>0</v>
          </cell>
          <cell r="AN274">
            <v>0</v>
          </cell>
        </row>
        <row r="275">
          <cell r="B275" t="str">
            <v>ZHT2020121900126</v>
          </cell>
          <cell r="F275">
            <v>85</v>
          </cell>
          <cell r="AH275">
            <v>0</v>
          </cell>
          <cell r="AN275">
            <v>17</v>
          </cell>
        </row>
        <row r="276">
          <cell r="B276" t="str">
            <v>ZHT2020122200127</v>
          </cell>
          <cell r="F276">
            <v>5</v>
          </cell>
          <cell r="AH276">
            <v>0</v>
          </cell>
          <cell r="AN276">
            <v>0</v>
          </cell>
        </row>
        <row r="277">
          <cell r="B277" t="str">
            <v>ZHT2020122200128</v>
          </cell>
          <cell r="F277">
            <v>25</v>
          </cell>
          <cell r="AH277">
            <v>0</v>
          </cell>
          <cell r="AN277">
            <v>2.5</v>
          </cell>
        </row>
        <row r="278">
          <cell r="B278" t="str">
            <v>ZHT2020122200130</v>
          </cell>
          <cell r="F278">
            <v>286</v>
          </cell>
          <cell r="AH278">
            <v>0</v>
          </cell>
          <cell r="AN278">
            <v>0</v>
          </cell>
        </row>
        <row r="279">
          <cell r="B279" t="str">
            <v>ZHT2020122300131</v>
          </cell>
          <cell r="F279">
            <v>300</v>
          </cell>
          <cell r="AH279">
            <v>0</v>
          </cell>
          <cell r="AN279">
            <v>0</v>
          </cell>
        </row>
        <row r="280">
          <cell r="B280" t="str">
            <v>ZHT2020122400132</v>
          </cell>
          <cell r="F280">
            <v>56.52</v>
          </cell>
          <cell r="AH280">
            <v>0</v>
          </cell>
          <cell r="AN280">
            <v>0</v>
          </cell>
        </row>
        <row r="281">
          <cell r="B281" t="str">
            <v>ZHT2020122400133</v>
          </cell>
          <cell r="F281">
            <v>2</v>
          </cell>
          <cell r="AH281">
            <v>0</v>
          </cell>
          <cell r="AN281">
            <v>0</v>
          </cell>
        </row>
        <row r="282">
          <cell r="B282" t="str">
            <v>ZHT2020122400134</v>
          </cell>
          <cell r="F282">
            <v>50</v>
          </cell>
          <cell r="AH282">
            <v>0</v>
          </cell>
          <cell r="AN282">
            <v>0</v>
          </cell>
        </row>
        <row r="283">
          <cell r="B283" t="str">
            <v>ZHT2020122400135</v>
          </cell>
          <cell r="F283">
            <v>80</v>
          </cell>
          <cell r="AH283">
            <v>0</v>
          </cell>
          <cell r="AN283">
            <v>0</v>
          </cell>
        </row>
        <row r="284">
          <cell r="B284" t="str">
            <v>ZHT2020122500140</v>
          </cell>
          <cell r="F284">
            <v>114.6</v>
          </cell>
          <cell r="AH284">
            <v>0</v>
          </cell>
          <cell r="AN284">
            <v>0</v>
          </cell>
        </row>
        <row r="285">
          <cell r="B285" t="str">
            <v>ZHT2020122900145</v>
          </cell>
          <cell r="F285">
            <v>0</v>
          </cell>
          <cell r="AH285">
            <v>0</v>
          </cell>
          <cell r="AN285">
            <v>0</v>
          </cell>
        </row>
        <row r="286">
          <cell r="B286" t="str">
            <v>ZHT2020122900144</v>
          </cell>
          <cell r="F286">
            <v>296.06779999999998</v>
          </cell>
          <cell r="AH286">
            <v>0</v>
          </cell>
          <cell r="AN286">
            <v>0</v>
          </cell>
        </row>
        <row r="287">
          <cell r="B287" t="str">
            <v>ZHT2020122900143</v>
          </cell>
          <cell r="F287">
            <v>173.9607</v>
          </cell>
          <cell r="AH287">
            <v>0</v>
          </cell>
          <cell r="AN287">
            <v>0</v>
          </cell>
        </row>
        <row r="288">
          <cell r="B288" t="str">
            <v>ZHT2020122900146</v>
          </cell>
          <cell r="F288">
            <v>37.732599999999998</v>
          </cell>
          <cell r="AH288">
            <v>0</v>
          </cell>
          <cell r="AN288">
            <v>0</v>
          </cell>
        </row>
        <row r="289">
          <cell r="B289" t="str">
            <v>ZHT2020122500141</v>
          </cell>
          <cell r="F289">
            <v>203.7</v>
          </cell>
          <cell r="AH289">
            <v>0</v>
          </cell>
          <cell r="AN289">
            <v>0</v>
          </cell>
        </row>
        <row r="290">
          <cell r="B290" t="str">
            <v>ZHT2020122500139</v>
          </cell>
          <cell r="F290">
            <v>119</v>
          </cell>
          <cell r="AH290">
            <v>0</v>
          </cell>
          <cell r="AN290">
            <v>0</v>
          </cell>
        </row>
        <row r="291">
          <cell r="B291" t="str">
            <v>ZHT2020122500136</v>
          </cell>
          <cell r="F291">
            <v>148</v>
          </cell>
          <cell r="AH291">
            <v>0</v>
          </cell>
          <cell r="AN291">
            <v>7.4000000000000101</v>
          </cell>
        </row>
        <row r="292">
          <cell r="B292" t="str">
            <v>待补2</v>
          </cell>
          <cell r="F292">
            <v>1880</v>
          </cell>
          <cell r="AH292">
            <v>0</v>
          </cell>
          <cell r="AN292">
            <v>1880</v>
          </cell>
        </row>
        <row r="293">
          <cell r="B293" t="str">
            <v>ZHT2020112300094</v>
          </cell>
          <cell r="F293">
            <v>28</v>
          </cell>
          <cell r="AH293">
            <v>0</v>
          </cell>
          <cell r="AN293">
            <v>8.4</v>
          </cell>
        </row>
        <row r="294">
          <cell r="B294" t="str">
            <v>ZHT2020122800142</v>
          </cell>
          <cell r="F294">
            <v>42.87</v>
          </cell>
          <cell r="AH294">
            <v>0</v>
          </cell>
          <cell r="AN294">
            <v>-4.5696000000000003</v>
          </cell>
        </row>
        <row r="295">
          <cell r="B295" t="str">
            <v>虚拟2</v>
          </cell>
          <cell r="F295">
            <v>13.452</v>
          </cell>
          <cell r="AH295">
            <v>0</v>
          </cell>
          <cell r="AN295">
            <v>0</v>
          </cell>
        </row>
        <row r="296">
          <cell r="B296" t="str">
            <v>ZHT2021010600003</v>
          </cell>
          <cell r="F296">
            <v>21.036999999999999</v>
          </cell>
          <cell r="AH296">
            <v>0</v>
          </cell>
          <cell r="AN296">
            <v>0</v>
          </cell>
        </row>
        <row r="297">
          <cell r="B297" t="str">
            <v>ZHT2020111800091</v>
          </cell>
          <cell r="F297">
            <v>144.06</v>
          </cell>
          <cell r="AH297">
            <v>0</v>
          </cell>
          <cell r="AN297">
            <v>0</v>
          </cell>
        </row>
        <row r="298">
          <cell r="B298" t="str">
            <v>ZHT2021012000006</v>
          </cell>
          <cell r="F298">
            <v>51.77</v>
          </cell>
          <cell r="AH298">
            <v>0</v>
          </cell>
          <cell r="AN298">
            <v>0</v>
          </cell>
        </row>
        <row r="299">
          <cell r="B299" t="str">
            <v>ZHT2021010600002</v>
          </cell>
          <cell r="F299">
            <v>22.2</v>
          </cell>
          <cell r="AH299">
            <v>0</v>
          </cell>
          <cell r="AN299">
            <v>0</v>
          </cell>
        </row>
        <row r="300">
          <cell r="B300" t="str">
            <v>ZHT2021012000005</v>
          </cell>
          <cell r="F300">
            <v>143</v>
          </cell>
          <cell r="AH300">
            <v>0</v>
          </cell>
          <cell r="AN300">
            <v>14.3</v>
          </cell>
        </row>
        <row r="301">
          <cell r="B301" t="str">
            <v>ZHT2021010400001</v>
          </cell>
          <cell r="F301">
            <v>99.334999999999994</v>
          </cell>
          <cell r="AH301">
            <v>0</v>
          </cell>
          <cell r="AN301">
            <v>0</v>
          </cell>
        </row>
        <row r="302">
          <cell r="B302" t="str">
            <v>ZHT2021011800004</v>
          </cell>
          <cell r="F302">
            <v>39.674999999999997</v>
          </cell>
          <cell r="AH302">
            <v>0</v>
          </cell>
          <cell r="AN302">
            <v>0</v>
          </cell>
        </row>
        <row r="303">
          <cell r="B303" t="str">
            <v>ZHT2021020500009</v>
          </cell>
          <cell r="F303">
            <v>90</v>
          </cell>
          <cell r="AH303">
            <v>0</v>
          </cell>
          <cell r="AN303">
            <v>0</v>
          </cell>
        </row>
        <row r="304">
          <cell r="B304" t="str">
            <v>ZHT2021020200008</v>
          </cell>
          <cell r="F304">
            <v>138.4</v>
          </cell>
          <cell r="AH304">
            <v>0</v>
          </cell>
          <cell r="AN304">
            <v>6.9200000000000204</v>
          </cell>
        </row>
        <row r="305">
          <cell r="B305" t="str">
            <v>ZHT2021031000013</v>
          </cell>
          <cell r="F305">
            <v>12.5</v>
          </cell>
          <cell r="AH305">
            <v>0</v>
          </cell>
          <cell r="AN305">
            <v>0</v>
          </cell>
        </row>
        <row r="306">
          <cell r="B306" t="str">
            <v>ZHT2021031000012</v>
          </cell>
          <cell r="F306">
            <v>17.625</v>
          </cell>
          <cell r="AH306">
            <v>0</v>
          </cell>
          <cell r="AN306">
            <v>0</v>
          </cell>
        </row>
        <row r="307">
          <cell r="B307" t="str">
            <v>ZHT2021031700016</v>
          </cell>
          <cell r="F307">
            <v>19.600000000000001</v>
          </cell>
          <cell r="AH307">
            <v>0</v>
          </cell>
          <cell r="AN307">
            <v>0</v>
          </cell>
        </row>
        <row r="308">
          <cell r="B308" t="str">
            <v>ZHT2021031100015</v>
          </cell>
          <cell r="F308">
            <v>95.037880000000001</v>
          </cell>
          <cell r="AH308">
            <v>0</v>
          </cell>
          <cell r="AN308">
            <v>-1.3999999993075101E-5</v>
          </cell>
        </row>
        <row r="309">
          <cell r="B309" t="str">
            <v>ZHT2021031900018</v>
          </cell>
          <cell r="F309">
            <v>22.28</v>
          </cell>
          <cell r="AH309">
            <v>0</v>
          </cell>
          <cell r="AN309">
            <v>0</v>
          </cell>
        </row>
        <row r="310">
          <cell r="B310" t="str">
            <v>ZHT2021031900019</v>
          </cell>
          <cell r="F310">
            <v>15</v>
          </cell>
          <cell r="AH310">
            <v>0</v>
          </cell>
          <cell r="AN310">
            <v>0</v>
          </cell>
        </row>
        <row r="311">
          <cell r="B311" t="str">
            <v>ZHT2021020500010</v>
          </cell>
          <cell r="F311">
            <v>30</v>
          </cell>
          <cell r="AH311">
            <v>0</v>
          </cell>
          <cell r="AN311">
            <v>0</v>
          </cell>
        </row>
        <row r="312">
          <cell r="B312" t="str">
            <v>ZHT2021032500022</v>
          </cell>
          <cell r="F312">
            <v>0</v>
          </cell>
          <cell r="AH312">
            <v>0</v>
          </cell>
          <cell r="AN312">
            <v>0</v>
          </cell>
        </row>
        <row r="313">
          <cell r="B313" t="str">
            <v>ZHT2021031800017</v>
          </cell>
          <cell r="F313">
            <v>37.965000000000003</v>
          </cell>
          <cell r="AH313">
            <v>0</v>
          </cell>
          <cell r="AN313">
            <v>0.5</v>
          </cell>
        </row>
        <row r="314">
          <cell r="B314" t="str">
            <v>ZHT2021031000014</v>
          </cell>
          <cell r="F314">
            <v>35</v>
          </cell>
          <cell r="AH314">
            <v>0</v>
          </cell>
          <cell r="AN314">
            <v>0</v>
          </cell>
        </row>
        <row r="315">
          <cell r="B315" t="str">
            <v>ZHT2021031900021</v>
          </cell>
          <cell r="F315">
            <v>13</v>
          </cell>
          <cell r="AH315">
            <v>0</v>
          </cell>
          <cell r="AN315">
            <v>0.65</v>
          </cell>
        </row>
        <row r="316">
          <cell r="B316" t="str">
            <v>ZHT2021031900020</v>
          </cell>
          <cell r="F316">
            <v>10.6</v>
          </cell>
          <cell r="AH316">
            <v>0</v>
          </cell>
          <cell r="AN316">
            <v>0</v>
          </cell>
        </row>
        <row r="317">
          <cell r="B317" t="str">
            <v>ZHT2021040600023</v>
          </cell>
          <cell r="F317">
            <v>30</v>
          </cell>
          <cell r="AH317">
            <v>0</v>
          </cell>
          <cell r="AN317">
            <v>0</v>
          </cell>
        </row>
        <row r="318">
          <cell r="B318" t="str">
            <v>ZHT2021041200025</v>
          </cell>
          <cell r="F318">
            <v>66.2</v>
          </cell>
          <cell r="AH318">
            <v>0</v>
          </cell>
          <cell r="AN318">
            <v>0</v>
          </cell>
        </row>
        <row r="319">
          <cell r="B319" t="str">
            <v>ZHT2021041400027</v>
          </cell>
          <cell r="F319">
            <v>126.245108</v>
          </cell>
          <cell r="AH319">
            <v>0</v>
          </cell>
          <cell r="AN319">
            <v>0</v>
          </cell>
        </row>
        <row r="320">
          <cell r="B320" t="str">
            <v>ZHT2021042600030</v>
          </cell>
          <cell r="F320">
            <v>16.20157</v>
          </cell>
          <cell r="AH320">
            <v>0</v>
          </cell>
          <cell r="AN320">
            <v>0</v>
          </cell>
        </row>
        <row r="321">
          <cell r="B321" t="str">
            <v>ZHT2021042000029</v>
          </cell>
          <cell r="F321">
            <v>20</v>
          </cell>
          <cell r="AH321">
            <v>0</v>
          </cell>
          <cell r="AN321">
            <v>0</v>
          </cell>
        </row>
        <row r="322">
          <cell r="B322" t="str">
            <v>ZHT2021042000028</v>
          </cell>
          <cell r="F322">
            <v>30</v>
          </cell>
          <cell r="AH322">
            <v>0</v>
          </cell>
          <cell r="AN322">
            <v>0</v>
          </cell>
        </row>
        <row r="323">
          <cell r="B323" t="str">
            <v>ZHT2021042700034</v>
          </cell>
          <cell r="F323">
            <v>50.1111</v>
          </cell>
          <cell r="AH323">
            <v>0</v>
          </cell>
          <cell r="AN323">
            <v>0</v>
          </cell>
        </row>
        <row r="324">
          <cell r="B324" t="str">
            <v>ZHT2021050700040</v>
          </cell>
          <cell r="F324">
            <v>21</v>
          </cell>
          <cell r="AH324">
            <v>0</v>
          </cell>
          <cell r="AN324">
            <v>8.4</v>
          </cell>
        </row>
        <row r="325">
          <cell r="B325" t="str">
            <v>ZHT2021041300026</v>
          </cell>
          <cell r="F325">
            <v>29.457699999999999</v>
          </cell>
          <cell r="AH325">
            <v>0</v>
          </cell>
          <cell r="AN325">
            <v>0</v>
          </cell>
        </row>
        <row r="326">
          <cell r="B326" t="str">
            <v>ZHT2021050700039</v>
          </cell>
          <cell r="F326">
            <v>52.38</v>
          </cell>
          <cell r="AH326">
            <v>0</v>
          </cell>
          <cell r="AN326">
            <v>0</v>
          </cell>
        </row>
        <row r="327">
          <cell r="B327" t="str">
            <v>ZHT2021050600038</v>
          </cell>
          <cell r="F327">
            <v>40</v>
          </cell>
          <cell r="AH327">
            <v>0</v>
          </cell>
          <cell r="AN327">
            <v>0</v>
          </cell>
        </row>
        <row r="328">
          <cell r="B328" t="str">
            <v>ZHT2021050600037</v>
          </cell>
          <cell r="F328">
            <v>40</v>
          </cell>
          <cell r="AH328">
            <v>0</v>
          </cell>
          <cell r="AN328">
            <v>0</v>
          </cell>
        </row>
        <row r="329">
          <cell r="B329" t="str">
            <v>ZHT2021042800035</v>
          </cell>
          <cell r="F329">
            <v>106.902</v>
          </cell>
          <cell r="AH329">
            <v>0</v>
          </cell>
          <cell r="AN329">
            <v>0</v>
          </cell>
        </row>
        <row r="330">
          <cell r="B330" t="str">
            <v>ZHT2021051100047</v>
          </cell>
          <cell r="F330">
            <v>24</v>
          </cell>
          <cell r="AH330">
            <v>0</v>
          </cell>
          <cell r="AN330">
            <v>0</v>
          </cell>
        </row>
        <row r="331">
          <cell r="B331" t="str">
            <v>ZHT2021042700033</v>
          </cell>
          <cell r="F331">
            <v>14.9398</v>
          </cell>
          <cell r="AH331">
            <v>0</v>
          </cell>
          <cell r="AN331">
            <v>0</v>
          </cell>
        </row>
        <row r="332">
          <cell r="B332" t="str">
            <v>ZHT2021051400049</v>
          </cell>
          <cell r="F332">
            <v>15</v>
          </cell>
          <cell r="AH332">
            <v>0</v>
          </cell>
          <cell r="AN332">
            <v>0</v>
          </cell>
        </row>
        <row r="333">
          <cell r="B333" t="str">
            <v>ZHT2021051700050</v>
          </cell>
          <cell r="F333">
            <v>3.3</v>
          </cell>
          <cell r="AH333">
            <v>0</v>
          </cell>
          <cell r="AN333">
            <v>0</v>
          </cell>
        </row>
        <row r="334">
          <cell r="B334" t="str">
            <v>ZHT2021042700031</v>
          </cell>
          <cell r="F334">
            <v>66.2</v>
          </cell>
          <cell r="AH334">
            <v>0</v>
          </cell>
          <cell r="AN334">
            <v>0</v>
          </cell>
        </row>
        <row r="335">
          <cell r="B335" t="str">
            <v>ZHT2021051200048</v>
          </cell>
          <cell r="F335">
            <v>103.9</v>
          </cell>
          <cell r="AH335">
            <v>0</v>
          </cell>
          <cell r="AN335">
            <v>20.78</v>
          </cell>
        </row>
        <row r="336">
          <cell r="B336" t="str">
            <v>ZHT2021052700054</v>
          </cell>
          <cell r="F336">
            <v>215.94499999999999</v>
          </cell>
          <cell r="AH336">
            <v>0</v>
          </cell>
          <cell r="AN336">
            <v>28.21171</v>
          </cell>
        </row>
        <row r="337">
          <cell r="B337" t="str">
            <v>ZHT2021042700032</v>
          </cell>
          <cell r="F337">
            <v>8.2596000000000007</v>
          </cell>
          <cell r="AH337">
            <v>0</v>
          </cell>
          <cell r="AN337">
            <v>2.0000000001019199E-5</v>
          </cell>
        </row>
        <row r="338">
          <cell r="B338" t="str">
            <v>ZHT2021052100052</v>
          </cell>
          <cell r="F338">
            <v>29.8</v>
          </cell>
          <cell r="AH338">
            <v>0</v>
          </cell>
          <cell r="AN338">
            <v>0</v>
          </cell>
        </row>
        <row r="339">
          <cell r="B339" t="str">
            <v>ZHT2021052000051</v>
          </cell>
          <cell r="F339">
            <v>120</v>
          </cell>
          <cell r="AH339">
            <v>0</v>
          </cell>
          <cell r="AN339">
            <v>0</v>
          </cell>
        </row>
        <row r="340">
          <cell r="B340" t="str">
            <v>ZHT2021052700056</v>
          </cell>
          <cell r="F340">
            <v>155</v>
          </cell>
          <cell r="AH340">
            <v>0</v>
          </cell>
          <cell r="AN340">
            <v>0</v>
          </cell>
        </row>
        <row r="341">
          <cell r="B341" t="str">
            <v>ZHT2021052700055</v>
          </cell>
          <cell r="F341">
            <v>30</v>
          </cell>
          <cell r="AH341">
            <v>0</v>
          </cell>
          <cell r="AN341">
            <v>0</v>
          </cell>
        </row>
        <row r="342">
          <cell r="B342" t="str">
            <v>ZHT2021060200062</v>
          </cell>
          <cell r="F342">
            <v>260</v>
          </cell>
          <cell r="AH342">
            <v>0</v>
          </cell>
          <cell r="AN342">
            <v>0</v>
          </cell>
        </row>
        <row r="343">
          <cell r="B343" t="str">
            <v>ZHT2021060200067</v>
          </cell>
          <cell r="F343">
            <v>40.317799999999998</v>
          </cell>
          <cell r="AH343">
            <v>0</v>
          </cell>
          <cell r="AN343">
            <v>0</v>
          </cell>
        </row>
        <row r="344">
          <cell r="B344" t="str">
            <v>ZHT2021061700071</v>
          </cell>
          <cell r="F344">
            <v>99.72</v>
          </cell>
          <cell r="AH344">
            <v>0</v>
          </cell>
          <cell r="AN344">
            <v>0</v>
          </cell>
        </row>
        <row r="345">
          <cell r="B345" t="str">
            <v>ZHT2021053100059</v>
          </cell>
          <cell r="F345">
            <v>12.10385</v>
          </cell>
          <cell r="AH345">
            <v>0</v>
          </cell>
          <cell r="AN345">
            <v>0</v>
          </cell>
        </row>
        <row r="346">
          <cell r="B346" t="str">
            <v>ZHT2021062100072</v>
          </cell>
          <cell r="F346">
            <v>20.04</v>
          </cell>
          <cell r="AH346">
            <v>0</v>
          </cell>
          <cell r="AN346">
            <v>0</v>
          </cell>
        </row>
        <row r="347">
          <cell r="B347" t="str">
            <v>ZHT2021062400075</v>
          </cell>
          <cell r="F347">
            <v>99</v>
          </cell>
          <cell r="AH347">
            <v>0</v>
          </cell>
          <cell r="AN347">
            <v>0</v>
          </cell>
        </row>
        <row r="348">
          <cell r="B348" t="str">
            <v>ZHT2021062100073</v>
          </cell>
          <cell r="F348">
            <v>70</v>
          </cell>
          <cell r="AH348">
            <v>0</v>
          </cell>
          <cell r="AN348">
            <v>0</v>
          </cell>
        </row>
        <row r="349">
          <cell r="B349" t="str">
            <v>ZHT2021060200066</v>
          </cell>
          <cell r="F349">
            <v>0</v>
          </cell>
          <cell r="AH349">
            <v>0</v>
          </cell>
          <cell r="AN349">
            <v>0</v>
          </cell>
        </row>
        <row r="350">
          <cell r="B350" t="str">
            <v>ZHT2021052400053</v>
          </cell>
          <cell r="F350">
            <v>86.2</v>
          </cell>
          <cell r="AH350">
            <v>0</v>
          </cell>
          <cell r="AN350">
            <v>0</v>
          </cell>
        </row>
        <row r="351">
          <cell r="B351" t="str">
            <v>ZHT2021050700041</v>
          </cell>
          <cell r="F351">
            <v>852.72180000000003</v>
          </cell>
          <cell r="AH351">
            <v>0</v>
          </cell>
          <cell r="AN351">
            <v>170.44069999999999</v>
          </cell>
        </row>
        <row r="352">
          <cell r="B352" t="str">
            <v>ZHT2021060200064</v>
          </cell>
          <cell r="F352">
            <v>0</v>
          </cell>
          <cell r="AH352">
            <v>0</v>
          </cell>
          <cell r="AN352">
            <v>0</v>
          </cell>
        </row>
        <row r="353">
          <cell r="B353" t="str">
            <v>ZHT2021060200065</v>
          </cell>
          <cell r="F353">
            <v>0</v>
          </cell>
          <cell r="AH353">
            <v>0</v>
          </cell>
          <cell r="AN353">
            <v>0</v>
          </cell>
        </row>
        <row r="354">
          <cell r="B354" t="str">
            <v>ZHT2021063000078</v>
          </cell>
          <cell r="F354">
            <v>25</v>
          </cell>
          <cell r="AH354">
            <v>0</v>
          </cell>
          <cell r="AN354">
            <v>0</v>
          </cell>
        </row>
        <row r="355">
          <cell r="B355" t="str">
            <v>ZHT2021062800076</v>
          </cell>
          <cell r="F355">
            <v>24.15</v>
          </cell>
          <cell r="AH355">
            <v>0</v>
          </cell>
          <cell r="AN355">
            <v>0</v>
          </cell>
        </row>
        <row r="356">
          <cell r="B356" t="str">
            <v>ZHT2021060200063</v>
          </cell>
          <cell r="F356">
            <v>0</v>
          </cell>
          <cell r="AH356">
            <v>0</v>
          </cell>
          <cell r="AN356">
            <v>0</v>
          </cell>
        </row>
        <row r="357">
          <cell r="B357" t="str">
            <v>ZHT2021051000043</v>
          </cell>
          <cell r="F357">
            <v>991.52589999999998</v>
          </cell>
          <cell r="AH357">
            <v>0</v>
          </cell>
          <cell r="AN357">
            <v>124.7782</v>
          </cell>
        </row>
        <row r="358">
          <cell r="B358" t="str">
            <v>ZHT2021051000045</v>
          </cell>
          <cell r="F358">
            <v>715.07550000000003</v>
          </cell>
          <cell r="AH358">
            <v>0</v>
          </cell>
          <cell r="AN358">
            <v>187.22200000000001</v>
          </cell>
        </row>
        <row r="359">
          <cell r="B359" t="str">
            <v>ZHT2021051000046</v>
          </cell>
          <cell r="F359">
            <v>966.82870000000003</v>
          </cell>
          <cell r="AH359">
            <v>0</v>
          </cell>
          <cell r="AN359">
            <v>508.2586</v>
          </cell>
        </row>
        <row r="360">
          <cell r="B360" t="str">
            <v>ZHT2021051000042</v>
          </cell>
          <cell r="F360">
            <v>724.8999</v>
          </cell>
          <cell r="AH360">
            <v>0</v>
          </cell>
          <cell r="AN360">
            <v>70.616500000000002</v>
          </cell>
        </row>
        <row r="361">
          <cell r="B361" t="str">
            <v>ZHT2021052800057</v>
          </cell>
          <cell r="F361">
            <v>0</v>
          </cell>
          <cell r="AH361">
            <v>0</v>
          </cell>
          <cell r="AN361">
            <v>0</v>
          </cell>
        </row>
        <row r="362">
          <cell r="B362" t="str">
            <v>ZHT2021071300082</v>
          </cell>
          <cell r="F362">
            <v>198.72</v>
          </cell>
          <cell r="AH362">
            <v>0</v>
          </cell>
          <cell r="AN362">
            <v>0</v>
          </cell>
        </row>
        <row r="363">
          <cell r="B363" t="str">
            <v>ZHT2021070900081</v>
          </cell>
          <cell r="F363">
            <v>11.915638</v>
          </cell>
          <cell r="AH363">
            <v>0</v>
          </cell>
          <cell r="AN363">
            <v>0.35746899999999998</v>
          </cell>
        </row>
        <row r="364">
          <cell r="B364" t="str">
            <v>ZHT2021062400074</v>
          </cell>
          <cell r="F364">
            <v>10.451650000000001</v>
          </cell>
          <cell r="AH364">
            <v>0</v>
          </cell>
          <cell r="AN364">
            <v>0</v>
          </cell>
        </row>
        <row r="365">
          <cell r="B365" t="str">
            <v>ZHT2021051000044</v>
          </cell>
          <cell r="F365">
            <v>507.09829999999999</v>
          </cell>
          <cell r="AH365">
            <v>0</v>
          </cell>
          <cell r="AN365">
            <v>64.508600000000001</v>
          </cell>
        </row>
        <row r="366">
          <cell r="B366" t="str">
            <v>ZHT2021040800024</v>
          </cell>
          <cell r="F366">
            <v>3.3561000000000001</v>
          </cell>
          <cell r="AH366">
            <v>0</v>
          </cell>
          <cell r="AN366">
            <v>0</v>
          </cell>
        </row>
        <row r="367">
          <cell r="B367" t="str">
            <v>ZHT2021072200088</v>
          </cell>
          <cell r="F367">
            <v>19.739999999999998</v>
          </cell>
          <cell r="AH367">
            <v>0</v>
          </cell>
          <cell r="AN367">
            <v>0</v>
          </cell>
        </row>
        <row r="368">
          <cell r="B368" t="str">
            <v>ZHT2021072200086</v>
          </cell>
          <cell r="F368">
            <v>19.739999999999998</v>
          </cell>
          <cell r="AH368">
            <v>0</v>
          </cell>
          <cell r="AN368">
            <v>0</v>
          </cell>
        </row>
        <row r="369">
          <cell r="B369" t="str">
            <v>ZHT2021072200085</v>
          </cell>
          <cell r="F369">
            <v>19.739999999999998</v>
          </cell>
          <cell r="AH369">
            <v>0</v>
          </cell>
          <cell r="AN369">
            <v>0</v>
          </cell>
        </row>
        <row r="370">
          <cell r="B370" t="str">
            <v>ZHT2021072200084</v>
          </cell>
          <cell r="F370">
            <v>19.739999999999998</v>
          </cell>
          <cell r="AH370">
            <v>0</v>
          </cell>
          <cell r="AN370">
            <v>0</v>
          </cell>
        </row>
        <row r="371">
          <cell r="B371" t="str">
            <v>ZHT2021072200083</v>
          </cell>
          <cell r="F371">
            <v>19.739999999999998</v>
          </cell>
          <cell r="AH371">
            <v>0</v>
          </cell>
          <cell r="AN371">
            <v>0</v>
          </cell>
        </row>
        <row r="372">
          <cell r="B372" t="str">
            <v>ZHT2021070800080</v>
          </cell>
          <cell r="F372">
            <v>255.8</v>
          </cell>
          <cell r="AH372">
            <v>0</v>
          </cell>
          <cell r="AN372">
            <v>102.32</v>
          </cell>
        </row>
        <row r="373">
          <cell r="B373" t="str">
            <v>ZHT2021063000077</v>
          </cell>
          <cell r="F373">
            <v>60</v>
          </cell>
          <cell r="AH373">
            <v>0</v>
          </cell>
          <cell r="AN373">
            <v>0</v>
          </cell>
        </row>
        <row r="374">
          <cell r="B374" t="str">
            <v>ZHT2021072800093</v>
          </cell>
          <cell r="F374">
            <v>19.739999999999998</v>
          </cell>
          <cell r="AH374">
            <v>0</v>
          </cell>
          <cell r="AN374">
            <v>0</v>
          </cell>
        </row>
        <row r="375">
          <cell r="B375" t="str">
            <v>ZHT2021072200087</v>
          </cell>
          <cell r="F375">
            <v>19.739999999999998</v>
          </cell>
          <cell r="AH375">
            <v>0</v>
          </cell>
          <cell r="AN375">
            <v>0</v>
          </cell>
        </row>
        <row r="376">
          <cell r="B376" t="str">
            <v>ZHT2021072800090</v>
          </cell>
          <cell r="F376">
            <v>19.739999999999998</v>
          </cell>
          <cell r="AH376">
            <v>0</v>
          </cell>
          <cell r="AN376">
            <v>0</v>
          </cell>
        </row>
        <row r="377">
          <cell r="B377" t="str">
            <v>ZHT2021072800091</v>
          </cell>
          <cell r="F377">
            <v>19.739999999999998</v>
          </cell>
          <cell r="AH377">
            <v>0</v>
          </cell>
          <cell r="AN377">
            <v>0</v>
          </cell>
        </row>
        <row r="378">
          <cell r="B378" t="str">
            <v>ZHT2021072800092</v>
          </cell>
          <cell r="F378">
            <v>19.739999999999998</v>
          </cell>
          <cell r="AH378">
            <v>0</v>
          </cell>
          <cell r="AN378">
            <v>0</v>
          </cell>
        </row>
        <row r="379">
          <cell r="B379" t="str">
            <v>ZHT2021080600095</v>
          </cell>
          <cell r="F379">
            <v>2723.85</v>
          </cell>
          <cell r="AH379">
            <v>0</v>
          </cell>
          <cell r="AN379">
            <v>2042.8875</v>
          </cell>
        </row>
        <row r="380">
          <cell r="B380" t="str">
            <v>ZHT2021081200096</v>
          </cell>
          <cell r="F380">
            <v>430.65</v>
          </cell>
          <cell r="AH380">
            <v>0</v>
          </cell>
          <cell r="AN380">
            <v>84.428849999999997</v>
          </cell>
        </row>
        <row r="381">
          <cell r="B381" t="str">
            <v>ZHT2021082300099</v>
          </cell>
          <cell r="F381">
            <v>4.9000000000000004</v>
          </cell>
          <cell r="AH381">
            <v>0</v>
          </cell>
          <cell r="AN381">
            <v>0</v>
          </cell>
        </row>
        <row r="382">
          <cell r="B382" t="str">
            <v>ZHT2021082300100</v>
          </cell>
          <cell r="F382">
            <v>4.9000000000000004</v>
          </cell>
          <cell r="AH382">
            <v>0</v>
          </cell>
          <cell r="AN382">
            <v>0</v>
          </cell>
        </row>
        <row r="383">
          <cell r="B383" t="str">
            <v>ZHT2021082500101</v>
          </cell>
          <cell r="F383">
            <v>1498.0063</v>
          </cell>
          <cell r="AH383">
            <v>0</v>
          </cell>
          <cell r="AN383">
            <v>1089.2625499999999</v>
          </cell>
        </row>
        <row r="384">
          <cell r="B384" t="str">
            <v>ZHT2021081900098</v>
          </cell>
          <cell r="F384">
            <v>26</v>
          </cell>
          <cell r="AH384">
            <v>0</v>
          </cell>
          <cell r="AN384">
            <v>0</v>
          </cell>
        </row>
        <row r="385">
          <cell r="B385" t="str">
            <v>ZHT2021090100104</v>
          </cell>
          <cell r="F385">
            <v>12</v>
          </cell>
          <cell r="AH385">
            <v>0</v>
          </cell>
          <cell r="AN385">
            <v>0</v>
          </cell>
        </row>
        <row r="386">
          <cell r="B386" t="str">
            <v>ZHT2021092300109</v>
          </cell>
          <cell r="F386">
            <v>2503.9290700000001</v>
          </cell>
          <cell r="AH386">
            <v>0</v>
          </cell>
          <cell r="AN386">
            <v>0</v>
          </cell>
        </row>
        <row r="387">
          <cell r="B387" t="str">
            <v>ZHT2021083000102</v>
          </cell>
          <cell r="F387">
            <v>60.42</v>
          </cell>
          <cell r="AH387">
            <v>0</v>
          </cell>
          <cell r="AN387">
            <v>0</v>
          </cell>
        </row>
        <row r="388">
          <cell r="B388" t="str">
            <v>ZHT2021090100103</v>
          </cell>
          <cell r="F388">
            <v>19.204750000000001</v>
          </cell>
          <cell r="AH388">
            <v>0</v>
          </cell>
          <cell r="AN388">
            <v>0.57614300000000196</v>
          </cell>
        </row>
        <row r="389">
          <cell r="B389" t="str">
            <v>ZHT2021091000108</v>
          </cell>
          <cell r="F389">
            <v>44.8</v>
          </cell>
          <cell r="AH389">
            <v>0</v>
          </cell>
          <cell r="AN389">
            <v>0</v>
          </cell>
        </row>
        <row r="390">
          <cell r="B390" t="str">
            <v>ZHT2021100800114</v>
          </cell>
          <cell r="F390">
            <v>90</v>
          </cell>
          <cell r="AH390">
            <v>0</v>
          </cell>
          <cell r="AN390">
            <v>0</v>
          </cell>
        </row>
        <row r="391">
          <cell r="B391" t="str">
            <v>ZHT2021100800115</v>
          </cell>
          <cell r="F391">
            <v>50</v>
          </cell>
          <cell r="AH391">
            <v>0</v>
          </cell>
          <cell r="AN391">
            <v>0</v>
          </cell>
        </row>
        <row r="392">
          <cell r="B392" t="str">
            <v>ZHT2021091300108</v>
          </cell>
          <cell r="F392">
            <v>180</v>
          </cell>
          <cell r="AH392">
            <v>0</v>
          </cell>
          <cell r="AN392">
            <v>64.8</v>
          </cell>
        </row>
        <row r="393">
          <cell r="B393" t="str">
            <v>ZHT2021080400094</v>
          </cell>
          <cell r="F393">
            <v>7.4123999999999999</v>
          </cell>
          <cell r="AH393">
            <v>0</v>
          </cell>
          <cell r="AN393">
            <v>0</v>
          </cell>
        </row>
        <row r="394">
          <cell r="B394" t="str">
            <v>ZHT2021092300111</v>
          </cell>
          <cell r="F394">
            <v>19.763300000000001</v>
          </cell>
          <cell r="AH394">
            <v>0</v>
          </cell>
          <cell r="AN394">
            <v>0</v>
          </cell>
        </row>
        <row r="395">
          <cell r="B395" t="str">
            <v>ZHT2021092300110</v>
          </cell>
          <cell r="F395">
            <v>94.5</v>
          </cell>
          <cell r="AH395">
            <v>0</v>
          </cell>
          <cell r="AN395">
            <v>0</v>
          </cell>
        </row>
        <row r="396">
          <cell r="B396" t="str">
            <v>ZHT2021091000106</v>
          </cell>
          <cell r="F396">
            <v>16.053999999999998</v>
          </cell>
          <cell r="AH396">
            <v>0</v>
          </cell>
          <cell r="AN396">
            <v>0</v>
          </cell>
        </row>
        <row r="397">
          <cell r="B397" t="str">
            <v>ZHT2021053100061</v>
          </cell>
          <cell r="F397">
            <v>95</v>
          </cell>
          <cell r="AH397">
            <v>0</v>
          </cell>
          <cell r="AN397">
            <v>0</v>
          </cell>
        </row>
        <row r="398">
          <cell r="B398" t="str">
            <v>ZHT2021053100060</v>
          </cell>
          <cell r="F398">
            <v>95</v>
          </cell>
          <cell r="AH398">
            <v>0</v>
          </cell>
          <cell r="AN398">
            <v>0</v>
          </cell>
        </row>
        <row r="399">
          <cell r="B399" t="str">
            <v>ZHT2021102200118</v>
          </cell>
          <cell r="F399">
            <v>375.83199999999999</v>
          </cell>
          <cell r="AH399">
            <v>0</v>
          </cell>
          <cell r="AN399">
            <v>0</v>
          </cell>
        </row>
        <row r="400">
          <cell r="B400" t="str">
            <v>ZHT2021091000107</v>
          </cell>
          <cell r="F400">
            <v>428.52</v>
          </cell>
          <cell r="AH400">
            <v>109.54940000000001</v>
          </cell>
          <cell r="AN400">
            <v>0</v>
          </cell>
        </row>
        <row r="401">
          <cell r="B401" t="str">
            <v>ZHT2021102900119</v>
          </cell>
          <cell r="F401">
            <v>105.6069</v>
          </cell>
          <cell r="AH401">
            <v>0</v>
          </cell>
          <cell r="AN401">
            <v>0</v>
          </cell>
        </row>
        <row r="402">
          <cell r="B402" t="str">
            <v>ZHT2021110200120</v>
          </cell>
          <cell r="F402">
            <v>3</v>
          </cell>
          <cell r="AH402">
            <v>0</v>
          </cell>
          <cell r="AN402">
            <v>0</v>
          </cell>
        </row>
        <row r="403">
          <cell r="B403" t="str">
            <v>ZHT2021110800122</v>
          </cell>
          <cell r="F403">
            <v>79.345500000000001</v>
          </cell>
          <cell r="AH403">
            <v>0</v>
          </cell>
          <cell r="AN403">
            <v>39.7455</v>
          </cell>
        </row>
        <row r="404">
          <cell r="B404" t="str">
            <v>ZHT2021101400117</v>
          </cell>
          <cell r="F404">
            <v>3</v>
          </cell>
          <cell r="AH404">
            <v>0</v>
          </cell>
          <cell r="AN404">
            <v>0.6</v>
          </cell>
        </row>
        <row r="405">
          <cell r="B405" t="str">
            <v>ZHT2021110400121</v>
          </cell>
          <cell r="F405">
            <v>30</v>
          </cell>
          <cell r="AH405">
            <v>0</v>
          </cell>
          <cell r="AN405">
            <v>0</v>
          </cell>
        </row>
        <row r="406">
          <cell r="B406" t="str">
            <v>ZHT2021092800112</v>
          </cell>
          <cell r="F406">
            <v>92.22</v>
          </cell>
          <cell r="AH406">
            <v>0</v>
          </cell>
          <cell r="AN406">
            <v>12.4497</v>
          </cell>
        </row>
        <row r="407">
          <cell r="B407" t="str">
            <v>ZHT2021101400116</v>
          </cell>
          <cell r="F407">
            <v>18.972246999999999</v>
          </cell>
          <cell r="AH407">
            <v>0</v>
          </cell>
          <cell r="AN407">
            <v>0.56916699999999998</v>
          </cell>
        </row>
        <row r="408">
          <cell r="B408" t="str">
            <v>ZHT2021111800125</v>
          </cell>
          <cell r="F408">
            <v>6</v>
          </cell>
          <cell r="AH408">
            <v>0</v>
          </cell>
          <cell r="AN408">
            <v>0</v>
          </cell>
        </row>
        <row r="409">
          <cell r="B409" t="str">
            <v>虚拟3</v>
          </cell>
          <cell r="F409">
            <v>13.452</v>
          </cell>
          <cell r="AH409">
            <v>0</v>
          </cell>
          <cell r="AN409">
            <v>0</v>
          </cell>
        </row>
        <row r="410">
          <cell r="B410" t="str">
            <v>ZHT2021112200127</v>
          </cell>
          <cell r="F410">
            <v>95.12</v>
          </cell>
          <cell r="AH410">
            <v>0</v>
          </cell>
          <cell r="AN410">
            <v>0</v>
          </cell>
        </row>
        <row r="411">
          <cell r="B411" t="str">
            <v>ZHT2021112200129</v>
          </cell>
          <cell r="F411">
            <v>55.06</v>
          </cell>
          <cell r="AH411">
            <v>0</v>
          </cell>
          <cell r="AN411">
            <v>0</v>
          </cell>
        </row>
        <row r="412">
          <cell r="B412" t="str">
            <v>ZHT2021111900126</v>
          </cell>
          <cell r="F412">
            <v>0</v>
          </cell>
          <cell r="AH412">
            <v>0</v>
          </cell>
          <cell r="AN412">
            <v>0</v>
          </cell>
        </row>
        <row r="413">
          <cell r="B413" t="str">
            <v>ZHT2021112800136</v>
          </cell>
          <cell r="F413">
            <v>12</v>
          </cell>
          <cell r="AH413">
            <v>0</v>
          </cell>
          <cell r="AN413">
            <v>0</v>
          </cell>
        </row>
        <row r="414">
          <cell r="B414" t="str">
            <v>ZHT2021120100139</v>
          </cell>
          <cell r="F414">
            <v>146.04</v>
          </cell>
          <cell r="AH414">
            <v>0</v>
          </cell>
          <cell r="AN414">
            <v>146.04</v>
          </cell>
        </row>
        <row r="415">
          <cell r="B415" t="str">
            <v>ZHT2021120100140</v>
          </cell>
          <cell r="F415">
            <v>74.128540000000001</v>
          </cell>
          <cell r="AH415">
            <v>0</v>
          </cell>
          <cell r="AN415">
            <v>37.128540000000001</v>
          </cell>
        </row>
        <row r="416">
          <cell r="B416" t="str">
            <v>ZHT2021112500133</v>
          </cell>
          <cell r="F416">
            <v>8.9499999999999993</v>
          </cell>
          <cell r="AH416">
            <v>0</v>
          </cell>
          <cell r="AN416">
            <v>0</v>
          </cell>
        </row>
        <row r="417">
          <cell r="B417" t="str">
            <v>ZHT2021112400132</v>
          </cell>
          <cell r="F417">
            <v>83</v>
          </cell>
          <cell r="AH417">
            <v>0</v>
          </cell>
          <cell r="AN417">
            <v>0</v>
          </cell>
        </row>
        <row r="418">
          <cell r="B418" t="str">
            <v>ZHT2021111600124</v>
          </cell>
          <cell r="F418">
            <v>14.989599999999999</v>
          </cell>
          <cell r="AH418">
            <v>0</v>
          </cell>
          <cell r="AN418">
            <v>0</v>
          </cell>
        </row>
        <row r="419">
          <cell r="B419" t="str">
            <v>ZHT2021112200128</v>
          </cell>
          <cell r="F419">
            <v>99.46</v>
          </cell>
          <cell r="AH419">
            <v>0</v>
          </cell>
          <cell r="AN419">
            <v>0</v>
          </cell>
        </row>
        <row r="420">
          <cell r="B420" t="str">
            <v>ZHT2021120200141</v>
          </cell>
          <cell r="F420">
            <v>8.5</v>
          </cell>
          <cell r="AH420">
            <v>0</v>
          </cell>
          <cell r="AN420">
            <v>0</v>
          </cell>
        </row>
        <row r="421">
          <cell r="B421" t="str">
            <v>ZHT2021113000138</v>
          </cell>
          <cell r="F421">
            <v>15</v>
          </cell>
          <cell r="AH421">
            <v>0</v>
          </cell>
          <cell r="AN421">
            <v>0</v>
          </cell>
        </row>
        <row r="422">
          <cell r="B422" t="str">
            <v>ZHT2021112600135</v>
          </cell>
          <cell r="F422">
            <v>149.19999999999999</v>
          </cell>
          <cell r="AH422">
            <v>0</v>
          </cell>
          <cell r="AN422">
            <v>0</v>
          </cell>
        </row>
        <row r="423">
          <cell r="B423" t="str">
            <v>ZHT2021111000123</v>
          </cell>
          <cell r="F423">
            <v>6</v>
          </cell>
          <cell r="AH423">
            <v>0</v>
          </cell>
          <cell r="AN423">
            <v>0</v>
          </cell>
        </row>
        <row r="424">
          <cell r="B424" t="str">
            <v>ZHT2021121000146</v>
          </cell>
          <cell r="F424">
            <v>361.69</v>
          </cell>
          <cell r="AH424">
            <v>0</v>
          </cell>
          <cell r="AN424">
            <v>42.065399999999997</v>
          </cell>
        </row>
        <row r="425">
          <cell r="B425" t="str">
            <v>ZHT2021120700144</v>
          </cell>
          <cell r="F425">
            <v>98.17</v>
          </cell>
          <cell r="AH425">
            <v>0</v>
          </cell>
          <cell r="AN425">
            <v>0</v>
          </cell>
        </row>
        <row r="426">
          <cell r="B426" t="str">
            <v>ZHT2021120700143</v>
          </cell>
          <cell r="F426">
            <v>59.66</v>
          </cell>
          <cell r="AH426">
            <v>0</v>
          </cell>
          <cell r="AN426">
            <v>0</v>
          </cell>
        </row>
        <row r="427">
          <cell r="B427" t="str">
            <v>ZHT2021112200131</v>
          </cell>
          <cell r="F427">
            <v>53.38</v>
          </cell>
          <cell r="AH427">
            <v>0</v>
          </cell>
          <cell r="AN427">
            <v>0</v>
          </cell>
        </row>
        <row r="428">
          <cell r="B428" t="str">
            <v>ZHT2021112200130</v>
          </cell>
          <cell r="F428">
            <v>77.400000000000006</v>
          </cell>
          <cell r="AH428">
            <v>0</v>
          </cell>
          <cell r="AN428">
            <v>0</v>
          </cell>
        </row>
        <row r="429">
          <cell r="B429" t="str">
            <v>ZHT2021121600148</v>
          </cell>
          <cell r="F429">
            <v>100</v>
          </cell>
          <cell r="AH429">
            <v>0</v>
          </cell>
          <cell r="AN429">
            <v>0</v>
          </cell>
        </row>
        <row r="430">
          <cell r="B430" t="str">
            <v>ZHT2021122100151</v>
          </cell>
          <cell r="F430">
            <v>17.753900000000002</v>
          </cell>
          <cell r="AH430">
            <v>0</v>
          </cell>
          <cell r="AN430">
            <v>0</v>
          </cell>
        </row>
        <row r="431">
          <cell r="B431" t="str">
            <v>ZHT2021122700163</v>
          </cell>
          <cell r="F431">
            <v>17.8</v>
          </cell>
          <cell r="AH431">
            <v>0</v>
          </cell>
          <cell r="AN431">
            <v>7.12</v>
          </cell>
        </row>
        <row r="432">
          <cell r="B432" t="str">
            <v>ZHT2021122700165</v>
          </cell>
          <cell r="F432">
            <v>17.7</v>
          </cell>
          <cell r="AH432">
            <v>0</v>
          </cell>
          <cell r="AN432">
            <v>7.08</v>
          </cell>
        </row>
        <row r="433">
          <cell r="B433" t="str">
            <v>ZHT2021112500134</v>
          </cell>
          <cell r="F433">
            <v>28.8</v>
          </cell>
          <cell r="AH433">
            <v>0</v>
          </cell>
          <cell r="AN433">
            <v>0</v>
          </cell>
        </row>
        <row r="434">
          <cell r="B434" t="str">
            <v>ZHT2021121400147</v>
          </cell>
          <cell r="F434">
            <v>246.2362</v>
          </cell>
          <cell r="AH434">
            <v>0</v>
          </cell>
          <cell r="AN434">
            <v>0</v>
          </cell>
        </row>
        <row r="435">
          <cell r="B435" t="str">
            <v>ZHT2021112900137</v>
          </cell>
          <cell r="F435">
            <v>11.63</v>
          </cell>
          <cell r="AH435">
            <v>0</v>
          </cell>
          <cell r="AN435">
            <v>2.33</v>
          </cell>
        </row>
        <row r="436">
          <cell r="B436" t="str">
            <v>ZHT2021122200152</v>
          </cell>
          <cell r="F436">
            <v>2154.6288800000002</v>
          </cell>
          <cell r="AH436">
            <v>553.35926800000004</v>
          </cell>
          <cell r="AN436">
            <v>134.269612</v>
          </cell>
        </row>
        <row r="437">
          <cell r="B437" t="str">
            <v>ZHT2021122400162</v>
          </cell>
          <cell r="F437">
            <v>1500</v>
          </cell>
          <cell r="AH437">
            <v>0</v>
          </cell>
          <cell r="AN437">
            <v>791.5</v>
          </cell>
        </row>
        <row r="438">
          <cell r="B438" t="str">
            <v>ZHT2021120700145</v>
          </cell>
          <cell r="F438">
            <v>170</v>
          </cell>
          <cell r="AH438">
            <v>0</v>
          </cell>
          <cell r="AN438">
            <v>0</v>
          </cell>
        </row>
        <row r="439">
          <cell r="B439" t="str">
            <v>ZHT2021122300161</v>
          </cell>
          <cell r="F439">
            <v>70</v>
          </cell>
          <cell r="AH439">
            <v>0</v>
          </cell>
          <cell r="AN439">
            <v>70</v>
          </cell>
        </row>
        <row r="440">
          <cell r="B440" t="str">
            <v>ZHT2021120600142</v>
          </cell>
          <cell r="F440">
            <v>20</v>
          </cell>
          <cell r="AH440">
            <v>0</v>
          </cell>
          <cell r="AN440">
            <v>0</v>
          </cell>
        </row>
        <row r="441">
          <cell r="B441" t="str">
            <v>ZHT2021121700149</v>
          </cell>
          <cell r="F441">
            <v>153</v>
          </cell>
          <cell r="AH441">
            <v>30.6</v>
          </cell>
          <cell r="AN441">
            <v>0</v>
          </cell>
        </row>
        <row r="442">
          <cell r="B442" t="str">
            <v>ZHT2021122200159</v>
          </cell>
          <cell r="F442">
            <v>35</v>
          </cell>
          <cell r="AH442">
            <v>0</v>
          </cell>
          <cell r="AN442">
            <v>0</v>
          </cell>
        </row>
        <row r="443">
          <cell r="B443" t="str">
            <v>ZHT2022010400003</v>
          </cell>
          <cell r="F443">
            <v>58.6</v>
          </cell>
          <cell r="AH443">
            <v>0</v>
          </cell>
          <cell r="AN443">
            <v>23.44</v>
          </cell>
        </row>
        <row r="444">
          <cell r="B444" t="str">
            <v>ZHT2022010400002</v>
          </cell>
          <cell r="F444">
            <v>470.72899999999998</v>
          </cell>
          <cell r="AH444">
            <v>0</v>
          </cell>
          <cell r="AN444">
            <v>141.21870000000001</v>
          </cell>
        </row>
        <row r="445">
          <cell r="B445" t="str">
            <v>ZHT2021122200158</v>
          </cell>
          <cell r="F445">
            <v>23.75</v>
          </cell>
          <cell r="AH445">
            <v>0</v>
          </cell>
          <cell r="AN445">
            <v>0</v>
          </cell>
        </row>
        <row r="446">
          <cell r="B446" t="str">
            <v>ZHT2021122200156</v>
          </cell>
          <cell r="F446">
            <v>78.849999999999994</v>
          </cell>
          <cell r="AH446">
            <v>0</v>
          </cell>
          <cell r="AN446">
            <v>0</v>
          </cell>
        </row>
        <row r="447">
          <cell r="B447" t="str">
            <v>ZHT2021122200157</v>
          </cell>
          <cell r="F447">
            <v>112</v>
          </cell>
          <cell r="AH447">
            <v>0</v>
          </cell>
          <cell r="AN447">
            <v>0</v>
          </cell>
        </row>
        <row r="448">
          <cell r="B448" t="str">
            <v>ZHT2021122200153</v>
          </cell>
          <cell r="F448">
            <v>45.6</v>
          </cell>
          <cell r="AH448">
            <v>0</v>
          </cell>
          <cell r="AN448">
            <v>0</v>
          </cell>
        </row>
        <row r="449">
          <cell r="B449" t="str">
            <v>ZHT2021122200160</v>
          </cell>
          <cell r="F449">
            <v>44.748778999999999</v>
          </cell>
          <cell r="AH449">
            <v>0</v>
          </cell>
          <cell r="AN449">
            <v>0</v>
          </cell>
        </row>
        <row r="450">
          <cell r="B450" t="str">
            <v>ZHT2021122200154</v>
          </cell>
          <cell r="F450">
            <v>81.3</v>
          </cell>
          <cell r="AH450">
            <v>0</v>
          </cell>
          <cell r="AN450">
            <v>0</v>
          </cell>
        </row>
        <row r="451">
          <cell r="B451" t="str">
            <v>ZHT2021122700164</v>
          </cell>
          <cell r="F451">
            <v>17.940000000000001</v>
          </cell>
          <cell r="AH451">
            <v>0</v>
          </cell>
          <cell r="AN451">
            <v>0</v>
          </cell>
        </row>
        <row r="452">
          <cell r="B452" t="str">
            <v>ZHT2022011000009</v>
          </cell>
          <cell r="F452">
            <v>90</v>
          </cell>
          <cell r="AH452">
            <v>0</v>
          </cell>
          <cell r="AN452">
            <v>0</v>
          </cell>
        </row>
        <row r="453">
          <cell r="B453" t="str">
            <v>ZHT2022011200010</v>
          </cell>
          <cell r="F453">
            <v>83</v>
          </cell>
          <cell r="AH453">
            <v>0</v>
          </cell>
          <cell r="AN453">
            <v>0</v>
          </cell>
        </row>
        <row r="454">
          <cell r="B454" t="str">
            <v>ZHT2022011200012</v>
          </cell>
          <cell r="F454">
            <v>80</v>
          </cell>
          <cell r="AH454">
            <v>0</v>
          </cell>
          <cell r="AN454">
            <v>0</v>
          </cell>
        </row>
        <row r="455">
          <cell r="B455" t="str">
            <v>ZHT2022011200011</v>
          </cell>
          <cell r="F455">
            <v>67</v>
          </cell>
          <cell r="AH455">
            <v>0</v>
          </cell>
          <cell r="AN455">
            <v>0</v>
          </cell>
        </row>
        <row r="456">
          <cell r="B456" t="str">
            <v>ZHT2022010600006</v>
          </cell>
          <cell r="F456">
            <v>21.240100000000002</v>
          </cell>
          <cell r="AH456">
            <v>0</v>
          </cell>
          <cell r="AN456">
            <v>0</v>
          </cell>
        </row>
        <row r="457">
          <cell r="B457" t="str">
            <v>ZHT2021122000150</v>
          </cell>
          <cell r="F457">
            <v>190</v>
          </cell>
          <cell r="AH457">
            <v>0</v>
          </cell>
          <cell r="AN457">
            <v>0</v>
          </cell>
        </row>
        <row r="458">
          <cell r="B458" t="str">
            <v>ZHT2021122800167</v>
          </cell>
          <cell r="F458">
            <v>6.31412</v>
          </cell>
          <cell r="AH458">
            <v>0</v>
          </cell>
          <cell r="AN458">
            <v>0</v>
          </cell>
        </row>
        <row r="459">
          <cell r="B459" t="str">
            <v>ZHT2022011400014</v>
          </cell>
          <cell r="F459">
            <v>5</v>
          </cell>
          <cell r="AH459">
            <v>0</v>
          </cell>
          <cell r="AN459">
            <v>0</v>
          </cell>
        </row>
        <row r="460">
          <cell r="B460" t="str">
            <v>ZHT2022010600005</v>
          </cell>
          <cell r="F460">
            <v>237.06</v>
          </cell>
          <cell r="AH460">
            <v>0</v>
          </cell>
          <cell r="AN460">
            <v>11.853</v>
          </cell>
        </row>
        <row r="461">
          <cell r="B461" t="str">
            <v>ZHT2021123100169</v>
          </cell>
          <cell r="F461">
            <v>6</v>
          </cell>
          <cell r="AH461">
            <v>0</v>
          </cell>
          <cell r="AN461">
            <v>0</v>
          </cell>
        </row>
        <row r="462">
          <cell r="B462" t="str">
            <v>ZHT2022010400001</v>
          </cell>
          <cell r="F462">
            <v>72.650000000000006</v>
          </cell>
          <cell r="AH462">
            <v>0</v>
          </cell>
          <cell r="AN462">
            <v>0</v>
          </cell>
        </row>
        <row r="463">
          <cell r="B463" t="str">
            <v>ZHT2022012400015</v>
          </cell>
          <cell r="F463">
            <v>49.2408</v>
          </cell>
          <cell r="AH463">
            <v>0</v>
          </cell>
          <cell r="AN463">
            <v>15.021800000000001</v>
          </cell>
        </row>
        <row r="464">
          <cell r="B464" t="str">
            <v>ZHT2021122700166</v>
          </cell>
          <cell r="F464">
            <v>26.03</v>
          </cell>
          <cell r="AH464">
            <v>0</v>
          </cell>
          <cell r="AN464">
            <v>0</v>
          </cell>
        </row>
        <row r="465">
          <cell r="B465" t="str">
            <v>ZHT2022022400019</v>
          </cell>
          <cell r="F465">
            <v>14.93624</v>
          </cell>
          <cell r="AH465">
            <v>0</v>
          </cell>
          <cell r="AN465">
            <v>0</v>
          </cell>
        </row>
        <row r="466">
          <cell r="B466" t="str">
            <v>ZHT2022022200017</v>
          </cell>
          <cell r="F466">
            <v>67</v>
          </cell>
          <cell r="AH466">
            <v>0</v>
          </cell>
          <cell r="AN466">
            <v>8.4</v>
          </cell>
        </row>
        <row r="467">
          <cell r="B467" t="str">
            <v>ZHT2022011000008</v>
          </cell>
          <cell r="F467">
            <v>25</v>
          </cell>
          <cell r="AH467">
            <v>0</v>
          </cell>
          <cell r="AN467">
            <v>0</v>
          </cell>
        </row>
        <row r="468">
          <cell r="B468" t="str">
            <v>ZHT2022022100016</v>
          </cell>
          <cell r="F468">
            <v>10.084624</v>
          </cell>
          <cell r="AH468">
            <v>0</v>
          </cell>
          <cell r="AN468">
            <v>0</v>
          </cell>
        </row>
        <row r="469">
          <cell r="B469" t="str">
            <v>ZHT2022031400027</v>
          </cell>
          <cell r="F469">
            <v>37.799999999999997</v>
          </cell>
          <cell r="AH469">
            <v>0</v>
          </cell>
          <cell r="AN469">
            <v>0</v>
          </cell>
        </row>
        <row r="470">
          <cell r="B470" t="str">
            <v>ZHT2022030800022</v>
          </cell>
          <cell r="F470">
            <v>48.9206</v>
          </cell>
          <cell r="AH470">
            <v>0</v>
          </cell>
          <cell r="AN470">
            <v>29.352360000000001</v>
          </cell>
        </row>
        <row r="471">
          <cell r="B471" t="str">
            <v>ZHT2022022400018</v>
          </cell>
          <cell r="F471">
            <v>355.68</v>
          </cell>
          <cell r="AH471">
            <v>0</v>
          </cell>
          <cell r="AN471">
            <v>71.135999999999996</v>
          </cell>
        </row>
        <row r="472">
          <cell r="B472" t="str">
            <v>ZHT2022050400036</v>
          </cell>
          <cell r="F472">
            <v>287.02499999999998</v>
          </cell>
          <cell r="AH472">
            <v>0</v>
          </cell>
          <cell r="AN472">
            <v>0</v>
          </cell>
        </row>
        <row r="473">
          <cell r="B473" t="str">
            <v>ZHT2022050400035</v>
          </cell>
          <cell r="F473">
            <v>70</v>
          </cell>
          <cell r="AH473">
            <v>0</v>
          </cell>
          <cell r="AN473">
            <v>0</v>
          </cell>
        </row>
        <row r="474">
          <cell r="B474" t="str">
            <v>ZHT2022050900037</v>
          </cell>
          <cell r="F474">
            <v>2952</v>
          </cell>
          <cell r="AH474">
            <v>0</v>
          </cell>
          <cell r="AN474">
            <v>1788.4005</v>
          </cell>
        </row>
        <row r="475">
          <cell r="B475" t="str">
            <v>ZHT2022030800023</v>
          </cell>
          <cell r="F475">
            <v>125.00326099999999</v>
          </cell>
          <cell r="AH475">
            <v>0</v>
          </cell>
          <cell r="AN475">
            <v>20.003260999999998</v>
          </cell>
        </row>
        <row r="476">
          <cell r="B476" t="str">
            <v>ZHT2022051300038</v>
          </cell>
          <cell r="F476">
            <v>2168.6999999999998</v>
          </cell>
          <cell r="AH476">
            <v>0</v>
          </cell>
          <cell r="AN476">
            <v>1522.12</v>
          </cell>
        </row>
        <row r="477">
          <cell r="B477" t="str">
            <v>ZHT2022031100026</v>
          </cell>
          <cell r="F477">
            <v>150</v>
          </cell>
          <cell r="AH477">
            <v>0</v>
          </cell>
          <cell r="AN477">
            <v>30</v>
          </cell>
        </row>
        <row r="478">
          <cell r="B478" t="str">
            <v>ZHT2022052600040</v>
          </cell>
          <cell r="F478">
            <v>41.0839</v>
          </cell>
          <cell r="AH478">
            <v>0</v>
          </cell>
          <cell r="AN478">
            <v>24.65034</v>
          </cell>
        </row>
        <row r="479">
          <cell r="B479" t="str">
            <v>ZHT2021122200155</v>
          </cell>
          <cell r="F479">
            <v>6.4748999999999999</v>
          </cell>
          <cell r="AH479">
            <v>0.57985200000000003</v>
          </cell>
          <cell r="AN479">
            <v>0</v>
          </cell>
        </row>
        <row r="480">
          <cell r="B480" t="str">
            <v>ZHT2022031100025</v>
          </cell>
          <cell r="F480">
            <v>95</v>
          </cell>
          <cell r="AH480">
            <v>0</v>
          </cell>
          <cell r="AN480">
            <v>7.7163000000000004</v>
          </cell>
        </row>
        <row r="481">
          <cell r="B481" t="str">
            <v>ZHT2022061300045</v>
          </cell>
          <cell r="F481">
            <v>12.18</v>
          </cell>
          <cell r="AH481">
            <v>0</v>
          </cell>
          <cell r="AN481">
            <v>9.2568000000000001</v>
          </cell>
        </row>
        <row r="482">
          <cell r="B482" t="str">
            <v>ZHT2022031700033</v>
          </cell>
          <cell r="F482">
            <v>15.694448</v>
          </cell>
          <cell r="AH482">
            <v>0</v>
          </cell>
          <cell r="AN482">
            <v>0</v>
          </cell>
        </row>
        <row r="483">
          <cell r="B483" t="str">
            <v>ZHT2022022500020</v>
          </cell>
          <cell r="F483">
            <v>14.93624</v>
          </cell>
          <cell r="AH483">
            <v>0</v>
          </cell>
          <cell r="AN483">
            <v>0</v>
          </cell>
        </row>
        <row r="484">
          <cell r="B484" t="str">
            <v>ZHT2022060600043</v>
          </cell>
          <cell r="F484">
            <v>1737.03</v>
          </cell>
          <cell r="AH484">
            <v>0</v>
          </cell>
          <cell r="AN484">
            <v>928.44039999999995</v>
          </cell>
        </row>
        <row r="485">
          <cell r="B485" t="str">
            <v>ZHT2022061700046</v>
          </cell>
          <cell r="F485">
            <v>97.833600000000004</v>
          </cell>
          <cell r="AH485">
            <v>0</v>
          </cell>
          <cell r="AN485">
            <v>19.566723</v>
          </cell>
        </row>
        <row r="486">
          <cell r="B486" t="str">
            <v>ZHT2022032100034</v>
          </cell>
          <cell r="F486">
            <v>10.3</v>
          </cell>
          <cell r="AH486">
            <v>0</v>
          </cell>
          <cell r="AN486">
            <v>0</v>
          </cell>
        </row>
        <row r="487">
          <cell r="B487" t="str">
            <v>ZHT2022060600044</v>
          </cell>
          <cell r="F487">
            <v>10</v>
          </cell>
          <cell r="AH487">
            <v>0</v>
          </cell>
          <cell r="AN487">
            <v>0</v>
          </cell>
        </row>
        <row r="488">
          <cell r="B488" t="str">
            <v>ZHT2022031600029</v>
          </cell>
          <cell r="F488">
            <v>248</v>
          </cell>
          <cell r="AH488">
            <v>0</v>
          </cell>
          <cell r="AN488">
            <v>0</v>
          </cell>
        </row>
        <row r="489">
          <cell r="B489" t="str">
            <v>ZHT2022031400028</v>
          </cell>
          <cell r="F489">
            <v>16</v>
          </cell>
          <cell r="AH489">
            <v>0</v>
          </cell>
          <cell r="AN489">
            <v>0</v>
          </cell>
        </row>
        <row r="490">
          <cell r="B490" t="str">
            <v>ZHT2022031700032</v>
          </cell>
          <cell r="F490">
            <v>12.631665</v>
          </cell>
          <cell r="AH490">
            <v>0</v>
          </cell>
          <cell r="AN490">
            <v>0</v>
          </cell>
        </row>
        <row r="491">
          <cell r="B491" t="str">
            <v>ZHT2022011200013</v>
          </cell>
          <cell r="F491">
            <v>13.6334</v>
          </cell>
          <cell r="AH491">
            <v>0</v>
          </cell>
          <cell r="AN491">
            <v>0</v>
          </cell>
        </row>
        <row r="492">
          <cell r="B492" t="str">
            <v>ZHT2022031700030</v>
          </cell>
          <cell r="F492">
            <v>10.084624</v>
          </cell>
          <cell r="AH492">
            <v>0</v>
          </cell>
          <cell r="AN492">
            <v>0</v>
          </cell>
        </row>
        <row r="493">
          <cell r="B493" t="str">
            <v>ZHT2022062400048</v>
          </cell>
          <cell r="F493">
            <v>70</v>
          </cell>
          <cell r="AH493">
            <v>0</v>
          </cell>
          <cell r="AN493">
            <v>35</v>
          </cell>
        </row>
        <row r="494">
          <cell r="B494" t="str">
            <v>ZHT2022060200042</v>
          </cell>
          <cell r="F494">
            <v>71.400000000000006</v>
          </cell>
          <cell r="AH494">
            <v>0</v>
          </cell>
          <cell r="AN494">
            <v>61.4</v>
          </cell>
        </row>
        <row r="495">
          <cell r="B495" t="str">
            <v>ZHT2022070500054</v>
          </cell>
          <cell r="F495">
            <v>12.371524000000001</v>
          </cell>
          <cell r="AH495">
            <v>0</v>
          </cell>
          <cell r="AN495">
            <v>0</v>
          </cell>
        </row>
        <row r="496">
          <cell r="B496" t="str">
            <v>ZHT2022052800041</v>
          </cell>
          <cell r="F496">
            <v>51.408000000000001</v>
          </cell>
          <cell r="AH496">
            <v>0</v>
          </cell>
          <cell r="AN496">
            <v>0</v>
          </cell>
        </row>
        <row r="497">
          <cell r="B497" t="str">
            <v>ZHT2022071800057</v>
          </cell>
          <cell r="F497">
            <v>52.7074</v>
          </cell>
          <cell r="AH497">
            <v>0</v>
          </cell>
          <cell r="AN497">
            <v>0</v>
          </cell>
        </row>
        <row r="498">
          <cell r="B498" t="str">
            <v>ZHT2022072800060</v>
          </cell>
          <cell r="F498">
            <v>19.204699999999999</v>
          </cell>
          <cell r="AH498">
            <v>0</v>
          </cell>
          <cell r="AN498">
            <v>19.204699999999999</v>
          </cell>
        </row>
        <row r="499">
          <cell r="B499" t="str">
            <v>ZHT2022071500055</v>
          </cell>
          <cell r="F499">
            <v>35.387300000000003</v>
          </cell>
          <cell r="AH499">
            <v>0</v>
          </cell>
          <cell r="AN499">
            <v>21.232379999999999</v>
          </cell>
        </row>
        <row r="500">
          <cell r="B500" t="str">
            <v>ZHT2022070400053</v>
          </cell>
          <cell r="F500">
            <v>328.8458</v>
          </cell>
          <cell r="AH500">
            <v>0</v>
          </cell>
          <cell r="AN500">
            <v>32.88458</v>
          </cell>
        </row>
        <row r="501">
          <cell r="B501" t="str">
            <v>ZHT2022022500021</v>
          </cell>
          <cell r="F501">
            <v>12.311024</v>
          </cell>
          <cell r="AH501">
            <v>0</v>
          </cell>
          <cell r="AN501">
            <v>0</v>
          </cell>
        </row>
        <row r="502">
          <cell r="B502" t="str">
            <v>ZHT2022081000062</v>
          </cell>
          <cell r="F502">
            <v>28</v>
          </cell>
          <cell r="AH502">
            <v>0</v>
          </cell>
          <cell r="AN502">
            <v>0</v>
          </cell>
        </row>
        <row r="503">
          <cell r="B503" t="str">
            <v>ZHT2022082400069</v>
          </cell>
          <cell r="F503">
            <v>169.411</v>
          </cell>
          <cell r="AH503">
            <v>16.941099999999999</v>
          </cell>
          <cell r="AN503">
            <v>0</v>
          </cell>
        </row>
        <row r="504">
          <cell r="B504" t="str">
            <v>ZHT2022062900051</v>
          </cell>
          <cell r="F504">
            <v>86.2</v>
          </cell>
          <cell r="AH504">
            <v>0</v>
          </cell>
          <cell r="AN504">
            <v>0</v>
          </cell>
        </row>
        <row r="505">
          <cell r="B505" t="str">
            <v>ZHT2022070100052</v>
          </cell>
          <cell r="F505">
            <v>66.2</v>
          </cell>
          <cell r="AH505">
            <v>0</v>
          </cell>
          <cell r="AN505">
            <v>0</v>
          </cell>
        </row>
        <row r="506">
          <cell r="B506" t="str">
            <v>ZHT2022081500063</v>
          </cell>
          <cell r="F506">
            <v>10</v>
          </cell>
          <cell r="AH506">
            <v>0</v>
          </cell>
          <cell r="AN506">
            <v>0</v>
          </cell>
        </row>
        <row r="507">
          <cell r="B507" t="str">
            <v>ZHT2022090100071</v>
          </cell>
          <cell r="F507">
            <v>19.05</v>
          </cell>
          <cell r="AH507">
            <v>0</v>
          </cell>
          <cell r="AN507">
            <v>0</v>
          </cell>
        </row>
        <row r="508">
          <cell r="B508" t="str">
            <v>ZHT2022082400068</v>
          </cell>
          <cell r="F508">
            <v>378</v>
          </cell>
          <cell r="AH508">
            <v>0</v>
          </cell>
          <cell r="AN508">
            <v>75.599999999999994</v>
          </cell>
        </row>
        <row r="509">
          <cell r="B509" t="str">
            <v>ZHT2022080200061</v>
          </cell>
          <cell r="F509">
            <v>75</v>
          </cell>
          <cell r="AH509">
            <v>0</v>
          </cell>
          <cell r="AN509">
            <v>0</v>
          </cell>
        </row>
        <row r="510">
          <cell r="B510" t="str">
            <v>ZHT2022091600076</v>
          </cell>
          <cell r="F510">
            <v>28.983599999999999</v>
          </cell>
          <cell r="AH510">
            <v>0</v>
          </cell>
          <cell r="AN510">
            <v>0</v>
          </cell>
        </row>
        <row r="511">
          <cell r="B511" t="str">
            <v>ZHT2022091600077</v>
          </cell>
          <cell r="F511">
            <v>18.43</v>
          </cell>
          <cell r="AH511">
            <v>0</v>
          </cell>
          <cell r="AN511">
            <v>0</v>
          </cell>
        </row>
        <row r="512">
          <cell r="B512" t="str">
            <v>ZHT2022081500064</v>
          </cell>
          <cell r="F512">
            <v>97.5</v>
          </cell>
          <cell r="AH512">
            <v>0</v>
          </cell>
          <cell r="AN512">
            <v>21.265499999999999</v>
          </cell>
        </row>
        <row r="513">
          <cell r="B513" t="str">
            <v>ZHT2022091900078</v>
          </cell>
          <cell r="F513">
            <v>14.5</v>
          </cell>
          <cell r="AH513">
            <v>0</v>
          </cell>
          <cell r="AN513">
            <v>0.72499999999999998</v>
          </cell>
        </row>
        <row r="514">
          <cell r="B514" t="str">
            <v>ZHT2022090600073</v>
          </cell>
          <cell r="F514">
            <v>26</v>
          </cell>
          <cell r="AH514">
            <v>0</v>
          </cell>
          <cell r="AN514">
            <v>0</v>
          </cell>
        </row>
        <row r="515">
          <cell r="B515" t="str">
            <v>ZHT2022062300047</v>
          </cell>
          <cell r="F515">
            <v>312</v>
          </cell>
          <cell r="AH515">
            <v>0</v>
          </cell>
          <cell r="AN515">
            <v>222.31200000000001</v>
          </cell>
        </row>
        <row r="516">
          <cell r="B516" t="str">
            <v>ZHT2022081700066</v>
          </cell>
          <cell r="F516">
            <v>29.829499999999999</v>
          </cell>
          <cell r="AH516">
            <v>0</v>
          </cell>
          <cell r="AN516">
            <v>0</v>
          </cell>
        </row>
        <row r="517">
          <cell r="B517" t="str">
            <v>ZHT2022092800083</v>
          </cell>
          <cell r="F517">
            <v>944.74</v>
          </cell>
          <cell r="AH517">
            <v>67.6434</v>
          </cell>
          <cell r="AN517">
            <v>562.02859999999998</v>
          </cell>
        </row>
        <row r="518">
          <cell r="B518" t="str">
            <v>ZHT2022092000079</v>
          </cell>
          <cell r="F518">
            <v>394.608</v>
          </cell>
          <cell r="AH518">
            <v>0</v>
          </cell>
          <cell r="AN518">
            <v>0</v>
          </cell>
        </row>
        <row r="519">
          <cell r="B519" t="str">
            <v>ZHT2022092900084</v>
          </cell>
          <cell r="F519">
            <v>4.8499999999999996</v>
          </cell>
          <cell r="AH519">
            <v>0</v>
          </cell>
          <cell r="AN519">
            <v>0</v>
          </cell>
        </row>
        <row r="520">
          <cell r="B520" t="str">
            <v>ZHT2022092200080</v>
          </cell>
          <cell r="F520">
            <v>63.5</v>
          </cell>
          <cell r="AH520">
            <v>0</v>
          </cell>
          <cell r="AN520">
            <v>3.35</v>
          </cell>
        </row>
        <row r="521">
          <cell r="B521" t="str">
            <v>ZHT2022082300067</v>
          </cell>
          <cell r="F521">
            <v>11.327184000000001</v>
          </cell>
          <cell r="AH521">
            <v>0</v>
          </cell>
          <cell r="AN521">
            <v>0</v>
          </cell>
        </row>
        <row r="522">
          <cell r="B522" t="str">
            <v>ZHT2022092600081</v>
          </cell>
          <cell r="F522">
            <v>15</v>
          </cell>
          <cell r="AH522">
            <v>0</v>
          </cell>
          <cell r="AN522">
            <v>7.5</v>
          </cell>
        </row>
        <row r="523">
          <cell r="B523" t="str">
            <v>ZHT2022051300039</v>
          </cell>
          <cell r="F523">
            <v>43</v>
          </cell>
          <cell r="AH523">
            <v>0</v>
          </cell>
          <cell r="AN523">
            <v>4.3</v>
          </cell>
        </row>
        <row r="524">
          <cell r="B524" t="str">
            <v>ZHT2022100900087</v>
          </cell>
          <cell r="F524">
            <v>5</v>
          </cell>
          <cell r="AH524">
            <v>0</v>
          </cell>
          <cell r="AN524">
            <v>0</v>
          </cell>
        </row>
        <row r="525">
          <cell r="B525" t="str">
            <v>ZHT2022101900088</v>
          </cell>
          <cell r="F525">
            <v>8.3000000000000007</v>
          </cell>
          <cell r="AH525">
            <v>0</v>
          </cell>
          <cell r="AN525">
            <v>0</v>
          </cell>
        </row>
        <row r="526">
          <cell r="B526" t="str">
            <v>ZHT2022090200072</v>
          </cell>
          <cell r="F526">
            <v>9</v>
          </cell>
          <cell r="AH526">
            <v>0</v>
          </cell>
          <cell r="AN526">
            <v>0</v>
          </cell>
        </row>
        <row r="527">
          <cell r="B527" t="str">
            <v>ZHT2022071500056</v>
          </cell>
          <cell r="F527">
            <v>57.392400000000002</v>
          </cell>
          <cell r="AH527">
            <v>0</v>
          </cell>
          <cell r="AN527">
            <v>57.392400000000002</v>
          </cell>
        </row>
        <row r="528">
          <cell r="B528" t="str">
            <v>ZHT2022090100070</v>
          </cell>
          <cell r="F528">
            <v>66.2</v>
          </cell>
          <cell r="AH528">
            <v>0</v>
          </cell>
          <cell r="AN528">
            <v>0</v>
          </cell>
        </row>
        <row r="529">
          <cell r="B529" t="str">
            <v>ZHT2022091400075</v>
          </cell>
          <cell r="F529">
            <v>17.721140999999999</v>
          </cell>
          <cell r="AH529">
            <v>0</v>
          </cell>
          <cell r="AN529">
            <v>0</v>
          </cell>
        </row>
        <row r="530">
          <cell r="B530" t="str">
            <v>ZHT2022102400089</v>
          </cell>
          <cell r="F530">
            <v>455</v>
          </cell>
          <cell r="AH530">
            <v>36</v>
          </cell>
          <cell r="AN530">
            <v>45.5</v>
          </cell>
        </row>
        <row r="531">
          <cell r="B531" t="str">
            <v>ZHT2022110300093</v>
          </cell>
          <cell r="F531">
            <v>74.959999999999994</v>
          </cell>
          <cell r="AH531">
            <v>0</v>
          </cell>
          <cell r="AN531">
            <v>0</v>
          </cell>
        </row>
        <row r="532">
          <cell r="B532" t="str">
            <v>ZHT2022092800082</v>
          </cell>
          <cell r="F532">
            <v>2827.8042</v>
          </cell>
          <cell r="AH532">
            <v>0</v>
          </cell>
          <cell r="AN532">
            <v>412.54169999999999</v>
          </cell>
        </row>
        <row r="533">
          <cell r="B533" t="str">
            <v>ZHT2022112200101</v>
          </cell>
          <cell r="F533">
            <v>598.31349999999998</v>
          </cell>
          <cell r="AH533">
            <v>0</v>
          </cell>
          <cell r="AN533">
            <v>79.147989999999893</v>
          </cell>
        </row>
        <row r="534">
          <cell r="B534" t="str">
            <v>ZHT2022112200102</v>
          </cell>
          <cell r="F534">
            <v>710.08590000000004</v>
          </cell>
          <cell r="AH534">
            <v>0</v>
          </cell>
          <cell r="AN534">
            <v>99.942200000000099</v>
          </cell>
        </row>
        <row r="535">
          <cell r="B535" t="str">
            <v>ZHT2022100800085</v>
          </cell>
          <cell r="F535">
            <v>9.3245000000000005</v>
          </cell>
          <cell r="AH535">
            <v>0</v>
          </cell>
          <cell r="AN535">
            <v>0</v>
          </cell>
        </row>
        <row r="536">
          <cell r="B536" t="str">
            <v>ZHT2022102800091</v>
          </cell>
          <cell r="F536">
            <v>27.25</v>
          </cell>
          <cell r="AH536">
            <v>0</v>
          </cell>
          <cell r="AN536">
            <v>0</v>
          </cell>
        </row>
        <row r="537">
          <cell r="B537" t="str">
            <v>ZHT2022112200098</v>
          </cell>
          <cell r="F537">
            <v>122.6738</v>
          </cell>
          <cell r="AH537">
            <v>0</v>
          </cell>
          <cell r="AN537">
            <v>-2.80000000003611E-5</v>
          </cell>
        </row>
        <row r="538">
          <cell r="B538" t="str">
            <v>ZHT2022112200099</v>
          </cell>
          <cell r="F538">
            <v>278</v>
          </cell>
          <cell r="AH538">
            <v>0</v>
          </cell>
          <cell r="AN538">
            <v>99.6</v>
          </cell>
        </row>
        <row r="539">
          <cell r="B539" t="str">
            <v>ZHT2022112200100</v>
          </cell>
          <cell r="F539">
            <v>258</v>
          </cell>
          <cell r="AH539">
            <v>0</v>
          </cell>
          <cell r="AN539">
            <v>0</v>
          </cell>
        </row>
        <row r="540">
          <cell r="B540" t="str">
            <v>ZHT2022112300104</v>
          </cell>
          <cell r="F540">
            <v>802.50570000000005</v>
          </cell>
          <cell r="AH540">
            <v>0</v>
          </cell>
          <cell r="AN540">
            <v>802.50570000000005</v>
          </cell>
        </row>
        <row r="541">
          <cell r="B541" t="str">
            <v>ZHT2022112500106</v>
          </cell>
          <cell r="F541">
            <v>180</v>
          </cell>
          <cell r="AH541">
            <v>0</v>
          </cell>
          <cell r="AN541">
            <v>0</v>
          </cell>
        </row>
        <row r="542">
          <cell r="B542" t="str">
            <v>ZHT2022110800094</v>
          </cell>
          <cell r="F542">
            <v>167</v>
          </cell>
          <cell r="AH542">
            <v>0</v>
          </cell>
          <cell r="AN542">
            <v>66.8</v>
          </cell>
        </row>
        <row r="543">
          <cell r="B543" t="str">
            <v>ZHT2022111800096</v>
          </cell>
          <cell r="F543">
            <v>26.4</v>
          </cell>
          <cell r="AH543">
            <v>0</v>
          </cell>
          <cell r="AN543">
            <v>0</v>
          </cell>
        </row>
        <row r="544">
          <cell r="B544" t="str">
            <v>ZHT2022111400095</v>
          </cell>
          <cell r="F544">
            <v>6.8</v>
          </cell>
          <cell r="AH544">
            <v>0</v>
          </cell>
          <cell r="AN544">
            <v>0</v>
          </cell>
        </row>
        <row r="545">
          <cell r="B545" t="str">
            <v>ZHT2022031700031</v>
          </cell>
          <cell r="F545">
            <v>12.311024</v>
          </cell>
          <cell r="AH545">
            <v>0</v>
          </cell>
          <cell r="AN545">
            <v>0</v>
          </cell>
        </row>
        <row r="546">
          <cell r="B546" t="str">
            <v>ZHT2022112300103</v>
          </cell>
          <cell r="F546">
            <v>3.3786999999999998</v>
          </cell>
          <cell r="AH546">
            <v>0</v>
          </cell>
          <cell r="AN546">
            <v>0</v>
          </cell>
        </row>
        <row r="547">
          <cell r="B547" t="str">
            <v>ZHT2022103100092</v>
          </cell>
          <cell r="F547">
            <v>18.21</v>
          </cell>
          <cell r="AH547">
            <v>0</v>
          </cell>
          <cell r="AN547">
            <v>0</v>
          </cell>
        </row>
        <row r="548">
          <cell r="B548" t="str">
            <v>ZHT2022120900108</v>
          </cell>
          <cell r="F548">
            <v>70</v>
          </cell>
          <cell r="AH548">
            <v>0</v>
          </cell>
          <cell r="AN548">
            <v>0</v>
          </cell>
        </row>
        <row r="549">
          <cell r="B549" t="str">
            <v>ZHT2022121200109</v>
          </cell>
          <cell r="F549">
            <v>70</v>
          </cell>
          <cell r="AH549">
            <v>0</v>
          </cell>
          <cell r="AN549">
            <v>0</v>
          </cell>
        </row>
        <row r="550">
          <cell r="B550" t="str">
            <v>ZHT2022121600114</v>
          </cell>
          <cell r="F550">
            <v>130</v>
          </cell>
          <cell r="AH550">
            <v>0</v>
          </cell>
          <cell r="AN550">
            <v>0</v>
          </cell>
        </row>
        <row r="551">
          <cell r="B551" t="str">
            <v>ZHT2022122000120</v>
          </cell>
          <cell r="F551">
            <v>50</v>
          </cell>
          <cell r="AH551">
            <v>0</v>
          </cell>
          <cell r="AN551">
            <v>0</v>
          </cell>
        </row>
        <row r="552">
          <cell r="B552" t="str">
            <v>ZHT2022121900115</v>
          </cell>
          <cell r="F552">
            <v>48</v>
          </cell>
          <cell r="AH552">
            <v>0</v>
          </cell>
          <cell r="AN552">
            <v>4.8</v>
          </cell>
        </row>
        <row r="553">
          <cell r="B553" t="str">
            <v>ZHT2022121900116</v>
          </cell>
          <cell r="F553">
            <v>82</v>
          </cell>
          <cell r="AH553">
            <v>0</v>
          </cell>
          <cell r="AN553">
            <v>8.1999999999999993</v>
          </cell>
        </row>
        <row r="554">
          <cell r="B554" t="str">
            <v>ZHT2022122000118</v>
          </cell>
          <cell r="F554">
            <v>84</v>
          </cell>
          <cell r="AH554">
            <v>0</v>
          </cell>
          <cell r="AN554">
            <v>0</v>
          </cell>
        </row>
        <row r="555">
          <cell r="B555" t="str">
            <v>ZHT2022121200110</v>
          </cell>
          <cell r="F555">
            <v>40</v>
          </cell>
          <cell r="AH555">
            <v>0</v>
          </cell>
          <cell r="AN555">
            <v>0</v>
          </cell>
        </row>
        <row r="556">
          <cell r="B556" t="str">
            <v>ZHT2022122000119</v>
          </cell>
          <cell r="F556">
            <v>23.3949</v>
          </cell>
          <cell r="AH556">
            <v>0</v>
          </cell>
          <cell r="AN556">
            <v>0</v>
          </cell>
        </row>
        <row r="557">
          <cell r="B557" t="str">
            <v>ZHT2022122100121</v>
          </cell>
          <cell r="F557">
            <v>50</v>
          </cell>
          <cell r="AH557">
            <v>0</v>
          </cell>
          <cell r="AN557">
            <v>0</v>
          </cell>
        </row>
        <row r="558">
          <cell r="B558" t="str">
            <v>ZHT2022112100097</v>
          </cell>
          <cell r="F558">
            <v>25</v>
          </cell>
          <cell r="AH558">
            <v>0</v>
          </cell>
          <cell r="AN558">
            <v>0</v>
          </cell>
        </row>
        <row r="559">
          <cell r="B559" t="str">
            <v>ZHT2022031000024</v>
          </cell>
          <cell r="F559">
            <v>36.364800000000002</v>
          </cell>
          <cell r="AH559">
            <v>36.364800000000002</v>
          </cell>
          <cell r="AN559">
            <v>0</v>
          </cell>
        </row>
        <row r="560">
          <cell r="B560" t="str">
            <v>ZHT2023032800029</v>
          </cell>
          <cell r="F560">
            <v>736.7</v>
          </cell>
          <cell r="AH560">
            <v>0</v>
          </cell>
          <cell r="AN560">
            <v>36.835000000000001</v>
          </cell>
        </row>
        <row r="561">
          <cell r="B561" t="str">
            <v>ZHT2023033100031</v>
          </cell>
          <cell r="F561">
            <v>239.8</v>
          </cell>
          <cell r="AH561">
            <v>0</v>
          </cell>
          <cell r="AN561">
            <v>35.97</v>
          </cell>
        </row>
        <row r="562">
          <cell r="B562" t="str">
            <v>ZHT2022072600059</v>
          </cell>
          <cell r="F562">
            <v>42</v>
          </cell>
          <cell r="AH562">
            <v>0</v>
          </cell>
          <cell r="AN562">
            <v>2.8</v>
          </cell>
        </row>
        <row r="563">
          <cell r="B563" t="str">
            <v>ZHT2022091400074</v>
          </cell>
          <cell r="F563">
            <v>15.6584</v>
          </cell>
          <cell r="AH563">
            <v>4.4201480000000002</v>
          </cell>
          <cell r="AN563">
            <v>11.238251999999999</v>
          </cell>
        </row>
        <row r="564">
          <cell r="B564" t="str">
            <v>ZHT2022102400090</v>
          </cell>
          <cell r="F564">
            <v>41.425235000000001</v>
          </cell>
          <cell r="AH564">
            <v>10.425235000000001</v>
          </cell>
          <cell r="AN564">
            <v>0</v>
          </cell>
        </row>
        <row r="565">
          <cell r="B565" t="str">
            <v>ZHT2022112300105</v>
          </cell>
          <cell r="F565">
            <v>67.215800000000002</v>
          </cell>
          <cell r="AH565">
            <v>0</v>
          </cell>
          <cell r="AN565">
            <v>53.772640000000003</v>
          </cell>
        </row>
        <row r="566">
          <cell r="B566" t="str">
            <v>ZHT2022120500107</v>
          </cell>
          <cell r="F566">
            <v>159.80000000000001</v>
          </cell>
          <cell r="AH566">
            <v>0</v>
          </cell>
          <cell r="AN566">
            <v>31.96</v>
          </cell>
        </row>
        <row r="567">
          <cell r="B567" t="str">
            <v>ZHT2022121400111</v>
          </cell>
          <cell r="F567">
            <v>30.2</v>
          </cell>
          <cell r="AH567">
            <v>0</v>
          </cell>
          <cell r="AN567">
            <v>30.2</v>
          </cell>
        </row>
        <row r="568">
          <cell r="B568" t="str">
            <v>ZHT2022121400112</v>
          </cell>
          <cell r="F568">
            <v>162.69999999999999</v>
          </cell>
          <cell r="AH568">
            <v>0</v>
          </cell>
          <cell r="AN568">
            <v>24.405000000000001</v>
          </cell>
        </row>
        <row r="569">
          <cell r="B569" t="str">
            <v>ZHT2022122100122</v>
          </cell>
          <cell r="F569">
            <v>0</v>
          </cell>
          <cell r="AH569">
            <v>0</v>
          </cell>
          <cell r="AN569">
            <v>0</v>
          </cell>
        </row>
        <row r="570">
          <cell r="B570" t="str">
            <v>ZHT2022122800127</v>
          </cell>
          <cell r="F570">
            <v>142</v>
          </cell>
          <cell r="AH570">
            <v>0</v>
          </cell>
          <cell r="AN570">
            <v>112.762</v>
          </cell>
        </row>
        <row r="571">
          <cell r="B571" t="str">
            <v>ZHT2022122800128</v>
          </cell>
          <cell r="F571">
            <v>195</v>
          </cell>
          <cell r="AH571">
            <v>0</v>
          </cell>
          <cell r="AN571">
            <v>97.5</v>
          </cell>
        </row>
        <row r="572">
          <cell r="B572" t="str">
            <v>ZHT2022122800125</v>
          </cell>
          <cell r="F572">
            <v>12.824999999999999</v>
          </cell>
          <cell r="AH572">
            <v>0</v>
          </cell>
          <cell r="AN572">
            <v>0</v>
          </cell>
        </row>
        <row r="573">
          <cell r="B573" t="str">
            <v>ZHT2022122800126</v>
          </cell>
          <cell r="F573">
            <v>16.5</v>
          </cell>
          <cell r="AH573">
            <v>0</v>
          </cell>
          <cell r="AN573">
            <v>0</v>
          </cell>
        </row>
        <row r="574">
          <cell r="B574" t="str">
            <v>ZHT2023010600006</v>
          </cell>
          <cell r="F574">
            <v>193.707898</v>
          </cell>
          <cell r="AH574">
            <v>0</v>
          </cell>
          <cell r="AN574">
            <v>3.1228950000000002</v>
          </cell>
        </row>
        <row r="575">
          <cell r="B575" t="str">
            <v>ZHT2023051600043</v>
          </cell>
          <cell r="F575">
            <v>76.640518</v>
          </cell>
          <cell r="AH575">
            <v>0</v>
          </cell>
          <cell r="AN575">
            <v>0</v>
          </cell>
        </row>
        <row r="576">
          <cell r="B576" t="str">
            <v>ZHT2022121900117</v>
          </cell>
          <cell r="F576">
            <v>62</v>
          </cell>
          <cell r="AH576">
            <v>0</v>
          </cell>
          <cell r="AN576">
            <v>0</v>
          </cell>
        </row>
        <row r="577">
          <cell r="B577" t="str">
            <v>ZHT2022122200123</v>
          </cell>
          <cell r="F577">
            <v>16.877079999999999</v>
          </cell>
          <cell r="AH577">
            <v>0</v>
          </cell>
          <cell r="AN577">
            <v>0.87707999999999897</v>
          </cell>
        </row>
        <row r="578">
          <cell r="B578" t="str">
            <v>ZHT2023010300002</v>
          </cell>
          <cell r="F578">
            <v>50</v>
          </cell>
          <cell r="AH578">
            <v>0</v>
          </cell>
          <cell r="AN578">
            <v>0</v>
          </cell>
        </row>
        <row r="579">
          <cell r="B579" t="str">
            <v>ZHT2022122700124</v>
          </cell>
          <cell r="F579">
            <v>609</v>
          </cell>
          <cell r="AH579">
            <v>0</v>
          </cell>
          <cell r="AN579">
            <v>609</v>
          </cell>
        </row>
        <row r="580">
          <cell r="B580" t="str">
            <v>ZHT2022123000129</v>
          </cell>
          <cell r="F580">
            <v>19</v>
          </cell>
          <cell r="AH580">
            <v>0</v>
          </cell>
          <cell r="AN580">
            <v>0</v>
          </cell>
        </row>
        <row r="581">
          <cell r="B581" t="str">
            <v>ZHT2022123000130</v>
          </cell>
          <cell r="F581">
            <v>35.979999999999997</v>
          </cell>
          <cell r="AH581">
            <v>0</v>
          </cell>
          <cell r="AN581">
            <v>0</v>
          </cell>
        </row>
        <row r="582">
          <cell r="B582" t="str">
            <v>ZHT2022123000131</v>
          </cell>
          <cell r="F582">
            <v>30</v>
          </cell>
          <cell r="AH582">
            <v>0</v>
          </cell>
          <cell r="AN582">
            <v>0</v>
          </cell>
        </row>
        <row r="583">
          <cell r="B583" t="str">
            <v>ZHT2022123000132</v>
          </cell>
          <cell r="F583">
            <v>90</v>
          </cell>
          <cell r="AH583">
            <v>0</v>
          </cell>
          <cell r="AN583">
            <v>0</v>
          </cell>
        </row>
        <row r="584">
          <cell r="B584" t="str">
            <v>ZHT2022123000133</v>
          </cell>
          <cell r="F584">
            <v>50</v>
          </cell>
          <cell r="AH584">
            <v>0</v>
          </cell>
          <cell r="AN584">
            <v>0</v>
          </cell>
        </row>
        <row r="585">
          <cell r="B585" t="str">
            <v>ZHT2023010300003</v>
          </cell>
          <cell r="F585">
            <v>39.5</v>
          </cell>
          <cell r="AH585">
            <v>0</v>
          </cell>
          <cell r="AN585">
            <v>0</v>
          </cell>
        </row>
        <row r="586">
          <cell r="B586" t="str">
            <v>ZHT2023010900007</v>
          </cell>
          <cell r="F586">
            <v>89.87</v>
          </cell>
          <cell r="AH586">
            <v>0</v>
          </cell>
          <cell r="AN586">
            <v>0</v>
          </cell>
        </row>
        <row r="587">
          <cell r="B587" t="str">
            <v>ZHT2023011100008</v>
          </cell>
          <cell r="F587">
            <v>38.006300000000003</v>
          </cell>
          <cell r="AH587">
            <v>0</v>
          </cell>
          <cell r="AN587">
            <v>0</v>
          </cell>
        </row>
        <row r="588">
          <cell r="B588" t="str">
            <v>ZHT2023020600010</v>
          </cell>
          <cell r="F588">
            <v>28.18</v>
          </cell>
          <cell r="AH588">
            <v>0</v>
          </cell>
          <cell r="AN588">
            <v>0</v>
          </cell>
        </row>
        <row r="589">
          <cell r="B589" t="str">
            <v>ZHT2023010500005</v>
          </cell>
          <cell r="F589">
            <v>4.3159999999999998</v>
          </cell>
          <cell r="AH589">
            <v>0</v>
          </cell>
          <cell r="AN589">
            <v>0</v>
          </cell>
        </row>
        <row r="590">
          <cell r="B590" t="str">
            <v>ZHT2023011600009</v>
          </cell>
          <cell r="F590">
            <v>64.8</v>
          </cell>
          <cell r="AH590">
            <v>0</v>
          </cell>
          <cell r="AN590">
            <v>0</v>
          </cell>
        </row>
        <row r="591">
          <cell r="B591" t="str">
            <v>ZHT2023022000017</v>
          </cell>
          <cell r="F591">
            <v>168.38572199999999</v>
          </cell>
          <cell r="AH591">
            <v>0</v>
          </cell>
          <cell r="AN591">
            <v>0</v>
          </cell>
        </row>
        <row r="592">
          <cell r="B592" t="str">
            <v>ZHT2023022200019</v>
          </cell>
          <cell r="F592">
            <v>20</v>
          </cell>
          <cell r="AH592">
            <v>0</v>
          </cell>
          <cell r="AN592">
            <v>0</v>
          </cell>
        </row>
        <row r="593">
          <cell r="B593" t="str">
            <v>ZHT2023010400004</v>
          </cell>
          <cell r="F593">
            <v>86.2</v>
          </cell>
          <cell r="AH593">
            <v>0</v>
          </cell>
          <cell r="AN593">
            <v>0</v>
          </cell>
        </row>
        <row r="594">
          <cell r="B594" t="str">
            <v>ZHT2023030700022</v>
          </cell>
          <cell r="F594">
            <v>80</v>
          </cell>
          <cell r="AH594">
            <v>0</v>
          </cell>
          <cell r="AN594">
            <v>29.25</v>
          </cell>
        </row>
        <row r="595">
          <cell r="B595" t="str">
            <v>ZHT2023020800013</v>
          </cell>
          <cell r="F595">
            <v>46.2</v>
          </cell>
          <cell r="AH595">
            <v>0</v>
          </cell>
          <cell r="AN595">
            <v>0</v>
          </cell>
        </row>
        <row r="596">
          <cell r="B596" t="str">
            <v>ZHT2023021400016</v>
          </cell>
          <cell r="F596">
            <v>64.8</v>
          </cell>
          <cell r="AH596">
            <v>0</v>
          </cell>
          <cell r="AN596">
            <v>0</v>
          </cell>
        </row>
        <row r="597">
          <cell r="B597" t="str">
            <v>ZHT2023010300001</v>
          </cell>
          <cell r="F597">
            <v>46.2</v>
          </cell>
          <cell r="AH597">
            <v>0</v>
          </cell>
          <cell r="AN597">
            <v>0</v>
          </cell>
        </row>
        <row r="598">
          <cell r="B598" t="str">
            <v>ZHT2023031400025</v>
          </cell>
          <cell r="F598">
            <v>37.700000000000003</v>
          </cell>
          <cell r="AH598">
            <v>0</v>
          </cell>
          <cell r="AN598">
            <v>0</v>
          </cell>
        </row>
        <row r="599">
          <cell r="B599" t="str">
            <v>ZHT2023021300015</v>
          </cell>
          <cell r="F599">
            <v>322.5</v>
          </cell>
          <cell r="AH599">
            <v>0</v>
          </cell>
          <cell r="AN599">
            <v>41.35</v>
          </cell>
        </row>
        <row r="600">
          <cell r="B600" t="str">
            <v>ZHT2023022400020</v>
          </cell>
          <cell r="F600">
            <v>51.78</v>
          </cell>
          <cell r="AH600">
            <v>0</v>
          </cell>
          <cell r="AN600">
            <v>42.515300000000003</v>
          </cell>
        </row>
        <row r="601">
          <cell r="B601" t="str">
            <v>ZHT2023031300023</v>
          </cell>
          <cell r="F601">
            <v>174.63958600000001</v>
          </cell>
          <cell r="AH601">
            <v>0</v>
          </cell>
          <cell r="AN601">
            <v>0</v>
          </cell>
        </row>
        <row r="602">
          <cell r="B602" t="str">
            <v>ZHT2023030200021</v>
          </cell>
          <cell r="F602">
            <v>11.484</v>
          </cell>
          <cell r="AH602">
            <v>0</v>
          </cell>
          <cell r="AN602">
            <v>0</v>
          </cell>
        </row>
        <row r="603">
          <cell r="B603" t="str">
            <v>ZHT2023022200018</v>
          </cell>
          <cell r="F603">
            <v>66.2</v>
          </cell>
          <cell r="AH603">
            <v>0</v>
          </cell>
          <cell r="AN603">
            <v>0</v>
          </cell>
        </row>
        <row r="604">
          <cell r="B604" t="str">
            <v>ZHT2023042400036</v>
          </cell>
          <cell r="F604">
            <v>16.675000000000001</v>
          </cell>
          <cell r="AH604">
            <v>0</v>
          </cell>
          <cell r="AN604">
            <v>0</v>
          </cell>
        </row>
        <row r="605">
          <cell r="B605" t="str">
            <v>ZHT2023042700037</v>
          </cell>
          <cell r="F605">
            <v>150</v>
          </cell>
          <cell r="AH605">
            <v>0</v>
          </cell>
          <cell r="AN605">
            <v>50</v>
          </cell>
        </row>
        <row r="606">
          <cell r="B606" t="str">
            <v>ZHT2023032100026</v>
          </cell>
          <cell r="F606">
            <v>0.85002100000000003</v>
          </cell>
          <cell r="AH606">
            <v>0</v>
          </cell>
          <cell r="AN606">
            <v>0.85002100000000003</v>
          </cell>
        </row>
        <row r="607">
          <cell r="B607" t="str">
            <v>ZHT2023041900034</v>
          </cell>
          <cell r="F607">
            <v>50</v>
          </cell>
          <cell r="AH607">
            <v>0</v>
          </cell>
          <cell r="AN607">
            <v>10</v>
          </cell>
        </row>
        <row r="608">
          <cell r="B608" t="str">
            <v>ZHT2023051600042</v>
          </cell>
          <cell r="F608">
            <v>15.7</v>
          </cell>
          <cell r="AH608">
            <v>0</v>
          </cell>
          <cell r="AN608">
            <v>0</v>
          </cell>
        </row>
        <row r="609">
          <cell r="B609" t="str">
            <v>ZHT2023040300032</v>
          </cell>
          <cell r="F609">
            <v>17.914999999999999</v>
          </cell>
          <cell r="AH609">
            <v>0</v>
          </cell>
          <cell r="AN609">
            <v>0</v>
          </cell>
        </row>
        <row r="610">
          <cell r="B610" t="str">
            <v>ZHT2023040300033</v>
          </cell>
          <cell r="F610">
            <v>29.954000000000001</v>
          </cell>
          <cell r="AH610">
            <v>0</v>
          </cell>
          <cell r="AN610">
            <v>0</v>
          </cell>
        </row>
        <row r="611">
          <cell r="B611" t="str">
            <v>ZHT2023053100047</v>
          </cell>
          <cell r="F611">
            <v>16.507400000000001</v>
          </cell>
          <cell r="AH611">
            <v>0</v>
          </cell>
          <cell r="AN611">
            <v>0</v>
          </cell>
        </row>
        <row r="612">
          <cell r="B612" t="str">
            <v>ZHT2023032200027</v>
          </cell>
          <cell r="F612">
            <v>66.2</v>
          </cell>
          <cell r="AH612">
            <v>0</v>
          </cell>
          <cell r="AN612">
            <v>0</v>
          </cell>
        </row>
        <row r="613">
          <cell r="B613" t="str">
            <v>ZHT2023032200028</v>
          </cell>
          <cell r="F613">
            <v>9</v>
          </cell>
          <cell r="AH613">
            <v>0</v>
          </cell>
          <cell r="AN613">
            <v>0</v>
          </cell>
        </row>
        <row r="614">
          <cell r="B614" t="str">
            <v>ZHT2023032900030</v>
          </cell>
          <cell r="F614">
            <v>81.709999999999994</v>
          </cell>
          <cell r="AH614">
            <v>0</v>
          </cell>
          <cell r="AN614">
            <v>45.167499999999997</v>
          </cell>
        </row>
        <row r="615">
          <cell r="B615" t="str">
            <v>ZHT2023053100046</v>
          </cell>
          <cell r="F615">
            <v>64</v>
          </cell>
          <cell r="AH615">
            <v>9.6</v>
          </cell>
          <cell r="AN615">
            <v>0</v>
          </cell>
        </row>
        <row r="616">
          <cell r="B616" t="str">
            <v>ZHT2023031300024</v>
          </cell>
          <cell r="F616">
            <v>150.37</v>
          </cell>
          <cell r="AH616">
            <v>0</v>
          </cell>
          <cell r="AN616">
            <v>26.737179999999999</v>
          </cell>
        </row>
        <row r="617">
          <cell r="B617" t="str">
            <v>ZHT2023053000045</v>
          </cell>
          <cell r="F617">
            <v>13.7</v>
          </cell>
          <cell r="AH617">
            <v>0</v>
          </cell>
          <cell r="AN617">
            <v>0</v>
          </cell>
        </row>
        <row r="618">
          <cell r="B618" t="str">
            <v>ZHT2023060800051</v>
          </cell>
          <cell r="F618">
            <v>72</v>
          </cell>
          <cell r="AH618">
            <v>0</v>
          </cell>
          <cell r="AN618">
            <v>0</v>
          </cell>
        </row>
        <row r="619">
          <cell r="B619" t="str">
            <v>ZHT2023051500041</v>
          </cell>
          <cell r="F619">
            <v>16.0961</v>
          </cell>
          <cell r="AH619">
            <v>0</v>
          </cell>
          <cell r="AN619">
            <v>0</v>
          </cell>
        </row>
        <row r="620">
          <cell r="B620" t="str">
            <v>ZHT2023062800055</v>
          </cell>
          <cell r="F620">
            <v>60.43</v>
          </cell>
          <cell r="AH620">
            <v>0</v>
          </cell>
          <cell r="AN620">
            <v>0</v>
          </cell>
        </row>
        <row r="621">
          <cell r="B621" t="str">
            <v>ZHT2023070300057</v>
          </cell>
          <cell r="F621">
            <v>27.747499999999999</v>
          </cell>
          <cell r="AH621">
            <v>0</v>
          </cell>
          <cell r="AN621">
            <v>0</v>
          </cell>
        </row>
        <row r="622">
          <cell r="B622" t="str">
            <v>ZHT2023062700054</v>
          </cell>
          <cell r="F622">
            <v>83.4</v>
          </cell>
          <cell r="AH622">
            <v>0</v>
          </cell>
          <cell r="AN622">
            <v>0</v>
          </cell>
        </row>
        <row r="623">
          <cell r="B623" t="str">
            <v>ZHT2023061200052</v>
          </cell>
          <cell r="F623">
            <v>35.064999999999998</v>
          </cell>
          <cell r="AH623">
            <v>0</v>
          </cell>
          <cell r="AN623">
            <v>0.739429000000001</v>
          </cell>
        </row>
        <row r="624">
          <cell r="B624" t="str">
            <v>ZHT2023071100063</v>
          </cell>
          <cell r="F624">
            <v>66.2</v>
          </cell>
          <cell r="AH624">
            <v>0</v>
          </cell>
          <cell r="AN624">
            <v>0</v>
          </cell>
        </row>
        <row r="625">
          <cell r="B625" t="str">
            <v>ZHT2023071300070</v>
          </cell>
          <cell r="F625">
            <v>183</v>
          </cell>
          <cell r="AH625">
            <v>0</v>
          </cell>
          <cell r="AN625">
            <v>0</v>
          </cell>
        </row>
        <row r="626">
          <cell r="B626" t="str">
            <v>ZHT2023061300053</v>
          </cell>
          <cell r="F626">
            <v>105.794</v>
          </cell>
          <cell r="AH626">
            <v>5.4370000000000003</v>
          </cell>
          <cell r="AN626">
            <v>40.356999999999999</v>
          </cell>
        </row>
        <row r="627">
          <cell r="B627" t="str">
            <v>ZHT2023070500061</v>
          </cell>
          <cell r="F627">
            <v>49.5</v>
          </cell>
          <cell r="AH627">
            <v>0</v>
          </cell>
          <cell r="AN627">
            <v>0</v>
          </cell>
        </row>
        <row r="628">
          <cell r="B628" t="str">
            <v>ZHT2023071700071</v>
          </cell>
          <cell r="F628">
            <v>79.275999999999996</v>
          </cell>
          <cell r="AH628">
            <v>0</v>
          </cell>
          <cell r="AN628">
            <v>9.8494999999999902</v>
          </cell>
        </row>
        <row r="629">
          <cell r="B629" t="str">
            <v>ZHT2023071200065</v>
          </cell>
          <cell r="F629">
            <v>4.7699999999999996</v>
          </cell>
          <cell r="AH629">
            <v>0</v>
          </cell>
          <cell r="AN629">
            <v>0.23849999999999899</v>
          </cell>
        </row>
        <row r="630">
          <cell r="B630" t="str">
            <v>ZHT2023071200067</v>
          </cell>
          <cell r="F630">
            <v>4.0225999999999997</v>
          </cell>
          <cell r="AH630">
            <v>0</v>
          </cell>
          <cell r="AN630">
            <v>0.20113</v>
          </cell>
        </row>
        <row r="631">
          <cell r="B631" t="str">
            <v>ZHT2023071800073</v>
          </cell>
          <cell r="F631">
            <v>74.5</v>
          </cell>
          <cell r="AH631">
            <v>0</v>
          </cell>
          <cell r="AN631">
            <v>0</v>
          </cell>
        </row>
        <row r="632">
          <cell r="B632" t="str">
            <v>ZHT2023073100077</v>
          </cell>
          <cell r="F632">
            <v>1.08</v>
          </cell>
          <cell r="AH632">
            <v>0</v>
          </cell>
          <cell r="AN632">
            <v>0</v>
          </cell>
        </row>
        <row r="633">
          <cell r="B633" t="str">
            <v>ZHT2023070700062</v>
          </cell>
          <cell r="F633">
            <v>18.75</v>
          </cell>
          <cell r="AH633">
            <v>0</v>
          </cell>
          <cell r="AN633">
            <v>7.5</v>
          </cell>
        </row>
        <row r="634">
          <cell r="B634" t="str">
            <v>ZHT2023060500050</v>
          </cell>
          <cell r="F634">
            <v>46.2</v>
          </cell>
          <cell r="AH634">
            <v>0</v>
          </cell>
          <cell r="AN634">
            <v>9.24</v>
          </cell>
        </row>
        <row r="635">
          <cell r="B635" t="str">
            <v>ZHT2023071200069</v>
          </cell>
          <cell r="F635">
            <v>4.0999999999999996</v>
          </cell>
          <cell r="AH635">
            <v>0</v>
          </cell>
          <cell r="AN635">
            <v>0.20499999999999999</v>
          </cell>
        </row>
        <row r="636">
          <cell r="B636" t="str">
            <v>ZHT2023080900081</v>
          </cell>
          <cell r="F636">
            <v>197</v>
          </cell>
          <cell r="AH636">
            <v>0</v>
          </cell>
          <cell r="AN636">
            <v>0</v>
          </cell>
        </row>
        <row r="637">
          <cell r="B637" t="str">
            <v>ZHT2023071200068</v>
          </cell>
          <cell r="F637">
            <v>5.56</v>
          </cell>
          <cell r="AH637">
            <v>0</v>
          </cell>
          <cell r="AN637">
            <v>0.27800000000000002</v>
          </cell>
        </row>
        <row r="638">
          <cell r="B638" t="str">
            <v>ZHT2023081800085</v>
          </cell>
          <cell r="F638">
            <v>165</v>
          </cell>
          <cell r="AH638">
            <v>0</v>
          </cell>
          <cell r="AN638">
            <v>0</v>
          </cell>
        </row>
        <row r="639">
          <cell r="B639" t="str">
            <v>ZHT2023082100086</v>
          </cell>
          <cell r="F639">
            <v>180</v>
          </cell>
          <cell r="AH639">
            <v>0</v>
          </cell>
          <cell r="AN639">
            <v>0</v>
          </cell>
        </row>
        <row r="640">
          <cell r="B640" t="str">
            <v>ZHT2023080700080</v>
          </cell>
          <cell r="F640">
            <v>9.5</v>
          </cell>
          <cell r="AH640">
            <v>0</v>
          </cell>
          <cell r="AN640">
            <v>0</v>
          </cell>
        </row>
        <row r="641">
          <cell r="B641" t="str">
            <v>ZHT2023060100048</v>
          </cell>
          <cell r="F641">
            <v>220</v>
          </cell>
          <cell r="AH641">
            <v>0</v>
          </cell>
          <cell r="AN641">
            <v>55</v>
          </cell>
        </row>
        <row r="642">
          <cell r="B642" t="str">
            <v>ZHT2023072400076</v>
          </cell>
          <cell r="F642">
            <v>5</v>
          </cell>
          <cell r="AH642">
            <v>0</v>
          </cell>
          <cell r="AN642">
            <v>0</v>
          </cell>
        </row>
        <row r="643">
          <cell r="B643" t="str">
            <v>ZHT2023090400091</v>
          </cell>
          <cell r="F643">
            <v>131</v>
          </cell>
          <cell r="AH643">
            <v>0</v>
          </cell>
          <cell r="AN643">
            <v>0</v>
          </cell>
        </row>
        <row r="644">
          <cell r="B644" t="str">
            <v>ZHT2023083000089</v>
          </cell>
          <cell r="F644">
            <v>0</v>
          </cell>
          <cell r="AH644">
            <v>0</v>
          </cell>
          <cell r="AN644">
            <v>0</v>
          </cell>
        </row>
        <row r="645">
          <cell r="B645" t="str">
            <v>ZHT2023050800038</v>
          </cell>
          <cell r="F645">
            <v>8.44</v>
          </cell>
          <cell r="AH645">
            <v>0</v>
          </cell>
          <cell r="AN645">
            <v>0</v>
          </cell>
        </row>
        <row r="646">
          <cell r="B646" t="str">
            <v>ZHT2023052400044</v>
          </cell>
          <cell r="F646">
            <v>71</v>
          </cell>
          <cell r="AH646">
            <v>0</v>
          </cell>
          <cell r="AN646">
            <v>71</v>
          </cell>
        </row>
        <row r="647">
          <cell r="B647" t="str">
            <v>ZHT2023072400075</v>
          </cell>
          <cell r="F647">
            <v>51</v>
          </cell>
          <cell r="AH647">
            <v>0</v>
          </cell>
          <cell r="AN647">
            <v>0</v>
          </cell>
        </row>
        <row r="648">
          <cell r="B648" t="str">
            <v>ZHT2023082300087</v>
          </cell>
          <cell r="F648">
            <v>400.892</v>
          </cell>
          <cell r="AH648">
            <v>40.089199999999998</v>
          </cell>
          <cell r="AN648">
            <v>160.35679999999999</v>
          </cell>
        </row>
        <row r="649">
          <cell r="B649" t="str">
            <v>ZHT2023081400082</v>
          </cell>
          <cell r="F649">
            <v>46.2</v>
          </cell>
          <cell r="AH649">
            <v>0</v>
          </cell>
          <cell r="AN649">
            <v>0</v>
          </cell>
        </row>
        <row r="650">
          <cell r="B650" t="str">
            <v>ZHT2023083000090</v>
          </cell>
          <cell r="F650">
            <v>34.261499999999998</v>
          </cell>
          <cell r="AH650">
            <v>0</v>
          </cell>
          <cell r="AN650">
            <v>0</v>
          </cell>
        </row>
        <row r="651">
          <cell r="B651" t="str">
            <v>ZHT2023091300094</v>
          </cell>
          <cell r="F651">
            <v>1751.12</v>
          </cell>
          <cell r="AH651">
            <v>0</v>
          </cell>
          <cell r="AN651">
            <v>1225.7840000000001</v>
          </cell>
        </row>
        <row r="652">
          <cell r="B652" t="str">
            <v>ZHT2023082700088</v>
          </cell>
          <cell r="F652">
            <v>0</v>
          </cell>
          <cell r="AH652">
            <v>0</v>
          </cell>
          <cell r="AN652">
            <v>0</v>
          </cell>
        </row>
        <row r="653">
          <cell r="B653" t="str">
            <v>ZHT2023091800098</v>
          </cell>
          <cell r="F653">
            <v>222</v>
          </cell>
          <cell r="AH653">
            <v>0</v>
          </cell>
          <cell r="AN653">
            <v>56.6</v>
          </cell>
        </row>
        <row r="654">
          <cell r="B654" t="str">
            <v>ZHT2023092100099</v>
          </cell>
          <cell r="F654">
            <v>364.1875</v>
          </cell>
          <cell r="AH654">
            <v>0</v>
          </cell>
          <cell r="AN654">
            <v>104.70878</v>
          </cell>
        </row>
        <row r="655">
          <cell r="B655" t="str">
            <v>ZHT2023081700083</v>
          </cell>
          <cell r="F655">
            <v>4.0999999999999996</v>
          </cell>
          <cell r="AH655">
            <v>0</v>
          </cell>
          <cell r="AN655">
            <v>0.20499999999999999</v>
          </cell>
        </row>
        <row r="656">
          <cell r="B656" t="str">
            <v>ZHT2023101100108</v>
          </cell>
          <cell r="F656">
            <v>170</v>
          </cell>
          <cell r="AH656">
            <v>0</v>
          </cell>
          <cell r="AN656">
            <v>0</v>
          </cell>
        </row>
        <row r="657">
          <cell r="B657" t="str">
            <v>ZHT2023100900105</v>
          </cell>
          <cell r="F657">
            <v>50</v>
          </cell>
          <cell r="AH657">
            <v>0</v>
          </cell>
          <cell r="AN657">
            <v>0</v>
          </cell>
        </row>
        <row r="658">
          <cell r="B658" t="str">
            <v>ZHT2023091400095</v>
          </cell>
          <cell r="F658">
            <v>34.548000000000002</v>
          </cell>
          <cell r="AH658">
            <v>0</v>
          </cell>
          <cell r="AN658">
            <v>0</v>
          </cell>
        </row>
        <row r="659">
          <cell r="B659" t="str">
            <v>ZHT2023092800102</v>
          </cell>
          <cell r="F659">
            <v>46.93</v>
          </cell>
          <cell r="AH659">
            <v>0</v>
          </cell>
          <cell r="AN659">
            <v>4.6929999999999996</v>
          </cell>
        </row>
        <row r="660">
          <cell r="B660" t="str">
            <v>ZHT2023091400096</v>
          </cell>
          <cell r="F660">
            <v>11</v>
          </cell>
          <cell r="AH660">
            <v>0</v>
          </cell>
          <cell r="AN660">
            <v>0</v>
          </cell>
        </row>
        <row r="661">
          <cell r="B661" t="str">
            <v>ZHT2023101200109</v>
          </cell>
          <cell r="F661">
            <v>86.671831999999995</v>
          </cell>
          <cell r="AH661">
            <v>0</v>
          </cell>
          <cell r="AN661">
            <v>43.335915999999997</v>
          </cell>
        </row>
        <row r="662">
          <cell r="B662" t="str">
            <v>ZHT2023101200110</v>
          </cell>
          <cell r="F662">
            <v>260.13688400000001</v>
          </cell>
          <cell r="AH662">
            <v>0</v>
          </cell>
          <cell r="AN662">
            <v>130.068442</v>
          </cell>
        </row>
        <row r="663">
          <cell r="B663" t="str">
            <v>ZHT2023101200111</v>
          </cell>
          <cell r="F663">
            <v>260.13688400000001</v>
          </cell>
          <cell r="AH663">
            <v>0</v>
          </cell>
          <cell r="AN663">
            <v>130.068442</v>
          </cell>
        </row>
        <row r="664">
          <cell r="B664" t="str">
            <v>ZHT2023101300112</v>
          </cell>
          <cell r="F664">
            <v>66.2</v>
          </cell>
          <cell r="AH664">
            <v>0</v>
          </cell>
          <cell r="AN664">
            <v>0</v>
          </cell>
        </row>
        <row r="665">
          <cell r="B665" t="str">
            <v>ZHT2023101300113</v>
          </cell>
          <cell r="F665">
            <v>15.5</v>
          </cell>
          <cell r="AH665">
            <v>0</v>
          </cell>
          <cell r="AN665">
            <v>0</v>
          </cell>
        </row>
        <row r="666">
          <cell r="B666" t="str">
            <v>ZHT2023071200066</v>
          </cell>
          <cell r="F666">
            <v>6.86</v>
          </cell>
          <cell r="AH666">
            <v>0</v>
          </cell>
          <cell r="AN666">
            <v>0.34300000000000003</v>
          </cell>
        </row>
        <row r="667">
          <cell r="B667" t="str">
            <v>ZHT2023073100078</v>
          </cell>
          <cell r="F667">
            <v>1.08</v>
          </cell>
          <cell r="AH667">
            <v>0</v>
          </cell>
          <cell r="AN667">
            <v>0</v>
          </cell>
        </row>
        <row r="668">
          <cell r="B668" t="str">
            <v>ZHT2023073100079</v>
          </cell>
          <cell r="F668">
            <v>1.08</v>
          </cell>
          <cell r="AH668">
            <v>0</v>
          </cell>
          <cell r="AN668">
            <v>0</v>
          </cell>
        </row>
        <row r="669">
          <cell r="B669" t="str">
            <v>ZHT2023101300114</v>
          </cell>
          <cell r="F669">
            <v>20</v>
          </cell>
          <cell r="AH669">
            <v>0</v>
          </cell>
          <cell r="AN669">
            <v>0</v>
          </cell>
        </row>
        <row r="670">
          <cell r="B670" t="str">
            <v>ZHT2023091200093</v>
          </cell>
          <cell r="F670">
            <v>66.2</v>
          </cell>
          <cell r="AH670">
            <v>0</v>
          </cell>
          <cell r="AN670">
            <v>0</v>
          </cell>
        </row>
        <row r="671">
          <cell r="B671" t="str">
            <v>ZHT2023102400119</v>
          </cell>
          <cell r="F671">
            <v>99</v>
          </cell>
          <cell r="AH671">
            <v>0</v>
          </cell>
          <cell r="AN671">
            <v>19</v>
          </cell>
        </row>
        <row r="672">
          <cell r="B672" t="str">
            <v>ZHT2023102700126</v>
          </cell>
          <cell r="F672">
            <v>35</v>
          </cell>
          <cell r="AH672">
            <v>0</v>
          </cell>
          <cell r="AN672">
            <v>0</v>
          </cell>
        </row>
        <row r="673">
          <cell r="B673" t="str">
            <v>ZHT2023102500121</v>
          </cell>
          <cell r="F673">
            <v>39.799999999999997</v>
          </cell>
          <cell r="AH673">
            <v>3.98</v>
          </cell>
          <cell r="AN673">
            <v>7.96</v>
          </cell>
        </row>
        <row r="674">
          <cell r="B674" t="str">
            <v>ZHT2023102700127</v>
          </cell>
          <cell r="F674">
            <v>141.21530000000001</v>
          </cell>
          <cell r="AH674">
            <v>28.24306</v>
          </cell>
          <cell r="AN674">
            <v>42.36459</v>
          </cell>
        </row>
        <row r="675">
          <cell r="B675" t="str">
            <v>ZHT2023102700125</v>
          </cell>
          <cell r="F675">
            <v>76.400000000000006</v>
          </cell>
          <cell r="AH675">
            <v>0</v>
          </cell>
          <cell r="AN675">
            <v>0</v>
          </cell>
        </row>
        <row r="676">
          <cell r="B676" t="str">
            <v>ZHT2023092800103</v>
          </cell>
          <cell r="F676">
            <v>97.614085000000003</v>
          </cell>
          <cell r="AH676">
            <v>0</v>
          </cell>
          <cell r="AN676">
            <v>39.047280000000001</v>
          </cell>
        </row>
        <row r="677">
          <cell r="B677" t="str">
            <v>ZHT2023110300132</v>
          </cell>
          <cell r="F677">
            <v>49</v>
          </cell>
          <cell r="AH677">
            <v>0</v>
          </cell>
          <cell r="AN677">
            <v>34.299999999999997</v>
          </cell>
        </row>
        <row r="678">
          <cell r="B678" t="str">
            <v>ZHT2023092600100</v>
          </cell>
          <cell r="F678">
            <v>12</v>
          </cell>
          <cell r="AH678">
            <v>0</v>
          </cell>
          <cell r="AN678">
            <v>0</v>
          </cell>
        </row>
        <row r="679">
          <cell r="B679" t="str">
            <v>ZHT2023101100107</v>
          </cell>
          <cell r="F679">
            <v>22</v>
          </cell>
          <cell r="AH679">
            <v>0</v>
          </cell>
          <cell r="AN679">
            <v>0</v>
          </cell>
        </row>
        <row r="680">
          <cell r="B680" t="str">
            <v>ZHT2023102700123</v>
          </cell>
          <cell r="F680">
            <v>16.3</v>
          </cell>
          <cell r="AH680">
            <v>0</v>
          </cell>
          <cell r="AN680">
            <v>3.2600009999999999</v>
          </cell>
        </row>
        <row r="681">
          <cell r="B681" t="str">
            <v>ZHT2023102700124</v>
          </cell>
          <cell r="F681">
            <v>23.85</v>
          </cell>
          <cell r="AH681">
            <v>0</v>
          </cell>
          <cell r="AN681">
            <v>4.7699999999999996</v>
          </cell>
        </row>
        <row r="682">
          <cell r="B682" t="str">
            <v>ZHT2023102400120</v>
          </cell>
          <cell r="F682">
            <v>140.485714</v>
          </cell>
          <cell r="AH682">
            <v>0</v>
          </cell>
          <cell r="AN682">
            <v>0</v>
          </cell>
        </row>
        <row r="683">
          <cell r="B683" t="str">
            <v>ZHT2023111300134</v>
          </cell>
          <cell r="F683">
            <v>66.2</v>
          </cell>
          <cell r="AH683">
            <v>0</v>
          </cell>
          <cell r="AN683">
            <v>0</v>
          </cell>
        </row>
        <row r="684">
          <cell r="B684" t="str">
            <v>ZHT2023091100092</v>
          </cell>
          <cell r="F684">
            <v>25.6</v>
          </cell>
          <cell r="AH684">
            <v>0</v>
          </cell>
          <cell r="AN684">
            <v>1.28</v>
          </cell>
        </row>
        <row r="685">
          <cell r="B685" t="str">
            <v>ZHT2023071100064</v>
          </cell>
          <cell r="F685">
            <v>3</v>
          </cell>
          <cell r="AH685">
            <v>0</v>
          </cell>
          <cell r="AN685">
            <v>0</v>
          </cell>
        </row>
        <row r="686">
          <cell r="B686" t="str">
            <v>ZHT2023071700072</v>
          </cell>
          <cell r="F686">
            <v>66.2</v>
          </cell>
          <cell r="AH686">
            <v>0</v>
          </cell>
          <cell r="AN686">
            <v>0</v>
          </cell>
        </row>
        <row r="687">
          <cell r="B687" t="str">
            <v>ZHT2023111400135</v>
          </cell>
          <cell r="F687">
            <v>66.2</v>
          </cell>
          <cell r="AH687">
            <v>0</v>
          </cell>
          <cell r="AN687">
            <v>0</v>
          </cell>
        </row>
        <row r="688">
          <cell r="B688" t="str">
            <v>ZHT2023111600137</v>
          </cell>
          <cell r="F688">
            <v>796.21199999999999</v>
          </cell>
          <cell r="AH688">
            <v>0</v>
          </cell>
          <cell r="AN688">
            <v>124.33329999999999</v>
          </cell>
        </row>
        <row r="689">
          <cell r="B689" t="str">
            <v>ZHT2023071900074</v>
          </cell>
          <cell r="F689">
            <v>40</v>
          </cell>
          <cell r="AH689">
            <v>0</v>
          </cell>
          <cell r="AN689">
            <v>0</v>
          </cell>
        </row>
        <row r="690">
          <cell r="B690" t="str">
            <v>ZHT2023101900118</v>
          </cell>
          <cell r="F690">
            <v>12.5</v>
          </cell>
          <cell r="AH690">
            <v>0</v>
          </cell>
          <cell r="AN690">
            <v>0</v>
          </cell>
        </row>
        <row r="691">
          <cell r="B691" t="str">
            <v>ZHT2023062800056</v>
          </cell>
          <cell r="F691">
            <v>570</v>
          </cell>
          <cell r="AH691">
            <v>0</v>
          </cell>
          <cell r="AN691">
            <v>171</v>
          </cell>
        </row>
        <row r="692">
          <cell r="B692" t="str">
            <v>ZHT2023101800115</v>
          </cell>
          <cell r="F692">
            <v>86.2</v>
          </cell>
          <cell r="AH692">
            <v>0</v>
          </cell>
          <cell r="AN692">
            <v>17.239999999999998</v>
          </cell>
        </row>
        <row r="693">
          <cell r="B693" t="str">
            <v>ZHT2023113000143</v>
          </cell>
          <cell r="F693">
            <v>85</v>
          </cell>
          <cell r="AH693">
            <v>0</v>
          </cell>
          <cell r="AN693">
            <v>0</v>
          </cell>
        </row>
        <row r="694">
          <cell r="B694" t="str">
            <v>ZHT2023103100129</v>
          </cell>
          <cell r="F694">
            <v>112.65150199999999</v>
          </cell>
          <cell r="AH694">
            <v>0</v>
          </cell>
          <cell r="AN694">
            <v>5.6599950000000003</v>
          </cell>
        </row>
        <row r="695">
          <cell r="B695" t="str">
            <v>ZHT2023112900141</v>
          </cell>
          <cell r="F695">
            <v>64</v>
          </cell>
          <cell r="AH695">
            <v>0</v>
          </cell>
          <cell r="AN695">
            <v>0</v>
          </cell>
        </row>
        <row r="696">
          <cell r="B696" t="str">
            <v>ZHT2023120400144</v>
          </cell>
          <cell r="F696">
            <v>50</v>
          </cell>
          <cell r="AH696">
            <v>0</v>
          </cell>
          <cell r="AN696">
            <v>0</v>
          </cell>
        </row>
        <row r="697">
          <cell r="B697" t="str">
            <v>ZHT2023120600147</v>
          </cell>
          <cell r="F697">
            <v>16</v>
          </cell>
          <cell r="AH697">
            <v>0</v>
          </cell>
          <cell r="AN697">
            <v>0</v>
          </cell>
        </row>
        <row r="698">
          <cell r="B698" t="str">
            <v>ZHT2023120600148</v>
          </cell>
          <cell r="F698">
            <v>45</v>
          </cell>
          <cell r="AH698">
            <v>0</v>
          </cell>
          <cell r="AN698">
            <v>2.25</v>
          </cell>
        </row>
        <row r="699">
          <cell r="B699" t="str">
            <v>ZHT2023112900139</v>
          </cell>
          <cell r="F699">
            <v>71.8</v>
          </cell>
          <cell r="AH699">
            <v>0</v>
          </cell>
          <cell r="AN699">
            <v>0</v>
          </cell>
        </row>
        <row r="700">
          <cell r="B700" t="str">
            <v>ZHT2023120600145</v>
          </cell>
          <cell r="F700">
            <v>75</v>
          </cell>
          <cell r="AH700">
            <v>0</v>
          </cell>
          <cell r="AN700">
            <v>3.75</v>
          </cell>
        </row>
        <row r="701">
          <cell r="B701" t="str">
            <v>ZHT2023120600146</v>
          </cell>
          <cell r="F701">
            <v>91</v>
          </cell>
          <cell r="AH701">
            <v>0</v>
          </cell>
          <cell r="AN701">
            <v>4.55</v>
          </cell>
        </row>
        <row r="702">
          <cell r="B702" t="str">
            <v>ZHT2023120600149</v>
          </cell>
          <cell r="F702">
            <v>44</v>
          </cell>
          <cell r="AH702">
            <v>0</v>
          </cell>
          <cell r="AN702">
            <v>0</v>
          </cell>
        </row>
        <row r="703">
          <cell r="B703" t="str">
            <v>ZHT2023110100131</v>
          </cell>
          <cell r="F703">
            <v>23</v>
          </cell>
          <cell r="AH703">
            <v>14.95</v>
          </cell>
          <cell r="AN703">
            <v>1.1499999999999999</v>
          </cell>
        </row>
        <row r="704">
          <cell r="B704" t="str">
            <v>ZHT2023120800150</v>
          </cell>
          <cell r="F704">
            <v>5.1784999999999997</v>
          </cell>
          <cell r="AH704">
            <v>0</v>
          </cell>
          <cell r="AN704">
            <v>0</v>
          </cell>
        </row>
        <row r="705">
          <cell r="B705" t="str">
            <v>ZHT2023121300156</v>
          </cell>
          <cell r="F705">
            <v>39.1</v>
          </cell>
          <cell r="AH705">
            <v>0</v>
          </cell>
          <cell r="AN705">
            <v>0</v>
          </cell>
        </row>
        <row r="706">
          <cell r="B706" t="str">
            <v>ZHT2023092700101</v>
          </cell>
          <cell r="F706">
            <v>66</v>
          </cell>
          <cell r="AH706">
            <v>0</v>
          </cell>
          <cell r="AN706">
            <v>0</v>
          </cell>
        </row>
        <row r="707">
          <cell r="B707" t="str">
            <v>ZHT2023112900138</v>
          </cell>
          <cell r="F707">
            <v>30.5</v>
          </cell>
          <cell r="AH707">
            <v>0</v>
          </cell>
          <cell r="AN707">
            <v>0</v>
          </cell>
        </row>
        <row r="708">
          <cell r="B708" t="str">
            <v>ZHT2023112900140</v>
          </cell>
          <cell r="F708">
            <v>16.5</v>
          </cell>
          <cell r="AH708">
            <v>0</v>
          </cell>
          <cell r="AN708">
            <v>0</v>
          </cell>
        </row>
        <row r="709">
          <cell r="B709" t="str">
            <v>ZHT2023121400159</v>
          </cell>
          <cell r="F709">
            <v>34.799999999999997</v>
          </cell>
          <cell r="AH709">
            <v>0</v>
          </cell>
          <cell r="AN709">
            <v>1.73999999999999</v>
          </cell>
        </row>
        <row r="710">
          <cell r="B710" t="str">
            <v>ZHT2023102700122</v>
          </cell>
          <cell r="F710">
            <v>0.98</v>
          </cell>
          <cell r="AH710">
            <v>0</v>
          </cell>
          <cell r="AN710">
            <v>0</v>
          </cell>
        </row>
        <row r="711">
          <cell r="B711" t="str">
            <v>ZHT2023101800116</v>
          </cell>
          <cell r="F711">
            <v>48</v>
          </cell>
          <cell r="AH711">
            <v>0</v>
          </cell>
          <cell r="AN711">
            <v>0</v>
          </cell>
        </row>
        <row r="712">
          <cell r="B712" t="str">
            <v>ZHT2023101800117</v>
          </cell>
          <cell r="F712">
            <v>49</v>
          </cell>
          <cell r="AH712">
            <v>0</v>
          </cell>
          <cell r="AN712">
            <v>0</v>
          </cell>
        </row>
        <row r="713">
          <cell r="B713" t="str">
            <v>ZHT2023111400136</v>
          </cell>
          <cell r="F713">
            <v>4.25</v>
          </cell>
          <cell r="AH713">
            <v>0</v>
          </cell>
          <cell r="AN713">
            <v>4.25</v>
          </cell>
        </row>
        <row r="714">
          <cell r="B714" t="str">
            <v>ZHT2023121900164</v>
          </cell>
          <cell r="F714">
            <v>379</v>
          </cell>
          <cell r="AH714">
            <v>0</v>
          </cell>
          <cell r="AN714">
            <v>379</v>
          </cell>
        </row>
        <row r="715">
          <cell r="B715" t="str">
            <v>ZHT2023121900165</v>
          </cell>
          <cell r="F715">
            <v>35</v>
          </cell>
          <cell r="AH715">
            <v>0</v>
          </cell>
          <cell r="AN715">
            <v>0</v>
          </cell>
        </row>
        <row r="716">
          <cell r="B716" t="str">
            <v>ZHT2023122100169</v>
          </cell>
          <cell r="F716">
            <v>282</v>
          </cell>
          <cell r="AH716">
            <v>0</v>
          </cell>
          <cell r="AN716">
            <v>223.35</v>
          </cell>
        </row>
        <row r="717">
          <cell r="B717" t="str">
            <v>ZHT2023122100170</v>
          </cell>
          <cell r="F717">
            <v>188</v>
          </cell>
          <cell r="AH717">
            <v>0</v>
          </cell>
          <cell r="AN717">
            <v>48.379828000000003</v>
          </cell>
        </row>
        <row r="718">
          <cell r="B718" t="str">
            <v>ZHT2023121900166</v>
          </cell>
          <cell r="F718">
            <v>26.68</v>
          </cell>
          <cell r="AH718">
            <v>0</v>
          </cell>
          <cell r="AN718">
            <v>0</v>
          </cell>
        </row>
        <row r="719">
          <cell r="B719" t="str">
            <v>ZHT2023121100152</v>
          </cell>
          <cell r="F719">
            <v>88.820999999999998</v>
          </cell>
          <cell r="AH719">
            <v>4.4410499999999997</v>
          </cell>
          <cell r="AN719">
            <v>0</v>
          </cell>
        </row>
        <row r="720">
          <cell r="B720" t="str">
            <v>ZHT2023121100153</v>
          </cell>
          <cell r="F720">
            <v>47.889000000000003</v>
          </cell>
          <cell r="AH720">
            <v>2.39445</v>
          </cell>
          <cell r="AN720">
            <v>0</v>
          </cell>
        </row>
        <row r="721">
          <cell r="B721" t="str">
            <v>ZHT2023121100154</v>
          </cell>
          <cell r="F721">
            <v>74.825999999999993</v>
          </cell>
          <cell r="AH721">
            <v>3.7412999999999998</v>
          </cell>
          <cell r="AN721">
            <v>0</v>
          </cell>
        </row>
        <row r="722">
          <cell r="B722" t="str">
            <v>ZHT2023121100155</v>
          </cell>
          <cell r="F722">
            <v>71.063999999999993</v>
          </cell>
          <cell r="AH722">
            <v>3.5531999999999999</v>
          </cell>
          <cell r="AN722">
            <v>0</v>
          </cell>
        </row>
        <row r="723">
          <cell r="B723" t="str">
            <v>ZHT2023121300157</v>
          </cell>
          <cell r="F723">
            <v>75</v>
          </cell>
          <cell r="AH723">
            <v>3.75</v>
          </cell>
          <cell r="AN723">
            <v>0</v>
          </cell>
        </row>
        <row r="724">
          <cell r="B724" t="str">
            <v>ZHT2023122500174</v>
          </cell>
          <cell r="F724">
            <v>30</v>
          </cell>
          <cell r="AH724">
            <v>0</v>
          </cell>
          <cell r="AN724">
            <v>16.5</v>
          </cell>
        </row>
        <row r="725">
          <cell r="B725" t="str">
            <v>ZHT2023122100172</v>
          </cell>
          <cell r="F725">
            <v>49</v>
          </cell>
          <cell r="AH725">
            <v>0</v>
          </cell>
          <cell r="AN725">
            <v>0</v>
          </cell>
        </row>
        <row r="726">
          <cell r="B726" t="str">
            <v>ZHT2023122200173</v>
          </cell>
          <cell r="F726">
            <v>120</v>
          </cell>
          <cell r="AH726">
            <v>0</v>
          </cell>
          <cell r="AN726">
            <v>0</v>
          </cell>
        </row>
        <row r="727">
          <cell r="B727" t="str">
            <v>ZHT2023122500176</v>
          </cell>
          <cell r="F727">
            <v>210</v>
          </cell>
          <cell r="AH727">
            <v>0</v>
          </cell>
          <cell r="AN727">
            <v>0</v>
          </cell>
        </row>
        <row r="728">
          <cell r="B728" t="str">
            <v>ZHT2023111000133</v>
          </cell>
          <cell r="F728">
            <v>30.78</v>
          </cell>
          <cell r="AH728">
            <v>0</v>
          </cell>
          <cell r="AN728">
            <v>30.78</v>
          </cell>
        </row>
        <row r="729">
          <cell r="B729" t="str">
            <v>ZHT2023122600178</v>
          </cell>
          <cell r="F729">
            <v>120</v>
          </cell>
          <cell r="AH729">
            <v>0</v>
          </cell>
          <cell r="AN729">
            <v>60</v>
          </cell>
        </row>
        <row r="730">
          <cell r="B730" t="str">
            <v>ZHT2023070400058</v>
          </cell>
          <cell r="F730">
            <v>0</v>
          </cell>
          <cell r="AH730">
            <v>0</v>
          </cell>
          <cell r="AN730">
            <v>0</v>
          </cell>
        </row>
        <row r="731">
          <cell r="B731" t="str">
            <v>ZHT2023070400059</v>
          </cell>
          <cell r="F731">
            <v>0</v>
          </cell>
          <cell r="AH731">
            <v>0</v>
          </cell>
          <cell r="AN731">
            <v>0</v>
          </cell>
        </row>
        <row r="732">
          <cell r="B732" t="str">
            <v>ZHT2023070400060</v>
          </cell>
          <cell r="F732">
            <v>0</v>
          </cell>
          <cell r="AH732">
            <v>0</v>
          </cell>
          <cell r="AN732">
            <v>0</v>
          </cell>
        </row>
        <row r="733">
          <cell r="B733" t="str">
            <v>ZHT2023121900160</v>
          </cell>
          <cell r="F733">
            <v>45.1</v>
          </cell>
          <cell r="AH733">
            <v>0</v>
          </cell>
          <cell r="AN733">
            <v>8.5690000000000008</v>
          </cell>
        </row>
        <row r="734">
          <cell r="B734" t="str">
            <v>ZHT2023121900161</v>
          </cell>
          <cell r="F734">
            <v>18.399999999999999</v>
          </cell>
          <cell r="AH734">
            <v>0</v>
          </cell>
          <cell r="AN734">
            <v>3.496</v>
          </cell>
        </row>
        <row r="735">
          <cell r="B735" t="str">
            <v>ZHT2023121900162</v>
          </cell>
          <cell r="F735">
            <v>51.5</v>
          </cell>
          <cell r="AH735">
            <v>0</v>
          </cell>
          <cell r="AN735">
            <v>9.7850000000000001</v>
          </cell>
        </row>
        <row r="736">
          <cell r="B736" t="str">
            <v>ZHT2023121900163</v>
          </cell>
          <cell r="F736">
            <v>60</v>
          </cell>
          <cell r="AH736">
            <v>0</v>
          </cell>
          <cell r="AN736">
            <v>11.4</v>
          </cell>
        </row>
        <row r="737">
          <cell r="B737" t="str">
            <v>ZHT2024012600012</v>
          </cell>
          <cell r="F737">
            <v>1040.9214999999999</v>
          </cell>
          <cell r="AH737">
            <v>0</v>
          </cell>
          <cell r="AN737">
            <v>428.8528</v>
          </cell>
        </row>
        <row r="738">
          <cell r="B738" t="str">
            <v>ZHT2024012600014</v>
          </cell>
          <cell r="F738">
            <v>446.10919999999999</v>
          </cell>
          <cell r="AH738">
            <v>0</v>
          </cell>
          <cell r="AN738">
            <v>319.56319999999999</v>
          </cell>
        </row>
        <row r="739">
          <cell r="B739" t="str">
            <v>ZHT2023103000128</v>
          </cell>
          <cell r="F739">
            <v>4.5999999999999996</v>
          </cell>
          <cell r="AH739">
            <v>0</v>
          </cell>
          <cell r="AN739">
            <v>0</v>
          </cell>
        </row>
        <row r="740">
          <cell r="B740" t="str">
            <v>ZHT2023122000168</v>
          </cell>
          <cell r="F740">
            <v>26</v>
          </cell>
          <cell r="AH740">
            <v>0</v>
          </cell>
          <cell r="AN740">
            <v>0</v>
          </cell>
        </row>
        <row r="741">
          <cell r="B741" t="str">
            <v>ZHT2023121900167</v>
          </cell>
          <cell r="F741">
            <v>103.4569</v>
          </cell>
          <cell r="AH741">
            <v>0</v>
          </cell>
          <cell r="AN741">
            <v>0</v>
          </cell>
        </row>
        <row r="742">
          <cell r="B742" t="str">
            <v>ZHT2023122700179</v>
          </cell>
          <cell r="F742">
            <v>66.2</v>
          </cell>
          <cell r="AH742">
            <v>0</v>
          </cell>
          <cell r="AN742">
            <v>0</v>
          </cell>
        </row>
        <row r="743">
          <cell r="B743" t="str">
            <v>ZHT2024010400003</v>
          </cell>
          <cell r="F743">
            <v>50</v>
          </cell>
          <cell r="AH743">
            <v>0</v>
          </cell>
          <cell r="AN743">
            <v>35</v>
          </cell>
        </row>
        <row r="744">
          <cell r="B744" t="str">
            <v>ZHT2024012600013</v>
          </cell>
          <cell r="F744">
            <v>15</v>
          </cell>
          <cell r="AH744">
            <v>0</v>
          </cell>
          <cell r="AN744">
            <v>0</v>
          </cell>
        </row>
        <row r="745">
          <cell r="B745" t="str">
            <v>ZHT2023122500175</v>
          </cell>
          <cell r="F745">
            <v>20</v>
          </cell>
          <cell r="AH745">
            <v>0</v>
          </cell>
          <cell r="AN745">
            <v>14</v>
          </cell>
        </row>
        <row r="746">
          <cell r="B746" t="str">
            <v>ZHT2024011700005</v>
          </cell>
          <cell r="F746">
            <v>4.5941789999999996</v>
          </cell>
          <cell r="AH746">
            <v>0</v>
          </cell>
          <cell r="AN746">
            <v>0</v>
          </cell>
        </row>
        <row r="747">
          <cell r="B747" t="str">
            <v>ZHT2023081700084</v>
          </cell>
          <cell r="F747">
            <v>20.910274999999999</v>
          </cell>
          <cell r="AH747">
            <v>0</v>
          </cell>
          <cell r="AN747">
            <v>0</v>
          </cell>
        </row>
        <row r="748">
          <cell r="B748" t="str">
            <v>ZHT2023110100130</v>
          </cell>
          <cell r="F748">
            <v>16.7</v>
          </cell>
          <cell r="AH748">
            <v>0</v>
          </cell>
          <cell r="AN748">
            <v>11.69</v>
          </cell>
        </row>
        <row r="749">
          <cell r="B749" t="str">
            <v>ZHT2024012300006</v>
          </cell>
          <cell r="F749">
            <v>28.82</v>
          </cell>
          <cell r="AH749">
            <v>8.6460000000000008</v>
          </cell>
          <cell r="AN749">
            <v>1.4410000000000001</v>
          </cell>
        </row>
        <row r="750">
          <cell r="B750" t="str">
            <v>ZHT2024012500011</v>
          </cell>
          <cell r="F750">
            <v>49.05</v>
          </cell>
          <cell r="AH750">
            <v>0</v>
          </cell>
          <cell r="AN750">
            <v>34.335000000000001</v>
          </cell>
        </row>
        <row r="751">
          <cell r="B751" t="str">
            <v>ZHT2024020200017</v>
          </cell>
          <cell r="F751">
            <v>43.690207000000001</v>
          </cell>
          <cell r="AH751">
            <v>0</v>
          </cell>
          <cell r="AN751">
            <v>0</v>
          </cell>
        </row>
        <row r="752">
          <cell r="B752" t="str">
            <v>ZHT2024022600021</v>
          </cell>
          <cell r="F752">
            <v>30.768000000000001</v>
          </cell>
          <cell r="AH752">
            <v>0</v>
          </cell>
          <cell r="AN752">
            <v>0</v>
          </cell>
        </row>
        <row r="753">
          <cell r="B753" t="str">
            <v>ZHT2024022600020</v>
          </cell>
          <cell r="F753">
            <v>21.62</v>
          </cell>
          <cell r="AH753">
            <v>0</v>
          </cell>
          <cell r="AN753">
            <v>0</v>
          </cell>
        </row>
        <row r="754">
          <cell r="B754" t="str">
            <v>ZHT2023122100171</v>
          </cell>
          <cell r="F754">
            <v>6.21</v>
          </cell>
          <cell r="AH754">
            <v>6.21</v>
          </cell>
          <cell r="AN754">
            <v>0</v>
          </cell>
        </row>
        <row r="755">
          <cell r="B755" t="str">
            <v>ZHT2024012400009</v>
          </cell>
          <cell r="F755">
            <v>52</v>
          </cell>
          <cell r="AH755">
            <v>0</v>
          </cell>
          <cell r="AN755">
            <v>0</v>
          </cell>
        </row>
        <row r="756">
          <cell r="B756" t="str">
            <v>ZHT2024020200018</v>
          </cell>
          <cell r="F756">
            <v>15.368</v>
          </cell>
          <cell r="AH756">
            <v>0</v>
          </cell>
          <cell r="AN756">
            <v>0.525057</v>
          </cell>
        </row>
        <row r="757">
          <cell r="B757" t="str">
            <v>ZHT2024022800022</v>
          </cell>
          <cell r="F757">
            <v>28.13</v>
          </cell>
          <cell r="AH757">
            <v>0</v>
          </cell>
          <cell r="AN757">
            <v>0</v>
          </cell>
        </row>
        <row r="758">
          <cell r="B758" t="str">
            <v>ZHT2024030500023</v>
          </cell>
          <cell r="F758">
            <v>16.4255</v>
          </cell>
          <cell r="AH758">
            <v>0</v>
          </cell>
          <cell r="AN758">
            <v>0</v>
          </cell>
        </row>
        <row r="759">
          <cell r="B759" t="str">
            <v>ZHT2024012900015</v>
          </cell>
          <cell r="F759">
            <v>8.5</v>
          </cell>
          <cell r="AH759">
            <v>0</v>
          </cell>
          <cell r="AN759">
            <v>0</v>
          </cell>
        </row>
        <row r="760">
          <cell r="B760" t="str">
            <v>ZHT2024022200019</v>
          </cell>
          <cell r="F760">
            <v>28.980399999999999</v>
          </cell>
          <cell r="AH760">
            <v>0</v>
          </cell>
          <cell r="AN760">
            <v>0</v>
          </cell>
        </row>
        <row r="761">
          <cell r="B761" t="str">
            <v>ZHT2024031900027</v>
          </cell>
          <cell r="F761">
            <v>15.7</v>
          </cell>
          <cell r="AH761">
            <v>0</v>
          </cell>
          <cell r="AN761">
            <v>0</v>
          </cell>
        </row>
        <row r="762">
          <cell r="B762" t="str">
            <v>ZHT2023121100151</v>
          </cell>
          <cell r="F762">
            <v>46.2</v>
          </cell>
          <cell r="AH762">
            <v>0</v>
          </cell>
          <cell r="AN762">
            <v>0</v>
          </cell>
        </row>
        <row r="763">
          <cell r="B763" t="str">
            <v>ZHT2024030900024</v>
          </cell>
          <cell r="F763">
            <v>27.5</v>
          </cell>
          <cell r="AH763">
            <v>0</v>
          </cell>
          <cell r="AN763">
            <v>0</v>
          </cell>
        </row>
        <row r="764">
          <cell r="B764" t="str">
            <v>ZHT2024031900028</v>
          </cell>
          <cell r="F764">
            <v>41.5</v>
          </cell>
          <cell r="AH764">
            <v>0</v>
          </cell>
          <cell r="AN764">
            <v>0</v>
          </cell>
        </row>
        <row r="765">
          <cell r="B765" t="str">
            <v>ZHT2024031200026</v>
          </cell>
          <cell r="F765">
            <v>3</v>
          </cell>
          <cell r="AH765">
            <v>0</v>
          </cell>
          <cell r="AN765">
            <v>0</v>
          </cell>
        </row>
        <row r="766">
          <cell r="B766" t="str">
            <v>ZHT2024020200016</v>
          </cell>
          <cell r="F766">
            <v>66.2</v>
          </cell>
          <cell r="AH766">
            <v>0</v>
          </cell>
          <cell r="AN766">
            <v>0</v>
          </cell>
        </row>
        <row r="767">
          <cell r="B767" t="str">
            <v>ZHT2024032600030</v>
          </cell>
          <cell r="F767">
            <v>40</v>
          </cell>
          <cell r="AH767">
            <v>0</v>
          </cell>
          <cell r="AN767">
            <v>0</v>
          </cell>
        </row>
        <row r="768">
          <cell r="B768" t="str">
            <v>ZHT2024040200033</v>
          </cell>
          <cell r="F768">
            <v>68.400000000000006</v>
          </cell>
          <cell r="AH768">
            <v>0</v>
          </cell>
          <cell r="AN768">
            <v>0</v>
          </cell>
        </row>
        <row r="769">
          <cell r="B769" t="str">
            <v>ZHT2024032200029</v>
          </cell>
          <cell r="F769">
            <v>348</v>
          </cell>
          <cell r="AH769">
            <v>0</v>
          </cell>
          <cell r="AN769">
            <v>17.399999999999999</v>
          </cell>
        </row>
        <row r="770">
          <cell r="B770" t="str">
            <v>ZHT2024032700031</v>
          </cell>
          <cell r="F770">
            <v>46.778011999999997</v>
          </cell>
          <cell r="AH770">
            <v>0</v>
          </cell>
          <cell r="AN770">
            <v>25.727906999999998</v>
          </cell>
        </row>
        <row r="771">
          <cell r="B771" t="str">
            <v>ZHT2024041800038</v>
          </cell>
          <cell r="F771">
            <v>312.2</v>
          </cell>
          <cell r="AH771">
            <v>0</v>
          </cell>
          <cell r="AN771">
            <v>93.66</v>
          </cell>
        </row>
        <row r="772">
          <cell r="B772" t="str">
            <v>ZHT2024040200032</v>
          </cell>
          <cell r="F772">
            <v>66.2</v>
          </cell>
          <cell r="AH772">
            <v>0</v>
          </cell>
          <cell r="AN772">
            <v>0</v>
          </cell>
        </row>
        <row r="773">
          <cell r="B773" t="str">
            <v>ZHT2024041100036</v>
          </cell>
          <cell r="F773">
            <v>53.3</v>
          </cell>
          <cell r="AH773">
            <v>0</v>
          </cell>
          <cell r="AN773">
            <v>0</v>
          </cell>
        </row>
        <row r="774">
          <cell r="B774" t="str">
            <v>ZHT2024042500040</v>
          </cell>
          <cell r="F774">
            <v>56.646999999999998</v>
          </cell>
          <cell r="AH774">
            <v>0</v>
          </cell>
          <cell r="AN774">
            <v>0</v>
          </cell>
        </row>
        <row r="775">
          <cell r="B775" t="str">
            <v>ZHT2024042600041</v>
          </cell>
          <cell r="F775">
            <v>26.256</v>
          </cell>
          <cell r="AH775">
            <v>0</v>
          </cell>
          <cell r="AN775">
            <v>0</v>
          </cell>
        </row>
        <row r="776">
          <cell r="B776" t="str">
            <v>ZHT2024040200034</v>
          </cell>
          <cell r="F776">
            <v>92.000033000000002</v>
          </cell>
          <cell r="AH776">
            <v>0</v>
          </cell>
          <cell r="AN776">
            <v>0</v>
          </cell>
        </row>
        <row r="777">
          <cell r="B777" t="str">
            <v>ZHT2024040700035</v>
          </cell>
          <cell r="F777">
            <v>20</v>
          </cell>
          <cell r="AH777">
            <v>0</v>
          </cell>
          <cell r="AN777">
            <v>0</v>
          </cell>
        </row>
        <row r="778">
          <cell r="B778" t="str">
            <v>ZHT2024042400039</v>
          </cell>
          <cell r="F778">
            <v>30</v>
          </cell>
          <cell r="AH778">
            <v>0</v>
          </cell>
          <cell r="AN778">
            <v>1.5</v>
          </cell>
        </row>
        <row r="779">
          <cell r="B779" t="str">
            <v>ZHT2024052000056</v>
          </cell>
          <cell r="F779">
            <v>37.6</v>
          </cell>
          <cell r="AH779">
            <v>0</v>
          </cell>
          <cell r="AN779">
            <v>0</v>
          </cell>
        </row>
        <row r="780">
          <cell r="B780" t="str">
            <v>ZHT2024041200037</v>
          </cell>
          <cell r="F780">
            <v>5</v>
          </cell>
          <cell r="AH780">
            <v>0</v>
          </cell>
          <cell r="AN780">
            <v>0</v>
          </cell>
        </row>
        <row r="781">
          <cell r="B781" t="str">
            <v>ZHT2024052700064</v>
          </cell>
          <cell r="F781">
            <v>10</v>
          </cell>
          <cell r="AH781">
            <v>0</v>
          </cell>
          <cell r="AN781">
            <v>0</v>
          </cell>
        </row>
        <row r="782">
          <cell r="B782" t="str">
            <v>ZHT2024052200060</v>
          </cell>
          <cell r="F782">
            <v>35.04</v>
          </cell>
          <cell r="AH782">
            <v>3.504</v>
          </cell>
          <cell r="AN782">
            <v>0</v>
          </cell>
        </row>
        <row r="783">
          <cell r="B783" t="str">
            <v>ZHT2024051300051</v>
          </cell>
          <cell r="F783">
            <v>5.508</v>
          </cell>
          <cell r="AH783">
            <v>0</v>
          </cell>
          <cell r="AN783">
            <v>0</v>
          </cell>
        </row>
        <row r="784">
          <cell r="B784" t="str">
            <v>ZHT2024051400052</v>
          </cell>
          <cell r="F784">
            <v>5</v>
          </cell>
          <cell r="AH784">
            <v>0</v>
          </cell>
          <cell r="AN784">
            <v>0</v>
          </cell>
        </row>
        <row r="785">
          <cell r="B785" t="str">
            <v>ZHT2024052300061</v>
          </cell>
          <cell r="F785">
            <v>5</v>
          </cell>
          <cell r="AH785">
            <v>0</v>
          </cell>
          <cell r="AN785">
            <v>0</v>
          </cell>
        </row>
        <row r="786">
          <cell r="B786" t="str">
            <v>ZHT2024051600055</v>
          </cell>
          <cell r="F786">
            <v>5</v>
          </cell>
          <cell r="AH786">
            <v>0</v>
          </cell>
          <cell r="AN786">
            <v>0</v>
          </cell>
        </row>
        <row r="787">
          <cell r="B787" t="str">
            <v>ZHT2024012300008</v>
          </cell>
          <cell r="F787">
            <v>71.48</v>
          </cell>
          <cell r="AH787">
            <v>0</v>
          </cell>
          <cell r="AN787">
            <v>3.5739999999999998</v>
          </cell>
        </row>
        <row r="788">
          <cell r="B788" t="str">
            <v>ZHT2024052100057</v>
          </cell>
          <cell r="F788">
            <v>3.4</v>
          </cell>
          <cell r="AH788">
            <v>0</v>
          </cell>
          <cell r="AN788">
            <v>0</v>
          </cell>
        </row>
        <row r="789">
          <cell r="B789" t="str">
            <v>ZHT2024052300063</v>
          </cell>
          <cell r="F789">
            <v>5</v>
          </cell>
          <cell r="AH789">
            <v>0</v>
          </cell>
          <cell r="AN789">
            <v>0</v>
          </cell>
        </row>
        <row r="790">
          <cell r="B790" t="str">
            <v>ZHT2024052900065</v>
          </cell>
          <cell r="F790">
            <v>5</v>
          </cell>
          <cell r="AH790">
            <v>0</v>
          </cell>
          <cell r="AN790">
            <v>0</v>
          </cell>
        </row>
        <row r="791">
          <cell r="B791" t="str">
            <v>ZHT2024052100058</v>
          </cell>
          <cell r="F791">
            <v>54.359223</v>
          </cell>
          <cell r="AH791">
            <v>19.025722999999999</v>
          </cell>
          <cell r="AN791">
            <v>0</v>
          </cell>
        </row>
        <row r="792">
          <cell r="B792" t="str">
            <v>ZHT2024052100059</v>
          </cell>
          <cell r="F792">
            <v>210</v>
          </cell>
          <cell r="AH792">
            <v>0</v>
          </cell>
          <cell r="AN792">
            <v>0</v>
          </cell>
        </row>
        <row r="793">
          <cell r="B793" t="str">
            <v>ZHT2024061200068</v>
          </cell>
          <cell r="F793">
            <v>135</v>
          </cell>
          <cell r="AH793">
            <v>33.75</v>
          </cell>
          <cell r="AN793">
            <v>20.25</v>
          </cell>
        </row>
        <row r="794">
          <cell r="B794" t="str">
            <v>ZHT2024061900075</v>
          </cell>
          <cell r="F794">
            <v>4.99</v>
          </cell>
          <cell r="AH794">
            <v>0</v>
          </cell>
          <cell r="AN794">
            <v>0</v>
          </cell>
        </row>
        <row r="795">
          <cell r="B795" t="str">
            <v>ZHT2024061900076</v>
          </cell>
          <cell r="F795">
            <v>4.99</v>
          </cell>
          <cell r="AH795">
            <v>0</v>
          </cell>
          <cell r="AN795">
            <v>0</v>
          </cell>
        </row>
        <row r="796">
          <cell r="B796" t="str">
            <v>ZHT2024061300069</v>
          </cell>
          <cell r="F796">
            <v>24</v>
          </cell>
          <cell r="AH796">
            <v>0</v>
          </cell>
          <cell r="AN796">
            <v>0</v>
          </cell>
        </row>
        <row r="797">
          <cell r="B797" t="str">
            <v>ZHT2024061300070</v>
          </cell>
          <cell r="F797">
            <v>12</v>
          </cell>
          <cell r="AH797">
            <v>0</v>
          </cell>
          <cell r="AN797">
            <v>0</v>
          </cell>
        </row>
        <row r="798">
          <cell r="B798" t="str">
            <v>ZHT2024052900066</v>
          </cell>
          <cell r="F798">
            <v>0.55000000000000004</v>
          </cell>
          <cell r="AH798">
            <v>0</v>
          </cell>
          <cell r="AN798">
            <v>0</v>
          </cell>
        </row>
        <row r="799">
          <cell r="B799" t="str">
            <v>ZHT2024062400078</v>
          </cell>
          <cell r="F799">
            <v>70</v>
          </cell>
          <cell r="AH799">
            <v>0</v>
          </cell>
          <cell r="AN799">
            <v>0</v>
          </cell>
        </row>
        <row r="800">
          <cell r="B800" t="str">
            <v>ZHT2024052300062</v>
          </cell>
          <cell r="F800">
            <v>5</v>
          </cell>
          <cell r="AH800">
            <v>0</v>
          </cell>
          <cell r="AN800">
            <v>0</v>
          </cell>
        </row>
        <row r="801">
          <cell r="B801" t="str">
            <v>ZHT2024060400067</v>
          </cell>
          <cell r="F801">
            <v>4.9000000000000004</v>
          </cell>
          <cell r="AH801">
            <v>0</v>
          </cell>
          <cell r="AN801">
            <v>0</v>
          </cell>
        </row>
        <row r="802">
          <cell r="B802" t="str">
            <v>ZHT2024070100082</v>
          </cell>
          <cell r="F802">
            <v>522.16</v>
          </cell>
          <cell r="AH802">
            <v>0</v>
          </cell>
          <cell r="AN802">
            <v>66.530230000000003</v>
          </cell>
        </row>
        <row r="803">
          <cell r="B803" t="str">
            <v>ZHT2024061800074</v>
          </cell>
          <cell r="F803">
            <v>4</v>
          </cell>
          <cell r="AH803">
            <v>0</v>
          </cell>
          <cell r="AN803">
            <v>0</v>
          </cell>
        </row>
        <row r="804">
          <cell r="B804" t="str">
            <v>ZHT2024070200083</v>
          </cell>
          <cell r="F804">
            <v>86.2</v>
          </cell>
          <cell r="AH804">
            <v>17.239999999999998</v>
          </cell>
          <cell r="AN804">
            <v>0</v>
          </cell>
        </row>
        <row r="805">
          <cell r="B805" t="str">
            <v>ZHT2024070800084</v>
          </cell>
          <cell r="F805">
            <v>11</v>
          </cell>
          <cell r="AH805">
            <v>0</v>
          </cell>
          <cell r="AN805">
            <v>0</v>
          </cell>
        </row>
        <row r="806">
          <cell r="B806" t="str">
            <v>ZHT2024061900077</v>
          </cell>
          <cell r="F806">
            <v>17.8</v>
          </cell>
          <cell r="AH806">
            <v>0</v>
          </cell>
          <cell r="AN806">
            <v>0</v>
          </cell>
        </row>
        <row r="807">
          <cell r="B807" t="str">
            <v>ZHT2024050800042</v>
          </cell>
          <cell r="F807">
            <v>86.2</v>
          </cell>
          <cell r="AH807">
            <v>0</v>
          </cell>
          <cell r="AN807">
            <v>0</v>
          </cell>
        </row>
        <row r="808">
          <cell r="B808" t="str">
            <v>ZHT2024071100087</v>
          </cell>
          <cell r="F808">
            <v>60</v>
          </cell>
          <cell r="AH808">
            <v>12</v>
          </cell>
          <cell r="AN808">
            <v>0</v>
          </cell>
        </row>
        <row r="809">
          <cell r="B809" t="str">
            <v>ZHT2024072400090</v>
          </cell>
          <cell r="F809">
            <v>60</v>
          </cell>
          <cell r="AH809">
            <v>0</v>
          </cell>
          <cell r="AN809">
            <v>0</v>
          </cell>
        </row>
        <row r="810">
          <cell r="B810" t="str">
            <v>ZHT2024062700080</v>
          </cell>
          <cell r="F810">
            <v>159.1</v>
          </cell>
          <cell r="AH810">
            <v>0</v>
          </cell>
          <cell r="AN810">
            <v>74.099999999999994</v>
          </cell>
        </row>
        <row r="811">
          <cell r="B811" t="str">
            <v>ZHT2024011500004</v>
          </cell>
          <cell r="F811">
            <v>64.8</v>
          </cell>
          <cell r="AH811">
            <v>0</v>
          </cell>
          <cell r="AN811">
            <v>12.96</v>
          </cell>
        </row>
        <row r="812">
          <cell r="B812" t="str">
            <v>ZHT2024051400053</v>
          </cell>
          <cell r="F812">
            <v>120.47</v>
          </cell>
          <cell r="AH812">
            <v>12.047000000000001</v>
          </cell>
          <cell r="AN812">
            <v>0</v>
          </cell>
        </row>
        <row r="813">
          <cell r="B813" t="str">
            <v>ZHT2024073000091</v>
          </cell>
          <cell r="F813">
            <v>20</v>
          </cell>
          <cell r="AH813">
            <v>0</v>
          </cell>
          <cell r="AN813">
            <v>0</v>
          </cell>
        </row>
        <row r="814">
          <cell r="B814" t="str">
            <v>ZHT2024072400089</v>
          </cell>
          <cell r="F814">
            <v>20</v>
          </cell>
          <cell r="AH814">
            <v>0</v>
          </cell>
          <cell r="AN814">
            <v>0</v>
          </cell>
        </row>
        <row r="815">
          <cell r="B815" t="str">
            <v>ZHT2024081600096</v>
          </cell>
          <cell r="F815">
            <v>1496.0008</v>
          </cell>
          <cell r="AH815">
            <v>2.3904000000000001</v>
          </cell>
          <cell r="AN815">
            <v>306.59593000000001</v>
          </cell>
        </row>
        <row r="816">
          <cell r="B816" t="str">
            <v>ZHT2024081600097</v>
          </cell>
          <cell r="F816">
            <v>1476.867082</v>
          </cell>
          <cell r="AH816">
            <v>1.935956</v>
          </cell>
          <cell r="AN816">
            <v>416.92632600000002</v>
          </cell>
        </row>
        <row r="817">
          <cell r="B817" t="str">
            <v>ZHT2024080900092</v>
          </cell>
          <cell r="F817">
            <v>4.99</v>
          </cell>
          <cell r="AH817">
            <v>0</v>
          </cell>
          <cell r="AN817">
            <v>0</v>
          </cell>
        </row>
        <row r="818">
          <cell r="B818" t="str">
            <v>ZHT2024071000086</v>
          </cell>
          <cell r="F818">
            <v>15.5</v>
          </cell>
          <cell r="AH818">
            <v>0</v>
          </cell>
          <cell r="AN818">
            <v>0</v>
          </cell>
        </row>
        <row r="819">
          <cell r="B819" t="str">
            <v>ZHT2024081600094</v>
          </cell>
          <cell r="F819">
            <v>4</v>
          </cell>
          <cell r="AH819">
            <v>0</v>
          </cell>
          <cell r="AN819">
            <v>0</v>
          </cell>
        </row>
        <row r="820">
          <cell r="B820" t="str">
            <v>ZHT2024062700081</v>
          </cell>
          <cell r="F820">
            <v>17.143999999999998</v>
          </cell>
          <cell r="AH820">
            <v>3.1440000000000001</v>
          </cell>
          <cell r="AN820">
            <v>0</v>
          </cell>
        </row>
        <row r="821">
          <cell r="B821" t="str">
            <v>ZHT2024081400093</v>
          </cell>
          <cell r="F821">
            <v>66.2</v>
          </cell>
          <cell r="AH821">
            <v>13</v>
          </cell>
          <cell r="AN821">
            <v>0.24000000000000901</v>
          </cell>
        </row>
        <row r="822">
          <cell r="B822" t="str">
            <v>ZHT2024082100099</v>
          </cell>
          <cell r="F822">
            <v>5</v>
          </cell>
          <cell r="AH822">
            <v>0</v>
          </cell>
          <cell r="AN822">
            <v>0</v>
          </cell>
        </row>
        <row r="823">
          <cell r="B823" t="str">
            <v>ZHT2024082200101</v>
          </cell>
          <cell r="F823">
            <v>64.8</v>
          </cell>
          <cell r="AH823">
            <v>0</v>
          </cell>
          <cell r="AN823">
            <v>0</v>
          </cell>
        </row>
        <row r="824">
          <cell r="B824" t="str">
            <v>ZHT2024090400105</v>
          </cell>
          <cell r="F824">
            <v>53.562486999999997</v>
          </cell>
          <cell r="AH824">
            <v>0</v>
          </cell>
          <cell r="AN824">
            <v>0</v>
          </cell>
        </row>
        <row r="825">
          <cell r="B825" t="str">
            <v>ZHT2024091000110</v>
          </cell>
          <cell r="F825">
            <v>31.198399999999999</v>
          </cell>
          <cell r="AH825">
            <v>0</v>
          </cell>
          <cell r="AN825">
            <v>0</v>
          </cell>
        </row>
        <row r="826">
          <cell r="B826" t="str">
            <v>ZHT2024092300117</v>
          </cell>
          <cell r="F826">
            <v>6.5</v>
          </cell>
          <cell r="AH826">
            <v>0</v>
          </cell>
          <cell r="AN826">
            <v>0</v>
          </cell>
        </row>
        <row r="827">
          <cell r="B827" t="str">
            <v>ZHT2024092400119</v>
          </cell>
          <cell r="F827">
            <v>305</v>
          </cell>
          <cell r="AH827">
            <v>0</v>
          </cell>
          <cell r="AN827">
            <v>0</v>
          </cell>
        </row>
        <row r="828">
          <cell r="B828" t="str">
            <v>ZHT2024090500107</v>
          </cell>
          <cell r="F828">
            <v>23.85</v>
          </cell>
          <cell r="AH828">
            <v>7.1550000000000002</v>
          </cell>
          <cell r="AN828">
            <v>9.5399999999999991</v>
          </cell>
        </row>
        <row r="829">
          <cell r="B829" t="str">
            <v>ZHT2024092300116</v>
          </cell>
          <cell r="F829">
            <v>9.9</v>
          </cell>
          <cell r="AH829">
            <v>0</v>
          </cell>
          <cell r="AN829">
            <v>0</v>
          </cell>
        </row>
        <row r="830">
          <cell r="B830" t="str">
            <v>ZHT2024090300102</v>
          </cell>
          <cell r="F830">
            <v>49.057000000000002</v>
          </cell>
          <cell r="AH830">
            <v>0</v>
          </cell>
          <cell r="AN830">
            <v>49.057000000000002</v>
          </cell>
        </row>
        <row r="831">
          <cell r="B831" t="str">
            <v>ZHT2024090300103</v>
          </cell>
          <cell r="F831">
            <v>50</v>
          </cell>
          <cell r="AH831">
            <v>0</v>
          </cell>
          <cell r="AN831">
            <v>40</v>
          </cell>
        </row>
        <row r="832">
          <cell r="B832" t="str">
            <v>ZHT2024090300104</v>
          </cell>
          <cell r="F832">
            <v>330</v>
          </cell>
          <cell r="AH832">
            <v>0</v>
          </cell>
          <cell r="AN832">
            <v>330</v>
          </cell>
        </row>
        <row r="833">
          <cell r="B833" t="str">
            <v>ZHT2024091800113</v>
          </cell>
          <cell r="F833">
            <v>35</v>
          </cell>
          <cell r="AH833">
            <v>0</v>
          </cell>
          <cell r="AN833">
            <v>0</v>
          </cell>
        </row>
        <row r="834">
          <cell r="B834" t="str">
            <v>ZHT2024091800114</v>
          </cell>
          <cell r="F834">
            <v>40</v>
          </cell>
          <cell r="AH834">
            <v>0</v>
          </cell>
          <cell r="AN834">
            <v>0</v>
          </cell>
        </row>
        <row r="835">
          <cell r="B835" t="str">
            <v>ZHT2024082100100</v>
          </cell>
          <cell r="F835">
            <v>46.2</v>
          </cell>
          <cell r="AH835">
            <v>0</v>
          </cell>
          <cell r="AN835">
            <v>0</v>
          </cell>
        </row>
        <row r="836">
          <cell r="B836" t="str">
            <v>ZHT2024090600108</v>
          </cell>
          <cell r="F836">
            <v>60.6</v>
          </cell>
          <cell r="AH836">
            <v>12.12</v>
          </cell>
          <cell r="AN836">
            <v>0</v>
          </cell>
        </row>
        <row r="837">
          <cell r="B837" t="str">
            <v>ZHT2024091100111</v>
          </cell>
          <cell r="F837">
            <v>23.5</v>
          </cell>
          <cell r="AH837">
            <v>0</v>
          </cell>
          <cell r="AN837">
            <v>4.7</v>
          </cell>
        </row>
        <row r="838">
          <cell r="B838" t="str">
            <v>ZHT2024091100112</v>
          </cell>
          <cell r="F838">
            <v>66.2</v>
          </cell>
          <cell r="AH838">
            <v>0</v>
          </cell>
          <cell r="AN838">
            <v>0</v>
          </cell>
        </row>
        <row r="839">
          <cell r="B839" t="str">
            <v>ZHT2024090500106</v>
          </cell>
          <cell r="F839">
            <v>10</v>
          </cell>
          <cell r="AH839">
            <v>0</v>
          </cell>
          <cell r="AN839">
            <v>0</v>
          </cell>
        </row>
        <row r="840">
          <cell r="B840" t="str">
            <v>ZHT2024091900115</v>
          </cell>
          <cell r="F840">
            <v>127</v>
          </cell>
          <cell r="AH840">
            <v>0</v>
          </cell>
          <cell r="AN840">
            <v>0</v>
          </cell>
        </row>
        <row r="841">
          <cell r="B841" t="str">
            <v>ZHT2024100800123</v>
          </cell>
          <cell r="F841">
            <v>4.9000000000000004</v>
          </cell>
          <cell r="AH841">
            <v>0</v>
          </cell>
          <cell r="AN841">
            <v>0</v>
          </cell>
        </row>
        <row r="842">
          <cell r="B842" t="str">
            <v>ZHT2024101600129</v>
          </cell>
          <cell r="F842">
            <v>35.479999999999997</v>
          </cell>
          <cell r="AH842">
            <v>0</v>
          </cell>
          <cell r="AN842">
            <v>0</v>
          </cell>
        </row>
        <row r="843">
          <cell r="B843" t="str">
            <v>ZHT2024101100125</v>
          </cell>
          <cell r="F843">
            <v>12</v>
          </cell>
          <cell r="AH843">
            <v>0</v>
          </cell>
          <cell r="AN843">
            <v>0</v>
          </cell>
        </row>
        <row r="844">
          <cell r="B844" t="str">
            <v>ZHT2024061700073</v>
          </cell>
          <cell r="F844">
            <v>16</v>
          </cell>
          <cell r="AH844">
            <v>0</v>
          </cell>
          <cell r="AN844">
            <v>0</v>
          </cell>
        </row>
        <row r="845">
          <cell r="B845" t="str">
            <v>ZHT2024102400132</v>
          </cell>
          <cell r="F845">
            <v>249.83633</v>
          </cell>
          <cell r="AH845">
            <v>0</v>
          </cell>
          <cell r="AN845">
            <v>0</v>
          </cell>
        </row>
        <row r="846">
          <cell r="B846" t="str">
            <v>ZHT2024102800133</v>
          </cell>
          <cell r="F846">
            <v>170.05314999999999</v>
          </cell>
          <cell r="AH846">
            <v>31.26925</v>
          </cell>
          <cell r="AN846">
            <v>37.999949999999998</v>
          </cell>
        </row>
        <row r="847">
          <cell r="B847" t="str">
            <v>ZHT2024072200088</v>
          </cell>
          <cell r="F847">
            <v>15</v>
          </cell>
          <cell r="AH847">
            <v>0</v>
          </cell>
          <cell r="AN847">
            <v>0</v>
          </cell>
        </row>
        <row r="848">
          <cell r="B848" t="str">
            <v>ZHT2024101000124</v>
          </cell>
          <cell r="F848">
            <v>6</v>
          </cell>
          <cell r="AH848">
            <v>0</v>
          </cell>
          <cell r="AN848">
            <v>0</v>
          </cell>
        </row>
        <row r="849">
          <cell r="B849" t="str">
            <v>ZHT2024101100126</v>
          </cell>
          <cell r="F849">
            <v>15</v>
          </cell>
          <cell r="AH849">
            <v>0</v>
          </cell>
          <cell r="AN849">
            <v>0</v>
          </cell>
        </row>
        <row r="850">
          <cell r="B850" t="str">
            <v>ZHT2024102300131</v>
          </cell>
          <cell r="F850">
            <v>249.82570000000001</v>
          </cell>
          <cell r="AH850">
            <v>0</v>
          </cell>
          <cell r="AN850">
            <v>99.930279999999996</v>
          </cell>
        </row>
        <row r="851">
          <cell r="B851" t="str">
            <v>ZHT2024100800122</v>
          </cell>
          <cell r="F851">
            <v>46.2</v>
          </cell>
          <cell r="AH851">
            <v>0</v>
          </cell>
          <cell r="AN851">
            <v>0</v>
          </cell>
        </row>
        <row r="852">
          <cell r="B852" t="str">
            <v>ZHT2024110500135</v>
          </cell>
          <cell r="F852">
            <v>10</v>
          </cell>
          <cell r="AH852">
            <v>0</v>
          </cell>
          <cell r="AN852">
            <v>0</v>
          </cell>
        </row>
        <row r="853">
          <cell r="B853" t="str">
            <v>ZHT2024102200130</v>
          </cell>
          <cell r="F853">
            <v>170</v>
          </cell>
          <cell r="AH853">
            <v>0</v>
          </cell>
          <cell r="AN853">
            <v>0</v>
          </cell>
        </row>
        <row r="854">
          <cell r="B854" t="str">
            <v>ZHT2024110800137</v>
          </cell>
          <cell r="F854">
            <v>220</v>
          </cell>
          <cell r="AH854">
            <v>0</v>
          </cell>
          <cell r="AN854">
            <v>0</v>
          </cell>
        </row>
        <row r="855">
          <cell r="B855" t="str">
            <v>ZHT2024092700121</v>
          </cell>
          <cell r="F855">
            <v>45</v>
          </cell>
          <cell r="AH855">
            <v>0</v>
          </cell>
          <cell r="AN855">
            <v>2.25</v>
          </cell>
        </row>
        <row r="856">
          <cell r="B856" t="str">
            <v>ZHT2024101400127</v>
          </cell>
          <cell r="F856">
            <v>62.5</v>
          </cell>
          <cell r="AH856">
            <v>0</v>
          </cell>
          <cell r="AN856">
            <v>3.125</v>
          </cell>
        </row>
        <row r="857">
          <cell r="B857" t="str">
            <v>ZHT2024110500136</v>
          </cell>
          <cell r="F857">
            <v>64</v>
          </cell>
          <cell r="AH857">
            <v>0</v>
          </cell>
          <cell r="AN857">
            <v>3.2</v>
          </cell>
        </row>
        <row r="858">
          <cell r="B858" t="str">
            <v>ZHT2024111100138</v>
          </cell>
          <cell r="F858">
            <v>191.88120000000001</v>
          </cell>
          <cell r="AH858">
            <v>0</v>
          </cell>
          <cell r="AN858">
            <v>153.505</v>
          </cell>
        </row>
        <row r="859">
          <cell r="B859" t="str">
            <v>ZHT2024082100098</v>
          </cell>
          <cell r="F859">
            <v>26.805038</v>
          </cell>
          <cell r="AH859">
            <v>5</v>
          </cell>
          <cell r="AN859">
            <v>21.805038</v>
          </cell>
        </row>
        <row r="860">
          <cell r="B860" t="str">
            <v>ZHT2024111800140</v>
          </cell>
          <cell r="F860">
            <v>198.94</v>
          </cell>
          <cell r="AH860">
            <v>0</v>
          </cell>
          <cell r="AN860">
            <v>103.44880000000001</v>
          </cell>
        </row>
        <row r="861">
          <cell r="B861" t="str">
            <v>ZHT2024092300118</v>
          </cell>
          <cell r="F861">
            <v>28</v>
          </cell>
          <cell r="AH861">
            <v>0</v>
          </cell>
          <cell r="AN861">
            <v>0</v>
          </cell>
        </row>
        <row r="862">
          <cell r="B862" t="str">
            <v>ZHT2024110100134</v>
          </cell>
          <cell r="F862">
            <v>20.565999999999999</v>
          </cell>
          <cell r="AH862">
            <v>0</v>
          </cell>
          <cell r="AN862">
            <v>14.3962</v>
          </cell>
        </row>
        <row r="863">
          <cell r="B863" t="str">
            <v>ZHT2024112200145</v>
          </cell>
          <cell r="F863">
            <v>11</v>
          </cell>
          <cell r="AH863">
            <v>0</v>
          </cell>
          <cell r="AN863">
            <v>0</v>
          </cell>
        </row>
        <row r="864">
          <cell r="B864" t="str">
            <v>ZHT2024112900152</v>
          </cell>
          <cell r="F864">
            <v>311</v>
          </cell>
          <cell r="AH864">
            <v>82.141632999999999</v>
          </cell>
          <cell r="AN864">
            <v>228.85836699999999</v>
          </cell>
        </row>
        <row r="865">
          <cell r="B865" t="str">
            <v>ZHT2024112600150</v>
          </cell>
          <cell r="F865">
            <v>17.133624999999999</v>
          </cell>
          <cell r="AH865">
            <v>0</v>
          </cell>
          <cell r="AN865">
            <v>0</v>
          </cell>
        </row>
        <row r="866">
          <cell r="B866" t="str">
            <v>ZHT2024092500120</v>
          </cell>
          <cell r="F866">
            <v>43.834000000000003</v>
          </cell>
          <cell r="AH866">
            <v>0</v>
          </cell>
          <cell r="AN866">
            <v>43.834000000000003</v>
          </cell>
        </row>
        <row r="867">
          <cell r="B867" t="str">
            <v>ZHT2024120900155</v>
          </cell>
          <cell r="F867">
            <v>65</v>
          </cell>
          <cell r="AH867">
            <v>0</v>
          </cell>
          <cell r="AN867">
            <v>0</v>
          </cell>
        </row>
        <row r="868">
          <cell r="B868" t="str">
            <v>ZHT2024112200146</v>
          </cell>
          <cell r="F868">
            <v>4.99</v>
          </cell>
          <cell r="AH868">
            <v>0</v>
          </cell>
          <cell r="AN868">
            <v>0</v>
          </cell>
        </row>
        <row r="869">
          <cell r="B869" t="str">
            <v>ZHT2024112600151</v>
          </cell>
          <cell r="F869">
            <v>14.218</v>
          </cell>
          <cell r="AH869">
            <v>0</v>
          </cell>
          <cell r="AN869">
            <v>4.7209500000000002</v>
          </cell>
        </row>
        <row r="870">
          <cell r="B870" t="str">
            <v>ZHT2024121600158</v>
          </cell>
          <cell r="F870">
            <v>565</v>
          </cell>
          <cell r="AH870">
            <v>0</v>
          </cell>
          <cell r="AN870">
            <v>0</v>
          </cell>
        </row>
        <row r="871">
          <cell r="B871" t="str">
            <v>ZHT2024121600159</v>
          </cell>
          <cell r="F871">
            <v>643.5</v>
          </cell>
          <cell r="AH871">
            <v>0</v>
          </cell>
          <cell r="AN871">
            <v>0</v>
          </cell>
        </row>
        <row r="872">
          <cell r="B872" t="str">
            <v>ZHT2024112200144</v>
          </cell>
          <cell r="F872">
            <v>47</v>
          </cell>
          <cell r="AH872">
            <v>14.1</v>
          </cell>
          <cell r="AN872">
            <v>9.4</v>
          </cell>
        </row>
        <row r="873">
          <cell r="B873" t="str">
            <v>ZHT2024071000085</v>
          </cell>
          <cell r="F873">
            <v>40</v>
          </cell>
          <cell r="AH873">
            <v>0</v>
          </cell>
          <cell r="AN873">
            <v>0</v>
          </cell>
        </row>
        <row r="874">
          <cell r="B874" t="str">
            <v>ZHT2024121300156</v>
          </cell>
          <cell r="F874">
            <v>12</v>
          </cell>
          <cell r="AH874">
            <v>0</v>
          </cell>
          <cell r="AN874">
            <v>0</v>
          </cell>
        </row>
        <row r="875">
          <cell r="B875" t="str">
            <v>ZHT2024121600157</v>
          </cell>
          <cell r="F875">
            <v>49</v>
          </cell>
          <cell r="AH875">
            <v>7.35</v>
          </cell>
          <cell r="AN875">
            <v>2.4500000000000002</v>
          </cell>
        </row>
        <row r="876">
          <cell r="B876" t="str">
            <v>ZHT2024121600160</v>
          </cell>
          <cell r="F876">
            <v>168.50868600000001</v>
          </cell>
          <cell r="AH876">
            <v>0</v>
          </cell>
          <cell r="AN876">
            <v>8.4254340000000205</v>
          </cell>
        </row>
        <row r="877">
          <cell r="B877" t="str">
            <v>ZHT2024111300139</v>
          </cell>
          <cell r="F877">
            <v>176.87005300000001</v>
          </cell>
          <cell r="AH877">
            <v>0</v>
          </cell>
          <cell r="AN877">
            <v>8.8435030000000303</v>
          </cell>
        </row>
        <row r="878">
          <cell r="B878" t="str">
            <v>ZHT2024112500147</v>
          </cell>
          <cell r="F878">
            <v>95.18</v>
          </cell>
          <cell r="AH878">
            <v>0</v>
          </cell>
          <cell r="AN878">
            <v>95.18</v>
          </cell>
        </row>
        <row r="879">
          <cell r="B879" t="str">
            <v>ZHT2024112500148</v>
          </cell>
          <cell r="F879">
            <v>40.6</v>
          </cell>
          <cell r="AH879">
            <v>0</v>
          </cell>
          <cell r="AN879">
            <v>40.6</v>
          </cell>
        </row>
        <row r="880">
          <cell r="B880" t="str">
            <v>ZHT2024112500149</v>
          </cell>
          <cell r="F880">
            <v>86</v>
          </cell>
          <cell r="AH880">
            <v>0</v>
          </cell>
          <cell r="AN880">
            <v>86</v>
          </cell>
        </row>
        <row r="881">
          <cell r="B881" t="str">
            <v>ZHT2024122000169</v>
          </cell>
          <cell r="F881">
            <v>445</v>
          </cell>
          <cell r="AH881">
            <v>0</v>
          </cell>
          <cell r="AN881">
            <v>0</v>
          </cell>
        </row>
        <row r="882">
          <cell r="B882" t="str">
            <v>ZHT2024121800161</v>
          </cell>
          <cell r="F882">
            <v>199.1</v>
          </cell>
          <cell r="AH882">
            <v>0</v>
          </cell>
          <cell r="AN882">
            <v>9.9549999999999805</v>
          </cell>
        </row>
        <row r="883">
          <cell r="B883" t="str">
            <v>ZHT2024122000162</v>
          </cell>
          <cell r="F883">
            <v>45</v>
          </cell>
          <cell r="AH883">
            <v>0</v>
          </cell>
          <cell r="AN883">
            <v>0</v>
          </cell>
        </row>
        <row r="884">
          <cell r="B884" t="str">
            <v>ZHT2024122000163</v>
          </cell>
          <cell r="F884">
            <v>19</v>
          </cell>
          <cell r="AH884">
            <v>9.5</v>
          </cell>
          <cell r="AN884">
            <v>0</v>
          </cell>
        </row>
        <row r="885">
          <cell r="B885" t="str">
            <v>ZHT2024122000166</v>
          </cell>
          <cell r="F885">
            <v>60</v>
          </cell>
          <cell r="AH885">
            <v>0</v>
          </cell>
          <cell r="AN885">
            <v>0</v>
          </cell>
        </row>
        <row r="886">
          <cell r="B886" t="str">
            <v>ZHT2024122000167</v>
          </cell>
          <cell r="F886">
            <v>130</v>
          </cell>
          <cell r="AH886">
            <v>0</v>
          </cell>
          <cell r="AN886">
            <v>0</v>
          </cell>
        </row>
        <row r="887">
          <cell r="B887" t="str">
            <v>ZHT2024122400171</v>
          </cell>
          <cell r="F887">
            <v>720</v>
          </cell>
          <cell r="AH887">
            <v>0</v>
          </cell>
          <cell r="AN887">
            <v>216</v>
          </cell>
        </row>
        <row r="888">
          <cell r="B888" t="str">
            <v>ZHT2024122400172</v>
          </cell>
          <cell r="F888">
            <v>97.372799999999998</v>
          </cell>
          <cell r="AH888">
            <v>4.8686400000000001</v>
          </cell>
          <cell r="AN888">
            <v>0</v>
          </cell>
        </row>
        <row r="889">
          <cell r="B889" t="str">
            <v>ZHT2024111900141</v>
          </cell>
          <cell r="F889">
            <v>74.116259999999997</v>
          </cell>
          <cell r="AH889">
            <v>0</v>
          </cell>
          <cell r="AN889">
            <v>29.646504</v>
          </cell>
        </row>
        <row r="890">
          <cell r="B890" t="str">
            <v>ZHT2024111900142</v>
          </cell>
          <cell r="F890">
            <v>24.75</v>
          </cell>
          <cell r="AH890">
            <v>0</v>
          </cell>
          <cell r="AN890">
            <v>9.9</v>
          </cell>
        </row>
        <row r="891">
          <cell r="B891" t="str">
            <v>ZHT2024122000164</v>
          </cell>
          <cell r="F891">
            <v>240</v>
          </cell>
          <cell r="AH891">
            <v>0</v>
          </cell>
          <cell r="AN891">
            <v>0</v>
          </cell>
        </row>
        <row r="892">
          <cell r="B892" t="str">
            <v>ZHT2024122000165</v>
          </cell>
          <cell r="F892">
            <v>87</v>
          </cell>
          <cell r="AH892">
            <v>0</v>
          </cell>
          <cell r="AN892">
            <v>0</v>
          </cell>
        </row>
        <row r="893">
          <cell r="B893" t="str">
            <v>ZHT2023113000142</v>
          </cell>
          <cell r="F893">
            <v>46.2</v>
          </cell>
          <cell r="AH893">
            <v>17</v>
          </cell>
          <cell r="AN893">
            <v>29.2</v>
          </cell>
        </row>
        <row r="894">
          <cell r="B894" t="str">
            <v>ZHT2024122700176</v>
          </cell>
          <cell r="F894">
            <v>4.4687000000000001</v>
          </cell>
          <cell r="AH894">
            <v>0</v>
          </cell>
          <cell r="AN894">
            <v>0</v>
          </cell>
        </row>
        <row r="895">
          <cell r="B895" t="str">
            <v>ZHT2024123000178</v>
          </cell>
          <cell r="F895">
            <v>145</v>
          </cell>
          <cell r="AH895">
            <v>0</v>
          </cell>
          <cell r="AN895">
            <v>7.25</v>
          </cell>
        </row>
        <row r="896">
          <cell r="B896" t="str">
            <v>ZHT2024122500173</v>
          </cell>
          <cell r="F896">
            <v>40</v>
          </cell>
          <cell r="AH896">
            <v>0</v>
          </cell>
          <cell r="AN896">
            <v>0</v>
          </cell>
        </row>
        <row r="897">
          <cell r="B897" t="str">
            <v>ZHT2024120600153</v>
          </cell>
          <cell r="F897">
            <v>1380</v>
          </cell>
          <cell r="AH897">
            <v>78.514331999999996</v>
          </cell>
          <cell r="AN897">
            <v>1241.733203</v>
          </cell>
        </row>
        <row r="898">
          <cell r="B898" t="str">
            <v>ZHT2024122500174</v>
          </cell>
          <cell r="F898">
            <v>279.97000000000003</v>
          </cell>
          <cell r="AH898">
            <v>0</v>
          </cell>
          <cell r="AN898">
            <v>13.9985</v>
          </cell>
        </row>
        <row r="899">
          <cell r="B899" t="str">
            <v>ZHT2024010200002</v>
          </cell>
          <cell r="F899">
            <v>17.75</v>
          </cell>
          <cell r="AH899">
            <v>0</v>
          </cell>
          <cell r="AN899">
            <v>15.975</v>
          </cell>
        </row>
        <row r="900">
          <cell r="B900" t="str">
            <v>ZHT2024101400128</v>
          </cell>
          <cell r="F900">
            <v>66.2</v>
          </cell>
          <cell r="AH900">
            <v>0</v>
          </cell>
          <cell r="AN900">
            <v>0</v>
          </cell>
        </row>
        <row r="901">
          <cell r="B901" t="str">
            <v>ZHT2024120600154</v>
          </cell>
          <cell r="F901">
            <v>0</v>
          </cell>
          <cell r="AH901">
            <v>0.14947199999999999</v>
          </cell>
          <cell r="AN901">
            <v>-36.961525999999999</v>
          </cell>
        </row>
        <row r="902">
          <cell r="B902" t="str">
            <v>ZHT2023122500177</v>
          </cell>
          <cell r="F902">
            <v>0</v>
          </cell>
          <cell r="AH902">
            <v>0</v>
          </cell>
          <cell r="AN902">
            <v>0</v>
          </cell>
        </row>
        <row r="903">
          <cell r="B903" t="str">
            <v>ZHT2025031800028</v>
          </cell>
          <cell r="F903">
            <v>46.2</v>
          </cell>
          <cell r="AH903">
            <v>0</v>
          </cell>
          <cell r="AN903">
            <v>9.24</v>
          </cell>
        </row>
        <row r="904">
          <cell r="B904" t="str">
            <v>ZHT2025031800029</v>
          </cell>
          <cell r="F904">
            <v>129.33330000000001</v>
          </cell>
          <cell r="AH904">
            <v>64.666650000000004</v>
          </cell>
          <cell r="AN904">
            <v>64.666650000000004</v>
          </cell>
        </row>
        <row r="905">
          <cell r="B905" t="str">
            <v>ZHT2025031800031</v>
          </cell>
          <cell r="F905">
            <v>129.33330000000001</v>
          </cell>
          <cell r="AH905">
            <v>50</v>
          </cell>
          <cell r="AN905">
            <v>79.333299999999994</v>
          </cell>
        </row>
        <row r="906">
          <cell r="B906" t="str">
            <v>ZHT2025031800032</v>
          </cell>
          <cell r="F906">
            <v>204.3</v>
          </cell>
          <cell r="AH906">
            <v>49.095410000000001</v>
          </cell>
          <cell r="AN906">
            <v>155.20459</v>
          </cell>
        </row>
        <row r="907">
          <cell r="B907" t="str">
            <v>ZHT2025010700003</v>
          </cell>
          <cell r="F907">
            <v>9.4440000000000008</v>
          </cell>
          <cell r="AH907">
            <v>0</v>
          </cell>
          <cell r="AN907">
            <v>0.28332000000000201</v>
          </cell>
        </row>
        <row r="908">
          <cell r="B908" t="str">
            <v>ZHT2025011300005</v>
          </cell>
          <cell r="F908">
            <v>53.5</v>
          </cell>
          <cell r="AH908">
            <v>0</v>
          </cell>
          <cell r="AN908">
            <v>0</v>
          </cell>
        </row>
        <row r="909">
          <cell r="B909" t="str">
            <v>ZHT2025011300004</v>
          </cell>
          <cell r="F909">
            <v>16.8</v>
          </cell>
          <cell r="AH909">
            <v>0</v>
          </cell>
          <cell r="AN909">
            <v>0.84</v>
          </cell>
        </row>
        <row r="910">
          <cell r="B910" t="str">
            <v>ZHT2025011300006</v>
          </cell>
          <cell r="F910">
            <v>265</v>
          </cell>
          <cell r="AH910">
            <v>0</v>
          </cell>
          <cell r="AN910">
            <v>210.38161199999999</v>
          </cell>
        </row>
        <row r="911">
          <cell r="B911" t="str">
            <v>ZHT2024122000168</v>
          </cell>
          <cell r="F911">
            <v>49.97</v>
          </cell>
          <cell r="AH911">
            <v>0</v>
          </cell>
          <cell r="AN911">
            <v>2.4984999999999999</v>
          </cell>
        </row>
        <row r="912">
          <cell r="B912" t="str">
            <v>ZHT2025010300001</v>
          </cell>
          <cell r="F912">
            <v>15.85</v>
          </cell>
          <cell r="AH912">
            <v>0</v>
          </cell>
          <cell r="AN912">
            <v>0</v>
          </cell>
        </row>
        <row r="913">
          <cell r="B913" t="str">
            <v>ZHT2025010300002</v>
          </cell>
          <cell r="F913">
            <v>98.99</v>
          </cell>
          <cell r="AH913">
            <v>0</v>
          </cell>
          <cell r="AN913">
            <v>98.99</v>
          </cell>
        </row>
        <row r="914">
          <cell r="B914" t="str">
            <v>ZHT2025021100010</v>
          </cell>
          <cell r="F914">
            <v>28.5</v>
          </cell>
          <cell r="AH914">
            <v>0</v>
          </cell>
          <cell r="AN914">
            <v>28.5</v>
          </cell>
        </row>
        <row r="915">
          <cell r="B915" t="str">
            <v>ZHT2025011700008</v>
          </cell>
          <cell r="F915">
            <v>79.8</v>
          </cell>
          <cell r="AH915">
            <v>23.94</v>
          </cell>
          <cell r="AN915">
            <v>31.92</v>
          </cell>
        </row>
        <row r="916">
          <cell r="B916" t="str">
            <v>ZHT2025011700007</v>
          </cell>
          <cell r="F916">
            <v>50</v>
          </cell>
          <cell r="AH916">
            <v>16</v>
          </cell>
          <cell r="AN916">
            <v>18</v>
          </cell>
        </row>
        <row r="917">
          <cell r="B917" t="str">
            <v>ZHT2025021700012</v>
          </cell>
          <cell r="F917">
            <v>20</v>
          </cell>
          <cell r="AH917">
            <v>0</v>
          </cell>
          <cell r="AN917">
            <v>0</v>
          </cell>
        </row>
        <row r="918">
          <cell r="B918" t="str">
            <v>ZHT2025021700013</v>
          </cell>
          <cell r="F918">
            <v>10</v>
          </cell>
          <cell r="AH918">
            <v>0</v>
          </cell>
          <cell r="AN918">
            <v>0</v>
          </cell>
        </row>
        <row r="919">
          <cell r="B919" t="str">
            <v>ZHT2025021900018</v>
          </cell>
          <cell r="F919">
            <v>25</v>
          </cell>
          <cell r="AH919">
            <v>0</v>
          </cell>
          <cell r="AN919">
            <v>0</v>
          </cell>
        </row>
        <row r="920">
          <cell r="B920" t="str">
            <v>ZHT2025021900020</v>
          </cell>
          <cell r="F920">
            <v>10</v>
          </cell>
          <cell r="AH920">
            <v>0</v>
          </cell>
          <cell r="AN920">
            <v>0</v>
          </cell>
        </row>
        <row r="921">
          <cell r="B921" t="str">
            <v>ZHT2025021900019</v>
          </cell>
          <cell r="F921">
            <v>25</v>
          </cell>
          <cell r="AH921">
            <v>0</v>
          </cell>
          <cell r="AN921">
            <v>0</v>
          </cell>
        </row>
        <row r="922">
          <cell r="B922" t="str">
            <v>ZHT2025030300023</v>
          </cell>
          <cell r="F922">
            <v>24</v>
          </cell>
          <cell r="AH922">
            <v>2.369183</v>
          </cell>
          <cell r="AN922">
            <v>6.21769999999984E-2</v>
          </cell>
        </row>
        <row r="923">
          <cell r="B923" t="str">
            <v>ZHT2025031000026</v>
          </cell>
          <cell r="F923">
            <v>258.024</v>
          </cell>
          <cell r="AH923">
            <v>0</v>
          </cell>
          <cell r="AN923">
            <v>29.7804</v>
          </cell>
        </row>
        <row r="924">
          <cell r="B924" t="str">
            <v>ZHT2025021300011</v>
          </cell>
          <cell r="F924">
            <v>14.9</v>
          </cell>
          <cell r="AH924">
            <v>0</v>
          </cell>
          <cell r="AN924">
            <v>0</v>
          </cell>
        </row>
        <row r="925">
          <cell r="B925" t="str">
            <v>ZHT2025021800014</v>
          </cell>
          <cell r="F925">
            <v>93.337992999999997</v>
          </cell>
          <cell r="AH925">
            <v>0</v>
          </cell>
          <cell r="AN925">
            <v>93.337992999999997</v>
          </cell>
        </row>
        <row r="926">
          <cell r="B926" t="str">
            <v>ZHT2025021800016</v>
          </cell>
          <cell r="F926">
            <v>73.495964000000001</v>
          </cell>
          <cell r="AH926">
            <v>0</v>
          </cell>
          <cell r="AN926">
            <v>3.674798</v>
          </cell>
        </row>
        <row r="927">
          <cell r="B927" t="str">
            <v>ZHT2025022000021</v>
          </cell>
          <cell r="F927">
            <v>54.569000000000003</v>
          </cell>
          <cell r="AH927">
            <v>0</v>
          </cell>
          <cell r="AN927">
            <v>54.569000000000003</v>
          </cell>
        </row>
        <row r="928">
          <cell r="B928" t="str">
            <v>ZHT2025031100027</v>
          </cell>
          <cell r="F928">
            <v>2.7</v>
          </cell>
          <cell r="AH928">
            <v>0</v>
          </cell>
          <cell r="AN928">
            <v>0</v>
          </cell>
        </row>
        <row r="929">
          <cell r="B929" t="str">
            <v>ZHT2025032600035</v>
          </cell>
          <cell r="F929">
            <v>35.700800000000001</v>
          </cell>
          <cell r="AH929">
            <v>8.9252000000000002</v>
          </cell>
          <cell r="AN929">
            <v>8.9252000000000002</v>
          </cell>
        </row>
        <row r="930">
          <cell r="B930" t="str">
            <v>ZHT2025032400034</v>
          </cell>
          <cell r="F930">
            <v>693.56309999999996</v>
          </cell>
          <cell r="AH930">
            <v>0</v>
          </cell>
          <cell r="AN930">
            <v>396.512</v>
          </cell>
        </row>
        <row r="931">
          <cell r="B931" t="str">
            <v>ZHT2025040100036</v>
          </cell>
          <cell r="F931">
            <v>48.45</v>
          </cell>
          <cell r="AH931">
            <v>0</v>
          </cell>
          <cell r="AN931">
            <v>0</v>
          </cell>
        </row>
        <row r="932">
          <cell r="B932" t="str">
            <v>ZHT2025040800038</v>
          </cell>
          <cell r="F932">
            <v>32.851761000000003</v>
          </cell>
          <cell r="AH932">
            <v>0</v>
          </cell>
          <cell r="AN932">
            <v>32.851761000000003</v>
          </cell>
        </row>
        <row r="933">
          <cell r="B933" t="str">
            <v>ZHT2025040800037</v>
          </cell>
          <cell r="F933">
            <v>29.931699999999999</v>
          </cell>
          <cell r="AH933">
            <v>0</v>
          </cell>
          <cell r="AN933">
            <v>0</v>
          </cell>
        </row>
        <row r="934">
          <cell r="B934" t="str">
            <v>ZHT2025030500025</v>
          </cell>
          <cell r="F934">
            <v>60.3</v>
          </cell>
          <cell r="AH934">
            <v>0</v>
          </cell>
          <cell r="AN934">
            <v>60.3</v>
          </cell>
        </row>
        <row r="935">
          <cell r="B935" t="str">
            <v>ZHT2025021800017</v>
          </cell>
          <cell r="F935">
            <v>113.695753</v>
          </cell>
          <cell r="AH935">
            <v>0</v>
          </cell>
          <cell r="AN935">
            <v>5.6847880000000002</v>
          </cell>
        </row>
        <row r="936">
          <cell r="B936" t="str">
            <v>ZHT2024122300170</v>
          </cell>
          <cell r="F936">
            <v>89.640529000000001</v>
          </cell>
          <cell r="AH936">
            <v>0</v>
          </cell>
          <cell r="AN936">
            <v>17.937336999999999</v>
          </cell>
        </row>
        <row r="937">
          <cell r="B937" t="str">
            <v>ZHT2025042100042</v>
          </cell>
          <cell r="F937">
            <v>71.129180000000005</v>
          </cell>
          <cell r="AH937">
            <v>0</v>
          </cell>
          <cell r="AN937">
            <v>71.129180000000005</v>
          </cell>
        </row>
        <row r="938">
          <cell r="B938" t="str">
            <v>ZHT2025051200051</v>
          </cell>
          <cell r="F938">
            <v>800</v>
          </cell>
          <cell r="AH938">
            <v>0</v>
          </cell>
          <cell r="AN938">
            <v>521.25</v>
          </cell>
        </row>
        <row r="939">
          <cell r="B939" t="str">
            <v>ZHT2025041600039</v>
          </cell>
          <cell r="F939">
            <v>9.5133810000000008</v>
          </cell>
          <cell r="AH939">
            <v>0</v>
          </cell>
          <cell r="AN939">
            <v>9.5133810000000008</v>
          </cell>
        </row>
        <row r="940">
          <cell r="B940" t="str">
            <v>ZHT2025050700046</v>
          </cell>
          <cell r="F940">
            <v>320</v>
          </cell>
          <cell r="AH940">
            <v>80</v>
          </cell>
          <cell r="AN940">
            <v>0</v>
          </cell>
        </row>
        <row r="941">
          <cell r="B941" t="str">
            <v>ZHT2025051200048</v>
          </cell>
          <cell r="F941">
            <v>24</v>
          </cell>
          <cell r="AH941">
            <v>0</v>
          </cell>
          <cell r="AN941">
            <v>0</v>
          </cell>
        </row>
        <row r="942">
          <cell r="B942" t="str">
            <v>ZHT2025051200049</v>
          </cell>
          <cell r="F942">
            <v>16</v>
          </cell>
          <cell r="AH942">
            <v>0</v>
          </cell>
          <cell r="AN942">
            <v>0</v>
          </cell>
        </row>
        <row r="943">
          <cell r="B943" t="str">
            <v>SZJT202550021</v>
          </cell>
          <cell r="F943">
            <v>650</v>
          </cell>
          <cell r="AH943">
            <v>0</v>
          </cell>
          <cell r="AN943">
            <v>0</v>
          </cell>
        </row>
        <row r="944">
          <cell r="B944" t="str">
            <v>SZJT202560021</v>
          </cell>
          <cell r="F944">
            <v>113.99</v>
          </cell>
          <cell r="AH944">
            <v>0</v>
          </cell>
          <cell r="AN944">
            <v>79.793000000000006</v>
          </cell>
        </row>
        <row r="945">
          <cell r="B945" t="str">
            <v>SZJT202560022</v>
          </cell>
          <cell r="F945">
            <v>11.5</v>
          </cell>
          <cell r="AH945">
            <v>0</v>
          </cell>
          <cell r="AN945">
            <v>0</v>
          </cell>
        </row>
        <row r="946">
          <cell r="B946" t="str">
            <v>SZJT202560023</v>
          </cell>
          <cell r="F946">
            <v>42.545000000000002</v>
          </cell>
          <cell r="AH946">
            <v>0</v>
          </cell>
          <cell r="AN946">
            <v>0</v>
          </cell>
        </row>
        <row r="947">
          <cell r="B947" t="str">
            <v>SZJT202560025</v>
          </cell>
          <cell r="F947">
            <v>30</v>
          </cell>
          <cell r="AH947">
            <v>0</v>
          </cell>
          <cell r="AN947">
            <v>0</v>
          </cell>
        </row>
        <row r="948">
          <cell r="B948" t="str">
            <v>SZJT202560026</v>
          </cell>
          <cell r="F948">
            <v>99.28</v>
          </cell>
          <cell r="AH948">
            <v>0</v>
          </cell>
          <cell r="AN948">
            <v>9.9280000000000008</v>
          </cell>
        </row>
        <row r="949">
          <cell r="B949" t="str">
            <v>SZJT202570005</v>
          </cell>
          <cell r="F949">
            <v>4.2</v>
          </cell>
          <cell r="AH949">
            <v>4.2</v>
          </cell>
          <cell r="AN949">
            <v>0</v>
          </cell>
        </row>
        <row r="950">
          <cell r="B950" t="str">
            <v>SZJT202570002</v>
          </cell>
          <cell r="F950">
            <v>400</v>
          </cell>
          <cell r="AH950">
            <v>80</v>
          </cell>
          <cell r="AN950">
            <v>200</v>
          </cell>
        </row>
        <row r="951">
          <cell r="B951" t="str">
            <v>SZJT202570001</v>
          </cell>
          <cell r="F951">
            <v>23</v>
          </cell>
          <cell r="AH951">
            <v>6.9</v>
          </cell>
          <cell r="AN951">
            <v>0</v>
          </cell>
        </row>
        <row r="952">
          <cell r="B952" t="str">
            <v>SZJT202570019</v>
          </cell>
          <cell r="F952">
            <v>36</v>
          </cell>
          <cell r="AH952">
            <v>0</v>
          </cell>
          <cell r="AN952">
            <v>0</v>
          </cell>
        </row>
        <row r="953">
          <cell r="B953" t="str">
            <v>SZJT202570016</v>
          </cell>
          <cell r="F953">
            <v>30</v>
          </cell>
          <cell r="AH953">
            <v>10</v>
          </cell>
          <cell r="AN953">
            <v>0</v>
          </cell>
        </row>
        <row r="954">
          <cell r="B954" t="str">
            <v>SZJT202570007</v>
          </cell>
          <cell r="F954">
            <v>58</v>
          </cell>
          <cell r="AH954">
            <v>0</v>
          </cell>
          <cell r="AN954">
            <v>0</v>
          </cell>
        </row>
        <row r="955">
          <cell r="B955" t="str">
            <v>SZJT202570011</v>
          </cell>
          <cell r="F955">
            <v>160</v>
          </cell>
          <cell r="AH955">
            <v>0</v>
          </cell>
          <cell r="AN955">
            <v>34.17</v>
          </cell>
        </row>
        <row r="956">
          <cell r="B956" t="str">
            <v>SZJT202570025</v>
          </cell>
          <cell r="F956">
            <v>271.01</v>
          </cell>
          <cell r="AH956">
            <v>54.201999999999998</v>
          </cell>
          <cell r="AN956">
            <v>135.505</v>
          </cell>
        </row>
        <row r="957">
          <cell r="B957" t="str">
            <v>SZJT202570033</v>
          </cell>
          <cell r="F957">
            <v>99.7</v>
          </cell>
          <cell r="AH957">
            <v>0</v>
          </cell>
          <cell r="AN957">
            <v>89.73</v>
          </cell>
        </row>
        <row r="958">
          <cell r="B958" t="str">
            <v>SZJT202570038</v>
          </cell>
          <cell r="F958">
            <v>21.73</v>
          </cell>
          <cell r="AH958">
            <v>0</v>
          </cell>
          <cell r="AN958">
            <v>2.173</v>
          </cell>
        </row>
        <row r="959">
          <cell r="B959" t="str">
            <v>SZJT202570032</v>
          </cell>
          <cell r="F959">
            <v>150.15</v>
          </cell>
          <cell r="AH959">
            <v>45.045000000000002</v>
          </cell>
          <cell r="AN959">
            <v>105.105</v>
          </cell>
        </row>
        <row r="960">
          <cell r="B960" t="str">
            <v>SZJT202570037</v>
          </cell>
          <cell r="F960">
            <v>15</v>
          </cell>
          <cell r="AH960">
            <v>0</v>
          </cell>
          <cell r="AN960">
            <v>10.5</v>
          </cell>
        </row>
        <row r="961">
          <cell r="B961" t="str">
            <v>C0CJZY-FW-T-2025001</v>
          </cell>
          <cell r="F961">
            <v>5.33</v>
          </cell>
          <cell r="AH961">
            <v>0</v>
          </cell>
          <cell r="AN961">
            <v>0</v>
          </cell>
        </row>
        <row r="962">
          <cell r="B962" t="str">
            <v>SZJT202580008</v>
          </cell>
          <cell r="F962">
            <v>9.4949999999999992</v>
          </cell>
          <cell r="AH962">
            <v>0</v>
          </cell>
          <cell r="AN962">
            <v>0</v>
          </cell>
        </row>
        <row r="963">
          <cell r="B963" t="str">
            <v>C0CJZY-FW-T-2025006</v>
          </cell>
          <cell r="F963">
            <v>95</v>
          </cell>
          <cell r="AH963">
            <v>0</v>
          </cell>
          <cell r="AN963">
            <v>66.5</v>
          </cell>
        </row>
        <row r="964">
          <cell r="B964" t="str">
            <v>C0CJZY-FW-T-2025007</v>
          </cell>
          <cell r="F964">
            <v>85</v>
          </cell>
          <cell r="AH964">
            <v>0</v>
          </cell>
          <cell r="AN964">
            <v>59.5</v>
          </cell>
        </row>
        <row r="965">
          <cell r="B965" t="str">
            <v>C0CJZY-FW-T-2025008</v>
          </cell>
          <cell r="F965">
            <v>90</v>
          </cell>
          <cell r="AH965">
            <v>0</v>
          </cell>
          <cell r="AN965">
            <v>63</v>
          </cell>
        </row>
        <row r="966">
          <cell r="B966" t="str">
            <v>SZJT202570024</v>
          </cell>
          <cell r="F966">
            <v>40.792000000000002</v>
          </cell>
          <cell r="AH966">
            <v>28.088411000000001</v>
          </cell>
          <cell r="AN966">
            <v>8.8659890000000008</v>
          </cell>
        </row>
        <row r="967">
          <cell r="B967" t="str">
            <v>SZJT202580003</v>
          </cell>
          <cell r="F967">
            <v>4.625</v>
          </cell>
          <cell r="AH967">
            <v>0</v>
          </cell>
          <cell r="AN967">
            <v>0</v>
          </cell>
        </row>
        <row r="968">
          <cell r="B968" t="str">
            <v>SZJT202580007</v>
          </cell>
          <cell r="F968">
            <v>2.75</v>
          </cell>
          <cell r="AH968">
            <v>0</v>
          </cell>
          <cell r="AN968">
            <v>0</v>
          </cell>
        </row>
        <row r="969">
          <cell r="B969" t="str">
            <v>SZJT202580006</v>
          </cell>
          <cell r="F969">
            <v>6.375</v>
          </cell>
          <cell r="AH969">
            <v>0</v>
          </cell>
          <cell r="AN969">
            <v>0</v>
          </cell>
        </row>
        <row r="970">
          <cell r="B970" t="str">
            <v>C0CJSG-FW-T-2025004</v>
          </cell>
          <cell r="F970">
            <v>11</v>
          </cell>
          <cell r="AH970">
            <v>3.3</v>
          </cell>
          <cell r="AN970">
            <v>0</v>
          </cell>
        </row>
        <row r="971">
          <cell r="B971" t="str">
            <v>C0CJZY-JCCG-W-2025010</v>
          </cell>
          <cell r="F971">
            <v>46.7</v>
          </cell>
          <cell r="AH971">
            <v>37.36</v>
          </cell>
          <cell r="AN971">
            <v>9.34</v>
          </cell>
        </row>
        <row r="972">
          <cell r="B972" t="str">
            <v>SZJT202580009</v>
          </cell>
          <cell r="F972">
            <v>677.22239999999999</v>
          </cell>
          <cell r="AH972">
            <v>0</v>
          </cell>
          <cell r="AN972">
            <v>677.22239999999999</v>
          </cell>
        </row>
        <row r="973">
          <cell r="B973" t="str">
            <v>C0CJSG-FW-T-2025005</v>
          </cell>
          <cell r="F973">
            <v>15.5</v>
          </cell>
          <cell r="AH973">
            <v>10.85</v>
          </cell>
          <cell r="AN973">
            <v>0</v>
          </cell>
        </row>
        <row r="974">
          <cell r="B974" t="str">
            <v>C0CJZY-FW-T-2025020</v>
          </cell>
          <cell r="F974">
            <v>24</v>
          </cell>
          <cell r="AH974">
            <v>0</v>
          </cell>
          <cell r="AN974">
            <v>24</v>
          </cell>
        </row>
        <row r="975">
          <cell r="B975" t="str">
            <v>C0CJSG-FW-T-2025003</v>
          </cell>
          <cell r="F975">
            <v>16</v>
          </cell>
          <cell r="AH975">
            <v>0</v>
          </cell>
          <cell r="AN975">
            <v>4.8</v>
          </cell>
        </row>
        <row r="976">
          <cell r="B976" t="str">
            <v>C0CJSG-FW-T-2025012</v>
          </cell>
          <cell r="F976">
            <v>62.5</v>
          </cell>
          <cell r="AH976">
            <v>0</v>
          </cell>
          <cell r="AN976">
            <v>37.5</v>
          </cell>
        </row>
        <row r="977">
          <cell r="B977" t="str">
            <v>SZJT202570034</v>
          </cell>
          <cell r="F977">
            <v>45.9</v>
          </cell>
          <cell r="AH977">
            <v>0</v>
          </cell>
          <cell r="AN977">
            <v>45.9</v>
          </cell>
        </row>
        <row r="978">
          <cell r="B978" t="str">
            <v>C0CJSC-JCCG-T/W-2025013</v>
          </cell>
          <cell r="F978">
            <v>135.28749999999999</v>
          </cell>
          <cell r="AH978">
            <v>0</v>
          </cell>
          <cell r="AN978">
            <v>37.057600000000001</v>
          </cell>
        </row>
        <row r="979">
          <cell r="B979" t="str">
            <v>C0CJSG-FW-T-2025021</v>
          </cell>
          <cell r="F979">
            <v>11</v>
          </cell>
          <cell r="AH979">
            <v>0</v>
          </cell>
          <cell r="AN979">
            <v>11</v>
          </cell>
        </row>
        <row r="980">
          <cell r="B980" t="str">
            <v>C0CJSG-FW-T-2025019</v>
          </cell>
          <cell r="F980">
            <v>120</v>
          </cell>
          <cell r="AH980">
            <v>0</v>
          </cell>
          <cell r="AN980">
            <v>0</v>
          </cell>
        </row>
        <row r="981">
          <cell r="B981" t="str">
            <v>C0CJSG-FW-T-2025018</v>
          </cell>
          <cell r="F981">
            <v>34</v>
          </cell>
          <cell r="AH981">
            <v>3.4</v>
          </cell>
          <cell r="AN981">
            <v>0</v>
          </cell>
        </row>
        <row r="982">
          <cell r="B982" t="str">
            <v>C0CJZY-FW-T-2025009</v>
          </cell>
          <cell r="F982">
            <v>95.262200000000007</v>
          </cell>
          <cell r="AH982">
            <v>61.920430000000003</v>
          </cell>
          <cell r="AN982">
            <v>33.341769999999997</v>
          </cell>
        </row>
        <row r="983">
          <cell r="B983" t="str">
            <v>C0CJSG-FW-T-2025024</v>
          </cell>
          <cell r="F983">
            <v>6</v>
          </cell>
          <cell r="AH983">
            <v>0</v>
          </cell>
          <cell r="AN983">
            <v>0</v>
          </cell>
        </row>
        <row r="984">
          <cell r="B984" t="str">
            <v>C0CJSG-FW-T-2025014</v>
          </cell>
          <cell r="F984">
            <v>21</v>
          </cell>
          <cell r="AH984">
            <v>14.7</v>
          </cell>
          <cell r="AN984">
            <v>0</v>
          </cell>
        </row>
        <row r="985">
          <cell r="B985" t="str">
            <v>C0CJZY-FW-T-2025027</v>
          </cell>
          <cell r="F985">
            <v>99.5</v>
          </cell>
          <cell r="AH985">
            <v>29.85</v>
          </cell>
          <cell r="AN985">
            <v>39.799999999999997</v>
          </cell>
        </row>
        <row r="986">
          <cell r="B986" t="str">
            <v>C0CJZY-FW-T-2025026</v>
          </cell>
          <cell r="F986">
            <v>54</v>
          </cell>
          <cell r="AH986">
            <v>0</v>
          </cell>
          <cell r="AN986">
            <v>54</v>
          </cell>
        </row>
        <row r="987">
          <cell r="B987" t="str">
            <v>C0CJZY-FW-T-2025025</v>
          </cell>
          <cell r="F987">
            <v>67</v>
          </cell>
          <cell r="AH987">
            <v>43.55</v>
          </cell>
          <cell r="AN987">
            <v>23.45</v>
          </cell>
        </row>
        <row r="988">
          <cell r="B988" t="str">
            <v>C0CJSG-FW-T-2025017</v>
          </cell>
          <cell r="F988">
            <v>145</v>
          </cell>
          <cell r="AH988">
            <v>36.25</v>
          </cell>
          <cell r="AN988">
            <v>0</v>
          </cell>
        </row>
        <row r="989">
          <cell r="B989" t="str">
            <v>C0CJZY-FW-T/W-2025015</v>
          </cell>
          <cell r="F989">
            <v>400.61239999999998</v>
          </cell>
          <cell r="AH989">
            <v>77.766480000000001</v>
          </cell>
          <cell r="AN989">
            <v>283.96267999999998</v>
          </cell>
        </row>
        <row r="990">
          <cell r="B990" t="str">
            <v>C0CJSG-FW-T-2025028</v>
          </cell>
          <cell r="F990">
            <v>17</v>
          </cell>
          <cell r="AH990">
            <v>0</v>
          </cell>
          <cell r="AN990">
            <v>0</v>
          </cell>
        </row>
        <row r="991">
          <cell r="B991" t="str">
            <v>C0CJSJ-JC-T-2025016</v>
          </cell>
          <cell r="F991">
            <v>20</v>
          </cell>
          <cell r="AH991">
            <v>0</v>
          </cell>
          <cell r="AN991">
            <v>4</v>
          </cell>
        </row>
        <row r="992">
          <cell r="B992" t="str">
            <v>C0CJSG-FW-T-2025035</v>
          </cell>
          <cell r="F992">
            <v>15.759499999999999</v>
          </cell>
          <cell r="AH992">
            <v>0</v>
          </cell>
          <cell r="AN992">
            <v>0</v>
          </cell>
        </row>
        <row r="993">
          <cell r="B993" t="str">
            <v>C0CJSG-FW-T-2025023</v>
          </cell>
          <cell r="F993">
            <v>22</v>
          </cell>
          <cell r="AH993">
            <v>6.6</v>
          </cell>
          <cell r="AN993">
            <v>0</v>
          </cell>
        </row>
        <row r="994">
          <cell r="B994" t="str">
            <v>C0CJSG-FW-T-2025032</v>
          </cell>
          <cell r="F994">
            <v>135</v>
          </cell>
          <cell r="AH994">
            <v>0</v>
          </cell>
          <cell r="AN994">
            <v>40.5</v>
          </cell>
        </row>
        <row r="995">
          <cell r="B995" t="str">
            <v>C0CJSG-FW-T/W-2025030</v>
          </cell>
          <cell r="F995">
            <v>61.8</v>
          </cell>
          <cell r="AH995">
            <v>0</v>
          </cell>
          <cell r="AN995">
            <v>0</v>
          </cell>
        </row>
        <row r="996">
          <cell r="B996" t="str">
            <v>SZJT202570026</v>
          </cell>
          <cell r="F996">
            <v>9</v>
          </cell>
          <cell r="AH996">
            <v>0</v>
          </cell>
          <cell r="AN996">
            <v>0</v>
          </cell>
        </row>
        <row r="997">
          <cell r="B997" t="str">
            <v>C0CJSG-FW-T-2025041</v>
          </cell>
          <cell r="F997">
            <v>80</v>
          </cell>
          <cell r="AH997">
            <v>20</v>
          </cell>
          <cell r="AN997">
            <v>0</v>
          </cell>
        </row>
        <row r="998">
          <cell r="B998" t="str">
            <v>C0CJSG-FW-T-2025040</v>
          </cell>
          <cell r="F998">
            <v>20</v>
          </cell>
          <cell r="AH998">
            <v>0</v>
          </cell>
          <cell r="AN998">
            <v>1</v>
          </cell>
        </row>
        <row r="999">
          <cell r="B999" t="str">
            <v>C0CJSG-FW-T-2025042</v>
          </cell>
          <cell r="F999">
            <v>81.5</v>
          </cell>
          <cell r="AH999">
            <v>12.225</v>
          </cell>
          <cell r="AN999">
            <v>4.0750000000000002</v>
          </cell>
        </row>
        <row r="1000">
          <cell r="B1000" t="str">
            <v>C0CJSG-FW-T-2025043</v>
          </cell>
          <cell r="F1000">
            <v>84.75</v>
          </cell>
          <cell r="AH1000">
            <v>12.7125</v>
          </cell>
          <cell r="AN1000">
            <v>4.2374999999999998</v>
          </cell>
        </row>
        <row r="1001">
          <cell r="B1001" t="str">
            <v>C0CJSG-FW-T-2025044</v>
          </cell>
          <cell r="F1001">
            <v>74.5</v>
          </cell>
          <cell r="AH1001">
            <v>0</v>
          </cell>
          <cell r="AN1001">
            <v>37.25</v>
          </cell>
        </row>
        <row r="1002">
          <cell r="B1002" t="str">
            <v>C0CJZY-FW-T-2025047</v>
          </cell>
          <cell r="F1002">
            <v>79.551389999999998</v>
          </cell>
          <cell r="AH1002">
            <v>0</v>
          </cell>
          <cell r="AN1002">
            <v>79.551389999999998</v>
          </cell>
        </row>
        <row r="1003">
          <cell r="B1003" t="str">
            <v>C0CJZY-FW-T-2025036</v>
          </cell>
          <cell r="F1003">
            <v>129.69999999999999</v>
          </cell>
          <cell r="AH1003">
            <v>0</v>
          </cell>
          <cell r="AN1003">
            <v>129.69999999999999</v>
          </cell>
        </row>
        <row r="1004">
          <cell r="B1004" t="str">
            <v>C0CJSG-FW-T/W-2025048</v>
          </cell>
          <cell r="F1004">
            <v>20</v>
          </cell>
          <cell r="AH1004">
            <v>0</v>
          </cell>
          <cell r="AN1004">
            <v>0</v>
          </cell>
        </row>
        <row r="1005">
          <cell r="B1005" t="str">
            <v>C0CJSG-FW-T-2025049</v>
          </cell>
          <cell r="F1005">
            <v>18.285399999999999</v>
          </cell>
          <cell r="AH1005">
            <v>0</v>
          </cell>
          <cell r="AN1005">
            <v>0</v>
          </cell>
        </row>
        <row r="1006">
          <cell r="B1006" t="str">
            <v>C0CJSC-FW-T/W-2025054</v>
          </cell>
          <cell r="F1006">
            <v>269.90600000000001</v>
          </cell>
          <cell r="AH1006">
            <v>0</v>
          </cell>
          <cell r="AN1006">
            <v>269.90600000000001</v>
          </cell>
        </row>
        <row r="1007">
          <cell r="B1007" t="str">
            <v>C0CJSC-JCCG-T/W-2025053</v>
          </cell>
          <cell r="F1007">
            <v>297.93799999999999</v>
          </cell>
          <cell r="AH1007">
            <v>0</v>
          </cell>
          <cell r="AN1007">
            <v>297.93799999999999</v>
          </cell>
        </row>
        <row r="1008">
          <cell r="B1008" t="str">
            <v>C0CJZY-FW-T-2025051</v>
          </cell>
          <cell r="F1008">
            <v>53.353200000000001</v>
          </cell>
          <cell r="AH1008">
            <v>53.353200000000001</v>
          </cell>
          <cell r="AN1008">
            <v>0</v>
          </cell>
        </row>
        <row r="1009">
          <cell r="B1009" t="str">
            <v>C0CJZY-FW-T-2025052</v>
          </cell>
          <cell r="F1009">
            <v>73.703199999999995</v>
          </cell>
          <cell r="AH1009">
            <v>73.703199999999995</v>
          </cell>
          <cell r="AN1009">
            <v>0</v>
          </cell>
        </row>
        <row r="1010">
          <cell r="B1010" t="str">
            <v>C0CJSG-FW-T-2025022</v>
          </cell>
          <cell r="F1010">
            <v>24</v>
          </cell>
          <cell r="AH1010">
            <v>0</v>
          </cell>
          <cell r="AN1010">
            <v>24</v>
          </cell>
        </row>
        <row r="1011">
          <cell r="B1011" t="str">
            <v>C0CJSG-FW-T-2025045</v>
          </cell>
          <cell r="F1011">
            <v>29</v>
          </cell>
          <cell r="AH1011">
            <v>0</v>
          </cell>
          <cell r="AN1011">
            <v>0</v>
          </cell>
        </row>
        <row r="1012">
          <cell r="B1012" t="str">
            <v>C0CJSG-FW-T-2025002</v>
          </cell>
          <cell r="F1012">
            <v>10.125</v>
          </cell>
          <cell r="AH1012">
            <v>5.0625</v>
          </cell>
          <cell r="AN1012">
            <v>0</v>
          </cell>
        </row>
        <row r="1013">
          <cell r="B1013" t="str">
            <v>SZJT2025100001</v>
          </cell>
          <cell r="F1013">
            <v>108.86499999999999</v>
          </cell>
          <cell r="AH1013">
            <v>0</v>
          </cell>
          <cell r="AN1013">
            <v>108.86499999999999</v>
          </cell>
        </row>
        <row r="1014">
          <cell r="B1014" t="str">
            <v>C0CJZY-FW-T/W-2025058</v>
          </cell>
          <cell r="F1014">
            <v>734.08</v>
          </cell>
          <cell r="AH1014">
            <v>0</v>
          </cell>
          <cell r="AN1014">
            <v>734.08</v>
          </cell>
        </row>
        <row r="1015">
          <cell r="B1015" t="str">
            <v>C0CJFJ-FW-T-2025057</v>
          </cell>
          <cell r="F1015">
            <v>197.2</v>
          </cell>
          <cell r="AH1015">
            <v>0</v>
          </cell>
          <cell r="AN1015">
            <v>197.2</v>
          </cell>
        </row>
        <row r="1016">
          <cell r="B1016" t="str">
            <v>C0CJSG-FW-T-2025037</v>
          </cell>
          <cell r="F1016">
            <v>29</v>
          </cell>
          <cell r="AH1016">
            <v>0</v>
          </cell>
          <cell r="AN1016">
            <v>0</v>
          </cell>
        </row>
        <row r="1017">
          <cell r="B1017" t="str">
            <v>C0CJSG-FW-T-2025065</v>
          </cell>
          <cell r="F1017">
            <v>49.25</v>
          </cell>
          <cell r="AH1017">
            <v>24.625</v>
          </cell>
          <cell r="AN1017">
            <v>24.625</v>
          </cell>
        </row>
        <row r="1018">
          <cell r="B1018" t="str">
            <v>C0CJSG-FW-T-2025066</v>
          </cell>
          <cell r="F1018">
            <v>49.25</v>
          </cell>
          <cell r="AH1018">
            <v>39.4</v>
          </cell>
          <cell r="AN1018">
            <v>9.85</v>
          </cell>
        </row>
        <row r="1019">
          <cell r="B1019" t="str">
            <v>C0CJSJ-JCCG-T-2025055</v>
          </cell>
          <cell r="F1019">
            <v>106.2</v>
          </cell>
          <cell r="AH1019">
            <v>84.96</v>
          </cell>
          <cell r="AN1019">
            <v>21.24</v>
          </cell>
        </row>
        <row r="1020">
          <cell r="B1020" t="str">
            <v>C0CJSG-FW-T-2025064</v>
          </cell>
          <cell r="F1020">
            <v>48</v>
          </cell>
          <cell r="AH1020">
            <v>48</v>
          </cell>
          <cell r="AN1020">
            <v>0</v>
          </cell>
        </row>
        <row r="1021">
          <cell r="B1021" t="str">
            <v>C0CJSG-FW-T-2025059</v>
          </cell>
          <cell r="F1021">
            <v>19</v>
          </cell>
          <cell r="AH1021">
            <v>0</v>
          </cell>
          <cell r="AN1021">
            <v>9.5</v>
          </cell>
        </row>
        <row r="1022">
          <cell r="B1022" t="str">
            <v>C0CJSG-FW-T-2025067</v>
          </cell>
          <cell r="F1022">
            <v>108</v>
          </cell>
          <cell r="AH1022">
            <v>32.4</v>
          </cell>
          <cell r="AN1022">
            <v>0</v>
          </cell>
        </row>
        <row r="1023">
          <cell r="B1023" t="str">
            <v>C0CJSG-FW-T-2025068</v>
          </cell>
          <cell r="F1023">
            <v>38.299999999999997</v>
          </cell>
          <cell r="AH1023">
            <v>12.074999999999999</v>
          </cell>
          <cell r="AN1023">
            <v>19.149999999999999</v>
          </cell>
        </row>
        <row r="1024">
          <cell r="B1024" t="str">
            <v>C0CJSG-FW-T-2025070</v>
          </cell>
          <cell r="F1024">
            <v>37.299999999999997</v>
          </cell>
          <cell r="AH1024">
            <v>7.46</v>
          </cell>
          <cell r="AN1024">
            <v>18.649999999999999</v>
          </cell>
        </row>
        <row r="1025">
          <cell r="B1025" t="str">
            <v>C0CJZY-FW-T-2025061</v>
          </cell>
          <cell r="F1025">
            <v>14</v>
          </cell>
          <cell r="AH1025">
            <v>0</v>
          </cell>
          <cell r="AN1025">
            <v>14</v>
          </cell>
        </row>
        <row r="1026">
          <cell r="B1026" t="str">
            <v>C0CJSC-FW-T-2025062</v>
          </cell>
          <cell r="F1026">
            <v>5</v>
          </cell>
          <cell r="AH1026">
            <v>0</v>
          </cell>
          <cell r="AN1026">
            <v>0</v>
          </cell>
        </row>
        <row r="1027">
          <cell r="B1027" t="str">
            <v>C0CJSG-FW-T-2025072</v>
          </cell>
          <cell r="F1027">
            <v>50</v>
          </cell>
          <cell r="AH1027">
            <v>0</v>
          </cell>
          <cell r="AN1027">
            <v>0</v>
          </cell>
        </row>
        <row r="1028">
          <cell r="B1028" t="str">
            <v>C0CJZY-FW-T-2025071</v>
          </cell>
          <cell r="F1028">
            <v>69</v>
          </cell>
          <cell r="AH1028">
            <v>13.8</v>
          </cell>
          <cell r="AN1028">
            <v>55.2</v>
          </cell>
        </row>
        <row r="1029">
          <cell r="B1029" t="str">
            <v>C0CJSG-FW-W-2025080</v>
          </cell>
          <cell r="F1029">
            <v>8.09</v>
          </cell>
          <cell r="AH1029">
            <v>8.09</v>
          </cell>
          <cell r="AN1029">
            <v>0</v>
          </cell>
        </row>
        <row r="1030">
          <cell r="B1030" t="str">
            <v>C0CJSG-FW-T-2025069</v>
          </cell>
          <cell r="F1030">
            <v>3.95</v>
          </cell>
          <cell r="AH1030">
            <v>0.35</v>
          </cell>
          <cell r="AN1030">
            <v>3.6</v>
          </cell>
        </row>
        <row r="1031">
          <cell r="B1031" t="str">
            <v>C0CJSG-FW-T-2025082</v>
          </cell>
          <cell r="F1031">
            <v>24</v>
          </cell>
          <cell r="AH1031">
            <v>0</v>
          </cell>
          <cell r="AN1031">
            <v>7.2</v>
          </cell>
        </row>
        <row r="1032">
          <cell r="B1032" t="str">
            <v>C0CJSG-FW-T/W-2025081</v>
          </cell>
          <cell r="F1032">
            <v>12</v>
          </cell>
          <cell r="AH1032">
            <v>0</v>
          </cell>
          <cell r="AN1032">
            <v>0</v>
          </cell>
        </row>
        <row r="1033">
          <cell r="B1033" t="str">
            <v>C0CJSG-FW-T/W-2025089</v>
          </cell>
          <cell r="F1033">
            <v>93</v>
          </cell>
          <cell r="AH1033">
            <v>0</v>
          </cell>
          <cell r="AN1033">
            <v>5</v>
          </cell>
        </row>
        <row r="1034">
          <cell r="B1034" t="str">
            <v>C0CJSG-FW-T-2025083</v>
          </cell>
          <cell r="F1034">
            <v>80</v>
          </cell>
          <cell r="AH1034">
            <v>0</v>
          </cell>
          <cell r="AN1034">
            <v>0</v>
          </cell>
        </row>
        <row r="1035">
          <cell r="B1035" t="str">
            <v>C0CJSG-FW-T-2025077</v>
          </cell>
          <cell r="F1035">
            <v>13.452</v>
          </cell>
          <cell r="AH1035">
            <v>0</v>
          </cell>
          <cell r="AN1035">
            <v>0</v>
          </cell>
        </row>
        <row r="1036">
          <cell r="B1036" t="str">
            <v>C0CJSG-FW-T-2025076</v>
          </cell>
          <cell r="F1036">
            <v>22.28</v>
          </cell>
          <cell r="AH1036">
            <v>0</v>
          </cell>
          <cell r="AN1036">
            <v>0</v>
          </cell>
        </row>
        <row r="1037">
          <cell r="B1037" t="str">
            <v>C0CJSG-FW-T-2025075</v>
          </cell>
          <cell r="F1037">
            <v>15</v>
          </cell>
          <cell r="AH1037">
            <v>0</v>
          </cell>
          <cell r="AN1037">
            <v>0</v>
          </cell>
        </row>
        <row r="1038">
          <cell r="B1038" t="str">
            <v>C0CJZY-FW-T-2025093</v>
          </cell>
          <cell r="F1038">
            <v>0.79500000000000004</v>
          </cell>
          <cell r="AH1038">
            <v>0.79500000000000004</v>
          </cell>
          <cell r="AN1038">
            <v>0</v>
          </cell>
        </row>
        <row r="1039">
          <cell r="B1039" t="str">
            <v>C0CJFJ-FW-T-2025100</v>
          </cell>
          <cell r="F1039">
            <v>19.7</v>
          </cell>
          <cell r="AH1039">
            <v>3.94</v>
          </cell>
          <cell r="AN1039">
            <v>15.76</v>
          </cell>
        </row>
        <row r="1040">
          <cell r="B1040" t="str">
            <v>C0CJSG-FW-T-2025101</v>
          </cell>
          <cell r="F1040">
            <v>72</v>
          </cell>
          <cell r="AH1040">
            <v>0</v>
          </cell>
          <cell r="AN1040">
            <v>72</v>
          </cell>
        </row>
        <row r="1041">
          <cell r="B1041" t="str">
            <v>C0CJSG-JC-W-2025074</v>
          </cell>
          <cell r="F1041">
            <v>16.3</v>
          </cell>
          <cell r="AH1041">
            <v>0</v>
          </cell>
          <cell r="AN1041">
            <v>0</v>
          </cell>
        </row>
        <row r="1042">
          <cell r="B1042" t="str">
            <v>C0CJSG-FW-T-2025092</v>
          </cell>
          <cell r="F1042">
            <v>80.3</v>
          </cell>
          <cell r="AH1042">
            <v>0</v>
          </cell>
          <cell r="AN1042">
            <v>56.21</v>
          </cell>
        </row>
        <row r="1043">
          <cell r="B1043" t="str">
            <v>C0CJFJ-FW-T-2025106</v>
          </cell>
          <cell r="F1043">
            <v>232.3</v>
          </cell>
          <cell r="AH1043">
            <v>162.61000000000001</v>
          </cell>
          <cell r="AN1043">
            <v>69.69</v>
          </cell>
        </row>
        <row r="1044">
          <cell r="B1044" t="str">
            <v>C0CJSG-FW-T-2025039</v>
          </cell>
          <cell r="F1044">
            <v>80</v>
          </cell>
          <cell r="AH1044">
            <v>0</v>
          </cell>
          <cell r="AN1044">
            <v>0</v>
          </cell>
        </row>
        <row r="1045">
          <cell r="B1045" t="str">
            <v>C0CJSG-FW-T-2025111</v>
          </cell>
          <cell r="F1045">
            <v>8.1</v>
          </cell>
          <cell r="AH1045">
            <v>0</v>
          </cell>
          <cell r="AN1045">
            <v>0</v>
          </cell>
        </row>
        <row r="1046">
          <cell r="B1046" t="str">
            <v>C0CJGD-FW-T-2025099</v>
          </cell>
          <cell r="F1046">
            <v>210.16926000000001</v>
          </cell>
          <cell r="AH1046">
            <v>0</v>
          </cell>
          <cell r="AN1046">
            <v>210.16926000000001</v>
          </cell>
        </row>
        <row r="1047">
          <cell r="B1047" t="str">
            <v>C0CJGD-FW-T-2025096</v>
          </cell>
          <cell r="F1047">
            <v>225.423</v>
          </cell>
          <cell r="AH1047">
            <v>0</v>
          </cell>
          <cell r="AN1047">
            <v>191.60955000000001</v>
          </cell>
        </row>
        <row r="1048">
          <cell r="B1048" t="str">
            <v>C0CJGD-FW-T-2025098</v>
          </cell>
          <cell r="F1048">
            <v>53.932270000000003</v>
          </cell>
          <cell r="AH1048">
            <v>16.179680999999999</v>
          </cell>
          <cell r="AN1048">
            <v>37.752589</v>
          </cell>
        </row>
        <row r="1049">
          <cell r="B1049" t="str">
            <v>C0CJGD-FW-T-2025094</v>
          </cell>
          <cell r="F1049">
            <v>46.420502999999997</v>
          </cell>
          <cell r="AH1049">
            <v>0</v>
          </cell>
          <cell r="AN1049">
            <v>46.420502999999997</v>
          </cell>
        </row>
        <row r="1050">
          <cell r="B1050" t="str">
            <v>C0CJGD-FW-T-2025095</v>
          </cell>
          <cell r="F1050">
            <v>38.25</v>
          </cell>
          <cell r="AH1050">
            <v>0</v>
          </cell>
          <cell r="AN1050">
            <v>38.25</v>
          </cell>
        </row>
        <row r="1051">
          <cell r="B1051" t="str">
            <v>C0CJGD-FW-T-2025097</v>
          </cell>
          <cell r="F1051">
            <v>39.15</v>
          </cell>
          <cell r="AH1051">
            <v>0</v>
          </cell>
          <cell r="AN1051">
            <v>39.15</v>
          </cell>
        </row>
        <row r="1052">
          <cell r="B1052" t="str">
            <v>C0CJZY-FW-T-2025102</v>
          </cell>
          <cell r="F1052">
            <v>4.0350000000000001</v>
          </cell>
          <cell r="AH1052">
            <v>4.0350000000000001</v>
          </cell>
          <cell r="AN1052">
            <v>0</v>
          </cell>
        </row>
        <row r="1053">
          <cell r="B1053" t="str">
            <v>C0CJSG-FW-T-2025115</v>
          </cell>
          <cell r="F1053">
            <v>74.25</v>
          </cell>
          <cell r="AH1053">
            <v>74.25</v>
          </cell>
          <cell r="AN1053">
            <v>0</v>
          </cell>
        </row>
        <row r="1054">
          <cell r="B1054" t="str">
            <v>C0CJSG-FW-T/W-2025078</v>
          </cell>
          <cell r="F1054">
            <v>88</v>
          </cell>
          <cell r="AH1054">
            <v>0</v>
          </cell>
          <cell r="AN1054">
            <v>37.799999999999997</v>
          </cell>
        </row>
        <row r="1055">
          <cell r="B1055" t="str">
            <v>C0CJSG-FW-T-2025114</v>
          </cell>
          <cell r="F1055">
            <v>85</v>
          </cell>
          <cell r="AH1055">
            <v>0</v>
          </cell>
          <cell r="AN1055">
            <v>0</v>
          </cell>
        </row>
        <row r="1056">
          <cell r="B1056" t="str">
            <v>C0CJSG-FW-T-2025079</v>
          </cell>
          <cell r="F1056">
            <v>49.5</v>
          </cell>
          <cell r="AH1056">
            <v>0</v>
          </cell>
          <cell r="AN1056">
            <v>9.9</v>
          </cell>
        </row>
        <row r="1057">
          <cell r="B1057" t="str">
            <v>C0CJSG-FW-T-2025113</v>
          </cell>
          <cell r="F1057">
            <v>1.5</v>
          </cell>
          <cell r="AH1057">
            <v>1.5</v>
          </cell>
          <cell r="AN1057">
            <v>0</v>
          </cell>
        </row>
        <row r="1058">
          <cell r="B1058" t="str">
            <v>C0CJSG-FW-T-2025073</v>
          </cell>
          <cell r="F1058">
            <v>44</v>
          </cell>
          <cell r="AH1058">
            <v>0</v>
          </cell>
          <cell r="AN1058">
            <v>8.8000000000000007</v>
          </cell>
        </row>
        <row r="1059">
          <cell r="B1059" t="str">
            <v>C0CJSG-FW-T-2025112</v>
          </cell>
          <cell r="F1059">
            <v>20</v>
          </cell>
          <cell r="AH1059">
            <v>20</v>
          </cell>
          <cell r="AN1059">
            <v>0</v>
          </cell>
        </row>
        <row r="1060">
          <cell r="B1060" t="str">
            <v>C0CJZY-FW-T-2025117</v>
          </cell>
          <cell r="F1060">
            <v>68.989999999999995</v>
          </cell>
          <cell r="AH1060">
            <v>20.696999999999999</v>
          </cell>
          <cell r="AN1060">
            <v>48.292999999999999</v>
          </cell>
        </row>
        <row r="1061">
          <cell r="B1061" t="str">
            <v>C0CJZY-FW-T-2025120</v>
          </cell>
          <cell r="F1061">
            <v>159.82689999999999</v>
          </cell>
          <cell r="AH1061">
            <v>0</v>
          </cell>
          <cell r="AN1061">
            <v>159.82689999999999</v>
          </cell>
        </row>
        <row r="1062">
          <cell r="B1062" t="str">
            <v>C0CJSC-SG-W-2025105</v>
          </cell>
          <cell r="F1062">
            <v>429</v>
          </cell>
          <cell r="AH1062">
            <v>0</v>
          </cell>
          <cell r="AN1062">
            <v>300.3</v>
          </cell>
        </row>
        <row r="1063">
          <cell r="B1063" t="str">
            <v>C0CJFJ-FW-T-2025123</v>
          </cell>
          <cell r="F1063">
            <v>87.8</v>
          </cell>
          <cell r="AH1063">
            <v>17.559999999999999</v>
          </cell>
          <cell r="AN1063">
            <v>70.239999999999995</v>
          </cell>
        </row>
        <row r="1064">
          <cell r="B1064" t="str">
            <v>C0CJFJ-FW-T-2025121</v>
          </cell>
          <cell r="F1064">
            <v>119</v>
          </cell>
          <cell r="AH1064">
            <v>0</v>
          </cell>
          <cell r="AN1064">
            <v>119</v>
          </cell>
        </row>
        <row r="1065">
          <cell r="B1065" t="str">
            <v>C0CJSG-FW-T-2025116</v>
          </cell>
          <cell r="F1065">
            <v>100</v>
          </cell>
          <cell r="AH1065">
            <v>30</v>
          </cell>
          <cell r="AN1065">
            <v>0</v>
          </cell>
        </row>
        <row r="1066">
          <cell r="B1066" t="str">
            <v>C0CJSJ-FW-T-2025118</v>
          </cell>
          <cell r="F1066">
            <v>47.881999999999998</v>
          </cell>
          <cell r="AH1066">
            <v>27.882000000000001</v>
          </cell>
          <cell r="AN1066">
            <v>0</v>
          </cell>
        </row>
        <row r="1067">
          <cell r="B1067" t="str">
            <v>C0CJSJ-JC-T-2025110</v>
          </cell>
          <cell r="F1067">
            <v>20</v>
          </cell>
          <cell r="AH1067">
            <v>0</v>
          </cell>
          <cell r="AN1067">
            <v>20</v>
          </cell>
        </row>
        <row r="1068">
          <cell r="B1068" t="str">
            <v>C0CJZY--T-2025127</v>
          </cell>
          <cell r="F1068">
            <v>2.36</v>
          </cell>
          <cell r="AH1068">
            <v>2.36</v>
          </cell>
          <cell r="AN1068">
            <v>0</v>
          </cell>
        </row>
        <row r="1069">
          <cell r="B1069" t="str">
            <v>C0CJSG-FW-T-2025124</v>
          </cell>
          <cell r="F1069">
            <v>27</v>
          </cell>
          <cell r="AH1069">
            <v>0</v>
          </cell>
          <cell r="AN1069">
            <v>0</v>
          </cell>
        </row>
        <row r="1070">
          <cell r="B1070" t="str">
            <v>C0CJZY-FW-T-2025122</v>
          </cell>
          <cell r="F1070">
            <v>20.5</v>
          </cell>
          <cell r="AH1070">
            <v>6.97</v>
          </cell>
          <cell r="AN1070">
            <v>13.53</v>
          </cell>
        </row>
        <row r="1071">
          <cell r="B1071" t="str">
            <v>C0CJSJ-FW-T-2025138</v>
          </cell>
          <cell r="F1071">
            <v>142</v>
          </cell>
          <cell r="AH1071">
            <v>0</v>
          </cell>
          <cell r="AN1071">
            <v>142</v>
          </cell>
        </row>
        <row r="1072">
          <cell r="B1072" t="str">
            <v>C0CJSJ-JCCG-T-2025107</v>
          </cell>
          <cell r="F1072">
            <v>130</v>
          </cell>
          <cell r="AH1072">
            <v>0</v>
          </cell>
          <cell r="AN1072">
            <v>130</v>
          </cell>
        </row>
        <row r="1073">
          <cell r="B1073" t="str">
            <v>C0CJSJ-FW-T-2025090</v>
          </cell>
          <cell r="F1073">
            <v>19.2</v>
          </cell>
          <cell r="AH1073">
            <v>0</v>
          </cell>
          <cell r="AN1073">
            <v>19.2</v>
          </cell>
        </row>
        <row r="1074">
          <cell r="B1074" t="str">
            <v>C0CJCP-FW-T-2025131</v>
          </cell>
          <cell r="F1074">
            <v>10</v>
          </cell>
          <cell r="AH1074">
            <v>10</v>
          </cell>
          <cell r="AN1074">
            <v>0</v>
          </cell>
        </row>
        <row r="1075">
          <cell r="B1075" t="str">
            <v>C0CJZY-FW-T-2025128</v>
          </cell>
          <cell r="F1075">
            <v>189</v>
          </cell>
          <cell r="AH1075">
            <v>0</v>
          </cell>
          <cell r="AN1075">
            <v>189</v>
          </cell>
        </row>
        <row r="1076">
          <cell r="B1076" t="str">
            <v>SZJT202570006</v>
          </cell>
          <cell r="F1076">
            <v>129.33330000000001</v>
          </cell>
          <cell r="AH1076">
            <v>64.666650000000004</v>
          </cell>
          <cell r="AN1076">
            <v>64.666650000000004</v>
          </cell>
        </row>
        <row r="1077">
          <cell r="B1077" t="str">
            <v>C0CJZY-FW-T-2025125</v>
          </cell>
          <cell r="F1077">
            <v>3.45</v>
          </cell>
          <cell r="AH1077">
            <v>3.45</v>
          </cell>
          <cell r="AN1077">
            <v>0</v>
          </cell>
        </row>
        <row r="1078">
          <cell r="B1078" t="str">
            <v>C0CJZY-QT-T-2025142</v>
          </cell>
          <cell r="F1078">
            <v>1.91</v>
          </cell>
          <cell r="AH1078">
            <v>0</v>
          </cell>
          <cell r="AN1078">
            <v>1.91</v>
          </cell>
        </row>
        <row r="1079">
          <cell r="B1079" t="str">
            <v>C0CJGD-FW-T-2025108</v>
          </cell>
          <cell r="F1079">
            <v>8.13232</v>
          </cell>
          <cell r="AH1079">
            <v>6.7416</v>
          </cell>
          <cell r="AN1079">
            <v>1.39072</v>
          </cell>
        </row>
        <row r="1080">
          <cell r="B1080" t="str">
            <v>C0CJSJ-FW-T-2025139</v>
          </cell>
          <cell r="F1080">
            <v>3200</v>
          </cell>
          <cell r="AH1080">
            <v>0</v>
          </cell>
          <cell r="AN1080">
            <v>3200</v>
          </cell>
        </row>
        <row r="1081">
          <cell r="B1081" t="str">
            <v>C0CJGD-FW-T-2025130</v>
          </cell>
          <cell r="F1081">
            <v>299.8</v>
          </cell>
          <cell r="AH1081">
            <v>89.94</v>
          </cell>
          <cell r="AN1081">
            <v>209.86</v>
          </cell>
        </row>
        <row r="1082">
          <cell r="B1082" t="str">
            <v>C0CJGD-FW-T-2025141</v>
          </cell>
          <cell r="F1082">
            <v>134.80000000000001</v>
          </cell>
          <cell r="AH1082">
            <v>0</v>
          </cell>
          <cell r="AN1082">
            <v>134.80000000000001</v>
          </cell>
        </row>
        <row r="1083">
          <cell r="B1083" t="str">
            <v>C0CJSJ--T-2025103</v>
          </cell>
          <cell r="F1083">
            <v>50.218000000000004</v>
          </cell>
          <cell r="AH1083">
            <v>0</v>
          </cell>
          <cell r="AN1083">
            <v>50.218000000000004</v>
          </cell>
        </row>
        <row r="1084">
          <cell r="B1084" t="str">
            <v>C0CJZH-QT-T-2025136</v>
          </cell>
          <cell r="F1084">
            <v>59.207189999999997</v>
          </cell>
          <cell r="AH1084">
            <v>0</v>
          </cell>
          <cell r="AN1084">
            <v>59.207189999999997</v>
          </cell>
        </row>
        <row r="1085">
          <cell r="B1085" t="str">
            <v>C0CJGD-JCCG-T-2025109</v>
          </cell>
          <cell r="F1085">
            <v>100.8</v>
          </cell>
          <cell r="AH1085">
            <v>0</v>
          </cell>
          <cell r="AN1085">
            <v>100.8</v>
          </cell>
        </row>
        <row r="1086">
          <cell r="B1086" t="str">
            <v>C0CJSJ-FW-T-2025129</v>
          </cell>
          <cell r="F1086">
            <v>33.607199999999999</v>
          </cell>
          <cell r="AH1086">
            <v>15</v>
          </cell>
          <cell r="AN1086">
            <v>18.607199999999999</v>
          </cell>
        </row>
        <row r="1087">
          <cell r="B1087" t="str">
            <v>C0CJZY-FW-T-2025140</v>
          </cell>
          <cell r="F1087">
            <v>191.99</v>
          </cell>
          <cell r="AH1087">
            <v>0</v>
          </cell>
          <cell r="AN1087">
            <v>191.99</v>
          </cell>
        </row>
        <row r="1088">
          <cell r="B1088" t="str">
            <v>C0CJGD-FW-T-2025104</v>
          </cell>
          <cell r="F1088">
            <v>65</v>
          </cell>
          <cell r="AH1088">
            <v>0</v>
          </cell>
          <cell r="AN1088">
            <v>65</v>
          </cell>
        </row>
        <row r="1089">
          <cell r="B1089" t="str">
            <v>C0CJZY-FW-T-2025126</v>
          </cell>
          <cell r="F1089">
            <v>3.35</v>
          </cell>
          <cell r="AH1089">
            <v>3.35</v>
          </cell>
          <cell r="AN1089">
            <v>0</v>
          </cell>
        </row>
        <row r="1090">
          <cell r="B1090" t="str">
            <v>C0CJZY-FW-T-2025145</v>
          </cell>
          <cell r="F1090">
            <v>367</v>
          </cell>
          <cell r="AH1090">
            <v>0</v>
          </cell>
          <cell r="AN1090">
            <v>367</v>
          </cell>
        </row>
        <row r="1091">
          <cell r="B1091" t="str">
            <v>C0CJZY-FW-T-2025119</v>
          </cell>
          <cell r="F1091">
            <v>194.82689999999999</v>
          </cell>
          <cell r="AH1091">
            <v>0</v>
          </cell>
          <cell r="AN1091">
            <v>194.82689999999999</v>
          </cell>
        </row>
        <row r="1092">
          <cell r="B1092" t="str">
            <v>C0CJZY-FW-T-2025144</v>
          </cell>
          <cell r="F1092">
            <v>73.959999999999994</v>
          </cell>
          <cell r="AH1092">
            <v>0</v>
          </cell>
          <cell r="AN1092">
            <v>73.959999999999994</v>
          </cell>
        </row>
        <row r="1093">
          <cell r="B1093" t="str">
            <v>C0CJSJ-FW-T-2026001</v>
          </cell>
          <cell r="F1093">
            <v>46.2</v>
          </cell>
          <cell r="AH1093">
            <v>30.38</v>
          </cell>
          <cell r="AN1093">
            <v>15.82</v>
          </cell>
        </row>
        <row r="1094">
          <cell r="B1094" t="str">
            <v>C0CJZY-QT-T-2026006</v>
          </cell>
          <cell r="F1094">
            <v>5.39</v>
          </cell>
          <cell r="AH1094">
            <v>0</v>
          </cell>
          <cell r="AN1094">
            <v>5.39</v>
          </cell>
        </row>
        <row r="1095">
          <cell r="B1095" t="str">
            <v>C0CJZY-FW-T/Y-2025146</v>
          </cell>
          <cell r="F1095">
            <v>800.35180000000003</v>
          </cell>
          <cell r="AH1095">
            <v>283.02</v>
          </cell>
          <cell r="AN1095">
            <v>517.33180000000004</v>
          </cell>
        </row>
        <row r="1096">
          <cell r="B1096" t="str">
            <v>C0CJSG-FW-T-2025143</v>
          </cell>
          <cell r="F1096">
            <v>30</v>
          </cell>
          <cell r="AH1096">
            <v>18</v>
          </cell>
          <cell r="AN1096">
            <v>12</v>
          </cell>
        </row>
        <row r="1097">
          <cell r="B1097" t="str">
            <v>C0CJSG-FW-T-2026002</v>
          </cell>
          <cell r="F1097">
            <v>16</v>
          </cell>
          <cell r="AH1097">
            <v>0</v>
          </cell>
          <cell r="AN1097">
            <v>16</v>
          </cell>
        </row>
        <row r="1098">
          <cell r="B1098" t="str">
            <v>C0CJSJ-JCCG-T/W-2026003</v>
          </cell>
          <cell r="F1098">
            <v>67.2</v>
          </cell>
          <cell r="AH1098">
            <v>43.26</v>
          </cell>
          <cell r="AN1098">
            <v>23.94</v>
          </cell>
        </row>
        <row r="1099">
          <cell r="B1099" t="str">
            <v>C0CJGD-FW-T-2026005</v>
          </cell>
          <cell r="F1099">
            <v>54</v>
          </cell>
          <cell r="AH1099">
            <v>16.2</v>
          </cell>
          <cell r="AN1099">
            <v>37.799999999999997</v>
          </cell>
        </row>
        <row r="1100">
          <cell r="B1100" t="str">
            <v>C0CJGD-FW-T-2026011</v>
          </cell>
          <cell r="F1100">
            <v>49.6</v>
          </cell>
          <cell r="AH1100">
            <v>14.88</v>
          </cell>
          <cell r="AN1100">
            <v>34.72</v>
          </cell>
        </row>
        <row r="1101">
          <cell r="B1101" t="str">
            <v>C0CJZY-JCCG-W-2026010</v>
          </cell>
          <cell r="F1101">
            <v>44.0364</v>
          </cell>
          <cell r="AH1101">
            <v>0</v>
          </cell>
          <cell r="AN1101">
            <v>44.0364</v>
          </cell>
        </row>
        <row r="1102">
          <cell r="B1102" t="str">
            <v>C0CJZY-FW-T-2026009</v>
          </cell>
          <cell r="F1102">
            <v>8.6620000000000008</v>
          </cell>
          <cell r="AH1102">
            <v>0</v>
          </cell>
          <cell r="AN1102">
            <v>8.6620000000000008</v>
          </cell>
        </row>
        <row r="1103">
          <cell r="B1103" t="str">
            <v>C0CJSC-FW-T-2026007</v>
          </cell>
          <cell r="F1103">
            <v>28.88</v>
          </cell>
          <cell r="AH1103">
            <v>7.22</v>
          </cell>
          <cell r="AN1103">
            <v>21.66</v>
          </cell>
        </row>
        <row r="1104">
          <cell r="B1104" t="str">
            <v>C0CJGD--T-2026013</v>
          </cell>
          <cell r="F1104">
            <v>200</v>
          </cell>
          <cell r="AH1104">
            <v>22</v>
          </cell>
          <cell r="AN1104">
            <v>178</v>
          </cell>
        </row>
        <row r="1105">
          <cell r="B1105" t="str">
            <v>C0CJZY-SGCG-W-2026008</v>
          </cell>
          <cell r="F1105">
            <v>32.00703</v>
          </cell>
          <cell r="AH1105">
            <v>0</v>
          </cell>
          <cell r="AN1105">
            <v>32.00703</v>
          </cell>
        </row>
        <row r="1106">
          <cell r="B1106" t="str">
            <v>C0CJGD-FW-T/W-2026012</v>
          </cell>
          <cell r="F1106">
            <v>27.8</v>
          </cell>
          <cell r="AH1106">
            <v>0</v>
          </cell>
          <cell r="AN1106">
            <v>27.8</v>
          </cell>
        </row>
        <row r="1107">
          <cell r="B1107" t="str">
            <v>C0CJSG-FW-T-2026017</v>
          </cell>
          <cell r="F1107">
            <v>53</v>
          </cell>
          <cell r="AH1107">
            <v>20</v>
          </cell>
          <cell r="AN1107">
            <v>33</v>
          </cell>
        </row>
        <row r="1108">
          <cell r="B1108" t="str">
            <v>C0CJSJ-FW-T-2026014</v>
          </cell>
          <cell r="F1108">
            <v>1.5</v>
          </cell>
          <cell r="AH1108">
            <v>1.5</v>
          </cell>
          <cell r="AN1108">
            <v>0</v>
          </cell>
        </row>
        <row r="1109">
          <cell r="B1109" t="str">
            <v>C0CJGD-JC-Y-2026015</v>
          </cell>
          <cell r="F1109">
            <v>1046.7012999999999</v>
          </cell>
          <cell r="AH1109">
            <v>209.34026700000001</v>
          </cell>
          <cell r="AN1109">
            <v>837.36103300000002</v>
          </cell>
        </row>
        <row r="1110">
          <cell r="B1110" t="str">
            <v>C0CJZY-JCCG-W-2026018</v>
          </cell>
          <cell r="F1110">
            <v>1165.0917999999999</v>
          </cell>
          <cell r="AH1110">
            <v>764.83</v>
          </cell>
          <cell r="AN1110">
            <v>400.26179999999999</v>
          </cell>
        </row>
      </sheetData>
      <sheetData sheetId="5">
        <row r="1965">
          <cell r="A1965">
            <v>45663</v>
          </cell>
          <cell r="G1965">
            <v>57.692599999999999</v>
          </cell>
          <cell r="J1965" t="str">
            <v>广东分公司</v>
          </cell>
        </row>
        <row r="1966">
          <cell r="A1966">
            <v>45663</v>
          </cell>
          <cell r="G1966">
            <v>36.96</v>
          </cell>
          <cell r="J1966" t="str">
            <v>数字建造中心</v>
          </cell>
        </row>
        <row r="1967">
          <cell r="A1967">
            <v>45664</v>
          </cell>
          <cell r="G1967">
            <v>6.4634270000000003</v>
          </cell>
          <cell r="J1967" t="str">
            <v>广东分公司</v>
          </cell>
        </row>
        <row r="1968">
          <cell r="A1968">
            <v>45665</v>
          </cell>
          <cell r="G1968">
            <v>3.7266810000000001</v>
          </cell>
          <cell r="J1968" t="str">
            <v>数字建造中心</v>
          </cell>
        </row>
        <row r="1969">
          <cell r="A1969">
            <v>45670</v>
          </cell>
          <cell r="G1969">
            <v>10.97</v>
          </cell>
          <cell r="J1969" t="str">
            <v>数字建造中心</v>
          </cell>
        </row>
        <row r="1970">
          <cell r="A1970">
            <v>45670</v>
          </cell>
          <cell r="G1970">
            <v>5.4850000000000003</v>
          </cell>
          <cell r="J1970" t="str">
            <v>数字建造中心</v>
          </cell>
        </row>
        <row r="1971">
          <cell r="A1971">
            <v>45677</v>
          </cell>
          <cell r="G1971">
            <v>52.96</v>
          </cell>
          <cell r="J1971" t="str">
            <v>数字建造中心</v>
          </cell>
        </row>
        <row r="1972">
          <cell r="A1972">
            <v>45677</v>
          </cell>
          <cell r="G1972">
            <v>37</v>
          </cell>
          <cell r="J1972" t="str">
            <v>数字建造中心</v>
          </cell>
        </row>
        <row r="1973">
          <cell r="A1973">
            <v>45677</v>
          </cell>
          <cell r="G1973">
            <v>8.26</v>
          </cell>
          <cell r="J1973" t="str">
            <v>数字建造中心</v>
          </cell>
        </row>
        <row r="1974">
          <cell r="A1974">
            <v>45677</v>
          </cell>
          <cell r="G1974">
            <v>5.0999999999999996</v>
          </cell>
          <cell r="J1974" t="str">
            <v>智能运管中心</v>
          </cell>
        </row>
        <row r="1975">
          <cell r="A1975">
            <v>45677</v>
          </cell>
          <cell r="G1975">
            <v>4.3970500000000001</v>
          </cell>
          <cell r="J1975" t="str">
            <v>智能运管中心</v>
          </cell>
        </row>
        <row r="1976">
          <cell r="A1976">
            <v>45677</v>
          </cell>
          <cell r="G1976">
            <v>13.2</v>
          </cell>
          <cell r="J1976" t="str">
            <v>数字建造中心</v>
          </cell>
        </row>
        <row r="1977">
          <cell r="A1977">
            <v>45677</v>
          </cell>
          <cell r="G1977">
            <v>15</v>
          </cell>
          <cell r="J1977" t="str">
            <v>数智管理中心</v>
          </cell>
        </row>
        <row r="1978">
          <cell r="A1978">
            <v>45677</v>
          </cell>
          <cell r="G1978">
            <v>48.48</v>
          </cell>
          <cell r="J1978" t="str">
            <v>数字建造中心</v>
          </cell>
        </row>
        <row r="1979">
          <cell r="A1979">
            <v>45677</v>
          </cell>
          <cell r="G1979">
            <v>2.6669999999999998</v>
          </cell>
          <cell r="J1979" t="str">
            <v>智能运管中心</v>
          </cell>
        </row>
        <row r="1980">
          <cell r="A1980">
            <v>45677</v>
          </cell>
          <cell r="G1980">
            <v>191.18199999999999</v>
          </cell>
          <cell r="J1980" t="str">
            <v>数字建造中心</v>
          </cell>
        </row>
        <row r="1981">
          <cell r="A1981">
            <v>45677</v>
          </cell>
          <cell r="G1981">
            <v>1.3756060000000001</v>
          </cell>
          <cell r="J1981" t="str">
            <v>广东分公司</v>
          </cell>
        </row>
        <row r="1982">
          <cell r="A1982">
            <v>45677</v>
          </cell>
          <cell r="G1982">
            <v>0.173734</v>
          </cell>
          <cell r="J1982" t="str">
            <v>广东分公司</v>
          </cell>
        </row>
        <row r="1983">
          <cell r="A1983">
            <v>45677</v>
          </cell>
          <cell r="G1983">
            <v>16</v>
          </cell>
          <cell r="J1983" t="str">
            <v>数智管理中心</v>
          </cell>
        </row>
        <row r="1984">
          <cell r="A1984">
            <v>45677</v>
          </cell>
          <cell r="G1984">
            <v>4.99</v>
          </cell>
          <cell r="J1984" t="str">
            <v>数智管理中心</v>
          </cell>
        </row>
        <row r="1985">
          <cell r="A1985">
            <v>45677</v>
          </cell>
          <cell r="G1985">
            <v>24.5</v>
          </cell>
          <cell r="J1985" t="str">
            <v>数智管理中心</v>
          </cell>
        </row>
        <row r="1986">
          <cell r="A1986">
            <v>45677</v>
          </cell>
          <cell r="G1986">
            <v>23.5</v>
          </cell>
          <cell r="J1986" t="str">
            <v>数智管理中心</v>
          </cell>
        </row>
        <row r="1987">
          <cell r="A1987">
            <v>45677</v>
          </cell>
          <cell r="G1987">
            <v>2.2000000000000002</v>
          </cell>
          <cell r="J1987" t="str">
            <v>数智管理中心</v>
          </cell>
        </row>
        <row r="1988">
          <cell r="A1988">
            <v>45677</v>
          </cell>
          <cell r="G1988">
            <v>110</v>
          </cell>
          <cell r="J1988" t="str">
            <v>智能运管中心</v>
          </cell>
        </row>
        <row r="1989">
          <cell r="A1989">
            <v>45677</v>
          </cell>
          <cell r="G1989">
            <v>108.423</v>
          </cell>
          <cell r="J1989" t="str">
            <v>智能运管中心</v>
          </cell>
        </row>
        <row r="1990">
          <cell r="A1990">
            <v>45677</v>
          </cell>
          <cell r="G1990">
            <v>30.26</v>
          </cell>
          <cell r="J1990" t="str">
            <v>福建分公司</v>
          </cell>
        </row>
        <row r="1991">
          <cell r="A1991">
            <v>45677</v>
          </cell>
          <cell r="G1991">
            <v>5.3</v>
          </cell>
          <cell r="J1991" t="str">
            <v>广东分公司</v>
          </cell>
        </row>
        <row r="1992">
          <cell r="A1992">
            <v>45677</v>
          </cell>
          <cell r="G1992">
            <v>14.574999999999999</v>
          </cell>
          <cell r="J1992" t="str">
            <v>广东分公司</v>
          </cell>
        </row>
        <row r="1993">
          <cell r="A1993">
            <v>45677</v>
          </cell>
          <cell r="G1993">
            <v>35.333500000000001</v>
          </cell>
          <cell r="J1993" t="str">
            <v>智能运管中心</v>
          </cell>
        </row>
        <row r="1994">
          <cell r="A1994">
            <v>45677</v>
          </cell>
          <cell r="G1994">
            <v>14.065</v>
          </cell>
          <cell r="J1994" t="str">
            <v>智能运管中心</v>
          </cell>
        </row>
        <row r="1995">
          <cell r="A1995">
            <v>45678</v>
          </cell>
          <cell r="G1995">
            <v>10</v>
          </cell>
          <cell r="J1995" t="str">
            <v>智能运管中心</v>
          </cell>
        </row>
        <row r="1996">
          <cell r="A1996">
            <v>45678</v>
          </cell>
          <cell r="G1996">
            <v>21.004799999999999</v>
          </cell>
          <cell r="J1996" t="str">
            <v>数字建造中心</v>
          </cell>
        </row>
        <row r="1997">
          <cell r="A1997">
            <v>45678</v>
          </cell>
          <cell r="G1997">
            <v>16.9941</v>
          </cell>
          <cell r="J1997" t="str">
            <v>数字建造中心</v>
          </cell>
        </row>
        <row r="1998">
          <cell r="A1998">
            <v>45678</v>
          </cell>
          <cell r="G1998">
            <v>4.99</v>
          </cell>
          <cell r="J1998" t="str">
            <v>数智管理中心</v>
          </cell>
        </row>
        <row r="1999">
          <cell r="A1999">
            <v>45679</v>
          </cell>
          <cell r="G1999">
            <v>175.95</v>
          </cell>
          <cell r="J1999" t="str">
            <v>市场经营拓展中心</v>
          </cell>
        </row>
        <row r="2000">
          <cell r="A2000">
            <v>45684</v>
          </cell>
          <cell r="G2000">
            <v>110</v>
          </cell>
          <cell r="J2000" t="str">
            <v>广东分公司</v>
          </cell>
        </row>
        <row r="2001">
          <cell r="A2001">
            <v>45684</v>
          </cell>
          <cell r="G2001">
            <v>13.24</v>
          </cell>
          <cell r="J2001" t="str">
            <v>数字建造中心</v>
          </cell>
        </row>
        <row r="2002">
          <cell r="A2002">
            <v>45684</v>
          </cell>
          <cell r="G2002">
            <v>52.96</v>
          </cell>
          <cell r="J2002" t="str">
            <v>数字建造中心</v>
          </cell>
        </row>
        <row r="2003">
          <cell r="A2003">
            <v>45684</v>
          </cell>
          <cell r="G2003">
            <v>35.612000000000002</v>
          </cell>
          <cell r="J2003" t="str">
            <v>市场经营拓展中心</v>
          </cell>
        </row>
        <row r="2004">
          <cell r="A2004">
            <v>45684</v>
          </cell>
          <cell r="G2004">
            <v>90.773848999999998</v>
          </cell>
          <cell r="J2004" t="str">
            <v>市场经营拓展中心</v>
          </cell>
        </row>
        <row r="2005">
          <cell r="A2005">
            <v>45684</v>
          </cell>
          <cell r="G2005">
            <v>9.24</v>
          </cell>
          <cell r="J2005" t="str">
            <v>数字建造中心</v>
          </cell>
        </row>
        <row r="2006">
          <cell r="A2006">
            <v>45684</v>
          </cell>
          <cell r="G2006">
            <v>13.24</v>
          </cell>
          <cell r="J2006" t="str">
            <v>数字建造中心</v>
          </cell>
        </row>
        <row r="2007">
          <cell r="A2007">
            <v>45684</v>
          </cell>
          <cell r="G2007">
            <v>5</v>
          </cell>
          <cell r="J2007" t="str">
            <v>智能运管中心</v>
          </cell>
        </row>
        <row r="2008">
          <cell r="A2008">
            <v>45684</v>
          </cell>
          <cell r="G2008">
            <v>10</v>
          </cell>
          <cell r="J2008" t="str">
            <v>数字建造中心</v>
          </cell>
        </row>
        <row r="2009">
          <cell r="A2009">
            <v>45684</v>
          </cell>
          <cell r="G2009">
            <v>38.271299999999997</v>
          </cell>
          <cell r="J2009" t="str">
            <v>广东分公司</v>
          </cell>
        </row>
        <row r="2010">
          <cell r="A2010">
            <v>45684</v>
          </cell>
          <cell r="G2010">
            <v>12.4</v>
          </cell>
          <cell r="J2010" t="str">
            <v>智能运管中心</v>
          </cell>
        </row>
        <row r="2011">
          <cell r="A2011">
            <v>45684</v>
          </cell>
          <cell r="G2011">
            <v>9.24</v>
          </cell>
          <cell r="J2011" t="str">
            <v>数字建造中心</v>
          </cell>
        </row>
        <row r="2012">
          <cell r="A2012">
            <v>45684</v>
          </cell>
          <cell r="G2012">
            <v>35.738999999999997</v>
          </cell>
          <cell r="J2012" t="str">
            <v>福建分公司</v>
          </cell>
        </row>
        <row r="2013">
          <cell r="A2013">
            <v>45684</v>
          </cell>
          <cell r="G2013">
            <v>13.24</v>
          </cell>
          <cell r="J2013" t="str">
            <v>数字建造中心</v>
          </cell>
        </row>
        <row r="2014">
          <cell r="A2014">
            <v>45684</v>
          </cell>
          <cell r="G2014">
            <v>7.5</v>
          </cell>
          <cell r="J2014" t="str">
            <v>福建分公司</v>
          </cell>
        </row>
        <row r="2015">
          <cell r="A2015">
            <v>45684</v>
          </cell>
          <cell r="G2015">
            <v>17</v>
          </cell>
          <cell r="J2015" t="str">
            <v>智能运管中心</v>
          </cell>
        </row>
        <row r="2016">
          <cell r="A2016">
            <v>45684</v>
          </cell>
          <cell r="G2016">
            <v>10.44</v>
          </cell>
          <cell r="J2016" t="str">
            <v>智能运管中心</v>
          </cell>
        </row>
        <row r="2017">
          <cell r="A2017">
            <v>45684</v>
          </cell>
          <cell r="G2017">
            <v>17.239999999999998</v>
          </cell>
          <cell r="J2017" t="str">
            <v>数字建造中心</v>
          </cell>
        </row>
        <row r="2018">
          <cell r="A2018">
            <v>45684</v>
          </cell>
          <cell r="G2018">
            <v>5.2511999999999999</v>
          </cell>
          <cell r="J2018" t="str">
            <v>数字建造中心</v>
          </cell>
        </row>
        <row r="2019">
          <cell r="A2019">
            <v>45684</v>
          </cell>
          <cell r="G2019">
            <v>39.652900000000002</v>
          </cell>
          <cell r="J2019" t="str">
            <v>数字建造中心</v>
          </cell>
        </row>
        <row r="2020">
          <cell r="A2020">
            <v>45684</v>
          </cell>
          <cell r="G2020">
            <v>58.65</v>
          </cell>
          <cell r="J2020" t="str">
            <v>数字建造中心</v>
          </cell>
        </row>
        <row r="2021">
          <cell r="A2021">
            <v>45684</v>
          </cell>
          <cell r="G2021">
            <v>50.6</v>
          </cell>
          <cell r="J2021" t="str">
            <v>数字建造中心</v>
          </cell>
        </row>
        <row r="2022">
          <cell r="A2022">
            <v>45684</v>
          </cell>
          <cell r="G2022">
            <v>139.620172</v>
          </cell>
          <cell r="J2022" t="str">
            <v>数字建造中心</v>
          </cell>
        </row>
        <row r="2023">
          <cell r="A2023">
            <v>45684</v>
          </cell>
          <cell r="G2023">
            <v>45</v>
          </cell>
          <cell r="J2023" t="str">
            <v>数字建造中心</v>
          </cell>
        </row>
        <row r="2024">
          <cell r="A2024">
            <v>45684</v>
          </cell>
          <cell r="G2024">
            <v>56.130028000000003</v>
          </cell>
          <cell r="J2024" t="str">
            <v>数字建造中心</v>
          </cell>
        </row>
        <row r="2025">
          <cell r="A2025">
            <v>45684</v>
          </cell>
          <cell r="G2025">
            <v>20</v>
          </cell>
          <cell r="J2025" t="str">
            <v>数字建造中心</v>
          </cell>
        </row>
        <row r="2026">
          <cell r="A2026">
            <v>45684</v>
          </cell>
          <cell r="G2026">
            <v>69.599999999999994</v>
          </cell>
          <cell r="J2026" t="str">
            <v>数字建造中心</v>
          </cell>
        </row>
        <row r="2027">
          <cell r="A2027">
            <v>45684</v>
          </cell>
          <cell r="G2027">
            <v>18</v>
          </cell>
          <cell r="J2027" t="str">
            <v>智能运管中心</v>
          </cell>
        </row>
        <row r="2028">
          <cell r="A2028">
            <v>45684</v>
          </cell>
          <cell r="G2028">
            <v>58</v>
          </cell>
          <cell r="J2028" t="str">
            <v>智能运管中心</v>
          </cell>
        </row>
        <row r="2029">
          <cell r="A2029">
            <v>45684</v>
          </cell>
          <cell r="G2029">
            <v>55.907775000000001</v>
          </cell>
          <cell r="J2029" t="str">
            <v>市场经营拓展中心</v>
          </cell>
        </row>
        <row r="2030">
          <cell r="A2030">
            <v>45688</v>
          </cell>
          <cell r="G2030">
            <v>10</v>
          </cell>
          <cell r="J2030" t="str">
            <v>智能运管中心</v>
          </cell>
        </row>
        <row r="2031">
          <cell r="A2031">
            <v>45688</v>
          </cell>
          <cell r="G2031">
            <v>9.6000000000000002E-4</v>
          </cell>
          <cell r="J2031" t="str">
            <v>智能运管中心</v>
          </cell>
        </row>
        <row r="2032">
          <cell r="A2032">
            <v>45688</v>
          </cell>
          <cell r="G2032">
            <v>48.4</v>
          </cell>
          <cell r="J2032" t="str">
            <v>数字建造中心</v>
          </cell>
        </row>
        <row r="2033">
          <cell r="A2033">
            <v>45688</v>
          </cell>
          <cell r="G2033">
            <v>2.9220000000000001E-3</v>
          </cell>
          <cell r="J2033" t="str">
            <v>智能运管中心</v>
          </cell>
        </row>
        <row r="2034">
          <cell r="A2034">
            <v>45688</v>
          </cell>
          <cell r="G2034">
            <v>52.5</v>
          </cell>
          <cell r="J2034" t="str">
            <v>数智管理中心</v>
          </cell>
        </row>
        <row r="2035">
          <cell r="A2035">
            <v>45688</v>
          </cell>
          <cell r="G2035">
            <v>59.431125000000002</v>
          </cell>
          <cell r="J2035" t="str">
            <v>市场经营拓展中心</v>
          </cell>
        </row>
        <row r="2036">
          <cell r="A2036">
            <v>45707</v>
          </cell>
          <cell r="G2036">
            <v>6.5673999999999996E-2</v>
          </cell>
          <cell r="J2036" t="str">
            <v>智能运管中心</v>
          </cell>
        </row>
        <row r="2037">
          <cell r="A2037">
            <v>45707</v>
          </cell>
          <cell r="G2037">
            <v>1.3191E-2</v>
          </cell>
          <cell r="J2037" t="str">
            <v>智能运管中心</v>
          </cell>
        </row>
        <row r="2038">
          <cell r="A2038">
            <v>45707</v>
          </cell>
          <cell r="G2038">
            <v>2.1183E-2</v>
          </cell>
          <cell r="J2038" t="str">
            <v>智能运管中心</v>
          </cell>
        </row>
        <row r="2039">
          <cell r="A2039">
            <v>45707</v>
          </cell>
          <cell r="G2039">
            <v>59.73</v>
          </cell>
          <cell r="J2039" t="str">
            <v>数字建造中心</v>
          </cell>
        </row>
        <row r="2040">
          <cell r="A2040">
            <v>45707</v>
          </cell>
          <cell r="G2040">
            <v>2.4493000000000001E-2</v>
          </cell>
          <cell r="J2040" t="str">
            <v>智能运管中心</v>
          </cell>
        </row>
        <row r="2041">
          <cell r="A2041">
            <v>45707</v>
          </cell>
          <cell r="G2041">
            <v>1.1391E-2</v>
          </cell>
          <cell r="J2041" t="str">
            <v>智能运管中心</v>
          </cell>
        </row>
        <row r="2042">
          <cell r="A2042">
            <v>45707</v>
          </cell>
          <cell r="G2042">
            <v>2.1167999999999999E-2</v>
          </cell>
          <cell r="J2042" t="str">
            <v>智能运管中心</v>
          </cell>
        </row>
        <row r="2043">
          <cell r="A2043">
            <v>45707</v>
          </cell>
          <cell r="G2043">
            <v>3.0265</v>
          </cell>
          <cell r="J2043" t="str">
            <v>智能运管中心</v>
          </cell>
        </row>
        <row r="2044">
          <cell r="A2044">
            <v>45707</v>
          </cell>
          <cell r="G2044">
            <v>4.9000000000000004</v>
          </cell>
          <cell r="J2044" t="str">
            <v>数字建造中心</v>
          </cell>
        </row>
        <row r="2045">
          <cell r="A2045">
            <v>45707</v>
          </cell>
          <cell r="G2045">
            <v>1.0326E-2</v>
          </cell>
          <cell r="J2045" t="str">
            <v>智能运管中心</v>
          </cell>
        </row>
        <row r="2046">
          <cell r="A2046">
            <v>45707</v>
          </cell>
          <cell r="G2046">
            <v>1.3695000000000001E-2</v>
          </cell>
          <cell r="J2046" t="str">
            <v>智能运管中心</v>
          </cell>
        </row>
        <row r="2047">
          <cell r="A2047">
            <v>45707</v>
          </cell>
          <cell r="G2047">
            <v>2.0990999999999999E-2</v>
          </cell>
          <cell r="J2047" t="str">
            <v>智能运管中心</v>
          </cell>
        </row>
        <row r="2048">
          <cell r="A2048">
            <v>45707</v>
          </cell>
          <cell r="G2048">
            <v>7.4120000000000002E-3</v>
          </cell>
          <cell r="J2048" t="str">
            <v>智能运管中心</v>
          </cell>
        </row>
        <row r="2049">
          <cell r="A2049">
            <v>45707</v>
          </cell>
          <cell r="G2049">
            <v>1.4161999999999999E-2</v>
          </cell>
          <cell r="J2049" t="str">
            <v>智能运管中心</v>
          </cell>
        </row>
        <row r="2050">
          <cell r="A2050">
            <v>45707</v>
          </cell>
          <cell r="G2050">
            <v>1.5311E-2</v>
          </cell>
          <cell r="J2050" t="str">
            <v>智能运管中心</v>
          </cell>
        </row>
        <row r="2051">
          <cell r="A2051">
            <v>45707</v>
          </cell>
          <cell r="G2051">
            <v>1.1200999999999999E-2</v>
          </cell>
          <cell r="J2051" t="str">
            <v>智能运管中心</v>
          </cell>
        </row>
        <row r="2052">
          <cell r="A2052">
            <v>45707</v>
          </cell>
          <cell r="G2052">
            <v>2.1722999999999999E-2</v>
          </cell>
          <cell r="J2052" t="str">
            <v>智能运管中心</v>
          </cell>
        </row>
        <row r="2053">
          <cell r="A2053">
            <v>45713</v>
          </cell>
          <cell r="G2053">
            <v>1.6403000000000001E-2</v>
          </cell>
          <cell r="J2053" t="str">
            <v>智能运管中心</v>
          </cell>
        </row>
        <row r="2054">
          <cell r="A2054">
            <v>45713</v>
          </cell>
          <cell r="G2054">
            <v>1.9630999999999999E-2</v>
          </cell>
          <cell r="J2054" t="str">
            <v>智能运管中心</v>
          </cell>
        </row>
        <row r="2055">
          <cell r="A2055">
            <v>45713</v>
          </cell>
          <cell r="G2055">
            <v>65.069999999999993</v>
          </cell>
          <cell r="J2055" t="str">
            <v>数字建造中心</v>
          </cell>
        </row>
        <row r="2056">
          <cell r="A2056">
            <v>45713</v>
          </cell>
          <cell r="G2056">
            <v>4.99</v>
          </cell>
          <cell r="J2056" t="str">
            <v>数智管理中心</v>
          </cell>
        </row>
        <row r="2057">
          <cell r="A2057">
            <v>45713</v>
          </cell>
          <cell r="G2057">
            <v>2.0930000000000001E-2</v>
          </cell>
          <cell r="J2057" t="str">
            <v>智能运管中心</v>
          </cell>
        </row>
        <row r="2058">
          <cell r="A2058">
            <v>45713</v>
          </cell>
          <cell r="G2058">
            <v>10</v>
          </cell>
          <cell r="J2058" t="str">
            <v>广东分公司</v>
          </cell>
        </row>
        <row r="2059">
          <cell r="A2059">
            <v>45713</v>
          </cell>
          <cell r="G2059">
            <v>1.7807E-2</v>
          </cell>
          <cell r="J2059" t="str">
            <v>智能运管中心</v>
          </cell>
        </row>
        <row r="2060">
          <cell r="A2060">
            <v>45713</v>
          </cell>
          <cell r="G2060">
            <v>26</v>
          </cell>
          <cell r="J2060" t="str">
            <v>智能运管中心</v>
          </cell>
        </row>
        <row r="2061">
          <cell r="A2061">
            <v>45713</v>
          </cell>
          <cell r="G2061">
            <v>9</v>
          </cell>
          <cell r="J2061" t="str">
            <v>智能运管中心</v>
          </cell>
        </row>
        <row r="2062">
          <cell r="A2062">
            <v>45713</v>
          </cell>
          <cell r="G2062">
            <v>2.2676000000000002E-2</v>
          </cell>
          <cell r="J2062" t="str">
            <v>智能运管中心</v>
          </cell>
        </row>
        <row r="2063">
          <cell r="A2063">
            <v>45715</v>
          </cell>
          <cell r="G2063">
            <v>10.85</v>
          </cell>
          <cell r="J2063" t="str">
            <v>数智管理中心</v>
          </cell>
        </row>
        <row r="2064">
          <cell r="A2064">
            <v>45715</v>
          </cell>
          <cell r="G2064">
            <v>4</v>
          </cell>
          <cell r="J2064" t="str">
            <v>数智管理中心</v>
          </cell>
        </row>
        <row r="2065">
          <cell r="A2065">
            <v>45715</v>
          </cell>
          <cell r="G2065">
            <v>2.3976000000000001E-2</v>
          </cell>
          <cell r="J2065" t="str">
            <v>智能运管中心</v>
          </cell>
        </row>
        <row r="2066">
          <cell r="A2066">
            <v>45715</v>
          </cell>
          <cell r="G2066">
            <v>2.8761999999999999E-2</v>
          </cell>
          <cell r="J2066" t="str">
            <v>智能运管中心</v>
          </cell>
        </row>
        <row r="2067">
          <cell r="A2067">
            <v>45715</v>
          </cell>
          <cell r="G2067">
            <v>2.2348E-2</v>
          </cell>
          <cell r="J2067" t="str">
            <v>智能运管中心</v>
          </cell>
        </row>
        <row r="2068">
          <cell r="A2068">
            <v>45715</v>
          </cell>
          <cell r="G2068">
            <v>2.4732000000000001E-2</v>
          </cell>
          <cell r="J2068" t="str">
            <v>智能运管中心</v>
          </cell>
        </row>
        <row r="2069">
          <cell r="A2069">
            <v>45716</v>
          </cell>
          <cell r="G2069">
            <v>2.4426E-2</v>
          </cell>
          <cell r="J2069" t="str">
            <v>智能运管中心</v>
          </cell>
        </row>
        <row r="2070">
          <cell r="A2070">
            <v>45716</v>
          </cell>
          <cell r="G2070">
            <v>13.44</v>
          </cell>
          <cell r="J2070" t="str">
            <v>广东分公司</v>
          </cell>
        </row>
        <row r="2071">
          <cell r="A2071">
            <v>45716</v>
          </cell>
          <cell r="G2071">
            <v>4.0434000000000001</v>
          </cell>
          <cell r="J2071" t="str">
            <v>广东分公司</v>
          </cell>
        </row>
        <row r="2072">
          <cell r="A2072">
            <v>45716</v>
          </cell>
          <cell r="G2072">
            <v>1.984</v>
          </cell>
          <cell r="J2072" t="str">
            <v>广东分公司</v>
          </cell>
        </row>
        <row r="2073">
          <cell r="A2073">
            <v>45728</v>
          </cell>
          <cell r="G2073">
            <v>2.3337E-2</v>
          </cell>
          <cell r="J2073" t="str">
            <v>智能运管中心</v>
          </cell>
        </row>
        <row r="2074">
          <cell r="A2074">
            <v>45728</v>
          </cell>
          <cell r="G2074">
            <v>2.9992000000000001E-2</v>
          </cell>
          <cell r="J2074" t="str">
            <v>智能运管中心</v>
          </cell>
        </row>
        <row r="2075">
          <cell r="A2075">
            <v>45728</v>
          </cell>
          <cell r="G2075">
            <v>2.8358000000000001E-2</v>
          </cell>
          <cell r="J2075" t="str">
            <v>智能运管中心</v>
          </cell>
        </row>
        <row r="2076">
          <cell r="A2076">
            <v>45728</v>
          </cell>
          <cell r="G2076">
            <v>3.8866999999999999E-2</v>
          </cell>
          <cell r="J2076" t="str">
            <v>智能运管中心</v>
          </cell>
        </row>
        <row r="2077">
          <cell r="A2077">
            <v>45728</v>
          </cell>
          <cell r="G2077">
            <v>3.5145999999999997E-2</v>
          </cell>
          <cell r="J2077" t="str">
            <v>智能运管中心</v>
          </cell>
        </row>
        <row r="2078">
          <cell r="A2078">
            <v>45728</v>
          </cell>
          <cell r="G2078">
            <v>3.8419000000000002E-2</v>
          </cell>
          <cell r="J2078" t="str">
            <v>智能运管中心</v>
          </cell>
        </row>
        <row r="2079">
          <cell r="A2079">
            <v>45728</v>
          </cell>
          <cell r="G2079">
            <v>4.4699000000000003E-2</v>
          </cell>
          <cell r="J2079" t="str">
            <v>智能运管中心</v>
          </cell>
        </row>
        <row r="2080">
          <cell r="A2080">
            <v>45728</v>
          </cell>
          <cell r="G2080">
            <v>2.4664999999999999E-2</v>
          </cell>
          <cell r="J2080" t="str">
            <v>智能运管中心</v>
          </cell>
        </row>
        <row r="2081">
          <cell r="A2081">
            <v>45728</v>
          </cell>
          <cell r="G2081">
            <v>2.3675999999999999E-2</v>
          </cell>
          <cell r="J2081" t="str">
            <v>智能运管中心</v>
          </cell>
        </row>
        <row r="2082">
          <cell r="A2082">
            <v>45728</v>
          </cell>
          <cell r="G2082">
            <v>3.16E-3</v>
          </cell>
          <cell r="J2082" t="str">
            <v>广东分公司</v>
          </cell>
        </row>
        <row r="2083">
          <cell r="A2083">
            <v>45728</v>
          </cell>
          <cell r="G2083">
            <v>2.4</v>
          </cell>
          <cell r="J2083" t="str">
            <v>智能运管中心</v>
          </cell>
        </row>
        <row r="2084">
          <cell r="A2084">
            <v>45728</v>
          </cell>
          <cell r="G2084">
            <v>2.4500000000000002</v>
          </cell>
          <cell r="J2084" t="str">
            <v>智能运管中心</v>
          </cell>
        </row>
        <row r="2085">
          <cell r="A2085">
            <v>45728</v>
          </cell>
          <cell r="G2085">
            <v>16.771473</v>
          </cell>
          <cell r="J2085" t="str">
            <v>广东分公司</v>
          </cell>
        </row>
        <row r="2086">
          <cell r="A2086">
            <v>45728</v>
          </cell>
          <cell r="G2086">
            <v>16.771473</v>
          </cell>
          <cell r="J2086" t="str">
            <v>广东分公司</v>
          </cell>
        </row>
        <row r="2087">
          <cell r="A2087">
            <v>45728</v>
          </cell>
          <cell r="G2087">
            <v>12</v>
          </cell>
          <cell r="J2087" t="str">
            <v>数智管理中心</v>
          </cell>
        </row>
        <row r="2088">
          <cell r="A2088">
            <v>45735</v>
          </cell>
          <cell r="G2088">
            <v>3.7023579999999998</v>
          </cell>
          <cell r="J2088" t="str">
            <v>数字建造中心</v>
          </cell>
        </row>
        <row r="2089">
          <cell r="A2089">
            <v>45743</v>
          </cell>
          <cell r="G2089">
            <v>1.1372E-2</v>
          </cell>
          <cell r="J2089" t="str">
            <v>智能运管中心</v>
          </cell>
        </row>
        <row r="2090">
          <cell r="A2090">
            <v>45743</v>
          </cell>
          <cell r="G2090">
            <v>2.1475999999999999E-2</v>
          </cell>
          <cell r="J2090" t="str">
            <v>智能运管中心</v>
          </cell>
        </row>
        <row r="2091">
          <cell r="A2091">
            <v>45743</v>
          </cell>
          <cell r="G2091">
            <v>2.4556999999999999E-2</v>
          </cell>
          <cell r="J2091" t="str">
            <v>智能运管中心</v>
          </cell>
        </row>
        <row r="2092">
          <cell r="A2092">
            <v>45743</v>
          </cell>
          <cell r="G2092">
            <v>2.8191000000000001E-2</v>
          </cell>
          <cell r="J2092" t="str">
            <v>智能运管中心</v>
          </cell>
        </row>
        <row r="2093">
          <cell r="A2093">
            <v>45743</v>
          </cell>
          <cell r="G2093">
            <v>3.4410999999999997E-2</v>
          </cell>
          <cell r="J2093" t="str">
            <v>智能运管中心</v>
          </cell>
        </row>
        <row r="2094">
          <cell r="A2094">
            <v>45743</v>
          </cell>
          <cell r="G2094">
            <v>2.7365E-2</v>
          </cell>
          <cell r="J2094" t="str">
            <v>智能运管中心</v>
          </cell>
        </row>
        <row r="2095">
          <cell r="A2095">
            <v>45743</v>
          </cell>
          <cell r="G2095">
            <v>2.0232E-2</v>
          </cell>
          <cell r="J2095" t="str">
            <v>智能运管中心</v>
          </cell>
        </row>
        <row r="2096">
          <cell r="A2096">
            <v>45743</v>
          </cell>
          <cell r="G2096">
            <v>2.4933E-2</v>
          </cell>
          <cell r="J2096" t="str">
            <v>智能运管中心</v>
          </cell>
        </row>
        <row r="2097">
          <cell r="A2097">
            <v>45743</v>
          </cell>
          <cell r="G2097">
            <v>2.5437000000000001E-2</v>
          </cell>
          <cell r="J2097" t="str">
            <v>智能运管中心</v>
          </cell>
        </row>
        <row r="2098">
          <cell r="A2098">
            <v>45743</v>
          </cell>
          <cell r="G2098">
            <v>2.2176000000000001E-2</v>
          </cell>
          <cell r="J2098" t="str">
            <v>智能运管中心</v>
          </cell>
        </row>
        <row r="2099">
          <cell r="A2099">
            <v>45743</v>
          </cell>
          <cell r="G2099">
            <v>2.1021000000000001E-2</v>
          </cell>
          <cell r="J2099" t="str">
            <v>智能运管中心</v>
          </cell>
        </row>
        <row r="2100">
          <cell r="A2100">
            <v>45743</v>
          </cell>
          <cell r="G2100">
            <v>2.2859999999999998E-2</v>
          </cell>
          <cell r="J2100" t="str">
            <v>智能运管中心</v>
          </cell>
        </row>
        <row r="2101">
          <cell r="A2101">
            <v>45743</v>
          </cell>
          <cell r="G2101">
            <v>2.2723E-2</v>
          </cell>
          <cell r="J2101" t="str">
            <v>智能运管中心</v>
          </cell>
        </row>
        <row r="2102">
          <cell r="A2102">
            <v>45743</v>
          </cell>
          <cell r="G2102">
            <v>2.3775000000000001E-2</v>
          </cell>
          <cell r="J2102" t="str">
            <v>智能运管中心</v>
          </cell>
        </row>
        <row r="2103">
          <cell r="A2103">
            <v>45743</v>
          </cell>
          <cell r="G2103">
            <v>2.3699999999999999E-2</v>
          </cell>
          <cell r="J2103" t="str">
            <v>智能运管中心</v>
          </cell>
        </row>
        <row r="2104">
          <cell r="A2104">
            <v>45743</v>
          </cell>
          <cell r="G2104">
            <v>2.6207999999999999E-2</v>
          </cell>
          <cell r="J2104" t="str">
            <v>智能运管中心</v>
          </cell>
        </row>
        <row r="2105">
          <cell r="A2105">
            <v>45743</v>
          </cell>
          <cell r="G2105">
            <v>2.6370000000000001E-2</v>
          </cell>
          <cell r="J2105" t="str">
            <v>智能运管中心</v>
          </cell>
        </row>
        <row r="2106">
          <cell r="A2106">
            <v>45744</v>
          </cell>
          <cell r="G2106">
            <v>5.927E-3</v>
          </cell>
          <cell r="J2106" t="str">
            <v>智能运管中心</v>
          </cell>
        </row>
        <row r="2107">
          <cell r="A2107">
            <v>45744</v>
          </cell>
          <cell r="G2107">
            <v>8.907E-3</v>
          </cell>
          <cell r="J2107" t="str">
            <v>智能运管中心</v>
          </cell>
        </row>
        <row r="2108">
          <cell r="A2108">
            <v>45744</v>
          </cell>
          <cell r="G2108">
            <v>1.5435000000000001E-2</v>
          </cell>
          <cell r="J2108" t="str">
            <v>智能运管中心</v>
          </cell>
        </row>
        <row r="2109">
          <cell r="A2109">
            <v>45744</v>
          </cell>
          <cell r="G2109">
            <v>3.2822999999999998E-2</v>
          </cell>
          <cell r="J2109" t="str">
            <v>智能运管中心</v>
          </cell>
        </row>
        <row r="2110">
          <cell r="A2110">
            <v>45744</v>
          </cell>
          <cell r="G2110">
            <v>2.3352000000000001E-2</v>
          </cell>
          <cell r="J2110" t="str">
            <v>智能运管中心</v>
          </cell>
        </row>
        <row r="2111">
          <cell r="A2111">
            <v>45747</v>
          </cell>
          <cell r="G2111">
            <v>11.925000000000001</v>
          </cell>
          <cell r="J2111" t="str">
            <v>福建分公司</v>
          </cell>
        </row>
        <row r="2112">
          <cell r="A2112">
            <v>45747</v>
          </cell>
          <cell r="G2112">
            <v>226</v>
          </cell>
          <cell r="J2112" t="str">
            <v>市场经营拓展中心</v>
          </cell>
        </row>
        <row r="2113">
          <cell r="A2113">
            <v>45747</v>
          </cell>
          <cell r="G2113">
            <v>13.5</v>
          </cell>
          <cell r="J2113" t="str">
            <v>数智管理中心</v>
          </cell>
        </row>
        <row r="2114">
          <cell r="A2114">
            <v>45747</v>
          </cell>
          <cell r="G2114">
            <v>257.39999999999998</v>
          </cell>
          <cell r="J2114" t="str">
            <v>市场经营拓展中心</v>
          </cell>
        </row>
        <row r="2115">
          <cell r="A2115">
            <v>45747</v>
          </cell>
          <cell r="G2115">
            <v>6.5</v>
          </cell>
          <cell r="J2115" t="str">
            <v>数智管理中心</v>
          </cell>
        </row>
        <row r="2116">
          <cell r="A2116">
            <v>45747</v>
          </cell>
          <cell r="G2116">
            <v>52</v>
          </cell>
          <cell r="J2116" t="str">
            <v>数智管理中心</v>
          </cell>
        </row>
        <row r="2117">
          <cell r="A2117">
            <v>45747</v>
          </cell>
          <cell r="G2117">
            <v>7</v>
          </cell>
          <cell r="J2117" t="str">
            <v>数字建造中心</v>
          </cell>
        </row>
        <row r="2118">
          <cell r="A2118">
            <v>45747</v>
          </cell>
          <cell r="G2118">
            <v>103.6</v>
          </cell>
          <cell r="J2118" t="str">
            <v>广东分公司</v>
          </cell>
        </row>
        <row r="2119">
          <cell r="A2119">
            <v>45747</v>
          </cell>
          <cell r="G2119">
            <v>30</v>
          </cell>
          <cell r="J2119" t="str">
            <v>数智管理中心</v>
          </cell>
        </row>
        <row r="2120">
          <cell r="A2120">
            <v>45747</v>
          </cell>
          <cell r="G2120">
            <v>1.9750000000000001</v>
          </cell>
          <cell r="J2120" t="str">
            <v>智能运管中心</v>
          </cell>
        </row>
        <row r="2121">
          <cell r="A2121">
            <v>45747</v>
          </cell>
          <cell r="G2121">
            <v>9.375</v>
          </cell>
          <cell r="J2121" t="str">
            <v>数智管理中心</v>
          </cell>
        </row>
        <row r="2122">
          <cell r="A2122">
            <v>45747</v>
          </cell>
          <cell r="G2122">
            <v>20</v>
          </cell>
          <cell r="J2122" t="str">
            <v>数智管理中心</v>
          </cell>
        </row>
        <row r="2123">
          <cell r="A2123">
            <v>45747</v>
          </cell>
          <cell r="G2123">
            <v>18.75</v>
          </cell>
          <cell r="J2123" t="str">
            <v>数智管理中心</v>
          </cell>
        </row>
        <row r="2124">
          <cell r="A2124">
            <v>45747</v>
          </cell>
          <cell r="G2124">
            <v>30</v>
          </cell>
          <cell r="J2124" t="str">
            <v>数智管理中心</v>
          </cell>
        </row>
        <row r="2125">
          <cell r="A2125">
            <v>45747</v>
          </cell>
          <cell r="G2125">
            <v>151.87658999999999</v>
          </cell>
          <cell r="J2125" t="str">
            <v>市场经营拓展中心</v>
          </cell>
        </row>
        <row r="2126">
          <cell r="A2126">
            <v>45747</v>
          </cell>
          <cell r="G2126">
            <v>24.984999999999999</v>
          </cell>
          <cell r="J2126" t="str">
            <v>数智管理中心</v>
          </cell>
        </row>
        <row r="2127">
          <cell r="A2127">
            <v>45747</v>
          </cell>
          <cell r="G2127">
            <v>132.94334000000001</v>
          </cell>
          <cell r="J2127" t="str">
            <v>数字建造中心</v>
          </cell>
        </row>
        <row r="2128">
          <cell r="A2128">
            <v>45747</v>
          </cell>
          <cell r="G2128">
            <v>38.586959999999998</v>
          </cell>
          <cell r="J2128" t="str">
            <v>数字建造中心</v>
          </cell>
        </row>
        <row r="2129">
          <cell r="A2129">
            <v>45747</v>
          </cell>
          <cell r="G2129">
            <v>12</v>
          </cell>
          <cell r="J2129" t="str">
            <v>数智管理中心</v>
          </cell>
        </row>
        <row r="2130">
          <cell r="A2130">
            <v>45747</v>
          </cell>
          <cell r="G2130">
            <v>20.6</v>
          </cell>
          <cell r="J2130" t="str">
            <v>市场经营拓展中心</v>
          </cell>
        </row>
        <row r="2131">
          <cell r="A2131">
            <v>45747</v>
          </cell>
          <cell r="G2131">
            <v>6.75</v>
          </cell>
          <cell r="J2131" t="str">
            <v>数智管理中心</v>
          </cell>
        </row>
        <row r="2132">
          <cell r="A2132">
            <v>45747</v>
          </cell>
          <cell r="G2132">
            <v>21.156030000000001</v>
          </cell>
          <cell r="J2132" t="str">
            <v>数字建造中心</v>
          </cell>
        </row>
        <row r="2133">
          <cell r="A2133">
            <v>45747</v>
          </cell>
          <cell r="G2133">
            <v>103.20959999999999</v>
          </cell>
          <cell r="J2133" t="str">
            <v>广东分公司</v>
          </cell>
        </row>
        <row r="2134">
          <cell r="A2134">
            <v>45747</v>
          </cell>
          <cell r="G2134">
            <v>2.35067</v>
          </cell>
          <cell r="J2134" t="str">
            <v>数字建造中心</v>
          </cell>
        </row>
        <row r="2135">
          <cell r="A2135">
            <v>45757</v>
          </cell>
          <cell r="G2135">
            <v>0.15153700000000001</v>
          </cell>
          <cell r="J2135" t="str">
            <v>智能运管中心</v>
          </cell>
        </row>
        <row r="2136">
          <cell r="A2136">
            <v>45757</v>
          </cell>
          <cell r="G2136">
            <v>6.6961000000000007E-2</v>
          </cell>
          <cell r="J2136" t="str">
            <v>智能运管中心</v>
          </cell>
        </row>
        <row r="2137">
          <cell r="A2137">
            <v>45757</v>
          </cell>
          <cell r="G2137">
            <v>3.0735999999999999E-2</v>
          </cell>
          <cell r="J2137" t="str">
            <v>智能运管中心</v>
          </cell>
        </row>
        <row r="2138">
          <cell r="A2138">
            <v>45757</v>
          </cell>
          <cell r="G2138">
            <v>6.0447000000000001E-2</v>
          </cell>
          <cell r="J2138" t="str">
            <v>智能运管中心</v>
          </cell>
        </row>
        <row r="2139">
          <cell r="A2139">
            <v>45757</v>
          </cell>
          <cell r="G2139">
            <v>5.5383000000000002E-2</v>
          </cell>
          <cell r="J2139" t="str">
            <v>智能运管中心</v>
          </cell>
        </row>
        <row r="2140">
          <cell r="A2140">
            <v>45757</v>
          </cell>
          <cell r="G2140">
            <v>2.8733999999999999E-2</v>
          </cell>
          <cell r="J2140" t="str">
            <v>智能运管中心</v>
          </cell>
        </row>
        <row r="2141">
          <cell r="A2141">
            <v>45764</v>
          </cell>
          <cell r="G2141">
            <v>4.1991000000000001E-2</v>
          </cell>
          <cell r="J2141" t="str">
            <v>智能运管中心</v>
          </cell>
        </row>
        <row r="2142">
          <cell r="A2142">
            <v>45764</v>
          </cell>
          <cell r="G2142">
            <v>5.9629000000000001E-2</v>
          </cell>
          <cell r="J2142" t="str">
            <v>智能运管中心</v>
          </cell>
        </row>
        <row r="2143">
          <cell r="A2143">
            <v>45764</v>
          </cell>
          <cell r="G2143">
            <v>5.2519000000000003E-2</v>
          </cell>
          <cell r="J2143" t="str">
            <v>智能运管中心</v>
          </cell>
        </row>
        <row r="2144">
          <cell r="A2144">
            <v>45764</v>
          </cell>
          <cell r="G2144">
            <v>3.7455000000000002E-2</v>
          </cell>
          <cell r="J2144" t="str">
            <v>智能运管中心</v>
          </cell>
        </row>
        <row r="2145">
          <cell r="A2145">
            <v>45764</v>
          </cell>
          <cell r="G2145">
            <v>5.8892E-2</v>
          </cell>
          <cell r="J2145" t="str">
            <v>智能运管中心</v>
          </cell>
        </row>
        <row r="2146">
          <cell r="A2146">
            <v>45764</v>
          </cell>
          <cell r="G2146">
            <v>7.5272000000000006E-2</v>
          </cell>
          <cell r="J2146" t="str">
            <v>智能运管中心</v>
          </cell>
        </row>
        <row r="2147">
          <cell r="A2147">
            <v>45764</v>
          </cell>
          <cell r="G2147">
            <v>5.7727000000000001E-2</v>
          </cell>
          <cell r="J2147" t="str">
            <v>智能运管中心</v>
          </cell>
        </row>
        <row r="2148">
          <cell r="A2148">
            <v>45768</v>
          </cell>
          <cell r="G2148">
            <v>26.25</v>
          </cell>
          <cell r="J2148" t="str">
            <v>智能运管中心</v>
          </cell>
        </row>
        <row r="2149">
          <cell r="A2149">
            <v>45768</v>
          </cell>
          <cell r="G2149">
            <v>89.594999999999999</v>
          </cell>
          <cell r="J2149" t="str">
            <v>数字建造中心</v>
          </cell>
        </row>
        <row r="2150">
          <cell r="A2150">
            <v>45768</v>
          </cell>
          <cell r="G2150">
            <v>81.935100000000006</v>
          </cell>
          <cell r="J2150" t="str">
            <v>数字建造中心</v>
          </cell>
        </row>
        <row r="2151">
          <cell r="A2151">
            <v>45768</v>
          </cell>
          <cell r="G2151">
            <v>12.5</v>
          </cell>
          <cell r="J2151" t="str">
            <v>智能运管中心</v>
          </cell>
        </row>
        <row r="2152">
          <cell r="A2152">
            <v>45768</v>
          </cell>
          <cell r="G2152">
            <v>9.5</v>
          </cell>
          <cell r="J2152" t="str">
            <v>数智管理中心</v>
          </cell>
        </row>
        <row r="2153">
          <cell r="A2153">
            <v>45768</v>
          </cell>
          <cell r="G2153">
            <v>22.486499999999999</v>
          </cell>
          <cell r="J2153" t="str">
            <v>数智管理中心</v>
          </cell>
        </row>
        <row r="2154">
          <cell r="A2154">
            <v>45768</v>
          </cell>
          <cell r="G2154">
            <v>10</v>
          </cell>
          <cell r="J2154" t="str">
            <v>数智管理中心</v>
          </cell>
        </row>
        <row r="2155">
          <cell r="A2155">
            <v>45768</v>
          </cell>
          <cell r="G2155">
            <v>0.95</v>
          </cell>
          <cell r="J2155" t="str">
            <v>智能运管中心</v>
          </cell>
        </row>
        <row r="2156">
          <cell r="A2156">
            <v>45768</v>
          </cell>
          <cell r="G2156">
            <v>21.6</v>
          </cell>
          <cell r="J2156" t="str">
            <v>数智管理中心</v>
          </cell>
        </row>
        <row r="2157">
          <cell r="A2157">
            <v>45768</v>
          </cell>
          <cell r="G2157">
            <v>1.7989999999999999</v>
          </cell>
          <cell r="J2157" t="str">
            <v>智能运管中心</v>
          </cell>
        </row>
        <row r="2158">
          <cell r="A2158">
            <v>45768</v>
          </cell>
          <cell r="G2158">
            <v>22.5</v>
          </cell>
          <cell r="J2158" t="str">
            <v>智能运管中心</v>
          </cell>
        </row>
        <row r="2159">
          <cell r="A2159">
            <v>45768</v>
          </cell>
          <cell r="G2159">
            <v>19.188099999999999</v>
          </cell>
          <cell r="J2159" t="str">
            <v>数字建造中心</v>
          </cell>
        </row>
        <row r="2160">
          <cell r="A2160">
            <v>45768</v>
          </cell>
          <cell r="G2160">
            <v>9.24</v>
          </cell>
          <cell r="J2160" t="str">
            <v>数字建造中心</v>
          </cell>
        </row>
        <row r="2161">
          <cell r="A2161">
            <v>45771</v>
          </cell>
          <cell r="G2161">
            <v>6.3087000000000004E-2</v>
          </cell>
          <cell r="J2161" t="str">
            <v>智能运管中心</v>
          </cell>
        </row>
        <row r="2162">
          <cell r="A2162">
            <v>45771</v>
          </cell>
          <cell r="G2162">
            <v>3.1827000000000001E-2</v>
          </cell>
          <cell r="J2162" t="str">
            <v>智能运管中心</v>
          </cell>
        </row>
        <row r="2163">
          <cell r="A2163">
            <v>45771</v>
          </cell>
          <cell r="G2163">
            <v>7.6059000000000002E-2</v>
          </cell>
          <cell r="J2163" t="str">
            <v>智能运管中心</v>
          </cell>
        </row>
        <row r="2164">
          <cell r="A2164">
            <v>45771</v>
          </cell>
          <cell r="G2164">
            <v>3.5493999999999998E-2</v>
          </cell>
          <cell r="J2164" t="str">
            <v>智能运管中心</v>
          </cell>
        </row>
        <row r="2165">
          <cell r="A2165">
            <v>45771</v>
          </cell>
          <cell r="G2165">
            <v>7.3302999999999993E-2</v>
          </cell>
          <cell r="J2165" t="str">
            <v>智能运管中心</v>
          </cell>
        </row>
        <row r="2166">
          <cell r="A2166">
            <v>45771</v>
          </cell>
          <cell r="G2166">
            <v>9.0584999999999999E-2</v>
          </cell>
          <cell r="J2166" t="str">
            <v>智能运管中心</v>
          </cell>
        </row>
        <row r="2167">
          <cell r="A2167">
            <v>45771</v>
          </cell>
          <cell r="G2167">
            <v>39.549999999999997</v>
          </cell>
          <cell r="J2167" t="str">
            <v>福建分公司</v>
          </cell>
        </row>
        <row r="2168">
          <cell r="A2168">
            <v>45771</v>
          </cell>
          <cell r="G2168">
            <v>5.6815999999999998E-2</v>
          </cell>
          <cell r="J2168" t="str">
            <v>智能运管中心</v>
          </cell>
        </row>
        <row r="2169">
          <cell r="A2169">
            <v>45772</v>
          </cell>
          <cell r="G2169">
            <v>22.234877999999998</v>
          </cell>
          <cell r="J2169" t="str">
            <v>智能运管中心</v>
          </cell>
        </row>
        <row r="2170">
          <cell r="A2170">
            <v>45772</v>
          </cell>
          <cell r="G2170">
            <v>15.96</v>
          </cell>
          <cell r="J2170" t="str">
            <v>智能运管中心</v>
          </cell>
        </row>
        <row r="2171">
          <cell r="A2171">
            <v>45772</v>
          </cell>
          <cell r="G2171">
            <v>7.4249999999999998</v>
          </cell>
          <cell r="J2171" t="str">
            <v>智能运管中心</v>
          </cell>
        </row>
        <row r="2172">
          <cell r="A2172">
            <v>45775</v>
          </cell>
          <cell r="G2172">
            <v>8.1780000000000005E-2</v>
          </cell>
          <cell r="J2172" t="str">
            <v>智能运管中心</v>
          </cell>
        </row>
        <row r="2173">
          <cell r="A2173">
            <v>45775</v>
          </cell>
          <cell r="G2173">
            <v>7.2544999999999998E-2</v>
          </cell>
          <cell r="J2173" t="str">
            <v>智能运管中心</v>
          </cell>
        </row>
        <row r="2174">
          <cell r="A2174">
            <v>45775</v>
          </cell>
          <cell r="G2174">
            <v>6.9133E-2</v>
          </cell>
          <cell r="J2174" t="str">
            <v>智能运管中心</v>
          </cell>
        </row>
        <row r="2175">
          <cell r="A2175">
            <v>45775</v>
          </cell>
          <cell r="G2175">
            <v>4.2200000000000001E-2</v>
          </cell>
          <cell r="J2175" t="str">
            <v>智能运管中心</v>
          </cell>
        </row>
        <row r="2176">
          <cell r="A2176">
            <v>45776</v>
          </cell>
          <cell r="G2176">
            <v>27.473939999999999</v>
          </cell>
          <cell r="J2176" t="str">
            <v>福建分公司</v>
          </cell>
        </row>
        <row r="2177">
          <cell r="A2177">
            <v>45776</v>
          </cell>
          <cell r="G2177">
            <v>4</v>
          </cell>
          <cell r="J2177" t="str">
            <v>数智管理中心</v>
          </cell>
        </row>
        <row r="2178">
          <cell r="A2178">
            <v>45776</v>
          </cell>
          <cell r="G2178">
            <v>62.44</v>
          </cell>
          <cell r="J2178" t="str">
            <v>数智管理中心</v>
          </cell>
        </row>
        <row r="2179">
          <cell r="A2179">
            <v>45777</v>
          </cell>
          <cell r="G2179">
            <v>9.1656000000000001E-2</v>
          </cell>
          <cell r="J2179" t="str">
            <v>智能运管中心</v>
          </cell>
        </row>
        <row r="2180">
          <cell r="A2180">
            <v>45777</v>
          </cell>
          <cell r="G2180">
            <v>56.7</v>
          </cell>
          <cell r="J2180" t="str">
            <v>数字建造中心</v>
          </cell>
        </row>
        <row r="2181">
          <cell r="A2181">
            <v>45777</v>
          </cell>
          <cell r="G2181">
            <v>6.7113000000000006E-2</v>
          </cell>
          <cell r="J2181" t="str">
            <v>智能运管中心</v>
          </cell>
        </row>
        <row r="2182">
          <cell r="A2182">
            <v>45784</v>
          </cell>
          <cell r="G2182">
            <v>0.80480499999999999</v>
          </cell>
          <cell r="J2182" t="str">
            <v>广东分公司</v>
          </cell>
        </row>
        <row r="2183">
          <cell r="A2183">
            <v>45784</v>
          </cell>
          <cell r="G2183">
            <v>169.5</v>
          </cell>
          <cell r="J2183" t="str">
            <v>市场经营拓展中心</v>
          </cell>
        </row>
        <row r="2184">
          <cell r="A2184">
            <v>45784</v>
          </cell>
          <cell r="G2184">
            <v>193.05</v>
          </cell>
          <cell r="J2184" t="str">
            <v>市场经营拓展中心</v>
          </cell>
        </row>
        <row r="2185">
          <cell r="A2185">
            <v>45785</v>
          </cell>
          <cell r="G2185">
            <v>193.05</v>
          </cell>
          <cell r="J2185" t="str">
            <v>市场经营拓展中心</v>
          </cell>
        </row>
        <row r="2186">
          <cell r="A2186">
            <v>45785</v>
          </cell>
          <cell r="G2186">
            <v>169.5</v>
          </cell>
          <cell r="J2186" t="str">
            <v>市场经营拓展中心</v>
          </cell>
        </row>
        <row r="2187">
          <cell r="A2187">
            <v>45785</v>
          </cell>
          <cell r="G2187">
            <v>29.211839999999999</v>
          </cell>
          <cell r="J2187" t="str">
            <v>智能运管中心</v>
          </cell>
        </row>
        <row r="2188">
          <cell r="A2188">
            <v>45786</v>
          </cell>
          <cell r="G2188">
            <v>177.084</v>
          </cell>
          <cell r="J2188" t="str">
            <v>数字建造中心</v>
          </cell>
        </row>
        <row r="2189">
          <cell r="A2189">
            <v>45790</v>
          </cell>
          <cell r="G2189">
            <v>24.225000000000001</v>
          </cell>
          <cell r="J2189" t="str">
            <v>数智管理中心</v>
          </cell>
        </row>
        <row r="2190">
          <cell r="A2190">
            <v>45790</v>
          </cell>
          <cell r="G2190">
            <v>7.9249999999999998</v>
          </cell>
          <cell r="J2190" t="str">
            <v>数智管理中心</v>
          </cell>
        </row>
        <row r="2191">
          <cell r="A2191">
            <v>45791</v>
          </cell>
          <cell r="G2191">
            <v>12.18</v>
          </cell>
          <cell r="J2191" t="str">
            <v>智能运管中心</v>
          </cell>
        </row>
        <row r="2192">
          <cell r="A2192">
            <v>45791</v>
          </cell>
          <cell r="G2192">
            <v>7.5</v>
          </cell>
          <cell r="J2192" t="str">
            <v>智能运管中心</v>
          </cell>
        </row>
        <row r="2193">
          <cell r="A2193">
            <v>45791</v>
          </cell>
          <cell r="G2193">
            <v>5</v>
          </cell>
          <cell r="J2193" t="str">
            <v>数智管理中心</v>
          </cell>
        </row>
        <row r="2194">
          <cell r="A2194">
            <v>45792</v>
          </cell>
          <cell r="G2194">
            <v>10</v>
          </cell>
          <cell r="J2194" t="str">
            <v>数字建造中心</v>
          </cell>
        </row>
        <row r="2195">
          <cell r="A2195">
            <v>45796</v>
          </cell>
          <cell r="G2195">
            <v>5.7960799999999999</v>
          </cell>
          <cell r="J2195" t="str">
            <v>广东分公司</v>
          </cell>
        </row>
        <row r="2196">
          <cell r="A2196">
            <v>45796</v>
          </cell>
          <cell r="G2196">
            <v>4.2679359999999997</v>
          </cell>
          <cell r="J2196" t="str">
            <v>数字建造中心</v>
          </cell>
        </row>
        <row r="2197">
          <cell r="A2197">
            <v>45796</v>
          </cell>
          <cell r="G2197">
            <v>54.618388000000003</v>
          </cell>
          <cell r="J2197" t="str">
            <v>广东分公司</v>
          </cell>
        </row>
        <row r="2198">
          <cell r="A2198">
            <v>45797</v>
          </cell>
          <cell r="G2198">
            <v>83.991</v>
          </cell>
          <cell r="J2198" t="str">
            <v>智能运管中心</v>
          </cell>
        </row>
        <row r="2199">
          <cell r="A2199">
            <v>45797</v>
          </cell>
          <cell r="G2199">
            <v>10</v>
          </cell>
          <cell r="J2199" t="str">
            <v>智能运管中心</v>
          </cell>
        </row>
        <row r="2200">
          <cell r="A2200">
            <v>45797</v>
          </cell>
          <cell r="G2200">
            <v>10.087</v>
          </cell>
          <cell r="J2200" t="str">
            <v>智能运管中心</v>
          </cell>
        </row>
        <row r="2201">
          <cell r="A2201">
            <v>45800</v>
          </cell>
          <cell r="G2201">
            <v>350.22399999999999</v>
          </cell>
          <cell r="J2201" t="str">
            <v>数字建造中心</v>
          </cell>
        </row>
        <row r="2202">
          <cell r="A2202">
            <v>45800</v>
          </cell>
          <cell r="G2202">
            <v>136.1925</v>
          </cell>
          <cell r="J2202" t="str">
            <v>数字建造中心</v>
          </cell>
        </row>
        <row r="2203">
          <cell r="A2203">
            <v>45800</v>
          </cell>
          <cell r="G2203">
            <v>20</v>
          </cell>
          <cell r="J2203" t="str">
            <v>数字建造中心</v>
          </cell>
        </row>
        <row r="2204">
          <cell r="A2204">
            <v>45803</v>
          </cell>
          <cell r="G2204">
            <v>25.5</v>
          </cell>
          <cell r="J2204" t="str">
            <v>智能运管中心</v>
          </cell>
        </row>
        <row r="2205">
          <cell r="A2205">
            <v>45803</v>
          </cell>
          <cell r="G2205">
            <v>105</v>
          </cell>
          <cell r="J2205" t="str">
            <v>智能运管中心</v>
          </cell>
        </row>
        <row r="2206">
          <cell r="A2206">
            <v>45804</v>
          </cell>
          <cell r="G2206">
            <v>10</v>
          </cell>
          <cell r="J2206" t="str">
            <v>数字建造中心</v>
          </cell>
        </row>
        <row r="2207">
          <cell r="A2207">
            <v>45805</v>
          </cell>
          <cell r="G2207">
            <v>23.94</v>
          </cell>
          <cell r="J2207" t="str">
            <v>智能运管中心</v>
          </cell>
        </row>
        <row r="2208">
          <cell r="A2208">
            <v>45806</v>
          </cell>
          <cell r="G2208">
            <v>9.9316999999999993</v>
          </cell>
          <cell r="J2208" t="str">
            <v>数字建造中心</v>
          </cell>
        </row>
        <row r="2209">
          <cell r="A2209">
            <v>45807</v>
          </cell>
          <cell r="G2209">
            <v>10.353999999999999</v>
          </cell>
          <cell r="J2209" t="str">
            <v>福建分公司</v>
          </cell>
        </row>
        <row r="2210">
          <cell r="A2210">
            <v>45807</v>
          </cell>
          <cell r="G2210">
            <v>34.799999999999997</v>
          </cell>
          <cell r="J2210" t="str">
            <v>数字建造中心</v>
          </cell>
        </row>
        <row r="2211">
          <cell r="A2211">
            <v>45783</v>
          </cell>
          <cell r="G2211">
            <v>0.21460099999999999</v>
          </cell>
          <cell r="J2211" t="str">
            <v>智能运管中心</v>
          </cell>
        </row>
        <row r="2212">
          <cell r="A2212">
            <v>45783</v>
          </cell>
          <cell r="G2212">
            <v>0.106521</v>
          </cell>
          <cell r="J2212" t="str">
            <v>智能运管中心</v>
          </cell>
        </row>
        <row r="2213">
          <cell r="A2213">
            <v>45784</v>
          </cell>
          <cell r="G2213">
            <v>0.103447</v>
          </cell>
          <cell r="J2213" t="str">
            <v>智能运管中心</v>
          </cell>
        </row>
        <row r="2214">
          <cell r="A2214">
            <v>45785</v>
          </cell>
          <cell r="G2214">
            <v>9.6076999999999996E-2</v>
          </cell>
          <cell r="J2214" t="str">
            <v>智能运管中心</v>
          </cell>
        </row>
        <row r="2215">
          <cell r="A2215">
            <v>45796</v>
          </cell>
          <cell r="G2215">
            <v>9.2294000000000001E-2</v>
          </cell>
          <cell r="J2215" t="str">
            <v>智能运管中心</v>
          </cell>
        </row>
        <row r="2216">
          <cell r="A2216">
            <v>45796</v>
          </cell>
          <cell r="G2216">
            <v>6.3775999999999999E-2</v>
          </cell>
          <cell r="J2216" t="str">
            <v>智能运管中心</v>
          </cell>
        </row>
        <row r="2217">
          <cell r="A2217">
            <v>45796</v>
          </cell>
          <cell r="G2217">
            <v>2.904E-2</v>
          </cell>
          <cell r="J2217" t="str">
            <v>智能运管中心</v>
          </cell>
        </row>
        <row r="2218">
          <cell r="A2218">
            <v>45793</v>
          </cell>
          <cell r="G2218">
            <v>8.1703999999999999E-2</v>
          </cell>
          <cell r="J2218" t="str">
            <v>智能运管中心</v>
          </cell>
        </row>
        <row r="2219">
          <cell r="A2219">
            <v>45792</v>
          </cell>
          <cell r="G2219">
            <v>7.4718999999999994E-2</v>
          </cell>
          <cell r="J2219" t="str">
            <v>智能运管中心</v>
          </cell>
        </row>
        <row r="2220">
          <cell r="A2220">
            <v>45791</v>
          </cell>
          <cell r="G2220">
            <v>9.6536999999999998E-2</v>
          </cell>
          <cell r="J2220" t="str">
            <v>智能运管中心</v>
          </cell>
        </row>
        <row r="2221">
          <cell r="A2221">
            <v>45790</v>
          </cell>
          <cell r="G2221">
            <v>9.7497E-2</v>
          </cell>
          <cell r="J2221" t="str">
            <v>智能运管中心</v>
          </cell>
        </row>
        <row r="2222">
          <cell r="A2222">
            <v>45789</v>
          </cell>
          <cell r="G2222">
            <v>3.1120999999999999E-2</v>
          </cell>
          <cell r="J2222" t="str">
            <v>智能运管中心</v>
          </cell>
        </row>
        <row r="2223">
          <cell r="A2223">
            <v>45789</v>
          </cell>
          <cell r="G2223">
            <v>7.7238000000000001E-2</v>
          </cell>
          <cell r="J2223" t="str">
            <v>智能运管中心</v>
          </cell>
        </row>
        <row r="2224">
          <cell r="A2224">
            <v>45789</v>
          </cell>
          <cell r="G2224">
            <v>7.2400000000000006E-2</v>
          </cell>
          <cell r="J2224" t="str">
            <v>智能运管中心</v>
          </cell>
        </row>
        <row r="2225">
          <cell r="A2225">
            <v>45786</v>
          </cell>
          <cell r="G2225">
            <v>8.7335999999999997E-2</v>
          </cell>
          <cell r="J2225" t="str">
            <v>智能运管中心</v>
          </cell>
        </row>
        <row r="2226">
          <cell r="A2226">
            <v>45797</v>
          </cell>
          <cell r="G2226">
            <v>9.8531999999999995E-2</v>
          </cell>
          <cell r="J2226" t="str">
            <v>智能运管中心</v>
          </cell>
        </row>
        <row r="2227">
          <cell r="A2227">
            <v>45798</v>
          </cell>
          <cell r="G2227">
            <v>8.1739999999999993E-2</v>
          </cell>
          <cell r="J2227" t="str">
            <v>智能运管中心</v>
          </cell>
        </row>
        <row r="2228">
          <cell r="A2228">
            <v>45799</v>
          </cell>
          <cell r="G2228">
            <v>7.3788999999999993E-2</v>
          </cell>
          <cell r="J2228" t="str">
            <v>智能运管中心</v>
          </cell>
        </row>
        <row r="2229">
          <cell r="A2229">
            <v>45798</v>
          </cell>
          <cell r="G2229">
            <v>0.11119</v>
          </cell>
          <cell r="J2229" t="str">
            <v>智能运管中心</v>
          </cell>
        </row>
        <row r="2230">
          <cell r="A2230">
            <v>45803</v>
          </cell>
          <cell r="G2230">
            <v>5.9651000000000003E-2</v>
          </cell>
          <cell r="J2230" t="str">
            <v>智能运管中心</v>
          </cell>
        </row>
        <row r="2231">
          <cell r="A2231">
            <v>45803</v>
          </cell>
          <cell r="G2231">
            <v>0.10831200000000001</v>
          </cell>
          <cell r="J2231" t="str">
            <v>智能运管中心</v>
          </cell>
        </row>
        <row r="2232">
          <cell r="A2232">
            <v>45803</v>
          </cell>
          <cell r="G2232">
            <v>4.9382000000000002E-2</v>
          </cell>
          <cell r="J2232" t="str">
            <v>智能运管中心</v>
          </cell>
        </row>
        <row r="2233">
          <cell r="A2233">
            <v>45804</v>
          </cell>
          <cell r="G2233">
            <v>6.2963000000000005E-2</v>
          </cell>
          <cell r="J2233" t="str">
            <v>智能运管中心</v>
          </cell>
        </row>
        <row r="2234">
          <cell r="A2234">
            <v>45805</v>
          </cell>
          <cell r="G2234">
            <v>0.12368800000000001</v>
          </cell>
          <cell r="J2234" t="str">
            <v>智能运管中心</v>
          </cell>
        </row>
        <row r="2235">
          <cell r="A2235">
            <v>45806</v>
          </cell>
          <cell r="G2235">
            <v>9.4051999999999997E-2</v>
          </cell>
          <cell r="J2235" t="str">
            <v>智能运管中心</v>
          </cell>
        </row>
        <row r="2236">
          <cell r="A2236">
            <v>45807</v>
          </cell>
          <cell r="G2236">
            <v>8.3867999999999998E-2</v>
          </cell>
          <cell r="J2236" t="str">
            <v>智能运管中心</v>
          </cell>
        </row>
        <row r="2237">
          <cell r="A2237">
            <v>45812</v>
          </cell>
          <cell r="G2237">
            <v>25.018000000000001</v>
          </cell>
          <cell r="J2237" t="str">
            <v>智能运管中心</v>
          </cell>
        </row>
        <row r="2238">
          <cell r="A2238">
            <v>45813</v>
          </cell>
          <cell r="G2238">
            <v>20</v>
          </cell>
          <cell r="J2238" t="str">
            <v>市场经营拓展中心</v>
          </cell>
        </row>
        <row r="2239">
          <cell r="A2239">
            <v>45820</v>
          </cell>
          <cell r="G2239">
            <v>37.7986</v>
          </cell>
          <cell r="J2239" t="str">
            <v>广东分公司</v>
          </cell>
        </row>
        <row r="2240">
          <cell r="A2240">
            <v>45821</v>
          </cell>
          <cell r="G2240">
            <v>217.5</v>
          </cell>
          <cell r="J2240" t="str">
            <v>数智管理中心</v>
          </cell>
        </row>
        <row r="2241">
          <cell r="A2241">
            <v>45822</v>
          </cell>
          <cell r="G2241">
            <v>60</v>
          </cell>
          <cell r="J2241" t="str">
            <v>福建分公司</v>
          </cell>
        </row>
        <row r="2242">
          <cell r="A2242">
            <v>45825</v>
          </cell>
          <cell r="G2242">
            <v>53.777287000000001</v>
          </cell>
          <cell r="J2242" t="str">
            <v>广东分公司</v>
          </cell>
        </row>
        <row r="2243">
          <cell r="A2243">
            <v>45825</v>
          </cell>
          <cell r="G2243">
            <v>260</v>
          </cell>
          <cell r="J2243" t="str">
            <v>数智管理中心</v>
          </cell>
        </row>
        <row r="2244">
          <cell r="A2244">
            <v>45825</v>
          </cell>
          <cell r="G2244">
            <v>23.5</v>
          </cell>
          <cell r="J2244" t="str">
            <v>福建分公司</v>
          </cell>
        </row>
        <row r="2245">
          <cell r="A2245">
            <v>45825</v>
          </cell>
          <cell r="G2245">
            <v>50</v>
          </cell>
          <cell r="J2245" t="str">
            <v>福建分公司</v>
          </cell>
        </row>
        <row r="2246">
          <cell r="A2246">
            <v>45828</v>
          </cell>
          <cell r="G2246">
            <v>4.4687000000000001</v>
          </cell>
          <cell r="J2246" t="str">
            <v>数字建造中心</v>
          </cell>
        </row>
        <row r="2247">
          <cell r="A2247">
            <v>45828</v>
          </cell>
          <cell r="G2247">
            <v>70</v>
          </cell>
          <cell r="J2247" t="str">
            <v>福建分公司</v>
          </cell>
        </row>
        <row r="2248">
          <cell r="A2248">
            <v>45828</v>
          </cell>
          <cell r="G2248">
            <v>13.5</v>
          </cell>
          <cell r="J2248" t="str">
            <v>数智管理中心</v>
          </cell>
        </row>
        <row r="2249">
          <cell r="A2249">
            <v>45833</v>
          </cell>
          <cell r="G2249">
            <v>160.08325199999999</v>
          </cell>
          <cell r="J2249" t="str">
            <v>智能运管中心</v>
          </cell>
        </row>
        <row r="2250">
          <cell r="A2250">
            <v>45833</v>
          </cell>
          <cell r="G2250">
            <v>4.4935</v>
          </cell>
          <cell r="J2250" t="str">
            <v>智能运管中心</v>
          </cell>
        </row>
        <row r="2251">
          <cell r="A2251">
            <v>45833</v>
          </cell>
          <cell r="G2251">
            <v>20.404686000000002</v>
          </cell>
          <cell r="J2251" t="str">
            <v>市场经营拓展中心</v>
          </cell>
        </row>
        <row r="2252">
          <cell r="A2252">
            <v>45833</v>
          </cell>
          <cell r="G2252">
            <v>20.6</v>
          </cell>
          <cell r="J2252" t="str">
            <v>市场经营拓展中心</v>
          </cell>
        </row>
        <row r="2253">
          <cell r="A2253">
            <v>45833</v>
          </cell>
          <cell r="G2253">
            <v>51.5</v>
          </cell>
          <cell r="J2253" t="str">
            <v>市场经营拓展中心</v>
          </cell>
        </row>
        <row r="2254">
          <cell r="A2254">
            <v>45834</v>
          </cell>
          <cell r="G2254">
            <v>13.24</v>
          </cell>
          <cell r="J2254" t="str">
            <v>数字建造中心</v>
          </cell>
        </row>
        <row r="2255">
          <cell r="A2255">
            <v>45835</v>
          </cell>
          <cell r="G2255">
            <v>36.96</v>
          </cell>
          <cell r="J2255" t="str">
            <v>数字建造中心</v>
          </cell>
        </row>
        <row r="2256">
          <cell r="A2256">
            <v>45835</v>
          </cell>
          <cell r="G2256">
            <v>26.75</v>
          </cell>
          <cell r="J2256" t="str">
            <v>市场经营拓展中心</v>
          </cell>
        </row>
        <row r="2257">
          <cell r="A2257">
            <v>45835</v>
          </cell>
          <cell r="G2257">
            <v>16.8</v>
          </cell>
          <cell r="J2257" t="str">
            <v>数智管理中心</v>
          </cell>
        </row>
        <row r="2258">
          <cell r="A2258">
            <v>45838</v>
          </cell>
          <cell r="G2258">
            <v>125.03400000000001</v>
          </cell>
          <cell r="J2258" t="str">
            <v>广东分公司</v>
          </cell>
        </row>
        <row r="2259">
          <cell r="A2259">
            <v>45838</v>
          </cell>
          <cell r="G2259">
            <v>78.19</v>
          </cell>
          <cell r="J2259" t="str">
            <v>数字建造中心</v>
          </cell>
        </row>
        <row r="2260">
          <cell r="A2260">
            <v>45811</v>
          </cell>
          <cell r="G2260">
            <v>5.1034999999999997E-2</v>
          </cell>
          <cell r="J2260" t="str">
            <v>智能运管中心</v>
          </cell>
        </row>
        <row r="2261">
          <cell r="A2261">
            <v>45811</v>
          </cell>
          <cell r="G2261">
            <v>4.8280999999999998E-2</v>
          </cell>
          <cell r="J2261" t="str">
            <v>智能运管中心</v>
          </cell>
        </row>
        <row r="2262">
          <cell r="A2262">
            <v>45811</v>
          </cell>
          <cell r="G2262">
            <v>0.120007</v>
          </cell>
          <cell r="J2262" t="str">
            <v>智能运管中心</v>
          </cell>
        </row>
        <row r="2263">
          <cell r="A2263">
            <v>45811</v>
          </cell>
          <cell r="G2263">
            <v>4.2513000000000002E-2</v>
          </cell>
          <cell r="J2263" t="str">
            <v>智能运管中心</v>
          </cell>
        </row>
        <row r="2264">
          <cell r="A2264">
            <v>45812</v>
          </cell>
          <cell r="G2264">
            <v>0.10863299999999999</v>
          </cell>
          <cell r="J2264" t="str">
            <v>智能运管中心</v>
          </cell>
        </row>
        <row r="2265">
          <cell r="A2265">
            <v>45813</v>
          </cell>
          <cell r="G2265">
            <v>8.8232000000000005E-2</v>
          </cell>
          <cell r="J2265" t="str">
            <v>智能运管中心</v>
          </cell>
        </row>
        <row r="2266">
          <cell r="A2266">
            <v>45814</v>
          </cell>
          <cell r="G2266">
            <v>0.112235</v>
          </cell>
          <cell r="J2266" t="str">
            <v>智能运管中心</v>
          </cell>
        </row>
        <row r="2267">
          <cell r="A2267">
            <v>45817</v>
          </cell>
          <cell r="G2267">
            <v>5.6862000000000003E-2</v>
          </cell>
          <cell r="J2267" t="str">
            <v>智能运管中心</v>
          </cell>
        </row>
        <row r="2268">
          <cell r="A2268">
            <v>45818</v>
          </cell>
          <cell r="G2268">
            <v>9.2046000000000003E-2</v>
          </cell>
          <cell r="J2268" t="str">
            <v>智能运管中心</v>
          </cell>
        </row>
        <row r="2269">
          <cell r="A2269">
            <v>45818</v>
          </cell>
          <cell r="G2269">
            <v>5.7425999999999998E-2</v>
          </cell>
          <cell r="J2269" t="str">
            <v>智能运管中心</v>
          </cell>
        </row>
        <row r="2270">
          <cell r="A2270">
            <v>45818</v>
          </cell>
          <cell r="G2270">
            <v>0.14073099999999999</v>
          </cell>
          <cell r="J2270" t="str">
            <v>智能运管中心</v>
          </cell>
        </row>
        <row r="2271">
          <cell r="A2271">
            <v>45819</v>
          </cell>
          <cell r="G2271">
            <v>0.121766</v>
          </cell>
          <cell r="J2271" t="str">
            <v>智能运管中心</v>
          </cell>
        </row>
        <row r="2272">
          <cell r="A2272">
            <v>45820</v>
          </cell>
          <cell r="G2272">
            <v>0.113853</v>
          </cell>
          <cell r="J2272" t="str">
            <v>智能运管中心</v>
          </cell>
        </row>
        <row r="2273">
          <cell r="A2273">
            <v>45821</v>
          </cell>
          <cell r="G2273">
            <v>0.12609600000000001</v>
          </cell>
          <cell r="J2273" t="str">
            <v>智能运管中心</v>
          </cell>
        </row>
        <row r="2274">
          <cell r="A2274">
            <v>45824</v>
          </cell>
          <cell r="G2274">
            <v>6.6211999999999993E-2</v>
          </cell>
          <cell r="J2274" t="str">
            <v>智能运管中心</v>
          </cell>
        </row>
        <row r="2275">
          <cell r="A2275">
            <v>45824</v>
          </cell>
          <cell r="G2275">
            <v>9.6315999999999999E-2</v>
          </cell>
          <cell r="J2275" t="str">
            <v>智能运管中心</v>
          </cell>
        </row>
        <row r="2276">
          <cell r="A2276">
            <v>45824</v>
          </cell>
          <cell r="G2276">
            <v>0.169573</v>
          </cell>
          <cell r="J2276" t="str">
            <v>智能运管中心</v>
          </cell>
        </row>
        <row r="2277">
          <cell r="A2277">
            <v>45825</v>
          </cell>
          <cell r="G2277">
            <v>0.15789600000000001</v>
          </cell>
          <cell r="J2277" t="str">
            <v>智能运管中心</v>
          </cell>
        </row>
        <row r="2278">
          <cell r="A2278">
            <v>45832</v>
          </cell>
          <cell r="G2278">
            <v>0.18013100000000001</v>
          </cell>
          <cell r="J2278" t="str">
            <v>智能运管中心</v>
          </cell>
        </row>
        <row r="2279">
          <cell r="A2279">
            <v>45833</v>
          </cell>
          <cell r="G2279">
            <v>0.16209699999999999</v>
          </cell>
          <cell r="J2279" t="str">
            <v>智能运管中心</v>
          </cell>
        </row>
        <row r="2280">
          <cell r="A2280">
            <v>45834</v>
          </cell>
          <cell r="G2280">
            <v>0.160305</v>
          </cell>
          <cell r="J2280" t="str">
            <v>智能运管中心</v>
          </cell>
        </row>
        <row r="2281">
          <cell r="A2281">
            <v>45838</v>
          </cell>
          <cell r="G2281">
            <v>0.20080300000000001</v>
          </cell>
          <cell r="J2281" t="str">
            <v>智能运管中心</v>
          </cell>
        </row>
        <row r="2282">
          <cell r="A2282">
            <v>45838</v>
          </cell>
          <cell r="G2282">
            <v>7.5643000000000002E-2</v>
          </cell>
          <cell r="J2282" t="str">
            <v>智能运管中心</v>
          </cell>
        </row>
        <row r="2283">
          <cell r="A2283">
            <v>45838</v>
          </cell>
          <cell r="G2283">
            <v>6.8319000000000005E-2</v>
          </cell>
          <cell r="J2283" t="str">
            <v>智能运管中心</v>
          </cell>
        </row>
        <row r="2284">
          <cell r="A2284">
            <v>45840</v>
          </cell>
          <cell r="G2284">
            <v>40.5</v>
          </cell>
          <cell r="J2284" t="str">
            <v>智能运管中心</v>
          </cell>
        </row>
        <row r="2285">
          <cell r="A2285">
            <v>45845</v>
          </cell>
          <cell r="G2285">
            <v>59</v>
          </cell>
          <cell r="J2285" t="str">
            <v>智能运管中心</v>
          </cell>
        </row>
        <row r="2286">
          <cell r="A2286">
            <v>45845</v>
          </cell>
          <cell r="G2286">
            <v>83.93</v>
          </cell>
          <cell r="J2286" t="str">
            <v>智能运管中心</v>
          </cell>
        </row>
        <row r="2287">
          <cell r="A2287">
            <v>45845</v>
          </cell>
          <cell r="G2287">
            <v>14.919449999999999</v>
          </cell>
          <cell r="J2287" t="str">
            <v>智能运管中心</v>
          </cell>
        </row>
        <row r="2288">
          <cell r="A2288">
            <v>45845</v>
          </cell>
          <cell r="G2288">
            <v>2.2999999999999998</v>
          </cell>
          <cell r="J2288" t="str">
            <v>智能运管中心</v>
          </cell>
        </row>
        <row r="2289">
          <cell r="A2289">
            <v>45846</v>
          </cell>
          <cell r="G2289">
            <v>4.9999000000000002</v>
          </cell>
          <cell r="J2289" t="str">
            <v>广东分公司</v>
          </cell>
        </row>
        <row r="2290">
          <cell r="A2290">
            <v>45847</v>
          </cell>
          <cell r="G2290">
            <v>10.44</v>
          </cell>
          <cell r="J2290" t="str">
            <v>智能运管中心</v>
          </cell>
        </row>
        <row r="2291">
          <cell r="A2291">
            <v>45847</v>
          </cell>
          <cell r="G2291">
            <v>4.2648000000000001</v>
          </cell>
          <cell r="J2291" t="str">
            <v>广东分公司</v>
          </cell>
        </row>
        <row r="2292">
          <cell r="A2292">
            <v>45854</v>
          </cell>
          <cell r="G2292">
            <v>28.831299999999999</v>
          </cell>
          <cell r="J2292" t="str">
            <v>数智管理中心</v>
          </cell>
        </row>
        <row r="2293">
          <cell r="A2293">
            <v>45854</v>
          </cell>
          <cell r="G2293">
            <v>6.34</v>
          </cell>
          <cell r="J2293" t="str">
            <v>数智管理中心</v>
          </cell>
        </row>
        <row r="2294">
          <cell r="A2294">
            <v>45854</v>
          </cell>
          <cell r="G2294">
            <v>11.2</v>
          </cell>
          <cell r="J2294" t="str">
            <v>数智管理中心</v>
          </cell>
        </row>
        <row r="2295">
          <cell r="A2295">
            <v>45854</v>
          </cell>
          <cell r="G2295">
            <v>4.2309530000000004</v>
          </cell>
          <cell r="J2295" t="str">
            <v>数字建造中心</v>
          </cell>
        </row>
        <row r="2296">
          <cell r="A2296">
            <v>45854</v>
          </cell>
          <cell r="G2296">
            <v>3.3</v>
          </cell>
          <cell r="J2296" t="str">
            <v>数智管理中心</v>
          </cell>
        </row>
        <row r="2297">
          <cell r="A2297">
            <v>45854</v>
          </cell>
          <cell r="G2297">
            <v>6.5</v>
          </cell>
          <cell r="J2297" t="str">
            <v>数智管理中心</v>
          </cell>
        </row>
        <row r="2298">
          <cell r="A2298">
            <v>45854</v>
          </cell>
          <cell r="G2298">
            <v>25</v>
          </cell>
          <cell r="J2298" t="str">
            <v>数智管理中心</v>
          </cell>
        </row>
        <row r="2299">
          <cell r="A2299">
            <v>45856</v>
          </cell>
          <cell r="G2299">
            <v>2.7</v>
          </cell>
          <cell r="J2299" t="str">
            <v>智能运管中心</v>
          </cell>
        </row>
        <row r="2300">
          <cell r="A2300">
            <v>45860</v>
          </cell>
          <cell r="G2300">
            <v>7.4249999999999998</v>
          </cell>
          <cell r="J2300" t="str">
            <v>智能运管中心</v>
          </cell>
        </row>
        <row r="2301">
          <cell r="A2301">
            <v>45860</v>
          </cell>
          <cell r="G2301">
            <v>22.234877999999998</v>
          </cell>
          <cell r="J2301" t="str">
            <v>智能运管中心</v>
          </cell>
        </row>
        <row r="2302">
          <cell r="A2302">
            <v>45861</v>
          </cell>
          <cell r="G2302">
            <v>2.5</v>
          </cell>
          <cell r="J2302" t="str">
            <v>数字建造中心</v>
          </cell>
        </row>
        <row r="2303">
          <cell r="A2303">
            <v>45861</v>
          </cell>
          <cell r="G2303">
            <v>97.989500000000007</v>
          </cell>
          <cell r="J2303" t="str">
            <v>智能运管中心</v>
          </cell>
        </row>
        <row r="2304">
          <cell r="A2304">
            <v>45861</v>
          </cell>
          <cell r="G2304">
            <v>3.24</v>
          </cell>
          <cell r="J2304" t="str">
            <v>智能运管中心</v>
          </cell>
        </row>
        <row r="2305">
          <cell r="A2305">
            <v>45862</v>
          </cell>
          <cell r="G2305">
            <v>5</v>
          </cell>
          <cell r="J2305" t="str">
            <v>智能运管中心</v>
          </cell>
        </row>
        <row r="2306">
          <cell r="A2306">
            <v>45862</v>
          </cell>
          <cell r="G2306">
            <v>5</v>
          </cell>
          <cell r="J2306" t="str">
            <v>数智管理中心</v>
          </cell>
        </row>
        <row r="2307">
          <cell r="A2307">
            <v>45866</v>
          </cell>
          <cell r="G2307">
            <v>8.15</v>
          </cell>
          <cell r="J2307" t="str">
            <v>福建分公司</v>
          </cell>
        </row>
        <row r="2308">
          <cell r="A2308">
            <v>45867</v>
          </cell>
          <cell r="G2308">
            <v>34.197000000000003</v>
          </cell>
          <cell r="J2308" t="str">
            <v>智能运管中心</v>
          </cell>
        </row>
        <row r="2309">
          <cell r="A2309">
            <v>45867</v>
          </cell>
          <cell r="G2309">
            <v>19.2</v>
          </cell>
          <cell r="J2309" t="str">
            <v>数智管理中心</v>
          </cell>
        </row>
        <row r="2310">
          <cell r="A2310">
            <v>45867</v>
          </cell>
          <cell r="G2310">
            <v>3.75</v>
          </cell>
          <cell r="J2310" t="str">
            <v>数智管理中心</v>
          </cell>
        </row>
        <row r="2311">
          <cell r="A2311">
            <v>45867</v>
          </cell>
          <cell r="G2311">
            <v>22.75</v>
          </cell>
          <cell r="J2311" t="str">
            <v>数智管理中心</v>
          </cell>
        </row>
        <row r="2312">
          <cell r="A2312">
            <v>45867</v>
          </cell>
          <cell r="G2312">
            <v>18</v>
          </cell>
          <cell r="J2312" t="str">
            <v>数智管理中心</v>
          </cell>
        </row>
        <row r="2313">
          <cell r="A2313">
            <v>45868</v>
          </cell>
          <cell r="G2313">
            <v>34.080480000000001</v>
          </cell>
          <cell r="J2313" t="str">
            <v>智能运管中心</v>
          </cell>
        </row>
        <row r="2314">
          <cell r="A2314">
            <v>45839</v>
          </cell>
          <cell r="G2314">
            <v>0.19039900000000001</v>
          </cell>
          <cell r="J2314" t="str">
            <v>智能运管中心</v>
          </cell>
        </row>
        <row r="2315">
          <cell r="A2315">
            <v>45840</v>
          </cell>
          <cell r="G2315">
            <v>0.16034100000000001</v>
          </cell>
          <cell r="J2315" t="str">
            <v>智能运管中心</v>
          </cell>
        </row>
        <row r="2316">
          <cell r="A2316">
            <v>45841</v>
          </cell>
          <cell r="G2316">
            <v>0.173039</v>
          </cell>
          <cell r="J2316" t="str">
            <v>智能运管中心</v>
          </cell>
        </row>
        <row r="2317">
          <cell r="A2317">
            <v>45842</v>
          </cell>
          <cell r="G2317">
            <v>0.174985</v>
          </cell>
          <cell r="J2317" t="str">
            <v>智能运管中心</v>
          </cell>
        </row>
        <row r="2318">
          <cell r="A2318">
            <v>45845</v>
          </cell>
          <cell r="G2318">
            <v>6.4570000000000002E-2</v>
          </cell>
          <cell r="J2318" t="str">
            <v>智能运管中心</v>
          </cell>
        </row>
        <row r="2319">
          <cell r="A2319">
            <v>45845</v>
          </cell>
          <cell r="G2319">
            <v>0.19312599999999999</v>
          </cell>
          <cell r="J2319" t="str">
            <v>智能运管中心</v>
          </cell>
        </row>
        <row r="2320">
          <cell r="A2320">
            <v>45845</v>
          </cell>
          <cell r="G2320">
            <v>9.7816E-2</v>
          </cell>
          <cell r="J2320" t="str">
            <v>智能运管中心</v>
          </cell>
        </row>
        <row r="2321">
          <cell r="A2321">
            <v>45847</v>
          </cell>
          <cell r="G2321">
            <v>0.20067499999999999</v>
          </cell>
          <cell r="J2321" t="str">
            <v>智能运管中心</v>
          </cell>
        </row>
        <row r="2322">
          <cell r="A2322">
            <v>45847</v>
          </cell>
          <cell r="G2322">
            <v>0.18812799999999999</v>
          </cell>
          <cell r="J2322" t="str">
            <v>智能运管中心</v>
          </cell>
        </row>
        <row r="2323">
          <cell r="A2323">
            <v>45848</v>
          </cell>
          <cell r="G2323">
            <v>0.15815899999999999</v>
          </cell>
          <cell r="J2323" t="str">
            <v>智能运管中心</v>
          </cell>
        </row>
        <row r="2324">
          <cell r="A2324">
            <v>45849</v>
          </cell>
          <cell r="G2324">
            <v>0.16847000000000001</v>
          </cell>
          <cell r="J2324" t="str">
            <v>智能运管中心</v>
          </cell>
        </row>
        <row r="2325">
          <cell r="A2325">
            <v>45852</v>
          </cell>
          <cell r="G2325">
            <v>8.0752000000000004E-2</v>
          </cell>
          <cell r="J2325" t="str">
            <v>智能运管中心</v>
          </cell>
        </row>
        <row r="2326">
          <cell r="A2326">
            <v>45853</v>
          </cell>
          <cell r="G2326">
            <v>0.107505</v>
          </cell>
          <cell r="J2326" t="str">
            <v>智能运管中心</v>
          </cell>
        </row>
        <row r="2327">
          <cell r="A2327">
            <v>45853</v>
          </cell>
          <cell r="G2327">
            <v>0.191999</v>
          </cell>
          <cell r="J2327" t="str">
            <v>智能运管中心</v>
          </cell>
        </row>
        <row r="2328">
          <cell r="A2328">
            <v>45853</v>
          </cell>
          <cell r="G2328">
            <v>0.19728899999999999</v>
          </cell>
          <cell r="J2328" t="str">
            <v>智能运管中心</v>
          </cell>
        </row>
        <row r="2329">
          <cell r="A2329">
            <v>45854</v>
          </cell>
          <cell r="G2329">
            <v>0.213114</v>
          </cell>
          <cell r="J2329" t="str">
            <v>智能运管中心</v>
          </cell>
        </row>
        <row r="2330">
          <cell r="A2330">
            <v>45855</v>
          </cell>
          <cell r="G2330">
            <v>0.170908</v>
          </cell>
          <cell r="J2330" t="str">
            <v>智能运管中心</v>
          </cell>
        </row>
        <row r="2331">
          <cell r="A2331">
            <v>45856</v>
          </cell>
          <cell r="G2331">
            <v>0.174286</v>
          </cell>
          <cell r="J2331" t="str">
            <v>智能运管中心</v>
          </cell>
        </row>
        <row r="2332">
          <cell r="A2332">
            <v>45859</v>
          </cell>
          <cell r="G2332">
            <v>9.1509999999999994E-2</v>
          </cell>
          <cell r="J2332" t="str">
            <v>智能运管中心</v>
          </cell>
        </row>
        <row r="2333">
          <cell r="A2333">
            <v>45859</v>
          </cell>
          <cell r="G2333">
            <v>7.6807E-2</v>
          </cell>
          <cell r="J2333" t="str">
            <v>智能运管中心</v>
          </cell>
        </row>
        <row r="2334">
          <cell r="A2334">
            <v>45859</v>
          </cell>
          <cell r="G2334">
            <v>0.20467399999999999</v>
          </cell>
          <cell r="J2334" t="str">
            <v>智能运管中心</v>
          </cell>
        </row>
        <row r="2335">
          <cell r="A2335">
            <v>45860</v>
          </cell>
          <cell r="G2335">
            <v>0.18714500000000001</v>
          </cell>
          <cell r="J2335" t="str">
            <v>智能运管中心</v>
          </cell>
        </row>
        <row r="2336">
          <cell r="A2336">
            <v>45861</v>
          </cell>
          <cell r="G2336">
            <v>0.17513999999999999</v>
          </cell>
          <cell r="J2336" t="str">
            <v>智能运管中心</v>
          </cell>
        </row>
        <row r="2337">
          <cell r="A2337">
            <v>45862</v>
          </cell>
          <cell r="G2337">
            <v>0.159715</v>
          </cell>
          <cell r="J2337" t="str">
            <v>智能运管中心</v>
          </cell>
        </row>
        <row r="2338">
          <cell r="A2338">
            <v>45863</v>
          </cell>
          <cell r="G2338">
            <v>0.162971</v>
          </cell>
          <cell r="J2338" t="str">
            <v>智能运管中心</v>
          </cell>
        </row>
        <row r="2339">
          <cell r="A2339">
            <v>45866</v>
          </cell>
          <cell r="G2339">
            <v>9.5451999999999995E-2</v>
          </cell>
          <cell r="J2339" t="str">
            <v>智能运管中心</v>
          </cell>
        </row>
        <row r="2340">
          <cell r="A2340">
            <v>45866</v>
          </cell>
          <cell r="G2340">
            <v>0.20167399999999999</v>
          </cell>
          <cell r="J2340" t="str">
            <v>智能运管中心</v>
          </cell>
        </row>
        <row r="2341">
          <cell r="A2341">
            <v>45866</v>
          </cell>
          <cell r="G2341">
            <v>7.3589000000000002E-2</v>
          </cell>
          <cell r="J2341" t="str">
            <v>智能运管中心</v>
          </cell>
        </row>
        <row r="2342">
          <cell r="A2342">
            <v>45867</v>
          </cell>
          <cell r="G2342">
            <v>0.21066199999999999</v>
          </cell>
          <cell r="J2342" t="str">
            <v>智能运管中心</v>
          </cell>
        </row>
        <row r="2343">
          <cell r="A2343">
            <v>45868</v>
          </cell>
          <cell r="G2343">
            <v>0.169629</v>
          </cell>
          <cell r="J2343" t="str">
            <v>智能运管中心</v>
          </cell>
        </row>
        <row r="2344">
          <cell r="A2344">
            <v>45869</v>
          </cell>
          <cell r="G2344">
            <v>0.172961</v>
          </cell>
          <cell r="J2344" t="str">
            <v>智能运管中心</v>
          </cell>
        </row>
        <row r="2345">
          <cell r="A2345">
            <v>45874</v>
          </cell>
          <cell r="G2345">
            <v>160</v>
          </cell>
          <cell r="J2345" t="str">
            <v>数智管理中心</v>
          </cell>
        </row>
        <row r="2346">
          <cell r="A2346">
            <v>45875</v>
          </cell>
          <cell r="G2346">
            <v>5</v>
          </cell>
          <cell r="J2346" t="str">
            <v>广东分公司</v>
          </cell>
        </row>
        <row r="2347">
          <cell r="A2347">
            <v>45877</v>
          </cell>
          <cell r="G2347">
            <v>4.8</v>
          </cell>
          <cell r="J2347" t="str">
            <v>数智管理中心</v>
          </cell>
        </row>
        <row r="2348">
          <cell r="A2348">
            <v>45881</v>
          </cell>
          <cell r="G2348">
            <v>220</v>
          </cell>
          <cell r="J2348" t="str">
            <v>福建分公司</v>
          </cell>
        </row>
        <row r="2349">
          <cell r="A2349">
            <v>45881</v>
          </cell>
          <cell r="G2349">
            <v>25.8813</v>
          </cell>
          <cell r="J2349" t="str">
            <v>数智管理中心</v>
          </cell>
        </row>
        <row r="2350">
          <cell r="A2350">
            <v>45881</v>
          </cell>
          <cell r="G2350">
            <v>1.585</v>
          </cell>
          <cell r="J2350" t="str">
            <v>数智管理中心</v>
          </cell>
        </row>
        <row r="2351">
          <cell r="A2351">
            <v>45881</v>
          </cell>
          <cell r="G2351">
            <v>11.25</v>
          </cell>
          <cell r="J2351" t="str">
            <v>数智管理中心</v>
          </cell>
        </row>
        <row r="2352">
          <cell r="A2352">
            <v>45881</v>
          </cell>
          <cell r="G2352">
            <v>2.5</v>
          </cell>
          <cell r="J2352" t="str">
            <v>福建分公司</v>
          </cell>
        </row>
        <row r="2353">
          <cell r="A2353">
            <v>45882</v>
          </cell>
          <cell r="G2353">
            <v>4</v>
          </cell>
          <cell r="J2353" t="str">
            <v>智能运管中心</v>
          </cell>
        </row>
        <row r="2354">
          <cell r="A2354">
            <v>45884</v>
          </cell>
          <cell r="G2354">
            <v>6.1698000000000004</v>
          </cell>
          <cell r="J2354" t="str">
            <v>数字建造中心</v>
          </cell>
        </row>
        <row r="2355">
          <cell r="A2355">
            <v>45884</v>
          </cell>
          <cell r="G2355">
            <v>10</v>
          </cell>
          <cell r="J2355" t="str">
            <v>数智管理中心</v>
          </cell>
        </row>
        <row r="2356">
          <cell r="A2356">
            <v>45888</v>
          </cell>
          <cell r="G2356">
            <v>31.5</v>
          </cell>
          <cell r="J2356" t="str">
            <v>数智管理中心</v>
          </cell>
        </row>
        <row r="2357">
          <cell r="A2357">
            <v>45890</v>
          </cell>
          <cell r="G2357">
            <v>14.7</v>
          </cell>
          <cell r="J2357" t="str">
            <v>数智管理中心</v>
          </cell>
        </row>
        <row r="2358">
          <cell r="A2358">
            <v>45890</v>
          </cell>
          <cell r="G2358">
            <v>168.02654999999999</v>
          </cell>
          <cell r="J2358" t="str">
            <v>智能运管中心</v>
          </cell>
        </row>
        <row r="2359">
          <cell r="A2359">
            <v>45890</v>
          </cell>
          <cell r="G2359">
            <v>17.133624999999999</v>
          </cell>
          <cell r="J2359" t="str">
            <v>智能运管中心</v>
          </cell>
        </row>
        <row r="2360">
          <cell r="A2360">
            <v>45891</v>
          </cell>
          <cell r="G2360">
            <v>-9.5</v>
          </cell>
          <cell r="J2360" t="str">
            <v>数智管理中心</v>
          </cell>
        </row>
        <row r="2361">
          <cell r="A2361">
            <v>45891</v>
          </cell>
          <cell r="G2361">
            <v>4.5</v>
          </cell>
          <cell r="J2361" t="str">
            <v>数智管理中心</v>
          </cell>
        </row>
        <row r="2362">
          <cell r="A2362">
            <v>45891</v>
          </cell>
          <cell r="G2362">
            <v>5</v>
          </cell>
          <cell r="J2362" t="str">
            <v>数智管理中心</v>
          </cell>
        </row>
        <row r="2363">
          <cell r="A2363">
            <v>45891</v>
          </cell>
          <cell r="G2363">
            <v>7.1550000000000002</v>
          </cell>
          <cell r="J2363" t="str">
            <v>智能运管中心</v>
          </cell>
        </row>
        <row r="2364">
          <cell r="A2364">
            <v>45891</v>
          </cell>
          <cell r="G2364">
            <v>28.24306</v>
          </cell>
          <cell r="J2364" t="str">
            <v>广东分公司</v>
          </cell>
        </row>
        <row r="2365">
          <cell r="A2365">
            <v>45891</v>
          </cell>
          <cell r="G2365">
            <v>8.2430599999999998</v>
          </cell>
          <cell r="J2365" t="str">
            <v>广东分公司</v>
          </cell>
        </row>
        <row r="2366">
          <cell r="A2366">
            <v>45896</v>
          </cell>
          <cell r="G2366">
            <v>79.75</v>
          </cell>
          <cell r="J2366" t="str">
            <v>智能运管中心</v>
          </cell>
        </row>
        <row r="2367">
          <cell r="A2367">
            <v>45896</v>
          </cell>
          <cell r="G2367">
            <v>21.443999999999999</v>
          </cell>
          <cell r="J2367" t="str">
            <v>智能运管中心</v>
          </cell>
        </row>
        <row r="2368">
          <cell r="A2368">
            <v>45896</v>
          </cell>
          <cell r="G2368">
            <v>10.512</v>
          </cell>
          <cell r="J2368" t="str">
            <v>智能运管中心</v>
          </cell>
        </row>
        <row r="2369">
          <cell r="A2369">
            <v>45897</v>
          </cell>
          <cell r="G2369">
            <v>58</v>
          </cell>
          <cell r="J2369" t="str">
            <v>数智管理中心</v>
          </cell>
        </row>
        <row r="2370">
          <cell r="A2370">
            <v>45898</v>
          </cell>
          <cell r="G2370">
            <v>28.5</v>
          </cell>
          <cell r="J2370" t="str">
            <v>智能运管中心</v>
          </cell>
        </row>
        <row r="2371">
          <cell r="A2371">
            <v>45898</v>
          </cell>
          <cell r="G2371">
            <v>27</v>
          </cell>
          <cell r="J2371" t="str">
            <v>智能运管中心</v>
          </cell>
        </row>
        <row r="2372">
          <cell r="A2372">
            <v>45898</v>
          </cell>
          <cell r="G2372">
            <v>25.5</v>
          </cell>
          <cell r="J2372" t="str">
            <v>智能运管中心</v>
          </cell>
        </row>
        <row r="2373">
          <cell r="A2373">
            <v>45898</v>
          </cell>
          <cell r="G2373">
            <v>235.45</v>
          </cell>
          <cell r="J2373" t="str">
            <v>市场经营拓展中心</v>
          </cell>
        </row>
        <row r="2374">
          <cell r="A2374">
            <v>45873</v>
          </cell>
          <cell r="G2374">
            <v>9.7772999999999999E-2</v>
          </cell>
          <cell r="J2374" t="str">
            <v>智能运管中心</v>
          </cell>
        </row>
        <row r="2375">
          <cell r="A2375">
            <v>45873</v>
          </cell>
          <cell r="G2375">
            <v>0.22042200000000001</v>
          </cell>
          <cell r="J2375" t="str">
            <v>智能运管中心</v>
          </cell>
        </row>
        <row r="2376">
          <cell r="A2376">
            <v>45873</v>
          </cell>
          <cell r="G2376">
            <v>0.100506</v>
          </cell>
          <cell r="J2376" t="str">
            <v>智能运管中心</v>
          </cell>
        </row>
        <row r="2377">
          <cell r="A2377">
            <v>45874</v>
          </cell>
          <cell r="G2377">
            <v>0.19186</v>
          </cell>
          <cell r="J2377" t="str">
            <v>智能运管中心</v>
          </cell>
        </row>
        <row r="2378">
          <cell r="A2378">
            <v>45875</v>
          </cell>
          <cell r="G2378">
            <v>0.17913499999999999</v>
          </cell>
          <cell r="J2378" t="str">
            <v>智能运管中心</v>
          </cell>
        </row>
        <row r="2379">
          <cell r="A2379">
            <v>45870</v>
          </cell>
          <cell r="G2379">
            <v>0.14777499999999999</v>
          </cell>
          <cell r="J2379" t="str">
            <v>智能运管中心</v>
          </cell>
        </row>
        <row r="2380">
          <cell r="A2380">
            <v>45876</v>
          </cell>
          <cell r="G2380">
            <v>0.19095999999999999</v>
          </cell>
          <cell r="J2380" t="str">
            <v>智能运管中心</v>
          </cell>
        </row>
        <row r="2381">
          <cell r="A2381">
            <v>45877</v>
          </cell>
          <cell r="G2381">
            <v>0.15176899999999999</v>
          </cell>
          <cell r="J2381" t="str">
            <v>智能运管中心</v>
          </cell>
        </row>
        <row r="2382">
          <cell r="A2382">
            <v>45880</v>
          </cell>
          <cell r="G2382">
            <v>0.222301</v>
          </cell>
          <cell r="J2382" t="str">
            <v>智能运管中心</v>
          </cell>
        </row>
        <row r="2383">
          <cell r="A2383">
            <v>45880</v>
          </cell>
          <cell r="G2383">
            <v>0.104267</v>
          </cell>
          <cell r="J2383" t="str">
            <v>智能运管中心</v>
          </cell>
        </row>
        <row r="2384">
          <cell r="A2384">
            <v>45880</v>
          </cell>
          <cell r="G2384">
            <v>0.109638</v>
          </cell>
          <cell r="J2384" t="str">
            <v>智能运管中心</v>
          </cell>
        </row>
        <row r="2385">
          <cell r="A2385">
            <v>45881</v>
          </cell>
          <cell r="G2385">
            <v>0.22014700000000001</v>
          </cell>
          <cell r="J2385" t="str">
            <v>智能运管中心</v>
          </cell>
        </row>
        <row r="2386">
          <cell r="A2386">
            <v>45882</v>
          </cell>
          <cell r="G2386">
            <v>0.191686</v>
          </cell>
          <cell r="J2386" t="str">
            <v>智能运管中心</v>
          </cell>
        </row>
        <row r="2387">
          <cell r="A2387">
            <v>45883</v>
          </cell>
          <cell r="G2387">
            <v>0.16899800000000001</v>
          </cell>
          <cell r="J2387" t="str">
            <v>智能运管中心</v>
          </cell>
        </row>
        <row r="2388">
          <cell r="A2388">
            <v>45884</v>
          </cell>
          <cell r="G2388">
            <v>0.19142400000000001</v>
          </cell>
          <cell r="J2388" t="str">
            <v>智能运管中心</v>
          </cell>
        </row>
        <row r="2389">
          <cell r="A2389">
            <v>45887</v>
          </cell>
          <cell r="G2389">
            <v>0.197965</v>
          </cell>
          <cell r="J2389" t="str">
            <v>智能运管中心</v>
          </cell>
        </row>
        <row r="2390">
          <cell r="A2390">
            <v>45887</v>
          </cell>
          <cell r="G2390">
            <v>0.148035</v>
          </cell>
          <cell r="J2390" t="str">
            <v>智能运管中心</v>
          </cell>
        </row>
        <row r="2391">
          <cell r="A2391">
            <v>45887</v>
          </cell>
          <cell r="G2391">
            <v>0.10205599999999999</v>
          </cell>
          <cell r="J2391" t="str">
            <v>智能运管中心</v>
          </cell>
        </row>
        <row r="2392">
          <cell r="A2392">
            <v>45888</v>
          </cell>
          <cell r="G2392">
            <v>0.247943</v>
          </cell>
          <cell r="J2392" t="str">
            <v>智能运管中心</v>
          </cell>
        </row>
        <row r="2393">
          <cell r="A2393">
            <v>45889</v>
          </cell>
          <cell r="G2393">
            <v>0.17310600000000001</v>
          </cell>
          <cell r="J2393" t="str">
            <v>智能运管中心</v>
          </cell>
        </row>
        <row r="2394">
          <cell r="A2394">
            <v>45890</v>
          </cell>
          <cell r="G2394">
            <v>0.213586</v>
          </cell>
          <cell r="J2394" t="str">
            <v>智能运管中心</v>
          </cell>
        </row>
        <row r="2395">
          <cell r="A2395">
            <v>45891</v>
          </cell>
          <cell r="G2395">
            <v>0.175507</v>
          </cell>
          <cell r="J2395" t="str">
            <v>智能运管中心</v>
          </cell>
        </row>
        <row r="2396">
          <cell r="A2396">
            <v>45894</v>
          </cell>
          <cell r="G2396">
            <v>0.201039</v>
          </cell>
          <cell r="J2396" t="str">
            <v>智能运管中心</v>
          </cell>
        </row>
        <row r="2397">
          <cell r="A2397">
            <v>45894</v>
          </cell>
          <cell r="G2397">
            <v>9.9917000000000006E-2</v>
          </cell>
          <cell r="J2397" t="str">
            <v>智能运管中心</v>
          </cell>
        </row>
        <row r="2398">
          <cell r="A2398">
            <v>45894</v>
          </cell>
          <cell r="G2398">
            <v>9.2827999999999994E-2</v>
          </cell>
          <cell r="J2398" t="str">
            <v>智能运管中心</v>
          </cell>
        </row>
        <row r="2399">
          <cell r="A2399">
            <v>45895</v>
          </cell>
          <cell r="G2399">
            <v>0.20433299999999999</v>
          </cell>
          <cell r="J2399" t="str">
            <v>智能运管中心</v>
          </cell>
        </row>
        <row r="2400">
          <cell r="A2400">
            <v>45896</v>
          </cell>
          <cell r="G2400">
            <v>0.19075400000000001</v>
          </cell>
          <cell r="J2400" t="str">
            <v>智能运管中心</v>
          </cell>
        </row>
        <row r="2401">
          <cell r="A2401">
            <v>45897</v>
          </cell>
          <cell r="G2401">
            <v>0.19247</v>
          </cell>
          <cell r="J2401" t="str">
            <v>智能运管中心</v>
          </cell>
        </row>
        <row r="2402">
          <cell r="A2402">
            <v>45898</v>
          </cell>
          <cell r="G2402">
            <v>0.17202799999999999</v>
          </cell>
          <cell r="J2402" t="str">
            <v>智能运管中心</v>
          </cell>
        </row>
        <row r="2403">
          <cell r="A2403">
            <v>45902</v>
          </cell>
          <cell r="G2403">
            <v>4.8</v>
          </cell>
          <cell r="J2403" t="str">
            <v>福建分公司</v>
          </cell>
        </row>
        <row r="2404">
          <cell r="A2404">
            <v>45902</v>
          </cell>
          <cell r="G2404">
            <v>8.1999999999999993</v>
          </cell>
          <cell r="J2404" t="str">
            <v>福建分公司</v>
          </cell>
        </row>
        <row r="2405">
          <cell r="A2405">
            <v>45902</v>
          </cell>
          <cell r="G2405">
            <v>57</v>
          </cell>
          <cell r="J2405" t="str">
            <v>智能运管中心</v>
          </cell>
        </row>
        <row r="2406">
          <cell r="A2406">
            <v>45905</v>
          </cell>
          <cell r="G2406">
            <v>78</v>
          </cell>
          <cell r="J2406" t="str">
            <v>广东分公司</v>
          </cell>
        </row>
        <row r="2407">
          <cell r="A2407">
            <v>45908</v>
          </cell>
          <cell r="G2407">
            <v>151.87658999999999</v>
          </cell>
          <cell r="J2407" t="str">
            <v>市场经营拓展中心</v>
          </cell>
        </row>
        <row r="2408">
          <cell r="A2408">
            <v>45910</v>
          </cell>
          <cell r="G2408">
            <v>73.67</v>
          </cell>
          <cell r="J2408" t="str">
            <v>智能运管中心</v>
          </cell>
        </row>
        <row r="2409">
          <cell r="A2409">
            <v>45911</v>
          </cell>
          <cell r="G2409">
            <v>120</v>
          </cell>
          <cell r="J2409" t="str">
            <v>数智管理中心</v>
          </cell>
        </row>
        <row r="2410">
          <cell r="A2410">
            <v>45912</v>
          </cell>
          <cell r="G2410">
            <v>5</v>
          </cell>
          <cell r="J2410" t="str">
            <v>智能运管中心</v>
          </cell>
        </row>
        <row r="2411">
          <cell r="A2411">
            <v>45915</v>
          </cell>
          <cell r="G2411">
            <v>19.556999999999999</v>
          </cell>
          <cell r="J2411" t="str">
            <v>智能运管中心</v>
          </cell>
        </row>
        <row r="2412">
          <cell r="A2412">
            <v>45915</v>
          </cell>
          <cell r="G2412">
            <v>14.192</v>
          </cell>
          <cell r="J2412" t="str">
            <v>数智管理中心</v>
          </cell>
        </row>
        <row r="2413">
          <cell r="A2413">
            <v>45915</v>
          </cell>
          <cell r="G2413">
            <v>9.1360109999999999</v>
          </cell>
          <cell r="J2413" t="str">
            <v>综合事务管理中心</v>
          </cell>
        </row>
        <row r="2414">
          <cell r="A2414">
            <v>45916</v>
          </cell>
          <cell r="G2414">
            <v>81.302999999999997</v>
          </cell>
          <cell r="J2414" t="str">
            <v>福建分公司</v>
          </cell>
        </row>
        <row r="2415">
          <cell r="A2415">
            <v>45918</v>
          </cell>
          <cell r="G2415">
            <v>13.24</v>
          </cell>
          <cell r="J2415" t="str">
            <v>数字建造中心</v>
          </cell>
        </row>
        <row r="2416">
          <cell r="G2416">
            <v>60</v>
          </cell>
          <cell r="J2416" t="str">
            <v>智能运管中心</v>
          </cell>
        </row>
        <row r="2417">
          <cell r="A2417">
            <v>45919</v>
          </cell>
          <cell r="G2417">
            <v>6.9</v>
          </cell>
          <cell r="J2417" t="str">
            <v>数智管理中心</v>
          </cell>
        </row>
        <row r="2418">
          <cell r="A2418">
            <v>45922</v>
          </cell>
          <cell r="G2418">
            <v>10.5</v>
          </cell>
          <cell r="J2418" t="str">
            <v>福建分公司</v>
          </cell>
        </row>
        <row r="2419">
          <cell r="A2419">
            <v>45924</v>
          </cell>
          <cell r="G2419">
            <v>49.64</v>
          </cell>
          <cell r="J2419" t="str">
            <v>数字建造中心</v>
          </cell>
        </row>
        <row r="2420">
          <cell r="A2420">
            <v>45926</v>
          </cell>
          <cell r="G2420">
            <v>125.83</v>
          </cell>
          <cell r="J2420" t="str">
            <v>数智管理中心</v>
          </cell>
        </row>
        <row r="2421">
          <cell r="A2421">
            <v>45926</v>
          </cell>
          <cell r="G2421">
            <v>30.6</v>
          </cell>
          <cell r="J2421" t="str">
            <v>数智管理中心</v>
          </cell>
        </row>
        <row r="2422">
          <cell r="A2422">
            <v>45926</v>
          </cell>
          <cell r="G2422">
            <v>38.883240000000001</v>
          </cell>
          <cell r="J2422" t="str">
            <v>智能运管中心</v>
          </cell>
        </row>
        <row r="2423">
          <cell r="A2423">
            <v>45926</v>
          </cell>
          <cell r="G2423">
            <v>9.1999999999999993</v>
          </cell>
          <cell r="J2423" t="str">
            <v>数智管理中心</v>
          </cell>
        </row>
        <row r="2424">
          <cell r="A2424">
            <v>45926</v>
          </cell>
          <cell r="G2424">
            <v>5.75</v>
          </cell>
          <cell r="J2424" t="str">
            <v>数智管理中心</v>
          </cell>
        </row>
        <row r="2425">
          <cell r="A2425">
            <v>45928</v>
          </cell>
          <cell r="G2425">
            <v>42.545000000000002</v>
          </cell>
          <cell r="J2425" t="str">
            <v>数智管理中心</v>
          </cell>
        </row>
        <row r="2426">
          <cell r="A2426">
            <v>45928</v>
          </cell>
          <cell r="G2426">
            <v>21.678519999999999</v>
          </cell>
          <cell r="J2426" t="str">
            <v>市场经营拓展中心</v>
          </cell>
        </row>
        <row r="2427">
          <cell r="A2427">
            <v>45928</v>
          </cell>
          <cell r="G2427">
            <v>19.188099999999999</v>
          </cell>
          <cell r="J2427" t="str">
            <v>数字建造中心</v>
          </cell>
        </row>
        <row r="2428">
          <cell r="A2428">
            <v>45929</v>
          </cell>
          <cell r="G2428">
            <v>16</v>
          </cell>
          <cell r="J2428" t="str">
            <v>数字建造中心</v>
          </cell>
        </row>
        <row r="2429">
          <cell r="A2429">
            <v>45929</v>
          </cell>
          <cell r="G2429">
            <v>108.75</v>
          </cell>
          <cell r="J2429" t="str">
            <v>数智管理中心</v>
          </cell>
        </row>
        <row r="2430">
          <cell r="A2430">
            <v>45929</v>
          </cell>
          <cell r="G2430">
            <v>26.1</v>
          </cell>
          <cell r="J2430" t="str">
            <v>数智管理中心</v>
          </cell>
        </row>
        <row r="2431">
          <cell r="A2431">
            <v>45929</v>
          </cell>
          <cell r="G2431">
            <v>10.512</v>
          </cell>
          <cell r="J2431" t="str">
            <v>智能运管中心</v>
          </cell>
        </row>
        <row r="2432">
          <cell r="A2432">
            <v>45911</v>
          </cell>
          <cell r="G2432">
            <v>10</v>
          </cell>
          <cell r="J2432" t="str">
            <v>智能运管中心</v>
          </cell>
        </row>
        <row r="2433">
          <cell r="A2433">
            <v>45930</v>
          </cell>
          <cell r="G2433">
            <v>4.625</v>
          </cell>
          <cell r="J2433" t="str">
            <v>数智管理中心</v>
          </cell>
        </row>
        <row r="2434">
          <cell r="A2434">
            <v>45901</v>
          </cell>
          <cell r="G2434">
            <v>0.123178</v>
          </cell>
          <cell r="J2434" t="str">
            <v>智能运管中心</v>
          </cell>
        </row>
        <row r="2435">
          <cell r="A2435">
            <v>45901</v>
          </cell>
          <cell r="G2435">
            <v>9.2925999999999995E-2</v>
          </cell>
          <cell r="J2435" t="str">
            <v>智能运管中心</v>
          </cell>
        </row>
        <row r="2436">
          <cell r="A2436">
            <v>45901</v>
          </cell>
          <cell r="G2436">
            <v>0.23233200000000001</v>
          </cell>
          <cell r="J2436" t="str">
            <v>智能运管中心</v>
          </cell>
        </row>
        <row r="2437">
          <cell r="A2437">
            <v>45902</v>
          </cell>
          <cell r="G2437">
            <v>0.22783600000000001</v>
          </cell>
          <cell r="J2437" t="str">
            <v>智能运管中心</v>
          </cell>
        </row>
        <row r="2438">
          <cell r="A2438">
            <v>45903</v>
          </cell>
          <cell r="G2438">
            <v>0.204514</v>
          </cell>
          <cell r="J2438" t="str">
            <v>智能运管中心</v>
          </cell>
        </row>
        <row r="2439">
          <cell r="A2439">
            <v>45904</v>
          </cell>
          <cell r="G2439">
            <v>0.18285199999999999</v>
          </cell>
          <cell r="J2439" t="str">
            <v>智能运管中心</v>
          </cell>
        </row>
        <row r="2440">
          <cell r="A2440">
            <v>45905</v>
          </cell>
          <cell r="G2440">
            <v>0.17160600000000001</v>
          </cell>
          <cell r="J2440" t="str">
            <v>智能运管中心</v>
          </cell>
        </row>
        <row r="2441">
          <cell r="A2441">
            <v>45908</v>
          </cell>
          <cell r="G2441">
            <v>0.102203</v>
          </cell>
          <cell r="J2441" t="str">
            <v>智能运管中心</v>
          </cell>
        </row>
        <row r="2442">
          <cell r="A2442">
            <v>45908</v>
          </cell>
          <cell r="G2442">
            <v>0.106084</v>
          </cell>
          <cell r="J2442" t="str">
            <v>智能运管中心</v>
          </cell>
        </row>
        <row r="2443">
          <cell r="A2443">
            <v>45908</v>
          </cell>
          <cell r="G2443">
            <v>0.23358899999999999</v>
          </cell>
          <cell r="J2443" t="str">
            <v>智能运管中心</v>
          </cell>
        </row>
        <row r="2444">
          <cell r="A2444">
            <v>45909</v>
          </cell>
          <cell r="G2444">
            <v>0.21151800000000001</v>
          </cell>
          <cell r="J2444" t="str">
            <v>智能运管中心</v>
          </cell>
        </row>
        <row r="2445">
          <cell r="A2445">
            <v>45910</v>
          </cell>
          <cell r="G2445">
            <v>0.155556</v>
          </cell>
          <cell r="J2445" t="str">
            <v>智能运管中心</v>
          </cell>
        </row>
        <row r="2446">
          <cell r="A2446">
            <v>45911</v>
          </cell>
          <cell r="G2446">
            <v>0.18809300000000001</v>
          </cell>
          <cell r="J2446" t="str">
            <v>智能运管中心</v>
          </cell>
        </row>
        <row r="2447">
          <cell r="A2447">
            <v>45912</v>
          </cell>
          <cell r="G2447">
            <v>0.22547500000000001</v>
          </cell>
          <cell r="J2447" t="str">
            <v>智能运管中心</v>
          </cell>
        </row>
        <row r="2448">
          <cell r="A2448">
            <v>45915</v>
          </cell>
          <cell r="G2448">
            <v>0.237844</v>
          </cell>
          <cell r="J2448" t="str">
            <v>智能运管中心</v>
          </cell>
        </row>
        <row r="2449">
          <cell r="A2449">
            <v>45915</v>
          </cell>
          <cell r="G2449">
            <v>8.7868000000000002E-2</v>
          </cell>
          <cell r="J2449" t="str">
            <v>智能运管中心</v>
          </cell>
        </row>
        <row r="2450">
          <cell r="A2450">
            <v>45916</v>
          </cell>
          <cell r="G2450">
            <v>0.111414</v>
          </cell>
          <cell r="J2450" t="str">
            <v>智能运管中心</v>
          </cell>
        </row>
        <row r="2451">
          <cell r="A2451">
            <v>45916</v>
          </cell>
          <cell r="G2451">
            <v>0.20182900000000001</v>
          </cell>
          <cell r="J2451" t="str">
            <v>智能运管中心</v>
          </cell>
        </row>
        <row r="2452">
          <cell r="A2452">
            <v>45917</v>
          </cell>
          <cell r="G2452">
            <v>0.16151399999999999</v>
          </cell>
          <cell r="J2452" t="str">
            <v>智能运管中心</v>
          </cell>
        </row>
        <row r="2453">
          <cell r="A2453">
            <v>45918</v>
          </cell>
          <cell r="G2453">
            <v>0.179899</v>
          </cell>
          <cell r="J2453" t="str">
            <v>智能运管中心</v>
          </cell>
        </row>
        <row r="2454">
          <cell r="A2454">
            <v>45919</v>
          </cell>
          <cell r="G2454">
            <v>0.14818000000000001</v>
          </cell>
          <cell r="J2454" t="str">
            <v>智能运管中心</v>
          </cell>
        </row>
        <row r="2455">
          <cell r="A2455">
            <v>45922</v>
          </cell>
          <cell r="G2455">
            <v>0.125751</v>
          </cell>
          <cell r="J2455" t="str">
            <v>智能运管中心</v>
          </cell>
        </row>
        <row r="2456">
          <cell r="A2456">
            <v>45922</v>
          </cell>
          <cell r="G2456">
            <v>0.20491799999999999</v>
          </cell>
          <cell r="J2456" t="str">
            <v>智能运管中心</v>
          </cell>
        </row>
        <row r="2457">
          <cell r="A2457">
            <v>45922</v>
          </cell>
          <cell r="G2457">
            <v>8.1176999999999999E-2</v>
          </cell>
          <cell r="J2457" t="str">
            <v>智能运管中心</v>
          </cell>
        </row>
        <row r="2458">
          <cell r="A2458">
            <v>45923</v>
          </cell>
          <cell r="G2458">
            <v>0.21843000000000001</v>
          </cell>
          <cell r="J2458" t="str">
            <v>智能运管中心</v>
          </cell>
        </row>
        <row r="2459">
          <cell r="A2459">
            <v>45924</v>
          </cell>
          <cell r="G2459">
            <v>0.19391900000000001</v>
          </cell>
          <cell r="J2459" t="str">
            <v>智能运管中心</v>
          </cell>
        </row>
        <row r="2460">
          <cell r="A2460">
            <v>45925</v>
          </cell>
          <cell r="G2460">
            <v>7.1543999999999996E-2</v>
          </cell>
          <cell r="J2460" t="str">
            <v>智能运管中心</v>
          </cell>
        </row>
        <row r="2461">
          <cell r="A2461">
            <v>45925</v>
          </cell>
          <cell r="G2461">
            <v>0.155422</v>
          </cell>
          <cell r="J2461" t="str">
            <v>智能运管中心</v>
          </cell>
        </row>
        <row r="2462">
          <cell r="A2462">
            <v>45928</v>
          </cell>
          <cell r="G2462">
            <v>0.13934099999999999</v>
          </cell>
          <cell r="J2462" t="str">
            <v>智能运管中心</v>
          </cell>
        </row>
        <row r="2463">
          <cell r="A2463">
            <v>45928</v>
          </cell>
          <cell r="G2463">
            <v>0.215811</v>
          </cell>
          <cell r="J2463" t="str">
            <v>智能运管中心</v>
          </cell>
        </row>
        <row r="2464">
          <cell r="A2464">
            <v>45929</v>
          </cell>
          <cell r="G2464">
            <v>0.211363</v>
          </cell>
          <cell r="J2464" t="str">
            <v>智能运管中心</v>
          </cell>
        </row>
        <row r="2465">
          <cell r="A2465">
            <v>45930</v>
          </cell>
          <cell r="G2465">
            <v>0.22262299999999999</v>
          </cell>
          <cell r="J2465" t="str">
            <v>智能运管中心</v>
          </cell>
        </row>
        <row r="2466">
          <cell r="A2466">
            <v>45940</v>
          </cell>
          <cell r="G2466">
            <v>80</v>
          </cell>
          <cell r="J2466" t="str">
            <v>数字建造中心</v>
          </cell>
        </row>
        <row r="2467">
          <cell r="A2467">
            <v>45940</v>
          </cell>
          <cell r="G2467">
            <v>75</v>
          </cell>
          <cell r="J2467" t="str">
            <v>数字建造中心</v>
          </cell>
        </row>
        <row r="2468">
          <cell r="A2468">
            <v>45940</v>
          </cell>
          <cell r="G2468">
            <v>60.888100000000001</v>
          </cell>
          <cell r="J2468" t="str">
            <v>数字建造中心</v>
          </cell>
        </row>
        <row r="2469">
          <cell r="A2469">
            <v>45943</v>
          </cell>
          <cell r="G2469">
            <v>5.33</v>
          </cell>
          <cell r="J2469" t="str">
            <v>智能运管中心</v>
          </cell>
        </row>
        <row r="2470">
          <cell r="A2470">
            <v>45943</v>
          </cell>
          <cell r="G2470">
            <v>12.96</v>
          </cell>
          <cell r="J2470" t="str">
            <v>数字建造中心</v>
          </cell>
        </row>
        <row r="2471">
          <cell r="A2471">
            <v>45945</v>
          </cell>
          <cell r="G2471">
            <v>14.079000000000001</v>
          </cell>
          <cell r="J2471" t="str">
            <v>福建分公司</v>
          </cell>
        </row>
        <row r="2472">
          <cell r="A2472">
            <v>45951</v>
          </cell>
          <cell r="G2472">
            <v>20</v>
          </cell>
          <cell r="J2472" t="str">
            <v>数智管理中心</v>
          </cell>
        </row>
        <row r="2473">
          <cell r="A2473">
            <v>45953</v>
          </cell>
          <cell r="G2473">
            <v>4.5</v>
          </cell>
          <cell r="J2473" t="str">
            <v>数字建造中心</v>
          </cell>
        </row>
        <row r="2474">
          <cell r="A2474">
            <v>45953</v>
          </cell>
          <cell r="G2474">
            <v>4.6500000000000004</v>
          </cell>
          <cell r="J2474" t="str">
            <v>数智管理中心</v>
          </cell>
        </row>
        <row r="2475">
          <cell r="A2475">
            <v>45958</v>
          </cell>
          <cell r="G2475">
            <v>9.9700000000000006</v>
          </cell>
          <cell r="J2475" t="str">
            <v>智能运管中心</v>
          </cell>
        </row>
        <row r="2476">
          <cell r="A2476">
            <v>45958</v>
          </cell>
          <cell r="G2476">
            <v>6.375</v>
          </cell>
          <cell r="J2476" t="str">
            <v>数智管理中心</v>
          </cell>
        </row>
        <row r="2477">
          <cell r="A2477">
            <v>45958</v>
          </cell>
          <cell r="G2477">
            <v>37.25</v>
          </cell>
          <cell r="J2477" t="str">
            <v>数智管理中心</v>
          </cell>
        </row>
        <row r="2478">
          <cell r="A2478">
            <v>45958</v>
          </cell>
          <cell r="G2478">
            <v>42.375</v>
          </cell>
          <cell r="J2478" t="str">
            <v>数智管理中心</v>
          </cell>
        </row>
        <row r="2479">
          <cell r="A2479">
            <v>45958</v>
          </cell>
          <cell r="G2479">
            <v>40.75</v>
          </cell>
          <cell r="J2479" t="str">
            <v>数智管理中心</v>
          </cell>
        </row>
        <row r="2480">
          <cell r="A2480">
            <v>45959</v>
          </cell>
          <cell r="G2480">
            <v>216</v>
          </cell>
          <cell r="J2480" t="str">
            <v>智能运管中心</v>
          </cell>
        </row>
        <row r="2481">
          <cell r="A2481">
            <v>45960</v>
          </cell>
          <cell r="G2481">
            <v>4.2251409999999998</v>
          </cell>
          <cell r="J2481" t="str">
            <v>数字建造中心</v>
          </cell>
        </row>
        <row r="2482">
          <cell r="A2482">
            <v>45961</v>
          </cell>
          <cell r="G2482">
            <v>1</v>
          </cell>
          <cell r="J2482" t="str">
            <v>广东分公司</v>
          </cell>
        </row>
        <row r="2483">
          <cell r="A2483">
            <v>45961</v>
          </cell>
          <cell r="G2483">
            <v>3</v>
          </cell>
          <cell r="J2483" t="str">
            <v>数字建造中心</v>
          </cell>
        </row>
        <row r="2484">
          <cell r="A2484">
            <v>45961</v>
          </cell>
          <cell r="G2484">
            <v>60.162999999999997</v>
          </cell>
          <cell r="J2484" t="str">
            <v>数字建造中心</v>
          </cell>
        </row>
        <row r="2485">
          <cell r="A2485">
            <v>45939</v>
          </cell>
          <cell r="G2485">
            <v>0.74887099999999995</v>
          </cell>
          <cell r="J2485" t="str">
            <v>智能运管中心</v>
          </cell>
        </row>
        <row r="2486">
          <cell r="A2486">
            <v>45939</v>
          </cell>
          <cell r="G2486">
            <v>0.24596699999999999</v>
          </cell>
          <cell r="J2486" t="str">
            <v>智能运管中心</v>
          </cell>
        </row>
        <row r="2487">
          <cell r="A2487">
            <v>45940</v>
          </cell>
          <cell r="G2487">
            <v>0.26211200000000001</v>
          </cell>
          <cell r="J2487" t="str">
            <v>智能运管中心</v>
          </cell>
        </row>
        <row r="2488">
          <cell r="A2488">
            <v>45941</v>
          </cell>
          <cell r="G2488">
            <v>0.166019</v>
          </cell>
          <cell r="J2488" t="str">
            <v>智能运管中心</v>
          </cell>
        </row>
        <row r="2489">
          <cell r="A2489">
            <v>45943</v>
          </cell>
          <cell r="G2489">
            <v>0.20280599999999999</v>
          </cell>
          <cell r="J2489" t="str">
            <v>智能运管中心</v>
          </cell>
        </row>
        <row r="2490">
          <cell r="A2490">
            <v>45943</v>
          </cell>
          <cell r="G2490">
            <v>8.2822999999999994E-2</v>
          </cell>
          <cell r="J2490" t="str">
            <v>智能运管中心</v>
          </cell>
        </row>
        <row r="2491">
          <cell r="A2491">
            <v>45944</v>
          </cell>
          <cell r="G2491">
            <v>0.194412</v>
          </cell>
          <cell r="J2491" t="str">
            <v>智能运管中心</v>
          </cell>
        </row>
        <row r="2492">
          <cell r="A2492">
            <v>45945</v>
          </cell>
          <cell r="G2492">
            <v>0.169239</v>
          </cell>
          <cell r="J2492" t="str">
            <v>智能运管中心</v>
          </cell>
        </row>
        <row r="2493">
          <cell r="A2493">
            <v>45947</v>
          </cell>
          <cell r="G2493">
            <v>0.21446299999999999</v>
          </cell>
          <cell r="J2493" t="str">
            <v>智能运管中心</v>
          </cell>
        </row>
        <row r="2494">
          <cell r="A2494">
            <v>45947</v>
          </cell>
          <cell r="G2494">
            <v>0.18858</v>
          </cell>
          <cell r="J2494" t="str">
            <v>智能运管中心</v>
          </cell>
        </row>
        <row r="2495">
          <cell r="A2495">
            <v>45950</v>
          </cell>
          <cell r="G2495">
            <v>0.22068299999999999</v>
          </cell>
          <cell r="J2495" t="str">
            <v>智能运管中心</v>
          </cell>
        </row>
        <row r="2496">
          <cell r="A2496">
            <v>45950</v>
          </cell>
          <cell r="G2496">
            <v>0.103329</v>
          </cell>
          <cell r="J2496" t="str">
            <v>智能运管中心</v>
          </cell>
        </row>
        <row r="2497">
          <cell r="A2497">
            <v>45950</v>
          </cell>
          <cell r="G2497">
            <v>9.4187000000000007E-2</v>
          </cell>
          <cell r="J2497" t="str">
            <v>智能运管中心</v>
          </cell>
        </row>
        <row r="2498">
          <cell r="A2498">
            <v>45951</v>
          </cell>
          <cell r="G2498">
            <v>0.20777899999999999</v>
          </cell>
          <cell r="J2498" t="str">
            <v>智能运管中心</v>
          </cell>
        </row>
        <row r="2499">
          <cell r="A2499">
            <v>45952</v>
          </cell>
          <cell r="G2499">
            <v>0.19517599999999999</v>
          </cell>
          <cell r="J2499" t="str">
            <v>智能运管中心</v>
          </cell>
        </row>
        <row r="2500">
          <cell r="A2500">
            <v>45953</v>
          </cell>
          <cell r="G2500">
            <v>0.17530899999999999</v>
          </cell>
          <cell r="J2500" t="str">
            <v>智能运管中心</v>
          </cell>
        </row>
        <row r="2501">
          <cell r="A2501">
            <v>45954</v>
          </cell>
          <cell r="G2501">
            <v>0.23211100000000001</v>
          </cell>
          <cell r="J2501" t="str">
            <v>智能运管中心</v>
          </cell>
        </row>
        <row r="2502">
          <cell r="A2502">
            <v>45957</v>
          </cell>
          <cell r="G2502">
            <v>0.118371</v>
          </cell>
          <cell r="J2502" t="str">
            <v>智能运管中心</v>
          </cell>
        </row>
        <row r="2503">
          <cell r="A2503">
            <v>45957</v>
          </cell>
          <cell r="G2503">
            <v>0.22725000000000001</v>
          </cell>
          <cell r="J2503" t="str">
            <v>智能运管中心</v>
          </cell>
        </row>
        <row r="2504">
          <cell r="A2504">
            <v>45957</v>
          </cell>
          <cell r="G2504">
            <v>7.6969999999999997E-2</v>
          </cell>
          <cell r="J2504" t="str">
            <v>智能运管中心</v>
          </cell>
        </row>
        <row r="2505">
          <cell r="A2505">
            <v>45958</v>
          </cell>
          <cell r="G2505">
            <v>0.24057300000000001</v>
          </cell>
          <cell r="J2505" t="str">
            <v>智能运管中心</v>
          </cell>
        </row>
        <row r="2506">
          <cell r="A2506">
            <v>45959</v>
          </cell>
          <cell r="G2506">
            <v>0.202209</v>
          </cell>
          <cell r="J2506" t="str">
            <v>智能运管中心</v>
          </cell>
        </row>
        <row r="2507">
          <cell r="A2507">
            <v>45961</v>
          </cell>
          <cell r="G2507">
            <v>0.19081600000000001</v>
          </cell>
          <cell r="J2507" t="str">
            <v>智能运管中心</v>
          </cell>
        </row>
        <row r="2508">
          <cell r="A2508">
            <v>45961</v>
          </cell>
          <cell r="G2508">
            <v>0.19106999999999999</v>
          </cell>
          <cell r="J2508" t="str">
            <v>智能运管中心</v>
          </cell>
        </row>
        <row r="2509">
          <cell r="A2509">
            <v>45964</v>
          </cell>
          <cell r="G2509">
            <v>60</v>
          </cell>
          <cell r="J2509" t="str">
            <v>数智管理中心</v>
          </cell>
        </row>
        <row r="2510">
          <cell r="A2510">
            <v>45965</v>
          </cell>
          <cell r="G2510">
            <v>80</v>
          </cell>
          <cell r="J2510" t="str">
            <v>数智管理中心</v>
          </cell>
        </row>
        <row r="2511">
          <cell r="A2511">
            <v>45965</v>
          </cell>
          <cell r="G2511">
            <v>36</v>
          </cell>
          <cell r="J2511" t="str">
            <v>数智管理中心</v>
          </cell>
        </row>
        <row r="2512">
          <cell r="A2512">
            <v>45965</v>
          </cell>
          <cell r="G2512">
            <v>18.285399999999999</v>
          </cell>
          <cell r="J2512" t="str">
            <v>数智管理中心</v>
          </cell>
        </row>
        <row r="2513">
          <cell r="A2513">
            <v>45943</v>
          </cell>
          <cell r="G2513">
            <v>5</v>
          </cell>
          <cell r="J2513" t="str">
            <v>智能运管中心</v>
          </cell>
        </row>
        <row r="2514">
          <cell r="A2514">
            <v>45967</v>
          </cell>
          <cell r="G2514">
            <v>120</v>
          </cell>
          <cell r="J2514" t="str">
            <v>数智管理中心</v>
          </cell>
        </row>
        <row r="2515">
          <cell r="A2515">
            <v>45968</v>
          </cell>
          <cell r="G2515">
            <v>8.9252000000000002</v>
          </cell>
          <cell r="J2515" t="str">
            <v>智能运管中心</v>
          </cell>
        </row>
        <row r="2516">
          <cell r="A2516">
            <v>45968</v>
          </cell>
          <cell r="G2516">
            <v>24.140599999999999</v>
          </cell>
          <cell r="J2516" t="str">
            <v>数智管理中心</v>
          </cell>
        </row>
        <row r="2517">
          <cell r="A2517">
            <v>45968</v>
          </cell>
          <cell r="G2517">
            <v>19.38</v>
          </cell>
          <cell r="J2517" t="str">
            <v>数智管理中心</v>
          </cell>
        </row>
        <row r="2518">
          <cell r="A2518">
            <v>45968</v>
          </cell>
          <cell r="G2518">
            <v>16.600000000000001</v>
          </cell>
          <cell r="J2518" t="str">
            <v>数字建造中心</v>
          </cell>
        </row>
        <row r="2519">
          <cell r="A2519">
            <v>45968</v>
          </cell>
          <cell r="G2519">
            <v>2.4750000000000001</v>
          </cell>
          <cell r="J2519" t="str">
            <v>福建分公司</v>
          </cell>
        </row>
        <row r="2520">
          <cell r="A2520">
            <v>45968</v>
          </cell>
          <cell r="G2520">
            <v>4.4000000000000004</v>
          </cell>
          <cell r="J2520" t="str">
            <v>数字建造中心</v>
          </cell>
        </row>
        <row r="2521">
          <cell r="A2521">
            <v>45968</v>
          </cell>
          <cell r="G2521">
            <v>9.1606799999999993</v>
          </cell>
          <cell r="J2521" t="str">
            <v>智能运管中心</v>
          </cell>
        </row>
        <row r="2522">
          <cell r="A2522">
            <v>45968</v>
          </cell>
          <cell r="G2522">
            <v>35.558999999999997</v>
          </cell>
          <cell r="J2522" t="str">
            <v>广东分公司</v>
          </cell>
        </row>
        <row r="2523">
          <cell r="A2523">
            <v>45971</v>
          </cell>
          <cell r="G2523">
            <v>5</v>
          </cell>
          <cell r="J2523" t="str">
            <v>智能运管中心</v>
          </cell>
        </row>
        <row r="2524">
          <cell r="A2524">
            <v>45974</v>
          </cell>
          <cell r="G2524">
            <v>10.512</v>
          </cell>
          <cell r="J2524" t="str">
            <v>智能运管中心</v>
          </cell>
        </row>
        <row r="2525">
          <cell r="A2525">
            <v>45974</v>
          </cell>
          <cell r="G2525">
            <v>36.25</v>
          </cell>
          <cell r="J2525" t="str">
            <v>数智管理中心</v>
          </cell>
        </row>
        <row r="2526">
          <cell r="A2526">
            <v>45975</v>
          </cell>
          <cell r="G2526">
            <v>89</v>
          </cell>
          <cell r="J2526" t="str">
            <v>福建分公司</v>
          </cell>
        </row>
        <row r="2527">
          <cell r="A2527">
            <v>45978</v>
          </cell>
          <cell r="G2527">
            <v>0.5</v>
          </cell>
          <cell r="J2527" t="str">
            <v>广东分公司</v>
          </cell>
        </row>
        <row r="2528">
          <cell r="A2528">
            <v>45978</v>
          </cell>
          <cell r="G2528">
            <v>9</v>
          </cell>
          <cell r="J2528" t="str">
            <v>数智管理中心</v>
          </cell>
        </row>
        <row r="2529">
          <cell r="A2529">
            <v>45978</v>
          </cell>
          <cell r="G2529">
            <v>19.600000000000001</v>
          </cell>
          <cell r="J2529" t="str">
            <v>数字建造中心</v>
          </cell>
        </row>
        <row r="2530">
          <cell r="A2530">
            <v>45980</v>
          </cell>
          <cell r="G2530">
            <v>94.5</v>
          </cell>
          <cell r="J2530" t="str">
            <v>数智管理中心</v>
          </cell>
        </row>
        <row r="2531">
          <cell r="A2531">
            <v>45980</v>
          </cell>
          <cell r="G2531">
            <v>25</v>
          </cell>
          <cell r="J2531" t="str">
            <v>数智管理中心</v>
          </cell>
        </row>
        <row r="2532">
          <cell r="A2532">
            <v>45981</v>
          </cell>
          <cell r="G2532">
            <v>11.19</v>
          </cell>
          <cell r="J2532" t="str">
            <v>数智管理中心</v>
          </cell>
        </row>
        <row r="2533">
          <cell r="A2533">
            <v>45981</v>
          </cell>
          <cell r="G2533">
            <v>1.4914750000000001</v>
          </cell>
          <cell r="J2533" t="str">
            <v>智能运管中心</v>
          </cell>
        </row>
        <row r="2534">
          <cell r="A2534">
            <v>45982</v>
          </cell>
          <cell r="G2534">
            <v>57.3506</v>
          </cell>
          <cell r="J2534" t="str">
            <v>福建分公司</v>
          </cell>
        </row>
        <row r="2535">
          <cell r="A2535">
            <v>45982</v>
          </cell>
          <cell r="G2535">
            <v>0.91049999999999998</v>
          </cell>
          <cell r="J2535" t="str">
            <v>智能运管中心</v>
          </cell>
        </row>
        <row r="2536">
          <cell r="A2536">
            <v>45984</v>
          </cell>
          <cell r="G2536">
            <v>16</v>
          </cell>
          <cell r="J2536" t="str">
            <v>福建分公司</v>
          </cell>
        </row>
        <row r="2537">
          <cell r="A2537">
            <v>45985</v>
          </cell>
          <cell r="G2537">
            <v>17</v>
          </cell>
          <cell r="J2537" t="str">
            <v>数智管理中心</v>
          </cell>
        </row>
        <row r="2538">
          <cell r="A2538">
            <v>45985</v>
          </cell>
          <cell r="G2538">
            <v>29.85</v>
          </cell>
          <cell r="J2538" t="str">
            <v>智能运管中心</v>
          </cell>
        </row>
        <row r="2539">
          <cell r="A2539">
            <v>45985</v>
          </cell>
          <cell r="G2539">
            <v>24.45</v>
          </cell>
          <cell r="J2539" t="str">
            <v>数智管理中心</v>
          </cell>
        </row>
        <row r="2540">
          <cell r="A2540">
            <v>45985</v>
          </cell>
          <cell r="G2540">
            <v>25.425000000000001</v>
          </cell>
          <cell r="J2540" t="str">
            <v>数智管理中心</v>
          </cell>
        </row>
        <row r="2541">
          <cell r="A2541">
            <v>45986</v>
          </cell>
          <cell r="G2541">
            <v>26.75</v>
          </cell>
          <cell r="J2541" t="str">
            <v>市场经营拓展中心</v>
          </cell>
        </row>
        <row r="2542">
          <cell r="A2542">
            <v>45987</v>
          </cell>
          <cell r="G2542">
            <v>72</v>
          </cell>
          <cell r="J2542" t="str">
            <v>产品研发中心</v>
          </cell>
        </row>
        <row r="2543">
          <cell r="A2543">
            <v>45987</v>
          </cell>
          <cell r="G2543">
            <v>4</v>
          </cell>
          <cell r="J2543" t="str">
            <v>广东分公司</v>
          </cell>
        </row>
        <row r="2544">
          <cell r="A2544">
            <v>45987</v>
          </cell>
          <cell r="G2544">
            <v>108.010965</v>
          </cell>
          <cell r="J2544" t="str">
            <v>智能运管中心</v>
          </cell>
        </row>
        <row r="2545">
          <cell r="A2545">
            <v>45988</v>
          </cell>
          <cell r="G2545">
            <v>3.8376000000000001</v>
          </cell>
          <cell r="J2545" t="str">
            <v>数字建造中心</v>
          </cell>
        </row>
        <row r="2546">
          <cell r="A2546">
            <v>45988</v>
          </cell>
          <cell r="G2546">
            <v>2.1</v>
          </cell>
          <cell r="J2546" t="str">
            <v>福建分公司</v>
          </cell>
        </row>
        <row r="2547">
          <cell r="A2547">
            <v>45989</v>
          </cell>
          <cell r="G2547">
            <v>15.4</v>
          </cell>
          <cell r="J2547" t="str">
            <v>数智管理中心</v>
          </cell>
        </row>
        <row r="2548">
          <cell r="A2548">
            <v>45989</v>
          </cell>
          <cell r="G2548">
            <v>6</v>
          </cell>
          <cell r="J2548" t="str">
            <v>数智管理中心</v>
          </cell>
        </row>
        <row r="2549">
          <cell r="A2549">
            <v>45989</v>
          </cell>
          <cell r="G2549">
            <v>11.76</v>
          </cell>
          <cell r="J2549" t="str">
            <v>智能运管中心</v>
          </cell>
        </row>
        <row r="2550">
          <cell r="A2550">
            <v>45964</v>
          </cell>
          <cell r="G2550">
            <v>0.110808</v>
          </cell>
          <cell r="J2550" t="str">
            <v>智能运管中心</v>
          </cell>
        </row>
        <row r="2551">
          <cell r="A2551">
            <v>45964</v>
          </cell>
          <cell r="G2551">
            <v>0.136599</v>
          </cell>
          <cell r="J2551" t="str">
            <v>智能运管中心</v>
          </cell>
        </row>
        <row r="2552">
          <cell r="A2552">
            <v>45965</v>
          </cell>
          <cell r="G2552">
            <v>0.245224</v>
          </cell>
          <cell r="J2552" t="str">
            <v>智能运管中心</v>
          </cell>
        </row>
        <row r="2553">
          <cell r="A2553">
            <v>45965</v>
          </cell>
          <cell r="G2553">
            <v>0.23136399999999999</v>
          </cell>
          <cell r="J2553" t="str">
            <v>智能运管中心</v>
          </cell>
        </row>
        <row r="2554">
          <cell r="A2554">
            <v>45966</v>
          </cell>
          <cell r="G2554">
            <v>0.19317599999999999</v>
          </cell>
          <cell r="J2554" t="str">
            <v>智能运管中心</v>
          </cell>
        </row>
        <row r="2555">
          <cell r="A2555">
            <v>45968</v>
          </cell>
          <cell r="G2555">
            <v>0.173427</v>
          </cell>
          <cell r="J2555" t="str">
            <v>智能运管中心</v>
          </cell>
        </row>
        <row r="2556">
          <cell r="A2556">
            <v>45967</v>
          </cell>
          <cell r="G2556">
            <v>0.185334</v>
          </cell>
          <cell r="J2556" t="str">
            <v>智能运管中心</v>
          </cell>
        </row>
        <row r="2557">
          <cell r="A2557">
            <v>45971</v>
          </cell>
          <cell r="G2557">
            <v>8.5699999999999998E-2</v>
          </cell>
          <cell r="J2557" t="str">
            <v>智能运管中心</v>
          </cell>
        </row>
        <row r="2558">
          <cell r="A2558">
            <v>45971</v>
          </cell>
          <cell r="G2558">
            <v>0.212919</v>
          </cell>
          <cell r="J2558" t="str">
            <v>智能运管中心</v>
          </cell>
        </row>
        <row r="2559">
          <cell r="A2559">
            <v>45971</v>
          </cell>
          <cell r="G2559">
            <v>9.5963000000000007E-2</v>
          </cell>
          <cell r="J2559" t="str">
            <v>智能运管中心</v>
          </cell>
        </row>
        <row r="2560">
          <cell r="A2560">
            <v>45972</v>
          </cell>
          <cell r="G2560">
            <v>0.24913299999999999</v>
          </cell>
          <cell r="J2560" t="str">
            <v>智能运管中心</v>
          </cell>
        </row>
        <row r="2561">
          <cell r="A2561">
            <v>45973</v>
          </cell>
          <cell r="G2561">
            <v>0.17869499999999999</v>
          </cell>
          <cell r="J2561" t="str">
            <v>智能运管中心</v>
          </cell>
        </row>
        <row r="2562">
          <cell r="A2562">
            <v>45974</v>
          </cell>
          <cell r="G2562">
            <v>0.228578</v>
          </cell>
          <cell r="J2562" t="str">
            <v>智能运管中心</v>
          </cell>
        </row>
        <row r="2563">
          <cell r="A2563">
            <v>45975</v>
          </cell>
          <cell r="G2563">
            <v>0.156224</v>
          </cell>
          <cell r="J2563" t="str">
            <v>智能运管中心</v>
          </cell>
        </row>
        <row r="2564">
          <cell r="A2564">
            <v>45978</v>
          </cell>
          <cell r="G2564">
            <v>0.114608</v>
          </cell>
          <cell r="J2564" t="str">
            <v>智能运管中心</v>
          </cell>
        </row>
        <row r="2565">
          <cell r="A2565">
            <v>45978</v>
          </cell>
          <cell r="G2565">
            <v>0.242253</v>
          </cell>
          <cell r="J2565" t="str">
            <v>智能运管中心</v>
          </cell>
        </row>
        <row r="2566">
          <cell r="A2566">
            <v>45978</v>
          </cell>
          <cell r="G2566">
            <v>9.9116999999999997E-2</v>
          </cell>
          <cell r="J2566" t="str">
            <v>智能运管中心</v>
          </cell>
        </row>
        <row r="2567">
          <cell r="A2567">
            <v>45979</v>
          </cell>
          <cell r="G2567">
            <v>0.253915</v>
          </cell>
          <cell r="J2567" t="str">
            <v>智能运管中心</v>
          </cell>
        </row>
        <row r="2568">
          <cell r="A2568">
            <v>45980</v>
          </cell>
          <cell r="G2568">
            <v>0.20875199999999999</v>
          </cell>
          <cell r="J2568" t="str">
            <v>智能运管中心</v>
          </cell>
        </row>
        <row r="2569">
          <cell r="A2569">
            <v>45981</v>
          </cell>
          <cell r="G2569">
            <v>0.22592200000000001</v>
          </cell>
          <cell r="J2569" t="str">
            <v>智能运管中心</v>
          </cell>
        </row>
        <row r="2570">
          <cell r="A2570">
            <v>45985</v>
          </cell>
          <cell r="G2570">
            <v>0.238757</v>
          </cell>
          <cell r="J2570" t="str">
            <v>智能运管中心</v>
          </cell>
        </row>
        <row r="2571">
          <cell r="A2571">
            <v>45985</v>
          </cell>
          <cell r="G2571">
            <v>0.100255</v>
          </cell>
          <cell r="J2571" t="str">
            <v>智能运管中心</v>
          </cell>
        </row>
        <row r="2572">
          <cell r="A2572">
            <v>45985</v>
          </cell>
          <cell r="G2572">
            <v>9.2980999999999994E-2</v>
          </cell>
          <cell r="J2572" t="str">
            <v>智能运管中心</v>
          </cell>
        </row>
        <row r="2573">
          <cell r="A2573">
            <v>45986</v>
          </cell>
          <cell r="G2573">
            <v>0.28550399999999998</v>
          </cell>
          <cell r="J2573" t="str">
            <v>智能运管中心</v>
          </cell>
        </row>
        <row r="2574">
          <cell r="A2574">
            <v>45987</v>
          </cell>
          <cell r="G2574">
            <v>0.20583699999999999</v>
          </cell>
          <cell r="J2574" t="str">
            <v>智能运管中心</v>
          </cell>
        </row>
        <row r="2575">
          <cell r="A2575">
            <v>45982</v>
          </cell>
          <cell r="G2575">
            <v>0.22356300000000001</v>
          </cell>
          <cell r="J2575" t="str">
            <v>智能运管中心</v>
          </cell>
        </row>
        <row r="2576">
          <cell r="A2576">
            <v>45988</v>
          </cell>
          <cell r="G2576">
            <v>0.22175500000000001</v>
          </cell>
          <cell r="J2576" t="str">
            <v>智能运管中心</v>
          </cell>
        </row>
        <row r="2577">
          <cell r="A2577">
            <v>45989</v>
          </cell>
          <cell r="G2577">
            <v>0.21591199999999999</v>
          </cell>
          <cell r="J2577" t="str">
            <v>智能运管中心</v>
          </cell>
        </row>
        <row r="2578">
          <cell r="A2578">
            <v>45975</v>
          </cell>
          <cell r="G2578">
            <v>10</v>
          </cell>
          <cell r="J2578" t="str">
            <v>智能运管中心</v>
          </cell>
        </row>
        <row r="2579">
          <cell r="A2579">
            <v>45992</v>
          </cell>
          <cell r="G2579">
            <v>65</v>
          </cell>
          <cell r="J2579" t="str">
            <v>数智管理中心</v>
          </cell>
        </row>
        <row r="2580">
          <cell r="A2580">
            <v>45992</v>
          </cell>
          <cell r="G2580">
            <v>7.7</v>
          </cell>
          <cell r="J2580" t="str">
            <v>数智管理中心</v>
          </cell>
        </row>
        <row r="2581">
          <cell r="A2581">
            <v>45992</v>
          </cell>
          <cell r="G2581">
            <v>316.79450000000003</v>
          </cell>
          <cell r="J2581" t="str">
            <v>数字建造中心</v>
          </cell>
        </row>
        <row r="2582">
          <cell r="A2582">
            <v>45994</v>
          </cell>
          <cell r="G2582">
            <v>50</v>
          </cell>
          <cell r="J2582" t="str">
            <v>智能运管中心</v>
          </cell>
        </row>
        <row r="2583">
          <cell r="A2583">
            <v>45995</v>
          </cell>
          <cell r="G2583">
            <v>19.821166000000002</v>
          </cell>
          <cell r="J2583" t="str">
            <v>智能运管中心</v>
          </cell>
        </row>
        <row r="2584">
          <cell r="A2584">
            <v>45995</v>
          </cell>
          <cell r="G2584">
            <v>39.82</v>
          </cell>
          <cell r="J2584" t="str">
            <v>数字建造中心</v>
          </cell>
        </row>
        <row r="2585">
          <cell r="A2585">
            <v>45996</v>
          </cell>
          <cell r="G2585">
            <v>9.6</v>
          </cell>
          <cell r="J2585" t="str">
            <v>数智管理中心</v>
          </cell>
        </row>
        <row r="2586">
          <cell r="A2586">
            <v>45996</v>
          </cell>
          <cell r="G2586">
            <v>2.75</v>
          </cell>
          <cell r="J2586" t="str">
            <v>数智管理中心</v>
          </cell>
        </row>
        <row r="2587">
          <cell r="A2587">
            <v>45996</v>
          </cell>
          <cell r="G2587">
            <v>15.759499999999999</v>
          </cell>
          <cell r="J2587" t="str">
            <v>数智管理中心</v>
          </cell>
        </row>
        <row r="2588">
          <cell r="A2588">
            <v>45996</v>
          </cell>
          <cell r="G2588">
            <v>15</v>
          </cell>
          <cell r="J2588" t="str">
            <v>数智管理中心</v>
          </cell>
        </row>
        <row r="2589">
          <cell r="A2589">
            <v>45996</v>
          </cell>
          <cell r="G2589">
            <v>1.38</v>
          </cell>
          <cell r="J2589" t="str">
            <v>智能运管中心</v>
          </cell>
        </row>
        <row r="2590">
          <cell r="A2590">
            <v>45996</v>
          </cell>
          <cell r="G2590">
            <v>2.9649999999999999</v>
          </cell>
          <cell r="J2590" t="str">
            <v>智能运管中心</v>
          </cell>
        </row>
        <row r="2591">
          <cell r="A2591">
            <v>45996</v>
          </cell>
          <cell r="G2591">
            <v>0.76500000000000001</v>
          </cell>
          <cell r="J2591" t="str">
            <v>智能运管中心</v>
          </cell>
        </row>
        <row r="2592">
          <cell r="A2592">
            <v>45996</v>
          </cell>
          <cell r="G2592">
            <v>2.2000000000000002</v>
          </cell>
          <cell r="J2592" t="str">
            <v>智能运管中心</v>
          </cell>
        </row>
        <row r="2593">
          <cell r="A2593">
            <v>45996</v>
          </cell>
          <cell r="G2593">
            <v>22.28</v>
          </cell>
          <cell r="J2593" t="str">
            <v>数智管理中心</v>
          </cell>
        </row>
        <row r="2594">
          <cell r="A2594">
            <v>45996</v>
          </cell>
          <cell r="G2594">
            <v>254.11750000000001</v>
          </cell>
          <cell r="J2594" t="str">
            <v>数字建造中心</v>
          </cell>
        </row>
        <row r="2595">
          <cell r="A2595">
            <v>45997</v>
          </cell>
          <cell r="G2595">
            <v>59.752465000000001</v>
          </cell>
          <cell r="J2595" t="str">
            <v>智能运管中心</v>
          </cell>
        </row>
        <row r="2596">
          <cell r="A2596">
            <v>45999</v>
          </cell>
          <cell r="G2596">
            <v>8.6999999999999993</v>
          </cell>
          <cell r="J2596" t="str">
            <v>数智管理中心</v>
          </cell>
        </row>
        <row r="2597">
          <cell r="A2597">
            <v>45999</v>
          </cell>
          <cell r="G2597">
            <v>11.2</v>
          </cell>
          <cell r="J2597" t="str">
            <v>数智管理中心</v>
          </cell>
        </row>
        <row r="2598">
          <cell r="A2598">
            <v>45999</v>
          </cell>
          <cell r="G2598">
            <v>3.548</v>
          </cell>
          <cell r="J2598" t="str">
            <v>数智管理中心</v>
          </cell>
        </row>
        <row r="2599">
          <cell r="A2599">
            <v>45999</v>
          </cell>
          <cell r="G2599">
            <v>4.8449999999999998</v>
          </cell>
          <cell r="J2599" t="str">
            <v>数智管理中心</v>
          </cell>
        </row>
        <row r="2600">
          <cell r="A2600">
            <v>46000</v>
          </cell>
          <cell r="G2600">
            <v>7.0750000000000002</v>
          </cell>
          <cell r="J2600" t="str">
            <v>数智管理中心</v>
          </cell>
        </row>
        <row r="2601">
          <cell r="A2601">
            <v>46000</v>
          </cell>
          <cell r="G2601">
            <v>24.09</v>
          </cell>
          <cell r="J2601" t="str">
            <v>数智管理中心</v>
          </cell>
        </row>
        <row r="2602">
          <cell r="A2602">
            <v>46000</v>
          </cell>
          <cell r="G2602">
            <v>13.452</v>
          </cell>
          <cell r="J2602" t="str">
            <v>数智管理中心</v>
          </cell>
        </row>
        <row r="2603">
          <cell r="A2603">
            <v>46001</v>
          </cell>
          <cell r="G2603">
            <v>7.9</v>
          </cell>
          <cell r="J2603" t="str">
            <v>数字建造中心</v>
          </cell>
        </row>
        <row r="2604">
          <cell r="A2604">
            <v>46002</v>
          </cell>
          <cell r="G2604">
            <v>38</v>
          </cell>
          <cell r="J2604" t="str">
            <v>数字建造中心</v>
          </cell>
        </row>
        <row r="2605">
          <cell r="A2605">
            <v>46003</v>
          </cell>
          <cell r="G2605">
            <v>32.54</v>
          </cell>
          <cell r="J2605" t="str">
            <v>数字建造中心</v>
          </cell>
        </row>
        <row r="2606">
          <cell r="A2606">
            <v>46003</v>
          </cell>
          <cell r="G2606">
            <v>24.405000000000001</v>
          </cell>
          <cell r="J2606" t="str">
            <v>数字建造中心</v>
          </cell>
        </row>
        <row r="2607">
          <cell r="A2607">
            <v>46003</v>
          </cell>
          <cell r="G2607">
            <v>33.884247000000002</v>
          </cell>
          <cell r="J2607" t="str">
            <v>智能运管中心</v>
          </cell>
        </row>
        <row r="2608">
          <cell r="A2608">
            <v>46003</v>
          </cell>
          <cell r="G2608">
            <v>30.9</v>
          </cell>
          <cell r="J2608" t="str">
            <v>市场经营拓展中心</v>
          </cell>
        </row>
        <row r="2609">
          <cell r="A2609">
            <v>46006</v>
          </cell>
          <cell r="G2609">
            <v>128.69999999999999</v>
          </cell>
          <cell r="J2609" t="str">
            <v>市场经营拓展中心</v>
          </cell>
        </row>
        <row r="2610">
          <cell r="A2610">
            <v>46006</v>
          </cell>
          <cell r="G2610">
            <v>20.3</v>
          </cell>
          <cell r="J2610" t="str">
            <v>数智管理中心</v>
          </cell>
        </row>
        <row r="2611">
          <cell r="A2611">
            <v>46006</v>
          </cell>
          <cell r="G2611">
            <v>5.0625</v>
          </cell>
          <cell r="J2611" t="str">
            <v>数智管理中心</v>
          </cell>
        </row>
        <row r="2612">
          <cell r="A2612">
            <v>46006</v>
          </cell>
          <cell r="G2612">
            <v>25</v>
          </cell>
          <cell r="J2612" t="str">
            <v>数智管理中心</v>
          </cell>
        </row>
        <row r="2613">
          <cell r="A2613">
            <v>46006</v>
          </cell>
          <cell r="G2613">
            <v>10</v>
          </cell>
          <cell r="J2613" t="str">
            <v>数智管理中心</v>
          </cell>
        </row>
        <row r="2614">
          <cell r="A2614">
            <v>46006</v>
          </cell>
          <cell r="G2614">
            <v>6</v>
          </cell>
          <cell r="J2614" t="str">
            <v>数智管理中心</v>
          </cell>
        </row>
        <row r="2615">
          <cell r="A2615">
            <v>46007</v>
          </cell>
          <cell r="G2615">
            <v>3</v>
          </cell>
          <cell r="J2615" t="str">
            <v>数智管理中心</v>
          </cell>
        </row>
        <row r="2616">
          <cell r="A2616">
            <v>46008</v>
          </cell>
          <cell r="G2616">
            <v>2.678131</v>
          </cell>
          <cell r="J2616" t="str">
            <v>智能运管中心</v>
          </cell>
        </row>
        <row r="2617">
          <cell r="A2617">
            <v>46008</v>
          </cell>
          <cell r="G2617">
            <v>12</v>
          </cell>
          <cell r="J2617" t="str">
            <v>数智管理中心</v>
          </cell>
        </row>
        <row r="2618">
          <cell r="A2618">
            <v>46008</v>
          </cell>
          <cell r="G2618">
            <v>20</v>
          </cell>
          <cell r="J2618" t="str">
            <v>数智管理中心</v>
          </cell>
        </row>
        <row r="2619">
          <cell r="A2619">
            <v>46008</v>
          </cell>
          <cell r="G2619">
            <v>39</v>
          </cell>
          <cell r="J2619" t="str">
            <v>数智管理中心</v>
          </cell>
        </row>
        <row r="2620">
          <cell r="A2620">
            <v>46009</v>
          </cell>
          <cell r="G2620">
            <v>16.8</v>
          </cell>
          <cell r="J2620" t="str">
            <v>数智管理中心</v>
          </cell>
        </row>
        <row r="2621">
          <cell r="A2621">
            <v>46009</v>
          </cell>
          <cell r="G2621">
            <v>35</v>
          </cell>
          <cell r="J2621" t="str">
            <v>数智管理中心</v>
          </cell>
        </row>
        <row r="2622">
          <cell r="A2622">
            <v>46009</v>
          </cell>
          <cell r="G2622">
            <v>1.7749999999999999</v>
          </cell>
          <cell r="J2622" t="str">
            <v>广东分公司</v>
          </cell>
        </row>
        <row r="2623">
          <cell r="A2623">
            <v>46009</v>
          </cell>
          <cell r="G2623">
            <v>56.7</v>
          </cell>
          <cell r="J2623" t="str">
            <v>数字建造中心</v>
          </cell>
        </row>
        <row r="2624">
          <cell r="A2624">
            <v>46009</v>
          </cell>
          <cell r="G2624">
            <v>51.84</v>
          </cell>
          <cell r="J2624" t="str">
            <v>数字建造中心</v>
          </cell>
        </row>
        <row r="2625">
          <cell r="A2625">
            <v>46009</v>
          </cell>
          <cell r="G2625">
            <v>252</v>
          </cell>
          <cell r="J2625" t="str">
            <v>智能运管中心</v>
          </cell>
        </row>
        <row r="2626">
          <cell r="A2626">
            <v>46010</v>
          </cell>
          <cell r="G2626">
            <v>9.5</v>
          </cell>
          <cell r="J2626" t="str">
            <v>数智管理中心</v>
          </cell>
        </row>
        <row r="2627">
          <cell r="A2627">
            <v>46010</v>
          </cell>
          <cell r="G2627">
            <v>8.1</v>
          </cell>
          <cell r="J2627" t="str">
            <v>数智管理中心</v>
          </cell>
        </row>
        <row r="2628">
          <cell r="A2628">
            <v>46010</v>
          </cell>
          <cell r="G2628">
            <v>10</v>
          </cell>
          <cell r="J2628" t="str">
            <v>广东分公司</v>
          </cell>
        </row>
        <row r="2629">
          <cell r="A2629">
            <v>46010</v>
          </cell>
          <cell r="G2629">
            <v>13.24</v>
          </cell>
          <cell r="J2629" t="str">
            <v>数字建造中心</v>
          </cell>
        </row>
        <row r="2630">
          <cell r="A2630">
            <v>46013</v>
          </cell>
          <cell r="G2630">
            <v>17</v>
          </cell>
          <cell r="J2630" t="str">
            <v>广东分公司</v>
          </cell>
        </row>
        <row r="2631">
          <cell r="A2631">
            <v>46013</v>
          </cell>
          <cell r="G2631">
            <v>71.703192000000001</v>
          </cell>
          <cell r="J2631" t="str">
            <v>智能运管中心</v>
          </cell>
        </row>
        <row r="2632">
          <cell r="A2632">
            <v>46013</v>
          </cell>
          <cell r="G2632">
            <v>40</v>
          </cell>
          <cell r="J2632" t="str">
            <v>数字建造中心</v>
          </cell>
        </row>
        <row r="2633">
          <cell r="A2633">
            <v>45993</v>
          </cell>
          <cell r="G2633">
            <v>21.568639999999998</v>
          </cell>
          <cell r="J2633" t="str">
            <v>广东分公司</v>
          </cell>
        </row>
        <row r="2634">
          <cell r="A2634">
            <v>46013</v>
          </cell>
          <cell r="G2634">
            <v>197.57317</v>
          </cell>
          <cell r="J2634" t="str">
            <v>智能运管中心</v>
          </cell>
        </row>
        <row r="2635">
          <cell r="A2635">
            <v>46013</v>
          </cell>
          <cell r="G2635">
            <v>5</v>
          </cell>
          <cell r="J2635" t="str">
            <v>市场经营拓展中心</v>
          </cell>
        </row>
        <row r="2636">
          <cell r="A2636">
            <v>46013</v>
          </cell>
          <cell r="G2636">
            <v>54</v>
          </cell>
          <cell r="J2636" t="str">
            <v>数字建造中心</v>
          </cell>
        </row>
        <row r="2637">
          <cell r="A2637">
            <v>46013</v>
          </cell>
          <cell r="G2637">
            <v>101.2256</v>
          </cell>
          <cell r="J2637" t="str">
            <v>数字建造中心</v>
          </cell>
        </row>
        <row r="2638">
          <cell r="A2638">
            <v>46014</v>
          </cell>
          <cell r="G2638">
            <v>39.712000000000003</v>
          </cell>
          <cell r="J2638" t="str">
            <v>数字建造中心</v>
          </cell>
        </row>
        <row r="2639">
          <cell r="A2639">
            <v>46014</v>
          </cell>
          <cell r="G2639">
            <v>15</v>
          </cell>
          <cell r="J2639" t="str">
            <v>数智管理中心</v>
          </cell>
        </row>
        <row r="2640">
          <cell r="A2640">
            <v>46014</v>
          </cell>
          <cell r="G2640">
            <v>325</v>
          </cell>
          <cell r="J2640" t="str">
            <v>数智管理中心</v>
          </cell>
        </row>
        <row r="2641">
          <cell r="A2641">
            <v>46014</v>
          </cell>
          <cell r="G2641">
            <v>75.599999999999994</v>
          </cell>
          <cell r="J2641" t="str">
            <v>数智管理中心</v>
          </cell>
        </row>
        <row r="2642">
          <cell r="A2642">
            <v>46014</v>
          </cell>
          <cell r="G2642">
            <v>10</v>
          </cell>
          <cell r="J2642" t="str">
            <v>数智管理中心</v>
          </cell>
        </row>
        <row r="2643">
          <cell r="A2643">
            <v>46014</v>
          </cell>
          <cell r="G2643">
            <v>30.930900000000001</v>
          </cell>
          <cell r="J2643" t="str">
            <v>市场经营拓展中心</v>
          </cell>
        </row>
        <row r="2644">
          <cell r="A2644">
            <v>46014</v>
          </cell>
          <cell r="G2644">
            <v>80</v>
          </cell>
          <cell r="J2644" t="str">
            <v>数智管理中心</v>
          </cell>
        </row>
        <row r="2645">
          <cell r="A2645">
            <v>46014</v>
          </cell>
          <cell r="G2645">
            <v>85</v>
          </cell>
          <cell r="J2645" t="str">
            <v>数智管理中心</v>
          </cell>
        </row>
        <row r="2646">
          <cell r="A2646">
            <v>46014</v>
          </cell>
          <cell r="G2646">
            <v>88</v>
          </cell>
          <cell r="J2646" t="str">
            <v>数智管理中心</v>
          </cell>
        </row>
        <row r="2647">
          <cell r="A2647">
            <v>46014</v>
          </cell>
          <cell r="G2647">
            <v>94.942400000000006</v>
          </cell>
          <cell r="J2647" t="str">
            <v>智能运管中心</v>
          </cell>
        </row>
        <row r="2648">
          <cell r="A2648">
            <v>46015</v>
          </cell>
          <cell r="G2648">
            <v>5.5904910000000001</v>
          </cell>
          <cell r="J2648" t="str">
            <v>广东分公司</v>
          </cell>
        </row>
        <row r="2649">
          <cell r="A2649">
            <v>46015</v>
          </cell>
          <cell r="G2649">
            <v>16.3</v>
          </cell>
          <cell r="J2649" t="str">
            <v>数智管理中心</v>
          </cell>
        </row>
        <row r="2650">
          <cell r="A2650">
            <v>46015</v>
          </cell>
          <cell r="G2650">
            <v>8.9252000000000002</v>
          </cell>
          <cell r="J2650" t="str">
            <v>智能运管中心</v>
          </cell>
        </row>
        <row r="2651">
          <cell r="A2651">
            <v>46015</v>
          </cell>
          <cell r="G2651">
            <v>29</v>
          </cell>
          <cell r="J2651" t="str">
            <v>数智管理中心</v>
          </cell>
        </row>
        <row r="2652">
          <cell r="A2652">
            <v>46015</v>
          </cell>
          <cell r="G2652">
            <v>15.98</v>
          </cell>
          <cell r="J2652" t="str">
            <v>数字建造中心</v>
          </cell>
        </row>
        <row r="2653">
          <cell r="A2653">
            <v>46015</v>
          </cell>
          <cell r="G2653">
            <v>136.1925</v>
          </cell>
          <cell r="J2653" t="str">
            <v>数字建造中心</v>
          </cell>
        </row>
        <row r="2654">
          <cell r="A2654">
            <v>46015</v>
          </cell>
          <cell r="G2654">
            <v>128.1</v>
          </cell>
          <cell r="J2654" t="str">
            <v>智能运管中心</v>
          </cell>
        </row>
        <row r="2655">
          <cell r="A2655">
            <v>46015</v>
          </cell>
          <cell r="G2655">
            <v>33.813450000000003</v>
          </cell>
          <cell r="J2655" t="str">
            <v>广东分公司</v>
          </cell>
        </row>
        <row r="2656">
          <cell r="A2656">
            <v>46016</v>
          </cell>
          <cell r="G2656">
            <v>29.211839999999999</v>
          </cell>
          <cell r="J2656" t="str">
            <v>智能运管中心</v>
          </cell>
        </row>
        <row r="2657">
          <cell r="A2657">
            <v>46016</v>
          </cell>
          <cell r="G2657">
            <v>9.3000000000000007</v>
          </cell>
          <cell r="J2657" t="str">
            <v>智能运管中心</v>
          </cell>
        </row>
        <row r="2658">
          <cell r="A2658">
            <v>46016</v>
          </cell>
          <cell r="G2658">
            <v>98.653739999999999</v>
          </cell>
          <cell r="J2658" t="str">
            <v>数智管理中心</v>
          </cell>
        </row>
        <row r="2659">
          <cell r="A2659">
            <v>46017</v>
          </cell>
          <cell r="G2659">
            <v>10</v>
          </cell>
          <cell r="J2659" t="str">
            <v>数字建造中心</v>
          </cell>
        </row>
        <row r="2660">
          <cell r="A2660">
            <v>46017</v>
          </cell>
          <cell r="G2660">
            <v>8.6118769999999998</v>
          </cell>
          <cell r="J2660" t="str">
            <v>广东分公司</v>
          </cell>
        </row>
        <row r="2661">
          <cell r="A2661">
            <v>46017</v>
          </cell>
          <cell r="G2661">
            <v>25.063110000000002</v>
          </cell>
          <cell r="J2661" t="str">
            <v>广东分公司</v>
          </cell>
        </row>
        <row r="2662">
          <cell r="A2662">
            <v>46017</v>
          </cell>
          <cell r="G2662">
            <v>10.767639000000001</v>
          </cell>
          <cell r="J2662" t="str">
            <v>广东分公司</v>
          </cell>
        </row>
        <row r="2663">
          <cell r="A2663">
            <v>46017</v>
          </cell>
          <cell r="G2663">
            <v>11.129593</v>
          </cell>
          <cell r="J2663" t="str">
            <v>广东分公司</v>
          </cell>
        </row>
        <row r="2664">
          <cell r="A2664">
            <v>46017</v>
          </cell>
          <cell r="G2664">
            <v>19.375491</v>
          </cell>
          <cell r="J2664" t="str">
            <v>广东分公司</v>
          </cell>
        </row>
        <row r="2665">
          <cell r="A2665">
            <v>46017</v>
          </cell>
          <cell r="G2665">
            <v>83.991</v>
          </cell>
          <cell r="J2665" t="str">
            <v>智能运管中心</v>
          </cell>
        </row>
        <row r="2666">
          <cell r="A2666">
            <v>46020</v>
          </cell>
          <cell r="G2666">
            <v>6.3</v>
          </cell>
          <cell r="J2666" t="str">
            <v>数智管理中心</v>
          </cell>
        </row>
        <row r="2667">
          <cell r="A2667">
            <v>46020</v>
          </cell>
          <cell r="G2667">
            <v>30</v>
          </cell>
          <cell r="J2667" t="str">
            <v>数智管理中心</v>
          </cell>
        </row>
        <row r="2668">
          <cell r="A2668">
            <v>46020</v>
          </cell>
          <cell r="G2668">
            <v>35.200000000000003</v>
          </cell>
          <cell r="J2668" t="str">
            <v>数智管理中心</v>
          </cell>
        </row>
        <row r="2669">
          <cell r="A2669">
            <v>46020</v>
          </cell>
          <cell r="G2669">
            <v>12.46</v>
          </cell>
          <cell r="J2669" t="str">
            <v>广东分公司</v>
          </cell>
        </row>
        <row r="2670">
          <cell r="A2670">
            <v>46020</v>
          </cell>
          <cell r="G2670">
            <v>39.6</v>
          </cell>
          <cell r="J2670" t="str">
            <v>数智管理中心</v>
          </cell>
        </row>
        <row r="2671">
          <cell r="A2671">
            <v>46020</v>
          </cell>
          <cell r="G2671">
            <v>40.879300000000001</v>
          </cell>
          <cell r="J2671" t="str">
            <v>福建分公司</v>
          </cell>
        </row>
        <row r="2672">
          <cell r="A2672">
            <v>46021</v>
          </cell>
          <cell r="G2672">
            <v>5.75</v>
          </cell>
          <cell r="J2672" t="str">
            <v>数智管理中心</v>
          </cell>
        </row>
        <row r="2673">
          <cell r="A2673">
            <v>46021</v>
          </cell>
          <cell r="G2673">
            <v>50.2</v>
          </cell>
          <cell r="J2673" t="str">
            <v>数智管理中心</v>
          </cell>
        </row>
        <row r="2674">
          <cell r="A2674">
            <v>46021</v>
          </cell>
          <cell r="G2674">
            <v>10</v>
          </cell>
          <cell r="J2674" t="str">
            <v>数字建造中心</v>
          </cell>
        </row>
        <row r="2675">
          <cell r="A2675">
            <v>46022</v>
          </cell>
          <cell r="G2675">
            <v>27</v>
          </cell>
          <cell r="J2675" t="str">
            <v>数智管理中心</v>
          </cell>
        </row>
        <row r="2676">
          <cell r="A2676">
            <v>46022</v>
          </cell>
          <cell r="G2676">
            <v>7.2</v>
          </cell>
          <cell r="J2676" t="str">
            <v>数智管理中心</v>
          </cell>
        </row>
        <row r="2677">
          <cell r="A2677">
            <v>46022</v>
          </cell>
          <cell r="G2677">
            <v>70</v>
          </cell>
          <cell r="J2677" t="str">
            <v>数智管理中心</v>
          </cell>
        </row>
        <row r="2678">
          <cell r="A2678">
            <v>46022</v>
          </cell>
          <cell r="G2678">
            <v>17.399999999999999</v>
          </cell>
          <cell r="J2678" t="str">
            <v>数字建造中心</v>
          </cell>
        </row>
        <row r="2679">
          <cell r="A2679">
            <v>46022</v>
          </cell>
          <cell r="G2679">
            <v>61.8</v>
          </cell>
          <cell r="J2679" t="str">
            <v>数智管理中心</v>
          </cell>
        </row>
        <row r="2680">
          <cell r="A2680">
            <v>46022</v>
          </cell>
          <cell r="G2680">
            <v>18</v>
          </cell>
          <cell r="J2680" t="str">
            <v>数智管理中心</v>
          </cell>
        </row>
        <row r="2681">
          <cell r="A2681">
            <v>46022</v>
          </cell>
          <cell r="G2681">
            <v>80</v>
          </cell>
          <cell r="J2681" t="str">
            <v>数智管理中心</v>
          </cell>
        </row>
        <row r="2682">
          <cell r="A2682">
            <v>46022</v>
          </cell>
          <cell r="G2682">
            <v>0.76500000000000001</v>
          </cell>
          <cell r="J2682" t="str">
            <v>智能运管中心</v>
          </cell>
        </row>
        <row r="2683">
          <cell r="A2683">
            <v>46022</v>
          </cell>
          <cell r="G2683">
            <v>1.42</v>
          </cell>
          <cell r="J2683" t="str">
            <v>智能运管中心</v>
          </cell>
        </row>
        <row r="2684">
          <cell r="A2684">
            <v>45992</v>
          </cell>
          <cell r="G2684">
            <v>8.9360999999999996E-2</v>
          </cell>
          <cell r="J2684" t="str">
            <v>智能运管中心</v>
          </cell>
        </row>
        <row r="2685">
          <cell r="A2685">
            <v>45994</v>
          </cell>
          <cell r="G2685">
            <v>0.21528</v>
          </cell>
          <cell r="J2685" t="str">
            <v>智能运管中心</v>
          </cell>
        </row>
        <row r="2686">
          <cell r="A2686">
            <v>45996</v>
          </cell>
          <cell r="G2686">
            <v>0.20919199999999999</v>
          </cell>
          <cell r="J2686" t="str">
            <v>智能运管中心</v>
          </cell>
        </row>
        <row r="2687">
          <cell r="A2687">
            <v>45997</v>
          </cell>
          <cell r="G2687">
            <v>0.23455000000000001</v>
          </cell>
          <cell r="J2687" t="str">
            <v>智能运管中心</v>
          </cell>
        </row>
        <row r="2688">
          <cell r="A2688">
            <v>45999</v>
          </cell>
          <cell r="G2688">
            <v>0.13761799999999999</v>
          </cell>
          <cell r="J2688" t="str">
            <v>智能运管中心</v>
          </cell>
        </row>
        <row r="2689">
          <cell r="A2689">
            <v>46000</v>
          </cell>
          <cell r="G2689">
            <v>0.263071</v>
          </cell>
          <cell r="J2689" t="str">
            <v>智能运管中心</v>
          </cell>
        </row>
        <row r="2690">
          <cell r="A2690">
            <v>46000</v>
          </cell>
          <cell r="G2690">
            <v>0.12310500000000001</v>
          </cell>
          <cell r="J2690" t="str">
            <v>智能运管中心</v>
          </cell>
        </row>
        <row r="2691">
          <cell r="A2691">
            <v>45992</v>
          </cell>
          <cell r="G2691">
            <v>0.24060400000000001</v>
          </cell>
          <cell r="J2691" t="str">
            <v>智能运管中心</v>
          </cell>
        </row>
        <row r="2692">
          <cell r="A2692">
            <v>45992</v>
          </cell>
          <cell r="G2692">
            <v>0.111804</v>
          </cell>
          <cell r="J2692" t="str">
            <v>智能运管中心</v>
          </cell>
        </row>
        <row r="2693">
          <cell r="A2693">
            <v>45993</v>
          </cell>
          <cell r="G2693">
            <v>0.241841</v>
          </cell>
          <cell r="J2693" t="str">
            <v>智能运管中心</v>
          </cell>
        </row>
        <row r="2694">
          <cell r="A2694">
            <v>46000</v>
          </cell>
          <cell r="G2694">
            <v>0.27381499999999998</v>
          </cell>
          <cell r="J2694" t="str">
            <v>智能运管中心</v>
          </cell>
        </row>
        <row r="2695">
          <cell r="A2695">
            <v>46001</v>
          </cell>
          <cell r="G2695">
            <v>0.21657299999999999</v>
          </cell>
          <cell r="J2695" t="str">
            <v>智能运管中心</v>
          </cell>
        </row>
        <row r="2696">
          <cell r="A2696">
            <v>46002</v>
          </cell>
          <cell r="G2696">
            <v>0.177845</v>
          </cell>
          <cell r="J2696" t="str">
            <v>智能运管中心</v>
          </cell>
        </row>
        <row r="2697">
          <cell r="A2697">
            <v>46003</v>
          </cell>
          <cell r="G2697">
            <v>0.18309500000000001</v>
          </cell>
          <cell r="J2697" t="str">
            <v>智能运管中心</v>
          </cell>
        </row>
        <row r="2698">
          <cell r="A2698">
            <v>46006</v>
          </cell>
          <cell r="G2698">
            <v>6.0229999999999999E-2</v>
          </cell>
          <cell r="J2698" t="str">
            <v>智能运管中心</v>
          </cell>
        </row>
        <row r="2699">
          <cell r="A2699">
            <v>46006</v>
          </cell>
          <cell r="G2699">
            <v>8.2933999999999994E-2</v>
          </cell>
          <cell r="J2699" t="str">
            <v>智能运管中心</v>
          </cell>
        </row>
        <row r="2700">
          <cell r="A2700">
            <v>46006</v>
          </cell>
          <cell r="G2700">
            <v>0.214306</v>
          </cell>
          <cell r="J2700" t="str">
            <v>智能运管中心</v>
          </cell>
        </row>
        <row r="2701">
          <cell r="A2701">
            <v>46007</v>
          </cell>
          <cell r="G2701">
            <v>0.105355</v>
          </cell>
          <cell r="J2701" t="str">
            <v>智能运管中心</v>
          </cell>
        </row>
        <row r="2702">
          <cell r="A2702">
            <v>46008</v>
          </cell>
          <cell r="G2702">
            <v>0.107476</v>
          </cell>
          <cell r="J2702" t="str">
            <v>智能运管中心</v>
          </cell>
        </row>
        <row r="2703">
          <cell r="A2703">
            <v>46009</v>
          </cell>
          <cell r="G2703">
            <v>0.115719</v>
          </cell>
          <cell r="J2703" t="str">
            <v>智能运管中心</v>
          </cell>
        </row>
        <row r="2704">
          <cell r="A2704">
            <v>46010</v>
          </cell>
          <cell r="G2704">
            <v>8.0657999999999994E-2</v>
          </cell>
          <cell r="J2704" t="str">
            <v>智能运管中心</v>
          </cell>
        </row>
        <row r="2705">
          <cell r="A2705">
            <v>46013</v>
          </cell>
          <cell r="G2705">
            <v>4.0194000000000001E-2</v>
          </cell>
          <cell r="J2705" t="str">
            <v>智能运管中心</v>
          </cell>
        </row>
        <row r="2706">
          <cell r="A2706">
            <v>46013</v>
          </cell>
          <cell r="G2706">
            <v>9.3811000000000005E-2</v>
          </cell>
          <cell r="J2706" t="str">
            <v>智能运管中心</v>
          </cell>
        </row>
        <row r="2707">
          <cell r="A2707">
            <v>46013</v>
          </cell>
          <cell r="G2707">
            <v>2.0070000000000001E-3</v>
          </cell>
          <cell r="J2707" t="str">
            <v>智能运管中心</v>
          </cell>
        </row>
        <row r="2708">
          <cell r="A2708">
            <v>46014</v>
          </cell>
          <cell r="G2708">
            <v>5.1510000000000002E-3</v>
          </cell>
          <cell r="J2708" t="str">
            <v>智能运管中心</v>
          </cell>
        </row>
        <row r="2709">
          <cell r="A2709">
            <v>46016</v>
          </cell>
          <cell r="G2709">
            <v>2.3379999999999998E-3</v>
          </cell>
          <cell r="J2709" t="str">
            <v>智能运管中心</v>
          </cell>
        </row>
        <row r="2710">
          <cell r="A2710">
            <v>46017</v>
          </cell>
          <cell r="G2710">
            <v>2.114E-3</v>
          </cell>
          <cell r="J2710" t="str">
            <v>智能运管中心</v>
          </cell>
        </row>
        <row r="2711">
          <cell r="A2711">
            <v>46020</v>
          </cell>
          <cell r="G2711">
            <v>1.3159999999999999E-3</v>
          </cell>
          <cell r="J2711" t="str">
            <v>智能运管中心</v>
          </cell>
        </row>
        <row r="2712">
          <cell r="A2712">
            <v>46020</v>
          </cell>
          <cell r="G2712">
            <v>1.2930000000000001E-3</v>
          </cell>
          <cell r="J2712" t="str">
            <v>智能运管中心</v>
          </cell>
        </row>
        <row r="2713">
          <cell r="A2713">
            <v>46020</v>
          </cell>
          <cell r="G2713">
            <v>1.2999999999999999E-5</v>
          </cell>
          <cell r="J2713" t="str">
            <v>智能运管中心</v>
          </cell>
        </row>
        <row r="2714">
          <cell r="A2714">
            <v>46021</v>
          </cell>
          <cell r="G2714">
            <v>4.0990000000000002E-3</v>
          </cell>
          <cell r="J2714" t="str">
            <v>智能运管中心</v>
          </cell>
        </row>
        <row r="2715">
          <cell r="A2715">
            <v>46022</v>
          </cell>
          <cell r="G2715">
            <v>2.2880000000000001E-3</v>
          </cell>
          <cell r="J2715" t="str">
            <v>智能运管中心</v>
          </cell>
        </row>
        <row r="2717">
          <cell r="A2717">
            <v>46026</v>
          </cell>
          <cell r="G2717">
            <v>36</v>
          </cell>
          <cell r="J2717" t="str">
            <v>广东分公司</v>
          </cell>
        </row>
        <row r="2718">
          <cell r="A2718">
            <v>46026</v>
          </cell>
          <cell r="G2718">
            <v>5.0625</v>
          </cell>
          <cell r="J2718" t="str">
            <v>数智管理中心</v>
          </cell>
        </row>
        <row r="2719">
          <cell r="A2719">
            <v>46030</v>
          </cell>
          <cell r="G2719">
            <v>74.25</v>
          </cell>
          <cell r="J2719" t="str">
            <v>数智管理中心</v>
          </cell>
        </row>
        <row r="2720">
          <cell r="A2720">
            <v>46031</v>
          </cell>
          <cell r="G2720">
            <v>1.5</v>
          </cell>
          <cell r="J2720" t="str">
            <v>数智管理中心</v>
          </cell>
        </row>
      </sheetData>
      <sheetData sheetId="6"/>
      <sheetData sheetId="7"/>
      <sheetData sheetId="8"/>
      <sheetData sheetId="9"/>
      <sheetData sheetId="10"/>
      <sheetData sheetId="11">
        <row r="1">
          <cell r="Q1" t="str">
            <v>股份内所有公司名字集合（不断往下加）</v>
          </cell>
        </row>
        <row r="2">
          <cell r="Q2" t="str">
            <v>上海市城市建设设计研究总院（集团）有限公司</v>
          </cell>
        </row>
        <row r="3">
          <cell r="Q3" t="str">
            <v>上海市地下空间设计研究总院有限公司</v>
          </cell>
        </row>
        <row r="4">
          <cell r="Q4" t="str">
            <v>上海城建审图咨询有限公司</v>
          </cell>
        </row>
        <row r="5">
          <cell r="Q5" t="str">
            <v>合肥市市政设计研究总院有限公司</v>
          </cell>
        </row>
        <row r="6">
          <cell r="Q6" t="str">
            <v>上海城建城市运营（集团）有限公司</v>
          </cell>
        </row>
        <row r="7">
          <cell r="Q7" t="str">
            <v>上海市政养护管理有限公司</v>
          </cell>
        </row>
        <row r="8">
          <cell r="Q8" t="str">
            <v>上海浦江桥隧运营管理有限公司</v>
          </cell>
        </row>
        <row r="9">
          <cell r="Q9" t="str">
            <v>上海城建养护管理有限公司</v>
          </cell>
        </row>
        <row r="10">
          <cell r="Q10" t="str">
            <v>上海隧道工程股份有限公司</v>
          </cell>
        </row>
        <row r="11">
          <cell r="Q11" t="str">
            <v>上海煤气第二管线工程有限公司</v>
          </cell>
        </row>
        <row r="12">
          <cell r="Q12" t="str">
            <v>上海公路桥梁（集团）有限公司</v>
          </cell>
        </row>
        <row r="13">
          <cell r="Q13" t="str">
            <v>上海城建市政工程（集团）有限公司</v>
          </cell>
        </row>
        <row r="14">
          <cell r="Q14" t="str">
            <v>上海隧达建筑装饰工程有限公司</v>
          </cell>
        </row>
        <row r="15">
          <cell r="Q15" t="str">
            <v>上海燃气工程设计研究有限公司</v>
          </cell>
        </row>
        <row r="16">
          <cell r="Q16" t="str">
            <v>上海煤气第一管线工程有限公司</v>
          </cell>
        </row>
        <row r="17">
          <cell r="Q17" t="str">
            <v>上海瑞腾国际置业有限公司</v>
          </cell>
        </row>
        <row r="18">
          <cell r="Q18" t="str">
            <v>上海浦东混凝土制品有限公司</v>
          </cell>
        </row>
        <row r="19">
          <cell r="Q19" t="str">
            <v>上海隧峰房地产开发有限公司</v>
          </cell>
        </row>
        <row r="20">
          <cell r="Q20" t="str">
            <v>杭州晟文建设发展有限公司</v>
          </cell>
        </row>
        <row r="21">
          <cell r="Q21" t="str">
            <v>上海基础设施建设发展（集团）有限公司</v>
          </cell>
        </row>
        <row r="22">
          <cell r="Q22" t="str">
            <v>上海隧道工程有限公司</v>
          </cell>
        </row>
        <row r="23">
          <cell r="Q23" t="str">
            <v>上海城建投资发展有限公司</v>
          </cell>
        </row>
        <row r="24">
          <cell r="Q24" t="str">
            <v>上海城建国际工程有限公司</v>
          </cell>
        </row>
        <row r="25">
          <cell r="Q25" t="str">
            <v>上海上隧实业有限公司</v>
          </cell>
        </row>
        <row r="26">
          <cell r="Q26" t="str">
            <v>上海建元投资有限公司</v>
          </cell>
        </row>
        <row r="27">
          <cell r="Q27" t="str">
            <v>上海城建置业发展有限公司</v>
          </cell>
        </row>
        <row r="28">
          <cell r="Q28" t="str">
            <v>上海市地下空间开发实业有限公司</v>
          </cell>
        </row>
        <row r="29">
          <cell r="Q29" t="str">
            <v>上海城建物资有限公司</v>
          </cell>
        </row>
        <row r="30">
          <cell r="Q30" t="str">
            <v>上海城建水务工程有限公司</v>
          </cell>
        </row>
        <row r="31">
          <cell r="Q31" t="str">
            <v>上海水务建设工程有限公司</v>
          </cell>
        </row>
        <row r="32">
          <cell r="Q32" t="str">
            <v>上海黄山合城置业有限公司</v>
          </cell>
        </row>
        <row r="33">
          <cell r="Q33" t="str">
            <v>上海隧道股份（香港）有限公司</v>
          </cell>
        </row>
        <row r="34">
          <cell r="Q34" t="str">
            <v>上海隧道工程股份（新加坡）有限公司</v>
          </cell>
        </row>
        <row r="35">
          <cell r="Q35" t="str">
            <v>上海智能交通有限公司</v>
          </cell>
        </row>
        <row r="36">
          <cell r="Q36" t="str">
            <v>上海城建集团印度基础设施私人有限公司</v>
          </cell>
        </row>
        <row r="37">
          <cell r="Q37" t="str">
            <v>上海城建市政工程(集团)有限公司第五分公司</v>
          </cell>
        </row>
        <row r="38">
          <cell r="Q38" t="str">
            <v>杭州建元隧道发展有限公司</v>
          </cell>
        </row>
        <row r="39">
          <cell r="Q39" t="str">
            <v>上海城建滨江置业有限公司</v>
          </cell>
        </row>
        <row r="40">
          <cell r="Q40" t="str">
            <v>上海隧道工程有限公司盾构工程分公司</v>
          </cell>
        </row>
        <row r="41">
          <cell r="Q41" t="str">
            <v>上海地空停车管理有限公司</v>
          </cell>
        </row>
        <row r="42">
          <cell r="Q42" t="str">
            <v>上海建元财务管理有限公司</v>
          </cell>
        </row>
        <row r="43">
          <cell r="Q43" t="str">
            <v>上海成基市政建设发展有限公司</v>
          </cell>
        </row>
        <row r="44">
          <cell r="Q44" t="str">
            <v>上海能源建设集团有限公司</v>
          </cell>
        </row>
        <row r="45">
          <cell r="Q45" t="str">
            <v>浙江长三角城建有限公司</v>
          </cell>
        </row>
        <row r="46">
          <cell r="Q46" t="str">
            <v>上海城建数字产业集团有限公司</v>
          </cell>
        </row>
        <row r="47">
          <cell r="Q47" t="str">
            <v>城盾隧安地下工程有限公司</v>
          </cell>
        </row>
        <row r="48">
          <cell r="Q48" t="str">
            <v>上海隧道工程股份有限公司-澳门分公司</v>
          </cell>
        </row>
        <row r="49">
          <cell r="Q49" t="str">
            <v>上海地空防护设备有限公司</v>
          </cell>
        </row>
        <row r="50">
          <cell r="Q50" t="str">
            <v>上海铭弘物业管理有限公司</v>
          </cell>
        </row>
        <row r="51">
          <cell r="Q51" t="str">
            <v>上海城建智慧城市运营管理有限公司</v>
          </cell>
        </row>
        <row r="52">
          <cell r="Q52" t="str">
            <v>上海停车信息科技有限公司</v>
          </cell>
        </row>
        <row r="53">
          <cell r="Q53" t="str">
            <v>上海城建物业管理有限公司</v>
          </cell>
        </row>
        <row r="54">
          <cell r="Q54" t="str">
            <v>上海建元资产管理有限公司</v>
          </cell>
        </row>
        <row r="55">
          <cell r="Q55" t="str">
            <v>上海城建市政工程(集团)有限公司</v>
          </cell>
        </row>
        <row r="56">
          <cell r="Q56" t="str">
            <v>上海元晟融资租赁有限公司</v>
          </cell>
        </row>
        <row r="57">
          <cell r="Q57" t="str">
            <v>上海城建（广东）科技创新与产业研究有限公司</v>
          </cell>
        </row>
        <row r="58">
          <cell r="Q58" t="str">
            <v>上海瑞锦诚物业服务有限公司</v>
          </cell>
        </row>
        <row r="59">
          <cell r="Q59" t="str">
            <v>上海能源建设工程设计研究有限公司</v>
          </cell>
        </row>
        <row r="60">
          <cell r="Q60" t="str">
            <v>上海晟元商业保理有限公司</v>
          </cell>
        </row>
        <row r="61">
          <cell r="Q61" t="str">
            <v>上海建元云链科技有限公司</v>
          </cell>
        </row>
        <row r="62">
          <cell r="Q62" t="str">
            <v>上海城市环境集团有限公司</v>
          </cell>
        </row>
        <row r="63">
          <cell r="Q63" t="str">
            <v>浙江长三角规划设计研究咨询有限公司</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365.kdocs.cn/l/cv8XwtBXruxv" TargetMode="External"/><Relationship Id="rId7" Type="http://schemas.openxmlformats.org/officeDocument/2006/relationships/hyperlink" Target="https://365.kdocs.cn/l/cpTJeJtw4bIg" TargetMode="External"/><Relationship Id="rId2" Type="http://schemas.openxmlformats.org/officeDocument/2006/relationships/hyperlink" Target="https://365.kdocs.cn/l/cib8FlqKzy0M" TargetMode="External"/><Relationship Id="rId1" Type="http://schemas.openxmlformats.org/officeDocument/2006/relationships/hyperlink" Target="https://365.kdocs.cn/l/cbojOC2qkjRz" TargetMode="External"/><Relationship Id="rId6" Type="http://schemas.openxmlformats.org/officeDocument/2006/relationships/hyperlink" Target="https://365.kdocs.cn/l/coSZkPtBYXIR" TargetMode="External"/><Relationship Id="rId5" Type="http://schemas.openxmlformats.org/officeDocument/2006/relationships/hyperlink" Target="https://365.kdocs.cn/l/ccRYuu9K8LKt" TargetMode="External"/><Relationship Id="rId4" Type="http://schemas.openxmlformats.org/officeDocument/2006/relationships/hyperlink" Target="https://365.kdocs.cn/l/cfNVE3fWeh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
  <sheetViews>
    <sheetView showGridLines="0" workbookViewId="0">
      <selection activeCell="T7" sqref="T7"/>
    </sheetView>
  </sheetViews>
  <sheetFormatPr defaultColWidth="9" defaultRowHeight="13.5" x14ac:dyDescent="0.15"/>
  <cols>
    <col min="2" max="2" width="9.125" customWidth="1"/>
    <col min="3" max="3" width="23" customWidth="1"/>
    <col min="4" max="4" width="4.25" customWidth="1"/>
    <col min="5" max="6" width="14" customWidth="1"/>
    <col min="7" max="9" width="4.25" customWidth="1"/>
    <col min="10" max="11" width="14.125" customWidth="1"/>
    <col min="12" max="14" width="4.25" customWidth="1"/>
    <col min="15" max="16" width="14" customWidth="1"/>
    <col min="17" max="18" width="4.25" customWidth="1"/>
    <col min="20" max="20" width="10.375"/>
  </cols>
  <sheetData>
    <row r="1" spans="1:28" ht="57" customHeight="1" x14ac:dyDescent="0.15">
      <c r="B1" s="79"/>
      <c r="C1" s="79"/>
      <c r="D1" s="79"/>
      <c r="E1" s="87"/>
      <c r="F1" s="308"/>
      <c r="H1" s="309" t="s">
        <v>0</v>
      </c>
      <c r="J1" s="309"/>
      <c r="K1" s="79"/>
      <c r="L1" s="79"/>
      <c r="M1" s="79"/>
      <c r="N1" s="79"/>
      <c r="O1" s="310"/>
      <c r="P1" s="79"/>
      <c r="Q1" s="79"/>
    </row>
    <row r="2" spans="1:28" ht="38.25" x14ac:dyDescent="0.15">
      <c r="A2" s="79"/>
      <c r="B2" s="312"/>
      <c r="C2" s="312"/>
      <c r="D2" s="312" t="s">
        <v>1</v>
      </c>
      <c r="E2" s="312"/>
      <c r="F2" s="313">
        <f>K16-'公司-汇总页'!C72</f>
        <v>245.73318872364399</v>
      </c>
      <c r="G2" s="314"/>
      <c r="H2" s="315"/>
      <c r="I2" s="316"/>
      <c r="J2" s="312"/>
      <c r="K2" s="316"/>
      <c r="L2" s="312" t="s">
        <v>2</v>
      </c>
      <c r="M2" s="316"/>
      <c r="N2" s="316"/>
      <c r="O2" s="313"/>
      <c r="P2" s="313">
        <f>O16-'公司-汇总页'!D72</f>
        <v>4865.1794600000003</v>
      </c>
      <c r="Q2" s="316"/>
      <c r="R2" s="314"/>
      <c r="S2" s="79"/>
      <c r="T2" s="79"/>
    </row>
    <row r="3" spans="1:28" ht="16.5" x14ac:dyDescent="0.15">
      <c r="A3" s="79"/>
      <c r="B3" s="317"/>
      <c r="C3" s="317"/>
      <c r="D3" s="318"/>
      <c r="E3" s="317"/>
      <c r="F3" s="319"/>
      <c r="G3" s="317"/>
      <c r="H3" s="317"/>
      <c r="I3" s="317"/>
      <c r="J3" s="317"/>
      <c r="K3" s="317"/>
      <c r="L3" s="317"/>
      <c r="M3" s="317"/>
      <c r="N3" s="317"/>
      <c r="O3" s="317"/>
      <c r="P3" s="317"/>
      <c r="Q3" s="317"/>
      <c r="R3" s="317"/>
      <c r="S3" s="79"/>
      <c r="T3" s="79"/>
    </row>
    <row r="4" spans="1:28" ht="24.75" x14ac:dyDescent="0.15">
      <c r="A4" s="79"/>
      <c r="B4" s="320"/>
      <c r="C4" s="321"/>
      <c r="D4" s="322"/>
      <c r="E4" s="322"/>
      <c r="F4" s="322"/>
      <c r="G4" s="322"/>
      <c r="H4" s="321"/>
      <c r="I4" s="322"/>
      <c r="J4" s="322"/>
      <c r="K4" s="322"/>
      <c r="L4" s="322"/>
      <c r="M4" s="321"/>
      <c r="N4" s="322"/>
      <c r="O4" s="322"/>
      <c r="P4" s="322"/>
      <c r="Q4" s="322"/>
      <c r="R4" s="323"/>
      <c r="S4" s="79"/>
      <c r="T4" s="79"/>
      <c r="AB4" s="4"/>
    </row>
    <row r="5" spans="1:28" ht="24.75" x14ac:dyDescent="0.15">
      <c r="A5" s="79"/>
      <c r="B5" s="324"/>
      <c r="C5" s="325"/>
      <c r="D5" s="326"/>
      <c r="E5" s="327"/>
      <c r="F5" s="327"/>
      <c r="G5" s="326"/>
      <c r="H5" s="325"/>
      <c r="I5" s="327"/>
      <c r="J5" s="327"/>
      <c r="K5" s="327"/>
      <c r="L5" s="326"/>
      <c r="M5" s="325"/>
      <c r="N5" s="326"/>
      <c r="O5" s="327"/>
      <c r="P5" s="327"/>
      <c r="Q5" s="326"/>
      <c r="R5" s="328"/>
      <c r="S5" s="79"/>
      <c r="T5" s="79"/>
      <c r="AB5" s="4"/>
    </row>
    <row r="6" spans="1:28" ht="36" customHeight="1" x14ac:dyDescent="0.15">
      <c r="A6" s="79"/>
      <c r="B6" s="324"/>
      <c r="C6" s="325"/>
      <c r="D6" s="326"/>
      <c r="E6" s="327" t="s">
        <v>3</v>
      </c>
      <c r="F6" s="327" t="s">
        <v>4</v>
      </c>
      <c r="G6" s="326"/>
      <c r="H6" s="325"/>
      <c r="I6" s="326"/>
      <c r="J6" s="327" t="s">
        <v>5</v>
      </c>
      <c r="K6" s="327" t="s">
        <v>6</v>
      </c>
      <c r="L6" s="326"/>
      <c r="M6" s="325"/>
      <c r="N6" s="326"/>
      <c r="O6" s="327" t="s">
        <v>7</v>
      </c>
      <c r="P6" s="327" t="s">
        <v>8</v>
      </c>
      <c r="Q6" s="326"/>
      <c r="R6" s="328"/>
      <c r="S6" s="79"/>
      <c r="T6" s="79"/>
    </row>
    <row r="7" spans="1:28" ht="36" customHeight="1" x14ac:dyDescent="0.15">
      <c r="A7" s="79"/>
      <c r="B7" s="329">
        <v>1</v>
      </c>
      <c r="C7" s="330" t="s">
        <v>9</v>
      </c>
      <c r="D7" s="326"/>
      <c r="E7" s="331">
        <f ca="1">OFFSET('公司-汇总页'!$E$12,0,$B$7-1)</f>
        <v>421.40630299999998</v>
      </c>
      <c r="F7" s="331">
        <f ca="1">OFFSET('公司-汇总页'!$E$22,0,$B$7-1)</f>
        <v>198.40684318411999</v>
      </c>
      <c r="G7" s="332"/>
      <c r="H7" s="333"/>
      <c r="I7" s="332"/>
      <c r="J7" s="331">
        <f ca="1">OFFSET('公司-汇总页'!$E$32,0,$B$7-1)</f>
        <v>398.57198396226403</v>
      </c>
      <c r="K7" s="331">
        <f ca="1">OFFSET('公司-汇总页'!$E$42,0,$B$7-1)</f>
        <v>187.34607847558399</v>
      </c>
      <c r="L7" s="332"/>
      <c r="M7" s="333"/>
      <c r="N7" s="332"/>
      <c r="O7" s="331">
        <f ca="1">OFFSET('公司-汇总页'!$E$52,0,$B$7-1)</f>
        <v>1235.428091</v>
      </c>
      <c r="P7" s="331">
        <f ca="1">OFFSET('公司-汇总页'!$E$62,0,$B$7-1)</f>
        <v>669.62430285266998</v>
      </c>
      <c r="Q7" s="334"/>
      <c r="R7" s="328"/>
      <c r="S7" s="79"/>
      <c r="T7" s="79"/>
    </row>
    <row r="8" spans="1:28" ht="36" customHeight="1" x14ac:dyDescent="0.15">
      <c r="A8" s="79"/>
      <c r="B8" s="335">
        <f>B7</f>
        <v>1</v>
      </c>
      <c r="C8" s="330" t="s">
        <v>10</v>
      </c>
      <c r="D8" s="326"/>
      <c r="E8" s="331">
        <f ca="1">OFFSET('公司-汇总页'!$Q$12,0,$B$7-1)</f>
        <v>181.146253</v>
      </c>
      <c r="F8" s="331">
        <f ca="1">OFFSET('公司-汇总页'!$Q$22,0,$B$7-1)</f>
        <v>61.703545100313598</v>
      </c>
      <c r="G8" s="332"/>
      <c r="H8" s="333"/>
      <c r="I8" s="332"/>
      <c r="J8" s="331">
        <f ca="1">OFFSET('公司-汇总页'!$Q$32,0,$B$7-1)</f>
        <v>170.892691509434</v>
      </c>
      <c r="K8" s="331">
        <f ca="1">OFFSET('公司-汇总页'!$Q$42,0,$B$7-1)</f>
        <v>58.210891604069303</v>
      </c>
      <c r="L8" s="332"/>
      <c r="M8" s="333"/>
      <c r="N8" s="332"/>
      <c r="O8" s="331">
        <f ca="1">OFFSET('公司-汇总页'!$Q$52,0,$B$7-1)</f>
        <v>625.73116700000003</v>
      </c>
      <c r="P8" s="331">
        <f ca="1">OFFSET('公司-汇总页'!$Q$62,0,$B$7-1)</f>
        <v>254.46130199342099</v>
      </c>
      <c r="Q8" s="336"/>
      <c r="R8" s="328"/>
      <c r="S8" s="79"/>
    </row>
    <row r="9" spans="1:28" ht="36" customHeight="1" x14ac:dyDescent="0.15">
      <c r="A9" s="79"/>
      <c r="B9" s="335">
        <f>B8</f>
        <v>1</v>
      </c>
      <c r="C9" s="330" t="s">
        <v>11</v>
      </c>
      <c r="D9" s="326"/>
      <c r="E9" s="338">
        <f t="shared" ref="E9:K9" ca="1" si="0">E8/E7</f>
        <v>0.429861280456453</v>
      </c>
      <c r="F9" s="338">
        <f t="shared" ca="1" si="0"/>
        <v>0.31099504487883611</v>
      </c>
      <c r="G9" s="334"/>
      <c r="H9" s="339"/>
      <c r="I9" s="334"/>
      <c r="J9" s="338">
        <f t="shared" ca="1" si="0"/>
        <v>0.42876242783189139</v>
      </c>
      <c r="K9" s="338">
        <f t="shared" ca="1" si="0"/>
        <v>0.31071315758368373</v>
      </c>
      <c r="L9" s="334"/>
      <c r="M9" s="339"/>
      <c r="N9" s="334"/>
      <c r="O9" s="338">
        <f ca="1">O8/O7</f>
        <v>0.50648934693844516</v>
      </c>
      <c r="P9" s="338">
        <f ca="1">P8/P7</f>
        <v>0.38000607341966097</v>
      </c>
      <c r="Q9" s="336"/>
      <c r="R9" s="328"/>
      <c r="S9" s="79"/>
      <c r="T9" s="79"/>
    </row>
    <row r="10" spans="1:28" ht="36" customHeight="1" x14ac:dyDescent="0.15">
      <c r="A10" s="79"/>
      <c r="B10" s="335"/>
      <c r="C10" s="340"/>
      <c r="D10" s="326"/>
      <c r="E10" s="341"/>
      <c r="F10" s="341"/>
      <c r="G10" s="334"/>
      <c r="H10" s="339"/>
      <c r="I10" s="334"/>
      <c r="J10" s="341"/>
      <c r="K10" s="341"/>
      <c r="L10" s="334"/>
      <c r="M10" s="339"/>
      <c r="N10" s="334"/>
      <c r="O10" s="341"/>
      <c r="P10" s="341"/>
      <c r="Q10" s="334"/>
      <c r="R10" s="328"/>
      <c r="S10" s="79"/>
      <c r="T10" s="79"/>
    </row>
    <row r="11" spans="1:28" ht="36" customHeight="1" x14ac:dyDescent="0.15">
      <c r="A11" s="79"/>
      <c r="B11" s="329" t="s">
        <v>12</v>
      </c>
      <c r="C11" s="330" t="s">
        <v>13</v>
      </c>
      <c r="D11" s="326"/>
      <c r="E11" s="331">
        <f ca="1">SUM(OFFSET('公司-汇总页'!$E$12,0,(MATCH(B11,{"一","二","三","四"},0)-1)*3,1,3))</f>
        <v>1316.706803</v>
      </c>
      <c r="F11" s="331">
        <f ca="1">SUM(OFFSET('公司-汇总页'!$E$22,0,(MATCH(B11,{"一","二","三","四"},0)-1)*3,1,3))</f>
        <v>502.58661380172816</v>
      </c>
      <c r="G11" s="332"/>
      <c r="H11" s="333"/>
      <c r="I11" s="332"/>
      <c r="J11" s="331">
        <f ca="1">SUM(OFFSET('公司-汇总页'!$E$32,0,(MATCH(B11,{"一","二","三","四"},0)-1)*3,1,3))</f>
        <v>1242.251518507634</v>
      </c>
      <c r="K11" s="331">
        <f ca="1">SUM(OFFSET('公司-汇总页'!$E$42,0,(MATCH(B11,{"一","二","三","四"},0)-1)*3,1,3))</f>
        <v>474.11720043416437</v>
      </c>
      <c r="L11" s="332"/>
      <c r="M11" s="333"/>
      <c r="N11" s="332"/>
      <c r="O11" s="331">
        <f ca="1">SUM(OFFSET('公司-汇总页'!$E$52,0,(MATCH(B11,{"一","二","三","四"},0)-1)*3,1,3))</f>
        <v>4718.5956379999998</v>
      </c>
      <c r="P11" s="331">
        <f ca="1">SUM(OFFSET('公司-汇总页'!$E$62,0,(MATCH(B11,{"一","二","三","四"},0)-1)*3,1,3))</f>
        <v>2222.2986845739792</v>
      </c>
      <c r="Q11" s="334"/>
      <c r="R11" s="328"/>
      <c r="S11" s="79"/>
      <c r="T11" s="79"/>
    </row>
    <row r="12" spans="1:28" ht="36" customHeight="1" x14ac:dyDescent="0.15">
      <c r="A12" s="79"/>
      <c r="B12" s="335" t="str">
        <f>B11</f>
        <v>一</v>
      </c>
      <c r="C12" s="330" t="s">
        <v>14</v>
      </c>
      <c r="D12" s="326"/>
      <c r="E12" s="331">
        <f ca="1">SUM(OFFSET('公司-汇总页'!$Q$12,0,(MATCH(B11,{"一","二","三","四"},0)-1)*3,1,3))</f>
        <v>557.728253</v>
      </c>
      <c r="F12" s="331">
        <f ca="1">SUM(OFFSET('公司-汇总页'!$Q$22,0,(MATCH(B11,{"一","二","三","四"},0)-1)*3,1,3))</f>
        <v>180.48054510031358</v>
      </c>
      <c r="G12" s="332"/>
      <c r="H12" s="333"/>
      <c r="I12" s="332"/>
      <c r="J12" s="331">
        <f ca="1">SUM(OFFSET('公司-汇总页'!$Q$32,0,(MATCH(B11,{"一","二","三","四"},0)-1)*3,1,3))</f>
        <v>526.15872924528298</v>
      </c>
      <c r="K12" s="331">
        <f ca="1">SUM(OFFSET('公司-汇总页'!$Q$42,0,(MATCH(B11,{"一","二","三","四"},0)-1)*3,1,3))</f>
        <v>170.2646651889749</v>
      </c>
      <c r="L12" s="332"/>
      <c r="M12" s="333"/>
      <c r="N12" s="332"/>
      <c r="O12" s="331">
        <f ca="1">SUM(OFFSET('公司-汇总页'!$Q$52,0,(MATCH(B11,{"一","二","三","四"},0)-1)*3,1,3))</f>
        <v>3120.1604119999997</v>
      </c>
      <c r="P12" s="331">
        <f ca="1">SUM(OFFSET('公司-汇总页'!$Q$62,0,(MATCH(B11,{"一","二","三","四"},0)-1)*3,1,3))</f>
        <v>1280.2440051055348</v>
      </c>
      <c r="Q12" s="334"/>
      <c r="R12" s="328"/>
      <c r="S12" s="79"/>
      <c r="T12" s="79"/>
    </row>
    <row r="13" spans="1:28" ht="36" customHeight="1" x14ac:dyDescent="0.15">
      <c r="A13" s="79"/>
      <c r="B13" s="335" t="str">
        <f>B12</f>
        <v>一</v>
      </c>
      <c r="C13" s="330" t="s">
        <v>15</v>
      </c>
      <c r="D13" s="326"/>
      <c r="E13" s="338">
        <f t="shared" ref="E13:K13" ca="1" si="1">E12/E11</f>
        <v>0.42357816617128846</v>
      </c>
      <c r="F13" s="338">
        <f t="shared" ca="1" si="1"/>
        <v>0.35910336675125548</v>
      </c>
      <c r="G13" s="334"/>
      <c r="H13" s="339"/>
      <c r="I13" s="334"/>
      <c r="J13" s="338">
        <f t="shared" ca="1" si="1"/>
        <v>0.42355249432689629</v>
      </c>
      <c r="K13" s="338">
        <f t="shared" ca="1" si="1"/>
        <v>0.35911935916490284</v>
      </c>
      <c r="L13" s="334"/>
      <c r="M13" s="339"/>
      <c r="N13" s="334"/>
      <c r="O13" s="338">
        <f ca="1">O12/O11</f>
        <v>0.66124767862551903</v>
      </c>
      <c r="P13" s="338">
        <f ca="1">P12/P11</f>
        <v>0.57608998015987267</v>
      </c>
      <c r="Q13" s="336"/>
      <c r="R13" s="328"/>
      <c r="S13" s="79"/>
      <c r="T13" s="79"/>
    </row>
    <row r="14" spans="1:28" ht="36" customHeight="1" x14ac:dyDescent="0.15">
      <c r="A14" s="79"/>
      <c r="B14" s="335"/>
      <c r="C14" s="340"/>
      <c r="D14" s="326"/>
      <c r="E14" s="341"/>
      <c r="F14" s="341"/>
      <c r="G14" s="334"/>
      <c r="H14" s="339"/>
      <c r="I14" s="334"/>
      <c r="J14" s="341"/>
      <c r="K14" s="341"/>
      <c r="L14" s="334"/>
      <c r="M14" s="339"/>
      <c r="N14" s="334"/>
      <c r="O14" s="341"/>
      <c r="P14" s="341"/>
      <c r="Q14" s="334"/>
      <c r="R14" s="328"/>
      <c r="S14" s="79"/>
      <c r="T14" s="79"/>
    </row>
    <row r="15" spans="1:28" ht="36" customHeight="1" x14ac:dyDescent="0.15">
      <c r="A15" s="79"/>
      <c r="B15" s="335"/>
      <c r="C15" s="330" t="s">
        <v>16</v>
      </c>
      <c r="D15" s="326"/>
      <c r="E15" s="336"/>
      <c r="F15" s="336"/>
      <c r="G15" s="342"/>
      <c r="H15" s="343"/>
      <c r="I15" s="342"/>
      <c r="J15" s="342"/>
      <c r="K15" s="336"/>
      <c r="L15" s="342"/>
      <c r="M15" s="343"/>
      <c r="N15" s="342"/>
      <c r="O15" s="336"/>
      <c r="P15" s="336"/>
      <c r="Q15" s="334"/>
      <c r="R15" s="328"/>
      <c r="S15" s="79"/>
      <c r="T15" s="79"/>
    </row>
    <row r="16" spans="1:28" ht="36" customHeight="1" x14ac:dyDescent="0.15">
      <c r="A16" s="79"/>
      <c r="B16" s="335"/>
      <c r="C16" s="330" t="s">
        <v>17</v>
      </c>
      <c r="D16" s="344"/>
      <c r="E16" s="331">
        <f>'公司-汇总页'!D12</f>
        <v>721.11829899999998</v>
      </c>
      <c r="F16" s="331">
        <f>'公司-汇总页'!D22</f>
        <v>261.363434112356</v>
      </c>
      <c r="G16" s="331"/>
      <c r="H16" s="345"/>
      <c r="I16" s="331"/>
      <c r="J16" s="331">
        <f>'公司-汇总页'!D32</f>
        <v>677.51874669304004</v>
      </c>
      <c r="K16" s="331">
        <f>'公司-汇总页'!D42</f>
        <v>245.73318872364399</v>
      </c>
      <c r="L16" s="331"/>
      <c r="M16" s="345"/>
      <c r="N16" s="331"/>
      <c r="O16" s="331">
        <f>'公司-汇总页'!D52</f>
        <v>4865.1794600000003</v>
      </c>
      <c r="P16" s="331">
        <f>'公司-汇总页'!D62</f>
        <v>1978.8403479060501</v>
      </c>
      <c r="Q16" s="336"/>
      <c r="R16" s="346"/>
      <c r="S16" s="79"/>
      <c r="T16" s="79"/>
    </row>
    <row r="17" spans="1:20" ht="36" customHeight="1" x14ac:dyDescent="0.15">
      <c r="A17" s="79"/>
      <c r="B17" s="335"/>
      <c r="C17" s="330" t="s">
        <v>18</v>
      </c>
      <c r="D17" s="347"/>
      <c r="E17" s="336" t="e">
        <f t="shared" ref="E17:K17" si="2">E16/E15</f>
        <v>#DIV/0!</v>
      </c>
      <c r="F17" s="336" t="e">
        <f t="shared" si="2"/>
        <v>#DIV/0!</v>
      </c>
      <c r="G17" s="336"/>
      <c r="H17" s="348"/>
      <c r="I17" s="336"/>
      <c r="J17" s="336" t="e">
        <f t="shared" si="2"/>
        <v>#DIV/0!</v>
      </c>
      <c r="K17" s="336" t="e">
        <f t="shared" si="2"/>
        <v>#DIV/0!</v>
      </c>
      <c r="L17" s="336"/>
      <c r="M17" s="348"/>
      <c r="N17" s="336"/>
      <c r="O17" s="336" t="e">
        <f>O16/O15</f>
        <v>#DIV/0!</v>
      </c>
      <c r="P17" s="336" t="e">
        <f>P16/P15</f>
        <v>#DIV/0!</v>
      </c>
      <c r="Q17" s="336"/>
      <c r="R17" s="349"/>
      <c r="S17" s="79"/>
      <c r="T17" s="79"/>
    </row>
    <row r="18" spans="1:20" ht="24.75" x14ac:dyDescent="0.15">
      <c r="A18" s="79"/>
      <c r="B18" s="350"/>
      <c r="C18" s="351"/>
      <c r="D18" s="352"/>
      <c r="E18" s="353"/>
      <c r="F18" s="353"/>
      <c r="G18" s="353"/>
      <c r="H18" s="354"/>
      <c r="I18" s="353"/>
      <c r="J18" s="353"/>
      <c r="K18" s="353"/>
      <c r="L18" s="353"/>
      <c r="M18" s="354"/>
      <c r="N18" s="353"/>
      <c r="O18" s="353"/>
      <c r="P18" s="353"/>
      <c r="Q18" s="353"/>
      <c r="R18" s="355"/>
      <c r="S18" s="79"/>
      <c r="T18" s="79"/>
    </row>
    <row r="19" spans="1:20" ht="16.5" x14ac:dyDescent="0.15">
      <c r="A19" s="79"/>
      <c r="K19" s="356"/>
      <c r="L19" s="79"/>
      <c r="M19" s="79"/>
      <c r="N19" s="79"/>
      <c r="O19" s="79"/>
      <c r="P19" s="79"/>
      <c r="Q19" s="79"/>
      <c r="R19" s="79"/>
      <c r="S19" s="79"/>
      <c r="T19" s="79"/>
    </row>
    <row r="20" spans="1:20" ht="16.5" x14ac:dyDescent="0.15">
      <c r="A20" s="79"/>
      <c r="K20" s="356"/>
      <c r="L20" s="79"/>
      <c r="M20" s="79"/>
      <c r="N20" s="79"/>
      <c r="O20" s="79"/>
      <c r="P20" s="79"/>
      <c r="Q20" s="79"/>
      <c r="R20" s="79"/>
      <c r="S20" s="79"/>
      <c r="T20" s="79"/>
    </row>
    <row r="21" spans="1:20" ht="16.5" x14ac:dyDescent="0.15">
      <c r="A21" s="79"/>
      <c r="K21" s="357"/>
      <c r="L21" s="79"/>
      <c r="M21" s="79"/>
      <c r="N21" s="79"/>
      <c r="O21" s="79"/>
      <c r="P21" s="79"/>
      <c r="Q21" s="79"/>
      <c r="R21" s="79"/>
      <c r="S21" s="79"/>
      <c r="T21" s="79"/>
    </row>
    <row r="22" spans="1:20" ht="16.5" x14ac:dyDescent="0.15">
      <c r="A22" s="79"/>
      <c r="B22" s="87"/>
      <c r="C22" s="87" t="s">
        <v>19</v>
      </c>
      <c r="K22" s="358"/>
      <c r="L22" s="79"/>
      <c r="M22" s="79"/>
      <c r="N22" s="79"/>
      <c r="O22" s="79"/>
      <c r="P22" s="79"/>
      <c r="Q22" s="79"/>
      <c r="R22" s="79"/>
      <c r="S22" s="79"/>
      <c r="T22" s="79"/>
    </row>
    <row r="23" spans="1:20" ht="16.5" x14ac:dyDescent="0.15">
      <c r="A23" s="79"/>
      <c r="B23" s="87"/>
      <c r="C23" s="87" t="s">
        <v>20</v>
      </c>
      <c r="D23" s="79"/>
      <c r="E23" s="79"/>
      <c r="F23" s="79"/>
      <c r="G23" s="79"/>
      <c r="H23" s="79"/>
      <c r="I23" s="79"/>
      <c r="K23" s="79"/>
      <c r="L23" s="79"/>
      <c r="M23" s="79"/>
      <c r="N23" s="79"/>
      <c r="O23" s="79"/>
      <c r="P23" s="79"/>
      <c r="Q23" s="79"/>
      <c r="R23" s="79"/>
      <c r="S23" s="79"/>
      <c r="T23" s="79"/>
    </row>
    <row r="24" spans="1:20" ht="16.5" x14ac:dyDescent="0.15">
      <c r="A24" s="79"/>
      <c r="B24" s="87"/>
      <c r="C24" s="87" t="s">
        <v>21</v>
      </c>
      <c r="D24" s="79"/>
      <c r="E24" s="79"/>
      <c r="F24" s="79"/>
      <c r="G24" s="79"/>
      <c r="H24" s="79"/>
      <c r="I24" s="79"/>
      <c r="J24" s="79"/>
      <c r="K24" s="79"/>
      <c r="L24" s="79"/>
      <c r="M24" s="79"/>
      <c r="N24" s="79"/>
      <c r="O24" s="79"/>
      <c r="P24" s="79"/>
      <c r="Q24" s="79"/>
      <c r="R24" s="79"/>
      <c r="S24" s="79"/>
      <c r="T24" s="79"/>
    </row>
    <row r="25" spans="1:20" ht="16.5" x14ac:dyDescent="0.15">
      <c r="A25" s="79"/>
      <c r="B25" s="87"/>
      <c r="C25" s="87" t="s">
        <v>22</v>
      </c>
      <c r="D25" s="79"/>
      <c r="E25" s="79"/>
      <c r="F25" s="79"/>
      <c r="G25" s="79"/>
      <c r="H25" s="79"/>
      <c r="I25" s="79"/>
      <c r="J25" s="79"/>
      <c r="K25" s="79"/>
      <c r="L25" s="79"/>
      <c r="M25" s="79"/>
      <c r="N25" s="79"/>
      <c r="O25" s="79"/>
      <c r="P25" s="79"/>
      <c r="Q25" s="79"/>
      <c r="R25" s="79"/>
      <c r="S25" s="79"/>
      <c r="T25" s="79"/>
    </row>
    <row r="31" spans="1:20" x14ac:dyDescent="0.15">
      <c r="C31" s="4">
        <f>MATCH(B11,{"一","二","三","四"},0)</f>
        <v>1</v>
      </c>
    </row>
  </sheetData>
  <sheetProtection formatCells="0" formatColumns="0" formatRows="0" insertColumns="0" insertRows="0" insertHyperlinks="0" deleteColumns="0" deleteRows="0" sort="0" autoFilter="0" pivotTables="0"/>
  <phoneticPr fontId="55" type="noConversion"/>
  <dataValidations count="3">
    <dataValidation type="list" allowBlank="1" showErrorMessage="1" errorTitle="错误提示" error="请输入下拉列表中的值" sqref="I3" xr:uid="{00000000-0002-0000-0000-000000000000}">
      <formula1>"修正,不修正"</formula1>
    </dataValidation>
    <dataValidation type="list" allowBlank="1" showErrorMessage="1" errorTitle="错误提示" error="请输入下拉列表中的值" sqref="B7" xr:uid="{00000000-0002-0000-0000-000001000000}">
      <formula1>"1,2,3,4,5,6,7,8,9,10,11,12"</formula1>
    </dataValidation>
    <dataValidation type="list" allowBlank="1" showErrorMessage="1" errorTitle="错误提示" error="请输入下拉列表中的值" sqref="B11" xr:uid="{00000000-0002-0000-0000-000002000000}">
      <formula1>"一,二,三,四"</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5"/>
  <sheetViews>
    <sheetView showGridLines="0" topLeftCell="H1" zoomScale="60" zoomScaleNormal="60" workbookViewId="0">
      <selection activeCell="H1" sqref="H1"/>
    </sheetView>
  </sheetViews>
  <sheetFormatPr defaultColWidth="9" defaultRowHeight="13.5" x14ac:dyDescent="0.15"/>
  <cols>
    <col min="2" max="2" width="9.125" customWidth="1"/>
    <col min="3" max="3" width="23" customWidth="1"/>
    <col min="4" max="4" width="4.25" customWidth="1"/>
    <col min="5" max="6" width="14" customWidth="1"/>
    <col min="7" max="9" width="4.25" customWidth="1"/>
    <col min="10" max="11" width="14.125" customWidth="1"/>
    <col min="12" max="14" width="4.25" customWidth="1"/>
    <col min="15" max="16" width="14" customWidth="1"/>
    <col min="17" max="18" width="4.25" customWidth="1"/>
    <col min="20" max="20" width="12.875"/>
  </cols>
  <sheetData>
    <row r="1" spans="1:28" ht="57" customHeight="1" x14ac:dyDescent="0.15">
      <c r="B1" s="79"/>
      <c r="C1" s="79"/>
      <c r="D1" s="79"/>
      <c r="E1" s="87"/>
      <c r="F1" s="308" t="s">
        <v>23</v>
      </c>
      <c r="H1" s="309"/>
      <c r="J1" s="309" t="s">
        <v>24</v>
      </c>
      <c r="K1" s="79"/>
      <c r="L1" s="79"/>
      <c r="M1" s="79"/>
      <c r="N1" s="79"/>
      <c r="O1" s="310"/>
      <c r="P1" s="79"/>
      <c r="Q1" s="79"/>
      <c r="Z1" s="311" t="s">
        <v>25</v>
      </c>
    </row>
    <row r="2" spans="1:28" ht="38.25" x14ac:dyDescent="0.15">
      <c r="A2" s="79"/>
      <c r="B2" s="312"/>
      <c r="C2" s="312"/>
      <c r="D2" s="312" t="s">
        <v>1</v>
      </c>
      <c r="E2" s="312"/>
      <c r="F2" s="313"/>
      <c r="G2" s="314"/>
      <c r="H2" s="315"/>
      <c r="I2" s="316"/>
      <c r="J2" s="312"/>
      <c r="K2" s="316"/>
      <c r="L2" s="312" t="s">
        <v>2</v>
      </c>
      <c r="M2" s="316"/>
      <c r="N2" s="316"/>
      <c r="O2" s="313"/>
      <c r="P2" s="313"/>
      <c r="Q2" s="316"/>
      <c r="R2" s="314"/>
      <c r="S2" s="79"/>
      <c r="T2" s="79"/>
      <c r="Z2" s="311" t="s">
        <v>26</v>
      </c>
    </row>
    <row r="3" spans="1:28" ht="20.25" x14ac:dyDescent="0.15">
      <c r="A3" s="79"/>
      <c r="B3" s="317"/>
      <c r="C3" s="317"/>
      <c r="D3" s="318"/>
      <c r="E3" s="317"/>
      <c r="F3" s="319"/>
      <c r="G3" s="317"/>
      <c r="H3" s="317"/>
      <c r="I3" s="317"/>
      <c r="J3" s="317"/>
      <c r="K3" s="317"/>
      <c r="L3" s="317"/>
      <c r="M3" s="317"/>
      <c r="N3" s="317"/>
      <c r="O3" s="317"/>
      <c r="P3" s="317"/>
      <c r="Q3" s="317"/>
      <c r="R3" s="317"/>
      <c r="S3" s="79"/>
      <c r="T3" s="79"/>
      <c r="Z3" s="311" t="s">
        <v>27</v>
      </c>
    </row>
    <row r="4" spans="1:28" ht="24.75" x14ac:dyDescent="0.15">
      <c r="A4" s="79"/>
      <c r="B4" s="320"/>
      <c r="C4" s="321"/>
      <c r="D4" s="322"/>
      <c r="E4" s="322"/>
      <c r="F4" s="322"/>
      <c r="G4" s="322"/>
      <c r="H4" s="321"/>
      <c r="I4" s="322"/>
      <c r="J4" s="322"/>
      <c r="K4" s="322"/>
      <c r="L4" s="322"/>
      <c r="M4" s="321"/>
      <c r="N4" s="322"/>
      <c r="O4" s="322"/>
      <c r="P4" s="322"/>
      <c r="Q4" s="322"/>
      <c r="R4" s="323"/>
      <c r="S4" s="79"/>
      <c r="T4" s="79"/>
      <c r="Z4" s="311" t="s">
        <v>28</v>
      </c>
      <c r="AB4" s="4"/>
    </row>
    <row r="5" spans="1:28" ht="24.75" x14ac:dyDescent="0.15">
      <c r="A5" s="79"/>
      <c r="B5" s="324"/>
      <c r="C5" s="325"/>
      <c r="D5" s="326"/>
      <c r="E5" s="327"/>
      <c r="F5" s="327"/>
      <c r="G5" s="326"/>
      <c r="H5" s="325"/>
      <c r="I5" s="327"/>
      <c r="J5" s="327"/>
      <c r="K5" s="327"/>
      <c r="L5" s="326"/>
      <c r="M5" s="325"/>
      <c r="N5" s="326"/>
      <c r="O5" s="327"/>
      <c r="P5" s="327"/>
      <c r="Q5" s="326"/>
      <c r="R5" s="328"/>
      <c r="S5" s="79"/>
      <c r="T5" s="79"/>
      <c r="Z5" s="311" t="s">
        <v>29</v>
      </c>
      <c r="AB5" s="4"/>
    </row>
    <row r="6" spans="1:28" ht="36" customHeight="1" x14ac:dyDescent="0.15">
      <c r="A6" s="79"/>
      <c r="B6" s="324"/>
      <c r="C6" s="325"/>
      <c r="D6" s="326"/>
      <c r="E6" s="327" t="s">
        <v>3</v>
      </c>
      <c r="F6" s="327" t="s">
        <v>4</v>
      </c>
      <c r="G6" s="326"/>
      <c r="H6" s="325"/>
      <c r="I6" s="326"/>
      <c r="J6" s="327" t="s">
        <v>5</v>
      </c>
      <c r="K6" s="327" t="s">
        <v>6</v>
      </c>
      <c r="L6" s="326"/>
      <c r="M6" s="325"/>
      <c r="N6" s="326"/>
      <c r="O6" s="327" t="s">
        <v>7</v>
      </c>
      <c r="P6" s="327" t="s">
        <v>8</v>
      </c>
      <c r="Q6" s="326"/>
      <c r="R6" s="328"/>
      <c r="S6" s="79"/>
      <c r="Z6" s="311" t="s">
        <v>30</v>
      </c>
    </row>
    <row r="7" spans="1:28" ht="36" customHeight="1" x14ac:dyDescent="0.15">
      <c r="A7" s="79"/>
      <c r="B7" s="329">
        <v>4</v>
      </c>
      <c r="C7" s="330" t="s">
        <v>9</v>
      </c>
      <c r="D7" s="326"/>
      <c r="E7" s="331">
        <f ca="1">OFFSET('公司-汇总页'!$E$5,MATCH(F1,Z1:Z8,0)-1,$B$7-1)</f>
        <v>1116.3341600000001</v>
      </c>
      <c r="F7" s="331">
        <f ca="1">OFFSET('公司-汇总页'!$E$15,MATCH(F1,Z1:Z8,0)-1,$B$7-1)</f>
        <v>350.02594381912201</v>
      </c>
      <c r="G7" s="332"/>
      <c r="H7" s="333"/>
      <c r="I7" s="332"/>
      <c r="J7" s="331">
        <f ca="1">OFFSET('公司-汇总页'!$E$25,MATCH(F1,Z1:Z8,0)-1,$B$7-1)</f>
        <v>1050.31926124547</v>
      </c>
      <c r="K7" s="331">
        <f ca="1">OFFSET('公司-汇总页'!$E$35,MATCH(F1,Z1:Z8,0)-1,$B$7-1)</f>
        <v>330.97499486099701</v>
      </c>
      <c r="L7" s="332"/>
      <c r="M7" s="333"/>
      <c r="N7" s="332"/>
      <c r="O7" s="331">
        <f ca="1">OFFSET('公司-汇总页'!$E$45,MATCH(F1,Z1:Z8,0)-1,$B$7-1)</f>
        <v>1085.358614</v>
      </c>
      <c r="P7" s="331">
        <f ca="1">OFFSET('公司-汇总页'!$E$55,MATCH(F1,Z1:Z8,0)-1,$B$7-1)</f>
        <v>513.30544432563204</v>
      </c>
      <c r="Q7" s="334"/>
      <c r="R7" s="328"/>
      <c r="S7" s="79"/>
      <c r="T7" s="80"/>
      <c r="Z7" s="311" t="s">
        <v>31</v>
      </c>
    </row>
    <row r="8" spans="1:28" ht="36" customHeight="1" x14ac:dyDescent="0.15">
      <c r="A8" s="79"/>
      <c r="B8" s="335">
        <f t="shared" ref="B8:B13" si="0">B7</f>
        <v>4</v>
      </c>
      <c r="C8" s="330" t="s">
        <v>10</v>
      </c>
      <c r="D8" s="326"/>
      <c r="E8" s="331">
        <f ca="1">OFFSET('公司-汇总页'!$Q$5,MATCH(F1,Z1:Z8,0)-1,$B$7-1)</f>
        <v>86.576595999999995</v>
      </c>
      <c r="F8" s="331">
        <f ca="1">OFFSET('公司-汇总页'!$Q$15,MATCH(F1,Z1:Z8,0)-1,$B$7-1)</f>
        <v>31.269331869185699</v>
      </c>
      <c r="G8" s="332"/>
      <c r="H8" s="333"/>
      <c r="I8" s="332"/>
      <c r="J8" s="331">
        <f ca="1">OFFSET('公司-汇总页'!$Q$25,MATCH(F1,Z1:Z8,0)-1,$B$7-1)</f>
        <v>80.221191714121403</v>
      </c>
      <c r="K8" s="331">
        <f ca="1">OFFSET('公司-汇总页'!$Q$35,MATCH(F1,Z1:Z8,0)-1,$B$7-1)</f>
        <v>29.559626660575301</v>
      </c>
      <c r="L8" s="332"/>
      <c r="M8" s="333"/>
      <c r="N8" s="332"/>
      <c r="O8" s="331">
        <f ca="1">OFFSET('公司-汇总页'!$Q$45,MATCH(F1,Z1:Z8,0)-1,$B$7-1)</f>
        <v>1286.7912670000001</v>
      </c>
      <c r="P8" s="331">
        <f ca="1">OFFSET('公司-汇总页'!$Q$55,MATCH(F1,Z1:Z8,0)-1,$B$7-1)</f>
        <v>590.42267065769295</v>
      </c>
      <c r="Q8" s="336"/>
      <c r="R8" s="328"/>
      <c r="S8" s="79"/>
      <c r="Z8" s="337" t="s">
        <v>23</v>
      </c>
    </row>
    <row r="9" spans="1:28" ht="36" customHeight="1" x14ac:dyDescent="0.15">
      <c r="A9" s="79"/>
      <c r="B9" s="335">
        <f t="shared" si="0"/>
        <v>4</v>
      </c>
      <c r="C9" s="330" t="s">
        <v>11</v>
      </c>
      <c r="D9" s="326"/>
      <c r="E9" s="338">
        <f t="shared" ref="E9:K9" ca="1" si="1">E8/E7</f>
        <v>7.7554373145761288E-2</v>
      </c>
      <c r="F9" s="338">
        <f t="shared" ca="1" si="1"/>
        <v>8.9334326273095663E-2</v>
      </c>
      <c r="G9" s="334"/>
      <c r="H9" s="339"/>
      <c r="I9" s="334"/>
      <c r="J9" s="338">
        <f t="shared" ca="1" si="1"/>
        <v>7.6377911625647055E-2</v>
      </c>
      <c r="K9" s="338">
        <f t="shared" ca="1" si="1"/>
        <v>8.9310754949901164E-2</v>
      </c>
      <c r="L9" s="334"/>
      <c r="M9" s="339"/>
      <c r="N9" s="334"/>
      <c r="O9" s="338">
        <f ca="1">O8/O7</f>
        <v>1.185590873285316</v>
      </c>
      <c r="P9" s="338">
        <f ca="1">P8/P7</f>
        <v>1.1502365252201359</v>
      </c>
      <c r="Q9" s="336"/>
      <c r="R9" s="328"/>
      <c r="S9" s="79"/>
      <c r="T9" s="79"/>
    </row>
    <row r="10" spans="1:28" ht="36" customHeight="1" x14ac:dyDescent="0.15">
      <c r="A10" s="79"/>
      <c r="B10" s="335"/>
      <c r="C10" s="340"/>
      <c r="D10" s="326"/>
      <c r="E10" s="341"/>
      <c r="F10" s="341"/>
      <c r="G10" s="334"/>
      <c r="H10" s="339"/>
      <c r="I10" s="334"/>
      <c r="J10" s="341"/>
      <c r="K10" s="341"/>
      <c r="L10" s="334"/>
      <c r="M10" s="339"/>
      <c r="N10" s="334"/>
      <c r="O10" s="341"/>
      <c r="P10" s="341"/>
      <c r="Q10" s="334"/>
      <c r="R10" s="328"/>
      <c r="S10" s="79"/>
      <c r="T10" s="79"/>
    </row>
    <row r="11" spans="1:28" ht="36" customHeight="1" x14ac:dyDescent="0.15">
      <c r="A11" s="79"/>
      <c r="B11" s="329" t="s">
        <v>32</v>
      </c>
      <c r="C11" s="330" t="s">
        <v>13</v>
      </c>
      <c r="D11" s="326"/>
      <c r="E11" s="331">
        <f ca="1">SUM(OFFSET('公司-汇总页'!$E$5,MATCH(F1,Z1:Z8,0)-1,(MATCH(B11,{"一","二","三","四"},0)-1)*3,1,3))</f>
        <v>4771.1105146999998</v>
      </c>
      <c r="F11" s="331">
        <f ca="1">SUM(OFFSET('公司-汇总页'!$E$15,MATCH(F1,Z1:Z8,0)-1,(MATCH(B11,{"一","二","三","四"},0)-1)*3,1,3))</f>
        <v>2303.152290907577</v>
      </c>
      <c r="G11" s="332"/>
      <c r="H11" s="333"/>
      <c r="I11" s="332"/>
      <c r="J11" s="331">
        <f ca="1">SUM(OFFSET('公司-汇总页'!$E$25,MATCH(F1,Z1:Z8,0)-1,(MATCH(B11,{"一","二","三","四"},0)-1)*3,1,3))</f>
        <v>4488.3614031633442</v>
      </c>
      <c r="K11" s="331">
        <f ca="1">SUM(OFFSET('公司-汇总页'!$E$35,MATCH(F1,Z1:Z8,0)-1,(MATCH(B11,{"一","二","三","四"},0)-1)*3,1,3))</f>
        <v>2170.7446767595411</v>
      </c>
      <c r="L11" s="332"/>
      <c r="M11" s="333"/>
      <c r="N11" s="332"/>
      <c r="O11" s="331">
        <f ca="1">SUM(OFFSET('公司-汇总页'!$E$45,MATCH(F1,Z1:Z8,0)-1,(MATCH(B11,{"一","二","三","四"},0)-1)*3,1,3))</f>
        <v>4917.7773809999999</v>
      </c>
      <c r="P11" s="331">
        <f ca="1">SUM(OFFSET('公司-汇总页'!$E$55,MATCH(F1,Z1:Z8,0)-1,(MATCH(B11,{"一","二","三","四"},0)-1)*3,1,3))</f>
        <v>2425.3881311817941</v>
      </c>
      <c r="Q11" s="334"/>
      <c r="R11" s="328"/>
      <c r="S11" s="79"/>
      <c r="T11" s="79"/>
    </row>
    <row r="12" spans="1:28" ht="36" customHeight="1" x14ac:dyDescent="0.15">
      <c r="A12" s="79"/>
      <c r="B12" s="335" t="str">
        <f t="shared" si="0"/>
        <v>二</v>
      </c>
      <c r="C12" s="330" t="s">
        <v>14</v>
      </c>
      <c r="D12" s="326"/>
      <c r="E12" s="331">
        <f ca="1">SUM(OFFSET('公司-汇总页'!$Q$5,MATCH(F1,Z1:Z8,0)-1,(MATCH(B11,{"一","二","三","四"},0)-1)*3,1,3))</f>
        <v>163.39004599999998</v>
      </c>
      <c r="F12" s="331">
        <f ca="1">SUM(OFFSET('公司-汇总页'!$Q$15,MATCH(F1,Z1:Z8,0)-1,(MATCH(B11,{"一","二","三","四"},0)-1)*3,1,3))</f>
        <v>80.882889012042796</v>
      </c>
      <c r="G12" s="332"/>
      <c r="H12" s="333"/>
      <c r="I12" s="332"/>
      <c r="J12" s="331">
        <f ca="1">SUM(OFFSET('公司-汇总页'!$Q$25,MATCH(F1,Z1:Z8,0)-1,(MATCH(B11,{"一","二","三","四"},0)-1)*3,1,3))</f>
        <v>151.3600174477576</v>
      </c>
      <c r="K12" s="331">
        <f ca="1">SUM(OFFSET('公司-汇总页'!$Q$35,MATCH(F1,Z1:Z8,0)-1,(MATCH(B11,{"一","二","三","四"},0)-1)*3,1,3))</f>
        <v>75.468523534669501</v>
      </c>
      <c r="L12" s="332"/>
      <c r="M12" s="333"/>
      <c r="N12" s="332"/>
      <c r="O12" s="331">
        <f ca="1">SUM(OFFSET('公司-汇总页'!$Q$45,MATCH(F1,Z1:Z8,0)-1,(MATCH(B11,{"一","二","三","四"},0)-1)*3,1,3))</f>
        <v>1745.0190480000001</v>
      </c>
      <c r="P12" s="331">
        <f ca="1">SUM(OFFSET('公司-汇总页'!$Q$55,MATCH(F1,Z1:Z8,0)-1,(MATCH(B11,{"一","二","三","四"},0)-1)*3,1,3))</f>
        <v>698.59634280051398</v>
      </c>
      <c r="Q12" s="334"/>
      <c r="R12" s="328"/>
      <c r="S12" s="79"/>
      <c r="T12" s="79"/>
    </row>
    <row r="13" spans="1:28" ht="36" customHeight="1" x14ac:dyDescent="0.15">
      <c r="A13" s="79"/>
      <c r="B13" s="335" t="str">
        <f t="shared" si="0"/>
        <v>二</v>
      </c>
      <c r="C13" s="330" t="s">
        <v>15</v>
      </c>
      <c r="D13" s="326"/>
      <c r="E13" s="338">
        <f t="shared" ref="E13:K13" ca="1" si="2">E12/E11</f>
        <v>3.4245705585018021E-2</v>
      </c>
      <c r="F13" s="338">
        <f t="shared" ca="1" si="2"/>
        <v>3.5118341644776861E-2</v>
      </c>
      <c r="G13" s="334"/>
      <c r="H13" s="339"/>
      <c r="I13" s="334"/>
      <c r="J13" s="338">
        <f t="shared" ca="1" si="2"/>
        <v>3.3722778504663382E-2</v>
      </c>
      <c r="K13" s="338">
        <f t="shared" ca="1" si="2"/>
        <v>3.4766190765156184E-2</v>
      </c>
      <c r="L13" s="334"/>
      <c r="M13" s="339"/>
      <c r="N13" s="334"/>
      <c r="O13" s="338">
        <f ca="1">O12/O11</f>
        <v>0.35483896744532206</v>
      </c>
      <c r="P13" s="338">
        <f ca="1">P12/P11</f>
        <v>0.28803486494349922</v>
      </c>
      <c r="Q13" s="336"/>
      <c r="R13" s="328"/>
      <c r="S13" s="79"/>
      <c r="T13" s="79"/>
    </row>
    <row r="14" spans="1:28" ht="36" hidden="1" customHeight="1" x14ac:dyDescent="0.15">
      <c r="A14" s="79"/>
      <c r="B14" s="335"/>
      <c r="C14" s="340"/>
      <c r="D14" s="326"/>
      <c r="E14" s="341"/>
      <c r="F14" s="341"/>
      <c r="G14" s="334"/>
      <c r="H14" s="339"/>
      <c r="I14" s="334"/>
      <c r="J14" s="341"/>
      <c r="K14" s="341"/>
      <c r="L14" s="334"/>
      <c r="M14" s="339"/>
      <c r="N14" s="334"/>
      <c r="O14" s="341"/>
      <c r="P14" s="341"/>
      <c r="Q14" s="334"/>
      <c r="R14" s="328"/>
      <c r="S14" s="79"/>
      <c r="T14" s="79"/>
    </row>
    <row r="15" spans="1:28" ht="36" hidden="1" customHeight="1" x14ac:dyDescent="0.15">
      <c r="A15" s="79"/>
      <c r="B15" s="335" t="s">
        <v>12</v>
      </c>
      <c r="C15" s="340" t="s">
        <v>13</v>
      </c>
      <c r="D15" s="326"/>
      <c r="E15" s="331">
        <f ca="1">SUM(OFFSET('公司-汇总页'!$E$5,MATCH(F1,Z1:Z8,0)-1,(MATCH(B15,{"一","二","三","四"},0)-1)*3,1,3))</f>
        <v>1316.706803</v>
      </c>
      <c r="F15" s="331">
        <f ca="1">SUM(OFFSET('公司-汇总页'!$E$15,MATCH(F1,Z1:Z8,0)-1,(MATCH(B15,{"一","二","三","四"},0)-1)*3,1,3))</f>
        <v>502.58661380172816</v>
      </c>
      <c r="G15" s="332"/>
      <c r="H15" s="333"/>
      <c r="I15" s="332"/>
      <c r="J15" s="331">
        <f ca="1">SUM(OFFSET('公司-汇总页'!$E$25,MATCH(F1,Z1:Z8,0)-1,(MATCH(B15,{"一","二","三","四"},0)-1)*3,1,3))</f>
        <v>1242.251518507634</v>
      </c>
      <c r="K15" s="331">
        <f ca="1">SUM(OFFSET('公司-汇总页'!$E$35,MATCH(F1,Z1:Z8,0)-1,(MATCH(B15,{"一","二","三","四"},0)-1)*3,1,3))</f>
        <v>474.11720043416437</v>
      </c>
      <c r="L15" s="332"/>
      <c r="M15" s="333"/>
      <c r="N15" s="332"/>
      <c r="O15" s="331">
        <f ca="1">SUM(OFFSET('公司-汇总页'!$E$45,MATCH(F1,Z1:Z8,0)-1,(MATCH(B15,{"一","二","三","四"},0)-1)*3,1,3))</f>
        <v>4718.5956379999998</v>
      </c>
      <c r="P15" s="331">
        <f ca="1">SUM(OFFSET('公司-汇总页'!$E$55,MATCH(F1,Z1:Z8,0)-1,(MATCH(B15,{"一","二","三","四"},0)-1)*3,1,3))</f>
        <v>2222.2986845739792</v>
      </c>
      <c r="Q15" s="334"/>
      <c r="R15" s="328"/>
      <c r="S15" s="79"/>
      <c r="T15" s="79"/>
    </row>
    <row r="16" spans="1:28" ht="36" hidden="1" customHeight="1" x14ac:dyDescent="0.15">
      <c r="A16" s="79"/>
      <c r="B16" s="335" t="s">
        <v>12</v>
      </c>
      <c r="C16" s="340" t="s">
        <v>14</v>
      </c>
      <c r="D16" s="326"/>
      <c r="E16" s="331">
        <f ca="1">SUM(OFFSET('公司-汇总页'!$Q$5,MATCH(F1,Z1:Z8,0)-1,(MATCH(B15,{"一","二","三","四"},0)-1)*3,1,3))</f>
        <v>557.728253</v>
      </c>
      <c r="F16" s="331">
        <f ca="1">SUM(OFFSET('公司-汇总页'!$Q$15,MATCH(F1,Z1:Z8,0)-1,(MATCH(B15,{"一","二","三","四"},0)-1)*3,1,3))</f>
        <v>180.48054510031358</v>
      </c>
      <c r="G16" s="332"/>
      <c r="H16" s="333"/>
      <c r="I16" s="332"/>
      <c r="J16" s="331">
        <f ca="1">SUM(OFFSET('公司-汇总页'!$Q$25,MATCH(F1,Z1:Z8,0)-1,(MATCH(B15,{"一","二","三","四"},0)-1)*3,1,3))</f>
        <v>526.15872924528298</v>
      </c>
      <c r="K16" s="331">
        <f ca="1">SUM(OFFSET('公司-汇总页'!$Q$35,MATCH(F1,Z1:Z8,0)-1,(MATCH(B15,{"一","二","三","四"},0)-1)*3,1,3))</f>
        <v>170.2646651889749</v>
      </c>
      <c r="L16" s="332"/>
      <c r="M16" s="333"/>
      <c r="N16" s="332"/>
      <c r="O16" s="331">
        <f ca="1">SUM(OFFSET('公司-汇总页'!$Q$45,MATCH(F1,Z1:Z8,0)-1,(MATCH(B15,{"一","二","三","四"},0)-1)*3,1,3))</f>
        <v>3120.1604119999997</v>
      </c>
      <c r="P16" s="331">
        <f ca="1">SUM(OFFSET('公司-汇总页'!$Q$55,MATCH(F1,Z1:Z8,0)-1,(MATCH(B15,{"一","二","三","四"},0)-1)*3,1,3))</f>
        <v>1280.2440051055348</v>
      </c>
      <c r="Q16" s="334"/>
      <c r="R16" s="328"/>
      <c r="S16" s="79"/>
      <c r="T16" s="79"/>
    </row>
    <row r="17" spans="1:20" ht="36" hidden="1" customHeight="1" x14ac:dyDescent="0.15">
      <c r="A17" s="79"/>
      <c r="B17" s="335" t="s">
        <v>12</v>
      </c>
      <c r="C17" s="340" t="s">
        <v>15</v>
      </c>
      <c r="D17" s="326"/>
      <c r="E17" s="338">
        <f t="shared" ref="E17:K17" ca="1" si="3">E16/E15</f>
        <v>0.42357816617128846</v>
      </c>
      <c r="F17" s="338">
        <f t="shared" ca="1" si="3"/>
        <v>0.35910336675125548</v>
      </c>
      <c r="G17" s="334"/>
      <c r="H17" s="339"/>
      <c r="I17" s="334"/>
      <c r="J17" s="338">
        <f t="shared" ca="1" si="3"/>
        <v>0.42355249432689629</v>
      </c>
      <c r="K17" s="338">
        <f t="shared" ca="1" si="3"/>
        <v>0.35911935916490284</v>
      </c>
      <c r="L17" s="334"/>
      <c r="M17" s="339"/>
      <c r="N17" s="334"/>
      <c r="O17" s="338">
        <f ca="1">O16/O15</f>
        <v>0.66124767862551903</v>
      </c>
      <c r="P17" s="338">
        <f ca="1">P16/P15</f>
        <v>0.57608998015987267</v>
      </c>
      <c r="Q17" s="334"/>
      <c r="R17" s="328"/>
      <c r="S17" s="79"/>
      <c r="T17" s="79"/>
    </row>
    <row r="18" spans="1:20" ht="36" customHeight="1" x14ac:dyDescent="0.15">
      <c r="A18" s="79"/>
      <c r="B18" s="335"/>
      <c r="C18" s="340"/>
      <c r="D18" s="326"/>
      <c r="E18" s="341"/>
      <c r="F18" s="341"/>
      <c r="G18" s="334"/>
      <c r="H18" s="339"/>
      <c r="I18" s="334"/>
      <c r="J18" s="341"/>
      <c r="K18" s="341"/>
      <c r="L18" s="334"/>
      <c r="M18" s="339"/>
      <c r="N18" s="334"/>
      <c r="O18" s="341"/>
      <c r="P18" s="341"/>
      <c r="Q18" s="334"/>
      <c r="R18" s="328"/>
      <c r="S18" s="79"/>
      <c r="T18" s="79"/>
    </row>
    <row r="19" spans="1:20" ht="36" customHeight="1" x14ac:dyDescent="0.15">
      <c r="A19" s="79"/>
      <c r="B19" s="335"/>
      <c r="C19" s="330" t="s">
        <v>16</v>
      </c>
      <c r="D19" s="326"/>
      <c r="E19" s="336"/>
      <c r="F19" s="336"/>
      <c r="G19" s="342"/>
      <c r="H19" s="343"/>
      <c r="I19" s="342"/>
      <c r="J19" s="342"/>
      <c r="K19" s="336"/>
      <c r="L19" s="342"/>
      <c r="M19" s="343"/>
      <c r="N19" s="342"/>
      <c r="O19" s="336"/>
      <c r="P19" s="336"/>
      <c r="Q19" s="334"/>
      <c r="R19" s="328"/>
      <c r="S19" s="79"/>
      <c r="T19" s="79"/>
    </row>
    <row r="20" spans="1:20" ht="36" customHeight="1" x14ac:dyDescent="0.15">
      <c r="A20" s="79"/>
      <c r="B20" s="335"/>
      <c r="C20" s="330" t="s">
        <v>17</v>
      </c>
      <c r="D20" s="344"/>
      <c r="E20" s="331">
        <f>'公司-汇总页'!D12</f>
        <v>721.11829899999998</v>
      </c>
      <c r="F20" s="331">
        <f>'公司-汇总页'!D22</f>
        <v>261.363434112356</v>
      </c>
      <c r="G20" s="331"/>
      <c r="H20" s="345"/>
      <c r="I20" s="331"/>
      <c r="J20" s="331">
        <f>'公司-汇总页'!D32</f>
        <v>677.51874669304004</v>
      </c>
      <c r="K20" s="331">
        <f>'公司-汇总页'!D42</f>
        <v>245.73318872364399</v>
      </c>
      <c r="L20" s="331"/>
      <c r="M20" s="345"/>
      <c r="N20" s="331"/>
      <c r="O20" s="331">
        <f>'公司-汇总页'!D52</f>
        <v>4865.1794600000003</v>
      </c>
      <c r="P20" s="331">
        <f>'公司-汇总页'!D62</f>
        <v>1978.8403479060501</v>
      </c>
      <c r="Q20" s="336"/>
      <c r="R20" s="346"/>
      <c r="S20" s="79"/>
      <c r="T20" s="79"/>
    </row>
    <row r="21" spans="1:20" ht="36" customHeight="1" x14ac:dyDescent="0.15">
      <c r="A21" s="79"/>
      <c r="B21" s="335"/>
      <c r="C21" s="330" t="s">
        <v>18</v>
      </c>
      <c r="D21" s="347"/>
      <c r="E21" s="336" t="e">
        <f t="shared" ref="E21:K21" si="4">E20/E19</f>
        <v>#DIV/0!</v>
      </c>
      <c r="F21" s="336" t="e">
        <f t="shared" si="4"/>
        <v>#DIV/0!</v>
      </c>
      <c r="G21" s="336"/>
      <c r="H21" s="348"/>
      <c r="I21" s="336"/>
      <c r="J21" s="336" t="e">
        <f t="shared" si="4"/>
        <v>#DIV/0!</v>
      </c>
      <c r="K21" s="336" t="e">
        <f t="shared" si="4"/>
        <v>#DIV/0!</v>
      </c>
      <c r="L21" s="336"/>
      <c r="M21" s="348"/>
      <c r="N21" s="336"/>
      <c r="O21" s="336" t="e">
        <f>O20/O19</f>
        <v>#DIV/0!</v>
      </c>
      <c r="P21" s="336" t="e">
        <f>P20/P19</f>
        <v>#DIV/0!</v>
      </c>
      <c r="Q21" s="336"/>
      <c r="R21" s="349"/>
      <c r="S21" s="79"/>
      <c r="T21" s="79"/>
    </row>
    <row r="22" spans="1:20" ht="24.75" x14ac:dyDescent="0.15">
      <c r="A22" s="79"/>
      <c r="B22" s="350"/>
      <c r="C22" s="351"/>
      <c r="D22" s="352"/>
      <c r="E22" s="353"/>
      <c r="F22" s="353"/>
      <c r="G22" s="353"/>
      <c r="H22" s="354"/>
      <c r="I22" s="353"/>
      <c r="J22" s="353"/>
      <c r="K22" s="353"/>
      <c r="L22" s="353"/>
      <c r="M22" s="354"/>
      <c r="N22" s="353"/>
      <c r="O22" s="353"/>
      <c r="P22" s="353"/>
      <c r="Q22" s="353"/>
      <c r="R22" s="355"/>
      <c r="S22" s="79"/>
      <c r="T22" s="79"/>
    </row>
    <row r="23" spans="1:20" ht="16.5" x14ac:dyDescent="0.15">
      <c r="A23" s="79"/>
      <c r="K23" s="356"/>
      <c r="L23" s="79"/>
      <c r="M23" s="79"/>
      <c r="N23" s="79"/>
      <c r="O23" s="79"/>
      <c r="P23" s="79"/>
      <c r="Q23" s="79"/>
      <c r="R23" s="79"/>
      <c r="S23" s="79"/>
      <c r="T23" s="79"/>
    </row>
    <row r="24" spans="1:20" ht="16.5" x14ac:dyDescent="0.15">
      <c r="A24" s="79"/>
      <c r="K24" s="356"/>
      <c r="L24" s="79"/>
      <c r="M24" s="79"/>
      <c r="N24" s="79"/>
      <c r="O24" s="79"/>
      <c r="P24" s="79"/>
      <c r="Q24" s="79"/>
      <c r="R24" s="79"/>
      <c r="S24" s="79"/>
      <c r="T24" s="79"/>
    </row>
    <row r="25" spans="1:20" ht="16.5" x14ac:dyDescent="0.15">
      <c r="A25" s="79"/>
      <c r="K25" s="357"/>
      <c r="L25" s="79"/>
      <c r="M25" s="79"/>
      <c r="N25" s="79"/>
      <c r="O25" s="79"/>
      <c r="P25" s="79"/>
      <c r="Q25" s="79"/>
      <c r="R25" s="79"/>
      <c r="S25" s="79"/>
      <c r="T25" s="79"/>
    </row>
    <row r="26" spans="1:20" ht="16.5" x14ac:dyDescent="0.15">
      <c r="A26" s="79"/>
      <c r="B26" s="87"/>
      <c r="C26" s="87" t="s">
        <v>19</v>
      </c>
      <c r="K26" s="358"/>
      <c r="L26" s="79"/>
      <c r="M26" s="79"/>
      <c r="N26" s="79"/>
      <c r="O26" s="79"/>
      <c r="P26" s="79"/>
      <c r="Q26" s="79"/>
      <c r="R26" s="79"/>
      <c r="S26" s="79"/>
      <c r="T26" s="79"/>
    </row>
    <row r="27" spans="1:20" ht="16.5" x14ac:dyDescent="0.15">
      <c r="A27" s="79"/>
      <c r="B27" s="87"/>
      <c r="C27" s="87" t="s">
        <v>20</v>
      </c>
      <c r="D27" s="79"/>
      <c r="E27" s="79"/>
      <c r="F27" s="79"/>
      <c r="G27" s="79"/>
      <c r="H27" s="79"/>
      <c r="I27" s="79"/>
      <c r="K27" s="79"/>
      <c r="L27" s="79"/>
      <c r="M27" s="79"/>
      <c r="N27" s="79"/>
      <c r="O27" s="79"/>
      <c r="P27" s="79"/>
      <c r="Q27" s="79"/>
      <c r="R27" s="79"/>
      <c r="S27" s="79"/>
      <c r="T27" s="79"/>
    </row>
    <row r="28" spans="1:20" ht="16.5" x14ac:dyDescent="0.15">
      <c r="A28" s="79"/>
      <c r="B28" s="87"/>
      <c r="C28" s="87" t="s">
        <v>21</v>
      </c>
      <c r="D28" s="79"/>
      <c r="E28" s="79"/>
      <c r="F28" s="79"/>
      <c r="G28" s="79"/>
      <c r="H28" s="79"/>
      <c r="I28" s="79"/>
      <c r="J28" s="79"/>
      <c r="K28" s="79"/>
      <c r="L28" s="79"/>
      <c r="M28" s="79"/>
      <c r="N28" s="79"/>
      <c r="O28" s="79"/>
      <c r="P28" s="79"/>
      <c r="Q28" s="79"/>
      <c r="R28" s="79"/>
      <c r="S28" s="79"/>
      <c r="T28" s="79"/>
    </row>
    <row r="29" spans="1:20" ht="16.5" x14ac:dyDescent="0.15">
      <c r="A29" s="79"/>
      <c r="B29" s="87"/>
      <c r="C29" s="87" t="s">
        <v>22</v>
      </c>
      <c r="D29" s="79"/>
      <c r="E29" s="79"/>
      <c r="F29" s="79"/>
      <c r="G29" s="79"/>
      <c r="H29" s="79"/>
      <c r="I29" s="79"/>
      <c r="J29" s="79"/>
      <c r="K29" s="79"/>
      <c r="L29" s="79"/>
      <c r="M29" s="79"/>
      <c r="N29" s="79"/>
      <c r="O29" s="79"/>
      <c r="P29" s="79"/>
      <c r="Q29" s="79"/>
      <c r="R29" s="79"/>
      <c r="S29" s="79"/>
      <c r="T29" s="79"/>
    </row>
    <row r="35" spans="3:3" x14ac:dyDescent="0.15">
      <c r="C35" s="4"/>
    </row>
  </sheetData>
  <sheetProtection sheet="1" formatCells="0" formatColumns="0" formatRows="0" insertColumns="0" insertRows="0" insertHyperlinks="0" deleteColumns="0" deleteRows="0" sort="0" autoFilter="0" pivotTables="0"/>
  <protectedRanges>
    <protectedRange sqref="B7 B11 F1" name="Range1"/>
    <protectedRange sqref="A1:Z1048576" name="Range2"/>
  </protectedRanges>
  <phoneticPr fontId="55" type="noConversion"/>
  <dataValidations count="4">
    <dataValidation type="list" errorStyle="information" allowBlank="1" showErrorMessage="1" errorTitle="错误提示" error="请输入下拉列表中的值" sqref="F1" xr:uid="{00000000-0002-0000-0100-000000000000}">
      <formula1>"数字建造中心,智能运管中心,数智管理中心,福建分公司,广东分公司,产品研发中心,市场经营拓展中心,公司"</formula1>
    </dataValidation>
    <dataValidation type="list" allowBlank="1" showErrorMessage="1" errorTitle="错误提示" error="请输入下拉列表中的值" sqref="I3" xr:uid="{00000000-0002-0000-0100-000001000000}">
      <formula1>"修正,不修正"</formula1>
    </dataValidation>
    <dataValidation type="list" allowBlank="1" showErrorMessage="1" errorTitle="错误提示" error="请输入下拉列表中的值" sqref="B7" xr:uid="{00000000-0002-0000-0100-000002000000}">
      <formula1>"1,2,3,4,5,6,7,8,9,10,11,12"</formula1>
    </dataValidation>
    <dataValidation type="list" allowBlank="1" showErrorMessage="1" errorTitle="错误提示" error="请输入下拉列表中的值" sqref="B11" xr:uid="{00000000-0002-0000-0100-000003000000}">
      <formula1>"一,二,三,四"</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83"/>
  <sheetViews>
    <sheetView showGridLines="0" zoomScale="90" zoomScaleNormal="90" workbookViewId="0">
      <pane xSplit="3" ySplit="1" topLeftCell="F82" activePane="bottomRight" state="frozen"/>
      <selection pane="topRight"/>
      <selection pane="bottomLeft"/>
      <selection pane="bottomRight" activeCell="F82" sqref="F82"/>
    </sheetView>
  </sheetViews>
  <sheetFormatPr defaultColWidth="9" defaultRowHeight="21" customHeight="1" x14ac:dyDescent="0.15"/>
  <cols>
    <col min="1" max="1" width="5.125" style="277" customWidth="1"/>
    <col min="2" max="2" width="37.375" style="278" customWidth="1"/>
    <col min="3" max="3" width="18.125" style="278" customWidth="1"/>
    <col min="4" max="4" width="18.125" style="279" customWidth="1"/>
    <col min="5" max="11" width="8.75" style="280" customWidth="1"/>
    <col min="12" max="22" width="8.75" style="281" customWidth="1"/>
    <col min="23" max="28" width="8.75" style="282" customWidth="1"/>
  </cols>
  <sheetData>
    <row r="1" spans="2:67" ht="42.2" customHeight="1" x14ac:dyDescent="0.15">
      <c r="B1" s="283" t="s">
        <v>33</v>
      </c>
      <c r="C1" s="284"/>
      <c r="D1" s="285"/>
      <c r="E1" s="286" t="s">
        <v>25</v>
      </c>
      <c r="F1" s="286" t="s">
        <v>26</v>
      </c>
      <c r="G1" s="286" t="s">
        <v>27</v>
      </c>
      <c r="H1" s="286" t="s">
        <v>28</v>
      </c>
      <c r="I1" s="286" t="s">
        <v>29</v>
      </c>
      <c r="J1" s="286" t="s">
        <v>31</v>
      </c>
      <c r="K1" s="286" t="s">
        <v>30</v>
      </c>
      <c r="L1" s="287"/>
    </row>
    <row r="3" spans="2:67" ht="26.25" customHeight="1" x14ac:dyDescent="0.15">
      <c r="AD3" s="4" t="s">
        <v>34</v>
      </c>
      <c r="AQ3" s="4" t="s">
        <v>35</v>
      </c>
      <c r="BD3" s="4" t="s">
        <v>36</v>
      </c>
    </row>
    <row r="4" spans="2:67" ht="21" customHeight="1" x14ac:dyDescent="0.15">
      <c r="B4" s="288" t="s">
        <v>3</v>
      </c>
      <c r="C4" s="289" t="s">
        <v>37</v>
      </c>
      <c r="D4" s="290" t="s">
        <v>38</v>
      </c>
      <c r="E4" s="291" t="s">
        <v>39</v>
      </c>
      <c r="F4" s="291" t="s">
        <v>40</v>
      </c>
      <c r="G4" s="291" t="s">
        <v>41</v>
      </c>
      <c r="H4" s="291" t="s">
        <v>42</v>
      </c>
      <c r="I4" s="291" t="s">
        <v>43</v>
      </c>
      <c r="J4" s="291" t="s">
        <v>44</v>
      </c>
      <c r="K4" s="291" t="s">
        <v>45</v>
      </c>
      <c r="L4" s="291" t="s">
        <v>46</v>
      </c>
      <c r="M4" s="291" t="s">
        <v>47</v>
      </c>
      <c r="N4" s="291" t="s">
        <v>48</v>
      </c>
      <c r="O4" s="291" t="s">
        <v>49</v>
      </c>
      <c r="P4" s="291" t="s">
        <v>50</v>
      </c>
      <c r="Q4" s="292" t="s">
        <v>51</v>
      </c>
      <c r="R4" s="292" t="s">
        <v>52</v>
      </c>
      <c r="S4" s="292" t="s">
        <v>53</v>
      </c>
      <c r="T4" s="292" t="s">
        <v>54</v>
      </c>
      <c r="U4" s="292" t="s">
        <v>55</v>
      </c>
      <c r="V4" s="292" t="s">
        <v>56</v>
      </c>
      <c r="W4" s="292" t="s">
        <v>57</v>
      </c>
      <c r="X4" s="292" t="s">
        <v>58</v>
      </c>
      <c r="Y4" s="292" t="s">
        <v>59</v>
      </c>
      <c r="Z4" s="292" t="s">
        <v>60</v>
      </c>
      <c r="AA4" s="292" t="s">
        <v>61</v>
      </c>
      <c r="AB4" s="292" t="s">
        <v>62</v>
      </c>
      <c r="AD4" s="291" t="s">
        <v>39</v>
      </c>
      <c r="AE4" s="291" t="s">
        <v>40</v>
      </c>
      <c r="AF4" s="291" t="s">
        <v>41</v>
      </c>
      <c r="AG4" s="291" t="s">
        <v>42</v>
      </c>
      <c r="AH4" s="291" t="s">
        <v>43</v>
      </c>
      <c r="AI4" s="291" t="s">
        <v>44</v>
      </c>
      <c r="AJ4" s="291" t="s">
        <v>45</v>
      </c>
      <c r="AK4" s="291" t="s">
        <v>46</v>
      </c>
      <c r="AL4" s="291" t="s">
        <v>47</v>
      </c>
      <c r="AM4" s="291" t="s">
        <v>48</v>
      </c>
      <c r="AN4" s="291" t="s">
        <v>49</v>
      </c>
      <c r="AO4" s="291" t="s">
        <v>50</v>
      </c>
      <c r="AQ4" s="291" t="s">
        <v>39</v>
      </c>
      <c r="AR4" s="291" t="s">
        <v>40</v>
      </c>
      <c r="AS4" s="291" t="s">
        <v>41</v>
      </c>
      <c r="AT4" s="291" t="s">
        <v>42</v>
      </c>
      <c r="AU4" s="291" t="s">
        <v>43</v>
      </c>
      <c r="AV4" s="291" t="s">
        <v>44</v>
      </c>
      <c r="AW4" s="291" t="s">
        <v>45</v>
      </c>
      <c r="AX4" s="291" t="s">
        <v>46</v>
      </c>
      <c r="AY4" s="291" t="s">
        <v>47</v>
      </c>
      <c r="AZ4" s="291" t="s">
        <v>48</v>
      </c>
      <c r="BA4" s="291" t="s">
        <v>49</v>
      </c>
      <c r="BB4" s="291" t="s">
        <v>50</v>
      </c>
      <c r="BD4" s="291" t="s">
        <v>39</v>
      </c>
      <c r="BE4" s="291" t="s">
        <v>40</v>
      </c>
      <c r="BF4" s="291" t="s">
        <v>41</v>
      </c>
      <c r="BG4" s="291" t="s">
        <v>42</v>
      </c>
      <c r="BH4" s="291" t="s">
        <v>43</v>
      </c>
      <c r="BI4" s="291" t="s">
        <v>44</v>
      </c>
      <c r="BJ4" s="291" t="s">
        <v>45</v>
      </c>
      <c r="BK4" s="291" t="s">
        <v>46</v>
      </c>
      <c r="BL4" s="291" t="s">
        <v>47</v>
      </c>
      <c r="BM4" s="291" t="s">
        <v>48</v>
      </c>
      <c r="BN4" s="291" t="s">
        <v>49</v>
      </c>
      <c r="BO4" s="291" t="s">
        <v>50</v>
      </c>
    </row>
    <row r="5" spans="2:67" ht="21" customHeight="1" x14ac:dyDescent="0.15">
      <c r="B5" s="293" t="s">
        <v>25</v>
      </c>
      <c r="C5" s="294">
        <f t="shared" ref="C5:C11" si="0">SUM(E5:P5)</f>
        <v>5302.8036199999997</v>
      </c>
      <c r="D5" s="295">
        <f t="shared" ref="D5:D11" si="1">SUM(Q5:AB5)</f>
        <v>126.748446</v>
      </c>
      <c r="E5" s="296">
        <f>'[1]部门-汇总页'!E3</f>
        <v>9</v>
      </c>
      <c r="F5" s="296">
        <f>'[1]部门-汇总页'!F3</f>
        <v>21.588699999999999</v>
      </c>
      <c r="G5" s="296">
        <f>'[1]部门-汇总页'!G3</f>
        <v>9</v>
      </c>
      <c r="H5" s="296">
        <f>'[1]部门-汇总页'!H3</f>
        <v>66.963700000000003</v>
      </c>
      <c r="I5" s="296">
        <f>'[1]部门-汇总页'!I3</f>
        <v>146.42368200000001</v>
      </c>
      <c r="J5" s="296">
        <f>'[1]部门-汇总页'!J3</f>
        <v>782.659986</v>
      </c>
      <c r="K5" s="296">
        <f>'[1]部门-汇总页'!K3</f>
        <v>1.5</v>
      </c>
      <c r="L5" s="296">
        <f>'[1]部门-汇总页'!L3</f>
        <v>121.6</v>
      </c>
      <c r="M5" s="296">
        <f>'[1]部门-汇总页'!M3</f>
        <v>1165.5035009999999</v>
      </c>
      <c r="N5" s="296">
        <f>'[1]部门-汇总页'!N3</f>
        <v>0</v>
      </c>
      <c r="O5" s="296">
        <f>'[1]部门-汇总页'!O3</f>
        <v>87.176199999999994</v>
      </c>
      <c r="P5" s="296">
        <f>'[1]部门-汇总页'!P3</f>
        <v>2891.387851</v>
      </c>
      <c r="Q5" s="296">
        <f>'[1]部门-汇总页'!Q3</f>
        <v>0</v>
      </c>
      <c r="R5" s="296">
        <f>'[1]部门-汇总页'!R3</f>
        <v>12.12</v>
      </c>
      <c r="S5" s="296">
        <f>'[1]部门-汇总页'!S3</f>
        <v>4.2</v>
      </c>
      <c r="T5" s="296">
        <f>'[1]部门-汇总页'!T3</f>
        <v>42.540196000000002</v>
      </c>
      <c r="U5" s="296">
        <f>'[1]部门-汇总页'!U3</f>
        <v>67.888249999999999</v>
      </c>
      <c r="V5" s="296">
        <f>'[1]部门-汇总页'!V3</f>
        <v>0</v>
      </c>
      <c r="W5" s="296">
        <f>'[1]部门-汇总页'!W3</f>
        <v>0</v>
      </c>
      <c r="X5" s="296">
        <f>'[1]部门-汇总页'!X3</f>
        <v>0</v>
      </c>
      <c r="Y5" s="296">
        <f>'[1]部门-汇总页'!Y3</f>
        <v>0</v>
      </c>
      <c r="Z5" s="296">
        <f>'[1]部门-汇总页'!Z3</f>
        <v>0</v>
      </c>
      <c r="AA5" s="296">
        <f>'[1]部门-汇总页'!AA3</f>
        <v>0</v>
      </c>
      <c r="AB5" s="296">
        <f>'[1]部门-汇总页'!AB3</f>
        <v>0</v>
      </c>
      <c r="AD5" s="296">
        <v>0</v>
      </c>
      <c r="AE5" s="296">
        <v>12.12</v>
      </c>
      <c r="AF5" s="296">
        <v>404.80918800000001</v>
      </c>
      <c r="AG5" s="296">
        <v>0</v>
      </c>
      <c r="AH5" s="296">
        <v>0</v>
      </c>
      <c r="AI5" s="296">
        <v>0</v>
      </c>
      <c r="AJ5" s="296">
        <v>0</v>
      </c>
      <c r="AK5" s="296">
        <v>0</v>
      </c>
      <c r="AL5" s="296">
        <v>0</v>
      </c>
      <c r="AM5" s="296">
        <v>0</v>
      </c>
      <c r="AN5" s="296">
        <v>0</v>
      </c>
      <c r="AO5" s="296">
        <v>0</v>
      </c>
      <c r="AQ5" s="296">
        <v>9</v>
      </c>
      <c r="AR5" s="296">
        <v>21.588699999999999</v>
      </c>
      <c r="AS5" s="296">
        <v>323.84918800000003</v>
      </c>
      <c r="AT5" s="296">
        <v>0</v>
      </c>
      <c r="AU5" s="296">
        <v>0</v>
      </c>
      <c r="AV5" s="296">
        <v>0</v>
      </c>
      <c r="AW5" s="296">
        <v>0</v>
      </c>
      <c r="AX5" s="296">
        <v>0</v>
      </c>
      <c r="AY5" s="296">
        <v>0</v>
      </c>
      <c r="AZ5" s="296">
        <v>0</v>
      </c>
      <c r="BA5" s="296">
        <v>0</v>
      </c>
      <c r="BB5" s="296">
        <v>0</v>
      </c>
      <c r="BD5" s="296">
        <v>9</v>
      </c>
      <c r="BE5" s="296">
        <v>21.588699999999999</v>
      </c>
      <c r="BF5" s="296">
        <v>9</v>
      </c>
      <c r="BG5" s="296">
        <v>73.218699999999998</v>
      </c>
      <c r="BH5" s="296">
        <v>72.819987999999995</v>
      </c>
      <c r="BI5" s="296">
        <v>555.08165899999995</v>
      </c>
      <c r="BJ5" s="296">
        <v>24.405000000000001</v>
      </c>
      <c r="BK5" s="296">
        <v>117.6</v>
      </c>
      <c r="BL5" s="296">
        <v>324.80599999999998</v>
      </c>
      <c r="BM5" s="296">
        <v>0</v>
      </c>
      <c r="BN5" s="296">
        <v>359.17619999999999</v>
      </c>
      <c r="BO5" s="296">
        <v>73.745999999999995</v>
      </c>
    </row>
    <row r="6" spans="2:67" ht="21" customHeight="1" x14ac:dyDescent="0.15">
      <c r="B6" s="293" t="s">
        <v>26</v>
      </c>
      <c r="C6" s="294">
        <f t="shared" si="0"/>
        <v>3337.1075930000002</v>
      </c>
      <c r="D6" s="295">
        <f t="shared" si="1"/>
        <v>92.151600000000002</v>
      </c>
      <c r="E6" s="296">
        <f>'[2]部门-汇总页'!E3</f>
        <v>0</v>
      </c>
      <c r="F6" s="296">
        <f>'[2]部门-汇总页'!F3</f>
        <v>33.572499999999998</v>
      </c>
      <c r="G6" s="296">
        <f>'[2]部门-汇总页'!G3</f>
        <v>77.077299999999994</v>
      </c>
      <c r="H6" s="296">
        <f>'[2]部门-汇总页'!H3</f>
        <v>748.21046000000001</v>
      </c>
      <c r="I6" s="296">
        <f>'[2]部门-汇总页'!I3</f>
        <v>414.81400000000002</v>
      </c>
      <c r="J6" s="296">
        <f>'[2]部门-汇总页'!J3</f>
        <v>596.96883300000002</v>
      </c>
      <c r="K6" s="296">
        <f>'[2]部门-汇总页'!K3</f>
        <v>45.25</v>
      </c>
      <c r="L6" s="296">
        <f>'[2]部门-汇总页'!L3</f>
        <v>401.49</v>
      </c>
      <c r="M6" s="296">
        <f>'[2]部门-汇总页'!M3</f>
        <v>416.995</v>
      </c>
      <c r="N6" s="296">
        <f>'[2]部门-汇总页'!N3</f>
        <v>35</v>
      </c>
      <c r="O6" s="296">
        <f>'[2]部门-汇总页'!O3</f>
        <v>194.77950000000001</v>
      </c>
      <c r="P6" s="296">
        <f>'[2]部门-汇总页'!P3</f>
        <v>372.95</v>
      </c>
      <c r="Q6" s="296">
        <f>'[2]部门-汇总页'!Q3</f>
        <v>9.5399999999999991</v>
      </c>
      <c r="R6" s="296">
        <f>'[2]部门-汇总页'!R3</f>
        <v>27.29</v>
      </c>
      <c r="S6" s="296">
        <f>'[2]部门-汇总页'!S3</f>
        <v>2.36</v>
      </c>
      <c r="T6" s="296">
        <f>'[2]部门-汇总页'!T3</f>
        <v>44.0364</v>
      </c>
      <c r="U6" s="296">
        <f>'[2]部门-汇总页'!U3</f>
        <v>8.9252000000000002</v>
      </c>
      <c r="V6" s="296">
        <f>'[2]部门-汇总页'!V3</f>
        <v>0</v>
      </c>
      <c r="W6" s="296">
        <f>'[2]部门-汇总页'!W3</f>
        <v>0</v>
      </c>
      <c r="X6" s="296">
        <f>'[2]部门-汇总页'!X3</f>
        <v>0</v>
      </c>
      <c r="Y6" s="296">
        <f>'[2]部门-汇总页'!Y3</f>
        <v>0</v>
      </c>
      <c r="Z6" s="296">
        <f>'[2]部门-汇总页'!Z3</f>
        <v>0</v>
      </c>
      <c r="AA6" s="296">
        <f>'[2]部门-汇总页'!AA3</f>
        <v>0</v>
      </c>
      <c r="AB6" s="296">
        <f>'[2]部门-汇总页'!AB3</f>
        <v>0</v>
      </c>
      <c r="AD6" s="296">
        <v>0</v>
      </c>
      <c r="AE6" s="296">
        <v>6.0549999999999997</v>
      </c>
      <c r="AF6" s="296">
        <v>401.20519999999999</v>
      </c>
      <c r="AG6" s="296">
        <v>0</v>
      </c>
      <c r="AH6" s="296">
        <v>0</v>
      </c>
      <c r="AI6" s="296">
        <v>0</v>
      </c>
      <c r="AJ6" s="296">
        <v>0</v>
      </c>
      <c r="AK6" s="296">
        <v>0</v>
      </c>
      <c r="AL6" s="296">
        <v>0</v>
      </c>
      <c r="AM6" s="296">
        <v>0</v>
      </c>
      <c r="AN6" s="296">
        <v>0</v>
      </c>
      <c r="AO6" s="296">
        <v>0</v>
      </c>
      <c r="AQ6" s="296">
        <v>0</v>
      </c>
      <c r="AR6" s="296">
        <v>33.572499999999998</v>
      </c>
      <c r="AS6" s="296">
        <v>495.22872000000001</v>
      </c>
      <c r="AT6" s="296">
        <v>29.412600000000001</v>
      </c>
      <c r="AU6" s="296">
        <v>0</v>
      </c>
      <c r="AV6" s="296">
        <v>0</v>
      </c>
      <c r="AW6" s="296">
        <v>0</v>
      </c>
      <c r="AX6" s="296">
        <v>0</v>
      </c>
      <c r="AY6" s="296">
        <v>0</v>
      </c>
      <c r="AZ6" s="296">
        <v>0</v>
      </c>
      <c r="BA6" s="296">
        <v>0</v>
      </c>
      <c r="BB6" s="296">
        <v>0</v>
      </c>
      <c r="BD6" s="296">
        <v>0</v>
      </c>
      <c r="BE6" s="296">
        <v>33.572499999999998</v>
      </c>
      <c r="BF6" s="296">
        <v>121.11369999999999</v>
      </c>
      <c r="BG6" s="296">
        <v>505.18151999999998</v>
      </c>
      <c r="BH6" s="296">
        <v>89.5</v>
      </c>
      <c r="BI6" s="296">
        <v>1011.564</v>
      </c>
      <c r="BJ6" s="296">
        <v>1.74</v>
      </c>
      <c r="BK6" s="296">
        <v>54.1</v>
      </c>
      <c r="BL6" s="296">
        <v>45.395000000000003</v>
      </c>
      <c r="BM6" s="296">
        <v>0</v>
      </c>
      <c r="BN6" s="296">
        <v>25.885999999999999</v>
      </c>
      <c r="BO6" s="296">
        <v>0</v>
      </c>
    </row>
    <row r="7" spans="2:67" ht="21" customHeight="1" x14ac:dyDescent="0.15">
      <c r="B7" s="293" t="s">
        <v>27</v>
      </c>
      <c r="C7" s="294">
        <f t="shared" si="0"/>
        <v>2013.1003000000001</v>
      </c>
      <c r="D7" s="295">
        <f t="shared" si="1"/>
        <v>179.26925</v>
      </c>
      <c r="E7" s="296">
        <f>'[3]部门-汇总页'!E3</f>
        <v>316.26929999999999</v>
      </c>
      <c r="F7" s="296">
        <f>'[3]部门-汇总页'!F3</f>
        <v>53.1</v>
      </c>
      <c r="G7" s="296">
        <f>'[3]部门-汇总页'!G3</f>
        <v>484.15</v>
      </c>
      <c r="H7" s="296">
        <f>'[3]部门-汇总页'!H3</f>
        <v>301.16000000000003</v>
      </c>
      <c r="I7" s="296">
        <f>'[3]部门-汇总页'!I3</f>
        <v>121.6</v>
      </c>
      <c r="J7" s="296">
        <f>'[3]部门-汇总页'!J3</f>
        <v>340.69349999999997</v>
      </c>
      <c r="K7" s="296">
        <f>'[3]部门-汇总页'!K3</f>
        <v>97.5</v>
      </c>
      <c r="L7" s="296">
        <f>'[3]部门-汇总页'!L3</f>
        <v>19</v>
      </c>
      <c r="M7" s="296">
        <f>'[3]部门-汇总页'!M3</f>
        <v>148.19999999999999</v>
      </c>
      <c r="N7" s="296">
        <f>'[3]部门-汇总页'!N3</f>
        <v>1</v>
      </c>
      <c r="O7" s="296">
        <f>'[3]部门-汇总页'!O3</f>
        <v>11.9</v>
      </c>
      <c r="P7" s="296">
        <f>'[3]部门-汇总页'!P3</f>
        <v>118.5275</v>
      </c>
      <c r="Q7" s="296">
        <f>'[3]部门-汇总页'!Q3</f>
        <v>75.469250000000002</v>
      </c>
      <c r="R7" s="296">
        <f>'[3]部门-汇总页'!R3</f>
        <v>0</v>
      </c>
      <c r="S7" s="296">
        <f>'[3]部门-汇总页'!S3</f>
        <v>103.8</v>
      </c>
      <c r="T7" s="296">
        <f>'[3]部门-汇总页'!T3</f>
        <v>0</v>
      </c>
      <c r="U7" s="296">
        <f>'[3]部门-汇总页'!U3</f>
        <v>0</v>
      </c>
      <c r="V7" s="296">
        <f>'[3]部门-汇总页'!V3</f>
        <v>0</v>
      </c>
      <c r="W7" s="296">
        <f>'[3]部门-汇总页'!W3</f>
        <v>0</v>
      </c>
      <c r="X7" s="296">
        <f>'[3]部门-汇总页'!X3</f>
        <v>0</v>
      </c>
      <c r="Y7" s="296">
        <f>'[3]部门-汇总页'!Y3</f>
        <v>0</v>
      </c>
      <c r="Z7" s="296">
        <f>'[3]部门-汇总页'!Z3</f>
        <v>0</v>
      </c>
      <c r="AA7" s="296">
        <f>'[3]部门-汇总页'!AA3</f>
        <v>0</v>
      </c>
      <c r="AB7" s="296">
        <f>'[3]部门-汇总页'!AB3</f>
        <v>0</v>
      </c>
      <c r="AD7" s="296">
        <v>290</v>
      </c>
      <c r="AE7" s="296">
        <v>71.025000000000006</v>
      </c>
      <c r="AF7" s="296">
        <v>653.86779999999999</v>
      </c>
      <c r="AG7" s="296">
        <v>63.65</v>
      </c>
      <c r="AH7" s="296">
        <v>16.785</v>
      </c>
      <c r="AI7" s="296">
        <v>305.14499999999998</v>
      </c>
      <c r="AJ7" s="296">
        <v>44</v>
      </c>
      <c r="AK7" s="296">
        <v>0</v>
      </c>
      <c r="AL7" s="296">
        <v>148.19999999999999</v>
      </c>
      <c r="AM7" s="296">
        <v>1</v>
      </c>
      <c r="AN7" s="296">
        <v>0</v>
      </c>
      <c r="AO7" s="296">
        <v>118.5275</v>
      </c>
      <c r="AQ7" s="296">
        <v>316.26929999999999</v>
      </c>
      <c r="AR7" s="296">
        <v>53.1</v>
      </c>
      <c r="AS7" s="296">
        <v>758.4</v>
      </c>
      <c r="AT7" s="296">
        <v>73.61</v>
      </c>
      <c r="AU7" s="296">
        <v>21.6</v>
      </c>
      <c r="AV7" s="296">
        <v>401.49349999999998</v>
      </c>
      <c r="AW7" s="296">
        <v>44</v>
      </c>
      <c r="AX7" s="296">
        <v>0</v>
      </c>
      <c r="AY7" s="296">
        <v>148.19999999999999</v>
      </c>
      <c r="AZ7" s="296">
        <v>1</v>
      </c>
      <c r="BA7" s="296">
        <v>0</v>
      </c>
      <c r="BB7" s="296">
        <v>118.5275</v>
      </c>
      <c r="BD7" s="296">
        <v>316.26929999999999</v>
      </c>
      <c r="BE7" s="296">
        <v>53.1</v>
      </c>
      <c r="BF7" s="296">
        <v>542.15</v>
      </c>
      <c r="BG7" s="296">
        <v>231.26</v>
      </c>
      <c r="BH7" s="296">
        <v>121.6</v>
      </c>
      <c r="BI7" s="296">
        <v>340.69349999999997</v>
      </c>
      <c r="BJ7" s="296">
        <v>97.5</v>
      </c>
      <c r="BK7" s="296">
        <v>19</v>
      </c>
      <c r="BL7" s="296">
        <v>148.19999999999999</v>
      </c>
      <c r="BM7" s="296">
        <v>1</v>
      </c>
      <c r="BN7" s="296">
        <v>0</v>
      </c>
      <c r="BO7" s="296">
        <v>118.5275</v>
      </c>
    </row>
    <row r="8" spans="2:67" ht="21" customHeight="1" x14ac:dyDescent="0.15">
      <c r="B8" s="293" t="s">
        <v>28</v>
      </c>
      <c r="C8" s="294">
        <f t="shared" si="0"/>
        <v>1683.5791115</v>
      </c>
      <c r="D8" s="295">
        <f t="shared" si="1"/>
        <v>270.28650299999998</v>
      </c>
      <c r="E8" s="296">
        <f>'[4]部门-汇总页'!E3</f>
        <v>53.474502999999999</v>
      </c>
      <c r="F8" s="296">
        <f>'[4]部门-汇总页'!F3</f>
        <v>216.81200000000001</v>
      </c>
      <c r="G8" s="296">
        <f>'[4]部门-汇总页'!G3</f>
        <v>0</v>
      </c>
      <c r="H8" s="296">
        <f>'[4]部门-汇总页'!H3</f>
        <v>0</v>
      </c>
      <c r="I8" s="296">
        <f>'[4]部门-汇总页'!I3</f>
        <v>78.629000000000005</v>
      </c>
      <c r="J8" s="296">
        <f>'[4]部门-汇总页'!J3</f>
        <v>215.99140850000001</v>
      </c>
      <c r="K8" s="296">
        <f>'[4]部门-汇总页'!K3</f>
        <v>8.3125</v>
      </c>
      <c r="L8" s="296">
        <f>'[4]部门-汇总页'!L3</f>
        <v>162.93700000000001</v>
      </c>
      <c r="M8" s="296">
        <f>'[4]部门-汇总页'!M3</f>
        <v>309.596</v>
      </c>
      <c r="N8" s="296">
        <f>'[4]部门-汇总页'!N3</f>
        <v>63.651499999999999</v>
      </c>
      <c r="O8" s="296">
        <f>'[4]部门-汇总页'!O3</f>
        <v>0.6</v>
      </c>
      <c r="P8" s="296">
        <f>'[4]部门-汇总页'!P3</f>
        <v>573.5752</v>
      </c>
      <c r="Q8" s="296">
        <f>'[4]部门-汇总页'!Q3</f>
        <v>53.474502999999999</v>
      </c>
      <c r="R8" s="296">
        <f>'[4]部门-汇总页'!R3</f>
        <v>216.81200000000001</v>
      </c>
      <c r="S8" s="296">
        <f>'[4]部门-汇总页'!S3</f>
        <v>0</v>
      </c>
      <c r="T8" s="296">
        <f>'[4]部门-汇总页'!T3</f>
        <v>0</v>
      </c>
      <c r="U8" s="296">
        <f>'[4]部门-汇总页'!U3</f>
        <v>0</v>
      </c>
      <c r="V8" s="296">
        <f>'[4]部门-汇总页'!V3</f>
        <v>0</v>
      </c>
      <c r="W8" s="296">
        <f>'[4]部门-汇总页'!W3</f>
        <v>0</v>
      </c>
      <c r="X8" s="296">
        <f>'[4]部门-汇总页'!X3</f>
        <v>0</v>
      </c>
      <c r="Y8" s="296">
        <f>'[4]部门-汇总页'!Y3</f>
        <v>0</v>
      </c>
      <c r="Z8" s="296">
        <f>'[4]部门-汇总页'!Z3</f>
        <v>0</v>
      </c>
      <c r="AA8" s="296">
        <f>'[4]部门-汇总页'!AA3</f>
        <v>0</v>
      </c>
      <c r="AB8" s="296">
        <f>'[4]部门-汇总页'!AB3</f>
        <v>0</v>
      </c>
      <c r="AD8" s="296">
        <v>53.474502999999999</v>
      </c>
      <c r="AE8" s="296">
        <v>244.2835</v>
      </c>
      <c r="AF8" s="296">
        <v>0</v>
      </c>
      <c r="AG8" s="296">
        <v>0</v>
      </c>
      <c r="AH8" s="296">
        <v>0</v>
      </c>
      <c r="AI8" s="296">
        <v>0</v>
      </c>
      <c r="AJ8" s="296">
        <v>0</v>
      </c>
      <c r="AK8" s="296">
        <v>0</v>
      </c>
      <c r="AL8" s="296">
        <v>0</v>
      </c>
      <c r="AM8" s="296">
        <v>0</v>
      </c>
      <c r="AN8" s="296">
        <v>0</v>
      </c>
      <c r="AO8" s="296">
        <v>0</v>
      </c>
      <c r="AQ8" s="296">
        <v>53.474502999999999</v>
      </c>
      <c r="AR8" s="296">
        <v>216.81200000000001</v>
      </c>
      <c r="AS8" s="296">
        <v>27.471499999999999</v>
      </c>
      <c r="AT8" s="296">
        <v>0</v>
      </c>
      <c r="AU8" s="296">
        <v>0</v>
      </c>
      <c r="AV8" s="296">
        <v>0</v>
      </c>
      <c r="AW8" s="296">
        <v>0</v>
      </c>
      <c r="AX8" s="296">
        <v>0</v>
      </c>
      <c r="AY8" s="296">
        <v>0</v>
      </c>
      <c r="AZ8" s="296">
        <v>0</v>
      </c>
      <c r="BA8" s="296">
        <v>0</v>
      </c>
      <c r="BB8" s="296">
        <v>0</v>
      </c>
      <c r="BD8" s="296">
        <v>53.474502999999999</v>
      </c>
      <c r="BE8" s="296">
        <v>216.81200000000001</v>
      </c>
      <c r="BF8" s="296">
        <v>0</v>
      </c>
      <c r="BG8" s="296">
        <v>0</v>
      </c>
      <c r="BH8" s="296">
        <v>61.811500000000002</v>
      </c>
      <c r="BI8" s="296">
        <v>105.05140849999999</v>
      </c>
      <c r="BJ8" s="296">
        <v>0</v>
      </c>
      <c r="BK8" s="296">
        <v>0</v>
      </c>
      <c r="BL8" s="296">
        <v>0</v>
      </c>
      <c r="BM8" s="296">
        <v>0</v>
      </c>
      <c r="BN8" s="296">
        <v>0</v>
      </c>
      <c r="BO8" s="296">
        <v>0</v>
      </c>
    </row>
    <row r="9" spans="2:67" ht="21" customHeight="1" x14ac:dyDescent="0.15">
      <c r="B9" s="293" t="s">
        <v>29</v>
      </c>
      <c r="C9" s="294">
        <f t="shared" si="0"/>
        <v>2379.2009452000002</v>
      </c>
      <c r="D9" s="295">
        <f t="shared" si="1"/>
        <v>42.662500000000001</v>
      </c>
      <c r="E9" s="296">
        <f>'[5]部门-汇总页'!E3</f>
        <v>42.662500000000001</v>
      </c>
      <c r="F9" s="296">
        <f>'[5]部门-汇总页'!F3</f>
        <v>0</v>
      </c>
      <c r="G9" s="296">
        <f>'[5]部门-汇总页'!G3</f>
        <v>0</v>
      </c>
      <c r="H9" s="296">
        <f>'[5]部门-汇总页'!H3</f>
        <v>0</v>
      </c>
      <c r="I9" s="296">
        <f>'[5]部门-汇总页'!I3</f>
        <v>65.3416</v>
      </c>
      <c r="J9" s="296">
        <f>'[5]部门-汇总页'!J3</f>
        <v>891.65434519999997</v>
      </c>
      <c r="K9" s="296">
        <f>'[5]部门-汇总页'!K3</f>
        <v>42.35</v>
      </c>
      <c r="L9" s="296">
        <f>'[5]部门-汇总页'!L3</f>
        <v>70.632499999999993</v>
      </c>
      <c r="M9" s="296">
        <f>'[5]部门-汇总页'!M3</f>
        <v>160</v>
      </c>
      <c r="N9" s="296">
        <f>'[5]部门-汇总页'!N3</f>
        <v>100</v>
      </c>
      <c r="O9" s="296">
        <f>'[5]部门-汇总页'!O3</f>
        <v>184.96</v>
      </c>
      <c r="P9" s="296">
        <f>'[5]部门-汇总页'!P3</f>
        <v>821.6</v>
      </c>
      <c r="Q9" s="296">
        <f>'[5]部门-汇总页'!Q3</f>
        <v>42.662500000000001</v>
      </c>
      <c r="R9" s="296">
        <f>'[5]部门-汇总页'!R3</f>
        <v>0</v>
      </c>
      <c r="S9" s="296">
        <f>'[5]部门-汇总页'!S3</f>
        <v>0</v>
      </c>
      <c r="T9" s="296">
        <f>'[5]部门-汇总页'!T3</f>
        <v>0</v>
      </c>
      <c r="U9" s="296">
        <f>'[5]部门-汇总页'!U3</f>
        <v>0</v>
      </c>
      <c r="V9" s="296">
        <f>'[5]部门-汇总页'!V3</f>
        <v>0</v>
      </c>
      <c r="W9" s="296">
        <f>'[5]部门-汇总页'!W3</f>
        <v>0</v>
      </c>
      <c r="X9" s="296">
        <f>'[5]部门-汇总页'!X3</f>
        <v>0</v>
      </c>
      <c r="Y9" s="296">
        <f>'[5]部门-汇总页'!Y3</f>
        <v>0</v>
      </c>
      <c r="Z9" s="296">
        <f>'[5]部门-汇总页'!Z3</f>
        <v>0</v>
      </c>
      <c r="AA9" s="296">
        <f>'[5]部门-汇总页'!AA3</f>
        <v>0</v>
      </c>
      <c r="AB9" s="296">
        <f>'[5]部门-汇总页'!AB3</f>
        <v>0</v>
      </c>
      <c r="AD9" s="296">
        <v>42.662500000000001</v>
      </c>
      <c r="AE9" s="296">
        <v>111</v>
      </c>
      <c r="AF9" s="296">
        <v>96.400800000000004</v>
      </c>
      <c r="AG9" s="296">
        <v>0</v>
      </c>
      <c r="AH9" s="296">
        <v>0</v>
      </c>
      <c r="AI9" s="296">
        <v>0</v>
      </c>
      <c r="AJ9" s="296">
        <v>0</v>
      </c>
      <c r="AK9" s="296">
        <v>0</v>
      </c>
      <c r="AL9" s="296">
        <v>0</v>
      </c>
      <c r="AM9" s="296">
        <v>0</v>
      </c>
      <c r="AN9" s="296">
        <v>0</v>
      </c>
      <c r="AO9" s="296">
        <v>0</v>
      </c>
      <c r="AQ9" s="296">
        <v>42.662500000000001</v>
      </c>
      <c r="AR9" s="296">
        <v>0</v>
      </c>
      <c r="AS9" s="296">
        <v>96.400800000000004</v>
      </c>
      <c r="AT9" s="296">
        <v>0</v>
      </c>
      <c r="AU9" s="296">
        <v>0</v>
      </c>
      <c r="AV9" s="296">
        <v>0</v>
      </c>
      <c r="AW9" s="296">
        <v>0</v>
      </c>
      <c r="AX9" s="296">
        <v>0</v>
      </c>
      <c r="AY9" s="296">
        <v>0</v>
      </c>
      <c r="AZ9" s="296">
        <v>0</v>
      </c>
      <c r="BA9" s="296">
        <v>0</v>
      </c>
      <c r="BB9" s="296">
        <v>0</v>
      </c>
      <c r="BD9" s="296">
        <v>42.662500000000001</v>
      </c>
      <c r="BE9" s="296">
        <v>0</v>
      </c>
      <c r="BF9" s="296">
        <v>0</v>
      </c>
      <c r="BG9" s="296">
        <v>25.3416</v>
      </c>
      <c r="BH9" s="296">
        <v>40</v>
      </c>
      <c r="BI9" s="296">
        <v>770.87264519999997</v>
      </c>
      <c r="BJ9" s="296">
        <v>0</v>
      </c>
      <c r="BK9" s="296">
        <v>0</v>
      </c>
      <c r="BL9" s="296">
        <v>0</v>
      </c>
      <c r="BM9" s="296">
        <v>0</v>
      </c>
      <c r="BN9" s="296">
        <v>0</v>
      </c>
      <c r="BO9" s="296">
        <v>0</v>
      </c>
    </row>
    <row r="10" spans="2:67" ht="21" customHeight="1" x14ac:dyDescent="0.15">
      <c r="B10" s="293" t="s">
        <v>30</v>
      </c>
      <c r="C10" s="294">
        <f t="shared" si="0"/>
        <v>0</v>
      </c>
      <c r="D10" s="295">
        <f t="shared" si="1"/>
        <v>10</v>
      </c>
      <c r="E10" s="296">
        <f>'[6]部门-汇总页'!E3</f>
        <v>0</v>
      </c>
      <c r="F10" s="296">
        <f>'[6]部门-汇总页'!F3</f>
        <v>0</v>
      </c>
      <c r="G10" s="296">
        <f>'[6]部门-汇总页'!G3</f>
        <v>0</v>
      </c>
      <c r="H10" s="296">
        <f>'[6]部门-汇总页'!H3</f>
        <v>0</v>
      </c>
      <c r="I10" s="296">
        <f>'[6]部门-汇总页'!I3</f>
        <v>0</v>
      </c>
      <c r="J10" s="296">
        <f>'[6]部门-汇总页'!J3</f>
        <v>0</v>
      </c>
      <c r="K10" s="296">
        <f>'[6]部门-汇总页'!K3</f>
        <v>0</v>
      </c>
      <c r="L10" s="296">
        <f>'[6]部门-汇总页'!L3</f>
        <v>0</v>
      </c>
      <c r="M10" s="296">
        <f>'[6]部门-汇总页'!M3</f>
        <v>0</v>
      </c>
      <c r="N10" s="296">
        <f>'[6]部门-汇总页'!N3</f>
        <v>0</v>
      </c>
      <c r="O10" s="296">
        <f>'[6]部门-汇总页'!O3</f>
        <v>0</v>
      </c>
      <c r="P10" s="296">
        <f>'[6]部门-汇总页'!P3</f>
        <v>0</v>
      </c>
      <c r="Q10" s="296">
        <f>'[6]部门-汇总页'!Q3</f>
        <v>0</v>
      </c>
      <c r="R10" s="296">
        <f>'[6]部门-汇总页'!R3</f>
        <v>10</v>
      </c>
      <c r="S10" s="296">
        <f>'[6]部门-汇总页'!S3</f>
        <v>0</v>
      </c>
      <c r="T10" s="296">
        <f>'[6]部门-汇总页'!T3</f>
        <v>0</v>
      </c>
      <c r="U10" s="296">
        <f>'[6]部门-汇总页'!U3</f>
        <v>0</v>
      </c>
      <c r="V10" s="296">
        <f>'[6]部门-汇总页'!V3</f>
        <v>0</v>
      </c>
      <c r="W10" s="296">
        <f>'[6]部门-汇总页'!W3</f>
        <v>0</v>
      </c>
      <c r="X10" s="296">
        <f>'[6]部门-汇总页'!X3</f>
        <v>0</v>
      </c>
      <c r="Y10" s="296">
        <f>'[6]部门-汇总页'!Y3</f>
        <v>0</v>
      </c>
      <c r="Z10" s="296">
        <f>'[6]部门-汇总页'!Z3</f>
        <v>0</v>
      </c>
      <c r="AA10" s="296">
        <f>'[6]部门-汇总页'!AA3</f>
        <v>0</v>
      </c>
      <c r="AB10" s="296">
        <f>'[6]部门-汇总页'!AB3</f>
        <v>0</v>
      </c>
      <c r="AD10" s="296">
        <v>0</v>
      </c>
      <c r="AE10" s="296">
        <v>0</v>
      </c>
      <c r="AF10" s="296">
        <v>0</v>
      </c>
      <c r="AG10" s="296">
        <v>0</v>
      </c>
      <c r="AH10" s="296">
        <v>0</v>
      </c>
      <c r="AI10" s="296">
        <v>0</v>
      </c>
      <c r="AJ10" s="296">
        <v>0</v>
      </c>
      <c r="AK10" s="296">
        <v>0</v>
      </c>
      <c r="AL10" s="296">
        <v>0</v>
      </c>
      <c r="AM10" s="296">
        <v>0</v>
      </c>
      <c r="AN10" s="296">
        <v>0</v>
      </c>
      <c r="AO10" s="296">
        <v>0</v>
      </c>
      <c r="AQ10" s="296">
        <v>0</v>
      </c>
      <c r="AR10" s="296">
        <v>0</v>
      </c>
      <c r="AS10" s="296">
        <v>0</v>
      </c>
      <c r="AT10" s="296">
        <v>0</v>
      </c>
      <c r="AU10" s="296">
        <v>0</v>
      </c>
      <c r="AV10" s="296">
        <v>0</v>
      </c>
      <c r="AW10" s="296">
        <v>0</v>
      </c>
      <c r="AX10" s="296">
        <v>0</v>
      </c>
      <c r="AY10" s="296">
        <v>0</v>
      </c>
      <c r="AZ10" s="296">
        <v>0</v>
      </c>
      <c r="BA10" s="296">
        <v>0</v>
      </c>
      <c r="BB10" s="296">
        <v>0</v>
      </c>
      <c r="BD10" s="296">
        <v>0</v>
      </c>
      <c r="BE10" s="296">
        <v>0</v>
      </c>
      <c r="BF10" s="296">
        <v>0</v>
      </c>
      <c r="BG10" s="296">
        <v>0</v>
      </c>
      <c r="BH10" s="296">
        <v>0</v>
      </c>
      <c r="BI10" s="296">
        <v>0</v>
      </c>
      <c r="BJ10" s="296">
        <v>0</v>
      </c>
      <c r="BK10" s="296">
        <v>0</v>
      </c>
      <c r="BL10" s="296">
        <v>0</v>
      </c>
      <c r="BM10" s="296">
        <v>0</v>
      </c>
      <c r="BN10" s="296">
        <v>0</v>
      </c>
      <c r="BO10" s="296">
        <v>0</v>
      </c>
    </row>
    <row r="11" spans="2:67" ht="21" customHeight="1" x14ac:dyDescent="0.15">
      <c r="B11" s="293" t="s">
        <v>31</v>
      </c>
      <c r="C11" s="294">
        <f t="shared" si="0"/>
        <v>28.88</v>
      </c>
      <c r="D11" s="295">
        <f t="shared" si="1"/>
        <v>0</v>
      </c>
      <c r="E11" s="296">
        <f>'[7]部门-汇总页'!E3</f>
        <v>0</v>
      </c>
      <c r="F11" s="296">
        <f>'[7]部门-汇总页'!F3</f>
        <v>0</v>
      </c>
      <c r="G11" s="296">
        <f>'[7]部门-汇总页'!G3</f>
        <v>0</v>
      </c>
      <c r="H11" s="296">
        <f>'[7]部门-汇总页'!H3</f>
        <v>0</v>
      </c>
      <c r="I11" s="296">
        <f>'[7]部门-汇总页'!I3</f>
        <v>0</v>
      </c>
      <c r="J11" s="296">
        <f>'[7]部门-汇总页'!J3</f>
        <v>0</v>
      </c>
      <c r="K11" s="296">
        <f>'[7]部门-汇总页'!K3</f>
        <v>0</v>
      </c>
      <c r="L11" s="296">
        <f>'[7]部门-汇总页'!L3</f>
        <v>0</v>
      </c>
      <c r="M11" s="296">
        <f>'[7]部门-汇总页'!M3</f>
        <v>0</v>
      </c>
      <c r="N11" s="296">
        <f>'[7]部门-汇总页'!N3</f>
        <v>0</v>
      </c>
      <c r="O11" s="296">
        <f>'[7]部门-汇总页'!O3</f>
        <v>0</v>
      </c>
      <c r="P11" s="296">
        <f>'[7]部门-汇总页'!P3</f>
        <v>28.88</v>
      </c>
      <c r="Q11" s="296">
        <f>'[7]部门-汇总页'!Q3</f>
        <v>0</v>
      </c>
      <c r="R11" s="296">
        <f>'[7]部门-汇总页'!R3</f>
        <v>0</v>
      </c>
      <c r="S11" s="296">
        <f>'[7]部门-汇总页'!S3</f>
        <v>0</v>
      </c>
      <c r="T11" s="296">
        <f>'[7]部门-汇总页'!T3</f>
        <v>0</v>
      </c>
      <c r="U11" s="296">
        <f>'[7]部门-汇总页'!U3</f>
        <v>0</v>
      </c>
      <c r="V11" s="296">
        <f>'[7]部门-汇总页'!V3</f>
        <v>0</v>
      </c>
      <c r="W11" s="296">
        <f>'[7]部门-汇总页'!W3</f>
        <v>0</v>
      </c>
      <c r="X11" s="296">
        <f>'[7]部门-汇总页'!X3</f>
        <v>0</v>
      </c>
      <c r="Y11" s="296">
        <f>'[7]部门-汇总页'!Y3</f>
        <v>0</v>
      </c>
      <c r="Z11" s="296">
        <f>'[7]部门-汇总页'!Z3</f>
        <v>0</v>
      </c>
      <c r="AA11" s="296">
        <f>'[7]部门-汇总页'!AA3</f>
        <v>0</v>
      </c>
      <c r="AB11" s="296">
        <f>'[7]部门-汇总页'!AB3</f>
        <v>0</v>
      </c>
      <c r="AD11" s="296">
        <v>0</v>
      </c>
      <c r="AE11" s="296">
        <v>0</v>
      </c>
      <c r="AF11" s="296">
        <v>0</v>
      </c>
      <c r="AG11" s="296">
        <v>0</v>
      </c>
      <c r="AH11" s="296">
        <v>0</v>
      </c>
      <c r="AI11" s="296">
        <v>0</v>
      </c>
      <c r="AJ11" s="296">
        <v>0</v>
      </c>
      <c r="AK11" s="296">
        <v>0</v>
      </c>
      <c r="AL11" s="296">
        <v>0</v>
      </c>
      <c r="AM11" s="296">
        <v>0</v>
      </c>
      <c r="AN11" s="296">
        <v>0</v>
      </c>
      <c r="AO11" s="296">
        <v>0</v>
      </c>
      <c r="AQ11" s="296">
        <v>0</v>
      </c>
      <c r="AR11" s="296">
        <v>0</v>
      </c>
      <c r="AS11" s="296">
        <v>0</v>
      </c>
      <c r="AT11" s="296">
        <v>0</v>
      </c>
      <c r="AU11" s="296">
        <v>0</v>
      </c>
      <c r="AV11" s="296">
        <v>0</v>
      </c>
      <c r="AW11" s="296">
        <v>0</v>
      </c>
      <c r="AX11" s="296">
        <v>0</v>
      </c>
      <c r="AY11" s="296">
        <v>0</v>
      </c>
      <c r="AZ11" s="296">
        <v>0</v>
      </c>
      <c r="BA11" s="296">
        <v>0</v>
      </c>
      <c r="BB11" s="296">
        <v>0</v>
      </c>
      <c r="BD11" s="296">
        <v>0</v>
      </c>
      <c r="BE11" s="296">
        <v>0</v>
      </c>
      <c r="BF11" s="296">
        <v>0</v>
      </c>
      <c r="BG11" s="296">
        <v>0</v>
      </c>
      <c r="BH11" s="296">
        <v>0</v>
      </c>
      <c r="BI11" s="296">
        <v>0</v>
      </c>
      <c r="BJ11" s="296">
        <v>0</v>
      </c>
      <c r="BK11" s="296">
        <v>0</v>
      </c>
      <c r="BL11" s="296">
        <v>0</v>
      </c>
      <c r="BM11" s="296">
        <v>0</v>
      </c>
      <c r="BN11" s="296">
        <v>0</v>
      </c>
      <c r="BO11" s="296">
        <v>0</v>
      </c>
    </row>
    <row r="12" spans="2:67" ht="21" customHeight="1" x14ac:dyDescent="0.15">
      <c r="B12" s="297" t="s">
        <v>63</v>
      </c>
      <c r="C12" s="298">
        <f>SUM(C5:C11)</f>
        <v>14744.6715697</v>
      </c>
      <c r="D12" s="299">
        <f>SUM(D5:D11)</f>
        <v>721.11829899999998</v>
      </c>
      <c r="E12" s="300">
        <f>SUM(E5:E11)</f>
        <v>421.40630299999998</v>
      </c>
      <c r="F12" s="300">
        <f t="shared" ref="F12:AB12" si="2">SUM(F5:F11)</f>
        <v>325.07319999999999</v>
      </c>
      <c r="G12" s="300">
        <f t="shared" si="2"/>
        <v>570.22730000000001</v>
      </c>
      <c r="H12" s="300">
        <f t="shared" si="2"/>
        <v>1116.3341600000001</v>
      </c>
      <c r="I12" s="300">
        <f t="shared" si="2"/>
        <v>826.80828199999996</v>
      </c>
      <c r="J12" s="300">
        <f t="shared" si="2"/>
        <v>2827.9680727</v>
      </c>
      <c r="K12" s="300">
        <f t="shared" si="2"/>
        <v>194.91249999999999</v>
      </c>
      <c r="L12" s="300">
        <f t="shared" si="2"/>
        <v>775.65949999999998</v>
      </c>
      <c r="M12" s="300">
        <f t="shared" si="2"/>
        <v>2200.2945009999999</v>
      </c>
      <c r="N12" s="300">
        <f t="shared" si="2"/>
        <v>199.6515</v>
      </c>
      <c r="O12" s="300">
        <f t="shared" si="2"/>
        <v>479.41570000000002</v>
      </c>
      <c r="P12" s="300">
        <f t="shared" si="2"/>
        <v>4806.9205510000002</v>
      </c>
      <c r="Q12" s="300">
        <f t="shared" si="2"/>
        <v>181.146253</v>
      </c>
      <c r="R12" s="300">
        <f t="shared" si="2"/>
        <v>266.22199999999998</v>
      </c>
      <c r="S12" s="300">
        <f t="shared" si="2"/>
        <v>110.36</v>
      </c>
      <c r="T12" s="300">
        <f t="shared" si="2"/>
        <v>86.576595999999995</v>
      </c>
      <c r="U12" s="300">
        <f t="shared" si="2"/>
        <v>76.813450000000003</v>
      </c>
      <c r="V12" s="300">
        <f t="shared" si="2"/>
        <v>0</v>
      </c>
      <c r="W12" s="300">
        <f t="shared" si="2"/>
        <v>0</v>
      </c>
      <c r="X12" s="300">
        <f t="shared" si="2"/>
        <v>0</v>
      </c>
      <c r="Y12" s="300">
        <f t="shared" si="2"/>
        <v>0</v>
      </c>
      <c r="Z12" s="300">
        <f t="shared" si="2"/>
        <v>0</v>
      </c>
      <c r="AA12" s="300">
        <f t="shared" si="2"/>
        <v>0</v>
      </c>
      <c r="AB12" s="300">
        <f t="shared" si="2"/>
        <v>0</v>
      </c>
      <c r="AD12" s="300">
        <v>386.13700299999999</v>
      </c>
      <c r="AE12" s="300">
        <v>444.48349999999999</v>
      </c>
      <c r="AF12" s="300">
        <v>1556.2829879999999</v>
      </c>
      <c r="AG12" s="300">
        <v>63.65</v>
      </c>
      <c r="AH12" s="300">
        <v>16.785</v>
      </c>
      <c r="AI12" s="300">
        <v>305.14499999999998</v>
      </c>
      <c r="AJ12" s="300">
        <v>44</v>
      </c>
      <c r="AK12" s="300">
        <v>0</v>
      </c>
      <c r="AL12" s="300">
        <v>148.19999999999999</v>
      </c>
      <c r="AM12" s="300">
        <v>1</v>
      </c>
      <c r="AN12" s="300">
        <v>0</v>
      </c>
      <c r="AO12" s="300">
        <v>118.5275</v>
      </c>
      <c r="AQ12" s="300">
        <v>421.40630299999998</v>
      </c>
      <c r="AR12" s="300">
        <v>325.07319999999999</v>
      </c>
      <c r="AS12" s="300">
        <v>1701.3502080000001</v>
      </c>
      <c r="AT12" s="300">
        <v>103.0226</v>
      </c>
      <c r="AU12" s="300">
        <v>21.6</v>
      </c>
      <c r="AV12" s="300">
        <v>401.49349999999998</v>
      </c>
      <c r="AW12" s="300">
        <v>44</v>
      </c>
      <c r="AX12" s="300">
        <v>0</v>
      </c>
      <c r="AY12" s="300">
        <v>148.19999999999999</v>
      </c>
      <c r="AZ12" s="300">
        <v>1</v>
      </c>
      <c r="BA12" s="300">
        <v>0</v>
      </c>
      <c r="BB12" s="300">
        <v>118.5275</v>
      </c>
      <c r="BD12" s="300">
        <v>421.40630299999998</v>
      </c>
      <c r="BE12" s="300">
        <v>325.07319999999999</v>
      </c>
      <c r="BF12" s="300">
        <v>672.26369999999997</v>
      </c>
      <c r="BG12" s="300">
        <v>835.00181999999995</v>
      </c>
      <c r="BH12" s="300">
        <v>385.73148800000001</v>
      </c>
      <c r="BI12" s="300">
        <v>2783.2632127000002</v>
      </c>
      <c r="BJ12" s="300">
        <v>123.645</v>
      </c>
      <c r="BK12" s="300">
        <v>190.7</v>
      </c>
      <c r="BL12" s="300">
        <v>518.40099999999995</v>
      </c>
      <c r="BM12" s="300">
        <v>1</v>
      </c>
      <c r="BN12" s="300">
        <v>385.06220000000002</v>
      </c>
      <c r="BO12" s="300">
        <v>192.27350000000001</v>
      </c>
    </row>
    <row r="13" spans="2:67" ht="21" customHeight="1" x14ac:dyDescent="0.15">
      <c r="AD13" s="280"/>
      <c r="AE13" s="280"/>
      <c r="AF13" s="280"/>
      <c r="AG13" s="280"/>
      <c r="AH13" s="280"/>
      <c r="AI13" s="280"/>
      <c r="AJ13" s="280"/>
      <c r="AK13" s="281"/>
      <c r="AL13" s="281"/>
      <c r="AM13" s="281"/>
      <c r="AN13" s="281"/>
      <c r="AO13" s="281"/>
    </row>
    <row r="14" spans="2:67" ht="21" customHeight="1" x14ac:dyDescent="0.15">
      <c r="B14" s="288" t="s">
        <v>4</v>
      </c>
      <c r="C14" s="289" t="s">
        <v>37</v>
      </c>
      <c r="D14" s="290" t="s">
        <v>38</v>
      </c>
      <c r="E14" s="291" t="s">
        <v>39</v>
      </c>
      <c r="F14" s="291" t="s">
        <v>40</v>
      </c>
      <c r="G14" s="291" t="s">
        <v>41</v>
      </c>
      <c r="H14" s="291" t="s">
        <v>42</v>
      </c>
      <c r="I14" s="291" t="s">
        <v>43</v>
      </c>
      <c r="J14" s="291" t="s">
        <v>44</v>
      </c>
      <c r="K14" s="291" t="s">
        <v>45</v>
      </c>
      <c r="L14" s="291" t="s">
        <v>46</v>
      </c>
      <c r="M14" s="291" t="s">
        <v>47</v>
      </c>
      <c r="N14" s="291" t="s">
        <v>48</v>
      </c>
      <c r="O14" s="291" t="s">
        <v>49</v>
      </c>
      <c r="P14" s="291" t="s">
        <v>50</v>
      </c>
      <c r="Q14" s="292" t="s">
        <v>51</v>
      </c>
      <c r="R14" s="292" t="s">
        <v>52</v>
      </c>
      <c r="S14" s="292" t="s">
        <v>53</v>
      </c>
      <c r="T14" s="292" t="s">
        <v>54</v>
      </c>
      <c r="U14" s="292" t="s">
        <v>55</v>
      </c>
      <c r="V14" s="292" t="s">
        <v>56</v>
      </c>
      <c r="W14" s="292" t="s">
        <v>57</v>
      </c>
      <c r="X14" s="292" t="s">
        <v>58</v>
      </c>
      <c r="Y14" s="292" t="s">
        <v>59</v>
      </c>
      <c r="Z14" s="292" t="s">
        <v>60</v>
      </c>
      <c r="AA14" s="292" t="s">
        <v>61</v>
      </c>
      <c r="AB14" s="292" t="s">
        <v>62</v>
      </c>
      <c r="AD14" s="291" t="s">
        <v>39</v>
      </c>
      <c r="AE14" s="291" t="s">
        <v>40</v>
      </c>
      <c r="AF14" s="291" t="s">
        <v>41</v>
      </c>
      <c r="AG14" s="291" t="s">
        <v>42</v>
      </c>
      <c r="AH14" s="291" t="s">
        <v>43</v>
      </c>
      <c r="AI14" s="291" t="s">
        <v>44</v>
      </c>
      <c r="AJ14" s="291" t="s">
        <v>45</v>
      </c>
      <c r="AK14" s="291" t="s">
        <v>46</v>
      </c>
      <c r="AL14" s="291" t="s">
        <v>47</v>
      </c>
      <c r="AM14" s="291" t="s">
        <v>48</v>
      </c>
      <c r="AN14" s="291" t="s">
        <v>49</v>
      </c>
      <c r="AO14" s="291" t="s">
        <v>50</v>
      </c>
      <c r="AQ14" s="291" t="s">
        <v>39</v>
      </c>
      <c r="AR14" s="291" t="s">
        <v>40</v>
      </c>
      <c r="AS14" s="291" t="s">
        <v>41</v>
      </c>
      <c r="AT14" s="291" t="s">
        <v>42</v>
      </c>
      <c r="AU14" s="291" t="s">
        <v>43</v>
      </c>
      <c r="AV14" s="291" t="s">
        <v>44</v>
      </c>
      <c r="AW14" s="291" t="s">
        <v>45</v>
      </c>
      <c r="AX14" s="291" t="s">
        <v>46</v>
      </c>
      <c r="AY14" s="291" t="s">
        <v>47</v>
      </c>
      <c r="AZ14" s="291" t="s">
        <v>48</v>
      </c>
      <c r="BA14" s="291" t="s">
        <v>49</v>
      </c>
      <c r="BB14" s="291" t="s">
        <v>50</v>
      </c>
      <c r="BD14" s="291" t="s">
        <v>39</v>
      </c>
      <c r="BE14" s="291" t="s">
        <v>40</v>
      </c>
      <c r="BF14" s="291" t="s">
        <v>41</v>
      </c>
      <c r="BG14" s="291" t="s">
        <v>42</v>
      </c>
      <c r="BH14" s="291" t="s">
        <v>43</v>
      </c>
      <c r="BI14" s="291" t="s">
        <v>44</v>
      </c>
      <c r="BJ14" s="291" t="s">
        <v>45</v>
      </c>
      <c r="BK14" s="291" t="s">
        <v>46</v>
      </c>
      <c r="BL14" s="291" t="s">
        <v>47</v>
      </c>
      <c r="BM14" s="291" t="s">
        <v>48</v>
      </c>
      <c r="BN14" s="291" t="s">
        <v>49</v>
      </c>
      <c r="BO14" s="291" t="s">
        <v>50</v>
      </c>
    </row>
    <row r="15" spans="2:67" ht="21" customHeight="1" x14ac:dyDescent="0.15">
      <c r="B15" s="293" t="s">
        <v>25</v>
      </c>
      <c r="C15" s="294">
        <f t="shared" ref="C15:C21" si="3">SUM(E15:P15)</f>
        <v>3103.9522109146701</v>
      </c>
      <c r="D15" s="295">
        <f t="shared" ref="D15:D21" si="4">SUM(Q15:AB15)</f>
        <v>85.461289012042798</v>
      </c>
      <c r="E15" s="296">
        <f>'[1]部门-汇总页'!E4</f>
        <v>7.9199879787985896</v>
      </c>
      <c r="F15" s="296">
        <f>'[1]部门-汇总页'!F4</f>
        <v>16.888693321554801</v>
      </c>
      <c r="G15" s="296">
        <f>'[1]部门-汇总页'!G4</f>
        <v>7.9199879787985896</v>
      </c>
      <c r="H15" s="296">
        <f>'[1]部门-汇总页'!H4</f>
        <v>44.560483819122403</v>
      </c>
      <c r="I15" s="296">
        <f>'[1]部门-汇总页'!I4</f>
        <v>58.430529872898902</v>
      </c>
      <c r="J15" s="296">
        <f>'[1]部门-汇总页'!J4</f>
        <v>456.35501558309602</v>
      </c>
      <c r="K15" s="296">
        <f>'[1]部门-汇总页'!K4</f>
        <v>1.5</v>
      </c>
      <c r="L15" s="296">
        <f>'[1]部门-汇总页'!L4</f>
        <v>42.7678819811875</v>
      </c>
      <c r="M15" s="296">
        <f>'[1]部门-汇总页'!M4</f>
        <v>628.357182422042</v>
      </c>
      <c r="N15" s="296">
        <f>'[1]部门-汇总页'!N4</f>
        <v>0</v>
      </c>
      <c r="O15" s="296">
        <f>'[1]部门-汇总页'!O4</f>
        <v>82.888204169246407</v>
      </c>
      <c r="P15" s="296">
        <f>'[1]部门-汇总页'!P4</f>
        <v>1756.36424378792</v>
      </c>
      <c r="Q15" s="296">
        <f>'[1]部门-汇总页'!Q4</f>
        <v>0</v>
      </c>
      <c r="R15" s="296">
        <f>'[1]部门-汇总页'!R4</f>
        <v>12.12</v>
      </c>
      <c r="S15" s="296">
        <f>'[1]部门-汇总页'!S4</f>
        <v>0.42</v>
      </c>
      <c r="T15" s="296">
        <f>'[1]部门-汇总页'!T4</f>
        <v>24.232931869185698</v>
      </c>
      <c r="U15" s="296">
        <f>'[1]部门-汇总页'!U4</f>
        <v>48.6883571428571</v>
      </c>
      <c r="V15" s="296">
        <f>'[1]部门-汇总页'!V4</f>
        <v>0</v>
      </c>
      <c r="W15" s="296">
        <f>'[1]部门-汇总页'!W4</f>
        <v>0</v>
      </c>
      <c r="X15" s="296">
        <f>'[1]部门-汇总页'!X4</f>
        <v>0</v>
      </c>
      <c r="Y15" s="296">
        <f>'[1]部门-汇总页'!Y4</f>
        <v>0</v>
      </c>
      <c r="Z15" s="296">
        <f>'[1]部门-汇总页'!Z4</f>
        <v>0</v>
      </c>
      <c r="AA15" s="296">
        <f>'[1]部门-汇总页'!AA4</f>
        <v>0</v>
      </c>
      <c r="AB15" s="296">
        <f>'[1]部门-汇总页'!AB4</f>
        <v>0</v>
      </c>
      <c r="AD15" s="296">
        <v>0</v>
      </c>
      <c r="AE15" s="296">
        <v>12.12</v>
      </c>
      <c r="AF15" s="296">
        <v>228.81190415242</v>
      </c>
      <c r="AG15" s="296">
        <v>0</v>
      </c>
      <c r="AH15" s="296">
        <v>0</v>
      </c>
      <c r="AI15" s="296">
        <v>0</v>
      </c>
      <c r="AJ15" s="296">
        <v>0</v>
      </c>
      <c r="AK15" s="296">
        <v>0</v>
      </c>
      <c r="AL15" s="296">
        <v>0</v>
      </c>
      <c r="AM15" s="296">
        <v>0</v>
      </c>
      <c r="AN15" s="296">
        <v>0</v>
      </c>
      <c r="AO15" s="296">
        <v>0</v>
      </c>
      <c r="AQ15" s="296">
        <v>7.9199879787985896</v>
      </c>
      <c r="AR15" s="296">
        <v>16.888693321554801</v>
      </c>
      <c r="AS15" s="296">
        <v>187.371898809664</v>
      </c>
      <c r="AT15" s="296">
        <v>0</v>
      </c>
      <c r="AU15" s="296">
        <v>0</v>
      </c>
      <c r="AV15" s="296">
        <v>0</v>
      </c>
      <c r="AW15" s="296">
        <v>0</v>
      </c>
      <c r="AX15" s="296">
        <v>0</v>
      </c>
      <c r="AY15" s="296">
        <v>0</v>
      </c>
      <c r="AZ15" s="296">
        <v>0</v>
      </c>
      <c r="BA15" s="296">
        <v>0</v>
      </c>
      <c r="BB15" s="296">
        <v>0</v>
      </c>
      <c r="BD15" s="296">
        <v>7.9199879787985896</v>
      </c>
      <c r="BE15" s="296">
        <v>16.888693321554801</v>
      </c>
      <c r="BF15" s="296">
        <v>7.9199879787985896</v>
      </c>
      <c r="BG15" s="296">
        <v>38.1112377525005</v>
      </c>
      <c r="BH15" s="296">
        <v>16.515859055636898</v>
      </c>
      <c r="BI15" s="296">
        <v>308.27742047450602</v>
      </c>
      <c r="BJ15" s="296">
        <v>19.5</v>
      </c>
      <c r="BK15" s="296">
        <v>39.247887323943701</v>
      </c>
      <c r="BL15" s="296">
        <v>185.80600000000001</v>
      </c>
      <c r="BM15" s="296">
        <v>0</v>
      </c>
      <c r="BN15" s="296">
        <v>279.33901427014501</v>
      </c>
      <c r="BO15" s="296">
        <v>67.081999999999994</v>
      </c>
    </row>
    <row r="16" spans="2:67" ht="21" customHeight="1" x14ac:dyDescent="0.15">
      <c r="B16" s="293" t="s">
        <v>26</v>
      </c>
      <c r="C16" s="294">
        <f t="shared" si="3"/>
        <v>1789.3676425379999</v>
      </c>
      <c r="D16" s="295">
        <f t="shared" si="4"/>
        <v>23.526599999999998</v>
      </c>
      <c r="E16" s="296">
        <f>'[2]部门-汇总页'!E4</f>
        <v>0</v>
      </c>
      <c r="F16" s="296">
        <f>'[2]部门-汇总页'!F4</f>
        <v>12.012679119754401</v>
      </c>
      <c r="G16" s="296">
        <f>'[2]部门-汇总页'!G4</f>
        <v>17.684688328694602</v>
      </c>
      <c r="H16" s="296">
        <f>'[2]部门-汇总页'!H4</f>
        <v>225.04545999999999</v>
      </c>
      <c r="I16" s="296">
        <f>'[2]部门-汇总页'!I4</f>
        <v>87.433999999999997</v>
      </c>
      <c r="J16" s="296">
        <f>'[2]部门-汇总页'!J4</f>
        <v>419.29383300000001</v>
      </c>
      <c r="K16" s="296">
        <f>'[2]部门-汇总页'!K4</f>
        <v>23.480399999999999</v>
      </c>
      <c r="L16" s="296">
        <f>'[2]部门-汇总页'!L4</f>
        <v>133.942082089552</v>
      </c>
      <c r="M16" s="296">
        <f>'[2]部门-汇总页'!M4</f>
        <v>357.745</v>
      </c>
      <c r="N16" s="296">
        <f>'[2]部门-汇总页'!N4</f>
        <v>35</v>
      </c>
      <c r="O16" s="296">
        <f>'[2]部门-汇总页'!O4</f>
        <v>169.77950000000001</v>
      </c>
      <c r="P16" s="296">
        <f>'[2]部门-汇总页'!P4</f>
        <v>307.95</v>
      </c>
      <c r="Q16" s="296">
        <f>'[2]部门-汇总页'!Q4</f>
        <v>5.62</v>
      </c>
      <c r="R16" s="296">
        <f>'[2]部门-汇总页'!R4</f>
        <v>9.5850000000000009</v>
      </c>
      <c r="S16" s="296">
        <f>'[2]部门-汇总页'!S4</f>
        <v>0.36</v>
      </c>
      <c r="T16" s="296">
        <f>'[2]部门-汇总页'!T4</f>
        <v>7.0364000000000004</v>
      </c>
      <c r="U16" s="296">
        <f>'[2]部门-汇总页'!U4</f>
        <v>0.92520000000000002</v>
      </c>
      <c r="V16" s="296">
        <f>'[2]部门-汇总页'!V4</f>
        <v>0</v>
      </c>
      <c r="W16" s="296">
        <f>'[2]部门-汇总页'!W4</f>
        <v>0</v>
      </c>
      <c r="X16" s="296">
        <f>'[2]部门-汇总页'!X4</f>
        <v>0</v>
      </c>
      <c r="Y16" s="296">
        <f>'[2]部门-汇总页'!Y4</f>
        <v>0</v>
      </c>
      <c r="Z16" s="296">
        <f>'[2]部门-汇总页'!Z4</f>
        <v>0</v>
      </c>
      <c r="AA16" s="296">
        <f>'[2]部门-汇总页'!AA4</f>
        <v>0</v>
      </c>
      <c r="AB16" s="296">
        <f>'[2]部门-汇总页'!AB4</f>
        <v>0</v>
      </c>
      <c r="AD16" s="296">
        <v>0</v>
      </c>
      <c r="AE16" s="296">
        <v>1.47</v>
      </c>
      <c r="AF16" s="296">
        <v>87.300635109803693</v>
      </c>
      <c r="AG16" s="296">
        <v>0</v>
      </c>
      <c r="AH16" s="296">
        <v>0</v>
      </c>
      <c r="AI16" s="296">
        <v>0</v>
      </c>
      <c r="AJ16" s="296">
        <v>0</v>
      </c>
      <c r="AK16" s="296">
        <v>0</v>
      </c>
      <c r="AL16" s="296">
        <v>0</v>
      </c>
      <c r="AM16" s="296">
        <v>0</v>
      </c>
      <c r="AN16" s="296">
        <v>0</v>
      </c>
      <c r="AO16" s="296">
        <v>0</v>
      </c>
      <c r="AQ16" s="296">
        <v>0</v>
      </c>
      <c r="AR16" s="296">
        <v>12.012679119754401</v>
      </c>
      <c r="AS16" s="296">
        <v>218.821108328695</v>
      </c>
      <c r="AT16" s="296">
        <v>5.8826000000000001</v>
      </c>
      <c r="AU16" s="296">
        <v>0</v>
      </c>
      <c r="AV16" s="296">
        <v>0</v>
      </c>
      <c r="AW16" s="296">
        <v>0</v>
      </c>
      <c r="AX16" s="296">
        <v>0</v>
      </c>
      <c r="AY16" s="296">
        <v>0</v>
      </c>
      <c r="AZ16" s="296">
        <v>0</v>
      </c>
      <c r="BA16" s="296">
        <v>0</v>
      </c>
      <c r="BB16" s="296">
        <v>0</v>
      </c>
      <c r="BD16" s="296">
        <v>0</v>
      </c>
      <c r="BE16" s="296">
        <v>12.012679119754401</v>
      </c>
      <c r="BF16" s="296">
        <v>24.721088328694599</v>
      </c>
      <c r="BG16" s="296">
        <v>244.65652</v>
      </c>
      <c r="BH16" s="296">
        <v>47.5</v>
      </c>
      <c r="BI16" s="296">
        <v>455.11405303292901</v>
      </c>
      <c r="BJ16" s="296">
        <v>0.98040000000000005</v>
      </c>
      <c r="BK16" s="296">
        <v>29.633582089552199</v>
      </c>
      <c r="BL16" s="296">
        <v>26.145</v>
      </c>
      <c r="BM16" s="296">
        <v>0</v>
      </c>
      <c r="BN16" s="296">
        <v>25.885999999999999</v>
      </c>
      <c r="BO16" s="296">
        <v>0</v>
      </c>
    </row>
    <row r="17" spans="2:67" ht="21" customHeight="1" x14ac:dyDescent="0.15">
      <c r="B17" s="293" t="s">
        <v>27</v>
      </c>
      <c r="C17" s="294">
        <f t="shared" si="3"/>
        <v>742.305613536495</v>
      </c>
      <c r="D17" s="295">
        <f t="shared" si="4"/>
        <v>84.149354075103503</v>
      </c>
      <c r="E17" s="296">
        <f>'[3]部门-汇总页'!E4</f>
        <v>152.002664180111</v>
      </c>
      <c r="F17" s="296">
        <f>'[3]部门-汇总页'!F4</f>
        <v>25.5</v>
      </c>
      <c r="G17" s="296">
        <f>'[3]部门-汇总页'!G4</f>
        <v>204.43172186880599</v>
      </c>
      <c r="H17" s="296">
        <f>'[3]部门-汇总页'!H4</f>
        <v>80.42</v>
      </c>
      <c r="I17" s="296">
        <f>'[3]部门-汇总页'!I4</f>
        <v>53.988445307995001</v>
      </c>
      <c r="J17" s="296">
        <f>'[3]部门-汇总页'!J4</f>
        <v>154.27592778067901</v>
      </c>
      <c r="K17" s="296">
        <f>'[3]部门-汇总页'!K4</f>
        <v>13.65</v>
      </c>
      <c r="L17" s="296">
        <f>'[3]部门-汇总页'!L4</f>
        <v>7.70935439890411</v>
      </c>
      <c r="M17" s="296">
        <f>'[3]部门-汇总页'!M4</f>
        <v>21.574999999999999</v>
      </c>
      <c r="N17" s="296">
        <f>'[3]部门-汇总页'!N4</f>
        <v>1</v>
      </c>
      <c r="O17" s="296">
        <f>'[3]部门-汇总页'!O4</f>
        <v>0</v>
      </c>
      <c r="P17" s="296">
        <f>'[3]部门-汇总页'!P4</f>
        <v>27.752500000000001</v>
      </c>
      <c r="Q17" s="296">
        <f>'[3]部门-汇总页'!Q4</f>
        <v>17.599354075103498</v>
      </c>
      <c r="R17" s="296">
        <f>'[3]部门-汇总页'!R4</f>
        <v>0</v>
      </c>
      <c r="S17" s="296">
        <f>'[3]部门-汇总页'!S4</f>
        <v>66.55</v>
      </c>
      <c r="T17" s="296">
        <f>'[3]部门-汇总页'!T4</f>
        <v>0</v>
      </c>
      <c r="U17" s="296">
        <f>'[3]部门-汇总页'!U4</f>
        <v>0</v>
      </c>
      <c r="V17" s="296">
        <f>'[3]部门-汇总页'!V4</f>
        <v>0</v>
      </c>
      <c r="W17" s="296">
        <f>'[3]部门-汇总页'!W4</f>
        <v>0</v>
      </c>
      <c r="X17" s="296">
        <f>'[3]部门-汇总页'!X4</f>
        <v>0</v>
      </c>
      <c r="Y17" s="296">
        <f>'[3]部门-汇总页'!Y4</f>
        <v>0</v>
      </c>
      <c r="Z17" s="296">
        <f>'[3]部门-汇总页'!Z4</f>
        <v>0</v>
      </c>
      <c r="AA17" s="296">
        <f>'[3]部门-汇总页'!AA4</f>
        <v>0</v>
      </c>
      <c r="AB17" s="296">
        <f>'[3]部门-汇总页'!AB4</f>
        <v>0</v>
      </c>
      <c r="AD17" s="296">
        <v>136.29615668603799</v>
      </c>
      <c r="AE17" s="296">
        <v>32.531657963446499</v>
      </c>
      <c r="AF17" s="296">
        <v>178.273164263578</v>
      </c>
      <c r="AG17" s="296">
        <v>27.2251375643439</v>
      </c>
      <c r="AH17" s="296">
        <v>1.845</v>
      </c>
      <c r="AI17" s="296">
        <v>108.080822036554</v>
      </c>
      <c r="AJ17" s="296">
        <v>9.6451375643438606</v>
      </c>
      <c r="AK17" s="296">
        <v>0</v>
      </c>
      <c r="AL17" s="296">
        <v>21.574999999999999</v>
      </c>
      <c r="AM17" s="296">
        <v>0.25</v>
      </c>
      <c r="AN17" s="296">
        <v>0</v>
      </c>
      <c r="AO17" s="296">
        <v>27.752500000000001</v>
      </c>
      <c r="AQ17" s="296">
        <v>152.002664180111</v>
      </c>
      <c r="AR17" s="296">
        <v>25.5</v>
      </c>
      <c r="AS17" s="296">
        <v>277.29081277789697</v>
      </c>
      <c r="AT17" s="296">
        <v>25.279354398904101</v>
      </c>
      <c r="AU17" s="296">
        <v>12.33</v>
      </c>
      <c r="AV17" s="296">
        <v>162.86592778067899</v>
      </c>
      <c r="AW17" s="296">
        <v>11.2093543989041</v>
      </c>
      <c r="AX17" s="296">
        <v>0</v>
      </c>
      <c r="AY17" s="296">
        <v>21.574999999999999</v>
      </c>
      <c r="AZ17" s="296">
        <v>1</v>
      </c>
      <c r="BA17" s="296">
        <v>0</v>
      </c>
      <c r="BB17" s="296">
        <v>27.752500000000001</v>
      </c>
      <c r="BD17" s="296">
        <v>152.002664180111</v>
      </c>
      <c r="BE17" s="296">
        <v>25.5</v>
      </c>
      <c r="BF17" s="296">
        <v>242.03172186880599</v>
      </c>
      <c r="BG17" s="296">
        <v>42.82</v>
      </c>
      <c r="BH17" s="296">
        <v>53.988445307995001</v>
      </c>
      <c r="BI17" s="296">
        <v>154.27592778067901</v>
      </c>
      <c r="BJ17" s="296">
        <v>13.65</v>
      </c>
      <c r="BK17" s="296">
        <v>7.70935439890411</v>
      </c>
      <c r="BL17" s="296">
        <v>21.574999999999999</v>
      </c>
      <c r="BM17" s="296">
        <v>1</v>
      </c>
      <c r="BN17" s="296">
        <v>0</v>
      </c>
      <c r="BO17" s="296">
        <v>27.752500000000001</v>
      </c>
    </row>
    <row r="18" spans="2:67" ht="21" customHeight="1" x14ac:dyDescent="0.15">
      <c r="B18" s="293" t="s">
        <v>28</v>
      </c>
      <c r="C18" s="294">
        <f t="shared" si="3"/>
        <v>520.89284866440801</v>
      </c>
      <c r="D18" s="295">
        <f t="shared" si="4"/>
        <v>45.238066025210102</v>
      </c>
      <c r="E18" s="296">
        <f>'[4]部门-汇总页'!E4</f>
        <v>25.496066025210101</v>
      </c>
      <c r="F18" s="296">
        <f>'[4]部门-汇总页'!F4</f>
        <v>19.742000000000001</v>
      </c>
      <c r="G18" s="296">
        <f>'[4]部门-汇总页'!G4</f>
        <v>0</v>
      </c>
      <c r="H18" s="296">
        <f>'[4]部门-汇总页'!H4</f>
        <v>0</v>
      </c>
      <c r="I18" s="296">
        <f>'[4]部门-汇总页'!I4</f>
        <v>29.7905171456879</v>
      </c>
      <c r="J18" s="296">
        <f>'[4]部门-汇总页'!J4</f>
        <v>79.477759420863293</v>
      </c>
      <c r="K18" s="296">
        <f>'[4]部门-汇总页'!K4</f>
        <v>0.3125</v>
      </c>
      <c r="L18" s="296">
        <f>'[4]部门-汇总页'!L4</f>
        <v>85.483153846153897</v>
      </c>
      <c r="M18" s="296">
        <f>'[4]部门-汇总页'!M4</f>
        <v>78.596000000000103</v>
      </c>
      <c r="N18" s="296">
        <f>'[4]部门-汇总页'!N4</f>
        <v>41.2515</v>
      </c>
      <c r="O18" s="296">
        <f>'[4]部门-汇总页'!O4</f>
        <v>0.40952380952381001</v>
      </c>
      <c r="P18" s="296">
        <f>'[4]部门-汇总页'!P4</f>
        <v>160.333828416969</v>
      </c>
      <c r="Q18" s="296">
        <f>'[4]部门-汇总页'!Q4</f>
        <v>25.496066025210101</v>
      </c>
      <c r="R18" s="296">
        <f>'[4]部门-汇总页'!R4</f>
        <v>19.742000000000001</v>
      </c>
      <c r="S18" s="296">
        <f>'[4]部门-汇总页'!S4</f>
        <v>0</v>
      </c>
      <c r="T18" s="296">
        <f>'[4]部门-汇总页'!T4</f>
        <v>0</v>
      </c>
      <c r="U18" s="296">
        <f>'[4]部门-汇总页'!U4</f>
        <v>0</v>
      </c>
      <c r="V18" s="296">
        <f>'[4]部门-汇总页'!V4</f>
        <v>0</v>
      </c>
      <c r="W18" s="296">
        <f>'[4]部门-汇总页'!W4</f>
        <v>0</v>
      </c>
      <c r="X18" s="296">
        <f>'[4]部门-汇总页'!X4</f>
        <v>0</v>
      </c>
      <c r="Y18" s="296">
        <f>'[4]部门-汇总页'!Y4</f>
        <v>0</v>
      </c>
      <c r="Z18" s="296">
        <f>'[4]部门-汇总页'!Z4</f>
        <v>0</v>
      </c>
      <c r="AA18" s="296">
        <f>'[4]部门-汇总页'!AA4</f>
        <v>0</v>
      </c>
      <c r="AB18" s="296">
        <f>'[4]部门-汇总页'!AB4</f>
        <v>0</v>
      </c>
      <c r="AD18" s="296">
        <v>25.496066025210101</v>
      </c>
      <c r="AE18" s="296">
        <v>44.213368949374399</v>
      </c>
      <c r="AF18" s="296">
        <v>0</v>
      </c>
      <c r="AG18" s="296">
        <v>0</v>
      </c>
      <c r="AH18" s="296">
        <v>0</v>
      </c>
      <c r="AI18" s="296">
        <v>0</v>
      </c>
      <c r="AJ18" s="296">
        <v>0</v>
      </c>
      <c r="AK18" s="296">
        <v>0</v>
      </c>
      <c r="AL18" s="296">
        <v>0</v>
      </c>
      <c r="AM18" s="296">
        <v>0</v>
      </c>
      <c r="AN18" s="296">
        <v>0</v>
      </c>
      <c r="AO18" s="296">
        <v>0</v>
      </c>
      <c r="AQ18" s="296">
        <v>25.496066025210101</v>
      </c>
      <c r="AR18" s="296">
        <v>19.742000000000001</v>
      </c>
      <c r="AS18" s="296">
        <v>24.471368949374401</v>
      </c>
      <c r="AT18" s="296">
        <v>0</v>
      </c>
      <c r="AU18" s="296">
        <v>0</v>
      </c>
      <c r="AV18" s="296">
        <v>0</v>
      </c>
      <c r="AW18" s="296">
        <v>0</v>
      </c>
      <c r="AX18" s="296">
        <v>0</v>
      </c>
      <c r="AY18" s="296">
        <v>0</v>
      </c>
      <c r="AZ18" s="296">
        <v>0</v>
      </c>
      <c r="BA18" s="296">
        <v>0</v>
      </c>
      <c r="BB18" s="296">
        <v>0</v>
      </c>
      <c r="BD18" s="296">
        <v>25.496066025210101</v>
      </c>
      <c r="BE18" s="296">
        <v>19.742000000000001</v>
      </c>
      <c r="BF18" s="296">
        <v>0</v>
      </c>
      <c r="BG18" s="296">
        <v>0</v>
      </c>
      <c r="BH18" s="296">
        <v>43.638017145687897</v>
      </c>
      <c r="BI18" s="296">
        <v>18.748910500000001</v>
      </c>
      <c r="BJ18" s="296">
        <v>0</v>
      </c>
      <c r="BK18" s="296">
        <v>0</v>
      </c>
      <c r="BL18" s="296">
        <v>0</v>
      </c>
      <c r="BM18" s="296">
        <v>0</v>
      </c>
      <c r="BN18" s="296">
        <v>0</v>
      </c>
      <c r="BO18" s="296">
        <v>0</v>
      </c>
    </row>
    <row r="19" spans="2:67" ht="21" customHeight="1" x14ac:dyDescent="0.15">
      <c r="B19" s="293" t="s">
        <v>29</v>
      </c>
      <c r="C19" s="294">
        <f t="shared" si="3"/>
        <v>1397.5278167045101</v>
      </c>
      <c r="D19" s="295">
        <f t="shared" si="4"/>
        <v>12.988125</v>
      </c>
      <c r="E19" s="296">
        <f>'[5]部门-汇总页'!E4</f>
        <v>12.988125</v>
      </c>
      <c r="F19" s="296">
        <f>'[5]部门-汇总页'!F4</f>
        <v>0</v>
      </c>
      <c r="G19" s="296">
        <f>'[5]部门-汇总页'!G4</f>
        <v>0</v>
      </c>
      <c r="H19" s="296">
        <f>'[5]部门-汇总页'!H4</f>
        <v>0</v>
      </c>
      <c r="I19" s="296">
        <f>'[5]部门-汇总页'!I4</f>
        <v>39.018872727272701</v>
      </c>
      <c r="J19" s="296">
        <f>'[5]部门-汇总页'!J4</f>
        <v>575.06144624996102</v>
      </c>
      <c r="K19" s="296">
        <f>'[5]部门-汇总页'!K4</f>
        <v>11.6396</v>
      </c>
      <c r="L19" s="296">
        <f>'[5]部门-汇总页'!L4</f>
        <v>59.732500000000002</v>
      </c>
      <c r="M19" s="296">
        <f>'[5]部门-汇总页'!M4</f>
        <v>62</v>
      </c>
      <c r="N19" s="296">
        <f>'[5]部门-汇总页'!N4</f>
        <v>20</v>
      </c>
      <c r="O19" s="296">
        <f>'[5]部门-汇总页'!O4</f>
        <v>146.68727272727301</v>
      </c>
      <c r="P19" s="296">
        <f>'[5]部门-汇总页'!P4</f>
        <v>470.4</v>
      </c>
      <c r="Q19" s="296">
        <f>'[5]部门-汇总页'!Q4</f>
        <v>12.988125</v>
      </c>
      <c r="R19" s="296">
        <f>'[5]部门-汇总页'!R4</f>
        <v>0</v>
      </c>
      <c r="S19" s="296">
        <f>'[5]部门-汇总页'!S4</f>
        <v>0</v>
      </c>
      <c r="T19" s="296">
        <f>'[5]部门-汇总页'!T4</f>
        <v>0</v>
      </c>
      <c r="U19" s="296">
        <f>'[5]部门-汇总页'!U4</f>
        <v>0</v>
      </c>
      <c r="V19" s="296">
        <f>'[5]部门-汇总页'!V4</f>
        <v>0</v>
      </c>
      <c r="W19" s="296">
        <f>'[5]部门-汇总页'!W4</f>
        <v>0</v>
      </c>
      <c r="X19" s="296">
        <f>'[5]部门-汇总页'!X4</f>
        <v>0</v>
      </c>
      <c r="Y19" s="296">
        <f>'[5]部门-汇总页'!Y4</f>
        <v>0</v>
      </c>
      <c r="Z19" s="296">
        <f>'[5]部门-汇总页'!Z4</f>
        <v>0</v>
      </c>
      <c r="AA19" s="296">
        <f>'[5]部门-汇总页'!AA4</f>
        <v>0</v>
      </c>
      <c r="AB19" s="296">
        <f>'[5]部门-汇总页'!AB4</f>
        <v>0</v>
      </c>
      <c r="AD19" s="296">
        <v>12.988125</v>
      </c>
      <c r="AE19" s="296">
        <v>58.550464958040401</v>
      </c>
      <c r="AF19" s="296">
        <v>25.550799999999999</v>
      </c>
      <c r="AG19" s="296">
        <v>0</v>
      </c>
      <c r="AH19" s="296">
        <v>0</v>
      </c>
      <c r="AI19" s="296">
        <v>0</v>
      </c>
      <c r="AJ19" s="296">
        <v>0</v>
      </c>
      <c r="AK19" s="296">
        <v>0</v>
      </c>
      <c r="AL19" s="296">
        <v>0</v>
      </c>
      <c r="AM19" s="296">
        <v>0</v>
      </c>
      <c r="AN19" s="296">
        <v>0</v>
      </c>
      <c r="AO19" s="296">
        <v>0</v>
      </c>
      <c r="AQ19" s="296">
        <v>12.988125</v>
      </c>
      <c r="AR19" s="296">
        <v>0</v>
      </c>
      <c r="AS19" s="296">
        <v>33.3508</v>
      </c>
      <c r="AT19" s="296">
        <v>0</v>
      </c>
      <c r="AU19" s="296">
        <v>0</v>
      </c>
      <c r="AV19" s="296">
        <v>0</v>
      </c>
      <c r="AW19" s="296">
        <v>0</v>
      </c>
      <c r="AX19" s="296">
        <v>0</v>
      </c>
      <c r="AY19" s="296">
        <v>0</v>
      </c>
      <c r="AZ19" s="296">
        <v>0</v>
      </c>
      <c r="BA19" s="296">
        <v>0</v>
      </c>
      <c r="BB19" s="296">
        <v>0</v>
      </c>
      <c r="BD19" s="296">
        <v>12.988125</v>
      </c>
      <c r="BE19" s="296">
        <v>0</v>
      </c>
      <c r="BF19" s="296">
        <v>0</v>
      </c>
      <c r="BG19" s="296">
        <v>15.291600000000001</v>
      </c>
      <c r="BH19" s="296">
        <v>23.727272727272702</v>
      </c>
      <c r="BI19" s="296">
        <v>257.75974624996098</v>
      </c>
      <c r="BJ19" s="296">
        <v>0</v>
      </c>
      <c r="BK19" s="296">
        <v>0</v>
      </c>
      <c r="BL19" s="296">
        <v>0</v>
      </c>
      <c r="BM19" s="296">
        <v>0</v>
      </c>
      <c r="BN19" s="296">
        <v>0</v>
      </c>
      <c r="BO19" s="296">
        <v>0</v>
      </c>
    </row>
    <row r="20" spans="2:67" ht="21" customHeight="1" x14ac:dyDescent="0.15">
      <c r="B20" s="293" t="s">
        <v>30</v>
      </c>
      <c r="C20" s="294">
        <f t="shared" si="3"/>
        <v>0</v>
      </c>
      <c r="D20" s="295">
        <f t="shared" si="4"/>
        <v>10</v>
      </c>
      <c r="E20" s="296">
        <f>'[6]部门-汇总页'!E4</f>
        <v>0</v>
      </c>
      <c r="F20" s="296">
        <f>'[6]部门-汇总页'!F4</f>
        <v>0</v>
      </c>
      <c r="G20" s="296">
        <f>'[6]部门-汇总页'!G4</f>
        <v>0</v>
      </c>
      <c r="H20" s="296">
        <f>'[6]部门-汇总页'!H4</f>
        <v>0</v>
      </c>
      <c r="I20" s="296">
        <f>'[6]部门-汇总页'!I4</f>
        <v>0</v>
      </c>
      <c r="J20" s="296">
        <f>'[6]部门-汇总页'!J4</f>
        <v>0</v>
      </c>
      <c r="K20" s="296">
        <f>'[6]部门-汇总页'!K4</f>
        <v>0</v>
      </c>
      <c r="L20" s="296">
        <f>'[6]部门-汇总页'!L4</f>
        <v>0</v>
      </c>
      <c r="M20" s="296">
        <f>'[6]部门-汇总页'!M4</f>
        <v>0</v>
      </c>
      <c r="N20" s="296">
        <f>'[6]部门-汇总页'!N4</f>
        <v>0</v>
      </c>
      <c r="O20" s="296">
        <f>'[6]部门-汇总页'!O4</f>
        <v>0</v>
      </c>
      <c r="P20" s="296">
        <f>'[6]部门-汇总页'!P4</f>
        <v>0</v>
      </c>
      <c r="Q20" s="296">
        <f>'[6]部门-汇总页'!Q4</f>
        <v>0</v>
      </c>
      <c r="R20" s="296">
        <f>'[6]部门-汇总页'!R4</f>
        <v>10</v>
      </c>
      <c r="S20" s="296">
        <f>'[6]部门-汇总页'!S4</f>
        <v>0</v>
      </c>
      <c r="T20" s="296">
        <f>'[6]部门-汇总页'!T4</f>
        <v>0</v>
      </c>
      <c r="U20" s="296">
        <f>'[6]部门-汇总页'!U4</f>
        <v>0</v>
      </c>
      <c r="V20" s="296">
        <f>'[6]部门-汇总页'!V4</f>
        <v>0</v>
      </c>
      <c r="W20" s="296">
        <f>'[6]部门-汇总页'!W4</f>
        <v>0</v>
      </c>
      <c r="X20" s="296">
        <f>'[6]部门-汇总页'!X4</f>
        <v>0</v>
      </c>
      <c r="Y20" s="296">
        <f>'[6]部门-汇总页'!Y4</f>
        <v>0</v>
      </c>
      <c r="Z20" s="296">
        <f>'[6]部门-汇总页'!Z4</f>
        <v>0</v>
      </c>
      <c r="AA20" s="296">
        <f>'[6]部门-汇总页'!AA4</f>
        <v>0</v>
      </c>
      <c r="AB20" s="296">
        <f>'[6]部门-汇总页'!AB4</f>
        <v>0</v>
      </c>
      <c r="AD20" s="296">
        <v>0</v>
      </c>
      <c r="AE20" s="296">
        <v>0</v>
      </c>
      <c r="AF20" s="296">
        <v>0</v>
      </c>
      <c r="AG20" s="296">
        <v>0</v>
      </c>
      <c r="AH20" s="296">
        <v>0</v>
      </c>
      <c r="AI20" s="296">
        <v>0</v>
      </c>
      <c r="AJ20" s="296">
        <v>0</v>
      </c>
      <c r="AK20" s="296">
        <v>0</v>
      </c>
      <c r="AL20" s="296">
        <v>0</v>
      </c>
      <c r="AM20" s="296">
        <v>0</v>
      </c>
      <c r="AN20" s="296">
        <v>0</v>
      </c>
      <c r="AO20" s="296">
        <v>0</v>
      </c>
      <c r="AQ20" s="296">
        <v>0</v>
      </c>
      <c r="AR20" s="296">
        <v>0</v>
      </c>
      <c r="AS20" s="296">
        <v>0</v>
      </c>
      <c r="AT20" s="296">
        <v>0</v>
      </c>
      <c r="AU20" s="296">
        <v>0</v>
      </c>
      <c r="AV20" s="296">
        <v>0</v>
      </c>
      <c r="AW20" s="296">
        <v>0</v>
      </c>
      <c r="AX20" s="296">
        <v>0</v>
      </c>
      <c r="AY20" s="296">
        <v>0</v>
      </c>
      <c r="AZ20" s="296">
        <v>0</v>
      </c>
      <c r="BA20" s="296">
        <v>0</v>
      </c>
      <c r="BB20" s="296">
        <v>0</v>
      </c>
      <c r="BD20" s="296">
        <v>0</v>
      </c>
      <c r="BE20" s="296">
        <v>0</v>
      </c>
      <c r="BF20" s="296">
        <v>0</v>
      </c>
      <c r="BG20" s="296">
        <v>0</v>
      </c>
      <c r="BH20" s="296">
        <v>0</v>
      </c>
      <c r="BI20" s="296">
        <v>0</v>
      </c>
      <c r="BJ20" s="296">
        <v>0</v>
      </c>
      <c r="BK20" s="296">
        <v>0</v>
      </c>
      <c r="BL20" s="296">
        <v>0</v>
      </c>
      <c r="BM20" s="296">
        <v>0</v>
      </c>
      <c r="BN20" s="296">
        <v>0</v>
      </c>
      <c r="BO20" s="296">
        <v>0</v>
      </c>
    </row>
    <row r="21" spans="2:67" ht="21" customHeight="1" x14ac:dyDescent="0.15">
      <c r="B21" s="293" t="s">
        <v>31</v>
      </c>
      <c r="C21" s="294">
        <f t="shared" si="3"/>
        <v>2.38</v>
      </c>
      <c r="D21" s="295">
        <f t="shared" si="4"/>
        <v>0</v>
      </c>
      <c r="E21" s="296">
        <f>'[7]部门-汇总页'!E4</f>
        <v>0</v>
      </c>
      <c r="F21" s="296">
        <f>'[7]部门-汇总页'!F4</f>
        <v>0</v>
      </c>
      <c r="G21" s="296">
        <f>'[7]部门-汇总页'!G4</f>
        <v>0</v>
      </c>
      <c r="H21" s="296">
        <f>'[7]部门-汇总页'!H4</f>
        <v>0</v>
      </c>
      <c r="I21" s="296">
        <f>'[7]部门-汇总页'!I4</f>
        <v>0</v>
      </c>
      <c r="J21" s="296">
        <f>'[7]部门-汇总页'!J4</f>
        <v>0</v>
      </c>
      <c r="K21" s="296">
        <f>'[7]部门-汇总页'!K4</f>
        <v>0</v>
      </c>
      <c r="L21" s="296">
        <f>'[7]部门-汇总页'!L4</f>
        <v>0</v>
      </c>
      <c r="M21" s="296">
        <f>'[7]部门-汇总页'!M4</f>
        <v>0</v>
      </c>
      <c r="N21" s="296">
        <f>'[7]部门-汇总页'!N4</f>
        <v>0</v>
      </c>
      <c r="O21" s="296">
        <f>'[7]部门-汇总页'!O4</f>
        <v>0</v>
      </c>
      <c r="P21" s="296">
        <f>'[7]部门-汇总页'!P4</f>
        <v>2.38</v>
      </c>
      <c r="Q21" s="296">
        <f>'[7]部门-汇总页'!Q4</f>
        <v>0</v>
      </c>
      <c r="R21" s="296">
        <f>'[7]部门-汇总页'!R4</f>
        <v>0</v>
      </c>
      <c r="S21" s="296">
        <f>'[7]部门-汇总页'!S4</f>
        <v>0</v>
      </c>
      <c r="T21" s="296">
        <f>'[7]部门-汇总页'!T4</f>
        <v>0</v>
      </c>
      <c r="U21" s="296">
        <f>'[7]部门-汇总页'!U4</f>
        <v>0</v>
      </c>
      <c r="V21" s="296">
        <f>'[7]部门-汇总页'!V4</f>
        <v>0</v>
      </c>
      <c r="W21" s="296">
        <f>'[7]部门-汇总页'!W4</f>
        <v>0</v>
      </c>
      <c r="X21" s="296">
        <f>'[7]部门-汇总页'!X4</f>
        <v>0</v>
      </c>
      <c r="Y21" s="296">
        <f>'[7]部门-汇总页'!Y4</f>
        <v>0</v>
      </c>
      <c r="Z21" s="296">
        <f>'[7]部门-汇总页'!Z4</f>
        <v>0</v>
      </c>
      <c r="AA21" s="296">
        <f>'[7]部门-汇总页'!AA4</f>
        <v>0</v>
      </c>
      <c r="AB21" s="296">
        <f>'[7]部门-汇总页'!AB4</f>
        <v>0</v>
      </c>
      <c r="AD21" s="296">
        <v>0</v>
      </c>
      <c r="AE21" s="296">
        <v>0</v>
      </c>
      <c r="AF21" s="296">
        <v>0</v>
      </c>
      <c r="AG21" s="296">
        <v>0</v>
      </c>
      <c r="AH21" s="296">
        <v>0</v>
      </c>
      <c r="AI21" s="296">
        <v>0</v>
      </c>
      <c r="AJ21" s="296">
        <v>0</v>
      </c>
      <c r="AK21" s="296">
        <v>0</v>
      </c>
      <c r="AL21" s="296">
        <v>0</v>
      </c>
      <c r="AM21" s="296">
        <v>0</v>
      </c>
      <c r="AN21" s="296">
        <v>0</v>
      </c>
      <c r="AO21" s="296">
        <v>0</v>
      </c>
      <c r="AQ21" s="296">
        <v>0</v>
      </c>
      <c r="AR21" s="296">
        <v>0</v>
      </c>
      <c r="AS21" s="296">
        <v>0</v>
      </c>
      <c r="AT21" s="296">
        <v>0</v>
      </c>
      <c r="AU21" s="296">
        <v>0</v>
      </c>
      <c r="AV21" s="296">
        <v>0</v>
      </c>
      <c r="AW21" s="296">
        <v>0</v>
      </c>
      <c r="AX21" s="296">
        <v>0</v>
      </c>
      <c r="AY21" s="296">
        <v>0</v>
      </c>
      <c r="AZ21" s="296">
        <v>0</v>
      </c>
      <c r="BA21" s="296">
        <v>0</v>
      </c>
      <c r="BB21" s="296">
        <v>0</v>
      </c>
      <c r="BD21" s="296">
        <v>0</v>
      </c>
      <c r="BE21" s="296">
        <v>0</v>
      </c>
      <c r="BF21" s="296">
        <v>0</v>
      </c>
      <c r="BG21" s="296">
        <v>0</v>
      </c>
      <c r="BH21" s="296">
        <v>0</v>
      </c>
      <c r="BI21" s="296">
        <v>0</v>
      </c>
      <c r="BJ21" s="296">
        <v>0</v>
      </c>
      <c r="BK21" s="296">
        <v>0</v>
      </c>
      <c r="BL21" s="296">
        <v>0</v>
      </c>
      <c r="BM21" s="296">
        <v>0</v>
      </c>
      <c r="BN21" s="296">
        <v>0</v>
      </c>
      <c r="BO21" s="296">
        <v>0</v>
      </c>
    </row>
    <row r="22" spans="2:67" ht="21" customHeight="1" x14ac:dyDescent="0.15">
      <c r="B22" s="297" t="s">
        <v>63</v>
      </c>
      <c r="C22" s="298">
        <f>SUM(C15:C21)</f>
        <v>7556.4261323580804</v>
      </c>
      <c r="D22" s="299">
        <f>SUM(D15:D21)</f>
        <v>261.363434112356</v>
      </c>
      <c r="E22" s="300">
        <f t="shared" ref="E22:AB22" si="5">SUM(E15:E21)</f>
        <v>198.40684318411999</v>
      </c>
      <c r="F22" s="300">
        <f t="shared" si="5"/>
        <v>74.143372441309197</v>
      </c>
      <c r="G22" s="300">
        <f t="shared" si="5"/>
        <v>230.036398176299</v>
      </c>
      <c r="H22" s="300">
        <f t="shared" si="5"/>
        <v>350.02594381912201</v>
      </c>
      <c r="I22" s="300">
        <f t="shared" si="5"/>
        <v>268.66236505385501</v>
      </c>
      <c r="J22" s="300">
        <f t="shared" si="5"/>
        <v>1684.4639820345999</v>
      </c>
      <c r="K22" s="300">
        <f t="shared" si="5"/>
        <v>50.582500000000003</v>
      </c>
      <c r="L22" s="300">
        <f t="shared" si="5"/>
        <v>329.63497231579697</v>
      </c>
      <c r="M22" s="300">
        <f t="shared" si="5"/>
        <v>1148.27318242204</v>
      </c>
      <c r="N22" s="300">
        <f t="shared" si="5"/>
        <v>97.251499999999993</v>
      </c>
      <c r="O22" s="300">
        <f t="shared" si="5"/>
        <v>399.76450070604301</v>
      </c>
      <c r="P22" s="300">
        <f t="shared" si="5"/>
        <v>2725.1805722048898</v>
      </c>
      <c r="Q22" s="300">
        <f t="shared" si="5"/>
        <v>61.703545100313598</v>
      </c>
      <c r="R22" s="300">
        <f t="shared" si="5"/>
        <v>51.447000000000003</v>
      </c>
      <c r="S22" s="300">
        <f t="shared" si="5"/>
        <v>67.33</v>
      </c>
      <c r="T22" s="300">
        <f t="shared" si="5"/>
        <v>31.269331869185699</v>
      </c>
      <c r="U22" s="300">
        <f t="shared" si="5"/>
        <v>49.613557142857097</v>
      </c>
      <c r="V22" s="300">
        <f t="shared" si="5"/>
        <v>0</v>
      </c>
      <c r="W22" s="300">
        <f t="shared" si="5"/>
        <v>0</v>
      </c>
      <c r="X22" s="300">
        <f t="shared" si="5"/>
        <v>0</v>
      </c>
      <c r="Y22" s="300">
        <f t="shared" si="5"/>
        <v>0</v>
      </c>
      <c r="Z22" s="300">
        <f t="shared" si="5"/>
        <v>0</v>
      </c>
      <c r="AA22" s="300">
        <f t="shared" si="5"/>
        <v>0</v>
      </c>
      <c r="AB22" s="300">
        <f t="shared" si="5"/>
        <v>0</v>
      </c>
      <c r="AD22" s="300">
        <v>174.780347711248</v>
      </c>
      <c r="AE22" s="300">
        <v>148.88549187086099</v>
      </c>
      <c r="AF22" s="300">
        <v>519.93650352580198</v>
      </c>
      <c r="AG22" s="300">
        <v>27.2251375643439</v>
      </c>
      <c r="AH22" s="300">
        <v>1.845</v>
      </c>
      <c r="AI22" s="300">
        <v>108.080822036554</v>
      </c>
      <c r="AJ22" s="300">
        <v>9.6451375643438606</v>
      </c>
      <c r="AK22" s="300">
        <v>0</v>
      </c>
      <c r="AL22" s="300">
        <v>21.574999999999999</v>
      </c>
      <c r="AM22" s="300">
        <v>0.25</v>
      </c>
      <c r="AN22" s="300">
        <v>0</v>
      </c>
      <c r="AO22" s="300">
        <v>27.752500000000001</v>
      </c>
      <c r="AQ22" s="300">
        <v>198.40684318411999</v>
      </c>
      <c r="AR22" s="300">
        <v>74.143372441309197</v>
      </c>
      <c r="AS22" s="300">
        <v>741.30598886562996</v>
      </c>
      <c r="AT22" s="300">
        <v>31.161954398904101</v>
      </c>
      <c r="AU22" s="300">
        <v>12.33</v>
      </c>
      <c r="AV22" s="300">
        <v>162.86592778067899</v>
      </c>
      <c r="AW22" s="300">
        <v>11.2093543989041</v>
      </c>
      <c r="AX22" s="300">
        <v>0</v>
      </c>
      <c r="AY22" s="300">
        <v>21.574999999999999</v>
      </c>
      <c r="AZ22" s="300">
        <v>1</v>
      </c>
      <c r="BA22" s="300">
        <v>0</v>
      </c>
      <c r="BB22" s="300">
        <v>27.752500000000001</v>
      </c>
      <c r="BD22" s="300">
        <v>198.40684318411999</v>
      </c>
      <c r="BE22" s="300">
        <v>74.143372441309197</v>
      </c>
      <c r="BF22" s="300">
        <v>274.67279817629901</v>
      </c>
      <c r="BG22" s="300">
        <v>340.87935775250099</v>
      </c>
      <c r="BH22" s="300">
        <v>185.36959423659201</v>
      </c>
      <c r="BI22" s="300">
        <v>1194.1760580380701</v>
      </c>
      <c r="BJ22" s="300">
        <v>34.130400000000002</v>
      </c>
      <c r="BK22" s="300">
        <v>76.590823812400004</v>
      </c>
      <c r="BL22" s="300">
        <v>233.52600000000001</v>
      </c>
      <c r="BM22" s="300">
        <v>1</v>
      </c>
      <c r="BN22" s="300">
        <v>305.22501427014498</v>
      </c>
      <c r="BO22" s="300">
        <v>94.834500000000006</v>
      </c>
    </row>
    <row r="23" spans="2:67" ht="21" customHeight="1" x14ac:dyDescent="0.15">
      <c r="AD23" s="280"/>
      <c r="AE23" s="280"/>
      <c r="AF23" s="280"/>
      <c r="AG23" s="280"/>
      <c r="AH23" s="280"/>
      <c r="AI23" s="280"/>
      <c r="AJ23" s="280"/>
      <c r="AK23" s="281"/>
      <c r="AL23" s="281"/>
      <c r="AM23" s="281"/>
      <c r="AN23" s="281"/>
      <c r="AO23" s="281"/>
    </row>
    <row r="24" spans="2:67" ht="21" customHeight="1" x14ac:dyDescent="0.15">
      <c r="B24" s="301" t="s">
        <v>5</v>
      </c>
      <c r="C24" s="289" t="s">
        <v>37</v>
      </c>
      <c r="D24" s="290" t="s">
        <v>38</v>
      </c>
      <c r="E24" s="291" t="s">
        <v>39</v>
      </c>
      <c r="F24" s="291" t="s">
        <v>40</v>
      </c>
      <c r="G24" s="291" t="s">
        <v>41</v>
      </c>
      <c r="H24" s="291" t="s">
        <v>42</v>
      </c>
      <c r="I24" s="291" t="s">
        <v>43</v>
      </c>
      <c r="J24" s="291" t="s">
        <v>44</v>
      </c>
      <c r="K24" s="291" t="s">
        <v>45</v>
      </c>
      <c r="L24" s="291" t="s">
        <v>46</v>
      </c>
      <c r="M24" s="291" t="s">
        <v>47</v>
      </c>
      <c r="N24" s="291" t="s">
        <v>48</v>
      </c>
      <c r="O24" s="291" t="s">
        <v>49</v>
      </c>
      <c r="P24" s="291" t="s">
        <v>50</v>
      </c>
      <c r="Q24" s="292" t="s">
        <v>51</v>
      </c>
      <c r="R24" s="292" t="s">
        <v>52</v>
      </c>
      <c r="S24" s="292" t="s">
        <v>53</v>
      </c>
      <c r="T24" s="292" t="s">
        <v>54</v>
      </c>
      <c r="U24" s="292" t="s">
        <v>55</v>
      </c>
      <c r="V24" s="292" t="s">
        <v>56</v>
      </c>
      <c r="W24" s="292" t="s">
        <v>57</v>
      </c>
      <c r="X24" s="292" t="s">
        <v>58</v>
      </c>
      <c r="Y24" s="292" t="s">
        <v>59</v>
      </c>
      <c r="Z24" s="292" t="s">
        <v>60</v>
      </c>
      <c r="AA24" s="292" t="s">
        <v>61</v>
      </c>
      <c r="AB24" s="292" t="s">
        <v>62</v>
      </c>
      <c r="AD24" s="291" t="s">
        <v>39</v>
      </c>
      <c r="AE24" s="291" t="s">
        <v>40</v>
      </c>
      <c r="AF24" s="291" t="s">
        <v>41</v>
      </c>
      <c r="AG24" s="291" t="s">
        <v>42</v>
      </c>
      <c r="AH24" s="291" t="s">
        <v>43</v>
      </c>
      <c r="AI24" s="291" t="s">
        <v>44</v>
      </c>
      <c r="AJ24" s="291" t="s">
        <v>45</v>
      </c>
      <c r="AK24" s="291" t="s">
        <v>46</v>
      </c>
      <c r="AL24" s="291" t="s">
        <v>47</v>
      </c>
      <c r="AM24" s="291" t="s">
        <v>48</v>
      </c>
      <c r="AN24" s="291" t="s">
        <v>49</v>
      </c>
      <c r="AO24" s="291" t="s">
        <v>50</v>
      </c>
      <c r="AQ24" s="291" t="s">
        <v>39</v>
      </c>
      <c r="AR24" s="291" t="s">
        <v>40</v>
      </c>
      <c r="AS24" s="291" t="s">
        <v>41</v>
      </c>
      <c r="AT24" s="291" t="s">
        <v>42</v>
      </c>
      <c r="AU24" s="291" t="s">
        <v>43</v>
      </c>
      <c r="AV24" s="291" t="s">
        <v>44</v>
      </c>
      <c r="AW24" s="291" t="s">
        <v>45</v>
      </c>
      <c r="AX24" s="291" t="s">
        <v>46</v>
      </c>
      <c r="AY24" s="291" t="s">
        <v>47</v>
      </c>
      <c r="AZ24" s="291" t="s">
        <v>48</v>
      </c>
      <c r="BA24" s="291" t="s">
        <v>49</v>
      </c>
      <c r="BB24" s="291" t="s">
        <v>50</v>
      </c>
      <c r="BD24" s="291" t="s">
        <v>39</v>
      </c>
      <c r="BE24" s="291" t="s">
        <v>40</v>
      </c>
      <c r="BF24" s="291" t="s">
        <v>41</v>
      </c>
      <c r="BG24" s="291" t="s">
        <v>42</v>
      </c>
      <c r="BH24" s="291" t="s">
        <v>43</v>
      </c>
      <c r="BI24" s="291" t="s">
        <v>44</v>
      </c>
      <c r="BJ24" s="291" t="s">
        <v>45</v>
      </c>
      <c r="BK24" s="291" t="s">
        <v>46</v>
      </c>
      <c r="BL24" s="291" t="s">
        <v>47</v>
      </c>
      <c r="BM24" s="291" t="s">
        <v>48</v>
      </c>
      <c r="BN24" s="291" t="s">
        <v>49</v>
      </c>
      <c r="BO24" s="291" t="s">
        <v>50</v>
      </c>
    </row>
    <row r="25" spans="2:67" ht="21" customHeight="1" x14ac:dyDescent="0.15">
      <c r="B25" s="293" t="s">
        <v>25</v>
      </c>
      <c r="C25" s="294">
        <f t="shared" ref="C25:C31" si="6">SUM(E25:P25)</f>
        <v>4985.5687456015703</v>
      </c>
      <c r="D25" s="295">
        <f t="shared" ref="D25:D31" si="7">SUM(Q25:AB25)</f>
        <v>119.36597837612599</v>
      </c>
      <c r="E25" s="296">
        <f>'[1]部门-汇总页'!E5</f>
        <v>8.4905660377358494</v>
      </c>
      <c r="F25" s="296">
        <f>'[1]部门-汇总页'!F5</f>
        <v>20.1982133962264</v>
      </c>
      <c r="G25" s="296">
        <f>'[1]部门-汇总页'!G5</f>
        <v>8.4905660377358494</v>
      </c>
      <c r="H25" s="296">
        <f>'[1]部门-汇总页'!H5</f>
        <v>65.255675051617104</v>
      </c>
      <c r="I25" s="296">
        <f>'[1]部门-汇总页'!I5</f>
        <v>137.96706433962299</v>
      </c>
      <c r="J25" s="296">
        <f>'[1]部门-汇总页'!J5</f>
        <v>737.18833624979095</v>
      </c>
      <c r="K25" s="296">
        <f>'[1]部门-汇总页'!K5</f>
        <v>1.4150943396226401</v>
      </c>
      <c r="L25" s="296">
        <f>'[1]部门-汇总页'!L5</f>
        <v>114.71698113207501</v>
      </c>
      <c r="M25" s="296">
        <f>'[1]部门-汇总页'!M5</f>
        <v>1092.7497476887399</v>
      </c>
      <c r="N25" s="296">
        <f>'[1]部门-汇总页'!N5</f>
        <v>0</v>
      </c>
      <c r="O25" s="296">
        <f>'[1]部门-汇总页'!O5</f>
        <v>82.241698113207505</v>
      </c>
      <c r="P25" s="296">
        <f>'[1]部门-汇总页'!P5</f>
        <v>2716.8548032151998</v>
      </c>
      <c r="Q25" s="296">
        <f>'[1]部门-汇总页'!Q5</f>
        <v>0</v>
      </c>
      <c r="R25" s="296">
        <f>'[1]部门-汇总页'!R5</f>
        <v>11.4339622641509</v>
      </c>
      <c r="S25" s="296">
        <f>'[1]部门-汇总页'!S5</f>
        <v>3.9622641509433998</v>
      </c>
      <c r="T25" s="296">
        <f>'[1]部门-汇总页'!T5</f>
        <v>41.250926227395702</v>
      </c>
      <c r="U25" s="296">
        <f>'[1]部门-汇总页'!U5</f>
        <v>62.718825733636201</v>
      </c>
      <c r="V25" s="296">
        <f>'[1]部门-汇总页'!V5</f>
        <v>0</v>
      </c>
      <c r="W25" s="296">
        <f>'[1]部门-汇总页'!W5</f>
        <v>0</v>
      </c>
      <c r="X25" s="296">
        <f>'[1]部门-汇总页'!X5</f>
        <v>0</v>
      </c>
      <c r="Y25" s="296">
        <f>'[1]部门-汇总页'!Y5</f>
        <v>0</v>
      </c>
      <c r="Z25" s="296">
        <f>'[1]部门-汇总页'!Z5</f>
        <v>0</v>
      </c>
      <c r="AA25" s="296">
        <f>'[1]部门-汇总页'!AA5</f>
        <v>0</v>
      </c>
      <c r="AB25" s="296">
        <f>'[1]部门-汇总页'!AB5</f>
        <v>0</v>
      </c>
      <c r="AD25" s="296">
        <v>0</v>
      </c>
      <c r="AE25" s="296">
        <v>11.4339622641509</v>
      </c>
      <c r="AF25" s="296">
        <v>380.09210251726</v>
      </c>
      <c r="AG25" s="296">
        <v>0</v>
      </c>
      <c r="AH25" s="296">
        <v>0</v>
      </c>
      <c r="AI25" s="296">
        <v>0</v>
      </c>
      <c r="AJ25" s="296">
        <v>0</v>
      </c>
      <c r="AK25" s="296">
        <v>0</v>
      </c>
      <c r="AL25" s="296">
        <v>0</v>
      </c>
      <c r="AM25" s="296">
        <v>0</v>
      </c>
      <c r="AN25" s="296">
        <v>0</v>
      </c>
      <c r="AO25" s="296">
        <v>0</v>
      </c>
      <c r="AQ25" s="296">
        <v>8.4905660377358494</v>
      </c>
      <c r="AR25" s="296">
        <v>20.1982133962264</v>
      </c>
      <c r="AS25" s="296">
        <v>303.71474402669401</v>
      </c>
      <c r="AT25" s="296">
        <v>0</v>
      </c>
      <c r="AU25" s="296">
        <v>0</v>
      </c>
      <c r="AV25" s="296">
        <v>0</v>
      </c>
      <c r="AW25" s="296">
        <v>0</v>
      </c>
      <c r="AX25" s="296">
        <v>0</v>
      </c>
      <c r="AY25" s="296">
        <v>0</v>
      </c>
      <c r="AZ25" s="296">
        <v>0</v>
      </c>
      <c r="BA25" s="296">
        <v>0</v>
      </c>
      <c r="BB25" s="296">
        <v>0</v>
      </c>
      <c r="BD25" s="296">
        <v>8.4905660377358494</v>
      </c>
      <c r="BE25" s="296">
        <v>20.1982133962264</v>
      </c>
      <c r="BF25" s="296">
        <v>8.4905660377358494</v>
      </c>
      <c r="BG25" s="296">
        <v>70.024426416074903</v>
      </c>
      <c r="BH25" s="296">
        <v>68.698101886792401</v>
      </c>
      <c r="BI25" s="296">
        <v>517.58211898480499</v>
      </c>
      <c r="BJ25" s="296">
        <v>23.0235849056604</v>
      </c>
      <c r="BK25" s="296">
        <v>110.943396226415</v>
      </c>
      <c r="BL25" s="296">
        <v>300.46765791501099</v>
      </c>
      <c r="BM25" s="296">
        <v>0</v>
      </c>
      <c r="BN25" s="296">
        <v>338.31923542253099</v>
      </c>
      <c r="BO25" s="296">
        <v>69.571698113207503</v>
      </c>
    </row>
    <row r="26" spans="2:67" ht="21" customHeight="1" x14ac:dyDescent="0.15">
      <c r="B26" s="293" t="s">
        <v>26</v>
      </c>
      <c r="C26" s="294">
        <f t="shared" si="6"/>
        <v>3133.2612560625898</v>
      </c>
      <c r="D26" s="295">
        <f t="shared" si="7"/>
        <v>84.361963599933205</v>
      </c>
      <c r="E26" s="296">
        <f>'[2]部门-汇总页'!E5</f>
        <v>0</v>
      </c>
      <c r="F26" s="296">
        <f>'[2]部门-汇总页'!F5</f>
        <v>31.602921066297402</v>
      </c>
      <c r="G26" s="296">
        <f>'[2]部门-汇总页'!G5</f>
        <v>72.387352194837106</v>
      </c>
      <c r="H26" s="296">
        <f>'[2]部门-汇总页'!H5</f>
        <v>702.65150779562498</v>
      </c>
      <c r="I26" s="296">
        <f>'[2]部门-汇总页'!I5</f>
        <v>391.33396226415101</v>
      </c>
      <c r="J26" s="296">
        <f>'[2]部门-汇总页'!J5</f>
        <v>555.51018714475697</v>
      </c>
      <c r="K26" s="296">
        <f>'[2]部门-汇总页'!K5</f>
        <v>42.688679245282998</v>
      </c>
      <c r="L26" s="296">
        <f>'[2]部门-汇总页'!L5</f>
        <v>375.08240106862598</v>
      </c>
      <c r="M26" s="296">
        <f>'[2]部门-汇总页'!M5</f>
        <v>393.39150943396203</v>
      </c>
      <c r="N26" s="296">
        <f>'[2]部门-汇总页'!N5</f>
        <v>33.018867924528301</v>
      </c>
      <c r="O26" s="296">
        <f>'[2]部门-汇总页'!O5</f>
        <v>183.754245283019</v>
      </c>
      <c r="P26" s="296">
        <f>'[2]部门-汇总页'!P5</f>
        <v>351.83962264150898</v>
      </c>
      <c r="Q26" s="296">
        <f>'[2]部门-汇总页'!Q5</f>
        <v>9</v>
      </c>
      <c r="R26" s="296">
        <f>'[2]部门-汇总页'!R5</f>
        <v>25.745283018867902</v>
      </c>
      <c r="S26" s="296">
        <f>'[2]部门-汇总页'!S5</f>
        <v>2.2264150943396199</v>
      </c>
      <c r="T26" s="296">
        <f>'[2]部门-汇总页'!T5</f>
        <v>38.970265486725701</v>
      </c>
      <c r="U26" s="296">
        <f>'[2]部门-汇总页'!U5</f>
        <v>8.42</v>
      </c>
      <c r="V26" s="296">
        <f>'[2]部门-汇总页'!V5</f>
        <v>0</v>
      </c>
      <c r="W26" s="296">
        <f>'[2]部门-汇总页'!W5</f>
        <v>0</v>
      </c>
      <c r="X26" s="296">
        <f>'[2]部门-汇总页'!X5</f>
        <v>0</v>
      </c>
      <c r="Y26" s="296">
        <f>'[2]部门-汇总页'!Y5</f>
        <v>0</v>
      </c>
      <c r="Z26" s="296">
        <f>'[2]部门-汇总页'!Z5</f>
        <v>0</v>
      </c>
      <c r="AA26" s="296">
        <f>'[2]部门-汇总页'!AA5</f>
        <v>0</v>
      </c>
      <c r="AB26" s="296">
        <f>'[2]部门-汇总页'!AB5</f>
        <v>0</v>
      </c>
      <c r="AD26" s="296">
        <v>0</v>
      </c>
      <c r="AE26" s="296">
        <v>5.7122641509434002</v>
      </c>
      <c r="AF26" s="296">
        <v>375.573447987978</v>
      </c>
      <c r="AG26" s="296">
        <v>0</v>
      </c>
      <c r="AH26" s="296">
        <v>0</v>
      </c>
      <c r="AI26" s="296">
        <v>0</v>
      </c>
      <c r="AJ26" s="296">
        <v>0</v>
      </c>
      <c r="AK26" s="296">
        <v>0</v>
      </c>
      <c r="AL26" s="296">
        <v>0</v>
      </c>
      <c r="AM26" s="296">
        <v>0</v>
      </c>
      <c r="AN26" s="296">
        <v>0</v>
      </c>
      <c r="AO26" s="296">
        <v>0</v>
      </c>
      <c r="AQ26" s="296">
        <v>0</v>
      </c>
      <c r="AR26" s="296">
        <v>31.602921066297402</v>
      </c>
      <c r="AS26" s="296">
        <v>466.86982389295002</v>
      </c>
      <c r="AT26" s="296">
        <v>27.7477358490566</v>
      </c>
      <c r="AU26" s="296">
        <v>0</v>
      </c>
      <c r="AV26" s="296">
        <v>0</v>
      </c>
      <c r="AW26" s="296">
        <v>0</v>
      </c>
      <c r="AX26" s="296">
        <v>0</v>
      </c>
      <c r="AY26" s="296">
        <v>0</v>
      </c>
      <c r="AZ26" s="296">
        <v>0</v>
      </c>
      <c r="BA26" s="296">
        <v>0</v>
      </c>
      <c r="BB26" s="296">
        <v>0</v>
      </c>
      <c r="BD26" s="296">
        <v>0</v>
      </c>
      <c r="BE26" s="296">
        <v>31.602921066297402</v>
      </c>
      <c r="BF26" s="296">
        <v>111.357617681563</v>
      </c>
      <c r="BG26" s="296">
        <v>475.49994863248497</v>
      </c>
      <c r="BH26" s="296">
        <v>84.433962264150907</v>
      </c>
      <c r="BI26" s="296">
        <v>953.73260445417202</v>
      </c>
      <c r="BJ26" s="296">
        <v>1.64150943396226</v>
      </c>
      <c r="BK26" s="296">
        <v>51.037735849056602</v>
      </c>
      <c r="BL26" s="296">
        <v>42.825471698113198</v>
      </c>
      <c r="BM26" s="296">
        <v>0</v>
      </c>
      <c r="BN26" s="296">
        <v>24.420754716981101</v>
      </c>
      <c r="BO26" s="296">
        <v>0</v>
      </c>
    </row>
    <row r="27" spans="2:67" ht="21" customHeight="1" x14ac:dyDescent="0.15">
      <c r="B27" s="293" t="s">
        <v>27</v>
      </c>
      <c r="C27" s="294">
        <f t="shared" si="6"/>
        <v>1893.2478507251301</v>
      </c>
      <c r="D27" s="295">
        <f t="shared" si="7"/>
        <v>169.12193396226399</v>
      </c>
      <c r="E27" s="296">
        <f>'[3]部门-汇总页'!E5</f>
        <v>299.38613207547201</v>
      </c>
      <c r="F27" s="296">
        <f>'[3]部门-汇总页'!F5</f>
        <v>50.094339622641499</v>
      </c>
      <c r="G27" s="296">
        <f>'[3]部门-汇总页'!G5</f>
        <v>456.36651958612299</v>
      </c>
      <c r="H27" s="296">
        <f>'[3]部门-汇总页'!H5</f>
        <v>282.41207839823102</v>
      </c>
      <c r="I27" s="296">
        <f>'[3]部门-汇总页'!I5</f>
        <v>113.863484655403</v>
      </c>
      <c r="J27" s="296">
        <f>'[3]部门-汇总页'!J5</f>
        <v>321.408962264151</v>
      </c>
      <c r="K27" s="296">
        <f>'[3]部门-汇总页'!K5</f>
        <v>90.837269371874996</v>
      </c>
      <c r="L27" s="296">
        <f>'[3]部门-汇总页'!L5</f>
        <v>17.924528301886799</v>
      </c>
      <c r="M27" s="296">
        <f>'[3]部门-汇总页'!M5</f>
        <v>138.110191605778</v>
      </c>
      <c r="N27" s="296">
        <f>'[3]部门-汇总页'!N5</f>
        <v>0.94339622641509402</v>
      </c>
      <c r="O27" s="296">
        <f>'[3]部门-汇总页'!O5</f>
        <v>11.2264150943396</v>
      </c>
      <c r="P27" s="296">
        <f>'[3]部门-汇总页'!P5</f>
        <v>110.674533522818</v>
      </c>
      <c r="Q27" s="296">
        <f>'[3]部门-汇总页'!Q5</f>
        <v>71.197405660377299</v>
      </c>
      <c r="R27" s="296">
        <f>'[3]部门-汇总页'!R5</f>
        <v>0</v>
      </c>
      <c r="S27" s="296">
        <f>'[3]部门-汇总页'!S5</f>
        <v>97.924528301886795</v>
      </c>
      <c r="T27" s="296">
        <f>'[3]部门-汇总页'!T5</f>
        <v>0</v>
      </c>
      <c r="U27" s="296">
        <f>'[3]部门-汇总页'!U5</f>
        <v>0</v>
      </c>
      <c r="V27" s="296">
        <f>'[3]部门-汇总页'!V5</f>
        <v>0</v>
      </c>
      <c r="W27" s="296">
        <f>'[3]部门-汇总页'!W5</f>
        <v>0</v>
      </c>
      <c r="X27" s="296">
        <f>'[3]部门-汇总页'!X5</f>
        <v>0</v>
      </c>
      <c r="Y27" s="296">
        <f>'[3]部门-汇总页'!Y5</f>
        <v>0</v>
      </c>
      <c r="Z27" s="296">
        <f>'[3]部门-汇总页'!Z5</f>
        <v>0</v>
      </c>
      <c r="AA27" s="296">
        <f>'[3]部门-汇总页'!AA5</f>
        <v>0</v>
      </c>
      <c r="AB27" s="296">
        <f>'[3]部门-汇总页'!AB5</f>
        <v>0</v>
      </c>
      <c r="AD27" s="296">
        <v>274.32728100121699</v>
      </c>
      <c r="AE27" s="296">
        <v>67.638679245283001</v>
      </c>
      <c r="AF27" s="296">
        <v>614.19951861967195</v>
      </c>
      <c r="AG27" s="296">
        <v>60.318867924528298</v>
      </c>
      <c r="AH27" s="296">
        <v>15.8349056603774</v>
      </c>
      <c r="AI27" s="296">
        <v>287.70132221798298</v>
      </c>
      <c r="AJ27" s="296">
        <v>41.216135833136804</v>
      </c>
      <c r="AK27" s="296">
        <v>0</v>
      </c>
      <c r="AL27" s="296">
        <v>138.110191605778</v>
      </c>
      <c r="AM27" s="296">
        <v>0.94339622641509402</v>
      </c>
      <c r="AN27" s="296">
        <v>0</v>
      </c>
      <c r="AO27" s="296">
        <v>110.674533522818</v>
      </c>
      <c r="AQ27" s="296">
        <v>299.38613207547201</v>
      </c>
      <c r="AR27" s="296">
        <v>50.094339622641499</v>
      </c>
      <c r="AS27" s="296">
        <v>712.53830905485097</v>
      </c>
      <c r="AT27" s="296">
        <v>69.443396226415103</v>
      </c>
      <c r="AU27" s="296">
        <v>20.377358490565999</v>
      </c>
      <c r="AV27" s="296">
        <v>377.91688825571902</v>
      </c>
      <c r="AW27" s="296">
        <v>41.216135833136804</v>
      </c>
      <c r="AX27" s="296">
        <v>0</v>
      </c>
      <c r="AY27" s="296">
        <v>138.110191605778</v>
      </c>
      <c r="AZ27" s="296">
        <v>0.94339622641509402</v>
      </c>
      <c r="BA27" s="296">
        <v>0</v>
      </c>
      <c r="BB27" s="296">
        <v>110.674533522818</v>
      </c>
      <c r="BD27" s="296">
        <v>299.38613207547201</v>
      </c>
      <c r="BE27" s="296">
        <v>50.094339622641499</v>
      </c>
      <c r="BF27" s="296">
        <v>511.08350071819802</v>
      </c>
      <c r="BG27" s="296">
        <v>216.468682171816</v>
      </c>
      <c r="BH27" s="296">
        <v>113.863484655403</v>
      </c>
      <c r="BI27" s="296">
        <v>321.408962264151</v>
      </c>
      <c r="BJ27" s="296">
        <v>90.837269371874996</v>
      </c>
      <c r="BK27" s="296">
        <v>17.924528301886799</v>
      </c>
      <c r="BL27" s="296">
        <v>138.110191605778</v>
      </c>
      <c r="BM27" s="296">
        <v>0.94339622641509402</v>
      </c>
      <c r="BN27" s="296">
        <v>0</v>
      </c>
      <c r="BO27" s="296">
        <v>110.674533522818</v>
      </c>
    </row>
    <row r="28" spans="2:67" ht="21" customHeight="1" x14ac:dyDescent="0.15">
      <c r="B28" s="293" t="s">
        <v>28</v>
      </c>
      <c r="C28" s="294">
        <f t="shared" si="6"/>
        <v>1588.2821806603799</v>
      </c>
      <c r="D28" s="295">
        <f t="shared" si="7"/>
        <v>254.987266981132</v>
      </c>
      <c r="E28" s="296">
        <f>'[4]部门-汇总页'!E5</f>
        <v>50.447644339622599</v>
      </c>
      <c r="F28" s="296">
        <f>'[4]部门-汇总页'!F5</f>
        <v>204.539622641509</v>
      </c>
      <c r="G28" s="296">
        <f>'[4]部门-汇总页'!G5</f>
        <v>0</v>
      </c>
      <c r="H28" s="296">
        <f>'[4]部门-汇总页'!H5</f>
        <v>0</v>
      </c>
      <c r="I28" s="296">
        <f>'[4]部门-汇总页'!I5</f>
        <v>74.178301886792497</v>
      </c>
      <c r="J28" s="296">
        <f>'[4]部门-汇总页'!J5</f>
        <v>203.76547971698099</v>
      </c>
      <c r="K28" s="296">
        <f>'[4]部门-汇总页'!K5</f>
        <v>7.8419811320754702</v>
      </c>
      <c r="L28" s="296">
        <f>'[4]部门-汇总页'!L5</f>
        <v>153.71415094339599</v>
      </c>
      <c r="M28" s="296">
        <f>'[4]部门-汇总页'!M5</f>
        <v>292.07169811320802</v>
      </c>
      <c r="N28" s="296">
        <f>'[4]部门-汇总页'!N5</f>
        <v>60.048584905660398</v>
      </c>
      <c r="O28" s="296">
        <f>'[4]部门-汇总页'!O5</f>
        <v>0.56603773584905603</v>
      </c>
      <c r="P28" s="296">
        <f>'[4]部门-汇总页'!P5</f>
        <v>541.10867924528304</v>
      </c>
      <c r="Q28" s="296">
        <f>'[4]部门-汇总页'!Q5</f>
        <v>50.447644339622599</v>
      </c>
      <c r="R28" s="296">
        <f>'[4]部门-汇总页'!R5</f>
        <v>204.539622641509</v>
      </c>
      <c r="S28" s="296">
        <f>'[4]部门-汇总页'!S5</f>
        <v>0</v>
      </c>
      <c r="T28" s="296">
        <f>'[4]部门-汇总页'!T5</f>
        <v>0</v>
      </c>
      <c r="U28" s="296">
        <f>'[4]部门-汇总页'!U5</f>
        <v>0</v>
      </c>
      <c r="V28" s="296">
        <f>'[4]部门-汇总页'!V5</f>
        <v>0</v>
      </c>
      <c r="W28" s="296">
        <f>'[4]部门-汇总页'!W5</f>
        <v>0</v>
      </c>
      <c r="X28" s="296">
        <f>'[4]部门-汇总页'!X5</f>
        <v>0</v>
      </c>
      <c r="Y28" s="296">
        <f>'[4]部门-汇总页'!Y5</f>
        <v>0</v>
      </c>
      <c r="Z28" s="296">
        <f>'[4]部门-汇总页'!Z5</f>
        <v>0</v>
      </c>
      <c r="AA28" s="296">
        <f>'[4]部门-汇总页'!AA5</f>
        <v>0</v>
      </c>
      <c r="AB28" s="296">
        <f>'[4]部门-汇总页'!AB5</f>
        <v>0</v>
      </c>
      <c r="AD28" s="296">
        <v>50.447644339622599</v>
      </c>
      <c r="AE28" s="296">
        <v>230.456132075472</v>
      </c>
      <c r="AF28" s="296">
        <v>0</v>
      </c>
      <c r="AG28" s="296">
        <v>0</v>
      </c>
      <c r="AH28" s="296">
        <v>0</v>
      </c>
      <c r="AI28" s="296">
        <v>0</v>
      </c>
      <c r="AJ28" s="296">
        <v>0</v>
      </c>
      <c r="AK28" s="296">
        <v>0</v>
      </c>
      <c r="AL28" s="296">
        <v>0</v>
      </c>
      <c r="AM28" s="296">
        <v>0</v>
      </c>
      <c r="AN28" s="296">
        <v>0</v>
      </c>
      <c r="AO28" s="296">
        <v>0</v>
      </c>
      <c r="AQ28" s="296">
        <v>50.447644339622599</v>
      </c>
      <c r="AR28" s="296">
        <v>204.539622641509</v>
      </c>
      <c r="AS28" s="296">
        <v>25.9165094339623</v>
      </c>
      <c r="AT28" s="296">
        <v>0</v>
      </c>
      <c r="AU28" s="296">
        <v>0</v>
      </c>
      <c r="AV28" s="296">
        <v>0</v>
      </c>
      <c r="AW28" s="296">
        <v>0</v>
      </c>
      <c r="AX28" s="296">
        <v>0</v>
      </c>
      <c r="AY28" s="296">
        <v>0</v>
      </c>
      <c r="AZ28" s="296">
        <v>0</v>
      </c>
      <c r="BA28" s="296">
        <v>0</v>
      </c>
      <c r="BB28" s="296">
        <v>0</v>
      </c>
      <c r="BD28" s="296">
        <v>50.447644339622599</v>
      </c>
      <c r="BE28" s="296">
        <v>204.539622641509</v>
      </c>
      <c r="BF28" s="296">
        <v>0</v>
      </c>
      <c r="BG28" s="296">
        <v>0</v>
      </c>
      <c r="BH28" s="296">
        <v>58.312735849056601</v>
      </c>
      <c r="BI28" s="296">
        <v>99.105102358490498</v>
      </c>
      <c r="BJ28" s="296">
        <v>0</v>
      </c>
      <c r="BK28" s="296">
        <v>0</v>
      </c>
      <c r="BL28" s="296">
        <v>0</v>
      </c>
      <c r="BM28" s="296">
        <v>0</v>
      </c>
      <c r="BN28" s="296">
        <v>0</v>
      </c>
      <c r="BO28" s="296">
        <v>0</v>
      </c>
    </row>
    <row r="29" spans="2:67" ht="21" customHeight="1" x14ac:dyDescent="0.15">
      <c r="B29" s="293" t="s">
        <v>29</v>
      </c>
      <c r="C29" s="294">
        <f t="shared" si="6"/>
        <v>2241.19384964456</v>
      </c>
      <c r="D29" s="295">
        <f t="shared" si="7"/>
        <v>40.247641509433997</v>
      </c>
      <c r="E29" s="296">
        <f>'[5]部门-汇总页'!E5</f>
        <v>40.247641509433997</v>
      </c>
      <c r="F29" s="296">
        <f>'[5]部门-汇总页'!F5</f>
        <v>0</v>
      </c>
      <c r="G29" s="296">
        <f>'[5]部门-汇总页'!G5</f>
        <v>0</v>
      </c>
      <c r="H29" s="296">
        <f>'[5]部门-汇总页'!H5</f>
        <v>0</v>
      </c>
      <c r="I29" s="296">
        <f>'[5]部门-汇总页'!I5</f>
        <v>61.643018867924503</v>
      </c>
      <c r="J29" s="296">
        <f>'[5]部门-汇总页'!J5</f>
        <v>841.18334452830197</v>
      </c>
      <c r="K29" s="296">
        <f>'[5]部门-汇总页'!K5</f>
        <v>39.798547360377398</v>
      </c>
      <c r="L29" s="296">
        <f>'[5]部门-汇总页'!L5</f>
        <v>63.453372850225399</v>
      </c>
      <c r="M29" s="296">
        <f>'[5]部门-汇总页'!M5</f>
        <v>150.94339622641499</v>
      </c>
      <c r="N29" s="296">
        <f>'[5]部门-汇总页'!N5</f>
        <v>94.339622641509393</v>
      </c>
      <c r="O29" s="296">
        <f>'[5]部门-汇总页'!O5</f>
        <v>174.49056603773599</v>
      </c>
      <c r="P29" s="296">
        <f>'[5]部门-汇总页'!P5</f>
        <v>775.09433962264097</v>
      </c>
      <c r="Q29" s="296">
        <f>'[5]部门-汇总页'!Q5</f>
        <v>40.247641509433997</v>
      </c>
      <c r="R29" s="296">
        <f>'[5]部门-汇总页'!R5</f>
        <v>0</v>
      </c>
      <c r="S29" s="296">
        <f>'[5]部门-汇总页'!S5</f>
        <v>0</v>
      </c>
      <c r="T29" s="296">
        <f>'[5]部门-汇总页'!T5</f>
        <v>0</v>
      </c>
      <c r="U29" s="296">
        <f>'[5]部门-汇总页'!U5</f>
        <v>0</v>
      </c>
      <c r="V29" s="296">
        <f>'[5]部门-汇总页'!V5</f>
        <v>0</v>
      </c>
      <c r="W29" s="296">
        <f>'[5]部门-汇总页'!W5</f>
        <v>0</v>
      </c>
      <c r="X29" s="296">
        <f>'[5]部门-汇总页'!X5</f>
        <v>0</v>
      </c>
      <c r="Y29" s="296">
        <f>'[5]部门-汇总页'!Y5</f>
        <v>0</v>
      </c>
      <c r="Z29" s="296">
        <f>'[5]部门-汇总页'!Z5</f>
        <v>0</v>
      </c>
      <c r="AA29" s="296">
        <f>'[5]部门-汇总页'!AA5</f>
        <v>0</v>
      </c>
      <c r="AB29" s="296">
        <f>'[5]部门-汇总页'!AB5</f>
        <v>0</v>
      </c>
      <c r="AD29" s="296">
        <v>40.247641509433997</v>
      </c>
      <c r="AE29" s="296">
        <v>98.230088495575203</v>
      </c>
      <c r="AF29" s="296">
        <v>93.898867924528304</v>
      </c>
      <c r="AG29" s="296">
        <v>0</v>
      </c>
      <c r="AH29" s="296">
        <v>0</v>
      </c>
      <c r="AI29" s="296">
        <v>0</v>
      </c>
      <c r="AJ29" s="296">
        <v>0</v>
      </c>
      <c r="AK29" s="296">
        <v>0</v>
      </c>
      <c r="AL29" s="296">
        <v>0</v>
      </c>
      <c r="AM29" s="296">
        <v>0</v>
      </c>
      <c r="AN29" s="296">
        <v>0</v>
      </c>
      <c r="AO29" s="296">
        <v>0</v>
      </c>
      <c r="AQ29" s="296">
        <v>40.247641509433997</v>
      </c>
      <c r="AR29" s="296">
        <v>0</v>
      </c>
      <c r="AS29" s="296">
        <v>92.981886792452798</v>
      </c>
      <c r="AT29" s="296">
        <v>0</v>
      </c>
      <c r="AU29" s="296">
        <v>0</v>
      </c>
      <c r="AV29" s="296">
        <v>0</v>
      </c>
      <c r="AW29" s="296">
        <v>0</v>
      </c>
      <c r="AX29" s="296">
        <v>0</v>
      </c>
      <c r="AY29" s="296">
        <v>0</v>
      </c>
      <c r="AZ29" s="296">
        <v>0</v>
      </c>
      <c r="BA29" s="296">
        <v>0</v>
      </c>
      <c r="BB29" s="296">
        <v>0</v>
      </c>
      <c r="BD29" s="296">
        <v>40.247641509433997</v>
      </c>
      <c r="BE29" s="296">
        <v>0</v>
      </c>
      <c r="BF29" s="296">
        <v>0</v>
      </c>
      <c r="BG29" s="296">
        <v>23.907169811320699</v>
      </c>
      <c r="BH29" s="296">
        <v>37.735849056603797</v>
      </c>
      <c r="BI29" s="296">
        <v>747.31004264150897</v>
      </c>
      <c r="BJ29" s="296">
        <v>0</v>
      </c>
      <c r="BK29" s="296">
        <v>0</v>
      </c>
      <c r="BL29" s="296">
        <v>0</v>
      </c>
      <c r="BM29" s="296">
        <v>0</v>
      </c>
      <c r="BN29" s="296">
        <v>0</v>
      </c>
      <c r="BO29" s="296">
        <v>0</v>
      </c>
    </row>
    <row r="30" spans="2:67" ht="21" customHeight="1" x14ac:dyDescent="0.15">
      <c r="B30" s="293" t="s">
        <v>30</v>
      </c>
      <c r="C30" s="294">
        <f t="shared" si="6"/>
        <v>0</v>
      </c>
      <c r="D30" s="295">
        <f t="shared" si="7"/>
        <v>9.4339622641509404</v>
      </c>
      <c r="E30" s="296">
        <f>'[6]部门-汇总页'!E5</f>
        <v>0</v>
      </c>
      <c r="F30" s="296">
        <f>'[6]部门-汇总页'!F5</f>
        <v>0</v>
      </c>
      <c r="G30" s="296">
        <f>'[6]部门-汇总页'!G5</f>
        <v>0</v>
      </c>
      <c r="H30" s="296">
        <f>'[6]部门-汇总页'!H5</f>
        <v>0</v>
      </c>
      <c r="I30" s="296">
        <f>'[6]部门-汇总页'!I5</f>
        <v>0</v>
      </c>
      <c r="J30" s="296">
        <f>'[6]部门-汇总页'!J5</f>
        <v>0</v>
      </c>
      <c r="K30" s="296">
        <f>'[6]部门-汇总页'!K5</f>
        <v>0</v>
      </c>
      <c r="L30" s="296">
        <f>'[6]部门-汇总页'!L5</f>
        <v>0</v>
      </c>
      <c r="M30" s="296">
        <f>'[6]部门-汇总页'!M5</f>
        <v>0</v>
      </c>
      <c r="N30" s="296">
        <f>'[6]部门-汇总页'!N5</f>
        <v>0</v>
      </c>
      <c r="O30" s="296">
        <f>'[6]部门-汇总页'!O5</f>
        <v>0</v>
      </c>
      <c r="P30" s="296">
        <f>'[6]部门-汇总页'!P5</f>
        <v>0</v>
      </c>
      <c r="Q30" s="296">
        <f>'[6]部门-汇总页'!Q5</f>
        <v>0</v>
      </c>
      <c r="R30" s="296">
        <f>'[6]部门-汇总页'!R5</f>
        <v>9.4339622641509404</v>
      </c>
      <c r="S30" s="296">
        <f>'[6]部门-汇总页'!S5</f>
        <v>0</v>
      </c>
      <c r="T30" s="296">
        <f>'[6]部门-汇总页'!T5</f>
        <v>0</v>
      </c>
      <c r="U30" s="296">
        <f>'[6]部门-汇总页'!U5</f>
        <v>0</v>
      </c>
      <c r="V30" s="296">
        <f>'[6]部门-汇总页'!V5</f>
        <v>0</v>
      </c>
      <c r="W30" s="296">
        <f>'[6]部门-汇总页'!W5</f>
        <v>0</v>
      </c>
      <c r="X30" s="296">
        <f>'[6]部门-汇总页'!X5</f>
        <v>0</v>
      </c>
      <c r="Y30" s="296">
        <f>'[6]部门-汇总页'!Y5</f>
        <v>0</v>
      </c>
      <c r="Z30" s="296">
        <f>'[6]部门-汇总页'!Z5</f>
        <v>0</v>
      </c>
      <c r="AA30" s="296">
        <f>'[6]部门-汇总页'!AA5</f>
        <v>0</v>
      </c>
      <c r="AB30" s="296">
        <f>'[6]部门-汇总页'!AB5</f>
        <v>0</v>
      </c>
      <c r="AD30" s="296">
        <v>0</v>
      </c>
      <c r="AE30" s="296">
        <v>0</v>
      </c>
      <c r="AF30" s="296">
        <v>0</v>
      </c>
      <c r="AG30" s="296">
        <v>0</v>
      </c>
      <c r="AH30" s="296">
        <v>0</v>
      </c>
      <c r="AI30" s="296">
        <v>0</v>
      </c>
      <c r="AJ30" s="296">
        <v>0</v>
      </c>
      <c r="AK30" s="296">
        <v>0</v>
      </c>
      <c r="AL30" s="296">
        <v>0</v>
      </c>
      <c r="AM30" s="296">
        <v>0</v>
      </c>
      <c r="AN30" s="296">
        <v>0</v>
      </c>
      <c r="AO30" s="296">
        <v>0</v>
      </c>
      <c r="AQ30" s="296">
        <v>0</v>
      </c>
      <c r="AR30" s="296">
        <v>0</v>
      </c>
      <c r="AS30" s="296">
        <v>0</v>
      </c>
      <c r="AT30" s="296">
        <v>0</v>
      </c>
      <c r="AU30" s="296">
        <v>0</v>
      </c>
      <c r="AV30" s="296">
        <v>0</v>
      </c>
      <c r="AW30" s="296">
        <v>0</v>
      </c>
      <c r="AX30" s="296">
        <v>0</v>
      </c>
      <c r="AY30" s="296">
        <v>0</v>
      </c>
      <c r="AZ30" s="296">
        <v>0</v>
      </c>
      <c r="BA30" s="296">
        <v>0</v>
      </c>
      <c r="BB30" s="296">
        <v>0</v>
      </c>
      <c r="BD30" s="296">
        <v>0</v>
      </c>
      <c r="BE30" s="296">
        <v>0</v>
      </c>
      <c r="BF30" s="296">
        <v>0</v>
      </c>
      <c r="BG30" s="296">
        <v>0</v>
      </c>
      <c r="BH30" s="296">
        <v>0</v>
      </c>
      <c r="BI30" s="296">
        <v>0</v>
      </c>
      <c r="BJ30" s="296">
        <v>0</v>
      </c>
      <c r="BK30" s="296">
        <v>0</v>
      </c>
      <c r="BL30" s="296">
        <v>0</v>
      </c>
      <c r="BM30" s="296">
        <v>0</v>
      </c>
      <c r="BN30" s="296">
        <v>0</v>
      </c>
      <c r="BO30" s="296">
        <v>0</v>
      </c>
    </row>
    <row r="31" spans="2:67" ht="21" customHeight="1" x14ac:dyDescent="0.15">
      <c r="B31" s="293" t="s">
        <v>31</v>
      </c>
      <c r="C31" s="294">
        <f t="shared" si="6"/>
        <v>27.245283018867902</v>
      </c>
      <c r="D31" s="295">
        <f t="shared" si="7"/>
        <v>0</v>
      </c>
      <c r="E31" s="296">
        <f>'[7]部门-汇总页'!E5</f>
        <v>0</v>
      </c>
      <c r="F31" s="296">
        <f>'[7]部门-汇总页'!F5</f>
        <v>0</v>
      </c>
      <c r="G31" s="296">
        <f>'[7]部门-汇总页'!G5</f>
        <v>0</v>
      </c>
      <c r="H31" s="296">
        <f>'[7]部门-汇总页'!H5</f>
        <v>0</v>
      </c>
      <c r="I31" s="296">
        <f>'[7]部门-汇总页'!I5</f>
        <v>0</v>
      </c>
      <c r="J31" s="296">
        <f>'[7]部门-汇总页'!J5</f>
        <v>0</v>
      </c>
      <c r="K31" s="296">
        <f>'[7]部门-汇总页'!K5</f>
        <v>0</v>
      </c>
      <c r="L31" s="296">
        <f>'[7]部门-汇总页'!L5</f>
        <v>0</v>
      </c>
      <c r="M31" s="296">
        <f>'[7]部门-汇总页'!M5</f>
        <v>0</v>
      </c>
      <c r="N31" s="296">
        <f>'[7]部门-汇总页'!N5</f>
        <v>0</v>
      </c>
      <c r="O31" s="296">
        <f>'[7]部门-汇总页'!O5</f>
        <v>0</v>
      </c>
      <c r="P31" s="296">
        <f>'[7]部门-汇总页'!P5</f>
        <v>27.245283018867902</v>
      </c>
      <c r="Q31" s="296">
        <f>'[7]部门-汇总页'!Q5</f>
        <v>0</v>
      </c>
      <c r="R31" s="296">
        <f>'[7]部门-汇总页'!R5</f>
        <v>0</v>
      </c>
      <c r="S31" s="296">
        <f>'[7]部门-汇总页'!S5</f>
        <v>0</v>
      </c>
      <c r="T31" s="296">
        <f>'[7]部门-汇总页'!T5</f>
        <v>0</v>
      </c>
      <c r="U31" s="296">
        <f>'[7]部门-汇总页'!U5</f>
        <v>0</v>
      </c>
      <c r="V31" s="296">
        <f>'[7]部门-汇总页'!V5</f>
        <v>0</v>
      </c>
      <c r="W31" s="296">
        <f>'[7]部门-汇总页'!W5</f>
        <v>0</v>
      </c>
      <c r="X31" s="296">
        <f>'[7]部门-汇总页'!X5</f>
        <v>0</v>
      </c>
      <c r="Y31" s="296">
        <f>'[7]部门-汇总页'!Y5</f>
        <v>0</v>
      </c>
      <c r="Z31" s="296">
        <f>'[7]部门-汇总页'!Z5</f>
        <v>0</v>
      </c>
      <c r="AA31" s="296">
        <f>'[7]部门-汇总页'!AA5</f>
        <v>0</v>
      </c>
      <c r="AB31" s="296">
        <f>'[7]部门-汇总页'!AB5</f>
        <v>0</v>
      </c>
      <c r="AD31" s="296">
        <v>0</v>
      </c>
      <c r="AE31" s="296">
        <v>0</v>
      </c>
      <c r="AF31" s="296">
        <v>0</v>
      </c>
      <c r="AG31" s="296">
        <v>0</v>
      </c>
      <c r="AH31" s="296">
        <v>0</v>
      </c>
      <c r="AI31" s="296">
        <v>0</v>
      </c>
      <c r="AJ31" s="296">
        <v>0</v>
      </c>
      <c r="AK31" s="296">
        <v>0</v>
      </c>
      <c r="AL31" s="296">
        <v>0</v>
      </c>
      <c r="AM31" s="296">
        <v>0</v>
      </c>
      <c r="AN31" s="296">
        <v>0</v>
      </c>
      <c r="AO31" s="296">
        <v>0</v>
      </c>
      <c r="AQ31" s="296">
        <v>0</v>
      </c>
      <c r="AR31" s="296">
        <v>0</v>
      </c>
      <c r="AS31" s="296">
        <v>0</v>
      </c>
      <c r="AT31" s="296">
        <v>0</v>
      </c>
      <c r="AU31" s="296">
        <v>0</v>
      </c>
      <c r="AV31" s="296">
        <v>0</v>
      </c>
      <c r="AW31" s="296">
        <v>0</v>
      </c>
      <c r="AX31" s="296">
        <v>0</v>
      </c>
      <c r="AY31" s="296">
        <v>0</v>
      </c>
      <c r="AZ31" s="296">
        <v>0</v>
      </c>
      <c r="BA31" s="296">
        <v>0</v>
      </c>
      <c r="BB31" s="296">
        <v>0</v>
      </c>
      <c r="BD31" s="296">
        <v>0</v>
      </c>
      <c r="BE31" s="296">
        <v>0</v>
      </c>
      <c r="BF31" s="296">
        <v>0</v>
      </c>
      <c r="BG31" s="296">
        <v>0</v>
      </c>
      <c r="BH31" s="296">
        <v>0</v>
      </c>
      <c r="BI31" s="296">
        <v>0</v>
      </c>
      <c r="BJ31" s="296">
        <v>0</v>
      </c>
      <c r="BK31" s="296">
        <v>0</v>
      </c>
      <c r="BL31" s="296">
        <v>0</v>
      </c>
      <c r="BM31" s="296">
        <v>0</v>
      </c>
      <c r="BN31" s="296">
        <v>0</v>
      </c>
      <c r="BO31" s="296">
        <v>0</v>
      </c>
    </row>
    <row r="32" spans="2:67" ht="21" customHeight="1" x14ac:dyDescent="0.15">
      <c r="B32" s="297" t="s">
        <v>63</v>
      </c>
      <c r="C32" s="298">
        <f>SUM(C25:C31)</f>
        <v>13868.799165713101</v>
      </c>
      <c r="D32" s="299">
        <f>SUM(D25:D31)</f>
        <v>677.51874669304004</v>
      </c>
      <c r="E32" s="300">
        <f t="shared" ref="E32:AB32" si="8">SUM(E25:E31)</f>
        <v>398.57198396226403</v>
      </c>
      <c r="F32" s="300">
        <f t="shared" si="8"/>
        <v>306.43509672667398</v>
      </c>
      <c r="G32" s="300">
        <f t="shared" si="8"/>
        <v>537.24443781869604</v>
      </c>
      <c r="H32" s="300">
        <f t="shared" si="8"/>
        <v>1050.31926124547</v>
      </c>
      <c r="I32" s="300">
        <f t="shared" si="8"/>
        <v>778.98583201389397</v>
      </c>
      <c r="J32" s="300">
        <f t="shared" si="8"/>
        <v>2659.05630990398</v>
      </c>
      <c r="K32" s="300">
        <f t="shared" si="8"/>
        <v>182.581571449233</v>
      </c>
      <c r="L32" s="300">
        <f t="shared" si="8"/>
        <v>724.89143429620901</v>
      </c>
      <c r="M32" s="300">
        <f t="shared" si="8"/>
        <v>2067.2665430681</v>
      </c>
      <c r="N32" s="300">
        <f t="shared" si="8"/>
        <v>188.35047169811301</v>
      </c>
      <c r="O32" s="300">
        <f t="shared" si="8"/>
        <v>452.27896226415101</v>
      </c>
      <c r="P32" s="300">
        <f t="shared" si="8"/>
        <v>4522.8172612663202</v>
      </c>
      <c r="Q32" s="300">
        <f t="shared" si="8"/>
        <v>170.892691509434</v>
      </c>
      <c r="R32" s="300">
        <f t="shared" si="8"/>
        <v>251.15283018867899</v>
      </c>
      <c r="S32" s="300">
        <f t="shared" si="8"/>
        <v>104.11320754717001</v>
      </c>
      <c r="T32" s="300">
        <f t="shared" si="8"/>
        <v>80.221191714121403</v>
      </c>
      <c r="U32" s="300">
        <f t="shared" si="8"/>
        <v>71.138825733636196</v>
      </c>
      <c r="V32" s="300">
        <f t="shared" si="8"/>
        <v>0</v>
      </c>
      <c r="W32" s="300">
        <f t="shared" si="8"/>
        <v>0</v>
      </c>
      <c r="X32" s="300">
        <f t="shared" si="8"/>
        <v>0</v>
      </c>
      <c r="Y32" s="300">
        <f t="shared" si="8"/>
        <v>0</v>
      </c>
      <c r="Z32" s="300">
        <f t="shared" si="8"/>
        <v>0</v>
      </c>
      <c r="AA32" s="300">
        <f t="shared" si="8"/>
        <v>0</v>
      </c>
      <c r="AB32" s="300">
        <f t="shared" si="8"/>
        <v>0</v>
      </c>
      <c r="AD32" s="300">
        <v>365.02256685027402</v>
      </c>
      <c r="AE32" s="300">
        <v>413.47112623142499</v>
      </c>
      <c r="AF32" s="300">
        <v>1463.7639370494401</v>
      </c>
      <c r="AG32" s="300">
        <v>60.318867924528298</v>
      </c>
      <c r="AH32" s="300">
        <v>15.8349056603774</v>
      </c>
      <c r="AI32" s="300">
        <v>287.70132221798298</v>
      </c>
      <c r="AJ32" s="300">
        <v>41.216135833136804</v>
      </c>
      <c r="AK32" s="300">
        <v>0</v>
      </c>
      <c r="AL32" s="300">
        <v>138.110191605778</v>
      </c>
      <c r="AM32" s="300">
        <v>0.94339622641509402</v>
      </c>
      <c r="AN32" s="300">
        <v>0</v>
      </c>
      <c r="AO32" s="300">
        <v>110.674533522818</v>
      </c>
      <c r="AQ32" s="300">
        <v>398.57198396226403</v>
      </c>
      <c r="AR32" s="300">
        <v>306.43509672667398</v>
      </c>
      <c r="AS32" s="300">
        <v>1602.0212732009099</v>
      </c>
      <c r="AT32" s="300">
        <v>97.1911320754717</v>
      </c>
      <c r="AU32" s="300">
        <v>20.377358490565999</v>
      </c>
      <c r="AV32" s="300">
        <v>377.91688825571902</v>
      </c>
      <c r="AW32" s="300">
        <v>41.216135833136804</v>
      </c>
      <c r="AX32" s="300">
        <v>0</v>
      </c>
      <c r="AY32" s="300">
        <v>138.110191605778</v>
      </c>
      <c r="AZ32" s="300">
        <v>0.94339622641509402</v>
      </c>
      <c r="BA32" s="300">
        <v>0</v>
      </c>
      <c r="BB32" s="300">
        <v>110.674533522818</v>
      </c>
      <c r="BD32" s="300">
        <v>398.57198396226403</v>
      </c>
      <c r="BE32" s="300">
        <v>306.43509672667398</v>
      </c>
      <c r="BF32" s="300">
        <v>630.93168443749698</v>
      </c>
      <c r="BG32" s="300">
        <v>785.900227031697</v>
      </c>
      <c r="BH32" s="300">
        <v>363.04413371200701</v>
      </c>
      <c r="BI32" s="300">
        <v>2639.1388307031302</v>
      </c>
      <c r="BJ32" s="300">
        <v>115.50236371149801</v>
      </c>
      <c r="BK32" s="300">
        <v>179.905660377358</v>
      </c>
      <c r="BL32" s="300">
        <v>481.40332121890202</v>
      </c>
      <c r="BM32" s="300">
        <v>0.94339622641509402</v>
      </c>
      <c r="BN32" s="300">
        <v>362.73999013951197</v>
      </c>
      <c r="BO32" s="300">
        <v>180.24623163602499</v>
      </c>
    </row>
    <row r="33" spans="2:67" ht="21" customHeight="1" x14ac:dyDescent="0.15">
      <c r="B33" s="302"/>
      <c r="AD33" s="280"/>
      <c r="AE33" s="280"/>
      <c r="AF33" s="280"/>
      <c r="AG33" s="280"/>
      <c r="AH33" s="280"/>
      <c r="AI33" s="280"/>
      <c r="AJ33" s="280"/>
      <c r="AK33" s="281"/>
      <c r="AL33" s="281"/>
      <c r="AM33" s="281"/>
      <c r="AN33" s="281"/>
      <c r="AO33" s="281"/>
    </row>
    <row r="34" spans="2:67" ht="21" customHeight="1" x14ac:dyDescent="0.15">
      <c r="B34" s="301" t="s">
        <v>6</v>
      </c>
      <c r="C34" s="289" t="s">
        <v>37</v>
      </c>
      <c r="D34" s="290" t="s">
        <v>38</v>
      </c>
      <c r="E34" s="291" t="s">
        <v>39</v>
      </c>
      <c r="F34" s="291" t="s">
        <v>40</v>
      </c>
      <c r="G34" s="291" t="s">
        <v>41</v>
      </c>
      <c r="H34" s="291" t="s">
        <v>42</v>
      </c>
      <c r="I34" s="291" t="s">
        <v>43</v>
      </c>
      <c r="J34" s="291" t="s">
        <v>44</v>
      </c>
      <c r="K34" s="291" t="s">
        <v>45</v>
      </c>
      <c r="L34" s="291" t="s">
        <v>46</v>
      </c>
      <c r="M34" s="291" t="s">
        <v>47</v>
      </c>
      <c r="N34" s="291" t="s">
        <v>48</v>
      </c>
      <c r="O34" s="291" t="s">
        <v>49</v>
      </c>
      <c r="P34" s="291" t="s">
        <v>50</v>
      </c>
      <c r="Q34" s="292" t="s">
        <v>51</v>
      </c>
      <c r="R34" s="292" t="s">
        <v>52</v>
      </c>
      <c r="S34" s="292" t="s">
        <v>53</v>
      </c>
      <c r="T34" s="292" t="s">
        <v>54</v>
      </c>
      <c r="U34" s="292" t="s">
        <v>55</v>
      </c>
      <c r="V34" s="292" t="s">
        <v>56</v>
      </c>
      <c r="W34" s="292" t="s">
        <v>57</v>
      </c>
      <c r="X34" s="292" t="s">
        <v>58</v>
      </c>
      <c r="Y34" s="292" t="s">
        <v>59</v>
      </c>
      <c r="Z34" s="292" t="s">
        <v>60</v>
      </c>
      <c r="AA34" s="292" t="s">
        <v>61</v>
      </c>
      <c r="AB34" s="292" t="s">
        <v>62</v>
      </c>
      <c r="AD34" s="291" t="s">
        <v>39</v>
      </c>
      <c r="AE34" s="291" t="s">
        <v>40</v>
      </c>
      <c r="AF34" s="291" t="s">
        <v>41</v>
      </c>
      <c r="AG34" s="291" t="s">
        <v>42</v>
      </c>
      <c r="AH34" s="291" t="s">
        <v>43</v>
      </c>
      <c r="AI34" s="291" t="s">
        <v>44</v>
      </c>
      <c r="AJ34" s="291" t="s">
        <v>45</v>
      </c>
      <c r="AK34" s="291" t="s">
        <v>46</v>
      </c>
      <c r="AL34" s="291" t="s">
        <v>47</v>
      </c>
      <c r="AM34" s="291" t="s">
        <v>48</v>
      </c>
      <c r="AN34" s="291" t="s">
        <v>49</v>
      </c>
      <c r="AO34" s="291" t="s">
        <v>50</v>
      </c>
      <c r="AQ34" s="291" t="s">
        <v>39</v>
      </c>
      <c r="AR34" s="291" t="s">
        <v>40</v>
      </c>
      <c r="AS34" s="291" t="s">
        <v>41</v>
      </c>
      <c r="AT34" s="291" t="s">
        <v>42</v>
      </c>
      <c r="AU34" s="291" t="s">
        <v>43</v>
      </c>
      <c r="AV34" s="291" t="s">
        <v>44</v>
      </c>
      <c r="AW34" s="291" t="s">
        <v>45</v>
      </c>
      <c r="AX34" s="291" t="s">
        <v>46</v>
      </c>
      <c r="AY34" s="291" t="s">
        <v>47</v>
      </c>
      <c r="AZ34" s="291" t="s">
        <v>48</v>
      </c>
      <c r="BA34" s="291" t="s">
        <v>49</v>
      </c>
      <c r="BB34" s="291" t="s">
        <v>50</v>
      </c>
      <c r="BD34" s="291" t="s">
        <v>39</v>
      </c>
      <c r="BE34" s="291" t="s">
        <v>40</v>
      </c>
      <c r="BF34" s="291" t="s">
        <v>41</v>
      </c>
      <c r="BG34" s="291" t="s">
        <v>42</v>
      </c>
      <c r="BH34" s="291" t="s">
        <v>43</v>
      </c>
      <c r="BI34" s="291" t="s">
        <v>44</v>
      </c>
      <c r="BJ34" s="291" t="s">
        <v>45</v>
      </c>
      <c r="BK34" s="291" t="s">
        <v>46</v>
      </c>
      <c r="BL34" s="291" t="s">
        <v>47</v>
      </c>
      <c r="BM34" s="291" t="s">
        <v>48</v>
      </c>
      <c r="BN34" s="291" t="s">
        <v>49</v>
      </c>
      <c r="BO34" s="291" t="s">
        <v>50</v>
      </c>
    </row>
    <row r="35" spans="2:67" ht="21" customHeight="1" x14ac:dyDescent="0.15">
      <c r="B35" s="293" t="s">
        <v>25</v>
      </c>
      <c r="C35" s="294">
        <f t="shared" ref="C35:C41" si="9">SUM(E35:P35)</f>
        <v>2926.4725392873402</v>
      </c>
      <c r="D35" s="295">
        <f t="shared" ref="D35:D41" si="10">SUM(Q35:AB35)</f>
        <v>80.198979370368207</v>
      </c>
      <c r="E35" s="296">
        <f>'[1]部门-汇总页'!E6</f>
        <v>7.4716867724515001</v>
      </c>
      <c r="F35" s="296">
        <f>'[1]部门-汇总页'!F6</f>
        <v>15.918828343554299</v>
      </c>
      <c r="G35" s="296">
        <f>'[1]部门-汇总页'!G6</f>
        <v>7.4716867724515001</v>
      </c>
      <c r="H35" s="296">
        <f>'[1]部门-汇总页'!H6</f>
        <v>43.627883198997402</v>
      </c>
      <c r="I35" s="296">
        <f>'[1]部门-汇总页'!I6</f>
        <v>55.109240184445099</v>
      </c>
      <c r="J35" s="296">
        <f>'[1]部门-汇总页'!J6</f>
        <v>430.28898007458002</v>
      </c>
      <c r="K35" s="296">
        <f>'[1]部门-汇总页'!K6</f>
        <v>1.4150943396226401</v>
      </c>
      <c r="L35" s="296">
        <f>'[1]部门-汇总页'!L6</f>
        <v>40.347058472818397</v>
      </c>
      <c r="M35" s="296">
        <f>'[1]部门-汇总页'!M6</f>
        <v>590.61883393466496</v>
      </c>
      <c r="N35" s="296">
        <f>'[1]部门-汇总页'!N6</f>
        <v>0</v>
      </c>
      <c r="O35" s="296">
        <f>'[1]部门-汇总页'!O6</f>
        <v>78.196419027590906</v>
      </c>
      <c r="P35" s="296">
        <f>'[1]部门-汇总页'!P6</f>
        <v>1656.0068281661599</v>
      </c>
      <c r="Q35" s="296">
        <f>'[1]部门-汇总页'!Q6</f>
        <v>0</v>
      </c>
      <c r="R35" s="296">
        <f>'[1]部门-汇总页'!R6</f>
        <v>11.4339622641509</v>
      </c>
      <c r="S35" s="296">
        <f>'[1]部门-汇总页'!S6</f>
        <v>0.39622641509433998</v>
      </c>
      <c r="T35" s="296">
        <f>'[1]部门-汇总页'!T6</f>
        <v>23.332724005707998</v>
      </c>
      <c r="U35" s="296">
        <f>'[1]部门-汇总页'!U6</f>
        <v>45.036066685415001</v>
      </c>
      <c r="V35" s="296">
        <f>'[1]部门-汇总页'!V6</f>
        <v>0</v>
      </c>
      <c r="W35" s="296">
        <f>'[1]部门-汇总页'!W6</f>
        <v>0</v>
      </c>
      <c r="X35" s="296">
        <f>'[1]部门-汇总页'!X6</f>
        <v>0</v>
      </c>
      <c r="Y35" s="296">
        <f>'[1]部门-汇总页'!Y6</f>
        <v>0</v>
      </c>
      <c r="Z35" s="296">
        <f>'[1]部门-汇总页'!Z6</f>
        <v>0</v>
      </c>
      <c r="AA35" s="296">
        <f>'[1]部门-汇总页'!AA6</f>
        <v>0</v>
      </c>
      <c r="AB35" s="296">
        <f>'[1]部门-汇总页'!AB6</f>
        <v>0</v>
      </c>
      <c r="AD35" s="296">
        <v>0</v>
      </c>
      <c r="AE35" s="296">
        <v>11.4339622641509</v>
      </c>
      <c r="AF35" s="296">
        <v>215.78417787909299</v>
      </c>
      <c r="AG35" s="296">
        <v>0</v>
      </c>
      <c r="AH35" s="296">
        <v>0</v>
      </c>
      <c r="AI35" s="296">
        <v>0</v>
      </c>
      <c r="AJ35" s="296">
        <v>0</v>
      </c>
      <c r="AK35" s="296">
        <v>0</v>
      </c>
      <c r="AL35" s="296">
        <v>0</v>
      </c>
      <c r="AM35" s="296">
        <v>0</v>
      </c>
      <c r="AN35" s="296">
        <v>0</v>
      </c>
      <c r="AO35" s="296">
        <v>0</v>
      </c>
      <c r="AQ35" s="296">
        <v>7.4716867724515001</v>
      </c>
      <c r="AR35" s="296">
        <v>15.918828343554299</v>
      </c>
      <c r="AS35" s="296">
        <v>176.689833216116</v>
      </c>
      <c r="AT35" s="296">
        <v>0</v>
      </c>
      <c r="AU35" s="296">
        <v>0</v>
      </c>
      <c r="AV35" s="296">
        <v>0</v>
      </c>
      <c r="AW35" s="296">
        <v>0</v>
      </c>
      <c r="AX35" s="296">
        <v>0</v>
      </c>
      <c r="AY35" s="296">
        <v>0</v>
      </c>
      <c r="AZ35" s="296">
        <v>0</v>
      </c>
      <c r="BA35" s="296">
        <v>0</v>
      </c>
      <c r="BB35" s="296">
        <v>0</v>
      </c>
      <c r="BD35" s="296">
        <v>7.4716867724515001</v>
      </c>
      <c r="BE35" s="296">
        <v>15.918828343554299</v>
      </c>
      <c r="BF35" s="296">
        <v>7.4716867724515001</v>
      </c>
      <c r="BG35" s="296">
        <v>36.411564199979402</v>
      </c>
      <c r="BH35" s="296">
        <v>15.580999109091399</v>
      </c>
      <c r="BI35" s="296">
        <v>289.608718138413</v>
      </c>
      <c r="BJ35" s="296">
        <v>18.396226415094301</v>
      </c>
      <c r="BK35" s="296">
        <v>37.026308796173304</v>
      </c>
      <c r="BL35" s="296">
        <v>173.39719527107599</v>
      </c>
      <c r="BM35" s="296">
        <v>0</v>
      </c>
      <c r="BN35" s="296">
        <v>263.14730010501597</v>
      </c>
      <c r="BO35" s="296">
        <v>63.284905660377298</v>
      </c>
    </row>
    <row r="36" spans="2:67" ht="21" customHeight="1" x14ac:dyDescent="0.15">
      <c r="B36" s="293" t="s">
        <v>26</v>
      </c>
      <c r="C36" s="294">
        <f t="shared" si="9"/>
        <v>1683.88971860895</v>
      </c>
      <c r="D36" s="295">
        <f t="shared" si="10"/>
        <v>21.783695107697401</v>
      </c>
      <c r="E36" s="296">
        <f>'[2]部门-汇总页'!E6</f>
        <v>0</v>
      </c>
      <c r="F36" s="296">
        <f>'[2]部门-汇总页'!F6</f>
        <v>11.3225332066294</v>
      </c>
      <c r="G36" s="296">
        <f>'[2]部门-汇总页'!G6</f>
        <v>16.5804413064206</v>
      </c>
      <c r="H36" s="296">
        <f>'[2]部门-汇总页'!H6</f>
        <v>211.717345214549</v>
      </c>
      <c r="I36" s="296">
        <f>'[2]部门-汇总页'!I6</f>
        <v>82.484905660377393</v>
      </c>
      <c r="J36" s="296">
        <f>'[2]部门-汇总页'!J6</f>
        <v>393.23916865827601</v>
      </c>
      <c r="K36" s="296">
        <f>'[2]部门-汇总页'!K6</f>
        <v>22.151320754716998</v>
      </c>
      <c r="L36" s="296">
        <f>'[2]部门-汇总页'!L6</f>
        <v>125.19164531741001</v>
      </c>
      <c r="M36" s="296">
        <f>'[2]部门-汇总页'!M6</f>
        <v>337.49528301886801</v>
      </c>
      <c r="N36" s="296">
        <f>'[2]部门-汇总页'!N6</f>
        <v>33.018867924528301</v>
      </c>
      <c r="O36" s="296">
        <f>'[2]部门-汇总页'!O6</f>
        <v>160.16933962264201</v>
      </c>
      <c r="P36" s="296">
        <f>'[2]部门-汇总页'!P6</f>
        <v>290.51886792452802</v>
      </c>
      <c r="Q36" s="296">
        <f>'[2]部门-汇总页'!Q6</f>
        <v>5.3018867924528301</v>
      </c>
      <c r="R36" s="296">
        <f>'[2]部门-汇总页'!R6</f>
        <v>9.0424528301886795</v>
      </c>
      <c r="S36" s="296">
        <f>'[2]部门-汇总页'!S6</f>
        <v>0.339622641509434</v>
      </c>
      <c r="T36" s="296">
        <f>'[2]部门-汇总页'!T6</f>
        <v>6.2269026548672599</v>
      </c>
      <c r="U36" s="296">
        <f>'[2]部门-汇总页'!U6</f>
        <v>0.872830188679245</v>
      </c>
      <c r="V36" s="296">
        <f>'[2]部门-汇总页'!V6</f>
        <v>0</v>
      </c>
      <c r="W36" s="296">
        <f>'[2]部门-汇总页'!W6</f>
        <v>0</v>
      </c>
      <c r="X36" s="296">
        <f>'[2]部门-汇总页'!X6</f>
        <v>0</v>
      </c>
      <c r="Y36" s="296">
        <f>'[2]部门-汇总页'!Y6</f>
        <v>0</v>
      </c>
      <c r="Z36" s="296">
        <f>'[2]部门-汇总页'!Z6</f>
        <v>0</v>
      </c>
      <c r="AA36" s="296">
        <f>'[2]部门-汇总页'!AA6</f>
        <v>0</v>
      </c>
      <c r="AB36" s="296">
        <f>'[2]部门-汇总页'!AB6</f>
        <v>0</v>
      </c>
      <c r="AD36" s="296">
        <v>0</v>
      </c>
      <c r="AE36" s="296">
        <v>1.38679245283019</v>
      </c>
      <c r="AF36" s="296">
        <v>81.253370526291405</v>
      </c>
      <c r="AG36" s="296">
        <v>0</v>
      </c>
      <c r="AH36" s="296">
        <v>0</v>
      </c>
      <c r="AI36" s="296">
        <v>0</v>
      </c>
      <c r="AJ36" s="296">
        <v>0</v>
      </c>
      <c r="AK36" s="296">
        <v>0</v>
      </c>
      <c r="AL36" s="296">
        <v>0</v>
      </c>
      <c r="AM36" s="296">
        <v>0</v>
      </c>
      <c r="AN36" s="296">
        <v>0</v>
      </c>
      <c r="AO36" s="296">
        <v>0</v>
      </c>
      <c r="AQ36" s="296">
        <v>0</v>
      </c>
      <c r="AR36" s="296">
        <v>11.3225332066294</v>
      </c>
      <c r="AS36" s="296">
        <v>206.33178092906201</v>
      </c>
      <c r="AT36" s="296">
        <v>5.5496226415094299</v>
      </c>
      <c r="AU36" s="296">
        <v>0</v>
      </c>
      <c r="AV36" s="296">
        <v>0</v>
      </c>
      <c r="AW36" s="296">
        <v>0</v>
      </c>
      <c r="AX36" s="296">
        <v>0</v>
      </c>
      <c r="AY36" s="296">
        <v>0</v>
      </c>
      <c r="AZ36" s="296">
        <v>0</v>
      </c>
      <c r="BA36" s="296">
        <v>0</v>
      </c>
      <c r="BB36" s="296">
        <v>0</v>
      </c>
      <c r="BD36" s="296">
        <v>0</v>
      </c>
      <c r="BE36" s="296">
        <v>11.3225332066294</v>
      </c>
      <c r="BF36" s="296">
        <v>22.807343961287899</v>
      </c>
      <c r="BG36" s="296">
        <v>230.29981009257199</v>
      </c>
      <c r="BH36" s="296">
        <v>44.811320754717002</v>
      </c>
      <c r="BI36" s="296">
        <v>429.14641887742999</v>
      </c>
      <c r="BJ36" s="296">
        <v>0.924905660377358</v>
      </c>
      <c r="BK36" s="296">
        <v>27.956209518445501</v>
      </c>
      <c r="BL36" s="296">
        <v>24.665094339622598</v>
      </c>
      <c r="BM36" s="296">
        <v>0</v>
      </c>
      <c r="BN36" s="296">
        <v>24.420754716981101</v>
      </c>
      <c r="BO36" s="296">
        <v>0</v>
      </c>
    </row>
    <row r="37" spans="2:67" ht="21" customHeight="1" x14ac:dyDescent="0.15">
      <c r="B37" s="293" t="s">
        <v>27</v>
      </c>
      <c r="C37" s="294">
        <f t="shared" si="9"/>
        <v>699.36514177623098</v>
      </c>
      <c r="D37" s="295">
        <f t="shared" si="10"/>
        <v>79.386183089720205</v>
      </c>
      <c r="E37" s="296">
        <f>'[3]部门-汇总页'!E6</f>
        <v>143.568551113312</v>
      </c>
      <c r="F37" s="296">
        <f>'[3]部门-汇总页'!F6</f>
        <v>24.0566037735849</v>
      </c>
      <c r="G37" s="296">
        <f>'[3]部门-汇总页'!G6</f>
        <v>192.796500254053</v>
      </c>
      <c r="H37" s="296">
        <f>'[3]部门-汇总页'!H6</f>
        <v>75.629766447450507</v>
      </c>
      <c r="I37" s="296">
        <f>'[3]部门-汇总页'!I6</f>
        <v>50.699723807215001</v>
      </c>
      <c r="J37" s="296">
        <f>'[3]部门-汇总页'!J6</f>
        <v>145.54332809498001</v>
      </c>
      <c r="K37" s="296">
        <f>'[3]部门-汇总页'!K6</f>
        <v>12.717217712062499</v>
      </c>
      <c r="L37" s="296">
        <f>'[3]部门-汇总页'!L6</f>
        <v>7.2729758480227398</v>
      </c>
      <c r="M37" s="296">
        <f>'[3]部门-汇总页'!M6</f>
        <v>20.115615504054201</v>
      </c>
      <c r="N37" s="296">
        <f>'[3]部门-汇总页'!N6</f>
        <v>0.94339622641509402</v>
      </c>
      <c r="O37" s="296">
        <f>'[3]部门-汇总页'!O6</f>
        <v>0</v>
      </c>
      <c r="P37" s="296">
        <f>'[3]部门-汇总页'!P6</f>
        <v>26.0214629950814</v>
      </c>
      <c r="Q37" s="296">
        <f>'[3]部门-汇总页'!Q6</f>
        <v>16.603164221795701</v>
      </c>
      <c r="R37" s="296">
        <f>'[3]部门-汇总页'!R6</f>
        <v>0</v>
      </c>
      <c r="S37" s="296">
        <f>'[3]部门-汇总页'!S6</f>
        <v>62.783018867924497</v>
      </c>
      <c r="T37" s="296">
        <f>'[3]部门-汇总页'!T6</f>
        <v>0</v>
      </c>
      <c r="U37" s="296">
        <f>'[3]部门-汇总页'!U6</f>
        <v>0</v>
      </c>
      <c r="V37" s="296">
        <f>'[3]部门-汇总页'!V6</f>
        <v>0</v>
      </c>
      <c r="W37" s="296">
        <f>'[3]部门-汇总页'!W6</f>
        <v>0</v>
      </c>
      <c r="X37" s="296">
        <f>'[3]部门-汇总页'!X6</f>
        <v>0</v>
      </c>
      <c r="Y37" s="296">
        <f>'[3]部门-汇总页'!Y6</f>
        <v>0</v>
      </c>
      <c r="Z37" s="296">
        <f>'[3]部门-汇总页'!Z6</f>
        <v>0</v>
      </c>
      <c r="AA37" s="296">
        <f>'[3]部门-汇总页'!AA6</f>
        <v>0</v>
      </c>
      <c r="AB37" s="296">
        <f>'[3]部门-汇总页'!AB6</f>
        <v>0</v>
      </c>
      <c r="AD37" s="296">
        <v>128.71065788917701</v>
      </c>
      <c r="AE37" s="296">
        <v>31.0072244938174</v>
      </c>
      <c r="AF37" s="296">
        <v>167.69084642031001</v>
      </c>
      <c r="AG37" s="296">
        <v>25.819941098437599</v>
      </c>
      <c r="AH37" s="296">
        <v>1.7405660377358501</v>
      </c>
      <c r="AI37" s="296">
        <v>101.95716816386999</v>
      </c>
      <c r="AJ37" s="296">
        <v>9.0581246433786404</v>
      </c>
      <c r="AK37" s="296">
        <v>0</v>
      </c>
      <c r="AL37" s="296">
        <v>20.115615504054201</v>
      </c>
      <c r="AM37" s="296">
        <v>0.235849056603774</v>
      </c>
      <c r="AN37" s="296">
        <v>0</v>
      </c>
      <c r="AO37" s="296">
        <v>26.0214629950814</v>
      </c>
      <c r="AQ37" s="296">
        <v>143.568551113312</v>
      </c>
      <c r="AR37" s="296">
        <v>24.0566037735849</v>
      </c>
      <c r="AS37" s="296">
        <v>261.06056183050703</v>
      </c>
      <c r="AT37" s="296">
        <v>23.848447546136001</v>
      </c>
      <c r="AU37" s="296">
        <v>11.6320754716981</v>
      </c>
      <c r="AV37" s="296">
        <v>153.52802263946</v>
      </c>
      <c r="AW37" s="296">
        <v>10.533800902397701</v>
      </c>
      <c r="AX37" s="296">
        <v>0</v>
      </c>
      <c r="AY37" s="296">
        <v>20.115615504054201</v>
      </c>
      <c r="AZ37" s="296">
        <v>0.94339622641509402</v>
      </c>
      <c r="BA37" s="296">
        <v>0</v>
      </c>
      <c r="BB37" s="296">
        <v>26.0214629950814</v>
      </c>
      <c r="BD37" s="296">
        <v>143.568551113312</v>
      </c>
      <c r="BE37" s="296">
        <v>24.0566037735849</v>
      </c>
      <c r="BF37" s="296">
        <v>228.26819836726</v>
      </c>
      <c r="BG37" s="296">
        <v>40.158068334242898</v>
      </c>
      <c r="BH37" s="296">
        <v>50.699723807215001</v>
      </c>
      <c r="BI37" s="296">
        <v>145.54332809498001</v>
      </c>
      <c r="BJ37" s="296">
        <v>12.717217712062499</v>
      </c>
      <c r="BK37" s="296">
        <v>7.2729758480227398</v>
      </c>
      <c r="BL37" s="296">
        <v>20.115615504054201</v>
      </c>
      <c r="BM37" s="296">
        <v>0.94339622641509402</v>
      </c>
      <c r="BN37" s="296">
        <v>0</v>
      </c>
      <c r="BO37" s="296">
        <v>26.0214629950814</v>
      </c>
    </row>
    <row r="38" spans="2:67" ht="21" customHeight="1" x14ac:dyDescent="0.15">
      <c r="B38" s="293" t="s">
        <v>28</v>
      </c>
      <c r="C38" s="294">
        <f t="shared" si="9"/>
        <v>491.408347796611</v>
      </c>
      <c r="D38" s="295">
        <f t="shared" si="10"/>
        <v>42.6774207785001</v>
      </c>
      <c r="E38" s="296">
        <f>'[4]部门-汇总页'!E6</f>
        <v>24.052892476613302</v>
      </c>
      <c r="F38" s="296">
        <f>'[4]部门-汇总页'!F6</f>
        <v>18.624528301886802</v>
      </c>
      <c r="G38" s="296">
        <f>'[4]部门-汇总页'!G6</f>
        <v>0</v>
      </c>
      <c r="H38" s="296">
        <f>'[4]部门-汇总页'!H6</f>
        <v>0</v>
      </c>
      <c r="I38" s="296">
        <f>'[4]部门-汇总页'!I6</f>
        <v>28.104261458196099</v>
      </c>
      <c r="J38" s="296">
        <f>'[4]部门-汇总页'!J6</f>
        <v>74.9790183215691</v>
      </c>
      <c r="K38" s="296">
        <f>'[4]部门-汇总页'!K6</f>
        <v>0.294811320754717</v>
      </c>
      <c r="L38" s="296">
        <f>'[4]部门-汇总页'!L6</f>
        <v>80.644484760522502</v>
      </c>
      <c r="M38" s="296">
        <f>'[4]部门-汇总页'!M6</f>
        <v>74.147169811320794</v>
      </c>
      <c r="N38" s="296">
        <f>'[4]部门-汇总页'!N6</f>
        <v>38.916509433962297</v>
      </c>
      <c r="O38" s="296">
        <f>'[4]部门-汇总页'!O6</f>
        <v>0.38634321653189602</v>
      </c>
      <c r="P38" s="296">
        <f>'[4]部门-汇总页'!P6</f>
        <v>151.25832869525399</v>
      </c>
      <c r="Q38" s="296">
        <f>'[4]部门-汇总页'!Q6</f>
        <v>24.052892476613302</v>
      </c>
      <c r="R38" s="296">
        <f>'[4]部门-汇总页'!R6</f>
        <v>18.624528301886802</v>
      </c>
      <c r="S38" s="296">
        <f>'[4]部门-汇总页'!S6</f>
        <v>0</v>
      </c>
      <c r="T38" s="296">
        <f>'[4]部门-汇总页'!T6</f>
        <v>0</v>
      </c>
      <c r="U38" s="296">
        <f>'[4]部门-汇总页'!U6</f>
        <v>0</v>
      </c>
      <c r="V38" s="296">
        <f>'[4]部门-汇总页'!V6</f>
        <v>0</v>
      </c>
      <c r="W38" s="296">
        <f>'[4]部门-汇总页'!W6</f>
        <v>0</v>
      </c>
      <c r="X38" s="296">
        <f>'[4]部门-汇总页'!X6</f>
        <v>0</v>
      </c>
      <c r="Y38" s="296">
        <f>'[4]部门-汇总页'!Y6</f>
        <v>0</v>
      </c>
      <c r="Z38" s="296">
        <f>'[4]部门-汇总页'!Z6</f>
        <v>0</v>
      </c>
      <c r="AA38" s="296">
        <f>'[4]部门-汇总页'!AA6</f>
        <v>0</v>
      </c>
      <c r="AB38" s="296">
        <f>'[4]部门-汇总页'!AB6</f>
        <v>0</v>
      </c>
      <c r="AD38" s="296">
        <v>24.052892476613302</v>
      </c>
      <c r="AE38" s="296">
        <v>41.710725423938101</v>
      </c>
      <c r="AF38" s="296">
        <v>0</v>
      </c>
      <c r="AG38" s="296">
        <v>0</v>
      </c>
      <c r="AH38" s="296">
        <v>0</v>
      </c>
      <c r="AI38" s="296">
        <v>0</v>
      </c>
      <c r="AJ38" s="296">
        <v>0</v>
      </c>
      <c r="AK38" s="296">
        <v>0</v>
      </c>
      <c r="AL38" s="296">
        <v>0</v>
      </c>
      <c r="AM38" s="296">
        <v>0</v>
      </c>
      <c r="AN38" s="296">
        <v>0</v>
      </c>
      <c r="AO38" s="296">
        <v>0</v>
      </c>
      <c r="AQ38" s="296">
        <v>24.052892476613302</v>
      </c>
      <c r="AR38" s="296">
        <v>18.624528301886802</v>
      </c>
      <c r="AS38" s="296">
        <v>23.086197122051299</v>
      </c>
      <c r="AT38" s="296">
        <v>0</v>
      </c>
      <c r="AU38" s="296">
        <v>0</v>
      </c>
      <c r="AV38" s="296">
        <v>0</v>
      </c>
      <c r="AW38" s="296">
        <v>0</v>
      </c>
      <c r="AX38" s="296">
        <v>0</v>
      </c>
      <c r="AY38" s="296">
        <v>0</v>
      </c>
      <c r="AZ38" s="296">
        <v>0</v>
      </c>
      <c r="BA38" s="296">
        <v>0</v>
      </c>
      <c r="BB38" s="296">
        <v>0</v>
      </c>
      <c r="BD38" s="296">
        <v>24.052892476613302</v>
      </c>
      <c r="BE38" s="296">
        <v>18.624528301886802</v>
      </c>
      <c r="BF38" s="296">
        <v>0</v>
      </c>
      <c r="BG38" s="296">
        <v>0</v>
      </c>
      <c r="BH38" s="296">
        <v>41.167940703479097</v>
      </c>
      <c r="BI38" s="296">
        <v>17.687651415094301</v>
      </c>
      <c r="BJ38" s="296">
        <v>0</v>
      </c>
      <c r="BK38" s="296">
        <v>0</v>
      </c>
      <c r="BL38" s="296">
        <v>0</v>
      </c>
      <c r="BM38" s="296">
        <v>0</v>
      </c>
      <c r="BN38" s="296">
        <v>0</v>
      </c>
      <c r="BO38" s="296">
        <v>0</v>
      </c>
    </row>
    <row r="39" spans="2:67" ht="21" customHeight="1" x14ac:dyDescent="0.15">
      <c r="B39" s="293" t="s">
        <v>29</v>
      </c>
      <c r="C39" s="294">
        <f t="shared" si="9"/>
        <v>1315.2838394815899</v>
      </c>
      <c r="D39" s="295">
        <f t="shared" si="10"/>
        <v>12.2529481132075</v>
      </c>
      <c r="E39" s="296">
        <f>'[5]部门-汇总页'!E6</f>
        <v>12.2529481132075</v>
      </c>
      <c r="F39" s="296">
        <f>'[5]部门-汇总页'!F6</f>
        <v>0</v>
      </c>
      <c r="G39" s="296">
        <f>'[5]部门-汇总页'!G6</f>
        <v>0</v>
      </c>
      <c r="H39" s="296">
        <f>'[5]部门-汇总页'!H6</f>
        <v>0</v>
      </c>
      <c r="I39" s="296">
        <f>'[5]部门-汇总页'!I6</f>
        <v>36.8102572898799</v>
      </c>
      <c r="J39" s="296">
        <f>'[5]部门-汇总页'!J6</f>
        <v>542.51079834901998</v>
      </c>
      <c r="K39" s="296">
        <f>'[5]部门-汇总页'!K6</f>
        <v>10.877085535949499</v>
      </c>
      <c r="L39" s="296">
        <f>'[5]部门-汇总页'!L6</f>
        <v>53.316455167807597</v>
      </c>
      <c r="M39" s="296">
        <f>'[5]部门-汇总页'!M6</f>
        <v>58.490566037735803</v>
      </c>
      <c r="N39" s="296">
        <f>'[5]部门-汇总页'!N6</f>
        <v>18.867924528301899</v>
      </c>
      <c r="O39" s="296">
        <f>'[5]部门-汇总页'!O6</f>
        <v>138.38421955403101</v>
      </c>
      <c r="P39" s="296">
        <f>'[5]部门-汇总页'!P6</f>
        <v>443.77358490566002</v>
      </c>
      <c r="Q39" s="296">
        <f>'[5]部门-汇总页'!Q6</f>
        <v>12.2529481132075</v>
      </c>
      <c r="R39" s="296">
        <f>'[5]部门-汇总页'!R6</f>
        <v>0</v>
      </c>
      <c r="S39" s="296">
        <f>'[5]部门-汇总页'!S6</f>
        <v>0</v>
      </c>
      <c r="T39" s="296">
        <f>'[5]部门-汇总页'!T6</f>
        <v>0</v>
      </c>
      <c r="U39" s="296">
        <f>'[5]部门-汇总页'!U6</f>
        <v>0</v>
      </c>
      <c r="V39" s="296">
        <f>'[5]部门-汇总页'!V6</f>
        <v>0</v>
      </c>
      <c r="W39" s="296">
        <f>'[5]部门-汇总页'!W6</f>
        <v>0</v>
      </c>
      <c r="X39" s="296">
        <f>'[5]部门-汇总页'!X6</f>
        <v>0</v>
      </c>
      <c r="Y39" s="296">
        <f>'[5]部门-汇总页'!Y6</f>
        <v>0</v>
      </c>
      <c r="Z39" s="296">
        <f>'[5]部门-汇总页'!Z6</f>
        <v>0</v>
      </c>
      <c r="AA39" s="296">
        <f>'[5]部门-汇总页'!AA6</f>
        <v>0</v>
      </c>
      <c r="AB39" s="296">
        <f>'[5]部门-汇总页'!AB6</f>
        <v>0</v>
      </c>
      <c r="AD39" s="296">
        <v>12.2529481132075</v>
      </c>
      <c r="AE39" s="296">
        <v>51.8145707593278</v>
      </c>
      <c r="AF39" s="296">
        <v>24.104528301886798</v>
      </c>
      <c r="AG39" s="296">
        <v>0</v>
      </c>
      <c r="AH39" s="296">
        <v>0</v>
      </c>
      <c r="AI39" s="296">
        <v>0</v>
      </c>
      <c r="AJ39" s="296">
        <v>0</v>
      </c>
      <c r="AK39" s="296">
        <v>0</v>
      </c>
      <c r="AL39" s="296">
        <v>0</v>
      </c>
      <c r="AM39" s="296">
        <v>0</v>
      </c>
      <c r="AN39" s="296">
        <v>0</v>
      </c>
      <c r="AO39" s="296">
        <v>0</v>
      </c>
      <c r="AQ39" s="296">
        <v>12.2529481132075</v>
      </c>
      <c r="AR39" s="296">
        <v>0</v>
      </c>
      <c r="AS39" s="296">
        <v>31.4630188679245</v>
      </c>
      <c r="AT39" s="296">
        <v>0</v>
      </c>
      <c r="AU39" s="296">
        <v>0</v>
      </c>
      <c r="AV39" s="296">
        <v>0</v>
      </c>
      <c r="AW39" s="296">
        <v>0</v>
      </c>
      <c r="AX39" s="296">
        <v>0</v>
      </c>
      <c r="AY39" s="296">
        <v>0</v>
      </c>
      <c r="AZ39" s="296">
        <v>0</v>
      </c>
      <c r="BA39" s="296">
        <v>0</v>
      </c>
      <c r="BB39" s="296">
        <v>0</v>
      </c>
      <c r="BD39" s="296">
        <v>12.2529481132075</v>
      </c>
      <c r="BE39" s="296">
        <v>0</v>
      </c>
      <c r="BF39" s="296">
        <v>0</v>
      </c>
      <c r="BG39" s="296">
        <v>14.4260377358491</v>
      </c>
      <c r="BH39" s="296">
        <v>22.384219554030899</v>
      </c>
      <c r="BI39" s="296">
        <v>243.16957193392599</v>
      </c>
      <c r="BJ39" s="296">
        <v>0</v>
      </c>
      <c r="BK39" s="296">
        <v>0</v>
      </c>
      <c r="BL39" s="296">
        <v>0</v>
      </c>
      <c r="BM39" s="296">
        <v>0</v>
      </c>
      <c r="BN39" s="296">
        <v>0</v>
      </c>
      <c r="BO39" s="296">
        <v>0</v>
      </c>
    </row>
    <row r="40" spans="2:67" ht="21" customHeight="1" x14ac:dyDescent="0.15">
      <c r="B40" s="293" t="s">
        <v>30</v>
      </c>
      <c r="C40" s="294">
        <f t="shared" si="9"/>
        <v>0</v>
      </c>
      <c r="D40" s="295">
        <f t="shared" si="10"/>
        <v>9.4339622641509404</v>
      </c>
      <c r="E40" s="296">
        <f>'[6]部门-汇总页'!E6</f>
        <v>0</v>
      </c>
      <c r="F40" s="296">
        <f>'[6]部门-汇总页'!F6</f>
        <v>0</v>
      </c>
      <c r="G40" s="296">
        <f>'[6]部门-汇总页'!G6</f>
        <v>0</v>
      </c>
      <c r="H40" s="296">
        <f>'[6]部门-汇总页'!H6</f>
        <v>0</v>
      </c>
      <c r="I40" s="296">
        <f>'[6]部门-汇总页'!I6</f>
        <v>0</v>
      </c>
      <c r="J40" s="296">
        <f>'[6]部门-汇总页'!J6</f>
        <v>0</v>
      </c>
      <c r="K40" s="296">
        <f>'[6]部门-汇总页'!K6</f>
        <v>0</v>
      </c>
      <c r="L40" s="296">
        <f>'[6]部门-汇总页'!L6</f>
        <v>0</v>
      </c>
      <c r="M40" s="296">
        <f>'[6]部门-汇总页'!M6</f>
        <v>0</v>
      </c>
      <c r="N40" s="296">
        <f>'[6]部门-汇总页'!N6</f>
        <v>0</v>
      </c>
      <c r="O40" s="296">
        <f>'[6]部门-汇总页'!O6</f>
        <v>0</v>
      </c>
      <c r="P40" s="296">
        <f>'[6]部门-汇总页'!P6</f>
        <v>0</v>
      </c>
      <c r="Q40" s="296">
        <f>'[6]部门-汇总页'!Q6</f>
        <v>0</v>
      </c>
      <c r="R40" s="296">
        <f>'[6]部门-汇总页'!R6</f>
        <v>9.4339622641509404</v>
      </c>
      <c r="S40" s="296">
        <f>'[6]部门-汇总页'!S6</f>
        <v>0</v>
      </c>
      <c r="T40" s="296">
        <f>'[6]部门-汇总页'!T6</f>
        <v>0</v>
      </c>
      <c r="U40" s="296">
        <f>'[6]部门-汇总页'!U6</f>
        <v>0</v>
      </c>
      <c r="V40" s="296">
        <f>'[6]部门-汇总页'!V6</f>
        <v>0</v>
      </c>
      <c r="W40" s="296">
        <f>'[6]部门-汇总页'!W6</f>
        <v>0</v>
      </c>
      <c r="X40" s="296">
        <f>'[6]部门-汇总页'!X6</f>
        <v>0</v>
      </c>
      <c r="Y40" s="296">
        <f>'[6]部门-汇总页'!Y6</f>
        <v>0</v>
      </c>
      <c r="Z40" s="296">
        <f>'[6]部门-汇总页'!Z6</f>
        <v>0</v>
      </c>
      <c r="AA40" s="296">
        <f>'[6]部门-汇总页'!AA6</f>
        <v>0</v>
      </c>
      <c r="AB40" s="296">
        <f>'[6]部门-汇总页'!AB6</f>
        <v>0</v>
      </c>
      <c r="AD40" s="296">
        <v>0</v>
      </c>
      <c r="AE40" s="296">
        <v>0</v>
      </c>
      <c r="AF40" s="296">
        <v>0</v>
      </c>
      <c r="AG40" s="296">
        <v>0</v>
      </c>
      <c r="AH40" s="296">
        <v>0</v>
      </c>
      <c r="AI40" s="296">
        <v>0</v>
      </c>
      <c r="AJ40" s="296">
        <v>0</v>
      </c>
      <c r="AK40" s="296">
        <v>0</v>
      </c>
      <c r="AL40" s="296">
        <v>0</v>
      </c>
      <c r="AM40" s="296">
        <v>0</v>
      </c>
      <c r="AN40" s="296">
        <v>0</v>
      </c>
      <c r="AO40" s="296">
        <v>0</v>
      </c>
      <c r="AQ40" s="296">
        <v>0</v>
      </c>
      <c r="AR40" s="296">
        <v>0</v>
      </c>
      <c r="AS40" s="296">
        <v>0</v>
      </c>
      <c r="AT40" s="296">
        <v>0</v>
      </c>
      <c r="AU40" s="296">
        <v>0</v>
      </c>
      <c r="AV40" s="296">
        <v>0</v>
      </c>
      <c r="AW40" s="296">
        <v>0</v>
      </c>
      <c r="AX40" s="296">
        <v>0</v>
      </c>
      <c r="AY40" s="296">
        <v>0</v>
      </c>
      <c r="AZ40" s="296">
        <v>0</v>
      </c>
      <c r="BA40" s="296">
        <v>0</v>
      </c>
      <c r="BB40" s="296">
        <v>0</v>
      </c>
      <c r="BD40" s="296">
        <v>0</v>
      </c>
      <c r="BE40" s="296">
        <v>0</v>
      </c>
      <c r="BF40" s="296">
        <v>0</v>
      </c>
      <c r="BG40" s="296">
        <v>0</v>
      </c>
      <c r="BH40" s="296">
        <v>0</v>
      </c>
      <c r="BI40" s="296">
        <v>0</v>
      </c>
      <c r="BJ40" s="296">
        <v>0</v>
      </c>
      <c r="BK40" s="296">
        <v>0</v>
      </c>
      <c r="BL40" s="296">
        <v>0</v>
      </c>
      <c r="BM40" s="296">
        <v>0</v>
      </c>
      <c r="BN40" s="296">
        <v>0</v>
      </c>
      <c r="BO40" s="296">
        <v>0</v>
      </c>
    </row>
    <row r="41" spans="2:67" ht="21" customHeight="1" x14ac:dyDescent="0.15">
      <c r="B41" s="293" t="s">
        <v>31</v>
      </c>
      <c r="C41" s="294">
        <f t="shared" si="9"/>
        <v>2.2452830188679198</v>
      </c>
      <c r="D41" s="295">
        <f t="shared" si="10"/>
        <v>0</v>
      </c>
      <c r="E41" s="296">
        <f>'[7]部门-汇总页'!E6</f>
        <v>0</v>
      </c>
      <c r="F41" s="296">
        <f>'[7]部门-汇总页'!F6</f>
        <v>0</v>
      </c>
      <c r="G41" s="296">
        <f>'[7]部门-汇总页'!G6</f>
        <v>0</v>
      </c>
      <c r="H41" s="296">
        <f>'[7]部门-汇总页'!H6</f>
        <v>0</v>
      </c>
      <c r="I41" s="296">
        <f>'[7]部门-汇总页'!I6</f>
        <v>0</v>
      </c>
      <c r="J41" s="296">
        <f>'[7]部门-汇总页'!J6</f>
        <v>0</v>
      </c>
      <c r="K41" s="296">
        <f>'[7]部门-汇总页'!K6</f>
        <v>0</v>
      </c>
      <c r="L41" s="296">
        <f>'[7]部门-汇总页'!L6</f>
        <v>0</v>
      </c>
      <c r="M41" s="296">
        <f>'[7]部门-汇总页'!M6</f>
        <v>0</v>
      </c>
      <c r="N41" s="296">
        <f>'[7]部门-汇总页'!N6</f>
        <v>0</v>
      </c>
      <c r="O41" s="296">
        <f>'[7]部门-汇总页'!O6</f>
        <v>0</v>
      </c>
      <c r="P41" s="296">
        <f>'[7]部门-汇总页'!P6</f>
        <v>2.2452830188679198</v>
      </c>
      <c r="Q41" s="296">
        <f>'[7]部门-汇总页'!Q6</f>
        <v>0</v>
      </c>
      <c r="R41" s="296">
        <f>'[7]部门-汇总页'!R6</f>
        <v>0</v>
      </c>
      <c r="S41" s="296">
        <f>'[7]部门-汇总页'!S6</f>
        <v>0</v>
      </c>
      <c r="T41" s="296">
        <f>'[7]部门-汇总页'!T6</f>
        <v>0</v>
      </c>
      <c r="U41" s="296">
        <f>'[7]部门-汇总页'!U6</f>
        <v>0</v>
      </c>
      <c r="V41" s="296">
        <f>'[7]部门-汇总页'!V6</f>
        <v>0</v>
      </c>
      <c r="W41" s="296">
        <f>'[7]部门-汇总页'!W6</f>
        <v>0</v>
      </c>
      <c r="X41" s="296">
        <f>'[7]部门-汇总页'!X6</f>
        <v>0</v>
      </c>
      <c r="Y41" s="296">
        <f>'[7]部门-汇总页'!Y6</f>
        <v>0</v>
      </c>
      <c r="Z41" s="296">
        <f>'[7]部门-汇总页'!Z6</f>
        <v>0</v>
      </c>
      <c r="AA41" s="296">
        <f>'[7]部门-汇总页'!AA6</f>
        <v>0</v>
      </c>
      <c r="AB41" s="296">
        <f>'[7]部门-汇总页'!AB6</f>
        <v>0</v>
      </c>
      <c r="AD41" s="296">
        <v>0</v>
      </c>
      <c r="AE41" s="296">
        <v>0</v>
      </c>
      <c r="AF41" s="296">
        <v>0</v>
      </c>
      <c r="AG41" s="296">
        <v>0</v>
      </c>
      <c r="AH41" s="296">
        <v>0</v>
      </c>
      <c r="AI41" s="296">
        <v>0</v>
      </c>
      <c r="AJ41" s="296">
        <v>0</v>
      </c>
      <c r="AK41" s="296">
        <v>0</v>
      </c>
      <c r="AL41" s="296">
        <v>0</v>
      </c>
      <c r="AM41" s="296">
        <v>0</v>
      </c>
      <c r="AN41" s="296">
        <v>0</v>
      </c>
      <c r="AO41" s="296">
        <v>0</v>
      </c>
      <c r="AQ41" s="296">
        <v>0</v>
      </c>
      <c r="AR41" s="296">
        <v>0</v>
      </c>
      <c r="AS41" s="296">
        <v>0</v>
      </c>
      <c r="AT41" s="296">
        <v>0</v>
      </c>
      <c r="AU41" s="296">
        <v>0</v>
      </c>
      <c r="AV41" s="296">
        <v>0</v>
      </c>
      <c r="AW41" s="296">
        <v>0</v>
      </c>
      <c r="AX41" s="296">
        <v>0</v>
      </c>
      <c r="AY41" s="296">
        <v>0</v>
      </c>
      <c r="AZ41" s="296">
        <v>0</v>
      </c>
      <c r="BA41" s="296">
        <v>0</v>
      </c>
      <c r="BB41" s="296">
        <v>0</v>
      </c>
      <c r="BD41" s="296">
        <v>0</v>
      </c>
      <c r="BE41" s="296">
        <v>0</v>
      </c>
      <c r="BF41" s="296">
        <v>0</v>
      </c>
      <c r="BG41" s="296">
        <v>0</v>
      </c>
      <c r="BH41" s="296">
        <v>0</v>
      </c>
      <c r="BI41" s="296">
        <v>0</v>
      </c>
      <c r="BJ41" s="296">
        <v>0</v>
      </c>
      <c r="BK41" s="296">
        <v>0</v>
      </c>
      <c r="BL41" s="296">
        <v>0</v>
      </c>
      <c r="BM41" s="296">
        <v>0</v>
      </c>
      <c r="BN41" s="296">
        <v>0</v>
      </c>
      <c r="BO41" s="296">
        <v>0</v>
      </c>
    </row>
    <row r="42" spans="2:67" ht="21" customHeight="1" x14ac:dyDescent="0.15">
      <c r="B42" s="297" t="s">
        <v>63</v>
      </c>
      <c r="C42" s="298">
        <f>SUM(C35:C41)</f>
        <v>7118.6648699695897</v>
      </c>
      <c r="D42" s="299">
        <f>SUM(D35:D41)</f>
        <v>245.73318872364399</v>
      </c>
      <c r="E42" s="300">
        <f t="shared" ref="E42:AB42" si="11">SUM(E35:E41)</f>
        <v>187.34607847558399</v>
      </c>
      <c r="F42" s="300">
        <f t="shared" si="11"/>
        <v>69.922493625655406</v>
      </c>
      <c r="G42" s="300">
        <f t="shared" si="11"/>
        <v>216.84862833292499</v>
      </c>
      <c r="H42" s="300">
        <f t="shared" si="11"/>
        <v>330.97499486099701</v>
      </c>
      <c r="I42" s="300">
        <f t="shared" si="11"/>
        <v>253.20838840011399</v>
      </c>
      <c r="J42" s="300">
        <f t="shared" si="11"/>
        <v>1586.5612934984299</v>
      </c>
      <c r="K42" s="300">
        <f t="shared" si="11"/>
        <v>47.455529663106397</v>
      </c>
      <c r="L42" s="300">
        <f t="shared" si="11"/>
        <v>306.772619566581</v>
      </c>
      <c r="M42" s="300">
        <f t="shared" si="11"/>
        <v>1080.8674683066399</v>
      </c>
      <c r="N42" s="300">
        <f t="shared" si="11"/>
        <v>91.7466981132076</v>
      </c>
      <c r="O42" s="300">
        <f t="shared" si="11"/>
        <v>377.13632142079598</v>
      </c>
      <c r="P42" s="300">
        <f t="shared" si="11"/>
        <v>2569.8243557055498</v>
      </c>
      <c r="Q42" s="300">
        <f t="shared" si="11"/>
        <v>58.210891604069303</v>
      </c>
      <c r="R42" s="300">
        <f t="shared" si="11"/>
        <v>48.534905660377298</v>
      </c>
      <c r="S42" s="300">
        <f t="shared" si="11"/>
        <v>63.518867924528301</v>
      </c>
      <c r="T42" s="300">
        <f t="shared" si="11"/>
        <v>29.559626660575301</v>
      </c>
      <c r="U42" s="300">
        <f t="shared" si="11"/>
        <v>45.908896874094197</v>
      </c>
      <c r="V42" s="300">
        <f t="shared" si="11"/>
        <v>0</v>
      </c>
      <c r="W42" s="300">
        <f t="shared" si="11"/>
        <v>0</v>
      </c>
      <c r="X42" s="300">
        <f t="shared" si="11"/>
        <v>0</v>
      </c>
      <c r="Y42" s="300">
        <f t="shared" si="11"/>
        <v>0</v>
      </c>
      <c r="Z42" s="300">
        <f t="shared" si="11"/>
        <v>0</v>
      </c>
      <c r="AA42" s="300">
        <f t="shared" si="11"/>
        <v>0</v>
      </c>
      <c r="AB42" s="300">
        <f t="shared" si="11"/>
        <v>0</v>
      </c>
      <c r="AD42" s="300">
        <v>165.01649847899799</v>
      </c>
      <c r="AE42" s="300">
        <v>137.35327539406401</v>
      </c>
      <c r="AF42" s="300">
        <v>488.83292312758101</v>
      </c>
      <c r="AG42" s="300">
        <v>25.819941098437599</v>
      </c>
      <c r="AH42" s="300">
        <v>1.7405660377358501</v>
      </c>
      <c r="AI42" s="300">
        <v>101.95716816386999</v>
      </c>
      <c r="AJ42" s="300">
        <v>9.0581246433786404</v>
      </c>
      <c r="AK42" s="300">
        <v>0</v>
      </c>
      <c r="AL42" s="300">
        <v>20.115615504054201</v>
      </c>
      <c r="AM42" s="300">
        <v>0.235849056603774</v>
      </c>
      <c r="AN42" s="300">
        <v>0</v>
      </c>
      <c r="AO42" s="300">
        <v>26.0214629950814</v>
      </c>
      <c r="AQ42" s="300">
        <v>187.34607847558399</v>
      </c>
      <c r="AR42" s="300">
        <v>69.922493625655406</v>
      </c>
      <c r="AS42" s="300">
        <v>698.63139196566101</v>
      </c>
      <c r="AT42" s="300">
        <v>29.398070187645398</v>
      </c>
      <c r="AU42" s="300">
        <v>11.6320754716981</v>
      </c>
      <c r="AV42" s="300">
        <v>153.52802263946</v>
      </c>
      <c r="AW42" s="300">
        <v>10.533800902397701</v>
      </c>
      <c r="AX42" s="300">
        <v>0</v>
      </c>
      <c r="AY42" s="300">
        <v>20.115615504054201</v>
      </c>
      <c r="AZ42" s="300">
        <v>0.94339622641509402</v>
      </c>
      <c r="BA42" s="300">
        <v>0</v>
      </c>
      <c r="BB42" s="300">
        <v>26.0214629950814</v>
      </c>
      <c r="BD42" s="300">
        <v>187.34607847558399</v>
      </c>
      <c r="BE42" s="300">
        <v>69.922493625655406</v>
      </c>
      <c r="BF42" s="300">
        <v>258.547229100999</v>
      </c>
      <c r="BG42" s="300">
        <v>321.29548036264299</v>
      </c>
      <c r="BH42" s="300">
        <v>174.64420392853299</v>
      </c>
      <c r="BI42" s="300">
        <v>1125.1556884598399</v>
      </c>
      <c r="BJ42" s="300">
        <v>32.038349787534202</v>
      </c>
      <c r="BK42" s="300">
        <v>72.255494162641497</v>
      </c>
      <c r="BL42" s="300">
        <v>218.177905114753</v>
      </c>
      <c r="BM42" s="300">
        <v>0.94339622641509402</v>
      </c>
      <c r="BN42" s="300">
        <v>287.56805482199701</v>
      </c>
      <c r="BO42" s="300">
        <v>89.306368655458698</v>
      </c>
    </row>
    <row r="43" spans="2:67" ht="21" customHeight="1" x14ac:dyDescent="0.15">
      <c r="B43" s="302"/>
      <c r="AD43" s="280"/>
      <c r="AE43" s="280"/>
      <c r="AF43" s="280"/>
      <c r="AG43" s="280"/>
      <c r="AH43" s="280"/>
      <c r="AI43" s="280"/>
      <c r="AJ43" s="280"/>
      <c r="AK43" s="281"/>
      <c r="AL43" s="281"/>
      <c r="AM43" s="281"/>
      <c r="AN43" s="281"/>
      <c r="AO43" s="281"/>
    </row>
    <row r="44" spans="2:67" ht="21" customHeight="1" x14ac:dyDescent="0.15">
      <c r="B44" s="303" t="s">
        <v>7</v>
      </c>
      <c r="C44" s="289" t="s">
        <v>37</v>
      </c>
      <c r="D44" s="290" t="s">
        <v>38</v>
      </c>
      <c r="E44" s="291" t="s">
        <v>39</v>
      </c>
      <c r="F44" s="291" t="s">
        <v>40</v>
      </c>
      <c r="G44" s="291" t="s">
        <v>41</v>
      </c>
      <c r="H44" s="291" t="s">
        <v>42</v>
      </c>
      <c r="I44" s="291" t="s">
        <v>43</v>
      </c>
      <c r="J44" s="291" t="s">
        <v>44</v>
      </c>
      <c r="K44" s="291" t="s">
        <v>45</v>
      </c>
      <c r="L44" s="291" t="s">
        <v>46</v>
      </c>
      <c r="M44" s="291" t="s">
        <v>47</v>
      </c>
      <c r="N44" s="291" t="s">
        <v>48</v>
      </c>
      <c r="O44" s="291" t="s">
        <v>49</v>
      </c>
      <c r="P44" s="291" t="s">
        <v>50</v>
      </c>
      <c r="Q44" s="292" t="s">
        <v>51</v>
      </c>
      <c r="R44" s="292" t="s">
        <v>52</v>
      </c>
      <c r="S44" s="292" t="s">
        <v>53</v>
      </c>
      <c r="T44" s="292" t="s">
        <v>54</v>
      </c>
      <c r="U44" s="292" t="s">
        <v>55</v>
      </c>
      <c r="V44" s="292" t="s">
        <v>56</v>
      </c>
      <c r="W44" s="292" t="s">
        <v>57</v>
      </c>
      <c r="X44" s="292" t="s">
        <v>58</v>
      </c>
      <c r="Y44" s="292" t="s">
        <v>59</v>
      </c>
      <c r="Z44" s="292" t="s">
        <v>60</v>
      </c>
      <c r="AA44" s="292" t="s">
        <v>61</v>
      </c>
      <c r="AB44" s="292" t="s">
        <v>62</v>
      </c>
      <c r="AD44" s="291" t="s">
        <v>39</v>
      </c>
      <c r="AE44" s="291" t="s">
        <v>40</v>
      </c>
      <c r="AF44" s="291" t="s">
        <v>41</v>
      </c>
      <c r="AG44" s="291" t="s">
        <v>42</v>
      </c>
      <c r="AH44" s="291" t="s">
        <v>43</v>
      </c>
      <c r="AI44" s="291" t="s">
        <v>44</v>
      </c>
      <c r="AJ44" s="291" t="s">
        <v>45</v>
      </c>
      <c r="AK44" s="291" t="s">
        <v>46</v>
      </c>
      <c r="AL44" s="291" t="s">
        <v>47</v>
      </c>
      <c r="AM44" s="291" t="s">
        <v>48</v>
      </c>
      <c r="AN44" s="291" t="s">
        <v>49</v>
      </c>
      <c r="AO44" s="291" t="s">
        <v>50</v>
      </c>
      <c r="AQ44" s="291" t="s">
        <v>39</v>
      </c>
      <c r="AR44" s="291" t="s">
        <v>40</v>
      </c>
      <c r="AS44" s="291" t="s">
        <v>41</v>
      </c>
      <c r="AT44" s="291" t="s">
        <v>42</v>
      </c>
      <c r="AU44" s="291" t="s">
        <v>43</v>
      </c>
      <c r="AV44" s="291" t="s">
        <v>44</v>
      </c>
      <c r="AW44" s="291" t="s">
        <v>45</v>
      </c>
      <c r="AX44" s="291" t="s">
        <v>46</v>
      </c>
      <c r="AY44" s="291" t="s">
        <v>47</v>
      </c>
      <c r="AZ44" s="291" t="s">
        <v>48</v>
      </c>
      <c r="BA44" s="291" t="s">
        <v>49</v>
      </c>
      <c r="BB44" s="291" t="s">
        <v>50</v>
      </c>
      <c r="BD44" s="291" t="s">
        <v>39</v>
      </c>
      <c r="BE44" s="291" t="s">
        <v>40</v>
      </c>
      <c r="BF44" s="291" t="s">
        <v>41</v>
      </c>
      <c r="BG44" s="291" t="s">
        <v>42</v>
      </c>
      <c r="BH44" s="291" t="s">
        <v>43</v>
      </c>
      <c r="BI44" s="291" t="s">
        <v>44</v>
      </c>
      <c r="BJ44" s="291" t="s">
        <v>45</v>
      </c>
      <c r="BK44" s="291" t="s">
        <v>46</v>
      </c>
      <c r="BL44" s="291" t="s">
        <v>47</v>
      </c>
      <c r="BM44" s="291" t="s">
        <v>48</v>
      </c>
      <c r="BN44" s="291" t="s">
        <v>49</v>
      </c>
      <c r="BO44" s="291" t="s">
        <v>50</v>
      </c>
    </row>
    <row r="45" spans="2:67" ht="21" customHeight="1" x14ac:dyDescent="0.15">
      <c r="B45" s="293" t="s">
        <v>25</v>
      </c>
      <c r="C45" s="294">
        <f t="shared" ref="C45:C51" si="12">SUM(E45:P45)</f>
        <v>4995.534404</v>
      </c>
      <c r="D45" s="295">
        <f t="shared" ref="D45:D51" si="13">SUM(Q45:AB45)</f>
        <v>1132.1251749999999</v>
      </c>
      <c r="E45" s="296">
        <f>'[1]部门-汇总页'!E7</f>
        <v>24.1</v>
      </c>
      <c r="F45" s="296">
        <f>'[1]部门-汇总页'!F7</f>
        <v>534.89329999999995</v>
      </c>
      <c r="G45" s="296">
        <f>'[1]部门-汇总页'!G7</f>
        <v>36.364800000000002</v>
      </c>
      <c r="H45" s="296">
        <f>'[1]部门-汇总页'!H7</f>
        <v>0</v>
      </c>
      <c r="I45" s="296">
        <f>'[1]部门-汇总页'!I7</f>
        <v>174.02285000000001</v>
      </c>
      <c r="J45" s="296">
        <f>'[1]部门-汇总页'!J7</f>
        <v>462.79545400000001</v>
      </c>
      <c r="K45" s="296">
        <f>'[1]部门-汇总页'!K7</f>
        <v>0</v>
      </c>
      <c r="L45" s="296">
        <f>'[1]部门-汇总页'!L7</f>
        <v>518</v>
      </c>
      <c r="M45" s="296">
        <f>'[1]部门-汇总页'!M7</f>
        <v>215.7817</v>
      </c>
      <c r="N45" s="296">
        <f>'[1]部门-汇总页'!N7</f>
        <v>53.78</v>
      </c>
      <c r="O45" s="296">
        <f>'[1]部门-汇总页'!O7</f>
        <v>180.68639999999999</v>
      </c>
      <c r="P45" s="296">
        <f>'[1]部门-汇总页'!P7</f>
        <v>2795.1098999999999</v>
      </c>
      <c r="Q45" s="296">
        <f>'[1]部门-汇总页'!Q7</f>
        <v>25.261301</v>
      </c>
      <c r="R45" s="296">
        <f>'[1]部门-汇总页'!R7</f>
        <v>943.41212399999995</v>
      </c>
      <c r="S45" s="296">
        <f>'[1]部门-汇总页'!S7</f>
        <v>6.0133000000000001</v>
      </c>
      <c r="T45" s="296">
        <f>'[1]部门-汇总页'!T7</f>
        <v>157.43844999999999</v>
      </c>
      <c r="U45" s="296">
        <f>'[1]部门-汇总页'!U7</f>
        <v>0</v>
      </c>
      <c r="V45" s="296">
        <f>'[1]部门-汇总页'!V7</f>
        <v>0</v>
      </c>
      <c r="W45" s="296">
        <f>'[1]部门-汇总页'!W7</f>
        <v>0</v>
      </c>
      <c r="X45" s="296">
        <f>'[1]部门-汇总页'!X7</f>
        <v>0</v>
      </c>
      <c r="Y45" s="296">
        <f>'[1]部门-汇总页'!Y7</f>
        <v>0</v>
      </c>
      <c r="Z45" s="296">
        <f>'[1]部门-汇总页'!Z7</f>
        <v>0</v>
      </c>
      <c r="AA45" s="296">
        <f>'[1]部门-汇总页'!AA7</f>
        <v>0</v>
      </c>
      <c r="AB45" s="296">
        <f>'[1]部门-汇总页'!AB7</f>
        <v>0</v>
      </c>
      <c r="AD45" s="296">
        <v>15.1</v>
      </c>
      <c r="AE45" s="296">
        <v>302.90839999999997</v>
      </c>
      <c r="AF45" s="296">
        <v>671.19849999999997</v>
      </c>
      <c r="AG45" s="296">
        <v>0</v>
      </c>
      <c r="AH45" s="296">
        <v>0</v>
      </c>
      <c r="AI45" s="296">
        <v>0</v>
      </c>
      <c r="AJ45" s="296">
        <v>0</v>
      </c>
      <c r="AK45" s="296">
        <v>0</v>
      </c>
      <c r="AL45" s="296">
        <v>0</v>
      </c>
      <c r="AM45" s="296">
        <v>0</v>
      </c>
      <c r="AN45" s="296">
        <v>0</v>
      </c>
      <c r="AO45" s="296">
        <v>0</v>
      </c>
      <c r="AQ45" s="296">
        <v>24.1</v>
      </c>
      <c r="AR45" s="296">
        <v>534.89329999999995</v>
      </c>
      <c r="AS45" s="296">
        <v>539.24</v>
      </c>
      <c r="AT45" s="296">
        <v>0</v>
      </c>
      <c r="AU45" s="296">
        <v>0</v>
      </c>
      <c r="AV45" s="296">
        <v>0</v>
      </c>
      <c r="AW45" s="296">
        <v>0</v>
      </c>
      <c r="AX45" s="296">
        <v>0</v>
      </c>
      <c r="AY45" s="296">
        <v>0</v>
      </c>
      <c r="AZ45" s="296">
        <v>0</v>
      </c>
      <c r="BA45" s="296">
        <v>0</v>
      </c>
      <c r="BB45" s="296">
        <v>0</v>
      </c>
      <c r="BD45" s="296">
        <v>24.1</v>
      </c>
      <c r="BE45" s="296">
        <v>534.89329999999995</v>
      </c>
      <c r="BF45" s="296">
        <v>36.364800000000002</v>
      </c>
      <c r="BG45" s="296">
        <v>136.34049999999999</v>
      </c>
      <c r="BH45" s="296">
        <v>10</v>
      </c>
      <c r="BI45" s="296">
        <v>756.74875599999996</v>
      </c>
      <c r="BJ45" s="296">
        <v>0</v>
      </c>
      <c r="BK45" s="296">
        <v>0</v>
      </c>
      <c r="BL45" s="296">
        <v>0</v>
      </c>
      <c r="BM45" s="296">
        <v>0</v>
      </c>
      <c r="BN45" s="296">
        <v>0</v>
      </c>
      <c r="BO45" s="296">
        <v>92.08</v>
      </c>
    </row>
    <row r="46" spans="2:67" ht="21" customHeight="1" x14ac:dyDescent="0.15">
      <c r="B46" s="293" t="s">
        <v>26</v>
      </c>
      <c r="C46" s="294">
        <f t="shared" si="12"/>
        <v>5536.9945420000004</v>
      </c>
      <c r="D46" s="295">
        <f t="shared" si="13"/>
        <v>2054.1274450000001</v>
      </c>
      <c r="E46" s="296">
        <f>'[2]部门-汇总页'!E7</f>
        <v>49.9</v>
      </c>
      <c r="F46" s="296">
        <f>'[2]部门-汇总页'!F7</f>
        <v>519.60440000000006</v>
      </c>
      <c r="G46" s="296">
        <f>'[2]部门-汇总页'!G7</f>
        <v>1043.324987</v>
      </c>
      <c r="H46" s="296">
        <f>'[2]部门-汇总页'!H7</f>
        <v>821.36205399999994</v>
      </c>
      <c r="I46" s="296">
        <f>'[2]部门-汇总页'!I7</f>
        <v>659.81843100000003</v>
      </c>
      <c r="J46" s="296">
        <f>'[2]部门-汇总页'!J7</f>
        <v>779.49699999999996</v>
      </c>
      <c r="K46" s="296">
        <f>'[2]部门-汇总页'!K7</f>
        <v>336.75272000000001</v>
      </c>
      <c r="L46" s="296">
        <f>'[2]部门-汇总页'!L7</f>
        <v>0</v>
      </c>
      <c r="M46" s="296">
        <f>'[2]部门-汇总页'!M7</f>
        <v>586.59849999999994</v>
      </c>
      <c r="N46" s="296">
        <f>'[2]部门-汇总页'!N7</f>
        <v>94.55</v>
      </c>
      <c r="O46" s="296">
        <f>'[2]部门-汇总页'!O7</f>
        <v>410.95344999999998</v>
      </c>
      <c r="P46" s="296">
        <f>'[2]部门-汇总页'!P7</f>
        <v>234.63300000000001</v>
      </c>
      <c r="Q46" s="296">
        <f>'[2]部门-汇总页'!Q7</f>
        <v>208.59957900000001</v>
      </c>
      <c r="R46" s="296">
        <f>'[2]部门-汇总页'!R7</f>
        <v>585.65115100000003</v>
      </c>
      <c r="S46" s="296">
        <f>'[2]部门-汇总页'!S7</f>
        <v>198.85525999999999</v>
      </c>
      <c r="T46" s="296">
        <f>'[2]部门-汇总页'!T7</f>
        <v>602.79367400000001</v>
      </c>
      <c r="U46" s="296">
        <f>'[2]部门-汇总页'!U7</f>
        <v>458.22778099999999</v>
      </c>
      <c r="V46" s="296">
        <f>'[2]部门-汇总页'!V7</f>
        <v>0</v>
      </c>
      <c r="W46" s="296">
        <f>'[2]部门-汇总页'!W7</f>
        <v>0</v>
      </c>
      <c r="X46" s="296">
        <f>'[2]部门-汇总页'!X7</f>
        <v>0</v>
      </c>
      <c r="Y46" s="296">
        <f>'[2]部门-汇总页'!Y7</f>
        <v>0</v>
      </c>
      <c r="Z46" s="296">
        <f>'[2]部门-汇总页'!Z7</f>
        <v>0</v>
      </c>
      <c r="AA46" s="296">
        <f>'[2]部门-汇总页'!AA7</f>
        <v>0</v>
      </c>
      <c r="AB46" s="296">
        <f>'[2]部门-汇总页'!AB7</f>
        <v>0</v>
      </c>
      <c r="AD46" s="296">
        <v>124.61242319999999</v>
      </c>
      <c r="AE46" s="296">
        <v>890.93531900000005</v>
      </c>
      <c r="AF46" s="296">
        <v>1139.5673690000001</v>
      </c>
      <c r="AG46" s="296">
        <v>0</v>
      </c>
      <c r="AH46" s="296">
        <v>0</v>
      </c>
      <c r="AI46" s="296">
        <v>0</v>
      </c>
      <c r="AJ46" s="296">
        <v>0</v>
      </c>
      <c r="AK46" s="296">
        <v>0</v>
      </c>
      <c r="AL46" s="296">
        <v>0</v>
      </c>
      <c r="AM46" s="296">
        <v>0</v>
      </c>
      <c r="AN46" s="296">
        <v>0</v>
      </c>
      <c r="AO46" s="296">
        <v>0</v>
      </c>
      <c r="AQ46" s="296">
        <v>49.9</v>
      </c>
      <c r="AR46" s="296">
        <v>519.60440000000006</v>
      </c>
      <c r="AS46" s="296">
        <v>1863.0291179999999</v>
      </c>
      <c r="AT46" s="296">
        <v>1.4706300000000001</v>
      </c>
      <c r="AU46" s="296">
        <v>0</v>
      </c>
      <c r="AV46" s="296">
        <v>0</v>
      </c>
      <c r="AW46" s="296">
        <v>0</v>
      </c>
      <c r="AX46" s="296">
        <v>0</v>
      </c>
      <c r="AY46" s="296">
        <v>0</v>
      </c>
      <c r="AZ46" s="296">
        <v>0</v>
      </c>
      <c r="BA46" s="296">
        <v>0</v>
      </c>
      <c r="BB46" s="296">
        <v>0</v>
      </c>
      <c r="BD46" s="296">
        <v>49.9</v>
      </c>
      <c r="BE46" s="296">
        <v>519.60440000000006</v>
      </c>
      <c r="BF46" s="296">
        <v>1072.5368269999999</v>
      </c>
      <c r="BG46" s="296">
        <v>508.15489100000002</v>
      </c>
      <c r="BH46" s="296">
        <v>666.34657000000004</v>
      </c>
      <c r="BI46" s="296">
        <v>179.55</v>
      </c>
      <c r="BJ46" s="296">
        <v>0</v>
      </c>
      <c r="BK46" s="296">
        <v>0</v>
      </c>
      <c r="BL46" s="296">
        <v>0</v>
      </c>
      <c r="BM46" s="296">
        <v>0</v>
      </c>
      <c r="BN46" s="296">
        <v>0</v>
      </c>
      <c r="BO46" s="296">
        <v>0</v>
      </c>
    </row>
    <row r="47" spans="2:67" ht="21" customHeight="1" x14ac:dyDescent="0.15">
      <c r="B47" s="293" t="s">
        <v>27</v>
      </c>
      <c r="C47" s="294">
        <f t="shared" si="12"/>
        <v>2751.1453000000001</v>
      </c>
      <c r="D47" s="295">
        <f t="shared" si="13"/>
        <v>747.51265000000001</v>
      </c>
      <c r="E47" s="296">
        <f>'[3]部门-汇总页'!E7</f>
        <v>699.94929999999999</v>
      </c>
      <c r="F47" s="296">
        <f>'[3]部门-汇总页'!F7</f>
        <v>422.96</v>
      </c>
      <c r="G47" s="296">
        <f>'[3]部门-汇总页'!G7</f>
        <v>533.73500000000001</v>
      </c>
      <c r="H47" s="296">
        <f>'[3]部门-汇总页'!H7</f>
        <v>218.1935</v>
      </c>
      <c r="I47" s="296">
        <f>'[3]部门-汇总页'!I7</f>
        <v>231.63499999999999</v>
      </c>
      <c r="J47" s="296">
        <f>'[3]部门-汇总页'!J7</f>
        <v>240.54499999999999</v>
      </c>
      <c r="K47" s="296">
        <f>'[3]部门-汇总页'!K7</f>
        <v>8.3000000000000007</v>
      </c>
      <c r="L47" s="296">
        <f>'[3]部门-汇总页'!L7</f>
        <v>107.85</v>
      </c>
      <c r="M47" s="296">
        <f>'[3]部门-汇总页'!M7</f>
        <v>22.2</v>
      </c>
      <c r="N47" s="296">
        <f>'[3]部门-汇总页'!N7</f>
        <v>146</v>
      </c>
      <c r="O47" s="296">
        <f>'[3]部门-汇总页'!O7</f>
        <v>0</v>
      </c>
      <c r="P47" s="296">
        <f>'[3]部门-汇总页'!P7</f>
        <v>119.7775</v>
      </c>
      <c r="Q47" s="296">
        <f>'[3]部门-汇总页'!Q7</f>
        <v>292.10264999999998</v>
      </c>
      <c r="R47" s="296">
        <f>'[3]部门-汇总页'!R7</f>
        <v>197.07499999999999</v>
      </c>
      <c r="S47" s="296">
        <f>'[3]部门-汇总页'!S7</f>
        <v>106.75</v>
      </c>
      <c r="T47" s="296">
        <f>'[3]部门-汇总页'!T7</f>
        <v>151.58500000000001</v>
      </c>
      <c r="U47" s="296">
        <f>'[3]部门-汇总页'!U7</f>
        <v>0</v>
      </c>
      <c r="V47" s="296">
        <f>'[3]部门-汇总页'!V7</f>
        <v>0</v>
      </c>
      <c r="W47" s="296">
        <f>'[3]部门-汇总页'!W7</f>
        <v>0</v>
      </c>
      <c r="X47" s="296">
        <f>'[3]部门-汇总页'!X7</f>
        <v>0</v>
      </c>
      <c r="Y47" s="296">
        <f>'[3]部门-汇总页'!Y7</f>
        <v>0</v>
      </c>
      <c r="Z47" s="296">
        <f>'[3]部门-汇总页'!Z7</f>
        <v>0</v>
      </c>
      <c r="AA47" s="296">
        <f>'[3]部门-汇总页'!AA7</f>
        <v>0</v>
      </c>
      <c r="AB47" s="296">
        <f>'[3]部门-汇总页'!AB7</f>
        <v>0</v>
      </c>
      <c r="AD47" s="296">
        <v>673.68</v>
      </c>
      <c r="AE47" s="296">
        <v>158.48500000000001</v>
      </c>
      <c r="AF47" s="296">
        <v>487.49930000000001</v>
      </c>
      <c r="AG47" s="296">
        <v>197.64850000000001</v>
      </c>
      <c r="AH47" s="296">
        <v>32.585000000000001</v>
      </c>
      <c r="AI47" s="296">
        <v>103.845</v>
      </c>
      <c r="AJ47" s="296">
        <v>99.8</v>
      </c>
      <c r="AK47" s="296">
        <v>27.25</v>
      </c>
      <c r="AL47" s="296">
        <v>3.2</v>
      </c>
      <c r="AM47" s="296">
        <v>146</v>
      </c>
      <c r="AN47" s="296">
        <v>0</v>
      </c>
      <c r="AO47" s="296">
        <v>119.7775</v>
      </c>
      <c r="AQ47" s="296">
        <v>699.94929999999999</v>
      </c>
      <c r="AR47" s="296">
        <v>422.96</v>
      </c>
      <c r="AS47" s="296">
        <v>549.97</v>
      </c>
      <c r="AT47" s="296">
        <v>268.2235</v>
      </c>
      <c r="AU47" s="296">
        <v>32.585000000000001</v>
      </c>
      <c r="AV47" s="296">
        <v>155.54499999999999</v>
      </c>
      <c r="AW47" s="296">
        <v>99.8</v>
      </c>
      <c r="AX47" s="296">
        <v>27.25</v>
      </c>
      <c r="AY47" s="296">
        <v>3.2</v>
      </c>
      <c r="AZ47" s="296">
        <v>146</v>
      </c>
      <c r="BA47" s="296">
        <v>0</v>
      </c>
      <c r="BB47" s="296">
        <v>119.7775</v>
      </c>
      <c r="BD47" s="296">
        <v>699.94929999999999</v>
      </c>
      <c r="BE47" s="296">
        <v>422.96</v>
      </c>
      <c r="BF47" s="296">
        <v>563.43499999999995</v>
      </c>
      <c r="BG47" s="296">
        <v>241.09350000000001</v>
      </c>
      <c r="BH47" s="296">
        <v>212.63499999999999</v>
      </c>
      <c r="BI47" s="296">
        <v>215.04499999999999</v>
      </c>
      <c r="BJ47" s="296">
        <v>8.3000000000000007</v>
      </c>
      <c r="BK47" s="296">
        <v>99.75</v>
      </c>
      <c r="BL47" s="296">
        <v>22.2</v>
      </c>
      <c r="BM47" s="296">
        <v>146</v>
      </c>
      <c r="BN47" s="296">
        <v>0</v>
      </c>
      <c r="BO47" s="296">
        <v>119.7775</v>
      </c>
    </row>
    <row r="48" spans="2:67" ht="21" customHeight="1" x14ac:dyDescent="0.15">
      <c r="B48" s="293" t="s">
        <v>28</v>
      </c>
      <c r="C48" s="294">
        <f t="shared" si="12"/>
        <v>2327.6897530000001</v>
      </c>
      <c r="D48" s="295">
        <f t="shared" si="13"/>
        <v>329.95699999999999</v>
      </c>
      <c r="E48" s="296">
        <f>'[4]部门-汇总页'!E7</f>
        <v>71.003521000000006</v>
      </c>
      <c r="F48" s="296">
        <f>'[4]部门-汇总页'!F7</f>
        <v>284.39699999999999</v>
      </c>
      <c r="G48" s="296">
        <f>'[4]部门-汇总页'!G7</f>
        <v>61.045000000000002</v>
      </c>
      <c r="H48" s="296">
        <f>'[4]部门-汇总页'!H7</f>
        <v>17.559999999999999</v>
      </c>
      <c r="I48" s="296">
        <f>'[4]部门-汇总页'!I7</f>
        <v>214.79651100000001</v>
      </c>
      <c r="J48" s="296">
        <f>'[4]部门-汇总页'!J7</f>
        <v>233.18612100000001</v>
      </c>
      <c r="K48" s="296">
        <f>'[4]部门-汇总页'!K7</f>
        <v>63.81</v>
      </c>
      <c r="L48" s="296">
        <f>'[4]部门-汇总页'!L7</f>
        <v>54.201999999999998</v>
      </c>
      <c r="M48" s="296">
        <f>'[4]部门-汇总页'!M7</f>
        <v>711.48249999999996</v>
      </c>
      <c r="N48" s="296">
        <f>'[4]部门-汇总页'!N7</f>
        <v>305.37099999999998</v>
      </c>
      <c r="O48" s="296">
        <f>'[4]部门-汇总页'!O7</f>
        <v>25.51</v>
      </c>
      <c r="P48" s="296">
        <f>'[4]部门-汇总页'!P7</f>
        <v>285.3261</v>
      </c>
      <c r="Q48" s="296">
        <f>'[4]部门-汇总页'!Q7</f>
        <v>30.6</v>
      </c>
      <c r="R48" s="296">
        <f>'[4]部门-汇总页'!R7</f>
        <v>220.75200000000001</v>
      </c>
      <c r="S48" s="296">
        <f>'[4]部门-汇总页'!S7</f>
        <v>62.604999999999997</v>
      </c>
      <c r="T48" s="296">
        <f>'[4]部门-汇总页'!T7</f>
        <v>16</v>
      </c>
      <c r="U48" s="296">
        <f>'[4]部门-汇总页'!U7</f>
        <v>0</v>
      </c>
      <c r="V48" s="296">
        <f>'[4]部门-汇总页'!V7</f>
        <v>0</v>
      </c>
      <c r="W48" s="296">
        <f>'[4]部门-汇总页'!W7</f>
        <v>0</v>
      </c>
      <c r="X48" s="296">
        <f>'[4]部门-汇总页'!X7</f>
        <v>0</v>
      </c>
      <c r="Y48" s="296">
        <f>'[4]部门-汇总页'!Y7</f>
        <v>0</v>
      </c>
      <c r="Z48" s="296">
        <f>'[4]部门-汇总页'!Z7</f>
        <v>0</v>
      </c>
      <c r="AA48" s="296">
        <f>'[4]部门-汇总页'!AA7</f>
        <v>0</v>
      </c>
      <c r="AB48" s="296">
        <f>'[4]部门-汇总页'!AB7</f>
        <v>0</v>
      </c>
      <c r="AD48" s="296">
        <v>71.003521000000006</v>
      </c>
      <c r="AE48" s="296">
        <v>239.352</v>
      </c>
      <c r="AF48" s="296">
        <v>234.12960000000001</v>
      </c>
      <c r="AG48" s="296">
        <v>0</v>
      </c>
      <c r="AH48" s="296">
        <v>0</v>
      </c>
      <c r="AI48" s="296">
        <v>0</v>
      </c>
      <c r="AJ48" s="296">
        <v>0</v>
      </c>
      <c r="AK48" s="296">
        <v>0</v>
      </c>
      <c r="AL48" s="296">
        <v>0</v>
      </c>
      <c r="AM48" s="296">
        <v>0</v>
      </c>
      <c r="AN48" s="296">
        <v>0</v>
      </c>
      <c r="AO48" s="296">
        <v>0</v>
      </c>
      <c r="AQ48" s="296">
        <v>71.003521000000006</v>
      </c>
      <c r="AR48" s="296">
        <v>284.39699999999999</v>
      </c>
      <c r="AS48" s="296">
        <v>106.7646</v>
      </c>
      <c r="AT48" s="296">
        <v>0</v>
      </c>
      <c r="AU48" s="296">
        <v>0</v>
      </c>
      <c r="AV48" s="296">
        <v>0</v>
      </c>
      <c r="AW48" s="296">
        <v>0</v>
      </c>
      <c r="AX48" s="296">
        <v>0</v>
      </c>
      <c r="AY48" s="296">
        <v>0</v>
      </c>
      <c r="AZ48" s="296">
        <v>0</v>
      </c>
      <c r="BA48" s="296">
        <v>0</v>
      </c>
      <c r="BB48" s="296">
        <v>0</v>
      </c>
      <c r="BD48" s="296">
        <v>71.003521000000006</v>
      </c>
      <c r="BE48" s="296">
        <v>284.39699999999999</v>
      </c>
      <c r="BF48" s="296">
        <v>61.045000000000002</v>
      </c>
      <c r="BG48" s="296">
        <v>89.453100000000006</v>
      </c>
      <c r="BH48" s="296">
        <v>63.035032000000001</v>
      </c>
      <c r="BI48" s="296">
        <v>182.15299999999999</v>
      </c>
      <c r="BJ48" s="296">
        <v>0</v>
      </c>
      <c r="BK48" s="296">
        <v>0</v>
      </c>
      <c r="BL48" s="296">
        <v>0</v>
      </c>
      <c r="BM48" s="296">
        <v>0</v>
      </c>
      <c r="BN48" s="296">
        <v>0</v>
      </c>
      <c r="BO48" s="296">
        <v>0</v>
      </c>
    </row>
    <row r="49" spans="2:67" ht="21" customHeight="1" x14ac:dyDescent="0.15">
      <c r="B49" s="293" t="s">
        <v>29</v>
      </c>
      <c r="C49" s="294">
        <f t="shared" si="12"/>
        <v>2892.1389704500002</v>
      </c>
      <c r="D49" s="295">
        <f t="shared" si="13"/>
        <v>579.91083400000002</v>
      </c>
      <c r="E49" s="296">
        <f>'[5]部门-汇总页'!E7</f>
        <v>390.47527000000002</v>
      </c>
      <c r="F49" s="296">
        <f>'[5]部门-汇总页'!F7</f>
        <v>30.643059999999998</v>
      </c>
      <c r="G49" s="296">
        <f>'[5]部门-汇总页'!G7</f>
        <v>16.2</v>
      </c>
      <c r="H49" s="296">
        <f>'[5]部门-汇总页'!H7</f>
        <v>28.24306</v>
      </c>
      <c r="I49" s="296">
        <f>'[5]部门-汇总页'!I7</f>
        <v>285</v>
      </c>
      <c r="J49" s="296">
        <f>'[5]部门-汇总页'!J7</f>
        <v>551.12239999999997</v>
      </c>
      <c r="K49" s="296">
        <f>'[5]部门-汇总页'!K7</f>
        <v>36</v>
      </c>
      <c r="L49" s="296">
        <f>'[5]部门-汇总页'!L7</f>
        <v>373.21214044999999</v>
      </c>
      <c r="M49" s="296">
        <f>'[5]部门-汇总页'!M7</f>
        <v>203.93397999999999</v>
      </c>
      <c r="N49" s="296">
        <f>'[5]部门-汇总页'!N7</f>
        <v>127.42</v>
      </c>
      <c r="O49" s="296">
        <f>'[5]部门-汇总页'!O7</f>
        <v>261.34616</v>
      </c>
      <c r="P49" s="296">
        <f>'[5]部门-汇总页'!P7</f>
        <v>588.54290000000003</v>
      </c>
      <c r="Q49" s="296">
        <f>'[5]部门-汇总页'!Q7</f>
        <v>64.841280999999995</v>
      </c>
      <c r="R49" s="296">
        <f>'[5]部门-汇总页'!R7</f>
        <v>139.89541</v>
      </c>
      <c r="S49" s="296">
        <f>'[5]部门-汇总页'!S7</f>
        <v>16.2</v>
      </c>
      <c r="T49" s="296">
        <f>'[5]部门-汇总页'!T7</f>
        <v>358.97414300000003</v>
      </c>
      <c r="U49" s="296">
        <f>'[5]部门-汇总页'!U7</f>
        <v>0</v>
      </c>
      <c r="V49" s="296">
        <f>'[5]部门-汇总页'!V7</f>
        <v>0</v>
      </c>
      <c r="W49" s="296">
        <f>'[5]部门-汇总页'!W7</f>
        <v>0</v>
      </c>
      <c r="X49" s="296">
        <f>'[5]部门-汇总页'!X7</f>
        <v>0</v>
      </c>
      <c r="Y49" s="296">
        <f>'[5]部门-汇总页'!Y7</f>
        <v>0</v>
      </c>
      <c r="Z49" s="296">
        <f>'[5]部门-汇总页'!Z7</f>
        <v>0</v>
      </c>
      <c r="AA49" s="296">
        <f>'[5]部门-汇总页'!AA7</f>
        <v>0</v>
      </c>
      <c r="AB49" s="296">
        <f>'[5]部门-汇总页'!AB7</f>
        <v>0</v>
      </c>
      <c r="AD49" s="296">
        <v>390.47527000000002</v>
      </c>
      <c r="AE49" s="296">
        <v>117.72</v>
      </c>
      <c r="AF49" s="296">
        <v>335.56240494999997</v>
      </c>
      <c r="AG49" s="296">
        <v>0</v>
      </c>
      <c r="AH49" s="296">
        <v>0</v>
      </c>
      <c r="AI49" s="296">
        <v>0</v>
      </c>
      <c r="AJ49" s="296">
        <v>0</v>
      </c>
      <c r="AK49" s="296">
        <v>0</v>
      </c>
      <c r="AL49" s="296">
        <v>0</v>
      </c>
      <c r="AM49" s="296">
        <v>0</v>
      </c>
      <c r="AN49" s="296">
        <v>0</v>
      </c>
      <c r="AO49" s="296">
        <v>0</v>
      </c>
      <c r="AQ49" s="296">
        <v>390.47527000000002</v>
      </c>
      <c r="AR49" s="296">
        <v>30.643059999999998</v>
      </c>
      <c r="AS49" s="296">
        <v>435.81221595</v>
      </c>
      <c r="AT49" s="296">
        <v>0</v>
      </c>
      <c r="AU49" s="296">
        <v>0</v>
      </c>
      <c r="AV49" s="296">
        <v>0</v>
      </c>
      <c r="AW49" s="296">
        <v>0</v>
      </c>
      <c r="AX49" s="296">
        <v>0</v>
      </c>
      <c r="AY49" s="296">
        <v>0</v>
      </c>
      <c r="AZ49" s="296">
        <v>0</v>
      </c>
      <c r="BA49" s="296">
        <v>0</v>
      </c>
      <c r="BB49" s="296">
        <v>0</v>
      </c>
      <c r="BD49" s="296">
        <v>390.47527000000002</v>
      </c>
      <c r="BE49" s="296">
        <v>30.643059999999998</v>
      </c>
      <c r="BF49" s="296">
        <v>0.86</v>
      </c>
      <c r="BG49" s="296">
        <v>304.44306</v>
      </c>
      <c r="BH49" s="296">
        <v>298.94</v>
      </c>
      <c r="BI49" s="296">
        <v>544.35687544999996</v>
      </c>
      <c r="BJ49" s="296">
        <v>0</v>
      </c>
      <c r="BK49" s="296">
        <v>0</v>
      </c>
      <c r="BL49" s="296">
        <v>0</v>
      </c>
      <c r="BM49" s="296">
        <v>0</v>
      </c>
      <c r="BN49" s="296">
        <v>0</v>
      </c>
      <c r="BO49" s="296">
        <v>0</v>
      </c>
    </row>
    <row r="50" spans="2:67" ht="21" customHeight="1" x14ac:dyDescent="0.15">
      <c r="B50" s="293" t="s">
        <v>30</v>
      </c>
      <c r="C50" s="294">
        <f t="shared" si="12"/>
        <v>0</v>
      </c>
      <c r="D50" s="295">
        <f t="shared" si="13"/>
        <v>10</v>
      </c>
      <c r="E50" s="296">
        <f>'[6]部门-汇总页'!E7</f>
        <v>0</v>
      </c>
      <c r="F50" s="296">
        <f>'[6]部门-汇总页'!F7</f>
        <v>0</v>
      </c>
      <c r="G50" s="296">
        <f>'[6]部门-汇总页'!G7</f>
        <v>0</v>
      </c>
      <c r="H50" s="296">
        <f>'[6]部门-汇总页'!H7</f>
        <v>0</v>
      </c>
      <c r="I50" s="296">
        <f>'[6]部门-汇总页'!I7</f>
        <v>0</v>
      </c>
      <c r="J50" s="296">
        <f>'[6]部门-汇总页'!J7</f>
        <v>0</v>
      </c>
      <c r="K50" s="296">
        <f>'[6]部门-汇总页'!K7</f>
        <v>0</v>
      </c>
      <c r="L50" s="296">
        <f>'[6]部门-汇总页'!L7</f>
        <v>0</v>
      </c>
      <c r="M50" s="296">
        <f>'[6]部门-汇总页'!M7</f>
        <v>0</v>
      </c>
      <c r="N50" s="296">
        <f>'[6]部门-汇总页'!N7</f>
        <v>0</v>
      </c>
      <c r="O50" s="296">
        <f>'[6]部门-汇总页'!O7</f>
        <v>0</v>
      </c>
      <c r="P50" s="296">
        <f>'[6]部门-汇总页'!P7</f>
        <v>0</v>
      </c>
      <c r="Q50" s="296">
        <f>'[6]部门-汇总页'!Q7</f>
        <v>0</v>
      </c>
      <c r="R50" s="296">
        <f>'[6]部门-汇总页'!R7</f>
        <v>0</v>
      </c>
      <c r="S50" s="296">
        <f>'[6]部门-汇总页'!S7</f>
        <v>10</v>
      </c>
      <c r="T50" s="296">
        <f>'[6]部门-汇总页'!T7</f>
        <v>0</v>
      </c>
      <c r="U50" s="296">
        <f>'[6]部门-汇总页'!U7</f>
        <v>0</v>
      </c>
      <c r="V50" s="296">
        <f>'[6]部门-汇总页'!V7</f>
        <v>0</v>
      </c>
      <c r="W50" s="296">
        <f>'[6]部门-汇总页'!W7</f>
        <v>0</v>
      </c>
      <c r="X50" s="296">
        <f>'[6]部门-汇总页'!X7</f>
        <v>0</v>
      </c>
      <c r="Y50" s="296">
        <f>'[6]部门-汇总页'!Y7</f>
        <v>0</v>
      </c>
      <c r="Z50" s="296">
        <f>'[6]部门-汇总页'!Z7</f>
        <v>0</v>
      </c>
      <c r="AA50" s="296">
        <f>'[6]部门-汇总页'!AA7</f>
        <v>0</v>
      </c>
      <c r="AB50" s="296">
        <f>'[6]部门-汇总页'!AB7</f>
        <v>0</v>
      </c>
      <c r="AD50" s="296">
        <v>0</v>
      </c>
      <c r="AE50" s="296">
        <v>0</v>
      </c>
      <c r="AF50" s="296">
        <v>0</v>
      </c>
      <c r="AG50" s="296">
        <v>0</v>
      </c>
      <c r="AH50" s="296">
        <v>0</v>
      </c>
      <c r="AI50" s="296">
        <v>0</v>
      </c>
      <c r="AJ50" s="296">
        <v>0</v>
      </c>
      <c r="AK50" s="296">
        <v>0</v>
      </c>
      <c r="AL50" s="296">
        <v>0</v>
      </c>
      <c r="AM50" s="296">
        <v>0</v>
      </c>
      <c r="AN50" s="296">
        <v>0</v>
      </c>
      <c r="AO50" s="296">
        <v>0</v>
      </c>
      <c r="AQ50" s="296">
        <v>0</v>
      </c>
      <c r="AR50" s="296">
        <v>0</v>
      </c>
      <c r="AS50" s="296">
        <v>0</v>
      </c>
      <c r="AT50" s="296">
        <v>0</v>
      </c>
      <c r="AU50" s="296">
        <v>0</v>
      </c>
      <c r="AV50" s="296">
        <v>0</v>
      </c>
      <c r="AW50" s="296">
        <v>0</v>
      </c>
      <c r="AX50" s="296">
        <v>0</v>
      </c>
      <c r="AY50" s="296">
        <v>0</v>
      </c>
      <c r="AZ50" s="296">
        <v>0</v>
      </c>
      <c r="BA50" s="296">
        <v>0</v>
      </c>
      <c r="BB50" s="296">
        <v>0</v>
      </c>
      <c r="BD50" s="296">
        <v>0</v>
      </c>
      <c r="BE50" s="296">
        <v>0</v>
      </c>
      <c r="BF50" s="296">
        <v>0</v>
      </c>
      <c r="BG50" s="296">
        <v>0</v>
      </c>
      <c r="BH50" s="296">
        <v>0</v>
      </c>
      <c r="BI50" s="296">
        <v>0</v>
      </c>
      <c r="BJ50" s="296">
        <v>0</v>
      </c>
      <c r="BK50" s="296">
        <v>0</v>
      </c>
      <c r="BL50" s="296">
        <v>0</v>
      </c>
      <c r="BM50" s="296">
        <v>0</v>
      </c>
      <c r="BN50" s="296">
        <v>0</v>
      </c>
      <c r="BO50" s="296">
        <v>0</v>
      </c>
    </row>
    <row r="51" spans="2:67" ht="21" customHeight="1" x14ac:dyDescent="0.15">
      <c r="B51" s="293" t="s">
        <v>31</v>
      </c>
      <c r="C51" s="294">
        <f t="shared" si="12"/>
        <v>0</v>
      </c>
      <c r="D51" s="295">
        <f t="shared" si="13"/>
        <v>11.546355999999999</v>
      </c>
      <c r="E51" s="296">
        <f>'[7]部门-汇总页'!E7</f>
        <v>0</v>
      </c>
      <c r="F51" s="296">
        <f>'[7]部门-汇总页'!F7</f>
        <v>0</v>
      </c>
      <c r="G51" s="296">
        <f>'[7]部门-汇总页'!G7</f>
        <v>0</v>
      </c>
      <c r="H51" s="296">
        <f>'[7]部门-汇总页'!H7</f>
        <v>0</v>
      </c>
      <c r="I51" s="296">
        <f>'[7]部门-汇总页'!I7</f>
        <v>0</v>
      </c>
      <c r="J51" s="296">
        <f>'[7]部门-汇总页'!J7</f>
        <v>0</v>
      </c>
      <c r="K51" s="296">
        <f>'[7]部门-汇总页'!K7</f>
        <v>0</v>
      </c>
      <c r="L51" s="296">
        <f>'[7]部门-汇总页'!L7</f>
        <v>0</v>
      </c>
      <c r="M51" s="296">
        <f>'[7]部门-汇总页'!M7</f>
        <v>0</v>
      </c>
      <c r="N51" s="296">
        <f>'[7]部门-汇总页'!N7</f>
        <v>0</v>
      </c>
      <c r="O51" s="296">
        <f>'[7]部门-汇总页'!O7</f>
        <v>0</v>
      </c>
      <c r="P51" s="296">
        <f>'[7]部门-汇总页'!P7</f>
        <v>0</v>
      </c>
      <c r="Q51" s="296">
        <f>'[7]部门-汇总页'!Q7</f>
        <v>4.3263559999999996</v>
      </c>
      <c r="R51" s="296">
        <f>'[7]部门-汇总页'!R7</f>
        <v>0</v>
      </c>
      <c r="S51" s="296">
        <f>'[7]部门-汇总页'!S7</f>
        <v>7.22</v>
      </c>
      <c r="T51" s="296">
        <f>'[7]部门-汇总页'!T7</f>
        <v>0</v>
      </c>
      <c r="U51" s="296">
        <f>'[7]部门-汇总页'!U7</f>
        <v>0</v>
      </c>
      <c r="V51" s="296">
        <f>'[7]部门-汇总页'!V7</f>
        <v>0</v>
      </c>
      <c r="W51" s="296">
        <f>'[7]部门-汇总页'!W7</f>
        <v>0</v>
      </c>
      <c r="X51" s="296">
        <f>'[7]部门-汇总页'!X7</f>
        <v>0</v>
      </c>
      <c r="Y51" s="296">
        <f>'[7]部门-汇总页'!Y7</f>
        <v>0</v>
      </c>
      <c r="Z51" s="296">
        <f>'[7]部门-汇总页'!Z7</f>
        <v>0</v>
      </c>
      <c r="AA51" s="296">
        <f>'[7]部门-汇总页'!AA7</f>
        <v>0</v>
      </c>
      <c r="AB51" s="296">
        <f>'[7]部门-汇总页'!AB7</f>
        <v>0</v>
      </c>
      <c r="AD51" s="296">
        <v>0</v>
      </c>
      <c r="AE51" s="296">
        <v>0</v>
      </c>
      <c r="AF51" s="296">
        <v>0</v>
      </c>
      <c r="AG51" s="296">
        <v>0</v>
      </c>
      <c r="AH51" s="296">
        <v>0</v>
      </c>
      <c r="AI51" s="296">
        <v>0</v>
      </c>
      <c r="AJ51" s="296">
        <v>0</v>
      </c>
      <c r="AK51" s="296">
        <v>0</v>
      </c>
      <c r="AL51" s="296">
        <v>0</v>
      </c>
      <c r="AM51" s="296">
        <v>0</v>
      </c>
      <c r="AN51" s="296">
        <v>0</v>
      </c>
      <c r="AO51" s="296">
        <v>0</v>
      </c>
      <c r="AQ51" s="296">
        <v>0</v>
      </c>
      <c r="AR51" s="296">
        <v>0</v>
      </c>
      <c r="AS51" s="296">
        <v>0</v>
      </c>
      <c r="AT51" s="296">
        <v>0</v>
      </c>
      <c r="AU51" s="296">
        <v>0</v>
      </c>
      <c r="AV51" s="296">
        <v>0</v>
      </c>
      <c r="AW51" s="296">
        <v>0</v>
      </c>
      <c r="AX51" s="296">
        <v>0</v>
      </c>
      <c r="AY51" s="296">
        <v>0</v>
      </c>
      <c r="AZ51" s="296">
        <v>0</v>
      </c>
      <c r="BA51" s="296">
        <v>0</v>
      </c>
      <c r="BB51" s="296">
        <v>0</v>
      </c>
      <c r="BD51" s="296">
        <v>0</v>
      </c>
      <c r="BE51" s="296">
        <v>0</v>
      </c>
      <c r="BF51" s="296">
        <v>0</v>
      </c>
      <c r="BG51" s="296">
        <v>0</v>
      </c>
      <c r="BH51" s="296">
        <v>0</v>
      </c>
      <c r="BI51" s="296">
        <v>0</v>
      </c>
      <c r="BJ51" s="296">
        <v>0</v>
      </c>
      <c r="BK51" s="296">
        <v>0</v>
      </c>
      <c r="BL51" s="296">
        <v>0</v>
      </c>
      <c r="BM51" s="296">
        <v>0</v>
      </c>
      <c r="BN51" s="296">
        <v>0</v>
      </c>
      <c r="BO51" s="296">
        <v>0</v>
      </c>
    </row>
    <row r="52" spans="2:67" ht="21" customHeight="1" x14ac:dyDescent="0.15">
      <c r="B52" s="297" t="s">
        <v>63</v>
      </c>
      <c r="C52" s="298">
        <f>SUM(C45:C51)</f>
        <v>18503.502969450001</v>
      </c>
      <c r="D52" s="299">
        <f>SUM(D45:D51)</f>
        <v>4865.1794600000003</v>
      </c>
      <c r="E52" s="300">
        <f t="shared" ref="E52:AB52" si="14">SUM(E45:E51)</f>
        <v>1235.428091</v>
      </c>
      <c r="F52" s="300">
        <f t="shared" si="14"/>
        <v>1792.49776</v>
      </c>
      <c r="G52" s="300">
        <f t="shared" si="14"/>
        <v>1690.669787</v>
      </c>
      <c r="H52" s="300">
        <f t="shared" si="14"/>
        <v>1085.358614</v>
      </c>
      <c r="I52" s="300">
        <f t="shared" si="14"/>
        <v>1565.272792</v>
      </c>
      <c r="J52" s="300">
        <f t="shared" si="14"/>
        <v>2267.1459749999999</v>
      </c>
      <c r="K52" s="300">
        <f t="shared" si="14"/>
        <v>444.86272000000002</v>
      </c>
      <c r="L52" s="300">
        <f t="shared" si="14"/>
        <v>1053.26414045</v>
      </c>
      <c r="M52" s="300">
        <f t="shared" si="14"/>
        <v>1739.99668</v>
      </c>
      <c r="N52" s="300">
        <f t="shared" si="14"/>
        <v>727.12099999999998</v>
      </c>
      <c r="O52" s="300">
        <f t="shared" si="14"/>
        <v>878.49600999999996</v>
      </c>
      <c r="P52" s="300">
        <f t="shared" si="14"/>
        <v>4023.3894</v>
      </c>
      <c r="Q52" s="300">
        <f t="shared" si="14"/>
        <v>625.73116700000003</v>
      </c>
      <c r="R52" s="300">
        <f t="shared" si="14"/>
        <v>2086.7856849999998</v>
      </c>
      <c r="S52" s="300">
        <f t="shared" si="14"/>
        <v>407.64355999999998</v>
      </c>
      <c r="T52" s="300">
        <f t="shared" si="14"/>
        <v>1286.7912670000001</v>
      </c>
      <c r="U52" s="300">
        <f t="shared" si="14"/>
        <v>458.22778099999999</v>
      </c>
      <c r="V52" s="300">
        <f t="shared" si="14"/>
        <v>0</v>
      </c>
      <c r="W52" s="300">
        <f t="shared" si="14"/>
        <v>0</v>
      </c>
      <c r="X52" s="300">
        <f t="shared" si="14"/>
        <v>0</v>
      </c>
      <c r="Y52" s="300">
        <f t="shared" si="14"/>
        <v>0</v>
      </c>
      <c r="Z52" s="300">
        <f t="shared" si="14"/>
        <v>0</v>
      </c>
      <c r="AA52" s="300">
        <f t="shared" si="14"/>
        <v>0</v>
      </c>
      <c r="AB52" s="300">
        <f t="shared" si="14"/>
        <v>0</v>
      </c>
      <c r="AD52" s="300">
        <v>1274.8712141999999</v>
      </c>
      <c r="AE52" s="300">
        <v>1709.400719</v>
      </c>
      <c r="AF52" s="300">
        <v>2867.9571739500002</v>
      </c>
      <c r="AG52" s="300">
        <v>197.64850000000001</v>
      </c>
      <c r="AH52" s="300">
        <v>32.585000000000001</v>
      </c>
      <c r="AI52" s="300">
        <v>103.845</v>
      </c>
      <c r="AJ52" s="300">
        <v>99.8</v>
      </c>
      <c r="AK52" s="300">
        <v>27.25</v>
      </c>
      <c r="AL52" s="300">
        <v>3.2</v>
      </c>
      <c r="AM52" s="300">
        <v>146</v>
      </c>
      <c r="AN52" s="300">
        <v>0</v>
      </c>
      <c r="AO52" s="300">
        <v>119.7775</v>
      </c>
      <c r="AQ52" s="300">
        <v>1235.428091</v>
      </c>
      <c r="AR52" s="300">
        <v>1792.49776</v>
      </c>
      <c r="AS52" s="300">
        <v>3494.8159339499998</v>
      </c>
      <c r="AT52" s="300">
        <v>269.69412999999997</v>
      </c>
      <c r="AU52" s="300">
        <v>32.585000000000001</v>
      </c>
      <c r="AV52" s="300">
        <v>155.54499999999999</v>
      </c>
      <c r="AW52" s="300">
        <v>99.8</v>
      </c>
      <c r="AX52" s="300">
        <v>27.25</v>
      </c>
      <c r="AY52" s="300">
        <v>3.2</v>
      </c>
      <c r="AZ52" s="300">
        <v>146</v>
      </c>
      <c r="BA52" s="300">
        <v>0</v>
      </c>
      <c r="BB52" s="300">
        <v>119.7775</v>
      </c>
      <c r="BD52" s="300">
        <v>1235.428091</v>
      </c>
      <c r="BE52" s="300">
        <v>1792.49776</v>
      </c>
      <c r="BF52" s="300">
        <v>1734.2416270000001</v>
      </c>
      <c r="BG52" s="300">
        <v>1279.4850510000001</v>
      </c>
      <c r="BH52" s="300">
        <v>1250.956602</v>
      </c>
      <c r="BI52" s="300">
        <v>1877.85363145</v>
      </c>
      <c r="BJ52" s="300">
        <v>8.3000000000000007</v>
      </c>
      <c r="BK52" s="300">
        <v>99.75</v>
      </c>
      <c r="BL52" s="300">
        <v>22.2</v>
      </c>
      <c r="BM52" s="300">
        <v>146</v>
      </c>
      <c r="BN52" s="300">
        <v>0</v>
      </c>
      <c r="BO52" s="300">
        <v>211.85749999999999</v>
      </c>
    </row>
    <row r="53" spans="2:67" ht="21" customHeight="1" x14ac:dyDescent="0.15">
      <c r="B53" s="302"/>
      <c r="AD53" s="280"/>
      <c r="AE53" s="280"/>
      <c r="AF53" s="280"/>
      <c r="AG53" s="280"/>
      <c r="AH53" s="280"/>
      <c r="AI53" s="280"/>
      <c r="AJ53" s="280"/>
      <c r="AK53" s="281"/>
      <c r="AL53" s="281"/>
      <c r="AM53" s="281"/>
      <c r="AN53" s="281"/>
      <c r="AO53" s="281"/>
    </row>
    <row r="54" spans="2:67" ht="21" customHeight="1" x14ac:dyDescent="0.15">
      <c r="B54" s="303" t="s">
        <v>8</v>
      </c>
      <c r="C54" s="289" t="s">
        <v>37</v>
      </c>
      <c r="D54" s="290" t="s">
        <v>38</v>
      </c>
      <c r="E54" s="291" t="s">
        <v>39</v>
      </c>
      <c r="F54" s="291" t="s">
        <v>40</v>
      </c>
      <c r="G54" s="291" t="s">
        <v>41</v>
      </c>
      <c r="H54" s="291" t="s">
        <v>42</v>
      </c>
      <c r="I54" s="291" t="s">
        <v>43</v>
      </c>
      <c r="J54" s="291" t="s">
        <v>44</v>
      </c>
      <c r="K54" s="291" t="s">
        <v>45</v>
      </c>
      <c r="L54" s="291" t="s">
        <v>46</v>
      </c>
      <c r="M54" s="291" t="s">
        <v>47</v>
      </c>
      <c r="N54" s="291" t="s">
        <v>48</v>
      </c>
      <c r="O54" s="291" t="s">
        <v>49</v>
      </c>
      <c r="P54" s="291" t="s">
        <v>50</v>
      </c>
      <c r="Q54" s="292" t="s">
        <v>51</v>
      </c>
      <c r="R54" s="292" t="s">
        <v>52</v>
      </c>
      <c r="S54" s="292" t="s">
        <v>53</v>
      </c>
      <c r="T54" s="292" t="s">
        <v>54</v>
      </c>
      <c r="U54" s="292" t="s">
        <v>55</v>
      </c>
      <c r="V54" s="292" t="s">
        <v>56</v>
      </c>
      <c r="W54" s="292" t="s">
        <v>57</v>
      </c>
      <c r="X54" s="292" t="s">
        <v>58</v>
      </c>
      <c r="Y54" s="292" t="s">
        <v>59</v>
      </c>
      <c r="Z54" s="292" t="s">
        <v>60</v>
      </c>
      <c r="AA54" s="292" t="s">
        <v>61</v>
      </c>
      <c r="AB54" s="292" t="s">
        <v>62</v>
      </c>
      <c r="AD54" s="291" t="s">
        <v>39</v>
      </c>
      <c r="AE54" s="291" t="s">
        <v>40</v>
      </c>
      <c r="AF54" s="291" t="s">
        <v>41</v>
      </c>
      <c r="AG54" s="291" t="s">
        <v>42</v>
      </c>
      <c r="AH54" s="291" t="s">
        <v>43</v>
      </c>
      <c r="AI54" s="291" t="s">
        <v>44</v>
      </c>
      <c r="AJ54" s="291" t="s">
        <v>45</v>
      </c>
      <c r="AK54" s="291" t="s">
        <v>46</v>
      </c>
      <c r="AL54" s="291" t="s">
        <v>47</v>
      </c>
      <c r="AM54" s="291" t="s">
        <v>48</v>
      </c>
      <c r="AN54" s="291" t="s">
        <v>49</v>
      </c>
      <c r="AO54" s="291" t="s">
        <v>50</v>
      </c>
      <c r="AQ54" s="291" t="s">
        <v>39</v>
      </c>
      <c r="AR54" s="291" t="s">
        <v>40</v>
      </c>
      <c r="AS54" s="291" t="s">
        <v>41</v>
      </c>
      <c r="AT54" s="291" t="s">
        <v>42</v>
      </c>
      <c r="AU54" s="291" t="s">
        <v>43</v>
      </c>
      <c r="AV54" s="291" t="s">
        <v>44</v>
      </c>
      <c r="AW54" s="291" t="s">
        <v>45</v>
      </c>
      <c r="AX54" s="291" t="s">
        <v>46</v>
      </c>
      <c r="AY54" s="291" t="s">
        <v>47</v>
      </c>
      <c r="AZ54" s="291" t="s">
        <v>48</v>
      </c>
      <c r="BA54" s="291" t="s">
        <v>49</v>
      </c>
      <c r="BB54" s="291" t="s">
        <v>50</v>
      </c>
      <c r="BD54" s="291" t="s">
        <v>39</v>
      </c>
      <c r="BE54" s="291" t="s">
        <v>40</v>
      </c>
      <c r="BF54" s="291" t="s">
        <v>41</v>
      </c>
      <c r="BG54" s="291" t="s">
        <v>42</v>
      </c>
      <c r="BH54" s="291" t="s">
        <v>43</v>
      </c>
      <c r="BI54" s="291" t="s">
        <v>44</v>
      </c>
      <c r="BJ54" s="291" t="s">
        <v>45</v>
      </c>
      <c r="BK54" s="291" t="s">
        <v>46</v>
      </c>
      <c r="BL54" s="291" t="s">
        <v>47</v>
      </c>
      <c r="BM54" s="291" t="s">
        <v>48</v>
      </c>
      <c r="BN54" s="291" t="s">
        <v>49</v>
      </c>
      <c r="BO54" s="291" t="s">
        <v>50</v>
      </c>
    </row>
    <row r="55" spans="2:67" ht="21" customHeight="1" x14ac:dyDescent="0.15">
      <c r="B55" s="293" t="s">
        <v>25</v>
      </c>
      <c r="C55" s="294">
        <f t="shared" ref="C55:C61" si="15">SUM(E55:P55)</f>
        <v>3076.7736829866499</v>
      </c>
      <c r="D55" s="295">
        <f t="shared" ref="D55:D61" si="16">SUM(Q55:AB55)</f>
        <v>359.07598750745501</v>
      </c>
      <c r="E55" s="296">
        <f>'[1]部门-汇总页'!E8</f>
        <v>14.5199879787986</v>
      </c>
      <c r="F55" s="296">
        <f>'[1]部门-汇总页'!F8</f>
        <v>271.24978231739902</v>
      </c>
      <c r="G55" s="296">
        <f>'[1]部门-汇总页'!G8</f>
        <v>36.364800000000002</v>
      </c>
      <c r="H55" s="296">
        <f>'[1]部门-汇总页'!H8</f>
        <v>0</v>
      </c>
      <c r="I55" s="296">
        <f>'[1]部门-汇总页'!I8</f>
        <v>102.444418627451</v>
      </c>
      <c r="J55" s="296">
        <f>'[1]部门-汇总页'!J8</f>
        <v>361.10927243641601</v>
      </c>
      <c r="K55" s="296">
        <f>'[1]部门-汇总页'!K8</f>
        <v>0</v>
      </c>
      <c r="L55" s="296">
        <f>'[1]部门-汇总页'!L8</f>
        <v>263.94436160629402</v>
      </c>
      <c r="M55" s="296">
        <f>'[1]部门-汇总页'!M8</f>
        <v>156.20430400000001</v>
      </c>
      <c r="N55" s="296">
        <f>'[1]部门-汇总页'!N8</f>
        <v>45.28</v>
      </c>
      <c r="O55" s="296">
        <f>'[1]部门-汇总页'!O8</f>
        <v>142.83932540891399</v>
      </c>
      <c r="P55" s="296">
        <f>'[1]部门-汇总页'!P8</f>
        <v>1682.8174306113799</v>
      </c>
      <c r="Q55" s="296">
        <f>'[1]部门-汇总页'!Q8</f>
        <v>24.6301778552093</v>
      </c>
      <c r="R55" s="296">
        <f>'[1]部门-汇总页'!R8</f>
        <v>242.33929342150199</v>
      </c>
      <c r="S55" s="296">
        <f>'[1]部门-汇总页'!S8</f>
        <v>5.4716979716346303</v>
      </c>
      <c r="T55" s="296">
        <f>'[1]部门-汇总页'!T8</f>
        <v>86.634818259108798</v>
      </c>
      <c r="U55" s="296">
        <f>'[1]部门-汇总页'!U8</f>
        <v>0</v>
      </c>
      <c r="V55" s="296">
        <f>'[1]部门-汇总页'!V8</f>
        <v>0</v>
      </c>
      <c r="W55" s="296">
        <f>'[1]部门-汇总页'!W8</f>
        <v>0</v>
      </c>
      <c r="X55" s="296">
        <f>'[1]部门-汇总页'!X8</f>
        <v>0</v>
      </c>
      <c r="Y55" s="296">
        <f>'[1]部门-汇总页'!Y8</f>
        <v>0</v>
      </c>
      <c r="Z55" s="296">
        <f>'[1]部门-汇总页'!Z8</f>
        <v>0</v>
      </c>
      <c r="AA55" s="296">
        <f>'[1]部门-汇总页'!AA8</f>
        <v>0</v>
      </c>
      <c r="AB55" s="296">
        <f>'[1]部门-汇总页'!AB8</f>
        <v>0</v>
      </c>
      <c r="AD55" s="296">
        <v>6.6</v>
      </c>
      <c r="AE55" s="296">
        <v>176.00892203956201</v>
      </c>
      <c r="AF55" s="296">
        <v>488.19698484848499</v>
      </c>
      <c r="AG55" s="296">
        <v>0</v>
      </c>
      <c r="AH55" s="296">
        <v>0</v>
      </c>
      <c r="AI55" s="296">
        <v>0</v>
      </c>
      <c r="AJ55" s="296">
        <v>0</v>
      </c>
      <c r="AK55" s="296">
        <v>0</v>
      </c>
      <c r="AL55" s="296">
        <v>0</v>
      </c>
      <c r="AM55" s="296">
        <v>0</v>
      </c>
      <c r="AN55" s="296">
        <v>0</v>
      </c>
      <c r="AO55" s="296">
        <v>0</v>
      </c>
      <c r="AQ55" s="296">
        <v>14.5199879787986</v>
      </c>
      <c r="AR55" s="296">
        <v>271.24978231739902</v>
      </c>
      <c r="AS55" s="296">
        <v>497.729770251535</v>
      </c>
      <c r="AT55" s="296">
        <v>0</v>
      </c>
      <c r="AU55" s="296">
        <v>0</v>
      </c>
      <c r="AV55" s="296">
        <v>0</v>
      </c>
      <c r="AW55" s="296">
        <v>0</v>
      </c>
      <c r="AX55" s="296">
        <v>0</v>
      </c>
      <c r="AY55" s="296">
        <v>0</v>
      </c>
      <c r="AZ55" s="296">
        <v>0</v>
      </c>
      <c r="BA55" s="296">
        <v>0</v>
      </c>
      <c r="BB55" s="296">
        <v>0</v>
      </c>
      <c r="BD55" s="296">
        <v>14.5199879787986</v>
      </c>
      <c r="BE55" s="296">
        <v>271.24978231739902</v>
      </c>
      <c r="BF55" s="296">
        <v>36.364800000000002</v>
      </c>
      <c r="BG55" s="296">
        <v>57.421872405750896</v>
      </c>
      <c r="BH55" s="296">
        <v>10</v>
      </c>
      <c r="BI55" s="296">
        <v>553.06257443641596</v>
      </c>
      <c r="BJ55" s="296">
        <v>0</v>
      </c>
      <c r="BK55" s="296">
        <v>0</v>
      </c>
      <c r="BL55" s="296">
        <v>0</v>
      </c>
      <c r="BM55" s="296">
        <v>0</v>
      </c>
      <c r="BN55" s="296">
        <v>0</v>
      </c>
      <c r="BO55" s="296">
        <v>76.731515151515197</v>
      </c>
    </row>
    <row r="56" spans="2:67" ht="21" customHeight="1" x14ac:dyDescent="0.15">
      <c r="B56" s="293" t="s">
        <v>26</v>
      </c>
      <c r="C56" s="294">
        <f t="shared" si="15"/>
        <v>2643.7619522396099</v>
      </c>
      <c r="D56" s="295">
        <f t="shared" si="16"/>
        <v>835.77223349023905</v>
      </c>
      <c r="E56" s="296">
        <f>'[2]部门-汇总页'!E8</f>
        <v>20.229794075391698</v>
      </c>
      <c r="F56" s="296">
        <f>'[2]部门-汇总页'!F8</f>
        <v>349.37000506342702</v>
      </c>
      <c r="G56" s="296">
        <f>'[2]部门-汇总页'!G8</f>
        <v>331.28930474632602</v>
      </c>
      <c r="H56" s="296">
        <f>'[2]部门-汇总页'!H8</f>
        <v>374.73450932563202</v>
      </c>
      <c r="I56" s="296">
        <f>'[2]部门-汇总页'!I8</f>
        <v>416.794358734713</v>
      </c>
      <c r="J56" s="296">
        <f>'[2]部门-汇总页'!J8</f>
        <v>249.39400000000001</v>
      </c>
      <c r="K56" s="296">
        <f>'[2]部门-汇总页'!K8</f>
        <v>119.95272</v>
      </c>
      <c r="L56" s="296">
        <f>'[2]部门-汇总页'!L8</f>
        <v>0</v>
      </c>
      <c r="M56" s="296">
        <f>'[2]部门-汇总页'!M8</f>
        <v>428.40048529411803</v>
      </c>
      <c r="N56" s="296">
        <f>'[2]部门-汇总页'!N8</f>
        <v>52.85</v>
      </c>
      <c r="O56" s="296">
        <f>'[2]部门-汇总页'!O8</f>
        <v>116.416775</v>
      </c>
      <c r="P56" s="296">
        <f>'[2]部门-汇总页'!P8</f>
        <v>184.33</v>
      </c>
      <c r="Q56" s="296">
        <f>'[2]部门-汇总页'!Q8</f>
        <v>86.846530989745304</v>
      </c>
      <c r="R56" s="296">
        <f>'[2]部门-汇总页'!R8</f>
        <v>361.08976522501803</v>
      </c>
      <c r="S56" s="296">
        <f>'[2]部门-汇总页'!S8</f>
        <v>53.730673110921103</v>
      </c>
      <c r="T56" s="296">
        <f>'[2]部门-汇总页'!T8</f>
        <v>225.93159202173399</v>
      </c>
      <c r="U56" s="296">
        <f>'[2]部门-汇总页'!U8</f>
        <v>108.173672142821</v>
      </c>
      <c r="V56" s="296">
        <f>'[2]部门-汇总页'!V8</f>
        <v>0</v>
      </c>
      <c r="W56" s="296">
        <f>'[2]部门-汇总页'!W8</f>
        <v>0</v>
      </c>
      <c r="X56" s="296">
        <f>'[2]部门-汇总页'!X8</f>
        <v>0</v>
      </c>
      <c r="Y56" s="296">
        <f>'[2]部门-汇总页'!Y8</f>
        <v>0</v>
      </c>
      <c r="Z56" s="296">
        <f>'[2]部门-汇总页'!Z8</f>
        <v>0</v>
      </c>
      <c r="AA56" s="296">
        <f>'[2]部门-汇总页'!AA8</f>
        <v>0</v>
      </c>
      <c r="AB56" s="296">
        <f>'[2]部门-汇总页'!AB8</f>
        <v>0</v>
      </c>
      <c r="AD56" s="296">
        <v>46.8992235010193</v>
      </c>
      <c r="AE56" s="296">
        <v>511.31315777622501</v>
      </c>
      <c r="AF56" s="296">
        <v>582.31416517317302</v>
      </c>
      <c r="AG56" s="296">
        <v>0</v>
      </c>
      <c r="AH56" s="296">
        <v>0</v>
      </c>
      <c r="AI56" s="296">
        <v>0</v>
      </c>
      <c r="AJ56" s="296">
        <v>0</v>
      </c>
      <c r="AK56" s="296">
        <v>0</v>
      </c>
      <c r="AL56" s="296">
        <v>0</v>
      </c>
      <c r="AM56" s="296">
        <v>0</v>
      </c>
      <c r="AN56" s="296">
        <v>0</v>
      </c>
      <c r="AO56" s="296">
        <v>0</v>
      </c>
      <c r="AQ56" s="296">
        <v>20.229794075391698</v>
      </c>
      <c r="AR56" s="296">
        <v>349.37000506342702</v>
      </c>
      <c r="AS56" s="296">
        <v>811.16985562280104</v>
      </c>
      <c r="AT56" s="296">
        <v>0.29413</v>
      </c>
      <c r="AU56" s="296">
        <v>0</v>
      </c>
      <c r="AV56" s="296">
        <v>0</v>
      </c>
      <c r="AW56" s="296">
        <v>0</v>
      </c>
      <c r="AX56" s="296">
        <v>0</v>
      </c>
      <c r="AY56" s="296">
        <v>0</v>
      </c>
      <c r="AZ56" s="296">
        <v>0</v>
      </c>
      <c r="BA56" s="296">
        <v>0</v>
      </c>
      <c r="BB56" s="296">
        <v>0</v>
      </c>
      <c r="BD56" s="296">
        <v>20.229794075391698</v>
      </c>
      <c r="BE56" s="296">
        <v>349.37000506342702</v>
      </c>
      <c r="BF56" s="296">
        <v>354.771144746326</v>
      </c>
      <c r="BG56" s="296">
        <v>339.33335132987099</v>
      </c>
      <c r="BH56" s="296">
        <v>389.93549517976902</v>
      </c>
      <c r="BI56" s="296">
        <v>14.25</v>
      </c>
      <c r="BJ56" s="296">
        <v>0</v>
      </c>
      <c r="BK56" s="296">
        <v>0</v>
      </c>
      <c r="BL56" s="296">
        <v>0</v>
      </c>
      <c r="BM56" s="296">
        <v>0</v>
      </c>
      <c r="BN56" s="296">
        <v>0</v>
      </c>
      <c r="BO56" s="296">
        <v>0</v>
      </c>
    </row>
    <row r="57" spans="2:67" ht="21" customHeight="1" x14ac:dyDescent="0.15">
      <c r="B57" s="293" t="s">
        <v>27</v>
      </c>
      <c r="C57" s="294">
        <f t="shared" si="15"/>
        <v>1165.84402168271</v>
      </c>
      <c r="D57" s="295">
        <f t="shared" si="16"/>
        <v>369.28598592888898</v>
      </c>
      <c r="E57" s="296">
        <f>'[3]部门-汇总页'!E8</f>
        <v>346.43598010700401</v>
      </c>
      <c r="F57" s="296">
        <f>'[3]部门-汇总页'!F8</f>
        <v>217.856684073107</v>
      </c>
      <c r="G57" s="296">
        <f>'[3]部门-汇总页'!G8</f>
        <v>225.58484075914501</v>
      </c>
      <c r="H57" s="296">
        <f>'[3]部门-汇总页'!H8</f>
        <v>121.46787500000001</v>
      </c>
      <c r="I57" s="296">
        <f>'[3]部门-汇总页'!I8</f>
        <v>55.734354398904102</v>
      </c>
      <c r="J57" s="296">
        <f>'[3]部门-汇总页'!J8</f>
        <v>118.21834203655401</v>
      </c>
      <c r="K57" s="296">
        <f>'[3]部门-汇总页'!K8</f>
        <v>3.9</v>
      </c>
      <c r="L57" s="296">
        <f>'[3]部门-汇总页'!L8</f>
        <v>18.109090909090899</v>
      </c>
      <c r="M57" s="296">
        <f>'[3]部门-汇总页'!M8</f>
        <v>8.9843543989041095</v>
      </c>
      <c r="N57" s="296">
        <f>'[3]部门-汇总页'!N8</f>
        <v>21.3</v>
      </c>
      <c r="O57" s="296">
        <f>'[3]部门-汇总页'!O8</f>
        <v>0</v>
      </c>
      <c r="P57" s="296">
        <f>'[3]部门-汇总页'!P8</f>
        <v>28.252500000000001</v>
      </c>
      <c r="Q57" s="296">
        <f>'[3]部门-汇总页'!Q8</f>
        <v>88.879301855782302</v>
      </c>
      <c r="R57" s="296">
        <f>'[3]部门-汇总页'!R8</f>
        <v>121.10168407310699</v>
      </c>
      <c r="S57" s="296">
        <f>'[3]部门-汇总页'!S8</f>
        <v>73.3125</v>
      </c>
      <c r="T57" s="296">
        <f>'[3]部门-汇总页'!T8</f>
        <v>85.992500000000007</v>
      </c>
      <c r="U57" s="296">
        <f>'[3]部门-汇总页'!U8</f>
        <v>0</v>
      </c>
      <c r="V57" s="296">
        <f>'[3]部门-汇总页'!V8</f>
        <v>0</v>
      </c>
      <c r="W57" s="296">
        <f>'[3]部门-汇总页'!W8</f>
        <v>0</v>
      </c>
      <c r="X57" s="296">
        <f>'[3]部门-汇总页'!X8</f>
        <v>0</v>
      </c>
      <c r="Y57" s="296">
        <f>'[3]部门-汇总页'!Y8</f>
        <v>0</v>
      </c>
      <c r="Z57" s="296">
        <f>'[3]部门-汇总页'!Z8</f>
        <v>0</v>
      </c>
      <c r="AA57" s="296">
        <f>'[3]部门-汇总页'!AA8</f>
        <v>0</v>
      </c>
      <c r="AB57" s="296">
        <f>'[3]部门-汇总页'!AB8</f>
        <v>0</v>
      </c>
      <c r="AD57" s="296">
        <v>323.16947261293097</v>
      </c>
      <c r="AE57" s="296">
        <v>28.503342036553502</v>
      </c>
      <c r="AF57" s="296">
        <v>228.337184263578</v>
      </c>
      <c r="AG57" s="296">
        <v>43.098637564343903</v>
      </c>
      <c r="AH57" s="296">
        <v>9.2449999999999992</v>
      </c>
      <c r="AI57" s="296">
        <v>51.398342036553501</v>
      </c>
      <c r="AJ57" s="296">
        <v>19.395137564343901</v>
      </c>
      <c r="AK57" s="296">
        <v>4.25</v>
      </c>
      <c r="AL57" s="296">
        <v>1.2749999999999999</v>
      </c>
      <c r="AM57" s="296">
        <v>20.55</v>
      </c>
      <c r="AN57" s="296">
        <v>0</v>
      </c>
      <c r="AO57" s="296">
        <v>28.252500000000001</v>
      </c>
      <c r="AQ57" s="296">
        <v>346.43598010700401</v>
      </c>
      <c r="AR57" s="296">
        <v>217.856684073107</v>
      </c>
      <c r="AS57" s="296">
        <v>254.52421575914499</v>
      </c>
      <c r="AT57" s="296">
        <v>75.771945307994997</v>
      </c>
      <c r="AU57" s="296">
        <v>10.244999999999999</v>
      </c>
      <c r="AV57" s="296">
        <v>85.918342036553497</v>
      </c>
      <c r="AW57" s="296">
        <v>21.759354398904101</v>
      </c>
      <c r="AX57" s="296">
        <v>5.75</v>
      </c>
      <c r="AY57" s="296">
        <v>1.2749999999999999</v>
      </c>
      <c r="AZ57" s="296">
        <v>21.3</v>
      </c>
      <c r="BA57" s="296">
        <v>0</v>
      </c>
      <c r="BB57" s="296">
        <v>28.252500000000001</v>
      </c>
      <c r="BD57" s="296">
        <v>346.43598010700401</v>
      </c>
      <c r="BE57" s="296">
        <v>217.856684073107</v>
      </c>
      <c r="BF57" s="296">
        <v>233.684840759145</v>
      </c>
      <c r="BG57" s="296">
        <v>129.87696590909101</v>
      </c>
      <c r="BH57" s="296">
        <v>48.024999999999999</v>
      </c>
      <c r="BI57" s="296">
        <v>111.62769643545801</v>
      </c>
      <c r="BJ57" s="296">
        <v>3.9</v>
      </c>
      <c r="BK57" s="296">
        <v>15.9</v>
      </c>
      <c r="BL57" s="296">
        <v>8.9843543989041095</v>
      </c>
      <c r="BM57" s="296">
        <v>21.3</v>
      </c>
      <c r="BN57" s="296">
        <v>0</v>
      </c>
      <c r="BO57" s="296">
        <v>28.252500000000001</v>
      </c>
    </row>
    <row r="58" spans="2:67" ht="21" customHeight="1" x14ac:dyDescent="0.15">
      <c r="B58" s="293" t="s">
        <v>28</v>
      </c>
      <c r="C58" s="294">
        <f t="shared" si="15"/>
        <v>1003.84955016493</v>
      </c>
      <c r="D58" s="295">
        <f t="shared" si="16"/>
        <v>95.638720000000006</v>
      </c>
      <c r="E58" s="296">
        <f>'[4]部门-汇总页'!E8</f>
        <v>39.183996184289398</v>
      </c>
      <c r="F58" s="296">
        <f>'[4]部门-汇总页'!F8</f>
        <v>58.970904761904798</v>
      </c>
      <c r="G58" s="296">
        <f>'[4]部门-汇总页'!G8</f>
        <v>46.795000000000002</v>
      </c>
      <c r="H58" s="296">
        <f>'[4]部门-汇总页'!H8</f>
        <v>10.46</v>
      </c>
      <c r="I58" s="296">
        <f>'[4]部门-汇总页'!I8</f>
        <v>50.260352337774499</v>
      </c>
      <c r="J58" s="296">
        <f>'[4]部门-汇总页'!J8</f>
        <v>78.544295432187496</v>
      </c>
      <c r="K58" s="296">
        <f>'[4]部门-汇总页'!K8</f>
        <v>31.393234732917598</v>
      </c>
      <c r="L58" s="296">
        <f>'[4]部门-汇总页'!L8</f>
        <v>12.602</v>
      </c>
      <c r="M58" s="296">
        <f>'[4]部门-汇总页'!M8</f>
        <v>336.07688628307602</v>
      </c>
      <c r="N58" s="296">
        <f>'[4]部门-汇总页'!N8</f>
        <v>156.36408504806101</v>
      </c>
      <c r="O58" s="296">
        <f>'[4]部门-汇总页'!O8</f>
        <v>8.0079999999999991</v>
      </c>
      <c r="P58" s="296">
        <f>'[4]部门-汇总页'!P8</f>
        <v>175.190795384723</v>
      </c>
      <c r="Q58" s="296">
        <f>'[4]部门-汇总页'!Q8</f>
        <v>16.76972</v>
      </c>
      <c r="R58" s="296">
        <f>'[4]部门-汇总页'!R8</f>
        <v>21.614000000000001</v>
      </c>
      <c r="S58" s="296">
        <f>'[4]部门-汇总页'!S8</f>
        <v>41.255000000000003</v>
      </c>
      <c r="T58" s="296">
        <f>'[4]部门-汇总页'!T8</f>
        <v>16</v>
      </c>
      <c r="U58" s="296">
        <f>'[4]部门-汇总页'!U8</f>
        <v>0</v>
      </c>
      <c r="V58" s="296">
        <f>'[4]部门-汇总页'!V8</f>
        <v>0</v>
      </c>
      <c r="W58" s="296">
        <f>'[4]部门-汇总页'!W8</f>
        <v>0</v>
      </c>
      <c r="X58" s="296">
        <f>'[4]部门-汇总页'!X8</f>
        <v>0</v>
      </c>
      <c r="Y58" s="296">
        <f>'[4]部门-汇总页'!Y8</f>
        <v>0</v>
      </c>
      <c r="Z58" s="296">
        <f>'[4]部门-汇总页'!Z8</f>
        <v>0</v>
      </c>
      <c r="AA58" s="296">
        <f>'[4]部门-汇总页'!AA8</f>
        <v>0</v>
      </c>
      <c r="AB58" s="296">
        <f>'[4]部门-汇总页'!AB8</f>
        <v>0</v>
      </c>
      <c r="AD58" s="296">
        <v>39.183996184289398</v>
      </c>
      <c r="AE58" s="296">
        <v>28.1759047619048</v>
      </c>
      <c r="AF58" s="296">
        <v>72.410470206841794</v>
      </c>
      <c r="AG58" s="296">
        <v>0</v>
      </c>
      <c r="AH58" s="296">
        <v>0</v>
      </c>
      <c r="AI58" s="296">
        <v>0</v>
      </c>
      <c r="AJ58" s="296">
        <v>0</v>
      </c>
      <c r="AK58" s="296">
        <v>0</v>
      </c>
      <c r="AL58" s="296">
        <v>0</v>
      </c>
      <c r="AM58" s="296">
        <v>0</v>
      </c>
      <c r="AN58" s="296">
        <v>0</v>
      </c>
      <c r="AO58" s="296">
        <v>0</v>
      </c>
      <c r="AQ58" s="296">
        <v>39.183996184289398</v>
      </c>
      <c r="AR58" s="296">
        <v>58.970904761904798</v>
      </c>
      <c r="AS58" s="296">
        <v>60.469075825018102</v>
      </c>
      <c r="AT58" s="296">
        <v>0</v>
      </c>
      <c r="AU58" s="296">
        <v>0</v>
      </c>
      <c r="AV58" s="296">
        <v>0</v>
      </c>
      <c r="AW58" s="296">
        <v>0</v>
      </c>
      <c r="AX58" s="296">
        <v>0</v>
      </c>
      <c r="AY58" s="296">
        <v>0</v>
      </c>
      <c r="AZ58" s="296">
        <v>0</v>
      </c>
      <c r="BA58" s="296">
        <v>0</v>
      </c>
      <c r="BB58" s="296">
        <v>0</v>
      </c>
      <c r="BD58" s="296">
        <v>39.183996184289398</v>
      </c>
      <c r="BE58" s="296">
        <v>58.970904761904798</v>
      </c>
      <c r="BF58" s="296">
        <v>46.795000000000002</v>
      </c>
      <c r="BG58" s="296">
        <v>32.0616284442712</v>
      </c>
      <c r="BH58" s="296">
        <v>38.912784087595497</v>
      </c>
      <c r="BI58" s="296">
        <v>55.015639999999998</v>
      </c>
      <c r="BJ58" s="296">
        <v>0</v>
      </c>
      <c r="BK58" s="296">
        <v>0</v>
      </c>
      <c r="BL58" s="296">
        <v>0</v>
      </c>
      <c r="BM58" s="296">
        <v>0</v>
      </c>
      <c r="BN58" s="296">
        <v>0</v>
      </c>
      <c r="BO58" s="296">
        <v>0</v>
      </c>
    </row>
    <row r="59" spans="2:67" ht="21" customHeight="1" x14ac:dyDescent="0.15">
      <c r="B59" s="293" t="s">
        <v>29</v>
      </c>
      <c r="C59" s="294">
        <f t="shared" si="15"/>
        <v>1695.7002474829901</v>
      </c>
      <c r="D59" s="295">
        <f t="shared" si="16"/>
        <v>308.36010809117602</v>
      </c>
      <c r="E59" s="296">
        <f>'[5]部门-汇总页'!E8</f>
        <v>249.25454450718601</v>
      </c>
      <c r="F59" s="296">
        <f>'[5]部门-汇总页'!F8</f>
        <v>7.3930600000000002</v>
      </c>
      <c r="G59" s="296">
        <f>'[5]部门-汇总页'!G8</f>
        <v>7.8</v>
      </c>
      <c r="H59" s="296">
        <f>'[5]部门-汇总页'!H8</f>
        <v>6.6430600000000002</v>
      </c>
      <c r="I59" s="296">
        <f>'[5]部门-汇总页'!I8</f>
        <v>182.34090909090901</v>
      </c>
      <c r="J59" s="296">
        <f>'[5]部门-汇总页'!J8</f>
        <v>297.24238376125197</v>
      </c>
      <c r="K59" s="296">
        <f>'[5]部门-汇总页'!K8</f>
        <v>6</v>
      </c>
      <c r="L59" s="296">
        <f>'[5]部门-汇总页'!L8</f>
        <v>219.82889415</v>
      </c>
      <c r="M59" s="296">
        <f>'[5]部门-汇总页'!M8</f>
        <v>123.392254599542</v>
      </c>
      <c r="N59" s="296">
        <f>'[5]部门-汇总页'!N8</f>
        <v>95.92</v>
      </c>
      <c r="O59" s="296">
        <f>'[5]部门-汇总页'!O8</f>
        <v>173.49171064741799</v>
      </c>
      <c r="P59" s="296">
        <f>'[5]部门-汇总页'!P8</f>
        <v>326.39343072668203</v>
      </c>
      <c r="Q59" s="296">
        <f>'[5]部门-汇总页'!Q8</f>
        <v>37.223258404395601</v>
      </c>
      <c r="R59" s="296">
        <f>'[5]部门-汇总页'!R8</f>
        <v>87.473089309930799</v>
      </c>
      <c r="S59" s="296">
        <f>'[5]部门-汇总页'!S8</f>
        <v>7.8</v>
      </c>
      <c r="T59" s="296">
        <f>'[5]部门-汇总页'!T8</f>
        <v>175.86376037685</v>
      </c>
      <c r="U59" s="296">
        <f>'[5]部门-汇总页'!U8</f>
        <v>0</v>
      </c>
      <c r="V59" s="296">
        <f>'[5]部门-汇总页'!V8</f>
        <v>0</v>
      </c>
      <c r="W59" s="296">
        <f>'[5]部门-汇总页'!W8</f>
        <v>0</v>
      </c>
      <c r="X59" s="296">
        <f>'[5]部门-汇总页'!X8</f>
        <v>0</v>
      </c>
      <c r="Y59" s="296">
        <f>'[5]部门-汇总页'!Y8</f>
        <v>0</v>
      </c>
      <c r="Z59" s="296">
        <f>'[5]部门-汇总页'!Z8</f>
        <v>0</v>
      </c>
      <c r="AA59" s="296">
        <f>'[5]部门-汇总页'!AA8</f>
        <v>0</v>
      </c>
      <c r="AB59" s="296">
        <f>'[5]部门-汇总页'!AB8</f>
        <v>0</v>
      </c>
      <c r="AD59" s="296">
        <v>252.618889783741</v>
      </c>
      <c r="AE59" s="296">
        <v>74.571400560224106</v>
      </c>
      <c r="AF59" s="296">
        <v>194.44211370772999</v>
      </c>
      <c r="AG59" s="296">
        <v>0</v>
      </c>
      <c r="AH59" s="296">
        <v>0</v>
      </c>
      <c r="AI59" s="296">
        <v>0</v>
      </c>
      <c r="AJ59" s="296">
        <v>0</v>
      </c>
      <c r="AK59" s="296">
        <v>0</v>
      </c>
      <c r="AL59" s="296">
        <v>0</v>
      </c>
      <c r="AM59" s="296">
        <v>0</v>
      </c>
      <c r="AN59" s="296">
        <v>0</v>
      </c>
      <c r="AO59" s="296">
        <v>0</v>
      </c>
      <c r="AQ59" s="296">
        <v>249.25454450718601</v>
      </c>
      <c r="AR59" s="296">
        <v>7.3930600000000002</v>
      </c>
      <c r="AS59" s="296">
        <v>301.225714282951</v>
      </c>
      <c r="AT59" s="296">
        <v>0</v>
      </c>
      <c r="AU59" s="296">
        <v>0</v>
      </c>
      <c r="AV59" s="296">
        <v>0</v>
      </c>
      <c r="AW59" s="296">
        <v>0</v>
      </c>
      <c r="AX59" s="296">
        <v>0</v>
      </c>
      <c r="AY59" s="296">
        <v>0</v>
      </c>
      <c r="AZ59" s="296">
        <v>0</v>
      </c>
      <c r="BA59" s="296">
        <v>0</v>
      </c>
      <c r="BB59" s="296">
        <v>0</v>
      </c>
      <c r="BD59" s="296">
        <v>249.25454450718601</v>
      </c>
      <c r="BE59" s="296">
        <v>7.3930600000000002</v>
      </c>
      <c r="BF59" s="296">
        <v>8.1132075471698095E-2</v>
      </c>
      <c r="BG59" s="296">
        <v>44.443060000000003</v>
      </c>
      <c r="BH59" s="296">
        <v>196.28090909090901</v>
      </c>
      <c r="BI59" s="296">
        <v>300.17478196589701</v>
      </c>
      <c r="BJ59" s="296">
        <v>0</v>
      </c>
      <c r="BK59" s="296">
        <v>0</v>
      </c>
      <c r="BL59" s="296">
        <v>0</v>
      </c>
      <c r="BM59" s="296">
        <v>0</v>
      </c>
      <c r="BN59" s="296">
        <v>0</v>
      </c>
      <c r="BO59" s="296">
        <v>0</v>
      </c>
    </row>
    <row r="60" spans="2:67" ht="21" customHeight="1" x14ac:dyDescent="0.15">
      <c r="B60" s="293" t="s">
        <v>30</v>
      </c>
      <c r="C60" s="294">
        <f t="shared" si="15"/>
        <v>0</v>
      </c>
      <c r="D60" s="295">
        <f t="shared" si="16"/>
        <v>10</v>
      </c>
      <c r="E60" s="296">
        <f>'[6]部门-汇总页'!E8</f>
        <v>0</v>
      </c>
      <c r="F60" s="296">
        <f>'[6]部门-汇总页'!F8</f>
        <v>0</v>
      </c>
      <c r="G60" s="296">
        <f>'[6]部门-汇总页'!G8</f>
        <v>0</v>
      </c>
      <c r="H60" s="296">
        <f>'[6]部门-汇总页'!H8</f>
        <v>0</v>
      </c>
      <c r="I60" s="296">
        <f>'[6]部门-汇总页'!I8</f>
        <v>0</v>
      </c>
      <c r="J60" s="296">
        <f>'[6]部门-汇总页'!J8</f>
        <v>0</v>
      </c>
      <c r="K60" s="296">
        <f>'[6]部门-汇总页'!K8</f>
        <v>0</v>
      </c>
      <c r="L60" s="296">
        <f>'[6]部门-汇总页'!L8</f>
        <v>0</v>
      </c>
      <c r="M60" s="296">
        <f>'[6]部门-汇总页'!M8</f>
        <v>0</v>
      </c>
      <c r="N60" s="296">
        <f>'[6]部门-汇总页'!N8</f>
        <v>0</v>
      </c>
      <c r="O60" s="296">
        <f>'[6]部门-汇总页'!O8</f>
        <v>0</v>
      </c>
      <c r="P60" s="296">
        <f>'[6]部门-汇总页'!P8</f>
        <v>0</v>
      </c>
      <c r="Q60" s="296">
        <f>'[6]部门-汇总页'!Q8</f>
        <v>0</v>
      </c>
      <c r="R60" s="296">
        <f>'[6]部门-汇总页'!R8</f>
        <v>0</v>
      </c>
      <c r="S60" s="296">
        <f>'[6]部门-汇总页'!S8</f>
        <v>10</v>
      </c>
      <c r="T60" s="296">
        <f>'[6]部门-汇总页'!T8</f>
        <v>0</v>
      </c>
      <c r="U60" s="296">
        <f>'[6]部门-汇总页'!U8</f>
        <v>0</v>
      </c>
      <c r="V60" s="296">
        <f>'[6]部门-汇总页'!V8</f>
        <v>0</v>
      </c>
      <c r="W60" s="296">
        <f>'[6]部门-汇总页'!W8</f>
        <v>0</v>
      </c>
      <c r="X60" s="296">
        <f>'[6]部门-汇总页'!X8</f>
        <v>0</v>
      </c>
      <c r="Y60" s="296">
        <f>'[6]部门-汇总页'!Y8</f>
        <v>0</v>
      </c>
      <c r="Z60" s="296">
        <f>'[6]部门-汇总页'!Z8</f>
        <v>0</v>
      </c>
      <c r="AA60" s="296">
        <f>'[6]部门-汇总页'!AA8</f>
        <v>0</v>
      </c>
      <c r="AB60" s="296">
        <f>'[6]部门-汇总页'!AB8</f>
        <v>0</v>
      </c>
      <c r="AD60" s="296">
        <v>0</v>
      </c>
      <c r="AE60" s="296">
        <v>0</v>
      </c>
      <c r="AF60" s="296">
        <v>0</v>
      </c>
      <c r="AG60" s="296">
        <v>0</v>
      </c>
      <c r="AH60" s="296">
        <v>0</v>
      </c>
      <c r="AI60" s="296">
        <v>0</v>
      </c>
      <c r="AJ60" s="296">
        <v>0</v>
      </c>
      <c r="AK60" s="296">
        <v>0</v>
      </c>
      <c r="AL60" s="296">
        <v>0</v>
      </c>
      <c r="AM60" s="296">
        <v>0</v>
      </c>
      <c r="AN60" s="296">
        <v>0</v>
      </c>
      <c r="AO60" s="296">
        <v>0</v>
      </c>
      <c r="AQ60" s="296">
        <v>0</v>
      </c>
      <c r="AR60" s="296">
        <v>0</v>
      </c>
      <c r="AS60" s="296">
        <v>0</v>
      </c>
      <c r="AT60" s="296">
        <v>0</v>
      </c>
      <c r="AU60" s="296">
        <v>0</v>
      </c>
      <c r="AV60" s="296">
        <v>0</v>
      </c>
      <c r="AW60" s="296">
        <v>0</v>
      </c>
      <c r="AX60" s="296">
        <v>0</v>
      </c>
      <c r="AY60" s="296">
        <v>0</v>
      </c>
      <c r="AZ60" s="296">
        <v>0</v>
      </c>
      <c r="BA60" s="296">
        <v>0</v>
      </c>
      <c r="BB60" s="296">
        <v>0</v>
      </c>
      <c r="BD60" s="296">
        <v>0</v>
      </c>
      <c r="BE60" s="296">
        <v>0</v>
      </c>
      <c r="BF60" s="296">
        <v>0</v>
      </c>
      <c r="BG60" s="296">
        <v>0</v>
      </c>
      <c r="BH60" s="296">
        <v>0</v>
      </c>
      <c r="BI60" s="296">
        <v>0</v>
      </c>
      <c r="BJ60" s="296">
        <v>0</v>
      </c>
      <c r="BK60" s="296">
        <v>0</v>
      </c>
      <c r="BL60" s="296">
        <v>0</v>
      </c>
      <c r="BM60" s="296">
        <v>0</v>
      </c>
      <c r="BN60" s="296">
        <v>0</v>
      </c>
      <c r="BO60" s="296">
        <v>0</v>
      </c>
    </row>
    <row r="61" spans="2:67" ht="21" customHeight="1" x14ac:dyDescent="0.15">
      <c r="B61" s="293" t="s">
        <v>31</v>
      </c>
      <c r="C61" s="294">
        <f t="shared" si="15"/>
        <v>0</v>
      </c>
      <c r="D61" s="295">
        <f t="shared" si="16"/>
        <v>0.70731288828839001</v>
      </c>
      <c r="E61" s="296">
        <f>'[7]部门-汇总页'!E8</f>
        <v>0</v>
      </c>
      <c r="F61" s="296">
        <f>'[7]部门-汇总页'!F8</f>
        <v>0</v>
      </c>
      <c r="G61" s="296">
        <f>'[7]部门-汇总页'!G8</f>
        <v>0</v>
      </c>
      <c r="H61" s="296">
        <f>'[7]部门-汇总页'!H8</f>
        <v>0</v>
      </c>
      <c r="I61" s="296">
        <f>'[7]部门-汇总页'!I8</f>
        <v>0</v>
      </c>
      <c r="J61" s="296">
        <f>'[7]部门-汇总页'!J8</f>
        <v>0</v>
      </c>
      <c r="K61" s="296">
        <f>'[7]部门-汇总页'!K8</f>
        <v>0</v>
      </c>
      <c r="L61" s="296">
        <f>'[7]部门-汇总页'!L8</f>
        <v>0</v>
      </c>
      <c r="M61" s="296">
        <f>'[7]部门-汇总页'!M8</f>
        <v>0</v>
      </c>
      <c r="N61" s="296">
        <f>'[7]部门-汇总页'!N8</f>
        <v>0</v>
      </c>
      <c r="O61" s="296">
        <f>'[7]部门-汇总页'!O8</f>
        <v>0</v>
      </c>
      <c r="P61" s="296">
        <f>'[7]部门-汇总页'!P8</f>
        <v>0</v>
      </c>
      <c r="Q61" s="296">
        <f>'[7]部门-汇总页'!Q8</f>
        <v>0.11231288828839001</v>
      </c>
      <c r="R61" s="296">
        <f>'[7]部门-汇总页'!R8</f>
        <v>0</v>
      </c>
      <c r="S61" s="296">
        <f>'[7]部门-汇总页'!S8</f>
        <v>0.59499999999999997</v>
      </c>
      <c r="T61" s="296">
        <f>'[7]部门-汇总页'!T8</f>
        <v>0</v>
      </c>
      <c r="U61" s="296">
        <f>'[7]部门-汇总页'!U8</f>
        <v>0</v>
      </c>
      <c r="V61" s="296">
        <f>'[7]部门-汇总页'!V8</f>
        <v>0</v>
      </c>
      <c r="W61" s="296">
        <f>'[7]部门-汇总页'!W8</f>
        <v>0</v>
      </c>
      <c r="X61" s="296">
        <f>'[7]部门-汇总页'!X8</f>
        <v>0</v>
      </c>
      <c r="Y61" s="296">
        <f>'[7]部门-汇总页'!Y8</f>
        <v>0</v>
      </c>
      <c r="Z61" s="296">
        <f>'[7]部门-汇总页'!Z8</f>
        <v>0</v>
      </c>
      <c r="AA61" s="296">
        <f>'[7]部门-汇总页'!AA8</f>
        <v>0</v>
      </c>
      <c r="AB61" s="296">
        <f>'[7]部门-汇总页'!AB8</f>
        <v>0</v>
      </c>
      <c r="AD61" s="296">
        <v>0</v>
      </c>
      <c r="AE61" s="296">
        <v>0</v>
      </c>
      <c r="AF61" s="296">
        <v>0</v>
      </c>
      <c r="AG61" s="296">
        <v>0</v>
      </c>
      <c r="AH61" s="296">
        <v>0</v>
      </c>
      <c r="AI61" s="296">
        <v>0</v>
      </c>
      <c r="AJ61" s="296">
        <v>0</v>
      </c>
      <c r="AK61" s="296">
        <v>0</v>
      </c>
      <c r="AL61" s="296">
        <v>0</v>
      </c>
      <c r="AM61" s="296">
        <v>0</v>
      </c>
      <c r="AN61" s="296">
        <v>0</v>
      </c>
      <c r="AO61" s="296">
        <v>0</v>
      </c>
      <c r="AQ61" s="296">
        <v>0</v>
      </c>
      <c r="AR61" s="296">
        <v>0</v>
      </c>
      <c r="AS61" s="296">
        <v>0</v>
      </c>
      <c r="AT61" s="296">
        <v>0</v>
      </c>
      <c r="AU61" s="296">
        <v>0</v>
      </c>
      <c r="AV61" s="296">
        <v>0</v>
      </c>
      <c r="AW61" s="296">
        <v>0</v>
      </c>
      <c r="AX61" s="296">
        <v>0</v>
      </c>
      <c r="AY61" s="296">
        <v>0</v>
      </c>
      <c r="AZ61" s="296">
        <v>0</v>
      </c>
      <c r="BA61" s="296">
        <v>0</v>
      </c>
      <c r="BB61" s="296">
        <v>0</v>
      </c>
      <c r="BD61" s="296">
        <v>0</v>
      </c>
      <c r="BE61" s="296">
        <v>0</v>
      </c>
      <c r="BF61" s="296">
        <v>0</v>
      </c>
      <c r="BG61" s="296">
        <v>0</v>
      </c>
      <c r="BH61" s="296">
        <v>0</v>
      </c>
      <c r="BI61" s="296">
        <v>0</v>
      </c>
      <c r="BJ61" s="296">
        <v>0</v>
      </c>
      <c r="BK61" s="296">
        <v>0</v>
      </c>
      <c r="BL61" s="296">
        <v>0</v>
      </c>
      <c r="BM61" s="296">
        <v>0</v>
      </c>
      <c r="BN61" s="296">
        <v>0</v>
      </c>
      <c r="BO61" s="296">
        <v>0</v>
      </c>
    </row>
    <row r="62" spans="2:67" ht="21" customHeight="1" x14ac:dyDescent="0.15">
      <c r="B62" s="297" t="s">
        <v>63</v>
      </c>
      <c r="C62" s="298">
        <f>SUM(C55:C61)</f>
        <v>9585.9294545568901</v>
      </c>
      <c r="D62" s="299">
        <f>SUM(D55:D61)</f>
        <v>1978.8403479060501</v>
      </c>
      <c r="E62" s="300">
        <f t="shared" ref="E62:AB62" si="17">SUM(E55:E61)</f>
        <v>669.62430285266998</v>
      </c>
      <c r="F62" s="300">
        <f t="shared" si="17"/>
        <v>904.84043621583805</v>
      </c>
      <c r="G62" s="300">
        <f t="shared" si="17"/>
        <v>647.83394550547098</v>
      </c>
      <c r="H62" s="300">
        <f t="shared" si="17"/>
        <v>513.30544432563204</v>
      </c>
      <c r="I62" s="300">
        <f t="shared" si="17"/>
        <v>807.57439318975196</v>
      </c>
      <c r="J62" s="300">
        <f t="shared" si="17"/>
        <v>1104.5082936664101</v>
      </c>
      <c r="K62" s="300">
        <f t="shared" si="17"/>
        <v>161.24595473291799</v>
      </c>
      <c r="L62" s="300">
        <f t="shared" si="17"/>
        <v>514.48434666538503</v>
      </c>
      <c r="M62" s="300">
        <f t="shared" si="17"/>
        <v>1053.0582845756401</v>
      </c>
      <c r="N62" s="300">
        <f t="shared" si="17"/>
        <v>371.71408504806101</v>
      </c>
      <c r="O62" s="300">
        <f t="shared" si="17"/>
        <v>440.75581105633199</v>
      </c>
      <c r="P62" s="300">
        <f t="shared" si="17"/>
        <v>2396.98415672278</v>
      </c>
      <c r="Q62" s="300">
        <f t="shared" si="17"/>
        <v>254.46130199342099</v>
      </c>
      <c r="R62" s="300">
        <f t="shared" si="17"/>
        <v>833.61783202955803</v>
      </c>
      <c r="S62" s="300">
        <f t="shared" si="17"/>
        <v>192.164871082556</v>
      </c>
      <c r="T62" s="300">
        <f t="shared" si="17"/>
        <v>590.42267065769295</v>
      </c>
      <c r="U62" s="300">
        <f t="shared" si="17"/>
        <v>108.173672142821</v>
      </c>
      <c r="V62" s="300">
        <f t="shared" si="17"/>
        <v>0</v>
      </c>
      <c r="W62" s="300">
        <f t="shared" si="17"/>
        <v>0</v>
      </c>
      <c r="X62" s="300">
        <f t="shared" si="17"/>
        <v>0</v>
      </c>
      <c r="Y62" s="300">
        <f t="shared" si="17"/>
        <v>0</v>
      </c>
      <c r="Z62" s="300">
        <f t="shared" si="17"/>
        <v>0</v>
      </c>
      <c r="AA62" s="300">
        <f t="shared" si="17"/>
        <v>0</v>
      </c>
      <c r="AB62" s="300">
        <f t="shared" si="17"/>
        <v>0</v>
      </c>
      <c r="AD62" s="300">
        <v>668.47158208198096</v>
      </c>
      <c r="AE62" s="300">
        <v>818.57272717446904</v>
      </c>
      <c r="AF62" s="300">
        <v>1565.7009181998101</v>
      </c>
      <c r="AG62" s="300">
        <v>43.098637564343903</v>
      </c>
      <c r="AH62" s="300">
        <v>9.2449999999999992</v>
      </c>
      <c r="AI62" s="300">
        <v>51.398342036553501</v>
      </c>
      <c r="AJ62" s="300">
        <v>19.395137564343901</v>
      </c>
      <c r="AK62" s="300">
        <v>4.25</v>
      </c>
      <c r="AL62" s="300">
        <v>1.2749999999999999</v>
      </c>
      <c r="AM62" s="300">
        <v>20.55</v>
      </c>
      <c r="AN62" s="300">
        <v>0</v>
      </c>
      <c r="AO62" s="300">
        <v>28.252500000000001</v>
      </c>
      <c r="AQ62" s="300">
        <v>669.62430285266998</v>
      </c>
      <c r="AR62" s="300">
        <v>904.84043621583805</v>
      </c>
      <c r="AS62" s="300">
        <v>1925.1186317414499</v>
      </c>
      <c r="AT62" s="300">
        <v>76.066075307995007</v>
      </c>
      <c r="AU62" s="300">
        <v>10.244999999999999</v>
      </c>
      <c r="AV62" s="300">
        <v>85.918342036553497</v>
      </c>
      <c r="AW62" s="300">
        <v>21.759354398904101</v>
      </c>
      <c r="AX62" s="300">
        <v>5.75</v>
      </c>
      <c r="AY62" s="300">
        <v>1.2749999999999999</v>
      </c>
      <c r="AZ62" s="300">
        <v>21.3</v>
      </c>
      <c r="BA62" s="300">
        <v>0</v>
      </c>
      <c r="BB62" s="300">
        <v>28.252500000000001</v>
      </c>
      <c r="BD62" s="300">
        <v>669.62430285266998</v>
      </c>
      <c r="BE62" s="300">
        <v>904.84043621583805</v>
      </c>
      <c r="BF62" s="300">
        <v>671.69691758094302</v>
      </c>
      <c r="BG62" s="300">
        <v>603.13687808898396</v>
      </c>
      <c r="BH62" s="300">
        <v>683.15418835827404</v>
      </c>
      <c r="BI62" s="300">
        <v>1034.1306928377701</v>
      </c>
      <c r="BJ62" s="300">
        <v>3.9</v>
      </c>
      <c r="BK62" s="300">
        <v>15.9</v>
      </c>
      <c r="BL62" s="300">
        <v>8.9843543989041095</v>
      </c>
      <c r="BM62" s="300">
        <v>21.3</v>
      </c>
      <c r="BN62" s="300">
        <v>0</v>
      </c>
      <c r="BO62" s="300">
        <v>104.984015151515</v>
      </c>
    </row>
    <row r="63" spans="2:67" ht="21" customHeight="1" x14ac:dyDescent="0.15">
      <c r="AD63" s="280"/>
      <c r="AE63" s="280"/>
      <c r="AF63" s="280"/>
      <c r="AG63" s="280"/>
      <c r="AH63" s="280"/>
      <c r="AI63" s="280"/>
      <c r="AJ63" s="280"/>
      <c r="AK63" s="281"/>
      <c r="AL63" s="281"/>
      <c r="AM63" s="281"/>
      <c r="AN63" s="281"/>
      <c r="AO63" s="281"/>
    </row>
    <row r="64" spans="2:67" ht="19.7" customHeight="1" x14ac:dyDescent="0.15">
      <c r="B64" s="304"/>
      <c r="C64" s="289" t="s">
        <v>64</v>
      </c>
      <c r="D64" s="290" t="s">
        <v>65</v>
      </c>
      <c r="E64" s="291" t="s">
        <v>66</v>
      </c>
      <c r="F64" s="291" t="s">
        <v>67</v>
      </c>
      <c r="G64" s="291" t="s">
        <v>68</v>
      </c>
      <c r="H64" s="291" t="s">
        <v>69</v>
      </c>
      <c r="I64" s="291" t="s">
        <v>70</v>
      </c>
      <c r="J64" s="291" t="s">
        <v>71</v>
      </c>
      <c r="K64" s="291" t="s">
        <v>72</v>
      </c>
      <c r="L64" s="291" t="s">
        <v>73</v>
      </c>
      <c r="M64" s="291" t="s">
        <v>74</v>
      </c>
      <c r="N64" s="291" t="s">
        <v>75</v>
      </c>
      <c r="O64" s="291" t="s">
        <v>76</v>
      </c>
      <c r="P64" s="291" t="s">
        <v>77</v>
      </c>
      <c r="Q64" s="292" t="s">
        <v>78</v>
      </c>
      <c r="R64" s="292" t="s">
        <v>79</v>
      </c>
      <c r="S64" s="292" t="s">
        <v>80</v>
      </c>
      <c r="T64" s="292" t="s">
        <v>81</v>
      </c>
      <c r="U64" s="292" t="s">
        <v>82</v>
      </c>
      <c r="V64" s="292" t="s">
        <v>83</v>
      </c>
      <c r="W64" s="292" t="s">
        <v>84</v>
      </c>
      <c r="X64" s="292" t="s">
        <v>85</v>
      </c>
      <c r="Y64" s="292" t="s">
        <v>86</v>
      </c>
      <c r="Z64" s="292" t="s">
        <v>87</v>
      </c>
      <c r="AA64" s="292" t="s">
        <v>88</v>
      </c>
      <c r="AB64" s="292" t="s">
        <v>89</v>
      </c>
      <c r="AD64" t="s">
        <v>66</v>
      </c>
      <c r="AE64" t="s">
        <v>67</v>
      </c>
      <c r="AF64" t="s">
        <v>68</v>
      </c>
      <c r="AG64" t="s">
        <v>69</v>
      </c>
      <c r="AH64" t="s">
        <v>70</v>
      </c>
      <c r="AI64" t="s">
        <v>71</v>
      </c>
      <c r="AJ64" t="s">
        <v>72</v>
      </c>
      <c r="AK64" t="s">
        <v>73</v>
      </c>
      <c r="AL64" t="s">
        <v>74</v>
      </c>
      <c r="AM64" t="s">
        <v>75</v>
      </c>
      <c r="AN64" t="s">
        <v>76</v>
      </c>
      <c r="AO64" t="s">
        <v>77</v>
      </c>
    </row>
    <row r="65" spans="2:41" ht="21" customHeight="1" x14ac:dyDescent="0.15">
      <c r="B65" s="293" t="s">
        <v>25</v>
      </c>
      <c r="C65" s="294">
        <f t="shared" ref="C65:C71" si="18">SUM(E65:P65)</f>
        <v>0</v>
      </c>
      <c r="D65" s="295">
        <f t="shared" ref="D65:D71" si="19">SUM(Q65:AB65)</f>
        <v>0</v>
      </c>
      <c r="E65" s="296"/>
      <c r="F65" s="296"/>
      <c r="G65" s="296"/>
      <c r="H65" s="296"/>
      <c r="I65" s="296"/>
      <c r="J65" s="296"/>
      <c r="K65" s="296"/>
      <c r="L65" s="305"/>
      <c r="M65" s="305"/>
      <c r="N65" s="305"/>
      <c r="O65" s="305"/>
      <c r="P65" s="305"/>
      <c r="Q65" s="305"/>
      <c r="R65" s="305"/>
      <c r="S65" s="305"/>
      <c r="T65" s="305"/>
      <c r="U65" s="305"/>
      <c r="V65" s="305"/>
      <c r="W65" s="306"/>
      <c r="X65" s="306"/>
      <c r="Y65" s="306"/>
      <c r="Z65" s="306"/>
      <c r="AA65" s="306"/>
      <c r="AB65" s="306"/>
    </row>
    <row r="66" spans="2:41" ht="21" customHeight="1" x14ac:dyDescent="0.15">
      <c r="B66" s="293" t="s">
        <v>26</v>
      </c>
      <c r="C66" s="294">
        <f t="shared" si="18"/>
        <v>0</v>
      </c>
      <c r="D66" s="295">
        <f t="shared" si="19"/>
        <v>0</v>
      </c>
      <c r="E66" s="296"/>
      <c r="F66" s="296"/>
      <c r="G66" s="296"/>
      <c r="H66" s="296"/>
      <c r="I66" s="296"/>
      <c r="J66" s="296"/>
      <c r="K66" s="296"/>
      <c r="L66" s="305"/>
      <c r="M66" s="305"/>
      <c r="N66" s="305"/>
      <c r="O66" s="305"/>
      <c r="P66" s="305"/>
      <c r="Q66" s="305"/>
      <c r="R66" s="305"/>
      <c r="S66" s="305"/>
      <c r="T66" s="305"/>
      <c r="U66" s="305"/>
      <c r="V66" s="305"/>
      <c r="W66" s="306"/>
      <c r="X66" s="306"/>
      <c r="Y66" s="306"/>
      <c r="Z66" s="306"/>
      <c r="AA66" s="306"/>
      <c r="AB66" s="306"/>
    </row>
    <row r="67" spans="2:41" ht="21" customHeight="1" x14ac:dyDescent="0.15">
      <c r="B67" s="293" t="s">
        <v>27</v>
      </c>
      <c r="C67" s="294">
        <f t="shared" si="18"/>
        <v>0</v>
      </c>
      <c r="D67" s="295">
        <f t="shared" si="19"/>
        <v>0</v>
      </c>
      <c r="E67" s="296"/>
      <c r="F67" s="296"/>
      <c r="G67" s="296"/>
      <c r="H67" s="296"/>
      <c r="I67" s="296"/>
      <c r="J67" s="296"/>
      <c r="K67" s="296"/>
      <c r="L67" s="305"/>
      <c r="M67" s="305"/>
      <c r="N67" s="305"/>
      <c r="O67" s="305"/>
      <c r="P67" s="305"/>
      <c r="Q67" s="305"/>
      <c r="R67" s="305"/>
      <c r="S67" s="305"/>
      <c r="T67" s="305"/>
      <c r="U67" s="305"/>
      <c r="V67" s="305"/>
      <c r="W67" s="306"/>
      <c r="X67" s="306"/>
      <c r="Y67" s="306"/>
      <c r="Z67" s="306"/>
      <c r="AA67" s="306"/>
      <c r="AB67" s="306"/>
    </row>
    <row r="68" spans="2:41" ht="21" customHeight="1" x14ac:dyDescent="0.15">
      <c r="B68" s="293" t="s">
        <v>28</v>
      </c>
      <c r="C68" s="294">
        <f t="shared" si="18"/>
        <v>0</v>
      </c>
      <c r="D68" s="295">
        <f t="shared" si="19"/>
        <v>0</v>
      </c>
      <c r="E68" s="296"/>
      <c r="F68" s="296"/>
      <c r="G68" s="296"/>
      <c r="H68" s="296"/>
      <c r="I68" s="296"/>
      <c r="J68" s="296"/>
      <c r="K68" s="296"/>
      <c r="L68" s="305"/>
      <c r="M68" s="305"/>
      <c r="N68" s="305"/>
      <c r="O68" s="305"/>
      <c r="P68" s="305"/>
      <c r="Q68" s="305"/>
      <c r="R68" s="305"/>
      <c r="S68" s="305"/>
      <c r="T68" s="305"/>
      <c r="U68" s="305"/>
      <c r="V68" s="305"/>
      <c r="W68" s="306"/>
      <c r="X68" s="306"/>
      <c r="Y68" s="306"/>
      <c r="Z68" s="306"/>
      <c r="AA68" s="306"/>
      <c r="AB68" s="306"/>
    </row>
    <row r="69" spans="2:41" ht="21" customHeight="1" x14ac:dyDescent="0.15">
      <c r="B69" s="293" t="s">
        <v>29</v>
      </c>
      <c r="C69" s="294">
        <f t="shared" si="18"/>
        <v>0</v>
      </c>
      <c r="D69" s="295">
        <f t="shared" si="19"/>
        <v>0</v>
      </c>
      <c r="E69" s="296"/>
      <c r="F69" s="296"/>
      <c r="G69" s="296"/>
      <c r="H69" s="296"/>
      <c r="I69" s="296"/>
      <c r="J69" s="296"/>
      <c r="K69" s="296"/>
      <c r="L69" s="305"/>
      <c r="M69" s="305"/>
      <c r="N69" s="305"/>
      <c r="O69" s="305"/>
      <c r="P69" s="305"/>
      <c r="Q69" s="305"/>
      <c r="R69" s="305"/>
      <c r="S69" s="305"/>
      <c r="T69" s="305"/>
      <c r="U69" s="305"/>
      <c r="V69" s="305"/>
      <c r="W69" s="306"/>
      <c r="X69" s="306"/>
      <c r="Y69" s="306"/>
      <c r="Z69" s="306"/>
      <c r="AA69" s="306"/>
      <c r="AB69" s="306"/>
    </row>
    <row r="70" spans="2:41" ht="21" customHeight="1" x14ac:dyDescent="0.15">
      <c r="B70" s="293" t="s">
        <v>30</v>
      </c>
      <c r="C70" s="294">
        <f t="shared" si="18"/>
        <v>0</v>
      </c>
      <c r="D70" s="295">
        <f t="shared" si="19"/>
        <v>0</v>
      </c>
      <c r="E70" s="296"/>
      <c r="F70" s="296"/>
      <c r="G70" s="296"/>
      <c r="H70" s="296"/>
      <c r="I70" s="296"/>
      <c r="J70" s="296"/>
      <c r="K70" s="296"/>
      <c r="L70" s="305"/>
      <c r="M70" s="305"/>
      <c r="N70" s="305"/>
      <c r="O70" s="305"/>
      <c r="P70" s="305"/>
      <c r="Q70" s="305"/>
      <c r="R70" s="305"/>
      <c r="S70" s="305"/>
      <c r="T70" s="305"/>
      <c r="U70" s="305"/>
      <c r="V70" s="305"/>
      <c r="W70" s="306"/>
      <c r="X70" s="306"/>
      <c r="Y70" s="306"/>
      <c r="Z70" s="306"/>
      <c r="AA70" s="306"/>
      <c r="AB70" s="306"/>
    </row>
    <row r="71" spans="2:41" ht="21" customHeight="1" x14ac:dyDescent="0.15">
      <c r="B71" s="293" t="s">
        <v>31</v>
      </c>
      <c r="C71" s="294">
        <f t="shared" si="18"/>
        <v>0</v>
      </c>
      <c r="D71" s="295">
        <f t="shared" si="19"/>
        <v>0</v>
      </c>
      <c r="E71" s="296"/>
      <c r="F71" s="296"/>
      <c r="G71" s="296"/>
      <c r="H71" s="296"/>
      <c r="I71" s="296"/>
      <c r="J71" s="296"/>
      <c r="K71" s="296"/>
      <c r="L71" s="305"/>
      <c r="M71" s="305"/>
      <c r="N71" s="305"/>
      <c r="O71" s="305"/>
      <c r="P71" s="305"/>
      <c r="Q71" s="305"/>
      <c r="R71" s="305"/>
      <c r="S71" s="305"/>
      <c r="T71" s="305"/>
      <c r="U71" s="305"/>
      <c r="V71" s="305"/>
      <c r="W71" s="306"/>
      <c r="X71" s="306"/>
      <c r="Y71" s="306"/>
      <c r="Z71" s="306"/>
      <c r="AA71" s="306"/>
      <c r="AB71" s="306"/>
    </row>
    <row r="72" spans="2:41" ht="21" customHeight="1" x14ac:dyDescent="0.15">
      <c r="B72" s="297" t="s">
        <v>63</v>
      </c>
      <c r="C72" s="298">
        <f>SUM(C65:C71)</f>
        <v>0</v>
      </c>
      <c r="D72" s="299">
        <f>SUM(D65:D71)</f>
        <v>0</v>
      </c>
      <c r="E72" s="300">
        <f>SUM(E65:E71)</f>
        <v>0</v>
      </c>
      <c r="F72" s="300">
        <f t="shared" ref="F72:AB72" si="20">SUM(F65:F71)</f>
        <v>0</v>
      </c>
      <c r="G72" s="300">
        <f t="shared" si="20"/>
        <v>0</v>
      </c>
      <c r="H72" s="300">
        <f t="shared" si="20"/>
        <v>0</v>
      </c>
      <c r="I72" s="300">
        <f t="shared" si="20"/>
        <v>0</v>
      </c>
      <c r="J72" s="300">
        <f t="shared" si="20"/>
        <v>0</v>
      </c>
      <c r="K72" s="300">
        <f t="shared" si="20"/>
        <v>0</v>
      </c>
      <c r="L72" s="300">
        <f t="shared" si="20"/>
        <v>0</v>
      </c>
      <c r="M72" s="300">
        <f t="shared" si="20"/>
        <v>0</v>
      </c>
      <c r="N72" s="300">
        <f t="shared" si="20"/>
        <v>0</v>
      </c>
      <c r="O72" s="300">
        <f t="shared" si="20"/>
        <v>0</v>
      </c>
      <c r="P72" s="300">
        <f t="shared" si="20"/>
        <v>0</v>
      </c>
      <c r="Q72" s="300">
        <f t="shared" si="20"/>
        <v>0</v>
      </c>
      <c r="R72" s="300">
        <f t="shared" si="20"/>
        <v>0</v>
      </c>
      <c r="S72" s="300">
        <f t="shared" si="20"/>
        <v>0</v>
      </c>
      <c r="T72" s="300">
        <f t="shared" si="20"/>
        <v>0</v>
      </c>
      <c r="U72" s="300">
        <f t="shared" si="20"/>
        <v>0</v>
      </c>
      <c r="V72" s="300">
        <f t="shared" si="20"/>
        <v>0</v>
      </c>
      <c r="W72" s="300">
        <f t="shared" si="20"/>
        <v>0</v>
      </c>
      <c r="X72" s="300">
        <f t="shared" si="20"/>
        <v>0</v>
      </c>
      <c r="Y72" s="300">
        <f t="shared" si="20"/>
        <v>0</v>
      </c>
      <c r="Z72" s="300">
        <f t="shared" si="20"/>
        <v>0</v>
      </c>
      <c r="AA72" s="300">
        <f t="shared" si="20"/>
        <v>0</v>
      </c>
      <c r="AB72" s="300">
        <f t="shared" si="20"/>
        <v>0</v>
      </c>
      <c r="AD72">
        <v>0</v>
      </c>
      <c r="AE72">
        <v>0</v>
      </c>
      <c r="AF72">
        <v>0</v>
      </c>
      <c r="AG72">
        <v>0</v>
      </c>
      <c r="AH72">
        <v>0</v>
      </c>
      <c r="AI72">
        <v>0</v>
      </c>
      <c r="AJ72">
        <v>0</v>
      </c>
      <c r="AK72">
        <v>0</v>
      </c>
      <c r="AL72">
        <v>0</v>
      </c>
      <c r="AM72">
        <v>0</v>
      </c>
      <c r="AN72">
        <v>0</v>
      </c>
      <c r="AO72">
        <v>0</v>
      </c>
    </row>
    <row r="74" spans="2:41" ht="87.2" customHeight="1" x14ac:dyDescent="0.15">
      <c r="B74" s="304"/>
      <c r="C74" s="289" t="s">
        <v>90</v>
      </c>
      <c r="D74" s="290" t="s">
        <v>91</v>
      </c>
      <c r="E74" s="291" t="s">
        <v>92</v>
      </c>
      <c r="F74" s="291" t="s">
        <v>93</v>
      </c>
      <c r="G74" s="291" t="s">
        <v>94</v>
      </c>
      <c r="H74" s="291" t="s">
        <v>95</v>
      </c>
      <c r="I74" s="291" t="s">
        <v>96</v>
      </c>
      <c r="J74" s="291" t="s">
        <v>97</v>
      </c>
      <c r="K74" s="291" t="s">
        <v>98</v>
      </c>
      <c r="L74" s="291" t="s">
        <v>99</v>
      </c>
      <c r="M74" s="291" t="s">
        <v>100</v>
      </c>
      <c r="N74" s="291" t="s">
        <v>101</v>
      </c>
      <c r="O74" s="291" t="s">
        <v>102</v>
      </c>
      <c r="P74" s="291" t="s">
        <v>103</v>
      </c>
      <c r="Q74" s="292" t="s">
        <v>92</v>
      </c>
      <c r="R74" s="292" t="s">
        <v>104</v>
      </c>
      <c r="S74" s="292" t="s">
        <v>105</v>
      </c>
      <c r="T74" s="292" t="s">
        <v>106</v>
      </c>
      <c r="U74" s="292" t="s">
        <v>107</v>
      </c>
      <c r="V74" s="292" t="s">
        <v>108</v>
      </c>
      <c r="W74" s="292" t="s">
        <v>109</v>
      </c>
      <c r="X74" s="292" t="s">
        <v>110</v>
      </c>
      <c r="Y74" s="292" t="s">
        <v>111</v>
      </c>
      <c r="Z74" s="292" t="s">
        <v>112</v>
      </c>
      <c r="AA74" s="292" t="s">
        <v>113</v>
      </c>
      <c r="AB74" s="292" t="s">
        <v>114</v>
      </c>
    </row>
    <row r="75" spans="2:41" ht="21" customHeight="1" x14ac:dyDescent="0.15">
      <c r="B75" s="293" t="s">
        <v>25</v>
      </c>
      <c r="C75" s="294" cm="1">
        <f t="array" ref="C75">INDEX($E75:$P75,1,COUNTA($E75:$P75))</f>
        <v>88</v>
      </c>
      <c r="D75" s="295" cm="1">
        <f t="array" ref="D75">INDEX($Q75:$AB75,1,COUNTA($Q75:$AB75))</f>
        <v>9605.5147230000002</v>
      </c>
      <c r="E75" s="296">
        <v>0</v>
      </c>
      <c r="F75" s="296">
        <v>88</v>
      </c>
      <c r="G75" s="296"/>
      <c r="H75" s="296"/>
      <c r="I75" s="296"/>
      <c r="J75" s="296"/>
      <c r="K75" s="296"/>
      <c r="L75" s="296"/>
      <c r="M75" s="296"/>
      <c r="N75" s="296"/>
      <c r="O75" s="296"/>
      <c r="P75" s="296"/>
      <c r="Q75" s="296">
        <v>0</v>
      </c>
      <c r="R75" s="296">
        <v>9605.5147230000002</v>
      </c>
      <c r="S75" s="305"/>
      <c r="T75" s="305"/>
      <c r="U75" s="305"/>
      <c r="V75" s="305"/>
      <c r="W75" s="306"/>
      <c r="X75" s="306"/>
      <c r="Y75" s="306"/>
      <c r="Z75" s="306"/>
      <c r="AA75" s="306"/>
      <c r="AB75" s="306"/>
    </row>
    <row r="76" spans="2:41" ht="21" customHeight="1" x14ac:dyDescent="0.15">
      <c r="B76" s="293" t="s">
        <v>26</v>
      </c>
      <c r="C76" s="294" cm="1">
        <f t="array" ref="C76">INDEX($E76:$P76,1,COUNTA($E76:$P76))</f>
        <v>96</v>
      </c>
      <c r="D76" s="295" cm="1">
        <f t="array" ref="D76">INDEX($Q76:$AB76,1,COUNTA($Q76:$AB76))</f>
        <v>5172.4446349999998</v>
      </c>
      <c r="E76" s="296">
        <v>0</v>
      </c>
      <c r="F76" s="296">
        <v>96</v>
      </c>
      <c r="G76" s="296"/>
      <c r="H76" s="296"/>
      <c r="I76" s="296"/>
      <c r="J76" s="296"/>
      <c r="K76" s="296"/>
      <c r="L76" s="296"/>
      <c r="M76" s="296"/>
      <c r="N76" s="296"/>
      <c r="O76" s="296"/>
      <c r="P76" s="296"/>
      <c r="Q76" s="296">
        <v>0</v>
      </c>
      <c r="R76" s="296">
        <v>5172.4446349999998</v>
      </c>
      <c r="S76" s="305"/>
      <c r="T76" s="305"/>
      <c r="U76" s="305"/>
      <c r="V76" s="305"/>
      <c r="W76" s="306"/>
      <c r="X76" s="306"/>
      <c r="Y76" s="306"/>
      <c r="Z76" s="306"/>
      <c r="AA76" s="306"/>
      <c r="AB76" s="306"/>
    </row>
    <row r="77" spans="2:41" ht="21" customHeight="1" x14ac:dyDescent="0.15">
      <c r="B77" s="293" t="s">
        <v>27</v>
      </c>
      <c r="C77" s="294" cm="1">
        <f t="array" ref="C77">INDEX($E77:$P77,1,COUNTA($E77:$P77))</f>
        <v>18</v>
      </c>
      <c r="D77" s="295" cm="1">
        <f t="array" ref="D77">INDEX($Q77:$AB77,1,COUNTA($Q77:$AB77))</f>
        <v>636.53207999999995</v>
      </c>
      <c r="E77" s="296">
        <v>0</v>
      </c>
      <c r="F77" s="296">
        <v>18</v>
      </c>
      <c r="G77" s="296"/>
      <c r="H77" s="296"/>
      <c r="I77" s="296"/>
      <c r="J77" s="296"/>
      <c r="K77" s="296"/>
      <c r="L77" s="296"/>
      <c r="M77" s="296"/>
      <c r="N77" s="296"/>
      <c r="O77" s="296"/>
      <c r="P77" s="296"/>
      <c r="Q77" s="296">
        <v>0</v>
      </c>
      <c r="R77" s="296">
        <v>636.53207999999995</v>
      </c>
      <c r="S77" s="305"/>
      <c r="T77" s="305"/>
      <c r="U77" s="305"/>
      <c r="V77" s="305"/>
      <c r="W77" s="306"/>
      <c r="X77" s="306"/>
      <c r="Y77" s="306"/>
      <c r="Z77" s="306"/>
      <c r="AA77" s="306"/>
      <c r="AB77" s="306"/>
    </row>
    <row r="78" spans="2:41" ht="21" customHeight="1" x14ac:dyDescent="0.15">
      <c r="B78" s="293" t="s">
        <v>28</v>
      </c>
      <c r="C78" s="294" cm="1">
        <f t="array" ref="C78">INDEX($E78:$P78,1,COUNTA($E78:$P78))</f>
        <v>25</v>
      </c>
      <c r="D78" s="295" cm="1">
        <f t="array" ref="D78">INDEX($Q78:$AB78,1,COUNTA($Q78:$AB78))</f>
        <v>2002.0807090000001</v>
      </c>
      <c r="E78" s="296">
        <v>0</v>
      </c>
      <c r="F78" s="296">
        <v>25</v>
      </c>
      <c r="G78" s="296"/>
      <c r="H78" s="296"/>
      <c r="I78" s="296"/>
      <c r="J78" s="296"/>
      <c r="K78" s="296"/>
      <c r="L78" s="296"/>
      <c r="M78" s="296"/>
      <c r="N78" s="296"/>
      <c r="O78" s="296"/>
      <c r="P78" s="296"/>
      <c r="Q78" s="296">
        <v>0</v>
      </c>
      <c r="R78" s="296">
        <v>2002.0807090000001</v>
      </c>
      <c r="S78" s="305"/>
      <c r="T78" s="305"/>
      <c r="U78" s="305"/>
      <c r="V78" s="305"/>
      <c r="W78" s="306"/>
      <c r="X78" s="306"/>
      <c r="Y78" s="306"/>
      <c r="Z78" s="306"/>
      <c r="AA78" s="306"/>
      <c r="AB78" s="306"/>
    </row>
    <row r="79" spans="2:41" ht="21" customHeight="1" x14ac:dyDescent="0.15">
      <c r="B79" s="293" t="s">
        <v>29</v>
      </c>
      <c r="C79" s="294" cm="1">
        <f t="array" ref="C79">INDEX($E79:$P79,1,COUNTA($E79:$P79))</f>
        <v>72</v>
      </c>
      <c r="D79" s="295" cm="1">
        <f t="array" ref="D79">INDEX($Q79:$AB79,1,COUNTA($Q79:$AB79))</f>
        <v>3829.6504850000001</v>
      </c>
      <c r="E79" s="296">
        <v>0</v>
      </c>
      <c r="F79" s="296">
        <v>72</v>
      </c>
      <c r="G79" s="296"/>
      <c r="H79" s="296"/>
      <c r="I79" s="296"/>
      <c r="J79" s="296"/>
      <c r="K79" s="296"/>
      <c r="L79" s="296"/>
      <c r="M79" s="296"/>
      <c r="N79" s="296"/>
      <c r="O79" s="296"/>
      <c r="P79" s="296"/>
      <c r="Q79" s="296">
        <v>0</v>
      </c>
      <c r="R79" s="296">
        <v>3829.6504850000001</v>
      </c>
      <c r="S79" s="305"/>
      <c r="T79" s="305"/>
      <c r="U79" s="305"/>
      <c r="V79" s="305"/>
      <c r="W79" s="306"/>
      <c r="X79" s="306"/>
      <c r="Y79" s="306"/>
      <c r="Z79" s="306"/>
      <c r="AA79" s="306"/>
      <c r="AB79" s="306"/>
    </row>
    <row r="80" spans="2:41" ht="21" customHeight="1" x14ac:dyDescent="0.15">
      <c r="B80" s="293" t="s">
        <v>30</v>
      </c>
      <c r="C80" s="294" cm="1">
        <f t="array" ref="C80">INDEX($E80:$P80,1,COUNTA($E80:$P80))</f>
        <v>0</v>
      </c>
      <c r="D80" s="295" cm="1">
        <f t="array" ref="D80">INDEX($Q80:$AB80,1,COUNTA($Q80:$AB80))</f>
        <v>0</v>
      </c>
      <c r="E80" s="296">
        <v>0</v>
      </c>
      <c r="F80" s="296">
        <v>0</v>
      </c>
      <c r="G80" s="296"/>
      <c r="H80" s="296"/>
      <c r="I80" s="296"/>
      <c r="J80" s="296"/>
      <c r="K80" s="296"/>
      <c r="L80" s="296"/>
      <c r="M80" s="296"/>
      <c r="N80" s="296"/>
      <c r="O80" s="296"/>
      <c r="P80" s="296"/>
      <c r="Q80" s="296">
        <v>0</v>
      </c>
      <c r="R80" s="296">
        <v>0</v>
      </c>
      <c r="S80" s="305"/>
      <c r="T80" s="305"/>
      <c r="U80" s="305"/>
      <c r="V80" s="305"/>
      <c r="W80" s="306"/>
      <c r="X80" s="306"/>
      <c r="Y80" s="306"/>
      <c r="Z80" s="306"/>
      <c r="AA80" s="306"/>
      <c r="AB80" s="306"/>
    </row>
    <row r="81" spans="2:28" ht="21" customHeight="1" x14ac:dyDescent="0.15">
      <c r="B81" s="293" t="s">
        <v>31</v>
      </c>
      <c r="C81" s="294" cm="1">
        <f t="array" ref="C81">INDEX($E81:$P81,1,COUNTA($E81:$P81))</f>
        <v>5</v>
      </c>
      <c r="D81" s="295" cm="1">
        <f t="array" ref="D81">INDEX($Q81:$AB81,1,COUNTA($Q81:$AB81))</f>
        <v>1166.0063680000001</v>
      </c>
      <c r="E81" s="296">
        <v>0</v>
      </c>
      <c r="F81" s="296">
        <v>5</v>
      </c>
      <c r="G81" s="296"/>
      <c r="H81" s="296"/>
      <c r="I81" s="296"/>
      <c r="J81" s="296"/>
      <c r="K81" s="296"/>
      <c r="L81" s="296"/>
      <c r="M81" s="296"/>
      <c r="N81" s="296"/>
      <c r="O81" s="296"/>
      <c r="P81" s="296"/>
      <c r="Q81" s="296">
        <v>0</v>
      </c>
      <c r="R81" s="296">
        <v>1166.0063680000001</v>
      </c>
      <c r="S81" s="305"/>
      <c r="T81" s="305"/>
      <c r="U81" s="305"/>
      <c r="V81" s="305"/>
      <c r="W81" s="306"/>
      <c r="X81" s="306"/>
      <c r="Y81" s="306"/>
      <c r="Z81" s="306"/>
      <c r="AA81" s="306"/>
      <c r="AB81" s="306"/>
    </row>
    <row r="82" spans="2:28" ht="21" customHeight="1" x14ac:dyDescent="0.15">
      <c r="B82" s="297" t="s">
        <v>63</v>
      </c>
      <c r="C82" s="294" cm="1">
        <f t="array" ref="C82">INDEX($E82:$P82,1,COUNTA($E82:$P82))</f>
        <v>304</v>
      </c>
      <c r="D82" s="295" cm="1">
        <f t="array" ref="D82">INDEX($Q82:$AB82,1,COUNTA($Q82:$AB82))</f>
        <v>22412.228999999999</v>
      </c>
      <c r="E82" s="300">
        <v>147</v>
      </c>
      <c r="F82" s="300">
        <f>SUM(F75:F81)</f>
        <v>304</v>
      </c>
      <c r="G82" s="300"/>
      <c r="H82" s="300"/>
      <c r="I82" s="300"/>
      <c r="J82" s="300"/>
      <c r="K82" s="300"/>
      <c r="L82" s="300"/>
      <c r="M82" s="300"/>
      <c r="N82" s="300"/>
      <c r="O82" s="300"/>
      <c r="P82" s="300"/>
      <c r="Q82" s="300">
        <v>13479.198606</v>
      </c>
      <c r="R82" s="300">
        <f>SUM(R75:R81)</f>
        <v>22412.228999999999</v>
      </c>
      <c r="S82" s="300"/>
      <c r="T82" s="300"/>
      <c r="U82" s="300"/>
      <c r="V82" s="300"/>
      <c r="W82" s="300"/>
      <c r="X82" s="300"/>
      <c r="Y82" s="300"/>
      <c r="Z82" s="300"/>
      <c r="AA82" s="300"/>
      <c r="AB82" s="300"/>
    </row>
    <row r="83" spans="2:28" ht="21" customHeight="1" x14ac:dyDescent="0.15">
      <c r="B83" s="307" t="s">
        <v>115</v>
      </c>
    </row>
  </sheetData>
  <sheetProtection sheet="1" formatCells="0" insertHyperlinks="0" autoFilter="0"/>
  <protectedRanges>
    <protectedRange sqref="A1:AZ1048576" name="Range1"/>
  </protectedRanges>
  <phoneticPr fontId="55" type="noConversion"/>
  <hyperlinks>
    <hyperlink ref="E1" r:id="rId1" xr:uid="{00000000-0004-0000-0200-000000000000}"/>
    <hyperlink ref="F1" r:id="rId2" xr:uid="{00000000-0004-0000-0200-000001000000}"/>
    <hyperlink ref="G1" r:id="rId3" xr:uid="{00000000-0004-0000-0200-000002000000}"/>
    <hyperlink ref="I1" r:id="rId4" xr:uid="{00000000-0004-0000-0200-000003000000}"/>
    <hyperlink ref="H1" r:id="rId5" xr:uid="{00000000-0004-0000-0200-000004000000}"/>
    <hyperlink ref="J1" r:id="rId6" xr:uid="{00000000-0004-0000-0200-000005000000}"/>
    <hyperlink ref="K1" r:id="rId7" xr:uid="{00000000-0004-0000-0200-000006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A620"/>
  <sheetViews>
    <sheetView tabSelected="1" zoomScale="60" zoomScaleNormal="60" workbookViewId="0">
      <pane xSplit="4" ySplit="4" topLeftCell="AB171" activePane="bottomRight" state="frozen"/>
      <selection pane="topRight"/>
      <selection pane="bottomLeft"/>
      <selection pane="bottomRight" activeCell="BQ1" sqref="BQ1:BT1048576"/>
    </sheetView>
  </sheetViews>
  <sheetFormatPr defaultColWidth="9" defaultRowHeight="13.5" x14ac:dyDescent="0.15"/>
  <cols>
    <col min="2" max="2" width="15" customWidth="1"/>
    <col min="3" max="4" width="33.875" style="214" customWidth="1"/>
    <col min="6" max="8" width="9" customWidth="1"/>
    <col min="9" max="9" width="11.375" customWidth="1"/>
    <col min="10" max="10" width="9.875" customWidth="1"/>
    <col min="11" max="12" width="9" customWidth="1"/>
    <col min="14" max="14" width="13.125" customWidth="1"/>
    <col min="16" max="16" width="9" style="215"/>
    <col min="17" max="19" width="9" hidden="1" customWidth="1"/>
    <col min="23" max="26" width="9" hidden="1" customWidth="1"/>
    <col min="30" max="40" width="9" customWidth="1"/>
    <col min="41" max="41" width="17.375" customWidth="1"/>
    <col min="42" max="42" width="9" customWidth="1"/>
    <col min="43" max="43" width="16.5" customWidth="1"/>
    <col min="44" max="44" width="24.5" customWidth="1"/>
    <col min="45" max="48" width="9" customWidth="1"/>
    <col min="56" max="68" width="9" customWidth="1"/>
    <col min="69" max="69" width="48.375" style="215" customWidth="1"/>
    <col min="70" max="70" width="30.625" customWidth="1"/>
    <col min="71" max="71" width="10.375" customWidth="1"/>
    <col min="72" max="72" width="9" customWidth="1"/>
    <col min="73" max="73" width="9.375" customWidth="1"/>
    <col min="74" max="74" width="9" customWidth="1"/>
    <col min="75" max="75" width="9.375" customWidth="1"/>
    <col min="76" max="76" width="9" customWidth="1"/>
    <col min="117" max="117" width="12.625"/>
  </cols>
  <sheetData>
    <row r="1" spans="1:131" ht="29.25" x14ac:dyDescent="0.15">
      <c r="A1" s="216"/>
      <c r="B1" s="217" t="s">
        <v>116</v>
      </c>
      <c r="C1" s="218"/>
      <c r="D1" s="218"/>
      <c r="E1" s="216"/>
      <c r="F1" s="216"/>
      <c r="G1" s="219"/>
      <c r="H1" s="219"/>
      <c r="I1" s="220"/>
      <c r="J1" s="220"/>
      <c r="K1" s="220"/>
      <c r="L1" s="220"/>
      <c r="M1" s="219"/>
      <c r="N1" s="219"/>
      <c r="O1" s="216"/>
      <c r="P1" s="221"/>
      <c r="Q1" s="222"/>
      <c r="R1" s="216"/>
      <c r="S1" s="216"/>
      <c r="T1" s="223"/>
      <c r="U1" s="224" t="e">
        <f ca="1">SUMIF(U5:U1053,"&lt;&gt;#N/A")</f>
        <v>#NAME?</v>
      </c>
      <c r="V1" s="224" t="e">
        <f ca="1">SUMIF(V5:V1053,"&lt;&gt;#N/A")</f>
        <v>#NAME?</v>
      </c>
      <c r="W1" s="224"/>
      <c r="X1" s="224"/>
      <c r="Y1" s="224"/>
      <c r="Z1" s="224"/>
      <c r="AA1" s="224" t="e">
        <f t="shared" ref="AA1:AO1" ca="1" si="0">SUMIF(AA5:AA1053,"&lt;&gt;#N/A")</f>
        <v>#NAME?</v>
      </c>
      <c r="AB1" s="224" t="e">
        <f t="shared" ca="1" si="0"/>
        <v>#NAME?</v>
      </c>
      <c r="AC1" s="224" t="e">
        <f t="shared" ca="1" si="0"/>
        <v>#NAME?</v>
      </c>
      <c r="AD1" s="224" t="e">
        <f t="shared" ca="1" si="0"/>
        <v>#NAME?</v>
      </c>
      <c r="AE1" s="224" t="e">
        <f t="shared" ca="1" si="0"/>
        <v>#NAME?</v>
      </c>
      <c r="AF1" s="224" t="e">
        <f t="shared" ca="1" si="0"/>
        <v>#NAME?</v>
      </c>
      <c r="AG1" s="224" t="e">
        <f t="shared" ca="1" si="0"/>
        <v>#NAME?</v>
      </c>
      <c r="AH1" s="224" t="e">
        <f t="shared" ca="1" si="0"/>
        <v>#NAME?</v>
      </c>
      <c r="AI1" s="224" t="e">
        <f t="shared" ca="1" si="0"/>
        <v>#NAME?</v>
      </c>
      <c r="AJ1" s="224" t="e">
        <f t="shared" ca="1" si="0"/>
        <v>#NAME?</v>
      </c>
      <c r="AK1" s="224" t="e">
        <f t="shared" ca="1" si="0"/>
        <v>#NAME?</v>
      </c>
      <c r="AL1" s="224" t="e">
        <f t="shared" ca="1" si="0"/>
        <v>#NAME?</v>
      </c>
      <c r="AM1" s="224" t="e">
        <f t="shared" ca="1" si="0"/>
        <v>#NAME?</v>
      </c>
      <c r="AN1" s="224" t="e">
        <f t="shared" ca="1" si="0"/>
        <v>#NAME?</v>
      </c>
      <c r="AO1" s="224" t="e">
        <f t="shared" ca="1" si="0"/>
        <v>#NAME?</v>
      </c>
      <c r="AP1" s="224"/>
      <c r="AQ1" s="224"/>
      <c r="AR1" s="224"/>
      <c r="AS1" s="224"/>
      <c r="AT1" s="224"/>
      <c r="AU1" s="224"/>
      <c r="AV1" s="224"/>
      <c r="AW1" s="225"/>
      <c r="AX1" s="224" t="e">
        <f t="shared" ref="AX1:BL1" ca="1" si="1">SUMIF(AX5:AX1053,"&lt;&gt;#N/A")</f>
        <v>#NAME?</v>
      </c>
      <c r="AY1" s="224" t="e">
        <f t="shared" ca="1" si="1"/>
        <v>#NAME?</v>
      </c>
      <c r="AZ1" s="224" t="e">
        <f t="shared" ca="1" si="1"/>
        <v>#NAME?</v>
      </c>
      <c r="BA1" s="224" t="e">
        <f t="shared" ca="1" si="1"/>
        <v>#NAME?</v>
      </c>
      <c r="BB1" s="224" t="e">
        <f t="shared" ca="1" si="1"/>
        <v>#NAME?</v>
      </c>
      <c r="BC1" s="224" t="e">
        <f t="shared" ca="1" si="1"/>
        <v>#NAME?</v>
      </c>
      <c r="BD1" s="224" t="e">
        <f t="shared" ca="1" si="1"/>
        <v>#NAME?</v>
      </c>
      <c r="BE1" s="224" t="e">
        <f t="shared" ca="1" si="1"/>
        <v>#NAME?</v>
      </c>
      <c r="BF1" s="224" t="e">
        <f t="shared" ca="1" si="1"/>
        <v>#NAME?</v>
      </c>
      <c r="BG1" s="224" t="e">
        <f t="shared" ca="1" si="1"/>
        <v>#NAME?</v>
      </c>
      <c r="BH1" s="224" t="e">
        <f t="shared" ca="1" si="1"/>
        <v>#NAME?</v>
      </c>
      <c r="BI1" s="224" t="e">
        <f t="shared" ca="1" si="1"/>
        <v>#NAME?</v>
      </c>
      <c r="BJ1" s="224" t="e">
        <f t="shared" ca="1" si="1"/>
        <v>#NAME?</v>
      </c>
      <c r="BK1" s="224" t="e">
        <f t="shared" ca="1" si="1"/>
        <v>#NAME?</v>
      </c>
      <c r="BL1" s="224" t="e">
        <f t="shared" ca="1" si="1"/>
        <v>#NAME?</v>
      </c>
      <c r="BM1" s="224"/>
      <c r="BN1" s="224"/>
      <c r="BO1" s="224"/>
      <c r="BP1" s="224"/>
      <c r="BQ1" s="226"/>
      <c r="BR1" s="224"/>
      <c r="BS1" s="224"/>
      <c r="BT1" s="224"/>
      <c r="BU1" s="224"/>
      <c r="BV1" s="224"/>
      <c r="BW1" s="224"/>
      <c r="BX1" s="224"/>
      <c r="BY1" s="227"/>
      <c r="BZ1" s="227"/>
      <c r="CA1" s="224" t="e">
        <f t="shared" ref="CA1:CL1" ca="1" si="2">SUMIF(CA5:CA1053,"&lt;&gt;#N/A")</f>
        <v>#NAME?</v>
      </c>
      <c r="CB1" s="224" t="e">
        <f t="shared" ca="1" si="2"/>
        <v>#NAME?</v>
      </c>
      <c r="CC1" s="224" t="e">
        <f t="shared" ca="1" si="2"/>
        <v>#NAME?</v>
      </c>
      <c r="CD1" s="224" t="e">
        <f t="shared" ca="1" si="2"/>
        <v>#NAME?</v>
      </c>
      <c r="CE1" s="224" t="e">
        <f t="shared" ca="1" si="2"/>
        <v>#NAME?</v>
      </c>
      <c r="CF1" s="224" t="e">
        <f t="shared" ca="1" si="2"/>
        <v>#NAME?</v>
      </c>
      <c r="CG1" s="224" t="e">
        <f t="shared" ca="1" si="2"/>
        <v>#NAME?</v>
      </c>
      <c r="CH1" s="224" t="e">
        <f t="shared" ca="1" si="2"/>
        <v>#NAME?</v>
      </c>
      <c r="CI1" s="224" t="e">
        <f t="shared" ca="1" si="2"/>
        <v>#NAME?</v>
      </c>
      <c r="CJ1" s="224" t="e">
        <f t="shared" ca="1" si="2"/>
        <v>#NAME?</v>
      </c>
      <c r="CK1" s="224" t="e">
        <f t="shared" ca="1" si="2"/>
        <v>#NAME?</v>
      </c>
      <c r="CL1" s="224" t="e">
        <f t="shared" ca="1" si="2"/>
        <v>#NAME?</v>
      </c>
      <c r="CM1" s="228"/>
      <c r="CN1" s="228"/>
      <c r="CO1" s="228"/>
      <c r="CP1" s="228"/>
      <c r="CQ1" s="228"/>
      <c r="CR1" s="228"/>
      <c r="CS1" s="224"/>
      <c r="CT1" s="224"/>
      <c r="CU1" s="224"/>
      <c r="CV1" s="216"/>
      <c r="CW1" s="216"/>
      <c r="CX1" s="216"/>
      <c r="CY1" s="216"/>
      <c r="CZ1" s="216"/>
      <c r="DA1" s="224" t="e">
        <f t="shared" ref="DA1:DL1" ca="1" si="3">SUMIF(DA5:DA1053,"&lt;&gt;#N/A")</f>
        <v>#NAME?</v>
      </c>
      <c r="DB1" s="224" t="e">
        <f t="shared" ca="1" si="3"/>
        <v>#NAME?</v>
      </c>
      <c r="DC1" s="224" t="e">
        <f t="shared" ca="1" si="3"/>
        <v>#NAME?</v>
      </c>
      <c r="DD1" s="224" t="e">
        <f t="shared" ca="1" si="3"/>
        <v>#NAME?</v>
      </c>
      <c r="DE1" s="224" t="e">
        <f t="shared" ca="1" si="3"/>
        <v>#NAME?</v>
      </c>
      <c r="DF1" s="224" t="e">
        <f t="shared" ca="1" si="3"/>
        <v>#NAME?</v>
      </c>
      <c r="DG1" s="224" t="e">
        <f t="shared" ca="1" si="3"/>
        <v>#NAME?</v>
      </c>
      <c r="DH1" s="224" t="e">
        <f t="shared" ca="1" si="3"/>
        <v>#NAME?</v>
      </c>
      <c r="DI1" s="224" t="e">
        <f t="shared" ca="1" si="3"/>
        <v>#NAME?</v>
      </c>
      <c r="DJ1" s="224" t="e">
        <f t="shared" ca="1" si="3"/>
        <v>#NAME?</v>
      </c>
      <c r="DK1" s="224" t="e">
        <f t="shared" ca="1" si="3"/>
        <v>#NAME?</v>
      </c>
      <c r="DL1" s="224" t="e">
        <f t="shared" ca="1" si="3"/>
        <v>#NAME?</v>
      </c>
      <c r="DM1" s="216"/>
    </row>
    <row r="2" spans="1:131" ht="29.25" x14ac:dyDescent="0.15">
      <c r="A2" s="216"/>
      <c r="B2" s="217"/>
      <c r="C2" s="218"/>
      <c r="D2" s="218"/>
      <c r="E2" s="216"/>
      <c r="F2" s="216"/>
      <c r="G2" s="216"/>
      <c r="H2" s="216"/>
      <c r="I2" s="223"/>
      <c r="J2" s="223"/>
      <c r="K2" s="223"/>
      <c r="L2" s="223"/>
      <c r="M2" s="222"/>
      <c r="N2" s="216"/>
      <c r="O2" s="216"/>
      <c r="P2" s="229"/>
      <c r="Q2" s="216"/>
      <c r="R2" s="216"/>
      <c r="S2" s="216"/>
      <c r="T2" s="223"/>
      <c r="U2" s="224" t="e">
        <f ca="1">SUBTOTAL(9,U5:U1055)</f>
        <v>#NAME?</v>
      </c>
      <c r="V2" s="224" t="e">
        <f ca="1">SUBTOTAL(9,V5:V1055)</f>
        <v>#NAME?</v>
      </c>
      <c r="W2" s="224"/>
      <c r="X2" s="224"/>
      <c r="Y2" s="224"/>
      <c r="Z2" s="224"/>
      <c r="AA2" s="224" t="e">
        <f ca="1">SUBTOTAL(9,AA5:AA1055)</f>
        <v>#NAME?</v>
      </c>
      <c r="AB2" s="224" t="e">
        <f ca="1">SUBTOTAL(9,AB5:AB1055)</f>
        <v>#NAME?</v>
      </c>
      <c r="AC2" s="224">
        <f ca="1">_xlfn.AGGREGATE(9,6,AC5:AC1053)</f>
        <v>570.22730000000001</v>
      </c>
      <c r="AD2" s="224">
        <f t="shared" ref="AD2:AO2" ca="1" si="4">_xlfn.AGGREGATE(9,6,AD5:AD1053)</f>
        <v>1116.3341600000001</v>
      </c>
      <c r="AE2" s="224">
        <f t="shared" ca="1" si="4"/>
        <v>826.80828199999996</v>
      </c>
      <c r="AF2" s="224">
        <f t="shared" ca="1" si="4"/>
        <v>2827.9680727</v>
      </c>
      <c r="AG2" s="224">
        <f t="shared" ca="1" si="4"/>
        <v>194.91249999999999</v>
      </c>
      <c r="AH2" s="224">
        <f t="shared" ca="1" si="4"/>
        <v>775.65949999999998</v>
      </c>
      <c r="AI2" s="224">
        <f t="shared" ca="1" si="4"/>
        <v>2200.2945009999999</v>
      </c>
      <c r="AJ2" s="224">
        <f t="shared" ca="1" si="4"/>
        <v>199.6515</v>
      </c>
      <c r="AK2" s="224">
        <f t="shared" ca="1" si="4"/>
        <v>479.41570000000002</v>
      </c>
      <c r="AL2" s="224">
        <f t="shared" ca="1" si="4"/>
        <v>4806.9205510000002</v>
      </c>
      <c r="AM2" s="224">
        <f t="shared" ca="1" si="4"/>
        <v>0</v>
      </c>
      <c r="AN2" s="224">
        <f t="shared" ca="1" si="4"/>
        <v>0</v>
      </c>
      <c r="AO2" s="224">
        <f t="shared" ca="1" si="4"/>
        <v>13985.6930197</v>
      </c>
      <c r="AP2" s="224"/>
      <c r="AQ2" s="224"/>
      <c r="AR2" s="224"/>
      <c r="AS2" s="224"/>
      <c r="AT2" s="224"/>
      <c r="AU2" s="224"/>
      <c r="AV2" s="224"/>
      <c r="AW2" s="225"/>
      <c r="AX2" s="224" t="e">
        <f ca="1">SUBTOTAL(9,AX5:AX1055)</f>
        <v>#NAME?</v>
      </c>
      <c r="AY2" s="224" t="e">
        <f ca="1">SUBTOTAL(9,AY5:AY1055)</f>
        <v>#NAME?</v>
      </c>
      <c r="AZ2" s="224" t="e">
        <f ca="1">SUBTOTAL(9,AZ5:AZ1055)</f>
        <v>#NAME?</v>
      </c>
      <c r="BA2" s="224" t="e">
        <f ca="1">SUBTOTAL(9,BA5:BA1055)</f>
        <v>#NAME?</v>
      </c>
      <c r="BB2" s="224" t="e">
        <f ca="1">SUBTOTAL(9,BB5:BB1055)</f>
        <v>#NAME?</v>
      </c>
      <c r="BC2" s="224">
        <f ca="1">_xlfn.AGGREGATE(9,6,BC5:BC1053)</f>
        <v>1690.669787</v>
      </c>
      <c r="BD2" s="224">
        <f t="shared" ref="BD2:BL2" ca="1" si="5">_xlfn.AGGREGATE(9,6,BD5:BD1053)</f>
        <v>1085.358614</v>
      </c>
      <c r="BE2" s="224">
        <f t="shared" ca="1" si="5"/>
        <v>1565.272792</v>
      </c>
      <c r="BF2" s="224">
        <f t="shared" ca="1" si="5"/>
        <v>2267.1459749999999</v>
      </c>
      <c r="BG2" s="224">
        <f t="shared" ca="1" si="5"/>
        <v>444.86272000000002</v>
      </c>
      <c r="BH2" s="224">
        <f t="shared" ca="1" si="5"/>
        <v>1053.26414045</v>
      </c>
      <c r="BI2" s="224">
        <f t="shared" ca="1" si="5"/>
        <v>1739.99668</v>
      </c>
      <c r="BJ2" s="224">
        <f t="shared" ca="1" si="5"/>
        <v>727.12099999999998</v>
      </c>
      <c r="BK2" s="224">
        <f t="shared" ca="1" si="5"/>
        <v>878.49600999999996</v>
      </c>
      <c r="BL2" s="224">
        <f t="shared" ca="1" si="5"/>
        <v>4023.3894</v>
      </c>
      <c r="BM2" s="224"/>
      <c r="BN2" s="224"/>
      <c r="BO2" s="224"/>
      <c r="BP2" s="224"/>
      <c r="BQ2" s="230"/>
      <c r="BR2" s="224"/>
      <c r="BS2" s="224"/>
      <c r="BT2" s="224"/>
      <c r="BU2" s="224"/>
      <c r="BV2" s="224"/>
      <c r="BW2" s="224"/>
      <c r="BX2" s="224"/>
      <c r="BY2" s="227"/>
      <c r="BZ2" s="227"/>
      <c r="CA2" s="224">
        <f t="shared" ref="CA2:CL2" ca="1" si="6">_xlfn.AGGREGATE(9,6,CA5:CA1053)</f>
        <v>181.146253</v>
      </c>
      <c r="CB2" s="224">
        <f t="shared" ca="1" si="6"/>
        <v>278.34199999999998</v>
      </c>
      <c r="CC2" s="224">
        <f t="shared" ca="1" si="6"/>
        <v>114.56</v>
      </c>
      <c r="CD2" s="224">
        <f t="shared" ca="1" si="6"/>
        <v>129.116792</v>
      </c>
      <c r="CE2" s="224">
        <f t="shared" ca="1" si="6"/>
        <v>144.70169999999999</v>
      </c>
      <c r="CF2" s="224">
        <f t="shared" ca="1" si="6"/>
        <v>0</v>
      </c>
      <c r="CG2" s="224">
        <f t="shared" ca="1" si="6"/>
        <v>0</v>
      </c>
      <c r="CH2" s="224">
        <f t="shared" ca="1" si="6"/>
        <v>0</v>
      </c>
      <c r="CI2" s="224">
        <f t="shared" ca="1" si="6"/>
        <v>0</v>
      </c>
      <c r="CJ2" s="224">
        <f t="shared" ca="1" si="6"/>
        <v>0</v>
      </c>
      <c r="CK2" s="224">
        <f t="shared" ca="1" si="6"/>
        <v>0</v>
      </c>
      <c r="CL2" s="224">
        <f t="shared" ca="1" si="6"/>
        <v>0</v>
      </c>
      <c r="CM2" s="228"/>
      <c r="CN2" s="228"/>
      <c r="CO2" s="228"/>
      <c r="CP2" s="228"/>
      <c r="CQ2" s="228"/>
      <c r="CR2" s="228"/>
      <c r="CS2" s="224"/>
      <c r="CT2" s="224"/>
      <c r="CU2" s="224"/>
      <c r="CV2" s="216"/>
      <c r="CW2" s="216"/>
      <c r="CX2" s="216"/>
      <c r="CY2" s="216"/>
      <c r="CZ2" s="216"/>
      <c r="DA2" s="224">
        <f t="shared" ref="DA2:DL2" ca="1" si="7">_xlfn.AGGREGATE(9,6,DA5:DA1053)</f>
        <v>650.99246800000003</v>
      </c>
      <c r="DB2" s="224">
        <f t="shared" ca="1" si="7"/>
        <v>3030.1978089999998</v>
      </c>
      <c r="DC2" s="224">
        <f t="shared" ca="1" si="7"/>
        <v>413.65685999999999</v>
      </c>
      <c r="DD2" s="224">
        <f t="shared" ca="1" si="7"/>
        <v>1444.2297169999999</v>
      </c>
      <c r="DE2" s="224">
        <f t="shared" ca="1" si="7"/>
        <v>458.22778099999999</v>
      </c>
      <c r="DF2" s="224">
        <f t="shared" ca="1" si="7"/>
        <v>0</v>
      </c>
      <c r="DG2" s="224">
        <f t="shared" ca="1" si="7"/>
        <v>0</v>
      </c>
      <c r="DH2" s="224">
        <f t="shared" ca="1" si="7"/>
        <v>0</v>
      </c>
      <c r="DI2" s="224">
        <f t="shared" ca="1" si="7"/>
        <v>0</v>
      </c>
      <c r="DJ2" s="224">
        <f t="shared" ca="1" si="7"/>
        <v>0</v>
      </c>
      <c r="DK2" s="224">
        <f t="shared" ca="1" si="7"/>
        <v>0</v>
      </c>
      <c r="DL2" s="224">
        <f t="shared" ca="1" si="7"/>
        <v>0</v>
      </c>
      <c r="DM2" s="216"/>
    </row>
    <row r="3" spans="1:131" ht="29.25" hidden="1" x14ac:dyDescent="0.15">
      <c r="A3" s="216"/>
      <c r="B3" s="217"/>
      <c r="C3" s="231"/>
      <c r="D3" s="218"/>
      <c r="E3" s="216"/>
      <c r="F3" s="216"/>
      <c r="G3" s="216"/>
      <c r="H3" s="216"/>
      <c r="I3" s="223"/>
      <c r="J3" s="223"/>
      <c r="K3" s="223"/>
      <c r="L3" s="223"/>
      <c r="M3" s="232" t="s">
        <v>117</v>
      </c>
      <c r="N3" s="216"/>
      <c r="O3" s="216"/>
      <c r="P3" s="233" t="s">
        <v>118</v>
      </c>
      <c r="Q3" s="216"/>
      <c r="R3" s="216"/>
      <c r="S3" s="216"/>
      <c r="T3" s="223"/>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4"/>
      <c r="AV3" s="224"/>
      <c r="AW3" s="225"/>
      <c r="AX3" s="224"/>
      <c r="AY3" s="224"/>
      <c r="AZ3" s="224"/>
      <c r="BA3" s="224"/>
      <c r="BB3" s="224"/>
      <c r="BC3" s="224"/>
      <c r="BD3" s="224"/>
      <c r="BE3" s="224"/>
      <c r="BF3" s="224"/>
      <c r="BG3" s="224"/>
      <c r="BH3" s="224"/>
      <c r="BI3" s="224"/>
      <c r="BJ3" s="224"/>
      <c r="BK3" s="224"/>
      <c r="BL3" s="224"/>
      <c r="BM3" s="224"/>
      <c r="BN3" s="224"/>
      <c r="BO3" s="224"/>
      <c r="BP3" s="224"/>
      <c r="BQ3" s="230"/>
      <c r="BR3" s="224"/>
      <c r="BS3" s="224"/>
      <c r="BT3" s="224"/>
      <c r="BU3" s="224"/>
      <c r="BV3" s="224"/>
      <c r="BW3" s="224"/>
      <c r="BX3" s="224"/>
      <c r="BY3" s="227"/>
      <c r="BZ3" s="227"/>
      <c r="CA3" s="227"/>
      <c r="CB3" s="228"/>
      <c r="CC3" s="228"/>
      <c r="CD3" s="228"/>
      <c r="CE3" s="228"/>
      <c r="CF3" s="228"/>
      <c r="CG3" s="228"/>
      <c r="CH3" s="228"/>
      <c r="CI3" s="228"/>
      <c r="CJ3" s="228"/>
      <c r="CK3" s="228"/>
      <c r="CL3" s="228"/>
      <c r="CM3" s="228"/>
      <c r="CN3" s="228"/>
      <c r="CO3" s="228"/>
      <c r="CP3" s="228"/>
      <c r="CQ3" s="228"/>
      <c r="CR3" s="228"/>
      <c r="CS3" s="224"/>
      <c r="CT3" s="224"/>
      <c r="CU3" s="224"/>
      <c r="CV3" s="216"/>
      <c r="CW3" s="216"/>
      <c r="CX3" s="216"/>
      <c r="CY3" s="216"/>
      <c r="CZ3" s="216"/>
      <c r="DA3" s="234"/>
      <c r="DB3" s="216"/>
      <c r="DC3" s="216"/>
      <c r="DD3" s="216"/>
      <c r="DE3" s="216"/>
      <c r="DF3" s="216"/>
      <c r="DG3" s="216"/>
      <c r="DH3" s="216"/>
      <c r="DI3" s="216"/>
      <c r="DJ3" s="216"/>
      <c r="DK3" s="216"/>
      <c r="DL3" s="216"/>
      <c r="DM3" s="216"/>
    </row>
    <row r="4" spans="1:131" ht="105" x14ac:dyDescent="0.15">
      <c r="A4" s="235" t="s">
        <v>119</v>
      </c>
      <c r="B4" s="235" t="s">
        <v>120</v>
      </c>
      <c r="C4" s="235" t="s">
        <v>121</v>
      </c>
      <c r="D4" s="235" t="s">
        <v>122</v>
      </c>
      <c r="E4" s="236" t="s">
        <v>123</v>
      </c>
      <c r="F4" s="236" t="s">
        <v>124</v>
      </c>
      <c r="G4" s="236" t="s">
        <v>125</v>
      </c>
      <c r="H4" s="236" t="s">
        <v>126</v>
      </c>
      <c r="I4" s="237" t="s">
        <v>127</v>
      </c>
      <c r="J4" s="238" t="s">
        <v>128</v>
      </c>
      <c r="K4" s="239" t="s">
        <v>129</v>
      </c>
      <c r="L4" s="239" t="s">
        <v>129</v>
      </c>
      <c r="M4" s="235" t="s">
        <v>130</v>
      </c>
      <c r="N4" s="235" t="s">
        <v>131</v>
      </c>
      <c r="O4" s="235" t="s">
        <v>132</v>
      </c>
      <c r="P4" s="240" t="s">
        <v>133</v>
      </c>
      <c r="Q4" s="235" t="s">
        <v>129</v>
      </c>
      <c r="R4" s="235" t="s">
        <v>129</v>
      </c>
      <c r="S4" s="235" t="s">
        <v>129</v>
      </c>
      <c r="T4" s="237" t="s">
        <v>134</v>
      </c>
      <c r="U4" s="241" t="s">
        <v>135</v>
      </c>
      <c r="V4" s="241" t="s">
        <v>136</v>
      </c>
      <c r="W4" s="235" t="s">
        <v>129</v>
      </c>
      <c r="X4" s="235" t="s">
        <v>129</v>
      </c>
      <c r="Y4" s="235" t="s">
        <v>129</v>
      </c>
      <c r="Z4" s="235" t="s">
        <v>129</v>
      </c>
      <c r="AA4" s="242" t="s">
        <v>137</v>
      </c>
      <c r="AB4" s="242" t="s">
        <v>138</v>
      </c>
      <c r="AC4" s="242" t="s">
        <v>139</v>
      </c>
      <c r="AD4" s="242" t="s">
        <v>140</v>
      </c>
      <c r="AE4" s="242" t="s">
        <v>141</v>
      </c>
      <c r="AF4" s="242" t="s">
        <v>142</v>
      </c>
      <c r="AG4" s="242" t="s">
        <v>143</v>
      </c>
      <c r="AH4" s="242" t="s">
        <v>144</v>
      </c>
      <c r="AI4" s="242" t="s">
        <v>145</v>
      </c>
      <c r="AJ4" s="242" t="s">
        <v>146</v>
      </c>
      <c r="AK4" s="242" t="s">
        <v>147</v>
      </c>
      <c r="AL4" s="242" t="s">
        <v>148</v>
      </c>
      <c r="AM4" s="243" t="s">
        <v>149</v>
      </c>
      <c r="AN4" s="243" t="s">
        <v>150</v>
      </c>
      <c r="AO4" s="244" t="s">
        <v>151</v>
      </c>
      <c r="AP4" s="244"/>
      <c r="AQ4" s="245"/>
      <c r="AR4" s="246"/>
      <c r="AS4" s="235" t="s">
        <v>129</v>
      </c>
      <c r="AT4" s="235" t="s">
        <v>129</v>
      </c>
      <c r="AU4" s="235" t="s">
        <v>129</v>
      </c>
      <c r="AV4" s="235" t="s">
        <v>129</v>
      </c>
      <c r="AW4" s="237" t="s">
        <v>152</v>
      </c>
      <c r="AX4" s="241" t="s">
        <v>153</v>
      </c>
      <c r="AY4" s="241" t="s">
        <v>154</v>
      </c>
      <c r="AZ4" s="241" t="s">
        <v>155</v>
      </c>
      <c r="BA4" s="242" t="s">
        <v>156</v>
      </c>
      <c r="BB4" s="242" t="s">
        <v>157</v>
      </c>
      <c r="BC4" s="242" t="s">
        <v>158</v>
      </c>
      <c r="BD4" s="242" t="s">
        <v>159</v>
      </c>
      <c r="BE4" s="242" t="s">
        <v>160</v>
      </c>
      <c r="BF4" s="242" t="s">
        <v>161</v>
      </c>
      <c r="BG4" s="242" t="s">
        <v>162</v>
      </c>
      <c r="BH4" s="242" t="s">
        <v>163</v>
      </c>
      <c r="BI4" s="242" t="s">
        <v>164</v>
      </c>
      <c r="BJ4" s="242" t="s">
        <v>165</v>
      </c>
      <c r="BK4" s="242" t="s">
        <v>166</v>
      </c>
      <c r="BL4" s="242" t="s">
        <v>167</v>
      </c>
      <c r="BM4" s="242"/>
      <c r="BN4" s="242"/>
      <c r="BO4" s="242"/>
      <c r="BP4" s="242"/>
      <c r="BQ4" s="240" t="s">
        <v>172</v>
      </c>
      <c r="BR4" s="235" t="s">
        <v>173</v>
      </c>
      <c r="BS4" s="247"/>
      <c r="BT4" s="248" t="s">
        <v>174</v>
      </c>
      <c r="BU4" s="248" t="s">
        <v>175</v>
      </c>
      <c r="BV4" s="248" t="s">
        <v>176</v>
      </c>
      <c r="BW4" s="249" t="s">
        <v>177</v>
      </c>
      <c r="BX4" s="250"/>
      <c r="BY4" s="250"/>
      <c r="BZ4" s="250"/>
      <c r="CA4" s="251" t="s">
        <v>178</v>
      </c>
      <c r="CB4" s="251" t="s">
        <v>179</v>
      </c>
      <c r="CC4" s="251" t="s">
        <v>180</v>
      </c>
      <c r="CD4" s="251" t="s">
        <v>181</v>
      </c>
      <c r="CE4" s="251" t="s">
        <v>182</v>
      </c>
      <c r="CF4" s="252" t="s">
        <v>183</v>
      </c>
      <c r="CG4" s="252" t="s">
        <v>184</v>
      </c>
      <c r="CH4" s="252" t="s">
        <v>185</v>
      </c>
      <c r="CI4" s="252" t="s">
        <v>186</v>
      </c>
      <c r="CJ4" s="252" t="s">
        <v>187</v>
      </c>
      <c r="CK4" s="252" t="s">
        <v>188</v>
      </c>
      <c r="CL4" s="252" t="s">
        <v>189</v>
      </c>
      <c r="CT4" s="178"/>
      <c r="CU4" s="178"/>
      <c r="CV4" s="178"/>
      <c r="DA4" s="252" t="s">
        <v>190</v>
      </c>
      <c r="DB4" s="252" t="s">
        <v>191</v>
      </c>
      <c r="DC4" s="252" t="s">
        <v>192</v>
      </c>
      <c r="DD4" s="252" t="s">
        <v>193</v>
      </c>
      <c r="DE4" s="252" t="s">
        <v>194</v>
      </c>
      <c r="DF4" s="252" t="s">
        <v>195</v>
      </c>
      <c r="DG4" s="252" t="s">
        <v>196</v>
      </c>
      <c r="DH4" s="253" t="s">
        <v>197</v>
      </c>
      <c r="DI4" s="252" t="s">
        <v>198</v>
      </c>
      <c r="DJ4" s="252" t="s">
        <v>199</v>
      </c>
      <c r="DK4" s="252" t="s">
        <v>200</v>
      </c>
      <c r="DL4" s="252" t="s">
        <v>201</v>
      </c>
      <c r="DM4" s="216"/>
      <c r="DN4" s="216"/>
      <c r="DO4" s="216"/>
      <c r="DP4" s="216"/>
      <c r="DQ4" s="216"/>
      <c r="DR4" s="216"/>
      <c r="DS4" s="216"/>
      <c r="DT4" s="216"/>
      <c r="DU4" s="216"/>
      <c r="DV4" s="216"/>
      <c r="DW4" s="216"/>
      <c r="DX4" s="216"/>
      <c r="DY4" s="216"/>
      <c r="DZ4" s="216"/>
      <c r="EA4" s="4"/>
    </row>
    <row r="5" spans="1:131" ht="20.25" x14ac:dyDescent="0.15">
      <c r="A5" s="254">
        <v>1</v>
      </c>
      <c r="B5" s="254" t="s">
        <v>25</v>
      </c>
      <c r="C5" s="255" t="e" cm="1">
        <f t="array" aca="1" ref="C5" ca="1">_xlfn.XLOOKUP($A5&amp;$B5,'[1]产值及收款计划（2026）'!$A:$A&amp;'[1]产值及收款计划（2026）'!$B:$B,'[1]产值及收款计划（2026）'!C:C)</f>
        <v>#NAME?</v>
      </c>
      <c r="D5" s="255" t="e" cm="1">
        <f t="array" aca="1" ref="D5" ca="1">_xlfn.XLOOKUP($A5&amp;$B5,'[1]产值及收款计划（2026）'!$A:$A&amp;'[1]产值及收款计划（2026）'!$B:$B,'[1]产值及收款计划（2026）'!D:D)</f>
        <v>#NAME?</v>
      </c>
      <c r="E5" s="256" t="e" cm="1">
        <f t="array" aca="1" ref="E5" ca="1">_xlfn.XLOOKUP($A5&amp;$B5,'[1]产值及收款计划（2026）'!$A:$A&amp;'[1]产值及收款计划（2026）'!$B:$B,'[1]产值及收款计划（2026）'!E:E)</f>
        <v>#NAME?</v>
      </c>
      <c r="F5" s="256" t="e" cm="1">
        <f t="array" aca="1" ref="F5" ca="1">_xlfn.XLOOKUP($A5&amp;$B5,'[1]产值及收款计划（2026）'!$A:$A&amp;'[1]产值及收款计划（2026）'!$B:$B,'[1]产值及收款计划（2026）'!F:F)</f>
        <v>#NAME?</v>
      </c>
      <c r="G5" s="256" t="e" cm="1">
        <f t="array" aca="1" ref="G5" ca="1">_xlfn.XLOOKUP($A5&amp;$B5,'[1]产值及收款计划（2026）'!$A:$A&amp;'[1]产值及收款计划（2026）'!$B:$B,'[1]产值及收款计划（2026）'!G:G)</f>
        <v>#NAME?</v>
      </c>
      <c r="H5" s="256" t="e" cm="1">
        <f t="array" aca="1" ref="H5" ca="1">_xlfn.XLOOKUP($A5&amp;$B5,'[1]产值及收款计划（2026）'!$A:$A&amp;'[1]产值及收款计划（2026）'!$B:$B,'[1]产值及收款计划（2026）'!H:H)</f>
        <v>#NAME?</v>
      </c>
      <c r="I5" s="257" t="e" cm="1">
        <f t="array" aca="1" ref="I5" ca="1">_xlfn.XLOOKUP($A5&amp;$B5,'[1]产值及收款计划（2026）'!$A:$A&amp;'[1]产值及收款计划（2026）'!$B:$B,'[1]产值及收款计划（2026）'!I:I)</f>
        <v>#NAME?</v>
      </c>
      <c r="J5" s="258" t="e" cm="1">
        <f t="array" aca="1" ref="J5" ca="1">_xlfn.XLOOKUP($A5&amp;$B5,'[1]产值及收款计划（2026）'!$A:$A&amp;'[1]产值及收款计划（2026）'!$B:$B,'[1]产值及收款计划（2026）'!J:J)</f>
        <v>#NAME?</v>
      </c>
      <c r="K5" s="256" t="e" cm="1">
        <f t="array" aca="1" ref="K5" ca="1">_xlfn.XLOOKUP($A5&amp;$B5,'[1]产值及收款计划（2026）'!$A:$A&amp;'[1]产值及收款计划（2026）'!$B:$B,'[1]产值及收款计划（2026）'!K:K)</f>
        <v>#NAME?</v>
      </c>
      <c r="L5" s="256" t="e" cm="1">
        <f t="array" aca="1" ref="L5" ca="1">_xlfn.XLOOKUP($A5&amp;$B5,'[1]产值及收款计划（2026）'!$A:$A&amp;'[1]产值及收款计划（2026）'!$B:$B,'[1]产值及收款计划（2026）'!L:L)</f>
        <v>#NAME?</v>
      </c>
      <c r="M5" s="256" t="e" cm="1">
        <f t="array" aca="1" ref="M5" ca="1">_xlfn.XLOOKUP($A5&amp;$B5,'[1]产值及收款计划（2026）'!$A:$A&amp;'[1]产值及收款计划（2026）'!$B:$B,'[1]产值及收款计划（2026）'!M:M)</f>
        <v>#NAME?</v>
      </c>
      <c r="N5" s="256" t="e" cm="1">
        <f t="array" aca="1" ref="N5" ca="1">_xlfn.XLOOKUP($A5&amp;$B5,'[1]产值及收款计划（2026）'!$A:$A&amp;'[1]产值及收款计划（2026）'!$B:$B,'[1]产值及收款计划（2026）'!N:N)</f>
        <v>#NAME?</v>
      </c>
      <c r="O5" s="256" t="e" cm="1">
        <f t="array" aca="1" ref="O5" ca="1">_xlfn.XLOOKUP($A5&amp;$B5,'[1]产值及收款计划（2026）'!$A:$A&amp;'[1]产值及收款计划（2026）'!$B:$B,'[1]产值及收款计划（2026）'!O:O)</f>
        <v>#NAME?</v>
      </c>
      <c r="P5" s="255" t="e" cm="1">
        <f t="array" aca="1" ref="P5" ca="1">_xlfn.XLOOKUP($A5&amp;$B5,'[1]产值及收款计划（2026）'!$A:$A&amp;'[1]产值及收款计划（2026）'!$B:$B,'[1]产值及收款计划（2026）'!P:P)</f>
        <v>#NAME?</v>
      </c>
      <c r="Q5" s="256" t="e" cm="1">
        <f t="array" aca="1" ref="Q5" ca="1">_xlfn.XLOOKUP($A5&amp;$B5,'[1]产值及收款计划（2026）'!$A:$A&amp;'[1]产值及收款计划（2026）'!$B:$B,'[1]产值及收款计划（2026）'!Q:Q)</f>
        <v>#NAME?</v>
      </c>
      <c r="R5" s="256" t="e" cm="1">
        <f t="array" aca="1" ref="R5" ca="1">_xlfn.XLOOKUP($A5&amp;$B5,'[1]产值及收款计划（2026）'!$A:$A&amp;'[1]产值及收款计划（2026）'!$B:$B,'[1]产值及收款计划（2026）'!R:R)</f>
        <v>#NAME?</v>
      </c>
      <c r="S5" s="256" t="e" cm="1">
        <f t="array" aca="1" ref="S5" ca="1">_xlfn.XLOOKUP($A5&amp;$B5,'[1]产值及收款计划（2026）'!$A:$A&amp;'[1]产值及收款计划（2026）'!$B:$B,'[1]产值及收款计划（2026）'!S:S)</f>
        <v>#NAME?</v>
      </c>
      <c r="T5" s="256" t="e" cm="1">
        <f t="array" aca="1" ref="T5" ca="1">_xlfn.XLOOKUP($A5&amp;$B5,'[1]产值及收款计划（2026）'!$A:$A&amp;'[1]产值及收款计划（2026）'!$B:$B,'[1]产值及收款计划（2026）'!T:T)</f>
        <v>#NAME?</v>
      </c>
      <c r="U5" s="256" t="e" cm="1">
        <f t="array" aca="1" ref="U5" ca="1">_xlfn.XLOOKUP($A5&amp;$B5,'[1]产值及收款计划（2026）'!$A:$A&amp;'[1]产值及收款计划（2026）'!$B:$B,'[1]产值及收款计划（2026）'!U:U)</f>
        <v>#NAME?</v>
      </c>
      <c r="V5" s="256" t="e" cm="1">
        <f t="array" aca="1" ref="V5" ca="1">_xlfn.XLOOKUP($A5&amp;$B5,'[1]产值及收款计划（2026）'!$A:$A&amp;'[1]产值及收款计划（2026）'!$B:$B,'[1]产值及收款计划（2026）'!V:V)</f>
        <v>#NAME?</v>
      </c>
      <c r="W5" s="256" t="e" cm="1">
        <f t="array" aca="1" ref="W5" ca="1">_xlfn.XLOOKUP($A5&amp;$B5,'[1]产值及收款计划（2026）'!$A:$A&amp;'[1]产值及收款计划（2026）'!$B:$B,'[1]产值及收款计划（2026）'!W:W)</f>
        <v>#NAME?</v>
      </c>
      <c r="X5" s="256" t="e" cm="1">
        <f t="array" aca="1" ref="X5" ca="1">_xlfn.XLOOKUP($A5&amp;$B5,'[1]产值及收款计划（2026）'!$A:$A&amp;'[1]产值及收款计划（2026）'!$B:$B,'[1]产值及收款计划（2026）'!X:X)</f>
        <v>#NAME?</v>
      </c>
      <c r="Y5" s="256" t="e" cm="1">
        <f t="array" aca="1" ref="Y5" ca="1">_xlfn.XLOOKUP($A5&amp;$B5,'[1]产值及收款计划（2026）'!$A:$A&amp;'[1]产值及收款计划（2026）'!$B:$B,'[1]产值及收款计划（2026）'!Y:Y)</f>
        <v>#NAME?</v>
      </c>
      <c r="Z5" s="256" t="e" cm="1">
        <f t="array" aca="1" ref="Z5" ca="1">_xlfn.XLOOKUP($A5&amp;$B5,'[1]产值及收款计划（2026）'!$A:$A&amp;'[1]产值及收款计划（2026）'!$B:$B,'[1]产值及收款计划（2026）'!Z:Z)</f>
        <v>#NAME?</v>
      </c>
      <c r="AA5" s="256" t="e" cm="1">
        <f t="array" aca="1" ref="AA5" ca="1">_xlfn.XLOOKUP($A5&amp;$B5,'[1]产值及收款计划（2026）'!$A:$A&amp;'[1]产值及收款计划（2026）'!$B:$B,'[1]产值及收款计划（2026）'!AA:AA)</f>
        <v>#NAME?</v>
      </c>
      <c r="AB5" s="256" t="e" cm="1">
        <f t="array" aca="1" ref="AB5" ca="1">_xlfn.XLOOKUP($A5&amp;$B5,'[1]产值及收款计划（2026）'!$A:$A&amp;'[1]产值及收款计划（2026）'!$B:$B,'[1]产值及收款计划（2026）'!AB:AB)</f>
        <v>#NAME?</v>
      </c>
      <c r="AC5" s="256" t="e" cm="1">
        <f t="array" aca="1" ref="AC5" ca="1">_xlfn.XLOOKUP($A5&amp;$B5,'[1]产值及收款计划（2026）'!$A:$A&amp;'[1]产值及收款计划（2026）'!$B:$B,'[1]产值及收款计划（2026）'!AC:AC)</f>
        <v>#NAME?</v>
      </c>
      <c r="AD5" s="256" t="e" cm="1">
        <f t="array" aca="1" ref="AD5" ca="1">_xlfn.XLOOKUP($A5&amp;$B5,'[1]产值及收款计划（2026）'!$A:$A&amp;'[1]产值及收款计划（2026）'!$B:$B,'[1]产值及收款计划（2026）'!AD:AD)</f>
        <v>#NAME?</v>
      </c>
      <c r="AE5" s="256" t="e" cm="1">
        <f t="array" aca="1" ref="AE5" ca="1">_xlfn.XLOOKUP($A5&amp;$B5,'[1]产值及收款计划（2026）'!$A:$A&amp;'[1]产值及收款计划（2026）'!$B:$B,'[1]产值及收款计划（2026）'!AE:AE)</f>
        <v>#NAME?</v>
      </c>
      <c r="AF5" s="256" t="e" cm="1">
        <f t="array" aca="1" ref="AF5" ca="1">_xlfn.XLOOKUP($A5&amp;$B5,'[1]产值及收款计划（2026）'!$A:$A&amp;'[1]产值及收款计划（2026）'!$B:$B,'[1]产值及收款计划（2026）'!AF:AF)</f>
        <v>#NAME?</v>
      </c>
      <c r="AG5" s="256" t="e" cm="1">
        <f t="array" aca="1" ref="AG5" ca="1">_xlfn.XLOOKUP($A5&amp;$B5,'[1]产值及收款计划（2026）'!$A:$A&amp;'[1]产值及收款计划（2026）'!$B:$B,'[1]产值及收款计划（2026）'!AG:AG)</f>
        <v>#NAME?</v>
      </c>
      <c r="AH5" s="256" t="e" cm="1">
        <f t="array" aca="1" ref="AH5" ca="1">_xlfn.XLOOKUP($A5&amp;$B5,'[1]产值及收款计划（2026）'!$A:$A&amp;'[1]产值及收款计划（2026）'!$B:$B,'[1]产值及收款计划（2026）'!AH:AH)</f>
        <v>#NAME?</v>
      </c>
      <c r="AI5" s="256" t="e" cm="1">
        <f t="array" aca="1" ref="AI5" ca="1">_xlfn.XLOOKUP($A5&amp;$B5,'[1]产值及收款计划（2026）'!$A:$A&amp;'[1]产值及收款计划（2026）'!$B:$B,'[1]产值及收款计划（2026）'!AI:AI)</f>
        <v>#NAME?</v>
      </c>
      <c r="AJ5" s="256" t="e" cm="1">
        <f t="array" aca="1" ref="AJ5" ca="1">_xlfn.XLOOKUP($A5&amp;$B5,'[1]产值及收款计划（2026）'!$A:$A&amp;'[1]产值及收款计划（2026）'!$B:$B,'[1]产值及收款计划（2026）'!AJ:AJ)</f>
        <v>#NAME?</v>
      </c>
      <c r="AK5" s="256" t="e" cm="1">
        <f t="array" aca="1" ref="AK5" ca="1">_xlfn.XLOOKUP($A5&amp;$B5,'[1]产值及收款计划（2026）'!$A:$A&amp;'[1]产值及收款计划（2026）'!$B:$B,'[1]产值及收款计划（2026）'!AK:AK)</f>
        <v>#NAME?</v>
      </c>
      <c r="AL5" s="256" t="e" cm="1">
        <f t="array" aca="1" ref="AL5" ca="1">_xlfn.XLOOKUP($A5&amp;$B5,'[1]产值及收款计划（2026）'!$A:$A&amp;'[1]产值及收款计划（2026）'!$B:$B,'[1]产值及收款计划（2026）'!AL:AL)</f>
        <v>#NAME?</v>
      </c>
      <c r="AM5" s="256" t="e" cm="1">
        <f t="array" aca="1" ref="AM5" ca="1">_xlfn.LET(_xlpm.勾选月份状态数组,TRANSPOSE('PPT(12-15页）-TOP10'!$A$3:$A$14),_xlpm.选择数据区,IF('PPT(12-15页）-TOP10'!$E$3="收款",$BA5:$BL5,$AA5:$AL5),SUM(_xlfn._xlws.FILTER(_xlpm.选择数据区,_xlpm.勾选月份状态数组,"")))</f>
        <v>#NAME?</v>
      </c>
      <c r="AN5" s="256" t="e" cm="1">
        <f t="array" aca="1" ref="AN5" ca="1">_xlfn.LET(_xlpm.勾选月份状态数组,TRANSPOSE('PPT(12-15页）-TOP10'!$A$3:$A$14),_xlpm.选择数据区,IF('PPT(12-15页）-TOP10'!$E$3="收款",$DA5:$DL5,$CA5:$CL5),SUM(_xlfn._xlws.FILTER(_xlpm.选择数据区,_xlpm.勾选月份状态数组,"")))</f>
        <v>#NAME?</v>
      </c>
      <c r="AO5" s="256" t="e">
        <f ca="1">SUM(CA5:CC5)+SUM(AD5:AL5)</f>
        <v>#NAME?</v>
      </c>
      <c r="AP5" s="256"/>
      <c r="AQ5" s="256"/>
      <c r="AR5" s="256"/>
      <c r="AS5" s="256" t="e" cm="1">
        <f t="array" aca="1" ref="AS5" ca="1">_xlfn.XLOOKUP($A5&amp;$B5,'[1]产值及收款计划（2026）'!$A:$A&amp;'[1]产值及收款计划（2026）'!$B:$B,'[1]产值及收款计划（2026）'!AS:AS)</f>
        <v>#NAME?</v>
      </c>
      <c r="AT5" s="256" t="e" cm="1">
        <f t="array" aca="1" ref="AT5" ca="1">_xlfn.XLOOKUP($A5&amp;$B5,'[1]产值及收款计划（2026）'!$A:$A&amp;'[1]产值及收款计划（2026）'!$B:$B,'[1]产值及收款计划（2026）'!AT:AT)</f>
        <v>#NAME?</v>
      </c>
      <c r="AU5" s="256" t="e" cm="1">
        <f t="array" aca="1" ref="AU5" ca="1">_xlfn.XLOOKUP($A5&amp;$B5,'[1]产值及收款计划（2026）'!$A:$A&amp;'[1]产值及收款计划（2026）'!$B:$B,'[1]产值及收款计划（2026）'!AU:AU)</f>
        <v>#NAME?</v>
      </c>
      <c r="AV5" s="256" t="e" cm="1">
        <f t="array" aca="1" ref="AV5" ca="1">_xlfn.XLOOKUP($A5&amp;$B5,'[1]产值及收款计划（2026）'!$A:$A&amp;'[1]产值及收款计划（2026）'!$B:$B,'[1]产值及收款计划（2026）'!AV:AV)</f>
        <v>#NAME?</v>
      </c>
      <c r="AW5" s="256" t="e" cm="1">
        <f t="array" aca="1" ref="AW5" ca="1">_xlfn.XLOOKUP($A5&amp;$B5,'[1]产值及收款计划（2026）'!$A:$A&amp;'[1]产值及收款计划（2026）'!$B:$B,'[1]产值及收款计划（2026）'!AW:AW)</f>
        <v>#NAME?</v>
      </c>
      <c r="AX5" s="256" t="e" cm="1">
        <f t="array" aca="1" ref="AX5" ca="1">_xlfn.XLOOKUP($A5&amp;$B5,'[1]产值及收款计划（2026）'!$A:$A&amp;'[1]产值及收款计划（2026）'!$B:$B,'[1]产值及收款计划（2026）'!AX:AX)</f>
        <v>#NAME?</v>
      </c>
      <c r="AY5" s="256" t="e" cm="1">
        <f t="array" aca="1" ref="AY5" ca="1">_xlfn.XLOOKUP($A5&amp;$B5,'[1]产值及收款计划（2026）'!$A:$A&amp;'[1]产值及收款计划（2026）'!$B:$B,'[1]产值及收款计划（2026）'!AY:AY)</f>
        <v>#NAME?</v>
      </c>
      <c r="AZ5" s="256" t="e" cm="1">
        <f t="array" aca="1" ref="AZ5" ca="1">_xlfn.XLOOKUP($A5&amp;$B5,'[1]产值及收款计划（2026）'!$A:$A&amp;'[1]产值及收款计划（2026）'!$B:$B,'[1]产值及收款计划（2026）'!AZ:AZ)</f>
        <v>#NAME?</v>
      </c>
      <c r="BA5" s="256" t="e" cm="1">
        <f t="array" aca="1" ref="BA5" ca="1">_xlfn.XLOOKUP($A5&amp;$B5,'[1]产值及收款计划（2026）'!$A:$A&amp;'[1]产值及收款计划（2026）'!$B:$B,'[1]产值及收款计划（2026）'!BA:BA)</f>
        <v>#NAME?</v>
      </c>
      <c r="BB5" s="256" t="e" cm="1">
        <f t="array" aca="1" ref="BB5" ca="1">_xlfn.XLOOKUP($A5&amp;$B5,'[1]产值及收款计划（2026）'!$A:$A&amp;'[1]产值及收款计划（2026）'!$B:$B,'[1]产值及收款计划（2026）'!BB:BB)</f>
        <v>#NAME?</v>
      </c>
      <c r="BC5" s="256" t="e" cm="1">
        <f t="array" aca="1" ref="BC5" ca="1">_xlfn.XLOOKUP($A5&amp;$B5,'[1]产值及收款计划（2026）'!$A:$A&amp;'[1]产值及收款计划（2026）'!$B:$B,'[1]产值及收款计划（2026）'!BC:BC)</f>
        <v>#NAME?</v>
      </c>
      <c r="BD5" s="256" t="e" cm="1">
        <f t="array" aca="1" ref="BD5" ca="1">_xlfn.XLOOKUP($A5&amp;$B5,'[1]产值及收款计划（2026）'!$A:$A&amp;'[1]产值及收款计划（2026）'!$B:$B,'[1]产值及收款计划（2026）'!BD:BD)</f>
        <v>#NAME?</v>
      </c>
      <c r="BE5" s="256" t="e" cm="1">
        <f t="array" aca="1" ref="BE5" ca="1">_xlfn.XLOOKUP($A5&amp;$B5,'[1]产值及收款计划（2026）'!$A:$A&amp;'[1]产值及收款计划（2026）'!$B:$B,'[1]产值及收款计划（2026）'!BE:BE)</f>
        <v>#NAME?</v>
      </c>
      <c r="BF5" s="256" t="e" cm="1">
        <f t="array" aca="1" ref="BF5" ca="1">_xlfn.XLOOKUP($A5&amp;$B5,'[1]产值及收款计划（2026）'!$A:$A&amp;'[1]产值及收款计划（2026）'!$B:$B,'[1]产值及收款计划（2026）'!BF:BF)</f>
        <v>#NAME?</v>
      </c>
      <c r="BG5" s="256" t="e" cm="1">
        <f t="array" aca="1" ref="BG5" ca="1">_xlfn.XLOOKUP($A5&amp;$B5,'[1]产值及收款计划（2026）'!$A:$A&amp;'[1]产值及收款计划（2026）'!$B:$B,'[1]产值及收款计划（2026）'!BG:BG)</f>
        <v>#NAME?</v>
      </c>
      <c r="BH5" s="256" t="e" cm="1">
        <f t="array" aca="1" ref="BH5" ca="1">_xlfn.XLOOKUP($A5&amp;$B5,'[1]产值及收款计划（2026）'!$A:$A&amp;'[1]产值及收款计划（2026）'!$B:$B,'[1]产值及收款计划（2026）'!BH:BH)</f>
        <v>#NAME?</v>
      </c>
      <c r="BI5" s="256" t="e" cm="1">
        <f t="array" aca="1" ref="BI5" ca="1">_xlfn.XLOOKUP($A5&amp;$B5,'[1]产值及收款计划（2026）'!$A:$A&amp;'[1]产值及收款计划（2026）'!$B:$B,'[1]产值及收款计划（2026）'!BI:BI)</f>
        <v>#NAME?</v>
      </c>
      <c r="BJ5" s="256" t="e" cm="1">
        <f t="array" aca="1" ref="BJ5" ca="1">_xlfn.XLOOKUP($A5&amp;$B5,'[1]产值及收款计划（2026）'!$A:$A&amp;'[1]产值及收款计划（2026）'!$B:$B,'[1]产值及收款计划（2026）'!BJ:BJ)</f>
        <v>#NAME?</v>
      </c>
      <c r="BK5" s="256" t="e" cm="1">
        <f t="array" aca="1" ref="BK5" ca="1">_xlfn.XLOOKUP($A5&amp;$B5,'[1]产值及收款计划（2026）'!$A:$A&amp;'[1]产值及收款计划（2026）'!$B:$B,'[1]产值及收款计划（2026）'!BK:BK)</f>
        <v>#NAME?</v>
      </c>
      <c r="BL5" s="256" t="e" cm="1">
        <f t="array" aca="1" ref="BL5" ca="1">_xlfn.XLOOKUP($A5&amp;$B5,'[1]产值及收款计划（2026）'!$A:$A&amp;'[1]产值及收款计划（2026）'!$B:$B,'[1]产值及收款计划（2026）'!BL:BL)</f>
        <v>#NAME?</v>
      </c>
      <c r="BM5" s="256"/>
      <c r="BN5" s="256"/>
      <c r="BO5" s="256"/>
      <c r="BP5" s="256"/>
      <c r="BQ5" s="255" t="e" cm="1">
        <f t="array" aca="1" ref="BQ5" ca="1">_xlfn.XLOOKUP($A5&amp;$B5,'[1]产值及收款计划（2026）'!$A:$A&amp;'[1]产值及收款计划（2026）'!$B:$B,'[1]产值及收款计划（2026）'!BQ:BQ)</f>
        <v>#NAME?</v>
      </c>
      <c r="BR5" s="256" t="e" cm="1">
        <f t="array" aca="1" ref="BR5" ca="1">_xlfn.XLOOKUP($A5&amp;$B5,'[1]产值及收款计划（2026）'!$A:$A&amp;'[1]产值及收款计划（2026）'!$B:$B,'[1]产值及收款计划（2026）'!BR:BR)</f>
        <v>#NAME?</v>
      </c>
      <c r="BS5" s="259" t="s">
        <v>25</v>
      </c>
      <c r="BT5" s="260">
        <f ca="1">SUMIFS($AP:$AP,$B:$B,$BS5,$AO:$AO,BT$4)</f>
        <v>0</v>
      </c>
      <c r="BU5" s="260">
        <f ca="1">SUMIFS($AP:$AP,$B:$B,$BS5,$AO:$AO,BU$4)</f>
        <v>0</v>
      </c>
      <c r="BV5" s="260">
        <f ca="1">SUMIFS($AP:$AP,$B:$B,$BS5,$AO:$AO,BV$4)</f>
        <v>0</v>
      </c>
      <c r="BW5" s="261">
        <f ca="1">SUM(BT5:BV5)</f>
        <v>0</v>
      </c>
      <c r="CA5" s="256" t="e" cm="1">
        <f t="array" aca="1" ref="CA5" ca="1">_xlfn.XLOOKUP($A5&amp;$B5,'[1]产值及收款计划（2026）'!$A:$A&amp;'[1]产值及收款计划（2026）'!$B:$B,'[1]产值及收款计划（2026）'!CA:CA)</f>
        <v>#NAME?</v>
      </c>
      <c r="CB5" s="256" t="e" cm="1">
        <f t="array" aca="1" ref="CB5" ca="1">_xlfn.XLOOKUP($A5&amp;$B5,'[1]产值及收款计划（2026）'!$A:$A&amp;'[1]产值及收款计划（2026）'!$B:$B,'[1]产值及收款计划（2026）'!CB:CB)</f>
        <v>#NAME?</v>
      </c>
      <c r="CC5" s="256" t="e" cm="1">
        <f t="array" aca="1" ref="CC5" ca="1">_xlfn.XLOOKUP($A5&amp;$B5,'[1]产值及收款计划（2026）'!$A:$A&amp;'[1]产值及收款计划（2026）'!$B:$B,'[1]产值及收款计划（2026）'!CC:CC)</f>
        <v>#NAME?</v>
      </c>
      <c r="CD5" s="256" t="e" cm="1">
        <f t="array" aca="1" ref="CD5" ca="1">_xlfn.XLOOKUP($A5&amp;$B5,'[1]产值及收款计划（2026）'!$A:$A&amp;'[1]产值及收款计划（2026）'!$B:$B,'[1]产值及收款计划（2026）'!CD:CD)</f>
        <v>#NAME?</v>
      </c>
      <c r="CE5" s="256" t="e" cm="1">
        <f t="array" aca="1" ref="CE5" ca="1">_xlfn.XLOOKUP($A5&amp;$B5,'[1]产值及收款计划（2026）'!$A:$A&amp;'[1]产值及收款计划（2026）'!$B:$B,'[1]产值及收款计划（2026）'!CE:CE)</f>
        <v>#NAME?</v>
      </c>
      <c r="CF5" s="256" t="e" cm="1">
        <f t="array" aca="1" ref="CF5" ca="1">_xlfn.XLOOKUP($A5&amp;$B5,'[1]产值及收款计划（2026）'!$A:$A&amp;'[1]产值及收款计划（2026）'!$B:$B,'[1]产值及收款计划（2026）'!CF:CF)</f>
        <v>#NAME?</v>
      </c>
      <c r="CG5" s="256" t="e" cm="1">
        <f t="array" aca="1" ref="CG5" ca="1">_xlfn.XLOOKUP($A5&amp;$B5,'[1]产值及收款计划（2026）'!$A:$A&amp;'[1]产值及收款计划（2026）'!$B:$B,'[1]产值及收款计划（2026）'!CG:CG)</f>
        <v>#NAME?</v>
      </c>
      <c r="CH5" s="256" t="e" cm="1">
        <f t="array" aca="1" ref="CH5" ca="1">_xlfn.XLOOKUP($A5&amp;$B5,'[1]产值及收款计划（2026）'!$A:$A&amp;'[1]产值及收款计划（2026）'!$B:$B,'[1]产值及收款计划（2026）'!CH:CH)</f>
        <v>#NAME?</v>
      </c>
      <c r="CI5" s="256" t="e" cm="1">
        <f t="array" aca="1" ref="CI5" ca="1">_xlfn.XLOOKUP($A5&amp;$B5,'[1]产值及收款计划（2026）'!$A:$A&amp;'[1]产值及收款计划（2026）'!$B:$B,'[1]产值及收款计划（2026）'!CI:CI)</f>
        <v>#NAME?</v>
      </c>
      <c r="CJ5" s="256" t="e" cm="1">
        <f t="array" aca="1" ref="CJ5" ca="1">_xlfn.XLOOKUP($A5&amp;$B5,'[1]产值及收款计划（2026）'!$A:$A&amp;'[1]产值及收款计划（2026）'!$B:$B,'[1]产值及收款计划（2026）'!CJ:CJ)</f>
        <v>#NAME?</v>
      </c>
      <c r="CK5" s="256" t="e" cm="1">
        <f t="array" aca="1" ref="CK5" ca="1">_xlfn.XLOOKUP($A5&amp;$B5,'[1]产值及收款计划（2026）'!$A:$A&amp;'[1]产值及收款计划（2026）'!$B:$B,'[1]产值及收款计划（2026）'!CK:CK)</f>
        <v>#NAME?</v>
      </c>
      <c r="CL5" s="256" t="e" cm="1">
        <f t="array" aca="1" ref="CL5" ca="1">_xlfn.XLOOKUP($A5&amp;$B5,'[1]产值及收款计划（2026）'!$A:$A&amp;'[1]产值及收款计划（2026）'!$B:$B,'[1]产值及收款计划（2026）'!CL:CL)</f>
        <v>#NAME?</v>
      </c>
      <c r="DA5" s="256" t="e" cm="1">
        <f t="array" aca="1" ref="DA5" ca="1">_xlfn.XLOOKUP($A5&amp;$B5,'[1]产值及收款计划（2026）'!$A:$A&amp;'[1]产值及收款计划（2026）'!$B:$B,'[1]产值及收款计划（2026）'!DA:DA)</f>
        <v>#NAME?</v>
      </c>
      <c r="DB5" s="256" t="e" cm="1">
        <f t="array" aca="1" ref="DB5" ca="1">_xlfn.XLOOKUP($A5&amp;$B5,'[1]产值及收款计划（2026）'!$A:$A&amp;'[1]产值及收款计划（2026）'!$B:$B,'[1]产值及收款计划（2026）'!DB:DB)</f>
        <v>#NAME?</v>
      </c>
      <c r="DC5" s="256" t="e" cm="1">
        <f t="array" aca="1" ref="DC5" ca="1">_xlfn.XLOOKUP($A5&amp;$B5,'[1]产值及收款计划（2026）'!$A:$A&amp;'[1]产值及收款计划（2026）'!$B:$B,'[1]产值及收款计划（2026）'!DC:DC)</f>
        <v>#NAME?</v>
      </c>
      <c r="DD5" s="256" t="e" cm="1">
        <f t="array" aca="1" ref="DD5" ca="1">_xlfn.XLOOKUP($A5&amp;$B5,'[1]产值及收款计划（2026）'!$A:$A&amp;'[1]产值及收款计划（2026）'!$B:$B,'[1]产值及收款计划（2026）'!DD:DD)</f>
        <v>#NAME?</v>
      </c>
      <c r="DE5" s="256" t="e" cm="1">
        <f t="array" aca="1" ref="DE5" ca="1">_xlfn.XLOOKUP($A5&amp;$B5,'[1]产值及收款计划（2026）'!$A:$A&amp;'[1]产值及收款计划（2026）'!$B:$B,'[1]产值及收款计划（2026）'!DE:DE)</f>
        <v>#NAME?</v>
      </c>
      <c r="DF5" s="256" t="e" cm="1">
        <f t="array" aca="1" ref="DF5" ca="1">_xlfn.XLOOKUP($A5&amp;$B5,'[1]产值及收款计划（2026）'!$A:$A&amp;'[1]产值及收款计划（2026）'!$B:$B,'[1]产值及收款计划（2026）'!DF:DF)</f>
        <v>#NAME?</v>
      </c>
      <c r="DG5" s="256" t="e" cm="1">
        <f t="array" aca="1" ref="DG5" ca="1">_xlfn.XLOOKUP($A5&amp;$B5,'[1]产值及收款计划（2026）'!$A:$A&amp;'[1]产值及收款计划（2026）'!$B:$B,'[1]产值及收款计划（2026）'!DG:DG)</f>
        <v>#NAME?</v>
      </c>
      <c r="DH5" s="256" t="e" cm="1">
        <f t="array" aca="1" ref="DH5" ca="1">_xlfn.XLOOKUP($A5&amp;$B5,'[1]产值及收款计划（2026）'!$A:$A&amp;'[1]产值及收款计划（2026）'!$B:$B,'[1]产值及收款计划（2026）'!DH:DH)</f>
        <v>#NAME?</v>
      </c>
      <c r="DI5" s="256" t="e" cm="1">
        <f t="array" aca="1" ref="DI5" ca="1">_xlfn.XLOOKUP($A5&amp;$B5,'[1]产值及收款计划（2026）'!$A:$A&amp;'[1]产值及收款计划（2026）'!$B:$B,'[1]产值及收款计划（2026）'!DI:DI)</f>
        <v>#NAME?</v>
      </c>
      <c r="DJ5" s="256" t="e" cm="1">
        <f t="array" aca="1" ref="DJ5" ca="1">_xlfn.XLOOKUP($A5&amp;$B5,'[1]产值及收款计划（2026）'!$A:$A&amp;'[1]产值及收款计划（2026）'!$B:$B,'[1]产值及收款计划（2026）'!DJ:DJ)</f>
        <v>#NAME?</v>
      </c>
      <c r="DK5" s="256" t="e" cm="1">
        <f t="array" aca="1" ref="DK5" ca="1">_xlfn.XLOOKUP($A5&amp;$B5,'[1]产值及收款计划（2026）'!$A:$A&amp;'[1]产值及收款计划（2026）'!$B:$B,'[1]产值及收款计划（2026）'!DK:DK)</f>
        <v>#NAME?</v>
      </c>
      <c r="DL5" s="256" t="e" cm="1">
        <f t="array" aca="1" ref="DL5" ca="1">_xlfn.XLOOKUP($A5&amp;$B5,'[1]产值及收款计划（2026）'!$A:$A&amp;'[1]产值及收款计划（2026）'!$B:$B,'[1]产值及收款计划（2026）'!DL:DL)</f>
        <v>#NAME?</v>
      </c>
      <c r="DM5" s="262"/>
    </row>
    <row r="6" spans="1:131" ht="20.25" x14ac:dyDescent="0.15">
      <c r="A6" s="254">
        <f>A5+1</f>
        <v>2</v>
      </c>
      <c r="B6" s="254" t="s">
        <v>25</v>
      </c>
      <c r="C6" s="255" t="e" cm="1">
        <f t="array" aca="1" ref="C6" ca="1">_xlfn.XLOOKUP($A6&amp;$B6,'[1]产值及收款计划（2026）'!$A:$A&amp;'[1]产值及收款计划（2026）'!$B:$B,'[1]产值及收款计划（2026）'!C:C)</f>
        <v>#NAME?</v>
      </c>
      <c r="D6" s="255" t="e" cm="1">
        <f t="array" aca="1" ref="D6" ca="1">_xlfn.XLOOKUP($A6&amp;$B6,'[1]产值及收款计划（2026）'!$A:$A&amp;'[1]产值及收款计划（2026）'!$B:$B,'[1]产值及收款计划（2026）'!D:D)</f>
        <v>#NAME?</v>
      </c>
      <c r="E6" s="256" t="e" cm="1">
        <f t="array" aca="1" ref="E6" ca="1">_xlfn.XLOOKUP($A6&amp;$B6,'[1]产值及收款计划（2026）'!$A:$A&amp;'[1]产值及收款计划（2026）'!$B:$B,'[1]产值及收款计划（2026）'!E:E)</f>
        <v>#NAME?</v>
      </c>
      <c r="F6" s="256" t="e" cm="1">
        <f t="array" aca="1" ref="F6" ca="1">_xlfn.XLOOKUP($A6&amp;$B6,'[1]产值及收款计划（2026）'!$A:$A&amp;'[1]产值及收款计划（2026）'!$B:$B,'[1]产值及收款计划（2026）'!F:F)</f>
        <v>#NAME?</v>
      </c>
      <c r="G6" s="256" t="e" cm="1">
        <f t="array" aca="1" ref="G6" ca="1">_xlfn.XLOOKUP($A6&amp;$B6,'[1]产值及收款计划（2026）'!$A:$A&amp;'[1]产值及收款计划（2026）'!$B:$B,'[1]产值及收款计划（2026）'!G:G)</f>
        <v>#NAME?</v>
      </c>
      <c r="H6" s="256" t="e" cm="1">
        <f t="array" aca="1" ref="H6" ca="1">_xlfn.XLOOKUP($A6&amp;$B6,'[1]产值及收款计划（2026）'!$A:$A&amp;'[1]产值及收款计划（2026）'!$B:$B,'[1]产值及收款计划（2026）'!H:H)</f>
        <v>#NAME?</v>
      </c>
      <c r="I6" s="257" t="e" cm="1">
        <f t="array" aca="1" ref="I6" ca="1">_xlfn.XLOOKUP($A6&amp;$B6,'[1]产值及收款计划（2026）'!$A:$A&amp;'[1]产值及收款计划（2026）'!$B:$B,'[1]产值及收款计划（2026）'!I:I)</f>
        <v>#NAME?</v>
      </c>
      <c r="J6" s="258" t="e" cm="1">
        <f t="array" aca="1" ref="J6" ca="1">_xlfn.XLOOKUP($A6&amp;$B6,'[1]产值及收款计划（2026）'!$A:$A&amp;'[1]产值及收款计划（2026）'!$B:$B,'[1]产值及收款计划（2026）'!J:J)</f>
        <v>#NAME?</v>
      </c>
      <c r="K6" s="256" t="e" cm="1">
        <f t="array" aca="1" ref="K6" ca="1">_xlfn.XLOOKUP($A6&amp;$B6,'[1]产值及收款计划（2026）'!$A:$A&amp;'[1]产值及收款计划（2026）'!$B:$B,'[1]产值及收款计划（2026）'!K:K)</f>
        <v>#NAME?</v>
      </c>
      <c r="L6" s="256" t="e" cm="1">
        <f t="array" aca="1" ref="L6" ca="1">_xlfn.XLOOKUP($A6&amp;$B6,'[1]产值及收款计划（2026）'!$A:$A&amp;'[1]产值及收款计划（2026）'!$B:$B,'[1]产值及收款计划（2026）'!L:L)</f>
        <v>#NAME?</v>
      </c>
      <c r="M6" s="256" t="e" cm="1">
        <f t="array" aca="1" ref="M6" ca="1">_xlfn.XLOOKUP($A6&amp;$B6,'[1]产值及收款计划（2026）'!$A:$A&amp;'[1]产值及收款计划（2026）'!$B:$B,'[1]产值及收款计划（2026）'!M:M)</f>
        <v>#NAME?</v>
      </c>
      <c r="N6" s="256" t="e" cm="1">
        <f t="array" aca="1" ref="N6" ca="1">_xlfn.XLOOKUP($A6&amp;$B6,'[1]产值及收款计划（2026）'!$A:$A&amp;'[1]产值及收款计划（2026）'!$B:$B,'[1]产值及收款计划（2026）'!N:N)</f>
        <v>#NAME?</v>
      </c>
      <c r="O6" s="256" t="e" cm="1">
        <f t="array" aca="1" ref="O6" ca="1">_xlfn.XLOOKUP($A6&amp;$B6,'[1]产值及收款计划（2026）'!$A:$A&amp;'[1]产值及收款计划（2026）'!$B:$B,'[1]产值及收款计划（2026）'!O:O)</f>
        <v>#NAME?</v>
      </c>
      <c r="P6" s="255" t="e" cm="1">
        <f t="array" aca="1" ref="P6" ca="1">_xlfn.XLOOKUP($A6&amp;$B6,'[1]产值及收款计划（2026）'!$A:$A&amp;'[1]产值及收款计划（2026）'!$B:$B,'[1]产值及收款计划（2026）'!P:P)</f>
        <v>#NAME?</v>
      </c>
      <c r="Q6" s="256" t="e" cm="1">
        <f t="array" aca="1" ref="Q6" ca="1">_xlfn.XLOOKUP($A6&amp;$B6,'[1]产值及收款计划（2026）'!$A:$A&amp;'[1]产值及收款计划（2026）'!$B:$B,'[1]产值及收款计划（2026）'!Q:Q)</f>
        <v>#NAME?</v>
      </c>
      <c r="R6" s="256" t="e" cm="1">
        <f t="array" aca="1" ref="R6" ca="1">_xlfn.XLOOKUP($A6&amp;$B6,'[1]产值及收款计划（2026）'!$A:$A&amp;'[1]产值及收款计划（2026）'!$B:$B,'[1]产值及收款计划（2026）'!R:R)</f>
        <v>#NAME?</v>
      </c>
      <c r="S6" s="256" t="e" cm="1">
        <f t="array" aca="1" ref="S6" ca="1">_xlfn.XLOOKUP($A6&amp;$B6,'[1]产值及收款计划（2026）'!$A:$A&amp;'[1]产值及收款计划（2026）'!$B:$B,'[1]产值及收款计划（2026）'!S:S)</f>
        <v>#NAME?</v>
      </c>
      <c r="T6" s="256" t="e" cm="1">
        <f t="array" aca="1" ref="T6" ca="1">_xlfn.XLOOKUP($A6&amp;$B6,'[1]产值及收款计划（2026）'!$A:$A&amp;'[1]产值及收款计划（2026）'!$B:$B,'[1]产值及收款计划（2026）'!T:T)</f>
        <v>#NAME?</v>
      </c>
      <c r="U6" s="256" t="e" cm="1">
        <f t="array" aca="1" ref="U6" ca="1">_xlfn.XLOOKUP($A6&amp;$B6,'[1]产值及收款计划（2026）'!$A:$A&amp;'[1]产值及收款计划（2026）'!$B:$B,'[1]产值及收款计划（2026）'!U:U)</f>
        <v>#NAME?</v>
      </c>
      <c r="V6" s="256" t="e" cm="1">
        <f t="array" aca="1" ref="V6" ca="1">_xlfn.XLOOKUP($A6&amp;$B6,'[1]产值及收款计划（2026）'!$A:$A&amp;'[1]产值及收款计划（2026）'!$B:$B,'[1]产值及收款计划（2026）'!V:V)</f>
        <v>#NAME?</v>
      </c>
      <c r="W6" s="256" t="e" cm="1">
        <f t="array" aca="1" ref="W6" ca="1">_xlfn.XLOOKUP($A6&amp;$B6,'[1]产值及收款计划（2026）'!$A:$A&amp;'[1]产值及收款计划（2026）'!$B:$B,'[1]产值及收款计划（2026）'!W:W)</f>
        <v>#NAME?</v>
      </c>
      <c r="X6" s="256" t="e" cm="1">
        <f t="array" aca="1" ref="X6" ca="1">_xlfn.XLOOKUP($A6&amp;$B6,'[1]产值及收款计划（2026）'!$A:$A&amp;'[1]产值及收款计划（2026）'!$B:$B,'[1]产值及收款计划（2026）'!X:X)</f>
        <v>#NAME?</v>
      </c>
      <c r="Y6" s="256" t="e" cm="1">
        <f t="array" aca="1" ref="Y6" ca="1">_xlfn.XLOOKUP($A6&amp;$B6,'[1]产值及收款计划（2026）'!$A:$A&amp;'[1]产值及收款计划（2026）'!$B:$B,'[1]产值及收款计划（2026）'!Y:Y)</f>
        <v>#NAME?</v>
      </c>
      <c r="Z6" s="256" t="e" cm="1">
        <f t="array" aca="1" ref="Z6" ca="1">_xlfn.XLOOKUP($A6&amp;$B6,'[1]产值及收款计划（2026）'!$A:$A&amp;'[1]产值及收款计划（2026）'!$B:$B,'[1]产值及收款计划（2026）'!Z:Z)</f>
        <v>#NAME?</v>
      </c>
      <c r="AA6" s="256" t="e" cm="1">
        <f t="array" aca="1" ref="AA6" ca="1">_xlfn.XLOOKUP($A6&amp;$B6,'[1]产值及收款计划（2026）'!$A:$A&amp;'[1]产值及收款计划（2026）'!$B:$B,'[1]产值及收款计划（2026）'!AA:AA)</f>
        <v>#NAME?</v>
      </c>
      <c r="AB6" s="256" t="e" cm="1">
        <f t="array" aca="1" ref="AB6" ca="1">_xlfn.XLOOKUP($A6&amp;$B6,'[1]产值及收款计划（2026）'!$A:$A&amp;'[1]产值及收款计划（2026）'!$B:$B,'[1]产值及收款计划（2026）'!AB:AB)</f>
        <v>#NAME?</v>
      </c>
      <c r="AC6" s="256" t="e" cm="1">
        <f t="array" aca="1" ref="AC6" ca="1">_xlfn.XLOOKUP($A6&amp;$B6,'[1]产值及收款计划（2026）'!$A:$A&amp;'[1]产值及收款计划（2026）'!$B:$B,'[1]产值及收款计划（2026）'!AC:AC)</f>
        <v>#NAME?</v>
      </c>
      <c r="AD6" s="256" t="e" cm="1">
        <f t="array" aca="1" ref="AD6" ca="1">_xlfn.XLOOKUP($A6&amp;$B6,'[1]产值及收款计划（2026）'!$A:$A&amp;'[1]产值及收款计划（2026）'!$B:$B,'[1]产值及收款计划（2026）'!AD:AD)</f>
        <v>#NAME?</v>
      </c>
      <c r="AE6" s="256" t="e" cm="1">
        <f t="array" aca="1" ref="AE6" ca="1">_xlfn.XLOOKUP($A6&amp;$B6,'[1]产值及收款计划（2026）'!$A:$A&amp;'[1]产值及收款计划（2026）'!$B:$B,'[1]产值及收款计划（2026）'!AE:AE)</f>
        <v>#NAME?</v>
      </c>
      <c r="AF6" s="256" t="e" cm="1">
        <f t="array" aca="1" ref="AF6" ca="1">_xlfn.XLOOKUP($A6&amp;$B6,'[1]产值及收款计划（2026）'!$A:$A&amp;'[1]产值及收款计划（2026）'!$B:$B,'[1]产值及收款计划（2026）'!AF:AF)</f>
        <v>#NAME?</v>
      </c>
      <c r="AG6" s="256" t="e" cm="1">
        <f t="array" aca="1" ref="AG6" ca="1">_xlfn.XLOOKUP($A6&amp;$B6,'[1]产值及收款计划（2026）'!$A:$A&amp;'[1]产值及收款计划（2026）'!$B:$B,'[1]产值及收款计划（2026）'!AG:AG)</f>
        <v>#NAME?</v>
      </c>
      <c r="AH6" s="256" t="e" cm="1">
        <f t="array" aca="1" ref="AH6" ca="1">_xlfn.XLOOKUP($A6&amp;$B6,'[1]产值及收款计划（2026）'!$A:$A&amp;'[1]产值及收款计划（2026）'!$B:$B,'[1]产值及收款计划（2026）'!AH:AH)</f>
        <v>#NAME?</v>
      </c>
      <c r="AI6" s="256" t="e" cm="1">
        <f t="array" aca="1" ref="AI6" ca="1">_xlfn.XLOOKUP($A6&amp;$B6,'[1]产值及收款计划（2026）'!$A:$A&amp;'[1]产值及收款计划（2026）'!$B:$B,'[1]产值及收款计划（2026）'!AI:AI)</f>
        <v>#NAME?</v>
      </c>
      <c r="AJ6" s="256" t="e" cm="1">
        <f t="array" aca="1" ref="AJ6" ca="1">_xlfn.XLOOKUP($A6&amp;$B6,'[1]产值及收款计划（2026）'!$A:$A&amp;'[1]产值及收款计划（2026）'!$B:$B,'[1]产值及收款计划（2026）'!AJ:AJ)</f>
        <v>#NAME?</v>
      </c>
      <c r="AK6" s="256" t="e" cm="1">
        <f t="array" aca="1" ref="AK6" ca="1">_xlfn.XLOOKUP($A6&amp;$B6,'[1]产值及收款计划（2026）'!$A:$A&amp;'[1]产值及收款计划（2026）'!$B:$B,'[1]产值及收款计划（2026）'!AK:AK)</f>
        <v>#NAME?</v>
      </c>
      <c r="AL6" s="256" t="e" cm="1">
        <f t="array" aca="1" ref="AL6" ca="1">_xlfn.XLOOKUP($A6&amp;$B6,'[1]产值及收款计划（2026）'!$A:$A&amp;'[1]产值及收款计划（2026）'!$B:$B,'[1]产值及收款计划（2026）'!AL:AL)</f>
        <v>#NAME?</v>
      </c>
      <c r="AM6" s="263" t="e" cm="1">
        <f t="array" aca="1" ref="AM6" ca="1">_xlfn.LET(_xlpm.勾选月份状态数组,TRANSPOSE('PPT(12-15页）-TOP10'!$A$3:$A$14),_xlpm.选择数据区,IF('PPT(12-15页）-TOP10'!$E$3="收款",$BA6:$BL6,$AA6:$AL6),SUM(_xlfn._xlws.FILTER(_xlpm.选择数据区,_xlpm.勾选月份状态数组,"")))</f>
        <v>#NAME?</v>
      </c>
      <c r="AN6" s="256" t="e" cm="1">
        <f t="array" aca="1" ref="AN6" ca="1">_xlfn.LET(_xlpm.勾选月份状态数组,TRANSPOSE('PPT(12-15页）-TOP10'!$A$3:$A$14),_xlpm.选择数据区,IF('PPT(12-15页）-TOP10'!$E$3="收款",$DA6:$DL6,$CA6:$CL6),SUM(_xlfn._xlws.FILTER(_xlpm.选择数据区,_xlpm.勾选月份状态数组,"")))</f>
        <v>#NAME?</v>
      </c>
      <c r="AO6" s="256" t="e">
        <f ca="1">SUM(CA6:CC6)+SUM(AD6:AL6)</f>
        <v>#NAME?</v>
      </c>
      <c r="AP6" s="256"/>
      <c r="AQ6" s="256"/>
      <c r="AR6" s="256"/>
      <c r="AS6" s="256" t="e" cm="1">
        <f t="array" aca="1" ref="AS6" ca="1">_xlfn.XLOOKUP($A6&amp;$B6,'[1]产值及收款计划（2026）'!$A:$A&amp;'[1]产值及收款计划（2026）'!$B:$B,'[1]产值及收款计划（2026）'!AS:AS)</f>
        <v>#NAME?</v>
      </c>
      <c r="AT6" s="256" t="e" cm="1">
        <f t="array" aca="1" ref="AT6" ca="1">_xlfn.XLOOKUP($A6&amp;$B6,'[1]产值及收款计划（2026）'!$A:$A&amp;'[1]产值及收款计划（2026）'!$B:$B,'[1]产值及收款计划（2026）'!AT:AT)</f>
        <v>#NAME?</v>
      </c>
      <c r="AU6" s="256" t="e" cm="1">
        <f t="array" aca="1" ref="AU6" ca="1">_xlfn.XLOOKUP($A6&amp;$B6,'[1]产值及收款计划（2026）'!$A:$A&amp;'[1]产值及收款计划（2026）'!$B:$B,'[1]产值及收款计划（2026）'!AU:AU)</f>
        <v>#NAME?</v>
      </c>
      <c r="AV6" s="256" t="e" cm="1">
        <f t="array" aca="1" ref="AV6" ca="1">_xlfn.XLOOKUP($A6&amp;$B6,'[1]产值及收款计划（2026）'!$A:$A&amp;'[1]产值及收款计划（2026）'!$B:$B,'[1]产值及收款计划（2026）'!AV:AV)</f>
        <v>#NAME?</v>
      </c>
      <c r="AW6" s="256" t="e" cm="1">
        <f t="array" aca="1" ref="AW6" ca="1">_xlfn.XLOOKUP($A6&amp;$B6,'[1]产值及收款计划（2026）'!$A:$A&amp;'[1]产值及收款计划（2026）'!$B:$B,'[1]产值及收款计划（2026）'!AW:AW)</f>
        <v>#NAME?</v>
      </c>
      <c r="AX6" s="256" t="e" cm="1">
        <f t="array" aca="1" ref="AX6" ca="1">_xlfn.XLOOKUP($A6&amp;$B6,'[1]产值及收款计划（2026）'!$A:$A&amp;'[1]产值及收款计划（2026）'!$B:$B,'[1]产值及收款计划（2026）'!AX:AX)</f>
        <v>#NAME?</v>
      </c>
      <c r="AY6" s="256" t="e" cm="1">
        <f t="array" aca="1" ref="AY6" ca="1">_xlfn.XLOOKUP($A6&amp;$B6,'[1]产值及收款计划（2026）'!$A:$A&amp;'[1]产值及收款计划（2026）'!$B:$B,'[1]产值及收款计划（2026）'!AY:AY)</f>
        <v>#NAME?</v>
      </c>
      <c r="AZ6" s="256" t="e" cm="1">
        <f t="array" aca="1" ref="AZ6" ca="1">_xlfn.XLOOKUP($A6&amp;$B6,'[1]产值及收款计划（2026）'!$A:$A&amp;'[1]产值及收款计划（2026）'!$B:$B,'[1]产值及收款计划（2026）'!AZ:AZ)</f>
        <v>#NAME?</v>
      </c>
      <c r="BA6" s="256" t="e" cm="1">
        <f t="array" aca="1" ref="BA6" ca="1">_xlfn.XLOOKUP($A6&amp;$B6,'[1]产值及收款计划（2026）'!$A:$A&amp;'[1]产值及收款计划（2026）'!$B:$B,'[1]产值及收款计划（2026）'!BA:BA)</f>
        <v>#NAME?</v>
      </c>
      <c r="BB6" s="256" t="e" cm="1">
        <f t="array" aca="1" ref="BB6" ca="1">_xlfn.XLOOKUP($A6&amp;$B6,'[1]产值及收款计划（2026）'!$A:$A&amp;'[1]产值及收款计划（2026）'!$B:$B,'[1]产值及收款计划（2026）'!BB:BB)</f>
        <v>#NAME?</v>
      </c>
      <c r="BC6" s="256" t="e" cm="1">
        <f t="array" aca="1" ref="BC6" ca="1">_xlfn.XLOOKUP($A6&amp;$B6,'[1]产值及收款计划（2026）'!$A:$A&amp;'[1]产值及收款计划（2026）'!$B:$B,'[1]产值及收款计划（2026）'!BC:BC)</f>
        <v>#NAME?</v>
      </c>
      <c r="BD6" s="256" t="e" cm="1">
        <f t="array" aca="1" ref="BD6" ca="1">_xlfn.XLOOKUP($A6&amp;$B6,'[1]产值及收款计划（2026）'!$A:$A&amp;'[1]产值及收款计划（2026）'!$B:$B,'[1]产值及收款计划（2026）'!BD:BD)</f>
        <v>#NAME?</v>
      </c>
      <c r="BE6" s="256" t="e" cm="1">
        <f t="array" aca="1" ref="BE6" ca="1">_xlfn.XLOOKUP($A6&amp;$B6,'[1]产值及收款计划（2026）'!$A:$A&amp;'[1]产值及收款计划（2026）'!$B:$B,'[1]产值及收款计划（2026）'!BE:BE)</f>
        <v>#NAME?</v>
      </c>
      <c r="BF6" s="256" t="e" cm="1">
        <f t="array" aca="1" ref="BF6" ca="1">_xlfn.XLOOKUP($A6&amp;$B6,'[1]产值及收款计划（2026）'!$A:$A&amp;'[1]产值及收款计划（2026）'!$B:$B,'[1]产值及收款计划（2026）'!BF:BF)</f>
        <v>#NAME?</v>
      </c>
      <c r="BG6" s="256" t="e" cm="1">
        <f t="array" aca="1" ref="BG6" ca="1">_xlfn.XLOOKUP($A6&amp;$B6,'[1]产值及收款计划（2026）'!$A:$A&amp;'[1]产值及收款计划（2026）'!$B:$B,'[1]产值及收款计划（2026）'!BG:BG)</f>
        <v>#NAME?</v>
      </c>
      <c r="BH6" s="256" t="e" cm="1">
        <f t="array" aca="1" ref="BH6" ca="1">_xlfn.XLOOKUP($A6&amp;$B6,'[1]产值及收款计划（2026）'!$A:$A&amp;'[1]产值及收款计划（2026）'!$B:$B,'[1]产值及收款计划（2026）'!BH:BH)</f>
        <v>#NAME?</v>
      </c>
      <c r="BI6" s="256" t="e" cm="1">
        <f t="array" aca="1" ref="BI6" ca="1">_xlfn.XLOOKUP($A6&amp;$B6,'[1]产值及收款计划（2026）'!$A:$A&amp;'[1]产值及收款计划（2026）'!$B:$B,'[1]产值及收款计划（2026）'!BI:BI)</f>
        <v>#NAME?</v>
      </c>
      <c r="BJ6" s="256" t="e" cm="1">
        <f t="array" aca="1" ref="BJ6" ca="1">_xlfn.XLOOKUP($A6&amp;$B6,'[1]产值及收款计划（2026）'!$A:$A&amp;'[1]产值及收款计划（2026）'!$B:$B,'[1]产值及收款计划（2026）'!BJ:BJ)</f>
        <v>#NAME?</v>
      </c>
      <c r="BK6" s="256" t="e" cm="1">
        <f t="array" aca="1" ref="BK6" ca="1">_xlfn.XLOOKUP($A6&amp;$B6,'[1]产值及收款计划（2026）'!$A:$A&amp;'[1]产值及收款计划（2026）'!$B:$B,'[1]产值及收款计划（2026）'!BK:BK)</f>
        <v>#NAME?</v>
      </c>
      <c r="BL6" s="256" t="e" cm="1">
        <f t="array" aca="1" ref="BL6" ca="1">_xlfn.XLOOKUP($A6&amp;$B6,'[1]产值及收款计划（2026）'!$A:$A&amp;'[1]产值及收款计划（2026）'!$B:$B,'[1]产值及收款计划（2026）'!BL:BL)</f>
        <v>#NAME?</v>
      </c>
      <c r="BM6" s="256"/>
      <c r="BN6" s="256"/>
      <c r="BO6" s="256"/>
      <c r="BP6" s="256"/>
      <c r="BQ6" s="255" t="e" cm="1">
        <f t="array" aca="1" ref="BQ6" ca="1">_xlfn.XLOOKUP($A6&amp;$B6,'[1]产值及收款计划（2026）'!$A:$A&amp;'[1]产值及收款计划（2026）'!$B:$B,'[1]产值及收款计划（2026）'!BQ:BQ)</f>
        <v>#NAME?</v>
      </c>
      <c r="BR6" s="256" t="e" cm="1">
        <f t="array" aca="1" ref="BR6" ca="1">_xlfn.XLOOKUP($A6&amp;$B6,'[1]产值及收款计划（2026）'!$A:$A&amp;'[1]产值及收款计划（2026）'!$B:$B,'[1]产值及收款计划（2026）'!BR:BR)</f>
        <v>#NAME?</v>
      </c>
      <c r="BS6" s="259" t="s">
        <v>26</v>
      </c>
      <c r="BT6" s="260">
        <f ca="1">SUMIFS($AP:$AP,$B:$B,$BS6,$AO:$AO,BT$4)</f>
        <v>0</v>
      </c>
      <c r="BU6" s="260">
        <f ca="1">SUMIFS($AP:$AP,$B:$B,$BS6,$AO:$AO,BU$4)</f>
        <v>0</v>
      </c>
      <c r="BV6" s="260">
        <f ca="1">SUMIFS($AP:$AP,$B:$B,$BS6,$AO:$AO,BV$4)</f>
        <v>0</v>
      </c>
      <c r="BW6" s="261">
        <f ca="1">SUM(BT6:BV6)</f>
        <v>0</v>
      </c>
      <c r="CA6" s="256" t="e" cm="1">
        <f t="array" aca="1" ref="CA6" ca="1">_xlfn.XLOOKUP($A6&amp;$B6,'[1]产值及收款计划（2026）'!$A:$A&amp;'[1]产值及收款计划（2026）'!$B:$B,'[1]产值及收款计划（2026）'!CA:CA)</f>
        <v>#NAME?</v>
      </c>
      <c r="CB6" s="256" t="e" cm="1">
        <f t="array" aca="1" ref="CB6" ca="1">_xlfn.XLOOKUP($A6&amp;$B6,'[1]产值及收款计划（2026）'!$A:$A&amp;'[1]产值及收款计划（2026）'!$B:$B,'[1]产值及收款计划（2026）'!CB:CB)</f>
        <v>#NAME?</v>
      </c>
      <c r="CC6" s="256" t="e" cm="1">
        <f t="array" aca="1" ref="CC6" ca="1">_xlfn.XLOOKUP($A6&amp;$B6,'[1]产值及收款计划（2026）'!$A:$A&amp;'[1]产值及收款计划（2026）'!$B:$B,'[1]产值及收款计划（2026）'!CC:CC)</f>
        <v>#NAME?</v>
      </c>
      <c r="CD6" s="256" t="e" cm="1">
        <f t="array" aca="1" ref="CD6" ca="1">_xlfn.XLOOKUP($A6&amp;$B6,'[1]产值及收款计划（2026）'!$A:$A&amp;'[1]产值及收款计划（2026）'!$B:$B,'[1]产值及收款计划（2026）'!CD:CD)</f>
        <v>#NAME?</v>
      </c>
      <c r="CE6" s="256" t="e" cm="1">
        <f t="array" aca="1" ref="CE6" ca="1">_xlfn.XLOOKUP($A6&amp;$B6,'[1]产值及收款计划（2026）'!$A:$A&amp;'[1]产值及收款计划（2026）'!$B:$B,'[1]产值及收款计划（2026）'!CE:CE)</f>
        <v>#NAME?</v>
      </c>
      <c r="CF6" s="256" t="e" cm="1">
        <f t="array" aca="1" ref="CF6" ca="1">_xlfn.XLOOKUP($A6&amp;$B6,'[1]产值及收款计划（2026）'!$A:$A&amp;'[1]产值及收款计划（2026）'!$B:$B,'[1]产值及收款计划（2026）'!CF:CF)</f>
        <v>#NAME?</v>
      </c>
      <c r="CG6" s="256" t="e" cm="1">
        <f t="array" aca="1" ref="CG6" ca="1">_xlfn.XLOOKUP($A6&amp;$B6,'[1]产值及收款计划（2026）'!$A:$A&amp;'[1]产值及收款计划（2026）'!$B:$B,'[1]产值及收款计划（2026）'!CG:CG)</f>
        <v>#NAME?</v>
      </c>
      <c r="CH6" s="256" t="e" cm="1">
        <f t="array" aca="1" ref="CH6" ca="1">_xlfn.XLOOKUP($A6&amp;$B6,'[1]产值及收款计划（2026）'!$A:$A&amp;'[1]产值及收款计划（2026）'!$B:$B,'[1]产值及收款计划（2026）'!CH:CH)</f>
        <v>#NAME?</v>
      </c>
      <c r="CI6" s="256" t="e" cm="1">
        <f t="array" aca="1" ref="CI6" ca="1">_xlfn.XLOOKUP($A6&amp;$B6,'[1]产值及收款计划（2026）'!$A:$A&amp;'[1]产值及收款计划（2026）'!$B:$B,'[1]产值及收款计划（2026）'!CI:CI)</f>
        <v>#NAME?</v>
      </c>
      <c r="CJ6" s="256" t="e" cm="1">
        <f t="array" aca="1" ref="CJ6" ca="1">_xlfn.XLOOKUP($A6&amp;$B6,'[1]产值及收款计划（2026）'!$A:$A&amp;'[1]产值及收款计划（2026）'!$B:$B,'[1]产值及收款计划（2026）'!CJ:CJ)</f>
        <v>#NAME?</v>
      </c>
      <c r="CK6" s="256" t="e" cm="1">
        <f t="array" aca="1" ref="CK6" ca="1">_xlfn.XLOOKUP($A6&amp;$B6,'[1]产值及收款计划（2026）'!$A:$A&amp;'[1]产值及收款计划（2026）'!$B:$B,'[1]产值及收款计划（2026）'!CK:CK)</f>
        <v>#NAME?</v>
      </c>
      <c r="CL6" s="256" t="e" cm="1">
        <f t="array" aca="1" ref="CL6" ca="1">_xlfn.XLOOKUP($A6&amp;$B6,'[1]产值及收款计划（2026）'!$A:$A&amp;'[1]产值及收款计划（2026）'!$B:$B,'[1]产值及收款计划（2026）'!CL:CL)</f>
        <v>#NAME?</v>
      </c>
      <c r="DA6" s="256" t="e" cm="1">
        <f t="array" aca="1" ref="DA6" ca="1">_xlfn.XLOOKUP($A6&amp;$B6,'[1]产值及收款计划（2026）'!$A:$A&amp;'[1]产值及收款计划（2026）'!$B:$B,'[1]产值及收款计划（2026）'!DA:DA)</f>
        <v>#NAME?</v>
      </c>
      <c r="DB6" s="256" t="e" cm="1">
        <f t="array" aca="1" ref="DB6" ca="1">_xlfn.XLOOKUP($A6&amp;$B6,'[1]产值及收款计划（2026）'!$A:$A&amp;'[1]产值及收款计划（2026）'!$B:$B,'[1]产值及收款计划（2026）'!DB:DB)</f>
        <v>#NAME?</v>
      </c>
      <c r="DC6" s="256" t="e" cm="1">
        <f t="array" aca="1" ref="DC6" ca="1">_xlfn.XLOOKUP($A6&amp;$B6,'[1]产值及收款计划（2026）'!$A:$A&amp;'[1]产值及收款计划（2026）'!$B:$B,'[1]产值及收款计划（2026）'!DC:DC)</f>
        <v>#NAME?</v>
      </c>
      <c r="DD6" s="256" t="e" cm="1">
        <f t="array" aca="1" ref="DD6" ca="1">_xlfn.XLOOKUP($A6&amp;$B6,'[1]产值及收款计划（2026）'!$A:$A&amp;'[1]产值及收款计划（2026）'!$B:$B,'[1]产值及收款计划（2026）'!DD:DD)</f>
        <v>#NAME?</v>
      </c>
      <c r="DE6" s="256" t="e" cm="1">
        <f t="array" aca="1" ref="DE6" ca="1">_xlfn.XLOOKUP($A6&amp;$B6,'[1]产值及收款计划（2026）'!$A:$A&amp;'[1]产值及收款计划（2026）'!$B:$B,'[1]产值及收款计划（2026）'!DE:DE)</f>
        <v>#NAME?</v>
      </c>
      <c r="DF6" s="256" t="e" cm="1">
        <f t="array" aca="1" ref="DF6" ca="1">_xlfn.XLOOKUP($A6&amp;$B6,'[1]产值及收款计划（2026）'!$A:$A&amp;'[1]产值及收款计划（2026）'!$B:$B,'[1]产值及收款计划（2026）'!DF:DF)</f>
        <v>#NAME?</v>
      </c>
      <c r="DG6" s="256" t="e" cm="1">
        <f t="array" aca="1" ref="DG6" ca="1">_xlfn.XLOOKUP($A6&amp;$B6,'[1]产值及收款计划（2026）'!$A:$A&amp;'[1]产值及收款计划（2026）'!$B:$B,'[1]产值及收款计划（2026）'!DG:DG)</f>
        <v>#NAME?</v>
      </c>
      <c r="DH6" s="256" t="e" cm="1">
        <f t="array" aca="1" ref="DH6" ca="1">_xlfn.XLOOKUP($A6&amp;$B6,'[1]产值及收款计划（2026）'!$A:$A&amp;'[1]产值及收款计划（2026）'!$B:$B,'[1]产值及收款计划（2026）'!DH:DH)</f>
        <v>#NAME?</v>
      </c>
      <c r="DI6" s="256" t="e" cm="1">
        <f t="array" aca="1" ref="DI6" ca="1">_xlfn.XLOOKUP($A6&amp;$B6,'[1]产值及收款计划（2026）'!$A:$A&amp;'[1]产值及收款计划（2026）'!$B:$B,'[1]产值及收款计划（2026）'!DI:DI)</f>
        <v>#NAME?</v>
      </c>
      <c r="DJ6" s="256" t="e" cm="1">
        <f t="array" aca="1" ref="DJ6" ca="1">_xlfn.XLOOKUP($A6&amp;$B6,'[1]产值及收款计划（2026）'!$A:$A&amp;'[1]产值及收款计划（2026）'!$B:$B,'[1]产值及收款计划（2026）'!DJ:DJ)</f>
        <v>#NAME?</v>
      </c>
      <c r="DK6" s="256" t="e" cm="1">
        <f t="array" aca="1" ref="DK6" ca="1">_xlfn.XLOOKUP($A6&amp;$B6,'[1]产值及收款计划（2026）'!$A:$A&amp;'[1]产值及收款计划（2026）'!$B:$B,'[1]产值及收款计划（2026）'!DK:DK)</f>
        <v>#NAME?</v>
      </c>
      <c r="DL6" s="256" t="e" cm="1">
        <f t="array" aca="1" ref="DL6" ca="1">_xlfn.XLOOKUP($A6&amp;$B6,'[1]产值及收款计划（2026）'!$A:$A&amp;'[1]产值及收款计划（2026）'!$B:$B,'[1]产值及收款计划（2026）'!DL:DL)</f>
        <v>#NAME?</v>
      </c>
      <c r="DM6" s="264"/>
      <c r="DN6" s="250"/>
    </row>
    <row r="7" spans="1:131" ht="20.25" x14ac:dyDescent="0.15">
      <c r="A7" s="254">
        <f t="shared" ref="A7:A38" si="8">A6+1</f>
        <v>3</v>
      </c>
      <c r="B7" s="254" t="s">
        <v>25</v>
      </c>
      <c r="C7" s="255" t="e" cm="1">
        <f t="array" aca="1" ref="C7" ca="1">_xlfn.XLOOKUP($A7&amp;$B7,'[1]产值及收款计划（2026）'!$A:$A&amp;'[1]产值及收款计划（2026）'!$B:$B,'[1]产值及收款计划（2026）'!C:C)</f>
        <v>#NAME?</v>
      </c>
      <c r="D7" s="255" t="e" cm="1">
        <f t="array" aca="1" ref="D7" ca="1">_xlfn.XLOOKUP($A7&amp;$B7,'[1]产值及收款计划（2026）'!$A:$A&amp;'[1]产值及收款计划（2026）'!$B:$B,'[1]产值及收款计划（2026）'!D:D)</f>
        <v>#NAME?</v>
      </c>
      <c r="E7" s="256" t="e" cm="1">
        <f t="array" aca="1" ref="E7" ca="1">_xlfn.XLOOKUP($A7&amp;$B7,'[1]产值及收款计划（2026）'!$A:$A&amp;'[1]产值及收款计划（2026）'!$B:$B,'[1]产值及收款计划（2026）'!E:E)</f>
        <v>#NAME?</v>
      </c>
      <c r="F7" s="256" t="e" cm="1">
        <f t="array" aca="1" ref="F7" ca="1">_xlfn.XLOOKUP($A7&amp;$B7,'[1]产值及收款计划（2026）'!$A:$A&amp;'[1]产值及收款计划（2026）'!$B:$B,'[1]产值及收款计划（2026）'!F:F)</f>
        <v>#NAME?</v>
      </c>
      <c r="G7" s="256" t="e" cm="1">
        <f t="array" aca="1" ref="G7" ca="1">_xlfn.XLOOKUP($A7&amp;$B7,'[1]产值及收款计划（2026）'!$A:$A&amp;'[1]产值及收款计划（2026）'!$B:$B,'[1]产值及收款计划（2026）'!G:G)</f>
        <v>#NAME?</v>
      </c>
      <c r="H7" s="256" t="e" cm="1">
        <f t="array" aca="1" ref="H7" ca="1">_xlfn.XLOOKUP($A7&amp;$B7,'[1]产值及收款计划（2026）'!$A:$A&amp;'[1]产值及收款计划（2026）'!$B:$B,'[1]产值及收款计划（2026）'!H:H)</f>
        <v>#NAME?</v>
      </c>
      <c r="I7" s="257" t="e" cm="1">
        <f t="array" aca="1" ref="I7" ca="1">_xlfn.XLOOKUP($A7&amp;$B7,'[1]产值及收款计划（2026）'!$A:$A&amp;'[1]产值及收款计划（2026）'!$B:$B,'[1]产值及收款计划（2026）'!I:I)</f>
        <v>#NAME?</v>
      </c>
      <c r="J7" s="258" t="e" cm="1">
        <f t="array" aca="1" ref="J7" ca="1">_xlfn.XLOOKUP($A7&amp;$B7,'[1]产值及收款计划（2026）'!$A:$A&amp;'[1]产值及收款计划（2026）'!$B:$B,'[1]产值及收款计划（2026）'!J:J)</f>
        <v>#NAME?</v>
      </c>
      <c r="K7" s="256" t="e" cm="1">
        <f t="array" aca="1" ref="K7" ca="1">_xlfn.XLOOKUP($A7&amp;$B7,'[1]产值及收款计划（2026）'!$A:$A&amp;'[1]产值及收款计划（2026）'!$B:$B,'[1]产值及收款计划（2026）'!K:K)</f>
        <v>#NAME?</v>
      </c>
      <c r="L7" s="256" t="e" cm="1">
        <f t="array" aca="1" ref="L7" ca="1">_xlfn.XLOOKUP($A7&amp;$B7,'[1]产值及收款计划（2026）'!$A:$A&amp;'[1]产值及收款计划（2026）'!$B:$B,'[1]产值及收款计划（2026）'!L:L)</f>
        <v>#NAME?</v>
      </c>
      <c r="M7" s="256" t="e" cm="1">
        <f t="array" aca="1" ref="M7" ca="1">_xlfn.XLOOKUP($A7&amp;$B7,'[1]产值及收款计划（2026）'!$A:$A&amp;'[1]产值及收款计划（2026）'!$B:$B,'[1]产值及收款计划（2026）'!M:M)</f>
        <v>#NAME?</v>
      </c>
      <c r="N7" s="256" t="e" cm="1">
        <f t="array" aca="1" ref="N7" ca="1">_xlfn.XLOOKUP($A7&amp;$B7,'[1]产值及收款计划（2026）'!$A:$A&amp;'[1]产值及收款计划（2026）'!$B:$B,'[1]产值及收款计划（2026）'!N:N)</f>
        <v>#NAME?</v>
      </c>
      <c r="O7" s="256" t="e" cm="1">
        <f t="array" aca="1" ref="O7" ca="1">_xlfn.XLOOKUP($A7&amp;$B7,'[1]产值及收款计划（2026）'!$A:$A&amp;'[1]产值及收款计划（2026）'!$B:$B,'[1]产值及收款计划（2026）'!O:O)</f>
        <v>#NAME?</v>
      </c>
      <c r="P7" s="255" t="e" cm="1">
        <f t="array" aca="1" ref="P7" ca="1">_xlfn.XLOOKUP($A7&amp;$B7,'[1]产值及收款计划（2026）'!$A:$A&amp;'[1]产值及收款计划（2026）'!$B:$B,'[1]产值及收款计划（2026）'!P:P)</f>
        <v>#NAME?</v>
      </c>
      <c r="Q7" s="256" t="e" cm="1">
        <f t="array" aca="1" ref="Q7" ca="1">_xlfn.XLOOKUP($A7&amp;$B7,'[1]产值及收款计划（2026）'!$A:$A&amp;'[1]产值及收款计划（2026）'!$B:$B,'[1]产值及收款计划（2026）'!Q:Q)</f>
        <v>#NAME?</v>
      </c>
      <c r="R7" s="256" t="e" cm="1">
        <f t="array" aca="1" ref="R7" ca="1">_xlfn.XLOOKUP($A7&amp;$B7,'[1]产值及收款计划（2026）'!$A:$A&amp;'[1]产值及收款计划（2026）'!$B:$B,'[1]产值及收款计划（2026）'!R:R)</f>
        <v>#NAME?</v>
      </c>
      <c r="S7" s="256" t="e" cm="1">
        <f t="array" aca="1" ref="S7" ca="1">_xlfn.XLOOKUP($A7&amp;$B7,'[1]产值及收款计划（2026）'!$A:$A&amp;'[1]产值及收款计划（2026）'!$B:$B,'[1]产值及收款计划（2026）'!S:S)</f>
        <v>#NAME?</v>
      </c>
      <c r="T7" s="256" t="e" cm="1">
        <f t="array" aca="1" ref="T7" ca="1">_xlfn.XLOOKUP($A7&amp;$B7,'[1]产值及收款计划（2026）'!$A:$A&amp;'[1]产值及收款计划（2026）'!$B:$B,'[1]产值及收款计划（2026）'!T:T)</f>
        <v>#NAME?</v>
      </c>
      <c r="U7" s="256" t="e" cm="1">
        <f t="array" aca="1" ref="U7" ca="1">_xlfn.XLOOKUP($A7&amp;$B7,'[1]产值及收款计划（2026）'!$A:$A&amp;'[1]产值及收款计划（2026）'!$B:$B,'[1]产值及收款计划（2026）'!U:U)</f>
        <v>#NAME?</v>
      </c>
      <c r="V7" s="256" t="e" cm="1">
        <f t="array" aca="1" ref="V7" ca="1">_xlfn.XLOOKUP($A7&amp;$B7,'[1]产值及收款计划（2026）'!$A:$A&amp;'[1]产值及收款计划（2026）'!$B:$B,'[1]产值及收款计划（2026）'!V:V)</f>
        <v>#NAME?</v>
      </c>
      <c r="W7" s="256" t="e" cm="1">
        <f t="array" aca="1" ref="W7" ca="1">_xlfn.XLOOKUP($A7&amp;$B7,'[1]产值及收款计划（2026）'!$A:$A&amp;'[1]产值及收款计划（2026）'!$B:$B,'[1]产值及收款计划（2026）'!W:W)</f>
        <v>#NAME?</v>
      </c>
      <c r="X7" s="256" t="e" cm="1">
        <f t="array" aca="1" ref="X7" ca="1">_xlfn.XLOOKUP($A7&amp;$B7,'[1]产值及收款计划（2026）'!$A:$A&amp;'[1]产值及收款计划（2026）'!$B:$B,'[1]产值及收款计划（2026）'!X:X)</f>
        <v>#NAME?</v>
      </c>
      <c r="Y7" s="256" t="e" cm="1">
        <f t="array" aca="1" ref="Y7" ca="1">_xlfn.XLOOKUP($A7&amp;$B7,'[1]产值及收款计划（2026）'!$A:$A&amp;'[1]产值及收款计划（2026）'!$B:$B,'[1]产值及收款计划（2026）'!Y:Y)</f>
        <v>#NAME?</v>
      </c>
      <c r="Z7" s="256" t="e" cm="1">
        <f t="array" aca="1" ref="Z7" ca="1">_xlfn.XLOOKUP($A7&amp;$B7,'[1]产值及收款计划（2026）'!$A:$A&amp;'[1]产值及收款计划（2026）'!$B:$B,'[1]产值及收款计划（2026）'!Z:Z)</f>
        <v>#NAME?</v>
      </c>
      <c r="AA7" s="256" t="e" cm="1">
        <f t="array" aca="1" ref="AA7" ca="1">_xlfn.XLOOKUP($A7&amp;$B7,'[1]产值及收款计划（2026）'!$A:$A&amp;'[1]产值及收款计划（2026）'!$B:$B,'[1]产值及收款计划（2026）'!AA:AA)</f>
        <v>#NAME?</v>
      </c>
      <c r="AB7" s="256" t="e" cm="1">
        <f t="array" aca="1" ref="AB7" ca="1">_xlfn.XLOOKUP($A7&amp;$B7,'[1]产值及收款计划（2026）'!$A:$A&amp;'[1]产值及收款计划（2026）'!$B:$B,'[1]产值及收款计划（2026）'!AB:AB)</f>
        <v>#NAME?</v>
      </c>
      <c r="AC7" s="256" t="e" cm="1">
        <f t="array" aca="1" ref="AC7" ca="1">_xlfn.XLOOKUP($A7&amp;$B7,'[1]产值及收款计划（2026）'!$A:$A&amp;'[1]产值及收款计划（2026）'!$B:$B,'[1]产值及收款计划（2026）'!AC:AC)</f>
        <v>#NAME?</v>
      </c>
      <c r="AD7" s="256" t="e" cm="1">
        <f t="array" aca="1" ref="AD7" ca="1">_xlfn.XLOOKUP($A7&amp;$B7,'[1]产值及收款计划（2026）'!$A:$A&amp;'[1]产值及收款计划（2026）'!$B:$B,'[1]产值及收款计划（2026）'!AD:AD)</f>
        <v>#NAME?</v>
      </c>
      <c r="AE7" s="256" t="e" cm="1">
        <f t="array" aca="1" ref="AE7" ca="1">_xlfn.XLOOKUP($A7&amp;$B7,'[1]产值及收款计划（2026）'!$A:$A&amp;'[1]产值及收款计划（2026）'!$B:$B,'[1]产值及收款计划（2026）'!AE:AE)</f>
        <v>#NAME?</v>
      </c>
      <c r="AF7" s="256" t="e" cm="1">
        <f t="array" aca="1" ref="AF7" ca="1">_xlfn.XLOOKUP($A7&amp;$B7,'[1]产值及收款计划（2026）'!$A:$A&amp;'[1]产值及收款计划（2026）'!$B:$B,'[1]产值及收款计划（2026）'!AF:AF)</f>
        <v>#NAME?</v>
      </c>
      <c r="AG7" s="256" t="e" cm="1">
        <f t="array" aca="1" ref="AG7" ca="1">_xlfn.XLOOKUP($A7&amp;$B7,'[1]产值及收款计划（2026）'!$A:$A&amp;'[1]产值及收款计划（2026）'!$B:$B,'[1]产值及收款计划（2026）'!AG:AG)</f>
        <v>#NAME?</v>
      </c>
      <c r="AH7" s="256" t="e" cm="1">
        <f t="array" aca="1" ref="AH7" ca="1">_xlfn.XLOOKUP($A7&amp;$B7,'[1]产值及收款计划（2026）'!$A:$A&amp;'[1]产值及收款计划（2026）'!$B:$B,'[1]产值及收款计划（2026）'!AH:AH)</f>
        <v>#NAME?</v>
      </c>
      <c r="AI7" s="256" t="e" cm="1">
        <f t="array" aca="1" ref="AI7" ca="1">_xlfn.XLOOKUP($A7&amp;$B7,'[1]产值及收款计划（2026）'!$A:$A&amp;'[1]产值及收款计划（2026）'!$B:$B,'[1]产值及收款计划（2026）'!AI:AI)</f>
        <v>#NAME?</v>
      </c>
      <c r="AJ7" s="256" t="e" cm="1">
        <f t="array" aca="1" ref="AJ7" ca="1">_xlfn.XLOOKUP($A7&amp;$B7,'[1]产值及收款计划（2026）'!$A:$A&amp;'[1]产值及收款计划（2026）'!$B:$B,'[1]产值及收款计划（2026）'!AJ:AJ)</f>
        <v>#NAME?</v>
      </c>
      <c r="AK7" s="256" t="e" cm="1">
        <f t="array" aca="1" ref="AK7" ca="1">_xlfn.XLOOKUP($A7&amp;$B7,'[1]产值及收款计划（2026）'!$A:$A&amp;'[1]产值及收款计划（2026）'!$B:$B,'[1]产值及收款计划（2026）'!AK:AK)</f>
        <v>#NAME?</v>
      </c>
      <c r="AL7" s="256" t="e" cm="1">
        <f t="array" aca="1" ref="AL7" ca="1">_xlfn.XLOOKUP($A7&amp;$B7,'[1]产值及收款计划（2026）'!$A:$A&amp;'[1]产值及收款计划（2026）'!$B:$B,'[1]产值及收款计划（2026）'!AL:AL)</f>
        <v>#NAME?</v>
      </c>
      <c r="AM7" s="263" t="e" cm="1">
        <f t="array" aca="1" ref="AM7" ca="1">_xlfn.LET(_xlpm.勾选月份状态数组,TRANSPOSE('PPT(12-15页）-TOP10'!$A$3:$A$14),_xlpm.选择数据区,IF('PPT(12-15页）-TOP10'!$E$3="收款",$BA7:$BL7,$AA7:$AL7),SUM(_xlfn._xlws.FILTER(_xlpm.选择数据区,_xlpm.勾选月份状态数组,"")))</f>
        <v>#NAME?</v>
      </c>
      <c r="AN7" s="256" t="e" cm="1">
        <f t="array" aca="1" ref="AN7" ca="1">_xlfn.LET(_xlpm.勾选月份状态数组,TRANSPOSE('PPT(12-15页）-TOP10'!$A$3:$A$14),_xlpm.选择数据区,IF('PPT(12-15页）-TOP10'!$E$3="收款",$DA7:$DL7,$CA7:$CL7),SUM(_xlfn._xlws.FILTER(_xlpm.选择数据区,_xlpm.勾选月份状态数组,"")))</f>
        <v>#NAME?</v>
      </c>
      <c r="AO7" s="256" t="e">
        <f ca="1">SUM(CA7:CC7)+SUM(AD7:AL7)</f>
        <v>#NAME?</v>
      </c>
      <c r="AP7" s="256"/>
      <c r="AQ7" s="256"/>
      <c r="AR7" s="256"/>
      <c r="AS7" s="256" t="e" cm="1">
        <f t="array" aca="1" ref="AS7" ca="1">_xlfn.XLOOKUP($A7&amp;$B7,'[1]产值及收款计划（2026）'!$A:$A&amp;'[1]产值及收款计划（2026）'!$B:$B,'[1]产值及收款计划（2026）'!AS:AS)</f>
        <v>#NAME?</v>
      </c>
      <c r="AT7" s="256" t="e" cm="1">
        <f t="array" aca="1" ref="AT7" ca="1">_xlfn.XLOOKUP($A7&amp;$B7,'[1]产值及收款计划（2026）'!$A:$A&amp;'[1]产值及收款计划（2026）'!$B:$B,'[1]产值及收款计划（2026）'!AT:AT)</f>
        <v>#NAME?</v>
      </c>
      <c r="AU7" s="256" t="e" cm="1">
        <f t="array" aca="1" ref="AU7" ca="1">_xlfn.XLOOKUP($A7&amp;$B7,'[1]产值及收款计划（2026）'!$A:$A&amp;'[1]产值及收款计划（2026）'!$B:$B,'[1]产值及收款计划（2026）'!AU:AU)</f>
        <v>#NAME?</v>
      </c>
      <c r="AV7" s="256" t="e" cm="1">
        <f t="array" aca="1" ref="AV7" ca="1">_xlfn.XLOOKUP($A7&amp;$B7,'[1]产值及收款计划（2026）'!$A:$A&amp;'[1]产值及收款计划（2026）'!$B:$B,'[1]产值及收款计划（2026）'!AV:AV)</f>
        <v>#NAME?</v>
      </c>
      <c r="AW7" s="256" t="e" cm="1">
        <f t="array" aca="1" ref="AW7" ca="1">_xlfn.XLOOKUP($A7&amp;$B7,'[1]产值及收款计划（2026）'!$A:$A&amp;'[1]产值及收款计划（2026）'!$B:$B,'[1]产值及收款计划（2026）'!AW:AW)</f>
        <v>#NAME?</v>
      </c>
      <c r="AX7" s="256" t="e" cm="1">
        <f t="array" aca="1" ref="AX7" ca="1">_xlfn.XLOOKUP($A7&amp;$B7,'[1]产值及收款计划（2026）'!$A:$A&amp;'[1]产值及收款计划（2026）'!$B:$B,'[1]产值及收款计划（2026）'!AX:AX)</f>
        <v>#NAME?</v>
      </c>
      <c r="AY7" s="256" t="e" cm="1">
        <f t="array" aca="1" ref="AY7" ca="1">_xlfn.XLOOKUP($A7&amp;$B7,'[1]产值及收款计划（2026）'!$A:$A&amp;'[1]产值及收款计划（2026）'!$B:$B,'[1]产值及收款计划（2026）'!AY:AY)</f>
        <v>#NAME?</v>
      </c>
      <c r="AZ7" s="256" t="e" cm="1">
        <f t="array" aca="1" ref="AZ7" ca="1">_xlfn.XLOOKUP($A7&amp;$B7,'[1]产值及收款计划（2026）'!$A:$A&amp;'[1]产值及收款计划（2026）'!$B:$B,'[1]产值及收款计划（2026）'!AZ:AZ)</f>
        <v>#NAME?</v>
      </c>
      <c r="BA7" s="256" t="e" cm="1">
        <f t="array" aca="1" ref="BA7" ca="1">_xlfn.XLOOKUP($A7&amp;$B7,'[1]产值及收款计划（2026）'!$A:$A&amp;'[1]产值及收款计划（2026）'!$B:$B,'[1]产值及收款计划（2026）'!BA:BA)</f>
        <v>#NAME?</v>
      </c>
      <c r="BB7" s="256" t="e" cm="1">
        <f t="array" aca="1" ref="BB7" ca="1">_xlfn.XLOOKUP($A7&amp;$B7,'[1]产值及收款计划（2026）'!$A:$A&amp;'[1]产值及收款计划（2026）'!$B:$B,'[1]产值及收款计划（2026）'!BB:BB)</f>
        <v>#NAME?</v>
      </c>
      <c r="BC7" s="256" t="e" cm="1">
        <f t="array" aca="1" ref="BC7" ca="1">_xlfn.XLOOKUP($A7&amp;$B7,'[1]产值及收款计划（2026）'!$A:$A&amp;'[1]产值及收款计划（2026）'!$B:$B,'[1]产值及收款计划（2026）'!BC:BC)</f>
        <v>#NAME?</v>
      </c>
      <c r="BD7" s="256" t="e" cm="1">
        <f t="array" aca="1" ref="BD7" ca="1">_xlfn.XLOOKUP($A7&amp;$B7,'[1]产值及收款计划（2026）'!$A:$A&amp;'[1]产值及收款计划（2026）'!$B:$B,'[1]产值及收款计划（2026）'!BD:BD)</f>
        <v>#NAME?</v>
      </c>
      <c r="BE7" s="256" t="e" cm="1">
        <f t="array" aca="1" ref="BE7" ca="1">_xlfn.XLOOKUP($A7&amp;$B7,'[1]产值及收款计划（2026）'!$A:$A&amp;'[1]产值及收款计划（2026）'!$B:$B,'[1]产值及收款计划（2026）'!BE:BE)</f>
        <v>#NAME?</v>
      </c>
      <c r="BF7" s="256" t="e" cm="1">
        <f t="array" aca="1" ref="BF7" ca="1">_xlfn.XLOOKUP($A7&amp;$B7,'[1]产值及收款计划（2026）'!$A:$A&amp;'[1]产值及收款计划（2026）'!$B:$B,'[1]产值及收款计划（2026）'!BF:BF)</f>
        <v>#NAME?</v>
      </c>
      <c r="BG7" s="256" t="e" cm="1">
        <f t="array" aca="1" ref="BG7" ca="1">_xlfn.XLOOKUP($A7&amp;$B7,'[1]产值及收款计划（2026）'!$A:$A&amp;'[1]产值及收款计划（2026）'!$B:$B,'[1]产值及收款计划（2026）'!BG:BG)</f>
        <v>#NAME?</v>
      </c>
      <c r="BH7" s="256" t="e" cm="1">
        <f t="array" aca="1" ref="BH7" ca="1">_xlfn.XLOOKUP($A7&amp;$B7,'[1]产值及收款计划（2026）'!$A:$A&amp;'[1]产值及收款计划（2026）'!$B:$B,'[1]产值及收款计划（2026）'!BH:BH)</f>
        <v>#NAME?</v>
      </c>
      <c r="BI7" s="256" t="e" cm="1">
        <f t="array" aca="1" ref="BI7" ca="1">_xlfn.XLOOKUP($A7&amp;$B7,'[1]产值及收款计划（2026）'!$A:$A&amp;'[1]产值及收款计划（2026）'!$B:$B,'[1]产值及收款计划（2026）'!BI:BI)</f>
        <v>#NAME?</v>
      </c>
      <c r="BJ7" s="256" t="e" cm="1">
        <f t="array" aca="1" ref="BJ7" ca="1">_xlfn.XLOOKUP($A7&amp;$B7,'[1]产值及收款计划（2026）'!$A:$A&amp;'[1]产值及收款计划（2026）'!$B:$B,'[1]产值及收款计划（2026）'!BJ:BJ)</f>
        <v>#NAME?</v>
      </c>
      <c r="BK7" s="256" t="e" cm="1">
        <f t="array" aca="1" ref="BK7" ca="1">_xlfn.XLOOKUP($A7&amp;$B7,'[1]产值及收款计划（2026）'!$A:$A&amp;'[1]产值及收款计划（2026）'!$B:$B,'[1]产值及收款计划（2026）'!BK:BK)</f>
        <v>#NAME?</v>
      </c>
      <c r="BL7" s="256" t="e" cm="1">
        <f t="array" aca="1" ref="BL7" ca="1">_xlfn.XLOOKUP($A7&amp;$B7,'[1]产值及收款计划（2026）'!$A:$A&amp;'[1]产值及收款计划（2026）'!$B:$B,'[1]产值及收款计划（2026）'!BL:BL)</f>
        <v>#NAME?</v>
      </c>
      <c r="BM7" s="256"/>
      <c r="BN7" s="256"/>
      <c r="BO7" s="256"/>
      <c r="BP7" s="256"/>
      <c r="BQ7" s="255" t="e" cm="1">
        <f t="array" aca="1" ref="BQ7" ca="1">_xlfn.XLOOKUP($A7&amp;$B7,'[1]产值及收款计划（2026）'!$A:$A&amp;'[1]产值及收款计划（2026）'!$B:$B,'[1]产值及收款计划（2026）'!BQ:BQ)</f>
        <v>#NAME?</v>
      </c>
      <c r="BR7" s="256" t="e" cm="1">
        <f t="array" aca="1" ref="BR7" ca="1">_xlfn.XLOOKUP($A7&amp;$B7,'[1]产值及收款计划（2026）'!$A:$A&amp;'[1]产值及收款计划（2026）'!$B:$B,'[1]产值及收款计划（2026）'!BR:BR)</f>
        <v>#NAME?</v>
      </c>
      <c r="BS7" s="259" t="s">
        <v>27</v>
      </c>
      <c r="BT7" s="260">
        <f ca="1">SUMIFS($AP:$AP,$B:$B,$BS7,$AO:$AO,BT$4)</f>
        <v>0</v>
      </c>
      <c r="BU7" s="260">
        <f ca="1">SUMIFS($AP:$AP,$B:$B,$BS7,$AO:$AO,BU$4)</f>
        <v>0</v>
      </c>
      <c r="BV7" s="260">
        <f ca="1">SUMIFS($AP:$AP,$B:$B,$BS7,$AO:$AO,BV$4)</f>
        <v>0</v>
      </c>
      <c r="BW7" s="261">
        <f ca="1">SUM(BT7:BV7)</f>
        <v>0</v>
      </c>
      <c r="CA7" s="256" t="e" cm="1">
        <f t="array" aca="1" ref="CA7" ca="1">_xlfn.XLOOKUP($A7&amp;$B7,'[1]产值及收款计划（2026）'!$A:$A&amp;'[1]产值及收款计划（2026）'!$B:$B,'[1]产值及收款计划（2026）'!CA:CA)</f>
        <v>#NAME?</v>
      </c>
      <c r="CB7" s="256" t="e" cm="1">
        <f t="array" aca="1" ref="CB7" ca="1">_xlfn.XLOOKUP($A7&amp;$B7,'[1]产值及收款计划（2026）'!$A:$A&amp;'[1]产值及收款计划（2026）'!$B:$B,'[1]产值及收款计划（2026）'!CB:CB)</f>
        <v>#NAME?</v>
      </c>
      <c r="CC7" s="256" t="e" cm="1">
        <f t="array" aca="1" ref="CC7" ca="1">_xlfn.XLOOKUP($A7&amp;$B7,'[1]产值及收款计划（2026）'!$A:$A&amp;'[1]产值及收款计划（2026）'!$B:$B,'[1]产值及收款计划（2026）'!CC:CC)</f>
        <v>#NAME?</v>
      </c>
      <c r="CD7" s="256" t="e" cm="1">
        <f t="array" aca="1" ref="CD7" ca="1">_xlfn.XLOOKUP($A7&amp;$B7,'[1]产值及收款计划（2026）'!$A:$A&amp;'[1]产值及收款计划（2026）'!$B:$B,'[1]产值及收款计划（2026）'!CD:CD)</f>
        <v>#NAME?</v>
      </c>
      <c r="CE7" s="256" t="e" cm="1">
        <f t="array" aca="1" ref="CE7" ca="1">_xlfn.XLOOKUP($A7&amp;$B7,'[1]产值及收款计划（2026）'!$A:$A&amp;'[1]产值及收款计划（2026）'!$B:$B,'[1]产值及收款计划（2026）'!CE:CE)</f>
        <v>#NAME?</v>
      </c>
      <c r="CF7" s="256" t="e" cm="1">
        <f t="array" aca="1" ref="CF7" ca="1">_xlfn.XLOOKUP($A7&amp;$B7,'[1]产值及收款计划（2026）'!$A:$A&amp;'[1]产值及收款计划（2026）'!$B:$B,'[1]产值及收款计划（2026）'!CF:CF)</f>
        <v>#NAME?</v>
      </c>
      <c r="CG7" s="256" t="e" cm="1">
        <f t="array" aca="1" ref="CG7" ca="1">_xlfn.XLOOKUP($A7&amp;$B7,'[1]产值及收款计划（2026）'!$A:$A&amp;'[1]产值及收款计划（2026）'!$B:$B,'[1]产值及收款计划（2026）'!CG:CG)</f>
        <v>#NAME?</v>
      </c>
      <c r="CH7" s="256" t="e" cm="1">
        <f t="array" aca="1" ref="CH7" ca="1">_xlfn.XLOOKUP($A7&amp;$B7,'[1]产值及收款计划（2026）'!$A:$A&amp;'[1]产值及收款计划（2026）'!$B:$B,'[1]产值及收款计划（2026）'!CH:CH)</f>
        <v>#NAME?</v>
      </c>
      <c r="CI7" s="256" t="e" cm="1">
        <f t="array" aca="1" ref="CI7" ca="1">_xlfn.XLOOKUP($A7&amp;$B7,'[1]产值及收款计划（2026）'!$A:$A&amp;'[1]产值及收款计划（2026）'!$B:$B,'[1]产值及收款计划（2026）'!CI:CI)</f>
        <v>#NAME?</v>
      </c>
      <c r="CJ7" s="256" t="e" cm="1">
        <f t="array" aca="1" ref="CJ7" ca="1">_xlfn.XLOOKUP($A7&amp;$B7,'[1]产值及收款计划（2026）'!$A:$A&amp;'[1]产值及收款计划（2026）'!$B:$B,'[1]产值及收款计划（2026）'!CJ:CJ)</f>
        <v>#NAME?</v>
      </c>
      <c r="CK7" s="256" t="e" cm="1">
        <f t="array" aca="1" ref="CK7" ca="1">_xlfn.XLOOKUP($A7&amp;$B7,'[1]产值及收款计划（2026）'!$A:$A&amp;'[1]产值及收款计划（2026）'!$B:$B,'[1]产值及收款计划（2026）'!CK:CK)</f>
        <v>#NAME?</v>
      </c>
      <c r="CL7" s="256" t="e" cm="1">
        <f t="array" aca="1" ref="CL7" ca="1">_xlfn.XLOOKUP($A7&amp;$B7,'[1]产值及收款计划（2026）'!$A:$A&amp;'[1]产值及收款计划（2026）'!$B:$B,'[1]产值及收款计划（2026）'!CL:CL)</f>
        <v>#NAME?</v>
      </c>
      <c r="DA7" s="256" t="e" cm="1">
        <f t="array" aca="1" ref="DA7" ca="1">_xlfn.XLOOKUP($A7&amp;$B7,'[1]产值及收款计划（2026）'!$A:$A&amp;'[1]产值及收款计划（2026）'!$B:$B,'[1]产值及收款计划（2026）'!DA:DA)</f>
        <v>#NAME?</v>
      </c>
      <c r="DB7" s="256" t="e" cm="1">
        <f t="array" aca="1" ref="DB7" ca="1">_xlfn.XLOOKUP($A7&amp;$B7,'[1]产值及收款计划（2026）'!$A:$A&amp;'[1]产值及收款计划（2026）'!$B:$B,'[1]产值及收款计划（2026）'!DB:DB)</f>
        <v>#NAME?</v>
      </c>
      <c r="DC7" s="256" t="e" cm="1">
        <f t="array" aca="1" ref="DC7" ca="1">_xlfn.XLOOKUP($A7&amp;$B7,'[1]产值及收款计划（2026）'!$A:$A&amp;'[1]产值及收款计划（2026）'!$B:$B,'[1]产值及收款计划（2026）'!DC:DC)</f>
        <v>#NAME?</v>
      </c>
      <c r="DD7" s="256" t="e" cm="1">
        <f t="array" aca="1" ref="DD7" ca="1">_xlfn.XLOOKUP($A7&amp;$B7,'[1]产值及收款计划（2026）'!$A:$A&amp;'[1]产值及收款计划（2026）'!$B:$B,'[1]产值及收款计划（2026）'!DD:DD)</f>
        <v>#NAME?</v>
      </c>
      <c r="DE7" s="256" t="e" cm="1">
        <f t="array" aca="1" ref="DE7" ca="1">_xlfn.XLOOKUP($A7&amp;$B7,'[1]产值及收款计划（2026）'!$A:$A&amp;'[1]产值及收款计划（2026）'!$B:$B,'[1]产值及收款计划（2026）'!DE:DE)</f>
        <v>#NAME?</v>
      </c>
      <c r="DF7" s="256" t="e" cm="1">
        <f t="array" aca="1" ref="DF7" ca="1">_xlfn.XLOOKUP($A7&amp;$B7,'[1]产值及收款计划（2026）'!$A:$A&amp;'[1]产值及收款计划（2026）'!$B:$B,'[1]产值及收款计划（2026）'!DF:DF)</f>
        <v>#NAME?</v>
      </c>
      <c r="DG7" s="256" t="e" cm="1">
        <f t="array" aca="1" ref="DG7" ca="1">_xlfn.XLOOKUP($A7&amp;$B7,'[1]产值及收款计划（2026）'!$A:$A&amp;'[1]产值及收款计划（2026）'!$B:$B,'[1]产值及收款计划（2026）'!DG:DG)</f>
        <v>#NAME?</v>
      </c>
      <c r="DH7" s="256" t="e" cm="1">
        <f t="array" aca="1" ref="DH7" ca="1">_xlfn.XLOOKUP($A7&amp;$B7,'[1]产值及收款计划（2026）'!$A:$A&amp;'[1]产值及收款计划（2026）'!$B:$B,'[1]产值及收款计划（2026）'!DH:DH)</f>
        <v>#NAME?</v>
      </c>
      <c r="DI7" s="256" t="e" cm="1">
        <f t="array" aca="1" ref="DI7" ca="1">_xlfn.XLOOKUP($A7&amp;$B7,'[1]产值及收款计划（2026）'!$A:$A&amp;'[1]产值及收款计划（2026）'!$B:$B,'[1]产值及收款计划（2026）'!DI:DI)</f>
        <v>#NAME?</v>
      </c>
      <c r="DJ7" s="256" t="e" cm="1">
        <f t="array" aca="1" ref="DJ7" ca="1">_xlfn.XLOOKUP($A7&amp;$B7,'[1]产值及收款计划（2026）'!$A:$A&amp;'[1]产值及收款计划（2026）'!$B:$B,'[1]产值及收款计划（2026）'!DJ:DJ)</f>
        <v>#NAME?</v>
      </c>
      <c r="DK7" s="256" t="e" cm="1">
        <f t="array" aca="1" ref="DK7" ca="1">_xlfn.XLOOKUP($A7&amp;$B7,'[1]产值及收款计划（2026）'!$A:$A&amp;'[1]产值及收款计划（2026）'!$B:$B,'[1]产值及收款计划（2026）'!DK:DK)</f>
        <v>#NAME?</v>
      </c>
      <c r="DL7" s="256" t="e" cm="1">
        <f t="array" aca="1" ref="DL7" ca="1">_xlfn.XLOOKUP($A7&amp;$B7,'[1]产值及收款计划（2026）'!$A:$A&amp;'[1]产值及收款计划（2026）'!$B:$B,'[1]产值及收款计划（2026）'!DL:DL)</f>
        <v>#NAME?</v>
      </c>
      <c r="DM7" s="264"/>
      <c r="DN7" s="250"/>
    </row>
    <row r="8" spans="1:131" ht="20.25" x14ac:dyDescent="0.15">
      <c r="A8" s="254">
        <f t="shared" si="8"/>
        <v>4</v>
      </c>
      <c r="B8" s="254" t="s">
        <v>25</v>
      </c>
      <c r="C8" s="255" t="e" cm="1">
        <f t="array" aca="1" ref="C8" ca="1">_xlfn.XLOOKUP($A8&amp;$B8,'[1]产值及收款计划（2026）'!$A:$A&amp;'[1]产值及收款计划（2026）'!$B:$B,'[1]产值及收款计划（2026）'!C:C)</f>
        <v>#NAME?</v>
      </c>
      <c r="D8" s="255" t="e" cm="1">
        <f t="array" aca="1" ref="D8" ca="1">_xlfn.XLOOKUP($A8&amp;$B8,'[1]产值及收款计划（2026）'!$A:$A&amp;'[1]产值及收款计划（2026）'!$B:$B,'[1]产值及收款计划（2026）'!D:D)</f>
        <v>#NAME?</v>
      </c>
      <c r="E8" s="256" t="e" cm="1">
        <f t="array" aca="1" ref="E8" ca="1">_xlfn.XLOOKUP($A8&amp;$B8,'[1]产值及收款计划（2026）'!$A:$A&amp;'[1]产值及收款计划（2026）'!$B:$B,'[1]产值及收款计划（2026）'!E:E)</f>
        <v>#NAME?</v>
      </c>
      <c r="F8" s="256" t="e" cm="1">
        <f t="array" aca="1" ref="F8" ca="1">_xlfn.XLOOKUP($A8&amp;$B8,'[1]产值及收款计划（2026）'!$A:$A&amp;'[1]产值及收款计划（2026）'!$B:$B,'[1]产值及收款计划（2026）'!F:F)</f>
        <v>#NAME?</v>
      </c>
      <c r="G8" s="256" t="e" cm="1">
        <f t="array" aca="1" ref="G8" ca="1">_xlfn.XLOOKUP($A8&amp;$B8,'[1]产值及收款计划（2026）'!$A:$A&amp;'[1]产值及收款计划（2026）'!$B:$B,'[1]产值及收款计划（2026）'!G:G)</f>
        <v>#NAME?</v>
      </c>
      <c r="H8" s="256" t="e" cm="1">
        <f t="array" aca="1" ref="H8" ca="1">_xlfn.XLOOKUP($A8&amp;$B8,'[1]产值及收款计划（2026）'!$A:$A&amp;'[1]产值及收款计划（2026）'!$B:$B,'[1]产值及收款计划（2026）'!H:H)</f>
        <v>#NAME?</v>
      </c>
      <c r="I8" s="257" t="e" cm="1">
        <f t="array" aca="1" ref="I8" ca="1">_xlfn.XLOOKUP($A8&amp;$B8,'[1]产值及收款计划（2026）'!$A:$A&amp;'[1]产值及收款计划（2026）'!$B:$B,'[1]产值及收款计划（2026）'!I:I)</f>
        <v>#NAME?</v>
      </c>
      <c r="J8" s="258" t="e" cm="1">
        <f t="array" aca="1" ref="J8" ca="1">_xlfn.XLOOKUP($A8&amp;$B8,'[1]产值及收款计划（2026）'!$A:$A&amp;'[1]产值及收款计划（2026）'!$B:$B,'[1]产值及收款计划（2026）'!J:J)</f>
        <v>#NAME?</v>
      </c>
      <c r="K8" s="256" t="e" cm="1">
        <f t="array" aca="1" ref="K8" ca="1">_xlfn.XLOOKUP($A8&amp;$B8,'[1]产值及收款计划（2026）'!$A:$A&amp;'[1]产值及收款计划（2026）'!$B:$B,'[1]产值及收款计划（2026）'!K:K)</f>
        <v>#NAME?</v>
      </c>
      <c r="L8" s="256" t="e" cm="1">
        <f t="array" aca="1" ref="L8" ca="1">_xlfn.XLOOKUP($A8&amp;$B8,'[1]产值及收款计划（2026）'!$A:$A&amp;'[1]产值及收款计划（2026）'!$B:$B,'[1]产值及收款计划（2026）'!L:L)</f>
        <v>#NAME?</v>
      </c>
      <c r="M8" s="256" t="e" cm="1">
        <f t="array" aca="1" ref="M8" ca="1">_xlfn.XLOOKUP($A8&amp;$B8,'[1]产值及收款计划（2026）'!$A:$A&amp;'[1]产值及收款计划（2026）'!$B:$B,'[1]产值及收款计划（2026）'!M:M)</f>
        <v>#NAME?</v>
      </c>
      <c r="N8" s="256" t="e" cm="1">
        <f t="array" aca="1" ref="N8" ca="1">_xlfn.XLOOKUP($A8&amp;$B8,'[1]产值及收款计划（2026）'!$A:$A&amp;'[1]产值及收款计划（2026）'!$B:$B,'[1]产值及收款计划（2026）'!N:N)</f>
        <v>#NAME?</v>
      </c>
      <c r="O8" s="256" t="e" cm="1">
        <f t="array" aca="1" ref="O8" ca="1">_xlfn.XLOOKUP($A8&amp;$B8,'[1]产值及收款计划（2026）'!$A:$A&amp;'[1]产值及收款计划（2026）'!$B:$B,'[1]产值及收款计划（2026）'!O:O)</f>
        <v>#NAME?</v>
      </c>
      <c r="P8" s="255" t="e" cm="1">
        <f t="array" aca="1" ref="P8" ca="1">_xlfn.XLOOKUP($A8&amp;$B8,'[1]产值及收款计划（2026）'!$A:$A&amp;'[1]产值及收款计划（2026）'!$B:$B,'[1]产值及收款计划（2026）'!P:P)</f>
        <v>#NAME?</v>
      </c>
      <c r="Q8" s="256" t="e" cm="1">
        <f t="array" aca="1" ref="Q8" ca="1">_xlfn.XLOOKUP($A8&amp;$B8,'[1]产值及收款计划（2026）'!$A:$A&amp;'[1]产值及收款计划（2026）'!$B:$B,'[1]产值及收款计划（2026）'!Q:Q)</f>
        <v>#NAME?</v>
      </c>
      <c r="R8" s="256" t="e" cm="1">
        <f t="array" aca="1" ref="R8" ca="1">_xlfn.XLOOKUP($A8&amp;$B8,'[1]产值及收款计划（2026）'!$A:$A&amp;'[1]产值及收款计划（2026）'!$B:$B,'[1]产值及收款计划（2026）'!R:R)</f>
        <v>#NAME?</v>
      </c>
      <c r="S8" s="256" t="e" cm="1">
        <f t="array" aca="1" ref="S8" ca="1">_xlfn.XLOOKUP($A8&amp;$B8,'[1]产值及收款计划（2026）'!$A:$A&amp;'[1]产值及收款计划（2026）'!$B:$B,'[1]产值及收款计划（2026）'!S:S)</f>
        <v>#NAME?</v>
      </c>
      <c r="T8" s="256" t="e" cm="1">
        <f t="array" aca="1" ref="T8" ca="1">_xlfn.XLOOKUP($A8&amp;$B8,'[1]产值及收款计划（2026）'!$A:$A&amp;'[1]产值及收款计划（2026）'!$B:$B,'[1]产值及收款计划（2026）'!T:T)</f>
        <v>#NAME?</v>
      </c>
      <c r="U8" s="256" t="e" cm="1">
        <f t="array" aca="1" ref="U8" ca="1">_xlfn.XLOOKUP($A8&amp;$B8,'[1]产值及收款计划（2026）'!$A:$A&amp;'[1]产值及收款计划（2026）'!$B:$B,'[1]产值及收款计划（2026）'!U:U)</f>
        <v>#NAME?</v>
      </c>
      <c r="V8" s="256" t="e" cm="1">
        <f t="array" aca="1" ref="V8" ca="1">_xlfn.XLOOKUP($A8&amp;$B8,'[1]产值及收款计划（2026）'!$A:$A&amp;'[1]产值及收款计划（2026）'!$B:$B,'[1]产值及收款计划（2026）'!V:V)</f>
        <v>#NAME?</v>
      </c>
      <c r="W8" s="256" t="e" cm="1">
        <f t="array" aca="1" ref="W8" ca="1">_xlfn.XLOOKUP($A8&amp;$B8,'[1]产值及收款计划（2026）'!$A:$A&amp;'[1]产值及收款计划（2026）'!$B:$B,'[1]产值及收款计划（2026）'!W:W)</f>
        <v>#NAME?</v>
      </c>
      <c r="X8" s="256" t="e" cm="1">
        <f t="array" aca="1" ref="X8" ca="1">_xlfn.XLOOKUP($A8&amp;$B8,'[1]产值及收款计划（2026）'!$A:$A&amp;'[1]产值及收款计划（2026）'!$B:$B,'[1]产值及收款计划（2026）'!X:X)</f>
        <v>#NAME?</v>
      </c>
      <c r="Y8" s="256" t="e" cm="1">
        <f t="array" aca="1" ref="Y8" ca="1">_xlfn.XLOOKUP($A8&amp;$B8,'[1]产值及收款计划（2026）'!$A:$A&amp;'[1]产值及收款计划（2026）'!$B:$B,'[1]产值及收款计划（2026）'!Y:Y)</f>
        <v>#NAME?</v>
      </c>
      <c r="Z8" s="256" t="e" cm="1">
        <f t="array" aca="1" ref="Z8" ca="1">_xlfn.XLOOKUP($A8&amp;$B8,'[1]产值及收款计划（2026）'!$A:$A&amp;'[1]产值及收款计划（2026）'!$B:$B,'[1]产值及收款计划（2026）'!Z:Z)</f>
        <v>#NAME?</v>
      </c>
      <c r="AA8" s="256" t="e" cm="1">
        <f t="array" aca="1" ref="AA8" ca="1">_xlfn.XLOOKUP($A8&amp;$B8,'[1]产值及收款计划（2026）'!$A:$A&amp;'[1]产值及收款计划（2026）'!$B:$B,'[1]产值及收款计划（2026）'!AA:AA)</f>
        <v>#NAME?</v>
      </c>
      <c r="AB8" s="256" t="e" cm="1">
        <f t="array" aca="1" ref="AB8" ca="1">_xlfn.XLOOKUP($A8&amp;$B8,'[1]产值及收款计划（2026）'!$A:$A&amp;'[1]产值及收款计划（2026）'!$B:$B,'[1]产值及收款计划（2026）'!AB:AB)</f>
        <v>#NAME?</v>
      </c>
      <c r="AC8" s="256" t="e" cm="1">
        <f t="array" aca="1" ref="AC8" ca="1">_xlfn.XLOOKUP($A8&amp;$B8,'[1]产值及收款计划（2026）'!$A:$A&amp;'[1]产值及收款计划（2026）'!$B:$B,'[1]产值及收款计划（2026）'!AC:AC)</f>
        <v>#NAME?</v>
      </c>
      <c r="AD8" s="256" t="e" cm="1">
        <f t="array" aca="1" ref="AD8" ca="1">_xlfn.XLOOKUP($A8&amp;$B8,'[1]产值及收款计划（2026）'!$A:$A&amp;'[1]产值及收款计划（2026）'!$B:$B,'[1]产值及收款计划（2026）'!AD:AD)</f>
        <v>#NAME?</v>
      </c>
      <c r="AE8" s="256" t="e" cm="1">
        <f t="array" aca="1" ref="AE8" ca="1">_xlfn.XLOOKUP($A8&amp;$B8,'[1]产值及收款计划（2026）'!$A:$A&amp;'[1]产值及收款计划（2026）'!$B:$B,'[1]产值及收款计划（2026）'!AE:AE)</f>
        <v>#NAME?</v>
      </c>
      <c r="AF8" s="256" t="e" cm="1">
        <f t="array" aca="1" ref="AF8" ca="1">_xlfn.XLOOKUP($A8&amp;$B8,'[1]产值及收款计划（2026）'!$A:$A&amp;'[1]产值及收款计划（2026）'!$B:$B,'[1]产值及收款计划（2026）'!AF:AF)</f>
        <v>#NAME?</v>
      </c>
      <c r="AG8" s="256" t="e" cm="1">
        <f t="array" aca="1" ref="AG8" ca="1">_xlfn.XLOOKUP($A8&amp;$B8,'[1]产值及收款计划（2026）'!$A:$A&amp;'[1]产值及收款计划（2026）'!$B:$B,'[1]产值及收款计划（2026）'!AG:AG)</f>
        <v>#NAME?</v>
      </c>
      <c r="AH8" s="256" t="e" cm="1">
        <f t="array" aca="1" ref="AH8" ca="1">_xlfn.XLOOKUP($A8&amp;$B8,'[1]产值及收款计划（2026）'!$A:$A&amp;'[1]产值及收款计划（2026）'!$B:$B,'[1]产值及收款计划（2026）'!AH:AH)</f>
        <v>#NAME?</v>
      </c>
      <c r="AI8" s="256" t="e" cm="1">
        <f t="array" aca="1" ref="AI8" ca="1">_xlfn.XLOOKUP($A8&amp;$B8,'[1]产值及收款计划（2026）'!$A:$A&amp;'[1]产值及收款计划（2026）'!$B:$B,'[1]产值及收款计划（2026）'!AI:AI)</f>
        <v>#NAME?</v>
      </c>
      <c r="AJ8" s="256" t="e" cm="1">
        <f t="array" aca="1" ref="AJ8" ca="1">_xlfn.XLOOKUP($A8&amp;$B8,'[1]产值及收款计划（2026）'!$A:$A&amp;'[1]产值及收款计划（2026）'!$B:$B,'[1]产值及收款计划（2026）'!AJ:AJ)</f>
        <v>#NAME?</v>
      </c>
      <c r="AK8" s="256" t="e" cm="1">
        <f t="array" aca="1" ref="AK8" ca="1">_xlfn.XLOOKUP($A8&amp;$B8,'[1]产值及收款计划（2026）'!$A:$A&amp;'[1]产值及收款计划（2026）'!$B:$B,'[1]产值及收款计划（2026）'!AK:AK)</f>
        <v>#NAME?</v>
      </c>
      <c r="AL8" s="256" t="e" cm="1">
        <f t="array" aca="1" ref="AL8" ca="1">_xlfn.XLOOKUP($A8&amp;$B8,'[1]产值及收款计划（2026）'!$A:$A&amp;'[1]产值及收款计划（2026）'!$B:$B,'[1]产值及收款计划（2026）'!AL:AL)</f>
        <v>#NAME?</v>
      </c>
      <c r="AM8" s="263" t="e" cm="1">
        <f t="array" aca="1" ref="AM8" ca="1">_xlfn.LET(_xlpm.勾选月份状态数组,TRANSPOSE('PPT(12-15页）-TOP10'!$A$3:$A$14),_xlpm.选择数据区,IF('PPT(12-15页）-TOP10'!$E$3="收款",$BA8:$BL8,$AA8:$AL8),SUM(_xlfn._xlws.FILTER(_xlpm.选择数据区,_xlpm.勾选月份状态数组,"")))</f>
        <v>#NAME?</v>
      </c>
      <c r="AN8" s="256" t="e" cm="1">
        <f t="array" aca="1" ref="AN8" ca="1">_xlfn.LET(_xlpm.勾选月份状态数组,TRANSPOSE('PPT(12-15页）-TOP10'!$A$3:$A$14),_xlpm.选择数据区,IF('PPT(12-15页）-TOP10'!$E$3="收款",$DA8:$DL8,$CA8:$CL8),SUM(_xlfn._xlws.FILTER(_xlpm.选择数据区,_xlpm.勾选月份状态数组,"")))</f>
        <v>#NAME?</v>
      </c>
      <c r="AO8" s="256" t="e">
        <f ca="1">SUM(CA8:CC8)+SUM(AD8:AL8)</f>
        <v>#NAME?</v>
      </c>
      <c r="AP8" s="256"/>
      <c r="AQ8" s="256"/>
      <c r="AR8" s="256"/>
      <c r="AS8" s="256" t="e" cm="1">
        <f t="array" aca="1" ref="AS8" ca="1">_xlfn.XLOOKUP($A8&amp;$B8,'[1]产值及收款计划（2026）'!$A:$A&amp;'[1]产值及收款计划（2026）'!$B:$B,'[1]产值及收款计划（2026）'!AS:AS)</f>
        <v>#NAME?</v>
      </c>
      <c r="AT8" s="256" t="e" cm="1">
        <f t="array" aca="1" ref="AT8" ca="1">_xlfn.XLOOKUP($A8&amp;$B8,'[1]产值及收款计划（2026）'!$A:$A&amp;'[1]产值及收款计划（2026）'!$B:$B,'[1]产值及收款计划（2026）'!AT:AT)</f>
        <v>#NAME?</v>
      </c>
      <c r="AU8" s="256" t="e" cm="1">
        <f t="array" aca="1" ref="AU8" ca="1">_xlfn.XLOOKUP($A8&amp;$B8,'[1]产值及收款计划（2026）'!$A:$A&amp;'[1]产值及收款计划（2026）'!$B:$B,'[1]产值及收款计划（2026）'!AU:AU)</f>
        <v>#NAME?</v>
      </c>
      <c r="AV8" s="256" t="e" cm="1">
        <f t="array" aca="1" ref="AV8" ca="1">_xlfn.XLOOKUP($A8&amp;$B8,'[1]产值及收款计划（2026）'!$A:$A&amp;'[1]产值及收款计划（2026）'!$B:$B,'[1]产值及收款计划（2026）'!AV:AV)</f>
        <v>#NAME?</v>
      </c>
      <c r="AW8" s="256" t="e" cm="1">
        <f t="array" aca="1" ref="AW8" ca="1">_xlfn.XLOOKUP($A8&amp;$B8,'[1]产值及收款计划（2026）'!$A:$A&amp;'[1]产值及收款计划（2026）'!$B:$B,'[1]产值及收款计划（2026）'!AW:AW)</f>
        <v>#NAME?</v>
      </c>
      <c r="AX8" s="256" t="e" cm="1">
        <f t="array" aca="1" ref="AX8" ca="1">_xlfn.XLOOKUP($A8&amp;$B8,'[1]产值及收款计划（2026）'!$A:$A&amp;'[1]产值及收款计划（2026）'!$B:$B,'[1]产值及收款计划（2026）'!AX:AX)</f>
        <v>#NAME?</v>
      </c>
      <c r="AY8" s="256" t="e" cm="1">
        <f t="array" aca="1" ref="AY8" ca="1">_xlfn.XLOOKUP($A8&amp;$B8,'[1]产值及收款计划（2026）'!$A:$A&amp;'[1]产值及收款计划（2026）'!$B:$B,'[1]产值及收款计划（2026）'!AY:AY)</f>
        <v>#NAME?</v>
      </c>
      <c r="AZ8" s="256" t="e" cm="1">
        <f t="array" aca="1" ref="AZ8" ca="1">_xlfn.XLOOKUP($A8&amp;$B8,'[1]产值及收款计划（2026）'!$A:$A&amp;'[1]产值及收款计划（2026）'!$B:$B,'[1]产值及收款计划（2026）'!AZ:AZ)</f>
        <v>#NAME?</v>
      </c>
      <c r="BA8" s="256" t="e" cm="1">
        <f t="array" aca="1" ref="BA8" ca="1">_xlfn.XLOOKUP($A8&amp;$B8,'[1]产值及收款计划（2026）'!$A:$A&amp;'[1]产值及收款计划（2026）'!$B:$B,'[1]产值及收款计划（2026）'!BA:BA)</f>
        <v>#NAME?</v>
      </c>
      <c r="BB8" s="256" t="e" cm="1">
        <f t="array" aca="1" ref="BB8" ca="1">_xlfn.XLOOKUP($A8&amp;$B8,'[1]产值及收款计划（2026）'!$A:$A&amp;'[1]产值及收款计划（2026）'!$B:$B,'[1]产值及收款计划（2026）'!BB:BB)</f>
        <v>#NAME?</v>
      </c>
      <c r="BC8" s="256" t="e" cm="1">
        <f t="array" aca="1" ref="BC8" ca="1">_xlfn.XLOOKUP($A8&amp;$B8,'[1]产值及收款计划（2026）'!$A:$A&amp;'[1]产值及收款计划（2026）'!$B:$B,'[1]产值及收款计划（2026）'!BC:BC)</f>
        <v>#NAME?</v>
      </c>
      <c r="BD8" s="256" t="e" cm="1">
        <f t="array" aca="1" ref="BD8" ca="1">_xlfn.XLOOKUP($A8&amp;$B8,'[1]产值及收款计划（2026）'!$A:$A&amp;'[1]产值及收款计划（2026）'!$B:$B,'[1]产值及收款计划（2026）'!BD:BD)</f>
        <v>#NAME?</v>
      </c>
      <c r="BE8" s="256" t="e" cm="1">
        <f t="array" aca="1" ref="BE8" ca="1">_xlfn.XLOOKUP($A8&amp;$B8,'[1]产值及收款计划（2026）'!$A:$A&amp;'[1]产值及收款计划（2026）'!$B:$B,'[1]产值及收款计划（2026）'!BE:BE)</f>
        <v>#NAME?</v>
      </c>
      <c r="BF8" s="256" t="e" cm="1">
        <f t="array" aca="1" ref="BF8" ca="1">_xlfn.XLOOKUP($A8&amp;$B8,'[1]产值及收款计划（2026）'!$A:$A&amp;'[1]产值及收款计划（2026）'!$B:$B,'[1]产值及收款计划（2026）'!BF:BF)</f>
        <v>#NAME?</v>
      </c>
      <c r="BG8" s="256" t="e" cm="1">
        <f t="array" aca="1" ref="BG8" ca="1">_xlfn.XLOOKUP($A8&amp;$B8,'[1]产值及收款计划（2026）'!$A:$A&amp;'[1]产值及收款计划（2026）'!$B:$B,'[1]产值及收款计划（2026）'!BG:BG)</f>
        <v>#NAME?</v>
      </c>
      <c r="BH8" s="256" t="e" cm="1">
        <f t="array" aca="1" ref="BH8" ca="1">_xlfn.XLOOKUP($A8&amp;$B8,'[1]产值及收款计划（2026）'!$A:$A&amp;'[1]产值及收款计划（2026）'!$B:$B,'[1]产值及收款计划（2026）'!BH:BH)</f>
        <v>#NAME?</v>
      </c>
      <c r="BI8" s="256" t="e" cm="1">
        <f t="array" aca="1" ref="BI8" ca="1">_xlfn.XLOOKUP($A8&amp;$B8,'[1]产值及收款计划（2026）'!$A:$A&amp;'[1]产值及收款计划（2026）'!$B:$B,'[1]产值及收款计划（2026）'!BI:BI)</f>
        <v>#NAME?</v>
      </c>
      <c r="BJ8" s="256" t="e" cm="1">
        <f t="array" aca="1" ref="BJ8" ca="1">_xlfn.XLOOKUP($A8&amp;$B8,'[1]产值及收款计划（2026）'!$A:$A&amp;'[1]产值及收款计划（2026）'!$B:$B,'[1]产值及收款计划（2026）'!BJ:BJ)</f>
        <v>#NAME?</v>
      </c>
      <c r="BK8" s="256" t="e" cm="1">
        <f t="array" aca="1" ref="BK8" ca="1">_xlfn.XLOOKUP($A8&amp;$B8,'[1]产值及收款计划（2026）'!$A:$A&amp;'[1]产值及收款计划（2026）'!$B:$B,'[1]产值及收款计划（2026）'!BK:BK)</f>
        <v>#NAME?</v>
      </c>
      <c r="BL8" s="256" t="e" cm="1">
        <f t="array" aca="1" ref="BL8" ca="1">_xlfn.XLOOKUP($A8&amp;$B8,'[1]产值及收款计划（2026）'!$A:$A&amp;'[1]产值及收款计划（2026）'!$B:$B,'[1]产值及收款计划（2026）'!BL:BL)</f>
        <v>#NAME?</v>
      </c>
      <c r="BM8" s="256"/>
      <c r="BN8" s="256"/>
      <c r="BO8" s="256"/>
      <c r="BP8" s="256"/>
      <c r="BQ8" s="255" t="e" cm="1">
        <f t="array" aca="1" ref="BQ8" ca="1">_xlfn.XLOOKUP($A8&amp;$B8,'[1]产值及收款计划（2026）'!$A:$A&amp;'[1]产值及收款计划（2026）'!$B:$B,'[1]产值及收款计划（2026）'!BQ:BQ)</f>
        <v>#NAME?</v>
      </c>
      <c r="BR8" s="256" t="e" cm="1">
        <f t="array" aca="1" ref="BR8" ca="1">_xlfn.XLOOKUP($A8&amp;$B8,'[1]产值及收款计划（2026）'!$A:$A&amp;'[1]产值及收款计划（2026）'!$B:$B,'[1]产值及收款计划（2026）'!BR:BR)</f>
        <v>#NAME?</v>
      </c>
      <c r="BS8" s="259" t="s">
        <v>29</v>
      </c>
      <c r="BT8" s="260">
        <f ca="1">SUMIFS($AP:$AP,$B:$B,$BS8,$AO:$AO,BT$4)</f>
        <v>0</v>
      </c>
      <c r="BU8" s="260">
        <f ca="1">SUMIFS($AP:$AP,$B:$B,$BS8,$AO:$AO,BU$4)</f>
        <v>0</v>
      </c>
      <c r="BV8" s="260">
        <f ca="1">SUMIFS($AP:$AP,$B:$B,$BS8,$AO:$AO,BV$4)</f>
        <v>0</v>
      </c>
      <c r="BW8" s="261">
        <f ca="1">SUM(BT8:BV8)</f>
        <v>0</v>
      </c>
      <c r="CA8" s="256" t="e" cm="1">
        <f t="array" aca="1" ref="CA8" ca="1">_xlfn.XLOOKUP($A8&amp;$B8,'[1]产值及收款计划（2026）'!$A:$A&amp;'[1]产值及收款计划（2026）'!$B:$B,'[1]产值及收款计划（2026）'!CA:CA)</f>
        <v>#NAME?</v>
      </c>
      <c r="CB8" s="256" t="e" cm="1">
        <f t="array" aca="1" ref="CB8" ca="1">_xlfn.XLOOKUP($A8&amp;$B8,'[1]产值及收款计划（2026）'!$A:$A&amp;'[1]产值及收款计划（2026）'!$B:$B,'[1]产值及收款计划（2026）'!CB:CB)</f>
        <v>#NAME?</v>
      </c>
      <c r="CC8" s="256" t="e" cm="1">
        <f t="array" aca="1" ref="CC8" ca="1">_xlfn.XLOOKUP($A8&amp;$B8,'[1]产值及收款计划（2026）'!$A:$A&amp;'[1]产值及收款计划（2026）'!$B:$B,'[1]产值及收款计划（2026）'!CC:CC)</f>
        <v>#NAME?</v>
      </c>
      <c r="CD8" s="256" t="e" cm="1">
        <f t="array" aca="1" ref="CD8" ca="1">_xlfn.XLOOKUP($A8&amp;$B8,'[1]产值及收款计划（2026）'!$A:$A&amp;'[1]产值及收款计划（2026）'!$B:$B,'[1]产值及收款计划（2026）'!CD:CD)</f>
        <v>#NAME?</v>
      </c>
      <c r="CE8" s="256" t="e" cm="1">
        <f t="array" aca="1" ref="CE8" ca="1">_xlfn.XLOOKUP($A8&amp;$B8,'[1]产值及收款计划（2026）'!$A:$A&amp;'[1]产值及收款计划（2026）'!$B:$B,'[1]产值及收款计划（2026）'!CE:CE)</f>
        <v>#NAME?</v>
      </c>
      <c r="CF8" s="256" t="e" cm="1">
        <f t="array" aca="1" ref="CF8" ca="1">_xlfn.XLOOKUP($A8&amp;$B8,'[1]产值及收款计划（2026）'!$A:$A&amp;'[1]产值及收款计划（2026）'!$B:$B,'[1]产值及收款计划（2026）'!CF:CF)</f>
        <v>#NAME?</v>
      </c>
      <c r="CG8" s="256" t="e" cm="1">
        <f t="array" aca="1" ref="CG8" ca="1">_xlfn.XLOOKUP($A8&amp;$B8,'[1]产值及收款计划（2026）'!$A:$A&amp;'[1]产值及收款计划（2026）'!$B:$B,'[1]产值及收款计划（2026）'!CG:CG)</f>
        <v>#NAME?</v>
      </c>
      <c r="CH8" s="256" t="e" cm="1">
        <f t="array" aca="1" ref="CH8" ca="1">_xlfn.XLOOKUP($A8&amp;$B8,'[1]产值及收款计划（2026）'!$A:$A&amp;'[1]产值及收款计划（2026）'!$B:$B,'[1]产值及收款计划（2026）'!CH:CH)</f>
        <v>#NAME?</v>
      </c>
      <c r="CI8" s="256" t="e" cm="1">
        <f t="array" aca="1" ref="CI8" ca="1">_xlfn.XLOOKUP($A8&amp;$B8,'[1]产值及收款计划（2026）'!$A:$A&amp;'[1]产值及收款计划（2026）'!$B:$B,'[1]产值及收款计划（2026）'!CI:CI)</f>
        <v>#NAME?</v>
      </c>
      <c r="CJ8" s="256" t="e" cm="1">
        <f t="array" aca="1" ref="CJ8" ca="1">_xlfn.XLOOKUP($A8&amp;$B8,'[1]产值及收款计划（2026）'!$A:$A&amp;'[1]产值及收款计划（2026）'!$B:$B,'[1]产值及收款计划（2026）'!CJ:CJ)</f>
        <v>#NAME?</v>
      </c>
      <c r="CK8" s="256" t="e" cm="1">
        <f t="array" aca="1" ref="CK8" ca="1">_xlfn.XLOOKUP($A8&amp;$B8,'[1]产值及收款计划（2026）'!$A:$A&amp;'[1]产值及收款计划（2026）'!$B:$B,'[1]产值及收款计划（2026）'!CK:CK)</f>
        <v>#NAME?</v>
      </c>
      <c r="CL8" s="256" t="e" cm="1">
        <f t="array" aca="1" ref="CL8" ca="1">_xlfn.XLOOKUP($A8&amp;$B8,'[1]产值及收款计划（2026）'!$A:$A&amp;'[1]产值及收款计划（2026）'!$B:$B,'[1]产值及收款计划（2026）'!CL:CL)</f>
        <v>#NAME?</v>
      </c>
      <c r="DA8" s="256" t="e" cm="1">
        <f t="array" aca="1" ref="DA8" ca="1">_xlfn.XLOOKUP($A8&amp;$B8,'[1]产值及收款计划（2026）'!$A:$A&amp;'[1]产值及收款计划（2026）'!$B:$B,'[1]产值及收款计划（2026）'!DA:DA)</f>
        <v>#NAME?</v>
      </c>
      <c r="DB8" s="256" t="e" cm="1">
        <f t="array" aca="1" ref="DB8" ca="1">_xlfn.XLOOKUP($A8&amp;$B8,'[1]产值及收款计划（2026）'!$A:$A&amp;'[1]产值及收款计划（2026）'!$B:$B,'[1]产值及收款计划（2026）'!DB:DB)</f>
        <v>#NAME?</v>
      </c>
      <c r="DC8" s="256" t="e" cm="1">
        <f t="array" aca="1" ref="DC8" ca="1">_xlfn.XLOOKUP($A8&amp;$B8,'[1]产值及收款计划（2026）'!$A:$A&amp;'[1]产值及收款计划（2026）'!$B:$B,'[1]产值及收款计划（2026）'!DC:DC)</f>
        <v>#NAME?</v>
      </c>
      <c r="DD8" s="256" t="e" cm="1">
        <f t="array" aca="1" ref="DD8" ca="1">_xlfn.XLOOKUP($A8&amp;$B8,'[1]产值及收款计划（2026）'!$A:$A&amp;'[1]产值及收款计划（2026）'!$B:$B,'[1]产值及收款计划（2026）'!DD:DD)</f>
        <v>#NAME?</v>
      </c>
      <c r="DE8" s="256" t="e" cm="1">
        <f t="array" aca="1" ref="DE8" ca="1">_xlfn.XLOOKUP($A8&amp;$B8,'[1]产值及收款计划（2026）'!$A:$A&amp;'[1]产值及收款计划（2026）'!$B:$B,'[1]产值及收款计划（2026）'!DE:DE)</f>
        <v>#NAME?</v>
      </c>
      <c r="DF8" s="256" t="e" cm="1">
        <f t="array" aca="1" ref="DF8" ca="1">_xlfn.XLOOKUP($A8&amp;$B8,'[1]产值及收款计划（2026）'!$A:$A&amp;'[1]产值及收款计划（2026）'!$B:$B,'[1]产值及收款计划（2026）'!DF:DF)</f>
        <v>#NAME?</v>
      </c>
      <c r="DG8" s="256" t="e" cm="1">
        <f t="array" aca="1" ref="DG8" ca="1">_xlfn.XLOOKUP($A8&amp;$B8,'[1]产值及收款计划（2026）'!$A:$A&amp;'[1]产值及收款计划（2026）'!$B:$B,'[1]产值及收款计划（2026）'!DG:DG)</f>
        <v>#NAME?</v>
      </c>
      <c r="DH8" s="256" t="e" cm="1">
        <f t="array" aca="1" ref="DH8" ca="1">_xlfn.XLOOKUP($A8&amp;$B8,'[1]产值及收款计划（2026）'!$A:$A&amp;'[1]产值及收款计划（2026）'!$B:$B,'[1]产值及收款计划（2026）'!DH:DH)</f>
        <v>#NAME?</v>
      </c>
      <c r="DI8" s="256" t="e" cm="1">
        <f t="array" aca="1" ref="DI8" ca="1">_xlfn.XLOOKUP($A8&amp;$B8,'[1]产值及收款计划（2026）'!$A:$A&amp;'[1]产值及收款计划（2026）'!$B:$B,'[1]产值及收款计划（2026）'!DI:DI)</f>
        <v>#NAME?</v>
      </c>
      <c r="DJ8" s="256" t="e" cm="1">
        <f t="array" aca="1" ref="DJ8" ca="1">_xlfn.XLOOKUP($A8&amp;$B8,'[1]产值及收款计划（2026）'!$A:$A&amp;'[1]产值及收款计划（2026）'!$B:$B,'[1]产值及收款计划（2026）'!DJ:DJ)</f>
        <v>#NAME?</v>
      </c>
      <c r="DK8" s="256" t="e" cm="1">
        <f t="array" aca="1" ref="DK8" ca="1">_xlfn.XLOOKUP($A8&amp;$B8,'[1]产值及收款计划（2026）'!$A:$A&amp;'[1]产值及收款计划（2026）'!$B:$B,'[1]产值及收款计划（2026）'!DK:DK)</f>
        <v>#NAME?</v>
      </c>
      <c r="DL8" s="256" t="e" cm="1">
        <f t="array" aca="1" ref="DL8" ca="1">_xlfn.XLOOKUP($A8&amp;$B8,'[1]产值及收款计划（2026）'!$A:$A&amp;'[1]产值及收款计划（2026）'!$B:$B,'[1]产值及收款计划（2026）'!DL:DL)</f>
        <v>#NAME?</v>
      </c>
      <c r="DM8" s="264"/>
      <c r="DN8" s="250"/>
    </row>
    <row r="9" spans="1:131" ht="20.25" x14ac:dyDescent="0.15">
      <c r="A9" s="254">
        <f t="shared" si="8"/>
        <v>5</v>
      </c>
      <c r="B9" s="254" t="s">
        <v>25</v>
      </c>
      <c r="C9" s="255" t="e" cm="1">
        <f t="array" aca="1" ref="C9" ca="1">_xlfn.XLOOKUP($A9&amp;$B9,'[1]产值及收款计划（2026）'!$A:$A&amp;'[1]产值及收款计划（2026）'!$B:$B,'[1]产值及收款计划（2026）'!C:C)</f>
        <v>#NAME?</v>
      </c>
      <c r="D9" s="255" t="e" cm="1">
        <f t="array" aca="1" ref="D9" ca="1">_xlfn.XLOOKUP($A9&amp;$B9,'[1]产值及收款计划（2026）'!$A:$A&amp;'[1]产值及收款计划（2026）'!$B:$B,'[1]产值及收款计划（2026）'!D:D)</f>
        <v>#NAME?</v>
      </c>
      <c r="E9" s="256" t="e" cm="1">
        <f t="array" aca="1" ref="E9" ca="1">_xlfn.XLOOKUP($A9&amp;$B9,'[1]产值及收款计划（2026）'!$A:$A&amp;'[1]产值及收款计划（2026）'!$B:$B,'[1]产值及收款计划（2026）'!E:E)</f>
        <v>#NAME?</v>
      </c>
      <c r="F9" s="256" t="e" cm="1">
        <f t="array" aca="1" ref="F9" ca="1">_xlfn.XLOOKUP($A9&amp;$B9,'[1]产值及收款计划（2026）'!$A:$A&amp;'[1]产值及收款计划（2026）'!$B:$B,'[1]产值及收款计划（2026）'!F:F)</f>
        <v>#NAME?</v>
      </c>
      <c r="G9" s="256" t="e" cm="1">
        <f t="array" aca="1" ref="G9" ca="1">_xlfn.XLOOKUP($A9&amp;$B9,'[1]产值及收款计划（2026）'!$A:$A&amp;'[1]产值及收款计划（2026）'!$B:$B,'[1]产值及收款计划（2026）'!G:G)</f>
        <v>#NAME?</v>
      </c>
      <c r="H9" s="256" t="e" cm="1">
        <f t="array" aca="1" ref="H9" ca="1">_xlfn.XLOOKUP($A9&amp;$B9,'[1]产值及收款计划（2026）'!$A:$A&amp;'[1]产值及收款计划（2026）'!$B:$B,'[1]产值及收款计划（2026）'!H:H)</f>
        <v>#NAME?</v>
      </c>
      <c r="I9" s="257" t="e" cm="1">
        <f t="array" aca="1" ref="I9" ca="1">_xlfn.XLOOKUP($A9&amp;$B9,'[1]产值及收款计划（2026）'!$A:$A&amp;'[1]产值及收款计划（2026）'!$B:$B,'[1]产值及收款计划（2026）'!I:I)</f>
        <v>#NAME?</v>
      </c>
      <c r="J9" s="258" t="e" cm="1">
        <f t="array" aca="1" ref="J9" ca="1">_xlfn.XLOOKUP($A9&amp;$B9,'[1]产值及收款计划（2026）'!$A:$A&amp;'[1]产值及收款计划（2026）'!$B:$B,'[1]产值及收款计划（2026）'!J:J)</f>
        <v>#NAME?</v>
      </c>
      <c r="K9" s="256" t="e" cm="1">
        <f t="array" aca="1" ref="K9" ca="1">_xlfn.XLOOKUP($A9&amp;$B9,'[1]产值及收款计划（2026）'!$A:$A&amp;'[1]产值及收款计划（2026）'!$B:$B,'[1]产值及收款计划（2026）'!K:K)</f>
        <v>#NAME?</v>
      </c>
      <c r="L9" s="256" t="e" cm="1">
        <f t="array" aca="1" ref="L9" ca="1">_xlfn.XLOOKUP($A9&amp;$B9,'[1]产值及收款计划（2026）'!$A:$A&amp;'[1]产值及收款计划（2026）'!$B:$B,'[1]产值及收款计划（2026）'!L:L)</f>
        <v>#NAME?</v>
      </c>
      <c r="M9" s="256" t="e" cm="1">
        <f t="array" aca="1" ref="M9" ca="1">_xlfn.XLOOKUP($A9&amp;$B9,'[1]产值及收款计划（2026）'!$A:$A&amp;'[1]产值及收款计划（2026）'!$B:$B,'[1]产值及收款计划（2026）'!M:M)</f>
        <v>#NAME?</v>
      </c>
      <c r="N9" s="256" t="e" cm="1">
        <f t="array" aca="1" ref="N9" ca="1">_xlfn.XLOOKUP($A9&amp;$B9,'[1]产值及收款计划（2026）'!$A:$A&amp;'[1]产值及收款计划（2026）'!$B:$B,'[1]产值及收款计划（2026）'!N:N)</f>
        <v>#NAME?</v>
      </c>
      <c r="O9" s="256" t="e" cm="1">
        <f t="array" aca="1" ref="O9" ca="1">_xlfn.XLOOKUP($A9&amp;$B9,'[1]产值及收款计划（2026）'!$A:$A&amp;'[1]产值及收款计划（2026）'!$B:$B,'[1]产值及收款计划（2026）'!O:O)</f>
        <v>#NAME?</v>
      </c>
      <c r="P9" s="255" t="e" cm="1">
        <f t="array" aca="1" ref="P9" ca="1">_xlfn.XLOOKUP($A9&amp;$B9,'[1]产值及收款计划（2026）'!$A:$A&amp;'[1]产值及收款计划（2026）'!$B:$B,'[1]产值及收款计划（2026）'!P:P)</f>
        <v>#NAME?</v>
      </c>
      <c r="Q9" s="256" t="e" cm="1">
        <f t="array" aca="1" ref="Q9" ca="1">_xlfn.XLOOKUP($A9&amp;$B9,'[1]产值及收款计划（2026）'!$A:$A&amp;'[1]产值及收款计划（2026）'!$B:$B,'[1]产值及收款计划（2026）'!Q:Q)</f>
        <v>#NAME?</v>
      </c>
      <c r="R9" s="256" t="e" cm="1">
        <f t="array" aca="1" ref="R9" ca="1">_xlfn.XLOOKUP($A9&amp;$B9,'[1]产值及收款计划（2026）'!$A:$A&amp;'[1]产值及收款计划（2026）'!$B:$B,'[1]产值及收款计划（2026）'!R:R)</f>
        <v>#NAME?</v>
      </c>
      <c r="S9" s="256" t="e" cm="1">
        <f t="array" aca="1" ref="S9" ca="1">_xlfn.XLOOKUP($A9&amp;$B9,'[1]产值及收款计划（2026）'!$A:$A&amp;'[1]产值及收款计划（2026）'!$B:$B,'[1]产值及收款计划（2026）'!S:S)</f>
        <v>#NAME?</v>
      </c>
      <c r="T9" s="256" t="e" cm="1">
        <f t="array" aca="1" ref="T9" ca="1">_xlfn.XLOOKUP($A9&amp;$B9,'[1]产值及收款计划（2026）'!$A:$A&amp;'[1]产值及收款计划（2026）'!$B:$B,'[1]产值及收款计划（2026）'!T:T)</f>
        <v>#NAME?</v>
      </c>
      <c r="U9" s="256" t="e" cm="1">
        <f t="array" aca="1" ref="U9" ca="1">_xlfn.XLOOKUP($A9&amp;$B9,'[1]产值及收款计划（2026）'!$A:$A&amp;'[1]产值及收款计划（2026）'!$B:$B,'[1]产值及收款计划（2026）'!U:U)</f>
        <v>#NAME?</v>
      </c>
      <c r="V9" s="256" t="e" cm="1">
        <f t="array" aca="1" ref="V9" ca="1">_xlfn.XLOOKUP($A9&amp;$B9,'[1]产值及收款计划（2026）'!$A:$A&amp;'[1]产值及收款计划（2026）'!$B:$B,'[1]产值及收款计划（2026）'!V:V)</f>
        <v>#NAME?</v>
      </c>
      <c r="W9" s="256" t="e" cm="1">
        <f t="array" aca="1" ref="W9" ca="1">_xlfn.XLOOKUP($A9&amp;$B9,'[1]产值及收款计划（2026）'!$A:$A&amp;'[1]产值及收款计划（2026）'!$B:$B,'[1]产值及收款计划（2026）'!W:W)</f>
        <v>#NAME?</v>
      </c>
      <c r="X9" s="256" t="e" cm="1">
        <f t="array" aca="1" ref="X9" ca="1">_xlfn.XLOOKUP($A9&amp;$B9,'[1]产值及收款计划（2026）'!$A:$A&amp;'[1]产值及收款计划（2026）'!$B:$B,'[1]产值及收款计划（2026）'!X:X)</f>
        <v>#NAME?</v>
      </c>
      <c r="Y9" s="256" t="e" cm="1">
        <f t="array" aca="1" ref="Y9" ca="1">_xlfn.XLOOKUP($A9&amp;$B9,'[1]产值及收款计划（2026）'!$A:$A&amp;'[1]产值及收款计划（2026）'!$B:$B,'[1]产值及收款计划（2026）'!Y:Y)</f>
        <v>#NAME?</v>
      </c>
      <c r="Z9" s="256" t="e" cm="1">
        <f t="array" aca="1" ref="Z9" ca="1">_xlfn.XLOOKUP($A9&amp;$B9,'[1]产值及收款计划（2026）'!$A:$A&amp;'[1]产值及收款计划（2026）'!$B:$B,'[1]产值及收款计划（2026）'!Z:Z)</f>
        <v>#NAME?</v>
      </c>
      <c r="AA9" s="256" t="e" cm="1">
        <f t="array" aca="1" ref="AA9" ca="1">_xlfn.XLOOKUP($A9&amp;$B9,'[1]产值及收款计划（2026）'!$A:$A&amp;'[1]产值及收款计划（2026）'!$B:$B,'[1]产值及收款计划（2026）'!AA:AA)</f>
        <v>#NAME?</v>
      </c>
      <c r="AB9" s="256" t="e" cm="1">
        <f t="array" aca="1" ref="AB9" ca="1">_xlfn.XLOOKUP($A9&amp;$B9,'[1]产值及收款计划（2026）'!$A:$A&amp;'[1]产值及收款计划（2026）'!$B:$B,'[1]产值及收款计划（2026）'!AB:AB)</f>
        <v>#NAME?</v>
      </c>
      <c r="AC9" s="256" t="e" cm="1">
        <f t="array" aca="1" ref="AC9" ca="1">_xlfn.XLOOKUP($A9&amp;$B9,'[1]产值及收款计划（2026）'!$A:$A&amp;'[1]产值及收款计划（2026）'!$B:$B,'[1]产值及收款计划（2026）'!AC:AC)</f>
        <v>#NAME?</v>
      </c>
      <c r="AD9" s="256" t="e" cm="1">
        <f t="array" aca="1" ref="AD9" ca="1">_xlfn.XLOOKUP($A9&amp;$B9,'[1]产值及收款计划（2026）'!$A:$A&amp;'[1]产值及收款计划（2026）'!$B:$B,'[1]产值及收款计划（2026）'!AD:AD)</f>
        <v>#NAME?</v>
      </c>
      <c r="AE9" s="256" t="e" cm="1">
        <f t="array" aca="1" ref="AE9" ca="1">_xlfn.XLOOKUP($A9&amp;$B9,'[1]产值及收款计划（2026）'!$A:$A&amp;'[1]产值及收款计划（2026）'!$B:$B,'[1]产值及收款计划（2026）'!AE:AE)</f>
        <v>#NAME?</v>
      </c>
      <c r="AF9" s="256" t="e" cm="1">
        <f t="array" aca="1" ref="AF9" ca="1">_xlfn.XLOOKUP($A9&amp;$B9,'[1]产值及收款计划（2026）'!$A:$A&amp;'[1]产值及收款计划（2026）'!$B:$B,'[1]产值及收款计划（2026）'!AF:AF)</f>
        <v>#NAME?</v>
      </c>
      <c r="AG9" s="256" t="e" cm="1">
        <f t="array" aca="1" ref="AG9" ca="1">_xlfn.XLOOKUP($A9&amp;$B9,'[1]产值及收款计划（2026）'!$A:$A&amp;'[1]产值及收款计划（2026）'!$B:$B,'[1]产值及收款计划（2026）'!AG:AG)</f>
        <v>#NAME?</v>
      </c>
      <c r="AH9" s="256" t="e" cm="1">
        <f t="array" aca="1" ref="AH9" ca="1">_xlfn.XLOOKUP($A9&amp;$B9,'[1]产值及收款计划（2026）'!$A:$A&amp;'[1]产值及收款计划（2026）'!$B:$B,'[1]产值及收款计划（2026）'!AH:AH)</f>
        <v>#NAME?</v>
      </c>
      <c r="AI9" s="256" t="e" cm="1">
        <f t="array" aca="1" ref="AI9" ca="1">_xlfn.XLOOKUP($A9&amp;$B9,'[1]产值及收款计划（2026）'!$A:$A&amp;'[1]产值及收款计划（2026）'!$B:$B,'[1]产值及收款计划（2026）'!AI:AI)</f>
        <v>#NAME?</v>
      </c>
      <c r="AJ9" s="256" t="e" cm="1">
        <f t="array" aca="1" ref="AJ9" ca="1">_xlfn.XLOOKUP($A9&amp;$B9,'[1]产值及收款计划（2026）'!$A:$A&amp;'[1]产值及收款计划（2026）'!$B:$B,'[1]产值及收款计划（2026）'!AJ:AJ)</f>
        <v>#NAME?</v>
      </c>
      <c r="AK9" s="256" t="e" cm="1">
        <f t="array" aca="1" ref="AK9" ca="1">_xlfn.XLOOKUP($A9&amp;$B9,'[1]产值及收款计划（2026）'!$A:$A&amp;'[1]产值及收款计划（2026）'!$B:$B,'[1]产值及收款计划（2026）'!AK:AK)</f>
        <v>#NAME?</v>
      </c>
      <c r="AL9" s="256" t="e" cm="1">
        <f t="array" aca="1" ref="AL9" ca="1">_xlfn.XLOOKUP($A9&amp;$B9,'[1]产值及收款计划（2026）'!$A:$A&amp;'[1]产值及收款计划（2026）'!$B:$B,'[1]产值及收款计划（2026）'!AL:AL)</f>
        <v>#NAME?</v>
      </c>
      <c r="AM9" s="263" t="e" cm="1">
        <f t="array" aca="1" ref="AM9" ca="1">_xlfn.LET(_xlpm.勾选月份状态数组,TRANSPOSE('PPT(12-15页）-TOP10'!$A$3:$A$14),_xlpm.选择数据区,IF('PPT(12-15页）-TOP10'!$E$3="收款",$BA9:$BL9,$AA9:$AL9),SUM(_xlfn._xlws.FILTER(_xlpm.选择数据区,_xlpm.勾选月份状态数组,"")))</f>
        <v>#NAME?</v>
      </c>
      <c r="AN9" s="256" t="e" cm="1">
        <f t="array" aca="1" ref="AN9" ca="1">_xlfn.LET(_xlpm.勾选月份状态数组,TRANSPOSE('PPT(12-15页）-TOP10'!$A$3:$A$14),_xlpm.选择数据区,IF('PPT(12-15页）-TOP10'!$E$3="收款",$DA9:$DL9,$CA9:$CL9),SUM(_xlfn._xlws.FILTER(_xlpm.选择数据区,_xlpm.勾选月份状态数组,"")))</f>
        <v>#NAME?</v>
      </c>
      <c r="AO9" s="256" t="e">
        <f ca="1">SUM(CA9:CC9)+SUM(AD9:AL9)</f>
        <v>#NAME?</v>
      </c>
      <c r="AP9" s="256"/>
      <c r="AQ9" s="256"/>
      <c r="AR9" s="256"/>
      <c r="AS9" s="256" t="e" cm="1">
        <f t="array" aca="1" ref="AS9" ca="1">_xlfn.XLOOKUP($A9&amp;$B9,'[1]产值及收款计划（2026）'!$A:$A&amp;'[1]产值及收款计划（2026）'!$B:$B,'[1]产值及收款计划（2026）'!AS:AS)</f>
        <v>#NAME?</v>
      </c>
      <c r="AT9" s="256" t="e" cm="1">
        <f t="array" aca="1" ref="AT9" ca="1">_xlfn.XLOOKUP($A9&amp;$B9,'[1]产值及收款计划（2026）'!$A:$A&amp;'[1]产值及收款计划（2026）'!$B:$B,'[1]产值及收款计划（2026）'!AT:AT)</f>
        <v>#NAME?</v>
      </c>
      <c r="AU9" s="256" t="e" cm="1">
        <f t="array" aca="1" ref="AU9" ca="1">_xlfn.XLOOKUP($A9&amp;$B9,'[1]产值及收款计划（2026）'!$A:$A&amp;'[1]产值及收款计划（2026）'!$B:$B,'[1]产值及收款计划（2026）'!AU:AU)</f>
        <v>#NAME?</v>
      </c>
      <c r="AV9" s="256" t="e" cm="1">
        <f t="array" aca="1" ref="AV9" ca="1">_xlfn.XLOOKUP($A9&amp;$B9,'[1]产值及收款计划（2026）'!$A:$A&amp;'[1]产值及收款计划（2026）'!$B:$B,'[1]产值及收款计划（2026）'!AV:AV)</f>
        <v>#NAME?</v>
      </c>
      <c r="AW9" s="256" t="e" cm="1">
        <f t="array" aca="1" ref="AW9" ca="1">_xlfn.XLOOKUP($A9&amp;$B9,'[1]产值及收款计划（2026）'!$A:$A&amp;'[1]产值及收款计划（2026）'!$B:$B,'[1]产值及收款计划（2026）'!AW:AW)</f>
        <v>#NAME?</v>
      </c>
      <c r="AX9" s="256" t="e" cm="1">
        <f t="array" aca="1" ref="AX9" ca="1">_xlfn.XLOOKUP($A9&amp;$B9,'[1]产值及收款计划（2026）'!$A:$A&amp;'[1]产值及收款计划（2026）'!$B:$B,'[1]产值及收款计划（2026）'!AX:AX)</f>
        <v>#NAME?</v>
      </c>
      <c r="AY9" s="256" t="e" cm="1">
        <f t="array" aca="1" ref="AY9" ca="1">_xlfn.XLOOKUP($A9&amp;$B9,'[1]产值及收款计划（2026）'!$A:$A&amp;'[1]产值及收款计划（2026）'!$B:$B,'[1]产值及收款计划（2026）'!AY:AY)</f>
        <v>#NAME?</v>
      </c>
      <c r="AZ9" s="256" t="e" cm="1">
        <f t="array" aca="1" ref="AZ9" ca="1">_xlfn.XLOOKUP($A9&amp;$B9,'[1]产值及收款计划（2026）'!$A:$A&amp;'[1]产值及收款计划（2026）'!$B:$B,'[1]产值及收款计划（2026）'!AZ:AZ)</f>
        <v>#NAME?</v>
      </c>
      <c r="BA9" s="256" t="e" cm="1">
        <f t="array" aca="1" ref="BA9" ca="1">_xlfn.XLOOKUP($A9&amp;$B9,'[1]产值及收款计划（2026）'!$A:$A&amp;'[1]产值及收款计划（2026）'!$B:$B,'[1]产值及收款计划（2026）'!BA:BA)</f>
        <v>#NAME?</v>
      </c>
      <c r="BB9" s="256" t="e" cm="1">
        <f t="array" aca="1" ref="BB9" ca="1">_xlfn.XLOOKUP($A9&amp;$B9,'[1]产值及收款计划（2026）'!$A:$A&amp;'[1]产值及收款计划（2026）'!$B:$B,'[1]产值及收款计划（2026）'!BB:BB)</f>
        <v>#NAME?</v>
      </c>
      <c r="BC9" s="256" t="e" cm="1">
        <f t="array" aca="1" ref="BC9" ca="1">_xlfn.XLOOKUP($A9&amp;$B9,'[1]产值及收款计划（2026）'!$A:$A&amp;'[1]产值及收款计划（2026）'!$B:$B,'[1]产值及收款计划（2026）'!BC:BC)</f>
        <v>#NAME?</v>
      </c>
      <c r="BD9" s="256" t="e" cm="1">
        <f t="array" aca="1" ref="BD9" ca="1">_xlfn.XLOOKUP($A9&amp;$B9,'[1]产值及收款计划（2026）'!$A:$A&amp;'[1]产值及收款计划（2026）'!$B:$B,'[1]产值及收款计划（2026）'!BD:BD)</f>
        <v>#NAME?</v>
      </c>
      <c r="BE9" s="256" t="e" cm="1">
        <f t="array" aca="1" ref="BE9" ca="1">_xlfn.XLOOKUP($A9&amp;$B9,'[1]产值及收款计划（2026）'!$A:$A&amp;'[1]产值及收款计划（2026）'!$B:$B,'[1]产值及收款计划（2026）'!BE:BE)</f>
        <v>#NAME?</v>
      </c>
      <c r="BF9" s="256" t="e" cm="1">
        <f t="array" aca="1" ref="BF9" ca="1">_xlfn.XLOOKUP($A9&amp;$B9,'[1]产值及收款计划（2026）'!$A:$A&amp;'[1]产值及收款计划（2026）'!$B:$B,'[1]产值及收款计划（2026）'!BF:BF)</f>
        <v>#NAME?</v>
      </c>
      <c r="BG9" s="256" t="e" cm="1">
        <f t="array" aca="1" ref="BG9" ca="1">_xlfn.XLOOKUP($A9&amp;$B9,'[1]产值及收款计划（2026）'!$A:$A&amp;'[1]产值及收款计划（2026）'!$B:$B,'[1]产值及收款计划（2026）'!BG:BG)</f>
        <v>#NAME?</v>
      </c>
      <c r="BH9" s="256" t="e" cm="1">
        <f t="array" aca="1" ref="BH9" ca="1">_xlfn.XLOOKUP($A9&amp;$B9,'[1]产值及收款计划（2026）'!$A:$A&amp;'[1]产值及收款计划（2026）'!$B:$B,'[1]产值及收款计划（2026）'!BH:BH)</f>
        <v>#NAME?</v>
      </c>
      <c r="BI9" s="256" t="e" cm="1">
        <f t="array" aca="1" ref="BI9" ca="1">_xlfn.XLOOKUP($A9&amp;$B9,'[1]产值及收款计划（2026）'!$A:$A&amp;'[1]产值及收款计划（2026）'!$B:$B,'[1]产值及收款计划（2026）'!BI:BI)</f>
        <v>#NAME?</v>
      </c>
      <c r="BJ9" s="256" t="e" cm="1">
        <f t="array" aca="1" ref="BJ9" ca="1">_xlfn.XLOOKUP($A9&amp;$B9,'[1]产值及收款计划（2026）'!$A:$A&amp;'[1]产值及收款计划（2026）'!$B:$B,'[1]产值及收款计划（2026）'!BJ:BJ)</f>
        <v>#NAME?</v>
      </c>
      <c r="BK9" s="256" t="e" cm="1">
        <f t="array" aca="1" ref="BK9" ca="1">_xlfn.XLOOKUP($A9&amp;$B9,'[1]产值及收款计划（2026）'!$A:$A&amp;'[1]产值及收款计划（2026）'!$B:$B,'[1]产值及收款计划（2026）'!BK:BK)</f>
        <v>#NAME?</v>
      </c>
      <c r="BL9" s="256" t="e" cm="1">
        <f t="array" aca="1" ref="BL9" ca="1">_xlfn.XLOOKUP($A9&amp;$B9,'[1]产值及收款计划（2026）'!$A:$A&amp;'[1]产值及收款计划（2026）'!$B:$B,'[1]产值及收款计划（2026）'!BL:BL)</f>
        <v>#NAME?</v>
      </c>
      <c r="BM9" s="256"/>
      <c r="BN9" s="256"/>
      <c r="BO9" s="256"/>
      <c r="BP9" s="256"/>
      <c r="BQ9" s="255" t="e" cm="1">
        <f t="array" aca="1" ref="BQ9" ca="1">_xlfn.XLOOKUP($A9&amp;$B9,'[1]产值及收款计划（2026）'!$A:$A&amp;'[1]产值及收款计划（2026）'!$B:$B,'[1]产值及收款计划（2026）'!BQ:BQ)</f>
        <v>#NAME?</v>
      </c>
      <c r="BR9" s="256" t="e" cm="1">
        <f t="array" aca="1" ref="BR9" ca="1">_xlfn.XLOOKUP($A9&amp;$B9,'[1]产值及收款计划（2026）'!$A:$A&amp;'[1]产值及收款计划（2026）'!$B:$B,'[1]产值及收款计划（2026）'!BR:BR)</f>
        <v>#NAME?</v>
      </c>
      <c r="BS9" s="259" t="s">
        <v>28</v>
      </c>
      <c r="BT9" s="260">
        <f ca="1">SUMIFS($AP:$AP,$B:$B,$BS9,$AO:$AO,BT$4)</f>
        <v>0</v>
      </c>
      <c r="BU9" s="260">
        <f ca="1">SUMIFS($AP:$AP,$B:$B,$BS9,$AO:$AO,BU$4)</f>
        <v>0</v>
      </c>
      <c r="BV9" s="260">
        <f ca="1">SUMIFS($AP:$AP,$B:$B,$BS9,$AO:$AO,BV$4)</f>
        <v>0</v>
      </c>
      <c r="BW9" s="261">
        <f ca="1">SUM(BT9:BV9)</f>
        <v>0</v>
      </c>
      <c r="CA9" s="256" t="e" cm="1">
        <f t="array" aca="1" ref="CA9" ca="1">_xlfn.XLOOKUP($A9&amp;$B9,'[1]产值及收款计划（2026）'!$A:$A&amp;'[1]产值及收款计划（2026）'!$B:$B,'[1]产值及收款计划（2026）'!CA:CA)</f>
        <v>#NAME?</v>
      </c>
      <c r="CB9" s="256" t="e" cm="1">
        <f t="array" aca="1" ref="CB9" ca="1">_xlfn.XLOOKUP($A9&amp;$B9,'[1]产值及收款计划（2026）'!$A:$A&amp;'[1]产值及收款计划（2026）'!$B:$B,'[1]产值及收款计划（2026）'!CB:CB)</f>
        <v>#NAME?</v>
      </c>
      <c r="CC9" s="256" t="e" cm="1">
        <f t="array" aca="1" ref="CC9" ca="1">_xlfn.XLOOKUP($A9&amp;$B9,'[1]产值及收款计划（2026）'!$A:$A&amp;'[1]产值及收款计划（2026）'!$B:$B,'[1]产值及收款计划（2026）'!CC:CC)</f>
        <v>#NAME?</v>
      </c>
      <c r="CD9" s="256" t="e" cm="1">
        <f t="array" aca="1" ref="CD9" ca="1">_xlfn.XLOOKUP($A9&amp;$B9,'[1]产值及收款计划（2026）'!$A:$A&amp;'[1]产值及收款计划（2026）'!$B:$B,'[1]产值及收款计划（2026）'!CD:CD)</f>
        <v>#NAME?</v>
      </c>
      <c r="CE9" s="256" t="e" cm="1">
        <f t="array" aca="1" ref="CE9" ca="1">_xlfn.XLOOKUP($A9&amp;$B9,'[1]产值及收款计划（2026）'!$A:$A&amp;'[1]产值及收款计划（2026）'!$B:$B,'[1]产值及收款计划（2026）'!CE:CE)</f>
        <v>#NAME?</v>
      </c>
      <c r="CF9" s="256" t="e" cm="1">
        <f t="array" aca="1" ref="CF9" ca="1">_xlfn.XLOOKUP($A9&amp;$B9,'[1]产值及收款计划（2026）'!$A:$A&amp;'[1]产值及收款计划（2026）'!$B:$B,'[1]产值及收款计划（2026）'!CF:CF)</f>
        <v>#NAME?</v>
      </c>
      <c r="CG9" s="256" t="e" cm="1">
        <f t="array" aca="1" ref="CG9" ca="1">_xlfn.XLOOKUP($A9&amp;$B9,'[1]产值及收款计划（2026）'!$A:$A&amp;'[1]产值及收款计划（2026）'!$B:$B,'[1]产值及收款计划（2026）'!CG:CG)</f>
        <v>#NAME?</v>
      </c>
      <c r="CH9" s="256" t="e" cm="1">
        <f t="array" aca="1" ref="CH9" ca="1">_xlfn.XLOOKUP($A9&amp;$B9,'[1]产值及收款计划（2026）'!$A:$A&amp;'[1]产值及收款计划（2026）'!$B:$B,'[1]产值及收款计划（2026）'!CH:CH)</f>
        <v>#NAME?</v>
      </c>
      <c r="CI9" s="256" t="e" cm="1">
        <f t="array" aca="1" ref="CI9" ca="1">_xlfn.XLOOKUP($A9&amp;$B9,'[1]产值及收款计划（2026）'!$A:$A&amp;'[1]产值及收款计划（2026）'!$B:$B,'[1]产值及收款计划（2026）'!CI:CI)</f>
        <v>#NAME?</v>
      </c>
      <c r="CJ9" s="256" t="e" cm="1">
        <f t="array" aca="1" ref="CJ9" ca="1">_xlfn.XLOOKUP($A9&amp;$B9,'[1]产值及收款计划（2026）'!$A:$A&amp;'[1]产值及收款计划（2026）'!$B:$B,'[1]产值及收款计划（2026）'!CJ:CJ)</f>
        <v>#NAME?</v>
      </c>
      <c r="CK9" s="256" t="e" cm="1">
        <f t="array" aca="1" ref="CK9" ca="1">_xlfn.XLOOKUP($A9&amp;$B9,'[1]产值及收款计划（2026）'!$A:$A&amp;'[1]产值及收款计划（2026）'!$B:$B,'[1]产值及收款计划（2026）'!CK:CK)</f>
        <v>#NAME?</v>
      </c>
      <c r="CL9" s="256" t="e" cm="1">
        <f t="array" aca="1" ref="CL9" ca="1">_xlfn.XLOOKUP($A9&amp;$B9,'[1]产值及收款计划（2026）'!$A:$A&amp;'[1]产值及收款计划（2026）'!$B:$B,'[1]产值及收款计划（2026）'!CL:CL)</f>
        <v>#NAME?</v>
      </c>
      <c r="DA9" s="256" t="e" cm="1">
        <f t="array" aca="1" ref="DA9" ca="1">_xlfn.XLOOKUP($A9&amp;$B9,'[1]产值及收款计划（2026）'!$A:$A&amp;'[1]产值及收款计划（2026）'!$B:$B,'[1]产值及收款计划（2026）'!DA:DA)</f>
        <v>#NAME?</v>
      </c>
      <c r="DB9" s="256" t="e" cm="1">
        <f t="array" aca="1" ref="DB9" ca="1">_xlfn.XLOOKUP($A9&amp;$B9,'[1]产值及收款计划（2026）'!$A:$A&amp;'[1]产值及收款计划（2026）'!$B:$B,'[1]产值及收款计划（2026）'!DB:DB)</f>
        <v>#NAME?</v>
      </c>
      <c r="DC9" s="256" t="e" cm="1">
        <f t="array" aca="1" ref="DC9" ca="1">_xlfn.XLOOKUP($A9&amp;$B9,'[1]产值及收款计划（2026）'!$A:$A&amp;'[1]产值及收款计划（2026）'!$B:$B,'[1]产值及收款计划（2026）'!DC:DC)</f>
        <v>#NAME?</v>
      </c>
      <c r="DD9" s="256" t="e" cm="1">
        <f t="array" aca="1" ref="DD9" ca="1">_xlfn.XLOOKUP($A9&amp;$B9,'[1]产值及收款计划（2026）'!$A:$A&amp;'[1]产值及收款计划（2026）'!$B:$B,'[1]产值及收款计划（2026）'!DD:DD)</f>
        <v>#NAME?</v>
      </c>
      <c r="DE9" s="256" t="e" cm="1">
        <f t="array" aca="1" ref="DE9" ca="1">_xlfn.XLOOKUP($A9&amp;$B9,'[1]产值及收款计划（2026）'!$A:$A&amp;'[1]产值及收款计划（2026）'!$B:$B,'[1]产值及收款计划（2026）'!DE:DE)</f>
        <v>#NAME?</v>
      </c>
      <c r="DF9" s="256" t="e" cm="1">
        <f t="array" aca="1" ref="DF9" ca="1">_xlfn.XLOOKUP($A9&amp;$B9,'[1]产值及收款计划（2026）'!$A:$A&amp;'[1]产值及收款计划（2026）'!$B:$B,'[1]产值及收款计划（2026）'!DF:DF)</f>
        <v>#NAME?</v>
      </c>
      <c r="DG9" s="256" t="e" cm="1">
        <f t="array" aca="1" ref="DG9" ca="1">_xlfn.XLOOKUP($A9&amp;$B9,'[1]产值及收款计划（2026）'!$A:$A&amp;'[1]产值及收款计划（2026）'!$B:$B,'[1]产值及收款计划（2026）'!DG:DG)</f>
        <v>#NAME?</v>
      </c>
      <c r="DH9" s="256" t="e" cm="1">
        <f t="array" aca="1" ref="DH9" ca="1">_xlfn.XLOOKUP($A9&amp;$B9,'[1]产值及收款计划（2026）'!$A:$A&amp;'[1]产值及收款计划（2026）'!$B:$B,'[1]产值及收款计划（2026）'!DH:DH)</f>
        <v>#NAME?</v>
      </c>
      <c r="DI9" s="256" t="e" cm="1">
        <f t="array" aca="1" ref="DI9" ca="1">_xlfn.XLOOKUP($A9&amp;$B9,'[1]产值及收款计划（2026）'!$A:$A&amp;'[1]产值及收款计划（2026）'!$B:$B,'[1]产值及收款计划（2026）'!DI:DI)</f>
        <v>#NAME?</v>
      </c>
      <c r="DJ9" s="256" t="e" cm="1">
        <f t="array" aca="1" ref="DJ9" ca="1">_xlfn.XLOOKUP($A9&amp;$B9,'[1]产值及收款计划（2026）'!$A:$A&amp;'[1]产值及收款计划（2026）'!$B:$B,'[1]产值及收款计划（2026）'!DJ:DJ)</f>
        <v>#NAME?</v>
      </c>
      <c r="DK9" s="256" t="e" cm="1">
        <f t="array" aca="1" ref="DK9" ca="1">_xlfn.XLOOKUP($A9&amp;$B9,'[1]产值及收款计划（2026）'!$A:$A&amp;'[1]产值及收款计划（2026）'!$B:$B,'[1]产值及收款计划（2026）'!DK:DK)</f>
        <v>#NAME?</v>
      </c>
      <c r="DL9" s="256" t="e" cm="1">
        <f t="array" aca="1" ref="DL9" ca="1">_xlfn.XLOOKUP($A9&amp;$B9,'[1]产值及收款计划（2026）'!$A:$A&amp;'[1]产值及收款计划（2026）'!$B:$B,'[1]产值及收款计划（2026）'!DL:DL)</f>
        <v>#NAME?</v>
      </c>
      <c r="DM9" s="264"/>
      <c r="DN9" s="250"/>
    </row>
    <row r="10" spans="1:131" ht="20.25" x14ac:dyDescent="0.15">
      <c r="A10" s="254">
        <f t="shared" si="8"/>
        <v>6</v>
      </c>
      <c r="B10" s="254" t="s">
        <v>25</v>
      </c>
      <c r="C10" s="255" t="e" cm="1">
        <f t="array" aca="1" ref="C10" ca="1">_xlfn.XLOOKUP($A10&amp;$B10,'[1]产值及收款计划（2026）'!$A:$A&amp;'[1]产值及收款计划（2026）'!$B:$B,'[1]产值及收款计划（2026）'!C:C)</f>
        <v>#NAME?</v>
      </c>
      <c r="D10" s="255" t="e" cm="1">
        <f t="array" aca="1" ref="D10" ca="1">_xlfn.XLOOKUP($A10&amp;$B10,'[1]产值及收款计划（2026）'!$A:$A&amp;'[1]产值及收款计划（2026）'!$B:$B,'[1]产值及收款计划（2026）'!D:D)</f>
        <v>#NAME?</v>
      </c>
      <c r="E10" s="256" t="e" cm="1">
        <f t="array" aca="1" ref="E10" ca="1">_xlfn.XLOOKUP($A10&amp;$B10,'[1]产值及收款计划（2026）'!$A:$A&amp;'[1]产值及收款计划（2026）'!$B:$B,'[1]产值及收款计划（2026）'!E:E)</f>
        <v>#NAME?</v>
      </c>
      <c r="F10" s="256" t="e" cm="1">
        <f t="array" aca="1" ref="F10" ca="1">_xlfn.XLOOKUP($A10&amp;$B10,'[1]产值及收款计划（2026）'!$A:$A&amp;'[1]产值及收款计划（2026）'!$B:$B,'[1]产值及收款计划（2026）'!F:F)</f>
        <v>#NAME?</v>
      </c>
      <c r="G10" s="256" t="e" cm="1">
        <f t="array" aca="1" ref="G10" ca="1">_xlfn.XLOOKUP($A10&amp;$B10,'[1]产值及收款计划（2026）'!$A:$A&amp;'[1]产值及收款计划（2026）'!$B:$B,'[1]产值及收款计划（2026）'!G:G)</f>
        <v>#NAME?</v>
      </c>
      <c r="H10" s="256" t="e" cm="1">
        <f t="array" aca="1" ref="H10" ca="1">_xlfn.XLOOKUP($A10&amp;$B10,'[1]产值及收款计划（2026）'!$A:$A&amp;'[1]产值及收款计划（2026）'!$B:$B,'[1]产值及收款计划（2026）'!H:H)</f>
        <v>#NAME?</v>
      </c>
      <c r="I10" s="257" t="e" cm="1">
        <f t="array" aca="1" ref="I10" ca="1">_xlfn.XLOOKUP($A10&amp;$B10,'[1]产值及收款计划（2026）'!$A:$A&amp;'[1]产值及收款计划（2026）'!$B:$B,'[1]产值及收款计划（2026）'!I:I)</f>
        <v>#NAME?</v>
      </c>
      <c r="J10" s="258" t="e" cm="1">
        <f t="array" aca="1" ref="J10" ca="1">_xlfn.XLOOKUP($A10&amp;$B10,'[1]产值及收款计划（2026）'!$A:$A&amp;'[1]产值及收款计划（2026）'!$B:$B,'[1]产值及收款计划（2026）'!J:J)</f>
        <v>#NAME?</v>
      </c>
      <c r="K10" s="256" t="e" cm="1">
        <f t="array" aca="1" ref="K10" ca="1">_xlfn.XLOOKUP($A10&amp;$B10,'[1]产值及收款计划（2026）'!$A:$A&amp;'[1]产值及收款计划（2026）'!$B:$B,'[1]产值及收款计划（2026）'!K:K)</f>
        <v>#NAME?</v>
      </c>
      <c r="L10" s="256" t="e" cm="1">
        <f t="array" aca="1" ref="L10" ca="1">_xlfn.XLOOKUP($A10&amp;$B10,'[1]产值及收款计划（2026）'!$A:$A&amp;'[1]产值及收款计划（2026）'!$B:$B,'[1]产值及收款计划（2026）'!L:L)</f>
        <v>#NAME?</v>
      </c>
      <c r="M10" s="256" t="e" cm="1">
        <f t="array" aca="1" ref="M10" ca="1">_xlfn.XLOOKUP($A10&amp;$B10,'[1]产值及收款计划（2026）'!$A:$A&amp;'[1]产值及收款计划（2026）'!$B:$B,'[1]产值及收款计划（2026）'!M:M)</f>
        <v>#NAME?</v>
      </c>
      <c r="N10" s="256" t="e" cm="1">
        <f t="array" aca="1" ref="N10" ca="1">_xlfn.XLOOKUP($A10&amp;$B10,'[1]产值及收款计划（2026）'!$A:$A&amp;'[1]产值及收款计划（2026）'!$B:$B,'[1]产值及收款计划（2026）'!N:N)</f>
        <v>#NAME?</v>
      </c>
      <c r="O10" s="256" t="e" cm="1">
        <f t="array" aca="1" ref="O10" ca="1">_xlfn.XLOOKUP($A10&amp;$B10,'[1]产值及收款计划（2026）'!$A:$A&amp;'[1]产值及收款计划（2026）'!$B:$B,'[1]产值及收款计划（2026）'!O:O)</f>
        <v>#NAME?</v>
      </c>
      <c r="P10" s="255" t="e" cm="1">
        <f t="array" aca="1" ref="P10" ca="1">_xlfn.XLOOKUP($A10&amp;$B10,'[1]产值及收款计划（2026）'!$A:$A&amp;'[1]产值及收款计划（2026）'!$B:$B,'[1]产值及收款计划（2026）'!P:P)</f>
        <v>#NAME?</v>
      </c>
      <c r="Q10" s="256" t="e" cm="1">
        <f t="array" aca="1" ref="Q10" ca="1">_xlfn.XLOOKUP($A10&amp;$B10,'[1]产值及收款计划（2026）'!$A:$A&amp;'[1]产值及收款计划（2026）'!$B:$B,'[1]产值及收款计划（2026）'!Q:Q)</f>
        <v>#NAME?</v>
      </c>
      <c r="R10" s="256" t="e" cm="1">
        <f t="array" aca="1" ref="R10" ca="1">_xlfn.XLOOKUP($A10&amp;$B10,'[1]产值及收款计划（2026）'!$A:$A&amp;'[1]产值及收款计划（2026）'!$B:$B,'[1]产值及收款计划（2026）'!R:R)</f>
        <v>#NAME?</v>
      </c>
      <c r="S10" s="256" t="e" cm="1">
        <f t="array" aca="1" ref="S10" ca="1">_xlfn.XLOOKUP($A10&amp;$B10,'[1]产值及收款计划（2026）'!$A:$A&amp;'[1]产值及收款计划（2026）'!$B:$B,'[1]产值及收款计划（2026）'!S:S)</f>
        <v>#NAME?</v>
      </c>
      <c r="T10" s="256" t="e" cm="1">
        <f t="array" aca="1" ref="T10" ca="1">_xlfn.XLOOKUP($A10&amp;$B10,'[1]产值及收款计划（2026）'!$A:$A&amp;'[1]产值及收款计划（2026）'!$B:$B,'[1]产值及收款计划（2026）'!T:T)</f>
        <v>#NAME?</v>
      </c>
      <c r="U10" s="256" t="e" cm="1">
        <f t="array" aca="1" ref="U10" ca="1">_xlfn.XLOOKUP($A10&amp;$B10,'[1]产值及收款计划（2026）'!$A:$A&amp;'[1]产值及收款计划（2026）'!$B:$B,'[1]产值及收款计划（2026）'!U:U)</f>
        <v>#NAME?</v>
      </c>
      <c r="V10" s="256" t="e" cm="1">
        <f t="array" aca="1" ref="V10" ca="1">_xlfn.XLOOKUP($A10&amp;$B10,'[1]产值及收款计划（2026）'!$A:$A&amp;'[1]产值及收款计划（2026）'!$B:$B,'[1]产值及收款计划（2026）'!V:V)</f>
        <v>#NAME?</v>
      </c>
      <c r="W10" s="256" t="e" cm="1">
        <f t="array" aca="1" ref="W10" ca="1">_xlfn.XLOOKUP($A10&amp;$B10,'[1]产值及收款计划（2026）'!$A:$A&amp;'[1]产值及收款计划（2026）'!$B:$B,'[1]产值及收款计划（2026）'!W:W)</f>
        <v>#NAME?</v>
      </c>
      <c r="X10" s="256" t="e" cm="1">
        <f t="array" aca="1" ref="X10" ca="1">_xlfn.XLOOKUP($A10&amp;$B10,'[1]产值及收款计划（2026）'!$A:$A&amp;'[1]产值及收款计划（2026）'!$B:$B,'[1]产值及收款计划（2026）'!X:X)</f>
        <v>#NAME?</v>
      </c>
      <c r="Y10" s="256" t="e" cm="1">
        <f t="array" aca="1" ref="Y10" ca="1">_xlfn.XLOOKUP($A10&amp;$B10,'[1]产值及收款计划（2026）'!$A:$A&amp;'[1]产值及收款计划（2026）'!$B:$B,'[1]产值及收款计划（2026）'!Y:Y)</f>
        <v>#NAME?</v>
      </c>
      <c r="Z10" s="256" t="e" cm="1">
        <f t="array" aca="1" ref="Z10" ca="1">_xlfn.XLOOKUP($A10&amp;$B10,'[1]产值及收款计划（2026）'!$A:$A&amp;'[1]产值及收款计划（2026）'!$B:$B,'[1]产值及收款计划（2026）'!Z:Z)</f>
        <v>#NAME?</v>
      </c>
      <c r="AA10" s="256" t="e" cm="1">
        <f t="array" aca="1" ref="AA10" ca="1">_xlfn.XLOOKUP($A10&amp;$B10,'[1]产值及收款计划（2026）'!$A:$A&amp;'[1]产值及收款计划（2026）'!$B:$B,'[1]产值及收款计划（2026）'!AA:AA)</f>
        <v>#NAME?</v>
      </c>
      <c r="AB10" s="256" t="e" cm="1">
        <f t="array" aca="1" ref="AB10" ca="1">_xlfn.XLOOKUP($A10&amp;$B10,'[1]产值及收款计划（2026）'!$A:$A&amp;'[1]产值及收款计划（2026）'!$B:$B,'[1]产值及收款计划（2026）'!AB:AB)</f>
        <v>#NAME?</v>
      </c>
      <c r="AC10" s="256" t="e" cm="1">
        <f t="array" aca="1" ref="AC10" ca="1">_xlfn.XLOOKUP($A10&amp;$B10,'[1]产值及收款计划（2026）'!$A:$A&amp;'[1]产值及收款计划（2026）'!$B:$B,'[1]产值及收款计划（2026）'!AC:AC)</f>
        <v>#NAME?</v>
      </c>
      <c r="AD10" s="256" t="e" cm="1">
        <f t="array" aca="1" ref="AD10" ca="1">_xlfn.XLOOKUP($A10&amp;$B10,'[1]产值及收款计划（2026）'!$A:$A&amp;'[1]产值及收款计划（2026）'!$B:$B,'[1]产值及收款计划（2026）'!AD:AD)</f>
        <v>#NAME?</v>
      </c>
      <c r="AE10" s="256" t="e" cm="1">
        <f t="array" aca="1" ref="AE10" ca="1">_xlfn.XLOOKUP($A10&amp;$B10,'[1]产值及收款计划（2026）'!$A:$A&amp;'[1]产值及收款计划（2026）'!$B:$B,'[1]产值及收款计划（2026）'!AE:AE)</f>
        <v>#NAME?</v>
      </c>
      <c r="AF10" s="256" t="e" cm="1">
        <f t="array" aca="1" ref="AF10" ca="1">_xlfn.XLOOKUP($A10&amp;$B10,'[1]产值及收款计划（2026）'!$A:$A&amp;'[1]产值及收款计划（2026）'!$B:$B,'[1]产值及收款计划（2026）'!AF:AF)</f>
        <v>#NAME?</v>
      </c>
      <c r="AG10" s="256" t="e" cm="1">
        <f t="array" aca="1" ref="AG10" ca="1">_xlfn.XLOOKUP($A10&amp;$B10,'[1]产值及收款计划（2026）'!$A:$A&amp;'[1]产值及收款计划（2026）'!$B:$B,'[1]产值及收款计划（2026）'!AG:AG)</f>
        <v>#NAME?</v>
      </c>
      <c r="AH10" s="256" t="e" cm="1">
        <f t="array" aca="1" ref="AH10" ca="1">_xlfn.XLOOKUP($A10&amp;$B10,'[1]产值及收款计划（2026）'!$A:$A&amp;'[1]产值及收款计划（2026）'!$B:$B,'[1]产值及收款计划（2026）'!AH:AH)</f>
        <v>#NAME?</v>
      </c>
      <c r="AI10" s="256" t="e" cm="1">
        <f t="array" aca="1" ref="AI10" ca="1">_xlfn.XLOOKUP($A10&amp;$B10,'[1]产值及收款计划（2026）'!$A:$A&amp;'[1]产值及收款计划（2026）'!$B:$B,'[1]产值及收款计划（2026）'!AI:AI)</f>
        <v>#NAME?</v>
      </c>
      <c r="AJ10" s="256" t="e" cm="1">
        <f t="array" aca="1" ref="AJ10" ca="1">_xlfn.XLOOKUP($A10&amp;$B10,'[1]产值及收款计划（2026）'!$A:$A&amp;'[1]产值及收款计划（2026）'!$B:$B,'[1]产值及收款计划（2026）'!AJ:AJ)</f>
        <v>#NAME?</v>
      </c>
      <c r="AK10" s="256" t="e" cm="1">
        <f t="array" aca="1" ref="AK10" ca="1">_xlfn.XLOOKUP($A10&amp;$B10,'[1]产值及收款计划（2026）'!$A:$A&amp;'[1]产值及收款计划（2026）'!$B:$B,'[1]产值及收款计划（2026）'!AK:AK)</f>
        <v>#NAME?</v>
      </c>
      <c r="AL10" s="256" t="e" cm="1">
        <f t="array" aca="1" ref="AL10" ca="1">_xlfn.XLOOKUP($A10&amp;$B10,'[1]产值及收款计划（2026）'!$A:$A&amp;'[1]产值及收款计划（2026）'!$B:$B,'[1]产值及收款计划（2026）'!AL:AL)</f>
        <v>#NAME?</v>
      </c>
      <c r="AM10" s="263" t="e" cm="1">
        <f t="array" aca="1" ref="AM10" ca="1">_xlfn.LET(_xlpm.勾选月份状态数组,TRANSPOSE('PPT(12-15页）-TOP10'!$A$3:$A$14),_xlpm.选择数据区,IF('PPT(12-15页）-TOP10'!$E$3="收款",$BA10:$BL10,$AA10:$AL10),SUM(_xlfn._xlws.FILTER(_xlpm.选择数据区,_xlpm.勾选月份状态数组,"")))</f>
        <v>#NAME?</v>
      </c>
      <c r="AN10" s="256" t="e" cm="1">
        <f t="array" aca="1" ref="AN10" ca="1">_xlfn.LET(_xlpm.勾选月份状态数组,TRANSPOSE('PPT(12-15页）-TOP10'!$A$3:$A$14),_xlpm.选择数据区,IF('PPT(12-15页）-TOP10'!$E$3="收款",$DA10:$DL10,$CA10:$CL10),SUM(_xlfn._xlws.FILTER(_xlpm.选择数据区,_xlpm.勾选月份状态数组,"")))</f>
        <v>#NAME?</v>
      </c>
      <c r="AO10" s="256">
        <f ca="1">SUM(CA10:CC10)+SUM(AD10:AL10)</f>
        <v>0</v>
      </c>
      <c r="AP10" s="256"/>
      <c r="AQ10" s="256"/>
      <c r="AR10" s="256"/>
      <c r="AS10" s="256" t="e" cm="1">
        <f t="array" aca="1" ref="AS10" ca="1">_xlfn.XLOOKUP($A10&amp;$B10,'[1]产值及收款计划（2026）'!$A:$A&amp;'[1]产值及收款计划（2026）'!$B:$B,'[1]产值及收款计划（2026）'!AS:AS)</f>
        <v>#NAME?</v>
      </c>
      <c r="AT10" s="256" t="e" cm="1">
        <f t="array" aca="1" ref="AT10" ca="1">_xlfn.XLOOKUP($A10&amp;$B10,'[1]产值及收款计划（2026）'!$A:$A&amp;'[1]产值及收款计划（2026）'!$B:$B,'[1]产值及收款计划（2026）'!AT:AT)</f>
        <v>#NAME?</v>
      </c>
      <c r="AU10" s="256" t="e" cm="1">
        <f t="array" aca="1" ref="AU10" ca="1">_xlfn.XLOOKUP($A10&amp;$B10,'[1]产值及收款计划（2026）'!$A:$A&amp;'[1]产值及收款计划（2026）'!$B:$B,'[1]产值及收款计划（2026）'!AU:AU)</f>
        <v>#NAME?</v>
      </c>
      <c r="AV10" s="256" t="e" cm="1">
        <f t="array" aca="1" ref="AV10" ca="1">_xlfn.XLOOKUP($A10&amp;$B10,'[1]产值及收款计划（2026）'!$A:$A&amp;'[1]产值及收款计划（2026）'!$B:$B,'[1]产值及收款计划（2026）'!AV:AV)</f>
        <v>#NAME?</v>
      </c>
      <c r="AW10" s="256" t="e" cm="1">
        <f t="array" aca="1" ref="AW10" ca="1">_xlfn.XLOOKUP($A10&amp;$B10,'[1]产值及收款计划（2026）'!$A:$A&amp;'[1]产值及收款计划（2026）'!$B:$B,'[1]产值及收款计划（2026）'!AW:AW)</f>
        <v>#NAME?</v>
      </c>
      <c r="AX10" s="256" t="e" cm="1">
        <f t="array" aca="1" ref="AX10" ca="1">_xlfn.XLOOKUP($A10&amp;$B10,'[1]产值及收款计划（2026）'!$A:$A&amp;'[1]产值及收款计划（2026）'!$B:$B,'[1]产值及收款计划（2026）'!AX:AX)</f>
        <v>#NAME?</v>
      </c>
      <c r="AY10" s="256" t="e" cm="1">
        <f t="array" aca="1" ref="AY10" ca="1">_xlfn.XLOOKUP($A10&amp;$B10,'[1]产值及收款计划（2026）'!$A:$A&amp;'[1]产值及收款计划（2026）'!$B:$B,'[1]产值及收款计划（2026）'!AY:AY)</f>
        <v>#NAME?</v>
      </c>
      <c r="AZ10" s="256" t="e" cm="1">
        <f t="array" aca="1" ref="AZ10" ca="1">_xlfn.XLOOKUP($A10&amp;$B10,'[1]产值及收款计划（2026）'!$A:$A&amp;'[1]产值及收款计划（2026）'!$B:$B,'[1]产值及收款计划（2026）'!AZ:AZ)</f>
        <v>#NAME?</v>
      </c>
      <c r="BA10" s="256" t="e" cm="1">
        <f t="array" aca="1" ref="BA10" ca="1">_xlfn.XLOOKUP($A10&amp;$B10,'[1]产值及收款计划（2026）'!$A:$A&amp;'[1]产值及收款计划（2026）'!$B:$B,'[1]产值及收款计划（2026）'!BA:BA)</f>
        <v>#NAME?</v>
      </c>
      <c r="BB10" s="256" t="e" cm="1">
        <f t="array" aca="1" ref="BB10" ca="1">_xlfn.XLOOKUP($A10&amp;$B10,'[1]产值及收款计划（2026）'!$A:$A&amp;'[1]产值及收款计划（2026）'!$B:$B,'[1]产值及收款计划（2026）'!BB:BB)</f>
        <v>#NAME?</v>
      </c>
      <c r="BC10" s="256" t="e" cm="1">
        <f t="array" aca="1" ref="BC10" ca="1">_xlfn.XLOOKUP($A10&amp;$B10,'[1]产值及收款计划（2026）'!$A:$A&amp;'[1]产值及收款计划（2026）'!$B:$B,'[1]产值及收款计划（2026）'!BC:BC)</f>
        <v>#NAME?</v>
      </c>
      <c r="BD10" s="256" t="e" cm="1">
        <f t="array" aca="1" ref="BD10" ca="1">_xlfn.XLOOKUP($A10&amp;$B10,'[1]产值及收款计划（2026）'!$A:$A&amp;'[1]产值及收款计划（2026）'!$B:$B,'[1]产值及收款计划（2026）'!BD:BD)</f>
        <v>#NAME?</v>
      </c>
      <c r="BE10" s="256" t="e" cm="1">
        <f t="array" aca="1" ref="BE10" ca="1">_xlfn.XLOOKUP($A10&amp;$B10,'[1]产值及收款计划（2026）'!$A:$A&amp;'[1]产值及收款计划（2026）'!$B:$B,'[1]产值及收款计划（2026）'!BE:BE)</f>
        <v>#NAME?</v>
      </c>
      <c r="BF10" s="256" t="e" cm="1">
        <f t="array" aca="1" ref="BF10" ca="1">_xlfn.XLOOKUP($A10&amp;$B10,'[1]产值及收款计划（2026）'!$A:$A&amp;'[1]产值及收款计划（2026）'!$B:$B,'[1]产值及收款计划（2026）'!BF:BF)</f>
        <v>#NAME?</v>
      </c>
      <c r="BG10" s="256" t="e" cm="1">
        <f t="array" aca="1" ref="BG10" ca="1">_xlfn.XLOOKUP($A10&amp;$B10,'[1]产值及收款计划（2026）'!$A:$A&amp;'[1]产值及收款计划（2026）'!$B:$B,'[1]产值及收款计划（2026）'!BG:BG)</f>
        <v>#NAME?</v>
      </c>
      <c r="BH10" s="256" t="e" cm="1">
        <f t="array" aca="1" ref="BH10" ca="1">_xlfn.XLOOKUP($A10&amp;$B10,'[1]产值及收款计划（2026）'!$A:$A&amp;'[1]产值及收款计划（2026）'!$B:$B,'[1]产值及收款计划（2026）'!BH:BH)</f>
        <v>#NAME?</v>
      </c>
      <c r="BI10" s="256" t="e" cm="1">
        <f t="array" aca="1" ref="BI10" ca="1">_xlfn.XLOOKUP($A10&amp;$B10,'[1]产值及收款计划（2026）'!$A:$A&amp;'[1]产值及收款计划（2026）'!$B:$B,'[1]产值及收款计划（2026）'!BI:BI)</f>
        <v>#NAME?</v>
      </c>
      <c r="BJ10" s="256" t="e" cm="1">
        <f t="array" aca="1" ref="BJ10" ca="1">_xlfn.XLOOKUP($A10&amp;$B10,'[1]产值及收款计划（2026）'!$A:$A&amp;'[1]产值及收款计划（2026）'!$B:$B,'[1]产值及收款计划（2026）'!BJ:BJ)</f>
        <v>#NAME?</v>
      </c>
      <c r="BK10" s="256" t="e" cm="1">
        <f t="array" aca="1" ref="BK10" ca="1">_xlfn.XLOOKUP($A10&amp;$B10,'[1]产值及收款计划（2026）'!$A:$A&amp;'[1]产值及收款计划（2026）'!$B:$B,'[1]产值及收款计划（2026）'!BK:BK)</f>
        <v>#NAME?</v>
      </c>
      <c r="BL10" s="256" t="e" cm="1">
        <f t="array" aca="1" ref="BL10" ca="1">_xlfn.XLOOKUP($A10&amp;$B10,'[1]产值及收款计划（2026）'!$A:$A&amp;'[1]产值及收款计划（2026）'!$B:$B,'[1]产值及收款计划（2026）'!BL:BL)</f>
        <v>#NAME?</v>
      </c>
      <c r="BM10" s="256"/>
      <c r="BN10" s="256"/>
      <c r="BO10" s="256"/>
      <c r="BP10" s="256"/>
      <c r="BQ10" s="255" t="e" cm="1">
        <f t="array" aca="1" ref="BQ10" ca="1">_xlfn.XLOOKUP($A10&amp;$B10,'[1]产值及收款计划（2026）'!$A:$A&amp;'[1]产值及收款计划（2026）'!$B:$B,'[1]产值及收款计划（2026）'!BQ:BQ)</f>
        <v>#NAME?</v>
      </c>
      <c r="BR10" s="256" t="e" cm="1">
        <f t="array" aca="1" ref="BR10" ca="1">_xlfn.XLOOKUP($A10&amp;$B10,'[1]产值及收款计划（2026）'!$A:$A&amp;'[1]产值及收款计划（2026）'!$B:$B,'[1]产值及收款计划（2026）'!BR:BR)</f>
        <v>#NAME?</v>
      </c>
      <c r="BT10" s="261">
        <f ca="1">SUM(BT5:BT9)</f>
        <v>0</v>
      </c>
      <c r="BU10" s="261">
        <f ca="1">SUM(BU5:BU9)</f>
        <v>0</v>
      </c>
      <c r="BV10" s="261">
        <f ca="1">SUM(BV5:BV9)</f>
        <v>0</v>
      </c>
      <c r="BW10" s="261">
        <f ca="1">SUM(BW5:BW9)</f>
        <v>0</v>
      </c>
      <c r="CA10" s="256" t="e" cm="1">
        <f t="array" aca="1" ref="CA10" ca="1">_xlfn.XLOOKUP($A10&amp;$B10,'[1]产值及收款计划（2026）'!$A:$A&amp;'[1]产值及收款计划（2026）'!$B:$B,'[1]产值及收款计划（2026）'!CA:CA)</f>
        <v>#NAME?</v>
      </c>
      <c r="CB10" s="256" t="e" cm="1">
        <f t="array" aca="1" ref="CB10" ca="1">_xlfn.XLOOKUP($A10&amp;$B10,'[1]产值及收款计划（2026）'!$A:$A&amp;'[1]产值及收款计划（2026）'!$B:$B,'[1]产值及收款计划（2026）'!CB:CB)</f>
        <v>#NAME?</v>
      </c>
      <c r="CC10" s="256" t="e" cm="1">
        <f t="array" aca="1" ref="CC10" ca="1">_xlfn.XLOOKUP($A10&amp;$B10,'[1]产值及收款计划（2026）'!$A:$A&amp;'[1]产值及收款计划（2026）'!$B:$B,'[1]产值及收款计划（2026）'!CC:CC)</f>
        <v>#NAME?</v>
      </c>
      <c r="CD10" s="256" t="e" cm="1">
        <f t="array" aca="1" ref="CD10" ca="1">_xlfn.XLOOKUP($A10&amp;$B10,'[1]产值及收款计划（2026）'!$A:$A&amp;'[1]产值及收款计划（2026）'!$B:$B,'[1]产值及收款计划（2026）'!CD:CD)</f>
        <v>#NAME?</v>
      </c>
      <c r="CE10" s="256" t="e" cm="1">
        <f t="array" aca="1" ref="CE10" ca="1">_xlfn.XLOOKUP($A10&amp;$B10,'[1]产值及收款计划（2026）'!$A:$A&amp;'[1]产值及收款计划（2026）'!$B:$B,'[1]产值及收款计划（2026）'!CE:CE)</f>
        <v>#NAME?</v>
      </c>
      <c r="CF10" s="256" t="e" cm="1">
        <f t="array" aca="1" ref="CF10" ca="1">_xlfn.XLOOKUP($A10&amp;$B10,'[1]产值及收款计划（2026）'!$A:$A&amp;'[1]产值及收款计划（2026）'!$B:$B,'[1]产值及收款计划（2026）'!CF:CF)</f>
        <v>#NAME?</v>
      </c>
      <c r="CG10" s="256" t="e" cm="1">
        <f t="array" aca="1" ref="CG10" ca="1">_xlfn.XLOOKUP($A10&amp;$B10,'[1]产值及收款计划（2026）'!$A:$A&amp;'[1]产值及收款计划（2026）'!$B:$B,'[1]产值及收款计划（2026）'!CG:CG)</f>
        <v>#NAME?</v>
      </c>
      <c r="CH10" s="256" t="e" cm="1">
        <f t="array" aca="1" ref="CH10" ca="1">_xlfn.XLOOKUP($A10&amp;$B10,'[1]产值及收款计划（2026）'!$A:$A&amp;'[1]产值及收款计划（2026）'!$B:$B,'[1]产值及收款计划（2026）'!CH:CH)</f>
        <v>#NAME?</v>
      </c>
      <c r="CI10" s="256" t="e" cm="1">
        <f t="array" aca="1" ref="CI10" ca="1">_xlfn.XLOOKUP($A10&amp;$B10,'[1]产值及收款计划（2026）'!$A:$A&amp;'[1]产值及收款计划（2026）'!$B:$B,'[1]产值及收款计划（2026）'!CI:CI)</f>
        <v>#NAME?</v>
      </c>
      <c r="CJ10" s="256" t="e" cm="1">
        <f t="array" aca="1" ref="CJ10" ca="1">_xlfn.XLOOKUP($A10&amp;$B10,'[1]产值及收款计划（2026）'!$A:$A&amp;'[1]产值及收款计划（2026）'!$B:$B,'[1]产值及收款计划（2026）'!CJ:CJ)</f>
        <v>#NAME?</v>
      </c>
      <c r="CK10" s="256" t="e" cm="1">
        <f t="array" aca="1" ref="CK10" ca="1">_xlfn.XLOOKUP($A10&amp;$B10,'[1]产值及收款计划（2026）'!$A:$A&amp;'[1]产值及收款计划（2026）'!$B:$B,'[1]产值及收款计划（2026）'!CK:CK)</f>
        <v>#NAME?</v>
      </c>
      <c r="CL10" s="256" t="e" cm="1">
        <f t="array" aca="1" ref="CL10" ca="1">_xlfn.XLOOKUP($A10&amp;$B10,'[1]产值及收款计划（2026）'!$A:$A&amp;'[1]产值及收款计划（2026）'!$B:$B,'[1]产值及收款计划（2026）'!CL:CL)</f>
        <v>#NAME?</v>
      </c>
      <c r="DA10" s="256" t="e" cm="1">
        <f t="array" aca="1" ref="DA10" ca="1">_xlfn.XLOOKUP($A10&amp;$B10,'[1]产值及收款计划（2026）'!$A:$A&amp;'[1]产值及收款计划（2026）'!$B:$B,'[1]产值及收款计划（2026）'!DA:DA)</f>
        <v>#NAME?</v>
      </c>
      <c r="DB10" s="256" t="e" cm="1">
        <f t="array" aca="1" ref="DB10" ca="1">_xlfn.XLOOKUP($A10&amp;$B10,'[1]产值及收款计划（2026）'!$A:$A&amp;'[1]产值及收款计划（2026）'!$B:$B,'[1]产值及收款计划（2026）'!DB:DB)</f>
        <v>#NAME?</v>
      </c>
      <c r="DC10" s="256" t="e" cm="1">
        <f t="array" aca="1" ref="DC10" ca="1">_xlfn.XLOOKUP($A10&amp;$B10,'[1]产值及收款计划（2026）'!$A:$A&amp;'[1]产值及收款计划（2026）'!$B:$B,'[1]产值及收款计划（2026）'!DC:DC)</f>
        <v>#NAME?</v>
      </c>
      <c r="DD10" s="256" t="e" cm="1">
        <f t="array" aca="1" ref="DD10" ca="1">_xlfn.XLOOKUP($A10&amp;$B10,'[1]产值及收款计划（2026）'!$A:$A&amp;'[1]产值及收款计划（2026）'!$B:$B,'[1]产值及收款计划（2026）'!DD:DD)</f>
        <v>#NAME?</v>
      </c>
      <c r="DE10" s="256" t="e" cm="1">
        <f t="array" aca="1" ref="DE10" ca="1">_xlfn.XLOOKUP($A10&amp;$B10,'[1]产值及收款计划（2026）'!$A:$A&amp;'[1]产值及收款计划（2026）'!$B:$B,'[1]产值及收款计划（2026）'!DE:DE)</f>
        <v>#NAME?</v>
      </c>
      <c r="DF10" s="256" t="e" cm="1">
        <f t="array" aca="1" ref="DF10" ca="1">_xlfn.XLOOKUP($A10&amp;$B10,'[1]产值及收款计划（2026）'!$A:$A&amp;'[1]产值及收款计划（2026）'!$B:$B,'[1]产值及收款计划（2026）'!DF:DF)</f>
        <v>#NAME?</v>
      </c>
      <c r="DG10" s="256" t="e" cm="1">
        <f t="array" aca="1" ref="DG10" ca="1">_xlfn.XLOOKUP($A10&amp;$B10,'[1]产值及收款计划（2026）'!$A:$A&amp;'[1]产值及收款计划（2026）'!$B:$B,'[1]产值及收款计划（2026）'!DG:DG)</f>
        <v>#NAME?</v>
      </c>
      <c r="DH10" s="256" t="e" cm="1">
        <f t="array" aca="1" ref="DH10" ca="1">_xlfn.XLOOKUP($A10&amp;$B10,'[1]产值及收款计划（2026）'!$A:$A&amp;'[1]产值及收款计划（2026）'!$B:$B,'[1]产值及收款计划（2026）'!DH:DH)</f>
        <v>#NAME?</v>
      </c>
      <c r="DI10" s="256" t="e" cm="1">
        <f t="array" aca="1" ref="DI10" ca="1">_xlfn.XLOOKUP($A10&amp;$B10,'[1]产值及收款计划（2026）'!$A:$A&amp;'[1]产值及收款计划（2026）'!$B:$B,'[1]产值及收款计划（2026）'!DI:DI)</f>
        <v>#NAME?</v>
      </c>
      <c r="DJ10" s="256" t="e" cm="1">
        <f t="array" aca="1" ref="DJ10" ca="1">_xlfn.XLOOKUP($A10&amp;$B10,'[1]产值及收款计划（2026）'!$A:$A&amp;'[1]产值及收款计划（2026）'!$B:$B,'[1]产值及收款计划（2026）'!DJ:DJ)</f>
        <v>#NAME?</v>
      </c>
      <c r="DK10" s="256" t="e" cm="1">
        <f t="array" aca="1" ref="DK10" ca="1">_xlfn.XLOOKUP($A10&amp;$B10,'[1]产值及收款计划（2026）'!$A:$A&amp;'[1]产值及收款计划（2026）'!$B:$B,'[1]产值及收款计划（2026）'!DK:DK)</f>
        <v>#NAME?</v>
      </c>
      <c r="DL10" s="256" t="e" cm="1">
        <f t="array" aca="1" ref="DL10" ca="1">_xlfn.XLOOKUP($A10&amp;$B10,'[1]产值及收款计划（2026）'!$A:$A&amp;'[1]产值及收款计划（2026）'!$B:$B,'[1]产值及收款计划（2026）'!DL:DL)</f>
        <v>#NAME?</v>
      </c>
      <c r="DM10" s="264"/>
      <c r="DN10" s="250"/>
    </row>
    <row r="11" spans="1:131" ht="20.25" x14ac:dyDescent="0.15">
      <c r="A11" s="254">
        <f t="shared" si="8"/>
        <v>7</v>
      </c>
      <c r="B11" s="254" t="s">
        <v>25</v>
      </c>
      <c r="C11" s="255" t="str" cm="1">
        <f t="array" aca="1" ref="C11" ca="1">_xlfn.XLOOKUP($A11&amp;$B11,'[1]产值及收款计划（2026）'!$A:$A&amp;'[1]产值及收款计划（2026）'!$B:$B,'[1]产值及收款计划（2026）'!C:C)</f>
        <v>ZHT2022091400074</v>
      </c>
      <c r="D11" s="255" t="str" cm="1">
        <f t="array" aca="1" ref="D11" ca="1">_xlfn.XLOOKUP($A11&amp;$B11,'[1]产值及收款计划（2026）'!$A:$A&amp;'[1]产值及收款计划（2026）'!$B:$B,'[1]产值及收款计划（2026）'!D:D)</f>
        <v>上海市域铁路机场联络线1标一分部 中铁二十四局集团有限公司智慧工地项目</v>
      </c>
      <c r="E11" s="256" cm="1">
        <f t="array" aca="1" ref="E11" ca="1">_xlfn.XLOOKUP($A11&amp;$B11,'[1]产值及收款计划（2026）'!$A:$A&amp;'[1]产值及收款计划（2026）'!$B:$B,'[1]产值及收款计划（2026）'!E:E)</f>
        <v>15.6584</v>
      </c>
      <c r="F11" s="256" cm="1">
        <f t="array" aca="1" ref="F11" ca="1">_xlfn.XLOOKUP($A11&amp;$B11,'[1]产值及收款计划（2026）'!$A:$A&amp;'[1]产值及收款计划（2026）'!$B:$B,'[1]产值及收款计划（2026）'!F:F)</f>
        <v>15.6584</v>
      </c>
      <c r="G11" s="256" cm="1">
        <f t="array" aca="1" ref="G11" ca="1">_xlfn.XLOOKUP($A11&amp;$B11,'[1]产值及收款计划（2026）'!$A:$A&amp;'[1]产值及收款计划（2026）'!$B:$B,'[1]产值及收款计划（2026）'!G:G)</f>
        <v>0</v>
      </c>
      <c r="H11" s="256" cm="1">
        <f t="array" aca="1" ref="H11" ca="1">_xlfn.XLOOKUP($A11&amp;$B11,'[1]产值及收款计划（2026）'!$A:$A&amp;'[1]产值及收款计划（2026）'!$B:$B,'[1]产值及收款计划（2026）'!H:H)</f>
        <v>5.6584000000000003</v>
      </c>
      <c r="I11" s="257" cm="1">
        <f t="array" aca="1" ref="I11" ca="1">_xlfn.XLOOKUP($A11&amp;$B11,'[1]产值及收款计划（2026）'!$A:$A&amp;'[1]产值及收款计划（2026）'!$B:$B,'[1]产值及收款计划（2026）'!I:I)</f>
        <v>0.36136514586420099</v>
      </c>
      <c r="J11" s="258" cm="1">
        <f t="array" aca="1" ref="J11" ca="1">_xlfn.XLOOKUP($A11&amp;$B11,'[1]产值及收款计划（2026）'!$A:$A&amp;'[1]产值及收款计划（2026）'!$B:$B,'[1]产值及收款计划（2026）'!J:J)</f>
        <v>0.106927074187527</v>
      </c>
      <c r="K11" s="256" cm="1">
        <f t="array" aca="1" ref="K11" ca="1">_xlfn.XLOOKUP($A11&amp;$B11,'[1]产值及收款计划（2026）'!$A:$A&amp;'[1]产值及收款计划（2026）'!$B:$B,'[1]产值及收款计划（2026）'!K:K)</f>
        <v>0</v>
      </c>
      <c r="L11" s="256" cm="1">
        <f t="array" aca="1" ref="L11" ca="1">_xlfn.XLOOKUP($A11&amp;$B11,'[1]产值及收款计划（2026）'!$A:$A&amp;'[1]产值及收款计划（2026）'!$B:$B,'[1]产值及收款计划（2026）'!L:L)</f>
        <v>0</v>
      </c>
      <c r="M11" s="256" t="str" cm="1">
        <f t="array" aca="1" ref="M11" ca="1">_xlfn.XLOOKUP($A11&amp;$B11,'[1]产值及收款计划（2026）'!$A:$A&amp;'[1]产值及收款计划（2026）'!$B:$B,'[1]产值及收款计划（2026）'!M:M)</f>
        <v>主导</v>
      </c>
      <c r="N11" s="256" t="str" cm="1">
        <f t="array" aca="1" ref="N11" ca="1">_xlfn.XLOOKUP($A11&amp;$B11,'[1]产值及收款计划（2026）'!$A:$A&amp;'[1]产值及收款计划（2026）'!$B:$B,'[1]产值及收款计划（2026）'!N:N)</f>
        <v>史菁霞团队</v>
      </c>
      <c r="O11" s="256" t="str" cm="1">
        <f t="array" aca="1" ref="O11" ca="1">_xlfn.XLOOKUP($A11&amp;$B11,'[1]产值及收款计划（2026）'!$A:$A&amp;'[1]产值及收款计划（2026）'!$B:$B,'[1]产值及收款计划（2026）'!O:O)</f>
        <v>谢复欣</v>
      </c>
      <c r="P11" s="255" t="str" cm="1">
        <f t="array" aca="1" ref="P11" ca="1">_xlfn.XLOOKUP($A11&amp;$B11,'[1]产值及收款计划（2026）'!$A:$A&amp;'[1]产值及收款计划（2026）'!$B:$B,'[1]产值及收款计划（2026）'!P:P)</f>
        <v>过往已完结</v>
      </c>
      <c r="Q11" s="256" cm="1">
        <f t="array" aca="1" ref="Q11" ca="1">_xlfn.XLOOKUP($A11&amp;$B11,'[1]产值及收款计划（2026）'!$A:$A&amp;'[1]产值及收款计划（2026）'!$B:$B,'[1]产值及收款计划（2026）'!Q:Q)</f>
        <v>0</v>
      </c>
      <c r="R11" s="256" cm="1">
        <f t="array" aca="1" ref="R11" ca="1">_xlfn.XLOOKUP($A11&amp;$B11,'[1]产值及收款计划（2026）'!$A:$A&amp;'[1]产值及收款计划（2026）'!$B:$B,'[1]产值及收款计划（2026）'!R:R)</f>
        <v>0</v>
      </c>
      <c r="S11" s="256" cm="1">
        <f t="array" aca="1" ref="S11" ca="1">_xlfn.XLOOKUP($A11&amp;$B11,'[1]产值及收款计划（2026）'!$A:$A&amp;'[1]产值及收款计划（2026）'!$B:$B,'[1]产值及收款计划（2026）'!S:S)</f>
        <v>0</v>
      </c>
      <c r="T11" s="256" cm="1">
        <f t="array" aca="1" ref="T11" ca="1">_xlfn.XLOOKUP($A11&amp;$B11,'[1]产值及收款计划（2026）'!$A:$A&amp;'[1]产值及收款计划（2026）'!$B:$B,'[1]产值及收款计划（2026）'!T:T)</f>
        <v>15.6584</v>
      </c>
      <c r="U11" s="256" cm="1">
        <f t="array" aca="1" ref="U11" ca="1">_xlfn.XLOOKUP($A11&amp;$B11,'[1]产值及收款计划（2026）'!$A:$A&amp;'[1]产值及收款计划（2026）'!$B:$B,'[1]产值及收款计划（2026）'!U:U)</f>
        <v>0</v>
      </c>
      <c r="V11" s="256" cm="1">
        <f t="array" aca="1" ref="V11" ca="1">_xlfn.XLOOKUP($A11&amp;$B11,'[1]产值及收款计划（2026）'!$A:$A&amp;'[1]产值及收款计划（2026）'!$B:$B,'[1]产值及收款计划（2026）'!V:V)</f>
        <v>0</v>
      </c>
      <c r="W11" s="256" cm="1">
        <f t="array" aca="1" ref="W11" ca="1">_xlfn.XLOOKUP($A11&amp;$B11,'[1]产值及收款计划（2026）'!$A:$A&amp;'[1]产值及收款计划（2026）'!$B:$B,'[1]产值及收款计划（2026）'!W:W)</f>
        <v>0</v>
      </c>
      <c r="X11" s="256" cm="1">
        <f t="array" aca="1" ref="X11" ca="1">_xlfn.XLOOKUP($A11&amp;$B11,'[1]产值及收款计划（2026）'!$A:$A&amp;'[1]产值及收款计划（2026）'!$B:$B,'[1]产值及收款计划（2026）'!X:X)</f>
        <v>0</v>
      </c>
      <c r="Y11" s="256" cm="1">
        <f t="array" aca="1" ref="Y11" ca="1">_xlfn.XLOOKUP($A11&amp;$B11,'[1]产值及收款计划（2026）'!$A:$A&amp;'[1]产值及收款计划（2026）'!$B:$B,'[1]产值及收款计划（2026）'!Y:Y)</f>
        <v>0</v>
      </c>
      <c r="Z11" s="256" cm="1">
        <f t="array" aca="1" ref="Z11" ca="1">_xlfn.XLOOKUP($A11&amp;$B11,'[1]产值及收款计划（2026）'!$A:$A&amp;'[1]产值及收款计划（2026）'!$B:$B,'[1]产值及收款计划（2026）'!Z:Z)</f>
        <v>0</v>
      </c>
      <c r="AA11" s="256" cm="1">
        <f t="array" aca="1" ref="AA11" ca="1">_xlfn.XLOOKUP($A11&amp;$B11,'[1]产值及收款计划（2026）'!$A:$A&amp;'[1]产值及收款计划（2026）'!$B:$B,'[1]产值及收款计划（2026）'!AA:AA)</f>
        <v>0</v>
      </c>
      <c r="AB11" s="256" cm="1">
        <f t="array" aca="1" ref="AB11" ca="1">_xlfn.XLOOKUP($A11&amp;$B11,'[1]产值及收款计划（2026）'!$A:$A&amp;'[1]产值及收款计划（2026）'!$B:$B,'[1]产值及收款计划（2026）'!AB:AB)</f>
        <v>0</v>
      </c>
      <c r="AC11" s="256" cm="1">
        <f t="array" aca="1" ref="AC11" ca="1">_xlfn.XLOOKUP($A11&amp;$B11,'[1]产值及收款计划（2026）'!$A:$A&amp;'[1]产值及收款计划（2026）'!$B:$B,'[1]产值及收款计划（2026）'!AC:AC)</f>
        <v>0</v>
      </c>
      <c r="AD11" s="256" cm="1">
        <f t="array" aca="1" ref="AD11" ca="1">_xlfn.XLOOKUP($A11&amp;$B11,'[1]产值及收款计划（2026）'!$A:$A&amp;'[1]产值及收款计划（2026）'!$B:$B,'[1]产值及收款计划（2026）'!AD:AD)</f>
        <v>0</v>
      </c>
      <c r="AE11" s="256" cm="1">
        <f t="array" aca="1" ref="AE11" ca="1">_xlfn.XLOOKUP($A11&amp;$B11,'[1]产值及收款计划（2026）'!$A:$A&amp;'[1]产值及收款计划（2026）'!$B:$B,'[1]产值及收款计划（2026）'!AE:AE)</f>
        <v>0</v>
      </c>
      <c r="AF11" s="256" cm="1">
        <f t="array" aca="1" ref="AF11" ca="1">_xlfn.XLOOKUP($A11&amp;$B11,'[1]产值及收款计划（2026）'!$A:$A&amp;'[1]产值及收款计划（2026）'!$B:$B,'[1]产值及收款计划（2026）'!AF:AF)</f>
        <v>0</v>
      </c>
      <c r="AG11" s="256" cm="1">
        <f t="array" aca="1" ref="AG11" ca="1">_xlfn.XLOOKUP($A11&amp;$B11,'[1]产值及收款计划（2026）'!$A:$A&amp;'[1]产值及收款计划（2026）'!$B:$B,'[1]产值及收款计划（2026）'!AG:AG)</f>
        <v>0</v>
      </c>
      <c r="AH11" s="256" cm="1">
        <f t="array" aca="1" ref="AH11" ca="1">_xlfn.XLOOKUP($A11&amp;$B11,'[1]产值及收款计划（2026）'!$A:$A&amp;'[1]产值及收款计划（2026）'!$B:$B,'[1]产值及收款计划（2026）'!AH:AH)</f>
        <v>0</v>
      </c>
      <c r="AI11" s="256" cm="1">
        <f t="array" aca="1" ref="AI11" ca="1">_xlfn.XLOOKUP($A11&amp;$B11,'[1]产值及收款计划（2026）'!$A:$A&amp;'[1]产值及收款计划（2026）'!$B:$B,'[1]产值及收款计划（2026）'!AI:AI)</f>
        <v>0</v>
      </c>
      <c r="AJ11" s="256" cm="1">
        <f t="array" aca="1" ref="AJ11" ca="1">_xlfn.XLOOKUP($A11&amp;$B11,'[1]产值及收款计划（2026）'!$A:$A&amp;'[1]产值及收款计划（2026）'!$B:$B,'[1]产值及收款计划（2026）'!AJ:AJ)</f>
        <v>0</v>
      </c>
      <c r="AK11" s="256" cm="1">
        <f t="array" aca="1" ref="AK11" ca="1">_xlfn.XLOOKUP($A11&amp;$B11,'[1]产值及收款计划（2026）'!$A:$A&amp;'[1]产值及收款计划（2026）'!$B:$B,'[1]产值及收款计划（2026）'!AK:AK)</f>
        <v>0</v>
      </c>
      <c r="AL11" s="256" cm="1">
        <f t="array" aca="1" ref="AL11" ca="1">_xlfn.XLOOKUP($A11&amp;$B11,'[1]产值及收款计划（2026）'!$A:$A&amp;'[1]产值及收款计划（2026）'!$B:$B,'[1]产值及收款计划（2026）'!AL:AL)</f>
        <v>0</v>
      </c>
      <c r="AM11" s="263" t="e" cm="1">
        <f t="array" aca="1" ref="AM11" ca="1">_xlfn.LET(_xlpm.勾选月份状态数组,TRANSPOSE('PPT(12-15页）-TOP10'!$A$3:$A$14),_xlpm.选择数据区,IF('PPT(12-15页）-TOP10'!$E$3="收款",$BA11:$BL11,$AA11:$AL11),SUM(_xlfn._xlws.FILTER(_xlpm.选择数据区,_xlpm.勾选月份状态数组,"")))</f>
        <v>#NAME?</v>
      </c>
      <c r="AN11" s="256" t="e" cm="1">
        <f t="array" aca="1" ref="AN11" ca="1">_xlfn.LET(_xlpm.勾选月份状态数组,TRANSPOSE('PPT(12-15页）-TOP10'!$A$3:$A$14),_xlpm.选择数据区,IF('PPT(12-15页）-TOP10'!$E$3="收款",$DA11:$DL11,$CA11:$CL11),SUM(_xlfn._xlws.FILTER(_xlpm.选择数据区,_xlpm.勾选月份状态数组,"")))</f>
        <v>#NAME?</v>
      </c>
      <c r="AO11" s="256">
        <f ca="1">SUM(CA11:CC11)+SUM(AD11:AL11)</f>
        <v>0</v>
      </c>
      <c r="AP11" s="256"/>
      <c r="AQ11" s="256"/>
      <c r="AR11" s="256"/>
      <c r="AS11" s="256" cm="1">
        <f t="array" aca="1" ref="AS11" ca="1">_xlfn.XLOOKUP($A11&amp;$B11,'[1]产值及收款计划（2026）'!$A:$A&amp;'[1]产值及收款计划（2026）'!$B:$B,'[1]产值及收款计划（2026）'!AS:AS)</f>
        <v>0</v>
      </c>
      <c r="AT11" s="256" cm="1">
        <f t="array" aca="1" ref="AT11" ca="1">_xlfn.XLOOKUP($A11&amp;$B11,'[1]产值及收款计划（2026）'!$A:$A&amp;'[1]产值及收款计划（2026）'!$B:$B,'[1]产值及收款计划（2026）'!AT:AT)</f>
        <v>0</v>
      </c>
      <c r="AU11" s="256" cm="1">
        <f t="array" aca="1" ref="AU11" ca="1">_xlfn.XLOOKUP($A11&amp;$B11,'[1]产值及收款计划（2026）'!$A:$A&amp;'[1]产值及收款计划（2026）'!$B:$B,'[1]产值及收款计划（2026）'!AU:AU)</f>
        <v>0</v>
      </c>
      <c r="AV11" s="256" cm="1">
        <f t="array" aca="1" ref="AV11" ca="1">_xlfn.XLOOKUP($A11&amp;$B11,'[1]产值及收款计划（2026）'!$A:$A&amp;'[1]产值及收款计划（2026）'!$B:$B,'[1]产值及收款计划（2026）'!AV:AV)</f>
        <v>0</v>
      </c>
      <c r="AW11" s="256" cm="1">
        <f t="array" aca="1" ref="AW11" ca="1">_xlfn.XLOOKUP($A11&amp;$B11,'[1]产值及收款计划（2026）'!$A:$A&amp;'[1]产值及收款计划（2026）'!$B:$B,'[1]产值及收款计划（2026）'!AW:AW)</f>
        <v>0</v>
      </c>
      <c r="AX11" s="256" cm="1">
        <f t="array" aca="1" ref="AX11" ca="1">_xlfn.XLOOKUP($A11&amp;$B11,'[1]产值及收款计划（2026）'!$A:$A&amp;'[1]产值及收款计划（2026）'!$B:$B,'[1]产值及收款计划（2026）'!AX:AX)</f>
        <v>4.4201480000000002</v>
      </c>
      <c r="AY11" s="256" cm="1">
        <f t="array" aca="1" ref="AY11" ca="1">_xlfn.XLOOKUP($A11&amp;$B11,'[1]产值及收款计划（2026）'!$A:$A&amp;'[1]产值及收款计划（2026）'!$B:$B,'[1]产值及收款计划（2026）'!AY:AY)</f>
        <v>11.238251999999999</v>
      </c>
      <c r="AZ11" s="256" cm="1">
        <f t="array" aca="1" ref="AZ11" ca="1">_xlfn.XLOOKUP($A11&amp;$B11,'[1]产值及收款计划（2026）'!$A:$A&amp;'[1]产值及收款计划（2026）'!$B:$B,'[1]产值及收款计划（2026）'!AZ:AZ)</f>
        <v>11.238251999999999</v>
      </c>
      <c r="BA11" s="256" cm="1">
        <f t="array" aca="1" ref="BA11" ca="1">_xlfn.XLOOKUP($A11&amp;$B11,'[1]产值及收款计划（2026）'!$A:$A&amp;'[1]产值及收款计划（2026）'!$B:$B,'[1]产值及收款计划（2026）'!BA:BA)</f>
        <v>0</v>
      </c>
      <c r="BB11" s="256" cm="1">
        <f t="array" aca="1" ref="BB11" ca="1">_xlfn.XLOOKUP($A11&amp;$B11,'[1]产值及收款计划（2026）'!$A:$A&amp;'[1]产值及收款计划（2026）'!$B:$B,'[1]产值及收款计划（2026）'!BB:BB)</f>
        <v>0</v>
      </c>
      <c r="BC11" s="256" cm="1">
        <f t="array" aca="1" ref="BC11" ca="1">_xlfn.XLOOKUP($A11&amp;$B11,'[1]产值及收款计划（2026）'!$A:$A&amp;'[1]产值及收款计划（2026）'!$B:$B,'[1]产值及收款计划（2026）'!BC:BC)</f>
        <v>0</v>
      </c>
      <c r="BD11" s="256" cm="1">
        <f t="array" aca="1" ref="BD11" ca="1">_xlfn.XLOOKUP($A11&amp;$B11,'[1]产值及收款计划（2026）'!$A:$A&amp;'[1]产值及收款计划（2026）'!$B:$B,'[1]产值及收款计划（2026）'!BD:BD)</f>
        <v>0</v>
      </c>
      <c r="BE11" s="256" cm="1">
        <f t="array" aca="1" ref="BE11" ca="1">_xlfn.XLOOKUP($A11&amp;$B11,'[1]产值及收款计划（2026）'!$A:$A&amp;'[1]产值及收款计划（2026）'!$B:$B,'[1]产值及收款计划（2026）'!BE:BE)</f>
        <v>0</v>
      </c>
      <c r="BF11" s="256" cm="1">
        <f t="array" aca="1" ref="BF11" ca="1">_xlfn.XLOOKUP($A11&amp;$B11,'[1]产值及收款计划（2026）'!$A:$A&amp;'[1]产值及收款计划（2026）'!$B:$B,'[1]产值及收款计划（2026）'!BF:BF)</f>
        <v>0</v>
      </c>
      <c r="BG11" s="256" cm="1">
        <f t="array" aca="1" ref="BG11" ca="1">_xlfn.XLOOKUP($A11&amp;$B11,'[1]产值及收款计划（2026）'!$A:$A&amp;'[1]产值及收款计划（2026）'!$B:$B,'[1]产值及收款计划（2026）'!BG:BG)</f>
        <v>0</v>
      </c>
      <c r="BH11" s="256" cm="1">
        <f t="array" aca="1" ref="BH11" ca="1">_xlfn.XLOOKUP($A11&amp;$B11,'[1]产值及收款计划（2026）'!$A:$A&amp;'[1]产值及收款计划（2026）'!$B:$B,'[1]产值及收款计划（2026）'!BH:BH)</f>
        <v>0</v>
      </c>
      <c r="BI11" s="256" cm="1">
        <f t="array" aca="1" ref="BI11" ca="1">_xlfn.XLOOKUP($A11&amp;$B11,'[1]产值及收款计划（2026）'!$A:$A&amp;'[1]产值及收款计划（2026）'!$B:$B,'[1]产值及收款计划（2026）'!BI:BI)</f>
        <v>0</v>
      </c>
      <c r="BJ11" s="256" cm="1">
        <f t="array" aca="1" ref="BJ11" ca="1">_xlfn.XLOOKUP($A11&amp;$B11,'[1]产值及收款计划（2026）'!$A:$A&amp;'[1]产值及收款计划（2026）'!$B:$B,'[1]产值及收款计划（2026）'!BJ:BJ)</f>
        <v>0</v>
      </c>
      <c r="BK11" s="256" cm="1">
        <f t="array" aca="1" ref="BK11" ca="1">_xlfn.XLOOKUP($A11&amp;$B11,'[1]产值及收款计划（2026）'!$A:$A&amp;'[1]产值及收款计划（2026）'!$B:$B,'[1]产值及收款计划（2026）'!BK:BK)</f>
        <v>0</v>
      </c>
      <c r="BL11" s="256" cm="1">
        <f t="array" aca="1" ref="BL11" ca="1">_xlfn.XLOOKUP($A11&amp;$B11,'[1]产值及收款计划（2026）'!$A:$A&amp;'[1]产值及收款计划（2026）'!$B:$B,'[1]产值及收款计划（2026）'!BL:BL)</f>
        <v>0</v>
      </c>
      <c r="BM11" s="256"/>
      <c r="BN11" s="256"/>
      <c r="BO11" s="256"/>
      <c r="BP11" s="256"/>
      <c r="BQ11" s="255" cm="1">
        <f t="array" aca="1" ref="BQ11" ca="1">_xlfn.XLOOKUP($A11&amp;$B11,'[1]产值及收款计划（2026）'!$A:$A&amp;'[1]产值及收款计划（2026）'!$B:$B,'[1]产值及收款计划（2026）'!BQ:BQ)</f>
        <v>0</v>
      </c>
      <c r="BR11" s="256" cm="1">
        <f t="array" aca="1" ref="BR11" ca="1">_xlfn.XLOOKUP($A11&amp;$B11,'[1]产值及收款计划（2026）'!$A:$A&amp;'[1]产值及收款计划（2026）'!$B:$B,'[1]产值及收款计划（2026）'!BR:BR)</f>
        <v>0</v>
      </c>
      <c r="CA11" s="256" cm="1">
        <f t="array" aca="1" ref="CA11" ca="1">_xlfn.XLOOKUP($A11&amp;$B11,'[1]产值及收款计划（2026）'!$A:$A&amp;'[1]产值及收款计划（2026）'!$B:$B,'[1]产值及收款计划（2026）'!CA:CA)</f>
        <v>0</v>
      </c>
      <c r="CB11" s="256" cm="1">
        <f t="array" aca="1" ref="CB11" ca="1">_xlfn.XLOOKUP($A11&amp;$B11,'[1]产值及收款计划（2026）'!$A:$A&amp;'[1]产值及收款计划（2026）'!$B:$B,'[1]产值及收款计划（2026）'!CB:CB)</f>
        <v>0</v>
      </c>
      <c r="CC11" s="256" cm="1">
        <f t="array" aca="1" ref="CC11" ca="1">_xlfn.XLOOKUP($A11&amp;$B11,'[1]产值及收款计划（2026）'!$A:$A&amp;'[1]产值及收款计划（2026）'!$B:$B,'[1]产值及收款计划（2026）'!CC:CC)</f>
        <v>0</v>
      </c>
      <c r="CD11" s="256" cm="1">
        <f t="array" aca="1" ref="CD11" ca="1">_xlfn.XLOOKUP($A11&amp;$B11,'[1]产值及收款计划（2026）'!$A:$A&amp;'[1]产值及收款计划（2026）'!$B:$B,'[1]产值及收款计划（2026）'!CD:CD)</f>
        <v>0</v>
      </c>
      <c r="CE11" s="256" cm="1">
        <f t="array" aca="1" ref="CE11" ca="1">_xlfn.XLOOKUP($A11&amp;$B11,'[1]产值及收款计划（2026）'!$A:$A&amp;'[1]产值及收款计划（2026）'!$B:$B,'[1]产值及收款计划（2026）'!CE:CE)</f>
        <v>0</v>
      </c>
      <c r="CF11" s="256" cm="1">
        <f t="array" aca="1" ref="CF11" ca="1">_xlfn.XLOOKUP($A11&amp;$B11,'[1]产值及收款计划（2026）'!$A:$A&amp;'[1]产值及收款计划（2026）'!$B:$B,'[1]产值及收款计划（2026）'!CF:CF)</f>
        <v>0</v>
      </c>
      <c r="CG11" s="256" cm="1">
        <f t="array" aca="1" ref="CG11" ca="1">_xlfn.XLOOKUP($A11&amp;$B11,'[1]产值及收款计划（2026）'!$A:$A&amp;'[1]产值及收款计划（2026）'!$B:$B,'[1]产值及收款计划（2026）'!CG:CG)</f>
        <v>0</v>
      </c>
      <c r="CH11" s="256" cm="1">
        <f t="array" aca="1" ref="CH11" ca="1">_xlfn.XLOOKUP($A11&amp;$B11,'[1]产值及收款计划（2026）'!$A:$A&amp;'[1]产值及收款计划（2026）'!$B:$B,'[1]产值及收款计划（2026）'!CH:CH)</f>
        <v>0</v>
      </c>
      <c r="CI11" s="256" cm="1">
        <f t="array" aca="1" ref="CI11" ca="1">_xlfn.XLOOKUP($A11&amp;$B11,'[1]产值及收款计划（2026）'!$A:$A&amp;'[1]产值及收款计划（2026）'!$B:$B,'[1]产值及收款计划（2026）'!CI:CI)</f>
        <v>0</v>
      </c>
      <c r="CJ11" s="256" cm="1">
        <f t="array" aca="1" ref="CJ11" ca="1">_xlfn.XLOOKUP($A11&amp;$B11,'[1]产值及收款计划（2026）'!$A:$A&amp;'[1]产值及收款计划（2026）'!$B:$B,'[1]产值及收款计划（2026）'!CJ:CJ)</f>
        <v>0</v>
      </c>
      <c r="CK11" s="256" cm="1">
        <f t="array" aca="1" ref="CK11" ca="1">_xlfn.XLOOKUP($A11&amp;$B11,'[1]产值及收款计划（2026）'!$A:$A&amp;'[1]产值及收款计划（2026）'!$B:$B,'[1]产值及收款计划（2026）'!CK:CK)</f>
        <v>0</v>
      </c>
      <c r="CL11" s="256" cm="1">
        <f t="array" aca="1" ref="CL11" ca="1">_xlfn.XLOOKUP($A11&amp;$B11,'[1]产值及收款计划（2026）'!$A:$A&amp;'[1]产值及收款计划（2026）'!$B:$B,'[1]产值及收款计划（2026）'!CL:CL)</f>
        <v>0</v>
      </c>
      <c r="DA11" s="256" cm="1">
        <f t="array" aca="1" ref="DA11" ca="1">_xlfn.XLOOKUP($A11&amp;$B11,'[1]产值及收款计划（2026）'!$A:$A&amp;'[1]产值及收款计划（2026）'!$B:$B,'[1]产值及收款计划（2026）'!DA:DA)</f>
        <v>0</v>
      </c>
      <c r="DB11" s="256" cm="1">
        <f t="array" aca="1" ref="DB11" ca="1">_xlfn.XLOOKUP($A11&amp;$B11,'[1]产值及收款计划（2026）'!$A:$A&amp;'[1]产值及收款计划（2026）'!$B:$B,'[1]产值及收款计划（2026）'!DB:DB)</f>
        <v>4.4201480000000002</v>
      </c>
      <c r="DC11" s="256" cm="1">
        <f t="array" aca="1" ref="DC11" ca="1">_xlfn.XLOOKUP($A11&amp;$B11,'[1]产值及收款计划（2026）'!$A:$A&amp;'[1]产值及收款计划（2026）'!$B:$B,'[1]产值及收款计划（2026）'!DC:DC)</f>
        <v>0</v>
      </c>
      <c r="DD11" s="256" cm="1">
        <f t="array" aca="1" ref="DD11" ca="1">_xlfn.XLOOKUP($A11&amp;$B11,'[1]产值及收款计划（2026）'!$A:$A&amp;'[1]产值及收款计划（2026）'!$B:$B,'[1]产值及收款计划（2026）'!DD:DD)</f>
        <v>0</v>
      </c>
      <c r="DE11" s="256" cm="1">
        <f t="array" aca="1" ref="DE11" ca="1">_xlfn.XLOOKUP($A11&amp;$B11,'[1]产值及收款计划（2026）'!$A:$A&amp;'[1]产值及收款计划（2026）'!$B:$B,'[1]产值及收款计划（2026）'!DE:DE)</f>
        <v>0</v>
      </c>
      <c r="DF11" s="256" cm="1">
        <f t="array" aca="1" ref="DF11" ca="1">_xlfn.XLOOKUP($A11&amp;$B11,'[1]产值及收款计划（2026）'!$A:$A&amp;'[1]产值及收款计划（2026）'!$B:$B,'[1]产值及收款计划（2026）'!DF:DF)</f>
        <v>0</v>
      </c>
      <c r="DG11" s="256" cm="1">
        <f t="array" aca="1" ref="DG11" ca="1">_xlfn.XLOOKUP($A11&amp;$B11,'[1]产值及收款计划（2026）'!$A:$A&amp;'[1]产值及收款计划（2026）'!$B:$B,'[1]产值及收款计划（2026）'!DG:DG)</f>
        <v>0</v>
      </c>
      <c r="DH11" s="256" cm="1">
        <f t="array" aca="1" ref="DH11" ca="1">_xlfn.XLOOKUP($A11&amp;$B11,'[1]产值及收款计划（2026）'!$A:$A&amp;'[1]产值及收款计划（2026）'!$B:$B,'[1]产值及收款计划（2026）'!DH:DH)</f>
        <v>0</v>
      </c>
      <c r="DI11" s="256" cm="1">
        <f t="array" aca="1" ref="DI11" ca="1">_xlfn.XLOOKUP($A11&amp;$B11,'[1]产值及收款计划（2026）'!$A:$A&amp;'[1]产值及收款计划（2026）'!$B:$B,'[1]产值及收款计划（2026）'!DI:DI)</f>
        <v>0</v>
      </c>
      <c r="DJ11" s="256" cm="1">
        <f t="array" aca="1" ref="DJ11" ca="1">_xlfn.XLOOKUP($A11&amp;$B11,'[1]产值及收款计划（2026）'!$A:$A&amp;'[1]产值及收款计划（2026）'!$B:$B,'[1]产值及收款计划（2026）'!DJ:DJ)</f>
        <v>0</v>
      </c>
      <c r="DK11" s="256" cm="1">
        <f t="array" aca="1" ref="DK11" ca="1">_xlfn.XLOOKUP($A11&amp;$B11,'[1]产值及收款计划（2026）'!$A:$A&amp;'[1]产值及收款计划（2026）'!$B:$B,'[1]产值及收款计划（2026）'!DK:DK)</f>
        <v>0</v>
      </c>
      <c r="DL11" s="256" cm="1">
        <f t="array" aca="1" ref="DL11" ca="1">_xlfn.XLOOKUP($A11&amp;$B11,'[1]产值及收款计划（2026）'!$A:$A&amp;'[1]产值及收款计划（2026）'!$B:$B,'[1]产值及收款计划（2026）'!DL:DL)</f>
        <v>0</v>
      </c>
      <c r="DM11" s="264"/>
      <c r="DN11" s="250"/>
    </row>
    <row r="12" spans="1:131" ht="20.25" x14ac:dyDescent="0.15">
      <c r="A12" s="254">
        <f t="shared" ca="1" si="8"/>
        <v>8</v>
      </c>
      <c r="B12" s="254" t="s">
        <v>25</v>
      </c>
      <c r="C12" s="255" t="str" cm="1">
        <f t="array" aca="1" ref="C12" ca="1">_xlfn.XLOOKUP($A12&amp;$B12,'[1]产值及收款计划（2026）'!$A:$A&amp;'[1]产值及收款计划（2026）'!$B:$B,'[1]产值及收款计划（2026）'!C:C)</f>
        <v>ZHT2021070800080</v>
      </c>
      <c r="D12" s="255" t="str" cm="1">
        <f t="array" aca="1" ref="D12" ca="1">_xlfn.XLOOKUP($A12&amp;$B12,'[1]产值及收款计划（2026）'!$A:$A&amp;'[1]产值及收款计划（2026）'!$B:$B,'[1]产值及收款计划（2026）'!D:D)</f>
        <v>南湖区老（旧）住宅区改造提升专项工程（二期）第二批次设计采购施工总承包(EPC)项目施工阶段的BIM应用技术</v>
      </c>
      <c r="E12" s="256" cm="1">
        <f t="array" aca="1" ref="E12" ca="1">_xlfn.XLOOKUP($A12&amp;$B12,'[1]产值及收款计划（2026）'!$A:$A&amp;'[1]产值及收款计划（2026）'!$B:$B,'[1]产值及收款计划（2026）'!E:E)</f>
        <v>255.8</v>
      </c>
      <c r="F12" s="256" cm="1">
        <f t="array" aca="1" ref="F12" ca="1">_xlfn.XLOOKUP($A12&amp;$B12,'[1]产值及收款计划（2026）'!$A:$A&amp;'[1]产值及收款计划（2026）'!$B:$B,'[1]产值及收款计划（2026）'!F:F)</f>
        <v>255.8</v>
      </c>
      <c r="G12" s="256" cm="1">
        <f t="array" aca="1" ref="G12" ca="1">_xlfn.XLOOKUP($A12&amp;$B12,'[1]产值及收款计划（2026）'!$A:$A&amp;'[1]产值及收款计划（2026）'!$B:$B,'[1]产值及收款计划（2026）'!G:G)</f>
        <v>0</v>
      </c>
      <c r="H12" s="256" cm="1">
        <f t="array" aca="1" ref="H12" ca="1">_xlfn.XLOOKUP($A12&amp;$B12,'[1]产值及收款计划（2026）'!$A:$A&amp;'[1]产值及收款计划（2026）'!$B:$B,'[1]产值及收款计划（2026）'!H:H)</f>
        <v>215.48</v>
      </c>
      <c r="I12" s="257" cm="1">
        <f t="array" aca="1" ref="I12" ca="1">_xlfn.XLOOKUP($A12&amp;$B12,'[1]产值及收款计划（2026）'!$A:$A&amp;'[1]产值及收款计划（2026）'!$B:$B,'[1]产值及收款计划（2026）'!I:I)</f>
        <v>0.84237685691946795</v>
      </c>
      <c r="J12" s="258" cm="1">
        <f t="array" aca="1" ref="J12" ca="1">_xlfn.XLOOKUP($A12&amp;$B12,'[1]产值及收款计划（2026）'!$A:$A&amp;'[1]产值及收款计划（2026）'!$B:$B,'[1]产值及收款计划（2026）'!J:J)</f>
        <v>0.06</v>
      </c>
      <c r="K12" s="256" cm="1">
        <f t="array" aca="1" ref="K12" ca="1">_xlfn.XLOOKUP($A12&amp;$B12,'[1]产值及收款计划（2026）'!$A:$A&amp;'[1]产值及收款计划（2026）'!$B:$B,'[1]产值及收款计划（2026）'!K:K)</f>
        <v>0</v>
      </c>
      <c r="L12" s="256" cm="1">
        <f t="array" aca="1" ref="L12" ca="1">_xlfn.XLOOKUP($A12&amp;$B12,'[1]产值及收款计划（2026）'!$A:$A&amp;'[1]产值及收款计划（2026）'!$B:$B,'[1]产值及收款计划（2026）'!L:L)</f>
        <v>0</v>
      </c>
      <c r="M12" s="256" t="str" cm="1">
        <f t="array" aca="1" ref="M12" ca="1">_xlfn.XLOOKUP($A12&amp;$B12,'[1]产值及收款计划（2026）'!$A:$A&amp;'[1]产值及收款计划（2026）'!$B:$B,'[1]产值及收款计划（2026）'!M:M)</f>
        <v>主导</v>
      </c>
      <c r="N12" s="256" t="str" cm="1">
        <f t="array" aca="1" ref="N12" ca="1">_xlfn.XLOOKUP($A12&amp;$B12,'[1]产值及收款计划（2026）'!$A:$A&amp;'[1]产值及收款计划（2026）'!$B:$B,'[1]产值及收款计划（2026）'!N:N)</f>
        <v>孔祥平团队</v>
      </c>
      <c r="O12" s="256" t="str" cm="1">
        <f t="array" aca="1" ref="O12" ca="1">_xlfn.XLOOKUP($A12&amp;$B12,'[1]产值及收款计划（2026）'!$A:$A&amp;'[1]产值及收款计划（2026）'!$B:$B,'[1]产值及收款计划（2026）'!O:O)</f>
        <v>卜宝翔</v>
      </c>
      <c r="P12" s="255" t="str" cm="1">
        <f t="array" aca="1" ref="P12" ca="1">_xlfn.XLOOKUP($A12&amp;$B12,'[1]产值及收款计划（2026）'!$A:$A&amp;'[1]产值及收款计划（2026）'!$B:$B,'[1]产值及收款计划（2026）'!P:P)</f>
        <v>过往已完结</v>
      </c>
      <c r="Q12" s="256" cm="1">
        <f t="array" aca="1" ref="Q12" ca="1">_xlfn.XLOOKUP($A12&amp;$B12,'[1]产值及收款计划（2026）'!$A:$A&amp;'[1]产值及收款计划（2026）'!$B:$B,'[1]产值及收款计划（2026）'!Q:Q)</f>
        <v>0</v>
      </c>
      <c r="R12" s="256" cm="1">
        <f t="array" aca="1" ref="R12" ca="1">_xlfn.XLOOKUP($A12&amp;$B12,'[1]产值及收款计划（2026）'!$A:$A&amp;'[1]产值及收款计划（2026）'!$B:$B,'[1]产值及收款计划（2026）'!R:R)</f>
        <v>0</v>
      </c>
      <c r="S12" s="256" cm="1">
        <f t="array" aca="1" ref="S12" ca="1">_xlfn.XLOOKUP($A12&amp;$B12,'[1]产值及收款计划（2026）'!$A:$A&amp;'[1]产值及收款计划（2026）'!$B:$B,'[1]产值及收款计划（2026）'!S:S)</f>
        <v>0</v>
      </c>
      <c r="T12" s="256" cm="1">
        <f t="array" aca="1" ref="T12" ca="1">_xlfn.XLOOKUP($A12&amp;$B12,'[1]产值及收款计划（2026）'!$A:$A&amp;'[1]产值及收款计划（2026）'!$B:$B,'[1]产值及收款计划（2026）'!T:T)</f>
        <v>255.8</v>
      </c>
      <c r="U12" s="256" cm="1">
        <f t="array" aca="1" ref="U12" ca="1">_xlfn.XLOOKUP($A12&amp;$B12,'[1]产值及收款计划（2026）'!$A:$A&amp;'[1]产值及收款计划（2026）'!$B:$B,'[1]产值及收款计划（2026）'!U:U)</f>
        <v>0</v>
      </c>
      <c r="V12" s="256" cm="1">
        <f t="array" aca="1" ref="V12" ca="1">_xlfn.XLOOKUP($A12&amp;$B12,'[1]产值及收款计划（2026）'!$A:$A&amp;'[1]产值及收款计划（2026）'!$B:$B,'[1]产值及收款计划（2026）'!V:V)</f>
        <v>0</v>
      </c>
      <c r="W12" s="256" cm="1">
        <f t="array" aca="1" ref="W12" ca="1">_xlfn.XLOOKUP($A12&amp;$B12,'[1]产值及收款计划（2026）'!$A:$A&amp;'[1]产值及收款计划（2026）'!$B:$B,'[1]产值及收款计划（2026）'!W:W)</f>
        <v>0</v>
      </c>
      <c r="X12" s="256" cm="1">
        <f t="array" aca="1" ref="X12" ca="1">_xlfn.XLOOKUP($A12&amp;$B12,'[1]产值及收款计划（2026）'!$A:$A&amp;'[1]产值及收款计划（2026）'!$B:$B,'[1]产值及收款计划（2026）'!X:X)</f>
        <v>0</v>
      </c>
      <c r="Y12" s="256" cm="1">
        <f t="array" aca="1" ref="Y12" ca="1">_xlfn.XLOOKUP($A12&amp;$B12,'[1]产值及收款计划（2026）'!$A:$A&amp;'[1]产值及收款计划（2026）'!$B:$B,'[1]产值及收款计划（2026）'!Y:Y)</f>
        <v>0</v>
      </c>
      <c r="Z12" s="256" cm="1">
        <f t="array" aca="1" ref="Z12" ca="1">_xlfn.XLOOKUP($A12&amp;$B12,'[1]产值及收款计划（2026）'!$A:$A&amp;'[1]产值及收款计划（2026）'!$B:$B,'[1]产值及收款计划（2026）'!Z:Z)</f>
        <v>0</v>
      </c>
      <c r="AA12" s="256" cm="1">
        <f t="array" aca="1" ref="AA12" ca="1">_xlfn.XLOOKUP($A12&amp;$B12,'[1]产值及收款计划（2026）'!$A:$A&amp;'[1]产值及收款计划（2026）'!$B:$B,'[1]产值及收款计划（2026）'!AA:AA)</f>
        <v>0</v>
      </c>
      <c r="AB12" s="256" cm="1">
        <f t="array" aca="1" ref="AB12" ca="1">_xlfn.XLOOKUP($A12&amp;$B12,'[1]产值及收款计划（2026）'!$A:$A&amp;'[1]产值及收款计划（2026）'!$B:$B,'[1]产值及收款计划（2026）'!AB:AB)</f>
        <v>0</v>
      </c>
      <c r="AC12" s="256" cm="1">
        <f t="array" aca="1" ref="AC12" ca="1">_xlfn.XLOOKUP($A12&amp;$B12,'[1]产值及收款计划（2026）'!$A:$A&amp;'[1]产值及收款计划（2026）'!$B:$B,'[1]产值及收款计划（2026）'!AC:AC)</f>
        <v>0</v>
      </c>
      <c r="AD12" s="256" cm="1">
        <f t="array" aca="1" ref="AD12" ca="1">_xlfn.XLOOKUP($A12&amp;$B12,'[1]产值及收款计划（2026）'!$A:$A&amp;'[1]产值及收款计划（2026）'!$B:$B,'[1]产值及收款计划（2026）'!AD:AD)</f>
        <v>0</v>
      </c>
      <c r="AE12" s="256" cm="1">
        <f t="array" aca="1" ref="AE12" ca="1">_xlfn.XLOOKUP($A12&amp;$B12,'[1]产值及收款计划（2026）'!$A:$A&amp;'[1]产值及收款计划（2026）'!$B:$B,'[1]产值及收款计划（2026）'!AE:AE)</f>
        <v>0</v>
      </c>
      <c r="AF12" s="256" cm="1">
        <f t="array" aca="1" ref="AF12" ca="1">_xlfn.XLOOKUP($A12&amp;$B12,'[1]产值及收款计划（2026）'!$A:$A&amp;'[1]产值及收款计划（2026）'!$B:$B,'[1]产值及收款计划（2026）'!AF:AF)</f>
        <v>0</v>
      </c>
      <c r="AG12" s="256" cm="1">
        <f t="array" aca="1" ref="AG12" ca="1">_xlfn.XLOOKUP($A12&amp;$B12,'[1]产值及收款计划（2026）'!$A:$A&amp;'[1]产值及收款计划（2026）'!$B:$B,'[1]产值及收款计划（2026）'!AG:AG)</f>
        <v>0</v>
      </c>
      <c r="AH12" s="256" cm="1">
        <f t="array" aca="1" ref="AH12" ca="1">_xlfn.XLOOKUP($A12&amp;$B12,'[1]产值及收款计划（2026）'!$A:$A&amp;'[1]产值及收款计划（2026）'!$B:$B,'[1]产值及收款计划（2026）'!AH:AH)</f>
        <v>0</v>
      </c>
      <c r="AI12" s="256" cm="1">
        <f t="array" aca="1" ref="AI12" ca="1">_xlfn.XLOOKUP($A12&amp;$B12,'[1]产值及收款计划（2026）'!$A:$A&amp;'[1]产值及收款计划（2026）'!$B:$B,'[1]产值及收款计划（2026）'!AI:AI)</f>
        <v>0</v>
      </c>
      <c r="AJ12" s="256" cm="1">
        <f t="array" aca="1" ref="AJ12" ca="1">_xlfn.XLOOKUP($A12&amp;$B12,'[1]产值及收款计划（2026）'!$A:$A&amp;'[1]产值及收款计划（2026）'!$B:$B,'[1]产值及收款计划（2026）'!AJ:AJ)</f>
        <v>0</v>
      </c>
      <c r="AK12" s="256" cm="1">
        <f t="array" aca="1" ref="AK12" ca="1">_xlfn.XLOOKUP($A12&amp;$B12,'[1]产值及收款计划（2026）'!$A:$A&amp;'[1]产值及收款计划（2026）'!$B:$B,'[1]产值及收款计划（2026）'!AK:AK)</f>
        <v>0</v>
      </c>
      <c r="AL12" s="256" cm="1">
        <f t="array" aca="1" ref="AL12" ca="1">_xlfn.XLOOKUP($A12&amp;$B12,'[1]产值及收款计划（2026）'!$A:$A&amp;'[1]产值及收款计划（2026）'!$B:$B,'[1]产值及收款计划（2026）'!AL:AL)</f>
        <v>0</v>
      </c>
      <c r="AM12" s="263" t="e" cm="1">
        <f t="array" aca="1" ref="AM12" ca="1">_xlfn.LET(_xlpm.勾选月份状态数组,TRANSPOSE('PPT(12-15页）-TOP10'!$A$3:$A$14),_xlpm.选择数据区,IF('PPT(12-15页）-TOP10'!$E$3="收款",$BA12:$BL12,$AA12:$AL12),SUM(_xlfn._xlws.FILTER(_xlpm.选择数据区,_xlpm.勾选月份状态数组,"")))</f>
        <v>#NAME?</v>
      </c>
      <c r="AN12" s="256" t="e" cm="1">
        <f t="array" aca="1" ref="AN12" ca="1">_xlfn.LET(_xlpm.勾选月份状态数组,TRANSPOSE('PPT(12-15页）-TOP10'!$A$3:$A$14),_xlpm.选择数据区,IF('PPT(12-15页）-TOP10'!$E$3="收款",$DA12:$DL12,$CA12:$CL12),SUM(_xlfn._xlws.FILTER(_xlpm.选择数据区,_xlpm.勾选月份状态数组,"")))</f>
        <v>#NAME?</v>
      </c>
      <c r="AO12" s="256">
        <f ca="1">SUM(CA12:CC12)+SUM(AD12:AL12)</f>
        <v>0</v>
      </c>
      <c r="AP12" s="256"/>
      <c r="AQ12" s="256"/>
      <c r="AR12" s="256"/>
      <c r="AS12" s="256" cm="1">
        <f t="array" aca="1" ref="AS12" ca="1">_xlfn.XLOOKUP($A12&amp;$B12,'[1]产值及收款计划（2026）'!$A:$A&amp;'[1]产值及收款计划（2026）'!$B:$B,'[1]产值及收款计划（2026）'!AS:AS)</f>
        <v>0</v>
      </c>
      <c r="AT12" s="256" cm="1">
        <f t="array" aca="1" ref="AT12" ca="1">_xlfn.XLOOKUP($A12&amp;$B12,'[1]产值及收款计划（2026）'!$A:$A&amp;'[1]产值及收款计划（2026）'!$B:$B,'[1]产值及收款计划（2026）'!AT:AT)</f>
        <v>0</v>
      </c>
      <c r="AU12" s="256" cm="1">
        <f t="array" aca="1" ref="AU12" ca="1">_xlfn.XLOOKUP($A12&amp;$B12,'[1]产值及收款计划（2026）'!$A:$A&amp;'[1]产值及收款计划（2026）'!$B:$B,'[1]产值及收款计划（2026）'!AU:AU)</f>
        <v>0</v>
      </c>
      <c r="AV12" s="256" cm="1">
        <f t="array" aca="1" ref="AV12" ca="1">_xlfn.XLOOKUP($A12&amp;$B12,'[1]产值及收款计划（2026）'!$A:$A&amp;'[1]产值及收款计划（2026）'!$B:$B,'[1]产值及收款计划（2026）'!AV:AV)</f>
        <v>0</v>
      </c>
      <c r="AW12" s="256" cm="1">
        <f t="array" aca="1" ref="AW12" ca="1">_xlfn.XLOOKUP($A12&amp;$B12,'[1]产值及收款计划（2026）'!$A:$A&amp;'[1]产值及收款计划（2026）'!$B:$B,'[1]产值及收款计划（2026）'!AW:AW)</f>
        <v>153.47999999999999</v>
      </c>
      <c r="AX12" s="256" cm="1">
        <f t="array" aca="1" ref="AX12" ca="1">_xlfn.XLOOKUP($A12&amp;$B12,'[1]产值及收款计划（2026）'!$A:$A&amp;'[1]产值及收款计划（2026）'!$B:$B,'[1]产值及收款计划（2026）'!AX:AX)</f>
        <v>0</v>
      </c>
      <c r="AY12" s="256" cm="1">
        <f t="array" aca="1" ref="AY12" ca="1">_xlfn.XLOOKUP($A12&amp;$B12,'[1]产值及收款计划（2026）'!$A:$A&amp;'[1]产值及收款计划（2026）'!$B:$B,'[1]产值及收款计划（2026）'!AY:AY)</f>
        <v>102.32</v>
      </c>
      <c r="AZ12" s="256" cm="1">
        <f t="array" aca="1" ref="AZ12" ca="1">_xlfn.XLOOKUP($A12&amp;$B12,'[1]产值及收款计划（2026）'!$A:$A&amp;'[1]产值及收款计划（2026）'!$B:$B,'[1]产值及收款计划（2026）'!AZ:AZ)</f>
        <v>102.32</v>
      </c>
      <c r="BA12" s="256" cm="1">
        <f t="array" aca="1" ref="BA12" ca="1">_xlfn.XLOOKUP($A12&amp;$B12,'[1]产值及收款计划（2026）'!$A:$A&amp;'[1]产值及收款计划（2026）'!$B:$B,'[1]产值及收款计划（2026）'!BA:BA)</f>
        <v>0</v>
      </c>
      <c r="BB12" s="256" cm="1">
        <f t="array" aca="1" ref="BB12" ca="1">_xlfn.XLOOKUP($A12&amp;$B12,'[1]产值及收款计划（2026）'!$A:$A&amp;'[1]产值及收款计划（2026）'!$B:$B,'[1]产值及收款计划（2026）'!BB:BB)</f>
        <v>0</v>
      </c>
      <c r="BC12" s="256" cm="1">
        <f t="array" aca="1" ref="BC12" ca="1">_xlfn.XLOOKUP($A12&amp;$B12,'[1]产值及收款计划（2026）'!$A:$A&amp;'[1]产值及收款计划（2026）'!$B:$B,'[1]产值及收款计划（2026）'!BC:BC)</f>
        <v>0</v>
      </c>
      <c r="BD12" s="256" cm="1">
        <f t="array" aca="1" ref="BD12" ca="1">_xlfn.XLOOKUP($A12&amp;$B12,'[1]产值及收款计划（2026）'!$A:$A&amp;'[1]产值及收款计划（2026）'!$B:$B,'[1]产值及收款计划（2026）'!BD:BD)</f>
        <v>0</v>
      </c>
      <c r="BE12" s="256" cm="1">
        <f t="array" aca="1" ref="BE12" ca="1">_xlfn.XLOOKUP($A12&amp;$B12,'[1]产值及收款计划（2026）'!$A:$A&amp;'[1]产值及收款计划（2026）'!$B:$B,'[1]产值及收款计划（2026）'!BE:BE)</f>
        <v>0</v>
      </c>
      <c r="BF12" s="256" cm="1">
        <f t="array" aca="1" ref="BF12" ca="1">_xlfn.XLOOKUP($A12&amp;$B12,'[1]产值及收款计划（2026）'!$A:$A&amp;'[1]产值及收款计划（2026）'!$B:$B,'[1]产值及收款计划（2026）'!BF:BF)</f>
        <v>0</v>
      </c>
      <c r="BG12" s="256" cm="1">
        <f t="array" aca="1" ref="BG12" ca="1">_xlfn.XLOOKUP($A12&amp;$B12,'[1]产值及收款计划（2026）'!$A:$A&amp;'[1]产值及收款计划（2026）'!$B:$B,'[1]产值及收款计划（2026）'!BG:BG)</f>
        <v>0</v>
      </c>
      <c r="BH12" s="256" cm="1">
        <f t="array" aca="1" ref="BH12" ca="1">_xlfn.XLOOKUP($A12&amp;$B12,'[1]产值及收款计划（2026）'!$A:$A&amp;'[1]产值及收款计划（2026）'!$B:$B,'[1]产值及收款计划（2026）'!BH:BH)</f>
        <v>0</v>
      </c>
      <c r="BI12" s="256" cm="1">
        <f t="array" aca="1" ref="BI12" ca="1">_xlfn.XLOOKUP($A12&amp;$B12,'[1]产值及收款计划（2026）'!$A:$A&amp;'[1]产值及收款计划（2026）'!$B:$B,'[1]产值及收款计划（2026）'!BI:BI)</f>
        <v>0</v>
      </c>
      <c r="BJ12" s="256" cm="1">
        <f t="array" aca="1" ref="BJ12" ca="1">_xlfn.XLOOKUP($A12&amp;$B12,'[1]产值及收款计划（2026）'!$A:$A&amp;'[1]产值及收款计划（2026）'!$B:$B,'[1]产值及收款计划（2026）'!BJ:BJ)</f>
        <v>0</v>
      </c>
      <c r="BK12" s="256" cm="1">
        <f t="array" aca="1" ref="BK12" ca="1">_xlfn.XLOOKUP($A12&amp;$B12,'[1]产值及收款计划（2026）'!$A:$A&amp;'[1]产值及收款计划（2026）'!$B:$B,'[1]产值及收款计划（2026）'!BK:BK)</f>
        <v>0</v>
      </c>
      <c r="BL12" s="256" cm="1">
        <f t="array" aca="1" ref="BL12" ca="1">_xlfn.XLOOKUP($A12&amp;$B12,'[1]产值及收款计划（2026）'!$A:$A&amp;'[1]产值及收款计划（2026）'!$B:$B,'[1]产值及收款计划（2026）'!BL:BL)</f>
        <v>0</v>
      </c>
      <c r="BM12" s="256"/>
      <c r="BN12" s="256"/>
      <c r="BO12" s="256"/>
      <c r="BP12" s="256"/>
      <c r="BQ12" s="255" cm="1">
        <f t="array" aca="1" ref="BQ12" ca="1">_xlfn.XLOOKUP($A12&amp;$B12,'[1]产值及收款计划（2026）'!$A:$A&amp;'[1]产值及收款计划（2026）'!$B:$B,'[1]产值及收款计划（2026）'!BQ:BQ)</f>
        <v>0</v>
      </c>
      <c r="BR12" s="256" cm="1">
        <f t="array" aca="1" ref="BR12" ca="1">_xlfn.XLOOKUP($A12&amp;$B12,'[1]产值及收款计划（2026）'!$A:$A&amp;'[1]产值及收款计划（2026）'!$B:$B,'[1]产值及收款计划（2026）'!BR:BR)</f>
        <v>0</v>
      </c>
      <c r="CA12" s="256" cm="1">
        <f t="array" aca="1" ref="CA12" ca="1">_xlfn.XLOOKUP($A12&amp;$B12,'[1]产值及收款计划（2026）'!$A:$A&amp;'[1]产值及收款计划（2026）'!$B:$B,'[1]产值及收款计划（2026）'!CA:CA)</f>
        <v>0</v>
      </c>
      <c r="CB12" s="256" cm="1">
        <f t="array" aca="1" ref="CB12" ca="1">_xlfn.XLOOKUP($A12&amp;$B12,'[1]产值及收款计划（2026）'!$A:$A&amp;'[1]产值及收款计划（2026）'!$B:$B,'[1]产值及收款计划（2026）'!CB:CB)</f>
        <v>0</v>
      </c>
      <c r="CC12" s="256" cm="1">
        <f t="array" aca="1" ref="CC12" ca="1">_xlfn.XLOOKUP($A12&amp;$B12,'[1]产值及收款计划（2026）'!$A:$A&amp;'[1]产值及收款计划（2026）'!$B:$B,'[1]产值及收款计划（2026）'!CC:CC)</f>
        <v>0</v>
      </c>
      <c r="CD12" s="256" cm="1">
        <f t="array" aca="1" ref="CD12" ca="1">_xlfn.XLOOKUP($A12&amp;$B12,'[1]产值及收款计划（2026）'!$A:$A&amp;'[1]产值及收款计划（2026）'!$B:$B,'[1]产值及收款计划（2026）'!CD:CD)</f>
        <v>0</v>
      </c>
      <c r="CE12" s="256" cm="1">
        <f t="array" aca="1" ref="CE12" ca="1">_xlfn.XLOOKUP($A12&amp;$B12,'[1]产值及收款计划（2026）'!$A:$A&amp;'[1]产值及收款计划（2026）'!$B:$B,'[1]产值及收款计划（2026）'!CE:CE)</f>
        <v>0</v>
      </c>
      <c r="CF12" s="256" cm="1">
        <f t="array" aca="1" ref="CF12" ca="1">_xlfn.XLOOKUP($A12&amp;$B12,'[1]产值及收款计划（2026）'!$A:$A&amp;'[1]产值及收款计划（2026）'!$B:$B,'[1]产值及收款计划（2026）'!CF:CF)</f>
        <v>0</v>
      </c>
      <c r="CG12" s="256" cm="1">
        <f t="array" aca="1" ref="CG12" ca="1">_xlfn.XLOOKUP($A12&amp;$B12,'[1]产值及收款计划（2026）'!$A:$A&amp;'[1]产值及收款计划（2026）'!$B:$B,'[1]产值及收款计划（2026）'!CG:CG)</f>
        <v>0</v>
      </c>
      <c r="CH12" s="256" cm="1">
        <f t="array" aca="1" ref="CH12" ca="1">_xlfn.XLOOKUP($A12&amp;$B12,'[1]产值及收款计划（2026）'!$A:$A&amp;'[1]产值及收款计划（2026）'!$B:$B,'[1]产值及收款计划（2026）'!CH:CH)</f>
        <v>0</v>
      </c>
      <c r="CI12" s="256" cm="1">
        <f t="array" aca="1" ref="CI12" ca="1">_xlfn.XLOOKUP($A12&amp;$B12,'[1]产值及收款计划（2026）'!$A:$A&amp;'[1]产值及收款计划（2026）'!$B:$B,'[1]产值及收款计划（2026）'!CI:CI)</f>
        <v>0</v>
      </c>
      <c r="CJ12" s="256" cm="1">
        <f t="array" aca="1" ref="CJ12" ca="1">_xlfn.XLOOKUP($A12&amp;$B12,'[1]产值及收款计划（2026）'!$A:$A&amp;'[1]产值及收款计划（2026）'!$B:$B,'[1]产值及收款计划（2026）'!CJ:CJ)</f>
        <v>0</v>
      </c>
      <c r="CK12" s="256" cm="1">
        <f t="array" aca="1" ref="CK12" ca="1">_xlfn.XLOOKUP($A12&amp;$B12,'[1]产值及收款计划（2026）'!$A:$A&amp;'[1]产值及收款计划（2026）'!$B:$B,'[1]产值及收款计划（2026）'!CK:CK)</f>
        <v>0</v>
      </c>
      <c r="CL12" s="256" cm="1">
        <f t="array" aca="1" ref="CL12" ca="1">_xlfn.XLOOKUP($A12&amp;$B12,'[1]产值及收款计划（2026）'!$A:$A&amp;'[1]产值及收款计划（2026）'!$B:$B,'[1]产值及收款计划（2026）'!CL:CL)</f>
        <v>0</v>
      </c>
      <c r="DA12" s="256" cm="1">
        <f t="array" aca="1" ref="DA12" ca="1">_xlfn.XLOOKUP($A12&amp;$B12,'[1]产值及收款计划（2026）'!$A:$A&amp;'[1]产值及收款计划（2026）'!$B:$B,'[1]产值及收款计划（2026）'!DA:DA)</f>
        <v>0</v>
      </c>
      <c r="DB12" s="256" cm="1">
        <f t="array" aca="1" ref="DB12" ca="1">_xlfn.XLOOKUP($A12&amp;$B12,'[1]产值及收款计划（2026）'!$A:$A&amp;'[1]产值及收款计划（2026）'!$B:$B,'[1]产值及收款计划（2026）'!DB:DB)</f>
        <v>0</v>
      </c>
      <c r="DC12" s="256" cm="1">
        <f t="array" aca="1" ref="DC12" ca="1">_xlfn.XLOOKUP($A12&amp;$B12,'[1]产值及收款计划（2026）'!$A:$A&amp;'[1]产值及收款计划（2026）'!$B:$B,'[1]产值及收款计划（2026）'!DC:DC)</f>
        <v>0</v>
      </c>
      <c r="DD12" s="256" cm="1">
        <f t="array" aca="1" ref="DD12" ca="1">_xlfn.XLOOKUP($A12&amp;$B12,'[1]产值及收款计划（2026）'!$A:$A&amp;'[1]产值及收款计划（2026）'!$B:$B,'[1]产值及收款计划（2026）'!DD:DD)</f>
        <v>0</v>
      </c>
      <c r="DE12" s="256" cm="1">
        <f t="array" aca="1" ref="DE12" ca="1">_xlfn.XLOOKUP($A12&amp;$B12,'[1]产值及收款计划（2026）'!$A:$A&amp;'[1]产值及收款计划（2026）'!$B:$B,'[1]产值及收款计划（2026）'!DE:DE)</f>
        <v>0</v>
      </c>
      <c r="DF12" s="256" cm="1">
        <f t="array" aca="1" ref="DF12" ca="1">_xlfn.XLOOKUP($A12&amp;$B12,'[1]产值及收款计划（2026）'!$A:$A&amp;'[1]产值及收款计划（2026）'!$B:$B,'[1]产值及收款计划（2026）'!DF:DF)</f>
        <v>0</v>
      </c>
      <c r="DG12" s="256" cm="1">
        <f t="array" aca="1" ref="DG12" ca="1">_xlfn.XLOOKUP($A12&amp;$B12,'[1]产值及收款计划（2026）'!$A:$A&amp;'[1]产值及收款计划（2026）'!$B:$B,'[1]产值及收款计划（2026）'!DG:DG)</f>
        <v>0</v>
      </c>
      <c r="DH12" s="256" cm="1">
        <f t="array" aca="1" ref="DH12" ca="1">_xlfn.XLOOKUP($A12&amp;$B12,'[1]产值及收款计划（2026）'!$A:$A&amp;'[1]产值及收款计划（2026）'!$B:$B,'[1]产值及收款计划（2026）'!DH:DH)</f>
        <v>0</v>
      </c>
      <c r="DI12" s="256" cm="1">
        <f t="array" aca="1" ref="DI12" ca="1">_xlfn.XLOOKUP($A12&amp;$B12,'[1]产值及收款计划（2026）'!$A:$A&amp;'[1]产值及收款计划（2026）'!$B:$B,'[1]产值及收款计划（2026）'!DI:DI)</f>
        <v>0</v>
      </c>
      <c r="DJ12" s="256" cm="1">
        <f t="array" aca="1" ref="DJ12" ca="1">_xlfn.XLOOKUP($A12&amp;$B12,'[1]产值及收款计划（2026）'!$A:$A&amp;'[1]产值及收款计划（2026）'!$B:$B,'[1]产值及收款计划（2026）'!DJ:DJ)</f>
        <v>0</v>
      </c>
      <c r="DK12" s="256" cm="1">
        <f t="array" aca="1" ref="DK12" ca="1">_xlfn.XLOOKUP($A12&amp;$B12,'[1]产值及收款计划（2026）'!$A:$A&amp;'[1]产值及收款计划（2026）'!$B:$B,'[1]产值及收款计划（2026）'!DK:DK)</f>
        <v>0</v>
      </c>
      <c r="DL12" s="256" cm="1">
        <f t="array" aca="1" ref="DL12" ca="1">_xlfn.XLOOKUP($A12&amp;$B12,'[1]产值及收款计划（2026）'!$A:$A&amp;'[1]产值及收款计划（2026）'!$B:$B,'[1]产值及收款计划（2026）'!DL:DL)</f>
        <v>0</v>
      </c>
      <c r="DM12" s="264"/>
      <c r="DN12" s="250"/>
    </row>
    <row r="13" spans="1:131" ht="40.5" x14ac:dyDescent="0.15">
      <c r="A13" s="254">
        <f t="shared" ca="1" si="8"/>
        <v>9</v>
      </c>
      <c r="B13" s="254" t="s">
        <v>25</v>
      </c>
      <c r="C13" s="255" t="str" cm="1">
        <f t="array" aca="1" ref="C13" ca="1">_xlfn.XLOOKUP($A13&amp;$B13,'[1]产值及收款计划（2026）'!$A:$A&amp;'[1]产值及收款计划（2026）'!$B:$B,'[1]产值及收款计划（2026）'!C:C)</f>
        <v>ZHT2021120100139</v>
      </c>
      <c r="D13" s="256" t="str" cm="1">
        <f t="array" aca="1" ref="D13" ca="1">_xlfn.XLOOKUP($A13&amp;$B13,'[1]产值及收款计划（2026）'!$A:$A&amp;'[1]产值及收款计划（2026）'!$B:$B,'[1]产值及收款计划（2026）'!D:D)</f>
        <v>虹桥商务区核心区民防工程BIM运管平台开发技术服务</v>
      </c>
      <c r="E13" s="256" cm="1">
        <f t="array" aca="1" ref="E13" ca="1">_xlfn.XLOOKUP($A13&amp;$B13,'[1]产值及收款计划（2026）'!$A:$A&amp;'[1]产值及收款计划（2026）'!$B:$B,'[1]产值及收款计划（2026）'!E:E)</f>
        <v>146.04</v>
      </c>
      <c r="F13" s="256" cm="1">
        <f t="array" aca="1" ref="F13" ca="1">_xlfn.XLOOKUP($A13&amp;$B13,'[1]产值及收款计划（2026）'!$A:$A&amp;'[1]产值及收款计划（2026）'!$B:$B,'[1]产值及收款计划（2026）'!F:F)</f>
        <v>146.04</v>
      </c>
      <c r="G13" s="256" cm="1">
        <f t="array" aca="1" ref="G13" ca="1">_xlfn.XLOOKUP($A13&amp;$B13,'[1]产值及收款计划（2026）'!$A:$A&amp;'[1]产值及收款计划（2026）'!$B:$B,'[1]产值及收款计划（2026）'!G:G)</f>
        <v>0</v>
      </c>
      <c r="H13" s="256" cm="1">
        <f t="array" aca="1" ref="H13" ca="1">_xlfn.XLOOKUP($A13&amp;$B13,'[1]产值及收款计划（2026）'!$A:$A&amp;'[1]产值及收款计划（2026）'!$B:$B,'[1]产值及收款计划（2026）'!H:H)</f>
        <v>71.040000000000006</v>
      </c>
      <c r="I13" s="257" cm="1">
        <f t="array" aca="1" ref="I13" ca="1">_xlfn.XLOOKUP($A13&amp;$B13,'[1]产值及收款计划（2026）'!$A:$A&amp;'[1]产值及收款计划（2026）'!$B:$B,'[1]产值及收款计划（2026）'!I:I)</f>
        <v>0.48644207066557099</v>
      </c>
      <c r="J13" s="258" cm="1">
        <f t="array" aca="1" ref="J13" ca="1">_xlfn.XLOOKUP($A13&amp;$B13,'[1]产值及收款计划（2026）'!$A:$A&amp;'[1]产值及收款计划（2026）'!$B:$B,'[1]产值及收款计划（2026）'!J:J)</f>
        <v>0.06</v>
      </c>
      <c r="K13" s="256" cm="1">
        <f t="array" aca="1" ref="K13" ca="1">_xlfn.XLOOKUP($A13&amp;$B13,'[1]产值及收款计划（2026）'!$A:$A&amp;'[1]产值及收款计划（2026）'!$B:$B,'[1]产值及收款计划（2026）'!K:K)</f>
        <v>0</v>
      </c>
      <c r="L13" s="256" cm="1">
        <f t="array" aca="1" ref="L13" ca="1">_xlfn.XLOOKUP($A13&amp;$B13,'[1]产值及收款计划（2026）'!$A:$A&amp;'[1]产值及收款计划（2026）'!$B:$B,'[1]产值及收款计划（2026）'!L:L)</f>
        <v>0</v>
      </c>
      <c r="M13" s="256" t="str" cm="1">
        <f t="array" aca="1" ref="M13" ca="1">_xlfn.XLOOKUP($A13&amp;$B13,'[1]产值及收款计划（2026）'!$A:$A&amp;'[1]产值及收款计划（2026）'!$B:$B,'[1]产值及收款计划（2026）'!M:M)</f>
        <v>主导</v>
      </c>
      <c r="N13" s="256" t="str" cm="1">
        <f t="array" aca="1" ref="N13" ca="1">_xlfn.XLOOKUP($A13&amp;$B13,'[1]产值及收款计划（2026）'!$A:$A&amp;'[1]产值及收款计划（2026）'!$B:$B,'[1]产值及收款计划（2026）'!N:N)</f>
        <v>孔祥平团队</v>
      </c>
      <c r="O13" s="256" t="str" cm="1">
        <f t="array" aca="1" ref="O13" ca="1">_xlfn.XLOOKUP($A13&amp;$B13,'[1]产值及收款计划（2026）'!$A:$A&amp;'[1]产值及收款计划（2026）'!$B:$B,'[1]产值及收款计划（2026）'!O:O)</f>
        <v>孔祥平</v>
      </c>
      <c r="P13" s="255" t="str" cm="1">
        <f t="array" aca="1" ref="P13" ca="1">_xlfn.XLOOKUP($A13&amp;$B13,'[1]产值及收款计划（2026）'!$A:$A&amp;'[1]产值及收款计划（2026）'!$B:$B,'[1]产值及收款计划（2026）'!P:P)</f>
        <v>过往已完结</v>
      </c>
      <c r="Q13" s="256" cm="1">
        <f t="array" aca="1" ref="Q13" ca="1">_xlfn.XLOOKUP($A13&amp;$B13,'[1]产值及收款计划（2026）'!$A:$A&amp;'[1]产值及收款计划（2026）'!$B:$B,'[1]产值及收款计划（2026）'!Q:Q)</f>
        <v>0</v>
      </c>
      <c r="R13" s="256" cm="1">
        <f t="array" aca="1" ref="R13" ca="1">_xlfn.XLOOKUP($A13&amp;$B13,'[1]产值及收款计划（2026）'!$A:$A&amp;'[1]产值及收款计划（2026）'!$B:$B,'[1]产值及收款计划（2026）'!R:R)</f>
        <v>0</v>
      </c>
      <c r="S13" s="256" cm="1">
        <f t="array" aca="1" ref="S13" ca="1">_xlfn.XLOOKUP($A13&amp;$B13,'[1]产值及收款计划（2026）'!$A:$A&amp;'[1]产值及收款计划（2026）'!$B:$B,'[1]产值及收款计划（2026）'!S:S)</f>
        <v>0</v>
      </c>
      <c r="T13" s="256" cm="1">
        <f t="array" aca="1" ref="T13" ca="1">_xlfn.XLOOKUP($A13&amp;$B13,'[1]产值及收款计划（2026）'!$A:$A&amp;'[1]产值及收款计划（2026）'!$B:$B,'[1]产值及收款计划（2026）'!T:T)</f>
        <v>146.04</v>
      </c>
      <c r="U13" s="256" cm="1">
        <f t="array" aca="1" ref="U13" ca="1">_xlfn.XLOOKUP($A13&amp;$B13,'[1]产值及收款计划（2026）'!$A:$A&amp;'[1]产值及收款计划（2026）'!$B:$B,'[1]产值及收款计划（2026）'!U:U)</f>
        <v>0</v>
      </c>
      <c r="V13" s="256" cm="1">
        <f t="array" aca="1" ref="V13" ca="1">_xlfn.XLOOKUP($A13&amp;$B13,'[1]产值及收款计划（2026）'!$A:$A&amp;'[1]产值及收款计划（2026）'!$B:$B,'[1]产值及收款计划（2026）'!V:V)</f>
        <v>0</v>
      </c>
      <c r="W13" s="256" cm="1">
        <f t="array" aca="1" ref="W13" ca="1">_xlfn.XLOOKUP($A13&amp;$B13,'[1]产值及收款计划（2026）'!$A:$A&amp;'[1]产值及收款计划（2026）'!$B:$B,'[1]产值及收款计划（2026）'!W:W)</f>
        <v>0</v>
      </c>
      <c r="X13" s="256" cm="1">
        <f t="array" aca="1" ref="X13" ca="1">_xlfn.XLOOKUP($A13&amp;$B13,'[1]产值及收款计划（2026）'!$A:$A&amp;'[1]产值及收款计划（2026）'!$B:$B,'[1]产值及收款计划（2026）'!X:X)</f>
        <v>0</v>
      </c>
      <c r="Y13" s="256" cm="1">
        <f t="array" aca="1" ref="Y13" ca="1">_xlfn.XLOOKUP($A13&amp;$B13,'[1]产值及收款计划（2026）'!$A:$A&amp;'[1]产值及收款计划（2026）'!$B:$B,'[1]产值及收款计划（2026）'!Y:Y)</f>
        <v>0</v>
      </c>
      <c r="Z13" s="256" cm="1">
        <f t="array" aca="1" ref="Z13" ca="1">_xlfn.XLOOKUP($A13&amp;$B13,'[1]产值及收款计划（2026）'!$A:$A&amp;'[1]产值及收款计划（2026）'!$B:$B,'[1]产值及收款计划（2026）'!Z:Z)</f>
        <v>0</v>
      </c>
      <c r="AA13" s="256" cm="1">
        <f t="array" aca="1" ref="AA13" ca="1">_xlfn.XLOOKUP($A13&amp;$B13,'[1]产值及收款计划（2026）'!$A:$A&amp;'[1]产值及收款计划（2026）'!$B:$B,'[1]产值及收款计划（2026）'!AA:AA)</f>
        <v>0</v>
      </c>
      <c r="AB13" s="256" cm="1">
        <f t="array" aca="1" ref="AB13" ca="1">_xlfn.XLOOKUP($A13&amp;$B13,'[1]产值及收款计划（2026）'!$A:$A&amp;'[1]产值及收款计划（2026）'!$B:$B,'[1]产值及收款计划（2026）'!AB:AB)</f>
        <v>0</v>
      </c>
      <c r="AC13" s="256" cm="1">
        <f t="array" aca="1" ref="AC13" ca="1">_xlfn.XLOOKUP($A13&amp;$B13,'[1]产值及收款计划（2026）'!$A:$A&amp;'[1]产值及收款计划（2026）'!$B:$B,'[1]产值及收款计划（2026）'!AC:AC)</f>
        <v>0</v>
      </c>
      <c r="AD13" s="256" cm="1">
        <f t="array" aca="1" ref="AD13" ca="1">_xlfn.XLOOKUP($A13&amp;$B13,'[1]产值及收款计划（2026）'!$A:$A&amp;'[1]产值及收款计划（2026）'!$B:$B,'[1]产值及收款计划（2026）'!AD:AD)</f>
        <v>0</v>
      </c>
      <c r="AE13" s="256" cm="1">
        <f t="array" aca="1" ref="AE13" ca="1">_xlfn.XLOOKUP($A13&amp;$B13,'[1]产值及收款计划（2026）'!$A:$A&amp;'[1]产值及收款计划（2026）'!$B:$B,'[1]产值及收款计划（2026）'!AE:AE)</f>
        <v>0</v>
      </c>
      <c r="AF13" s="256" cm="1">
        <f t="array" aca="1" ref="AF13" ca="1">_xlfn.XLOOKUP($A13&amp;$B13,'[1]产值及收款计划（2026）'!$A:$A&amp;'[1]产值及收款计划（2026）'!$B:$B,'[1]产值及收款计划（2026）'!AF:AF)</f>
        <v>0</v>
      </c>
      <c r="AG13" s="256" cm="1">
        <f t="array" aca="1" ref="AG13" ca="1">_xlfn.XLOOKUP($A13&amp;$B13,'[1]产值及收款计划（2026）'!$A:$A&amp;'[1]产值及收款计划（2026）'!$B:$B,'[1]产值及收款计划（2026）'!AG:AG)</f>
        <v>0</v>
      </c>
      <c r="AH13" s="256" cm="1">
        <f t="array" aca="1" ref="AH13" ca="1">_xlfn.XLOOKUP($A13&amp;$B13,'[1]产值及收款计划（2026）'!$A:$A&amp;'[1]产值及收款计划（2026）'!$B:$B,'[1]产值及收款计划（2026）'!AH:AH)</f>
        <v>0</v>
      </c>
      <c r="AI13" s="256" cm="1">
        <f t="array" aca="1" ref="AI13" ca="1">_xlfn.XLOOKUP($A13&amp;$B13,'[1]产值及收款计划（2026）'!$A:$A&amp;'[1]产值及收款计划（2026）'!$B:$B,'[1]产值及收款计划（2026）'!AI:AI)</f>
        <v>0</v>
      </c>
      <c r="AJ13" s="256" cm="1">
        <f t="array" aca="1" ref="AJ13" ca="1">_xlfn.XLOOKUP($A13&amp;$B13,'[1]产值及收款计划（2026）'!$A:$A&amp;'[1]产值及收款计划（2026）'!$B:$B,'[1]产值及收款计划（2026）'!AJ:AJ)</f>
        <v>0</v>
      </c>
      <c r="AK13" s="256" cm="1">
        <f t="array" aca="1" ref="AK13" ca="1">_xlfn.XLOOKUP($A13&amp;$B13,'[1]产值及收款计划（2026）'!$A:$A&amp;'[1]产值及收款计划（2026）'!$B:$B,'[1]产值及收款计划（2026）'!AK:AK)</f>
        <v>0</v>
      </c>
      <c r="AL13" s="256" cm="1">
        <f t="array" aca="1" ref="AL13" ca="1">_xlfn.XLOOKUP($A13&amp;$B13,'[1]产值及收款计划（2026）'!$A:$A&amp;'[1]产值及收款计划（2026）'!$B:$B,'[1]产值及收款计划（2026）'!AL:AL)</f>
        <v>0</v>
      </c>
      <c r="AM13" s="263" t="e" cm="1">
        <f t="array" aca="1" ref="AM13" ca="1">_xlfn.LET(_xlpm.勾选月份状态数组,TRANSPOSE('PPT(12-15页）-TOP10'!$A$3:$A$14),_xlpm.选择数据区,IF('PPT(12-15页）-TOP10'!$E$3="收款",$BA13:$BL13,$AA13:$AL13),SUM(_xlfn._xlws.FILTER(_xlpm.选择数据区,_xlpm.勾选月份状态数组,"")))</f>
        <v>#NAME?</v>
      </c>
      <c r="AN13" s="256" t="e" cm="1">
        <f t="array" aca="1" ref="AN13" ca="1">_xlfn.LET(_xlpm.勾选月份状态数组,TRANSPOSE('PPT(12-15页）-TOP10'!$A$3:$A$14),_xlpm.选择数据区,IF('PPT(12-15页）-TOP10'!$E$3="收款",$DA13:$DL13,$CA13:$CL13),SUM(_xlfn._xlws.FILTER(_xlpm.选择数据区,_xlpm.勾选月份状态数组,"")))</f>
        <v>#NAME?</v>
      </c>
      <c r="AO13" s="256">
        <f ca="1">SUM(CA13:CC13)+SUM(AD13:AL13)</f>
        <v>0</v>
      </c>
      <c r="AP13" s="256"/>
      <c r="AQ13" s="256"/>
      <c r="AR13" s="256"/>
      <c r="AS13" s="256" cm="1">
        <f t="array" aca="1" ref="AS13" ca="1">_xlfn.XLOOKUP($A13&amp;$B13,'[1]产值及收款计划（2026）'!$A:$A&amp;'[1]产值及收款计划（2026）'!$B:$B,'[1]产值及收款计划（2026）'!AS:AS)</f>
        <v>0</v>
      </c>
      <c r="AT13" s="256" cm="1">
        <f t="array" aca="1" ref="AT13" ca="1">_xlfn.XLOOKUP($A13&amp;$B13,'[1]产值及收款计划（2026）'!$A:$A&amp;'[1]产值及收款计划（2026）'!$B:$B,'[1]产值及收款计划（2026）'!AT:AT)</f>
        <v>0</v>
      </c>
      <c r="AU13" s="256" cm="1">
        <f t="array" aca="1" ref="AU13" ca="1">_xlfn.XLOOKUP($A13&amp;$B13,'[1]产值及收款计划（2026）'!$A:$A&amp;'[1]产值及收款计划（2026）'!$B:$B,'[1]产值及收款计划（2026）'!AU:AU)</f>
        <v>0</v>
      </c>
      <c r="AV13" s="256" cm="1">
        <f t="array" aca="1" ref="AV13" ca="1">_xlfn.XLOOKUP($A13&amp;$B13,'[1]产值及收款计划（2026）'!$A:$A&amp;'[1]产值及收款计划（2026）'!$B:$B,'[1]产值及收款计划（2026）'!AV:AV)</f>
        <v>0</v>
      </c>
      <c r="AW13" s="256" cm="1">
        <f t="array" aca="1" ref="AW13" ca="1">_xlfn.XLOOKUP($A13&amp;$B13,'[1]产值及收款计划（2026）'!$A:$A&amp;'[1]产值及收款计划（2026）'!$B:$B,'[1]产值及收款计划（2026）'!AW:AW)</f>
        <v>0</v>
      </c>
      <c r="AX13" s="256" cm="1">
        <f t="array" aca="1" ref="AX13" ca="1">_xlfn.XLOOKUP($A13&amp;$B13,'[1]产值及收款计划（2026）'!$A:$A&amp;'[1]产值及收款计划（2026）'!$B:$B,'[1]产值及收款计划（2026）'!AX:AX)</f>
        <v>0</v>
      </c>
      <c r="AY13" s="256" cm="1">
        <f t="array" aca="1" ref="AY13" ca="1">_xlfn.XLOOKUP($A13&amp;$B13,'[1]产值及收款计划（2026）'!$A:$A&amp;'[1]产值及收款计划（2026）'!$B:$B,'[1]产值及收款计划（2026）'!AY:AY)</f>
        <v>146.04</v>
      </c>
      <c r="AZ13" s="256" cm="1">
        <f t="array" aca="1" ref="AZ13" ca="1">_xlfn.XLOOKUP($A13&amp;$B13,'[1]产值及收款计划（2026）'!$A:$A&amp;'[1]产值及收款计划（2026）'!$B:$B,'[1]产值及收款计划（2026）'!AZ:AZ)</f>
        <v>146.04</v>
      </c>
      <c r="BA13" s="265" cm="1">
        <f t="array" aca="1" ref="BA13" ca="1">_xlfn.XLOOKUP($A13&amp;$B13,'[1]产值及收款计划（2026）'!$A:$A&amp;'[1]产值及收款计划（2026）'!$B:$B,'[1]产值及收款计划（2026）'!BA:BA)</f>
        <v>0</v>
      </c>
      <c r="BB13" s="265" cm="1">
        <f t="array" aca="1" ref="BB13" ca="1">_xlfn.XLOOKUP($A13&amp;$B13,'[1]产值及收款计划（2026）'!$A:$A&amp;'[1]产值及收款计划（2026）'!$B:$B,'[1]产值及收款计划（2026）'!BB:BB)</f>
        <v>110</v>
      </c>
      <c r="BC13" s="265" cm="1">
        <f t="array" aca="1" ref="BC13" ca="1">_xlfn.XLOOKUP($A13&amp;$B13,'[1]产值及收款计划（2026）'!$A:$A&amp;'[1]产值及收款计划（2026）'!$B:$B,'[1]产值及收款计划（2026）'!BC:BC)</f>
        <v>0</v>
      </c>
      <c r="BD13" s="256" cm="1">
        <f t="array" aca="1" ref="BD13" ca="1">_xlfn.XLOOKUP($A13&amp;$B13,'[1]产值及收款计划（2026）'!$A:$A&amp;'[1]产值及收款计划（2026）'!$B:$B,'[1]产值及收款计划（2026）'!BD:BD)</f>
        <v>0</v>
      </c>
      <c r="BE13" s="256" cm="1">
        <f t="array" aca="1" ref="BE13" ca="1">_xlfn.XLOOKUP($A13&amp;$B13,'[1]产值及收款计划（2026）'!$A:$A&amp;'[1]产值及收款计划（2026）'!$B:$B,'[1]产值及收款计划（2026）'!BE:BE)</f>
        <v>0</v>
      </c>
      <c r="BF13" s="256" cm="1">
        <f t="array" aca="1" ref="BF13" ca="1">_xlfn.XLOOKUP($A13&amp;$B13,'[1]产值及收款计划（2026）'!$A:$A&amp;'[1]产值及收款计划（2026）'!$B:$B,'[1]产值及收款计划（2026）'!BF:BF)</f>
        <v>0</v>
      </c>
      <c r="BG13" s="256" cm="1">
        <f t="array" aca="1" ref="BG13" ca="1">_xlfn.XLOOKUP($A13&amp;$B13,'[1]产值及收款计划（2026）'!$A:$A&amp;'[1]产值及收款计划（2026）'!$B:$B,'[1]产值及收款计划（2026）'!BG:BG)</f>
        <v>0</v>
      </c>
      <c r="BH13" s="256" cm="1">
        <f t="array" aca="1" ref="BH13" ca="1">_xlfn.XLOOKUP($A13&amp;$B13,'[1]产值及收款计划（2026）'!$A:$A&amp;'[1]产值及收款计划（2026）'!$B:$B,'[1]产值及收款计划（2026）'!BH:BH)</f>
        <v>0</v>
      </c>
      <c r="BI13" s="256" cm="1">
        <f t="array" aca="1" ref="BI13" ca="1">_xlfn.XLOOKUP($A13&amp;$B13,'[1]产值及收款计划（2026）'!$A:$A&amp;'[1]产值及收款计划（2026）'!$B:$B,'[1]产值及收款计划（2026）'!BI:BI)</f>
        <v>0</v>
      </c>
      <c r="BJ13" s="256" cm="1">
        <f t="array" aca="1" ref="BJ13" ca="1">_xlfn.XLOOKUP($A13&amp;$B13,'[1]产值及收款计划（2026）'!$A:$A&amp;'[1]产值及收款计划（2026）'!$B:$B,'[1]产值及收款计划（2026）'!BJ:BJ)</f>
        <v>0</v>
      </c>
      <c r="BK13" s="256" cm="1">
        <f t="array" aca="1" ref="BK13" ca="1">_xlfn.XLOOKUP($A13&amp;$B13,'[1]产值及收款计划（2026）'!$A:$A&amp;'[1]产值及收款计划（2026）'!$B:$B,'[1]产值及收款计划（2026）'!BK:BK)</f>
        <v>0</v>
      </c>
      <c r="BL13" s="256" cm="1">
        <f t="array" aca="1" ref="BL13" ca="1">_xlfn.XLOOKUP($A13&amp;$B13,'[1]产值及收款计划（2026）'!$A:$A&amp;'[1]产值及收款计划（2026）'!$B:$B,'[1]产值及收款计划（2026）'!BL:BL)</f>
        <v>0</v>
      </c>
      <c r="BM13" s="256"/>
      <c r="BN13" s="256"/>
      <c r="BO13" s="256"/>
      <c r="BP13" s="256"/>
      <c r="BQ13" s="255" cm="1">
        <f t="array" aca="1" ref="BQ13" ca="1">_xlfn.XLOOKUP($A13&amp;$B13,'[1]产值及收款计划（2026）'!$A:$A&amp;'[1]产值及收款计划（2026）'!$B:$B,'[1]产值及收款计划（2026）'!BQ:BQ)</f>
        <v>0</v>
      </c>
      <c r="BR13" s="256" cm="1">
        <f t="array" aca="1" ref="BR13" ca="1">_xlfn.XLOOKUP($A13&amp;$B13,'[1]产值及收款计划（2026）'!$A:$A&amp;'[1]产值及收款计划（2026）'!$B:$B,'[1]产值及收款计划（2026）'!BR:BR)</f>
        <v>0</v>
      </c>
      <c r="CA13" s="256" cm="1">
        <f t="array" aca="1" ref="CA13" ca="1">_xlfn.XLOOKUP($A13&amp;$B13,'[1]产值及收款计划（2026）'!$A:$A&amp;'[1]产值及收款计划（2026）'!$B:$B,'[1]产值及收款计划（2026）'!CA:CA)</f>
        <v>0</v>
      </c>
      <c r="CB13" s="256" cm="1">
        <f t="array" aca="1" ref="CB13" ca="1">_xlfn.XLOOKUP($A13&amp;$B13,'[1]产值及收款计划（2026）'!$A:$A&amp;'[1]产值及收款计划（2026）'!$B:$B,'[1]产值及收款计划（2026）'!CB:CB)</f>
        <v>0</v>
      </c>
      <c r="CC13" s="256" cm="1">
        <f t="array" aca="1" ref="CC13" ca="1">_xlfn.XLOOKUP($A13&amp;$B13,'[1]产值及收款计划（2026）'!$A:$A&amp;'[1]产值及收款计划（2026）'!$B:$B,'[1]产值及收款计划（2026）'!CC:CC)</f>
        <v>0</v>
      </c>
      <c r="CD13" s="256" cm="1">
        <f t="array" aca="1" ref="CD13" ca="1">_xlfn.XLOOKUP($A13&amp;$B13,'[1]产值及收款计划（2026）'!$A:$A&amp;'[1]产值及收款计划（2026）'!$B:$B,'[1]产值及收款计划（2026）'!CD:CD)</f>
        <v>0</v>
      </c>
      <c r="CE13" s="256" cm="1">
        <f t="array" aca="1" ref="CE13" ca="1">_xlfn.XLOOKUP($A13&amp;$B13,'[1]产值及收款计划（2026）'!$A:$A&amp;'[1]产值及收款计划（2026）'!$B:$B,'[1]产值及收款计划（2026）'!CE:CE)</f>
        <v>0</v>
      </c>
      <c r="CF13" s="256" cm="1">
        <f t="array" aca="1" ref="CF13" ca="1">_xlfn.XLOOKUP($A13&amp;$B13,'[1]产值及收款计划（2026）'!$A:$A&amp;'[1]产值及收款计划（2026）'!$B:$B,'[1]产值及收款计划（2026）'!CF:CF)</f>
        <v>0</v>
      </c>
      <c r="CG13" s="256" cm="1">
        <f t="array" aca="1" ref="CG13" ca="1">_xlfn.XLOOKUP($A13&amp;$B13,'[1]产值及收款计划（2026）'!$A:$A&amp;'[1]产值及收款计划（2026）'!$B:$B,'[1]产值及收款计划（2026）'!CG:CG)</f>
        <v>0</v>
      </c>
      <c r="CH13" s="256" cm="1">
        <f t="array" aca="1" ref="CH13" ca="1">_xlfn.XLOOKUP($A13&amp;$B13,'[1]产值及收款计划（2026）'!$A:$A&amp;'[1]产值及收款计划（2026）'!$B:$B,'[1]产值及收款计划（2026）'!CH:CH)</f>
        <v>0</v>
      </c>
      <c r="CI13" s="256" cm="1">
        <f t="array" aca="1" ref="CI13" ca="1">_xlfn.XLOOKUP($A13&amp;$B13,'[1]产值及收款计划（2026）'!$A:$A&amp;'[1]产值及收款计划（2026）'!$B:$B,'[1]产值及收款计划（2026）'!CI:CI)</f>
        <v>0</v>
      </c>
      <c r="CJ13" s="256" cm="1">
        <f t="array" aca="1" ref="CJ13" ca="1">_xlfn.XLOOKUP($A13&amp;$B13,'[1]产值及收款计划（2026）'!$A:$A&amp;'[1]产值及收款计划（2026）'!$B:$B,'[1]产值及收款计划（2026）'!CJ:CJ)</f>
        <v>0</v>
      </c>
      <c r="CK13" s="256" cm="1">
        <f t="array" aca="1" ref="CK13" ca="1">_xlfn.XLOOKUP($A13&amp;$B13,'[1]产值及收款计划（2026）'!$A:$A&amp;'[1]产值及收款计划（2026）'!$B:$B,'[1]产值及收款计划（2026）'!CK:CK)</f>
        <v>0</v>
      </c>
      <c r="CL13" s="256" cm="1">
        <f t="array" aca="1" ref="CL13" ca="1">_xlfn.XLOOKUP($A13&amp;$B13,'[1]产值及收款计划（2026）'!$A:$A&amp;'[1]产值及收款计划（2026）'!$B:$B,'[1]产值及收款计划（2026）'!CL:CL)</f>
        <v>0</v>
      </c>
      <c r="DA13" s="256" cm="1">
        <f t="array" aca="1" ref="DA13" ca="1">_xlfn.XLOOKUP($A13&amp;$B13,'[1]产值及收款计划（2026）'!$A:$A&amp;'[1]产值及收款计划（2026）'!$B:$B,'[1]产值及收款计划（2026）'!DA:DA)</f>
        <v>0</v>
      </c>
      <c r="DB13" s="256" cm="1">
        <f t="array" aca="1" ref="DB13" ca="1">_xlfn.XLOOKUP($A13&amp;$B13,'[1]产值及收款计划（2026）'!$A:$A&amp;'[1]产值及收款计划（2026）'!$B:$B,'[1]产值及收款计划（2026）'!DB:DB)</f>
        <v>0</v>
      </c>
      <c r="DC13" s="256" cm="1">
        <f t="array" aca="1" ref="DC13" ca="1">_xlfn.XLOOKUP($A13&amp;$B13,'[1]产值及收款计划（2026）'!$A:$A&amp;'[1]产值及收款计划（2026）'!$B:$B,'[1]产值及收款计划（2026）'!DC:DC)</f>
        <v>0</v>
      </c>
      <c r="DD13" s="256" cm="1">
        <f t="array" aca="1" ref="DD13" ca="1">_xlfn.XLOOKUP($A13&amp;$B13,'[1]产值及收款计划（2026）'!$A:$A&amp;'[1]产值及收款计划（2026）'!$B:$B,'[1]产值及收款计划（2026）'!DD:DD)</f>
        <v>0</v>
      </c>
      <c r="DE13" s="256" cm="1">
        <f t="array" aca="1" ref="DE13" ca="1">_xlfn.XLOOKUP($A13&amp;$B13,'[1]产值及收款计划（2026）'!$A:$A&amp;'[1]产值及收款计划（2026）'!$B:$B,'[1]产值及收款计划（2026）'!DE:DE)</f>
        <v>0</v>
      </c>
      <c r="DF13" s="256" cm="1">
        <f t="array" aca="1" ref="DF13" ca="1">_xlfn.XLOOKUP($A13&amp;$B13,'[1]产值及收款计划（2026）'!$A:$A&amp;'[1]产值及收款计划（2026）'!$B:$B,'[1]产值及收款计划（2026）'!DF:DF)</f>
        <v>0</v>
      </c>
      <c r="DG13" s="256" cm="1">
        <f t="array" aca="1" ref="DG13" ca="1">_xlfn.XLOOKUP($A13&amp;$B13,'[1]产值及收款计划（2026）'!$A:$A&amp;'[1]产值及收款计划（2026）'!$B:$B,'[1]产值及收款计划（2026）'!DG:DG)</f>
        <v>0</v>
      </c>
      <c r="DH13" s="256" cm="1">
        <f t="array" aca="1" ref="DH13" ca="1">_xlfn.XLOOKUP($A13&amp;$B13,'[1]产值及收款计划（2026）'!$A:$A&amp;'[1]产值及收款计划（2026）'!$B:$B,'[1]产值及收款计划（2026）'!DH:DH)</f>
        <v>0</v>
      </c>
      <c r="DI13" s="256" cm="1">
        <f t="array" aca="1" ref="DI13" ca="1">_xlfn.XLOOKUP($A13&amp;$B13,'[1]产值及收款计划（2026）'!$A:$A&amp;'[1]产值及收款计划（2026）'!$B:$B,'[1]产值及收款计划（2026）'!DI:DI)</f>
        <v>0</v>
      </c>
      <c r="DJ13" s="256" cm="1">
        <f t="array" aca="1" ref="DJ13" ca="1">_xlfn.XLOOKUP($A13&amp;$B13,'[1]产值及收款计划（2026）'!$A:$A&amp;'[1]产值及收款计划（2026）'!$B:$B,'[1]产值及收款计划（2026）'!DJ:DJ)</f>
        <v>0</v>
      </c>
      <c r="DK13" s="256" cm="1">
        <f t="array" aca="1" ref="DK13" ca="1">_xlfn.XLOOKUP($A13&amp;$B13,'[1]产值及收款计划（2026）'!$A:$A&amp;'[1]产值及收款计划（2026）'!$B:$B,'[1]产值及收款计划（2026）'!DK:DK)</f>
        <v>0</v>
      </c>
      <c r="DL13" s="256" cm="1">
        <f t="array" aca="1" ref="DL13" ca="1">_xlfn.XLOOKUP($A13&amp;$B13,'[1]产值及收款计划（2026）'!$A:$A&amp;'[1]产值及收款计划（2026）'!$B:$B,'[1]产值及收款计划（2026）'!DL:DL)</f>
        <v>0</v>
      </c>
      <c r="DM13" s="264"/>
      <c r="DN13" s="250"/>
    </row>
    <row r="14" spans="1:131" ht="20.25" x14ac:dyDescent="0.15">
      <c r="A14" s="254">
        <f t="shared" ca="1" si="8"/>
        <v>10</v>
      </c>
      <c r="B14" s="254" t="s">
        <v>25</v>
      </c>
      <c r="C14" s="255" t="str" cm="1">
        <f t="array" aca="1" ref="C14" ca="1">_xlfn.XLOOKUP($A14&amp;$B14,'[1]产值及收款计划（2026）'!$A:$A&amp;'[1]产值及收款计划（2026）'!$B:$B,'[1]产值及收款计划（2026）'!C:C)</f>
        <v>ZHT2021120100140</v>
      </c>
      <c r="D14" s="255" t="str" cm="1">
        <f t="array" aca="1" ref="D14" ca="1">_xlfn.XLOOKUP($A14&amp;$B14,'[1]产值及收款计划（2026）'!$A:$A&amp;'[1]产值及收款计划（2026）'!$B:$B,'[1]产值及收款计划（2026）'!D:D)</f>
        <v>虹桥商务区核心区民防工程弱电智能化改造硬件采购</v>
      </c>
      <c r="E14" s="256" cm="1">
        <f t="array" aca="1" ref="E14" ca="1">_xlfn.XLOOKUP($A14&amp;$B14,'[1]产值及收款计划（2026）'!$A:$A&amp;'[1]产值及收款计划（2026）'!$B:$B,'[1]产值及收款计划（2026）'!E:E)</f>
        <v>74.128540000000001</v>
      </c>
      <c r="F14" s="256" cm="1">
        <f t="array" aca="1" ref="F14" ca="1">_xlfn.XLOOKUP($A14&amp;$B14,'[1]产值及收款计划（2026）'!$A:$A&amp;'[1]产值及收款计划（2026）'!$B:$B,'[1]产值及收款计划（2026）'!F:F)</f>
        <v>74.128540000000001</v>
      </c>
      <c r="G14" s="256" cm="1">
        <f t="array" aca="1" ref="G14" ca="1">_xlfn.XLOOKUP($A14&amp;$B14,'[1]产值及收款计划（2026）'!$A:$A&amp;'[1]产值及收款计划（2026）'!$B:$B,'[1]产值及收款计划（2026）'!G:G)</f>
        <v>0</v>
      </c>
      <c r="H14" s="256" cm="1">
        <f t="array" aca="1" ref="H14" ca="1">_xlfn.XLOOKUP($A14&amp;$B14,'[1]产值及收款计划（2026）'!$A:$A&amp;'[1]产值及收款计划（2026）'!$B:$B,'[1]产值及收款计划（2026）'!H:H)</f>
        <v>14.311640000000001</v>
      </c>
      <c r="I14" s="257" cm="1">
        <f t="array" aca="1" ref="I14" ca="1">_xlfn.XLOOKUP($A14&amp;$B14,'[1]产值及收款计划（2026）'!$A:$A&amp;'[1]产值及收款计划（2026）'!$B:$B,'[1]产值及收款计划（2026）'!I:I)</f>
        <v>0.19306518110298701</v>
      </c>
      <c r="J14" s="258" cm="1">
        <f t="array" aca="1" ref="J14" ca="1">_xlfn.XLOOKUP($A14&amp;$B14,'[1]产值及收款计划（2026）'!$A:$A&amp;'[1]产值及收款计划（2026）'!$B:$B,'[1]产值及收款计划（2026）'!J:J)</f>
        <v>0.13</v>
      </c>
      <c r="K14" s="256" cm="1">
        <f t="array" aca="1" ref="K14" ca="1">_xlfn.XLOOKUP($A14&amp;$B14,'[1]产值及收款计划（2026）'!$A:$A&amp;'[1]产值及收款计划（2026）'!$B:$B,'[1]产值及收款计划（2026）'!K:K)</f>
        <v>0</v>
      </c>
      <c r="L14" s="256" cm="1">
        <f t="array" aca="1" ref="L14" ca="1">_xlfn.XLOOKUP($A14&amp;$B14,'[1]产值及收款计划（2026）'!$A:$A&amp;'[1]产值及收款计划（2026）'!$B:$B,'[1]产值及收款计划（2026）'!L:L)</f>
        <v>0</v>
      </c>
      <c r="M14" s="256" t="str" cm="1">
        <f t="array" aca="1" ref="M14" ca="1">_xlfn.XLOOKUP($A14&amp;$B14,'[1]产值及收款计划（2026）'!$A:$A&amp;'[1]产值及收款计划（2026）'!$B:$B,'[1]产值及收款计划（2026）'!M:M)</f>
        <v>主导</v>
      </c>
      <c r="N14" s="256" t="str" cm="1">
        <f t="array" aca="1" ref="N14" ca="1">_xlfn.XLOOKUP($A14&amp;$B14,'[1]产值及收款计划（2026）'!$A:$A&amp;'[1]产值及收款计划（2026）'!$B:$B,'[1]产值及收款计划（2026）'!N:N)</f>
        <v>孔祥平团队</v>
      </c>
      <c r="O14" s="256" t="str" cm="1">
        <f t="array" aca="1" ref="O14" ca="1">_xlfn.XLOOKUP($A14&amp;$B14,'[1]产值及收款计划（2026）'!$A:$A&amp;'[1]产值及收款计划（2026）'!$B:$B,'[1]产值及收款计划（2026）'!O:O)</f>
        <v>孔祥平</v>
      </c>
      <c r="P14" s="255" t="str" cm="1">
        <f t="array" aca="1" ref="P14" ca="1">_xlfn.XLOOKUP($A14&amp;$B14,'[1]产值及收款计划（2026）'!$A:$A&amp;'[1]产值及收款计划（2026）'!$B:$B,'[1]产值及收款计划（2026）'!P:P)</f>
        <v>过往已完结</v>
      </c>
      <c r="Q14" s="256" cm="1">
        <f t="array" aca="1" ref="Q14" ca="1">_xlfn.XLOOKUP($A14&amp;$B14,'[1]产值及收款计划（2026）'!$A:$A&amp;'[1]产值及收款计划（2026）'!$B:$B,'[1]产值及收款计划（2026）'!Q:Q)</f>
        <v>0</v>
      </c>
      <c r="R14" s="256" cm="1">
        <f t="array" aca="1" ref="R14" ca="1">_xlfn.XLOOKUP($A14&amp;$B14,'[1]产值及收款计划（2026）'!$A:$A&amp;'[1]产值及收款计划（2026）'!$B:$B,'[1]产值及收款计划（2026）'!R:R)</f>
        <v>0</v>
      </c>
      <c r="S14" s="256" cm="1">
        <f t="array" aca="1" ref="S14" ca="1">_xlfn.XLOOKUP($A14&amp;$B14,'[1]产值及收款计划（2026）'!$A:$A&amp;'[1]产值及收款计划（2026）'!$B:$B,'[1]产值及收款计划（2026）'!S:S)</f>
        <v>0</v>
      </c>
      <c r="T14" s="256" cm="1">
        <f t="array" aca="1" ref="T14" ca="1">_xlfn.XLOOKUP($A14&amp;$B14,'[1]产值及收款计划（2026）'!$A:$A&amp;'[1]产值及收款计划（2026）'!$B:$B,'[1]产值及收款计划（2026）'!T:T)</f>
        <v>74.128540000000001</v>
      </c>
      <c r="U14" s="256" cm="1">
        <f t="array" aca="1" ref="U14" ca="1">_xlfn.XLOOKUP($A14&amp;$B14,'[1]产值及收款计划（2026）'!$A:$A&amp;'[1]产值及收款计划（2026）'!$B:$B,'[1]产值及收款计划（2026）'!U:U)</f>
        <v>0</v>
      </c>
      <c r="V14" s="256" cm="1">
        <f t="array" aca="1" ref="V14" ca="1">_xlfn.XLOOKUP($A14&amp;$B14,'[1]产值及收款计划（2026）'!$A:$A&amp;'[1]产值及收款计划（2026）'!$B:$B,'[1]产值及收款计划（2026）'!V:V)</f>
        <v>0</v>
      </c>
      <c r="W14" s="256" cm="1">
        <f t="array" aca="1" ref="W14" ca="1">_xlfn.XLOOKUP($A14&amp;$B14,'[1]产值及收款计划（2026）'!$A:$A&amp;'[1]产值及收款计划（2026）'!$B:$B,'[1]产值及收款计划（2026）'!W:W)</f>
        <v>0</v>
      </c>
      <c r="X14" s="256" cm="1">
        <f t="array" aca="1" ref="X14" ca="1">_xlfn.XLOOKUP($A14&amp;$B14,'[1]产值及收款计划（2026）'!$A:$A&amp;'[1]产值及收款计划（2026）'!$B:$B,'[1]产值及收款计划（2026）'!X:X)</f>
        <v>0</v>
      </c>
      <c r="Y14" s="256" cm="1">
        <f t="array" aca="1" ref="Y14" ca="1">_xlfn.XLOOKUP($A14&amp;$B14,'[1]产值及收款计划（2026）'!$A:$A&amp;'[1]产值及收款计划（2026）'!$B:$B,'[1]产值及收款计划（2026）'!Y:Y)</f>
        <v>0</v>
      </c>
      <c r="Z14" s="256" cm="1">
        <f t="array" aca="1" ref="Z14" ca="1">_xlfn.XLOOKUP($A14&amp;$B14,'[1]产值及收款计划（2026）'!$A:$A&amp;'[1]产值及收款计划（2026）'!$B:$B,'[1]产值及收款计划（2026）'!Z:Z)</f>
        <v>0</v>
      </c>
      <c r="AA14" s="256" cm="1">
        <f t="array" aca="1" ref="AA14" ca="1">_xlfn.XLOOKUP($A14&amp;$B14,'[1]产值及收款计划（2026）'!$A:$A&amp;'[1]产值及收款计划（2026）'!$B:$B,'[1]产值及收款计划（2026）'!AA:AA)</f>
        <v>0</v>
      </c>
      <c r="AB14" s="256" cm="1">
        <f t="array" aca="1" ref="AB14" ca="1">_xlfn.XLOOKUP($A14&amp;$B14,'[1]产值及收款计划（2026）'!$A:$A&amp;'[1]产值及收款计划（2026）'!$B:$B,'[1]产值及收款计划（2026）'!AB:AB)</f>
        <v>0</v>
      </c>
      <c r="AC14" s="256" cm="1">
        <f t="array" aca="1" ref="AC14" ca="1">_xlfn.XLOOKUP($A14&amp;$B14,'[1]产值及收款计划（2026）'!$A:$A&amp;'[1]产值及收款计划（2026）'!$B:$B,'[1]产值及收款计划（2026）'!AC:AC)</f>
        <v>0</v>
      </c>
      <c r="AD14" s="256" cm="1">
        <f t="array" aca="1" ref="AD14" ca="1">_xlfn.XLOOKUP($A14&amp;$B14,'[1]产值及收款计划（2026）'!$A:$A&amp;'[1]产值及收款计划（2026）'!$B:$B,'[1]产值及收款计划（2026）'!AD:AD)</f>
        <v>0</v>
      </c>
      <c r="AE14" s="256" cm="1">
        <f t="array" aca="1" ref="AE14" ca="1">_xlfn.XLOOKUP($A14&amp;$B14,'[1]产值及收款计划（2026）'!$A:$A&amp;'[1]产值及收款计划（2026）'!$B:$B,'[1]产值及收款计划（2026）'!AE:AE)</f>
        <v>0</v>
      </c>
      <c r="AF14" s="256" cm="1">
        <f t="array" aca="1" ref="AF14" ca="1">_xlfn.XLOOKUP($A14&amp;$B14,'[1]产值及收款计划（2026）'!$A:$A&amp;'[1]产值及收款计划（2026）'!$B:$B,'[1]产值及收款计划（2026）'!AF:AF)</f>
        <v>0</v>
      </c>
      <c r="AG14" s="256" cm="1">
        <f t="array" aca="1" ref="AG14" ca="1">_xlfn.XLOOKUP($A14&amp;$B14,'[1]产值及收款计划（2026）'!$A:$A&amp;'[1]产值及收款计划（2026）'!$B:$B,'[1]产值及收款计划（2026）'!AG:AG)</f>
        <v>0</v>
      </c>
      <c r="AH14" s="256" cm="1">
        <f t="array" aca="1" ref="AH14" ca="1">_xlfn.XLOOKUP($A14&amp;$B14,'[1]产值及收款计划（2026）'!$A:$A&amp;'[1]产值及收款计划（2026）'!$B:$B,'[1]产值及收款计划（2026）'!AH:AH)</f>
        <v>0</v>
      </c>
      <c r="AI14" s="256" cm="1">
        <f t="array" aca="1" ref="AI14" ca="1">_xlfn.XLOOKUP($A14&amp;$B14,'[1]产值及收款计划（2026）'!$A:$A&amp;'[1]产值及收款计划（2026）'!$B:$B,'[1]产值及收款计划（2026）'!AI:AI)</f>
        <v>0</v>
      </c>
      <c r="AJ14" s="256" cm="1">
        <f t="array" aca="1" ref="AJ14" ca="1">_xlfn.XLOOKUP($A14&amp;$B14,'[1]产值及收款计划（2026）'!$A:$A&amp;'[1]产值及收款计划（2026）'!$B:$B,'[1]产值及收款计划（2026）'!AJ:AJ)</f>
        <v>0</v>
      </c>
      <c r="AK14" s="256" cm="1">
        <f t="array" aca="1" ref="AK14" ca="1">_xlfn.XLOOKUP($A14&amp;$B14,'[1]产值及收款计划（2026）'!$A:$A&amp;'[1]产值及收款计划（2026）'!$B:$B,'[1]产值及收款计划（2026）'!AK:AK)</f>
        <v>0</v>
      </c>
      <c r="AL14" s="256" cm="1">
        <f t="array" aca="1" ref="AL14" ca="1">_xlfn.XLOOKUP($A14&amp;$B14,'[1]产值及收款计划（2026）'!$A:$A&amp;'[1]产值及收款计划（2026）'!$B:$B,'[1]产值及收款计划（2026）'!AL:AL)</f>
        <v>0</v>
      </c>
      <c r="AM14" s="263" t="e" cm="1">
        <f t="array" aca="1" ref="AM14" ca="1">_xlfn.LET(_xlpm.勾选月份状态数组,TRANSPOSE('PPT(12-15页）-TOP10'!$A$3:$A$14),_xlpm.选择数据区,IF('PPT(12-15页）-TOP10'!$E$3="收款",$BA14:$BL14,$AA14:$AL14),SUM(_xlfn._xlws.FILTER(_xlpm.选择数据区,_xlpm.勾选月份状态数组,"")))</f>
        <v>#NAME?</v>
      </c>
      <c r="AN14" s="256" t="e" cm="1">
        <f t="array" aca="1" ref="AN14" ca="1">_xlfn.LET(_xlpm.勾选月份状态数组,TRANSPOSE('PPT(12-15页）-TOP10'!$A$3:$A$14),_xlpm.选择数据区,IF('PPT(12-15页）-TOP10'!$E$3="收款",$DA14:$DL14,$CA14:$CL14),SUM(_xlfn._xlws.FILTER(_xlpm.选择数据区,_xlpm.勾选月份状态数组,"")))</f>
        <v>#NAME?</v>
      </c>
      <c r="AO14" s="256">
        <f ca="1">SUM(CA14:CC14)+SUM(AD14:AL14)</f>
        <v>0</v>
      </c>
      <c r="AP14" s="256"/>
      <c r="AQ14" s="256"/>
      <c r="AR14" s="256"/>
      <c r="AS14" s="256" cm="1">
        <f t="array" aca="1" ref="AS14" ca="1">_xlfn.XLOOKUP($A14&amp;$B14,'[1]产值及收款计划（2026）'!$A:$A&amp;'[1]产值及收款计划（2026）'!$B:$B,'[1]产值及收款计划（2026）'!AS:AS)</f>
        <v>0</v>
      </c>
      <c r="AT14" s="256" cm="1">
        <f t="array" aca="1" ref="AT14" ca="1">_xlfn.XLOOKUP($A14&amp;$B14,'[1]产值及收款计划（2026）'!$A:$A&amp;'[1]产值及收款计划（2026）'!$B:$B,'[1]产值及收款计划（2026）'!AT:AT)</f>
        <v>0</v>
      </c>
      <c r="AU14" s="256" cm="1">
        <f t="array" aca="1" ref="AU14" ca="1">_xlfn.XLOOKUP($A14&amp;$B14,'[1]产值及收款计划（2026）'!$A:$A&amp;'[1]产值及收款计划（2026）'!$B:$B,'[1]产值及收款计划（2026）'!AU:AU)</f>
        <v>0</v>
      </c>
      <c r="AV14" s="256" cm="1">
        <f t="array" aca="1" ref="AV14" ca="1">_xlfn.XLOOKUP($A14&amp;$B14,'[1]产值及收款计划（2026）'!$A:$A&amp;'[1]产值及收款计划（2026）'!$B:$B,'[1]产值及收款计划（2026）'!AV:AV)</f>
        <v>0</v>
      </c>
      <c r="AW14" s="256" cm="1">
        <f t="array" aca="1" ref="AW14" ca="1">_xlfn.XLOOKUP($A14&amp;$B14,'[1]产值及收款计划（2026）'!$A:$A&amp;'[1]产值及收款计划（2026）'!$B:$B,'[1]产值及收款计划（2026）'!AW:AW)</f>
        <v>37</v>
      </c>
      <c r="AX14" s="256" cm="1">
        <f t="array" aca="1" ref="AX14" ca="1">_xlfn.XLOOKUP($A14&amp;$B14,'[1]产值及收款计划（2026）'!$A:$A&amp;'[1]产值及收款计划（2026）'!$B:$B,'[1]产值及收款计划（2026）'!AX:AX)</f>
        <v>0</v>
      </c>
      <c r="AY14" s="256" cm="1">
        <f t="array" aca="1" ref="AY14" ca="1">_xlfn.XLOOKUP($A14&amp;$B14,'[1]产值及收款计划（2026）'!$A:$A&amp;'[1]产值及收款计划（2026）'!$B:$B,'[1]产值及收款计划（2026）'!AY:AY)</f>
        <v>37.128540000000001</v>
      </c>
      <c r="AZ14" s="256" cm="1">
        <f t="array" aca="1" ref="AZ14" ca="1">_xlfn.XLOOKUP($A14&amp;$B14,'[1]产值及收款计划（2026）'!$A:$A&amp;'[1]产值及收款计划（2026）'!$B:$B,'[1]产值及收款计划（2026）'!AZ:AZ)</f>
        <v>37.128540000000001</v>
      </c>
      <c r="BA14" s="265" cm="1">
        <f t="array" aca="1" ref="BA14" ca="1">_xlfn.XLOOKUP($A14&amp;$B14,'[1]产值及收款计划（2026）'!$A:$A&amp;'[1]产值及收款计划（2026）'!$B:$B,'[1]产值及收款计划（2026）'!BA:BA)</f>
        <v>0</v>
      </c>
      <c r="BB14" s="265" cm="1">
        <f t="array" aca="1" ref="BB14" ca="1">_xlfn.XLOOKUP($A14&amp;$B14,'[1]产值及收款计划（2026）'!$A:$A&amp;'[1]产值及收款计划（2026）'!$B:$B,'[1]产值及收款计划（2026）'!BB:BB)</f>
        <v>37</v>
      </c>
      <c r="BC14" s="265" cm="1">
        <f t="array" aca="1" ref="BC14" ca="1">_xlfn.XLOOKUP($A14&amp;$B14,'[1]产值及收款计划（2026）'!$A:$A&amp;'[1]产值及收款计划（2026）'!$B:$B,'[1]产值及收款计划（2026）'!BC:BC)</f>
        <v>0</v>
      </c>
      <c r="BD14" s="256" cm="1">
        <f t="array" aca="1" ref="BD14" ca="1">_xlfn.XLOOKUP($A14&amp;$B14,'[1]产值及收款计划（2026）'!$A:$A&amp;'[1]产值及收款计划（2026）'!$B:$B,'[1]产值及收款计划（2026）'!BD:BD)</f>
        <v>0</v>
      </c>
      <c r="BE14" s="256" cm="1">
        <f t="array" aca="1" ref="BE14" ca="1">_xlfn.XLOOKUP($A14&amp;$B14,'[1]产值及收款计划（2026）'!$A:$A&amp;'[1]产值及收款计划（2026）'!$B:$B,'[1]产值及收款计划（2026）'!BE:BE)</f>
        <v>0</v>
      </c>
      <c r="BF14" s="256" cm="1">
        <f t="array" aca="1" ref="BF14" ca="1">_xlfn.XLOOKUP($A14&amp;$B14,'[1]产值及收款计划（2026）'!$A:$A&amp;'[1]产值及收款计划（2026）'!$B:$B,'[1]产值及收款计划（2026）'!BF:BF)</f>
        <v>0</v>
      </c>
      <c r="BG14" s="256" cm="1">
        <f t="array" aca="1" ref="BG14" ca="1">_xlfn.XLOOKUP($A14&amp;$B14,'[1]产值及收款计划（2026）'!$A:$A&amp;'[1]产值及收款计划（2026）'!$B:$B,'[1]产值及收款计划（2026）'!BG:BG)</f>
        <v>0</v>
      </c>
      <c r="BH14" s="256" cm="1">
        <f t="array" aca="1" ref="BH14" ca="1">_xlfn.XLOOKUP($A14&amp;$B14,'[1]产值及收款计划（2026）'!$A:$A&amp;'[1]产值及收款计划（2026）'!$B:$B,'[1]产值及收款计划（2026）'!BH:BH)</f>
        <v>0</v>
      </c>
      <c r="BI14" s="256" cm="1">
        <f t="array" aca="1" ref="BI14" ca="1">_xlfn.XLOOKUP($A14&amp;$B14,'[1]产值及收款计划（2026）'!$A:$A&amp;'[1]产值及收款计划（2026）'!$B:$B,'[1]产值及收款计划（2026）'!BI:BI)</f>
        <v>0</v>
      </c>
      <c r="BJ14" s="256" cm="1">
        <f t="array" aca="1" ref="BJ14" ca="1">_xlfn.XLOOKUP($A14&amp;$B14,'[1]产值及收款计划（2026）'!$A:$A&amp;'[1]产值及收款计划（2026）'!$B:$B,'[1]产值及收款计划（2026）'!BJ:BJ)</f>
        <v>0</v>
      </c>
      <c r="BK14" s="256" cm="1">
        <f t="array" aca="1" ref="BK14" ca="1">_xlfn.XLOOKUP($A14&amp;$B14,'[1]产值及收款计划（2026）'!$A:$A&amp;'[1]产值及收款计划（2026）'!$B:$B,'[1]产值及收款计划（2026）'!BK:BK)</f>
        <v>0</v>
      </c>
      <c r="BL14" s="256" cm="1">
        <f t="array" aca="1" ref="BL14" ca="1">_xlfn.XLOOKUP($A14&amp;$B14,'[1]产值及收款计划（2026）'!$A:$A&amp;'[1]产值及收款计划（2026）'!$B:$B,'[1]产值及收款计划（2026）'!BL:BL)</f>
        <v>0</v>
      </c>
      <c r="BM14" s="256"/>
      <c r="BN14" s="256"/>
      <c r="BO14" s="256"/>
      <c r="BP14" s="256"/>
      <c r="BQ14" s="255" cm="1">
        <f t="array" aca="1" ref="BQ14" ca="1">_xlfn.XLOOKUP($A14&amp;$B14,'[1]产值及收款计划（2026）'!$A:$A&amp;'[1]产值及收款计划（2026）'!$B:$B,'[1]产值及收款计划（2026）'!BQ:BQ)</f>
        <v>0</v>
      </c>
      <c r="BR14" s="256" cm="1">
        <f t="array" aca="1" ref="BR14" ca="1">_xlfn.XLOOKUP($A14&amp;$B14,'[1]产值及收款计划（2026）'!$A:$A&amp;'[1]产值及收款计划（2026）'!$B:$B,'[1]产值及收款计划（2026）'!BR:BR)</f>
        <v>0</v>
      </c>
      <c r="CA14" s="256" cm="1">
        <f t="array" aca="1" ref="CA14" ca="1">_xlfn.XLOOKUP($A14&amp;$B14,'[1]产值及收款计划（2026）'!$A:$A&amp;'[1]产值及收款计划（2026）'!$B:$B,'[1]产值及收款计划（2026）'!CA:CA)</f>
        <v>0</v>
      </c>
      <c r="CB14" s="256" cm="1">
        <f t="array" aca="1" ref="CB14" ca="1">_xlfn.XLOOKUP($A14&amp;$B14,'[1]产值及收款计划（2026）'!$A:$A&amp;'[1]产值及收款计划（2026）'!$B:$B,'[1]产值及收款计划（2026）'!CB:CB)</f>
        <v>0</v>
      </c>
      <c r="CC14" s="256" cm="1">
        <f t="array" aca="1" ref="CC14" ca="1">_xlfn.XLOOKUP($A14&amp;$B14,'[1]产值及收款计划（2026）'!$A:$A&amp;'[1]产值及收款计划（2026）'!$B:$B,'[1]产值及收款计划（2026）'!CC:CC)</f>
        <v>0</v>
      </c>
      <c r="CD14" s="256" cm="1">
        <f t="array" aca="1" ref="CD14" ca="1">_xlfn.XLOOKUP($A14&amp;$B14,'[1]产值及收款计划（2026）'!$A:$A&amp;'[1]产值及收款计划（2026）'!$B:$B,'[1]产值及收款计划（2026）'!CD:CD)</f>
        <v>0</v>
      </c>
      <c r="CE14" s="256" cm="1">
        <f t="array" aca="1" ref="CE14" ca="1">_xlfn.XLOOKUP($A14&amp;$B14,'[1]产值及收款计划（2026）'!$A:$A&amp;'[1]产值及收款计划（2026）'!$B:$B,'[1]产值及收款计划（2026）'!CE:CE)</f>
        <v>0</v>
      </c>
      <c r="CF14" s="256" cm="1">
        <f t="array" aca="1" ref="CF14" ca="1">_xlfn.XLOOKUP($A14&amp;$B14,'[1]产值及收款计划（2026）'!$A:$A&amp;'[1]产值及收款计划（2026）'!$B:$B,'[1]产值及收款计划（2026）'!CF:CF)</f>
        <v>0</v>
      </c>
      <c r="CG14" s="256" cm="1">
        <f t="array" aca="1" ref="CG14" ca="1">_xlfn.XLOOKUP($A14&amp;$B14,'[1]产值及收款计划（2026）'!$A:$A&amp;'[1]产值及收款计划（2026）'!$B:$B,'[1]产值及收款计划（2026）'!CG:CG)</f>
        <v>0</v>
      </c>
      <c r="CH14" s="256" cm="1">
        <f t="array" aca="1" ref="CH14" ca="1">_xlfn.XLOOKUP($A14&amp;$B14,'[1]产值及收款计划（2026）'!$A:$A&amp;'[1]产值及收款计划（2026）'!$B:$B,'[1]产值及收款计划（2026）'!CH:CH)</f>
        <v>0</v>
      </c>
      <c r="CI14" s="256" cm="1">
        <f t="array" aca="1" ref="CI14" ca="1">_xlfn.XLOOKUP($A14&amp;$B14,'[1]产值及收款计划（2026）'!$A:$A&amp;'[1]产值及收款计划（2026）'!$B:$B,'[1]产值及收款计划（2026）'!CI:CI)</f>
        <v>0</v>
      </c>
      <c r="CJ14" s="256" cm="1">
        <f t="array" aca="1" ref="CJ14" ca="1">_xlfn.XLOOKUP($A14&amp;$B14,'[1]产值及收款计划（2026）'!$A:$A&amp;'[1]产值及收款计划（2026）'!$B:$B,'[1]产值及收款计划（2026）'!CJ:CJ)</f>
        <v>0</v>
      </c>
      <c r="CK14" s="256" cm="1">
        <f t="array" aca="1" ref="CK14" ca="1">_xlfn.XLOOKUP($A14&amp;$B14,'[1]产值及收款计划（2026）'!$A:$A&amp;'[1]产值及收款计划（2026）'!$B:$B,'[1]产值及收款计划（2026）'!CK:CK)</f>
        <v>0</v>
      </c>
      <c r="CL14" s="256" cm="1">
        <f t="array" aca="1" ref="CL14" ca="1">_xlfn.XLOOKUP($A14&amp;$B14,'[1]产值及收款计划（2026）'!$A:$A&amp;'[1]产值及收款计划（2026）'!$B:$B,'[1]产值及收款计划（2026）'!CL:CL)</f>
        <v>0</v>
      </c>
      <c r="DA14" s="256" cm="1">
        <f t="array" aca="1" ref="DA14" ca="1">_xlfn.XLOOKUP($A14&amp;$B14,'[1]产值及收款计划（2026）'!$A:$A&amp;'[1]产值及收款计划（2026）'!$B:$B,'[1]产值及收款计划（2026）'!DA:DA)</f>
        <v>0</v>
      </c>
      <c r="DB14" s="256" cm="1">
        <f t="array" aca="1" ref="DB14" ca="1">_xlfn.XLOOKUP($A14&amp;$B14,'[1]产值及收款计划（2026）'!$A:$A&amp;'[1]产值及收款计划（2026）'!$B:$B,'[1]产值及收款计划（2026）'!DB:DB)</f>
        <v>0</v>
      </c>
      <c r="DC14" s="256" cm="1">
        <f t="array" aca="1" ref="DC14" ca="1">_xlfn.XLOOKUP($A14&amp;$B14,'[1]产值及收款计划（2026）'!$A:$A&amp;'[1]产值及收款计划（2026）'!$B:$B,'[1]产值及收款计划（2026）'!DC:DC)</f>
        <v>0</v>
      </c>
      <c r="DD14" s="256" cm="1">
        <f t="array" aca="1" ref="DD14" ca="1">_xlfn.XLOOKUP($A14&amp;$B14,'[1]产值及收款计划（2026）'!$A:$A&amp;'[1]产值及收款计划（2026）'!$B:$B,'[1]产值及收款计划（2026）'!DD:DD)</f>
        <v>0</v>
      </c>
      <c r="DE14" s="256" cm="1">
        <f t="array" aca="1" ref="DE14" ca="1">_xlfn.XLOOKUP($A14&amp;$B14,'[1]产值及收款计划（2026）'!$A:$A&amp;'[1]产值及收款计划（2026）'!$B:$B,'[1]产值及收款计划（2026）'!DE:DE)</f>
        <v>0</v>
      </c>
      <c r="DF14" s="256" cm="1">
        <f t="array" aca="1" ref="DF14" ca="1">_xlfn.XLOOKUP($A14&amp;$B14,'[1]产值及收款计划（2026）'!$A:$A&amp;'[1]产值及收款计划（2026）'!$B:$B,'[1]产值及收款计划（2026）'!DF:DF)</f>
        <v>0</v>
      </c>
      <c r="DG14" s="256" cm="1">
        <f t="array" aca="1" ref="DG14" ca="1">_xlfn.XLOOKUP($A14&amp;$B14,'[1]产值及收款计划（2026）'!$A:$A&amp;'[1]产值及收款计划（2026）'!$B:$B,'[1]产值及收款计划（2026）'!DG:DG)</f>
        <v>0</v>
      </c>
      <c r="DH14" s="256" cm="1">
        <f t="array" aca="1" ref="DH14" ca="1">_xlfn.XLOOKUP($A14&amp;$B14,'[1]产值及收款计划（2026）'!$A:$A&amp;'[1]产值及收款计划（2026）'!$B:$B,'[1]产值及收款计划（2026）'!DH:DH)</f>
        <v>0</v>
      </c>
      <c r="DI14" s="256" cm="1">
        <f t="array" aca="1" ref="DI14" ca="1">_xlfn.XLOOKUP($A14&amp;$B14,'[1]产值及收款计划（2026）'!$A:$A&amp;'[1]产值及收款计划（2026）'!$B:$B,'[1]产值及收款计划（2026）'!DI:DI)</f>
        <v>0</v>
      </c>
      <c r="DJ14" s="256" cm="1">
        <f t="array" aca="1" ref="DJ14" ca="1">_xlfn.XLOOKUP($A14&amp;$B14,'[1]产值及收款计划（2026）'!$A:$A&amp;'[1]产值及收款计划（2026）'!$B:$B,'[1]产值及收款计划（2026）'!DJ:DJ)</f>
        <v>0</v>
      </c>
      <c r="DK14" s="256" cm="1">
        <f t="array" aca="1" ref="DK14" ca="1">_xlfn.XLOOKUP($A14&amp;$B14,'[1]产值及收款计划（2026）'!$A:$A&amp;'[1]产值及收款计划（2026）'!$B:$B,'[1]产值及收款计划（2026）'!DK:DK)</f>
        <v>0</v>
      </c>
      <c r="DL14" s="256" cm="1">
        <f t="array" aca="1" ref="DL14" ca="1">_xlfn.XLOOKUP($A14&amp;$B14,'[1]产值及收款计划（2026）'!$A:$A&amp;'[1]产值及收款计划（2026）'!$B:$B,'[1]产值及收款计划（2026）'!DL:DL)</f>
        <v>0</v>
      </c>
      <c r="DM14" s="264"/>
      <c r="DN14" s="250"/>
    </row>
    <row r="15" spans="1:131" ht="20.25" x14ac:dyDescent="0.15">
      <c r="A15" s="254">
        <f t="shared" ca="1" si="8"/>
        <v>11</v>
      </c>
      <c r="B15" s="254" t="s">
        <v>25</v>
      </c>
      <c r="C15" s="255" t="str" cm="1">
        <f t="array" aca="1" ref="C15" ca="1">_xlfn.XLOOKUP($A15&amp;$B15,'[1]产值及收款计划（2026）'!$A:$A&amp;'[1]产值及收款计划（2026）'!$B:$B,'[1]产值及收款计划（2026）'!C:C)</f>
        <v>ZHT2021020200008</v>
      </c>
      <c r="D15" s="255" t="str" cm="1">
        <f t="array" aca="1" ref="D15" ca="1">_xlfn.XLOOKUP($A15&amp;$B15,'[1]产值及收款计划（2026）'!$A:$A&amp;'[1]产值及收款计划（2026）'!$B:$B,'[1]产值及收款计划（2026）'!D:D)</f>
        <v>南湖区老（旧）住宅区改造提升专项工程（二期）方案设计、初步设计项目BIM技术应用</v>
      </c>
      <c r="E15" s="256" cm="1">
        <f t="array" aca="1" ref="E15" ca="1">_xlfn.XLOOKUP($A15&amp;$B15,'[1]产值及收款计划（2026）'!$A:$A&amp;'[1]产值及收款计划（2026）'!$B:$B,'[1]产值及收款计划（2026）'!E:E)</f>
        <v>138.4</v>
      </c>
      <c r="F15" s="256" cm="1">
        <f t="array" aca="1" ref="F15" ca="1">_xlfn.XLOOKUP($A15&amp;$B15,'[1]产值及收款计划（2026）'!$A:$A&amp;'[1]产值及收款计划（2026）'!$B:$B,'[1]产值及收款计划（2026）'!F:F)</f>
        <v>138.4</v>
      </c>
      <c r="G15" s="256" cm="1">
        <f t="array" aca="1" ref="G15" ca="1">_xlfn.XLOOKUP($A15&amp;$B15,'[1]产值及收款计划（2026）'!$A:$A&amp;'[1]产值及收款计划（2026）'!$B:$B,'[1]产值及收款计划（2026）'!G:G)</f>
        <v>0</v>
      </c>
      <c r="H15" s="256" cm="1">
        <f t="array" aca="1" ref="H15" ca="1">_xlfn.XLOOKUP($A15&amp;$B15,'[1]产值及收款计划（2026）'!$A:$A&amp;'[1]产值及收款计划（2026）'!$B:$B,'[1]产值及收款计划（2026）'!H:H)</f>
        <v>72.260000000000005</v>
      </c>
      <c r="I15" s="257" cm="1">
        <f t="array" aca="1" ref="I15" ca="1">_xlfn.XLOOKUP($A15&amp;$B15,'[1]产值及收款计划（2026）'!$A:$A&amp;'[1]产值及收款计划（2026）'!$B:$B,'[1]产值及收款计划（2026）'!I:I)</f>
        <v>0.52210982658959504</v>
      </c>
      <c r="J15" s="258" cm="1">
        <f t="array" aca="1" ref="J15" ca="1">_xlfn.XLOOKUP($A15&amp;$B15,'[1]产值及收款计划（2026）'!$A:$A&amp;'[1]产值及收款计划（2026）'!$B:$B,'[1]产值及收款计划（2026）'!J:J)</f>
        <v>0.06</v>
      </c>
      <c r="K15" s="256" cm="1">
        <f t="array" aca="1" ref="K15" ca="1">_xlfn.XLOOKUP($A15&amp;$B15,'[1]产值及收款计划（2026）'!$A:$A&amp;'[1]产值及收款计划（2026）'!$B:$B,'[1]产值及收款计划（2026）'!K:K)</f>
        <v>0</v>
      </c>
      <c r="L15" s="256" cm="1">
        <f t="array" aca="1" ref="L15" ca="1">_xlfn.XLOOKUP($A15&amp;$B15,'[1]产值及收款计划（2026）'!$A:$A&amp;'[1]产值及收款计划（2026）'!$B:$B,'[1]产值及收款计划（2026）'!L:L)</f>
        <v>0</v>
      </c>
      <c r="M15" s="256" t="str" cm="1">
        <f t="array" aca="1" ref="M15" ca="1">_xlfn.XLOOKUP($A15&amp;$B15,'[1]产值及收款计划（2026）'!$A:$A&amp;'[1]产值及收款计划（2026）'!$B:$B,'[1]产值及收款计划（2026）'!M:M)</f>
        <v>主导</v>
      </c>
      <c r="N15" s="256" t="str" cm="1">
        <f t="array" aca="1" ref="N15" ca="1">_xlfn.XLOOKUP($A15&amp;$B15,'[1]产值及收款计划（2026）'!$A:$A&amp;'[1]产值及收款计划（2026）'!$B:$B,'[1]产值及收款计划（2026）'!N:N)</f>
        <v>孔祥平团队</v>
      </c>
      <c r="O15" s="256" t="str" cm="1">
        <f t="array" aca="1" ref="O15" ca="1">_xlfn.XLOOKUP($A15&amp;$B15,'[1]产值及收款计划（2026）'!$A:$A&amp;'[1]产值及收款计划（2026）'!$B:$B,'[1]产值及收款计划（2026）'!O:O)</f>
        <v>卜宝翔</v>
      </c>
      <c r="P15" s="255" t="str" cm="1">
        <f t="array" aca="1" ref="P15" ca="1">_xlfn.XLOOKUP($A15&amp;$B15,'[1]产值及收款计划（2026）'!$A:$A&amp;'[1]产值及收款计划（2026）'!$B:$B,'[1]产值及收款计划（2026）'!P:P)</f>
        <v>过往已完结</v>
      </c>
      <c r="Q15" s="256" cm="1">
        <f t="array" aca="1" ref="Q15" ca="1">_xlfn.XLOOKUP($A15&amp;$B15,'[1]产值及收款计划（2026）'!$A:$A&amp;'[1]产值及收款计划（2026）'!$B:$B,'[1]产值及收款计划（2026）'!Q:Q)</f>
        <v>0</v>
      </c>
      <c r="R15" s="256" cm="1">
        <f t="array" aca="1" ref="R15" ca="1">_xlfn.XLOOKUP($A15&amp;$B15,'[1]产值及收款计划（2026）'!$A:$A&amp;'[1]产值及收款计划（2026）'!$B:$B,'[1]产值及收款计划（2026）'!R:R)</f>
        <v>0</v>
      </c>
      <c r="S15" s="256" cm="1">
        <f t="array" aca="1" ref="S15" ca="1">_xlfn.XLOOKUP($A15&amp;$B15,'[1]产值及收款计划（2026）'!$A:$A&amp;'[1]产值及收款计划（2026）'!$B:$B,'[1]产值及收款计划（2026）'!S:S)</f>
        <v>0</v>
      </c>
      <c r="T15" s="256" cm="1">
        <f t="array" aca="1" ref="T15" ca="1">_xlfn.XLOOKUP($A15&amp;$B15,'[1]产值及收款计划（2026）'!$A:$A&amp;'[1]产值及收款计划（2026）'!$B:$B,'[1]产值及收款计划（2026）'!T:T)</f>
        <v>138.4</v>
      </c>
      <c r="U15" s="256" cm="1">
        <f t="array" aca="1" ref="U15" ca="1">_xlfn.XLOOKUP($A15&amp;$B15,'[1]产值及收款计划（2026）'!$A:$A&amp;'[1]产值及收款计划（2026）'!$B:$B,'[1]产值及收款计划（2026）'!U:U)</f>
        <v>0</v>
      </c>
      <c r="V15" s="256" cm="1">
        <f t="array" aca="1" ref="V15" ca="1">_xlfn.XLOOKUP($A15&amp;$B15,'[1]产值及收款计划（2026）'!$A:$A&amp;'[1]产值及收款计划（2026）'!$B:$B,'[1]产值及收款计划（2026）'!V:V)</f>
        <v>0</v>
      </c>
      <c r="W15" s="256" cm="1">
        <f t="array" aca="1" ref="W15" ca="1">_xlfn.XLOOKUP($A15&amp;$B15,'[1]产值及收款计划（2026）'!$A:$A&amp;'[1]产值及收款计划（2026）'!$B:$B,'[1]产值及收款计划（2026）'!W:W)</f>
        <v>0</v>
      </c>
      <c r="X15" s="256" cm="1">
        <f t="array" aca="1" ref="X15" ca="1">_xlfn.XLOOKUP($A15&amp;$B15,'[1]产值及收款计划（2026）'!$A:$A&amp;'[1]产值及收款计划（2026）'!$B:$B,'[1]产值及收款计划（2026）'!X:X)</f>
        <v>0</v>
      </c>
      <c r="Y15" s="256" cm="1">
        <f t="array" aca="1" ref="Y15" ca="1">_xlfn.XLOOKUP($A15&amp;$B15,'[1]产值及收款计划（2026）'!$A:$A&amp;'[1]产值及收款计划（2026）'!$B:$B,'[1]产值及收款计划（2026）'!Y:Y)</f>
        <v>0</v>
      </c>
      <c r="Z15" s="256" cm="1">
        <f t="array" aca="1" ref="Z15" ca="1">_xlfn.XLOOKUP($A15&amp;$B15,'[1]产值及收款计划（2026）'!$A:$A&amp;'[1]产值及收款计划（2026）'!$B:$B,'[1]产值及收款计划（2026）'!Z:Z)</f>
        <v>0</v>
      </c>
      <c r="AA15" s="256" cm="1">
        <f t="array" aca="1" ref="AA15" ca="1">_xlfn.XLOOKUP($A15&amp;$B15,'[1]产值及收款计划（2026）'!$A:$A&amp;'[1]产值及收款计划（2026）'!$B:$B,'[1]产值及收款计划（2026）'!AA:AA)</f>
        <v>0</v>
      </c>
      <c r="AB15" s="256" cm="1">
        <f t="array" aca="1" ref="AB15" ca="1">_xlfn.XLOOKUP($A15&amp;$B15,'[1]产值及收款计划（2026）'!$A:$A&amp;'[1]产值及收款计划（2026）'!$B:$B,'[1]产值及收款计划（2026）'!AB:AB)</f>
        <v>0</v>
      </c>
      <c r="AC15" s="256" cm="1">
        <f t="array" aca="1" ref="AC15" ca="1">_xlfn.XLOOKUP($A15&amp;$B15,'[1]产值及收款计划（2026）'!$A:$A&amp;'[1]产值及收款计划（2026）'!$B:$B,'[1]产值及收款计划（2026）'!AC:AC)</f>
        <v>0</v>
      </c>
      <c r="AD15" s="256" cm="1">
        <f t="array" aca="1" ref="AD15" ca="1">_xlfn.XLOOKUP($A15&amp;$B15,'[1]产值及收款计划（2026）'!$A:$A&amp;'[1]产值及收款计划（2026）'!$B:$B,'[1]产值及收款计划（2026）'!AD:AD)</f>
        <v>0</v>
      </c>
      <c r="AE15" s="256" cm="1">
        <f t="array" aca="1" ref="AE15" ca="1">_xlfn.XLOOKUP($A15&amp;$B15,'[1]产值及收款计划（2026）'!$A:$A&amp;'[1]产值及收款计划（2026）'!$B:$B,'[1]产值及收款计划（2026）'!AE:AE)</f>
        <v>0</v>
      </c>
      <c r="AF15" s="256" cm="1">
        <f t="array" aca="1" ref="AF15" ca="1">_xlfn.XLOOKUP($A15&amp;$B15,'[1]产值及收款计划（2026）'!$A:$A&amp;'[1]产值及收款计划（2026）'!$B:$B,'[1]产值及收款计划（2026）'!AF:AF)</f>
        <v>0</v>
      </c>
      <c r="AG15" s="256" cm="1">
        <f t="array" aca="1" ref="AG15" ca="1">_xlfn.XLOOKUP($A15&amp;$B15,'[1]产值及收款计划（2026）'!$A:$A&amp;'[1]产值及收款计划（2026）'!$B:$B,'[1]产值及收款计划（2026）'!AG:AG)</f>
        <v>0</v>
      </c>
      <c r="AH15" s="256" cm="1">
        <f t="array" aca="1" ref="AH15" ca="1">_xlfn.XLOOKUP($A15&amp;$B15,'[1]产值及收款计划（2026）'!$A:$A&amp;'[1]产值及收款计划（2026）'!$B:$B,'[1]产值及收款计划（2026）'!AH:AH)</f>
        <v>0</v>
      </c>
      <c r="AI15" s="256" cm="1">
        <f t="array" aca="1" ref="AI15" ca="1">_xlfn.XLOOKUP($A15&amp;$B15,'[1]产值及收款计划（2026）'!$A:$A&amp;'[1]产值及收款计划（2026）'!$B:$B,'[1]产值及收款计划（2026）'!AI:AI)</f>
        <v>0</v>
      </c>
      <c r="AJ15" s="256" cm="1">
        <f t="array" aca="1" ref="AJ15" ca="1">_xlfn.XLOOKUP($A15&amp;$B15,'[1]产值及收款计划（2026）'!$A:$A&amp;'[1]产值及收款计划（2026）'!$B:$B,'[1]产值及收款计划（2026）'!AJ:AJ)</f>
        <v>0</v>
      </c>
      <c r="AK15" s="256" cm="1">
        <f t="array" aca="1" ref="AK15" ca="1">_xlfn.XLOOKUP($A15&amp;$B15,'[1]产值及收款计划（2026）'!$A:$A&amp;'[1]产值及收款计划（2026）'!$B:$B,'[1]产值及收款计划（2026）'!AK:AK)</f>
        <v>0</v>
      </c>
      <c r="AL15" s="256" cm="1">
        <f t="array" aca="1" ref="AL15" ca="1">_xlfn.XLOOKUP($A15&amp;$B15,'[1]产值及收款计划（2026）'!$A:$A&amp;'[1]产值及收款计划（2026）'!$B:$B,'[1]产值及收款计划（2026）'!AL:AL)</f>
        <v>0</v>
      </c>
      <c r="AM15" s="263" t="e" cm="1">
        <f t="array" aca="1" ref="AM15" ca="1">_xlfn.LET(_xlpm.勾选月份状态数组,TRANSPOSE('PPT(12-15页）-TOP10'!$A$3:$A$14),_xlpm.选择数据区,IF('PPT(12-15页）-TOP10'!$E$3="收款",$BA15:$BL15,$AA15:$AL15),SUM(_xlfn._xlws.FILTER(_xlpm.选择数据区,_xlpm.勾选月份状态数组,"")))</f>
        <v>#NAME?</v>
      </c>
      <c r="AN15" s="256" t="e" cm="1">
        <f t="array" aca="1" ref="AN15" ca="1">_xlfn.LET(_xlpm.勾选月份状态数组,TRANSPOSE('PPT(12-15页）-TOP10'!$A$3:$A$14),_xlpm.选择数据区,IF('PPT(12-15页）-TOP10'!$E$3="收款",$DA15:$DL15,$CA15:$CL15),SUM(_xlfn._xlws.FILTER(_xlpm.选择数据区,_xlpm.勾选月份状态数组,"")))</f>
        <v>#NAME?</v>
      </c>
      <c r="AO15" s="256">
        <f ca="1">SUM(CA15:CC15)+SUM(AD15:AL15)</f>
        <v>0</v>
      </c>
      <c r="AP15" s="256"/>
      <c r="AQ15" s="256"/>
      <c r="AR15" s="256"/>
      <c r="AS15" s="256" cm="1">
        <f t="array" aca="1" ref="AS15" ca="1">_xlfn.XLOOKUP($A15&amp;$B15,'[1]产值及收款计划（2026）'!$A:$A&amp;'[1]产值及收款计划（2026）'!$B:$B,'[1]产值及收款计划（2026）'!AS:AS)</f>
        <v>0</v>
      </c>
      <c r="AT15" s="256" cm="1">
        <f t="array" aca="1" ref="AT15" ca="1">_xlfn.XLOOKUP($A15&amp;$B15,'[1]产值及收款计划（2026）'!$A:$A&amp;'[1]产值及收款计划（2026）'!$B:$B,'[1]产值及收款计划（2026）'!AT:AT)</f>
        <v>0</v>
      </c>
      <c r="AU15" s="256" cm="1">
        <f t="array" aca="1" ref="AU15" ca="1">_xlfn.XLOOKUP($A15&amp;$B15,'[1]产值及收款计划（2026）'!$A:$A&amp;'[1]产值及收款计划（2026）'!$B:$B,'[1]产值及收款计划（2026）'!AU:AU)</f>
        <v>0</v>
      </c>
      <c r="AV15" s="256" cm="1">
        <f t="array" aca="1" ref="AV15" ca="1">_xlfn.XLOOKUP($A15&amp;$B15,'[1]产值及收款计划（2026）'!$A:$A&amp;'[1]产值及收款计划（2026）'!$B:$B,'[1]产值及收款计划（2026）'!AV:AV)</f>
        <v>0</v>
      </c>
      <c r="AW15" s="256" cm="1">
        <f t="array" aca="1" ref="AW15" ca="1">_xlfn.XLOOKUP($A15&amp;$B15,'[1]产值及收款计划（2026）'!$A:$A&amp;'[1]产值及收款计划（2026）'!$B:$B,'[1]产值及收款计划（2026）'!AW:AW)</f>
        <v>131.47999999999999</v>
      </c>
      <c r="AX15" s="256" cm="1">
        <f t="array" aca="1" ref="AX15" ca="1">_xlfn.XLOOKUP($A15&amp;$B15,'[1]产值及收款计划（2026）'!$A:$A&amp;'[1]产值及收款计划（2026）'!$B:$B,'[1]产值及收款计划（2026）'!AX:AX)</f>
        <v>0</v>
      </c>
      <c r="AY15" s="256" cm="1">
        <f t="array" aca="1" ref="AY15" ca="1">_xlfn.XLOOKUP($A15&amp;$B15,'[1]产值及收款计划（2026）'!$A:$A&amp;'[1]产值及收款计划（2026）'!$B:$B,'[1]产值及收款计划（2026）'!AY:AY)</f>
        <v>6.9200000000000204</v>
      </c>
      <c r="AZ15" s="256" cm="1">
        <f t="array" aca="1" ref="AZ15" ca="1">_xlfn.XLOOKUP($A15&amp;$B15,'[1]产值及收款计划（2026）'!$A:$A&amp;'[1]产值及收款计划（2026）'!$B:$B,'[1]产值及收款计划（2026）'!AZ:AZ)</f>
        <v>6.9200000000000204</v>
      </c>
      <c r="BA15" s="256" cm="1">
        <f t="array" aca="1" ref="BA15" ca="1">_xlfn.XLOOKUP($A15&amp;$B15,'[1]产值及收款计划（2026）'!$A:$A&amp;'[1]产值及收款计划（2026）'!$B:$B,'[1]产值及收款计划（2026）'!BA:BA)</f>
        <v>0</v>
      </c>
      <c r="BB15" s="256" cm="1">
        <f t="array" aca="1" ref="BB15" ca="1">_xlfn.XLOOKUP($A15&amp;$B15,'[1]产值及收款计划（2026）'!$A:$A&amp;'[1]产值及收款计划（2026）'!$B:$B,'[1]产值及收款计划（2026）'!BB:BB)</f>
        <v>0</v>
      </c>
      <c r="BC15" s="256" cm="1">
        <f t="array" aca="1" ref="BC15" ca="1">_xlfn.XLOOKUP($A15&amp;$B15,'[1]产值及收款计划（2026）'!$A:$A&amp;'[1]产值及收款计划（2026）'!$B:$B,'[1]产值及收款计划（2026）'!BC:BC)</f>
        <v>0</v>
      </c>
      <c r="BD15" s="256" cm="1">
        <f t="array" aca="1" ref="BD15" ca="1">_xlfn.XLOOKUP($A15&amp;$B15,'[1]产值及收款计划（2026）'!$A:$A&amp;'[1]产值及收款计划（2026）'!$B:$B,'[1]产值及收款计划（2026）'!BD:BD)</f>
        <v>0</v>
      </c>
      <c r="BE15" s="256" cm="1">
        <f t="array" aca="1" ref="BE15" ca="1">_xlfn.XLOOKUP($A15&amp;$B15,'[1]产值及收款计划（2026）'!$A:$A&amp;'[1]产值及收款计划（2026）'!$B:$B,'[1]产值及收款计划（2026）'!BE:BE)</f>
        <v>0</v>
      </c>
      <c r="BF15" s="256" cm="1">
        <f t="array" aca="1" ref="BF15" ca="1">_xlfn.XLOOKUP($A15&amp;$B15,'[1]产值及收款计划（2026）'!$A:$A&amp;'[1]产值及收款计划（2026）'!$B:$B,'[1]产值及收款计划（2026）'!BF:BF)</f>
        <v>0</v>
      </c>
      <c r="BG15" s="256" cm="1">
        <f t="array" aca="1" ref="BG15" ca="1">_xlfn.XLOOKUP($A15&amp;$B15,'[1]产值及收款计划（2026）'!$A:$A&amp;'[1]产值及收款计划（2026）'!$B:$B,'[1]产值及收款计划（2026）'!BG:BG)</f>
        <v>0</v>
      </c>
      <c r="BH15" s="256" cm="1">
        <f t="array" aca="1" ref="BH15" ca="1">_xlfn.XLOOKUP($A15&amp;$B15,'[1]产值及收款计划（2026）'!$A:$A&amp;'[1]产值及收款计划（2026）'!$B:$B,'[1]产值及收款计划（2026）'!BH:BH)</f>
        <v>0</v>
      </c>
      <c r="BI15" s="256" cm="1">
        <f t="array" aca="1" ref="BI15" ca="1">_xlfn.XLOOKUP($A15&amp;$B15,'[1]产值及收款计划（2026）'!$A:$A&amp;'[1]产值及收款计划（2026）'!$B:$B,'[1]产值及收款计划（2026）'!BI:BI)</f>
        <v>0</v>
      </c>
      <c r="BJ15" s="256" cm="1">
        <f t="array" aca="1" ref="BJ15" ca="1">_xlfn.XLOOKUP($A15&amp;$B15,'[1]产值及收款计划（2026）'!$A:$A&amp;'[1]产值及收款计划（2026）'!$B:$B,'[1]产值及收款计划（2026）'!BJ:BJ)</f>
        <v>0</v>
      </c>
      <c r="BK15" s="256" cm="1">
        <f t="array" aca="1" ref="BK15" ca="1">_xlfn.XLOOKUP($A15&amp;$B15,'[1]产值及收款计划（2026）'!$A:$A&amp;'[1]产值及收款计划（2026）'!$B:$B,'[1]产值及收款计划（2026）'!BK:BK)</f>
        <v>0</v>
      </c>
      <c r="BL15" s="256" cm="1">
        <f t="array" aca="1" ref="BL15" ca="1">_xlfn.XLOOKUP($A15&amp;$B15,'[1]产值及收款计划（2026）'!$A:$A&amp;'[1]产值及收款计划（2026）'!$B:$B,'[1]产值及收款计划（2026）'!BL:BL)</f>
        <v>0</v>
      </c>
      <c r="BM15" s="256"/>
      <c r="BN15" s="256"/>
      <c r="BO15" s="256"/>
      <c r="BP15" s="256"/>
      <c r="BQ15" s="255" cm="1">
        <f t="array" aca="1" ref="BQ15" ca="1">_xlfn.XLOOKUP($A15&amp;$B15,'[1]产值及收款计划（2026）'!$A:$A&amp;'[1]产值及收款计划（2026）'!$B:$B,'[1]产值及收款计划（2026）'!BQ:BQ)</f>
        <v>0</v>
      </c>
      <c r="BR15" s="256" cm="1">
        <f t="array" aca="1" ref="BR15" ca="1">_xlfn.XLOOKUP($A15&amp;$B15,'[1]产值及收款计划（2026）'!$A:$A&amp;'[1]产值及收款计划（2026）'!$B:$B,'[1]产值及收款计划（2026）'!BR:BR)</f>
        <v>0</v>
      </c>
      <c r="CA15" s="256" cm="1">
        <f t="array" aca="1" ref="CA15" ca="1">_xlfn.XLOOKUP($A15&amp;$B15,'[1]产值及收款计划（2026）'!$A:$A&amp;'[1]产值及收款计划（2026）'!$B:$B,'[1]产值及收款计划（2026）'!CA:CA)</f>
        <v>0</v>
      </c>
      <c r="CB15" s="256" cm="1">
        <f t="array" aca="1" ref="CB15" ca="1">_xlfn.XLOOKUP($A15&amp;$B15,'[1]产值及收款计划（2026）'!$A:$A&amp;'[1]产值及收款计划（2026）'!$B:$B,'[1]产值及收款计划（2026）'!CB:CB)</f>
        <v>0</v>
      </c>
      <c r="CC15" s="256" cm="1">
        <f t="array" aca="1" ref="CC15" ca="1">_xlfn.XLOOKUP($A15&amp;$B15,'[1]产值及收款计划（2026）'!$A:$A&amp;'[1]产值及收款计划（2026）'!$B:$B,'[1]产值及收款计划（2026）'!CC:CC)</f>
        <v>0</v>
      </c>
      <c r="CD15" s="256" cm="1">
        <f t="array" aca="1" ref="CD15" ca="1">_xlfn.XLOOKUP($A15&amp;$B15,'[1]产值及收款计划（2026）'!$A:$A&amp;'[1]产值及收款计划（2026）'!$B:$B,'[1]产值及收款计划（2026）'!CD:CD)</f>
        <v>0</v>
      </c>
      <c r="CE15" s="256" cm="1">
        <f t="array" aca="1" ref="CE15" ca="1">_xlfn.XLOOKUP($A15&amp;$B15,'[1]产值及收款计划（2026）'!$A:$A&amp;'[1]产值及收款计划（2026）'!$B:$B,'[1]产值及收款计划（2026）'!CE:CE)</f>
        <v>0</v>
      </c>
      <c r="CF15" s="256" cm="1">
        <f t="array" aca="1" ref="CF15" ca="1">_xlfn.XLOOKUP($A15&amp;$B15,'[1]产值及收款计划（2026）'!$A:$A&amp;'[1]产值及收款计划（2026）'!$B:$B,'[1]产值及收款计划（2026）'!CF:CF)</f>
        <v>0</v>
      </c>
      <c r="CG15" s="256" cm="1">
        <f t="array" aca="1" ref="CG15" ca="1">_xlfn.XLOOKUP($A15&amp;$B15,'[1]产值及收款计划（2026）'!$A:$A&amp;'[1]产值及收款计划（2026）'!$B:$B,'[1]产值及收款计划（2026）'!CG:CG)</f>
        <v>0</v>
      </c>
      <c r="CH15" s="256" cm="1">
        <f t="array" aca="1" ref="CH15" ca="1">_xlfn.XLOOKUP($A15&amp;$B15,'[1]产值及收款计划（2026）'!$A:$A&amp;'[1]产值及收款计划（2026）'!$B:$B,'[1]产值及收款计划（2026）'!CH:CH)</f>
        <v>0</v>
      </c>
      <c r="CI15" s="256" cm="1">
        <f t="array" aca="1" ref="CI15" ca="1">_xlfn.XLOOKUP($A15&amp;$B15,'[1]产值及收款计划（2026）'!$A:$A&amp;'[1]产值及收款计划（2026）'!$B:$B,'[1]产值及收款计划（2026）'!CI:CI)</f>
        <v>0</v>
      </c>
      <c r="CJ15" s="256" cm="1">
        <f t="array" aca="1" ref="CJ15" ca="1">_xlfn.XLOOKUP($A15&amp;$B15,'[1]产值及收款计划（2026）'!$A:$A&amp;'[1]产值及收款计划（2026）'!$B:$B,'[1]产值及收款计划（2026）'!CJ:CJ)</f>
        <v>0</v>
      </c>
      <c r="CK15" s="256" cm="1">
        <f t="array" aca="1" ref="CK15" ca="1">_xlfn.XLOOKUP($A15&amp;$B15,'[1]产值及收款计划（2026）'!$A:$A&amp;'[1]产值及收款计划（2026）'!$B:$B,'[1]产值及收款计划（2026）'!CK:CK)</f>
        <v>0</v>
      </c>
      <c r="CL15" s="256" cm="1">
        <f t="array" aca="1" ref="CL15" ca="1">_xlfn.XLOOKUP($A15&amp;$B15,'[1]产值及收款计划（2026）'!$A:$A&amp;'[1]产值及收款计划（2026）'!$B:$B,'[1]产值及收款计划（2026）'!CL:CL)</f>
        <v>0</v>
      </c>
      <c r="DA15" s="256" cm="1">
        <f t="array" aca="1" ref="DA15" ca="1">_xlfn.XLOOKUP($A15&amp;$B15,'[1]产值及收款计划（2026）'!$A:$A&amp;'[1]产值及收款计划（2026）'!$B:$B,'[1]产值及收款计划（2026）'!DA:DA)</f>
        <v>0</v>
      </c>
      <c r="DB15" s="256" cm="1">
        <f t="array" aca="1" ref="DB15" ca="1">_xlfn.XLOOKUP($A15&amp;$B15,'[1]产值及收款计划（2026）'!$A:$A&amp;'[1]产值及收款计划（2026）'!$B:$B,'[1]产值及收款计划（2026）'!DB:DB)</f>
        <v>0</v>
      </c>
      <c r="DC15" s="256" cm="1">
        <f t="array" aca="1" ref="DC15" ca="1">_xlfn.XLOOKUP($A15&amp;$B15,'[1]产值及收款计划（2026）'!$A:$A&amp;'[1]产值及收款计划（2026）'!$B:$B,'[1]产值及收款计划（2026）'!DC:DC)</f>
        <v>0</v>
      </c>
      <c r="DD15" s="256" cm="1">
        <f t="array" aca="1" ref="DD15" ca="1">_xlfn.XLOOKUP($A15&amp;$B15,'[1]产值及收款计划（2026）'!$A:$A&amp;'[1]产值及收款计划（2026）'!$B:$B,'[1]产值及收款计划（2026）'!DD:DD)</f>
        <v>0</v>
      </c>
      <c r="DE15" s="256" cm="1">
        <f t="array" aca="1" ref="DE15" ca="1">_xlfn.XLOOKUP($A15&amp;$B15,'[1]产值及收款计划（2026）'!$A:$A&amp;'[1]产值及收款计划（2026）'!$B:$B,'[1]产值及收款计划（2026）'!DE:DE)</f>
        <v>0</v>
      </c>
      <c r="DF15" s="256" cm="1">
        <f t="array" aca="1" ref="DF15" ca="1">_xlfn.XLOOKUP($A15&amp;$B15,'[1]产值及收款计划（2026）'!$A:$A&amp;'[1]产值及收款计划（2026）'!$B:$B,'[1]产值及收款计划（2026）'!DF:DF)</f>
        <v>0</v>
      </c>
      <c r="DG15" s="256" cm="1">
        <f t="array" aca="1" ref="DG15" ca="1">_xlfn.XLOOKUP($A15&amp;$B15,'[1]产值及收款计划（2026）'!$A:$A&amp;'[1]产值及收款计划（2026）'!$B:$B,'[1]产值及收款计划（2026）'!DG:DG)</f>
        <v>0</v>
      </c>
      <c r="DH15" s="256" cm="1">
        <f t="array" aca="1" ref="DH15" ca="1">_xlfn.XLOOKUP($A15&amp;$B15,'[1]产值及收款计划（2026）'!$A:$A&amp;'[1]产值及收款计划（2026）'!$B:$B,'[1]产值及收款计划（2026）'!DH:DH)</f>
        <v>0</v>
      </c>
      <c r="DI15" s="256" cm="1">
        <f t="array" aca="1" ref="DI15" ca="1">_xlfn.XLOOKUP($A15&amp;$B15,'[1]产值及收款计划（2026）'!$A:$A&amp;'[1]产值及收款计划（2026）'!$B:$B,'[1]产值及收款计划（2026）'!DI:DI)</f>
        <v>0</v>
      </c>
      <c r="DJ15" s="256" cm="1">
        <f t="array" aca="1" ref="DJ15" ca="1">_xlfn.XLOOKUP($A15&amp;$B15,'[1]产值及收款计划（2026）'!$A:$A&amp;'[1]产值及收款计划（2026）'!$B:$B,'[1]产值及收款计划（2026）'!DJ:DJ)</f>
        <v>0</v>
      </c>
      <c r="DK15" s="256" cm="1">
        <f t="array" aca="1" ref="DK15" ca="1">_xlfn.XLOOKUP($A15&amp;$B15,'[1]产值及收款计划（2026）'!$A:$A&amp;'[1]产值及收款计划（2026）'!$B:$B,'[1]产值及收款计划（2026）'!DK:DK)</f>
        <v>0</v>
      </c>
      <c r="DL15" s="256" cm="1">
        <f t="array" aca="1" ref="DL15" ca="1">_xlfn.XLOOKUP($A15&amp;$B15,'[1]产值及收款计划（2026）'!$A:$A&amp;'[1]产值及收款计划（2026）'!$B:$B,'[1]产值及收款计划（2026）'!DL:DL)</f>
        <v>0</v>
      </c>
      <c r="DM15" s="264"/>
      <c r="DN15" s="250"/>
    </row>
    <row r="16" spans="1:131" ht="20.25" x14ac:dyDescent="0.15">
      <c r="A16" s="254">
        <f t="shared" ca="1" si="8"/>
        <v>12</v>
      </c>
      <c r="B16" s="254" t="s">
        <v>25</v>
      </c>
      <c r="C16" s="256" t="str" cm="1">
        <f t="array" aca="1" ref="C16" ca="1">_xlfn.XLOOKUP($A16&amp;$B16,'[1]产值及收款计划（2026）'!$A:$A&amp;'[1]产值及收款计划（2026）'!$B:$B,'[1]产值及收款计划（2026）'!C:C)</f>
        <v>ZHT2021081200096</v>
      </c>
      <c r="D16" s="255" t="str" cm="1">
        <f t="array" aca="1" ref="D16" ca="1">_xlfn.XLOOKUP($A16&amp;$B16,'[1]产值及收款计划（2026）'!$A:$A&amp;'[1]产值及收款计划（2026）'!$B:$B,'[1]产值及收款计划（2026）'!D:D)</f>
        <v>嘉兴经济技术开发区污水管网智能感知系统项目 技术服务协议</v>
      </c>
      <c r="E16" s="256" cm="1">
        <f t="array" aca="1" ref="E16" ca="1">_xlfn.XLOOKUP($A16&amp;$B16,'[1]产值及收款计划（2026）'!$A:$A&amp;'[1]产值及收款计划（2026）'!$B:$B,'[1]产值及收款计划（2026）'!E:E)</f>
        <v>430.65</v>
      </c>
      <c r="F16" s="256" cm="1">
        <f t="array" aca="1" ref="F16" ca="1">_xlfn.XLOOKUP($A16&amp;$B16,'[1]产值及收款计划（2026）'!$A:$A&amp;'[1]产值及收款计划（2026）'!$B:$B,'[1]产值及收款计划（2026）'!F:F)</f>
        <v>430.65</v>
      </c>
      <c r="G16" s="256" cm="1">
        <f t="array" aca="1" ref="G16" ca="1">_xlfn.XLOOKUP($A16&amp;$B16,'[1]产值及收款计划（2026）'!$A:$A&amp;'[1]产值及收款计划（2026）'!$B:$B,'[1]产值及收款计划（2026）'!G:G)</f>
        <v>0</v>
      </c>
      <c r="H16" s="256" cm="1">
        <f t="array" aca="1" ref="H16" ca="1">_xlfn.XLOOKUP($A16&amp;$B16,'[1]产值及收款计划（2026）'!$A:$A&amp;'[1]产值及收款计划（2026）'!$B:$B,'[1]产值及收款计划（2026）'!H:H)</f>
        <v>308.84249999999997</v>
      </c>
      <c r="I16" s="257" cm="1">
        <f t="array" aca="1" ref="I16" ca="1">_xlfn.XLOOKUP($A16&amp;$B16,'[1]产值及收款计划（2026）'!$A:$A&amp;'[1]产值及收款计划（2026）'!$B:$B,'[1]产值及收款计划（2026）'!I:I)</f>
        <v>0.71715430163705995</v>
      </c>
      <c r="J16" s="258" cm="1">
        <f t="array" aca="1" ref="J16" ca="1">_xlfn.XLOOKUP($A16&amp;$B16,'[1]产值及收款计划（2026）'!$A:$A&amp;'[1]产值及收款计划（2026）'!$B:$B,'[1]产值及收款计划（2026）'!J:J)</f>
        <v>0.06</v>
      </c>
      <c r="K16" s="256" cm="1">
        <f t="array" aca="1" ref="K16" ca="1">_xlfn.XLOOKUP($A16&amp;$B16,'[1]产值及收款计划（2026）'!$A:$A&amp;'[1]产值及收款计划（2026）'!$B:$B,'[1]产值及收款计划（2026）'!K:K)</f>
        <v>0</v>
      </c>
      <c r="L16" s="256" cm="1">
        <f t="array" aca="1" ref="L16" ca="1">_xlfn.XLOOKUP($A16&amp;$B16,'[1]产值及收款计划（2026）'!$A:$A&amp;'[1]产值及收款计划（2026）'!$B:$B,'[1]产值及收款计划（2026）'!L:L)</f>
        <v>0</v>
      </c>
      <c r="M16" s="256" t="str" cm="1">
        <f t="array" aca="1" ref="M16" ca="1">_xlfn.XLOOKUP($A16&amp;$B16,'[1]产值及收款计划（2026）'!$A:$A&amp;'[1]产值及收款计划（2026）'!$B:$B,'[1]产值及收款计划（2026）'!M:M)</f>
        <v>主导</v>
      </c>
      <c r="N16" s="256" t="str" cm="1">
        <f t="array" aca="1" ref="N16" ca="1">_xlfn.XLOOKUP($A16&amp;$B16,'[1]产值及收款计划（2026）'!$A:$A&amp;'[1]产值及收款计划（2026）'!$B:$B,'[1]产值及收款计划（2026）'!N:N)</f>
        <v>孔祥平团队</v>
      </c>
      <c r="O16" s="256" t="str" cm="1">
        <f t="array" aca="1" ref="O16" ca="1">_xlfn.XLOOKUP($A16&amp;$B16,'[1]产值及收款计划（2026）'!$A:$A&amp;'[1]产值及收款计划（2026）'!$B:$B,'[1]产值及收款计划（2026）'!O:O)</f>
        <v>韩晓军</v>
      </c>
      <c r="P16" s="255" t="str" cm="1">
        <f t="array" aca="1" ref="P16" ca="1">_xlfn.XLOOKUP($A16&amp;$B16,'[1]产值及收款计划（2026）'!$A:$A&amp;'[1]产值及收款计划（2026）'!$B:$B,'[1]产值及收款计划（2026）'!P:P)</f>
        <v>过往已完结</v>
      </c>
      <c r="Q16" s="256" cm="1">
        <f t="array" aca="1" ref="Q16" ca="1">_xlfn.XLOOKUP($A16&amp;$B16,'[1]产值及收款计划（2026）'!$A:$A&amp;'[1]产值及收款计划（2026）'!$B:$B,'[1]产值及收款计划（2026）'!Q:Q)</f>
        <v>0</v>
      </c>
      <c r="R16" s="256" cm="1">
        <f t="array" aca="1" ref="R16" ca="1">_xlfn.XLOOKUP($A16&amp;$B16,'[1]产值及收款计划（2026）'!$A:$A&amp;'[1]产值及收款计划（2026）'!$B:$B,'[1]产值及收款计划（2026）'!R:R)</f>
        <v>0</v>
      </c>
      <c r="S16" s="256" cm="1">
        <f t="array" aca="1" ref="S16" ca="1">_xlfn.XLOOKUP($A16&amp;$B16,'[1]产值及收款计划（2026）'!$A:$A&amp;'[1]产值及收款计划（2026）'!$B:$B,'[1]产值及收款计划（2026）'!S:S)</f>
        <v>0</v>
      </c>
      <c r="T16" s="256" cm="1">
        <f t="array" aca="1" ref="T16" ca="1">_xlfn.XLOOKUP($A16&amp;$B16,'[1]产值及收款计划（2026）'!$A:$A&amp;'[1]产值及收款计划（2026）'!$B:$B,'[1]产值及收款计划（2026）'!T:T)</f>
        <v>430.65</v>
      </c>
      <c r="U16" s="256" cm="1">
        <f t="array" aca="1" ref="U16" ca="1">_xlfn.XLOOKUP($A16&amp;$B16,'[1]产值及收款计划（2026）'!$A:$A&amp;'[1]产值及收款计划（2026）'!$B:$B,'[1]产值及收款计划（2026）'!U:U)</f>
        <v>0</v>
      </c>
      <c r="V16" s="256" cm="1">
        <f t="array" aca="1" ref="V16" ca="1">_xlfn.XLOOKUP($A16&amp;$B16,'[1]产值及收款计划（2026）'!$A:$A&amp;'[1]产值及收款计划（2026）'!$B:$B,'[1]产值及收款计划（2026）'!V:V)</f>
        <v>0</v>
      </c>
      <c r="W16" s="256" cm="1">
        <f t="array" aca="1" ref="W16" ca="1">_xlfn.XLOOKUP($A16&amp;$B16,'[1]产值及收款计划（2026）'!$A:$A&amp;'[1]产值及收款计划（2026）'!$B:$B,'[1]产值及收款计划（2026）'!W:W)</f>
        <v>0</v>
      </c>
      <c r="X16" s="256" cm="1">
        <f t="array" aca="1" ref="X16" ca="1">_xlfn.XLOOKUP($A16&amp;$B16,'[1]产值及收款计划（2026）'!$A:$A&amp;'[1]产值及收款计划（2026）'!$B:$B,'[1]产值及收款计划（2026）'!X:X)</f>
        <v>0</v>
      </c>
      <c r="Y16" s="256" cm="1">
        <f t="array" aca="1" ref="Y16" ca="1">_xlfn.XLOOKUP($A16&amp;$B16,'[1]产值及收款计划（2026）'!$A:$A&amp;'[1]产值及收款计划（2026）'!$B:$B,'[1]产值及收款计划（2026）'!Y:Y)</f>
        <v>0</v>
      </c>
      <c r="Z16" s="256" cm="1">
        <f t="array" aca="1" ref="Z16" ca="1">_xlfn.XLOOKUP($A16&amp;$B16,'[1]产值及收款计划（2026）'!$A:$A&amp;'[1]产值及收款计划（2026）'!$B:$B,'[1]产值及收款计划（2026）'!Z:Z)</f>
        <v>0</v>
      </c>
      <c r="AA16" s="256" cm="1">
        <f t="array" aca="1" ref="AA16" ca="1">_xlfn.XLOOKUP($A16&amp;$B16,'[1]产值及收款计划（2026）'!$A:$A&amp;'[1]产值及收款计划（2026）'!$B:$B,'[1]产值及收款计划（2026）'!AA:AA)</f>
        <v>0</v>
      </c>
      <c r="AB16" s="256" cm="1">
        <f t="array" aca="1" ref="AB16" ca="1">_xlfn.XLOOKUP($A16&amp;$B16,'[1]产值及收款计划（2026）'!$A:$A&amp;'[1]产值及收款计划（2026）'!$B:$B,'[1]产值及收款计划（2026）'!AB:AB)</f>
        <v>0</v>
      </c>
      <c r="AC16" s="256" cm="1">
        <f t="array" aca="1" ref="AC16" ca="1">_xlfn.XLOOKUP($A16&amp;$B16,'[1]产值及收款计划（2026）'!$A:$A&amp;'[1]产值及收款计划（2026）'!$B:$B,'[1]产值及收款计划（2026）'!AC:AC)</f>
        <v>0</v>
      </c>
      <c r="AD16" s="256" cm="1">
        <f t="array" aca="1" ref="AD16" ca="1">_xlfn.XLOOKUP($A16&amp;$B16,'[1]产值及收款计划（2026）'!$A:$A&amp;'[1]产值及收款计划（2026）'!$B:$B,'[1]产值及收款计划（2026）'!AD:AD)</f>
        <v>0</v>
      </c>
      <c r="AE16" s="256" cm="1">
        <f t="array" aca="1" ref="AE16" ca="1">_xlfn.XLOOKUP($A16&amp;$B16,'[1]产值及收款计划（2026）'!$A:$A&amp;'[1]产值及收款计划（2026）'!$B:$B,'[1]产值及收款计划（2026）'!AE:AE)</f>
        <v>0</v>
      </c>
      <c r="AF16" s="256" cm="1">
        <f t="array" aca="1" ref="AF16" ca="1">_xlfn.XLOOKUP($A16&amp;$B16,'[1]产值及收款计划（2026）'!$A:$A&amp;'[1]产值及收款计划（2026）'!$B:$B,'[1]产值及收款计划（2026）'!AF:AF)</f>
        <v>0</v>
      </c>
      <c r="AG16" s="256" cm="1">
        <f t="array" aca="1" ref="AG16" ca="1">_xlfn.XLOOKUP($A16&amp;$B16,'[1]产值及收款计划（2026）'!$A:$A&amp;'[1]产值及收款计划（2026）'!$B:$B,'[1]产值及收款计划（2026）'!AG:AG)</f>
        <v>0</v>
      </c>
      <c r="AH16" s="256" cm="1">
        <f t="array" aca="1" ref="AH16" ca="1">_xlfn.XLOOKUP($A16&amp;$B16,'[1]产值及收款计划（2026）'!$A:$A&amp;'[1]产值及收款计划（2026）'!$B:$B,'[1]产值及收款计划（2026）'!AH:AH)</f>
        <v>0</v>
      </c>
      <c r="AI16" s="256" cm="1">
        <f t="array" aca="1" ref="AI16" ca="1">_xlfn.XLOOKUP($A16&amp;$B16,'[1]产值及收款计划（2026）'!$A:$A&amp;'[1]产值及收款计划（2026）'!$B:$B,'[1]产值及收款计划（2026）'!AI:AI)</f>
        <v>0</v>
      </c>
      <c r="AJ16" s="256" cm="1">
        <f t="array" aca="1" ref="AJ16" ca="1">_xlfn.XLOOKUP($A16&amp;$B16,'[1]产值及收款计划（2026）'!$A:$A&amp;'[1]产值及收款计划（2026）'!$B:$B,'[1]产值及收款计划（2026）'!AJ:AJ)</f>
        <v>0</v>
      </c>
      <c r="AK16" s="256" cm="1">
        <f t="array" aca="1" ref="AK16" ca="1">_xlfn.XLOOKUP($A16&amp;$B16,'[1]产值及收款计划（2026）'!$A:$A&amp;'[1]产值及收款计划（2026）'!$B:$B,'[1]产值及收款计划（2026）'!AK:AK)</f>
        <v>0</v>
      </c>
      <c r="AL16" s="256" cm="1">
        <f t="array" aca="1" ref="AL16" ca="1">_xlfn.XLOOKUP($A16&amp;$B16,'[1]产值及收款计划（2026）'!$A:$A&amp;'[1]产值及收款计划（2026）'!$B:$B,'[1]产值及收款计划（2026）'!AL:AL)</f>
        <v>0</v>
      </c>
      <c r="AM16" s="263" t="e" cm="1">
        <f t="array" aca="1" ref="AM16" ca="1">_xlfn.LET(_xlpm.勾选月份状态数组,TRANSPOSE('PPT(12-15页）-TOP10'!$A$3:$A$14),_xlpm.选择数据区,IF('PPT(12-15页）-TOP10'!$E$3="收款",$BA16:$BL16,$AA16:$AL16),SUM(_xlfn._xlws.FILTER(_xlpm.选择数据区,_xlpm.勾选月份状态数组,"")))</f>
        <v>#NAME?</v>
      </c>
      <c r="AN16" s="256" t="e" cm="1">
        <f t="array" aca="1" ref="AN16" ca="1">_xlfn.LET(_xlpm.勾选月份状态数组,TRANSPOSE('PPT(12-15页）-TOP10'!$A$3:$A$14),_xlpm.选择数据区,IF('PPT(12-15页）-TOP10'!$E$3="收款",$DA16:$DL16,$CA16:$CL16),SUM(_xlfn._xlws.FILTER(_xlpm.选择数据区,_xlpm.勾选月份状态数组,"")))</f>
        <v>#NAME?</v>
      </c>
      <c r="AO16" s="256">
        <f ca="1">SUM(CA16:CC16)+SUM(AD16:AL16)</f>
        <v>0</v>
      </c>
      <c r="AP16" s="256"/>
      <c r="AQ16" s="256"/>
      <c r="AR16" s="256"/>
      <c r="AS16" s="256" cm="1">
        <f t="array" aca="1" ref="AS16" ca="1">_xlfn.XLOOKUP($A16&amp;$B16,'[1]产值及收款计划（2026）'!$A:$A&amp;'[1]产值及收款计划（2026）'!$B:$B,'[1]产值及收款计划（2026）'!AS:AS)</f>
        <v>0</v>
      </c>
      <c r="AT16" s="256" cm="1">
        <f t="array" aca="1" ref="AT16" ca="1">_xlfn.XLOOKUP($A16&amp;$B16,'[1]产值及收款计划（2026）'!$A:$A&amp;'[1]产值及收款计划（2026）'!$B:$B,'[1]产值及收款计划（2026）'!AT:AT)</f>
        <v>0</v>
      </c>
      <c r="AU16" s="256" cm="1">
        <f t="array" aca="1" ref="AU16" ca="1">_xlfn.XLOOKUP($A16&amp;$B16,'[1]产值及收款计划（2026）'!$A:$A&amp;'[1]产值及收款计划（2026）'!$B:$B,'[1]产值及收款计划（2026）'!AU:AU)</f>
        <v>0</v>
      </c>
      <c r="AV16" s="256" cm="1">
        <f t="array" aca="1" ref="AV16" ca="1">_xlfn.XLOOKUP($A16&amp;$B16,'[1]产值及收款计划（2026）'!$A:$A&amp;'[1]产值及收款计划（2026）'!$B:$B,'[1]产值及收款计划（2026）'!AV:AV)</f>
        <v>0</v>
      </c>
      <c r="AW16" s="256" cm="1">
        <f t="array" aca="1" ref="AW16" ca="1">_xlfn.XLOOKUP($A16&amp;$B16,'[1]产值及收款计划（2026）'!$A:$A&amp;'[1]产值及收款计划（2026）'!$B:$B,'[1]产值及收款计划（2026）'!AW:AW)</f>
        <v>346.22115000000002</v>
      </c>
      <c r="AX16" s="256" cm="1">
        <f t="array" aca="1" ref="AX16" ca="1">_xlfn.XLOOKUP($A16&amp;$B16,'[1]产值及收款计划（2026）'!$A:$A&amp;'[1]产值及收款计划（2026）'!$B:$B,'[1]产值及收款计划（2026）'!AX:AX)</f>
        <v>0</v>
      </c>
      <c r="AY16" s="256" cm="1">
        <f t="array" aca="1" ref="AY16" ca="1">_xlfn.XLOOKUP($A16&amp;$B16,'[1]产值及收款计划（2026）'!$A:$A&amp;'[1]产值及收款计划（2026）'!$B:$B,'[1]产值及收款计划（2026）'!AY:AY)</f>
        <v>84.428849999999997</v>
      </c>
      <c r="AZ16" s="256" cm="1">
        <f t="array" aca="1" ref="AZ16" ca="1">_xlfn.XLOOKUP($A16&amp;$B16,'[1]产值及收款计划（2026）'!$A:$A&amp;'[1]产值及收款计划（2026）'!$B:$B,'[1]产值及收款计划（2026）'!AZ:AZ)</f>
        <v>84.428849999999997</v>
      </c>
      <c r="BA16" s="266" cm="1">
        <f t="array" aca="1" ref="BA16" ca="1">_xlfn.XLOOKUP($A16&amp;$B16,'[1]产值及收款计划（2026）'!$A:$A&amp;'[1]产值及收款计划（2026）'!$B:$B,'[1]产值及收款计划（2026）'!BA:BA)</f>
        <v>0</v>
      </c>
      <c r="BB16" s="266" cm="1">
        <f t="array" aca="1" ref="BB16" ca="1">_xlfn.XLOOKUP($A16&amp;$B16,'[1]产值及收款计划（2026）'!$A:$A&amp;'[1]产值及收款计划（2026）'!$B:$B,'[1]产值及收款计划（2026）'!BB:BB)</f>
        <v>0</v>
      </c>
      <c r="BC16" s="266" cm="1">
        <f t="array" aca="1" ref="BC16" ca="1">_xlfn.XLOOKUP($A16&amp;$B16,'[1]产值及收款计划（2026）'!$A:$A&amp;'[1]产值及收款计划（2026）'!$B:$B,'[1]产值及收款计划（2026）'!BC:BC)</f>
        <v>0</v>
      </c>
      <c r="BD16" s="256" cm="1">
        <f t="array" aca="1" ref="BD16" ca="1">_xlfn.XLOOKUP($A16&amp;$B16,'[1]产值及收款计划（2026）'!$A:$A&amp;'[1]产值及收款计划（2026）'!$B:$B,'[1]产值及收款计划（2026）'!BD:BD)</f>
        <v>0</v>
      </c>
      <c r="BE16" s="256" cm="1">
        <f t="array" aca="1" ref="BE16" ca="1">_xlfn.XLOOKUP($A16&amp;$B16,'[1]产值及收款计划（2026）'!$A:$A&amp;'[1]产值及收款计划（2026）'!$B:$B,'[1]产值及收款计划（2026）'!BE:BE)</f>
        <v>0</v>
      </c>
      <c r="BF16" s="256" cm="1">
        <f t="array" aca="1" ref="BF16" ca="1">_xlfn.XLOOKUP($A16&amp;$B16,'[1]产值及收款计划（2026）'!$A:$A&amp;'[1]产值及收款计划（2026）'!$B:$B,'[1]产值及收款计划（2026）'!BF:BF)</f>
        <v>0</v>
      </c>
      <c r="BG16" s="256" cm="1">
        <f t="array" aca="1" ref="BG16" ca="1">_xlfn.XLOOKUP($A16&amp;$B16,'[1]产值及收款计划（2026）'!$A:$A&amp;'[1]产值及收款计划（2026）'!$B:$B,'[1]产值及收款计划（2026）'!BG:BG)</f>
        <v>0</v>
      </c>
      <c r="BH16" s="256" cm="1">
        <f t="array" aca="1" ref="BH16" ca="1">_xlfn.XLOOKUP($A16&amp;$B16,'[1]产值及收款计划（2026）'!$A:$A&amp;'[1]产值及收款计划（2026）'!$B:$B,'[1]产值及收款计划（2026）'!BH:BH)</f>
        <v>0</v>
      </c>
      <c r="BI16" s="256" cm="1">
        <f t="array" aca="1" ref="BI16" ca="1">_xlfn.XLOOKUP($A16&amp;$B16,'[1]产值及收款计划（2026）'!$A:$A&amp;'[1]产值及收款计划（2026）'!$B:$B,'[1]产值及收款计划（2026）'!BI:BI)</f>
        <v>0</v>
      </c>
      <c r="BJ16" s="256" cm="1">
        <f t="array" aca="1" ref="BJ16" ca="1">_xlfn.XLOOKUP($A16&amp;$B16,'[1]产值及收款计划（2026）'!$A:$A&amp;'[1]产值及收款计划（2026）'!$B:$B,'[1]产值及收款计划（2026）'!BJ:BJ)</f>
        <v>0</v>
      </c>
      <c r="BK16" s="256" cm="1">
        <f t="array" aca="1" ref="BK16" ca="1">_xlfn.XLOOKUP($A16&amp;$B16,'[1]产值及收款计划（2026）'!$A:$A&amp;'[1]产值及收款计划（2026）'!$B:$B,'[1]产值及收款计划（2026）'!BK:BK)</f>
        <v>0</v>
      </c>
      <c r="BL16" s="256" cm="1">
        <f t="array" aca="1" ref="BL16" ca="1">_xlfn.XLOOKUP($A16&amp;$B16,'[1]产值及收款计划（2026）'!$A:$A&amp;'[1]产值及收款计划（2026）'!$B:$B,'[1]产值及收款计划（2026）'!BL:BL)</f>
        <v>0</v>
      </c>
      <c r="BM16" s="256"/>
      <c r="BN16" s="256"/>
      <c r="BO16" s="256"/>
      <c r="BP16" s="256"/>
      <c r="BQ16" s="255" cm="1">
        <f t="array" aca="1" ref="BQ16" ca="1">_xlfn.XLOOKUP($A16&amp;$B16,'[1]产值及收款计划（2026）'!$A:$A&amp;'[1]产值及收款计划（2026）'!$B:$B,'[1]产值及收款计划（2026）'!BQ:BQ)</f>
        <v>0</v>
      </c>
      <c r="BR16" s="256" cm="1">
        <f t="array" aca="1" ref="BR16" ca="1">_xlfn.XLOOKUP($A16&amp;$B16,'[1]产值及收款计划（2026）'!$A:$A&amp;'[1]产值及收款计划（2026）'!$B:$B,'[1]产值及收款计划（2026）'!BR:BR)</f>
        <v>0</v>
      </c>
      <c r="CA16" s="256" cm="1">
        <f t="array" aca="1" ref="CA16" ca="1">_xlfn.XLOOKUP($A16&amp;$B16,'[1]产值及收款计划（2026）'!$A:$A&amp;'[1]产值及收款计划（2026）'!$B:$B,'[1]产值及收款计划（2026）'!CA:CA)</f>
        <v>0</v>
      </c>
      <c r="CB16" s="256" cm="1">
        <f t="array" aca="1" ref="CB16" ca="1">_xlfn.XLOOKUP($A16&amp;$B16,'[1]产值及收款计划（2026）'!$A:$A&amp;'[1]产值及收款计划（2026）'!$B:$B,'[1]产值及收款计划（2026）'!CB:CB)</f>
        <v>0</v>
      </c>
      <c r="CC16" s="256" cm="1">
        <f t="array" aca="1" ref="CC16" ca="1">_xlfn.XLOOKUP($A16&amp;$B16,'[1]产值及收款计划（2026）'!$A:$A&amp;'[1]产值及收款计划（2026）'!$B:$B,'[1]产值及收款计划（2026）'!CC:CC)</f>
        <v>0</v>
      </c>
      <c r="CD16" s="256" cm="1">
        <f t="array" aca="1" ref="CD16" ca="1">_xlfn.XLOOKUP($A16&amp;$B16,'[1]产值及收款计划（2026）'!$A:$A&amp;'[1]产值及收款计划（2026）'!$B:$B,'[1]产值及收款计划（2026）'!CD:CD)</f>
        <v>0</v>
      </c>
      <c r="CE16" s="256" cm="1">
        <f t="array" aca="1" ref="CE16" ca="1">_xlfn.XLOOKUP($A16&amp;$B16,'[1]产值及收款计划（2026）'!$A:$A&amp;'[1]产值及收款计划（2026）'!$B:$B,'[1]产值及收款计划（2026）'!CE:CE)</f>
        <v>0</v>
      </c>
      <c r="CF16" s="256" cm="1">
        <f t="array" aca="1" ref="CF16" ca="1">_xlfn.XLOOKUP($A16&amp;$B16,'[1]产值及收款计划（2026）'!$A:$A&amp;'[1]产值及收款计划（2026）'!$B:$B,'[1]产值及收款计划（2026）'!CF:CF)</f>
        <v>0</v>
      </c>
      <c r="CG16" s="256" cm="1">
        <f t="array" aca="1" ref="CG16" ca="1">_xlfn.XLOOKUP($A16&amp;$B16,'[1]产值及收款计划（2026）'!$A:$A&amp;'[1]产值及收款计划（2026）'!$B:$B,'[1]产值及收款计划（2026）'!CG:CG)</f>
        <v>0</v>
      </c>
      <c r="CH16" s="256" cm="1">
        <f t="array" aca="1" ref="CH16" ca="1">_xlfn.XLOOKUP($A16&amp;$B16,'[1]产值及收款计划（2026）'!$A:$A&amp;'[1]产值及收款计划（2026）'!$B:$B,'[1]产值及收款计划（2026）'!CH:CH)</f>
        <v>0</v>
      </c>
      <c r="CI16" s="256" cm="1">
        <f t="array" aca="1" ref="CI16" ca="1">_xlfn.XLOOKUP($A16&amp;$B16,'[1]产值及收款计划（2026）'!$A:$A&amp;'[1]产值及收款计划（2026）'!$B:$B,'[1]产值及收款计划（2026）'!CI:CI)</f>
        <v>0</v>
      </c>
      <c r="CJ16" s="256" cm="1">
        <f t="array" aca="1" ref="CJ16" ca="1">_xlfn.XLOOKUP($A16&amp;$B16,'[1]产值及收款计划（2026）'!$A:$A&amp;'[1]产值及收款计划（2026）'!$B:$B,'[1]产值及收款计划（2026）'!CJ:CJ)</f>
        <v>0</v>
      </c>
      <c r="CK16" s="256" cm="1">
        <f t="array" aca="1" ref="CK16" ca="1">_xlfn.XLOOKUP($A16&amp;$B16,'[1]产值及收款计划（2026）'!$A:$A&amp;'[1]产值及收款计划（2026）'!$B:$B,'[1]产值及收款计划（2026）'!CK:CK)</f>
        <v>0</v>
      </c>
      <c r="CL16" s="256" cm="1">
        <f t="array" aca="1" ref="CL16" ca="1">_xlfn.XLOOKUP($A16&amp;$B16,'[1]产值及收款计划（2026）'!$A:$A&amp;'[1]产值及收款计划（2026）'!$B:$B,'[1]产值及收款计划（2026）'!CL:CL)</f>
        <v>0</v>
      </c>
      <c r="DA16" s="256" cm="1">
        <f t="array" aca="1" ref="DA16" ca="1">_xlfn.XLOOKUP($A16&amp;$B16,'[1]产值及收款计划（2026）'!$A:$A&amp;'[1]产值及收款计划（2026）'!$B:$B,'[1]产值及收款计划（2026）'!DA:DA)</f>
        <v>0</v>
      </c>
      <c r="DB16" s="256" cm="1">
        <f t="array" aca="1" ref="DB16" ca="1">_xlfn.XLOOKUP($A16&amp;$B16,'[1]产值及收款计划（2026）'!$A:$A&amp;'[1]产值及收款计划（2026）'!$B:$B,'[1]产值及收款计划（2026）'!DB:DB)</f>
        <v>0</v>
      </c>
      <c r="DC16" s="256" cm="1">
        <f t="array" aca="1" ref="DC16" ca="1">_xlfn.XLOOKUP($A16&amp;$B16,'[1]产值及收款计划（2026）'!$A:$A&amp;'[1]产值及收款计划（2026）'!$B:$B,'[1]产值及收款计划（2026）'!DC:DC)</f>
        <v>0</v>
      </c>
      <c r="DD16" s="256" cm="1">
        <f t="array" aca="1" ref="DD16" ca="1">_xlfn.XLOOKUP($A16&amp;$B16,'[1]产值及收款计划（2026）'!$A:$A&amp;'[1]产值及收款计划（2026）'!$B:$B,'[1]产值及收款计划（2026）'!DD:DD)</f>
        <v>0</v>
      </c>
      <c r="DE16" s="256" cm="1">
        <f t="array" aca="1" ref="DE16" ca="1">_xlfn.XLOOKUP($A16&amp;$B16,'[1]产值及收款计划（2026）'!$A:$A&amp;'[1]产值及收款计划（2026）'!$B:$B,'[1]产值及收款计划（2026）'!DE:DE)</f>
        <v>0</v>
      </c>
      <c r="DF16" s="256" cm="1">
        <f t="array" aca="1" ref="DF16" ca="1">_xlfn.XLOOKUP($A16&amp;$B16,'[1]产值及收款计划（2026）'!$A:$A&amp;'[1]产值及收款计划（2026）'!$B:$B,'[1]产值及收款计划（2026）'!DF:DF)</f>
        <v>0</v>
      </c>
      <c r="DG16" s="256" cm="1">
        <f t="array" aca="1" ref="DG16" ca="1">_xlfn.XLOOKUP($A16&amp;$B16,'[1]产值及收款计划（2026）'!$A:$A&amp;'[1]产值及收款计划（2026）'!$B:$B,'[1]产值及收款计划（2026）'!DG:DG)</f>
        <v>0</v>
      </c>
      <c r="DH16" s="256" cm="1">
        <f t="array" aca="1" ref="DH16" ca="1">_xlfn.XLOOKUP($A16&amp;$B16,'[1]产值及收款计划（2026）'!$A:$A&amp;'[1]产值及收款计划（2026）'!$B:$B,'[1]产值及收款计划（2026）'!DH:DH)</f>
        <v>0</v>
      </c>
      <c r="DI16" s="256" cm="1">
        <f t="array" aca="1" ref="DI16" ca="1">_xlfn.XLOOKUP($A16&amp;$B16,'[1]产值及收款计划（2026）'!$A:$A&amp;'[1]产值及收款计划（2026）'!$B:$B,'[1]产值及收款计划（2026）'!DI:DI)</f>
        <v>0</v>
      </c>
      <c r="DJ16" s="256" cm="1">
        <f t="array" aca="1" ref="DJ16" ca="1">_xlfn.XLOOKUP($A16&amp;$B16,'[1]产值及收款计划（2026）'!$A:$A&amp;'[1]产值及收款计划（2026）'!$B:$B,'[1]产值及收款计划（2026）'!DJ:DJ)</f>
        <v>0</v>
      </c>
      <c r="DK16" s="256" cm="1">
        <f t="array" aca="1" ref="DK16" ca="1">_xlfn.XLOOKUP($A16&amp;$B16,'[1]产值及收款计划（2026）'!$A:$A&amp;'[1]产值及收款计划（2026）'!$B:$B,'[1]产值及收款计划（2026）'!DK:DK)</f>
        <v>0</v>
      </c>
      <c r="DL16" s="256" cm="1">
        <f t="array" aca="1" ref="DL16" ca="1">_xlfn.XLOOKUP($A16&amp;$B16,'[1]产值及收款计划（2026）'!$A:$A&amp;'[1]产值及收款计划（2026）'!$B:$B,'[1]产值及收款计划（2026）'!DL:DL)</f>
        <v>0</v>
      </c>
      <c r="DM16" s="264"/>
      <c r="DN16" s="250"/>
    </row>
    <row r="17" spans="1:118" ht="20.25" x14ac:dyDescent="0.15">
      <c r="A17" s="254">
        <f t="shared" ca="1" si="8"/>
        <v>13</v>
      </c>
      <c r="B17" s="254" t="s">
        <v>25</v>
      </c>
      <c r="C17" s="255" t="str" cm="1">
        <f t="array" aca="1" ref="C17" ca="1">_xlfn.XLOOKUP($A17&amp;$B17,'[1]产值及收款计划（2026）'!$A:$A&amp;'[1]产值及收款计划（2026）'!$B:$B,'[1]产值及收款计划（2026）'!C:C)</f>
        <v>ZHT2021121000146</v>
      </c>
      <c r="D17" s="255" t="str" cm="1">
        <f t="array" aca="1" ref="D17" ca="1">_xlfn.XLOOKUP($A17&amp;$B17,'[1]产值及收款计划（2026）'!$A:$A&amp;'[1]产值及收款计划（2026）'!$B:$B,'[1]产值及收款计划（2026）'!D:D)</f>
        <v>秀洲区污水管网智能感知系统项目</v>
      </c>
      <c r="E17" s="256" cm="1">
        <f t="array" aca="1" ref="E17" ca="1">_xlfn.XLOOKUP($A17&amp;$B17,'[1]产值及收款计划（2026）'!$A:$A&amp;'[1]产值及收款计划（2026）'!$B:$B,'[1]产值及收款计划（2026）'!E:E)</f>
        <v>361.69</v>
      </c>
      <c r="F17" s="256" cm="1">
        <f t="array" aca="1" ref="F17" ca="1">_xlfn.XLOOKUP($A17&amp;$B17,'[1]产值及收款计划（2026）'!$A:$A&amp;'[1]产值及收款计划（2026）'!$B:$B,'[1]产值及收款计划（2026）'!F:F)</f>
        <v>361.69</v>
      </c>
      <c r="G17" s="256" cm="1">
        <f t="array" aca="1" ref="G17" ca="1">_xlfn.XLOOKUP($A17&amp;$B17,'[1]产值及收款计划（2026）'!$A:$A&amp;'[1]产值及收款计划（2026）'!$B:$B,'[1]产值及收款计划（2026）'!G:G)</f>
        <v>0</v>
      </c>
      <c r="H17" s="256" cm="1">
        <f t="array" aca="1" ref="H17" ca="1">_xlfn.XLOOKUP($A17&amp;$B17,'[1]产值及收款计划（2026）'!$A:$A&amp;'[1]产值及收款计划（2026）'!$B:$B,'[1]产值及收款计划（2026）'!H:H)</f>
        <v>261.69</v>
      </c>
      <c r="I17" s="257" cm="1">
        <f t="array" aca="1" ref="I17" ca="1">_xlfn.XLOOKUP($A17&amp;$B17,'[1]产值及收款计划（2026）'!$A:$A&amp;'[1]产值及收款计划（2026）'!$B:$B,'[1]产值及收款计划（2026）'!I:I)</f>
        <v>0.72352014155768796</v>
      </c>
      <c r="J17" s="258" cm="1">
        <f t="array" aca="1" ref="J17" ca="1">_xlfn.XLOOKUP($A17&amp;$B17,'[1]产值及收款计划（2026）'!$A:$A&amp;'[1]产值及收款计划（2026）'!$B:$B,'[1]产值及收款计划（2026）'!J:J)</f>
        <v>0.06</v>
      </c>
      <c r="K17" s="256" cm="1">
        <f t="array" aca="1" ref="K17" ca="1">_xlfn.XLOOKUP($A17&amp;$B17,'[1]产值及收款计划（2026）'!$A:$A&amp;'[1]产值及收款计划（2026）'!$B:$B,'[1]产值及收款计划（2026）'!K:K)</f>
        <v>0</v>
      </c>
      <c r="L17" s="256" cm="1">
        <f t="array" aca="1" ref="L17" ca="1">_xlfn.XLOOKUP($A17&amp;$B17,'[1]产值及收款计划（2026）'!$A:$A&amp;'[1]产值及收款计划（2026）'!$B:$B,'[1]产值及收款计划（2026）'!L:L)</f>
        <v>0</v>
      </c>
      <c r="M17" s="256" t="str" cm="1">
        <f t="array" aca="1" ref="M17" ca="1">_xlfn.XLOOKUP($A17&amp;$B17,'[1]产值及收款计划（2026）'!$A:$A&amp;'[1]产值及收款计划（2026）'!$B:$B,'[1]产值及收款计划（2026）'!M:M)</f>
        <v>主导</v>
      </c>
      <c r="N17" s="256" t="str" cm="1">
        <f t="array" aca="1" ref="N17" ca="1">_xlfn.XLOOKUP($A17&amp;$B17,'[1]产值及收款计划（2026）'!$A:$A&amp;'[1]产值及收款计划（2026）'!$B:$B,'[1]产值及收款计划（2026）'!N:N)</f>
        <v>孔祥平团队</v>
      </c>
      <c r="O17" s="256" t="str" cm="1">
        <f t="array" aca="1" ref="O17" ca="1">_xlfn.XLOOKUP($A17&amp;$B17,'[1]产值及收款计划（2026）'!$A:$A&amp;'[1]产值及收款计划（2026）'!$B:$B,'[1]产值及收款计划（2026）'!O:O)</f>
        <v>韩晓军</v>
      </c>
      <c r="P17" s="255" t="str" cm="1">
        <f t="array" aca="1" ref="P17" ca="1">_xlfn.XLOOKUP($A17&amp;$B17,'[1]产值及收款计划（2026）'!$A:$A&amp;'[1]产值及收款计划（2026）'!$B:$B,'[1]产值及收款计划（2026）'!P:P)</f>
        <v>过往已完结</v>
      </c>
      <c r="Q17" s="256" cm="1">
        <f t="array" aca="1" ref="Q17" ca="1">_xlfn.XLOOKUP($A17&amp;$B17,'[1]产值及收款计划（2026）'!$A:$A&amp;'[1]产值及收款计划（2026）'!$B:$B,'[1]产值及收款计划（2026）'!Q:Q)</f>
        <v>0</v>
      </c>
      <c r="R17" s="256" cm="1">
        <f t="array" aca="1" ref="R17" ca="1">_xlfn.XLOOKUP($A17&amp;$B17,'[1]产值及收款计划（2026）'!$A:$A&amp;'[1]产值及收款计划（2026）'!$B:$B,'[1]产值及收款计划（2026）'!R:R)</f>
        <v>0</v>
      </c>
      <c r="S17" s="256" cm="1">
        <f t="array" aca="1" ref="S17" ca="1">_xlfn.XLOOKUP($A17&amp;$B17,'[1]产值及收款计划（2026）'!$A:$A&amp;'[1]产值及收款计划（2026）'!$B:$B,'[1]产值及收款计划（2026）'!S:S)</f>
        <v>0</v>
      </c>
      <c r="T17" s="256" cm="1">
        <f t="array" aca="1" ref="T17" ca="1">_xlfn.XLOOKUP($A17&amp;$B17,'[1]产值及收款计划（2026）'!$A:$A&amp;'[1]产值及收款计划（2026）'!$B:$B,'[1]产值及收款计划（2026）'!T:T)</f>
        <v>361.69</v>
      </c>
      <c r="U17" s="256" cm="1">
        <f t="array" aca="1" ref="U17" ca="1">_xlfn.XLOOKUP($A17&amp;$B17,'[1]产值及收款计划（2026）'!$A:$A&amp;'[1]产值及收款计划（2026）'!$B:$B,'[1]产值及收款计划（2026）'!U:U)</f>
        <v>0</v>
      </c>
      <c r="V17" s="256" cm="1">
        <f t="array" aca="1" ref="V17" ca="1">_xlfn.XLOOKUP($A17&amp;$B17,'[1]产值及收款计划（2026）'!$A:$A&amp;'[1]产值及收款计划（2026）'!$B:$B,'[1]产值及收款计划（2026）'!V:V)</f>
        <v>0</v>
      </c>
      <c r="W17" s="256" cm="1">
        <f t="array" aca="1" ref="W17" ca="1">_xlfn.XLOOKUP($A17&amp;$B17,'[1]产值及收款计划（2026）'!$A:$A&amp;'[1]产值及收款计划（2026）'!$B:$B,'[1]产值及收款计划（2026）'!W:W)</f>
        <v>0</v>
      </c>
      <c r="X17" s="256" cm="1">
        <f t="array" aca="1" ref="X17" ca="1">_xlfn.XLOOKUP($A17&amp;$B17,'[1]产值及收款计划（2026）'!$A:$A&amp;'[1]产值及收款计划（2026）'!$B:$B,'[1]产值及收款计划（2026）'!X:X)</f>
        <v>0</v>
      </c>
      <c r="Y17" s="256" cm="1">
        <f t="array" aca="1" ref="Y17" ca="1">_xlfn.XLOOKUP($A17&amp;$B17,'[1]产值及收款计划（2026）'!$A:$A&amp;'[1]产值及收款计划（2026）'!$B:$B,'[1]产值及收款计划（2026）'!Y:Y)</f>
        <v>0</v>
      </c>
      <c r="Z17" s="256" cm="1">
        <f t="array" aca="1" ref="Z17" ca="1">_xlfn.XLOOKUP($A17&amp;$B17,'[1]产值及收款计划（2026）'!$A:$A&amp;'[1]产值及收款计划（2026）'!$B:$B,'[1]产值及收款计划（2026）'!Z:Z)</f>
        <v>0</v>
      </c>
      <c r="AA17" s="256" cm="1">
        <f t="array" aca="1" ref="AA17" ca="1">_xlfn.XLOOKUP($A17&amp;$B17,'[1]产值及收款计划（2026）'!$A:$A&amp;'[1]产值及收款计划（2026）'!$B:$B,'[1]产值及收款计划（2026）'!AA:AA)</f>
        <v>0</v>
      </c>
      <c r="AB17" s="256" cm="1">
        <f t="array" aca="1" ref="AB17" ca="1">_xlfn.XLOOKUP($A17&amp;$B17,'[1]产值及收款计划（2026）'!$A:$A&amp;'[1]产值及收款计划（2026）'!$B:$B,'[1]产值及收款计划（2026）'!AB:AB)</f>
        <v>0</v>
      </c>
      <c r="AC17" s="256" cm="1">
        <f t="array" aca="1" ref="AC17" ca="1">_xlfn.XLOOKUP($A17&amp;$B17,'[1]产值及收款计划（2026）'!$A:$A&amp;'[1]产值及收款计划（2026）'!$B:$B,'[1]产值及收款计划（2026）'!AC:AC)</f>
        <v>0</v>
      </c>
      <c r="AD17" s="256" cm="1">
        <f t="array" aca="1" ref="AD17" ca="1">_xlfn.XLOOKUP($A17&amp;$B17,'[1]产值及收款计划（2026）'!$A:$A&amp;'[1]产值及收款计划（2026）'!$B:$B,'[1]产值及收款计划（2026）'!AD:AD)</f>
        <v>0</v>
      </c>
      <c r="AE17" s="256" cm="1">
        <f t="array" aca="1" ref="AE17" ca="1">_xlfn.XLOOKUP($A17&amp;$B17,'[1]产值及收款计划（2026）'!$A:$A&amp;'[1]产值及收款计划（2026）'!$B:$B,'[1]产值及收款计划（2026）'!AE:AE)</f>
        <v>0</v>
      </c>
      <c r="AF17" s="256" cm="1">
        <f t="array" aca="1" ref="AF17" ca="1">_xlfn.XLOOKUP($A17&amp;$B17,'[1]产值及收款计划（2026）'!$A:$A&amp;'[1]产值及收款计划（2026）'!$B:$B,'[1]产值及收款计划（2026）'!AF:AF)</f>
        <v>0</v>
      </c>
      <c r="AG17" s="256" cm="1">
        <f t="array" aca="1" ref="AG17" ca="1">_xlfn.XLOOKUP($A17&amp;$B17,'[1]产值及收款计划（2026）'!$A:$A&amp;'[1]产值及收款计划（2026）'!$B:$B,'[1]产值及收款计划（2026）'!AG:AG)</f>
        <v>0</v>
      </c>
      <c r="AH17" s="256" cm="1">
        <f t="array" aca="1" ref="AH17" ca="1">_xlfn.XLOOKUP($A17&amp;$B17,'[1]产值及收款计划（2026）'!$A:$A&amp;'[1]产值及收款计划（2026）'!$B:$B,'[1]产值及收款计划（2026）'!AH:AH)</f>
        <v>0</v>
      </c>
      <c r="AI17" s="256" cm="1">
        <f t="array" aca="1" ref="AI17" ca="1">_xlfn.XLOOKUP($A17&amp;$B17,'[1]产值及收款计划（2026）'!$A:$A&amp;'[1]产值及收款计划（2026）'!$B:$B,'[1]产值及收款计划（2026）'!AI:AI)</f>
        <v>0</v>
      </c>
      <c r="AJ17" s="256" cm="1">
        <f t="array" aca="1" ref="AJ17" ca="1">_xlfn.XLOOKUP($A17&amp;$B17,'[1]产值及收款计划（2026）'!$A:$A&amp;'[1]产值及收款计划（2026）'!$B:$B,'[1]产值及收款计划（2026）'!AJ:AJ)</f>
        <v>0</v>
      </c>
      <c r="AK17" s="256" cm="1">
        <f t="array" aca="1" ref="AK17" ca="1">_xlfn.XLOOKUP($A17&amp;$B17,'[1]产值及收款计划（2026）'!$A:$A&amp;'[1]产值及收款计划（2026）'!$B:$B,'[1]产值及收款计划（2026）'!AK:AK)</f>
        <v>0</v>
      </c>
      <c r="AL17" s="256" cm="1">
        <f t="array" aca="1" ref="AL17" ca="1">_xlfn.XLOOKUP($A17&amp;$B17,'[1]产值及收款计划（2026）'!$A:$A&amp;'[1]产值及收款计划（2026）'!$B:$B,'[1]产值及收款计划（2026）'!AL:AL)</f>
        <v>0</v>
      </c>
      <c r="AM17" s="263" t="e" cm="1">
        <f t="array" aca="1" ref="AM17" ca="1">_xlfn.LET(_xlpm.勾选月份状态数组,TRANSPOSE('PPT(12-15页）-TOP10'!$A$3:$A$14),_xlpm.选择数据区,IF('PPT(12-15页）-TOP10'!$E$3="收款",$BA17:$BL17,$AA17:$AL17),SUM(_xlfn._xlws.FILTER(_xlpm.选择数据区,_xlpm.勾选月份状态数组,"")))</f>
        <v>#NAME?</v>
      </c>
      <c r="AN17" s="256" t="e" cm="1">
        <f t="array" aca="1" ref="AN17" ca="1">_xlfn.LET(_xlpm.勾选月份状态数组,TRANSPOSE('PPT(12-15页）-TOP10'!$A$3:$A$14),_xlpm.选择数据区,IF('PPT(12-15页）-TOP10'!$E$3="收款",$DA17:$DL17,$CA17:$CL17),SUM(_xlfn._xlws.FILTER(_xlpm.选择数据区,_xlpm.勾选月份状态数组,"")))</f>
        <v>#NAME?</v>
      </c>
      <c r="AO17" s="256">
        <f ca="1">SUM(CA17:CC17)+SUM(AD17:AL17)</f>
        <v>0</v>
      </c>
      <c r="AP17" s="256"/>
      <c r="AQ17" s="256"/>
      <c r="AR17" s="256"/>
      <c r="AS17" s="256" cm="1">
        <f t="array" aca="1" ref="AS17" ca="1">_xlfn.XLOOKUP($A17&amp;$B17,'[1]产值及收款计划（2026）'!$A:$A&amp;'[1]产值及收款计划（2026）'!$B:$B,'[1]产值及收款计划（2026）'!AS:AS)</f>
        <v>0</v>
      </c>
      <c r="AT17" s="256" cm="1">
        <f t="array" aca="1" ref="AT17" ca="1">_xlfn.XLOOKUP($A17&amp;$B17,'[1]产值及收款计划（2026）'!$A:$A&amp;'[1]产值及收款计划（2026）'!$B:$B,'[1]产值及收款计划（2026）'!AT:AT)</f>
        <v>0</v>
      </c>
      <c r="AU17" s="256" cm="1">
        <f t="array" aca="1" ref="AU17" ca="1">_xlfn.XLOOKUP($A17&amp;$B17,'[1]产值及收款计划（2026）'!$A:$A&amp;'[1]产值及收款计划（2026）'!$B:$B,'[1]产值及收款计划（2026）'!AU:AU)</f>
        <v>0</v>
      </c>
      <c r="AV17" s="256" cm="1">
        <f t="array" aca="1" ref="AV17" ca="1">_xlfn.XLOOKUP($A17&amp;$B17,'[1]产值及收款计划（2026）'!$A:$A&amp;'[1]产值及收款计划（2026）'!$B:$B,'[1]产值及收款计划（2026）'!AV:AV)</f>
        <v>0</v>
      </c>
      <c r="AW17" s="256" cm="1">
        <f t="array" aca="1" ref="AW17" ca="1">_xlfn.XLOOKUP($A17&amp;$B17,'[1]产值及收款计划（2026）'!$A:$A&amp;'[1]产值及收款计划（2026）'!$B:$B,'[1]产值及收款计划（2026）'!AW:AW)</f>
        <v>319.62459999999999</v>
      </c>
      <c r="AX17" s="256" cm="1">
        <f t="array" aca="1" ref="AX17" ca="1">_xlfn.XLOOKUP($A17&amp;$B17,'[1]产值及收款计划（2026）'!$A:$A&amp;'[1]产值及收款计划（2026）'!$B:$B,'[1]产值及收款计划（2026）'!AX:AX)</f>
        <v>0</v>
      </c>
      <c r="AY17" s="256" cm="1">
        <f t="array" aca="1" ref="AY17" ca="1">_xlfn.XLOOKUP($A17&amp;$B17,'[1]产值及收款计划（2026）'!$A:$A&amp;'[1]产值及收款计划（2026）'!$B:$B,'[1]产值及收款计划（2026）'!AY:AY)</f>
        <v>42.065399999999997</v>
      </c>
      <c r="AZ17" s="256" cm="1">
        <f t="array" aca="1" ref="AZ17" ca="1">_xlfn.XLOOKUP($A17&amp;$B17,'[1]产值及收款计划（2026）'!$A:$A&amp;'[1]产值及收款计划（2026）'!$B:$B,'[1]产值及收款计划（2026）'!AZ:AZ)</f>
        <v>42.065399999999997</v>
      </c>
      <c r="BA17" s="256" cm="1">
        <f t="array" aca="1" ref="BA17" ca="1">_xlfn.XLOOKUP($A17&amp;$B17,'[1]产值及收款计划（2026）'!$A:$A&amp;'[1]产值及收款计划（2026）'!$B:$B,'[1]产值及收款计划（2026）'!BA:BA)</f>
        <v>0</v>
      </c>
      <c r="BB17" s="256" cm="1">
        <f t="array" aca="1" ref="BB17" ca="1">_xlfn.XLOOKUP($A17&amp;$B17,'[1]产值及收款计划（2026）'!$A:$A&amp;'[1]产值及收款计划（2026）'!$B:$B,'[1]产值及收款计划（2026）'!BB:BB)</f>
        <v>0</v>
      </c>
      <c r="BC17" s="256" cm="1">
        <f t="array" aca="1" ref="BC17" ca="1">_xlfn.XLOOKUP($A17&amp;$B17,'[1]产值及收款计划（2026）'!$A:$A&amp;'[1]产值及收款计划（2026）'!$B:$B,'[1]产值及收款计划（2026）'!BC:BC)</f>
        <v>0</v>
      </c>
      <c r="BD17" s="256" cm="1">
        <f t="array" aca="1" ref="BD17" ca="1">_xlfn.XLOOKUP($A17&amp;$B17,'[1]产值及收款计划（2026）'!$A:$A&amp;'[1]产值及收款计划（2026）'!$B:$B,'[1]产值及收款计划（2026）'!BD:BD)</f>
        <v>0</v>
      </c>
      <c r="BE17" s="256" cm="1">
        <f t="array" aca="1" ref="BE17" ca="1">_xlfn.XLOOKUP($A17&amp;$B17,'[1]产值及收款计划（2026）'!$A:$A&amp;'[1]产值及收款计划（2026）'!$B:$B,'[1]产值及收款计划（2026）'!BE:BE)</f>
        <v>0</v>
      </c>
      <c r="BF17" s="256" cm="1">
        <f t="array" aca="1" ref="BF17" ca="1">_xlfn.XLOOKUP($A17&amp;$B17,'[1]产值及收款计划（2026）'!$A:$A&amp;'[1]产值及收款计划（2026）'!$B:$B,'[1]产值及收款计划（2026）'!BF:BF)</f>
        <v>0</v>
      </c>
      <c r="BG17" s="256" cm="1">
        <f t="array" aca="1" ref="BG17" ca="1">_xlfn.XLOOKUP($A17&amp;$B17,'[1]产值及收款计划（2026）'!$A:$A&amp;'[1]产值及收款计划（2026）'!$B:$B,'[1]产值及收款计划（2026）'!BG:BG)</f>
        <v>0</v>
      </c>
      <c r="BH17" s="256" cm="1">
        <f t="array" aca="1" ref="BH17" ca="1">_xlfn.XLOOKUP($A17&amp;$B17,'[1]产值及收款计划（2026）'!$A:$A&amp;'[1]产值及收款计划（2026）'!$B:$B,'[1]产值及收款计划（2026）'!BH:BH)</f>
        <v>0</v>
      </c>
      <c r="BI17" s="256" cm="1">
        <f t="array" aca="1" ref="BI17" ca="1">_xlfn.XLOOKUP($A17&amp;$B17,'[1]产值及收款计划（2026）'!$A:$A&amp;'[1]产值及收款计划（2026）'!$B:$B,'[1]产值及收款计划（2026）'!BI:BI)</f>
        <v>0</v>
      </c>
      <c r="BJ17" s="256" cm="1">
        <f t="array" aca="1" ref="BJ17" ca="1">_xlfn.XLOOKUP($A17&amp;$B17,'[1]产值及收款计划（2026）'!$A:$A&amp;'[1]产值及收款计划（2026）'!$B:$B,'[1]产值及收款计划（2026）'!BJ:BJ)</f>
        <v>0</v>
      </c>
      <c r="BK17" s="256" cm="1">
        <f t="array" aca="1" ref="BK17" ca="1">_xlfn.XLOOKUP($A17&amp;$B17,'[1]产值及收款计划（2026）'!$A:$A&amp;'[1]产值及收款计划（2026）'!$B:$B,'[1]产值及收款计划（2026）'!BK:BK)</f>
        <v>0</v>
      </c>
      <c r="BL17" s="256" cm="1">
        <f t="array" aca="1" ref="BL17" ca="1">_xlfn.XLOOKUP($A17&amp;$B17,'[1]产值及收款计划（2026）'!$A:$A&amp;'[1]产值及收款计划（2026）'!$B:$B,'[1]产值及收款计划（2026）'!BL:BL)</f>
        <v>0</v>
      </c>
      <c r="BM17" s="256"/>
      <c r="BN17" s="256"/>
      <c r="BO17" s="256"/>
      <c r="BP17" s="256"/>
      <c r="BQ17" s="255" cm="1">
        <f t="array" aca="1" ref="BQ17" ca="1">_xlfn.XLOOKUP($A17&amp;$B17,'[1]产值及收款计划（2026）'!$A:$A&amp;'[1]产值及收款计划（2026）'!$B:$B,'[1]产值及收款计划（2026）'!BQ:BQ)</f>
        <v>0</v>
      </c>
      <c r="BR17" s="256" cm="1">
        <f t="array" aca="1" ref="BR17" ca="1">_xlfn.XLOOKUP($A17&amp;$B17,'[1]产值及收款计划（2026）'!$A:$A&amp;'[1]产值及收款计划（2026）'!$B:$B,'[1]产值及收款计划（2026）'!BR:BR)</f>
        <v>0</v>
      </c>
      <c r="CA17" s="256" cm="1">
        <f t="array" aca="1" ref="CA17" ca="1">_xlfn.XLOOKUP($A17&amp;$B17,'[1]产值及收款计划（2026）'!$A:$A&amp;'[1]产值及收款计划（2026）'!$B:$B,'[1]产值及收款计划（2026）'!CA:CA)</f>
        <v>0</v>
      </c>
      <c r="CB17" s="256" cm="1">
        <f t="array" aca="1" ref="CB17" ca="1">_xlfn.XLOOKUP($A17&amp;$B17,'[1]产值及收款计划（2026）'!$A:$A&amp;'[1]产值及收款计划（2026）'!$B:$B,'[1]产值及收款计划（2026）'!CB:CB)</f>
        <v>0</v>
      </c>
      <c r="CC17" s="256" cm="1">
        <f t="array" aca="1" ref="CC17" ca="1">_xlfn.XLOOKUP($A17&amp;$B17,'[1]产值及收款计划（2026）'!$A:$A&amp;'[1]产值及收款计划（2026）'!$B:$B,'[1]产值及收款计划（2026）'!CC:CC)</f>
        <v>0</v>
      </c>
      <c r="CD17" s="256" cm="1">
        <f t="array" aca="1" ref="CD17" ca="1">_xlfn.XLOOKUP($A17&amp;$B17,'[1]产值及收款计划（2026）'!$A:$A&amp;'[1]产值及收款计划（2026）'!$B:$B,'[1]产值及收款计划（2026）'!CD:CD)</f>
        <v>0</v>
      </c>
      <c r="CE17" s="256" cm="1">
        <f t="array" aca="1" ref="CE17" ca="1">_xlfn.XLOOKUP($A17&amp;$B17,'[1]产值及收款计划（2026）'!$A:$A&amp;'[1]产值及收款计划（2026）'!$B:$B,'[1]产值及收款计划（2026）'!CE:CE)</f>
        <v>0</v>
      </c>
      <c r="CF17" s="256" cm="1">
        <f t="array" aca="1" ref="CF17" ca="1">_xlfn.XLOOKUP($A17&amp;$B17,'[1]产值及收款计划（2026）'!$A:$A&amp;'[1]产值及收款计划（2026）'!$B:$B,'[1]产值及收款计划（2026）'!CF:CF)</f>
        <v>0</v>
      </c>
      <c r="CG17" s="256" cm="1">
        <f t="array" aca="1" ref="CG17" ca="1">_xlfn.XLOOKUP($A17&amp;$B17,'[1]产值及收款计划（2026）'!$A:$A&amp;'[1]产值及收款计划（2026）'!$B:$B,'[1]产值及收款计划（2026）'!CG:CG)</f>
        <v>0</v>
      </c>
      <c r="CH17" s="256" cm="1">
        <f t="array" aca="1" ref="CH17" ca="1">_xlfn.XLOOKUP($A17&amp;$B17,'[1]产值及收款计划（2026）'!$A:$A&amp;'[1]产值及收款计划（2026）'!$B:$B,'[1]产值及收款计划（2026）'!CH:CH)</f>
        <v>0</v>
      </c>
      <c r="CI17" s="256" cm="1">
        <f t="array" aca="1" ref="CI17" ca="1">_xlfn.XLOOKUP($A17&amp;$B17,'[1]产值及收款计划（2026）'!$A:$A&amp;'[1]产值及收款计划（2026）'!$B:$B,'[1]产值及收款计划（2026）'!CI:CI)</f>
        <v>0</v>
      </c>
      <c r="CJ17" s="256" cm="1">
        <f t="array" aca="1" ref="CJ17" ca="1">_xlfn.XLOOKUP($A17&amp;$B17,'[1]产值及收款计划（2026）'!$A:$A&amp;'[1]产值及收款计划（2026）'!$B:$B,'[1]产值及收款计划（2026）'!CJ:CJ)</f>
        <v>0</v>
      </c>
      <c r="CK17" s="256" cm="1">
        <f t="array" aca="1" ref="CK17" ca="1">_xlfn.XLOOKUP($A17&amp;$B17,'[1]产值及收款计划（2026）'!$A:$A&amp;'[1]产值及收款计划（2026）'!$B:$B,'[1]产值及收款计划（2026）'!CK:CK)</f>
        <v>0</v>
      </c>
      <c r="CL17" s="256" cm="1">
        <f t="array" aca="1" ref="CL17" ca="1">_xlfn.XLOOKUP($A17&amp;$B17,'[1]产值及收款计划（2026）'!$A:$A&amp;'[1]产值及收款计划（2026）'!$B:$B,'[1]产值及收款计划（2026）'!CL:CL)</f>
        <v>0</v>
      </c>
      <c r="DA17" s="256" cm="1">
        <f t="array" aca="1" ref="DA17" ca="1">_xlfn.XLOOKUP($A17&amp;$B17,'[1]产值及收款计划（2026）'!$A:$A&amp;'[1]产值及收款计划（2026）'!$B:$B,'[1]产值及收款计划（2026）'!DA:DA)</f>
        <v>0</v>
      </c>
      <c r="DB17" s="256" cm="1">
        <f t="array" aca="1" ref="DB17" ca="1">_xlfn.XLOOKUP($A17&amp;$B17,'[1]产值及收款计划（2026）'!$A:$A&amp;'[1]产值及收款计划（2026）'!$B:$B,'[1]产值及收款计划（2026）'!DB:DB)</f>
        <v>0</v>
      </c>
      <c r="DC17" s="256" cm="1">
        <f t="array" aca="1" ref="DC17" ca="1">_xlfn.XLOOKUP($A17&amp;$B17,'[1]产值及收款计划（2026）'!$A:$A&amp;'[1]产值及收款计划（2026）'!$B:$B,'[1]产值及收款计划（2026）'!DC:DC)</f>
        <v>0</v>
      </c>
      <c r="DD17" s="256" cm="1">
        <f t="array" aca="1" ref="DD17" ca="1">_xlfn.XLOOKUP($A17&amp;$B17,'[1]产值及收款计划（2026）'!$A:$A&amp;'[1]产值及收款计划（2026）'!$B:$B,'[1]产值及收款计划（2026）'!DD:DD)</f>
        <v>0</v>
      </c>
      <c r="DE17" s="256" cm="1">
        <f t="array" aca="1" ref="DE17" ca="1">_xlfn.XLOOKUP($A17&amp;$B17,'[1]产值及收款计划（2026）'!$A:$A&amp;'[1]产值及收款计划（2026）'!$B:$B,'[1]产值及收款计划（2026）'!DE:DE)</f>
        <v>0</v>
      </c>
      <c r="DF17" s="256" cm="1">
        <f t="array" aca="1" ref="DF17" ca="1">_xlfn.XLOOKUP($A17&amp;$B17,'[1]产值及收款计划（2026）'!$A:$A&amp;'[1]产值及收款计划（2026）'!$B:$B,'[1]产值及收款计划（2026）'!DF:DF)</f>
        <v>0</v>
      </c>
      <c r="DG17" s="256" cm="1">
        <f t="array" aca="1" ref="DG17" ca="1">_xlfn.XLOOKUP($A17&amp;$B17,'[1]产值及收款计划（2026）'!$A:$A&amp;'[1]产值及收款计划（2026）'!$B:$B,'[1]产值及收款计划（2026）'!DG:DG)</f>
        <v>0</v>
      </c>
      <c r="DH17" s="256" cm="1">
        <f t="array" aca="1" ref="DH17" ca="1">_xlfn.XLOOKUP($A17&amp;$B17,'[1]产值及收款计划（2026）'!$A:$A&amp;'[1]产值及收款计划（2026）'!$B:$B,'[1]产值及收款计划（2026）'!DH:DH)</f>
        <v>0</v>
      </c>
      <c r="DI17" s="256" cm="1">
        <f t="array" aca="1" ref="DI17" ca="1">_xlfn.XLOOKUP($A17&amp;$B17,'[1]产值及收款计划（2026）'!$A:$A&amp;'[1]产值及收款计划（2026）'!$B:$B,'[1]产值及收款计划（2026）'!DI:DI)</f>
        <v>0</v>
      </c>
      <c r="DJ17" s="256" cm="1">
        <f t="array" aca="1" ref="DJ17" ca="1">_xlfn.XLOOKUP($A17&amp;$B17,'[1]产值及收款计划（2026）'!$A:$A&amp;'[1]产值及收款计划（2026）'!$B:$B,'[1]产值及收款计划（2026）'!DJ:DJ)</f>
        <v>0</v>
      </c>
      <c r="DK17" s="256" cm="1">
        <f t="array" aca="1" ref="DK17" ca="1">_xlfn.XLOOKUP($A17&amp;$B17,'[1]产值及收款计划（2026）'!$A:$A&amp;'[1]产值及收款计划（2026）'!$B:$B,'[1]产值及收款计划（2026）'!DK:DK)</f>
        <v>0</v>
      </c>
      <c r="DL17" s="256" cm="1">
        <f t="array" aca="1" ref="DL17" ca="1">_xlfn.XLOOKUP($A17&amp;$B17,'[1]产值及收款计划（2026）'!$A:$A&amp;'[1]产值及收款计划（2026）'!$B:$B,'[1]产值及收款计划（2026）'!DL:DL)</f>
        <v>0</v>
      </c>
      <c r="DM17" s="264"/>
      <c r="DN17" s="250"/>
    </row>
    <row r="18" spans="1:118" ht="20.25" x14ac:dyDescent="0.15">
      <c r="A18" s="254">
        <f t="shared" ca="1" si="8"/>
        <v>14</v>
      </c>
      <c r="B18" s="254" t="s">
        <v>25</v>
      </c>
      <c r="C18" s="255" t="str" cm="1">
        <f t="array" aca="1" ref="C18" ca="1">_xlfn.XLOOKUP($A18&amp;$B18,'[1]产值及收款计划（2026）'!$A:$A&amp;'[1]产值及收款计划（2026）'!$B:$B,'[1]产值及收款计划（2026）'!C:C)</f>
        <v>ZHT2022092800082</v>
      </c>
      <c r="D18" s="255" t="str" cm="1">
        <f t="array" aca="1" ref="D18" ca="1">_xlfn.XLOOKUP($A18&amp;$B18,'[1]产值及收款计划（2026）'!$A:$A&amp;'[1]产值及收款计划（2026）'!$B:$B,'[1]产值及收款计划（2026）'!D:D)</f>
        <v>绍兴市二环南路智慧快速路智慧功能工程建设工程施工专业分包</v>
      </c>
      <c r="E18" s="256" cm="1">
        <f t="array" aca="1" ref="E18" ca="1">_xlfn.XLOOKUP($A18&amp;$B18,'[1]产值及收款计划（2026）'!$A:$A&amp;'[1]产值及收款计划（2026）'!$B:$B,'[1]产值及收款计划（2026）'!E:E)</f>
        <v>2827.8042</v>
      </c>
      <c r="F18" s="256" cm="1">
        <f t="array" aca="1" ref="F18" ca="1">_xlfn.XLOOKUP($A18&amp;$B18,'[1]产值及收款计划（2026）'!$A:$A&amp;'[1]产值及收款计划（2026）'!$B:$B,'[1]产值及收款计划（2026）'!F:F)</f>
        <v>2827.8042</v>
      </c>
      <c r="G18" s="256" cm="1">
        <f t="array" aca="1" ref="G18" ca="1">_xlfn.XLOOKUP($A18&amp;$B18,'[1]产值及收款计划（2026）'!$A:$A&amp;'[1]产值及收款计划（2026）'!$B:$B,'[1]产值及收款计划（2026）'!G:G)</f>
        <v>0</v>
      </c>
      <c r="H18" s="256" cm="1">
        <f t="array" aca="1" ref="H18" ca="1">_xlfn.XLOOKUP($A18&amp;$B18,'[1]产值及收款计划（2026）'!$A:$A&amp;'[1]产值及收款计划（2026）'!$B:$B,'[1]产值及收款计划（2026）'!H:H)</f>
        <v>44.3337000000001</v>
      </c>
      <c r="I18" s="257" cm="1">
        <f t="array" aca="1" ref="I18" ca="1">_xlfn.XLOOKUP($A18&amp;$B18,'[1]产值及收款计划（2026）'!$A:$A&amp;'[1]产值及收款计划（2026）'!$B:$B,'[1]产值及收款计划（2026）'!I:I)</f>
        <v>1.56777827828391E-2</v>
      </c>
      <c r="J18" s="258" cm="1">
        <f t="array" aca="1" ref="J18" ca="1">_xlfn.XLOOKUP($A18&amp;$B18,'[1]产值及收款计划（2026）'!$A:$A&amp;'[1]产值及收款计划（2026）'!$B:$B,'[1]产值及收款计划（2026）'!J:J)</f>
        <v>0.13</v>
      </c>
      <c r="K18" s="256" cm="1">
        <f t="array" aca="1" ref="K18" ca="1">_xlfn.XLOOKUP($A18&amp;$B18,'[1]产值及收款计划（2026）'!$A:$A&amp;'[1]产值及收款计划（2026）'!$B:$B,'[1]产值及收款计划（2026）'!K:K)</f>
        <v>0</v>
      </c>
      <c r="L18" s="256" cm="1">
        <f t="array" aca="1" ref="L18" ca="1">_xlfn.XLOOKUP($A18&amp;$B18,'[1]产值及收款计划（2026）'!$A:$A&amp;'[1]产值及收款计划（2026）'!$B:$B,'[1]产值及收款计划（2026）'!L:L)</f>
        <v>0</v>
      </c>
      <c r="M18" s="256" t="str" cm="1">
        <f t="array" aca="1" ref="M18" ca="1">_xlfn.XLOOKUP($A18&amp;$B18,'[1]产值及收款计划（2026）'!$A:$A&amp;'[1]产值及收款计划（2026）'!$B:$B,'[1]产值及收款计划（2026）'!M:M)</f>
        <v>主导</v>
      </c>
      <c r="N18" s="256" t="str" cm="1">
        <f t="array" aca="1" ref="N18" ca="1">_xlfn.XLOOKUP($A18&amp;$B18,'[1]产值及收款计划（2026）'!$A:$A&amp;'[1]产值及收款计划（2026）'!$B:$B,'[1]产值及收款计划（2026）'!N:N)</f>
        <v>甘英聪团队</v>
      </c>
      <c r="O18" s="256" t="str" cm="1">
        <f t="array" aca="1" ref="O18" ca="1">_xlfn.XLOOKUP($A18&amp;$B18,'[1]产值及收款计划（2026）'!$A:$A&amp;'[1]产值及收款计划（2026）'!$B:$B,'[1]产值及收款计划（2026）'!O:O)</f>
        <v>卜宝翔</v>
      </c>
      <c r="P18" s="255" t="str" cm="1">
        <f t="array" aca="1" ref="P18" ca="1">_xlfn.XLOOKUP($A18&amp;$B18,'[1]产值及收款计划（2026）'!$A:$A&amp;'[1]产值及收款计划（2026）'!$B:$B,'[1]产值及收款计划（2026）'!P:P)</f>
        <v>过往已完结</v>
      </c>
      <c r="Q18" s="256" cm="1">
        <f t="array" aca="1" ref="Q18" ca="1">_xlfn.XLOOKUP($A18&amp;$B18,'[1]产值及收款计划（2026）'!$A:$A&amp;'[1]产值及收款计划（2026）'!$B:$B,'[1]产值及收款计划（2026）'!Q:Q)</f>
        <v>0</v>
      </c>
      <c r="R18" s="256" cm="1">
        <f t="array" aca="1" ref="R18" ca="1">_xlfn.XLOOKUP($A18&amp;$B18,'[1]产值及收款计划（2026）'!$A:$A&amp;'[1]产值及收款计划（2026）'!$B:$B,'[1]产值及收款计划（2026）'!R:R)</f>
        <v>0</v>
      </c>
      <c r="S18" s="256" cm="1">
        <f t="array" aca="1" ref="S18" ca="1">_xlfn.XLOOKUP($A18&amp;$B18,'[1]产值及收款计划（2026）'!$A:$A&amp;'[1]产值及收款计划（2026）'!$B:$B,'[1]产值及收款计划（2026）'!S:S)</f>
        <v>0</v>
      </c>
      <c r="T18" s="256" cm="1">
        <f t="array" aca="1" ref="T18" ca="1">_xlfn.XLOOKUP($A18&amp;$B18,'[1]产值及收款计划（2026）'!$A:$A&amp;'[1]产值及收款计划（2026）'!$B:$B,'[1]产值及收款计划（2026）'!T:T)</f>
        <v>2827.8041990000002</v>
      </c>
      <c r="U18" s="256" cm="1">
        <f t="array" aca="1" ref="U18" ca="1">_xlfn.XLOOKUP($A18&amp;$B18,'[1]产值及收款计划（2026）'!$A:$A&amp;'[1]产值及收款计划（2026）'!$B:$B,'[1]产值及收款计划（2026）'!U:U)</f>
        <v>0</v>
      </c>
      <c r="V18" s="256" cm="1">
        <f t="array" aca="1" ref="V18" ca="1">_xlfn.XLOOKUP($A18&amp;$B18,'[1]产值及收款计划（2026）'!$A:$A&amp;'[1]产值及收款计划（2026）'!$B:$B,'[1]产值及收款计划（2026）'!V:V)</f>
        <v>9.9999988378840499E-7</v>
      </c>
      <c r="W18" s="256" cm="1">
        <f t="array" aca="1" ref="W18" ca="1">_xlfn.XLOOKUP($A18&amp;$B18,'[1]产值及收款计划（2026）'!$A:$A&amp;'[1]产值及收款计划（2026）'!$B:$B,'[1]产值及收款计划（2026）'!W:W)</f>
        <v>0</v>
      </c>
      <c r="X18" s="256" cm="1">
        <f t="array" aca="1" ref="X18" ca="1">_xlfn.XLOOKUP($A18&amp;$B18,'[1]产值及收款计划（2026）'!$A:$A&amp;'[1]产值及收款计划（2026）'!$B:$B,'[1]产值及收款计划（2026）'!X:X)</f>
        <v>0</v>
      </c>
      <c r="Y18" s="256" cm="1">
        <f t="array" aca="1" ref="Y18" ca="1">_xlfn.XLOOKUP($A18&amp;$B18,'[1]产值及收款计划（2026）'!$A:$A&amp;'[1]产值及收款计划（2026）'!$B:$B,'[1]产值及收款计划（2026）'!Y:Y)</f>
        <v>0</v>
      </c>
      <c r="Z18" s="256" cm="1">
        <f t="array" aca="1" ref="Z18" ca="1">_xlfn.XLOOKUP($A18&amp;$B18,'[1]产值及收款计划（2026）'!$A:$A&amp;'[1]产值及收款计划（2026）'!$B:$B,'[1]产值及收款计划（2026）'!Z:Z)</f>
        <v>0</v>
      </c>
      <c r="AA18" s="256" cm="1">
        <f t="array" aca="1" ref="AA18" ca="1">_xlfn.XLOOKUP($A18&amp;$B18,'[1]产值及收款计划（2026）'!$A:$A&amp;'[1]产值及收款计划（2026）'!$B:$B,'[1]产值及收款计划（2026）'!AA:AA)</f>
        <v>0</v>
      </c>
      <c r="AB18" s="256" cm="1">
        <f t="array" aca="1" ref="AB18" ca="1">_xlfn.XLOOKUP($A18&amp;$B18,'[1]产值及收款计划（2026）'!$A:$A&amp;'[1]产值及收款计划（2026）'!$B:$B,'[1]产值及收款计划（2026）'!AB:AB)</f>
        <v>0</v>
      </c>
      <c r="AC18" s="256" cm="1">
        <f t="array" aca="1" ref="AC18" ca="1">_xlfn.XLOOKUP($A18&amp;$B18,'[1]产值及收款计划（2026）'!$A:$A&amp;'[1]产值及收款计划（2026）'!$B:$B,'[1]产值及收款计划（2026）'!AC:AC)</f>
        <v>0</v>
      </c>
      <c r="AD18" s="256" cm="1">
        <f t="array" aca="1" ref="AD18" ca="1">_xlfn.XLOOKUP($A18&amp;$B18,'[1]产值及收款计划（2026）'!$A:$A&amp;'[1]产值及收款计划（2026）'!$B:$B,'[1]产值及收款计划（2026）'!AD:AD)</f>
        <v>0</v>
      </c>
      <c r="AE18" s="256" cm="1">
        <f t="array" aca="1" ref="AE18" ca="1">_xlfn.XLOOKUP($A18&amp;$B18,'[1]产值及收款计划（2026）'!$A:$A&amp;'[1]产值及收款计划（2026）'!$B:$B,'[1]产值及收款计划（2026）'!AE:AE)</f>
        <v>0</v>
      </c>
      <c r="AF18" s="256" cm="1">
        <f t="array" aca="1" ref="AF18" ca="1">_xlfn.XLOOKUP($A18&amp;$B18,'[1]产值及收款计划（2026）'!$A:$A&amp;'[1]产值及收款计划（2026）'!$B:$B,'[1]产值及收款计划（2026）'!AF:AF)</f>
        <v>0</v>
      </c>
      <c r="AG18" s="256" cm="1">
        <f t="array" aca="1" ref="AG18" ca="1">_xlfn.XLOOKUP($A18&amp;$B18,'[1]产值及收款计划（2026）'!$A:$A&amp;'[1]产值及收款计划（2026）'!$B:$B,'[1]产值及收款计划（2026）'!AG:AG)</f>
        <v>0</v>
      </c>
      <c r="AH18" s="256" cm="1">
        <f t="array" aca="1" ref="AH18" ca="1">_xlfn.XLOOKUP($A18&amp;$B18,'[1]产值及收款计划（2026）'!$A:$A&amp;'[1]产值及收款计划（2026）'!$B:$B,'[1]产值及收款计划（2026）'!AH:AH)</f>
        <v>0</v>
      </c>
      <c r="AI18" s="256" cm="1">
        <f t="array" aca="1" ref="AI18" ca="1">_xlfn.XLOOKUP($A18&amp;$B18,'[1]产值及收款计划（2026）'!$A:$A&amp;'[1]产值及收款计划（2026）'!$B:$B,'[1]产值及收款计划（2026）'!AI:AI)</f>
        <v>0</v>
      </c>
      <c r="AJ18" s="256" cm="1">
        <f t="array" aca="1" ref="AJ18" ca="1">_xlfn.XLOOKUP($A18&amp;$B18,'[1]产值及收款计划（2026）'!$A:$A&amp;'[1]产值及收款计划（2026）'!$B:$B,'[1]产值及收款计划（2026）'!AJ:AJ)</f>
        <v>0</v>
      </c>
      <c r="AK18" s="256" cm="1">
        <f t="array" aca="1" ref="AK18" ca="1">_xlfn.XLOOKUP($A18&amp;$B18,'[1]产值及收款计划（2026）'!$A:$A&amp;'[1]产值及收款计划（2026）'!$B:$B,'[1]产值及收款计划（2026）'!AK:AK)</f>
        <v>0</v>
      </c>
      <c r="AL18" s="256" cm="1">
        <f t="array" aca="1" ref="AL18" ca="1">_xlfn.XLOOKUP($A18&amp;$B18,'[1]产值及收款计划（2026）'!$A:$A&amp;'[1]产值及收款计划（2026）'!$B:$B,'[1]产值及收款计划（2026）'!AL:AL)</f>
        <v>0</v>
      </c>
      <c r="AM18" s="263" t="e" cm="1">
        <f t="array" aca="1" ref="AM18" ca="1">_xlfn.LET(_xlpm.勾选月份状态数组,TRANSPOSE('PPT(12-15页）-TOP10'!$A$3:$A$14),_xlpm.选择数据区,IF('PPT(12-15页）-TOP10'!$E$3="收款",$BA18:$BL18,$AA18:$AL18),SUM(_xlfn._xlws.FILTER(_xlpm.选择数据区,_xlpm.勾选月份状态数组,"")))</f>
        <v>#NAME?</v>
      </c>
      <c r="AN18" s="256" t="e" cm="1">
        <f t="array" aca="1" ref="AN18" ca="1">_xlfn.LET(_xlpm.勾选月份状态数组,TRANSPOSE('PPT(12-15页）-TOP10'!$A$3:$A$14),_xlpm.选择数据区,IF('PPT(12-15页）-TOP10'!$E$3="收款",$DA18:$DL18,$CA18:$CL18),SUM(_xlfn._xlws.FILTER(_xlpm.选择数据区,_xlpm.勾选月份状态数组,"")))</f>
        <v>#NAME?</v>
      </c>
      <c r="AO18" s="256">
        <f ca="1">SUM(CA18:CC18)+SUM(AD18:AL18)</f>
        <v>0</v>
      </c>
      <c r="AP18" s="256"/>
      <c r="AQ18" s="256"/>
      <c r="AR18" s="256"/>
      <c r="AS18" s="256" cm="1">
        <f t="array" aca="1" ref="AS18" ca="1">_xlfn.XLOOKUP($A18&amp;$B18,'[1]产值及收款计划（2026）'!$A:$A&amp;'[1]产值及收款计划（2026）'!$B:$B,'[1]产值及收款计划（2026）'!AS:AS)</f>
        <v>0</v>
      </c>
      <c r="AT18" s="256" cm="1">
        <f t="array" aca="1" ref="AT18" ca="1">_xlfn.XLOOKUP($A18&amp;$B18,'[1]产值及收款计划（2026）'!$A:$A&amp;'[1]产值及收款计划（2026）'!$B:$B,'[1]产值及收款计划（2026）'!AT:AT)</f>
        <v>0</v>
      </c>
      <c r="AU18" s="256" cm="1">
        <f t="array" aca="1" ref="AU18" ca="1">_xlfn.XLOOKUP($A18&amp;$B18,'[1]产值及收款计划（2026）'!$A:$A&amp;'[1]产值及收款计划（2026）'!$B:$B,'[1]产值及收款计划（2026）'!AU:AU)</f>
        <v>0</v>
      </c>
      <c r="AV18" s="256" cm="1">
        <f t="array" aca="1" ref="AV18" ca="1">_xlfn.XLOOKUP($A18&amp;$B18,'[1]产值及收款计划（2026）'!$A:$A&amp;'[1]产值及收款计划（2026）'!$B:$B,'[1]产值及收款计划（2026）'!AV:AV)</f>
        <v>0</v>
      </c>
      <c r="AW18" s="256" cm="1">
        <f t="array" aca="1" ref="AW18" ca="1">_xlfn.XLOOKUP($A18&amp;$B18,'[1]产值及收款计划（2026）'!$A:$A&amp;'[1]产值及收款计划（2026）'!$B:$B,'[1]产值及收款计划（2026）'!AW:AW)</f>
        <v>2415.2624999999998</v>
      </c>
      <c r="AX18" s="256" cm="1">
        <f t="array" aca="1" ref="AX18" ca="1">_xlfn.XLOOKUP($A18&amp;$B18,'[1]产值及收款计划（2026）'!$A:$A&amp;'[1]产值及收款计划（2026）'!$B:$B,'[1]产值及收款计划（2026）'!AX:AX)</f>
        <v>0</v>
      </c>
      <c r="AY18" s="256" cm="1">
        <f t="array" aca="1" ref="AY18" ca="1">_xlfn.XLOOKUP($A18&amp;$B18,'[1]产值及收款计划（2026）'!$A:$A&amp;'[1]产值及收款计划（2026）'!$B:$B,'[1]产值及收款计划（2026）'!AY:AY)</f>
        <v>412.54169999999999</v>
      </c>
      <c r="AZ18" s="256" cm="1">
        <f t="array" aca="1" ref="AZ18" ca="1">_xlfn.XLOOKUP($A18&amp;$B18,'[1]产值及收款计划（2026）'!$A:$A&amp;'[1]产值及收款计划（2026）'!$B:$B,'[1]产值及收款计划（2026）'!AZ:AZ)</f>
        <v>412.54169899999999</v>
      </c>
      <c r="BA18" s="256" cm="1">
        <f t="array" aca="1" ref="BA18" ca="1">_xlfn.XLOOKUP($A18&amp;$B18,'[1]产值及收款计划（2026）'!$A:$A&amp;'[1]产值及收款计划（2026）'!$B:$B,'[1]产值及收款计划（2026）'!BA:BA)</f>
        <v>0</v>
      </c>
      <c r="BB18" s="256" cm="1">
        <f t="array" aca="1" ref="BB18" ca="1">_xlfn.XLOOKUP($A18&amp;$B18,'[1]产值及收款计划（2026）'!$A:$A&amp;'[1]产值及收款计划（2026）'!$B:$B,'[1]产值及收款计划（2026）'!BB:BB)</f>
        <v>0</v>
      </c>
      <c r="BC18" s="256" cm="1">
        <f t="array" aca="1" ref="BC18" ca="1">_xlfn.XLOOKUP($A18&amp;$B18,'[1]产值及收款计划（2026）'!$A:$A&amp;'[1]产值及收款计划（2026）'!$B:$B,'[1]产值及收款计划（2026）'!BC:BC)</f>
        <v>0</v>
      </c>
      <c r="BD18" s="256" cm="1">
        <f t="array" aca="1" ref="BD18" ca="1">_xlfn.XLOOKUP($A18&amp;$B18,'[1]产值及收款计划（2026）'!$A:$A&amp;'[1]产值及收款计划（2026）'!$B:$B,'[1]产值及收款计划（2026）'!BD:BD)</f>
        <v>0</v>
      </c>
      <c r="BE18" s="256" cm="1">
        <f t="array" aca="1" ref="BE18" ca="1">_xlfn.XLOOKUP($A18&amp;$B18,'[1]产值及收款计划（2026）'!$A:$A&amp;'[1]产值及收款计划（2026）'!$B:$B,'[1]产值及收款计划（2026）'!BE:BE)</f>
        <v>0</v>
      </c>
      <c r="BF18" s="256" cm="1">
        <f t="array" aca="1" ref="BF18" ca="1">_xlfn.XLOOKUP($A18&amp;$B18,'[1]产值及收款计划（2026）'!$A:$A&amp;'[1]产值及收款计划（2026）'!$B:$B,'[1]产值及收款计划（2026）'!BF:BF)</f>
        <v>0</v>
      </c>
      <c r="BG18" s="256" cm="1">
        <f t="array" aca="1" ref="BG18" ca="1">_xlfn.XLOOKUP($A18&amp;$B18,'[1]产值及收款计划（2026）'!$A:$A&amp;'[1]产值及收款计划（2026）'!$B:$B,'[1]产值及收款计划（2026）'!BG:BG)</f>
        <v>0</v>
      </c>
      <c r="BH18" s="256" cm="1">
        <f t="array" aca="1" ref="BH18" ca="1">_xlfn.XLOOKUP($A18&amp;$B18,'[1]产值及收款计划（2026）'!$A:$A&amp;'[1]产值及收款计划（2026）'!$B:$B,'[1]产值及收款计划（2026）'!BH:BH)</f>
        <v>0</v>
      </c>
      <c r="BI18" s="256" cm="1">
        <f t="array" aca="1" ref="BI18" ca="1">_xlfn.XLOOKUP($A18&amp;$B18,'[1]产值及收款计划（2026）'!$A:$A&amp;'[1]产值及收款计划（2026）'!$B:$B,'[1]产值及收款计划（2026）'!BI:BI)</f>
        <v>0</v>
      </c>
      <c r="BJ18" s="256" cm="1">
        <f t="array" aca="1" ref="BJ18" ca="1">_xlfn.XLOOKUP($A18&amp;$B18,'[1]产值及收款计划（2026）'!$A:$A&amp;'[1]产值及收款计划（2026）'!$B:$B,'[1]产值及收款计划（2026）'!BJ:BJ)</f>
        <v>0</v>
      </c>
      <c r="BK18" s="256" cm="1">
        <f t="array" aca="1" ref="BK18" ca="1">_xlfn.XLOOKUP($A18&amp;$B18,'[1]产值及收款计划（2026）'!$A:$A&amp;'[1]产值及收款计划（2026）'!$B:$B,'[1]产值及收款计划（2026）'!BK:BK)</f>
        <v>0</v>
      </c>
      <c r="BL18" s="256" cm="1">
        <f t="array" aca="1" ref="BL18" ca="1">_xlfn.XLOOKUP($A18&amp;$B18,'[1]产值及收款计划（2026）'!$A:$A&amp;'[1]产值及收款计划（2026）'!$B:$B,'[1]产值及收款计划（2026）'!BL:BL)</f>
        <v>0</v>
      </c>
      <c r="BM18" s="256"/>
      <c r="BN18" s="256"/>
      <c r="BO18" s="256"/>
      <c r="BP18" s="256"/>
      <c r="BQ18" s="255" cm="1">
        <f t="array" aca="1" ref="BQ18" ca="1">_xlfn.XLOOKUP($A18&amp;$B18,'[1]产值及收款计划（2026）'!$A:$A&amp;'[1]产值及收款计划（2026）'!$B:$B,'[1]产值及收款计划（2026）'!BQ:BQ)</f>
        <v>0</v>
      </c>
      <c r="BR18" s="256" cm="1">
        <f t="array" aca="1" ref="BR18" ca="1">_xlfn.XLOOKUP($A18&amp;$B18,'[1]产值及收款计划（2026）'!$A:$A&amp;'[1]产值及收款计划（2026）'!$B:$B,'[1]产值及收款计划（2026）'!BR:BR)</f>
        <v>0</v>
      </c>
      <c r="CA18" s="256" cm="1">
        <f t="array" aca="1" ref="CA18" ca="1">_xlfn.XLOOKUP($A18&amp;$B18,'[1]产值及收款计划（2026）'!$A:$A&amp;'[1]产值及收款计划（2026）'!$B:$B,'[1]产值及收款计划（2026）'!CA:CA)</f>
        <v>0</v>
      </c>
      <c r="CB18" s="256" cm="1">
        <f t="array" aca="1" ref="CB18" ca="1">_xlfn.XLOOKUP($A18&amp;$B18,'[1]产值及收款计划（2026）'!$A:$A&amp;'[1]产值及收款计划（2026）'!$B:$B,'[1]产值及收款计划（2026）'!CB:CB)</f>
        <v>0</v>
      </c>
      <c r="CC18" s="256" cm="1">
        <f t="array" aca="1" ref="CC18" ca="1">_xlfn.XLOOKUP($A18&amp;$B18,'[1]产值及收款计划（2026）'!$A:$A&amp;'[1]产值及收款计划（2026）'!$B:$B,'[1]产值及收款计划（2026）'!CC:CC)</f>
        <v>0</v>
      </c>
      <c r="CD18" s="256" cm="1">
        <f t="array" aca="1" ref="CD18" ca="1">_xlfn.XLOOKUP($A18&amp;$B18,'[1]产值及收款计划（2026）'!$A:$A&amp;'[1]产值及收款计划（2026）'!$B:$B,'[1]产值及收款计划（2026）'!CD:CD)</f>
        <v>0</v>
      </c>
      <c r="CE18" s="256" cm="1">
        <f t="array" aca="1" ref="CE18" ca="1">_xlfn.XLOOKUP($A18&amp;$B18,'[1]产值及收款计划（2026）'!$A:$A&amp;'[1]产值及收款计划（2026）'!$B:$B,'[1]产值及收款计划（2026）'!CE:CE)</f>
        <v>0</v>
      </c>
      <c r="CF18" s="256" cm="1">
        <f t="array" aca="1" ref="CF18" ca="1">_xlfn.XLOOKUP($A18&amp;$B18,'[1]产值及收款计划（2026）'!$A:$A&amp;'[1]产值及收款计划（2026）'!$B:$B,'[1]产值及收款计划（2026）'!CF:CF)</f>
        <v>0</v>
      </c>
      <c r="CG18" s="256" cm="1">
        <f t="array" aca="1" ref="CG18" ca="1">_xlfn.XLOOKUP($A18&amp;$B18,'[1]产值及收款计划（2026）'!$A:$A&amp;'[1]产值及收款计划（2026）'!$B:$B,'[1]产值及收款计划（2026）'!CG:CG)</f>
        <v>0</v>
      </c>
      <c r="CH18" s="256" cm="1">
        <f t="array" aca="1" ref="CH18" ca="1">_xlfn.XLOOKUP($A18&amp;$B18,'[1]产值及收款计划（2026）'!$A:$A&amp;'[1]产值及收款计划（2026）'!$B:$B,'[1]产值及收款计划（2026）'!CH:CH)</f>
        <v>0</v>
      </c>
      <c r="CI18" s="256" cm="1">
        <f t="array" aca="1" ref="CI18" ca="1">_xlfn.XLOOKUP($A18&amp;$B18,'[1]产值及收款计划（2026）'!$A:$A&amp;'[1]产值及收款计划（2026）'!$B:$B,'[1]产值及收款计划（2026）'!CI:CI)</f>
        <v>0</v>
      </c>
      <c r="CJ18" s="256" cm="1">
        <f t="array" aca="1" ref="CJ18" ca="1">_xlfn.XLOOKUP($A18&amp;$B18,'[1]产值及收款计划（2026）'!$A:$A&amp;'[1]产值及收款计划（2026）'!$B:$B,'[1]产值及收款计划（2026）'!CJ:CJ)</f>
        <v>0</v>
      </c>
      <c r="CK18" s="256" cm="1">
        <f t="array" aca="1" ref="CK18" ca="1">_xlfn.XLOOKUP($A18&amp;$B18,'[1]产值及收款计划（2026）'!$A:$A&amp;'[1]产值及收款计划（2026）'!$B:$B,'[1]产值及收款计划（2026）'!CK:CK)</f>
        <v>0</v>
      </c>
      <c r="CL18" s="256" cm="1">
        <f t="array" aca="1" ref="CL18" ca="1">_xlfn.XLOOKUP($A18&amp;$B18,'[1]产值及收款计划（2026）'!$A:$A&amp;'[1]产值及收款计划（2026）'!$B:$B,'[1]产值及收款计划（2026）'!CL:CL)</f>
        <v>0</v>
      </c>
      <c r="DA18" s="256" cm="1">
        <f t="array" aca="1" ref="DA18" ca="1">_xlfn.XLOOKUP($A18&amp;$B18,'[1]产值及收款计划（2026）'!$A:$A&amp;'[1]产值及收款计划（2026）'!$B:$B,'[1]产值及收款计划（2026）'!DA:DA)</f>
        <v>0</v>
      </c>
      <c r="DB18" s="256" cm="1">
        <f t="array" aca="1" ref="DB18" ca="1">_xlfn.XLOOKUP($A18&amp;$B18,'[1]产值及收款计划（2026）'!$A:$A&amp;'[1]产值及收款计划（2026）'!$B:$B,'[1]产值及收款计划（2026）'!DB:DB)</f>
        <v>0</v>
      </c>
      <c r="DC18" s="256" cm="1">
        <f t="array" aca="1" ref="DC18" ca="1">_xlfn.XLOOKUP($A18&amp;$B18,'[1]产值及收款计划（2026）'!$A:$A&amp;'[1]产值及收款计划（2026）'!$B:$B,'[1]产值及收款计划（2026）'!DC:DC)</f>
        <v>0</v>
      </c>
      <c r="DD18" s="256" cm="1">
        <f t="array" aca="1" ref="DD18" ca="1">_xlfn.XLOOKUP($A18&amp;$B18,'[1]产值及收款计划（2026）'!$A:$A&amp;'[1]产值及收款计划（2026）'!$B:$B,'[1]产值及收款计划（2026）'!DD:DD)</f>
        <v>0</v>
      </c>
      <c r="DE18" s="256" cm="1">
        <f t="array" aca="1" ref="DE18" ca="1">_xlfn.XLOOKUP($A18&amp;$B18,'[1]产值及收款计划（2026）'!$A:$A&amp;'[1]产值及收款计划（2026）'!$B:$B,'[1]产值及收款计划（2026）'!DE:DE)</f>
        <v>0</v>
      </c>
      <c r="DF18" s="256" cm="1">
        <f t="array" aca="1" ref="DF18" ca="1">_xlfn.XLOOKUP($A18&amp;$B18,'[1]产值及收款计划（2026）'!$A:$A&amp;'[1]产值及收款计划（2026）'!$B:$B,'[1]产值及收款计划（2026）'!DF:DF)</f>
        <v>0</v>
      </c>
      <c r="DG18" s="256" cm="1">
        <f t="array" aca="1" ref="DG18" ca="1">_xlfn.XLOOKUP($A18&amp;$B18,'[1]产值及收款计划（2026）'!$A:$A&amp;'[1]产值及收款计划（2026）'!$B:$B,'[1]产值及收款计划（2026）'!DG:DG)</f>
        <v>0</v>
      </c>
      <c r="DH18" s="256" cm="1">
        <f t="array" aca="1" ref="DH18" ca="1">_xlfn.XLOOKUP($A18&amp;$B18,'[1]产值及收款计划（2026）'!$A:$A&amp;'[1]产值及收款计划（2026）'!$B:$B,'[1]产值及收款计划（2026）'!DH:DH)</f>
        <v>0</v>
      </c>
      <c r="DI18" s="256" cm="1">
        <f t="array" aca="1" ref="DI18" ca="1">_xlfn.XLOOKUP($A18&amp;$B18,'[1]产值及收款计划（2026）'!$A:$A&amp;'[1]产值及收款计划（2026）'!$B:$B,'[1]产值及收款计划（2026）'!DI:DI)</f>
        <v>0</v>
      </c>
      <c r="DJ18" s="256" cm="1">
        <f t="array" aca="1" ref="DJ18" ca="1">_xlfn.XLOOKUP($A18&amp;$B18,'[1]产值及收款计划（2026）'!$A:$A&amp;'[1]产值及收款计划（2026）'!$B:$B,'[1]产值及收款计划（2026）'!DJ:DJ)</f>
        <v>0</v>
      </c>
      <c r="DK18" s="256" cm="1">
        <f t="array" aca="1" ref="DK18" ca="1">_xlfn.XLOOKUP($A18&amp;$B18,'[1]产值及收款计划（2026）'!$A:$A&amp;'[1]产值及收款计划（2026）'!$B:$B,'[1]产值及收款计划（2026）'!DK:DK)</f>
        <v>0</v>
      </c>
      <c r="DL18" s="256" cm="1">
        <f t="array" aca="1" ref="DL18" ca="1">_xlfn.XLOOKUP($A18&amp;$B18,'[1]产值及收款计划（2026）'!$A:$A&amp;'[1]产值及收款计划（2026）'!$B:$B,'[1]产值及收款计划（2026）'!DL:DL)</f>
        <v>0</v>
      </c>
      <c r="DM18" s="264"/>
      <c r="DN18" s="250"/>
    </row>
    <row r="19" spans="1:118" ht="20.25" x14ac:dyDescent="0.15">
      <c r="A19" s="254">
        <f t="shared" ca="1" si="8"/>
        <v>15</v>
      </c>
      <c r="B19" s="254" t="s">
        <v>25</v>
      </c>
      <c r="C19" s="255" t="str" cm="1">
        <f t="array" aca="1" ref="C19" ca="1">_xlfn.XLOOKUP($A19&amp;$B19,'[1]产值及收款计划（2026）'!$A:$A&amp;'[1]产值及收款计划（2026）'!$B:$B,'[1]产值及收款计划（2026）'!C:C)</f>
        <v>ZHT2022031000024</v>
      </c>
      <c r="D19" s="255" t="str" cm="1">
        <f t="array" aca="1" ref="D19" ca="1">_xlfn.XLOOKUP($A19&amp;$B19,'[1]产值及收款计划（2026）'!$A:$A&amp;'[1]产值及收款计划（2026）'!$B:$B,'[1]产值及收款计划（2026）'!D:D)</f>
        <v>秀洲区污水厂智能运维通用平台系统工程采购合同</v>
      </c>
      <c r="E19" s="256" cm="1">
        <f t="array" aca="1" ref="E19" ca="1">_xlfn.XLOOKUP($A19&amp;$B19,'[1]产值及收款计划（2026）'!$A:$A&amp;'[1]产值及收款计划（2026）'!$B:$B,'[1]产值及收款计划（2026）'!E:E)</f>
        <v>36.364800000000002</v>
      </c>
      <c r="F19" s="256" cm="1">
        <f t="array" aca="1" ref="F19" ca="1">_xlfn.XLOOKUP($A19&amp;$B19,'[1]产值及收款计划（2026）'!$A:$A&amp;'[1]产值及收款计划（2026）'!$B:$B,'[1]产值及收款计划（2026）'!F:F)</f>
        <v>36.364800000000002</v>
      </c>
      <c r="G19" s="256" cm="1">
        <f t="array" aca="1" ref="G19" ca="1">_xlfn.XLOOKUP($A19&amp;$B19,'[1]产值及收款计划（2026）'!$A:$A&amp;'[1]产值及收款计划（2026）'!$B:$B,'[1]产值及收款计划（2026）'!G:G)</f>
        <v>0</v>
      </c>
      <c r="H19" s="256" cm="1">
        <f t="array" aca="1" ref="H19" ca="1">_xlfn.XLOOKUP($A19&amp;$B19,'[1]产值及收款计划（2026）'!$A:$A&amp;'[1]产值及收款计划（2026）'!$B:$B,'[1]产值及收款计划（2026）'!H:H)</f>
        <v>36.364800000000002</v>
      </c>
      <c r="I19" s="257" cm="1">
        <f t="array" aca="1" ref="I19" ca="1">_xlfn.XLOOKUP($A19&amp;$B19,'[1]产值及收款计划（2026）'!$A:$A&amp;'[1]产值及收款计划（2026）'!$B:$B,'[1]产值及收款计划（2026）'!I:I)</f>
        <v>1</v>
      </c>
      <c r="J19" s="258" cm="1">
        <f t="array" aca="1" ref="J19" ca="1">_xlfn.XLOOKUP($A19&amp;$B19,'[1]产值及收款计划（2026）'!$A:$A&amp;'[1]产值及收款计划（2026）'!$B:$B,'[1]产值及收款计划（2026）'!J:J)</f>
        <v>0.13</v>
      </c>
      <c r="K19" s="256" cm="1">
        <f t="array" aca="1" ref="K19" ca="1">_xlfn.XLOOKUP($A19&amp;$B19,'[1]产值及收款计划（2026）'!$A:$A&amp;'[1]产值及收款计划（2026）'!$B:$B,'[1]产值及收款计划（2026）'!K:K)</f>
        <v>0</v>
      </c>
      <c r="L19" s="256" cm="1">
        <f t="array" aca="1" ref="L19" ca="1">_xlfn.XLOOKUP($A19&amp;$B19,'[1]产值及收款计划（2026）'!$A:$A&amp;'[1]产值及收款计划（2026）'!$B:$B,'[1]产值及收款计划（2026）'!L:L)</f>
        <v>0</v>
      </c>
      <c r="M19" s="256" t="str" cm="1">
        <f t="array" aca="1" ref="M19" ca="1">_xlfn.XLOOKUP($A19&amp;$B19,'[1]产值及收款计划（2026）'!$A:$A&amp;'[1]产值及收款计划（2026）'!$B:$B,'[1]产值及收款计划（2026）'!M:M)</f>
        <v>主导</v>
      </c>
      <c r="N19" s="256" t="str" cm="1">
        <f t="array" aca="1" ref="N19" ca="1">_xlfn.XLOOKUP($A19&amp;$B19,'[1]产值及收款计划（2026）'!$A:$A&amp;'[1]产值及收款计划（2026）'!$B:$B,'[1]产值及收款计划（2026）'!N:N)</f>
        <v>孔祥平团队</v>
      </c>
      <c r="O19" s="256" t="str" cm="1">
        <f t="array" aca="1" ref="O19" ca="1">_xlfn.XLOOKUP($A19&amp;$B19,'[1]产值及收款计划（2026）'!$A:$A&amp;'[1]产值及收款计划（2026）'!$B:$B,'[1]产值及收款计划（2026）'!O:O)</f>
        <v>孔祥平</v>
      </c>
      <c r="P19" s="255" t="str" cm="1">
        <f t="array" aca="1" ref="P19" ca="1">_xlfn.XLOOKUP($A19&amp;$B19,'[1]产值及收款计划（2026）'!$A:$A&amp;'[1]产值及收款计划（2026）'!$B:$B,'[1]产值及收款计划（2026）'!P:P)</f>
        <v>过往已完结</v>
      </c>
      <c r="Q19" s="256" cm="1">
        <f t="array" aca="1" ref="Q19" ca="1">_xlfn.XLOOKUP($A19&amp;$B19,'[1]产值及收款计划（2026）'!$A:$A&amp;'[1]产值及收款计划（2026）'!$B:$B,'[1]产值及收款计划（2026）'!Q:Q)</f>
        <v>0</v>
      </c>
      <c r="R19" s="256" cm="1">
        <f t="array" aca="1" ref="R19" ca="1">_xlfn.XLOOKUP($A19&amp;$B19,'[1]产值及收款计划（2026）'!$A:$A&amp;'[1]产值及收款计划（2026）'!$B:$B,'[1]产值及收款计划（2026）'!R:R)</f>
        <v>0</v>
      </c>
      <c r="S19" s="256" cm="1">
        <f t="array" aca="1" ref="S19" ca="1">_xlfn.XLOOKUP($A19&amp;$B19,'[1]产值及收款计划（2026）'!$A:$A&amp;'[1]产值及收款计划（2026）'!$B:$B,'[1]产值及收款计划（2026）'!S:S)</f>
        <v>0</v>
      </c>
      <c r="T19" s="256" cm="1">
        <f t="array" aca="1" ref="T19" ca="1">_xlfn.XLOOKUP($A19&amp;$B19,'[1]产值及收款计划（2026）'!$A:$A&amp;'[1]产值及收款计划（2026）'!$B:$B,'[1]产值及收款计划（2026）'!T:T)</f>
        <v>46.793087</v>
      </c>
      <c r="U19" s="256" cm="1">
        <f t="array" aca="1" ref="U19" ca="1">_xlfn.XLOOKUP($A19&amp;$B19,'[1]产值及收款计划（2026）'!$A:$A&amp;'[1]产值及收款计划（2026）'!$B:$B,'[1]产值及收款计划（2026）'!U:U)</f>
        <v>0</v>
      </c>
      <c r="V19" s="256" cm="1">
        <f t="array" aca="1" ref="V19" ca="1">_xlfn.XLOOKUP($A19&amp;$B19,'[1]产值及收款计划（2026）'!$A:$A&amp;'[1]产值及收款计划（2026）'!$B:$B,'[1]产值及收款计划（2026）'!V:V)</f>
        <v>-10.428286999999999</v>
      </c>
      <c r="W19" s="256" cm="1">
        <f t="array" aca="1" ref="W19" ca="1">_xlfn.XLOOKUP($A19&amp;$B19,'[1]产值及收款计划（2026）'!$A:$A&amp;'[1]产值及收款计划（2026）'!$B:$B,'[1]产值及收款计划（2026）'!W:W)</f>
        <v>0</v>
      </c>
      <c r="X19" s="256" cm="1">
        <f t="array" aca="1" ref="X19" ca="1">_xlfn.XLOOKUP($A19&amp;$B19,'[1]产值及收款计划（2026）'!$A:$A&amp;'[1]产值及收款计划（2026）'!$B:$B,'[1]产值及收款计划（2026）'!X:X)</f>
        <v>0</v>
      </c>
      <c r="Y19" s="256" cm="1">
        <f t="array" aca="1" ref="Y19" ca="1">_xlfn.XLOOKUP($A19&amp;$B19,'[1]产值及收款计划（2026）'!$A:$A&amp;'[1]产值及收款计划（2026）'!$B:$B,'[1]产值及收款计划（2026）'!Y:Y)</f>
        <v>0</v>
      </c>
      <c r="Z19" s="256" cm="1">
        <f t="array" aca="1" ref="Z19" ca="1">_xlfn.XLOOKUP($A19&amp;$B19,'[1]产值及收款计划（2026）'!$A:$A&amp;'[1]产值及收款计划（2026）'!$B:$B,'[1]产值及收款计划（2026）'!Z:Z)</f>
        <v>0</v>
      </c>
      <c r="AA19" s="256" cm="1">
        <f t="array" aca="1" ref="AA19" ca="1">_xlfn.XLOOKUP($A19&amp;$B19,'[1]产值及收款计划（2026）'!$A:$A&amp;'[1]产值及收款计划（2026）'!$B:$B,'[1]产值及收款计划（2026）'!AA:AA)</f>
        <v>0</v>
      </c>
      <c r="AB19" s="256" cm="1">
        <f t="array" aca="1" ref="AB19" ca="1">_xlfn.XLOOKUP($A19&amp;$B19,'[1]产值及收款计划（2026）'!$A:$A&amp;'[1]产值及收款计划（2026）'!$B:$B,'[1]产值及收款计划（2026）'!AB:AB)</f>
        <v>0</v>
      </c>
      <c r="AC19" s="256" cm="1">
        <f t="array" aca="1" ref="AC19" ca="1">_xlfn.XLOOKUP($A19&amp;$B19,'[1]产值及收款计划（2026）'!$A:$A&amp;'[1]产值及收款计划（2026）'!$B:$B,'[1]产值及收款计划（2026）'!AC:AC)</f>
        <v>0</v>
      </c>
      <c r="AD19" s="256" cm="1">
        <f t="array" aca="1" ref="AD19" ca="1">_xlfn.XLOOKUP($A19&amp;$B19,'[1]产值及收款计划（2026）'!$A:$A&amp;'[1]产值及收款计划（2026）'!$B:$B,'[1]产值及收款计划（2026）'!AD:AD)</f>
        <v>0</v>
      </c>
      <c r="AE19" s="256" cm="1">
        <f t="array" aca="1" ref="AE19" ca="1">_xlfn.XLOOKUP($A19&amp;$B19,'[1]产值及收款计划（2026）'!$A:$A&amp;'[1]产值及收款计划（2026）'!$B:$B,'[1]产值及收款计划（2026）'!AE:AE)</f>
        <v>0</v>
      </c>
      <c r="AF19" s="256" cm="1">
        <f t="array" aca="1" ref="AF19" ca="1">_xlfn.XLOOKUP($A19&amp;$B19,'[1]产值及收款计划（2026）'!$A:$A&amp;'[1]产值及收款计划（2026）'!$B:$B,'[1]产值及收款计划（2026）'!AF:AF)</f>
        <v>0</v>
      </c>
      <c r="AG19" s="256" cm="1">
        <f t="array" aca="1" ref="AG19" ca="1">_xlfn.XLOOKUP($A19&amp;$B19,'[1]产值及收款计划（2026）'!$A:$A&amp;'[1]产值及收款计划（2026）'!$B:$B,'[1]产值及收款计划（2026）'!AG:AG)</f>
        <v>0</v>
      </c>
      <c r="AH19" s="256" cm="1">
        <f t="array" aca="1" ref="AH19" ca="1">_xlfn.XLOOKUP($A19&amp;$B19,'[1]产值及收款计划（2026）'!$A:$A&amp;'[1]产值及收款计划（2026）'!$B:$B,'[1]产值及收款计划（2026）'!AH:AH)</f>
        <v>0</v>
      </c>
      <c r="AI19" s="256" cm="1">
        <f t="array" aca="1" ref="AI19" ca="1">_xlfn.XLOOKUP($A19&amp;$B19,'[1]产值及收款计划（2026）'!$A:$A&amp;'[1]产值及收款计划（2026）'!$B:$B,'[1]产值及收款计划（2026）'!AI:AI)</f>
        <v>0</v>
      </c>
      <c r="AJ19" s="256" cm="1">
        <f t="array" aca="1" ref="AJ19" ca="1">_xlfn.XLOOKUP($A19&amp;$B19,'[1]产值及收款计划（2026）'!$A:$A&amp;'[1]产值及收款计划（2026）'!$B:$B,'[1]产值及收款计划（2026）'!AJ:AJ)</f>
        <v>0</v>
      </c>
      <c r="AK19" s="256" cm="1">
        <f t="array" aca="1" ref="AK19" ca="1">_xlfn.XLOOKUP($A19&amp;$B19,'[1]产值及收款计划（2026）'!$A:$A&amp;'[1]产值及收款计划（2026）'!$B:$B,'[1]产值及收款计划（2026）'!AK:AK)</f>
        <v>0</v>
      </c>
      <c r="AL19" s="256" cm="1">
        <f t="array" aca="1" ref="AL19" ca="1">_xlfn.XLOOKUP($A19&amp;$B19,'[1]产值及收款计划（2026）'!$A:$A&amp;'[1]产值及收款计划（2026）'!$B:$B,'[1]产值及收款计划（2026）'!AL:AL)</f>
        <v>0</v>
      </c>
      <c r="AM19" s="263" t="e" cm="1">
        <f t="array" aca="1" ref="AM19" ca="1">_xlfn.LET(_xlpm.勾选月份状态数组,TRANSPOSE('PPT(12-15页）-TOP10'!$A$3:$A$14),_xlpm.选择数据区,IF('PPT(12-15页）-TOP10'!$E$3="收款",$BA19:$BL19,$AA19:$AL19),SUM(_xlfn._xlws.FILTER(_xlpm.选择数据区,_xlpm.勾选月份状态数组,"")))</f>
        <v>#NAME?</v>
      </c>
      <c r="AN19" s="256" t="e" cm="1">
        <f t="array" aca="1" ref="AN19" ca="1">_xlfn.LET(_xlpm.勾选月份状态数组,TRANSPOSE('PPT(12-15页）-TOP10'!$A$3:$A$14),_xlpm.选择数据区,IF('PPT(12-15页）-TOP10'!$E$3="收款",$DA19:$DL19,$CA19:$CL19),SUM(_xlfn._xlws.FILTER(_xlpm.选择数据区,_xlpm.勾选月份状态数组,"")))</f>
        <v>#NAME?</v>
      </c>
      <c r="AO19" s="256">
        <f ca="1">SUM(CA19:CC19)+SUM(AD19:AL19)</f>
        <v>0</v>
      </c>
      <c r="AP19" s="256"/>
      <c r="AQ19" s="256"/>
      <c r="AR19" s="256"/>
      <c r="AS19" s="256" cm="1">
        <f t="array" aca="1" ref="AS19" ca="1">_xlfn.XLOOKUP($A19&amp;$B19,'[1]产值及收款计划（2026）'!$A:$A&amp;'[1]产值及收款计划（2026）'!$B:$B,'[1]产值及收款计划（2026）'!AS:AS)</f>
        <v>0</v>
      </c>
      <c r="AT19" s="256" cm="1">
        <f t="array" aca="1" ref="AT19" ca="1">_xlfn.XLOOKUP($A19&amp;$B19,'[1]产值及收款计划（2026）'!$A:$A&amp;'[1]产值及收款计划（2026）'!$B:$B,'[1]产值及收款计划（2026）'!AT:AT)</f>
        <v>0</v>
      </c>
      <c r="AU19" s="256" cm="1">
        <f t="array" aca="1" ref="AU19" ca="1">_xlfn.XLOOKUP($A19&amp;$B19,'[1]产值及收款计划（2026）'!$A:$A&amp;'[1]产值及收款计划（2026）'!$B:$B,'[1]产值及收款计划（2026）'!AU:AU)</f>
        <v>0</v>
      </c>
      <c r="AV19" s="256" cm="1">
        <f t="array" aca="1" ref="AV19" ca="1">_xlfn.XLOOKUP($A19&amp;$B19,'[1]产值及收款计划（2026）'!$A:$A&amp;'[1]产值及收款计划（2026）'!$B:$B,'[1]产值及收款计划（2026）'!AV:AV)</f>
        <v>0</v>
      </c>
      <c r="AW19" s="256" cm="1">
        <f t="array" aca="1" ref="AW19" ca="1">_xlfn.XLOOKUP($A19&amp;$B19,'[1]产值及收款计划（2026）'!$A:$A&amp;'[1]产值及收款计划（2026）'!$B:$B,'[1]产值及收款计划（2026）'!AW:AW)</f>
        <v>0</v>
      </c>
      <c r="AX19" s="256" cm="1">
        <f t="array" aca="1" ref="AX19" ca="1">_xlfn.XLOOKUP($A19&amp;$B19,'[1]产值及收款计划（2026）'!$A:$A&amp;'[1]产值及收款计划（2026）'!$B:$B,'[1]产值及收款计划（2026）'!AX:AX)</f>
        <v>36.364800000000002</v>
      </c>
      <c r="AY19" s="256" cm="1">
        <f t="array" aca="1" ref="AY19" ca="1">_xlfn.XLOOKUP($A19&amp;$B19,'[1]产值及收款计划（2026）'!$A:$A&amp;'[1]产值及收款计划（2026）'!$B:$B,'[1]产值及收款计划（2026）'!AY:AY)</f>
        <v>0</v>
      </c>
      <c r="AZ19" s="256" cm="1">
        <f t="array" aca="1" ref="AZ19" ca="1">_xlfn.XLOOKUP($A19&amp;$B19,'[1]产值及收款计划（2026）'!$A:$A&amp;'[1]产值及收款计划（2026）'!$B:$B,'[1]产值及收款计划（2026）'!AZ:AZ)</f>
        <v>10.428286999999999</v>
      </c>
      <c r="BA19" s="256" cm="1">
        <f t="array" aca="1" ref="BA19" ca="1">_xlfn.XLOOKUP($A19&amp;$B19,'[1]产值及收款计划（2026）'!$A:$A&amp;'[1]产值及收款计划（2026）'!$B:$B,'[1]产值及收款计划（2026）'!BA:BA)</f>
        <v>0</v>
      </c>
      <c r="BB19" s="256" cm="1">
        <f t="array" aca="1" ref="BB19" ca="1">_xlfn.XLOOKUP($A19&amp;$B19,'[1]产值及收款计划（2026）'!$A:$A&amp;'[1]产值及收款计划（2026）'!$B:$B,'[1]产值及收款计划（2026）'!BB:BB)</f>
        <v>0</v>
      </c>
      <c r="BC19" s="256" cm="1">
        <f t="array" aca="1" ref="BC19" ca="1">_xlfn.XLOOKUP($A19&amp;$B19,'[1]产值及收款计划（2026）'!$A:$A&amp;'[1]产值及收款计划（2026）'!$B:$B,'[1]产值及收款计划（2026）'!BC:BC)</f>
        <v>36.364800000000002</v>
      </c>
      <c r="BD19" s="256" cm="1">
        <f t="array" aca="1" ref="BD19" ca="1">_xlfn.XLOOKUP($A19&amp;$B19,'[1]产值及收款计划（2026）'!$A:$A&amp;'[1]产值及收款计划（2026）'!$B:$B,'[1]产值及收款计划（2026）'!BD:BD)</f>
        <v>0</v>
      </c>
      <c r="BE19" s="256" cm="1">
        <f t="array" aca="1" ref="BE19" ca="1">_xlfn.XLOOKUP($A19&amp;$B19,'[1]产值及收款计划（2026）'!$A:$A&amp;'[1]产值及收款计划（2026）'!$B:$B,'[1]产值及收款计划（2026）'!BE:BE)</f>
        <v>0</v>
      </c>
      <c r="BF19" s="256" cm="1">
        <f t="array" aca="1" ref="BF19" ca="1">_xlfn.XLOOKUP($A19&amp;$B19,'[1]产值及收款计划（2026）'!$A:$A&amp;'[1]产值及收款计划（2026）'!$B:$B,'[1]产值及收款计划（2026）'!BF:BF)</f>
        <v>0</v>
      </c>
      <c r="BG19" s="256" cm="1">
        <f t="array" aca="1" ref="BG19" ca="1">_xlfn.XLOOKUP($A19&amp;$B19,'[1]产值及收款计划（2026）'!$A:$A&amp;'[1]产值及收款计划（2026）'!$B:$B,'[1]产值及收款计划（2026）'!BG:BG)</f>
        <v>0</v>
      </c>
      <c r="BH19" s="256" cm="1">
        <f t="array" aca="1" ref="BH19" ca="1">_xlfn.XLOOKUP($A19&amp;$B19,'[1]产值及收款计划（2026）'!$A:$A&amp;'[1]产值及收款计划（2026）'!$B:$B,'[1]产值及收款计划（2026）'!BH:BH)</f>
        <v>0</v>
      </c>
      <c r="BI19" s="256" cm="1">
        <f t="array" aca="1" ref="BI19" ca="1">_xlfn.XLOOKUP($A19&amp;$B19,'[1]产值及收款计划（2026）'!$A:$A&amp;'[1]产值及收款计划（2026）'!$B:$B,'[1]产值及收款计划（2026）'!BI:BI)</f>
        <v>0</v>
      </c>
      <c r="BJ19" s="256" cm="1">
        <f t="array" aca="1" ref="BJ19" ca="1">_xlfn.XLOOKUP($A19&amp;$B19,'[1]产值及收款计划（2026）'!$A:$A&amp;'[1]产值及收款计划（2026）'!$B:$B,'[1]产值及收款计划（2026）'!BJ:BJ)</f>
        <v>0</v>
      </c>
      <c r="BK19" s="256" cm="1">
        <f t="array" aca="1" ref="BK19" ca="1">_xlfn.XLOOKUP($A19&amp;$B19,'[1]产值及收款计划（2026）'!$A:$A&amp;'[1]产值及收款计划（2026）'!$B:$B,'[1]产值及收款计划（2026）'!BK:BK)</f>
        <v>0</v>
      </c>
      <c r="BL19" s="256" cm="1">
        <f t="array" aca="1" ref="BL19" ca="1">_xlfn.XLOOKUP($A19&amp;$B19,'[1]产值及收款计划（2026）'!$A:$A&amp;'[1]产值及收款计划（2026）'!$B:$B,'[1]产值及收款计划（2026）'!BL:BL)</f>
        <v>0</v>
      </c>
      <c r="BM19" s="256"/>
      <c r="BN19" s="256"/>
      <c r="BO19" s="256"/>
      <c r="BP19" s="256"/>
      <c r="BQ19" s="255" cm="1">
        <f t="array" aca="1" ref="BQ19" ca="1">_xlfn.XLOOKUP($A19&amp;$B19,'[1]产值及收款计划（2026）'!$A:$A&amp;'[1]产值及收款计划（2026）'!$B:$B,'[1]产值及收款计划（2026）'!BQ:BQ)</f>
        <v>0</v>
      </c>
      <c r="BR19" s="256" cm="1">
        <f t="array" aca="1" ref="BR19" ca="1">_xlfn.XLOOKUP($A19&amp;$B19,'[1]产值及收款计划（2026）'!$A:$A&amp;'[1]产值及收款计划（2026）'!$B:$B,'[1]产值及收款计划（2026）'!BR:BR)</f>
        <v>0</v>
      </c>
      <c r="CA19" s="256" cm="1">
        <f t="array" aca="1" ref="CA19" ca="1">_xlfn.XLOOKUP($A19&amp;$B19,'[1]产值及收款计划（2026）'!$A:$A&amp;'[1]产值及收款计划（2026）'!$B:$B,'[1]产值及收款计划（2026）'!CA:CA)</f>
        <v>0</v>
      </c>
      <c r="CB19" s="256" cm="1">
        <f t="array" aca="1" ref="CB19" ca="1">_xlfn.XLOOKUP($A19&amp;$B19,'[1]产值及收款计划（2026）'!$A:$A&amp;'[1]产值及收款计划（2026）'!$B:$B,'[1]产值及收款计划（2026）'!CB:CB)</f>
        <v>0</v>
      </c>
      <c r="CC19" s="256" cm="1">
        <f t="array" aca="1" ref="CC19" ca="1">_xlfn.XLOOKUP($A19&amp;$B19,'[1]产值及收款计划（2026）'!$A:$A&amp;'[1]产值及收款计划（2026）'!$B:$B,'[1]产值及收款计划（2026）'!CC:CC)</f>
        <v>0</v>
      </c>
      <c r="CD19" s="256" cm="1">
        <f t="array" aca="1" ref="CD19" ca="1">_xlfn.XLOOKUP($A19&amp;$B19,'[1]产值及收款计划（2026）'!$A:$A&amp;'[1]产值及收款计划（2026）'!$B:$B,'[1]产值及收款计划（2026）'!CD:CD)</f>
        <v>0</v>
      </c>
      <c r="CE19" s="256" cm="1">
        <f t="array" aca="1" ref="CE19" ca="1">_xlfn.XLOOKUP($A19&amp;$B19,'[1]产值及收款计划（2026）'!$A:$A&amp;'[1]产值及收款计划（2026）'!$B:$B,'[1]产值及收款计划（2026）'!CE:CE)</f>
        <v>0</v>
      </c>
      <c r="CF19" s="256" cm="1">
        <f t="array" aca="1" ref="CF19" ca="1">_xlfn.XLOOKUP($A19&amp;$B19,'[1]产值及收款计划（2026）'!$A:$A&amp;'[1]产值及收款计划（2026）'!$B:$B,'[1]产值及收款计划（2026）'!CF:CF)</f>
        <v>0</v>
      </c>
      <c r="CG19" s="256" cm="1">
        <f t="array" aca="1" ref="CG19" ca="1">_xlfn.XLOOKUP($A19&amp;$B19,'[1]产值及收款计划（2026）'!$A:$A&amp;'[1]产值及收款计划（2026）'!$B:$B,'[1]产值及收款计划（2026）'!CG:CG)</f>
        <v>0</v>
      </c>
      <c r="CH19" s="256" cm="1">
        <f t="array" aca="1" ref="CH19" ca="1">_xlfn.XLOOKUP($A19&amp;$B19,'[1]产值及收款计划（2026）'!$A:$A&amp;'[1]产值及收款计划（2026）'!$B:$B,'[1]产值及收款计划（2026）'!CH:CH)</f>
        <v>0</v>
      </c>
      <c r="CI19" s="256" cm="1">
        <f t="array" aca="1" ref="CI19" ca="1">_xlfn.XLOOKUP($A19&amp;$B19,'[1]产值及收款计划（2026）'!$A:$A&amp;'[1]产值及收款计划（2026）'!$B:$B,'[1]产值及收款计划（2026）'!CI:CI)</f>
        <v>0</v>
      </c>
      <c r="CJ19" s="256" cm="1">
        <f t="array" aca="1" ref="CJ19" ca="1">_xlfn.XLOOKUP($A19&amp;$B19,'[1]产值及收款计划（2026）'!$A:$A&amp;'[1]产值及收款计划（2026）'!$B:$B,'[1]产值及收款计划（2026）'!CJ:CJ)</f>
        <v>0</v>
      </c>
      <c r="CK19" s="256" cm="1">
        <f t="array" aca="1" ref="CK19" ca="1">_xlfn.XLOOKUP($A19&amp;$B19,'[1]产值及收款计划（2026）'!$A:$A&amp;'[1]产值及收款计划（2026）'!$B:$B,'[1]产值及收款计划（2026）'!CK:CK)</f>
        <v>0</v>
      </c>
      <c r="CL19" s="256" cm="1">
        <f t="array" aca="1" ref="CL19" ca="1">_xlfn.XLOOKUP($A19&amp;$B19,'[1]产值及收款计划（2026）'!$A:$A&amp;'[1]产值及收款计划（2026）'!$B:$B,'[1]产值及收款计划（2026）'!CL:CL)</f>
        <v>0</v>
      </c>
      <c r="DA19" s="256" cm="1">
        <f t="array" aca="1" ref="DA19" ca="1">_xlfn.XLOOKUP($A19&amp;$B19,'[1]产值及收款计划（2026）'!$A:$A&amp;'[1]产值及收款计划（2026）'!$B:$B,'[1]产值及收款计划（2026）'!DA:DA)</f>
        <v>0</v>
      </c>
      <c r="DB19" s="256" cm="1">
        <f t="array" aca="1" ref="DB19" ca="1">_xlfn.XLOOKUP($A19&amp;$B19,'[1]产值及收款计划（2026）'!$A:$A&amp;'[1]产值及收款计划（2026）'!$B:$B,'[1]产值及收款计划（2026）'!DB:DB)</f>
        <v>0</v>
      </c>
      <c r="DC19" s="256" cm="1">
        <f t="array" aca="1" ref="DC19" ca="1">_xlfn.XLOOKUP($A19&amp;$B19,'[1]产值及收款计划（2026）'!$A:$A&amp;'[1]产值及收款计划（2026）'!$B:$B,'[1]产值及收款计划（2026）'!DC:DC)</f>
        <v>0</v>
      </c>
      <c r="DD19" s="256" cm="1">
        <f t="array" aca="1" ref="DD19" ca="1">_xlfn.XLOOKUP($A19&amp;$B19,'[1]产值及收款计划（2026）'!$A:$A&amp;'[1]产值及收款计划（2026）'!$B:$B,'[1]产值及收款计划（2026）'!DD:DD)</f>
        <v>36.364800000000002</v>
      </c>
      <c r="DE19" s="256" cm="1">
        <f t="array" aca="1" ref="DE19" ca="1">_xlfn.XLOOKUP($A19&amp;$B19,'[1]产值及收款计划（2026）'!$A:$A&amp;'[1]产值及收款计划（2026）'!$B:$B,'[1]产值及收款计划（2026）'!DE:DE)</f>
        <v>0</v>
      </c>
      <c r="DF19" s="256" cm="1">
        <f t="array" aca="1" ref="DF19" ca="1">_xlfn.XLOOKUP($A19&amp;$B19,'[1]产值及收款计划（2026）'!$A:$A&amp;'[1]产值及收款计划（2026）'!$B:$B,'[1]产值及收款计划（2026）'!DF:DF)</f>
        <v>0</v>
      </c>
      <c r="DG19" s="256" cm="1">
        <f t="array" aca="1" ref="DG19" ca="1">_xlfn.XLOOKUP($A19&amp;$B19,'[1]产值及收款计划（2026）'!$A:$A&amp;'[1]产值及收款计划（2026）'!$B:$B,'[1]产值及收款计划（2026）'!DG:DG)</f>
        <v>0</v>
      </c>
      <c r="DH19" s="256" cm="1">
        <f t="array" aca="1" ref="DH19" ca="1">_xlfn.XLOOKUP($A19&amp;$B19,'[1]产值及收款计划（2026）'!$A:$A&amp;'[1]产值及收款计划（2026）'!$B:$B,'[1]产值及收款计划（2026）'!DH:DH)</f>
        <v>0</v>
      </c>
      <c r="DI19" s="256" cm="1">
        <f t="array" aca="1" ref="DI19" ca="1">_xlfn.XLOOKUP($A19&amp;$B19,'[1]产值及收款计划（2026）'!$A:$A&amp;'[1]产值及收款计划（2026）'!$B:$B,'[1]产值及收款计划（2026）'!DI:DI)</f>
        <v>0</v>
      </c>
      <c r="DJ19" s="256" cm="1">
        <f t="array" aca="1" ref="DJ19" ca="1">_xlfn.XLOOKUP($A19&amp;$B19,'[1]产值及收款计划（2026）'!$A:$A&amp;'[1]产值及收款计划（2026）'!$B:$B,'[1]产值及收款计划（2026）'!DJ:DJ)</f>
        <v>0</v>
      </c>
      <c r="DK19" s="256" cm="1">
        <f t="array" aca="1" ref="DK19" ca="1">_xlfn.XLOOKUP($A19&amp;$B19,'[1]产值及收款计划（2026）'!$A:$A&amp;'[1]产值及收款计划（2026）'!$B:$B,'[1]产值及收款计划（2026）'!DK:DK)</f>
        <v>0</v>
      </c>
      <c r="DL19" s="256" cm="1">
        <f t="array" aca="1" ref="DL19" ca="1">_xlfn.XLOOKUP($A19&amp;$B19,'[1]产值及收款计划（2026）'!$A:$A&amp;'[1]产值及收款计划（2026）'!$B:$B,'[1]产值及收款计划（2026）'!DL:DL)</f>
        <v>0</v>
      </c>
      <c r="DM19" s="264"/>
      <c r="DN19" s="250"/>
    </row>
    <row r="20" spans="1:118" ht="20.25" x14ac:dyDescent="0.15">
      <c r="A20" s="254">
        <f t="shared" ca="1" si="8"/>
        <v>16</v>
      </c>
      <c r="B20" s="254" t="s">
        <v>25</v>
      </c>
      <c r="C20" s="256" t="str" cm="1">
        <f t="array" aca="1" ref="C20" ca="1">_xlfn.XLOOKUP($A20&amp;$B20,'[1]产值及收款计划（2026）'!$A:$A&amp;'[1]产值及收款计划（2026）'!$B:$B,'[1]产值及收款计划（2026）'!C:C)</f>
        <v>ZHT2022051300039</v>
      </c>
      <c r="D20" s="255" t="str" cm="1">
        <f t="array" aca="1" ref="D20" ca="1">_xlfn.XLOOKUP($A20&amp;$B20,'[1]产值及收款计划（2026）'!$A:$A&amp;'[1]产值及收款计划（2026）'!$B:$B,'[1]产值及收款计划（2026）'!D:D)</f>
        <v>妈湾隧道1标数字孪生工地项目</v>
      </c>
      <c r="E20" s="256" cm="1">
        <f t="array" aca="1" ref="E20" ca="1">_xlfn.XLOOKUP($A20&amp;$B20,'[1]产值及收款计划（2026）'!$A:$A&amp;'[1]产值及收款计划（2026）'!$B:$B,'[1]产值及收款计划（2026）'!E:E)</f>
        <v>43</v>
      </c>
      <c r="F20" s="256" cm="1">
        <f t="array" aca="1" ref="F20" ca="1">_xlfn.XLOOKUP($A20&amp;$B20,'[1]产值及收款计划（2026）'!$A:$A&amp;'[1]产值及收款计划（2026）'!$B:$B,'[1]产值及收款计划（2026）'!F:F)</f>
        <v>10.75</v>
      </c>
      <c r="G20" s="256" cm="1">
        <f t="array" aca="1" ref="G20" ca="1">_xlfn.XLOOKUP($A20&amp;$B20,'[1]产值及收款计划（2026）'!$A:$A&amp;'[1]产值及收款计划（2026）'!$B:$B,'[1]产值及收款计划（2026）'!G:G)</f>
        <v>0</v>
      </c>
      <c r="H20" s="256" cm="1">
        <f t="array" aca="1" ref="H20" ca="1">_xlfn.XLOOKUP($A20&amp;$B20,'[1]产值及收款计划（2026）'!$A:$A&amp;'[1]产值及收款计划（2026）'!$B:$B,'[1]产值及收款计划（2026）'!H:H)</f>
        <v>10.75</v>
      </c>
      <c r="I20" s="257" cm="1">
        <f t="array" aca="1" ref="I20" ca="1">_xlfn.XLOOKUP($A20&amp;$B20,'[1]产值及收款计划（2026）'!$A:$A&amp;'[1]产值及收款计划（2026）'!$B:$B,'[1]产值及收款计划（2026）'!I:I)</f>
        <v>1</v>
      </c>
      <c r="J20" s="258" cm="1">
        <f t="array" aca="1" ref="J20" ca="1">_xlfn.XLOOKUP($A20&amp;$B20,'[1]产值及收款计划（2026）'!$A:$A&amp;'[1]产值及收款计划（2026）'!$B:$B,'[1]产值及收款计划（2026）'!J:J)</f>
        <v>0.06</v>
      </c>
      <c r="K20" s="256" cm="1">
        <f t="array" aca="1" ref="K20" ca="1">_xlfn.XLOOKUP($A20&amp;$B20,'[1]产值及收款计划（2026）'!$A:$A&amp;'[1]产值及收款计划（2026）'!$B:$B,'[1]产值及收款计划（2026）'!K:K)</f>
        <v>0</v>
      </c>
      <c r="L20" s="256" cm="1">
        <f t="array" aca="1" ref="L20" ca="1">_xlfn.XLOOKUP($A20&amp;$B20,'[1]产值及收款计划（2026）'!$A:$A&amp;'[1]产值及收款计划（2026）'!$B:$B,'[1]产值及收款计划（2026）'!L:L)</f>
        <v>0</v>
      </c>
      <c r="M20" s="256" cm="1">
        <f t="array" aca="1" ref="M20" ca="1">_xlfn.XLOOKUP($A20&amp;$B20,'[1]产值及收款计划（2026）'!$A:$A&amp;'[1]产值及收款计划（2026）'!$B:$B,'[1]产值及收款计划（2026）'!M:M)</f>
        <v>0</v>
      </c>
      <c r="N20" s="256" t="str" cm="1">
        <f t="array" aca="1" ref="N20" ca="1">_xlfn.XLOOKUP($A20&amp;$B20,'[1]产值及收款计划（2026）'!$A:$A&amp;'[1]产值及收款计划（2026）'!$B:$B,'[1]产值及收款计划（2026）'!N:N)</f>
        <v>许清亮团队</v>
      </c>
      <c r="O20" s="256" t="str" cm="1">
        <f t="array" aca="1" ref="O20" ca="1">_xlfn.XLOOKUP($A20&amp;$B20,'[1]产值及收款计划（2026）'!$A:$A&amp;'[1]产值及收款计划（2026）'!$B:$B,'[1]产值及收款计划（2026）'!O:O)</f>
        <v>明艳丽</v>
      </c>
      <c r="P20" s="255" t="str" cm="1">
        <f t="array" aca="1" ref="P20" ca="1">_xlfn.XLOOKUP($A20&amp;$B20,'[1]产值及收款计划（2026）'!$A:$A&amp;'[1]产值及收款计划（2026）'!$B:$B,'[1]产值及收款计划（2026）'!P:P)</f>
        <v>过往已完结</v>
      </c>
      <c r="Q20" s="256" cm="1">
        <f t="array" aca="1" ref="Q20" ca="1">_xlfn.XLOOKUP($A20&amp;$B20,'[1]产值及收款计划（2026）'!$A:$A&amp;'[1]产值及收款计划（2026）'!$B:$B,'[1]产值及收款计划（2026）'!Q:Q)</f>
        <v>0</v>
      </c>
      <c r="R20" s="256" cm="1">
        <f t="array" aca="1" ref="R20" ca="1">_xlfn.XLOOKUP($A20&amp;$B20,'[1]产值及收款计划（2026）'!$A:$A&amp;'[1]产值及收款计划（2026）'!$B:$B,'[1]产值及收款计划（2026）'!R:R)</f>
        <v>0</v>
      </c>
      <c r="S20" s="256" cm="1">
        <f t="array" aca="1" ref="S20" ca="1">_xlfn.XLOOKUP($A20&amp;$B20,'[1]产值及收款计划（2026）'!$A:$A&amp;'[1]产值及收款计划（2026）'!$B:$B,'[1]产值及收款计划（2026）'!S:S)</f>
        <v>0</v>
      </c>
      <c r="T20" s="256" cm="1">
        <f t="array" aca="1" ref="T20" ca="1">_xlfn.XLOOKUP($A20&amp;$B20,'[1]产值及收款计划（2026）'!$A:$A&amp;'[1]产值及收款计划（2026）'!$B:$B,'[1]产值及收款计划（2026）'!T:T)</f>
        <v>43</v>
      </c>
      <c r="U20" s="256" cm="1">
        <f t="array" aca="1" ref="U20" ca="1">_xlfn.XLOOKUP($A20&amp;$B20,'[1]产值及收款计划（2026）'!$A:$A&amp;'[1]产值及收款计划（2026）'!$B:$B,'[1]产值及收款计划（2026）'!U:U)</f>
        <v>0</v>
      </c>
      <c r="V20" s="256" cm="1">
        <f t="array" aca="1" ref="V20" ca="1">_xlfn.XLOOKUP($A20&amp;$B20,'[1]产值及收款计划（2026）'!$A:$A&amp;'[1]产值及收款计划（2026）'!$B:$B,'[1]产值及收款计划（2026）'!V:V)</f>
        <v>0</v>
      </c>
      <c r="W20" s="256" cm="1">
        <f t="array" aca="1" ref="W20" ca="1">_xlfn.XLOOKUP($A20&amp;$B20,'[1]产值及收款计划（2026）'!$A:$A&amp;'[1]产值及收款计划（2026）'!$B:$B,'[1]产值及收款计划（2026）'!W:W)</f>
        <v>0</v>
      </c>
      <c r="X20" s="256" cm="1">
        <f t="array" aca="1" ref="X20" ca="1">_xlfn.XLOOKUP($A20&amp;$B20,'[1]产值及收款计划（2026）'!$A:$A&amp;'[1]产值及收款计划（2026）'!$B:$B,'[1]产值及收款计划（2026）'!X:X)</f>
        <v>0</v>
      </c>
      <c r="Y20" s="256" cm="1">
        <f t="array" aca="1" ref="Y20" ca="1">_xlfn.XLOOKUP($A20&amp;$B20,'[1]产值及收款计划（2026）'!$A:$A&amp;'[1]产值及收款计划（2026）'!$B:$B,'[1]产值及收款计划（2026）'!Y:Y)</f>
        <v>0</v>
      </c>
      <c r="Z20" s="256" cm="1">
        <f t="array" aca="1" ref="Z20" ca="1">_xlfn.XLOOKUP($A20&amp;$B20,'[1]产值及收款计划（2026）'!$A:$A&amp;'[1]产值及收款计划（2026）'!$B:$B,'[1]产值及收款计划（2026）'!Z:Z)</f>
        <v>0</v>
      </c>
      <c r="AA20" s="256" cm="1">
        <f t="array" aca="1" ref="AA20" ca="1">_xlfn.XLOOKUP($A20&amp;$B20,'[1]产值及收款计划（2026）'!$A:$A&amp;'[1]产值及收款计划（2026）'!$B:$B,'[1]产值及收款计划（2026）'!AA:AA)</f>
        <v>0</v>
      </c>
      <c r="AB20" s="256" cm="1">
        <f t="array" aca="1" ref="AB20" ca="1">_xlfn.XLOOKUP($A20&amp;$B20,'[1]产值及收款计划（2026）'!$A:$A&amp;'[1]产值及收款计划（2026）'!$B:$B,'[1]产值及收款计划（2026）'!AB:AB)</f>
        <v>0</v>
      </c>
      <c r="AC20" s="256" cm="1">
        <f t="array" aca="1" ref="AC20" ca="1">_xlfn.XLOOKUP($A20&amp;$B20,'[1]产值及收款计划（2026）'!$A:$A&amp;'[1]产值及收款计划（2026）'!$B:$B,'[1]产值及收款计划（2026）'!AC:AC)</f>
        <v>0</v>
      </c>
      <c r="AD20" s="256" cm="1">
        <f t="array" aca="1" ref="AD20" ca="1">_xlfn.XLOOKUP($A20&amp;$B20,'[1]产值及收款计划（2026）'!$A:$A&amp;'[1]产值及收款计划（2026）'!$B:$B,'[1]产值及收款计划（2026）'!AD:AD)</f>
        <v>0</v>
      </c>
      <c r="AE20" s="256" cm="1">
        <f t="array" aca="1" ref="AE20" ca="1">_xlfn.XLOOKUP($A20&amp;$B20,'[1]产值及收款计划（2026）'!$A:$A&amp;'[1]产值及收款计划（2026）'!$B:$B,'[1]产值及收款计划（2026）'!AE:AE)</f>
        <v>0</v>
      </c>
      <c r="AF20" s="256" cm="1">
        <f t="array" aca="1" ref="AF20" ca="1">_xlfn.XLOOKUP($A20&amp;$B20,'[1]产值及收款计划（2026）'!$A:$A&amp;'[1]产值及收款计划（2026）'!$B:$B,'[1]产值及收款计划（2026）'!AF:AF)</f>
        <v>0</v>
      </c>
      <c r="AG20" s="256" cm="1">
        <f t="array" aca="1" ref="AG20" ca="1">_xlfn.XLOOKUP($A20&amp;$B20,'[1]产值及收款计划（2026）'!$A:$A&amp;'[1]产值及收款计划（2026）'!$B:$B,'[1]产值及收款计划（2026）'!AG:AG)</f>
        <v>0</v>
      </c>
      <c r="AH20" s="256" cm="1">
        <f t="array" aca="1" ref="AH20" ca="1">_xlfn.XLOOKUP($A20&amp;$B20,'[1]产值及收款计划（2026）'!$A:$A&amp;'[1]产值及收款计划（2026）'!$B:$B,'[1]产值及收款计划（2026）'!AH:AH)</f>
        <v>0</v>
      </c>
      <c r="AI20" s="256" cm="1">
        <f t="array" aca="1" ref="AI20" ca="1">_xlfn.XLOOKUP($A20&amp;$B20,'[1]产值及收款计划（2026）'!$A:$A&amp;'[1]产值及收款计划（2026）'!$B:$B,'[1]产值及收款计划（2026）'!AI:AI)</f>
        <v>0</v>
      </c>
      <c r="AJ20" s="256" cm="1">
        <f t="array" aca="1" ref="AJ20" ca="1">_xlfn.XLOOKUP($A20&amp;$B20,'[1]产值及收款计划（2026）'!$A:$A&amp;'[1]产值及收款计划（2026）'!$B:$B,'[1]产值及收款计划（2026）'!AJ:AJ)</f>
        <v>0</v>
      </c>
      <c r="AK20" s="256" cm="1">
        <f t="array" aca="1" ref="AK20" ca="1">_xlfn.XLOOKUP($A20&amp;$B20,'[1]产值及收款计划（2026）'!$A:$A&amp;'[1]产值及收款计划（2026）'!$B:$B,'[1]产值及收款计划（2026）'!AK:AK)</f>
        <v>0</v>
      </c>
      <c r="AL20" s="256" cm="1">
        <f t="array" aca="1" ref="AL20" ca="1">_xlfn.XLOOKUP($A20&amp;$B20,'[1]产值及收款计划（2026）'!$A:$A&amp;'[1]产值及收款计划（2026）'!$B:$B,'[1]产值及收款计划（2026）'!AL:AL)</f>
        <v>0</v>
      </c>
      <c r="AM20" s="263" t="e" cm="1">
        <f t="array" aca="1" ref="AM20" ca="1">_xlfn.LET(_xlpm.勾选月份状态数组,TRANSPOSE('PPT(12-15页）-TOP10'!$A$3:$A$14),_xlpm.选择数据区,IF('PPT(12-15页）-TOP10'!$E$3="收款",$BA20:$BL20,$AA20:$AL20),SUM(_xlfn._xlws.FILTER(_xlpm.选择数据区,_xlpm.勾选月份状态数组,"")))</f>
        <v>#NAME?</v>
      </c>
      <c r="AN20" s="256" t="e" cm="1">
        <f t="array" aca="1" ref="AN20" ca="1">_xlfn.LET(_xlpm.勾选月份状态数组,TRANSPOSE('PPT(12-15页）-TOP10'!$A$3:$A$14),_xlpm.选择数据区,IF('PPT(12-15页）-TOP10'!$E$3="收款",$DA20:$DL20,$CA20:$CL20),SUM(_xlfn._xlws.FILTER(_xlpm.选择数据区,_xlpm.勾选月份状态数组,"")))</f>
        <v>#NAME?</v>
      </c>
      <c r="AO20" s="256">
        <f ca="1">SUM(CA20:CC20)+SUM(AD20:AL20)</f>
        <v>0</v>
      </c>
      <c r="AP20" s="256"/>
      <c r="AQ20" s="256"/>
      <c r="AR20" s="256"/>
      <c r="AS20" s="256" cm="1">
        <f t="array" aca="1" ref="AS20" ca="1">_xlfn.XLOOKUP($A20&amp;$B20,'[1]产值及收款计划（2026）'!$A:$A&amp;'[1]产值及收款计划（2026）'!$B:$B,'[1]产值及收款计划（2026）'!AS:AS)</f>
        <v>0</v>
      </c>
      <c r="AT20" s="256" cm="1">
        <f t="array" aca="1" ref="AT20" ca="1">_xlfn.XLOOKUP($A20&amp;$B20,'[1]产值及收款计划（2026）'!$A:$A&amp;'[1]产值及收款计划（2026）'!$B:$B,'[1]产值及收款计划（2026）'!AT:AT)</f>
        <v>0</v>
      </c>
      <c r="AU20" s="256" cm="1">
        <f t="array" aca="1" ref="AU20" ca="1">_xlfn.XLOOKUP($A20&amp;$B20,'[1]产值及收款计划（2026）'!$A:$A&amp;'[1]产值及收款计划（2026）'!$B:$B,'[1]产值及收款计划（2026）'!AU:AU)</f>
        <v>0</v>
      </c>
      <c r="AV20" s="256" cm="1">
        <f t="array" aca="1" ref="AV20" ca="1">_xlfn.XLOOKUP($A20&amp;$B20,'[1]产值及收款计划（2026）'!$A:$A&amp;'[1]产值及收款计划（2026）'!$B:$B,'[1]产值及收款计划（2026）'!AV:AV)</f>
        <v>0</v>
      </c>
      <c r="AW20" s="256" cm="1">
        <f t="array" aca="1" ref="AW20" ca="1">_xlfn.XLOOKUP($A20&amp;$B20,'[1]产值及收款计划（2026）'!$A:$A&amp;'[1]产值及收款计划（2026）'!$B:$B,'[1]产值及收款计划（2026）'!AW:AW)</f>
        <v>38.700000000000003</v>
      </c>
      <c r="AX20" s="256" cm="1">
        <f t="array" aca="1" ref="AX20" ca="1">_xlfn.XLOOKUP($A20&amp;$B20,'[1]产值及收款计划（2026）'!$A:$A&amp;'[1]产值及收款计划（2026）'!$B:$B,'[1]产值及收款计划（2026）'!AX:AX)</f>
        <v>0</v>
      </c>
      <c r="AY20" s="256" cm="1">
        <f t="array" aca="1" ref="AY20" ca="1">_xlfn.XLOOKUP($A20&amp;$B20,'[1]产值及收款计划（2026）'!$A:$A&amp;'[1]产值及收款计划（2026）'!$B:$B,'[1]产值及收款计划（2026）'!AY:AY)</f>
        <v>4.3</v>
      </c>
      <c r="AZ20" s="256" cm="1">
        <f t="array" aca="1" ref="AZ20" ca="1">_xlfn.XLOOKUP($A20&amp;$B20,'[1]产值及收款计划（2026）'!$A:$A&amp;'[1]产值及收款计划（2026）'!$B:$B,'[1]产值及收款计划（2026）'!AZ:AZ)</f>
        <v>4.3</v>
      </c>
      <c r="BA20" s="266" cm="1">
        <f t="array" aca="1" ref="BA20" ca="1">_xlfn.XLOOKUP($A20&amp;$B20,'[1]产值及收款计划（2026）'!$A:$A&amp;'[1]产值及收款计划（2026）'!$B:$B,'[1]产值及收款计划（2026）'!BA:BA)</f>
        <v>0</v>
      </c>
      <c r="BB20" s="266" cm="1">
        <f t="array" aca="1" ref="BB20" ca="1">_xlfn.XLOOKUP($A20&amp;$B20,'[1]产值及收款计划（2026）'!$A:$A&amp;'[1]产值及收款计划（2026）'!$B:$B,'[1]产值及收款计划（2026）'!BB:BB)</f>
        <v>0</v>
      </c>
      <c r="BC20" s="266" cm="1">
        <f t="array" aca="1" ref="BC20" ca="1">_xlfn.XLOOKUP($A20&amp;$B20,'[1]产值及收款计划（2026）'!$A:$A&amp;'[1]产值及收款计划（2026）'!$B:$B,'[1]产值及收款计划（2026）'!BC:BC)</f>
        <v>0</v>
      </c>
      <c r="BD20" s="256" cm="1">
        <f t="array" aca="1" ref="BD20" ca="1">_xlfn.XLOOKUP($A20&amp;$B20,'[1]产值及收款计划（2026）'!$A:$A&amp;'[1]产值及收款计划（2026）'!$B:$B,'[1]产值及收款计划（2026）'!BD:BD)</f>
        <v>0</v>
      </c>
      <c r="BE20" s="256" cm="1">
        <f t="array" aca="1" ref="BE20" ca="1">_xlfn.XLOOKUP($A20&amp;$B20,'[1]产值及收款计划（2026）'!$A:$A&amp;'[1]产值及收款计划（2026）'!$B:$B,'[1]产值及收款计划（2026）'!BE:BE)</f>
        <v>0</v>
      </c>
      <c r="BF20" s="256" cm="1">
        <f t="array" aca="1" ref="BF20" ca="1">_xlfn.XLOOKUP($A20&amp;$B20,'[1]产值及收款计划（2026）'!$A:$A&amp;'[1]产值及收款计划（2026）'!$B:$B,'[1]产值及收款计划（2026）'!BF:BF)</f>
        <v>0</v>
      </c>
      <c r="BG20" s="256" cm="1">
        <f t="array" aca="1" ref="BG20" ca="1">_xlfn.XLOOKUP($A20&amp;$B20,'[1]产值及收款计划（2026）'!$A:$A&amp;'[1]产值及收款计划（2026）'!$B:$B,'[1]产值及收款计划（2026）'!BG:BG)</f>
        <v>0</v>
      </c>
      <c r="BH20" s="256" cm="1">
        <f t="array" aca="1" ref="BH20" ca="1">_xlfn.XLOOKUP($A20&amp;$B20,'[1]产值及收款计划（2026）'!$A:$A&amp;'[1]产值及收款计划（2026）'!$B:$B,'[1]产值及收款计划（2026）'!BH:BH)</f>
        <v>0</v>
      </c>
      <c r="BI20" s="256" cm="1">
        <f t="array" aca="1" ref="BI20" ca="1">_xlfn.XLOOKUP($A20&amp;$B20,'[1]产值及收款计划（2026）'!$A:$A&amp;'[1]产值及收款计划（2026）'!$B:$B,'[1]产值及收款计划（2026）'!BI:BI)</f>
        <v>0</v>
      </c>
      <c r="BJ20" s="256" cm="1">
        <f t="array" aca="1" ref="BJ20" ca="1">_xlfn.XLOOKUP($A20&amp;$B20,'[1]产值及收款计划（2026）'!$A:$A&amp;'[1]产值及收款计划（2026）'!$B:$B,'[1]产值及收款计划（2026）'!BJ:BJ)</f>
        <v>0</v>
      </c>
      <c r="BK20" s="256" cm="1">
        <f t="array" aca="1" ref="BK20" ca="1">_xlfn.XLOOKUP($A20&amp;$B20,'[1]产值及收款计划（2026）'!$A:$A&amp;'[1]产值及收款计划（2026）'!$B:$B,'[1]产值及收款计划（2026）'!BK:BK)</f>
        <v>0</v>
      </c>
      <c r="BL20" s="256" cm="1">
        <f t="array" aca="1" ref="BL20" ca="1">_xlfn.XLOOKUP($A20&amp;$B20,'[1]产值及收款计划（2026）'!$A:$A&amp;'[1]产值及收款计划（2026）'!$B:$B,'[1]产值及收款计划（2026）'!BL:BL)</f>
        <v>0</v>
      </c>
      <c r="BM20" s="256"/>
      <c r="BN20" s="256"/>
      <c r="BO20" s="256"/>
      <c r="BP20" s="256"/>
      <c r="BQ20" s="255" cm="1">
        <f t="array" aca="1" ref="BQ20" ca="1">_xlfn.XLOOKUP($A20&amp;$B20,'[1]产值及收款计划（2026）'!$A:$A&amp;'[1]产值及收款计划（2026）'!$B:$B,'[1]产值及收款计划（2026）'!BQ:BQ)</f>
        <v>0</v>
      </c>
      <c r="BR20" s="256" cm="1">
        <f t="array" aca="1" ref="BR20" ca="1">_xlfn.XLOOKUP($A20&amp;$B20,'[1]产值及收款计划（2026）'!$A:$A&amp;'[1]产值及收款计划（2026）'!$B:$B,'[1]产值及收款计划（2026）'!BR:BR)</f>
        <v>0</v>
      </c>
      <c r="CA20" s="256" cm="1">
        <f t="array" aca="1" ref="CA20" ca="1">_xlfn.XLOOKUP($A20&amp;$B20,'[1]产值及收款计划（2026）'!$A:$A&amp;'[1]产值及收款计划（2026）'!$B:$B,'[1]产值及收款计划（2026）'!CA:CA)</f>
        <v>0</v>
      </c>
      <c r="CB20" s="256" cm="1">
        <f t="array" aca="1" ref="CB20" ca="1">_xlfn.XLOOKUP($A20&amp;$B20,'[1]产值及收款计划（2026）'!$A:$A&amp;'[1]产值及收款计划（2026）'!$B:$B,'[1]产值及收款计划（2026）'!CB:CB)</f>
        <v>0</v>
      </c>
      <c r="CC20" s="256" cm="1">
        <f t="array" aca="1" ref="CC20" ca="1">_xlfn.XLOOKUP($A20&amp;$B20,'[1]产值及收款计划（2026）'!$A:$A&amp;'[1]产值及收款计划（2026）'!$B:$B,'[1]产值及收款计划（2026）'!CC:CC)</f>
        <v>0</v>
      </c>
      <c r="CD20" s="256" cm="1">
        <f t="array" aca="1" ref="CD20" ca="1">_xlfn.XLOOKUP($A20&amp;$B20,'[1]产值及收款计划（2026）'!$A:$A&amp;'[1]产值及收款计划（2026）'!$B:$B,'[1]产值及收款计划（2026）'!CD:CD)</f>
        <v>0</v>
      </c>
      <c r="CE20" s="256" cm="1">
        <f t="array" aca="1" ref="CE20" ca="1">_xlfn.XLOOKUP($A20&amp;$B20,'[1]产值及收款计划（2026）'!$A:$A&amp;'[1]产值及收款计划（2026）'!$B:$B,'[1]产值及收款计划（2026）'!CE:CE)</f>
        <v>0</v>
      </c>
      <c r="CF20" s="256" cm="1">
        <f t="array" aca="1" ref="CF20" ca="1">_xlfn.XLOOKUP($A20&amp;$B20,'[1]产值及收款计划（2026）'!$A:$A&amp;'[1]产值及收款计划（2026）'!$B:$B,'[1]产值及收款计划（2026）'!CF:CF)</f>
        <v>0</v>
      </c>
      <c r="CG20" s="256" cm="1">
        <f t="array" aca="1" ref="CG20" ca="1">_xlfn.XLOOKUP($A20&amp;$B20,'[1]产值及收款计划（2026）'!$A:$A&amp;'[1]产值及收款计划（2026）'!$B:$B,'[1]产值及收款计划（2026）'!CG:CG)</f>
        <v>0</v>
      </c>
      <c r="CH20" s="256" cm="1">
        <f t="array" aca="1" ref="CH20" ca="1">_xlfn.XLOOKUP($A20&amp;$B20,'[1]产值及收款计划（2026）'!$A:$A&amp;'[1]产值及收款计划（2026）'!$B:$B,'[1]产值及收款计划（2026）'!CH:CH)</f>
        <v>0</v>
      </c>
      <c r="CI20" s="256" cm="1">
        <f t="array" aca="1" ref="CI20" ca="1">_xlfn.XLOOKUP($A20&amp;$B20,'[1]产值及收款计划（2026）'!$A:$A&amp;'[1]产值及收款计划（2026）'!$B:$B,'[1]产值及收款计划（2026）'!CI:CI)</f>
        <v>0</v>
      </c>
      <c r="CJ20" s="256" cm="1">
        <f t="array" aca="1" ref="CJ20" ca="1">_xlfn.XLOOKUP($A20&amp;$B20,'[1]产值及收款计划（2026）'!$A:$A&amp;'[1]产值及收款计划（2026）'!$B:$B,'[1]产值及收款计划（2026）'!CJ:CJ)</f>
        <v>0</v>
      </c>
      <c r="CK20" s="256" cm="1">
        <f t="array" aca="1" ref="CK20" ca="1">_xlfn.XLOOKUP($A20&amp;$B20,'[1]产值及收款计划（2026）'!$A:$A&amp;'[1]产值及收款计划（2026）'!$B:$B,'[1]产值及收款计划（2026）'!CK:CK)</f>
        <v>0</v>
      </c>
      <c r="CL20" s="256" cm="1">
        <f t="array" aca="1" ref="CL20" ca="1">_xlfn.XLOOKUP($A20&amp;$B20,'[1]产值及收款计划（2026）'!$A:$A&amp;'[1]产值及收款计划（2026）'!$B:$B,'[1]产值及收款计划（2026）'!CL:CL)</f>
        <v>0</v>
      </c>
      <c r="DA20" s="256" cm="1">
        <f t="array" aca="1" ref="DA20" ca="1">_xlfn.XLOOKUP($A20&amp;$B20,'[1]产值及收款计划（2026）'!$A:$A&amp;'[1]产值及收款计划（2026）'!$B:$B,'[1]产值及收款计划（2026）'!DA:DA)</f>
        <v>0</v>
      </c>
      <c r="DB20" s="256" cm="1">
        <f t="array" aca="1" ref="DB20" ca="1">_xlfn.XLOOKUP($A20&amp;$B20,'[1]产值及收款计划（2026）'!$A:$A&amp;'[1]产值及收款计划（2026）'!$B:$B,'[1]产值及收款计划（2026）'!DB:DB)</f>
        <v>0</v>
      </c>
      <c r="DC20" s="256" cm="1">
        <f t="array" aca="1" ref="DC20" ca="1">_xlfn.XLOOKUP($A20&amp;$B20,'[1]产值及收款计划（2026）'!$A:$A&amp;'[1]产值及收款计划（2026）'!$B:$B,'[1]产值及收款计划（2026）'!DC:DC)</f>
        <v>0</v>
      </c>
      <c r="DD20" s="256" cm="1">
        <f t="array" aca="1" ref="DD20" ca="1">_xlfn.XLOOKUP($A20&amp;$B20,'[1]产值及收款计划（2026）'!$A:$A&amp;'[1]产值及收款计划（2026）'!$B:$B,'[1]产值及收款计划（2026）'!DD:DD)</f>
        <v>0</v>
      </c>
      <c r="DE20" s="256" cm="1">
        <f t="array" aca="1" ref="DE20" ca="1">_xlfn.XLOOKUP($A20&amp;$B20,'[1]产值及收款计划（2026）'!$A:$A&amp;'[1]产值及收款计划（2026）'!$B:$B,'[1]产值及收款计划（2026）'!DE:DE)</f>
        <v>0</v>
      </c>
      <c r="DF20" s="256" cm="1">
        <f t="array" aca="1" ref="DF20" ca="1">_xlfn.XLOOKUP($A20&amp;$B20,'[1]产值及收款计划（2026）'!$A:$A&amp;'[1]产值及收款计划（2026）'!$B:$B,'[1]产值及收款计划（2026）'!DF:DF)</f>
        <v>0</v>
      </c>
      <c r="DG20" s="256" cm="1">
        <f t="array" aca="1" ref="DG20" ca="1">_xlfn.XLOOKUP($A20&amp;$B20,'[1]产值及收款计划（2026）'!$A:$A&amp;'[1]产值及收款计划（2026）'!$B:$B,'[1]产值及收款计划（2026）'!DG:DG)</f>
        <v>0</v>
      </c>
      <c r="DH20" s="256" cm="1">
        <f t="array" aca="1" ref="DH20" ca="1">_xlfn.XLOOKUP($A20&amp;$B20,'[1]产值及收款计划（2026）'!$A:$A&amp;'[1]产值及收款计划（2026）'!$B:$B,'[1]产值及收款计划（2026）'!DH:DH)</f>
        <v>0</v>
      </c>
      <c r="DI20" s="256" cm="1">
        <f t="array" aca="1" ref="DI20" ca="1">_xlfn.XLOOKUP($A20&amp;$B20,'[1]产值及收款计划（2026）'!$A:$A&amp;'[1]产值及收款计划（2026）'!$B:$B,'[1]产值及收款计划（2026）'!DI:DI)</f>
        <v>0</v>
      </c>
      <c r="DJ20" s="256" cm="1">
        <f t="array" aca="1" ref="DJ20" ca="1">_xlfn.XLOOKUP($A20&amp;$B20,'[1]产值及收款计划（2026）'!$A:$A&amp;'[1]产值及收款计划（2026）'!$B:$B,'[1]产值及收款计划（2026）'!DJ:DJ)</f>
        <v>0</v>
      </c>
      <c r="DK20" s="256" cm="1">
        <f t="array" aca="1" ref="DK20" ca="1">_xlfn.XLOOKUP($A20&amp;$B20,'[1]产值及收款计划（2026）'!$A:$A&amp;'[1]产值及收款计划（2026）'!$B:$B,'[1]产值及收款计划（2026）'!DK:DK)</f>
        <v>0</v>
      </c>
      <c r="DL20" s="256" cm="1">
        <f t="array" aca="1" ref="DL20" ca="1">_xlfn.XLOOKUP($A20&amp;$B20,'[1]产值及收款计划（2026）'!$A:$A&amp;'[1]产值及收款计划（2026）'!$B:$B,'[1]产值及收款计划（2026）'!DL:DL)</f>
        <v>0</v>
      </c>
      <c r="DM20" s="264"/>
      <c r="DN20" s="250"/>
    </row>
    <row r="21" spans="1:118" ht="20.25" x14ac:dyDescent="0.15">
      <c r="A21" s="254">
        <f t="shared" ca="1" si="8"/>
        <v>17</v>
      </c>
      <c r="B21" s="254" t="s">
        <v>25</v>
      </c>
      <c r="C21" s="255" t="str" cm="1">
        <f t="array" aca="1" ref="C21" ca="1">_xlfn.XLOOKUP($A21&amp;$B21,'[1]产值及收款计划（2026）'!$A:$A&amp;'[1]产值及收款计划（2026）'!$B:$B,'[1]产值及收款计划（2026）'!C:C)</f>
        <v>ZHT2022121900115</v>
      </c>
      <c r="D21" s="255" t="str" cm="1">
        <f t="array" aca="1" ref="D21" ca="1">_xlfn.XLOOKUP($A21&amp;$B21,'[1]产值及收款计划（2026）'!$A:$A&amp;'[1]产值及收款计划（2026）'!$B:$B,'[1]产值及收款计划（2026）'!D:D)</f>
        <v>嘉兴港区智慧污水（化工园区）平台项目BIM系统 服务之AR/MR咨询项目</v>
      </c>
      <c r="E21" s="256" cm="1">
        <f t="array" aca="1" ref="E21" ca="1">_xlfn.XLOOKUP($A21&amp;$B21,'[1]产值及收款计划（2026）'!$A:$A&amp;'[1]产值及收款计划（2026）'!$B:$B,'[1]产值及收款计划（2026）'!E:E)</f>
        <v>48</v>
      </c>
      <c r="F21" s="256" cm="1">
        <f t="array" aca="1" ref="F21" ca="1">_xlfn.XLOOKUP($A21&amp;$B21,'[1]产值及收款计划（2026）'!$A:$A&amp;'[1]产值及收款计划（2026）'!$B:$B,'[1]产值及收款计划（2026）'!F:F)</f>
        <v>29.76</v>
      </c>
      <c r="G21" s="256" cm="1">
        <f t="array" aca="1" ref="G21" ca="1">_xlfn.XLOOKUP($A21&amp;$B21,'[1]产值及收款计划（2026）'!$A:$A&amp;'[1]产值及收款计划（2026）'!$B:$B,'[1]产值及收款计划（2026）'!G:G)</f>
        <v>0</v>
      </c>
      <c r="H21" s="256" cm="1">
        <f t="array" aca="1" ref="H21" ca="1">_xlfn.XLOOKUP($A21&amp;$B21,'[1]产值及收款计划（2026）'!$A:$A&amp;'[1]产值及收款计划（2026）'!$B:$B,'[1]产值及收款计划（2026）'!H:H)</f>
        <v>29.76</v>
      </c>
      <c r="I21" s="257" cm="1">
        <f t="array" aca="1" ref="I21" ca="1">_xlfn.XLOOKUP($A21&amp;$B21,'[1]产值及收款计划（2026）'!$A:$A&amp;'[1]产值及收款计划（2026）'!$B:$B,'[1]产值及收款计划（2026）'!I:I)</f>
        <v>1</v>
      </c>
      <c r="J21" s="258" cm="1">
        <f t="array" aca="1" ref="J21" ca="1">_xlfn.XLOOKUP($A21&amp;$B21,'[1]产值及收款计划（2026）'!$A:$A&amp;'[1]产值及收款计划（2026）'!$B:$B,'[1]产值及收款计划（2026）'!J:J)</f>
        <v>0.06</v>
      </c>
      <c r="K21" s="256" cm="1">
        <f t="array" aca="1" ref="K21" ca="1">_xlfn.XLOOKUP($A21&amp;$B21,'[1]产值及收款计划（2026）'!$A:$A&amp;'[1]产值及收款计划（2026）'!$B:$B,'[1]产值及收款计划（2026）'!K:K)</f>
        <v>0</v>
      </c>
      <c r="L21" s="256" cm="1">
        <f t="array" aca="1" ref="L21" ca="1">_xlfn.XLOOKUP($A21&amp;$B21,'[1]产值及收款计划（2026）'!$A:$A&amp;'[1]产值及收款计划（2026）'!$B:$B,'[1]产值及收款计划（2026）'!L:L)</f>
        <v>0</v>
      </c>
      <c r="M21" s="256" cm="1">
        <f t="array" aca="1" ref="M21" ca="1">_xlfn.XLOOKUP($A21&amp;$B21,'[1]产值及收款计划（2026）'!$A:$A&amp;'[1]产值及收款计划（2026）'!$B:$B,'[1]产值及收款计划（2026）'!M:M)</f>
        <v>0</v>
      </c>
      <c r="N21" s="256" cm="1">
        <f t="array" aca="1" ref="N21" ca="1">_xlfn.XLOOKUP($A21&amp;$B21,'[1]产值及收款计划（2026）'!$A:$A&amp;'[1]产值及收款计划（2026）'!$B:$B,'[1]产值及收款计划（2026）'!N:N)</f>
        <v>0</v>
      </c>
      <c r="O21" s="256" t="str" cm="1">
        <f t="array" aca="1" ref="O21" ca="1">_xlfn.XLOOKUP($A21&amp;$B21,'[1]产值及收款计划（2026）'!$A:$A&amp;'[1]产值及收款计划（2026）'!$B:$B,'[1]产值及收款计划（2026）'!O:O)</f>
        <v>林健</v>
      </c>
      <c r="P21" s="255" t="str" cm="1">
        <f t="array" aca="1" ref="P21" ca="1">_xlfn.XLOOKUP($A21&amp;$B21,'[1]产值及收款计划（2026）'!$A:$A&amp;'[1]产值及收款计划（2026）'!$B:$B,'[1]产值及收款计划（2026）'!P:P)</f>
        <v>过往已完结</v>
      </c>
      <c r="Q21" s="256" cm="1">
        <f t="array" aca="1" ref="Q21" ca="1">_xlfn.XLOOKUP($A21&amp;$B21,'[1]产值及收款计划（2026）'!$A:$A&amp;'[1]产值及收款计划（2026）'!$B:$B,'[1]产值及收款计划（2026）'!Q:Q)</f>
        <v>0</v>
      </c>
      <c r="R21" s="256" cm="1">
        <f t="array" aca="1" ref="R21" ca="1">_xlfn.XLOOKUP($A21&amp;$B21,'[1]产值及收款计划（2026）'!$A:$A&amp;'[1]产值及收款计划（2026）'!$B:$B,'[1]产值及收款计划（2026）'!R:R)</f>
        <v>0</v>
      </c>
      <c r="S21" s="256" cm="1">
        <f t="array" aca="1" ref="S21" ca="1">_xlfn.XLOOKUP($A21&amp;$B21,'[1]产值及收款计划（2026）'!$A:$A&amp;'[1]产值及收款计划（2026）'!$B:$B,'[1]产值及收款计划（2026）'!S:S)</f>
        <v>0</v>
      </c>
      <c r="T21" s="256" cm="1">
        <f t="array" aca="1" ref="T21" ca="1">_xlfn.XLOOKUP($A21&amp;$B21,'[1]产值及收款计划（2026）'!$A:$A&amp;'[1]产值及收款计划（2026）'!$B:$B,'[1]产值及收款计划（2026）'!T:T)</f>
        <v>48</v>
      </c>
      <c r="U21" s="256" cm="1">
        <f t="array" aca="1" ref="U21" ca="1">_xlfn.XLOOKUP($A21&amp;$B21,'[1]产值及收款计划（2026）'!$A:$A&amp;'[1]产值及收款计划（2026）'!$B:$B,'[1]产值及收款计划（2026）'!U:U)</f>
        <v>0</v>
      </c>
      <c r="V21" s="256" cm="1">
        <f t="array" aca="1" ref="V21" ca="1">_xlfn.XLOOKUP($A21&amp;$B21,'[1]产值及收款计划（2026）'!$A:$A&amp;'[1]产值及收款计划（2026）'!$B:$B,'[1]产值及收款计划（2026）'!V:V)</f>
        <v>0</v>
      </c>
      <c r="W21" s="256" cm="1">
        <f t="array" aca="1" ref="W21" ca="1">_xlfn.XLOOKUP($A21&amp;$B21,'[1]产值及收款计划（2026）'!$A:$A&amp;'[1]产值及收款计划（2026）'!$B:$B,'[1]产值及收款计划（2026）'!W:W)</f>
        <v>0</v>
      </c>
      <c r="X21" s="256" cm="1">
        <f t="array" aca="1" ref="X21" ca="1">_xlfn.XLOOKUP($A21&amp;$B21,'[1]产值及收款计划（2026）'!$A:$A&amp;'[1]产值及收款计划（2026）'!$B:$B,'[1]产值及收款计划（2026）'!X:X)</f>
        <v>0</v>
      </c>
      <c r="Y21" s="256" cm="1">
        <f t="array" aca="1" ref="Y21" ca="1">_xlfn.XLOOKUP($A21&amp;$B21,'[1]产值及收款计划（2026）'!$A:$A&amp;'[1]产值及收款计划（2026）'!$B:$B,'[1]产值及收款计划（2026）'!Y:Y)</f>
        <v>0</v>
      </c>
      <c r="Z21" s="256" cm="1">
        <f t="array" aca="1" ref="Z21" ca="1">_xlfn.XLOOKUP($A21&amp;$B21,'[1]产值及收款计划（2026）'!$A:$A&amp;'[1]产值及收款计划（2026）'!$B:$B,'[1]产值及收款计划（2026）'!Z:Z)</f>
        <v>0</v>
      </c>
      <c r="AA21" s="256" cm="1">
        <f t="array" aca="1" ref="AA21" ca="1">_xlfn.XLOOKUP($A21&amp;$B21,'[1]产值及收款计划（2026）'!$A:$A&amp;'[1]产值及收款计划（2026）'!$B:$B,'[1]产值及收款计划（2026）'!AA:AA)</f>
        <v>0</v>
      </c>
      <c r="AB21" s="256" cm="1">
        <f t="array" aca="1" ref="AB21" ca="1">_xlfn.XLOOKUP($A21&amp;$B21,'[1]产值及收款计划（2026）'!$A:$A&amp;'[1]产值及收款计划（2026）'!$B:$B,'[1]产值及收款计划（2026）'!AB:AB)</f>
        <v>0</v>
      </c>
      <c r="AC21" s="256" cm="1">
        <f t="array" aca="1" ref="AC21" ca="1">_xlfn.XLOOKUP($A21&amp;$B21,'[1]产值及收款计划（2026）'!$A:$A&amp;'[1]产值及收款计划（2026）'!$B:$B,'[1]产值及收款计划（2026）'!AC:AC)</f>
        <v>0</v>
      </c>
      <c r="AD21" s="256" cm="1">
        <f t="array" aca="1" ref="AD21" ca="1">_xlfn.XLOOKUP($A21&amp;$B21,'[1]产值及收款计划（2026）'!$A:$A&amp;'[1]产值及收款计划（2026）'!$B:$B,'[1]产值及收款计划（2026）'!AD:AD)</f>
        <v>0</v>
      </c>
      <c r="AE21" s="256" cm="1">
        <f t="array" aca="1" ref="AE21" ca="1">_xlfn.XLOOKUP($A21&amp;$B21,'[1]产值及收款计划（2026）'!$A:$A&amp;'[1]产值及收款计划（2026）'!$B:$B,'[1]产值及收款计划（2026）'!AE:AE)</f>
        <v>0</v>
      </c>
      <c r="AF21" s="256" cm="1">
        <f t="array" aca="1" ref="AF21" ca="1">_xlfn.XLOOKUP($A21&amp;$B21,'[1]产值及收款计划（2026）'!$A:$A&amp;'[1]产值及收款计划（2026）'!$B:$B,'[1]产值及收款计划（2026）'!AF:AF)</f>
        <v>0</v>
      </c>
      <c r="AG21" s="256" cm="1">
        <f t="array" aca="1" ref="AG21" ca="1">_xlfn.XLOOKUP($A21&amp;$B21,'[1]产值及收款计划（2026）'!$A:$A&amp;'[1]产值及收款计划（2026）'!$B:$B,'[1]产值及收款计划（2026）'!AG:AG)</f>
        <v>0</v>
      </c>
      <c r="AH21" s="256" cm="1">
        <f t="array" aca="1" ref="AH21" ca="1">_xlfn.XLOOKUP($A21&amp;$B21,'[1]产值及收款计划（2026）'!$A:$A&amp;'[1]产值及收款计划（2026）'!$B:$B,'[1]产值及收款计划（2026）'!AH:AH)</f>
        <v>0</v>
      </c>
      <c r="AI21" s="256" cm="1">
        <f t="array" aca="1" ref="AI21" ca="1">_xlfn.XLOOKUP($A21&amp;$B21,'[1]产值及收款计划（2026）'!$A:$A&amp;'[1]产值及收款计划（2026）'!$B:$B,'[1]产值及收款计划（2026）'!AI:AI)</f>
        <v>0</v>
      </c>
      <c r="AJ21" s="256" cm="1">
        <f t="array" aca="1" ref="AJ21" ca="1">_xlfn.XLOOKUP($A21&amp;$B21,'[1]产值及收款计划（2026）'!$A:$A&amp;'[1]产值及收款计划（2026）'!$B:$B,'[1]产值及收款计划（2026）'!AJ:AJ)</f>
        <v>0</v>
      </c>
      <c r="AK21" s="256" cm="1">
        <f t="array" aca="1" ref="AK21" ca="1">_xlfn.XLOOKUP($A21&amp;$B21,'[1]产值及收款计划（2026）'!$A:$A&amp;'[1]产值及收款计划（2026）'!$B:$B,'[1]产值及收款计划（2026）'!AK:AK)</f>
        <v>0</v>
      </c>
      <c r="AL21" s="256" cm="1">
        <f t="array" aca="1" ref="AL21" ca="1">_xlfn.XLOOKUP($A21&amp;$B21,'[1]产值及收款计划（2026）'!$A:$A&amp;'[1]产值及收款计划（2026）'!$B:$B,'[1]产值及收款计划（2026）'!AL:AL)</f>
        <v>0</v>
      </c>
      <c r="AM21" s="263" t="e" cm="1">
        <f t="array" aca="1" ref="AM21" ca="1">_xlfn.LET(_xlpm.勾选月份状态数组,TRANSPOSE('PPT(12-15页）-TOP10'!$A$3:$A$14),_xlpm.选择数据区,IF('PPT(12-15页）-TOP10'!$E$3="收款",$BA21:$BL21,$AA21:$AL21),SUM(_xlfn._xlws.FILTER(_xlpm.选择数据区,_xlpm.勾选月份状态数组,"")))</f>
        <v>#NAME?</v>
      </c>
      <c r="AN21" s="256" t="e" cm="1">
        <f t="array" aca="1" ref="AN21" ca="1">_xlfn.LET(_xlpm.勾选月份状态数组,TRANSPOSE('PPT(12-15页）-TOP10'!$A$3:$A$14),_xlpm.选择数据区,IF('PPT(12-15页）-TOP10'!$E$3="收款",$DA21:$DL21,$CA21:$CL21),SUM(_xlfn._xlws.FILTER(_xlpm.选择数据区,_xlpm.勾选月份状态数组,"")))</f>
        <v>#NAME?</v>
      </c>
      <c r="AO21" s="256">
        <f ca="1">SUM(CA21:CC21)+SUM(AD21:AL21)</f>
        <v>0</v>
      </c>
      <c r="AP21" s="256"/>
      <c r="AQ21" s="256"/>
      <c r="AR21" s="256"/>
      <c r="AS21" s="256" cm="1">
        <f t="array" aca="1" ref="AS21" ca="1">_xlfn.XLOOKUP($A21&amp;$B21,'[1]产值及收款计划（2026）'!$A:$A&amp;'[1]产值及收款计划（2026）'!$B:$B,'[1]产值及收款计划（2026）'!AS:AS)</f>
        <v>0</v>
      </c>
      <c r="AT21" s="256" cm="1">
        <f t="array" aca="1" ref="AT21" ca="1">_xlfn.XLOOKUP($A21&amp;$B21,'[1]产值及收款计划（2026）'!$A:$A&amp;'[1]产值及收款计划（2026）'!$B:$B,'[1]产值及收款计划（2026）'!AT:AT)</f>
        <v>0</v>
      </c>
      <c r="AU21" s="256" cm="1">
        <f t="array" aca="1" ref="AU21" ca="1">_xlfn.XLOOKUP($A21&amp;$B21,'[1]产值及收款计划（2026）'!$A:$A&amp;'[1]产值及收款计划（2026）'!$B:$B,'[1]产值及收款计划（2026）'!AU:AU)</f>
        <v>0</v>
      </c>
      <c r="AV21" s="256" cm="1">
        <f t="array" aca="1" ref="AV21" ca="1">_xlfn.XLOOKUP($A21&amp;$B21,'[1]产值及收款计划（2026）'!$A:$A&amp;'[1]产值及收款计划（2026）'!$B:$B,'[1]产值及收款计划（2026）'!AV:AV)</f>
        <v>0</v>
      </c>
      <c r="AW21" s="256" cm="1">
        <f t="array" aca="1" ref="AW21" ca="1">_xlfn.XLOOKUP($A21&amp;$B21,'[1]产值及收款计划（2026）'!$A:$A&amp;'[1]产值及收款计划（2026）'!$B:$B,'[1]产值及收款计划（2026）'!AW:AW)</f>
        <v>43.2</v>
      </c>
      <c r="AX21" s="256" cm="1">
        <f t="array" aca="1" ref="AX21" ca="1">_xlfn.XLOOKUP($A21&amp;$B21,'[1]产值及收款计划（2026）'!$A:$A&amp;'[1]产值及收款计划（2026）'!$B:$B,'[1]产值及收款计划（2026）'!AX:AX)</f>
        <v>0</v>
      </c>
      <c r="AY21" s="256" cm="1">
        <f t="array" aca="1" ref="AY21" ca="1">_xlfn.XLOOKUP($A21&amp;$B21,'[1]产值及收款计划（2026）'!$A:$A&amp;'[1]产值及收款计划（2026）'!$B:$B,'[1]产值及收款计划（2026）'!AY:AY)</f>
        <v>4.8</v>
      </c>
      <c r="AZ21" s="256" cm="1">
        <f t="array" aca="1" ref="AZ21" ca="1">_xlfn.XLOOKUP($A21&amp;$B21,'[1]产值及收款计划（2026）'!$A:$A&amp;'[1]产值及收款计划（2026）'!$B:$B,'[1]产值及收款计划（2026）'!AZ:AZ)</f>
        <v>4.8</v>
      </c>
      <c r="BA21" s="256" cm="1">
        <f t="array" aca="1" ref="BA21" ca="1">_xlfn.XLOOKUP($A21&amp;$B21,'[1]产值及收款计划（2026）'!$A:$A&amp;'[1]产值及收款计划（2026）'!$B:$B,'[1]产值及收款计划（2026）'!BA:BA)</f>
        <v>0</v>
      </c>
      <c r="BB21" s="256" cm="1">
        <f t="array" aca="1" ref="BB21" ca="1">_xlfn.XLOOKUP($A21&amp;$B21,'[1]产值及收款计划（2026）'!$A:$A&amp;'[1]产值及收款计划（2026）'!$B:$B,'[1]产值及收款计划（2026）'!BB:BB)</f>
        <v>0</v>
      </c>
      <c r="BC21" s="256" cm="1">
        <f t="array" aca="1" ref="BC21" ca="1">_xlfn.XLOOKUP($A21&amp;$B21,'[1]产值及收款计划（2026）'!$A:$A&amp;'[1]产值及收款计划（2026）'!$B:$B,'[1]产值及收款计划（2026）'!BC:BC)</f>
        <v>0</v>
      </c>
      <c r="BD21" s="256" cm="1">
        <f t="array" aca="1" ref="BD21" ca="1">_xlfn.XLOOKUP($A21&amp;$B21,'[1]产值及收款计划（2026）'!$A:$A&amp;'[1]产值及收款计划（2026）'!$B:$B,'[1]产值及收款计划（2026）'!BD:BD)</f>
        <v>0</v>
      </c>
      <c r="BE21" s="256" cm="1">
        <f t="array" aca="1" ref="BE21" ca="1">_xlfn.XLOOKUP($A21&amp;$B21,'[1]产值及收款计划（2026）'!$A:$A&amp;'[1]产值及收款计划（2026）'!$B:$B,'[1]产值及收款计划（2026）'!BE:BE)</f>
        <v>0</v>
      </c>
      <c r="BF21" s="256" cm="1">
        <f t="array" aca="1" ref="BF21" ca="1">_xlfn.XLOOKUP($A21&amp;$B21,'[1]产值及收款计划（2026）'!$A:$A&amp;'[1]产值及收款计划（2026）'!$B:$B,'[1]产值及收款计划（2026）'!BF:BF)</f>
        <v>0</v>
      </c>
      <c r="BG21" s="256" cm="1">
        <f t="array" aca="1" ref="BG21" ca="1">_xlfn.XLOOKUP($A21&amp;$B21,'[1]产值及收款计划（2026）'!$A:$A&amp;'[1]产值及收款计划（2026）'!$B:$B,'[1]产值及收款计划（2026）'!BG:BG)</f>
        <v>0</v>
      </c>
      <c r="BH21" s="256" cm="1">
        <f t="array" aca="1" ref="BH21" ca="1">_xlfn.XLOOKUP($A21&amp;$B21,'[1]产值及收款计划（2026）'!$A:$A&amp;'[1]产值及收款计划（2026）'!$B:$B,'[1]产值及收款计划（2026）'!BH:BH)</f>
        <v>0</v>
      </c>
      <c r="BI21" s="256" cm="1">
        <f t="array" aca="1" ref="BI21" ca="1">_xlfn.XLOOKUP($A21&amp;$B21,'[1]产值及收款计划（2026）'!$A:$A&amp;'[1]产值及收款计划（2026）'!$B:$B,'[1]产值及收款计划（2026）'!BI:BI)</f>
        <v>0</v>
      </c>
      <c r="BJ21" s="256" cm="1">
        <f t="array" aca="1" ref="BJ21" ca="1">_xlfn.XLOOKUP($A21&amp;$B21,'[1]产值及收款计划（2026）'!$A:$A&amp;'[1]产值及收款计划（2026）'!$B:$B,'[1]产值及收款计划（2026）'!BJ:BJ)</f>
        <v>0</v>
      </c>
      <c r="BK21" s="256" cm="1">
        <f t="array" aca="1" ref="BK21" ca="1">_xlfn.XLOOKUP($A21&amp;$B21,'[1]产值及收款计划（2026）'!$A:$A&amp;'[1]产值及收款计划（2026）'!$B:$B,'[1]产值及收款计划（2026）'!BK:BK)</f>
        <v>0</v>
      </c>
      <c r="BL21" s="256" cm="1">
        <f t="array" aca="1" ref="BL21" ca="1">_xlfn.XLOOKUP($A21&amp;$B21,'[1]产值及收款计划（2026）'!$A:$A&amp;'[1]产值及收款计划（2026）'!$B:$B,'[1]产值及收款计划（2026）'!BL:BL)</f>
        <v>0</v>
      </c>
      <c r="BM21" s="256"/>
      <c r="BN21" s="256"/>
      <c r="BO21" s="256"/>
      <c r="BP21" s="256"/>
      <c r="BQ21" s="255" cm="1">
        <f t="array" aca="1" ref="BQ21" ca="1">_xlfn.XLOOKUP($A21&amp;$B21,'[1]产值及收款计划（2026）'!$A:$A&amp;'[1]产值及收款计划（2026）'!$B:$B,'[1]产值及收款计划（2026）'!BQ:BQ)</f>
        <v>0</v>
      </c>
      <c r="BR21" s="256" cm="1">
        <f t="array" aca="1" ref="BR21" ca="1">_xlfn.XLOOKUP($A21&amp;$B21,'[1]产值及收款计划（2026）'!$A:$A&amp;'[1]产值及收款计划（2026）'!$B:$B,'[1]产值及收款计划（2026）'!BR:BR)</f>
        <v>0</v>
      </c>
      <c r="CA21" s="256" cm="1">
        <f t="array" aca="1" ref="CA21" ca="1">_xlfn.XLOOKUP($A21&amp;$B21,'[1]产值及收款计划（2026）'!$A:$A&amp;'[1]产值及收款计划（2026）'!$B:$B,'[1]产值及收款计划（2026）'!CA:CA)</f>
        <v>0</v>
      </c>
      <c r="CB21" s="256" cm="1">
        <f t="array" aca="1" ref="CB21" ca="1">_xlfn.XLOOKUP($A21&amp;$B21,'[1]产值及收款计划（2026）'!$A:$A&amp;'[1]产值及收款计划（2026）'!$B:$B,'[1]产值及收款计划（2026）'!CB:CB)</f>
        <v>0</v>
      </c>
      <c r="CC21" s="256" cm="1">
        <f t="array" aca="1" ref="CC21" ca="1">_xlfn.XLOOKUP($A21&amp;$B21,'[1]产值及收款计划（2026）'!$A:$A&amp;'[1]产值及收款计划（2026）'!$B:$B,'[1]产值及收款计划（2026）'!CC:CC)</f>
        <v>0</v>
      </c>
      <c r="CD21" s="256" cm="1">
        <f t="array" aca="1" ref="CD21" ca="1">_xlfn.XLOOKUP($A21&amp;$B21,'[1]产值及收款计划（2026）'!$A:$A&amp;'[1]产值及收款计划（2026）'!$B:$B,'[1]产值及收款计划（2026）'!CD:CD)</f>
        <v>0</v>
      </c>
      <c r="CE21" s="256" cm="1">
        <f t="array" aca="1" ref="CE21" ca="1">_xlfn.XLOOKUP($A21&amp;$B21,'[1]产值及收款计划（2026）'!$A:$A&amp;'[1]产值及收款计划（2026）'!$B:$B,'[1]产值及收款计划（2026）'!CE:CE)</f>
        <v>0</v>
      </c>
      <c r="CF21" s="256" cm="1">
        <f t="array" aca="1" ref="CF21" ca="1">_xlfn.XLOOKUP($A21&amp;$B21,'[1]产值及收款计划（2026）'!$A:$A&amp;'[1]产值及收款计划（2026）'!$B:$B,'[1]产值及收款计划（2026）'!CF:CF)</f>
        <v>0</v>
      </c>
      <c r="CG21" s="256" cm="1">
        <f t="array" aca="1" ref="CG21" ca="1">_xlfn.XLOOKUP($A21&amp;$B21,'[1]产值及收款计划（2026）'!$A:$A&amp;'[1]产值及收款计划（2026）'!$B:$B,'[1]产值及收款计划（2026）'!CG:CG)</f>
        <v>0</v>
      </c>
      <c r="CH21" s="256" cm="1">
        <f t="array" aca="1" ref="CH21" ca="1">_xlfn.XLOOKUP($A21&amp;$B21,'[1]产值及收款计划（2026）'!$A:$A&amp;'[1]产值及收款计划（2026）'!$B:$B,'[1]产值及收款计划（2026）'!CH:CH)</f>
        <v>0</v>
      </c>
      <c r="CI21" s="256" cm="1">
        <f t="array" aca="1" ref="CI21" ca="1">_xlfn.XLOOKUP($A21&amp;$B21,'[1]产值及收款计划（2026）'!$A:$A&amp;'[1]产值及收款计划（2026）'!$B:$B,'[1]产值及收款计划（2026）'!CI:CI)</f>
        <v>0</v>
      </c>
      <c r="CJ21" s="256" cm="1">
        <f t="array" aca="1" ref="CJ21" ca="1">_xlfn.XLOOKUP($A21&amp;$B21,'[1]产值及收款计划（2026）'!$A:$A&amp;'[1]产值及收款计划（2026）'!$B:$B,'[1]产值及收款计划（2026）'!CJ:CJ)</f>
        <v>0</v>
      </c>
      <c r="CK21" s="256" cm="1">
        <f t="array" aca="1" ref="CK21" ca="1">_xlfn.XLOOKUP($A21&amp;$B21,'[1]产值及收款计划（2026）'!$A:$A&amp;'[1]产值及收款计划（2026）'!$B:$B,'[1]产值及收款计划（2026）'!CK:CK)</f>
        <v>0</v>
      </c>
      <c r="CL21" s="256" cm="1">
        <f t="array" aca="1" ref="CL21" ca="1">_xlfn.XLOOKUP($A21&amp;$B21,'[1]产值及收款计划（2026）'!$A:$A&amp;'[1]产值及收款计划（2026）'!$B:$B,'[1]产值及收款计划（2026）'!CL:CL)</f>
        <v>0</v>
      </c>
      <c r="DA21" s="256" cm="1">
        <f t="array" aca="1" ref="DA21" ca="1">_xlfn.XLOOKUP($A21&amp;$B21,'[1]产值及收款计划（2026）'!$A:$A&amp;'[1]产值及收款计划（2026）'!$B:$B,'[1]产值及收款计划（2026）'!DA:DA)</f>
        <v>0</v>
      </c>
      <c r="DB21" s="256" cm="1">
        <f t="array" aca="1" ref="DB21" ca="1">_xlfn.XLOOKUP($A21&amp;$B21,'[1]产值及收款计划（2026）'!$A:$A&amp;'[1]产值及收款计划（2026）'!$B:$B,'[1]产值及收款计划（2026）'!DB:DB)</f>
        <v>0</v>
      </c>
      <c r="DC21" s="256" cm="1">
        <f t="array" aca="1" ref="DC21" ca="1">_xlfn.XLOOKUP($A21&amp;$B21,'[1]产值及收款计划（2026）'!$A:$A&amp;'[1]产值及收款计划（2026）'!$B:$B,'[1]产值及收款计划（2026）'!DC:DC)</f>
        <v>0</v>
      </c>
      <c r="DD21" s="256" cm="1">
        <f t="array" aca="1" ref="DD21" ca="1">_xlfn.XLOOKUP($A21&amp;$B21,'[1]产值及收款计划（2026）'!$A:$A&amp;'[1]产值及收款计划（2026）'!$B:$B,'[1]产值及收款计划（2026）'!DD:DD)</f>
        <v>0</v>
      </c>
      <c r="DE21" s="256" cm="1">
        <f t="array" aca="1" ref="DE21" ca="1">_xlfn.XLOOKUP($A21&amp;$B21,'[1]产值及收款计划（2026）'!$A:$A&amp;'[1]产值及收款计划（2026）'!$B:$B,'[1]产值及收款计划（2026）'!DE:DE)</f>
        <v>0</v>
      </c>
      <c r="DF21" s="256" cm="1">
        <f t="array" aca="1" ref="DF21" ca="1">_xlfn.XLOOKUP($A21&amp;$B21,'[1]产值及收款计划（2026）'!$A:$A&amp;'[1]产值及收款计划（2026）'!$B:$B,'[1]产值及收款计划（2026）'!DF:DF)</f>
        <v>0</v>
      </c>
      <c r="DG21" s="256" cm="1">
        <f t="array" aca="1" ref="DG21" ca="1">_xlfn.XLOOKUP($A21&amp;$B21,'[1]产值及收款计划（2026）'!$A:$A&amp;'[1]产值及收款计划（2026）'!$B:$B,'[1]产值及收款计划（2026）'!DG:DG)</f>
        <v>0</v>
      </c>
      <c r="DH21" s="256" cm="1">
        <f t="array" aca="1" ref="DH21" ca="1">_xlfn.XLOOKUP($A21&amp;$B21,'[1]产值及收款计划（2026）'!$A:$A&amp;'[1]产值及收款计划（2026）'!$B:$B,'[1]产值及收款计划（2026）'!DH:DH)</f>
        <v>0</v>
      </c>
      <c r="DI21" s="256" cm="1">
        <f t="array" aca="1" ref="DI21" ca="1">_xlfn.XLOOKUP($A21&amp;$B21,'[1]产值及收款计划（2026）'!$A:$A&amp;'[1]产值及收款计划（2026）'!$B:$B,'[1]产值及收款计划（2026）'!DI:DI)</f>
        <v>0</v>
      </c>
      <c r="DJ21" s="256" cm="1">
        <f t="array" aca="1" ref="DJ21" ca="1">_xlfn.XLOOKUP($A21&amp;$B21,'[1]产值及收款计划（2026）'!$A:$A&amp;'[1]产值及收款计划（2026）'!$B:$B,'[1]产值及收款计划（2026）'!DJ:DJ)</f>
        <v>0</v>
      </c>
      <c r="DK21" s="256" cm="1">
        <f t="array" aca="1" ref="DK21" ca="1">_xlfn.XLOOKUP($A21&amp;$B21,'[1]产值及收款计划（2026）'!$A:$A&amp;'[1]产值及收款计划（2026）'!$B:$B,'[1]产值及收款计划（2026）'!DK:DK)</f>
        <v>0</v>
      </c>
      <c r="DL21" s="256" cm="1">
        <f t="array" aca="1" ref="DL21" ca="1">_xlfn.XLOOKUP($A21&amp;$B21,'[1]产值及收款计划（2026）'!$A:$A&amp;'[1]产值及收款计划（2026）'!$B:$B,'[1]产值及收款计划（2026）'!DL:DL)</f>
        <v>0</v>
      </c>
      <c r="DM21" s="264"/>
      <c r="DN21" s="250"/>
    </row>
    <row r="22" spans="1:118" ht="20.25" x14ac:dyDescent="0.15">
      <c r="A22" s="254">
        <f t="shared" ca="1" si="8"/>
        <v>18</v>
      </c>
      <c r="B22" s="254" t="s">
        <v>25</v>
      </c>
      <c r="C22" s="256" t="str" cm="1">
        <f t="array" aca="1" ref="C22" ca="1">_xlfn.XLOOKUP($A22&amp;$B22,'[1]产值及收款计划（2026）'!$A:$A&amp;'[1]产值及收款计划（2026）'!$B:$B,'[1]产值及收款计划（2026）'!C:C)</f>
        <v>ZHT2023032900030</v>
      </c>
      <c r="D22" s="255" t="str" cm="1">
        <f t="array" aca="1" ref="D22" ca="1">_xlfn.XLOOKUP($A22&amp;$B22,'[1]产值及收款计划（2026）'!$A:$A&amp;'[1]产值及收款计划（2026）'!$B:$B,'[1]产值及收款计划（2026）'!D:D)</f>
        <v>妈湾跨海通道 1 标数字孪生工地</v>
      </c>
      <c r="E22" s="256" cm="1">
        <f t="array" aca="1" ref="E22" ca="1">_xlfn.XLOOKUP($A22&amp;$B22,'[1]产值及收款计划（2026）'!$A:$A&amp;'[1]产值及收款计划（2026）'!$B:$B,'[1]产值及收款计划（2026）'!E:E)</f>
        <v>81.709999999999994</v>
      </c>
      <c r="F22" s="256" cm="1">
        <f t="array" aca="1" ref="F22" ca="1">_xlfn.XLOOKUP($A22&amp;$B22,'[1]产值及收款计划（2026）'!$A:$A&amp;'[1]产值及收款计划（2026）'!$B:$B,'[1]产值及收款计划（2026）'!F:F)</f>
        <v>23.896416339999998</v>
      </c>
      <c r="G22" s="256" cm="1">
        <f t="array" aca="1" ref="G22" ca="1">_xlfn.XLOOKUP($A22&amp;$B22,'[1]产值及收款计划（2026）'!$A:$A&amp;'[1]产值及收款计划（2026）'!$B:$B,'[1]产值及收款计划（2026）'!G:G)</f>
        <v>0</v>
      </c>
      <c r="H22" s="256" cm="1">
        <f t="array" aca="1" ref="H22" ca="1">_xlfn.XLOOKUP($A22&amp;$B22,'[1]产值及收款计划（2026）'!$A:$A&amp;'[1]产值及收款计划（2026）'!$B:$B,'[1]产值及收款计划（2026）'!H:H)</f>
        <v>23.896416339999998</v>
      </c>
      <c r="I22" s="257" cm="1">
        <f t="array" aca="1" ref="I22" ca="1">_xlfn.XLOOKUP($A22&amp;$B22,'[1]产值及收款计划（2026）'!$A:$A&amp;'[1]产值及收款计划（2026）'!$B:$B,'[1]产值及收款计划（2026）'!I:I)</f>
        <v>1</v>
      </c>
      <c r="J22" s="258" cm="1">
        <f t="array" aca="1" ref="J22" ca="1">_xlfn.XLOOKUP($A22&amp;$B22,'[1]产值及收款计划（2026）'!$A:$A&amp;'[1]产值及收款计划（2026）'!$B:$B,'[1]产值及收款计划（2026）'!J:J)</f>
        <v>8.4821129909912599E-2</v>
      </c>
      <c r="K22" s="256" cm="1">
        <f t="array" aca="1" ref="K22" ca="1">_xlfn.XLOOKUP($A22&amp;$B22,'[1]产值及收款计划（2026）'!$A:$A&amp;'[1]产值及收款计划（2026）'!$B:$B,'[1]产值及收款计划（2026）'!K:K)</f>
        <v>0</v>
      </c>
      <c r="L22" s="256" cm="1">
        <f t="array" aca="1" ref="L22" ca="1">_xlfn.XLOOKUP($A22&amp;$B22,'[1]产值及收款计划（2026）'!$A:$A&amp;'[1]产值及收款计划（2026）'!$B:$B,'[1]产值及收款计划（2026）'!L:L)</f>
        <v>0</v>
      </c>
      <c r="M22" s="256" cm="1">
        <f t="array" aca="1" ref="M22" ca="1">_xlfn.XLOOKUP($A22&amp;$B22,'[1]产值及收款计划（2026）'!$A:$A&amp;'[1]产值及收款计划（2026）'!$B:$B,'[1]产值及收款计划（2026）'!M:M)</f>
        <v>0</v>
      </c>
      <c r="N22" s="256" t="str" cm="1">
        <f t="array" aca="1" ref="N22" ca="1">_xlfn.XLOOKUP($A22&amp;$B22,'[1]产值及收款计划（2026）'!$A:$A&amp;'[1]产值及收款计划（2026）'!$B:$B,'[1]产值及收款计划（2026）'!N:N)</f>
        <v>许清亮团队</v>
      </c>
      <c r="O22" s="256" t="str" cm="1">
        <f t="array" aca="1" ref="O22" ca="1">_xlfn.XLOOKUP($A22&amp;$B22,'[1]产值及收款计划（2026）'!$A:$A&amp;'[1]产值及收款计划（2026）'!$B:$B,'[1]产值及收款计划（2026）'!O:O)</f>
        <v>明艳丽</v>
      </c>
      <c r="P22" s="255" t="str" cm="1">
        <f t="array" aca="1" ref="P22" ca="1">_xlfn.XLOOKUP($A22&amp;$B22,'[1]产值及收款计划（2026）'!$A:$A&amp;'[1]产值及收款计划（2026）'!$B:$B,'[1]产值及收款计划（2026）'!P:P)</f>
        <v>过往已完结</v>
      </c>
      <c r="Q22" s="256" cm="1">
        <f t="array" aca="1" ref="Q22" ca="1">_xlfn.XLOOKUP($A22&amp;$B22,'[1]产值及收款计划（2026）'!$A:$A&amp;'[1]产值及收款计划（2026）'!$B:$B,'[1]产值及收款计划（2026）'!Q:Q)</f>
        <v>0</v>
      </c>
      <c r="R22" s="256" cm="1">
        <f t="array" aca="1" ref="R22" ca="1">_xlfn.XLOOKUP($A22&amp;$B22,'[1]产值及收款计划（2026）'!$A:$A&amp;'[1]产值及收款计划（2026）'!$B:$B,'[1]产值及收款计划（2026）'!R:R)</f>
        <v>0</v>
      </c>
      <c r="S22" s="256" cm="1">
        <f t="array" aca="1" ref="S22" ca="1">_xlfn.XLOOKUP($A22&amp;$B22,'[1]产值及收款计划（2026）'!$A:$A&amp;'[1]产值及收款计划（2026）'!$B:$B,'[1]产值及收款计划（2026）'!S:S)</f>
        <v>0</v>
      </c>
      <c r="T22" s="256" cm="1">
        <f t="array" aca="1" ref="T22" ca="1">_xlfn.XLOOKUP($A22&amp;$B22,'[1]产值及收款计划（2026）'!$A:$A&amp;'[1]产值及收款计划（2026）'!$B:$B,'[1]产值及收款计划（2026）'!T:T)</f>
        <v>81.709999999999994</v>
      </c>
      <c r="U22" s="256" cm="1">
        <f t="array" aca="1" ref="U22" ca="1">_xlfn.XLOOKUP($A22&amp;$B22,'[1]产值及收款计划（2026）'!$A:$A&amp;'[1]产值及收款计划（2026）'!$B:$B,'[1]产值及收款计划（2026）'!U:U)</f>
        <v>0</v>
      </c>
      <c r="V22" s="256" cm="1">
        <f t="array" aca="1" ref="V22" ca="1">_xlfn.XLOOKUP($A22&amp;$B22,'[1]产值及收款计划（2026）'!$A:$A&amp;'[1]产值及收款计划（2026）'!$B:$B,'[1]产值及收款计划（2026）'!V:V)</f>
        <v>0</v>
      </c>
      <c r="W22" s="256" cm="1">
        <f t="array" aca="1" ref="W22" ca="1">_xlfn.XLOOKUP($A22&amp;$B22,'[1]产值及收款计划（2026）'!$A:$A&amp;'[1]产值及收款计划（2026）'!$B:$B,'[1]产值及收款计划（2026）'!W:W)</f>
        <v>0</v>
      </c>
      <c r="X22" s="256" cm="1">
        <f t="array" aca="1" ref="X22" ca="1">_xlfn.XLOOKUP($A22&amp;$B22,'[1]产值及收款计划（2026）'!$A:$A&amp;'[1]产值及收款计划（2026）'!$B:$B,'[1]产值及收款计划（2026）'!X:X)</f>
        <v>0</v>
      </c>
      <c r="Y22" s="256" cm="1">
        <f t="array" aca="1" ref="Y22" ca="1">_xlfn.XLOOKUP($A22&amp;$B22,'[1]产值及收款计划（2026）'!$A:$A&amp;'[1]产值及收款计划（2026）'!$B:$B,'[1]产值及收款计划（2026）'!Y:Y)</f>
        <v>0</v>
      </c>
      <c r="Z22" s="256" cm="1">
        <f t="array" aca="1" ref="Z22" ca="1">_xlfn.XLOOKUP($A22&amp;$B22,'[1]产值及收款计划（2026）'!$A:$A&amp;'[1]产值及收款计划（2026）'!$B:$B,'[1]产值及收款计划（2026）'!Z:Z)</f>
        <v>0</v>
      </c>
      <c r="AA22" s="256" cm="1">
        <f t="array" aca="1" ref="AA22" ca="1">_xlfn.XLOOKUP($A22&amp;$B22,'[1]产值及收款计划（2026）'!$A:$A&amp;'[1]产值及收款计划（2026）'!$B:$B,'[1]产值及收款计划（2026）'!AA:AA)</f>
        <v>0</v>
      </c>
      <c r="AB22" s="256" cm="1">
        <f t="array" aca="1" ref="AB22" ca="1">_xlfn.XLOOKUP($A22&amp;$B22,'[1]产值及收款计划（2026）'!$A:$A&amp;'[1]产值及收款计划（2026）'!$B:$B,'[1]产值及收款计划（2026）'!AB:AB)</f>
        <v>0</v>
      </c>
      <c r="AC22" s="256" cm="1">
        <f t="array" aca="1" ref="AC22" ca="1">_xlfn.XLOOKUP($A22&amp;$B22,'[1]产值及收款计划（2026）'!$A:$A&amp;'[1]产值及收款计划（2026）'!$B:$B,'[1]产值及收款计划（2026）'!AC:AC)</f>
        <v>0</v>
      </c>
      <c r="AD22" s="256" cm="1">
        <f t="array" aca="1" ref="AD22" ca="1">_xlfn.XLOOKUP($A22&amp;$B22,'[1]产值及收款计划（2026）'!$A:$A&amp;'[1]产值及收款计划（2026）'!$B:$B,'[1]产值及收款计划（2026）'!AD:AD)</f>
        <v>0</v>
      </c>
      <c r="AE22" s="256" cm="1">
        <f t="array" aca="1" ref="AE22" ca="1">_xlfn.XLOOKUP($A22&amp;$B22,'[1]产值及收款计划（2026）'!$A:$A&amp;'[1]产值及收款计划（2026）'!$B:$B,'[1]产值及收款计划（2026）'!AE:AE)</f>
        <v>0</v>
      </c>
      <c r="AF22" s="256" cm="1">
        <f t="array" aca="1" ref="AF22" ca="1">_xlfn.XLOOKUP($A22&amp;$B22,'[1]产值及收款计划（2026）'!$A:$A&amp;'[1]产值及收款计划（2026）'!$B:$B,'[1]产值及收款计划（2026）'!AF:AF)</f>
        <v>0</v>
      </c>
      <c r="AG22" s="256" cm="1">
        <f t="array" aca="1" ref="AG22" ca="1">_xlfn.XLOOKUP($A22&amp;$B22,'[1]产值及收款计划（2026）'!$A:$A&amp;'[1]产值及收款计划（2026）'!$B:$B,'[1]产值及收款计划（2026）'!AG:AG)</f>
        <v>0</v>
      </c>
      <c r="AH22" s="256" cm="1">
        <f t="array" aca="1" ref="AH22" ca="1">_xlfn.XLOOKUP($A22&amp;$B22,'[1]产值及收款计划（2026）'!$A:$A&amp;'[1]产值及收款计划（2026）'!$B:$B,'[1]产值及收款计划（2026）'!AH:AH)</f>
        <v>0</v>
      </c>
      <c r="AI22" s="256" cm="1">
        <f t="array" aca="1" ref="AI22" ca="1">_xlfn.XLOOKUP($A22&amp;$B22,'[1]产值及收款计划（2026）'!$A:$A&amp;'[1]产值及收款计划（2026）'!$B:$B,'[1]产值及收款计划（2026）'!AI:AI)</f>
        <v>0</v>
      </c>
      <c r="AJ22" s="256" cm="1">
        <f t="array" aca="1" ref="AJ22" ca="1">_xlfn.XLOOKUP($A22&amp;$B22,'[1]产值及收款计划（2026）'!$A:$A&amp;'[1]产值及收款计划（2026）'!$B:$B,'[1]产值及收款计划（2026）'!AJ:AJ)</f>
        <v>0</v>
      </c>
      <c r="AK22" s="256" cm="1">
        <f t="array" aca="1" ref="AK22" ca="1">_xlfn.XLOOKUP($A22&amp;$B22,'[1]产值及收款计划（2026）'!$A:$A&amp;'[1]产值及收款计划（2026）'!$B:$B,'[1]产值及收款计划（2026）'!AK:AK)</f>
        <v>0</v>
      </c>
      <c r="AL22" s="256" cm="1">
        <f t="array" aca="1" ref="AL22" ca="1">_xlfn.XLOOKUP($A22&amp;$B22,'[1]产值及收款计划（2026）'!$A:$A&amp;'[1]产值及收款计划（2026）'!$B:$B,'[1]产值及收款计划（2026）'!AL:AL)</f>
        <v>0</v>
      </c>
      <c r="AM22" s="263" t="e" cm="1">
        <f t="array" aca="1" ref="AM22" ca="1">_xlfn.LET(_xlpm.勾选月份状态数组,TRANSPOSE('PPT(12-15页）-TOP10'!$A$3:$A$14),_xlpm.选择数据区,IF('PPT(12-15页）-TOP10'!$E$3="收款",$BA22:$BL22,$AA22:$AL22),SUM(_xlfn._xlws.FILTER(_xlpm.选择数据区,_xlpm.勾选月份状态数组,"")))</f>
        <v>#NAME?</v>
      </c>
      <c r="AN22" s="256" t="e" cm="1">
        <f t="array" aca="1" ref="AN22" ca="1">_xlfn.LET(_xlpm.勾选月份状态数组,TRANSPOSE('PPT(12-15页）-TOP10'!$A$3:$A$14),_xlpm.选择数据区,IF('PPT(12-15页）-TOP10'!$E$3="收款",$DA22:$DL22,$CA22:$CL22),SUM(_xlfn._xlws.FILTER(_xlpm.选择数据区,_xlpm.勾选月份状态数组,"")))</f>
        <v>#NAME?</v>
      </c>
      <c r="AO22" s="256">
        <f ca="1">SUM(CA22:CC22)+SUM(AD22:AL22)</f>
        <v>0</v>
      </c>
      <c r="AP22" s="256"/>
      <c r="AQ22" s="256"/>
      <c r="AR22" s="256"/>
      <c r="AS22" s="256" cm="1">
        <f t="array" aca="1" ref="AS22" ca="1">_xlfn.XLOOKUP($A22&amp;$B22,'[1]产值及收款计划（2026）'!$A:$A&amp;'[1]产值及收款计划（2026）'!$B:$B,'[1]产值及收款计划（2026）'!AS:AS)</f>
        <v>0</v>
      </c>
      <c r="AT22" s="256" cm="1">
        <f t="array" aca="1" ref="AT22" ca="1">_xlfn.XLOOKUP($A22&amp;$B22,'[1]产值及收款计划（2026）'!$A:$A&amp;'[1]产值及收款计划（2026）'!$B:$B,'[1]产值及收款计划（2026）'!AT:AT)</f>
        <v>0</v>
      </c>
      <c r="AU22" s="256" cm="1">
        <f t="array" aca="1" ref="AU22" ca="1">_xlfn.XLOOKUP($A22&amp;$B22,'[1]产值及收款计划（2026）'!$A:$A&amp;'[1]产值及收款计划（2026）'!$B:$B,'[1]产值及收款计划（2026）'!AU:AU)</f>
        <v>0</v>
      </c>
      <c r="AV22" s="256" cm="1">
        <f t="array" aca="1" ref="AV22" ca="1">_xlfn.XLOOKUP($A22&amp;$B22,'[1]产值及收款计划（2026）'!$A:$A&amp;'[1]产值及收款计划（2026）'!$B:$B,'[1]产值及收款计划（2026）'!AV:AV)</f>
        <v>0</v>
      </c>
      <c r="AW22" s="256" cm="1">
        <f t="array" aca="1" ref="AW22" ca="1">_xlfn.XLOOKUP($A22&amp;$B22,'[1]产值及收款计划（2026）'!$A:$A&amp;'[1]产值及收款计划（2026）'!$B:$B,'[1]产值及收款计划（2026）'!AW:AW)</f>
        <v>36.542499999999997</v>
      </c>
      <c r="AX22" s="256" cm="1">
        <f t="array" aca="1" ref="AX22" ca="1">_xlfn.XLOOKUP($A22&amp;$B22,'[1]产值及收款计划（2026）'!$A:$A&amp;'[1]产值及收款计划（2026）'!$B:$B,'[1]产值及收款计划（2026）'!AX:AX)</f>
        <v>0</v>
      </c>
      <c r="AY22" s="256" cm="1">
        <f t="array" aca="1" ref="AY22" ca="1">_xlfn.XLOOKUP($A22&amp;$B22,'[1]产值及收款计划（2026）'!$A:$A&amp;'[1]产值及收款计划（2026）'!$B:$B,'[1]产值及收款计划（2026）'!AY:AY)</f>
        <v>45.167499999999997</v>
      </c>
      <c r="AZ22" s="256" cm="1">
        <f t="array" aca="1" ref="AZ22" ca="1">_xlfn.XLOOKUP($A22&amp;$B22,'[1]产值及收款计划（2026）'!$A:$A&amp;'[1]产值及收款计划（2026）'!$B:$B,'[1]产值及收款计划（2026）'!AZ:AZ)</f>
        <v>45.167499999999997</v>
      </c>
      <c r="BA22" s="266" cm="1">
        <f t="array" aca="1" ref="BA22" ca="1">_xlfn.XLOOKUP($A22&amp;$B22,'[1]产值及收款计划（2026）'!$A:$A&amp;'[1]产值及收款计划（2026）'!$B:$B,'[1]产值及收款计划（2026）'!BA:BA)</f>
        <v>0</v>
      </c>
      <c r="BB22" s="266" cm="1">
        <f t="array" aca="1" ref="BB22" ca="1">_xlfn.XLOOKUP($A22&amp;$B22,'[1]产值及收款计划（2026）'!$A:$A&amp;'[1]产值及收款计划（2026）'!$B:$B,'[1]产值及收款计划（2026）'!BB:BB)</f>
        <v>0</v>
      </c>
      <c r="BC22" s="266" cm="1">
        <f t="array" aca="1" ref="BC22" ca="1">_xlfn.XLOOKUP($A22&amp;$B22,'[1]产值及收款计划（2026）'!$A:$A&amp;'[1]产值及收款计划（2026）'!$B:$B,'[1]产值及收款计划（2026）'!BC:BC)</f>
        <v>0</v>
      </c>
      <c r="BD22" s="256" cm="1">
        <f t="array" aca="1" ref="BD22" ca="1">_xlfn.XLOOKUP($A22&amp;$B22,'[1]产值及收款计划（2026）'!$A:$A&amp;'[1]产值及收款计划（2026）'!$B:$B,'[1]产值及收款计划（2026）'!BD:BD)</f>
        <v>0</v>
      </c>
      <c r="BE22" s="256" cm="1">
        <f t="array" aca="1" ref="BE22" ca="1">_xlfn.XLOOKUP($A22&amp;$B22,'[1]产值及收款计划（2026）'!$A:$A&amp;'[1]产值及收款计划（2026）'!$B:$B,'[1]产值及收款计划（2026）'!BE:BE)</f>
        <v>0</v>
      </c>
      <c r="BF22" s="256" cm="1">
        <f t="array" aca="1" ref="BF22" ca="1">_xlfn.XLOOKUP($A22&amp;$B22,'[1]产值及收款计划（2026）'!$A:$A&amp;'[1]产值及收款计划（2026）'!$B:$B,'[1]产值及收款计划（2026）'!BF:BF)</f>
        <v>0</v>
      </c>
      <c r="BG22" s="256" cm="1">
        <f t="array" aca="1" ref="BG22" ca="1">_xlfn.XLOOKUP($A22&amp;$B22,'[1]产值及收款计划（2026）'!$A:$A&amp;'[1]产值及收款计划（2026）'!$B:$B,'[1]产值及收款计划（2026）'!BG:BG)</f>
        <v>0</v>
      </c>
      <c r="BH22" s="256" cm="1">
        <f t="array" aca="1" ref="BH22" ca="1">_xlfn.XLOOKUP($A22&amp;$B22,'[1]产值及收款计划（2026）'!$A:$A&amp;'[1]产值及收款计划（2026）'!$B:$B,'[1]产值及收款计划（2026）'!BH:BH)</f>
        <v>0</v>
      </c>
      <c r="BI22" s="256" cm="1">
        <f t="array" aca="1" ref="BI22" ca="1">_xlfn.XLOOKUP($A22&amp;$B22,'[1]产值及收款计划（2026）'!$A:$A&amp;'[1]产值及收款计划（2026）'!$B:$B,'[1]产值及收款计划（2026）'!BI:BI)</f>
        <v>0</v>
      </c>
      <c r="BJ22" s="256" cm="1">
        <f t="array" aca="1" ref="BJ22" ca="1">_xlfn.XLOOKUP($A22&amp;$B22,'[1]产值及收款计划（2026）'!$A:$A&amp;'[1]产值及收款计划（2026）'!$B:$B,'[1]产值及收款计划（2026）'!BJ:BJ)</f>
        <v>0</v>
      </c>
      <c r="BK22" s="256" cm="1">
        <f t="array" aca="1" ref="BK22" ca="1">_xlfn.XLOOKUP($A22&amp;$B22,'[1]产值及收款计划（2026）'!$A:$A&amp;'[1]产值及收款计划（2026）'!$B:$B,'[1]产值及收款计划（2026）'!BK:BK)</f>
        <v>0</v>
      </c>
      <c r="BL22" s="256" cm="1">
        <f t="array" aca="1" ref="BL22" ca="1">_xlfn.XLOOKUP($A22&amp;$B22,'[1]产值及收款计划（2026）'!$A:$A&amp;'[1]产值及收款计划（2026）'!$B:$B,'[1]产值及收款计划（2026）'!BL:BL)</f>
        <v>0</v>
      </c>
      <c r="BM22" s="256"/>
      <c r="BN22" s="256"/>
      <c r="BO22" s="256"/>
      <c r="BP22" s="256"/>
      <c r="BQ22" s="255" cm="1">
        <f t="array" aca="1" ref="BQ22" ca="1">_xlfn.XLOOKUP($A22&amp;$B22,'[1]产值及收款计划（2026）'!$A:$A&amp;'[1]产值及收款计划（2026）'!$B:$B,'[1]产值及收款计划（2026）'!BQ:BQ)</f>
        <v>0</v>
      </c>
      <c r="BR22" s="256" cm="1">
        <f t="array" aca="1" ref="BR22" ca="1">_xlfn.XLOOKUP($A22&amp;$B22,'[1]产值及收款计划（2026）'!$A:$A&amp;'[1]产值及收款计划（2026）'!$B:$B,'[1]产值及收款计划（2026）'!BR:BR)</f>
        <v>0</v>
      </c>
      <c r="CA22" s="256" cm="1">
        <f t="array" aca="1" ref="CA22" ca="1">_xlfn.XLOOKUP($A22&amp;$B22,'[1]产值及收款计划（2026）'!$A:$A&amp;'[1]产值及收款计划（2026）'!$B:$B,'[1]产值及收款计划（2026）'!CA:CA)</f>
        <v>0</v>
      </c>
      <c r="CB22" s="256" cm="1">
        <f t="array" aca="1" ref="CB22" ca="1">_xlfn.XLOOKUP($A22&amp;$B22,'[1]产值及收款计划（2026）'!$A:$A&amp;'[1]产值及收款计划（2026）'!$B:$B,'[1]产值及收款计划（2026）'!CB:CB)</f>
        <v>0</v>
      </c>
      <c r="CC22" s="256" cm="1">
        <f t="array" aca="1" ref="CC22" ca="1">_xlfn.XLOOKUP($A22&amp;$B22,'[1]产值及收款计划（2026）'!$A:$A&amp;'[1]产值及收款计划（2026）'!$B:$B,'[1]产值及收款计划（2026）'!CC:CC)</f>
        <v>0</v>
      </c>
      <c r="CD22" s="256" cm="1">
        <f t="array" aca="1" ref="CD22" ca="1">_xlfn.XLOOKUP($A22&amp;$B22,'[1]产值及收款计划（2026）'!$A:$A&amp;'[1]产值及收款计划（2026）'!$B:$B,'[1]产值及收款计划（2026）'!CD:CD)</f>
        <v>0</v>
      </c>
      <c r="CE22" s="256" cm="1">
        <f t="array" aca="1" ref="CE22" ca="1">_xlfn.XLOOKUP($A22&amp;$B22,'[1]产值及收款计划（2026）'!$A:$A&amp;'[1]产值及收款计划（2026）'!$B:$B,'[1]产值及收款计划（2026）'!CE:CE)</f>
        <v>0</v>
      </c>
      <c r="CF22" s="256" cm="1">
        <f t="array" aca="1" ref="CF22" ca="1">_xlfn.XLOOKUP($A22&amp;$B22,'[1]产值及收款计划（2026）'!$A:$A&amp;'[1]产值及收款计划（2026）'!$B:$B,'[1]产值及收款计划（2026）'!CF:CF)</f>
        <v>0</v>
      </c>
      <c r="CG22" s="256" cm="1">
        <f t="array" aca="1" ref="CG22" ca="1">_xlfn.XLOOKUP($A22&amp;$B22,'[1]产值及收款计划（2026）'!$A:$A&amp;'[1]产值及收款计划（2026）'!$B:$B,'[1]产值及收款计划（2026）'!CG:CG)</f>
        <v>0</v>
      </c>
      <c r="CH22" s="256" cm="1">
        <f t="array" aca="1" ref="CH22" ca="1">_xlfn.XLOOKUP($A22&amp;$B22,'[1]产值及收款计划（2026）'!$A:$A&amp;'[1]产值及收款计划（2026）'!$B:$B,'[1]产值及收款计划（2026）'!CH:CH)</f>
        <v>0</v>
      </c>
      <c r="CI22" s="256" cm="1">
        <f t="array" aca="1" ref="CI22" ca="1">_xlfn.XLOOKUP($A22&amp;$B22,'[1]产值及收款计划（2026）'!$A:$A&amp;'[1]产值及收款计划（2026）'!$B:$B,'[1]产值及收款计划（2026）'!CI:CI)</f>
        <v>0</v>
      </c>
      <c r="CJ22" s="256" cm="1">
        <f t="array" aca="1" ref="CJ22" ca="1">_xlfn.XLOOKUP($A22&amp;$B22,'[1]产值及收款计划（2026）'!$A:$A&amp;'[1]产值及收款计划（2026）'!$B:$B,'[1]产值及收款计划（2026）'!CJ:CJ)</f>
        <v>0</v>
      </c>
      <c r="CK22" s="256" cm="1">
        <f t="array" aca="1" ref="CK22" ca="1">_xlfn.XLOOKUP($A22&amp;$B22,'[1]产值及收款计划（2026）'!$A:$A&amp;'[1]产值及收款计划（2026）'!$B:$B,'[1]产值及收款计划（2026）'!CK:CK)</f>
        <v>0</v>
      </c>
      <c r="CL22" s="256" cm="1">
        <f t="array" aca="1" ref="CL22" ca="1">_xlfn.XLOOKUP($A22&amp;$B22,'[1]产值及收款计划（2026）'!$A:$A&amp;'[1]产值及收款计划（2026）'!$B:$B,'[1]产值及收款计划（2026）'!CL:CL)</f>
        <v>0</v>
      </c>
      <c r="DA22" s="256" cm="1">
        <f t="array" aca="1" ref="DA22" ca="1">_xlfn.XLOOKUP($A22&amp;$B22,'[1]产值及收款计划（2026）'!$A:$A&amp;'[1]产值及收款计划（2026）'!$B:$B,'[1]产值及收款计划（2026）'!DA:DA)</f>
        <v>0</v>
      </c>
      <c r="DB22" s="256" cm="1">
        <f t="array" aca="1" ref="DB22" ca="1">_xlfn.XLOOKUP($A22&amp;$B22,'[1]产值及收款计划（2026）'!$A:$A&amp;'[1]产值及收款计划（2026）'!$B:$B,'[1]产值及收款计划（2026）'!DB:DB)</f>
        <v>0</v>
      </c>
      <c r="DC22" s="256" cm="1">
        <f t="array" aca="1" ref="DC22" ca="1">_xlfn.XLOOKUP($A22&amp;$B22,'[1]产值及收款计划（2026）'!$A:$A&amp;'[1]产值及收款计划（2026）'!$B:$B,'[1]产值及收款计划（2026）'!DC:DC)</f>
        <v>0</v>
      </c>
      <c r="DD22" s="256" cm="1">
        <f t="array" aca="1" ref="DD22" ca="1">_xlfn.XLOOKUP($A22&amp;$B22,'[1]产值及收款计划（2026）'!$A:$A&amp;'[1]产值及收款计划（2026）'!$B:$B,'[1]产值及收款计划（2026）'!DD:DD)</f>
        <v>0</v>
      </c>
      <c r="DE22" s="256" cm="1">
        <f t="array" aca="1" ref="DE22" ca="1">_xlfn.XLOOKUP($A22&amp;$B22,'[1]产值及收款计划（2026）'!$A:$A&amp;'[1]产值及收款计划（2026）'!$B:$B,'[1]产值及收款计划（2026）'!DE:DE)</f>
        <v>0</v>
      </c>
      <c r="DF22" s="256" cm="1">
        <f t="array" aca="1" ref="DF22" ca="1">_xlfn.XLOOKUP($A22&amp;$B22,'[1]产值及收款计划（2026）'!$A:$A&amp;'[1]产值及收款计划（2026）'!$B:$B,'[1]产值及收款计划（2026）'!DF:DF)</f>
        <v>0</v>
      </c>
      <c r="DG22" s="256" cm="1">
        <f t="array" aca="1" ref="DG22" ca="1">_xlfn.XLOOKUP($A22&amp;$B22,'[1]产值及收款计划（2026）'!$A:$A&amp;'[1]产值及收款计划（2026）'!$B:$B,'[1]产值及收款计划（2026）'!DG:DG)</f>
        <v>0</v>
      </c>
      <c r="DH22" s="256" cm="1">
        <f t="array" aca="1" ref="DH22" ca="1">_xlfn.XLOOKUP($A22&amp;$B22,'[1]产值及收款计划（2026）'!$A:$A&amp;'[1]产值及收款计划（2026）'!$B:$B,'[1]产值及收款计划（2026）'!DH:DH)</f>
        <v>0</v>
      </c>
      <c r="DI22" s="256" cm="1">
        <f t="array" aca="1" ref="DI22" ca="1">_xlfn.XLOOKUP($A22&amp;$B22,'[1]产值及收款计划（2026）'!$A:$A&amp;'[1]产值及收款计划（2026）'!$B:$B,'[1]产值及收款计划（2026）'!DI:DI)</f>
        <v>0</v>
      </c>
      <c r="DJ22" s="256" cm="1">
        <f t="array" aca="1" ref="DJ22" ca="1">_xlfn.XLOOKUP($A22&amp;$B22,'[1]产值及收款计划（2026）'!$A:$A&amp;'[1]产值及收款计划（2026）'!$B:$B,'[1]产值及收款计划（2026）'!DJ:DJ)</f>
        <v>0</v>
      </c>
      <c r="DK22" s="256" cm="1">
        <f t="array" aca="1" ref="DK22" ca="1">_xlfn.XLOOKUP($A22&amp;$B22,'[1]产值及收款计划（2026）'!$A:$A&amp;'[1]产值及收款计划（2026）'!$B:$B,'[1]产值及收款计划（2026）'!DK:DK)</f>
        <v>0</v>
      </c>
      <c r="DL22" s="256" cm="1">
        <f t="array" aca="1" ref="DL22" ca="1">_xlfn.XLOOKUP($A22&amp;$B22,'[1]产值及收款计划（2026）'!$A:$A&amp;'[1]产值及收款计划（2026）'!$B:$B,'[1]产值及收款计划（2026）'!DL:DL)</f>
        <v>0</v>
      </c>
      <c r="DM22" s="264"/>
      <c r="DN22" s="250"/>
    </row>
    <row r="23" spans="1:118" ht="20.25" x14ac:dyDescent="0.15">
      <c r="A23" s="254">
        <f t="shared" ca="1" si="8"/>
        <v>19</v>
      </c>
      <c r="B23" s="254" t="s">
        <v>25</v>
      </c>
      <c r="C23" s="255" t="str" cm="1">
        <f t="array" aca="1" ref="C23" ca="1">_xlfn.XLOOKUP($A23&amp;$B23,'[1]产值及收款计划（2026）'!$A:$A&amp;'[1]产值及收款计划（2026）'!$B:$B,'[1]产值及收款计划（2026）'!C:C)</f>
        <v>ZHT2023102400119</v>
      </c>
      <c r="D23" s="255" t="str" cm="1">
        <f t="array" aca="1" ref="D23" ca="1">_xlfn.XLOOKUP($A23&amp;$B23,'[1]产值及收款计划（2026）'!$A:$A&amp;'[1]产值及收款计划（2026）'!$B:$B,'[1]产值及收款计划（2026）'!D:D)</f>
        <v>特大城市重大交通基础设施全周期管理标准体系构建及示范子课题前期规划管理平台V2.0</v>
      </c>
      <c r="E23" s="256" cm="1">
        <f t="array" aca="1" ref="E23" ca="1">_xlfn.XLOOKUP($A23&amp;$B23,'[1]产值及收款计划（2026）'!$A:$A&amp;'[1]产值及收款计划（2026）'!$B:$B,'[1]产值及收款计划（2026）'!E:E)</f>
        <v>99</v>
      </c>
      <c r="F23" s="256" cm="1">
        <f t="array" aca="1" ref="F23" ca="1">_xlfn.XLOOKUP($A23&amp;$B23,'[1]产值及收款计划（2026）'!$A:$A&amp;'[1]产值及收款计划（2026）'!$B:$B,'[1]产值及收款计划（2026）'!F:F)</f>
        <v>99</v>
      </c>
      <c r="G23" s="256" cm="1">
        <f t="array" aca="1" ref="G23" ca="1">_xlfn.XLOOKUP($A23&amp;$B23,'[1]产值及收款计划（2026）'!$A:$A&amp;'[1]产值及收款计划（2026）'!$B:$B,'[1]产值及收款计划（2026）'!G:G)</f>
        <v>0</v>
      </c>
      <c r="H23" s="256" cm="1">
        <f t="array" aca="1" ref="H23" ca="1">_xlfn.XLOOKUP($A23&amp;$B23,'[1]产值及收款计划（2026）'!$A:$A&amp;'[1]产值及收款计划（2026）'!$B:$B,'[1]产值及收款计划（2026）'!H:H)</f>
        <v>94</v>
      </c>
      <c r="I23" s="257" cm="1">
        <f t="array" aca="1" ref="I23" ca="1">_xlfn.XLOOKUP($A23&amp;$B23,'[1]产值及收款计划（2026）'!$A:$A&amp;'[1]产值及收款计划（2026）'!$B:$B,'[1]产值及收款计划（2026）'!I:I)</f>
        <v>0.94949494949494995</v>
      </c>
      <c r="J23" s="258" cm="1">
        <f t="array" aca="1" ref="J23" ca="1">_xlfn.XLOOKUP($A23&amp;$B23,'[1]产值及收款计划（2026）'!$A:$A&amp;'[1]产值及收款计划（2026）'!$B:$B,'[1]产值及收款计划（2026）'!J:J)</f>
        <v>0.06</v>
      </c>
      <c r="K23" s="256" cm="1">
        <f t="array" aca="1" ref="K23" ca="1">_xlfn.XLOOKUP($A23&amp;$B23,'[1]产值及收款计划（2026）'!$A:$A&amp;'[1]产值及收款计划（2026）'!$B:$B,'[1]产值及收款计划（2026）'!K:K)</f>
        <v>0</v>
      </c>
      <c r="L23" s="256" cm="1">
        <f t="array" aca="1" ref="L23" ca="1">_xlfn.XLOOKUP($A23&amp;$B23,'[1]产值及收款计划（2026）'!$A:$A&amp;'[1]产值及收款计划（2026）'!$B:$B,'[1]产值及收款计划（2026）'!L:L)</f>
        <v>0</v>
      </c>
      <c r="M23" s="256" t="str" cm="1">
        <f t="array" aca="1" ref="M23" ca="1">_xlfn.XLOOKUP($A23&amp;$B23,'[1]产值及收款计划（2026）'!$A:$A&amp;'[1]产值及收款计划（2026）'!$B:$B,'[1]产值及收款计划（2026）'!M:M)</f>
        <v>主导</v>
      </c>
      <c r="N23" s="256" t="str" cm="1">
        <f t="array" aca="1" ref="N23" ca="1">_xlfn.XLOOKUP($A23&amp;$B23,'[1]产值及收款计划（2026）'!$A:$A&amp;'[1]产值及收款计划（2026）'!$B:$B,'[1]产值及收款计划（2026）'!N:N)</f>
        <v>施林烽团队</v>
      </c>
      <c r="O23" s="256" t="str" cm="1">
        <f t="array" aca="1" ref="O23" ca="1">_xlfn.XLOOKUP($A23&amp;$B23,'[1]产值及收款计划（2026）'!$A:$A&amp;'[1]产值及收款计划（2026）'!$B:$B,'[1]产值及收款计划（2026）'!O:O)</f>
        <v>施林烽</v>
      </c>
      <c r="P23" s="255" t="str" cm="1">
        <f t="array" aca="1" ref="P23" ca="1">_xlfn.XLOOKUP($A23&amp;$B23,'[1]产值及收款计划（2026）'!$A:$A&amp;'[1]产值及收款计划（2026）'!$B:$B,'[1]产值及收款计划（2026）'!P:P)</f>
        <v>过往已完结</v>
      </c>
      <c r="Q23" s="256" cm="1">
        <f t="array" aca="1" ref="Q23" ca="1">_xlfn.XLOOKUP($A23&amp;$B23,'[1]产值及收款计划（2026）'!$A:$A&amp;'[1]产值及收款计划（2026）'!$B:$B,'[1]产值及收款计划（2026）'!Q:Q)</f>
        <v>0</v>
      </c>
      <c r="R23" s="256" cm="1">
        <f t="array" aca="1" ref="R23" ca="1">_xlfn.XLOOKUP($A23&amp;$B23,'[1]产值及收款计划（2026）'!$A:$A&amp;'[1]产值及收款计划（2026）'!$B:$B,'[1]产值及收款计划（2026）'!R:R)</f>
        <v>0</v>
      </c>
      <c r="S23" s="256" cm="1">
        <f t="array" aca="1" ref="S23" ca="1">_xlfn.XLOOKUP($A23&amp;$B23,'[1]产值及收款计划（2026）'!$A:$A&amp;'[1]产值及收款计划（2026）'!$B:$B,'[1]产值及收款计划（2026）'!S:S)</f>
        <v>0</v>
      </c>
      <c r="T23" s="256" cm="1">
        <f t="array" aca="1" ref="T23" ca="1">_xlfn.XLOOKUP($A23&amp;$B23,'[1]产值及收款计划（2026）'!$A:$A&amp;'[1]产值及收款计划（2026）'!$B:$B,'[1]产值及收款计划（2026）'!T:T)</f>
        <v>99</v>
      </c>
      <c r="U23" s="256" cm="1">
        <f t="array" aca="1" ref="U23" ca="1">_xlfn.XLOOKUP($A23&amp;$B23,'[1]产值及收款计划（2026）'!$A:$A&amp;'[1]产值及收款计划（2026）'!$B:$B,'[1]产值及收款计划（2026）'!U:U)</f>
        <v>0</v>
      </c>
      <c r="V23" s="256" cm="1">
        <f t="array" aca="1" ref="V23" ca="1">_xlfn.XLOOKUP($A23&amp;$B23,'[1]产值及收款计划（2026）'!$A:$A&amp;'[1]产值及收款计划（2026）'!$B:$B,'[1]产值及收款计划（2026）'!V:V)</f>
        <v>0</v>
      </c>
      <c r="W23" s="256" cm="1">
        <f t="array" aca="1" ref="W23" ca="1">_xlfn.XLOOKUP($A23&amp;$B23,'[1]产值及收款计划（2026）'!$A:$A&amp;'[1]产值及收款计划（2026）'!$B:$B,'[1]产值及收款计划（2026）'!W:W)</f>
        <v>0</v>
      </c>
      <c r="X23" s="256" cm="1">
        <f t="array" aca="1" ref="X23" ca="1">_xlfn.XLOOKUP($A23&amp;$B23,'[1]产值及收款计划（2026）'!$A:$A&amp;'[1]产值及收款计划（2026）'!$B:$B,'[1]产值及收款计划（2026）'!X:X)</f>
        <v>0</v>
      </c>
      <c r="Y23" s="256" cm="1">
        <f t="array" aca="1" ref="Y23" ca="1">_xlfn.XLOOKUP($A23&amp;$B23,'[1]产值及收款计划（2026）'!$A:$A&amp;'[1]产值及收款计划（2026）'!$B:$B,'[1]产值及收款计划（2026）'!Y:Y)</f>
        <v>0</v>
      </c>
      <c r="Z23" s="256" cm="1">
        <f t="array" aca="1" ref="Z23" ca="1">_xlfn.XLOOKUP($A23&amp;$B23,'[1]产值及收款计划（2026）'!$A:$A&amp;'[1]产值及收款计划（2026）'!$B:$B,'[1]产值及收款计划（2026）'!Z:Z)</f>
        <v>0</v>
      </c>
      <c r="AA23" s="256" cm="1">
        <f t="array" aca="1" ref="AA23" ca="1">_xlfn.XLOOKUP($A23&amp;$B23,'[1]产值及收款计划（2026）'!$A:$A&amp;'[1]产值及收款计划（2026）'!$B:$B,'[1]产值及收款计划（2026）'!AA:AA)</f>
        <v>0</v>
      </c>
      <c r="AB23" s="256" cm="1">
        <f t="array" aca="1" ref="AB23" ca="1">_xlfn.XLOOKUP($A23&amp;$B23,'[1]产值及收款计划（2026）'!$A:$A&amp;'[1]产值及收款计划（2026）'!$B:$B,'[1]产值及收款计划（2026）'!AB:AB)</f>
        <v>0</v>
      </c>
      <c r="AC23" s="256" cm="1">
        <f t="array" aca="1" ref="AC23" ca="1">_xlfn.XLOOKUP($A23&amp;$B23,'[1]产值及收款计划（2026）'!$A:$A&amp;'[1]产值及收款计划（2026）'!$B:$B,'[1]产值及收款计划（2026）'!AC:AC)</f>
        <v>0</v>
      </c>
      <c r="AD23" s="256" cm="1">
        <f t="array" aca="1" ref="AD23" ca="1">_xlfn.XLOOKUP($A23&amp;$B23,'[1]产值及收款计划（2026）'!$A:$A&amp;'[1]产值及收款计划（2026）'!$B:$B,'[1]产值及收款计划（2026）'!AD:AD)</f>
        <v>0</v>
      </c>
      <c r="AE23" s="256" cm="1">
        <f t="array" aca="1" ref="AE23" ca="1">_xlfn.XLOOKUP($A23&amp;$B23,'[1]产值及收款计划（2026）'!$A:$A&amp;'[1]产值及收款计划（2026）'!$B:$B,'[1]产值及收款计划（2026）'!AE:AE)</f>
        <v>0</v>
      </c>
      <c r="AF23" s="256" cm="1">
        <f t="array" aca="1" ref="AF23" ca="1">_xlfn.XLOOKUP($A23&amp;$B23,'[1]产值及收款计划（2026）'!$A:$A&amp;'[1]产值及收款计划（2026）'!$B:$B,'[1]产值及收款计划（2026）'!AF:AF)</f>
        <v>0</v>
      </c>
      <c r="AG23" s="256" cm="1">
        <f t="array" aca="1" ref="AG23" ca="1">_xlfn.XLOOKUP($A23&amp;$B23,'[1]产值及收款计划（2026）'!$A:$A&amp;'[1]产值及收款计划（2026）'!$B:$B,'[1]产值及收款计划（2026）'!AG:AG)</f>
        <v>0</v>
      </c>
      <c r="AH23" s="256" cm="1">
        <f t="array" aca="1" ref="AH23" ca="1">_xlfn.XLOOKUP($A23&amp;$B23,'[1]产值及收款计划（2026）'!$A:$A&amp;'[1]产值及收款计划（2026）'!$B:$B,'[1]产值及收款计划（2026）'!AH:AH)</f>
        <v>0</v>
      </c>
      <c r="AI23" s="256" cm="1">
        <f t="array" aca="1" ref="AI23" ca="1">_xlfn.XLOOKUP($A23&amp;$B23,'[1]产值及收款计划（2026）'!$A:$A&amp;'[1]产值及收款计划（2026）'!$B:$B,'[1]产值及收款计划（2026）'!AI:AI)</f>
        <v>0</v>
      </c>
      <c r="AJ23" s="256" cm="1">
        <f t="array" aca="1" ref="AJ23" ca="1">_xlfn.XLOOKUP($A23&amp;$B23,'[1]产值及收款计划（2026）'!$A:$A&amp;'[1]产值及收款计划（2026）'!$B:$B,'[1]产值及收款计划（2026）'!AJ:AJ)</f>
        <v>0</v>
      </c>
      <c r="AK23" s="256" cm="1">
        <f t="array" aca="1" ref="AK23" ca="1">_xlfn.XLOOKUP($A23&amp;$B23,'[1]产值及收款计划（2026）'!$A:$A&amp;'[1]产值及收款计划（2026）'!$B:$B,'[1]产值及收款计划（2026）'!AK:AK)</f>
        <v>0</v>
      </c>
      <c r="AL23" s="256" cm="1">
        <f t="array" aca="1" ref="AL23" ca="1">_xlfn.XLOOKUP($A23&amp;$B23,'[1]产值及收款计划（2026）'!$A:$A&amp;'[1]产值及收款计划（2026）'!$B:$B,'[1]产值及收款计划（2026）'!AL:AL)</f>
        <v>0</v>
      </c>
      <c r="AM23" s="263" t="e" cm="1">
        <f t="array" aca="1" ref="AM23" ca="1">_xlfn.LET(_xlpm.勾选月份状态数组,TRANSPOSE('PPT(12-15页）-TOP10'!$A$3:$A$14),_xlpm.选择数据区,IF('PPT(12-15页）-TOP10'!$E$3="收款",$BA23:$BL23,$AA23:$AL23),SUM(_xlfn._xlws.FILTER(_xlpm.选择数据区,_xlpm.勾选月份状态数组,"")))</f>
        <v>#NAME?</v>
      </c>
      <c r="AN23" s="256" t="e" cm="1">
        <f t="array" aca="1" ref="AN23" ca="1">_xlfn.LET(_xlpm.勾选月份状态数组,TRANSPOSE('PPT(12-15页）-TOP10'!$A$3:$A$14),_xlpm.选择数据区,IF('PPT(12-15页）-TOP10'!$E$3="收款",$DA23:$DL23,$CA23:$CL23),SUM(_xlfn._xlws.FILTER(_xlpm.选择数据区,_xlpm.勾选月份状态数组,"")))</f>
        <v>#NAME?</v>
      </c>
      <c r="AO23" s="256">
        <f ca="1">SUM(CA23:CC23)+SUM(AD23:AL23)</f>
        <v>0</v>
      </c>
      <c r="AP23" s="256"/>
      <c r="AQ23" s="256"/>
      <c r="AR23" s="256"/>
      <c r="AS23" s="256" cm="1">
        <f t="array" aca="1" ref="AS23" ca="1">_xlfn.XLOOKUP($A23&amp;$B23,'[1]产值及收款计划（2026）'!$A:$A&amp;'[1]产值及收款计划（2026）'!$B:$B,'[1]产值及收款计划（2026）'!AS:AS)</f>
        <v>0</v>
      </c>
      <c r="AT23" s="256" cm="1">
        <f t="array" aca="1" ref="AT23" ca="1">_xlfn.XLOOKUP($A23&amp;$B23,'[1]产值及收款计划（2026）'!$A:$A&amp;'[1]产值及收款计划（2026）'!$B:$B,'[1]产值及收款计划（2026）'!AT:AT)</f>
        <v>0</v>
      </c>
      <c r="AU23" s="256" cm="1">
        <f t="array" aca="1" ref="AU23" ca="1">_xlfn.XLOOKUP($A23&amp;$B23,'[1]产值及收款计划（2026）'!$A:$A&amp;'[1]产值及收款计划（2026）'!$B:$B,'[1]产值及收款计划（2026）'!AU:AU)</f>
        <v>0</v>
      </c>
      <c r="AV23" s="256" cm="1">
        <f t="array" aca="1" ref="AV23" ca="1">_xlfn.XLOOKUP($A23&amp;$B23,'[1]产值及收款计划（2026）'!$A:$A&amp;'[1]产值及收款计划（2026）'!$B:$B,'[1]产值及收款计划（2026）'!AV:AV)</f>
        <v>0</v>
      </c>
      <c r="AW23" s="256" cm="1">
        <f t="array" aca="1" ref="AW23" ca="1">_xlfn.XLOOKUP($A23&amp;$B23,'[1]产值及收款计划（2026）'!$A:$A&amp;'[1]产值及收款计划（2026）'!$B:$B,'[1]产值及收款计划（2026）'!AW:AW)</f>
        <v>80</v>
      </c>
      <c r="AX23" s="256" cm="1">
        <f t="array" aca="1" ref="AX23" ca="1">_xlfn.XLOOKUP($A23&amp;$B23,'[1]产值及收款计划（2026）'!$A:$A&amp;'[1]产值及收款计划（2026）'!$B:$B,'[1]产值及收款计划（2026）'!AX:AX)</f>
        <v>0</v>
      </c>
      <c r="AY23" s="256" cm="1">
        <f t="array" aca="1" ref="AY23" ca="1">_xlfn.XLOOKUP($A23&amp;$B23,'[1]产值及收款计划（2026）'!$A:$A&amp;'[1]产值及收款计划（2026）'!$B:$B,'[1]产值及收款计划（2026）'!AY:AY)</f>
        <v>19</v>
      </c>
      <c r="AZ23" s="256" cm="1">
        <f t="array" aca="1" ref="AZ23" ca="1">_xlfn.XLOOKUP($A23&amp;$B23,'[1]产值及收款计划（2026）'!$A:$A&amp;'[1]产值及收款计划（2026）'!$B:$B,'[1]产值及收款计划（2026）'!AZ:AZ)</f>
        <v>19</v>
      </c>
      <c r="BA23" s="256" cm="1">
        <f t="array" aca="1" ref="BA23" ca="1">_xlfn.XLOOKUP($A23&amp;$B23,'[1]产值及收款计划（2026）'!$A:$A&amp;'[1]产值及收款计划（2026）'!$B:$B,'[1]产值及收款计划（2026）'!BA:BA)</f>
        <v>0</v>
      </c>
      <c r="BB23" s="256" cm="1">
        <f t="array" aca="1" ref="BB23" ca="1">_xlfn.XLOOKUP($A23&amp;$B23,'[1]产值及收款计划（2026）'!$A:$A&amp;'[1]产值及收款计划（2026）'!$B:$B,'[1]产值及收款计划（2026）'!BB:BB)</f>
        <v>0</v>
      </c>
      <c r="BC23" s="256" cm="1">
        <f t="array" aca="1" ref="BC23" ca="1">_xlfn.XLOOKUP($A23&amp;$B23,'[1]产值及收款计划（2026）'!$A:$A&amp;'[1]产值及收款计划（2026）'!$B:$B,'[1]产值及收款计划（2026）'!BC:BC)</f>
        <v>0</v>
      </c>
      <c r="BD23" s="256" cm="1">
        <f t="array" aca="1" ref="BD23" ca="1">_xlfn.XLOOKUP($A23&amp;$B23,'[1]产值及收款计划（2026）'!$A:$A&amp;'[1]产值及收款计划（2026）'!$B:$B,'[1]产值及收款计划（2026）'!BD:BD)</f>
        <v>0</v>
      </c>
      <c r="BE23" s="256" cm="1">
        <f t="array" aca="1" ref="BE23" ca="1">_xlfn.XLOOKUP($A23&amp;$B23,'[1]产值及收款计划（2026）'!$A:$A&amp;'[1]产值及收款计划（2026）'!$B:$B,'[1]产值及收款计划（2026）'!BE:BE)</f>
        <v>0</v>
      </c>
      <c r="BF23" s="256" cm="1">
        <f t="array" aca="1" ref="BF23" ca="1">_xlfn.XLOOKUP($A23&amp;$B23,'[1]产值及收款计划（2026）'!$A:$A&amp;'[1]产值及收款计划（2026）'!$B:$B,'[1]产值及收款计划（2026）'!BF:BF)</f>
        <v>0</v>
      </c>
      <c r="BG23" s="256" cm="1">
        <f t="array" aca="1" ref="BG23" ca="1">_xlfn.XLOOKUP($A23&amp;$B23,'[1]产值及收款计划（2026）'!$A:$A&amp;'[1]产值及收款计划（2026）'!$B:$B,'[1]产值及收款计划（2026）'!BG:BG)</f>
        <v>0</v>
      </c>
      <c r="BH23" s="256" cm="1">
        <f t="array" aca="1" ref="BH23" ca="1">_xlfn.XLOOKUP($A23&amp;$B23,'[1]产值及收款计划（2026）'!$A:$A&amp;'[1]产值及收款计划（2026）'!$B:$B,'[1]产值及收款计划（2026）'!BH:BH)</f>
        <v>0</v>
      </c>
      <c r="BI23" s="256" cm="1">
        <f t="array" aca="1" ref="BI23" ca="1">_xlfn.XLOOKUP($A23&amp;$B23,'[1]产值及收款计划（2026）'!$A:$A&amp;'[1]产值及收款计划（2026）'!$B:$B,'[1]产值及收款计划（2026）'!BI:BI)</f>
        <v>0</v>
      </c>
      <c r="BJ23" s="256" cm="1">
        <f t="array" aca="1" ref="BJ23" ca="1">_xlfn.XLOOKUP($A23&amp;$B23,'[1]产值及收款计划（2026）'!$A:$A&amp;'[1]产值及收款计划（2026）'!$B:$B,'[1]产值及收款计划（2026）'!BJ:BJ)</f>
        <v>0</v>
      </c>
      <c r="BK23" s="256" cm="1">
        <f t="array" aca="1" ref="BK23" ca="1">_xlfn.XLOOKUP($A23&amp;$B23,'[1]产值及收款计划（2026）'!$A:$A&amp;'[1]产值及收款计划（2026）'!$B:$B,'[1]产值及收款计划（2026）'!BK:BK)</f>
        <v>0</v>
      </c>
      <c r="BL23" s="256" cm="1">
        <f t="array" aca="1" ref="BL23" ca="1">_xlfn.XLOOKUP($A23&amp;$B23,'[1]产值及收款计划（2026）'!$A:$A&amp;'[1]产值及收款计划（2026）'!$B:$B,'[1]产值及收款计划（2026）'!BL:BL)</f>
        <v>0</v>
      </c>
      <c r="BM23" s="256"/>
      <c r="BN23" s="256"/>
      <c r="BO23" s="256"/>
      <c r="BP23" s="256"/>
      <c r="BQ23" s="255" cm="1">
        <f t="array" aca="1" ref="BQ23" ca="1">_xlfn.XLOOKUP($A23&amp;$B23,'[1]产值及收款计划（2026）'!$A:$A&amp;'[1]产值及收款计划（2026）'!$B:$B,'[1]产值及收款计划（2026）'!BQ:BQ)</f>
        <v>0</v>
      </c>
      <c r="BR23" s="256" cm="1">
        <f t="array" aca="1" ref="BR23" ca="1">_xlfn.XLOOKUP($A23&amp;$B23,'[1]产值及收款计划（2026）'!$A:$A&amp;'[1]产值及收款计划（2026）'!$B:$B,'[1]产值及收款计划（2026）'!BR:BR)</f>
        <v>0</v>
      </c>
      <c r="CA23" s="256" cm="1">
        <f t="array" aca="1" ref="CA23" ca="1">_xlfn.XLOOKUP($A23&amp;$B23,'[1]产值及收款计划（2026）'!$A:$A&amp;'[1]产值及收款计划（2026）'!$B:$B,'[1]产值及收款计划（2026）'!CA:CA)</f>
        <v>0</v>
      </c>
      <c r="CB23" s="256" cm="1">
        <f t="array" aca="1" ref="CB23" ca="1">_xlfn.XLOOKUP($A23&amp;$B23,'[1]产值及收款计划（2026）'!$A:$A&amp;'[1]产值及收款计划（2026）'!$B:$B,'[1]产值及收款计划（2026）'!CB:CB)</f>
        <v>0</v>
      </c>
      <c r="CC23" s="256" cm="1">
        <f t="array" aca="1" ref="CC23" ca="1">_xlfn.XLOOKUP($A23&amp;$B23,'[1]产值及收款计划（2026）'!$A:$A&amp;'[1]产值及收款计划（2026）'!$B:$B,'[1]产值及收款计划（2026）'!CC:CC)</f>
        <v>0</v>
      </c>
      <c r="CD23" s="256" cm="1">
        <f t="array" aca="1" ref="CD23" ca="1">_xlfn.XLOOKUP($A23&amp;$B23,'[1]产值及收款计划（2026）'!$A:$A&amp;'[1]产值及收款计划（2026）'!$B:$B,'[1]产值及收款计划（2026）'!CD:CD)</f>
        <v>0</v>
      </c>
      <c r="CE23" s="256" cm="1">
        <f t="array" aca="1" ref="CE23" ca="1">_xlfn.XLOOKUP($A23&amp;$B23,'[1]产值及收款计划（2026）'!$A:$A&amp;'[1]产值及收款计划（2026）'!$B:$B,'[1]产值及收款计划（2026）'!CE:CE)</f>
        <v>0</v>
      </c>
      <c r="CF23" s="256" cm="1">
        <f t="array" aca="1" ref="CF23" ca="1">_xlfn.XLOOKUP($A23&amp;$B23,'[1]产值及收款计划（2026）'!$A:$A&amp;'[1]产值及收款计划（2026）'!$B:$B,'[1]产值及收款计划（2026）'!CF:CF)</f>
        <v>0</v>
      </c>
      <c r="CG23" s="256" cm="1">
        <f t="array" aca="1" ref="CG23" ca="1">_xlfn.XLOOKUP($A23&amp;$B23,'[1]产值及收款计划（2026）'!$A:$A&amp;'[1]产值及收款计划（2026）'!$B:$B,'[1]产值及收款计划（2026）'!CG:CG)</f>
        <v>0</v>
      </c>
      <c r="CH23" s="256" cm="1">
        <f t="array" aca="1" ref="CH23" ca="1">_xlfn.XLOOKUP($A23&amp;$B23,'[1]产值及收款计划（2026）'!$A:$A&amp;'[1]产值及收款计划（2026）'!$B:$B,'[1]产值及收款计划（2026）'!CH:CH)</f>
        <v>0</v>
      </c>
      <c r="CI23" s="256" cm="1">
        <f t="array" aca="1" ref="CI23" ca="1">_xlfn.XLOOKUP($A23&amp;$B23,'[1]产值及收款计划（2026）'!$A:$A&amp;'[1]产值及收款计划（2026）'!$B:$B,'[1]产值及收款计划（2026）'!CI:CI)</f>
        <v>0</v>
      </c>
      <c r="CJ23" s="256" cm="1">
        <f t="array" aca="1" ref="CJ23" ca="1">_xlfn.XLOOKUP($A23&amp;$B23,'[1]产值及收款计划（2026）'!$A:$A&amp;'[1]产值及收款计划（2026）'!$B:$B,'[1]产值及收款计划（2026）'!CJ:CJ)</f>
        <v>0</v>
      </c>
      <c r="CK23" s="256" cm="1">
        <f t="array" aca="1" ref="CK23" ca="1">_xlfn.XLOOKUP($A23&amp;$B23,'[1]产值及收款计划（2026）'!$A:$A&amp;'[1]产值及收款计划（2026）'!$B:$B,'[1]产值及收款计划（2026）'!CK:CK)</f>
        <v>0</v>
      </c>
      <c r="CL23" s="256" cm="1">
        <f t="array" aca="1" ref="CL23" ca="1">_xlfn.XLOOKUP($A23&amp;$B23,'[1]产值及收款计划（2026）'!$A:$A&amp;'[1]产值及收款计划（2026）'!$B:$B,'[1]产值及收款计划（2026）'!CL:CL)</f>
        <v>0</v>
      </c>
      <c r="DA23" s="256" cm="1">
        <f t="array" aca="1" ref="DA23" ca="1">_xlfn.XLOOKUP($A23&amp;$B23,'[1]产值及收款计划（2026）'!$A:$A&amp;'[1]产值及收款计划（2026）'!$B:$B,'[1]产值及收款计划（2026）'!DA:DA)</f>
        <v>0</v>
      </c>
      <c r="DB23" s="256" cm="1">
        <f t="array" aca="1" ref="DB23" ca="1">_xlfn.XLOOKUP($A23&amp;$B23,'[1]产值及收款计划（2026）'!$A:$A&amp;'[1]产值及收款计划（2026）'!$B:$B,'[1]产值及收款计划（2026）'!DB:DB)</f>
        <v>0</v>
      </c>
      <c r="DC23" s="256" cm="1">
        <f t="array" aca="1" ref="DC23" ca="1">_xlfn.XLOOKUP($A23&amp;$B23,'[1]产值及收款计划（2026）'!$A:$A&amp;'[1]产值及收款计划（2026）'!$B:$B,'[1]产值及收款计划（2026）'!DC:DC)</f>
        <v>0</v>
      </c>
      <c r="DD23" s="256" cm="1">
        <f t="array" aca="1" ref="DD23" ca="1">_xlfn.XLOOKUP($A23&amp;$B23,'[1]产值及收款计划（2026）'!$A:$A&amp;'[1]产值及收款计划（2026）'!$B:$B,'[1]产值及收款计划（2026）'!DD:DD)</f>
        <v>0</v>
      </c>
      <c r="DE23" s="256" cm="1">
        <f t="array" aca="1" ref="DE23" ca="1">_xlfn.XLOOKUP($A23&amp;$B23,'[1]产值及收款计划（2026）'!$A:$A&amp;'[1]产值及收款计划（2026）'!$B:$B,'[1]产值及收款计划（2026）'!DE:DE)</f>
        <v>0</v>
      </c>
      <c r="DF23" s="256" cm="1">
        <f t="array" aca="1" ref="DF23" ca="1">_xlfn.XLOOKUP($A23&amp;$B23,'[1]产值及收款计划（2026）'!$A:$A&amp;'[1]产值及收款计划（2026）'!$B:$B,'[1]产值及收款计划（2026）'!DF:DF)</f>
        <v>0</v>
      </c>
      <c r="DG23" s="256" cm="1">
        <f t="array" aca="1" ref="DG23" ca="1">_xlfn.XLOOKUP($A23&amp;$B23,'[1]产值及收款计划（2026）'!$A:$A&amp;'[1]产值及收款计划（2026）'!$B:$B,'[1]产值及收款计划（2026）'!DG:DG)</f>
        <v>0</v>
      </c>
      <c r="DH23" s="256" cm="1">
        <f t="array" aca="1" ref="DH23" ca="1">_xlfn.XLOOKUP($A23&amp;$B23,'[1]产值及收款计划（2026）'!$A:$A&amp;'[1]产值及收款计划（2026）'!$B:$B,'[1]产值及收款计划（2026）'!DH:DH)</f>
        <v>0</v>
      </c>
      <c r="DI23" s="256" cm="1">
        <f t="array" aca="1" ref="DI23" ca="1">_xlfn.XLOOKUP($A23&amp;$B23,'[1]产值及收款计划（2026）'!$A:$A&amp;'[1]产值及收款计划（2026）'!$B:$B,'[1]产值及收款计划（2026）'!DI:DI)</f>
        <v>0</v>
      </c>
      <c r="DJ23" s="256" cm="1">
        <f t="array" aca="1" ref="DJ23" ca="1">_xlfn.XLOOKUP($A23&amp;$B23,'[1]产值及收款计划（2026）'!$A:$A&amp;'[1]产值及收款计划（2026）'!$B:$B,'[1]产值及收款计划（2026）'!DJ:DJ)</f>
        <v>0</v>
      </c>
      <c r="DK23" s="256" cm="1">
        <f t="array" aca="1" ref="DK23" ca="1">_xlfn.XLOOKUP($A23&amp;$B23,'[1]产值及收款计划（2026）'!$A:$A&amp;'[1]产值及收款计划（2026）'!$B:$B,'[1]产值及收款计划（2026）'!DK:DK)</f>
        <v>0</v>
      </c>
      <c r="DL23" s="256" cm="1">
        <f t="array" aca="1" ref="DL23" ca="1">_xlfn.XLOOKUP($A23&amp;$B23,'[1]产值及收款计划（2026）'!$A:$A&amp;'[1]产值及收款计划（2026）'!$B:$B,'[1]产值及收款计划（2026）'!DL:DL)</f>
        <v>0</v>
      </c>
      <c r="DM23" s="264"/>
      <c r="DN23" s="250"/>
    </row>
    <row r="24" spans="1:118" ht="20.25" x14ac:dyDescent="0.15">
      <c r="A24" s="254">
        <f t="shared" ca="1" si="8"/>
        <v>20</v>
      </c>
      <c r="B24" s="254" t="s">
        <v>25</v>
      </c>
      <c r="C24" s="255" t="str" cm="1">
        <f t="array" aca="1" ref="C24" ca="1">_xlfn.XLOOKUP($A24&amp;$B24,'[1]产值及收款计划（2026）'!$A:$A&amp;'[1]产值及收款计划（2026）'!$B:$B,'[1]产值及收款计划（2026）'!C:C)</f>
        <v>ZHT2023121900164</v>
      </c>
      <c r="D24" s="255" t="str" cm="1">
        <f t="array" aca="1" ref="D24" ca="1">_xlfn.XLOOKUP($A24&amp;$B24,'[1]产值及收款计划（2026）'!$A:$A&amp;'[1]产值及收款计划（2026）'!$B:$B,'[1]产值及收款计划（2026）'!D:D)</f>
        <v>黄石有轨电车二期项目BIM前期规划管理平台建设服务项目工程技术咨询合同</v>
      </c>
      <c r="E24" s="256" cm="1">
        <f t="array" aca="1" ref="E24" ca="1">_xlfn.XLOOKUP($A24&amp;$B24,'[1]产值及收款计划（2026）'!$A:$A&amp;'[1]产值及收款计划（2026）'!$B:$B,'[1]产值及收款计划（2026）'!E:E)</f>
        <v>379</v>
      </c>
      <c r="F24" s="256" cm="1">
        <f t="array" aca="1" ref="F24" ca="1">_xlfn.XLOOKUP($A24&amp;$B24,'[1]产值及收款计划（2026）'!$A:$A&amp;'[1]产值及收款计划（2026）'!$B:$B,'[1]产值及收款计划（2026）'!F:F)</f>
        <v>379</v>
      </c>
      <c r="G24" s="256" cm="1">
        <f t="array" aca="1" ref="G24" ca="1">_xlfn.XLOOKUP($A24&amp;$B24,'[1]产值及收款计划（2026）'!$A:$A&amp;'[1]产值及收款计划（2026）'!$B:$B,'[1]产值及收款计划（2026）'!G:G)</f>
        <v>0</v>
      </c>
      <c r="H24" s="256" cm="1">
        <f t="array" aca="1" ref="H24" ca="1">_xlfn.XLOOKUP($A24&amp;$B24,'[1]产值及收款计划（2026）'!$A:$A&amp;'[1]产值及收款计划（2026）'!$B:$B,'[1]产值及收款计划（2026）'!H:H)</f>
        <v>369.25</v>
      </c>
      <c r="I24" s="257" cm="1">
        <f t="array" aca="1" ref="I24" ca="1">_xlfn.XLOOKUP($A24&amp;$B24,'[1]产值及收款计划（2026）'!$A:$A&amp;'[1]产值及收款计划（2026）'!$B:$B,'[1]产值及收款计划（2026）'!I:I)</f>
        <v>0.97427440633245399</v>
      </c>
      <c r="J24" s="258" cm="1">
        <f t="array" aca="1" ref="J24" ca="1">_xlfn.XLOOKUP($A24&amp;$B24,'[1]产值及收款计划（2026）'!$A:$A&amp;'[1]产值及收款计划（2026）'!$B:$B,'[1]产值及收款计划（2026）'!J:J)</f>
        <v>0.06</v>
      </c>
      <c r="K24" s="256" cm="1">
        <f t="array" aca="1" ref="K24" ca="1">_xlfn.XLOOKUP($A24&amp;$B24,'[1]产值及收款计划（2026）'!$A:$A&amp;'[1]产值及收款计划（2026）'!$B:$B,'[1]产值及收款计划（2026）'!K:K)</f>
        <v>0</v>
      </c>
      <c r="L24" s="256" cm="1">
        <f t="array" aca="1" ref="L24" ca="1">_xlfn.XLOOKUP($A24&amp;$B24,'[1]产值及收款计划（2026）'!$A:$A&amp;'[1]产值及收款计划（2026）'!$B:$B,'[1]产值及收款计划（2026）'!L:L)</f>
        <v>0</v>
      </c>
      <c r="M24" s="256" t="str" cm="1">
        <f t="array" aca="1" ref="M24" ca="1">_xlfn.XLOOKUP($A24&amp;$B24,'[1]产值及收款计划（2026）'!$A:$A&amp;'[1]产值及收款计划（2026）'!$B:$B,'[1]产值及收款计划（2026）'!M:M)</f>
        <v>主导</v>
      </c>
      <c r="N24" s="256" t="str" cm="1">
        <f t="array" aca="1" ref="N24" ca="1">_xlfn.XLOOKUP($A24&amp;$B24,'[1]产值及收款计划（2026）'!$A:$A&amp;'[1]产值及收款计划（2026）'!$B:$B,'[1]产值及收款计划（2026）'!N:N)</f>
        <v>甘英聪团队</v>
      </c>
      <c r="O24" s="256" t="str" cm="1">
        <f t="array" aca="1" ref="O24" ca="1">_xlfn.XLOOKUP($A24&amp;$B24,'[1]产值及收款计划（2026）'!$A:$A&amp;'[1]产值及收款计划（2026）'!$B:$B,'[1]产值及收款计划（2026）'!O:O)</f>
        <v>张智伟</v>
      </c>
      <c r="P24" s="255" t="str" cm="1">
        <f t="array" aca="1" ref="P24" ca="1">_xlfn.XLOOKUP($A24&amp;$B24,'[1]产值及收款计划（2026）'!$A:$A&amp;'[1]产值及收款计划（2026）'!$B:$B,'[1]产值及收款计划（2026）'!P:P)</f>
        <v>过往已完结</v>
      </c>
      <c r="Q24" s="256" cm="1">
        <f t="array" aca="1" ref="Q24" ca="1">_xlfn.XLOOKUP($A24&amp;$B24,'[1]产值及收款计划（2026）'!$A:$A&amp;'[1]产值及收款计划（2026）'!$B:$B,'[1]产值及收款计划（2026）'!Q:Q)</f>
        <v>0</v>
      </c>
      <c r="R24" s="256" cm="1">
        <f t="array" aca="1" ref="R24" ca="1">_xlfn.XLOOKUP($A24&amp;$B24,'[1]产值及收款计划（2026）'!$A:$A&amp;'[1]产值及收款计划（2026）'!$B:$B,'[1]产值及收款计划（2026）'!R:R)</f>
        <v>0</v>
      </c>
      <c r="S24" s="256" cm="1">
        <f t="array" aca="1" ref="S24" ca="1">_xlfn.XLOOKUP($A24&amp;$B24,'[1]产值及收款计划（2026）'!$A:$A&amp;'[1]产值及收款计划（2026）'!$B:$B,'[1]产值及收款计划（2026）'!S:S)</f>
        <v>0</v>
      </c>
      <c r="T24" s="256" cm="1">
        <f t="array" aca="1" ref="T24" ca="1">_xlfn.XLOOKUP($A24&amp;$B24,'[1]产值及收款计划（2026）'!$A:$A&amp;'[1]产值及收款计划（2026）'!$B:$B,'[1]产值及收款计划（2026）'!T:T)</f>
        <v>379</v>
      </c>
      <c r="U24" s="256" cm="1">
        <f t="array" aca="1" ref="U24" ca="1">_xlfn.XLOOKUP($A24&amp;$B24,'[1]产值及收款计划（2026）'!$A:$A&amp;'[1]产值及收款计划（2026）'!$B:$B,'[1]产值及收款计划（2026）'!U:U)</f>
        <v>0</v>
      </c>
      <c r="V24" s="256" cm="1">
        <f t="array" aca="1" ref="V24" ca="1">_xlfn.XLOOKUP($A24&amp;$B24,'[1]产值及收款计划（2026）'!$A:$A&amp;'[1]产值及收款计划（2026）'!$B:$B,'[1]产值及收款计划（2026）'!V:V)</f>
        <v>0</v>
      </c>
      <c r="W24" s="256" cm="1">
        <f t="array" aca="1" ref="W24" ca="1">_xlfn.XLOOKUP($A24&amp;$B24,'[1]产值及收款计划（2026）'!$A:$A&amp;'[1]产值及收款计划（2026）'!$B:$B,'[1]产值及收款计划（2026）'!W:W)</f>
        <v>0</v>
      </c>
      <c r="X24" s="256" cm="1">
        <f t="array" aca="1" ref="X24" ca="1">_xlfn.XLOOKUP($A24&amp;$B24,'[1]产值及收款计划（2026）'!$A:$A&amp;'[1]产值及收款计划（2026）'!$B:$B,'[1]产值及收款计划（2026）'!X:X)</f>
        <v>0</v>
      </c>
      <c r="Y24" s="256" cm="1">
        <f t="array" aca="1" ref="Y24" ca="1">_xlfn.XLOOKUP($A24&amp;$B24,'[1]产值及收款计划（2026）'!$A:$A&amp;'[1]产值及收款计划（2026）'!$B:$B,'[1]产值及收款计划（2026）'!Y:Y)</f>
        <v>0</v>
      </c>
      <c r="Z24" s="256" cm="1">
        <f t="array" aca="1" ref="Z24" ca="1">_xlfn.XLOOKUP($A24&amp;$B24,'[1]产值及收款计划（2026）'!$A:$A&amp;'[1]产值及收款计划（2026）'!$B:$B,'[1]产值及收款计划（2026）'!Z:Z)</f>
        <v>0</v>
      </c>
      <c r="AA24" s="256" cm="1">
        <f t="array" aca="1" ref="AA24" ca="1">_xlfn.XLOOKUP($A24&amp;$B24,'[1]产值及收款计划（2026）'!$A:$A&amp;'[1]产值及收款计划（2026）'!$B:$B,'[1]产值及收款计划（2026）'!AA:AA)</f>
        <v>0</v>
      </c>
      <c r="AB24" s="256" cm="1">
        <f t="array" aca="1" ref="AB24" ca="1">_xlfn.XLOOKUP($A24&amp;$B24,'[1]产值及收款计划（2026）'!$A:$A&amp;'[1]产值及收款计划（2026）'!$B:$B,'[1]产值及收款计划（2026）'!AB:AB)</f>
        <v>0</v>
      </c>
      <c r="AC24" s="256" cm="1">
        <f t="array" aca="1" ref="AC24" ca="1">_xlfn.XLOOKUP($A24&amp;$B24,'[1]产值及收款计划（2026）'!$A:$A&amp;'[1]产值及收款计划（2026）'!$B:$B,'[1]产值及收款计划（2026）'!AC:AC)</f>
        <v>0</v>
      </c>
      <c r="AD24" s="256" cm="1">
        <f t="array" aca="1" ref="AD24" ca="1">_xlfn.XLOOKUP($A24&amp;$B24,'[1]产值及收款计划（2026）'!$A:$A&amp;'[1]产值及收款计划（2026）'!$B:$B,'[1]产值及收款计划（2026）'!AD:AD)</f>
        <v>0</v>
      </c>
      <c r="AE24" s="256" cm="1">
        <f t="array" aca="1" ref="AE24" ca="1">_xlfn.XLOOKUP($A24&amp;$B24,'[1]产值及收款计划（2026）'!$A:$A&amp;'[1]产值及收款计划（2026）'!$B:$B,'[1]产值及收款计划（2026）'!AE:AE)</f>
        <v>0</v>
      </c>
      <c r="AF24" s="256" cm="1">
        <f t="array" aca="1" ref="AF24" ca="1">_xlfn.XLOOKUP($A24&amp;$B24,'[1]产值及收款计划（2026）'!$A:$A&amp;'[1]产值及收款计划（2026）'!$B:$B,'[1]产值及收款计划（2026）'!AF:AF)</f>
        <v>0</v>
      </c>
      <c r="AG24" s="256" cm="1">
        <f t="array" aca="1" ref="AG24" ca="1">_xlfn.XLOOKUP($A24&amp;$B24,'[1]产值及收款计划（2026）'!$A:$A&amp;'[1]产值及收款计划（2026）'!$B:$B,'[1]产值及收款计划（2026）'!AG:AG)</f>
        <v>0</v>
      </c>
      <c r="AH24" s="256" cm="1">
        <f t="array" aca="1" ref="AH24" ca="1">_xlfn.XLOOKUP($A24&amp;$B24,'[1]产值及收款计划（2026）'!$A:$A&amp;'[1]产值及收款计划（2026）'!$B:$B,'[1]产值及收款计划（2026）'!AH:AH)</f>
        <v>0</v>
      </c>
      <c r="AI24" s="256" cm="1">
        <f t="array" aca="1" ref="AI24" ca="1">_xlfn.XLOOKUP($A24&amp;$B24,'[1]产值及收款计划（2026）'!$A:$A&amp;'[1]产值及收款计划（2026）'!$B:$B,'[1]产值及收款计划（2026）'!AI:AI)</f>
        <v>0</v>
      </c>
      <c r="AJ24" s="256" cm="1">
        <f t="array" aca="1" ref="AJ24" ca="1">_xlfn.XLOOKUP($A24&amp;$B24,'[1]产值及收款计划（2026）'!$A:$A&amp;'[1]产值及收款计划（2026）'!$B:$B,'[1]产值及收款计划（2026）'!AJ:AJ)</f>
        <v>0</v>
      </c>
      <c r="AK24" s="256" cm="1">
        <f t="array" aca="1" ref="AK24" ca="1">_xlfn.XLOOKUP($A24&amp;$B24,'[1]产值及收款计划（2026）'!$A:$A&amp;'[1]产值及收款计划（2026）'!$B:$B,'[1]产值及收款计划（2026）'!AK:AK)</f>
        <v>0</v>
      </c>
      <c r="AL24" s="256" cm="1">
        <f t="array" aca="1" ref="AL24" ca="1">_xlfn.XLOOKUP($A24&amp;$B24,'[1]产值及收款计划（2026）'!$A:$A&amp;'[1]产值及收款计划（2026）'!$B:$B,'[1]产值及收款计划（2026）'!AL:AL)</f>
        <v>0</v>
      </c>
      <c r="AM24" s="263" t="e" cm="1">
        <f t="array" aca="1" ref="AM24" ca="1">_xlfn.LET(_xlpm.勾选月份状态数组,TRANSPOSE('PPT(12-15页）-TOP10'!$A$3:$A$14),_xlpm.选择数据区,IF('PPT(12-15页）-TOP10'!$E$3="收款",$BA24:$BL24,$AA24:$AL24),SUM(_xlfn._xlws.FILTER(_xlpm.选择数据区,_xlpm.勾选月份状态数组,"")))</f>
        <v>#NAME?</v>
      </c>
      <c r="AN24" s="256" t="e" cm="1">
        <f t="array" aca="1" ref="AN24" ca="1">_xlfn.LET(_xlpm.勾选月份状态数组,TRANSPOSE('PPT(12-15页）-TOP10'!$A$3:$A$14),_xlpm.选择数据区,IF('PPT(12-15页）-TOP10'!$E$3="收款",$DA24:$DL24,$CA24:$CL24),SUM(_xlfn._xlws.FILTER(_xlpm.选择数据区,_xlpm.勾选月份状态数组,"")))</f>
        <v>#NAME?</v>
      </c>
      <c r="AO24" s="256">
        <f ca="1">SUM(CA24:CC24)+SUM(AD24:AL24)</f>
        <v>0</v>
      </c>
      <c r="AP24" s="256"/>
      <c r="AQ24" s="256"/>
      <c r="AR24" s="256"/>
      <c r="AS24" s="256" cm="1">
        <f t="array" aca="1" ref="AS24" ca="1">_xlfn.XLOOKUP($A24&amp;$B24,'[1]产值及收款计划（2026）'!$A:$A&amp;'[1]产值及收款计划（2026）'!$B:$B,'[1]产值及收款计划（2026）'!AS:AS)</f>
        <v>0</v>
      </c>
      <c r="AT24" s="256" cm="1">
        <f t="array" aca="1" ref="AT24" ca="1">_xlfn.XLOOKUP($A24&amp;$B24,'[1]产值及收款计划（2026）'!$A:$A&amp;'[1]产值及收款计划（2026）'!$B:$B,'[1]产值及收款计划（2026）'!AT:AT)</f>
        <v>0</v>
      </c>
      <c r="AU24" s="256" cm="1">
        <f t="array" aca="1" ref="AU24" ca="1">_xlfn.XLOOKUP($A24&amp;$B24,'[1]产值及收款计划（2026）'!$A:$A&amp;'[1]产值及收款计划（2026）'!$B:$B,'[1]产值及收款计划（2026）'!AU:AU)</f>
        <v>0</v>
      </c>
      <c r="AV24" s="256" cm="1">
        <f t="array" aca="1" ref="AV24" ca="1">_xlfn.XLOOKUP($A24&amp;$B24,'[1]产值及收款计划（2026）'!$A:$A&amp;'[1]产值及收款计划（2026）'!$B:$B,'[1]产值及收款计划（2026）'!AV:AV)</f>
        <v>0</v>
      </c>
      <c r="AW24" s="256" cm="1">
        <f t="array" aca="1" ref="AW24" ca="1">_xlfn.XLOOKUP($A24&amp;$B24,'[1]产值及收款计划（2026）'!$A:$A&amp;'[1]产值及收款计划（2026）'!$B:$B,'[1]产值及收款计划（2026）'!AW:AW)</f>
        <v>0</v>
      </c>
      <c r="AX24" s="256" cm="1">
        <f t="array" aca="1" ref="AX24" ca="1">_xlfn.XLOOKUP($A24&amp;$B24,'[1]产值及收款计划（2026）'!$A:$A&amp;'[1]产值及收款计划（2026）'!$B:$B,'[1]产值及收款计划（2026）'!AX:AX)</f>
        <v>0</v>
      </c>
      <c r="AY24" s="256" cm="1">
        <f t="array" aca="1" ref="AY24" ca="1">_xlfn.XLOOKUP($A24&amp;$B24,'[1]产值及收款计划（2026）'!$A:$A&amp;'[1]产值及收款计划（2026）'!$B:$B,'[1]产值及收款计划（2026）'!AY:AY)</f>
        <v>379</v>
      </c>
      <c r="AZ24" s="256" cm="1">
        <f t="array" aca="1" ref="AZ24" ca="1">_xlfn.XLOOKUP($A24&amp;$B24,'[1]产值及收款计划（2026）'!$A:$A&amp;'[1]产值及收款计划（2026）'!$B:$B,'[1]产值及收款计划（2026）'!AZ:AZ)</f>
        <v>379</v>
      </c>
      <c r="BA24" s="256" cm="1">
        <f t="array" aca="1" ref="BA24" ca="1">_xlfn.XLOOKUP($A24&amp;$B24,'[1]产值及收款计划（2026）'!$A:$A&amp;'[1]产值及收款计划（2026）'!$B:$B,'[1]产值及收款计划（2026）'!BA:BA)</f>
        <v>0</v>
      </c>
      <c r="BB24" s="256" cm="1">
        <f t="array" aca="1" ref="BB24" ca="1">_xlfn.XLOOKUP($A24&amp;$B24,'[1]产值及收款计划（2026）'!$A:$A&amp;'[1]产值及收款计划（2026）'!$B:$B,'[1]产值及收款计划（2026）'!BB:BB)</f>
        <v>0</v>
      </c>
      <c r="BC24" s="256" cm="1">
        <f t="array" aca="1" ref="BC24" ca="1">_xlfn.XLOOKUP($A24&amp;$B24,'[1]产值及收款计划（2026）'!$A:$A&amp;'[1]产值及收款计划（2026）'!$B:$B,'[1]产值及收款计划（2026）'!BC:BC)</f>
        <v>0</v>
      </c>
      <c r="BD24" s="256" cm="1">
        <f t="array" aca="1" ref="BD24" ca="1">_xlfn.XLOOKUP($A24&amp;$B24,'[1]产值及收款计划（2026）'!$A:$A&amp;'[1]产值及收款计划（2026）'!$B:$B,'[1]产值及收款计划（2026）'!BD:BD)</f>
        <v>0</v>
      </c>
      <c r="BE24" s="256" cm="1">
        <f t="array" aca="1" ref="BE24" ca="1">_xlfn.XLOOKUP($A24&amp;$B24,'[1]产值及收款计划（2026）'!$A:$A&amp;'[1]产值及收款计划（2026）'!$B:$B,'[1]产值及收款计划（2026）'!BE:BE)</f>
        <v>0</v>
      </c>
      <c r="BF24" s="256" cm="1">
        <f t="array" aca="1" ref="BF24" ca="1">_xlfn.XLOOKUP($A24&amp;$B24,'[1]产值及收款计划（2026）'!$A:$A&amp;'[1]产值及收款计划（2026）'!$B:$B,'[1]产值及收款计划（2026）'!BF:BF)</f>
        <v>0</v>
      </c>
      <c r="BG24" s="256" cm="1">
        <f t="array" aca="1" ref="BG24" ca="1">_xlfn.XLOOKUP($A24&amp;$B24,'[1]产值及收款计划（2026）'!$A:$A&amp;'[1]产值及收款计划（2026）'!$B:$B,'[1]产值及收款计划（2026）'!BG:BG)</f>
        <v>0</v>
      </c>
      <c r="BH24" s="256" cm="1">
        <f t="array" aca="1" ref="BH24" ca="1">_xlfn.XLOOKUP($A24&amp;$B24,'[1]产值及收款计划（2026）'!$A:$A&amp;'[1]产值及收款计划（2026）'!$B:$B,'[1]产值及收款计划（2026）'!BH:BH)</f>
        <v>0</v>
      </c>
      <c r="BI24" s="256" cm="1">
        <f t="array" aca="1" ref="BI24" ca="1">_xlfn.XLOOKUP($A24&amp;$B24,'[1]产值及收款计划（2026）'!$A:$A&amp;'[1]产值及收款计划（2026）'!$B:$B,'[1]产值及收款计划（2026）'!BI:BI)</f>
        <v>0</v>
      </c>
      <c r="BJ24" s="256" cm="1">
        <f t="array" aca="1" ref="BJ24" ca="1">_xlfn.XLOOKUP($A24&amp;$B24,'[1]产值及收款计划（2026）'!$A:$A&amp;'[1]产值及收款计划（2026）'!$B:$B,'[1]产值及收款计划（2026）'!BJ:BJ)</f>
        <v>0</v>
      </c>
      <c r="BK24" s="256" cm="1">
        <f t="array" aca="1" ref="BK24" ca="1">_xlfn.XLOOKUP($A24&amp;$B24,'[1]产值及收款计划（2026）'!$A:$A&amp;'[1]产值及收款计划（2026）'!$B:$B,'[1]产值及收款计划（2026）'!BK:BK)</f>
        <v>0</v>
      </c>
      <c r="BL24" s="256" cm="1">
        <f t="array" aca="1" ref="BL24" ca="1">_xlfn.XLOOKUP($A24&amp;$B24,'[1]产值及收款计划（2026）'!$A:$A&amp;'[1]产值及收款计划（2026）'!$B:$B,'[1]产值及收款计划（2026）'!BL:BL)</f>
        <v>0</v>
      </c>
      <c r="BM24" s="256"/>
      <c r="BN24" s="256"/>
      <c r="BO24" s="256"/>
      <c r="BP24" s="256"/>
      <c r="BQ24" s="255" cm="1">
        <f t="array" aca="1" ref="BQ24" ca="1">_xlfn.XLOOKUP($A24&amp;$B24,'[1]产值及收款计划（2026）'!$A:$A&amp;'[1]产值及收款计划（2026）'!$B:$B,'[1]产值及收款计划（2026）'!BQ:BQ)</f>
        <v>0</v>
      </c>
      <c r="BR24" s="256" cm="1">
        <f t="array" aca="1" ref="BR24" ca="1">_xlfn.XLOOKUP($A24&amp;$B24,'[1]产值及收款计划（2026）'!$A:$A&amp;'[1]产值及收款计划（2026）'!$B:$B,'[1]产值及收款计划（2026）'!BR:BR)</f>
        <v>0</v>
      </c>
      <c r="CA24" s="256" cm="1">
        <f t="array" aca="1" ref="CA24" ca="1">_xlfn.XLOOKUP($A24&amp;$B24,'[1]产值及收款计划（2026）'!$A:$A&amp;'[1]产值及收款计划（2026）'!$B:$B,'[1]产值及收款计划（2026）'!CA:CA)</f>
        <v>0</v>
      </c>
      <c r="CB24" s="256" cm="1">
        <f t="array" aca="1" ref="CB24" ca="1">_xlfn.XLOOKUP($A24&amp;$B24,'[1]产值及收款计划（2026）'!$A:$A&amp;'[1]产值及收款计划（2026）'!$B:$B,'[1]产值及收款计划（2026）'!CB:CB)</f>
        <v>0</v>
      </c>
      <c r="CC24" s="256" cm="1">
        <f t="array" aca="1" ref="CC24" ca="1">_xlfn.XLOOKUP($A24&amp;$B24,'[1]产值及收款计划（2026）'!$A:$A&amp;'[1]产值及收款计划（2026）'!$B:$B,'[1]产值及收款计划（2026）'!CC:CC)</f>
        <v>0</v>
      </c>
      <c r="CD24" s="256" cm="1">
        <f t="array" aca="1" ref="CD24" ca="1">_xlfn.XLOOKUP($A24&amp;$B24,'[1]产值及收款计划（2026）'!$A:$A&amp;'[1]产值及收款计划（2026）'!$B:$B,'[1]产值及收款计划（2026）'!CD:CD)</f>
        <v>0</v>
      </c>
      <c r="CE24" s="256" cm="1">
        <f t="array" aca="1" ref="CE24" ca="1">_xlfn.XLOOKUP($A24&amp;$B24,'[1]产值及收款计划（2026）'!$A:$A&amp;'[1]产值及收款计划（2026）'!$B:$B,'[1]产值及收款计划（2026）'!CE:CE)</f>
        <v>0</v>
      </c>
      <c r="CF24" s="256" cm="1">
        <f t="array" aca="1" ref="CF24" ca="1">_xlfn.XLOOKUP($A24&amp;$B24,'[1]产值及收款计划（2026）'!$A:$A&amp;'[1]产值及收款计划（2026）'!$B:$B,'[1]产值及收款计划（2026）'!CF:CF)</f>
        <v>0</v>
      </c>
      <c r="CG24" s="256" cm="1">
        <f t="array" aca="1" ref="CG24" ca="1">_xlfn.XLOOKUP($A24&amp;$B24,'[1]产值及收款计划（2026）'!$A:$A&amp;'[1]产值及收款计划（2026）'!$B:$B,'[1]产值及收款计划（2026）'!CG:CG)</f>
        <v>0</v>
      </c>
      <c r="CH24" s="256" cm="1">
        <f t="array" aca="1" ref="CH24" ca="1">_xlfn.XLOOKUP($A24&amp;$B24,'[1]产值及收款计划（2026）'!$A:$A&amp;'[1]产值及收款计划（2026）'!$B:$B,'[1]产值及收款计划（2026）'!CH:CH)</f>
        <v>0</v>
      </c>
      <c r="CI24" s="256" cm="1">
        <f t="array" aca="1" ref="CI24" ca="1">_xlfn.XLOOKUP($A24&amp;$B24,'[1]产值及收款计划（2026）'!$A:$A&amp;'[1]产值及收款计划（2026）'!$B:$B,'[1]产值及收款计划（2026）'!CI:CI)</f>
        <v>0</v>
      </c>
      <c r="CJ24" s="256" cm="1">
        <f t="array" aca="1" ref="CJ24" ca="1">_xlfn.XLOOKUP($A24&amp;$B24,'[1]产值及收款计划（2026）'!$A:$A&amp;'[1]产值及收款计划（2026）'!$B:$B,'[1]产值及收款计划（2026）'!CJ:CJ)</f>
        <v>0</v>
      </c>
      <c r="CK24" s="256" cm="1">
        <f t="array" aca="1" ref="CK24" ca="1">_xlfn.XLOOKUP($A24&amp;$B24,'[1]产值及收款计划（2026）'!$A:$A&amp;'[1]产值及收款计划（2026）'!$B:$B,'[1]产值及收款计划（2026）'!CK:CK)</f>
        <v>0</v>
      </c>
      <c r="CL24" s="256" cm="1">
        <f t="array" aca="1" ref="CL24" ca="1">_xlfn.XLOOKUP($A24&amp;$B24,'[1]产值及收款计划（2026）'!$A:$A&amp;'[1]产值及收款计划（2026）'!$B:$B,'[1]产值及收款计划（2026）'!CL:CL)</f>
        <v>0</v>
      </c>
      <c r="DA24" s="256" cm="1">
        <f t="array" aca="1" ref="DA24" ca="1">_xlfn.XLOOKUP($A24&amp;$B24,'[1]产值及收款计划（2026）'!$A:$A&amp;'[1]产值及收款计划（2026）'!$B:$B,'[1]产值及收款计划（2026）'!DA:DA)</f>
        <v>0</v>
      </c>
      <c r="DB24" s="256" cm="1">
        <f t="array" aca="1" ref="DB24" ca="1">_xlfn.XLOOKUP($A24&amp;$B24,'[1]产值及收款计划（2026）'!$A:$A&amp;'[1]产值及收款计划（2026）'!$B:$B,'[1]产值及收款计划（2026）'!DB:DB)</f>
        <v>0</v>
      </c>
      <c r="DC24" s="256" cm="1">
        <f t="array" aca="1" ref="DC24" ca="1">_xlfn.XLOOKUP($A24&amp;$B24,'[1]产值及收款计划（2026）'!$A:$A&amp;'[1]产值及收款计划（2026）'!$B:$B,'[1]产值及收款计划（2026）'!DC:DC)</f>
        <v>0</v>
      </c>
      <c r="DD24" s="256" cm="1">
        <f t="array" aca="1" ref="DD24" ca="1">_xlfn.XLOOKUP($A24&amp;$B24,'[1]产值及收款计划（2026）'!$A:$A&amp;'[1]产值及收款计划（2026）'!$B:$B,'[1]产值及收款计划（2026）'!DD:DD)</f>
        <v>0</v>
      </c>
      <c r="DE24" s="256" cm="1">
        <f t="array" aca="1" ref="DE24" ca="1">_xlfn.XLOOKUP($A24&amp;$B24,'[1]产值及收款计划（2026）'!$A:$A&amp;'[1]产值及收款计划（2026）'!$B:$B,'[1]产值及收款计划（2026）'!DE:DE)</f>
        <v>0</v>
      </c>
      <c r="DF24" s="256" cm="1">
        <f t="array" aca="1" ref="DF24" ca="1">_xlfn.XLOOKUP($A24&amp;$B24,'[1]产值及收款计划（2026）'!$A:$A&amp;'[1]产值及收款计划（2026）'!$B:$B,'[1]产值及收款计划（2026）'!DF:DF)</f>
        <v>0</v>
      </c>
      <c r="DG24" s="256" cm="1">
        <f t="array" aca="1" ref="DG24" ca="1">_xlfn.XLOOKUP($A24&amp;$B24,'[1]产值及收款计划（2026）'!$A:$A&amp;'[1]产值及收款计划（2026）'!$B:$B,'[1]产值及收款计划（2026）'!DG:DG)</f>
        <v>0</v>
      </c>
      <c r="DH24" s="256" cm="1">
        <f t="array" aca="1" ref="DH24" ca="1">_xlfn.XLOOKUP($A24&amp;$B24,'[1]产值及收款计划（2026）'!$A:$A&amp;'[1]产值及收款计划（2026）'!$B:$B,'[1]产值及收款计划（2026）'!DH:DH)</f>
        <v>0</v>
      </c>
      <c r="DI24" s="256" cm="1">
        <f t="array" aca="1" ref="DI24" ca="1">_xlfn.XLOOKUP($A24&amp;$B24,'[1]产值及收款计划（2026）'!$A:$A&amp;'[1]产值及收款计划（2026）'!$B:$B,'[1]产值及收款计划（2026）'!DI:DI)</f>
        <v>0</v>
      </c>
      <c r="DJ24" s="256" cm="1">
        <f t="array" aca="1" ref="DJ24" ca="1">_xlfn.XLOOKUP($A24&amp;$B24,'[1]产值及收款计划（2026）'!$A:$A&amp;'[1]产值及收款计划（2026）'!$B:$B,'[1]产值及收款计划（2026）'!DJ:DJ)</f>
        <v>0</v>
      </c>
      <c r="DK24" s="256" cm="1">
        <f t="array" aca="1" ref="DK24" ca="1">_xlfn.XLOOKUP($A24&amp;$B24,'[1]产值及收款计划（2026）'!$A:$A&amp;'[1]产值及收款计划（2026）'!$B:$B,'[1]产值及收款计划（2026）'!DK:DK)</f>
        <v>0</v>
      </c>
      <c r="DL24" s="256" cm="1">
        <f t="array" aca="1" ref="DL24" ca="1">_xlfn.XLOOKUP($A24&amp;$B24,'[1]产值及收款计划（2026）'!$A:$A&amp;'[1]产值及收款计划（2026）'!$B:$B,'[1]产值及收款计划（2026）'!DL:DL)</f>
        <v>0</v>
      </c>
      <c r="DM24" s="264"/>
      <c r="DN24" s="250"/>
    </row>
    <row r="25" spans="1:118" ht="20.25" x14ac:dyDescent="0.15">
      <c r="A25" s="254">
        <f t="shared" ca="1" si="8"/>
        <v>21</v>
      </c>
      <c r="B25" s="254" t="s">
        <v>25</v>
      </c>
      <c r="C25" s="255" t="str" cm="1">
        <f t="array" aca="1" ref="C25" ca="1">_xlfn.XLOOKUP($A25&amp;$B25,'[1]产值及收款计划（2026）'!$A:$A&amp;'[1]产值及收款计划（2026）'!$B:$B,'[1]产值及收款计划（2026）'!C:C)</f>
        <v>ZHT2024121800161</v>
      </c>
      <c r="D25" s="255" t="str" cm="1">
        <f t="array" aca="1" ref="D25" ca="1">_xlfn.XLOOKUP($A25&amp;$B25,'[1]产值及收款计划（2026）'!$A:$A&amp;'[1]产值及收款计划（2026）'!$B:$B,'[1]产值及收款计划（2026）'!D:D)</f>
        <v>北虹桥区域开发数字建设管控系统建设项目</v>
      </c>
      <c r="E25" s="256" cm="1">
        <f t="array" aca="1" ref="E25" ca="1">_xlfn.XLOOKUP($A25&amp;$B25,'[1]产值及收款计划（2026）'!$A:$A&amp;'[1]产值及收款计划（2026）'!$B:$B,'[1]产值及收款计划（2026）'!E:E)</f>
        <v>199.1</v>
      </c>
      <c r="F25" s="256" cm="1">
        <f t="array" aca="1" ref="F25" ca="1">_xlfn.XLOOKUP($A25&amp;$B25,'[1]产值及收款计划（2026）'!$A:$A&amp;'[1]产值及收款计划（2026）'!$B:$B,'[1]产值及收款计划（2026）'!F:F)</f>
        <v>199.1</v>
      </c>
      <c r="G25" s="256" cm="1">
        <f t="array" aca="1" ref="G25" ca="1">_xlfn.XLOOKUP($A25&amp;$B25,'[1]产值及收款计划（2026）'!$A:$A&amp;'[1]产值及收款计划（2026）'!$B:$B,'[1]产值及收款计划（2026）'!G:G)</f>
        <v>0</v>
      </c>
      <c r="H25" s="256" cm="1">
        <f t="array" aca="1" ref="H25" ca="1">_xlfn.XLOOKUP($A25&amp;$B25,'[1]产值及收款计划（2026）'!$A:$A&amp;'[1]产值及收款计划（2026）'!$B:$B,'[1]产值及收款计划（2026）'!H:H)</f>
        <v>119.1</v>
      </c>
      <c r="I25" s="257" cm="1">
        <f t="array" aca="1" ref="I25" ca="1">_xlfn.XLOOKUP($A25&amp;$B25,'[1]产值及收款计划（2026）'!$A:$A&amp;'[1]产值及收款计划（2026）'!$B:$B,'[1]产值及收款计划（2026）'!I:I)</f>
        <v>0.598191863385234</v>
      </c>
      <c r="J25" s="258" cm="1">
        <f t="array" aca="1" ref="J25" ca="1">_xlfn.XLOOKUP($A25&amp;$B25,'[1]产值及收款计划（2026）'!$A:$A&amp;'[1]产值及收款计划（2026）'!$B:$B,'[1]产值及收款计划（2026）'!J:J)</f>
        <v>0.06</v>
      </c>
      <c r="K25" s="256" cm="1">
        <f t="array" aca="1" ref="K25" ca="1">_xlfn.XLOOKUP($A25&amp;$B25,'[1]产值及收款计划（2026）'!$A:$A&amp;'[1]产值及收款计划（2026）'!$B:$B,'[1]产值及收款计划（2026）'!K:K)</f>
        <v>0</v>
      </c>
      <c r="L25" s="256" cm="1">
        <f t="array" aca="1" ref="L25" ca="1">_xlfn.XLOOKUP($A25&amp;$B25,'[1]产值及收款计划（2026）'!$A:$A&amp;'[1]产值及收款计划（2026）'!$B:$B,'[1]产值及收款计划（2026）'!L:L)</f>
        <v>0</v>
      </c>
      <c r="M25" s="256" t="str" cm="1">
        <f t="array" aca="1" ref="M25" ca="1">_xlfn.XLOOKUP($A25&amp;$B25,'[1]产值及收款计划（2026）'!$A:$A&amp;'[1]产值及收款计划（2026）'!$B:$B,'[1]产值及收款计划（2026）'!M:M)</f>
        <v>主导</v>
      </c>
      <c r="N25" s="256" t="str" cm="1">
        <f t="array" aca="1" ref="N25" ca="1">_xlfn.XLOOKUP($A25&amp;$B25,'[1]产值及收款计划（2026）'!$A:$A&amp;'[1]产值及收款计划（2026）'!$B:$B,'[1]产值及收款计划（2026）'!N:N)</f>
        <v>史菁霞团队</v>
      </c>
      <c r="O25" s="256" t="str" cm="1">
        <f t="array" aca="1" ref="O25" ca="1">_xlfn.XLOOKUP($A25&amp;$B25,'[1]产值及收款计划（2026）'!$A:$A&amp;'[1]产值及收款计划（2026）'!$B:$B,'[1]产值及收款计划（2026）'!O:O)</f>
        <v>袁超</v>
      </c>
      <c r="P25" s="255" t="str" cm="1">
        <f t="array" aca="1" ref="P25" ca="1">_xlfn.XLOOKUP($A25&amp;$B25,'[1]产值及收款计划（2026）'!$A:$A&amp;'[1]产值及收款计划（2026）'!$B:$B,'[1]产值及收款计划（2026）'!P:P)</f>
        <v>过往已完结</v>
      </c>
      <c r="Q25" s="256" cm="1">
        <f t="array" aca="1" ref="Q25" ca="1">_xlfn.XLOOKUP($A25&amp;$B25,'[1]产值及收款计划（2026）'!$A:$A&amp;'[1]产值及收款计划（2026）'!$B:$B,'[1]产值及收款计划（2026）'!Q:Q)</f>
        <v>0</v>
      </c>
      <c r="R25" s="256" cm="1">
        <f t="array" aca="1" ref="R25" ca="1">_xlfn.XLOOKUP($A25&amp;$B25,'[1]产值及收款计划（2026）'!$A:$A&amp;'[1]产值及收款计划（2026）'!$B:$B,'[1]产值及收款计划（2026）'!R:R)</f>
        <v>0</v>
      </c>
      <c r="S25" s="256" cm="1">
        <f t="array" aca="1" ref="S25" ca="1">_xlfn.XLOOKUP($A25&amp;$B25,'[1]产值及收款计划（2026）'!$A:$A&amp;'[1]产值及收款计划（2026）'!$B:$B,'[1]产值及收款计划（2026）'!S:S)</f>
        <v>0</v>
      </c>
      <c r="T25" s="256" cm="1">
        <f t="array" aca="1" ref="T25" ca="1">_xlfn.XLOOKUP($A25&amp;$B25,'[1]产值及收款计划（2026）'!$A:$A&amp;'[1]产值及收款计划（2026）'!$B:$B,'[1]产值及收款计划（2026）'!T:T)</f>
        <v>199.1</v>
      </c>
      <c r="U25" s="256" cm="1">
        <f t="array" aca="1" ref="U25" ca="1">_xlfn.XLOOKUP($A25&amp;$B25,'[1]产值及收款计划（2026）'!$A:$A&amp;'[1]产值及收款计划（2026）'!$B:$B,'[1]产值及收款计划（2026）'!U:U)</f>
        <v>0</v>
      </c>
      <c r="V25" s="256" cm="1">
        <f t="array" aca="1" ref="V25" ca="1">_xlfn.XLOOKUP($A25&amp;$B25,'[1]产值及收款计划（2026）'!$A:$A&amp;'[1]产值及收款计划（2026）'!$B:$B,'[1]产值及收款计划（2026）'!V:V)</f>
        <v>0</v>
      </c>
      <c r="W25" s="256" cm="1">
        <f t="array" aca="1" ref="W25" ca="1">_xlfn.XLOOKUP($A25&amp;$B25,'[1]产值及收款计划（2026）'!$A:$A&amp;'[1]产值及收款计划（2026）'!$B:$B,'[1]产值及收款计划（2026）'!W:W)</f>
        <v>0</v>
      </c>
      <c r="X25" s="256" cm="1">
        <f t="array" aca="1" ref="X25" ca="1">_xlfn.XLOOKUP($A25&amp;$B25,'[1]产值及收款计划（2026）'!$A:$A&amp;'[1]产值及收款计划（2026）'!$B:$B,'[1]产值及收款计划（2026）'!X:X)</f>
        <v>0</v>
      </c>
      <c r="Y25" s="256" cm="1">
        <f t="array" aca="1" ref="Y25" ca="1">_xlfn.XLOOKUP($A25&amp;$B25,'[1]产值及收款计划（2026）'!$A:$A&amp;'[1]产值及收款计划（2026）'!$B:$B,'[1]产值及收款计划（2026）'!Y:Y)</f>
        <v>0</v>
      </c>
      <c r="Z25" s="256" cm="1">
        <f t="array" aca="1" ref="Z25" ca="1">_xlfn.XLOOKUP($A25&amp;$B25,'[1]产值及收款计划（2026）'!$A:$A&amp;'[1]产值及收款计划（2026）'!$B:$B,'[1]产值及收款计划（2026）'!Z:Z)</f>
        <v>0</v>
      </c>
      <c r="AA25" s="256" cm="1">
        <f t="array" aca="1" ref="AA25" ca="1">_xlfn.XLOOKUP($A25&amp;$B25,'[1]产值及收款计划（2026）'!$A:$A&amp;'[1]产值及收款计划（2026）'!$B:$B,'[1]产值及收款计划（2026）'!AA:AA)</f>
        <v>0</v>
      </c>
      <c r="AB25" s="256" cm="1">
        <f t="array" aca="1" ref="AB25" ca="1">_xlfn.XLOOKUP($A25&amp;$B25,'[1]产值及收款计划（2026）'!$A:$A&amp;'[1]产值及收款计划（2026）'!$B:$B,'[1]产值及收款计划（2026）'!AB:AB)</f>
        <v>0</v>
      </c>
      <c r="AC25" s="256" cm="1">
        <f t="array" aca="1" ref="AC25" ca="1">_xlfn.XLOOKUP($A25&amp;$B25,'[1]产值及收款计划（2026）'!$A:$A&amp;'[1]产值及收款计划（2026）'!$B:$B,'[1]产值及收款计划（2026）'!AC:AC)</f>
        <v>0</v>
      </c>
      <c r="AD25" s="256" cm="1">
        <f t="array" aca="1" ref="AD25" ca="1">_xlfn.XLOOKUP($A25&amp;$B25,'[1]产值及收款计划（2026）'!$A:$A&amp;'[1]产值及收款计划（2026）'!$B:$B,'[1]产值及收款计划（2026）'!AD:AD)</f>
        <v>0</v>
      </c>
      <c r="AE25" s="256" cm="1">
        <f t="array" aca="1" ref="AE25" ca="1">_xlfn.XLOOKUP($A25&amp;$B25,'[1]产值及收款计划（2026）'!$A:$A&amp;'[1]产值及收款计划（2026）'!$B:$B,'[1]产值及收款计划（2026）'!AE:AE)</f>
        <v>0</v>
      </c>
      <c r="AF25" s="256" cm="1">
        <f t="array" aca="1" ref="AF25" ca="1">_xlfn.XLOOKUP($A25&amp;$B25,'[1]产值及收款计划（2026）'!$A:$A&amp;'[1]产值及收款计划（2026）'!$B:$B,'[1]产值及收款计划（2026）'!AF:AF)</f>
        <v>0</v>
      </c>
      <c r="AG25" s="256" cm="1">
        <f t="array" aca="1" ref="AG25" ca="1">_xlfn.XLOOKUP($A25&amp;$B25,'[1]产值及收款计划（2026）'!$A:$A&amp;'[1]产值及收款计划（2026）'!$B:$B,'[1]产值及收款计划（2026）'!AG:AG)</f>
        <v>0</v>
      </c>
      <c r="AH25" s="256" cm="1">
        <f t="array" aca="1" ref="AH25" ca="1">_xlfn.XLOOKUP($A25&amp;$B25,'[1]产值及收款计划（2026）'!$A:$A&amp;'[1]产值及收款计划（2026）'!$B:$B,'[1]产值及收款计划（2026）'!AH:AH)</f>
        <v>0</v>
      </c>
      <c r="AI25" s="256" cm="1">
        <f t="array" aca="1" ref="AI25" ca="1">_xlfn.XLOOKUP($A25&amp;$B25,'[1]产值及收款计划（2026）'!$A:$A&amp;'[1]产值及收款计划（2026）'!$B:$B,'[1]产值及收款计划（2026）'!AI:AI)</f>
        <v>0</v>
      </c>
      <c r="AJ25" s="256" cm="1">
        <f t="array" aca="1" ref="AJ25" ca="1">_xlfn.XLOOKUP($A25&amp;$B25,'[1]产值及收款计划（2026）'!$A:$A&amp;'[1]产值及收款计划（2026）'!$B:$B,'[1]产值及收款计划（2026）'!AJ:AJ)</f>
        <v>0</v>
      </c>
      <c r="AK25" s="256" cm="1">
        <f t="array" aca="1" ref="AK25" ca="1">_xlfn.XLOOKUP($A25&amp;$B25,'[1]产值及收款计划（2026）'!$A:$A&amp;'[1]产值及收款计划（2026）'!$B:$B,'[1]产值及收款计划（2026）'!AK:AK)</f>
        <v>0</v>
      </c>
      <c r="AL25" s="256" cm="1">
        <f t="array" aca="1" ref="AL25" ca="1">_xlfn.XLOOKUP($A25&amp;$B25,'[1]产值及收款计划（2026）'!$A:$A&amp;'[1]产值及收款计划（2026）'!$B:$B,'[1]产值及收款计划（2026）'!AL:AL)</f>
        <v>0</v>
      </c>
      <c r="AM25" s="263" t="e" cm="1">
        <f t="array" aca="1" ref="AM25" ca="1">_xlfn.LET(_xlpm.勾选月份状态数组,TRANSPOSE('PPT(12-15页）-TOP10'!$A$3:$A$14),_xlpm.选择数据区,IF('PPT(12-15页）-TOP10'!$E$3="收款",$BA25:$BL25,$AA25:$AL25),SUM(_xlfn._xlws.FILTER(_xlpm.选择数据区,_xlpm.勾选月份状态数组,"")))</f>
        <v>#NAME?</v>
      </c>
      <c r="AN25" s="256" t="e" cm="1">
        <f t="array" aca="1" ref="AN25" ca="1">_xlfn.LET(_xlpm.勾选月份状态数组,TRANSPOSE('PPT(12-15页）-TOP10'!$A$3:$A$14),_xlpm.选择数据区,IF('PPT(12-15页）-TOP10'!$E$3="收款",$DA25:$DL25,$CA25:$CL25),SUM(_xlfn._xlws.FILTER(_xlpm.选择数据区,_xlpm.勾选月份状态数组,"")))</f>
        <v>#NAME?</v>
      </c>
      <c r="AO25" s="256">
        <f ca="1">SUM(CA25:CC25)+SUM(AD25:AL25)</f>
        <v>0</v>
      </c>
      <c r="AP25" s="256"/>
      <c r="AQ25" s="256"/>
      <c r="AR25" s="256"/>
      <c r="AS25" s="256" cm="1">
        <f t="array" aca="1" ref="AS25" ca="1">_xlfn.XLOOKUP($A25&amp;$B25,'[1]产值及收款计划（2026）'!$A:$A&amp;'[1]产值及收款计划（2026）'!$B:$B,'[1]产值及收款计划（2026）'!AS:AS)</f>
        <v>0</v>
      </c>
      <c r="AT25" s="256" cm="1">
        <f t="array" aca="1" ref="AT25" ca="1">_xlfn.XLOOKUP($A25&amp;$B25,'[1]产值及收款计划（2026）'!$A:$A&amp;'[1]产值及收款计划（2026）'!$B:$B,'[1]产值及收款计划（2026）'!AT:AT)</f>
        <v>0</v>
      </c>
      <c r="AU25" s="256" cm="1">
        <f t="array" aca="1" ref="AU25" ca="1">_xlfn.XLOOKUP($A25&amp;$B25,'[1]产值及收款计划（2026）'!$A:$A&amp;'[1]产值及收款计划（2026）'!$B:$B,'[1]产值及收款计划（2026）'!AU:AU)</f>
        <v>0</v>
      </c>
      <c r="AV25" s="256" cm="1">
        <f t="array" aca="1" ref="AV25" ca="1">_xlfn.XLOOKUP($A25&amp;$B25,'[1]产值及收款计划（2026）'!$A:$A&amp;'[1]产值及收款计划（2026）'!$B:$B,'[1]产值及收款计划（2026）'!AV:AV)</f>
        <v>0</v>
      </c>
      <c r="AW25" s="256" cm="1">
        <f t="array" aca="1" ref="AW25" ca="1">_xlfn.XLOOKUP($A25&amp;$B25,'[1]产值及收款计划（2026）'!$A:$A&amp;'[1]产值及收款计划（2026）'!$B:$B,'[1]产值及收款计划（2026）'!AW:AW)</f>
        <v>189.14500000000001</v>
      </c>
      <c r="AX25" s="256" cm="1">
        <f t="array" aca="1" ref="AX25" ca="1">_xlfn.XLOOKUP($A25&amp;$B25,'[1]产值及收款计划（2026）'!$A:$A&amp;'[1]产值及收款计划（2026）'!$B:$B,'[1]产值及收款计划（2026）'!AX:AX)</f>
        <v>0</v>
      </c>
      <c r="AY25" s="256" cm="1">
        <f t="array" aca="1" ref="AY25" ca="1">_xlfn.XLOOKUP($A25&amp;$B25,'[1]产值及收款计划（2026）'!$A:$A&amp;'[1]产值及收款计划（2026）'!$B:$B,'[1]产值及收款计划（2026）'!AY:AY)</f>
        <v>9.9549999999999805</v>
      </c>
      <c r="AZ25" s="256" cm="1">
        <f t="array" aca="1" ref="AZ25" ca="1">_xlfn.XLOOKUP($A25&amp;$B25,'[1]产值及收款计划（2026）'!$A:$A&amp;'[1]产值及收款计划（2026）'!$B:$B,'[1]产值及收款计划（2026）'!AZ:AZ)</f>
        <v>9.9549999999999805</v>
      </c>
      <c r="BA25" s="256" cm="1">
        <f t="array" aca="1" ref="BA25" ca="1">_xlfn.XLOOKUP($A25&amp;$B25,'[1]产值及收款计划（2026）'!$A:$A&amp;'[1]产值及收款计划（2026）'!$B:$B,'[1]产值及收款计划（2026）'!BA:BA)</f>
        <v>0</v>
      </c>
      <c r="BB25" s="256" cm="1">
        <f t="array" aca="1" ref="BB25" ca="1">_xlfn.XLOOKUP($A25&amp;$B25,'[1]产值及收款计划（2026）'!$A:$A&amp;'[1]产值及收款计划（2026）'!$B:$B,'[1]产值及收款计划（2026）'!BB:BB)</f>
        <v>0</v>
      </c>
      <c r="BC25" s="256" cm="1">
        <f t="array" aca="1" ref="BC25" ca="1">_xlfn.XLOOKUP($A25&amp;$B25,'[1]产值及收款计划（2026）'!$A:$A&amp;'[1]产值及收款计划（2026）'!$B:$B,'[1]产值及收款计划（2026）'!BC:BC)</f>
        <v>0</v>
      </c>
      <c r="BD25" s="256" cm="1">
        <f t="array" aca="1" ref="BD25" ca="1">_xlfn.XLOOKUP($A25&amp;$B25,'[1]产值及收款计划（2026）'!$A:$A&amp;'[1]产值及收款计划（2026）'!$B:$B,'[1]产值及收款计划（2026）'!BD:BD)</f>
        <v>0</v>
      </c>
      <c r="BE25" s="256" cm="1">
        <f t="array" aca="1" ref="BE25" ca="1">_xlfn.XLOOKUP($A25&amp;$B25,'[1]产值及收款计划（2026）'!$A:$A&amp;'[1]产值及收款计划（2026）'!$B:$B,'[1]产值及收款计划（2026）'!BE:BE)</f>
        <v>0</v>
      </c>
      <c r="BF25" s="256" cm="1">
        <f t="array" aca="1" ref="BF25" ca="1">_xlfn.XLOOKUP($A25&amp;$B25,'[1]产值及收款计划（2026）'!$A:$A&amp;'[1]产值及收款计划（2026）'!$B:$B,'[1]产值及收款计划（2026）'!BF:BF)</f>
        <v>0</v>
      </c>
      <c r="BG25" s="256" cm="1">
        <f t="array" aca="1" ref="BG25" ca="1">_xlfn.XLOOKUP($A25&amp;$B25,'[1]产值及收款计划（2026）'!$A:$A&amp;'[1]产值及收款计划（2026）'!$B:$B,'[1]产值及收款计划（2026）'!BG:BG)</f>
        <v>0</v>
      </c>
      <c r="BH25" s="256" cm="1">
        <f t="array" aca="1" ref="BH25" ca="1">_xlfn.XLOOKUP($A25&amp;$B25,'[1]产值及收款计划（2026）'!$A:$A&amp;'[1]产值及收款计划（2026）'!$B:$B,'[1]产值及收款计划（2026）'!BH:BH)</f>
        <v>0</v>
      </c>
      <c r="BI25" s="256" cm="1">
        <f t="array" aca="1" ref="BI25" ca="1">_xlfn.XLOOKUP($A25&amp;$B25,'[1]产值及收款计划（2026）'!$A:$A&amp;'[1]产值及收款计划（2026）'!$B:$B,'[1]产值及收款计划（2026）'!BI:BI)</f>
        <v>0</v>
      </c>
      <c r="BJ25" s="256" cm="1">
        <f t="array" aca="1" ref="BJ25" ca="1">_xlfn.XLOOKUP($A25&amp;$B25,'[1]产值及收款计划（2026）'!$A:$A&amp;'[1]产值及收款计划（2026）'!$B:$B,'[1]产值及收款计划（2026）'!BJ:BJ)</f>
        <v>0</v>
      </c>
      <c r="BK25" s="256" cm="1">
        <f t="array" aca="1" ref="BK25" ca="1">_xlfn.XLOOKUP($A25&amp;$B25,'[1]产值及收款计划（2026）'!$A:$A&amp;'[1]产值及收款计划（2026）'!$B:$B,'[1]产值及收款计划（2026）'!BK:BK)</f>
        <v>0</v>
      </c>
      <c r="BL25" s="256" cm="1">
        <f t="array" aca="1" ref="BL25" ca="1">_xlfn.XLOOKUP($A25&amp;$B25,'[1]产值及收款计划（2026）'!$A:$A&amp;'[1]产值及收款计划（2026）'!$B:$B,'[1]产值及收款计划（2026）'!BL:BL)</f>
        <v>0</v>
      </c>
      <c r="BM25" s="256"/>
      <c r="BN25" s="256"/>
      <c r="BO25" s="256"/>
      <c r="BP25" s="256"/>
      <c r="BQ25" s="255" cm="1">
        <f t="array" aca="1" ref="BQ25" ca="1">_xlfn.XLOOKUP($A25&amp;$B25,'[1]产值及收款计划（2026）'!$A:$A&amp;'[1]产值及收款计划（2026）'!$B:$B,'[1]产值及收款计划（2026）'!BQ:BQ)</f>
        <v>0</v>
      </c>
      <c r="BR25" s="256" cm="1">
        <f t="array" aca="1" ref="BR25" ca="1">_xlfn.XLOOKUP($A25&amp;$B25,'[1]产值及收款计划（2026）'!$A:$A&amp;'[1]产值及收款计划（2026）'!$B:$B,'[1]产值及收款计划（2026）'!BR:BR)</f>
        <v>0</v>
      </c>
      <c r="CA25" s="256" cm="1">
        <f t="array" aca="1" ref="CA25" ca="1">_xlfn.XLOOKUP($A25&amp;$B25,'[1]产值及收款计划（2026）'!$A:$A&amp;'[1]产值及收款计划（2026）'!$B:$B,'[1]产值及收款计划（2026）'!CA:CA)</f>
        <v>0</v>
      </c>
      <c r="CB25" s="256" cm="1">
        <f t="array" aca="1" ref="CB25" ca="1">_xlfn.XLOOKUP($A25&amp;$B25,'[1]产值及收款计划（2026）'!$A:$A&amp;'[1]产值及收款计划（2026）'!$B:$B,'[1]产值及收款计划（2026）'!CB:CB)</f>
        <v>0</v>
      </c>
      <c r="CC25" s="256" cm="1">
        <f t="array" aca="1" ref="CC25" ca="1">_xlfn.XLOOKUP($A25&amp;$B25,'[1]产值及收款计划（2026）'!$A:$A&amp;'[1]产值及收款计划（2026）'!$B:$B,'[1]产值及收款计划（2026）'!CC:CC)</f>
        <v>0</v>
      </c>
      <c r="CD25" s="256" cm="1">
        <f t="array" aca="1" ref="CD25" ca="1">_xlfn.XLOOKUP($A25&amp;$B25,'[1]产值及收款计划（2026）'!$A:$A&amp;'[1]产值及收款计划（2026）'!$B:$B,'[1]产值及收款计划（2026）'!CD:CD)</f>
        <v>0</v>
      </c>
      <c r="CE25" s="256" cm="1">
        <f t="array" aca="1" ref="CE25" ca="1">_xlfn.XLOOKUP($A25&amp;$B25,'[1]产值及收款计划（2026）'!$A:$A&amp;'[1]产值及收款计划（2026）'!$B:$B,'[1]产值及收款计划（2026）'!CE:CE)</f>
        <v>0</v>
      </c>
      <c r="CF25" s="256" cm="1">
        <f t="array" aca="1" ref="CF25" ca="1">_xlfn.XLOOKUP($A25&amp;$B25,'[1]产值及收款计划（2026）'!$A:$A&amp;'[1]产值及收款计划（2026）'!$B:$B,'[1]产值及收款计划（2026）'!CF:CF)</f>
        <v>0</v>
      </c>
      <c r="CG25" s="256" cm="1">
        <f t="array" aca="1" ref="CG25" ca="1">_xlfn.XLOOKUP($A25&amp;$B25,'[1]产值及收款计划（2026）'!$A:$A&amp;'[1]产值及收款计划（2026）'!$B:$B,'[1]产值及收款计划（2026）'!CG:CG)</f>
        <v>0</v>
      </c>
      <c r="CH25" s="256" cm="1">
        <f t="array" aca="1" ref="CH25" ca="1">_xlfn.XLOOKUP($A25&amp;$B25,'[1]产值及收款计划（2026）'!$A:$A&amp;'[1]产值及收款计划（2026）'!$B:$B,'[1]产值及收款计划（2026）'!CH:CH)</f>
        <v>0</v>
      </c>
      <c r="CI25" s="256" cm="1">
        <f t="array" aca="1" ref="CI25" ca="1">_xlfn.XLOOKUP($A25&amp;$B25,'[1]产值及收款计划（2026）'!$A:$A&amp;'[1]产值及收款计划（2026）'!$B:$B,'[1]产值及收款计划（2026）'!CI:CI)</f>
        <v>0</v>
      </c>
      <c r="CJ25" s="256" cm="1">
        <f t="array" aca="1" ref="CJ25" ca="1">_xlfn.XLOOKUP($A25&amp;$B25,'[1]产值及收款计划（2026）'!$A:$A&amp;'[1]产值及收款计划（2026）'!$B:$B,'[1]产值及收款计划（2026）'!CJ:CJ)</f>
        <v>0</v>
      </c>
      <c r="CK25" s="256" cm="1">
        <f t="array" aca="1" ref="CK25" ca="1">_xlfn.XLOOKUP($A25&amp;$B25,'[1]产值及收款计划（2026）'!$A:$A&amp;'[1]产值及收款计划（2026）'!$B:$B,'[1]产值及收款计划（2026）'!CK:CK)</f>
        <v>0</v>
      </c>
      <c r="CL25" s="256" cm="1">
        <f t="array" aca="1" ref="CL25" ca="1">_xlfn.XLOOKUP($A25&amp;$B25,'[1]产值及收款计划（2026）'!$A:$A&amp;'[1]产值及收款计划（2026）'!$B:$B,'[1]产值及收款计划（2026）'!CL:CL)</f>
        <v>0</v>
      </c>
      <c r="DA25" s="256" cm="1">
        <f t="array" aca="1" ref="DA25" ca="1">_xlfn.XLOOKUP($A25&amp;$B25,'[1]产值及收款计划（2026）'!$A:$A&amp;'[1]产值及收款计划（2026）'!$B:$B,'[1]产值及收款计划（2026）'!DA:DA)</f>
        <v>0</v>
      </c>
      <c r="DB25" s="256" cm="1">
        <f t="array" aca="1" ref="DB25" ca="1">_xlfn.XLOOKUP($A25&amp;$B25,'[1]产值及收款计划（2026）'!$A:$A&amp;'[1]产值及收款计划（2026）'!$B:$B,'[1]产值及收款计划（2026）'!DB:DB)</f>
        <v>0</v>
      </c>
      <c r="DC25" s="256" cm="1">
        <f t="array" aca="1" ref="DC25" ca="1">_xlfn.XLOOKUP($A25&amp;$B25,'[1]产值及收款计划（2026）'!$A:$A&amp;'[1]产值及收款计划（2026）'!$B:$B,'[1]产值及收款计划（2026）'!DC:DC)</f>
        <v>0</v>
      </c>
      <c r="DD25" s="256" cm="1">
        <f t="array" aca="1" ref="DD25" ca="1">_xlfn.XLOOKUP($A25&amp;$B25,'[1]产值及收款计划（2026）'!$A:$A&amp;'[1]产值及收款计划（2026）'!$B:$B,'[1]产值及收款计划（2026）'!DD:DD)</f>
        <v>0</v>
      </c>
      <c r="DE25" s="256" cm="1">
        <f t="array" aca="1" ref="DE25" ca="1">_xlfn.XLOOKUP($A25&amp;$B25,'[1]产值及收款计划（2026）'!$A:$A&amp;'[1]产值及收款计划（2026）'!$B:$B,'[1]产值及收款计划（2026）'!DE:DE)</f>
        <v>0</v>
      </c>
      <c r="DF25" s="256" cm="1">
        <f t="array" aca="1" ref="DF25" ca="1">_xlfn.XLOOKUP($A25&amp;$B25,'[1]产值及收款计划（2026）'!$A:$A&amp;'[1]产值及收款计划（2026）'!$B:$B,'[1]产值及收款计划（2026）'!DF:DF)</f>
        <v>0</v>
      </c>
      <c r="DG25" s="256" cm="1">
        <f t="array" aca="1" ref="DG25" ca="1">_xlfn.XLOOKUP($A25&amp;$B25,'[1]产值及收款计划（2026）'!$A:$A&amp;'[1]产值及收款计划（2026）'!$B:$B,'[1]产值及收款计划（2026）'!DG:DG)</f>
        <v>0</v>
      </c>
      <c r="DH25" s="256" cm="1">
        <f t="array" aca="1" ref="DH25" ca="1">_xlfn.XLOOKUP($A25&amp;$B25,'[1]产值及收款计划（2026）'!$A:$A&amp;'[1]产值及收款计划（2026）'!$B:$B,'[1]产值及收款计划（2026）'!DH:DH)</f>
        <v>0</v>
      </c>
      <c r="DI25" s="256" cm="1">
        <f t="array" aca="1" ref="DI25" ca="1">_xlfn.XLOOKUP($A25&amp;$B25,'[1]产值及收款计划（2026）'!$A:$A&amp;'[1]产值及收款计划（2026）'!$B:$B,'[1]产值及收款计划（2026）'!DI:DI)</f>
        <v>0</v>
      </c>
      <c r="DJ25" s="256" cm="1">
        <f t="array" aca="1" ref="DJ25" ca="1">_xlfn.XLOOKUP($A25&amp;$B25,'[1]产值及收款计划（2026）'!$A:$A&amp;'[1]产值及收款计划（2026）'!$B:$B,'[1]产值及收款计划（2026）'!DJ:DJ)</f>
        <v>0</v>
      </c>
      <c r="DK25" s="256" cm="1">
        <f t="array" aca="1" ref="DK25" ca="1">_xlfn.XLOOKUP($A25&amp;$B25,'[1]产值及收款计划（2026）'!$A:$A&amp;'[1]产值及收款计划（2026）'!$B:$B,'[1]产值及收款计划（2026）'!DK:DK)</f>
        <v>0</v>
      </c>
      <c r="DL25" s="256" cm="1">
        <f t="array" aca="1" ref="DL25" ca="1">_xlfn.XLOOKUP($A25&amp;$B25,'[1]产值及收款计划（2026）'!$A:$A&amp;'[1]产值及收款计划（2026）'!$B:$B,'[1]产值及收款计划（2026）'!DL:DL)</f>
        <v>0</v>
      </c>
      <c r="DM25" s="264"/>
      <c r="DN25" s="250"/>
    </row>
    <row r="26" spans="1:118" ht="20.25" x14ac:dyDescent="0.15">
      <c r="A26" s="254">
        <f t="shared" ca="1" si="8"/>
        <v>22</v>
      </c>
      <c r="B26" s="254" t="s">
        <v>25</v>
      </c>
      <c r="C26" s="255" t="str" cm="1">
        <f t="array" aca="1" ref="C26" ca="1">_xlfn.XLOOKUP($A26&amp;$B26,'[1]产值及收款计划（2026）'!$A:$A&amp;'[1]产值及收款计划（2026）'!$B:$B,'[1]产值及收款计划（2026）'!C:C)</f>
        <v>ZHT2021050700041</v>
      </c>
      <c r="D26" s="255" t="str" cm="1">
        <f t="array" aca="1" ref="D26" ca="1">_xlfn.XLOOKUP($A26&amp;$B26,'[1]产值及收款计划（2026）'!$A:$A&amp;'[1]产值及收款计划（2026）'!$B:$B,'[1]产值及收款计划（2026）'!D:D)</f>
        <v>南湖区老（旧）住宅区改造及二环以内背街小巷提升工程设计采购施工总承包（EPC）（新兴街道王安片区） 之智慧化工程</v>
      </c>
      <c r="E26" s="256" cm="1">
        <f t="array" aca="1" ref="E26" ca="1">_xlfn.XLOOKUP($A26&amp;$B26,'[1]产值及收款计划（2026）'!$A:$A&amp;'[1]产值及收款计划（2026）'!$B:$B,'[1]产值及收款计划（2026）'!E:E)</f>
        <v>852.72180000000003</v>
      </c>
      <c r="F26" s="256" cm="1">
        <f t="array" aca="1" ref="F26" ca="1">_xlfn.XLOOKUP($A26&amp;$B26,'[1]产值及收款计划（2026）'!$A:$A&amp;'[1]产值及收款计划（2026）'!$B:$B,'[1]产值及收款计划（2026）'!F:F)</f>
        <v>852.72180000000003</v>
      </c>
      <c r="G26" s="256" cm="1">
        <f t="array" aca="1" ref="G26" ca="1">_xlfn.XLOOKUP($A26&amp;$B26,'[1]产值及收款计划（2026）'!$A:$A&amp;'[1]产值及收款计划（2026）'!$B:$B,'[1]产值及收款计划（2026）'!G:G)</f>
        <v>0</v>
      </c>
      <c r="H26" s="256" cm="1">
        <f t="array" aca="1" ref="H26" ca="1">_xlfn.XLOOKUP($A26&amp;$B26,'[1]产值及收款计划（2026）'!$A:$A&amp;'[1]产值及收款计划（2026）'!$B:$B,'[1]产值及收款计划（2026）'!H:H)</f>
        <v>85.272180000000006</v>
      </c>
      <c r="I26" s="257" cm="1">
        <f t="array" aca="1" ref="I26" ca="1">_xlfn.XLOOKUP($A26&amp;$B26,'[1]产值及收款计划（2026）'!$A:$A&amp;'[1]产值及收款计划（2026）'!$B:$B,'[1]产值及收款计划（2026）'!I:I)</f>
        <v>0.1</v>
      </c>
      <c r="J26" s="258" cm="1">
        <f t="array" aca="1" ref="J26" ca="1">_xlfn.XLOOKUP($A26&amp;$B26,'[1]产值及收款计划（2026）'!$A:$A&amp;'[1]产值及收款计划（2026）'!$B:$B,'[1]产值及收款计划（2026）'!J:J)</f>
        <v>0.09</v>
      </c>
      <c r="K26" s="256" cm="1">
        <f t="array" aca="1" ref="K26" ca="1">_xlfn.XLOOKUP($A26&amp;$B26,'[1]产值及收款计划（2026）'!$A:$A&amp;'[1]产值及收款计划（2026）'!$B:$B,'[1]产值及收款计划（2026）'!K:K)</f>
        <v>0</v>
      </c>
      <c r="L26" s="256" cm="1">
        <f t="array" aca="1" ref="L26" ca="1">_xlfn.XLOOKUP($A26&amp;$B26,'[1]产值及收款计划（2026）'!$A:$A&amp;'[1]产值及收款计划（2026）'!$B:$B,'[1]产值及收款计划（2026）'!L:L)</f>
        <v>0</v>
      </c>
      <c r="M26" s="256" t="str" cm="1">
        <f t="array" aca="1" ref="M26" ca="1">_xlfn.XLOOKUP($A26&amp;$B26,'[1]产值及收款计划（2026）'!$A:$A&amp;'[1]产值及收款计划（2026）'!$B:$B,'[1]产值及收款计划（2026）'!M:M)</f>
        <v>主导</v>
      </c>
      <c r="N26" s="256" t="str" cm="1">
        <f t="array" aca="1" ref="N26" ca="1">_xlfn.XLOOKUP($A26&amp;$B26,'[1]产值及收款计划（2026）'!$A:$A&amp;'[1]产值及收款计划（2026）'!$B:$B,'[1]产值及收款计划（2026）'!N:N)</f>
        <v>孔祥平团队</v>
      </c>
      <c r="O26" s="256" t="str" cm="1">
        <f t="array" aca="1" ref="O26" ca="1">_xlfn.XLOOKUP($A26&amp;$B26,'[1]产值及收款计划（2026）'!$A:$A&amp;'[1]产值及收款计划（2026）'!$B:$B,'[1]产值及收款计划（2026）'!O:O)</f>
        <v>卜宝翔</v>
      </c>
      <c r="P26" s="255" t="str" cm="1">
        <f t="array" aca="1" ref="P26" ca="1">_xlfn.XLOOKUP($A26&amp;$B26,'[1]产值及收款计划（2026）'!$A:$A&amp;'[1]产值及收款计划（2026）'!$B:$B,'[1]产值及收款计划（2026）'!P:P)</f>
        <v>过往已完结</v>
      </c>
      <c r="Q26" s="256" cm="1">
        <f t="array" aca="1" ref="Q26" ca="1">_xlfn.XLOOKUP($A26&amp;$B26,'[1]产值及收款计划（2026）'!$A:$A&amp;'[1]产值及收款计划（2026）'!$B:$B,'[1]产值及收款计划（2026）'!Q:Q)</f>
        <v>0</v>
      </c>
      <c r="R26" s="256" cm="1">
        <f t="array" aca="1" ref="R26" ca="1">_xlfn.XLOOKUP($A26&amp;$B26,'[1]产值及收款计划（2026）'!$A:$A&amp;'[1]产值及收款计划（2026）'!$B:$B,'[1]产值及收款计划（2026）'!R:R)</f>
        <v>0</v>
      </c>
      <c r="S26" s="256" cm="1">
        <f t="array" aca="1" ref="S26" ca="1">_xlfn.XLOOKUP($A26&amp;$B26,'[1]产值及收款计划（2026）'!$A:$A&amp;'[1]产值及收款计划（2026）'!$B:$B,'[1]产值及收款计划（2026）'!S:S)</f>
        <v>0</v>
      </c>
      <c r="T26" s="256" cm="1">
        <f t="array" aca="1" ref="T26" ca="1">_xlfn.XLOOKUP($A26&amp;$B26,'[1]产值及收款计划（2026）'!$A:$A&amp;'[1]产值及收款计划（2026）'!$B:$B,'[1]产值及收款计划（2026）'!T:T)</f>
        <v>852.72180000000003</v>
      </c>
      <c r="U26" s="256" cm="1">
        <f t="array" aca="1" ref="U26" ca="1">_xlfn.XLOOKUP($A26&amp;$B26,'[1]产值及收款计划（2026）'!$A:$A&amp;'[1]产值及收款计划（2026）'!$B:$B,'[1]产值及收款计划（2026）'!U:U)</f>
        <v>0</v>
      </c>
      <c r="V26" s="256" cm="1">
        <f t="array" aca="1" ref="V26" ca="1">_xlfn.XLOOKUP($A26&amp;$B26,'[1]产值及收款计划（2026）'!$A:$A&amp;'[1]产值及收款计划（2026）'!$B:$B,'[1]产值及收款计划（2026）'!V:V)</f>
        <v>0</v>
      </c>
      <c r="W26" s="256" cm="1">
        <f t="array" aca="1" ref="W26" ca="1">_xlfn.XLOOKUP($A26&amp;$B26,'[1]产值及收款计划（2026）'!$A:$A&amp;'[1]产值及收款计划（2026）'!$B:$B,'[1]产值及收款计划（2026）'!W:W)</f>
        <v>0</v>
      </c>
      <c r="X26" s="256" cm="1">
        <f t="array" aca="1" ref="X26" ca="1">_xlfn.XLOOKUP($A26&amp;$B26,'[1]产值及收款计划（2026）'!$A:$A&amp;'[1]产值及收款计划（2026）'!$B:$B,'[1]产值及收款计划（2026）'!X:X)</f>
        <v>0</v>
      </c>
      <c r="Y26" s="256" cm="1">
        <f t="array" aca="1" ref="Y26" ca="1">_xlfn.XLOOKUP($A26&amp;$B26,'[1]产值及收款计划（2026）'!$A:$A&amp;'[1]产值及收款计划（2026）'!$B:$B,'[1]产值及收款计划（2026）'!Y:Y)</f>
        <v>0</v>
      </c>
      <c r="Z26" s="256" cm="1">
        <f t="array" aca="1" ref="Z26" ca="1">_xlfn.XLOOKUP($A26&amp;$B26,'[1]产值及收款计划（2026）'!$A:$A&amp;'[1]产值及收款计划（2026）'!$B:$B,'[1]产值及收款计划（2026）'!Z:Z)</f>
        <v>0</v>
      </c>
      <c r="AA26" s="256" cm="1">
        <f t="array" aca="1" ref="AA26" ca="1">_xlfn.XLOOKUP($A26&amp;$B26,'[1]产值及收款计划（2026）'!$A:$A&amp;'[1]产值及收款计划（2026）'!$B:$B,'[1]产值及收款计划（2026）'!AA:AA)</f>
        <v>0</v>
      </c>
      <c r="AB26" s="256" cm="1">
        <f t="array" aca="1" ref="AB26" ca="1">_xlfn.XLOOKUP($A26&amp;$B26,'[1]产值及收款计划（2026）'!$A:$A&amp;'[1]产值及收款计划（2026）'!$B:$B,'[1]产值及收款计划（2026）'!AB:AB)</f>
        <v>0</v>
      </c>
      <c r="AC26" s="256" cm="1">
        <f t="array" aca="1" ref="AC26" ca="1">_xlfn.XLOOKUP($A26&amp;$B26,'[1]产值及收款计划（2026）'!$A:$A&amp;'[1]产值及收款计划（2026）'!$B:$B,'[1]产值及收款计划（2026）'!AC:AC)</f>
        <v>0</v>
      </c>
      <c r="AD26" s="256" cm="1">
        <f t="array" aca="1" ref="AD26" ca="1">_xlfn.XLOOKUP($A26&amp;$B26,'[1]产值及收款计划（2026）'!$A:$A&amp;'[1]产值及收款计划（2026）'!$B:$B,'[1]产值及收款计划（2026）'!AD:AD)</f>
        <v>0</v>
      </c>
      <c r="AE26" s="256" cm="1">
        <f t="array" aca="1" ref="AE26" ca="1">_xlfn.XLOOKUP($A26&amp;$B26,'[1]产值及收款计划（2026）'!$A:$A&amp;'[1]产值及收款计划（2026）'!$B:$B,'[1]产值及收款计划（2026）'!AE:AE)</f>
        <v>0</v>
      </c>
      <c r="AF26" s="256" cm="1">
        <f t="array" aca="1" ref="AF26" ca="1">_xlfn.XLOOKUP($A26&amp;$B26,'[1]产值及收款计划（2026）'!$A:$A&amp;'[1]产值及收款计划（2026）'!$B:$B,'[1]产值及收款计划（2026）'!AF:AF)</f>
        <v>0</v>
      </c>
      <c r="AG26" s="256" cm="1">
        <f t="array" aca="1" ref="AG26" ca="1">_xlfn.XLOOKUP($A26&amp;$B26,'[1]产值及收款计划（2026）'!$A:$A&amp;'[1]产值及收款计划（2026）'!$B:$B,'[1]产值及收款计划（2026）'!AG:AG)</f>
        <v>0</v>
      </c>
      <c r="AH26" s="256" cm="1">
        <f t="array" aca="1" ref="AH26" ca="1">_xlfn.XLOOKUP($A26&amp;$B26,'[1]产值及收款计划（2026）'!$A:$A&amp;'[1]产值及收款计划（2026）'!$B:$B,'[1]产值及收款计划（2026）'!AH:AH)</f>
        <v>0</v>
      </c>
      <c r="AI26" s="256" cm="1">
        <f t="array" aca="1" ref="AI26" ca="1">_xlfn.XLOOKUP($A26&amp;$B26,'[1]产值及收款计划（2026）'!$A:$A&amp;'[1]产值及收款计划（2026）'!$B:$B,'[1]产值及收款计划（2026）'!AI:AI)</f>
        <v>0</v>
      </c>
      <c r="AJ26" s="256" cm="1">
        <f t="array" aca="1" ref="AJ26" ca="1">_xlfn.XLOOKUP($A26&amp;$B26,'[1]产值及收款计划（2026）'!$A:$A&amp;'[1]产值及收款计划（2026）'!$B:$B,'[1]产值及收款计划（2026）'!AJ:AJ)</f>
        <v>0</v>
      </c>
      <c r="AK26" s="256" cm="1">
        <f t="array" aca="1" ref="AK26" ca="1">_xlfn.XLOOKUP($A26&amp;$B26,'[1]产值及收款计划（2026）'!$A:$A&amp;'[1]产值及收款计划（2026）'!$B:$B,'[1]产值及收款计划（2026）'!AK:AK)</f>
        <v>0</v>
      </c>
      <c r="AL26" s="256" cm="1">
        <f t="array" aca="1" ref="AL26" ca="1">_xlfn.XLOOKUP($A26&amp;$B26,'[1]产值及收款计划（2026）'!$A:$A&amp;'[1]产值及收款计划（2026）'!$B:$B,'[1]产值及收款计划（2026）'!AL:AL)</f>
        <v>0</v>
      </c>
      <c r="AM26" s="263" t="e" cm="1">
        <f t="array" aca="1" ref="AM26" ca="1">_xlfn.LET(_xlpm.勾选月份状态数组,TRANSPOSE('PPT(12-15页）-TOP10'!$A$3:$A$14),_xlpm.选择数据区,IF('PPT(12-15页）-TOP10'!$E$3="收款",$BA26:$BL26,$AA26:$AL26),SUM(_xlfn._xlws.FILTER(_xlpm.选择数据区,_xlpm.勾选月份状态数组,"")))</f>
        <v>#NAME?</v>
      </c>
      <c r="AN26" s="256" t="e" cm="1">
        <f t="array" aca="1" ref="AN26" ca="1">_xlfn.LET(_xlpm.勾选月份状态数组,TRANSPOSE('PPT(12-15页）-TOP10'!$A$3:$A$14),_xlpm.选择数据区,IF('PPT(12-15页）-TOP10'!$E$3="收款",$DA26:$DL26,$CA26:$CL26),SUM(_xlfn._xlws.FILTER(_xlpm.选择数据区,_xlpm.勾选月份状态数组,"")))</f>
        <v>#NAME?</v>
      </c>
      <c r="AO26" s="256">
        <f ca="1">SUM(CA26:CC26)+SUM(AD26:AL26)</f>
        <v>0</v>
      </c>
      <c r="AP26" s="256"/>
      <c r="AQ26" s="256"/>
      <c r="AR26" s="256"/>
      <c r="AS26" s="256" cm="1">
        <f t="array" aca="1" ref="AS26" ca="1">_xlfn.XLOOKUP($A26&amp;$B26,'[1]产值及收款计划（2026）'!$A:$A&amp;'[1]产值及收款计划（2026）'!$B:$B,'[1]产值及收款计划（2026）'!AS:AS)</f>
        <v>0</v>
      </c>
      <c r="AT26" s="256" cm="1">
        <f t="array" aca="1" ref="AT26" ca="1">_xlfn.XLOOKUP($A26&amp;$B26,'[1]产值及收款计划（2026）'!$A:$A&amp;'[1]产值及收款计划（2026）'!$B:$B,'[1]产值及收款计划（2026）'!AT:AT)</f>
        <v>0</v>
      </c>
      <c r="AU26" s="256" cm="1">
        <f t="array" aca="1" ref="AU26" ca="1">_xlfn.XLOOKUP($A26&amp;$B26,'[1]产值及收款计划（2026）'!$A:$A&amp;'[1]产值及收款计划（2026）'!$B:$B,'[1]产值及收款计划（2026）'!AU:AU)</f>
        <v>0</v>
      </c>
      <c r="AV26" s="256" cm="1">
        <f t="array" aca="1" ref="AV26" ca="1">_xlfn.XLOOKUP($A26&amp;$B26,'[1]产值及收款计划（2026）'!$A:$A&amp;'[1]产值及收款计划（2026）'!$B:$B,'[1]产值及收款计划（2026）'!AV:AV)</f>
        <v>0</v>
      </c>
      <c r="AW26" s="256" cm="1">
        <f t="array" aca="1" ref="AW26" ca="1">_xlfn.XLOOKUP($A26&amp;$B26,'[1]产值及收款计划（2026）'!$A:$A&amp;'[1]产值及收款计划（2026）'!$B:$B,'[1]产值及收款计划（2026）'!AW:AW)</f>
        <v>682.28110000000004</v>
      </c>
      <c r="AX26" s="256" cm="1">
        <f t="array" aca="1" ref="AX26" ca="1">_xlfn.XLOOKUP($A26&amp;$B26,'[1]产值及收款计划（2026）'!$A:$A&amp;'[1]产值及收款计划（2026）'!$B:$B,'[1]产值及收款计划（2026）'!AX:AX)</f>
        <v>0</v>
      </c>
      <c r="AY26" s="256" cm="1">
        <f t="array" aca="1" ref="AY26" ca="1">_xlfn.XLOOKUP($A26&amp;$B26,'[1]产值及收款计划（2026）'!$A:$A&amp;'[1]产值及收款计划（2026）'!$B:$B,'[1]产值及收款计划（2026）'!AY:AY)</f>
        <v>170.44069999999999</v>
      </c>
      <c r="AZ26" s="256" cm="1">
        <f t="array" aca="1" ref="AZ26" ca="1">_xlfn.XLOOKUP($A26&amp;$B26,'[1]产值及收款计划（2026）'!$A:$A&amp;'[1]产值及收款计划（2026）'!$B:$B,'[1]产值及收款计划（2026）'!AZ:AZ)</f>
        <v>170.44069999999999</v>
      </c>
      <c r="BA26" s="256" cm="1">
        <f t="array" aca="1" ref="BA26" ca="1">_xlfn.XLOOKUP($A26&amp;$B26,'[1]产值及收款计划（2026）'!$A:$A&amp;'[1]产值及收款计划（2026）'!$B:$B,'[1]产值及收款计划（2026）'!BA:BA)</f>
        <v>0</v>
      </c>
      <c r="BB26" s="256" cm="1">
        <f t="array" aca="1" ref="BB26" ca="1">_xlfn.XLOOKUP($A26&amp;$B26,'[1]产值及收款计划（2026）'!$A:$A&amp;'[1]产值及收款计划（2026）'!$B:$B,'[1]产值及收款计划（2026）'!BB:BB)</f>
        <v>0</v>
      </c>
      <c r="BC26" s="256" cm="1">
        <f t="array" aca="1" ref="BC26" ca="1">_xlfn.XLOOKUP($A26&amp;$B26,'[1]产值及收款计划（2026）'!$A:$A&amp;'[1]产值及收款计划（2026）'!$B:$B,'[1]产值及收款计划（2026）'!BC:BC)</f>
        <v>0</v>
      </c>
      <c r="BD26" s="256" cm="1">
        <f t="array" aca="1" ref="BD26" ca="1">_xlfn.XLOOKUP($A26&amp;$B26,'[1]产值及收款计划（2026）'!$A:$A&amp;'[1]产值及收款计划（2026）'!$B:$B,'[1]产值及收款计划（2026）'!BD:BD)</f>
        <v>0</v>
      </c>
      <c r="BE26" s="256" cm="1">
        <f t="array" aca="1" ref="BE26" ca="1">_xlfn.XLOOKUP($A26&amp;$B26,'[1]产值及收款计划（2026）'!$A:$A&amp;'[1]产值及收款计划（2026）'!$B:$B,'[1]产值及收款计划（2026）'!BE:BE)</f>
        <v>0</v>
      </c>
      <c r="BF26" s="256" cm="1">
        <f t="array" aca="1" ref="BF26" ca="1">_xlfn.XLOOKUP($A26&amp;$B26,'[1]产值及收款计划（2026）'!$A:$A&amp;'[1]产值及收款计划（2026）'!$B:$B,'[1]产值及收款计划（2026）'!BF:BF)</f>
        <v>0</v>
      </c>
      <c r="BG26" s="256" cm="1">
        <f t="array" aca="1" ref="BG26" ca="1">_xlfn.XLOOKUP($A26&amp;$B26,'[1]产值及收款计划（2026）'!$A:$A&amp;'[1]产值及收款计划（2026）'!$B:$B,'[1]产值及收款计划（2026）'!BG:BG)</f>
        <v>0</v>
      </c>
      <c r="BH26" s="256" cm="1">
        <f t="array" aca="1" ref="BH26" ca="1">_xlfn.XLOOKUP($A26&amp;$B26,'[1]产值及收款计划（2026）'!$A:$A&amp;'[1]产值及收款计划（2026）'!$B:$B,'[1]产值及收款计划（2026）'!BH:BH)</f>
        <v>0</v>
      </c>
      <c r="BI26" s="256" cm="1">
        <f t="array" aca="1" ref="BI26" ca="1">_xlfn.XLOOKUP($A26&amp;$B26,'[1]产值及收款计划（2026）'!$A:$A&amp;'[1]产值及收款计划（2026）'!$B:$B,'[1]产值及收款计划（2026）'!BI:BI)</f>
        <v>0</v>
      </c>
      <c r="BJ26" s="256" cm="1">
        <f t="array" aca="1" ref="BJ26" ca="1">_xlfn.XLOOKUP($A26&amp;$B26,'[1]产值及收款计划（2026）'!$A:$A&amp;'[1]产值及收款计划（2026）'!$B:$B,'[1]产值及收款计划（2026）'!BJ:BJ)</f>
        <v>0</v>
      </c>
      <c r="BK26" s="256" cm="1">
        <f t="array" aca="1" ref="BK26" ca="1">_xlfn.XLOOKUP($A26&amp;$B26,'[1]产值及收款计划（2026）'!$A:$A&amp;'[1]产值及收款计划（2026）'!$B:$B,'[1]产值及收款计划（2026）'!BK:BK)</f>
        <v>0</v>
      </c>
      <c r="BL26" s="256" cm="1">
        <f t="array" aca="1" ref="BL26" ca="1">_xlfn.XLOOKUP($A26&amp;$B26,'[1]产值及收款计划（2026）'!$A:$A&amp;'[1]产值及收款计划（2026）'!$B:$B,'[1]产值及收款计划（2026）'!BL:BL)</f>
        <v>0</v>
      </c>
      <c r="BM26" s="256"/>
      <c r="BN26" s="256"/>
      <c r="BO26" s="256"/>
      <c r="BP26" s="256"/>
      <c r="BQ26" s="255" cm="1">
        <f t="array" aca="1" ref="BQ26" ca="1">_xlfn.XLOOKUP($A26&amp;$B26,'[1]产值及收款计划（2026）'!$A:$A&amp;'[1]产值及收款计划（2026）'!$B:$B,'[1]产值及收款计划（2026）'!BQ:BQ)</f>
        <v>0</v>
      </c>
      <c r="BR26" s="256" cm="1">
        <f t="array" aca="1" ref="BR26" ca="1">_xlfn.XLOOKUP($A26&amp;$B26,'[1]产值及收款计划（2026）'!$A:$A&amp;'[1]产值及收款计划（2026）'!$B:$B,'[1]产值及收款计划（2026）'!BR:BR)</f>
        <v>0</v>
      </c>
      <c r="CA26" s="256" cm="1">
        <f t="array" aca="1" ref="CA26" ca="1">_xlfn.XLOOKUP($A26&amp;$B26,'[1]产值及收款计划（2026）'!$A:$A&amp;'[1]产值及收款计划（2026）'!$B:$B,'[1]产值及收款计划（2026）'!CA:CA)</f>
        <v>0</v>
      </c>
      <c r="CB26" s="256" cm="1">
        <f t="array" aca="1" ref="CB26" ca="1">_xlfn.XLOOKUP($A26&amp;$B26,'[1]产值及收款计划（2026）'!$A:$A&amp;'[1]产值及收款计划（2026）'!$B:$B,'[1]产值及收款计划（2026）'!CB:CB)</f>
        <v>0</v>
      </c>
      <c r="CC26" s="256" cm="1">
        <f t="array" aca="1" ref="CC26" ca="1">_xlfn.XLOOKUP($A26&amp;$B26,'[1]产值及收款计划（2026）'!$A:$A&amp;'[1]产值及收款计划（2026）'!$B:$B,'[1]产值及收款计划（2026）'!CC:CC)</f>
        <v>0</v>
      </c>
      <c r="CD26" s="256" cm="1">
        <f t="array" aca="1" ref="CD26" ca="1">_xlfn.XLOOKUP($A26&amp;$B26,'[1]产值及收款计划（2026）'!$A:$A&amp;'[1]产值及收款计划（2026）'!$B:$B,'[1]产值及收款计划（2026）'!CD:CD)</f>
        <v>0</v>
      </c>
      <c r="CE26" s="256" cm="1">
        <f t="array" aca="1" ref="CE26" ca="1">_xlfn.XLOOKUP($A26&amp;$B26,'[1]产值及收款计划（2026）'!$A:$A&amp;'[1]产值及收款计划（2026）'!$B:$B,'[1]产值及收款计划（2026）'!CE:CE)</f>
        <v>0</v>
      </c>
      <c r="CF26" s="256" cm="1">
        <f t="array" aca="1" ref="CF26" ca="1">_xlfn.XLOOKUP($A26&amp;$B26,'[1]产值及收款计划（2026）'!$A:$A&amp;'[1]产值及收款计划（2026）'!$B:$B,'[1]产值及收款计划（2026）'!CF:CF)</f>
        <v>0</v>
      </c>
      <c r="CG26" s="256" cm="1">
        <f t="array" aca="1" ref="CG26" ca="1">_xlfn.XLOOKUP($A26&amp;$B26,'[1]产值及收款计划（2026）'!$A:$A&amp;'[1]产值及收款计划（2026）'!$B:$B,'[1]产值及收款计划（2026）'!CG:CG)</f>
        <v>0</v>
      </c>
      <c r="CH26" s="256" cm="1">
        <f t="array" aca="1" ref="CH26" ca="1">_xlfn.XLOOKUP($A26&amp;$B26,'[1]产值及收款计划（2026）'!$A:$A&amp;'[1]产值及收款计划（2026）'!$B:$B,'[1]产值及收款计划（2026）'!CH:CH)</f>
        <v>0</v>
      </c>
      <c r="CI26" s="256" cm="1">
        <f t="array" aca="1" ref="CI26" ca="1">_xlfn.XLOOKUP($A26&amp;$B26,'[1]产值及收款计划（2026）'!$A:$A&amp;'[1]产值及收款计划（2026）'!$B:$B,'[1]产值及收款计划（2026）'!CI:CI)</f>
        <v>0</v>
      </c>
      <c r="CJ26" s="256" cm="1">
        <f t="array" aca="1" ref="CJ26" ca="1">_xlfn.XLOOKUP($A26&amp;$B26,'[1]产值及收款计划（2026）'!$A:$A&amp;'[1]产值及收款计划（2026）'!$B:$B,'[1]产值及收款计划（2026）'!CJ:CJ)</f>
        <v>0</v>
      </c>
      <c r="CK26" s="256" cm="1">
        <f t="array" aca="1" ref="CK26" ca="1">_xlfn.XLOOKUP($A26&amp;$B26,'[1]产值及收款计划（2026）'!$A:$A&amp;'[1]产值及收款计划（2026）'!$B:$B,'[1]产值及收款计划（2026）'!CK:CK)</f>
        <v>0</v>
      </c>
      <c r="CL26" s="256" cm="1">
        <f t="array" aca="1" ref="CL26" ca="1">_xlfn.XLOOKUP($A26&amp;$B26,'[1]产值及收款计划（2026）'!$A:$A&amp;'[1]产值及收款计划（2026）'!$B:$B,'[1]产值及收款计划（2026）'!CL:CL)</f>
        <v>0</v>
      </c>
      <c r="DA26" s="256" cm="1">
        <f t="array" aca="1" ref="DA26" ca="1">_xlfn.XLOOKUP($A26&amp;$B26,'[1]产值及收款计划（2026）'!$A:$A&amp;'[1]产值及收款计划（2026）'!$B:$B,'[1]产值及收款计划（2026）'!DA:DA)</f>
        <v>0</v>
      </c>
      <c r="DB26" s="256" cm="1">
        <f t="array" aca="1" ref="DB26" ca="1">_xlfn.XLOOKUP($A26&amp;$B26,'[1]产值及收款计划（2026）'!$A:$A&amp;'[1]产值及收款计划（2026）'!$B:$B,'[1]产值及收款计划（2026）'!DB:DB)</f>
        <v>0</v>
      </c>
      <c r="DC26" s="256" cm="1">
        <f t="array" aca="1" ref="DC26" ca="1">_xlfn.XLOOKUP($A26&amp;$B26,'[1]产值及收款计划（2026）'!$A:$A&amp;'[1]产值及收款计划（2026）'!$B:$B,'[1]产值及收款计划（2026）'!DC:DC)</f>
        <v>0</v>
      </c>
      <c r="DD26" s="256" cm="1">
        <f t="array" aca="1" ref="DD26" ca="1">_xlfn.XLOOKUP($A26&amp;$B26,'[1]产值及收款计划（2026）'!$A:$A&amp;'[1]产值及收款计划（2026）'!$B:$B,'[1]产值及收款计划（2026）'!DD:DD)</f>
        <v>0</v>
      </c>
      <c r="DE26" s="256" cm="1">
        <f t="array" aca="1" ref="DE26" ca="1">_xlfn.XLOOKUP($A26&amp;$B26,'[1]产值及收款计划（2026）'!$A:$A&amp;'[1]产值及收款计划（2026）'!$B:$B,'[1]产值及收款计划（2026）'!DE:DE)</f>
        <v>0</v>
      </c>
      <c r="DF26" s="256" cm="1">
        <f t="array" aca="1" ref="DF26" ca="1">_xlfn.XLOOKUP($A26&amp;$B26,'[1]产值及收款计划（2026）'!$A:$A&amp;'[1]产值及收款计划（2026）'!$B:$B,'[1]产值及收款计划（2026）'!DF:DF)</f>
        <v>0</v>
      </c>
      <c r="DG26" s="256" cm="1">
        <f t="array" aca="1" ref="DG26" ca="1">_xlfn.XLOOKUP($A26&amp;$B26,'[1]产值及收款计划（2026）'!$A:$A&amp;'[1]产值及收款计划（2026）'!$B:$B,'[1]产值及收款计划（2026）'!DG:DG)</f>
        <v>0</v>
      </c>
      <c r="DH26" s="256" cm="1">
        <f t="array" aca="1" ref="DH26" ca="1">_xlfn.XLOOKUP($A26&amp;$B26,'[1]产值及收款计划（2026）'!$A:$A&amp;'[1]产值及收款计划（2026）'!$B:$B,'[1]产值及收款计划（2026）'!DH:DH)</f>
        <v>0</v>
      </c>
      <c r="DI26" s="256" cm="1">
        <f t="array" aca="1" ref="DI26" ca="1">_xlfn.XLOOKUP($A26&amp;$B26,'[1]产值及收款计划（2026）'!$A:$A&amp;'[1]产值及收款计划（2026）'!$B:$B,'[1]产值及收款计划（2026）'!DI:DI)</f>
        <v>0</v>
      </c>
      <c r="DJ26" s="256" cm="1">
        <f t="array" aca="1" ref="DJ26" ca="1">_xlfn.XLOOKUP($A26&amp;$B26,'[1]产值及收款计划（2026）'!$A:$A&amp;'[1]产值及收款计划（2026）'!$B:$B,'[1]产值及收款计划（2026）'!DJ:DJ)</f>
        <v>0</v>
      </c>
      <c r="DK26" s="256" cm="1">
        <f t="array" aca="1" ref="DK26" ca="1">_xlfn.XLOOKUP($A26&amp;$B26,'[1]产值及收款计划（2026）'!$A:$A&amp;'[1]产值及收款计划（2026）'!$B:$B,'[1]产值及收款计划（2026）'!DK:DK)</f>
        <v>0</v>
      </c>
      <c r="DL26" s="256" cm="1">
        <f t="array" aca="1" ref="DL26" ca="1">_xlfn.XLOOKUP($A26&amp;$B26,'[1]产值及收款计划（2026）'!$A:$A&amp;'[1]产值及收款计划（2026）'!$B:$B,'[1]产值及收款计划（2026）'!DL:DL)</f>
        <v>0</v>
      </c>
      <c r="DM26" s="264"/>
      <c r="DN26" s="250"/>
    </row>
    <row r="27" spans="1:118" ht="20.25" x14ac:dyDescent="0.15">
      <c r="A27" s="254">
        <f t="shared" ca="1" si="8"/>
        <v>23</v>
      </c>
      <c r="B27" s="254" t="s">
        <v>25</v>
      </c>
      <c r="C27" s="255" t="str" cm="1">
        <f t="array" aca="1" ref="C27" ca="1">_xlfn.XLOOKUP($A27&amp;$B27,'[1]产值及收款计划（2026）'!$A:$A&amp;'[1]产值及收款计划（2026）'!$B:$B,'[1]产值及收款计划（2026）'!C:C)</f>
        <v>ZHT2021051000043</v>
      </c>
      <c r="D27" s="255" t="str" cm="1">
        <f t="array" aca="1" ref="D27" ca="1">_xlfn.XLOOKUP($A27&amp;$B27,'[1]产值及收款计划（2026）'!$A:$A&amp;'[1]产值及收款计划（2026）'!$B:$B,'[1]产值及收款计划（2026）'!D:D)</f>
        <v>南湖区老（旧）住宅区改造提升专项工程（二期）第一批次（文昌片区，西丽片区，菜花泾片区，月河片区） 之智慧化工程</v>
      </c>
      <c r="E27" s="256" cm="1">
        <f t="array" aca="1" ref="E27" ca="1">_xlfn.XLOOKUP($A27&amp;$B27,'[1]产值及收款计划（2026）'!$A:$A&amp;'[1]产值及收款计划（2026）'!$B:$B,'[1]产值及收款计划（2026）'!E:E)</f>
        <v>991.52589999999998</v>
      </c>
      <c r="F27" s="256" cm="1">
        <f t="array" aca="1" ref="F27" ca="1">_xlfn.XLOOKUP($A27&amp;$B27,'[1]产值及收款计划（2026）'!$A:$A&amp;'[1]产值及收款计划（2026）'!$B:$B,'[1]产值及收款计划（2026）'!F:F)</f>
        <v>991.52589999999998</v>
      </c>
      <c r="G27" s="256" cm="1">
        <f t="array" aca="1" ref="G27" ca="1">_xlfn.XLOOKUP($A27&amp;$B27,'[1]产值及收款计划（2026）'!$A:$A&amp;'[1]产值及收款计划（2026）'!$B:$B,'[1]产值及收款计划（2026）'!G:G)</f>
        <v>0</v>
      </c>
      <c r="H27" s="256" cm="1">
        <f t="array" aca="1" ref="H27" ca="1">_xlfn.XLOOKUP($A27&amp;$B27,'[1]产值及收款计划（2026）'!$A:$A&amp;'[1]产值及收款计划（2026）'!$B:$B,'[1]产值及收款计划（2026）'!H:H)</f>
        <v>99.152590000000004</v>
      </c>
      <c r="I27" s="257" cm="1">
        <f t="array" aca="1" ref="I27" ca="1">_xlfn.XLOOKUP($A27&amp;$B27,'[1]产值及收款计划（2026）'!$A:$A&amp;'[1]产值及收款计划（2026）'!$B:$B,'[1]产值及收款计划（2026）'!I:I)</f>
        <v>0.1</v>
      </c>
      <c r="J27" s="258" cm="1">
        <f t="array" aca="1" ref="J27" ca="1">_xlfn.XLOOKUP($A27&amp;$B27,'[1]产值及收款计划（2026）'!$A:$A&amp;'[1]产值及收款计划（2026）'!$B:$B,'[1]产值及收款计划（2026）'!J:J)</f>
        <v>0.09</v>
      </c>
      <c r="K27" s="256" cm="1">
        <f t="array" aca="1" ref="K27" ca="1">_xlfn.XLOOKUP($A27&amp;$B27,'[1]产值及收款计划（2026）'!$A:$A&amp;'[1]产值及收款计划（2026）'!$B:$B,'[1]产值及收款计划（2026）'!K:K)</f>
        <v>0</v>
      </c>
      <c r="L27" s="256" cm="1">
        <f t="array" aca="1" ref="L27" ca="1">_xlfn.XLOOKUP($A27&amp;$B27,'[1]产值及收款计划（2026）'!$A:$A&amp;'[1]产值及收款计划（2026）'!$B:$B,'[1]产值及收款计划（2026）'!L:L)</f>
        <v>0</v>
      </c>
      <c r="M27" s="256" t="str" cm="1">
        <f t="array" aca="1" ref="M27" ca="1">_xlfn.XLOOKUP($A27&amp;$B27,'[1]产值及收款计划（2026）'!$A:$A&amp;'[1]产值及收款计划（2026）'!$B:$B,'[1]产值及收款计划（2026）'!M:M)</f>
        <v>主导</v>
      </c>
      <c r="N27" s="256" t="str" cm="1">
        <f t="array" aca="1" ref="N27" ca="1">_xlfn.XLOOKUP($A27&amp;$B27,'[1]产值及收款计划（2026）'!$A:$A&amp;'[1]产值及收款计划（2026）'!$B:$B,'[1]产值及收款计划（2026）'!N:N)</f>
        <v>孔祥平团队</v>
      </c>
      <c r="O27" s="256" t="str" cm="1">
        <f t="array" aca="1" ref="O27" ca="1">_xlfn.XLOOKUP($A27&amp;$B27,'[1]产值及收款计划（2026）'!$A:$A&amp;'[1]产值及收款计划（2026）'!$B:$B,'[1]产值及收款计划（2026）'!O:O)</f>
        <v>卜宝翔</v>
      </c>
      <c r="P27" s="255" t="str" cm="1">
        <f t="array" aca="1" ref="P27" ca="1">_xlfn.XLOOKUP($A27&amp;$B27,'[1]产值及收款计划（2026）'!$A:$A&amp;'[1]产值及收款计划（2026）'!$B:$B,'[1]产值及收款计划（2026）'!P:P)</f>
        <v>过往已完结</v>
      </c>
      <c r="Q27" s="256" cm="1">
        <f t="array" aca="1" ref="Q27" ca="1">_xlfn.XLOOKUP($A27&amp;$B27,'[1]产值及收款计划（2026）'!$A:$A&amp;'[1]产值及收款计划（2026）'!$B:$B,'[1]产值及收款计划（2026）'!Q:Q)</f>
        <v>0</v>
      </c>
      <c r="R27" s="256" cm="1">
        <f t="array" aca="1" ref="R27" ca="1">_xlfn.XLOOKUP($A27&amp;$B27,'[1]产值及收款计划（2026）'!$A:$A&amp;'[1]产值及收款计划（2026）'!$B:$B,'[1]产值及收款计划（2026）'!R:R)</f>
        <v>0</v>
      </c>
      <c r="S27" s="256" cm="1">
        <f t="array" aca="1" ref="S27" ca="1">_xlfn.XLOOKUP($A27&amp;$B27,'[1]产值及收款计划（2026）'!$A:$A&amp;'[1]产值及收款计划（2026）'!$B:$B,'[1]产值及收款计划（2026）'!S:S)</f>
        <v>0</v>
      </c>
      <c r="T27" s="256" cm="1">
        <f t="array" aca="1" ref="T27" ca="1">_xlfn.XLOOKUP($A27&amp;$B27,'[1]产值及收款计划（2026）'!$A:$A&amp;'[1]产值及收款计划（2026）'!$B:$B,'[1]产值及收款计划（2026）'!T:T)</f>
        <v>991.52589999999998</v>
      </c>
      <c r="U27" s="256" cm="1">
        <f t="array" aca="1" ref="U27" ca="1">_xlfn.XLOOKUP($A27&amp;$B27,'[1]产值及收款计划（2026）'!$A:$A&amp;'[1]产值及收款计划（2026）'!$B:$B,'[1]产值及收款计划（2026）'!U:U)</f>
        <v>0</v>
      </c>
      <c r="V27" s="256" cm="1">
        <f t="array" aca="1" ref="V27" ca="1">_xlfn.XLOOKUP($A27&amp;$B27,'[1]产值及收款计划（2026）'!$A:$A&amp;'[1]产值及收款计划（2026）'!$B:$B,'[1]产值及收款计划（2026）'!V:V)</f>
        <v>0</v>
      </c>
      <c r="W27" s="256" cm="1">
        <f t="array" aca="1" ref="W27" ca="1">_xlfn.XLOOKUP($A27&amp;$B27,'[1]产值及收款计划（2026）'!$A:$A&amp;'[1]产值及收款计划（2026）'!$B:$B,'[1]产值及收款计划（2026）'!W:W)</f>
        <v>0</v>
      </c>
      <c r="X27" s="256" cm="1">
        <f t="array" aca="1" ref="X27" ca="1">_xlfn.XLOOKUP($A27&amp;$B27,'[1]产值及收款计划（2026）'!$A:$A&amp;'[1]产值及收款计划（2026）'!$B:$B,'[1]产值及收款计划（2026）'!X:X)</f>
        <v>0</v>
      </c>
      <c r="Y27" s="256" cm="1">
        <f t="array" aca="1" ref="Y27" ca="1">_xlfn.XLOOKUP($A27&amp;$B27,'[1]产值及收款计划（2026）'!$A:$A&amp;'[1]产值及收款计划（2026）'!$B:$B,'[1]产值及收款计划（2026）'!Y:Y)</f>
        <v>0</v>
      </c>
      <c r="Z27" s="256" cm="1">
        <f t="array" aca="1" ref="Z27" ca="1">_xlfn.XLOOKUP($A27&amp;$B27,'[1]产值及收款计划（2026）'!$A:$A&amp;'[1]产值及收款计划（2026）'!$B:$B,'[1]产值及收款计划（2026）'!Z:Z)</f>
        <v>0</v>
      </c>
      <c r="AA27" s="256" cm="1">
        <f t="array" aca="1" ref="AA27" ca="1">_xlfn.XLOOKUP($A27&amp;$B27,'[1]产值及收款计划（2026）'!$A:$A&amp;'[1]产值及收款计划（2026）'!$B:$B,'[1]产值及收款计划（2026）'!AA:AA)</f>
        <v>0</v>
      </c>
      <c r="AB27" s="256" cm="1">
        <f t="array" aca="1" ref="AB27" ca="1">_xlfn.XLOOKUP($A27&amp;$B27,'[1]产值及收款计划（2026）'!$A:$A&amp;'[1]产值及收款计划（2026）'!$B:$B,'[1]产值及收款计划（2026）'!AB:AB)</f>
        <v>0</v>
      </c>
      <c r="AC27" s="256" cm="1">
        <f t="array" aca="1" ref="AC27" ca="1">_xlfn.XLOOKUP($A27&amp;$B27,'[1]产值及收款计划（2026）'!$A:$A&amp;'[1]产值及收款计划（2026）'!$B:$B,'[1]产值及收款计划（2026）'!AC:AC)</f>
        <v>0</v>
      </c>
      <c r="AD27" s="256" cm="1">
        <f t="array" aca="1" ref="AD27" ca="1">_xlfn.XLOOKUP($A27&amp;$B27,'[1]产值及收款计划（2026）'!$A:$A&amp;'[1]产值及收款计划（2026）'!$B:$B,'[1]产值及收款计划（2026）'!AD:AD)</f>
        <v>0</v>
      </c>
      <c r="AE27" s="256" cm="1">
        <f t="array" aca="1" ref="AE27" ca="1">_xlfn.XLOOKUP($A27&amp;$B27,'[1]产值及收款计划（2026）'!$A:$A&amp;'[1]产值及收款计划（2026）'!$B:$B,'[1]产值及收款计划（2026）'!AE:AE)</f>
        <v>0</v>
      </c>
      <c r="AF27" s="256" cm="1">
        <f t="array" aca="1" ref="AF27" ca="1">_xlfn.XLOOKUP($A27&amp;$B27,'[1]产值及收款计划（2026）'!$A:$A&amp;'[1]产值及收款计划（2026）'!$B:$B,'[1]产值及收款计划（2026）'!AF:AF)</f>
        <v>0</v>
      </c>
      <c r="AG27" s="256" cm="1">
        <f t="array" aca="1" ref="AG27" ca="1">_xlfn.XLOOKUP($A27&amp;$B27,'[1]产值及收款计划（2026）'!$A:$A&amp;'[1]产值及收款计划（2026）'!$B:$B,'[1]产值及收款计划（2026）'!AG:AG)</f>
        <v>0</v>
      </c>
      <c r="AH27" s="256" cm="1">
        <f t="array" aca="1" ref="AH27" ca="1">_xlfn.XLOOKUP($A27&amp;$B27,'[1]产值及收款计划（2026）'!$A:$A&amp;'[1]产值及收款计划（2026）'!$B:$B,'[1]产值及收款计划（2026）'!AH:AH)</f>
        <v>0</v>
      </c>
      <c r="AI27" s="256" cm="1">
        <f t="array" aca="1" ref="AI27" ca="1">_xlfn.XLOOKUP($A27&amp;$B27,'[1]产值及收款计划（2026）'!$A:$A&amp;'[1]产值及收款计划（2026）'!$B:$B,'[1]产值及收款计划（2026）'!AI:AI)</f>
        <v>0</v>
      </c>
      <c r="AJ27" s="256" cm="1">
        <f t="array" aca="1" ref="AJ27" ca="1">_xlfn.XLOOKUP($A27&amp;$B27,'[1]产值及收款计划（2026）'!$A:$A&amp;'[1]产值及收款计划（2026）'!$B:$B,'[1]产值及收款计划（2026）'!AJ:AJ)</f>
        <v>0</v>
      </c>
      <c r="AK27" s="256" cm="1">
        <f t="array" aca="1" ref="AK27" ca="1">_xlfn.XLOOKUP($A27&amp;$B27,'[1]产值及收款计划（2026）'!$A:$A&amp;'[1]产值及收款计划（2026）'!$B:$B,'[1]产值及收款计划（2026）'!AK:AK)</f>
        <v>0</v>
      </c>
      <c r="AL27" s="256" cm="1">
        <f t="array" aca="1" ref="AL27" ca="1">_xlfn.XLOOKUP($A27&amp;$B27,'[1]产值及收款计划（2026）'!$A:$A&amp;'[1]产值及收款计划（2026）'!$B:$B,'[1]产值及收款计划（2026）'!AL:AL)</f>
        <v>0</v>
      </c>
      <c r="AM27" s="263" t="e" cm="1">
        <f t="array" aca="1" ref="AM27" ca="1">_xlfn.LET(_xlpm.勾选月份状态数组,TRANSPOSE('PPT(12-15页）-TOP10'!$A$3:$A$14),_xlpm.选择数据区,IF('PPT(12-15页）-TOP10'!$E$3="收款",$BA27:$BL27,$AA27:$AL27),SUM(_xlfn._xlws.FILTER(_xlpm.选择数据区,_xlpm.勾选月份状态数组,"")))</f>
        <v>#NAME?</v>
      </c>
      <c r="AN27" s="256" t="e" cm="1">
        <f t="array" aca="1" ref="AN27" ca="1">_xlfn.LET(_xlpm.勾选月份状态数组,TRANSPOSE('PPT(12-15页）-TOP10'!$A$3:$A$14),_xlpm.选择数据区,IF('PPT(12-15页）-TOP10'!$E$3="收款",$DA27:$DL27,$CA27:$CL27),SUM(_xlfn._xlws.FILTER(_xlpm.选择数据区,_xlpm.勾选月份状态数组,"")))</f>
        <v>#NAME?</v>
      </c>
      <c r="AO27" s="256">
        <f ca="1">SUM(CA27:CC27)+SUM(AD27:AL27)</f>
        <v>0</v>
      </c>
      <c r="AP27" s="256"/>
      <c r="AQ27" s="256"/>
      <c r="AR27" s="256"/>
      <c r="AS27" s="256" cm="1">
        <f t="array" aca="1" ref="AS27" ca="1">_xlfn.XLOOKUP($A27&amp;$B27,'[1]产值及收款计划（2026）'!$A:$A&amp;'[1]产值及收款计划（2026）'!$B:$B,'[1]产值及收款计划（2026）'!AS:AS)</f>
        <v>0</v>
      </c>
      <c r="AT27" s="256" cm="1">
        <f t="array" aca="1" ref="AT27" ca="1">_xlfn.XLOOKUP($A27&amp;$B27,'[1]产值及收款计划（2026）'!$A:$A&amp;'[1]产值及收款计划（2026）'!$B:$B,'[1]产值及收款计划（2026）'!AT:AT)</f>
        <v>0</v>
      </c>
      <c r="AU27" s="256" cm="1">
        <f t="array" aca="1" ref="AU27" ca="1">_xlfn.XLOOKUP($A27&amp;$B27,'[1]产值及收款计划（2026）'!$A:$A&amp;'[1]产值及收款计划（2026）'!$B:$B,'[1]产值及收款计划（2026）'!AU:AU)</f>
        <v>0</v>
      </c>
      <c r="AV27" s="256" cm="1">
        <f t="array" aca="1" ref="AV27" ca="1">_xlfn.XLOOKUP($A27&amp;$B27,'[1]产值及收款计划（2026）'!$A:$A&amp;'[1]产值及收款计划（2026）'!$B:$B,'[1]产值及收款计划（2026）'!AV:AV)</f>
        <v>0</v>
      </c>
      <c r="AW27" s="256" cm="1">
        <f t="array" aca="1" ref="AW27" ca="1">_xlfn.XLOOKUP($A27&amp;$B27,'[1]产值及收款计划（2026）'!$A:$A&amp;'[1]产值及收款计划（2026）'!$B:$B,'[1]产值及收款计划（2026）'!AW:AW)</f>
        <v>866.74770000000001</v>
      </c>
      <c r="AX27" s="256" cm="1">
        <f t="array" aca="1" ref="AX27" ca="1">_xlfn.XLOOKUP($A27&amp;$B27,'[1]产值及收款计划（2026）'!$A:$A&amp;'[1]产值及收款计划（2026）'!$B:$B,'[1]产值及收款计划（2026）'!AX:AX)</f>
        <v>0</v>
      </c>
      <c r="AY27" s="256" cm="1">
        <f t="array" aca="1" ref="AY27" ca="1">_xlfn.XLOOKUP($A27&amp;$B27,'[1]产值及收款计划（2026）'!$A:$A&amp;'[1]产值及收款计划（2026）'!$B:$B,'[1]产值及收款计划（2026）'!AY:AY)</f>
        <v>124.7782</v>
      </c>
      <c r="AZ27" s="256" cm="1">
        <f t="array" aca="1" ref="AZ27" ca="1">_xlfn.XLOOKUP($A27&amp;$B27,'[1]产值及收款计划（2026）'!$A:$A&amp;'[1]产值及收款计划（2026）'!$B:$B,'[1]产值及收款计划（2026）'!AZ:AZ)</f>
        <v>124.7782</v>
      </c>
      <c r="BA27" s="256" cm="1">
        <f t="array" aca="1" ref="BA27" ca="1">_xlfn.XLOOKUP($A27&amp;$B27,'[1]产值及收款计划（2026）'!$A:$A&amp;'[1]产值及收款计划（2026）'!$B:$B,'[1]产值及收款计划（2026）'!BA:BA)</f>
        <v>0</v>
      </c>
      <c r="BB27" s="256" cm="1">
        <f t="array" aca="1" ref="BB27" ca="1">_xlfn.XLOOKUP($A27&amp;$B27,'[1]产值及收款计划（2026）'!$A:$A&amp;'[1]产值及收款计划（2026）'!$B:$B,'[1]产值及收款计划（2026）'!BB:BB)</f>
        <v>0</v>
      </c>
      <c r="BC27" s="256" cm="1">
        <f t="array" aca="1" ref="BC27" ca="1">_xlfn.XLOOKUP($A27&amp;$B27,'[1]产值及收款计划（2026）'!$A:$A&amp;'[1]产值及收款计划（2026）'!$B:$B,'[1]产值及收款计划（2026）'!BC:BC)</f>
        <v>0</v>
      </c>
      <c r="BD27" s="256" cm="1">
        <f t="array" aca="1" ref="BD27" ca="1">_xlfn.XLOOKUP($A27&amp;$B27,'[1]产值及收款计划（2026）'!$A:$A&amp;'[1]产值及收款计划（2026）'!$B:$B,'[1]产值及收款计划（2026）'!BD:BD)</f>
        <v>0</v>
      </c>
      <c r="BE27" s="256" cm="1">
        <f t="array" aca="1" ref="BE27" ca="1">_xlfn.XLOOKUP($A27&amp;$B27,'[1]产值及收款计划（2026）'!$A:$A&amp;'[1]产值及收款计划（2026）'!$B:$B,'[1]产值及收款计划（2026）'!BE:BE)</f>
        <v>0</v>
      </c>
      <c r="BF27" s="256" cm="1">
        <f t="array" aca="1" ref="BF27" ca="1">_xlfn.XLOOKUP($A27&amp;$B27,'[1]产值及收款计划（2026）'!$A:$A&amp;'[1]产值及收款计划（2026）'!$B:$B,'[1]产值及收款计划（2026）'!BF:BF)</f>
        <v>0</v>
      </c>
      <c r="BG27" s="256" cm="1">
        <f t="array" aca="1" ref="BG27" ca="1">_xlfn.XLOOKUP($A27&amp;$B27,'[1]产值及收款计划（2026）'!$A:$A&amp;'[1]产值及收款计划（2026）'!$B:$B,'[1]产值及收款计划（2026）'!BG:BG)</f>
        <v>0</v>
      </c>
      <c r="BH27" s="256" cm="1">
        <f t="array" aca="1" ref="BH27" ca="1">_xlfn.XLOOKUP($A27&amp;$B27,'[1]产值及收款计划（2026）'!$A:$A&amp;'[1]产值及收款计划（2026）'!$B:$B,'[1]产值及收款计划（2026）'!BH:BH)</f>
        <v>0</v>
      </c>
      <c r="BI27" s="256" cm="1">
        <f t="array" aca="1" ref="BI27" ca="1">_xlfn.XLOOKUP($A27&amp;$B27,'[1]产值及收款计划（2026）'!$A:$A&amp;'[1]产值及收款计划（2026）'!$B:$B,'[1]产值及收款计划（2026）'!BI:BI)</f>
        <v>0</v>
      </c>
      <c r="BJ27" s="256" cm="1">
        <f t="array" aca="1" ref="BJ27" ca="1">_xlfn.XLOOKUP($A27&amp;$B27,'[1]产值及收款计划（2026）'!$A:$A&amp;'[1]产值及收款计划（2026）'!$B:$B,'[1]产值及收款计划（2026）'!BJ:BJ)</f>
        <v>0</v>
      </c>
      <c r="BK27" s="256" cm="1">
        <f t="array" aca="1" ref="BK27" ca="1">_xlfn.XLOOKUP($A27&amp;$B27,'[1]产值及收款计划（2026）'!$A:$A&amp;'[1]产值及收款计划（2026）'!$B:$B,'[1]产值及收款计划（2026）'!BK:BK)</f>
        <v>0</v>
      </c>
      <c r="BL27" s="256" cm="1">
        <f t="array" aca="1" ref="BL27" ca="1">_xlfn.XLOOKUP($A27&amp;$B27,'[1]产值及收款计划（2026）'!$A:$A&amp;'[1]产值及收款计划（2026）'!$B:$B,'[1]产值及收款计划（2026）'!BL:BL)</f>
        <v>0</v>
      </c>
      <c r="BM27" s="256"/>
      <c r="BN27" s="256"/>
      <c r="BO27" s="256"/>
      <c r="BP27" s="256"/>
      <c r="BQ27" s="255" cm="1">
        <f t="array" aca="1" ref="BQ27" ca="1">_xlfn.XLOOKUP($A27&amp;$B27,'[1]产值及收款计划（2026）'!$A:$A&amp;'[1]产值及收款计划（2026）'!$B:$B,'[1]产值及收款计划（2026）'!BQ:BQ)</f>
        <v>0</v>
      </c>
      <c r="BR27" s="256" cm="1">
        <f t="array" aca="1" ref="BR27" ca="1">_xlfn.XLOOKUP($A27&amp;$B27,'[1]产值及收款计划（2026）'!$A:$A&amp;'[1]产值及收款计划（2026）'!$B:$B,'[1]产值及收款计划（2026）'!BR:BR)</f>
        <v>0</v>
      </c>
      <c r="CA27" s="256" cm="1">
        <f t="array" aca="1" ref="CA27" ca="1">_xlfn.XLOOKUP($A27&amp;$B27,'[1]产值及收款计划（2026）'!$A:$A&amp;'[1]产值及收款计划（2026）'!$B:$B,'[1]产值及收款计划（2026）'!CA:CA)</f>
        <v>0</v>
      </c>
      <c r="CB27" s="256" cm="1">
        <f t="array" aca="1" ref="CB27" ca="1">_xlfn.XLOOKUP($A27&amp;$B27,'[1]产值及收款计划（2026）'!$A:$A&amp;'[1]产值及收款计划（2026）'!$B:$B,'[1]产值及收款计划（2026）'!CB:CB)</f>
        <v>0</v>
      </c>
      <c r="CC27" s="256" cm="1">
        <f t="array" aca="1" ref="CC27" ca="1">_xlfn.XLOOKUP($A27&amp;$B27,'[1]产值及收款计划（2026）'!$A:$A&amp;'[1]产值及收款计划（2026）'!$B:$B,'[1]产值及收款计划（2026）'!CC:CC)</f>
        <v>0</v>
      </c>
      <c r="CD27" s="256" cm="1">
        <f t="array" aca="1" ref="CD27" ca="1">_xlfn.XLOOKUP($A27&amp;$B27,'[1]产值及收款计划（2026）'!$A:$A&amp;'[1]产值及收款计划（2026）'!$B:$B,'[1]产值及收款计划（2026）'!CD:CD)</f>
        <v>0</v>
      </c>
      <c r="CE27" s="256" cm="1">
        <f t="array" aca="1" ref="CE27" ca="1">_xlfn.XLOOKUP($A27&amp;$B27,'[1]产值及收款计划（2026）'!$A:$A&amp;'[1]产值及收款计划（2026）'!$B:$B,'[1]产值及收款计划（2026）'!CE:CE)</f>
        <v>0</v>
      </c>
      <c r="CF27" s="256" cm="1">
        <f t="array" aca="1" ref="CF27" ca="1">_xlfn.XLOOKUP($A27&amp;$B27,'[1]产值及收款计划（2026）'!$A:$A&amp;'[1]产值及收款计划（2026）'!$B:$B,'[1]产值及收款计划（2026）'!CF:CF)</f>
        <v>0</v>
      </c>
      <c r="CG27" s="256" cm="1">
        <f t="array" aca="1" ref="CG27" ca="1">_xlfn.XLOOKUP($A27&amp;$B27,'[1]产值及收款计划（2026）'!$A:$A&amp;'[1]产值及收款计划（2026）'!$B:$B,'[1]产值及收款计划（2026）'!CG:CG)</f>
        <v>0</v>
      </c>
      <c r="CH27" s="256" cm="1">
        <f t="array" aca="1" ref="CH27" ca="1">_xlfn.XLOOKUP($A27&amp;$B27,'[1]产值及收款计划（2026）'!$A:$A&amp;'[1]产值及收款计划（2026）'!$B:$B,'[1]产值及收款计划（2026）'!CH:CH)</f>
        <v>0</v>
      </c>
      <c r="CI27" s="256" cm="1">
        <f t="array" aca="1" ref="CI27" ca="1">_xlfn.XLOOKUP($A27&amp;$B27,'[1]产值及收款计划（2026）'!$A:$A&amp;'[1]产值及收款计划（2026）'!$B:$B,'[1]产值及收款计划（2026）'!CI:CI)</f>
        <v>0</v>
      </c>
      <c r="CJ27" s="256" cm="1">
        <f t="array" aca="1" ref="CJ27" ca="1">_xlfn.XLOOKUP($A27&amp;$B27,'[1]产值及收款计划（2026）'!$A:$A&amp;'[1]产值及收款计划（2026）'!$B:$B,'[1]产值及收款计划（2026）'!CJ:CJ)</f>
        <v>0</v>
      </c>
      <c r="CK27" s="256" cm="1">
        <f t="array" aca="1" ref="CK27" ca="1">_xlfn.XLOOKUP($A27&amp;$B27,'[1]产值及收款计划（2026）'!$A:$A&amp;'[1]产值及收款计划（2026）'!$B:$B,'[1]产值及收款计划（2026）'!CK:CK)</f>
        <v>0</v>
      </c>
      <c r="CL27" s="256" cm="1">
        <f t="array" aca="1" ref="CL27" ca="1">_xlfn.XLOOKUP($A27&amp;$B27,'[1]产值及收款计划（2026）'!$A:$A&amp;'[1]产值及收款计划（2026）'!$B:$B,'[1]产值及收款计划（2026）'!CL:CL)</f>
        <v>0</v>
      </c>
      <c r="DA27" s="256" cm="1">
        <f t="array" aca="1" ref="DA27" ca="1">_xlfn.XLOOKUP($A27&amp;$B27,'[1]产值及收款计划（2026）'!$A:$A&amp;'[1]产值及收款计划（2026）'!$B:$B,'[1]产值及收款计划（2026）'!DA:DA)</f>
        <v>0</v>
      </c>
      <c r="DB27" s="256" cm="1">
        <f t="array" aca="1" ref="DB27" ca="1">_xlfn.XLOOKUP($A27&amp;$B27,'[1]产值及收款计划（2026）'!$A:$A&amp;'[1]产值及收款计划（2026）'!$B:$B,'[1]产值及收款计划（2026）'!DB:DB)</f>
        <v>0</v>
      </c>
      <c r="DC27" s="256" cm="1">
        <f t="array" aca="1" ref="DC27" ca="1">_xlfn.XLOOKUP($A27&amp;$B27,'[1]产值及收款计划（2026）'!$A:$A&amp;'[1]产值及收款计划（2026）'!$B:$B,'[1]产值及收款计划（2026）'!DC:DC)</f>
        <v>0</v>
      </c>
      <c r="DD27" s="256" cm="1">
        <f t="array" aca="1" ref="DD27" ca="1">_xlfn.XLOOKUP($A27&amp;$B27,'[1]产值及收款计划（2026）'!$A:$A&amp;'[1]产值及收款计划（2026）'!$B:$B,'[1]产值及收款计划（2026）'!DD:DD)</f>
        <v>0</v>
      </c>
      <c r="DE27" s="256" cm="1">
        <f t="array" aca="1" ref="DE27" ca="1">_xlfn.XLOOKUP($A27&amp;$B27,'[1]产值及收款计划（2026）'!$A:$A&amp;'[1]产值及收款计划（2026）'!$B:$B,'[1]产值及收款计划（2026）'!DE:DE)</f>
        <v>0</v>
      </c>
      <c r="DF27" s="256" cm="1">
        <f t="array" aca="1" ref="DF27" ca="1">_xlfn.XLOOKUP($A27&amp;$B27,'[1]产值及收款计划（2026）'!$A:$A&amp;'[1]产值及收款计划（2026）'!$B:$B,'[1]产值及收款计划（2026）'!DF:DF)</f>
        <v>0</v>
      </c>
      <c r="DG27" s="256" cm="1">
        <f t="array" aca="1" ref="DG27" ca="1">_xlfn.XLOOKUP($A27&amp;$B27,'[1]产值及收款计划（2026）'!$A:$A&amp;'[1]产值及收款计划（2026）'!$B:$B,'[1]产值及收款计划（2026）'!DG:DG)</f>
        <v>0</v>
      </c>
      <c r="DH27" s="256" cm="1">
        <f t="array" aca="1" ref="DH27" ca="1">_xlfn.XLOOKUP($A27&amp;$B27,'[1]产值及收款计划（2026）'!$A:$A&amp;'[1]产值及收款计划（2026）'!$B:$B,'[1]产值及收款计划（2026）'!DH:DH)</f>
        <v>0</v>
      </c>
      <c r="DI27" s="256" cm="1">
        <f t="array" aca="1" ref="DI27" ca="1">_xlfn.XLOOKUP($A27&amp;$B27,'[1]产值及收款计划（2026）'!$A:$A&amp;'[1]产值及收款计划（2026）'!$B:$B,'[1]产值及收款计划（2026）'!DI:DI)</f>
        <v>0</v>
      </c>
      <c r="DJ27" s="256" cm="1">
        <f t="array" aca="1" ref="DJ27" ca="1">_xlfn.XLOOKUP($A27&amp;$B27,'[1]产值及收款计划（2026）'!$A:$A&amp;'[1]产值及收款计划（2026）'!$B:$B,'[1]产值及收款计划（2026）'!DJ:DJ)</f>
        <v>0</v>
      </c>
      <c r="DK27" s="256" cm="1">
        <f t="array" aca="1" ref="DK27" ca="1">_xlfn.XLOOKUP($A27&amp;$B27,'[1]产值及收款计划（2026）'!$A:$A&amp;'[1]产值及收款计划（2026）'!$B:$B,'[1]产值及收款计划（2026）'!DK:DK)</f>
        <v>0</v>
      </c>
      <c r="DL27" s="256" cm="1">
        <f t="array" aca="1" ref="DL27" ca="1">_xlfn.XLOOKUP($A27&amp;$B27,'[1]产值及收款计划（2026）'!$A:$A&amp;'[1]产值及收款计划（2026）'!$B:$B,'[1]产值及收款计划（2026）'!DL:DL)</f>
        <v>0</v>
      </c>
      <c r="DM27" s="264"/>
      <c r="DN27" s="250"/>
    </row>
    <row r="28" spans="1:118" ht="20.25" x14ac:dyDescent="0.15">
      <c r="A28" s="254">
        <f t="shared" ca="1" si="8"/>
        <v>24</v>
      </c>
      <c r="B28" s="254" t="s">
        <v>25</v>
      </c>
      <c r="C28" s="255" t="str" cm="1">
        <f t="array" aca="1" ref="C28" ca="1">_xlfn.XLOOKUP($A28&amp;$B28,'[1]产值及收款计划（2026）'!$A:$A&amp;'[1]产值及收款计划（2026）'!$B:$B,'[1]产值及收款计划（2026）'!C:C)</f>
        <v>ZHT2021051000045</v>
      </c>
      <c r="D28" s="255" t="str" cm="1">
        <f t="array" aca="1" ref="D28" ca="1">_xlfn.XLOOKUP($A28&amp;$B28,'[1]产值及收款计划（2026）'!$A:$A&amp;'[1]产值及收款计划（2026）'!$B:$B,'[1]产值及收款计划（2026）'!D:D)</f>
        <v>南湖区老（旧）住宅区改造提升专项工程（二期）第二批次（真合片区、凌塘片区） 之智慧化工程</v>
      </c>
      <c r="E28" s="256" cm="1">
        <f t="array" aca="1" ref="E28" ca="1">_xlfn.XLOOKUP($A28&amp;$B28,'[1]产值及收款计划（2026）'!$A:$A&amp;'[1]产值及收款计划（2026）'!$B:$B,'[1]产值及收款计划（2026）'!E:E)</f>
        <v>715.07550000000003</v>
      </c>
      <c r="F28" s="256" cm="1">
        <f t="array" aca="1" ref="F28" ca="1">_xlfn.XLOOKUP($A28&amp;$B28,'[1]产值及收款计划（2026）'!$A:$A&amp;'[1]产值及收款计划（2026）'!$B:$B,'[1]产值及收款计划（2026）'!F:F)</f>
        <v>715.07550000000003</v>
      </c>
      <c r="G28" s="256" cm="1">
        <f t="array" aca="1" ref="G28" ca="1">_xlfn.XLOOKUP($A28&amp;$B28,'[1]产值及收款计划（2026）'!$A:$A&amp;'[1]产值及收款计划（2026）'!$B:$B,'[1]产值及收款计划（2026）'!G:G)</f>
        <v>0</v>
      </c>
      <c r="H28" s="256" cm="1">
        <f t="array" aca="1" ref="H28" ca="1">_xlfn.XLOOKUP($A28&amp;$B28,'[1]产值及收款计划（2026）'!$A:$A&amp;'[1]产值及收款计划（2026）'!$B:$B,'[1]产值及收款计划（2026）'!H:H)</f>
        <v>71.507549999999995</v>
      </c>
      <c r="I28" s="257" cm="1">
        <f t="array" aca="1" ref="I28" ca="1">_xlfn.XLOOKUP($A28&amp;$B28,'[1]产值及收款计划（2026）'!$A:$A&amp;'[1]产值及收款计划（2026）'!$B:$B,'[1]产值及收款计划（2026）'!I:I)</f>
        <v>0.1</v>
      </c>
      <c r="J28" s="258" cm="1">
        <f t="array" aca="1" ref="J28" ca="1">_xlfn.XLOOKUP($A28&amp;$B28,'[1]产值及收款计划（2026）'!$A:$A&amp;'[1]产值及收款计划（2026）'!$B:$B,'[1]产值及收款计划（2026）'!J:J)</f>
        <v>0.09</v>
      </c>
      <c r="K28" s="256" cm="1">
        <f t="array" aca="1" ref="K28" ca="1">_xlfn.XLOOKUP($A28&amp;$B28,'[1]产值及收款计划（2026）'!$A:$A&amp;'[1]产值及收款计划（2026）'!$B:$B,'[1]产值及收款计划（2026）'!K:K)</f>
        <v>0</v>
      </c>
      <c r="L28" s="256" cm="1">
        <f t="array" aca="1" ref="L28" ca="1">_xlfn.XLOOKUP($A28&amp;$B28,'[1]产值及收款计划（2026）'!$A:$A&amp;'[1]产值及收款计划（2026）'!$B:$B,'[1]产值及收款计划（2026）'!L:L)</f>
        <v>0</v>
      </c>
      <c r="M28" s="256" t="str" cm="1">
        <f t="array" aca="1" ref="M28" ca="1">_xlfn.XLOOKUP($A28&amp;$B28,'[1]产值及收款计划（2026）'!$A:$A&amp;'[1]产值及收款计划（2026）'!$B:$B,'[1]产值及收款计划（2026）'!M:M)</f>
        <v>主导</v>
      </c>
      <c r="N28" s="256" t="str" cm="1">
        <f t="array" aca="1" ref="N28" ca="1">_xlfn.XLOOKUP($A28&amp;$B28,'[1]产值及收款计划（2026）'!$A:$A&amp;'[1]产值及收款计划（2026）'!$B:$B,'[1]产值及收款计划（2026）'!N:N)</f>
        <v>孔祥平团队</v>
      </c>
      <c r="O28" s="256" t="str" cm="1">
        <f t="array" aca="1" ref="O28" ca="1">_xlfn.XLOOKUP($A28&amp;$B28,'[1]产值及收款计划（2026）'!$A:$A&amp;'[1]产值及收款计划（2026）'!$B:$B,'[1]产值及收款计划（2026）'!O:O)</f>
        <v>卜宝翔</v>
      </c>
      <c r="P28" s="255" t="str" cm="1">
        <f t="array" aca="1" ref="P28" ca="1">_xlfn.XLOOKUP($A28&amp;$B28,'[1]产值及收款计划（2026）'!$A:$A&amp;'[1]产值及收款计划（2026）'!$B:$B,'[1]产值及收款计划（2026）'!P:P)</f>
        <v>过往已完结</v>
      </c>
      <c r="Q28" s="256" cm="1">
        <f t="array" aca="1" ref="Q28" ca="1">_xlfn.XLOOKUP($A28&amp;$B28,'[1]产值及收款计划（2026）'!$A:$A&amp;'[1]产值及收款计划（2026）'!$B:$B,'[1]产值及收款计划（2026）'!Q:Q)</f>
        <v>0</v>
      </c>
      <c r="R28" s="256" cm="1">
        <f t="array" aca="1" ref="R28" ca="1">_xlfn.XLOOKUP($A28&amp;$B28,'[1]产值及收款计划（2026）'!$A:$A&amp;'[1]产值及收款计划（2026）'!$B:$B,'[1]产值及收款计划（2026）'!R:R)</f>
        <v>0</v>
      </c>
      <c r="S28" s="256" cm="1">
        <f t="array" aca="1" ref="S28" ca="1">_xlfn.XLOOKUP($A28&amp;$B28,'[1]产值及收款计划（2026）'!$A:$A&amp;'[1]产值及收款计划（2026）'!$B:$B,'[1]产值及收款计划（2026）'!S:S)</f>
        <v>0</v>
      </c>
      <c r="T28" s="256" cm="1">
        <f t="array" aca="1" ref="T28" ca="1">_xlfn.XLOOKUP($A28&amp;$B28,'[1]产值及收款计划（2026）'!$A:$A&amp;'[1]产值及收款计划（2026）'!$B:$B,'[1]产值及收款计划（2026）'!T:T)</f>
        <v>715.07749999999999</v>
      </c>
      <c r="U28" s="256" cm="1">
        <f t="array" aca="1" ref="U28" ca="1">_xlfn.XLOOKUP($A28&amp;$B28,'[1]产值及收款计划（2026）'!$A:$A&amp;'[1]产值及收款计划（2026）'!$B:$B,'[1]产值及收款计划（2026）'!U:U)</f>
        <v>0</v>
      </c>
      <c r="V28" s="256" cm="1">
        <f t="array" aca="1" ref="V28" ca="1">_xlfn.XLOOKUP($A28&amp;$B28,'[1]产值及收款计划（2026）'!$A:$A&amp;'[1]产值及收款计划（2026）'!$B:$B,'[1]产值及收款计划（2026）'!V:V)</f>
        <v>-1.9999999999527102E-3</v>
      </c>
      <c r="W28" s="256" cm="1">
        <f t="array" aca="1" ref="W28" ca="1">_xlfn.XLOOKUP($A28&amp;$B28,'[1]产值及收款计划（2026）'!$A:$A&amp;'[1]产值及收款计划（2026）'!$B:$B,'[1]产值及收款计划（2026）'!W:W)</f>
        <v>0</v>
      </c>
      <c r="X28" s="256" cm="1">
        <f t="array" aca="1" ref="X28" ca="1">_xlfn.XLOOKUP($A28&amp;$B28,'[1]产值及收款计划（2026）'!$A:$A&amp;'[1]产值及收款计划（2026）'!$B:$B,'[1]产值及收款计划（2026）'!X:X)</f>
        <v>0</v>
      </c>
      <c r="Y28" s="256" cm="1">
        <f t="array" aca="1" ref="Y28" ca="1">_xlfn.XLOOKUP($A28&amp;$B28,'[1]产值及收款计划（2026）'!$A:$A&amp;'[1]产值及收款计划（2026）'!$B:$B,'[1]产值及收款计划（2026）'!Y:Y)</f>
        <v>0</v>
      </c>
      <c r="Z28" s="256" cm="1">
        <f t="array" aca="1" ref="Z28" ca="1">_xlfn.XLOOKUP($A28&amp;$B28,'[1]产值及收款计划（2026）'!$A:$A&amp;'[1]产值及收款计划（2026）'!$B:$B,'[1]产值及收款计划（2026）'!Z:Z)</f>
        <v>0</v>
      </c>
      <c r="AA28" s="256" cm="1">
        <f t="array" aca="1" ref="AA28" ca="1">_xlfn.XLOOKUP($A28&amp;$B28,'[1]产值及收款计划（2026）'!$A:$A&amp;'[1]产值及收款计划（2026）'!$B:$B,'[1]产值及收款计划（2026）'!AA:AA)</f>
        <v>0</v>
      </c>
      <c r="AB28" s="256" cm="1">
        <f t="array" aca="1" ref="AB28" ca="1">_xlfn.XLOOKUP($A28&amp;$B28,'[1]产值及收款计划（2026）'!$A:$A&amp;'[1]产值及收款计划（2026）'!$B:$B,'[1]产值及收款计划（2026）'!AB:AB)</f>
        <v>0</v>
      </c>
      <c r="AC28" s="256" cm="1">
        <f t="array" aca="1" ref="AC28" ca="1">_xlfn.XLOOKUP($A28&amp;$B28,'[1]产值及收款计划（2026）'!$A:$A&amp;'[1]产值及收款计划（2026）'!$B:$B,'[1]产值及收款计划（2026）'!AC:AC)</f>
        <v>0</v>
      </c>
      <c r="AD28" s="256" cm="1">
        <f t="array" aca="1" ref="AD28" ca="1">_xlfn.XLOOKUP($A28&amp;$B28,'[1]产值及收款计划（2026）'!$A:$A&amp;'[1]产值及收款计划（2026）'!$B:$B,'[1]产值及收款计划（2026）'!AD:AD)</f>
        <v>0</v>
      </c>
      <c r="AE28" s="256" cm="1">
        <f t="array" aca="1" ref="AE28" ca="1">_xlfn.XLOOKUP($A28&amp;$B28,'[1]产值及收款计划（2026）'!$A:$A&amp;'[1]产值及收款计划（2026）'!$B:$B,'[1]产值及收款计划（2026）'!AE:AE)</f>
        <v>0</v>
      </c>
      <c r="AF28" s="256" cm="1">
        <f t="array" aca="1" ref="AF28" ca="1">_xlfn.XLOOKUP($A28&amp;$B28,'[1]产值及收款计划（2026）'!$A:$A&amp;'[1]产值及收款计划（2026）'!$B:$B,'[1]产值及收款计划（2026）'!AF:AF)</f>
        <v>0</v>
      </c>
      <c r="AG28" s="256" cm="1">
        <f t="array" aca="1" ref="AG28" ca="1">_xlfn.XLOOKUP($A28&amp;$B28,'[1]产值及收款计划（2026）'!$A:$A&amp;'[1]产值及收款计划（2026）'!$B:$B,'[1]产值及收款计划（2026）'!AG:AG)</f>
        <v>0</v>
      </c>
      <c r="AH28" s="256" cm="1">
        <f t="array" aca="1" ref="AH28" ca="1">_xlfn.XLOOKUP($A28&amp;$B28,'[1]产值及收款计划（2026）'!$A:$A&amp;'[1]产值及收款计划（2026）'!$B:$B,'[1]产值及收款计划（2026）'!AH:AH)</f>
        <v>0</v>
      </c>
      <c r="AI28" s="256" cm="1">
        <f t="array" aca="1" ref="AI28" ca="1">_xlfn.XLOOKUP($A28&amp;$B28,'[1]产值及收款计划（2026）'!$A:$A&amp;'[1]产值及收款计划（2026）'!$B:$B,'[1]产值及收款计划（2026）'!AI:AI)</f>
        <v>0</v>
      </c>
      <c r="AJ28" s="256" cm="1">
        <f t="array" aca="1" ref="AJ28" ca="1">_xlfn.XLOOKUP($A28&amp;$B28,'[1]产值及收款计划（2026）'!$A:$A&amp;'[1]产值及收款计划（2026）'!$B:$B,'[1]产值及收款计划（2026）'!AJ:AJ)</f>
        <v>0</v>
      </c>
      <c r="AK28" s="256" cm="1">
        <f t="array" aca="1" ref="AK28" ca="1">_xlfn.XLOOKUP($A28&amp;$B28,'[1]产值及收款计划（2026）'!$A:$A&amp;'[1]产值及收款计划（2026）'!$B:$B,'[1]产值及收款计划（2026）'!AK:AK)</f>
        <v>0</v>
      </c>
      <c r="AL28" s="256" cm="1">
        <f t="array" aca="1" ref="AL28" ca="1">_xlfn.XLOOKUP($A28&amp;$B28,'[1]产值及收款计划（2026）'!$A:$A&amp;'[1]产值及收款计划（2026）'!$B:$B,'[1]产值及收款计划（2026）'!AL:AL)</f>
        <v>0</v>
      </c>
      <c r="AM28" s="263" t="e" cm="1">
        <f t="array" aca="1" ref="AM28" ca="1">_xlfn.LET(_xlpm.勾选月份状态数组,TRANSPOSE('PPT(12-15页）-TOP10'!$A$3:$A$14),_xlpm.选择数据区,IF('PPT(12-15页）-TOP10'!$E$3="收款",$BA28:$BL28,$AA28:$AL28),SUM(_xlfn._xlws.FILTER(_xlpm.选择数据区,_xlpm.勾选月份状态数组,"")))</f>
        <v>#NAME?</v>
      </c>
      <c r="AN28" s="256" t="e" cm="1">
        <f t="array" aca="1" ref="AN28" ca="1">_xlfn.LET(_xlpm.勾选月份状态数组,TRANSPOSE('PPT(12-15页）-TOP10'!$A$3:$A$14),_xlpm.选择数据区,IF('PPT(12-15页）-TOP10'!$E$3="收款",$DA28:$DL28,$CA28:$CL28),SUM(_xlfn._xlws.FILTER(_xlpm.选择数据区,_xlpm.勾选月份状态数组,"")))</f>
        <v>#NAME?</v>
      </c>
      <c r="AO28" s="256">
        <f ca="1">SUM(CA28:CC28)+SUM(AD28:AL28)</f>
        <v>0</v>
      </c>
      <c r="AP28" s="256"/>
      <c r="AQ28" s="256"/>
      <c r="AR28" s="256"/>
      <c r="AS28" s="256" cm="1">
        <f t="array" aca="1" ref="AS28" ca="1">_xlfn.XLOOKUP($A28&amp;$B28,'[1]产值及收款计划（2026）'!$A:$A&amp;'[1]产值及收款计划（2026）'!$B:$B,'[1]产值及收款计划（2026）'!AS:AS)</f>
        <v>0</v>
      </c>
      <c r="AT28" s="256" cm="1">
        <f t="array" aca="1" ref="AT28" ca="1">_xlfn.XLOOKUP($A28&amp;$B28,'[1]产值及收款计划（2026）'!$A:$A&amp;'[1]产值及收款计划（2026）'!$B:$B,'[1]产值及收款计划（2026）'!AT:AT)</f>
        <v>0</v>
      </c>
      <c r="AU28" s="256" cm="1">
        <f t="array" aca="1" ref="AU28" ca="1">_xlfn.XLOOKUP($A28&amp;$B28,'[1]产值及收款计划（2026）'!$A:$A&amp;'[1]产值及收款计划（2026）'!$B:$B,'[1]产值及收款计划（2026）'!AU:AU)</f>
        <v>0</v>
      </c>
      <c r="AV28" s="256" cm="1">
        <f t="array" aca="1" ref="AV28" ca="1">_xlfn.XLOOKUP($A28&amp;$B28,'[1]产值及收款计划（2026）'!$A:$A&amp;'[1]产值及收款计划（2026）'!$B:$B,'[1]产值及收款计划（2026）'!AV:AV)</f>
        <v>0</v>
      </c>
      <c r="AW28" s="256" cm="1">
        <f t="array" aca="1" ref="AW28" ca="1">_xlfn.XLOOKUP($A28&amp;$B28,'[1]产值及收款计划（2026）'!$A:$A&amp;'[1]产值及收款计划（2026）'!$B:$B,'[1]产值及收款计划（2026）'!AW:AW)</f>
        <v>527.85350000000005</v>
      </c>
      <c r="AX28" s="256" cm="1">
        <f t="array" aca="1" ref="AX28" ca="1">_xlfn.XLOOKUP($A28&amp;$B28,'[1]产值及收款计划（2026）'!$A:$A&amp;'[1]产值及收款计划（2026）'!$B:$B,'[1]产值及收款计划（2026）'!AX:AX)</f>
        <v>0</v>
      </c>
      <c r="AY28" s="256" cm="1">
        <f t="array" aca="1" ref="AY28" ca="1">_xlfn.XLOOKUP($A28&amp;$B28,'[1]产值及收款计划（2026）'!$A:$A&amp;'[1]产值及收款计划（2026）'!$B:$B,'[1]产值及收款计划（2026）'!AY:AY)</f>
        <v>187.22200000000001</v>
      </c>
      <c r="AZ28" s="256" cm="1">
        <f t="array" aca="1" ref="AZ28" ca="1">_xlfn.XLOOKUP($A28&amp;$B28,'[1]产值及收款计划（2026）'!$A:$A&amp;'[1]产值及收款计划（2026）'!$B:$B,'[1]产值及收款计划（2026）'!AZ:AZ)</f>
        <v>187.22399999999999</v>
      </c>
      <c r="BA28" s="256" cm="1">
        <f t="array" aca="1" ref="BA28" ca="1">_xlfn.XLOOKUP($A28&amp;$B28,'[1]产值及收款计划（2026）'!$A:$A&amp;'[1]产值及收款计划（2026）'!$B:$B,'[1]产值及收款计划（2026）'!BA:BA)</f>
        <v>0</v>
      </c>
      <c r="BB28" s="256" cm="1">
        <f t="array" aca="1" ref="BB28" ca="1">_xlfn.XLOOKUP($A28&amp;$B28,'[1]产值及收款计划（2026）'!$A:$A&amp;'[1]产值及收款计划（2026）'!$B:$B,'[1]产值及收款计划（2026）'!BB:BB)</f>
        <v>0</v>
      </c>
      <c r="BC28" s="256" cm="1">
        <f t="array" aca="1" ref="BC28" ca="1">_xlfn.XLOOKUP($A28&amp;$B28,'[1]产值及收款计划（2026）'!$A:$A&amp;'[1]产值及收款计划（2026）'!$B:$B,'[1]产值及收款计划（2026）'!BC:BC)</f>
        <v>0</v>
      </c>
      <c r="BD28" s="256" cm="1">
        <f t="array" aca="1" ref="BD28" ca="1">_xlfn.XLOOKUP($A28&amp;$B28,'[1]产值及收款计划（2026）'!$A:$A&amp;'[1]产值及收款计划（2026）'!$B:$B,'[1]产值及收款计划（2026）'!BD:BD)</f>
        <v>0</v>
      </c>
      <c r="BE28" s="256" cm="1">
        <f t="array" aca="1" ref="BE28" ca="1">_xlfn.XLOOKUP($A28&amp;$B28,'[1]产值及收款计划（2026）'!$A:$A&amp;'[1]产值及收款计划（2026）'!$B:$B,'[1]产值及收款计划（2026）'!BE:BE)</f>
        <v>0</v>
      </c>
      <c r="BF28" s="256" cm="1">
        <f t="array" aca="1" ref="BF28" ca="1">_xlfn.XLOOKUP($A28&amp;$B28,'[1]产值及收款计划（2026）'!$A:$A&amp;'[1]产值及收款计划（2026）'!$B:$B,'[1]产值及收款计划（2026）'!BF:BF)</f>
        <v>0</v>
      </c>
      <c r="BG28" s="256" cm="1">
        <f t="array" aca="1" ref="BG28" ca="1">_xlfn.XLOOKUP($A28&amp;$B28,'[1]产值及收款计划（2026）'!$A:$A&amp;'[1]产值及收款计划（2026）'!$B:$B,'[1]产值及收款计划（2026）'!BG:BG)</f>
        <v>0</v>
      </c>
      <c r="BH28" s="256" cm="1">
        <f t="array" aca="1" ref="BH28" ca="1">_xlfn.XLOOKUP($A28&amp;$B28,'[1]产值及收款计划（2026）'!$A:$A&amp;'[1]产值及收款计划（2026）'!$B:$B,'[1]产值及收款计划（2026）'!BH:BH)</f>
        <v>0</v>
      </c>
      <c r="BI28" s="256" cm="1">
        <f t="array" aca="1" ref="BI28" ca="1">_xlfn.XLOOKUP($A28&amp;$B28,'[1]产值及收款计划（2026）'!$A:$A&amp;'[1]产值及收款计划（2026）'!$B:$B,'[1]产值及收款计划（2026）'!BI:BI)</f>
        <v>0</v>
      </c>
      <c r="BJ28" s="256" cm="1">
        <f t="array" aca="1" ref="BJ28" ca="1">_xlfn.XLOOKUP($A28&amp;$B28,'[1]产值及收款计划（2026）'!$A:$A&amp;'[1]产值及收款计划（2026）'!$B:$B,'[1]产值及收款计划（2026）'!BJ:BJ)</f>
        <v>0</v>
      </c>
      <c r="BK28" s="256" cm="1">
        <f t="array" aca="1" ref="BK28" ca="1">_xlfn.XLOOKUP($A28&amp;$B28,'[1]产值及收款计划（2026）'!$A:$A&amp;'[1]产值及收款计划（2026）'!$B:$B,'[1]产值及收款计划（2026）'!BK:BK)</f>
        <v>0</v>
      </c>
      <c r="BL28" s="256" cm="1">
        <f t="array" aca="1" ref="BL28" ca="1">_xlfn.XLOOKUP($A28&amp;$B28,'[1]产值及收款计划（2026）'!$A:$A&amp;'[1]产值及收款计划（2026）'!$B:$B,'[1]产值及收款计划（2026）'!BL:BL)</f>
        <v>0</v>
      </c>
      <c r="BM28" s="256"/>
      <c r="BN28" s="256"/>
      <c r="BO28" s="256"/>
      <c r="BP28" s="256"/>
      <c r="BQ28" s="255" cm="1">
        <f t="array" aca="1" ref="BQ28" ca="1">_xlfn.XLOOKUP($A28&amp;$B28,'[1]产值及收款计划（2026）'!$A:$A&amp;'[1]产值及收款计划（2026）'!$B:$B,'[1]产值及收款计划（2026）'!BQ:BQ)</f>
        <v>0</v>
      </c>
      <c r="BR28" s="256" cm="1">
        <f t="array" aca="1" ref="BR28" ca="1">_xlfn.XLOOKUP($A28&amp;$B28,'[1]产值及收款计划（2026）'!$A:$A&amp;'[1]产值及收款计划（2026）'!$B:$B,'[1]产值及收款计划（2026）'!BR:BR)</f>
        <v>0</v>
      </c>
      <c r="CA28" s="256" cm="1">
        <f t="array" aca="1" ref="CA28" ca="1">_xlfn.XLOOKUP($A28&amp;$B28,'[1]产值及收款计划（2026）'!$A:$A&amp;'[1]产值及收款计划（2026）'!$B:$B,'[1]产值及收款计划（2026）'!CA:CA)</f>
        <v>0</v>
      </c>
      <c r="CB28" s="256" cm="1">
        <f t="array" aca="1" ref="CB28" ca="1">_xlfn.XLOOKUP($A28&amp;$B28,'[1]产值及收款计划（2026）'!$A:$A&amp;'[1]产值及收款计划（2026）'!$B:$B,'[1]产值及收款计划（2026）'!CB:CB)</f>
        <v>0</v>
      </c>
      <c r="CC28" s="256" cm="1">
        <f t="array" aca="1" ref="CC28" ca="1">_xlfn.XLOOKUP($A28&amp;$B28,'[1]产值及收款计划（2026）'!$A:$A&amp;'[1]产值及收款计划（2026）'!$B:$B,'[1]产值及收款计划（2026）'!CC:CC)</f>
        <v>0</v>
      </c>
      <c r="CD28" s="256" cm="1">
        <f t="array" aca="1" ref="CD28" ca="1">_xlfn.XLOOKUP($A28&amp;$B28,'[1]产值及收款计划（2026）'!$A:$A&amp;'[1]产值及收款计划（2026）'!$B:$B,'[1]产值及收款计划（2026）'!CD:CD)</f>
        <v>0</v>
      </c>
      <c r="CE28" s="256" cm="1">
        <f t="array" aca="1" ref="CE28" ca="1">_xlfn.XLOOKUP($A28&amp;$B28,'[1]产值及收款计划（2026）'!$A:$A&amp;'[1]产值及收款计划（2026）'!$B:$B,'[1]产值及收款计划（2026）'!CE:CE)</f>
        <v>0</v>
      </c>
      <c r="CF28" s="256" cm="1">
        <f t="array" aca="1" ref="CF28" ca="1">_xlfn.XLOOKUP($A28&amp;$B28,'[1]产值及收款计划（2026）'!$A:$A&amp;'[1]产值及收款计划（2026）'!$B:$B,'[1]产值及收款计划（2026）'!CF:CF)</f>
        <v>0</v>
      </c>
      <c r="CG28" s="256" cm="1">
        <f t="array" aca="1" ref="CG28" ca="1">_xlfn.XLOOKUP($A28&amp;$B28,'[1]产值及收款计划（2026）'!$A:$A&amp;'[1]产值及收款计划（2026）'!$B:$B,'[1]产值及收款计划（2026）'!CG:CG)</f>
        <v>0</v>
      </c>
      <c r="CH28" s="256" cm="1">
        <f t="array" aca="1" ref="CH28" ca="1">_xlfn.XLOOKUP($A28&amp;$B28,'[1]产值及收款计划（2026）'!$A:$A&amp;'[1]产值及收款计划（2026）'!$B:$B,'[1]产值及收款计划（2026）'!CH:CH)</f>
        <v>0</v>
      </c>
      <c r="CI28" s="256" cm="1">
        <f t="array" aca="1" ref="CI28" ca="1">_xlfn.XLOOKUP($A28&amp;$B28,'[1]产值及收款计划（2026）'!$A:$A&amp;'[1]产值及收款计划（2026）'!$B:$B,'[1]产值及收款计划（2026）'!CI:CI)</f>
        <v>0</v>
      </c>
      <c r="CJ28" s="256" cm="1">
        <f t="array" aca="1" ref="CJ28" ca="1">_xlfn.XLOOKUP($A28&amp;$B28,'[1]产值及收款计划（2026）'!$A:$A&amp;'[1]产值及收款计划（2026）'!$B:$B,'[1]产值及收款计划（2026）'!CJ:CJ)</f>
        <v>0</v>
      </c>
      <c r="CK28" s="256" cm="1">
        <f t="array" aca="1" ref="CK28" ca="1">_xlfn.XLOOKUP($A28&amp;$B28,'[1]产值及收款计划（2026）'!$A:$A&amp;'[1]产值及收款计划（2026）'!$B:$B,'[1]产值及收款计划（2026）'!CK:CK)</f>
        <v>0</v>
      </c>
      <c r="CL28" s="256" cm="1">
        <f t="array" aca="1" ref="CL28" ca="1">_xlfn.XLOOKUP($A28&amp;$B28,'[1]产值及收款计划（2026）'!$A:$A&amp;'[1]产值及收款计划（2026）'!$B:$B,'[1]产值及收款计划（2026）'!CL:CL)</f>
        <v>0</v>
      </c>
      <c r="DA28" s="256" cm="1">
        <f t="array" aca="1" ref="DA28" ca="1">_xlfn.XLOOKUP($A28&amp;$B28,'[1]产值及收款计划（2026）'!$A:$A&amp;'[1]产值及收款计划（2026）'!$B:$B,'[1]产值及收款计划（2026）'!DA:DA)</f>
        <v>0</v>
      </c>
      <c r="DB28" s="256" cm="1">
        <f t="array" aca="1" ref="DB28" ca="1">_xlfn.XLOOKUP($A28&amp;$B28,'[1]产值及收款计划（2026）'!$A:$A&amp;'[1]产值及收款计划（2026）'!$B:$B,'[1]产值及收款计划（2026）'!DB:DB)</f>
        <v>0</v>
      </c>
      <c r="DC28" s="256" cm="1">
        <f t="array" aca="1" ref="DC28" ca="1">_xlfn.XLOOKUP($A28&amp;$B28,'[1]产值及收款计划（2026）'!$A:$A&amp;'[1]产值及收款计划（2026）'!$B:$B,'[1]产值及收款计划（2026）'!DC:DC)</f>
        <v>0</v>
      </c>
      <c r="DD28" s="256" cm="1">
        <f t="array" aca="1" ref="DD28" ca="1">_xlfn.XLOOKUP($A28&amp;$B28,'[1]产值及收款计划（2026）'!$A:$A&amp;'[1]产值及收款计划（2026）'!$B:$B,'[1]产值及收款计划（2026）'!DD:DD)</f>
        <v>0</v>
      </c>
      <c r="DE28" s="256" cm="1">
        <f t="array" aca="1" ref="DE28" ca="1">_xlfn.XLOOKUP($A28&amp;$B28,'[1]产值及收款计划（2026）'!$A:$A&amp;'[1]产值及收款计划（2026）'!$B:$B,'[1]产值及收款计划（2026）'!DE:DE)</f>
        <v>0</v>
      </c>
      <c r="DF28" s="256" cm="1">
        <f t="array" aca="1" ref="DF28" ca="1">_xlfn.XLOOKUP($A28&amp;$B28,'[1]产值及收款计划（2026）'!$A:$A&amp;'[1]产值及收款计划（2026）'!$B:$B,'[1]产值及收款计划（2026）'!DF:DF)</f>
        <v>0</v>
      </c>
      <c r="DG28" s="256" cm="1">
        <f t="array" aca="1" ref="DG28" ca="1">_xlfn.XLOOKUP($A28&amp;$B28,'[1]产值及收款计划（2026）'!$A:$A&amp;'[1]产值及收款计划（2026）'!$B:$B,'[1]产值及收款计划（2026）'!DG:DG)</f>
        <v>0</v>
      </c>
      <c r="DH28" s="256" cm="1">
        <f t="array" aca="1" ref="DH28" ca="1">_xlfn.XLOOKUP($A28&amp;$B28,'[1]产值及收款计划（2026）'!$A:$A&amp;'[1]产值及收款计划（2026）'!$B:$B,'[1]产值及收款计划（2026）'!DH:DH)</f>
        <v>0</v>
      </c>
      <c r="DI28" s="256" cm="1">
        <f t="array" aca="1" ref="DI28" ca="1">_xlfn.XLOOKUP($A28&amp;$B28,'[1]产值及收款计划（2026）'!$A:$A&amp;'[1]产值及收款计划（2026）'!$B:$B,'[1]产值及收款计划（2026）'!DI:DI)</f>
        <v>0</v>
      </c>
      <c r="DJ28" s="256" cm="1">
        <f t="array" aca="1" ref="DJ28" ca="1">_xlfn.XLOOKUP($A28&amp;$B28,'[1]产值及收款计划（2026）'!$A:$A&amp;'[1]产值及收款计划（2026）'!$B:$B,'[1]产值及收款计划（2026）'!DJ:DJ)</f>
        <v>0</v>
      </c>
      <c r="DK28" s="256" cm="1">
        <f t="array" aca="1" ref="DK28" ca="1">_xlfn.XLOOKUP($A28&amp;$B28,'[1]产值及收款计划（2026）'!$A:$A&amp;'[1]产值及收款计划（2026）'!$B:$B,'[1]产值及收款计划（2026）'!DK:DK)</f>
        <v>0</v>
      </c>
      <c r="DL28" s="256" cm="1">
        <f t="array" aca="1" ref="DL28" ca="1">_xlfn.XLOOKUP($A28&amp;$B28,'[1]产值及收款计划（2026）'!$A:$A&amp;'[1]产值及收款计划（2026）'!$B:$B,'[1]产值及收款计划（2026）'!DL:DL)</f>
        <v>0</v>
      </c>
      <c r="DM28" s="264"/>
      <c r="DN28" s="250"/>
    </row>
    <row r="29" spans="1:118" ht="20.25" x14ac:dyDescent="0.15">
      <c r="A29" s="254">
        <f t="shared" ca="1" si="8"/>
        <v>25</v>
      </c>
      <c r="B29" s="254" t="s">
        <v>25</v>
      </c>
      <c r="C29" s="255" t="str" cm="1">
        <f t="array" aca="1" ref="C29" ca="1">_xlfn.XLOOKUP($A29&amp;$B29,'[1]产值及收款计划（2026）'!$A:$A&amp;'[1]产值及收款计划（2026）'!$B:$B,'[1]产值及收款计划（2026）'!C:C)</f>
        <v>ZHT2021051000046</v>
      </c>
      <c r="D29" s="255" t="str" cm="1">
        <f t="array" aca="1" ref="D29" ca="1">_xlfn.XLOOKUP($A29&amp;$B29,'[1]产值及收款计划（2026）'!$A:$A&amp;'[1]产值及收款计划（2026）'!$B:$B,'[1]产值及收款计划（2026）'!D:D)</f>
        <v>南湖区老（旧）住宅区改造提升专项工程（二期）第二批次（明月片区） 之智慧化工程</v>
      </c>
      <c r="E29" s="256" cm="1">
        <f t="array" aca="1" ref="E29" ca="1">_xlfn.XLOOKUP($A29&amp;$B29,'[1]产值及收款计划（2026）'!$A:$A&amp;'[1]产值及收款计划（2026）'!$B:$B,'[1]产值及收款计划（2026）'!E:E)</f>
        <v>966.82870000000003</v>
      </c>
      <c r="F29" s="256" cm="1">
        <f t="array" aca="1" ref="F29" ca="1">_xlfn.XLOOKUP($A29&amp;$B29,'[1]产值及收款计划（2026）'!$A:$A&amp;'[1]产值及收款计划（2026）'!$B:$B,'[1]产值及收款计划（2026）'!F:F)</f>
        <v>966.82870000000003</v>
      </c>
      <c r="G29" s="256" cm="1">
        <f t="array" aca="1" ref="G29" ca="1">_xlfn.XLOOKUP($A29&amp;$B29,'[1]产值及收款计划（2026）'!$A:$A&amp;'[1]产值及收款计划（2026）'!$B:$B,'[1]产值及收款计划（2026）'!G:G)</f>
        <v>0</v>
      </c>
      <c r="H29" s="256" cm="1">
        <f t="array" aca="1" ref="H29" ca="1">_xlfn.XLOOKUP($A29&amp;$B29,'[1]产值及收款计划（2026）'!$A:$A&amp;'[1]产值及收款计划（2026）'!$B:$B,'[1]产值及收款计划（2026）'!H:H)</f>
        <v>96.682869999999994</v>
      </c>
      <c r="I29" s="257" cm="1">
        <f t="array" aca="1" ref="I29" ca="1">_xlfn.XLOOKUP($A29&amp;$B29,'[1]产值及收款计划（2026）'!$A:$A&amp;'[1]产值及收款计划（2026）'!$B:$B,'[1]产值及收款计划（2026）'!I:I)</f>
        <v>0.1</v>
      </c>
      <c r="J29" s="258" cm="1">
        <f t="array" aca="1" ref="J29" ca="1">_xlfn.XLOOKUP($A29&amp;$B29,'[1]产值及收款计划（2026）'!$A:$A&amp;'[1]产值及收款计划（2026）'!$B:$B,'[1]产值及收款计划（2026）'!J:J)</f>
        <v>0.09</v>
      </c>
      <c r="K29" s="256" cm="1">
        <f t="array" aca="1" ref="K29" ca="1">_xlfn.XLOOKUP($A29&amp;$B29,'[1]产值及收款计划（2026）'!$A:$A&amp;'[1]产值及收款计划（2026）'!$B:$B,'[1]产值及收款计划（2026）'!K:K)</f>
        <v>0</v>
      </c>
      <c r="L29" s="256" cm="1">
        <f t="array" aca="1" ref="L29" ca="1">_xlfn.XLOOKUP($A29&amp;$B29,'[1]产值及收款计划（2026）'!$A:$A&amp;'[1]产值及收款计划（2026）'!$B:$B,'[1]产值及收款计划（2026）'!L:L)</f>
        <v>0</v>
      </c>
      <c r="M29" s="256" t="str" cm="1">
        <f t="array" aca="1" ref="M29" ca="1">_xlfn.XLOOKUP($A29&amp;$B29,'[1]产值及收款计划（2026）'!$A:$A&amp;'[1]产值及收款计划（2026）'!$B:$B,'[1]产值及收款计划（2026）'!M:M)</f>
        <v>主导</v>
      </c>
      <c r="N29" s="256" t="str" cm="1">
        <f t="array" aca="1" ref="N29" ca="1">_xlfn.XLOOKUP($A29&amp;$B29,'[1]产值及收款计划（2026）'!$A:$A&amp;'[1]产值及收款计划（2026）'!$B:$B,'[1]产值及收款计划（2026）'!N:N)</f>
        <v>孔祥平团队</v>
      </c>
      <c r="O29" s="256" t="str" cm="1">
        <f t="array" aca="1" ref="O29" ca="1">_xlfn.XLOOKUP($A29&amp;$B29,'[1]产值及收款计划（2026）'!$A:$A&amp;'[1]产值及收款计划（2026）'!$B:$B,'[1]产值及收款计划（2026）'!O:O)</f>
        <v>卜宝翔</v>
      </c>
      <c r="P29" s="255" t="str" cm="1">
        <f t="array" aca="1" ref="P29" ca="1">_xlfn.XLOOKUP($A29&amp;$B29,'[1]产值及收款计划（2026）'!$A:$A&amp;'[1]产值及收款计划（2026）'!$B:$B,'[1]产值及收款计划（2026）'!P:P)</f>
        <v>过往已完结</v>
      </c>
      <c r="Q29" s="256" cm="1">
        <f t="array" aca="1" ref="Q29" ca="1">_xlfn.XLOOKUP($A29&amp;$B29,'[1]产值及收款计划（2026）'!$A:$A&amp;'[1]产值及收款计划（2026）'!$B:$B,'[1]产值及收款计划（2026）'!Q:Q)</f>
        <v>0</v>
      </c>
      <c r="R29" s="256" cm="1">
        <f t="array" aca="1" ref="R29" ca="1">_xlfn.XLOOKUP($A29&amp;$B29,'[1]产值及收款计划（2026）'!$A:$A&amp;'[1]产值及收款计划（2026）'!$B:$B,'[1]产值及收款计划（2026）'!R:R)</f>
        <v>0</v>
      </c>
      <c r="S29" s="256" cm="1">
        <f t="array" aca="1" ref="S29" ca="1">_xlfn.XLOOKUP($A29&amp;$B29,'[1]产值及收款计划（2026）'!$A:$A&amp;'[1]产值及收款计划（2026）'!$B:$B,'[1]产值及收款计划（2026）'!S:S)</f>
        <v>0</v>
      </c>
      <c r="T29" s="256" cm="1">
        <f t="array" aca="1" ref="T29" ca="1">_xlfn.XLOOKUP($A29&amp;$B29,'[1]产值及收款计划（2026）'!$A:$A&amp;'[1]产值及收款计划（2026）'!$B:$B,'[1]产值及收款计划（2026）'!T:T)</f>
        <v>966.82869900000003</v>
      </c>
      <c r="U29" s="256" cm="1">
        <f t="array" aca="1" ref="U29" ca="1">_xlfn.XLOOKUP($A29&amp;$B29,'[1]产值及收款计划（2026）'!$A:$A&amp;'[1]产值及收款计划（2026）'!$B:$B,'[1]产值及收款计划（2026）'!U:U)</f>
        <v>0</v>
      </c>
      <c r="V29" s="256" cm="1">
        <f t="array" aca="1" ref="V29" ca="1">_xlfn.XLOOKUP($A29&amp;$B29,'[1]产值及收款计划（2026）'!$A:$A&amp;'[1]产值及收款计划（2026）'!$B:$B,'[1]产值及收款计划（2026）'!V:V)</f>
        <v>9.9999999747524292E-7</v>
      </c>
      <c r="W29" s="256" cm="1">
        <f t="array" aca="1" ref="W29" ca="1">_xlfn.XLOOKUP($A29&amp;$B29,'[1]产值及收款计划（2026）'!$A:$A&amp;'[1]产值及收款计划（2026）'!$B:$B,'[1]产值及收款计划（2026）'!W:W)</f>
        <v>0</v>
      </c>
      <c r="X29" s="256" cm="1">
        <f t="array" aca="1" ref="X29" ca="1">_xlfn.XLOOKUP($A29&amp;$B29,'[1]产值及收款计划（2026）'!$A:$A&amp;'[1]产值及收款计划（2026）'!$B:$B,'[1]产值及收款计划（2026）'!X:X)</f>
        <v>0</v>
      </c>
      <c r="Y29" s="256" cm="1">
        <f t="array" aca="1" ref="Y29" ca="1">_xlfn.XLOOKUP($A29&amp;$B29,'[1]产值及收款计划（2026）'!$A:$A&amp;'[1]产值及收款计划（2026）'!$B:$B,'[1]产值及收款计划（2026）'!Y:Y)</f>
        <v>0</v>
      </c>
      <c r="Z29" s="256" cm="1">
        <f t="array" aca="1" ref="Z29" ca="1">_xlfn.XLOOKUP($A29&amp;$B29,'[1]产值及收款计划（2026）'!$A:$A&amp;'[1]产值及收款计划（2026）'!$B:$B,'[1]产值及收款计划（2026）'!Z:Z)</f>
        <v>0</v>
      </c>
      <c r="AA29" s="256" cm="1">
        <f t="array" aca="1" ref="AA29" ca="1">_xlfn.XLOOKUP($A29&amp;$B29,'[1]产值及收款计划（2026）'!$A:$A&amp;'[1]产值及收款计划（2026）'!$B:$B,'[1]产值及收款计划（2026）'!AA:AA)</f>
        <v>0</v>
      </c>
      <c r="AB29" s="256" cm="1">
        <f t="array" aca="1" ref="AB29" ca="1">_xlfn.XLOOKUP($A29&amp;$B29,'[1]产值及收款计划（2026）'!$A:$A&amp;'[1]产值及收款计划（2026）'!$B:$B,'[1]产值及收款计划（2026）'!AB:AB)</f>
        <v>0</v>
      </c>
      <c r="AC29" s="256" cm="1">
        <f t="array" aca="1" ref="AC29" ca="1">_xlfn.XLOOKUP($A29&amp;$B29,'[1]产值及收款计划（2026）'!$A:$A&amp;'[1]产值及收款计划（2026）'!$B:$B,'[1]产值及收款计划（2026）'!AC:AC)</f>
        <v>0</v>
      </c>
      <c r="AD29" s="256" cm="1">
        <f t="array" aca="1" ref="AD29" ca="1">_xlfn.XLOOKUP($A29&amp;$B29,'[1]产值及收款计划（2026）'!$A:$A&amp;'[1]产值及收款计划（2026）'!$B:$B,'[1]产值及收款计划（2026）'!AD:AD)</f>
        <v>0</v>
      </c>
      <c r="AE29" s="256" cm="1">
        <f t="array" aca="1" ref="AE29" ca="1">_xlfn.XLOOKUP($A29&amp;$B29,'[1]产值及收款计划（2026）'!$A:$A&amp;'[1]产值及收款计划（2026）'!$B:$B,'[1]产值及收款计划（2026）'!AE:AE)</f>
        <v>0</v>
      </c>
      <c r="AF29" s="256" cm="1">
        <f t="array" aca="1" ref="AF29" ca="1">_xlfn.XLOOKUP($A29&amp;$B29,'[1]产值及收款计划（2026）'!$A:$A&amp;'[1]产值及收款计划（2026）'!$B:$B,'[1]产值及收款计划（2026）'!AF:AF)</f>
        <v>0</v>
      </c>
      <c r="AG29" s="256" cm="1">
        <f t="array" aca="1" ref="AG29" ca="1">_xlfn.XLOOKUP($A29&amp;$B29,'[1]产值及收款计划（2026）'!$A:$A&amp;'[1]产值及收款计划（2026）'!$B:$B,'[1]产值及收款计划（2026）'!AG:AG)</f>
        <v>0</v>
      </c>
      <c r="AH29" s="256" cm="1">
        <f t="array" aca="1" ref="AH29" ca="1">_xlfn.XLOOKUP($A29&amp;$B29,'[1]产值及收款计划（2026）'!$A:$A&amp;'[1]产值及收款计划（2026）'!$B:$B,'[1]产值及收款计划（2026）'!AH:AH)</f>
        <v>0</v>
      </c>
      <c r="AI29" s="256" cm="1">
        <f t="array" aca="1" ref="AI29" ca="1">_xlfn.XLOOKUP($A29&amp;$B29,'[1]产值及收款计划（2026）'!$A:$A&amp;'[1]产值及收款计划（2026）'!$B:$B,'[1]产值及收款计划（2026）'!AI:AI)</f>
        <v>0</v>
      </c>
      <c r="AJ29" s="256" cm="1">
        <f t="array" aca="1" ref="AJ29" ca="1">_xlfn.XLOOKUP($A29&amp;$B29,'[1]产值及收款计划（2026）'!$A:$A&amp;'[1]产值及收款计划（2026）'!$B:$B,'[1]产值及收款计划（2026）'!AJ:AJ)</f>
        <v>0</v>
      </c>
      <c r="AK29" s="256" cm="1">
        <f t="array" aca="1" ref="AK29" ca="1">_xlfn.XLOOKUP($A29&amp;$B29,'[1]产值及收款计划（2026）'!$A:$A&amp;'[1]产值及收款计划（2026）'!$B:$B,'[1]产值及收款计划（2026）'!AK:AK)</f>
        <v>0</v>
      </c>
      <c r="AL29" s="256" cm="1">
        <f t="array" aca="1" ref="AL29" ca="1">_xlfn.XLOOKUP($A29&amp;$B29,'[1]产值及收款计划（2026）'!$A:$A&amp;'[1]产值及收款计划（2026）'!$B:$B,'[1]产值及收款计划（2026）'!AL:AL)</f>
        <v>0</v>
      </c>
      <c r="AM29" s="263" t="e" cm="1">
        <f t="array" aca="1" ref="AM29" ca="1">_xlfn.LET(_xlpm.勾选月份状态数组,TRANSPOSE('PPT(12-15页）-TOP10'!$A$3:$A$14),_xlpm.选择数据区,IF('PPT(12-15页）-TOP10'!$E$3="收款",$BA29:$BL29,$AA29:$AL29),SUM(_xlfn._xlws.FILTER(_xlpm.选择数据区,_xlpm.勾选月份状态数组,"")))</f>
        <v>#NAME?</v>
      </c>
      <c r="AN29" s="256" t="e" cm="1">
        <f t="array" aca="1" ref="AN29" ca="1">_xlfn.LET(_xlpm.勾选月份状态数组,TRANSPOSE('PPT(12-15页）-TOP10'!$A$3:$A$14),_xlpm.选择数据区,IF('PPT(12-15页）-TOP10'!$E$3="收款",$DA29:$DL29,$CA29:$CL29),SUM(_xlfn._xlws.FILTER(_xlpm.选择数据区,_xlpm.勾选月份状态数组,"")))</f>
        <v>#NAME?</v>
      </c>
      <c r="AO29" s="256">
        <f ca="1">SUM(CA29:CC29)+SUM(AD29:AL29)</f>
        <v>0</v>
      </c>
      <c r="AP29" s="256"/>
      <c r="AQ29" s="256"/>
      <c r="AR29" s="256"/>
      <c r="AS29" s="256" cm="1">
        <f t="array" aca="1" ref="AS29" ca="1">_xlfn.XLOOKUP($A29&amp;$B29,'[1]产值及收款计划（2026）'!$A:$A&amp;'[1]产值及收款计划（2026）'!$B:$B,'[1]产值及收款计划（2026）'!AS:AS)</f>
        <v>0</v>
      </c>
      <c r="AT29" s="256" cm="1">
        <f t="array" aca="1" ref="AT29" ca="1">_xlfn.XLOOKUP($A29&amp;$B29,'[1]产值及收款计划（2026）'!$A:$A&amp;'[1]产值及收款计划（2026）'!$B:$B,'[1]产值及收款计划（2026）'!AT:AT)</f>
        <v>0</v>
      </c>
      <c r="AU29" s="256" cm="1">
        <f t="array" aca="1" ref="AU29" ca="1">_xlfn.XLOOKUP($A29&amp;$B29,'[1]产值及收款计划（2026）'!$A:$A&amp;'[1]产值及收款计划（2026）'!$B:$B,'[1]产值及收款计划（2026）'!AU:AU)</f>
        <v>0</v>
      </c>
      <c r="AV29" s="256" cm="1">
        <f t="array" aca="1" ref="AV29" ca="1">_xlfn.XLOOKUP($A29&amp;$B29,'[1]产值及收款计划（2026）'!$A:$A&amp;'[1]产值及收款计划（2026）'!$B:$B,'[1]产值及收款计划（2026）'!AV:AV)</f>
        <v>0</v>
      </c>
      <c r="AW29" s="256" cm="1">
        <f t="array" aca="1" ref="AW29" ca="1">_xlfn.XLOOKUP($A29&amp;$B29,'[1]产值及收款计划（2026）'!$A:$A&amp;'[1]产值及收款计划（2026）'!$B:$B,'[1]产值及收款计划（2026）'!AW:AW)</f>
        <v>458.57010000000002</v>
      </c>
      <c r="AX29" s="256" cm="1">
        <f t="array" aca="1" ref="AX29" ca="1">_xlfn.XLOOKUP($A29&amp;$B29,'[1]产值及收款计划（2026）'!$A:$A&amp;'[1]产值及收款计划（2026）'!$B:$B,'[1]产值及收款计划（2026）'!AX:AX)</f>
        <v>0</v>
      </c>
      <c r="AY29" s="256" cm="1">
        <f t="array" aca="1" ref="AY29" ca="1">_xlfn.XLOOKUP($A29&amp;$B29,'[1]产值及收款计划（2026）'!$A:$A&amp;'[1]产值及收款计划（2026）'!$B:$B,'[1]产值及收款计划（2026）'!AY:AY)</f>
        <v>508.2586</v>
      </c>
      <c r="AZ29" s="256" cm="1">
        <f t="array" aca="1" ref="AZ29" ca="1">_xlfn.XLOOKUP($A29&amp;$B29,'[1]产值及收款计划（2026）'!$A:$A&amp;'[1]产值及收款计划（2026）'!$B:$B,'[1]产值及收款计划（2026）'!AZ:AZ)</f>
        <v>508.258599</v>
      </c>
      <c r="BA29" s="256" cm="1">
        <f t="array" aca="1" ref="BA29" ca="1">_xlfn.XLOOKUP($A29&amp;$B29,'[1]产值及收款计划（2026）'!$A:$A&amp;'[1]产值及收款计划（2026）'!$B:$B,'[1]产值及收款计划（2026）'!BA:BA)</f>
        <v>0</v>
      </c>
      <c r="BB29" s="256" cm="1">
        <f t="array" aca="1" ref="BB29" ca="1">_xlfn.XLOOKUP($A29&amp;$B29,'[1]产值及收款计划（2026）'!$A:$A&amp;'[1]产值及收款计划（2026）'!$B:$B,'[1]产值及收款计划（2026）'!BB:BB)</f>
        <v>0</v>
      </c>
      <c r="BC29" s="256" cm="1">
        <f t="array" aca="1" ref="BC29" ca="1">_xlfn.XLOOKUP($A29&amp;$B29,'[1]产值及收款计划（2026）'!$A:$A&amp;'[1]产值及收款计划（2026）'!$B:$B,'[1]产值及收款计划（2026）'!BC:BC)</f>
        <v>0</v>
      </c>
      <c r="BD29" s="256" cm="1">
        <f t="array" aca="1" ref="BD29" ca="1">_xlfn.XLOOKUP($A29&amp;$B29,'[1]产值及收款计划（2026）'!$A:$A&amp;'[1]产值及收款计划（2026）'!$B:$B,'[1]产值及收款计划（2026）'!BD:BD)</f>
        <v>0</v>
      </c>
      <c r="BE29" s="256" cm="1">
        <f t="array" aca="1" ref="BE29" ca="1">_xlfn.XLOOKUP($A29&amp;$B29,'[1]产值及收款计划（2026）'!$A:$A&amp;'[1]产值及收款计划（2026）'!$B:$B,'[1]产值及收款计划（2026）'!BE:BE)</f>
        <v>0</v>
      </c>
      <c r="BF29" s="256" cm="1">
        <f t="array" aca="1" ref="BF29" ca="1">_xlfn.XLOOKUP($A29&amp;$B29,'[1]产值及收款计划（2026）'!$A:$A&amp;'[1]产值及收款计划（2026）'!$B:$B,'[1]产值及收款计划（2026）'!BF:BF)</f>
        <v>0</v>
      </c>
      <c r="BG29" s="256" cm="1">
        <f t="array" aca="1" ref="BG29" ca="1">_xlfn.XLOOKUP($A29&amp;$B29,'[1]产值及收款计划（2026）'!$A:$A&amp;'[1]产值及收款计划（2026）'!$B:$B,'[1]产值及收款计划（2026）'!BG:BG)</f>
        <v>0</v>
      </c>
      <c r="BH29" s="256" cm="1">
        <f t="array" aca="1" ref="BH29" ca="1">_xlfn.XLOOKUP($A29&amp;$B29,'[1]产值及收款计划（2026）'!$A:$A&amp;'[1]产值及收款计划（2026）'!$B:$B,'[1]产值及收款计划（2026）'!BH:BH)</f>
        <v>0</v>
      </c>
      <c r="BI29" s="256" cm="1">
        <f t="array" aca="1" ref="BI29" ca="1">_xlfn.XLOOKUP($A29&amp;$B29,'[1]产值及收款计划（2026）'!$A:$A&amp;'[1]产值及收款计划（2026）'!$B:$B,'[1]产值及收款计划（2026）'!BI:BI)</f>
        <v>0</v>
      </c>
      <c r="BJ29" s="256" cm="1">
        <f t="array" aca="1" ref="BJ29" ca="1">_xlfn.XLOOKUP($A29&amp;$B29,'[1]产值及收款计划（2026）'!$A:$A&amp;'[1]产值及收款计划（2026）'!$B:$B,'[1]产值及收款计划（2026）'!BJ:BJ)</f>
        <v>0</v>
      </c>
      <c r="BK29" s="256" cm="1">
        <f t="array" aca="1" ref="BK29" ca="1">_xlfn.XLOOKUP($A29&amp;$B29,'[1]产值及收款计划（2026）'!$A:$A&amp;'[1]产值及收款计划（2026）'!$B:$B,'[1]产值及收款计划（2026）'!BK:BK)</f>
        <v>0</v>
      </c>
      <c r="BL29" s="256" cm="1">
        <f t="array" aca="1" ref="BL29" ca="1">_xlfn.XLOOKUP($A29&amp;$B29,'[1]产值及收款计划（2026）'!$A:$A&amp;'[1]产值及收款计划（2026）'!$B:$B,'[1]产值及收款计划（2026）'!BL:BL)</f>
        <v>0</v>
      </c>
      <c r="BM29" s="256"/>
      <c r="BN29" s="256"/>
      <c r="BO29" s="256"/>
      <c r="BP29" s="256"/>
      <c r="BQ29" s="255" cm="1">
        <f t="array" aca="1" ref="BQ29" ca="1">_xlfn.XLOOKUP($A29&amp;$B29,'[1]产值及收款计划（2026）'!$A:$A&amp;'[1]产值及收款计划（2026）'!$B:$B,'[1]产值及收款计划（2026）'!BQ:BQ)</f>
        <v>0</v>
      </c>
      <c r="BR29" s="256" cm="1">
        <f t="array" aca="1" ref="BR29" ca="1">_xlfn.XLOOKUP($A29&amp;$B29,'[1]产值及收款计划（2026）'!$A:$A&amp;'[1]产值及收款计划（2026）'!$B:$B,'[1]产值及收款计划（2026）'!BR:BR)</f>
        <v>0</v>
      </c>
      <c r="CA29" s="256" cm="1">
        <f t="array" aca="1" ref="CA29" ca="1">_xlfn.XLOOKUP($A29&amp;$B29,'[1]产值及收款计划（2026）'!$A:$A&amp;'[1]产值及收款计划（2026）'!$B:$B,'[1]产值及收款计划（2026）'!CA:CA)</f>
        <v>0</v>
      </c>
      <c r="CB29" s="256" cm="1">
        <f t="array" aca="1" ref="CB29" ca="1">_xlfn.XLOOKUP($A29&amp;$B29,'[1]产值及收款计划（2026）'!$A:$A&amp;'[1]产值及收款计划（2026）'!$B:$B,'[1]产值及收款计划（2026）'!CB:CB)</f>
        <v>0</v>
      </c>
      <c r="CC29" s="256" cm="1">
        <f t="array" aca="1" ref="CC29" ca="1">_xlfn.XLOOKUP($A29&amp;$B29,'[1]产值及收款计划（2026）'!$A:$A&amp;'[1]产值及收款计划（2026）'!$B:$B,'[1]产值及收款计划（2026）'!CC:CC)</f>
        <v>0</v>
      </c>
      <c r="CD29" s="256" cm="1">
        <f t="array" aca="1" ref="CD29" ca="1">_xlfn.XLOOKUP($A29&amp;$B29,'[1]产值及收款计划（2026）'!$A:$A&amp;'[1]产值及收款计划（2026）'!$B:$B,'[1]产值及收款计划（2026）'!CD:CD)</f>
        <v>0</v>
      </c>
      <c r="CE29" s="256" cm="1">
        <f t="array" aca="1" ref="CE29" ca="1">_xlfn.XLOOKUP($A29&amp;$B29,'[1]产值及收款计划（2026）'!$A:$A&amp;'[1]产值及收款计划（2026）'!$B:$B,'[1]产值及收款计划（2026）'!CE:CE)</f>
        <v>0</v>
      </c>
      <c r="CF29" s="256" cm="1">
        <f t="array" aca="1" ref="CF29" ca="1">_xlfn.XLOOKUP($A29&amp;$B29,'[1]产值及收款计划（2026）'!$A:$A&amp;'[1]产值及收款计划（2026）'!$B:$B,'[1]产值及收款计划（2026）'!CF:CF)</f>
        <v>0</v>
      </c>
      <c r="CG29" s="256" cm="1">
        <f t="array" aca="1" ref="CG29" ca="1">_xlfn.XLOOKUP($A29&amp;$B29,'[1]产值及收款计划（2026）'!$A:$A&amp;'[1]产值及收款计划（2026）'!$B:$B,'[1]产值及收款计划（2026）'!CG:CG)</f>
        <v>0</v>
      </c>
      <c r="CH29" s="256" cm="1">
        <f t="array" aca="1" ref="CH29" ca="1">_xlfn.XLOOKUP($A29&amp;$B29,'[1]产值及收款计划（2026）'!$A:$A&amp;'[1]产值及收款计划（2026）'!$B:$B,'[1]产值及收款计划（2026）'!CH:CH)</f>
        <v>0</v>
      </c>
      <c r="CI29" s="256" cm="1">
        <f t="array" aca="1" ref="CI29" ca="1">_xlfn.XLOOKUP($A29&amp;$B29,'[1]产值及收款计划（2026）'!$A:$A&amp;'[1]产值及收款计划（2026）'!$B:$B,'[1]产值及收款计划（2026）'!CI:CI)</f>
        <v>0</v>
      </c>
      <c r="CJ29" s="256" cm="1">
        <f t="array" aca="1" ref="CJ29" ca="1">_xlfn.XLOOKUP($A29&amp;$B29,'[1]产值及收款计划（2026）'!$A:$A&amp;'[1]产值及收款计划（2026）'!$B:$B,'[1]产值及收款计划（2026）'!CJ:CJ)</f>
        <v>0</v>
      </c>
      <c r="CK29" s="256" cm="1">
        <f t="array" aca="1" ref="CK29" ca="1">_xlfn.XLOOKUP($A29&amp;$B29,'[1]产值及收款计划（2026）'!$A:$A&amp;'[1]产值及收款计划（2026）'!$B:$B,'[1]产值及收款计划（2026）'!CK:CK)</f>
        <v>0</v>
      </c>
      <c r="CL29" s="256" cm="1">
        <f t="array" aca="1" ref="CL29" ca="1">_xlfn.XLOOKUP($A29&amp;$B29,'[1]产值及收款计划（2026）'!$A:$A&amp;'[1]产值及收款计划（2026）'!$B:$B,'[1]产值及收款计划（2026）'!CL:CL)</f>
        <v>0</v>
      </c>
      <c r="DA29" s="256" cm="1">
        <f t="array" aca="1" ref="DA29" ca="1">_xlfn.XLOOKUP($A29&amp;$B29,'[1]产值及收款计划（2026）'!$A:$A&amp;'[1]产值及收款计划（2026）'!$B:$B,'[1]产值及收款计划（2026）'!DA:DA)</f>
        <v>0</v>
      </c>
      <c r="DB29" s="256" cm="1">
        <f t="array" aca="1" ref="DB29" ca="1">_xlfn.XLOOKUP($A29&amp;$B29,'[1]产值及收款计划（2026）'!$A:$A&amp;'[1]产值及收款计划（2026）'!$B:$B,'[1]产值及收款计划（2026）'!DB:DB)</f>
        <v>0</v>
      </c>
      <c r="DC29" s="256" cm="1">
        <f t="array" aca="1" ref="DC29" ca="1">_xlfn.XLOOKUP($A29&amp;$B29,'[1]产值及收款计划（2026）'!$A:$A&amp;'[1]产值及收款计划（2026）'!$B:$B,'[1]产值及收款计划（2026）'!DC:DC)</f>
        <v>0</v>
      </c>
      <c r="DD29" s="256" cm="1">
        <f t="array" aca="1" ref="DD29" ca="1">_xlfn.XLOOKUP($A29&amp;$B29,'[1]产值及收款计划（2026）'!$A:$A&amp;'[1]产值及收款计划（2026）'!$B:$B,'[1]产值及收款计划（2026）'!DD:DD)</f>
        <v>0</v>
      </c>
      <c r="DE29" s="256" cm="1">
        <f t="array" aca="1" ref="DE29" ca="1">_xlfn.XLOOKUP($A29&amp;$B29,'[1]产值及收款计划（2026）'!$A:$A&amp;'[1]产值及收款计划（2026）'!$B:$B,'[1]产值及收款计划（2026）'!DE:DE)</f>
        <v>0</v>
      </c>
      <c r="DF29" s="256" cm="1">
        <f t="array" aca="1" ref="DF29" ca="1">_xlfn.XLOOKUP($A29&amp;$B29,'[1]产值及收款计划（2026）'!$A:$A&amp;'[1]产值及收款计划（2026）'!$B:$B,'[1]产值及收款计划（2026）'!DF:DF)</f>
        <v>0</v>
      </c>
      <c r="DG29" s="256" cm="1">
        <f t="array" aca="1" ref="DG29" ca="1">_xlfn.XLOOKUP($A29&amp;$B29,'[1]产值及收款计划（2026）'!$A:$A&amp;'[1]产值及收款计划（2026）'!$B:$B,'[1]产值及收款计划（2026）'!DG:DG)</f>
        <v>0</v>
      </c>
      <c r="DH29" s="256" cm="1">
        <f t="array" aca="1" ref="DH29" ca="1">_xlfn.XLOOKUP($A29&amp;$B29,'[1]产值及收款计划（2026）'!$A:$A&amp;'[1]产值及收款计划（2026）'!$B:$B,'[1]产值及收款计划（2026）'!DH:DH)</f>
        <v>0</v>
      </c>
      <c r="DI29" s="256" cm="1">
        <f t="array" aca="1" ref="DI29" ca="1">_xlfn.XLOOKUP($A29&amp;$B29,'[1]产值及收款计划（2026）'!$A:$A&amp;'[1]产值及收款计划（2026）'!$B:$B,'[1]产值及收款计划（2026）'!DI:DI)</f>
        <v>0</v>
      </c>
      <c r="DJ29" s="256" cm="1">
        <f t="array" aca="1" ref="DJ29" ca="1">_xlfn.XLOOKUP($A29&amp;$B29,'[1]产值及收款计划（2026）'!$A:$A&amp;'[1]产值及收款计划（2026）'!$B:$B,'[1]产值及收款计划（2026）'!DJ:DJ)</f>
        <v>0</v>
      </c>
      <c r="DK29" s="256" cm="1">
        <f t="array" aca="1" ref="DK29" ca="1">_xlfn.XLOOKUP($A29&amp;$B29,'[1]产值及收款计划（2026）'!$A:$A&amp;'[1]产值及收款计划（2026）'!$B:$B,'[1]产值及收款计划（2026）'!DK:DK)</f>
        <v>0</v>
      </c>
      <c r="DL29" s="256" cm="1">
        <f t="array" aca="1" ref="DL29" ca="1">_xlfn.XLOOKUP($A29&amp;$B29,'[1]产值及收款计划（2026）'!$A:$A&amp;'[1]产值及收款计划（2026）'!$B:$B,'[1]产值及收款计划（2026）'!DL:DL)</f>
        <v>0</v>
      </c>
      <c r="DM29" s="264"/>
      <c r="DN29" s="250"/>
    </row>
    <row r="30" spans="1:118" ht="20.25" x14ac:dyDescent="0.15">
      <c r="A30" s="254">
        <f t="shared" ca="1" si="8"/>
        <v>26</v>
      </c>
      <c r="B30" s="254" t="s">
        <v>25</v>
      </c>
      <c r="C30" s="255" t="str" cm="1">
        <f t="array" aca="1" ref="C30" ca="1">_xlfn.XLOOKUP($A30&amp;$B30,'[1]产值及收款计划（2026）'!$A:$A&amp;'[1]产值及收款计划（2026）'!$B:$B,'[1]产值及收款计划（2026）'!C:C)</f>
        <v>ZHT2021051000042</v>
      </c>
      <c r="D30" s="255" t="str" cm="1">
        <f t="array" aca="1" ref="D30" ca="1">_xlfn.XLOOKUP($A30&amp;$B30,'[1]产值及收款计划（2026）'!$A:$A&amp;'[1]产值及收款计划（2026）'!$B:$B,'[1]产值及收款计划（2026）'!D:D)</f>
        <v>嘉兴市南湖区二环以内背街小巷提升工程（新兴街道松鹤片区）之智慧化工程</v>
      </c>
      <c r="E30" s="256" cm="1">
        <f t="array" aca="1" ref="E30" ca="1">_xlfn.XLOOKUP($A30&amp;$B30,'[1]产值及收款计划（2026）'!$A:$A&amp;'[1]产值及收款计划（2026）'!$B:$B,'[1]产值及收款计划（2026）'!E:E)</f>
        <v>724.8999</v>
      </c>
      <c r="F30" s="256" cm="1">
        <f t="array" aca="1" ref="F30" ca="1">_xlfn.XLOOKUP($A30&amp;$B30,'[1]产值及收款计划（2026）'!$A:$A&amp;'[1]产值及收款计划（2026）'!$B:$B,'[1]产值及收款计划（2026）'!F:F)</f>
        <v>724.8999</v>
      </c>
      <c r="G30" s="256" cm="1">
        <f t="array" aca="1" ref="G30" ca="1">_xlfn.XLOOKUP($A30&amp;$B30,'[1]产值及收款计划（2026）'!$A:$A&amp;'[1]产值及收款计划（2026）'!$B:$B,'[1]产值及收款计划（2026）'!G:G)</f>
        <v>0</v>
      </c>
      <c r="H30" s="256" cm="1">
        <f t="array" aca="1" ref="H30" ca="1">_xlfn.XLOOKUP($A30&amp;$B30,'[1]产值及收款计划（2026）'!$A:$A&amp;'[1]产值及收款计划（2026）'!$B:$B,'[1]产值及收款计划（2026）'!H:H)</f>
        <v>72.489990000000006</v>
      </c>
      <c r="I30" s="257" cm="1">
        <f t="array" aca="1" ref="I30" ca="1">_xlfn.XLOOKUP($A30&amp;$B30,'[1]产值及收款计划（2026）'!$A:$A&amp;'[1]产值及收款计划（2026）'!$B:$B,'[1]产值及收款计划（2026）'!I:I)</f>
        <v>0.1</v>
      </c>
      <c r="J30" s="258" cm="1">
        <f t="array" aca="1" ref="J30" ca="1">_xlfn.XLOOKUP($A30&amp;$B30,'[1]产值及收款计划（2026）'!$A:$A&amp;'[1]产值及收款计划（2026）'!$B:$B,'[1]产值及收款计划（2026）'!J:J)</f>
        <v>0.09</v>
      </c>
      <c r="K30" s="256" cm="1">
        <f t="array" aca="1" ref="K30" ca="1">_xlfn.XLOOKUP($A30&amp;$B30,'[1]产值及收款计划（2026）'!$A:$A&amp;'[1]产值及收款计划（2026）'!$B:$B,'[1]产值及收款计划（2026）'!K:K)</f>
        <v>0</v>
      </c>
      <c r="L30" s="256" cm="1">
        <f t="array" aca="1" ref="L30" ca="1">_xlfn.XLOOKUP($A30&amp;$B30,'[1]产值及收款计划（2026）'!$A:$A&amp;'[1]产值及收款计划（2026）'!$B:$B,'[1]产值及收款计划（2026）'!L:L)</f>
        <v>0</v>
      </c>
      <c r="M30" s="256" t="str" cm="1">
        <f t="array" aca="1" ref="M30" ca="1">_xlfn.XLOOKUP($A30&amp;$B30,'[1]产值及收款计划（2026）'!$A:$A&amp;'[1]产值及收款计划（2026）'!$B:$B,'[1]产值及收款计划（2026）'!M:M)</f>
        <v>主导</v>
      </c>
      <c r="N30" s="256" t="str" cm="1">
        <f t="array" aca="1" ref="N30" ca="1">_xlfn.XLOOKUP($A30&amp;$B30,'[1]产值及收款计划（2026）'!$A:$A&amp;'[1]产值及收款计划（2026）'!$B:$B,'[1]产值及收款计划（2026）'!N:N)</f>
        <v>孔祥平团队</v>
      </c>
      <c r="O30" s="256" t="str" cm="1">
        <f t="array" aca="1" ref="O30" ca="1">_xlfn.XLOOKUP($A30&amp;$B30,'[1]产值及收款计划（2026）'!$A:$A&amp;'[1]产值及收款计划（2026）'!$B:$B,'[1]产值及收款计划（2026）'!O:O)</f>
        <v>卜宝翔</v>
      </c>
      <c r="P30" s="255" t="str" cm="1">
        <f t="array" aca="1" ref="P30" ca="1">_xlfn.XLOOKUP($A30&amp;$B30,'[1]产值及收款计划（2026）'!$A:$A&amp;'[1]产值及收款计划（2026）'!$B:$B,'[1]产值及收款计划（2026）'!P:P)</f>
        <v>过往已完结</v>
      </c>
      <c r="Q30" s="256" cm="1">
        <f t="array" aca="1" ref="Q30" ca="1">_xlfn.XLOOKUP($A30&amp;$B30,'[1]产值及收款计划（2026）'!$A:$A&amp;'[1]产值及收款计划（2026）'!$B:$B,'[1]产值及收款计划（2026）'!Q:Q)</f>
        <v>0</v>
      </c>
      <c r="R30" s="256" cm="1">
        <f t="array" aca="1" ref="R30" ca="1">_xlfn.XLOOKUP($A30&amp;$B30,'[1]产值及收款计划（2026）'!$A:$A&amp;'[1]产值及收款计划（2026）'!$B:$B,'[1]产值及收款计划（2026）'!R:R)</f>
        <v>0</v>
      </c>
      <c r="S30" s="256" cm="1">
        <f t="array" aca="1" ref="S30" ca="1">_xlfn.XLOOKUP($A30&amp;$B30,'[1]产值及收款计划（2026）'!$A:$A&amp;'[1]产值及收款计划（2026）'!$B:$B,'[1]产值及收款计划（2026）'!S:S)</f>
        <v>0</v>
      </c>
      <c r="T30" s="256" cm="1">
        <f t="array" aca="1" ref="T30" ca="1">_xlfn.XLOOKUP($A30&amp;$B30,'[1]产值及收款计划（2026）'!$A:$A&amp;'[1]产值及收款计划（2026）'!$B:$B,'[1]产值及收款计划（2026）'!T:T)</f>
        <v>724.8999</v>
      </c>
      <c r="U30" s="256" cm="1">
        <f t="array" aca="1" ref="U30" ca="1">_xlfn.XLOOKUP($A30&amp;$B30,'[1]产值及收款计划（2026）'!$A:$A&amp;'[1]产值及收款计划（2026）'!$B:$B,'[1]产值及收款计划（2026）'!U:U)</f>
        <v>0</v>
      </c>
      <c r="V30" s="256" cm="1">
        <f t="array" aca="1" ref="V30" ca="1">_xlfn.XLOOKUP($A30&amp;$B30,'[1]产值及收款计划（2026）'!$A:$A&amp;'[1]产值及收款计划（2026）'!$B:$B,'[1]产值及收款计划（2026）'!V:V)</f>
        <v>0</v>
      </c>
      <c r="W30" s="256" cm="1">
        <f t="array" aca="1" ref="W30" ca="1">_xlfn.XLOOKUP($A30&amp;$B30,'[1]产值及收款计划（2026）'!$A:$A&amp;'[1]产值及收款计划（2026）'!$B:$B,'[1]产值及收款计划（2026）'!W:W)</f>
        <v>0</v>
      </c>
      <c r="X30" s="256" cm="1">
        <f t="array" aca="1" ref="X30" ca="1">_xlfn.XLOOKUP($A30&amp;$B30,'[1]产值及收款计划（2026）'!$A:$A&amp;'[1]产值及收款计划（2026）'!$B:$B,'[1]产值及收款计划（2026）'!X:X)</f>
        <v>0</v>
      </c>
      <c r="Y30" s="256" cm="1">
        <f t="array" aca="1" ref="Y30" ca="1">_xlfn.XLOOKUP($A30&amp;$B30,'[1]产值及收款计划（2026）'!$A:$A&amp;'[1]产值及收款计划（2026）'!$B:$B,'[1]产值及收款计划（2026）'!Y:Y)</f>
        <v>0</v>
      </c>
      <c r="Z30" s="256" cm="1">
        <f t="array" aca="1" ref="Z30" ca="1">_xlfn.XLOOKUP($A30&amp;$B30,'[1]产值及收款计划（2026）'!$A:$A&amp;'[1]产值及收款计划（2026）'!$B:$B,'[1]产值及收款计划（2026）'!Z:Z)</f>
        <v>0</v>
      </c>
      <c r="AA30" s="256" cm="1">
        <f t="array" aca="1" ref="AA30" ca="1">_xlfn.XLOOKUP($A30&amp;$B30,'[1]产值及收款计划（2026）'!$A:$A&amp;'[1]产值及收款计划（2026）'!$B:$B,'[1]产值及收款计划（2026）'!AA:AA)</f>
        <v>0</v>
      </c>
      <c r="AB30" s="256" cm="1">
        <f t="array" aca="1" ref="AB30" ca="1">_xlfn.XLOOKUP($A30&amp;$B30,'[1]产值及收款计划（2026）'!$A:$A&amp;'[1]产值及收款计划（2026）'!$B:$B,'[1]产值及收款计划（2026）'!AB:AB)</f>
        <v>0</v>
      </c>
      <c r="AC30" s="256" cm="1">
        <f t="array" aca="1" ref="AC30" ca="1">_xlfn.XLOOKUP($A30&amp;$B30,'[1]产值及收款计划（2026）'!$A:$A&amp;'[1]产值及收款计划（2026）'!$B:$B,'[1]产值及收款计划（2026）'!AC:AC)</f>
        <v>0</v>
      </c>
      <c r="AD30" s="256" cm="1">
        <f t="array" aca="1" ref="AD30" ca="1">_xlfn.XLOOKUP($A30&amp;$B30,'[1]产值及收款计划（2026）'!$A:$A&amp;'[1]产值及收款计划（2026）'!$B:$B,'[1]产值及收款计划（2026）'!AD:AD)</f>
        <v>0</v>
      </c>
      <c r="AE30" s="256" cm="1">
        <f t="array" aca="1" ref="AE30" ca="1">_xlfn.XLOOKUP($A30&amp;$B30,'[1]产值及收款计划（2026）'!$A:$A&amp;'[1]产值及收款计划（2026）'!$B:$B,'[1]产值及收款计划（2026）'!AE:AE)</f>
        <v>0</v>
      </c>
      <c r="AF30" s="256" cm="1">
        <f t="array" aca="1" ref="AF30" ca="1">_xlfn.XLOOKUP($A30&amp;$B30,'[1]产值及收款计划（2026）'!$A:$A&amp;'[1]产值及收款计划（2026）'!$B:$B,'[1]产值及收款计划（2026）'!AF:AF)</f>
        <v>0</v>
      </c>
      <c r="AG30" s="256" cm="1">
        <f t="array" aca="1" ref="AG30" ca="1">_xlfn.XLOOKUP($A30&amp;$B30,'[1]产值及收款计划（2026）'!$A:$A&amp;'[1]产值及收款计划（2026）'!$B:$B,'[1]产值及收款计划（2026）'!AG:AG)</f>
        <v>0</v>
      </c>
      <c r="AH30" s="256" cm="1">
        <f t="array" aca="1" ref="AH30" ca="1">_xlfn.XLOOKUP($A30&amp;$B30,'[1]产值及收款计划（2026）'!$A:$A&amp;'[1]产值及收款计划（2026）'!$B:$B,'[1]产值及收款计划（2026）'!AH:AH)</f>
        <v>0</v>
      </c>
      <c r="AI30" s="256" cm="1">
        <f t="array" aca="1" ref="AI30" ca="1">_xlfn.XLOOKUP($A30&amp;$B30,'[1]产值及收款计划（2026）'!$A:$A&amp;'[1]产值及收款计划（2026）'!$B:$B,'[1]产值及收款计划（2026）'!AI:AI)</f>
        <v>0</v>
      </c>
      <c r="AJ30" s="256" cm="1">
        <f t="array" aca="1" ref="AJ30" ca="1">_xlfn.XLOOKUP($A30&amp;$B30,'[1]产值及收款计划（2026）'!$A:$A&amp;'[1]产值及收款计划（2026）'!$B:$B,'[1]产值及收款计划（2026）'!AJ:AJ)</f>
        <v>0</v>
      </c>
      <c r="AK30" s="256" cm="1">
        <f t="array" aca="1" ref="AK30" ca="1">_xlfn.XLOOKUP($A30&amp;$B30,'[1]产值及收款计划（2026）'!$A:$A&amp;'[1]产值及收款计划（2026）'!$B:$B,'[1]产值及收款计划（2026）'!AK:AK)</f>
        <v>0</v>
      </c>
      <c r="AL30" s="256" cm="1">
        <f t="array" aca="1" ref="AL30" ca="1">_xlfn.XLOOKUP($A30&amp;$B30,'[1]产值及收款计划（2026）'!$A:$A&amp;'[1]产值及收款计划（2026）'!$B:$B,'[1]产值及收款计划（2026）'!AL:AL)</f>
        <v>0</v>
      </c>
      <c r="AM30" s="263" t="e" cm="1">
        <f t="array" aca="1" ref="AM30" ca="1">_xlfn.LET(_xlpm.勾选月份状态数组,TRANSPOSE('PPT(12-15页）-TOP10'!$A$3:$A$14),_xlpm.选择数据区,IF('PPT(12-15页）-TOP10'!$E$3="收款",$BA30:$BL30,$AA30:$AL30),SUM(_xlfn._xlws.FILTER(_xlpm.选择数据区,_xlpm.勾选月份状态数组,"")))</f>
        <v>#NAME?</v>
      </c>
      <c r="AN30" s="256" t="e" cm="1">
        <f t="array" aca="1" ref="AN30" ca="1">_xlfn.LET(_xlpm.勾选月份状态数组,TRANSPOSE('PPT(12-15页）-TOP10'!$A$3:$A$14),_xlpm.选择数据区,IF('PPT(12-15页）-TOP10'!$E$3="收款",$DA30:$DL30,$CA30:$CL30),SUM(_xlfn._xlws.FILTER(_xlpm.选择数据区,_xlpm.勾选月份状态数组,"")))</f>
        <v>#NAME?</v>
      </c>
      <c r="AO30" s="256">
        <f ca="1">SUM(CA30:CC30)+SUM(AD30:AL30)</f>
        <v>0</v>
      </c>
      <c r="AP30" s="256"/>
      <c r="AQ30" s="256"/>
      <c r="AR30" s="256"/>
      <c r="AS30" s="256" cm="1">
        <f t="array" aca="1" ref="AS30" ca="1">_xlfn.XLOOKUP($A30&amp;$B30,'[1]产值及收款计划（2026）'!$A:$A&amp;'[1]产值及收款计划（2026）'!$B:$B,'[1]产值及收款计划（2026）'!AS:AS)</f>
        <v>0</v>
      </c>
      <c r="AT30" s="256" cm="1">
        <f t="array" aca="1" ref="AT30" ca="1">_xlfn.XLOOKUP($A30&amp;$B30,'[1]产值及收款计划（2026）'!$A:$A&amp;'[1]产值及收款计划（2026）'!$B:$B,'[1]产值及收款计划（2026）'!AT:AT)</f>
        <v>0</v>
      </c>
      <c r="AU30" s="256" cm="1">
        <f t="array" aca="1" ref="AU30" ca="1">_xlfn.XLOOKUP($A30&amp;$B30,'[1]产值及收款计划（2026）'!$A:$A&amp;'[1]产值及收款计划（2026）'!$B:$B,'[1]产值及收款计划（2026）'!AU:AU)</f>
        <v>0</v>
      </c>
      <c r="AV30" s="256" cm="1">
        <f t="array" aca="1" ref="AV30" ca="1">_xlfn.XLOOKUP($A30&amp;$B30,'[1]产值及收款计划（2026）'!$A:$A&amp;'[1]产值及收款计划（2026）'!$B:$B,'[1]产值及收款计划（2026）'!AV:AV)</f>
        <v>0</v>
      </c>
      <c r="AW30" s="256" cm="1">
        <f t="array" aca="1" ref="AW30" ca="1">_xlfn.XLOOKUP($A30&amp;$B30,'[1]产值及收款计划（2026）'!$A:$A&amp;'[1]产值及收款计划（2026）'!$B:$B,'[1]产值及收款计划（2026）'!AW:AW)</f>
        <v>654.28340000000003</v>
      </c>
      <c r="AX30" s="256" cm="1">
        <f t="array" aca="1" ref="AX30" ca="1">_xlfn.XLOOKUP($A30&amp;$B30,'[1]产值及收款计划（2026）'!$A:$A&amp;'[1]产值及收款计划（2026）'!$B:$B,'[1]产值及收款计划（2026）'!AX:AX)</f>
        <v>0</v>
      </c>
      <c r="AY30" s="256" cm="1">
        <f t="array" aca="1" ref="AY30" ca="1">_xlfn.XLOOKUP($A30&amp;$B30,'[1]产值及收款计划（2026）'!$A:$A&amp;'[1]产值及收款计划（2026）'!$B:$B,'[1]产值及收款计划（2026）'!AY:AY)</f>
        <v>70.616500000000102</v>
      </c>
      <c r="AZ30" s="256" cm="1">
        <f t="array" aca="1" ref="AZ30" ca="1">_xlfn.XLOOKUP($A30&amp;$B30,'[1]产值及收款计划（2026）'!$A:$A&amp;'[1]产值及收款计划（2026）'!$B:$B,'[1]产值及收款计划（2026）'!AZ:AZ)</f>
        <v>70.616500000000102</v>
      </c>
      <c r="BA30" s="256" cm="1">
        <f t="array" aca="1" ref="BA30" ca="1">_xlfn.XLOOKUP($A30&amp;$B30,'[1]产值及收款计划（2026）'!$A:$A&amp;'[1]产值及收款计划（2026）'!$B:$B,'[1]产值及收款计划（2026）'!BA:BA)</f>
        <v>0</v>
      </c>
      <c r="BB30" s="256" cm="1">
        <f t="array" aca="1" ref="BB30" ca="1">_xlfn.XLOOKUP($A30&amp;$B30,'[1]产值及收款计划（2026）'!$A:$A&amp;'[1]产值及收款计划（2026）'!$B:$B,'[1]产值及收款计划（2026）'!BB:BB)</f>
        <v>0</v>
      </c>
      <c r="BC30" s="256" cm="1">
        <f t="array" aca="1" ref="BC30" ca="1">_xlfn.XLOOKUP($A30&amp;$B30,'[1]产值及收款计划（2026）'!$A:$A&amp;'[1]产值及收款计划（2026）'!$B:$B,'[1]产值及收款计划（2026）'!BC:BC)</f>
        <v>0</v>
      </c>
      <c r="BD30" s="256" cm="1">
        <f t="array" aca="1" ref="BD30" ca="1">_xlfn.XLOOKUP($A30&amp;$B30,'[1]产值及收款计划（2026）'!$A:$A&amp;'[1]产值及收款计划（2026）'!$B:$B,'[1]产值及收款计划（2026）'!BD:BD)</f>
        <v>0</v>
      </c>
      <c r="BE30" s="256" cm="1">
        <f t="array" aca="1" ref="BE30" ca="1">_xlfn.XLOOKUP($A30&amp;$B30,'[1]产值及收款计划（2026）'!$A:$A&amp;'[1]产值及收款计划（2026）'!$B:$B,'[1]产值及收款计划（2026）'!BE:BE)</f>
        <v>0</v>
      </c>
      <c r="BF30" s="256" cm="1">
        <f t="array" aca="1" ref="BF30" ca="1">_xlfn.XLOOKUP($A30&amp;$B30,'[1]产值及收款计划（2026）'!$A:$A&amp;'[1]产值及收款计划（2026）'!$B:$B,'[1]产值及收款计划（2026）'!BF:BF)</f>
        <v>0</v>
      </c>
      <c r="BG30" s="256" cm="1">
        <f t="array" aca="1" ref="BG30" ca="1">_xlfn.XLOOKUP($A30&amp;$B30,'[1]产值及收款计划（2026）'!$A:$A&amp;'[1]产值及收款计划（2026）'!$B:$B,'[1]产值及收款计划（2026）'!BG:BG)</f>
        <v>0</v>
      </c>
      <c r="BH30" s="256" cm="1">
        <f t="array" aca="1" ref="BH30" ca="1">_xlfn.XLOOKUP($A30&amp;$B30,'[1]产值及收款计划（2026）'!$A:$A&amp;'[1]产值及收款计划（2026）'!$B:$B,'[1]产值及收款计划（2026）'!BH:BH)</f>
        <v>0</v>
      </c>
      <c r="BI30" s="256" cm="1">
        <f t="array" aca="1" ref="BI30" ca="1">_xlfn.XLOOKUP($A30&amp;$B30,'[1]产值及收款计划（2026）'!$A:$A&amp;'[1]产值及收款计划（2026）'!$B:$B,'[1]产值及收款计划（2026）'!BI:BI)</f>
        <v>0</v>
      </c>
      <c r="BJ30" s="256" cm="1">
        <f t="array" aca="1" ref="BJ30" ca="1">_xlfn.XLOOKUP($A30&amp;$B30,'[1]产值及收款计划（2026）'!$A:$A&amp;'[1]产值及收款计划（2026）'!$B:$B,'[1]产值及收款计划（2026）'!BJ:BJ)</f>
        <v>0</v>
      </c>
      <c r="BK30" s="256" cm="1">
        <f t="array" aca="1" ref="BK30" ca="1">_xlfn.XLOOKUP($A30&amp;$B30,'[1]产值及收款计划（2026）'!$A:$A&amp;'[1]产值及收款计划（2026）'!$B:$B,'[1]产值及收款计划（2026）'!BK:BK)</f>
        <v>0</v>
      </c>
      <c r="BL30" s="256" cm="1">
        <f t="array" aca="1" ref="BL30" ca="1">_xlfn.XLOOKUP($A30&amp;$B30,'[1]产值及收款计划（2026）'!$A:$A&amp;'[1]产值及收款计划（2026）'!$B:$B,'[1]产值及收款计划（2026）'!BL:BL)</f>
        <v>0</v>
      </c>
      <c r="BM30" s="256"/>
      <c r="BN30" s="256"/>
      <c r="BO30" s="256"/>
      <c r="BP30" s="256"/>
      <c r="BQ30" s="255" cm="1">
        <f t="array" aca="1" ref="BQ30" ca="1">_xlfn.XLOOKUP($A30&amp;$B30,'[1]产值及收款计划（2026）'!$A:$A&amp;'[1]产值及收款计划（2026）'!$B:$B,'[1]产值及收款计划（2026）'!BQ:BQ)</f>
        <v>0</v>
      </c>
      <c r="BR30" s="256" cm="1">
        <f t="array" aca="1" ref="BR30" ca="1">_xlfn.XLOOKUP($A30&amp;$B30,'[1]产值及收款计划（2026）'!$A:$A&amp;'[1]产值及收款计划（2026）'!$B:$B,'[1]产值及收款计划（2026）'!BR:BR)</f>
        <v>0</v>
      </c>
      <c r="CA30" s="256" cm="1">
        <f t="array" aca="1" ref="CA30" ca="1">_xlfn.XLOOKUP($A30&amp;$B30,'[1]产值及收款计划（2026）'!$A:$A&amp;'[1]产值及收款计划（2026）'!$B:$B,'[1]产值及收款计划（2026）'!CA:CA)</f>
        <v>0</v>
      </c>
      <c r="CB30" s="256" cm="1">
        <f t="array" aca="1" ref="CB30" ca="1">_xlfn.XLOOKUP($A30&amp;$B30,'[1]产值及收款计划（2026）'!$A:$A&amp;'[1]产值及收款计划（2026）'!$B:$B,'[1]产值及收款计划（2026）'!CB:CB)</f>
        <v>0</v>
      </c>
      <c r="CC30" s="256" cm="1">
        <f t="array" aca="1" ref="CC30" ca="1">_xlfn.XLOOKUP($A30&amp;$B30,'[1]产值及收款计划（2026）'!$A:$A&amp;'[1]产值及收款计划（2026）'!$B:$B,'[1]产值及收款计划（2026）'!CC:CC)</f>
        <v>0</v>
      </c>
      <c r="CD30" s="256" cm="1">
        <f t="array" aca="1" ref="CD30" ca="1">_xlfn.XLOOKUP($A30&amp;$B30,'[1]产值及收款计划（2026）'!$A:$A&amp;'[1]产值及收款计划（2026）'!$B:$B,'[1]产值及收款计划（2026）'!CD:CD)</f>
        <v>0</v>
      </c>
      <c r="CE30" s="256" cm="1">
        <f t="array" aca="1" ref="CE30" ca="1">_xlfn.XLOOKUP($A30&amp;$B30,'[1]产值及收款计划（2026）'!$A:$A&amp;'[1]产值及收款计划（2026）'!$B:$B,'[1]产值及收款计划（2026）'!CE:CE)</f>
        <v>0</v>
      </c>
      <c r="CF30" s="256" cm="1">
        <f t="array" aca="1" ref="CF30" ca="1">_xlfn.XLOOKUP($A30&amp;$B30,'[1]产值及收款计划（2026）'!$A:$A&amp;'[1]产值及收款计划（2026）'!$B:$B,'[1]产值及收款计划（2026）'!CF:CF)</f>
        <v>0</v>
      </c>
      <c r="CG30" s="256" cm="1">
        <f t="array" aca="1" ref="CG30" ca="1">_xlfn.XLOOKUP($A30&amp;$B30,'[1]产值及收款计划（2026）'!$A:$A&amp;'[1]产值及收款计划（2026）'!$B:$B,'[1]产值及收款计划（2026）'!CG:CG)</f>
        <v>0</v>
      </c>
      <c r="CH30" s="256" cm="1">
        <f t="array" aca="1" ref="CH30" ca="1">_xlfn.XLOOKUP($A30&amp;$B30,'[1]产值及收款计划（2026）'!$A:$A&amp;'[1]产值及收款计划（2026）'!$B:$B,'[1]产值及收款计划（2026）'!CH:CH)</f>
        <v>0</v>
      </c>
      <c r="CI30" s="256" cm="1">
        <f t="array" aca="1" ref="CI30" ca="1">_xlfn.XLOOKUP($A30&amp;$B30,'[1]产值及收款计划（2026）'!$A:$A&amp;'[1]产值及收款计划（2026）'!$B:$B,'[1]产值及收款计划（2026）'!CI:CI)</f>
        <v>0</v>
      </c>
      <c r="CJ30" s="256" cm="1">
        <f t="array" aca="1" ref="CJ30" ca="1">_xlfn.XLOOKUP($A30&amp;$B30,'[1]产值及收款计划（2026）'!$A:$A&amp;'[1]产值及收款计划（2026）'!$B:$B,'[1]产值及收款计划（2026）'!CJ:CJ)</f>
        <v>0</v>
      </c>
      <c r="CK30" s="256" cm="1">
        <f t="array" aca="1" ref="CK30" ca="1">_xlfn.XLOOKUP($A30&amp;$B30,'[1]产值及收款计划（2026）'!$A:$A&amp;'[1]产值及收款计划（2026）'!$B:$B,'[1]产值及收款计划（2026）'!CK:CK)</f>
        <v>0</v>
      </c>
      <c r="CL30" s="256" cm="1">
        <f t="array" aca="1" ref="CL30" ca="1">_xlfn.XLOOKUP($A30&amp;$B30,'[1]产值及收款计划（2026）'!$A:$A&amp;'[1]产值及收款计划（2026）'!$B:$B,'[1]产值及收款计划（2026）'!CL:CL)</f>
        <v>0</v>
      </c>
      <c r="DA30" s="256" cm="1">
        <f t="array" aca="1" ref="DA30" ca="1">_xlfn.XLOOKUP($A30&amp;$B30,'[1]产值及收款计划（2026）'!$A:$A&amp;'[1]产值及收款计划（2026）'!$B:$B,'[1]产值及收款计划（2026）'!DA:DA)</f>
        <v>0</v>
      </c>
      <c r="DB30" s="256" cm="1">
        <f t="array" aca="1" ref="DB30" ca="1">_xlfn.XLOOKUP($A30&amp;$B30,'[1]产值及收款计划（2026）'!$A:$A&amp;'[1]产值及收款计划（2026）'!$B:$B,'[1]产值及收款计划（2026）'!DB:DB)</f>
        <v>0</v>
      </c>
      <c r="DC30" s="256" cm="1">
        <f t="array" aca="1" ref="DC30" ca="1">_xlfn.XLOOKUP($A30&amp;$B30,'[1]产值及收款计划（2026）'!$A:$A&amp;'[1]产值及收款计划（2026）'!$B:$B,'[1]产值及收款计划（2026）'!DC:DC)</f>
        <v>0</v>
      </c>
      <c r="DD30" s="256" cm="1">
        <f t="array" aca="1" ref="DD30" ca="1">_xlfn.XLOOKUP($A30&amp;$B30,'[1]产值及收款计划（2026）'!$A:$A&amp;'[1]产值及收款计划（2026）'!$B:$B,'[1]产值及收款计划（2026）'!DD:DD)</f>
        <v>0</v>
      </c>
      <c r="DE30" s="256" cm="1">
        <f t="array" aca="1" ref="DE30" ca="1">_xlfn.XLOOKUP($A30&amp;$B30,'[1]产值及收款计划（2026）'!$A:$A&amp;'[1]产值及收款计划（2026）'!$B:$B,'[1]产值及收款计划（2026）'!DE:DE)</f>
        <v>0</v>
      </c>
      <c r="DF30" s="256" cm="1">
        <f t="array" aca="1" ref="DF30" ca="1">_xlfn.XLOOKUP($A30&amp;$B30,'[1]产值及收款计划（2026）'!$A:$A&amp;'[1]产值及收款计划（2026）'!$B:$B,'[1]产值及收款计划（2026）'!DF:DF)</f>
        <v>0</v>
      </c>
      <c r="DG30" s="256" cm="1">
        <f t="array" aca="1" ref="DG30" ca="1">_xlfn.XLOOKUP($A30&amp;$B30,'[1]产值及收款计划（2026）'!$A:$A&amp;'[1]产值及收款计划（2026）'!$B:$B,'[1]产值及收款计划（2026）'!DG:DG)</f>
        <v>0</v>
      </c>
      <c r="DH30" s="256" cm="1">
        <f t="array" aca="1" ref="DH30" ca="1">_xlfn.XLOOKUP($A30&amp;$B30,'[1]产值及收款计划（2026）'!$A:$A&amp;'[1]产值及收款计划（2026）'!$B:$B,'[1]产值及收款计划（2026）'!DH:DH)</f>
        <v>0</v>
      </c>
      <c r="DI30" s="256" cm="1">
        <f t="array" aca="1" ref="DI30" ca="1">_xlfn.XLOOKUP($A30&amp;$B30,'[1]产值及收款计划（2026）'!$A:$A&amp;'[1]产值及收款计划（2026）'!$B:$B,'[1]产值及收款计划（2026）'!DI:DI)</f>
        <v>0</v>
      </c>
      <c r="DJ30" s="256" cm="1">
        <f t="array" aca="1" ref="DJ30" ca="1">_xlfn.XLOOKUP($A30&amp;$B30,'[1]产值及收款计划（2026）'!$A:$A&amp;'[1]产值及收款计划（2026）'!$B:$B,'[1]产值及收款计划（2026）'!DJ:DJ)</f>
        <v>0</v>
      </c>
      <c r="DK30" s="256" cm="1">
        <f t="array" aca="1" ref="DK30" ca="1">_xlfn.XLOOKUP($A30&amp;$B30,'[1]产值及收款计划（2026）'!$A:$A&amp;'[1]产值及收款计划（2026）'!$B:$B,'[1]产值及收款计划（2026）'!DK:DK)</f>
        <v>0</v>
      </c>
      <c r="DL30" s="256" cm="1">
        <f t="array" aca="1" ref="DL30" ca="1">_xlfn.XLOOKUP($A30&amp;$B30,'[1]产值及收款计划（2026）'!$A:$A&amp;'[1]产值及收款计划（2026）'!$B:$B,'[1]产值及收款计划（2026）'!DL:DL)</f>
        <v>0</v>
      </c>
      <c r="DM30" s="264"/>
      <c r="DN30" s="250"/>
    </row>
    <row r="31" spans="1:118" ht="20.25" x14ac:dyDescent="0.15">
      <c r="A31" s="254">
        <f t="shared" ca="1" si="8"/>
        <v>27</v>
      </c>
      <c r="B31" s="254" t="s">
        <v>25</v>
      </c>
      <c r="C31" s="255" t="str" cm="1">
        <f t="array" aca="1" ref="C31" ca="1">_xlfn.XLOOKUP($A31&amp;$B31,'[1]产值及收款计划（2026）'!$A:$A&amp;'[1]产值及收款计划（2026）'!$B:$B,'[1]产值及收款计划（2026）'!C:C)</f>
        <v>ZHT2021051000044</v>
      </c>
      <c r="D31" s="255" t="str" cm="1">
        <f t="array" aca="1" ref="D31" ca="1">_xlfn.XLOOKUP($A31&amp;$B31,'[1]产值及收款计划（2026）'!$A:$A&amp;'[1]产值及收款计划（2026）'!$B:$B,'[1]产值及收款计划（2026）'!D:D)</f>
        <v>南湖区老（旧）住宅区改造提升专项工程（二期）第二批次（秀运片区、解放路片区） 之智慧化工程</v>
      </c>
      <c r="E31" s="256" cm="1">
        <f t="array" aca="1" ref="E31" ca="1">_xlfn.XLOOKUP($A31&amp;$B31,'[1]产值及收款计划（2026）'!$A:$A&amp;'[1]产值及收款计划（2026）'!$B:$B,'[1]产值及收款计划（2026）'!E:E)</f>
        <v>507.09829999999999</v>
      </c>
      <c r="F31" s="256" cm="1">
        <f t="array" aca="1" ref="F31" ca="1">_xlfn.XLOOKUP($A31&amp;$B31,'[1]产值及收款计划（2026）'!$A:$A&amp;'[1]产值及收款计划（2026）'!$B:$B,'[1]产值及收款计划（2026）'!F:F)</f>
        <v>507.09829999999999</v>
      </c>
      <c r="G31" s="256" cm="1">
        <f t="array" aca="1" ref="G31" ca="1">_xlfn.XLOOKUP($A31&amp;$B31,'[1]产值及收款计划（2026）'!$A:$A&amp;'[1]产值及收款计划（2026）'!$B:$B,'[1]产值及收款计划（2026）'!G:G)</f>
        <v>0</v>
      </c>
      <c r="H31" s="256" cm="1">
        <f t="array" aca="1" ref="H31" ca="1">_xlfn.XLOOKUP($A31&amp;$B31,'[1]产值及收款计划（2026）'!$A:$A&amp;'[1]产值及收款计划（2026）'!$B:$B,'[1]产值及收款计划（2026）'!H:H)</f>
        <v>50.709829999999997</v>
      </c>
      <c r="I31" s="257" cm="1">
        <f t="array" aca="1" ref="I31" ca="1">_xlfn.XLOOKUP($A31&amp;$B31,'[1]产值及收款计划（2026）'!$A:$A&amp;'[1]产值及收款计划（2026）'!$B:$B,'[1]产值及收款计划（2026）'!I:I)</f>
        <v>0.1</v>
      </c>
      <c r="J31" s="258" cm="1">
        <f t="array" aca="1" ref="J31" ca="1">_xlfn.XLOOKUP($A31&amp;$B31,'[1]产值及收款计划（2026）'!$A:$A&amp;'[1]产值及收款计划（2026）'!$B:$B,'[1]产值及收款计划（2026）'!J:J)</f>
        <v>0.09</v>
      </c>
      <c r="K31" s="256" cm="1">
        <f t="array" aca="1" ref="K31" ca="1">_xlfn.XLOOKUP($A31&amp;$B31,'[1]产值及收款计划（2026）'!$A:$A&amp;'[1]产值及收款计划（2026）'!$B:$B,'[1]产值及收款计划（2026）'!K:K)</f>
        <v>0</v>
      </c>
      <c r="L31" s="256" cm="1">
        <f t="array" aca="1" ref="L31" ca="1">_xlfn.XLOOKUP($A31&amp;$B31,'[1]产值及收款计划（2026）'!$A:$A&amp;'[1]产值及收款计划（2026）'!$B:$B,'[1]产值及收款计划（2026）'!L:L)</f>
        <v>0</v>
      </c>
      <c r="M31" s="256" t="str" cm="1">
        <f t="array" aca="1" ref="M31" ca="1">_xlfn.XLOOKUP($A31&amp;$B31,'[1]产值及收款计划（2026）'!$A:$A&amp;'[1]产值及收款计划（2026）'!$B:$B,'[1]产值及收款计划（2026）'!M:M)</f>
        <v>主导</v>
      </c>
      <c r="N31" s="256" t="str" cm="1">
        <f t="array" aca="1" ref="N31" ca="1">_xlfn.XLOOKUP($A31&amp;$B31,'[1]产值及收款计划（2026）'!$A:$A&amp;'[1]产值及收款计划（2026）'!$B:$B,'[1]产值及收款计划（2026）'!N:N)</f>
        <v>孔祥平团队</v>
      </c>
      <c r="O31" s="256" t="str" cm="1">
        <f t="array" aca="1" ref="O31" ca="1">_xlfn.XLOOKUP($A31&amp;$B31,'[1]产值及收款计划（2026）'!$A:$A&amp;'[1]产值及收款计划（2026）'!$B:$B,'[1]产值及收款计划（2026）'!O:O)</f>
        <v>卜宝翔</v>
      </c>
      <c r="P31" s="255" t="str" cm="1">
        <f t="array" aca="1" ref="P31" ca="1">_xlfn.XLOOKUP($A31&amp;$B31,'[1]产值及收款计划（2026）'!$A:$A&amp;'[1]产值及收款计划（2026）'!$B:$B,'[1]产值及收款计划（2026）'!P:P)</f>
        <v>过往已完结</v>
      </c>
      <c r="Q31" s="256" cm="1">
        <f t="array" aca="1" ref="Q31" ca="1">_xlfn.XLOOKUP($A31&amp;$B31,'[1]产值及收款计划（2026）'!$A:$A&amp;'[1]产值及收款计划（2026）'!$B:$B,'[1]产值及收款计划（2026）'!Q:Q)</f>
        <v>0</v>
      </c>
      <c r="R31" s="256" cm="1">
        <f t="array" aca="1" ref="R31" ca="1">_xlfn.XLOOKUP($A31&amp;$B31,'[1]产值及收款计划（2026）'!$A:$A&amp;'[1]产值及收款计划（2026）'!$B:$B,'[1]产值及收款计划（2026）'!R:R)</f>
        <v>0</v>
      </c>
      <c r="S31" s="256" cm="1">
        <f t="array" aca="1" ref="S31" ca="1">_xlfn.XLOOKUP($A31&amp;$B31,'[1]产值及收款计划（2026）'!$A:$A&amp;'[1]产值及收款计划（2026）'!$B:$B,'[1]产值及收款计划（2026）'!S:S)</f>
        <v>0</v>
      </c>
      <c r="T31" s="256" cm="1">
        <f t="array" aca="1" ref="T31" ca="1">_xlfn.XLOOKUP($A31&amp;$B31,'[1]产值及收款计划（2026）'!$A:$A&amp;'[1]产值及收款计划（2026）'!$B:$B,'[1]产值及收款计划（2026）'!T:T)</f>
        <v>507.09829999999999</v>
      </c>
      <c r="U31" s="256" cm="1">
        <f t="array" aca="1" ref="U31" ca="1">_xlfn.XLOOKUP($A31&amp;$B31,'[1]产值及收款计划（2026）'!$A:$A&amp;'[1]产值及收款计划（2026）'!$B:$B,'[1]产值及收款计划（2026）'!U:U)</f>
        <v>0</v>
      </c>
      <c r="V31" s="256" cm="1">
        <f t="array" aca="1" ref="V31" ca="1">_xlfn.XLOOKUP($A31&amp;$B31,'[1]产值及收款计划（2026）'!$A:$A&amp;'[1]产值及收款计划（2026）'!$B:$B,'[1]产值及收款计划（2026）'!V:V)</f>
        <v>0</v>
      </c>
      <c r="W31" s="256" cm="1">
        <f t="array" aca="1" ref="W31" ca="1">_xlfn.XLOOKUP($A31&amp;$B31,'[1]产值及收款计划（2026）'!$A:$A&amp;'[1]产值及收款计划（2026）'!$B:$B,'[1]产值及收款计划（2026）'!W:W)</f>
        <v>0</v>
      </c>
      <c r="X31" s="256" cm="1">
        <f t="array" aca="1" ref="X31" ca="1">_xlfn.XLOOKUP($A31&amp;$B31,'[1]产值及收款计划（2026）'!$A:$A&amp;'[1]产值及收款计划（2026）'!$B:$B,'[1]产值及收款计划（2026）'!X:X)</f>
        <v>0</v>
      </c>
      <c r="Y31" s="256" cm="1">
        <f t="array" aca="1" ref="Y31" ca="1">_xlfn.XLOOKUP($A31&amp;$B31,'[1]产值及收款计划（2026）'!$A:$A&amp;'[1]产值及收款计划（2026）'!$B:$B,'[1]产值及收款计划（2026）'!Y:Y)</f>
        <v>0</v>
      </c>
      <c r="Z31" s="256" cm="1">
        <f t="array" aca="1" ref="Z31" ca="1">_xlfn.XLOOKUP($A31&amp;$B31,'[1]产值及收款计划（2026）'!$A:$A&amp;'[1]产值及收款计划（2026）'!$B:$B,'[1]产值及收款计划（2026）'!Z:Z)</f>
        <v>0</v>
      </c>
      <c r="AA31" s="256" cm="1">
        <f t="array" aca="1" ref="AA31" ca="1">_xlfn.XLOOKUP($A31&amp;$B31,'[1]产值及收款计划（2026）'!$A:$A&amp;'[1]产值及收款计划（2026）'!$B:$B,'[1]产值及收款计划（2026）'!AA:AA)</f>
        <v>0</v>
      </c>
      <c r="AB31" s="256" cm="1">
        <f t="array" aca="1" ref="AB31" ca="1">_xlfn.XLOOKUP($A31&amp;$B31,'[1]产值及收款计划（2026）'!$A:$A&amp;'[1]产值及收款计划（2026）'!$B:$B,'[1]产值及收款计划（2026）'!AB:AB)</f>
        <v>0</v>
      </c>
      <c r="AC31" s="256" cm="1">
        <f t="array" aca="1" ref="AC31" ca="1">_xlfn.XLOOKUP($A31&amp;$B31,'[1]产值及收款计划（2026）'!$A:$A&amp;'[1]产值及收款计划（2026）'!$B:$B,'[1]产值及收款计划（2026）'!AC:AC)</f>
        <v>0</v>
      </c>
      <c r="AD31" s="256" cm="1">
        <f t="array" aca="1" ref="AD31" ca="1">_xlfn.XLOOKUP($A31&amp;$B31,'[1]产值及收款计划（2026）'!$A:$A&amp;'[1]产值及收款计划（2026）'!$B:$B,'[1]产值及收款计划（2026）'!AD:AD)</f>
        <v>0</v>
      </c>
      <c r="AE31" s="256" cm="1">
        <f t="array" aca="1" ref="AE31" ca="1">_xlfn.XLOOKUP($A31&amp;$B31,'[1]产值及收款计划（2026）'!$A:$A&amp;'[1]产值及收款计划（2026）'!$B:$B,'[1]产值及收款计划（2026）'!AE:AE)</f>
        <v>0</v>
      </c>
      <c r="AF31" s="256" cm="1">
        <f t="array" aca="1" ref="AF31" ca="1">_xlfn.XLOOKUP($A31&amp;$B31,'[1]产值及收款计划（2026）'!$A:$A&amp;'[1]产值及收款计划（2026）'!$B:$B,'[1]产值及收款计划（2026）'!AF:AF)</f>
        <v>0</v>
      </c>
      <c r="AG31" s="256" cm="1">
        <f t="array" aca="1" ref="AG31" ca="1">_xlfn.XLOOKUP($A31&amp;$B31,'[1]产值及收款计划（2026）'!$A:$A&amp;'[1]产值及收款计划（2026）'!$B:$B,'[1]产值及收款计划（2026）'!AG:AG)</f>
        <v>0</v>
      </c>
      <c r="AH31" s="256" cm="1">
        <f t="array" aca="1" ref="AH31" ca="1">_xlfn.XLOOKUP($A31&amp;$B31,'[1]产值及收款计划（2026）'!$A:$A&amp;'[1]产值及收款计划（2026）'!$B:$B,'[1]产值及收款计划（2026）'!AH:AH)</f>
        <v>0</v>
      </c>
      <c r="AI31" s="256" cm="1">
        <f t="array" aca="1" ref="AI31" ca="1">_xlfn.XLOOKUP($A31&amp;$B31,'[1]产值及收款计划（2026）'!$A:$A&amp;'[1]产值及收款计划（2026）'!$B:$B,'[1]产值及收款计划（2026）'!AI:AI)</f>
        <v>0</v>
      </c>
      <c r="AJ31" s="256" cm="1">
        <f t="array" aca="1" ref="AJ31" ca="1">_xlfn.XLOOKUP($A31&amp;$B31,'[1]产值及收款计划（2026）'!$A:$A&amp;'[1]产值及收款计划（2026）'!$B:$B,'[1]产值及收款计划（2026）'!AJ:AJ)</f>
        <v>0</v>
      </c>
      <c r="AK31" s="256" cm="1">
        <f t="array" aca="1" ref="AK31" ca="1">_xlfn.XLOOKUP($A31&amp;$B31,'[1]产值及收款计划（2026）'!$A:$A&amp;'[1]产值及收款计划（2026）'!$B:$B,'[1]产值及收款计划（2026）'!AK:AK)</f>
        <v>0</v>
      </c>
      <c r="AL31" s="256" cm="1">
        <f t="array" aca="1" ref="AL31" ca="1">_xlfn.XLOOKUP($A31&amp;$B31,'[1]产值及收款计划（2026）'!$A:$A&amp;'[1]产值及收款计划（2026）'!$B:$B,'[1]产值及收款计划（2026）'!AL:AL)</f>
        <v>0</v>
      </c>
      <c r="AM31" s="263" t="e" cm="1">
        <f t="array" aca="1" ref="AM31" ca="1">_xlfn.LET(_xlpm.勾选月份状态数组,TRANSPOSE('PPT(12-15页）-TOP10'!$A$3:$A$14),_xlpm.选择数据区,IF('PPT(12-15页）-TOP10'!$E$3="收款",$BA31:$BL31,$AA31:$AL31),SUM(_xlfn._xlws.FILTER(_xlpm.选择数据区,_xlpm.勾选月份状态数组,"")))</f>
        <v>#NAME?</v>
      </c>
      <c r="AN31" s="256" t="e" cm="1">
        <f t="array" aca="1" ref="AN31" ca="1">_xlfn.LET(_xlpm.勾选月份状态数组,TRANSPOSE('PPT(12-15页）-TOP10'!$A$3:$A$14),_xlpm.选择数据区,IF('PPT(12-15页）-TOP10'!$E$3="收款",$DA31:$DL31,$CA31:$CL31),SUM(_xlfn._xlws.FILTER(_xlpm.选择数据区,_xlpm.勾选月份状态数组,"")))</f>
        <v>#NAME?</v>
      </c>
      <c r="AO31" s="256">
        <f ca="1">SUM(CA31:CC31)+SUM(AD31:AL31)</f>
        <v>0</v>
      </c>
      <c r="AP31" s="256"/>
      <c r="AQ31" s="256"/>
      <c r="AR31" s="256"/>
      <c r="AS31" s="256" cm="1">
        <f t="array" aca="1" ref="AS31" ca="1">_xlfn.XLOOKUP($A31&amp;$B31,'[1]产值及收款计划（2026）'!$A:$A&amp;'[1]产值及收款计划（2026）'!$B:$B,'[1]产值及收款计划（2026）'!AS:AS)</f>
        <v>0</v>
      </c>
      <c r="AT31" s="256" cm="1">
        <f t="array" aca="1" ref="AT31" ca="1">_xlfn.XLOOKUP($A31&amp;$B31,'[1]产值及收款计划（2026）'!$A:$A&amp;'[1]产值及收款计划（2026）'!$B:$B,'[1]产值及收款计划（2026）'!AT:AT)</f>
        <v>0</v>
      </c>
      <c r="AU31" s="256" cm="1">
        <f t="array" aca="1" ref="AU31" ca="1">_xlfn.XLOOKUP($A31&amp;$B31,'[1]产值及收款计划（2026）'!$A:$A&amp;'[1]产值及收款计划（2026）'!$B:$B,'[1]产值及收款计划（2026）'!AU:AU)</f>
        <v>0</v>
      </c>
      <c r="AV31" s="256" cm="1">
        <f t="array" aca="1" ref="AV31" ca="1">_xlfn.XLOOKUP($A31&amp;$B31,'[1]产值及收款计划（2026）'!$A:$A&amp;'[1]产值及收款计划（2026）'!$B:$B,'[1]产值及收款计划（2026）'!AV:AV)</f>
        <v>0</v>
      </c>
      <c r="AW31" s="256" cm="1">
        <f t="array" aca="1" ref="AW31" ca="1">_xlfn.XLOOKUP($A31&amp;$B31,'[1]产值及收款计划（2026）'!$A:$A&amp;'[1]产值及收款计划（2026）'!$B:$B,'[1]产值及收款计划（2026）'!AW:AW)</f>
        <v>442.58969999999999</v>
      </c>
      <c r="AX31" s="256" cm="1">
        <f t="array" aca="1" ref="AX31" ca="1">_xlfn.XLOOKUP($A31&amp;$B31,'[1]产值及收款计划（2026）'!$A:$A&amp;'[1]产值及收款计划（2026）'!$B:$B,'[1]产值及收款计划（2026）'!AX:AX)</f>
        <v>0</v>
      </c>
      <c r="AY31" s="256" cm="1">
        <f t="array" aca="1" ref="AY31" ca="1">_xlfn.XLOOKUP($A31&amp;$B31,'[1]产值及收款计划（2026）'!$A:$A&amp;'[1]产值及收款计划（2026）'!$B:$B,'[1]产值及收款计划（2026）'!AY:AY)</f>
        <v>64.508600000000001</v>
      </c>
      <c r="AZ31" s="256" cm="1">
        <f t="array" aca="1" ref="AZ31" ca="1">_xlfn.XLOOKUP($A31&amp;$B31,'[1]产值及收款计划（2026）'!$A:$A&amp;'[1]产值及收款计划（2026）'!$B:$B,'[1]产值及收款计划（2026）'!AZ:AZ)</f>
        <v>64.508600000000001</v>
      </c>
      <c r="BA31" s="256" cm="1">
        <f t="array" aca="1" ref="BA31" ca="1">_xlfn.XLOOKUP($A31&amp;$B31,'[1]产值及收款计划（2026）'!$A:$A&amp;'[1]产值及收款计划（2026）'!$B:$B,'[1]产值及收款计划（2026）'!BA:BA)</f>
        <v>0</v>
      </c>
      <c r="BB31" s="256" cm="1">
        <f t="array" aca="1" ref="BB31" ca="1">_xlfn.XLOOKUP($A31&amp;$B31,'[1]产值及收款计划（2026）'!$A:$A&amp;'[1]产值及收款计划（2026）'!$B:$B,'[1]产值及收款计划（2026）'!BB:BB)</f>
        <v>0</v>
      </c>
      <c r="BC31" s="256" cm="1">
        <f t="array" aca="1" ref="BC31" ca="1">_xlfn.XLOOKUP($A31&amp;$B31,'[1]产值及收款计划（2026）'!$A:$A&amp;'[1]产值及收款计划（2026）'!$B:$B,'[1]产值及收款计划（2026）'!BC:BC)</f>
        <v>0</v>
      </c>
      <c r="BD31" s="256" cm="1">
        <f t="array" aca="1" ref="BD31" ca="1">_xlfn.XLOOKUP($A31&amp;$B31,'[1]产值及收款计划（2026）'!$A:$A&amp;'[1]产值及收款计划（2026）'!$B:$B,'[1]产值及收款计划（2026）'!BD:BD)</f>
        <v>0</v>
      </c>
      <c r="BE31" s="256" cm="1">
        <f t="array" aca="1" ref="BE31" ca="1">_xlfn.XLOOKUP($A31&amp;$B31,'[1]产值及收款计划（2026）'!$A:$A&amp;'[1]产值及收款计划（2026）'!$B:$B,'[1]产值及收款计划（2026）'!BE:BE)</f>
        <v>0</v>
      </c>
      <c r="BF31" s="256" cm="1">
        <f t="array" aca="1" ref="BF31" ca="1">_xlfn.XLOOKUP($A31&amp;$B31,'[1]产值及收款计划（2026）'!$A:$A&amp;'[1]产值及收款计划（2026）'!$B:$B,'[1]产值及收款计划（2026）'!BF:BF)</f>
        <v>0</v>
      </c>
      <c r="BG31" s="256" cm="1">
        <f t="array" aca="1" ref="BG31" ca="1">_xlfn.XLOOKUP($A31&amp;$B31,'[1]产值及收款计划（2026）'!$A:$A&amp;'[1]产值及收款计划（2026）'!$B:$B,'[1]产值及收款计划（2026）'!BG:BG)</f>
        <v>0</v>
      </c>
      <c r="BH31" s="256" cm="1">
        <f t="array" aca="1" ref="BH31" ca="1">_xlfn.XLOOKUP($A31&amp;$B31,'[1]产值及收款计划（2026）'!$A:$A&amp;'[1]产值及收款计划（2026）'!$B:$B,'[1]产值及收款计划（2026）'!BH:BH)</f>
        <v>0</v>
      </c>
      <c r="BI31" s="256" cm="1">
        <f t="array" aca="1" ref="BI31" ca="1">_xlfn.XLOOKUP($A31&amp;$B31,'[1]产值及收款计划（2026）'!$A:$A&amp;'[1]产值及收款计划（2026）'!$B:$B,'[1]产值及收款计划（2026）'!BI:BI)</f>
        <v>0</v>
      </c>
      <c r="BJ31" s="256" cm="1">
        <f t="array" aca="1" ref="BJ31" ca="1">_xlfn.XLOOKUP($A31&amp;$B31,'[1]产值及收款计划（2026）'!$A:$A&amp;'[1]产值及收款计划（2026）'!$B:$B,'[1]产值及收款计划（2026）'!BJ:BJ)</f>
        <v>0</v>
      </c>
      <c r="BK31" s="256" cm="1">
        <f t="array" aca="1" ref="BK31" ca="1">_xlfn.XLOOKUP($A31&amp;$B31,'[1]产值及收款计划（2026）'!$A:$A&amp;'[1]产值及收款计划（2026）'!$B:$B,'[1]产值及收款计划（2026）'!BK:BK)</f>
        <v>0</v>
      </c>
      <c r="BL31" s="256" cm="1">
        <f t="array" aca="1" ref="BL31" ca="1">_xlfn.XLOOKUP($A31&amp;$B31,'[1]产值及收款计划（2026）'!$A:$A&amp;'[1]产值及收款计划（2026）'!$B:$B,'[1]产值及收款计划（2026）'!BL:BL)</f>
        <v>0</v>
      </c>
      <c r="BM31" s="256"/>
      <c r="BN31" s="256"/>
      <c r="BO31" s="256"/>
      <c r="BP31" s="256"/>
      <c r="BQ31" s="255" cm="1">
        <f t="array" aca="1" ref="BQ31" ca="1">_xlfn.XLOOKUP($A31&amp;$B31,'[1]产值及收款计划（2026）'!$A:$A&amp;'[1]产值及收款计划（2026）'!$B:$B,'[1]产值及收款计划（2026）'!BQ:BQ)</f>
        <v>0</v>
      </c>
      <c r="BR31" s="256" cm="1">
        <f t="array" aca="1" ref="BR31" ca="1">_xlfn.XLOOKUP($A31&amp;$B31,'[1]产值及收款计划（2026）'!$A:$A&amp;'[1]产值及收款计划（2026）'!$B:$B,'[1]产值及收款计划（2026）'!BR:BR)</f>
        <v>0</v>
      </c>
      <c r="CA31" s="256" cm="1">
        <f t="array" aca="1" ref="CA31" ca="1">_xlfn.XLOOKUP($A31&amp;$B31,'[1]产值及收款计划（2026）'!$A:$A&amp;'[1]产值及收款计划（2026）'!$B:$B,'[1]产值及收款计划（2026）'!CA:CA)</f>
        <v>0</v>
      </c>
      <c r="CB31" s="256" cm="1">
        <f t="array" aca="1" ref="CB31" ca="1">_xlfn.XLOOKUP($A31&amp;$B31,'[1]产值及收款计划（2026）'!$A:$A&amp;'[1]产值及收款计划（2026）'!$B:$B,'[1]产值及收款计划（2026）'!CB:CB)</f>
        <v>0</v>
      </c>
      <c r="CC31" s="256" cm="1">
        <f t="array" aca="1" ref="CC31" ca="1">_xlfn.XLOOKUP($A31&amp;$B31,'[1]产值及收款计划（2026）'!$A:$A&amp;'[1]产值及收款计划（2026）'!$B:$B,'[1]产值及收款计划（2026）'!CC:CC)</f>
        <v>0</v>
      </c>
      <c r="CD31" s="256" cm="1">
        <f t="array" aca="1" ref="CD31" ca="1">_xlfn.XLOOKUP($A31&amp;$B31,'[1]产值及收款计划（2026）'!$A:$A&amp;'[1]产值及收款计划（2026）'!$B:$B,'[1]产值及收款计划（2026）'!CD:CD)</f>
        <v>0</v>
      </c>
      <c r="CE31" s="256" cm="1">
        <f t="array" aca="1" ref="CE31" ca="1">_xlfn.XLOOKUP($A31&amp;$B31,'[1]产值及收款计划（2026）'!$A:$A&amp;'[1]产值及收款计划（2026）'!$B:$B,'[1]产值及收款计划（2026）'!CE:CE)</f>
        <v>0</v>
      </c>
      <c r="CF31" s="256" cm="1">
        <f t="array" aca="1" ref="CF31" ca="1">_xlfn.XLOOKUP($A31&amp;$B31,'[1]产值及收款计划（2026）'!$A:$A&amp;'[1]产值及收款计划（2026）'!$B:$B,'[1]产值及收款计划（2026）'!CF:CF)</f>
        <v>0</v>
      </c>
      <c r="CG31" s="256" cm="1">
        <f t="array" aca="1" ref="CG31" ca="1">_xlfn.XLOOKUP($A31&amp;$B31,'[1]产值及收款计划（2026）'!$A:$A&amp;'[1]产值及收款计划（2026）'!$B:$B,'[1]产值及收款计划（2026）'!CG:CG)</f>
        <v>0</v>
      </c>
      <c r="CH31" s="256" cm="1">
        <f t="array" aca="1" ref="CH31" ca="1">_xlfn.XLOOKUP($A31&amp;$B31,'[1]产值及收款计划（2026）'!$A:$A&amp;'[1]产值及收款计划（2026）'!$B:$B,'[1]产值及收款计划（2026）'!CH:CH)</f>
        <v>0</v>
      </c>
      <c r="CI31" s="256" cm="1">
        <f t="array" aca="1" ref="CI31" ca="1">_xlfn.XLOOKUP($A31&amp;$B31,'[1]产值及收款计划（2026）'!$A:$A&amp;'[1]产值及收款计划（2026）'!$B:$B,'[1]产值及收款计划（2026）'!CI:CI)</f>
        <v>0</v>
      </c>
      <c r="CJ31" s="256" cm="1">
        <f t="array" aca="1" ref="CJ31" ca="1">_xlfn.XLOOKUP($A31&amp;$B31,'[1]产值及收款计划（2026）'!$A:$A&amp;'[1]产值及收款计划（2026）'!$B:$B,'[1]产值及收款计划（2026）'!CJ:CJ)</f>
        <v>0</v>
      </c>
      <c r="CK31" s="256" cm="1">
        <f t="array" aca="1" ref="CK31" ca="1">_xlfn.XLOOKUP($A31&amp;$B31,'[1]产值及收款计划（2026）'!$A:$A&amp;'[1]产值及收款计划（2026）'!$B:$B,'[1]产值及收款计划（2026）'!CK:CK)</f>
        <v>0</v>
      </c>
      <c r="CL31" s="256" cm="1">
        <f t="array" aca="1" ref="CL31" ca="1">_xlfn.XLOOKUP($A31&amp;$B31,'[1]产值及收款计划（2026）'!$A:$A&amp;'[1]产值及收款计划（2026）'!$B:$B,'[1]产值及收款计划（2026）'!CL:CL)</f>
        <v>0</v>
      </c>
      <c r="DA31" s="256" cm="1">
        <f t="array" aca="1" ref="DA31" ca="1">_xlfn.XLOOKUP($A31&amp;$B31,'[1]产值及收款计划（2026）'!$A:$A&amp;'[1]产值及收款计划（2026）'!$B:$B,'[1]产值及收款计划（2026）'!DA:DA)</f>
        <v>0</v>
      </c>
      <c r="DB31" s="256" cm="1">
        <f t="array" aca="1" ref="DB31" ca="1">_xlfn.XLOOKUP($A31&amp;$B31,'[1]产值及收款计划（2026）'!$A:$A&amp;'[1]产值及收款计划（2026）'!$B:$B,'[1]产值及收款计划（2026）'!DB:DB)</f>
        <v>0</v>
      </c>
      <c r="DC31" s="256" cm="1">
        <f t="array" aca="1" ref="DC31" ca="1">_xlfn.XLOOKUP($A31&amp;$B31,'[1]产值及收款计划（2026）'!$A:$A&amp;'[1]产值及收款计划（2026）'!$B:$B,'[1]产值及收款计划（2026）'!DC:DC)</f>
        <v>0</v>
      </c>
      <c r="DD31" s="256" cm="1">
        <f t="array" aca="1" ref="DD31" ca="1">_xlfn.XLOOKUP($A31&amp;$B31,'[1]产值及收款计划（2026）'!$A:$A&amp;'[1]产值及收款计划（2026）'!$B:$B,'[1]产值及收款计划（2026）'!DD:DD)</f>
        <v>0</v>
      </c>
      <c r="DE31" s="256" cm="1">
        <f t="array" aca="1" ref="DE31" ca="1">_xlfn.XLOOKUP($A31&amp;$B31,'[1]产值及收款计划（2026）'!$A:$A&amp;'[1]产值及收款计划（2026）'!$B:$B,'[1]产值及收款计划（2026）'!DE:DE)</f>
        <v>0</v>
      </c>
      <c r="DF31" s="256" cm="1">
        <f t="array" aca="1" ref="DF31" ca="1">_xlfn.XLOOKUP($A31&amp;$B31,'[1]产值及收款计划（2026）'!$A:$A&amp;'[1]产值及收款计划（2026）'!$B:$B,'[1]产值及收款计划（2026）'!DF:DF)</f>
        <v>0</v>
      </c>
      <c r="DG31" s="256" cm="1">
        <f t="array" aca="1" ref="DG31" ca="1">_xlfn.XLOOKUP($A31&amp;$B31,'[1]产值及收款计划（2026）'!$A:$A&amp;'[1]产值及收款计划（2026）'!$B:$B,'[1]产值及收款计划（2026）'!DG:DG)</f>
        <v>0</v>
      </c>
      <c r="DH31" s="256" cm="1">
        <f t="array" aca="1" ref="DH31" ca="1">_xlfn.XLOOKUP($A31&amp;$B31,'[1]产值及收款计划（2026）'!$A:$A&amp;'[1]产值及收款计划（2026）'!$B:$B,'[1]产值及收款计划（2026）'!DH:DH)</f>
        <v>0</v>
      </c>
      <c r="DI31" s="256" cm="1">
        <f t="array" aca="1" ref="DI31" ca="1">_xlfn.XLOOKUP($A31&amp;$B31,'[1]产值及收款计划（2026）'!$A:$A&amp;'[1]产值及收款计划（2026）'!$B:$B,'[1]产值及收款计划（2026）'!DI:DI)</f>
        <v>0</v>
      </c>
      <c r="DJ31" s="256" cm="1">
        <f t="array" aca="1" ref="DJ31" ca="1">_xlfn.XLOOKUP($A31&amp;$B31,'[1]产值及收款计划（2026）'!$A:$A&amp;'[1]产值及收款计划（2026）'!$B:$B,'[1]产值及收款计划（2026）'!DJ:DJ)</f>
        <v>0</v>
      </c>
      <c r="DK31" s="256" cm="1">
        <f t="array" aca="1" ref="DK31" ca="1">_xlfn.XLOOKUP($A31&amp;$B31,'[1]产值及收款计划（2026）'!$A:$A&amp;'[1]产值及收款计划（2026）'!$B:$B,'[1]产值及收款计划（2026）'!DK:DK)</f>
        <v>0</v>
      </c>
      <c r="DL31" s="256" cm="1">
        <f t="array" aca="1" ref="DL31" ca="1">_xlfn.XLOOKUP($A31&amp;$B31,'[1]产值及收款计划（2026）'!$A:$A&amp;'[1]产值及收款计划（2026）'!$B:$B,'[1]产值及收款计划（2026）'!DL:DL)</f>
        <v>0</v>
      </c>
      <c r="DM31" s="264"/>
      <c r="DN31" s="250"/>
    </row>
    <row r="32" spans="1:118" ht="20.25" x14ac:dyDescent="0.15">
      <c r="A32" s="254">
        <f t="shared" ca="1" si="8"/>
        <v>28</v>
      </c>
      <c r="B32" s="254" t="s">
        <v>25</v>
      </c>
      <c r="C32" s="255" t="str" cm="1">
        <f t="array" aca="1" ref="C32" ca="1">_xlfn.XLOOKUP($A32&amp;$B32,'[1]产值及收款计划（2026）'!$A:$A&amp;'[1]产值及收款计划（2026）'!$B:$B,'[1]产值及收款计划（2026）'!C:C)</f>
        <v>ZHT2024010400003</v>
      </c>
      <c r="D32" s="255" t="str" cm="1">
        <f t="array" aca="1" ref="D32" ca="1">_xlfn.XLOOKUP($A32&amp;$B32,'[1]产值及收款计划（2026）'!$A:$A&amp;'[1]产值及收款计划（2026）'!$B:$B,'[1]产值及收款计划（2026）'!D:D)</f>
        <v>北横通道隧道智慧应用系统试点 (一期)技术服务合同</v>
      </c>
      <c r="E32" s="256" cm="1">
        <f t="array" aca="1" ref="E32" ca="1">_xlfn.XLOOKUP($A32&amp;$B32,'[1]产值及收款计划（2026）'!$A:$A&amp;'[1]产值及收款计划（2026）'!$B:$B,'[1]产值及收款计划（2026）'!E:E)</f>
        <v>50</v>
      </c>
      <c r="F32" s="256" cm="1">
        <f t="array" aca="1" ref="F32" ca="1">_xlfn.XLOOKUP($A32&amp;$B32,'[1]产值及收款计划（2026）'!$A:$A&amp;'[1]产值及收款计划（2026）'!$B:$B,'[1]产值及收款计划（2026）'!F:F)</f>
        <v>50</v>
      </c>
      <c r="G32" s="256" cm="1">
        <f t="array" aca="1" ref="G32" ca="1">_xlfn.XLOOKUP($A32&amp;$B32,'[1]产值及收款计划（2026）'!$A:$A&amp;'[1]产值及收款计划（2026）'!$B:$B,'[1]产值及收款计划（2026）'!G:G)</f>
        <v>0</v>
      </c>
      <c r="H32" s="256" cm="1">
        <f t="array" aca="1" ref="H32" ca="1">_xlfn.XLOOKUP($A32&amp;$B32,'[1]产值及收款计划（2026）'!$A:$A&amp;'[1]产值及收款计划（2026）'!$B:$B,'[1]产值及收款计划（2026）'!H:H)</f>
        <v>50</v>
      </c>
      <c r="I32" s="257" cm="1">
        <f t="array" aca="1" ref="I32" ca="1">_xlfn.XLOOKUP($A32&amp;$B32,'[1]产值及收款计划（2026）'!$A:$A&amp;'[1]产值及收款计划（2026）'!$B:$B,'[1]产值及收款计划（2026）'!I:I)</f>
        <v>1</v>
      </c>
      <c r="J32" s="258" cm="1">
        <f t="array" aca="1" ref="J32" ca="1">_xlfn.XLOOKUP($A32&amp;$B32,'[1]产值及收款计划（2026）'!$A:$A&amp;'[1]产值及收款计划（2026）'!$B:$B,'[1]产值及收款计划（2026）'!J:J)</f>
        <v>0.06</v>
      </c>
      <c r="K32" s="256" cm="1">
        <f t="array" aca="1" ref="K32" ca="1">_xlfn.XLOOKUP($A32&amp;$B32,'[1]产值及收款计划（2026）'!$A:$A&amp;'[1]产值及收款计划（2026）'!$B:$B,'[1]产值及收款计划（2026）'!K:K)</f>
        <v>0</v>
      </c>
      <c r="L32" s="256" cm="1">
        <f t="array" aca="1" ref="L32" ca="1">_xlfn.XLOOKUP($A32&amp;$B32,'[1]产值及收款计划（2026）'!$A:$A&amp;'[1]产值及收款计划（2026）'!$B:$B,'[1]产值及收款计划（2026）'!L:L)</f>
        <v>0</v>
      </c>
      <c r="M32" s="256" t="str" cm="1">
        <f t="array" aca="1" ref="M32" ca="1">_xlfn.XLOOKUP($A32&amp;$B32,'[1]产值及收款计划（2026）'!$A:$A&amp;'[1]产值及收款计划（2026）'!$B:$B,'[1]产值及收款计划（2026）'!M:M)</f>
        <v>主导</v>
      </c>
      <c r="N32" s="256" t="str" cm="1">
        <f t="array" aca="1" ref="N32" ca="1">_xlfn.XLOOKUP($A32&amp;$B32,'[1]产值及收款计划（2026）'!$A:$A&amp;'[1]产值及收款计划（2026）'!$B:$B,'[1]产值及收款计划（2026）'!N:N)</f>
        <v>孔祥平团队</v>
      </c>
      <c r="O32" s="256" t="str" cm="1">
        <f t="array" aca="1" ref="O32" ca="1">_xlfn.XLOOKUP($A32&amp;$B32,'[1]产值及收款计划（2026）'!$A:$A&amp;'[1]产值及收款计划（2026）'!$B:$B,'[1]产值及收款计划（2026）'!O:O)</f>
        <v>卜宝翔</v>
      </c>
      <c r="P32" s="255" t="str" cm="1">
        <f t="array" aca="1" ref="P32" ca="1">_xlfn.XLOOKUP($A32&amp;$B32,'[1]产值及收款计划（2026）'!$A:$A&amp;'[1]产值及收款计划（2026）'!$B:$B,'[1]产值及收款计划（2026）'!P:P)</f>
        <v>过往已完结</v>
      </c>
      <c r="Q32" s="256" cm="1">
        <f t="array" aca="1" ref="Q32" ca="1">_xlfn.XLOOKUP($A32&amp;$B32,'[1]产值及收款计划（2026）'!$A:$A&amp;'[1]产值及收款计划（2026）'!$B:$B,'[1]产值及收款计划（2026）'!Q:Q)</f>
        <v>0</v>
      </c>
      <c r="R32" s="256" cm="1">
        <f t="array" aca="1" ref="R32" ca="1">_xlfn.XLOOKUP($A32&amp;$B32,'[1]产值及收款计划（2026）'!$A:$A&amp;'[1]产值及收款计划（2026）'!$B:$B,'[1]产值及收款计划（2026）'!R:R)</f>
        <v>0</v>
      </c>
      <c r="S32" s="256" cm="1">
        <f t="array" aca="1" ref="S32" ca="1">_xlfn.XLOOKUP($A32&amp;$B32,'[1]产值及收款计划（2026）'!$A:$A&amp;'[1]产值及收款计划（2026）'!$B:$B,'[1]产值及收款计划（2026）'!S:S)</f>
        <v>0</v>
      </c>
      <c r="T32" s="256" cm="1">
        <f t="array" aca="1" ref="T32" ca="1">_xlfn.XLOOKUP($A32&amp;$B32,'[1]产值及收款计划（2026）'!$A:$A&amp;'[1]产值及收款计划（2026）'!$B:$B,'[1]产值及收款计划（2026）'!T:T)</f>
        <v>50</v>
      </c>
      <c r="U32" s="256" cm="1">
        <f t="array" aca="1" ref="U32" ca="1">_xlfn.XLOOKUP($A32&amp;$B32,'[1]产值及收款计划（2026）'!$A:$A&amp;'[1]产值及收款计划（2026）'!$B:$B,'[1]产值及收款计划（2026）'!U:U)</f>
        <v>0</v>
      </c>
      <c r="V32" s="256" cm="1">
        <f t="array" aca="1" ref="V32" ca="1">_xlfn.XLOOKUP($A32&amp;$B32,'[1]产值及收款计划（2026）'!$A:$A&amp;'[1]产值及收款计划（2026）'!$B:$B,'[1]产值及收款计划（2026）'!V:V)</f>
        <v>0</v>
      </c>
      <c r="W32" s="256" cm="1">
        <f t="array" aca="1" ref="W32" ca="1">_xlfn.XLOOKUP($A32&amp;$B32,'[1]产值及收款计划（2026）'!$A:$A&amp;'[1]产值及收款计划（2026）'!$B:$B,'[1]产值及收款计划（2026）'!W:W)</f>
        <v>0</v>
      </c>
      <c r="X32" s="256" cm="1">
        <f t="array" aca="1" ref="X32" ca="1">_xlfn.XLOOKUP($A32&amp;$B32,'[1]产值及收款计划（2026）'!$A:$A&amp;'[1]产值及收款计划（2026）'!$B:$B,'[1]产值及收款计划（2026）'!X:X)</f>
        <v>0</v>
      </c>
      <c r="Y32" s="256" cm="1">
        <f t="array" aca="1" ref="Y32" ca="1">_xlfn.XLOOKUP($A32&amp;$B32,'[1]产值及收款计划（2026）'!$A:$A&amp;'[1]产值及收款计划（2026）'!$B:$B,'[1]产值及收款计划（2026）'!Y:Y)</f>
        <v>0</v>
      </c>
      <c r="Z32" s="256" cm="1">
        <f t="array" aca="1" ref="Z32" ca="1">_xlfn.XLOOKUP($A32&amp;$B32,'[1]产值及收款计划（2026）'!$A:$A&amp;'[1]产值及收款计划（2026）'!$B:$B,'[1]产值及收款计划（2026）'!Z:Z)</f>
        <v>0</v>
      </c>
      <c r="AA32" s="256" cm="1">
        <f t="array" aca="1" ref="AA32" ca="1">_xlfn.XLOOKUP($A32&amp;$B32,'[1]产值及收款计划（2026）'!$A:$A&amp;'[1]产值及收款计划（2026）'!$B:$B,'[1]产值及收款计划（2026）'!AA:AA)</f>
        <v>0</v>
      </c>
      <c r="AB32" s="256" cm="1">
        <f t="array" aca="1" ref="AB32" ca="1">_xlfn.XLOOKUP($A32&amp;$B32,'[1]产值及收款计划（2026）'!$A:$A&amp;'[1]产值及收款计划（2026）'!$B:$B,'[1]产值及收款计划（2026）'!AB:AB)</f>
        <v>0</v>
      </c>
      <c r="AC32" s="256" cm="1">
        <f t="array" aca="1" ref="AC32" ca="1">_xlfn.XLOOKUP($A32&amp;$B32,'[1]产值及收款计划（2026）'!$A:$A&amp;'[1]产值及收款计划（2026）'!$B:$B,'[1]产值及收款计划（2026）'!AC:AC)</f>
        <v>0</v>
      </c>
      <c r="AD32" s="256" cm="1">
        <f t="array" aca="1" ref="AD32" ca="1">_xlfn.XLOOKUP($A32&amp;$B32,'[1]产值及收款计划（2026）'!$A:$A&amp;'[1]产值及收款计划（2026）'!$B:$B,'[1]产值及收款计划（2026）'!AD:AD)</f>
        <v>0</v>
      </c>
      <c r="AE32" s="256" cm="1">
        <f t="array" aca="1" ref="AE32" ca="1">_xlfn.XLOOKUP($A32&amp;$B32,'[1]产值及收款计划（2026）'!$A:$A&amp;'[1]产值及收款计划（2026）'!$B:$B,'[1]产值及收款计划（2026）'!AE:AE)</f>
        <v>0</v>
      </c>
      <c r="AF32" s="256" cm="1">
        <f t="array" aca="1" ref="AF32" ca="1">_xlfn.XLOOKUP($A32&amp;$B32,'[1]产值及收款计划（2026）'!$A:$A&amp;'[1]产值及收款计划（2026）'!$B:$B,'[1]产值及收款计划（2026）'!AF:AF)</f>
        <v>0</v>
      </c>
      <c r="AG32" s="256" cm="1">
        <f t="array" aca="1" ref="AG32" ca="1">_xlfn.XLOOKUP($A32&amp;$B32,'[1]产值及收款计划（2026）'!$A:$A&amp;'[1]产值及收款计划（2026）'!$B:$B,'[1]产值及收款计划（2026）'!AG:AG)</f>
        <v>0</v>
      </c>
      <c r="AH32" s="256" cm="1">
        <f t="array" aca="1" ref="AH32" ca="1">_xlfn.XLOOKUP($A32&amp;$B32,'[1]产值及收款计划（2026）'!$A:$A&amp;'[1]产值及收款计划（2026）'!$B:$B,'[1]产值及收款计划（2026）'!AH:AH)</f>
        <v>0</v>
      </c>
      <c r="AI32" s="256" cm="1">
        <f t="array" aca="1" ref="AI32" ca="1">_xlfn.XLOOKUP($A32&amp;$B32,'[1]产值及收款计划（2026）'!$A:$A&amp;'[1]产值及收款计划（2026）'!$B:$B,'[1]产值及收款计划（2026）'!AI:AI)</f>
        <v>0</v>
      </c>
      <c r="AJ32" s="256" cm="1">
        <f t="array" aca="1" ref="AJ32" ca="1">_xlfn.XLOOKUP($A32&amp;$B32,'[1]产值及收款计划（2026）'!$A:$A&amp;'[1]产值及收款计划（2026）'!$B:$B,'[1]产值及收款计划（2026）'!AJ:AJ)</f>
        <v>0</v>
      </c>
      <c r="AK32" s="256" cm="1">
        <f t="array" aca="1" ref="AK32" ca="1">_xlfn.XLOOKUP($A32&amp;$B32,'[1]产值及收款计划（2026）'!$A:$A&amp;'[1]产值及收款计划（2026）'!$B:$B,'[1]产值及收款计划（2026）'!AK:AK)</f>
        <v>0</v>
      </c>
      <c r="AL32" s="256" cm="1">
        <f t="array" aca="1" ref="AL32" ca="1">_xlfn.XLOOKUP($A32&amp;$B32,'[1]产值及收款计划（2026）'!$A:$A&amp;'[1]产值及收款计划（2026）'!$B:$B,'[1]产值及收款计划（2026）'!AL:AL)</f>
        <v>0</v>
      </c>
      <c r="AM32" s="263" t="e" cm="1">
        <f t="array" aca="1" ref="AM32" ca="1">_xlfn.LET(_xlpm.勾选月份状态数组,TRANSPOSE('PPT(12-15页）-TOP10'!$A$3:$A$14),_xlpm.选择数据区,IF('PPT(12-15页）-TOP10'!$E$3="收款",$BA32:$BL32,$AA32:$AL32),SUM(_xlfn._xlws.FILTER(_xlpm.选择数据区,_xlpm.勾选月份状态数组,"")))</f>
        <v>#NAME?</v>
      </c>
      <c r="AN32" s="256" t="e" cm="1">
        <f t="array" aca="1" ref="AN32" ca="1">_xlfn.LET(_xlpm.勾选月份状态数组,TRANSPOSE('PPT(12-15页）-TOP10'!$A$3:$A$14),_xlpm.选择数据区,IF('PPT(12-15页）-TOP10'!$E$3="收款",$DA32:$DL32,$CA32:$CL32),SUM(_xlfn._xlws.FILTER(_xlpm.选择数据区,_xlpm.勾选月份状态数组,"")))</f>
        <v>#NAME?</v>
      </c>
      <c r="AO32" s="256">
        <f ca="1">SUM(CA32:CC32)+SUM(AD32:AL32)</f>
        <v>0</v>
      </c>
      <c r="AP32" s="256"/>
      <c r="AQ32" s="256"/>
      <c r="AR32" s="256"/>
      <c r="AS32" s="256" cm="1">
        <f t="array" aca="1" ref="AS32" ca="1">_xlfn.XLOOKUP($A32&amp;$B32,'[1]产值及收款计划（2026）'!$A:$A&amp;'[1]产值及收款计划（2026）'!$B:$B,'[1]产值及收款计划（2026）'!AS:AS)</f>
        <v>0</v>
      </c>
      <c r="AT32" s="256" cm="1">
        <f t="array" aca="1" ref="AT32" ca="1">_xlfn.XLOOKUP($A32&amp;$B32,'[1]产值及收款计划（2026）'!$A:$A&amp;'[1]产值及收款计划（2026）'!$B:$B,'[1]产值及收款计划（2026）'!AT:AT)</f>
        <v>0</v>
      </c>
      <c r="AU32" s="256" cm="1">
        <f t="array" aca="1" ref="AU32" ca="1">_xlfn.XLOOKUP($A32&amp;$B32,'[1]产值及收款计划（2026）'!$A:$A&amp;'[1]产值及收款计划（2026）'!$B:$B,'[1]产值及收款计划（2026）'!AU:AU)</f>
        <v>0</v>
      </c>
      <c r="AV32" s="256" cm="1">
        <f t="array" aca="1" ref="AV32" ca="1">_xlfn.XLOOKUP($A32&amp;$B32,'[1]产值及收款计划（2026）'!$A:$A&amp;'[1]产值及收款计划（2026）'!$B:$B,'[1]产值及收款计划（2026）'!AV:AV)</f>
        <v>0</v>
      </c>
      <c r="AW32" s="256" cm="1">
        <f t="array" aca="1" ref="AW32" ca="1">_xlfn.XLOOKUP($A32&amp;$B32,'[1]产值及收款计划（2026）'!$A:$A&amp;'[1]产值及收款计划（2026）'!$B:$B,'[1]产值及收款计划（2026）'!AW:AW)</f>
        <v>15</v>
      </c>
      <c r="AX32" s="256" cm="1">
        <f t="array" aca="1" ref="AX32" ca="1">_xlfn.XLOOKUP($A32&amp;$B32,'[1]产值及收款计划（2026）'!$A:$A&amp;'[1]产值及收款计划（2026）'!$B:$B,'[1]产值及收款计划（2026）'!AX:AX)</f>
        <v>0</v>
      </c>
      <c r="AY32" s="256" cm="1">
        <f t="array" aca="1" ref="AY32" ca="1">_xlfn.XLOOKUP($A32&amp;$B32,'[1]产值及收款计划（2026）'!$A:$A&amp;'[1]产值及收款计划（2026）'!$B:$B,'[1]产值及收款计划（2026）'!AY:AY)</f>
        <v>35</v>
      </c>
      <c r="AZ32" s="256" cm="1">
        <f t="array" aca="1" ref="AZ32" ca="1">_xlfn.XLOOKUP($A32&amp;$B32,'[1]产值及收款计划（2026）'!$A:$A&amp;'[1]产值及收款计划（2026）'!$B:$B,'[1]产值及收款计划（2026）'!AZ:AZ)</f>
        <v>35</v>
      </c>
      <c r="BA32" s="256" cm="1">
        <f t="array" aca="1" ref="BA32" ca="1">_xlfn.XLOOKUP($A32&amp;$B32,'[1]产值及收款计划（2026）'!$A:$A&amp;'[1]产值及收款计划（2026）'!$B:$B,'[1]产值及收款计划（2026）'!BA:BA)</f>
        <v>0</v>
      </c>
      <c r="BB32" s="256" cm="1">
        <f t="array" aca="1" ref="BB32" ca="1">_xlfn.XLOOKUP($A32&amp;$B32,'[1]产值及收款计划（2026）'!$A:$A&amp;'[1]产值及收款计划（2026）'!$B:$B,'[1]产值及收款计划（2026）'!BB:BB)</f>
        <v>0</v>
      </c>
      <c r="BC32" s="256" cm="1">
        <f t="array" aca="1" ref="BC32" ca="1">_xlfn.XLOOKUP($A32&amp;$B32,'[1]产值及收款计划（2026）'!$A:$A&amp;'[1]产值及收款计划（2026）'!$B:$B,'[1]产值及收款计划（2026）'!BC:BC)</f>
        <v>0</v>
      </c>
      <c r="BD32" s="256" cm="1">
        <f t="array" aca="1" ref="BD32" ca="1">_xlfn.XLOOKUP($A32&amp;$B32,'[1]产值及收款计划（2026）'!$A:$A&amp;'[1]产值及收款计划（2026）'!$B:$B,'[1]产值及收款计划（2026）'!BD:BD)</f>
        <v>0</v>
      </c>
      <c r="BE32" s="256" cm="1">
        <f t="array" aca="1" ref="BE32" ca="1">_xlfn.XLOOKUP($A32&amp;$B32,'[1]产值及收款计划（2026）'!$A:$A&amp;'[1]产值及收款计划（2026）'!$B:$B,'[1]产值及收款计划（2026）'!BE:BE)</f>
        <v>0</v>
      </c>
      <c r="BF32" s="256" cm="1">
        <f t="array" aca="1" ref="BF32" ca="1">_xlfn.XLOOKUP($A32&amp;$B32,'[1]产值及收款计划（2026）'!$A:$A&amp;'[1]产值及收款计划（2026）'!$B:$B,'[1]产值及收款计划（2026）'!BF:BF)</f>
        <v>0</v>
      </c>
      <c r="BG32" s="256" cm="1">
        <f t="array" aca="1" ref="BG32" ca="1">_xlfn.XLOOKUP($A32&amp;$B32,'[1]产值及收款计划（2026）'!$A:$A&amp;'[1]产值及收款计划（2026）'!$B:$B,'[1]产值及收款计划（2026）'!BG:BG)</f>
        <v>0</v>
      </c>
      <c r="BH32" s="256" cm="1">
        <f t="array" aca="1" ref="BH32" ca="1">_xlfn.XLOOKUP($A32&amp;$B32,'[1]产值及收款计划（2026）'!$A:$A&amp;'[1]产值及收款计划（2026）'!$B:$B,'[1]产值及收款计划（2026）'!BH:BH)</f>
        <v>0</v>
      </c>
      <c r="BI32" s="256" cm="1">
        <f t="array" aca="1" ref="BI32" ca="1">_xlfn.XLOOKUP($A32&amp;$B32,'[1]产值及收款计划（2026）'!$A:$A&amp;'[1]产值及收款计划（2026）'!$B:$B,'[1]产值及收款计划（2026）'!BI:BI)</f>
        <v>0</v>
      </c>
      <c r="BJ32" s="256" cm="1">
        <f t="array" aca="1" ref="BJ32" ca="1">_xlfn.XLOOKUP($A32&amp;$B32,'[1]产值及收款计划（2026）'!$A:$A&amp;'[1]产值及收款计划（2026）'!$B:$B,'[1]产值及收款计划（2026）'!BJ:BJ)</f>
        <v>0</v>
      </c>
      <c r="BK32" s="256" cm="1">
        <f t="array" aca="1" ref="BK32" ca="1">_xlfn.XLOOKUP($A32&amp;$B32,'[1]产值及收款计划（2026）'!$A:$A&amp;'[1]产值及收款计划（2026）'!$B:$B,'[1]产值及收款计划（2026）'!BK:BK)</f>
        <v>0</v>
      </c>
      <c r="BL32" s="256" cm="1">
        <f t="array" aca="1" ref="BL32" ca="1">_xlfn.XLOOKUP($A32&amp;$B32,'[1]产值及收款计划（2026）'!$A:$A&amp;'[1]产值及收款计划（2026）'!$B:$B,'[1]产值及收款计划（2026）'!BL:BL)</f>
        <v>0</v>
      </c>
      <c r="BM32" s="256"/>
      <c r="BN32" s="256"/>
      <c r="BO32" s="256"/>
      <c r="BP32" s="256"/>
      <c r="BQ32" s="255" cm="1">
        <f t="array" aca="1" ref="BQ32" ca="1">_xlfn.XLOOKUP($A32&amp;$B32,'[1]产值及收款计划（2026）'!$A:$A&amp;'[1]产值及收款计划（2026）'!$B:$B,'[1]产值及收款计划（2026）'!BQ:BQ)</f>
        <v>0</v>
      </c>
      <c r="BR32" s="256" cm="1">
        <f t="array" aca="1" ref="BR32" ca="1">_xlfn.XLOOKUP($A32&amp;$B32,'[1]产值及收款计划（2026）'!$A:$A&amp;'[1]产值及收款计划（2026）'!$B:$B,'[1]产值及收款计划（2026）'!BR:BR)</f>
        <v>0</v>
      </c>
      <c r="CA32" s="256" cm="1">
        <f t="array" aca="1" ref="CA32" ca="1">_xlfn.XLOOKUP($A32&amp;$B32,'[1]产值及收款计划（2026）'!$A:$A&amp;'[1]产值及收款计划（2026）'!$B:$B,'[1]产值及收款计划（2026）'!CA:CA)</f>
        <v>0</v>
      </c>
      <c r="CB32" s="256" cm="1">
        <f t="array" aca="1" ref="CB32" ca="1">_xlfn.XLOOKUP($A32&amp;$B32,'[1]产值及收款计划（2026）'!$A:$A&amp;'[1]产值及收款计划（2026）'!$B:$B,'[1]产值及收款计划（2026）'!CB:CB)</f>
        <v>0</v>
      </c>
      <c r="CC32" s="256" cm="1">
        <f t="array" aca="1" ref="CC32" ca="1">_xlfn.XLOOKUP($A32&amp;$B32,'[1]产值及收款计划（2026）'!$A:$A&amp;'[1]产值及收款计划（2026）'!$B:$B,'[1]产值及收款计划（2026）'!CC:CC)</f>
        <v>0</v>
      </c>
      <c r="CD32" s="256" cm="1">
        <f t="array" aca="1" ref="CD32" ca="1">_xlfn.XLOOKUP($A32&amp;$B32,'[1]产值及收款计划（2026）'!$A:$A&amp;'[1]产值及收款计划（2026）'!$B:$B,'[1]产值及收款计划（2026）'!CD:CD)</f>
        <v>0</v>
      </c>
      <c r="CE32" s="256" cm="1">
        <f t="array" aca="1" ref="CE32" ca="1">_xlfn.XLOOKUP($A32&amp;$B32,'[1]产值及收款计划（2026）'!$A:$A&amp;'[1]产值及收款计划（2026）'!$B:$B,'[1]产值及收款计划（2026）'!CE:CE)</f>
        <v>0</v>
      </c>
      <c r="CF32" s="256" cm="1">
        <f t="array" aca="1" ref="CF32" ca="1">_xlfn.XLOOKUP($A32&amp;$B32,'[1]产值及收款计划（2026）'!$A:$A&amp;'[1]产值及收款计划（2026）'!$B:$B,'[1]产值及收款计划（2026）'!CF:CF)</f>
        <v>0</v>
      </c>
      <c r="CG32" s="256" cm="1">
        <f t="array" aca="1" ref="CG32" ca="1">_xlfn.XLOOKUP($A32&amp;$B32,'[1]产值及收款计划（2026）'!$A:$A&amp;'[1]产值及收款计划（2026）'!$B:$B,'[1]产值及收款计划（2026）'!CG:CG)</f>
        <v>0</v>
      </c>
      <c r="CH32" s="256" cm="1">
        <f t="array" aca="1" ref="CH32" ca="1">_xlfn.XLOOKUP($A32&amp;$B32,'[1]产值及收款计划（2026）'!$A:$A&amp;'[1]产值及收款计划（2026）'!$B:$B,'[1]产值及收款计划（2026）'!CH:CH)</f>
        <v>0</v>
      </c>
      <c r="CI32" s="256" cm="1">
        <f t="array" aca="1" ref="CI32" ca="1">_xlfn.XLOOKUP($A32&amp;$B32,'[1]产值及收款计划（2026）'!$A:$A&amp;'[1]产值及收款计划（2026）'!$B:$B,'[1]产值及收款计划（2026）'!CI:CI)</f>
        <v>0</v>
      </c>
      <c r="CJ32" s="256" cm="1">
        <f t="array" aca="1" ref="CJ32" ca="1">_xlfn.XLOOKUP($A32&amp;$B32,'[1]产值及收款计划（2026）'!$A:$A&amp;'[1]产值及收款计划（2026）'!$B:$B,'[1]产值及收款计划（2026）'!CJ:CJ)</f>
        <v>0</v>
      </c>
      <c r="CK32" s="256" cm="1">
        <f t="array" aca="1" ref="CK32" ca="1">_xlfn.XLOOKUP($A32&amp;$B32,'[1]产值及收款计划（2026）'!$A:$A&amp;'[1]产值及收款计划（2026）'!$B:$B,'[1]产值及收款计划（2026）'!CK:CK)</f>
        <v>0</v>
      </c>
      <c r="CL32" s="256" cm="1">
        <f t="array" aca="1" ref="CL32" ca="1">_xlfn.XLOOKUP($A32&amp;$B32,'[1]产值及收款计划（2026）'!$A:$A&amp;'[1]产值及收款计划（2026）'!$B:$B,'[1]产值及收款计划（2026）'!CL:CL)</f>
        <v>0</v>
      </c>
      <c r="DA32" s="256" cm="1">
        <f t="array" aca="1" ref="DA32" ca="1">_xlfn.XLOOKUP($A32&amp;$B32,'[1]产值及收款计划（2026）'!$A:$A&amp;'[1]产值及收款计划（2026）'!$B:$B,'[1]产值及收款计划（2026）'!DA:DA)</f>
        <v>0</v>
      </c>
      <c r="DB32" s="256" cm="1">
        <f t="array" aca="1" ref="DB32" ca="1">_xlfn.XLOOKUP($A32&amp;$B32,'[1]产值及收款计划（2026）'!$A:$A&amp;'[1]产值及收款计划（2026）'!$B:$B,'[1]产值及收款计划（2026）'!DB:DB)</f>
        <v>0</v>
      </c>
      <c r="DC32" s="256" cm="1">
        <f t="array" aca="1" ref="DC32" ca="1">_xlfn.XLOOKUP($A32&amp;$B32,'[1]产值及收款计划（2026）'!$A:$A&amp;'[1]产值及收款计划（2026）'!$B:$B,'[1]产值及收款计划（2026）'!DC:DC)</f>
        <v>0</v>
      </c>
      <c r="DD32" s="256" cm="1">
        <f t="array" aca="1" ref="DD32" ca="1">_xlfn.XLOOKUP($A32&amp;$B32,'[1]产值及收款计划（2026）'!$A:$A&amp;'[1]产值及收款计划（2026）'!$B:$B,'[1]产值及收款计划（2026）'!DD:DD)</f>
        <v>0</v>
      </c>
      <c r="DE32" s="256" cm="1">
        <f t="array" aca="1" ref="DE32" ca="1">_xlfn.XLOOKUP($A32&amp;$B32,'[1]产值及收款计划（2026）'!$A:$A&amp;'[1]产值及收款计划（2026）'!$B:$B,'[1]产值及收款计划（2026）'!DE:DE)</f>
        <v>0</v>
      </c>
      <c r="DF32" s="256" cm="1">
        <f t="array" aca="1" ref="DF32" ca="1">_xlfn.XLOOKUP($A32&amp;$B32,'[1]产值及收款计划（2026）'!$A:$A&amp;'[1]产值及收款计划（2026）'!$B:$B,'[1]产值及收款计划（2026）'!DF:DF)</f>
        <v>0</v>
      </c>
      <c r="DG32" s="256" cm="1">
        <f t="array" aca="1" ref="DG32" ca="1">_xlfn.XLOOKUP($A32&amp;$B32,'[1]产值及收款计划（2026）'!$A:$A&amp;'[1]产值及收款计划（2026）'!$B:$B,'[1]产值及收款计划（2026）'!DG:DG)</f>
        <v>0</v>
      </c>
      <c r="DH32" s="256" cm="1">
        <f t="array" aca="1" ref="DH32" ca="1">_xlfn.XLOOKUP($A32&amp;$B32,'[1]产值及收款计划（2026）'!$A:$A&amp;'[1]产值及收款计划（2026）'!$B:$B,'[1]产值及收款计划（2026）'!DH:DH)</f>
        <v>0</v>
      </c>
      <c r="DI32" s="256" cm="1">
        <f t="array" aca="1" ref="DI32" ca="1">_xlfn.XLOOKUP($A32&amp;$B32,'[1]产值及收款计划（2026）'!$A:$A&amp;'[1]产值及收款计划（2026）'!$B:$B,'[1]产值及收款计划（2026）'!DI:DI)</f>
        <v>0</v>
      </c>
      <c r="DJ32" s="256" cm="1">
        <f t="array" aca="1" ref="DJ32" ca="1">_xlfn.XLOOKUP($A32&amp;$B32,'[1]产值及收款计划（2026）'!$A:$A&amp;'[1]产值及收款计划（2026）'!$B:$B,'[1]产值及收款计划（2026）'!DJ:DJ)</f>
        <v>0</v>
      </c>
      <c r="DK32" s="256" cm="1">
        <f t="array" aca="1" ref="DK32" ca="1">_xlfn.XLOOKUP($A32&amp;$B32,'[1]产值及收款计划（2026）'!$A:$A&amp;'[1]产值及收款计划（2026）'!$B:$B,'[1]产值及收款计划（2026）'!DK:DK)</f>
        <v>0</v>
      </c>
      <c r="DL32" s="256" cm="1">
        <f t="array" aca="1" ref="DL32" ca="1">_xlfn.XLOOKUP($A32&amp;$B32,'[1]产值及收款计划（2026）'!$A:$A&amp;'[1]产值及收款计划（2026）'!$B:$B,'[1]产值及收款计划（2026）'!DL:DL)</f>
        <v>0</v>
      </c>
      <c r="DM32" s="264"/>
      <c r="DN32" s="250"/>
    </row>
    <row r="33" spans="1:118" ht="40.5" x14ac:dyDescent="0.15">
      <c r="A33" s="254">
        <f t="shared" ca="1" si="8"/>
        <v>29</v>
      </c>
      <c r="B33" s="254" t="s">
        <v>25</v>
      </c>
      <c r="C33" s="255" t="str" cm="1">
        <f t="array" aca="1" ref="C33" ca="1">_xlfn.XLOOKUP($A33&amp;$B33,'[1]产值及收款计划（2026）'!$A:$A&amp;'[1]产值及收款计划（2026）'!$B:$B,'[1]产值及收款计划（2026）'!C:C)</f>
        <v>ZHT2022112200099</v>
      </c>
      <c r="D33" s="256" t="str" cm="1">
        <f t="array" aca="1" ref="D33" ca="1">_xlfn.XLOOKUP($A33&amp;$B33,'[1]产值及收款计划（2026）'!$A:$A&amp;'[1]产值及收款计划（2026）'!$B:$B,'[1]产值及收款计划（2026）'!D:D)</f>
        <v>轨道交通应急抢险应用系统技术服务合同</v>
      </c>
      <c r="E33" s="256" cm="1">
        <f t="array" aca="1" ref="E33" ca="1">_xlfn.XLOOKUP($A33&amp;$B33,'[1]产值及收款计划（2026）'!$A:$A&amp;'[1]产值及收款计划（2026）'!$B:$B,'[1]产值及收款计划（2026）'!E:E)</f>
        <v>278</v>
      </c>
      <c r="F33" s="256" cm="1">
        <f t="array" aca="1" ref="F33" ca="1">_xlfn.XLOOKUP($A33&amp;$B33,'[1]产值及收款计划（2026）'!$A:$A&amp;'[1]产值及收款计划（2026）'!$B:$B,'[1]产值及收款计划（2026）'!F:F)</f>
        <v>278</v>
      </c>
      <c r="G33" s="256" cm="1">
        <f t="array" aca="1" ref="G33" ca="1">_xlfn.XLOOKUP($A33&amp;$B33,'[1]产值及收款计划（2026）'!$A:$A&amp;'[1]产值及收款计划（2026）'!$B:$B,'[1]产值及收款计划（2026）'!G:G)</f>
        <v>0</v>
      </c>
      <c r="H33" s="256" cm="1">
        <f t="array" aca="1" ref="H33" ca="1">_xlfn.XLOOKUP($A33&amp;$B33,'[1]产值及收款计划（2026）'!$A:$A&amp;'[1]产值及收款计划（2026）'!$B:$B,'[1]产值及收款计划（2026）'!H:H)</f>
        <v>218</v>
      </c>
      <c r="I33" s="257" cm="1">
        <f t="array" aca="1" ref="I33" ca="1">_xlfn.XLOOKUP($A33&amp;$B33,'[1]产值及收款计划（2026）'!$A:$A&amp;'[1]产值及收款计划（2026）'!$B:$B,'[1]产值及收款计划（2026）'!I:I)</f>
        <v>0.78417266187050405</v>
      </c>
      <c r="J33" s="258" cm="1">
        <f t="array" aca="1" ref="J33" ca="1">_xlfn.XLOOKUP($A33&amp;$B33,'[1]产值及收款计划（2026）'!$A:$A&amp;'[1]产值及收款计划（2026）'!$B:$B,'[1]产值及收款计划（2026）'!J:J)</f>
        <v>0.06</v>
      </c>
      <c r="K33" s="256" cm="1">
        <f t="array" aca="1" ref="K33" ca="1">_xlfn.XLOOKUP($A33&amp;$B33,'[1]产值及收款计划（2026）'!$A:$A&amp;'[1]产值及收款计划（2026）'!$B:$B,'[1]产值及收款计划（2026）'!K:K)</f>
        <v>0</v>
      </c>
      <c r="L33" s="256" cm="1">
        <f t="array" aca="1" ref="L33" ca="1">_xlfn.XLOOKUP($A33&amp;$B33,'[1]产值及收款计划（2026）'!$A:$A&amp;'[1]产值及收款计划（2026）'!$B:$B,'[1]产值及收款计划（2026）'!L:L)</f>
        <v>0</v>
      </c>
      <c r="M33" s="256" t="str" cm="1">
        <f t="array" aca="1" ref="M33" ca="1">_xlfn.XLOOKUP($A33&amp;$B33,'[1]产值及收款计划（2026）'!$A:$A&amp;'[1]产值及收款计划（2026）'!$B:$B,'[1]产值及收款计划（2026）'!M:M)</f>
        <v>主导</v>
      </c>
      <c r="N33" s="256" cm="1">
        <f t="array" aca="1" ref="N33" ca="1">_xlfn.XLOOKUP($A33&amp;$B33,'[1]产值及收款计划（2026）'!$A:$A&amp;'[1]产值及收款计划（2026）'!$B:$B,'[1]产值及收款计划（2026）'!N:N)</f>
        <v>0</v>
      </c>
      <c r="O33" s="256" t="str" cm="1">
        <f t="array" aca="1" ref="O33" ca="1">_xlfn.XLOOKUP($A33&amp;$B33,'[1]产值及收款计划（2026）'!$A:$A&amp;'[1]产值及收款计划（2026）'!$B:$B,'[1]产值及收款计划（2026）'!O:O)</f>
        <v>张智伟</v>
      </c>
      <c r="P33" s="255" t="str" cm="1">
        <f t="array" aca="1" ref="P33" ca="1">_xlfn.XLOOKUP($A33&amp;$B33,'[1]产值及收款计划（2026）'!$A:$A&amp;'[1]产值及收款计划（2026）'!$B:$B,'[1]产值及收款计划（2026）'!P:P)</f>
        <v>过往已完结</v>
      </c>
      <c r="Q33" s="256" cm="1">
        <f t="array" aca="1" ref="Q33" ca="1">_xlfn.XLOOKUP($A33&amp;$B33,'[1]产值及收款计划（2026）'!$A:$A&amp;'[1]产值及收款计划（2026）'!$B:$B,'[1]产值及收款计划（2026）'!Q:Q)</f>
        <v>0</v>
      </c>
      <c r="R33" s="256" cm="1">
        <f t="array" aca="1" ref="R33" ca="1">_xlfn.XLOOKUP($A33&amp;$B33,'[1]产值及收款计划（2026）'!$A:$A&amp;'[1]产值及收款计划（2026）'!$B:$B,'[1]产值及收款计划（2026）'!R:R)</f>
        <v>0</v>
      </c>
      <c r="S33" s="256" cm="1">
        <f t="array" aca="1" ref="S33" ca="1">_xlfn.XLOOKUP($A33&amp;$B33,'[1]产值及收款计划（2026）'!$A:$A&amp;'[1]产值及收款计划（2026）'!$B:$B,'[1]产值及收款计划（2026）'!S:S)</f>
        <v>0</v>
      </c>
      <c r="T33" s="256" cm="1">
        <f t="array" aca="1" ref="T33" ca="1">_xlfn.XLOOKUP($A33&amp;$B33,'[1]产值及收款计划（2026）'!$A:$A&amp;'[1]产值及收款计划（2026）'!$B:$B,'[1]产值及收款计划（2026）'!T:T)</f>
        <v>278</v>
      </c>
      <c r="U33" s="256" cm="1">
        <f t="array" aca="1" ref="U33" ca="1">_xlfn.XLOOKUP($A33&amp;$B33,'[1]产值及收款计划（2026）'!$A:$A&amp;'[1]产值及收款计划（2026）'!$B:$B,'[1]产值及收款计划（2026）'!U:U)</f>
        <v>0</v>
      </c>
      <c r="V33" s="256" cm="1">
        <f t="array" aca="1" ref="V33" ca="1">_xlfn.XLOOKUP($A33&amp;$B33,'[1]产值及收款计划（2026）'!$A:$A&amp;'[1]产值及收款计划（2026）'!$B:$B,'[1]产值及收款计划（2026）'!V:V)</f>
        <v>0</v>
      </c>
      <c r="W33" s="256" cm="1">
        <f t="array" aca="1" ref="W33" ca="1">_xlfn.XLOOKUP($A33&amp;$B33,'[1]产值及收款计划（2026）'!$A:$A&amp;'[1]产值及收款计划（2026）'!$B:$B,'[1]产值及收款计划（2026）'!W:W)</f>
        <v>0</v>
      </c>
      <c r="X33" s="256" cm="1">
        <f t="array" aca="1" ref="X33" ca="1">_xlfn.XLOOKUP($A33&amp;$B33,'[1]产值及收款计划（2026）'!$A:$A&amp;'[1]产值及收款计划（2026）'!$B:$B,'[1]产值及收款计划（2026）'!X:X)</f>
        <v>0</v>
      </c>
      <c r="Y33" s="256" cm="1">
        <f t="array" aca="1" ref="Y33" ca="1">_xlfn.XLOOKUP($A33&amp;$B33,'[1]产值及收款计划（2026）'!$A:$A&amp;'[1]产值及收款计划（2026）'!$B:$B,'[1]产值及收款计划（2026）'!Y:Y)</f>
        <v>0</v>
      </c>
      <c r="Z33" s="256" cm="1">
        <f t="array" aca="1" ref="Z33" ca="1">_xlfn.XLOOKUP($A33&amp;$B33,'[1]产值及收款计划（2026）'!$A:$A&amp;'[1]产值及收款计划（2026）'!$B:$B,'[1]产值及收款计划（2026）'!Z:Z)</f>
        <v>0</v>
      </c>
      <c r="AA33" s="256" cm="1">
        <f t="array" aca="1" ref="AA33" ca="1">_xlfn.XLOOKUP($A33&amp;$B33,'[1]产值及收款计划（2026）'!$A:$A&amp;'[1]产值及收款计划（2026）'!$B:$B,'[1]产值及收款计划（2026）'!AA:AA)</f>
        <v>0</v>
      </c>
      <c r="AB33" s="256" cm="1">
        <f t="array" aca="1" ref="AB33" ca="1">_xlfn.XLOOKUP($A33&amp;$B33,'[1]产值及收款计划（2026）'!$A:$A&amp;'[1]产值及收款计划（2026）'!$B:$B,'[1]产值及收款计划（2026）'!AB:AB)</f>
        <v>0</v>
      </c>
      <c r="AC33" s="256" cm="1">
        <f t="array" aca="1" ref="AC33" ca="1">_xlfn.XLOOKUP($A33&amp;$B33,'[1]产值及收款计划（2026）'!$A:$A&amp;'[1]产值及收款计划（2026）'!$B:$B,'[1]产值及收款计划（2026）'!AC:AC)</f>
        <v>0</v>
      </c>
      <c r="AD33" s="256" cm="1">
        <f t="array" aca="1" ref="AD33" ca="1">_xlfn.XLOOKUP($A33&amp;$B33,'[1]产值及收款计划（2026）'!$A:$A&amp;'[1]产值及收款计划（2026）'!$B:$B,'[1]产值及收款计划（2026）'!AD:AD)</f>
        <v>0</v>
      </c>
      <c r="AE33" s="256" cm="1">
        <f t="array" aca="1" ref="AE33" ca="1">_xlfn.XLOOKUP($A33&amp;$B33,'[1]产值及收款计划（2026）'!$A:$A&amp;'[1]产值及收款计划（2026）'!$B:$B,'[1]产值及收款计划（2026）'!AE:AE)</f>
        <v>0</v>
      </c>
      <c r="AF33" s="256" cm="1">
        <f t="array" aca="1" ref="AF33" ca="1">_xlfn.XLOOKUP($A33&amp;$B33,'[1]产值及收款计划（2026）'!$A:$A&amp;'[1]产值及收款计划（2026）'!$B:$B,'[1]产值及收款计划（2026）'!AF:AF)</f>
        <v>0</v>
      </c>
      <c r="AG33" s="256" cm="1">
        <f t="array" aca="1" ref="AG33" ca="1">_xlfn.XLOOKUP($A33&amp;$B33,'[1]产值及收款计划（2026）'!$A:$A&amp;'[1]产值及收款计划（2026）'!$B:$B,'[1]产值及收款计划（2026）'!AG:AG)</f>
        <v>0</v>
      </c>
      <c r="AH33" s="256" cm="1">
        <f t="array" aca="1" ref="AH33" ca="1">_xlfn.XLOOKUP($A33&amp;$B33,'[1]产值及收款计划（2026）'!$A:$A&amp;'[1]产值及收款计划（2026）'!$B:$B,'[1]产值及收款计划（2026）'!AH:AH)</f>
        <v>0</v>
      </c>
      <c r="AI33" s="256" cm="1">
        <f t="array" aca="1" ref="AI33" ca="1">_xlfn.XLOOKUP($A33&amp;$B33,'[1]产值及收款计划（2026）'!$A:$A&amp;'[1]产值及收款计划（2026）'!$B:$B,'[1]产值及收款计划（2026）'!AI:AI)</f>
        <v>0</v>
      </c>
      <c r="AJ33" s="256" cm="1">
        <f t="array" aca="1" ref="AJ33" ca="1">_xlfn.XLOOKUP($A33&amp;$B33,'[1]产值及收款计划（2026）'!$A:$A&amp;'[1]产值及收款计划（2026）'!$B:$B,'[1]产值及收款计划（2026）'!AJ:AJ)</f>
        <v>0</v>
      </c>
      <c r="AK33" s="256" cm="1">
        <f t="array" aca="1" ref="AK33" ca="1">_xlfn.XLOOKUP($A33&amp;$B33,'[1]产值及收款计划（2026）'!$A:$A&amp;'[1]产值及收款计划（2026）'!$B:$B,'[1]产值及收款计划（2026）'!AK:AK)</f>
        <v>0</v>
      </c>
      <c r="AL33" s="256" cm="1">
        <f t="array" aca="1" ref="AL33" ca="1">_xlfn.XLOOKUP($A33&amp;$B33,'[1]产值及收款计划（2026）'!$A:$A&amp;'[1]产值及收款计划（2026）'!$B:$B,'[1]产值及收款计划（2026）'!AL:AL)</f>
        <v>0</v>
      </c>
      <c r="AM33" s="263" t="e" cm="1">
        <f t="array" aca="1" ref="AM33" ca="1">_xlfn.LET(_xlpm.勾选月份状态数组,TRANSPOSE('PPT(12-15页）-TOP10'!$A$3:$A$14),_xlpm.选择数据区,IF('PPT(12-15页）-TOP10'!$E$3="收款",$BA33:$BL33,$AA33:$AL33),SUM(_xlfn._xlws.FILTER(_xlpm.选择数据区,_xlpm.勾选月份状态数组,"")))</f>
        <v>#NAME?</v>
      </c>
      <c r="AN33" s="256" t="e" cm="1">
        <f t="array" aca="1" ref="AN33" ca="1">_xlfn.LET(_xlpm.勾选月份状态数组,TRANSPOSE('PPT(12-15页）-TOP10'!$A$3:$A$14),_xlpm.选择数据区,IF('PPT(12-15页）-TOP10'!$E$3="收款",$DA33:$DL33,$CA33:$CL33),SUM(_xlfn._xlws.FILTER(_xlpm.选择数据区,_xlpm.勾选月份状态数组,"")))</f>
        <v>#NAME?</v>
      </c>
      <c r="AO33" s="256">
        <f ca="1">SUM(CA33:CC33)+SUM(AD33:AL33)</f>
        <v>0</v>
      </c>
      <c r="AP33" s="256"/>
      <c r="AQ33" s="256"/>
      <c r="AR33" s="256"/>
      <c r="AS33" s="256" cm="1">
        <f t="array" aca="1" ref="AS33" ca="1">_xlfn.XLOOKUP($A33&amp;$B33,'[1]产值及收款计划（2026）'!$A:$A&amp;'[1]产值及收款计划（2026）'!$B:$B,'[1]产值及收款计划（2026）'!AS:AS)</f>
        <v>0</v>
      </c>
      <c r="AT33" s="256" cm="1">
        <f t="array" aca="1" ref="AT33" ca="1">_xlfn.XLOOKUP($A33&amp;$B33,'[1]产值及收款计划（2026）'!$A:$A&amp;'[1]产值及收款计划（2026）'!$B:$B,'[1]产值及收款计划（2026）'!AT:AT)</f>
        <v>0</v>
      </c>
      <c r="AU33" s="256" cm="1">
        <f t="array" aca="1" ref="AU33" ca="1">_xlfn.XLOOKUP($A33&amp;$B33,'[1]产值及收款计划（2026）'!$A:$A&amp;'[1]产值及收款计划（2026）'!$B:$B,'[1]产值及收款计划（2026）'!AU:AU)</f>
        <v>0</v>
      </c>
      <c r="AV33" s="256" cm="1">
        <f t="array" aca="1" ref="AV33" ca="1">_xlfn.XLOOKUP($A33&amp;$B33,'[1]产值及收款计划（2026）'!$A:$A&amp;'[1]产值及收款计划（2026）'!$B:$B,'[1]产值及收款计划（2026）'!AV:AV)</f>
        <v>0</v>
      </c>
      <c r="AW33" s="256" cm="1">
        <f t="array" aca="1" ref="AW33" ca="1">_xlfn.XLOOKUP($A33&amp;$B33,'[1]产值及收款计划（2026）'!$A:$A&amp;'[1]产值及收款计划（2026）'!$B:$B,'[1]产值及收款计划（2026）'!AW:AW)</f>
        <v>178.4</v>
      </c>
      <c r="AX33" s="256" cm="1">
        <f t="array" aca="1" ref="AX33" ca="1">_xlfn.XLOOKUP($A33&amp;$B33,'[1]产值及收款计划（2026）'!$A:$A&amp;'[1]产值及收款计划（2026）'!$B:$B,'[1]产值及收款计划（2026）'!AX:AX)</f>
        <v>0</v>
      </c>
      <c r="AY33" s="256" cm="1">
        <f t="array" aca="1" ref="AY33" ca="1">_xlfn.XLOOKUP($A33&amp;$B33,'[1]产值及收款计划（2026）'!$A:$A&amp;'[1]产值及收款计划（2026）'!$B:$B,'[1]产值及收款计划（2026）'!AY:AY)</f>
        <v>99.6</v>
      </c>
      <c r="AZ33" s="256" cm="1">
        <f t="array" aca="1" ref="AZ33" ca="1">_xlfn.XLOOKUP($A33&amp;$B33,'[1]产值及收款计划（2026）'!$A:$A&amp;'[1]产值及收款计划（2026）'!$B:$B,'[1]产值及收款计划（2026）'!AZ:AZ)</f>
        <v>99.6</v>
      </c>
      <c r="BA33" s="256" cm="1">
        <f t="array" aca="1" ref="BA33" ca="1">_xlfn.XLOOKUP($A33&amp;$B33,'[1]产值及收款计划（2026）'!$A:$A&amp;'[1]产值及收款计划（2026）'!$B:$B,'[1]产值及收款计划（2026）'!BA:BA)</f>
        <v>0</v>
      </c>
      <c r="BB33" s="256" cm="1">
        <f t="array" aca="1" ref="BB33" ca="1">_xlfn.XLOOKUP($A33&amp;$B33,'[1]产值及收款计划（2026）'!$A:$A&amp;'[1]产值及收款计划（2026）'!$B:$B,'[1]产值及收款计划（2026）'!BB:BB)</f>
        <v>99.6</v>
      </c>
      <c r="BC33" s="256" cm="1">
        <f t="array" aca="1" ref="BC33" ca="1">_xlfn.XLOOKUP($A33&amp;$B33,'[1]产值及收款计划（2026）'!$A:$A&amp;'[1]产值及收款计划（2026）'!$B:$B,'[1]产值及收款计划（2026）'!BC:BC)</f>
        <v>0</v>
      </c>
      <c r="BD33" s="256" cm="1">
        <f t="array" aca="1" ref="BD33" ca="1">_xlfn.XLOOKUP($A33&amp;$B33,'[1]产值及收款计划（2026）'!$A:$A&amp;'[1]产值及收款计划（2026）'!$B:$B,'[1]产值及收款计划（2026）'!BD:BD)</f>
        <v>0</v>
      </c>
      <c r="BE33" s="256" cm="1">
        <f t="array" aca="1" ref="BE33" ca="1">_xlfn.XLOOKUP($A33&amp;$B33,'[1]产值及收款计划（2026）'!$A:$A&amp;'[1]产值及收款计划（2026）'!$B:$B,'[1]产值及收款计划（2026）'!BE:BE)</f>
        <v>0</v>
      </c>
      <c r="BF33" s="256" cm="1">
        <f t="array" aca="1" ref="BF33" ca="1">_xlfn.XLOOKUP($A33&amp;$B33,'[1]产值及收款计划（2026）'!$A:$A&amp;'[1]产值及收款计划（2026）'!$B:$B,'[1]产值及收款计划（2026）'!BF:BF)</f>
        <v>0</v>
      </c>
      <c r="BG33" s="256" cm="1">
        <f t="array" aca="1" ref="BG33" ca="1">_xlfn.XLOOKUP($A33&amp;$B33,'[1]产值及收款计划（2026）'!$A:$A&amp;'[1]产值及收款计划（2026）'!$B:$B,'[1]产值及收款计划（2026）'!BG:BG)</f>
        <v>0</v>
      </c>
      <c r="BH33" s="256" cm="1">
        <f t="array" aca="1" ref="BH33" ca="1">_xlfn.XLOOKUP($A33&amp;$B33,'[1]产值及收款计划（2026）'!$A:$A&amp;'[1]产值及收款计划（2026）'!$B:$B,'[1]产值及收款计划（2026）'!BH:BH)</f>
        <v>0</v>
      </c>
      <c r="BI33" s="256" cm="1">
        <f t="array" aca="1" ref="BI33" ca="1">_xlfn.XLOOKUP($A33&amp;$B33,'[1]产值及收款计划（2026）'!$A:$A&amp;'[1]产值及收款计划（2026）'!$B:$B,'[1]产值及收款计划（2026）'!BI:BI)</f>
        <v>0</v>
      </c>
      <c r="BJ33" s="256" cm="1">
        <f t="array" aca="1" ref="BJ33" ca="1">_xlfn.XLOOKUP($A33&amp;$B33,'[1]产值及收款计划（2026）'!$A:$A&amp;'[1]产值及收款计划（2026）'!$B:$B,'[1]产值及收款计划（2026）'!BJ:BJ)</f>
        <v>0</v>
      </c>
      <c r="BK33" s="256" cm="1">
        <f t="array" aca="1" ref="BK33" ca="1">_xlfn.XLOOKUP($A33&amp;$B33,'[1]产值及收款计划（2026）'!$A:$A&amp;'[1]产值及收款计划（2026）'!$B:$B,'[1]产值及收款计划（2026）'!BK:BK)</f>
        <v>99.6</v>
      </c>
      <c r="BL33" s="256" cm="1">
        <f t="array" aca="1" ref="BL33" ca="1">_xlfn.XLOOKUP($A33&amp;$B33,'[1]产值及收款计划（2026）'!$A:$A&amp;'[1]产值及收款计划（2026）'!$B:$B,'[1]产值及收款计划（2026）'!BL:BL)</f>
        <v>0</v>
      </c>
      <c r="BM33" s="256"/>
      <c r="BN33" s="256"/>
      <c r="BO33" s="256"/>
      <c r="BP33" s="256"/>
      <c r="BQ33" s="255" cm="1">
        <f t="array" aca="1" ref="BQ33" ca="1">_xlfn.XLOOKUP($A33&amp;$B33,'[1]产值及收款计划（2026）'!$A:$A&amp;'[1]产值及收款计划（2026）'!$B:$B,'[1]产值及收款计划（2026）'!BQ:BQ)</f>
        <v>0</v>
      </c>
      <c r="BR33" s="256" cm="1">
        <f t="array" aca="1" ref="BR33" ca="1">_xlfn.XLOOKUP($A33&amp;$B33,'[1]产值及收款计划（2026）'!$A:$A&amp;'[1]产值及收款计划（2026）'!$B:$B,'[1]产值及收款计划（2026）'!BR:BR)</f>
        <v>0</v>
      </c>
      <c r="CA33" s="256" cm="1">
        <f t="array" aca="1" ref="CA33" ca="1">_xlfn.XLOOKUP($A33&amp;$B33,'[1]产值及收款计划（2026）'!$A:$A&amp;'[1]产值及收款计划（2026）'!$B:$B,'[1]产值及收款计划（2026）'!CA:CA)</f>
        <v>0</v>
      </c>
      <c r="CB33" s="256" cm="1">
        <f t="array" aca="1" ref="CB33" ca="1">_xlfn.XLOOKUP($A33&amp;$B33,'[1]产值及收款计划（2026）'!$A:$A&amp;'[1]产值及收款计划（2026）'!$B:$B,'[1]产值及收款计划（2026）'!CB:CB)</f>
        <v>0</v>
      </c>
      <c r="CC33" s="256" cm="1">
        <f t="array" aca="1" ref="CC33" ca="1">_xlfn.XLOOKUP($A33&amp;$B33,'[1]产值及收款计划（2026）'!$A:$A&amp;'[1]产值及收款计划（2026）'!$B:$B,'[1]产值及收款计划（2026）'!CC:CC)</f>
        <v>0</v>
      </c>
      <c r="CD33" s="256" cm="1">
        <f t="array" aca="1" ref="CD33" ca="1">_xlfn.XLOOKUP($A33&amp;$B33,'[1]产值及收款计划（2026）'!$A:$A&amp;'[1]产值及收款计划（2026）'!$B:$B,'[1]产值及收款计划（2026）'!CD:CD)</f>
        <v>0</v>
      </c>
      <c r="CE33" s="256" cm="1">
        <f t="array" aca="1" ref="CE33" ca="1">_xlfn.XLOOKUP($A33&amp;$B33,'[1]产值及收款计划（2026）'!$A:$A&amp;'[1]产值及收款计划（2026）'!$B:$B,'[1]产值及收款计划（2026）'!CE:CE)</f>
        <v>0</v>
      </c>
      <c r="CF33" s="256" cm="1">
        <f t="array" aca="1" ref="CF33" ca="1">_xlfn.XLOOKUP($A33&amp;$B33,'[1]产值及收款计划（2026）'!$A:$A&amp;'[1]产值及收款计划（2026）'!$B:$B,'[1]产值及收款计划（2026）'!CF:CF)</f>
        <v>0</v>
      </c>
      <c r="CG33" s="256" cm="1">
        <f t="array" aca="1" ref="CG33" ca="1">_xlfn.XLOOKUP($A33&amp;$B33,'[1]产值及收款计划（2026）'!$A:$A&amp;'[1]产值及收款计划（2026）'!$B:$B,'[1]产值及收款计划（2026）'!CG:CG)</f>
        <v>0</v>
      </c>
      <c r="CH33" s="256" cm="1">
        <f t="array" aca="1" ref="CH33" ca="1">_xlfn.XLOOKUP($A33&amp;$B33,'[1]产值及收款计划（2026）'!$A:$A&amp;'[1]产值及收款计划（2026）'!$B:$B,'[1]产值及收款计划（2026）'!CH:CH)</f>
        <v>0</v>
      </c>
      <c r="CI33" s="256" cm="1">
        <f t="array" aca="1" ref="CI33" ca="1">_xlfn.XLOOKUP($A33&amp;$B33,'[1]产值及收款计划（2026）'!$A:$A&amp;'[1]产值及收款计划（2026）'!$B:$B,'[1]产值及收款计划（2026）'!CI:CI)</f>
        <v>0</v>
      </c>
      <c r="CJ33" s="256" cm="1">
        <f t="array" aca="1" ref="CJ33" ca="1">_xlfn.XLOOKUP($A33&amp;$B33,'[1]产值及收款计划（2026）'!$A:$A&amp;'[1]产值及收款计划（2026）'!$B:$B,'[1]产值及收款计划（2026）'!CJ:CJ)</f>
        <v>0</v>
      </c>
      <c r="CK33" s="256" cm="1">
        <f t="array" aca="1" ref="CK33" ca="1">_xlfn.XLOOKUP($A33&amp;$B33,'[1]产值及收款计划（2026）'!$A:$A&amp;'[1]产值及收款计划（2026）'!$B:$B,'[1]产值及收款计划（2026）'!CK:CK)</f>
        <v>0</v>
      </c>
      <c r="CL33" s="256" cm="1">
        <f t="array" aca="1" ref="CL33" ca="1">_xlfn.XLOOKUP($A33&amp;$B33,'[1]产值及收款计划（2026）'!$A:$A&amp;'[1]产值及收款计划（2026）'!$B:$B,'[1]产值及收款计划（2026）'!CL:CL)</f>
        <v>0</v>
      </c>
      <c r="DA33" s="256" cm="1">
        <f t="array" aca="1" ref="DA33" ca="1">_xlfn.XLOOKUP($A33&amp;$B33,'[1]产值及收款计划（2026）'!$A:$A&amp;'[1]产值及收款计划（2026）'!$B:$B,'[1]产值及收款计划（2026）'!DA:DA)</f>
        <v>0</v>
      </c>
      <c r="DB33" s="256" cm="1">
        <f t="array" aca="1" ref="DB33" ca="1">_xlfn.XLOOKUP($A33&amp;$B33,'[1]产值及收款计划（2026）'!$A:$A&amp;'[1]产值及收款计划（2026）'!$B:$B,'[1]产值及收款计划（2026）'!DB:DB)</f>
        <v>0</v>
      </c>
      <c r="DC33" s="256" cm="1">
        <f t="array" aca="1" ref="DC33" ca="1">_xlfn.XLOOKUP($A33&amp;$B33,'[1]产值及收款计划（2026）'!$A:$A&amp;'[1]产值及收款计划（2026）'!$B:$B,'[1]产值及收款计划（2026）'!DC:DC)</f>
        <v>0</v>
      </c>
      <c r="DD33" s="256" cm="1">
        <f t="array" aca="1" ref="DD33" ca="1">_xlfn.XLOOKUP($A33&amp;$B33,'[1]产值及收款计划（2026）'!$A:$A&amp;'[1]产值及收款计划（2026）'!$B:$B,'[1]产值及收款计划（2026）'!DD:DD)</f>
        <v>0</v>
      </c>
      <c r="DE33" s="256" cm="1">
        <f t="array" aca="1" ref="DE33" ca="1">_xlfn.XLOOKUP($A33&amp;$B33,'[1]产值及收款计划（2026）'!$A:$A&amp;'[1]产值及收款计划（2026）'!$B:$B,'[1]产值及收款计划（2026）'!DE:DE)</f>
        <v>0</v>
      </c>
      <c r="DF33" s="256" cm="1">
        <f t="array" aca="1" ref="DF33" ca="1">_xlfn.XLOOKUP($A33&amp;$B33,'[1]产值及收款计划（2026）'!$A:$A&amp;'[1]产值及收款计划（2026）'!$B:$B,'[1]产值及收款计划（2026）'!DF:DF)</f>
        <v>0</v>
      </c>
      <c r="DG33" s="256" cm="1">
        <f t="array" aca="1" ref="DG33" ca="1">_xlfn.XLOOKUP($A33&amp;$B33,'[1]产值及收款计划（2026）'!$A:$A&amp;'[1]产值及收款计划（2026）'!$B:$B,'[1]产值及收款计划（2026）'!DG:DG)</f>
        <v>0</v>
      </c>
      <c r="DH33" s="256" cm="1">
        <f t="array" aca="1" ref="DH33" ca="1">_xlfn.XLOOKUP($A33&amp;$B33,'[1]产值及收款计划（2026）'!$A:$A&amp;'[1]产值及收款计划（2026）'!$B:$B,'[1]产值及收款计划（2026）'!DH:DH)</f>
        <v>0</v>
      </c>
      <c r="DI33" s="256" cm="1">
        <f t="array" aca="1" ref="DI33" ca="1">_xlfn.XLOOKUP($A33&amp;$B33,'[1]产值及收款计划（2026）'!$A:$A&amp;'[1]产值及收款计划（2026）'!$B:$B,'[1]产值及收款计划（2026）'!DI:DI)</f>
        <v>0</v>
      </c>
      <c r="DJ33" s="256" cm="1">
        <f t="array" aca="1" ref="DJ33" ca="1">_xlfn.XLOOKUP($A33&amp;$B33,'[1]产值及收款计划（2026）'!$A:$A&amp;'[1]产值及收款计划（2026）'!$B:$B,'[1]产值及收款计划（2026）'!DJ:DJ)</f>
        <v>0</v>
      </c>
      <c r="DK33" s="256" cm="1">
        <f t="array" aca="1" ref="DK33" ca="1">_xlfn.XLOOKUP($A33&amp;$B33,'[1]产值及收款计划（2026）'!$A:$A&amp;'[1]产值及收款计划（2026）'!$B:$B,'[1]产值及收款计划（2026）'!DK:DK)</f>
        <v>0</v>
      </c>
      <c r="DL33" s="256" cm="1">
        <f t="array" aca="1" ref="DL33" ca="1">_xlfn.XLOOKUP($A33&amp;$B33,'[1]产值及收款计划（2026）'!$A:$A&amp;'[1]产值及收款计划（2026）'!$B:$B,'[1]产值及收款计划（2026）'!DL:DL)</f>
        <v>0</v>
      </c>
      <c r="DM33" s="264"/>
      <c r="DN33" s="250"/>
    </row>
    <row r="34" spans="1:118" ht="20.25" x14ac:dyDescent="0.15">
      <c r="A34" s="254">
        <f t="shared" ca="1" si="8"/>
        <v>30</v>
      </c>
      <c r="B34" s="254" t="s">
        <v>25</v>
      </c>
      <c r="C34" s="255" t="str" cm="1">
        <f t="array" aca="1" ref="C34" ca="1">_xlfn.XLOOKUP($A34&amp;$B34,'[1]产值及收款计划（2026）'!$A:$A&amp;'[1]产值及收款计划（2026）'!$B:$B,'[1]产值及收款计划（2026）'!C:C)</f>
        <v>ZHT2023122100169</v>
      </c>
      <c r="D34" s="255" t="str" cm="1">
        <f t="array" aca="1" ref="D34" ca="1">_xlfn.XLOOKUP($A34&amp;$B34,'[1]产值及收款计划（2026）'!$A:$A&amp;'[1]产值及收款计划（2026）'!$B:$B,'[1]产值及收款计划（2026）'!D:D)</f>
        <v>生产运营质量安全管理应用系统技术服务合同</v>
      </c>
      <c r="E34" s="256" cm="1">
        <f t="array" aca="1" ref="E34" ca="1">_xlfn.XLOOKUP($A34&amp;$B34,'[1]产值及收款计划（2026）'!$A:$A&amp;'[1]产值及收款计划（2026）'!$B:$B,'[1]产值及收款计划（2026）'!E:E)</f>
        <v>282</v>
      </c>
      <c r="F34" s="256" cm="1">
        <f t="array" aca="1" ref="F34" ca="1">_xlfn.XLOOKUP($A34&amp;$B34,'[1]产值及收款计划（2026）'!$A:$A&amp;'[1]产值及收款计划（2026）'!$B:$B,'[1]产值及收款计划（2026）'!F:F)</f>
        <v>282</v>
      </c>
      <c r="G34" s="256" cm="1">
        <f t="array" aca="1" ref="G34" ca="1">_xlfn.XLOOKUP($A34&amp;$B34,'[1]产值及收款计划（2026）'!$A:$A&amp;'[1]产值及收款计划（2026）'!$B:$B,'[1]产值及收款计划（2026）'!G:G)</f>
        <v>0</v>
      </c>
      <c r="H34" s="256" cm="1">
        <f t="array" aca="1" ref="H34" ca="1">_xlfn.XLOOKUP($A34&amp;$B34,'[1]产值及收款计划（2026）'!$A:$A&amp;'[1]产值及收款计划（2026）'!$B:$B,'[1]产值及收款计划（2026）'!H:H)</f>
        <v>195.6</v>
      </c>
      <c r="I34" s="257" cm="1">
        <f t="array" aca="1" ref="I34" ca="1">_xlfn.XLOOKUP($A34&amp;$B34,'[1]产值及收款计划（2026）'!$A:$A&amp;'[1]产值及收款计划（2026）'!$B:$B,'[1]产值及收款计划（2026）'!I:I)</f>
        <v>0.69361702127659597</v>
      </c>
      <c r="J34" s="258" cm="1">
        <f t="array" aca="1" ref="J34" ca="1">_xlfn.XLOOKUP($A34&amp;$B34,'[1]产值及收款计划（2026）'!$A:$A&amp;'[1]产值及收款计划（2026）'!$B:$B,'[1]产值及收款计划（2026）'!J:J)</f>
        <v>0.06</v>
      </c>
      <c r="K34" s="256" cm="1">
        <f t="array" aca="1" ref="K34" ca="1">_xlfn.XLOOKUP($A34&amp;$B34,'[1]产值及收款计划（2026）'!$A:$A&amp;'[1]产值及收款计划（2026）'!$B:$B,'[1]产值及收款计划（2026）'!K:K)</f>
        <v>0</v>
      </c>
      <c r="L34" s="256" cm="1">
        <f t="array" aca="1" ref="L34" ca="1">_xlfn.XLOOKUP($A34&amp;$B34,'[1]产值及收款计划（2026）'!$A:$A&amp;'[1]产值及收款计划（2026）'!$B:$B,'[1]产值及收款计划（2026）'!L:L)</f>
        <v>0</v>
      </c>
      <c r="M34" s="256" t="str" cm="1">
        <f t="array" aca="1" ref="M34" ca="1">_xlfn.XLOOKUP($A34&amp;$B34,'[1]产值及收款计划（2026）'!$A:$A&amp;'[1]产值及收款计划（2026）'!$B:$B,'[1]产值及收款计划（2026）'!M:M)</f>
        <v>主导</v>
      </c>
      <c r="N34" s="256" cm="1">
        <f t="array" aca="1" ref="N34" ca="1">_xlfn.XLOOKUP($A34&amp;$B34,'[1]产值及收款计划（2026）'!$A:$A&amp;'[1]产值及收款计划（2026）'!$B:$B,'[1]产值及收款计划（2026）'!N:N)</f>
        <v>0</v>
      </c>
      <c r="O34" s="256" t="str" cm="1">
        <f t="array" aca="1" ref="O34" ca="1">_xlfn.XLOOKUP($A34&amp;$B34,'[1]产值及收款计划（2026）'!$A:$A&amp;'[1]产值及收款计划（2026）'!$B:$B,'[1]产值及收款计划（2026）'!O:O)</f>
        <v>张智伟</v>
      </c>
      <c r="P34" s="255" t="str" cm="1">
        <f t="array" aca="1" ref="P34" ca="1">_xlfn.XLOOKUP($A34&amp;$B34,'[1]产值及收款计划（2026）'!$A:$A&amp;'[1]产值及收款计划（2026）'!$B:$B,'[1]产值及收款计划（2026）'!P:P)</f>
        <v>过往已完结</v>
      </c>
      <c r="Q34" s="256" cm="1">
        <f t="array" aca="1" ref="Q34" ca="1">_xlfn.XLOOKUP($A34&amp;$B34,'[1]产值及收款计划（2026）'!$A:$A&amp;'[1]产值及收款计划（2026）'!$B:$B,'[1]产值及收款计划（2026）'!Q:Q)</f>
        <v>0</v>
      </c>
      <c r="R34" s="256" cm="1">
        <f t="array" aca="1" ref="R34" ca="1">_xlfn.XLOOKUP($A34&amp;$B34,'[1]产值及收款计划（2026）'!$A:$A&amp;'[1]产值及收款计划（2026）'!$B:$B,'[1]产值及收款计划（2026）'!R:R)</f>
        <v>0</v>
      </c>
      <c r="S34" s="256" cm="1">
        <f t="array" aca="1" ref="S34" ca="1">_xlfn.XLOOKUP($A34&amp;$B34,'[1]产值及收款计划（2026）'!$A:$A&amp;'[1]产值及收款计划（2026）'!$B:$B,'[1]产值及收款计划（2026）'!S:S)</f>
        <v>0</v>
      </c>
      <c r="T34" s="256" cm="1">
        <f t="array" aca="1" ref="T34" ca="1">_xlfn.XLOOKUP($A34&amp;$B34,'[1]产值及收款计划（2026）'!$A:$A&amp;'[1]产值及收款计划（2026）'!$B:$B,'[1]产值及收款计划（2026）'!T:T)</f>
        <v>282</v>
      </c>
      <c r="U34" s="256" cm="1">
        <f t="array" aca="1" ref="U34" ca="1">_xlfn.XLOOKUP($A34&amp;$B34,'[1]产值及收款计划（2026）'!$A:$A&amp;'[1]产值及收款计划（2026）'!$B:$B,'[1]产值及收款计划（2026）'!U:U)</f>
        <v>0</v>
      </c>
      <c r="V34" s="256" cm="1">
        <f t="array" aca="1" ref="V34" ca="1">_xlfn.XLOOKUP($A34&amp;$B34,'[1]产值及收款计划（2026）'!$A:$A&amp;'[1]产值及收款计划（2026）'!$B:$B,'[1]产值及收款计划（2026）'!V:V)</f>
        <v>0</v>
      </c>
      <c r="W34" s="256" cm="1">
        <f t="array" aca="1" ref="W34" ca="1">_xlfn.XLOOKUP($A34&amp;$B34,'[1]产值及收款计划（2026）'!$A:$A&amp;'[1]产值及收款计划（2026）'!$B:$B,'[1]产值及收款计划（2026）'!W:W)</f>
        <v>0</v>
      </c>
      <c r="X34" s="256" cm="1">
        <f t="array" aca="1" ref="X34" ca="1">_xlfn.XLOOKUP($A34&amp;$B34,'[1]产值及收款计划（2026）'!$A:$A&amp;'[1]产值及收款计划（2026）'!$B:$B,'[1]产值及收款计划（2026）'!X:X)</f>
        <v>0</v>
      </c>
      <c r="Y34" s="256" cm="1">
        <f t="array" aca="1" ref="Y34" ca="1">_xlfn.XLOOKUP($A34&amp;$B34,'[1]产值及收款计划（2026）'!$A:$A&amp;'[1]产值及收款计划（2026）'!$B:$B,'[1]产值及收款计划（2026）'!Y:Y)</f>
        <v>0</v>
      </c>
      <c r="Z34" s="256" cm="1">
        <f t="array" aca="1" ref="Z34" ca="1">_xlfn.XLOOKUP($A34&amp;$B34,'[1]产值及收款计划（2026）'!$A:$A&amp;'[1]产值及收款计划（2026）'!$B:$B,'[1]产值及收款计划（2026）'!Z:Z)</f>
        <v>0</v>
      </c>
      <c r="AA34" s="256" cm="1">
        <f t="array" aca="1" ref="AA34" ca="1">_xlfn.XLOOKUP($A34&amp;$B34,'[1]产值及收款计划（2026）'!$A:$A&amp;'[1]产值及收款计划（2026）'!$B:$B,'[1]产值及收款计划（2026）'!AA:AA)</f>
        <v>0</v>
      </c>
      <c r="AB34" s="256" cm="1">
        <f t="array" aca="1" ref="AB34" ca="1">_xlfn.XLOOKUP($A34&amp;$B34,'[1]产值及收款计划（2026）'!$A:$A&amp;'[1]产值及收款计划（2026）'!$B:$B,'[1]产值及收款计划（2026）'!AB:AB)</f>
        <v>0</v>
      </c>
      <c r="AC34" s="256" cm="1">
        <f t="array" aca="1" ref="AC34" ca="1">_xlfn.XLOOKUP($A34&amp;$B34,'[1]产值及收款计划（2026）'!$A:$A&amp;'[1]产值及收款计划（2026）'!$B:$B,'[1]产值及收款计划（2026）'!AC:AC)</f>
        <v>0</v>
      </c>
      <c r="AD34" s="256" cm="1">
        <f t="array" aca="1" ref="AD34" ca="1">_xlfn.XLOOKUP($A34&amp;$B34,'[1]产值及收款计划（2026）'!$A:$A&amp;'[1]产值及收款计划（2026）'!$B:$B,'[1]产值及收款计划（2026）'!AD:AD)</f>
        <v>0</v>
      </c>
      <c r="AE34" s="256" cm="1">
        <f t="array" aca="1" ref="AE34" ca="1">_xlfn.XLOOKUP($A34&amp;$B34,'[1]产值及收款计划（2026）'!$A:$A&amp;'[1]产值及收款计划（2026）'!$B:$B,'[1]产值及收款计划（2026）'!AE:AE)</f>
        <v>0</v>
      </c>
      <c r="AF34" s="256" cm="1">
        <f t="array" aca="1" ref="AF34" ca="1">_xlfn.XLOOKUP($A34&amp;$B34,'[1]产值及收款计划（2026）'!$A:$A&amp;'[1]产值及收款计划（2026）'!$B:$B,'[1]产值及收款计划（2026）'!AF:AF)</f>
        <v>0</v>
      </c>
      <c r="AG34" s="256" cm="1">
        <f t="array" aca="1" ref="AG34" ca="1">_xlfn.XLOOKUP($A34&amp;$B34,'[1]产值及收款计划（2026）'!$A:$A&amp;'[1]产值及收款计划（2026）'!$B:$B,'[1]产值及收款计划（2026）'!AG:AG)</f>
        <v>0</v>
      </c>
      <c r="AH34" s="256" cm="1">
        <f t="array" aca="1" ref="AH34" ca="1">_xlfn.XLOOKUP($A34&amp;$B34,'[1]产值及收款计划（2026）'!$A:$A&amp;'[1]产值及收款计划（2026）'!$B:$B,'[1]产值及收款计划（2026）'!AH:AH)</f>
        <v>0</v>
      </c>
      <c r="AI34" s="256" cm="1">
        <f t="array" aca="1" ref="AI34" ca="1">_xlfn.XLOOKUP($A34&amp;$B34,'[1]产值及收款计划（2026）'!$A:$A&amp;'[1]产值及收款计划（2026）'!$B:$B,'[1]产值及收款计划（2026）'!AI:AI)</f>
        <v>0</v>
      </c>
      <c r="AJ34" s="256" cm="1">
        <f t="array" aca="1" ref="AJ34" ca="1">_xlfn.XLOOKUP($A34&amp;$B34,'[1]产值及收款计划（2026）'!$A:$A&amp;'[1]产值及收款计划（2026）'!$B:$B,'[1]产值及收款计划（2026）'!AJ:AJ)</f>
        <v>0</v>
      </c>
      <c r="AK34" s="256" cm="1">
        <f t="array" aca="1" ref="AK34" ca="1">_xlfn.XLOOKUP($A34&amp;$B34,'[1]产值及收款计划（2026）'!$A:$A&amp;'[1]产值及收款计划（2026）'!$B:$B,'[1]产值及收款计划（2026）'!AK:AK)</f>
        <v>0</v>
      </c>
      <c r="AL34" s="256" cm="1">
        <f t="array" aca="1" ref="AL34" ca="1">_xlfn.XLOOKUP($A34&amp;$B34,'[1]产值及收款计划（2026）'!$A:$A&amp;'[1]产值及收款计划（2026）'!$B:$B,'[1]产值及收款计划（2026）'!AL:AL)</f>
        <v>0</v>
      </c>
      <c r="AM34" s="263" t="e" cm="1">
        <f t="array" aca="1" ref="AM34" ca="1">_xlfn.LET(_xlpm.勾选月份状态数组,TRANSPOSE('PPT(12-15页）-TOP10'!$A$3:$A$14),_xlpm.选择数据区,IF('PPT(12-15页）-TOP10'!$E$3="收款",$BA34:$BL34,$AA34:$AL34),SUM(_xlfn._xlws.FILTER(_xlpm.选择数据区,_xlpm.勾选月份状态数组,"")))</f>
        <v>#NAME?</v>
      </c>
      <c r="AN34" s="256" t="e" cm="1">
        <f t="array" aca="1" ref="AN34" ca="1">_xlfn.LET(_xlpm.勾选月份状态数组,TRANSPOSE('PPT(12-15页）-TOP10'!$A$3:$A$14),_xlpm.选择数据区,IF('PPT(12-15页）-TOP10'!$E$3="收款",$DA34:$DL34,$CA34:$CL34),SUM(_xlfn._xlws.FILTER(_xlpm.选择数据区,_xlpm.勾选月份状态数组,"")))</f>
        <v>#NAME?</v>
      </c>
      <c r="AO34" s="256">
        <f ca="1">SUM(CA34:CC34)+SUM(AD34:AL34)</f>
        <v>0</v>
      </c>
      <c r="AP34" s="256"/>
      <c r="AQ34" s="256"/>
      <c r="AR34" s="256"/>
      <c r="AS34" s="256" cm="1">
        <f t="array" aca="1" ref="AS34" ca="1">_xlfn.XLOOKUP($A34&amp;$B34,'[1]产值及收款计划（2026）'!$A:$A&amp;'[1]产值及收款计划（2026）'!$B:$B,'[1]产值及收款计划（2026）'!AS:AS)</f>
        <v>0</v>
      </c>
      <c r="AT34" s="256" cm="1">
        <f t="array" aca="1" ref="AT34" ca="1">_xlfn.XLOOKUP($A34&amp;$B34,'[1]产值及收款计划（2026）'!$A:$A&amp;'[1]产值及收款计划（2026）'!$B:$B,'[1]产值及收款计划（2026）'!AT:AT)</f>
        <v>0</v>
      </c>
      <c r="AU34" s="256" cm="1">
        <f t="array" aca="1" ref="AU34" ca="1">_xlfn.XLOOKUP($A34&amp;$B34,'[1]产值及收款计划（2026）'!$A:$A&amp;'[1]产值及收款计划（2026）'!$B:$B,'[1]产值及收款计划（2026）'!AU:AU)</f>
        <v>0</v>
      </c>
      <c r="AV34" s="256" cm="1">
        <f t="array" aca="1" ref="AV34" ca="1">_xlfn.XLOOKUP($A34&amp;$B34,'[1]产值及收款计划（2026）'!$A:$A&amp;'[1]产值及收款计划（2026）'!$B:$B,'[1]产值及收款计划（2026）'!AV:AV)</f>
        <v>0</v>
      </c>
      <c r="AW34" s="256" cm="1">
        <f t="array" aca="1" ref="AW34" ca="1">_xlfn.XLOOKUP($A34&amp;$B34,'[1]产值及收款计划（2026）'!$A:$A&amp;'[1]产值及收款计划（2026）'!$B:$B,'[1]产值及收款计划（2026）'!AW:AW)</f>
        <v>58.65</v>
      </c>
      <c r="AX34" s="256" cm="1">
        <f t="array" aca="1" ref="AX34" ca="1">_xlfn.XLOOKUP($A34&amp;$B34,'[1]产值及收款计划（2026）'!$A:$A&amp;'[1]产值及收款计划（2026）'!$B:$B,'[1]产值及收款计划（2026）'!AX:AX)</f>
        <v>0</v>
      </c>
      <c r="AY34" s="256" cm="1">
        <f t="array" aca="1" ref="AY34" ca="1">_xlfn.XLOOKUP($A34&amp;$B34,'[1]产值及收款计划（2026）'!$A:$A&amp;'[1]产值及收款计划（2026）'!$B:$B,'[1]产值及收款计划（2026）'!AY:AY)</f>
        <v>223.35</v>
      </c>
      <c r="AZ34" s="256" cm="1">
        <f t="array" aca="1" ref="AZ34" ca="1">_xlfn.XLOOKUP($A34&amp;$B34,'[1]产值及收款计划（2026）'!$A:$A&amp;'[1]产值及收款计划（2026）'!$B:$B,'[1]产值及收款计划（2026）'!AZ:AZ)</f>
        <v>223.35</v>
      </c>
      <c r="BA34" s="256" cm="1">
        <f t="array" aca="1" ref="BA34" ca="1">_xlfn.XLOOKUP($A34&amp;$B34,'[1]产值及收款计划（2026）'!$A:$A&amp;'[1]产值及收款计划（2026）'!$B:$B,'[1]产值及收款计划（2026）'!BA:BA)</f>
        <v>0</v>
      </c>
      <c r="BB34" s="256" cm="1">
        <f t="array" aca="1" ref="BB34" ca="1">_xlfn.XLOOKUP($A34&amp;$B34,'[1]产值及收款计划（2026）'!$A:$A&amp;'[1]产值及收款计划（2026）'!$B:$B,'[1]产值及收款计划（2026）'!BB:BB)</f>
        <v>50</v>
      </c>
      <c r="BC34" s="256" cm="1">
        <f t="array" aca="1" ref="BC34" ca="1">_xlfn.XLOOKUP($A34&amp;$B34,'[1]产值及收款计划（2026）'!$A:$A&amp;'[1]产值及收款计划（2026）'!$B:$B,'[1]产值及收款计划（2026）'!BC:BC)</f>
        <v>0</v>
      </c>
      <c r="BD34" s="256" cm="1">
        <f t="array" aca="1" ref="BD34" ca="1">_xlfn.XLOOKUP($A34&amp;$B34,'[1]产值及收款计划（2026）'!$A:$A&amp;'[1]产值及收款计划（2026）'!$B:$B,'[1]产值及收款计划（2026）'!BD:BD)</f>
        <v>0</v>
      </c>
      <c r="BE34" s="256" cm="1">
        <f t="array" aca="1" ref="BE34" ca="1">_xlfn.XLOOKUP($A34&amp;$B34,'[1]产值及收款计划（2026）'!$A:$A&amp;'[1]产值及收款计划（2026）'!$B:$B,'[1]产值及收款计划（2026）'!BE:BE)</f>
        <v>0</v>
      </c>
      <c r="BF34" s="256" cm="1">
        <f t="array" aca="1" ref="BF34" ca="1">_xlfn.XLOOKUP($A34&amp;$B34,'[1]产值及收款计划（2026）'!$A:$A&amp;'[1]产值及收款计划（2026）'!$B:$B,'[1]产值及收款计划（2026）'!BF:BF)</f>
        <v>0</v>
      </c>
      <c r="BG34" s="256" cm="1">
        <f t="array" aca="1" ref="BG34" ca="1">_xlfn.XLOOKUP($A34&amp;$B34,'[1]产值及收款计划（2026）'!$A:$A&amp;'[1]产值及收款计划（2026）'!$B:$B,'[1]产值及收款计划（2026）'!BG:BG)</f>
        <v>0</v>
      </c>
      <c r="BH34" s="256" cm="1">
        <f t="array" aca="1" ref="BH34" ca="1">_xlfn.XLOOKUP($A34&amp;$B34,'[1]产值及收款计划（2026）'!$A:$A&amp;'[1]产值及收款计划（2026）'!$B:$B,'[1]产值及收款计划（2026）'!BH:BH)</f>
        <v>0</v>
      </c>
      <c r="BI34" s="256" cm="1">
        <f t="array" aca="1" ref="BI34" ca="1">_xlfn.XLOOKUP($A34&amp;$B34,'[1]产值及收款计划（2026）'!$A:$A&amp;'[1]产值及收款计划（2026）'!$B:$B,'[1]产值及收款计划（2026）'!BI:BI)</f>
        <v>0</v>
      </c>
      <c r="BJ34" s="256" cm="1">
        <f t="array" aca="1" ref="BJ34" ca="1">_xlfn.XLOOKUP($A34&amp;$B34,'[1]产值及收款计划（2026）'!$A:$A&amp;'[1]产值及收款计划（2026）'!$B:$B,'[1]产值及收款计划（2026）'!BJ:BJ)</f>
        <v>0</v>
      </c>
      <c r="BK34" s="256" cm="1">
        <f t="array" aca="1" ref="BK34" ca="1">_xlfn.XLOOKUP($A34&amp;$B34,'[1]产值及收款计划（2026）'!$A:$A&amp;'[1]产值及收款计划（2026）'!$B:$B,'[1]产值及收款计划（2026）'!BK:BK)</f>
        <v>50</v>
      </c>
      <c r="BL34" s="256" cm="1">
        <f t="array" aca="1" ref="BL34" ca="1">_xlfn.XLOOKUP($A34&amp;$B34,'[1]产值及收款计划（2026）'!$A:$A&amp;'[1]产值及收款计划（2026）'!$B:$B,'[1]产值及收款计划（2026）'!BL:BL)</f>
        <v>0</v>
      </c>
      <c r="BM34" s="256"/>
      <c r="BN34" s="256"/>
      <c r="BO34" s="256"/>
      <c r="BP34" s="256"/>
      <c r="BQ34" s="255" cm="1">
        <f t="array" aca="1" ref="BQ34" ca="1">_xlfn.XLOOKUP($A34&amp;$B34,'[1]产值及收款计划（2026）'!$A:$A&amp;'[1]产值及收款计划（2026）'!$B:$B,'[1]产值及收款计划（2026）'!BQ:BQ)</f>
        <v>0</v>
      </c>
      <c r="BR34" s="256" cm="1">
        <f t="array" aca="1" ref="BR34" ca="1">_xlfn.XLOOKUP($A34&amp;$B34,'[1]产值及收款计划（2026）'!$A:$A&amp;'[1]产值及收款计划（2026）'!$B:$B,'[1]产值及收款计划（2026）'!BR:BR)</f>
        <v>0</v>
      </c>
      <c r="CA34" s="256" cm="1">
        <f t="array" aca="1" ref="CA34" ca="1">_xlfn.XLOOKUP($A34&amp;$B34,'[1]产值及收款计划（2026）'!$A:$A&amp;'[1]产值及收款计划（2026）'!$B:$B,'[1]产值及收款计划（2026）'!CA:CA)</f>
        <v>0</v>
      </c>
      <c r="CB34" s="256" cm="1">
        <f t="array" aca="1" ref="CB34" ca="1">_xlfn.XLOOKUP($A34&amp;$B34,'[1]产值及收款计划（2026）'!$A:$A&amp;'[1]产值及收款计划（2026）'!$B:$B,'[1]产值及收款计划（2026）'!CB:CB)</f>
        <v>0</v>
      </c>
      <c r="CC34" s="256" cm="1">
        <f t="array" aca="1" ref="CC34" ca="1">_xlfn.XLOOKUP($A34&amp;$B34,'[1]产值及收款计划（2026）'!$A:$A&amp;'[1]产值及收款计划（2026）'!$B:$B,'[1]产值及收款计划（2026）'!CC:CC)</f>
        <v>0</v>
      </c>
      <c r="CD34" s="256" cm="1">
        <f t="array" aca="1" ref="CD34" ca="1">_xlfn.XLOOKUP($A34&amp;$B34,'[1]产值及收款计划（2026）'!$A:$A&amp;'[1]产值及收款计划（2026）'!$B:$B,'[1]产值及收款计划（2026）'!CD:CD)</f>
        <v>0</v>
      </c>
      <c r="CE34" s="256" cm="1">
        <f t="array" aca="1" ref="CE34" ca="1">_xlfn.XLOOKUP($A34&amp;$B34,'[1]产值及收款计划（2026）'!$A:$A&amp;'[1]产值及收款计划（2026）'!$B:$B,'[1]产值及收款计划（2026）'!CE:CE)</f>
        <v>0</v>
      </c>
      <c r="CF34" s="256" cm="1">
        <f t="array" aca="1" ref="CF34" ca="1">_xlfn.XLOOKUP($A34&amp;$B34,'[1]产值及收款计划（2026）'!$A:$A&amp;'[1]产值及收款计划（2026）'!$B:$B,'[1]产值及收款计划（2026）'!CF:CF)</f>
        <v>0</v>
      </c>
      <c r="CG34" s="256" cm="1">
        <f t="array" aca="1" ref="CG34" ca="1">_xlfn.XLOOKUP($A34&amp;$B34,'[1]产值及收款计划（2026）'!$A:$A&amp;'[1]产值及收款计划（2026）'!$B:$B,'[1]产值及收款计划（2026）'!CG:CG)</f>
        <v>0</v>
      </c>
      <c r="CH34" s="256" cm="1">
        <f t="array" aca="1" ref="CH34" ca="1">_xlfn.XLOOKUP($A34&amp;$B34,'[1]产值及收款计划（2026）'!$A:$A&amp;'[1]产值及收款计划（2026）'!$B:$B,'[1]产值及收款计划（2026）'!CH:CH)</f>
        <v>0</v>
      </c>
      <c r="CI34" s="256" cm="1">
        <f t="array" aca="1" ref="CI34" ca="1">_xlfn.XLOOKUP($A34&amp;$B34,'[1]产值及收款计划（2026）'!$A:$A&amp;'[1]产值及收款计划（2026）'!$B:$B,'[1]产值及收款计划（2026）'!CI:CI)</f>
        <v>0</v>
      </c>
      <c r="CJ34" s="256" cm="1">
        <f t="array" aca="1" ref="CJ34" ca="1">_xlfn.XLOOKUP($A34&amp;$B34,'[1]产值及收款计划（2026）'!$A:$A&amp;'[1]产值及收款计划（2026）'!$B:$B,'[1]产值及收款计划（2026）'!CJ:CJ)</f>
        <v>0</v>
      </c>
      <c r="CK34" s="256" cm="1">
        <f t="array" aca="1" ref="CK34" ca="1">_xlfn.XLOOKUP($A34&amp;$B34,'[1]产值及收款计划（2026）'!$A:$A&amp;'[1]产值及收款计划（2026）'!$B:$B,'[1]产值及收款计划（2026）'!CK:CK)</f>
        <v>0</v>
      </c>
      <c r="CL34" s="256" cm="1">
        <f t="array" aca="1" ref="CL34" ca="1">_xlfn.XLOOKUP($A34&amp;$B34,'[1]产值及收款计划（2026）'!$A:$A&amp;'[1]产值及收款计划（2026）'!$B:$B,'[1]产值及收款计划（2026）'!CL:CL)</f>
        <v>0</v>
      </c>
      <c r="DA34" s="256" cm="1">
        <f t="array" aca="1" ref="DA34" ca="1">_xlfn.XLOOKUP($A34&amp;$B34,'[1]产值及收款计划（2026）'!$A:$A&amp;'[1]产值及收款计划（2026）'!$B:$B,'[1]产值及收款计划（2026）'!DA:DA)</f>
        <v>0</v>
      </c>
      <c r="DB34" s="256" cm="1">
        <f t="array" aca="1" ref="DB34" ca="1">_xlfn.XLOOKUP($A34&amp;$B34,'[1]产值及收款计划（2026）'!$A:$A&amp;'[1]产值及收款计划（2026）'!$B:$B,'[1]产值及收款计划（2026）'!DB:DB)</f>
        <v>0</v>
      </c>
      <c r="DC34" s="256" cm="1">
        <f t="array" aca="1" ref="DC34" ca="1">_xlfn.XLOOKUP($A34&amp;$B34,'[1]产值及收款计划（2026）'!$A:$A&amp;'[1]产值及收款计划（2026）'!$B:$B,'[1]产值及收款计划（2026）'!DC:DC)</f>
        <v>0</v>
      </c>
      <c r="DD34" s="256" cm="1">
        <f t="array" aca="1" ref="DD34" ca="1">_xlfn.XLOOKUP($A34&amp;$B34,'[1]产值及收款计划（2026）'!$A:$A&amp;'[1]产值及收款计划（2026）'!$B:$B,'[1]产值及收款计划（2026）'!DD:DD)</f>
        <v>0</v>
      </c>
      <c r="DE34" s="256" cm="1">
        <f t="array" aca="1" ref="DE34" ca="1">_xlfn.XLOOKUP($A34&amp;$B34,'[1]产值及收款计划（2026）'!$A:$A&amp;'[1]产值及收款计划（2026）'!$B:$B,'[1]产值及收款计划（2026）'!DE:DE)</f>
        <v>0</v>
      </c>
      <c r="DF34" s="256" cm="1">
        <f t="array" aca="1" ref="DF34" ca="1">_xlfn.XLOOKUP($A34&amp;$B34,'[1]产值及收款计划（2026）'!$A:$A&amp;'[1]产值及收款计划（2026）'!$B:$B,'[1]产值及收款计划（2026）'!DF:DF)</f>
        <v>0</v>
      </c>
      <c r="DG34" s="256" cm="1">
        <f t="array" aca="1" ref="DG34" ca="1">_xlfn.XLOOKUP($A34&amp;$B34,'[1]产值及收款计划（2026）'!$A:$A&amp;'[1]产值及收款计划（2026）'!$B:$B,'[1]产值及收款计划（2026）'!DG:DG)</f>
        <v>0</v>
      </c>
      <c r="DH34" s="256" cm="1">
        <f t="array" aca="1" ref="DH34" ca="1">_xlfn.XLOOKUP($A34&amp;$B34,'[1]产值及收款计划（2026）'!$A:$A&amp;'[1]产值及收款计划（2026）'!$B:$B,'[1]产值及收款计划（2026）'!DH:DH)</f>
        <v>0</v>
      </c>
      <c r="DI34" s="256" cm="1">
        <f t="array" aca="1" ref="DI34" ca="1">_xlfn.XLOOKUP($A34&amp;$B34,'[1]产值及收款计划（2026）'!$A:$A&amp;'[1]产值及收款计划（2026）'!$B:$B,'[1]产值及收款计划（2026）'!DI:DI)</f>
        <v>0</v>
      </c>
      <c r="DJ34" s="256" cm="1">
        <f t="array" aca="1" ref="DJ34" ca="1">_xlfn.XLOOKUP($A34&amp;$B34,'[1]产值及收款计划（2026）'!$A:$A&amp;'[1]产值及收款计划（2026）'!$B:$B,'[1]产值及收款计划（2026）'!DJ:DJ)</f>
        <v>0</v>
      </c>
      <c r="DK34" s="256" cm="1">
        <f t="array" aca="1" ref="DK34" ca="1">_xlfn.XLOOKUP($A34&amp;$B34,'[1]产值及收款计划（2026）'!$A:$A&amp;'[1]产值及收款计划（2026）'!$B:$B,'[1]产值及收款计划（2026）'!DK:DK)</f>
        <v>0</v>
      </c>
      <c r="DL34" s="256" cm="1">
        <f t="array" aca="1" ref="DL34" ca="1">_xlfn.XLOOKUP($A34&amp;$B34,'[1]产值及收款计划（2026）'!$A:$A&amp;'[1]产值及收款计划（2026）'!$B:$B,'[1]产值及收款计划（2026）'!DL:DL)</f>
        <v>0</v>
      </c>
      <c r="DM34" s="264"/>
      <c r="DN34" s="250"/>
    </row>
    <row r="35" spans="1:118" ht="20.25" x14ac:dyDescent="0.15">
      <c r="A35" s="254">
        <f t="shared" ca="1" si="8"/>
        <v>31</v>
      </c>
      <c r="B35" s="254" t="s">
        <v>25</v>
      </c>
      <c r="C35" s="255" t="str" cm="1">
        <f t="array" aca="1" ref="C35" ca="1">_xlfn.XLOOKUP($A35&amp;$B35,'[1]产值及收款计划（2026）'!$A:$A&amp;'[1]产值及收款计划（2026）'!$B:$B,'[1]产值及收款计划（2026）'!C:C)</f>
        <v>ZHT2023122100170</v>
      </c>
      <c r="D35" s="255" t="str" cm="1">
        <f t="array" aca="1" ref="D35" ca="1">_xlfn.XLOOKUP($A35&amp;$B35,'[1]产值及收款计划（2026）'!$A:$A&amp;'[1]产值及收款计划（2026）'!$B:$B,'[1]产值及收款计划（2026）'!D:D)</f>
        <v>轨道交通运营结构维保及隧道综合综合整治大修应用系统二期技术服务合同</v>
      </c>
      <c r="E35" s="256" cm="1">
        <f t="array" aca="1" ref="E35" ca="1">_xlfn.XLOOKUP($A35&amp;$B35,'[1]产值及收款计划（2026）'!$A:$A&amp;'[1]产值及收款计划（2026）'!$B:$B,'[1]产值及收款计划（2026）'!E:E)</f>
        <v>188</v>
      </c>
      <c r="F35" s="256" cm="1">
        <f t="array" aca="1" ref="F35" ca="1">_xlfn.XLOOKUP($A35&amp;$B35,'[1]产值及收款计划（2026）'!$A:$A&amp;'[1]产值及收款计划（2026）'!$B:$B,'[1]产值及收款计划（2026）'!F:F)</f>
        <v>188</v>
      </c>
      <c r="G35" s="256" cm="1">
        <f t="array" aca="1" ref="G35" ca="1">_xlfn.XLOOKUP($A35&amp;$B35,'[1]产值及收款计划（2026）'!$A:$A&amp;'[1]产值及收款计划（2026）'!$B:$B,'[1]产值及收款计划（2026）'!G:G)</f>
        <v>0</v>
      </c>
      <c r="H35" s="256" cm="1">
        <f t="array" aca="1" ref="H35" ca="1">_xlfn.XLOOKUP($A35&amp;$B35,'[1]产值及收款计划（2026）'!$A:$A&amp;'[1]产值及收款计划（2026）'!$B:$B,'[1]产值及收款计划（2026）'!H:H)</f>
        <v>130.4</v>
      </c>
      <c r="I35" s="257" cm="1">
        <f t="array" aca="1" ref="I35" ca="1">_xlfn.XLOOKUP($A35&amp;$B35,'[1]产值及收款计划（2026）'!$A:$A&amp;'[1]产值及收款计划（2026）'!$B:$B,'[1]产值及收款计划（2026）'!I:I)</f>
        <v>0.69361702127659597</v>
      </c>
      <c r="J35" s="258" cm="1">
        <f t="array" aca="1" ref="J35" ca="1">_xlfn.XLOOKUP($A35&amp;$B35,'[1]产值及收款计划（2026）'!$A:$A&amp;'[1]产值及收款计划（2026）'!$B:$B,'[1]产值及收款计划（2026）'!J:J)</f>
        <v>0.06</v>
      </c>
      <c r="K35" s="256" cm="1">
        <f t="array" aca="1" ref="K35" ca="1">_xlfn.XLOOKUP($A35&amp;$B35,'[1]产值及收款计划（2026）'!$A:$A&amp;'[1]产值及收款计划（2026）'!$B:$B,'[1]产值及收款计划（2026）'!K:K)</f>
        <v>0</v>
      </c>
      <c r="L35" s="256" cm="1">
        <f t="array" aca="1" ref="L35" ca="1">_xlfn.XLOOKUP($A35&amp;$B35,'[1]产值及收款计划（2026）'!$A:$A&amp;'[1]产值及收款计划（2026）'!$B:$B,'[1]产值及收款计划（2026）'!L:L)</f>
        <v>0</v>
      </c>
      <c r="M35" s="256" t="str" cm="1">
        <f t="array" aca="1" ref="M35" ca="1">_xlfn.XLOOKUP($A35&amp;$B35,'[1]产值及收款计划（2026）'!$A:$A&amp;'[1]产值及收款计划（2026）'!$B:$B,'[1]产值及收款计划（2026）'!M:M)</f>
        <v>主导</v>
      </c>
      <c r="N35" s="256" cm="1">
        <f t="array" aca="1" ref="N35" ca="1">_xlfn.XLOOKUP($A35&amp;$B35,'[1]产值及收款计划（2026）'!$A:$A&amp;'[1]产值及收款计划（2026）'!$B:$B,'[1]产值及收款计划（2026）'!N:N)</f>
        <v>0</v>
      </c>
      <c r="O35" s="256" t="str" cm="1">
        <f t="array" aca="1" ref="O35" ca="1">_xlfn.XLOOKUP($A35&amp;$B35,'[1]产值及收款计划（2026）'!$A:$A&amp;'[1]产值及收款计划（2026）'!$B:$B,'[1]产值及收款计划（2026）'!O:O)</f>
        <v>张智伟</v>
      </c>
      <c r="P35" s="255" t="str" cm="1">
        <f t="array" aca="1" ref="P35" ca="1">_xlfn.XLOOKUP($A35&amp;$B35,'[1]产值及收款计划（2026）'!$A:$A&amp;'[1]产值及收款计划（2026）'!$B:$B,'[1]产值及收款计划（2026）'!P:P)</f>
        <v>过往已完结</v>
      </c>
      <c r="Q35" s="256" cm="1">
        <f t="array" aca="1" ref="Q35" ca="1">_xlfn.XLOOKUP($A35&amp;$B35,'[1]产值及收款计划（2026）'!$A:$A&amp;'[1]产值及收款计划（2026）'!$B:$B,'[1]产值及收款计划（2026）'!Q:Q)</f>
        <v>0</v>
      </c>
      <c r="R35" s="256" cm="1">
        <f t="array" aca="1" ref="R35" ca="1">_xlfn.XLOOKUP($A35&amp;$B35,'[1]产值及收款计划（2026）'!$A:$A&amp;'[1]产值及收款计划（2026）'!$B:$B,'[1]产值及收款计划（2026）'!R:R)</f>
        <v>0</v>
      </c>
      <c r="S35" s="256" cm="1">
        <f t="array" aca="1" ref="S35" ca="1">_xlfn.XLOOKUP($A35&amp;$B35,'[1]产值及收款计划（2026）'!$A:$A&amp;'[1]产值及收款计划（2026）'!$B:$B,'[1]产值及收款计划（2026）'!S:S)</f>
        <v>0</v>
      </c>
      <c r="T35" s="256" cm="1">
        <f t="array" aca="1" ref="T35" ca="1">_xlfn.XLOOKUP($A35&amp;$B35,'[1]产值及收款计划（2026）'!$A:$A&amp;'[1]产值及收款计划（2026）'!$B:$B,'[1]产值及收款计划（2026）'!T:T)</f>
        <v>188</v>
      </c>
      <c r="U35" s="256" cm="1">
        <f t="array" aca="1" ref="U35" ca="1">_xlfn.XLOOKUP($A35&amp;$B35,'[1]产值及收款计划（2026）'!$A:$A&amp;'[1]产值及收款计划（2026）'!$B:$B,'[1]产值及收款计划（2026）'!U:U)</f>
        <v>0</v>
      </c>
      <c r="V35" s="256" cm="1">
        <f t="array" aca="1" ref="V35" ca="1">_xlfn.XLOOKUP($A35&amp;$B35,'[1]产值及收款计划（2026）'!$A:$A&amp;'[1]产值及收款计划（2026）'!$B:$B,'[1]产值及收款计划（2026）'!V:V)</f>
        <v>0</v>
      </c>
      <c r="W35" s="256" cm="1">
        <f t="array" aca="1" ref="W35" ca="1">_xlfn.XLOOKUP($A35&amp;$B35,'[1]产值及收款计划（2026）'!$A:$A&amp;'[1]产值及收款计划（2026）'!$B:$B,'[1]产值及收款计划（2026）'!W:W)</f>
        <v>0</v>
      </c>
      <c r="X35" s="256" cm="1">
        <f t="array" aca="1" ref="X35" ca="1">_xlfn.XLOOKUP($A35&amp;$B35,'[1]产值及收款计划（2026）'!$A:$A&amp;'[1]产值及收款计划（2026）'!$B:$B,'[1]产值及收款计划（2026）'!X:X)</f>
        <v>0</v>
      </c>
      <c r="Y35" s="256" cm="1">
        <f t="array" aca="1" ref="Y35" ca="1">_xlfn.XLOOKUP($A35&amp;$B35,'[1]产值及收款计划（2026）'!$A:$A&amp;'[1]产值及收款计划（2026）'!$B:$B,'[1]产值及收款计划（2026）'!Y:Y)</f>
        <v>0</v>
      </c>
      <c r="Z35" s="256" cm="1">
        <f t="array" aca="1" ref="Z35" ca="1">_xlfn.XLOOKUP($A35&amp;$B35,'[1]产值及收款计划（2026）'!$A:$A&amp;'[1]产值及收款计划（2026）'!$B:$B,'[1]产值及收款计划（2026）'!Z:Z)</f>
        <v>0</v>
      </c>
      <c r="AA35" s="256" cm="1">
        <f t="array" aca="1" ref="AA35" ca="1">_xlfn.XLOOKUP($A35&amp;$B35,'[1]产值及收款计划（2026）'!$A:$A&amp;'[1]产值及收款计划（2026）'!$B:$B,'[1]产值及收款计划（2026）'!AA:AA)</f>
        <v>0</v>
      </c>
      <c r="AB35" s="256" cm="1">
        <f t="array" aca="1" ref="AB35" ca="1">_xlfn.XLOOKUP($A35&amp;$B35,'[1]产值及收款计划（2026）'!$A:$A&amp;'[1]产值及收款计划（2026）'!$B:$B,'[1]产值及收款计划（2026）'!AB:AB)</f>
        <v>0</v>
      </c>
      <c r="AC35" s="256" cm="1">
        <f t="array" aca="1" ref="AC35" ca="1">_xlfn.XLOOKUP($A35&amp;$B35,'[1]产值及收款计划（2026）'!$A:$A&amp;'[1]产值及收款计划（2026）'!$B:$B,'[1]产值及收款计划（2026）'!AC:AC)</f>
        <v>0</v>
      </c>
      <c r="AD35" s="256" cm="1">
        <f t="array" aca="1" ref="AD35" ca="1">_xlfn.XLOOKUP($A35&amp;$B35,'[1]产值及收款计划（2026）'!$A:$A&amp;'[1]产值及收款计划（2026）'!$B:$B,'[1]产值及收款计划（2026）'!AD:AD)</f>
        <v>0</v>
      </c>
      <c r="AE35" s="256" cm="1">
        <f t="array" aca="1" ref="AE35" ca="1">_xlfn.XLOOKUP($A35&amp;$B35,'[1]产值及收款计划（2026）'!$A:$A&amp;'[1]产值及收款计划（2026）'!$B:$B,'[1]产值及收款计划（2026）'!AE:AE)</f>
        <v>0</v>
      </c>
      <c r="AF35" s="256" cm="1">
        <f t="array" aca="1" ref="AF35" ca="1">_xlfn.XLOOKUP($A35&amp;$B35,'[1]产值及收款计划（2026）'!$A:$A&amp;'[1]产值及收款计划（2026）'!$B:$B,'[1]产值及收款计划（2026）'!AF:AF)</f>
        <v>0</v>
      </c>
      <c r="AG35" s="256" cm="1">
        <f t="array" aca="1" ref="AG35" ca="1">_xlfn.XLOOKUP($A35&amp;$B35,'[1]产值及收款计划（2026）'!$A:$A&amp;'[1]产值及收款计划（2026）'!$B:$B,'[1]产值及收款计划（2026）'!AG:AG)</f>
        <v>0</v>
      </c>
      <c r="AH35" s="256" cm="1">
        <f t="array" aca="1" ref="AH35" ca="1">_xlfn.XLOOKUP($A35&amp;$B35,'[1]产值及收款计划（2026）'!$A:$A&amp;'[1]产值及收款计划（2026）'!$B:$B,'[1]产值及收款计划（2026）'!AH:AH)</f>
        <v>0</v>
      </c>
      <c r="AI35" s="256" cm="1">
        <f t="array" aca="1" ref="AI35" ca="1">_xlfn.XLOOKUP($A35&amp;$B35,'[1]产值及收款计划（2026）'!$A:$A&amp;'[1]产值及收款计划（2026）'!$B:$B,'[1]产值及收款计划（2026）'!AI:AI)</f>
        <v>0</v>
      </c>
      <c r="AJ35" s="256" cm="1">
        <f t="array" aca="1" ref="AJ35" ca="1">_xlfn.XLOOKUP($A35&amp;$B35,'[1]产值及收款计划（2026）'!$A:$A&amp;'[1]产值及收款计划（2026）'!$B:$B,'[1]产值及收款计划（2026）'!AJ:AJ)</f>
        <v>0</v>
      </c>
      <c r="AK35" s="256" cm="1">
        <f t="array" aca="1" ref="AK35" ca="1">_xlfn.XLOOKUP($A35&amp;$B35,'[1]产值及收款计划（2026）'!$A:$A&amp;'[1]产值及收款计划（2026）'!$B:$B,'[1]产值及收款计划（2026）'!AK:AK)</f>
        <v>0</v>
      </c>
      <c r="AL35" s="256" cm="1">
        <f t="array" aca="1" ref="AL35" ca="1">_xlfn.XLOOKUP($A35&amp;$B35,'[1]产值及收款计划（2026）'!$A:$A&amp;'[1]产值及收款计划（2026）'!$B:$B,'[1]产值及收款计划（2026）'!AL:AL)</f>
        <v>0</v>
      </c>
      <c r="AM35" s="263" t="e" cm="1">
        <f t="array" aca="1" ref="AM35" ca="1">_xlfn.LET(_xlpm.勾选月份状态数组,TRANSPOSE('PPT(12-15页）-TOP10'!$A$3:$A$14),_xlpm.选择数据区,IF('PPT(12-15页）-TOP10'!$E$3="收款",$BA35:$BL35,$AA35:$AL35),SUM(_xlfn._xlws.FILTER(_xlpm.选择数据区,_xlpm.勾选月份状态数组,"")))</f>
        <v>#NAME?</v>
      </c>
      <c r="AN35" s="256" t="e" cm="1">
        <f t="array" aca="1" ref="AN35" ca="1">_xlfn.LET(_xlpm.勾选月份状态数组,TRANSPOSE('PPT(12-15页）-TOP10'!$A$3:$A$14),_xlpm.选择数据区,IF('PPT(12-15页）-TOP10'!$E$3="收款",$DA35:$DL35,$CA35:$CL35),SUM(_xlfn._xlws.FILTER(_xlpm.选择数据区,_xlpm.勾选月份状态数组,"")))</f>
        <v>#NAME?</v>
      </c>
      <c r="AO35" s="256">
        <f ca="1">SUM(CA35:CC35)+SUM(AD35:AL35)</f>
        <v>0</v>
      </c>
      <c r="AP35" s="256"/>
      <c r="AQ35" s="256"/>
      <c r="AR35" s="256"/>
      <c r="AS35" s="256" cm="1">
        <f t="array" aca="1" ref="AS35" ca="1">_xlfn.XLOOKUP($A35&amp;$B35,'[1]产值及收款计划（2026）'!$A:$A&amp;'[1]产值及收款计划（2026）'!$B:$B,'[1]产值及收款计划（2026）'!AS:AS)</f>
        <v>0</v>
      </c>
      <c r="AT35" s="256" cm="1">
        <f t="array" aca="1" ref="AT35" ca="1">_xlfn.XLOOKUP($A35&amp;$B35,'[1]产值及收款计划（2026）'!$A:$A&amp;'[1]产值及收款计划（2026）'!$B:$B,'[1]产值及收款计划（2026）'!AT:AT)</f>
        <v>0</v>
      </c>
      <c r="AU35" s="256" cm="1">
        <f t="array" aca="1" ref="AU35" ca="1">_xlfn.XLOOKUP($A35&amp;$B35,'[1]产值及收款计划（2026）'!$A:$A&amp;'[1]产值及收款计划（2026）'!$B:$B,'[1]产值及收款计划（2026）'!AU:AU)</f>
        <v>0</v>
      </c>
      <c r="AV35" s="256" cm="1">
        <f t="array" aca="1" ref="AV35" ca="1">_xlfn.XLOOKUP($A35&amp;$B35,'[1]产值及收款计划（2026）'!$A:$A&amp;'[1]产值及收款计划（2026）'!$B:$B,'[1]产值及收款计划（2026）'!AV:AV)</f>
        <v>0</v>
      </c>
      <c r="AW35" s="256" cm="1">
        <f t="array" aca="1" ref="AW35" ca="1">_xlfn.XLOOKUP($A35&amp;$B35,'[1]产值及收款计划（2026）'!$A:$A&amp;'[1]产值及收款计划（2026）'!$B:$B,'[1]产值及收款计划（2026）'!AW:AW)</f>
        <v>139.620172</v>
      </c>
      <c r="AX35" s="256" cm="1">
        <f t="array" aca="1" ref="AX35" ca="1">_xlfn.XLOOKUP($A35&amp;$B35,'[1]产值及收款计划（2026）'!$A:$A&amp;'[1]产值及收款计划（2026）'!$B:$B,'[1]产值及收款计划（2026）'!AX:AX)</f>
        <v>0</v>
      </c>
      <c r="AY35" s="256" cm="1">
        <f t="array" aca="1" ref="AY35" ca="1">_xlfn.XLOOKUP($A35&amp;$B35,'[1]产值及收款计划（2026）'!$A:$A&amp;'[1]产值及收款计划（2026）'!$B:$B,'[1]产值及收款计划（2026）'!AY:AY)</f>
        <v>48.379828000000003</v>
      </c>
      <c r="AZ35" s="256" cm="1">
        <f t="array" aca="1" ref="AZ35" ca="1">_xlfn.XLOOKUP($A35&amp;$B35,'[1]产值及收款计划（2026）'!$A:$A&amp;'[1]产值及收款计划（2026）'!$B:$B,'[1]产值及收款计划（2026）'!AZ:AZ)</f>
        <v>48.379828000000003</v>
      </c>
      <c r="BA35" s="256" cm="1">
        <f t="array" aca="1" ref="BA35" ca="1">_xlfn.XLOOKUP($A35&amp;$B35,'[1]产值及收款计划（2026）'!$A:$A&amp;'[1]产值及收款计划（2026）'!$B:$B,'[1]产值及收款计划（2026）'!BA:BA)</f>
        <v>0</v>
      </c>
      <c r="BB35" s="256" cm="1">
        <f t="array" aca="1" ref="BB35" ca="1">_xlfn.XLOOKUP($A35&amp;$B35,'[1]产值及收款计划（2026）'!$A:$A&amp;'[1]产值及收款计划（2026）'!$B:$B,'[1]产值及收款计划（2026）'!BB:BB)</f>
        <v>0</v>
      </c>
      <c r="BC35" s="256" cm="1">
        <f t="array" aca="1" ref="BC35" ca="1">_xlfn.XLOOKUP($A35&amp;$B35,'[1]产值及收款计划（2026）'!$A:$A&amp;'[1]产值及收款计划（2026）'!$B:$B,'[1]产值及收款计划（2026）'!BC:BC)</f>
        <v>0</v>
      </c>
      <c r="BD35" s="256" cm="1">
        <f t="array" aca="1" ref="BD35" ca="1">_xlfn.XLOOKUP($A35&amp;$B35,'[1]产值及收款计划（2026）'!$A:$A&amp;'[1]产值及收款计划（2026）'!$B:$B,'[1]产值及收款计划（2026）'!BD:BD)</f>
        <v>0</v>
      </c>
      <c r="BE35" s="256" cm="1">
        <f t="array" aca="1" ref="BE35" ca="1">_xlfn.XLOOKUP($A35&amp;$B35,'[1]产值及收款计划（2026）'!$A:$A&amp;'[1]产值及收款计划（2026）'!$B:$B,'[1]产值及收款计划（2026）'!BE:BE)</f>
        <v>0</v>
      </c>
      <c r="BF35" s="256" cm="1">
        <f t="array" aca="1" ref="BF35" ca="1">_xlfn.XLOOKUP($A35&amp;$B35,'[1]产值及收款计划（2026）'!$A:$A&amp;'[1]产值及收款计划（2026）'!$B:$B,'[1]产值及收款计划（2026）'!BF:BF)</f>
        <v>0</v>
      </c>
      <c r="BG35" s="256" cm="1">
        <f t="array" aca="1" ref="BG35" ca="1">_xlfn.XLOOKUP($A35&amp;$B35,'[1]产值及收款计划（2026）'!$A:$A&amp;'[1]产值及收款计划（2026）'!$B:$B,'[1]产值及收款计划（2026）'!BG:BG)</f>
        <v>0</v>
      </c>
      <c r="BH35" s="256" cm="1">
        <f t="array" aca="1" ref="BH35" ca="1">_xlfn.XLOOKUP($A35&amp;$B35,'[1]产值及收款计划（2026）'!$A:$A&amp;'[1]产值及收款计划（2026）'!$B:$B,'[1]产值及收款计划（2026）'!BH:BH)</f>
        <v>0</v>
      </c>
      <c r="BI35" s="256" cm="1">
        <f t="array" aca="1" ref="BI35" ca="1">_xlfn.XLOOKUP($A35&amp;$B35,'[1]产值及收款计划（2026）'!$A:$A&amp;'[1]产值及收款计划（2026）'!$B:$B,'[1]产值及收款计划（2026）'!BI:BI)</f>
        <v>0</v>
      </c>
      <c r="BJ35" s="256" cm="1">
        <f t="array" aca="1" ref="BJ35" ca="1">_xlfn.XLOOKUP($A35&amp;$B35,'[1]产值及收款计划（2026）'!$A:$A&amp;'[1]产值及收款计划（2026）'!$B:$B,'[1]产值及收款计划（2026）'!BJ:BJ)</f>
        <v>0</v>
      </c>
      <c r="BK35" s="256" cm="1">
        <f t="array" aca="1" ref="BK35" ca="1">_xlfn.XLOOKUP($A35&amp;$B35,'[1]产值及收款计划（2026）'!$A:$A&amp;'[1]产值及收款计划（2026）'!$B:$B,'[1]产值及收款计划（2026）'!BK:BK)</f>
        <v>0</v>
      </c>
      <c r="BL35" s="256" cm="1">
        <f t="array" aca="1" ref="BL35" ca="1">_xlfn.XLOOKUP($A35&amp;$B35,'[1]产值及收款计划（2026）'!$A:$A&amp;'[1]产值及收款计划（2026）'!$B:$B,'[1]产值及收款计划（2026）'!BL:BL)</f>
        <v>0</v>
      </c>
      <c r="BM35" s="256"/>
      <c r="BN35" s="256"/>
      <c r="BO35" s="256"/>
      <c r="BP35" s="256"/>
      <c r="BQ35" s="255" cm="1">
        <f t="array" aca="1" ref="BQ35" ca="1">_xlfn.XLOOKUP($A35&amp;$B35,'[1]产值及收款计划（2026）'!$A:$A&amp;'[1]产值及收款计划（2026）'!$B:$B,'[1]产值及收款计划（2026）'!BQ:BQ)</f>
        <v>0</v>
      </c>
      <c r="BR35" s="256" cm="1">
        <f t="array" aca="1" ref="BR35" ca="1">_xlfn.XLOOKUP($A35&amp;$B35,'[1]产值及收款计划（2026）'!$A:$A&amp;'[1]产值及收款计划（2026）'!$B:$B,'[1]产值及收款计划（2026）'!BR:BR)</f>
        <v>0</v>
      </c>
      <c r="CA35" s="256" cm="1">
        <f t="array" aca="1" ref="CA35" ca="1">_xlfn.XLOOKUP($A35&amp;$B35,'[1]产值及收款计划（2026）'!$A:$A&amp;'[1]产值及收款计划（2026）'!$B:$B,'[1]产值及收款计划（2026）'!CA:CA)</f>
        <v>0</v>
      </c>
      <c r="CB35" s="256" cm="1">
        <f t="array" aca="1" ref="CB35" ca="1">_xlfn.XLOOKUP($A35&amp;$B35,'[1]产值及收款计划（2026）'!$A:$A&amp;'[1]产值及收款计划（2026）'!$B:$B,'[1]产值及收款计划（2026）'!CB:CB)</f>
        <v>0</v>
      </c>
      <c r="CC35" s="256" cm="1">
        <f t="array" aca="1" ref="CC35" ca="1">_xlfn.XLOOKUP($A35&amp;$B35,'[1]产值及收款计划（2026）'!$A:$A&amp;'[1]产值及收款计划（2026）'!$B:$B,'[1]产值及收款计划（2026）'!CC:CC)</f>
        <v>0</v>
      </c>
      <c r="CD35" s="256" cm="1">
        <f t="array" aca="1" ref="CD35" ca="1">_xlfn.XLOOKUP($A35&amp;$B35,'[1]产值及收款计划（2026）'!$A:$A&amp;'[1]产值及收款计划（2026）'!$B:$B,'[1]产值及收款计划（2026）'!CD:CD)</f>
        <v>0</v>
      </c>
      <c r="CE35" s="256" cm="1">
        <f t="array" aca="1" ref="CE35" ca="1">_xlfn.XLOOKUP($A35&amp;$B35,'[1]产值及收款计划（2026）'!$A:$A&amp;'[1]产值及收款计划（2026）'!$B:$B,'[1]产值及收款计划（2026）'!CE:CE)</f>
        <v>0</v>
      </c>
      <c r="CF35" s="256" cm="1">
        <f t="array" aca="1" ref="CF35" ca="1">_xlfn.XLOOKUP($A35&amp;$B35,'[1]产值及收款计划（2026）'!$A:$A&amp;'[1]产值及收款计划（2026）'!$B:$B,'[1]产值及收款计划（2026）'!CF:CF)</f>
        <v>0</v>
      </c>
      <c r="CG35" s="256" cm="1">
        <f t="array" aca="1" ref="CG35" ca="1">_xlfn.XLOOKUP($A35&amp;$B35,'[1]产值及收款计划（2026）'!$A:$A&amp;'[1]产值及收款计划（2026）'!$B:$B,'[1]产值及收款计划（2026）'!CG:CG)</f>
        <v>0</v>
      </c>
      <c r="CH35" s="256" cm="1">
        <f t="array" aca="1" ref="CH35" ca="1">_xlfn.XLOOKUP($A35&amp;$B35,'[1]产值及收款计划（2026）'!$A:$A&amp;'[1]产值及收款计划（2026）'!$B:$B,'[1]产值及收款计划（2026）'!CH:CH)</f>
        <v>0</v>
      </c>
      <c r="CI35" s="256" cm="1">
        <f t="array" aca="1" ref="CI35" ca="1">_xlfn.XLOOKUP($A35&amp;$B35,'[1]产值及收款计划（2026）'!$A:$A&amp;'[1]产值及收款计划（2026）'!$B:$B,'[1]产值及收款计划（2026）'!CI:CI)</f>
        <v>0</v>
      </c>
      <c r="CJ35" s="256" cm="1">
        <f t="array" aca="1" ref="CJ35" ca="1">_xlfn.XLOOKUP($A35&amp;$B35,'[1]产值及收款计划（2026）'!$A:$A&amp;'[1]产值及收款计划（2026）'!$B:$B,'[1]产值及收款计划（2026）'!CJ:CJ)</f>
        <v>0</v>
      </c>
      <c r="CK35" s="256" cm="1">
        <f t="array" aca="1" ref="CK35" ca="1">_xlfn.XLOOKUP($A35&amp;$B35,'[1]产值及收款计划（2026）'!$A:$A&amp;'[1]产值及收款计划（2026）'!$B:$B,'[1]产值及收款计划（2026）'!CK:CK)</f>
        <v>0</v>
      </c>
      <c r="CL35" s="256" cm="1">
        <f t="array" aca="1" ref="CL35" ca="1">_xlfn.XLOOKUP($A35&amp;$B35,'[1]产值及收款计划（2026）'!$A:$A&amp;'[1]产值及收款计划（2026）'!$B:$B,'[1]产值及收款计划（2026）'!CL:CL)</f>
        <v>0</v>
      </c>
      <c r="DA35" s="256" cm="1">
        <f t="array" aca="1" ref="DA35" ca="1">_xlfn.XLOOKUP($A35&amp;$B35,'[1]产值及收款计划（2026）'!$A:$A&amp;'[1]产值及收款计划（2026）'!$B:$B,'[1]产值及收款计划（2026）'!DA:DA)</f>
        <v>0</v>
      </c>
      <c r="DB35" s="256" cm="1">
        <f t="array" aca="1" ref="DB35" ca="1">_xlfn.XLOOKUP($A35&amp;$B35,'[1]产值及收款计划（2026）'!$A:$A&amp;'[1]产值及收款计划（2026）'!$B:$B,'[1]产值及收款计划（2026）'!DB:DB)</f>
        <v>0</v>
      </c>
      <c r="DC35" s="256" cm="1">
        <f t="array" aca="1" ref="DC35" ca="1">_xlfn.XLOOKUP($A35&amp;$B35,'[1]产值及收款计划（2026）'!$A:$A&amp;'[1]产值及收款计划（2026）'!$B:$B,'[1]产值及收款计划（2026）'!DC:DC)</f>
        <v>0</v>
      </c>
      <c r="DD35" s="256" cm="1">
        <f t="array" aca="1" ref="DD35" ca="1">_xlfn.XLOOKUP($A35&amp;$B35,'[1]产值及收款计划（2026）'!$A:$A&amp;'[1]产值及收款计划（2026）'!$B:$B,'[1]产值及收款计划（2026）'!DD:DD)</f>
        <v>0</v>
      </c>
      <c r="DE35" s="256" cm="1">
        <f t="array" aca="1" ref="DE35" ca="1">_xlfn.XLOOKUP($A35&amp;$B35,'[1]产值及收款计划（2026）'!$A:$A&amp;'[1]产值及收款计划（2026）'!$B:$B,'[1]产值及收款计划（2026）'!DE:DE)</f>
        <v>0</v>
      </c>
      <c r="DF35" s="256" cm="1">
        <f t="array" aca="1" ref="DF35" ca="1">_xlfn.XLOOKUP($A35&amp;$B35,'[1]产值及收款计划（2026）'!$A:$A&amp;'[1]产值及收款计划（2026）'!$B:$B,'[1]产值及收款计划（2026）'!DF:DF)</f>
        <v>0</v>
      </c>
      <c r="DG35" s="256" cm="1">
        <f t="array" aca="1" ref="DG35" ca="1">_xlfn.XLOOKUP($A35&amp;$B35,'[1]产值及收款计划（2026）'!$A:$A&amp;'[1]产值及收款计划（2026）'!$B:$B,'[1]产值及收款计划（2026）'!DG:DG)</f>
        <v>0</v>
      </c>
      <c r="DH35" s="256" cm="1">
        <f t="array" aca="1" ref="DH35" ca="1">_xlfn.XLOOKUP($A35&amp;$B35,'[1]产值及收款计划（2026）'!$A:$A&amp;'[1]产值及收款计划（2026）'!$B:$B,'[1]产值及收款计划（2026）'!DH:DH)</f>
        <v>0</v>
      </c>
      <c r="DI35" s="256" cm="1">
        <f t="array" aca="1" ref="DI35" ca="1">_xlfn.XLOOKUP($A35&amp;$B35,'[1]产值及收款计划（2026）'!$A:$A&amp;'[1]产值及收款计划（2026）'!$B:$B,'[1]产值及收款计划（2026）'!DI:DI)</f>
        <v>0</v>
      </c>
      <c r="DJ35" s="256" cm="1">
        <f t="array" aca="1" ref="DJ35" ca="1">_xlfn.XLOOKUP($A35&amp;$B35,'[1]产值及收款计划（2026）'!$A:$A&amp;'[1]产值及收款计划（2026）'!$B:$B,'[1]产值及收款计划（2026）'!DJ:DJ)</f>
        <v>0</v>
      </c>
      <c r="DK35" s="256" cm="1">
        <f t="array" aca="1" ref="DK35" ca="1">_xlfn.XLOOKUP($A35&amp;$B35,'[1]产值及收款计划（2026）'!$A:$A&amp;'[1]产值及收款计划（2026）'!$B:$B,'[1]产值及收款计划（2026）'!DK:DK)</f>
        <v>0</v>
      </c>
      <c r="DL35" s="256" cm="1">
        <f t="array" aca="1" ref="DL35" ca="1">_xlfn.XLOOKUP($A35&amp;$B35,'[1]产值及收款计划（2026）'!$A:$A&amp;'[1]产值及收款计划（2026）'!$B:$B,'[1]产值及收款计划（2026）'!DL:DL)</f>
        <v>0</v>
      </c>
      <c r="DM35" s="264"/>
      <c r="DN35" s="250"/>
    </row>
    <row r="36" spans="1:118" ht="20.25" x14ac:dyDescent="0.15">
      <c r="A36" s="254">
        <f t="shared" ca="1" si="8"/>
        <v>32</v>
      </c>
      <c r="B36" s="254" t="s">
        <v>25</v>
      </c>
      <c r="C36" s="255" t="str" cm="1">
        <f t="array" aca="1" ref="C36" ca="1">_xlfn.XLOOKUP($A36&amp;$B36,'[1]产值及收款计划（2026）'!$A:$A&amp;'[1]产值及收款计划（2026）'!$B:$B,'[1]产值及收款计划（2026）'!C:C)</f>
        <v>ZHT2021122200152</v>
      </c>
      <c r="D36" s="255" t="str" cm="1">
        <f t="array" aca="1" ref="D36" ca="1">_xlfn.XLOOKUP($A36&amp;$B36,'[1]产值及收款计划（2026）'!$A:$A&amp;'[1]产值及收款计划（2026）'!$B:$B,'[1]产值及收款计划（2026）'!D:D)</f>
        <v>绍兴项目监控中心智能化工程专业分包合同</v>
      </c>
      <c r="E36" s="256" cm="1">
        <f t="array" aca="1" ref="E36" ca="1">_xlfn.XLOOKUP($A36&amp;$B36,'[1]产值及收款计划（2026）'!$A:$A&amp;'[1]产值及收款计划（2026）'!$B:$B,'[1]产值及收款计划（2026）'!E:E)</f>
        <v>2154.6288800000002</v>
      </c>
      <c r="F36" s="256" cm="1">
        <f t="array" aca="1" ref="F36" ca="1">_xlfn.XLOOKUP($A36&amp;$B36,'[1]产值及收款计划（2026）'!$A:$A&amp;'[1]产值及收款计划（2026）'!$B:$B,'[1]产值及收款计划（2026）'!F:F)</f>
        <v>2154.6288800000002</v>
      </c>
      <c r="G36" s="256" cm="1">
        <f t="array" aca="1" ref="G36" ca="1">_xlfn.XLOOKUP($A36&amp;$B36,'[1]产值及收款计划（2026）'!$A:$A&amp;'[1]产值及收款计划（2026）'!$B:$B,'[1]产值及收款计划（2026）'!G:G)</f>
        <v>0</v>
      </c>
      <c r="H36" s="256" cm="1">
        <f t="array" aca="1" ref="H36" ca="1">_xlfn.XLOOKUP($A36&amp;$B36,'[1]产值及收款计划（2026）'!$A:$A&amp;'[1]产值及收款计划（2026）'!$B:$B,'[1]产值及收款计划（2026）'!H:H)</f>
        <v>94.591480000000004</v>
      </c>
      <c r="I36" s="257" cm="1">
        <f t="array" aca="1" ref="I36" ca="1">_xlfn.XLOOKUP($A36&amp;$B36,'[1]产值及收款计划（2026）'!$A:$A&amp;'[1]产值及收款计划（2026）'!$B:$B,'[1]产值及收款计划（2026）'!I:I)</f>
        <v>4.3901518668959798E-2</v>
      </c>
      <c r="J36" s="258" cm="1">
        <f t="array" aca="1" ref="J36" ca="1">_xlfn.XLOOKUP($A36&amp;$B36,'[1]产值及收款计划（2026）'!$A:$A&amp;'[1]产值及收款计划（2026）'!$B:$B,'[1]产值及收款计划（2026）'!J:J)</f>
        <v>0.09</v>
      </c>
      <c r="K36" s="256" cm="1">
        <f t="array" aca="1" ref="K36" ca="1">_xlfn.XLOOKUP($A36&amp;$B36,'[1]产值及收款计划（2026）'!$A:$A&amp;'[1]产值及收款计划（2026）'!$B:$B,'[1]产值及收款计划（2026）'!K:K)</f>
        <v>0</v>
      </c>
      <c r="L36" s="256" cm="1">
        <f t="array" aca="1" ref="L36" ca="1">_xlfn.XLOOKUP($A36&amp;$B36,'[1]产值及收款计划（2026）'!$A:$A&amp;'[1]产值及收款计划（2026）'!$B:$B,'[1]产值及收款计划（2026）'!L:L)</f>
        <v>0</v>
      </c>
      <c r="M36" s="256" t="str" cm="1">
        <f t="array" aca="1" ref="M36" ca="1">_xlfn.XLOOKUP($A36&amp;$B36,'[1]产值及收款计划（2026）'!$A:$A&amp;'[1]产值及收款计划（2026）'!$B:$B,'[1]产值及收款计划（2026）'!M:M)</f>
        <v>主导</v>
      </c>
      <c r="N36" s="256" cm="1">
        <f t="array" aca="1" ref="N36" ca="1">_xlfn.XLOOKUP($A36&amp;$B36,'[1]产值及收款计划（2026）'!$A:$A&amp;'[1]产值及收款计划（2026）'!$B:$B,'[1]产值及收款计划（2026）'!N:N)</f>
        <v>0</v>
      </c>
      <c r="O36" s="256" t="str" cm="1">
        <f t="array" aca="1" ref="O36" ca="1">_xlfn.XLOOKUP($A36&amp;$B36,'[1]产值及收款计划（2026）'!$A:$A&amp;'[1]产值及收款计划（2026）'!$B:$B,'[1]产值及收款计划（2026）'!O:O)</f>
        <v>卜宝翔</v>
      </c>
      <c r="P36" s="255" t="str" cm="1">
        <f t="array" aca="1" ref="P36" ca="1">_xlfn.XLOOKUP($A36&amp;$B36,'[1]产值及收款计划（2026）'!$A:$A&amp;'[1]产值及收款计划（2026）'!$B:$B,'[1]产值及收款计划（2026）'!P:P)</f>
        <v>过往已完结</v>
      </c>
      <c r="Q36" s="256" cm="1">
        <f t="array" aca="1" ref="Q36" ca="1">_xlfn.XLOOKUP($A36&amp;$B36,'[1]产值及收款计划（2026）'!$A:$A&amp;'[1]产值及收款计划（2026）'!$B:$B,'[1]产值及收款计划（2026）'!Q:Q)</f>
        <v>0</v>
      </c>
      <c r="R36" s="256" cm="1">
        <f t="array" aca="1" ref="R36" ca="1">_xlfn.XLOOKUP($A36&amp;$B36,'[1]产值及收款计划（2026）'!$A:$A&amp;'[1]产值及收款计划（2026）'!$B:$B,'[1]产值及收款计划（2026）'!R:R)</f>
        <v>0</v>
      </c>
      <c r="S36" s="256" cm="1">
        <f t="array" aca="1" ref="S36" ca="1">_xlfn.XLOOKUP($A36&amp;$B36,'[1]产值及收款计划（2026）'!$A:$A&amp;'[1]产值及收款计划（2026）'!$B:$B,'[1]产值及收款计划（2026）'!S:S)</f>
        <v>0</v>
      </c>
      <c r="T36" s="256" cm="1">
        <f t="array" aca="1" ref="T36" ca="1">_xlfn.XLOOKUP($A36&amp;$B36,'[1]产值及收款计划（2026）'!$A:$A&amp;'[1]产值及收款计划（2026）'!$B:$B,'[1]产值及收款计划（2026）'!T:T)</f>
        <v>2154.6288800000002</v>
      </c>
      <c r="U36" s="256" cm="1">
        <f t="array" aca="1" ref="U36" ca="1">_xlfn.XLOOKUP($A36&amp;$B36,'[1]产值及收款计划（2026）'!$A:$A&amp;'[1]产值及收款计划（2026）'!$B:$B,'[1]产值及收款计划（2026）'!U:U)</f>
        <v>0</v>
      </c>
      <c r="V36" s="256" cm="1">
        <f t="array" aca="1" ref="V36" ca="1">_xlfn.XLOOKUP($A36&amp;$B36,'[1]产值及收款计划（2026）'!$A:$A&amp;'[1]产值及收款计划（2026）'!$B:$B,'[1]产值及收款计划（2026）'!V:V)</f>
        <v>0</v>
      </c>
      <c r="W36" s="256" cm="1">
        <f t="array" aca="1" ref="W36" ca="1">_xlfn.XLOOKUP($A36&amp;$B36,'[1]产值及收款计划（2026）'!$A:$A&amp;'[1]产值及收款计划（2026）'!$B:$B,'[1]产值及收款计划（2026）'!W:W)</f>
        <v>0</v>
      </c>
      <c r="X36" s="256" cm="1">
        <f t="array" aca="1" ref="X36" ca="1">_xlfn.XLOOKUP($A36&amp;$B36,'[1]产值及收款计划（2026）'!$A:$A&amp;'[1]产值及收款计划（2026）'!$B:$B,'[1]产值及收款计划（2026）'!X:X)</f>
        <v>0</v>
      </c>
      <c r="Y36" s="256" cm="1">
        <f t="array" aca="1" ref="Y36" ca="1">_xlfn.XLOOKUP($A36&amp;$B36,'[1]产值及收款计划（2026）'!$A:$A&amp;'[1]产值及收款计划（2026）'!$B:$B,'[1]产值及收款计划（2026）'!Y:Y)</f>
        <v>0</v>
      </c>
      <c r="Z36" s="256" cm="1">
        <f t="array" aca="1" ref="Z36" ca="1">_xlfn.XLOOKUP($A36&amp;$B36,'[1]产值及收款计划（2026）'!$A:$A&amp;'[1]产值及收款计划（2026）'!$B:$B,'[1]产值及收款计划（2026）'!Z:Z)</f>
        <v>0</v>
      </c>
      <c r="AA36" s="256" cm="1">
        <f t="array" aca="1" ref="AA36" ca="1">_xlfn.XLOOKUP($A36&amp;$B36,'[1]产值及收款计划（2026）'!$A:$A&amp;'[1]产值及收款计划（2026）'!$B:$B,'[1]产值及收款计划（2026）'!AA:AA)</f>
        <v>0</v>
      </c>
      <c r="AB36" s="256" cm="1">
        <f t="array" aca="1" ref="AB36" ca="1">_xlfn.XLOOKUP($A36&amp;$B36,'[1]产值及收款计划（2026）'!$A:$A&amp;'[1]产值及收款计划（2026）'!$B:$B,'[1]产值及收款计划（2026）'!AB:AB)</f>
        <v>0</v>
      </c>
      <c r="AC36" s="256" cm="1">
        <f t="array" aca="1" ref="AC36" ca="1">_xlfn.XLOOKUP($A36&amp;$B36,'[1]产值及收款计划（2026）'!$A:$A&amp;'[1]产值及收款计划（2026）'!$B:$B,'[1]产值及收款计划（2026）'!AC:AC)</f>
        <v>0</v>
      </c>
      <c r="AD36" s="256" cm="1">
        <f t="array" aca="1" ref="AD36" ca="1">_xlfn.XLOOKUP($A36&amp;$B36,'[1]产值及收款计划（2026）'!$A:$A&amp;'[1]产值及收款计划（2026）'!$B:$B,'[1]产值及收款计划（2026）'!AD:AD)</f>
        <v>0</v>
      </c>
      <c r="AE36" s="256" cm="1">
        <f t="array" aca="1" ref="AE36" ca="1">_xlfn.XLOOKUP($A36&amp;$B36,'[1]产值及收款计划（2026）'!$A:$A&amp;'[1]产值及收款计划（2026）'!$B:$B,'[1]产值及收款计划（2026）'!AE:AE)</f>
        <v>0</v>
      </c>
      <c r="AF36" s="256" cm="1">
        <f t="array" aca="1" ref="AF36" ca="1">_xlfn.XLOOKUP($A36&amp;$B36,'[1]产值及收款计划（2026）'!$A:$A&amp;'[1]产值及收款计划（2026）'!$B:$B,'[1]产值及收款计划（2026）'!AF:AF)</f>
        <v>0</v>
      </c>
      <c r="AG36" s="256" cm="1">
        <f t="array" aca="1" ref="AG36" ca="1">_xlfn.XLOOKUP($A36&amp;$B36,'[1]产值及收款计划（2026）'!$A:$A&amp;'[1]产值及收款计划（2026）'!$B:$B,'[1]产值及收款计划（2026）'!AG:AG)</f>
        <v>0</v>
      </c>
      <c r="AH36" s="256" cm="1">
        <f t="array" aca="1" ref="AH36" ca="1">_xlfn.XLOOKUP($A36&amp;$B36,'[1]产值及收款计划（2026）'!$A:$A&amp;'[1]产值及收款计划（2026）'!$B:$B,'[1]产值及收款计划（2026）'!AH:AH)</f>
        <v>0</v>
      </c>
      <c r="AI36" s="256" cm="1">
        <f t="array" aca="1" ref="AI36" ca="1">_xlfn.XLOOKUP($A36&amp;$B36,'[1]产值及收款计划（2026）'!$A:$A&amp;'[1]产值及收款计划（2026）'!$B:$B,'[1]产值及收款计划（2026）'!AI:AI)</f>
        <v>0</v>
      </c>
      <c r="AJ36" s="256" cm="1">
        <f t="array" aca="1" ref="AJ36" ca="1">_xlfn.XLOOKUP($A36&amp;$B36,'[1]产值及收款计划（2026）'!$A:$A&amp;'[1]产值及收款计划（2026）'!$B:$B,'[1]产值及收款计划（2026）'!AJ:AJ)</f>
        <v>0</v>
      </c>
      <c r="AK36" s="256" cm="1">
        <f t="array" aca="1" ref="AK36" ca="1">_xlfn.XLOOKUP($A36&amp;$B36,'[1]产值及收款计划（2026）'!$A:$A&amp;'[1]产值及收款计划（2026）'!$B:$B,'[1]产值及收款计划（2026）'!AK:AK)</f>
        <v>0</v>
      </c>
      <c r="AL36" s="256" cm="1">
        <f t="array" aca="1" ref="AL36" ca="1">_xlfn.XLOOKUP($A36&amp;$B36,'[1]产值及收款计划（2026）'!$A:$A&amp;'[1]产值及收款计划（2026）'!$B:$B,'[1]产值及收款计划（2026）'!AL:AL)</f>
        <v>0</v>
      </c>
      <c r="AM36" s="263" t="e" cm="1">
        <f t="array" aca="1" ref="AM36" ca="1">_xlfn.LET(_xlpm.勾选月份状态数组,TRANSPOSE('PPT(12-15页）-TOP10'!$A$3:$A$14),_xlpm.选择数据区,IF('PPT(12-15页）-TOP10'!$E$3="收款",$BA36:$BL36,$AA36:$AL36),SUM(_xlfn._xlws.FILTER(_xlpm.选择数据区,_xlpm.勾选月份状态数组,"")))</f>
        <v>#NAME?</v>
      </c>
      <c r="AN36" s="256" t="e" cm="1">
        <f t="array" aca="1" ref="AN36" ca="1">_xlfn.LET(_xlpm.勾选月份状态数组,TRANSPOSE('PPT(12-15页）-TOP10'!$A$3:$A$14),_xlpm.选择数据区,IF('PPT(12-15页）-TOP10'!$E$3="收款",$DA36:$DL36,$CA36:$CL36),SUM(_xlfn._xlws.FILTER(_xlpm.选择数据区,_xlpm.勾选月份状态数组,"")))</f>
        <v>#NAME?</v>
      </c>
      <c r="AO36" s="256">
        <f ca="1">SUM(CA36:CC36)+SUM(AD36:AL36)</f>
        <v>0</v>
      </c>
      <c r="AP36" s="256"/>
      <c r="AQ36" s="256"/>
      <c r="AR36" s="256"/>
      <c r="AS36" s="256" cm="1">
        <f t="array" aca="1" ref="AS36" ca="1">_xlfn.XLOOKUP($A36&amp;$B36,'[1]产值及收款计划（2026）'!$A:$A&amp;'[1]产值及收款计划（2026）'!$B:$B,'[1]产值及收款计划（2026）'!AS:AS)</f>
        <v>0</v>
      </c>
      <c r="AT36" s="256" cm="1">
        <f t="array" aca="1" ref="AT36" ca="1">_xlfn.XLOOKUP($A36&amp;$B36,'[1]产值及收款计划（2026）'!$A:$A&amp;'[1]产值及收款计划（2026）'!$B:$B,'[1]产值及收款计划（2026）'!AT:AT)</f>
        <v>0</v>
      </c>
      <c r="AU36" s="256" cm="1">
        <f t="array" aca="1" ref="AU36" ca="1">_xlfn.XLOOKUP($A36&amp;$B36,'[1]产值及收款计划（2026）'!$A:$A&amp;'[1]产值及收款计划（2026）'!$B:$B,'[1]产值及收款计划（2026）'!AU:AU)</f>
        <v>0</v>
      </c>
      <c r="AV36" s="256" cm="1">
        <f t="array" aca="1" ref="AV36" ca="1">_xlfn.XLOOKUP($A36&amp;$B36,'[1]产值及收款计划（2026）'!$A:$A&amp;'[1]产值及收款计划（2026）'!$B:$B,'[1]产值及收款计划（2026）'!AV:AV)</f>
        <v>0</v>
      </c>
      <c r="AW36" s="256" cm="1">
        <f t="array" aca="1" ref="AW36" ca="1">_xlfn.XLOOKUP($A36&amp;$B36,'[1]产值及收款计划（2026）'!$A:$A&amp;'[1]产值及收款计划（2026）'!$B:$B,'[1]产值及收款计划（2026）'!AW:AW)</f>
        <v>1467</v>
      </c>
      <c r="AX36" s="256" cm="1">
        <f t="array" aca="1" ref="AX36" ca="1">_xlfn.XLOOKUP($A36&amp;$B36,'[1]产值及收款计划（2026）'!$A:$A&amp;'[1]产值及收款计划（2026）'!$B:$B,'[1]产值及收款计划（2026）'!AX:AX)</f>
        <v>553.35926800000004</v>
      </c>
      <c r="AY36" s="256" cm="1">
        <f t="array" aca="1" ref="AY36" ca="1">_xlfn.XLOOKUP($A36&amp;$B36,'[1]产值及收款计划（2026）'!$A:$A&amp;'[1]产值及收款计划（2026）'!$B:$B,'[1]产值及收款计划（2026）'!AY:AY)</f>
        <v>134.269612</v>
      </c>
      <c r="AZ36" s="256" cm="1">
        <f t="array" aca="1" ref="AZ36" ca="1">_xlfn.XLOOKUP($A36&amp;$B36,'[1]产值及收款计划（2026）'!$A:$A&amp;'[1]产值及收款计划（2026）'!$B:$B,'[1]产值及收款计划（2026）'!AZ:AZ)</f>
        <v>134.269612</v>
      </c>
      <c r="BA36" s="256" cm="1">
        <f t="array" aca="1" ref="BA36" ca="1">_xlfn.XLOOKUP($A36&amp;$B36,'[1]产值及收款计划（2026）'!$A:$A&amp;'[1]产值及收款计划（2026）'!$B:$B,'[1]产值及收款计划（2026）'!BA:BA)</f>
        <v>0</v>
      </c>
      <c r="BB36" s="256" cm="1">
        <f t="array" aca="1" ref="BB36" ca="1">_xlfn.XLOOKUP($A36&amp;$B36,'[1]产值及收款计划（2026）'!$A:$A&amp;'[1]产值及收款计划（2026）'!$B:$B,'[1]产值及收款计划（2026）'!BB:BB)</f>
        <v>0</v>
      </c>
      <c r="BC36" s="256" cm="1">
        <f t="array" aca="1" ref="BC36" ca="1">_xlfn.XLOOKUP($A36&amp;$B36,'[1]产值及收款计划（2026）'!$A:$A&amp;'[1]产值及收款计划（2026）'!$B:$B,'[1]产值及收款计划（2026）'!BC:BC)</f>
        <v>0</v>
      </c>
      <c r="BD36" s="256" cm="1">
        <f t="array" aca="1" ref="BD36" ca="1">_xlfn.XLOOKUP($A36&amp;$B36,'[1]产值及收款计划（2026）'!$A:$A&amp;'[1]产值及收款计划（2026）'!$B:$B,'[1]产值及收款计划（2026）'!BD:BD)</f>
        <v>0</v>
      </c>
      <c r="BE36" s="256" cm="1">
        <f t="array" aca="1" ref="BE36" ca="1">_xlfn.XLOOKUP($A36&amp;$B36,'[1]产值及收款计划（2026）'!$A:$A&amp;'[1]产值及收款计划（2026）'!$B:$B,'[1]产值及收款计划（2026）'!BE:BE)</f>
        <v>0</v>
      </c>
      <c r="BF36" s="256" cm="1">
        <f t="array" aca="1" ref="BF36" ca="1">_xlfn.XLOOKUP($A36&amp;$B36,'[1]产值及收款计划（2026）'!$A:$A&amp;'[1]产值及收款计划（2026）'!$B:$B,'[1]产值及收款计划（2026）'!BF:BF)</f>
        <v>0</v>
      </c>
      <c r="BG36" s="256" cm="1">
        <f t="array" aca="1" ref="BG36" ca="1">_xlfn.XLOOKUP($A36&amp;$B36,'[1]产值及收款计划（2026）'!$A:$A&amp;'[1]产值及收款计划（2026）'!$B:$B,'[1]产值及收款计划（2026）'!BG:BG)</f>
        <v>0</v>
      </c>
      <c r="BH36" s="256" cm="1">
        <f t="array" aca="1" ref="BH36" ca="1">_xlfn.XLOOKUP($A36&amp;$B36,'[1]产值及收款计划（2026）'!$A:$A&amp;'[1]产值及收款计划（2026）'!$B:$B,'[1]产值及收款计划（2026）'!BH:BH)</f>
        <v>0</v>
      </c>
      <c r="BI36" s="256" cm="1">
        <f t="array" aca="1" ref="BI36" ca="1">_xlfn.XLOOKUP($A36&amp;$B36,'[1]产值及收款计划（2026）'!$A:$A&amp;'[1]产值及收款计划（2026）'!$B:$B,'[1]产值及收款计划（2026）'!BI:BI)</f>
        <v>0</v>
      </c>
      <c r="BJ36" s="256" cm="1">
        <f t="array" aca="1" ref="BJ36" ca="1">_xlfn.XLOOKUP($A36&amp;$B36,'[1]产值及收款计划（2026）'!$A:$A&amp;'[1]产值及收款计划（2026）'!$B:$B,'[1]产值及收款计划（2026）'!BJ:BJ)</f>
        <v>0</v>
      </c>
      <c r="BK36" s="256" cm="1">
        <f t="array" aca="1" ref="BK36" ca="1">_xlfn.XLOOKUP($A36&amp;$B36,'[1]产值及收款计划（2026）'!$A:$A&amp;'[1]产值及收款计划（2026）'!$B:$B,'[1]产值及收款计划（2026）'!BK:BK)</f>
        <v>0</v>
      </c>
      <c r="BL36" s="256" cm="1">
        <f t="array" aca="1" ref="BL36" ca="1">_xlfn.XLOOKUP($A36&amp;$B36,'[1]产值及收款计划（2026）'!$A:$A&amp;'[1]产值及收款计划（2026）'!$B:$B,'[1]产值及收款计划（2026）'!BL:BL)</f>
        <v>0</v>
      </c>
      <c r="BM36" s="256"/>
      <c r="BN36" s="256"/>
      <c r="BO36" s="256"/>
      <c r="BP36" s="256"/>
      <c r="BQ36" s="255" cm="1">
        <f t="array" aca="1" ref="BQ36" ca="1">_xlfn.XLOOKUP($A36&amp;$B36,'[1]产值及收款计划（2026）'!$A:$A&amp;'[1]产值及收款计划（2026）'!$B:$B,'[1]产值及收款计划（2026）'!BQ:BQ)</f>
        <v>0</v>
      </c>
      <c r="BR36" s="256" cm="1">
        <f t="array" aca="1" ref="BR36" ca="1">_xlfn.XLOOKUP($A36&amp;$B36,'[1]产值及收款计划（2026）'!$A:$A&amp;'[1]产值及收款计划（2026）'!$B:$B,'[1]产值及收款计划（2026）'!BR:BR)</f>
        <v>0</v>
      </c>
      <c r="CA36" s="256" cm="1">
        <f t="array" aca="1" ref="CA36" ca="1">_xlfn.XLOOKUP($A36&amp;$B36,'[1]产值及收款计划（2026）'!$A:$A&amp;'[1]产值及收款计划（2026）'!$B:$B,'[1]产值及收款计划（2026）'!CA:CA)</f>
        <v>0</v>
      </c>
      <c r="CB36" s="256" cm="1">
        <f t="array" aca="1" ref="CB36" ca="1">_xlfn.XLOOKUP($A36&amp;$B36,'[1]产值及收款计划（2026）'!$A:$A&amp;'[1]产值及收款计划（2026）'!$B:$B,'[1]产值及收款计划（2026）'!CB:CB)</f>
        <v>0</v>
      </c>
      <c r="CC36" s="256" cm="1">
        <f t="array" aca="1" ref="CC36" ca="1">_xlfn.XLOOKUP($A36&amp;$B36,'[1]产值及收款计划（2026）'!$A:$A&amp;'[1]产值及收款计划（2026）'!$B:$B,'[1]产值及收款计划（2026）'!CC:CC)</f>
        <v>0</v>
      </c>
      <c r="CD36" s="256" cm="1">
        <f t="array" aca="1" ref="CD36" ca="1">_xlfn.XLOOKUP($A36&amp;$B36,'[1]产值及收款计划（2026）'!$A:$A&amp;'[1]产值及收款计划（2026）'!$B:$B,'[1]产值及收款计划（2026）'!CD:CD)</f>
        <v>0</v>
      </c>
      <c r="CE36" s="256" cm="1">
        <f t="array" aca="1" ref="CE36" ca="1">_xlfn.XLOOKUP($A36&amp;$B36,'[1]产值及收款计划（2026）'!$A:$A&amp;'[1]产值及收款计划（2026）'!$B:$B,'[1]产值及收款计划（2026）'!CE:CE)</f>
        <v>0</v>
      </c>
      <c r="CF36" s="256" cm="1">
        <f t="array" aca="1" ref="CF36" ca="1">_xlfn.XLOOKUP($A36&amp;$B36,'[1]产值及收款计划（2026）'!$A:$A&amp;'[1]产值及收款计划（2026）'!$B:$B,'[1]产值及收款计划（2026）'!CF:CF)</f>
        <v>0</v>
      </c>
      <c r="CG36" s="256" cm="1">
        <f t="array" aca="1" ref="CG36" ca="1">_xlfn.XLOOKUP($A36&amp;$B36,'[1]产值及收款计划（2026）'!$A:$A&amp;'[1]产值及收款计划（2026）'!$B:$B,'[1]产值及收款计划（2026）'!CG:CG)</f>
        <v>0</v>
      </c>
      <c r="CH36" s="256" cm="1">
        <f t="array" aca="1" ref="CH36" ca="1">_xlfn.XLOOKUP($A36&amp;$B36,'[1]产值及收款计划（2026）'!$A:$A&amp;'[1]产值及收款计划（2026）'!$B:$B,'[1]产值及收款计划（2026）'!CH:CH)</f>
        <v>0</v>
      </c>
      <c r="CI36" s="256" cm="1">
        <f t="array" aca="1" ref="CI36" ca="1">_xlfn.XLOOKUP($A36&amp;$B36,'[1]产值及收款计划（2026）'!$A:$A&amp;'[1]产值及收款计划（2026）'!$B:$B,'[1]产值及收款计划（2026）'!CI:CI)</f>
        <v>0</v>
      </c>
      <c r="CJ36" s="256" cm="1">
        <f t="array" aca="1" ref="CJ36" ca="1">_xlfn.XLOOKUP($A36&amp;$B36,'[1]产值及收款计划（2026）'!$A:$A&amp;'[1]产值及收款计划（2026）'!$B:$B,'[1]产值及收款计划（2026）'!CJ:CJ)</f>
        <v>0</v>
      </c>
      <c r="CK36" s="256" cm="1">
        <f t="array" aca="1" ref="CK36" ca="1">_xlfn.XLOOKUP($A36&amp;$B36,'[1]产值及收款计划（2026）'!$A:$A&amp;'[1]产值及收款计划（2026）'!$B:$B,'[1]产值及收款计划（2026）'!CK:CK)</f>
        <v>0</v>
      </c>
      <c r="CL36" s="256" cm="1">
        <f t="array" aca="1" ref="CL36" ca="1">_xlfn.XLOOKUP($A36&amp;$B36,'[1]产值及收款计划（2026）'!$A:$A&amp;'[1]产值及收款计划（2026）'!$B:$B,'[1]产值及收款计划（2026）'!CL:CL)</f>
        <v>0</v>
      </c>
      <c r="DA36" s="256" cm="1">
        <f t="array" aca="1" ref="DA36" ca="1">_xlfn.XLOOKUP($A36&amp;$B36,'[1]产值及收款计划（2026）'!$A:$A&amp;'[1]产值及收款计划（2026）'!$B:$B,'[1]产值及收款计划（2026）'!DA:DA)</f>
        <v>0</v>
      </c>
      <c r="DB36" s="256" cm="1">
        <f t="array" aca="1" ref="DB36" ca="1">_xlfn.XLOOKUP($A36&amp;$B36,'[1]产值及收款计划（2026）'!$A:$A&amp;'[1]产值及收款计划（2026）'!$B:$B,'[1]产值及收款计划（2026）'!DB:DB)</f>
        <v>553.35926800000004</v>
      </c>
      <c r="DC36" s="256" cm="1">
        <f t="array" aca="1" ref="DC36" ca="1">_xlfn.XLOOKUP($A36&amp;$B36,'[1]产值及收款计划（2026）'!$A:$A&amp;'[1]产值及收款计划（2026）'!$B:$B,'[1]产值及收款计划（2026）'!DC:DC)</f>
        <v>0</v>
      </c>
      <c r="DD36" s="256" cm="1">
        <f t="array" aca="1" ref="DD36" ca="1">_xlfn.XLOOKUP($A36&amp;$B36,'[1]产值及收款计划（2026）'!$A:$A&amp;'[1]产值及收款计划（2026）'!$B:$B,'[1]产值及收款计划（2026）'!DD:DD)</f>
        <v>0</v>
      </c>
      <c r="DE36" s="256" cm="1">
        <f t="array" aca="1" ref="DE36" ca="1">_xlfn.XLOOKUP($A36&amp;$B36,'[1]产值及收款计划（2026）'!$A:$A&amp;'[1]产值及收款计划（2026）'!$B:$B,'[1]产值及收款计划（2026）'!DE:DE)</f>
        <v>0</v>
      </c>
      <c r="DF36" s="256" cm="1">
        <f t="array" aca="1" ref="DF36" ca="1">_xlfn.XLOOKUP($A36&amp;$B36,'[1]产值及收款计划（2026）'!$A:$A&amp;'[1]产值及收款计划（2026）'!$B:$B,'[1]产值及收款计划（2026）'!DF:DF)</f>
        <v>0</v>
      </c>
      <c r="DG36" s="256" cm="1">
        <f t="array" aca="1" ref="DG36" ca="1">_xlfn.XLOOKUP($A36&amp;$B36,'[1]产值及收款计划（2026）'!$A:$A&amp;'[1]产值及收款计划（2026）'!$B:$B,'[1]产值及收款计划（2026）'!DG:DG)</f>
        <v>0</v>
      </c>
      <c r="DH36" s="256" cm="1">
        <f t="array" aca="1" ref="DH36" ca="1">_xlfn.XLOOKUP($A36&amp;$B36,'[1]产值及收款计划（2026）'!$A:$A&amp;'[1]产值及收款计划（2026）'!$B:$B,'[1]产值及收款计划（2026）'!DH:DH)</f>
        <v>0</v>
      </c>
      <c r="DI36" s="256" cm="1">
        <f t="array" aca="1" ref="DI36" ca="1">_xlfn.XLOOKUP($A36&amp;$B36,'[1]产值及收款计划（2026）'!$A:$A&amp;'[1]产值及收款计划（2026）'!$B:$B,'[1]产值及收款计划（2026）'!DI:DI)</f>
        <v>0</v>
      </c>
      <c r="DJ36" s="256" cm="1">
        <f t="array" aca="1" ref="DJ36" ca="1">_xlfn.XLOOKUP($A36&amp;$B36,'[1]产值及收款计划（2026）'!$A:$A&amp;'[1]产值及收款计划（2026）'!$B:$B,'[1]产值及收款计划（2026）'!DJ:DJ)</f>
        <v>0</v>
      </c>
      <c r="DK36" s="256" cm="1">
        <f t="array" aca="1" ref="DK36" ca="1">_xlfn.XLOOKUP($A36&amp;$B36,'[1]产值及收款计划（2026）'!$A:$A&amp;'[1]产值及收款计划（2026）'!$B:$B,'[1]产值及收款计划（2026）'!DK:DK)</f>
        <v>0</v>
      </c>
      <c r="DL36" s="256" cm="1">
        <f t="array" aca="1" ref="DL36" ca="1">_xlfn.XLOOKUP($A36&amp;$B36,'[1]产值及收款计划（2026）'!$A:$A&amp;'[1]产值及收款计划（2026）'!$B:$B,'[1]产值及收款计划（2026）'!DL:DL)</f>
        <v>0</v>
      </c>
      <c r="DM36" s="264"/>
      <c r="DN36" s="250"/>
    </row>
    <row r="37" spans="1:118" ht="20.25" x14ac:dyDescent="0.15">
      <c r="A37" s="254">
        <f t="shared" ca="1" si="8"/>
        <v>33</v>
      </c>
      <c r="B37" s="254" t="s">
        <v>25</v>
      </c>
      <c r="C37" s="255" t="str" cm="1">
        <f t="array" aca="1" ref="C37" ca="1">_xlfn.XLOOKUP($A37&amp;$B37,'[1]产值及收款计划（2026）'!$A:$A&amp;'[1]产值及收款计划（2026）'!$B:$B,'[1]产值及收款计划（2026）'!C:C)</f>
        <v>SJHT2019112900098</v>
      </c>
      <c r="D37" s="255" t="str" cm="1">
        <f t="array" aca="1" ref="D37" ca="1">_xlfn.XLOOKUP($A37&amp;$B37,'[1]产值及收款计划（2026）'!$A:$A&amp;'[1]产值及收款计划（2026）'!$B:$B,'[1]产值及收款计划（2026）'!D:D)</f>
        <v>上海轨道交通市域线机场联络线工程BIM技术应用咨询服务合同</v>
      </c>
      <c r="E37" s="256" cm="1">
        <f t="array" aca="1" ref="E37" ca="1">_xlfn.XLOOKUP($A37&amp;$B37,'[1]产值及收款计划（2026）'!$A:$A&amp;'[1]产值及收款计划（2026）'!$B:$B,'[1]产值及收款计划（2026）'!E:E)</f>
        <v>433.8</v>
      </c>
      <c r="F37" s="256" cm="1">
        <f t="array" aca="1" ref="F37" ca="1">_xlfn.XLOOKUP($A37&amp;$B37,'[1]产值及收款计划（2026）'!$A:$A&amp;'[1]产值及收款计划（2026）'!$B:$B,'[1]产值及收款计划（2026）'!F:F)</f>
        <v>433.8</v>
      </c>
      <c r="G37" s="256" cm="1">
        <f t="array" aca="1" ref="G37" ca="1">_xlfn.XLOOKUP($A37&amp;$B37,'[1]产值及收款计划（2026）'!$A:$A&amp;'[1]产值及收款计划（2026）'!$B:$B,'[1]产值及收款计划（2026）'!G:G)</f>
        <v>433.8</v>
      </c>
      <c r="H37" s="256" cm="1">
        <f t="array" aca="1" ref="H37" ca="1">_xlfn.XLOOKUP($A37&amp;$B37,'[1]产值及收款计划（2026）'!$A:$A&amp;'[1]产值及收款计划（2026）'!$B:$B,'[1]产值及收款计划（2026）'!H:H)</f>
        <v>394.6</v>
      </c>
      <c r="I37" s="257" cm="1">
        <f t="array" aca="1" ref="I37" ca="1">_xlfn.XLOOKUP($A37&amp;$B37,'[1]产值及收款计划（2026）'!$A:$A&amp;'[1]产值及收款计划（2026）'!$B:$B,'[1]产值及收款计划（2026）'!I:I)</f>
        <v>0.90963577685569397</v>
      </c>
      <c r="J37" s="258" cm="1">
        <f t="array" aca="1" ref="J37" ca="1">_xlfn.XLOOKUP($A37&amp;$B37,'[1]产值及收款计划（2026）'!$A:$A&amp;'[1]产值及收款计划（2026）'!$B:$B,'[1]产值及收款计划（2026）'!J:J)</f>
        <v>0.06</v>
      </c>
      <c r="K37" s="256" cm="1">
        <f t="array" aca="1" ref="K37" ca="1">_xlfn.XLOOKUP($A37&amp;$B37,'[1]产值及收款计划（2026）'!$A:$A&amp;'[1]产值及收款计划（2026）'!$B:$B,'[1]产值及收款计划（2026）'!K:K)</f>
        <v>0</v>
      </c>
      <c r="L37" s="256" cm="1">
        <f t="array" aca="1" ref="L37" ca="1">_xlfn.XLOOKUP($A37&amp;$B37,'[1]产值及收款计划（2026）'!$A:$A&amp;'[1]产值及收款计划（2026）'!$B:$B,'[1]产值及收款计划（2026）'!L:L)</f>
        <v>0</v>
      </c>
      <c r="M37" s="256" t="str" cm="1">
        <f t="array" aca="1" ref="M37" ca="1">_xlfn.XLOOKUP($A37&amp;$B37,'[1]产值及收款计划（2026）'!$A:$A&amp;'[1]产值及收款计划（2026）'!$B:$B,'[1]产值及收款计划（2026）'!M:M)</f>
        <v>主导</v>
      </c>
      <c r="N37" s="256" t="str" cm="1">
        <f t="array" aca="1" ref="N37" ca="1">_xlfn.XLOOKUP($A37&amp;$B37,'[1]产值及收款计划（2026）'!$A:$A&amp;'[1]产值及收款计划（2026）'!$B:$B,'[1]产值及收款计划（2026）'!N:N)</f>
        <v>史菁霞团队</v>
      </c>
      <c r="O37" s="256" t="str" cm="1">
        <f t="array" aca="1" ref="O37" ca="1">_xlfn.XLOOKUP($A37&amp;$B37,'[1]产值及收款计划（2026）'!$A:$A&amp;'[1]产值及收款计划（2026）'!$B:$B,'[1]产值及收款计划（2026）'!O:O)</f>
        <v>谢复欣</v>
      </c>
      <c r="P37" s="255" t="str" cm="1">
        <f t="array" aca="1" ref="P37" ca="1">_xlfn.XLOOKUP($A37&amp;$B37,'[1]产值及收款计划（2026）'!$A:$A&amp;'[1]产值及收款计划（2026）'!$B:$B,'[1]产值及收款计划（2026）'!P:P)</f>
        <v>在建</v>
      </c>
      <c r="Q37" s="256" cm="1">
        <f t="array" aca="1" ref="Q37" ca="1">_xlfn.XLOOKUP($A37&amp;$B37,'[1]产值及收款计划（2026）'!$A:$A&amp;'[1]产值及收款计划（2026）'!$B:$B,'[1]产值及收款计划（2026）'!Q:Q)</f>
        <v>0</v>
      </c>
      <c r="R37" s="256" cm="1">
        <f t="array" aca="1" ref="R37" ca="1">_xlfn.XLOOKUP($A37&amp;$B37,'[1]产值及收款计划（2026）'!$A:$A&amp;'[1]产值及收款计划（2026）'!$B:$B,'[1]产值及收款计划（2026）'!R:R)</f>
        <v>0</v>
      </c>
      <c r="S37" s="256" cm="1">
        <f t="array" aca="1" ref="S37" ca="1">_xlfn.XLOOKUP($A37&amp;$B37,'[1]产值及收款计划（2026）'!$A:$A&amp;'[1]产值及收款计划（2026）'!$B:$B,'[1]产值及收款计划（2026）'!S:S)</f>
        <v>0</v>
      </c>
      <c r="T37" s="256" cm="1">
        <f t="array" aca="1" ref="T37" ca="1">_xlfn.XLOOKUP($A37&amp;$B37,'[1]产值及收款计划（2026）'!$A:$A&amp;'[1]产值及收款计划（2026）'!$B:$B,'[1]产值及收款计划（2026）'!T:T)</f>
        <v>360.05399899999998</v>
      </c>
      <c r="U37" s="256" cm="1">
        <f t="array" aca="1" ref="U37" ca="1">_xlfn.XLOOKUP($A37&amp;$B37,'[1]产值及收款计划（2026）'!$A:$A&amp;'[1]产值及收款计划（2026）'!$B:$B,'[1]产值及收款计划（2026）'!U:U)</f>
        <v>0</v>
      </c>
      <c r="V37" s="256" cm="1">
        <f t="array" aca="1" ref="V37" ca="1">_xlfn.XLOOKUP($A37&amp;$B37,'[1]产值及收款计划（2026）'!$A:$A&amp;'[1]产值及收款计划（2026）'!$B:$B,'[1]产值及收款计划（2026）'!V:V)</f>
        <v>73.746001000000007</v>
      </c>
      <c r="W37" s="256" cm="1">
        <f t="array" aca="1" ref="W37" ca="1">_xlfn.XLOOKUP($A37&amp;$B37,'[1]产值及收款计划（2026）'!$A:$A&amp;'[1]产值及收款计划（2026）'!$B:$B,'[1]产值及收款计划（2026）'!W:W)</f>
        <v>0</v>
      </c>
      <c r="X37" s="256" cm="1">
        <f t="array" aca="1" ref="X37" ca="1">_xlfn.XLOOKUP($A37&amp;$B37,'[1]产值及收款计划（2026）'!$A:$A&amp;'[1]产值及收款计划（2026）'!$B:$B,'[1]产值及收款计划（2026）'!X:X)</f>
        <v>0</v>
      </c>
      <c r="Y37" s="256" cm="1">
        <f t="array" aca="1" ref="Y37" ca="1">_xlfn.XLOOKUP($A37&amp;$B37,'[1]产值及收款计划（2026）'!$A:$A&amp;'[1]产值及收款计划（2026）'!$B:$B,'[1]产值及收款计划（2026）'!Y:Y)</f>
        <v>0</v>
      </c>
      <c r="Z37" s="256" cm="1">
        <f t="array" aca="1" ref="Z37" ca="1">_xlfn.XLOOKUP($A37&amp;$B37,'[1]产值及收款计划（2026）'!$A:$A&amp;'[1]产值及收款计划（2026）'!$B:$B,'[1]产值及收款计划（2026）'!Z:Z)</f>
        <v>0</v>
      </c>
      <c r="AA37" s="256" cm="1">
        <f t="array" aca="1" ref="AA37" ca="1">_xlfn.XLOOKUP($A37&amp;$B37,'[1]产值及收款计划（2026）'!$A:$A&amp;'[1]产值及收款计划（2026）'!$B:$B,'[1]产值及收款计划（2026）'!AA:AA)</f>
        <v>0</v>
      </c>
      <c r="AB37" s="256" cm="1">
        <f t="array" aca="1" ref="AB37" ca="1">_xlfn.XLOOKUP($A37&amp;$B37,'[1]产值及收款计划（2026）'!$A:$A&amp;'[1]产值及收款计划（2026）'!$B:$B,'[1]产值及收款计划（2026）'!AB:AB)</f>
        <v>0</v>
      </c>
      <c r="AC37" s="256" cm="1">
        <f t="array" aca="1" ref="AC37" ca="1">_xlfn.XLOOKUP($A37&amp;$B37,'[1]产值及收款计划（2026）'!$A:$A&amp;'[1]产值及收款计划（2026）'!$B:$B,'[1]产值及收款计划（2026）'!AC:AC)</f>
        <v>0</v>
      </c>
      <c r="AD37" s="256" cm="1">
        <f t="array" aca="1" ref="AD37" ca="1">_xlfn.XLOOKUP($A37&amp;$B37,'[1]产值及收款计划（2026）'!$A:$A&amp;'[1]产值及收款计划（2026）'!$B:$B,'[1]产值及收款计划（2026）'!AD:AD)</f>
        <v>0</v>
      </c>
      <c r="AE37" s="256" cm="1">
        <f t="array" aca="1" ref="AE37" ca="1">_xlfn.XLOOKUP($A37&amp;$B37,'[1]产值及收款计划（2026）'!$A:$A&amp;'[1]产值及收款计划（2026）'!$B:$B,'[1]产值及收款计划（2026）'!AE:AE)</f>
        <v>0</v>
      </c>
      <c r="AF37" s="256" cm="1">
        <f t="array" aca="1" ref="AF37" ca="1">_xlfn.XLOOKUP($A37&amp;$B37,'[1]产值及收款计划（2026）'!$A:$A&amp;'[1]产值及收款计划（2026）'!$B:$B,'[1]产值及收款计划（2026）'!AF:AF)</f>
        <v>0</v>
      </c>
      <c r="AG37" s="256" cm="1">
        <f t="array" aca="1" ref="AG37" ca="1">_xlfn.XLOOKUP($A37&amp;$B37,'[1]产值及收款计划（2026）'!$A:$A&amp;'[1]产值及收款计划（2026）'!$B:$B,'[1]产值及收款计划（2026）'!AG:AG)</f>
        <v>0</v>
      </c>
      <c r="AH37" s="256" cm="1">
        <f t="array" aca="1" ref="AH37" ca="1">_xlfn.XLOOKUP($A37&amp;$B37,'[1]产值及收款计划（2026）'!$A:$A&amp;'[1]产值及收款计划（2026）'!$B:$B,'[1]产值及收款计划（2026）'!AH:AH)</f>
        <v>0</v>
      </c>
      <c r="AI37" s="256" cm="1">
        <f t="array" aca="1" ref="AI37" ca="1">_xlfn.XLOOKUP($A37&amp;$B37,'[1]产值及收款计划（2026）'!$A:$A&amp;'[1]产值及收款计划（2026）'!$B:$B,'[1]产值及收款计划（2026）'!AI:AI)</f>
        <v>0</v>
      </c>
      <c r="AJ37" s="256" cm="1">
        <f t="array" aca="1" ref="AJ37" ca="1">_xlfn.XLOOKUP($A37&amp;$B37,'[1]产值及收款计划（2026）'!$A:$A&amp;'[1]产值及收款计划（2026）'!$B:$B,'[1]产值及收款计划（2026）'!AJ:AJ)</f>
        <v>0</v>
      </c>
      <c r="AK37" s="256" cm="1">
        <f t="array" aca="1" ref="AK37" ca="1">_xlfn.XLOOKUP($A37&amp;$B37,'[1]产值及收款计划（2026）'!$A:$A&amp;'[1]产值及收款计划（2026）'!$B:$B,'[1]产值及收款计划（2026）'!AK:AK)</f>
        <v>0</v>
      </c>
      <c r="AL37" s="256" cm="1">
        <f t="array" aca="1" ref="AL37" ca="1">_xlfn.XLOOKUP($A37&amp;$B37,'[1]产值及收款计划（2026）'!$A:$A&amp;'[1]产值及收款计划（2026）'!$B:$B,'[1]产值及收款计划（2026）'!AL:AL)</f>
        <v>73.745999999999995</v>
      </c>
      <c r="AM37" s="263" t="e" cm="1">
        <f t="array" aca="1" ref="AM37" ca="1">_xlfn.LET(_xlpm.勾选月份状态数组,TRANSPOSE('PPT(12-15页）-TOP10'!$A$3:$A$14),_xlpm.选择数据区,IF('PPT(12-15页）-TOP10'!$E$3="收款",$BA37:$BL37,$AA37:$AL37),SUM(_xlfn._xlws.FILTER(_xlpm.选择数据区,_xlpm.勾选月份状态数组,"")))</f>
        <v>#NAME?</v>
      </c>
      <c r="AN37" s="256" t="e" cm="1">
        <f t="array" aca="1" ref="AN37" ca="1">_xlfn.LET(_xlpm.勾选月份状态数组,TRANSPOSE('PPT(12-15页）-TOP10'!$A$3:$A$14),_xlpm.选择数据区,IF('PPT(12-15页）-TOP10'!$E$3="收款",$DA37:$DL37,$CA37:$CL37),SUM(_xlfn._xlws.FILTER(_xlpm.选择数据区,_xlpm.勾选月份状态数组,"")))</f>
        <v>#NAME?</v>
      </c>
      <c r="AO37" s="256">
        <f ca="1">SUM(CA37:CC37)+SUM(AD37:AL37)</f>
        <v>73.745999999999995</v>
      </c>
      <c r="AP37" s="256"/>
      <c r="AQ37" s="256"/>
      <c r="AR37" s="256"/>
      <c r="AS37" s="256" cm="1">
        <f t="array" aca="1" ref="AS37" ca="1">_xlfn.XLOOKUP($A37&amp;$B37,'[1]产值及收款计划（2026）'!$A:$A&amp;'[1]产值及收款计划（2026）'!$B:$B,'[1]产值及收款计划（2026）'!AS:AS)</f>
        <v>0</v>
      </c>
      <c r="AT37" s="256" cm="1">
        <f t="array" aca="1" ref="AT37" ca="1">_xlfn.XLOOKUP($A37&amp;$B37,'[1]产值及收款计划（2026）'!$A:$A&amp;'[1]产值及收款计划（2026）'!$B:$B,'[1]产值及收款计划（2026）'!AT:AT)</f>
        <v>0</v>
      </c>
      <c r="AU37" s="256" t="str" cm="1">
        <f t="array" aca="1" ref="AU37" ca="1">_xlfn.XLOOKUP($A37&amp;$B37,'[1]产值及收款计划（2026）'!$A:$A&amp;'[1]产值及收款计划（2026）'!$B:$B,'[1]产值及收款计划（2026）'!AU:AU)</f>
        <v>力争</v>
      </c>
      <c r="AV37" s="256" cm="1">
        <f t="array" aca="1" ref="AV37" ca="1">_xlfn.XLOOKUP($A37&amp;$B37,'[1]产值及收款计划（2026）'!$A:$A&amp;'[1]产值及收款计划（2026）'!$B:$B,'[1]产值及收款计划（2026）'!AV:AV)</f>
        <v>0</v>
      </c>
      <c r="AW37" s="256" cm="1">
        <f t="array" aca="1" ref="AW37" ca="1">_xlfn.XLOOKUP($A37&amp;$B37,'[1]产值及收款计划（2026）'!$A:$A&amp;'[1]产值及收款计划（2026）'!$B:$B,'[1]产值及收款计划（2026）'!AW:AW)</f>
        <v>360.05399999999997</v>
      </c>
      <c r="AX37" s="256" cm="1">
        <f t="array" aca="1" ref="AX37" ca="1">_xlfn.XLOOKUP($A37&amp;$B37,'[1]产值及收款计划（2026）'!$A:$A&amp;'[1]产值及收款计划（2026）'!$B:$B,'[1]产值及收款计划（2026）'!AX:AX)</f>
        <v>0</v>
      </c>
      <c r="AY37" s="256" cm="1">
        <f t="array" aca="1" ref="AY37" ca="1">_xlfn.XLOOKUP($A37&amp;$B37,'[1]产值及收款计划（2026）'!$A:$A&amp;'[1]产值及收款计划（2026）'!$B:$B,'[1]产值及收款计划（2026）'!AY:AY)</f>
        <v>73.745999999999995</v>
      </c>
      <c r="AZ37" s="256" cm="1">
        <f t="array" aca="1" ref="AZ37" ca="1">_xlfn.XLOOKUP($A37&amp;$B37,'[1]产值及收款计划（2026）'!$A:$A&amp;'[1]产值及收款计划（2026）'!$B:$B,'[1]产值及收款计划（2026）'!AZ:AZ)</f>
        <v>-9.9999994063182406E-7</v>
      </c>
      <c r="BA37" s="256" cm="1">
        <f t="array" aca="1" ref="BA37" ca="1">_xlfn.XLOOKUP($A37&amp;$B37,'[1]产值及收款计划（2026）'!$A:$A&amp;'[1]产值及收款计划（2026）'!$B:$B,'[1]产值及收款计划（2026）'!BA:BA)</f>
        <v>0</v>
      </c>
      <c r="BB37" s="256" cm="1">
        <f t="array" aca="1" ref="BB37" ca="1">_xlfn.XLOOKUP($A37&amp;$B37,'[1]产值及收款计划（2026）'!$A:$A&amp;'[1]产值及收款计划（2026）'!$B:$B,'[1]产值及收款计划（2026）'!BB:BB)</f>
        <v>0</v>
      </c>
      <c r="BC37" s="256" cm="1">
        <f t="array" aca="1" ref="BC37" ca="1">_xlfn.XLOOKUP($A37&amp;$B37,'[1]产值及收款计划（2026）'!$A:$A&amp;'[1]产值及收款计划（2026）'!$B:$B,'[1]产值及收款计划（2026）'!BC:BC)</f>
        <v>0</v>
      </c>
      <c r="BD37" s="256" cm="1">
        <f t="array" aca="1" ref="BD37" ca="1">_xlfn.XLOOKUP($A37&amp;$B37,'[1]产值及收款计划（2026）'!$A:$A&amp;'[1]产值及收款计划（2026）'!$B:$B,'[1]产值及收款计划（2026）'!BD:BD)</f>
        <v>0</v>
      </c>
      <c r="BE37" s="256" cm="1">
        <f t="array" aca="1" ref="BE37" ca="1">_xlfn.XLOOKUP($A37&amp;$B37,'[1]产值及收款计划（2026）'!$A:$A&amp;'[1]产值及收款计划（2026）'!$B:$B,'[1]产值及收款计划（2026）'!BE:BE)</f>
        <v>0</v>
      </c>
      <c r="BF37" s="256" cm="1">
        <f t="array" aca="1" ref="BF37" ca="1">_xlfn.XLOOKUP($A37&amp;$B37,'[1]产值及收款计划（2026）'!$A:$A&amp;'[1]产值及收款计划（2026）'!$B:$B,'[1]产值及收款计划（2026）'!BF:BF)</f>
        <v>0</v>
      </c>
      <c r="BG37" s="256" cm="1">
        <f t="array" aca="1" ref="BG37" ca="1">_xlfn.XLOOKUP($A37&amp;$B37,'[1]产值及收款计划（2026）'!$A:$A&amp;'[1]产值及收款计划（2026）'!$B:$B,'[1]产值及收款计划（2026）'!BG:BG)</f>
        <v>0</v>
      </c>
      <c r="BH37" s="256" cm="1">
        <f t="array" aca="1" ref="BH37" ca="1">_xlfn.XLOOKUP($A37&amp;$B37,'[1]产值及收款计划（2026）'!$A:$A&amp;'[1]产值及收款计划（2026）'!$B:$B,'[1]产值及收款计划（2026）'!BH:BH)</f>
        <v>0</v>
      </c>
      <c r="BI37" s="256" cm="1">
        <f t="array" aca="1" ref="BI37" ca="1">_xlfn.XLOOKUP($A37&amp;$B37,'[1]产值及收款计划（2026）'!$A:$A&amp;'[1]产值及收款计划（2026）'!$B:$B,'[1]产值及收款计划（2026）'!BI:BI)</f>
        <v>0</v>
      </c>
      <c r="BJ37" s="256" cm="1">
        <f t="array" aca="1" ref="BJ37" ca="1">_xlfn.XLOOKUP($A37&amp;$B37,'[1]产值及收款计划（2026）'!$A:$A&amp;'[1]产值及收款计划（2026）'!$B:$B,'[1]产值及收款计划（2026）'!BJ:BJ)</f>
        <v>0</v>
      </c>
      <c r="BK37" s="256" cm="1">
        <f t="array" aca="1" ref="BK37" ca="1">_xlfn.XLOOKUP($A37&amp;$B37,'[1]产值及收款计划（2026）'!$A:$A&amp;'[1]产值及收款计划（2026）'!$B:$B,'[1]产值及收款计划（2026）'!BK:BK)</f>
        <v>0</v>
      </c>
      <c r="BL37" s="256" cm="1">
        <f t="array" aca="1" ref="BL37" ca="1">_xlfn.XLOOKUP($A37&amp;$B37,'[1]产值及收款计划（2026）'!$A:$A&amp;'[1]产值及收款计划（2026）'!$B:$B,'[1]产值及收款计划（2026）'!BL:BL)</f>
        <v>73.745999999999995</v>
      </c>
      <c r="BM37" s="256"/>
      <c r="BN37" s="256"/>
      <c r="BO37" s="256"/>
      <c r="BP37" s="256"/>
      <c r="BQ37" s="255" cm="1">
        <f t="array" aca="1" ref="BQ37" ca="1">_xlfn.XLOOKUP($A37&amp;$B37,'[1]产值及收款计划（2026）'!$A:$A&amp;'[1]产值及收款计划（2026）'!$B:$B,'[1]产值及收款计划（2026）'!BQ:BQ)</f>
        <v>0</v>
      </c>
      <c r="BR37" s="256" cm="1">
        <f t="array" aca="1" ref="BR37" ca="1">_xlfn.XLOOKUP($A37&amp;$B37,'[1]产值及收款计划（2026）'!$A:$A&amp;'[1]产值及收款计划（2026）'!$B:$B,'[1]产值及收款计划（2026）'!BR:BR)</f>
        <v>0</v>
      </c>
      <c r="CA37" s="256" cm="1">
        <f t="array" aca="1" ref="CA37" ca="1">_xlfn.XLOOKUP($A37&amp;$B37,'[1]产值及收款计划（2026）'!$A:$A&amp;'[1]产值及收款计划（2026）'!$B:$B,'[1]产值及收款计划（2026）'!CA:CA)</f>
        <v>0</v>
      </c>
      <c r="CB37" s="256" cm="1">
        <f t="array" aca="1" ref="CB37" ca="1">_xlfn.XLOOKUP($A37&amp;$B37,'[1]产值及收款计划（2026）'!$A:$A&amp;'[1]产值及收款计划（2026）'!$B:$B,'[1]产值及收款计划（2026）'!CB:CB)</f>
        <v>0</v>
      </c>
      <c r="CC37" s="256" cm="1">
        <f t="array" aca="1" ref="CC37" ca="1">_xlfn.XLOOKUP($A37&amp;$B37,'[1]产值及收款计划（2026）'!$A:$A&amp;'[1]产值及收款计划（2026）'!$B:$B,'[1]产值及收款计划（2026）'!CC:CC)</f>
        <v>0</v>
      </c>
      <c r="CD37" s="256" cm="1">
        <f t="array" aca="1" ref="CD37" ca="1">_xlfn.XLOOKUP($A37&amp;$B37,'[1]产值及收款计划（2026）'!$A:$A&amp;'[1]产值及收款计划（2026）'!$B:$B,'[1]产值及收款计划（2026）'!CD:CD)</f>
        <v>0</v>
      </c>
      <c r="CE37" s="256" cm="1">
        <f t="array" aca="1" ref="CE37" ca="1">_xlfn.XLOOKUP($A37&amp;$B37,'[1]产值及收款计划（2026）'!$A:$A&amp;'[1]产值及收款计划（2026）'!$B:$B,'[1]产值及收款计划（2026）'!CE:CE)</f>
        <v>0</v>
      </c>
      <c r="CF37" s="256" cm="1">
        <f t="array" aca="1" ref="CF37" ca="1">_xlfn.XLOOKUP($A37&amp;$B37,'[1]产值及收款计划（2026）'!$A:$A&amp;'[1]产值及收款计划（2026）'!$B:$B,'[1]产值及收款计划（2026）'!CF:CF)</f>
        <v>0</v>
      </c>
      <c r="CG37" s="256" cm="1">
        <f t="array" aca="1" ref="CG37" ca="1">_xlfn.XLOOKUP($A37&amp;$B37,'[1]产值及收款计划（2026）'!$A:$A&amp;'[1]产值及收款计划（2026）'!$B:$B,'[1]产值及收款计划（2026）'!CG:CG)</f>
        <v>0</v>
      </c>
      <c r="CH37" s="256" cm="1">
        <f t="array" aca="1" ref="CH37" ca="1">_xlfn.XLOOKUP($A37&amp;$B37,'[1]产值及收款计划（2026）'!$A:$A&amp;'[1]产值及收款计划（2026）'!$B:$B,'[1]产值及收款计划（2026）'!CH:CH)</f>
        <v>0</v>
      </c>
      <c r="CI37" s="256" cm="1">
        <f t="array" aca="1" ref="CI37" ca="1">_xlfn.XLOOKUP($A37&amp;$B37,'[1]产值及收款计划（2026）'!$A:$A&amp;'[1]产值及收款计划（2026）'!$B:$B,'[1]产值及收款计划（2026）'!CI:CI)</f>
        <v>0</v>
      </c>
      <c r="CJ37" s="256" cm="1">
        <f t="array" aca="1" ref="CJ37" ca="1">_xlfn.XLOOKUP($A37&amp;$B37,'[1]产值及收款计划（2026）'!$A:$A&amp;'[1]产值及收款计划（2026）'!$B:$B,'[1]产值及收款计划（2026）'!CJ:CJ)</f>
        <v>0</v>
      </c>
      <c r="CK37" s="256" cm="1">
        <f t="array" aca="1" ref="CK37" ca="1">_xlfn.XLOOKUP($A37&amp;$B37,'[1]产值及收款计划（2026）'!$A:$A&amp;'[1]产值及收款计划（2026）'!$B:$B,'[1]产值及收款计划（2026）'!CK:CK)</f>
        <v>0</v>
      </c>
      <c r="CL37" s="256" cm="1">
        <f t="array" aca="1" ref="CL37" ca="1">_xlfn.XLOOKUP($A37&amp;$B37,'[1]产值及收款计划（2026）'!$A:$A&amp;'[1]产值及收款计划（2026）'!$B:$B,'[1]产值及收款计划（2026）'!CL:CL)</f>
        <v>0</v>
      </c>
      <c r="DA37" s="256" cm="1">
        <f t="array" aca="1" ref="DA37" ca="1">_xlfn.XLOOKUP($A37&amp;$B37,'[1]产值及收款计划（2026）'!$A:$A&amp;'[1]产值及收款计划（2026）'!$B:$B,'[1]产值及收款计划（2026）'!DA:DA)</f>
        <v>0</v>
      </c>
      <c r="DB37" s="256" cm="1">
        <f t="array" aca="1" ref="DB37" ca="1">_xlfn.XLOOKUP($A37&amp;$B37,'[1]产值及收款计划（2026）'!$A:$A&amp;'[1]产值及收款计划（2026）'!$B:$B,'[1]产值及收款计划（2026）'!DB:DB)</f>
        <v>0</v>
      </c>
      <c r="DC37" s="256" cm="1">
        <f t="array" aca="1" ref="DC37" ca="1">_xlfn.XLOOKUP($A37&amp;$B37,'[1]产值及收款计划（2026）'!$A:$A&amp;'[1]产值及收款计划（2026）'!$B:$B,'[1]产值及收款计划（2026）'!DC:DC)</f>
        <v>0</v>
      </c>
      <c r="DD37" s="256" cm="1">
        <f t="array" aca="1" ref="DD37" ca="1">_xlfn.XLOOKUP($A37&amp;$B37,'[1]产值及收款计划（2026）'!$A:$A&amp;'[1]产值及收款计划（2026）'!$B:$B,'[1]产值及收款计划（2026）'!DD:DD)</f>
        <v>0</v>
      </c>
      <c r="DE37" s="256" cm="1">
        <f t="array" aca="1" ref="DE37" ca="1">_xlfn.XLOOKUP($A37&amp;$B37,'[1]产值及收款计划（2026）'!$A:$A&amp;'[1]产值及收款计划（2026）'!$B:$B,'[1]产值及收款计划（2026）'!DE:DE)</f>
        <v>0</v>
      </c>
      <c r="DF37" s="256" cm="1">
        <f t="array" aca="1" ref="DF37" ca="1">_xlfn.XLOOKUP($A37&amp;$B37,'[1]产值及收款计划（2026）'!$A:$A&amp;'[1]产值及收款计划（2026）'!$B:$B,'[1]产值及收款计划（2026）'!DF:DF)</f>
        <v>0</v>
      </c>
      <c r="DG37" s="256" cm="1">
        <f t="array" aca="1" ref="DG37" ca="1">_xlfn.XLOOKUP($A37&amp;$B37,'[1]产值及收款计划（2026）'!$A:$A&amp;'[1]产值及收款计划（2026）'!$B:$B,'[1]产值及收款计划（2026）'!DG:DG)</f>
        <v>0</v>
      </c>
      <c r="DH37" s="256" cm="1">
        <f t="array" aca="1" ref="DH37" ca="1">_xlfn.XLOOKUP($A37&amp;$B37,'[1]产值及收款计划（2026）'!$A:$A&amp;'[1]产值及收款计划（2026）'!$B:$B,'[1]产值及收款计划（2026）'!DH:DH)</f>
        <v>0</v>
      </c>
      <c r="DI37" s="256" cm="1">
        <f t="array" aca="1" ref="DI37" ca="1">_xlfn.XLOOKUP($A37&amp;$B37,'[1]产值及收款计划（2026）'!$A:$A&amp;'[1]产值及收款计划（2026）'!$B:$B,'[1]产值及收款计划（2026）'!DI:DI)</f>
        <v>0</v>
      </c>
      <c r="DJ37" s="256" cm="1">
        <f t="array" aca="1" ref="DJ37" ca="1">_xlfn.XLOOKUP($A37&amp;$B37,'[1]产值及收款计划（2026）'!$A:$A&amp;'[1]产值及收款计划（2026）'!$B:$B,'[1]产值及收款计划（2026）'!DJ:DJ)</f>
        <v>0</v>
      </c>
      <c r="DK37" s="256" cm="1">
        <f t="array" aca="1" ref="DK37" ca="1">_xlfn.XLOOKUP($A37&amp;$B37,'[1]产值及收款计划（2026）'!$A:$A&amp;'[1]产值及收款计划（2026）'!$B:$B,'[1]产值及收款计划（2026）'!DK:DK)</f>
        <v>0</v>
      </c>
      <c r="DL37" s="256" cm="1">
        <f t="array" aca="1" ref="DL37" ca="1">_xlfn.XLOOKUP($A37&amp;$B37,'[1]产值及收款计划（2026）'!$A:$A&amp;'[1]产值及收款计划（2026）'!$B:$B,'[1]产值及收款计划（2026）'!DL:DL)</f>
        <v>0</v>
      </c>
      <c r="DM37" s="264"/>
      <c r="DN37" s="250"/>
    </row>
    <row r="38" spans="1:118" ht="20.25" x14ac:dyDescent="0.15">
      <c r="A38" s="254">
        <f t="shared" ca="1" si="8"/>
        <v>34</v>
      </c>
      <c r="B38" s="254" t="s">
        <v>25</v>
      </c>
      <c r="C38" s="255" t="str" cm="1">
        <f t="array" aca="1" ref="C38" ca="1">_xlfn.XLOOKUP($A38&amp;$B38,'[1]产值及收款计划（2026）'!$A:$A&amp;'[1]产值及收款计划（2026）'!$B:$B,'[1]产值及收款计划（2026）'!C:C)</f>
        <v>SJHT2019121700138</v>
      </c>
      <c r="D38" s="255" t="str" cm="1">
        <f t="array" aca="1" ref="D38" ca="1">_xlfn.XLOOKUP($A38&amp;$B38,'[1]产值及收款计划（2026）'!$A:$A&amp;'[1]产值及收款计划（2026）'!$B:$B,'[1]产值及收款计划（2026）'!D:D)</f>
        <v>地下院平移-基于GIS和BIM的特大市政道路全生命期协同管理关键技术</v>
      </c>
      <c r="E38" s="256" cm="1">
        <f t="array" aca="1" ref="E38" ca="1">_xlfn.XLOOKUP($A38&amp;$B38,'[1]产值及收款计划（2026）'!$A:$A&amp;'[1]产值及收款计划（2026）'!$B:$B,'[1]产值及收款计划（2026）'!E:E)</f>
        <v>3.09</v>
      </c>
      <c r="F38" s="256" cm="1">
        <f t="array" aca="1" ref="F38" ca="1">_xlfn.XLOOKUP($A38&amp;$B38,'[1]产值及收款计划（2026）'!$A:$A&amp;'[1]产值及收款计划（2026）'!$B:$B,'[1]产值及收款计划（2026）'!F:F)</f>
        <v>3.09</v>
      </c>
      <c r="G38" s="256" cm="1">
        <f t="array" aca="1" ref="G38" ca="1">_xlfn.XLOOKUP($A38&amp;$B38,'[1]产值及收款计划（2026）'!$A:$A&amp;'[1]产值及收款计划（2026）'!$B:$B,'[1]产值及收款计划（2026）'!G:G)</f>
        <v>3.09</v>
      </c>
      <c r="H38" s="256" cm="1">
        <f t="array" aca="1" ref="H38" ca="1">_xlfn.XLOOKUP($A38&amp;$B38,'[1]产值及收款计划（2026）'!$A:$A&amp;'[1]产值及收款计划（2026）'!$B:$B,'[1]产值及收款计划（2026）'!H:H)</f>
        <v>3.09</v>
      </c>
      <c r="I38" s="257" cm="1">
        <f t="array" aca="1" ref="I38" ca="1">_xlfn.XLOOKUP($A38&amp;$B38,'[1]产值及收款计划（2026）'!$A:$A&amp;'[1]产值及收款计划（2026）'!$B:$B,'[1]产值及收款计划（2026）'!I:I)</f>
        <v>1</v>
      </c>
      <c r="J38" s="258" cm="1">
        <f t="array" aca="1" ref="J38" ca="1">_xlfn.XLOOKUP($A38&amp;$B38,'[1]产值及收款计划（2026）'!$A:$A&amp;'[1]产值及收款计划（2026）'!$B:$B,'[1]产值及收款计划（2026）'!J:J)</f>
        <v>0</v>
      </c>
      <c r="K38" s="256" cm="1">
        <f t="array" aca="1" ref="K38" ca="1">_xlfn.XLOOKUP($A38&amp;$B38,'[1]产值及收款计划（2026）'!$A:$A&amp;'[1]产值及收款计划（2026）'!$B:$B,'[1]产值及收款计划（2026）'!K:K)</f>
        <v>0</v>
      </c>
      <c r="L38" s="256" cm="1">
        <f t="array" aca="1" ref="L38" ca="1">_xlfn.XLOOKUP($A38&amp;$B38,'[1]产值及收款计划（2026）'!$A:$A&amp;'[1]产值及收款计划（2026）'!$B:$B,'[1]产值及收款计划（2026）'!L:L)</f>
        <v>0</v>
      </c>
      <c r="M38" s="256" t="str" cm="1">
        <f t="array" aca="1" ref="M38" ca="1">_xlfn.XLOOKUP($A38&amp;$B38,'[1]产值及收款计划（2026）'!$A:$A&amp;'[1]产值及收款计划（2026）'!$B:$B,'[1]产值及收款计划（2026）'!M:M)</f>
        <v>主导</v>
      </c>
      <c r="N38" s="256" t="str" cm="1">
        <f t="array" aca="1" ref="N38" ca="1">_xlfn.XLOOKUP($A38&amp;$B38,'[1]产值及收款计划（2026）'!$A:$A&amp;'[1]产值及收款计划（2026）'!$B:$B,'[1]产值及收款计划（2026）'!N:N)</f>
        <v>施林烽团队</v>
      </c>
      <c r="O38" s="256" t="str" cm="1">
        <f t="array" aca="1" ref="O38" ca="1">_xlfn.XLOOKUP($A38&amp;$B38,'[1]产值及收款计划（2026）'!$A:$A&amp;'[1]产值及收款计划（2026）'!$B:$B,'[1]产值及收款计划（2026）'!O:O)</f>
        <v>施林烽</v>
      </c>
      <c r="P38" s="255" t="str" cm="1">
        <f t="array" aca="1" ref="P38" ca="1">_xlfn.XLOOKUP($A38&amp;$B38,'[1]产值及收款计划（2026）'!$A:$A&amp;'[1]产值及收款计划（2026）'!$B:$B,'[1]产值及收款计划（2026）'!P:P)</f>
        <v>在建</v>
      </c>
      <c r="Q38" s="256" cm="1">
        <f t="array" aca="1" ref="Q38" ca="1">_xlfn.XLOOKUP($A38&amp;$B38,'[1]产值及收款计划（2026）'!$A:$A&amp;'[1]产值及收款计划（2026）'!$B:$B,'[1]产值及收款计划（2026）'!Q:Q)</f>
        <v>0</v>
      </c>
      <c r="R38" s="256" cm="1">
        <f t="array" aca="1" ref="R38" ca="1">_xlfn.XLOOKUP($A38&amp;$B38,'[1]产值及收款计划（2026）'!$A:$A&amp;'[1]产值及收款计划（2026）'!$B:$B,'[1]产值及收款计划（2026）'!R:R)</f>
        <v>0</v>
      </c>
      <c r="S38" s="256" cm="1">
        <f t="array" aca="1" ref="S38" ca="1">_xlfn.XLOOKUP($A38&amp;$B38,'[1]产值及收款计划（2026）'!$A:$A&amp;'[1]产值及收款计划（2026）'!$B:$B,'[1]产值及收款计划（2026）'!S:S)</f>
        <v>0</v>
      </c>
      <c r="T38" s="256" cm="1">
        <f t="array" aca="1" ref="T38" ca="1">_xlfn.XLOOKUP($A38&amp;$B38,'[1]产值及收款计划（2026）'!$A:$A&amp;'[1]产值及收款计划（2026）'!$B:$B,'[1]产值及收款计划（2026）'!T:T)</f>
        <v>0</v>
      </c>
      <c r="U38" s="256" cm="1">
        <f t="array" aca="1" ref="U38" ca="1">_xlfn.XLOOKUP($A38&amp;$B38,'[1]产值及收款计划（2026）'!$A:$A&amp;'[1]产值及收款计划（2026）'!$B:$B,'[1]产值及收款计划（2026）'!U:U)</f>
        <v>0</v>
      </c>
      <c r="V38" s="256" cm="1">
        <f t="array" aca="1" ref="V38" ca="1">_xlfn.XLOOKUP($A38&amp;$B38,'[1]产值及收款计划（2026）'!$A:$A&amp;'[1]产值及收款计划（2026）'!$B:$B,'[1]产值及收款计划（2026）'!V:V)</f>
        <v>3.09</v>
      </c>
      <c r="W38" s="256" cm="1">
        <f t="array" aca="1" ref="W38" ca="1">_xlfn.XLOOKUP($A38&amp;$B38,'[1]产值及收款计划（2026）'!$A:$A&amp;'[1]产值及收款计划（2026）'!$B:$B,'[1]产值及收款计划（2026）'!W:W)</f>
        <v>0</v>
      </c>
      <c r="X38" s="256" cm="1">
        <f t="array" aca="1" ref="X38" ca="1">_xlfn.XLOOKUP($A38&amp;$B38,'[1]产值及收款计划（2026）'!$A:$A&amp;'[1]产值及收款计划（2026）'!$B:$B,'[1]产值及收款计划（2026）'!X:X)</f>
        <v>0</v>
      </c>
      <c r="Y38" s="256" cm="1">
        <f t="array" aca="1" ref="Y38" ca="1">_xlfn.XLOOKUP($A38&amp;$B38,'[1]产值及收款计划（2026）'!$A:$A&amp;'[1]产值及收款计划（2026）'!$B:$B,'[1]产值及收款计划（2026）'!Y:Y)</f>
        <v>0</v>
      </c>
      <c r="Z38" s="256" cm="1">
        <f t="array" aca="1" ref="Z38" ca="1">_xlfn.XLOOKUP($A38&amp;$B38,'[1]产值及收款计划（2026）'!$A:$A&amp;'[1]产值及收款计划（2026）'!$B:$B,'[1]产值及收款计划（2026）'!Z:Z)</f>
        <v>0</v>
      </c>
      <c r="AA38" s="256" cm="1">
        <f t="array" aca="1" ref="AA38" ca="1">_xlfn.XLOOKUP($A38&amp;$B38,'[1]产值及收款计划（2026）'!$A:$A&amp;'[1]产值及收款计划（2026）'!$B:$B,'[1]产值及收款计划（2026）'!AA:AA)</f>
        <v>0</v>
      </c>
      <c r="AB38" s="256" cm="1">
        <f t="array" aca="1" ref="AB38" ca="1">_xlfn.XLOOKUP($A38&amp;$B38,'[1]产值及收款计划（2026）'!$A:$A&amp;'[1]产值及收款计划（2026）'!$B:$B,'[1]产值及收款计划（2026）'!AB:AB)</f>
        <v>0</v>
      </c>
      <c r="AC38" s="256" cm="1">
        <f t="array" aca="1" ref="AC38" ca="1">_xlfn.XLOOKUP($A38&amp;$B38,'[1]产值及收款计划（2026）'!$A:$A&amp;'[1]产值及收款计划（2026）'!$B:$B,'[1]产值及收款计划（2026）'!AC:AC)</f>
        <v>0</v>
      </c>
      <c r="AD38" s="256" cm="1">
        <f t="array" aca="1" ref="AD38" ca="1">_xlfn.XLOOKUP($A38&amp;$B38,'[1]产值及收款计划（2026）'!$A:$A&amp;'[1]产值及收款计划（2026）'!$B:$B,'[1]产值及收款计划（2026）'!AD:AD)</f>
        <v>0</v>
      </c>
      <c r="AE38" s="256" cm="1">
        <f t="array" aca="1" ref="AE38" ca="1">_xlfn.XLOOKUP($A38&amp;$B38,'[1]产值及收款计划（2026）'!$A:$A&amp;'[1]产值及收款计划（2026）'!$B:$B,'[1]产值及收款计划（2026）'!AE:AE)</f>
        <v>0</v>
      </c>
      <c r="AF38" s="256" cm="1">
        <f t="array" aca="1" ref="AF38" ca="1">_xlfn.XLOOKUP($A38&amp;$B38,'[1]产值及收款计划（2026）'!$A:$A&amp;'[1]产值及收款计划（2026）'!$B:$B,'[1]产值及收款计划（2026）'!AF:AF)</f>
        <v>0</v>
      </c>
      <c r="AG38" s="256" cm="1">
        <f t="array" aca="1" ref="AG38" ca="1">_xlfn.XLOOKUP($A38&amp;$B38,'[1]产值及收款计划（2026）'!$A:$A&amp;'[1]产值及收款计划（2026）'!$B:$B,'[1]产值及收款计划（2026）'!AG:AG)</f>
        <v>0</v>
      </c>
      <c r="AH38" s="256" cm="1">
        <f t="array" aca="1" ref="AH38" ca="1">_xlfn.XLOOKUP($A38&amp;$B38,'[1]产值及收款计划（2026）'!$A:$A&amp;'[1]产值及收款计划（2026）'!$B:$B,'[1]产值及收款计划（2026）'!AH:AH)</f>
        <v>0</v>
      </c>
      <c r="AI38" s="256" cm="1">
        <f t="array" aca="1" ref="AI38" ca="1">_xlfn.XLOOKUP($A38&amp;$B38,'[1]产值及收款计划（2026）'!$A:$A&amp;'[1]产值及收款计划（2026）'!$B:$B,'[1]产值及收款计划（2026）'!AI:AI)</f>
        <v>0</v>
      </c>
      <c r="AJ38" s="256" cm="1">
        <f t="array" aca="1" ref="AJ38" ca="1">_xlfn.XLOOKUP($A38&amp;$B38,'[1]产值及收款计划（2026）'!$A:$A&amp;'[1]产值及收款计划（2026）'!$B:$B,'[1]产值及收款计划（2026）'!AJ:AJ)</f>
        <v>0</v>
      </c>
      <c r="AK38" s="256" cm="1">
        <f t="array" aca="1" ref="AK38" ca="1">_xlfn.XLOOKUP($A38&amp;$B38,'[1]产值及收款计划（2026）'!$A:$A&amp;'[1]产值及收款计划（2026）'!$B:$B,'[1]产值及收款计划（2026）'!AK:AK)</f>
        <v>0</v>
      </c>
      <c r="AL38" s="256" cm="1">
        <f t="array" aca="1" ref="AL38" ca="1">_xlfn.XLOOKUP($A38&amp;$B38,'[1]产值及收款计划（2026）'!$A:$A&amp;'[1]产值及收款计划（2026）'!$B:$B,'[1]产值及收款计划（2026）'!AL:AL)</f>
        <v>0</v>
      </c>
      <c r="AM38" s="263" t="e" cm="1">
        <f t="array" aca="1" ref="AM38" ca="1">_xlfn.LET(_xlpm.勾选月份状态数组,TRANSPOSE('PPT(12-15页）-TOP10'!$A$3:$A$14),_xlpm.选择数据区,IF('PPT(12-15页）-TOP10'!$E$3="收款",$BA38:$BL38,$AA38:$AL38),SUM(_xlfn._xlws.FILTER(_xlpm.选择数据区,_xlpm.勾选月份状态数组,"")))</f>
        <v>#NAME?</v>
      </c>
      <c r="AN38" s="256" t="e" cm="1">
        <f t="array" aca="1" ref="AN38" ca="1">_xlfn.LET(_xlpm.勾选月份状态数组,TRANSPOSE('PPT(12-15页）-TOP10'!$A$3:$A$14),_xlpm.选择数据区,IF('PPT(12-15页）-TOP10'!$E$3="收款",$DA38:$DL38,$CA38:$CL38),SUM(_xlfn._xlws.FILTER(_xlpm.选择数据区,_xlpm.勾选月份状态数组,"")))</f>
        <v>#NAME?</v>
      </c>
      <c r="AO38" s="256">
        <f ca="1">SUM(CA38:CC38)+SUM(AD38:AL38)</f>
        <v>0</v>
      </c>
      <c r="AP38" s="256"/>
      <c r="AQ38" s="256"/>
      <c r="AR38" s="256"/>
      <c r="AS38" s="256" cm="1">
        <f t="array" aca="1" ref="AS38" ca="1">_xlfn.XLOOKUP($A38&amp;$B38,'[1]产值及收款计划（2026）'!$A:$A&amp;'[1]产值及收款计划（2026）'!$B:$B,'[1]产值及收款计划（2026）'!AS:AS)</f>
        <v>0</v>
      </c>
      <c r="AT38" s="256" cm="1">
        <f t="array" aca="1" ref="AT38" ca="1">_xlfn.XLOOKUP($A38&amp;$B38,'[1]产值及收款计划（2026）'!$A:$A&amp;'[1]产值及收款计划（2026）'!$B:$B,'[1]产值及收款计划（2026）'!AT:AT)</f>
        <v>0</v>
      </c>
      <c r="AU38" s="256" cm="1">
        <f t="array" aca="1" ref="AU38" ca="1">_xlfn.XLOOKUP($A38&amp;$B38,'[1]产值及收款计划（2026）'!$A:$A&amp;'[1]产值及收款计划（2026）'!$B:$B,'[1]产值及收款计划（2026）'!AU:AU)</f>
        <v>0</v>
      </c>
      <c r="AV38" s="256" cm="1">
        <f t="array" aca="1" ref="AV38" ca="1">_xlfn.XLOOKUP($A38&amp;$B38,'[1]产值及收款计划（2026）'!$A:$A&amp;'[1]产值及收款计划（2026）'!$B:$B,'[1]产值及收款计划（2026）'!AV:AV)</f>
        <v>0</v>
      </c>
      <c r="AW38" s="256" cm="1">
        <f t="array" aca="1" ref="AW38" ca="1">_xlfn.XLOOKUP($A38&amp;$B38,'[1]产值及收款计划（2026）'!$A:$A&amp;'[1]产值及收款计划（2026）'!$B:$B,'[1]产值及收款计划（2026）'!AW:AW)</f>
        <v>0</v>
      </c>
      <c r="AX38" s="256" cm="1">
        <f t="array" aca="1" ref="AX38" ca="1">_xlfn.XLOOKUP($A38&amp;$B38,'[1]产值及收款计划（2026）'!$A:$A&amp;'[1]产值及收款计划（2026）'!$B:$B,'[1]产值及收款计划（2026）'!AX:AX)</f>
        <v>0</v>
      </c>
      <c r="AY38" s="256" cm="1">
        <f t="array" aca="1" ref="AY38" ca="1">_xlfn.XLOOKUP($A38&amp;$B38,'[1]产值及收款计划（2026）'!$A:$A&amp;'[1]产值及收款计划（2026）'!$B:$B,'[1]产值及收款计划（2026）'!AY:AY)</f>
        <v>3.09</v>
      </c>
      <c r="AZ38" s="256" cm="1">
        <f t="array" aca="1" ref="AZ38" ca="1">_xlfn.XLOOKUP($A38&amp;$B38,'[1]产值及收款计划（2026）'!$A:$A&amp;'[1]产值及收款计划（2026）'!$B:$B,'[1]产值及收款计划（2026）'!AZ:AZ)</f>
        <v>0</v>
      </c>
      <c r="BA38" s="256" cm="1">
        <f t="array" aca="1" ref="BA38" ca="1">_xlfn.XLOOKUP($A38&amp;$B38,'[1]产值及收款计划（2026）'!$A:$A&amp;'[1]产值及收款计划（2026）'!$B:$B,'[1]产值及收款计划（2026）'!BA:BA)</f>
        <v>0</v>
      </c>
      <c r="BB38" s="256" cm="1">
        <f t="array" aca="1" ref="BB38" ca="1">_xlfn.XLOOKUP($A38&amp;$B38,'[1]产值及收款计划（2026）'!$A:$A&amp;'[1]产值及收款计划（2026）'!$B:$B,'[1]产值及收款计划（2026）'!BB:BB)</f>
        <v>0</v>
      </c>
      <c r="BC38" s="256" cm="1">
        <f t="array" aca="1" ref="BC38" ca="1">_xlfn.XLOOKUP($A38&amp;$B38,'[1]产值及收款计划（2026）'!$A:$A&amp;'[1]产值及收款计划（2026）'!$B:$B,'[1]产值及收款计划（2026）'!BC:BC)</f>
        <v>0</v>
      </c>
      <c r="BD38" s="256" cm="1">
        <f t="array" aca="1" ref="BD38" ca="1">_xlfn.XLOOKUP($A38&amp;$B38,'[1]产值及收款计划（2026）'!$A:$A&amp;'[1]产值及收款计划（2026）'!$B:$B,'[1]产值及收款计划（2026）'!BD:BD)</f>
        <v>0</v>
      </c>
      <c r="BE38" s="256" cm="1">
        <f t="array" aca="1" ref="BE38" ca="1">_xlfn.XLOOKUP($A38&amp;$B38,'[1]产值及收款计划（2026）'!$A:$A&amp;'[1]产值及收款计划（2026）'!$B:$B,'[1]产值及收款计划（2026）'!BE:BE)</f>
        <v>0</v>
      </c>
      <c r="BF38" s="256" cm="1">
        <f t="array" aca="1" ref="BF38" ca="1">_xlfn.XLOOKUP($A38&amp;$B38,'[1]产值及收款计划（2026）'!$A:$A&amp;'[1]产值及收款计划（2026）'!$B:$B,'[1]产值及收款计划（2026）'!BF:BF)</f>
        <v>0</v>
      </c>
      <c r="BG38" s="256" cm="1">
        <f t="array" aca="1" ref="BG38" ca="1">_xlfn.XLOOKUP($A38&amp;$B38,'[1]产值及收款计划（2026）'!$A:$A&amp;'[1]产值及收款计划（2026）'!$B:$B,'[1]产值及收款计划（2026）'!BG:BG)</f>
        <v>0</v>
      </c>
      <c r="BH38" s="256" cm="1">
        <f t="array" aca="1" ref="BH38" ca="1">_xlfn.XLOOKUP($A38&amp;$B38,'[1]产值及收款计划（2026）'!$A:$A&amp;'[1]产值及收款计划（2026）'!$B:$B,'[1]产值及收款计划（2026）'!BH:BH)</f>
        <v>0</v>
      </c>
      <c r="BI38" s="256" cm="1">
        <f t="array" aca="1" ref="BI38" ca="1">_xlfn.XLOOKUP($A38&amp;$B38,'[1]产值及收款计划（2026）'!$A:$A&amp;'[1]产值及收款计划（2026）'!$B:$B,'[1]产值及收款计划（2026）'!BI:BI)</f>
        <v>0</v>
      </c>
      <c r="BJ38" s="256" cm="1">
        <f t="array" aca="1" ref="BJ38" ca="1">_xlfn.XLOOKUP($A38&amp;$B38,'[1]产值及收款计划（2026）'!$A:$A&amp;'[1]产值及收款计划（2026）'!$B:$B,'[1]产值及收款计划（2026）'!BJ:BJ)</f>
        <v>0</v>
      </c>
      <c r="BK38" s="256" cm="1">
        <f t="array" aca="1" ref="BK38" ca="1">_xlfn.XLOOKUP($A38&amp;$B38,'[1]产值及收款计划（2026）'!$A:$A&amp;'[1]产值及收款计划（2026）'!$B:$B,'[1]产值及收款计划（2026）'!BK:BK)</f>
        <v>0</v>
      </c>
      <c r="BL38" s="256" cm="1">
        <f t="array" aca="1" ref="BL38" ca="1">_xlfn.XLOOKUP($A38&amp;$B38,'[1]产值及收款计划（2026）'!$A:$A&amp;'[1]产值及收款计划（2026）'!$B:$B,'[1]产值及收款计划（2026）'!BL:BL)</f>
        <v>0</v>
      </c>
      <c r="BM38" s="256"/>
      <c r="BN38" s="256"/>
      <c r="BO38" s="256"/>
      <c r="BP38" s="256"/>
      <c r="BQ38" s="255" cm="1">
        <f t="array" aca="1" ref="BQ38" ca="1">_xlfn.XLOOKUP($A38&amp;$B38,'[1]产值及收款计划（2026）'!$A:$A&amp;'[1]产值及收款计划（2026）'!$B:$B,'[1]产值及收款计划（2026）'!BQ:BQ)</f>
        <v>0</v>
      </c>
      <c r="BR38" s="256" cm="1">
        <f t="array" aca="1" ref="BR38" ca="1">_xlfn.XLOOKUP($A38&amp;$B38,'[1]产值及收款计划（2026）'!$A:$A&amp;'[1]产值及收款计划（2026）'!$B:$B,'[1]产值及收款计划（2026）'!BR:BR)</f>
        <v>0</v>
      </c>
      <c r="CA38" s="256" cm="1">
        <f t="array" aca="1" ref="CA38" ca="1">_xlfn.XLOOKUP($A38&amp;$B38,'[1]产值及收款计划（2026）'!$A:$A&amp;'[1]产值及收款计划（2026）'!$B:$B,'[1]产值及收款计划（2026）'!CA:CA)</f>
        <v>0</v>
      </c>
      <c r="CB38" s="256" cm="1">
        <f t="array" aca="1" ref="CB38" ca="1">_xlfn.XLOOKUP($A38&amp;$B38,'[1]产值及收款计划（2026）'!$A:$A&amp;'[1]产值及收款计划（2026）'!$B:$B,'[1]产值及收款计划（2026）'!CB:CB)</f>
        <v>0</v>
      </c>
      <c r="CC38" s="256" cm="1">
        <f t="array" aca="1" ref="CC38" ca="1">_xlfn.XLOOKUP($A38&amp;$B38,'[1]产值及收款计划（2026）'!$A:$A&amp;'[1]产值及收款计划（2026）'!$B:$B,'[1]产值及收款计划（2026）'!CC:CC)</f>
        <v>0</v>
      </c>
      <c r="CD38" s="256" cm="1">
        <f t="array" aca="1" ref="CD38" ca="1">_xlfn.XLOOKUP($A38&amp;$B38,'[1]产值及收款计划（2026）'!$A:$A&amp;'[1]产值及收款计划（2026）'!$B:$B,'[1]产值及收款计划（2026）'!CD:CD)</f>
        <v>0</v>
      </c>
      <c r="CE38" s="256" cm="1">
        <f t="array" aca="1" ref="CE38" ca="1">_xlfn.XLOOKUP($A38&amp;$B38,'[1]产值及收款计划（2026）'!$A:$A&amp;'[1]产值及收款计划（2026）'!$B:$B,'[1]产值及收款计划（2026）'!CE:CE)</f>
        <v>0</v>
      </c>
      <c r="CF38" s="256" cm="1">
        <f t="array" aca="1" ref="CF38" ca="1">_xlfn.XLOOKUP($A38&amp;$B38,'[1]产值及收款计划（2026）'!$A:$A&amp;'[1]产值及收款计划（2026）'!$B:$B,'[1]产值及收款计划（2026）'!CF:CF)</f>
        <v>0</v>
      </c>
      <c r="CG38" s="256" cm="1">
        <f t="array" aca="1" ref="CG38" ca="1">_xlfn.XLOOKUP($A38&amp;$B38,'[1]产值及收款计划（2026）'!$A:$A&amp;'[1]产值及收款计划（2026）'!$B:$B,'[1]产值及收款计划（2026）'!CG:CG)</f>
        <v>0</v>
      </c>
      <c r="CH38" s="256" cm="1">
        <f t="array" aca="1" ref="CH38" ca="1">_xlfn.XLOOKUP($A38&amp;$B38,'[1]产值及收款计划（2026）'!$A:$A&amp;'[1]产值及收款计划（2026）'!$B:$B,'[1]产值及收款计划（2026）'!CH:CH)</f>
        <v>0</v>
      </c>
      <c r="CI38" s="256" cm="1">
        <f t="array" aca="1" ref="CI38" ca="1">_xlfn.XLOOKUP($A38&amp;$B38,'[1]产值及收款计划（2026）'!$A:$A&amp;'[1]产值及收款计划（2026）'!$B:$B,'[1]产值及收款计划（2026）'!CI:CI)</f>
        <v>0</v>
      </c>
      <c r="CJ38" s="256" cm="1">
        <f t="array" aca="1" ref="CJ38" ca="1">_xlfn.XLOOKUP($A38&amp;$B38,'[1]产值及收款计划（2026）'!$A:$A&amp;'[1]产值及收款计划（2026）'!$B:$B,'[1]产值及收款计划（2026）'!CJ:CJ)</f>
        <v>0</v>
      </c>
      <c r="CK38" s="256" cm="1">
        <f t="array" aca="1" ref="CK38" ca="1">_xlfn.XLOOKUP($A38&amp;$B38,'[1]产值及收款计划（2026）'!$A:$A&amp;'[1]产值及收款计划（2026）'!$B:$B,'[1]产值及收款计划（2026）'!CK:CK)</f>
        <v>0</v>
      </c>
      <c r="CL38" s="256" cm="1">
        <f t="array" aca="1" ref="CL38" ca="1">_xlfn.XLOOKUP($A38&amp;$B38,'[1]产值及收款计划（2026）'!$A:$A&amp;'[1]产值及收款计划（2026）'!$B:$B,'[1]产值及收款计划（2026）'!CL:CL)</f>
        <v>0</v>
      </c>
      <c r="DA38" s="256" cm="1">
        <f t="array" aca="1" ref="DA38" ca="1">_xlfn.XLOOKUP($A38&amp;$B38,'[1]产值及收款计划（2026）'!$A:$A&amp;'[1]产值及收款计划（2026）'!$B:$B,'[1]产值及收款计划（2026）'!DA:DA)</f>
        <v>0</v>
      </c>
      <c r="DB38" s="256" cm="1">
        <f t="array" aca="1" ref="DB38" ca="1">_xlfn.XLOOKUP($A38&amp;$B38,'[1]产值及收款计划（2026）'!$A:$A&amp;'[1]产值及收款计划（2026）'!$B:$B,'[1]产值及收款计划（2026）'!DB:DB)</f>
        <v>0</v>
      </c>
      <c r="DC38" s="256" cm="1">
        <f t="array" aca="1" ref="DC38" ca="1">_xlfn.XLOOKUP($A38&amp;$B38,'[1]产值及收款计划（2026）'!$A:$A&amp;'[1]产值及收款计划（2026）'!$B:$B,'[1]产值及收款计划（2026）'!DC:DC)</f>
        <v>0</v>
      </c>
      <c r="DD38" s="256" cm="1">
        <f t="array" aca="1" ref="DD38" ca="1">_xlfn.XLOOKUP($A38&amp;$B38,'[1]产值及收款计划（2026）'!$A:$A&amp;'[1]产值及收款计划（2026）'!$B:$B,'[1]产值及收款计划（2026）'!DD:DD)</f>
        <v>0</v>
      </c>
      <c r="DE38" s="256" cm="1">
        <f t="array" aca="1" ref="DE38" ca="1">_xlfn.XLOOKUP($A38&amp;$B38,'[1]产值及收款计划（2026）'!$A:$A&amp;'[1]产值及收款计划（2026）'!$B:$B,'[1]产值及收款计划（2026）'!DE:DE)</f>
        <v>0</v>
      </c>
      <c r="DF38" s="256" cm="1">
        <f t="array" aca="1" ref="DF38" ca="1">_xlfn.XLOOKUP($A38&amp;$B38,'[1]产值及收款计划（2026）'!$A:$A&amp;'[1]产值及收款计划（2026）'!$B:$B,'[1]产值及收款计划（2026）'!DF:DF)</f>
        <v>0</v>
      </c>
      <c r="DG38" s="256" cm="1">
        <f t="array" aca="1" ref="DG38" ca="1">_xlfn.XLOOKUP($A38&amp;$B38,'[1]产值及收款计划（2026）'!$A:$A&amp;'[1]产值及收款计划（2026）'!$B:$B,'[1]产值及收款计划（2026）'!DG:DG)</f>
        <v>0</v>
      </c>
      <c r="DH38" s="256" cm="1">
        <f t="array" aca="1" ref="DH38" ca="1">_xlfn.XLOOKUP($A38&amp;$B38,'[1]产值及收款计划（2026）'!$A:$A&amp;'[1]产值及收款计划（2026）'!$B:$B,'[1]产值及收款计划（2026）'!DH:DH)</f>
        <v>0</v>
      </c>
      <c r="DI38" s="256" cm="1">
        <f t="array" aca="1" ref="DI38" ca="1">_xlfn.XLOOKUP($A38&amp;$B38,'[1]产值及收款计划（2026）'!$A:$A&amp;'[1]产值及收款计划（2026）'!$B:$B,'[1]产值及收款计划（2026）'!DI:DI)</f>
        <v>0</v>
      </c>
      <c r="DJ38" s="256" cm="1">
        <f t="array" aca="1" ref="DJ38" ca="1">_xlfn.XLOOKUP($A38&amp;$B38,'[1]产值及收款计划（2026）'!$A:$A&amp;'[1]产值及收款计划（2026）'!$B:$B,'[1]产值及收款计划（2026）'!DJ:DJ)</f>
        <v>0</v>
      </c>
      <c r="DK38" s="256" cm="1">
        <f t="array" aca="1" ref="DK38" ca="1">_xlfn.XLOOKUP($A38&amp;$B38,'[1]产值及收款计划（2026）'!$A:$A&amp;'[1]产值及收款计划（2026）'!$B:$B,'[1]产值及收款计划（2026）'!DK:DK)</f>
        <v>0</v>
      </c>
      <c r="DL38" s="256" cm="1">
        <f t="array" aca="1" ref="DL38" ca="1">_xlfn.XLOOKUP($A38&amp;$B38,'[1]产值及收款计划（2026）'!$A:$A&amp;'[1]产值及收款计划（2026）'!$B:$B,'[1]产值及收款计划（2026）'!DL:DL)</f>
        <v>0</v>
      </c>
      <c r="DM38" s="264"/>
      <c r="DN38" s="250"/>
    </row>
    <row r="39" spans="1:118" ht="20.25" x14ac:dyDescent="0.15">
      <c r="A39" s="254">
        <f t="shared" ref="A39:A70" ca="1" si="9">A38+1</f>
        <v>35</v>
      </c>
      <c r="B39" s="254" t="s">
        <v>25</v>
      </c>
      <c r="C39" s="255" t="str" cm="1">
        <f t="array" aca="1" ref="C39" ca="1">_xlfn.XLOOKUP($A39&amp;$B39,'[1]产值及收款计划（2026）'!$A:$A&amp;'[1]产值及收款计划（2026）'!$B:$B,'[1]产值及收款计划（2026）'!C:C)</f>
        <v>ZHT2020021800006</v>
      </c>
      <c r="D39" s="255" t="str" cm="1">
        <f t="array" aca="1" ref="D39" ca="1">_xlfn.XLOOKUP($A39&amp;$B39,'[1]产值及收款计划（2026）'!$A:$A&amp;'[1]产值及收款计划（2026）'!$B:$B,'[1]产值及收款计划（2026）'!D:D)</f>
        <v>周市镇建设工程信息数据管理平台开发合同</v>
      </c>
      <c r="E39" s="256" cm="1">
        <f t="array" aca="1" ref="E39" ca="1">_xlfn.XLOOKUP($A39&amp;$B39,'[1]产值及收款计划（2026）'!$A:$A&amp;'[1]产值及收款计划（2026）'!$B:$B,'[1]产值及收款计划（2026）'!E:E)</f>
        <v>230</v>
      </c>
      <c r="F39" s="256" cm="1">
        <f t="array" aca="1" ref="F39" ca="1">_xlfn.XLOOKUP($A39&amp;$B39,'[1]产值及收款计划（2026）'!$A:$A&amp;'[1]产值及收款计划（2026）'!$B:$B,'[1]产值及收款计划（2026）'!F:F)</f>
        <v>15</v>
      </c>
      <c r="G39" s="256" cm="1">
        <f t="array" aca="1" ref="G39" ca="1">_xlfn.XLOOKUP($A39&amp;$B39,'[1]产值及收款计划（2026）'!$A:$A&amp;'[1]产值及收款计划（2026）'!$B:$B,'[1]产值及收款计划（2026）'!G:G)</f>
        <v>15</v>
      </c>
      <c r="H39" s="256" cm="1">
        <f t="array" aca="1" ref="H39" ca="1">_xlfn.XLOOKUP($A39&amp;$B39,'[1]产值及收款计划（2026）'!$A:$A&amp;'[1]产值及收款计划（2026）'!$B:$B,'[1]产值及收款计划（2026）'!H:H)</f>
        <v>15</v>
      </c>
      <c r="I39" s="257" cm="1">
        <f t="array" aca="1" ref="I39" ca="1">_xlfn.XLOOKUP($A39&amp;$B39,'[1]产值及收款计划（2026）'!$A:$A&amp;'[1]产值及收款计划（2026）'!$B:$B,'[1]产值及收款计划（2026）'!I:I)</f>
        <v>1</v>
      </c>
      <c r="J39" s="258" cm="1">
        <f t="array" aca="1" ref="J39" ca="1">_xlfn.XLOOKUP($A39&amp;$B39,'[1]产值及收款计划（2026）'!$A:$A&amp;'[1]产值及收款计划（2026）'!$B:$B,'[1]产值及收款计划（2026）'!J:J)</f>
        <v>0.06</v>
      </c>
      <c r="K39" s="256" cm="1">
        <f t="array" aca="1" ref="K39" ca="1">_xlfn.XLOOKUP($A39&amp;$B39,'[1]产值及收款计划（2026）'!$A:$A&amp;'[1]产值及收款计划（2026）'!$B:$B,'[1]产值及收款计划（2026）'!K:K)</f>
        <v>0</v>
      </c>
      <c r="L39" s="256" cm="1">
        <f t="array" aca="1" ref="L39" ca="1">_xlfn.XLOOKUP($A39&amp;$B39,'[1]产值及收款计划（2026）'!$A:$A&amp;'[1]产值及收款计划（2026）'!$B:$B,'[1]产值及收款计划（2026）'!L:L)</f>
        <v>0</v>
      </c>
      <c r="M39" s="256" cm="1">
        <f t="array" aca="1" ref="M39" ca="1">_xlfn.XLOOKUP($A39&amp;$B39,'[1]产值及收款计划（2026）'!$A:$A&amp;'[1]产值及收款计划（2026）'!$B:$B,'[1]产值及收款计划（2026）'!M:M)</f>
        <v>0</v>
      </c>
      <c r="N39" s="256" cm="1">
        <f t="array" aca="1" ref="N39" ca="1">_xlfn.XLOOKUP($A39&amp;$B39,'[1]产值及收款计划（2026）'!$A:$A&amp;'[1]产值及收款计划（2026）'!$B:$B,'[1]产值及收款计划（2026）'!N:N)</f>
        <v>0</v>
      </c>
      <c r="O39" s="256" t="str" cm="1">
        <f t="array" aca="1" ref="O39" ca="1">_xlfn.XLOOKUP($A39&amp;$B39,'[1]产值及收款计划（2026）'!$A:$A&amp;'[1]产值及收款计划（2026）'!$B:$B,'[1]产值及收款计划（2026）'!O:O)</f>
        <v>龚小彪</v>
      </c>
      <c r="P39" s="255" t="str" cm="1">
        <f t="array" aca="1" ref="P39" ca="1">_xlfn.XLOOKUP($A39&amp;$B39,'[1]产值及收款计划（2026）'!$A:$A&amp;'[1]产值及收款计划（2026）'!$B:$B,'[1]产值及收款计划（2026）'!P:P)</f>
        <v>在建</v>
      </c>
      <c r="Q39" s="256" cm="1">
        <f t="array" aca="1" ref="Q39" ca="1">_xlfn.XLOOKUP($A39&amp;$B39,'[1]产值及收款计划（2026）'!$A:$A&amp;'[1]产值及收款计划（2026）'!$B:$B,'[1]产值及收款计划（2026）'!Q:Q)</f>
        <v>0</v>
      </c>
      <c r="R39" s="256" cm="1">
        <f t="array" aca="1" ref="R39" ca="1">_xlfn.XLOOKUP($A39&amp;$B39,'[1]产值及收款计划（2026）'!$A:$A&amp;'[1]产值及收款计划（2026）'!$B:$B,'[1]产值及收款计划（2026）'!R:R)</f>
        <v>0</v>
      </c>
      <c r="S39" s="256" cm="1">
        <f t="array" aca="1" ref="S39" ca="1">_xlfn.XLOOKUP($A39&amp;$B39,'[1]产值及收款计划（2026）'!$A:$A&amp;'[1]产值及收款计划（2026）'!$B:$B,'[1]产值及收款计划（2026）'!S:S)</f>
        <v>0</v>
      </c>
      <c r="T39" s="256" cm="1">
        <f t="array" aca="1" ref="T39" ca="1">_xlfn.XLOOKUP($A39&amp;$B39,'[1]产值及收款计划（2026）'!$A:$A&amp;'[1]产值及收款计划（2026）'!$B:$B,'[1]产值及收款计划（2026）'!T:T)</f>
        <v>72.55</v>
      </c>
      <c r="U39" s="256" cm="1">
        <f t="array" aca="1" ref="U39" ca="1">_xlfn.XLOOKUP($A39&amp;$B39,'[1]产值及收款计划（2026）'!$A:$A&amp;'[1]产值及收款计划（2026）'!$B:$B,'[1]产值及收款计划（2026）'!U:U)</f>
        <v>0</v>
      </c>
      <c r="V39" s="256" cm="1">
        <f t="array" aca="1" ref="V39" ca="1">_xlfn.XLOOKUP($A39&amp;$B39,'[1]产值及收款计划（2026）'!$A:$A&amp;'[1]产值及收款计划（2026）'!$B:$B,'[1]产值及收款计划（2026）'!V:V)</f>
        <v>157.44999999999999</v>
      </c>
      <c r="W39" s="256" cm="1">
        <f t="array" aca="1" ref="W39" ca="1">_xlfn.XLOOKUP($A39&amp;$B39,'[1]产值及收款计划（2026）'!$A:$A&amp;'[1]产值及收款计划（2026）'!$B:$B,'[1]产值及收款计划（2026）'!W:W)</f>
        <v>0</v>
      </c>
      <c r="X39" s="256" cm="1">
        <f t="array" aca="1" ref="X39" ca="1">_xlfn.XLOOKUP($A39&amp;$B39,'[1]产值及收款计划（2026）'!$A:$A&amp;'[1]产值及收款计划（2026）'!$B:$B,'[1]产值及收款计划（2026）'!X:X)</f>
        <v>0</v>
      </c>
      <c r="Y39" s="256" cm="1">
        <f t="array" aca="1" ref="Y39" ca="1">_xlfn.XLOOKUP($A39&amp;$B39,'[1]产值及收款计划（2026）'!$A:$A&amp;'[1]产值及收款计划（2026）'!$B:$B,'[1]产值及收款计划（2026）'!Y:Y)</f>
        <v>0</v>
      </c>
      <c r="Z39" s="256" cm="1">
        <f t="array" aca="1" ref="Z39" ca="1">_xlfn.XLOOKUP($A39&amp;$B39,'[1]产值及收款计划（2026）'!$A:$A&amp;'[1]产值及收款计划（2026）'!$B:$B,'[1]产值及收款计划（2026）'!Z:Z)</f>
        <v>0</v>
      </c>
      <c r="AA39" s="256" cm="1">
        <f t="array" aca="1" ref="AA39" ca="1">_xlfn.XLOOKUP($A39&amp;$B39,'[1]产值及收款计划（2026）'!$A:$A&amp;'[1]产值及收款计划（2026）'!$B:$B,'[1]产值及收款计划（2026）'!AA:AA)</f>
        <v>0</v>
      </c>
      <c r="AB39" s="256" cm="1">
        <f t="array" aca="1" ref="AB39" ca="1">_xlfn.XLOOKUP($A39&amp;$B39,'[1]产值及收款计划（2026）'!$A:$A&amp;'[1]产值及收款计划（2026）'!$B:$B,'[1]产值及收款计划（2026）'!AB:AB)</f>
        <v>0</v>
      </c>
      <c r="AC39" s="256" cm="1">
        <f t="array" aca="1" ref="AC39" ca="1">_xlfn.XLOOKUP($A39&amp;$B39,'[1]产值及收款计划（2026）'!$A:$A&amp;'[1]产值及收款计划（2026）'!$B:$B,'[1]产值及收款计划（2026）'!AC:AC)</f>
        <v>0</v>
      </c>
      <c r="AD39" s="256" cm="1">
        <f t="array" aca="1" ref="AD39" ca="1">_xlfn.XLOOKUP($A39&amp;$B39,'[1]产值及收款计划（2026）'!$A:$A&amp;'[1]产值及收款计划（2026）'!$B:$B,'[1]产值及收款计划（2026）'!AD:AD)</f>
        <v>0</v>
      </c>
      <c r="AE39" s="256" cm="1">
        <f t="array" aca="1" ref="AE39" ca="1">_xlfn.XLOOKUP($A39&amp;$B39,'[1]产值及收款计划（2026）'!$A:$A&amp;'[1]产值及收款计划（2026）'!$B:$B,'[1]产值及收款计划（2026）'!AE:AE)</f>
        <v>0</v>
      </c>
      <c r="AF39" s="256" cm="1">
        <f t="array" aca="1" ref="AF39" ca="1">_xlfn.XLOOKUP($A39&amp;$B39,'[1]产值及收款计划（2026）'!$A:$A&amp;'[1]产值及收款计划（2026）'!$B:$B,'[1]产值及收款计划（2026）'!AF:AF)</f>
        <v>0</v>
      </c>
      <c r="AG39" s="256" cm="1">
        <f t="array" aca="1" ref="AG39" ca="1">_xlfn.XLOOKUP($A39&amp;$B39,'[1]产值及收款计划（2026）'!$A:$A&amp;'[1]产值及收款计划（2026）'!$B:$B,'[1]产值及收款计划（2026）'!AG:AG)</f>
        <v>0</v>
      </c>
      <c r="AH39" s="256" cm="1">
        <f t="array" aca="1" ref="AH39" ca="1">_xlfn.XLOOKUP($A39&amp;$B39,'[1]产值及收款计划（2026）'!$A:$A&amp;'[1]产值及收款计划（2026）'!$B:$B,'[1]产值及收款计划（2026）'!AH:AH)</f>
        <v>0</v>
      </c>
      <c r="AI39" s="256" cm="1">
        <f t="array" aca="1" ref="AI39" ca="1">_xlfn.XLOOKUP($A39&amp;$B39,'[1]产值及收款计划（2026）'!$A:$A&amp;'[1]产值及收款计划（2026）'!$B:$B,'[1]产值及收款计划（2026）'!AI:AI)</f>
        <v>0</v>
      </c>
      <c r="AJ39" s="256" cm="1">
        <f t="array" aca="1" ref="AJ39" ca="1">_xlfn.XLOOKUP($A39&amp;$B39,'[1]产值及收款计划（2026）'!$A:$A&amp;'[1]产值及收款计划（2026）'!$B:$B,'[1]产值及收款计划（2026）'!AJ:AJ)</f>
        <v>0</v>
      </c>
      <c r="AK39" s="256" cm="1">
        <f t="array" aca="1" ref="AK39" ca="1">_xlfn.XLOOKUP($A39&amp;$B39,'[1]产值及收款计划（2026）'!$A:$A&amp;'[1]产值及收款计划（2026）'!$B:$B,'[1]产值及收款计划（2026）'!AK:AK)</f>
        <v>0</v>
      </c>
      <c r="AL39" s="256" cm="1">
        <f t="array" aca="1" ref="AL39" ca="1">_xlfn.XLOOKUP($A39&amp;$B39,'[1]产值及收款计划（2026）'!$A:$A&amp;'[1]产值及收款计划（2026）'!$B:$B,'[1]产值及收款计划（2026）'!AL:AL)</f>
        <v>0</v>
      </c>
      <c r="AM39" s="263" t="e" cm="1">
        <f t="array" aca="1" ref="AM39" ca="1">_xlfn.LET(_xlpm.勾选月份状态数组,TRANSPOSE('PPT(12-15页）-TOP10'!$A$3:$A$14),_xlpm.选择数据区,IF('PPT(12-15页）-TOP10'!$E$3="收款",$BA39:$BL39,$AA39:$AL39),SUM(_xlfn._xlws.FILTER(_xlpm.选择数据区,_xlpm.勾选月份状态数组,"")))</f>
        <v>#NAME?</v>
      </c>
      <c r="AN39" s="256" t="e" cm="1">
        <f t="array" aca="1" ref="AN39" ca="1">_xlfn.LET(_xlpm.勾选月份状态数组,TRANSPOSE('PPT(12-15页）-TOP10'!$A$3:$A$14),_xlpm.选择数据区,IF('PPT(12-15页）-TOP10'!$E$3="收款",$DA39:$DL39,$CA39:$CL39),SUM(_xlfn._xlws.FILTER(_xlpm.选择数据区,_xlpm.勾选月份状态数组,"")))</f>
        <v>#NAME?</v>
      </c>
      <c r="AO39" s="256">
        <f ca="1">SUM(CA39:CC39)+SUM(AD39:AL39)</f>
        <v>0</v>
      </c>
      <c r="AP39" s="256"/>
      <c r="AQ39" s="256"/>
      <c r="AR39" s="256"/>
      <c r="AS39" s="256" cm="1">
        <f t="array" aca="1" ref="AS39" ca="1">_xlfn.XLOOKUP($A39&amp;$B39,'[1]产值及收款计划（2026）'!$A:$A&amp;'[1]产值及收款计划（2026）'!$B:$B,'[1]产值及收款计划（2026）'!AS:AS)</f>
        <v>0</v>
      </c>
      <c r="AT39" s="256" cm="1">
        <f t="array" aca="1" ref="AT39" ca="1">_xlfn.XLOOKUP($A39&amp;$B39,'[1]产值及收款计划（2026）'!$A:$A&amp;'[1]产值及收款计划（2026）'!$B:$B,'[1]产值及收款计划（2026）'!AT:AT)</f>
        <v>0</v>
      </c>
      <c r="AU39" s="256" cm="1">
        <f t="array" aca="1" ref="AU39" ca="1">_xlfn.XLOOKUP($A39&amp;$B39,'[1]产值及收款计划（2026）'!$A:$A&amp;'[1]产值及收款计划（2026）'!$B:$B,'[1]产值及收款计划（2026）'!AU:AU)</f>
        <v>0</v>
      </c>
      <c r="AV39" s="256" cm="1">
        <f t="array" aca="1" ref="AV39" ca="1">_xlfn.XLOOKUP($A39&amp;$B39,'[1]产值及收款计划（2026）'!$A:$A&amp;'[1]产值及收款计划（2026）'!$B:$B,'[1]产值及收款计划（2026）'!AV:AV)</f>
        <v>0</v>
      </c>
      <c r="AW39" s="256" cm="1">
        <f t="array" aca="1" ref="AW39" ca="1">_xlfn.XLOOKUP($A39&amp;$B39,'[1]产值及收款计划（2026）'!$A:$A&amp;'[1]产值及收款计划（2026）'!$B:$B,'[1]产值及收款计划（2026）'!AW:AW)</f>
        <v>72.55</v>
      </c>
      <c r="AX39" s="256" cm="1">
        <f t="array" aca="1" ref="AX39" ca="1">_xlfn.XLOOKUP($A39&amp;$B39,'[1]产值及收款计划（2026）'!$A:$A&amp;'[1]产值及收款计划（2026）'!$B:$B,'[1]产值及收款计划（2026）'!AX:AX)</f>
        <v>0</v>
      </c>
      <c r="AY39" s="256" cm="1">
        <f t="array" aca="1" ref="AY39" ca="1">_xlfn.XLOOKUP($A39&amp;$B39,'[1]产值及收款计划（2026）'!$A:$A&amp;'[1]产值及收款计划（2026）'!$B:$B,'[1]产值及收款计划（2026）'!AY:AY)</f>
        <v>157.44999999999999</v>
      </c>
      <c r="AZ39" s="256" cm="1">
        <f t="array" aca="1" ref="AZ39" ca="1">_xlfn.XLOOKUP($A39&amp;$B39,'[1]产值及收款计划（2026）'!$A:$A&amp;'[1]产值及收款计划（2026）'!$B:$B,'[1]产值及收款计划（2026）'!AZ:AZ)</f>
        <v>0</v>
      </c>
      <c r="BA39" s="256" cm="1">
        <f t="array" aca="1" ref="BA39" ca="1">_xlfn.XLOOKUP($A39&amp;$B39,'[1]产值及收款计划（2026）'!$A:$A&amp;'[1]产值及收款计划（2026）'!$B:$B,'[1]产值及收款计划（2026）'!BA:BA)</f>
        <v>0</v>
      </c>
      <c r="BB39" s="256" cm="1">
        <f t="array" aca="1" ref="BB39" ca="1">_xlfn.XLOOKUP($A39&amp;$B39,'[1]产值及收款计划（2026）'!$A:$A&amp;'[1]产值及收款计划（2026）'!$B:$B,'[1]产值及收款计划（2026）'!BB:BB)</f>
        <v>0</v>
      </c>
      <c r="BC39" s="256" cm="1">
        <f t="array" aca="1" ref="BC39" ca="1">_xlfn.XLOOKUP($A39&amp;$B39,'[1]产值及收款计划（2026）'!$A:$A&amp;'[1]产值及收款计划（2026）'!$B:$B,'[1]产值及收款计划（2026）'!BC:BC)</f>
        <v>0</v>
      </c>
      <c r="BD39" s="256" cm="1">
        <f t="array" aca="1" ref="BD39" ca="1">_xlfn.XLOOKUP($A39&amp;$B39,'[1]产值及收款计划（2026）'!$A:$A&amp;'[1]产值及收款计划（2026）'!$B:$B,'[1]产值及收款计划（2026）'!BD:BD)</f>
        <v>0</v>
      </c>
      <c r="BE39" s="256" cm="1">
        <f t="array" aca="1" ref="BE39" ca="1">_xlfn.XLOOKUP($A39&amp;$B39,'[1]产值及收款计划（2026）'!$A:$A&amp;'[1]产值及收款计划（2026）'!$B:$B,'[1]产值及收款计划（2026）'!BE:BE)</f>
        <v>0</v>
      </c>
      <c r="BF39" s="256" cm="1">
        <f t="array" aca="1" ref="BF39" ca="1">_xlfn.XLOOKUP($A39&amp;$B39,'[1]产值及收款计划（2026）'!$A:$A&amp;'[1]产值及收款计划（2026）'!$B:$B,'[1]产值及收款计划（2026）'!BF:BF)</f>
        <v>0</v>
      </c>
      <c r="BG39" s="256" cm="1">
        <f t="array" aca="1" ref="BG39" ca="1">_xlfn.XLOOKUP($A39&amp;$B39,'[1]产值及收款计划（2026）'!$A:$A&amp;'[1]产值及收款计划（2026）'!$B:$B,'[1]产值及收款计划（2026）'!BG:BG)</f>
        <v>0</v>
      </c>
      <c r="BH39" s="256" cm="1">
        <f t="array" aca="1" ref="BH39" ca="1">_xlfn.XLOOKUP($A39&amp;$B39,'[1]产值及收款计划（2026）'!$A:$A&amp;'[1]产值及收款计划（2026）'!$B:$B,'[1]产值及收款计划（2026）'!BH:BH)</f>
        <v>0</v>
      </c>
      <c r="BI39" s="256" cm="1">
        <f t="array" aca="1" ref="BI39" ca="1">_xlfn.XLOOKUP($A39&amp;$B39,'[1]产值及收款计划（2026）'!$A:$A&amp;'[1]产值及收款计划（2026）'!$B:$B,'[1]产值及收款计划（2026）'!BI:BI)</f>
        <v>0</v>
      </c>
      <c r="BJ39" s="256" cm="1">
        <f t="array" aca="1" ref="BJ39" ca="1">_xlfn.XLOOKUP($A39&amp;$B39,'[1]产值及收款计划（2026）'!$A:$A&amp;'[1]产值及收款计划（2026）'!$B:$B,'[1]产值及收款计划（2026）'!BJ:BJ)</f>
        <v>0</v>
      </c>
      <c r="BK39" s="256" cm="1">
        <f t="array" aca="1" ref="BK39" ca="1">_xlfn.XLOOKUP($A39&amp;$B39,'[1]产值及收款计划（2026）'!$A:$A&amp;'[1]产值及收款计划（2026）'!$B:$B,'[1]产值及收款计划（2026）'!BK:BK)</f>
        <v>0</v>
      </c>
      <c r="BL39" s="256" cm="1">
        <f t="array" aca="1" ref="BL39" ca="1">_xlfn.XLOOKUP($A39&amp;$B39,'[1]产值及收款计划（2026）'!$A:$A&amp;'[1]产值及收款计划（2026）'!$B:$B,'[1]产值及收款计划（2026）'!BL:BL)</f>
        <v>0</v>
      </c>
      <c r="BM39" s="256"/>
      <c r="BN39" s="256"/>
      <c r="BO39" s="256"/>
      <c r="BP39" s="256"/>
      <c r="BQ39" s="255" cm="1">
        <f t="array" aca="1" ref="BQ39" ca="1">_xlfn.XLOOKUP($A39&amp;$B39,'[1]产值及收款计划（2026）'!$A:$A&amp;'[1]产值及收款计划（2026）'!$B:$B,'[1]产值及收款计划（2026）'!BQ:BQ)</f>
        <v>0</v>
      </c>
      <c r="BR39" s="256" cm="1">
        <f t="array" aca="1" ref="BR39" ca="1">_xlfn.XLOOKUP($A39&amp;$B39,'[1]产值及收款计划（2026）'!$A:$A&amp;'[1]产值及收款计划（2026）'!$B:$B,'[1]产值及收款计划（2026）'!BR:BR)</f>
        <v>0</v>
      </c>
      <c r="CA39" s="256" cm="1">
        <f t="array" aca="1" ref="CA39" ca="1">_xlfn.XLOOKUP($A39&amp;$B39,'[1]产值及收款计划（2026）'!$A:$A&amp;'[1]产值及收款计划（2026）'!$B:$B,'[1]产值及收款计划（2026）'!CA:CA)</f>
        <v>0</v>
      </c>
      <c r="CB39" s="256" cm="1">
        <f t="array" aca="1" ref="CB39" ca="1">_xlfn.XLOOKUP($A39&amp;$B39,'[1]产值及收款计划（2026）'!$A:$A&amp;'[1]产值及收款计划（2026）'!$B:$B,'[1]产值及收款计划（2026）'!CB:CB)</f>
        <v>0</v>
      </c>
      <c r="CC39" s="256" cm="1">
        <f t="array" aca="1" ref="CC39" ca="1">_xlfn.XLOOKUP($A39&amp;$B39,'[1]产值及收款计划（2026）'!$A:$A&amp;'[1]产值及收款计划（2026）'!$B:$B,'[1]产值及收款计划（2026）'!CC:CC)</f>
        <v>0</v>
      </c>
      <c r="CD39" s="256" cm="1">
        <f t="array" aca="1" ref="CD39" ca="1">_xlfn.XLOOKUP($A39&amp;$B39,'[1]产值及收款计划（2026）'!$A:$A&amp;'[1]产值及收款计划（2026）'!$B:$B,'[1]产值及收款计划（2026）'!CD:CD)</f>
        <v>0</v>
      </c>
      <c r="CE39" s="256" cm="1">
        <f t="array" aca="1" ref="CE39" ca="1">_xlfn.XLOOKUP($A39&amp;$B39,'[1]产值及收款计划（2026）'!$A:$A&amp;'[1]产值及收款计划（2026）'!$B:$B,'[1]产值及收款计划（2026）'!CE:CE)</f>
        <v>0</v>
      </c>
      <c r="CF39" s="256" cm="1">
        <f t="array" aca="1" ref="CF39" ca="1">_xlfn.XLOOKUP($A39&amp;$B39,'[1]产值及收款计划（2026）'!$A:$A&amp;'[1]产值及收款计划（2026）'!$B:$B,'[1]产值及收款计划（2026）'!CF:CF)</f>
        <v>0</v>
      </c>
      <c r="CG39" s="256" cm="1">
        <f t="array" aca="1" ref="CG39" ca="1">_xlfn.XLOOKUP($A39&amp;$B39,'[1]产值及收款计划（2026）'!$A:$A&amp;'[1]产值及收款计划（2026）'!$B:$B,'[1]产值及收款计划（2026）'!CG:CG)</f>
        <v>0</v>
      </c>
      <c r="CH39" s="256" cm="1">
        <f t="array" aca="1" ref="CH39" ca="1">_xlfn.XLOOKUP($A39&amp;$B39,'[1]产值及收款计划（2026）'!$A:$A&amp;'[1]产值及收款计划（2026）'!$B:$B,'[1]产值及收款计划（2026）'!CH:CH)</f>
        <v>0</v>
      </c>
      <c r="CI39" s="256" cm="1">
        <f t="array" aca="1" ref="CI39" ca="1">_xlfn.XLOOKUP($A39&amp;$B39,'[1]产值及收款计划（2026）'!$A:$A&amp;'[1]产值及收款计划（2026）'!$B:$B,'[1]产值及收款计划（2026）'!CI:CI)</f>
        <v>0</v>
      </c>
      <c r="CJ39" s="256" cm="1">
        <f t="array" aca="1" ref="CJ39" ca="1">_xlfn.XLOOKUP($A39&amp;$B39,'[1]产值及收款计划（2026）'!$A:$A&amp;'[1]产值及收款计划（2026）'!$B:$B,'[1]产值及收款计划（2026）'!CJ:CJ)</f>
        <v>0</v>
      </c>
      <c r="CK39" s="256" cm="1">
        <f t="array" aca="1" ref="CK39" ca="1">_xlfn.XLOOKUP($A39&amp;$B39,'[1]产值及收款计划（2026）'!$A:$A&amp;'[1]产值及收款计划（2026）'!$B:$B,'[1]产值及收款计划（2026）'!CK:CK)</f>
        <v>0</v>
      </c>
      <c r="CL39" s="256" cm="1">
        <f t="array" aca="1" ref="CL39" ca="1">_xlfn.XLOOKUP($A39&amp;$B39,'[1]产值及收款计划（2026）'!$A:$A&amp;'[1]产值及收款计划（2026）'!$B:$B,'[1]产值及收款计划（2026）'!CL:CL)</f>
        <v>0</v>
      </c>
      <c r="DA39" s="256" cm="1">
        <f t="array" aca="1" ref="DA39" ca="1">_xlfn.XLOOKUP($A39&amp;$B39,'[1]产值及收款计划（2026）'!$A:$A&amp;'[1]产值及收款计划（2026）'!$B:$B,'[1]产值及收款计划（2026）'!DA:DA)</f>
        <v>0</v>
      </c>
      <c r="DB39" s="256" cm="1">
        <f t="array" aca="1" ref="DB39" ca="1">_xlfn.XLOOKUP($A39&amp;$B39,'[1]产值及收款计划（2026）'!$A:$A&amp;'[1]产值及收款计划（2026）'!$B:$B,'[1]产值及收款计划（2026）'!DB:DB)</f>
        <v>0</v>
      </c>
      <c r="DC39" s="256" cm="1">
        <f t="array" aca="1" ref="DC39" ca="1">_xlfn.XLOOKUP($A39&amp;$B39,'[1]产值及收款计划（2026）'!$A:$A&amp;'[1]产值及收款计划（2026）'!$B:$B,'[1]产值及收款计划（2026）'!DC:DC)</f>
        <v>0</v>
      </c>
      <c r="DD39" s="256" cm="1">
        <f t="array" aca="1" ref="DD39" ca="1">_xlfn.XLOOKUP($A39&amp;$B39,'[1]产值及收款计划（2026）'!$A:$A&amp;'[1]产值及收款计划（2026）'!$B:$B,'[1]产值及收款计划（2026）'!DD:DD)</f>
        <v>0</v>
      </c>
      <c r="DE39" s="256" cm="1">
        <f t="array" aca="1" ref="DE39" ca="1">_xlfn.XLOOKUP($A39&amp;$B39,'[1]产值及收款计划（2026）'!$A:$A&amp;'[1]产值及收款计划（2026）'!$B:$B,'[1]产值及收款计划（2026）'!DE:DE)</f>
        <v>0</v>
      </c>
      <c r="DF39" s="256" cm="1">
        <f t="array" aca="1" ref="DF39" ca="1">_xlfn.XLOOKUP($A39&amp;$B39,'[1]产值及收款计划（2026）'!$A:$A&amp;'[1]产值及收款计划（2026）'!$B:$B,'[1]产值及收款计划（2026）'!DF:DF)</f>
        <v>0</v>
      </c>
      <c r="DG39" s="256" cm="1">
        <f t="array" aca="1" ref="DG39" ca="1">_xlfn.XLOOKUP($A39&amp;$B39,'[1]产值及收款计划（2026）'!$A:$A&amp;'[1]产值及收款计划（2026）'!$B:$B,'[1]产值及收款计划（2026）'!DG:DG)</f>
        <v>0</v>
      </c>
      <c r="DH39" s="256" cm="1">
        <f t="array" aca="1" ref="DH39" ca="1">_xlfn.XLOOKUP($A39&amp;$B39,'[1]产值及收款计划（2026）'!$A:$A&amp;'[1]产值及收款计划（2026）'!$B:$B,'[1]产值及收款计划（2026）'!DH:DH)</f>
        <v>0</v>
      </c>
      <c r="DI39" s="256" cm="1">
        <f t="array" aca="1" ref="DI39" ca="1">_xlfn.XLOOKUP($A39&amp;$B39,'[1]产值及收款计划（2026）'!$A:$A&amp;'[1]产值及收款计划（2026）'!$B:$B,'[1]产值及收款计划（2026）'!DI:DI)</f>
        <v>0</v>
      </c>
      <c r="DJ39" s="256" cm="1">
        <f t="array" aca="1" ref="DJ39" ca="1">_xlfn.XLOOKUP($A39&amp;$B39,'[1]产值及收款计划（2026）'!$A:$A&amp;'[1]产值及收款计划（2026）'!$B:$B,'[1]产值及收款计划（2026）'!DJ:DJ)</f>
        <v>0</v>
      </c>
      <c r="DK39" s="256" cm="1">
        <f t="array" aca="1" ref="DK39" ca="1">_xlfn.XLOOKUP($A39&amp;$B39,'[1]产值及收款计划（2026）'!$A:$A&amp;'[1]产值及收款计划（2026）'!$B:$B,'[1]产值及收款计划（2026）'!DK:DK)</f>
        <v>0</v>
      </c>
      <c r="DL39" s="256" cm="1">
        <f t="array" aca="1" ref="DL39" ca="1">_xlfn.XLOOKUP($A39&amp;$B39,'[1]产值及收款计划（2026）'!$A:$A&amp;'[1]产值及收款计划（2026）'!$B:$B,'[1]产值及收款计划（2026）'!DL:DL)</f>
        <v>0</v>
      </c>
      <c r="DM39" s="264"/>
      <c r="DN39" s="250"/>
    </row>
    <row r="40" spans="1:118" ht="20.25" x14ac:dyDescent="0.15">
      <c r="A40" s="254">
        <f t="shared" ca="1" si="9"/>
        <v>36</v>
      </c>
      <c r="B40" s="254" t="s">
        <v>25</v>
      </c>
      <c r="C40" s="255" t="str" cm="1">
        <f t="array" aca="1" ref="C40" ca="1">_xlfn.XLOOKUP($A40&amp;$B40,'[1]产值及收款计划（2026）'!$A:$A&amp;'[1]产值及收款计划（2026）'!$B:$B,'[1]产值及收款计划（2026）'!C:C)</f>
        <v>SJHT2019121700134</v>
      </c>
      <c r="D40" s="255" t="str" cm="1">
        <f t="array" aca="1" ref="D40" ca="1">_xlfn.XLOOKUP($A40&amp;$B40,'[1]产值及收款计划（2026）'!$A:$A&amp;'[1]产值及收款计划（2026）'!$B:$B,'[1]产值及收款计划（2026）'!D:D)</f>
        <v>地下院平移-《上海市轨道交通17号线工程》徐盈路站等BIM设计劳务合同</v>
      </c>
      <c r="E40" s="256" cm="1">
        <f t="array" aca="1" ref="E40" ca="1">_xlfn.XLOOKUP($A40&amp;$B40,'[1]产值及收款计划（2026）'!$A:$A&amp;'[1]产值及收款计划（2026）'!$B:$B,'[1]产值及收款计划（2026）'!E:E)</f>
        <v>25.55</v>
      </c>
      <c r="F40" s="256" cm="1">
        <f t="array" aca="1" ref="F40" ca="1">_xlfn.XLOOKUP($A40&amp;$B40,'[1]产值及收款计划（2026）'!$A:$A&amp;'[1]产值及收款计划（2026）'!$B:$B,'[1]产值及收款计划（2026）'!F:F)</f>
        <v>25.55</v>
      </c>
      <c r="G40" s="256" cm="1">
        <f t="array" aca="1" ref="G40" ca="1">_xlfn.XLOOKUP($A40&amp;$B40,'[1]产值及收款计划（2026）'!$A:$A&amp;'[1]产值及收款计划（2026）'!$B:$B,'[1]产值及收款计划（2026）'!G:G)</f>
        <v>25.55</v>
      </c>
      <c r="H40" s="256" cm="1">
        <f t="array" aca="1" ref="H40" ca="1">_xlfn.XLOOKUP($A40&amp;$B40,'[1]产值及收款计划（2026）'!$A:$A&amp;'[1]产值及收款计划（2026）'!$B:$B,'[1]产值及收款计划（2026）'!H:H)</f>
        <v>20.95</v>
      </c>
      <c r="I40" s="257" cm="1">
        <f t="array" aca="1" ref="I40" ca="1">_xlfn.XLOOKUP($A40&amp;$B40,'[1]产值及收款计划（2026）'!$A:$A&amp;'[1]产值及收款计划（2026）'!$B:$B,'[1]产值及收款计划（2026）'!I:I)</f>
        <v>0.81996086105675203</v>
      </c>
      <c r="J40" s="258" cm="1">
        <f t="array" aca="1" ref="J40" ca="1">_xlfn.XLOOKUP($A40&amp;$B40,'[1]产值及收款计划（2026）'!$A:$A&amp;'[1]产值及收款计划（2026）'!$B:$B,'[1]产值及收款计划（2026）'!J:J)</f>
        <v>0</v>
      </c>
      <c r="K40" s="256" cm="1">
        <f t="array" aca="1" ref="K40" ca="1">_xlfn.XLOOKUP($A40&amp;$B40,'[1]产值及收款计划（2026）'!$A:$A&amp;'[1]产值及收款计划（2026）'!$B:$B,'[1]产值及收款计划（2026）'!K:K)</f>
        <v>0</v>
      </c>
      <c r="L40" s="256" cm="1">
        <f t="array" aca="1" ref="L40" ca="1">_xlfn.XLOOKUP($A40&amp;$B40,'[1]产值及收款计划（2026）'!$A:$A&amp;'[1]产值及收款计划（2026）'!$B:$B,'[1]产值及收款计划（2026）'!L:L)</f>
        <v>0</v>
      </c>
      <c r="M40" s="256" t="str" cm="1">
        <f t="array" aca="1" ref="M40" ca="1">_xlfn.XLOOKUP($A40&amp;$B40,'[1]产值及收款计划（2026）'!$A:$A&amp;'[1]产值及收款计划（2026）'!$B:$B,'[1]产值及收款计划（2026）'!M:M)</f>
        <v>主导</v>
      </c>
      <c r="N40" s="256" t="str" cm="1">
        <f t="array" aca="1" ref="N40" ca="1">_xlfn.XLOOKUP($A40&amp;$B40,'[1]产值及收款计划（2026）'!$A:$A&amp;'[1]产值及收款计划（2026）'!$B:$B,'[1]产值及收款计划（2026）'!N:N)</f>
        <v>施林烽团队</v>
      </c>
      <c r="O40" s="256" t="str" cm="1">
        <f t="array" aca="1" ref="O40" ca="1">_xlfn.XLOOKUP($A40&amp;$B40,'[1]产值及收款计划（2026）'!$A:$A&amp;'[1]产值及收款计划（2026）'!$B:$B,'[1]产值及收款计划（2026）'!O:O)</f>
        <v>何晗</v>
      </c>
      <c r="P40" s="255" t="str" cm="1">
        <f t="array" aca="1" ref="P40" ca="1">_xlfn.XLOOKUP($A40&amp;$B40,'[1]产值及收款计划（2026）'!$A:$A&amp;'[1]产值及收款计划（2026）'!$B:$B,'[1]产值及收款计划（2026）'!P:P)</f>
        <v>在建</v>
      </c>
      <c r="Q40" s="256" cm="1">
        <f t="array" aca="1" ref="Q40" ca="1">_xlfn.XLOOKUP($A40&amp;$B40,'[1]产值及收款计划（2026）'!$A:$A&amp;'[1]产值及收款计划（2026）'!$B:$B,'[1]产值及收款计划（2026）'!Q:Q)</f>
        <v>0</v>
      </c>
      <c r="R40" s="256" cm="1">
        <f t="array" aca="1" ref="R40" ca="1">_xlfn.XLOOKUP($A40&amp;$B40,'[1]产值及收款计划（2026）'!$A:$A&amp;'[1]产值及收款计划（2026）'!$B:$B,'[1]产值及收款计划（2026）'!R:R)</f>
        <v>0</v>
      </c>
      <c r="S40" s="256" cm="1">
        <f t="array" aca="1" ref="S40" ca="1">_xlfn.XLOOKUP($A40&amp;$B40,'[1]产值及收款计划（2026）'!$A:$A&amp;'[1]产值及收款计划（2026）'!$B:$B,'[1]产值及收款计划（2026）'!S:S)</f>
        <v>0</v>
      </c>
      <c r="T40" s="256" cm="1">
        <f t="array" aca="1" ref="T40" ca="1">_xlfn.XLOOKUP($A40&amp;$B40,'[1]产值及收款计划（2026）'!$A:$A&amp;'[1]产值及收款计划（2026）'!$B:$B,'[1]产值及收款计划（2026）'!T:T)</f>
        <v>0</v>
      </c>
      <c r="U40" s="256" cm="1">
        <f t="array" aca="1" ref="U40" ca="1">_xlfn.XLOOKUP($A40&amp;$B40,'[1]产值及收款计划（2026）'!$A:$A&amp;'[1]产值及收款计划（2026）'!$B:$B,'[1]产值及收款计划（2026）'!U:U)</f>
        <v>0</v>
      </c>
      <c r="V40" s="256" cm="1">
        <f t="array" aca="1" ref="V40" ca="1">_xlfn.XLOOKUP($A40&amp;$B40,'[1]产值及收款计划（2026）'!$A:$A&amp;'[1]产值及收款计划（2026）'!$B:$B,'[1]产值及收款计划（2026）'!V:V)</f>
        <v>25.55</v>
      </c>
      <c r="W40" s="256" cm="1">
        <f t="array" aca="1" ref="W40" ca="1">_xlfn.XLOOKUP($A40&amp;$B40,'[1]产值及收款计划（2026）'!$A:$A&amp;'[1]产值及收款计划（2026）'!$B:$B,'[1]产值及收款计划（2026）'!W:W)</f>
        <v>0</v>
      </c>
      <c r="X40" s="256" cm="1">
        <f t="array" aca="1" ref="X40" ca="1">_xlfn.XLOOKUP($A40&amp;$B40,'[1]产值及收款计划（2026）'!$A:$A&amp;'[1]产值及收款计划（2026）'!$B:$B,'[1]产值及收款计划（2026）'!X:X)</f>
        <v>0</v>
      </c>
      <c r="Y40" s="256" cm="1">
        <f t="array" aca="1" ref="Y40" ca="1">_xlfn.XLOOKUP($A40&amp;$B40,'[1]产值及收款计划（2026）'!$A:$A&amp;'[1]产值及收款计划（2026）'!$B:$B,'[1]产值及收款计划（2026）'!Y:Y)</f>
        <v>0</v>
      </c>
      <c r="Z40" s="256" cm="1">
        <f t="array" aca="1" ref="Z40" ca="1">_xlfn.XLOOKUP($A40&amp;$B40,'[1]产值及收款计划（2026）'!$A:$A&amp;'[1]产值及收款计划（2026）'!$B:$B,'[1]产值及收款计划（2026）'!Z:Z)</f>
        <v>0</v>
      </c>
      <c r="AA40" s="256" cm="1">
        <f t="array" aca="1" ref="AA40" ca="1">_xlfn.XLOOKUP($A40&amp;$B40,'[1]产值及收款计划（2026）'!$A:$A&amp;'[1]产值及收款计划（2026）'!$B:$B,'[1]产值及收款计划（2026）'!AA:AA)</f>
        <v>0</v>
      </c>
      <c r="AB40" s="256" cm="1">
        <f t="array" aca="1" ref="AB40" ca="1">_xlfn.XLOOKUP($A40&amp;$B40,'[1]产值及收款计划（2026）'!$A:$A&amp;'[1]产值及收款计划（2026）'!$B:$B,'[1]产值及收款计划（2026）'!AB:AB)</f>
        <v>0</v>
      </c>
      <c r="AC40" s="256" cm="1">
        <f t="array" aca="1" ref="AC40" ca="1">_xlfn.XLOOKUP($A40&amp;$B40,'[1]产值及收款计划（2026）'!$A:$A&amp;'[1]产值及收款计划（2026）'!$B:$B,'[1]产值及收款计划（2026）'!AC:AC)</f>
        <v>0</v>
      </c>
      <c r="AD40" s="256" cm="1">
        <f t="array" aca="1" ref="AD40" ca="1">_xlfn.XLOOKUP($A40&amp;$B40,'[1]产值及收款计划（2026）'!$A:$A&amp;'[1]产值及收款计划（2026）'!$B:$B,'[1]产值及收款计划（2026）'!AD:AD)</f>
        <v>0</v>
      </c>
      <c r="AE40" s="256" cm="1">
        <f t="array" aca="1" ref="AE40" ca="1">_xlfn.XLOOKUP($A40&amp;$B40,'[1]产值及收款计划（2026）'!$A:$A&amp;'[1]产值及收款计划（2026）'!$B:$B,'[1]产值及收款计划（2026）'!AE:AE)</f>
        <v>0</v>
      </c>
      <c r="AF40" s="256" cm="1">
        <f t="array" aca="1" ref="AF40" ca="1">_xlfn.XLOOKUP($A40&amp;$B40,'[1]产值及收款计划（2026）'!$A:$A&amp;'[1]产值及收款计划（2026）'!$B:$B,'[1]产值及收款计划（2026）'!AF:AF)</f>
        <v>0</v>
      </c>
      <c r="AG40" s="256" cm="1">
        <f t="array" aca="1" ref="AG40" ca="1">_xlfn.XLOOKUP($A40&amp;$B40,'[1]产值及收款计划（2026）'!$A:$A&amp;'[1]产值及收款计划（2026）'!$B:$B,'[1]产值及收款计划（2026）'!AG:AG)</f>
        <v>0</v>
      </c>
      <c r="AH40" s="256" cm="1">
        <f t="array" aca="1" ref="AH40" ca="1">_xlfn.XLOOKUP($A40&amp;$B40,'[1]产值及收款计划（2026）'!$A:$A&amp;'[1]产值及收款计划（2026）'!$B:$B,'[1]产值及收款计划（2026）'!AH:AH)</f>
        <v>0</v>
      </c>
      <c r="AI40" s="256" cm="1">
        <f t="array" aca="1" ref="AI40" ca="1">_xlfn.XLOOKUP($A40&amp;$B40,'[1]产值及收款计划（2026）'!$A:$A&amp;'[1]产值及收款计划（2026）'!$B:$B,'[1]产值及收款计划（2026）'!AI:AI)</f>
        <v>0</v>
      </c>
      <c r="AJ40" s="256" cm="1">
        <f t="array" aca="1" ref="AJ40" ca="1">_xlfn.XLOOKUP($A40&amp;$B40,'[1]产值及收款计划（2026）'!$A:$A&amp;'[1]产值及收款计划（2026）'!$B:$B,'[1]产值及收款计划（2026）'!AJ:AJ)</f>
        <v>0</v>
      </c>
      <c r="AK40" s="256" cm="1">
        <f t="array" aca="1" ref="AK40" ca="1">_xlfn.XLOOKUP($A40&amp;$B40,'[1]产值及收款计划（2026）'!$A:$A&amp;'[1]产值及收款计划（2026）'!$B:$B,'[1]产值及收款计划（2026）'!AK:AK)</f>
        <v>0</v>
      </c>
      <c r="AL40" s="256" cm="1">
        <f t="array" aca="1" ref="AL40" ca="1">_xlfn.XLOOKUP($A40&amp;$B40,'[1]产值及收款计划（2026）'!$A:$A&amp;'[1]产值及收款计划（2026）'!$B:$B,'[1]产值及收款计划（2026）'!AL:AL)</f>
        <v>0</v>
      </c>
      <c r="AM40" s="263" t="e" cm="1">
        <f t="array" aca="1" ref="AM40" ca="1">_xlfn.LET(_xlpm.勾选月份状态数组,TRANSPOSE('PPT(12-15页）-TOP10'!$A$3:$A$14),_xlpm.选择数据区,IF('PPT(12-15页）-TOP10'!$E$3="收款",$BA40:$BL40,$AA40:$AL40),SUM(_xlfn._xlws.FILTER(_xlpm.选择数据区,_xlpm.勾选月份状态数组,"")))</f>
        <v>#NAME?</v>
      </c>
      <c r="AN40" s="256" t="e" cm="1">
        <f t="array" aca="1" ref="AN40" ca="1">_xlfn.LET(_xlpm.勾选月份状态数组,TRANSPOSE('PPT(12-15页）-TOP10'!$A$3:$A$14),_xlpm.选择数据区,IF('PPT(12-15页）-TOP10'!$E$3="收款",$DA40:$DL40,$CA40:$CL40),SUM(_xlfn._xlws.FILTER(_xlpm.选择数据区,_xlpm.勾选月份状态数组,"")))</f>
        <v>#NAME?</v>
      </c>
      <c r="AO40" s="256">
        <f ca="1">SUM(CA40:CC40)+SUM(AD40:AL40)</f>
        <v>0</v>
      </c>
      <c r="AP40" s="256"/>
      <c r="AQ40" s="256"/>
      <c r="AR40" s="256"/>
      <c r="AS40" s="256" cm="1">
        <f t="array" aca="1" ref="AS40" ca="1">_xlfn.XLOOKUP($A40&amp;$B40,'[1]产值及收款计划（2026）'!$A:$A&amp;'[1]产值及收款计划（2026）'!$B:$B,'[1]产值及收款计划（2026）'!AS:AS)</f>
        <v>0</v>
      </c>
      <c r="AT40" s="256" cm="1">
        <f t="array" aca="1" ref="AT40" ca="1">_xlfn.XLOOKUP($A40&amp;$B40,'[1]产值及收款计划（2026）'!$A:$A&amp;'[1]产值及收款计划（2026）'!$B:$B,'[1]产值及收款计划（2026）'!AT:AT)</f>
        <v>0</v>
      </c>
      <c r="AU40" s="256" cm="1">
        <f t="array" aca="1" ref="AU40" ca="1">_xlfn.XLOOKUP($A40&amp;$B40,'[1]产值及收款计划（2026）'!$A:$A&amp;'[1]产值及收款计划（2026）'!$B:$B,'[1]产值及收款计划（2026）'!AU:AU)</f>
        <v>0</v>
      </c>
      <c r="AV40" s="256" cm="1">
        <f t="array" aca="1" ref="AV40" ca="1">_xlfn.XLOOKUP($A40&amp;$B40,'[1]产值及收款计划（2026）'!$A:$A&amp;'[1]产值及收款计划（2026）'!$B:$B,'[1]产值及收款计划（2026）'!AV:AV)</f>
        <v>0</v>
      </c>
      <c r="AW40" s="256" cm="1">
        <f t="array" aca="1" ref="AW40" ca="1">_xlfn.XLOOKUP($A40&amp;$B40,'[1]产值及收款计划（2026）'!$A:$A&amp;'[1]产值及收款计划（2026）'!$B:$B,'[1]产值及收款计划（2026）'!AW:AW)</f>
        <v>0</v>
      </c>
      <c r="AX40" s="256" cm="1">
        <f t="array" aca="1" ref="AX40" ca="1">_xlfn.XLOOKUP($A40&amp;$B40,'[1]产值及收款计划（2026）'!$A:$A&amp;'[1]产值及收款计划（2026）'!$B:$B,'[1]产值及收款计划（2026）'!AX:AX)</f>
        <v>0</v>
      </c>
      <c r="AY40" s="256" cm="1">
        <f t="array" aca="1" ref="AY40" ca="1">_xlfn.XLOOKUP($A40&amp;$B40,'[1]产值及收款计划（2026）'!$A:$A&amp;'[1]产值及收款计划（2026）'!$B:$B,'[1]产值及收款计划（2026）'!AY:AY)</f>
        <v>25.55</v>
      </c>
      <c r="AZ40" s="256" cm="1">
        <f t="array" aca="1" ref="AZ40" ca="1">_xlfn.XLOOKUP($A40&amp;$B40,'[1]产值及收款计划（2026）'!$A:$A&amp;'[1]产值及收款计划（2026）'!$B:$B,'[1]产值及收款计划（2026）'!AZ:AZ)</f>
        <v>0</v>
      </c>
      <c r="BA40" s="256" cm="1">
        <f t="array" aca="1" ref="BA40" ca="1">_xlfn.XLOOKUP($A40&amp;$B40,'[1]产值及收款计划（2026）'!$A:$A&amp;'[1]产值及收款计划（2026）'!$B:$B,'[1]产值及收款计划（2026）'!BA:BA)</f>
        <v>0</v>
      </c>
      <c r="BB40" s="256" cm="1">
        <f t="array" aca="1" ref="BB40" ca="1">_xlfn.XLOOKUP($A40&amp;$B40,'[1]产值及收款计划（2026）'!$A:$A&amp;'[1]产值及收款计划（2026）'!$B:$B,'[1]产值及收款计划（2026）'!BB:BB)</f>
        <v>0</v>
      </c>
      <c r="BC40" s="256" cm="1">
        <f t="array" aca="1" ref="BC40" ca="1">_xlfn.XLOOKUP($A40&amp;$B40,'[1]产值及收款计划（2026）'!$A:$A&amp;'[1]产值及收款计划（2026）'!$B:$B,'[1]产值及收款计划（2026）'!BC:BC)</f>
        <v>0</v>
      </c>
      <c r="BD40" s="256" cm="1">
        <f t="array" aca="1" ref="BD40" ca="1">_xlfn.XLOOKUP($A40&amp;$B40,'[1]产值及收款计划（2026）'!$A:$A&amp;'[1]产值及收款计划（2026）'!$B:$B,'[1]产值及收款计划（2026）'!BD:BD)</f>
        <v>0</v>
      </c>
      <c r="BE40" s="256" cm="1">
        <f t="array" aca="1" ref="BE40" ca="1">_xlfn.XLOOKUP($A40&amp;$B40,'[1]产值及收款计划（2026）'!$A:$A&amp;'[1]产值及收款计划（2026）'!$B:$B,'[1]产值及收款计划（2026）'!BE:BE)</f>
        <v>0</v>
      </c>
      <c r="BF40" s="256" cm="1">
        <f t="array" aca="1" ref="BF40" ca="1">_xlfn.XLOOKUP($A40&amp;$B40,'[1]产值及收款计划（2026）'!$A:$A&amp;'[1]产值及收款计划（2026）'!$B:$B,'[1]产值及收款计划（2026）'!BF:BF)</f>
        <v>0</v>
      </c>
      <c r="BG40" s="256" cm="1">
        <f t="array" aca="1" ref="BG40" ca="1">_xlfn.XLOOKUP($A40&amp;$B40,'[1]产值及收款计划（2026）'!$A:$A&amp;'[1]产值及收款计划（2026）'!$B:$B,'[1]产值及收款计划（2026）'!BG:BG)</f>
        <v>0</v>
      </c>
      <c r="BH40" s="256" cm="1">
        <f t="array" aca="1" ref="BH40" ca="1">_xlfn.XLOOKUP($A40&amp;$B40,'[1]产值及收款计划（2026）'!$A:$A&amp;'[1]产值及收款计划（2026）'!$B:$B,'[1]产值及收款计划（2026）'!BH:BH)</f>
        <v>0</v>
      </c>
      <c r="BI40" s="256" cm="1">
        <f t="array" aca="1" ref="BI40" ca="1">_xlfn.XLOOKUP($A40&amp;$B40,'[1]产值及收款计划（2026）'!$A:$A&amp;'[1]产值及收款计划（2026）'!$B:$B,'[1]产值及收款计划（2026）'!BI:BI)</f>
        <v>0</v>
      </c>
      <c r="BJ40" s="256" cm="1">
        <f t="array" aca="1" ref="BJ40" ca="1">_xlfn.XLOOKUP($A40&amp;$B40,'[1]产值及收款计划（2026）'!$A:$A&amp;'[1]产值及收款计划（2026）'!$B:$B,'[1]产值及收款计划（2026）'!BJ:BJ)</f>
        <v>0</v>
      </c>
      <c r="BK40" s="256" cm="1">
        <f t="array" aca="1" ref="BK40" ca="1">_xlfn.XLOOKUP($A40&amp;$B40,'[1]产值及收款计划（2026）'!$A:$A&amp;'[1]产值及收款计划（2026）'!$B:$B,'[1]产值及收款计划（2026）'!BK:BK)</f>
        <v>0</v>
      </c>
      <c r="BL40" s="256" cm="1">
        <f t="array" aca="1" ref="BL40" ca="1">_xlfn.XLOOKUP($A40&amp;$B40,'[1]产值及收款计划（2026）'!$A:$A&amp;'[1]产值及收款计划（2026）'!$B:$B,'[1]产值及收款计划（2026）'!BL:BL)</f>
        <v>0</v>
      </c>
      <c r="BM40" s="256"/>
      <c r="BN40" s="256"/>
      <c r="BO40" s="256"/>
      <c r="BP40" s="256"/>
      <c r="BQ40" s="255" cm="1">
        <f t="array" aca="1" ref="BQ40" ca="1">_xlfn.XLOOKUP($A40&amp;$B40,'[1]产值及收款计划（2026）'!$A:$A&amp;'[1]产值及收款计划（2026）'!$B:$B,'[1]产值及收款计划（2026）'!BQ:BQ)</f>
        <v>0</v>
      </c>
      <c r="BR40" s="256" cm="1">
        <f t="array" aca="1" ref="BR40" ca="1">_xlfn.XLOOKUP($A40&amp;$B40,'[1]产值及收款计划（2026）'!$A:$A&amp;'[1]产值及收款计划（2026）'!$B:$B,'[1]产值及收款计划（2026）'!BR:BR)</f>
        <v>0</v>
      </c>
      <c r="CA40" s="256" cm="1">
        <f t="array" aca="1" ref="CA40" ca="1">_xlfn.XLOOKUP($A40&amp;$B40,'[1]产值及收款计划（2026）'!$A:$A&amp;'[1]产值及收款计划（2026）'!$B:$B,'[1]产值及收款计划（2026）'!CA:CA)</f>
        <v>0</v>
      </c>
      <c r="CB40" s="256" cm="1">
        <f t="array" aca="1" ref="CB40" ca="1">_xlfn.XLOOKUP($A40&amp;$B40,'[1]产值及收款计划（2026）'!$A:$A&amp;'[1]产值及收款计划（2026）'!$B:$B,'[1]产值及收款计划（2026）'!CB:CB)</f>
        <v>0</v>
      </c>
      <c r="CC40" s="256" cm="1">
        <f t="array" aca="1" ref="CC40" ca="1">_xlfn.XLOOKUP($A40&amp;$B40,'[1]产值及收款计划（2026）'!$A:$A&amp;'[1]产值及收款计划（2026）'!$B:$B,'[1]产值及收款计划（2026）'!CC:CC)</f>
        <v>0</v>
      </c>
      <c r="CD40" s="256" cm="1">
        <f t="array" aca="1" ref="CD40" ca="1">_xlfn.XLOOKUP($A40&amp;$B40,'[1]产值及收款计划（2026）'!$A:$A&amp;'[1]产值及收款计划（2026）'!$B:$B,'[1]产值及收款计划（2026）'!CD:CD)</f>
        <v>0</v>
      </c>
      <c r="CE40" s="256" cm="1">
        <f t="array" aca="1" ref="CE40" ca="1">_xlfn.XLOOKUP($A40&amp;$B40,'[1]产值及收款计划（2026）'!$A:$A&amp;'[1]产值及收款计划（2026）'!$B:$B,'[1]产值及收款计划（2026）'!CE:CE)</f>
        <v>0</v>
      </c>
      <c r="CF40" s="256" cm="1">
        <f t="array" aca="1" ref="CF40" ca="1">_xlfn.XLOOKUP($A40&amp;$B40,'[1]产值及收款计划（2026）'!$A:$A&amp;'[1]产值及收款计划（2026）'!$B:$B,'[1]产值及收款计划（2026）'!CF:CF)</f>
        <v>0</v>
      </c>
      <c r="CG40" s="256" cm="1">
        <f t="array" aca="1" ref="CG40" ca="1">_xlfn.XLOOKUP($A40&amp;$B40,'[1]产值及收款计划（2026）'!$A:$A&amp;'[1]产值及收款计划（2026）'!$B:$B,'[1]产值及收款计划（2026）'!CG:CG)</f>
        <v>0</v>
      </c>
      <c r="CH40" s="256" cm="1">
        <f t="array" aca="1" ref="CH40" ca="1">_xlfn.XLOOKUP($A40&amp;$B40,'[1]产值及收款计划（2026）'!$A:$A&amp;'[1]产值及收款计划（2026）'!$B:$B,'[1]产值及收款计划（2026）'!CH:CH)</f>
        <v>0</v>
      </c>
      <c r="CI40" s="256" cm="1">
        <f t="array" aca="1" ref="CI40" ca="1">_xlfn.XLOOKUP($A40&amp;$B40,'[1]产值及收款计划（2026）'!$A:$A&amp;'[1]产值及收款计划（2026）'!$B:$B,'[1]产值及收款计划（2026）'!CI:CI)</f>
        <v>0</v>
      </c>
      <c r="CJ40" s="256" cm="1">
        <f t="array" aca="1" ref="CJ40" ca="1">_xlfn.XLOOKUP($A40&amp;$B40,'[1]产值及收款计划（2026）'!$A:$A&amp;'[1]产值及收款计划（2026）'!$B:$B,'[1]产值及收款计划（2026）'!CJ:CJ)</f>
        <v>0</v>
      </c>
      <c r="CK40" s="256" cm="1">
        <f t="array" aca="1" ref="CK40" ca="1">_xlfn.XLOOKUP($A40&amp;$B40,'[1]产值及收款计划（2026）'!$A:$A&amp;'[1]产值及收款计划（2026）'!$B:$B,'[1]产值及收款计划（2026）'!CK:CK)</f>
        <v>0</v>
      </c>
      <c r="CL40" s="256" cm="1">
        <f t="array" aca="1" ref="CL40" ca="1">_xlfn.XLOOKUP($A40&amp;$B40,'[1]产值及收款计划（2026）'!$A:$A&amp;'[1]产值及收款计划（2026）'!$B:$B,'[1]产值及收款计划（2026）'!CL:CL)</f>
        <v>0</v>
      </c>
      <c r="DA40" s="256" cm="1">
        <f t="array" aca="1" ref="DA40" ca="1">_xlfn.XLOOKUP($A40&amp;$B40,'[1]产值及收款计划（2026）'!$A:$A&amp;'[1]产值及收款计划（2026）'!$B:$B,'[1]产值及收款计划（2026）'!DA:DA)</f>
        <v>0</v>
      </c>
      <c r="DB40" s="256" cm="1">
        <f t="array" aca="1" ref="DB40" ca="1">_xlfn.XLOOKUP($A40&amp;$B40,'[1]产值及收款计划（2026）'!$A:$A&amp;'[1]产值及收款计划（2026）'!$B:$B,'[1]产值及收款计划（2026）'!DB:DB)</f>
        <v>0</v>
      </c>
      <c r="DC40" s="256" cm="1">
        <f t="array" aca="1" ref="DC40" ca="1">_xlfn.XLOOKUP($A40&amp;$B40,'[1]产值及收款计划（2026）'!$A:$A&amp;'[1]产值及收款计划（2026）'!$B:$B,'[1]产值及收款计划（2026）'!DC:DC)</f>
        <v>0</v>
      </c>
      <c r="DD40" s="256" cm="1">
        <f t="array" aca="1" ref="DD40" ca="1">_xlfn.XLOOKUP($A40&amp;$B40,'[1]产值及收款计划（2026）'!$A:$A&amp;'[1]产值及收款计划（2026）'!$B:$B,'[1]产值及收款计划（2026）'!DD:DD)</f>
        <v>0</v>
      </c>
      <c r="DE40" s="256" cm="1">
        <f t="array" aca="1" ref="DE40" ca="1">_xlfn.XLOOKUP($A40&amp;$B40,'[1]产值及收款计划（2026）'!$A:$A&amp;'[1]产值及收款计划（2026）'!$B:$B,'[1]产值及收款计划（2026）'!DE:DE)</f>
        <v>0</v>
      </c>
      <c r="DF40" s="256" cm="1">
        <f t="array" aca="1" ref="DF40" ca="1">_xlfn.XLOOKUP($A40&amp;$B40,'[1]产值及收款计划（2026）'!$A:$A&amp;'[1]产值及收款计划（2026）'!$B:$B,'[1]产值及收款计划（2026）'!DF:DF)</f>
        <v>0</v>
      </c>
      <c r="DG40" s="256" cm="1">
        <f t="array" aca="1" ref="DG40" ca="1">_xlfn.XLOOKUP($A40&amp;$B40,'[1]产值及收款计划（2026）'!$A:$A&amp;'[1]产值及收款计划（2026）'!$B:$B,'[1]产值及收款计划（2026）'!DG:DG)</f>
        <v>0</v>
      </c>
      <c r="DH40" s="256" cm="1">
        <f t="array" aca="1" ref="DH40" ca="1">_xlfn.XLOOKUP($A40&amp;$B40,'[1]产值及收款计划（2026）'!$A:$A&amp;'[1]产值及收款计划（2026）'!$B:$B,'[1]产值及收款计划（2026）'!DH:DH)</f>
        <v>0</v>
      </c>
      <c r="DI40" s="256" cm="1">
        <f t="array" aca="1" ref="DI40" ca="1">_xlfn.XLOOKUP($A40&amp;$B40,'[1]产值及收款计划（2026）'!$A:$A&amp;'[1]产值及收款计划（2026）'!$B:$B,'[1]产值及收款计划（2026）'!DI:DI)</f>
        <v>0</v>
      </c>
      <c r="DJ40" s="256" cm="1">
        <f t="array" aca="1" ref="DJ40" ca="1">_xlfn.XLOOKUP($A40&amp;$B40,'[1]产值及收款计划（2026）'!$A:$A&amp;'[1]产值及收款计划（2026）'!$B:$B,'[1]产值及收款计划（2026）'!DJ:DJ)</f>
        <v>0</v>
      </c>
      <c r="DK40" s="256" cm="1">
        <f t="array" aca="1" ref="DK40" ca="1">_xlfn.XLOOKUP($A40&amp;$B40,'[1]产值及收款计划（2026）'!$A:$A&amp;'[1]产值及收款计划（2026）'!$B:$B,'[1]产值及收款计划（2026）'!DK:DK)</f>
        <v>0</v>
      </c>
      <c r="DL40" s="256" cm="1">
        <f t="array" aca="1" ref="DL40" ca="1">_xlfn.XLOOKUP($A40&amp;$B40,'[1]产值及收款计划（2026）'!$A:$A&amp;'[1]产值及收款计划（2026）'!$B:$B,'[1]产值及收款计划（2026）'!DL:DL)</f>
        <v>0</v>
      </c>
      <c r="DM40" s="264"/>
      <c r="DN40" s="250"/>
    </row>
    <row r="41" spans="1:118" ht="20.25" x14ac:dyDescent="0.15">
      <c r="A41" s="254">
        <f t="shared" ca="1" si="9"/>
        <v>37</v>
      </c>
      <c r="B41" s="254" t="s">
        <v>25</v>
      </c>
      <c r="C41" s="255" t="str" cm="1">
        <f t="array" aca="1" ref="C41" ca="1">_xlfn.XLOOKUP($A41&amp;$B41,'[1]产值及收款计划（2026）'!$A:$A&amp;'[1]产值及收款计划（2026）'!$B:$B,'[1]产值及收款计划（2026）'!C:C)</f>
        <v>SJHT2019121200106</v>
      </c>
      <c r="D41" s="255" t="str" cm="1">
        <f t="array" aca="1" ref="D41" ca="1">_xlfn.XLOOKUP($A41&amp;$B41,'[1]产值及收款计划（2026）'!$A:$A&amp;'[1]产值及收款计划（2026）'!$B:$B,'[1]产值及收款计划（2026）'!D:D)</f>
        <v>地下院平移-洛阳地铁1号线工程建筑信息化模型（BIM）技术应用01标段</v>
      </c>
      <c r="E41" s="256" cm="1">
        <f t="array" aca="1" ref="E41" ca="1">_xlfn.XLOOKUP($A41&amp;$B41,'[1]产值及收款计划（2026）'!$A:$A&amp;'[1]产值及收款计划（2026）'!$B:$B,'[1]产值及收款计划（2026）'!E:E)</f>
        <v>196.45</v>
      </c>
      <c r="F41" s="256" cm="1">
        <f t="array" aca="1" ref="F41" ca="1">_xlfn.XLOOKUP($A41&amp;$B41,'[1]产值及收款计划（2026）'!$A:$A&amp;'[1]产值及收款计划（2026）'!$B:$B,'[1]产值及收款计划（2026）'!F:F)</f>
        <v>196.45</v>
      </c>
      <c r="G41" s="256" cm="1">
        <f t="array" aca="1" ref="G41" ca="1">_xlfn.XLOOKUP($A41&amp;$B41,'[1]产值及收款计划（2026）'!$A:$A&amp;'[1]产值及收款计划（2026）'!$B:$B,'[1]产值及收款计划（2026）'!G:G)</f>
        <v>196.45</v>
      </c>
      <c r="H41" s="256" cm="1">
        <f t="array" aca="1" ref="H41" ca="1">_xlfn.XLOOKUP($A41&amp;$B41,'[1]产值及收款计划（2026）'!$A:$A&amp;'[1]产值及收款计划（2026）'!$B:$B,'[1]产值及收款计划（2026）'!H:H)</f>
        <v>192.45</v>
      </c>
      <c r="I41" s="257" cm="1">
        <f t="array" aca="1" ref="I41" ca="1">_xlfn.XLOOKUP($A41&amp;$B41,'[1]产值及收款计划（2026）'!$A:$A&amp;'[1]产值及收款计划（2026）'!$B:$B,'[1]产值及收款计划（2026）'!I:I)</f>
        <v>0.97963858488164901</v>
      </c>
      <c r="J41" s="258" cm="1">
        <f t="array" aca="1" ref="J41" ca="1">_xlfn.XLOOKUP($A41&amp;$B41,'[1]产值及收款计划（2026）'!$A:$A&amp;'[1]产值及收款计划（2026）'!$B:$B,'[1]产值及收款计划（2026）'!J:J)</f>
        <v>0.06</v>
      </c>
      <c r="K41" s="256" cm="1">
        <f t="array" aca="1" ref="K41" ca="1">_xlfn.XLOOKUP($A41&amp;$B41,'[1]产值及收款计划（2026）'!$A:$A&amp;'[1]产值及收款计划（2026）'!$B:$B,'[1]产值及收款计划（2026）'!K:K)</f>
        <v>0</v>
      </c>
      <c r="L41" s="256" cm="1">
        <f t="array" aca="1" ref="L41" ca="1">_xlfn.XLOOKUP($A41&amp;$B41,'[1]产值及收款计划（2026）'!$A:$A&amp;'[1]产值及收款计划（2026）'!$B:$B,'[1]产值及收款计划（2026）'!L:L)</f>
        <v>0</v>
      </c>
      <c r="M41" s="256" t="str" cm="1">
        <f t="array" aca="1" ref="M41" ca="1">_xlfn.XLOOKUP($A41&amp;$B41,'[1]产值及收款计划（2026）'!$A:$A&amp;'[1]产值及收款计划（2026）'!$B:$B,'[1]产值及收款计划（2026）'!M:M)</f>
        <v>主导</v>
      </c>
      <c r="N41" s="256" t="str" cm="1">
        <f t="array" aca="1" ref="N41" ca="1">_xlfn.XLOOKUP($A41&amp;$B41,'[1]产值及收款计划（2026）'!$A:$A&amp;'[1]产值及收款计划（2026）'!$B:$B,'[1]产值及收款计划（2026）'!N:N)</f>
        <v>徐勇团队</v>
      </c>
      <c r="O41" s="256" t="str" cm="1">
        <f t="array" aca="1" ref="O41" ca="1">_xlfn.XLOOKUP($A41&amp;$B41,'[1]产值及收款计划（2026）'!$A:$A&amp;'[1]产值及收款计划（2026）'!$B:$B,'[1]产值及收款计划（2026）'!O:O)</f>
        <v>徐勇</v>
      </c>
      <c r="P41" s="255" t="str" cm="1">
        <f t="array" aca="1" ref="P41" ca="1">_xlfn.XLOOKUP($A41&amp;$B41,'[1]产值及收款计划（2026）'!$A:$A&amp;'[1]产值及收款计划（2026）'!$B:$B,'[1]产值及收款计划（2026）'!P:P)</f>
        <v>25已完结</v>
      </c>
      <c r="Q41" s="256" cm="1">
        <f t="array" aca="1" ref="Q41" ca="1">_xlfn.XLOOKUP($A41&amp;$B41,'[1]产值及收款计划（2026）'!$A:$A&amp;'[1]产值及收款计划（2026）'!$B:$B,'[1]产值及收款计划（2026）'!Q:Q)</f>
        <v>0</v>
      </c>
      <c r="R41" s="256" cm="1">
        <f t="array" aca="1" ref="R41" ca="1">_xlfn.XLOOKUP($A41&amp;$B41,'[1]产值及收款计划（2026）'!$A:$A&amp;'[1]产值及收款计划（2026）'!$B:$B,'[1]产值及收款计划（2026）'!R:R)</f>
        <v>0</v>
      </c>
      <c r="S41" s="256" cm="1">
        <f t="array" aca="1" ref="S41" ca="1">_xlfn.XLOOKUP($A41&amp;$B41,'[1]产值及收款计划（2026）'!$A:$A&amp;'[1]产值及收款计划（2026）'!$B:$B,'[1]产值及收款计划（2026）'!S:S)</f>
        <v>0</v>
      </c>
      <c r="T41" s="256" cm="1">
        <f t="array" aca="1" ref="T41" ca="1">_xlfn.XLOOKUP($A41&amp;$B41,'[1]产值及收款计划（2026）'!$A:$A&amp;'[1]产值及收款计划（2026）'!$B:$B,'[1]产值及收款计划（2026）'!T:T)</f>
        <v>196.45</v>
      </c>
      <c r="U41" s="256" cm="1">
        <f t="array" aca="1" ref="U41" ca="1">_xlfn.XLOOKUP($A41&amp;$B41,'[1]产值及收款计划（2026）'!$A:$A&amp;'[1]产值及收款计划（2026）'!$B:$B,'[1]产值及收款计划（2026）'!U:U)</f>
        <v>0</v>
      </c>
      <c r="V41" s="256" cm="1">
        <f t="array" aca="1" ref="V41" ca="1">_xlfn.XLOOKUP($A41&amp;$B41,'[1]产值及收款计划（2026）'!$A:$A&amp;'[1]产值及收款计划（2026）'!$B:$B,'[1]产值及收款计划（2026）'!V:V)</f>
        <v>0</v>
      </c>
      <c r="W41" s="256" cm="1">
        <f t="array" aca="1" ref="W41" ca="1">_xlfn.XLOOKUP($A41&amp;$B41,'[1]产值及收款计划（2026）'!$A:$A&amp;'[1]产值及收款计划（2026）'!$B:$B,'[1]产值及收款计划（2026）'!W:W)</f>
        <v>0</v>
      </c>
      <c r="X41" s="256" cm="1">
        <f t="array" aca="1" ref="X41" ca="1">_xlfn.XLOOKUP($A41&amp;$B41,'[1]产值及收款计划（2026）'!$A:$A&amp;'[1]产值及收款计划（2026）'!$B:$B,'[1]产值及收款计划（2026）'!X:X)</f>
        <v>0</v>
      </c>
      <c r="Y41" s="256" cm="1">
        <f t="array" aca="1" ref="Y41" ca="1">_xlfn.XLOOKUP($A41&amp;$B41,'[1]产值及收款计划（2026）'!$A:$A&amp;'[1]产值及收款计划（2026）'!$B:$B,'[1]产值及收款计划（2026）'!Y:Y)</f>
        <v>0</v>
      </c>
      <c r="Z41" s="256" cm="1">
        <f t="array" aca="1" ref="Z41" ca="1">_xlfn.XLOOKUP($A41&amp;$B41,'[1]产值及收款计划（2026）'!$A:$A&amp;'[1]产值及收款计划（2026）'!$B:$B,'[1]产值及收款计划（2026）'!Z:Z)</f>
        <v>0</v>
      </c>
      <c r="AA41" s="256" cm="1">
        <f t="array" aca="1" ref="AA41" ca="1">_xlfn.XLOOKUP($A41&amp;$B41,'[1]产值及收款计划（2026）'!$A:$A&amp;'[1]产值及收款计划（2026）'!$B:$B,'[1]产值及收款计划（2026）'!AA:AA)</f>
        <v>0</v>
      </c>
      <c r="AB41" s="256" cm="1">
        <f t="array" aca="1" ref="AB41" ca="1">_xlfn.XLOOKUP($A41&amp;$B41,'[1]产值及收款计划（2026）'!$A:$A&amp;'[1]产值及收款计划（2026）'!$B:$B,'[1]产值及收款计划（2026）'!AB:AB)</f>
        <v>0</v>
      </c>
      <c r="AC41" s="256" cm="1">
        <f t="array" aca="1" ref="AC41" ca="1">_xlfn.XLOOKUP($A41&amp;$B41,'[1]产值及收款计划（2026）'!$A:$A&amp;'[1]产值及收款计划（2026）'!$B:$B,'[1]产值及收款计划（2026）'!AC:AC)</f>
        <v>0</v>
      </c>
      <c r="AD41" s="256" cm="1">
        <f t="array" aca="1" ref="AD41" ca="1">_xlfn.XLOOKUP($A41&amp;$B41,'[1]产值及收款计划（2026）'!$A:$A&amp;'[1]产值及收款计划（2026）'!$B:$B,'[1]产值及收款计划（2026）'!AD:AD)</f>
        <v>0</v>
      </c>
      <c r="AE41" s="256" cm="1">
        <f t="array" aca="1" ref="AE41" ca="1">_xlfn.XLOOKUP($A41&amp;$B41,'[1]产值及收款计划（2026）'!$A:$A&amp;'[1]产值及收款计划（2026）'!$B:$B,'[1]产值及收款计划（2026）'!AE:AE)</f>
        <v>0</v>
      </c>
      <c r="AF41" s="256" cm="1">
        <f t="array" aca="1" ref="AF41" ca="1">_xlfn.XLOOKUP($A41&amp;$B41,'[1]产值及收款计划（2026）'!$A:$A&amp;'[1]产值及收款计划（2026）'!$B:$B,'[1]产值及收款计划（2026）'!AF:AF)</f>
        <v>0</v>
      </c>
      <c r="AG41" s="256" cm="1">
        <f t="array" aca="1" ref="AG41" ca="1">_xlfn.XLOOKUP($A41&amp;$B41,'[1]产值及收款计划（2026）'!$A:$A&amp;'[1]产值及收款计划（2026）'!$B:$B,'[1]产值及收款计划（2026）'!AG:AG)</f>
        <v>0</v>
      </c>
      <c r="AH41" s="256" cm="1">
        <f t="array" aca="1" ref="AH41" ca="1">_xlfn.XLOOKUP($A41&amp;$B41,'[1]产值及收款计划（2026）'!$A:$A&amp;'[1]产值及收款计划（2026）'!$B:$B,'[1]产值及收款计划（2026）'!AH:AH)</f>
        <v>0</v>
      </c>
      <c r="AI41" s="256" cm="1">
        <f t="array" aca="1" ref="AI41" ca="1">_xlfn.XLOOKUP($A41&amp;$B41,'[1]产值及收款计划（2026）'!$A:$A&amp;'[1]产值及收款计划（2026）'!$B:$B,'[1]产值及收款计划（2026）'!AI:AI)</f>
        <v>0</v>
      </c>
      <c r="AJ41" s="256" cm="1">
        <f t="array" aca="1" ref="AJ41" ca="1">_xlfn.XLOOKUP($A41&amp;$B41,'[1]产值及收款计划（2026）'!$A:$A&amp;'[1]产值及收款计划（2026）'!$B:$B,'[1]产值及收款计划（2026）'!AJ:AJ)</f>
        <v>0</v>
      </c>
      <c r="AK41" s="256" cm="1">
        <f t="array" aca="1" ref="AK41" ca="1">_xlfn.XLOOKUP($A41&amp;$B41,'[1]产值及收款计划（2026）'!$A:$A&amp;'[1]产值及收款计划（2026）'!$B:$B,'[1]产值及收款计划（2026）'!AK:AK)</f>
        <v>0</v>
      </c>
      <c r="AL41" s="256" cm="1">
        <f t="array" aca="1" ref="AL41" ca="1">_xlfn.XLOOKUP($A41&amp;$B41,'[1]产值及收款计划（2026）'!$A:$A&amp;'[1]产值及收款计划（2026）'!$B:$B,'[1]产值及收款计划（2026）'!AL:AL)</f>
        <v>0</v>
      </c>
      <c r="AM41" s="263" t="e" cm="1">
        <f t="array" aca="1" ref="AM41" ca="1">_xlfn.LET(_xlpm.勾选月份状态数组,TRANSPOSE('PPT(12-15页）-TOP10'!$A$3:$A$14),_xlpm.选择数据区,IF('PPT(12-15页）-TOP10'!$E$3="收款",$BA41:$BL41,$AA41:$AL41),SUM(_xlfn._xlws.FILTER(_xlpm.选择数据区,_xlpm.勾选月份状态数组,"")))</f>
        <v>#NAME?</v>
      </c>
      <c r="AN41" s="256" t="e" cm="1">
        <f t="array" aca="1" ref="AN41" ca="1">_xlfn.LET(_xlpm.勾选月份状态数组,TRANSPOSE('PPT(12-15页）-TOP10'!$A$3:$A$14),_xlpm.选择数据区,IF('PPT(12-15页）-TOP10'!$E$3="收款",$DA41:$DL41,$CA41:$CL41),SUM(_xlfn._xlws.FILTER(_xlpm.选择数据区,_xlpm.勾选月份状态数组,"")))</f>
        <v>#NAME?</v>
      </c>
      <c r="AO41" s="256">
        <f ca="1">SUM(CA41:CC41)+SUM(AD41:AL41)</f>
        <v>0</v>
      </c>
      <c r="AP41" s="256"/>
      <c r="AQ41" s="256"/>
      <c r="AR41" s="256"/>
      <c r="AS41" s="256" cm="1">
        <f t="array" aca="1" ref="AS41" ca="1">_xlfn.XLOOKUP($A41&amp;$B41,'[1]产值及收款计划（2026）'!$A:$A&amp;'[1]产值及收款计划（2026）'!$B:$B,'[1]产值及收款计划（2026）'!AS:AS)</f>
        <v>0</v>
      </c>
      <c r="AT41" s="256" cm="1">
        <f t="array" aca="1" ref="AT41" ca="1">_xlfn.XLOOKUP($A41&amp;$B41,'[1]产值及收款计划（2026）'!$A:$A&amp;'[1]产值及收款计划（2026）'!$B:$B,'[1]产值及收款计划（2026）'!AT:AT)</f>
        <v>0</v>
      </c>
      <c r="AU41" s="256" cm="1">
        <f t="array" aca="1" ref="AU41" ca="1">_xlfn.XLOOKUP($A41&amp;$B41,'[1]产值及收款计划（2026）'!$A:$A&amp;'[1]产值及收款计划（2026）'!$B:$B,'[1]产值及收款计划（2026）'!AU:AU)</f>
        <v>0</v>
      </c>
      <c r="AV41" s="256" cm="1">
        <f t="array" aca="1" ref="AV41" ca="1">_xlfn.XLOOKUP($A41&amp;$B41,'[1]产值及收款计划（2026）'!$A:$A&amp;'[1]产值及收款计划（2026）'!$B:$B,'[1]产值及收款计划（2026）'!AV:AV)</f>
        <v>0</v>
      </c>
      <c r="AW41" s="256" cm="1">
        <f t="array" aca="1" ref="AW41" ca="1">_xlfn.XLOOKUP($A41&amp;$B41,'[1]产值及收款计划（2026）'!$A:$A&amp;'[1]产值及收款计划（2026）'!$B:$B,'[1]产值及收款计划（2026）'!AW:AW)</f>
        <v>169.36359999999999</v>
      </c>
      <c r="AX41" s="256" cm="1">
        <f t="array" aca="1" ref="AX41" ca="1">_xlfn.XLOOKUP($A41&amp;$B41,'[1]产值及收款计划（2026）'!$A:$A&amp;'[1]产值及收款计划（2026）'!$B:$B,'[1]产值及收款计划（2026）'!AX:AX)</f>
        <v>0</v>
      </c>
      <c r="AY41" s="256" cm="1">
        <f t="array" aca="1" ref="AY41" ca="1">_xlfn.XLOOKUP($A41&amp;$B41,'[1]产值及收款计划（2026）'!$A:$A&amp;'[1]产值及收款计划（2026）'!$B:$B,'[1]产值及收款计划（2026）'!AY:AY)</f>
        <v>27.086400000000001</v>
      </c>
      <c r="AZ41" s="256" cm="1">
        <f t="array" aca="1" ref="AZ41" ca="1">_xlfn.XLOOKUP($A41&amp;$B41,'[1]产值及收款计划（2026）'!$A:$A&amp;'[1]产值及收款计划（2026）'!$B:$B,'[1]产值及收款计划（2026）'!AZ:AZ)</f>
        <v>27.086400000000001</v>
      </c>
      <c r="BA41" s="256" cm="1">
        <f t="array" aca="1" ref="BA41" ca="1">_xlfn.XLOOKUP($A41&amp;$B41,'[1]产值及收款计划（2026）'!$A:$A&amp;'[1]产值及收款计划（2026）'!$B:$B,'[1]产值及收款计划（2026）'!BA:BA)</f>
        <v>0</v>
      </c>
      <c r="BB41" s="256" cm="1">
        <f t="array" aca="1" ref="BB41" ca="1">_xlfn.XLOOKUP($A41&amp;$B41,'[1]产值及收款计划（2026）'!$A:$A&amp;'[1]产值及收款计划（2026）'!$B:$B,'[1]产值及收款计划（2026）'!BB:BB)</f>
        <v>0</v>
      </c>
      <c r="BC41" s="256" cm="1">
        <f t="array" aca="1" ref="BC41" ca="1">_xlfn.XLOOKUP($A41&amp;$B41,'[1]产值及收款计划（2026）'!$A:$A&amp;'[1]产值及收款计划（2026）'!$B:$B,'[1]产值及收款计划（2026）'!BC:BC)</f>
        <v>0</v>
      </c>
      <c r="BD41" s="256" cm="1">
        <f t="array" aca="1" ref="BD41" ca="1">_xlfn.XLOOKUP($A41&amp;$B41,'[1]产值及收款计划（2026）'!$A:$A&amp;'[1]产值及收款计划（2026）'!$B:$B,'[1]产值及收款计划（2026）'!BD:BD)</f>
        <v>0</v>
      </c>
      <c r="BE41" s="256" cm="1">
        <f t="array" aca="1" ref="BE41" ca="1">_xlfn.XLOOKUP($A41&amp;$B41,'[1]产值及收款计划（2026）'!$A:$A&amp;'[1]产值及收款计划（2026）'!$B:$B,'[1]产值及收款计划（2026）'!BE:BE)</f>
        <v>0</v>
      </c>
      <c r="BF41" s="256" cm="1">
        <f t="array" aca="1" ref="BF41" ca="1">_xlfn.XLOOKUP($A41&amp;$B41,'[1]产值及收款计划（2026）'!$A:$A&amp;'[1]产值及收款计划（2026）'!$B:$B,'[1]产值及收款计划（2026）'!BF:BF)</f>
        <v>0</v>
      </c>
      <c r="BG41" s="256" cm="1">
        <f t="array" aca="1" ref="BG41" ca="1">_xlfn.XLOOKUP($A41&amp;$B41,'[1]产值及收款计划（2026）'!$A:$A&amp;'[1]产值及收款计划（2026）'!$B:$B,'[1]产值及收款计划（2026）'!BG:BG)</f>
        <v>0</v>
      </c>
      <c r="BH41" s="256" cm="1">
        <f t="array" aca="1" ref="BH41" ca="1">_xlfn.XLOOKUP($A41&amp;$B41,'[1]产值及收款计划（2026）'!$A:$A&amp;'[1]产值及收款计划（2026）'!$B:$B,'[1]产值及收款计划（2026）'!BH:BH)</f>
        <v>0</v>
      </c>
      <c r="BI41" s="256" cm="1">
        <f t="array" aca="1" ref="BI41" ca="1">_xlfn.XLOOKUP($A41&amp;$B41,'[1]产值及收款计划（2026）'!$A:$A&amp;'[1]产值及收款计划（2026）'!$B:$B,'[1]产值及收款计划（2026）'!BI:BI)</f>
        <v>0</v>
      </c>
      <c r="BJ41" s="256" cm="1">
        <f t="array" aca="1" ref="BJ41" ca="1">_xlfn.XLOOKUP($A41&amp;$B41,'[1]产值及收款计划（2026）'!$A:$A&amp;'[1]产值及收款计划（2026）'!$B:$B,'[1]产值及收款计划（2026）'!BJ:BJ)</f>
        <v>0</v>
      </c>
      <c r="BK41" s="256" cm="1">
        <f t="array" aca="1" ref="BK41" ca="1">_xlfn.XLOOKUP($A41&amp;$B41,'[1]产值及收款计划（2026）'!$A:$A&amp;'[1]产值及收款计划（2026）'!$B:$B,'[1]产值及收款计划（2026）'!BK:BK)</f>
        <v>27.086400000000001</v>
      </c>
      <c r="BL41" s="256" cm="1">
        <f t="array" aca="1" ref="BL41" ca="1">_xlfn.XLOOKUP($A41&amp;$B41,'[1]产值及收款计划（2026）'!$A:$A&amp;'[1]产值及收款计划（2026）'!$B:$B,'[1]产值及收款计划（2026）'!BL:BL)</f>
        <v>0</v>
      </c>
      <c r="BM41" s="256"/>
      <c r="BN41" s="256"/>
      <c r="BO41" s="256"/>
      <c r="BP41" s="256"/>
      <c r="BQ41" s="255" cm="1">
        <f t="array" aca="1" ref="BQ41" ca="1">_xlfn.XLOOKUP($A41&amp;$B41,'[1]产值及收款计划（2026）'!$A:$A&amp;'[1]产值及收款计划（2026）'!$B:$B,'[1]产值及收款计划（2026）'!BQ:BQ)</f>
        <v>0</v>
      </c>
      <c r="BR41" s="256" cm="1">
        <f t="array" aca="1" ref="BR41" ca="1">_xlfn.XLOOKUP($A41&amp;$B41,'[1]产值及收款计划（2026）'!$A:$A&amp;'[1]产值及收款计划（2026）'!$B:$B,'[1]产值及收款计划（2026）'!BR:BR)</f>
        <v>0</v>
      </c>
      <c r="CA41" s="256" cm="1">
        <f t="array" aca="1" ref="CA41" ca="1">_xlfn.XLOOKUP($A41&amp;$B41,'[1]产值及收款计划（2026）'!$A:$A&amp;'[1]产值及收款计划（2026）'!$B:$B,'[1]产值及收款计划（2026）'!CA:CA)</f>
        <v>0</v>
      </c>
      <c r="CB41" s="256" cm="1">
        <f t="array" aca="1" ref="CB41" ca="1">_xlfn.XLOOKUP($A41&amp;$B41,'[1]产值及收款计划（2026）'!$A:$A&amp;'[1]产值及收款计划（2026）'!$B:$B,'[1]产值及收款计划（2026）'!CB:CB)</f>
        <v>0</v>
      </c>
      <c r="CC41" s="256" cm="1">
        <f t="array" aca="1" ref="CC41" ca="1">_xlfn.XLOOKUP($A41&amp;$B41,'[1]产值及收款计划（2026）'!$A:$A&amp;'[1]产值及收款计划（2026）'!$B:$B,'[1]产值及收款计划（2026）'!CC:CC)</f>
        <v>0</v>
      </c>
      <c r="CD41" s="256" cm="1">
        <f t="array" aca="1" ref="CD41" ca="1">_xlfn.XLOOKUP($A41&amp;$B41,'[1]产值及收款计划（2026）'!$A:$A&amp;'[1]产值及收款计划（2026）'!$B:$B,'[1]产值及收款计划（2026）'!CD:CD)</f>
        <v>0</v>
      </c>
      <c r="CE41" s="256" cm="1">
        <f t="array" aca="1" ref="CE41" ca="1">_xlfn.XLOOKUP($A41&amp;$B41,'[1]产值及收款计划（2026）'!$A:$A&amp;'[1]产值及收款计划（2026）'!$B:$B,'[1]产值及收款计划（2026）'!CE:CE)</f>
        <v>0</v>
      </c>
      <c r="CF41" s="256" cm="1">
        <f t="array" aca="1" ref="CF41" ca="1">_xlfn.XLOOKUP($A41&amp;$B41,'[1]产值及收款计划（2026）'!$A:$A&amp;'[1]产值及收款计划（2026）'!$B:$B,'[1]产值及收款计划（2026）'!CF:CF)</f>
        <v>0</v>
      </c>
      <c r="CG41" s="256" cm="1">
        <f t="array" aca="1" ref="CG41" ca="1">_xlfn.XLOOKUP($A41&amp;$B41,'[1]产值及收款计划（2026）'!$A:$A&amp;'[1]产值及收款计划（2026）'!$B:$B,'[1]产值及收款计划（2026）'!CG:CG)</f>
        <v>0</v>
      </c>
      <c r="CH41" s="256" cm="1">
        <f t="array" aca="1" ref="CH41" ca="1">_xlfn.XLOOKUP($A41&amp;$B41,'[1]产值及收款计划（2026）'!$A:$A&amp;'[1]产值及收款计划（2026）'!$B:$B,'[1]产值及收款计划（2026）'!CH:CH)</f>
        <v>0</v>
      </c>
      <c r="CI41" s="256" cm="1">
        <f t="array" aca="1" ref="CI41" ca="1">_xlfn.XLOOKUP($A41&amp;$B41,'[1]产值及收款计划（2026）'!$A:$A&amp;'[1]产值及收款计划（2026）'!$B:$B,'[1]产值及收款计划（2026）'!CI:CI)</f>
        <v>0</v>
      </c>
      <c r="CJ41" s="256" cm="1">
        <f t="array" aca="1" ref="CJ41" ca="1">_xlfn.XLOOKUP($A41&amp;$B41,'[1]产值及收款计划（2026）'!$A:$A&amp;'[1]产值及收款计划（2026）'!$B:$B,'[1]产值及收款计划（2026）'!CJ:CJ)</f>
        <v>0</v>
      </c>
      <c r="CK41" s="256" cm="1">
        <f t="array" aca="1" ref="CK41" ca="1">_xlfn.XLOOKUP($A41&amp;$B41,'[1]产值及收款计划（2026）'!$A:$A&amp;'[1]产值及收款计划（2026）'!$B:$B,'[1]产值及收款计划（2026）'!CK:CK)</f>
        <v>0</v>
      </c>
      <c r="CL41" s="256" cm="1">
        <f t="array" aca="1" ref="CL41" ca="1">_xlfn.XLOOKUP($A41&amp;$B41,'[1]产值及收款计划（2026）'!$A:$A&amp;'[1]产值及收款计划（2026）'!$B:$B,'[1]产值及收款计划（2026）'!CL:CL)</f>
        <v>0</v>
      </c>
      <c r="DA41" s="256" cm="1">
        <f t="array" aca="1" ref="DA41" ca="1">_xlfn.XLOOKUP($A41&amp;$B41,'[1]产值及收款计划（2026）'!$A:$A&amp;'[1]产值及收款计划（2026）'!$B:$B,'[1]产值及收款计划（2026）'!DA:DA)</f>
        <v>0</v>
      </c>
      <c r="DB41" s="256" cm="1">
        <f t="array" aca="1" ref="DB41" ca="1">_xlfn.XLOOKUP($A41&amp;$B41,'[1]产值及收款计划（2026）'!$A:$A&amp;'[1]产值及收款计划（2026）'!$B:$B,'[1]产值及收款计划（2026）'!DB:DB)</f>
        <v>0</v>
      </c>
      <c r="DC41" s="256" cm="1">
        <f t="array" aca="1" ref="DC41" ca="1">_xlfn.XLOOKUP($A41&amp;$B41,'[1]产值及收款计划（2026）'!$A:$A&amp;'[1]产值及收款计划（2026）'!$B:$B,'[1]产值及收款计划（2026）'!DC:DC)</f>
        <v>0</v>
      </c>
      <c r="DD41" s="256" cm="1">
        <f t="array" aca="1" ref="DD41" ca="1">_xlfn.XLOOKUP($A41&amp;$B41,'[1]产值及收款计划（2026）'!$A:$A&amp;'[1]产值及收款计划（2026）'!$B:$B,'[1]产值及收款计划（2026）'!DD:DD)</f>
        <v>0</v>
      </c>
      <c r="DE41" s="256" cm="1">
        <f t="array" aca="1" ref="DE41" ca="1">_xlfn.XLOOKUP($A41&amp;$B41,'[1]产值及收款计划（2026）'!$A:$A&amp;'[1]产值及收款计划（2026）'!$B:$B,'[1]产值及收款计划（2026）'!DE:DE)</f>
        <v>0</v>
      </c>
      <c r="DF41" s="256" cm="1">
        <f t="array" aca="1" ref="DF41" ca="1">_xlfn.XLOOKUP($A41&amp;$B41,'[1]产值及收款计划（2026）'!$A:$A&amp;'[1]产值及收款计划（2026）'!$B:$B,'[1]产值及收款计划（2026）'!DF:DF)</f>
        <v>0</v>
      </c>
      <c r="DG41" s="256" cm="1">
        <f t="array" aca="1" ref="DG41" ca="1">_xlfn.XLOOKUP($A41&amp;$B41,'[1]产值及收款计划（2026）'!$A:$A&amp;'[1]产值及收款计划（2026）'!$B:$B,'[1]产值及收款计划（2026）'!DG:DG)</f>
        <v>0</v>
      </c>
      <c r="DH41" s="256" cm="1">
        <f t="array" aca="1" ref="DH41" ca="1">_xlfn.XLOOKUP($A41&amp;$B41,'[1]产值及收款计划（2026）'!$A:$A&amp;'[1]产值及收款计划（2026）'!$B:$B,'[1]产值及收款计划（2026）'!DH:DH)</f>
        <v>0</v>
      </c>
      <c r="DI41" s="256" cm="1">
        <f t="array" aca="1" ref="DI41" ca="1">_xlfn.XLOOKUP($A41&amp;$B41,'[1]产值及收款计划（2026）'!$A:$A&amp;'[1]产值及收款计划（2026）'!$B:$B,'[1]产值及收款计划（2026）'!DI:DI)</f>
        <v>0</v>
      </c>
      <c r="DJ41" s="256" cm="1">
        <f t="array" aca="1" ref="DJ41" ca="1">_xlfn.XLOOKUP($A41&amp;$B41,'[1]产值及收款计划（2026）'!$A:$A&amp;'[1]产值及收款计划（2026）'!$B:$B,'[1]产值及收款计划（2026）'!DJ:DJ)</f>
        <v>0</v>
      </c>
      <c r="DK41" s="256" cm="1">
        <f t="array" aca="1" ref="DK41" ca="1">_xlfn.XLOOKUP($A41&amp;$B41,'[1]产值及收款计划（2026）'!$A:$A&amp;'[1]产值及收款计划（2026）'!$B:$B,'[1]产值及收款计划（2026）'!DK:DK)</f>
        <v>0</v>
      </c>
      <c r="DL41" s="256" cm="1">
        <f t="array" aca="1" ref="DL41" ca="1">_xlfn.XLOOKUP($A41&amp;$B41,'[1]产值及收款计划（2026）'!$A:$A&amp;'[1]产值及收款计划（2026）'!$B:$B,'[1]产值及收款计划（2026）'!DL:DL)</f>
        <v>0</v>
      </c>
      <c r="DM41" s="264"/>
      <c r="DN41" s="250"/>
    </row>
    <row r="42" spans="1:118" ht="20.25" x14ac:dyDescent="0.15">
      <c r="A42" s="254">
        <f t="shared" ca="1" si="9"/>
        <v>38</v>
      </c>
      <c r="B42" s="254" t="s">
        <v>25</v>
      </c>
      <c r="C42" s="255" t="str" cm="1">
        <f t="array" aca="1" ref="C42" ca="1">_xlfn.XLOOKUP($A42&amp;$B42,'[1]产值及收款计划（2026）'!$A:$A&amp;'[1]产值及收款计划（2026）'!$B:$B,'[1]产值及收款计划（2026）'!C:C)</f>
        <v>SJHT2019121300115</v>
      </c>
      <c r="D42" s="255" t="str" cm="1">
        <f t="array" aca="1" ref="D42" ca="1">_xlfn.XLOOKUP($A42&amp;$B42,'[1]产值及收款计划（2026）'!$A:$A&amp;'[1]产值及收款计划（2026）'!$B:$B,'[1]产值及收款计划（2026）'!D:D)</f>
        <v>地下院平移-上海轨道交通西门子直流开关柜bim族库创建工作</v>
      </c>
      <c r="E42" s="256" cm="1">
        <f t="array" aca="1" ref="E42" ca="1">_xlfn.XLOOKUP($A42&amp;$B42,'[1]产值及收款计划（2026）'!$A:$A&amp;'[1]产值及收款计划（2026）'!$B:$B,'[1]产值及收款计划（2026）'!E:E)</f>
        <v>4.08</v>
      </c>
      <c r="F42" s="256" cm="1">
        <f t="array" aca="1" ref="F42" ca="1">_xlfn.XLOOKUP($A42&amp;$B42,'[1]产值及收款计划（2026）'!$A:$A&amp;'[1]产值及收款计划（2026）'!$B:$B,'[1]产值及收款计划（2026）'!F:F)</f>
        <v>4.08</v>
      </c>
      <c r="G42" s="256" cm="1">
        <f t="array" aca="1" ref="G42" ca="1">_xlfn.XLOOKUP($A42&amp;$B42,'[1]产值及收款计划（2026）'!$A:$A&amp;'[1]产值及收款计划（2026）'!$B:$B,'[1]产值及收款计划（2026）'!G:G)</f>
        <v>4.08</v>
      </c>
      <c r="H42" s="256" cm="1">
        <f t="array" aca="1" ref="H42" ca="1">_xlfn.XLOOKUP($A42&amp;$B42,'[1]产值及收款计划（2026）'!$A:$A&amp;'[1]产值及收款计划（2026）'!$B:$B,'[1]产值及收款计划（2026）'!H:H)</f>
        <v>4.08</v>
      </c>
      <c r="I42" s="257" cm="1">
        <f t="array" aca="1" ref="I42" ca="1">_xlfn.XLOOKUP($A42&amp;$B42,'[1]产值及收款计划（2026）'!$A:$A&amp;'[1]产值及收款计划（2026）'!$B:$B,'[1]产值及收款计划（2026）'!I:I)</f>
        <v>1</v>
      </c>
      <c r="J42" s="258" cm="1">
        <f t="array" aca="1" ref="J42" ca="1">_xlfn.XLOOKUP($A42&amp;$B42,'[1]产值及收款计划（2026）'!$A:$A&amp;'[1]产值及收款计划（2026）'!$B:$B,'[1]产值及收款计划（2026）'!J:J)</f>
        <v>0</v>
      </c>
      <c r="K42" s="256" cm="1">
        <f t="array" aca="1" ref="K42" ca="1">_xlfn.XLOOKUP($A42&amp;$B42,'[1]产值及收款计划（2026）'!$A:$A&amp;'[1]产值及收款计划（2026）'!$B:$B,'[1]产值及收款计划（2026）'!K:K)</f>
        <v>0</v>
      </c>
      <c r="L42" s="256" cm="1">
        <f t="array" aca="1" ref="L42" ca="1">_xlfn.XLOOKUP($A42&amp;$B42,'[1]产值及收款计划（2026）'!$A:$A&amp;'[1]产值及收款计划（2026）'!$B:$B,'[1]产值及收款计划（2026）'!L:L)</f>
        <v>0</v>
      </c>
      <c r="M42" s="256" t="str" cm="1">
        <f t="array" aca="1" ref="M42" ca="1">_xlfn.XLOOKUP($A42&amp;$B42,'[1]产值及收款计划（2026）'!$A:$A&amp;'[1]产值及收款计划（2026）'!$B:$B,'[1]产值及收款计划（2026）'!M:M)</f>
        <v>主导</v>
      </c>
      <c r="N42" s="256" t="str" cm="1">
        <f t="array" aca="1" ref="N42" ca="1">_xlfn.XLOOKUP($A42&amp;$B42,'[1]产值及收款计划（2026）'!$A:$A&amp;'[1]产值及收款计划（2026）'!$B:$B,'[1]产值及收款计划（2026）'!N:N)</f>
        <v>施林烽团队</v>
      </c>
      <c r="O42" s="256" t="str" cm="1">
        <f t="array" aca="1" ref="O42" ca="1">_xlfn.XLOOKUP($A42&amp;$B42,'[1]产值及收款计划（2026）'!$A:$A&amp;'[1]产值及收款计划（2026）'!$B:$B,'[1]产值及收款计划（2026）'!O:O)</f>
        <v>施林烽</v>
      </c>
      <c r="P42" s="255" t="str" cm="1">
        <f t="array" aca="1" ref="P42" ca="1">_xlfn.XLOOKUP($A42&amp;$B42,'[1]产值及收款计划（2026）'!$A:$A&amp;'[1]产值及收款计划（2026）'!$B:$B,'[1]产值及收款计划（2026）'!P:P)</f>
        <v>在建</v>
      </c>
      <c r="Q42" s="256" cm="1">
        <f t="array" aca="1" ref="Q42" ca="1">_xlfn.XLOOKUP($A42&amp;$B42,'[1]产值及收款计划（2026）'!$A:$A&amp;'[1]产值及收款计划（2026）'!$B:$B,'[1]产值及收款计划（2026）'!Q:Q)</f>
        <v>0</v>
      </c>
      <c r="R42" s="256" cm="1">
        <f t="array" aca="1" ref="R42" ca="1">_xlfn.XLOOKUP($A42&amp;$B42,'[1]产值及收款计划（2026）'!$A:$A&amp;'[1]产值及收款计划（2026）'!$B:$B,'[1]产值及收款计划（2026）'!R:R)</f>
        <v>0</v>
      </c>
      <c r="S42" s="256" cm="1">
        <f t="array" aca="1" ref="S42" ca="1">_xlfn.XLOOKUP($A42&amp;$B42,'[1]产值及收款计划（2026）'!$A:$A&amp;'[1]产值及收款计划（2026）'!$B:$B,'[1]产值及收款计划（2026）'!S:S)</f>
        <v>0</v>
      </c>
      <c r="T42" s="256" cm="1">
        <f t="array" aca="1" ref="T42" ca="1">_xlfn.XLOOKUP($A42&amp;$B42,'[1]产值及收款计划（2026）'!$A:$A&amp;'[1]产值及收款计划（2026）'!$B:$B,'[1]产值及收款计划（2026）'!T:T)</f>
        <v>0</v>
      </c>
      <c r="U42" s="256" cm="1">
        <f t="array" aca="1" ref="U42" ca="1">_xlfn.XLOOKUP($A42&amp;$B42,'[1]产值及收款计划（2026）'!$A:$A&amp;'[1]产值及收款计划（2026）'!$B:$B,'[1]产值及收款计划（2026）'!U:U)</f>
        <v>0</v>
      </c>
      <c r="V42" s="256" cm="1">
        <f t="array" aca="1" ref="V42" ca="1">_xlfn.XLOOKUP($A42&amp;$B42,'[1]产值及收款计划（2026）'!$A:$A&amp;'[1]产值及收款计划（2026）'!$B:$B,'[1]产值及收款计划（2026）'!V:V)</f>
        <v>4.08</v>
      </c>
      <c r="W42" s="256" cm="1">
        <f t="array" aca="1" ref="W42" ca="1">_xlfn.XLOOKUP($A42&amp;$B42,'[1]产值及收款计划（2026）'!$A:$A&amp;'[1]产值及收款计划（2026）'!$B:$B,'[1]产值及收款计划（2026）'!W:W)</f>
        <v>0</v>
      </c>
      <c r="X42" s="256" cm="1">
        <f t="array" aca="1" ref="X42" ca="1">_xlfn.XLOOKUP($A42&amp;$B42,'[1]产值及收款计划（2026）'!$A:$A&amp;'[1]产值及收款计划（2026）'!$B:$B,'[1]产值及收款计划（2026）'!X:X)</f>
        <v>0</v>
      </c>
      <c r="Y42" s="256" cm="1">
        <f t="array" aca="1" ref="Y42" ca="1">_xlfn.XLOOKUP($A42&amp;$B42,'[1]产值及收款计划（2026）'!$A:$A&amp;'[1]产值及收款计划（2026）'!$B:$B,'[1]产值及收款计划（2026）'!Y:Y)</f>
        <v>0</v>
      </c>
      <c r="Z42" s="256" cm="1">
        <f t="array" aca="1" ref="Z42" ca="1">_xlfn.XLOOKUP($A42&amp;$B42,'[1]产值及收款计划（2026）'!$A:$A&amp;'[1]产值及收款计划（2026）'!$B:$B,'[1]产值及收款计划（2026）'!Z:Z)</f>
        <v>0</v>
      </c>
      <c r="AA42" s="256" cm="1">
        <f t="array" aca="1" ref="AA42" ca="1">_xlfn.XLOOKUP($A42&amp;$B42,'[1]产值及收款计划（2026）'!$A:$A&amp;'[1]产值及收款计划（2026）'!$B:$B,'[1]产值及收款计划（2026）'!AA:AA)</f>
        <v>0</v>
      </c>
      <c r="AB42" s="256" cm="1">
        <f t="array" aca="1" ref="AB42" ca="1">_xlfn.XLOOKUP($A42&amp;$B42,'[1]产值及收款计划（2026）'!$A:$A&amp;'[1]产值及收款计划（2026）'!$B:$B,'[1]产值及收款计划（2026）'!AB:AB)</f>
        <v>0</v>
      </c>
      <c r="AC42" s="256" cm="1">
        <f t="array" aca="1" ref="AC42" ca="1">_xlfn.XLOOKUP($A42&amp;$B42,'[1]产值及收款计划（2026）'!$A:$A&amp;'[1]产值及收款计划（2026）'!$B:$B,'[1]产值及收款计划（2026）'!AC:AC)</f>
        <v>0</v>
      </c>
      <c r="AD42" s="256" cm="1">
        <f t="array" aca="1" ref="AD42" ca="1">_xlfn.XLOOKUP($A42&amp;$B42,'[1]产值及收款计划（2026）'!$A:$A&amp;'[1]产值及收款计划（2026）'!$B:$B,'[1]产值及收款计划（2026）'!AD:AD)</f>
        <v>0</v>
      </c>
      <c r="AE42" s="256" cm="1">
        <f t="array" aca="1" ref="AE42" ca="1">_xlfn.XLOOKUP($A42&amp;$B42,'[1]产值及收款计划（2026）'!$A:$A&amp;'[1]产值及收款计划（2026）'!$B:$B,'[1]产值及收款计划（2026）'!AE:AE)</f>
        <v>0</v>
      </c>
      <c r="AF42" s="256" cm="1">
        <f t="array" aca="1" ref="AF42" ca="1">_xlfn.XLOOKUP($A42&amp;$B42,'[1]产值及收款计划（2026）'!$A:$A&amp;'[1]产值及收款计划（2026）'!$B:$B,'[1]产值及收款计划（2026）'!AF:AF)</f>
        <v>0</v>
      </c>
      <c r="AG42" s="256" cm="1">
        <f t="array" aca="1" ref="AG42" ca="1">_xlfn.XLOOKUP($A42&amp;$B42,'[1]产值及收款计划（2026）'!$A:$A&amp;'[1]产值及收款计划（2026）'!$B:$B,'[1]产值及收款计划（2026）'!AG:AG)</f>
        <v>0</v>
      </c>
      <c r="AH42" s="256" cm="1">
        <f t="array" aca="1" ref="AH42" ca="1">_xlfn.XLOOKUP($A42&amp;$B42,'[1]产值及收款计划（2026）'!$A:$A&amp;'[1]产值及收款计划（2026）'!$B:$B,'[1]产值及收款计划（2026）'!AH:AH)</f>
        <v>0</v>
      </c>
      <c r="AI42" s="256" cm="1">
        <f t="array" aca="1" ref="AI42" ca="1">_xlfn.XLOOKUP($A42&amp;$B42,'[1]产值及收款计划（2026）'!$A:$A&amp;'[1]产值及收款计划（2026）'!$B:$B,'[1]产值及收款计划（2026）'!AI:AI)</f>
        <v>0</v>
      </c>
      <c r="AJ42" s="256" cm="1">
        <f t="array" aca="1" ref="AJ42" ca="1">_xlfn.XLOOKUP($A42&amp;$B42,'[1]产值及收款计划（2026）'!$A:$A&amp;'[1]产值及收款计划（2026）'!$B:$B,'[1]产值及收款计划（2026）'!AJ:AJ)</f>
        <v>0</v>
      </c>
      <c r="AK42" s="256" cm="1">
        <f t="array" aca="1" ref="AK42" ca="1">_xlfn.XLOOKUP($A42&amp;$B42,'[1]产值及收款计划（2026）'!$A:$A&amp;'[1]产值及收款计划（2026）'!$B:$B,'[1]产值及收款计划（2026）'!AK:AK)</f>
        <v>0</v>
      </c>
      <c r="AL42" s="256" cm="1">
        <f t="array" aca="1" ref="AL42" ca="1">_xlfn.XLOOKUP($A42&amp;$B42,'[1]产值及收款计划（2026）'!$A:$A&amp;'[1]产值及收款计划（2026）'!$B:$B,'[1]产值及收款计划（2026）'!AL:AL)</f>
        <v>0</v>
      </c>
      <c r="AM42" s="263" t="e" cm="1">
        <f t="array" aca="1" ref="AM42" ca="1">_xlfn.LET(_xlpm.勾选月份状态数组,TRANSPOSE('PPT(12-15页）-TOP10'!$A$3:$A$14),_xlpm.选择数据区,IF('PPT(12-15页）-TOP10'!$E$3="收款",$BA42:$BL42,$AA42:$AL42),SUM(_xlfn._xlws.FILTER(_xlpm.选择数据区,_xlpm.勾选月份状态数组,"")))</f>
        <v>#NAME?</v>
      </c>
      <c r="AN42" s="256" t="e" cm="1">
        <f t="array" aca="1" ref="AN42" ca="1">_xlfn.LET(_xlpm.勾选月份状态数组,TRANSPOSE('PPT(12-15页）-TOP10'!$A$3:$A$14),_xlpm.选择数据区,IF('PPT(12-15页）-TOP10'!$E$3="收款",$DA42:$DL42,$CA42:$CL42),SUM(_xlfn._xlws.FILTER(_xlpm.选择数据区,_xlpm.勾选月份状态数组,"")))</f>
        <v>#NAME?</v>
      </c>
      <c r="AO42" s="256">
        <f ca="1">SUM(CA42:CC42)+SUM(AD42:AL42)</f>
        <v>0</v>
      </c>
      <c r="AP42" s="256"/>
      <c r="AQ42" s="256"/>
      <c r="AR42" s="256"/>
      <c r="AS42" s="256" cm="1">
        <f t="array" aca="1" ref="AS42" ca="1">_xlfn.XLOOKUP($A42&amp;$B42,'[1]产值及收款计划（2026）'!$A:$A&amp;'[1]产值及收款计划（2026）'!$B:$B,'[1]产值及收款计划（2026）'!AS:AS)</f>
        <v>0</v>
      </c>
      <c r="AT42" s="256" cm="1">
        <f t="array" aca="1" ref="AT42" ca="1">_xlfn.XLOOKUP($A42&amp;$B42,'[1]产值及收款计划（2026）'!$A:$A&amp;'[1]产值及收款计划（2026）'!$B:$B,'[1]产值及收款计划（2026）'!AT:AT)</f>
        <v>0</v>
      </c>
      <c r="AU42" s="256" cm="1">
        <f t="array" aca="1" ref="AU42" ca="1">_xlfn.XLOOKUP($A42&amp;$B42,'[1]产值及收款计划（2026）'!$A:$A&amp;'[1]产值及收款计划（2026）'!$B:$B,'[1]产值及收款计划（2026）'!AU:AU)</f>
        <v>0</v>
      </c>
      <c r="AV42" s="256" cm="1">
        <f t="array" aca="1" ref="AV42" ca="1">_xlfn.XLOOKUP($A42&amp;$B42,'[1]产值及收款计划（2026）'!$A:$A&amp;'[1]产值及收款计划（2026）'!$B:$B,'[1]产值及收款计划（2026）'!AV:AV)</f>
        <v>0</v>
      </c>
      <c r="AW42" s="256" cm="1">
        <f t="array" aca="1" ref="AW42" ca="1">_xlfn.XLOOKUP($A42&amp;$B42,'[1]产值及收款计划（2026）'!$A:$A&amp;'[1]产值及收款计划（2026）'!$B:$B,'[1]产值及收款计划（2026）'!AW:AW)</f>
        <v>0</v>
      </c>
      <c r="AX42" s="256" cm="1">
        <f t="array" aca="1" ref="AX42" ca="1">_xlfn.XLOOKUP($A42&amp;$B42,'[1]产值及收款计划（2026）'!$A:$A&amp;'[1]产值及收款计划（2026）'!$B:$B,'[1]产值及收款计划（2026）'!AX:AX)</f>
        <v>0</v>
      </c>
      <c r="AY42" s="256" cm="1">
        <f t="array" aca="1" ref="AY42" ca="1">_xlfn.XLOOKUP($A42&amp;$B42,'[1]产值及收款计划（2026）'!$A:$A&amp;'[1]产值及收款计划（2026）'!$B:$B,'[1]产值及收款计划（2026）'!AY:AY)</f>
        <v>4.08</v>
      </c>
      <c r="AZ42" s="256" cm="1">
        <f t="array" aca="1" ref="AZ42" ca="1">_xlfn.XLOOKUP($A42&amp;$B42,'[1]产值及收款计划（2026）'!$A:$A&amp;'[1]产值及收款计划（2026）'!$B:$B,'[1]产值及收款计划（2026）'!AZ:AZ)</f>
        <v>0</v>
      </c>
      <c r="BA42" s="256" cm="1">
        <f t="array" aca="1" ref="BA42" ca="1">_xlfn.XLOOKUP($A42&amp;$B42,'[1]产值及收款计划（2026）'!$A:$A&amp;'[1]产值及收款计划（2026）'!$B:$B,'[1]产值及收款计划（2026）'!BA:BA)</f>
        <v>0</v>
      </c>
      <c r="BB42" s="256" cm="1">
        <f t="array" aca="1" ref="BB42" ca="1">_xlfn.XLOOKUP($A42&amp;$B42,'[1]产值及收款计划（2026）'!$A:$A&amp;'[1]产值及收款计划（2026）'!$B:$B,'[1]产值及收款计划（2026）'!BB:BB)</f>
        <v>0</v>
      </c>
      <c r="BC42" s="256" cm="1">
        <f t="array" aca="1" ref="BC42" ca="1">_xlfn.XLOOKUP($A42&amp;$B42,'[1]产值及收款计划（2026）'!$A:$A&amp;'[1]产值及收款计划（2026）'!$B:$B,'[1]产值及收款计划（2026）'!BC:BC)</f>
        <v>0</v>
      </c>
      <c r="BD42" s="256" cm="1">
        <f t="array" aca="1" ref="BD42" ca="1">_xlfn.XLOOKUP($A42&amp;$B42,'[1]产值及收款计划（2026）'!$A:$A&amp;'[1]产值及收款计划（2026）'!$B:$B,'[1]产值及收款计划（2026）'!BD:BD)</f>
        <v>0</v>
      </c>
      <c r="BE42" s="256" cm="1">
        <f t="array" aca="1" ref="BE42" ca="1">_xlfn.XLOOKUP($A42&amp;$B42,'[1]产值及收款计划（2026）'!$A:$A&amp;'[1]产值及收款计划（2026）'!$B:$B,'[1]产值及收款计划（2026）'!BE:BE)</f>
        <v>0</v>
      </c>
      <c r="BF42" s="256" cm="1">
        <f t="array" aca="1" ref="BF42" ca="1">_xlfn.XLOOKUP($A42&amp;$B42,'[1]产值及收款计划（2026）'!$A:$A&amp;'[1]产值及收款计划（2026）'!$B:$B,'[1]产值及收款计划（2026）'!BF:BF)</f>
        <v>0</v>
      </c>
      <c r="BG42" s="256" cm="1">
        <f t="array" aca="1" ref="BG42" ca="1">_xlfn.XLOOKUP($A42&amp;$B42,'[1]产值及收款计划（2026）'!$A:$A&amp;'[1]产值及收款计划（2026）'!$B:$B,'[1]产值及收款计划（2026）'!BG:BG)</f>
        <v>0</v>
      </c>
      <c r="BH42" s="256" cm="1">
        <f t="array" aca="1" ref="BH42" ca="1">_xlfn.XLOOKUP($A42&amp;$B42,'[1]产值及收款计划（2026）'!$A:$A&amp;'[1]产值及收款计划（2026）'!$B:$B,'[1]产值及收款计划（2026）'!BH:BH)</f>
        <v>0</v>
      </c>
      <c r="BI42" s="256" cm="1">
        <f t="array" aca="1" ref="BI42" ca="1">_xlfn.XLOOKUP($A42&amp;$B42,'[1]产值及收款计划（2026）'!$A:$A&amp;'[1]产值及收款计划（2026）'!$B:$B,'[1]产值及收款计划（2026）'!BI:BI)</f>
        <v>0</v>
      </c>
      <c r="BJ42" s="256" cm="1">
        <f t="array" aca="1" ref="BJ42" ca="1">_xlfn.XLOOKUP($A42&amp;$B42,'[1]产值及收款计划（2026）'!$A:$A&amp;'[1]产值及收款计划（2026）'!$B:$B,'[1]产值及收款计划（2026）'!BJ:BJ)</f>
        <v>0</v>
      </c>
      <c r="BK42" s="256" cm="1">
        <f t="array" aca="1" ref="BK42" ca="1">_xlfn.XLOOKUP($A42&amp;$B42,'[1]产值及收款计划（2026）'!$A:$A&amp;'[1]产值及收款计划（2026）'!$B:$B,'[1]产值及收款计划（2026）'!BK:BK)</f>
        <v>0</v>
      </c>
      <c r="BL42" s="256" cm="1">
        <f t="array" aca="1" ref="BL42" ca="1">_xlfn.XLOOKUP($A42&amp;$B42,'[1]产值及收款计划（2026）'!$A:$A&amp;'[1]产值及收款计划（2026）'!$B:$B,'[1]产值及收款计划（2026）'!BL:BL)</f>
        <v>0</v>
      </c>
      <c r="BM42" s="256"/>
      <c r="BN42" s="256"/>
      <c r="BO42" s="256"/>
      <c r="BP42" s="256"/>
      <c r="BQ42" s="255" cm="1">
        <f t="array" aca="1" ref="BQ42" ca="1">_xlfn.XLOOKUP($A42&amp;$B42,'[1]产值及收款计划（2026）'!$A:$A&amp;'[1]产值及收款计划（2026）'!$B:$B,'[1]产值及收款计划（2026）'!BQ:BQ)</f>
        <v>0</v>
      </c>
      <c r="BR42" s="256" cm="1">
        <f t="array" aca="1" ref="BR42" ca="1">_xlfn.XLOOKUP($A42&amp;$B42,'[1]产值及收款计划（2026）'!$A:$A&amp;'[1]产值及收款计划（2026）'!$B:$B,'[1]产值及收款计划（2026）'!BR:BR)</f>
        <v>0</v>
      </c>
      <c r="CA42" s="256" cm="1">
        <f t="array" aca="1" ref="CA42" ca="1">_xlfn.XLOOKUP($A42&amp;$B42,'[1]产值及收款计划（2026）'!$A:$A&amp;'[1]产值及收款计划（2026）'!$B:$B,'[1]产值及收款计划（2026）'!CA:CA)</f>
        <v>0</v>
      </c>
      <c r="CB42" s="256" cm="1">
        <f t="array" aca="1" ref="CB42" ca="1">_xlfn.XLOOKUP($A42&amp;$B42,'[1]产值及收款计划（2026）'!$A:$A&amp;'[1]产值及收款计划（2026）'!$B:$B,'[1]产值及收款计划（2026）'!CB:CB)</f>
        <v>0</v>
      </c>
      <c r="CC42" s="256" cm="1">
        <f t="array" aca="1" ref="CC42" ca="1">_xlfn.XLOOKUP($A42&amp;$B42,'[1]产值及收款计划（2026）'!$A:$A&amp;'[1]产值及收款计划（2026）'!$B:$B,'[1]产值及收款计划（2026）'!CC:CC)</f>
        <v>0</v>
      </c>
      <c r="CD42" s="256" cm="1">
        <f t="array" aca="1" ref="CD42" ca="1">_xlfn.XLOOKUP($A42&amp;$B42,'[1]产值及收款计划（2026）'!$A:$A&amp;'[1]产值及收款计划（2026）'!$B:$B,'[1]产值及收款计划（2026）'!CD:CD)</f>
        <v>0</v>
      </c>
      <c r="CE42" s="256" cm="1">
        <f t="array" aca="1" ref="CE42" ca="1">_xlfn.XLOOKUP($A42&amp;$B42,'[1]产值及收款计划（2026）'!$A:$A&amp;'[1]产值及收款计划（2026）'!$B:$B,'[1]产值及收款计划（2026）'!CE:CE)</f>
        <v>0</v>
      </c>
      <c r="CF42" s="256" cm="1">
        <f t="array" aca="1" ref="CF42" ca="1">_xlfn.XLOOKUP($A42&amp;$B42,'[1]产值及收款计划（2026）'!$A:$A&amp;'[1]产值及收款计划（2026）'!$B:$B,'[1]产值及收款计划（2026）'!CF:CF)</f>
        <v>0</v>
      </c>
      <c r="CG42" s="256" cm="1">
        <f t="array" aca="1" ref="CG42" ca="1">_xlfn.XLOOKUP($A42&amp;$B42,'[1]产值及收款计划（2026）'!$A:$A&amp;'[1]产值及收款计划（2026）'!$B:$B,'[1]产值及收款计划（2026）'!CG:CG)</f>
        <v>0</v>
      </c>
      <c r="CH42" s="256" cm="1">
        <f t="array" aca="1" ref="CH42" ca="1">_xlfn.XLOOKUP($A42&amp;$B42,'[1]产值及收款计划（2026）'!$A:$A&amp;'[1]产值及收款计划（2026）'!$B:$B,'[1]产值及收款计划（2026）'!CH:CH)</f>
        <v>0</v>
      </c>
      <c r="CI42" s="256" cm="1">
        <f t="array" aca="1" ref="CI42" ca="1">_xlfn.XLOOKUP($A42&amp;$B42,'[1]产值及收款计划（2026）'!$A:$A&amp;'[1]产值及收款计划（2026）'!$B:$B,'[1]产值及收款计划（2026）'!CI:CI)</f>
        <v>0</v>
      </c>
      <c r="CJ42" s="256" cm="1">
        <f t="array" aca="1" ref="CJ42" ca="1">_xlfn.XLOOKUP($A42&amp;$B42,'[1]产值及收款计划（2026）'!$A:$A&amp;'[1]产值及收款计划（2026）'!$B:$B,'[1]产值及收款计划（2026）'!CJ:CJ)</f>
        <v>0</v>
      </c>
      <c r="CK42" s="256" cm="1">
        <f t="array" aca="1" ref="CK42" ca="1">_xlfn.XLOOKUP($A42&amp;$B42,'[1]产值及收款计划（2026）'!$A:$A&amp;'[1]产值及收款计划（2026）'!$B:$B,'[1]产值及收款计划（2026）'!CK:CK)</f>
        <v>0</v>
      </c>
      <c r="CL42" s="256" cm="1">
        <f t="array" aca="1" ref="CL42" ca="1">_xlfn.XLOOKUP($A42&amp;$B42,'[1]产值及收款计划（2026）'!$A:$A&amp;'[1]产值及收款计划（2026）'!$B:$B,'[1]产值及收款计划（2026）'!CL:CL)</f>
        <v>0</v>
      </c>
      <c r="DA42" s="256" cm="1">
        <f t="array" aca="1" ref="DA42" ca="1">_xlfn.XLOOKUP($A42&amp;$B42,'[1]产值及收款计划（2026）'!$A:$A&amp;'[1]产值及收款计划（2026）'!$B:$B,'[1]产值及收款计划（2026）'!DA:DA)</f>
        <v>0</v>
      </c>
      <c r="DB42" s="256" cm="1">
        <f t="array" aca="1" ref="DB42" ca="1">_xlfn.XLOOKUP($A42&amp;$B42,'[1]产值及收款计划（2026）'!$A:$A&amp;'[1]产值及收款计划（2026）'!$B:$B,'[1]产值及收款计划（2026）'!DB:DB)</f>
        <v>0</v>
      </c>
      <c r="DC42" s="256" cm="1">
        <f t="array" aca="1" ref="DC42" ca="1">_xlfn.XLOOKUP($A42&amp;$B42,'[1]产值及收款计划（2026）'!$A:$A&amp;'[1]产值及收款计划（2026）'!$B:$B,'[1]产值及收款计划（2026）'!DC:DC)</f>
        <v>0</v>
      </c>
      <c r="DD42" s="256" cm="1">
        <f t="array" aca="1" ref="DD42" ca="1">_xlfn.XLOOKUP($A42&amp;$B42,'[1]产值及收款计划（2026）'!$A:$A&amp;'[1]产值及收款计划（2026）'!$B:$B,'[1]产值及收款计划（2026）'!DD:DD)</f>
        <v>0</v>
      </c>
      <c r="DE42" s="256" cm="1">
        <f t="array" aca="1" ref="DE42" ca="1">_xlfn.XLOOKUP($A42&amp;$B42,'[1]产值及收款计划（2026）'!$A:$A&amp;'[1]产值及收款计划（2026）'!$B:$B,'[1]产值及收款计划（2026）'!DE:DE)</f>
        <v>0</v>
      </c>
      <c r="DF42" s="256" cm="1">
        <f t="array" aca="1" ref="DF42" ca="1">_xlfn.XLOOKUP($A42&amp;$B42,'[1]产值及收款计划（2026）'!$A:$A&amp;'[1]产值及收款计划（2026）'!$B:$B,'[1]产值及收款计划（2026）'!DF:DF)</f>
        <v>0</v>
      </c>
      <c r="DG42" s="256" cm="1">
        <f t="array" aca="1" ref="DG42" ca="1">_xlfn.XLOOKUP($A42&amp;$B42,'[1]产值及收款计划（2026）'!$A:$A&amp;'[1]产值及收款计划（2026）'!$B:$B,'[1]产值及收款计划（2026）'!DG:DG)</f>
        <v>0</v>
      </c>
      <c r="DH42" s="256" cm="1">
        <f t="array" aca="1" ref="DH42" ca="1">_xlfn.XLOOKUP($A42&amp;$B42,'[1]产值及收款计划（2026）'!$A:$A&amp;'[1]产值及收款计划（2026）'!$B:$B,'[1]产值及收款计划（2026）'!DH:DH)</f>
        <v>0</v>
      </c>
      <c r="DI42" s="256" cm="1">
        <f t="array" aca="1" ref="DI42" ca="1">_xlfn.XLOOKUP($A42&amp;$B42,'[1]产值及收款计划（2026）'!$A:$A&amp;'[1]产值及收款计划（2026）'!$B:$B,'[1]产值及收款计划（2026）'!DI:DI)</f>
        <v>0</v>
      </c>
      <c r="DJ42" s="256" cm="1">
        <f t="array" aca="1" ref="DJ42" ca="1">_xlfn.XLOOKUP($A42&amp;$B42,'[1]产值及收款计划（2026）'!$A:$A&amp;'[1]产值及收款计划（2026）'!$B:$B,'[1]产值及收款计划（2026）'!DJ:DJ)</f>
        <v>0</v>
      </c>
      <c r="DK42" s="256" cm="1">
        <f t="array" aca="1" ref="DK42" ca="1">_xlfn.XLOOKUP($A42&amp;$B42,'[1]产值及收款计划（2026）'!$A:$A&amp;'[1]产值及收款计划（2026）'!$B:$B,'[1]产值及收款计划（2026）'!DK:DK)</f>
        <v>0</v>
      </c>
      <c r="DL42" s="256" cm="1">
        <f t="array" aca="1" ref="DL42" ca="1">_xlfn.XLOOKUP($A42&amp;$B42,'[1]产值及收款计划（2026）'!$A:$A&amp;'[1]产值及收款计划（2026）'!$B:$B,'[1]产值及收款计划（2026）'!DL:DL)</f>
        <v>0</v>
      </c>
      <c r="DM42" s="264"/>
      <c r="DN42" s="250"/>
    </row>
    <row r="43" spans="1:118" ht="20.25" x14ac:dyDescent="0.15">
      <c r="A43" s="254">
        <f t="shared" ca="1" si="9"/>
        <v>39</v>
      </c>
      <c r="B43" s="254" t="s">
        <v>25</v>
      </c>
      <c r="C43" s="255" t="str" cm="1">
        <f t="array" aca="1" ref="C43" ca="1">_xlfn.XLOOKUP($A43&amp;$B43,'[1]产值及收款计划（2026）'!$A:$A&amp;'[1]产值及收款计划（2026）'!$B:$B,'[1]产值及收款计划（2026）'!C:C)</f>
        <v>SJHT2019121300109</v>
      </c>
      <c r="D43" s="255" t="str" cm="1">
        <f t="array" aca="1" ref="D43" ca="1">_xlfn.XLOOKUP($A43&amp;$B43,'[1]产值及收款计划（2026）'!$A:$A&amp;'[1]产值及收款计划（2026）'!$B:$B,'[1]产值及收款计划（2026）'!D:D)</f>
        <v>地下院平移-《上海市轨道交通15号线工程》梅岭北路站等BIM设计分包合同</v>
      </c>
      <c r="E43" s="256" cm="1">
        <f t="array" aca="1" ref="E43" ca="1">_xlfn.XLOOKUP($A43&amp;$B43,'[1]产值及收款计划（2026）'!$A:$A&amp;'[1]产值及收款计划（2026）'!$B:$B,'[1]产值及收款计划（2026）'!E:E)</f>
        <v>97.24</v>
      </c>
      <c r="F43" s="256" cm="1">
        <f t="array" aca="1" ref="F43" ca="1">_xlfn.XLOOKUP($A43&amp;$B43,'[1]产值及收款计划（2026）'!$A:$A&amp;'[1]产值及收款计划（2026）'!$B:$B,'[1]产值及收款计划（2026）'!F:F)</f>
        <v>97.24</v>
      </c>
      <c r="G43" s="256" cm="1">
        <f t="array" aca="1" ref="G43" ca="1">_xlfn.XLOOKUP($A43&amp;$B43,'[1]产值及收款计划（2026）'!$A:$A&amp;'[1]产值及收款计划（2026）'!$B:$B,'[1]产值及收款计划（2026）'!G:G)</f>
        <v>97.24</v>
      </c>
      <c r="H43" s="256" cm="1">
        <f t="array" aca="1" ref="H43" ca="1">_xlfn.XLOOKUP($A43&amp;$B43,'[1]产值及收款计划（2026）'!$A:$A&amp;'[1]产值及收款计划（2026）'!$B:$B,'[1]产值及收款计划（2026）'!H:H)</f>
        <v>85.54</v>
      </c>
      <c r="I43" s="257" cm="1">
        <f t="array" aca="1" ref="I43" ca="1">_xlfn.XLOOKUP($A43&amp;$B43,'[1]产值及收款计划（2026）'!$A:$A&amp;'[1]产值及收款计划（2026）'!$B:$B,'[1]产值及收款计划（2026）'!I:I)</f>
        <v>0.87967914438502703</v>
      </c>
      <c r="J43" s="258" cm="1">
        <f t="array" aca="1" ref="J43" ca="1">_xlfn.XLOOKUP($A43&amp;$B43,'[1]产值及收款计划（2026）'!$A:$A&amp;'[1]产值及收款计划（2026）'!$B:$B,'[1]产值及收款计划（2026）'!J:J)</f>
        <v>0.06</v>
      </c>
      <c r="K43" s="256" cm="1">
        <f t="array" aca="1" ref="K43" ca="1">_xlfn.XLOOKUP($A43&amp;$B43,'[1]产值及收款计划（2026）'!$A:$A&amp;'[1]产值及收款计划（2026）'!$B:$B,'[1]产值及收款计划（2026）'!K:K)</f>
        <v>0</v>
      </c>
      <c r="L43" s="256" cm="1">
        <f t="array" aca="1" ref="L43" ca="1">_xlfn.XLOOKUP($A43&amp;$B43,'[1]产值及收款计划（2026）'!$A:$A&amp;'[1]产值及收款计划（2026）'!$B:$B,'[1]产值及收款计划（2026）'!L:L)</f>
        <v>0</v>
      </c>
      <c r="M43" s="256" t="str" cm="1">
        <f t="array" aca="1" ref="M43" ca="1">_xlfn.XLOOKUP($A43&amp;$B43,'[1]产值及收款计划（2026）'!$A:$A&amp;'[1]产值及收款计划（2026）'!$B:$B,'[1]产值及收款计划（2026）'!M:M)</f>
        <v>主导</v>
      </c>
      <c r="N43" s="256" t="str" cm="1">
        <f t="array" aca="1" ref="N43" ca="1">_xlfn.XLOOKUP($A43&amp;$B43,'[1]产值及收款计划（2026）'!$A:$A&amp;'[1]产值及收款计划（2026）'!$B:$B,'[1]产值及收款计划（2026）'!N:N)</f>
        <v>施林烽团队</v>
      </c>
      <c r="O43" s="256" t="str" cm="1">
        <f t="array" aca="1" ref="O43" ca="1">_xlfn.XLOOKUP($A43&amp;$B43,'[1]产值及收款计划（2026）'!$A:$A&amp;'[1]产值及收款计划（2026）'!$B:$B,'[1]产值及收款计划（2026）'!O:O)</f>
        <v>何晗</v>
      </c>
      <c r="P43" s="255" t="str" cm="1">
        <f t="array" aca="1" ref="P43" ca="1">_xlfn.XLOOKUP($A43&amp;$B43,'[1]产值及收款计划（2026）'!$A:$A&amp;'[1]产值及收款计划（2026）'!$B:$B,'[1]产值及收款计划（2026）'!P:P)</f>
        <v>在建</v>
      </c>
      <c r="Q43" s="256" cm="1">
        <f t="array" aca="1" ref="Q43" ca="1">_xlfn.XLOOKUP($A43&amp;$B43,'[1]产值及收款计划（2026）'!$A:$A&amp;'[1]产值及收款计划（2026）'!$B:$B,'[1]产值及收款计划（2026）'!Q:Q)</f>
        <v>0</v>
      </c>
      <c r="R43" s="256" cm="1">
        <f t="array" aca="1" ref="R43" ca="1">_xlfn.XLOOKUP($A43&amp;$B43,'[1]产值及收款计划（2026）'!$A:$A&amp;'[1]产值及收款计划（2026）'!$B:$B,'[1]产值及收款计划（2026）'!R:R)</f>
        <v>0</v>
      </c>
      <c r="S43" s="256" cm="1">
        <f t="array" aca="1" ref="S43" ca="1">_xlfn.XLOOKUP($A43&amp;$B43,'[1]产值及收款计划（2026）'!$A:$A&amp;'[1]产值及收款计划（2026）'!$B:$B,'[1]产值及收款计划（2026）'!S:S)</f>
        <v>0</v>
      </c>
      <c r="T43" s="256" cm="1">
        <f t="array" aca="1" ref="T43" ca="1">_xlfn.XLOOKUP($A43&amp;$B43,'[1]产值及收款计划（2026）'!$A:$A&amp;'[1]产值及收款计划（2026）'!$B:$B,'[1]产值及收款计划（2026）'!T:T)</f>
        <v>79.559600000000003</v>
      </c>
      <c r="U43" s="256" cm="1">
        <f t="array" aca="1" ref="U43" ca="1">_xlfn.XLOOKUP($A43&amp;$B43,'[1]产值及收款计划（2026）'!$A:$A&amp;'[1]产值及收款计划（2026）'!$B:$B,'[1]产值及收款计划（2026）'!U:U)</f>
        <v>0</v>
      </c>
      <c r="V43" s="256" cm="1">
        <f t="array" aca="1" ref="V43" ca="1">_xlfn.XLOOKUP($A43&amp;$B43,'[1]产值及收款计划（2026）'!$A:$A&amp;'[1]产值及收款计划（2026）'!$B:$B,'[1]产值及收款计划（2026）'!V:V)</f>
        <v>17.680399999999999</v>
      </c>
      <c r="W43" s="256" cm="1">
        <f t="array" aca="1" ref="W43" ca="1">_xlfn.XLOOKUP($A43&amp;$B43,'[1]产值及收款计划（2026）'!$A:$A&amp;'[1]产值及收款计划（2026）'!$B:$B,'[1]产值及收款计划（2026）'!W:W)</f>
        <v>0</v>
      </c>
      <c r="X43" s="256" cm="1">
        <f t="array" aca="1" ref="X43" ca="1">_xlfn.XLOOKUP($A43&amp;$B43,'[1]产值及收款计划（2026）'!$A:$A&amp;'[1]产值及收款计划（2026）'!$B:$B,'[1]产值及收款计划（2026）'!X:X)</f>
        <v>0</v>
      </c>
      <c r="Y43" s="256" cm="1">
        <f t="array" aca="1" ref="Y43" ca="1">_xlfn.XLOOKUP($A43&amp;$B43,'[1]产值及收款计划（2026）'!$A:$A&amp;'[1]产值及收款计划（2026）'!$B:$B,'[1]产值及收款计划（2026）'!Y:Y)</f>
        <v>0</v>
      </c>
      <c r="Z43" s="256" cm="1">
        <f t="array" aca="1" ref="Z43" ca="1">_xlfn.XLOOKUP($A43&amp;$B43,'[1]产值及收款计划（2026）'!$A:$A&amp;'[1]产值及收款计划（2026）'!$B:$B,'[1]产值及收款计划（2026）'!Z:Z)</f>
        <v>0</v>
      </c>
      <c r="AA43" s="256" cm="1">
        <f t="array" aca="1" ref="AA43" ca="1">_xlfn.XLOOKUP($A43&amp;$B43,'[1]产值及收款计划（2026）'!$A:$A&amp;'[1]产值及收款计划（2026）'!$B:$B,'[1]产值及收款计划（2026）'!AA:AA)</f>
        <v>0</v>
      </c>
      <c r="AB43" s="256" cm="1">
        <f t="array" aca="1" ref="AB43" ca="1">_xlfn.XLOOKUP($A43&amp;$B43,'[1]产值及收款计划（2026）'!$A:$A&amp;'[1]产值及收款计划（2026）'!$B:$B,'[1]产值及收款计划（2026）'!AB:AB)</f>
        <v>0</v>
      </c>
      <c r="AC43" s="256" cm="1">
        <f t="array" aca="1" ref="AC43" ca="1">_xlfn.XLOOKUP($A43&amp;$B43,'[1]产值及收款计划（2026）'!$A:$A&amp;'[1]产值及收款计划（2026）'!$B:$B,'[1]产值及收款计划（2026）'!AC:AC)</f>
        <v>0</v>
      </c>
      <c r="AD43" s="256" cm="1">
        <f t="array" aca="1" ref="AD43" ca="1">_xlfn.XLOOKUP($A43&amp;$B43,'[1]产值及收款计划（2026）'!$A:$A&amp;'[1]产值及收款计划（2026）'!$B:$B,'[1]产值及收款计划（2026）'!AD:AD)</f>
        <v>0</v>
      </c>
      <c r="AE43" s="256" cm="1">
        <f t="array" aca="1" ref="AE43" ca="1">_xlfn.XLOOKUP($A43&amp;$B43,'[1]产值及收款计划（2026）'!$A:$A&amp;'[1]产值及收款计划（2026）'!$B:$B,'[1]产值及收款计划（2026）'!AE:AE)</f>
        <v>0</v>
      </c>
      <c r="AF43" s="256" cm="1">
        <f t="array" aca="1" ref="AF43" ca="1">_xlfn.XLOOKUP($A43&amp;$B43,'[1]产值及收款计划（2026）'!$A:$A&amp;'[1]产值及收款计划（2026）'!$B:$B,'[1]产值及收款计划（2026）'!AF:AF)</f>
        <v>0</v>
      </c>
      <c r="AG43" s="256" cm="1">
        <f t="array" aca="1" ref="AG43" ca="1">_xlfn.XLOOKUP($A43&amp;$B43,'[1]产值及收款计划（2026）'!$A:$A&amp;'[1]产值及收款计划（2026）'!$B:$B,'[1]产值及收款计划（2026）'!AG:AG)</f>
        <v>0</v>
      </c>
      <c r="AH43" s="256" cm="1">
        <f t="array" aca="1" ref="AH43" ca="1">_xlfn.XLOOKUP($A43&amp;$B43,'[1]产值及收款计划（2026）'!$A:$A&amp;'[1]产值及收款计划（2026）'!$B:$B,'[1]产值及收款计划（2026）'!AH:AH)</f>
        <v>0</v>
      </c>
      <c r="AI43" s="256" cm="1">
        <f t="array" aca="1" ref="AI43" ca="1">_xlfn.XLOOKUP($A43&amp;$B43,'[1]产值及收款计划（2026）'!$A:$A&amp;'[1]产值及收款计划（2026）'!$B:$B,'[1]产值及收款计划（2026）'!AI:AI)</f>
        <v>0</v>
      </c>
      <c r="AJ43" s="256" cm="1">
        <f t="array" aca="1" ref="AJ43" ca="1">_xlfn.XLOOKUP($A43&amp;$B43,'[1]产值及收款计划（2026）'!$A:$A&amp;'[1]产值及收款计划（2026）'!$B:$B,'[1]产值及收款计划（2026）'!AJ:AJ)</f>
        <v>0</v>
      </c>
      <c r="AK43" s="256" cm="1">
        <f t="array" aca="1" ref="AK43" ca="1">_xlfn.XLOOKUP($A43&amp;$B43,'[1]产值及收款计划（2026）'!$A:$A&amp;'[1]产值及收款计划（2026）'!$B:$B,'[1]产值及收款计划（2026）'!AK:AK)</f>
        <v>0</v>
      </c>
      <c r="AL43" s="256" cm="1">
        <f t="array" aca="1" ref="AL43" ca="1">_xlfn.XLOOKUP($A43&amp;$B43,'[1]产值及收款计划（2026）'!$A:$A&amp;'[1]产值及收款计划（2026）'!$B:$B,'[1]产值及收款计划（2026）'!AL:AL)</f>
        <v>0</v>
      </c>
      <c r="AM43" s="263" t="e" cm="1">
        <f t="array" aca="1" ref="AM43" ca="1">_xlfn.LET(_xlpm.勾选月份状态数组,TRANSPOSE('PPT(12-15页）-TOP10'!$A$3:$A$14),_xlpm.选择数据区,IF('PPT(12-15页）-TOP10'!$E$3="收款",$BA43:$BL43,$AA43:$AL43),SUM(_xlfn._xlws.FILTER(_xlpm.选择数据区,_xlpm.勾选月份状态数组,"")))</f>
        <v>#NAME?</v>
      </c>
      <c r="AN43" s="256" t="e" cm="1">
        <f t="array" aca="1" ref="AN43" ca="1">_xlfn.LET(_xlpm.勾选月份状态数组,TRANSPOSE('PPT(12-15页）-TOP10'!$A$3:$A$14),_xlpm.选择数据区,IF('PPT(12-15页）-TOP10'!$E$3="收款",$DA43:$DL43,$CA43:$CL43),SUM(_xlfn._xlws.FILTER(_xlpm.选择数据区,_xlpm.勾选月份状态数组,"")))</f>
        <v>#NAME?</v>
      </c>
      <c r="AO43" s="256">
        <f ca="1">SUM(CA43:CC43)+SUM(AD43:AL43)</f>
        <v>0</v>
      </c>
      <c r="AP43" s="256"/>
      <c r="AQ43" s="256"/>
      <c r="AR43" s="256"/>
      <c r="AS43" s="256" cm="1">
        <f t="array" aca="1" ref="AS43" ca="1">_xlfn.XLOOKUP($A43&amp;$B43,'[1]产值及收款计划（2026）'!$A:$A&amp;'[1]产值及收款计划（2026）'!$B:$B,'[1]产值及收款计划（2026）'!AS:AS)</f>
        <v>0</v>
      </c>
      <c r="AT43" s="256" cm="1">
        <f t="array" aca="1" ref="AT43" ca="1">_xlfn.XLOOKUP($A43&amp;$B43,'[1]产值及收款计划（2026）'!$A:$A&amp;'[1]产值及收款计划（2026）'!$B:$B,'[1]产值及收款计划（2026）'!AT:AT)</f>
        <v>0</v>
      </c>
      <c r="AU43" s="256" cm="1">
        <f t="array" aca="1" ref="AU43" ca="1">_xlfn.XLOOKUP($A43&amp;$B43,'[1]产值及收款计划（2026）'!$A:$A&amp;'[1]产值及收款计划（2026）'!$B:$B,'[1]产值及收款计划（2026）'!AU:AU)</f>
        <v>0</v>
      </c>
      <c r="AV43" s="256" cm="1">
        <f t="array" aca="1" ref="AV43" ca="1">_xlfn.XLOOKUP($A43&amp;$B43,'[1]产值及收款计划（2026）'!$A:$A&amp;'[1]产值及收款计划（2026）'!$B:$B,'[1]产值及收款计划（2026）'!AV:AV)</f>
        <v>0</v>
      </c>
      <c r="AW43" s="256" cm="1">
        <f t="array" aca="1" ref="AW43" ca="1">_xlfn.XLOOKUP($A43&amp;$B43,'[1]产值及收款计划（2026）'!$A:$A&amp;'[1]产值及收款计划（2026）'!$B:$B,'[1]产值及收款计划（2026）'!AW:AW)</f>
        <v>79.559600000000003</v>
      </c>
      <c r="AX43" s="256" cm="1">
        <f t="array" aca="1" ref="AX43" ca="1">_xlfn.XLOOKUP($A43&amp;$B43,'[1]产值及收款计划（2026）'!$A:$A&amp;'[1]产值及收款计划（2026）'!$B:$B,'[1]产值及收款计划（2026）'!AX:AX)</f>
        <v>0</v>
      </c>
      <c r="AY43" s="256" cm="1">
        <f t="array" aca="1" ref="AY43" ca="1">_xlfn.XLOOKUP($A43&amp;$B43,'[1]产值及收款计划（2026）'!$A:$A&amp;'[1]产值及收款计划（2026）'!$B:$B,'[1]产值及收款计划（2026）'!AY:AY)</f>
        <v>17.680399999999999</v>
      </c>
      <c r="AZ43" s="256" cm="1">
        <f t="array" aca="1" ref="AZ43" ca="1">_xlfn.XLOOKUP($A43&amp;$B43,'[1]产值及收款计划（2026）'!$A:$A&amp;'[1]产值及收款计划（2026）'!$B:$B,'[1]产值及收款计划（2026）'!AZ:AZ)</f>
        <v>0</v>
      </c>
      <c r="BA43" s="256" cm="1">
        <f t="array" aca="1" ref="BA43" ca="1">_xlfn.XLOOKUP($A43&amp;$B43,'[1]产值及收款计划（2026）'!$A:$A&amp;'[1]产值及收款计划（2026）'!$B:$B,'[1]产值及收款计划（2026）'!BA:BA)</f>
        <v>0</v>
      </c>
      <c r="BB43" s="256" cm="1">
        <f t="array" aca="1" ref="BB43" ca="1">_xlfn.XLOOKUP($A43&amp;$B43,'[1]产值及收款计划（2026）'!$A:$A&amp;'[1]产值及收款计划（2026）'!$B:$B,'[1]产值及收款计划（2026）'!BB:BB)</f>
        <v>0</v>
      </c>
      <c r="BC43" s="256" cm="1">
        <f t="array" aca="1" ref="BC43" ca="1">_xlfn.XLOOKUP($A43&amp;$B43,'[1]产值及收款计划（2026）'!$A:$A&amp;'[1]产值及收款计划（2026）'!$B:$B,'[1]产值及收款计划（2026）'!BC:BC)</f>
        <v>0</v>
      </c>
      <c r="BD43" s="256" cm="1">
        <f t="array" aca="1" ref="BD43" ca="1">_xlfn.XLOOKUP($A43&amp;$B43,'[1]产值及收款计划（2026）'!$A:$A&amp;'[1]产值及收款计划（2026）'!$B:$B,'[1]产值及收款计划（2026）'!BD:BD)</f>
        <v>0</v>
      </c>
      <c r="BE43" s="256" cm="1">
        <f t="array" aca="1" ref="BE43" ca="1">_xlfn.XLOOKUP($A43&amp;$B43,'[1]产值及收款计划（2026）'!$A:$A&amp;'[1]产值及收款计划（2026）'!$B:$B,'[1]产值及收款计划（2026）'!BE:BE)</f>
        <v>0</v>
      </c>
      <c r="BF43" s="256" cm="1">
        <f t="array" aca="1" ref="BF43" ca="1">_xlfn.XLOOKUP($A43&amp;$B43,'[1]产值及收款计划（2026）'!$A:$A&amp;'[1]产值及收款计划（2026）'!$B:$B,'[1]产值及收款计划（2026）'!BF:BF)</f>
        <v>0</v>
      </c>
      <c r="BG43" s="256" cm="1">
        <f t="array" aca="1" ref="BG43" ca="1">_xlfn.XLOOKUP($A43&amp;$B43,'[1]产值及收款计划（2026）'!$A:$A&amp;'[1]产值及收款计划（2026）'!$B:$B,'[1]产值及收款计划（2026）'!BG:BG)</f>
        <v>0</v>
      </c>
      <c r="BH43" s="256" cm="1">
        <f t="array" aca="1" ref="BH43" ca="1">_xlfn.XLOOKUP($A43&amp;$B43,'[1]产值及收款计划（2026）'!$A:$A&amp;'[1]产值及收款计划（2026）'!$B:$B,'[1]产值及收款计划（2026）'!BH:BH)</f>
        <v>0</v>
      </c>
      <c r="BI43" s="256" cm="1">
        <f t="array" aca="1" ref="BI43" ca="1">_xlfn.XLOOKUP($A43&amp;$B43,'[1]产值及收款计划（2026）'!$A:$A&amp;'[1]产值及收款计划（2026）'!$B:$B,'[1]产值及收款计划（2026）'!BI:BI)</f>
        <v>0</v>
      </c>
      <c r="BJ43" s="256" cm="1">
        <f t="array" aca="1" ref="BJ43" ca="1">_xlfn.XLOOKUP($A43&amp;$B43,'[1]产值及收款计划（2026）'!$A:$A&amp;'[1]产值及收款计划（2026）'!$B:$B,'[1]产值及收款计划（2026）'!BJ:BJ)</f>
        <v>0</v>
      </c>
      <c r="BK43" s="256" cm="1">
        <f t="array" aca="1" ref="BK43" ca="1">_xlfn.XLOOKUP($A43&amp;$B43,'[1]产值及收款计划（2026）'!$A:$A&amp;'[1]产值及收款计划（2026）'!$B:$B,'[1]产值及收款计划（2026）'!BK:BK)</f>
        <v>0</v>
      </c>
      <c r="BL43" s="256" cm="1">
        <f t="array" aca="1" ref="BL43" ca="1">_xlfn.XLOOKUP($A43&amp;$B43,'[1]产值及收款计划（2026）'!$A:$A&amp;'[1]产值及收款计划（2026）'!$B:$B,'[1]产值及收款计划（2026）'!BL:BL)</f>
        <v>0</v>
      </c>
      <c r="BM43" s="256"/>
      <c r="BN43" s="256"/>
      <c r="BO43" s="256"/>
      <c r="BP43" s="256"/>
      <c r="BQ43" s="255" cm="1">
        <f t="array" aca="1" ref="BQ43" ca="1">_xlfn.XLOOKUP($A43&amp;$B43,'[1]产值及收款计划（2026）'!$A:$A&amp;'[1]产值及收款计划（2026）'!$B:$B,'[1]产值及收款计划（2026）'!BQ:BQ)</f>
        <v>0</v>
      </c>
      <c r="BR43" s="256" cm="1">
        <f t="array" aca="1" ref="BR43" ca="1">_xlfn.XLOOKUP($A43&amp;$B43,'[1]产值及收款计划（2026）'!$A:$A&amp;'[1]产值及收款计划（2026）'!$B:$B,'[1]产值及收款计划（2026）'!BR:BR)</f>
        <v>0</v>
      </c>
      <c r="CA43" s="256" cm="1">
        <f t="array" aca="1" ref="CA43" ca="1">_xlfn.XLOOKUP($A43&amp;$B43,'[1]产值及收款计划（2026）'!$A:$A&amp;'[1]产值及收款计划（2026）'!$B:$B,'[1]产值及收款计划（2026）'!CA:CA)</f>
        <v>0</v>
      </c>
      <c r="CB43" s="256" cm="1">
        <f t="array" aca="1" ref="CB43" ca="1">_xlfn.XLOOKUP($A43&amp;$B43,'[1]产值及收款计划（2026）'!$A:$A&amp;'[1]产值及收款计划（2026）'!$B:$B,'[1]产值及收款计划（2026）'!CB:CB)</f>
        <v>0</v>
      </c>
      <c r="CC43" s="256" cm="1">
        <f t="array" aca="1" ref="CC43" ca="1">_xlfn.XLOOKUP($A43&amp;$B43,'[1]产值及收款计划（2026）'!$A:$A&amp;'[1]产值及收款计划（2026）'!$B:$B,'[1]产值及收款计划（2026）'!CC:CC)</f>
        <v>0</v>
      </c>
      <c r="CD43" s="256" cm="1">
        <f t="array" aca="1" ref="CD43" ca="1">_xlfn.XLOOKUP($A43&amp;$B43,'[1]产值及收款计划（2026）'!$A:$A&amp;'[1]产值及收款计划（2026）'!$B:$B,'[1]产值及收款计划（2026）'!CD:CD)</f>
        <v>0</v>
      </c>
      <c r="CE43" s="256" cm="1">
        <f t="array" aca="1" ref="CE43" ca="1">_xlfn.XLOOKUP($A43&amp;$B43,'[1]产值及收款计划（2026）'!$A:$A&amp;'[1]产值及收款计划（2026）'!$B:$B,'[1]产值及收款计划（2026）'!CE:CE)</f>
        <v>0</v>
      </c>
      <c r="CF43" s="256" cm="1">
        <f t="array" aca="1" ref="CF43" ca="1">_xlfn.XLOOKUP($A43&amp;$B43,'[1]产值及收款计划（2026）'!$A:$A&amp;'[1]产值及收款计划（2026）'!$B:$B,'[1]产值及收款计划（2026）'!CF:CF)</f>
        <v>0</v>
      </c>
      <c r="CG43" s="256" cm="1">
        <f t="array" aca="1" ref="CG43" ca="1">_xlfn.XLOOKUP($A43&amp;$B43,'[1]产值及收款计划（2026）'!$A:$A&amp;'[1]产值及收款计划（2026）'!$B:$B,'[1]产值及收款计划（2026）'!CG:CG)</f>
        <v>0</v>
      </c>
      <c r="CH43" s="256" cm="1">
        <f t="array" aca="1" ref="CH43" ca="1">_xlfn.XLOOKUP($A43&amp;$B43,'[1]产值及收款计划（2026）'!$A:$A&amp;'[1]产值及收款计划（2026）'!$B:$B,'[1]产值及收款计划（2026）'!CH:CH)</f>
        <v>0</v>
      </c>
      <c r="CI43" s="256" cm="1">
        <f t="array" aca="1" ref="CI43" ca="1">_xlfn.XLOOKUP($A43&amp;$B43,'[1]产值及收款计划（2026）'!$A:$A&amp;'[1]产值及收款计划（2026）'!$B:$B,'[1]产值及收款计划（2026）'!CI:CI)</f>
        <v>0</v>
      </c>
      <c r="CJ43" s="256" cm="1">
        <f t="array" aca="1" ref="CJ43" ca="1">_xlfn.XLOOKUP($A43&amp;$B43,'[1]产值及收款计划（2026）'!$A:$A&amp;'[1]产值及收款计划（2026）'!$B:$B,'[1]产值及收款计划（2026）'!CJ:CJ)</f>
        <v>0</v>
      </c>
      <c r="CK43" s="256" cm="1">
        <f t="array" aca="1" ref="CK43" ca="1">_xlfn.XLOOKUP($A43&amp;$B43,'[1]产值及收款计划（2026）'!$A:$A&amp;'[1]产值及收款计划（2026）'!$B:$B,'[1]产值及收款计划（2026）'!CK:CK)</f>
        <v>0</v>
      </c>
      <c r="CL43" s="256" cm="1">
        <f t="array" aca="1" ref="CL43" ca="1">_xlfn.XLOOKUP($A43&amp;$B43,'[1]产值及收款计划（2026）'!$A:$A&amp;'[1]产值及收款计划（2026）'!$B:$B,'[1]产值及收款计划（2026）'!CL:CL)</f>
        <v>0</v>
      </c>
      <c r="DA43" s="256" cm="1">
        <f t="array" aca="1" ref="DA43" ca="1">_xlfn.XLOOKUP($A43&amp;$B43,'[1]产值及收款计划（2026）'!$A:$A&amp;'[1]产值及收款计划（2026）'!$B:$B,'[1]产值及收款计划（2026）'!DA:DA)</f>
        <v>0</v>
      </c>
      <c r="DB43" s="256" cm="1">
        <f t="array" aca="1" ref="DB43" ca="1">_xlfn.XLOOKUP($A43&amp;$B43,'[1]产值及收款计划（2026）'!$A:$A&amp;'[1]产值及收款计划（2026）'!$B:$B,'[1]产值及收款计划（2026）'!DB:DB)</f>
        <v>0</v>
      </c>
      <c r="DC43" s="256" cm="1">
        <f t="array" aca="1" ref="DC43" ca="1">_xlfn.XLOOKUP($A43&amp;$B43,'[1]产值及收款计划（2026）'!$A:$A&amp;'[1]产值及收款计划（2026）'!$B:$B,'[1]产值及收款计划（2026）'!DC:DC)</f>
        <v>0</v>
      </c>
      <c r="DD43" s="256" cm="1">
        <f t="array" aca="1" ref="DD43" ca="1">_xlfn.XLOOKUP($A43&amp;$B43,'[1]产值及收款计划（2026）'!$A:$A&amp;'[1]产值及收款计划（2026）'!$B:$B,'[1]产值及收款计划（2026）'!DD:DD)</f>
        <v>0</v>
      </c>
      <c r="DE43" s="256" cm="1">
        <f t="array" aca="1" ref="DE43" ca="1">_xlfn.XLOOKUP($A43&amp;$B43,'[1]产值及收款计划（2026）'!$A:$A&amp;'[1]产值及收款计划（2026）'!$B:$B,'[1]产值及收款计划（2026）'!DE:DE)</f>
        <v>0</v>
      </c>
      <c r="DF43" s="256" cm="1">
        <f t="array" aca="1" ref="DF43" ca="1">_xlfn.XLOOKUP($A43&amp;$B43,'[1]产值及收款计划（2026）'!$A:$A&amp;'[1]产值及收款计划（2026）'!$B:$B,'[1]产值及收款计划（2026）'!DF:DF)</f>
        <v>0</v>
      </c>
      <c r="DG43" s="256" cm="1">
        <f t="array" aca="1" ref="DG43" ca="1">_xlfn.XLOOKUP($A43&amp;$B43,'[1]产值及收款计划（2026）'!$A:$A&amp;'[1]产值及收款计划（2026）'!$B:$B,'[1]产值及收款计划（2026）'!DG:DG)</f>
        <v>0</v>
      </c>
      <c r="DH43" s="256" cm="1">
        <f t="array" aca="1" ref="DH43" ca="1">_xlfn.XLOOKUP($A43&amp;$B43,'[1]产值及收款计划（2026）'!$A:$A&amp;'[1]产值及收款计划（2026）'!$B:$B,'[1]产值及收款计划（2026）'!DH:DH)</f>
        <v>0</v>
      </c>
      <c r="DI43" s="256" cm="1">
        <f t="array" aca="1" ref="DI43" ca="1">_xlfn.XLOOKUP($A43&amp;$B43,'[1]产值及收款计划（2026）'!$A:$A&amp;'[1]产值及收款计划（2026）'!$B:$B,'[1]产值及收款计划（2026）'!DI:DI)</f>
        <v>0</v>
      </c>
      <c r="DJ43" s="256" cm="1">
        <f t="array" aca="1" ref="DJ43" ca="1">_xlfn.XLOOKUP($A43&amp;$B43,'[1]产值及收款计划（2026）'!$A:$A&amp;'[1]产值及收款计划（2026）'!$B:$B,'[1]产值及收款计划（2026）'!DJ:DJ)</f>
        <v>0</v>
      </c>
      <c r="DK43" s="256" cm="1">
        <f t="array" aca="1" ref="DK43" ca="1">_xlfn.XLOOKUP($A43&amp;$B43,'[1]产值及收款计划（2026）'!$A:$A&amp;'[1]产值及收款计划（2026）'!$B:$B,'[1]产值及收款计划（2026）'!DK:DK)</f>
        <v>0</v>
      </c>
      <c r="DL43" s="256" cm="1">
        <f t="array" aca="1" ref="DL43" ca="1">_xlfn.XLOOKUP($A43&amp;$B43,'[1]产值及收款计划（2026）'!$A:$A&amp;'[1]产值及收款计划（2026）'!$B:$B,'[1]产值及收款计划（2026）'!DL:DL)</f>
        <v>0</v>
      </c>
      <c r="DM43" s="264"/>
      <c r="DN43" s="250"/>
    </row>
    <row r="44" spans="1:118" ht="20.25" x14ac:dyDescent="0.15">
      <c r="A44" s="254">
        <f t="shared" ca="1" si="9"/>
        <v>40</v>
      </c>
      <c r="B44" s="254" t="s">
        <v>25</v>
      </c>
      <c r="C44" s="255" t="str" cm="1">
        <f t="array" aca="1" ref="C44" ca="1">_xlfn.XLOOKUP($A44&amp;$B44,'[1]产值及收款计划（2026）'!$A:$A&amp;'[1]产值及收款计划（2026）'!$B:$B,'[1]产值及收款计划（2026）'!C:C)</f>
        <v>SJHT2019121300116</v>
      </c>
      <c r="D44" s="255" t="str" cm="1">
        <f t="array" aca="1" ref="D44" ca="1">_xlfn.XLOOKUP($A44&amp;$B44,'[1]产值及收款计划（2026）'!$A:$A&amp;'[1]产值及收款计划（2026）'!$B:$B,'[1]产值及收款计划（2026）'!D:D)</f>
        <v>地下院平移-上海市轨道交通9号线三期（东延伸）工程BIM技术服务</v>
      </c>
      <c r="E44" s="256" cm="1">
        <f t="array" aca="1" ref="E44" ca="1">_xlfn.XLOOKUP($A44&amp;$B44,'[1]产值及收款计划（2026）'!$A:$A&amp;'[1]产值及收款计划（2026）'!$B:$B,'[1]产值及收款计划（2026）'!E:E)</f>
        <v>33.119999999999997</v>
      </c>
      <c r="F44" s="256" cm="1">
        <f t="array" aca="1" ref="F44" ca="1">_xlfn.XLOOKUP($A44&amp;$B44,'[1]产值及收款计划（2026）'!$A:$A&amp;'[1]产值及收款计划（2026）'!$B:$B,'[1]产值及收款计划（2026）'!F:F)</f>
        <v>33.119999999999997</v>
      </c>
      <c r="G44" s="256" cm="1">
        <f t="array" aca="1" ref="G44" ca="1">_xlfn.XLOOKUP($A44&amp;$B44,'[1]产值及收款计划（2026）'!$A:$A&amp;'[1]产值及收款计划（2026）'!$B:$B,'[1]产值及收款计划（2026）'!G:G)</f>
        <v>33.119999999999997</v>
      </c>
      <c r="H44" s="256" cm="1">
        <f t="array" aca="1" ref="H44" ca="1">_xlfn.XLOOKUP($A44&amp;$B44,'[1]产值及收款计划（2026）'!$A:$A&amp;'[1]产值及收款计划（2026）'!$B:$B,'[1]产值及收款计划（2026）'!H:H)</f>
        <v>33.119999999999997</v>
      </c>
      <c r="I44" s="257" cm="1">
        <f t="array" aca="1" ref="I44" ca="1">_xlfn.XLOOKUP($A44&amp;$B44,'[1]产值及收款计划（2026）'!$A:$A&amp;'[1]产值及收款计划（2026）'!$B:$B,'[1]产值及收款计划（2026）'!I:I)</f>
        <v>1</v>
      </c>
      <c r="J44" s="258" cm="1">
        <f t="array" aca="1" ref="J44" ca="1">_xlfn.XLOOKUP($A44&amp;$B44,'[1]产值及收款计划（2026）'!$A:$A&amp;'[1]产值及收款计划（2026）'!$B:$B,'[1]产值及收款计划（2026）'!J:J)</f>
        <v>0.06</v>
      </c>
      <c r="K44" s="256" cm="1">
        <f t="array" aca="1" ref="K44" ca="1">_xlfn.XLOOKUP($A44&amp;$B44,'[1]产值及收款计划（2026）'!$A:$A&amp;'[1]产值及收款计划（2026）'!$B:$B,'[1]产值及收款计划（2026）'!K:K)</f>
        <v>0</v>
      </c>
      <c r="L44" s="256" cm="1">
        <f t="array" aca="1" ref="L44" ca="1">_xlfn.XLOOKUP($A44&amp;$B44,'[1]产值及收款计划（2026）'!$A:$A&amp;'[1]产值及收款计划（2026）'!$B:$B,'[1]产值及收款计划（2026）'!L:L)</f>
        <v>0</v>
      </c>
      <c r="M44" s="256" t="str" cm="1">
        <f t="array" aca="1" ref="M44" ca="1">_xlfn.XLOOKUP($A44&amp;$B44,'[1]产值及收款计划（2026）'!$A:$A&amp;'[1]产值及收款计划（2026）'!$B:$B,'[1]产值及收款计划（2026）'!M:M)</f>
        <v>主导</v>
      </c>
      <c r="N44" s="256" t="str" cm="1">
        <f t="array" aca="1" ref="N44" ca="1">_xlfn.XLOOKUP($A44&amp;$B44,'[1]产值及收款计划（2026）'!$A:$A&amp;'[1]产值及收款计划（2026）'!$B:$B,'[1]产值及收款计划（2026）'!N:N)</f>
        <v>施林烽团队</v>
      </c>
      <c r="O44" s="256" t="str" cm="1">
        <f t="array" aca="1" ref="O44" ca="1">_xlfn.XLOOKUP($A44&amp;$B44,'[1]产值及收款计划（2026）'!$A:$A&amp;'[1]产值及收款计划（2026）'!$B:$B,'[1]产值及收款计划（2026）'!O:O)</f>
        <v>何晗</v>
      </c>
      <c r="P44" s="255" t="str" cm="1">
        <f t="array" aca="1" ref="P44" ca="1">_xlfn.XLOOKUP($A44&amp;$B44,'[1]产值及收款计划（2026）'!$A:$A&amp;'[1]产值及收款计划（2026）'!$B:$B,'[1]产值及收款计划（2026）'!P:P)</f>
        <v>在建</v>
      </c>
      <c r="Q44" s="256" cm="1">
        <f t="array" aca="1" ref="Q44" ca="1">_xlfn.XLOOKUP($A44&amp;$B44,'[1]产值及收款计划（2026）'!$A:$A&amp;'[1]产值及收款计划（2026）'!$B:$B,'[1]产值及收款计划（2026）'!Q:Q)</f>
        <v>0</v>
      </c>
      <c r="R44" s="256" cm="1">
        <f t="array" aca="1" ref="R44" ca="1">_xlfn.XLOOKUP($A44&amp;$B44,'[1]产值及收款计划（2026）'!$A:$A&amp;'[1]产值及收款计划（2026）'!$B:$B,'[1]产值及收款计划（2026）'!R:R)</f>
        <v>0</v>
      </c>
      <c r="S44" s="256" cm="1">
        <f t="array" aca="1" ref="S44" ca="1">_xlfn.XLOOKUP($A44&amp;$B44,'[1]产值及收款计划（2026）'!$A:$A&amp;'[1]产值及收款计划（2026）'!$B:$B,'[1]产值及收款计划（2026）'!S:S)</f>
        <v>0</v>
      </c>
      <c r="T44" s="256" cm="1">
        <f t="array" aca="1" ref="T44" ca="1">_xlfn.XLOOKUP($A44&amp;$B44,'[1]产值及收款计划（2026）'!$A:$A&amp;'[1]产值及收款计划（2026）'!$B:$B,'[1]产值及收款计划（2026）'!T:T)</f>
        <v>15.286199999999999</v>
      </c>
      <c r="U44" s="256" cm="1">
        <f t="array" aca="1" ref="U44" ca="1">_xlfn.XLOOKUP($A44&amp;$B44,'[1]产值及收款计划（2026）'!$A:$A&amp;'[1]产值及收款计划（2026）'!$B:$B,'[1]产值及收款计划（2026）'!U:U)</f>
        <v>0</v>
      </c>
      <c r="V44" s="256" cm="1">
        <f t="array" aca="1" ref="V44" ca="1">_xlfn.XLOOKUP($A44&amp;$B44,'[1]产值及收款计划（2026）'!$A:$A&amp;'[1]产值及收款计划（2026）'!$B:$B,'[1]产值及收款计划（2026）'!V:V)</f>
        <v>17.8338</v>
      </c>
      <c r="W44" s="256" cm="1">
        <f t="array" aca="1" ref="W44" ca="1">_xlfn.XLOOKUP($A44&amp;$B44,'[1]产值及收款计划（2026）'!$A:$A&amp;'[1]产值及收款计划（2026）'!$B:$B,'[1]产值及收款计划（2026）'!W:W)</f>
        <v>0</v>
      </c>
      <c r="X44" s="256" cm="1">
        <f t="array" aca="1" ref="X44" ca="1">_xlfn.XLOOKUP($A44&amp;$B44,'[1]产值及收款计划（2026）'!$A:$A&amp;'[1]产值及收款计划（2026）'!$B:$B,'[1]产值及收款计划（2026）'!X:X)</f>
        <v>0</v>
      </c>
      <c r="Y44" s="256" cm="1">
        <f t="array" aca="1" ref="Y44" ca="1">_xlfn.XLOOKUP($A44&amp;$B44,'[1]产值及收款计划（2026）'!$A:$A&amp;'[1]产值及收款计划（2026）'!$B:$B,'[1]产值及收款计划（2026）'!Y:Y)</f>
        <v>0</v>
      </c>
      <c r="Z44" s="256" cm="1">
        <f t="array" aca="1" ref="Z44" ca="1">_xlfn.XLOOKUP($A44&amp;$B44,'[1]产值及收款计划（2026）'!$A:$A&amp;'[1]产值及收款计划（2026）'!$B:$B,'[1]产值及收款计划（2026）'!Z:Z)</f>
        <v>0</v>
      </c>
      <c r="AA44" s="256" cm="1">
        <f t="array" aca="1" ref="AA44" ca="1">_xlfn.XLOOKUP($A44&amp;$B44,'[1]产值及收款计划（2026）'!$A:$A&amp;'[1]产值及收款计划（2026）'!$B:$B,'[1]产值及收款计划（2026）'!AA:AA)</f>
        <v>0</v>
      </c>
      <c r="AB44" s="256" cm="1">
        <f t="array" aca="1" ref="AB44" ca="1">_xlfn.XLOOKUP($A44&amp;$B44,'[1]产值及收款计划（2026）'!$A:$A&amp;'[1]产值及收款计划（2026）'!$B:$B,'[1]产值及收款计划（2026）'!AB:AB)</f>
        <v>0</v>
      </c>
      <c r="AC44" s="256" cm="1">
        <f t="array" aca="1" ref="AC44" ca="1">_xlfn.XLOOKUP($A44&amp;$B44,'[1]产值及收款计划（2026）'!$A:$A&amp;'[1]产值及收款计划（2026）'!$B:$B,'[1]产值及收款计划（2026）'!AC:AC)</f>
        <v>0</v>
      </c>
      <c r="AD44" s="256" cm="1">
        <f t="array" aca="1" ref="AD44" ca="1">_xlfn.XLOOKUP($A44&amp;$B44,'[1]产值及收款计划（2026）'!$A:$A&amp;'[1]产值及收款计划（2026）'!$B:$B,'[1]产值及收款计划（2026）'!AD:AD)</f>
        <v>0</v>
      </c>
      <c r="AE44" s="256" cm="1">
        <f t="array" aca="1" ref="AE44" ca="1">_xlfn.XLOOKUP($A44&amp;$B44,'[1]产值及收款计划（2026）'!$A:$A&amp;'[1]产值及收款计划（2026）'!$B:$B,'[1]产值及收款计划（2026）'!AE:AE)</f>
        <v>0</v>
      </c>
      <c r="AF44" s="256" cm="1">
        <f t="array" aca="1" ref="AF44" ca="1">_xlfn.XLOOKUP($A44&amp;$B44,'[1]产值及收款计划（2026）'!$A:$A&amp;'[1]产值及收款计划（2026）'!$B:$B,'[1]产值及收款计划（2026）'!AF:AF)</f>
        <v>0</v>
      </c>
      <c r="AG44" s="256" cm="1">
        <f t="array" aca="1" ref="AG44" ca="1">_xlfn.XLOOKUP($A44&amp;$B44,'[1]产值及收款计划（2026）'!$A:$A&amp;'[1]产值及收款计划（2026）'!$B:$B,'[1]产值及收款计划（2026）'!AG:AG)</f>
        <v>0</v>
      </c>
      <c r="AH44" s="256" cm="1">
        <f t="array" aca="1" ref="AH44" ca="1">_xlfn.XLOOKUP($A44&amp;$B44,'[1]产值及收款计划（2026）'!$A:$A&amp;'[1]产值及收款计划（2026）'!$B:$B,'[1]产值及收款计划（2026）'!AH:AH)</f>
        <v>0</v>
      </c>
      <c r="AI44" s="256" cm="1">
        <f t="array" aca="1" ref="AI44" ca="1">_xlfn.XLOOKUP($A44&amp;$B44,'[1]产值及收款计划（2026）'!$A:$A&amp;'[1]产值及收款计划（2026）'!$B:$B,'[1]产值及收款计划（2026）'!AI:AI)</f>
        <v>0</v>
      </c>
      <c r="AJ44" s="256" cm="1">
        <f t="array" aca="1" ref="AJ44" ca="1">_xlfn.XLOOKUP($A44&amp;$B44,'[1]产值及收款计划（2026）'!$A:$A&amp;'[1]产值及收款计划（2026）'!$B:$B,'[1]产值及收款计划（2026）'!AJ:AJ)</f>
        <v>0</v>
      </c>
      <c r="AK44" s="256" cm="1">
        <f t="array" aca="1" ref="AK44" ca="1">_xlfn.XLOOKUP($A44&amp;$B44,'[1]产值及收款计划（2026）'!$A:$A&amp;'[1]产值及收款计划（2026）'!$B:$B,'[1]产值及收款计划（2026）'!AK:AK)</f>
        <v>0</v>
      </c>
      <c r="AL44" s="256" cm="1">
        <f t="array" aca="1" ref="AL44" ca="1">_xlfn.XLOOKUP($A44&amp;$B44,'[1]产值及收款计划（2026）'!$A:$A&amp;'[1]产值及收款计划（2026）'!$B:$B,'[1]产值及收款计划（2026）'!AL:AL)</f>
        <v>0</v>
      </c>
      <c r="AM44" s="263" t="e" cm="1">
        <f t="array" aca="1" ref="AM44" ca="1">_xlfn.LET(_xlpm.勾选月份状态数组,TRANSPOSE('PPT(12-15页）-TOP10'!$A$3:$A$14),_xlpm.选择数据区,IF('PPT(12-15页）-TOP10'!$E$3="收款",$BA44:$BL44,$AA44:$AL44),SUM(_xlfn._xlws.FILTER(_xlpm.选择数据区,_xlpm.勾选月份状态数组,"")))</f>
        <v>#NAME?</v>
      </c>
      <c r="AN44" s="256" t="e" cm="1">
        <f t="array" aca="1" ref="AN44" ca="1">_xlfn.LET(_xlpm.勾选月份状态数组,TRANSPOSE('PPT(12-15页）-TOP10'!$A$3:$A$14),_xlpm.选择数据区,IF('PPT(12-15页）-TOP10'!$E$3="收款",$DA44:$DL44,$CA44:$CL44),SUM(_xlfn._xlws.FILTER(_xlpm.选择数据区,_xlpm.勾选月份状态数组,"")))</f>
        <v>#NAME?</v>
      </c>
      <c r="AO44" s="256">
        <f ca="1">SUM(CA44:CC44)+SUM(AD44:AL44)</f>
        <v>0</v>
      </c>
      <c r="AP44" s="256"/>
      <c r="AQ44" s="256"/>
      <c r="AR44" s="256"/>
      <c r="AS44" s="256" cm="1">
        <f t="array" aca="1" ref="AS44" ca="1">_xlfn.XLOOKUP($A44&amp;$B44,'[1]产值及收款计划（2026）'!$A:$A&amp;'[1]产值及收款计划（2026）'!$B:$B,'[1]产值及收款计划（2026）'!AS:AS)</f>
        <v>0</v>
      </c>
      <c r="AT44" s="256" cm="1">
        <f t="array" aca="1" ref="AT44" ca="1">_xlfn.XLOOKUP($A44&amp;$B44,'[1]产值及收款计划（2026）'!$A:$A&amp;'[1]产值及收款计划（2026）'!$B:$B,'[1]产值及收款计划（2026）'!AT:AT)</f>
        <v>0</v>
      </c>
      <c r="AU44" s="256" cm="1">
        <f t="array" aca="1" ref="AU44" ca="1">_xlfn.XLOOKUP($A44&amp;$B44,'[1]产值及收款计划（2026）'!$A:$A&amp;'[1]产值及收款计划（2026）'!$B:$B,'[1]产值及收款计划（2026）'!AU:AU)</f>
        <v>0</v>
      </c>
      <c r="AV44" s="256" cm="1">
        <f t="array" aca="1" ref="AV44" ca="1">_xlfn.XLOOKUP($A44&amp;$B44,'[1]产值及收款计划（2026）'!$A:$A&amp;'[1]产值及收款计划（2026）'!$B:$B,'[1]产值及收款计划（2026）'!AV:AV)</f>
        <v>0</v>
      </c>
      <c r="AW44" s="256" cm="1">
        <f t="array" aca="1" ref="AW44" ca="1">_xlfn.XLOOKUP($A44&amp;$B44,'[1]产值及收款计划（2026）'!$A:$A&amp;'[1]产值及收款计划（2026）'!$B:$B,'[1]产值及收款计划（2026）'!AW:AW)</f>
        <v>15.286199999999999</v>
      </c>
      <c r="AX44" s="256" cm="1">
        <f t="array" aca="1" ref="AX44" ca="1">_xlfn.XLOOKUP($A44&amp;$B44,'[1]产值及收款计划（2026）'!$A:$A&amp;'[1]产值及收款计划（2026）'!$B:$B,'[1]产值及收款计划（2026）'!AX:AX)</f>
        <v>0</v>
      </c>
      <c r="AY44" s="256" cm="1">
        <f t="array" aca="1" ref="AY44" ca="1">_xlfn.XLOOKUP($A44&amp;$B44,'[1]产值及收款计划（2026）'!$A:$A&amp;'[1]产值及收款计划（2026）'!$B:$B,'[1]产值及收款计划（2026）'!AY:AY)</f>
        <v>17.8338</v>
      </c>
      <c r="AZ44" s="256" cm="1">
        <f t="array" aca="1" ref="AZ44" ca="1">_xlfn.XLOOKUP($A44&amp;$B44,'[1]产值及收款计划（2026）'!$A:$A&amp;'[1]产值及收款计划（2026）'!$B:$B,'[1]产值及收款计划（2026）'!AZ:AZ)</f>
        <v>0</v>
      </c>
      <c r="BA44" s="256" cm="1">
        <f t="array" aca="1" ref="BA44" ca="1">_xlfn.XLOOKUP($A44&amp;$B44,'[1]产值及收款计划（2026）'!$A:$A&amp;'[1]产值及收款计划（2026）'!$B:$B,'[1]产值及收款计划（2026）'!BA:BA)</f>
        <v>0</v>
      </c>
      <c r="BB44" s="256" cm="1">
        <f t="array" aca="1" ref="BB44" ca="1">_xlfn.XLOOKUP($A44&amp;$B44,'[1]产值及收款计划（2026）'!$A:$A&amp;'[1]产值及收款计划（2026）'!$B:$B,'[1]产值及收款计划（2026）'!BB:BB)</f>
        <v>0</v>
      </c>
      <c r="BC44" s="256" cm="1">
        <f t="array" aca="1" ref="BC44" ca="1">_xlfn.XLOOKUP($A44&amp;$B44,'[1]产值及收款计划（2026）'!$A:$A&amp;'[1]产值及收款计划（2026）'!$B:$B,'[1]产值及收款计划（2026）'!BC:BC)</f>
        <v>0</v>
      </c>
      <c r="BD44" s="256" cm="1">
        <f t="array" aca="1" ref="BD44" ca="1">_xlfn.XLOOKUP($A44&amp;$B44,'[1]产值及收款计划（2026）'!$A:$A&amp;'[1]产值及收款计划（2026）'!$B:$B,'[1]产值及收款计划（2026）'!BD:BD)</f>
        <v>0</v>
      </c>
      <c r="BE44" s="256" cm="1">
        <f t="array" aca="1" ref="BE44" ca="1">_xlfn.XLOOKUP($A44&amp;$B44,'[1]产值及收款计划（2026）'!$A:$A&amp;'[1]产值及收款计划（2026）'!$B:$B,'[1]产值及收款计划（2026）'!BE:BE)</f>
        <v>0</v>
      </c>
      <c r="BF44" s="256" cm="1">
        <f t="array" aca="1" ref="BF44" ca="1">_xlfn.XLOOKUP($A44&amp;$B44,'[1]产值及收款计划（2026）'!$A:$A&amp;'[1]产值及收款计划（2026）'!$B:$B,'[1]产值及收款计划（2026）'!BF:BF)</f>
        <v>0</v>
      </c>
      <c r="BG44" s="256" cm="1">
        <f t="array" aca="1" ref="BG44" ca="1">_xlfn.XLOOKUP($A44&amp;$B44,'[1]产值及收款计划（2026）'!$A:$A&amp;'[1]产值及收款计划（2026）'!$B:$B,'[1]产值及收款计划（2026）'!BG:BG)</f>
        <v>0</v>
      </c>
      <c r="BH44" s="256" cm="1">
        <f t="array" aca="1" ref="BH44" ca="1">_xlfn.XLOOKUP($A44&amp;$B44,'[1]产值及收款计划（2026）'!$A:$A&amp;'[1]产值及收款计划（2026）'!$B:$B,'[1]产值及收款计划（2026）'!BH:BH)</f>
        <v>0</v>
      </c>
      <c r="BI44" s="256" cm="1">
        <f t="array" aca="1" ref="BI44" ca="1">_xlfn.XLOOKUP($A44&amp;$B44,'[1]产值及收款计划（2026）'!$A:$A&amp;'[1]产值及收款计划（2026）'!$B:$B,'[1]产值及收款计划（2026）'!BI:BI)</f>
        <v>0</v>
      </c>
      <c r="BJ44" s="256" cm="1">
        <f t="array" aca="1" ref="BJ44" ca="1">_xlfn.XLOOKUP($A44&amp;$B44,'[1]产值及收款计划（2026）'!$A:$A&amp;'[1]产值及收款计划（2026）'!$B:$B,'[1]产值及收款计划（2026）'!BJ:BJ)</f>
        <v>0</v>
      </c>
      <c r="BK44" s="256" cm="1">
        <f t="array" aca="1" ref="BK44" ca="1">_xlfn.XLOOKUP($A44&amp;$B44,'[1]产值及收款计划（2026）'!$A:$A&amp;'[1]产值及收款计划（2026）'!$B:$B,'[1]产值及收款计划（2026）'!BK:BK)</f>
        <v>0</v>
      </c>
      <c r="BL44" s="256" cm="1">
        <f t="array" aca="1" ref="BL44" ca="1">_xlfn.XLOOKUP($A44&amp;$B44,'[1]产值及收款计划（2026）'!$A:$A&amp;'[1]产值及收款计划（2026）'!$B:$B,'[1]产值及收款计划（2026）'!BL:BL)</f>
        <v>0</v>
      </c>
      <c r="BM44" s="256"/>
      <c r="BN44" s="256"/>
      <c r="BO44" s="256"/>
      <c r="BP44" s="256"/>
      <c r="BQ44" s="255" cm="1">
        <f t="array" aca="1" ref="BQ44" ca="1">_xlfn.XLOOKUP($A44&amp;$B44,'[1]产值及收款计划（2026）'!$A:$A&amp;'[1]产值及收款计划（2026）'!$B:$B,'[1]产值及收款计划（2026）'!BQ:BQ)</f>
        <v>0</v>
      </c>
      <c r="BR44" s="256" cm="1">
        <f t="array" aca="1" ref="BR44" ca="1">_xlfn.XLOOKUP($A44&amp;$B44,'[1]产值及收款计划（2026）'!$A:$A&amp;'[1]产值及收款计划（2026）'!$B:$B,'[1]产值及收款计划（2026）'!BR:BR)</f>
        <v>0</v>
      </c>
      <c r="CA44" s="256" cm="1">
        <f t="array" aca="1" ref="CA44" ca="1">_xlfn.XLOOKUP($A44&amp;$B44,'[1]产值及收款计划（2026）'!$A:$A&amp;'[1]产值及收款计划（2026）'!$B:$B,'[1]产值及收款计划（2026）'!CA:CA)</f>
        <v>0</v>
      </c>
      <c r="CB44" s="256" cm="1">
        <f t="array" aca="1" ref="CB44" ca="1">_xlfn.XLOOKUP($A44&amp;$B44,'[1]产值及收款计划（2026）'!$A:$A&amp;'[1]产值及收款计划（2026）'!$B:$B,'[1]产值及收款计划（2026）'!CB:CB)</f>
        <v>0</v>
      </c>
      <c r="CC44" s="256" cm="1">
        <f t="array" aca="1" ref="CC44" ca="1">_xlfn.XLOOKUP($A44&amp;$B44,'[1]产值及收款计划（2026）'!$A:$A&amp;'[1]产值及收款计划（2026）'!$B:$B,'[1]产值及收款计划（2026）'!CC:CC)</f>
        <v>0</v>
      </c>
      <c r="CD44" s="256" cm="1">
        <f t="array" aca="1" ref="CD44" ca="1">_xlfn.XLOOKUP($A44&amp;$B44,'[1]产值及收款计划（2026）'!$A:$A&amp;'[1]产值及收款计划（2026）'!$B:$B,'[1]产值及收款计划（2026）'!CD:CD)</f>
        <v>0</v>
      </c>
      <c r="CE44" s="256" cm="1">
        <f t="array" aca="1" ref="CE44" ca="1">_xlfn.XLOOKUP($A44&amp;$B44,'[1]产值及收款计划（2026）'!$A:$A&amp;'[1]产值及收款计划（2026）'!$B:$B,'[1]产值及收款计划（2026）'!CE:CE)</f>
        <v>0</v>
      </c>
      <c r="CF44" s="256" cm="1">
        <f t="array" aca="1" ref="CF44" ca="1">_xlfn.XLOOKUP($A44&amp;$B44,'[1]产值及收款计划（2026）'!$A:$A&amp;'[1]产值及收款计划（2026）'!$B:$B,'[1]产值及收款计划（2026）'!CF:CF)</f>
        <v>0</v>
      </c>
      <c r="CG44" s="256" cm="1">
        <f t="array" aca="1" ref="CG44" ca="1">_xlfn.XLOOKUP($A44&amp;$B44,'[1]产值及收款计划（2026）'!$A:$A&amp;'[1]产值及收款计划（2026）'!$B:$B,'[1]产值及收款计划（2026）'!CG:CG)</f>
        <v>0</v>
      </c>
      <c r="CH44" s="256" cm="1">
        <f t="array" aca="1" ref="CH44" ca="1">_xlfn.XLOOKUP($A44&amp;$B44,'[1]产值及收款计划（2026）'!$A:$A&amp;'[1]产值及收款计划（2026）'!$B:$B,'[1]产值及收款计划（2026）'!CH:CH)</f>
        <v>0</v>
      </c>
      <c r="CI44" s="256" cm="1">
        <f t="array" aca="1" ref="CI44" ca="1">_xlfn.XLOOKUP($A44&amp;$B44,'[1]产值及收款计划（2026）'!$A:$A&amp;'[1]产值及收款计划（2026）'!$B:$B,'[1]产值及收款计划（2026）'!CI:CI)</f>
        <v>0</v>
      </c>
      <c r="CJ44" s="256" cm="1">
        <f t="array" aca="1" ref="CJ44" ca="1">_xlfn.XLOOKUP($A44&amp;$B44,'[1]产值及收款计划（2026）'!$A:$A&amp;'[1]产值及收款计划（2026）'!$B:$B,'[1]产值及收款计划（2026）'!CJ:CJ)</f>
        <v>0</v>
      </c>
      <c r="CK44" s="256" cm="1">
        <f t="array" aca="1" ref="CK44" ca="1">_xlfn.XLOOKUP($A44&amp;$B44,'[1]产值及收款计划（2026）'!$A:$A&amp;'[1]产值及收款计划（2026）'!$B:$B,'[1]产值及收款计划（2026）'!CK:CK)</f>
        <v>0</v>
      </c>
      <c r="CL44" s="256" cm="1">
        <f t="array" aca="1" ref="CL44" ca="1">_xlfn.XLOOKUP($A44&amp;$B44,'[1]产值及收款计划（2026）'!$A:$A&amp;'[1]产值及收款计划（2026）'!$B:$B,'[1]产值及收款计划（2026）'!CL:CL)</f>
        <v>0</v>
      </c>
      <c r="DA44" s="256" cm="1">
        <f t="array" aca="1" ref="DA44" ca="1">_xlfn.XLOOKUP($A44&amp;$B44,'[1]产值及收款计划（2026）'!$A:$A&amp;'[1]产值及收款计划（2026）'!$B:$B,'[1]产值及收款计划（2026）'!DA:DA)</f>
        <v>0</v>
      </c>
      <c r="DB44" s="256" cm="1">
        <f t="array" aca="1" ref="DB44" ca="1">_xlfn.XLOOKUP($A44&amp;$B44,'[1]产值及收款计划（2026）'!$A:$A&amp;'[1]产值及收款计划（2026）'!$B:$B,'[1]产值及收款计划（2026）'!DB:DB)</f>
        <v>0</v>
      </c>
      <c r="DC44" s="256" cm="1">
        <f t="array" aca="1" ref="DC44" ca="1">_xlfn.XLOOKUP($A44&amp;$B44,'[1]产值及收款计划（2026）'!$A:$A&amp;'[1]产值及收款计划（2026）'!$B:$B,'[1]产值及收款计划（2026）'!DC:DC)</f>
        <v>0</v>
      </c>
      <c r="DD44" s="256" cm="1">
        <f t="array" aca="1" ref="DD44" ca="1">_xlfn.XLOOKUP($A44&amp;$B44,'[1]产值及收款计划（2026）'!$A:$A&amp;'[1]产值及收款计划（2026）'!$B:$B,'[1]产值及收款计划（2026）'!DD:DD)</f>
        <v>0</v>
      </c>
      <c r="DE44" s="256" cm="1">
        <f t="array" aca="1" ref="DE44" ca="1">_xlfn.XLOOKUP($A44&amp;$B44,'[1]产值及收款计划（2026）'!$A:$A&amp;'[1]产值及收款计划（2026）'!$B:$B,'[1]产值及收款计划（2026）'!DE:DE)</f>
        <v>0</v>
      </c>
      <c r="DF44" s="256" cm="1">
        <f t="array" aca="1" ref="DF44" ca="1">_xlfn.XLOOKUP($A44&amp;$B44,'[1]产值及收款计划（2026）'!$A:$A&amp;'[1]产值及收款计划（2026）'!$B:$B,'[1]产值及收款计划（2026）'!DF:DF)</f>
        <v>0</v>
      </c>
      <c r="DG44" s="256" cm="1">
        <f t="array" aca="1" ref="DG44" ca="1">_xlfn.XLOOKUP($A44&amp;$B44,'[1]产值及收款计划（2026）'!$A:$A&amp;'[1]产值及收款计划（2026）'!$B:$B,'[1]产值及收款计划（2026）'!DG:DG)</f>
        <v>0</v>
      </c>
      <c r="DH44" s="256" cm="1">
        <f t="array" aca="1" ref="DH44" ca="1">_xlfn.XLOOKUP($A44&amp;$B44,'[1]产值及收款计划（2026）'!$A:$A&amp;'[1]产值及收款计划（2026）'!$B:$B,'[1]产值及收款计划（2026）'!DH:DH)</f>
        <v>0</v>
      </c>
      <c r="DI44" s="256" cm="1">
        <f t="array" aca="1" ref="DI44" ca="1">_xlfn.XLOOKUP($A44&amp;$B44,'[1]产值及收款计划（2026）'!$A:$A&amp;'[1]产值及收款计划（2026）'!$B:$B,'[1]产值及收款计划（2026）'!DI:DI)</f>
        <v>0</v>
      </c>
      <c r="DJ44" s="256" cm="1">
        <f t="array" aca="1" ref="DJ44" ca="1">_xlfn.XLOOKUP($A44&amp;$B44,'[1]产值及收款计划（2026）'!$A:$A&amp;'[1]产值及收款计划（2026）'!$B:$B,'[1]产值及收款计划（2026）'!DJ:DJ)</f>
        <v>0</v>
      </c>
      <c r="DK44" s="256" cm="1">
        <f t="array" aca="1" ref="DK44" ca="1">_xlfn.XLOOKUP($A44&amp;$B44,'[1]产值及收款计划（2026）'!$A:$A&amp;'[1]产值及收款计划（2026）'!$B:$B,'[1]产值及收款计划（2026）'!DK:DK)</f>
        <v>0</v>
      </c>
      <c r="DL44" s="256" cm="1">
        <f t="array" aca="1" ref="DL44" ca="1">_xlfn.XLOOKUP($A44&amp;$B44,'[1]产值及收款计划（2026）'!$A:$A&amp;'[1]产值及收款计划（2026）'!$B:$B,'[1]产值及收款计划（2026）'!DL:DL)</f>
        <v>0</v>
      </c>
      <c r="DM44" s="264"/>
      <c r="DN44" s="250"/>
    </row>
    <row r="45" spans="1:118" ht="20.25" x14ac:dyDescent="0.15">
      <c r="A45" s="254">
        <f t="shared" ca="1" si="9"/>
        <v>41</v>
      </c>
      <c r="B45" s="254" t="s">
        <v>25</v>
      </c>
      <c r="C45" s="255" t="str" cm="1">
        <f t="array" aca="1" ref="C45" ca="1">_xlfn.XLOOKUP($A45&amp;$B45,'[1]产值及收款计划（2026）'!$A:$A&amp;'[1]产值及收款计划（2026）'!$B:$B,'[1]产值及收款计划（2026）'!C:C)</f>
        <v>SJHT2019121300111</v>
      </c>
      <c r="D45" s="255" t="str" cm="1">
        <f t="array" aca="1" ref="D45" ca="1">_xlfn.XLOOKUP($A45&amp;$B45,'[1]产值及收款计划（2026）'!$A:$A&amp;'[1]产值及收款计划（2026）'!$B:$B,'[1]产值及收款计划（2026）'!D:D)</f>
        <v>地下院平移-上海市北横通道工程Ⅱ标工程BIM技术服务</v>
      </c>
      <c r="E45" s="256" cm="1">
        <f t="array" aca="1" ref="E45" ca="1">_xlfn.XLOOKUP($A45&amp;$B45,'[1]产值及收款计划（2026）'!$A:$A&amp;'[1]产值及收款计划（2026）'!$B:$B,'[1]产值及收款计划（2026）'!E:E)</f>
        <v>14.93</v>
      </c>
      <c r="F45" s="256" cm="1">
        <f t="array" aca="1" ref="F45" ca="1">_xlfn.XLOOKUP($A45&amp;$B45,'[1]产值及收款计划（2026）'!$A:$A&amp;'[1]产值及收款计划（2026）'!$B:$B,'[1]产值及收款计划（2026）'!F:F)</f>
        <v>14.93</v>
      </c>
      <c r="G45" s="256" cm="1">
        <f t="array" aca="1" ref="G45" ca="1">_xlfn.XLOOKUP($A45&amp;$B45,'[1]产值及收款计划（2026）'!$A:$A&amp;'[1]产值及收款计划（2026）'!$B:$B,'[1]产值及收款计划（2026）'!G:G)</f>
        <v>14.93</v>
      </c>
      <c r="H45" s="256" cm="1">
        <f t="array" aca="1" ref="H45" ca="1">_xlfn.XLOOKUP($A45&amp;$B45,'[1]产值及收款计划（2026）'!$A:$A&amp;'[1]产值及收款计划（2026）'!$B:$B,'[1]产值及收款计划（2026）'!H:H)</f>
        <v>0</v>
      </c>
      <c r="I45" s="257" cm="1">
        <f t="array" aca="1" ref="I45" ca="1">_xlfn.XLOOKUP($A45&amp;$B45,'[1]产值及收款计划（2026）'!$A:$A&amp;'[1]产值及收款计划（2026）'!$B:$B,'[1]产值及收款计划（2026）'!I:I)</f>
        <v>0</v>
      </c>
      <c r="J45" s="258" cm="1">
        <f t="array" aca="1" ref="J45" ca="1">_xlfn.XLOOKUP($A45&amp;$B45,'[1]产值及收款计划（2026）'!$A:$A&amp;'[1]产值及收款计划（2026）'!$B:$B,'[1]产值及收款计划（2026）'!J:J)</f>
        <v>0.06</v>
      </c>
      <c r="K45" s="256" cm="1">
        <f t="array" aca="1" ref="K45" ca="1">_xlfn.XLOOKUP($A45&amp;$B45,'[1]产值及收款计划（2026）'!$A:$A&amp;'[1]产值及收款计划（2026）'!$B:$B,'[1]产值及收款计划（2026）'!K:K)</f>
        <v>0</v>
      </c>
      <c r="L45" s="256" cm="1">
        <f t="array" aca="1" ref="L45" ca="1">_xlfn.XLOOKUP($A45&amp;$B45,'[1]产值及收款计划（2026）'!$A:$A&amp;'[1]产值及收款计划（2026）'!$B:$B,'[1]产值及收款计划（2026）'!L:L)</f>
        <v>0</v>
      </c>
      <c r="M45" s="256" t="str" cm="1">
        <f t="array" aca="1" ref="M45" ca="1">_xlfn.XLOOKUP($A45&amp;$B45,'[1]产值及收款计划（2026）'!$A:$A&amp;'[1]产值及收款计划（2026）'!$B:$B,'[1]产值及收款计划（2026）'!M:M)</f>
        <v>主导</v>
      </c>
      <c r="N45" s="256" t="str" cm="1">
        <f t="array" aca="1" ref="N45" ca="1">_xlfn.XLOOKUP($A45&amp;$B45,'[1]产值及收款计划（2026）'!$A:$A&amp;'[1]产值及收款计划（2026）'!$B:$B,'[1]产值及收款计划（2026）'!N:N)</f>
        <v>施林烽团队</v>
      </c>
      <c r="O45" s="256" t="str" cm="1">
        <f t="array" aca="1" ref="O45" ca="1">_xlfn.XLOOKUP($A45&amp;$B45,'[1]产值及收款计划（2026）'!$A:$A&amp;'[1]产值及收款计划（2026）'!$B:$B,'[1]产值及收款计划（2026）'!O:O)</f>
        <v>施林烽</v>
      </c>
      <c r="P45" s="255" t="str" cm="1">
        <f t="array" aca="1" ref="P45" ca="1">_xlfn.XLOOKUP($A45&amp;$B45,'[1]产值及收款计划（2026）'!$A:$A&amp;'[1]产值及收款计划（2026）'!$B:$B,'[1]产值及收款计划（2026）'!P:P)</f>
        <v>在建</v>
      </c>
      <c r="Q45" s="256" cm="1">
        <f t="array" aca="1" ref="Q45" ca="1">_xlfn.XLOOKUP($A45&amp;$B45,'[1]产值及收款计划（2026）'!$A:$A&amp;'[1]产值及收款计划（2026）'!$B:$B,'[1]产值及收款计划（2026）'!Q:Q)</f>
        <v>0</v>
      </c>
      <c r="R45" s="256" cm="1">
        <f t="array" aca="1" ref="R45" ca="1">_xlfn.XLOOKUP($A45&amp;$B45,'[1]产值及收款计划（2026）'!$A:$A&amp;'[1]产值及收款计划（2026）'!$B:$B,'[1]产值及收款计划（2026）'!R:R)</f>
        <v>0</v>
      </c>
      <c r="S45" s="256" cm="1">
        <f t="array" aca="1" ref="S45" ca="1">_xlfn.XLOOKUP($A45&amp;$B45,'[1]产值及收款计划（2026）'!$A:$A&amp;'[1]产值及收款计划（2026）'!$B:$B,'[1]产值及收款计划（2026）'!S:S)</f>
        <v>0</v>
      </c>
      <c r="T45" s="256" cm="1">
        <f t="array" aca="1" ref="T45" ca="1">_xlfn.XLOOKUP($A45&amp;$B45,'[1]产值及收款计划（2026）'!$A:$A&amp;'[1]产值及收款计划（2026）'!$B:$B,'[1]产值及收款计划（2026）'!T:T)</f>
        <v>10.318899999999999</v>
      </c>
      <c r="U45" s="256" cm="1">
        <f t="array" aca="1" ref="U45" ca="1">_xlfn.XLOOKUP($A45&amp;$B45,'[1]产值及收款计划（2026）'!$A:$A&amp;'[1]产值及收款计划（2026）'!$B:$B,'[1]产值及收款计划（2026）'!U:U)</f>
        <v>0</v>
      </c>
      <c r="V45" s="256" cm="1">
        <f t="array" aca="1" ref="V45" ca="1">_xlfn.XLOOKUP($A45&amp;$B45,'[1]产值及收款计划（2026）'!$A:$A&amp;'[1]产值及收款计划（2026）'!$B:$B,'[1]产值及收款计划（2026）'!V:V)</f>
        <v>4.6111000000000004</v>
      </c>
      <c r="W45" s="256" cm="1">
        <f t="array" aca="1" ref="W45" ca="1">_xlfn.XLOOKUP($A45&amp;$B45,'[1]产值及收款计划（2026）'!$A:$A&amp;'[1]产值及收款计划（2026）'!$B:$B,'[1]产值及收款计划（2026）'!W:W)</f>
        <v>0</v>
      </c>
      <c r="X45" s="256" cm="1">
        <f t="array" aca="1" ref="X45" ca="1">_xlfn.XLOOKUP($A45&amp;$B45,'[1]产值及收款计划（2026）'!$A:$A&amp;'[1]产值及收款计划（2026）'!$B:$B,'[1]产值及收款计划（2026）'!X:X)</f>
        <v>0</v>
      </c>
      <c r="Y45" s="256" cm="1">
        <f t="array" aca="1" ref="Y45" ca="1">_xlfn.XLOOKUP($A45&amp;$B45,'[1]产值及收款计划（2026）'!$A:$A&amp;'[1]产值及收款计划（2026）'!$B:$B,'[1]产值及收款计划（2026）'!Y:Y)</f>
        <v>0</v>
      </c>
      <c r="Z45" s="256" cm="1">
        <f t="array" aca="1" ref="Z45" ca="1">_xlfn.XLOOKUP($A45&amp;$B45,'[1]产值及收款计划（2026）'!$A:$A&amp;'[1]产值及收款计划（2026）'!$B:$B,'[1]产值及收款计划（2026）'!Z:Z)</f>
        <v>0</v>
      </c>
      <c r="AA45" s="256" cm="1">
        <f t="array" aca="1" ref="AA45" ca="1">_xlfn.XLOOKUP($A45&amp;$B45,'[1]产值及收款计划（2026）'!$A:$A&amp;'[1]产值及收款计划（2026）'!$B:$B,'[1]产值及收款计划（2026）'!AA:AA)</f>
        <v>0</v>
      </c>
      <c r="AB45" s="256" cm="1">
        <f t="array" aca="1" ref="AB45" ca="1">_xlfn.XLOOKUP($A45&amp;$B45,'[1]产值及收款计划（2026）'!$A:$A&amp;'[1]产值及收款计划（2026）'!$B:$B,'[1]产值及收款计划（2026）'!AB:AB)</f>
        <v>0</v>
      </c>
      <c r="AC45" s="256" cm="1">
        <f t="array" aca="1" ref="AC45" ca="1">_xlfn.XLOOKUP($A45&amp;$B45,'[1]产值及收款计划（2026）'!$A:$A&amp;'[1]产值及收款计划（2026）'!$B:$B,'[1]产值及收款计划（2026）'!AC:AC)</f>
        <v>0</v>
      </c>
      <c r="AD45" s="256" cm="1">
        <f t="array" aca="1" ref="AD45" ca="1">_xlfn.XLOOKUP($A45&amp;$B45,'[1]产值及收款计划（2026）'!$A:$A&amp;'[1]产值及收款计划（2026）'!$B:$B,'[1]产值及收款计划（2026）'!AD:AD)</f>
        <v>0</v>
      </c>
      <c r="AE45" s="256" cm="1">
        <f t="array" aca="1" ref="AE45" ca="1">_xlfn.XLOOKUP($A45&amp;$B45,'[1]产值及收款计划（2026）'!$A:$A&amp;'[1]产值及收款计划（2026）'!$B:$B,'[1]产值及收款计划（2026）'!AE:AE)</f>
        <v>0</v>
      </c>
      <c r="AF45" s="256" cm="1">
        <f t="array" aca="1" ref="AF45" ca="1">_xlfn.XLOOKUP($A45&amp;$B45,'[1]产值及收款计划（2026）'!$A:$A&amp;'[1]产值及收款计划（2026）'!$B:$B,'[1]产值及收款计划（2026）'!AF:AF)</f>
        <v>0</v>
      </c>
      <c r="AG45" s="256" cm="1">
        <f t="array" aca="1" ref="AG45" ca="1">_xlfn.XLOOKUP($A45&amp;$B45,'[1]产值及收款计划（2026）'!$A:$A&amp;'[1]产值及收款计划（2026）'!$B:$B,'[1]产值及收款计划（2026）'!AG:AG)</f>
        <v>0</v>
      </c>
      <c r="AH45" s="256" cm="1">
        <f t="array" aca="1" ref="AH45" ca="1">_xlfn.XLOOKUP($A45&amp;$B45,'[1]产值及收款计划（2026）'!$A:$A&amp;'[1]产值及收款计划（2026）'!$B:$B,'[1]产值及收款计划（2026）'!AH:AH)</f>
        <v>0</v>
      </c>
      <c r="AI45" s="256" cm="1">
        <f t="array" aca="1" ref="AI45" ca="1">_xlfn.XLOOKUP($A45&amp;$B45,'[1]产值及收款计划（2026）'!$A:$A&amp;'[1]产值及收款计划（2026）'!$B:$B,'[1]产值及收款计划（2026）'!AI:AI)</f>
        <v>0</v>
      </c>
      <c r="AJ45" s="256" cm="1">
        <f t="array" aca="1" ref="AJ45" ca="1">_xlfn.XLOOKUP($A45&amp;$B45,'[1]产值及收款计划（2026）'!$A:$A&amp;'[1]产值及收款计划（2026）'!$B:$B,'[1]产值及收款计划（2026）'!AJ:AJ)</f>
        <v>0</v>
      </c>
      <c r="AK45" s="256" cm="1">
        <f t="array" aca="1" ref="AK45" ca="1">_xlfn.XLOOKUP($A45&amp;$B45,'[1]产值及收款计划（2026）'!$A:$A&amp;'[1]产值及收款计划（2026）'!$B:$B,'[1]产值及收款计划（2026）'!AK:AK)</f>
        <v>0</v>
      </c>
      <c r="AL45" s="256" cm="1">
        <f t="array" aca="1" ref="AL45" ca="1">_xlfn.XLOOKUP($A45&amp;$B45,'[1]产值及收款计划（2026）'!$A:$A&amp;'[1]产值及收款计划（2026）'!$B:$B,'[1]产值及收款计划（2026）'!AL:AL)</f>
        <v>0</v>
      </c>
      <c r="AM45" s="263" t="e" cm="1">
        <f t="array" aca="1" ref="AM45" ca="1">_xlfn.LET(_xlpm.勾选月份状态数组,TRANSPOSE('PPT(12-15页）-TOP10'!$A$3:$A$14),_xlpm.选择数据区,IF('PPT(12-15页）-TOP10'!$E$3="收款",$BA45:$BL45,$AA45:$AL45),SUM(_xlfn._xlws.FILTER(_xlpm.选择数据区,_xlpm.勾选月份状态数组,"")))</f>
        <v>#NAME?</v>
      </c>
      <c r="AN45" s="256" t="e" cm="1">
        <f t="array" aca="1" ref="AN45" ca="1">_xlfn.LET(_xlpm.勾选月份状态数组,TRANSPOSE('PPT(12-15页）-TOP10'!$A$3:$A$14),_xlpm.选择数据区,IF('PPT(12-15页）-TOP10'!$E$3="收款",$DA45:$DL45,$CA45:$CL45),SUM(_xlfn._xlws.FILTER(_xlpm.选择数据区,_xlpm.勾选月份状态数组,"")))</f>
        <v>#NAME?</v>
      </c>
      <c r="AO45" s="256">
        <f ca="1">SUM(CA45:CC45)+SUM(AD45:AL45)</f>
        <v>0</v>
      </c>
      <c r="AP45" s="256"/>
      <c r="AQ45" s="256"/>
      <c r="AR45" s="256"/>
      <c r="AS45" s="256" cm="1">
        <f t="array" aca="1" ref="AS45" ca="1">_xlfn.XLOOKUP($A45&amp;$B45,'[1]产值及收款计划（2026）'!$A:$A&amp;'[1]产值及收款计划（2026）'!$B:$B,'[1]产值及收款计划（2026）'!AS:AS)</f>
        <v>0</v>
      </c>
      <c r="AT45" s="256" cm="1">
        <f t="array" aca="1" ref="AT45" ca="1">_xlfn.XLOOKUP($A45&amp;$B45,'[1]产值及收款计划（2026）'!$A:$A&amp;'[1]产值及收款计划（2026）'!$B:$B,'[1]产值及收款计划（2026）'!AT:AT)</f>
        <v>0</v>
      </c>
      <c r="AU45" s="256" cm="1">
        <f t="array" aca="1" ref="AU45" ca="1">_xlfn.XLOOKUP($A45&amp;$B45,'[1]产值及收款计划（2026）'!$A:$A&amp;'[1]产值及收款计划（2026）'!$B:$B,'[1]产值及收款计划（2026）'!AU:AU)</f>
        <v>0</v>
      </c>
      <c r="AV45" s="256" cm="1">
        <f t="array" aca="1" ref="AV45" ca="1">_xlfn.XLOOKUP($A45&amp;$B45,'[1]产值及收款计划（2026）'!$A:$A&amp;'[1]产值及收款计划（2026）'!$B:$B,'[1]产值及收款计划（2026）'!AV:AV)</f>
        <v>0</v>
      </c>
      <c r="AW45" s="256" cm="1">
        <f t="array" aca="1" ref="AW45" ca="1">_xlfn.XLOOKUP($A45&amp;$B45,'[1]产值及收款计划（2026）'!$A:$A&amp;'[1]产值及收款计划（2026）'!$B:$B,'[1]产值及收款计划（2026）'!AW:AW)</f>
        <v>10.318899999999999</v>
      </c>
      <c r="AX45" s="256" cm="1">
        <f t="array" aca="1" ref="AX45" ca="1">_xlfn.XLOOKUP($A45&amp;$B45,'[1]产值及收款计划（2026）'!$A:$A&amp;'[1]产值及收款计划（2026）'!$B:$B,'[1]产值及收款计划（2026）'!AX:AX)</f>
        <v>0</v>
      </c>
      <c r="AY45" s="256" cm="1">
        <f t="array" aca="1" ref="AY45" ca="1">_xlfn.XLOOKUP($A45&amp;$B45,'[1]产值及收款计划（2026）'!$A:$A&amp;'[1]产值及收款计划（2026）'!$B:$B,'[1]产值及收款计划（2026）'!AY:AY)</f>
        <v>4.6111000000000004</v>
      </c>
      <c r="AZ45" s="256" cm="1">
        <f t="array" aca="1" ref="AZ45" ca="1">_xlfn.XLOOKUP($A45&amp;$B45,'[1]产值及收款计划（2026）'!$A:$A&amp;'[1]产值及收款计划（2026）'!$B:$B,'[1]产值及收款计划（2026）'!AZ:AZ)</f>
        <v>0</v>
      </c>
      <c r="BA45" s="256" cm="1">
        <f t="array" aca="1" ref="BA45" ca="1">_xlfn.XLOOKUP($A45&amp;$B45,'[1]产值及收款计划（2026）'!$A:$A&amp;'[1]产值及收款计划（2026）'!$B:$B,'[1]产值及收款计划（2026）'!BA:BA)</f>
        <v>0</v>
      </c>
      <c r="BB45" s="256" cm="1">
        <f t="array" aca="1" ref="BB45" ca="1">_xlfn.XLOOKUP($A45&amp;$B45,'[1]产值及收款计划（2026）'!$A:$A&amp;'[1]产值及收款计划（2026）'!$B:$B,'[1]产值及收款计划（2026）'!BB:BB)</f>
        <v>0</v>
      </c>
      <c r="BC45" s="256" cm="1">
        <f t="array" aca="1" ref="BC45" ca="1">_xlfn.XLOOKUP($A45&amp;$B45,'[1]产值及收款计划（2026）'!$A:$A&amp;'[1]产值及收款计划（2026）'!$B:$B,'[1]产值及收款计划（2026）'!BC:BC)</f>
        <v>0</v>
      </c>
      <c r="BD45" s="256" cm="1">
        <f t="array" aca="1" ref="BD45" ca="1">_xlfn.XLOOKUP($A45&amp;$B45,'[1]产值及收款计划（2026）'!$A:$A&amp;'[1]产值及收款计划（2026）'!$B:$B,'[1]产值及收款计划（2026）'!BD:BD)</f>
        <v>0</v>
      </c>
      <c r="BE45" s="256" cm="1">
        <f t="array" aca="1" ref="BE45" ca="1">_xlfn.XLOOKUP($A45&amp;$B45,'[1]产值及收款计划（2026）'!$A:$A&amp;'[1]产值及收款计划（2026）'!$B:$B,'[1]产值及收款计划（2026）'!BE:BE)</f>
        <v>0</v>
      </c>
      <c r="BF45" s="256" cm="1">
        <f t="array" aca="1" ref="BF45" ca="1">_xlfn.XLOOKUP($A45&amp;$B45,'[1]产值及收款计划（2026）'!$A:$A&amp;'[1]产值及收款计划（2026）'!$B:$B,'[1]产值及收款计划（2026）'!BF:BF)</f>
        <v>0</v>
      </c>
      <c r="BG45" s="256" cm="1">
        <f t="array" aca="1" ref="BG45" ca="1">_xlfn.XLOOKUP($A45&amp;$B45,'[1]产值及收款计划（2026）'!$A:$A&amp;'[1]产值及收款计划（2026）'!$B:$B,'[1]产值及收款计划（2026）'!BG:BG)</f>
        <v>0</v>
      </c>
      <c r="BH45" s="256" cm="1">
        <f t="array" aca="1" ref="BH45" ca="1">_xlfn.XLOOKUP($A45&amp;$B45,'[1]产值及收款计划（2026）'!$A:$A&amp;'[1]产值及收款计划（2026）'!$B:$B,'[1]产值及收款计划（2026）'!BH:BH)</f>
        <v>0</v>
      </c>
      <c r="BI45" s="256" cm="1">
        <f t="array" aca="1" ref="BI45" ca="1">_xlfn.XLOOKUP($A45&amp;$B45,'[1]产值及收款计划（2026）'!$A:$A&amp;'[1]产值及收款计划（2026）'!$B:$B,'[1]产值及收款计划（2026）'!BI:BI)</f>
        <v>0</v>
      </c>
      <c r="BJ45" s="256" cm="1">
        <f t="array" aca="1" ref="BJ45" ca="1">_xlfn.XLOOKUP($A45&amp;$B45,'[1]产值及收款计划（2026）'!$A:$A&amp;'[1]产值及收款计划（2026）'!$B:$B,'[1]产值及收款计划（2026）'!BJ:BJ)</f>
        <v>0</v>
      </c>
      <c r="BK45" s="256" cm="1">
        <f t="array" aca="1" ref="BK45" ca="1">_xlfn.XLOOKUP($A45&amp;$B45,'[1]产值及收款计划（2026）'!$A:$A&amp;'[1]产值及收款计划（2026）'!$B:$B,'[1]产值及收款计划（2026）'!BK:BK)</f>
        <v>0</v>
      </c>
      <c r="BL45" s="256" cm="1">
        <f t="array" aca="1" ref="BL45" ca="1">_xlfn.XLOOKUP($A45&amp;$B45,'[1]产值及收款计划（2026）'!$A:$A&amp;'[1]产值及收款计划（2026）'!$B:$B,'[1]产值及收款计划（2026）'!BL:BL)</f>
        <v>0</v>
      </c>
      <c r="BM45" s="256"/>
      <c r="BN45" s="256"/>
      <c r="BO45" s="256"/>
      <c r="BP45" s="256"/>
      <c r="BQ45" s="255" cm="1">
        <f t="array" aca="1" ref="BQ45" ca="1">_xlfn.XLOOKUP($A45&amp;$B45,'[1]产值及收款计划（2026）'!$A:$A&amp;'[1]产值及收款计划（2026）'!$B:$B,'[1]产值及收款计划（2026）'!BQ:BQ)</f>
        <v>0</v>
      </c>
      <c r="BR45" s="256" cm="1">
        <f t="array" aca="1" ref="BR45" ca="1">_xlfn.XLOOKUP($A45&amp;$B45,'[1]产值及收款计划（2026）'!$A:$A&amp;'[1]产值及收款计划（2026）'!$B:$B,'[1]产值及收款计划（2026）'!BR:BR)</f>
        <v>0</v>
      </c>
      <c r="CA45" s="256" cm="1">
        <f t="array" aca="1" ref="CA45" ca="1">_xlfn.XLOOKUP($A45&amp;$B45,'[1]产值及收款计划（2026）'!$A:$A&amp;'[1]产值及收款计划（2026）'!$B:$B,'[1]产值及收款计划（2026）'!CA:CA)</f>
        <v>0</v>
      </c>
      <c r="CB45" s="256" cm="1">
        <f t="array" aca="1" ref="CB45" ca="1">_xlfn.XLOOKUP($A45&amp;$B45,'[1]产值及收款计划（2026）'!$A:$A&amp;'[1]产值及收款计划（2026）'!$B:$B,'[1]产值及收款计划（2026）'!CB:CB)</f>
        <v>0</v>
      </c>
      <c r="CC45" s="256" cm="1">
        <f t="array" aca="1" ref="CC45" ca="1">_xlfn.XLOOKUP($A45&amp;$B45,'[1]产值及收款计划（2026）'!$A:$A&amp;'[1]产值及收款计划（2026）'!$B:$B,'[1]产值及收款计划（2026）'!CC:CC)</f>
        <v>0</v>
      </c>
      <c r="CD45" s="256" cm="1">
        <f t="array" aca="1" ref="CD45" ca="1">_xlfn.XLOOKUP($A45&amp;$B45,'[1]产值及收款计划（2026）'!$A:$A&amp;'[1]产值及收款计划（2026）'!$B:$B,'[1]产值及收款计划（2026）'!CD:CD)</f>
        <v>0</v>
      </c>
      <c r="CE45" s="256" cm="1">
        <f t="array" aca="1" ref="CE45" ca="1">_xlfn.XLOOKUP($A45&amp;$B45,'[1]产值及收款计划（2026）'!$A:$A&amp;'[1]产值及收款计划（2026）'!$B:$B,'[1]产值及收款计划（2026）'!CE:CE)</f>
        <v>0</v>
      </c>
      <c r="CF45" s="256" cm="1">
        <f t="array" aca="1" ref="CF45" ca="1">_xlfn.XLOOKUP($A45&amp;$B45,'[1]产值及收款计划（2026）'!$A:$A&amp;'[1]产值及收款计划（2026）'!$B:$B,'[1]产值及收款计划（2026）'!CF:CF)</f>
        <v>0</v>
      </c>
      <c r="CG45" s="256" cm="1">
        <f t="array" aca="1" ref="CG45" ca="1">_xlfn.XLOOKUP($A45&amp;$B45,'[1]产值及收款计划（2026）'!$A:$A&amp;'[1]产值及收款计划（2026）'!$B:$B,'[1]产值及收款计划（2026）'!CG:CG)</f>
        <v>0</v>
      </c>
      <c r="CH45" s="256" cm="1">
        <f t="array" aca="1" ref="CH45" ca="1">_xlfn.XLOOKUP($A45&amp;$B45,'[1]产值及收款计划（2026）'!$A:$A&amp;'[1]产值及收款计划（2026）'!$B:$B,'[1]产值及收款计划（2026）'!CH:CH)</f>
        <v>0</v>
      </c>
      <c r="CI45" s="256" cm="1">
        <f t="array" aca="1" ref="CI45" ca="1">_xlfn.XLOOKUP($A45&amp;$B45,'[1]产值及收款计划（2026）'!$A:$A&amp;'[1]产值及收款计划（2026）'!$B:$B,'[1]产值及收款计划（2026）'!CI:CI)</f>
        <v>0</v>
      </c>
      <c r="CJ45" s="256" cm="1">
        <f t="array" aca="1" ref="CJ45" ca="1">_xlfn.XLOOKUP($A45&amp;$B45,'[1]产值及收款计划（2026）'!$A:$A&amp;'[1]产值及收款计划（2026）'!$B:$B,'[1]产值及收款计划（2026）'!CJ:CJ)</f>
        <v>0</v>
      </c>
      <c r="CK45" s="256" cm="1">
        <f t="array" aca="1" ref="CK45" ca="1">_xlfn.XLOOKUP($A45&amp;$B45,'[1]产值及收款计划（2026）'!$A:$A&amp;'[1]产值及收款计划（2026）'!$B:$B,'[1]产值及收款计划（2026）'!CK:CK)</f>
        <v>0</v>
      </c>
      <c r="CL45" s="256" cm="1">
        <f t="array" aca="1" ref="CL45" ca="1">_xlfn.XLOOKUP($A45&amp;$B45,'[1]产值及收款计划（2026）'!$A:$A&amp;'[1]产值及收款计划（2026）'!$B:$B,'[1]产值及收款计划（2026）'!CL:CL)</f>
        <v>0</v>
      </c>
      <c r="DA45" s="256" cm="1">
        <f t="array" aca="1" ref="DA45" ca="1">_xlfn.XLOOKUP($A45&amp;$B45,'[1]产值及收款计划（2026）'!$A:$A&amp;'[1]产值及收款计划（2026）'!$B:$B,'[1]产值及收款计划（2026）'!DA:DA)</f>
        <v>0</v>
      </c>
      <c r="DB45" s="256" cm="1">
        <f t="array" aca="1" ref="DB45" ca="1">_xlfn.XLOOKUP($A45&amp;$B45,'[1]产值及收款计划（2026）'!$A:$A&amp;'[1]产值及收款计划（2026）'!$B:$B,'[1]产值及收款计划（2026）'!DB:DB)</f>
        <v>0</v>
      </c>
      <c r="DC45" s="256" cm="1">
        <f t="array" aca="1" ref="DC45" ca="1">_xlfn.XLOOKUP($A45&amp;$B45,'[1]产值及收款计划（2026）'!$A:$A&amp;'[1]产值及收款计划（2026）'!$B:$B,'[1]产值及收款计划（2026）'!DC:DC)</f>
        <v>0</v>
      </c>
      <c r="DD45" s="256" cm="1">
        <f t="array" aca="1" ref="DD45" ca="1">_xlfn.XLOOKUP($A45&amp;$B45,'[1]产值及收款计划（2026）'!$A:$A&amp;'[1]产值及收款计划（2026）'!$B:$B,'[1]产值及收款计划（2026）'!DD:DD)</f>
        <v>0</v>
      </c>
      <c r="DE45" s="256" cm="1">
        <f t="array" aca="1" ref="DE45" ca="1">_xlfn.XLOOKUP($A45&amp;$B45,'[1]产值及收款计划（2026）'!$A:$A&amp;'[1]产值及收款计划（2026）'!$B:$B,'[1]产值及收款计划（2026）'!DE:DE)</f>
        <v>0</v>
      </c>
      <c r="DF45" s="256" cm="1">
        <f t="array" aca="1" ref="DF45" ca="1">_xlfn.XLOOKUP($A45&amp;$B45,'[1]产值及收款计划（2026）'!$A:$A&amp;'[1]产值及收款计划（2026）'!$B:$B,'[1]产值及收款计划（2026）'!DF:DF)</f>
        <v>0</v>
      </c>
      <c r="DG45" s="256" cm="1">
        <f t="array" aca="1" ref="DG45" ca="1">_xlfn.XLOOKUP($A45&amp;$B45,'[1]产值及收款计划（2026）'!$A:$A&amp;'[1]产值及收款计划（2026）'!$B:$B,'[1]产值及收款计划（2026）'!DG:DG)</f>
        <v>0</v>
      </c>
      <c r="DH45" s="256" cm="1">
        <f t="array" aca="1" ref="DH45" ca="1">_xlfn.XLOOKUP($A45&amp;$B45,'[1]产值及收款计划（2026）'!$A:$A&amp;'[1]产值及收款计划（2026）'!$B:$B,'[1]产值及收款计划（2026）'!DH:DH)</f>
        <v>0</v>
      </c>
      <c r="DI45" s="256" cm="1">
        <f t="array" aca="1" ref="DI45" ca="1">_xlfn.XLOOKUP($A45&amp;$B45,'[1]产值及收款计划（2026）'!$A:$A&amp;'[1]产值及收款计划（2026）'!$B:$B,'[1]产值及收款计划（2026）'!DI:DI)</f>
        <v>0</v>
      </c>
      <c r="DJ45" s="256" cm="1">
        <f t="array" aca="1" ref="DJ45" ca="1">_xlfn.XLOOKUP($A45&amp;$B45,'[1]产值及收款计划（2026）'!$A:$A&amp;'[1]产值及收款计划（2026）'!$B:$B,'[1]产值及收款计划（2026）'!DJ:DJ)</f>
        <v>0</v>
      </c>
      <c r="DK45" s="256" cm="1">
        <f t="array" aca="1" ref="DK45" ca="1">_xlfn.XLOOKUP($A45&amp;$B45,'[1]产值及收款计划（2026）'!$A:$A&amp;'[1]产值及收款计划（2026）'!$B:$B,'[1]产值及收款计划（2026）'!DK:DK)</f>
        <v>0</v>
      </c>
      <c r="DL45" s="256" cm="1">
        <f t="array" aca="1" ref="DL45" ca="1">_xlfn.XLOOKUP($A45&amp;$B45,'[1]产值及收款计划（2026）'!$A:$A&amp;'[1]产值及收款计划（2026）'!$B:$B,'[1]产值及收款计划（2026）'!DL:DL)</f>
        <v>0</v>
      </c>
      <c r="DM45" s="264"/>
      <c r="DN45" s="250"/>
    </row>
    <row r="46" spans="1:118" ht="20.25" x14ac:dyDescent="0.15">
      <c r="A46" s="254">
        <f t="shared" ca="1" si="9"/>
        <v>42</v>
      </c>
      <c r="B46" s="254" t="s">
        <v>25</v>
      </c>
      <c r="C46" s="255" t="str" cm="1">
        <f t="array" aca="1" ref="C46" ca="1">_xlfn.XLOOKUP($A46&amp;$B46,'[1]产值及收款计划（2026）'!$A:$A&amp;'[1]产值及收款计划（2026）'!$B:$B,'[1]产值及收款计划（2026）'!C:C)</f>
        <v>SJHT2019121300108</v>
      </c>
      <c r="D46" s="255" t="str" cm="1">
        <f t="array" aca="1" ref="D46" ca="1">_xlfn.XLOOKUP($A46&amp;$B46,'[1]产值及收款计划（2026）'!$A:$A&amp;'[1]产值及收款计划（2026）'!$B:$B,'[1]产值及收款计划（2026）'!D:D)</f>
        <v>地下院平移-《上海市轨道交通14号线工程》金园五路站等BIM设计劳务合同</v>
      </c>
      <c r="E46" s="256" cm="1">
        <f t="array" aca="1" ref="E46" ca="1">_xlfn.XLOOKUP($A46&amp;$B46,'[1]产值及收款计划（2026）'!$A:$A&amp;'[1]产值及收款计划（2026）'!$B:$B,'[1]产值及收款计划（2026）'!E:E)</f>
        <v>201.09</v>
      </c>
      <c r="F46" s="256" cm="1">
        <f t="array" aca="1" ref="F46" ca="1">_xlfn.XLOOKUP($A46&amp;$B46,'[1]产值及收款计划（2026）'!$A:$A&amp;'[1]产值及收款计划（2026）'!$B:$B,'[1]产值及收款计划（2026）'!F:F)</f>
        <v>201.09</v>
      </c>
      <c r="G46" s="256" cm="1">
        <f t="array" aca="1" ref="G46" ca="1">_xlfn.XLOOKUP($A46&amp;$B46,'[1]产值及收款计划（2026）'!$A:$A&amp;'[1]产值及收款计划（2026）'!$B:$B,'[1]产值及收款计划（2026）'!G:G)</f>
        <v>201.09</v>
      </c>
      <c r="H46" s="256" cm="1">
        <f t="array" aca="1" ref="H46" ca="1">_xlfn.XLOOKUP($A46&amp;$B46,'[1]产值及收款计划（2026）'!$A:$A&amp;'[1]产值及收款计划（2026）'!$B:$B,'[1]产值及收款计划（2026）'!H:H)</f>
        <v>70.155000000000001</v>
      </c>
      <c r="I46" s="257" cm="1">
        <f t="array" aca="1" ref="I46" ca="1">_xlfn.XLOOKUP($A46&amp;$B46,'[1]产值及收款计划（2026）'!$A:$A&amp;'[1]产值及收款计划（2026）'!$B:$B,'[1]产值及收款计划（2026）'!I:I)</f>
        <v>0.34887363866925297</v>
      </c>
      <c r="J46" s="258" cm="1">
        <f t="array" aca="1" ref="J46" ca="1">_xlfn.XLOOKUP($A46&amp;$B46,'[1]产值及收款计划（2026）'!$A:$A&amp;'[1]产值及收款计划（2026）'!$B:$B,'[1]产值及收款计划（2026）'!J:J)</f>
        <v>0.06</v>
      </c>
      <c r="K46" s="256" cm="1">
        <f t="array" aca="1" ref="K46" ca="1">_xlfn.XLOOKUP($A46&amp;$B46,'[1]产值及收款计划（2026）'!$A:$A&amp;'[1]产值及收款计划（2026）'!$B:$B,'[1]产值及收款计划（2026）'!K:K)</f>
        <v>0</v>
      </c>
      <c r="L46" s="256" cm="1">
        <f t="array" aca="1" ref="L46" ca="1">_xlfn.XLOOKUP($A46&amp;$B46,'[1]产值及收款计划（2026）'!$A:$A&amp;'[1]产值及收款计划（2026）'!$B:$B,'[1]产值及收款计划（2026）'!L:L)</f>
        <v>0</v>
      </c>
      <c r="M46" s="256" t="str" cm="1">
        <f t="array" aca="1" ref="M46" ca="1">_xlfn.XLOOKUP($A46&amp;$B46,'[1]产值及收款计划（2026）'!$A:$A&amp;'[1]产值及收款计划（2026）'!$B:$B,'[1]产值及收款计划（2026）'!M:M)</f>
        <v>主导</v>
      </c>
      <c r="N46" s="256" t="str" cm="1">
        <f t="array" aca="1" ref="N46" ca="1">_xlfn.XLOOKUP($A46&amp;$B46,'[1]产值及收款计划（2026）'!$A:$A&amp;'[1]产值及收款计划（2026）'!$B:$B,'[1]产值及收款计划（2026）'!N:N)</f>
        <v>施林烽团队</v>
      </c>
      <c r="O46" s="256" t="str" cm="1">
        <f t="array" aca="1" ref="O46" ca="1">_xlfn.XLOOKUP($A46&amp;$B46,'[1]产值及收款计划（2026）'!$A:$A&amp;'[1]产值及收款计划（2026）'!$B:$B,'[1]产值及收款计划（2026）'!O:O)</f>
        <v>何晗</v>
      </c>
      <c r="P46" s="255" t="str" cm="1">
        <f t="array" aca="1" ref="P46" ca="1">_xlfn.XLOOKUP($A46&amp;$B46,'[1]产值及收款计划（2026）'!$A:$A&amp;'[1]产值及收款计划（2026）'!$B:$B,'[1]产值及收款计划（2026）'!P:P)</f>
        <v>在建</v>
      </c>
      <c r="Q46" s="256" cm="1">
        <f t="array" aca="1" ref="Q46" ca="1">_xlfn.XLOOKUP($A46&amp;$B46,'[1]产值及收款计划（2026）'!$A:$A&amp;'[1]产值及收款计划（2026）'!$B:$B,'[1]产值及收款计划（2026）'!Q:Q)</f>
        <v>0</v>
      </c>
      <c r="R46" s="256" cm="1">
        <f t="array" aca="1" ref="R46" ca="1">_xlfn.XLOOKUP($A46&amp;$B46,'[1]产值及收款计划（2026）'!$A:$A&amp;'[1]产值及收款计划（2026）'!$B:$B,'[1]产值及收款计划（2026）'!R:R)</f>
        <v>0</v>
      </c>
      <c r="S46" s="256" cm="1">
        <f t="array" aca="1" ref="S46" ca="1">_xlfn.XLOOKUP($A46&amp;$B46,'[1]产值及收款计划（2026）'!$A:$A&amp;'[1]产值及收款计划（2026）'!$B:$B,'[1]产值及收款计划（2026）'!S:S)</f>
        <v>0</v>
      </c>
      <c r="T46" s="256" cm="1">
        <f t="array" aca="1" ref="T46" ca="1">_xlfn.XLOOKUP($A46&amp;$B46,'[1]产值及收款计划（2026）'!$A:$A&amp;'[1]产值及收款计划（2026）'!$B:$B,'[1]产值及收款计划（2026）'!T:T)</f>
        <v>127.9663</v>
      </c>
      <c r="U46" s="256" cm="1">
        <f t="array" aca="1" ref="U46" ca="1">_xlfn.XLOOKUP($A46&amp;$B46,'[1]产值及收款计划（2026）'!$A:$A&amp;'[1]产值及收款计划（2026）'!$B:$B,'[1]产值及收款计划（2026）'!U:U)</f>
        <v>0</v>
      </c>
      <c r="V46" s="256" cm="1">
        <f t="array" aca="1" ref="V46" ca="1">_xlfn.XLOOKUP($A46&amp;$B46,'[1]产值及收款计划（2026）'!$A:$A&amp;'[1]产值及收款计划（2026）'!$B:$B,'[1]产值及收款计划（2026）'!V:V)</f>
        <v>73.123699999999999</v>
      </c>
      <c r="W46" s="256" cm="1">
        <f t="array" aca="1" ref="W46" ca="1">_xlfn.XLOOKUP($A46&amp;$B46,'[1]产值及收款计划（2026）'!$A:$A&amp;'[1]产值及收款计划（2026）'!$B:$B,'[1]产值及收款计划（2026）'!W:W)</f>
        <v>0</v>
      </c>
      <c r="X46" s="256" cm="1">
        <f t="array" aca="1" ref="X46" ca="1">_xlfn.XLOOKUP($A46&amp;$B46,'[1]产值及收款计划（2026）'!$A:$A&amp;'[1]产值及收款计划（2026）'!$B:$B,'[1]产值及收款计划（2026）'!X:X)</f>
        <v>0</v>
      </c>
      <c r="Y46" s="256" cm="1">
        <f t="array" aca="1" ref="Y46" ca="1">_xlfn.XLOOKUP($A46&amp;$B46,'[1]产值及收款计划（2026）'!$A:$A&amp;'[1]产值及收款计划（2026）'!$B:$B,'[1]产值及收款计划（2026）'!Y:Y)</f>
        <v>0</v>
      </c>
      <c r="Z46" s="256" cm="1">
        <f t="array" aca="1" ref="Z46" ca="1">_xlfn.XLOOKUP($A46&amp;$B46,'[1]产值及收款计划（2026）'!$A:$A&amp;'[1]产值及收款计划（2026）'!$B:$B,'[1]产值及收款计划（2026）'!Z:Z)</f>
        <v>0</v>
      </c>
      <c r="AA46" s="256" cm="1">
        <f t="array" aca="1" ref="AA46" ca="1">_xlfn.XLOOKUP($A46&amp;$B46,'[1]产值及收款计划（2026）'!$A:$A&amp;'[1]产值及收款计划（2026）'!$B:$B,'[1]产值及收款计划（2026）'!AA:AA)</f>
        <v>0</v>
      </c>
      <c r="AB46" s="256" cm="1">
        <f t="array" aca="1" ref="AB46" ca="1">_xlfn.XLOOKUP($A46&amp;$B46,'[1]产值及收款计划（2026）'!$A:$A&amp;'[1]产值及收款计划（2026）'!$B:$B,'[1]产值及收款计划（2026）'!AB:AB)</f>
        <v>0</v>
      </c>
      <c r="AC46" s="256" cm="1">
        <f t="array" aca="1" ref="AC46" ca="1">_xlfn.XLOOKUP($A46&amp;$B46,'[1]产值及收款计划（2026）'!$A:$A&amp;'[1]产值及收款计划（2026）'!$B:$B,'[1]产值及收款计划（2026）'!AC:AC)</f>
        <v>0</v>
      </c>
      <c r="AD46" s="256" cm="1">
        <f t="array" aca="1" ref="AD46" ca="1">_xlfn.XLOOKUP($A46&amp;$B46,'[1]产值及收款计划（2026）'!$A:$A&amp;'[1]产值及收款计划（2026）'!$B:$B,'[1]产值及收款计划（2026）'!AD:AD)</f>
        <v>0</v>
      </c>
      <c r="AE46" s="256" cm="1">
        <f t="array" aca="1" ref="AE46" ca="1">_xlfn.XLOOKUP($A46&amp;$B46,'[1]产值及收款计划（2026）'!$A:$A&amp;'[1]产值及收款计划（2026）'!$B:$B,'[1]产值及收款计划（2026）'!AE:AE)</f>
        <v>0</v>
      </c>
      <c r="AF46" s="256" cm="1">
        <f t="array" aca="1" ref="AF46" ca="1">_xlfn.XLOOKUP($A46&amp;$B46,'[1]产值及收款计划（2026）'!$A:$A&amp;'[1]产值及收款计划（2026）'!$B:$B,'[1]产值及收款计划（2026）'!AF:AF)</f>
        <v>0</v>
      </c>
      <c r="AG46" s="256" cm="1">
        <f t="array" aca="1" ref="AG46" ca="1">_xlfn.XLOOKUP($A46&amp;$B46,'[1]产值及收款计划（2026）'!$A:$A&amp;'[1]产值及收款计划（2026）'!$B:$B,'[1]产值及收款计划（2026）'!AG:AG)</f>
        <v>0</v>
      </c>
      <c r="AH46" s="256" cm="1">
        <f t="array" aca="1" ref="AH46" ca="1">_xlfn.XLOOKUP($A46&amp;$B46,'[1]产值及收款计划（2026）'!$A:$A&amp;'[1]产值及收款计划（2026）'!$B:$B,'[1]产值及收款计划（2026）'!AH:AH)</f>
        <v>0</v>
      </c>
      <c r="AI46" s="256" cm="1">
        <f t="array" aca="1" ref="AI46" ca="1">_xlfn.XLOOKUP($A46&amp;$B46,'[1]产值及收款计划（2026）'!$A:$A&amp;'[1]产值及收款计划（2026）'!$B:$B,'[1]产值及收款计划（2026）'!AI:AI)</f>
        <v>0</v>
      </c>
      <c r="AJ46" s="256" cm="1">
        <f t="array" aca="1" ref="AJ46" ca="1">_xlfn.XLOOKUP($A46&amp;$B46,'[1]产值及收款计划（2026）'!$A:$A&amp;'[1]产值及收款计划（2026）'!$B:$B,'[1]产值及收款计划（2026）'!AJ:AJ)</f>
        <v>0</v>
      </c>
      <c r="AK46" s="256" cm="1">
        <f t="array" aca="1" ref="AK46" ca="1">_xlfn.XLOOKUP($A46&amp;$B46,'[1]产值及收款计划（2026）'!$A:$A&amp;'[1]产值及收款计划（2026）'!$B:$B,'[1]产值及收款计划（2026）'!AK:AK)</f>
        <v>0</v>
      </c>
      <c r="AL46" s="256" cm="1">
        <f t="array" aca="1" ref="AL46" ca="1">_xlfn.XLOOKUP($A46&amp;$B46,'[1]产值及收款计划（2026）'!$A:$A&amp;'[1]产值及收款计划（2026）'!$B:$B,'[1]产值及收款计划（2026）'!AL:AL)</f>
        <v>0</v>
      </c>
      <c r="AM46" s="263" t="e" cm="1">
        <f t="array" aca="1" ref="AM46" ca="1">_xlfn.LET(_xlpm.勾选月份状态数组,TRANSPOSE('PPT(12-15页）-TOP10'!$A$3:$A$14),_xlpm.选择数据区,IF('PPT(12-15页）-TOP10'!$E$3="收款",$BA46:$BL46,$AA46:$AL46),SUM(_xlfn._xlws.FILTER(_xlpm.选择数据区,_xlpm.勾选月份状态数组,"")))</f>
        <v>#NAME?</v>
      </c>
      <c r="AN46" s="256" t="e" cm="1">
        <f t="array" aca="1" ref="AN46" ca="1">_xlfn.LET(_xlpm.勾选月份状态数组,TRANSPOSE('PPT(12-15页）-TOP10'!$A$3:$A$14),_xlpm.选择数据区,IF('PPT(12-15页）-TOP10'!$E$3="收款",$DA46:$DL46,$CA46:$CL46),SUM(_xlfn._xlws.FILTER(_xlpm.选择数据区,_xlpm.勾选月份状态数组,"")))</f>
        <v>#NAME?</v>
      </c>
      <c r="AO46" s="256">
        <f ca="1">SUM(CA46:CC46)+SUM(AD46:AL46)</f>
        <v>0</v>
      </c>
      <c r="AP46" s="256"/>
      <c r="AQ46" s="256"/>
      <c r="AR46" s="256"/>
      <c r="AS46" s="256" cm="1">
        <f t="array" aca="1" ref="AS46" ca="1">_xlfn.XLOOKUP($A46&amp;$B46,'[1]产值及收款计划（2026）'!$A:$A&amp;'[1]产值及收款计划（2026）'!$B:$B,'[1]产值及收款计划（2026）'!AS:AS)</f>
        <v>0</v>
      </c>
      <c r="AT46" s="256" cm="1">
        <f t="array" aca="1" ref="AT46" ca="1">_xlfn.XLOOKUP($A46&amp;$B46,'[1]产值及收款计划（2026）'!$A:$A&amp;'[1]产值及收款计划（2026）'!$B:$B,'[1]产值及收款计划（2026）'!AT:AT)</f>
        <v>0</v>
      </c>
      <c r="AU46" s="256" cm="1">
        <f t="array" aca="1" ref="AU46" ca="1">_xlfn.XLOOKUP($A46&amp;$B46,'[1]产值及收款计划（2026）'!$A:$A&amp;'[1]产值及收款计划（2026）'!$B:$B,'[1]产值及收款计划（2026）'!AU:AU)</f>
        <v>0</v>
      </c>
      <c r="AV46" s="256" cm="1">
        <f t="array" aca="1" ref="AV46" ca="1">_xlfn.XLOOKUP($A46&amp;$B46,'[1]产值及收款计划（2026）'!$A:$A&amp;'[1]产值及收款计划（2026）'!$B:$B,'[1]产值及收款计划（2026）'!AV:AV)</f>
        <v>0</v>
      </c>
      <c r="AW46" s="256" cm="1">
        <f t="array" aca="1" ref="AW46" ca="1">_xlfn.XLOOKUP($A46&amp;$B46,'[1]产值及收款计划（2026）'!$A:$A&amp;'[1]产值及收款计划（2026）'!$B:$B,'[1]产值及收款计划（2026）'!AW:AW)</f>
        <v>127.9663</v>
      </c>
      <c r="AX46" s="256" cm="1">
        <f t="array" aca="1" ref="AX46" ca="1">_xlfn.XLOOKUP($A46&amp;$B46,'[1]产值及收款计划（2026）'!$A:$A&amp;'[1]产值及收款计划（2026）'!$B:$B,'[1]产值及收款计划（2026）'!AX:AX)</f>
        <v>0</v>
      </c>
      <c r="AY46" s="256" cm="1">
        <f t="array" aca="1" ref="AY46" ca="1">_xlfn.XLOOKUP($A46&amp;$B46,'[1]产值及收款计划（2026）'!$A:$A&amp;'[1]产值及收款计划（2026）'!$B:$B,'[1]产值及收款计划（2026）'!AY:AY)</f>
        <v>73.123699999999999</v>
      </c>
      <c r="AZ46" s="256" cm="1">
        <f t="array" aca="1" ref="AZ46" ca="1">_xlfn.XLOOKUP($A46&amp;$B46,'[1]产值及收款计划（2026）'!$A:$A&amp;'[1]产值及收款计划（2026）'!$B:$B,'[1]产值及收款计划（2026）'!AZ:AZ)</f>
        <v>0</v>
      </c>
      <c r="BA46" s="256" cm="1">
        <f t="array" aca="1" ref="BA46" ca="1">_xlfn.XLOOKUP($A46&amp;$B46,'[1]产值及收款计划（2026）'!$A:$A&amp;'[1]产值及收款计划（2026）'!$B:$B,'[1]产值及收款计划（2026）'!BA:BA)</f>
        <v>0</v>
      </c>
      <c r="BB46" s="256" cm="1">
        <f t="array" aca="1" ref="BB46" ca="1">_xlfn.XLOOKUP($A46&amp;$B46,'[1]产值及收款计划（2026）'!$A:$A&amp;'[1]产值及收款计划（2026）'!$B:$B,'[1]产值及收款计划（2026）'!BB:BB)</f>
        <v>0</v>
      </c>
      <c r="BC46" s="256" cm="1">
        <f t="array" aca="1" ref="BC46" ca="1">_xlfn.XLOOKUP($A46&amp;$B46,'[1]产值及收款计划（2026）'!$A:$A&amp;'[1]产值及收款计划（2026）'!$B:$B,'[1]产值及收款计划（2026）'!BC:BC)</f>
        <v>0</v>
      </c>
      <c r="BD46" s="256" cm="1">
        <f t="array" aca="1" ref="BD46" ca="1">_xlfn.XLOOKUP($A46&amp;$B46,'[1]产值及收款计划（2026）'!$A:$A&amp;'[1]产值及收款计划（2026）'!$B:$B,'[1]产值及收款计划（2026）'!BD:BD)</f>
        <v>0</v>
      </c>
      <c r="BE46" s="256" cm="1">
        <f t="array" aca="1" ref="BE46" ca="1">_xlfn.XLOOKUP($A46&amp;$B46,'[1]产值及收款计划（2026）'!$A:$A&amp;'[1]产值及收款计划（2026）'!$B:$B,'[1]产值及收款计划（2026）'!BE:BE)</f>
        <v>0</v>
      </c>
      <c r="BF46" s="256" cm="1">
        <f t="array" aca="1" ref="BF46" ca="1">_xlfn.XLOOKUP($A46&amp;$B46,'[1]产值及收款计划（2026）'!$A:$A&amp;'[1]产值及收款计划（2026）'!$B:$B,'[1]产值及收款计划（2026）'!BF:BF)</f>
        <v>0</v>
      </c>
      <c r="BG46" s="256" cm="1">
        <f t="array" aca="1" ref="BG46" ca="1">_xlfn.XLOOKUP($A46&amp;$B46,'[1]产值及收款计划（2026）'!$A:$A&amp;'[1]产值及收款计划（2026）'!$B:$B,'[1]产值及收款计划（2026）'!BG:BG)</f>
        <v>0</v>
      </c>
      <c r="BH46" s="256" cm="1">
        <f t="array" aca="1" ref="BH46" ca="1">_xlfn.XLOOKUP($A46&amp;$B46,'[1]产值及收款计划（2026）'!$A:$A&amp;'[1]产值及收款计划（2026）'!$B:$B,'[1]产值及收款计划（2026）'!BH:BH)</f>
        <v>0</v>
      </c>
      <c r="BI46" s="256" cm="1">
        <f t="array" aca="1" ref="BI46" ca="1">_xlfn.XLOOKUP($A46&amp;$B46,'[1]产值及收款计划（2026）'!$A:$A&amp;'[1]产值及收款计划（2026）'!$B:$B,'[1]产值及收款计划（2026）'!BI:BI)</f>
        <v>0</v>
      </c>
      <c r="BJ46" s="256" cm="1">
        <f t="array" aca="1" ref="BJ46" ca="1">_xlfn.XLOOKUP($A46&amp;$B46,'[1]产值及收款计划（2026）'!$A:$A&amp;'[1]产值及收款计划（2026）'!$B:$B,'[1]产值及收款计划（2026）'!BJ:BJ)</f>
        <v>0</v>
      </c>
      <c r="BK46" s="256" cm="1">
        <f t="array" aca="1" ref="BK46" ca="1">_xlfn.XLOOKUP($A46&amp;$B46,'[1]产值及收款计划（2026）'!$A:$A&amp;'[1]产值及收款计划（2026）'!$B:$B,'[1]产值及收款计划（2026）'!BK:BK)</f>
        <v>0</v>
      </c>
      <c r="BL46" s="256" cm="1">
        <f t="array" aca="1" ref="BL46" ca="1">_xlfn.XLOOKUP($A46&amp;$B46,'[1]产值及收款计划（2026）'!$A:$A&amp;'[1]产值及收款计划（2026）'!$B:$B,'[1]产值及收款计划（2026）'!BL:BL)</f>
        <v>0</v>
      </c>
      <c r="BM46" s="256"/>
      <c r="BN46" s="256"/>
      <c r="BO46" s="256"/>
      <c r="BP46" s="256"/>
      <c r="BQ46" s="255" cm="1">
        <f t="array" aca="1" ref="BQ46" ca="1">_xlfn.XLOOKUP($A46&amp;$B46,'[1]产值及收款计划（2026）'!$A:$A&amp;'[1]产值及收款计划（2026）'!$B:$B,'[1]产值及收款计划（2026）'!BQ:BQ)</f>
        <v>0</v>
      </c>
      <c r="BR46" s="256" cm="1">
        <f t="array" aca="1" ref="BR46" ca="1">_xlfn.XLOOKUP($A46&amp;$B46,'[1]产值及收款计划（2026）'!$A:$A&amp;'[1]产值及收款计划（2026）'!$B:$B,'[1]产值及收款计划（2026）'!BR:BR)</f>
        <v>0</v>
      </c>
      <c r="CA46" s="256" cm="1">
        <f t="array" aca="1" ref="CA46" ca="1">_xlfn.XLOOKUP($A46&amp;$B46,'[1]产值及收款计划（2026）'!$A:$A&amp;'[1]产值及收款计划（2026）'!$B:$B,'[1]产值及收款计划（2026）'!CA:CA)</f>
        <v>0</v>
      </c>
      <c r="CB46" s="256" cm="1">
        <f t="array" aca="1" ref="CB46" ca="1">_xlfn.XLOOKUP($A46&amp;$B46,'[1]产值及收款计划（2026）'!$A:$A&amp;'[1]产值及收款计划（2026）'!$B:$B,'[1]产值及收款计划（2026）'!CB:CB)</f>
        <v>0</v>
      </c>
      <c r="CC46" s="256" cm="1">
        <f t="array" aca="1" ref="CC46" ca="1">_xlfn.XLOOKUP($A46&amp;$B46,'[1]产值及收款计划（2026）'!$A:$A&amp;'[1]产值及收款计划（2026）'!$B:$B,'[1]产值及收款计划（2026）'!CC:CC)</f>
        <v>0</v>
      </c>
      <c r="CD46" s="256" cm="1">
        <f t="array" aca="1" ref="CD46" ca="1">_xlfn.XLOOKUP($A46&amp;$B46,'[1]产值及收款计划（2026）'!$A:$A&amp;'[1]产值及收款计划（2026）'!$B:$B,'[1]产值及收款计划（2026）'!CD:CD)</f>
        <v>0</v>
      </c>
      <c r="CE46" s="256" cm="1">
        <f t="array" aca="1" ref="CE46" ca="1">_xlfn.XLOOKUP($A46&amp;$B46,'[1]产值及收款计划（2026）'!$A:$A&amp;'[1]产值及收款计划（2026）'!$B:$B,'[1]产值及收款计划（2026）'!CE:CE)</f>
        <v>0</v>
      </c>
      <c r="CF46" s="256" cm="1">
        <f t="array" aca="1" ref="CF46" ca="1">_xlfn.XLOOKUP($A46&amp;$B46,'[1]产值及收款计划（2026）'!$A:$A&amp;'[1]产值及收款计划（2026）'!$B:$B,'[1]产值及收款计划（2026）'!CF:CF)</f>
        <v>0</v>
      </c>
      <c r="CG46" s="256" cm="1">
        <f t="array" aca="1" ref="CG46" ca="1">_xlfn.XLOOKUP($A46&amp;$B46,'[1]产值及收款计划（2026）'!$A:$A&amp;'[1]产值及收款计划（2026）'!$B:$B,'[1]产值及收款计划（2026）'!CG:CG)</f>
        <v>0</v>
      </c>
      <c r="CH46" s="256" cm="1">
        <f t="array" aca="1" ref="CH46" ca="1">_xlfn.XLOOKUP($A46&amp;$B46,'[1]产值及收款计划（2026）'!$A:$A&amp;'[1]产值及收款计划（2026）'!$B:$B,'[1]产值及收款计划（2026）'!CH:CH)</f>
        <v>0</v>
      </c>
      <c r="CI46" s="256" cm="1">
        <f t="array" aca="1" ref="CI46" ca="1">_xlfn.XLOOKUP($A46&amp;$B46,'[1]产值及收款计划（2026）'!$A:$A&amp;'[1]产值及收款计划（2026）'!$B:$B,'[1]产值及收款计划（2026）'!CI:CI)</f>
        <v>0</v>
      </c>
      <c r="CJ46" s="256" cm="1">
        <f t="array" aca="1" ref="CJ46" ca="1">_xlfn.XLOOKUP($A46&amp;$B46,'[1]产值及收款计划（2026）'!$A:$A&amp;'[1]产值及收款计划（2026）'!$B:$B,'[1]产值及收款计划（2026）'!CJ:CJ)</f>
        <v>0</v>
      </c>
      <c r="CK46" s="256" cm="1">
        <f t="array" aca="1" ref="CK46" ca="1">_xlfn.XLOOKUP($A46&amp;$B46,'[1]产值及收款计划（2026）'!$A:$A&amp;'[1]产值及收款计划（2026）'!$B:$B,'[1]产值及收款计划（2026）'!CK:CK)</f>
        <v>0</v>
      </c>
      <c r="CL46" s="256" cm="1">
        <f t="array" aca="1" ref="CL46" ca="1">_xlfn.XLOOKUP($A46&amp;$B46,'[1]产值及收款计划（2026）'!$A:$A&amp;'[1]产值及收款计划（2026）'!$B:$B,'[1]产值及收款计划（2026）'!CL:CL)</f>
        <v>0</v>
      </c>
      <c r="DA46" s="256" cm="1">
        <f t="array" aca="1" ref="DA46" ca="1">_xlfn.XLOOKUP($A46&amp;$B46,'[1]产值及收款计划（2026）'!$A:$A&amp;'[1]产值及收款计划（2026）'!$B:$B,'[1]产值及收款计划（2026）'!DA:DA)</f>
        <v>0</v>
      </c>
      <c r="DB46" s="256" cm="1">
        <f t="array" aca="1" ref="DB46" ca="1">_xlfn.XLOOKUP($A46&amp;$B46,'[1]产值及收款计划（2026）'!$A:$A&amp;'[1]产值及收款计划（2026）'!$B:$B,'[1]产值及收款计划（2026）'!DB:DB)</f>
        <v>0</v>
      </c>
      <c r="DC46" s="256" cm="1">
        <f t="array" aca="1" ref="DC46" ca="1">_xlfn.XLOOKUP($A46&amp;$B46,'[1]产值及收款计划（2026）'!$A:$A&amp;'[1]产值及收款计划（2026）'!$B:$B,'[1]产值及收款计划（2026）'!DC:DC)</f>
        <v>0</v>
      </c>
      <c r="DD46" s="256" cm="1">
        <f t="array" aca="1" ref="DD46" ca="1">_xlfn.XLOOKUP($A46&amp;$B46,'[1]产值及收款计划（2026）'!$A:$A&amp;'[1]产值及收款计划（2026）'!$B:$B,'[1]产值及收款计划（2026）'!DD:DD)</f>
        <v>0</v>
      </c>
      <c r="DE46" s="256" cm="1">
        <f t="array" aca="1" ref="DE46" ca="1">_xlfn.XLOOKUP($A46&amp;$B46,'[1]产值及收款计划（2026）'!$A:$A&amp;'[1]产值及收款计划（2026）'!$B:$B,'[1]产值及收款计划（2026）'!DE:DE)</f>
        <v>0</v>
      </c>
      <c r="DF46" s="256" cm="1">
        <f t="array" aca="1" ref="DF46" ca="1">_xlfn.XLOOKUP($A46&amp;$B46,'[1]产值及收款计划（2026）'!$A:$A&amp;'[1]产值及收款计划（2026）'!$B:$B,'[1]产值及收款计划（2026）'!DF:DF)</f>
        <v>0</v>
      </c>
      <c r="DG46" s="256" cm="1">
        <f t="array" aca="1" ref="DG46" ca="1">_xlfn.XLOOKUP($A46&amp;$B46,'[1]产值及收款计划（2026）'!$A:$A&amp;'[1]产值及收款计划（2026）'!$B:$B,'[1]产值及收款计划（2026）'!DG:DG)</f>
        <v>0</v>
      </c>
      <c r="DH46" s="256" cm="1">
        <f t="array" aca="1" ref="DH46" ca="1">_xlfn.XLOOKUP($A46&amp;$B46,'[1]产值及收款计划（2026）'!$A:$A&amp;'[1]产值及收款计划（2026）'!$B:$B,'[1]产值及收款计划（2026）'!DH:DH)</f>
        <v>0</v>
      </c>
      <c r="DI46" s="256" cm="1">
        <f t="array" aca="1" ref="DI46" ca="1">_xlfn.XLOOKUP($A46&amp;$B46,'[1]产值及收款计划（2026）'!$A:$A&amp;'[1]产值及收款计划（2026）'!$B:$B,'[1]产值及收款计划（2026）'!DI:DI)</f>
        <v>0</v>
      </c>
      <c r="DJ46" s="256" cm="1">
        <f t="array" aca="1" ref="DJ46" ca="1">_xlfn.XLOOKUP($A46&amp;$B46,'[1]产值及收款计划（2026）'!$A:$A&amp;'[1]产值及收款计划（2026）'!$B:$B,'[1]产值及收款计划（2026）'!DJ:DJ)</f>
        <v>0</v>
      </c>
      <c r="DK46" s="256" cm="1">
        <f t="array" aca="1" ref="DK46" ca="1">_xlfn.XLOOKUP($A46&amp;$B46,'[1]产值及收款计划（2026）'!$A:$A&amp;'[1]产值及收款计划（2026）'!$B:$B,'[1]产值及收款计划（2026）'!DK:DK)</f>
        <v>0</v>
      </c>
      <c r="DL46" s="256" cm="1">
        <f t="array" aca="1" ref="DL46" ca="1">_xlfn.XLOOKUP($A46&amp;$B46,'[1]产值及收款计划（2026）'!$A:$A&amp;'[1]产值及收款计划（2026）'!$B:$B,'[1]产值及收款计划（2026）'!DL:DL)</f>
        <v>0</v>
      </c>
      <c r="DM46" s="264"/>
      <c r="DN46" s="250"/>
    </row>
    <row r="47" spans="1:118" ht="20.25" x14ac:dyDescent="0.15">
      <c r="A47" s="254">
        <f t="shared" ca="1" si="9"/>
        <v>43</v>
      </c>
      <c r="B47" s="254" t="s">
        <v>25</v>
      </c>
      <c r="C47" s="255" t="str" cm="1">
        <f t="array" aca="1" ref="C47" ca="1">_xlfn.XLOOKUP($A47&amp;$B47,'[1]产值及收款计划（2026）'!$A:$A&amp;'[1]产值及收款计划（2026）'!$B:$B,'[1]产值及收款计划（2026）'!C:C)</f>
        <v>SJHT2019121300107</v>
      </c>
      <c r="D47" s="255" t="str" cm="1">
        <f t="array" aca="1" ref="D47" ca="1">_xlfn.XLOOKUP($A47&amp;$B47,'[1]产值及收款计划（2026）'!$A:$A&amp;'[1]产值及收款计划（2026）'!$B:$B,'[1]产值及收款计划（2026）'!D:D)</f>
        <v>地下院平移-《上海市轨道交通18号线工程》江浦路站等BIM设计分包合同</v>
      </c>
      <c r="E47" s="256" cm="1">
        <f t="array" aca="1" ref="E47" ca="1">_xlfn.XLOOKUP($A47&amp;$B47,'[1]产值及收款计划（2026）'!$A:$A&amp;'[1]产值及收款计划（2026）'!$B:$B,'[1]产值及收款计划（2026）'!E:E)</f>
        <v>92.87</v>
      </c>
      <c r="F47" s="256" cm="1">
        <f t="array" aca="1" ref="F47" ca="1">_xlfn.XLOOKUP($A47&amp;$B47,'[1]产值及收款计划（2026）'!$A:$A&amp;'[1]产值及收款计划（2026）'!$B:$B,'[1]产值及收款计划（2026）'!F:F)</f>
        <v>92.87</v>
      </c>
      <c r="G47" s="256" cm="1">
        <f t="array" aca="1" ref="G47" ca="1">_xlfn.XLOOKUP($A47&amp;$B47,'[1]产值及收款计划（2026）'!$A:$A&amp;'[1]产值及收款计划（2026）'!$B:$B,'[1]产值及收款计划（2026）'!G:G)</f>
        <v>92.87</v>
      </c>
      <c r="H47" s="256" cm="1">
        <f t="array" aca="1" ref="H47" ca="1">_xlfn.XLOOKUP($A47&amp;$B47,'[1]产值及收款计划（2026）'!$A:$A&amp;'[1]产值及收款计划（2026）'!$B:$B,'[1]产值及收款计划（2026）'!H:H)</f>
        <v>47.77</v>
      </c>
      <c r="I47" s="257" cm="1">
        <f t="array" aca="1" ref="I47" ca="1">_xlfn.XLOOKUP($A47&amp;$B47,'[1]产值及收款计划（2026）'!$A:$A&amp;'[1]产值及收款计划（2026）'!$B:$B,'[1]产值及收款计划（2026）'!I:I)</f>
        <v>0.51437493270162604</v>
      </c>
      <c r="J47" s="258" cm="1">
        <f t="array" aca="1" ref="J47" ca="1">_xlfn.XLOOKUP($A47&amp;$B47,'[1]产值及收款计划（2026）'!$A:$A&amp;'[1]产值及收款计划（2026）'!$B:$B,'[1]产值及收款计划（2026）'!J:J)</f>
        <v>0.06</v>
      </c>
      <c r="K47" s="256" cm="1">
        <f t="array" aca="1" ref="K47" ca="1">_xlfn.XLOOKUP($A47&amp;$B47,'[1]产值及收款计划（2026）'!$A:$A&amp;'[1]产值及收款计划（2026）'!$B:$B,'[1]产值及收款计划（2026）'!K:K)</f>
        <v>0</v>
      </c>
      <c r="L47" s="256" cm="1">
        <f t="array" aca="1" ref="L47" ca="1">_xlfn.XLOOKUP($A47&amp;$B47,'[1]产值及收款计划（2026）'!$A:$A&amp;'[1]产值及收款计划（2026）'!$B:$B,'[1]产值及收款计划（2026）'!L:L)</f>
        <v>0</v>
      </c>
      <c r="M47" s="256" t="str" cm="1">
        <f t="array" aca="1" ref="M47" ca="1">_xlfn.XLOOKUP($A47&amp;$B47,'[1]产值及收款计划（2026）'!$A:$A&amp;'[1]产值及收款计划（2026）'!$B:$B,'[1]产值及收款计划（2026）'!M:M)</f>
        <v>主导</v>
      </c>
      <c r="N47" s="256" t="str" cm="1">
        <f t="array" aca="1" ref="N47" ca="1">_xlfn.XLOOKUP($A47&amp;$B47,'[1]产值及收款计划（2026）'!$A:$A&amp;'[1]产值及收款计划（2026）'!$B:$B,'[1]产值及收款计划（2026）'!N:N)</f>
        <v>施林烽团队</v>
      </c>
      <c r="O47" s="256" t="str" cm="1">
        <f t="array" aca="1" ref="O47" ca="1">_xlfn.XLOOKUP($A47&amp;$B47,'[1]产值及收款计划（2026）'!$A:$A&amp;'[1]产值及收款计划（2026）'!$B:$B,'[1]产值及收款计划（2026）'!O:O)</f>
        <v>何晗</v>
      </c>
      <c r="P47" s="255" t="str" cm="1">
        <f t="array" aca="1" ref="P47" ca="1">_xlfn.XLOOKUP($A47&amp;$B47,'[1]产值及收款计划（2026）'!$A:$A&amp;'[1]产值及收款计划（2026）'!$B:$B,'[1]产值及收款计划（2026）'!P:P)</f>
        <v>在建</v>
      </c>
      <c r="Q47" s="256" cm="1">
        <f t="array" aca="1" ref="Q47" ca="1">_xlfn.XLOOKUP($A47&amp;$B47,'[1]产值及收款计划（2026）'!$A:$A&amp;'[1]产值及收款计划（2026）'!$B:$B,'[1]产值及收款计划（2026）'!Q:Q)</f>
        <v>0</v>
      </c>
      <c r="R47" s="256" cm="1">
        <f t="array" aca="1" ref="R47" ca="1">_xlfn.XLOOKUP($A47&amp;$B47,'[1]产值及收款计划（2026）'!$A:$A&amp;'[1]产值及收款计划（2026）'!$B:$B,'[1]产值及收款计划（2026）'!R:R)</f>
        <v>0</v>
      </c>
      <c r="S47" s="256" cm="1">
        <f t="array" aca="1" ref="S47" ca="1">_xlfn.XLOOKUP($A47&amp;$B47,'[1]产值及收款计划（2026）'!$A:$A&amp;'[1]产值及收款计划（2026）'!$B:$B,'[1]产值及收款计划（2026）'!S:S)</f>
        <v>0</v>
      </c>
      <c r="T47" s="256" cm="1">
        <f t="array" aca="1" ref="T47" ca="1">_xlfn.XLOOKUP($A47&amp;$B47,'[1]产值及收款计划（2026）'!$A:$A&amp;'[1]产值及收款计划（2026）'!$B:$B,'[1]产值及收款计划（2026）'!T:T)</f>
        <v>75.984759999999994</v>
      </c>
      <c r="U47" s="256" cm="1">
        <f t="array" aca="1" ref="U47" ca="1">_xlfn.XLOOKUP($A47&amp;$B47,'[1]产值及收款计划（2026）'!$A:$A&amp;'[1]产值及收款计划（2026）'!$B:$B,'[1]产值及收款计划（2026）'!U:U)</f>
        <v>0</v>
      </c>
      <c r="V47" s="256" cm="1">
        <f t="array" aca="1" ref="V47" ca="1">_xlfn.XLOOKUP($A47&amp;$B47,'[1]产值及收款计划（2026）'!$A:$A&amp;'[1]产值及收款计划（2026）'!$B:$B,'[1]产值及收款计划（2026）'!V:V)</f>
        <v>16.88524</v>
      </c>
      <c r="W47" s="256" cm="1">
        <f t="array" aca="1" ref="W47" ca="1">_xlfn.XLOOKUP($A47&amp;$B47,'[1]产值及收款计划（2026）'!$A:$A&amp;'[1]产值及收款计划（2026）'!$B:$B,'[1]产值及收款计划（2026）'!W:W)</f>
        <v>0</v>
      </c>
      <c r="X47" s="256" cm="1">
        <f t="array" aca="1" ref="X47" ca="1">_xlfn.XLOOKUP($A47&amp;$B47,'[1]产值及收款计划（2026）'!$A:$A&amp;'[1]产值及收款计划（2026）'!$B:$B,'[1]产值及收款计划（2026）'!X:X)</f>
        <v>0</v>
      </c>
      <c r="Y47" s="256" cm="1">
        <f t="array" aca="1" ref="Y47" ca="1">_xlfn.XLOOKUP($A47&amp;$B47,'[1]产值及收款计划（2026）'!$A:$A&amp;'[1]产值及收款计划（2026）'!$B:$B,'[1]产值及收款计划（2026）'!Y:Y)</f>
        <v>0</v>
      </c>
      <c r="Z47" s="256" cm="1">
        <f t="array" aca="1" ref="Z47" ca="1">_xlfn.XLOOKUP($A47&amp;$B47,'[1]产值及收款计划（2026）'!$A:$A&amp;'[1]产值及收款计划（2026）'!$B:$B,'[1]产值及收款计划（2026）'!Z:Z)</f>
        <v>0</v>
      </c>
      <c r="AA47" s="256" cm="1">
        <f t="array" aca="1" ref="AA47" ca="1">_xlfn.XLOOKUP($A47&amp;$B47,'[1]产值及收款计划（2026）'!$A:$A&amp;'[1]产值及收款计划（2026）'!$B:$B,'[1]产值及收款计划（2026）'!AA:AA)</f>
        <v>0</v>
      </c>
      <c r="AB47" s="256" cm="1">
        <f t="array" aca="1" ref="AB47" ca="1">_xlfn.XLOOKUP($A47&amp;$B47,'[1]产值及收款计划（2026）'!$A:$A&amp;'[1]产值及收款计划（2026）'!$B:$B,'[1]产值及收款计划（2026）'!AB:AB)</f>
        <v>0</v>
      </c>
      <c r="AC47" s="256" cm="1">
        <f t="array" aca="1" ref="AC47" ca="1">_xlfn.XLOOKUP($A47&amp;$B47,'[1]产值及收款计划（2026）'!$A:$A&amp;'[1]产值及收款计划（2026）'!$B:$B,'[1]产值及收款计划（2026）'!AC:AC)</f>
        <v>0</v>
      </c>
      <c r="AD47" s="256" cm="1">
        <f t="array" aca="1" ref="AD47" ca="1">_xlfn.XLOOKUP($A47&amp;$B47,'[1]产值及收款计划（2026）'!$A:$A&amp;'[1]产值及收款计划（2026）'!$B:$B,'[1]产值及收款计划（2026）'!AD:AD)</f>
        <v>0</v>
      </c>
      <c r="AE47" s="256" cm="1">
        <f t="array" aca="1" ref="AE47" ca="1">_xlfn.XLOOKUP($A47&amp;$B47,'[1]产值及收款计划（2026）'!$A:$A&amp;'[1]产值及收款计划（2026）'!$B:$B,'[1]产值及收款计划（2026）'!AE:AE)</f>
        <v>0</v>
      </c>
      <c r="AF47" s="256" cm="1">
        <f t="array" aca="1" ref="AF47" ca="1">_xlfn.XLOOKUP($A47&amp;$B47,'[1]产值及收款计划（2026）'!$A:$A&amp;'[1]产值及收款计划（2026）'!$B:$B,'[1]产值及收款计划（2026）'!AF:AF)</f>
        <v>0</v>
      </c>
      <c r="AG47" s="256" cm="1">
        <f t="array" aca="1" ref="AG47" ca="1">_xlfn.XLOOKUP($A47&amp;$B47,'[1]产值及收款计划（2026）'!$A:$A&amp;'[1]产值及收款计划（2026）'!$B:$B,'[1]产值及收款计划（2026）'!AG:AG)</f>
        <v>0</v>
      </c>
      <c r="AH47" s="256" cm="1">
        <f t="array" aca="1" ref="AH47" ca="1">_xlfn.XLOOKUP($A47&amp;$B47,'[1]产值及收款计划（2026）'!$A:$A&amp;'[1]产值及收款计划（2026）'!$B:$B,'[1]产值及收款计划（2026）'!AH:AH)</f>
        <v>0</v>
      </c>
      <c r="AI47" s="256" cm="1">
        <f t="array" aca="1" ref="AI47" ca="1">_xlfn.XLOOKUP($A47&amp;$B47,'[1]产值及收款计划（2026）'!$A:$A&amp;'[1]产值及收款计划（2026）'!$B:$B,'[1]产值及收款计划（2026）'!AI:AI)</f>
        <v>0</v>
      </c>
      <c r="AJ47" s="256" cm="1">
        <f t="array" aca="1" ref="AJ47" ca="1">_xlfn.XLOOKUP($A47&amp;$B47,'[1]产值及收款计划（2026）'!$A:$A&amp;'[1]产值及收款计划（2026）'!$B:$B,'[1]产值及收款计划（2026）'!AJ:AJ)</f>
        <v>0</v>
      </c>
      <c r="AK47" s="256" cm="1">
        <f t="array" aca="1" ref="AK47" ca="1">_xlfn.XLOOKUP($A47&amp;$B47,'[1]产值及收款计划（2026）'!$A:$A&amp;'[1]产值及收款计划（2026）'!$B:$B,'[1]产值及收款计划（2026）'!AK:AK)</f>
        <v>0</v>
      </c>
      <c r="AL47" s="256" cm="1">
        <f t="array" aca="1" ref="AL47" ca="1">_xlfn.XLOOKUP($A47&amp;$B47,'[1]产值及收款计划（2026）'!$A:$A&amp;'[1]产值及收款计划（2026）'!$B:$B,'[1]产值及收款计划（2026）'!AL:AL)</f>
        <v>0</v>
      </c>
      <c r="AM47" s="263" t="e" cm="1">
        <f t="array" aca="1" ref="AM47" ca="1">_xlfn.LET(_xlpm.勾选月份状态数组,TRANSPOSE('PPT(12-15页）-TOP10'!$A$3:$A$14),_xlpm.选择数据区,IF('PPT(12-15页）-TOP10'!$E$3="收款",$BA47:$BL47,$AA47:$AL47),SUM(_xlfn._xlws.FILTER(_xlpm.选择数据区,_xlpm.勾选月份状态数组,"")))</f>
        <v>#NAME?</v>
      </c>
      <c r="AN47" s="256" t="e" cm="1">
        <f t="array" aca="1" ref="AN47" ca="1">_xlfn.LET(_xlpm.勾选月份状态数组,TRANSPOSE('PPT(12-15页）-TOP10'!$A$3:$A$14),_xlpm.选择数据区,IF('PPT(12-15页）-TOP10'!$E$3="收款",$DA47:$DL47,$CA47:$CL47),SUM(_xlfn._xlws.FILTER(_xlpm.选择数据区,_xlpm.勾选月份状态数组,"")))</f>
        <v>#NAME?</v>
      </c>
      <c r="AO47" s="256">
        <f ca="1">SUM(CA47:CC47)+SUM(AD47:AL47)</f>
        <v>0</v>
      </c>
      <c r="AP47" s="256"/>
      <c r="AQ47" s="256"/>
      <c r="AR47" s="256"/>
      <c r="AS47" s="256" cm="1">
        <f t="array" aca="1" ref="AS47" ca="1">_xlfn.XLOOKUP($A47&amp;$B47,'[1]产值及收款计划（2026）'!$A:$A&amp;'[1]产值及收款计划（2026）'!$B:$B,'[1]产值及收款计划（2026）'!AS:AS)</f>
        <v>0</v>
      </c>
      <c r="AT47" s="256" cm="1">
        <f t="array" aca="1" ref="AT47" ca="1">_xlfn.XLOOKUP($A47&amp;$B47,'[1]产值及收款计划（2026）'!$A:$A&amp;'[1]产值及收款计划（2026）'!$B:$B,'[1]产值及收款计划（2026）'!AT:AT)</f>
        <v>0</v>
      </c>
      <c r="AU47" s="256" cm="1">
        <f t="array" aca="1" ref="AU47" ca="1">_xlfn.XLOOKUP($A47&amp;$B47,'[1]产值及收款计划（2026）'!$A:$A&amp;'[1]产值及收款计划（2026）'!$B:$B,'[1]产值及收款计划（2026）'!AU:AU)</f>
        <v>0</v>
      </c>
      <c r="AV47" s="256" cm="1">
        <f t="array" aca="1" ref="AV47" ca="1">_xlfn.XLOOKUP($A47&amp;$B47,'[1]产值及收款计划（2026）'!$A:$A&amp;'[1]产值及收款计划（2026）'!$B:$B,'[1]产值及收款计划（2026）'!AV:AV)</f>
        <v>0</v>
      </c>
      <c r="AW47" s="256" cm="1">
        <f t="array" aca="1" ref="AW47" ca="1">_xlfn.XLOOKUP($A47&amp;$B47,'[1]产值及收款计划（2026）'!$A:$A&amp;'[1]产值及收款计划（2026）'!$B:$B,'[1]产值及收款计划（2026）'!AW:AW)</f>
        <v>75.989000000000004</v>
      </c>
      <c r="AX47" s="256" cm="1">
        <f t="array" aca="1" ref="AX47" ca="1">_xlfn.XLOOKUP($A47&amp;$B47,'[1]产值及收款计划（2026）'!$A:$A&amp;'[1]产值及收款计划（2026）'!$B:$B,'[1]产值及收款计划（2026）'!AX:AX)</f>
        <v>0</v>
      </c>
      <c r="AY47" s="256" cm="1">
        <f t="array" aca="1" ref="AY47" ca="1">_xlfn.XLOOKUP($A47&amp;$B47,'[1]产值及收款计划（2026）'!$A:$A&amp;'[1]产值及收款计划（2026）'!$B:$B,'[1]产值及收款计划（2026）'!AY:AY)</f>
        <v>16.881</v>
      </c>
      <c r="AZ47" s="256" cm="1">
        <f t="array" aca="1" ref="AZ47" ca="1">_xlfn.XLOOKUP($A47&amp;$B47,'[1]产值及收款计划（2026）'!$A:$A&amp;'[1]产值及收款计划（2026）'!$B:$B,'[1]产值及收款计划（2026）'!AZ:AZ)</f>
        <v>-4.2400000000100101E-3</v>
      </c>
      <c r="BA47" s="256" cm="1">
        <f t="array" aca="1" ref="BA47" ca="1">_xlfn.XLOOKUP($A47&amp;$B47,'[1]产值及收款计划（2026）'!$A:$A&amp;'[1]产值及收款计划（2026）'!$B:$B,'[1]产值及收款计划（2026）'!BA:BA)</f>
        <v>0</v>
      </c>
      <c r="BB47" s="256" cm="1">
        <f t="array" aca="1" ref="BB47" ca="1">_xlfn.XLOOKUP($A47&amp;$B47,'[1]产值及收款计划（2026）'!$A:$A&amp;'[1]产值及收款计划（2026）'!$B:$B,'[1]产值及收款计划（2026）'!BB:BB)</f>
        <v>0</v>
      </c>
      <c r="BC47" s="256" cm="1">
        <f t="array" aca="1" ref="BC47" ca="1">_xlfn.XLOOKUP($A47&amp;$B47,'[1]产值及收款计划（2026）'!$A:$A&amp;'[1]产值及收款计划（2026）'!$B:$B,'[1]产值及收款计划（2026）'!BC:BC)</f>
        <v>0</v>
      </c>
      <c r="BD47" s="256" cm="1">
        <f t="array" aca="1" ref="BD47" ca="1">_xlfn.XLOOKUP($A47&amp;$B47,'[1]产值及收款计划（2026）'!$A:$A&amp;'[1]产值及收款计划（2026）'!$B:$B,'[1]产值及收款计划（2026）'!BD:BD)</f>
        <v>0</v>
      </c>
      <c r="BE47" s="256" cm="1">
        <f t="array" aca="1" ref="BE47" ca="1">_xlfn.XLOOKUP($A47&amp;$B47,'[1]产值及收款计划（2026）'!$A:$A&amp;'[1]产值及收款计划（2026）'!$B:$B,'[1]产值及收款计划（2026）'!BE:BE)</f>
        <v>0</v>
      </c>
      <c r="BF47" s="256" cm="1">
        <f t="array" aca="1" ref="BF47" ca="1">_xlfn.XLOOKUP($A47&amp;$B47,'[1]产值及收款计划（2026）'!$A:$A&amp;'[1]产值及收款计划（2026）'!$B:$B,'[1]产值及收款计划（2026）'!BF:BF)</f>
        <v>0</v>
      </c>
      <c r="BG47" s="256" cm="1">
        <f t="array" aca="1" ref="BG47" ca="1">_xlfn.XLOOKUP($A47&amp;$B47,'[1]产值及收款计划（2026）'!$A:$A&amp;'[1]产值及收款计划（2026）'!$B:$B,'[1]产值及收款计划（2026）'!BG:BG)</f>
        <v>0</v>
      </c>
      <c r="BH47" s="256" cm="1">
        <f t="array" aca="1" ref="BH47" ca="1">_xlfn.XLOOKUP($A47&amp;$B47,'[1]产值及收款计划（2026）'!$A:$A&amp;'[1]产值及收款计划（2026）'!$B:$B,'[1]产值及收款计划（2026）'!BH:BH)</f>
        <v>0</v>
      </c>
      <c r="BI47" s="256" cm="1">
        <f t="array" aca="1" ref="BI47" ca="1">_xlfn.XLOOKUP($A47&amp;$B47,'[1]产值及收款计划（2026）'!$A:$A&amp;'[1]产值及收款计划（2026）'!$B:$B,'[1]产值及收款计划（2026）'!BI:BI)</f>
        <v>0</v>
      </c>
      <c r="BJ47" s="256" cm="1">
        <f t="array" aca="1" ref="BJ47" ca="1">_xlfn.XLOOKUP($A47&amp;$B47,'[1]产值及收款计划（2026）'!$A:$A&amp;'[1]产值及收款计划（2026）'!$B:$B,'[1]产值及收款计划（2026）'!BJ:BJ)</f>
        <v>0</v>
      </c>
      <c r="BK47" s="256" cm="1">
        <f t="array" aca="1" ref="BK47" ca="1">_xlfn.XLOOKUP($A47&amp;$B47,'[1]产值及收款计划（2026）'!$A:$A&amp;'[1]产值及收款计划（2026）'!$B:$B,'[1]产值及收款计划（2026）'!BK:BK)</f>
        <v>0</v>
      </c>
      <c r="BL47" s="256" cm="1">
        <f t="array" aca="1" ref="BL47" ca="1">_xlfn.XLOOKUP($A47&amp;$B47,'[1]产值及收款计划（2026）'!$A:$A&amp;'[1]产值及收款计划（2026）'!$B:$B,'[1]产值及收款计划（2026）'!BL:BL)</f>
        <v>0</v>
      </c>
      <c r="BM47" s="256"/>
      <c r="BN47" s="256"/>
      <c r="BO47" s="256"/>
      <c r="BP47" s="256"/>
      <c r="BQ47" s="255" cm="1">
        <f t="array" aca="1" ref="BQ47" ca="1">_xlfn.XLOOKUP($A47&amp;$B47,'[1]产值及收款计划（2026）'!$A:$A&amp;'[1]产值及收款计划（2026）'!$B:$B,'[1]产值及收款计划（2026）'!BQ:BQ)</f>
        <v>0</v>
      </c>
      <c r="BR47" s="256" cm="1">
        <f t="array" aca="1" ref="BR47" ca="1">_xlfn.XLOOKUP($A47&amp;$B47,'[1]产值及收款计划（2026）'!$A:$A&amp;'[1]产值及收款计划（2026）'!$B:$B,'[1]产值及收款计划（2026）'!BR:BR)</f>
        <v>0</v>
      </c>
      <c r="CA47" s="256" cm="1">
        <f t="array" aca="1" ref="CA47" ca="1">_xlfn.XLOOKUP($A47&amp;$B47,'[1]产值及收款计划（2026）'!$A:$A&amp;'[1]产值及收款计划（2026）'!$B:$B,'[1]产值及收款计划（2026）'!CA:CA)</f>
        <v>0</v>
      </c>
      <c r="CB47" s="256" cm="1">
        <f t="array" aca="1" ref="CB47" ca="1">_xlfn.XLOOKUP($A47&amp;$B47,'[1]产值及收款计划（2026）'!$A:$A&amp;'[1]产值及收款计划（2026）'!$B:$B,'[1]产值及收款计划（2026）'!CB:CB)</f>
        <v>0</v>
      </c>
      <c r="CC47" s="256" cm="1">
        <f t="array" aca="1" ref="CC47" ca="1">_xlfn.XLOOKUP($A47&amp;$B47,'[1]产值及收款计划（2026）'!$A:$A&amp;'[1]产值及收款计划（2026）'!$B:$B,'[1]产值及收款计划（2026）'!CC:CC)</f>
        <v>0</v>
      </c>
      <c r="CD47" s="256" cm="1">
        <f t="array" aca="1" ref="CD47" ca="1">_xlfn.XLOOKUP($A47&amp;$B47,'[1]产值及收款计划（2026）'!$A:$A&amp;'[1]产值及收款计划（2026）'!$B:$B,'[1]产值及收款计划（2026）'!CD:CD)</f>
        <v>0</v>
      </c>
      <c r="CE47" s="256" cm="1">
        <f t="array" aca="1" ref="CE47" ca="1">_xlfn.XLOOKUP($A47&amp;$B47,'[1]产值及收款计划（2026）'!$A:$A&amp;'[1]产值及收款计划（2026）'!$B:$B,'[1]产值及收款计划（2026）'!CE:CE)</f>
        <v>0</v>
      </c>
      <c r="CF47" s="256" cm="1">
        <f t="array" aca="1" ref="CF47" ca="1">_xlfn.XLOOKUP($A47&amp;$B47,'[1]产值及收款计划（2026）'!$A:$A&amp;'[1]产值及收款计划（2026）'!$B:$B,'[1]产值及收款计划（2026）'!CF:CF)</f>
        <v>0</v>
      </c>
      <c r="CG47" s="256" cm="1">
        <f t="array" aca="1" ref="CG47" ca="1">_xlfn.XLOOKUP($A47&amp;$B47,'[1]产值及收款计划（2026）'!$A:$A&amp;'[1]产值及收款计划（2026）'!$B:$B,'[1]产值及收款计划（2026）'!CG:CG)</f>
        <v>0</v>
      </c>
      <c r="CH47" s="256" cm="1">
        <f t="array" aca="1" ref="CH47" ca="1">_xlfn.XLOOKUP($A47&amp;$B47,'[1]产值及收款计划（2026）'!$A:$A&amp;'[1]产值及收款计划（2026）'!$B:$B,'[1]产值及收款计划（2026）'!CH:CH)</f>
        <v>0</v>
      </c>
      <c r="CI47" s="256" cm="1">
        <f t="array" aca="1" ref="CI47" ca="1">_xlfn.XLOOKUP($A47&amp;$B47,'[1]产值及收款计划（2026）'!$A:$A&amp;'[1]产值及收款计划（2026）'!$B:$B,'[1]产值及收款计划（2026）'!CI:CI)</f>
        <v>0</v>
      </c>
      <c r="CJ47" s="256" cm="1">
        <f t="array" aca="1" ref="CJ47" ca="1">_xlfn.XLOOKUP($A47&amp;$B47,'[1]产值及收款计划（2026）'!$A:$A&amp;'[1]产值及收款计划（2026）'!$B:$B,'[1]产值及收款计划（2026）'!CJ:CJ)</f>
        <v>0</v>
      </c>
      <c r="CK47" s="256" cm="1">
        <f t="array" aca="1" ref="CK47" ca="1">_xlfn.XLOOKUP($A47&amp;$B47,'[1]产值及收款计划（2026）'!$A:$A&amp;'[1]产值及收款计划（2026）'!$B:$B,'[1]产值及收款计划（2026）'!CK:CK)</f>
        <v>0</v>
      </c>
      <c r="CL47" s="256" cm="1">
        <f t="array" aca="1" ref="CL47" ca="1">_xlfn.XLOOKUP($A47&amp;$B47,'[1]产值及收款计划（2026）'!$A:$A&amp;'[1]产值及收款计划（2026）'!$B:$B,'[1]产值及收款计划（2026）'!CL:CL)</f>
        <v>0</v>
      </c>
      <c r="DA47" s="256" cm="1">
        <f t="array" aca="1" ref="DA47" ca="1">_xlfn.XLOOKUP($A47&amp;$B47,'[1]产值及收款计划（2026）'!$A:$A&amp;'[1]产值及收款计划（2026）'!$B:$B,'[1]产值及收款计划（2026）'!DA:DA)</f>
        <v>0</v>
      </c>
      <c r="DB47" s="256" cm="1">
        <f t="array" aca="1" ref="DB47" ca="1">_xlfn.XLOOKUP($A47&amp;$B47,'[1]产值及收款计划（2026）'!$A:$A&amp;'[1]产值及收款计划（2026）'!$B:$B,'[1]产值及收款计划（2026）'!DB:DB)</f>
        <v>0</v>
      </c>
      <c r="DC47" s="256" cm="1">
        <f t="array" aca="1" ref="DC47" ca="1">_xlfn.XLOOKUP($A47&amp;$B47,'[1]产值及收款计划（2026）'!$A:$A&amp;'[1]产值及收款计划（2026）'!$B:$B,'[1]产值及收款计划（2026）'!DC:DC)</f>
        <v>0</v>
      </c>
      <c r="DD47" s="256" cm="1">
        <f t="array" aca="1" ref="DD47" ca="1">_xlfn.XLOOKUP($A47&amp;$B47,'[1]产值及收款计划（2026）'!$A:$A&amp;'[1]产值及收款计划（2026）'!$B:$B,'[1]产值及收款计划（2026）'!DD:DD)</f>
        <v>0</v>
      </c>
      <c r="DE47" s="256" cm="1">
        <f t="array" aca="1" ref="DE47" ca="1">_xlfn.XLOOKUP($A47&amp;$B47,'[1]产值及收款计划（2026）'!$A:$A&amp;'[1]产值及收款计划（2026）'!$B:$B,'[1]产值及收款计划（2026）'!DE:DE)</f>
        <v>0</v>
      </c>
      <c r="DF47" s="256" cm="1">
        <f t="array" aca="1" ref="DF47" ca="1">_xlfn.XLOOKUP($A47&amp;$B47,'[1]产值及收款计划（2026）'!$A:$A&amp;'[1]产值及收款计划（2026）'!$B:$B,'[1]产值及收款计划（2026）'!DF:DF)</f>
        <v>0</v>
      </c>
      <c r="DG47" s="256" cm="1">
        <f t="array" aca="1" ref="DG47" ca="1">_xlfn.XLOOKUP($A47&amp;$B47,'[1]产值及收款计划（2026）'!$A:$A&amp;'[1]产值及收款计划（2026）'!$B:$B,'[1]产值及收款计划（2026）'!DG:DG)</f>
        <v>0</v>
      </c>
      <c r="DH47" s="256" cm="1">
        <f t="array" aca="1" ref="DH47" ca="1">_xlfn.XLOOKUP($A47&amp;$B47,'[1]产值及收款计划（2026）'!$A:$A&amp;'[1]产值及收款计划（2026）'!$B:$B,'[1]产值及收款计划（2026）'!DH:DH)</f>
        <v>0</v>
      </c>
      <c r="DI47" s="256" cm="1">
        <f t="array" aca="1" ref="DI47" ca="1">_xlfn.XLOOKUP($A47&amp;$B47,'[1]产值及收款计划（2026）'!$A:$A&amp;'[1]产值及收款计划（2026）'!$B:$B,'[1]产值及收款计划（2026）'!DI:DI)</f>
        <v>0</v>
      </c>
      <c r="DJ47" s="256" cm="1">
        <f t="array" aca="1" ref="DJ47" ca="1">_xlfn.XLOOKUP($A47&amp;$B47,'[1]产值及收款计划（2026）'!$A:$A&amp;'[1]产值及收款计划（2026）'!$B:$B,'[1]产值及收款计划（2026）'!DJ:DJ)</f>
        <v>0</v>
      </c>
      <c r="DK47" s="256" cm="1">
        <f t="array" aca="1" ref="DK47" ca="1">_xlfn.XLOOKUP($A47&amp;$B47,'[1]产值及收款计划（2026）'!$A:$A&amp;'[1]产值及收款计划（2026）'!$B:$B,'[1]产值及收款计划（2026）'!DK:DK)</f>
        <v>0</v>
      </c>
      <c r="DL47" s="256" cm="1">
        <f t="array" aca="1" ref="DL47" ca="1">_xlfn.XLOOKUP($A47&amp;$B47,'[1]产值及收款计划（2026）'!$A:$A&amp;'[1]产值及收款计划（2026）'!$B:$B,'[1]产值及收款计划（2026）'!DL:DL)</f>
        <v>0</v>
      </c>
      <c r="DM47" s="264"/>
      <c r="DN47" s="250"/>
    </row>
    <row r="48" spans="1:118" ht="20.25" x14ac:dyDescent="0.15">
      <c r="A48" s="254">
        <f t="shared" ca="1" si="9"/>
        <v>44</v>
      </c>
      <c r="B48" s="254" t="s">
        <v>25</v>
      </c>
      <c r="C48" s="255" t="str" cm="1">
        <f t="array" aca="1" ref="C48" ca="1">_xlfn.XLOOKUP($A48&amp;$B48,'[1]产值及收款计划（2026）'!$A:$A&amp;'[1]产值及收款计划（2026）'!$B:$B,'[1]产值及收款计划（2026）'!C:C)</f>
        <v>ZHT2020121100111</v>
      </c>
      <c r="D48" s="255" t="str" cm="1">
        <f t="array" aca="1" ref="D48" ca="1">_xlfn.XLOOKUP($A48&amp;$B48,'[1]产值及收款计划（2026）'!$A:$A&amp;'[1]产值及收款计划（2026）'!$B:$B,'[1]产值及收款计划（2026）'!D:D)</f>
        <v>吴淞江工程（上海段）建设管理平台</v>
      </c>
      <c r="E48" s="256" cm="1">
        <f t="array" aca="1" ref="E48" ca="1">_xlfn.XLOOKUP($A48&amp;$B48,'[1]产值及收款计划（2026）'!$A:$A&amp;'[1]产值及收款计划（2026）'!$B:$B,'[1]产值及收款计划（2026）'!E:E)</f>
        <v>147</v>
      </c>
      <c r="F48" s="256" cm="1">
        <f t="array" aca="1" ref="F48" ca="1">_xlfn.XLOOKUP($A48&amp;$B48,'[1]产值及收款计划（2026）'!$A:$A&amp;'[1]产值及收款计划（2026）'!$B:$B,'[1]产值及收款计划（2026）'!F:F)</f>
        <v>147</v>
      </c>
      <c r="G48" s="256" cm="1">
        <f t="array" aca="1" ref="G48" ca="1">_xlfn.XLOOKUP($A48&amp;$B48,'[1]产值及收款计划（2026）'!$A:$A&amp;'[1]产值及收款计划（2026）'!$B:$B,'[1]产值及收款计划（2026）'!G:G)</f>
        <v>12.6</v>
      </c>
      <c r="H48" s="256" cm="1">
        <f t="array" aca="1" ref="H48" ca="1">_xlfn.XLOOKUP($A48&amp;$B48,'[1]产值及收款计划（2026）'!$A:$A&amp;'[1]产值及收款计划（2026）'!$B:$B,'[1]产值及收款计划（2026）'!H:H)</f>
        <v>12.6</v>
      </c>
      <c r="I48" s="257" cm="1">
        <f t="array" aca="1" ref="I48" ca="1">_xlfn.XLOOKUP($A48&amp;$B48,'[1]产值及收款计划（2026）'!$A:$A&amp;'[1]产值及收款计划（2026）'!$B:$B,'[1]产值及收款计划（2026）'!I:I)</f>
        <v>8.5714285714285701E-2</v>
      </c>
      <c r="J48" s="258" cm="1">
        <f t="array" aca="1" ref="J48" ca="1">_xlfn.XLOOKUP($A48&amp;$B48,'[1]产值及收款计划（2026）'!$A:$A&amp;'[1]产值及收款计划（2026）'!$B:$B,'[1]产值及收款计划（2026）'!J:J)</f>
        <v>0.06</v>
      </c>
      <c r="K48" s="256" cm="1">
        <f t="array" aca="1" ref="K48" ca="1">_xlfn.XLOOKUP($A48&amp;$B48,'[1]产值及收款计划（2026）'!$A:$A&amp;'[1]产值及收款计划（2026）'!$B:$B,'[1]产值及收款计划（2026）'!K:K)</f>
        <v>0</v>
      </c>
      <c r="L48" s="256" cm="1">
        <f t="array" aca="1" ref="L48" ca="1">_xlfn.XLOOKUP($A48&amp;$B48,'[1]产值及收款计划（2026）'!$A:$A&amp;'[1]产值及收款计划（2026）'!$B:$B,'[1]产值及收款计划（2026）'!L:L)</f>
        <v>0</v>
      </c>
      <c r="M48" s="256" t="str" cm="1">
        <f t="array" aca="1" ref="M48" ca="1">_xlfn.XLOOKUP($A48&amp;$B48,'[1]产值及收款计划（2026）'!$A:$A&amp;'[1]产值及收款计划（2026）'!$B:$B,'[1]产值及收款计划（2026）'!M:M)</f>
        <v>主导</v>
      </c>
      <c r="N48" s="256" t="str" cm="1">
        <f t="array" aca="1" ref="N48" ca="1">_xlfn.XLOOKUP($A48&amp;$B48,'[1]产值及收款计划（2026）'!$A:$A&amp;'[1]产值及收款计划（2026）'!$B:$B,'[1]产值及收款计划（2026）'!N:N)</f>
        <v>史菁霞团队</v>
      </c>
      <c r="O48" s="256" t="str" cm="1">
        <f t="array" aca="1" ref="O48" ca="1">_xlfn.XLOOKUP($A48&amp;$B48,'[1]产值及收款计划（2026）'!$A:$A&amp;'[1]产值及收款计划（2026）'!$B:$B,'[1]产值及收款计划（2026）'!O:O)</f>
        <v>袁超</v>
      </c>
      <c r="P48" s="255" t="str" cm="1">
        <f t="array" aca="1" ref="P48" ca="1">_xlfn.XLOOKUP($A48&amp;$B48,'[1]产值及收款计划（2026）'!$A:$A&amp;'[1]产值及收款计划（2026）'!$B:$B,'[1]产值及收款计划（2026）'!P:P)</f>
        <v>在建</v>
      </c>
      <c r="Q48" s="256" cm="1">
        <f t="array" aca="1" ref="Q48" ca="1">_xlfn.XLOOKUP($A48&amp;$B48,'[1]产值及收款计划（2026）'!$A:$A&amp;'[1]产值及收款计划（2026）'!$B:$B,'[1]产值及收款计划（2026）'!Q:Q)</f>
        <v>0</v>
      </c>
      <c r="R48" s="256" cm="1">
        <f t="array" aca="1" ref="R48" ca="1">_xlfn.XLOOKUP($A48&amp;$B48,'[1]产值及收款计划（2026）'!$A:$A&amp;'[1]产值及收款计划（2026）'!$B:$B,'[1]产值及收款计划（2026）'!R:R)</f>
        <v>0</v>
      </c>
      <c r="S48" s="256" cm="1">
        <f t="array" aca="1" ref="S48" ca="1">_xlfn.XLOOKUP($A48&amp;$B48,'[1]产值及收款计划（2026）'!$A:$A&amp;'[1]产值及收款计划（2026）'!$B:$B,'[1]产值及收款计划（2026）'!S:S)</f>
        <v>0</v>
      </c>
      <c r="T48" s="256" cm="1">
        <f t="array" aca="1" ref="T48" ca="1">_xlfn.XLOOKUP($A48&amp;$B48,'[1]产值及收款计划（2026）'!$A:$A&amp;'[1]产值及收款计划（2026）'!$B:$B,'[1]产值及收款计划（2026）'!T:T)</f>
        <v>108</v>
      </c>
      <c r="U48" s="256" cm="1">
        <f t="array" aca="1" ref="U48" ca="1">_xlfn.XLOOKUP($A48&amp;$B48,'[1]产值及收款计划（2026）'!$A:$A&amp;'[1]产值及收款计划（2026）'!$B:$B,'[1]产值及收款计划（2026）'!U:U)</f>
        <v>0</v>
      </c>
      <c r="V48" s="256" cm="1">
        <f t="array" aca="1" ref="V48" ca="1">_xlfn.XLOOKUP($A48&amp;$B48,'[1]产值及收款计划（2026）'!$A:$A&amp;'[1]产值及收款计划（2026）'!$B:$B,'[1]产值及收款计划（2026）'!V:V)</f>
        <v>39</v>
      </c>
      <c r="W48" s="256" cm="1">
        <f t="array" aca="1" ref="W48" ca="1">_xlfn.XLOOKUP($A48&amp;$B48,'[1]产值及收款计划（2026）'!$A:$A&amp;'[1]产值及收款计划（2026）'!$B:$B,'[1]产值及收款计划（2026）'!W:W)</f>
        <v>0</v>
      </c>
      <c r="X48" s="256" cm="1">
        <f t="array" aca="1" ref="X48" ca="1">_xlfn.XLOOKUP($A48&amp;$B48,'[1]产值及收款计划（2026）'!$A:$A&amp;'[1]产值及收款计划（2026）'!$B:$B,'[1]产值及收款计划（2026）'!X:X)</f>
        <v>0</v>
      </c>
      <c r="Y48" s="256" cm="1">
        <f t="array" aca="1" ref="Y48" ca="1">_xlfn.XLOOKUP($A48&amp;$B48,'[1]产值及收款计划（2026）'!$A:$A&amp;'[1]产值及收款计划（2026）'!$B:$B,'[1]产值及收款计划（2026）'!Y:Y)</f>
        <v>0</v>
      </c>
      <c r="Z48" s="256" cm="1">
        <f t="array" aca="1" ref="Z48" ca="1">_xlfn.XLOOKUP($A48&amp;$B48,'[1]产值及收款计划（2026）'!$A:$A&amp;'[1]产值及收款计划（2026）'!$B:$B,'[1]产值及收款计划（2026）'!Z:Z)</f>
        <v>0</v>
      </c>
      <c r="AA48" s="256" cm="1">
        <f t="array" aca="1" ref="AA48" ca="1">_xlfn.XLOOKUP($A48&amp;$B48,'[1]产值及收款计划（2026）'!$A:$A&amp;'[1]产值及收款计划（2026）'!$B:$B,'[1]产值及收款计划（2026）'!AA:AA)</f>
        <v>0</v>
      </c>
      <c r="AB48" s="256" cm="1">
        <f t="array" aca="1" ref="AB48" ca="1">_xlfn.XLOOKUP($A48&amp;$B48,'[1]产值及收款计划（2026）'!$A:$A&amp;'[1]产值及收款计划（2026）'!$B:$B,'[1]产值及收款计划（2026）'!AB:AB)</f>
        <v>0</v>
      </c>
      <c r="AC48" s="256" cm="1">
        <f t="array" aca="1" ref="AC48" ca="1">_xlfn.XLOOKUP($A48&amp;$B48,'[1]产值及收款计划（2026）'!$A:$A&amp;'[1]产值及收款计划（2026）'!$B:$B,'[1]产值及收款计划（2026）'!AC:AC)</f>
        <v>0</v>
      </c>
      <c r="AD48" s="256" cm="1">
        <f t="array" aca="1" ref="AD48" ca="1">_xlfn.XLOOKUP($A48&amp;$B48,'[1]产值及收款计划（2026）'!$A:$A&amp;'[1]产值及收款计划（2026）'!$B:$B,'[1]产值及收款计划（2026）'!AD:AD)</f>
        <v>0</v>
      </c>
      <c r="AE48" s="256" cm="1">
        <f t="array" aca="1" ref="AE48" ca="1">_xlfn.XLOOKUP($A48&amp;$B48,'[1]产值及收款计划（2026）'!$A:$A&amp;'[1]产值及收款计划（2026）'!$B:$B,'[1]产值及收款计划（2026）'!AE:AE)</f>
        <v>0</v>
      </c>
      <c r="AF48" s="256" cm="1">
        <f t="array" aca="1" ref="AF48" ca="1">_xlfn.XLOOKUP($A48&amp;$B48,'[1]产值及收款计划（2026）'!$A:$A&amp;'[1]产值及收款计划（2026）'!$B:$B,'[1]产值及收款计划（2026）'!AF:AF)</f>
        <v>0</v>
      </c>
      <c r="AG48" s="256" cm="1">
        <f t="array" aca="1" ref="AG48" ca="1">_xlfn.XLOOKUP($A48&amp;$B48,'[1]产值及收款计划（2026）'!$A:$A&amp;'[1]产值及收款计划（2026）'!$B:$B,'[1]产值及收款计划（2026）'!AG:AG)</f>
        <v>0</v>
      </c>
      <c r="AH48" s="256" cm="1">
        <f t="array" aca="1" ref="AH48" ca="1">_xlfn.XLOOKUP($A48&amp;$B48,'[1]产值及收款计划（2026）'!$A:$A&amp;'[1]产值及收款计划（2026）'!$B:$B,'[1]产值及收款计划（2026）'!AH:AH)</f>
        <v>0</v>
      </c>
      <c r="AI48" s="256" cm="1">
        <f t="array" aca="1" ref="AI48" ca="1">_xlfn.XLOOKUP($A48&amp;$B48,'[1]产值及收款计划（2026）'!$A:$A&amp;'[1]产值及收款计划（2026）'!$B:$B,'[1]产值及收款计划（2026）'!AI:AI)</f>
        <v>0</v>
      </c>
      <c r="AJ48" s="256" cm="1">
        <f t="array" aca="1" ref="AJ48" ca="1">_xlfn.XLOOKUP($A48&amp;$B48,'[1]产值及收款计划（2026）'!$A:$A&amp;'[1]产值及收款计划（2026）'!$B:$B,'[1]产值及收款计划（2026）'!AJ:AJ)</f>
        <v>0</v>
      </c>
      <c r="AK48" s="256" cm="1">
        <f t="array" aca="1" ref="AK48" ca="1">_xlfn.XLOOKUP($A48&amp;$B48,'[1]产值及收款计划（2026）'!$A:$A&amp;'[1]产值及收款计划（2026）'!$B:$B,'[1]产值及收款计划（2026）'!AK:AK)</f>
        <v>0</v>
      </c>
      <c r="AL48" s="256" cm="1">
        <f t="array" aca="1" ref="AL48" ca="1">_xlfn.XLOOKUP($A48&amp;$B48,'[1]产值及收款计划（2026）'!$A:$A&amp;'[1]产值及收款计划（2026）'!$B:$B,'[1]产值及收款计划（2026）'!AL:AL)</f>
        <v>0</v>
      </c>
      <c r="AM48" s="263" t="e" cm="1">
        <f t="array" aca="1" ref="AM48" ca="1">_xlfn.LET(_xlpm.勾选月份状态数组,TRANSPOSE('PPT(12-15页）-TOP10'!$A$3:$A$14),_xlpm.选择数据区,IF('PPT(12-15页）-TOP10'!$E$3="收款",$BA48:$BL48,$AA48:$AL48),SUM(_xlfn._xlws.FILTER(_xlpm.选择数据区,_xlpm.勾选月份状态数组,"")))</f>
        <v>#NAME?</v>
      </c>
      <c r="AN48" s="256" t="e" cm="1">
        <f t="array" aca="1" ref="AN48" ca="1">_xlfn.LET(_xlpm.勾选月份状态数组,TRANSPOSE('PPT(12-15页）-TOP10'!$A$3:$A$14),_xlpm.选择数据区,IF('PPT(12-15页）-TOP10'!$E$3="收款",$DA48:$DL48,$CA48:$CL48),SUM(_xlfn._xlws.FILTER(_xlpm.选择数据区,_xlpm.勾选月份状态数组,"")))</f>
        <v>#NAME?</v>
      </c>
      <c r="AO48" s="256">
        <f ca="1">SUM(CA48:CC48)+SUM(AD48:AL48)</f>
        <v>0</v>
      </c>
      <c r="AP48" s="256"/>
      <c r="AQ48" s="256"/>
      <c r="AR48" s="256"/>
      <c r="AS48" s="256" cm="1">
        <f t="array" aca="1" ref="AS48" ca="1">_xlfn.XLOOKUP($A48&amp;$B48,'[1]产值及收款计划（2026）'!$A:$A&amp;'[1]产值及收款计划（2026）'!$B:$B,'[1]产值及收款计划（2026）'!AS:AS)</f>
        <v>0</v>
      </c>
      <c r="AT48" s="256" cm="1">
        <f t="array" aca="1" ref="AT48" ca="1">_xlfn.XLOOKUP($A48&amp;$B48,'[1]产值及收款计划（2026）'!$A:$A&amp;'[1]产值及收款计划（2026）'!$B:$B,'[1]产值及收款计划（2026）'!AT:AT)</f>
        <v>0</v>
      </c>
      <c r="AU48" s="256" cm="1">
        <f t="array" aca="1" ref="AU48" ca="1">_xlfn.XLOOKUP($A48&amp;$B48,'[1]产值及收款计划（2026）'!$A:$A&amp;'[1]产值及收款计划（2026）'!$B:$B,'[1]产值及收款计划（2026）'!AU:AU)</f>
        <v>0</v>
      </c>
      <c r="AV48" s="256" cm="1">
        <f t="array" aca="1" ref="AV48" ca="1">_xlfn.XLOOKUP($A48&amp;$B48,'[1]产值及收款计划（2026）'!$A:$A&amp;'[1]产值及收款计划（2026）'!$B:$B,'[1]产值及收款计划（2026）'!AV:AV)</f>
        <v>0</v>
      </c>
      <c r="AW48" s="256" cm="1">
        <f t="array" aca="1" ref="AW48" ca="1">_xlfn.XLOOKUP($A48&amp;$B48,'[1]产值及收款计划（2026）'!$A:$A&amp;'[1]产值及收款计划（2026）'!$B:$B,'[1]产值及收款计划（2026）'!AW:AW)</f>
        <v>108</v>
      </c>
      <c r="AX48" s="256" cm="1">
        <f t="array" aca="1" ref="AX48" ca="1">_xlfn.XLOOKUP($A48&amp;$B48,'[1]产值及收款计划（2026）'!$A:$A&amp;'[1]产值及收款计划（2026）'!$B:$B,'[1]产值及收款计划（2026）'!AX:AX)</f>
        <v>0</v>
      </c>
      <c r="AY48" s="256" cm="1">
        <f t="array" aca="1" ref="AY48" ca="1">_xlfn.XLOOKUP($A48&amp;$B48,'[1]产值及收款计划（2026）'!$A:$A&amp;'[1]产值及收款计划（2026）'!$B:$B,'[1]产值及收款计划（2026）'!AY:AY)</f>
        <v>39</v>
      </c>
      <c r="AZ48" s="256" cm="1">
        <f t="array" aca="1" ref="AZ48" ca="1">_xlfn.XLOOKUP($A48&amp;$B48,'[1]产值及收款计划（2026）'!$A:$A&amp;'[1]产值及收款计划（2026）'!$B:$B,'[1]产值及收款计划（2026）'!AZ:AZ)</f>
        <v>0</v>
      </c>
      <c r="BA48" s="256" cm="1">
        <f t="array" aca="1" ref="BA48" ca="1">_xlfn.XLOOKUP($A48&amp;$B48,'[1]产值及收款计划（2026）'!$A:$A&amp;'[1]产值及收款计划（2026）'!$B:$B,'[1]产值及收款计划（2026）'!BA:BA)</f>
        <v>0</v>
      </c>
      <c r="BB48" s="256" cm="1">
        <f t="array" aca="1" ref="BB48" ca="1">_xlfn.XLOOKUP($A48&amp;$B48,'[1]产值及收款计划（2026）'!$A:$A&amp;'[1]产值及收款计划（2026）'!$B:$B,'[1]产值及收款计划（2026）'!BB:BB)</f>
        <v>0</v>
      </c>
      <c r="BC48" s="256" cm="1">
        <f t="array" aca="1" ref="BC48" ca="1">_xlfn.XLOOKUP($A48&amp;$B48,'[1]产值及收款计划（2026）'!$A:$A&amp;'[1]产值及收款计划（2026）'!$B:$B,'[1]产值及收款计划（2026）'!BC:BC)</f>
        <v>0</v>
      </c>
      <c r="BD48" s="256" cm="1">
        <f t="array" aca="1" ref="BD48" ca="1">_xlfn.XLOOKUP($A48&amp;$B48,'[1]产值及收款计划（2026）'!$A:$A&amp;'[1]产值及收款计划（2026）'!$B:$B,'[1]产值及收款计划（2026）'!BD:BD)</f>
        <v>0</v>
      </c>
      <c r="BE48" s="256" cm="1">
        <f t="array" aca="1" ref="BE48" ca="1">_xlfn.XLOOKUP($A48&amp;$B48,'[1]产值及收款计划（2026）'!$A:$A&amp;'[1]产值及收款计划（2026）'!$B:$B,'[1]产值及收款计划（2026）'!BE:BE)</f>
        <v>0</v>
      </c>
      <c r="BF48" s="256" cm="1">
        <f t="array" aca="1" ref="BF48" ca="1">_xlfn.XLOOKUP($A48&amp;$B48,'[1]产值及收款计划（2026）'!$A:$A&amp;'[1]产值及收款计划（2026）'!$B:$B,'[1]产值及收款计划（2026）'!BF:BF)</f>
        <v>0</v>
      </c>
      <c r="BG48" s="256" cm="1">
        <f t="array" aca="1" ref="BG48" ca="1">_xlfn.XLOOKUP($A48&amp;$B48,'[1]产值及收款计划（2026）'!$A:$A&amp;'[1]产值及收款计划（2026）'!$B:$B,'[1]产值及收款计划（2026）'!BG:BG)</f>
        <v>0</v>
      </c>
      <c r="BH48" s="256" cm="1">
        <f t="array" aca="1" ref="BH48" ca="1">_xlfn.XLOOKUP($A48&amp;$B48,'[1]产值及收款计划（2026）'!$A:$A&amp;'[1]产值及收款计划（2026）'!$B:$B,'[1]产值及收款计划（2026）'!BH:BH)</f>
        <v>0</v>
      </c>
      <c r="BI48" s="256" cm="1">
        <f t="array" aca="1" ref="BI48" ca="1">_xlfn.XLOOKUP($A48&amp;$B48,'[1]产值及收款计划（2026）'!$A:$A&amp;'[1]产值及收款计划（2026）'!$B:$B,'[1]产值及收款计划（2026）'!BI:BI)</f>
        <v>0</v>
      </c>
      <c r="BJ48" s="256" cm="1">
        <f t="array" aca="1" ref="BJ48" ca="1">_xlfn.XLOOKUP($A48&amp;$B48,'[1]产值及收款计划（2026）'!$A:$A&amp;'[1]产值及收款计划（2026）'!$B:$B,'[1]产值及收款计划（2026）'!BJ:BJ)</f>
        <v>0</v>
      </c>
      <c r="BK48" s="256" cm="1">
        <f t="array" aca="1" ref="BK48" ca="1">_xlfn.XLOOKUP($A48&amp;$B48,'[1]产值及收款计划（2026）'!$A:$A&amp;'[1]产值及收款计划（2026）'!$B:$B,'[1]产值及收款计划（2026）'!BK:BK)</f>
        <v>0</v>
      </c>
      <c r="BL48" s="256" cm="1">
        <f t="array" aca="1" ref="BL48" ca="1">_xlfn.XLOOKUP($A48&amp;$B48,'[1]产值及收款计划（2026）'!$A:$A&amp;'[1]产值及收款计划（2026）'!$B:$B,'[1]产值及收款计划（2026）'!BL:BL)</f>
        <v>0</v>
      </c>
      <c r="BM48" s="256"/>
      <c r="BN48" s="256"/>
      <c r="BO48" s="256"/>
      <c r="BP48" s="256"/>
      <c r="BQ48" s="255" cm="1">
        <f t="array" aca="1" ref="BQ48" ca="1">_xlfn.XLOOKUP($A48&amp;$B48,'[1]产值及收款计划（2026）'!$A:$A&amp;'[1]产值及收款计划（2026）'!$B:$B,'[1]产值及收款计划（2026）'!BQ:BQ)</f>
        <v>0</v>
      </c>
      <c r="BR48" s="256" cm="1">
        <f t="array" aca="1" ref="BR48" ca="1">_xlfn.XLOOKUP($A48&amp;$B48,'[1]产值及收款计划（2026）'!$A:$A&amp;'[1]产值及收款计划（2026）'!$B:$B,'[1]产值及收款计划（2026）'!BR:BR)</f>
        <v>0</v>
      </c>
      <c r="CA48" s="256" cm="1">
        <f t="array" aca="1" ref="CA48" ca="1">_xlfn.XLOOKUP($A48&amp;$B48,'[1]产值及收款计划（2026）'!$A:$A&amp;'[1]产值及收款计划（2026）'!$B:$B,'[1]产值及收款计划（2026）'!CA:CA)</f>
        <v>0</v>
      </c>
      <c r="CB48" s="256" cm="1">
        <f t="array" aca="1" ref="CB48" ca="1">_xlfn.XLOOKUP($A48&amp;$B48,'[1]产值及收款计划（2026）'!$A:$A&amp;'[1]产值及收款计划（2026）'!$B:$B,'[1]产值及收款计划（2026）'!CB:CB)</f>
        <v>0</v>
      </c>
      <c r="CC48" s="256" cm="1">
        <f t="array" aca="1" ref="CC48" ca="1">_xlfn.XLOOKUP($A48&amp;$B48,'[1]产值及收款计划（2026）'!$A:$A&amp;'[1]产值及收款计划（2026）'!$B:$B,'[1]产值及收款计划（2026）'!CC:CC)</f>
        <v>0</v>
      </c>
      <c r="CD48" s="256" cm="1">
        <f t="array" aca="1" ref="CD48" ca="1">_xlfn.XLOOKUP($A48&amp;$B48,'[1]产值及收款计划（2026）'!$A:$A&amp;'[1]产值及收款计划（2026）'!$B:$B,'[1]产值及收款计划（2026）'!CD:CD)</f>
        <v>0</v>
      </c>
      <c r="CE48" s="256" cm="1">
        <f t="array" aca="1" ref="CE48" ca="1">_xlfn.XLOOKUP($A48&amp;$B48,'[1]产值及收款计划（2026）'!$A:$A&amp;'[1]产值及收款计划（2026）'!$B:$B,'[1]产值及收款计划（2026）'!CE:CE)</f>
        <v>0</v>
      </c>
      <c r="CF48" s="256" cm="1">
        <f t="array" aca="1" ref="CF48" ca="1">_xlfn.XLOOKUP($A48&amp;$B48,'[1]产值及收款计划（2026）'!$A:$A&amp;'[1]产值及收款计划（2026）'!$B:$B,'[1]产值及收款计划（2026）'!CF:CF)</f>
        <v>0</v>
      </c>
      <c r="CG48" s="256" cm="1">
        <f t="array" aca="1" ref="CG48" ca="1">_xlfn.XLOOKUP($A48&amp;$B48,'[1]产值及收款计划（2026）'!$A:$A&amp;'[1]产值及收款计划（2026）'!$B:$B,'[1]产值及收款计划（2026）'!CG:CG)</f>
        <v>0</v>
      </c>
      <c r="CH48" s="256" cm="1">
        <f t="array" aca="1" ref="CH48" ca="1">_xlfn.XLOOKUP($A48&amp;$B48,'[1]产值及收款计划（2026）'!$A:$A&amp;'[1]产值及收款计划（2026）'!$B:$B,'[1]产值及收款计划（2026）'!CH:CH)</f>
        <v>0</v>
      </c>
      <c r="CI48" s="256" cm="1">
        <f t="array" aca="1" ref="CI48" ca="1">_xlfn.XLOOKUP($A48&amp;$B48,'[1]产值及收款计划（2026）'!$A:$A&amp;'[1]产值及收款计划（2026）'!$B:$B,'[1]产值及收款计划（2026）'!CI:CI)</f>
        <v>0</v>
      </c>
      <c r="CJ48" s="256" cm="1">
        <f t="array" aca="1" ref="CJ48" ca="1">_xlfn.XLOOKUP($A48&amp;$B48,'[1]产值及收款计划（2026）'!$A:$A&amp;'[1]产值及收款计划（2026）'!$B:$B,'[1]产值及收款计划（2026）'!CJ:CJ)</f>
        <v>0</v>
      </c>
      <c r="CK48" s="256" cm="1">
        <f t="array" aca="1" ref="CK48" ca="1">_xlfn.XLOOKUP($A48&amp;$B48,'[1]产值及收款计划（2026）'!$A:$A&amp;'[1]产值及收款计划（2026）'!$B:$B,'[1]产值及收款计划（2026）'!CK:CK)</f>
        <v>0</v>
      </c>
      <c r="CL48" s="256" cm="1">
        <f t="array" aca="1" ref="CL48" ca="1">_xlfn.XLOOKUP($A48&amp;$B48,'[1]产值及收款计划（2026）'!$A:$A&amp;'[1]产值及收款计划（2026）'!$B:$B,'[1]产值及收款计划（2026）'!CL:CL)</f>
        <v>0</v>
      </c>
      <c r="DA48" s="256" cm="1">
        <f t="array" aca="1" ref="DA48" ca="1">_xlfn.XLOOKUP($A48&amp;$B48,'[1]产值及收款计划（2026）'!$A:$A&amp;'[1]产值及收款计划（2026）'!$B:$B,'[1]产值及收款计划（2026）'!DA:DA)</f>
        <v>0</v>
      </c>
      <c r="DB48" s="256" cm="1">
        <f t="array" aca="1" ref="DB48" ca="1">_xlfn.XLOOKUP($A48&amp;$B48,'[1]产值及收款计划（2026）'!$A:$A&amp;'[1]产值及收款计划（2026）'!$B:$B,'[1]产值及收款计划（2026）'!DB:DB)</f>
        <v>0</v>
      </c>
      <c r="DC48" s="256" cm="1">
        <f t="array" aca="1" ref="DC48" ca="1">_xlfn.XLOOKUP($A48&amp;$B48,'[1]产值及收款计划（2026）'!$A:$A&amp;'[1]产值及收款计划（2026）'!$B:$B,'[1]产值及收款计划（2026）'!DC:DC)</f>
        <v>0</v>
      </c>
      <c r="DD48" s="256" cm="1">
        <f t="array" aca="1" ref="DD48" ca="1">_xlfn.XLOOKUP($A48&amp;$B48,'[1]产值及收款计划（2026）'!$A:$A&amp;'[1]产值及收款计划（2026）'!$B:$B,'[1]产值及收款计划（2026）'!DD:DD)</f>
        <v>0</v>
      </c>
      <c r="DE48" s="256" cm="1">
        <f t="array" aca="1" ref="DE48" ca="1">_xlfn.XLOOKUP($A48&amp;$B48,'[1]产值及收款计划（2026）'!$A:$A&amp;'[1]产值及收款计划（2026）'!$B:$B,'[1]产值及收款计划（2026）'!DE:DE)</f>
        <v>0</v>
      </c>
      <c r="DF48" s="256" cm="1">
        <f t="array" aca="1" ref="DF48" ca="1">_xlfn.XLOOKUP($A48&amp;$B48,'[1]产值及收款计划（2026）'!$A:$A&amp;'[1]产值及收款计划（2026）'!$B:$B,'[1]产值及收款计划（2026）'!DF:DF)</f>
        <v>0</v>
      </c>
      <c r="DG48" s="256" cm="1">
        <f t="array" aca="1" ref="DG48" ca="1">_xlfn.XLOOKUP($A48&amp;$B48,'[1]产值及收款计划（2026）'!$A:$A&amp;'[1]产值及收款计划（2026）'!$B:$B,'[1]产值及收款计划（2026）'!DG:DG)</f>
        <v>0</v>
      </c>
      <c r="DH48" s="256" cm="1">
        <f t="array" aca="1" ref="DH48" ca="1">_xlfn.XLOOKUP($A48&amp;$B48,'[1]产值及收款计划（2026）'!$A:$A&amp;'[1]产值及收款计划（2026）'!$B:$B,'[1]产值及收款计划（2026）'!DH:DH)</f>
        <v>0</v>
      </c>
      <c r="DI48" s="256" cm="1">
        <f t="array" aca="1" ref="DI48" ca="1">_xlfn.XLOOKUP($A48&amp;$B48,'[1]产值及收款计划（2026）'!$A:$A&amp;'[1]产值及收款计划（2026）'!$B:$B,'[1]产值及收款计划（2026）'!DI:DI)</f>
        <v>0</v>
      </c>
      <c r="DJ48" s="256" cm="1">
        <f t="array" aca="1" ref="DJ48" ca="1">_xlfn.XLOOKUP($A48&amp;$B48,'[1]产值及收款计划（2026）'!$A:$A&amp;'[1]产值及收款计划（2026）'!$B:$B,'[1]产值及收款计划（2026）'!DJ:DJ)</f>
        <v>0</v>
      </c>
      <c r="DK48" s="256" cm="1">
        <f t="array" aca="1" ref="DK48" ca="1">_xlfn.XLOOKUP($A48&amp;$B48,'[1]产值及收款计划（2026）'!$A:$A&amp;'[1]产值及收款计划（2026）'!$B:$B,'[1]产值及收款计划（2026）'!DK:DK)</f>
        <v>0</v>
      </c>
      <c r="DL48" s="256" cm="1">
        <f t="array" aca="1" ref="DL48" ca="1">_xlfn.XLOOKUP($A48&amp;$B48,'[1]产值及收款计划（2026）'!$A:$A&amp;'[1]产值及收款计划（2026）'!$B:$B,'[1]产值及收款计划（2026）'!DL:DL)</f>
        <v>0</v>
      </c>
      <c r="DM48" s="264"/>
      <c r="DN48" s="250"/>
    </row>
    <row r="49" spans="1:118" ht="20.25" x14ac:dyDescent="0.15">
      <c r="A49" s="254">
        <f t="shared" ca="1" si="9"/>
        <v>45</v>
      </c>
      <c r="B49" s="254" t="s">
        <v>25</v>
      </c>
      <c r="C49" s="255" t="str" cm="1">
        <f t="array" aca="1" ref="C49" ca="1">_xlfn.XLOOKUP($A49&amp;$B49,'[1]产值及收款计划（2026）'!$A:$A&amp;'[1]产值及收款计划（2026）'!$B:$B,'[1]产值及收款计划（2026）'!C:C)</f>
        <v>ZHT2020121900126</v>
      </c>
      <c r="D49" s="255" t="str" cm="1">
        <f t="array" aca="1" ref="D49" ca="1">_xlfn.XLOOKUP($A49&amp;$B49,'[1]产值及收款计划（2026）'!$A:$A&amp;'[1]产值及收款计划（2026）'!$B:$B,'[1]产值及收款计划（2026）'!D:D)</f>
        <v>二环南路智慧快速路工程BIM全寿命期大数据管理平台建设服务项目</v>
      </c>
      <c r="E49" s="256" cm="1">
        <f t="array" aca="1" ref="E49" ca="1">_xlfn.XLOOKUP($A49&amp;$B49,'[1]产值及收款计划（2026）'!$A:$A&amp;'[1]产值及收款计划（2026）'!$B:$B,'[1]产值及收款计划（2026）'!E:E)</f>
        <v>85</v>
      </c>
      <c r="F49" s="256" cm="1">
        <f t="array" aca="1" ref="F49" ca="1">_xlfn.XLOOKUP($A49&amp;$B49,'[1]产值及收款计划（2026）'!$A:$A&amp;'[1]产值及收款计划（2026）'!$B:$B,'[1]产值及收款计划（2026）'!F:F)</f>
        <v>85</v>
      </c>
      <c r="G49" s="256" cm="1">
        <f t="array" aca="1" ref="G49" ca="1">_xlfn.XLOOKUP($A49&amp;$B49,'[1]产值及收款计划（2026）'!$A:$A&amp;'[1]产值及收款计划（2026）'!$B:$B,'[1]产值及收款计划（2026）'!G:G)</f>
        <v>58.712000000000003</v>
      </c>
      <c r="H49" s="256" cm="1">
        <f t="array" aca="1" ref="H49" ca="1">_xlfn.XLOOKUP($A49&amp;$B49,'[1]产值及收款计划（2026）'!$A:$A&amp;'[1]产值及收款计划（2026）'!$B:$B,'[1]产值及收款计划（2026）'!H:H)</f>
        <v>58.712000000000003</v>
      </c>
      <c r="I49" s="257" cm="1">
        <f t="array" aca="1" ref="I49" ca="1">_xlfn.XLOOKUP($A49&amp;$B49,'[1]产值及收款计划（2026）'!$A:$A&amp;'[1]产值及收款计划（2026）'!$B:$B,'[1]产值及收款计划（2026）'!I:I)</f>
        <v>0.69072941176470604</v>
      </c>
      <c r="J49" s="258" cm="1">
        <f t="array" aca="1" ref="J49" ca="1">_xlfn.XLOOKUP($A49&amp;$B49,'[1]产值及收款计划（2026）'!$A:$A&amp;'[1]产值及收款计划（2026）'!$B:$B,'[1]产值及收款计划（2026）'!J:J)</f>
        <v>0.06</v>
      </c>
      <c r="K49" s="256" cm="1">
        <f t="array" aca="1" ref="K49" ca="1">_xlfn.XLOOKUP($A49&amp;$B49,'[1]产值及收款计划（2026）'!$A:$A&amp;'[1]产值及收款计划（2026）'!$B:$B,'[1]产值及收款计划（2026）'!K:K)</f>
        <v>0</v>
      </c>
      <c r="L49" s="256" cm="1">
        <f t="array" aca="1" ref="L49" ca="1">_xlfn.XLOOKUP($A49&amp;$B49,'[1]产值及收款计划（2026）'!$A:$A&amp;'[1]产值及收款计划（2026）'!$B:$B,'[1]产值及收款计划（2026）'!L:L)</f>
        <v>0</v>
      </c>
      <c r="M49" s="256" t="str" cm="1">
        <f t="array" aca="1" ref="M49" ca="1">_xlfn.XLOOKUP($A49&amp;$B49,'[1]产值及收款计划（2026）'!$A:$A&amp;'[1]产值及收款计划（2026）'!$B:$B,'[1]产值及收款计划（2026）'!M:M)</f>
        <v>主导</v>
      </c>
      <c r="N49" s="256" cm="1">
        <f t="array" aca="1" ref="N49" ca="1">_xlfn.XLOOKUP($A49&amp;$B49,'[1]产值及收款计划（2026）'!$A:$A&amp;'[1]产值及收款计划（2026）'!$B:$B,'[1]产值及收款计划（2026）'!N:N)</f>
        <v>0</v>
      </c>
      <c r="O49" s="256" t="str" cm="1">
        <f t="array" aca="1" ref="O49" ca="1">_xlfn.XLOOKUP($A49&amp;$B49,'[1]产值及收款计划（2026）'!$A:$A&amp;'[1]产值及收款计划（2026）'!$B:$B,'[1]产值及收款计划（2026）'!O:O)</f>
        <v>卜宝翔</v>
      </c>
      <c r="P49" s="255" t="str" cm="1">
        <f t="array" aca="1" ref="P49" ca="1">_xlfn.XLOOKUP($A49&amp;$B49,'[1]产值及收款计划（2026）'!$A:$A&amp;'[1]产值及收款计划（2026）'!$B:$B,'[1]产值及收款计划（2026）'!P:P)</f>
        <v>在建</v>
      </c>
      <c r="Q49" s="256" cm="1">
        <f t="array" aca="1" ref="Q49" ca="1">_xlfn.XLOOKUP($A49&amp;$B49,'[1]产值及收款计划（2026）'!$A:$A&amp;'[1]产值及收款计划（2026）'!$B:$B,'[1]产值及收款计划（2026）'!Q:Q)</f>
        <v>0</v>
      </c>
      <c r="R49" s="256" cm="1">
        <f t="array" aca="1" ref="R49" ca="1">_xlfn.XLOOKUP($A49&amp;$B49,'[1]产值及收款计划（2026）'!$A:$A&amp;'[1]产值及收款计划（2026）'!$B:$B,'[1]产值及收款计划（2026）'!R:R)</f>
        <v>0</v>
      </c>
      <c r="S49" s="256" cm="1">
        <f t="array" aca="1" ref="S49" ca="1">_xlfn.XLOOKUP($A49&amp;$B49,'[1]产值及收款计划（2026）'!$A:$A&amp;'[1]产值及收款计划（2026）'!$B:$B,'[1]产值及收款计划（2026）'!S:S)</f>
        <v>0</v>
      </c>
      <c r="T49" s="256" cm="1">
        <f t="array" aca="1" ref="T49" ca="1">_xlfn.XLOOKUP($A49&amp;$B49,'[1]产值及收款计划（2026）'!$A:$A&amp;'[1]产值及收款计划（2026）'!$B:$B,'[1]产值及收款计划（2026）'!T:T)</f>
        <v>68</v>
      </c>
      <c r="U49" s="256" cm="1">
        <f t="array" aca="1" ref="U49" ca="1">_xlfn.XLOOKUP($A49&amp;$B49,'[1]产值及收款计划（2026）'!$A:$A&amp;'[1]产值及收款计划（2026）'!$B:$B,'[1]产值及收款计划（2026）'!U:U)</f>
        <v>0</v>
      </c>
      <c r="V49" s="256" cm="1">
        <f t="array" aca="1" ref="V49" ca="1">_xlfn.XLOOKUP($A49&amp;$B49,'[1]产值及收款计划（2026）'!$A:$A&amp;'[1]产值及收款计划（2026）'!$B:$B,'[1]产值及收款计划（2026）'!V:V)</f>
        <v>17</v>
      </c>
      <c r="W49" s="256" cm="1">
        <f t="array" aca="1" ref="W49" ca="1">_xlfn.XLOOKUP($A49&amp;$B49,'[1]产值及收款计划（2026）'!$A:$A&amp;'[1]产值及收款计划（2026）'!$B:$B,'[1]产值及收款计划（2026）'!W:W)</f>
        <v>0</v>
      </c>
      <c r="X49" s="256" cm="1">
        <f t="array" aca="1" ref="X49" ca="1">_xlfn.XLOOKUP($A49&amp;$B49,'[1]产值及收款计划（2026）'!$A:$A&amp;'[1]产值及收款计划（2026）'!$B:$B,'[1]产值及收款计划（2026）'!X:X)</f>
        <v>0</v>
      </c>
      <c r="Y49" s="256" cm="1">
        <f t="array" aca="1" ref="Y49" ca="1">_xlfn.XLOOKUP($A49&amp;$B49,'[1]产值及收款计划（2026）'!$A:$A&amp;'[1]产值及收款计划（2026）'!$B:$B,'[1]产值及收款计划（2026）'!Y:Y)</f>
        <v>0</v>
      </c>
      <c r="Z49" s="256" cm="1">
        <f t="array" aca="1" ref="Z49" ca="1">_xlfn.XLOOKUP($A49&amp;$B49,'[1]产值及收款计划（2026）'!$A:$A&amp;'[1]产值及收款计划（2026）'!$B:$B,'[1]产值及收款计划（2026）'!Z:Z)</f>
        <v>0</v>
      </c>
      <c r="AA49" s="256" cm="1">
        <f t="array" aca="1" ref="AA49" ca="1">_xlfn.XLOOKUP($A49&amp;$B49,'[1]产值及收款计划（2026）'!$A:$A&amp;'[1]产值及收款计划（2026）'!$B:$B,'[1]产值及收款计划（2026）'!AA:AA)</f>
        <v>0</v>
      </c>
      <c r="AB49" s="256" cm="1">
        <f t="array" aca="1" ref="AB49" ca="1">_xlfn.XLOOKUP($A49&amp;$B49,'[1]产值及收款计划（2026）'!$A:$A&amp;'[1]产值及收款计划（2026）'!$B:$B,'[1]产值及收款计划（2026）'!AB:AB)</f>
        <v>0</v>
      </c>
      <c r="AC49" s="256" cm="1">
        <f t="array" aca="1" ref="AC49" ca="1">_xlfn.XLOOKUP($A49&amp;$B49,'[1]产值及收款计划（2026）'!$A:$A&amp;'[1]产值及收款计划（2026）'!$B:$B,'[1]产值及收款计划（2026）'!AC:AC)</f>
        <v>0</v>
      </c>
      <c r="AD49" s="256" cm="1">
        <f t="array" aca="1" ref="AD49" ca="1">_xlfn.XLOOKUP($A49&amp;$B49,'[1]产值及收款计划（2026）'!$A:$A&amp;'[1]产值及收款计划（2026）'!$B:$B,'[1]产值及收款计划（2026）'!AD:AD)</f>
        <v>0</v>
      </c>
      <c r="AE49" s="256" cm="1">
        <f t="array" aca="1" ref="AE49" ca="1">_xlfn.XLOOKUP($A49&amp;$B49,'[1]产值及收款计划（2026）'!$A:$A&amp;'[1]产值及收款计划（2026）'!$B:$B,'[1]产值及收款计划（2026）'!AE:AE)</f>
        <v>0</v>
      </c>
      <c r="AF49" s="256" cm="1">
        <f t="array" aca="1" ref="AF49" ca="1">_xlfn.XLOOKUP($A49&amp;$B49,'[1]产值及收款计划（2026）'!$A:$A&amp;'[1]产值及收款计划（2026）'!$B:$B,'[1]产值及收款计划（2026）'!AF:AF)</f>
        <v>17</v>
      </c>
      <c r="AG49" s="256" cm="1">
        <f t="array" aca="1" ref="AG49" ca="1">_xlfn.XLOOKUP($A49&amp;$B49,'[1]产值及收款计划（2026）'!$A:$A&amp;'[1]产值及收款计划（2026）'!$B:$B,'[1]产值及收款计划（2026）'!AG:AG)</f>
        <v>0</v>
      </c>
      <c r="AH49" s="256" cm="1">
        <f t="array" aca="1" ref="AH49" ca="1">_xlfn.XLOOKUP($A49&amp;$B49,'[1]产值及收款计划（2026）'!$A:$A&amp;'[1]产值及收款计划（2026）'!$B:$B,'[1]产值及收款计划（2026）'!AH:AH)</f>
        <v>0</v>
      </c>
      <c r="AI49" s="256" cm="1">
        <f t="array" aca="1" ref="AI49" ca="1">_xlfn.XLOOKUP($A49&amp;$B49,'[1]产值及收款计划（2026）'!$A:$A&amp;'[1]产值及收款计划（2026）'!$B:$B,'[1]产值及收款计划（2026）'!AI:AI)</f>
        <v>0</v>
      </c>
      <c r="AJ49" s="256" cm="1">
        <f t="array" aca="1" ref="AJ49" ca="1">_xlfn.XLOOKUP($A49&amp;$B49,'[1]产值及收款计划（2026）'!$A:$A&amp;'[1]产值及收款计划（2026）'!$B:$B,'[1]产值及收款计划（2026）'!AJ:AJ)</f>
        <v>0</v>
      </c>
      <c r="AK49" s="256" cm="1">
        <f t="array" aca="1" ref="AK49" ca="1">_xlfn.XLOOKUP($A49&amp;$B49,'[1]产值及收款计划（2026）'!$A:$A&amp;'[1]产值及收款计划（2026）'!$B:$B,'[1]产值及收款计划（2026）'!AK:AK)</f>
        <v>0</v>
      </c>
      <c r="AL49" s="256" cm="1">
        <f t="array" aca="1" ref="AL49" ca="1">_xlfn.XLOOKUP($A49&amp;$B49,'[1]产值及收款计划（2026）'!$A:$A&amp;'[1]产值及收款计划（2026）'!$B:$B,'[1]产值及收款计划（2026）'!AL:AL)</f>
        <v>0</v>
      </c>
      <c r="AM49" s="263" t="e" cm="1">
        <f t="array" aca="1" ref="AM49" ca="1">_xlfn.LET(_xlpm.勾选月份状态数组,TRANSPOSE('PPT(12-15页）-TOP10'!$A$3:$A$14),_xlpm.选择数据区,IF('PPT(12-15页）-TOP10'!$E$3="收款",$BA49:$BL49,$AA49:$AL49),SUM(_xlfn._xlws.FILTER(_xlpm.选择数据区,_xlpm.勾选月份状态数组,"")))</f>
        <v>#NAME?</v>
      </c>
      <c r="AN49" s="256" t="e" cm="1">
        <f t="array" aca="1" ref="AN49" ca="1">_xlfn.LET(_xlpm.勾选月份状态数组,TRANSPOSE('PPT(12-15页）-TOP10'!$A$3:$A$14),_xlpm.选择数据区,IF('PPT(12-15页）-TOP10'!$E$3="收款",$DA49:$DL49,$CA49:$CL49),SUM(_xlfn._xlws.FILTER(_xlpm.选择数据区,_xlpm.勾选月份状态数组,"")))</f>
        <v>#NAME?</v>
      </c>
      <c r="AO49" s="256">
        <f ca="1">SUM(CA49:CC49)+SUM(AD49:AL49)</f>
        <v>17</v>
      </c>
      <c r="AP49" s="256"/>
      <c r="AQ49" s="256"/>
      <c r="AR49" s="256"/>
      <c r="AS49" s="256" cm="1">
        <f t="array" aca="1" ref="AS49" ca="1">_xlfn.XLOOKUP($A49&amp;$B49,'[1]产值及收款计划（2026）'!$A:$A&amp;'[1]产值及收款计划（2026）'!$B:$B,'[1]产值及收款计划（2026）'!AS:AS)</f>
        <v>0</v>
      </c>
      <c r="AT49" s="256" cm="1">
        <f t="array" aca="1" ref="AT49" ca="1">_xlfn.XLOOKUP($A49&amp;$B49,'[1]产值及收款计划（2026）'!$A:$A&amp;'[1]产值及收款计划（2026）'!$B:$B,'[1]产值及收款计划（2026）'!AT:AT)</f>
        <v>0</v>
      </c>
      <c r="AU49" s="256" cm="1">
        <f t="array" aca="1" ref="AU49" ca="1">_xlfn.XLOOKUP($A49&amp;$B49,'[1]产值及收款计划（2026）'!$A:$A&amp;'[1]产值及收款计划（2026）'!$B:$B,'[1]产值及收款计划（2026）'!AU:AU)</f>
        <v>0</v>
      </c>
      <c r="AV49" s="256" cm="1">
        <f t="array" aca="1" ref="AV49" ca="1">_xlfn.XLOOKUP($A49&amp;$B49,'[1]产值及收款计划（2026）'!$A:$A&amp;'[1]产值及收款计划（2026）'!$B:$B,'[1]产值及收款计划（2026）'!AV:AV)</f>
        <v>0</v>
      </c>
      <c r="AW49" s="256" cm="1">
        <f t="array" aca="1" ref="AW49" ca="1">_xlfn.XLOOKUP($A49&amp;$B49,'[1]产值及收款计划（2026）'!$A:$A&amp;'[1]产值及收款计划（2026）'!$B:$B,'[1]产值及收款计划（2026）'!AW:AW)</f>
        <v>68</v>
      </c>
      <c r="AX49" s="256" cm="1">
        <f t="array" aca="1" ref="AX49" ca="1">_xlfn.XLOOKUP($A49&amp;$B49,'[1]产值及收款计划（2026）'!$A:$A&amp;'[1]产值及收款计划（2026）'!$B:$B,'[1]产值及收款计划（2026）'!AX:AX)</f>
        <v>0</v>
      </c>
      <c r="AY49" s="256" cm="1">
        <f t="array" aca="1" ref="AY49" ca="1">_xlfn.XLOOKUP($A49&amp;$B49,'[1]产值及收款计划（2026）'!$A:$A&amp;'[1]产值及收款计划（2026）'!$B:$B,'[1]产值及收款计划（2026）'!AY:AY)</f>
        <v>17</v>
      </c>
      <c r="AZ49" s="256" cm="1">
        <f t="array" aca="1" ref="AZ49" ca="1">_xlfn.XLOOKUP($A49&amp;$B49,'[1]产值及收款计划（2026）'!$A:$A&amp;'[1]产值及收款计划（2026）'!$B:$B,'[1]产值及收款计划（2026）'!AZ:AZ)</f>
        <v>0</v>
      </c>
      <c r="BA49" s="256" cm="1">
        <f t="array" aca="1" ref="BA49" ca="1">_xlfn.XLOOKUP($A49&amp;$B49,'[1]产值及收款计划（2026）'!$A:$A&amp;'[1]产值及收款计划（2026）'!$B:$B,'[1]产值及收款计划（2026）'!BA:BA)</f>
        <v>0</v>
      </c>
      <c r="BB49" s="256" cm="1">
        <f t="array" aca="1" ref="BB49" ca="1">_xlfn.XLOOKUP($A49&amp;$B49,'[1]产值及收款计划（2026）'!$A:$A&amp;'[1]产值及收款计划（2026）'!$B:$B,'[1]产值及收款计划（2026）'!BB:BB)</f>
        <v>0</v>
      </c>
      <c r="BC49" s="256" cm="1">
        <f t="array" aca="1" ref="BC49" ca="1">_xlfn.XLOOKUP($A49&amp;$B49,'[1]产值及收款计划（2026）'!$A:$A&amp;'[1]产值及收款计划（2026）'!$B:$B,'[1]产值及收款计划（2026）'!BC:BC)</f>
        <v>0</v>
      </c>
      <c r="BD49" s="256" cm="1">
        <f t="array" aca="1" ref="BD49" ca="1">_xlfn.XLOOKUP($A49&amp;$B49,'[1]产值及收款计划（2026）'!$A:$A&amp;'[1]产值及收款计划（2026）'!$B:$B,'[1]产值及收款计划（2026）'!BD:BD)</f>
        <v>0</v>
      </c>
      <c r="BE49" s="256" cm="1">
        <f t="array" aca="1" ref="BE49" ca="1">_xlfn.XLOOKUP($A49&amp;$B49,'[1]产值及收款计划（2026）'!$A:$A&amp;'[1]产值及收款计划（2026）'!$B:$B,'[1]产值及收款计划（2026）'!BE:BE)</f>
        <v>0</v>
      </c>
      <c r="BF49" s="256" cm="1">
        <f t="array" aca="1" ref="BF49" ca="1">_xlfn.XLOOKUP($A49&amp;$B49,'[1]产值及收款计划（2026）'!$A:$A&amp;'[1]产值及收款计划（2026）'!$B:$B,'[1]产值及收款计划（2026）'!BF:BF)</f>
        <v>0</v>
      </c>
      <c r="BG49" s="256" cm="1">
        <f t="array" aca="1" ref="BG49" ca="1">_xlfn.XLOOKUP($A49&amp;$B49,'[1]产值及收款计划（2026）'!$A:$A&amp;'[1]产值及收款计划（2026）'!$B:$B,'[1]产值及收款计划（2026）'!BG:BG)</f>
        <v>0</v>
      </c>
      <c r="BH49" s="256" cm="1">
        <f t="array" aca="1" ref="BH49" ca="1">_xlfn.XLOOKUP($A49&amp;$B49,'[1]产值及收款计划（2026）'!$A:$A&amp;'[1]产值及收款计划（2026）'!$B:$B,'[1]产值及收款计划（2026）'!BH:BH)</f>
        <v>0</v>
      </c>
      <c r="BI49" s="256" cm="1">
        <f t="array" aca="1" ref="BI49" ca="1">_xlfn.XLOOKUP($A49&amp;$B49,'[1]产值及收款计划（2026）'!$A:$A&amp;'[1]产值及收款计划（2026）'!$B:$B,'[1]产值及收款计划（2026）'!BI:BI)</f>
        <v>0</v>
      </c>
      <c r="BJ49" s="256" cm="1">
        <f t="array" aca="1" ref="BJ49" ca="1">_xlfn.XLOOKUP($A49&amp;$B49,'[1]产值及收款计划（2026）'!$A:$A&amp;'[1]产值及收款计划（2026）'!$B:$B,'[1]产值及收款计划（2026）'!BJ:BJ)</f>
        <v>0</v>
      </c>
      <c r="BK49" s="256" cm="1">
        <f t="array" aca="1" ref="BK49" ca="1">_xlfn.XLOOKUP($A49&amp;$B49,'[1]产值及收款计划（2026）'!$A:$A&amp;'[1]产值及收款计划（2026）'!$B:$B,'[1]产值及收款计划（2026）'!BK:BK)</f>
        <v>0</v>
      </c>
      <c r="BL49" s="256" cm="1">
        <f t="array" aca="1" ref="BL49" ca="1">_xlfn.XLOOKUP($A49&amp;$B49,'[1]产值及收款计划（2026）'!$A:$A&amp;'[1]产值及收款计划（2026）'!$B:$B,'[1]产值及收款计划（2026）'!BL:BL)</f>
        <v>0</v>
      </c>
      <c r="BM49" s="256"/>
      <c r="BN49" s="256"/>
      <c r="BO49" s="256"/>
      <c r="BP49" s="256"/>
      <c r="BQ49" s="255" cm="1">
        <f t="array" aca="1" ref="BQ49" ca="1">_xlfn.XLOOKUP($A49&amp;$B49,'[1]产值及收款计划（2026）'!$A:$A&amp;'[1]产值及收款计划（2026）'!$B:$B,'[1]产值及收款计划（2026）'!BQ:BQ)</f>
        <v>0</v>
      </c>
      <c r="BR49" s="256" cm="1">
        <f t="array" aca="1" ref="BR49" ca="1">_xlfn.XLOOKUP($A49&amp;$B49,'[1]产值及收款计划（2026）'!$A:$A&amp;'[1]产值及收款计划（2026）'!$B:$B,'[1]产值及收款计划（2026）'!BR:BR)</f>
        <v>0</v>
      </c>
      <c r="CA49" s="256" cm="1">
        <f t="array" aca="1" ref="CA49" ca="1">_xlfn.XLOOKUP($A49&amp;$B49,'[1]产值及收款计划（2026）'!$A:$A&amp;'[1]产值及收款计划（2026）'!$B:$B,'[1]产值及收款计划（2026）'!CA:CA)</f>
        <v>0</v>
      </c>
      <c r="CB49" s="256" cm="1">
        <f t="array" aca="1" ref="CB49" ca="1">_xlfn.XLOOKUP($A49&amp;$B49,'[1]产值及收款计划（2026）'!$A:$A&amp;'[1]产值及收款计划（2026）'!$B:$B,'[1]产值及收款计划（2026）'!CB:CB)</f>
        <v>0</v>
      </c>
      <c r="CC49" s="256" cm="1">
        <f t="array" aca="1" ref="CC49" ca="1">_xlfn.XLOOKUP($A49&amp;$B49,'[1]产值及收款计划（2026）'!$A:$A&amp;'[1]产值及收款计划（2026）'!$B:$B,'[1]产值及收款计划（2026）'!CC:CC)</f>
        <v>0</v>
      </c>
      <c r="CD49" s="256" cm="1">
        <f t="array" aca="1" ref="CD49" ca="1">_xlfn.XLOOKUP($A49&amp;$B49,'[1]产值及收款计划（2026）'!$A:$A&amp;'[1]产值及收款计划（2026）'!$B:$B,'[1]产值及收款计划（2026）'!CD:CD)</f>
        <v>0</v>
      </c>
      <c r="CE49" s="256" cm="1">
        <f t="array" aca="1" ref="CE49" ca="1">_xlfn.XLOOKUP($A49&amp;$B49,'[1]产值及收款计划（2026）'!$A:$A&amp;'[1]产值及收款计划（2026）'!$B:$B,'[1]产值及收款计划（2026）'!CE:CE)</f>
        <v>0</v>
      </c>
      <c r="CF49" s="256" cm="1">
        <f t="array" aca="1" ref="CF49" ca="1">_xlfn.XLOOKUP($A49&amp;$B49,'[1]产值及收款计划（2026）'!$A:$A&amp;'[1]产值及收款计划（2026）'!$B:$B,'[1]产值及收款计划（2026）'!CF:CF)</f>
        <v>0</v>
      </c>
      <c r="CG49" s="256" cm="1">
        <f t="array" aca="1" ref="CG49" ca="1">_xlfn.XLOOKUP($A49&amp;$B49,'[1]产值及收款计划（2026）'!$A:$A&amp;'[1]产值及收款计划（2026）'!$B:$B,'[1]产值及收款计划（2026）'!CG:CG)</f>
        <v>0</v>
      </c>
      <c r="CH49" s="256" cm="1">
        <f t="array" aca="1" ref="CH49" ca="1">_xlfn.XLOOKUP($A49&amp;$B49,'[1]产值及收款计划（2026）'!$A:$A&amp;'[1]产值及收款计划（2026）'!$B:$B,'[1]产值及收款计划（2026）'!CH:CH)</f>
        <v>0</v>
      </c>
      <c r="CI49" s="256" cm="1">
        <f t="array" aca="1" ref="CI49" ca="1">_xlfn.XLOOKUP($A49&amp;$B49,'[1]产值及收款计划（2026）'!$A:$A&amp;'[1]产值及收款计划（2026）'!$B:$B,'[1]产值及收款计划（2026）'!CI:CI)</f>
        <v>0</v>
      </c>
      <c r="CJ49" s="256" cm="1">
        <f t="array" aca="1" ref="CJ49" ca="1">_xlfn.XLOOKUP($A49&amp;$B49,'[1]产值及收款计划（2026）'!$A:$A&amp;'[1]产值及收款计划（2026）'!$B:$B,'[1]产值及收款计划（2026）'!CJ:CJ)</f>
        <v>0</v>
      </c>
      <c r="CK49" s="256" cm="1">
        <f t="array" aca="1" ref="CK49" ca="1">_xlfn.XLOOKUP($A49&amp;$B49,'[1]产值及收款计划（2026）'!$A:$A&amp;'[1]产值及收款计划（2026）'!$B:$B,'[1]产值及收款计划（2026）'!CK:CK)</f>
        <v>0</v>
      </c>
      <c r="CL49" s="256" cm="1">
        <f t="array" aca="1" ref="CL49" ca="1">_xlfn.XLOOKUP($A49&amp;$B49,'[1]产值及收款计划（2026）'!$A:$A&amp;'[1]产值及收款计划（2026）'!$B:$B,'[1]产值及收款计划（2026）'!CL:CL)</f>
        <v>0</v>
      </c>
      <c r="DA49" s="256" cm="1">
        <f t="array" aca="1" ref="DA49" ca="1">_xlfn.XLOOKUP($A49&amp;$B49,'[1]产值及收款计划（2026）'!$A:$A&amp;'[1]产值及收款计划（2026）'!$B:$B,'[1]产值及收款计划（2026）'!DA:DA)</f>
        <v>0</v>
      </c>
      <c r="DB49" s="256" cm="1">
        <f t="array" aca="1" ref="DB49" ca="1">_xlfn.XLOOKUP($A49&amp;$B49,'[1]产值及收款计划（2026）'!$A:$A&amp;'[1]产值及收款计划（2026）'!$B:$B,'[1]产值及收款计划（2026）'!DB:DB)</f>
        <v>0</v>
      </c>
      <c r="DC49" s="256" cm="1">
        <f t="array" aca="1" ref="DC49" ca="1">_xlfn.XLOOKUP($A49&amp;$B49,'[1]产值及收款计划（2026）'!$A:$A&amp;'[1]产值及收款计划（2026）'!$B:$B,'[1]产值及收款计划（2026）'!DC:DC)</f>
        <v>0</v>
      </c>
      <c r="DD49" s="256" cm="1">
        <f t="array" aca="1" ref="DD49" ca="1">_xlfn.XLOOKUP($A49&amp;$B49,'[1]产值及收款计划（2026）'!$A:$A&amp;'[1]产值及收款计划（2026）'!$B:$B,'[1]产值及收款计划（2026）'!DD:DD)</f>
        <v>0</v>
      </c>
      <c r="DE49" s="256" cm="1">
        <f t="array" aca="1" ref="DE49" ca="1">_xlfn.XLOOKUP($A49&amp;$B49,'[1]产值及收款计划（2026）'!$A:$A&amp;'[1]产值及收款计划（2026）'!$B:$B,'[1]产值及收款计划（2026）'!DE:DE)</f>
        <v>0</v>
      </c>
      <c r="DF49" s="256" cm="1">
        <f t="array" aca="1" ref="DF49" ca="1">_xlfn.XLOOKUP($A49&amp;$B49,'[1]产值及收款计划（2026）'!$A:$A&amp;'[1]产值及收款计划（2026）'!$B:$B,'[1]产值及收款计划（2026）'!DF:DF)</f>
        <v>0</v>
      </c>
      <c r="DG49" s="256" cm="1">
        <f t="array" aca="1" ref="DG49" ca="1">_xlfn.XLOOKUP($A49&amp;$B49,'[1]产值及收款计划（2026）'!$A:$A&amp;'[1]产值及收款计划（2026）'!$B:$B,'[1]产值及收款计划（2026）'!DG:DG)</f>
        <v>0</v>
      </c>
      <c r="DH49" s="256" cm="1">
        <f t="array" aca="1" ref="DH49" ca="1">_xlfn.XLOOKUP($A49&amp;$B49,'[1]产值及收款计划（2026）'!$A:$A&amp;'[1]产值及收款计划（2026）'!$B:$B,'[1]产值及收款计划（2026）'!DH:DH)</f>
        <v>0</v>
      </c>
      <c r="DI49" s="256" cm="1">
        <f t="array" aca="1" ref="DI49" ca="1">_xlfn.XLOOKUP($A49&amp;$B49,'[1]产值及收款计划（2026）'!$A:$A&amp;'[1]产值及收款计划（2026）'!$B:$B,'[1]产值及收款计划（2026）'!DI:DI)</f>
        <v>0</v>
      </c>
      <c r="DJ49" s="256" cm="1">
        <f t="array" aca="1" ref="DJ49" ca="1">_xlfn.XLOOKUP($A49&amp;$B49,'[1]产值及收款计划（2026）'!$A:$A&amp;'[1]产值及收款计划（2026）'!$B:$B,'[1]产值及收款计划（2026）'!DJ:DJ)</f>
        <v>0</v>
      </c>
      <c r="DK49" s="256" cm="1">
        <f t="array" aca="1" ref="DK49" ca="1">_xlfn.XLOOKUP($A49&amp;$B49,'[1]产值及收款计划（2026）'!$A:$A&amp;'[1]产值及收款计划（2026）'!$B:$B,'[1]产值及收款计划（2026）'!DK:DK)</f>
        <v>0</v>
      </c>
      <c r="DL49" s="256" cm="1">
        <f t="array" aca="1" ref="DL49" ca="1">_xlfn.XLOOKUP($A49&amp;$B49,'[1]产值及收款计划（2026）'!$A:$A&amp;'[1]产值及收款计划（2026）'!$B:$B,'[1]产值及收款计划（2026）'!DL:DL)</f>
        <v>0</v>
      </c>
      <c r="DM49" s="264"/>
      <c r="DN49" s="250"/>
    </row>
    <row r="50" spans="1:118" ht="20.25" x14ac:dyDescent="0.15">
      <c r="A50" s="254">
        <f t="shared" ca="1" si="9"/>
        <v>46</v>
      </c>
      <c r="B50" s="254" t="s">
        <v>25</v>
      </c>
      <c r="C50" s="255" t="str" cm="1">
        <f t="array" aca="1" ref="C50" ca="1">_xlfn.XLOOKUP($A50&amp;$B50,'[1]产值及收款计划（2026）'!$A:$A&amp;'[1]产值及收款计划（2026）'!$B:$B,'[1]产值及收款计划（2026）'!C:C)</f>
        <v>ZHT2020112300094</v>
      </c>
      <c r="D50" s="255" t="str" cm="1">
        <f t="array" aca="1" ref="D50" ca="1">_xlfn.XLOOKUP($A50&amp;$B50,'[1]产值及收款计划（2026）'!$A:$A&amp;'[1]产值及收款计划（2026）'!$B:$B,'[1]产值及收款计划（2026）'!D:D)</f>
        <v>深超总枢纽数字化仿真服务专题合同</v>
      </c>
      <c r="E50" s="256" cm="1">
        <f t="array" aca="1" ref="E50" ca="1">_xlfn.XLOOKUP($A50&amp;$B50,'[1]产值及收款计划（2026）'!$A:$A&amp;'[1]产值及收款计划（2026）'!$B:$B,'[1]产值及收款计划（2026）'!E:E)</f>
        <v>28</v>
      </c>
      <c r="F50" s="256" cm="1">
        <f t="array" aca="1" ref="F50" ca="1">_xlfn.XLOOKUP($A50&amp;$B50,'[1]产值及收款计划（2026）'!$A:$A&amp;'[1]产值及收款计划（2026）'!$B:$B,'[1]产值及收款计划（2026）'!F:F)</f>
        <v>28</v>
      </c>
      <c r="G50" s="256" cm="1">
        <f t="array" aca="1" ref="G50" ca="1">_xlfn.XLOOKUP($A50&amp;$B50,'[1]产值及收款计划（2026）'!$A:$A&amp;'[1]产值及收款计划（2026）'!$B:$B,'[1]产值及收款计划（2026）'!G:G)</f>
        <v>28</v>
      </c>
      <c r="H50" s="256" cm="1">
        <f t="array" aca="1" ref="H50" ca="1">_xlfn.XLOOKUP($A50&amp;$B50,'[1]产值及收款计划（2026）'!$A:$A&amp;'[1]产值及收款计划（2026）'!$B:$B,'[1]产值及收款计划（2026）'!H:H)</f>
        <v>28</v>
      </c>
      <c r="I50" s="257" cm="1">
        <f t="array" aca="1" ref="I50" ca="1">_xlfn.XLOOKUP($A50&amp;$B50,'[1]产值及收款计划（2026）'!$A:$A&amp;'[1]产值及收款计划（2026）'!$B:$B,'[1]产值及收款计划（2026）'!I:I)</f>
        <v>1</v>
      </c>
      <c r="J50" s="258" cm="1">
        <f t="array" aca="1" ref="J50" ca="1">_xlfn.XLOOKUP($A50&amp;$B50,'[1]产值及收款计划（2026）'!$A:$A&amp;'[1]产值及收款计划（2026）'!$B:$B,'[1]产值及收款计划（2026）'!J:J)</f>
        <v>0.06</v>
      </c>
      <c r="K50" s="256" cm="1">
        <f t="array" aca="1" ref="K50" ca="1">_xlfn.XLOOKUP($A50&amp;$B50,'[1]产值及收款计划（2026）'!$A:$A&amp;'[1]产值及收款计划（2026）'!$B:$B,'[1]产值及收款计划（2026）'!K:K)</f>
        <v>0</v>
      </c>
      <c r="L50" s="256" cm="1">
        <f t="array" aca="1" ref="L50" ca="1">_xlfn.XLOOKUP($A50&amp;$B50,'[1]产值及收款计划（2026）'!$A:$A&amp;'[1]产值及收款计划（2026）'!$B:$B,'[1]产值及收款计划（2026）'!L:L)</f>
        <v>0</v>
      </c>
      <c r="M50" s="256" t="str" cm="1">
        <f t="array" aca="1" ref="M50" ca="1">_xlfn.XLOOKUP($A50&amp;$B50,'[1]产值及收款计划（2026）'!$A:$A&amp;'[1]产值及收款计划（2026）'!$B:$B,'[1]产值及收款计划（2026）'!M:M)</f>
        <v>主导</v>
      </c>
      <c r="N50" s="256" t="str" cm="1">
        <f t="array" aca="1" ref="N50" ca="1">_xlfn.XLOOKUP($A50&amp;$B50,'[1]产值及收款计划（2026）'!$A:$A&amp;'[1]产值及收款计划（2026）'!$B:$B,'[1]产值及收款计划（2026）'!N:N)</f>
        <v>施林烽团队</v>
      </c>
      <c r="O50" s="256" t="str" cm="1">
        <f t="array" aca="1" ref="O50" ca="1">_xlfn.XLOOKUP($A50&amp;$B50,'[1]产值及收款计划（2026）'!$A:$A&amp;'[1]产值及收款计划（2026）'!$B:$B,'[1]产值及收款计划（2026）'!O:O)</f>
        <v>施林烽</v>
      </c>
      <c r="P50" s="255" t="str" cm="1">
        <f t="array" aca="1" ref="P50" ca="1">_xlfn.XLOOKUP($A50&amp;$B50,'[1]产值及收款计划（2026）'!$A:$A&amp;'[1]产值及收款计划（2026）'!$B:$B,'[1]产值及收款计划（2026）'!P:P)</f>
        <v>在建</v>
      </c>
      <c r="Q50" s="256" cm="1">
        <f t="array" aca="1" ref="Q50" ca="1">_xlfn.XLOOKUP($A50&amp;$B50,'[1]产值及收款计划（2026）'!$A:$A&amp;'[1]产值及收款计划（2026）'!$B:$B,'[1]产值及收款计划（2026）'!Q:Q)</f>
        <v>0</v>
      </c>
      <c r="R50" s="256" cm="1">
        <f t="array" aca="1" ref="R50" ca="1">_xlfn.XLOOKUP($A50&amp;$B50,'[1]产值及收款计划（2026）'!$A:$A&amp;'[1]产值及收款计划（2026）'!$B:$B,'[1]产值及收款计划（2026）'!R:R)</f>
        <v>0</v>
      </c>
      <c r="S50" s="256" cm="1">
        <f t="array" aca="1" ref="S50" ca="1">_xlfn.XLOOKUP($A50&amp;$B50,'[1]产值及收款计划（2026）'!$A:$A&amp;'[1]产值及收款计划（2026）'!$B:$B,'[1]产值及收款计划（2026）'!S:S)</f>
        <v>0</v>
      </c>
      <c r="T50" s="256" cm="1">
        <f t="array" aca="1" ref="T50" ca="1">_xlfn.XLOOKUP($A50&amp;$B50,'[1]产值及收款计划（2026）'!$A:$A&amp;'[1]产值及收款计划（2026）'!$B:$B,'[1]产值及收款计划（2026）'!T:T)</f>
        <v>19.600000000000001</v>
      </c>
      <c r="U50" s="256" cm="1">
        <f t="array" aca="1" ref="U50" ca="1">_xlfn.XLOOKUP($A50&amp;$B50,'[1]产值及收款计划（2026）'!$A:$A&amp;'[1]产值及收款计划（2026）'!$B:$B,'[1]产值及收款计划（2026）'!U:U)</f>
        <v>0</v>
      </c>
      <c r="V50" s="256" cm="1">
        <f t="array" aca="1" ref="V50" ca="1">_xlfn.XLOOKUP($A50&amp;$B50,'[1]产值及收款计划（2026）'!$A:$A&amp;'[1]产值及收款计划（2026）'!$B:$B,'[1]产值及收款计划（2026）'!V:V)</f>
        <v>8.4</v>
      </c>
      <c r="W50" s="256" cm="1">
        <f t="array" aca="1" ref="W50" ca="1">_xlfn.XLOOKUP($A50&amp;$B50,'[1]产值及收款计划（2026）'!$A:$A&amp;'[1]产值及收款计划（2026）'!$B:$B,'[1]产值及收款计划（2026）'!W:W)</f>
        <v>0</v>
      </c>
      <c r="X50" s="256" cm="1">
        <f t="array" aca="1" ref="X50" ca="1">_xlfn.XLOOKUP($A50&amp;$B50,'[1]产值及收款计划（2026）'!$A:$A&amp;'[1]产值及收款计划（2026）'!$B:$B,'[1]产值及收款计划（2026）'!X:X)</f>
        <v>0</v>
      </c>
      <c r="Y50" s="256" cm="1">
        <f t="array" aca="1" ref="Y50" ca="1">_xlfn.XLOOKUP($A50&amp;$B50,'[1]产值及收款计划（2026）'!$A:$A&amp;'[1]产值及收款计划（2026）'!$B:$B,'[1]产值及收款计划（2026）'!Y:Y)</f>
        <v>0</v>
      </c>
      <c r="Z50" s="256" cm="1">
        <f t="array" aca="1" ref="Z50" ca="1">_xlfn.XLOOKUP($A50&amp;$B50,'[1]产值及收款计划（2026）'!$A:$A&amp;'[1]产值及收款计划（2026）'!$B:$B,'[1]产值及收款计划（2026）'!Z:Z)</f>
        <v>0</v>
      </c>
      <c r="AA50" s="256" cm="1">
        <f t="array" aca="1" ref="AA50" ca="1">_xlfn.XLOOKUP($A50&amp;$B50,'[1]产值及收款计划（2026）'!$A:$A&amp;'[1]产值及收款计划（2026）'!$B:$B,'[1]产值及收款计划（2026）'!AA:AA)</f>
        <v>0</v>
      </c>
      <c r="AB50" s="256" cm="1">
        <f t="array" aca="1" ref="AB50" ca="1">_xlfn.XLOOKUP($A50&amp;$B50,'[1]产值及收款计划（2026）'!$A:$A&amp;'[1]产值及收款计划（2026）'!$B:$B,'[1]产值及收款计划（2026）'!AB:AB)</f>
        <v>0</v>
      </c>
      <c r="AC50" s="256" cm="1">
        <f t="array" aca="1" ref="AC50" ca="1">_xlfn.XLOOKUP($A50&amp;$B50,'[1]产值及收款计划（2026）'!$A:$A&amp;'[1]产值及收款计划（2026）'!$B:$B,'[1]产值及收款计划（2026）'!AC:AC)</f>
        <v>0</v>
      </c>
      <c r="AD50" s="256" cm="1">
        <f t="array" aca="1" ref="AD50" ca="1">_xlfn.XLOOKUP($A50&amp;$B50,'[1]产值及收款计划（2026）'!$A:$A&amp;'[1]产值及收款计划（2026）'!$B:$B,'[1]产值及收款计划（2026）'!AD:AD)</f>
        <v>0</v>
      </c>
      <c r="AE50" s="256" cm="1">
        <f t="array" aca="1" ref="AE50" ca="1">_xlfn.XLOOKUP($A50&amp;$B50,'[1]产值及收款计划（2026）'!$A:$A&amp;'[1]产值及收款计划（2026）'!$B:$B,'[1]产值及收款计划（2026）'!AE:AE)</f>
        <v>0</v>
      </c>
      <c r="AF50" s="256" cm="1">
        <f t="array" aca="1" ref="AF50" ca="1">_xlfn.XLOOKUP($A50&amp;$B50,'[1]产值及收款计划（2026）'!$A:$A&amp;'[1]产值及收款计划（2026）'!$B:$B,'[1]产值及收款计划（2026）'!AF:AF)</f>
        <v>0</v>
      </c>
      <c r="AG50" s="256" cm="1">
        <f t="array" aca="1" ref="AG50" ca="1">_xlfn.XLOOKUP($A50&amp;$B50,'[1]产值及收款计划（2026）'!$A:$A&amp;'[1]产值及收款计划（2026）'!$B:$B,'[1]产值及收款计划（2026）'!AG:AG)</f>
        <v>0</v>
      </c>
      <c r="AH50" s="256" cm="1">
        <f t="array" aca="1" ref="AH50" ca="1">_xlfn.XLOOKUP($A50&amp;$B50,'[1]产值及收款计划（2026）'!$A:$A&amp;'[1]产值及收款计划（2026）'!$B:$B,'[1]产值及收款计划（2026）'!AH:AH)</f>
        <v>0</v>
      </c>
      <c r="AI50" s="256" cm="1">
        <f t="array" aca="1" ref="AI50" ca="1">_xlfn.XLOOKUP($A50&amp;$B50,'[1]产值及收款计划（2026）'!$A:$A&amp;'[1]产值及收款计划（2026）'!$B:$B,'[1]产值及收款计划（2026）'!AI:AI)</f>
        <v>0</v>
      </c>
      <c r="AJ50" s="256" cm="1">
        <f t="array" aca="1" ref="AJ50" ca="1">_xlfn.XLOOKUP($A50&amp;$B50,'[1]产值及收款计划（2026）'!$A:$A&amp;'[1]产值及收款计划（2026）'!$B:$B,'[1]产值及收款计划（2026）'!AJ:AJ)</f>
        <v>0</v>
      </c>
      <c r="AK50" s="256" cm="1">
        <f t="array" aca="1" ref="AK50" ca="1">_xlfn.XLOOKUP($A50&amp;$B50,'[1]产值及收款计划（2026）'!$A:$A&amp;'[1]产值及收款计划（2026）'!$B:$B,'[1]产值及收款计划（2026）'!AK:AK)</f>
        <v>0</v>
      </c>
      <c r="AL50" s="256" cm="1">
        <f t="array" aca="1" ref="AL50" ca="1">_xlfn.XLOOKUP($A50&amp;$B50,'[1]产值及收款计划（2026）'!$A:$A&amp;'[1]产值及收款计划（2026）'!$B:$B,'[1]产值及收款计划（2026）'!AL:AL)</f>
        <v>0</v>
      </c>
      <c r="AM50" s="263" t="e" cm="1">
        <f t="array" aca="1" ref="AM50" ca="1">_xlfn.LET(_xlpm.勾选月份状态数组,TRANSPOSE('PPT(12-15页）-TOP10'!$A$3:$A$14),_xlpm.选择数据区,IF('PPT(12-15页）-TOP10'!$E$3="收款",$BA50:$BL50,$AA50:$AL50),SUM(_xlfn._xlws.FILTER(_xlpm.选择数据区,_xlpm.勾选月份状态数组,"")))</f>
        <v>#NAME?</v>
      </c>
      <c r="AN50" s="256" t="e" cm="1">
        <f t="array" aca="1" ref="AN50" ca="1">_xlfn.LET(_xlpm.勾选月份状态数组,TRANSPOSE('PPT(12-15页）-TOP10'!$A$3:$A$14),_xlpm.选择数据区,IF('PPT(12-15页）-TOP10'!$E$3="收款",$DA50:$DL50,$CA50:$CL50),SUM(_xlfn._xlws.FILTER(_xlpm.选择数据区,_xlpm.勾选月份状态数组,"")))</f>
        <v>#NAME?</v>
      </c>
      <c r="AO50" s="256">
        <f ca="1">SUM(CA50:CC50)+SUM(AD50:AL50)</f>
        <v>0</v>
      </c>
      <c r="AP50" s="256"/>
      <c r="AQ50" s="256"/>
      <c r="AR50" s="256"/>
      <c r="AS50" s="256" cm="1">
        <f t="array" aca="1" ref="AS50" ca="1">_xlfn.XLOOKUP($A50&amp;$B50,'[1]产值及收款计划（2026）'!$A:$A&amp;'[1]产值及收款计划（2026）'!$B:$B,'[1]产值及收款计划（2026）'!AS:AS)</f>
        <v>0</v>
      </c>
      <c r="AT50" s="256" cm="1">
        <f t="array" aca="1" ref="AT50" ca="1">_xlfn.XLOOKUP($A50&amp;$B50,'[1]产值及收款计划（2026）'!$A:$A&amp;'[1]产值及收款计划（2026）'!$B:$B,'[1]产值及收款计划（2026）'!AT:AT)</f>
        <v>0</v>
      </c>
      <c r="AU50" s="256" cm="1">
        <f t="array" aca="1" ref="AU50" ca="1">_xlfn.XLOOKUP($A50&amp;$B50,'[1]产值及收款计划（2026）'!$A:$A&amp;'[1]产值及收款计划（2026）'!$B:$B,'[1]产值及收款计划（2026）'!AU:AU)</f>
        <v>0</v>
      </c>
      <c r="AV50" s="256" cm="1">
        <f t="array" aca="1" ref="AV50" ca="1">_xlfn.XLOOKUP($A50&amp;$B50,'[1]产值及收款计划（2026）'!$A:$A&amp;'[1]产值及收款计划（2026）'!$B:$B,'[1]产值及收款计划（2026）'!AV:AV)</f>
        <v>0</v>
      </c>
      <c r="AW50" s="256" cm="1">
        <f t="array" aca="1" ref="AW50" ca="1">_xlfn.XLOOKUP($A50&amp;$B50,'[1]产值及收款计划（2026）'!$A:$A&amp;'[1]产值及收款计划（2026）'!$B:$B,'[1]产值及收款计划（2026）'!AW:AW)</f>
        <v>19.600000000000001</v>
      </c>
      <c r="AX50" s="256" cm="1">
        <f t="array" aca="1" ref="AX50" ca="1">_xlfn.XLOOKUP($A50&amp;$B50,'[1]产值及收款计划（2026）'!$A:$A&amp;'[1]产值及收款计划（2026）'!$B:$B,'[1]产值及收款计划（2026）'!AX:AX)</f>
        <v>0</v>
      </c>
      <c r="AY50" s="256" cm="1">
        <f t="array" aca="1" ref="AY50" ca="1">_xlfn.XLOOKUP($A50&amp;$B50,'[1]产值及收款计划（2026）'!$A:$A&amp;'[1]产值及收款计划（2026）'!$B:$B,'[1]产值及收款计划（2026）'!AY:AY)</f>
        <v>8.4</v>
      </c>
      <c r="AZ50" s="256" cm="1">
        <f t="array" aca="1" ref="AZ50" ca="1">_xlfn.XLOOKUP($A50&amp;$B50,'[1]产值及收款计划（2026）'!$A:$A&amp;'[1]产值及收款计划（2026）'!$B:$B,'[1]产值及收款计划（2026）'!AZ:AZ)</f>
        <v>0</v>
      </c>
      <c r="BA50" s="256" cm="1">
        <f t="array" aca="1" ref="BA50" ca="1">_xlfn.XLOOKUP($A50&amp;$B50,'[1]产值及收款计划（2026）'!$A:$A&amp;'[1]产值及收款计划（2026）'!$B:$B,'[1]产值及收款计划（2026）'!BA:BA)</f>
        <v>0</v>
      </c>
      <c r="BB50" s="256" cm="1">
        <f t="array" aca="1" ref="BB50" ca="1">_xlfn.XLOOKUP($A50&amp;$B50,'[1]产值及收款计划（2026）'!$A:$A&amp;'[1]产值及收款计划（2026）'!$B:$B,'[1]产值及收款计划（2026）'!BB:BB)</f>
        <v>0</v>
      </c>
      <c r="BC50" s="256" cm="1">
        <f t="array" aca="1" ref="BC50" ca="1">_xlfn.XLOOKUP($A50&amp;$B50,'[1]产值及收款计划（2026）'!$A:$A&amp;'[1]产值及收款计划（2026）'!$B:$B,'[1]产值及收款计划（2026）'!BC:BC)</f>
        <v>0</v>
      </c>
      <c r="BD50" s="256" cm="1">
        <f t="array" aca="1" ref="BD50" ca="1">_xlfn.XLOOKUP($A50&amp;$B50,'[1]产值及收款计划（2026）'!$A:$A&amp;'[1]产值及收款计划（2026）'!$B:$B,'[1]产值及收款计划（2026）'!BD:BD)</f>
        <v>0</v>
      </c>
      <c r="BE50" s="256" cm="1">
        <f t="array" aca="1" ref="BE50" ca="1">_xlfn.XLOOKUP($A50&amp;$B50,'[1]产值及收款计划（2026）'!$A:$A&amp;'[1]产值及收款计划（2026）'!$B:$B,'[1]产值及收款计划（2026）'!BE:BE)</f>
        <v>0</v>
      </c>
      <c r="BF50" s="256" cm="1">
        <f t="array" aca="1" ref="BF50" ca="1">_xlfn.XLOOKUP($A50&amp;$B50,'[1]产值及收款计划（2026）'!$A:$A&amp;'[1]产值及收款计划（2026）'!$B:$B,'[1]产值及收款计划（2026）'!BF:BF)</f>
        <v>0</v>
      </c>
      <c r="BG50" s="256" cm="1">
        <f t="array" aca="1" ref="BG50" ca="1">_xlfn.XLOOKUP($A50&amp;$B50,'[1]产值及收款计划（2026）'!$A:$A&amp;'[1]产值及收款计划（2026）'!$B:$B,'[1]产值及收款计划（2026）'!BG:BG)</f>
        <v>0</v>
      </c>
      <c r="BH50" s="256" cm="1">
        <f t="array" aca="1" ref="BH50" ca="1">_xlfn.XLOOKUP($A50&amp;$B50,'[1]产值及收款计划（2026）'!$A:$A&amp;'[1]产值及收款计划（2026）'!$B:$B,'[1]产值及收款计划（2026）'!BH:BH)</f>
        <v>0</v>
      </c>
      <c r="BI50" s="256" cm="1">
        <f t="array" aca="1" ref="BI50" ca="1">_xlfn.XLOOKUP($A50&amp;$B50,'[1]产值及收款计划（2026）'!$A:$A&amp;'[1]产值及收款计划（2026）'!$B:$B,'[1]产值及收款计划（2026）'!BI:BI)</f>
        <v>0</v>
      </c>
      <c r="BJ50" s="256" cm="1">
        <f t="array" aca="1" ref="BJ50" ca="1">_xlfn.XLOOKUP($A50&amp;$B50,'[1]产值及收款计划（2026）'!$A:$A&amp;'[1]产值及收款计划（2026）'!$B:$B,'[1]产值及收款计划（2026）'!BJ:BJ)</f>
        <v>0</v>
      </c>
      <c r="BK50" s="256" cm="1">
        <f t="array" aca="1" ref="BK50" ca="1">_xlfn.XLOOKUP($A50&amp;$B50,'[1]产值及收款计划（2026）'!$A:$A&amp;'[1]产值及收款计划（2026）'!$B:$B,'[1]产值及收款计划（2026）'!BK:BK)</f>
        <v>0</v>
      </c>
      <c r="BL50" s="256" cm="1">
        <f t="array" aca="1" ref="BL50" ca="1">_xlfn.XLOOKUP($A50&amp;$B50,'[1]产值及收款计划（2026）'!$A:$A&amp;'[1]产值及收款计划（2026）'!$B:$B,'[1]产值及收款计划（2026）'!BL:BL)</f>
        <v>0</v>
      </c>
      <c r="BM50" s="256"/>
      <c r="BN50" s="256"/>
      <c r="BO50" s="256"/>
      <c r="BP50" s="256"/>
      <c r="BQ50" s="255" cm="1">
        <f t="array" aca="1" ref="BQ50" ca="1">_xlfn.XLOOKUP($A50&amp;$B50,'[1]产值及收款计划（2026）'!$A:$A&amp;'[1]产值及收款计划（2026）'!$B:$B,'[1]产值及收款计划（2026）'!BQ:BQ)</f>
        <v>0</v>
      </c>
      <c r="BR50" s="256" cm="1">
        <f t="array" aca="1" ref="BR50" ca="1">_xlfn.XLOOKUP($A50&amp;$B50,'[1]产值及收款计划（2026）'!$A:$A&amp;'[1]产值及收款计划（2026）'!$B:$B,'[1]产值及收款计划（2026）'!BR:BR)</f>
        <v>0</v>
      </c>
      <c r="CA50" s="256" cm="1">
        <f t="array" aca="1" ref="CA50" ca="1">_xlfn.XLOOKUP($A50&amp;$B50,'[1]产值及收款计划（2026）'!$A:$A&amp;'[1]产值及收款计划（2026）'!$B:$B,'[1]产值及收款计划（2026）'!CA:CA)</f>
        <v>0</v>
      </c>
      <c r="CB50" s="256" cm="1">
        <f t="array" aca="1" ref="CB50" ca="1">_xlfn.XLOOKUP($A50&amp;$B50,'[1]产值及收款计划（2026）'!$A:$A&amp;'[1]产值及收款计划（2026）'!$B:$B,'[1]产值及收款计划（2026）'!CB:CB)</f>
        <v>0</v>
      </c>
      <c r="CC50" s="256" cm="1">
        <f t="array" aca="1" ref="CC50" ca="1">_xlfn.XLOOKUP($A50&amp;$B50,'[1]产值及收款计划（2026）'!$A:$A&amp;'[1]产值及收款计划（2026）'!$B:$B,'[1]产值及收款计划（2026）'!CC:CC)</f>
        <v>0</v>
      </c>
      <c r="CD50" s="256" cm="1">
        <f t="array" aca="1" ref="CD50" ca="1">_xlfn.XLOOKUP($A50&amp;$B50,'[1]产值及收款计划（2026）'!$A:$A&amp;'[1]产值及收款计划（2026）'!$B:$B,'[1]产值及收款计划（2026）'!CD:CD)</f>
        <v>0</v>
      </c>
      <c r="CE50" s="256" cm="1">
        <f t="array" aca="1" ref="CE50" ca="1">_xlfn.XLOOKUP($A50&amp;$B50,'[1]产值及收款计划（2026）'!$A:$A&amp;'[1]产值及收款计划（2026）'!$B:$B,'[1]产值及收款计划（2026）'!CE:CE)</f>
        <v>0</v>
      </c>
      <c r="CF50" s="256" cm="1">
        <f t="array" aca="1" ref="CF50" ca="1">_xlfn.XLOOKUP($A50&amp;$B50,'[1]产值及收款计划（2026）'!$A:$A&amp;'[1]产值及收款计划（2026）'!$B:$B,'[1]产值及收款计划（2026）'!CF:CF)</f>
        <v>0</v>
      </c>
      <c r="CG50" s="256" cm="1">
        <f t="array" aca="1" ref="CG50" ca="1">_xlfn.XLOOKUP($A50&amp;$B50,'[1]产值及收款计划（2026）'!$A:$A&amp;'[1]产值及收款计划（2026）'!$B:$B,'[1]产值及收款计划（2026）'!CG:CG)</f>
        <v>0</v>
      </c>
      <c r="CH50" s="256" cm="1">
        <f t="array" aca="1" ref="CH50" ca="1">_xlfn.XLOOKUP($A50&amp;$B50,'[1]产值及收款计划（2026）'!$A:$A&amp;'[1]产值及收款计划（2026）'!$B:$B,'[1]产值及收款计划（2026）'!CH:CH)</f>
        <v>0</v>
      </c>
      <c r="CI50" s="256" cm="1">
        <f t="array" aca="1" ref="CI50" ca="1">_xlfn.XLOOKUP($A50&amp;$B50,'[1]产值及收款计划（2026）'!$A:$A&amp;'[1]产值及收款计划（2026）'!$B:$B,'[1]产值及收款计划（2026）'!CI:CI)</f>
        <v>0</v>
      </c>
      <c r="CJ50" s="256" cm="1">
        <f t="array" aca="1" ref="CJ50" ca="1">_xlfn.XLOOKUP($A50&amp;$B50,'[1]产值及收款计划（2026）'!$A:$A&amp;'[1]产值及收款计划（2026）'!$B:$B,'[1]产值及收款计划（2026）'!CJ:CJ)</f>
        <v>0</v>
      </c>
      <c r="CK50" s="256" cm="1">
        <f t="array" aca="1" ref="CK50" ca="1">_xlfn.XLOOKUP($A50&amp;$B50,'[1]产值及收款计划（2026）'!$A:$A&amp;'[1]产值及收款计划（2026）'!$B:$B,'[1]产值及收款计划（2026）'!CK:CK)</f>
        <v>0</v>
      </c>
      <c r="CL50" s="256" cm="1">
        <f t="array" aca="1" ref="CL50" ca="1">_xlfn.XLOOKUP($A50&amp;$B50,'[1]产值及收款计划（2026）'!$A:$A&amp;'[1]产值及收款计划（2026）'!$B:$B,'[1]产值及收款计划（2026）'!CL:CL)</f>
        <v>0</v>
      </c>
      <c r="DA50" s="256" cm="1">
        <f t="array" aca="1" ref="DA50" ca="1">_xlfn.XLOOKUP($A50&amp;$B50,'[1]产值及收款计划（2026）'!$A:$A&amp;'[1]产值及收款计划（2026）'!$B:$B,'[1]产值及收款计划（2026）'!DA:DA)</f>
        <v>0</v>
      </c>
      <c r="DB50" s="256" cm="1">
        <f t="array" aca="1" ref="DB50" ca="1">_xlfn.XLOOKUP($A50&amp;$B50,'[1]产值及收款计划（2026）'!$A:$A&amp;'[1]产值及收款计划（2026）'!$B:$B,'[1]产值及收款计划（2026）'!DB:DB)</f>
        <v>0</v>
      </c>
      <c r="DC50" s="256" cm="1">
        <f t="array" aca="1" ref="DC50" ca="1">_xlfn.XLOOKUP($A50&amp;$B50,'[1]产值及收款计划（2026）'!$A:$A&amp;'[1]产值及收款计划（2026）'!$B:$B,'[1]产值及收款计划（2026）'!DC:DC)</f>
        <v>0</v>
      </c>
      <c r="DD50" s="256" cm="1">
        <f t="array" aca="1" ref="DD50" ca="1">_xlfn.XLOOKUP($A50&amp;$B50,'[1]产值及收款计划（2026）'!$A:$A&amp;'[1]产值及收款计划（2026）'!$B:$B,'[1]产值及收款计划（2026）'!DD:DD)</f>
        <v>0</v>
      </c>
      <c r="DE50" s="256" cm="1">
        <f t="array" aca="1" ref="DE50" ca="1">_xlfn.XLOOKUP($A50&amp;$B50,'[1]产值及收款计划（2026）'!$A:$A&amp;'[1]产值及收款计划（2026）'!$B:$B,'[1]产值及收款计划（2026）'!DE:DE)</f>
        <v>0</v>
      </c>
      <c r="DF50" s="256" cm="1">
        <f t="array" aca="1" ref="DF50" ca="1">_xlfn.XLOOKUP($A50&amp;$B50,'[1]产值及收款计划（2026）'!$A:$A&amp;'[1]产值及收款计划（2026）'!$B:$B,'[1]产值及收款计划（2026）'!DF:DF)</f>
        <v>0</v>
      </c>
      <c r="DG50" s="256" cm="1">
        <f t="array" aca="1" ref="DG50" ca="1">_xlfn.XLOOKUP($A50&amp;$B50,'[1]产值及收款计划（2026）'!$A:$A&amp;'[1]产值及收款计划（2026）'!$B:$B,'[1]产值及收款计划（2026）'!DG:DG)</f>
        <v>0</v>
      </c>
      <c r="DH50" s="256" cm="1">
        <f t="array" aca="1" ref="DH50" ca="1">_xlfn.XLOOKUP($A50&amp;$B50,'[1]产值及收款计划（2026）'!$A:$A&amp;'[1]产值及收款计划（2026）'!$B:$B,'[1]产值及收款计划（2026）'!DH:DH)</f>
        <v>0</v>
      </c>
      <c r="DI50" s="256" cm="1">
        <f t="array" aca="1" ref="DI50" ca="1">_xlfn.XLOOKUP($A50&amp;$B50,'[1]产值及收款计划（2026）'!$A:$A&amp;'[1]产值及收款计划（2026）'!$B:$B,'[1]产值及收款计划（2026）'!DI:DI)</f>
        <v>0</v>
      </c>
      <c r="DJ50" s="256" cm="1">
        <f t="array" aca="1" ref="DJ50" ca="1">_xlfn.XLOOKUP($A50&amp;$B50,'[1]产值及收款计划（2026）'!$A:$A&amp;'[1]产值及收款计划（2026）'!$B:$B,'[1]产值及收款计划（2026）'!DJ:DJ)</f>
        <v>0</v>
      </c>
      <c r="DK50" s="256" cm="1">
        <f t="array" aca="1" ref="DK50" ca="1">_xlfn.XLOOKUP($A50&amp;$B50,'[1]产值及收款计划（2026）'!$A:$A&amp;'[1]产值及收款计划（2026）'!$B:$B,'[1]产值及收款计划（2026）'!DK:DK)</f>
        <v>0</v>
      </c>
      <c r="DL50" s="256" cm="1">
        <f t="array" aca="1" ref="DL50" ca="1">_xlfn.XLOOKUP($A50&amp;$B50,'[1]产值及收款计划（2026）'!$A:$A&amp;'[1]产值及收款计划（2026）'!$B:$B,'[1]产值及收款计划（2026）'!DL:DL)</f>
        <v>0</v>
      </c>
      <c r="DM50" s="264"/>
      <c r="DN50" s="250"/>
    </row>
    <row r="51" spans="1:118" ht="20.25" x14ac:dyDescent="0.15">
      <c r="A51" s="254">
        <f t="shared" ca="1" si="9"/>
        <v>47</v>
      </c>
      <c r="B51" s="254" t="s">
        <v>25</v>
      </c>
      <c r="C51" s="255" t="str" cm="1">
        <f t="array" aca="1" ref="C51" ca="1">_xlfn.XLOOKUP($A51&amp;$B51,'[1]产值及收款计划（2026）'!$A:$A&amp;'[1]产值及收款计划（2026）'!$B:$B,'[1]产值及收款计划（2026）'!C:C)</f>
        <v>ZHT2021051200048</v>
      </c>
      <c r="D51" s="255" t="str" cm="1">
        <f t="array" aca="1" ref="D51" ca="1">_xlfn.XLOOKUP($A51&amp;$B51,'[1]产值及收款计划（2026）'!$A:$A&amp;'[1]产值及收款计划（2026）'!$B:$B,'[1]产值及收款计划（2026）'!D:D)</f>
        <v>上海轨道交通市域线机场联络工程（东段）JCXSG-12标智慧工地项目</v>
      </c>
      <c r="E51" s="256" cm="1">
        <f t="array" aca="1" ref="E51" ca="1">_xlfn.XLOOKUP($A51&amp;$B51,'[1]产值及收款计划（2026）'!$A:$A&amp;'[1]产值及收款计划（2026）'!$B:$B,'[1]产值及收款计划（2026）'!E:E)</f>
        <v>103.9</v>
      </c>
      <c r="F51" s="256" cm="1">
        <f t="array" aca="1" ref="F51" ca="1">_xlfn.XLOOKUP($A51&amp;$B51,'[1]产值及收款计划（2026）'!$A:$A&amp;'[1]产值及收款计划（2026）'!$B:$B,'[1]产值及收款计划（2026）'!F:F)</f>
        <v>103.9</v>
      </c>
      <c r="G51" s="256" cm="1">
        <f t="array" aca="1" ref="G51" ca="1">_xlfn.XLOOKUP($A51&amp;$B51,'[1]产值及收款计划（2026）'!$A:$A&amp;'[1]产值及收款计划（2026）'!$B:$B,'[1]产值及收款计划（2026）'!G:G)</f>
        <v>102.46</v>
      </c>
      <c r="H51" s="256" cm="1">
        <f t="array" aca="1" ref="H51" ca="1">_xlfn.XLOOKUP($A51&amp;$B51,'[1]产值及收款计划（2026）'!$A:$A&amp;'[1]产值及收款计划（2026）'!$B:$B,'[1]产值及收款计划（2026）'!H:H)</f>
        <v>102.46</v>
      </c>
      <c r="I51" s="257" cm="1">
        <f t="array" aca="1" ref="I51" ca="1">_xlfn.XLOOKUP($A51&amp;$B51,'[1]产值及收款计划（2026）'!$A:$A&amp;'[1]产值及收款计划（2026）'!$B:$B,'[1]产值及收款计划（2026）'!I:I)</f>
        <v>0.98614051973050998</v>
      </c>
      <c r="J51" s="258" cm="1">
        <f t="array" aca="1" ref="J51" ca="1">_xlfn.XLOOKUP($A51&amp;$B51,'[1]产值及收款计划（2026）'!$A:$A&amp;'[1]产值及收款计划（2026）'!$B:$B,'[1]产值及收款计划（2026）'!J:J)</f>
        <v>0.06</v>
      </c>
      <c r="K51" s="256" cm="1">
        <f t="array" aca="1" ref="K51" ca="1">_xlfn.XLOOKUP($A51&amp;$B51,'[1]产值及收款计划（2026）'!$A:$A&amp;'[1]产值及收款计划（2026）'!$B:$B,'[1]产值及收款计划（2026）'!K:K)</f>
        <v>0</v>
      </c>
      <c r="L51" s="256" cm="1">
        <f t="array" aca="1" ref="L51" ca="1">_xlfn.XLOOKUP($A51&amp;$B51,'[1]产值及收款计划（2026）'!$A:$A&amp;'[1]产值及收款计划（2026）'!$B:$B,'[1]产值及收款计划（2026）'!L:L)</f>
        <v>0</v>
      </c>
      <c r="M51" s="256" t="str" cm="1">
        <f t="array" aca="1" ref="M51" ca="1">_xlfn.XLOOKUP($A51&amp;$B51,'[1]产值及收款计划（2026）'!$A:$A&amp;'[1]产值及收款计划（2026）'!$B:$B,'[1]产值及收款计划（2026）'!M:M)</f>
        <v>主导</v>
      </c>
      <c r="N51" s="256" t="str" cm="1">
        <f t="array" aca="1" ref="N51" ca="1">_xlfn.XLOOKUP($A51&amp;$B51,'[1]产值及收款计划（2026）'!$A:$A&amp;'[1]产值及收款计划（2026）'!$B:$B,'[1]产值及收款计划（2026）'!N:N)</f>
        <v>史菁霞团队</v>
      </c>
      <c r="O51" s="256" t="str" cm="1">
        <f t="array" aca="1" ref="O51" ca="1">_xlfn.XLOOKUP($A51&amp;$B51,'[1]产值及收款计划（2026）'!$A:$A&amp;'[1]产值及收款计划（2026）'!$B:$B,'[1]产值及收款计划（2026）'!O:O)</f>
        <v>袁超</v>
      </c>
      <c r="P51" s="255" t="str" cm="1">
        <f t="array" aca="1" ref="P51" ca="1">_xlfn.XLOOKUP($A51&amp;$B51,'[1]产值及收款计划（2026）'!$A:$A&amp;'[1]产值及收款计划（2026）'!$B:$B,'[1]产值及收款计划（2026）'!P:P)</f>
        <v>在建</v>
      </c>
      <c r="Q51" s="256" cm="1">
        <f t="array" aca="1" ref="Q51" ca="1">_xlfn.XLOOKUP($A51&amp;$B51,'[1]产值及收款计划（2026）'!$A:$A&amp;'[1]产值及收款计划（2026）'!$B:$B,'[1]产值及收款计划（2026）'!Q:Q)</f>
        <v>0</v>
      </c>
      <c r="R51" s="256" cm="1">
        <f t="array" aca="1" ref="R51" ca="1">_xlfn.XLOOKUP($A51&amp;$B51,'[1]产值及收款计划（2026）'!$A:$A&amp;'[1]产值及收款计划（2026）'!$B:$B,'[1]产值及收款计划（2026）'!R:R)</f>
        <v>0</v>
      </c>
      <c r="S51" s="256" cm="1">
        <f t="array" aca="1" ref="S51" ca="1">_xlfn.XLOOKUP($A51&amp;$B51,'[1]产值及收款计划（2026）'!$A:$A&amp;'[1]产值及收款计划（2026）'!$B:$B,'[1]产值及收款计划（2026）'!S:S)</f>
        <v>0</v>
      </c>
      <c r="T51" s="256" cm="1">
        <f t="array" aca="1" ref="T51" ca="1">_xlfn.XLOOKUP($A51&amp;$B51,'[1]产值及收款计划（2026）'!$A:$A&amp;'[1]产值及收款计划（2026）'!$B:$B,'[1]产值及收款计划（2026）'!T:T)</f>
        <v>83.12</v>
      </c>
      <c r="U51" s="256" cm="1">
        <f t="array" aca="1" ref="U51" ca="1">_xlfn.XLOOKUP($A51&amp;$B51,'[1]产值及收款计划（2026）'!$A:$A&amp;'[1]产值及收款计划（2026）'!$B:$B,'[1]产值及收款计划（2026）'!U:U)</f>
        <v>0</v>
      </c>
      <c r="V51" s="256" cm="1">
        <f t="array" aca="1" ref="V51" ca="1">_xlfn.XLOOKUP($A51&amp;$B51,'[1]产值及收款计划（2026）'!$A:$A&amp;'[1]产值及收款计划（2026）'!$B:$B,'[1]产值及收款计划（2026）'!V:V)</f>
        <v>20.78</v>
      </c>
      <c r="W51" s="256" cm="1">
        <f t="array" aca="1" ref="W51" ca="1">_xlfn.XLOOKUP($A51&amp;$B51,'[1]产值及收款计划（2026）'!$A:$A&amp;'[1]产值及收款计划（2026）'!$B:$B,'[1]产值及收款计划（2026）'!W:W)</f>
        <v>0</v>
      </c>
      <c r="X51" s="256" cm="1">
        <f t="array" aca="1" ref="X51" ca="1">_xlfn.XLOOKUP($A51&amp;$B51,'[1]产值及收款计划（2026）'!$A:$A&amp;'[1]产值及收款计划（2026）'!$B:$B,'[1]产值及收款计划（2026）'!X:X)</f>
        <v>0</v>
      </c>
      <c r="Y51" s="256" cm="1">
        <f t="array" aca="1" ref="Y51" ca="1">_xlfn.XLOOKUP($A51&amp;$B51,'[1]产值及收款计划（2026）'!$A:$A&amp;'[1]产值及收款计划（2026）'!$B:$B,'[1]产值及收款计划（2026）'!Y:Y)</f>
        <v>0</v>
      </c>
      <c r="Z51" s="256" cm="1">
        <f t="array" aca="1" ref="Z51" ca="1">_xlfn.XLOOKUP($A51&amp;$B51,'[1]产值及收款计划（2026）'!$A:$A&amp;'[1]产值及收款计划（2026）'!$B:$B,'[1]产值及收款计划（2026）'!Z:Z)</f>
        <v>0</v>
      </c>
      <c r="AA51" s="256" cm="1">
        <f t="array" aca="1" ref="AA51" ca="1">_xlfn.XLOOKUP($A51&amp;$B51,'[1]产值及收款计划（2026）'!$A:$A&amp;'[1]产值及收款计划（2026）'!$B:$B,'[1]产值及收款计划（2026）'!AA:AA)</f>
        <v>0</v>
      </c>
      <c r="AB51" s="256" cm="1">
        <f t="array" aca="1" ref="AB51" ca="1">_xlfn.XLOOKUP($A51&amp;$B51,'[1]产值及收款计划（2026）'!$A:$A&amp;'[1]产值及收款计划（2026）'!$B:$B,'[1]产值及收款计划（2026）'!AB:AB)</f>
        <v>0</v>
      </c>
      <c r="AC51" s="256" cm="1">
        <f t="array" aca="1" ref="AC51" ca="1">_xlfn.XLOOKUP($A51&amp;$B51,'[1]产值及收款计划（2026）'!$A:$A&amp;'[1]产值及收款计划（2026）'!$B:$B,'[1]产值及收款计划（2026）'!AC:AC)</f>
        <v>0</v>
      </c>
      <c r="AD51" s="256" cm="1">
        <f t="array" aca="1" ref="AD51" ca="1">_xlfn.XLOOKUP($A51&amp;$B51,'[1]产值及收款计划（2026）'!$A:$A&amp;'[1]产值及收款计划（2026）'!$B:$B,'[1]产值及收款计划（2026）'!AD:AD)</f>
        <v>0</v>
      </c>
      <c r="AE51" s="256" cm="1">
        <f t="array" aca="1" ref="AE51" ca="1">_xlfn.XLOOKUP($A51&amp;$B51,'[1]产值及收款计划（2026）'!$A:$A&amp;'[1]产值及收款计划（2026）'!$B:$B,'[1]产值及收款计划（2026）'!AE:AE)</f>
        <v>0</v>
      </c>
      <c r="AF51" s="256" cm="1">
        <f t="array" aca="1" ref="AF51" ca="1">_xlfn.XLOOKUP($A51&amp;$B51,'[1]产值及收款计划（2026）'!$A:$A&amp;'[1]产值及收款计划（2026）'!$B:$B,'[1]产值及收款计划（2026）'!AF:AF)</f>
        <v>0</v>
      </c>
      <c r="AG51" s="256" cm="1">
        <f t="array" aca="1" ref="AG51" ca="1">_xlfn.XLOOKUP($A51&amp;$B51,'[1]产值及收款计划（2026）'!$A:$A&amp;'[1]产值及收款计划（2026）'!$B:$B,'[1]产值及收款计划（2026）'!AG:AG)</f>
        <v>0</v>
      </c>
      <c r="AH51" s="256" cm="1">
        <f t="array" aca="1" ref="AH51" ca="1">_xlfn.XLOOKUP($A51&amp;$B51,'[1]产值及收款计划（2026）'!$A:$A&amp;'[1]产值及收款计划（2026）'!$B:$B,'[1]产值及收款计划（2026）'!AH:AH)</f>
        <v>0</v>
      </c>
      <c r="AI51" s="256" cm="1">
        <f t="array" aca="1" ref="AI51" ca="1">_xlfn.XLOOKUP($A51&amp;$B51,'[1]产值及收款计划（2026）'!$A:$A&amp;'[1]产值及收款计划（2026）'!$B:$B,'[1]产值及收款计划（2026）'!AI:AI)</f>
        <v>0</v>
      </c>
      <c r="AJ51" s="256" cm="1">
        <f t="array" aca="1" ref="AJ51" ca="1">_xlfn.XLOOKUP($A51&amp;$B51,'[1]产值及收款计划（2026）'!$A:$A&amp;'[1]产值及收款计划（2026）'!$B:$B,'[1]产值及收款计划（2026）'!AJ:AJ)</f>
        <v>0</v>
      </c>
      <c r="AK51" s="256" cm="1">
        <f t="array" aca="1" ref="AK51" ca="1">_xlfn.XLOOKUP($A51&amp;$B51,'[1]产值及收款计划（2026）'!$A:$A&amp;'[1]产值及收款计划（2026）'!$B:$B,'[1]产值及收款计划（2026）'!AK:AK)</f>
        <v>20.78</v>
      </c>
      <c r="AL51" s="256" cm="1">
        <f t="array" aca="1" ref="AL51" ca="1">_xlfn.XLOOKUP($A51&amp;$B51,'[1]产值及收款计划（2026）'!$A:$A&amp;'[1]产值及收款计划（2026）'!$B:$B,'[1]产值及收款计划（2026）'!AL:AL)</f>
        <v>0</v>
      </c>
      <c r="AM51" s="263" t="e" cm="1">
        <f t="array" aca="1" ref="AM51" ca="1">_xlfn.LET(_xlpm.勾选月份状态数组,TRANSPOSE('PPT(12-15页）-TOP10'!$A$3:$A$14),_xlpm.选择数据区,IF('PPT(12-15页）-TOP10'!$E$3="收款",$BA51:$BL51,$AA51:$AL51),SUM(_xlfn._xlws.FILTER(_xlpm.选择数据区,_xlpm.勾选月份状态数组,"")))</f>
        <v>#NAME?</v>
      </c>
      <c r="AN51" s="256" t="e" cm="1">
        <f t="array" aca="1" ref="AN51" ca="1">_xlfn.LET(_xlpm.勾选月份状态数组,TRANSPOSE('PPT(12-15页）-TOP10'!$A$3:$A$14),_xlpm.选择数据区,IF('PPT(12-15页）-TOP10'!$E$3="收款",$DA51:$DL51,$CA51:$CL51),SUM(_xlfn._xlws.FILTER(_xlpm.选择数据区,_xlpm.勾选月份状态数组,"")))</f>
        <v>#NAME?</v>
      </c>
      <c r="AO51" s="256">
        <f ca="1">SUM(CA51:CC51)+SUM(AD51:AL51)</f>
        <v>20.78</v>
      </c>
      <c r="AP51" s="256"/>
      <c r="AQ51" s="256"/>
      <c r="AR51" s="256"/>
      <c r="AS51" s="256" cm="1">
        <f t="array" aca="1" ref="AS51" ca="1">_xlfn.XLOOKUP($A51&amp;$B51,'[1]产值及收款计划（2026）'!$A:$A&amp;'[1]产值及收款计划（2026）'!$B:$B,'[1]产值及收款计划（2026）'!AS:AS)</f>
        <v>0</v>
      </c>
      <c r="AT51" s="256" cm="1">
        <f t="array" aca="1" ref="AT51" ca="1">_xlfn.XLOOKUP($A51&amp;$B51,'[1]产值及收款计划（2026）'!$A:$A&amp;'[1]产值及收款计划（2026）'!$B:$B,'[1]产值及收款计划（2026）'!AT:AT)</f>
        <v>0</v>
      </c>
      <c r="AU51" s="256" cm="1">
        <f t="array" aca="1" ref="AU51" ca="1">_xlfn.XLOOKUP($A51&amp;$B51,'[1]产值及收款计划（2026）'!$A:$A&amp;'[1]产值及收款计划（2026）'!$B:$B,'[1]产值及收款计划（2026）'!AU:AU)</f>
        <v>0</v>
      </c>
      <c r="AV51" s="256" cm="1">
        <f t="array" aca="1" ref="AV51" ca="1">_xlfn.XLOOKUP($A51&amp;$B51,'[1]产值及收款计划（2026）'!$A:$A&amp;'[1]产值及收款计划（2026）'!$B:$B,'[1]产值及收款计划（2026）'!AV:AV)</f>
        <v>0</v>
      </c>
      <c r="AW51" s="256" cm="1">
        <f t="array" aca="1" ref="AW51" ca="1">_xlfn.XLOOKUP($A51&amp;$B51,'[1]产值及收款计划（2026）'!$A:$A&amp;'[1]产值及收款计划（2026）'!$B:$B,'[1]产值及收款计划（2026）'!AW:AW)</f>
        <v>83.12</v>
      </c>
      <c r="AX51" s="256" cm="1">
        <f t="array" aca="1" ref="AX51" ca="1">_xlfn.XLOOKUP($A51&amp;$B51,'[1]产值及收款计划（2026）'!$A:$A&amp;'[1]产值及收款计划（2026）'!$B:$B,'[1]产值及收款计划（2026）'!AX:AX)</f>
        <v>0</v>
      </c>
      <c r="AY51" s="256" cm="1">
        <f t="array" aca="1" ref="AY51" ca="1">_xlfn.XLOOKUP($A51&amp;$B51,'[1]产值及收款计划（2026）'!$A:$A&amp;'[1]产值及收款计划（2026）'!$B:$B,'[1]产值及收款计划（2026）'!AY:AY)</f>
        <v>20.78</v>
      </c>
      <c r="AZ51" s="256" cm="1">
        <f t="array" aca="1" ref="AZ51" ca="1">_xlfn.XLOOKUP($A51&amp;$B51,'[1]产值及收款计划（2026）'!$A:$A&amp;'[1]产值及收款计划（2026）'!$B:$B,'[1]产值及收款计划（2026）'!AZ:AZ)</f>
        <v>0</v>
      </c>
      <c r="BA51" s="256" cm="1">
        <f t="array" aca="1" ref="BA51" ca="1">_xlfn.XLOOKUP($A51&amp;$B51,'[1]产值及收款计划（2026）'!$A:$A&amp;'[1]产值及收款计划（2026）'!$B:$B,'[1]产值及收款计划（2026）'!BA:BA)</f>
        <v>0</v>
      </c>
      <c r="BB51" s="256" cm="1">
        <f t="array" aca="1" ref="BB51" ca="1">_xlfn.XLOOKUP($A51&amp;$B51,'[1]产值及收款计划（2026）'!$A:$A&amp;'[1]产值及收款计划（2026）'!$B:$B,'[1]产值及收款计划（2026）'!BB:BB)</f>
        <v>0</v>
      </c>
      <c r="BC51" s="256" cm="1">
        <f t="array" aca="1" ref="BC51" ca="1">_xlfn.XLOOKUP($A51&amp;$B51,'[1]产值及收款计划（2026）'!$A:$A&amp;'[1]产值及收款计划（2026）'!$B:$B,'[1]产值及收款计划（2026）'!BC:BC)</f>
        <v>0</v>
      </c>
      <c r="BD51" s="256" cm="1">
        <f t="array" aca="1" ref="BD51" ca="1">_xlfn.XLOOKUP($A51&amp;$B51,'[1]产值及收款计划（2026）'!$A:$A&amp;'[1]产值及收款计划（2026）'!$B:$B,'[1]产值及收款计划（2026）'!BD:BD)</f>
        <v>0</v>
      </c>
      <c r="BE51" s="256" cm="1">
        <f t="array" aca="1" ref="BE51" ca="1">_xlfn.XLOOKUP($A51&amp;$B51,'[1]产值及收款计划（2026）'!$A:$A&amp;'[1]产值及收款计划（2026）'!$B:$B,'[1]产值及收款计划（2026）'!BE:BE)</f>
        <v>0</v>
      </c>
      <c r="BF51" s="256" cm="1">
        <f t="array" aca="1" ref="BF51" ca="1">_xlfn.XLOOKUP($A51&amp;$B51,'[1]产值及收款计划（2026）'!$A:$A&amp;'[1]产值及收款计划（2026）'!$B:$B,'[1]产值及收款计划（2026）'!BF:BF)</f>
        <v>0</v>
      </c>
      <c r="BG51" s="256" cm="1">
        <f t="array" aca="1" ref="BG51" ca="1">_xlfn.XLOOKUP($A51&amp;$B51,'[1]产值及收款计划（2026）'!$A:$A&amp;'[1]产值及收款计划（2026）'!$B:$B,'[1]产值及收款计划（2026）'!BG:BG)</f>
        <v>0</v>
      </c>
      <c r="BH51" s="256" cm="1">
        <f t="array" aca="1" ref="BH51" ca="1">_xlfn.XLOOKUP($A51&amp;$B51,'[1]产值及收款计划（2026）'!$A:$A&amp;'[1]产值及收款计划（2026）'!$B:$B,'[1]产值及收款计划（2026）'!BH:BH)</f>
        <v>0</v>
      </c>
      <c r="BI51" s="256" cm="1">
        <f t="array" aca="1" ref="BI51" ca="1">_xlfn.XLOOKUP($A51&amp;$B51,'[1]产值及收款计划（2026）'!$A:$A&amp;'[1]产值及收款计划（2026）'!$B:$B,'[1]产值及收款计划（2026）'!BI:BI)</f>
        <v>0</v>
      </c>
      <c r="BJ51" s="256" cm="1">
        <f t="array" aca="1" ref="BJ51" ca="1">_xlfn.XLOOKUP($A51&amp;$B51,'[1]产值及收款计划（2026）'!$A:$A&amp;'[1]产值及收款计划（2026）'!$B:$B,'[1]产值及收款计划（2026）'!BJ:BJ)</f>
        <v>0</v>
      </c>
      <c r="BK51" s="256" cm="1">
        <f t="array" aca="1" ref="BK51" ca="1">_xlfn.XLOOKUP($A51&amp;$B51,'[1]产值及收款计划（2026）'!$A:$A&amp;'[1]产值及收款计划（2026）'!$B:$B,'[1]产值及收款计划（2026）'!BK:BK)</f>
        <v>0</v>
      </c>
      <c r="BL51" s="256" cm="1">
        <f t="array" aca="1" ref="BL51" ca="1">_xlfn.XLOOKUP($A51&amp;$B51,'[1]产值及收款计划（2026）'!$A:$A&amp;'[1]产值及收款计划（2026）'!$B:$B,'[1]产值及收款计划（2026）'!BL:BL)</f>
        <v>20.78</v>
      </c>
      <c r="BM51" s="256"/>
      <c r="BN51" s="256"/>
      <c r="BO51" s="256"/>
      <c r="BP51" s="256"/>
      <c r="BQ51" s="255" cm="1">
        <f t="array" aca="1" ref="BQ51" ca="1">_xlfn.XLOOKUP($A51&amp;$B51,'[1]产值及收款计划（2026）'!$A:$A&amp;'[1]产值及收款计划（2026）'!$B:$B,'[1]产值及收款计划（2026）'!BQ:BQ)</f>
        <v>0</v>
      </c>
      <c r="BR51" s="256" cm="1">
        <f t="array" aca="1" ref="BR51" ca="1">_xlfn.XLOOKUP($A51&amp;$B51,'[1]产值及收款计划（2026）'!$A:$A&amp;'[1]产值及收款计划（2026）'!$B:$B,'[1]产值及收款计划（2026）'!BR:BR)</f>
        <v>0</v>
      </c>
      <c r="CA51" s="256" cm="1">
        <f t="array" aca="1" ref="CA51" ca="1">_xlfn.XLOOKUP($A51&amp;$B51,'[1]产值及收款计划（2026）'!$A:$A&amp;'[1]产值及收款计划（2026）'!$B:$B,'[1]产值及收款计划（2026）'!CA:CA)</f>
        <v>0</v>
      </c>
      <c r="CB51" s="256" cm="1">
        <f t="array" aca="1" ref="CB51" ca="1">_xlfn.XLOOKUP($A51&amp;$B51,'[1]产值及收款计划（2026）'!$A:$A&amp;'[1]产值及收款计划（2026）'!$B:$B,'[1]产值及收款计划（2026）'!CB:CB)</f>
        <v>0</v>
      </c>
      <c r="CC51" s="256" cm="1">
        <f t="array" aca="1" ref="CC51" ca="1">_xlfn.XLOOKUP($A51&amp;$B51,'[1]产值及收款计划（2026）'!$A:$A&amp;'[1]产值及收款计划（2026）'!$B:$B,'[1]产值及收款计划（2026）'!CC:CC)</f>
        <v>0</v>
      </c>
      <c r="CD51" s="256" cm="1">
        <f t="array" aca="1" ref="CD51" ca="1">_xlfn.XLOOKUP($A51&amp;$B51,'[1]产值及收款计划（2026）'!$A:$A&amp;'[1]产值及收款计划（2026）'!$B:$B,'[1]产值及收款计划（2026）'!CD:CD)</f>
        <v>0</v>
      </c>
      <c r="CE51" s="256" cm="1">
        <f t="array" aca="1" ref="CE51" ca="1">_xlfn.XLOOKUP($A51&amp;$B51,'[1]产值及收款计划（2026）'!$A:$A&amp;'[1]产值及收款计划（2026）'!$B:$B,'[1]产值及收款计划（2026）'!CE:CE)</f>
        <v>0</v>
      </c>
      <c r="CF51" s="256" cm="1">
        <f t="array" aca="1" ref="CF51" ca="1">_xlfn.XLOOKUP($A51&amp;$B51,'[1]产值及收款计划（2026）'!$A:$A&amp;'[1]产值及收款计划（2026）'!$B:$B,'[1]产值及收款计划（2026）'!CF:CF)</f>
        <v>0</v>
      </c>
      <c r="CG51" s="256" cm="1">
        <f t="array" aca="1" ref="CG51" ca="1">_xlfn.XLOOKUP($A51&amp;$B51,'[1]产值及收款计划（2026）'!$A:$A&amp;'[1]产值及收款计划（2026）'!$B:$B,'[1]产值及收款计划（2026）'!CG:CG)</f>
        <v>0</v>
      </c>
      <c r="CH51" s="256" cm="1">
        <f t="array" aca="1" ref="CH51" ca="1">_xlfn.XLOOKUP($A51&amp;$B51,'[1]产值及收款计划（2026）'!$A:$A&amp;'[1]产值及收款计划（2026）'!$B:$B,'[1]产值及收款计划（2026）'!CH:CH)</f>
        <v>0</v>
      </c>
      <c r="CI51" s="256" cm="1">
        <f t="array" aca="1" ref="CI51" ca="1">_xlfn.XLOOKUP($A51&amp;$B51,'[1]产值及收款计划（2026）'!$A:$A&amp;'[1]产值及收款计划（2026）'!$B:$B,'[1]产值及收款计划（2026）'!CI:CI)</f>
        <v>0</v>
      </c>
      <c r="CJ51" s="256" cm="1">
        <f t="array" aca="1" ref="CJ51" ca="1">_xlfn.XLOOKUP($A51&amp;$B51,'[1]产值及收款计划（2026）'!$A:$A&amp;'[1]产值及收款计划（2026）'!$B:$B,'[1]产值及收款计划（2026）'!CJ:CJ)</f>
        <v>0</v>
      </c>
      <c r="CK51" s="256" cm="1">
        <f t="array" aca="1" ref="CK51" ca="1">_xlfn.XLOOKUP($A51&amp;$B51,'[1]产值及收款计划（2026）'!$A:$A&amp;'[1]产值及收款计划（2026）'!$B:$B,'[1]产值及收款计划（2026）'!CK:CK)</f>
        <v>0</v>
      </c>
      <c r="CL51" s="256" cm="1">
        <f t="array" aca="1" ref="CL51" ca="1">_xlfn.XLOOKUP($A51&amp;$B51,'[1]产值及收款计划（2026）'!$A:$A&amp;'[1]产值及收款计划（2026）'!$B:$B,'[1]产值及收款计划（2026）'!CL:CL)</f>
        <v>0</v>
      </c>
      <c r="DA51" s="256" cm="1">
        <f t="array" aca="1" ref="DA51" ca="1">_xlfn.XLOOKUP($A51&amp;$B51,'[1]产值及收款计划（2026）'!$A:$A&amp;'[1]产值及收款计划（2026）'!$B:$B,'[1]产值及收款计划（2026）'!DA:DA)</f>
        <v>0</v>
      </c>
      <c r="DB51" s="256" cm="1">
        <f t="array" aca="1" ref="DB51" ca="1">_xlfn.XLOOKUP($A51&amp;$B51,'[1]产值及收款计划（2026）'!$A:$A&amp;'[1]产值及收款计划（2026）'!$B:$B,'[1]产值及收款计划（2026）'!DB:DB)</f>
        <v>0</v>
      </c>
      <c r="DC51" s="256" cm="1">
        <f t="array" aca="1" ref="DC51" ca="1">_xlfn.XLOOKUP($A51&amp;$B51,'[1]产值及收款计划（2026）'!$A:$A&amp;'[1]产值及收款计划（2026）'!$B:$B,'[1]产值及收款计划（2026）'!DC:DC)</f>
        <v>0</v>
      </c>
      <c r="DD51" s="256" cm="1">
        <f t="array" aca="1" ref="DD51" ca="1">_xlfn.XLOOKUP($A51&amp;$B51,'[1]产值及收款计划（2026）'!$A:$A&amp;'[1]产值及收款计划（2026）'!$B:$B,'[1]产值及收款计划（2026）'!DD:DD)</f>
        <v>0</v>
      </c>
      <c r="DE51" s="256" cm="1">
        <f t="array" aca="1" ref="DE51" ca="1">_xlfn.XLOOKUP($A51&amp;$B51,'[1]产值及收款计划（2026）'!$A:$A&amp;'[1]产值及收款计划（2026）'!$B:$B,'[1]产值及收款计划（2026）'!DE:DE)</f>
        <v>0</v>
      </c>
      <c r="DF51" s="256" cm="1">
        <f t="array" aca="1" ref="DF51" ca="1">_xlfn.XLOOKUP($A51&amp;$B51,'[1]产值及收款计划（2026）'!$A:$A&amp;'[1]产值及收款计划（2026）'!$B:$B,'[1]产值及收款计划（2026）'!DF:DF)</f>
        <v>0</v>
      </c>
      <c r="DG51" s="256" cm="1">
        <f t="array" aca="1" ref="DG51" ca="1">_xlfn.XLOOKUP($A51&amp;$B51,'[1]产值及收款计划（2026）'!$A:$A&amp;'[1]产值及收款计划（2026）'!$B:$B,'[1]产值及收款计划（2026）'!DG:DG)</f>
        <v>0</v>
      </c>
      <c r="DH51" s="256" cm="1">
        <f t="array" aca="1" ref="DH51" ca="1">_xlfn.XLOOKUP($A51&amp;$B51,'[1]产值及收款计划（2026）'!$A:$A&amp;'[1]产值及收款计划（2026）'!$B:$B,'[1]产值及收款计划（2026）'!DH:DH)</f>
        <v>0</v>
      </c>
      <c r="DI51" s="256" cm="1">
        <f t="array" aca="1" ref="DI51" ca="1">_xlfn.XLOOKUP($A51&amp;$B51,'[1]产值及收款计划（2026）'!$A:$A&amp;'[1]产值及收款计划（2026）'!$B:$B,'[1]产值及收款计划（2026）'!DI:DI)</f>
        <v>0</v>
      </c>
      <c r="DJ51" s="256" cm="1">
        <f t="array" aca="1" ref="DJ51" ca="1">_xlfn.XLOOKUP($A51&amp;$B51,'[1]产值及收款计划（2026）'!$A:$A&amp;'[1]产值及收款计划（2026）'!$B:$B,'[1]产值及收款计划（2026）'!DJ:DJ)</f>
        <v>0</v>
      </c>
      <c r="DK51" s="256" cm="1">
        <f t="array" aca="1" ref="DK51" ca="1">_xlfn.XLOOKUP($A51&amp;$B51,'[1]产值及收款计划（2026）'!$A:$A&amp;'[1]产值及收款计划（2026）'!$B:$B,'[1]产值及收款计划（2026）'!DK:DK)</f>
        <v>0</v>
      </c>
      <c r="DL51" s="256" cm="1">
        <f t="array" aca="1" ref="DL51" ca="1">_xlfn.XLOOKUP($A51&amp;$B51,'[1]产值及收款计划（2026）'!$A:$A&amp;'[1]产值及收款计划（2026）'!$B:$B,'[1]产值及收款计划（2026）'!DL:DL)</f>
        <v>0</v>
      </c>
      <c r="DM51" s="264"/>
      <c r="DN51" s="250"/>
    </row>
    <row r="52" spans="1:118" ht="20.25" x14ac:dyDescent="0.15">
      <c r="A52" s="254">
        <f t="shared" ca="1" si="9"/>
        <v>48</v>
      </c>
      <c r="B52" s="254" t="s">
        <v>25</v>
      </c>
      <c r="C52" s="255" t="str" cm="1">
        <f t="array" aca="1" ref="C52" ca="1">_xlfn.XLOOKUP($A52&amp;$B52,'[1]产值及收款计划（2026）'!$A:$A&amp;'[1]产值及收款计划（2026）'!$B:$B,'[1]产值及收款计划（2026）'!C:C)</f>
        <v>ZHT2021080600095</v>
      </c>
      <c r="D52" s="255" t="str" cm="1">
        <f t="array" aca="1" ref="D52" ca="1">_xlfn.XLOOKUP($A52&amp;$B52,'[1]产值及收款计划（2026）'!$A:$A&amp;'[1]产值及收款计划（2026）'!$B:$B,'[1]产值及收款计划（2026）'!D:D)</f>
        <v>常州市轨道交通BIM总体管理及平台开发服务项目</v>
      </c>
      <c r="E52" s="256" cm="1">
        <f t="array" aca="1" ref="E52" ca="1">_xlfn.XLOOKUP($A52&amp;$B52,'[1]产值及收款计划（2026）'!$A:$A&amp;'[1]产值及收款计划（2026）'!$B:$B,'[1]产值及收款计划（2026）'!E:E)</f>
        <v>2723.85</v>
      </c>
      <c r="F52" s="256" cm="1">
        <f t="array" aca="1" ref="F52" ca="1">_xlfn.XLOOKUP($A52&amp;$B52,'[1]产值及收款计划（2026）'!$A:$A&amp;'[1]产值及收款计划（2026）'!$B:$B,'[1]产值及收款计划（2026）'!F:F)</f>
        <v>2042.8875</v>
      </c>
      <c r="G52" s="256" cm="1">
        <f t="array" aca="1" ref="G52" ca="1">_xlfn.XLOOKUP($A52&amp;$B52,'[1]产值及收款计划（2026）'!$A:$A&amp;'[1]产值及收款计划（2026）'!$B:$B,'[1]产值及收款计划（2026）'!G:G)</f>
        <v>2042.8875</v>
      </c>
      <c r="H52" s="256" cm="1">
        <f t="array" aca="1" ref="H52" ca="1">_xlfn.XLOOKUP($A52&amp;$B52,'[1]产值及收款计划（2026）'!$A:$A&amp;'[1]产值及收款计划（2026）'!$B:$B,'[1]产值及收款计划（2026）'!H:H)</f>
        <v>1475.4665600000001</v>
      </c>
      <c r="I52" s="257" cm="1">
        <f t="array" aca="1" ref="I52" ca="1">_xlfn.XLOOKUP($A52&amp;$B52,'[1]产值及收款计划（2026）'!$A:$A&amp;'[1]产值及收款计划（2026）'!$B:$B,'[1]产值及收款计划（2026）'!I:I)</f>
        <v>0.72224562537095205</v>
      </c>
      <c r="J52" s="258" cm="1">
        <f t="array" aca="1" ref="J52" ca="1">_xlfn.XLOOKUP($A52&amp;$B52,'[1]产值及收款计划（2026）'!$A:$A&amp;'[1]产值及收款计划（2026）'!$B:$B,'[1]产值及收款计划（2026）'!J:J)</f>
        <v>6.2178287318670998E-2</v>
      </c>
      <c r="K52" s="256" cm="1">
        <f t="array" aca="1" ref="K52" ca="1">_xlfn.XLOOKUP($A52&amp;$B52,'[1]产值及收款计划（2026）'!$A:$A&amp;'[1]产值及收款计划（2026）'!$B:$B,'[1]产值及收款计划（2026）'!K:K)</f>
        <v>0</v>
      </c>
      <c r="L52" s="256" cm="1">
        <f t="array" aca="1" ref="L52" ca="1">_xlfn.XLOOKUP($A52&amp;$B52,'[1]产值及收款计划（2026）'!$A:$A&amp;'[1]产值及收款计划（2026）'!$B:$B,'[1]产值及收款计划（2026）'!L:L)</f>
        <v>0</v>
      </c>
      <c r="M52" s="256" t="str" cm="1">
        <f t="array" aca="1" ref="M52" ca="1">_xlfn.XLOOKUP($A52&amp;$B52,'[1]产值及收款计划（2026）'!$A:$A&amp;'[1]产值及收款计划（2026）'!$B:$B,'[1]产值及收款计划（2026）'!M:M)</f>
        <v>主导</v>
      </c>
      <c r="N52" s="256" t="str" cm="1">
        <f t="array" aca="1" ref="N52" ca="1">_xlfn.XLOOKUP($A52&amp;$B52,'[1]产值及收款计划（2026）'!$A:$A&amp;'[1]产值及收款计划（2026）'!$B:$B,'[1]产值及收款计划（2026）'!N:N)</f>
        <v>史菁霞团队</v>
      </c>
      <c r="O52" s="256" t="str" cm="1">
        <f t="array" aca="1" ref="O52" ca="1">_xlfn.XLOOKUP($A52&amp;$B52,'[1]产值及收款计划（2026）'!$A:$A&amp;'[1]产值及收款计划（2026）'!$B:$B,'[1]产值及收款计划（2026）'!O:O)</f>
        <v>卢学文</v>
      </c>
      <c r="P52" s="255" t="str" cm="1">
        <f t="array" aca="1" ref="P52" ca="1">_xlfn.XLOOKUP($A52&amp;$B52,'[1]产值及收款计划（2026）'!$A:$A&amp;'[1]产值及收款计划（2026）'!$B:$B,'[1]产值及收款计划（2026）'!P:P)</f>
        <v>在建</v>
      </c>
      <c r="Q52" s="256" cm="1">
        <f t="array" aca="1" ref="Q52" ca="1">_xlfn.XLOOKUP($A52&amp;$B52,'[1]产值及收款计划（2026）'!$A:$A&amp;'[1]产值及收款计划（2026）'!$B:$B,'[1]产值及收款计划（2026）'!Q:Q)</f>
        <v>0</v>
      </c>
      <c r="R52" s="256" cm="1">
        <f t="array" aca="1" ref="R52" ca="1">_xlfn.XLOOKUP($A52&amp;$B52,'[1]产值及收款计划（2026）'!$A:$A&amp;'[1]产值及收款计划（2026）'!$B:$B,'[1]产值及收款计划（2026）'!R:R)</f>
        <v>0</v>
      </c>
      <c r="S52" s="256" cm="1">
        <f t="array" aca="1" ref="S52" ca="1">_xlfn.XLOOKUP($A52&amp;$B52,'[1]产值及收款计划（2026）'!$A:$A&amp;'[1]产值及收款计划（2026）'!$B:$B,'[1]产值及收款计划（2026）'!S:S)</f>
        <v>0</v>
      </c>
      <c r="T52" s="256" cm="1">
        <f t="array" aca="1" ref="T52" ca="1">_xlfn.XLOOKUP($A52&amp;$B52,'[1]产值及收款计划（2026）'!$A:$A&amp;'[1]产值及收款计划（2026）'!$B:$B,'[1]产值及收款计划（2026）'!T:T)</f>
        <v>680.96249999999998</v>
      </c>
      <c r="U52" s="256" cm="1">
        <f t="array" aca="1" ref="U52" ca="1">_xlfn.XLOOKUP($A52&amp;$B52,'[1]产值及收款计划（2026）'!$A:$A&amp;'[1]产值及收款计划（2026）'!$B:$B,'[1]产值及收款计划（2026）'!U:U)</f>
        <v>0</v>
      </c>
      <c r="V52" s="256" cm="1">
        <f t="array" aca="1" ref="V52" ca="1">_xlfn.XLOOKUP($A52&amp;$B52,'[1]产值及收款计划（2026）'!$A:$A&amp;'[1]产值及收款计划（2026）'!$B:$B,'[1]产值及收款计划（2026）'!V:V)</f>
        <v>2042.8875</v>
      </c>
      <c r="W52" s="256" cm="1">
        <f t="array" aca="1" ref="W52" ca="1">_xlfn.XLOOKUP($A52&amp;$B52,'[1]产值及收款计划（2026）'!$A:$A&amp;'[1]产值及收款计划（2026）'!$B:$B,'[1]产值及收款计划（2026）'!W:W)</f>
        <v>0</v>
      </c>
      <c r="X52" s="256" cm="1">
        <f t="array" aca="1" ref="X52" ca="1">_xlfn.XLOOKUP($A52&amp;$B52,'[1]产值及收款计划（2026）'!$A:$A&amp;'[1]产值及收款计划（2026）'!$B:$B,'[1]产值及收款计划（2026）'!X:X)</f>
        <v>0</v>
      </c>
      <c r="Y52" s="256" cm="1">
        <f t="array" aca="1" ref="Y52" ca="1">_xlfn.XLOOKUP($A52&amp;$B52,'[1]产值及收款计划（2026）'!$A:$A&amp;'[1]产值及收款计划（2026）'!$B:$B,'[1]产值及收款计划（2026）'!Y:Y)</f>
        <v>0</v>
      </c>
      <c r="Z52" s="256" cm="1">
        <f t="array" aca="1" ref="Z52" ca="1">_xlfn.XLOOKUP($A52&amp;$B52,'[1]产值及收款计划（2026）'!$A:$A&amp;'[1]产值及收款计划（2026）'!$B:$B,'[1]产值及收款计划（2026）'!Z:Z)</f>
        <v>0</v>
      </c>
      <c r="AA52" s="256" cm="1">
        <f t="array" aca="1" ref="AA52" ca="1">_xlfn.XLOOKUP($A52&amp;$B52,'[1]产值及收款计划（2026）'!$A:$A&amp;'[1]产值及收款计划（2026）'!$B:$B,'[1]产值及收款计划（2026）'!AA:AA)</f>
        <v>0</v>
      </c>
      <c r="AB52" s="256" cm="1">
        <f t="array" aca="1" ref="AB52" ca="1">_xlfn.XLOOKUP($A52&amp;$B52,'[1]产值及收款计划（2026）'!$A:$A&amp;'[1]产值及收款计划（2026）'!$B:$B,'[1]产值及收款计划（2026）'!AB:AB)</f>
        <v>0</v>
      </c>
      <c r="AC52" s="256" cm="1">
        <f t="array" aca="1" ref="AC52" ca="1">_xlfn.XLOOKUP($A52&amp;$B52,'[1]产值及收款计划（2026）'!$A:$A&amp;'[1]产值及收款计划（2026）'!$B:$B,'[1]产值及收款计划（2026）'!AC:AC)</f>
        <v>0</v>
      </c>
      <c r="AD52" s="256" cm="1">
        <f t="array" aca="1" ref="AD52" ca="1">_xlfn.XLOOKUP($A52&amp;$B52,'[1]产值及收款计划（2026）'!$A:$A&amp;'[1]产值及收款计划（2026）'!$B:$B,'[1]产值及收款计划（2026）'!AD:AD)</f>
        <v>0</v>
      </c>
      <c r="AE52" s="256" cm="1">
        <f t="array" aca="1" ref="AE52" ca="1">_xlfn.XLOOKUP($A52&amp;$B52,'[1]产值及收款计划（2026）'!$A:$A&amp;'[1]产值及收款计划（2026）'!$B:$B,'[1]产值及收款计划（2026）'!AE:AE)</f>
        <v>0</v>
      </c>
      <c r="AF52" s="256" cm="1">
        <f t="array" aca="1" ref="AF52" ca="1">_xlfn.XLOOKUP($A52&amp;$B52,'[1]产值及收款计划（2026）'!$A:$A&amp;'[1]产值及收款计划（2026）'!$B:$B,'[1]产值及收款计划（2026）'!AF:AF)</f>
        <v>0</v>
      </c>
      <c r="AG52" s="256" cm="1">
        <f t="array" aca="1" ref="AG52" ca="1">_xlfn.XLOOKUP($A52&amp;$B52,'[1]产值及收款计划（2026）'!$A:$A&amp;'[1]产值及收款计划（2026）'!$B:$B,'[1]产值及收款计划（2026）'!AG:AG)</f>
        <v>0</v>
      </c>
      <c r="AH52" s="256" cm="1">
        <f t="array" aca="1" ref="AH52" ca="1">_xlfn.XLOOKUP($A52&amp;$B52,'[1]产值及收款计划（2026）'!$A:$A&amp;'[1]产值及收款计划（2026）'!$B:$B,'[1]产值及收款计划（2026）'!AH:AH)</f>
        <v>0</v>
      </c>
      <c r="AI52" s="256" cm="1">
        <f t="array" aca="1" ref="AI52" ca="1">_xlfn.XLOOKUP($A52&amp;$B52,'[1]产值及收款计划（2026）'!$A:$A&amp;'[1]产值及收款计划（2026）'!$B:$B,'[1]产值及收款计划（2026）'!AI:AI)</f>
        <v>136.1925</v>
      </c>
      <c r="AJ52" s="256" cm="1">
        <f t="array" aca="1" ref="AJ52" ca="1">_xlfn.XLOOKUP($A52&amp;$B52,'[1]产值及收款计划（2026）'!$A:$A&amp;'[1]产值及收款计划（2026）'!$B:$B,'[1]产值及收款计划（2026）'!AJ:AJ)</f>
        <v>0</v>
      </c>
      <c r="AK52" s="256" cm="1">
        <f t="array" aca="1" ref="AK52" ca="1">_xlfn.XLOOKUP($A52&amp;$B52,'[1]产值及收款计划（2026）'!$A:$A&amp;'[1]产值及收款计划（2026）'!$B:$B,'[1]产值及收款计划（2026）'!AK:AK)</f>
        <v>0</v>
      </c>
      <c r="AL52" s="256" cm="1">
        <f t="array" aca="1" ref="AL52" ca="1">_xlfn.XLOOKUP($A52&amp;$B52,'[1]产值及收款计划（2026）'!$A:$A&amp;'[1]产值及收款计划（2026）'!$B:$B,'[1]产值及收款计划（2026）'!AL:AL)</f>
        <v>136.1925</v>
      </c>
      <c r="AM52" s="263" t="e" cm="1">
        <f t="array" aca="1" ref="AM52" ca="1">_xlfn.LET(_xlpm.勾选月份状态数组,TRANSPOSE('PPT(12-15页）-TOP10'!$A$3:$A$14),_xlpm.选择数据区,IF('PPT(12-15页）-TOP10'!$E$3="收款",$BA52:$BL52,$AA52:$AL52),SUM(_xlfn._xlws.FILTER(_xlpm.选择数据区,_xlpm.勾选月份状态数组,"")))</f>
        <v>#NAME?</v>
      </c>
      <c r="AN52" s="256" t="e" cm="1">
        <f t="array" aca="1" ref="AN52" ca="1">_xlfn.LET(_xlpm.勾选月份状态数组,TRANSPOSE('PPT(12-15页）-TOP10'!$A$3:$A$14),_xlpm.选择数据区,IF('PPT(12-15页）-TOP10'!$E$3="收款",$DA52:$DL52,$CA52:$CL52),SUM(_xlfn._xlws.FILTER(_xlpm.选择数据区,_xlpm.勾选月份状态数组,"")))</f>
        <v>#NAME?</v>
      </c>
      <c r="AO52" s="256">
        <f ca="1">SUM(CA52:CC52)+SUM(AD52:AL52)</f>
        <v>272.38499999999999</v>
      </c>
      <c r="AP52" s="256"/>
      <c r="AQ52" s="256"/>
      <c r="AR52" s="256"/>
      <c r="AS52" s="256" cm="1">
        <f t="array" aca="1" ref="AS52" ca="1">_xlfn.XLOOKUP($A52&amp;$B52,'[1]产值及收款计划（2026）'!$A:$A&amp;'[1]产值及收款计划（2026）'!$B:$B,'[1]产值及收款计划（2026）'!AS:AS)</f>
        <v>0</v>
      </c>
      <c r="AT52" s="256" cm="1">
        <f t="array" aca="1" ref="AT52" ca="1">_xlfn.XLOOKUP($A52&amp;$B52,'[1]产值及收款计划（2026）'!$A:$A&amp;'[1]产值及收款计划（2026）'!$B:$B,'[1]产值及收款计划（2026）'!AT:AT)</f>
        <v>0</v>
      </c>
      <c r="AU52" s="256" t="str" cm="1">
        <f t="array" aca="1" ref="AU52" ca="1">_xlfn.XLOOKUP($A52&amp;$B52,'[1]产值及收款计划（2026）'!$A:$A&amp;'[1]产值及收款计划（2026）'!$B:$B,'[1]产值及收款计划（2026）'!AU:AU)</f>
        <v>确保</v>
      </c>
      <c r="AV52" s="256" cm="1">
        <f t="array" aca="1" ref="AV52" ca="1">_xlfn.XLOOKUP($A52&amp;$B52,'[1]产值及收款计划（2026）'!$A:$A&amp;'[1]产值及收款计划（2026）'!$B:$B,'[1]产值及收款计划（2026）'!AV:AV)</f>
        <v>0</v>
      </c>
      <c r="AW52" s="256" cm="1">
        <f t="array" aca="1" ref="AW52" ca="1">_xlfn.XLOOKUP($A52&amp;$B52,'[1]产值及收款计划（2026）'!$A:$A&amp;'[1]产值及收款计划（2026）'!$B:$B,'[1]产值及收款计划（2026）'!AW:AW)</f>
        <v>680.96249999999998</v>
      </c>
      <c r="AX52" s="256" cm="1">
        <f t="array" aca="1" ref="AX52" ca="1">_xlfn.XLOOKUP($A52&amp;$B52,'[1]产值及收款计划（2026）'!$A:$A&amp;'[1]产值及收款计划（2026）'!$B:$B,'[1]产值及收款计划（2026）'!AX:AX)</f>
        <v>0</v>
      </c>
      <c r="AY52" s="256" cm="1">
        <f t="array" aca="1" ref="AY52" ca="1">_xlfn.XLOOKUP($A52&amp;$B52,'[1]产值及收款计划（2026）'!$A:$A&amp;'[1]产值及收款计划（2026）'!$B:$B,'[1]产值及收款计划（2026）'!AY:AY)</f>
        <v>2042.8875</v>
      </c>
      <c r="AZ52" s="256" cm="1">
        <f t="array" aca="1" ref="AZ52" ca="1">_xlfn.XLOOKUP($A52&amp;$B52,'[1]产值及收款计划（2026）'!$A:$A&amp;'[1]产值及收款计划（2026）'!$B:$B,'[1]产值及收款计划（2026）'!AZ:AZ)</f>
        <v>0</v>
      </c>
      <c r="BA52" s="256" cm="1">
        <f t="array" aca="1" ref="BA52" ca="1">_xlfn.XLOOKUP($A52&amp;$B52,'[1]产值及收款计划（2026）'!$A:$A&amp;'[1]产值及收款计划（2026）'!$B:$B,'[1]产值及收款计划（2026）'!BA:BA)</f>
        <v>0</v>
      </c>
      <c r="BB52" s="256" cm="1">
        <f t="array" aca="1" ref="BB52" ca="1">_xlfn.XLOOKUP($A52&amp;$B52,'[1]产值及收款计划（2026）'!$A:$A&amp;'[1]产值及收款计划（2026）'!$B:$B,'[1]产值及收款计划（2026）'!BB:BB)</f>
        <v>0</v>
      </c>
      <c r="BC52" s="256" cm="1">
        <f t="array" aca="1" ref="BC52" ca="1">_xlfn.XLOOKUP($A52&amp;$B52,'[1]产值及收款计划（2026）'!$A:$A&amp;'[1]产值及收款计划（2026）'!$B:$B,'[1]产值及收款计划（2026）'!BC:BC)</f>
        <v>0</v>
      </c>
      <c r="BD52" s="256" cm="1">
        <f t="array" aca="1" ref="BD52" ca="1">_xlfn.XLOOKUP($A52&amp;$B52,'[1]产值及收款计划（2026）'!$A:$A&amp;'[1]产值及收款计划（2026）'!$B:$B,'[1]产值及收款计划（2026）'!BD:BD)</f>
        <v>0</v>
      </c>
      <c r="BE52" s="256" cm="1">
        <f t="array" aca="1" ref="BE52" ca="1">_xlfn.XLOOKUP($A52&amp;$B52,'[1]产值及收款计划（2026）'!$A:$A&amp;'[1]产值及收款计划（2026）'!$B:$B,'[1]产值及收款计划（2026）'!BE:BE)</f>
        <v>0</v>
      </c>
      <c r="BF52" s="256" cm="1">
        <f t="array" aca="1" ref="BF52" ca="1">_xlfn.XLOOKUP($A52&amp;$B52,'[1]产值及收款计划（2026）'!$A:$A&amp;'[1]产值及收款计划（2026）'!$B:$B,'[1]产值及收款计划（2026）'!BF:BF)</f>
        <v>0</v>
      </c>
      <c r="BG52" s="256" cm="1">
        <f t="array" aca="1" ref="BG52" ca="1">_xlfn.XLOOKUP($A52&amp;$B52,'[1]产值及收款计划（2026）'!$A:$A&amp;'[1]产值及收款计划（2026）'!$B:$B,'[1]产值及收款计划（2026）'!BG:BG)</f>
        <v>0</v>
      </c>
      <c r="BH52" s="256" cm="1">
        <f t="array" aca="1" ref="BH52" ca="1">_xlfn.XLOOKUP($A52&amp;$B52,'[1]产值及收款计划（2026）'!$A:$A&amp;'[1]产值及收款计划（2026）'!$B:$B,'[1]产值及收款计划（2026）'!BH:BH)</f>
        <v>0</v>
      </c>
      <c r="BI52" s="256" cm="1">
        <f t="array" aca="1" ref="BI52" ca="1">_xlfn.XLOOKUP($A52&amp;$B52,'[1]产值及收款计划（2026）'!$A:$A&amp;'[1]产值及收款计划（2026）'!$B:$B,'[1]产值及收款计划（2026）'!BI:BI)</f>
        <v>136.1925</v>
      </c>
      <c r="BJ52" s="256" cm="1">
        <f t="array" aca="1" ref="BJ52" ca="1">_xlfn.XLOOKUP($A52&amp;$B52,'[1]产值及收款计划（2026）'!$A:$A&amp;'[1]产值及收款计划（2026）'!$B:$B,'[1]产值及收款计划（2026）'!BJ:BJ)</f>
        <v>0</v>
      </c>
      <c r="BK52" s="256" cm="1">
        <f t="array" aca="1" ref="BK52" ca="1">_xlfn.XLOOKUP($A52&amp;$B52,'[1]产值及收款计划（2026）'!$A:$A&amp;'[1]产值及收款计划（2026）'!$B:$B,'[1]产值及收款计划（2026）'!BK:BK)</f>
        <v>0</v>
      </c>
      <c r="BL52" s="256" cm="1">
        <f t="array" aca="1" ref="BL52" ca="1">_xlfn.XLOOKUP($A52&amp;$B52,'[1]产值及收款计划（2026）'!$A:$A&amp;'[1]产值及收款计划（2026）'!$B:$B,'[1]产值及收款计划（2026）'!BL:BL)</f>
        <v>136.1925</v>
      </c>
      <c r="BM52" s="256"/>
      <c r="BN52" s="256"/>
      <c r="BO52" s="256"/>
      <c r="BP52" s="256"/>
      <c r="BQ52" s="255" cm="1">
        <f t="array" aca="1" ref="BQ52" ca="1">_xlfn.XLOOKUP($A52&amp;$B52,'[1]产值及收款计划（2026）'!$A:$A&amp;'[1]产值及收款计划（2026）'!$B:$B,'[1]产值及收款计划（2026）'!BQ:BQ)</f>
        <v>0</v>
      </c>
      <c r="BR52" s="256" t="str" cm="1">
        <f t="array" aca="1" ref="BR52" ca="1">_xlfn.XLOOKUP($A52&amp;$B52,'[1]产值及收款计划（2026）'!$A:$A&amp;'[1]产值及收款计划（2026）'!$B:$B,'[1]产值及收款计划（2026）'!BR:BR)</f>
        <v>确保</v>
      </c>
      <c r="CA52" s="256" cm="1">
        <f t="array" aca="1" ref="CA52" ca="1">_xlfn.XLOOKUP($A52&amp;$B52,'[1]产值及收款计划（2026）'!$A:$A&amp;'[1]产值及收款计划（2026）'!$B:$B,'[1]产值及收款计划（2026）'!CA:CA)</f>
        <v>0</v>
      </c>
      <c r="CB52" s="256" cm="1">
        <f t="array" aca="1" ref="CB52" ca="1">_xlfn.XLOOKUP($A52&amp;$B52,'[1]产值及收款计划（2026）'!$A:$A&amp;'[1]产值及收款计划（2026）'!$B:$B,'[1]产值及收款计划（2026）'!CB:CB)</f>
        <v>0</v>
      </c>
      <c r="CC52" s="256" cm="1">
        <f t="array" aca="1" ref="CC52" ca="1">_xlfn.XLOOKUP($A52&amp;$B52,'[1]产值及收款计划（2026）'!$A:$A&amp;'[1]产值及收款计划（2026）'!$B:$B,'[1]产值及收款计划（2026）'!CC:CC)</f>
        <v>0</v>
      </c>
      <c r="CD52" s="256" cm="1">
        <f t="array" aca="1" ref="CD52" ca="1">_xlfn.XLOOKUP($A52&amp;$B52,'[1]产值及收款计划（2026）'!$A:$A&amp;'[1]产值及收款计划（2026）'!$B:$B,'[1]产值及收款计划（2026）'!CD:CD)</f>
        <v>0</v>
      </c>
      <c r="CE52" s="256" cm="1">
        <f t="array" aca="1" ref="CE52" ca="1">_xlfn.XLOOKUP($A52&amp;$B52,'[1]产值及收款计划（2026）'!$A:$A&amp;'[1]产值及收款计划（2026）'!$B:$B,'[1]产值及收款计划（2026）'!CE:CE)</f>
        <v>0</v>
      </c>
      <c r="CF52" s="256" cm="1">
        <f t="array" aca="1" ref="CF52" ca="1">_xlfn.XLOOKUP($A52&amp;$B52,'[1]产值及收款计划（2026）'!$A:$A&amp;'[1]产值及收款计划（2026）'!$B:$B,'[1]产值及收款计划（2026）'!CF:CF)</f>
        <v>0</v>
      </c>
      <c r="CG52" s="256" cm="1">
        <f t="array" aca="1" ref="CG52" ca="1">_xlfn.XLOOKUP($A52&amp;$B52,'[1]产值及收款计划（2026）'!$A:$A&amp;'[1]产值及收款计划（2026）'!$B:$B,'[1]产值及收款计划（2026）'!CG:CG)</f>
        <v>0</v>
      </c>
      <c r="CH52" s="256" cm="1">
        <f t="array" aca="1" ref="CH52" ca="1">_xlfn.XLOOKUP($A52&amp;$B52,'[1]产值及收款计划（2026）'!$A:$A&amp;'[1]产值及收款计划（2026）'!$B:$B,'[1]产值及收款计划（2026）'!CH:CH)</f>
        <v>0</v>
      </c>
      <c r="CI52" s="256" cm="1">
        <f t="array" aca="1" ref="CI52" ca="1">_xlfn.XLOOKUP($A52&amp;$B52,'[1]产值及收款计划（2026）'!$A:$A&amp;'[1]产值及收款计划（2026）'!$B:$B,'[1]产值及收款计划（2026）'!CI:CI)</f>
        <v>0</v>
      </c>
      <c r="CJ52" s="256" cm="1">
        <f t="array" aca="1" ref="CJ52" ca="1">_xlfn.XLOOKUP($A52&amp;$B52,'[1]产值及收款计划（2026）'!$A:$A&amp;'[1]产值及收款计划（2026）'!$B:$B,'[1]产值及收款计划（2026）'!CJ:CJ)</f>
        <v>0</v>
      </c>
      <c r="CK52" s="256" cm="1">
        <f t="array" aca="1" ref="CK52" ca="1">_xlfn.XLOOKUP($A52&amp;$B52,'[1]产值及收款计划（2026）'!$A:$A&amp;'[1]产值及收款计划（2026）'!$B:$B,'[1]产值及收款计划（2026）'!CK:CK)</f>
        <v>0</v>
      </c>
      <c r="CL52" s="256" cm="1">
        <f t="array" aca="1" ref="CL52" ca="1">_xlfn.XLOOKUP($A52&amp;$B52,'[1]产值及收款计划（2026）'!$A:$A&amp;'[1]产值及收款计划（2026）'!$B:$B,'[1]产值及收款计划（2026）'!CL:CL)</f>
        <v>0</v>
      </c>
      <c r="DA52" s="256" cm="1">
        <f t="array" aca="1" ref="DA52" ca="1">_xlfn.XLOOKUP($A52&amp;$B52,'[1]产值及收款计划（2026）'!$A:$A&amp;'[1]产值及收款计划（2026）'!$B:$B,'[1]产值及收款计划（2026）'!DA:DA)</f>
        <v>0</v>
      </c>
      <c r="DB52" s="256" cm="1">
        <f t="array" aca="1" ref="DB52" ca="1">_xlfn.XLOOKUP($A52&amp;$B52,'[1]产值及收款计划（2026）'!$A:$A&amp;'[1]产值及收款计划（2026）'!$B:$B,'[1]产值及收款计划（2026）'!DB:DB)</f>
        <v>0</v>
      </c>
      <c r="DC52" s="256" cm="1">
        <f t="array" aca="1" ref="DC52" ca="1">_xlfn.XLOOKUP($A52&amp;$B52,'[1]产值及收款计划（2026）'!$A:$A&amp;'[1]产值及收款计划（2026）'!$B:$B,'[1]产值及收款计划（2026）'!DC:DC)</f>
        <v>0</v>
      </c>
      <c r="DD52" s="256" cm="1">
        <f t="array" aca="1" ref="DD52" ca="1">_xlfn.XLOOKUP($A52&amp;$B52,'[1]产值及收款计划（2026）'!$A:$A&amp;'[1]产值及收款计划（2026）'!$B:$B,'[1]产值及收款计划（2026）'!DD:DD)</f>
        <v>0</v>
      </c>
      <c r="DE52" s="256" cm="1">
        <f t="array" aca="1" ref="DE52" ca="1">_xlfn.XLOOKUP($A52&amp;$B52,'[1]产值及收款计划（2026）'!$A:$A&amp;'[1]产值及收款计划（2026）'!$B:$B,'[1]产值及收款计划（2026）'!DE:DE)</f>
        <v>0</v>
      </c>
      <c r="DF52" s="256" cm="1">
        <f t="array" aca="1" ref="DF52" ca="1">_xlfn.XLOOKUP($A52&amp;$B52,'[1]产值及收款计划（2026）'!$A:$A&amp;'[1]产值及收款计划（2026）'!$B:$B,'[1]产值及收款计划（2026）'!DF:DF)</f>
        <v>0</v>
      </c>
      <c r="DG52" s="256" cm="1">
        <f t="array" aca="1" ref="DG52" ca="1">_xlfn.XLOOKUP($A52&amp;$B52,'[1]产值及收款计划（2026）'!$A:$A&amp;'[1]产值及收款计划（2026）'!$B:$B,'[1]产值及收款计划（2026）'!DG:DG)</f>
        <v>0</v>
      </c>
      <c r="DH52" s="256" cm="1">
        <f t="array" aca="1" ref="DH52" ca="1">_xlfn.XLOOKUP($A52&amp;$B52,'[1]产值及收款计划（2026）'!$A:$A&amp;'[1]产值及收款计划（2026）'!$B:$B,'[1]产值及收款计划（2026）'!DH:DH)</f>
        <v>0</v>
      </c>
      <c r="DI52" s="256" cm="1">
        <f t="array" aca="1" ref="DI52" ca="1">_xlfn.XLOOKUP($A52&amp;$B52,'[1]产值及收款计划（2026）'!$A:$A&amp;'[1]产值及收款计划（2026）'!$B:$B,'[1]产值及收款计划（2026）'!DI:DI)</f>
        <v>0</v>
      </c>
      <c r="DJ52" s="256" cm="1">
        <f t="array" aca="1" ref="DJ52" ca="1">_xlfn.XLOOKUP($A52&amp;$B52,'[1]产值及收款计划（2026）'!$A:$A&amp;'[1]产值及收款计划（2026）'!$B:$B,'[1]产值及收款计划（2026）'!DJ:DJ)</f>
        <v>0</v>
      </c>
      <c r="DK52" s="256" cm="1">
        <f t="array" aca="1" ref="DK52" ca="1">_xlfn.XLOOKUP($A52&amp;$B52,'[1]产值及收款计划（2026）'!$A:$A&amp;'[1]产值及收款计划（2026）'!$B:$B,'[1]产值及收款计划（2026）'!DK:DK)</f>
        <v>0</v>
      </c>
      <c r="DL52" s="256" cm="1">
        <f t="array" aca="1" ref="DL52" ca="1">_xlfn.XLOOKUP($A52&amp;$B52,'[1]产值及收款计划（2026）'!$A:$A&amp;'[1]产值及收款计划（2026）'!$B:$B,'[1]产值及收款计划（2026）'!DL:DL)</f>
        <v>0</v>
      </c>
      <c r="DM52" s="264"/>
      <c r="DN52" s="250"/>
    </row>
    <row r="53" spans="1:118" ht="20.25" x14ac:dyDescent="0.15">
      <c r="A53" s="254">
        <f t="shared" ca="1" si="9"/>
        <v>49</v>
      </c>
      <c r="B53" s="254" t="s">
        <v>25</v>
      </c>
      <c r="C53" s="255" t="str" cm="1">
        <f t="array" aca="1" ref="C53" ca="1">_xlfn.XLOOKUP($A53&amp;$B53,'[1]产值及收款计划（2026）'!$A:$A&amp;'[1]产值及收款计划（2026）'!$B:$B,'[1]产值及收款计划（2026）'!C:C)</f>
        <v>ZHT2021091300108</v>
      </c>
      <c r="D53" s="255" t="str" cm="1">
        <f t="array" aca="1" ref="D53" ca="1">_xlfn.XLOOKUP($A53&amp;$B53,'[1]产值及收款计划（2026）'!$A:$A&amp;'[1]产值及收款计划（2026）'!$B:$B,'[1]产值及收款计划（2026）'!D:D)</f>
        <v>越东路互通连接线工程公路项目第一合同段BIM全寿命期 大数据管理平台建设服务合同</v>
      </c>
      <c r="E53" s="256" cm="1">
        <f t="array" aca="1" ref="E53" ca="1">_xlfn.XLOOKUP($A53&amp;$B53,'[1]产值及收款计划（2026）'!$A:$A&amp;'[1]产值及收款计划（2026）'!$B:$B,'[1]产值及收款计划（2026）'!E:E)</f>
        <v>180</v>
      </c>
      <c r="F53" s="256" cm="1">
        <f t="array" aca="1" ref="F53" ca="1">_xlfn.XLOOKUP($A53&amp;$B53,'[1]产值及收款计划（2026）'!$A:$A&amp;'[1]产值及收款计划（2026）'!$B:$B,'[1]产值及收款计划（2026）'!F:F)</f>
        <v>180</v>
      </c>
      <c r="G53" s="256" cm="1">
        <f t="array" aca="1" ref="G53" ca="1">_xlfn.XLOOKUP($A53&amp;$B53,'[1]产值及收款计划（2026）'!$A:$A&amp;'[1]产值及收款计划（2026）'!$B:$B,'[1]产值及收款计划（2026）'!G:G)</f>
        <v>180</v>
      </c>
      <c r="H53" s="256" cm="1">
        <f t="array" aca="1" ref="H53" ca="1">_xlfn.XLOOKUP($A53&amp;$B53,'[1]产值及收款计划（2026）'!$A:$A&amp;'[1]产值及收款计划（2026）'!$B:$B,'[1]产值及收款计划（2026）'!H:H)</f>
        <v>139</v>
      </c>
      <c r="I53" s="257" cm="1">
        <f t="array" aca="1" ref="I53" ca="1">_xlfn.XLOOKUP($A53&amp;$B53,'[1]产值及收款计划（2026）'!$A:$A&amp;'[1]产值及收款计划（2026）'!$B:$B,'[1]产值及收款计划（2026）'!I:I)</f>
        <v>0.77222222222222203</v>
      </c>
      <c r="J53" s="258" cm="1">
        <f t="array" aca="1" ref="J53" ca="1">_xlfn.XLOOKUP($A53&amp;$B53,'[1]产值及收款计划（2026）'!$A:$A&amp;'[1]产值及收款计划（2026）'!$B:$B,'[1]产值及收款计划（2026）'!J:J)</f>
        <v>0.06</v>
      </c>
      <c r="K53" s="256" cm="1">
        <f t="array" aca="1" ref="K53" ca="1">_xlfn.XLOOKUP($A53&amp;$B53,'[1]产值及收款计划（2026）'!$A:$A&amp;'[1]产值及收款计划（2026）'!$B:$B,'[1]产值及收款计划（2026）'!K:K)</f>
        <v>0</v>
      </c>
      <c r="L53" s="256" cm="1">
        <f t="array" aca="1" ref="L53" ca="1">_xlfn.XLOOKUP($A53&amp;$B53,'[1]产值及收款计划（2026）'!$A:$A&amp;'[1]产值及收款计划（2026）'!$B:$B,'[1]产值及收款计划（2026）'!L:L)</f>
        <v>0</v>
      </c>
      <c r="M53" s="256" t="str" cm="1">
        <f t="array" aca="1" ref="M53" ca="1">_xlfn.XLOOKUP($A53&amp;$B53,'[1]产值及收款计划（2026）'!$A:$A&amp;'[1]产值及收款计划（2026）'!$B:$B,'[1]产值及收款计划（2026）'!M:M)</f>
        <v>主导</v>
      </c>
      <c r="N53" s="256" t="str" cm="1">
        <f t="array" aca="1" ref="N53" ca="1">_xlfn.XLOOKUP($A53&amp;$B53,'[1]产值及收款计划（2026）'!$A:$A&amp;'[1]产值及收款计划（2026）'!$B:$B,'[1]产值及收款计划（2026）'!N:N)</f>
        <v>张智伟团队</v>
      </c>
      <c r="O53" s="256" t="str" cm="1">
        <f t="array" aca="1" ref="O53" ca="1">_xlfn.XLOOKUP($A53&amp;$B53,'[1]产值及收款计划（2026）'!$A:$A&amp;'[1]产值及收款计划（2026）'!$B:$B,'[1]产值及收款计划（2026）'!O:O)</f>
        <v>卜宝翔</v>
      </c>
      <c r="P53" s="255" t="str" cm="1">
        <f t="array" aca="1" ref="P53" ca="1">_xlfn.XLOOKUP($A53&amp;$B53,'[1]产值及收款计划（2026）'!$A:$A&amp;'[1]产值及收款计划（2026）'!$B:$B,'[1]产值及收款计划（2026）'!P:P)</f>
        <v>25已完结</v>
      </c>
      <c r="Q53" s="256" cm="1">
        <f t="array" aca="1" ref="Q53" ca="1">_xlfn.XLOOKUP($A53&amp;$B53,'[1]产值及收款计划（2026）'!$A:$A&amp;'[1]产值及收款计划（2026）'!$B:$B,'[1]产值及收款计划（2026）'!Q:Q)</f>
        <v>0</v>
      </c>
      <c r="R53" s="256" cm="1">
        <f t="array" aca="1" ref="R53" ca="1">_xlfn.XLOOKUP($A53&amp;$B53,'[1]产值及收款计划（2026）'!$A:$A&amp;'[1]产值及收款计划（2026）'!$B:$B,'[1]产值及收款计划（2026）'!R:R)</f>
        <v>0</v>
      </c>
      <c r="S53" s="256" cm="1">
        <f t="array" aca="1" ref="S53" ca="1">_xlfn.XLOOKUP($A53&amp;$B53,'[1]产值及收款计划（2026）'!$A:$A&amp;'[1]产值及收款计划（2026）'!$B:$B,'[1]产值及收款计划（2026）'!S:S)</f>
        <v>0</v>
      </c>
      <c r="T53" s="256" cm="1">
        <f t="array" aca="1" ref="T53" ca="1">_xlfn.XLOOKUP($A53&amp;$B53,'[1]产值及收款计划（2026）'!$A:$A&amp;'[1]产值及收款计划（2026）'!$B:$B,'[1]产值及收款计划（2026）'!T:T)</f>
        <v>180</v>
      </c>
      <c r="U53" s="256" cm="1">
        <f t="array" aca="1" ref="U53" ca="1">_xlfn.XLOOKUP($A53&amp;$B53,'[1]产值及收款计划（2026）'!$A:$A&amp;'[1]产值及收款计划（2026）'!$B:$B,'[1]产值及收款计划（2026）'!U:U)</f>
        <v>0</v>
      </c>
      <c r="V53" s="256" cm="1">
        <f t="array" aca="1" ref="V53" ca="1">_xlfn.XLOOKUP($A53&amp;$B53,'[1]产值及收款计划（2026）'!$A:$A&amp;'[1]产值及收款计划（2026）'!$B:$B,'[1]产值及收款计划（2026）'!V:V)</f>
        <v>0</v>
      </c>
      <c r="W53" s="256" cm="1">
        <f t="array" aca="1" ref="W53" ca="1">_xlfn.XLOOKUP($A53&amp;$B53,'[1]产值及收款计划（2026）'!$A:$A&amp;'[1]产值及收款计划（2026）'!$B:$B,'[1]产值及收款计划（2026）'!W:W)</f>
        <v>0</v>
      </c>
      <c r="X53" s="256" cm="1">
        <f t="array" aca="1" ref="X53" ca="1">_xlfn.XLOOKUP($A53&amp;$B53,'[1]产值及收款计划（2026）'!$A:$A&amp;'[1]产值及收款计划（2026）'!$B:$B,'[1]产值及收款计划（2026）'!X:X)</f>
        <v>0</v>
      </c>
      <c r="Y53" s="256" cm="1">
        <f t="array" aca="1" ref="Y53" ca="1">_xlfn.XLOOKUP($A53&amp;$B53,'[1]产值及收款计划（2026）'!$A:$A&amp;'[1]产值及收款计划（2026）'!$B:$B,'[1]产值及收款计划（2026）'!Y:Y)</f>
        <v>0</v>
      </c>
      <c r="Z53" s="256" cm="1">
        <f t="array" aca="1" ref="Z53" ca="1">_xlfn.XLOOKUP($A53&amp;$B53,'[1]产值及收款计划（2026）'!$A:$A&amp;'[1]产值及收款计划（2026）'!$B:$B,'[1]产值及收款计划（2026）'!Z:Z)</f>
        <v>0</v>
      </c>
      <c r="AA53" s="256" cm="1">
        <f t="array" aca="1" ref="AA53" ca="1">_xlfn.XLOOKUP($A53&amp;$B53,'[1]产值及收款计划（2026）'!$A:$A&amp;'[1]产值及收款计划（2026）'!$B:$B,'[1]产值及收款计划（2026）'!AA:AA)</f>
        <v>0</v>
      </c>
      <c r="AB53" s="256" cm="1">
        <f t="array" aca="1" ref="AB53" ca="1">_xlfn.XLOOKUP($A53&amp;$B53,'[1]产值及收款计划（2026）'!$A:$A&amp;'[1]产值及收款计划（2026）'!$B:$B,'[1]产值及收款计划（2026）'!AB:AB)</f>
        <v>0</v>
      </c>
      <c r="AC53" s="256" cm="1">
        <f t="array" aca="1" ref="AC53" ca="1">_xlfn.XLOOKUP($A53&amp;$B53,'[1]产值及收款计划（2026）'!$A:$A&amp;'[1]产值及收款计划（2026）'!$B:$B,'[1]产值及收款计划（2026）'!AC:AC)</f>
        <v>0</v>
      </c>
      <c r="AD53" s="256" cm="1">
        <f t="array" aca="1" ref="AD53" ca="1">_xlfn.XLOOKUP($A53&amp;$B53,'[1]产值及收款计划（2026）'!$A:$A&amp;'[1]产值及收款计划（2026）'!$B:$B,'[1]产值及收款计划（2026）'!AD:AD)</f>
        <v>0</v>
      </c>
      <c r="AE53" s="256" cm="1">
        <f t="array" aca="1" ref="AE53" ca="1">_xlfn.XLOOKUP($A53&amp;$B53,'[1]产值及收款计划（2026）'!$A:$A&amp;'[1]产值及收款计划（2026）'!$B:$B,'[1]产值及收款计划（2026）'!AE:AE)</f>
        <v>0</v>
      </c>
      <c r="AF53" s="256" cm="1">
        <f t="array" aca="1" ref="AF53" ca="1">_xlfn.XLOOKUP($A53&amp;$B53,'[1]产值及收款计划（2026）'!$A:$A&amp;'[1]产值及收款计划（2026）'!$B:$B,'[1]产值及收款计划（2026）'!AF:AF)</f>
        <v>0</v>
      </c>
      <c r="AG53" s="256" cm="1">
        <f t="array" aca="1" ref="AG53" ca="1">_xlfn.XLOOKUP($A53&amp;$B53,'[1]产值及收款计划（2026）'!$A:$A&amp;'[1]产值及收款计划（2026）'!$B:$B,'[1]产值及收款计划（2026）'!AG:AG)</f>
        <v>0</v>
      </c>
      <c r="AH53" s="256" cm="1">
        <f t="array" aca="1" ref="AH53" ca="1">_xlfn.XLOOKUP($A53&amp;$B53,'[1]产值及收款计划（2026）'!$A:$A&amp;'[1]产值及收款计划（2026）'!$B:$B,'[1]产值及收款计划（2026）'!AH:AH)</f>
        <v>0</v>
      </c>
      <c r="AI53" s="256" cm="1">
        <f t="array" aca="1" ref="AI53" ca="1">_xlfn.XLOOKUP($A53&amp;$B53,'[1]产值及收款计划（2026）'!$A:$A&amp;'[1]产值及收款计划（2026）'!$B:$B,'[1]产值及收款计划（2026）'!AI:AI)</f>
        <v>0</v>
      </c>
      <c r="AJ53" s="256" cm="1">
        <f t="array" aca="1" ref="AJ53" ca="1">_xlfn.XLOOKUP($A53&amp;$B53,'[1]产值及收款计划（2026）'!$A:$A&amp;'[1]产值及收款计划（2026）'!$B:$B,'[1]产值及收款计划（2026）'!AJ:AJ)</f>
        <v>0</v>
      </c>
      <c r="AK53" s="256" cm="1">
        <f t="array" aca="1" ref="AK53" ca="1">_xlfn.XLOOKUP($A53&amp;$B53,'[1]产值及收款计划（2026）'!$A:$A&amp;'[1]产值及收款计划（2026）'!$B:$B,'[1]产值及收款计划（2026）'!AK:AK)</f>
        <v>0</v>
      </c>
      <c r="AL53" s="256" cm="1">
        <f t="array" aca="1" ref="AL53" ca="1">_xlfn.XLOOKUP($A53&amp;$B53,'[1]产值及收款计划（2026）'!$A:$A&amp;'[1]产值及收款计划（2026）'!$B:$B,'[1]产值及收款计划（2026）'!AL:AL)</f>
        <v>0</v>
      </c>
      <c r="AM53" s="263" t="e" cm="1">
        <f t="array" aca="1" ref="AM53" ca="1">_xlfn.LET(_xlpm.勾选月份状态数组,TRANSPOSE('PPT(12-15页）-TOP10'!$A$3:$A$14),_xlpm.选择数据区,IF('PPT(12-15页）-TOP10'!$E$3="收款",$BA53:$BL53,$AA53:$AL53),SUM(_xlfn._xlws.FILTER(_xlpm.选择数据区,_xlpm.勾选月份状态数组,"")))</f>
        <v>#NAME?</v>
      </c>
      <c r="AN53" s="256" t="e" cm="1">
        <f t="array" aca="1" ref="AN53" ca="1">_xlfn.LET(_xlpm.勾选月份状态数组,TRANSPOSE('PPT(12-15页）-TOP10'!$A$3:$A$14),_xlpm.选择数据区,IF('PPT(12-15页）-TOP10'!$E$3="收款",$DA53:$DL53,$CA53:$CL53),SUM(_xlfn._xlws.FILTER(_xlpm.选择数据区,_xlpm.勾选月份状态数组,"")))</f>
        <v>#NAME?</v>
      </c>
      <c r="AO53" s="256">
        <f ca="1">SUM(CA53:CC53)+SUM(AD53:AL53)</f>
        <v>0</v>
      </c>
      <c r="AP53" s="256"/>
      <c r="AQ53" s="256"/>
      <c r="AR53" s="256"/>
      <c r="AS53" s="256" cm="1">
        <f t="array" aca="1" ref="AS53" ca="1">_xlfn.XLOOKUP($A53&amp;$B53,'[1]产值及收款计划（2026）'!$A:$A&amp;'[1]产值及收款计划（2026）'!$B:$B,'[1]产值及收款计划（2026）'!AS:AS)</f>
        <v>0</v>
      </c>
      <c r="AT53" s="256" cm="1">
        <f t="array" aca="1" ref="AT53" ca="1">_xlfn.XLOOKUP($A53&amp;$B53,'[1]产值及收款计划（2026）'!$A:$A&amp;'[1]产值及收款计划（2026）'!$B:$B,'[1]产值及收款计划（2026）'!AT:AT)</f>
        <v>0</v>
      </c>
      <c r="AU53" s="256" cm="1">
        <f t="array" aca="1" ref="AU53" ca="1">_xlfn.XLOOKUP($A53&amp;$B53,'[1]产值及收款计划（2026）'!$A:$A&amp;'[1]产值及收款计划（2026）'!$B:$B,'[1]产值及收款计划（2026）'!AU:AU)</f>
        <v>0</v>
      </c>
      <c r="AV53" s="256" cm="1">
        <f t="array" aca="1" ref="AV53" ca="1">_xlfn.XLOOKUP($A53&amp;$B53,'[1]产值及收款计划（2026）'!$A:$A&amp;'[1]产值及收款计划（2026）'!$B:$B,'[1]产值及收款计划（2026）'!AV:AV)</f>
        <v>0</v>
      </c>
      <c r="AW53" s="256" cm="1">
        <f t="array" aca="1" ref="AW53" ca="1">_xlfn.XLOOKUP($A53&amp;$B53,'[1]产值及收款计划（2026）'!$A:$A&amp;'[1]产值及收款计划（2026）'!$B:$B,'[1]产值及收款计划（2026）'!AW:AW)</f>
        <v>115.2</v>
      </c>
      <c r="AX53" s="256" cm="1">
        <f t="array" aca="1" ref="AX53" ca="1">_xlfn.XLOOKUP($A53&amp;$B53,'[1]产值及收款计划（2026）'!$A:$A&amp;'[1]产值及收款计划（2026）'!$B:$B,'[1]产值及收款计划（2026）'!AX:AX)</f>
        <v>0</v>
      </c>
      <c r="AY53" s="256" cm="1">
        <f t="array" aca="1" ref="AY53" ca="1">_xlfn.XLOOKUP($A53&amp;$B53,'[1]产值及收款计划（2026）'!$A:$A&amp;'[1]产值及收款计划（2026）'!$B:$B,'[1]产值及收款计划（2026）'!AY:AY)</f>
        <v>64.8</v>
      </c>
      <c r="AZ53" s="256" cm="1">
        <f t="array" aca="1" ref="AZ53" ca="1">_xlfn.XLOOKUP($A53&amp;$B53,'[1]产值及收款计划（2026）'!$A:$A&amp;'[1]产值及收款计划（2026）'!$B:$B,'[1]产值及收款计划（2026）'!AZ:AZ)</f>
        <v>64.8</v>
      </c>
      <c r="BA53" s="256" cm="1">
        <f t="array" aca="1" ref="BA53" ca="1">_xlfn.XLOOKUP($A53&amp;$B53,'[1]产值及收款计划（2026）'!$A:$A&amp;'[1]产值及收款计划（2026）'!$B:$B,'[1]产值及收款计划（2026）'!BA:BA)</f>
        <v>0</v>
      </c>
      <c r="BB53" s="256" cm="1">
        <f t="array" aca="1" ref="BB53" ca="1">_xlfn.XLOOKUP($A53&amp;$B53,'[1]产值及收款计划（2026）'!$A:$A&amp;'[1]产值及收款计划（2026）'!$B:$B,'[1]产值及收款计划（2026）'!BB:BB)</f>
        <v>0</v>
      </c>
      <c r="BC53" s="256" cm="1">
        <f t="array" aca="1" ref="BC53" ca="1">_xlfn.XLOOKUP($A53&amp;$B53,'[1]产值及收款计划（2026）'!$A:$A&amp;'[1]产值及收款计划（2026）'!$B:$B,'[1]产值及收款计划（2026）'!BC:BC)</f>
        <v>0</v>
      </c>
      <c r="BD53" s="256" cm="1">
        <f t="array" aca="1" ref="BD53" ca="1">_xlfn.XLOOKUP($A53&amp;$B53,'[1]产值及收款计划（2026）'!$A:$A&amp;'[1]产值及收款计划（2026）'!$B:$B,'[1]产值及收款计划（2026）'!BD:BD)</f>
        <v>0</v>
      </c>
      <c r="BE53" s="256" cm="1">
        <f t="array" aca="1" ref="BE53" ca="1">_xlfn.XLOOKUP($A53&amp;$B53,'[1]产值及收款计划（2026）'!$A:$A&amp;'[1]产值及收款计划（2026）'!$B:$B,'[1]产值及收款计划（2026）'!BE:BE)</f>
        <v>0</v>
      </c>
      <c r="BF53" s="256" cm="1">
        <f t="array" aca="1" ref="BF53" ca="1">_xlfn.XLOOKUP($A53&amp;$B53,'[1]产值及收款计划（2026）'!$A:$A&amp;'[1]产值及收款计划（2026）'!$B:$B,'[1]产值及收款计划（2026）'!BF:BF)</f>
        <v>0</v>
      </c>
      <c r="BG53" s="256" cm="1">
        <f t="array" aca="1" ref="BG53" ca="1">_xlfn.XLOOKUP($A53&amp;$B53,'[1]产值及收款计划（2026）'!$A:$A&amp;'[1]产值及收款计划（2026）'!$B:$B,'[1]产值及收款计划（2026）'!BG:BG)</f>
        <v>0</v>
      </c>
      <c r="BH53" s="256" cm="1">
        <f t="array" aca="1" ref="BH53" ca="1">_xlfn.XLOOKUP($A53&amp;$B53,'[1]产值及收款计划（2026）'!$A:$A&amp;'[1]产值及收款计划（2026）'!$B:$B,'[1]产值及收款计划（2026）'!BH:BH)</f>
        <v>0</v>
      </c>
      <c r="BI53" s="256" cm="1">
        <f t="array" aca="1" ref="BI53" ca="1">_xlfn.XLOOKUP($A53&amp;$B53,'[1]产值及收款计划（2026）'!$A:$A&amp;'[1]产值及收款计划（2026）'!$B:$B,'[1]产值及收款计划（2026）'!BI:BI)</f>
        <v>0</v>
      </c>
      <c r="BJ53" s="256" cm="1">
        <f t="array" aca="1" ref="BJ53" ca="1">_xlfn.XLOOKUP($A53&amp;$B53,'[1]产值及收款计划（2026）'!$A:$A&amp;'[1]产值及收款计划（2026）'!$B:$B,'[1]产值及收款计划（2026）'!BJ:BJ)</f>
        <v>0</v>
      </c>
      <c r="BK53" s="256" cm="1">
        <f t="array" aca="1" ref="BK53" ca="1">_xlfn.XLOOKUP($A53&amp;$B53,'[1]产值及收款计划（2026）'!$A:$A&amp;'[1]产值及收款计划（2026）'!$B:$B,'[1]产值及收款计划（2026）'!BK:BK)</f>
        <v>0</v>
      </c>
      <c r="BL53" s="256" cm="1">
        <f t="array" aca="1" ref="BL53" ca="1">_xlfn.XLOOKUP($A53&amp;$B53,'[1]产值及收款计划（2026）'!$A:$A&amp;'[1]产值及收款计划（2026）'!$B:$B,'[1]产值及收款计划（2026）'!BL:BL)</f>
        <v>0</v>
      </c>
      <c r="BM53" s="256"/>
      <c r="BN53" s="256"/>
      <c r="BO53" s="256"/>
      <c r="BP53" s="256"/>
      <c r="BQ53" s="255" cm="1">
        <f t="array" aca="1" ref="BQ53" ca="1">_xlfn.XLOOKUP($A53&amp;$B53,'[1]产值及收款计划（2026）'!$A:$A&amp;'[1]产值及收款计划（2026）'!$B:$B,'[1]产值及收款计划（2026）'!BQ:BQ)</f>
        <v>0</v>
      </c>
      <c r="BR53" s="256" cm="1">
        <f t="array" aca="1" ref="BR53" ca="1">_xlfn.XLOOKUP($A53&amp;$B53,'[1]产值及收款计划（2026）'!$A:$A&amp;'[1]产值及收款计划（2026）'!$B:$B,'[1]产值及收款计划（2026）'!BR:BR)</f>
        <v>0</v>
      </c>
      <c r="CA53" s="256" cm="1">
        <f t="array" aca="1" ref="CA53" ca="1">_xlfn.XLOOKUP($A53&amp;$B53,'[1]产值及收款计划（2026）'!$A:$A&amp;'[1]产值及收款计划（2026）'!$B:$B,'[1]产值及收款计划（2026）'!CA:CA)</f>
        <v>0</v>
      </c>
      <c r="CB53" s="256" cm="1">
        <f t="array" aca="1" ref="CB53" ca="1">_xlfn.XLOOKUP($A53&amp;$B53,'[1]产值及收款计划（2026）'!$A:$A&amp;'[1]产值及收款计划（2026）'!$B:$B,'[1]产值及收款计划（2026）'!CB:CB)</f>
        <v>0</v>
      </c>
      <c r="CC53" s="256" cm="1">
        <f t="array" aca="1" ref="CC53" ca="1">_xlfn.XLOOKUP($A53&amp;$B53,'[1]产值及收款计划（2026）'!$A:$A&amp;'[1]产值及收款计划（2026）'!$B:$B,'[1]产值及收款计划（2026）'!CC:CC)</f>
        <v>0</v>
      </c>
      <c r="CD53" s="256" cm="1">
        <f t="array" aca="1" ref="CD53" ca="1">_xlfn.XLOOKUP($A53&amp;$B53,'[1]产值及收款计划（2026）'!$A:$A&amp;'[1]产值及收款计划（2026）'!$B:$B,'[1]产值及收款计划（2026）'!CD:CD)</f>
        <v>0</v>
      </c>
      <c r="CE53" s="256" cm="1">
        <f t="array" aca="1" ref="CE53" ca="1">_xlfn.XLOOKUP($A53&amp;$B53,'[1]产值及收款计划（2026）'!$A:$A&amp;'[1]产值及收款计划（2026）'!$B:$B,'[1]产值及收款计划（2026）'!CE:CE)</f>
        <v>0</v>
      </c>
      <c r="CF53" s="256" cm="1">
        <f t="array" aca="1" ref="CF53" ca="1">_xlfn.XLOOKUP($A53&amp;$B53,'[1]产值及收款计划（2026）'!$A:$A&amp;'[1]产值及收款计划（2026）'!$B:$B,'[1]产值及收款计划（2026）'!CF:CF)</f>
        <v>0</v>
      </c>
      <c r="CG53" s="256" cm="1">
        <f t="array" aca="1" ref="CG53" ca="1">_xlfn.XLOOKUP($A53&amp;$B53,'[1]产值及收款计划（2026）'!$A:$A&amp;'[1]产值及收款计划（2026）'!$B:$B,'[1]产值及收款计划（2026）'!CG:CG)</f>
        <v>0</v>
      </c>
      <c r="CH53" s="256" cm="1">
        <f t="array" aca="1" ref="CH53" ca="1">_xlfn.XLOOKUP($A53&amp;$B53,'[1]产值及收款计划（2026）'!$A:$A&amp;'[1]产值及收款计划（2026）'!$B:$B,'[1]产值及收款计划（2026）'!CH:CH)</f>
        <v>0</v>
      </c>
      <c r="CI53" s="256" cm="1">
        <f t="array" aca="1" ref="CI53" ca="1">_xlfn.XLOOKUP($A53&amp;$B53,'[1]产值及收款计划（2026）'!$A:$A&amp;'[1]产值及收款计划（2026）'!$B:$B,'[1]产值及收款计划（2026）'!CI:CI)</f>
        <v>0</v>
      </c>
      <c r="CJ53" s="256" cm="1">
        <f t="array" aca="1" ref="CJ53" ca="1">_xlfn.XLOOKUP($A53&amp;$B53,'[1]产值及收款计划（2026）'!$A:$A&amp;'[1]产值及收款计划（2026）'!$B:$B,'[1]产值及收款计划（2026）'!CJ:CJ)</f>
        <v>0</v>
      </c>
      <c r="CK53" s="256" cm="1">
        <f t="array" aca="1" ref="CK53" ca="1">_xlfn.XLOOKUP($A53&amp;$B53,'[1]产值及收款计划（2026）'!$A:$A&amp;'[1]产值及收款计划（2026）'!$B:$B,'[1]产值及收款计划（2026）'!CK:CK)</f>
        <v>0</v>
      </c>
      <c r="CL53" s="256" cm="1">
        <f t="array" aca="1" ref="CL53" ca="1">_xlfn.XLOOKUP($A53&amp;$B53,'[1]产值及收款计划（2026）'!$A:$A&amp;'[1]产值及收款计划（2026）'!$B:$B,'[1]产值及收款计划（2026）'!CL:CL)</f>
        <v>0</v>
      </c>
      <c r="DA53" s="256" cm="1">
        <f t="array" aca="1" ref="DA53" ca="1">_xlfn.XLOOKUP($A53&amp;$B53,'[1]产值及收款计划（2026）'!$A:$A&amp;'[1]产值及收款计划（2026）'!$B:$B,'[1]产值及收款计划（2026）'!DA:DA)</f>
        <v>0</v>
      </c>
      <c r="DB53" s="256" cm="1">
        <f t="array" aca="1" ref="DB53" ca="1">_xlfn.XLOOKUP($A53&amp;$B53,'[1]产值及收款计划（2026）'!$A:$A&amp;'[1]产值及收款计划（2026）'!$B:$B,'[1]产值及收款计划（2026）'!DB:DB)</f>
        <v>0</v>
      </c>
      <c r="DC53" s="256" cm="1">
        <f t="array" aca="1" ref="DC53" ca="1">_xlfn.XLOOKUP($A53&amp;$B53,'[1]产值及收款计划（2026）'!$A:$A&amp;'[1]产值及收款计划（2026）'!$B:$B,'[1]产值及收款计划（2026）'!DC:DC)</f>
        <v>0</v>
      </c>
      <c r="DD53" s="256" cm="1">
        <f t="array" aca="1" ref="DD53" ca="1">_xlfn.XLOOKUP($A53&amp;$B53,'[1]产值及收款计划（2026）'!$A:$A&amp;'[1]产值及收款计划（2026）'!$B:$B,'[1]产值及收款计划（2026）'!DD:DD)</f>
        <v>0</v>
      </c>
      <c r="DE53" s="256" cm="1">
        <f t="array" aca="1" ref="DE53" ca="1">_xlfn.XLOOKUP($A53&amp;$B53,'[1]产值及收款计划（2026）'!$A:$A&amp;'[1]产值及收款计划（2026）'!$B:$B,'[1]产值及收款计划（2026）'!DE:DE)</f>
        <v>0</v>
      </c>
      <c r="DF53" s="256" cm="1">
        <f t="array" aca="1" ref="DF53" ca="1">_xlfn.XLOOKUP($A53&amp;$B53,'[1]产值及收款计划（2026）'!$A:$A&amp;'[1]产值及收款计划（2026）'!$B:$B,'[1]产值及收款计划（2026）'!DF:DF)</f>
        <v>0</v>
      </c>
      <c r="DG53" s="256" cm="1">
        <f t="array" aca="1" ref="DG53" ca="1">_xlfn.XLOOKUP($A53&amp;$B53,'[1]产值及收款计划（2026）'!$A:$A&amp;'[1]产值及收款计划（2026）'!$B:$B,'[1]产值及收款计划（2026）'!DG:DG)</f>
        <v>0</v>
      </c>
      <c r="DH53" s="256" cm="1">
        <f t="array" aca="1" ref="DH53" ca="1">_xlfn.XLOOKUP($A53&amp;$B53,'[1]产值及收款计划（2026）'!$A:$A&amp;'[1]产值及收款计划（2026）'!$B:$B,'[1]产值及收款计划（2026）'!DH:DH)</f>
        <v>0</v>
      </c>
      <c r="DI53" s="256" cm="1">
        <f t="array" aca="1" ref="DI53" ca="1">_xlfn.XLOOKUP($A53&amp;$B53,'[1]产值及收款计划（2026）'!$A:$A&amp;'[1]产值及收款计划（2026）'!$B:$B,'[1]产值及收款计划（2026）'!DI:DI)</f>
        <v>0</v>
      </c>
      <c r="DJ53" s="256" cm="1">
        <f t="array" aca="1" ref="DJ53" ca="1">_xlfn.XLOOKUP($A53&amp;$B53,'[1]产值及收款计划（2026）'!$A:$A&amp;'[1]产值及收款计划（2026）'!$B:$B,'[1]产值及收款计划（2026）'!DJ:DJ)</f>
        <v>0</v>
      </c>
      <c r="DK53" s="256" cm="1">
        <f t="array" aca="1" ref="DK53" ca="1">_xlfn.XLOOKUP($A53&amp;$B53,'[1]产值及收款计划（2026）'!$A:$A&amp;'[1]产值及收款计划（2026）'!$B:$B,'[1]产值及收款计划（2026）'!DK:DK)</f>
        <v>0</v>
      </c>
      <c r="DL53" s="256" cm="1">
        <f t="array" aca="1" ref="DL53" ca="1">_xlfn.XLOOKUP($A53&amp;$B53,'[1]产值及收款计划（2026）'!$A:$A&amp;'[1]产值及收款计划（2026）'!$B:$B,'[1]产值及收款计划（2026）'!DL:DL)</f>
        <v>0</v>
      </c>
      <c r="DM53" s="264"/>
      <c r="DN53" s="250"/>
    </row>
    <row r="54" spans="1:118" ht="20.25" x14ac:dyDescent="0.15">
      <c r="A54" s="254">
        <f t="shared" ca="1" si="9"/>
        <v>50</v>
      </c>
      <c r="B54" s="254" t="s">
        <v>25</v>
      </c>
      <c r="C54" s="255" t="str" cm="1">
        <f t="array" aca="1" ref="C54" ca="1">_xlfn.XLOOKUP($A54&amp;$B54,'[1]产值及收款计划（2026）'!$A:$A&amp;'[1]产值及收款计划（2026）'!$B:$B,'[1]产值及收款计划（2026）'!C:C)</f>
        <v>ZHT2022022200017</v>
      </c>
      <c r="D54" s="255" t="str" cm="1">
        <f t="array" aca="1" ref="D54" ca="1">_xlfn.XLOOKUP($A54&amp;$B54,'[1]产值及收款计划（2026）'!$A:$A&amp;'[1]产值及收款计划（2026）'!$B:$B,'[1]产值及收款计划（2026）'!D:D)</f>
        <v>上海轨道交通市域线嘉闵线工程JMSG-1标智慧工地项目系统集成及技术服务合同</v>
      </c>
      <c r="E54" s="256" cm="1">
        <f t="array" aca="1" ref="E54" ca="1">_xlfn.XLOOKUP($A54&amp;$B54,'[1]产值及收款计划（2026）'!$A:$A&amp;'[1]产值及收款计划（2026）'!$B:$B,'[1]产值及收款计划（2026）'!E:E)</f>
        <v>67</v>
      </c>
      <c r="F54" s="256" cm="1">
        <f t="array" aca="1" ref="F54" ca="1">_xlfn.XLOOKUP($A54&amp;$B54,'[1]产值及收款计划（2026）'!$A:$A&amp;'[1]产值及收款计划（2026）'!$B:$B,'[1]产值及收款计划（2026）'!F:F)</f>
        <v>67</v>
      </c>
      <c r="G54" s="256" cm="1">
        <f t="array" aca="1" ref="G54" ca="1">_xlfn.XLOOKUP($A54&amp;$B54,'[1]产值及收款计划（2026）'!$A:$A&amp;'[1]产值及收款计划（2026）'!$B:$B,'[1]产值及收款计划（2026）'!G:G)</f>
        <v>60.56</v>
      </c>
      <c r="H54" s="256" cm="1">
        <f t="array" aca="1" ref="H54" ca="1">_xlfn.XLOOKUP($A54&amp;$B54,'[1]产值及收款计划（2026）'!$A:$A&amp;'[1]产值及收款计划（2026）'!$B:$B,'[1]产值及收款计划（2026）'!H:H)</f>
        <v>60.56</v>
      </c>
      <c r="I54" s="257" cm="1">
        <f t="array" aca="1" ref="I54" ca="1">_xlfn.XLOOKUP($A54&amp;$B54,'[1]产值及收款计划（2026）'!$A:$A&amp;'[1]产值及收款计划（2026）'!$B:$B,'[1]产值及收款计划（2026）'!I:I)</f>
        <v>0.90388059701492496</v>
      </c>
      <c r="J54" s="258" cm="1">
        <f t="array" aca="1" ref="J54" ca="1">_xlfn.XLOOKUP($A54&amp;$B54,'[1]产值及收款计划（2026）'!$A:$A&amp;'[1]产值及收款计划（2026）'!$B:$B,'[1]产值及收款计划（2026）'!J:J)</f>
        <v>7.1892622084689994E-2</v>
      </c>
      <c r="K54" s="256" cm="1">
        <f t="array" aca="1" ref="K54" ca="1">_xlfn.XLOOKUP($A54&amp;$B54,'[1]产值及收款计划（2026）'!$A:$A&amp;'[1]产值及收款计划（2026）'!$B:$B,'[1]产值及收款计划（2026）'!K:K)</f>
        <v>0</v>
      </c>
      <c r="L54" s="256" cm="1">
        <f t="array" aca="1" ref="L54" ca="1">_xlfn.XLOOKUP($A54&amp;$B54,'[1]产值及收款计划（2026）'!$A:$A&amp;'[1]产值及收款计划（2026）'!$B:$B,'[1]产值及收款计划（2026）'!L:L)</f>
        <v>0</v>
      </c>
      <c r="M54" s="256" t="str" cm="1">
        <f t="array" aca="1" ref="M54" ca="1">_xlfn.XLOOKUP($A54&amp;$B54,'[1]产值及收款计划（2026）'!$A:$A&amp;'[1]产值及收款计划（2026）'!$B:$B,'[1]产值及收款计划（2026）'!M:M)</f>
        <v>主导</v>
      </c>
      <c r="N54" s="256" t="str" cm="1">
        <f t="array" aca="1" ref="N54" ca="1">_xlfn.XLOOKUP($A54&amp;$B54,'[1]产值及收款计划（2026）'!$A:$A&amp;'[1]产值及收款计划（2026）'!$B:$B,'[1]产值及收款计划（2026）'!N:N)</f>
        <v>史菁霞团队</v>
      </c>
      <c r="O54" s="256" t="str" cm="1">
        <f t="array" aca="1" ref="O54" ca="1">_xlfn.XLOOKUP($A54&amp;$B54,'[1]产值及收款计划（2026）'!$A:$A&amp;'[1]产值及收款计划（2026）'!$B:$B,'[1]产值及收款计划（2026）'!O:O)</f>
        <v>袁超</v>
      </c>
      <c r="P54" s="255" t="str" cm="1">
        <f t="array" aca="1" ref="P54" ca="1">_xlfn.XLOOKUP($A54&amp;$B54,'[1]产值及收款计划（2026）'!$A:$A&amp;'[1]产值及收款计划（2026）'!$B:$B,'[1]产值及收款计划（2026）'!P:P)</f>
        <v>在建</v>
      </c>
      <c r="Q54" s="256" cm="1">
        <f t="array" aca="1" ref="Q54" ca="1">_xlfn.XLOOKUP($A54&amp;$B54,'[1]产值及收款计划（2026）'!$A:$A&amp;'[1]产值及收款计划（2026）'!$B:$B,'[1]产值及收款计划（2026）'!Q:Q)</f>
        <v>0</v>
      </c>
      <c r="R54" s="256" cm="1">
        <f t="array" aca="1" ref="R54" ca="1">_xlfn.XLOOKUP($A54&amp;$B54,'[1]产值及收款计划（2026）'!$A:$A&amp;'[1]产值及收款计划（2026）'!$B:$B,'[1]产值及收款计划（2026）'!R:R)</f>
        <v>0</v>
      </c>
      <c r="S54" s="256" cm="1">
        <f t="array" aca="1" ref="S54" ca="1">_xlfn.XLOOKUP($A54&amp;$B54,'[1]产值及收款计划（2026）'!$A:$A&amp;'[1]产值及收款计划（2026）'!$B:$B,'[1]产值及收款计划（2026）'!S:S)</f>
        <v>0</v>
      </c>
      <c r="T54" s="256" cm="1">
        <f t="array" aca="1" ref="T54" ca="1">_xlfn.XLOOKUP($A54&amp;$B54,'[1]产值及收款计划（2026）'!$A:$A&amp;'[1]产值及收款计划（2026）'!$B:$B,'[1]产值及收款计划（2026）'!T:T)</f>
        <v>62</v>
      </c>
      <c r="U54" s="256" cm="1">
        <f t="array" aca="1" ref="U54" ca="1">_xlfn.XLOOKUP($A54&amp;$B54,'[1]产值及收款计划（2026）'!$A:$A&amp;'[1]产值及收款计划（2026）'!$B:$B,'[1]产值及收款计划（2026）'!U:U)</f>
        <v>0</v>
      </c>
      <c r="V54" s="256" cm="1">
        <f t="array" aca="1" ref="V54" ca="1">_xlfn.XLOOKUP($A54&amp;$B54,'[1]产值及收款计划（2026）'!$A:$A&amp;'[1]产值及收款计划（2026）'!$B:$B,'[1]产值及收款计划（2026）'!V:V)</f>
        <v>5</v>
      </c>
      <c r="W54" s="256" cm="1">
        <f t="array" aca="1" ref="W54" ca="1">_xlfn.XLOOKUP($A54&amp;$B54,'[1]产值及收款计划（2026）'!$A:$A&amp;'[1]产值及收款计划（2026）'!$B:$B,'[1]产值及收款计划（2026）'!W:W)</f>
        <v>0</v>
      </c>
      <c r="X54" s="256" cm="1">
        <f t="array" aca="1" ref="X54" ca="1">_xlfn.XLOOKUP($A54&amp;$B54,'[1]产值及收款计划（2026）'!$A:$A&amp;'[1]产值及收款计划（2026）'!$B:$B,'[1]产值及收款计划（2026）'!X:X)</f>
        <v>0</v>
      </c>
      <c r="Y54" s="256" cm="1">
        <f t="array" aca="1" ref="Y54" ca="1">_xlfn.XLOOKUP($A54&amp;$B54,'[1]产值及收款计划（2026）'!$A:$A&amp;'[1]产值及收款计划（2026）'!$B:$B,'[1]产值及收款计划（2026）'!Y:Y)</f>
        <v>0</v>
      </c>
      <c r="Z54" s="256" cm="1">
        <f t="array" aca="1" ref="Z54" ca="1">_xlfn.XLOOKUP($A54&amp;$B54,'[1]产值及收款计划（2026）'!$A:$A&amp;'[1]产值及收款计划（2026）'!$B:$B,'[1]产值及收款计划（2026）'!Z:Z)</f>
        <v>0</v>
      </c>
      <c r="AA54" s="256" cm="1">
        <f t="array" aca="1" ref="AA54" ca="1">_xlfn.XLOOKUP($A54&amp;$B54,'[1]产值及收款计划（2026）'!$A:$A&amp;'[1]产值及收款计划（2026）'!$B:$B,'[1]产值及收款计划（2026）'!AA:AA)</f>
        <v>0</v>
      </c>
      <c r="AB54" s="256" cm="1">
        <f t="array" aca="1" ref="AB54" ca="1">_xlfn.XLOOKUP($A54&amp;$B54,'[1]产值及收款计划（2026）'!$A:$A&amp;'[1]产值及收款计划（2026）'!$B:$B,'[1]产值及收款计划（2026）'!AB:AB)</f>
        <v>0</v>
      </c>
      <c r="AC54" s="256" cm="1">
        <f t="array" aca="1" ref="AC54" ca="1">_xlfn.XLOOKUP($A54&amp;$B54,'[1]产值及收款计划（2026）'!$A:$A&amp;'[1]产值及收款计划（2026）'!$B:$B,'[1]产值及收款计划（2026）'!AC:AC)</f>
        <v>0</v>
      </c>
      <c r="AD54" s="256" cm="1">
        <f t="array" aca="1" ref="AD54" ca="1">_xlfn.XLOOKUP($A54&amp;$B54,'[1]产值及收款计划（2026）'!$A:$A&amp;'[1]产值及收款计划（2026）'!$B:$B,'[1]产值及收款计划（2026）'!AD:AD)</f>
        <v>0</v>
      </c>
      <c r="AE54" s="256" cm="1">
        <f t="array" aca="1" ref="AE54" ca="1">_xlfn.XLOOKUP($A54&amp;$B54,'[1]产值及收款计划（2026）'!$A:$A&amp;'[1]产值及收款计划（2026）'!$B:$B,'[1]产值及收款计划（2026）'!AE:AE)</f>
        <v>0</v>
      </c>
      <c r="AF54" s="256" cm="1">
        <f t="array" aca="1" ref="AF54" ca="1">_xlfn.XLOOKUP($A54&amp;$B54,'[1]产值及收款计划（2026）'!$A:$A&amp;'[1]产值及收款计划（2026）'!$B:$B,'[1]产值及收款计划（2026）'!AF:AF)</f>
        <v>0</v>
      </c>
      <c r="AG54" s="256" cm="1">
        <f t="array" aca="1" ref="AG54" ca="1">_xlfn.XLOOKUP($A54&amp;$B54,'[1]产值及收款计划（2026）'!$A:$A&amp;'[1]产值及收款计划（2026）'!$B:$B,'[1]产值及收款计划（2026）'!AG:AG)</f>
        <v>0</v>
      </c>
      <c r="AH54" s="256" cm="1">
        <f t="array" aca="1" ref="AH54" ca="1">_xlfn.XLOOKUP($A54&amp;$B54,'[1]产值及收款计划（2026）'!$A:$A&amp;'[1]产值及收款计划（2026）'!$B:$B,'[1]产值及收款计划（2026）'!AH:AH)</f>
        <v>0</v>
      </c>
      <c r="AI54" s="256" cm="1">
        <f t="array" aca="1" ref="AI54" ca="1">_xlfn.XLOOKUP($A54&amp;$B54,'[1]产值及收款计划（2026）'!$A:$A&amp;'[1]产值及收款计划（2026）'!$B:$B,'[1]产值及收款计划（2026）'!AI:AI)</f>
        <v>0</v>
      </c>
      <c r="AJ54" s="256" cm="1">
        <f t="array" aca="1" ref="AJ54" ca="1">_xlfn.XLOOKUP($A54&amp;$B54,'[1]产值及收款计划（2026）'!$A:$A&amp;'[1]产值及收款计划（2026）'!$B:$B,'[1]产值及收款计划（2026）'!AJ:AJ)</f>
        <v>0</v>
      </c>
      <c r="AK54" s="256" cm="1">
        <f t="array" aca="1" ref="AK54" ca="1">_xlfn.XLOOKUP($A54&amp;$B54,'[1]产值及收款计划（2026）'!$A:$A&amp;'[1]产值及收款计划（2026）'!$B:$B,'[1]产值及收款计划（2026）'!AK:AK)</f>
        <v>0</v>
      </c>
      <c r="AL54" s="256" cm="1">
        <f t="array" aca="1" ref="AL54" ca="1">_xlfn.XLOOKUP($A54&amp;$B54,'[1]产值及收款计划（2026）'!$A:$A&amp;'[1]产值及收款计划（2026）'!$B:$B,'[1]产值及收款计划（2026）'!AL:AL)</f>
        <v>0</v>
      </c>
      <c r="AM54" s="263" t="e" cm="1">
        <f t="array" aca="1" ref="AM54" ca="1">_xlfn.LET(_xlpm.勾选月份状态数组,TRANSPOSE('PPT(12-15页）-TOP10'!$A$3:$A$14),_xlpm.选择数据区,IF('PPT(12-15页）-TOP10'!$E$3="收款",$BA54:$BL54,$AA54:$AL54),SUM(_xlfn._xlws.FILTER(_xlpm.选择数据区,_xlpm.勾选月份状态数组,"")))</f>
        <v>#NAME?</v>
      </c>
      <c r="AN54" s="256" t="e" cm="1">
        <f t="array" aca="1" ref="AN54" ca="1">_xlfn.LET(_xlpm.勾选月份状态数组,TRANSPOSE('PPT(12-15页）-TOP10'!$A$3:$A$14),_xlpm.选择数据区,IF('PPT(12-15页）-TOP10'!$E$3="收款",$DA54:$DL54,$CA54:$CL54),SUM(_xlfn._xlws.FILTER(_xlpm.选择数据区,_xlpm.勾选月份状态数组,"")))</f>
        <v>#NAME?</v>
      </c>
      <c r="AO54" s="256">
        <f ca="1">SUM(CA54:CC54)+SUM(AD54:AL54)</f>
        <v>0</v>
      </c>
      <c r="AP54" s="256"/>
      <c r="AQ54" s="256"/>
      <c r="AR54" s="256"/>
      <c r="AS54" s="256" cm="1">
        <f t="array" aca="1" ref="AS54" ca="1">_xlfn.XLOOKUP($A54&amp;$B54,'[1]产值及收款计划（2026）'!$A:$A&amp;'[1]产值及收款计划（2026）'!$B:$B,'[1]产值及收款计划（2026）'!AS:AS)</f>
        <v>0</v>
      </c>
      <c r="AT54" s="256" cm="1">
        <f t="array" aca="1" ref="AT54" ca="1">_xlfn.XLOOKUP($A54&amp;$B54,'[1]产值及收款计划（2026）'!$A:$A&amp;'[1]产值及收款计划（2026）'!$B:$B,'[1]产值及收款计划（2026）'!AT:AT)</f>
        <v>0</v>
      </c>
      <c r="AU54" s="256" cm="1">
        <f t="array" aca="1" ref="AU54" ca="1">_xlfn.XLOOKUP($A54&amp;$B54,'[1]产值及收款计划（2026）'!$A:$A&amp;'[1]产值及收款计划（2026）'!$B:$B,'[1]产值及收款计划（2026）'!AU:AU)</f>
        <v>0</v>
      </c>
      <c r="AV54" s="256" cm="1">
        <f t="array" aca="1" ref="AV54" ca="1">_xlfn.XLOOKUP($A54&amp;$B54,'[1]产值及收款计划（2026）'!$A:$A&amp;'[1]产值及收款计划（2026）'!$B:$B,'[1]产值及收款计划（2026）'!AV:AV)</f>
        <v>0</v>
      </c>
      <c r="AW54" s="256" cm="1">
        <f t="array" aca="1" ref="AW54" ca="1">_xlfn.XLOOKUP($A54&amp;$B54,'[1]产值及收款计划（2026）'!$A:$A&amp;'[1]产值及收款计划（2026）'!$B:$B,'[1]产值及收款计划（2026）'!AW:AW)</f>
        <v>58.6</v>
      </c>
      <c r="AX54" s="256" cm="1">
        <f t="array" aca="1" ref="AX54" ca="1">_xlfn.XLOOKUP($A54&amp;$B54,'[1]产值及收款计划（2026）'!$A:$A&amp;'[1]产值及收款计划（2026）'!$B:$B,'[1]产值及收款计划（2026）'!AX:AX)</f>
        <v>0</v>
      </c>
      <c r="AY54" s="256" cm="1">
        <f t="array" aca="1" ref="AY54" ca="1">_xlfn.XLOOKUP($A54&amp;$B54,'[1]产值及收款计划（2026）'!$A:$A&amp;'[1]产值及收款计划（2026）'!$B:$B,'[1]产值及收款计划（2026）'!AY:AY)</f>
        <v>8.4</v>
      </c>
      <c r="AZ54" s="256" cm="1">
        <f t="array" aca="1" ref="AZ54" ca="1">_xlfn.XLOOKUP($A54&amp;$B54,'[1]产值及收款计划（2026）'!$A:$A&amp;'[1]产值及收款计划（2026）'!$B:$B,'[1]产值及收款计划（2026）'!AZ:AZ)</f>
        <v>3.4</v>
      </c>
      <c r="BA54" s="256" cm="1">
        <f t="array" aca="1" ref="BA54" ca="1">_xlfn.XLOOKUP($A54&amp;$B54,'[1]产值及收款计划（2026）'!$A:$A&amp;'[1]产值及收款计划（2026）'!$B:$B,'[1]产值及收款计划（2026）'!BA:BA)</f>
        <v>0</v>
      </c>
      <c r="BB54" s="256" cm="1">
        <f t="array" aca="1" ref="BB54" ca="1">_xlfn.XLOOKUP($A54&amp;$B54,'[1]产值及收款计划（2026）'!$A:$A&amp;'[1]产值及收款计划（2026）'!$B:$B,'[1]产值及收款计划（2026）'!BB:BB)</f>
        <v>0</v>
      </c>
      <c r="BC54" s="256" cm="1">
        <f t="array" aca="1" ref="BC54" ca="1">_xlfn.XLOOKUP($A54&amp;$B54,'[1]产值及收款计划（2026）'!$A:$A&amp;'[1]产值及收款计划（2026）'!$B:$B,'[1]产值及收款计划（2026）'!BC:BC)</f>
        <v>0</v>
      </c>
      <c r="BD54" s="256" cm="1">
        <f t="array" aca="1" ref="BD54" ca="1">_xlfn.XLOOKUP($A54&amp;$B54,'[1]产值及收款计划（2026）'!$A:$A&amp;'[1]产值及收款计划（2026）'!$B:$B,'[1]产值及收款计划（2026）'!BD:BD)</f>
        <v>0</v>
      </c>
      <c r="BE54" s="256" cm="1">
        <f t="array" aca="1" ref="BE54" ca="1">_xlfn.XLOOKUP($A54&amp;$B54,'[1]产值及收款计划（2026）'!$A:$A&amp;'[1]产值及收款计划（2026）'!$B:$B,'[1]产值及收款计划（2026）'!BE:BE)</f>
        <v>0</v>
      </c>
      <c r="BF54" s="256" cm="1">
        <f t="array" aca="1" ref="BF54" ca="1">_xlfn.XLOOKUP($A54&amp;$B54,'[1]产值及收款计划（2026）'!$A:$A&amp;'[1]产值及收款计划（2026）'!$B:$B,'[1]产值及收款计划（2026）'!BF:BF)</f>
        <v>0</v>
      </c>
      <c r="BG54" s="256" cm="1">
        <f t="array" aca="1" ref="BG54" ca="1">_xlfn.XLOOKUP($A54&amp;$B54,'[1]产值及收款计划（2026）'!$A:$A&amp;'[1]产值及收款计划（2026）'!$B:$B,'[1]产值及收款计划（2026）'!BG:BG)</f>
        <v>0</v>
      </c>
      <c r="BH54" s="256" cm="1">
        <f t="array" aca="1" ref="BH54" ca="1">_xlfn.XLOOKUP($A54&amp;$B54,'[1]产值及收款计划（2026）'!$A:$A&amp;'[1]产值及收款计划（2026）'!$B:$B,'[1]产值及收款计划（2026）'!BH:BH)</f>
        <v>0</v>
      </c>
      <c r="BI54" s="256" cm="1">
        <f t="array" aca="1" ref="BI54" ca="1">_xlfn.XLOOKUP($A54&amp;$B54,'[1]产值及收款计划（2026）'!$A:$A&amp;'[1]产值及收款计划（2026）'!$B:$B,'[1]产值及收款计划（2026）'!BI:BI)</f>
        <v>0</v>
      </c>
      <c r="BJ54" s="256" cm="1">
        <f t="array" aca="1" ref="BJ54" ca="1">_xlfn.XLOOKUP($A54&amp;$B54,'[1]产值及收款计划（2026）'!$A:$A&amp;'[1]产值及收款计划（2026）'!$B:$B,'[1]产值及收款计划（2026）'!BJ:BJ)</f>
        <v>0</v>
      </c>
      <c r="BK54" s="256" cm="1">
        <f t="array" aca="1" ref="BK54" ca="1">_xlfn.XLOOKUP($A54&amp;$B54,'[1]产值及收款计划（2026）'!$A:$A&amp;'[1]产值及收款计划（2026）'!$B:$B,'[1]产值及收款计划（2026）'!BK:BK)</f>
        <v>0</v>
      </c>
      <c r="BL54" s="256" cm="1">
        <f t="array" aca="1" ref="BL54" ca="1">_xlfn.XLOOKUP($A54&amp;$B54,'[1]产值及收款计划（2026）'!$A:$A&amp;'[1]产值及收款计划（2026）'!$B:$B,'[1]产值及收款计划（2026）'!BL:BL)</f>
        <v>0</v>
      </c>
      <c r="BM54" s="256"/>
      <c r="BN54" s="256"/>
      <c r="BO54" s="256"/>
      <c r="BP54" s="256"/>
      <c r="BQ54" s="255" cm="1">
        <f t="array" aca="1" ref="BQ54" ca="1">_xlfn.XLOOKUP($A54&amp;$B54,'[1]产值及收款计划（2026）'!$A:$A&amp;'[1]产值及收款计划（2026）'!$B:$B,'[1]产值及收款计划（2026）'!BQ:BQ)</f>
        <v>0</v>
      </c>
      <c r="BR54" s="256" cm="1">
        <f t="array" aca="1" ref="BR54" ca="1">_xlfn.XLOOKUP($A54&amp;$B54,'[1]产值及收款计划（2026）'!$A:$A&amp;'[1]产值及收款计划（2026）'!$B:$B,'[1]产值及收款计划（2026）'!BR:BR)</f>
        <v>0</v>
      </c>
      <c r="CA54" s="256" cm="1">
        <f t="array" aca="1" ref="CA54" ca="1">_xlfn.XLOOKUP($A54&amp;$B54,'[1]产值及收款计划（2026）'!$A:$A&amp;'[1]产值及收款计划（2026）'!$B:$B,'[1]产值及收款计划（2026）'!CA:CA)</f>
        <v>0</v>
      </c>
      <c r="CB54" s="256" cm="1">
        <f t="array" aca="1" ref="CB54" ca="1">_xlfn.XLOOKUP($A54&amp;$B54,'[1]产值及收款计划（2026）'!$A:$A&amp;'[1]产值及收款计划（2026）'!$B:$B,'[1]产值及收款计划（2026）'!CB:CB)</f>
        <v>0</v>
      </c>
      <c r="CC54" s="256" cm="1">
        <f t="array" aca="1" ref="CC54" ca="1">_xlfn.XLOOKUP($A54&amp;$B54,'[1]产值及收款计划（2026）'!$A:$A&amp;'[1]产值及收款计划（2026）'!$B:$B,'[1]产值及收款计划（2026）'!CC:CC)</f>
        <v>0</v>
      </c>
      <c r="CD54" s="256" cm="1">
        <f t="array" aca="1" ref="CD54" ca="1">_xlfn.XLOOKUP($A54&amp;$B54,'[1]产值及收款计划（2026）'!$A:$A&amp;'[1]产值及收款计划（2026）'!$B:$B,'[1]产值及收款计划（2026）'!CD:CD)</f>
        <v>0</v>
      </c>
      <c r="CE54" s="256" cm="1">
        <f t="array" aca="1" ref="CE54" ca="1">_xlfn.XLOOKUP($A54&amp;$B54,'[1]产值及收款计划（2026）'!$A:$A&amp;'[1]产值及收款计划（2026）'!$B:$B,'[1]产值及收款计划（2026）'!CE:CE)</f>
        <v>0</v>
      </c>
      <c r="CF54" s="256" cm="1">
        <f t="array" aca="1" ref="CF54" ca="1">_xlfn.XLOOKUP($A54&amp;$B54,'[1]产值及收款计划（2026）'!$A:$A&amp;'[1]产值及收款计划（2026）'!$B:$B,'[1]产值及收款计划（2026）'!CF:CF)</f>
        <v>0</v>
      </c>
      <c r="CG54" s="256" cm="1">
        <f t="array" aca="1" ref="CG54" ca="1">_xlfn.XLOOKUP($A54&amp;$B54,'[1]产值及收款计划（2026）'!$A:$A&amp;'[1]产值及收款计划（2026）'!$B:$B,'[1]产值及收款计划（2026）'!CG:CG)</f>
        <v>0</v>
      </c>
      <c r="CH54" s="256" cm="1">
        <f t="array" aca="1" ref="CH54" ca="1">_xlfn.XLOOKUP($A54&amp;$B54,'[1]产值及收款计划（2026）'!$A:$A&amp;'[1]产值及收款计划（2026）'!$B:$B,'[1]产值及收款计划（2026）'!CH:CH)</f>
        <v>0</v>
      </c>
      <c r="CI54" s="256" cm="1">
        <f t="array" aca="1" ref="CI54" ca="1">_xlfn.XLOOKUP($A54&amp;$B54,'[1]产值及收款计划（2026）'!$A:$A&amp;'[1]产值及收款计划（2026）'!$B:$B,'[1]产值及收款计划（2026）'!CI:CI)</f>
        <v>0</v>
      </c>
      <c r="CJ54" s="256" cm="1">
        <f t="array" aca="1" ref="CJ54" ca="1">_xlfn.XLOOKUP($A54&amp;$B54,'[1]产值及收款计划（2026）'!$A:$A&amp;'[1]产值及收款计划（2026）'!$B:$B,'[1]产值及收款计划（2026）'!CJ:CJ)</f>
        <v>0</v>
      </c>
      <c r="CK54" s="256" cm="1">
        <f t="array" aca="1" ref="CK54" ca="1">_xlfn.XLOOKUP($A54&amp;$B54,'[1]产值及收款计划（2026）'!$A:$A&amp;'[1]产值及收款计划（2026）'!$B:$B,'[1]产值及收款计划（2026）'!CK:CK)</f>
        <v>0</v>
      </c>
      <c r="CL54" s="256" cm="1">
        <f t="array" aca="1" ref="CL54" ca="1">_xlfn.XLOOKUP($A54&amp;$B54,'[1]产值及收款计划（2026）'!$A:$A&amp;'[1]产值及收款计划（2026）'!$B:$B,'[1]产值及收款计划（2026）'!CL:CL)</f>
        <v>0</v>
      </c>
      <c r="DA54" s="256" cm="1">
        <f t="array" aca="1" ref="DA54" ca="1">_xlfn.XLOOKUP($A54&amp;$B54,'[1]产值及收款计划（2026）'!$A:$A&amp;'[1]产值及收款计划（2026）'!$B:$B,'[1]产值及收款计划（2026）'!DA:DA)</f>
        <v>0</v>
      </c>
      <c r="DB54" s="256" cm="1">
        <f t="array" aca="1" ref="DB54" ca="1">_xlfn.XLOOKUP($A54&amp;$B54,'[1]产值及收款计划（2026）'!$A:$A&amp;'[1]产值及收款计划（2026）'!$B:$B,'[1]产值及收款计划（2026）'!DB:DB)</f>
        <v>0</v>
      </c>
      <c r="DC54" s="256" cm="1">
        <f t="array" aca="1" ref="DC54" ca="1">_xlfn.XLOOKUP($A54&amp;$B54,'[1]产值及收款计划（2026）'!$A:$A&amp;'[1]产值及收款计划（2026）'!$B:$B,'[1]产值及收款计划（2026）'!DC:DC)</f>
        <v>0</v>
      </c>
      <c r="DD54" s="256" cm="1">
        <f t="array" aca="1" ref="DD54" ca="1">_xlfn.XLOOKUP($A54&amp;$B54,'[1]产值及收款计划（2026）'!$A:$A&amp;'[1]产值及收款计划（2026）'!$B:$B,'[1]产值及收款计划（2026）'!DD:DD)</f>
        <v>0</v>
      </c>
      <c r="DE54" s="256" cm="1">
        <f t="array" aca="1" ref="DE54" ca="1">_xlfn.XLOOKUP($A54&amp;$B54,'[1]产值及收款计划（2026）'!$A:$A&amp;'[1]产值及收款计划（2026）'!$B:$B,'[1]产值及收款计划（2026）'!DE:DE)</f>
        <v>0</v>
      </c>
      <c r="DF54" s="256" cm="1">
        <f t="array" aca="1" ref="DF54" ca="1">_xlfn.XLOOKUP($A54&amp;$B54,'[1]产值及收款计划（2026）'!$A:$A&amp;'[1]产值及收款计划（2026）'!$B:$B,'[1]产值及收款计划（2026）'!DF:DF)</f>
        <v>0</v>
      </c>
      <c r="DG54" s="256" cm="1">
        <f t="array" aca="1" ref="DG54" ca="1">_xlfn.XLOOKUP($A54&amp;$B54,'[1]产值及收款计划（2026）'!$A:$A&amp;'[1]产值及收款计划（2026）'!$B:$B,'[1]产值及收款计划（2026）'!DG:DG)</f>
        <v>0</v>
      </c>
      <c r="DH54" s="256" cm="1">
        <f t="array" aca="1" ref="DH54" ca="1">_xlfn.XLOOKUP($A54&amp;$B54,'[1]产值及收款计划（2026）'!$A:$A&amp;'[1]产值及收款计划（2026）'!$B:$B,'[1]产值及收款计划（2026）'!DH:DH)</f>
        <v>0</v>
      </c>
      <c r="DI54" s="256" cm="1">
        <f t="array" aca="1" ref="DI54" ca="1">_xlfn.XLOOKUP($A54&amp;$B54,'[1]产值及收款计划（2026）'!$A:$A&amp;'[1]产值及收款计划（2026）'!$B:$B,'[1]产值及收款计划（2026）'!DI:DI)</f>
        <v>0</v>
      </c>
      <c r="DJ54" s="256" cm="1">
        <f t="array" aca="1" ref="DJ54" ca="1">_xlfn.XLOOKUP($A54&amp;$B54,'[1]产值及收款计划（2026）'!$A:$A&amp;'[1]产值及收款计划（2026）'!$B:$B,'[1]产值及收款计划（2026）'!DJ:DJ)</f>
        <v>0</v>
      </c>
      <c r="DK54" s="256" cm="1">
        <f t="array" aca="1" ref="DK54" ca="1">_xlfn.XLOOKUP($A54&amp;$B54,'[1]产值及收款计划（2026）'!$A:$A&amp;'[1]产值及收款计划（2026）'!$B:$B,'[1]产值及收款计划（2026）'!DK:DK)</f>
        <v>0</v>
      </c>
      <c r="DL54" s="256" cm="1">
        <f t="array" aca="1" ref="DL54" ca="1">_xlfn.XLOOKUP($A54&amp;$B54,'[1]产值及收款计划（2026）'!$A:$A&amp;'[1]产值及收款计划（2026）'!$B:$B,'[1]产值及收款计划（2026）'!DL:DL)</f>
        <v>0</v>
      </c>
      <c r="DM54" s="264"/>
      <c r="DN54" s="250"/>
    </row>
    <row r="55" spans="1:118" ht="20.25" x14ac:dyDescent="0.15">
      <c r="A55" s="254">
        <f t="shared" ca="1" si="9"/>
        <v>51</v>
      </c>
      <c r="B55" s="254" t="s">
        <v>25</v>
      </c>
      <c r="C55" s="256" t="str" cm="1">
        <f t="array" aca="1" ref="C55" ca="1">_xlfn.XLOOKUP($A55&amp;$B55,'[1]产值及收款计划（2026）'!$A:$A&amp;'[1]产值及收款计划（2026）'!$B:$B,'[1]产值及收款计划（2026）'!C:C)</f>
        <v>ZHT2022030800022</v>
      </c>
      <c r="D55" s="255" t="str" cm="1">
        <f t="array" aca="1" ref="D55" ca="1">_xlfn.XLOOKUP($A55&amp;$B55,'[1]产值及收款计划（2026）'!$A:$A&amp;'[1]产值及收款计划（2026）'!$B:$B,'[1]产值及收款计划（2026）'!D:D)</f>
        <v>基于BIM的工程管理平台应用与咨询服务合同-环莞快速路三期路面标</v>
      </c>
      <c r="E55" s="256" cm="1">
        <f t="array" aca="1" ref="E55" ca="1">_xlfn.XLOOKUP($A55&amp;$B55,'[1]产值及收款计划（2026）'!$A:$A&amp;'[1]产值及收款计划（2026）'!$B:$B,'[1]产值及收款计划（2026）'!E:E)</f>
        <v>48.9206</v>
      </c>
      <c r="F55" s="256" cm="1">
        <f t="array" aca="1" ref="F55" ca="1">_xlfn.XLOOKUP($A55&amp;$B55,'[1]产值及收款计划（2026）'!$A:$A&amp;'[1]产值及收款计划（2026）'!$B:$B,'[1]产值及收款计划（2026）'!F:F)</f>
        <v>14.934480768</v>
      </c>
      <c r="G55" s="256" cm="1">
        <f t="array" aca="1" ref="G55" ca="1">_xlfn.XLOOKUP($A55&amp;$B55,'[1]产值及收款计划（2026）'!$A:$A&amp;'[1]产值及收款计划（2026）'!$B:$B,'[1]产值及收款计划（2026）'!G:G)</f>
        <v>14.934480768</v>
      </c>
      <c r="H55" s="256" cm="1">
        <f t="array" aca="1" ref="H55" ca="1">_xlfn.XLOOKUP($A55&amp;$B55,'[1]产值及收款计划（2026）'!$A:$A&amp;'[1]产值及收款计划（2026）'!$B:$B,'[1]产值及收款计划（2026）'!H:H)</f>
        <v>14.934480768</v>
      </c>
      <c r="I55" s="257" cm="1">
        <f t="array" aca="1" ref="I55" ca="1">_xlfn.XLOOKUP($A55&amp;$B55,'[1]产值及收款计划（2026）'!$A:$A&amp;'[1]产值及收款计划（2026）'!$B:$B,'[1]产值及收款计划（2026）'!I:I)</f>
        <v>1</v>
      </c>
      <c r="J55" s="258" cm="1">
        <f t="array" aca="1" ref="J55" ca="1">_xlfn.XLOOKUP($A55&amp;$B55,'[1]产值及收款计划（2026）'!$A:$A&amp;'[1]产值及收款计划（2026）'!$B:$B,'[1]产值及收款计划（2026）'!J:J)</f>
        <v>0.06</v>
      </c>
      <c r="K55" s="256" cm="1">
        <f t="array" aca="1" ref="K55" ca="1">_xlfn.XLOOKUP($A55&amp;$B55,'[1]产值及收款计划（2026）'!$A:$A&amp;'[1]产值及收款计划（2026）'!$B:$B,'[1]产值及收款计划（2026）'!K:K)</f>
        <v>0</v>
      </c>
      <c r="L55" s="256" cm="1">
        <f t="array" aca="1" ref="L55" ca="1">_xlfn.XLOOKUP($A55&amp;$B55,'[1]产值及收款计划（2026）'!$A:$A&amp;'[1]产值及收款计划（2026）'!$B:$B,'[1]产值及收款计划（2026）'!L:L)</f>
        <v>0</v>
      </c>
      <c r="M55" s="256" cm="1">
        <f t="array" aca="1" ref="M55" ca="1">_xlfn.XLOOKUP($A55&amp;$B55,'[1]产值及收款计划（2026）'!$A:$A&amp;'[1]产值及收款计划（2026）'!$B:$B,'[1]产值及收款计划（2026）'!M:M)</f>
        <v>0</v>
      </c>
      <c r="N55" s="256" t="str" cm="1">
        <f t="array" aca="1" ref="N55" ca="1">_xlfn.XLOOKUP($A55&amp;$B55,'[1]产值及收款计划（2026）'!$A:$A&amp;'[1]产值及收款计划（2026）'!$B:$B,'[1]产值及收款计划（2026）'!N:N)</f>
        <v>许清亮团队</v>
      </c>
      <c r="O55" s="256" t="str" cm="1">
        <f t="array" aca="1" ref="O55" ca="1">_xlfn.XLOOKUP($A55&amp;$B55,'[1]产值及收款计划（2026）'!$A:$A&amp;'[1]产值及收款计划（2026）'!$B:$B,'[1]产值及收款计划（2026）'!O:O)</f>
        <v>明艳丽</v>
      </c>
      <c r="P55" s="255" t="str" cm="1">
        <f t="array" aca="1" ref="P55" ca="1">_xlfn.XLOOKUP($A55&amp;$B55,'[1]产值及收款计划（2026）'!$A:$A&amp;'[1]产值及收款计划（2026）'!$B:$B,'[1]产值及收款计划（2026）'!P:P)</f>
        <v>在建</v>
      </c>
      <c r="Q55" s="256" cm="1">
        <f t="array" aca="1" ref="Q55" ca="1">_xlfn.XLOOKUP($A55&amp;$B55,'[1]产值及收款计划（2026）'!$A:$A&amp;'[1]产值及收款计划（2026）'!$B:$B,'[1]产值及收款计划（2026）'!Q:Q)</f>
        <v>0</v>
      </c>
      <c r="R55" s="256" cm="1">
        <f t="array" aca="1" ref="R55" ca="1">_xlfn.XLOOKUP($A55&amp;$B55,'[1]产值及收款计划（2026）'!$A:$A&amp;'[1]产值及收款计划（2026）'!$B:$B,'[1]产值及收款计划（2026）'!R:R)</f>
        <v>0</v>
      </c>
      <c r="S55" s="256" cm="1">
        <f t="array" aca="1" ref="S55" ca="1">_xlfn.XLOOKUP($A55&amp;$B55,'[1]产值及收款计划（2026）'!$A:$A&amp;'[1]产值及收款计划（2026）'!$B:$B,'[1]产值及收款计划（2026）'!S:S)</f>
        <v>0</v>
      </c>
      <c r="T55" s="256" cm="1">
        <f t="array" aca="1" ref="T55" ca="1">_xlfn.XLOOKUP($A55&amp;$B55,'[1]产值及收款计划（2026）'!$A:$A&amp;'[1]产值及收款计划（2026）'!$B:$B,'[1]产值及收款计划（2026）'!T:T)</f>
        <v>25.683274999999998</v>
      </c>
      <c r="U55" s="256" cm="1">
        <f t="array" aca="1" ref="U55" ca="1">_xlfn.XLOOKUP($A55&amp;$B55,'[1]产值及收款计划（2026）'!$A:$A&amp;'[1]产值及收款计划（2026）'!$B:$B,'[1]产值及收款计划（2026）'!U:U)</f>
        <v>0</v>
      </c>
      <c r="V55" s="256" cm="1">
        <f t="array" aca="1" ref="V55" ca="1">_xlfn.XLOOKUP($A55&amp;$B55,'[1]产值及收款计划（2026）'!$A:$A&amp;'[1]产值及收款计划（2026）'!$B:$B,'[1]产值及收款计划（2026）'!V:V)</f>
        <v>23.237324999999998</v>
      </c>
      <c r="W55" s="256" cm="1">
        <f t="array" aca="1" ref="W55" ca="1">_xlfn.XLOOKUP($A55&amp;$B55,'[1]产值及收款计划（2026）'!$A:$A&amp;'[1]产值及收款计划（2026）'!$B:$B,'[1]产值及收款计划（2026）'!W:W)</f>
        <v>0</v>
      </c>
      <c r="X55" s="256" cm="1">
        <f t="array" aca="1" ref="X55" ca="1">_xlfn.XLOOKUP($A55&amp;$B55,'[1]产值及收款计划（2026）'!$A:$A&amp;'[1]产值及收款计划（2026）'!$B:$B,'[1]产值及收款计划（2026）'!X:X)</f>
        <v>0</v>
      </c>
      <c r="Y55" s="256" cm="1">
        <f t="array" aca="1" ref="Y55" ca="1">_xlfn.XLOOKUP($A55&amp;$B55,'[1]产值及收款计划（2026）'!$A:$A&amp;'[1]产值及收款计划（2026）'!$B:$B,'[1]产值及收款计划（2026）'!Y:Y)</f>
        <v>0</v>
      </c>
      <c r="Z55" s="256" cm="1">
        <f t="array" aca="1" ref="Z55" ca="1">_xlfn.XLOOKUP($A55&amp;$B55,'[1]产值及收款计划（2026）'!$A:$A&amp;'[1]产值及收款计划（2026）'!$B:$B,'[1]产值及收款计划（2026）'!Z:Z)</f>
        <v>0</v>
      </c>
      <c r="AA55" s="256" cm="1">
        <f t="array" aca="1" ref="AA55" ca="1">_xlfn.XLOOKUP($A55&amp;$B55,'[1]产值及收款计划（2026）'!$A:$A&amp;'[1]产值及收款计划（2026）'!$B:$B,'[1]产值及收款计划（2026）'!AA:AA)</f>
        <v>0</v>
      </c>
      <c r="AB55" s="256" cm="1">
        <f t="array" aca="1" ref="AB55" ca="1">_xlfn.XLOOKUP($A55&amp;$B55,'[1]产值及收款计划（2026）'!$A:$A&amp;'[1]产值及收款计划（2026）'!$B:$B,'[1]产值及收款计划（2026）'!AB:AB)</f>
        <v>0</v>
      </c>
      <c r="AC55" s="256" cm="1">
        <f t="array" aca="1" ref="AC55" ca="1">_xlfn.XLOOKUP($A55&amp;$B55,'[1]产值及收款计划（2026）'!$A:$A&amp;'[1]产值及收款计划（2026）'!$B:$B,'[1]产值及收款计划（2026）'!AC:AC)</f>
        <v>0</v>
      </c>
      <c r="AD55" s="256" cm="1">
        <f t="array" aca="1" ref="AD55" ca="1">_xlfn.XLOOKUP($A55&amp;$B55,'[1]产值及收款计划（2026）'!$A:$A&amp;'[1]产值及收款计划（2026）'!$B:$B,'[1]产值及收款计划（2026）'!AD:AD)</f>
        <v>0</v>
      </c>
      <c r="AE55" s="256" cm="1">
        <f t="array" aca="1" ref="AE55" ca="1">_xlfn.XLOOKUP($A55&amp;$B55,'[1]产值及收款计划（2026）'!$A:$A&amp;'[1]产值及收款计划（2026）'!$B:$B,'[1]产值及收款计划（2026）'!AE:AE)</f>
        <v>0</v>
      </c>
      <c r="AF55" s="256" cm="1">
        <f t="array" aca="1" ref="AF55" ca="1">_xlfn.XLOOKUP($A55&amp;$B55,'[1]产值及收款计划（2026）'!$A:$A&amp;'[1]产值及收款计划（2026）'!$B:$B,'[1]产值及收款计划（2026）'!AF:AF)</f>
        <v>0</v>
      </c>
      <c r="AG55" s="256" cm="1">
        <f t="array" aca="1" ref="AG55" ca="1">_xlfn.XLOOKUP($A55&amp;$B55,'[1]产值及收款计划（2026）'!$A:$A&amp;'[1]产值及收款计划（2026）'!$B:$B,'[1]产值及收款计划（2026）'!AG:AG)</f>
        <v>0</v>
      </c>
      <c r="AH55" s="256" cm="1">
        <f t="array" aca="1" ref="AH55" ca="1">_xlfn.XLOOKUP($A55&amp;$B55,'[1]产值及收款计划（2026）'!$A:$A&amp;'[1]产值及收款计划（2026）'!$B:$B,'[1]产值及收款计划（2026）'!AH:AH)</f>
        <v>0</v>
      </c>
      <c r="AI55" s="256" cm="1">
        <f t="array" aca="1" ref="AI55" ca="1">_xlfn.XLOOKUP($A55&amp;$B55,'[1]产值及收款计划（2026）'!$A:$A&amp;'[1]产值及收款计划（2026）'!$B:$B,'[1]产值及收款计划（2026）'!AI:AI)</f>
        <v>0</v>
      </c>
      <c r="AJ55" s="256" cm="1">
        <f t="array" aca="1" ref="AJ55" ca="1">_xlfn.XLOOKUP($A55&amp;$B55,'[1]产值及收款计划（2026）'!$A:$A&amp;'[1]产值及收款计划（2026）'!$B:$B,'[1]产值及收款计划（2026）'!AJ:AJ)</f>
        <v>0</v>
      </c>
      <c r="AK55" s="256" cm="1">
        <f t="array" aca="1" ref="AK55" ca="1">_xlfn.XLOOKUP($A55&amp;$B55,'[1]产值及收款计划（2026）'!$A:$A&amp;'[1]产值及收款计划（2026）'!$B:$B,'[1]产值及收款计划（2026）'!AK:AK)</f>
        <v>0</v>
      </c>
      <c r="AL55" s="256" cm="1">
        <f t="array" aca="1" ref="AL55" ca="1">_xlfn.XLOOKUP($A55&amp;$B55,'[1]产值及收款计划（2026）'!$A:$A&amp;'[1]产值及收款计划（2026）'!$B:$B,'[1]产值及收款计划（2026）'!AL:AL)</f>
        <v>0</v>
      </c>
      <c r="AM55" s="263" t="e" cm="1">
        <f t="array" aca="1" ref="AM55" ca="1">_xlfn.LET(_xlpm.勾选月份状态数组,TRANSPOSE('PPT(12-15页）-TOP10'!$A$3:$A$14),_xlpm.选择数据区,IF('PPT(12-15页）-TOP10'!$E$3="收款",$BA55:$BL55,$AA55:$AL55),SUM(_xlfn._xlws.FILTER(_xlpm.选择数据区,_xlpm.勾选月份状态数组,"")))</f>
        <v>#NAME?</v>
      </c>
      <c r="AN55" s="256" t="e" cm="1">
        <f t="array" aca="1" ref="AN55" ca="1">_xlfn.LET(_xlpm.勾选月份状态数组,TRANSPOSE('PPT(12-15页）-TOP10'!$A$3:$A$14),_xlpm.选择数据区,IF('PPT(12-15页）-TOP10'!$E$3="收款",$DA55:$DL55,$CA55:$CL55),SUM(_xlfn._xlws.FILTER(_xlpm.选择数据区,_xlpm.勾选月份状态数组,"")))</f>
        <v>#NAME?</v>
      </c>
      <c r="AO55" s="256">
        <f ca="1">SUM(CA55:CC55)+SUM(AD55:AL55)</f>
        <v>0</v>
      </c>
      <c r="AP55" s="256"/>
      <c r="AQ55" s="256"/>
      <c r="AR55" s="256"/>
      <c r="AS55" s="256" cm="1">
        <f t="array" aca="1" ref="AS55" ca="1">_xlfn.XLOOKUP($A55&amp;$B55,'[1]产值及收款计划（2026）'!$A:$A&amp;'[1]产值及收款计划（2026）'!$B:$B,'[1]产值及收款计划（2026）'!AS:AS)</f>
        <v>0</v>
      </c>
      <c r="AT55" s="256" cm="1">
        <f t="array" aca="1" ref="AT55" ca="1">_xlfn.XLOOKUP($A55&amp;$B55,'[1]产值及收款计划（2026）'!$A:$A&amp;'[1]产值及收款计划（2026）'!$B:$B,'[1]产值及收款计划（2026）'!AT:AT)</f>
        <v>0</v>
      </c>
      <c r="AU55" s="256" cm="1">
        <f t="array" aca="1" ref="AU55" ca="1">_xlfn.XLOOKUP($A55&amp;$B55,'[1]产值及收款计划（2026）'!$A:$A&amp;'[1]产值及收款计划（2026）'!$B:$B,'[1]产值及收款计划（2026）'!AU:AU)</f>
        <v>0</v>
      </c>
      <c r="AV55" s="256" cm="1">
        <f t="array" aca="1" ref="AV55" ca="1">_xlfn.XLOOKUP($A55&amp;$B55,'[1]产值及收款计划（2026）'!$A:$A&amp;'[1]产值及收款计划（2026）'!$B:$B,'[1]产值及收款计划（2026）'!AV:AV)</f>
        <v>0</v>
      </c>
      <c r="AW55" s="256" cm="1">
        <f t="array" aca="1" ref="AW55" ca="1">_xlfn.XLOOKUP($A55&amp;$B55,'[1]产值及收款计划（2026）'!$A:$A&amp;'[1]产值及收款计划（2026）'!$B:$B,'[1]产值及收款计划（2026）'!AW:AW)</f>
        <v>19.568239999999999</v>
      </c>
      <c r="AX55" s="256" cm="1">
        <f t="array" aca="1" ref="AX55" ca="1">_xlfn.XLOOKUP($A55&amp;$B55,'[1]产值及收款计划（2026）'!$A:$A&amp;'[1]产值及收款计划（2026）'!$B:$B,'[1]产值及收款计划（2026）'!AX:AX)</f>
        <v>0</v>
      </c>
      <c r="AY55" s="256" cm="1">
        <f t="array" aca="1" ref="AY55" ca="1">_xlfn.XLOOKUP($A55&amp;$B55,'[1]产值及收款计划（2026）'!$A:$A&amp;'[1]产值及收款计划（2026）'!$B:$B,'[1]产值及收款计划（2026）'!AY:AY)</f>
        <v>29.352360000000001</v>
      </c>
      <c r="AZ55" s="256" cm="1">
        <f t="array" aca="1" ref="AZ55" ca="1">_xlfn.XLOOKUP($A55&amp;$B55,'[1]产值及收款计划（2026）'!$A:$A&amp;'[1]产值及收款计划（2026）'!$B:$B,'[1]产值及收款计划（2026）'!AZ:AZ)</f>
        <v>6.1150349999999998</v>
      </c>
      <c r="BA55" s="266" cm="1">
        <f t="array" aca="1" ref="BA55" ca="1">_xlfn.XLOOKUP($A55&amp;$B55,'[1]产值及收款计划（2026）'!$A:$A&amp;'[1]产值及收款计划（2026）'!$B:$B,'[1]产值及收款计划（2026）'!BA:BA)</f>
        <v>0</v>
      </c>
      <c r="BB55" s="266" cm="1">
        <f t="array" aca="1" ref="BB55" ca="1">_xlfn.XLOOKUP($A55&amp;$B55,'[1]产值及收款计划（2026）'!$A:$A&amp;'[1]产值及收款计划（2026）'!$B:$B,'[1]产值及收款计划（2026）'!BB:BB)</f>
        <v>0</v>
      </c>
      <c r="BC55" s="266" cm="1">
        <f t="array" aca="1" ref="BC55" ca="1">_xlfn.XLOOKUP($A55&amp;$B55,'[1]产值及收款计划（2026）'!$A:$A&amp;'[1]产值及收款计划（2026）'!$B:$B,'[1]产值及收款计划（2026）'!BC:BC)</f>
        <v>0</v>
      </c>
      <c r="BD55" s="256" cm="1">
        <f t="array" aca="1" ref="BD55" ca="1">_xlfn.XLOOKUP($A55&amp;$B55,'[1]产值及收款计划（2026）'!$A:$A&amp;'[1]产值及收款计划（2026）'!$B:$B,'[1]产值及收款计划（2026）'!BD:BD)</f>
        <v>0</v>
      </c>
      <c r="BE55" s="256" cm="1">
        <f t="array" aca="1" ref="BE55" ca="1">_xlfn.XLOOKUP($A55&amp;$B55,'[1]产值及收款计划（2026）'!$A:$A&amp;'[1]产值及收款计划（2026）'!$B:$B,'[1]产值及收款计划（2026）'!BE:BE)</f>
        <v>0</v>
      </c>
      <c r="BF55" s="256" cm="1">
        <f t="array" aca="1" ref="BF55" ca="1">_xlfn.XLOOKUP($A55&amp;$B55,'[1]产值及收款计划（2026）'!$A:$A&amp;'[1]产值及收款计划（2026）'!$B:$B,'[1]产值及收款计划（2026）'!BF:BF)</f>
        <v>0</v>
      </c>
      <c r="BG55" s="256" cm="1">
        <f t="array" aca="1" ref="BG55" ca="1">_xlfn.XLOOKUP($A55&amp;$B55,'[1]产值及收款计划（2026）'!$A:$A&amp;'[1]产值及收款计划（2026）'!$B:$B,'[1]产值及收款计划（2026）'!BG:BG)</f>
        <v>0</v>
      </c>
      <c r="BH55" s="256" cm="1">
        <f t="array" aca="1" ref="BH55" ca="1">_xlfn.XLOOKUP($A55&amp;$B55,'[1]产值及收款计划（2026）'!$A:$A&amp;'[1]产值及收款计划（2026）'!$B:$B,'[1]产值及收款计划（2026）'!BH:BH)</f>
        <v>0</v>
      </c>
      <c r="BI55" s="256" cm="1">
        <f t="array" aca="1" ref="BI55" ca="1">_xlfn.XLOOKUP($A55&amp;$B55,'[1]产值及收款计划（2026）'!$A:$A&amp;'[1]产值及收款计划（2026）'!$B:$B,'[1]产值及收款计划（2026）'!BI:BI)</f>
        <v>0</v>
      </c>
      <c r="BJ55" s="256" cm="1">
        <f t="array" aca="1" ref="BJ55" ca="1">_xlfn.XLOOKUP($A55&amp;$B55,'[1]产值及收款计划（2026）'!$A:$A&amp;'[1]产值及收款计划（2026）'!$B:$B,'[1]产值及收款计划（2026）'!BJ:BJ)</f>
        <v>0</v>
      </c>
      <c r="BK55" s="256" cm="1">
        <f t="array" aca="1" ref="BK55" ca="1">_xlfn.XLOOKUP($A55&amp;$B55,'[1]产值及收款计划（2026）'!$A:$A&amp;'[1]产值及收款计划（2026）'!$B:$B,'[1]产值及收款计划（2026）'!BK:BK)</f>
        <v>0</v>
      </c>
      <c r="BL55" s="256" cm="1">
        <f t="array" aca="1" ref="BL55" ca="1">_xlfn.XLOOKUP($A55&amp;$B55,'[1]产值及收款计划（2026）'!$A:$A&amp;'[1]产值及收款计划（2026）'!$B:$B,'[1]产值及收款计划（2026）'!BL:BL)</f>
        <v>0</v>
      </c>
      <c r="BM55" s="256"/>
      <c r="BN55" s="256"/>
      <c r="BO55" s="256"/>
      <c r="BP55" s="256"/>
      <c r="BQ55" s="255" cm="1">
        <f t="array" aca="1" ref="BQ55" ca="1">_xlfn.XLOOKUP($A55&amp;$B55,'[1]产值及收款计划（2026）'!$A:$A&amp;'[1]产值及收款计划（2026）'!$B:$B,'[1]产值及收款计划（2026）'!BQ:BQ)</f>
        <v>0</v>
      </c>
      <c r="BR55" s="256" cm="1">
        <f t="array" aca="1" ref="BR55" ca="1">_xlfn.XLOOKUP($A55&amp;$B55,'[1]产值及收款计划（2026）'!$A:$A&amp;'[1]产值及收款计划（2026）'!$B:$B,'[1]产值及收款计划（2026）'!BR:BR)</f>
        <v>0</v>
      </c>
      <c r="CA55" s="256" cm="1">
        <f t="array" aca="1" ref="CA55" ca="1">_xlfn.XLOOKUP($A55&amp;$B55,'[1]产值及收款计划（2026）'!$A:$A&amp;'[1]产值及收款计划（2026）'!$B:$B,'[1]产值及收款计划（2026）'!CA:CA)</f>
        <v>0</v>
      </c>
      <c r="CB55" s="256" cm="1">
        <f t="array" aca="1" ref="CB55" ca="1">_xlfn.XLOOKUP($A55&amp;$B55,'[1]产值及收款计划（2026）'!$A:$A&amp;'[1]产值及收款计划（2026）'!$B:$B,'[1]产值及收款计划（2026）'!CB:CB)</f>
        <v>0</v>
      </c>
      <c r="CC55" s="256" cm="1">
        <f t="array" aca="1" ref="CC55" ca="1">_xlfn.XLOOKUP($A55&amp;$B55,'[1]产值及收款计划（2026）'!$A:$A&amp;'[1]产值及收款计划（2026）'!$B:$B,'[1]产值及收款计划（2026）'!CC:CC)</f>
        <v>0</v>
      </c>
      <c r="CD55" s="256" cm="1">
        <f t="array" aca="1" ref="CD55" ca="1">_xlfn.XLOOKUP($A55&amp;$B55,'[1]产值及收款计划（2026）'!$A:$A&amp;'[1]产值及收款计划（2026）'!$B:$B,'[1]产值及收款计划（2026）'!CD:CD)</f>
        <v>0</v>
      </c>
      <c r="CE55" s="256" cm="1">
        <f t="array" aca="1" ref="CE55" ca="1">_xlfn.XLOOKUP($A55&amp;$B55,'[1]产值及收款计划（2026）'!$A:$A&amp;'[1]产值及收款计划（2026）'!$B:$B,'[1]产值及收款计划（2026）'!CE:CE)</f>
        <v>0</v>
      </c>
      <c r="CF55" s="256" cm="1">
        <f t="array" aca="1" ref="CF55" ca="1">_xlfn.XLOOKUP($A55&amp;$B55,'[1]产值及收款计划（2026）'!$A:$A&amp;'[1]产值及收款计划（2026）'!$B:$B,'[1]产值及收款计划（2026）'!CF:CF)</f>
        <v>0</v>
      </c>
      <c r="CG55" s="256" cm="1">
        <f t="array" aca="1" ref="CG55" ca="1">_xlfn.XLOOKUP($A55&amp;$B55,'[1]产值及收款计划（2026）'!$A:$A&amp;'[1]产值及收款计划（2026）'!$B:$B,'[1]产值及收款计划（2026）'!CG:CG)</f>
        <v>0</v>
      </c>
      <c r="CH55" s="256" cm="1">
        <f t="array" aca="1" ref="CH55" ca="1">_xlfn.XLOOKUP($A55&amp;$B55,'[1]产值及收款计划（2026）'!$A:$A&amp;'[1]产值及收款计划（2026）'!$B:$B,'[1]产值及收款计划（2026）'!CH:CH)</f>
        <v>0</v>
      </c>
      <c r="CI55" s="256" cm="1">
        <f t="array" aca="1" ref="CI55" ca="1">_xlfn.XLOOKUP($A55&amp;$B55,'[1]产值及收款计划（2026）'!$A:$A&amp;'[1]产值及收款计划（2026）'!$B:$B,'[1]产值及收款计划（2026）'!CI:CI)</f>
        <v>0</v>
      </c>
      <c r="CJ55" s="256" cm="1">
        <f t="array" aca="1" ref="CJ55" ca="1">_xlfn.XLOOKUP($A55&amp;$B55,'[1]产值及收款计划（2026）'!$A:$A&amp;'[1]产值及收款计划（2026）'!$B:$B,'[1]产值及收款计划（2026）'!CJ:CJ)</f>
        <v>0</v>
      </c>
      <c r="CK55" s="256" cm="1">
        <f t="array" aca="1" ref="CK55" ca="1">_xlfn.XLOOKUP($A55&amp;$B55,'[1]产值及收款计划（2026）'!$A:$A&amp;'[1]产值及收款计划（2026）'!$B:$B,'[1]产值及收款计划（2026）'!CK:CK)</f>
        <v>0</v>
      </c>
      <c r="CL55" s="256" cm="1">
        <f t="array" aca="1" ref="CL55" ca="1">_xlfn.XLOOKUP($A55&amp;$B55,'[1]产值及收款计划（2026）'!$A:$A&amp;'[1]产值及收款计划（2026）'!$B:$B,'[1]产值及收款计划（2026）'!CL:CL)</f>
        <v>0</v>
      </c>
      <c r="DA55" s="256" cm="1">
        <f t="array" aca="1" ref="DA55" ca="1">_xlfn.XLOOKUP($A55&amp;$B55,'[1]产值及收款计划（2026）'!$A:$A&amp;'[1]产值及收款计划（2026）'!$B:$B,'[1]产值及收款计划（2026）'!DA:DA)</f>
        <v>0</v>
      </c>
      <c r="DB55" s="256" cm="1">
        <f t="array" aca="1" ref="DB55" ca="1">_xlfn.XLOOKUP($A55&amp;$B55,'[1]产值及收款计划（2026）'!$A:$A&amp;'[1]产值及收款计划（2026）'!$B:$B,'[1]产值及收款计划（2026）'!DB:DB)</f>
        <v>0</v>
      </c>
      <c r="DC55" s="256" cm="1">
        <f t="array" aca="1" ref="DC55" ca="1">_xlfn.XLOOKUP($A55&amp;$B55,'[1]产值及收款计划（2026）'!$A:$A&amp;'[1]产值及收款计划（2026）'!$B:$B,'[1]产值及收款计划（2026）'!DC:DC)</f>
        <v>0</v>
      </c>
      <c r="DD55" s="256" cm="1">
        <f t="array" aca="1" ref="DD55" ca="1">_xlfn.XLOOKUP($A55&amp;$B55,'[1]产值及收款计划（2026）'!$A:$A&amp;'[1]产值及收款计划（2026）'!$B:$B,'[1]产值及收款计划（2026）'!DD:DD)</f>
        <v>0</v>
      </c>
      <c r="DE55" s="256" cm="1">
        <f t="array" aca="1" ref="DE55" ca="1">_xlfn.XLOOKUP($A55&amp;$B55,'[1]产值及收款计划（2026）'!$A:$A&amp;'[1]产值及收款计划（2026）'!$B:$B,'[1]产值及收款计划（2026）'!DE:DE)</f>
        <v>0</v>
      </c>
      <c r="DF55" s="256" cm="1">
        <f t="array" aca="1" ref="DF55" ca="1">_xlfn.XLOOKUP($A55&amp;$B55,'[1]产值及收款计划（2026）'!$A:$A&amp;'[1]产值及收款计划（2026）'!$B:$B,'[1]产值及收款计划（2026）'!DF:DF)</f>
        <v>0</v>
      </c>
      <c r="DG55" s="256" cm="1">
        <f t="array" aca="1" ref="DG55" ca="1">_xlfn.XLOOKUP($A55&amp;$B55,'[1]产值及收款计划（2026）'!$A:$A&amp;'[1]产值及收款计划（2026）'!$B:$B,'[1]产值及收款计划（2026）'!DG:DG)</f>
        <v>0</v>
      </c>
      <c r="DH55" s="256" cm="1">
        <f t="array" aca="1" ref="DH55" ca="1">_xlfn.XLOOKUP($A55&amp;$B55,'[1]产值及收款计划（2026）'!$A:$A&amp;'[1]产值及收款计划（2026）'!$B:$B,'[1]产值及收款计划（2026）'!DH:DH)</f>
        <v>0</v>
      </c>
      <c r="DI55" s="256" cm="1">
        <f t="array" aca="1" ref="DI55" ca="1">_xlfn.XLOOKUP($A55&amp;$B55,'[1]产值及收款计划（2026）'!$A:$A&amp;'[1]产值及收款计划（2026）'!$B:$B,'[1]产值及收款计划（2026）'!DI:DI)</f>
        <v>0</v>
      </c>
      <c r="DJ55" s="256" cm="1">
        <f t="array" aca="1" ref="DJ55" ca="1">_xlfn.XLOOKUP($A55&amp;$B55,'[1]产值及收款计划（2026）'!$A:$A&amp;'[1]产值及收款计划（2026）'!$B:$B,'[1]产值及收款计划（2026）'!DJ:DJ)</f>
        <v>0</v>
      </c>
      <c r="DK55" s="256" cm="1">
        <f t="array" aca="1" ref="DK55" ca="1">_xlfn.XLOOKUP($A55&amp;$B55,'[1]产值及收款计划（2026）'!$A:$A&amp;'[1]产值及收款计划（2026）'!$B:$B,'[1]产值及收款计划（2026）'!DK:DK)</f>
        <v>0</v>
      </c>
      <c r="DL55" s="256" cm="1">
        <f t="array" aca="1" ref="DL55" ca="1">_xlfn.XLOOKUP($A55&amp;$B55,'[1]产值及收款计划（2026）'!$A:$A&amp;'[1]产值及收款计划（2026）'!$B:$B,'[1]产值及收款计划（2026）'!DL:DL)</f>
        <v>0</v>
      </c>
      <c r="DM55" s="264"/>
      <c r="DN55" s="250"/>
    </row>
    <row r="56" spans="1:118" ht="20.25" x14ac:dyDescent="0.15">
      <c r="A56" s="254">
        <f t="shared" ca="1" si="9"/>
        <v>52</v>
      </c>
      <c r="B56" s="254" t="s">
        <v>25</v>
      </c>
      <c r="C56" s="255" t="str" cm="1">
        <f t="array" aca="1" ref="C56" ca="1">_xlfn.XLOOKUP($A56&amp;$B56,'[1]产值及收款计划（2026）'!$A:$A&amp;'[1]产值及收款计划（2026）'!$B:$B,'[1]产值及收款计划（2026）'!C:C)</f>
        <v>ZHT2022050900037</v>
      </c>
      <c r="D56" s="255" t="str" cm="1">
        <f t="array" aca="1" ref="D56" ca="1">_xlfn.XLOOKUP($A56&amp;$B56,'[1]产值及收款计划（2026）'!$A:$A&amp;'[1]产值及收款计划（2026）'!$B:$B,'[1]产值及收款计划（2026）'!D:D)</f>
        <v>地下实验室科研数据动态管理平台项目</v>
      </c>
      <c r="E56" s="256" cm="1">
        <f t="array" aca="1" ref="E56" ca="1">_xlfn.XLOOKUP($A56&amp;$B56,'[1]产值及收款计划（2026）'!$A:$A&amp;'[1]产值及收款计划（2026）'!$B:$B,'[1]产值及收款计划（2026）'!E:E)</f>
        <v>2952</v>
      </c>
      <c r="F56" s="256" cm="1">
        <f t="array" aca="1" ref="F56" ca="1">_xlfn.XLOOKUP($A56&amp;$B56,'[1]产值及收款计划（2026）'!$A:$A&amp;'[1]产值及收款计划（2026）'!$B:$B,'[1]产值及收款计划（2026）'!F:F)</f>
        <v>2802</v>
      </c>
      <c r="G56" s="256" cm="1">
        <f t="array" aca="1" ref="G56" ca="1">_xlfn.XLOOKUP($A56&amp;$B56,'[1]产值及收款计划（2026）'!$A:$A&amp;'[1]产值及收款计划（2026）'!$B:$B,'[1]产值及收款计划（2026）'!G:G)</f>
        <v>802</v>
      </c>
      <c r="H56" s="256" cm="1">
        <f t="array" aca="1" ref="H56" ca="1">_xlfn.XLOOKUP($A56&amp;$B56,'[1]产值及收款计划（2026）'!$A:$A&amp;'[1]产值及收款计划（2026）'!$B:$B,'[1]产值及收款计划（2026）'!H:H)</f>
        <v>802</v>
      </c>
      <c r="I56" s="257" cm="1">
        <f t="array" aca="1" ref="I56" ca="1">_xlfn.XLOOKUP($A56&amp;$B56,'[1]产值及收款计划（2026）'!$A:$A&amp;'[1]产值及收款计划（2026）'!$B:$B,'[1]产值及收款计划（2026）'!I:I)</f>
        <v>0.28622412562455402</v>
      </c>
      <c r="J56" s="258" cm="1">
        <f t="array" aca="1" ref="J56" ca="1">_xlfn.XLOOKUP($A56&amp;$B56,'[1]产值及收款计划（2026）'!$A:$A&amp;'[1]产值及收款计划（2026）'!$B:$B,'[1]产值及收款计划（2026）'!J:J)</f>
        <v>0.125794173995319</v>
      </c>
      <c r="K56" s="256" cm="1">
        <f t="array" aca="1" ref="K56" ca="1">_xlfn.XLOOKUP($A56&amp;$B56,'[1]产值及收款计划（2026）'!$A:$A&amp;'[1]产值及收款计划（2026）'!$B:$B,'[1]产值及收款计划（2026）'!K:K)</f>
        <v>0</v>
      </c>
      <c r="L56" s="256" cm="1">
        <f t="array" aca="1" ref="L56" ca="1">_xlfn.XLOOKUP($A56&amp;$B56,'[1]产值及收款计划（2026）'!$A:$A&amp;'[1]产值及收款计划（2026）'!$B:$B,'[1]产值及收款计划（2026）'!L:L)</f>
        <v>0</v>
      </c>
      <c r="M56" s="256" t="str" cm="1">
        <f t="array" aca="1" ref="M56" ca="1">_xlfn.XLOOKUP($A56&amp;$B56,'[1]产值及收款计划（2026）'!$A:$A&amp;'[1]产值及收款计划（2026）'!$B:$B,'[1]产值及收款计划（2026）'!M:M)</f>
        <v>主导</v>
      </c>
      <c r="N56" s="256" t="str" cm="1">
        <f t="array" aca="1" ref="N56" ca="1">_xlfn.XLOOKUP($A56&amp;$B56,'[1]产值及收款计划（2026）'!$A:$A&amp;'[1]产值及收款计划（2026）'!$B:$B,'[1]产值及收款计划（2026）'!N:N)</f>
        <v>孔祥平团队</v>
      </c>
      <c r="O56" s="256" t="str" cm="1">
        <f t="array" aca="1" ref="O56" ca="1">_xlfn.XLOOKUP($A56&amp;$B56,'[1]产值及收款计划（2026）'!$A:$A&amp;'[1]产值及收款计划（2026）'!$B:$B,'[1]产值及收款计划（2026）'!O:O)</f>
        <v>张智伟</v>
      </c>
      <c r="P56" s="255" t="str" cm="1">
        <f t="array" aca="1" ref="P56" ca="1">_xlfn.XLOOKUP($A56&amp;$B56,'[1]产值及收款计划（2026）'!$A:$A&amp;'[1]产值及收款计划（2026）'!$B:$B,'[1]产值及收款计划（2026）'!P:P)</f>
        <v>在建</v>
      </c>
      <c r="Q56" s="256" cm="1">
        <f t="array" aca="1" ref="Q56" ca="1">_xlfn.XLOOKUP($A56&amp;$B56,'[1]产值及收款计划（2026）'!$A:$A&amp;'[1]产值及收款计划（2026）'!$B:$B,'[1]产值及收款计划（2026）'!Q:Q)</f>
        <v>0</v>
      </c>
      <c r="R56" s="256" cm="1">
        <f t="array" aca="1" ref="R56" ca="1">_xlfn.XLOOKUP($A56&amp;$B56,'[1]产值及收款计划（2026）'!$A:$A&amp;'[1]产值及收款计划（2026）'!$B:$B,'[1]产值及收款计划（2026）'!R:R)</f>
        <v>0</v>
      </c>
      <c r="S56" s="256" cm="1">
        <f t="array" aca="1" ref="S56" ca="1">_xlfn.XLOOKUP($A56&amp;$B56,'[1]产值及收款计划（2026）'!$A:$A&amp;'[1]产值及收款计划（2026）'!$B:$B,'[1]产值及收款计划（2026）'!S:S)</f>
        <v>0</v>
      </c>
      <c r="T56" s="256" cm="1">
        <f t="array" aca="1" ref="T56" ca="1">_xlfn.XLOOKUP($A56&amp;$B56,'[1]产值及收款计划（2026）'!$A:$A&amp;'[1]产值及收款计划（2026）'!$B:$B,'[1]产值及收款计划（2026）'!T:T)</f>
        <v>1277.1034999999999</v>
      </c>
      <c r="U56" s="256" cm="1">
        <f t="array" aca="1" ref="U56" ca="1">_xlfn.XLOOKUP($A56&amp;$B56,'[1]产值及收款计划（2026）'!$A:$A&amp;'[1]产值及收款计划（2026）'!$B:$B,'[1]产值及收款计划（2026）'!U:U)</f>
        <v>0</v>
      </c>
      <c r="V56" s="256" cm="1">
        <f t="array" aca="1" ref="V56" ca="1">_xlfn.XLOOKUP($A56&amp;$B56,'[1]产值及收款计划（2026）'!$A:$A&amp;'[1]产值及收款计划（2026）'!$B:$B,'[1]产值及收款计划（2026）'!V:V)</f>
        <v>1674.8965000000001</v>
      </c>
      <c r="W56" s="256" cm="1">
        <f t="array" aca="1" ref="W56" ca="1">_xlfn.XLOOKUP($A56&amp;$B56,'[1]产值及收款计划（2026）'!$A:$A&amp;'[1]产值及收款计划（2026）'!$B:$B,'[1]产值及收款计划（2026）'!W:W)</f>
        <v>0</v>
      </c>
      <c r="X56" s="256" cm="1">
        <f t="array" aca="1" ref="X56" ca="1">_xlfn.XLOOKUP($A56&amp;$B56,'[1]产值及收款计划（2026）'!$A:$A&amp;'[1]产值及收款计划（2026）'!$B:$B,'[1]产值及收款计划（2026）'!X:X)</f>
        <v>0</v>
      </c>
      <c r="Y56" s="256" cm="1">
        <f t="array" aca="1" ref="Y56" ca="1">_xlfn.XLOOKUP($A56&amp;$B56,'[1]产值及收款计划（2026）'!$A:$A&amp;'[1]产值及收款计划（2026）'!$B:$B,'[1]产值及收款计划（2026）'!Y:Y)</f>
        <v>0</v>
      </c>
      <c r="Z56" s="256" cm="1">
        <f t="array" aca="1" ref="Z56" ca="1">_xlfn.XLOOKUP($A56&amp;$B56,'[1]产值及收款计划（2026）'!$A:$A&amp;'[1]产值及收款计划（2026）'!$B:$B,'[1]产值及收款计划（2026）'!Z:Z)</f>
        <v>0</v>
      </c>
      <c r="AA56" s="256" cm="1">
        <f t="array" aca="1" ref="AA56" ca="1">_xlfn.XLOOKUP($A56&amp;$B56,'[1]产值及收款计划（2026）'!$A:$A&amp;'[1]产值及收款计划（2026）'!$B:$B,'[1]产值及收款计划（2026）'!AA:AA)</f>
        <v>0</v>
      </c>
      <c r="AB56" s="256" cm="1">
        <f t="array" aca="1" ref="AB56" ca="1">_xlfn.XLOOKUP($A56&amp;$B56,'[1]产值及收款计划（2026）'!$A:$A&amp;'[1]产值及收款计划（2026）'!$B:$B,'[1]产值及收款计划（2026）'!AB:AB)</f>
        <v>0</v>
      </c>
      <c r="AC56" s="256" cm="1">
        <f t="array" aca="1" ref="AC56" ca="1">_xlfn.XLOOKUP($A56&amp;$B56,'[1]产值及收款计划（2026）'!$A:$A&amp;'[1]产值及收款计划（2026）'!$B:$B,'[1]产值及收款计划（2026）'!AC:AC)</f>
        <v>0</v>
      </c>
      <c r="AD56" s="256" cm="1">
        <f t="array" aca="1" ref="AD56" ca="1">_xlfn.XLOOKUP($A56&amp;$B56,'[1]产值及收款计划（2026）'!$A:$A&amp;'[1]产值及收款计划（2026）'!$B:$B,'[1]产值及收款计划（2026）'!AD:AD)</f>
        <v>0</v>
      </c>
      <c r="AE56" s="256" cm="1">
        <f t="array" aca="1" ref="AE56" ca="1">_xlfn.XLOOKUP($A56&amp;$B56,'[1]产值及收款计划（2026）'!$A:$A&amp;'[1]产值及收款计划（2026）'!$B:$B,'[1]产值及收款计划（2026）'!AE:AE)</f>
        <v>0</v>
      </c>
      <c r="AF56" s="256" cm="1">
        <f t="array" aca="1" ref="AF56" ca="1">_xlfn.XLOOKUP($A56&amp;$B56,'[1]产值及收款计划（2026）'!$A:$A&amp;'[1]产值及收款计划（2026）'!$B:$B,'[1]产值及收款计划（2026）'!AF:AF)</f>
        <v>0</v>
      </c>
      <c r="AG56" s="256" cm="1">
        <f t="array" aca="1" ref="AG56" ca="1">_xlfn.XLOOKUP($A56&amp;$B56,'[1]产值及收款计划（2026）'!$A:$A&amp;'[1]产值及收款计划（2026）'!$B:$B,'[1]产值及收款计划（2026）'!AG:AG)</f>
        <v>0</v>
      </c>
      <c r="AH56" s="256" cm="1">
        <f t="array" aca="1" ref="AH56" ca="1">_xlfn.XLOOKUP($A56&amp;$B56,'[1]产值及收款计划（2026）'!$A:$A&amp;'[1]产值及收款计划（2026）'!$B:$B,'[1]产值及收款计划（2026）'!AH:AH)</f>
        <v>0</v>
      </c>
      <c r="AI56" s="256" cm="1">
        <f t="array" aca="1" ref="AI56" ca="1">_xlfn.XLOOKUP($A56&amp;$B56,'[1]产值及收款计划（2026）'!$A:$A&amp;'[1]产值及收款计划（2026）'!$B:$B,'[1]产值及收款计划（2026）'!AI:AI)</f>
        <v>0</v>
      </c>
      <c r="AJ56" s="256" cm="1">
        <f t="array" aca="1" ref="AJ56" ca="1">_xlfn.XLOOKUP($A56&amp;$B56,'[1]产值及收款计划（2026）'!$A:$A&amp;'[1]产值及收款计划（2026）'!$B:$B,'[1]产值及收款计划（2026）'!AJ:AJ)</f>
        <v>0</v>
      </c>
      <c r="AK56" s="256" cm="1">
        <f t="array" aca="1" ref="AK56" ca="1">_xlfn.XLOOKUP($A56&amp;$B56,'[1]产值及收款计划（2026）'!$A:$A&amp;'[1]产值及收款计划（2026）'!$B:$B,'[1]产值及收款计划（2026）'!AK:AK)</f>
        <v>0</v>
      </c>
      <c r="AL56" s="256" cm="1">
        <f t="array" aca="1" ref="AL56" ca="1">_xlfn.XLOOKUP($A56&amp;$B56,'[1]产值及收款计划（2026）'!$A:$A&amp;'[1]产值及收款计划（2026）'!$B:$B,'[1]产值及收款计划（2026）'!AL:AL)</f>
        <v>0</v>
      </c>
      <c r="AM56" s="263" t="e" cm="1">
        <f t="array" aca="1" ref="AM56" ca="1">_xlfn.LET(_xlpm.勾选月份状态数组,TRANSPOSE('PPT(12-15页）-TOP10'!$A$3:$A$14),_xlpm.选择数据区,IF('PPT(12-15页）-TOP10'!$E$3="收款",$BA56:$BL56,$AA56:$AL56),SUM(_xlfn._xlws.FILTER(_xlpm.选择数据区,_xlpm.勾选月份状态数组,"")))</f>
        <v>#NAME?</v>
      </c>
      <c r="AN56" s="256" t="e" cm="1">
        <f t="array" aca="1" ref="AN56" ca="1">_xlfn.LET(_xlpm.勾选月份状态数组,TRANSPOSE('PPT(12-15页）-TOP10'!$A$3:$A$14),_xlpm.选择数据区,IF('PPT(12-15页）-TOP10'!$E$3="收款",$DA56:$DL56,$CA56:$CL56),SUM(_xlfn._xlws.FILTER(_xlpm.选择数据区,_xlpm.勾选月份状态数组,"")))</f>
        <v>#NAME?</v>
      </c>
      <c r="AO56" s="256">
        <f ca="1">SUM(CA56:CC56)+SUM(AD56:AL56)</f>
        <v>0</v>
      </c>
      <c r="AP56" s="256"/>
      <c r="AQ56" s="256"/>
      <c r="AR56" s="256"/>
      <c r="AS56" s="256" cm="1">
        <f t="array" aca="1" ref="AS56" ca="1">_xlfn.XLOOKUP($A56&amp;$B56,'[1]产值及收款计划（2026）'!$A:$A&amp;'[1]产值及收款计划（2026）'!$B:$B,'[1]产值及收款计划（2026）'!AS:AS)</f>
        <v>0</v>
      </c>
      <c r="AT56" s="256" cm="1">
        <f t="array" aca="1" ref="AT56" ca="1">_xlfn.XLOOKUP($A56&amp;$B56,'[1]产值及收款计划（2026）'!$A:$A&amp;'[1]产值及收款计划（2026）'!$B:$B,'[1]产值及收款计划（2026）'!AT:AT)</f>
        <v>0</v>
      </c>
      <c r="AU56" s="256" cm="1">
        <f t="array" aca="1" ref="AU56" ca="1">_xlfn.XLOOKUP($A56&amp;$B56,'[1]产值及收款计划（2026）'!$A:$A&amp;'[1]产值及收款计划（2026）'!$B:$B,'[1]产值及收款计划（2026）'!AU:AU)</f>
        <v>0</v>
      </c>
      <c r="AV56" s="256" cm="1">
        <f t="array" aca="1" ref="AV56" ca="1">_xlfn.XLOOKUP($A56&amp;$B56,'[1]产值及收款计划（2026）'!$A:$A&amp;'[1]产值及收款计划（2026）'!$B:$B,'[1]产值及收款计划（2026）'!AV:AV)</f>
        <v>0</v>
      </c>
      <c r="AW56" s="256" cm="1">
        <f t="array" aca="1" ref="AW56" ca="1">_xlfn.XLOOKUP($A56&amp;$B56,'[1]产值及收款计划（2026）'!$A:$A&amp;'[1]产值及收款计划（2026）'!$B:$B,'[1]产值及收款计划（2026）'!AW:AW)</f>
        <v>1163.5995</v>
      </c>
      <c r="AX56" s="256" cm="1">
        <f t="array" aca="1" ref="AX56" ca="1">_xlfn.XLOOKUP($A56&amp;$B56,'[1]产值及收款计划（2026）'!$A:$A&amp;'[1]产值及收款计划（2026）'!$B:$B,'[1]产值及收款计划（2026）'!AX:AX)</f>
        <v>0</v>
      </c>
      <c r="AY56" s="256" cm="1">
        <f t="array" aca="1" ref="AY56" ca="1">_xlfn.XLOOKUP($A56&amp;$B56,'[1]产值及收款计划（2026）'!$A:$A&amp;'[1]产值及收款计划（2026）'!$B:$B,'[1]产值及收款计划（2026）'!AY:AY)</f>
        <v>1788.4005</v>
      </c>
      <c r="AZ56" s="256" cm="1">
        <f t="array" aca="1" ref="AZ56" ca="1">_xlfn.XLOOKUP($A56&amp;$B56,'[1]产值及收款计划（2026）'!$A:$A&amp;'[1]产值及收款计划（2026）'!$B:$B,'[1]产值及收款计划（2026）'!AZ:AZ)</f>
        <v>113.504</v>
      </c>
      <c r="BA56" s="256" cm="1">
        <f t="array" aca="1" ref="BA56" ca="1">_xlfn.XLOOKUP($A56&amp;$B56,'[1]产值及收款计划（2026）'!$A:$A&amp;'[1]产值及收款计划（2026）'!$B:$B,'[1]产值及收款计划（2026）'!BA:BA)</f>
        <v>0</v>
      </c>
      <c r="BB56" s="256" cm="1">
        <f t="array" aca="1" ref="BB56" ca="1">_xlfn.XLOOKUP($A56&amp;$B56,'[1]产值及收款计划（2026）'!$A:$A&amp;'[1]产值及收款计划（2026）'!$B:$B,'[1]产值及收款计划（2026）'!BB:BB)</f>
        <v>0</v>
      </c>
      <c r="BC56" s="256" cm="1">
        <f t="array" aca="1" ref="BC56" ca="1">_xlfn.XLOOKUP($A56&amp;$B56,'[1]产值及收款计划（2026）'!$A:$A&amp;'[1]产值及收款计划（2026）'!$B:$B,'[1]产值及收款计划（2026）'!BC:BC)</f>
        <v>0</v>
      </c>
      <c r="BD56" s="256" cm="1">
        <f t="array" aca="1" ref="BD56" ca="1">_xlfn.XLOOKUP($A56&amp;$B56,'[1]产值及收款计划（2026）'!$A:$A&amp;'[1]产值及收款计划（2026）'!$B:$B,'[1]产值及收款计划（2026）'!BD:BD)</f>
        <v>0</v>
      </c>
      <c r="BE56" s="256" cm="1">
        <f t="array" aca="1" ref="BE56" ca="1">_xlfn.XLOOKUP($A56&amp;$B56,'[1]产值及收款计划（2026）'!$A:$A&amp;'[1]产值及收款计划（2026）'!$B:$B,'[1]产值及收款计划（2026）'!BE:BE)</f>
        <v>0</v>
      </c>
      <c r="BF56" s="256" cm="1">
        <f t="array" aca="1" ref="BF56" ca="1">_xlfn.XLOOKUP($A56&amp;$B56,'[1]产值及收款计划（2026）'!$A:$A&amp;'[1]产值及收款计划（2026）'!$B:$B,'[1]产值及收款计划（2026）'!BF:BF)</f>
        <v>0</v>
      </c>
      <c r="BG56" s="256" cm="1">
        <f t="array" aca="1" ref="BG56" ca="1">_xlfn.XLOOKUP($A56&amp;$B56,'[1]产值及收款计划（2026）'!$A:$A&amp;'[1]产值及收款计划（2026）'!$B:$B,'[1]产值及收款计划（2026）'!BG:BG)</f>
        <v>0</v>
      </c>
      <c r="BH56" s="256" cm="1">
        <f t="array" aca="1" ref="BH56" ca="1">_xlfn.XLOOKUP($A56&amp;$B56,'[1]产值及收款计划（2026）'!$A:$A&amp;'[1]产值及收款计划（2026）'!$B:$B,'[1]产值及收款计划（2026）'!BH:BH)</f>
        <v>60</v>
      </c>
      <c r="BI56" s="256" cm="1">
        <f t="array" aca="1" ref="BI56" ca="1">_xlfn.XLOOKUP($A56&amp;$B56,'[1]产值及收款计划（2026）'!$A:$A&amp;'[1]产值及收款计划（2026）'!$B:$B,'[1]产值及收款计划（2026）'!BI:BI)</f>
        <v>0</v>
      </c>
      <c r="BJ56" s="256" cm="1">
        <f t="array" aca="1" ref="BJ56" ca="1">_xlfn.XLOOKUP($A56&amp;$B56,'[1]产值及收款计划（2026）'!$A:$A&amp;'[1]产值及收款计划（2026）'!$B:$B,'[1]产值及收款计划（2026）'!BJ:BJ)</f>
        <v>0</v>
      </c>
      <c r="BK56" s="256" cm="1">
        <f t="array" aca="1" ref="BK56" ca="1">_xlfn.XLOOKUP($A56&amp;$B56,'[1]产值及收款计划（2026）'!$A:$A&amp;'[1]产值及收款计划（2026）'!$B:$B,'[1]产值及收款计划（2026）'!BK:BK)</f>
        <v>0</v>
      </c>
      <c r="BL56" s="256" cm="1">
        <f t="array" aca="1" ref="BL56" ca="1">_xlfn.XLOOKUP($A56&amp;$B56,'[1]产值及收款计划（2026）'!$A:$A&amp;'[1]产值及收款计划（2026）'!$B:$B,'[1]产值及收款计划（2026）'!BL:BL)</f>
        <v>240</v>
      </c>
      <c r="BM56" s="256"/>
      <c r="BN56" s="256"/>
      <c r="BO56" s="256"/>
      <c r="BP56" s="256"/>
      <c r="BQ56" s="255" cm="1">
        <f t="array" aca="1" ref="BQ56" ca="1">_xlfn.XLOOKUP($A56&amp;$B56,'[1]产值及收款计划（2026）'!$A:$A&amp;'[1]产值及收款计划（2026）'!$B:$B,'[1]产值及收款计划（2026）'!BQ:BQ)</f>
        <v>0</v>
      </c>
      <c r="BR56" s="256" cm="1">
        <f t="array" aca="1" ref="BR56" ca="1">_xlfn.XLOOKUP($A56&amp;$B56,'[1]产值及收款计划（2026）'!$A:$A&amp;'[1]产值及收款计划（2026）'!$B:$B,'[1]产值及收款计划（2026）'!BR:BR)</f>
        <v>0</v>
      </c>
      <c r="CA56" s="256" cm="1">
        <f t="array" aca="1" ref="CA56" ca="1">_xlfn.XLOOKUP($A56&amp;$B56,'[1]产值及收款计划（2026）'!$A:$A&amp;'[1]产值及收款计划（2026）'!$B:$B,'[1]产值及收款计划（2026）'!CA:CA)</f>
        <v>0</v>
      </c>
      <c r="CB56" s="256" cm="1">
        <f t="array" aca="1" ref="CB56" ca="1">_xlfn.XLOOKUP($A56&amp;$B56,'[1]产值及收款计划（2026）'!$A:$A&amp;'[1]产值及收款计划（2026）'!$B:$B,'[1]产值及收款计划（2026）'!CB:CB)</f>
        <v>0</v>
      </c>
      <c r="CC56" s="256" cm="1">
        <f t="array" aca="1" ref="CC56" ca="1">_xlfn.XLOOKUP($A56&amp;$B56,'[1]产值及收款计划（2026）'!$A:$A&amp;'[1]产值及收款计划（2026）'!$B:$B,'[1]产值及收款计划（2026）'!CC:CC)</f>
        <v>0</v>
      </c>
      <c r="CD56" s="256" cm="1">
        <f t="array" aca="1" ref="CD56" ca="1">_xlfn.XLOOKUP($A56&amp;$B56,'[1]产值及收款计划（2026）'!$A:$A&amp;'[1]产值及收款计划（2026）'!$B:$B,'[1]产值及收款计划（2026）'!CD:CD)</f>
        <v>0</v>
      </c>
      <c r="CE56" s="256" cm="1">
        <f t="array" aca="1" ref="CE56" ca="1">_xlfn.XLOOKUP($A56&amp;$B56,'[1]产值及收款计划（2026）'!$A:$A&amp;'[1]产值及收款计划（2026）'!$B:$B,'[1]产值及收款计划（2026）'!CE:CE)</f>
        <v>0</v>
      </c>
      <c r="CF56" s="256" cm="1">
        <f t="array" aca="1" ref="CF56" ca="1">_xlfn.XLOOKUP($A56&amp;$B56,'[1]产值及收款计划（2026）'!$A:$A&amp;'[1]产值及收款计划（2026）'!$B:$B,'[1]产值及收款计划（2026）'!CF:CF)</f>
        <v>0</v>
      </c>
      <c r="CG56" s="256" cm="1">
        <f t="array" aca="1" ref="CG56" ca="1">_xlfn.XLOOKUP($A56&amp;$B56,'[1]产值及收款计划（2026）'!$A:$A&amp;'[1]产值及收款计划（2026）'!$B:$B,'[1]产值及收款计划（2026）'!CG:CG)</f>
        <v>0</v>
      </c>
      <c r="CH56" s="256" cm="1">
        <f t="array" aca="1" ref="CH56" ca="1">_xlfn.XLOOKUP($A56&amp;$B56,'[1]产值及收款计划（2026）'!$A:$A&amp;'[1]产值及收款计划（2026）'!$B:$B,'[1]产值及收款计划（2026）'!CH:CH)</f>
        <v>0</v>
      </c>
      <c r="CI56" s="256" cm="1">
        <f t="array" aca="1" ref="CI56" ca="1">_xlfn.XLOOKUP($A56&amp;$B56,'[1]产值及收款计划（2026）'!$A:$A&amp;'[1]产值及收款计划（2026）'!$B:$B,'[1]产值及收款计划（2026）'!CI:CI)</f>
        <v>0</v>
      </c>
      <c r="CJ56" s="256" cm="1">
        <f t="array" aca="1" ref="CJ56" ca="1">_xlfn.XLOOKUP($A56&amp;$B56,'[1]产值及收款计划（2026）'!$A:$A&amp;'[1]产值及收款计划（2026）'!$B:$B,'[1]产值及收款计划（2026）'!CJ:CJ)</f>
        <v>0</v>
      </c>
      <c r="CK56" s="256" cm="1">
        <f t="array" aca="1" ref="CK56" ca="1">_xlfn.XLOOKUP($A56&amp;$B56,'[1]产值及收款计划（2026）'!$A:$A&amp;'[1]产值及收款计划（2026）'!$B:$B,'[1]产值及收款计划（2026）'!CK:CK)</f>
        <v>0</v>
      </c>
      <c r="CL56" s="256" cm="1">
        <f t="array" aca="1" ref="CL56" ca="1">_xlfn.XLOOKUP($A56&amp;$B56,'[1]产值及收款计划（2026）'!$A:$A&amp;'[1]产值及收款计划（2026）'!$B:$B,'[1]产值及收款计划（2026）'!CL:CL)</f>
        <v>0</v>
      </c>
      <c r="DA56" s="256" cm="1">
        <f t="array" aca="1" ref="DA56" ca="1">_xlfn.XLOOKUP($A56&amp;$B56,'[1]产值及收款计划（2026）'!$A:$A&amp;'[1]产值及收款计划（2026）'!$B:$B,'[1]产值及收款计划（2026）'!DA:DA)</f>
        <v>0</v>
      </c>
      <c r="DB56" s="256" cm="1">
        <f t="array" aca="1" ref="DB56" ca="1">_xlfn.XLOOKUP($A56&amp;$B56,'[1]产值及收款计划（2026）'!$A:$A&amp;'[1]产值及收款计划（2026）'!$B:$B,'[1]产值及收款计划（2026）'!DB:DB)</f>
        <v>0</v>
      </c>
      <c r="DC56" s="256" cm="1">
        <f t="array" aca="1" ref="DC56" ca="1">_xlfn.XLOOKUP($A56&amp;$B56,'[1]产值及收款计划（2026）'!$A:$A&amp;'[1]产值及收款计划（2026）'!$B:$B,'[1]产值及收款计划（2026）'!DC:DC)</f>
        <v>0</v>
      </c>
      <c r="DD56" s="256" cm="1">
        <f t="array" aca="1" ref="DD56" ca="1">_xlfn.XLOOKUP($A56&amp;$B56,'[1]产值及收款计划（2026）'!$A:$A&amp;'[1]产值及收款计划（2026）'!$B:$B,'[1]产值及收款计划（2026）'!DD:DD)</f>
        <v>0</v>
      </c>
      <c r="DE56" s="256" cm="1">
        <f t="array" aca="1" ref="DE56" ca="1">_xlfn.XLOOKUP($A56&amp;$B56,'[1]产值及收款计划（2026）'!$A:$A&amp;'[1]产值及收款计划（2026）'!$B:$B,'[1]产值及收款计划（2026）'!DE:DE)</f>
        <v>0</v>
      </c>
      <c r="DF56" s="256" cm="1">
        <f t="array" aca="1" ref="DF56" ca="1">_xlfn.XLOOKUP($A56&amp;$B56,'[1]产值及收款计划（2026）'!$A:$A&amp;'[1]产值及收款计划（2026）'!$B:$B,'[1]产值及收款计划（2026）'!DF:DF)</f>
        <v>0</v>
      </c>
      <c r="DG56" s="256" cm="1">
        <f t="array" aca="1" ref="DG56" ca="1">_xlfn.XLOOKUP($A56&amp;$B56,'[1]产值及收款计划（2026）'!$A:$A&amp;'[1]产值及收款计划（2026）'!$B:$B,'[1]产值及收款计划（2026）'!DG:DG)</f>
        <v>0</v>
      </c>
      <c r="DH56" s="256" cm="1">
        <f t="array" aca="1" ref="DH56" ca="1">_xlfn.XLOOKUP($A56&amp;$B56,'[1]产值及收款计划（2026）'!$A:$A&amp;'[1]产值及收款计划（2026）'!$B:$B,'[1]产值及收款计划（2026）'!DH:DH)</f>
        <v>0</v>
      </c>
      <c r="DI56" s="256" cm="1">
        <f t="array" aca="1" ref="DI56" ca="1">_xlfn.XLOOKUP($A56&amp;$B56,'[1]产值及收款计划（2026）'!$A:$A&amp;'[1]产值及收款计划（2026）'!$B:$B,'[1]产值及收款计划（2026）'!DI:DI)</f>
        <v>0</v>
      </c>
      <c r="DJ56" s="256" cm="1">
        <f t="array" aca="1" ref="DJ56" ca="1">_xlfn.XLOOKUP($A56&amp;$B56,'[1]产值及收款计划（2026）'!$A:$A&amp;'[1]产值及收款计划（2026）'!$B:$B,'[1]产值及收款计划（2026）'!DJ:DJ)</f>
        <v>0</v>
      </c>
      <c r="DK56" s="256" cm="1">
        <f t="array" aca="1" ref="DK56" ca="1">_xlfn.XLOOKUP($A56&amp;$B56,'[1]产值及收款计划（2026）'!$A:$A&amp;'[1]产值及收款计划（2026）'!$B:$B,'[1]产值及收款计划（2026）'!DK:DK)</f>
        <v>0</v>
      </c>
      <c r="DL56" s="256" cm="1">
        <f t="array" aca="1" ref="DL56" ca="1">_xlfn.XLOOKUP($A56&amp;$B56,'[1]产值及收款计划（2026）'!$A:$A&amp;'[1]产值及收款计划（2026）'!$B:$B,'[1]产值及收款计划（2026）'!DL:DL)</f>
        <v>0</v>
      </c>
      <c r="DM56" s="264"/>
      <c r="DN56" s="250"/>
    </row>
    <row r="57" spans="1:118" ht="20.25" x14ac:dyDescent="0.15">
      <c r="A57" s="254">
        <f t="shared" ca="1" si="9"/>
        <v>53</v>
      </c>
      <c r="B57" s="254" t="s">
        <v>25</v>
      </c>
      <c r="C57" s="255" t="str" cm="1">
        <f t="array" aca="1" ref="C57" ca="1">_xlfn.XLOOKUP($A57&amp;$B57,'[1]产值及收款计划（2026）'!$A:$A&amp;'[1]产值及收款计划（2026）'!$B:$B,'[1]产值及收款计划（2026）'!C:C)</f>
        <v>ZHT2022051300038</v>
      </c>
      <c r="D57" s="255" t="str" cm="1">
        <f t="array" aca="1" ref="D57" ca="1">_xlfn.XLOOKUP($A57&amp;$B57,'[1]产值及收款计划（2026）'!$A:$A&amp;'[1]产值及收款计划（2026）'!$B:$B,'[1]产值及收款计划（2026）'!D:D)</f>
        <v>青岛国际资源配置中心北片区建设运营数智一体化项目</v>
      </c>
      <c r="E57" s="256" cm="1">
        <f t="array" aca="1" ref="E57" ca="1">_xlfn.XLOOKUP($A57&amp;$B57,'[1]产值及收款计划（2026）'!$A:$A&amp;'[1]产值及收款计划（2026）'!$B:$B,'[1]产值及收款计划（2026）'!E:E)</f>
        <v>2168.6999999999998</v>
      </c>
      <c r="F57" s="256" cm="1">
        <f t="array" aca="1" ref="F57" ca="1">_xlfn.XLOOKUP($A57&amp;$B57,'[1]产值及收款计划（2026）'!$A:$A&amp;'[1]产值及收款计划（2026）'!$B:$B,'[1]产值及收款计划（2026）'!F:F)</f>
        <v>2136.5</v>
      </c>
      <c r="G57" s="256" cm="1">
        <f t="array" aca="1" ref="G57" ca="1">_xlfn.XLOOKUP($A57&amp;$B57,'[1]产值及收款计划（2026）'!$A:$A&amp;'[1]产值及收款计划（2026）'!$B:$B,'[1]产值及收款计划（2026）'!G:G)</f>
        <v>1587.5</v>
      </c>
      <c r="H57" s="256" cm="1">
        <f t="array" aca="1" ref="H57" ca="1">_xlfn.XLOOKUP($A57&amp;$B57,'[1]产值及收款计划（2026）'!$A:$A&amp;'[1]产值及收款计划（2026）'!$B:$B,'[1]产值及收款计划（2026）'!H:H)</f>
        <v>1027.5</v>
      </c>
      <c r="I57" s="257" cm="1">
        <f t="array" aca="1" ref="I57" ca="1">_xlfn.XLOOKUP($A57&amp;$B57,'[1]产值及收款计划（2026）'!$A:$A&amp;'[1]产值及收款计划（2026）'!$B:$B,'[1]产值及收款计划（2026）'!I:I)</f>
        <v>0.48092674935642399</v>
      </c>
      <c r="J57" s="258" cm="1">
        <f t="array" aca="1" ref="J57" ca="1">_xlfn.XLOOKUP($A57&amp;$B57,'[1]产值及收款计划（2026）'!$A:$A&amp;'[1]产值及收款计划（2026）'!$B:$B,'[1]产值及收款计划（2026）'!J:J)</f>
        <v>7.0664127122645901E-2</v>
      </c>
      <c r="K57" s="256" cm="1">
        <f t="array" aca="1" ref="K57" ca="1">_xlfn.XLOOKUP($A57&amp;$B57,'[1]产值及收款计划（2026）'!$A:$A&amp;'[1]产值及收款计划（2026）'!$B:$B,'[1]产值及收款计划（2026）'!K:K)</f>
        <v>0</v>
      </c>
      <c r="L57" s="256" cm="1">
        <f t="array" aca="1" ref="L57" ca="1">_xlfn.XLOOKUP($A57&amp;$B57,'[1]产值及收款计划（2026）'!$A:$A&amp;'[1]产值及收款计划（2026）'!$B:$B,'[1]产值及收款计划（2026）'!L:L)</f>
        <v>0</v>
      </c>
      <c r="M57" s="256" t="str" cm="1">
        <f t="array" aca="1" ref="M57" ca="1">_xlfn.XLOOKUP($A57&amp;$B57,'[1]产值及收款计划（2026）'!$A:$A&amp;'[1]产值及收款计划（2026）'!$B:$B,'[1]产值及收款计划（2026）'!M:M)</f>
        <v>主导</v>
      </c>
      <c r="N57" s="256" t="str" cm="1">
        <f t="array" aca="1" ref="N57" ca="1">_xlfn.XLOOKUP($A57&amp;$B57,'[1]产值及收款计划（2026）'!$A:$A&amp;'[1]产值及收款计划（2026）'!$B:$B,'[1]产值及收款计划（2026）'!N:N)</f>
        <v>徐勇团队</v>
      </c>
      <c r="O57" s="256" t="str" cm="1">
        <f t="array" aca="1" ref="O57" ca="1">_xlfn.XLOOKUP($A57&amp;$B57,'[1]产值及收款计划（2026）'!$A:$A&amp;'[1]产值及收款计划（2026）'!$B:$B,'[1]产值及收款计划（2026）'!O:O)</f>
        <v>徐勇</v>
      </c>
      <c r="P57" s="255" t="str" cm="1">
        <f t="array" aca="1" ref="P57" ca="1">_xlfn.XLOOKUP($A57&amp;$B57,'[1]产值及收款计划（2026）'!$A:$A&amp;'[1]产值及收款计划（2026）'!$B:$B,'[1]产值及收款计划（2026）'!P:P)</f>
        <v>在建</v>
      </c>
      <c r="Q57" s="256" cm="1">
        <f t="array" aca="1" ref="Q57" ca="1">_xlfn.XLOOKUP($A57&amp;$B57,'[1]产值及收款计划（2026）'!$A:$A&amp;'[1]产值及收款计划（2026）'!$B:$B,'[1]产值及收款计划（2026）'!Q:Q)</f>
        <v>0</v>
      </c>
      <c r="R57" s="256" cm="1">
        <f t="array" aca="1" ref="R57" ca="1">_xlfn.XLOOKUP($A57&amp;$B57,'[1]产值及收款计划（2026）'!$A:$A&amp;'[1]产值及收款计划（2026）'!$B:$B,'[1]产值及收款计划（2026）'!R:R)</f>
        <v>0</v>
      </c>
      <c r="S57" s="256" cm="1">
        <f t="array" aca="1" ref="S57" ca="1">_xlfn.XLOOKUP($A57&amp;$B57,'[1]产值及收款计划（2026）'!$A:$A&amp;'[1]产值及收款计划（2026）'!$B:$B,'[1]产值及收款计划（2026）'!S:S)</f>
        <v>0</v>
      </c>
      <c r="T57" s="256" cm="1">
        <f t="array" aca="1" ref="T57" ca="1">_xlfn.XLOOKUP($A57&amp;$B57,'[1]产值及收款计划（2026）'!$A:$A&amp;'[1]产值及收款计划（2026）'!$B:$B,'[1]产值及收款计划（2026）'!T:T)</f>
        <v>1707.918308</v>
      </c>
      <c r="U57" s="256" cm="1">
        <f t="array" aca="1" ref="U57" ca="1">_xlfn.XLOOKUP($A57&amp;$B57,'[1]产值及收款计划（2026）'!$A:$A&amp;'[1]产值及收款计划（2026）'!$B:$B,'[1]产值及收款计划（2026）'!U:U)</f>
        <v>0</v>
      </c>
      <c r="V57" s="256" cm="1">
        <f t="array" aca="1" ref="V57" ca="1">_xlfn.XLOOKUP($A57&amp;$B57,'[1]产值及收款计划（2026）'!$A:$A&amp;'[1]产值及收款计划（2026）'!$B:$B,'[1]产值及收款计划（2026）'!V:V)</f>
        <v>460.78169200000002</v>
      </c>
      <c r="W57" s="256" cm="1">
        <f t="array" aca="1" ref="W57" ca="1">_xlfn.XLOOKUP($A57&amp;$B57,'[1]产值及收款计划（2026）'!$A:$A&amp;'[1]产值及收款计划（2026）'!$B:$B,'[1]产值及收款计划（2026）'!W:W)</f>
        <v>0</v>
      </c>
      <c r="X57" s="256" cm="1">
        <f t="array" aca="1" ref="X57" ca="1">_xlfn.XLOOKUP($A57&amp;$B57,'[1]产值及收款计划（2026）'!$A:$A&amp;'[1]产值及收款计划（2026）'!$B:$B,'[1]产值及收款计划（2026）'!X:X)</f>
        <v>0</v>
      </c>
      <c r="Y57" s="256" cm="1">
        <f t="array" aca="1" ref="Y57" ca="1">_xlfn.XLOOKUP($A57&amp;$B57,'[1]产值及收款计划（2026）'!$A:$A&amp;'[1]产值及收款计划（2026）'!$B:$B,'[1]产值及收款计划（2026）'!Y:Y)</f>
        <v>0</v>
      </c>
      <c r="Z57" s="256" cm="1">
        <f t="array" aca="1" ref="Z57" ca="1">_xlfn.XLOOKUP($A57&amp;$B57,'[1]产值及收款计划（2026）'!$A:$A&amp;'[1]产值及收款计划（2026）'!$B:$B,'[1]产值及收款计划（2026）'!Z:Z)</f>
        <v>0</v>
      </c>
      <c r="AA57" s="256" cm="1">
        <f t="array" aca="1" ref="AA57" ca="1">_xlfn.XLOOKUP($A57&amp;$B57,'[1]产值及收款计划（2026）'!$A:$A&amp;'[1]产值及收款计划（2026）'!$B:$B,'[1]产值及收款计划（2026）'!AA:AA)</f>
        <v>0</v>
      </c>
      <c r="AB57" s="256" cm="1">
        <f t="array" aca="1" ref="AB57" ca="1">_xlfn.XLOOKUP($A57&amp;$B57,'[1]产值及收款计划（2026）'!$A:$A&amp;'[1]产值及收款计划（2026）'!$B:$B,'[1]产值及收款计划（2026）'!AB:AB)</f>
        <v>0</v>
      </c>
      <c r="AC57" s="256" cm="1">
        <f t="array" aca="1" ref="AC57" ca="1">_xlfn.XLOOKUP($A57&amp;$B57,'[1]产值及收款计划（2026）'!$A:$A&amp;'[1]产值及收款计划（2026）'!$B:$B,'[1]产值及收款计划（2026）'!AC:AC)</f>
        <v>0</v>
      </c>
      <c r="AD57" s="256" cm="1">
        <f t="array" aca="1" ref="AD57" ca="1">_xlfn.XLOOKUP($A57&amp;$B57,'[1]产值及收款计划（2026）'!$A:$A&amp;'[1]产值及收款计划（2026）'!$B:$B,'[1]产值及收款计划（2026）'!AD:AD)</f>
        <v>0</v>
      </c>
      <c r="AE57" s="256" cm="1">
        <f t="array" aca="1" ref="AE57" ca="1">_xlfn.XLOOKUP($A57&amp;$B57,'[1]产值及收款计划（2026）'!$A:$A&amp;'[1]产值及收款计划（2026）'!$B:$B,'[1]产值及收款计划（2026）'!AE:AE)</f>
        <v>0</v>
      </c>
      <c r="AF57" s="256" cm="1">
        <f t="array" aca="1" ref="AF57" ca="1">_xlfn.XLOOKUP($A57&amp;$B57,'[1]产值及收款计划（2026）'!$A:$A&amp;'[1]产值及收款计划（2026）'!$B:$B,'[1]产值及收款计划（2026）'!AF:AF)</f>
        <v>0</v>
      </c>
      <c r="AG57" s="256" cm="1">
        <f t="array" aca="1" ref="AG57" ca="1">_xlfn.XLOOKUP($A57&amp;$B57,'[1]产值及收款计划（2026）'!$A:$A&amp;'[1]产值及收款计划（2026）'!$B:$B,'[1]产值及收款计划（2026）'!AG:AG)</f>
        <v>0</v>
      </c>
      <c r="AH57" s="256" cm="1">
        <f t="array" aca="1" ref="AH57" ca="1">_xlfn.XLOOKUP($A57&amp;$B57,'[1]产值及收款计划（2026）'!$A:$A&amp;'[1]产值及收款计划（2026）'!$B:$B,'[1]产值及收款计划（2026）'!AH:AH)</f>
        <v>0</v>
      </c>
      <c r="AI57" s="256" cm="1">
        <f t="array" aca="1" ref="AI57" ca="1">_xlfn.XLOOKUP($A57&amp;$B57,'[1]产值及收款计划（2026）'!$A:$A&amp;'[1]产值及收款计划（2026）'!$B:$B,'[1]产值及收款计划（2026）'!AI:AI)</f>
        <v>0</v>
      </c>
      <c r="AJ57" s="256" cm="1">
        <f t="array" aca="1" ref="AJ57" ca="1">_xlfn.XLOOKUP($A57&amp;$B57,'[1]产值及收款计划（2026）'!$A:$A&amp;'[1]产值及收款计划（2026）'!$B:$B,'[1]产值及收款计划（2026）'!AJ:AJ)</f>
        <v>0</v>
      </c>
      <c r="AK57" s="256" cm="1">
        <f t="array" aca="1" ref="AK57" ca="1">_xlfn.XLOOKUP($A57&amp;$B57,'[1]产值及收款计划（2026）'!$A:$A&amp;'[1]产值及收款计划（2026）'!$B:$B,'[1]产值及收款计划（2026）'!AK:AK)</f>
        <v>0</v>
      </c>
      <c r="AL57" s="256" cm="1">
        <f t="array" aca="1" ref="AL57" ca="1">_xlfn.XLOOKUP($A57&amp;$B57,'[1]产值及收款计划（2026）'!$A:$A&amp;'[1]产值及收款计划（2026）'!$B:$B,'[1]产值及收款计划（2026）'!AL:AL)</f>
        <v>0</v>
      </c>
      <c r="AM57" s="263" t="e" cm="1">
        <f t="array" aca="1" ref="AM57" ca="1">_xlfn.LET(_xlpm.勾选月份状态数组,TRANSPOSE('PPT(12-15页）-TOP10'!$A$3:$A$14),_xlpm.选择数据区,IF('PPT(12-15页）-TOP10'!$E$3="收款",$BA57:$BL57,$AA57:$AL57),SUM(_xlfn._xlws.FILTER(_xlpm.选择数据区,_xlpm.勾选月份状态数组,"")))</f>
        <v>#NAME?</v>
      </c>
      <c r="AN57" s="256" t="e" cm="1">
        <f t="array" aca="1" ref="AN57" ca="1">_xlfn.LET(_xlpm.勾选月份状态数组,TRANSPOSE('PPT(12-15页）-TOP10'!$A$3:$A$14),_xlpm.选择数据区,IF('PPT(12-15页）-TOP10'!$E$3="收款",$DA57:$DL57,$CA57:$CL57),SUM(_xlfn._xlws.FILTER(_xlpm.选择数据区,_xlpm.勾选月份状态数组,"")))</f>
        <v>#NAME?</v>
      </c>
      <c r="AO57" s="256">
        <f ca="1">SUM(CA57:CC57)+SUM(AD57:AL57)</f>
        <v>0</v>
      </c>
      <c r="AP57" s="256"/>
      <c r="AQ57" s="256"/>
      <c r="AR57" s="256"/>
      <c r="AS57" s="256" cm="1">
        <f t="array" aca="1" ref="AS57" ca="1">_xlfn.XLOOKUP($A57&amp;$B57,'[1]产值及收款计划（2026）'!$A:$A&amp;'[1]产值及收款计划（2026）'!$B:$B,'[1]产值及收款计划（2026）'!AS:AS)</f>
        <v>0</v>
      </c>
      <c r="AT57" s="256" cm="1">
        <f t="array" aca="1" ref="AT57" ca="1">_xlfn.XLOOKUP($A57&amp;$B57,'[1]产值及收款计划（2026）'!$A:$A&amp;'[1]产值及收款计划（2026）'!$B:$B,'[1]产值及收款计划（2026）'!AT:AT)</f>
        <v>0</v>
      </c>
      <c r="AU57" s="256" cm="1">
        <f t="array" aca="1" ref="AU57" ca="1">_xlfn.XLOOKUP($A57&amp;$B57,'[1]产值及收款计划（2026）'!$A:$A&amp;'[1]产值及收款计划（2026）'!$B:$B,'[1]产值及收款计划（2026）'!AU:AU)</f>
        <v>0</v>
      </c>
      <c r="AV57" s="256" cm="1">
        <f t="array" aca="1" ref="AV57" ca="1">_xlfn.XLOOKUP($A57&amp;$B57,'[1]产值及收款计划（2026）'!$A:$A&amp;'[1]产值及收款计划（2026）'!$B:$B,'[1]产值及收款计划（2026）'!AV:AV)</f>
        <v>0</v>
      </c>
      <c r="AW57" s="256" cm="1">
        <f t="array" aca="1" ref="AW57" ca="1">_xlfn.XLOOKUP($A57&amp;$B57,'[1]产值及收款计划（2026）'!$A:$A&amp;'[1]产值及收款计划（2026）'!$B:$B,'[1]产值及收款计划（2026）'!AW:AW)</f>
        <v>646.58000000000004</v>
      </c>
      <c r="AX57" s="256" cm="1">
        <f t="array" aca="1" ref="AX57" ca="1">_xlfn.XLOOKUP($A57&amp;$B57,'[1]产值及收款计划（2026）'!$A:$A&amp;'[1]产值及收款计划（2026）'!$B:$B,'[1]产值及收款计划（2026）'!AX:AX)</f>
        <v>0</v>
      </c>
      <c r="AY57" s="256" cm="1">
        <f t="array" aca="1" ref="AY57" ca="1">_xlfn.XLOOKUP($A57&amp;$B57,'[1]产值及收款计划（2026）'!$A:$A&amp;'[1]产值及收款计划（2026）'!$B:$B,'[1]产值及收款计划（2026）'!AY:AY)</f>
        <v>1522.12</v>
      </c>
      <c r="AZ57" s="256" cm="1">
        <f t="array" aca="1" ref="AZ57" ca="1">_xlfn.XLOOKUP($A57&amp;$B57,'[1]产值及收款计划（2026）'!$A:$A&amp;'[1]产值及收款计划（2026）'!$B:$B,'[1]产值及收款计划（2026）'!AZ:AZ)</f>
        <v>1061.3383080000001</v>
      </c>
      <c r="BA57" s="256" cm="1">
        <f t="array" aca="1" ref="BA57" ca="1">_xlfn.XLOOKUP($A57&amp;$B57,'[1]产值及收款计划（2026）'!$A:$A&amp;'[1]产值及收款计划（2026）'!$B:$B,'[1]产值及收款计划（2026）'!BA:BA)</f>
        <v>0</v>
      </c>
      <c r="BB57" s="256" cm="1">
        <f t="array" aca="1" ref="BB57" ca="1">_xlfn.XLOOKUP($A57&amp;$B57,'[1]产值及收款计划（2026）'!$A:$A&amp;'[1]产值及收款计划（2026）'!$B:$B,'[1]产值及收款计划（2026）'!BB:BB)</f>
        <v>0</v>
      </c>
      <c r="BC57" s="256" cm="1">
        <f t="array" aca="1" ref="BC57" ca="1">_xlfn.XLOOKUP($A57&amp;$B57,'[1]产值及收款计划（2026）'!$A:$A&amp;'[1]产值及收款计划（2026）'!$B:$B,'[1]产值及收款计划（2026）'!BC:BC)</f>
        <v>0</v>
      </c>
      <c r="BD57" s="256" cm="1">
        <f t="array" aca="1" ref="BD57" ca="1">_xlfn.XLOOKUP($A57&amp;$B57,'[1]产值及收款计划（2026）'!$A:$A&amp;'[1]产值及收款计划（2026）'!$B:$B,'[1]产值及收款计划（2026）'!BD:BD)</f>
        <v>0</v>
      </c>
      <c r="BE57" s="256" cm="1">
        <f t="array" aca="1" ref="BE57" ca="1">_xlfn.XLOOKUP($A57&amp;$B57,'[1]产值及收款计划（2026）'!$A:$A&amp;'[1]产值及收款计划（2026）'!$B:$B,'[1]产值及收款计划（2026）'!BE:BE)</f>
        <v>0</v>
      </c>
      <c r="BF57" s="256" cm="1">
        <f t="array" aca="1" ref="BF57" ca="1">_xlfn.XLOOKUP($A57&amp;$B57,'[1]产值及收款计划（2026）'!$A:$A&amp;'[1]产值及收款计划（2026）'!$B:$B,'[1]产值及收款计划（2026）'!BF:BF)</f>
        <v>0</v>
      </c>
      <c r="BG57" s="256" cm="1">
        <f t="array" aca="1" ref="BG57" ca="1">_xlfn.XLOOKUP($A57&amp;$B57,'[1]产值及收款计划（2026）'!$A:$A&amp;'[1]产值及收款计划（2026）'!$B:$B,'[1]产值及收款计划（2026）'!BG:BG)</f>
        <v>0</v>
      </c>
      <c r="BH57" s="256" cm="1">
        <f t="array" aca="1" ref="BH57" ca="1">_xlfn.XLOOKUP($A57&amp;$B57,'[1]产值及收款计划（2026）'!$A:$A&amp;'[1]产值及收款计划（2026）'!$B:$B,'[1]产值及收款计划（2026）'!BH:BH)</f>
        <v>0</v>
      </c>
      <c r="BI57" s="256" cm="1">
        <f t="array" aca="1" ref="BI57" ca="1">_xlfn.XLOOKUP($A57&amp;$B57,'[1]产值及收款计划（2026）'!$A:$A&amp;'[1]产值及收款计划（2026）'!$B:$B,'[1]产值及收款计划（2026）'!BI:BI)</f>
        <v>0</v>
      </c>
      <c r="BJ57" s="256" cm="1">
        <f t="array" aca="1" ref="BJ57" ca="1">_xlfn.XLOOKUP($A57&amp;$B57,'[1]产值及收款计划（2026）'!$A:$A&amp;'[1]产值及收款计划（2026）'!$B:$B,'[1]产值及收款计划（2026）'!BJ:BJ)</f>
        <v>0</v>
      </c>
      <c r="BK57" s="256" cm="1">
        <f t="array" aca="1" ref="BK57" ca="1">_xlfn.XLOOKUP($A57&amp;$B57,'[1]产值及收款计划（2026）'!$A:$A&amp;'[1]产值及收款计划（2026）'!$B:$B,'[1]产值及收款计划（2026）'!BK:BK)</f>
        <v>0</v>
      </c>
      <c r="BL57" s="256" cm="1">
        <f t="array" aca="1" ref="BL57" ca="1">_xlfn.XLOOKUP($A57&amp;$B57,'[1]产值及收款计划（2026）'!$A:$A&amp;'[1]产值及收款计划（2026）'!$B:$B,'[1]产值及收款计划（2026）'!BL:BL)</f>
        <v>66.2</v>
      </c>
      <c r="BM57" s="256"/>
      <c r="BN57" s="256"/>
      <c r="BO57" s="256"/>
      <c r="BP57" s="256"/>
      <c r="BQ57" s="255" cm="1">
        <f t="array" aca="1" ref="BQ57" ca="1">_xlfn.XLOOKUP($A57&amp;$B57,'[1]产值及收款计划（2026）'!$A:$A&amp;'[1]产值及收款计划（2026）'!$B:$B,'[1]产值及收款计划（2026）'!BQ:BQ)</f>
        <v>0</v>
      </c>
      <c r="BR57" s="256" cm="1">
        <f t="array" aca="1" ref="BR57" ca="1">_xlfn.XLOOKUP($A57&amp;$B57,'[1]产值及收款计划（2026）'!$A:$A&amp;'[1]产值及收款计划（2026）'!$B:$B,'[1]产值及收款计划（2026）'!BR:BR)</f>
        <v>0</v>
      </c>
      <c r="CA57" s="256" cm="1">
        <f t="array" aca="1" ref="CA57" ca="1">_xlfn.XLOOKUP($A57&amp;$B57,'[1]产值及收款计划（2026）'!$A:$A&amp;'[1]产值及收款计划（2026）'!$B:$B,'[1]产值及收款计划（2026）'!CA:CA)</f>
        <v>0</v>
      </c>
      <c r="CB57" s="256" cm="1">
        <f t="array" aca="1" ref="CB57" ca="1">_xlfn.XLOOKUP($A57&amp;$B57,'[1]产值及收款计划（2026）'!$A:$A&amp;'[1]产值及收款计划（2026）'!$B:$B,'[1]产值及收款计划（2026）'!CB:CB)</f>
        <v>0</v>
      </c>
      <c r="CC57" s="256" cm="1">
        <f t="array" aca="1" ref="CC57" ca="1">_xlfn.XLOOKUP($A57&amp;$B57,'[1]产值及收款计划（2026）'!$A:$A&amp;'[1]产值及收款计划（2026）'!$B:$B,'[1]产值及收款计划（2026）'!CC:CC)</f>
        <v>0</v>
      </c>
      <c r="CD57" s="256" cm="1">
        <f t="array" aca="1" ref="CD57" ca="1">_xlfn.XLOOKUP($A57&amp;$B57,'[1]产值及收款计划（2026）'!$A:$A&amp;'[1]产值及收款计划（2026）'!$B:$B,'[1]产值及收款计划（2026）'!CD:CD)</f>
        <v>0</v>
      </c>
      <c r="CE57" s="256" cm="1">
        <f t="array" aca="1" ref="CE57" ca="1">_xlfn.XLOOKUP($A57&amp;$B57,'[1]产值及收款计划（2026）'!$A:$A&amp;'[1]产值及收款计划（2026）'!$B:$B,'[1]产值及收款计划（2026）'!CE:CE)</f>
        <v>0</v>
      </c>
      <c r="CF57" s="256" cm="1">
        <f t="array" aca="1" ref="CF57" ca="1">_xlfn.XLOOKUP($A57&amp;$B57,'[1]产值及收款计划（2026）'!$A:$A&amp;'[1]产值及收款计划（2026）'!$B:$B,'[1]产值及收款计划（2026）'!CF:CF)</f>
        <v>0</v>
      </c>
      <c r="CG57" s="256" cm="1">
        <f t="array" aca="1" ref="CG57" ca="1">_xlfn.XLOOKUP($A57&amp;$B57,'[1]产值及收款计划（2026）'!$A:$A&amp;'[1]产值及收款计划（2026）'!$B:$B,'[1]产值及收款计划（2026）'!CG:CG)</f>
        <v>0</v>
      </c>
      <c r="CH57" s="256" cm="1">
        <f t="array" aca="1" ref="CH57" ca="1">_xlfn.XLOOKUP($A57&amp;$B57,'[1]产值及收款计划（2026）'!$A:$A&amp;'[1]产值及收款计划（2026）'!$B:$B,'[1]产值及收款计划（2026）'!CH:CH)</f>
        <v>0</v>
      </c>
      <c r="CI57" s="256" cm="1">
        <f t="array" aca="1" ref="CI57" ca="1">_xlfn.XLOOKUP($A57&amp;$B57,'[1]产值及收款计划（2026）'!$A:$A&amp;'[1]产值及收款计划（2026）'!$B:$B,'[1]产值及收款计划（2026）'!CI:CI)</f>
        <v>0</v>
      </c>
      <c r="CJ57" s="256" cm="1">
        <f t="array" aca="1" ref="CJ57" ca="1">_xlfn.XLOOKUP($A57&amp;$B57,'[1]产值及收款计划（2026）'!$A:$A&amp;'[1]产值及收款计划（2026）'!$B:$B,'[1]产值及收款计划（2026）'!CJ:CJ)</f>
        <v>0</v>
      </c>
      <c r="CK57" s="256" cm="1">
        <f t="array" aca="1" ref="CK57" ca="1">_xlfn.XLOOKUP($A57&amp;$B57,'[1]产值及收款计划（2026）'!$A:$A&amp;'[1]产值及收款计划（2026）'!$B:$B,'[1]产值及收款计划（2026）'!CK:CK)</f>
        <v>0</v>
      </c>
      <c r="CL57" s="256" cm="1">
        <f t="array" aca="1" ref="CL57" ca="1">_xlfn.XLOOKUP($A57&amp;$B57,'[1]产值及收款计划（2026）'!$A:$A&amp;'[1]产值及收款计划（2026）'!$B:$B,'[1]产值及收款计划（2026）'!CL:CL)</f>
        <v>0</v>
      </c>
      <c r="DA57" s="256" cm="1">
        <f t="array" aca="1" ref="DA57" ca="1">_xlfn.XLOOKUP($A57&amp;$B57,'[1]产值及收款计划（2026）'!$A:$A&amp;'[1]产值及收款计划（2026）'!$B:$B,'[1]产值及收款计划（2026）'!DA:DA)</f>
        <v>0</v>
      </c>
      <c r="DB57" s="256" cm="1">
        <f t="array" aca="1" ref="DB57" ca="1">_xlfn.XLOOKUP($A57&amp;$B57,'[1]产值及收款计划（2026）'!$A:$A&amp;'[1]产值及收款计划（2026）'!$B:$B,'[1]产值及收款计划（2026）'!DB:DB)</f>
        <v>0</v>
      </c>
      <c r="DC57" s="256" cm="1">
        <f t="array" aca="1" ref="DC57" ca="1">_xlfn.XLOOKUP($A57&amp;$B57,'[1]产值及收款计划（2026）'!$A:$A&amp;'[1]产值及收款计划（2026）'!$B:$B,'[1]产值及收款计划（2026）'!DC:DC)</f>
        <v>0</v>
      </c>
      <c r="DD57" s="256" cm="1">
        <f t="array" aca="1" ref="DD57" ca="1">_xlfn.XLOOKUP($A57&amp;$B57,'[1]产值及收款计划（2026）'!$A:$A&amp;'[1]产值及收款计划（2026）'!$B:$B,'[1]产值及收款计划（2026）'!DD:DD)</f>
        <v>0</v>
      </c>
      <c r="DE57" s="256" cm="1">
        <f t="array" aca="1" ref="DE57" ca="1">_xlfn.XLOOKUP($A57&amp;$B57,'[1]产值及收款计划（2026）'!$A:$A&amp;'[1]产值及收款计划（2026）'!$B:$B,'[1]产值及收款计划（2026）'!DE:DE)</f>
        <v>0</v>
      </c>
      <c r="DF57" s="256" cm="1">
        <f t="array" aca="1" ref="DF57" ca="1">_xlfn.XLOOKUP($A57&amp;$B57,'[1]产值及收款计划（2026）'!$A:$A&amp;'[1]产值及收款计划（2026）'!$B:$B,'[1]产值及收款计划（2026）'!DF:DF)</f>
        <v>0</v>
      </c>
      <c r="DG57" s="256" cm="1">
        <f t="array" aca="1" ref="DG57" ca="1">_xlfn.XLOOKUP($A57&amp;$B57,'[1]产值及收款计划（2026）'!$A:$A&amp;'[1]产值及收款计划（2026）'!$B:$B,'[1]产值及收款计划（2026）'!DG:DG)</f>
        <v>0</v>
      </c>
      <c r="DH57" s="256" cm="1">
        <f t="array" aca="1" ref="DH57" ca="1">_xlfn.XLOOKUP($A57&amp;$B57,'[1]产值及收款计划（2026）'!$A:$A&amp;'[1]产值及收款计划（2026）'!$B:$B,'[1]产值及收款计划（2026）'!DH:DH)</f>
        <v>0</v>
      </c>
      <c r="DI57" s="256" cm="1">
        <f t="array" aca="1" ref="DI57" ca="1">_xlfn.XLOOKUP($A57&amp;$B57,'[1]产值及收款计划（2026）'!$A:$A&amp;'[1]产值及收款计划（2026）'!$B:$B,'[1]产值及收款计划（2026）'!DI:DI)</f>
        <v>0</v>
      </c>
      <c r="DJ57" s="256" cm="1">
        <f t="array" aca="1" ref="DJ57" ca="1">_xlfn.XLOOKUP($A57&amp;$B57,'[1]产值及收款计划（2026）'!$A:$A&amp;'[1]产值及收款计划（2026）'!$B:$B,'[1]产值及收款计划（2026）'!DJ:DJ)</f>
        <v>0</v>
      </c>
      <c r="DK57" s="256" cm="1">
        <f t="array" aca="1" ref="DK57" ca="1">_xlfn.XLOOKUP($A57&amp;$B57,'[1]产值及收款计划（2026）'!$A:$A&amp;'[1]产值及收款计划（2026）'!$B:$B,'[1]产值及收款计划（2026）'!DK:DK)</f>
        <v>0</v>
      </c>
      <c r="DL57" s="256" cm="1">
        <f t="array" aca="1" ref="DL57" ca="1">_xlfn.XLOOKUP($A57&amp;$B57,'[1]产值及收款计划（2026）'!$A:$A&amp;'[1]产值及收款计划（2026）'!$B:$B,'[1]产值及收款计划（2026）'!DL:DL)</f>
        <v>0</v>
      </c>
      <c r="DM57" s="264"/>
      <c r="DN57" s="250"/>
    </row>
    <row r="58" spans="1:118" ht="20.25" x14ac:dyDescent="0.15">
      <c r="A58" s="254">
        <f t="shared" ca="1" si="9"/>
        <v>54</v>
      </c>
      <c r="B58" s="254" t="s">
        <v>25</v>
      </c>
      <c r="C58" s="256" t="str" cm="1">
        <f t="array" aca="1" ref="C58" ca="1">_xlfn.XLOOKUP($A58&amp;$B58,'[1]产值及收款计划（2026）'!$A:$A&amp;'[1]产值及收款计划（2026）'!$B:$B,'[1]产值及收款计划（2026）'!C:C)</f>
        <v>ZHT2022052600040</v>
      </c>
      <c r="D58" s="255" t="str" cm="1">
        <f t="array" aca="1" ref="D58" ca="1">_xlfn.XLOOKUP($A58&amp;$B58,'[1]产值及收款计划（2026）'!$A:$A&amp;'[1]产值及收款计划（2026）'!$B:$B,'[1]产值及收款计划（2026）'!D:D)</f>
        <v>环莞快速路三期莞深高速至东部快速路段工程（一标段）</v>
      </c>
      <c r="E58" s="256" cm="1">
        <f t="array" aca="1" ref="E58" ca="1">_xlfn.XLOOKUP($A58&amp;$B58,'[1]产值及收款计划（2026）'!$A:$A&amp;'[1]产值及收款计划（2026）'!$B:$B,'[1]产值及收款计划（2026）'!E:E)</f>
        <v>41.0839</v>
      </c>
      <c r="F58" s="256" cm="1">
        <f t="array" aca="1" ref="F58" ca="1">_xlfn.XLOOKUP($A58&amp;$B58,'[1]产值及收款计划（2026）'!$A:$A&amp;'[1]产值及收款计划（2026）'!$B:$B,'[1]产值及收款计划（2026）'!F:F)</f>
        <v>12.542092992000001</v>
      </c>
      <c r="G58" s="256" cm="1">
        <f t="array" aca="1" ref="G58" ca="1">_xlfn.XLOOKUP($A58&amp;$B58,'[1]产值及收款计划（2026）'!$A:$A&amp;'[1]产值及收款计划（2026）'!$B:$B,'[1]产值及收款计划（2026）'!G:G)</f>
        <v>12.542092992000001</v>
      </c>
      <c r="H58" s="256" cm="1">
        <f t="array" aca="1" ref="H58" ca="1">_xlfn.XLOOKUP($A58&amp;$B58,'[1]产值及收款计划（2026）'!$A:$A&amp;'[1]产值及收款计划（2026）'!$B:$B,'[1]产值及收款计划（2026）'!H:H)</f>
        <v>12.542092992000001</v>
      </c>
      <c r="I58" s="257" cm="1">
        <f t="array" aca="1" ref="I58" ca="1">_xlfn.XLOOKUP($A58&amp;$B58,'[1]产值及收款计划（2026）'!$A:$A&amp;'[1]产值及收款计划（2026）'!$B:$B,'[1]产值及收款计划（2026）'!I:I)</f>
        <v>1</v>
      </c>
      <c r="J58" s="258" cm="1">
        <f t="array" aca="1" ref="J58" ca="1">_xlfn.XLOOKUP($A58&amp;$B58,'[1]产值及收款计划（2026）'!$A:$A&amp;'[1]产值及收款计划（2026）'!$B:$B,'[1]产值及收款计划（2026）'!J:J)</f>
        <v>0.06</v>
      </c>
      <c r="K58" s="256" cm="1">
        <f t="array" aca="1" ref="K58" ca="1">_xlfn.XLOOKUP($A58&amp;$B58,'[1]产值及收款计划（2026）'!$A:$A&amp;'[1]产值及收款计划（2026）'!$B:$B,'[1]产值及收款计划（2026）'!K:K)</f>
        <v>0</v>
      </c>
      <c r="L58" s="256" cm="1">
        <f t="array" aca="1" ref="L58" ca="1">_xlfn.XLOOKUP($A58&amp;$B58,'[1]产值及收款计划（2026）'!$A:$A&amp;'[1]产值及收款计划（2026）'!$B:$B,'[1]产值及收款计划（2026）'!L:L)</f>
        <v>0</v>
      </c>
      <c r="M58" s="256" cm="1">
        <f t="array" aca="1" ref="M58" ca="1">_xlfn.XLOOKUP($A58&amp;$B58,'[1]产值及收款计划（2026）'!$A:$A&amp;'[1]产值及收款计划（2026）'!$B:$B,'[1]产值及收款计划（2026）'!M:M)</f>
        <v>0</v>
      </c>
      <c r="N58" s="256" t="str" cm="1">
        <f t="array" aca="1" ref="N58" ca="1">_xlfn.XLOOKUP($A58&amp;$B58,'[1]产值及收款计划（2026）'!$A:$A&amp;'[1]产值及收款计划（2026）'!$B:$B,'[1]产值及收款计划（2026）'!N:N)</f>
        <v>许清亮团队</v>
      </c>
      <c r="O58" s="256" t="str" cm="1">
        <f t="array" aca="1" ref="O58" ca="1">_xlfn.XLOOKUP($A58&amp;$B58,'[1]产值及收款计划（2026）'!$A:$A&amp;'[1]产值及收款计划（2026）'!$B:$B,'[1]产值及收款计划（2026）'!O:O)</f>
        <v>明艳丽</v>
      </c>
      <c r="P58" s="255" t="str" cm="1">
        <f t="array" aca="1" ref="P58" ca="1">_xlfn.XLOOKUP($A58&amp;$B58,'[1]产值及收款计划（2026）'!$A:$A&amp;'[1]产值及收款计划（2026）'!$B:$B,'[1]产值及收款计划（2026）'!P:P)</f>
        <v>在建</v>
      </c>
      <c r="Q58" s="256" cm="1">
        <f t="array" aca="1" ref="Q58" ca="1">_xlfn.XLOOKUP($A58&amp;$B58,'[1]产值及收款计划（2026）'!$A:$A&amp;'[1]产值及收款计划（2026）'!$B:$B,'[1]产值及收款计划（2026）'!Q:Q)</f>
        <v>0</v>
      </c>
      <c r="R58" s="256" cm="1">
        <f t="array" aca="1" ref="R58" ca="1">_xlfn.XLOOKUP($A58&amp;$B58,'[1]产值及收款计划（2026）'!$A:$A&amp;'[1]产值及收款计划（2026）'!$B:$B,'[1]产值及收款计划（2026）'!R:R)</f>
        <v>0</v>
      </c>
      <c r="S58" s="256" cm="1">
        <f t="array" aca="1" ref="S58" ca="1">_xlfn.XLOOKUP($A58&amp;$B58,'[1]产值及收款计划（2026）'!$A:$A&amp;'[1]产值及收款计划（2026）'!$B:$B,'[1]产值及收款计划（2026）'!S:S)</f>
        <v>0</v>
      </c>
      <c r="T58" s="256" cm="1">
        <f t="array" aca="1" ref="T58" ca="1">_xlfn.XLOOKUP($A58&amp;$B58,'[1]产值及收款计划（2026）'!$A:$A&amp;'[1]产值及收款计划（2026）'!$B:$B,'[1]产值及收款计划（2026）'!T:T)</f>
        <v>21.569047999999999</v>
      </c>
      <c r="U58" s="256" cm="1">
        <f t="array" aca="1" ref="U58" ca="1">_xlfn.XLOOKUP($A58&amp;$B58,'[1]产值及收款计划（2026）'!$A:$A&amp;'[1]产值及收款计划（2026）'!$B:$B,'[1]产值及收款计划（2026）'!U:U)</f>
        <v>0</v>
      </c>
      <c r="V58" s="256" cm="1">
        <f t="array" aca="1" ref="V58" ca="1">_xlfn.XLOOKUP($A58&amp;$B58,'[1]产值及收款计划（2026）'!$A:$A&amp;'[1]产值及收款计划（2026）'!$B:$B,'[1]产值及收款计划（2026）'!V:V)</f>
        <v>19.514852000000001</v>
      </c>
      <c r="W58" s="256" cm="1">
        <f t="array" aca="1" ref="W58" ca="1">_xlfn.XLOOKUP($A58&amp;$B58,'[1]产值及收款计划（2026）'!$A:$A&amp;'[1]产值及收款计划（2026）'!$B:$B,'[1]产值及收款计划（2026）'!W:W)</f>
        <v>0</v>
      </c>
      <c r="X58" s="256" cm="1">
        <f t="array" aca="1" ref="X58" ca="1">_xlfn.XLOOKUP($A58&amp;$B58,'[1]产值及收款计划（2026）'!$A:$A&amp;'[1]产值及收款计划（2026）'!$B:$B,'[1]产值及收款计划（2026）'!X:X)</f>
        <v>0</v>
      </c>
      <c r="Y58" s="256" cm="1">
        <f t="array" aca="1" ref="Y58" ca="1">_xlfn.XLOOKUP($A58&amp;$B58,'[1]产值及收款计划（2026）'!$A:$A&amp;'[1]产值及收款计划（2026）'!$B:$B,'[1]产值及收款计划（2026）'!Y:Y)</f>
        <v>0</v>
      </c>
      <c r="Z58" s="256" cm="1">
        <f t="array" aca="1" ref="Z58" ca="1">_xlfn.XLOOKUP($A58&amp;$B58,'[1]产值及收款计划（2026）'!$A:$A&amp;'[1]产值及收款计划（2026）'!$B:$B,'[1]产值及收款计划（2026）'!Z:Z)</f>
        <v>0</v>
      </c>
      <c r="AA58" s="256" cm="1">
        <f t="array" aca="1" ref="AA58" ca="1">_xlfn.XLOOKUP($A58&amp;$B58,'[1]产值及收款计划（2026）'!$A:$A&amp;'[1]产值及收款计划（2026）'!$B:$B,'[1]产值及收款计划（2026）'!AA:AA)</f>
        <v>0</v>
      </c>
      <c r="AB58" s="256" cm="1">
        <f t="array" aca="1" ref="AB58" ca="1">_xlfn.XLOOKUP($A58&amp;$B58,'[1]产值及收款计划（2026）'!$A:$A&amp;'[1]产值及收款计划（2026）'!$B:$B,'[1]产值及收款计划（2026）'!AB:AB)</f>
        <v>0</v>
      </c>
      <c r="AC58" s="256" cm="1">
        <f t="array" aca="1" ref="AC58" ca="1">_xlfn.XLOOKUP($A58&amp;$B58,'[1]产值及收款计划（2026）'!$A:$A&amp;'[1]产值及收款计划（2026）'!$B:$B,'[1]产值及收款计划（2026）'!AC:AC)</f>
        <v>0</v>
      </c>
      <c r="AD58" s="256" cm="1">
        <f t="array" aca="1" ref="AD58" ca="1">_xlfn.XLOOKUP($A58&amp;$B58,'[1]产值及收款计划（2026）'!$A:$A&amp;'[1]产值及收款计划（2026）'!$B:$B,'[1]产值及收款计划（2026）'!AD:AD)</f>
        <v>0</v>
      </c>
      <c r="AE58" s="256" cm="1">
        <f t="array" aca="1" ref="AE58" ca="1">_xlfn.XLOOKUP($A58&amp;$B58,'[1]产值及收款计划（2026）'!$A:$A&amp;'[1]产值及收款计划（2026）'!$B:$B,'[1]产值及收款计划（2026）'!AE:AE)</f>
        <v>0</v>
      </c>
      <c r="AF58" s="256" cm="1">
        <f t="array" aca="1" ref="AF58" ca="1">_xlfn.XLOOKUP($A58&amp;$B58,'[1]产值及收款计划（2026）'!$A:$A&amp;'[1]产值及收款计划（2026）'!$B:$B,'[1]产值及收款计划（2026）'!AF:AF)</f>
        <v>0</v>
      </c>
      <c r="AG58" s="256" cm="1">
        <f t="array" aca="1" ref="AG58" ca="1">_xlfn.XLOOKUP($A58&amp;$B58,'[1]产值及收款计划（2026）'!$A:$A&amp;'[1]产值及收款计划（2026）'!$B:$B,'[1]产值及收款计划（2026）'!AG:AG)</f>
        <v>0</v>
      </c>
      <c r="AH58" s="256" cm="1">
        <f t="array" aca="1" ref="AH58" ca="1">_xlfn.XLOOKUP($A58&amp;$B58,'[1]产值及收款计划（2026）'!$A:$A&amp;'[1]产值及收款计划（2026）'!$B:$B,'[1]产值及收款计划（2026）'!AH:AH)</f>
        <v>0</v>
      </c>
      <c r="AI58" s="256" cm="1">
        <f t="array" aca="1" ref="AI58" ca="1">_xlfn.XLOOKUP($A58&amp;$B58,'[1]产值及收款计划（2026）'!$A:$A&amp;'[1]产值及收款计划（2026）'!$B:$B,'[1]产值及收款计划（2026）'!AI:AI)</f>
        <v>0</v>
      </c>
      <c r="AJ58" s="256" cm="1">
        <f t="array" aca="1" ref="AJ58" ca="1">_xlfn.XLOOKUP($A58&amp;$B58,'[1]产值及收款计划（2026）'!$A:$A&amp;'[1]产值及收款计划（2026）'!$B:$B,'[1]产值及收款计划（2026）'!AJ:AJ)</f>
        <v>0</v>
      </c>
      <c r="AK58" s="256" cm="1">
        <f t="array" aca="1" ref="AK58" ca="1">_xlfn.XLOOKUP($A58&amp;$B58,'[1]产值及收款计划（2026）'!$A:$A&amp;'[1]产值及收款计划（2026）'!$B:$B,'[1]产值及收款计划（2026）'!AK:AK)</f>
        <v>0</v>
      </c>
      <c r="AL58" s="256" cm="1">
        <f t="array" aca="1" ref="AL58" ca="1">_xlfn.XLOOKUP($A58&amp;$B58,'[1]产值及收款计划（2026）'!$A:$A&amp;'[1]产值及收款计划（2026）'!$B:$B,'[1]产值及收款计划（2026）'!AL:AL)</f>
        <v>0</v>
      </c>
      <c r="AM58" s="263" t="e" cm="1">
        <f t="array" aca="1" ref="AM58" ca="1">_xlfn.LET(_xlpm.勾选月份状态数组,TRANSPOSE('PPT(12-15页）-TOP10'!$A$3:$A$14),_xlpm.选择数据区,IF('PPT(12-15页）-TOP10'!$E$3="收款",$BA58:$BL58,$AA58:$AL58),SUM(_xlfn._xlws.FILTER(_xlpm.选择数据区,_xlpm.勾选月份状态数组,"")))</f>
        <v>#NAME?</v>
      </c>
      <c r="AN58" s="256" t="e" cm="1">
        <f t="array" aca="1" ref="AN58" ca="1">_xlfn.LET(_xlpm.勾选月份状态数组,TRANSPOSE('PPT(12-15页）-TOP10'!$A$3:$A$14),_xlpm.选择数据区,IF('PPT(12-15页）-TOP10'!$E$3="收款",$DA58:$DL58,$CA58:$CL58),SUM(_xlfn._xlws.FILTER(_xlpm.选择数据区,_xlpm.勾选月份状态数组,"")))</f>
        <v>#NAME?</v>
      </c>
      <c r="AO58" s="256">
        <f ca="1">SUM(CA58:CC58)+SUM(AD58:AL58)</f>
        <v>0</v>
      </c>
      <c r="AP58" s="256"/>
      <c r="AQ58" s="256"/>
      <c r="AR58" s="256"/>
      <c r="AS58" s="256" cm="1">
        <f t="array" aca="1" ref="AS58" ca="1">_xlfn.XLOOKUP($A58&amp;$B58,'[1]产值及收款计划（2026）'!$A:$A&amp;'[1]产值及收款计划（2026）'!$B:$B,'[1]产值及收款计划（2026）'!AS:AS)</f>
        <v>0</v>
      </c>
      <c r="AT58" s="256" cm="1">
        <f t="array" aca="1" ref="AT58" ca="1">_xlfn.XLOOKUP($A58&amp;$B58,'[1]产值及收款计划（2026）'!$A:$A&amp;'[1]产值及收款计划（2026）'!$B:$B,'[1]产值及收款计划（2026）'!AT:AT)</f>
        <v>0</v>
      </c>
      <c r="AU58" s="256" cm="1">
        <f t="array" aca="1" ref="AU58" ca="1">_xlfn.XLOOKUP($A58&amp;$B58,'[1]产值及收款计划（2026）'!$A:$A&amp;'[1]产值及收款计划（2026）'!$B:$B,'[1]产值及收款计划（2026）'!AU:AU)</f>
        <v>0</v>
      </c>
      <c r="AV58" s="256" cm="1">
        <f t="array" aca="1" ref="AV58" ca="1">_xlfn.XLOOKUP($A58&amp;$B58,'[1]产值及收款计划（2026）'!$A:$A&amp;'[1]产值及收款计划（2026）'!$B:$B,'[1]产值及收款计划（2026）'!AV:AV)</f>
        <v>0</v>
      </c>
      <c r="AW58" s="256" cm="1">
        <f t="array" aca="1" ref="AW58" ca="1">_xlfn.XLOOKUP($A58&amp;$B58,'[1]产值及收款计划（2026）'!$A:$A&amp;'[1]产值及收款计划（2026）'!$B:$B,'[1]产值及收款计划（2026）'!AW:AW)</f>
        <v>16.43356</v>
      </c>
      <c r="AX58" s="256" cm="1">
        <f t="array" aca="1" ref="AX58" ca="1">_xlfn.XLOOKUP($A58&amp;$B58,'[1]产值及收款计划（2026）'!$A:$A&amp;'[1]产值及收款计划（2026）'!$B:$B,'[1]产值及收款计划（2026）'!AX:AX)</f>
        <v>0</v>
      </c>
      <c r="AY58" s="256" cm="1">
        <f t="array" aca="1" ref="AY58" ca="1">_xlfn.XLOOKUP($A58&amp;$B58,'[1]产值及收款计划（2026）'!$A:$A&amp;'[1]产值及收款计划（2026）'!$B:$B,'[1]产值及收款计划（2026）'!AY:AY)</f>
        <v>24.65034</v>
      </c>
      <c r="AZ58" s="256" cm="1">
        <f t="array" aca="1" ref="AZ58" ca="1">_xlfn.XLOOKUP($A58&amp;$B58,'[1]产值及收款计划（2026）'!$A:$A&amp;'[1]产值及收款计划（2026）'!$B:$B,'[1]产值及收款计划（2026）'!AZ:AZ)</f>
        <v>5.1354879999999996</v>
      </c>
      <c r="BA58" s="256" cm="1">
        <f t="array" aca="1" ref="BA58" ca="1">_xlfn.XLOOKUP($A58&amp;$B58,'[1]产值及收款计划（2026）'!$A:$A&amp;'[1]产值及收款计划（2026）'!$B:$B,'[1]产值及收款计划（2026）'!BA:BA)</f>
        <v>0</v>
      </c>
      <c r="BB58" s="256" cm="1">
        <f t="array" aca="1" ref="BB58" ca="1">_xlfn.XLOOKUP($A58&amp;$B58,'[1]产值及收款计划（2026）'!$A:$A&amp;'[1]产值及收款计划（2026）'!$B:$B,'[1]产值及收款计划（2026）'!BB:BB)</f>
        <v>0</v>
      </c>
      <c r="BC58" s="256" cm="1">
        <f t="array" aca="1" ref="BC58" ca="1">_xlfn.XLOOKUP($A58&amp;$B58,'[1]产值及收款计划（2026）'!$A:$A&amp;'[1]产值及收款计划（2026）'!$B:$B,'[1]产值及收款计划（2026）'!BC:BC)</f>
        <v>0</v>
      </c>
      <c r="BD58" s="256" cm="1">
        <f t="array" aca="1" ref="BD58" ca="1">_xlfn.XLOOKUP($A58&amp;$B58,'[1]产值及收款计划（2026）'!$A:$A&amp;'[1]产值及收款计划（2026）'!$B:$B,'[1]产值及收款计划（2026）'!BD:BD)</f>
        <v>0</v>
      </c>
      <c r="BE58" s="256" cm="1">
        <f t="array" aca="1" ref="BE58" ca="1">_xlfn.XLOOKUP($A58&amp;$B58,'[1]产值及收款计划（2026）'!$A:$A&amp;'[1]产值及收款计划（2026）'!$B:$B,'[1]产值及收款计划（2026）'!BE:BE)</f>
        <v>0</v>
      </c>
      <c r="BF58" s="256" cm="1">
        <f t="array" aca="1" ref="BF58" ca="1">_xlfn.XLOOKUP($A58&amp;$B58,'[1]产值及收款计划（2026）'!$A:$A&amp;'[1]产值及收款计划（2026）'!$B:$B,'[1]产值及收款计划（2026）'!BF:BF)</f>
        <v>0</v>
      </c>
      <c r="BG58" s="256" cm="1">
        <f t="array" aca="1" ref="BG58" ca="1">_xlfn.XLOOKUP($A58&amp;$B58,'[1]产值及收款计划（2026）'!$A:$A&amp;'[1]产值及收款计划（2026）'!$B:$B,'[1]产值及收款计划（2026）'!BG:BG)</f>
        <v>0</v>
      </c>
      <c r="BH58" s="256" cm="1">
        <f t="array" aca="1" ref="BH58" ca="1">_xlfn.XLOOKUP($A58&amp;$B58,'[1]产值及收款计划（2026）'!$A:$A&amp;'[1]产值及收款计划（2026）'!$B:$B,'[1]产值及收款计划（2026）'!BH:BH)</f>
        <v>0</v>
      </c>
      <c r="BI58" s="256" cm="1">
        <f t="array" aca="1" ref="BI58" ca="1">_xlfn.XLOOKUP($A58&amp;$B58,'[1]产值及收款计划（2026）'!$A:$A&amp;'[1]产值及收款计划（2026）'!$B:$B,'[1]产值及收款计划（2026）'!BI:BI)</f>
        <v>0</v>
      </c>
      <c r="BJ58" s="256" cm="1">
        <f t="array" aca="1" ref="BJ58" ca="1">_xlfn.XLOOKUP($A58&amp;$B58,'[1]产值及收款计划（2026）'!$A:$A&amp;'[1]产值及收款计划（2026）'!$B:$B,'[1]产值及收款计划（2026）'!BJ:BJ)</f>
        <v>0</v>
      </c>
      <c r="BK58" s="256" cm="1">
        <f t="array" aca="1" ref="BK58" ca="1">_xlfn.XLOOKUP($A58&amp;$B58,'[1]产值及收款计划（2026）'!$A:$A&amp;'[1]产值及收款计划（2026）'!$B:$B,'[1]产值及收款计划（2026）'!BK:BK)</f>
        <v>0</v>
      </c>
      <c r="BL58" s="256" cm="1">
        <f t="array" aca="1" ref="BL58" ca="1">_xlfn.XLOOKUP($A58&amp;$B58,'[1]产值及收款计划（2026）'!$A:$A&amp;'[1]产值及收款计划（2026）'!$B:$B,'[1]产值及收款计划（2026）'!BL:BL)</f>
        <v>0</v>
      </c>
      <c r="BM58" s="256"/>
      <c r="BN58" s="256"/>
      <c r="BO58" s="256"/>
      <c r="BP58" s="256"/>
      <c r="BQ58" s="255" cm="1">
        <f t="array" aca="1" ref="BQ58" ca="1">_xlfn.XLOOKUP($A58&amp;$B58,'[1]产值及收款计划（2026）'!$A:$A&amp;'[1]产值及收款计划（2026）'!$B:$B,'[1]产值及收款计划（2026）'!BQ:BQ)</f>
        <v>0</v>
      </c>
      <c r="BR58" s="256" cm="1">
        <f t="array" aca="1" ref="BR58" ca="1">_xlfn.XLOOKUP($A58&amp;$B58,'[1]产值及收款计划（2026）'!$A:$A&amp;'[1]产值及收款计划（2026）'!$B:$B,'[1]产值及收款计划（2026）'!BR:BR)</f>
        <v>0</v>
      </c>
      <c r="CA58" s="256" cm="1">
        <f t="array" aca="1" ref="CA58" ca="1">_xlfn.XLOOKUP($A58&amp;$B58,'[1]产值及收款计划（2026）'!$A:$A&amp;'[1]产值及收款计划（2026）'!$B:$B,'[1]产值及收款计划（2026）'!CA:CA)</f>
        <v>0</v>
      </c>
      <c r="CB58" s="256" cm="1">
        <f t="array" aca="1" ref="CB58" ca="1">_xlfn.XLOOKUP($A58&amp;$B58,'[1]产值及收款计划（2026）'!$A:$A&amp;'[1]产值及收款计划（2026）'!$B:$B,'[1]产值及收款计划（2026）'!CB:CB)</f>
        <v>0</v>
      </c>
      <c r="CC58" s="256" cm="1">
        <f t="array" aca="1" ref="CC58" ca="1">_xlfn.XLOOKUP($A58&amp;$B58,'[1]产值及收款计划（2026）'!$A:$A&amp;'[1]产值及收款计划（2026）'!$B:$B,'[1]产值及收款计划（2026）'!CC:CC)</f>
        <v>0</v>
      </c>
      <c r="CD58" s="256" cm="1">
        <f t="array" aca="1" ref="CD58" ca="1">_xlfn.XLOOKUP($A58&amp;$B58,'[1]产值及收款计划（2026）'!$A:$A&amp;'[1]产值及收款计划（2026）'!$B:$B,'[1]产值及收款计划（2026）'!CD:CD)</f>
        <v>0</v>
      </c>
      <c r="CE58" s="256" cm="1">
        <f t="array" aca="1" ref="CE58" ca="1">_xlfn.XLOOKUP($A58&amp;$B58,'[1]产值及收款计划（2026）'!$A:$A&amp;'[1]产值及收款计划（2026）'!$B:$B,'[1]产值及收款计划（2026）'!CE:CE)</f>
        <v>0</v>
      </c>
      <c r="CF58" s="256" cm="1">
        <f t="array" aca="1" ref="CF58" ca="1">_xlfn.XLOOKUP($A58&amp;$B58,'[1]产值及收款计划（2026）'!$A:$A&amp;'[1]产值及收款计划（2026）'!$B:$B,'[1]产值及收款计划（2026）'!CF:CF)</f>
        <v>0</v>
      </c>
      <c r="CG58" s="256" cm="1">
        <f t="array" aca="1" ref="CG58" ca="1">_xlfn.XLOOKUP($A58&amp;$B58,'[1]产值及收款计划（2026）'!$A:$A&amp;'[1]产值及收款计划（2026）'!$B:$B,'[1]产值及收款计划（2026）'!CG:CG)</f>
        <v>0</v>
      </c>
      <c r="CH58" s="256" cm="1">
        <f t="array" aca="1" ref="CH58" ca="1">_xlfn.XLOOKUP($A58&amp;$B58,'[1]产值及收款计划（2026）'!$A:$A&amp;'[1]产值及收款计划（2026）'!$B:$B,'[1]产值及收款计划（2026）'!CH:CH)</f>
        <v>0</v>
      </c>
      <c r="CI58" s="256" cm="1">
        <f t="array" aca="1" ref="CI58" ca="1">_xlfn.XLOOKUP($A58&amp;$B58,'[1]产值及收款计划（2026）'!$A:$A&amp;'[1]产值及收款计划（2026）'!$B:$B,'[1]产值及收款计划（2026）'!CI:CI)</f>
        <v>0</v>
      </c>
      <c r="CJ58" s="256" cm="1">
        <f t="array" aca="1" ref="CJ58" ca="1">_xlfn.XLOOKUP($A58&amp;$B58,'[1]产值及收款计划（2026）'!$A:$A&amp;'[1]产值及收款计划（2026）'!$B:$B,'[1]产值及收款计划（2026）'!CJ:CJ)</f>
        <v>0</v>
      </c>
      <c r="CK58" s="256" cm="1">
        <f t="array" aca="1" ref="CK58" ca="1">_xlfn.XLOOKUP($A58&amp;$B58,'[1]产值及收款计划（2026）'!$A:$A&amp;'[1]产值及收款计划（2026）'!$B:$B,'[1]产值及收款计划（2026）'!CK:CK)</f>
        <v>0</v>
      </c>
      <c r="CL58" s="256" cm="1">
        <f t="array" aca="1" ref="CL58" ca="1">_xlfn.XLOOKUP($A58&amp;$B58,'[1]产值及收款计划（2026）'!$A:$A&amp;'[1]产值及收款计划（2026）'!$B:$B,'[1]产值及收款计划（2026）'!CL:CL)</f>
        <v>0</v>
      </c>
      <c r="DA58" s="256" cm="1">
        <f t="array" aca="1" ref="DA58" ca="1">_xlfn.XLOOKUP($A58&amp;$B58,'[1]产值及收款计划（2026）'!$A:$A&amp;'[1]产值及收款计划（2026）'!$B:$B,'[1]产值及收款计划（2026）'!DA:DA)</f>
        <v>0</v>
      </c>
      <c r="DB58" s="256" cm="1">
        <f t="array" aca="1" ref="DB58" ca="1">_xlfn.XLOOKUP($A58&amp;$B58,'[1]产值及收款计划（2026）'!$A:$A&amp;'[1]产值及收款计划（2026）'!$B:$B,'[1]产值及收款计划（2026）'!DB:DB)</f>
        <v>0</v>
      </c>
      <c r="DC58" s="256" cm="1">
        <f t="array" aca="1" ref="DC58" ca="1">_xlfn.XLOOKUP($A58&amp;$B58,'[1]产值及收款计划（2026）'!$A:$A&amp;'[1]产值及收款计划（2026）'!$B:$B,'[1]产值及收款计划（2026）'!DC:DC)</f>
        <v>0</v>
      </c>
      <c r="DD58" s="256" cm="1">
        <f t="array" aca="1" ref="DD58" ca="1">_xlfn.XLOOKUP($A58&amp;$B58,'[1]产值及收款计划（2026）'!$A:$A&amp;'[1]产值及收款计划（2026）'!$B:$B,'[1]产值及收款计划（2026）'!DD:DD)</f>
        <v>0</v>
      </c>
      <c r="DE58" s="256" cm="1">
        <f t="array" aca="1" ref="DE58" ca="1">_xlfn.XLOOKUP($A58&amp;$B58,'[1]产值及收款计划（2026）'!$A:$A&amp;'[1]产值及收款计划（2026）'!$B:$B,'[1]产值及收款计划（2026）'!DE:DE)</f>
        <v>0</v>
      </c>
      <c r="DF58" s="256" cm="1">
        <f t="array" aca="1" ref="DF58" ca="1">_xlfn.XLOOKUP($A58&amp;$B58,'[1]产值及收款计划（2026）'!$A:$A&amp;'[1]产值及收款计划（2026）'!$B:$B,'[1]产值及收款计划（2026）'!DF:DF)</f>
        <v>0</v>
      </c>
      <c r="DG58" s="256" cm="1">
        <f t="array" aca="1" ref="DG58" ca="1">_xlfn.XLOOKUP($A58&amp;$B58,'[1]产值及收款计划（2026）'!$A:$A&amp;'[1]产值及收款计划（2026）'!$B:$B,'[1]产值及收款计划（2026）'!DG:DG)</f>
        <v>0</v>
      </c>
      <c r="DH58" s="256" cm="1">
        <f t="array" aca="1" ref="DH58" ca="1">_xlfn.XLOOKUP($A58&amp;$B58,'[1]产值及收款计划（2026）'!$A:$A&amp;'[1]产值及收款计划（2026）'!$B:$B,'[1]产值及收款计划（2026）'!DH:DH)</f>
        <v>0</v>
      </c>
      <c r="DI58" s="256" cm="1">
        <f t="array" aca="1" ref="DI58" ca="1">_xlfn.XLOOKUP($A58&amp;$B58,'[1]产值及收款计划（2026）'!$A:$A&amp;'[1]产值及收款计划（2026）'!$B:$B,'[1]产值及收款计划（2026）'!DI:DI)</f>
        <v>0</v>
      </c>
      <c r="DJ58" s="256" cm="1">
        <f t="array" aca="1" ref="DJ58" ca="1">_xlfn.XLOOKUP($A58&amp;$B58,'[1]产值及收款计划（2026）'!$A:$A&amp;'[1]产值及收款计划（2026）'!$B:$B,'[1]产值及收款计划（2026）'!DJ:DJ)</f>
        <v>0</v>
      </c>
      <c r="DK58" s="256" cm="1">
        <f t="array" aca="1" ref="DK58" ca="1">_xlfn.XLOOKUP($A58&amp;$B58,'[1]产值及收款计划（2026）'!$A:$A&amp;'[1]产值及收款计划（2026）'!$B:$B,'[1]产值及收款计划（2026）'!DK:DK)</f>
        <v>0</v>
      </c>
      <c r="DL58" s="256" cm="1">
        <f t="array" aca="1" ref="DL58" ca="1">_xlfn.XLOOKUP($A58&amp;$B58,'[1]产值及收款计划（2026）'!$A:$A&amp;'[1]产值及收款计划（2026）'!$B:$B,'[1]产值及收款计划（2026）'!DL:DL)</f>
        <v>0</v>
      </c>
      <c r="DM58" s="264"/>
      <c r="DN58" s="250"/>
    </row>
    <row r="59" spans="1:118" ht="20.25" x14ac:dyDescent="0.15">
      <c r="A59" s="254">
        <f t="shared" ca="1" si="9"/>
        <v>55</v>
      </c>
      <c r="B59" s="254" t="s">
        <v>25</v>
      </c>
      <c r="C59" s="255" t="str" cm="1">
        <f t="array" aca="1" ref="C59" ca="1">_xlfn.XLOOKUP($A59&amp;$B59,'[1]产值及收款计划（2026）'!$A:$A&amp;'[1]产值及收款计划（2026）'!$B:$B,'[1]产值及收款计划（2026）'!C:C)</f>
        <v>ZHT2022031100025</v>
      </c>
      <c r="D59" s="255" t="str" cm="1">
        <f t="array" aca="1" ref="D59" ca="1">_xlfn.XLOOKUP($A59&amp;$B59,'[1]产值及收款计划（2026）'!$A:$A&amp;'[1]产值及收款计划（2026）'!$B:$B,'[1]产值及收款计划（2026）'!D:D)</f>
        <v>上海轨道交通市域线机场联络线虹桥枢纽工程系统集成及技术服务合同</v>
      </c>
      <c r="E59" s="256" cm="1">
        <f t="array" aca="1" ref="E59" ca="1">_xlfn.XLOOKUP($A59&amp;$B59,'[1]产值及收款计划（2026）'!$A:$A&amp;'[1]产值及收款计划（2026）'!$B:$B,'[1]产值及收款计划（2026）'!E:E)</f>
        <v>95</v>
      </c>
      <c r="F59" s="256" cm="1">
        <f t="array" aca="1" ref="F59" ca="1">_xlfn.XLOOKUP($A59&amp;$B59,'[1]产值及收款计划（2026）'!$A:$A&amp;'[1]产值及收款计划（2026）'!$B:$B,'[1]产值及收款计划（2026）'!F:F)</f>
        <v>95</v>
      </c>
      <c r="G59" s="256" cm="1">
        <f t="array" aca="1" ref="G59" ca="1">_xlfn.XLOOKUP($A59&amp;$B59,'[1]产值及收款计划（2026）'!$A:$A&amp;'[1]产值及收款计划（2026）'!$B:$B,'[1]产值及收款计划（2026）'!G:G)</f>
        <v>95</v>
      </c>
      <c r="H59" s="256" cm="1">
        <f t="array" aca="1" ref="H59" ca="1">_xlfn.XLOOKUP($A59&amp;$B59,'[1]产值及收款计划（2026）'!$A:$A&amp;'[1]产值及收款计划（2026）'!$B:$B,'[1]产值及收款计划（2026）'!H:H)</f>
        <v>62.69</v>
      </c>
      <c r="I59" s="257" cm="1">
        <f t="array" aca="1" ref="I59" ca="1">_xlfn.XLOOKUP($A59&amp;$B59,'[1]产值及收款计划（2026）'!$A:$A&amp;'[1]产值及收款计划（2026）'!$B:$B,'[1]产值及收款计划（2026）'!I:I)</f>
        <v>0.65989473684210498</v>
      </c>
      <c r="J59" s="258" cm="1">
        <f t="array" aca="1" ref="J59" ca="1">_xlfn.XLOOKUP($A59&amp;$B59,'[1]产值及收款计划（2026）'!$A:$A&amp;'[1]产值及收款计划（2026）'!$B:$B,'[1]产值及收款计划（2026）'!J:J)</f>
        <v>8.8388337692118596E-2</v>
      </c>
      <c r="K59" s="256" cm="1">
        <f t="array" aca="1" ref="K59" ca="1">_xlfn.XLOOKUP($A59&amp;$B59,'[1]产值及收款计划（2026）'!$A:$A&amp;'[1]产值及收款计划（2026）'!$B:$B,'[1]产值及收款计划（2026）'!K:K)</f>
        <v>0</v>
      </c>
      <c r="L59" s="256" cm="1">
        <f t="array" aca="1" ref="L59" ca="1">_xlfn.XLOOKUP($A59&amp;$B59,'[1]产值及收款计划（2026）'!$A:$A&amp;'[1]产值及收款计划（2026）'!$B:$B,'[1]产值及收款计划（2026）'!L:L)</f>
        <v>0</v>
      </c>
      <c r="M59" s="256" t="str" cm="1">
        <f t="array" aca="1" ref="M59" ca="1">_xlfn.XLOOKUP($A59&amp;$B59,'[1]产值及收款计划（2026）'!$A:$A&amp;'[1]产值及收款计划（2026）'!$B:$B,'[1]产值及收款计划（2026）'!M:M)</f>
        <v>主导</v>
      </c>
      <c r="N59" s="256" t="str" cm="1">
        <f t="array" aca="1" ref="N59" ca="1">_xlfn.XLOOKUP($A59&amp;$B59,'[1]产值及收款计划（2026）'!$A:$A&amp;'[1]产值及收款计划（2026）'!$B:$B,'[1]产值及收款计划（2026）'!N:N)</f>
        <v>史菁霞团队</v>
      </c>
      <c r="O59" s="256" t="str" cm="1">
        <f t="array" aca="1" ref="O59" ca="1">_xlfn.XLOOKUP($A59&amp;$B59,'[1]产值及收款计划（2026）'!$A:$A&amp;'[1]产值及收款计划（2026）'!$B:$B,'[1]产值及收款计划（2026）'!O:O)</f>
        <v>袁超</v>
      </c>
      <c r="P59" s="255" t="str" cm="1">
        <f t="array" aca="1" ref="P59" ca="1">_xlfn.XLOOKUP($A59&amp;$B59,'[1]产值及收款计划（2026）'!$A:$A&amp;'[1]产值及收款计划（2026）'!$B:$B,'[1]产值及收款计划（2026）'!P:P)</f>
        <v>在建</v>
      </c>
      <c r="Q59" s="256" cm="1">
        <f t="array" aca="1" ref="Q59" ca="1">_xlfn.XLOOKUP($A59&amp;$B59,'[1]产值及收款计划（2026）'!$A:$A&amp;'[1]产值及收款计划（2026）'!$B:$B,'[1]产值及收款计划（2026）'!Q:Q)</f>
        <v>0</v>
      </c>
      <c r="R59" s="256" cm="1">
        <f t="array" aca="1" ref="R59" ca="1">_xlfn.XLOOKUP($A59&amp;$B59,'[1]产值及收款计划（2026）'!$A:$A&amp;'[1]产值及收款计划（2026）'!$B:$B,'[1]产值及收款计划（2026）'!R:R)</f>
        <v>0</v>
      </c>
      <c r="S59" s="256" cm="1">
        <f t="array" aca="1" ref="S59" ca="1">_xlfn.XLOOKUP($A59&amp;$B59,'[1]产值及收款计划（2026）'!$A:$A&amp;'[1]产值及收款计划（2026）'!$B:$B,'[1]产值及收款计划（2026）'!S:S)</f>
        <v>0</v>
      </c>
      <c r="T59" s="256" cm="1">
        <f t="array" aca="1" ref="T59" ca="1">_xlfn.XLOOKUP($A59&amp;$B59,'[1]产值及收款计划（2026）'!$A:$A&amp;'[1]产值及收款计划（2026）'!$B:$B,'[1]产值及收款计划（2026）'!T:T)</f>
        <v>87.283699999999996</v>
      </c>
      <c r="U59" s="256" cm="1">
        <f t="array" aca="1" ref="U59" ca="1">_xlfn.XLOOKUP($A59&amp;$B59,'[1]产值及收款计划（2026）'!$A:$A&amp;'[1]产值及收款计划（2026）'!$B:$B,'[1]产值及收款计划（2026）'!U:U)</f>
        <v>0</v>
      </c>
      <c r="V59" s="256" cm="1">
        <f t="array" aca="1" ref="V59" ca="1">_xlfn.XLOOKUP($A59&amp;$B59,'[1]产值及收款计划（2026）'!$A:$A&amp;'[1]产值及收款计划（2026）'!$B:$B,'[1]产值及收款计划（2026）'!V:V)</f>
        <v>7.7163000000000004</v>
      </c>
      <c r="W59" s="256" cm="1">
        <f t="array" aca="1" ref="W59" ca="1">_xlfn.XLOOKUP($A59&amp;$B59,'[1]产值及收款计划（2026）'!$A:$A&amp;'[1]产值及收款计划（2026）'!$B:$B,'[1]产值及收款计划（2026）'!W:W)</f>
        <v>0</v>
      </c>
      <c r="X59" s="256" cm="1">
        <f t="array" aca="1" ref="X59" ca="1">_xlfn.XLOOKUP($A59&amp;$B59,'[1]产值及收款计划（2026）'!$A:$A&amp;'[1]产值及收款计划（2026）'!$B:$B,'[1]产值及收款计划（2026）'!X:X)</f>
        <v>0</v>
      </c>
      <c r="Y59" s="256" cm="1">
        <f t="array" aca="1" ref="Y59" ca="1">_xlfn.XLOOKUP($A59&amp;$B59,'[1]产值及收款计划（2026）'!$A:$A&amp;'[1]产值及收款计划（2026）'!$B:$B,'[1]产值及收款计划（2026）'!Y:Y)</f>
        <v>0</v>
      </c>
      <c r="Z59" s="256" cm="1">
        <f t="array" aca="1" ref="Z59" ca="1">_xlfn.XLOOKUP($A59&amp;$B59,'[1]产值及收款计划（2026）'!$A:$A&amp;'[1]产值及收款计划（2026）'!$B:$B,'[1]产值及收款计划（2026）'!Z:Z)</f>
        <v>0</v>
      </c>
      <c r="AA59" s="256" cm="1">
        <f t="array" aca="1" ref="AA59" ca="1">_xlfn.XLOOKUP($A59&amp;$B59,'[1]产值及收款计划（2026）'!$A:$A&amp;'[1]产值及收款计划（2026）'!$B:$B,'[1]产值及收款计划（2026）'!AA:AA)</f>
        <v>0</v>
      </c>
      <c r="AB59" s="256" cm="1">
        <f t="array" aca="1" ref="AB59" ca="1">_xlfn.XLOOKUP($A59&amp;$B59,'[1]产值及收款计划（2026）'!$A:$A&amp;'[1]产值及收款计划（2026）'!$B:$B,'[1]产值及收款计划（2026）'!AB:AB)</f>
        <v>0</v>
      </c>
      <c r="AC59" s="256" cm="1">
        <f t="array" aca="1" ref="AC59" ca="1">_xlfn.XLOOKUP($A59&amp;$B59,'[1]产值及收款计划（2026）'!$A:$A&amp;'[1]产值及收款计划（2026）'!$B:$B,'[1]产值及收款计划（2026）'!AC:AC)</f>
        <v>0</v>
      </c>
      <c r="AD59" s="256" cm="1">
        <f t="array" aca="1" ref="AD59" ca="1">_xlfn.XLOOKUP($A59&amp;$B59,'[1]产值及收款计划（2026）'!$A:$A&amp;'[1]产值及收款计划（2026）'!$B:$B,'[1]产值及收款计划（2026）'!AD:AD)</f>
        <v>0</v>
      </c>
      <c r="AE59" s="256" cm="1">
        <f t="array" aca="1" ref="AE59" ca="1">_xlfn.XLOOKUP($A59&amp;$B59,'[1]产值及收款计划（2026）'!$A:$A&amp;'[1]产值及收款计划（2026）'!$B:$B,'[1]产值及收款计划（2026）'!AE:AE)</f>
        <v>0</v>
      </c>
      <c r="AF59" s="256" cm="1">
        <f t="array" aca="1" ref="AF59" ca="1">_xlfn.XLOOKUP($A59&amp;$B59,'[1]产值及收款计划（2026）'!$A:$A&amp;'[1]产值及收款计划（2026）'!$B:$B,'[1]产值及收款计划（2026）'!AF:AF)</f>
        <v>0</v>
      </c>
      <c r="AG59" s="256" cm="1">
        <f t="array" aca="1" ref="AG59" ca="1">_xlfn.XLOOKUP($A59&amp;$B59,'[1]产值及收款计划（2026）'!$A:$A&amp;'[1]产值及收款计划（2026）'!$B:$B,'[1]产值及收款计划（2026）'!AG:AG)</f>
        <v>0</v>
      </c>
      <c r="AH59" s="256" cm="1">
        <f t="array" aca="1" ref="AH59" ca="1">_xlfn.XLOOKUP($A59&amp;$B59,'[1]产值及收款计划（2026）'!$A:$A&amp;'[1]产值及收款计划（2026）'!$B:$B,'[1]产值及收款计划（2026）'!AH:AH)</f>
        <v>0</v>
      </c>
      <c r="AI59" s="256" cm="1">
        <f t="array" aca="1" ref="AI59" ca="1">_xlfn.XLOOKUP($A59&amp;$B59,'[1]产值及收款计划（2026）'!$A:$A&amp;'[1]产值及收款计划（2026）'!$B:$B,'[1]产值及收款计划（2026）'!AI:AI)</f>
        <v>0</v>
      </c>
      <c r="AJ59" s="256" cm="1">
        <f t="array" aca="1" ref="AJ59" ca="1">_xlfn.XLOOKUP($A59&amp;$B59,'[1]产值及收款计划（2026）'!$A:$A&amp;'[1]产值及收款计划（2026）'!$B:$B,'[1]产值及收款计划（2026）'!AJ:AJ)</f>
        <v>0</v>
      </c>
      <c r="AK59" s="256" cm="1">
        <f t="array" aca="1" ref="AK59" ca="1">_xlfn.XLOOKUP($A59&amp;$B59,'[1]产值及收款计划（2026）'!$A:$A&amp;'[1]产值及收款计划（2026）'!$B:$B,'[1]产值及收款计划（2026）'!AK:AK)</f>
        <v>0</v>
      </c>
      <c r="AL59" s="256" cm="1">
        <f t="array" aca="1" ref="AL59" ca="1">_xlfn.XLOOKUP($A59&amp;$B59,'[1]产值及收款计划（2026）'!$A:$A&amp;'[1]产值及收款计划（2026）'!$B:$B,'[1]产值及收款计划（2026）'!AL:AL)</f>
        <v>0</v>
      </c>
      <c r="AM59" s="263" t="e" cm="1">
        <f t="array" aca="1" ref="AM59" ca="1">_xlfn.LET(_xlpm.勾选月份状态数组,TRANSPOSE('PPT(12-15页）-TOP10'!$A$3:$A$14),_xlpm.选择数据区,IF('PPT(12-15页）-TOP10'!$E$3="收款",$BA59:$BL59,$AA59:$AL59),SUM(_xlfn._xlws.FILTER(_xlpm.选择数据区,_xlpm.勾选月份状态数组,"")))</f>
        <v>#NAME?</v>
      </c>
      <c r="AN59" s="256" t="e" cm="1">
        <f t="array" aca="1" ref="AN59" ca="1">_xlfn.LET(_xlpm.勾选月份状态数组,TRANSPOSE('PPT(12-15页）-TOP10'!$A$3:$A$14),_xlpm.选择数据区,IF('PPT(12-15页）-TOP10'!$E$3="收款",$DA59:$DL59,$CA59:$CL59),SUM(_xlfn._xlws.FILTER(_xlpm.选择数据区,_xlpm.勾选月份状态数组,"")))</f>
        <v>#NAME?</v>
      </c>
      <c r="AO59" s="256">
        <f ca="1">SUM(CA59:CC59)+SUM(AD59:AL59)</f>
        <v>0</v>
      </c>
      <c r="AP59" s="256"/>
      <c r="AQ59" s="256"/>
      <c r="AR59" s="256"/>
      <c r="AS59" s="256" cm="1">
        <f t="array" aca="1" ref="AS59" ca="1">_xlfn.XLOOKUP($A59&amp;$B59,'[1]产值及收款计划（2026）'!$A:$A&amp;'[1]产值及收款计划（2026）'!$B:$B,'[1]产值及收款计划（2026）'!AS:AS)</f>
        <v>0</v>
      </c>
      <c r="AT59" s="256" cm="1">
        <f t="array" aca="1" ref="AT59" ca="1">_xlfn.XLOOKUP($A59&amp;$B59,'[1]产值及收款计划（2026）'!$A:$A&amp;'[1]产值及收款计划（2026）'!$B:$B,'[1]产值及收款计划（2026）'!AT:AT)</f>
        <v>0</v>
      </c>
      <c r="AU59" s="256" cm="1">
        <f t="array" aca="1" ref="AU59" ca="1">_xlfn.XLOOKUP($A59&amp;$B59,'[1]产值及收款计划（2026）'!$A:$A&amp;'[1]产值及收款计划（2026）'!$B:$B,'[1]产值及收款计划（2026）'!AU:AU)</f>
        <v>0</v>
      </c>
      <c r="AV59" s="256" cm="1">
        <f t="array" aca="1" ref="AV59" ca="1">_xlfn.XLOOKUP($A59&amp;$B59,'[1]产值及收款计划（2026）'!$A:$A&amp;'[1]产值及收款计划（2026）'!$B:$B,'[1]产值及收款计划（2026）'!AV:AV)</f>
        <v>0</v>
      </c>
      <c r="AW59" s="256" cm="1">
        <f t="array" aca="1" ref="AW59" ca="1">_xlfn.XLOOKUP($A59&amp;$B59,'[1]产值及收款计划（2026）'!$A:$A&amp;'[1]产值及收款计划（2026）'!$B:$B,'[1]产值及收款计划（2026）'!AW:AW)</f>
        <v>87.283699999999996</v>
      </c>
      <c r="AX59" s="256" cm="1">
        <f t="array" aca="1" ref="AX59" ca="1">_xlfn.XLOOKUP($A59&amp;$B59,'[1]产值及收款计划（2026）'!$A:$A&amp;'[1]产值及收款计划（2026）'!$B:$B,'[1]产值及收款计划（2026）'!AX:AX)</f>
        <v>0</v>
      </c>
      <c r="AY59" s="256" cm="1">
        <f t="array" aca="1" ref="AY59" ca="1">_xlfn.XLOOKUP($A59&amp;$B59,'[1]产值及收款计划（2026）'!$A:$A&amp;'[1]产值及收款计划（2026）'!$B:$B,'[1]产值及收款计划（2026）'!AY:AY)</f>
        <v>7.7163000000000004</v>
      </c>
      <c r="AZ59" s="256" cm="1">
        <f t="array" aca="1" ref="AZ59" ca="1">_xlfn.XLOOKUP($A59&amp;$B59,'[1]产值及收款计划（2026）'!$A:$A&amp;'[1]产值及收款计划（2026）'!$B:$B,'[1]产值及收款计划（2026）'!AZ:AZ)</f>
        <v>0</v>
      </c>
      <c r="BA59" s="256" cm="1">
        <f t="array" aca="1" ref="BA59" ca="1">_xlfn.XLOOKUP($A59&amp;$B59,'[1]产值及收款计划（2026）'!$A:$A&amp;'[1]产值及收款计划（2026）'!$B:$B,'[1]产值及收款计划（2026）'!BA:BA)</f>
        <v>0</v>
      </c>
      <c r="BB59" s="256" cm="1">
        <f t="array" aca="1" ref="BB59" ca="1">_xlfn.XLOOKUP($A59&amp;$B59,'[1]产值及收款计划（2026）'!$A:$A&amp;'[1]产值及收款计划（2026）'!$B:$B,'[1]产值及收款计划（2026）'!BB:BB)</f>
        <v>0</v>
      </c>
      <c r="BC59" s="256" cm="1">
        <f t="array" aca="1" ref="BC59" ca="1">_xlfn.XLOOKUP($A59&amp;$B59,'[1]产值及收款计划（2026）'!$A:$A&amp;'[1]产值及收款计划（2026）'!$B:$B,'[1]产值及收款计划（2026）'!BC:BC)</f>
        <v>0</v>
      </c>
      <c r="BD59" s="256" cm="1">
        <f t="array" aca="1" ref="BD59" ca="1">_xlfn.XLOOKUP($A59&amp;$B59,'[1]产值及收款计划（2026）'!$A:$A&amp;'[1]产值及收款计划（2026）'!$B:$B,'[1]产值及收款计划（2026）'!BD:BD)</f>
        <v>0</v>
      </c>
      <c r="BE59" s="256" cm="1">
        <f t="array" aca="1" ref="BE59" ca="1">_xlfn.XLOOKUP($A59&amp;$B59,'[1]产值及收款计划（2026）'!$A:$A&amp;'[1]产值及收款计划（2026）'!$B:$B,'[1]产值及收款计划（2026）'!BE:BE)</f>
        <v>0</v>
      </c>
      <c r="BF59" s="256" cm="1">
        <f t="array" aca="1" ref="BF59" ca="1">_xlfn.XLOOKUP($A59&amp;$B59,'[1]产值及收款计划（2026）'!$A:$A&amp;'[1]产值及收款计划（2026）'!$B:$B,'[1]产值及收款计划（2026）'!BF:BF)</f>
        <v>0</v>
      </c>
      <c r="BG59" s="256" cm="1">
        <f t="array" aca="1" ref="BG59" ca="1">_xlfn.XLOOKUP($A59&amp;$B59,'[1]产值及收款计划（2026）'!$A:$A&amp;'[1]产值及收款计划（2026）'!$B:$B,'[1]产值及收款计划（2026）'!BG:BG)</f>
        <v>0</v>
      </c>
      <c r="BH59" s="256" cm="1">
        <f t="array" aca="1" ref="BH59" ca="1">_xlfn.XLOOKUP($A59&amp;$B59,'[1]产值及收款计划（2026）'!$A:$A&amp;'[1]产值及收款计划（2026）'!$B:$B,'[1]产值及收款计划（2026）'!BH:BH)</f>
        <v>0</v>
      </c>
      <c r="BI59" s="256" cm="1">
        <f t="array" aca="1" ref="BI59" ca="1">_xlfn.XLOOKUP($A59&amp;$B59,'[1]产值及收款计划（2026）'!$A:$A&amp;'[1]产值及收款计划（2026）'!$B:$B,'[1]产值及收款计划（2026）'!BI:BI)</f>
        <v>0</v>
      </c>
      <c r="BJ59" s="256" cm="1">
        <f t="array" aca="1" ref="BJ59" ca="1">_xlfn.XLOOKUP($A59&amp;$B59,'[1]产值及收款计划（2026）'!$A:$A&amp;'[1]产值及收款计划（2026）'!$B:$B,'[1]产值及收款计划（2026）'!BJ:BJ)</f>
        <v>0</v>
      </c>
      <c r="BK59" s="256" cm="1">
        <f t="array" aca="1" ref="BK59" ca="1">_xlfn.XLOOKUP($A59&amp;$B59,'[1]产值及收款计划（2026）'!$A:$A&amp;'[1]产值及收款计划（2026）'!$B:$B,'[1]产值及收款计划（2026）'!BK:BK)</f>
        <v>0</v>
      </c>
      <c r="BL59" s="256" cm="1">
        <f t="array" aca="1" ref="BL59" ca="1">_xlfn.XLOOKUP($A59&amp;$B59,'[1]产值及收款计划（2026）'!$A:$A&amp;'[1]产值及收款计划（2026）'!$B:$B,'[1]产值及收款计划（2026）'!BL:BL)</f>
        <v>0</v>
      </c>
      <c r="BM59" s="256"/>
      <c r="BN59" s="256"/>
      <c r="BO59" s="256"/>
      <c r="BP59" s="256"/>
      <c r="BQ59" s="255" cm="1">
        <f t="array" aca="1" ref="BQ59" ca="1">_xlfn.XLOOKUP($A59&amp;$B59,'[1]产值及收款计划（2026）'!$A:$A&amp;'[1]产值及收款计划（2026）'!$B:$B,'[1]产值及收款计划（2026）'!BQ:BQ)</f>
        <v>0</v>
      </c>
      <c r="BR59" s="256" cm="1">
        <f t="array" aca="1" ref="BR59" ca="1">_xlfn.XLOOKUP($A59&amp;$B59,'[1]产值及收款计划（2026）'!$A:$A&amp;'[1]产值及收款计划（2026）'!$B:$B,'[1]产值及收款计划（2026）'!BR:BR)</f>
        <v>0</v>
      </c>
      <c r="CA59" s="256" cm="1">
        <f t="array" aca="1" ref="CA59" ca="1">_xlfn.XLOOKUP($A59&amp;$B59,'[1]产值及收款计划（2026）'!$A:$A&amp;'[1]产值及收款计划（2026）'!$B:$B,'[1]产值及收款计划（2026）'!CA:CA)</f>
        <v>0</v>
      </c>
      <c r="CB59" s="256" cm="1">
        <f t="array" aca="1" ref="CB59" ca="1">_xlfn.XLOOKUP($A59&amp;$B59,'[1]产值及收款计划（2026）'!$A:$A&amp;'[1]产值及收款计划（2026）'!$B:$B,'[1]产值及收款计划（2026）'!CB:CB)</f>
        <v>0</v>
      </c>
      <c r="CC59" s="256" cm="1">
        <f t="array" aca="1" ref="CC59" ca="1">_xlfn.XLOOKUP($A59&amp;$B59,'[1]产值及收款计划（2026）'!$A:$A&amp;'[1]产值及收款计划（2026）'!$B:$B,'[1]产值及收款计划（2026）'!CC:CC)</f>
        <v>0</v>
      </c>
      <c r="CD59" s="256" cm="1">
        <f t="array" aca="1" ref="CD59" ca="1">_xlfn.XLOOKUP($A59&amp;$B59,'[1]产值及收款计划（2026）'!$A:$A&amp;'[1]产值及收款计划（2026）'!$B:$B,'[1]产值及收款计划（2026）'!CD:CD)</f>
        <v>0</v>
      </c>
      <c r="CE59" s="256" cm="1">
        <f t="array" aca="1" ref="CE59" ca="1">_xlfn.XLOOKUP($A59&amp;$B59,'[1]产值及收款计划（2026）'!$A:$A&amp;'[1]产值及收款计划（2026）'!$B:$B,'[1]产值及收款计划（2026）'!CE:CE)</f>
        <v>0</v>
      </c>
      <c r="CF59" s="256" cm="1">
        <f t="array" aca="1" ref="CF59" ca="1">_xlfn.XLOOKUP($A59&amp;$B59,'[1]产值及收款计划（2026）'!$A:$A&amp;'[1]产值及收款计划（2026）'!$B:$B,'[1]产值及收款计划（2026）'!CF:CF)</f>
        <v>0</v>
      </c>
      <c r="CG59" s="256" cm="1">
        <f t="array" aca="1" ref="CG59" ca="1">_xlfn.XLOOKUP($A59&amp;$B59,'[1]产值及收款计划（2026）'!$A:$A&amp;'[1]产值及收款计划（2026）'!$B:$B,'[1]产值及收款计划（2026）'!CG:CG)</f>
        <v>0</v>
      </c>
      <c r="CH59" s="256" cm="1">
        <f t="array" aca="1" ref="CH59" ca="1">_xlfn.XLOOKUP($A59&amp;$B59,'[1]产值及收款计划（2026）'!$A:$A&amp;'[1]产值及收款计划（2026）'!$B:$B,'[1]产值及收款计划（2026）'!CH:CH)</f>
        <v>0</v>
      </c>
      <c r="CI59" s="256" cm="1">
        <f t="array" aca="1" ref="CI59" ca="1">_xlfn.XLOOKUP($A59&amp;$B59,'[1]产值及收款计划（2026）'!$A:$A&amp;'[1]产值及收款计划（2026）'!$B:$B,'[1]产值及收款计划（2026）'!CI:CI)</f>
        <v>0</v>
      </c>
      <c r="CJ59" s="256" cm="1">
        <f t="array" aca="1" ref="CJ59" ca="1">_xlfn.XLOOKUP($A59&amp;$B59,'[1]产值及收款计划（2026）'!$A:$A&amp;'[1]产值及收款计划（2026）'!$B:$B,'[1]产值及收款计划（2026）'!CJ:CJ)</f>
        <v>0</v>
      </c>
      <c r="CK59" s="256" cm="1">
        <f t="array" aca="1" ref="CK59" ca="1">_xlfn.XLOOKUP($A59&amp;$B59,'[1]产值及收款计划（2026）'!$A:$A&amp;'[1]产值及收款计划（2026）'!$B:$B,'[1]产值及收款计划（2026）'!CK:CK)</f>
        <v>0</v>
      </c>
      <c r="CL59" s="256" cm="1">
        <f t="array" aca="1" ref="CL59" ca="1">_xlfn.XLOOKUP($A59&amp;$B59,'[1]产值及收款计划（2026）'!$A:$A&amp;'[1]产值及收款计划（2026）'!$B:$B,'[1]产值及收款计划（2026）'!CL:CL)</f>
        <v>0</v>
      </c>
      <c r="DA59" s="256" cm="1">
        <f t="array" aca="1" ref="DA59" ca="1">_xlfn.XLOOKUP($A59&amp;$B59,'[1]产值及收款计划（2026）'!$A:$A&amp;'[1]产值及收款计划（2026）'!$B:$B,'[1]产值及收款计划（2026）'!DA:DA)</f>
        <v>0</v>
      </c>
      <c r="DB59" s="256" cm="1">
        <f t="array" aca="1" ref="DB59" ca="1">_xlfn.XLOOKUP($A59&amp;$B59,'[1]产值及收款计划（2026）'!$A:$A&amp;'[1]产值及收款计划（2026）'!$B:$B,'[1]产值及收款计划（2026）'!DB:DB)</f>
        <v>0</v>
      </c>
      <c r="DC59" s="256" cm="1">
        <f t="array" aca="1" ref="DC59" ca="1">_xlfn.XLOOKUP($A59&amp;$B59,'[1]产值及收款计划（2026）'!$A:$A&amp;'[1]产值及收款计划（2026）'!$B:$B,'[1]产值及收款计划（2026）'!DC:DC)</f>
        <v>0</v>
      </c>
      <c r="DD59" s="256" cm="1">
        <f t="array" aca="1" ref="DD59" ca="1">_xlfn.XLOOKUP($A59&amp;$B59,'[1]产值及收款计划（2026）'!$A:$A&amp;'[1]产值及收款计划（2026）'!$B:$B,'[1]产值及收款计划（2026）'!DD:DD)</f>
        <v>0</v>
      </c>
      <c r="DE59" s="256" cm="1">
        <f t="array" aca="1" ref="DE59" ca="1">_xlfn.XLOOKUP($A59&amp;$B59,'[1]产值及收款计划（2026）'!$A:$A&amp;'[1]产值及收款计划（2026）'!$B:$B,'[1]产值及收款计划（2026）'!DE:DE)</f>
        <v>0</v>
      </c>
      <c r="DF59" s="256" cm="1">
        <f t="array" aca="1" ref="DF59" ca="1">_xlfn.XLOOKUP($A59&amp;$B59,'[1]产值及收款计划（2026）'!$A:$A&amp;'[1]产值及收款计划（2026）'!$B:$B,'[1]产值及收款计划（2026）'!DF:DF)</f>
        <v>0</v>
      </c>
      <c r="DG59" s="256" cm="1">
        <f t="array" aca="1" ref="DG59" ca="1">_xlfn.XLOOKUP($A59&amp;$B59,'[1]产值及收款计划（2026）'!$A:$A&amp;'[1]产值及收款计划（2026）'!$B:$B,'[1]产值及收款计划（2026）'!DG:DG)</f>
        <v>0</v>
      </c>
      <c r="DH59" s="256" cm="1">
        <f t="array" aca="1" ref="DH59" ca="1">_xlfn.XLOOKUP($A59&amp;$B59,'[1]产值及收款计划（2026）'!$A:$A&amp;'[1]产值及收款计划（2026）'!$B:$B,'[1]产值及收款计划（2026）'!DH:DH)</f>
        <v>0</v>
      </c>
      <c r="DI59" s="256" cm="1">
        <f t="array" aca="1" ref="DI59" ca="1">_xlfn.XLOOKUP($A59&amp;$B59,'[1]产值及收款计划（2026）'!$A:$A&amp;'[1]产值及收款计划（2026）'!$B:$B,'[1]产值及收款计划（2026）'!DI:DI)</f>
        <v>0</v>
      </c>
      <c r="DJ59" s="256" cm="1">
        <f t="array" aca="1" ref="DJ59" ca="1">_xlfn.XLOOKUP($A59&amp;$B59,'[1]产值及收款计划（2026）'!$A:$A&amp;'[1]产值及收款计划（2026）'!$B:$B,'[1]产值及收款计划（2026）'!DJ:DJ)</f>
        <v>0</v>
      </c>
      <c r="DK59" s="256" cm="1">
        <f t="array" aca="1" ref="DK59" ca="1">_xlfn.XLOOKUP($A59&amp;$B59,'[1]产值及收款计划（2026）'!$A:$A&amp;'[1]产值及收款计划（2026）'!$B:$B,'[1]产值及收款计划（2026）'!DK:DK)</f>
        <v>0</v>
      </c>
      <c r="DL59" s="256" cm="1">
        <f t="array" aca="1" ref="DL59" ca="1">_xlfn.XLOOKUP($A59&amp;$B59,'[1]产值及收款计划（2026）'!$A:$A&amp;'[1]产值及收款计划（2026）'!$B:$B,'[1]产值及收款计划（2026）'!DL:DL)</f>
        <v>0</v>
      </c>
      <c r="DM59" s="264"/>
      <c r="DN59" s="250"/>
    </row>
    <row r="60" spans="1:118" ht="20.25" x14ac:dyDescent="0.15">
      <c r="A60" s="254">
        <f t="shared" ca="1" si="9"/>
        <v>56</v>
      </c>
      <c r="B60" s="254" t="s">
        <v>25</v>
      </c>
      <c r="C60" s="255" t="str" cm="1">
        <f t="array" aca="1" ref="C60" ca="1">_xlfn.XLOOKUP($A60&amp;$B60,'[1]产值及收款计划（2026）'!$A:$A&amp;'[1]产值及收款计划（2026）'!$B:$B,'[1]产值及收款计划（2026）'!C:C)</f>
        <v>ZHT2022060600043</v>
      </c>
      <c r="D60" s="255" t="str" cm="1">
        <f t="array" aca="1" ref="D60" ca="1">_xlfn.XLOOKUP($A60&amp;$B60,'[1]产值及收款计划（2026）'!$A:$A&amp;'[1]产值及收款计划（2026）'!$B:$B,'[1]产值及收款计划（2026）'!D:D)</f>
        <v>嘉兴市铁投集团建设一体化全过程管控平台建设服务项目合同</v>
      </c>
      <c r="E60" s="256" cm="1">
        <f t="array" aca="1" ref="E60" ca="1">_xlfn.XLOOKUP($A60&amp;$B60,'[1]产值及收款计划（2026）'!$A:$A&amp;'[1]产值及收款计划（2026）'!$B:$B,'[1]产值及收款计划（2026）'!E:E)</f>
        <v>1737.03</v>
      </c>
      <c r="F60" s="256" cm="1">
        <f t="array" aca="1" ref="F60" ca="1">_xlfn.XLOOKUP($A60&amp;$B60,'[1]产值及收款计划（2026）'!$A:$A&amp;'[1]产值及收款计划（2026）'!$B:$B,'[1]产值及收款计划（2026）'!F:F)</f>
        <v>1435.58798</v>
      </c>
      <c r="G60" s="256" cm="1">
        <f t="array" aca="1" ref="G60" ca="1">_xlfn.XLOOKUP($A60&amp;$B60,'[1]产值及收款计划（2026）'!$A:$A&amp;'[1]产值及收款计划（2026）'!$B:$B,'[1]产值及收款计划（2026）'!G:G)</f>
        <v>1435.58798</v>
      </c>
      <c r="H60" s="256" cm="1">
        <f t="array" aca="1" ref="H60" ca="1">_xlfn.XLOOKUP($A60&amp;$B60,'[1]产值及收款计划（2026）'!$A:$A&amp;'[1]产值及收款计划（2026）'!$B:$B,'[1]产值及收款计划（2026）'!H:H)</f>
        <v>1435.58798</v>
      </c>
      <c r="I60" s="257" cm="1">
        <f t="array" aca="1" ref="I60" ca="1">_xlfn.XLOOKUP($A60&amp;$B60,'[1]产值及收款计划（2026）'!$A:$A&amp;'[1]产值及收款计划（2026）'!$B:$B,'[1]产值及收款计划（2026）'!I:I)</f>
        <v>1</v>
      </c>
      <c r="J60" s="258" cm="1">
        <f t="array" aca="1" ref="J60" ca="1">_xlfn.XLOOKUP($A60&amp;$B60,'[1]产值及收款计划（2026）'!$A:$A&amp;'[1]产值及收款计划（2026）'!$B:$B,'[1]产值及收款计划（2026）'!J:J)</f>
        <v>0.06</v>
      </c>
      <c r="K60" s="256" cm="1">
        <f t="array" aca="1" ref="K60" ca="1">_xlfn.XLOOKUP($A60&amp;$B60,'[1]产值及收款计划（2026）'!$A:$A&amp;'[1]产值及收款计划（2026）'!$B:$B,'[1]产值及收款计划（2026）'!K:K)</f>
        <v>0</v>
      </c>
      <c r="L60" s="256" cm="1">
        <f t="array" aca="1" ref="L60" ca="1">_xlfn.XLOOKUP($A60&amp;$B60,'[1]产值及收款计划（2026）'!$A:$A&amp;'[1]产值及收款计划（2026）'!$B:$B,'[1]产值及收款计划（2026）'!L:L)</f>
        <v>0</v>
      </c>
      <c r="M60" s="256" t="str" cm="1">
        <f t="array" aca="1" ref="M60" ca="1">_xlfn.XLOOKUP($A60&amp;$B60,'[1]产值及收款计划（2026）'!$A:$A&amp;'[1]产值及收款计划（2026）'!$B:$B,'[1]产值及收款计划（2026）'!M:M)</f>
        <v>主导</v>
      </c>
      <c r="N60" s="256" t="str" cm="1">
        <f t="array" aca="1" ref="N60" ca="1">_xlfn.XLOOKUP($A60&amp;$B60,'[1]产值及收款计划（2026）'!$A:$A&amp;'[1]产值及收款计划（2026）'!$B:$B,'[1]产值及收款计划（2026）'!N:N)</f>
        <v>施林烽团队</v>
      </c>
      <c r="O60" s="256" t="str" cm="1">
        <f t="array" aca="1" ref="O60" ca="1">_xlfn.XLOOKUP($A60&amp;$B60,'[1]产值及收款计划（2026）'!$A:$A&amp;'[1]产值及收款计划（2026）'!$B:$B,'[1]产值及收款计划（2026）'!O:O)</f>
        <v>杨馨</v>
      </c>
      <c r="P60" s="255" t="str" cm="1">
        <f t="array" aca="1" ref="P60" ca="1">_xlfn.XLOOKUP($A60&amp;$B60,'[1]产值及收款计划（2026）'!$A:$A&amp;'[1]产值及收款计划（2026）'!$B:$B,'[1]产值及收款计划（2026）'!P:P)</f>
        <v>在建</v>
      </c>
      <c r="Q60" s="256" cm="1">
        <f t="array" aca="1" ref="Q60" ca="1">_xlfn.XLOOKUP($A60&amp;$B60,'[1]产值及收款计划（2026）'!$A:$A&amp;'[1]产值及收款计划（2026）'!$B:$B,'[1]产值及收款计划（2026）'!Q:Q)</f>
        <v>0</v>
      </c>
      <c r="R60" s="256" cm="1">
        <f t="array" aca="1" ref="R60" ca="1">_xlfn.XLOOKUP($A60&amp;$B60,'[1]产值及收款计划（2026）'!$A:$A&amp;'[1]产值及收款计划（2026）'!$B:$B,'[1]产值及收款计划（2026）'!R:R)</f>
        <v>0</v>
      </c>
      <c r="S60" s="256" cm="1">
        <f t="array" aca="1" ref="S60" ca="1">_xlfn.XLOOKUP($A60&amp;$B60,'[1]产值及收款计划（2026）'!$A:$A&amp;'[1]产值及收款计划（2026）'!$B:$B,'[1]产值及收款计划（2026）'!S:S)</f>
        <v>0</v>
      </c>
      <c r="T60" s="256" cm="1">
        <f t="array" aca="1" ref="T60" ca="1">_xlfn.XLOOKUP($A60&amp;$B60,'[1]产值及收款计划（2026）'!$A:$A&amp;'[1]产值及收款计划（2026）'!$B:$B,'[1]产值及收款计划（2026）'!T:T)</f>
        <v>1238.8</v>
      </c>
      <c r="U60" s="256" cm="1">
        <f t="array" aca="1" ref="U60" ca="1">_xlfn.XLOOKUP($A60&amp;$B60,'[1]产值及收款计划（2026）'!$A:$A&amp;'[1]产值及收款计划（2026）'!$B:$B,'[1]产值及收款计划（2026）'!U:U)</f>
        <v>0</v>
      </c>
      <c r="V60" s="256" cm="1">
        <f t="array" aca="1" ref="V60" ca="1">_xlfn.XLOOKUP($A60&amp;$B60,'[1]产值及收款计划（2026）'!$A:$A&amp;'[1]产值及收款计划（2026）'!$B:$B,'[1]产值及收款计划（2026）'!V:V)</f>
        <v>498.23</v>
      </c>
      <c r="W60" s="256" cm="1">
        <f t="array" aca="1" ref="W60" ca="1">_xlfn.XLOOKUP($A60&amp;$B60,'[1]产值及收款计划（2026）'!$A:$A&amp;'[1]产值及收款计划（2026）'!$B:$B,'[1]产值及收款计划（2026）'!W:W)</f>
        <v>0</v>
      </c>
      <c r="X60" s="256" cm="1">
        <f t="array" aca="1" ref="X60" ca="1">_xlfn.XLOOKUP($A60&amp;$B60,'[1]产值及收款计划（2026）'!$A:$A&amp;'[1]产值及收款计划（2026）'!$B:$B,'[1]产值及收款计划（2026）'!X:X)</f>
        <v>0</v>
      </c>
      <c r="Y60" s="256" cm="1">
        <f t="array" aca="1" ref="Y60" ca="1">_xlfn.XLOOKUP($A60&amp;$B60,'[1]产值及收款计划（2026）'!$A:$A&amp;'[1]产值及收款计划（2026）'!$B:$B,'[1]产值及收款计划（2026）'!Y:Y)</f>
        <v>0</v>
      </c>
      <c r="Z60" s="256" cm="1">
        <f t="array" aca="1" ref="Z60" ca="1">_xlfn.XLOOKUP($A60&amp;$B60,'[1]产值及收款计划（2026）'!$A:$A&amp;'[1]产值及收款计划（2026）'!$B:$B,'[1]产值及收款计划（2026）'!Z:Z)</f>
        <v>0</v>
      </c>
      <c r="AA60" s="256" cm="1">
        <f t="array" aca="1" ref="AA60" ca="1">_xlfn.XLOOKUP($A60&amp;$B60,'[1]产值及收款计划（2026）'!$A:$A&amp;'[1]产值及收款计划（2026）'!$B:$B,'[1]产值及收款计划（2026）'!AA:AA)</f>
        <v>0</v>
      </c>
      <c r="AB60" s="256" cm="1">
        <f t="array" aca="1" ref="AB60" ca="1">_xlfn.XLOOKUP($A60&amp;$B60,'[1]产值及收款计划（2026）'!$A:$A&amp;'[1]产值及收款计划（2026）'!$B:$B,'[1]产值及收款计划（2026）'!AB:AB)</f>
        <v>0</v>
      </c>
      <c r="AC60" s="256" cm="1">
        <f t="array" aca="1" ref="AC60" ca="1">_xlfn.XLOOKUP($A60&amp;$B60,'[1]产值及收款计划（2026）'!$A:$A&amp;'[1]产值及收款计划（2026）'!$B:$B,'[1]产值及收款计划（2026）'!AC:AC)</f>
        <v>0</v>
      </c>
      <c r="AD60" s="256" cm="1">
        <f t="array" aca="1" ref="AD60" ca="1">_xlfn.XLOOKUP($A60&amp;$B60,'[1]产值及收款计划（2026）'!$A:$A&amp;'[1]产值及收款计划（2026）'!$B:$B,'[1]产值及收款计划（2026）'!AD:AD)</f>
        <v>0</v>
      </c>
      <c r="AE60" s="256" cm="1">
        <f t="array" aca="1" ref="AE60" ca="1">_xlfn.XLOOKUP($A60&amp;$B60,'[1]产值及收款计划（2026）'!$A:$A&amp;'[1]产值及收款计划（2026）'!$B:$B,'[1]产值及收款计划（2026）'!AE:AE)</f>
        <v>0</v>
      </c>
      <c r="AF60" s="256" cm="1">
        <f t="array" aca="1" ref="AF60" ca="1">_xlfn.XLOOKUP($A60&amp;$B60,'[1]产值及收款计划（2026）'!$A:$A&amp;'[1]产值及收款计划（2026）'!$B:$B,'[1]产值及收款计划（2026）'!AF:AF)</f>
        <v>0</v>
      </c>
      <c r="AG60" s="256" cm="1">
        <f t="array" aca="1" ref="AG60" ca="1">_xlfn.XLOOKUP($A60&amp;$B60,'[1]产值及收款计划（2026）'!$A:$A&amp;'[1]产值及收款计划（2026）'!$B:$B,'[1]产值及收款计划（2026）'!AG:AG)</f>
        <v>0</v>
      </c>
      <c r="AH60" s="256" cm="1">
        <f t="array" aca="1" ref="AH60" ca="1">_xlfn.XLOOKUP($A60&amp;$B60,'[1]产值及收款计划（2026）'!$A:$A&amp;'[1]产值及收款计划（2026）'!$B:$B,'[1]产值及收款计划（2026）'!AH:AH)</f>
        <v>0</v>
      </c>
      <c r="AI60" s="256" cm="1">
        <f t="array" aca="1" ref="AI60" ca="1">_xlfn.XLOOKUP($A60&amp;$B60,'[1]产值及收款计划（2026）'!$A:$A&amp;'[1]产值及收款计划（2026）'!$B:$B,'[1]产值及收款计划（2026）'!AI:AI)</f>
        <v>0</v>
      </c>
      <c r="AJ60" s="256" cm="1">
        <f t="array" aca="1" ref="AJ60" ca="1">_xlfn.XLOOKUP($A60&amp;$B60,'[1]产值及收款计划（2026）'!$A:$A&amp;'[1]产值及收款计划（2026）'!$B:$B,'[1]产值及收款计划（2026）'!AJ:AJ)</f>
        <v>0</v>
      </c>
      <c r="AK60" s="256" cm="1">
        <f t="array" aca="1" ref="AK60" ca="1">_xlfn.XLOOKUP($A60&amp;$B60,'[1]产值及收款计划（2026）'!$A:$A&amp;'[1]产值及收款计划（2026）'!$B:$B,'[1]产值及收款计划（2026）'!AK:AK)</f>
        <v>0</v>
      </c>
      <c r="AL60" s="256" cm="1">
        <f t="array" aca="1" ref="AL60" ca="1">_xlfn.XLOOKUP($A60&amp;$B60,'[1]产值及收款计划（2026）'!$A:$A&amp;'[1]产值及收款计划（2026）'!$B:$B,'[1]产值及收款计划（2026）'!AL:AL)</f>
        <v>0</v>
      </c>
      <c r="AM60" s="263" t="e" cm="1">
        <f t="array" aca="1" ref="AM60" ca="1">_xlfn.LET(_xlpm.勾选月份状态数组,TRANSPOSE('PPT(12-15页）-TOP10'!$A$3:$A$14),_xlpm.选择数据区,IF('PPT(12-15页）-TOP10'!$E$3="收款",$BA60:$BL60,$AA60:$AL60),SUM(_xlfn._xlws.FILTER(_xlpm.选择数据区,_xlpm.勾选月份状态数组,"")))</f>
        <v>#NAME?</v>
      </c>
      <c r="AN60" s="256" t="e" cm="1">
        <f t="array" aca="1" ref="AN60" ca="1">_xlfn.LET(_xlpm.勾选月份状态数组,TRANSPOSE('PPT(12-15页）-TOP10'!$A$3:$A$14),_xlpm.选择数据区,IF('PPT(12-15页）-TOP10'!$E$3="收款",$DA60:$DL60,$CA60:$CL60),SUM(_xlfn._xlws.FILTER(_xlpm.选择数据区,_xlpm.勾选月份状态数组,"")))</f>
        <v>#NAME?</v>
      </c>
      <c r="AO60" s="256">
        <f ca="1">SUM(CA60:CC60)+SUM(AD60:AL60)</f>
        <v>0</v>
      </c>
      <c r="AP60" s="256"/>
      <c r="AQ60" s="256"/>
      <c r="AR60" s="256"/>
      <c r="AS60" s="256" cm="1">
        <f t="array" aca="1" ref="AS60" ca="1">_xlfn.XLOOKUP($A60&amp;$B60,'[1]产值及收款计划（2026）'!$A:$A&amp;'[1]产值及收款计划（2026）'!$B:$B,'[1]产值及收款计划（2026）'!AS:AS)</f>
        <v>0</v>
      </c>
      <c r="AT60" s="256" cm="1">
        <f t="array" aca="1" ref="AT60" ca="1">_xlfn.XLOOKUP($A60&amp;$B60,'[1]产值及收款计划（2026）'!$A:$A&amp;'[1]产值及收款计划（2026）'!$B:$B,'[1]产值及收款计划（2026）'!AT:AT)</f>
        <v>0</v>
      </c>
      <c r="AU60" s="256" cm="1">
        <f t="array" aca="1" ref="AU60" ca="1">_xlfn.XLOOKUP($A60&amp;$B60,'[1]产值及收款计划（2026）'!$A:$A&amp;'[1]产值及收款计划（2026）'!$B:$B,'[1]产值及收款计划（2026）'!AU:AU)</f>
        <v>0</v>
      </c>
      <c r="AV60" s="256" cm="1">
        <f t="array" aca="1" ref="AV60" ca="1">_xlfn.XLOOKUP($A60&amp;$B60,'[1]产值及收款计划（2026）'!$A:$A&amp;'[1]产值及收款计划（2026）'!$B:$B,'[1]产值及收款计划（2026）'!AV:AV)</f>
        <v>0</v>
      </c>
      <c r="AW60" s="256" cm="1">
        <f t="array" aca="1" ref="AW60" ca="1">_xlfn.XLOOKUP($A60&amp;$B60,'[1]产值及收款计划（2026）'!$A:$A&amp;'[1]产值及收款计划（2026）'!$B:$B,'[1]产值及收款计划（2026）'!AW:AW)</f>
        <v>808.58960000000002</v>
      </c>
      <c r="AX60" s="256" cm="1">
        <f t="array" aca="1" ref="AX60" ca="1">_xlfn.XLOOKUP($A60&amp;$B60,'[1]产值及收款计划（2026）'!$A:$A&amp;'[1]产值及收款计划（2026）'!$B:$B,'[1]产值及收款计划（2026）'!AX:AX)</f>
        <v>0</v>
      </c>
      <c r="AY60" s="256" cm="1">
        <f t="array" aca="1" ref="AY60" ca="1">_xlfn.XLOOKUP($A60&amp;$B60,'[1]产值及收款计划（2026）'!$A:$A&amp;'[1]产值及收款计划（2026）'!$B:$B,'[1]产值及收款计划（2026）'!AY:AY)</f>
        <v>928.44039999999995</v>
      </c>
      <c r="AZ60" s="256" cm="1">
        <f t="array" aca="1" ref="AZ60" ca="1">_xlfn.XLOOKUP($A60&amp;$B60,'[1]产值及收款计划（2026）'!$A:$A&amp;'[1]产值及收款计划（2026）'!$B:$B,'[1]产值及收款计划（2026）'!AZ:AZ)</f>
        <v>430.21039999999999</v>
      </c>
      <c r="BA60" s="256" cm="1">
        <f t="array" aca="1" ref="BA60" ca="1">_xlfn.XLOOKUP($A60&amp;$B60,'[1]产值及收款计划（2026）'!$A:$A&amp;'[1]产值及收款计划（2026）'!$B:$B,'[1]产值及收款计划（2026）'!BA:BA)</f>
        <v>0</v>
      </c>
      <c r="BB60" s="256" cm="1">
        <f t="array" aca="1" ref="BB60" ca="1">_xlfn.XLOOKUP($A60&amp;$B60,'[1]产值及收款计划（2026）'!$A:$A&amp;'[1]产值及收款计划（2026）'!$B:$B,'[1]产值及收款计划（2026）'!BB:BB)</f>
        <v>0</v>
      </c>
      <c r="BC60" s="256" cm="1">
        <f t="array" aca="1" ref="BC60" ca="1">_xlfn.XLOOKUP($A60&amp;$B60,'[1]产值及收款计划（2026）'!$A:$A&amp;'[1]产值及收款计划（2026）'!$B:$B,'[1]产值及收款计划（2026）'!BC:BC)</f>
        <v>0</v>
      </c>
      <c r="BD60" s="256" cm="1">
        <f t="array" aca="1" ref="BD60" ca="1">_xlfn.XLOOKUP($A60&amp;$B60,'[1]产值及收款计划（2026）'!$A:$A&amp;'[1]产值及收款计划（2026）'!$B:$B,'[1]产值及收款计划（2026）'!BD:BD)</f>
        <v>0</v>
      </c>
      <c r="BE60" s="256" cm="1">
        <f t="array" aca="1" ref="BE60" ca="1">_xlfn.XLOOKUP($A60&amp;$B60,'[1]产值及收款计划（2026）'!$A:$A&amp;'[1]产值及收款计划（2026）'!$B:$B,'[1]产值及收款计划（2026）'!BE:BE)</f>
        <v>0</v>
      </c>
      <c r="BF60" s="256" cm="1">
        <f t="array" aca="1" ref="BF60" ca="1">_xlfn.XLOOKUP($A60&amp;$B60,'[1]产值及收款计划（2026）'!$A:$A&amp;'[1]产值及收款计划（2026）'!$B:$B,'[1]产值及收款计划（2026）'!BF:BF)</f>
        <v>256.76</v>
      </c>
      <c r="BG60" s="256" cm="1">
        <f t="array" aca="1" ref="BG60" ca="1">_xlfn.XLOOKUP($A60&amp;$B60,'[1]产值及收款计划（2026）'!$A:$A&amp;'[1]产值及收款计划（2026）'!$B:$B,'[1]产值及收款计划（2026）'!BG:BG)</f>
        <v>0</v>
      </c>
      <c r="BH60" s="256" cm="1">
        <f t="array" aca="1" ref="BH60" ca="1">_xlfn.XLOOKUP($A60&amp;$B60,'[1]产值及收款计划（2026）'!$A:$A&amp;'[1]产值及收款计划（2026）'!$B:$B,'[1]产值及收款计划（2026）'!BH:BH)</f>
        <v>0</v>
      </c>
      <c r="BI60" s="256" cm="1">
        <f t="array" aca="1" ref="BI60" ca="1">_xlfn.XLOOKUP($A60&amp;$B60,'[1]产值及收款计划（2026）'!$A:$A&amp;'[1]产值及收款计划（2026）'!$B:$B,'[1]产值及收款计划（2026）'!BI:BI)</f>
        <v>0</v>
      </c>
      <c r="BJ60" s="256" cm="1">
        <f t="array" aca="1" ref="BJ60" ca="1">_xlfn.XLOOKUP($A60&amp;$B60,'[1]产值及收款计划（2026）'!$A:$A&amp;'[1]产值及收款计划（2026）'!$B:$B,'[1]产值及收款计划（2026）'!BJ:BJ)</f>
        <v>0</v>
      </c>
      <c r="BK60" s="256" cm="1">
        <f t="array" aca="1" ref="BK60" ca="1">_xlfn.XLOOKUP($A60&amp;$B60,'[1]产值及收款计划（2026）'!$A:$A&amp;'[1]产值及收款计划（2026）'!$B:$B,'[1]产值及收款计划（2026）'!BK:BK)</f>
        <v>0</v>
      </c>
      <c r="BL60" s="256" cm="1">
        <f t="array" aca="1" ref="BL60" ca="1">_xlfn.XLOOKUP($A60&amp;$B60,'[1]产值及收款计划（2026）'!$A:$A&amp;'[1]产值及收款计划（2026）'!$B:$B,'[1]产值及收款计划（2026）'!BL:BL)</f>
        <v>0</v>
      </c>
      <c r="BM60" s="256"/>
      <c r="BN60" s="256"/>
      <c r="BO60" s="256"/>
      <c r="BP60" s="256"/>
      <c r="BQ60" s="255" cm="1">
        <f t="array" aca="1" ref="BQ60" ca="1">_xlfn.XLOOKUP($A60&amp;$B60,'[1]产值及收款计划（2026）'!$A:$A&amp;'[1]产值及收款计划（2026）'!$B:$B,'[1]产值及收款计划（2026）'!BQ:BQ)</f>
        <v>0</v>
      </c>
      <c r="BR60" s="256" cm="1">
        <f t="array" aca="1" ref="BR60" ca="1">_xlfn.XLOOKUP($A60&amp;$B60,'[1]产值及收款计划（2026）'!$A:$A&amp;'[1]产值及收款计划（2026）'!$B:$B,'[1]产值及收款计划（2026）'!BR:BR)</f>
        <v>0</v>
      </c>
      <c r="CA60" s="256" cm="1">
        <f t="array" aca="1" ref="CA60" ca="1">_xlfn.XLOOKUP($A60&amp;$B60,'[1]产值及收款计划（2026）'!$A:$A&amp;'[1]产值及收款计划（2026）'!$B:$B,'[1]产值及收款计划（2026）'!CA:CA)</f>
        <v>0</v>
      </c>
      <c r="CB60" s="256" cm="1">
        <f t="array" aca="1" ref="CB60" ca="1">_xlfn.XLOOKUP($A60&amp;$B60,'[1]产值及收款计划（2026）'!$A:$A&amp;'[1]产值及收款计划（2026）'!$B:$B,'[1]产值及收款计划（2026）'!CB:CB)</f>
        <v>0</v>
      </c>
      <c r="CC60" s="256" cm="1">
        <f t="array" aca="1" ref="CC60" ca="1">_xlfn.XLOOKUP($A60&amp;$B60,'[1]产值及收款计划（2026）'!$A:$A&amp;'[1]产值及收款计划（2026）'!$B:$B,'[1]产值及收款计划（2026）'!CC:CC)</f>
        <v>0</v>
      </c>
      <c r="CD60" s="256" cm="1">
        <f t="array" aca="1" ref="CD60" ca="1">_xlfn.XLOOKUP($A60&amp;$B60,'[1]产值及收款计划（2026）'!$A:$A&amp;'[1]产值及收款计划（2026）'!$B:$B,'[1]产值及收款计划（2026）'!CD:CD)</f>
        <v>0</v>
      </c>
      <c r="CE60" s="256" cm="1">
        <f t="array" aca="1" ref="CE60" ca="1">_xlfn.XLOOKUP($A60&amp;$B60,'[1]产值及收款计划（2026）'!$A:$A&amp;'[1]产值及收款计划（2026）'!$B:$B,'[1]产值及收款计划（2026）'!CE:CE)</f>
        <v>0</v>
      </c>
      <c r="CF60" s="256" cm="1">
        <f t="array" aca="1" ref="CF60" ca="1">_xlfn.XLOOKUP($A60&amp;$B60,'[1]产值及收款计划（2026）'!$A:$A&amp;'[1]产值及收款计划（2026）'!$B:$B,'[1]产值及收款计划（2026）'!CF:CF)</f>
        <v>0</v>
      </c>
      <c r="CG60" s="256" cm="1">
        <f t="array" aca="1" ref="CG60" ca="1">_xlfn.XLOOKUP($A60&amp;$B60,'[1]产值及收款计划（2026）'!$A:$A&amp;'[1]产值及收款计划（2026）'!$B:$B,'[1]产值及收款计划（2026）'!CG:CG)</f>
        <v>0</v>
      </c>
      <c r="CH60" s="256" cm="1">
        <f t="array" aca="1" ref="CH60" ca="1">_xlfn.XLOOKUP($A60&amp;$B60,'[1]产值及收款计划（2026）'!$A:$A&amp;'[1]产值及收款计划（2026）'!$B:$B,'[1]产值及收款计划（2026）'!CH:CH)</f>
        <v>0</v>
      </c>
      <c r="CI60" s="256" cm="1">
        <f t="array" aca="1" ref="CI60" ca="1">_xlfn.XLOOKUP($A60&amp;$B60,'[1]产值及收款计划（2026）'!$A:$A&amp;'[1]产值及收款计划（2026）'!$B:$B,'[1]产值及收款计划（2026）'!CI:CI)</f>
        <v>0</v>
      </c>
      <c r="CJ60" s="256" cm="1">
        <f t="array" aca="1" ref="CJ60" ca="1">_xlfn.XLOOKUP($A60&amp;$B60,'[1]产值及收款计划（2026）'!$A:$A&amp;'[1]产值及收款计划（2026）'!$B:$B,'[1]产值及收款计划（2026）'!CJ:CJ)</f>
        <v>0</v>
      </c>
      <c r="CK60" s="256" cm="1">
        <f t="array" aca="1" ref="CK60" ca="1">_xlfn.XLOOKUP($A60&amp;$B60,'[1]产值及收款计划（2026）'!$A:$A&amp;'[1]产值及收款计划（2026）'!$B:$B,'[1]产值及收款计划（2026）'!CK:CK)</f>
        <v>0</v>
      </c>
      <c r="CL60" s="256" cm="1">
        <f t="array" aca="1" ref="CL60" ca="1">_xlfn.XLOOKUP($A60&amp;$B60,'[1]产值及收款计划（2026）'!$A:$A&amp;'[1]产值及收款计划（2026）'!$B:$B,'[1]产值及收款计划（2026）'!CL:CL)</f>
        <v>0</v>
      </c>
      <c r="DA60" s="256" cm="1">
        <f t="array" aca="1" ref="DA60" ca="1">_xlfn.XLOOKUP($A60&amp;$B60,'[1]产值及收款计划（2026）'!$A:$A&amp;'[1]产值及收款计划（2026）'!$B:$B,'[1]产值及收款计划（2026）'!DA:DA)</f>
        <v>0</v>
      </c>
      <c r="DB60" s="256" cm="1">
        <f t="array" aca="1" ref="DB60" ca="1">_xlfn.XLOOKUP($A60&amp;$B60,'[1]产值及收款计划（2026）'!$A:$A&amp;'[1]产值及收款计划（2026）'!$B:$B,'[1]产值及收款计划（2026）'!DB:DB)</f>
        <v>0</v>
      </c>
      <c r="DC60" s="256" cm="1">
        <f t="array" aca="1" ref="DC60" ca="1">_xlfn.XLOOKUP($A60&amp;$B60,'[1]产值及收款计划（2026）'!$A:$A&amp;'[1]产值及收款计划（2026）'!$B:$B,'[1]产值及收款计划（2026）'!DC:DC)</f>
        <v>0</v>
      </c>
      <c r="DD60" s="256" cm="1">
        <f t="array" aca="1" ref="DD60" ca="1">_xlfn.XLOOKUP($A60&amp;$B60,'[1]产值及收款计划（2026）'!$A:$A&amp;'[1]产值及收款计划（2026）'!$B:$B,'[1]产值及收款计划（2026）'!DD:DD)</f>
        <v>0</v>
      </c>
      <c r="DE60" s="256" cm="1">
        <f t="array" aca="1" ref="DE60" ca="1">_xlfn.XLOOKUP($A60&amp;$B60,'[1]产值及收款计划（2026）'!$A:$A&amp;'[1]产值及收款计划（2026）'!$B:$B,'[1]产值及收款计划（2026）'!DE:DE)</f>
        <v>0</v>
      </c>
      <c r="DF60" s="256" cm="1">
        <f t="array" aca="1" ref="DF60" ca="1">_xlfn.XLOOKUP($A60&amp;$B60,'[1]产值及收款计划（2026）'!$A:$A&amp;'[1]产值及收款计划（2026）'!$B:$B,'[1]产值及收款计划（2026）'!DF:DF)</f>
        <v>0</v>
      </c>
      <c r="DG60" s="256" cm="1">
        <f t="array" aca="1" ref="DG60" ca="1">_xlfn.XLOOKUP($A60&amp;$B60,'[1]产值及收款计划（2026）'!$A:$A&amp;'[1]产值及收款计划（2026）'!$B:$B,'[1]产值及收款计划（2026）'!DG:DG)</f>
        <v>0</v>
      </c>
      <c r="DH60" s="256" cm="1">
        <f t="array" aca="1" ref="DH60" ca="1">_xlfn.XLOOKUP($A60&amp;$B60,'[1]产值及收款计划（2026）'!$A:$A&amp;'[1]产值及收款计划（2026）'!$B:$B,'[1]产值及收款计划（2026）'!DH:DH)</f>
        <v>0</v>
      </c>
      <c r="DI60" s="256" cm="1">
        <f t="array" aca="1" ref="DI60" ca="1">_xlfn.XLOOKUP($A60&amp;$B60,'[1]产值及收款计划（2026）'!$A:$A&amp;'[1]产值及收款计划（2026）'!$B:$B,'[1]产值及收款计划（2026）'!DI:DI)</f>
        <v>0</v>
      </c>
      <c r="DJ60" s="256" cm="1">
        <f t="array" aca="1" ref="DJ60" ca="1">_xlfn.XLOOKUP($A60&amp;$B60,'[1]产值及收款计划（2026）'!$A:$A&amp;'[1]产值及收款计划（2026）'!$B:$B,'[1]产值及收款计划（2026）'!DJ:DJ)</f>
        <v>0</v>
      </c>
      <c r="DK60" s="256" cm="1">
        <f t="array" aca="1" ref="DK60" ca="1">_xlfn.XLOOKUP($A60&amp;$B60,'[1]产值及收款计划（2026）'!$A:$A&amp;'[1]产值及收款计划（2026）'!$B:$B,'[1]产值及收款计划（2026）'!DK:DK)</f>
        <v>0</v>
      </c>
      <c r="DL60" s="256" cm="1">
        <f t="array" aca="1" ref="DL60" ca="1">_xlfn.XLOOKUP($A60&amp;$B60,'[1]产值及收款计划（2026）'!$A:$A&amp;'[1]产值及收款计划（2026）'!$B:$B,'[1]产值及收款计划（2026）'!DL:DL)</f>
        <v>0</v>
      </c>
      <c r="DM60" s="264"/>
      <c r="DN60" s="250"/>
    </row>
    <row r="61" spans="1:118" ht="20.25" x14ac:dyDescent="0.15">
      <c r="A61" s="254">
        <f t="shared" ca="1" si="9"/>
        <v>57</v>
      </c>
      <c r="B61" s="254" t="s">
        <v>25</v>
      </c>
      <c r="C61" s="255" t="str" cm="1">
        <f t="array" aca="1" ref="C61" ca="1">_xlfn.XLOOKUP($A61&amp;$B61,'[1]产值及收款计划（2026）'!$A:$A&amp;'[1]产值及收款计划（2026）'!$B:$B,'[1]产值及收款计划（2026）'!C:C)</f>
        <v>ZHT2022071500055</v>
      </c>
      <c r="D61" s="255" t="str" cm="1">
        <f t="array" aca="1" ref="D61" ca="1">_xlfn.XLOOKUP($A61&amp;$B61,'[1]产值及收款计划（2026）'!$A:$A&amp;'[1]产值及收款计划（2026）'!$B:$B,'[1]产值及收款计划（2026）'!D:D)</f>
        <v>环莞快速路三期莞深高速至东部快速路段工程 -3标</v>
      </c>
      <c r="E61" s="256" cm="1">
        <f t="array" aca="1" ref="E61" ca="1">_xlfn.XLOOKUP($A61&amp;$B61,'[1]产值及收款计划（2026）'!$A:$A&amp;'[1]产值及收款计划（2026）'!$B:$B,'[1]产值及收款计划（2026）'!E:E)</f>
        <v>35.387300000000003</v>
      </c>
      <c r="F61" s="256" cm="1">
        <f t="array" aca="1" ref="F61" ca="1">_xlfn.XLOOKUP($A61&amp;$B61,'[1]产值及收款计划（2026）'!$A:$A&amp;'[1]产值及收款计划（2026）'!$B:$B,'[1]产值及收款计划（2026）'!F:F)</f>
        <v>10.803034944</v>
      </c>
      <c r="G61" s="256" cm="1">
        <f t="array" aca="1" ref="G61" ca="1">_xlfn.XLOOKUP($A61&amp;$B61,'[1]产值及收款计划（2026）'!$A:$A&amp;'[1]产值及收款计划（2026）'!$B:$B,'[1]产值及收款计划（2026）'!G:G)</f>
        <v>10.803034944</v>
      </c>
      <c r="H61" s="256" cm="1">
        <f t="array" aca="1" ref="H61" ca="1">_xlfn.XLOOKUP($A61&amp;$B61,'[1]产值及收款计划（2026）'!$A:$A&amp;'[1]产值及收款计划（2026）'!$B:$B,'[1]产值及收款计划（2026）'!H:H)</f>
        <v>10.803034944</v>
      </c>
      <c r="I61" s="257" cm="1">
        <f t="array" aca="1" ref="I61" ca="1">_xlfn.XLOOKUP($A61&amp;$B61,'[1]产值及收款计划（2026）'!$A:$A&amp;'[1]产值及收款计划（2026）'!$B:$B,'[1]产值及收款计划（2026）'!I:I)</f>
        <v>1</v>
      </c>
      <c r="J61" s="258" cm="1">
        <f t="array" aca="1" ref="J61" ca="1">_xlfn.XLOOKUP($A61&amp;$B61,'[1]产值及收款计划（2026）'!$A:$A&amp;'[1]产值及收款计划（2026）'!$B:$B,'[1]产值及收款计划（2026）'!J:J)</f>
        <v>0.06</v>
      </c>
      <c r="K61" s="256" cm="1">
        <f t="array" aca="1" ref="K61" ca="1">_xlfn.XLOOKUP($A61&amp;$B61,'[1]产值及收款计划（2026）'!$A:$A&amp;'[1]产值及收款计划（2026）'!$B:$B,'[1]产值及收款计划（2026）'!K:K)</f>
        <v>0</v>
      </c>
      <c r="L61" s="256" cm="1">
        <f t="array" aca="1" ref="L61" ca="1">_xlfn.XLOOKUP($A61&amp;$B61,'[1]产值及收款计划（2026）'!$A:$A&amp;'[1]产值及收款计划（2026）'!$B:$B,'[1]产值及收款计划（2026）'!L:L)</f>
        <v>0</v>
      </c>
      <c r="M61" s="256" cm="1">
        <f t="array" aca="1" ref="M61" ca="1">_xlfn.XLOOKUP($A61&amp;$B61,'[1]产值及收款计划（2026）'!$A:$A&amp;'[1]产值及收款计划（2026）'!$B:$B,'[1]产值及收款计划（2026）'!M:M)</f>
        <v>0</v>
      </c>
      <c r="N61" s="256" t="str" cm="1">
        <f t="array" aca="1" ref="N61" ca="1">_xlfn.XLOOKUP($A61&amp;$B61,'[1]产值及收款计划（2026）'!$A:$A&amp;'[1]产值及收款计划（2026）'!$B:$B,'[1]产值及收款计划（2026）'!N:N)</f>
        <v>许清亮团队</v>
      </c>
      <c r="O61" s="256" t="str" cm="1">
        <f t="array" aca="1" ref="O61" ca="1">_xlfn.XLOOKUP($A61&amp;$B61,'[1]产值及收款计划（2026）'!$A:$A&amp;'[1]产值及收款计划（2026）'!$B:$B,'[1]产值及收款计划（2026）'!O:O)</f>
        <v>明艳丽</v>
      </c>
      <c r="P61" s="255" t="str" cm="1">
        <f t="array" aca="1" ref="P61" ca="1">_xlfn.XLOOKUP($A61&amp;$B61,'[1]产值及收款计划（2026）'!$A:$A&amp;'[1]产值及收款计划（2026）'!$B:$B,'[1]产值及收款计划（2026）'!P:P)</f>
        <v>在建</v>
      </c>
      <c r="Q61" s="256" cm="1">
        <f t="array" aca="1" ref="Q61" ca="1">_xlfn.XLOOKUP($A61&amp;$B61,'[1]产值及收款计划（2026）'!$A:$A&amp;'[1]产值及收款计划（2026）'!$B:$B,'[1]产值及收款计划（2026）'!Q:Q)</f>
        <v>0</v>
      </c>
      <c r="R61" s="256" cm="1">
        <f t="array" aca="1" ref="R61" ca="1">_xlfn.XLOOKUP($A61&amp;$B61,'[1]产值及收款计划（2026）'!$A:$A&amp;'[1]产值及收款计划（2026）'!$B:$B,'[1]产值及收款计划（2026）'!R:R)</f>
        <v>0</v>
      </c>
      <c r="S61" s="256" cm="1">
        <f t="array" aca="1" ref="S61" ca="1">_xlfn.XLOOKUP($A61&amp;$B61,'[1]产值及收款计划（2026）'!$A:$A&amp;'[1]产值及收款计划（2026）'!$B:$B,'[1]产值及收款计划（2026）'!S:S)</f>
        <v>0</v>
      </c>
      <c r="T61" s="256" cm="1">
        <f t="array" aca="1" ref="T61" ca="1">_xlfn.XLOOKUP($A61&amp;$B61,'[1]产值及收款计划（2026）'!$A:$A&amp;'[1]产值及收款计划（2026）'!$B:$B,'[1]产值及收款计划（2026）'!T:T)</f>
        <v>18.578333000000001</v>
      </c>
      <c r="U61" s="256" cm="1">
        <f t="array" aca="1" ref="U61" ca="1">_xlfn.XLOOKUP($A61&amp;$B61,'[1]产值及收款计划（2026）'!$A:$A&amp;'[1]产值及收款计划（2026）'!$B:$B,'[1]产值及收款计划（2026）'!U:U)</f>
        <v>0</v>
      </c>
      <c r="V61" s="256" cm="1">
        <f t="array" aca="1" ref="V61" ca="1">_xlfn.XLOOKUP($A61&amp;$B61,'[1]产值及收款计划（2026）'!$A:$A&amp;'[1]产值及收款计划（2026）'!$B:$B,'[1]产值及收款计划（2026）'!V:V)</f>
        <v>16.808966999999999</v>
      </c>
      <c r="W61" s="256" cm="1">
        <f t="array" aca="1" ref="W61" ca="1">_xlfn.XLOOKUP($A61&amp;$B61,'[1]产值及收款计划（2026）'!$A:$A&amp;'[1]产值及收款计划（2026）'!$B:$B,'[1]产值及收款计划（2026）'!W:W)</f>
        <v>0</v>
      </c>
      <c r="X61" s="256" cm="1">
        <f t="array" aca="1" ref="X61" ca="1">_xlfn.XLOOKUP($A61&amp;$B61,'[1]产值及收款计划（2026）'!$A:$A&amp;'[1]产值及收款计划（2026）'!$B:$B,'[1]产值及收款计划（2026）'!X:X)</f>
        <v>0</v>
      </c>
      <c r="Y61" s="256" cm="1">
        <f t="array" aca="1" ref="Y61" ca="1">_xlfn.XLOOKUP($A61&amp;$B61,'[1]产值及收款计划（2026）'!$A:$A&amp;'[1]产值及收款计划（2026）'!$B:$B,'[1]产值及收款计划（2026）'!Y:Y)</f>
        <v>0</v>
      </c>
      <c r="Z61" s="256" cm="1">
        <f t="array" aca="1" ref="Z61" ca="1">_xlfn.XLOOKUP($A61&amp;$B61,'[1]产值及收款计划（2026）'!$A:$A&amp;'[1]产值及收款计划（2026）'!$B:$B,'[1]产值及收款计划（2026）'!Z:Z)</f>
        <v>0</v>
      </c>
      <c r="AA61" s="256" cm="1">
        <f t="array" aca="1" ref="AA61" ca="1">_xlfn.XLOOKUP($A61&amp;$B61,'[1]产值及收款计划（2026）'!$A:$A&amp;'[1]产值及收款计划（2026）'!$B:$B,'[1]产值及收款计划（2026）'!AA:AA)</f>
        <v>0</v>
      </c>
      <c r="AB61" s="256" cm="1">
        <f t="array" aca="1" ref="AB61" ca="1">_xlfn.XLOOKUP($A61&amp;$B61,'[1]产值及收款计划（2026）'!$A:$A&amp;'[1]产值及收款计划（2026）'!$B:$B,'[1]产值及收款计划（2026）'!AB:AB)</f>
        <v>0</v>
      </c>
      <c r="AC61" s="256" cm="1">
        <f t="array" aca="1" ref="AC61" ca="1">_xlfn.XLOOKUP($A61&amp;$B61,'[1]产值及收款计划（2026）'!$A:$A&amp;'[1]产值及收款计划（2026）'!$B:$B,'[1]产值及收款计划（2026）'!AC:AC)</f>
        <v>0</v>
      </c>
      <c r="AD61" s="256" cm="1">
        <f t="array" aca="1" ref="AD61" ca="1">_xlfn.XLOOKUP($A61&amp;$B61,'[1]产值及收款计划（2026）'!$A:$A&amp;'[1]产值及收款计划（2026）'!$B:$B,'[1]产值及收款计划（2026）'!AD:AD)</f>
        <v>0</v>
      </c>
      <c r="AE61" s="256" cm="1">
        <f t="array" aca="1" ref="AE61" ca="1">_xlfn.XLOOKUP($A61&amp;$B61,'[1]产值及收款计划（2026）'!$A:$A&amp;'[1]产值及收款计划（2026）'!$B:$B,'[1]产值及收款计划（2026）'!AE:AE)</f>
        <v>0</v>
      </c>
      <c r="AF61" s="256" cm="1">
        <f t="array" aca="1" ref="AF61" ca="1">_xlfn.XLOOKUP($A61&amp;$B61,'[1]产值及收款计划（2026）'!$A:$A&amp;'[1]产值及收款计划（2026）'!$B:$B,'[1]产值及收款计划（2026）'!AF:AF)</f>
        <v>0</v>
      </c>
      <c r="AG61" s="256" cm="1">
        <f t="array" aca="1" ref="AG61" ca="1">_xlfn.XLOOKUP($A61&amp;$B61,'[1]产值及收款计划（2026）'!$A:$A&amp;'[1]产值及收款计划（2026）'!$B:$B,'[1]产值及收款计划（2026）'!AG:AG)</f>
        <v>0</v>
      </c>
      <c r="AH61" s="256" cm="1">
        <f t="array" aca="1" ref="AH61" ca="1">_xlfn.XLOOKUP($A61&amp;$B61,'[1]产值及收款计划（2026）'!$A:$A&amp;'[1]产值及收款计划（2026）'!$B:$B,'[1]产值及收款计划（2026）'!AH:AH)</f>
        <v>0</v>
      </c>
      <c r="AI61" s="256" cm="1">
        <f t="array" aca="1" ref="AI61" ca="1">_xlfn.XLOOKUP($A61&amp;$B61,'[1]产值及收款计划（2026）'!$A:$A&amp;'[1]产值及收款计划（2026）'!$B:$B,'[1]产值及收款计划（2026）'!AI:AI)</f>
        <v>0</v>
      </c>
      <c r="AJ61" s="256" cm="1">
        <f t="array" aca="1" ref="AJ61" ca="1">_xlfn.XLOOKUP($A61&amp;$B61,'[1]产值及收款计划（2026）'!$A:$A&amp;'[1]产值及收款计划（2026）'!$B:$B,'[1]产值及收款计划（2026）'!AJ:AJ)</f>
        <v>0</v>
      </c>
      <c r="AK61" s="256" cm="1">
        <f t="array" aca="1" ref="AK61" ca="1">_xlfn.XLOOKUP($A61&amp;$B61,'[1]产值及收款计划（2026）'!$A:$A&amp;'[1]产值及收款计划（2026）'!$B:$B,'[1]产值及收款计划（2026）'!AK:AK)</f>
        <v>0</v>
      </c>
      <c r="AL61" s="256" cm="1">
        <f t="array" aca="1" ref="AL61" ca="1">_xlfn.XLOOKUP($A61&amp;$B61,'[1]产值及收款计划（2026）'!$A:$A&amp;'[1]产值及收款计划（2026）'!$B:$B,'[1]产值及收款计划（2026）'!AL:AL)</f>
        <v>0</v>
      </c>
      <c r="AM61" s="263" t="e" cm="1">
        <f t="array" aca="1" ref="AM61" ca="1">_xlfn.LET(_xlpm.勾选月份状态数组,TRANSPOSE('PPT(12-15页）-TOP10'!$A$3:$A$14),_xlpm.选择数据区,IF('PPT(12-15页）-TOP10'!$E$3="收款",$BA61:$BL61,$AA61:$AL61),SUM(_xlfn._xlws.FILTER(_xlpm.选择数据区,_xlpm.勾选月份状态数组,"")))</f>
        <v>#NAME?</v>
      </c>
      <c r="AN61" s="256" t="e" cm="1">
        <f t="array" aca="1" ref="AN61" ca="1">_xlfn.LET(_xlpm.勾选月份状态数组,TRANSPOSE('PPT(12-15页）-TOP10'!$A$3:$A$14),_xlpm.选择数据区,IF('PPT(12-15页）-TOP10'!$E$3="收款",$DA61:$DL61,$CA61:$CL61),SUM(_xlfn._xlws.FILTER(_xlpm.选择数据区,_xlpm.勾选月份状态数组,"")))</f>
        <v>#NAME?</v>
      </c>
      <c r="AO61" s="256">
        <f ca="1">SUM(CA61:CC61)+SUM(AD61:AL61)</f>
        <v>0</v>
      </c>
      <c r="AP61" s="256"/>
      <c r="AQ61" s="256"/>
      <c r="AR61" s="256"/>
      <c r="AS61" s="256" cm="1">
        <f t="array" aca="1" ref="AS61" ca="1">_xlfn.XLOOKUP($A61&amp;$B61,'[1]产值及收款计划（2026）'!$A:$A&amp;'[1]产值及收款计划（2026）'!$B:$B,'[1]产值及收款计划（2026）'!AS:AS)</f>
        <v>0</v>
      </c>
      <c r="AT61" s="256" cm="1">
        <f t="array" aca="1" ref="AT61" ca="1">_xlfn.XLOOKUP($A61&amp;$B61,'[1]产值及收款计划（2026）'!$A:$A&amp;'[1]产值及收款计划（2026）'!$B:$B,'[1]产值及收款计划（2026）'!AT:AT)</f>
        <v>0</v>
      </c>
      <c r="AU61" s="256" cm="1">
        <f t="array" aca="1" ref="AU61" ca="1">_xlfn.XLOOKUP($A61&amp;$B61,'[1]产值及收款计划（2026）'!$A:$A&amp;'[1]产值及收款计划（2026）'!$B:$B,'[1]产值及收款计划（2026）'!AU:AU)</f>
        <v>0</v>
      </c>
      <c r="AV61" s="256" cm="1">
        <f t="array" aca="1" ref="AV61" ca="1">_xlfn.XLOOKUP($A61&amp;$B61,'[1]产值及收款计划（2026）'!$A:$A&amp;'[1]产值及收款计划（2026）'!$B:$B,'[1]产值及收款计划（2026）'!AV:AV)</f>
        <v>0</v>
      </c>
      <c r="AW61" s="256" cm="1">
        <f t="array" aca="1" ref="AW61" ca="1">_xlfn.XLOOKUP($A61&amp;$B61,'[1]产值及收款计划（2026）'!$A:$A&amp;'[1]产值及收款计划（2026）'!$B:$B,'[1]产值及收款计划（2026）'!AW:AW)</f>
        <v>14.154920000000001</v>
      </c>
      <c r="AX61" s="256" cm="1">
        <f t="array" aca="1" ref="AX61" ca="1">_xlfn.XLOOKUP($A61&amp;$B61,'[1]产值及收款计划（2026）'!$A:$A&amp;'[1]产值及收款计划（2026）'!$B:$B,'[1]产值及收款计划（2026）'!AX:AX)</f>
        <v>0</v>
      </c>
      <c r="AY61" s="256" cm="1">
        <f t="array" aca="1" ref="AY61" ca="1">_xlfn.XLOOKUP($A61&amp;$B61,'[1]产值及收款计划（2026）'!$A:$A&amp;'[1]产值及收款计划（2026）'!$B:$B,'[1]产值及收款计划（2026）'!AY:AY)</f>
        <v>21.232379999999999</v>
      </c>
      <c r="AZ61" s="256" cm="1">
        <f t="array" aca="1" ref="AZ61" ca="1">_xlfn.XLOOKUP($A61&amp;$B61,'[1]产值及收款计划（2026）'!$A:$A&amp;'[1]产值及收款计划（2026）'!$B:$B,'[1]产值及收款计划（2026）'!AZ:AZ)</f>
        <v>4.423413</v>
      </c>
      <c r="BA61" s="256" cm="1">
        <f t="array" aca="1" ref="BA61" ca="1">_xlfn.XLOOKUP($A61&amp;$B61,'[1]产值及收款计划（2026）'!$A:$A&amp;'[1]产值及收款计划（2026）'!$B:$B,'[1]产值及收款计划（2026）'!BA:BA)</f>
        <v>0</v>
      </c>
      <c r="BB61" s="256" cm="1">
        <f t="array" aca="1" ref="BB61" ca="1">_xlfn.XLOOKUP($A61&amp;$B61,'[1]产值及收款计划（2026）'!$A:$A&amp;'[1]产值及收款计划（2026）'!$B:$B,'[1]产值及收款计划（2026）'!BB:BB)</f>
        <v>0</v>
      </c>
      <c r="BC61" s="256" cm="1">
        <f t="array" aca="1" ref="BC61" ca="1">_xlfn.XLOOKUP($A61&amp;$B61,'[1]产值及收款计划（2026）'!$A:$A&amp;'[1]产值及收款计划（2026）'!$B:$B,'[1]产值及收款计划（2026）'!BC:BC)</f>
        <v>0</v>
      </c>
      <c r="BD61" s="256" cm="1">
        <f t="array" aca="1" ref="BD61" ca="1">_xlfn.XLOOKUP($A61&amp;$B61,'[1]产值及收款计划（2026）'!$A:$A&amp;'[1]产值及收款计划（2026）'!$B:$B,'[1]产值及收款计划（2026）'!BD:BD)</f>
        <v>0</v>
      </c>
      <c r="BE61" s="256" cm="1">
        <f t="array" aca="1" ref="BE61" ca="1">_xlfn.XLOOKUP($A61&amp;$B61,'[1]产值及收款计划（2026）'!$A:$A&amp;'[1]产值及收款计划（2026）'!$B:$B,'[1]产值及收款计划（2026）'!BE:BE)</f>
        <v>0</v>
      </c>
      <c r="BF61" s="256" cm="1">
        <f t="array" aca="1" ref="BF61" ca="1">_xlfn.XLOOKUP($A61&amp;$B61,'[1]产值及收款计划（2026）'!$A:$A&amp;'[1]产值及收款计划（2026）'!$B:$B,'[1]产值及收款计划（2026）'!BF:BF)</f>
        <v>0</v>
      </c>
      <c r="BG61" s="256" cm="1">
        <f t="array" aca="1" ref="BG61" ca="1">_xlfn.XLOOKUP($A61&amp;$B61,'[1]产值及收款计划（2026）'!$A:$A&amp;'[1]产值及收款计划（2026）'!$B:$B,'[1]产值及收款计划（2026）'!BG:BG)</f>
        <v>0</v>
      </c>
      <c r="BH61" s="256" cm="1">
        <f t="array" aca="1" ref="BH61" ca="1">_xlfn.XLOOKUP($A61&amp;$B61,'[1]产值及收款计划（2026）'!$A:$A&amp;'[1]产值及收款计划（2026）'!$B:$B,'[1]产值及收款计划（2026）'!BH:BH)</f>
        <v>0</v>
      </c>
      <c r="BI61" s="256" cm="1">
        <f t="array" aca="1" ref="BI61" ca="1">_xlfn.XLOOKUP($A61&amp;$B61,'[1]产值及收款计划（2026）'!$A:$A&amp;'[1]产值及收款计划（2026）'!$B:$B,'[1]产值及收款计划（2026）'!BI:BI)</f>
        <v>0</v>
      </c>
      <c r="BJ61" s="256" cm="1">
        <f t="array" aca="1" ref="BJ61" ca="1">_xlfn.XLOOKUP($A61&amp;$B61,'[1]产值及收款计划（2026）'!$A:$A&amp;'[1]产值及收款计划（2026）'!$B:$B,'[1]产值及收款计划（2026）'!BJ:BJ)</f>
        <v>0</v>
      </c>
      <c r="BK61" s="256" cm="1">
        <f t="array" aca="1" ref="BK61" ca="1">_xlfn.XLOOKUP($A61&amp;$B61,'[1]产值及收款计划（2026）'!$A:$A&amp;'[1]产值及收款计划（2026）'!$B:$B,'[1]产值及收款计划（2026）'!BK:BK)</f>
        <v>0</v>
      </c>
      <c r="BL61" s="256" cm="1">
        <f t="array" aca="1" ref="BL61" ca="1">_xlfn.XLOOKUP($A61&amp;$B61,'[1]产值及收款计划（2026）'!$A:$A&amp;'[1]产值及收款计划（2026）'!$B:$B,'[1]产值及收款计划（2026）'!BL:BL)</f>
        <v>0</v>
      </c>
      <c r="BM61" s="256"/>
      <c r="BN61" s="256"/>
      <c r="BO61" s="256"/>
      <c r="BP61" s="256"/>
      <c r="BQ61" s="255" cm="1">
        <f t="array" aca="1" ref="BQ61" ca="1">_xlfn.XLOOKUP($A61&amp;$B61,'[1]产值及收款计划（2026）'!$A:$A&amp;'[1]产值及收款计划（2026）'!$B:$B,'[1]产值及收款计划（2026）'!BQ:BQ)</f>
        <v>0</v>
      </c>
      <c r="BR61" s="256" cm="1">
        <f t="array" aca="1" ref="BR61" ca="1">_xlfn.XLOOKUP($A61&amp;$B61,'[1]产值及收款计划（2026）'!$A:$A&amp;'[1]产值及收款计划（2026）'!$B:$B,'[1]产值及收款计划（2026）'!BR:BR)</f>
        <v>0</v>
      </c>
      <c r="CA61" s="256" cm="1">
        <f t="array" aca="1" ref="CA61" ca="1">_xlfn.XLOOKUP($A61&amp;$B61,'[1]产值及收款计划（2026）'!$A:$A&amp;'[1]产值及收款计划（2026）'!$B:$B,'[1]产值及收款计划（2026）'!CA:CA)</f>
        <v>0</v>
      </c>
      <c r="CB61" s="256" cm="1">
        <f t="array" aca="1" ref="CB61" ca="1">_xlfn.XLOOKUP($A61&amp;$B61,'[1]产值及收款计划（2026）'!$A:$A&amp;'[1]产值及收款计划（2026）'!$B:$B,'[1]产值及收款计划（2026）'!CB:CB)</f>
        <v>0</v>
      </c>
      <c r="CC61" s="256" cm="1">
        <f t="array" aca="1" ref="CC61" ca="1">_xlfn.XLOOKUP($A61&amp;$B61,'[1]产值及收款计划（2026）'!$A:$A&amp;'[1]产值及收款计划（2026）'!$B:$B,'[1]产值及收款计划（2026）'!CC:CC)</f>
        <v>0</v>
      </c>
      <c r="CD61" s="256" cm="1">
        <f t="array" aca="1" ref="CD61" ca="1">_xlfn.XLOOKUP($A61&amp;$B61,'[1]产值及收款计划（2026）'!$A:$A&amp;'[1]产值及收款计划（2026）'!$B:$B,'[1]产值及收款计划（2026）'!CD:CD)</f>
        <v>0</v>
      </c>
      <c r="CE61" s="256" cm="1">
        <f t="array" aca="1" ref="CE61" ca="1">_xlfn.XLOOKUP($A61&amp;$B61,'[1]产值及收款计划（2026）'!$A:$A&amp;'[1]产值及收款计划（2026）'!$B:$B,'[1]产值及收款计划（2026）'!CE:CE)</f>
        <v>0</v>
      </c>
      <c r="CF61" s="256" cm="1">
        <f t="array" aca="1" ref="CF61" ca="1">_xlfn.XLOOKUP($A61&amp;$B61,'[1]产值及收款计划（2026）'!$A:$A&amp;'[1]产值及收款计划（2026）'!$B:$B,'[1]产值及收款计划（2026）'!CF:CF)</f>
        <v>0</v>
      </c>
      <c r="CG61" s="256" cm="1">
        <f t="array" aca="1" ref="CG61" ca="1">_xlfn.XLOOKUP($A61&amp;$B61,'[1]产值及收款计划（2026）'!$A:$A&amp;'[1]产值及收款计划（2026）'!$B:$B,'[1]产值及收款计划（2026）'!CG:CG)</f>
        <v>0</v>
      </c>
      <c r="CH61" s="256" cm="1">
        <f t="array" aca="1" ref="CH61" ca="1">_xlfn.XLOOKUP($A61&amp;$B61,'[1]产值及收款计划（2026）'!$A:$A&amp;'[1]产值及收款计划（2026）'!$B:$B,'[1]产值及收款计划（2026）'!CH:CH)</f>
        <v>0</v>
      </c>
      <c r="CI61" s="256" cm="1">
        <f t="array" aca="1" ref="CI61" ca="1">_xlfn.XLOOKUP($A61&amp;$B61,'[1]产值及收款计划（2026）'!$A:$A&amp;'[1]产值及收款计划（2026）'!$B:$B,'[1]产值及收款计划（2026）'!CI:CI)</f>
        <v>0</v>
      </c>
      <c r="CJ61" s="256" cm="1">
        <f t="array" aca="1" ref="CJ61" ca="1">_xlfn.XLOOKUP($A61&amp;$B61,'[1]产值及收款计划（2026）'!$A:$A&amp;'[1]产值及收款计划（2026）'!$B:$B,'[1]产值及收款计划（2026）'!CJ:CJ)</f>
        <v>0</v>
      </c>
      <c r="CK61" s="256" cm="1">
        <f t="array" aca="1" ref="CK61" ca="1">_xlfn.XLOOKUP($A61&amp;$B61,'[1]产值及收款计划（2026）'!$A:$A&amp;'[1]产值及收款计划（2026）'!$B:$B,'[1]产值及收款计划（2026）'!CK:CK)</f>
        <v>0</v>
      </c>
      <c r="CL61" s="256" cm="1">
        <f t="array" aca="1" ref="CL61" ca="1">_xlfn.XLOOKUP($A61&amp;$B61,'[1]产值及收款计划（2026）'!$A:$A&amp;'[1]产值及收款计划（2026）'!$B:$B,'[1]产值及收款计划（2026）'!CL:CL)</f>
        <v>0</v>
      </c>
      <c r="DA61" s="256" cm="1">
        <f t="array" aca="1" ref="DA61" ca="1">_xlfn.XLOOKUP($A61&amp;$B61,'[1]产值及收款计划（2026）'!$A:$A&amp;'[1]产值及收款计划（2026）'!$B:$B,'[1]产值及收款计划（2026）'!DA:DA)</f>
        <v>0</v>
      </c>
      <c r="DB61" s="256" cm="1">
        <f t="array" aca="1" ref="DB61" ca="1">_xlfn.XLOOKUP($A61&amp;$B61,'[1]产值及收款计划（2026）'!$A:$A&amp;'[1]产值及收款计划（2026）'!$B:$B,'[1]产值及收款计划（2026）'!DB:DB)</f>
        <v>0</v>
      </c>
      <c r="DC61" s="256" cm="1">
        <f t="array" aca="1" ref="DC61" ca="1">_xlfn.XLOOKUP($A61&amp;$B61,'[1]产值及收款计划（2026）'!$A:$A&amp;'[1]产值及收款计划（2026）'!$B:$B,'[1]产值及收款计划（2026）'!DC:DC)</f>
        <v>0</v>
      </c>
      <c r="DD61" s="256" cm="1">
        <f t="array" aca="1" ref="DD61" ca="1">_xlfn.XLOOKUP($A61&amp;$B61,'[1]产值及收款计划（2026）'!$A:$A&amp;'[1]产值及收款计划（2026）'!$B:$B,'[1]产值及收款计划（2026）'!DD:DD)</f>
        <v>0</v>
      </c>
      <c r="DE61" s="256" cm="1">
        <f t="array" aca="1" ref="DE61" ca="1">_xlfn.XLOOKUP($A61&amp;$B61,'[1]产值及收款计划（2026）'!$A:$A&amp;'[1]产值及收款计划（2026）'!$B:$B,'[1]产值及收款计划（2026）'!DE:DE)</f>
        <v>0</v>
      </c>
      <c r="DF61" s="256" cm="1">
        <f t="array" aca="1" ref="DF61" ca="1">_xlfn.XLOOKUP($A61&amp;$B61,'[1]产值及收款计划（2026）'!$A:$A&amp;'[1]产值及收款计划（2026）'!$B:$B,'[1]产值及收款计划（2026）'!DF:DF)</f>
        <v>0</v>
      </c>
      <c r="DG61" s="256" cm="1">
        <f t="array" aca="1" ref="DG61" ca="1">_xlfn.XLOOKUP($A61&amp;$B61,'[1]产值及收款计划（2026）'!$A:$A&amp;'[1]产值及收款计划（2026）'!$B:$B,'[1]产值及收款计划（2026）'!DG:DG)</f>
        <v>0</v>
      </c>
      <c r="DH61" s="256" cm="1">
        <f t="array" aca="1" ref="DH61" ca="1">_xlfn.XLOOKUP($A61&amp;$B61,'[1]产值及收款计划（2026）'!$A:$A&amp;'[1]产值及收款计划（2026）'!$B:$B,'[1]产值及收款计划（2026）'!DH:DH)</f>
        <v>0</v>
      </c>
      <c r="DI61" s="256" cm="1">
        <f t="array" aca="1" ref="DI61" ca="1">_xlfn.XLOOKUP($A61&amp;$B61,'[1]产值及收款计划（2026）'!$A:$A&amp;'[1]产值及收款计划（2026）'!$B:$B,'[1]产值及收款计划（2026）'!DI:DI)</f>
        <v>0</v>
      </c>
      <c r="DJ61" s="256" cm="1">
        <f t="array" aca="1" ref="DJ61" ca="1">_xlfn.XLOOKUP($A61&amp;$B61,'[1]产值及收款计划（2026）'!$A:$A&amp;'[1]产值及收款计划（2026）'!$B:$B,'[1]产值及收款计划（2026）'!DJ:DJ)</f>
        <v>0</v>
      </c>
      <c r="DK61" s="256" cm="1">
        <f t="array" aca="1" ref="DK61" ca="1">_xlfn.XLOOKUP($A61&amp;$B61,'[1]产值及收款计划（2026）'!$A:$A&amp;'[1]产值及收款计划（2026）'!$B:$B,'[1]产值及收款计划（2026）'!DK:DK)</f>
        <v>0</v>
      </c>
      <c r="DL61" s="256" cm="1">
        <f t="array" aca="1" ref="DL61" ca="1">_xlfn.XLOOKUP($A61&amp;$B61,'[1]产值及收款计划（2026）'!$A:$A&amp;'[1]产值及收款计划（2026）'!$B:$B,'[1]产值及收款计划（2026）'!DL:DL)</f>
        <v>0</v>
      </c>
      <c r="DM61" s="264"/>
      <c r="DN61" s="250"/>
    </row>
    <row r="62" spans="1:118" ht="20.25" x14ac:dyDescent="0.15">
      <c r="A62" s="254">
        <f t="shared" ca="1" si="9"/>
        <v>58</v>
      </c>
      <c r="B62" s="254" t="s">
        <v>25</v>
      </c>
      <c r="C62" s="255" t="str" cm="1">
        <f t="array" aca="1" ref="C62" ca="1">_xlfn.XLOOKUP($A62&amp;$B62,'[1]产值及收款计划（2026）'!$A:$A&amp;'[1]产值及收款计划（2026）'!$B:$B,'[1]产值及收款计划（2026）'!C:C)</f>
        <v>ZHT2022082400068</v>
      </c>
      <c r="D62" s="255" t="str" cm="1">
        <f t="array" aca="1" ref="D62" ca="1">_xlfn.XLOOKUP($A62&amp;$B62,'[1]产值及收款计划（2026）'!$A:$A&amp;'[1]产值及收款计划（2026）'!$B:$B,'[1]产值及收款计划（2026）'!D:D)</f>
        <v>浦东新区精神卫生中心（书院院区）新建工程-BIM的合同</v>
      </c>
      <c r="E62" s="256" cm="1">
        <f t="array" aca="1" ref="E62" ca="1">_xlfn.XLOOKUP($A62&amp;$B62,'[1]产值及收款计划（2026）'!$A:$A&amp;'[1]产值及收款计划（2026）'!$B:$B,'[1]产值及收款计划（2026）'!E:E)</f>
        <v>378</v>
      </c>
      <c r="F62" s="256" cm="1">
        <f t="array" aca="1" ref="F62" ca="1">_xlfn.XLOOKUP($A62&amp;$B62,'[1]产值及收款计划（2026）'!$A:$A&amp;'[1]产值及收款计划（2026）'!$B:$B,'[1]产值及收款计划（2026）'!F:F)</f>
        <v>378</v>
      </c>
      <c r="G62" s="256" cm="1">
        <f t="array" aca="1" ref="G62" ca="1">_xlfn.XLOOKUP($A62&amp;$B62,'[1]产值及收款计划（2026）'!$A:$A&amp;'[1]产值及收款计划（2026）'!$B:$B,'[1]产值及收款计划（2026）'!G:G)</f>
        <v>38</v>
      </c>
      <c r="H62" s="256" cm="1">
        <f t="array" aca="1" ref="H62" ca="1">_xlfn.XLOOKUP($A62&amp;$B62,'[1]产值及收款计划（2026）'!$A:$A&amp;'[1]产值及收款计划（2026）'!$B:$B,'[1]产值及收款计划（2026）'!H:H)</f>
        <v>38</v>
      </c>
      <c r="I62" s="257" cm="1">
        <f t="array" aca="1" ref="I62" ca="1">_xlfn.XLOOKUP($A62&amp;$B62,'[1]产值及收款计划（2026）'!$A:$A&amp;'[1]产值及收款计划（2026）'!$B:$B,'[1]产值及收款计划（2026）'!I:I)</f>
        <v>0.100529100529101</v>
      </c>
      <c r="J62" s="258" cm="1">
        <f t="array" aca="1" ref="J62" ca="1">_xlfn.XLOOKUP($A62&amp;$B62,'[1]产值及收款计划（2026）'!$A:$A&amp;'[1]产值及收款计划（2026）'!$B:$B,'[1]产值及收款计划（2026）'!J:J)</f>
        <v>0.06</v>
      </c>
      <c r="K62" s="256" cm="1">
        <f t="array" aca="1" ref="K62" ca="1">_xlfn.XLOOKUP($A62&amp;$B62,'[1]产值及收款计划（2026）'!$A:$A&amp;'[1]产值及收款计划（2026）'!$B:$B,'[1]产值及收款计划（2026）'!K:K)</f>
        <v>0</v>
      </c>
      <c r="L62" s="256" cm="1">
        <f t="array" aca="1" ref="L62" ca="1">_xlfn.XLOOKUP($A62&amp;$B62,'[1]产值及收款计划（2026）'!$A:$A&amp;'[1]产值及收款计划（2026）'!$B:$B,'[1]产值及收款计划（2026）'!L:L)</f>
        <v>0</v>
      </c>
      <c r="M62" s="256" t="str" cm="1">
        <f t="array" aca="1" ref="M62" ca="1">_xlfn.XLOOKUP($A62&amp;$B62,'[1]产值及收款计划（2026）'!$A:$A&amp;'[1]产值及收款计划（2026）'!$B:$B,'[1]产值及收款计划（2026）'!M:M)</f>
        <v>主导</v>
      </c>
      <c r="N62" s="256" t="str" cm="1">
        <f t="array" aca="1" ref="N62" ca="1">_xlfn.XLOOKUP($A62&amp;$B62,'[1]产值及收款计划（2026）'!$A:$A&amp;'[1]产值及收款计划（2026）'!$B:$B,'[1]产值及收款计划（2026）'!N:N)</f>
        <v>史菁霞团队</v>
      </c>
      <c r="O62" s="256" t="str" cm="1">
        <f t="array" aca="1" ref="O62" ca="1">_xlfn.XLOOKUP($A62&amp;$B62,'[1]产值及收款计划（2026）'!$A:$A&amp;'[1]产值及收款计划（2026）'!$B:$B,'[1]产值及收款计划（2026）'!O:O)</f>
        <v>谢复欣</v>
      </c>
      <c r="P62" s="255" t="str" cm="1">
        <f t="array" aca="1" ref="P62" ca="1">_xlfn.XLOOKUP($A62&amp;$B62,'[1]产值及收款计划（2026）'!$A:$A&amp;'[1]产值及收款计划（2026）'!$B:$B,'[1]产值及收款计划（2026）'!P:P)</f>
        <v>在建</v>
      </c>
      <c r="Q62" s="256" cm="1">
        <f t="array" aca="1" ref="Q62" ca="1">_xlfn.XLOOKUP($A62&amp;$B62,'[1]产值及收款计划（2026）'!$A:$A&amp;'[1]产值及收款计划（2026）'!$B:$B,'[1]产值及收款计划（2026）'!Q:Q)</f>
        <v>0</v>
      </c>
      <c r="R62" s="256" cm="1">
        <f t="array" aca="1" ref="R62" ca="1">_xlfn.XLOOKUP($A62&amp;$B62,'[1]产值及收款计划（2026）'!$A:$A&amp;'[1]产值及收款计划（2026）'!$B:$B,'[1]产值及收款计划（2026）'!R:R)</f>
        <v>0</v>
      </c>
      <c r="S62" s="256" cm="1">
        <f t="array" aca="1" ref="S62" ca="1">_xlfn.XLOOKUP($A62&amp;$B62,'[1]产值及收款计划（2026）'!$A:$A&amp;'[1]产值及收款计划（2026）'!$B:$B,'[1]产值及收款计划（2026）'!S:S)</f>
        <v>0</v>
      </c>
      <c r="T62" s="256" cm="1">
        <f t="array" aca="1" ref="T62" ca="1">_xlfn.XLOOKUP($A62&amp;$B62,'[1]产值及收款计划（2026）'!$A:$A&amp;'[1]产值及收款计划（2026）'!$B:$B,'[1]产值及收款计划（2026）'!T:T)</f>
        <v>302.39999999999998</v>
      </c>
      <c r="U62" s="256" cm="1">
        <f t="array" aca="1" ref="U62" ca="1">_xlfn.XLOOKUP($A62&amp;$B62,'[1]产值及收款计划（2026）'!$A:$A&amp;'[1]产值及收款计划（2026）'!$B:$B,'[1]产值及收款计划（2026）'!U:U)</f>
        <v>0</v>
      </c>
      <c r="V62" s="256" cm="1">
        <f t="array" aca="1" ref="V62" ca="1">_xlfn.XLOOKUP($A62&amp;$B62,'[1]产值及收款计划（2026）'!$A:$A&amp;'[1]产值及收款计划（2026）'!$B:$B,'[1]产值及收款计划（2026）'!V:V)</f>
        <v>75.599999999999994</v>
      </c>
      <c r="W62" s="256" cm="1">
        <f t="array" aca="1" ref="W62" ca="1">_xlfn.XLOOKUP($A62&amp;$B62,'[1]产值及收款计划（2026）'!$A:$A&amp;'[1]产值及收款计划（2026）'!$B:$B,'[1]产值及收款计划（2026）'!W:W)</f>
        <v>0</v>
      </c>
      <c r="X62" s="256" cm="1">
        <f t="array" aca="1" ref="X62" ca="1">_xlfn.XLOOKUP($A62&amp;$B62,'[1]产值及收款计划（2026）'!$A:$A&amp;'[1]产值及收款计划（2026）'!$B:$B,'[1]产值及收款计划（2026）'!X:X)</f>
        <v>0</v>
      </c>
      <c r="Y62" s="256" cm="1">
        <f t="array" aca="1" ref="Y62" ca="1">_xlfn.XLOOKUP($A62&amp;$B62,'[1]产值及收款计划（2026）'!$A:$A&amp;'[1]产值及收款计划（2026）'!$B:$B,'[1]产值及收款计划（2026）'!Y:Y)</f>
        <v>0</v>
      </c>
      <c r="Z62" s="256" cm="1">
        <f t="array" aca="1" ref="Z62" ca="1">_xlfn.XLOOKUP($A62&amp;$B62,'[1]产值及收款计划（2026）'!$A:$A&amp;'[1]产值及收款计划（2026）'!$B:$B,'[1]产值及收款计划（2026）'!Z:Z)</f>
        <v>0</v>
      </c>
      <c r="AA62" s="256" cm="1">
        <f t="array" aca="1" ref="AA62" ca="1">_xlfn.XLOOKUP($A62&amp;$B62,'[1]产值及收款计划（2026）'!$A:$A&amp;'[1]产值及收款计划（2026）'!$B:$B,'[1]产值及收款计划（2026）'!AA:AA)</f>
        <v>0</v>
      </c>
      <c r="AB62" s="256" cm="1">
        <f t="array" aca="1" ref="AB62" ca="1">_xlfn.XLOOKUP($A62&amp;$B62,'[1]产值及收款计划（2026）'!$A:$A&amp;'[1]产值及收款计划（2026）'!$B:$B,'[1]产值及收款计划（2026）'!AB:AB)</f>
        <v>0</v>
      </c>
      <c r="AC62" s="256" cm="1">
        <f t="array" aca="1" ref="AC62" ca="1">_xlfn.XLOOKUP($A62&amp;$B62,'[1]产值及收款计划（2026）'!$A:$A&amp;'[1]产值及收款计划（2026）'!$B:$B,'[1]产值及收款计划（2026）'!AC:AC)</f>
        <v>0</v>
      </c>
      <c r="AD62" s="256" cm="1">
        <f t="array" aca="1" ref="AD62" ca="1">_xlfn.XLOOKUP($A62&amp;$B62,'[1]产值及收款计划（2026）'!$A:$A&amp;'[1]产值及收款计划（2026）'!$B:$B,'[1]产值及收款计划（2026）'!AD:AD)</f>
        <v>0</v>
      </c>
      <c r="AE62" s="256" cm="1">
        <f t="array" aca="1" ref="AE62" ca="1">_xlfn.XLOOKUP($A62&amp;$B62,'[1]产值及收款计划（2026）'!$A:$A&amp;'[1]产值及收款计划（2026）'!$B:$B,'[1]产值及收款计划（2026）'!AE:AE)</f>
        <v>0</v>
      </c>
      <c r="AF62" s="256" cm="1">
        <f t="array" aca="1" ref="AF62" ca="1">_xlfn.XLOOKUP($A62&amp;$B62,'[1]产值及收款计划（2026）'!$A:$A&amp;'[1]产值及收款计划（2026）'!$B:$B,'[1]产值及收款计划（2026）'!AF:AF)</f>
        <v>0</v>
      </c>
      <c r="AG62" s="256" cm="1">
        <f t="array" aca="1" ref="AG62" ca="1">_xlfn.XLOOKUP($A62&amp;$B62,'[1]产值及收款计划（2026）'!$A:$A&amp;'[1]产值及收款计划（2026）'!$B:$B,'[1]产值及收款计划（2026）'!AG:AG)</f>
        <v>0</v>
      </c>
      <c r="AH62" s="256" cm="1">
        <f t="array" aca="1" ref="AH62" ca="1">_xlfn.XLOOKUP($A62&amp;$B62,'[1]产值及收款计划（2026）'!$A:$A&amp;'[1]产值及收款计划（2026）'!$B:$B,'[1]产值及收款计划（2026）'!AH:AH)</f>
        <v>75.599999999999994</v>
      </c>
      <c r="AI62" s="256" cm="1">
        <f t="array" aca="1" ref="AI62" ca="1">_xlfn.XLOOKUP($A62&amp;$B62,'[1]产值及收款计划（2026）'!$A:$A&amp;'[1]产值及收款计划（2026）'!$B:$B,'[1]产值及收款计划（2026）'!AI:AI)</f>
        <v>0</v>
      </c>
      <c r="AJ62" s="256" cm="1">
        <f t="array" aca="1" ref="AJ62" ca="1">_xlfn.XLOOKUP($A62&amp;$B62,'[1]产值及收款计划（2026）'!$A:$A&amp;'[1]产值及收款计划（2026）'!$B:$B,'[1]产值及收款计划（2026）'!AJ:AJ)</f>
        <v>0</v>
      </c>
      <c r="AK62" s="256" cm="1">
        <f t="array" aca="1" ref="AK62" ca="1">_xlfn.XLOOKUP($A62&amp;$B62,'[1]产值及收款计划（2026）'!$A:$A&amp;'[1]产值及收款计划（2026）'!$B:$B,'[1]产值及收款计划（2026）'!AK:AK)</f>
        <v>0</v>
      </c>
      <c r="AL62" s="256" cm="1">
        <f t="array" aca="1" ref="AL62" ca="1">_xlfn.XLOOKUP($A62&amp;$B62,'[1]产值及收款计划（2026）'!$A:$A&amp;'[1]产值及收款计划（2026）'!$B:$B,'[1]产值及收款计划（2026）'!AL:AL)</f>
        <v>0</v>
      </c>
      <c r="AM62" s="263" t="e" cm="1">
        <f t="array" aca="1" ref="AM62" ca="1">_xlfn.LET(_xlpm.勾选月份状态数组,TRANSPOSE('PPT(12-15页）-TOP10'!$A$3:$A$14),_xlpm.选择数据区,IF('PPT(12-15页）-TOP10'!$E$3="收款",$BA62:$BL62,$AA62:$AL62),SUM(_xlfn._xlws.FILTER(_xlpm.选择数据区,_xlpm.勾选月份状态数组,"")))</f>
        <v>#NAME?</v>
      </c>
      <c r="AN62" s="256" t="e" cm="1">
        <f t="array" aca="1" ref="AN62" ca="1">_xlfn.LET(_xlpm.勾选月份状态数组,TRANSPOSE('PPT(12-15页）-TOP10'!$A$3:$A$14),_xlpm.选择数据区,IF('PPT(12-15页）-TOP10'!$E$3="收款",$DA62:$DL62,$CA62:$CL62),SUM(_xlfn._xlws.FILTER(_xlpm.选择数据区,_xlpm.勾选月份状态数组,"")))</f>
        <v>#NAME?</v>
      </c>
      <c r="AO62" s="256">
        <f ca="1">SUM(CA62:CC62)+SUM(AD62:AL62)</f>
        <v>75.599999999999994</v>
      </c>
      <c r="AP62" s="256"/>
      <c r="AQ62" s="256"/>
      <c r="AR62" s="256"/>
      <c r="AS62" s="256" cm="1">
        <f t="array" aca="1" ref="AS62" ca="1">_xlfn.XLOOKUP($A62&amp;$B62,'[1]产值及收款计划（2026）'!$A:$A&amp;'[1]产值及收款计划（2026）'!$B:$B,'[1]产值及收款计划（2026）'!AS:AS)</f>
        <v>0</v>
      </c>
      <c r="AT62" s="256" cm="1">
        <f t="array" aca="1" ref="AT62" ca="1">_xlfn.XLOOKUP($A62&amp;$B62,'[1]产值及收款计划（2026）'!$A:$A&amp;'[1]产值及收款计划（2026）'!$B:$B,'[1]产值及收款计划（2026）'!AT:AT)</f>
        <v>0</v>
      </c>
      <c r="AU62" s="256" cm="1">
        <f t="array" aca="1" ref="AU62" ca="1">_xlfn.XLOOKUP($A62&amp;$B62,'[1]产值及收款计划（2026）'!$A:$A&amp;'[1]产值及收款计划（2026）'!$B:$B,'[1]产值及收款计划（2026）'!AU:AU)</f>
        <v>0</v>
      </c>
      <c r="AV62" s="256" cm="1">
        <f t="array" aca="1" ref="AV62" ca="1">_xlfn.XLOOKUP($A62&amp;$B62,'[1]产值及收款计划（2026）'!$A:$A&amp;'[1]产值及收款计划（2026）'!$B:$B,'[1]产值及收款计划（2026）'!AV:AV)</f>
        <v>0</v>
      </c>
      <c r="AW62" s="256" cm="1">
        <f t="array" aca="1" ref="AW62" ca="1">_xlfn.XLOOKUP($A62&amp;$B62,'[1]产值及收款计划（2026）'!$A:$A&amp;'[1]产值及收款计划（2026）'!$B:$B,'[1]产值及收款计划（2026）'!AW:AW)</f>
        <v>302.39999999999998</v>
      </c>
      <c r="AX62" s="256" cm="1">
        <f t="array" aca="1" ref="AX62" ca="1">_xlfn.XLOOKUP($A62&amp;$B62,'[1]产值及收款计划（2026）'!$A:$A&amp;'[1]产值及收款计划（2026）'!$B:$B,'[1]产值及收款计划（2026）'!AX:AX)</f>
        <v>0</v>
      </c>
      <c r="AY62" s="256" cm="1">
        <f t="array" aca="1" ref="AY62" ca="1">_xlfn.XLOOKUP($A62&amp;$B62,'[1]产值及收款计划（2026）'!$A:$A&amp;'[1]产值及收款计划（2026）'!$B:$B,'[1]产值及收款计划（2026）'!AY:AY)</f>
        <v>75.599999999999994</v>
      </c>
      <c r="AZ62" s="256" cm="1">
        <f t="array" aca="1" ref="AZ62" ca="1">_xlfn.XLOOKUP($A62&amp;$B62,'[1]产值及收款计划（2026）'!$A:$A&amp;'[1]产值及收款计划（2026）'!$B:$B,'[1]产值及收款计划（2026）'!AZ:AZ)</f>
        <v>0</v>
      </c>
      <c r="BA62" s="256" cm="1">
        <f t="array" aca="1" ref="BA62" ca="1">_xlfn.XLOOKUP($A62&amp;$B62,'[1]产值及收款计划（2026）'!$A:$A&amp;'[1]产值及收款计划（2026）'!$B:$B,'[1]产值及收款计划（2026）'!BA:BA)</f>
        <v>0</v>
      </c>
      <c r="BB62" s="256" cm="1">
        <f t="array" aca="1" ref="BB62" ca="1">_xlfn.XLOOKUP($A62&amp;$B62,'[1]产值及收款计划（2026）'!$A:$A&amp;'[1]产值及收款计划（2026）'!$B:$B,'[1]产值及收款计划（2026）'!BB:BB)</f>
        <v>0</v>
      </c>
      <c r="BC62" s="256" cm="1">
        <f t="array" aca="1" ref="BC62" ca="1">_xlfn.XLOOKUP($A62&amp;$B62,'[1]产值及收款计划（2026）'!$A:$A&amp;'[1]产值及收款计划（2026）'!$B:$B,'[1]产值及收款计划（2026）'!BC:BC)</f>
        <v>0</v>
      </c>
      <c r="BD62" s="256" cm="1">
        <f t="array" aca="1" ref="BD62" ca="1">_xlfn.XLOOKUP($A62&amp;$B62,'[1]产值及收款计划（2026）'!$A:$A&amp;'[1]产值及收款计划（2026）'!$B:$B,'[1]产值及收款计划（2026）'!BD:BD)</f>
        <v>0</v>
      </c>
      <c r="BE62" s="256" cm="1">
        <f t="array" aca="1" ref="BE62" ca="1">_xlfn.XLOOKUP($A62&amp;$B62,'[1]产值及收款计划（2026）'!$A:$A&amp;'[1]产值及收款计划（2026）'!$B:$B,'[1]产值及收款计划（2026）'!BE:BE)</f>
        <v>0</v>
      </c>
      <c r="BF62" s="256" cm="1">
        <f t="array" aca="1" ref="BF62" ca="1">_xlfn.XLOOKUP($A62&amp;$B62,'[1]产值及收款计划（2026）'!$A:$A&amp;'[1]产值及收款计划（2026）'!$B:$B,'[1]产值及收款计划（2026）'!BF:BF)</f>
        <v>0</v>
      </c>
      <c r="BG62" s="256" cm="1">
        <f t="array" aca="1" ref="BG62" ca="1">_xlfn.XLOOKUP($A62&amp;$B62,'[1]产值及收款计划（2026）'!$A:$A&amp;'[1]产值及收款计划（2026）'!$B:$B,'[1]产值及收款计划（2026）'!BG:BG)</f>
        <v>0</v>
      </c>
      <c r="BH62" s="256" cm="1">
        <f t="array" aca="1" ref="BH62" ca="1">_xlfn.XLOOKUP($A62&amp;$B62,'[1]产值及收款计划（2026）'!$A:$A&amp;'[1]产值及收款计划（2026）'!$B:$B,'[1]产值及收款计划（2026）'!BH:BH)</f>
        <v>0</v>
      </c>
      <c r="BI62" s="256" cm="1">
        <f t="array" aca="1" ref="BI62" ca="1">_xlfn.XLOOKUP($A62&amp;$B62,'[1]产值及收款计划（2026）'!$A:$A&amp;'[1]产值及收款计划（2026）'!$B:$B,'[1]产值及收款计划（2026）'!BI:BI)</f>
        <v>0</v>
      </c>
      <c r="BJ62" s="256" cm="1">
        <f t="array" aca="1" ref="BJ62" ca="1">_xlfn.XLOOKUP($A62&amp;$B62,'[1]产值及收款计划（2026）'!$A:$A&amp;'[1]产值及收款计划（2026）'!$B:$B,'[1]产值及收款计划（2026）'!BJ:BJ)</f>
        <v>0</v>
      </c>
      <c r="BK62" s="256" cm="1">
        <f t="array" aca="1" ref="BK62" ca="1">_xlfn.XLOOKUP($A62&amp;$B62,'[1]产值及收款计划（2026）'!$A:$A&amp;'[1]产值及收款计划（2026）'!$B:$B,'[1]产值及收款计划（2026）'!BK:BK)</f>
        <v>0</v>
      </c>
      <c r="BL62" s="256" cm="1">
        <f t="array" aca="1" ref="BL62" ca="1">_xlfn.XLOOKUP($A62&amp;$B62,'[1]产值及收款计划（2026）'!$A:$A&amp;'[1]产值及收款计划（2026）'!$B:$B,'[1]产值及收款计划（2026）'!BL:BL)</f>
        <v>75.599999999999994</v>
      </c>
      <c r="BM62" s="256"/>
      <c r="BN62" s="256"/>
      <c r="BO62" s="256"/>
      <c r="BP62" s="256"/>
      <c r="BQ62" s="255" cm="1">
        <f t="array" aca="1" ref="BQ62" ca="1">_xlfn.XLOOKUP($A62&amp;$B62,'[1]产值及收款计划（2026）'!$A:$A&amp;'[1]产值及收款计划（2026）'!$B:$B,'[1]产值及收款计划（2026）'!BQ:BQ)</f>
        <v>0</v>
      </c>
      <c r="BR62" s="256" cm="1">
        <f t="array" aca="1" ref="BR62" ca="1">_xlfn.XLOOKUP($A62&amp;$B62,'[1]产值及收款计划（2026）'!$A:$A&amp;'[1]产值及收款计划（2026）'!$B:$B,'[1]产值及收款计划（2026）'!BR:BR)</f>
        <v>0</v>
      </c>
      <c r="CA62" s="256" cm="1">
        <f t="array" aca="1" ref="CA62" ca="1">_xlfn.XLOOKUP($A62&amp;$B62,'[1]产值及收款计划（2026）'!$A:$A&amp;'[1]产值及收款计划（2026）'!$B:$B,'[1]产值及收款计划（2026）'!CA:CA)</f>
        <v>0</v>
      </c>
      <c r="CB62" s="256" cm="1">
        <f t="array" aca="1" ref="CB62" ca="1">_xlfn.XLOOKUP($A62&amp;$B62,'[1]产值及收款计划（2026）'!$A:$A&amp;'[1]产值及收款计划（2026）'!$B:$B,'[1]产值及收款计划（2026）'!CB:CB)</f>
        <v>0</v>
      </c>
      <c r="CC62" s="256" cm="1">
        <f t="array" aca="1" ref="CC62" ca="1">_xlfn.XLOOKUP($A62&amp;$B62,'[1]产值及收款计划（2026）'!$A:$A&amp;'[1]产值及收款计划（2026）'!$B:$B,'[1]产值及收款计划（2026）'!CC:CC)</f>
        <v>0</v>
      </c>
      <c r="CD62" s="256" cm="1">
        <f t="array" aca="1" ref="CD62" ca="1">_xlfn.XLOOKUP($A62&amp;$B62,'[1]产值及收款计划（2026）'!$A:$A&amp;'[1]产值及收款计划（2026）'!$B:$B,'[1]产值及收款计划（2026）'!CD:CD)</f>
        <v>0</v>
      </c>
      <c r="CE62" s="256" cm="1">
        <f t="array" aca="1" ref="CE62" ca="1">_xlfn.XLOOKUP($A62&amp;$B62,'[1]产值及收款计划（2026）'!$A:$A&amp;'[1]产值及收款计划（2026）'!$B:$B,'[1]产值及收款计划（2026）'!CE:CE)</f>
        <v>0</v>
      </c>
      <c r="CF62" s="256" cm="1">
        <f t="array" aca="1" ref="CF62" ca="1">_xlfn.XLOOKUP($A62&amp;$B62,'[1]产值及收款计划（2026）'!$A:$A&amp;'[1]产值及收款计划（2026）'!$B:$B,'[1]产值及收款计划（2026）'!CF:CF)</f>
        <v>0</v>
      </c>
      <c r="CG62" s="256" cm="1">
        <f t="array" aca="1" ref="CG62" ca="1">_xlfn.XLOOKUP($A62&amp;$B62,'[1]产值及收款计划（2026）'!$A:$A&amp;'[1]产值及收款计划（2026）'!$B:$B,'[1]产值及收款计划（2026）'!CG:CG)</f>
        <v>0</v>
      </c>
      <c r="CH62" s="256" cm="1">
        <f t="array" aca="1" ref="CH62" ca="1">_xlfn.XLOOKUP($A62&amp;$B62,'[1]产值及收款计划（2026）'!$A:$A&amp;'[1]产值及收款计划（2026）'!$B:$B,'[1]产值及收款计划（2026）'!CH:CH)</f>
        <v>0</v>
      </c>
      <c r="CI62" s="256" cm="1">
        <f t="array" aca="1" ref="CI62" ca="1">_xlfn.XLOOKUP($A62&amp;$B62,'[1]产值及收款计划（2026）'!$A:$A&amp;'[1]产值及收款计划（2026）'!$B:$B,'[1]产值及收款计划（2026）'!CI:CI)</f>
        <v>0</v>
      </c>
      <c r="CJ62" s="256" cm="1">
        <f t="array" aca="1" ref="CJ62" ca="1">_xlfn.XLOOKUP($A62&amp;$B62,'[1]产值及收款计划（2026）'!$A:$A&amp;'[1]产值及收款计划（2026）'!$B:$B,'[1]产值及收款计划（2026）'!CJ:CJ)</f>
        <v>0</v>
      </c>
      <c r="CK62" s="256" cm="1">
        <f t="array" aca="1" ref="CK62" ca="1">_xlfn.XLOOKUP($A62&amp;$B62,'[1]产值及收款计划（2026）'!$A:$A&amp;'[1]产值及收款计划（2026）'!$B:$B,'[1]产值及收款计划（2026）'!CK:CK)</f>
        <v>0</v>
      </c>
      <c r="CL62" s="256" cm="1">
        <f t="array" aca="1" ref="CL62" ca="1">_xlfn.XLOOKUP($A62&amp;$B62,'[1]产值及收款计划（2026）'!$A:$A&amp;'[1]产值及收款计划（2026）'!$B:$B,'[1]产值及收款计划（2026）'!CL:CL)</f>
        <v>0</v>
      </c>
      <c r="DA62" s="256" cm="1">
        <f t="array" aca="1" ref="DA62" ca="1">_xlfn.XLOOKUP($A62&amp;$B62,'[1]产值及收款计划（2026）'!$A:$A&amp;'[1]产值及收款计划（2026）'!$B:$B,'[1]产值及收款计划（2026）'!DA:DA)</f>
        <v>0</v>
      </c>
      <c r="DB62" s="256" cm="1">
        <f t="array" aca="1" ref="DB62" ca="1">_xlfn.XLOOKUP($A62&amp;$B62,'[1]产值及收款计划（2026）'!$A:$A&amp;'[1]产值及收款计划（2026）'!$B:$B,'[1]产值及收款计划（2026）'!DB:DB)</f>
        <v>0</v>
      </c>
      <c r="DC62" s="256" cm="1">
        <f t="array" aca="1" ref="DC62" ca="1">_xlfn.XLOOKUP($A62&amp;$B62,'[1]产值及收款计划（2026）'!$A:$A&amp;'[1]产值及收款计划（2026）'!$B:$B,'[1]产值及收款计划（2026）'!DC:DC)</f>
        <v>0</v>
      </c>
      <c r="DD62" s="256" cm="1">
        <f t="array" aca="1" ref="DD62" ca="1">_xlfn.XLOOKUP($A62&amp;$B62,'[1]产值及收款计划（2026）'!$A:$A&amp;'[1]产值及收款计划（2026）'!$B:$B,'[1]产值及收款计划（2026）'!DD:DD)</f>
        <v>0</v>
      </c>
      <c r="DE62" s="256" cm="1">
        <f t="array" aca="1" ref="DE62" ca="1">_xlfn.XLOOKUP($A62&amp;$B62,'[1]产值及收款计划（2026）'!$A:$A&amp;'[1]产值及收款计划（2026）'!$B:$B,'[1]产值及收款计划（2026）'!DE:DE)</f>
        <v>0</v>
      </c>
      <c r="DF62" s="256" cm="1">
        <f t="array" aca="1" ref="DF62" ca="1">_xlfn.XLOOKUP($A62&amp;$B62,'[1]产值及收款计划（2026）'!$A:$A&amp;'[1]产值及收款计划（2026）'!$B:$B,'[1]产值及收款计划（2026）'!DF:DF)</f>
        <v>0</v>
      </c>
      <c r="DG62" s="256" cm="1">
        <f t="array" aca="1" ref="DG62" ca="1">_xlfn.XLOOKUP($A62&amp;$B62,'[1]产值及收款计划（2026）'!$A:$A&amp;'[1]产值及收款计划（2026）'!$B:$B,'[1]产值及收款计划（2026）'!DG:DG)</f>
        <v>0</v>
      </c>
      <c r="DH62" s="256" cm="1">
        <f t="array" aca="1" ref="DH62" ca="1">_xlfn.XLOOKUP($A62&amp;$B62,'[1]产值及收款计划（2026）'!$A:$A&amp;'[1]产值及收款计划（2026）'!$B:$B,'[1]产值及收款计划（2026）'!DH:DH)</f>
        <v>0</v>
      </c>
      <c r="DI62" s="256" cm="1">
        <f t="array" aca="1" ref="DI62" ca="1">_xlfn.XLOOKUP($A62&amp;$B62,'[1]产值及收款计划（2026）'!$A:$A&amp;'[1]产值及收款计划（2026）'!$B:$B,'[1]产值及收款计划（2026）'!DI:DI)</f>
        <v>0</v>
      </c>
      <c r="DJ62" s="256" cm="1">
        <f t="array" aca="1" ref="DJ62" ca="1">_xlfn.XLOOKUP($A62&amp;$B62,'[1]产值及收款计划（2026）'!$A:$A&amp;'[1]产值及收款计划（2026）'!$B:$B,'[1]产值及收款计划（2026）'!DJ:DJ)</f>
        <v>0</v>
      </c>
      <c r="DK62" s="256" cm="1">
        <f t="array" aca="1" ref="DK62" ca="1">_xlfn.XLOOKUP($A62&amp;$B62,'[1]产值及收款计划（2026）'!$A:$A&amp;'[1]产值及收款计划（2026）'!$B:$B,'[1]产值及收款计划（2026）'!DK:DK)</f>
        <v>0</v>
      </c>
      <c r="DL62" s="256" cm="1">
        <f t="array" aca="1" ref="DL62" ca="1">_xlfn.XLOOKUP($A62&amp;$B62,'[1]产值及收款计划（2026）'!$A:$A&amp;'[1]产值及收款计划（2026）'!$B:$B,'[1]产值及收款计划（2026）'!DL:DL)</f>
        <v>0</v>
      </c>
      <c r="DM62" s="264"/>
      <c r="DN62" s="250"/>
    </row>
    <row r="63" spans="1:118" ht="20.25" x14ac:dyDescent="0.15">
      <c r="A63" s="254">
        <f t="shared" ca="1" si="9"/>
        <v>59</v>
      </c>
      <c r="B63" s="254" t="s">
        <v>25</v>
      </c>
      <c r="C63" s="255" t="str" cm="1">
        <f t="array" aca="1" ref="C63" ca="1">_xlfn.XLOOKUP($A63&amp;$B63,'[1]产值及收款计划（2026）'!$A:$A&amp;'[1]产值及收款计划（2026）'!$B:$B,'[1]产值及收款计划（2026）'!C:C)</f>
        <v>ZHT2022081500064</v>
      </c>
      <c r="D63" s="255" t="str" cm="1">
        <f t="array" aca="1" ref="D63" ca="1">_xlfn.XLOOKUP($A63&amp;$B63,'[1]产值及收款计划（2026）'!$A:$A&amp;'[1]产值及收款计划（2026）'!$B:$B,'[1]产值及收款计划（2026）'!D:D)</f>
        <v>上海轨道交通市域线机场联络工程（东段）JCXSG-16标智慧工地项目</v>
      </c>
      <c r="E63" s="256" cm="1">
        <f t="array" aca="1" ref="E63" ca="1">_xlfn.XLOOKUP($A63&amp;$B63,'[1]产值及收款计划（2026）'!$A:$A&amp;'[1]产值及收款计划（2026）'!$B:$B,'[1]产值及收款计划（2026）'!E:E)</f>
        <v>97.5</v>
      </c>
      <c r="F63" s="256" cm="1">
        <f t="array" aca="1" ref="F63" ca="1">_xlfn.XLOOKUP($A63&amp;$B63,'[1]产值及收款计划（2026）'!$A:$A&amp;'[1]产值及收款计划（2026）'!$B:$B,'[1]产值及收款计划（2026）'!F:F)</f>
        <v>97.5</v>
      </c>
      <c r="G63" s="256" cm="1">
        <f t="array" aca="1" ref="G63" ca="1">_xlfn.XLOOKUP($A63&amp;$B63,'[1]产值及收款计划（2026）'!$A:$A&amp;'[1]产值及收款计划（2026）'!$B:$B,'[1]产值及收款计划（2026）'!G:G)</f>
        <v>79.5</v>
      </c>
      <c r="H63" s="256" cm="1">
        <f t="array" aca="1" ref="H63" ca="1">_xlfn.XLOOKUP($A63&amp;$B63,'[1]产值及收款计划（2026）'!$A:$A&amp;'[1]产值及收款计划（2026）'!$B:$B,'[1]产值及收款计划（2026）'!H:H)</f>
        <v>79.5</v>
      </c>
      <c r="I63" s="257" cm="1">
        <f t="array" aca="1" ref="I63" ca="1">_xlfn.XLOOKUP($A63&amp;$B63,'[1]产值及收款计划（2026）'!$A:$A&amp;'[1]产值及收款计划（2026）'!$B:$B,'[1]产值及收款计划（2026）'!I:I)</f>
        <v>0.81538461538461504</v>
      </c>
      <c r="J63" s="258" cm="1">
        <f t="array" aca="1" ref="J63" ca="1">_xlfn.XLOOKUP($A63&amp;$B63,'[1]产值及收款计划（2026）'!$A:$A&amp;'[1]产值及收款计划（2026）'!$B:$B,'[1]产值及收款计划（2026）'!J:J)</f>
        <v>8.9416988833341801E-2</v>
      </c>
      <c r="K63" s="256" cm="1">
        <f t="array" aca="1" ref="K63" ca="1">_xlfn.XLOOKUP($A63&amp;$B63,'[1]产值及收款计划（2026）'!$A:$A&amp;'[1]产值及收款计划（2026）'!$B:$B,'[1]产值及收款计划（2026）'!K:K)</f>
        <v>0</v>
      </c>
      <c r="L63" s="256" cm="1">
        <f t="array" aca="1" ref="L63" ca="1">_xlfn.XLOOKUP($A63&amp;$B63,'[1]产值及收款计划（2026）'!$A:$A&amp;'[1]产值及收款计划（2026）'!$B:$B,'[1]产值及收款计划（2026）'!L:L)</f>
        <v>0</v>
      </c>
      <c r="M63" s="256" t="str" cm="1">
        <f t="array" aca="1" ref="M63" ca="1">_xlfn.XLOOKUP($A63&amp;$B63,'[1]产值及收款计划（2026）'!$A:$A&amp;'[1]产值及收款计划（2026）'!$B:$B,'[1]产值及收款计划（2026）'!M:M)</f>
        <v>主导</v>
      </c>
      <c r="N63" s="256" t="str" cm="1">
        <f t="array" aca="1" ref="N63" ca="1">_xlfn.XLOOKUP($A63&amp;$B63,'[1]产值及收款计划（2026）'!$A:$A&amp;'[1]产值及收款计划（2026）'!$B:$B,'[1]产值及收款计划（2026）'!N:N)</f>
        <v>史菁霞团队</v>
      </c>
      <c r="O63" s="256" t="str" cm="1">
        <f t="array" aca="1" ref="O63" ca="1">_xlfn.XLOOKUP($A63&amp;$B63,'[1]产值及收款计划（2026）'!$A:$A&amp;'[1]产值及收款计划（2026）'!$B:$B,'[1]产值及收款计划（2026）'!O:O)</f>
        <v>袁超</v>
      </c>
      <c r="P63" s="255" t="str" cm="1">
        <f t="array" aca="1" ref="P63" ca="1">_xlfn.XLOOKUP($A63&amp;$B63,'[1]产值及收款计划（2026）'!$A:$A&amp;'[1]产值及收款计划（2026）'!$B:$B,'[1]产值及收款计划（2026）'!P:P)</f>
        <v>在建</v>
      </c>
      <c r="Q63" s="256" cm="1">
        <f t="array" aca="1" ref="Q63" ca="1">_xlfn.XLOOKUP($A63&amp;$B63,'[1]产值及收款计划（2026）'!$A:$A&amp;'[1]产值及收款计划（2026）'!$B:$B,'[1]产值及收款计划（2026）'!Q:Q)</f>
        <v>0</v>
      </c>
      <c r="R63" s="256" cm="1">
        <f t="array" aca="1" ref="R63" ca="1">_xlfn.XLOOKUP($A63&amp;$B63,'[1]产值及收款计划（2026）'!$A:$A&amp;'[1]产值及收款计划（2026）'!$B:$B,'[1]产值及收款计划（2026）'!R:R)</f>
        <v>0</v>
      </c>
      <c r="S63" s="256" cm="1">
        <f t="array" aca="1" ref="S63" ca="1">_xlfn.XLOOKUP($A63&amp;$B63,'[1]产值及收款计划（2026）'!$A:$A&amp;'[1]产值及收款计划（2026）'!$B:$B,'[1]产值及收款计划（2026）'!S:S)</f>
        <v>0</v>
      </c>
      <c r="T63" s="256" cm="1">
        <f t="array" aca="1" ref="T63" ca="1">_xlfn.XLOOKUP($A63&amp;$B63,'[1]产值及收款计划（2026）'!$A:$A&amp;'[1]产值及收款计划（2026）'!$B:$B,'[1]产值及收款计划（2026）'!T:T)</f>
        <v>81.734499999999997</v>
      </c>
      <c r="U63" s="256" cm="1">
        <f t="array" aca="1" ref="U63" ca="1">_xlfn.XLOOKUP($A63&amp;$B63,'[1]产值及收款计划（2026）'!$A:$A&amp;'[1]产值及收款计划（2026）'!$B:$B,'[1]产值及收款计划（2026）'!U:U)</f>
        <v>0</v>
      </c>
      <c r="V63" s="256" cm="1">
        <f t="array" aca="1" ref="V63" ca="1">_xlfn.XLOOKUP($A63&amp;$B63,'[1]产值及收款计划（2026）'!$A:$A&amp;'[1]产值及收款计划（2026）'!$B:$B,'[1]产值及收款计划（2026）'!V:V)</f>
        <v>15.765499999999999</v>
      </c>
      <c r="W63" s="256" cm="1">
        <f t="array" aca="1" ref="W63" ca="1">_xlfn.XLOOKUP($A63&amp;$B63,'[1]产值及收款计划（2026）'!$A:$A&amp;'[1]产值及收款计划（2026）'!$B:$B,'[1]产值及收款计划（2026）'!W:W)</f>
        <v>0</v>
      </c>
      <c r="X63" s="256" cm="1">
        <f t="array" aca="1" ref="X63" ca="1">_xlfn.XLOOKUP($A63&amp;$B63,'[1]产值及收款计划（2026）'!$A:$A&amp;'[1]产值及收款计划（2026）'!$B:$B,'[1]产值及收款计划（2026）'!X:X)</f>
        <v>0</v>
      </c>
      <c r="Y63" s="256" cm="1">
        <f t="array" aca="1" ref="Y63" ca="1">_xlfn.XLOOKUP($A63&amp;$B63,'[1]产值及收款计划（2026）'!$A:$A&amp;'[1]产值及收款计划（2026）'!$B:$B,'[1]产值及收款计划（2026）'!Y:Y)</f>
        <v>0</v>
      </c>
      <c r="Z63" s="256" cm="1">
        <f t="array" aca="1" ref="Z63" ca="1">_xlfn.XLOOKUP($A63&amp;$B63,'[1]产值及收款计划（2026）'!$A:$A&amp;'[1]产值及收款计划（2026）'!$B:$B,'[1]产值及收款计划（2026）'!Z:Z)</f>
        <v>0</v>
      </c>
      <c r="AA63" s="256" cm="1">
        <f t="array" aca="1" ref="AA63" ca="1">_xlfn.XLOOKUP($A63&amp;$B63,'[1]产值及收款计划（2026）'!$A:$A&amp;'[1]产值及收款计划（2026）'!$B:$B,'[1]产值及收款计划（2026）'!AA:AA)</f>
        <v>0</v>
      </c>
      <c r="AB63" s="256" cm="1">
        <f t="array" aca="1" ref="AB63" ca="1">_xlfn.XLOOKUP($A63&amp;$B63,'[1]产值及收款计划（2026）'!$A:$A&amp;'[1]产值及收款计划（2026）'!$B:$B,'[1]产值及收款计划（2026）'!AB:AB)</f>
        <v>0</v>
      </c>
      <c r="AC63" s="256" cm="1">
        <f t="array" aca="1" ref="AC63" ca="1">_xlfn.XLOOKUP($A63&amp;$B63,'[1]产值及收款计划（2026）'!$A:$A&amp;'[1]产值及收款计划（2026）'!$B:$B,'[1]产值及收款计划（2026）'!AC:AC)</f>
        <v>0</v>
      </c>
      <c r="AD63" s="256" cm="1">
        <f t="array" aca="1" ref="AD63" ca="1">_xlfn.XLOOKUP($A63&amp;$B63,'[1]产值及收款计划（2026）'!$A:$A&amp;'[1]产值及收款计划（2026）'!$B:$B,'[1]产值及收款计划（2026）'!AD:AD)</f>
        <v>0</v>
      </c>
      <c r="AE63" s="256" cm="1">
        <f t="array" aca="1" ref="AE63" ca="1">_xlfn.XLOOKUP($A63&amp;$B63,'[1]产值及收款计划（2026）'!$A:$A&amp;'[1]产值及收款计划（2026）'!$B:$B,'[1]产值及收款计划（2026）'!AE:AE)</f>
        <v>0</v>
      </c>
      <c r="AF63" s="256" cm="1">
        <f t="array" aca="1" ref="AF63" ca="1">_xlfn.XLOOKUP($A63&amp;$B63,'[1]产值及收款计划（2026）'!$A:$A&amp;'[1]产值及收款计划（2026）'!$B:$B,'[1]产值及收款计划（2026）'!AF:AF)</f>
        <v>0</v>
      </c>
      <c r="AG63" s="256" cm="1">
        <f t="array" aca="1" ref="AG63" ca="1">_xlfn.XLOOKUP($A63&amp;$B63,'[1]产值及收款计划（2026）'!$A:$A&amp;'[1]产值及收款计划（2026）'!$B:$B,'[1]产值及收款计划（2026）'!AG:AG)</f>
        <v>0</v>
      </c>
      <c r="AH63" s="256" cm="1">
        <f t="array" aca="1" ref="AH63" ca="1">_xlfn.XLOOKUP($A63&amp;$B63,'[1]产值及收款计划（2026）'!$A:$A&amp;'[1]产值及收款计划（2026）'!$B:$B,'[1]产值及收款计划（2026）'!AH:AH)</f>
        <v>0</v>
      </c>
      <c r="AI63" s="256" cm="1">
        <f t="array" aca="1" ref="AI63" ca="1">_xlfn.XLOOKUP($A63&amp;$B63,'[1]产值及收款计划（2026）'!$A:$A&amp;'[1]产值及收款计划（2026）'!$B:$B,'[1]产值及收款计划（2026）'!AI:AI)</f>
        <v>0</v>
      </c>
      <c r="AJ63" s="256" cm="1">
        <f t="array" aca="1" ref="AJ63" ca="1">_xlfn.XLOOKUP($A63&amp;$B63,'[1]产值及收款计划（2026）'!$A:$A&amp;'[1]产值及收款计划（2026）'!$B:$B,'[1]产值及收款计划（2026）'!AJ:AJ)</f>
        <v>0</v>
      </c>
      <c r="AK63" s="256" cm="1">
        <f t="array" aca="1" ref="AK63" ca="1">_xlfn.XLOOKUP($A63&amp;$B63,'[1]产值及收款计划（2026）'!$A:$A&amp;'[1]产值及收款计划（2026）'!$B:$B,'[1]产值及收款计划（2026）'!AK:AK)</f>
        <v>0</v>
      </c>
      <c r="AL63" s="256" cm="1">
        <f t="array" aca="1" ref="AL63" ca="1">_xlfn.XLOOKUP($A63&amp;$B63,'[1]产值及收款计划（2026）'!$A:$A&amp;'[1]产值及收款计划（2026）'!$B:$B,'[1]产值及收款计划（2026）'!AL:AL)</f>
        <v>0</v>
      </c>
      <c r="AM63" s="263" t="e" cm="1">
        <f t="array" aca="1" ref="AM63" ca="1">_xlfn.LET(_xlpm.勾选月份状态数组,TRANSPOSE('PPT(12-15页）-TOP10'!$A$3:$A$14),_xlpm.选择数据区,IF('PPT(12-15页）-TOP10'!$E$3="收款",$BA63:$BL63,$AA63:$AL63),SUM(_xlfn._xlws.FILTER(_xlpm.选择数据区,_xlpm.勾选月份状态数组,"")))</f>
        <v>#NAME?</v>
      </c>
      <c r="AN63" s="256" t="e" cm="1">
        <f t="array" aca="1" ref="AN63" ca="1">_xlfn.LET(_xlpm.勾选月份状态数组,TRANSPOSE('PPT(12-15页）-TOP10'!$A$3:$A$14),_xlpm.选择数据区,IF('PPT(12-15页）-TOP10'!$E$3="收款",$DA63:$DL63,$CA63:$CL63),SUM(_xlfn._xlws.FILTER(_xlpm.选择数据区,_xlpm.勾选月份状态数组,"")))</f>
        <v>#NAME?</v>
      </c>
      <c r="AO63" s="256">
        <f ca="1">SUM(CA63:CC63)+SUM(AD63:AL63)</f>
        <v>0</v>
      </c>
      <c r="AP63" s="256"/>
      <c r="AQ63" s="256"/>
      <c r="AR63" s="256"/>
      <c r="AS63" s="256" cm="1">
        <f t="array" aca="1" ref="AS63" ca="1">_xlfn.XLOOKUP($A63&amp;$B63,'[1]产值及收款计划（2026）'!$A:$A&amp;'[1]产值及收款计划（2026）'!$B:$B,'[1]产值及收款计划（2026）'!AS:AS)</f>
        <v>0</v>
      </c>
      <c r="AT63" s="256" cm="1">
        <f t="array" aca="1" ref="AT63" ca="1">_xlfn.XLOOKUP($A63&amp;$B63,'[1]产值及收款计划（2026）'!$A:$A&amp;'[1]产值及收款计划（2026）'!$B:$B,'[1]产值及收款计划（2026）'!AT:AT)</f>
        <v>0</v>
      </c>
      <c r="AU63" s="256" cm="1">
        <f t="array" aca="1" ref="AU63" ca="1">_xlfn.XLOOKUP($A63&amp;$B63,'[1]产值及收款计划（2026）'!$A:$A&amp;'[1]产值及收款计划（2026）'!$B:$B,'[1]产值及收款计划（2026）'!AU:AU)</f>
        <v>0</v>
      </c>
      <c r="AV63" s="256" cm="1">
        <f t="array" aca="1" ref="AV63" ca="1">_xlfn.XLOOKUP($A63&amp;$B63,'[1]产值及收款计划（2026）'!$A:$A&amp;'[1]产值及收款计划（2026）'!$B:$B,'[1]产值及收款计划（2026）'!AV:AV)</f>
        <v>0</v>
      </c>
      <c r="AW63" s="256" cm="1">
        <f t="array" aca="1" ref="AW63" ca="1">_xlfn.XLOOKUP($A63&amp;$B63,'[1]产值及收款计划（2026）'!$A:$A&amp;'[1]产值及收款计划（2026）'!$B:$B,'[1]产值及收款计划（2026）'!AW:AW)</f>
        <v>76.234499999999997</v>
      </c>
      <c r="AX63" s="256" cm="1">
        <f t="array" aca="1" ref="AX63" ca="1">_xlfn.XLOOKUP($A63&amp;$B63,'[1]产值及收款计划（2026）'!$A:$A&amp;'[1]产值及收款计划（2026）'!$B:$B,'[1]产值及收款计划（2026）'!AX:AX)</f>
        <v>0</v>
      </c>
      <c r="AY63" s="256" cm="1">
        <f t="array" aca="1" ref="AY63" ca="1">_xlfn.XLOOKUP($A63&amp;$B63,'[1]产值及收款计划（2026）'!$A:$A&amp;'[1]产值及收款计划（2026）'!$B:$B,'[1]产值及收款计划（2026）'!AY:AY)</f>
        <v>21.265499999999999</v>
      </c>
      <c r="AZ63" s="256" cm="1">
        <f t="array" aca="1" ref="AZ63" ca="1">_xlfn.XLOOKUP($A63&amp;$B63,'[1]产值及收款计划（2026）'!$A:$A&amp;'[1]产值及收款计划（2026）'!$B:$B,'[1]产值及收款计划（2026）'!AZ:AZ)</f>
        <v>5.5</v>
      </c>
      <c r="BA63" s="256" cm="1">
        <f t="array" aca="1" ref="BA63" ca="1">_xlfn.XLOOKUP($A63&amp;$B63,'[1]产值及收款计划（2026）'!$A:$A&amp;'[1]产值及收款计划（2026）'!$B:$B,'[1]产值及收款计划（2026）'!BA:BA)</f>
        <v>0</v>
      </c>
      <c r="BB63" s="256" cm="1">
        <f t="array" aca="1" ref="BB63" ca="1">_xlfn.XLOOKUP($A63&amp;$B63,'[1]产值及收款计划（2026）'!$A:$A&amp;'[1]产值及收款计划（2026）'!$B:$B,'[1]产值及收款计划（2026）'!BB:BB)</f>
        <v>0</v>
      </c>
      <c r="BC63" s="256" cm="1">
        <f t="array" aca="1" ref="BC63" ca="1">_xlfn.XLOOKUP($A63&amp;$B63,'[1]产值及收款计划（2026）'!$A:$A&amp;'[1]产值及收款计划（2026）'!$B:$B,'[1]产值及收款计划（2026）'!BC:BC)</f>
        <v>0</v>
      </c>
      <c r="BD63" s="256" cm="1">
        <f t="array" aca="1" ref="BD63" ca="1">_xlfn.XLOOKUP($A63&amp;$B63,'[1]产值及收款计划（2026）'!$A:$A&amp;'[1]产值及收款计划（2026）'!$B:$B,'[1]产值及收款计划（2026）'!BD:BD)</f>
        <v>0</v>
      </c>
      <c r="BE63" s="256" cm="1">
        <f t="array" aca="1" ref="BE63" ca="1">_xlfn.XLOOKUP($A63&amp;$B63,'[1]产值及收款计划（2026）'!$A:$A&amp;'[1]产值及收款计划（2026）'!$B:$B,'[1]产值及收款计划（2026）'!BE:BE)</f>
        <v>0</v>
      </c>
      <c r="BF63" s="256" cm="1">
        <f t="array" aca="1" ref="BF63" ca="1">_xlfn.XLOOKUP($A63&amp;$B63,'[1]产值及收款计划（2026）'!$A:$A&amp;'[1]产值及收款计划（2026）'!$B:$B,'[1]产值及收款计划（2026）'!BF:BF)</f>
        <v>0</v>
      </c>
      <c r="BG63" s="256" cm="1">
        <f t="array" aca="1" ref="BG63" ca="1">_xlfn.XLOOKUP($A63&amp;$B63,'[1]产值及收款计划（2026）'!$A:$A&amp;'[1]产值及收款计划（2026）'!$B:$B,'[1]产值及收款计划（2026）'!BG:BG)</f>
        <v>0</v>
      </c>
      <c r="BH63" s="256" cm="1">
        <f t="array" aca="1" ref="BH63" ca="1">_xlfn.XLOOKUP($A63&amp;$B63,'[1]产值及收款计划（2026）'!$A:$A&amp;'[1]产值及收款计划（2026）'!$B:$B,'[1]产值及收款计划（2026）'!BH:BH)</f>
        <v>0</v>
      </c>
      <c r="BI63" s="256" cm="1">
        <f t="array" aca="1" ref="BI63" ca="1">_xlfn.XLOOKUP($A63&amp;$B63,'[1]产值及收款计划（2026）'!$A:$A&amp;'[1]产值及收款计划（2026）'!$B:$B,'[1]产值及收款计划（2026）'!BI:BI)</f>
        <v>0</v>
      </c>
      <c r="BJ63" s="256" cm="1">
        <f t="array" aca="1" ref="BJ63" ca="1">_xlfn.XLOOKUP($A63&amp;$B63,'[1]产值及收款计划（2026）'!$A:$A&amp;'[1]产值及收款计划（2026）'!$B:$B,'[1]产值及收款计划（2026）'!BJ:BJ)</f>
        <v>0</v>
      </c>
      <c r="BK63" s="256" cm="1">
        <f t="array" aca="1" ref="BK63" ca="1">_xlfn.XLOOKUP($A63&amp;$B63,'[1]产值及收款计划（2026）'!$A:$A&amp;'[1]产值及收款计划（2026）'!$B:$B,'[1]产值及收款计划（2026）'!BK:BK)</f>
        <v>0</v>
      </c>
      <c r="BL63" s="256" cm="1">
        <f t="array" aca="1" ref="BL63" ca="1">_xlfn.XLOOKUP($A63&amp;$B63,'[1]产值及收款计划（2026）'!$A:$A&amp;'[1]产值及收款计划（2026）'!$B:$B,'[1]产值及收款计划（2026）'!BL:BL)</f>
        <v>0</v>
      </c>
      <c r="BM63" s="256"/>
      <c r="BN63" s="256"/>
      <c r="BO63" s="256"/>
      <c r="BP63" s="256"/>
      <c r="BQ63" s="255" cm="1">
        <f t="array" aca="1" ref="BQ63" ca="1">_xlfn.XLOOKUP($A63&amp;$B63,'[1]产值及收款计划（2026）'!$A:$A&amp;'[1]产值及收款计划（2026）'!$B:$B,'[1]产值及收款计划（2026）'!BQ:BQ)</f>
        <v>0</v>
      </c>
      <c r="BR63" s="256" cm="1">
        <f t="array" aca="1" ref="BR63" ca="1">_xlfn.XLOOKUP($A63&amp;$B63,'[1]产值及收款计划（2026）'!$A:$A&amp;'[1]产值及收款计划（2026）'!$B:$B,'[1]产值及收款计划（2026）'!BR:BR)</f>
        <v>0</v>
      </c>
      <c r="CA63" s="256" cm="1">
        <f t="array" aca="1" ref="CA63" ca="1">_xlfn.XLOOKUP($A63&amp;$B63,'[1]产值及收款计划（2026）'!$A:$A&amp;'[1]产值及收款计划（2026）'!$B:$B,'[1]产值及收款计划（2026）'!CA:CA)</f>
        <v>0</v>
      </c>
      <c r="CB63" s="256" cm="1">
        <f t="array" aca="1" ref="CB63" ca="1">_xlfn.XLOOKUP($A63&amp;$B63,'[1]产值及收款计划（2026）'!$A:$A&amp;'[1]产值及收款计划（2026）'!$B:$B,'[1]产值及收款计划（2026）'!CB:CB)</f>
        <v>0</v>
      </c>
      <c r="CC63" s="256" cm="1">
        <f t="array" aca="1" ref="CC63" ca="1">_xlfn.XLOOKUP($A63&amp;$B63,'[1]产值及收款计划（2026）'!$A:$A&amp;'[1]产值及收款计划（2026）'!$B:$B,'[1]产值及收款计划（2026）'!CC:CC)</f>
        <v>0</v>
      </c>
      <c r="CD63" s="256" cm="1">
        <f t="array" aca="1" ref="CD63" ca="1">_xlfn.XLOOKUP($A63&amp;$B63,'[1]产值及收款计划（2026）'!$A:$A&amp;'[1]产值及收款计划（2026）'!$B:$B,'[1]产值及收款计划（2026）'!CD:CD)</f>
        <v>0</v>
      </c>
      <c r="CE63" s="256" cm="1">
        <f t="array" aca="1" ref="CE63" ca="1">_xlfn.XLOOKUP($A63&amp;$B63,'[1]产值及收款计划（2026）'!$A:$A&amp;'[1]产值及收款计划（2026）'!$B:$B,'[1]产值及收款计划（2026）'!CE:CE)</f>
        <v>0</v>
      </c>
      <c r="CF63" s="256" cm="1">
        <f t="array" aca="1" ref="CF63" ca="1">_xlfn.XLOOKUP($A63&amp;$B63,'[1]产值及收款计划（2026）'!$A:$A&amp;'[1]产值及收款计划（2026）'!$B:$B,'[1]产值及收款计划（2026）'!CF:CF)</f>
        <v>0</v>
      </c>
      <c r="CG63" s="256" cm="1">
        <f t="array" aca="1" ref="CG63" ca="1">_xlfn.XLOOKUP($A63&amp;$B63,'[1]产值及收款计划（2026）'!$A:$A&amp;'[1]产值及收款计划（2026）'!$B:$B,'[1]产值及收款计划（2026）'!CG:CG)</f>
        <v>0</v>
      </c>
      <c r="CH63" s="256" cm="1">
        <f t="array" aca="1" ref="CH63" ca="1">_xlfn.XLOOKUP($A63&amp;$B63,'[1]产值及收款计划（2026）'!$A:$A&amp;'[1]产值及收款计划（2026）'!$B:$B,'[1]产值及收款计划（2026）'!CH:CH)</f>
        <v>0</v>
      </c>
      <c r="CI63" s="256" cm="1">
        <f t="array" aca="1" ref="CI63" ca="1">_xlfn.XLOOKUP($A63&amp;$B63,'[1]产值及收款计划（2026）'!$A:$A&amp;'[1]产值及收款计划（2026）'!$B:$B,'[1]产值及收款计划（2026）'!CI:CI)</f>
        <v>0</v>
      </c>
      <c r="CJ63" s="256" cm="1">
        <f t="array" aca="1" ref="CJ63" ca="1">_xlfn.XLOOKUP($A63&amp;$B63,'[1]产值及收款计划（2026）'!$A:$A&amp;'[1]产值及收款计划（2026）'!$B:$B,'[1]产值及收款计划（2026）'!CJ:CJ)</f>
        <v>0</v>
      </c>
      <c r="CK63" s="256" cm="1">
        <f t="array" aca="1" ref="CK63" ca="1">_xlfn.XLOOKUP($A63&amp;$B63,'[1]产值及收款计划（2026）'!$A:$A&amp;'[1]产值及收款计划（2026）'!$B:$B,'[1]产值及收款计划（2026）'!CK:CK)</f>
        <v>0</v>
      </c>
      <c r="CL63" s="256" cm="1">
        <f t="array" aca="1" ref="CL63" ca="1">_xlfn.XLOOKUP($A63&amp;$B63,'[1]产值及收款计划（2026）'!$A:$A&amp;'[1]产值及收款计划（2026）'!$B:$B,'[1]产值及收款计划（2026）'!CL:CL)</f>
        <v>0</v>
      </c>
      <c r="DA63" s="256" cm="1">
        <f t="array" aca="1" ref="DA63" ca="1">_xlfn.XLOOKUP($A63&amp;$B63,'[1]产值及收款计划（2026）'!$A:$A&amp;'[1]产值及收款计划（2026）'!$B:$B,'[1]产值及收款计划（2026）'!DA:DA)</f>
        <v>0</v>
      </c>
      <c r="DB63" s="256" cm="1">
        <f t="array" aca="1" ref="DB63" ca="1">_xlfn.XLOOKUP($A63&amp;$B63,'[1]产值及收款计划（2026）'!$A:$A&amp;'[1]产值及收款计划（2026）'!$B:$B,'[1]产值及收款计划（2026）'!DB:DB)</f>
        <v>0</v>
      </c>
      <c r="DC63" s="256" cm="1">
        <f t="array" aca="1" ref="DC63" ca="1">_xlfn.XLOOKUP($A63&amp;$B63,'[1]产值及收款计划（2026）'!$A:$A&amp;'[1]产值及收款计划（2026）'!$B:$B,'[1]产值及收款计划（2026）'!DC:DC)</f>
        <v>0</v>
      </c>
      <c r="DD63" s="256" cm="1">
        <f t="array" aca="1" ref="DD63" ca="1">_xlfn.XLOOKUP($A63&amp;$B63,'[1]产值及收款计划（2026）'!$A:$A&amp;'[1]产值及收款计划（2026）'!$B:$B,'[1]产值及收款计划（2026）'!DD:DD)</f>
        <v>0</v>
      </c>
      <c r="DE63" s="256" cm="1">
        <f t="array" aca="1" ref="DE63" ca="1">_xlfn.XLOOKUP($A63&amp;$B63,'[1]产值及收款计划（2026）'!$A:$A&amp;'[1]产值及收款计划（2026）'!$B:$B,'[1]产值及收款计划（2026）'!DE:DE)</f>
        <v>0</v>
      </c>
      <c r="DF63" s="256" cm="1">
        <f t="array" aca="1" ref="DF63" ca="1">_xlfn.XLOOKUP($A63&amp;$B63,'[1]产值及收款计划（2026）'!$A:$A&amp;'[1]产值及收款计划（2026）'!$B:$B,'[1]产值及收款计划（2026）'!DF:DF)</f>
        <v>0</v>
      </c>
      <c r="DG63" s="256" cm="1">
        <f t="array" aca="1" ref="DG63" ca="1">_xlfn.XLOOKUP($A63&amp;$B63,'[1]产值及收款计划（2026）'!$A:$A&amp;'[1]产值及收款计划（2026）'!$B:$B,'[1]产值及收款计划（2026）'!DG:DG)</f>
        <v>0</v>
      </c>
      <c r="DH63" s="256" cm="1">
        <f t="array" aca="1" ref="DH63" ca="1">_xlfn.XLOOKUP($A63&amp;$B63,'[1]产值及收款计划（2026）'!$A:$A&amp;'[1]产值及收款计划（2026）'!$B:$B,'[1]产值及收款计划（2026）'!DH:DH)</f>
        <v>0</v>
      </c>
      <c r="DI63" s="256" cm="1">
        <f t="array" aca="1" ref="DI63" ca="1">_xlfn.XLOOKUP($A63&amp;$B63,'[1]产值及收款计划（2026）'!$A:$A&amp;'[1]产值及收款计划（2026）'!$B:$B,'[1]产值及收款计划（2026）'!DI:DI)</f>
        <v>0</v>
      </c>
      <c r="DJ63" s="256" cm="1">
        <f t="array" aca="1" ref="DJ63" ca="1">_xlfn.XLOOKUP($A63&amp;$B63,'[1]产值及收款计划（2026）'!$A:$A&amp;'[1]产值及收款计划（2026）'!$B:$B,'[1]产值及收款计划（2026）'!DJ:DJ)</f>
        <v>0</v>
      </c>
      <c r="DK63" s="256" cm="1">
        <f t="array" aca="1" ref="DK63" ca="1">_xlfn.XLOOKUP($A63&amp;$B63,'[1]产值及收款计划（2026）'!$A:$A&amp;'[1]产值及收款计划（2026）'!$B:$B,'[1]产值及收款计划（2026）'!DK:DK)</f>
        <v>0</v>
      </c>
      <c r="DL63" s="256" cm="1">
        <f t="array" aca="1" ref="DL63" ca="1">_xlfn.XLOOKUP($A63&amp;$B63,'[1]产值及收款计划（2026）'!$A:$A&amp;'[1]产值及收款计划（2026）'!$B:$B,'[1]产值及收款计划（2026）'!DL:DL)</f>
        <v>0</v>
      </c>
      <c r="DM63" s="264"/>
      <c r="DN63" s="250"/>
    </row>
    <row r="64" spans="1:118" ht="20.25" x14ac:dyDescent="0.15">
      <c r="A64" s="254">
        <f t="shared" ca="1" si="9"/>
        <v>60</v>
      </c>
      <c r="B64" s="254" t="s">
        <v>25</v>
      </c>
      <c r="C64" s="255" t="str" cm="1">
        <f t="array" aca="1" ref="C64" ca="1">_xlfn.XLOOKUP($A64&amp;$B64,'[1]产值及收款计划（2026）'!$A:$A&amp;'[1]产值及收款计划（2026）'!$B:$B,'[1]产值及收款计划（2026）'!C:C)</f>
        <v>ZHT2022092600081</v>
      </c>
      <c r="D64" s="255" t="str" cm="1">
        <f t="array" aca="1" ref="D64" ca="1">_xlfn.XLOOKUP($A64&amp;$B64,'[1]产值及收款计划（2026）'!$A:$A&amp;'[1]产值及收款计划（2026）'!$B:$B,'[1]产值及收款计划（2026）'!D:D)</f>
        <v>城东埭头公交综合场站工程建设管理信息化平台新增项目级授权应用服务</v>
      </c>
      <c r="E64" s="256" cm="1">
        <f t="array" aca="1" ref="E64" ca="1">_xlfn.XLOOKUP($A64&amp;$B64,'[1]产值及收款计划（2026）'!$A:$A&amp;'[1]产值及收款计划（2026）'!$B:$B,'[1]产值及收款计划（2026）'!E:E)</f>
        <v>15</v>
      </c>
      <c r="F64" s="256" cm="1">
        <f t="array" aca="1" ref="F64" ca="1">_xlfn.XLOOKUP($A64&amp;$B64,'[1]产值及收款计划（2026）'!$A:$A&amp;'[1]产值及收款计划（2026）'!$B:$B,'[1]产值及收款计划（2026）'!F:F)</f>
        <v>5.55</v>
      </c>
      <c r="G64" s="256" cm="1">
        <f t="array" aca="1" ref="G64" ca="1">_xlfn.XLOOKUP($A64&amp;$B64,'[1]产值及收款计划（2026）'!$A:$A&amp;'[1]产值及收款计划（2026）'!$B:$B,'[1]产值及收款计划（2026）'!G:G)</f>
        <v>5.55</v>
      </c>
      <c r="H64" s="256" cm="1">
        <f t="array" aca="1" ref="H64" ca="1">_xlfn.XLOOKUP($A64&amp;$B64,'[1]产值及收款计划（2026）'!$A:$A&amp;'[1]产值及收款计划（2026）'!$B:$B,'[1]产值及收款计划（2026）'!H:H)</f>
        <v>5.55</v>
      </c>
      <c r="I64" s="257" cm="1">
        <f t="array" aca="1" ref="I64" ca="1">_xlfn.XLOOKUP($A64&amp;$B64,'[1]产值及收款计划（2026）'!$A:$A&amp;'[1]产值及收款计划（2026）'!$B:$B,'[1]产值及收款计划（2026）'!I:I)</f>
        <v>1</v>
      </c>
      <c r="J64" s="258" cm="1">
        <f t="array" aca="1" ref="J64" ca="1">_xlfn.XLOOKUP($A64&amp;$B64,'[1]产值及收款计划（2026）'!$A:$A&amp;'[1]产值及收款计划（2026）'!$B:$B,'[1]产值及收款计划（2026）'!J:J)</f>
        <v>0.06</v>
      </c>
      <c r="K64" s="256" cm="1">
        <f t="array" aca="1" ref="K64" ca="1">_xlfn.XLOOKUP($A64&amp;$B64,'[1]产值及收款计划（2026）'!$A:$A&amp;'[1]产值及收款计划（2026）'!$B:$B,'[1]产值及收款计划（2026）'!K:K)</f>
        <v>0</v>
      </c>
      <c r="L64" s="256" cm="1">
        <f t="array" aca="1" ref="L64" ca="1">_xlfn.XLOOKUP($A64&amp;$B64,'[1]产值及收款计划（2026）'!$A:$A&amp;'[1]产值及收款计划（2026）'!$B:$B,'[1]产值及收款计划（2026）'!L:L)</f>
        <v>0</v>
      </c>
      <c r="M64" s="256" cm="1">
        <f t="array" aca="1" ref="M64" ca="1">_xlfn.XLOOKUP($A64&amp;$B64,'[1]产值及收款计划（2026）'!$A:$A&amp;'[1]产值及收款计划（2026）'!$B:$B,'[1]产值及收款计划（2026）'!M:M)</f>
        <v>0</v>
      </c>
      <c r="N64" s="256" cm="1">
        <f t="array" aca="1" ref="N64" ca="1">_xlfn.XLOOKUP($A64&amp;$B64,'[1]产值及收款计划（2026）'!$A:$A&amp;'[1]产值及收款计划（2026）'!$B:$B,'[1]产值及收款计划（2026）'!N:N)</f>
        <v>0</v>
      </c>
      <c r="O64" s="256" t="str" cm="1">
        <f t="array" aca="1" ref="O64" ca="1">_xlfn.XLOOKUP($A64&amp;$B64,'[1]产值及收款计划（2026）'!$A:$A&amp;'[1]产值及收款计划（2026）'!$B:$B,'[1]产值及收款计划（2026）'!O:O)</f>
        <v>周滨</v>
      </c>
      <c r="P64" s="255" t="str" cm="1">
        <f t="array" aca="1" ref="P64" ca="1">_xlfn.XLOOKUP($A64&amp;$B64,'[1]产值及收款计划（2026）'!$A:$A&amp;'[1]产值及收款计划（2026）'!$B:$B,'[1]产值及收款计划（2026）'!P:P)</f>
        <v>在建</v>
      </c>
      <c r="Q64" s="256" cm="1">
        <f t="array" aca="1" ref="Q64" ca="1">_xlfn.XLOOKUP($A64&amp;$B64,'[1]产值及收款计划（2026）'!$A:$A&amp;'[1]产值及收款计划（2026）'!$B:$B,'[1]产值及收款计划（2026）'!Q:Q)</f>
        <v>0</v>
      </c>
      <c r="R64" s="256" cm="1">
        <f t="array" aca="1" ref="R64" ca="1">_xlfn.XLOOKUP($A64&amp;$B64,'[1]产值及收款计划（2026）'!$A:$A&amp;'[1]产值及收款计划（2026）'!$B:$B,'[1]产值及收款计划（2026）'!R:R)</f>
        <v>0</v>
      </c>
      <c r="S64" s="256" cm="1">
        <f t="array" aca="1" ref="S64" ca="1">_xlfn.XLOOKUP($A64&amp;$B64,'[1]产值及收款计划（2026）'!$A:$A&amp;'[1]产值及收款计划（2026）'!$B:$B,'[1]产值及收款计划（2026）'!S:S)</f>
        <v>0</v>
      </c>
      <c r="T64" s="256" cm="1">
        <f t="array" aca="1" ref="T64" ca="1">_xlfn.XLOOKUP($A64&amp;$B64,'[1]产值及收款计划（2026）'!$A:$A&amp;'[1]产值及收款计划（2026）'!$B:$B,'[1]产值及收款计划（2026）'!T:T)</f>
        <v>11.4</v>
      </c>
      <c r="U64" s="256" cm="1">
        <f t="array" aca="1" ref="U64" ca="1">_xlfn.XLOOKUP($A64&amp;$B64,'[1]产值及收款计划（2026）'!$A:$A&amp;'[1]产值及收款计划（2026）'!$B:$B,'[1]产值及收款计划（2026）'!U:U)</f>
        <v>0</v>
      </c>
      <c r="V64" s="256" cm="1">
        <f t="array" aca="1" ref="V64" ca="1">_xlfn.XLOOKUP($A64&amp;$B64,'[1]产值及收款计划（2026）'!$A:$A&amp;'[1]产值及收款计划（2026）'!$B:$B,'[1]产值及收款计划（2026）'!V:V)</f>
        <v>3.6</v>
      </c>
      <c r="W64" s="256" cm="1">
        <f t="array" aca="1" ref="W64" ca="1">_xlfn.XLOOKUP($A64&amp;$B64,'[1]产值及收款计划（2026）'!$A:$A&amp;'[1]产值及收款计划（2026）'!$B:$B,'[1]产值及收款计划（2026）'!W:W)</f>
        <v>0</v>
      </c>
      <c r="X64" s="256" cm="1">
        <f t="array" aca="1" ref="X64" ca="1">_xlfn.XLOOKUP($A64&amp;$B64,'[1]产值及收款计划（2026）'!$A:$A&amp;'[1]产值及收款计划（2026）'!$B:$B,'[1]产值及收款计划（2026）'!X:X)</f>
        <v>0</v>
      </c>
      <c r="Y64" s="256" cm="1">
        <f t="array" aca="1" ref="Y64" ca="1">_xlfn.XLOOKUP($A64&amp;$B64,'[1]产值及收款计划（2026）'!$A:$A&amp;'[1]产值及收款计划（2026）'!$B:$B,'[1]产值及收款计划（2026）'!Y:Y)</f>
        <v>0</v>
      </c>
      <c r="Z64" s="256" cm="1">
        <f t="array" aca="1" ref="Z64" ca="1">_xlfn.XLOOKUP($A64&amp;$B64,'[1]产值及收款计划（2026）'!$A:$A&amp;'[1]产值及收款计划（2026）'!$B:$B,'[1]产值及收款计划（2026）'!Z:Z)</f>
        <v>0</v>
      </c>
      <c r="AA64" s="256" cm="1">
        <f t="array" aca="1" ref="AA64" ca="1">_xlfn.XLOOKUP($A64&amp;$B64,'[1]产值及收款计划（2026）'!$A:$A&amp;'[1]产值及收款计划（2026）'!$B:$B,'[1]产值及收款计划（2026）'!AA:AA)</f>
        <v>0</v>
      </c>
      <c r="AB64" s="256" cm="1">
        <f t="array" aca="1" ref="AB64" ca="1">_xlfn.XLOOKUP($A64&amp;$B64,'[1]产值及收款计划（2026）'!$A:$A&amp;'[1]产值及收款计划（2026）'!$B:$B,'[1]产值及收款计划（2026）'!AB:AB)</f>
        <v>0</v>
      </c>
      <c r="AC64" s="256" cm="1">
        <f t="array" aca="1" ref="AC64" ca="1">_xlfn.XLOOKUP($A64&amp;$B64,'[1]产值及收款计划（2026）'!$A:$A&amp;'[1]产值及收款计划（2026）'!$B:$B,'[1]产值及收款计划（2026）'!AC:AC)</f>
        <v>0</v>
      </c>
      <c r="AD64" s="256" cm="1">
        <f t="array" aca="1" ref="AD64" ca="1">_xlfn.XLOOKUP($A64&amp;$B64,'[1]产值及收款计划（2026）'!$A:$A&amp;'[1]产值及收款计划（2026）'!$B:$B,'[1]产值及收款计划（2026）'!AD:AD)</f>
        <v>0</v>
      </c>
      <c r="AE64" s="256" cm="1">
        <f t="array" aca="1" ref="AE64" ca="1">_xlfn.XLOOKUP($A64&amp;$B64,'[1]产值及收款计划（2026）'!$A:$A&amp;'[1]产值及收款计划（2026）'!$B:$B,'[1]产值及收款计划（2026）'!AE:AE)</f>
        <v>0</v>
      </c>
      <c r="AF64" s="256" cm="1">
        <f t="array" aca="1" ref="AF64" ca="1">_xlfn.XLOOKUP($A64&amp;$B64,'[1]产值及收款计划（2026）'!$A:$A&amp;'[1]产值及收款计划（2026）'!$B:$B,'[1]产值及收款计划（2026）'!AF:AF)</f>
        <v>0</v>
      </c>
      <c r="AG64" s="256" cm="1">
        <f t="array" aca="1" ref="AG64" ca="1">_xlfn.XLOOKUP($A64&amp;$B64,'[1]产值及收款计划（2026）'!$A:$A&amp;'[1]产值及收款计划（2026）'!$B:$B,'[1]产值及收款计划（2026）'!AG:AG)</f>
        <v>0</v>
      </c>
      <c r="AH64" s="256" cm="1">
        <f t="array" aca="1" ref="AH64" ca="1">_xlfn.XLOOKUP($A64&amp;$B64,'[1]产值及收款计划（2026）'!$A:$A&amp;'[1]产值及收款计划（2026）'!$B:$B,'[1]产值及收款计划（2026）'!AH:AH)</f>
        <v>0</v>
      </c>
      <c r="AI64" s="256" cm="1">
        <f t="array" aca="1" ref="AI64" ca="1">_xlfn.XLOOKUP($A64&amp;$B64,'[1]产值及收款计划（2026）'!$A:$A&amp;'[1]产值及收款计划（2026）'!$B:$B,'[1]产值及收款计划（2026）'!AI:AI)</f>
        <v>0</v>
      </c>
      <c r="AJ64" s="256" cm="1">
        <f t="array" aca="1" ref="AJ64" ca="1">_xlfn.XLOOKUP($A64&amp;$B64,'[1]产值及收款计划（2026）'!$A:$A&amp;'[1]产值及收款计划（2026）'!$B:$B,'[1]产值及收款计划（2026）'!AJ:AJ)</f>
        <v>0</v>
      </c>
      <c r="AK64" s="256" cm="1">
        <f t="array" aca="1" ref="AK64" ca="1">_xlfn.XLOOKUP($A64&amp;$B64,'[1]产值及收款计划（2026）'!$A:$A&amp;'[1]产值及收款计划（2026）'!$B:$B,'[1]产值及收款计划（2026）'!AK:AK)</f>
        <v>0</v>
      </c>
      <c r="AL64" s="256" cm="1">
        <f t="array" aca="1" ref="AL64" ca="1">_xlfn.XLOOKUP($A64&amp;$B64,'[1]产值及收款计划（2026）'!$A:$A&amp;'[1]产值及收款计划（2026）'!$B:$B,'[1]产值及收款计划（2026）'!AL:AL)</f>
        <v>0</v>
      </c>
      <c r="AM64" s="263" t="e" cm="1">
        <f t="array" aca="1" ref="AM64" ca="1">_xlfn.LET(_xlpm.勾选月份状态数组,TRANSPOSE('PPT(12-15页）-TOP10'!$A$3:$A$14),_xlpm.选择数据区,IF('PPT(12-15页）-TOP10'!$E$3="收款",$BA64:$BL64,$AA64:$AL64),SUM(_xlfn._xlws.FILTER(_xlpm.选择数据区,_xlpm.勾选月份状态数组,"")))</f>
        <v>#NAME?</v>
      </c>
      <c r="AN64" s="256" t="e" cm="1">
        <f t="array" aca="1" ref="AN64" ca="1">_xlfn.LET(_xlpm.勾选月份状态数组,TRANSPOSE('PPT(12-15页）-TOP10'!$A$3:$A$14),_xlpm.选择数据区,IF('PPT(12-15页）-TOP10'!$E$3="收款",$DA64:$DL64,$CA64:$CL64),SUM(_xlfn._xlws.FILTER(_xlpm.选择数据区,_xlpm.勾选月份状态数组,"")))</f>
        <v>#NAME?</v>
      </c>
      <c r="AO64" s="256">
        <f ca="1">SUM(CA64:CC64)+SUM(AD64:AL64)</f>
        <v>0</v>
      </c>
      <c r="AP64" s="256"/>
      <c r="AQ64" s="256"/>
      <c r="AR64" s="256"/>
      <c r="AS64" s="256" cm="1">
        <f t="array" aca="1" ref="AS64" ca="1">_xlfn.XLOOKUP($A64&amp;$B64,'[1]产值及收款计划（2026）'!$A:$A&amp;'[1]产值及收款计划（2026）'!$B:$B,'[1]产值及收款计划（2026）'!AS:AS)</f>
        <v>0</v>
      </c>
      <c r="AT64" s="256" cm="1">
        <f t="array" aca="1" ref="AT64" ca="1">_xlfn.XLOOKUP($A64&amp;$B64,'[1]产值及收款计划（2026）'!$A:$A&amp;'[1]产值及收款计划（2026）'!$B:$B,'[1]产值及收款计划（2026）'!AT:AT)</f>
        <v>0</v>
      </c>
      <c r="AU64" s="256" cm="1">
        <f t="array" aca="1" ref="AU64" ca="1">_xlfn.XLOOKUP($A64&amp;$B64,'[1]产值及收款计划（2026）'!$A:$A&amp;'[1]产值及收款计划（2026）'!$B:$B,'[1]产值及收款计划（2026）'!AU:AU)</f>
        <v>0</v>
      </c>
      <c r="AV64" s="256" cm="1">
        <f t="array" aca="1" ref="AV64" ca="1">_xlfn.XLOOKUP($A64&amp;$B64,'[1]产值及收款计划（2026）'!$A:$A&amp;'[1]产值及收款计划（2026）'!$B:$B,'[1]产值及收款计划（2026）'!AV:AV)</f>
        <v>0</v>
      </c>
      <c r="AW64" s="256" cm="1">
        <f t="array" aca="1" ref="AW64" ca="1">_xlfn.XLOOKUP($A64&amp;$B64,'[1]产值及收款计划（2026）'!$A:$A&amp;'[1]产值及收款计划（2026）'!$B:$B,'[1]产值及收款计划（2026）'!AW:AW)</f>
        <v>7.5</v>
      </c>
      <c r="AX64" s="256" cm="1">
        <f t="array" aca="1" ref="AX64" ca="1">_xlfn.XLOOKUP($A64&amp;$B64,'[1]产值及收款计划（2026）'!$A:$A&amp;'[1]产值及收款计划（2026）'!$B:$B,'[1]产值及收款计划（2026）'!AX:AX)</f>
        <v>0</v>
      </c>
      <c r="AY64" s="256" cm="1">
        <f t="array" aca="1" ref="AY64" ca="1">_xlfn.XLOOKUP($A64&amp;$B64,'[1]产值及收款计划（2026）'!$A:$A&amp;'[1]产值及收款计划（2026）'!$B:$B,'[1]产值及收款计划（2026）'!AY:AY)</f>
        <v>7.5</v>
      </c>
      <c r="AZ64" s="256" cm="1">
        <f t="array" aca="1" ref="AZ64" ca="1">_xlfn.XLOOKUP($A64&amp;$B64,'[1]产值及收款计划（2026）'!$A:$A&amp;'[1]产值及收款计划（2026）'!$B:$B,'[1]产值及收款计划（2026）'!AZ:AZ)</f>
        <v>3.9</v>
      </c>
      <c r="BA64" s="256" cm="1">
        <f t="array" aca="1" ref="BA64" ca="1">_xlfn.XLOOKUP($A64&amp;$B64,'[1]产值及收款计划（2026）'!$A:$A&amp;'[1]产值及收款计划（2026）'!$B:$B,'[1]产值及收款计划（2026）'!BA:BA)</f>
        <v>0</v>
      </c>
      <c r="BB64" s="256" cm="1">
        <f t="array" aca="1" ref="BB64" ca="1">_xlfn.XLOOKUP($A64&amp;$B64,'[1]产值及收款计划（2026）'!$A:$A&amp;'[1]产值及收款计划（2026）'!$B:$B,'[1]产值及收款计划（2026）'!BB:BB)</f>
        <v>0</v>
      </c>
      <c r="BC64" s="256" cm="1">
        <f t="array" aca="1" ref="BC64" ca="1">_xlfn.XLOOKUP($A64&amp;$B64,'[1]产值及收款计划（2026）'!$A:$A&amp;'[1]产值及收款计划（2026）'!$B:$B,'[1]产值及收款计划（2026）'!BC:BC)</f>
        <v>0</v>
      </c>
      <c r="BD64" s="256" cm="1">
        <f t="array" aca="1" ref="BD64" ca="1">_xlfn.XLOOKUP($A64&amp;$B64,'[1]产值及收款计划（2026）'!$A:$A&amp;'[1]产值及收款计划（2026）'!$B:$B,'[1]产值及收款计划（2026）'!BD:BD)</f>
        <v>0</v>
      </c>
      <c r="BE64" s="256" cm="1">
        <f t="array" aca="1" ref="BE64" ca="1">_xlfn.XLOOKUP($A64&amp;$B64,'[1]产值及收款计划（2026）'!$A:$A&amp;'[1]产值及收款计划（2026）'!$B:$B,'[1]产值及收款计划（2026）'!BE:BE)</f>
        <v>0</v>
      </c>
      <c r="BF64" s="256" cm="1">
        <f t="array" aca="1" ref="BF64" ca="1">_xlfn.XLOOKUP($A64&amp;$B64,'[1]产值及收款计划（2026）'!$A:$A&amp;'[1]产值及收款计划（2026）'!$B:$B,'[1]产值及收款计划（2026）'!BF:BF)</f>
        <v>0</v>
      </c>
      <c r="BG64" s="256" cm="1">
        <f t="array" aca="1" ref="BG64" ca="1">_xlfn.XLOOKUP($A64&amp;$B64,'[1]产值及收款计划（2026）'!$A:$A&amp;'[1]产值及收款计划（2026）'!$B:$B,'[1]产值及收款计划（2026）'!BG:BG)</f>
        <v>0</v>
      </c>
      <c r="BH64" s="256" cm="1">
        <f t="array" aca="1" ref="BH64" ca="1">_xlfn.XLOOKUP($A64&amp;$B64,'[1]产值及收款计划（2026）'!$A:$A&amp;'[1]产值及收款计划（2026）'!$B:$B,'[1]产值及收款计划（2026）'!BH:BH)</f>
        <v>0</v>
      </c>
      <c r="BI64" s="256" cm="1">
        <f t="array" aca="1" ref="BI64" ca="1">_xlfn.XLOOKUP($A64&amp;$B64,'[1]产值及收款计划（2026）'!$A:$A&amp;'[1]产值及收款计划（2026）'!$B:$B,'[1]产值及收款计划（2026）'!BI:BI)</f>
        <v>0</v>
      </c>
      <c r="BJ64" s="256" cm="1">
        <f t="array" aca="1" ref="BJ64" ca="1">_xlfn.XLOOKUP($A64&amp;$B64,'[1]产值及收款计划（2026）'!$A:$A&amp;'[1]产值及收款计划（2026）'!$B:$B,'[1]产值及收款计划（2026）'!BJ:BJ)</f>
        <v>0</v>
      </c>
      <c r="BK64" s="256" cm="1">
        <f t="array" aca="1" ref="BK64" ca="1">_xlfn.XLOOKUP($A64&amp;$B64,'[1]产值及收款计划（2026）'!$A:$A&amp;'[1]产值及收款计划（2026）'!$B:$B,'[1]产值及收款计划（2026）'!BK:BK)</f>
        <v>0</v>
      </c>
      <c r="BL64" s="256" cm="1">
        <f t="array" aca="1" ref="BL64" ca="1">_xlfn.XLOOKUP($A64&amp;$B64,'[1]产值及收款计划（2026）'!$A:$A&amp;'[1]产值及收款计划（2026）'!$B:$B,'[1]产值及收款计划（2026）'!BL:BL)</f>
        <v>0</v>
      </c>
      <c r="BM64" s="256"/>
      <c r="BN64" s="256"/>
      <c r="BO64" s="256"/>
      <c r="BP64" s="256"/>
      <c r="BQ64" s="255" cm="1">
        <f t="array" aca="1" ref="BQ64" ca="1">_xlfn.XLOOKUP($A64&amp;$B64,'[1]产值及收款计划（2026）'!$A:$A&amp;'[1]产值及收款计划（2026）'!$B:$B,'[1]产值及收款计划（2026）'!BQ:BQ)</f>
        <v>0</v>
      </c>
      <c r="BR64" s="256" cm="1">
        <f t="array" aca="1" ref="BR64" ca="1">_xlfn.XLOOKUP($A64&amp;$B64,'[1]产值及收款计划（2026）'!$A:$A&amp;'[1]产值及收款计划（2026）'!$B:$B,'[1]产值及收款计划（2026）'!BR:BR)</f>
        <v>0</v>
      </c>
      <c r="CA64" s="256" cm="1">
        <f t="array" aca="1" ref="CA64" ca="1">_xlfn.XLOOKUP($A64&amp;$B64,'[1]产值及收款计划（2026）'!$A:$A&amp;'[1]产值及收款计划（2026）'!$B:$B,'[1]产值及收款计划（2026）'!CA:CA)</f>
        <v>0</v>
      </c>
      <c r="CB64" s="256" cm="1">
        <f t="array" aca="1" ref="CB64" ca="1">_xlfn.XLOOKUP($A64&amp;$B64,'[1]产值及收款计划（2026）'!$A:$A&amp;'[1]产值及收款计划（2026）'!$B:$B,'[1]产值及收款计划（2026）'!CB:CB)</f>
        <v>0</v>
      </c>
      <c r="CC64" s="256" cm="1">
        <f t="array" aca="1" ref="CC64" ca="1">_xlfn.XLOOKUP($A64&amp;$B64,'[1]产值及收款计划（2026）'!$A:$A&amp;'[1]产值及收款计划（2026）'!$B:$B,'[1]产值及收款计划（2026）'!CC:CC)</f>
        <v>0</v>
      </c>
      <c r="CD64" s="256" cm="1">
        <f t="array" aca="1" ref="CD64" ca="1">_xlfn.XLOOKUP($A64&amp;$B64,'[1]产值及收款计划（2026）'!$A:$A&amp;'[1]产值及收款计划（2026）'!$B:$B,'[1]产值及收款计划（2026）'!CD:CD)</f>
        <v>0</v>
      </c>
      <c r="CE64" s="256" cm="1">
        <f t="array" aca="1" ref="CE64" ca="1">_xlfn.XLOOKUP($A64&amp;$B64,'[1]产值及收款计划（2026）'!$A:$A&amp;'[1]产值及收款计划（2026）'!$B:$B,'[1]产值及收款计划（2026）'!CE:CE)</f>
        <v>0</v>
      </c>
      <c r="CF64" s="256" cm="1">
        <f t="array" aca="1" ref="CF64" ca="1">_xlfn.XLOOKUP($A64&amp;$B64,'[1]产值及收款计划（2026）'!$A:$A&amp;'[1]产值及收款计划（2026）'!$B:$B,'[1]产值及收款计划（2026）'!CF:CF)</f>
        <v>0</v>
      </c>
      <c r="CG64" s="256" cm="1">
        <f t="array" aca="1" ref="CG64" ca="1">_xlfn.XLOOKUP($A64&amp;$B64,'[1]产值及收款计划（2026）'!$A:$A&amp;'[1]产值及收款计划（2026）'!$B:$B,'[1]产值及收款计划（2026）'!CG:CG)</f>
        <v>0</v>
      </c>
      <c r="CH64" s="256" cm="1">
        <f t="array" aca="1" ref="CH64" ca="1">_xlfn.XLOOKUP($A64&amp;$B64,'[1]产值及收款计划（2026）'!$A:$A&amp;'[1]产值及收款计划（2026）'!$B:$B,'[1]产值及收款计划（2026）'!CH:CH)</f>
        <v>0</v>
      </c>
      <c r="CI64" s="256" cm="1">
        <f t="array" aca="1" ref="CI64" ca="1">_xlfn.XLOOKUP($A64&amp;$B64,'[1]产值及收款计划（2026）'!$A:$A&amp;'[1]产值及收款计划（2026）'!$B:$B,'[1]产值及收款计划（2026）'!CI:CI)</f>
        <v>0</v>
      </c>
      <c r="CJ64" s="256" cm="1">
        <f t="array" aca="1" ref="CJ64" ca="1">_xlfn.XLOOKUP($A64&amp;$B64,'[1]产值及收款计划（2026）'!$A:$A&amp;'[1]产值及收款计划（2026）'!$B:$B,'[1]产值及收款计划（2026）'!CJ:CJ)</f>
        <v>0</v>
      </c>
      <c r="CK64" s="256" cm="1">
        <f t="array" aca="1" ref="CK64" ca="1">_xlfn.XLOOKUP($A64&amp;$B64,'[1]产值及收款计划（2026）'!$A:$A&amp;'[1]产值及收款计划（2026）'!$B:$B,'[1]产值及收款计划（2026）'!CK:CK)</f>
        <v>0</v>
      </c>
      <c r="CL64" s="256" cm="1">
        <f t="array" aca="1" ref="CL64" ca="1">_xlfn.XLOOKUP($A64&amp;$B64,'[1]产值及收款计划（2026）'!$A:$A&amp;'[1]产值及收款计划（2026）'!$B:$B,'[1]产值及收款计划（2026）'!CL:CL)</f>
        <v>0</v>
      </c>
      <c r="DA64" s="256" cm="1">
        <f t="array" aca="1" ref="DA64" ca="1">_xlfn.XLOOKUP($A64&amp;$B64,'[1]产值及收款计划（2026）'!$A:$A&amp;'[1]产值及收款计划（2026）'!$B:$B,'[1]产值及收款计划（2026）'!DA:DA)</f>
        <v>0</v>
      </c>
      <c r="DB64" s="256" cm="1">
        <f t="array" aca="1" ref="DB64" ca="1">_xlfn.XLOOKUP($A64&amp;$B64,'[1]产值及收款计划（2026）'!$A:$A&amp;'[1]产值及收款计划（2026）'!$B:$B,'[1]产值及收款计划（2026）'!DB:DB)</f>
        <v>0</v>
      </c>
      <c r="DC64" s="256" cm="1">
        <f t="array" aca="1" ref="DC64" ca="1">_xlfn.XLOOKUP($A64&amp;$B64,'[1]产值及收款计划（2026）'!$A:$A&amp;'[1]产值及收款计划（2026）'!$B:$B,'[1]产值及收款计划（2026）'!DC:DC)</f>
        <v>0</v>
      </c>
      <c r="DD64" s="256" cm="1">
        <f t="array" aca="1" ref="DD64" ca="1">_xlfn.XLOOKUP($A64&amp;$B64,'[1]产值及收款计划（2026）'!$A:$A&amp;'[1]产值及收款计划（2026）'!$B:$B,'[1]产值及收款计划（2026）'!DD:DD)</f>
        <v>0</v>
      </c>
      <c r="DE64" s="256" cm="1">
        <f t="array" aca="1" ref="DE64" ca="1">_xlfn.XLOOKUP($A64&amp;$B64,'[1]产值及收款计划（2026）'!$A:$A&amp;'[1]产值及收款计划（2026）'!$B:$B,'[1]产值及收款计划（2026）'!DE:DE)</f>
        <v>0</v>
      </c>
      <c r="DF64" s="256" cm="1">
        <f t="array" aca="1" ref="DF64" ca="1">_xlfn.XLOOKUP($A64&amp;$B64,'[1]产值及收款计划（2026）'!$A:$A&amp;'[1]产值及收款计划（2026）'!$B:$B,'[1]产值及收款计划（2026）'!DF:DF)</f>
        <v>0</v>
      </c>
      <c r="DG64" s="256" cm="1">
        <f t="array" aca="1" ref="DG64" ca="1">_xlfn.XLOOKUP($A64&amp;$B64,'[1]产值及收款计划（2026）'!$A:$A&amp;'[1]产值及收款计划（2026）'!$B:$B,'[1]产值及收款计划（2026）'!DG:DG)</f>
        <v>0</v>
      </c>
      <c r="DH64" s="256" cm="1">
        <f t="array" aca="1" ref="DH64" ca="1">_xlfn.XLOOKUP($A64&amp;$B64,'[1]产值及收款计划（2026）'!$A:$A&amp;'[1]产值及收款计划（2026）'!$B:$B,'[1]产值及收款计划（2026）'!DH:DH)</f>
        <v>0</v>
      </c>
      <c r="DI64" s="256" cm="1">
        <f t="array" aca="1" ref="DI64" ca="1">_xlfn.XLOOKUP($A64&amp;$B64,'[1]产值及收款计划（2026）'!$A:$A&amp;'[1]产值及收款计划（2026）'!$B:$B,'[1]产值及收款计划（2026）'!DI:DI)</f>
        <v>0</v>
      </c>
      <c r="DJ64" s="256" cm="1">
        <f t="array" aca="1" ref="DJ64" ca="1">_xlfn.XLOOKUP($A64&amp;$B64,'[1]产值及收款计划（2026）'!$A:$A&amp;'[1]产值及收款计划（2026）'!$B:$B,'[1]产值及收款计划（2026）'!DJ:DJ)</f>
        <v>0</v>
      </c>
      <c r="DK64" s="256" cm="1">
        <f t="array" aca="1" ref="DK64" ca="1">_xlfn.XLOOKUP($A64&amp;$B64,'[1]产值及收款计划（2026）'!$A:$A&amp;'[1]产值及收款计划（2026）'!$B:$B,'[1]产值及收款计划（2026）'!DK:DK)</f>
        <v>0</v>
      </c>
      <c r="DL64" s="256" cm="1">
        <f t="array" aca="1" ref="DL64" ca="1">_xlfn.XLOOKUP($A64&amp;$B64,'[1]产值及收款计划（2026）'!$A:$A&amp;'[1]产值及收款计划（2026）'!$B:$B,'[1]产值及收款计划（2026）'!DL:DL)</f>
        <v>0</v>
      </c>
      <c r="DM64" s="264"/>
      <c r="DN64" s="250"/>
    </row>
    <row r="65" spans="1:118" ht="20.25" x14ac:dyDescent="0.15">
      <c r="A65" s="254">
        <f t="shared" ca="1" si="9"/>
        <v>61</v>
      </c>
      <c r="B65" s="254" t="s">
        <v>25</v>
      </c>
      <c r="C65" s="255" t="str" cm="1">
        <f t="array" aca="1" ref="C65" ca="1">_xlfn.XLOOKUP($A65&amp;$B65,'[1]产值及收款计划（2026）'!$A:$A&amp;'[1]产值及收款计划（2026）'!$B:$B,'[1]产值及收款计划（2026）'!C:C)</f>
        <v>ZHT2022071500056</v>
      </c>
      <c r="D65" s="255" t="str" cm="1">
        <f t="array" aca="1" ref="D65" ca="1">_xlfn.XLOOKUP($A65&amp;$B65,'[1]产值及收款计划（2026）'!$A:$A&amp;'[1]产值及收款计划（2026）'!$B:$B,'[1]产值及收款计划（2026）'!D:D)</f>
        <v>环莞快速路三期莞深高速至东部快速路段工程-2标</v>
      </c>
      <c r="E65" s="256" cm="1">
        <f t="array" aca="1" ref="E65" ca="1">_xlfn.XLOOKUP($A65&amp;$B65,'[1]产值及收款计划（2026）'!$A:$A&amp;'[1]产值及收款计划（2026）'!$B:$B,'[1]产值及收款计划（2026）'!E:E)</f>
        <v>57.392400000000002</v>
      </c>
      <c r="F65" s="256" cm="1">
        <f t="array" aca="1" ref="F65" ca="1">_xlfn.XLOOKUP($A65&amp;$B65,'[1]产值及收款计划（2026）'!$A:$A&amp;'[1]产值及收款计划（2026）'!$B:$B,'[1]产值及收款计划（2026）'!F:F)</f>
        <v>17.520751872000002</v>
      </c>
      <c r="G65" s="256" cm="1">
        <f t="array" aca="1" ref="G65" ca="1">_xlfn.XLOOKUP($A65&amp;$B65,'[1]产值及收款计划（2026）'!$A:$A&amp;'[1]产值及收款计划（2026）'!$B:$B,'[1]产值及收款计划（2026）'!G:G)</f>
        <v>17.520751872000002</v>
      </c>
      <c r="H65" s="256" cm="1">
        <f t="array" aca="1" ref="H65" ca="1">_xlfn.XLOOKUP($A65&amp;$B65,'[1]产值及收款计划（2026）'!$A:$A&amp;'[1]产值及收款计划（2026）'!$B:$B,'[1]产值及收款计划（2026）'!H:H)</f>
        <v>17.520751872000002</v>
      </c>
      <c r="I65" s="257" cm="1">
        <f t="array" aca="1" ref="I65" ca="1">_xlfn.XLOOKUP($A65&amp;$B65,'[1]产值及收款计划（2026）'!$A:$A&amp;'[1]产值及收款计划（2026）'!$B:$B,'[1]产值及收款计划（2026）'!I:I)</f>
        <v>1</v>
      </c>
      <c r="J65" s="258" cm="1">
        <f t="array" aca="1" ref="J65" ca="1">_xlfn.XLOOKUP($A65&amp;$B65,'[1]产值及收款计划（2026）'!$A:$A&amp;'[1]产值及收款计划（2026）'!$B:$B,'[1]产值及收款计划（2026）'!J:J)</f>
        <v>0.06</v>
      </c>
      <c r="K65" s="256" cm="1">
        <f t="array" aca="1" ref="K65" ca="1">_xlfn.XLOOKUP($A65&amp;$B65,'[1]产值及收款计划（2026）'!$A:$A&amp;'[1]产值及收款计划（2026）'!$B:$B,'[1]产值及收款计划（2026）'!K:K)</f>
        <v>0</v>
      </c>
      <c r="L65" s="256" cm="1">
        <f t="array" aca="1" ref="L65" ca="1">_xlfn.XLOOKUP($A65&amp;$B65,'[1]产值及收款计划（2026）'!$A:$A&amp;'[1]产值及收款计划（2026）'!$B:$B,'[1]产值及收款计划（2026）'!L:L)</f>
        <v>0</v>
      </c>
      <c r="M65" s="256" cm="1">
        <f t="array" aca="1" ref="M65" ca="1">_xlfn.XLOOKUP($A65&amp;$B65,'[1]产值及收款计划（2026）'!$A:$A&amp;'[1]产值及收款计划（2026）'!$B:$B,'[1]产值及收款计划（2026）'!M:M)</f>
        <v>0</v>
      </c>
      <c r="N65" s="256" t="str" cm="1">
        <f t="array" aca="1" ref="N65" ca="1">_xlfn.XLOOKUP($A65&amp;$B65,'[1]产值及收款计划（2026）'!$A:$A&amp;'[1]产值及收款计划（2026）'!$B:$B,'[1]产值及收款计划（2026）'!N:N)</f>
        <v>许清亮团队</v>
      </c>
      <c r="O65" s="256" t="str" cm="1">
        <f t="array" aca="1" ref="O65" ca="1">_xlfn.XLOOKUP($A65&amp;$B65,'[1]产值及收款计划（2026）'!$A:$A&amp;'[1]产值及收款计划（2026）'!$B:$B,'[1]产值及收款计划（2026）'!O:O)</f>
        <v>明艳丽</v>
      </c>
      <c r="P65" s="255" t="str" cm="1">
        <f t="array" aca="1" ref="P65" ca="1">_xlfn.XLOOKUP($A65&amp;$B65,'[1]产值及收款计划（2026）'!$A:$A&amp;'[1]产值及收款计划（2026）'!$B:$B,'[1]产值及收款计划（2026）'!P:P)</f>
        <v>在建</v>
      </c>
      <c r="Q65" s="256" cm="1">
        <f t="array" aca="1" ref="Q65" ca="1">_xlfn.XLOOKUP($A65&amp;$B65,'[1]产值及收款计划（2026）'!$A:$A&amp;'[1]产值及收款计划（2026）'!$B:$B,'[1]产值及收款计划（2026）'!Q:Q)</f>
        <v>0</v>
      </c>
      <c r="R65" s="256" cm="1">
        <f t="array" aca="1" ref="R65" ca="1">_xlfn.XLOOKUP($A65&amp;$B65,'[1]产值及收款计划（2026）'!$A:$A&amp;'[1]产值及收款计划（2026）'!$B:$B,'[1]产值及收款计划（2026）'!R:R)</f>
        <v>0</v>
      </c>
      <c r="S65" s="256" cm="1">
        <f t="array" aca="1" ref="S65" ca="1">_xlfn.XLOOKUP($A65&amp;$B65,'[1]产值及收款计划（2026）'!$A:$A&amp;'[1]产值及收款计划（2026）'!$B:$B,'[1]产值及收款计划（2026）'!S:S)</f>
        <v>0</v>
      </c>
      <c r="T65" s="256" cm="1">
        <f t="array" aca="1" ref="T65" ca="1">_xlfn.XLOOKUP($A65&amp;$B65,'[1]产值及收款计划（2026）'!$A:$A&amp;'[1]产值及收款计划（2026）'!$B:$B,'[1]产值及收款计划（2026）'!T:T)</f>
        <v>30.13101</v>
      </c>
      <c r="U65" s="256" cm="1">
        <f t="array" aca="1" ref="U65" ca="1">_xlfn.XLOOKUP($A65&amp;$B65,'[1]产值及收款计划（2026）'!$A:$A&amp;'[1]产值及收款计划（2026）'!$B:$B,'[1]产值及收款计划（2026）'!U:U)</f>
        <v>0</v>
      </c>
      <c r="V65" s="256" cm="1">
        <f t="array" aca="1" ref="V65" ca="1">_xlfn.XLOOKUP($A65&amp;$B65,'[1]产值及收款计划（2026）'!$A:$A&amp;'[1]产值及收款计划（2026）'!$B:$B,'[1]产值及收款计划（2026）'!V:V)</f>
        <v>27.261389999999999</v>
      </c>
      <c r="W65" s="256" cm="1">
        <f t="array" aca="1" ref="W65" ca="1">_xlfn.XLOOKUP($A65&amp;$B65,'[1]产值及收款计划（2026）'!$A:$A&amp;'[1]产值及收款计划（2026）'!$B:$B,'[1]产值及收款计划（2026）'!W:W)</f>
        <v>0</v>
      </c>
      <c r="X65" s="256" cm="1">
        <f t="array" aca="1" ref="X65" ca="1">_xlfn.XLOOKUP($A65&amp;$B65,'[1]产值及收款计划（2026）'!$A:$A&amp;'[1]产值及收款计划（2026）'!$B:$B,'[1]产值及收款计划（2026）'!X:X)</f>
        <v>0</v>
      </c>
      <c r="Y65" s="256" cm="1">
        <f t="array" aca="1" ref="Y65" ca="1">_xlfn.XLOOKUP($A65&amp;$B65,'[1]产值及收款计划（2026）'!$A:$A&amp;'[1]产值及收款计划（2026）'!$B:$B,'[1]产值及收款计划（2026）'!Y:Y)</f>
        <v>0</v>
      </c>
      <c r="Z65" s="256" cm="1">
        <f t="array" aca="1" ref="Z65" ca="1">_xlfn.XLOOKUP($A65&amp;$B65,'[1]产值及收款计划（2026）'!$A:$A&amp;'[1]产值及收款计划（2026）'!$B:$B,'[1]产值及收款计划（2026）'!Z:Z)</f>
        <v>0</v>
      </c>
      <c r="AA65" s="256" cm="1">
        <f t="array" aca="1" ref="AA65" ca="1">_xlfn.XLOOKUP($A65&amp;$B65,'[1]产值及收款计划（2026）'!$A:$A&amp;'[1]产值及收款计划（2026）'!$B:$B,'[1]产值及收款计划（2026）'!AA:AA)</f>
        <v>0</v>
      </c>
      <c r="AB65" s="256" cm="1">
        <f t="array" aca="1" ref="AB65" ca="1">_xlfn.XLOOKUP($A65&amp;$B65,'[1]产值及收款计划（2026）'!$A:$A&amp;'[1]产值及收款计划（2026）'!$B:$B,'[1]产值及收款计划（2026）'!AB:AB)</f>
        <v>0</v>
      </c>
      <c r="AC65" s="256" cm="1">
        <f t="array" aca="1" ref="AC65" ca="1">_xlfn.XLOOKUP($A65&amp;$B65,'[1]产值及收款计划（2026）'!$A:$A&amp;'[1]产值及收款计划（2026）'!$B:$B,'[1]产值及收款计划（2026）'!AC:AC)</f>
        <v>0</v>
      </c>
      <c r="AD65" s="256" cm="1">
        <f t="array" aca="1" ref="AD65" ca="1">_xlfn.XLOOKUP($A65&amp;$B65,'[1]产值及收款计划（2026）'!$A:$A&amp;'[1]产值及收款计划（2026）'!$B:$B,'[1]产值及收款计划（2026）'!AD:AD)</f>
        <v>0</v>
      </c>
      <c r="AE65" s="256" cm="1">
        <f t="array" aca="1" ref="AE65" ca="1">_xlfn.XLOOKUP($A65&amp;$B65,'[1]产值及收款计划（2026）'!$A:$A&amp;'[1]产值及收款计划（2026）'!$B:$B,'[1]产值及收款计划（2026）'!AE:AE)</f>
        <v>0</v>
      </c>
      <c r="AF65" s="256" cm="1">
        <f t="array" aca="1" ref="AF65" ca="1">_xlfn.XLOOKUP($A65&amp;$B65,'[1]产值及收款计划（2026）'!$A:$A&amp;'[1]产值及收款计划（2026）'!$B:$B,'[1]产值及收款计划（2026）'!AF:AF)</f>
        <v>0</v>
      </c>
      <c r="AG65" s="256" cm="1">
        <f t="array" aca="1" ref="AG65" ca="1">_xlfn.XLOOKUP($A65&amp;$B65,'[1]产值及收款计划（2026）'!$A:$A&amp;'[1]产值及收款计划（2026）'!$B:$B,'[1]产值及收款计划（2026）'!AG:AG)</f>
        <v>0</v>
      </c>
      <c r="AH65" s="256" cm="1">
        <f t="array" aca="1" ref="AH65" ca="1">_xlfn.XLOOKUP($A65&amp;$B65,'[1]产值及收款计划（2026）'!$A:$A&amp;'[1]产值及收款计划（2026）'!$B:$B,'[1]产值及收款计划（2026）'!AH:AH)</f>
        <v>0</v>
      </c>
      <c r="AI65" s="256" cm="1">
        <f t="array" aca="1" ref="AI65" ca="1">_xlfn.XLOOKUP($A65&amp;$B65,'[1]产值及收款计划（2026）'!$A:$A&amp;'[1]产值及收款计划（2026）'!$B:$B,'[1]产值及收款计划（2026）'!AI:AI)</f>
        <v>0</v>
      </c>
      <c r="AJ65" s="256" cm="1">
        <f t="array" aca="1" ref="AJ65" ca="1">_xlfn.XLOOKUP($A65&amp;$B65,'[1]产值及收款计划（2026）'!$A:$A&amp;'[1]产值及收款计划（2026）'!$B:$B,'[1]产值及收款计划（2026）'!AJ:AJ)</f>
        <v>0</v>
      </c>
      <c r="AK65" s="256" cm="1">
        <f t="array" aca="1" ref="AK65" ca="1">_xlfn.XLOOKUP($A65&amp;$B65,'[1]产值及收款计划（2026）'!$A:$A&amp;'[1]产值及收款计划（2026）'!$B:$B,'[1]产值及收款计划（2026）'!AK:AK)</f>
        <v>0</v>
      </c>
      <c r="AL65" s="256" cm="1">
        <f t="array" aca="1" ref="AL65" ca="1">_xlfn.XLOOKUP($A65&amp;$B65,'[1]产值及收款计划（2026）'!$A:$A&amp;'[1]产值及收款计划（2026）'!$B:$B,'[1]产值及收款计划（2026）'!AL:AL)</f>
        <v>0</v>
      </c>
      <c r="AM65" s="263" t="e" cm="1">
        <f t="array" aca="1" ref="AM65" ca="1">_xlfn.LET(_xlpm.勾选月份状态数组,TRANSPOSE('PPT(12-15页）-TOP10'!$A$3:$A$14),_xlpm.选择数据区,IF('PPT(12-15页）-TOP10'!$E$3="收款",$BA65:$BL65,$AA65:$AL65),SUM(_xlfn._xlws.FILTER(_xlpm.选择数据区,_xlpm.勾选月份状态数组,"")))</f>
        <v>#NAME?</v>
      </c>
      <c r="AN65" s="256" t="e" cm="1">
        <f t="array" aca="1" ref="AN65" ca="1">_xlfn.LET(_xlpm.勾选月份状态数组,TRANSPOSE('PPT(12-15页）-TOP10'!$A$3:$A$14),_xlpm.选择数据区,IF('PPT(12-15页）-TOP10'!$E$3="收款",$DA65:$DL65,$CA65:$CL65),SUM(_xlfn._xlws.FILTER(_xlpm.选择数据区,_xlpm.勾选月份状态数组,"")))</f>
        <v>#NAME?</v>
      </c>
      <c r="AO65" s="256">
        <f ca="1">SUM(CA65:CC65)+SUM(AD65:AL65)</f>
        <v>0</v>
      </c>
      <c r="AP65" s="256"/>
      <c r="AQ65" s="256"/>
      <c r="AR65" s="256"/>
      <c r="AS65" s="256" cm="1">
        <f t="array" aca="1" ref="AS65" ca="1">_xlfn.XLOOKUP($A65&amp;$B65,'[1]产值及收款计划（2026）'!$A:$A&amp;'[1]产值及收款计划（2026）'!$B:$B,'[1]产值及收款计划（2026）'!AS:AS)</f>
        <v>0</v>
      </c>
      <c r="AT65" s="256" cm="1">
        <f t="array" aca="1" ref="AT65" ca="1">_xlfn.XLOOKUP($A65&amp;$B65,'[1]产值及收款计划（2026）'!$A:$A&amp;'[1]产值及收款计划（2026）'!$B:$B,'[1]产值及收款计划（2026）'!AT:AT)</f>
        <v>0</v>
      </c>
      <c r="AU65" s="256" cm="1">
        <f t="array" aca="1" ref="AU65" ca="1">_xlfn.XLOOKUP($A65&amp;$B65,'[1]产值及收款计划（2026）'!$A:$A&amp;'[1]产值及收款计划（2026）'!$B:$B,'[1]产值及收款计划（2026）'!AU:AU)</f>
        <v>0</v>
      </c>
      <c r="AV65" s="256" cm="1">
        <f t="array" aca="1" ref="AV65" ca="1">_xlfn.XLOOKUP($A65&amp;$B65,'[1]产值及收款计划（2026）'!$A:$A&amp;'[1]产值及收款计划（2026）'!$B:$B,'[1]产值及收款计划（2026）'!AV:AV)</f>
        <v>0</v>
      </c>
      <c r="AW65" s="256" cm="1">
        <f t="array" aca="1" ref="AW65" ca="1">_xlfn.XLOOKUP($A65&amp;$B65,'[1]产值及收款计划（2026）'!$A:$A&amp;'[1]产值及收款计划（2026）'!$B:$B,'[1]产值及收款计划（2026）'!AW:AW)</f>
        <v>0</v>
      </c>
      <c r="AX65" s="256" cm="1">
        <f t="array" aca="1" ref="AX65" ca="1">_xlfn.XLOOKUP($A65&amp;$B65,'[1]产值及收款计划（2026）'!$A:$A&amp;'[1]产值及收款计划（2026）'!$B:$B,'[1]产值及收款计划（2026）'!AX:AX)</f>
        <v>0</v>
      </c>
      <c r="AY65" s="256" cm="1">
        <f t="array" aca="1" ref="AY65" ca="1">_xlfn.XLOOKUP($A65&amp;$B65,'[1]产值及收款计划（2026）'!$A:$A&amp;'[1]产值及收款计划（2026）'!$B:$B,'[1]产值及收款计划（2026）'!AY:AY)</f>
        <v>57.392400000000002</v>
      </c>
      <c r="AZ65" s="256" cm="1">
        <f t="array" aca="1" ref="AZ65" ca="1">_xlfn.XLOOKUP($A65&amp;$B65,'[1]产值及收款计划（2026）'!$A:$A&amp;'[1]产值及收款计划（2026）'!$B:$B,'[1]产值及收款计划（2026）'!AZ:AZ)</f>
        <v>30.13101</v>
      </c>
      <c r="BA65" s="256" cm="1">
        <f t="array" aca="1" ref="BA65" ca="1">_xlfn.XLOOKUP($A65&amp;$B65,'[1]产值及收款计划（2026）'!$A:$A&amp;'[1]产值及收款计划（2026）'!$B:$B,'[1]产值及收款计划（2026）'!BA:BA)</f>
        <v>0</v>
      </c>
      <c r="BB65" s="256" cm="1">
        <f t="array" aca="1" ref="BB65" ca="1">_xlfn.XLOOKUP($A65&amp;$B65,'[1]产值及收款计划（2026）'!$A:$A&amp;'[1]产值及收款计划（2026）'!$B:$B,'[1]产值及收款计划（2026）'!BB:BB)</f>
        <v>0</v>
      </c>
      <c r="BC65" s="256" cm="1">
        <f t="array" aca="1" ref="BC65" ca="1">_xlfn.XLOOKUP($A65&amp;$B65,'[1]产值及收款计划（2026）'!$A:$A&amp;'[1]产值及收款计划（2026）'!$B:$B,'[1]产值及收款计划（2026）'!BC:BC)</f>
        <v>0</v>
      </c>
      <c r="BD65" s="256" cm="1">
        <f t="array" aca="1" ref="BD65" ca="1">_xlfn.XLOOKUP($A65&amp;$B65,'[1]产值及收款计划（2026）'!$A:$A&amp;'[1]产值及收款计划（2026）'!$B:$B,'[1]产值及收款计划（2026）'!BD:BD)</f>
        <v>0</v>
      </c>
      <c r="BE65" s="256" cm="1">
        <f t="array" aca="1" ref="BE65" ca="1">_xlfn.XLOOKUP($A65&amp;$B65,'[1]产值及收款计划（2026）'!$A:$A&amp;'[1]产值及收款计划（2026）'!$B:$B,'[1]产值及收款计划（2026）'!BE:BE)</f>
        <v>0</v>
      </c>
      <c r="BF65" s="256" cm="1">
        <f t="array" aca="1" ref="BF65" ca="1">_xlfn.XLOOKUP($A65&amp;$B65,'[1]产值及收款计划（2026）'!$A:$A&amp;'[1]产值及收款计划（2026）'!$B:$B,'[1]产值及收款计划（2026）'!BF:BF)</f>
        <v>0</v>
      </c>
      <c r="BG65" s="256" cm="1">
        <f t="array" aca="1" ref="BG65" ca="1">_xlfn.XLOOKUP($A65&amp;$B65,'[1]产值及收款计划（2026）'!$A:$A&amp;'[1]产值及收款计划（2026）'!$B:$B,'[1]产值及收款计划（2026）'!BG:BG)</f>
        <v>0</v>
      </c>
      <c r="BH65" s="256" cm="1">
        <f t="array" aca="1" ref="BH65" ca="1">_xlfn.XLOOKUP($A65&amp;$B65,'[1]产值及收款计划（2026）'!$A:$A&amp;'[1]产值及收款计划（2026）'!$B:$B,'[1]产值及收款计划（2026）'!BH:BH)</f>
        <v>0</v>
      </c>
      <c r="BI65" s="256" cm="1">
        <f t="array" aca="1" ref="BI65" ca="1">_xlfn.XLOOKUP($A65&amp;$B65,'[1]产值及收款计划（2026）'!$A:$A&amp;'[1]产值及收款计划（2026）'!$B:$B,'[1]产值及收款计划（2026）'!BI:BI)</f>
        <v>0</v>
      </c>
      <c r="BJ65" s="256" cm="1">
        <f t="array" aca="1" ref="BJ65" ca="1">_xlfn.XLOOKUP($A65&amp;$B65,'[1]产值及收款计划（2026）'!$A:$A&amp;'[1]产值及收款计划（2026）'!$B:$B,'[1]产值及收款计划（2026）'!BJ:BJ)</f>
        <v>0</v>
      </c>
      <c r="BK65" s="256" cm="1">
        <f t="array" aca="1" ref="BK65" ca="1">_xlfn.XLOOKUP($A65&amp;$B65,'[1]产值及收款计划（2026）'!$A:$A&amp;'[1]产值及收款计划（2026）'!$B:$B,'[1]产值及收款计划（2026）'!BK:BK)</f>
        <v>0</v>
      </c>
      <c r="BL65" s="256" cm="1">
        <f t="array" aca="1" ref="BL65" ca="1">_xlfn.XLOOKUP($A65&amp;$B65,'[1]产值及收款计划（2026）'!$A:$A&amp;'[1]产值及收款计划（2026）'!$B:$B,'[1]产值及收款计划（2026）'!BL:BL)</f>
        <v>0</v>
      </c>
      <c r="BM65" s="256"/>
      <c r="BN65" s="256"/>
      <c r="BO65" s="256"/>
      <c r="BP65" s="256"/>
      <c r="BQ65" s="255" cm="1">
        <f t="array" aca="1" ref="BQ65" ca="1">_xlfn.XLOOKUP($A65&amp;$B65,'[1]产值及收款计划（2026）'!$A:$A&amp;'[1]产值及收款计划（2026）'!$B:$B,'[1]产值及收款计划（2026）'!BQ:BQ)</f>
        <v>0</v>
      </c>
      <c r="BR65" s="256" cm="1">
        <f t="array" aca="1" ref="BR65" ca="1">_xlfn.XLOOKUP($A65&amp;$B65,'[1]产值及收款计划（2026）'!$A:$A&amp;'[1]产值及收款计划（2026）'!$B:$B,'[1]产值及收款计划（2026）'!BR:BR)</f>
        <v>0</v>
      </c>
      <c r="CA65" s="256" cm="1">
        <f t="array" aca="1" ref="CA65" ca="1">_xlfn.XLOOKUP($A65&amp;$B65,'[1]产值及收款计划（2026）'!$A:$A&amp;'[1]产值及收款计划（2026）'!$B:$B,'[1]产值及收款计划（2026）'!CA:CA)</f>
        <v>0</v>
      </c>
      <c r="CB65" s="256" cm="1">
        <f t="array" aca="1" ref="CB65" ca="1">_xlfn.XLOOKUP($A65&amp;$B65,'[1]产值及收款计划（2026）'!$A:$A&amp;'[1]产值及收款计划（2026）'!$B:$B,'[1]产值及收款计划（2026）'!CB:CB)</f>
        <v>0</v>
      </c>
      <c r="CC65" s="256" cm="1">
        <f t="array" aca="1" ref="CC65" ca="1">_xlfn.XLOOKUP($A65&amp;$B65,'[1]产值及收款计划（2026）'!$A:$A&amp;'[1]产值及收款计划（2026）'!$B:$B,'[1]产值及收款计划（2026）'!CC:CC)</f>
        <v>0</v>
      </c>
      <c r="CD65" s="256" cm="1">
        <f t="array" aca="1" ref="CD65" ca="1">_xlfn.XLOOKUP($A65&amp;$B65,'[1]产值及收款计划（2026）'!$A:$A&amp;'[1]产值及收款计划（2026）'!$B:$B,'[1]产值及收款计划（2026）'!CD:CD)</f>
        <v>0</v>
      </c>
      <c r="CE65" s="256" cm="1">
        <f t="array" aca="1" ref="CE65" ca="1">_xlfn.XLOOKUP($A65&amp;$B65,'[1]产值及收款计划（2026）'!$A:$A&amp;'[1]产值及收款计划（2026）'!$B:$B,'[1]产值及收款计划（2026）'!CE:CE)</f>
        <v>0</v>
      </c>
      <c r="CF65" s="256" cm="1">
        <f t="array" aca="1" ref="CF65" ca="1">_xlfn.XLOOKUP($A65&amp;$B65,'[1]产值及收款计划（2026）'!$A:$A&amp;'[1]产值及收款计划（2026）'!$B:$B,'[1]产值及收款计划（2026）'!CF:CF)</f>
        <v>0</v>
      </c>
      <c r="CG65" s="256" cm="1">
        <f t="array" aca="1" ref="CG65" ca="1">_xlfn.XLOOKUP($A65&amp;$B65,'[1]产值及收款计划（2026）'!$A:$A&amp;'[1]产值及收款计划（2026）'!$B:$B,'[1]产值及收款计划（2026）'!CG:CG)</f>
        <v>0</v>
      </c>
      <c r="CH65" s="256" cm="1">
        <f t="array" aca="1" ref="CH65" ca="1">_xlfn.XLOOKUP($A65&amp;$B65,'[1]产值及收款计划（2026）'!$A:$A&amp;'[1]产值及收款计划（2026）'!$B:$B,'[1]产值及收款计划（2026）'!CH:CH)</f>
        <v>0</v>
      </c>
      <c r="CI65" s="256" cm="1">
        <f t="array" aca="1" ref="CI65" ca="1">_xlfn.XLOOKUP($A65&amp;$B65,'[1]产值及收款计划（2026）'!$A:$A&amp;'[1]产值及收款计划（2026）'!$B:$B,'[1]产值及收款计划（2026）'!CI:CI)</f>
        <v>0</v>
      </c>
      <c r="CJ65" s="256" cm="1">
        <f t="array" aca="1" ref="CJ65" ca="1">_xlfn.XLOOKUP($A65&amp;$B65,'[1]产值及收款计划（2026）'!$A:$A&amp;'[1]产值及收款计划（2026）'!$B:$B,'[1]产值及收款计划（2026）'!CJ:CJ)</f>
        <v>0</v>
      </c>
      <c r="CK65" s="256" cm="1">
        <f t="array" aca="1" ref="CK65" ca="1">_xlfn.XLOOKUP($A65&amp;$B65,'[1]产值及收款计划（2026）'!$A:$A&amp;'[1]产值及收款计划（2026）'!$B:$B,'[1]产值及收款计划（2026）'!CK:CK)</f>
        <v>0</v>
      </c>
      <c r="CL65" s="256" cm="1">
        <f t="array" aca="1" ref="CL65" ca="1">_xlfn.XLOOKUP($A65&amp;$B65,'[1]产值及收款计划（2026）'!$A:$A&amp;'[1]产值及收款计划（2026）'!$B:$B,'[1]产值及收款计划（2026）'!CL:CL)</f>
        <v>0</v>
      </c>
      <c r="DA65" s="256" cm="1">
        <f t="array" aca="1" ref="DA65" ca="1">_xlfn.XLOOKUP($A65&amp;$B65,'[1]产值及收款计划（2026）'!$A:$A&amp;'[1]产值及收款计划（2026）'!$B:$B,'[1]产值及收款计划（2026）'!DA:DA)</f>
        <v>0</v>
      </c>
      <c r="DB65" s="256" cm="1">
        <f t="array" aca="1" ref="DB65" ca="1">_xlfn.XLOOKUP($A65&amp;$B65,'[1]产值及收款计划（2026）'!$A:$A&amp;'[1]产值及收款计划（2026）'!$B:$B,'[1]产值及收款计划（2026）'!DB:DB)</f>
        <v>0</v>
      </c>
      <c r="DC65" s="256" cm="1">
        <f t="array" aca="1" ref="DC65" ca="1">_xlfn.XLOOKUP($A65&amp;$B65,'[1]产值及收款计划（2026）'!$A:$A&amp;'[1]产值及收款计划（2026）'!$B:$B,'[1]产值及收款计划（2026）'!DC:DC)</f>
        <v>0</v>
      </c>
      <c r="DD65" s="256" cm="1">
        <f t="array" aca="1" ref="DD65" ca="1">_xlfn.XLOOKUP($A65&amp;$B65,'[1]产值及收款计划（2026）'!$A:$A&amp;'[1]产值及收款计划（2026）'!$B:$B,'[1]产值及收款计划（2026）'!DD:DD)</f>
        <v>0</v>
      </c>
      <c r="DE65" s="256" cm="1">
        <f t="array" aca="1" ref="DE65" ca="1">_xlfn.XLOOKUP($A65&amp;$B65,'[1]产值及收款计划（2026）'!$A:$A&amp;'[1]产值及收款计划（2026）'!$B:$B,'[1]产值及收款计划（2026）'!DE:DE)</f>
        <v>0</v>
      </c>
      <c r="DF65" s="256" cm="1">
        <f t="array" aca="1" ref="DF65" ca="1">_xlfn.XLOOKUP($A65&amp;$B65,'[1]产值及收款计划（2026）'!$A:$A&amp;'[1]产值及收款计划（2026）'!$B:$B,'[1]产值及收款计划（2026）'!DF:DF)</f>
        <v>0</v>
      </c>
      <c r="DG65" s="256" cm="1">
        <f t="array" aca="1" ref="DG65" ca="1">_xlfn.XLOOKUP($A65&amp;$B65,'[1]产值及收款计划（2026）'!$A:$A&amp;'[1]产值及收款计划（2026）'!$B:$B,'[1]产值及收款计划（2026）'!DG:DG)</f>
        <v>0</v>
      </c>
      <c r="DH65" s="256" cm="1">
        <f t="array" aca="1" ref="DH65" ca="1">_xlfn.XLOOKUP($A65&amp;$B65,'[1]产值及收款计划（2026）'!$A:$A&amp;'[1]产值及收款计划（2026）'!$B:$B,'[1]产值及收款计划（2026）'!DH:DH)</f>
        <v>0</v>
      </c>
      <c r="DI65" s="256" cm="1">
        <f t="array" aca="1" ref="DI65" ca="1">_xlfn.XLOOKUP($A65&amp;$B65,'[1]产值及收款计划（2026）'!$A:$A&amp;'[1]产值及收款计划（2026）'!$B:$B,'[1]产值及收款计划（2026）'!DI:DI)</f>
        <v>0</v>
      </c>
      <c r="DJ65" s="256" cm="1">
        <f t="array" aca="1" ref="DJ65" ca="1">_xlfn.XLOOKUP($A65&amp;$B65,'[1]产值及收款计划（2026）'!$A:$A&amp;'[1]产值及收款计划（2026）'!$B:$B,'[1]产值及收款计划（2026）'!DJ:DJ)</f>
        <v>0</v>
      </c>
      <c r="DK65" s="256" cm="1">
        <f t="array" aca="1" ref="DK65" ca="1">_xlfn.XLOOKUP($A65&amp;$B65,'[1]产值及收款计划（2026）'!$A:$A&amp;'[1]产值及收款计划（2026）'!$B:$B,'[1]产值及收款计划（2026）'!DK:DK)</f>
        <v>0</v>
      </c>
      <c r="DL65" s="256" cm="1">
        <f t="array" aca="1" ref="DL65" ca="1">_xlfn.XLOOKUP($A65&amp;$B65,'[1]产值及收款计划（2026）'!$A:$A&amp;'[1]产值及收款计划（2026）'!$B:$B,'[1]产值及收款计划（2026）'!DL:DL)</f>
        <v>0</v>
      </c>
      <c r="DM65" s="264"/>
      <c r="DN65" s="250"/>
    </row>
    <row r="66" spans="1:118" ht="20.25" x14ac:dyDescent="0.15">
      <c r="A66" s="254">
        <f t="shared" ca="1" si="9"/>
        <v>62</v>
      </c>
      <c r="B66" s="254" t="s">
        <v>25</v>
      </c>
      <c r="C66" s="255" t="str" cm="1">
        <f t="array" aca="1" ref="C66" ca="1">_xlfn.XLOOKUP($A66&amp;$B66,'[1]产值及收款计划（2026）'!$A:$A&amp;'[1]产值及收款计划（2026）'!$B:$B,'[1]产值及收款计划（2026）'!C:C)</f>
        <v>ZHT2022072600059</v>
      </c>
      <c r="D66" s="255" t="str" cm="1">
        <f t="array" aca="1" ref="D66" ca="1">_xlfn.XLOOKUP($A66&amp;$B66,'[1]产值及收款计划（2026）'!$A:$A&amp;'[1]产值及收款计划（2026）'!$B:$B,'[1]产值及收款计划（2026）'!D:D)</f>
        <v>上海轨道交通市域线机场联络线工程市政配套工程JCSZSG-5 标智慧工地平台服务合同</v>
      </c>
      <c r="E66" s="256" cm="1">
        <f t="array" aca="1" ref="E66" ca="1">_xlfn.XLOOKUP($A66&amp;$B66,'[1]产值及收款计划（2026）'!$A:$A&amp;'[1]产值及收款计划（2026）'!$B:$B,'[1]产值及收款计划（2026）'!E:E)</f>
        <v>42</v>
      </c>
      <c r="F66" s="256" cm="1">
        <f t="array" aca="1" ref="F66" ca="1">_xlfn.XLOOKUP($A66&amp;$B66,'[1]产值及收款计划（2026）'!$A:$A&amp;'[1]产值及收款计划（2026）'!$B:$B,'[1]产值及收款计划（2026）'!F:F)</f>
        <v>42</v>
      </c>
      <c r="G66" s="256" cm="1">
        <f t="array" aca="1" ref="G66" ca="1">_xlfn.XLOOKUP($A66&amp;$B66,'[1]产值及收款计划（2026）'!$A:$A&amp;'[1]产值及收款计划（2026）'!$B:$B,'[1]产值及收款计划（2026）'!G:G)</f>
        <v>42</v>
      </c>
      <c r="H66" s="256" cm="1">
        <f t="array" aca="1" ref="H66" ca="1">_xlfn.XLOOKUP($A66&amp;$B66,'[1]产值及收款计划（2026）'!$A:$A&amp;'[1]产值及收款计划（2026）'!$B:$B,'[1]产值及收款计划（2026）'!H:H)</f>
        <v>42</v>
      </c>
      <c r="I66" s="257" cm="1">
        <f t="array" aca="1" ref="I66" ca="1">_xlfn.XLOOKUP($A66&amp;$B66,'[1]产值及收款计划（2026）'!$A:$A&amp;'[1]产值及收款计划（2026）'!$B:$B,'[1]产值及收款计划（2026）'!I:I)</f>
        <v>1</v>
      </c>
      <c r="J66" s="258" cm="1">
        <f t="array" aca="1" ref="J66" ca="1">_xlfn.XLOOKUP($A66&amp;$B66,'[1]产值及收款计划（2026）'!$A:$A&amp;'[1]产值及收款计划（2026）'!$B:$B,'[1]产值及收款计划（2026）'!J:J)</f>
        <v>0.06</v>
      </c>
      <c r="K66" s="256" cm="1">
        <f t="array" aca="1" ref="K66" ca="1">_xlfn.XLOOKUP($A66&amp;$B66,'[1]产值及收款计划（2026）'!$A:$A&amp;'[1]产值及收款计划（2026）'!$B:$B,'[1]产值及收款计划（2026）'!K:K)</f>
        <v>0</v>
      </c>
      <c r="L66" s="256" cm="1">
        <f t="array" aca="1" ref="L66" ca="1">_xlfn.XLOOKUP($A66&amp;$B66,'[1]产值及收款计划（2026）'!$A:$A&amp;'[1]产值及收款计划（2026）'!$B:$B,'[1]产值及收款计划（2026）'!L:L)</f>
        <v>0</v>
      </c>
      <c r="M66" s="256" t="str" cm="1">
        <f t="array" aca="1" ref="M66" ca="1">_xlfn.XLOOKUP($A66&amp;$B66,'[1]产值及收款计划（2026）'!$A:$A&amp;'[1]产值及收款计划（2026）'!$B:$B,'[1]产值及收款计划（2026）'!M:M)</f>
        <v>主导</v>
      </c>
      <c r="N66" s="256" t="str" cm="1">
        <f t="array" aca="1" ref="N66" ca="1">_xlfn.XLOOKUP($A66&amp;$B66,'[1]产值及收款计划（2026）'!$A:$A&amp;'[1]产值及收款计划（2026）'!$B:$B,'[1]产值及收款计划（2026）'!N:N)</f>
        <v>史菁霞团队</v>
      </c>
      <c r="O66" s="256" t="str" cm="1">
        <f t="array" aca="1" ref="O66" ca="1">_xlfn.XLOOKUP($A66&amp;$B66,'[1]产值及收款计划（2026）'!$A:$A&amp;'[1]产值及收款计划（2026）'!$B:$B,'[1]产值及收款计划（2026）'!O:O)</f>
        <v>袁超</v>
      </c>
      <c r="P66" s="255" t="str" cm="1">
        <f t="array" aca="1" ref="P66" ca="1">_xlfn.XLOOKUP($A66&amp;$B66,'[1]产值及收款计划（2026）'!$A:$A&amp;'[1]产值及收款计划（2026）'!$B:$B,'[1]产值及收款计划（2026）'!P:P)</f>
        <v>在建</v>
      </c>
      <c r="Q66" s="256" cm="1">
        <f t="array" aca="1" ref="Q66" ca="1">_xlfn.XLOOKUP($A66&amp;$B66,'[1]产值及收款计划（2026）'!$A:$A&amp;'[1]产值及收款计划（2026）'!$B:$B,'[1]产值及收款计划（2026）'!Q:Q)</f>
        <v>0</v>
      </c>
      <c r="R66" s="256" cm="1">
        <f t="array" aca="1" ref="R66" ca="1">_xlfn.XLOOKUP($A66&amp;$B66,'[1]产值及收款计划（2026）'!$A:$A&amp;'[1]产值及收款计划（2026）'!$B:$B,'[1]产值及收款计划（2026）'!R:R)</f>
        <v>0</v>
      </c>
      <c r="S66" s="256" cm="1">
        <f t="array" aca="1" ref="S66" ca="1">_xlfn.XLOOKUP($A66&amp;$B66,'[1]产值及收款计划（2026）'!$A:$A&amp;'[1]产值及收款计划（2026）'!$B:$B,'[1]产值及收款计划（2026）'!S:S)</f>
        <v>0</v>
      </c>
      <c r="T66" s="256" cm="1">
        <f t="array" aca="1" ref="T66" ca="1">_xlfn.XLOOKUP($A66&amp;$B66,'[1]产值及收款计划（2026）'!$A:$A&amp;'[1]产值及收款计划（2026）'!$B:$B,'[1]产值及收款计划（2026）'!T:T)</f>
        <v>39.200000000000003</v>
      </c>
      <c r="U66" s="256" cm="1">
        <f t="array" aca="1" ref="U66" ca="1">_xlfn.XLOOKUP($A66&amp;$B66,'[1]产值及收款计划（2026）'!$A:$A&amp;'[1]产值及收款计划（2026）'!$B:$B,'[1]产值及收款计划（2026）'!U:U)</f>
        <v>0</v>
      </c>
      <c r="V66" s="256" cm="1">
        <f t="array" aca="1" ref="V66" ca="1">_xlfn.XLOOKUP($A66&amp;$B66,'[1]产值及收款计划（2026）'!$A:$A&amp;'[1]产值及收款计划（2026）'!$B:$B,'[1]产值及收款计划（2026）'!V:V)</f>
        <v>2.8</v>
      </c>
      <c r="W66" s="256" cm="1">
        <f t="array" aca="1" ref="W66" ca="1">_xlfn.XLOOKUP($A66&amp;$B66,'[1]产值及收款计划（2026）'!$A:$A&amp;'[1]产值及收款计划（2026）'!$B:$B,'[1]产值及收款计划（2026）'!W:W)</f>
        <v>0</v>
      </c>
      <c r="X66" s="256" cm="1">
        <f t="array" aca="1" ref="X66" ca="1">_xlfn.XLOOKUP($A66&amp;$B66,'[1]产值及收款计划（2026）'!$A:$A&amp;'[1]产值及收款计划（2026）'!$B:$B,'[1]产值及收款计划（2026）'!X:X)</f>
        <v>0</v>
      </c>
      <c r="Y66" s="256" cm="1">
        <f t="array" aca="1" ref="Y66" ca="1">_xlfn.XLOOKUP($A66&amp;$B66,'[1]产值及收款计划（2026）'!$A:$A&amp;'[1]产值及收款计划（2026）'!$B:$B,'[1]产值及收款计划（2026）'!Y:Y)</f>
        <v>0</v>
      </c>
      <c r="Z66" s="256" cm="1">
        <f t="array" aca="1" ref="Z66" ca="1">_xlfn.XLOOKUP($A66&amp;$B66,'[1]产值及收款计划（2026）'!$A:$A&amp;'[1]产值及收款计划（2026）'!$B:$B,'[1]产值及收款计划（2026）'!Z:Z)</f>
        <v>0</v>
      </c>
      <c r="AA66" s="256" cm="1">
        <f t="array" aca="1" ref="AA66" ca="1">_xlfn.XLOOKUP($A66&amp;$B66,'[1]产值及收款计划（2026）'!$A:$A&amp;'[1]产值及收款计划（2026）'!$B:$B,'[1]产值及收款计划（2026）'!AA:AA)</f>
        <v>0</v>
      </c>
      <c r="AB66" s="256" cm="1">
        <f t="array" aca="1" ref="AB66" ca="1">_xlfn.XLOOKUP($A66&amp;$B66,'[1]产值及收款计划（2026）'!$A:$A&amp;'[1]产值及收款计划（2026）'!$B:$B,'[1]产值及收款计划（2026）'!AB:AB)</f>
        <v>0</v>
      </c>
      <c r="AC66" s="256" cm="1">
        <f t="array" aca="1" ref="AC66" ca="1">_xlfn.XLOOKUP($A66&amp;$B66,'[1]产值及收款计划（2026）'!$A:$A&amp;'[1]产值及收款计划（2026）'!$B:$B,'[1]产值及收款计划（2026）'!AC:AC)</f>
        <v>0</v>
      </c>
      <c r="AD66" s="256" cm="1">
        <f t="array" aca="1" ref="AD66" ca="1">_xlfn.XLOOKUP($A66&amp;$B66,'[1]产值及收款计划（2026）'!$A:$A&amp;'[1]产值及收款计划（2026）'!$B:$B,'[1]产值及收款计划（2026）'!AD:AD)</f>
        <v>0</v>
      </c>
      <c r="AE66" s="256" cm="1">
        <f t="array" aca="1" ref="AE66" ca="1">_xlfn.XLOOKUP($A66&amp;$B66,'[1]产值及收款计划（2026）'!$A:$A&amp;'[1]产值及收款计划（2026）'!$B:$B,'[1]产值及收款计划（2026）'!AE:AE)</f>
        <v>0</v>
      </c>
      <c r="AF66" s="256" cm="1">
        <f t="array" aca="1" ref="AF66" ca="1">_xlfn.XLOOKUP($A66&amp;$B66,'[1]产值及收款计划（2026）'!$A:$A&amp;'[1]产值及收款计划（2026）'!$B:$B,'[1]产值及收款计划（2026）'!AF:AF)</f>
        <v>0</v>
      </c>
      <c r="AG66" s="256" cm="1">
        <f t="array" aca="1" ref="AG66" ca="1">_xlfn.XLOOKUP($A66&amp;$B66,'[1]产值及收款计划（2026）'!$A:$A&amp;'[1]产值及收款计划（2026）'!$B:$B,'[1]产值及收款计划（2026）'!AG:AG)</f>
        <v>0</v>
      </c>
      <c r="AH66" s="256" cm="1">
        <f t="array" aca="1" ref="AH66" ca="1">_xlfn.XLOOKUP($A66&amp;$B66,'[1]产值及收款计划（2026）'!$A:$A&amp;'[1]产值及收款计划（2026）'!$B:$B,'[1]产值及收款计划（2026）'!AH:AH)</f>
        <v>0</v>
      </c>
      <c r="AI66" s="256" cm="1">
        <f t="array" aca="1" ref="AI66" ca="1">_xlfn.XLOOKUP($A66&amp;$B66,'[1]产值及收款计划（2026）'!$A:$A&amp;'[1]产值及收款计划（2026）'!$B:$B,'[1]产值及收款计划（2026）'!AI:AI)</f>
        <v>0</v>
      </c>
      <c r="AJ66" s="256" cm="1">
        <f t="array" aca="1" ref="AJ66" ca="1">_xlfn.XLOOKUP($A66&amp;$B66,'[1]产值及收款计划（2026）'!$A:$A&amp;'[1]产值及收款计划（2026）'!$B:$B,'[1]产值及收款计划（2026）'!AJ:AJ)</f>
        <v>0</v>
      </c>
      <c r="AK66" s="256" cm="1">
        <f t="array" aca="1" ref="AK66" ca="1">_xlfn.XLOOKUP($A66&amp;$B66,'[1]产值及收款计划（2026）'!$A:$A&amp;'[1]产值及收款计划（2026）'!$B:$B,'[1]产值及收款计划（2026）'!AK:AK)</f>
        <v>2.8</v>
      </c>
      <c r="AL66" s="256" cm="1">
        <f t="array" aca="1" ref="AL66" ca="1">_xlfn.XLOOKUP($A66&amp;$B66,'[1]产值及收款计划（2026）'!$A:$A&amp;'[1]产值及收款计划（2026）'!$B:$B,'[1]产值及收款计划（2026）'!AL:AL)</f>
        <v>0</v>
      </c>
      <c r="AM66" s="263" t="e" cm="1">
        <f t="array" aca="1" ref="AM66" ca="1">_xlfn.LET(_xlpm.勾选月份状态数组,TRANSPOSE('PPT(12-15页）-TOP10'!$A$3:$A$14),_xlpm.选择数据区,IF('PPT(12-15页）-TOP10'!$E$3="收款",$BA66:$BL66,$AA66:$AL66),SUM(_xlfn._xlws.FILTER(_xlpm.选择数据区,_xlpm.勾选月份状态数组,"")))</f>
        <v>#NAME?</v>
      </c>
      <c r="AN66" s="256" t="e" cm="1">
        <f t="array" aca="1" ref="AN66" ca="1">_xlfn.LET(_xlpm.勾选月份状态数组,TRANSPOSE('PPT(12-15页）-TOP10'!$A$3:$A$14),_xlpm.选择数据区,IF('PPT(12-15页）-TOP10'!$E$3="收款",$DA66:$DL66,$CA66:$CL66),SUM(_xlfn._xlws.FILTER(_xlpm.选择数据区,_xlpm.勾选月份状态数组,"")))</f>
        <v>#NAME?</v>
      </c>
      <c r="AO66" s="256">
        <f ca="1">SUM(CA66:CC66)+SUM(AD66:AL66)</f>
        <v>2.8</v>
      </c>
      <c r="AP66" s="256"/>
      <c r="AQ66" s="256"/>
      <c r="AR66" s="256"/>
      <c r="AS66" s="256" cm="1">
        <f t="array" aca="1" ref="AS66" ca="1">_xlfn.XLOOKUP($A66&amp;$B66,'[1]产值及收款计划（2026）'!$A:$A&amp;'[1]产值及收款计划（2026）'!$B:$B,'[1]产值及收款计划（2026）'!AS:AS)</f>
        <v>0</v>
      </c>
      <c r="AT66" s="256" t="str" cm="1">
        <f t="array" aca="1" ref="AT66" ca="1">_xlfn.XLOOKUP($A66&amp;$B66,'[1]产值及收款计划（2026）'!$A:$A&amp;'[1]产值及收款计划（2026）'!$B:$B,'[1]产值及收款计划（2026）'!AT:AT)</f>
        <v>力争</v>
      </c>
      <c r="AU66" s="256" cm="1">
        <f t="array" aca="1" ref="AU66" ca="1">_xlfn.XLOOKUP($A66&amp;$B66,'[1]产值及收款计划（2026）'!$A:$A&amp;'[1]产值及收款计划（2026）'!$B:$B,'[1]产值及收款计划（2026）'!AU:AU)</f>
        <v>0</v>
      </c>
      <c r="AV66" s="256" cm="1">
        <f t="array" aca="1" ref="AV66" ca="1">_xlfn.XLOOKUP($A66&amp;$B66,'[1]产值及收款计划（2026）'!$A:$A&amp;'[1]产值及收款计划（2026）'!$B:$B,'[1]产值及收款计划（2026）'!AV:AV)</f>
        <v>0</v>
      </c>
      <c r="AW66" s="256" cm="1">
        <f t="array" aca="1" ref="AW66" ca="1">_xlfn.XLOOKUP($A66&amp;$B66,'[1]产值及收款计划（2026）'!$A:$A&amp;'[1]产值及收款计划（2026）'!$B:$B,'[1]产值及收款计划（2026）'!AW:AW)</f>
        <v>39.200000000000003</v>
      </c>
      <c r="AX66" s="256" cm="1">
        <f t="array" aca="1" ref="AX66" ca="1">_xlfn.XLOOKUP($A66&amp;$B66,'[1]产值及收款计划（2026）'!$A:$A&amp;'[1]产值及收款计划（2026）'!$B:$B,'[1]产值及收款计划（2026）'!AX:AX)</f>
        <v>0</v>
      </c>
      <c r="AY66" s="256" cm="1">
        <f t="array" aca="1" ref="AY66" ca="1">_xlfn.XLOOKUP($A66&amp;$B66,'[1]产值及收款计划（2026）'!$A:$A&amp;'[1]产值及收款计划（2026）'!$B:$B,'[1]产值及收款计划（2026）'!AY:AY)</f>
        <v>2.8</v>
      </c>
      <c r="AZ66" s="256" cm="1">
        <f t="array" aca="1" ref="AZ66" ca="1">_xlfn.XLOOKUP($A66&amp;$B66,'[1]产值及收款计划（2026）'!$A:$A&amp;'[1]产值及收款计划（2026）'!$B:$B,'[1]产值及收款计划（2026）'!AZ:AZ)</f>
        <v>0</v>
      </c>
      <c r="BA66" s="256" cm="1">
        <f t="array" aca="1" ref="BA66" ca="1">_xlfn.XLOOKUP($A66&amp;$B66,'[1]产值及收款计划（2026）'!$A:$A&amp;'[1]产值及收款计划（2026）'!$B:$B,'[1]产值及收款计划（2026）'!BA:BA)</f>
        <v>0</v>
      </c>
      <c r="BB66" s="256" cm="1">
        <f t="array" aca="1" ref="BB66" ca="1">_xlfn.XLOOKUP($A66&amp;$B66,'[1]产值及收款计划（2026）'!$A:$A&amp;'[1]产值及收款计划（2026）'!$B:$B,'[1]产值及收款计划（2026）'!BB:BB)</f>
        <v>0</v>
      </c>
      <c r="BC66" s="256" cm="1">
        <f t="array" aca="1" ref="BC66" ca="1">_xlfn.XLOOKUP($A66&amp;$B66,'[1]产值及收款计划（2026）'!$A:$A&amp;'[1]产值及收款计划（2026）'!$B:$B,'[1]产值及收款计划（2026）'!BC:BC)</f>
        <v>0</v>
      </c>
      <c r="BD66" s="256" cm="1">
        <f t="array" aca="1" ref="BD66" ca="1">_xlfn.XLOOKUP($A66&amp;$B66,'[1]产值及收款计划（2026）'!$A:$A&amp;'[1]产值及收款计划（2026）'!$B:$B,'[1]产值及收款计划（2026）'!BD:BD)</f>
        <v>0</v>
      </c>
      <c r="BE66" s="256" cm="1">
        <f t="array" aca="1" ref="BE66" ca="1">_xlfn.XLOOKUP($A66&amp;$B66,'[1]产值及收款计划（2026）'!$A:$A&amp;'[1]产值及收款计划（2026）'!$B:$B,'[1]产值及收款计划（2026）'!BE:BE)</f>
        <v>0</v>
      </c>
      <c r="BF66" s="256" cm="1">
        <f t="array" aca="1" ref="BF66" ca="1">_xlfn.XLOOKUP($A66&amp;$B66,'[1]产值及收款计划（2026）'!$A:$A&amp;'[1]产值及收款计划（2026）'!$B:$B,'[1]产值及收款计划（2026）'!BF:BF)</f>
        <v>0</v>
      </c>
      <c r="BG66" s="256" cm="1">
        <f t="array" aca="1" ref="BG66" ca="1">_xlfn.XLOOKUP($A66&amp;$B66,'[1]产值及收款计划（2026）'!$A:$A&amp;'[1]产值及收款计划（2026）'!$B:$B,'[1]产值及收款计划（2026）'!BG:BG)</f>
        <v>0</v>
      </c>
      <c r="BH66" s="256" cm="1">
        <f t="array" aca="1" ref="BH66" ca="1">_xlfn.XLOOKUP($A66&amp;$B66,'[1]产值及收款计划（2026）'!$A:$A&amp;'[1]产值及收款计划（2026）'!$B:$B,'[1]产值及收款计划（2026）'!BH:BH)</f>
        <v>0</v>
      </c>
      <c r="BI66" s="256" cm="1">
        <f t="array" aca="1" ref="BI66" ca="1">_xlfn.XLOOKUP($A66&amp;$B66,'[1]产值及收款计划（2026）'!$A:$A&amp;'[1]产值及收款计划（2026）'!$B:$B,'[1]产值及收款计划（2026）'!BI:BI)</f>
        <v>0</v>
      </c>
      <c r="BJ66" s="256" cm="1">
        <f t="array" aca="1" ref="BJ66" ca="1">_xlfn.XLOOKUP($A66&amp;$B66,'[1]产值及收款计划（2026）'!$A:$A&amp;'[1]产值及收款计划（2026）'!$B:$B,'[1]产值及收款计划（2026）'!BJ:BJ)</f>
        <v>0</v>
      </c>
      <c r="BK66" s="256" cm="1">
        <f t="array" aca="1" ref="BK66" ca="1">_xlfn.XLOOKUP($A66&amp;$B66,'[1]产值及收款计划（2026）'!$A:$A&amp;'[1]产值及收款计划（2026）'!$B:$B,'[1]产值及收款计划（2026）'!BK:BK)</f>
        <v>0</v>
      </c>
      <c r="BL66" s="256" cm="1">
        <f t="array" aca="1" ref="BL66" ca="1">_xlfn.XLOOKUP($A66&amp;$B66,'[1]产值及收款计划（2026）'!$A:$A&amp;'[1]产值及收款计划（2026）'!$B:$B,'[1]产值及收款计划（2026）'!BL:BL)</f>
        <v>2.8</v>
      </c>
      <c r="BM66" s="256"/>
      <c r="BN66" s="256"/>
      <c r="BO66" s="256"/>
      <c r="BP66" s="256"/>
      <c r="BQ66" s="255" cm="1">
        <f t="array" aca="1" ref="BQ66" ca="1">_xlfn.XLOOKUP($A66&amp;$B66,'[1]产值及收款计划（2026）'!$A:$A&amp;'[1]产值及收款计划（2026）'!$B:$B,'[1]产值及收款计划（2026）'!BQ:BQ)</f>
        <v>0</v>
      </c>
      <c r="BR66" s="256" cm="1">
        <f t="array" aca="1" ref="BR66" ca="1">_xlfn.XLOOKUP($A66&amp;$B66,'[1]产值及收款计划（2026）'!$A:$A&amp;'[1]产值及收款计划（2026）'!$B:$B,'[1]产值及收款计划（2026）'!BR:BR)</f>
        <v>0</v>
      </c>
      <c r="CA66" s="256" cm="1">
        <f t="array" aca="1" ref="CA66" ca="1">_xlfn.XLOOKUP($A66&amp;$B66,'[1]产值及收款计划（2026）'!$A:$A&amp;'[1]产值及收款计划（2026）'!$B:$B,'[1]产值及收款计划（2026）'!CA:CA)</f>
        <v>0</v>
      </c>
      <c r="CB66" s="256" cm="1">
        <f t="array" aca="1" ref="CB66" ca="1">_xlfn.XLOOKUP($A66&amp;$B66,'[1]产值及收款计划（2026）'!$A:$A&amp;'[1]产值及收款计划（2026）'!$B:$B,'[1]产值及收款计划（2026）'!CB:CB)</f>
        <v>0</v>
      </c>
      <c r="CC66" s="256" cm="1">
        <f t="array" aca="1" ref="CC66" ca="1">_xlfn.XLOOKUP($A66&amp;$B66,'[1]产值及收款计划（2026）'!$A:$A&amp;'[1]产值及收款计划（2026）'!$B:$B,'[1]产值及收款计划（2026）'!CC:CC)</f>
        <v>0</v>
      </c>
      <c r="CD66" s="256" cm="1">
        <f t="array" aca="1" ref="CD66" ca="1">_xlfn.XLOOKUP($A66&amp;$B66,'[1]产值及收款计划（2026）'!$A:$A&amp;'[1]产值及收款计划（2026）'!$B:$B,'[1]产值及收款计划（2026）'!CD:CD)</f>
        <v>0</v>
      </c>
      <c r="CE66" s="256" cm="1">
        <f t="array" aca="1" ref="CE66" ca="1">_xlfn.XLOOKUP($A66&amp;$B66,'[1]产值及收款计划（2026）'!$A:$A&amp;'[1]产值及收款计划（2026）'!$B:$B,'[1]产值及收款计划（2026）'!CE:CE)</f>
        <v>0</v>
      </c>
      <c r="CF66" s="256" cm="1">
        <f t="array" aca="1" ref="CF66" ca="1">_xlfn.XLOOKUP($A66&amp;$B66,'[1]产值及收款计划（2026）'!$A:$A&amp;'[1]产值及收款计划（2026）'!$B:$B,'[1]产值及收款计划（2026）'!CF:CF)</f>
        <v>0</v>
      </c>
      <c r="CG66" s="256" cm="1">
        <f t="array" aca="1" ref="CG66" ca="1">_xlfn.XLOOKUP($A66&amp;$B66,'[1]产值及收款计划（2026）'!$A:$A&amp;'[1]产值及收款计划（2026）'!$B:$B,'[1]产值及收款计划（2026）'!CG:CG)</f>
        <v>0</v>
      </c>
      <c r="CH66" s="256" cm="1">
        <f t="array" aca="1" ref="CH66" ca="1">_xlfn.XLOOKUP($A66&amp;$B66,'[1]产值及收款计划（2026）'!$A:$A&amp;'[1]产值及收款计划（2026）'!$B:$B,'[1]产值及收款计划（2026）'!CH:CH)</f>
        <v>0</v>
      </c>
      <c r="CI66" s="256" cm="1">
        <f t="array" aca="1" ref="CI66" ca="1">_xlfn.XLOOKUP($A66&amp;$B66,'[1]产值及收款计划（2026）'!$A:$A&amp;'[1]产值及收款计划（2026）'!$B:$B,'[1]产值及收款计划（2026）'!CI:CI)</f>
        <v>0</v>
      </c>
      <c r="CJ66" s="256" cm="1">
        <f t="array" aca="1" ref="CJ66" ca="1">_xlfn.XLOOKUP($A66&amp;$B66,'[1]产值及收款计划（2026）'!$A:$A&amp;'[1]产值及收款计划（2026）'!$B:$B,'[1]产值及收款计划（2026）'!CJ:CJ)</f>
        <v>0</v>
      </c>
      <c r="CK66" s="256" cm="1">
        <f t="array" aca="1" ref="CK66" ca="1">_xlfn.XLOOKUP($A66&amp;$B66,'[1]产值及收款计划（2026）'!$A:$A&amp;'[1]产值及收款计划（2026）'!$B:$B,'[1]产值及收款计划（2026）'!CK:CK)</f>
        <v>0</v>
      </c>
      <c r="CL66" s="256" cm="1">
        <f t="array" aca="1" ref="CL66" ca="1">_xlfn.XLOOKUP($A66&amp;$B66,'[1]产值及收款计划（2026）'!$A:$A&amp;'[1]产值及收款计划（2026）'!$B:$B,'[1]产值及收款计划（2026）'!CL:CL)</f>
        <v>0</v>
      </c>
      <c r="DA66" s="256" cm="1">
        <f t="array" aca="1" ref="DA66" ca="1">_xlfn.XLOOKUP($A66&amp;$B66,'[1]产值及收款计划（2026）'!$A:$A&amp;'[1]产值及收款计划（2026）'!$B:$B,'[1]产值及收款计划（2026）'!DA:DA)</f>
        <v>0</v>
      </c>
      <c r="DB66" s="256" cm="1">
        <f t="array" aca="1" ref="DB66" ca="1">_xlfn.XLOOKUP($A66&amp;$B66,'[1]产值及收款计划（2026）'!$A:$A&amp;'[1]产值及收款计划（2026）'!$B:$B,'[1]产值及收款计划（2026）'!DB:DB)</f>
        <v>0</v>
      </c>
      <c r="DC66" s="256" cm="1">
        <f t="array" aca="1" ref="DC66" ca="1">_xlfn.XLOOKUP($A66&amp;$B66,'[1]产值及收款计划（2026）'!$A:$A&amp;'[1]产值及收款计划（2026）'!$B:$B,'[1]产值及收款计划（2026）'!DC:DC)</f>
        <v>0</v>
      </c>
      <c r="DD66" s="256" cm="1">
        <f t="array" aca="1" ref="DD66" ca="1">_xlfn.XLOOKUP($A66&amp;$B66,'[1]产值及收款计划（2026）'!$A:$A&amp;'[1]产值及收款计划（2026）'!$B:$B,'[1]产值及收款计划（2026）'!DD:DD)</f>
        <v>0</v>
      </c>
      <c r="DE66" s="256" cm="1">
        <f t="array" aca="1" ref="DE66" ca="1">_xlfn.XLOOKUP($A66&amp;$B66,'[1]产值及收款计划（2026）'!$A:$A&amp;'[1]产值及收款计划（2026）'!$B:$B,'[1]产值及收款计划（2026）'!DE:DE)</f>
        <v>0</v>
      </c>
      <c r="DF66" s="256" cm="1">
        <f t="array" aca="1" ref="DF66" ca="1">_xlfn.XLOOKUP($A66&amp;$B66,'[1]产值及收款计划（2026）'!$A:$A&amp;'[1]产值及收款计划（2026）'!$B:$B,'[1]产值及收款计划（2026）'!DF:DF)</f>
        <v>0</v>
      </c>
      <c r="DG66" s="256" cm="1">
        <f t="array" aca="1" ref="DG66" ca="1">_xlfn.XLOOKUP($A66&amp;$B66,'[1]产值及收款计划（2026）'!$A:$A&amp;'[1]产值及收款计划（2026）'!$B:$B,'[1]产值及收款计划（2026）'!DG:DG)</f>
        <v>0</v>
      </c>
      <c r="DH66" s="256" cm="1">
        <f t="array" aca="1" ref="DH66" ca="1">_xlfn.XLOOKUP($A66&amp;$B66,'[1]产值及收款计划（2026）'!$A:$A&amp;'[1]产值及收款计划（2026）'!$B:$B,'[1]产值及收款计划（2026）'!DH:DH)</f>
        <v>0</v>
      </c>
      <c r="DI66" s="256" cm="1">
        <f t="array" aca="1" ref="DI66" ca="1">_xlfn.XLOOKUP($A66&amp;$B66,'[1]产值及收款计划（2026）'!$A:$A&amp;'[1]产值及收款计划（2026）'!$B:$B,'[1]产值及收款计划（2026）'!DI:DI)</f>
        <v>0</v>
      </c>
      <c r="DJ66" s="256" cm="1">
        <f t="array" aca="1" ref="DJ66" ca="1">_xlfn.XLOOKUP($A66&amp;$B66,'[1]产值及收款计划（2026）'!$A:$A&amp;'[1]产值及收款计划（2026）'!$B:$B,'[1]产值及收款计划（2026）'!DJ:DJ)</f>
        <v>0</v>
      </c>
      <c r="DK66" s="256" cm="1">
        <f t="array" aca="1" ref="DK66" ca="1">_xlfn.XLOOKUP($A66&amp;$B66,'[1]产值及收款计划（2026）'!$A:$A&amp;'[1]产值及收款计划（2026）'!$B:$B,'[1]产值及收款计划（2026）'!DK:DK)</f>
        <v>0</v>
      </c>
      <c r="DL66" s="256" cm="1">
        <f t="array" aca="1" ref="DL66" ca="1">_xlfn.XLOOKUP($A66&amp;$B66,'[1]产值及收款计划（2026）'!$A:$A&amp;'[1]产值及收款计划（2026）'!$B:$B,'[1]产值及收款计划（2026）'!DL:DL)</f>
        <v>0</v>
      </c>
      <c r="DM66" s="264"/>
      <c r="DN66" s="250"/>
    </row>
    <row r="67" spans="1:118" ht="20.25" x14ac:dyDescent="0.15">
      <c r="A67" s="254">
        <f t="shared" ca="1" si="9"/>
        <v>63</v>
      </c>
      <c r="B67" s="254" t="s">
        <v>25</v>
      </c>
      <c r="C67" s="255" t="str" cm="1">
        <f t="array" aca="1" ref="C67" ca="1">_xlfn.XLOOKUP($A67&amp;$B67,'[1]产值及收款计划（2026）'!$A:$A&amp;'[1]产值及收款计划（2026）'!$B:$B,'[1]产值及收款计划（2026）'!C:C)</f>
        <v>ZHT2022112300105</v>
      </c>
      <c r="D67" s="255" t="str" cm="1">
        <f t="array" aca="1" ref="D67" ca="1">_xlfn.XLOOKUP($A67&amp;$B67,'[1]产值及收款计划（2026）'!$A:$A&amp;'[1]产值及收款计划（2026）'!$B:$B,'[1]产值及收款计划（2026）'!D:D)</f>
        <v>基于 BIM的工程管理平台应用与咨询服务合同-预制标</v>
      </c>
      <c r="E67" s="256" cm="1">
        <f t="array" aca="1" ref="E67" ca="1">_xlfn.XLOOKUP($A67&amp;$B67,'[1]产值及收款计划（2026）'!$A:$A&amp;'[1]产值及收款计划（2026）'!$B:$B,'[1]产值及收款计划（2026）'!E:E)</f>
        <v>67.215800000000002</v>
      </c>
      <c r="F67" s="256" cm="1">
        <f t="array" aca="1" ref="F67" ca="1">_xlfn.XLOOKUP($A67&amp;$B67,'[1]产值及收款计划（2026）'!$A:$A&amp;'[1]产值及收款计划（2026）'!$B:$B,'[1]产值及收款计划（2026）'!F:F)</f>
        <v>20.519639424000001</v>
      </c>
      <c r="G67" s="256" cm="1">
        <f t="array" aca="1" ref="G67" ca="1">_xlfn.XLOOKUP($A67&amp;$B67,'[1]产值及收款计划（2026）'!$A:$A&amp;'[1]产值及收款计划（2026）'!$B:$B,'[1]产值及收款计划（2026）'!G:G)</f>
        <v>20.519639424000001</v>
      </c>
      <c r="H67" s="256" cm="1">
        <f t="array" aca="1" ref="H67" ca="1">_xlfn.XLOOKUP($A67&amp;$B67,'[1]产值及收款计划（2026）'!$A:$A&amp;'[1]产值及收款计划（2026）'!$B:$B,'[1]产值及收款计划（2026）'!H:H)</f>
        <v>20.519639424000001</v>
      </c>
      <c r="I67" s="257" cm="1">
        <f t="array" aca="1" ref="I67" ca="1">_xlfn.XLOOKUP($A67&amp;$B67,'[1]产值及收款计划（2026）'!$A:$A&amp;'[1]产值及收款计划（2026）'!$B:$B,'[1]产值及收款计划（2026）'!I:I)</f>
        <v>1</v>
      </c>
      <c r="J67" s="258" cm="1">
        <f t="array" aca="1" ref="J67" ca="1">_xlfn.XLOOKUP($A67&amp;$B67,'[1]产值及收款计划（2026）'!$A:$A&amp;'[1]产值及收款计划（2026）'!$B:$B,'[1]产值及收款计划（2026）'!J:J)</f>
        <v>0.06</v>
      </c>
      <c r="K67" s="256" cm="1">
        <f t="array" aca="1" ref="K67" ca="1">_xlfn.XLOOKUP($A67&amp;$B67,'[1]产值及收款计划（2026）'!$A:$A&amp;'[1]产值及收款计划（2026）'!$B:$B,'[1]产值及收款计划（2026）'!K:K)</f>
        <v>0</v>
      </c>
      <c r="L67" s="256" cm="1">
        <f t="array" aca="1" ref="L67" ca="1">_xlfn.XLOOKUP($A67&amp;$B67,'[1]产值及收款计划（2026）'!$A:$A&amp;'[1]产值及收款计划（2026）'!$B:$B,'[1]产值及收款计划（2026）'!L:L)</f>
        <v>0</v>
      </c>
      <c r="M67" s="256" cm="1">
        <f t="array" aca="1" ref="M67" ca="1">_xlfn.XLOOKUP($A67&amp;$B67,'[1]产值及收款计划（2026）'!$A:$A&amp;'[1]产值及收款计划（2026）'!$B:$B,'[1]产值及收款计划（2026）'!M:M)</f>
        <v>0</v>
      </c>
      <c r="N67" s="256" t="str" cm="1">
        <f t="array" aca="1" ref="N67" ca="1">_xlfn.XLOOKUP($A67&amp;$B67,'[1]产值及收款计划（2026）'!$A:$A&amp;'[1]产值及收款计划（2026）'!$B:$B,'[1]产值及收款计划（2026）'!N:N)</f>
        <v>明艳丽团队</v>
      </c>
      <c r="O67" s="256" t="str" cm="1">
        <f t="array" aca="1" ref="O67" ca="1">_xlfn.XLOOKUP($A67&amp;$B67,'[1]产值及收款计划（2026）'!$A:$A&amp;'[1]产值及收款计划（2026）'!$B:$B,'[1]产值及收款计划（2026）'!O:O)</f>
        <v>明艳丽</v>
      </c>
      <c r="P67" s="255" t="str" cm="1">
        <f t="array" aca="1" ref="P67" ca="1">_xlfn.XLOOKUP($A67&amp;$B67,'[1]产值及收款计划（2026）'!$A:$A&amp;'[1]产值及收款计划（2026）'!$B:$B,'[1]产值及收款计划（2026）'!P:P)</f>
        <v>在建</v>
      </c>
      <c r="Q67" s="256" cm="1">
        <f t="array" aca="1" ref="Q67" ca="1">_xlfn.XLOOKUP($A67&amp;$B67,'[1]产值及收款计划（2026）'!$A:$A&amp;'[1]产值及收款计划（2026）'!$B:$B,'[1]产值及收款计划（2026）'!Q:Q)</f>
        <v>0</v>
      </c>
      <c r="R67" s="256" cm="1">
        <f t="array" aca="1" ref="R67" ca="1">_xlfn.XLOOKUP($A67&amp;$B67,'[1]产值及收款计划（2026）'!$A:$A&amp;'[1]产值及收款计划（2026）'!$B:$B,'[1]产值及收款计划（2026）'!R:R)</f>
        <v>0</v>
      </c>
      <c r="S67" s="256" cm="1">
        <f t="array" aca="1" ref="S67" ca="1">_xlfn.XLOOKUP($A67&amp;$B67,'[1]产值及收款计划（2026）'!$A:$A&amp;'[1]产值及收款计划（2026）'!$B:$B,'[1]产值及收款计划（2026）'!S:S)</f>
        <v>0</v>
      </c>
      <c r="T67" s="256" cm="1">
        <f t="array" aca="1" ref="T67" ca="1">_xlfn.XLOOKUP($A67&amp;$B67,'[1]产值及收款计划（2026）'!$A:$A&amp;'[1]产值及收款计划（2026）'!$B:$B,'[1]产值及收款计划（2026）'!T:T)</f>
        <v>35.288294999999998</v>
      </c>
      <c r="U67" s="256" cm="1">
        <f t="array" aca="1" ref="U67" ca="1">_xlfn.XLOOKUP($A67&amp;$B67,'[1]产值及收款计划（2026）'!$A:$A&amp;'[1]产值及收款计划（2026）'!$B:$B,'[1]产值及收款计划（2026）'!U:U)</f>
        <v>0</v>
      </c>
      <c r="V67" s="256" cm="1">
        <f t="array" aca="1" ref="V67" ca="1">_xlfn.XLOOKUP($A67&amp;$B67,'[1]产值及收款计划（2026）'!$A:$A&amp;'[1]产值及收款计划（2026）'!$B:$B,'[1]产值及收款计划（2026）'!V:V)</f>
        <v>31.927505</v>
      </c>
      <c r="W67" s="256" cm="1">
        <f t="array" aca="1" ref="W67" ca="1">_xlfn.XLOOKUP($A67&amp;$B67,'[1]产值及收款计划（2026）'!$A:$A&amp;'[1]产值及收款计划（2026）'!$B:$B,'[1]产值及收款计划（2026）'!W:W)</f>
        <v>0</v>
      </c>
      <c r="X67" s="256" cm="1">
        <f t="array" aca="1" ref="X67" ca="1">_xlfn.XLOOKUP($A67&amp;$B67,'[1]产值及收款计划（2026）'!$A:$A&amp;'[1]产值及收款计划（2026）'!$B:$B,'[1]产值及收款计划（2026）'!X:X)</f>
        <v>0</v>
      </c>
      <c r="Y67" s="256" cm="1">
        <f t="array" aca="1" ref="Y67" ca="1">_xlfn.XLOOKUP($A67&amp;$B67,'[1]产值及收款计划（2026）'!$A:$A&amp;'[1]产值及收款计划（2026）'!$B:$B,'[1]产值及收款计划（2026）'!Y:Y)</f>
        <v>0</v>
      </c>
      <c r="Z67" s="256" cm="1">
        <f t="array" aca="1" ref="Z67" ca="1">_xlfn.XLOOKUP($A67&amp;$B67,'[1]产值及收款计划（2026）'!$A:$A&amp;'[1]产值及收款计划（2026）'!$B:$B,'[1]产值及收款计划（2026）'!Z:Z)</f>
        <v>0</v>
      </c>
      <c r="AA67" s="256" cm="1">
        <f t="array" aca="1" ref="AA67" ca="1">_xlfn.XLOOKUP($A67&amp;$B67,'[1]产值及收款计划（2026）'!$A:$A&amp;'[1]产值及收款计划（2026）'!$B:$B,'[1]产值及收款计划（2026）'!AA:AA)</f>
        <v>0</v>
      </c>
      <c r="AB67" s="256" cm="1">
        <f t="array" aca="1" ref="AB67" ca="1">_xlfn.XLOOKUP($A67&amp;$B67,'[1]产值及收款计划（2026）'!$A:$A&amp;'[1]产值及收款计划（2026）'!$B:$B,'[1]产值及收款计划（2026）'!AB:AB)</f>
        <v>0</v>
      </c>
      <c r="AC67" s="256" cm="1">
        <f t="array" aca="1" ref="AC67" ca="1">_xlfn.XLOOKUP($A67&amp;$B67,'[1]产值及收款计划（2026）'!$A:$A&amp;'[1]产值及收款计划（2026）'!$B:$B,'[1]产值及收款计划（2026）'!AC:AC)</f>
        <v>0</v>
      </c>
      <c r="AD67" s="256" cm="1">
        <f t="array" aca="1" ref="AD67" ca="1">_xlfn.XLOOKUP($A67&amp;$B67,'[1]产值及收款计划（2026）'!$A:$A&amp;'[1]产值及收款计划（2026）'!$B:$B,'[1]产值及收款计划（2026）'!AD:AD)</f>
        <v>0</v>
      </c>
      <c r="AE67" s="256" cm="1">
        <f t="array" aca="1" ref="AE67" ca="1">_xlfn.XLOOKUP($A67&amp;$B67,'[1]产值及收款计划（2026）'!$A:$A&amp;'[1]产值及收款计划（2026）'!$B:$B,'[1]产值及收款计划（2026）'!AE:AE)</f>
        <v>0</v>
      </c>
      <c r="AF67" s="256" cm="1">
        <f t="array" aca="1" ref="AF67" ca="1">_xlfn.XLOOKUP($A67&amp;$B67,'[1]产值及收款计划（2026）'!$A:$A&amp;'[1]产值及收款计划（2026）'!$B:$B,'[1]产值及收款计划（2026）'!AF:AF)</f>
        <v>0</v>
      </c>
      <c r="AG67" s="256" cm="1">
        <f t="array" aca="1" ref="AG67" ca="1">_xlfn.XLOOKUP($A67&amp;$B67,'[1]产值及收款计划（2026）'!$A:$A&amp;'[1]产值及收款计划（2026）'!$B:$B,'[1]产值及收款计划（2026）'!AG:AG)</f>
        <v>0</v>
      </c>
      <c r="AH67" s="256" cm="1">
        <f t="array" aca="1" ref="AH67" ca="1">_xlfn.XLOOKUP($A67&amp;$B67,'[1]产值及收款计划（2026）'!$A:$A&amp;'[1]产值及收款计划（2026）'!$B:$B,'[1]产值及收款计划（2026）'!AH:AH)</f>
        <v>0</v>
      </c>
      <c r="AI67" s="256" cm="1">
        <f t="array" aca="1" ref="AI67" ca="1">_xlfn.XLOOKUP($A67&amp;$B67,'[1]产值及收款计划（2026）'!$A:$A&amp;'[1]产值及收款计划（2026）'!$B:$B,'[1]产值及收款计划（2026）'!AI:AI)</f>
        <v>0</v>
      </c>
      <c r="AJ67" s="256" cm="1">
        <f t="array" aca="1" ref="AJ67" ca="1">_xlfn.XLOOKUP($A67&amp;$B67,'[1]产值及收款计划（2026）'!$A:$A&amp;'[1]产值及收款计划（2026）'!$B:$B,'[1]产值及收款计划（2026）'!AJ:AJ)</f>
        <v>0</v>
      </c>
      <c r="AK67" s="256" cm="1">
        <f t="array" aca="1" ref="AK67" ca="1">_xlfn.XLOOKUP($A67&amp;$B67,'[1]产值及收款计划（2026）'!$A:$A&amp;'[1]产值及收款计划（2026）'!$B:$B,'[1]产值及收款计划（2026）'!AK:AK)</f>
        <v>0</v>
      </c>
      <c r="AL67" s="256" cm="1">
        <f t="array" aca="1" ref="AL67" ca="1">_xlfn.XLOOKUP($A67&amp;$B67,'[1]产值及收款计划（2026）'!$A:$A&amp;'[1]产值及收款计划（2026）'!$B:$B,'[1]产值及收款计划（2026）'!AL:AL)</f>
        <v>0</v>
      </c>
      <c r="AM67" s="263" t="e" cm="1">
        <f t="array" aca="1" ref="AM67" ca="1">_xlfn.LET(_xlpm.勾选月份状态数组,TRANSPOSE('PPT(12-15页）-TOP10'!$A$3:$A$14),_xlpm.选择数据区,IF('PPT(12-15页）-TOP10'!$E$3="收款",$BA67:$BL67,$AA67:$AL67),SUM(_xlfn._xlws.FILTER(_xlpm.选择数据区,_xlpm.勾选月份状态数组,"")))</f>
        <v>#NAME?</v>
      </c>
      <c r="AN67" s="256" t="e" cm="1">
        <f t="array" aca="1" ref="AN67" ca="1">_xlfn.LET(_xlpm.勾选月份状态数组,TRANSPOSE('PPT(12-15页）-TOP10'!$A$3:$A$14),_xlpm.选择数据区,IF('PPT(12-15页）-TOP10'!$E$3="收款",$DA67:$DL67,$CA67:$CL67),SUM(_xlfn._xlws.FILTER(_xlpm.选择数据区,_xlpm.勾选月份状态数组,"")))</f>
        <v>#NAME?</v>
      </c>
      <c r="AO67" s="256">
        <f ca="1">SUM(CA67:CC67)+SUM(AD67:AL67)</f>
        <v>0</v>
      </c>
      <c r="AP67" s="256"/>
      <c r="AQ67" s="256"/>
      <c r="AR67" s="256"/>
      <c r="AS67" s="256" cm="1">
        <f t="array" aca="1" ref="AS67" ca="1">_xlfn.XLOOKUP($A67&amp;$B67,'[1]产值及收款计划（2026）'!$A:$A&amp;'[1]产值及收款计划（2026）'!$B:$B,'[1]产值及收款计划（2026）'!AS:AS)</f>
        <v>0</v>
      </c>
      <c r="AT67" s="256" cm="1">
        <f t="array" aca="1" ref="AT67" ca="1">_xlfn.XLOOKUP($A67&amp;$B67,'[1]产值及收款计划（2026）'!$A:$A&amp;'[1]产值及收款计划（2026）'!$B:$B,'[1]产值及收款计划（2026）'!AT:AT)</f>
        <v>0</v>
      </c>
      <c r="AU67" s="256" cm="1">
        <f t="array" aca="1" ref="AU67" ca="1">_xlfn.XLOOKUP($A67&amp;$B67,'[1]产值及收款计划（2026）'!$A:$A&amp;'[1]产值及收款计划（2026）'!$B:$B,'[1]产值及收款计划（2026）'!AU:AU)</f>
        <v>0</v>
      </c>
      <c r="AV67" s="256" cm="1">
        <f t="array" aca="1" ref="AV67" ca="1">_xlfn.XLOOKUP($A67&amp;$B67,'[1]产值及收款计划（2026）'!$A:$A&amp;'[1]产值及收款计划（2026）'!$B:$B,'[1]产值及收款计划（2026）'!AV:AV)</f>
        <v>0</v>
      </c>
      <c r="AW67" s="256" cm="1">
        <f t="array" aca="1" ref="AW67" ca="1">_xlfn.XLOOKUP($A67&amp;$B67,'[1]产值及收款计划（2026）'!$A:$A&amp;'[1]产值及收款计划（2026）'!$B:$B,'[1]产值及收款计划（2026）'!AW:AW)</f>
        <v>13.443160000000001</v>
      </c>
      <c r="AX67" s="256" cm="1">
        <f t="array" aca="1" ref="AX67" ca="1">_xlfn.XLOOKUP($A67&amp;$B67,'[1]产值及收款计划（2026）'!$A:$A&amp;'[1]产值及收款计划（2026）'!$B:$B,'[1]产值及收款计划（2026）'!AX:AX)</f>
        <v>0</v>
      </c>
      <c r="AY67" s="256" cm="1">
        <f t="array" aca="1" ref="AY67" ca="1">_xlfn.XLOOKUP($A67&amp;$B67,'[1]产值及收款计划（2026）'!$A:$A&amp;'[1]产值及收款计划（2026）'!$B:$B,'[1]产值及收款计划（2026）'!AY:AY)</f>
        <v>53.772640000000003</v>
      </c>
      <c r="AZ67" s="256" cm="1">
        <f t="array" aca="1" ref="AZ67" ca="1">_xlfn.XLOOKUP($A67&amp;$B67,'[1]产值及收款计划（2026）'!$A:$A&amp;'[1]产值及收款计划（2026）'!$B:$B,'[1]产值及收款计划（2026）'!AZ:AZ)</f>
        <v>21.845134999999999</v>
      </c>
      <c r="BA67" s="256" cm="1">
        <f t="array" aca="1" ref="BA67" ca="1">_xlfn.XLOOKUP($A67&amp;$B67,'[1]产值及收款计划（2026）'!$A:$A&amp;'[1]产值及收款计划（2026）'!$B:$B,'[1]产值及收款计划（2026）'!BA:BA)</f>
        <v>0</v>
      </c>
      <c r="BB67" s="256" cm="1">
        <f t="array" aca="1" ref="BB67" ca="1">_xlfn.XLOOKUP($A67&amp;$B67,'[1]产值及收款计划（2026）'!$A:$A&amp;'[1]产值及收款计划（2026）'!$B:$B,'[1]产值及收款计划（2026）'!BB:BB)</f>
        <v>0</v>
      </c>
      <c r="BC67" s="256" cm="1">
        <f t="array" aca="1" ref="BC67" ca="1">_xlfn.XLOOKUP($A67&amp;$B67,'[1]产值及收款计划（2026）'!$A:$A&amp;'[1]产值及收款计划（2026）'!$B:$B,'[1]产值及收款计划（2026）'!BC:BC)</f>
        <v>0</v>
      </c>
      <c r="BD67" s="256" cm="1">
        <f t="array" aca="1" ref="BD67" ca="1">_xlfn.XLOOKUP($A67&amp;$B67,'[1]产值及收款计划（2026）'!$A:$A&amp;'[1]产值及收款计划（2026）'!$B:$B,'[1]产值及收款计划（2026）'!BD:BD)</f>
        <v>0</v>
      </c>
      <c r="BE67" s="256" cm="1">
        <f t="array" aca="1" ref="BE67" ca="1">_xlfn.XLOOKUP($A67&amp;$B67,'[1]产值及收款计划（2026）'!$A:$A&amp;'[1]产值及收款计划（2026）'!$B:$B,'[1]产值及收款计划（2026）'!BE:BE)</f>
        <v>0</v>
      </c>
      <c r="BF67" s="256" cm="1">
        <f t="array" aca="1" ref="BF67" ca="1">_xlfn.XLOOKUP($A67&amp;$B67,'[1]产值及收款计划（2026）'!$A:$A&amp;'[1]产值及收款计划（2026）'!$B:$B,'[1]产值及收款计划（2026）'!BF:BF)</f>
        <v>0</v>
      </c>
      <c r="BG67" s="256" cm="1">
        <f t="array" aca="1" ref="BG67" ca="1">_xlfn.XLOOKUP($A67&amp;$B67,'[1]产值及收款计划（2026）'!$A:$A&amp;'[1]产值及收款计划（2026）'!$B:$B,'[1]产值及收款计划（2026）'!BG:BG)</f>
        <v>0</v>
      </c>
      <c r="BH67" s="256" cm="1">
        <f t="array" aca="1" ref="BH67" ca="1">_xlfn.XLOOKUP($A67&amp;$B67,'[1]产值及收款计划（2026）'!$A:$A&amp;'[1]产值及收款计划（2026）'!$B:$B,'[1]产值及收款计划（2026）'!BH:BH)</f>
        <v>0</v>
      </c>
      <c r="BI67" s="256" cm="1">
        <f t="array" aca="1" ref="BI67" ca="1">_xlfn.XLOOKUP($A67&amp;$B67,'[1]产值及收款计划（2026）'!$A:$A&amp;'[1]产值及收款计划（2026）'!$B:$B,'[1]产值及收款计划（2026）'!BI:BI)</f>
        <v>0</v>
      </c>
      <c r="BJ67" s="256" cm="1">
        <f t="array" aca="1" ref="BJ67" ca="1">_xlfn.XLOOKUP($A67&amp;$B67,'[1]产值及收款计划（2026）'!$A:$A&amp;'[1]产值及收款计划（2026）'!$B:$B,'[1]产值及收款计划（2026）'!BJ:BJ)</f>
        <v>0</v>
      </c>
      <c r="BK67" s="256" cm="1">
        <f t="array" aca="1" ref="BK67" ca="1">_xlfn.XLOOKUP($A67&amp;$B67,'[1]产值及收款计划（2026）'!$A:$A&amp;'[1]产值及收款计划（2026）'!$B:$B,'[1]产值及收款计划（2026）'!BK:BK)</f>
        <v>0</v>
      </c>
      <c r="BL67" s="256" cm="1">
        <f t="array" aca="1" ref="BL67" ca="1">_xlfn.XLOOKUP($A67&amp;$B67,'[1]产值及收款计划（2026）'!$A:$A&amp;'[1]产值及收款计划（2026）'!$B:$B,'[1]产值及收款计划（2026）'!BL:BL)</f>
        <v>0</v>
      </c>
      <c r="BM67" s="256"/>
      <c r="BN67" s="256"/>
      <c r="BO67" s="256"/>
      <c r="BP67" s="256"/>
      <c r="BQ67" s="255" cm="1">
        <f t="array" aca="1" ref="BQ67" ca="1">_xlfn.XLOOKUP($A67&amp;$B67,'[1]产值及收款计划（2026）'!$A:$A&amp;'[1]产值及收款计划（2026）'!$B:$B,'[1]产值及收款计划（2026）'!BQ:BQ)</f>
        <v>0</v>
      </c>
      <c r="BR67" s="256" cm="1">
        <f t="array" aca="1" ref="BR67" ca="1">_xlfn.XLOOKUP($A67&amp;$B67,'[1]产值及收款计划（2026）'!$A:$A&amp;'[1]产值及收款计划（2026）'!$B:$B,'[1]产值及收款计划（2026）'!BR:BR)</f>
        <v>0</v>
      </c>
      <c r="CA67" s="256" cm="1">
        <f t="array" aca="1" ref="CA67" ca="1">_xlfn.XLOOKUP($A67&amp;$B67,'[1]产值及收款计划（2026）'!$A:$A&amp;'[1]产值及收款计划（2026）'!$B:$B,'[1]产值及收款计划（2026）'!CA:CA)</f>
        <v>0</v>
      </c>
      <c r="CB67" s="256" cm="1">
        <f t="array" aca="1" ref="CB67" ca="1">_xlfn.XLOOKUP($A67&amp;$B67,'[1]产值及收款计划（2026）'!$A:$A&amp;'[1]产值及收款计划（2026）'!$B:$B,'[1]产值及收款计划（2026）'!CB:CB)</f>
        <v>0</v>
      </c>
      <c r="CC67" s="256" cm="1">
        <f t="array" aca="1" ref="CC67" ca="1">_xlfn.XLOOKUP($A67&amp;$B67,'[1]产值及收款计划（2026）'!$A:$A&amp;'[1]产值及收款计划（2026）'!$B:$B,'[1]产值及收款计划（2026）'!CC:CC)</f>
        <v>0</v>
      </c>
      <c r="CD67" s="256" cm="1">
        <f t="array" aca="1" ref="CD67" ca="1">_xlfn.XLOOKUP($A67&amp;$B67,'[1]产值及收款计划（2026）'!$A:$A&amp;'[1]产值及收款计划（2026）'!$B:$B,'[1]产值及收款计划（2026）'!CD:CD)</f>
        <v>0</v>
      </c>
      <c r="CE67" s="256" cm="1">
        <f t="array" aca="1" ref="CE67" ca="1">_xlfn.XLOOKUP($A67&amp;$B67,'[1]产值及收款计划（2026）'!$A:$A&amp;'[1]产值及收款计划（2026）'!$B:$B,'[1]产值及收款计划（2026）'!CE:CE)</f>
        <v>0</v>
      </c>
      <c r="CF67" s="256" cm="1">
        <f t="array" aca="1" ref="CF67" ca="1">_xlfn.XLOOKUP($A67&amp;$B67,'[1]产值及收款计划（2026）'!$A:$A&amp;'[1]产值及收款计划（2026）'!$B:$B,'[1]产值及收款计划（2026）'!CF:CF)</f>
        <v>0</v>
      </c>
      <c r="CG67" s="256" cm="1">
        <f t="array" aca="1" ref="CG67" ca="1">_xlfn.XLOOKUP($A67&amp;$B67,'[1]产值及收款计划（2026）'!$A:$A&amp;'[1]产值及收款计划（2026）'!$B:$B,'[1]产值及收款计划（2026）'!CG:CG)</f>
        <v>0</v>
      </c>
      <c r="CH67" s="256" cm="1">
        <f t="array" aca="1" ref="CH67" ca="1">_xlfn.XLOOKUP($A67&amp;$B67,'[1]产值及收款计划（2026）'!$A:$A&amp;'[1]产值及收款计划（2026）'!$B:$B,'[1]产值及收款计划（2026）'!CH:CH)</f>
        <v>0</v>
      </c>
      <c r="CI67" s="256" cm="1">
        <f t="array" aca="1" ref="CI67" ca="1">_xlfn.XLOOKUP($A67&amp;$B67,'[1]产值及收款计划（2026）'!$A:$A&amp;'[1]产值及收款计划（2026）'!$B:$B,'[1]产值及收款计划（2026）'!CI:CI)</f>
        <v>0</v>
      </c>
      <c r="CJ67" s="256" cm="1">
        <f t="array" aca="1" ref="CJ67" ca="1">_xlfn.XLOOKUP($A67&amp;$B67,'[1]产值及收款计划（2026）'!$A:$A&amp;'[1]产值及收款计划（2026）'!$B:$B,'[1]产值及收款计划（2026）'!CJ:CJ)</f>
        <v>0</v>
      </c>
      <c r="CK67" s="256" cm="1">
        <f t="array" aca="1" ref="CK67" ca="1">_xlfn.XLOOKUP($A67&amp;$B67,'[1]产值及收款计划（2026）'!$A:$A&amp;'[1]产值及收款计划（2026）'!$B:$B,'[1]产值及收款计划（2026）'!CK:CK)</f>
        <v>0</v>
      </c>
      <c r="CL67" s="256" cm="1">
        <f t="array" aca="1" ref="CL67" ca="1">_xlfn.XLOOKUP($A67&amp;$B67,'[1]产值及收款计划（2026）'!$A:$A&amp;'[1]产值及收款计划（2026）'!$B:$B,'[1]产值及收款计划（2026）'!CL:CL)</f>
        <v>0</v>
      </c>
      <c r="DA67" s="256" cm="1">
        <f t="array" aca="1" ref="DA67" ca="1">_xlfn.XLOOKUP($A67&amp;$B67,'[1]产值及收款计划（2026）'!$A:$A&amp;'[1]产值及收款计划（2026）'!$B:$B,'[1]产值及收款计划（2026）'!DA:DA)</f>
        <v>0</v>
      </c>
      <c r="DB67" s="256" cm="1">
        <f t="array" aca="1" ref="DB67" ca="1">_xlfn.XLOOKUP($A67&amp;$B67,'[1]产值及收款计划（2026）'!$A:$A&amp;'[1]产值及收款计划（2026）'!$B:$B,'[1]产值及收款计划（2026）'!DB:DB)</f>
        <v>0</v>
      </c>
      <c r="DC67" s="256" cm="1">
        <f t="array" aca="1" ref="DC67" ca="1">_xlfn.XLOOKUP($A67&amp;$B67,'[1]产值及收款计划（2026）'!$A:$A&amp;'[1]产值及收款计划（2026）'!$B:$B,'[1]产值及收款计划（2026）'!DC:DC)</f>
        <v>0</v>
      </c>
      <c r="DD67" s="256" cm="1">
        <f t="array" aca="1" ref="DD67" ca="1">_xlfn.XLOOKUP($A67&amp;$B67,'[1]产值及收款计划（2026）'!$A:$A&amp;'[1]产值及收款计划（2026）'!$B:$B,'[1]产值及收款计划（2026）'!DD:DD)</f>
        <v>0</v>
      </c>
      <c r="DE67" s="256" cm="1">
        <f t="array" aca="1" ref="DE67" ca="1">_xlfn.XLOOKUP($A67&amp;$B67,'[1]产值及收款计划（2026）'!$A:$A&amp;'[1]产值及收款计划（2026）'!$B:$B,'[1]产值及收款计划（2026）'!DE:DE)</f>
        <v>0</v>
      </c>
      <c r="DF67" s="256" cm="1">
        <f t="array" aca="1" ref="DF67" ca="1">_xlfn.XLOOKUP($A67&amp;$B67,'[1]产值及收款计划（2026）'!$A:$A&amp;'[1]产值及收款计划（2026）'!$B:$B,'[1]产值及收款计划（2026）'!DF:DF)</f>
        <v>0</v>
      </c>
      <c r="DG67" s="256" cm="1">
        <f t="array" aca="1" ref="DG67" ca="1">_xlfn.XLOOKUP($A67&amp;$B67,'[1]产值及收款计划（2026）'!$A:$A&amp;'[1]产值及收款计划（2026）'!$B:$B,'[1]产值及收款计划（2026）'!DG:DG)</f>
        <v>0</v>
      </c>
      <c r="DH67" s="256" cm="1">
        <f t="array" aca="1" ref="DH67" ca="1">_xlfn.XLOOKUP($A67&amp;$B67,'[1]产值及收款计划（2026）'!$A:$A&amp;'[1]产值及收款计划（2026）'!$B:$B,'[1]产值及收款计划（2026）'!DH:DH)</f>
        <v>0</v>
      </c>
      <c r="DI67" s="256" cm="1">
        <f t="array" aca="1" ref="DI67" ca="1">_xlfn.XLOOKUP($A67&amp;$B67,'[1]产值及收款计划（2026）'!$A:$A&amp;'[1]产值及收款计划（2026）'!$B:$B,'[1]产值及收款计划（2026）'!DI:DI)</f>
        <v>0</v>
      </c>
      <c r="DJ67" s="256" cm="1">
        <f t="array" aca="1" ref="DJ67" ca="1">_xlfn.XLOOKUP($A67&amp;$B67,'[1]产值及收款计划（2026）'!$A:$A&amp;'[1]产值及收款计划（2026）'!$B:$B,'[1]产值及收款计划（2026）'!DJ:DJ)</f>
        <v>0</v>
      </c>
      <c r="DK67" s="256" cm="1">
        <f t="array" aca="1" ref="DK67" ca="1">_xlfn.XLOOKUP($A67&amp;$B67,'[1]产值及收款计划（2026）'!$A:$A&amp;'[1]产值及收款计划（2026）'!$B:$B,'[1]产值及收款计划（2026）'!DK:DK)</f>
        <v>0</v>
      </c>
      <c r="DL67" s="256" cm="1">
        <f t="array" aca="1" ref="DL67" ca="1">_xlfn.XLOOKUP($A67&amp;$B67,'[1]产值及收款计划（2026）'!$A:$A&amp;'[1]产值及收款计划（2026）'!$B:$B,'[1]产值及收款计划（2026）'!DL:DL)</f>
        <v>0</v>
      </c>
      <c r="DM67" s="264"/>
      <c r="DN67" s="250"/>
    </row>
    <row r="68" spans="1:118" ht="20.25" x14ac:dyDescent="0.15">
      <c r="A68" s="254">
        <f t="shared" ca="1" si="9"/>
        <v>64</v>
      </c>
      <c r="B68" s="254" t="s">
        <v>25</v>
      </c>
      <c r="C68" s="255" t="str" cm="1">
        <f t="array" aca="1" ref="C68" ca="1">_xlfn.XLOOKUP($A68&amp;$B68,'[1]产值及收款计划（2026）'!$A:$A&amp;'[1]产值及收款计划（2026）'!$B:$B,'[1]产值及收款计划（2026）'!C:C)</f>
        <v>ZHT2022120500107</v>
      </c>
      <c r="D68" s="255" t="str" cm="1">
        <f t="array" aca="1" ref="D68" ca="1">_xlfn.XLOOKUP($A68&amp;$B68,'[1]产值及收款计划（2026）'!$A:$A&amp;'[1]产值及收款计划（2026）'!$B:$B,'[1]产值及收款计划（2026）'!D:D)</f>
        <v>南汇支线（两港市域铁路）工程BIM专项咨询技术咨询</v>
      </c>
      <c r="E68" s="256" cm="1">
        <f t="array" aca="1" ref="E68" ca="1">_xlfn.XLOOKUP($A68&amp;$B68,'[1]产值及收款计划（2026）'!$A:$A&amp;'[1]产值及收款计划（2026）'!$B:$B,'[1]产值及收款计划（2026）'!E:E)</f>
        <v>159.80000000000001</v>
      </c>
      <c r="F68" s="256" cm="1">
        <f t="array" aca="1" ref="F68" ca="1">_xlfn.XLOOKUP($A68&amp;$B68,'[1]产值及收款计划（2026）'!$A:$A&amp;'[1]产值及收款计划（2026）'!$B:$B,'[1]产值及收款计划（2026）'!F:F)</f>
        <v>159.80000000000001</v>
      </c>
      <c r="G68" s="256" cm="1">
        <f t="array" aca="1" ref="G68" ca="1">_xlfn.XLOOKUP($A68&amp;$B68,'[1]产值及收款计划（2026）'!$A:$A&amp;'[1]产值及收款计划（2026）'!$B:$B,'[1]产值及收款计划（2026）'!G:G)</f>
        <v>159.80000000000001</v>
      </c>
      <c r="H68" s="256" cm="1">
        <f t="array" aca="1" ref="H68" ca="1">_xlfn.XLOOKUP($A68&amp;$B68,'[1]产值及收款计划（2026）'!$A:$A&amp;'[1]产值及收款计划（2026）'!$B:$B,'[1]产值及收款计划（2026）'!H:H)</f>
        <v>159.80000000000001</v>
      </c>
      <c r="I68" s="257" cm="1">
        <f t="array" aca="1" ref="I68" ca="1">_xlfn.XLOOKUP($A68&amp;$B68,'[1]产值及收款计划（2026）'!$A:$A&amp;'[1]产值及收款计划（2026）'!$B:$B,'[1]产值及收款计划（2026）'!I:I)</f>
        <v>1</v>
      </c>
      <c r="J68" s="258" cm="1">
        <f t="array" aca="1" ref="J68" ca="1">_xlfn.XLOOKUP($A68&amp;$B68,'[1]产值及收款计划（2026）'!$A:$A&amp;'[1]产值及收款计划（2026）'!$B:$B,'[1]产值及收款计划（2026）'!J:J)</f>
        <v>0.06</v>
      </c>
      <c r="K68" s="256" cm="1">
        <f t="array" aca="1" ref="K68" ca="1">_xlfn.XLOOKUP($A68&amp;$B68,'[1]产值及收款计划（2026）'!$A:$A&amp;'[1]产值及收款计划（2026）'!$B:$B,'[1]产值及收款计划（2026）'!K:K)</f>
        <v>0</v>
      </c>
      <c r="L68" s="256" cm="1">
        <f t="array" aca="1" ref="L68" ca="1">_xlfn.XLOOKUP($A68&amp;$B68,'[1]产值及收款计划（2026）'!$A:$A&amp;'[1]产值及收款计划（2026）'!$B:$B,'[1]产值及收款计划（2026）'!L:L)</f>
        <v>0</v>
      </c>
      <c r="M68" s="256" t="str" cm="1">
        <f t="array" aca="1" ref="M68" ca="1">_xlfn.XLOOKUP($A68&amp;$B68,'[1]产值及收款计划（2026）'!$A:$A&amp;'[1]产值及收款计划（2026）'!$B:$B,'[1]产值及收款计划（2026）'!M:M)</f>
        <v>主导</v>
      </c>
      <c r="N68" s="256" t="str" cm="1">
        <f t="array" aca="1" ref="N68" ca="1">_xlfn.XLOOKUP($A68&amp;$B68,'[1]产值及收款计划（2026）'!$A:$A&amp;'[1]产值及收款计划（2026）'!$B:$B,'[1]产值及收款计划（2026）'!N:N)</f>
        <v>史菁霞团队</v>
      </c>
      <c r="O68" s="256" t="str" cm="1">
        <f t="array" aca="1" ref="O68" ca="1">_xlfn.XLOOKUP($A68&amp;$B68,'[1]产值及收款计划（2026）'!$A:$A&amp;'[1]产值及收款计划（2026）'!$B:$B,'[1]产值及收款计划（2026）'!O:O)</f>
        <v>谢复欣</v>
      </c>
      <c r="P68" s="255" t="str" cm="1">
        <f t="array" aca="1" ref="P68" ca="1">_xlfn.XLOOKUP($A68&amp;$B68,'[1]产值及收款计划（2026）'!$A:$A&amp;'[1]产值及收款计划（2026）'!$B:$B,'[1]产值及收款计划（2026）'!P:P)</f>
        <v>在建</v>
      </c>
      <c r="Q68" s="256" cm="1">
        <f t="array" aca="1" ref="Q68" ca="1">_xlfn.XLOOKUP($A68&amp;$B68,'[1]产值及收款计划（2026）'!$A:$A&amp;'[1]产值及收款计划（2026）'!$B:$B,'[1]产值及收款计划（2026）'!Q:Q)</f>
        <v>0</v>
      </c>
      <c r="R68" s="256" cm="1">
        <f t="array" aca="1" ref="R68" ca="1">_xlfn.XLOOKUP($A68&amp;$B68,'[1]产值及收款计划（2026）'!$A:$A&amp;'[1]产值及收款计划（2026）'!$B:$B,'[1]产值及收款计划（2026）'!R:R)</f>
        <v>0</v>
      </c>
      <c r="S68" s="256" cm="1">
        <f t="array" aca="1" ref="S68" ca="1">_xlfn.XLOOKUP($A68&amp;$B68,'[1]产值及收款计划（2026）'!$A:$A&amp;'[1]产值及收款计划（2026）'!$B:$B,'[1]产值及收款计划（2026）'!S:S)</f>
        <v>0</v>
      </c>
      <c r="T68" s="256" cm="1">
        <f t="array" aca="1" ref="T68" ca="1">_xlfn.XLOOKUP($A68&amp;$B68,'[1]产值及收款计划（2026）'!$A:$A&amp;'[1]产值及收款计划（2026）'!$B:$B,'[1]产值及收款计划（2026）'!T:T)</f>
        <v>127.84</v>
      </c>
      <c r="U68" s="256" cm="1">
        <f t="array" aca="1" ref="U68" ca="1">_xlfn.XLOOKUP($A68&amp;$B68,'[1]产值及收款计划（2026）'!$A:$A&amp;'[1]产值及收款计划（2026）'!$B:$B,'[1]产值及收款计划（2026）'!U:U)</f>
        <v>0</v>
      </c>
      <c r="V68" s="256" cm="1">
        <f t="array" aca="1" ref="V68" ca="1">_xlfn.XLOOKUP($A68&amp;$B68,'[1]产值及收款计划（2026）'!$A:$A&amp;'[1]产值及收款计划（2026）'!$B:$B,'[1]产值及收款计划（2026）'!V:V)</f>
        <v>31.96</v>
      </c>
      <c r="W68" s="256" cm="1">
        <f t="array" aca="1" ref="W68" ca="1">_xlfn.XLOOKUP($A68&amp;$B68,'[1]产值及收款计划（2026）'!$A:$A&amp;'[1]产值及收款计划（2026）'!$B:$B,'[1]产值及收款计划（2026）'!W:W)</f>
        <v>0</v>
      </c>
      <c r="X68" s="256" cm="1">
        <f t="array" aca="1" ref="X68" ca="1">_xlfn.XLOOKUP($A68&amp;$B68,'[1]产值及收款计划（2026）'!$A:$A&amp;'[1]产值及收款计划（2026）'!$B:$B,'[1]产值及收款计划（2026）'!X:X)</f>
        <v>0</v>
      </c>
      <c r="Y68" s="256" cm="1">
        <f t="array" aca="1" ref="Y68" ca="1">_xlfn.XLOOKUP($A68&amp;$B68,'[1]产值及收款计划（2026）'!$A:$A&amp;'[1]产值及收款计划（2026）'!$B:$B,'[1]产值及收款计划（2026）'!Y:Y)</f>
        <v>0</v>
      </c>
      <c r="Z68" s="256" cm="1">
        <f t="array" aca="1" ref="Z68" ca="1">_xlfn.XLOOKUP($A68&amp;$B68,'[1]产值及收款计划（2026）'!$A:$A&amp;'[1]产值及收款计划（2026）'!$B:$B,'[1]产值及收款计划（2026）'!Z:Z)</f>
        <v>0</v>
      </c>
      <c r="AA68" s="267" cm="1">
        <f t="array" aca="1" ref="AA68" ca="1">_xlfn.XLOOKUP($A68&amp;$B68,'[1]产值及收款计划（2026）'!$A:$A&amp;'[1]产值及收款计划（2026）'!$B:$B,'[1]产值及收款计划（2026）'!AA:AA)</f>
        <v>0</v>
      </c>
      <c r="AB68" s="267" cm="1">
        <f t="array" aca="1" ref="AB68" ca="1">_xlfn.XLOOKUP($A68&amp;$B68,'[1]产值及收款计划（2026）'!$A:$A&amp;'[1]产值及收款计划（2026）'!$B:$B,'[1]产值及收款计划（2026）'!AB:AB)</f>
        <v>0</v>
      </c>
      <c r="AC68" s="267" cm="1">
        <f t="array" aca="1" ref="AC68" ca="1">_xlfn.XLOOKUP($A68&amp;$B68,'[1]产值及收款计划（2026）'!$A:$A&amp;'[1]产值及收款计划（2026）'!$B:$B,'[1]产值及收款计划（2026）'!AC:AC)</f>
        <v>0</v>
      </c>
      <c r="AD68" s="256" cm="1">
        <f t="array" aca="1" ref="AD68" ca="1">_xlfn.XLOOKUP($A68&amp;$B68,'[1]产值及收款计划（2026）'!$A:$A&amp;'[1]产值及收款计划（2026）'!$B:$B,'[1]产值及收款计划（2026）'!AD:AD)</f>
        <v>0</v>
      </c>
      <c r="AE68" s="256" cm="1">
        <f t="array" aca="1" ref="AE68" ca="1">_xlfn.XLOOKUP($A68&amp;$B68,'[1]产值及收款计划（2026）'!$A:$A&amp;'[1]产值及收款计划（2026）'!$B:$B,'[1]产值及收款计划（2026）'!AE:AE)</f>
        <v>0</v>
      </c>
      <c r="AF68" s="256" cm="1">
        <f t="array" aca="1" ref="AF68" ca="1">_xlfn.XLOOKUP($A68&amp;$B68,'[1]产值及收款计划（2026）'!$A:$A&amp;'[1]产值及收款计划（2026）'!$B:$B,'[1]产值及收款计划（2026）'!AF:AF)</f>
        <v>0</v>
      </c>
      <c r="AG68" s="256" cm="1">
        <f t="array" aca="1" ref="AG68" ca="1">_xlfn.XLOOKUP($A68&amp;$B68,'[1]产值及收款计划（2026）'!$A:$A&amp;'[1]产值及收款计划（2026）'!$B:$B,'[1]产值及收款计划（2026）'!AG:AG)</f>
        <v>0</v>
      </c>
      <c r="AH68" s="256" cm="1">
        <f t="array" aca="1" ref="AH68" ca="1">_xlfn.XLOOKUP($A68&amp;$B68,'[1]产值及收款计划（2026）'!$A:$A&amp;'[1]产值及收款计划（2026）'!$B:$B,'[1]产值及收款计划（2026）'!AH:AH)</f>
        <v>0</v>
      </c>
      <c r="AI68" s="256" cm="1">
        <f t="array" aca="1" ref="AI68" ca="1">_xlfn.XLOOKUP($A68&amp;$B68,'[1]产值及收款计划（2026）'!$A:$A&amp;'[1]产值及收款计划（2026）'!$B:$B,'[1]产值及收款计划（2026）'!AI:AI)</f>
        <v>0</v>
      </c>
      <c r="AJ68" s="256" cm="1">
        <f t="array" aca="1" ref="AJ68" ca="1">_xlfn.XLOOKUP($A68&amp;$B68,'[1]产值及收款计划（2026）'!$A:$A&amp;'[1]产值及收款计划（2026）'!$B:$B,'[1]产值及收款计划（2026）'!AJ:AJ)</f>
        <v>0</v>
      </c>
      <c r="AK68" s="256" cm="1">
        <f t="array" aca="1" ref="AK68" ca="1">_xlfn.XLOOKUP($A68&amp;$B68,'[1]产值及收款计划（2026）'!$A:$A&amp;'[1]产值及收款计划（2026）'!$B:$B,'[1]产值及收款计划（2026）'!AK:AK)</f>
        <v>15.98</v>
      </c>
      <c r="AL68" s="256" cm="1">
        <f t="array" aca="1" ref="AL68" ca="1">_xlfn.XLOOKUP($A68&amp;$B68,'[1]产值及收款计划（2026）'!$A:$A&amp;'[1]产值及收款计划（2026）'!$B:$B,'[1]产值及收款计划（2026）'!AL:AL)</f>
        <v>0</v>
      </c>
      <c r="AM68" s="263" t="e" cm="1">
        <f t="array" aca="1" ref="AM68" ca="1">_xlfn.LET(_xlpm.勾选月份状态数组,TRANSPOSE('PPT(12-15页）-TOP10'!$A$3:$A$14),_xlpm.选择数据区,IF('PPT(12-15页）-TOP10'!$E$3="收款",$BA68:$BL68,$AA68:$AL68),SUM(_xlfn._xlws.FILTER(_xlpm.选择数据区,_xlpm.勾选月份状态数组,"")))</f>
        <v>#NAME?</v>
      </c>
      <c r="AN68" s="256" t="e" cm="1">
        <f t="array" aca="1" ref="AN68" ca="1">_xlfn.LET(_xlpm.勾选月份状态数组,TRANSPOSE('PPT(12-15页）-TOP10'!$A$3:$A$14),_xlpm.选择数据区,IF('PPT(12-15页）-TOP10'!$E$3="收款",$DA68:$DL68,$CA68:$CL68),SUM(_xlfn._xlws.FILTER(_xlpm.选择数据区,_xlpm.勾选月份状态数组,"")))</f>
        <v>#NAME?</v>
      </c>
      <c r="AO68" s="256">
        <f ca="1">SUM(CA68:CC68)+SUM(AD68:AL68)</f>
        <v>15.98</v>
      </c>
      <c r="AP68" s="256"/>
      <c r="AQ68" s="256"/>
      <c r="AR68" s="256"/>
      <c r="AS68" s="256" cm="1">
        <f t="array" aca="1" ref="AS68" ca="1">_xlfn.XLOOKUP($A68&amp;$B68,'[1]产值及收款计划（2026）'!$A:$A&amp;'[1]产值及收款计划（2026）'!$B:$B,'[1]产值及收款计划（2026）'!AS:AS)</f>
        <v>0</v>
      </c>
      <c r="AT68" s="256" t="str" cm="1">
        <f t="array" aca="1" ref="AT68" ca="1">_xlfn.XLOOKUP($A68&amp;$B68,'[1]产值及收款计划（2026）'!$A:$A&amp;'[1]产值及收款计划（2026）'!$B:$B,'[1]产值及收款计划（2026）'!AT:AT)</f>
        <v>力争</v>
      </c>
      <c r="AU68" s="256" cm="1">
        <f t="array" aca="1" ref="AU68" ca="1">_xlfn.XLOOKUP($A68&amp;$B68,'[1]产值及收款计划（2026）'!$A:$A&amp;'[1]产值及收款计划（2026）'!$B:$B,'[1]产值及收款计划（2026）'!AU:AU)</f>
        <v>0</v>
      </c>
      <c r="AV68" s="256" cm="1">
        <f t="array" aca="1" ref="AV68" ca="1">_xlfn.XLOOKUP($A68&amp;$B68,'[1]产值及收款计划（2026）'!$A:$A&amp;'[1]产值及收款计划（2026）'!$B:$B,'[1]产值及收款计划（2026）'!AV:AV)</f>
        <v>0</v>
      </c>
      <c r="AW68" s="256" cm="1">
        <f t="array" aca="1" ref="AW68" ca="1">_xlfn.XLOOKUP($A68&amp;$B68,'[1]产值及收款计划（2026）'!$A:$A&amp;'[1]产值及收款计划（2026）'!$B:$B,'[1]产值及收款计划（2026）'!AW:AW)</f>
        <v>127.84</v>
      </c>
      <c r="AX68" s="256" cm="1">
        <f t="array" aca="1" ref="AX68" ca="1">_xlfn.XLOOKUP($A68&amp;$B68,'[1]产值及收款计划（2026）'!$A:$A&amp;'[1]产值及收款计划（2026）'!$B:$B,'[1]产值及收款计划（2026）'!AX:AX)</f>
        <v>0</v>
      </c>
      <c r="AY68" s="256" cm="1">
        <f t="array" aca="1" ref="AY68" ca="1">_xlfn.XLOOKUP($A68&amp;$B68,'[1]产值及收款计划（2026）'!$A:$A&amp;'[1]产值及收款计划（2026）'!$B:$B,'[1]产值及收款计划（2026）'!AY:AY)</f>
        <v>31.96</v>
      </c>
      <c r="AZ68" s="256" cm="1">
        <f t="array" aca="1" ref="AZ68" ca="1">_xlfn.XLOOKUP($A68&amp;$B68,'[1]产值及收款计划（2026）'!$A:$A&amp;'[1]产值及收款计划（2026）'!$B:$B,'[1]产值及收款计划（2026）'!AZ:AZ)</f>
        <v>0</v>
      </c>
      <c r="BA68" s="256" cm="1">
        <f t="array" aca="1" ref="BA68" ca="1">_xlfn.XLOOKUP($A68&amp;$B68,'[1]产值及收款计划（2026）'!$A:$A&amp;'[1]产值及收款计划（2026）'!$B:$B,'[1]产值及收款计划（2026）'!BA:BA)</f>
        <v>0</v>
      </c>
      <c r="BB68" s="256" cm="1">
        <f t="array" aca="1" ref="BB68" ca="1">_xlfn.XLOOKUP($A68&amp;$B68,'[1]产值及收款计划（2026）'!$A:$A&amp;'[1]产值及收款计划（2026）'!$B:$B,'[1]产值及收款计划（2026）'!BB:BB)</f>
        <v>0</v>
      </c>
      <c r="BC68" s="256" cm="1">
        <f t="array" aca="1" ref="BC68" ca="1">_xlfn.XLOOKUP($A68&amp;$B68,'[1]产值及收款计划（2026）'!$A:$A&amp;'[1]产值及收款计划（2026）'!$B:$B,'[1]产值及收款计划（2026）'!BC:BC)</f>
        <v>0</v>
      </c>
      <c r="BD68" s="256" cm="1">
        <f t="array" aca="1" ref="BD68" ca="1">_xlfn.XLOOKUP($A68&amp;$B68,'[1]产值及收款计划（2026）'!$A:$A&amp;'[1]产值及收款计划（2026）'!$B:$B,'[1]产值及收款计划（2026）'!BD:BD)</f>
        <v>0</v>
      </c>
      <c r="BE68" s="256" cm="1">
        <f t="array" aca="1" ref="BE68" ca="1">_xlfn.XLOOKUP($A68&amp;$B68,'[1]产值及收款计划（2026）'!$A:$A&amp;'[1]产值及收款计划（2026）'!$B:$B,'[1]产值及收款计划（2026）'!BE:BE)</f>
        <v>0</v>
      </c>
      <c r="BF68" s="256" cm="1">
        <f t="array" aca="1" ref="BF68" ca="1">_xlfn.XLOOKUP($A68&amp;$B68,'[1]产值及收款计划（2026）'!$A:$A&amp;'[1]产值及收款计划（2026）'!$B:$B,'[1]产值及收款计划（2026）'!BF:BF)</f>
        <v>0</v>
      </c>
      <c r="BG68" s="256" cm="1">
        <f t="array" aca="1" ref="BG68" ca="1">_xlfn.XLOOKUP($A68&amp;$B68,'[1]产值及收款计划（2026）'!$A:$A&amp;'[1]产值及收款计划（2026）'!$B:$B,'[1]产值及收款计划（2026）'!BG:BG)</f>
        <v>0</v>
      </c>
      <c r="BH68" s="256" cm="1">
        <f t="array" aca="1" ref="BH68" ca="1">_xlfn.XLOOKUP($A68&amp;$B68,'[1]产值及收款计划（2026）'!$A:$A&amp;'[1]产值及收款计划（2026）'!$B:$B,'[1]产值及收款计划（2026）'!BH:BH)</f>
        <v>0</v>
      </c>
      <c r="BI68" s="256" cm="1">
        <f t="array" aca="1" ref="BI68" ca="1">_xlfn.XLOOKUP($A68&amp;$B68,'[1]产值及收款计划（2026）'!$A:$A&amp;'[1]产值及收款计划（2026）'!$B:$B,'[1]产值及收款计划（2026）'!BI:BI)</f>
        <v>0</v>
      </c>
      <c r="BJ68" s="256" cm="1">
        <f t="array" aca="1" ref="BJ68" ca="1">_xlfn.XLOOKUP($A68&amp;$B68,'[1]产值及收款计划（2026）'!$A:$A&amp;'[1]产值及收款计划（2026）'!$B:$B,'[1]产值及收款计划（2026）'!BJ:BJ)</f>
        <v>0</v>
      </c>
      <c r="BK68" s="256" cm="1">
        <f t="array" aca="1" ref="BK68" ca="1">_xlfn.XLOOKUP($A68&amp;$B68,'[1]产值及收款计划（2026）'!$A:$A&amp;'[1]产值及收款计划（2026）'!$B:$B,'[1]产值及收款计划（2026）'!BK:BK)</f>
        <v>0</v>
      </c>
      <c r="BL68" s="256" cm="1">
        <f t="array" aca="1" ref="BL68" ca="1">_xlfn.XLOOKUP($A68&amp;$B68,'[1]产值及收款计划（2026）'!$A:$A&amp;'[1]产值及收款计划（2026）'!$B:$B,'[1]产值及收款计划（2026）'!BL:BL)</f>
        <v>15.98</v>
      </c>
      <c r="BM68" s="256"/>
      <c r="BN68" s="256"/>
      <c r="BO68" s="256"/>
      <c r="BP68" s="256"/>
      <c r="BQ68" s="255" cm="1">
        <f t="array" aca="1" ref="BQ68" ca="1">_xlfn.XLOOKUP($A68&amp;$B68,'[1]产值及收款计划（2026）'!$A:$A&amp;'[1]产值及收款计划（2026）'!$B:$B,'[1]产值及收款计划（2026）'!BQ:BQ)</f>
        <v>0</v>
      </c>
      <c r="BR68" s="256" cm="1">
        <f t="array" aca="1" ref="BR68" ca="1">_xlfn.XLOOKUP($A68&amp;$B68,'[1]产值及收款计划（2026）'!$A:$A&amp;'[1]产值及收款计划（2026）'!$B:$B,'[1]产值及收款计划（2026）'!BR:BR)</f>
        <v>0</v>
      </c>
      <c r="CA68" s="256" cm="1">
        <f t="array" aca="1" ref="CA68" ca="1">_xlfn.XLOOKUP($A68&amp;$B68,'[1]产值及收款计划（2026）'!$A:$A&amp;'[1]产值及收款计划（2026）'!$B:$B,'[1]产值及收款计划（2026）'!CA:CA)</f>
        <v>0</v>
      </c>
      <c r="CB68" s="256" cm="1">
        <f t="array" aca="1" ref="CB68" ca="1">_xlfn.XLOOKUP($A68&amp;$B68,'[1]产值及收款计划（2026）'!$A:$A&amp;'[1]产值及收款计划（2026）'!$B:$B,'[1]产值及收款计划（2026）'!CB:CB)</f>
        <v>0</v>
      </c>
      <c r="CC68" s="256" cm="1">
        <f t="array" aca="1" ref="CC68" ca="1">_xlfn.XLOOKUP($A68&amp;$B68,'[1]产值及收款计划（2026）'!$A:$A&amp;'[1]产值及收款计划（2026）'!$B:$B,'[1]产值及收款计划（2026）'!CC:CC)</f>
        <v>0</v>
      </c>
      <c r="CD68" s="256" cm="1">
        <f t="array" aca="1" ref="CD68" ca="1">_xlfn.XLOOKUP($A68&amp;$B68,'[1]产值及收款计划（2026）'!$A:$A&amp;'[1]产值及收款计划（2026）'!$B:$B,'[1]产值及收款计划（2026）'!CD:CD)</f>
        <v>0</v>
      </c>
      <c r="CE68" s="256" cm="1">
        <f t="array" aca="1" ref="CE68" ca="1">_xlfn.XLOOKUP($A68&amp;$B68,'[1]产值及收款计划（2026）'!$A:$A&amp;'[1]产值及收款计划（2026）'!$B:$B,'[1]产值及收款计划（2026）'!CE:CE)</f>
        <v>0</v>
      </c>
      <c r="CF68" s="256" cm="1">
        <f t="array" aca="1" ref="CF68" ca="1">_xlfn.XLOOKUP($A68&amp;$B68,'[1]产值及收款计划（2026）'!$A:$A&amp;'[1]产值及收款计划（2026）'!$B:$B,'[1]产值及收款计划（2026）'!CF:CF)</f>
        <v>0</v>
      </c>
      <c r="CG68" s="256" cm="1">
        <f t="array" aca="1" ref="CG68" ca="1">_xlfn.XLOOKUP($A68&amp;$B68,'[1]产值及收款计划（2026）'!$A:$A&amp;'[1]产值及收款计划（2026）'!$B:$B,'[1]产值及收款计划（2026）'!CG:CG)</f>
        <v>0</v>
      </c>
      <c r="CH68" s="256" cm="1">
        <f t="array" aca="1" ref="CH68" ca="1">_xlfn.XLOOKUP($A68&amp;$B68,'[1]产值及收款计划（2026）'!$A:$A&amp;'[1]产值及收款计划（2026）'!$B:$B,'[1]产值及收款计划（2026）'!CH:CH)</f>
        <v>0</v>
      </c>
      <c r="CI68" s="256" cm="1">
        <f t="array" aca="1" ref="CI68" ca="1">_xlfn.XLOOKUP($A68&amp;$B68,'[1]产值及收款计划（2026）'!$A:$A&amp;'[1]产值及收款计划（2026）'!$B:$B,'[1]产值及收款计划（2026）'!CI:CI)</f>
        <v>0</v>
      </c>
      <c r="CJ68" s="256" cm="1">
        <f t="array" aca="1" ref="CJ68" ca="1">_xlfn.XLOOKUP($A68&amp;$B68,'[1]产值及收款计划（2026）'!$A:$A&amp;'[1]产值及收款计划（2026）'!$B:$B,'[1]产值及收款计划（2026）'!CJ:CJ)</f>
        <v>0</v>
      </c>
      <c r="CK68" s="256" cm="1">
        <f t="array" aca="1" ref="CK68" ca="1">_xlfn.XLOOKUP($A68&amp;$B68,'[1]产值及收款计划（2026）'!$A:$A&amp;'[1]产值及收款计划（2026）'!$B:$B,'[1]产值及收款计划（2026）'!CK:CK)</f>
        <v>0</v>
      </c>
      <c r="CL68" s="256" cm="1">
        <f t="array" aca="1" ref="CL68" ca="1">_xlfn.XLOOKUP($A68&amp;$B68,'[1]产值及收款计划（2026）'!$A:$A&amp;'[1]产值及收款计划（2026）'!$B:$B,'[1]产值及收款计划（2026）'!CL:CL)</f>
        <v>0</v>
      </c>
      <c r="DA68" s="256" cm="1">
        <f t="array" aca="1" ref="DA68" ca="1">_xlfn.XLOOKUP($A68&amp;$B68,'[1]产值及收款计划（2026）'!$A:$A&amp;'[1]产值及收款计划（2026）'!$B:$B,'[1]产值及收款计划（2026）'!DA:DA)</f>
        <v>0</v>
      </c>
      <c r="DB68" s="256" cm="1">
        <f t="array" aca="1" ref="DB68" ca="1">_xlfn.XLOOKUP($A68&amp;$B68,'[1]产值及收款计划（2026）'!$A:$A&amp;'[1]产值及收款计划（2026）'!$B:$B,'[1]产值及收款计划（2026）'!DB:DB)</f>
        <v>0</v>
      </c>
      <c r="DC68" s="256" cm="1">
        <f t="array" aca="1" ref="DC68" ca="1">_xlfn.XLOOKUP($A68&amp;$B68,'[1]产值及收款计划（2026）'!$A:$A&amp;'[1]产值及收款计划（2026）'!$B:$B,'[1]产值及收款计划（2026）'!DC:DC)</f>
        <v>0</v>
      </c>
      <c r="DD68" s="256" cm="1">
        <f t="array" aca="1" ref="DD68" ca="1">_xlfn.XLOOKUP($A68&amp;$B68,'[1]产值及收款计划（2026）'!$A:$A&amp;'[1]产值及收款计划（2026）'!$B:$B,'[1]产值及收款计划（2026）'!DD:DD)</f>
        <v>0</v>
      </c>
      <c r="DE68" s="256" cm="1">
        <f t="array" aca="1" ref="DE68" ca="1">_xlfn.XLOOKUP($A68&amp;$B68,'[1]产值及收款计划（2026）'!$A:$A&amp;'[1]产值及收款计划（2026）'!$B:$B,'[1]产值及收款计划（2026）'!DE:DE)</f>
        <v>0</v>
      </c>
      <c r="DF68" s="256" cm="1">
        <f t="array" aca="1" ref="DF68" ca="1">_xlfn.XLOOKUP($A68&amp;$B68,'[1]产值及收款计划（2026）'!$A:$A&amp;'[1]产值及收款计划（2026）'!$B:$B,'[1]产值及收款计划（2026）'!DF:DF)</f>
        <v>0</v>
      </c>
      <c r="DG68" s="256" cm="1">
        <f t="array" aca="1" ref="DG68" ca="1">_xlfn.XLOOKUP($A68&amp;$B68,'[1]产值及收款计划（2026）'!$A:$A&amp;'[1]产值及收款计划（2026）'!$B:$B,'[1]产值及收款计划（2026）'!DG:DG)</f>
        <v>0</v>
      </c>
      <c r="DH68" s="256" cm="1">
        <f t="array" aca="1" ref="DH68" ca="1">_xlfn.XLOOKUP($A68&amp;$B68,'[1]产值及收款计划（2026）'!$A:$A&amp;'[1]产值及收款计划（2026）'!$B:$B,'[1]产值及收款计划（2026）'!DH:DH)</f>
        <v>0</v>
      </c>
      <c r="DI68" s="256" cm="1">
        <f t="array" aca="1" ref="DI68" ca="1">_xlfn.XLOOKUP($A68&amp;$B68,'[1]产值及收款计划（2026）'!$A:$A&amp;'[1]产值及收款计划（2026）'!$B:$B,'[1]产值及收款计划（2026）'!DI:DI)</f>
        <v>0</v>
      </c>
      <c r="DJ68" s="256" cm="1">
        <f t="array" aca="1" ref="DJ68" ca="1">_xlfn.XLOOKUP($A68&amp;$B68,'[1]产值及收款计划（2026）'!$A:$A&amp;'[1]产值及收款计划（2026）'!$B:$B,'[1]产值及收款计划（2026）'!DJ:DJ)</f>
        <v>0</v>
      </c>
      <c r="DK68" s="256" cm="1">
        <f t="array" aca="1" ref="DK68" ca="1">_xlfn.XLOOKUP($A68&amp;$B68,'[1]产值及收款计划（2026）'!$A:$A&amp;'[1]产值及收款计划（2026）'!$B:$B,'[1]产值及收款计划（2026）'!DK:DK)</f>
        <v>0</v>
      </c>
      <c r="DL68" s="256" cm="1">
        <f t="array" aca="1" ref="DL68" ca="1">_xlfn.XLOOKUP($A68&amp;$B68,'[1]产值及收款计划（2026）'!$A:$A&amp;'[1]产值及收款计划（2026）'!$B:$B,'[1]产值及收款计划（2026）'!DL:DL)</f>
        <v>0</v>
      </c>
      <c r="DM68" s="264"/>
      <c r="DN68" s="250"/>
    </row>
    <row r="69" spans="1:118" ht="20.25" x14ac:dyDescent="0.15">
      <c r="A69" s="254">
        <f t="shared" ca="1" si="9"/>
        <v>65</v>
      </c>
      <c r="B69" s="254" t="s">
        <v>25</v>
      </c>
      <c r="C69" s="255" t="str" cm="1">
        <f t="array" aca="1" ref="C69" ca="1">_xlfn.XLOOKUP($A69&amp;$B69,'[1]产值及收款计划（2026）'!$A:$A&amp;'[1]产值及收款计划（2026）'!$B:$B,'[1]产值及收款计划（2026）'!C:C)</f>
        <v>ZHT2022121400111</v>
      </c>
      <c r="D69" s="255" t="str" cm="1">
        <f t="array" aca="1" ref="D69" ca="1">_xlfn.XLOOKUP($A69&amp;$B69,'[1]产值及收款计划（2026）'!$A:$A&amp;'[1]产值及收款计划（2026）'!$B:$B,'[1]产值及收款计划（2026）'!D:D)</f>
        <v>工程技术咨询合同（南汇支线（两港市域铁路）工程—BIM总体咨询）</v>
      </c>
      <c r="E69" s="256" cm="1">
        <f t="array" aca="1" ref="E69" ca="1">_xlfn.XLOOKUP($A69&amp;$B69,'[1]产值及收款计划（2026）'!$A:$A&amp;'[1]产值及收款计划（2026）'!$B:$B,'[1]产值及收款计划（2026）'!E:E)</f>
        <v>30.2</v>
      </c>
      <c r="F69" s="256" cm="1">
        <f t="array" aca="1" ref="F69" ca="1">_xlfn.XLOOKUP($A69&amp;$B69,'[1]产值及收款计划（2026）'!$A:$A&amp;'[1]产值及收款计划（2026）'!$B:$B,'[1]产值及收款计划（2026）'!F:F)</f>
        <v>30.2</v>
      </c>
      <c r="G69" s="256" cm="1">
        <f t="array" aca="1" ref="G69" ca="1">_xlfn.XLOOKUP($A69&amp;$B69,'[1]产值及收款计划（2026）'!$A:$A&amp;'[1]产值及收款计划（2026）'!$B:$B,'[1]产值及收款计划（2026）'!G:G)</f>
        <v>30.2</v>
      </c>
      <c r="H69" s="256" cm="1">
        <f t="array" aca="1" ref="H69" ca="1">_xlfn.XLOOKUP($A69&amp;$B69,'[1]产值及收款计划（2026）'!$A:$A&amp;'[1]产值及收款计划（2026）'!$B:$B,'[1]产值及收款计划（2026）'!H:H)</f>
        <v>13.2</v>
      </c>
      <c r="I69" s="257" cm="1">
        <f t="array" aca="1" ref="I69" ca="1">_xlfn.XLOOKUP($A69&amp;$B69,'[1]产值及收款计划（2026）'!$A:$A&amp;'[1]产值及收款计划（2026）'!$B:$B,'[1]产值及收款计划（2026）'!I:I)</f>
        <v>0.43708609271523202</v>
      </c>
      <c r="J69" s="258" cm="1">
        <f t="array" aca="1" ref="J69" ca="1">_xlfn.XLOOKUP($A69&amp;$B69,'[1]产值及收款计划（2026）'!$A:$A&amp;'[1]产值及收款计划（2026）'!$B:$B,'[1]产值及收款计划（2026）'!J:J)</f>
        <v>0.06</v>
      </c>
      <c r="K69" s="256" cm="1">
        <f t="array" aca="1" ref="K69" ca="1">_xlfn.XLOOKUP($A69&amp;$B69,'[1]产值及收款计划（2026）'!$A:$A&amp;'[1]产值及收款计划（2026）'!$B:$B,'[1]产值及收款计划（2026）'!K:K)</f>
        <v>0</v>
      </c>
      <c r="L69" s="256" cm="1">
        <f t="array" aca="1" ref="L69" ca="1">_xlfn.XLOOKUP($A69&amp;$B69,'[1]产值及收款计划（2026）'!$A:$A&amp;'[1]产值及收款计划（2026）'!$B:$B,'[1]产值及收款计划（2026）'!L:L)</f>
        <v>0</v>
      </c>
      <c r="M69" s="256" t="str" cm="1">
        <f t="array" aca="1" ref="M69" ca="1">_xlfn.XLOOKUP($A69&amp;$B69,'[1]产值及收款计划（2026）'!$A:$A&amp;'[1]产值及收款计划（2026）'!$B:$B,'[1]产值及收款计划（2026）'!M:M)</f>
        <v>主导</v>
      </c>
      <c r="N69" s="256" t="str" cm="1">
        <f t="array" aca="1" ref="N69" ca="1">_xlfn.XLOOKUP($A69&amp;$B69,'[1]产值及收款计划（2026）'!$A:$A&amp;'[1]产值及收款计划（2026）'!$B:$B,'[1]产值及收款计划（2026）'!N:N)</f>
        <v>史菁霞团队</v>
      </c>
      <c r="O69" s="256" t="str" cm="1">
        <f t="array" aca="1" ref="O69" ca="1">_xlfn.XLOOKUP($A69&amp;$B69,'[1]产值及收款计划（2026）'!$A:$A&amp;'[1]产值及收款计划（2026）'!$B:$B,'[1]产值及收款计划（2026）'!O:O)</f>
        <v>谢复欣</v>
      </c>
      <c r="P69" s="255" t="str" cm="1">
        <f t="array" aca="1" ref="P69" ca="1">_xlfn.XLOOKUP($A69&amp;$B69,'[1]产值及收款计划（2026）'!$A:$A&amp;'[1]产值及收款计划（2026）'!$B:$B,'[1]产值及收款计划（2026）'!P:P)</f>
        <v>在建</v>
      </c>
      <c r="Q69" s="256" cm="1">
        <f t="array" aca="1" ref="Q69" ca="1">_xlfn.XLOOKUP($A69&amp;$B69,'[1]产值及收款计划（2026）'!$A:$A&amp;'[1]产值及收款计划（2026）'!$B:$B,'[1]产值及收款计划（2026）'!Q:Q)</f>
        <v>0</v>
      </c>
      <c r="R69" s="256" cm="1">
        <f t="array" aca="1" ref="R69" ca="1">_xlfn.XLOOKUP($A69&amp;$B69,'[1]产值及收款计划（2026）'!$A:$A&amp;'[1]产值及收款计划（2026）'!$B:$B,'[1]产值及收款计划（2026）'!R:R)</f>
        <v>0</v>
      </c>
      <c r="S69" s="256" cm="1">
        <f t="array" aca="1" ref="S69" ca="1">_xlfn.XLOOKUP($A69&amp;$B69,'[1]产值及收款计划（2026）'!$A:$A&amp;'[1]产值及收款计划（2026）'!$B:$B,'[1]产值及收款计划（2026）'!S:S)</f>
        <v>0</v>
      </c>
      <c r="T69" s="256" cm="1">
        <f t="array" aca="1" ref="T69" ca="1">_xlfn.XLOOKUP($A69&amp;$B69,'[1]产值及收款计划（2026）'!$A:$A&amp;'[1]产值及收款计划（2026）'!$B:$B,'[1]产值及收款计划（2026）'!T:T)</f>
        <v>15.1</v>
      </c>
      <c r="U69" s="256" cm="1">
        <f t="array" aca="1" ref="U69" ca="1">_xlfn.XLOOKUP($A69&amp;$B69,'[1]产值及收款计划（2026）'!$A:$A&amp;'[1]产值及收款计划（2026）'!$B:$B,'[1]产值及收款计划（2026）'!U:U)</f>
        <v>0</v>
      </c>
      <c r="V69" s="256" cm="1">
        <f t="array" aca="1" ref="V69" ca="1">_xlfn.XLOOKUP($A69&amp;$B69,'[1]产值及收款计划（2026）'!$A:$A&amp;'[1]产值及收款计划（2026）'!$B:$B,'[1]产值及收款计划（2026）'!V:V)</f>
        <v>15.1</v>
      </c>
      <c r="W69" s="256" cm="1">
        <f t="array" aca="1" ref="W69" ca="1">_xlfn.XLOOKUP($A69&amp;$B69,'[1]产值及收款计划（2026）'!$A:$A&amp;'[1]产值及收款计划（2026）'!$B:$B,'[1]产值及收款计划（2026）'!W:W)</f>
        <v>0</v>
      </c>
      <c r="X69" s="256" cm="1">
        <f t="array" aca="1" ref="X69" ca="1">_xlfn.XLOOKUP($A69&amp;$B69,'[1]产值及收款计划（2026）'!$A:$A&amp;'[1]产值及收款计划（2026）'!$B:$B,'[1]产值及收款计划（2026）'!X:X)</f>
        <v>0</v>
      </c>
      <c r="Y69" s="256" cm="1">
        <f t="array" aca="1" ref="Y69" ca="1">_xlfn.XLOOKUP($A69&amp;$B69,'[1]产值及收款计划（2026）'!$A:$A&amp;'[1]产值及收款计划（2026）'!$B:$B,'[1]产值及收款计划（2026）'!Y:Y)</f>
        <v>0</v>
      </c>
      <c r="Z69" s="256" cm="1">
        <f t="array" aca="1" ref="Z69" ca="1">_xlfn.XLOOKUP($A69&amp;$B69,'[1]产值及收款计划（2026）'!$A:$A&amp;'[1]产值及收款计划（2026）'!$B:$B,'[1]产值及收款计划（2026）'!Z:Z)</f>
        <v>0</v>
      </c>
      <c r="AA69" s="256" cm="1">
        <f t="array" aca="1" ref="AA69" ca="1">_xlfn.XLOOKUP($A69&amp;$B69,'[1]产值及收款计划（2026）'!$A:$A&amp;'[1]产值及收款计划（2026）'!$B:$B,'[1]产值及收款计划（2026）'!AA:AA)</f>
        <v>0</v>
      </c>
      <c r="AB69" s="256" cm="1">
        <f t="array" aca="1" ref="AB69" ca="1">_xlfn.XLOOKUP($A69&amp;$B69,'[1]产值及收款计划（2026）'!$A:$A&amp;'[1]产值及收款计划（2026）'!$B:$B,'[1]产值及收款计划（2026）'!AB:AB)</f>
        <v>0</v>
      </c>
      <c r="AC69" s="256" cm="1">
        <f t="array" aca="1" ref="AC69" ca="1">_xlfn.XLOOKUP($A69&amp;$B69,'[1]产值及收款计划（2026）'!$A:$A&amp;'[1]产值及收款计划（2026）'!$B:$B,'[1]产值及收款计划（2026）'!AC:AC)</f>
        <v>0</v>
      </c>
      <c r="AD69" s="256" cm="1">
        <f t="array" aca="1" ref="AD69" ca="1">_xlfn.XLOOKUP($A69&amp;$B69,'[1]产值及收款计划（2026）'!$A:$A&amp;'[1]产值及收款计划（2026）'!$B:$B,'[1]产值及收款计划（2026）'!AD:AD)</f>
        <v>0</v>
      </c>
      <c r="AE69" s="256" cm="1">
        <f t="array" aca="1" ref="AE69" ca="1">_xlfn.XLOOKUP($A69&amp;$B69,'[1]产值及收款计划（2026）'!$A:$A&amp;'[1]产值及收款计划（2026）'!$B:$B,'[1]产值及收款计划（2026）'!AE:AE)</f>
        <v>0</v>
      </c>
      <c r="AF69" s="256" cm="1">
        <f t="array" aca="1" ref="AF69" ca="1">_xlfn.XLOOKUP($A69&amp;$B69,'[1]产值及收款计划（2026）'!$A:$A&amp;'[1]产值及收款计划（2026）'!$B:$B,'[1]产值及收款计划（2026）'!AF:AF)</f>
        <v>0</v>
      </c>
      <c r="AG69" s="256" cm="1">
        <f t="array" aca="1" ref="AG69" ca="1">_xlfn.XLOOKUP($A69&amp;$B69,'[1]产值及收款计划（2026）'!$A:$A&amp;'[1]产值及收款计划（2026）'!$B:$B,'[1]产值及收款计划（2026）'!AG:AG)</f>
        <v>0</v>
      </c>
      <c r="AH69" s="256" cm="1">
        <f t="array" aca="1" ref="AH69" ca="1">_xlfn.XLOOKUP($A69&amp;$B69,'[1]产值及收款计划（2026）'!$A:$A&amp;'[1]产值及收款计划（2026）'!$B:$B,'[1]产值及收款计划（2026）'!AH:AH)</f>
        <v>0</v>
      </c>
      <c r="AI69" s="256" cm="1">
        <f t="array" aca="1" ref="AI69" ca="1">_xlfn.XLOOKUP($A69&amp;$B69,'[1]产值及收款计划（2026）'!$A:$A&amp;'[1]产值及收款计划（2026）'!$B:$B,'[1]产值及收款计划（2026）'!AI:AI)</f>
        <v>15.1</v>
      </c>
      <c r="AJ69" s="256" cm="1">
        <f t="array" aca="1" ref="AJ69" ca="1">_xlfn.XLOOKUP($A69&amp;$B69,'[1]产值及收款计划（2026）'!$A:$A&amp;'[1]产值及收款计划（2026）'!$B:$B,'[1]产值及收款计划（2026）'!AJ:AJ)</f>
        <v>0</v>
      </c>
      <c r="AK69" s="256" cm="1">
        <f t="array" aca="1" ref="AK69" ca="1">_xlfn.XLOOKUP($A69&amp;$B69,'[1]产值及收款计划（2026）'!$A:$A&amp;'[1]产值及收款计划（2026）'!$B:$B,'[1]产值及收款计划（2026）'!AK:AK)</f>
        <v>0</v>
      </c>
      <c r="AL69" s="256" cm="1">
        <f t="array" aca="1" ref="AL69" ca="1">_xlfn.XLOOKUP($A69&amp;$B69,'[1]产值及收款计划（2026）'!$A:$A&amp;'[1]产值及收款计划（2026）'!$B:$B,'[1]产值及收款计划（2026）'!AL:AL)</f>
        <v>0</v>
      </c>
      <c r="AM69" s="263" t="e" cm="1">
        <f t="array" aca="1" ref="AM69" ca="1">_xlfn.LET(_xlpm.勾选月份状态数组,TRANSPOSE('PPT(12-15页）-TOP10'!$A$3:$A$14),_xlpm.选择数据区,IF('PPT(12-15页）-TOP10'!$E$3="收款",$BA69:$BL69,$AA69:$AL69),SUM(_xlfn._xlws.FILTER(_xlpm.选择数据区,_xlpm.勾选月份状态数组,"")))</f>
        <v>#NAME?</v>
      </c>
      <c r="AN69" s="256" t="e" cm="1">
        <f t="array" aca="1" ref="AN69" ca="1">_xlfn.LET(_xlpm.勾选月份状态数组,TRANSPOSE('PPT(12-15页）-TOP10'!$A$3:$A$14),_xlpm.选择数据区,IF('PPT(12-15页）-TOP10'!$E$3="收款",$DA69:$DL69,$CA69:$CL69),SUM(_xlfn._xlws.FILTER(_xlpm.选择数据区,_xlpm.勾选月份状态数组,"")))</f>
        <v>#NAME?</v>
      </c>
      <c r="AO69" s="256">
        <f ca="1">SUM(CA69:CC69)+SUM(AD69:AL69)</f>
        <v>15.1</v>
      </c>
      <c r="AP69" s="256"/>
      <c r="AQ69" s="256"/>
      <c r="AR69" s="256"/>
      <c r="AS69" s="256" cm="1">
        <f t="array" aca="1" ref="AS69" ca="1">_xlfn.XLOOKUP($A69&amp;$B69,'[1]产值及收款计划（2026）'!$A:$A&amp;'[1]产值及收款计划（2026）'!$B:$B,'[1]产值及收款计划（2026）'!AS:AS)</f>
        <v>0</v>
      </c>
      <c r="AT69" s="256" cm="1">
        <f t="array" aca="1" ref="AT69" ca="1">_xlfn.XLOOKUP($A69&amp;$B69,'[1]产值及收款计划（2026）'!$A:$A&amp;'[1]产值及收款计划（2026）'!$B:$B,'[1]产值及收款计划（2026）'!AT:AT)</f>
        <v>0</v>
      </c>
      <c r="AU69" s="256" cm="1">
        <f t="array" aca="1" ref="AU69" ca="1">_xlfn.XLOOKUP($A69&amp;$B69,'[1]产值及收款计划（2026）'!$A:$A&amp;'[1]产值及收款计划（2026）'!$B:$B,'[1]产值及收款计划（2026）'!AU:AU)</f>
        <v>0</v>
      </c>
      <c r="AV69" s="256" cm="1">
        <f t="array" aca="1" ref="AV69" ca="1">_xlfn.XLOOKUP($A69&amp;$B69,'[1]产值及收款计划（2026）'!$A:$A&amp;'[1]产值及收款计划（2026）'!$B:$B,'[1]产值及收款计划（2026）'!AV:AV)</f>
        <v>0</v>
      </c>
      <c r="AW69" s="256" cm="1">
        <f t="array" aca="1" ref="AW69" ca="1">_xlfn.XLOOKUP($A69&amp;$B69,'[1]产值及收款计划（2026）'!$A:$A&amp;'[1]产值及收款计划（2026）'!$B:$B,'[1]产值及收款计划（2026）'!AW:AW)</f>
        <v>0</v>
      </c>
      <c r="AX69" s="256" cm="1">
        <f t="array" aca="1" ref="AX69" ca="1">_xlfn.XLOOKUP($A69&amp;$B69,'[1]产值及收款计划（2026）'!$A:$A&amp;'[1]产值及收款计划（2026）'!$B:$B,'[1]产值及收款计划（2026）'!AX:AX)</f>
        <v>0</v>
      </c>
      <c r="AY69" s="256" cm="1">
        <f t="array" aca="1" ref="AY69" ca="1">_xlfn.XLOOKUP($A69&amp;$B69,'[1]产值及收款计划（2026）'!$A:$A&amp;'[1]产值及收款计划（2026）'!$B:$B,'[1]产值及收款计划（2026）'!AY:AY)</f>
        <v>30.2</v>
      </c>
      <c r="AZ69" s="256" cm="1">
        <f t="array" aca="1" ref="AZ69" ca="1">_xlfn.XLOOKUP($A69&amp;$B69,'[1]产值及收款计划（2026）'!$A:$A&amp;'[1]产值及收款计划（2026）'!$B:$B,'[1]产值及收款计划（2026）'!AZ:AZ)</f>
        <v>15.1</v>
      </c>
      <c r="BA69" s="256" cm="1">
        <f t="array" aca="1" ref="BA69" ca="1">_xlfn.XLOOKUP($A69&amp;$B69,'[1]产值及收款计划（2026）'!$A:$A&amp;'[1]产值及收款计划（2026）'!$B:$B,'[1]产值及收款计划（2026）'!BA:BA)</f>
        <v>15.1</v>
      </c>
      <c r="BB69" s="256" cm="1">
        <f t="array" aca="1" ref="BB69" ca="1">_xlfn.XLOOKUP($A69&amp;$B69,'[1]产值及收款计划（2026）'!$A:$A&amp;'[1]产值及收款计划（2026）'!$B:$B,'[1]产值及收款计划（2026）'!BB:BB)</f>
        <v>0</v>
      </c>
      <c r="BC69" s="256" cm="1">
        <f t="array" aca="1" ref="BC69" ca="1">_xlfn.XLOOKUP($A69&amp;$B69,'[1]产值及收款计划（2026）'!$A:$A&amp;'[1]产值及收款计划（2026）'!$B:$B,'[1]产值及收款计划（2026）'!BC:BC)</f>
        <v>0</v>
      </c>
      <c r="BD69" s="256" cm="1">
        <f t="array" aca="1" ref="BD69" ca="1">_xlfn.XLOOKUP($A69&amp;$B69,'[1]产值及收款计划（2026）'!$A:$A&amp;'[1]产值及收款计划（2026）'!$B:$B,'[1]产值及收款计划（2026）'!BD:BD)</f>
        <v>0</v>
      </c>
      <c r="BE69" s="256" cm="1">
        <f t="array" aca="1" ref="BE69" ca="1">_xlfn.XLOOKUP($A69&amp;$B69,'[1]产值及收款计划（2026）'!$A:$A&amp;'[1]产值及收款计划（2026）'!$B:$B,'[1]产值及收款计划（2026）'!BE:BE)</f>
        <v>0</v>
      </c>
      <c r="BF69" s="256" cm="1">
        <f t="array" aca="1" ref="BF69" ca="1">_xlfn.XLOOKUP($A69&amp;$B69,'[1]产值及收款计划（2026）'!$A:$A&amp;'[1]产值及收款计划（2026）'!$B:$B,'[1]产值及收款计划（2026）'!BF:BF)</f>
        <v>0</v>
      </c>
      <c r="BG69" s="256" cm="1">
        <f t="array" aca="1" ref="BG69" ca="1">_xlfn.XLOOKUP($A69&amp;$B69,'[1]产值及收款计划（2026）'!$A:$A&amp;'[1]产值及收款计划（2026）'!$B:$B,'[1]产值及收款计划（2026）'!BG:BG)</f>
        <v>0</v>
      </c>
      <c r="BH69" s="256" cm="1">
        <f t="array" aca="1" ref="BH69" ca="1">_xlfn.XLOOKUP($A69&amp;$B69,'[1]产值及收款计划（2026）'!$A:$A&amp;'[1]产值及收款计划（2026）'!$B:$B,'[1]产值及收款计划（2026）'!BH:BH)</f>
        <v>0</v>
      </c>
      <c r="BI69" s="256" cm="1">
        <f t="array" aca="1" ref="BI69" ca="1">_xlfn.XLOOKUP($A69&amp;$B69,'[1]产值及收款计划（2026）'!$A:$A&amp;'[1]产值及收款计划（2026）'!$B:$B,'[1]产值及收款计划（2026）'!BI:BI)</f>
        <v>0</v>
      </c>
      <c r="BJ69" s="256" cm="1">
        <f t="array" aca="1" ref="BJ69" ca="1">_xlfn.XLOOKUP($A69&amp;$B69,'[1]产值及收款计划（2026）'!$A:$A&amp;'[1]产值及收款计划（2026）'!$B:$B,'[1]产值及收款计划（2026）'!BJ:BJ)</f>
        <v>15.1</v>
      </c>
      <c r="BK69" s="256" cm="1">
        <f t="array" aca="1" ref="BK69" ca="1">_xlfn.XLOOKUP($A69&amp;$B69,'[1]产值及收款计划（2026）'!$A:$A&amp;'[1]产值及收款计划（2026）'!$B:$B,'[1]产值及收款计划（2026）'!BK:BK)</f>
        <v>0</v>
      </c>
      <c r="BL69" s="256" cm="1">
        <f t="array" aca="1" ref="BL69" ca="1">_xlfn.XLOOKUP($A69&amp;$B69,'[1]产值及收款计划（2026）'!$A:$A&amp;'[1]产值及收款计划（2026）'!$B:$B,'[1]产值及收款计划（2026）'!BL:BL)</f>
        <v>0</v>
      </c>
      <c r="BM69" s="256"/>
      <c r="BN69" s="256"/>
      <c r="BO69" s="256"/>
      <c r="BP69" s="256"/>
      <c r="BQ69" s="255" cm="1">
        <f t="array" aca="1" ref="BQ69" ca="1">_xlfn.XLOOKUP($A69&amp;$B69,'[1]产值及收款计划（2026）'!$A:$A&amp;'[1]产值及收款计划（2026）'!$B:$B,'[1]产值及收款计划（2026）'!BQ:BQ)</f>
        <v>0</v>
      </c>
      <c r="BR69" s="256" cm="1">
        <f t="array" aca="1" ref="BR69" ca="1">_xlfn.XLOOKUP($A69&amp;$B69,'[1]产值及收款计划（2026）'!$A:$A&amp;'[1]产值及收款计划（2026）'!$B:$B,'[1]产值及收款计划（2026）'!BR:BR)</f>
        <v>0</v>
      </c>
      <c r="CA69" s="256" cm="1">
        <f t="array" aca="1" ref="CA69" ca="1">_xlfn.XLOOKUP($A69&amp;$B69,'[1]产值及收款计划（2026）'!$A:$A&amp;'[1]产值及收款计划（2026）'!$B:$B,'[1]产值及收款计划（2026）'!CA:CA)</f>
        <v>0</v>
      </c>
      <c r="CB69" s="256" cm="1">
        <f t="array" aca="1" ref="CB69" ca="1">_xlfn.XLOOKUP($A69&amp;$B69,'[1]产值及收款计划（2026）'!$A:$A&amp;'[1]产值及收款计划（2026）'!$B:$B,'[1]产值及收款计划（2026）'!CB:CB)</f>
        <v>0</v>
      </c>
      <c r="CC69" s="256" cm="1">
        <f t="array" aca="1" ref="CC69" ca="1">_xlfn.XLOOKUP($A69&amp;$B69,'[1]产值及收款计划（2026）'!$A:$A&amp;'[1]产值及收款计划（2026）'!$B:$B,'[1]产值及收款计划（2026）'!CC:CC)</f>
        <v>0</v>
      </c>
      <c r="CD69" s="256" cm="1">
        <f t="array" aca="1" ref="CD69" ca="1">_xlfn.XLOOKUP($A69&amp;$B69,'[1]产值及收款计划（2026）'!$A:$A&amp;'[1]产值及收款计划（2026）'!$B:$B,'[1]产值及收款计划（2026）'!CD:CD)</f>
        <v>0</v>
      </c>
      <c r="CE69" s="256" cm="1">
        <f t="array" aca="1" ref="CE69" ca="1">_xlfn.XLOOKUP($A69&amp;$B69,'[1]产值及收款计划（2026）'!$A:$A&amp;'[1]产值及收款计划（2026）'!$B:$B,'[1]产值及收款计划（2026）'!CE:CE)</f>
        <v>0</v>
      </c>
      <c r="CF69" s="256" cm="1">
        <f t="array" aca="1" ref="CF69" ca="1">_xlfn.XLOOKUP($A69&amp;$B69,'[1]产值及收款计划（2026）'!$A:$A&amp;'[1]产值及收款计划（2026）'!$B:$B,'[1]产值及收款计划（2026）'!CF:CF)</f>
        <v>0</v>
      </c>
      <c r="CG69" s="256" cm="1">
        <f t="array" aca="1" ref="CG69" ca="1">_xlfn.XLOOKUP($A69&amp;$B69,'[1]产值及收款计划（2026）'!$A:$A&amp;'[1]产值及收款计划（2026）'!$B:$B,'[1]产值及收款计划（2026）'!CG:CG)</f>
        <v>0</v>
      </c>
      <c r="CH69" s="256" cm="1">
        <f t="array" aca="1" ref="CH69" ca="1">_xlfn.XLOOKUP($A69&amp;$B69,'[1]产值及收款计划（2026）'!$A:$A&amp;'[1]产值及收款计划（2026）'!$B:$B,'[1]产值及收款计划（2026）'!CH:CH)</f>
        <v>0</v>
      </c>
      <c r="CI69" s="256" cm="1">
        <f t="array" aca="1" ref="CI69" ca="1">_xlfn.XLOOKUP($A69&amp;$B69,'[1]产值及收款计划（2026）'!$A:$A&amp;'[1]产值及收款计划（2026）'!$B:$B,'[1]产值及收款计划（2026）'!CI:CI)</f>
        <v>0</v>
      </c>
      <c r="CJ69" s="256" cm="1">
        <f t="array" aca="1" ref="CJ69" ca="1">_xlfn.XLOOKUP($A69&amp;$B69,'[1]产值及收款计划（2026）'!$A:$A&amp;'[1]产值及收款计划（2026）'!$B:$B,'[1]产值及收款计划（2026）'!CJ:CJ)</f>
        <v>0</v>
      </c>
      <c r="CK69" s="256" cm="1">
        <f t="array" aca="1" ref="CK69" ca="1">_xlfn.XLOOKUP($A69&amp;$B69,'[1]产值及收款计划（2026）'!$A:$A&amp;'[1]产值及收款计划（2026）'!$B:$B,'[1]产值及收款计划（2026）'!CK:CK)</f>
        <v>0</v>
      </c>
      <c r="CL69" s="256" cm="1">
        <f t="array" aca="1" ref="CL69" ca="1">_xlfn.XLOOKUP($A69&amp;$B69,'[1]产值及收款计划（2026）'!$A:$A&amp;'[1]产值及收款计划（2026）'!$B:$B,'[1]产值及收款计划（2026）'!CL:CL)</f>
        <v>0</v>
      </c>
      <c r="DA69" s="256" cm="1">
        <f t="array" aca="1" ref="DA69" ca="1">_xlfn.XLOOKUP($A69&amp;$B69,'[1]产值及收款计划（2026）'!$A:$A&amp;'[1]产值及收款计划（2026）'!$B:$B,'[1]产值及收款计划（2026）'!DA:DA)</f>
        <v>0</v>
      </c>
      <c r="DB69" s="256" cm="1">
        <f t="array" aca="1" ref="DB69" ca="1">_xlfn.XLOOKUP($A69&amp;$B69,'[1]产值及收款计划（2026）'!$A:$A&amp;'[1]产值及收款计划（2026）'!$B:$B,'[1]产值及收款计划（2026）'!DB:DB)</f>
        <v>0</v>
      </c>
      <c r="DC69" s="256" cm="1">
        <f t="array" aca="1" ref="DC69" ca="1">_xlfn.XLOOKUP($A69&amp;$B69,'[1]产值及收款计划（2026）'!$A:$A&amp;'[1]产值及收款计划（2026）'!$B:$B,'[1]产值及收款计划（2026）'!DC:DC)</f>
        <v>0</v>
      </c>
      <c r="DD69" s="256" cm="1">
        <f t="array" aca="1" ref="DD69" ca="1">_xlfn.XLOOKUP($A69&amp;$B69,'[1]产值及收款计划（2026）'!$A:$A&amp;'[1]产值及收款计划（2026）'!$B:$B,'[1]产值及收款计划（2026）'!DD:DD)</f>
        <v>0</v>
      </c>
      <c r="DE69" s="256" cm="1">
        <f t="array" aca="1" ref="DE69" ca="1">_xlfn.XLOOKUP($A69&amp;$B69,'[1]产值及收款计划（2026）'!$A:$A&amp;'[1]产值及收款计划（2026）'!$B:$B,'[1]产值及收款计划（2026）'!DE:DE)</f>
        <v>0</v>
      </c>
      <c r="DF69" s="256" cm="1">
        <f t="array" aca="1" ref="DF69" ca="1">_xlfn.XLOOKUP($A69&amp;$B69,'[1]产值及收款计划（2026）'!$A:$A&amp;'[1]产值及收款计划（2026）'!$B:$B,'[1]产值及收款计划（2026）'!DF:DF)</f>
        <v>0</v>
      </c>
      <c r="DG69" s="256" cm="1">
        <f t="array" aca="1" ref="DG69" ca="1">_xlfn.XLOOKUP($A69&amp;$B69,'[1]产值及收款计划（2026）'!$A:$A&amp;'[1]产值及收款计划（2026）'!$B:$B,'[1]产值及收款计划（2026）'!DG:DG)</f>
        <v>0</v>
      </c>
      <c r="DH69" s="256" cm="1">
        <f t="array" aca="1" ref="DH69" ca="1">_xlfn.XLOOKUP($A69&amp;$B69,'[1]产值及收款计划（2026）'!$A:$A&amp;'[1]产值及收款计划（2026）'!$B:$B,'[1]产值及收款计划（2026）'!DH:DH)</f>
        <v>0</v>
      </c>
      <c r="DI69" s="256" cm="1">
        <f t="array" aca="1" ref="DI69" ca="1">_xlfn.XLOOKUP($A69&amp;$B69,'[1]产值及收款计划（2026）'!$A:$A&amp;'[1]产值及收款计划（2026）'!$B:$B,'[1]产值及收款计划（2026）'!DI:DI)</f>
        <v>0</v>
      </c>
      <c r="DJ69" s="256" cm="1">
        <f t="array" aca="1" ref="DJ69" ca="1">_xlfn.XLOOKUP($A69&amp;$B69,'[1]产值及收款计划（2026）'!$A:$A&amp;'[1]产值及收款计划（2026）'!$B:$B,'[1]产值及收款计划（2026）'!DJ:DJ)</f>
        <v>0</v>
      </c>
      <c r="DK69" s="256" cm="1">
        <f t="array" aca="1" ref="DK69" ca="1">_xlfn.XLOOKUP($A69&amp;$B69,'[1]产值及收款计划（2026）'!$A:$A&amp;'[1]产值及收款计划（2026）'!$B:$B,'[1]产值及收款计划（2026）'!DK:DK)</f>
        <v>0</v>
      </c>
      <c r="DL69" s="256" cm="1">
        <f t="array" aca="1" ref="DL69" ca="1">_xlfn.XLOOKUP($A69&amp;$B69,'[1]产值及收款计划（2026）'!$A:$A&amp;'[1]产值及收款计划（2026）'!$B:$B,'[1]产值及收款计划（2026）'!DL:DL)</f>
        <v>0</v>
      </c>
      <c r="DM69" s="264"/>
      <c r="DN69" s="250"/>
    </row>
    <row r="70" spans="1:118" ht="20.25" x14ac:dyDescent="0.15">
      <c r="A70" s="254">
        <f t="shared" ca="1" si="9"/>
        <v>66</v>
      </c>
      <c r="B70" s="254" t="s">
        <v>25</v>
      </c>
      <c r="C70" s="255" t="str" cm="1">
        <f t="array" aca="1" ref="C70" ca="1">_xlfn.XLOOKUP($A70&amp;$B70,'[1]产值及收款计划（2026）'!$A:$A&amp;'[1]产值及收款计划（2026）'!$B:$B,'[1]产值及收款计划（2026）'!C:C)</f>
        <v>ZHT2022121400112</v>
      </c>
      <c r="D70" s="255" t="str" cm="1">
        <f t="array" aca="1" ref="D70" ca="1">_xlfn.XLOOKUP($A70&amp;$B70,'[1]产值及收款计划（2026）'!$A:$A&amp;'[1]产值及收款计划（2026）'!$B:$B,'[1]产值及收款计划（2026）'!D:D)</f>
        <v>上海集成电路设计产业园5-6项目BIM咨询服务项目</v>
      </c>
      <c r="E70" s="256" cm="1">
        <f t="array" aca="1" ref="E70" ca="1">_xlfn.XLOOKUP($A70&amp;$B70,'[1]产值及收款计划（2026）'!$A:$A&amp;'[1]产值及收款计划（2026）'!$B:$B,'[1]产值及收款计划（2026）'!E:E)</f>
        <v>162.69999999999999</v>
      </c>
      <c r="F70" s="256" cm="1">
        <f t="array" aca="1" ref="F70" ca="1">_xlfn.XLOOKUP($A70&amp;$B70,'[1]产值及收款计划（2026）'!$A:$A&amp;'[1]产值及收款计划（2026）'!$B:$B,'[1]产值及收款计划（2026）'!F:F)</f>
        <v>162.69999999999999</v>
      </c>
      <c r="G70" s="256" cm="1">
        <f t="array" aca="1" ref="G70" ca="1">_xlfn.XLOOKUP($A70&amp;$B70,'[1]产值及收款计划（2026）'!$A:$A&amp;'[1]产值及收款计划（2026）'!$B:$B,'[1]产值及收款计划（2026）'!G:G)</f>
        <v>162.69999999999999</v>
      </c>
      <c r="H70" s="256" cm="1">
        <f t="array" aca="1" ref="H70" ca="1">_xlfn.XLOOKUP($A70&amp;$B70,'[1]产值及收款计划（2026）'!$A:$A&amp;'[1]产值及收款计划（2026）'!$B:$B,'[1]产值及收款计划（2026）'!H:H)</f>
        <v>130</v>
      </c>
      <c r="I70" s="257" cm="1">
        <f t="array" aca="1" ref="I70" ca="1">_xlfn.XLOOKUP($A70&amp;$B70,'[1]产值及收款计划（2026）'!$A:$A&amp;'[1]产值及收款计划（2026）'!$B:$B,'[1]产值及收款计划（2026）'!I:I)</f>
        <v>0.79901659496004895</v>
      </c>
      <c r="J70" s="258" cm="1">
        <f t="array" aca="1" ref="J70" ca="1">_xlfn.XLOOKUP($A70&amp;$B70,'[1]产值及收款计划（2026）'!$A:$A&amp;'[1]产值及收款计划（2026）'!$B:$B,'[1]产值及收款计划（2026）'!J:J)</f>
        <v>0.06</v>
      </c>
      <c r="K70" s="256" cm="1">
        <f t="array" aca="1" ref="K70" ca="1">_xlfn.XLOOKUP($A70&amp;$B70,'[1]产值及收款计划（2026）'!$A:$A&amp;'[1]产值及收款计划（2026）'!$B:$B,'[1]产值及收款计划（2026）'!K:K)</f>
        <v>0</v>
      </c>
      <c r="L70" s="256" cm="1">
        <f t="array" aca="1" ref="L70" ca="1">_xlfn.XLOOKUP($A70&amp;$B70,'[1]产值及收款计划（2026）'!$A:$A&amp;'[1]产值及收款计划（2026）'!$B:$B,'[1]产值及收款计划（2026）'!L:L)</f>
        <v>0</v>
      </c>
      <c r="M70" s="256" t="str" cm="1">
        <f t="array" aca="1" ref="M70" ca="1">_xlfn.XLOOKUP($A70&amp;$B70,'[1]产值及收款计划（2026）'!$A:$A&amp;'[1]产值及收款计划（2026）'!$B:$B,'[1]产值及收款计划（2026）'!M:M)</f>
        <v>主导</v>
      </c>
      <c r="N70" s="256" t="str" cm="1">
        <f t="array" aca="1" ref="N70" ca="1">_xlfn.XLOOKUP($A70&amp;$B70,'[1]产值及收款计划（2026）'!$A:$A&amp;'[1]产值及收款计划（2026）'!$B:$B,'[1]产值及收款计划（2026）'!N:N)</f>
        <v>史菁霞团队</v>
      </c>
      <c r="O70" s="256" t="str" cm="1">
        <f t="array" aca="1" ref="O70" ca="1">_xlfn.XLOOKUP($A70&amp;$B70,'[1]产值及收款计划（2026）'!$A:$A&amp;'[1]产值及收款计划（2026）'!$B:$B,'[1]产值及收款计划（2026）'!O:O)</f>
        <v>谢复欣</v>
      </c>
      <c r="P70" s="255" t="str" cm="1">
        <f t="array" aca="1" ref="P70" ca="1">_xlfn.XLOOKUP($A70&amp;$B70,'[1]产值及收款计划（2026）'!$A:$A&amp;'[1]产值及收款计划（2026）'!$B:$B,'[1]产值及收款计划（2026）'!P:P)</f>
        <v>在建</v>
      </c>
      <c r="Q70" s="256" cm="1">
        <f t="array" aca="1" ref="Q70" ca="1">_xlfn.XLOOKUP($A70&amp;$B70,'[1]产值及收款计划（2026）'!$A:$A&amp;'[1]产值及收款计划（2026）'!$B:$B,'[1]产值及收款计划（2026）'!Q:Q)</f>
        <v>0</v>
      </c>
      <c r="R70" s="256" cm="1">
        <f t="array" aca="1" ref="R70" ca="1">_xlfn.XLOOKUP($A70&amp;$B70,'[1]产值及收款计划（2026）'!$A:$A&amp;'[1]产值及收款计划（2026）'!$B:$B,'[1]产值及收款计划（2026）'!R:R)</f>
        <v>0</v>
      </c>
      <c r="S70" s="256" cm="1">
        <f t="array" aca="1" ref="S70" ca="1">_xlfn.XLOOKUP($A70&amp;$B70,'[1]产值及收款计划（2026）'!$A:$A&amp;'[1]产值及收款计划（2026）'!$B:$B,'[1]产值及收款计划（2026）'!S:S)</f>
        <v>0</v>
      </c>
      <c r="T70" s="256" cm="1">
        <f t="array" aca="1" ref="T70" ca="1">_xlfn.XLOOKUP($A70&amp;$B70,'[1]产值及收款计划（2026）'!$A:$A&amp;'[1]产值及收款计划（2026）'!$B:$B,'[1]产值及收款计划（2026）'!T:T)</f>
        <v>138.29499999999999</v>
      </c>
      <c r="U70" s="256" cm="1">
        <f t="array" aca="1" ref="U70" ca="1">_xlfn.XLOOKUP($A70&amp;$B70,'[1]产值及收款计划（2026）'!$A:$A&amp;'[1]产值及收款计划（2026）'!$B:$B,'[1]产值及收款计划（2026）'!U:U)</f>
        <v>0</v>
      </c>
      <c r="V70" s="256" cm="1">
        <f t="array" aca="1" ref="V70" ca="1">_xlfn.XLOOKUP($A70&amp;$B70,'[1]产值及收款计划（2026）'!$A:$A&amp;'[1]产值及收款计划（2026）'!$B:$B,'[1]产值及收款计划（2026）'!V:V)</f>
        <v>24.405000000000001</v>
      </c>
      <c r="W70" s="256" cm="1">
        <f t="array" aca="1" ref="W70" ca="1">_xlfn.XLOOKUP($A70&amp;$B70,'[1]产值及收款计划（2026）'!$A:$A&amp;'[1]产值及收款计划（2026）'!$B:$B,'[1]产值及收款计划（2026）'!W:W)</f>
        <v>0</v>
      </c>
      <c r="X70" s="256" cm="1">
        <f t="array" aca="1" ref="X70" ca="1">_xlfn.XLOOKUP($A70&amp;$B70,'[1]产值及收款计划（2026）'!$A:$A&amp;'[1]产值及收款计划（2026）'!$B:$B,'[1]产值及收款计划（2026）'!X:X)</f>
        <v>0</v>
      </c>
      <c r="Y70" s="256" cm="1">
        <f t="array" aca="1" ref="Y70" ca="1">_xlfn.XLOOKUP($A70&amp;$B70,'[1]产值及收款计划（2026）'!$A:$A&amp;'[1]产值及收款计划（2026）'!$B:$B,'[1]产值及收款计划（2026）'!Y:Y)</f>
        <v>0</v>
      </c>
      <c r="Z70" s="256" cm="1">
        <f t="array" aca="1" ref="Z70" ca="1">_xlfn.XLOOKUP($A70&amp;$B70,'[1]产值及收款计划（2026）'!$A:$A&amp;'[1]产值及收款计划（2026）'!$B:$B,'[1]产值及收款计划（2026）'!Z:Z)</f>
        <v>0</v>
      </c>
      <c r="AA70" s="256" cm="1">
        <f t="array" aca="1" ref="AA70" ca="1">_xlfn.XLOOKUP($A70&amp;$B70,'[1]产值及收款计划（2026）'!$A:$A&amp;'[1]产值及收款计划（2026）'!$B:$B,'[1]产值及收款计划（2026）'!AA:AA)</f>
        <v>0</v>
      </c>
      <c r="AB70" s="256" cm="1">
        <f t="array" aca="1" ref="AB70" ca="1">_xlfn.XLOOKUP($A70&amp;$B70,'[1]产值及收款计划（2026）'!$A:$A&amp;'[1]产值及收款计划（2026）'!$B:$B,'[1]产值及收款计划（2026）'!AB:AB)</f>
        <v>0</v>
      </c>
      <c r="AC70" s="256" cm="1">
        <f t="array" aca="1" ref="AC70" ca="1">_xlfn.XLOOKUP($A70&amp;$B70,'[1]产值及收款计划（2026）'!$A:$A&amp;'[1]产值及收款计划（2026）'!$B:$B,'[1]产值及收款计划（2026）'!AC:AC)</f>
        <v>0</v>
      </c>
      <c r="AD70" s="256" cm="1">
        <f t="array" aca="1" ref="AD70" ca="1">_xlfn.XLOOKUP($A70&amp;$B70,'[1]产值及收款计划（2026）'!$A:$A&amp;'[1]产值及收款计划（2026）'!$B:$B,'[1]产值及收款计划（2026）'!AD:AD)</f>
        <v>0</v>
      </c>
      <c r="AE70" s="256" cm="1">
        <f t="array" aca="1" ref="AE70" ca="1">_xlfn.XLOOKUP($A70&amp;$B70,'[1]产值及收款计划（2026）'!$A:$A&amp;'[1]产值及收款计划（2026）'!$B:$B,'[1]产值及收款计划（2026）'!AE:AE)</f>
        <v>0</v>
      </c>
      <c r="AF70" s="256" cm="1">
        <f t="array" aca="1" ref="AF70" ca="1">_xlfn.XLOOKUP($A70&amp;$B70,'[1]产值及收款计划（2026）'!$A:$A&amp;'[1]产值及收款计划（2026）'!$B:$B,'[1]产值及收款计划（2026）'!AF:AF)</f>
        <v>0</v>
      </c>
      <c r="AG70" s="256" cm="1">
        <f t="array" aca="1" ref="AG70" ca="1">_xlfn.XLOOKUP($A70&amp;$B70,'[1]产值及收款计划（2026）'!$A:$A&amp;'[1]产值及收款计划（2026）'!$B:$B,'[1]产值及收款计划（2026）'!AG:AG)</f>
        <v>0</v>
      </c>
      <c r="AH70" s="256" cm="1">
        <f t="array" aca="1" ref="AH70" ca="1">_xlfn.XLOOKUP($A70&amp;$B70,'[1]产值及收款计划（2026）'!$A:$A&amp;'[1]产值及收款计划（2026）'!$B:$B,'[1]产值及收款计划（2026）'!AH:AH)</f>
        <v>0</v>
      </c>
      <c r="AI70" s="256" cm="1">
        <f t="array" aca="1" ref="AI70" ca="1">_xlfn.XLOOKUP($A70&amp;$B70,'[1]产值及收款计划（2026）'!$A:$A&amp;'[1]产值及收款计划（2026）'!$B:$B,'[1]产值及收款计划（2026）'!AI:AI)</f>
        <v>24.405000000000001</v>
      </c>
      <c r="AJ70" s="256" cm="1">
        <f t="array" aca="1" ref="AJ70" ca="1">_xlfn.XLOOKUP($A70&amp;$B70,'[1]产值及收款计划（2026）'!$A:$A&amp;'[1]产值及收款计划（2026）'!$B:$B,'[1]产值及收款计划（2026）'!AJ:AJ)</f>
        <v>0</v>
      </c>
      <c r="AK70" s="256" cm="1">
        <f t="array" aca="1" ref="AK70" ca="1">_xlfn.XLOOKUP($A70&amp;$B70,'[1]产值及收款计划（2026）'!$A:$A&amp;'[1]产值及收款计划（2026）'!$B:$B,'[1]产值及收款计划（2026）'!AK:AK)</f>
        <v>0</v>
      </c>
      <c r="AL70" s="256" cm="1">
        <f t="array" aca="1" ref="AL70" ca="1">_xlfn.XLOOKUP($A70&amp;$B70,'[1]产值及收款计划（2026）'!$A:$A&amp;'[1]产值及收款计划（2026）'!$B:$B,'[1]产值及收款计划（2026）'!AL:AL)</f>
        <v>0</v>
      </c>
      <c r="AM70" s="263" t="e" cm="1">
        <f t="array" aca="1" ref="AM70" ca="1">_xlfn.LET(_xlpm.勾选月份状态数组,TRANSPOSE('PPT(12-15页）-TOP10'!$A$3:$A$14),_xlpm.选择数据区,IF('PPT(12-15页）-TOP10'!$E$3="收款",$BA70:$BL70,$AA70:$AL70),SUM(_xlfn._xlws.FILTER(_xlpm.选择数据区,_xlpm.勾选月份状态数组,"")))</f>
        <v>#NAME?</v>
      </c>
      <c r="AN70" s="256" t="e" cm="1">
        <f t="array" aca="1" ref="AN70" ca="1">_xlfn.LET(_xlpm.勾选月份状态数组,TRANSPOSE('PPT(12-15页）-TOP10'!$A$3:$A$14),_xlpm.选择数据区,IF('PPT(12-15页）-TOP10'!$E$3="收款",$DA70:$DL70,$CA70:$CL70),SUM(_xlfn._xlws.FILTER(_xlpm.选择数据区,_xlpm.勾选月份状态数组,"")))</f>
        <v>#NAME?</v>
      </c>
      <c r="AO70" s="256">
        <f ca="1">SUM(CA70:CC70)+SUM(AD70:AL70)</f>
        <v>24.405000000000001</v>
      </c>
      <c r="AP70" s="256"/>
      <c r="AQ70" s="256"/>
      <c r="AR70" s="256"/>
      <c r="AS70" s="256" cm="1">
        <f t="array" aca="1" ref="AS70" ca="1">_xlfn.XLOOKUP($A70&amp;$B70,'[1]产值及收款计划（2026）'!$A:$A&amp;'[1]产值及收款计划（2026）'!$B:$B,'[1]产值及收款计划（2026）'!AS:AS)</f>
        <v>0</v>
      </c>
      <c r="AT70" s="256" cm="1">
        <f t="array" aca="1" ref="AT70" ca="1">_xlfn.XLOOKUP($A70&amp;$B70,'[1]产值及收款计划（2026）'!$A:$A&amp;'[1]产值及收款计划（2026）'!$B:$B,'[1]产值及收款计划（2026）'!AT:AT)</f>
        <v>0</v>
      </c>
      <c r="AU70" s="256" cm="1">
        <f t="array" aca="1" ref="AU70" ca="1">_xlfn.XLOOKUP($A70&amp;$B70,'[1]产值及收款计划（2026）'!$A:$A&amp;'[1]产值及收款计划（2026）'!$B:$B,'[1]产值及收款计划（2026）'!AU:AU)</f>
        <v>0</v>
      </c>
      <c r="AV70" s="256" cm="1">
        <f t="array" aca="1" ref="AV70" ca="1">_xlfn.XLOOKUP($A70&amp;$B70,'[1]产值及收款计划（2026）'!$A:$A&amp;'[1]产值及收款计划（2026）'!$B:$B,'[1]产值及收款计划（2026）'!AV:AV)</f>
        <v>0</v>
      </c>
      <c r="AW70" s="256" cm="1">
        <f t="array" aca="1" ref="AW70" ca="1">_xlfn.XLOOKUP($A70&amp;$B70,'[1]产值及收款计划（2026）'!$A:$A&amp;'[1]产值及收款计划（2026）'!$B:$B,'[1]产值及收款计划（2026）'!AW:AW)</f>
        <v>138.29499999999999</v>
      </c>
      <c r="AX70" s="256" cm="1">
        <f t="array" aca="1" ref="AX70" ca="1">_xlfn.XLOOKUP($A70&amp;$B70,'[1]产值及收款计划（2026）'!$A:$A&amp;'[1]产值及收款计划（2026）'!$B:$B,'[1]产值及收款计划（2026）'!AX:AX)</f>
        <v>0</v>
      </c>
      <c r="AY70" s="256" cm="1">
        <f t="array" aca="1" ref="AY70" ca="1">_xlfn.XLOOKUP($A70&amp;$B70,'[1]产值及收款计划（2026）'!$A:$A&amp;'[1]产值及收款计划（2026）'!$B:$B,'[1]产值及收款计划（2026）'!AY:AY)</f>
        <v>24.405000000000001</v>
      </c>
      <c r="AZ70" s="256" cm="1">
        <f t="array" aca="1" ref="AZ70" ca="1">_xlfn.XLOOKUP($A70&amp;$B70,'[1]产值及收款计划（2026）'!$A:$A&amp;'[1]产值及收款计划（2026）'!$B:$B,'[1]产值及收款计划（2026）'!AZ:AZ)</f>
        <v>0</v>
      </c>
      <c r="BA70" s="256" cm="1">
        <f t="array" aca="1" ref="BA70" ca="1">_xlfn.XLOOKUP($A70&amp;$B70,'[1]产值及收款计划（2026）'!$A:$A&amp;'[1]产值及收款计划（2026）'!$B:$B,'[1]产值及收款计划（2026）'!BA:BA)</f>
        <v>0</v>
      </c>
      <c r="BB70" s="256" cm="1">
        <f t="array" aca="1" ref="BB70" ca="1">_xlfn.XLOOKUP($A70&amp;$B70,'[1]产值及收款计划（2026）'!$A:$A&amp;'[1]产值及收款计划（2026）'!$B:$B,'[1]产值及收款计划（2026）'!BB:BB)</f>
        <v>0</v>
      </c>
      <c r="BC70" s="256" cm="1">
        <f t="array" aca="1" ref="BC70" ca="1">_xlfn.XLOOKUP($A70&amp;$B70,'[1]产值及收款计划（2026）'!$A:$A&amp;'[1]产值及收款计划（2026）'!$B:$B,'[1]产值及收款计划（2026）'!BC:BC)</f>
        <v>0</v>
      </c>
      <c r="BD70" s="256" cm="1">
        <f t="array" aca="1" ref="BD70" ca="1">_xlfn.XLOOKUP($A70&amp;$B70,'[1]产值及收款计划（2026）'!$A:$A&amp;'[1]产值及收款计划（2026）'!$B:$B,'[1]产值及收款计划（2026）'!BD:BD)</f>
        <v>0</v>
      </c>
      <c r="BE70" s="256" cm="1">
        <f t="array" aca="1" ref="BE70" ca="1">_xlfn.XLOOKUP($A70&amp;$B70,'[1]产值及收款计划（2026）'!$A:$A&amp;'[1]产值及收款计划（2026）'!$B:$B,'[1]产值及收款计划（2026）'!BE:BE)</f>
        <v>0</v>
      </c>
      <c r="BF70" s="256" cm="1">
        <f t="array" aca="1" ref="BF70" ca="1">_xlfn.XLOOKUP($A70&amp;$B70,'[1]产值及收款计划（2026）'!$A:$A&amp;'[1]产值及收款计划（2026）'!$B:$B,'[1]产值及收款计划（2026）'!BF:BF)</f>
        <v>0</v>
      </c>
      <c r="BG70" s="256" cm="1">
        <f t="array" aca="1" ref="BG70" ca="1">_xlfn.XLOOKUP($A70&amp;$B70,'[1]产值及收款计划（2026）'!$A:$A&amp;'[1]产值及收款计划（2026）'!$B:$B,'[1]产值及收款计划（2026）'!BG:BG)</f>
        <v>0</v>
      </c>
      <c r="BH70" s="256" cm="1">
        <f t="array" aca="1" ref="BH70" ca="1">_xlfn.XLOOKUP($A70&amp;$B70,'[1]产值及收款计划（2026）'!$A:$A&amp;'[1]产值及收款计划（2026）'!$B:$B,'[1]产值及收款计划（2026）'!BH:BH)</f>
        <v>0</v>
      </c>
      <c r="BI70" s="256" cm="1">
        <f t="array" aca="1" ref="BI70" ca="1">_xlfn.XLOOKUP($A70&amp;$B70,'[1]产值及收款计划（2026）'!$A:$A&amp;'[1]产值及收款计划（2026）'!$B:$B,'[1]产值及收款计划（2026）'!BI:BI)</f>
        <v>0</v>
      </c>
      <c r="BJ70" s="256" cm="1">
        <f t="array" aca="1" ref="BJ70" ca="1">_xlfn.XLOOKUP($A70&amp;$B70,'[1]产值及收款计划（2026）'!$A:$A&amp;'[1]产值及收款计划（2026）'!$B:$B,'[1]产值及收款计划（2026）'!BJ:BJ)</f>
        <v>0</v>
      </c>
      <c r="BK70" s="256" cm="1">
        <f t="array" aca="1" ref="BK70" ca="1">_xlfn.XLOOKUP($A70&amp;$B70,'[1]产值及收款计划（2026）'!$A:$A&amp;'[1]产值及收款计划（2026）'!$B:$B,'[1]产值及收款计划（2026）'!BK:BK)</f>
        <v>0</v>
      </c>
      <c r="BL70" s="256" cm="1">
        <f t="array" aca="1" ref="BL70" ca="1">_xlfn.XLOOKUP($A70&amp;$B70,'[1]产值及收款计划（2026）'!$A:$A&amp;'[1]产值及收款计划（2026）'!$B:$B,'[1]产值及收款计划（2026）'!BL:BL)</f>
        <v>24.405000000000001</v>
      </c>
      <c r="BM70" s="256"/>
      <c r="BN70" s="256"/>
      <c r="BO70" s="256"/>
      <c r="BP70" s="256"/>
      <c r="BQ70" s="255" cm="1">
        <f t="array" aca="1" ref="BQ70" ca="1">_xlfn.XLOOKUP($A70&amp;$B70,'[1]产值及收款计划（2026）'!$A:$A&amp;'[1]产值及收款计划（2026）'!$B:$B,'[1]产值及收款计划（2026）'!BQ:BQ)</f>
        <v>0</v>
      </c>
      <c r="BR70" s="256" cm="1">
        <f t="array" aca="1" ref="BR70" ca="1">_xlfn.XLOOKUP($A70&amp;$B70,'[1]产值及收款计划（2026）'!$A:$A&amp;'[1]产值及收款计划（2026）'!$B:$B,'[1]产值及收款计划（2026）'!BR:BR)</f>
        <v>0</v>
      </c>
      <c r="CA70" s="256" cm="1">
        <f t="array" aca="1" ref="CA70" ca="1">_xlfn.XLOOKUP($A70&amp;$B70,'[1]产值及收款计划（2026）'!$A:$A&amp;'[1]产值及收款计划（2026）'!$B:$B,'[1]产值及收款计划（2026）'!CA:CA)</f>
        <v>0</v>
      </c>
      <c r="CB70" s="256" cm="1">
        <f t="array" aca="1" ref="CB70" ca="1">_xlfn.XLOOKUP($A70&amp;$B70,'[1]产值及收款计划（2026）'!$A:$A&amp;'[1]产值及收款计划（2026）'!$B:$B,'[1]产值及收款计划（2026）'!CB:CB)</f>
        <v>0</v>
      </c>
      <c r="CC70" s="256" cm="1">
        <f t="array" aca="1" ref="CC70" ca="1">_xlfn.XLOOKUP($A70&amp;$B70,'[1]产值及收款计划（2026）'!$A:$A&amp;'[1]产值及收款计划（2026）'!$B:$B,'[1]产值及收款计划（2026）'!CC:CC)</f>
        <v>0</v>
      </c>
      <c r="CD70" s="256" cm="1">
        <f t="array" aca="1" ref="CD70" ca="1">_xlfn.XLOOKUP($A70&amp;$B70,'[1]产值及收款计划（2026）'!$A:$A&amp;'[1]产值及收款计划（2026）'!$B:$B,'[1]产值及收款计划（2026）'!CD:CD)</f>
        <v>0</v>
      </c>
      <c r="CE70" s="256" cm="1">
        <f t="array" aca="1" ref="CE70" ca="1">_xlfn.XLOOKUP($A70&amp;$B70,'[1]产值及收款计划（2026）'!$A:$A&amp;'[1]产值及收款计划（2026）'!$B:$B,'[1]产值及收款计划（2026）'!CE:CE)</f>
        <v>0</v>
      </c>
      <c r="CF70" s="256" cm="1">
        <f t="array" aca="1" ref="CF70" ca="1">_xlfn.XLOOKUP($A70&amp;$B70,'[1]产值及收款计划（2026）'!$A:$A&amp;'[1]产值及收款计划（2026）'!$B:$B,'[1]产值及收款计划（2026）'!CF:CF)</f>
        <v>0</v>
      </c>
      <c r="CG70" s="256" cm="1">
        <f t="array" aca="1" ref="CG70" ca="1">_xlfn.XLOOKUP($A70&amp;$B70,'[1]产值及收款计划（2026）'!$A:$A&amp;'[1]产值及收款计划（2026）'!$B:$B,'[1]产值及收款计划（2026）'!CG:CG)</f>
        <v>0</v>
      </c>
      <c r="CH70" s="256" cm="1">
        <f t="array" aca="1" ref="CH70" ca="1">_xlfn.XLOOKUP($A70&amp;$B70,'[1]产值及收款计划（2026）'!$A:$A&amp;'[1]产值及收款计划（2026）'!$B:$B,'[1]产值及收款计划（2026）'!CH:CH)</f>
        <v>0</v>
      </c>
      <c r="CI70" s="256" cm="1">
        <f t="array" aca="1" ref="CI70" ca="1">_xlfn.XLOOKUP($A70&amp;$B70,'[1]产值及收款计划（2026）'!$A:$A&amp;'[1]产值及收款计划（2026）'!$B:$B,'[1]产值及收款计划（2026）'!CI:CI)</f>
        <v>0</v>
      </c>
      <c r="CJ70" s="256" cm="1">
        <f t="array" aca="1" ref="CJ70" ca="1">_xlfn.XLOOKUP($A70&amp;$B70,'[1]产值及收款计划（2026）'!$A:$A&amp;'[1]产值及收款计划（2026）'!$B:$B,'[1]产值及收款计划（2026）'!CJ:CJ)</f>
        <v>0</v>
      </c>
      <c r="CK70" s="256" cm="1">
        <f t="array" aca="1" ref="CK70" ca="1">_xlfn.XLOOKUP($A70&amp;$B70,'[1]产值及收款计划（2026）'!$A:$A&amp;'[1]产值及收款计划（2026）'!$B:$B,'[1]产值及收款计划（2026）'!CK:CK)</f>
        <v>0</v>
      </c>
      <c r="CL70" s="256" cm="1">
        <f t="array" aca="1" ref="CL70" ca="1">_xlfn.XLOOKUP($A70&amp;$B70,'[1]产值及收款计划（2026）'!$A:$A&amp;'[1]产值及收款计划（2026）'!$B:$B,'[1]产值及收款计划（2026）'!CL:CL)</f>
        <v>0</v>
      </c>
      <c r="DA70" s="256" cm="1">
        <f t="array" aca="1" ref="DA70" ca="1">_xlfn.XLOOKUP($A70&amp;$B70,'[1]产值及收款计划（2026）'!$A:$A&amp;'[1]产值及收款计划（2026）'!$B:$B,'[1]产值及收款计划（2026）'!DA:DA)</f>
        <v>0</v>
      </c>
      <c r="DB70" s="256" cm="1">
        <f t="array" aca="1" ref="DB70" ca="1">_xlfn.XLOOKUP($A70&amp;$B70,'[1]产值及收款计划（2026）'!$A:$A&amp;'[1]产值及收款计划（2026）'!$B:$B,'[1]产值及收款计划（2026）'!DB:DB)</f>
        <v>0</v>
      </c>
      <c r="DC70" s="256" cm="1">
        <f t="array" aca="1" ref="DC70" ca="1">_xlfn.XLOOKUP($A70&amp;$B70,'[1]产值及收款计划（2026）'!$A:$A&amp;'[1]产值及收款计划（2026）'!$B:$B,'[1]产值及收款计划（2026）'!DC:DC)</f>
        <v>0</v>
      </c>
      <c r="DD70" s="256" cm="1">
        <f t="array" aca="1" ref="DD70" ca="1">_xlfn.XLOOKUP($A70&amp;$B70,'[1]产值及收款计划（2026）'!$A:$A&amp;'[1]产值及收款计划（2026）'!$B:$B,'[1]产值及收款计划（2026）'!DD:DD)</f>
        <v>0</v>
      </c>
      <c r="DE70" s="256" cm="1">
        <f t="array" aca="1" ref="DE70" ca="1">_xlfn.XLOOKUP($A70&amp;$B70,'[1]产值及收款计划（2026）'!$A:$A&amp;'[1]产值及收款计划（2026）'!$B:$B,'[1]产值及收款计划（2026）'!DE:DE)</f>
        <v>0</v>
      </c>
      <c r="DF70" s="256" cm="1">
        <f t="array" aca="1" ref="DF70" ca="1">_xlfn.XLOOKUP($A70&amp;$B70,'[1]产值及收款计划（2026）'!$A:$A&amp;'[1]产值及收款计划（2026）'!$B:$B,'[1]产值及收款计划（2026）'!DF:DF)</f>
        <v>0</v>
      </c>
      <c r="DG70" s="256" cm="1">
        <f t="array" aca="1" ref="DG70" ca="1">_xlfn.XLOOKUP($A70&amp;$B70,'[1]产值及收款计划（2026）'!$A:$A&amp;'[1]产值及收款计划（2026）'!$B:$B,'[1]产值及收款计划（2026）'!DG:DG)</f>
        <v>0</v>
      </c>
      <c r="DH70" s="256" cm="1">
        <f t="array" aca="1" ref="DH70" ca="1">_xlfn.XLOOKUP($A70&amp;$B70,'[1]产值及收款计划（2026）'!$A:$A&amp;'[1]产值及收款计划（2026）'!$B:$B,'[1]产值及收款计划（2026）'!DH:DH)</f>
        <v>0</v>
      </c>
      <c r="DI70" s="256" cm="1">
        <f t="array" aca="1" ref="DI70" ca="1">_xlfn.XLOOKUP($A70&amp;$B70,'[1]产值及收款计划（2026）'!$A:$A&amp;'[1]产值及收款计划（2026）'!$B:$B,'[1]产值及收款计划（2026）'!DI:DI)</f>
        <v>0</v>
      </c>
      <c r="DJ70" s="256" cm="1">
        <f t="array" aca="1" ref="DJ70" ca="1">_xlfn.XLOOKUP($A70&amp;$B70,'[1]产值及收款计划（2026）'!$A:$A&amp;'[1]产值及收款计划（2026）'!$B:$B,'[1]产值及收款计划（2026）'!DJ:DJ)</f>
        <v>0</v>
      </c>
      <c r="DK70" s="256" cm="1">
        <f t="array" aca="1" ref="DK70" ca="1">_xlfn.XLOOKUP($A70&amp;$B70,'[1]产值及收款计划（2026）'!$A:$A&amp;'[1]产值及收款计划（2026）'!$B:$B,'[1]产值及收款计划（2026）'!DK:DK)</f>
        <v>0</v>
      </c>
      <c r="DL70" s="256" cm="1">
        <f t="array" aca="1" ref="DL70" ca="1">_xlfn.XLOOKUP($A70&amp;$B70,'[1]产值及收款计划（2026）'!$A:$A&amp;'[1]产值及收款计划（2026）'!$B:$B,'[1]产值及收款计划（2026）'!DL:DL)</f>
        <v>0</v>
      </c>
      <c r="DM70" s="264"/>
      <c r="DN70" s="250"/>
    </row>
    <row r="71" spans="1:118" ht="20.25" x14ac:dyDescent="0.15">
      <c r="A71" s="254">
        <f t="shared" ref="A71:A102" ca="1" si="10">A70+1</f>
        <v>67</v>
      </c>
      <c r="B71" s="254" t="s">
        <v>25</v>
      </c>
      <c r="C71" s="255" t="str" cm="1">
        <f t="array" aca="1" ref="C71" ca="1">_xlfn.XLOOKUP($A71&amp;$B71,'[1]产值及收款计划（2026）'!$A:$A&amp;'[1]产值及收款计划（2026）'!$B:$B,'[1]产值及收款计划（2026）'!C:C)</f>
        <v>ZHT2022122800127</v>
      </c>
      <c r="D71" s="255" t="str" cm="1">
        <f t="array" aca="1" ref="D71" ca="1">_xlfn.XLOOKUP($A71&amp;$B71,'[1]产值及收款计划（2026）'!$A:$A&amp;'[1]产值及收款计划（2026）'!$B:$B,'[1]产值及收款计划（2026）'!D:D)</f>
        <v>青岛航运贸易金融融合创新基地CDG地块地上区域BIM总体咨询项目</v>
      </c>
      <c r="E71" s="256" cm="1">
        <f t="array" aca="1" ref="E71" ca="1">_xlfn.XLOOKUP($A71&amp;$B71,'[1]产值及收款计划（2026）'!$A:$A&amp;'[1]产值及收款计划（2026）'!$B:$B,'[1]产值及收款计划（2026）'!E:E)</f>
        <v>142</v>
      </c>
      <c r="F71" s="256" cm="1">
        <f t="array" aca="1" ref="F71" ca="1">_xlfn.XLOOKUP($A71&amp;$B71,'[1]产值及收款计划（2026）'!$A:$A&amp;'[1]产值及收款计划（2026）'!$B:$B,'[1]产值及收款计划（2026）'!F:F)</f>
        <v>142</v>
      </c>
      <c r="G71" s="256" cm="1">
        <f t="array" aca="1" ref="G71" ca="1">_xlfn.XLOOKUP($A71&amp;$B71,'[1]产值及收款计划（2026）'!$A:$A&amp;'[1]产值及收款计划（2026）'!$B:$B,'[1]产值及收款计划（2026）'!G:G)</f>
        <v>142</v>
      </c>
      <c r="H71" s="256" cm="1">
        <f t="array" aca="1" ref="H71" ca="1">_xlfn.XLOOKUP($A71&amp;$B71,'[1]产值及收款计划（2026）'!$A:$A&amp;'[1]产值及收款计划（2026）'!$B:$B,'[1]产值及收款计划（2026）'!H:H)</f>
        <v>42</v>
      </c>
      <c r="I71" s="257" cm="1">
        <f t="array" aca="1" ref="I71" ca="1">_xlfn.XLOOKUP($A71&amp;$B71,'[1]产值及收款计划（2026）'!$A:$A&amp;'[1]产值及收款计划（2026）'!$B:$B,'[1]产值及收款计划（2026）'!I:I)</f>
        <v>0.29577464788732399</v>
      </c>
      <c r="J71" s="258" cm="1">
        <f t="array" aca="1" ref="J71" ca="1">_xlfn.XLOOKUP($A71&amp;$B71,'[1]产值及收款计划（2026）'!$A:$A&amp;'[1]产值及收款计划（2026）'!$B:$B,'[1]产值及收款计划（2026）'!J:J)</f>
        <v>0.06</v>
      </c>
      <c r="K71" s="256" cm="1">
        <f t="array" aca="1" ref="K71" ca="1">_xlfn.XLOOKUP($A71&amp;$B71,'[1]产值及收款计划（2026）'!$A:$A&amp;'[1]产值及收款计划（2026）'!$B:$B,'[1]产值及收款计划（2026）'!K:K)</f>
        <v>0</v>
      </c>
      <c r="L71" s="256" cm="1">
        <f t="array" aca="1" ref="L71" ca="1">_xlfn.XLOOKUP($A71&amp;$B71,'[1]产值及收款计划（2026）'!$A:$A&amp;'[1]产值及收款计划（2026）'!$B:$B,'[1]产值及收款计划（2026）'!L:L)</f>
        <v>0</v>
      </c>
      <c r="M71" s="256" t="str" cm="1">
        <f t="array" aca="1" ref="M71" ca="1">_xlfn.XLOOKUP($A71&amp;$B71,'[1]产值及收款计划（2026）'!$A:$A&amp;'[1]产值及收款计划（2026）'!$B:$B,'[1]产值及收款计划（2026）'!M:M)</f>
        <v>主导</v>
      </c>
      <c r="N71" s="256" t="str" cm="1">
        <f t="array" aca="1" ref="N71" ca="1">_xlfn.XLOOKUP($A71&amp;$B71,'[1]产值及收款计划（2026）'!$A:$A&amp;'[1]产值及收款计划（2026）'!$B:$B,'[1]产值及收款计划（2026）'!N:N)</f>
        <v>徐勇团队</v>
      </c>
      <c r="O71" s="256" t="str" cm="1">
        <f t="array" aca="1" ref="O71" ca="1">_xlfn.XLOOKUP($A71&amp;$B71,'[1]产值及收款计划（2026）'!$A:$A&amp;'[1]产值及收款计划（2026）'!$B:$B,'[1]产值及收款计划（2026）'!O:O)</f>
        <v>徐勇</v>
      </c>
      <c r="P71" s="255" t="str" cm="1">
        <f t="array" aca="1" ref="P71" ca="1">_xlfn.XLOOKUP($A71&amp;$B71,'[1]产值及收款计划（2026）'!$A:$A&amp;'[1]产值及收款计划（2026）'!$B:$B,'[1]产值及收款计划（2026）'!P:P)</f>
        <v>在建</v>
      </c>
      <c r="Q71" s="256" cm="1">
        <f t="array" aca="1" ref="Q71" ca="1">_xlfn.XLOOKUP($A71&amp;$B71,'[1]产值及收款计划（2026）'!$A:$A&amp;'[1]产值及收款计划（2026）'!$B:$B,'[1]产值及收款计划（2026）'!Q:Q)</f>
        <v>0</v>
      </c>
      <c r="R71" s="256" cm="1">
        <f t="array" aca="1" ref="R71" ca="1">_xlfn.XLOOKUP($A71&amp;$B71,'[1]产值及收款计划（2026）'!$A:$A&amp;'[1]产值及收款计划（2026）'!$B:$B,'[1]产值及收款计划（2026）'!R:R)</f>
        <v>0</v>
      </c>
      <c r="S71" s="256" cm="1">
        <f t="array" aca="1" ref="S71" ca="1">_xlfn.XLOOKUP($A71&amp;$B71,'[1]产值及收款计划（2026）'!$A:$A&amp;'[1]产值及收款计划（2026）'!$B:$B,'[1]产值及收款计划（2026）'!S:S)</f>
        <v>0</v>
      </c>
      <c r="T71" s="256" cm="1">
        <f t="array" aca="1" ref="T71" ca="1">_xlfn.XLOOKUP($A71&amp;$B71,'[1]产值及收款计划（2026）'!$A:$A&amp;'[1]产值及收款计划（2026）'!$B:$B,'[1]产值及收款计划（2026）'!T:T)</f>
        <v>90.73066</v>
      </c>
      <c r="U71" s="256" cm="1">
        <f t="array" aca="1" ref="U71" ca="1">_xlfn.XLOOKUP($A71&amp;$B71,'[1]产值及收款计划（2026）'!$A:$A&amp;'[1]产值及收款计划（2026）'!$B:$B,'[1]产值及收款计划（2026）'!U:U)</f>
        <v>0</v>
      </c>
      <c r="V71" s="256" cm="1">
        <f t="array" aca="1" ref="V71" ca="1">_xlfn.XLOOKUP($A71&amp;$B71,'[1]产值及收款计划（2026）'!$A:$A&amp;'[1]产值及收款计划（2026）'!$B:$B,'[1]产值及收款计划（2026）'!V:V)</f>
        <v>51.26934</v>
      </c>
      <c r="W71" s="256" cm="1">
        <f t="array" aca="1" ref="W71" ca="1">_xlfn.XLOOKUP($A71&amp;$B71,'[1]产值及收款计划（2026）'!$A:$A&amp;'[1]产值及收款计划（2026）'!$B:$B,'[1]产值及收款计划（2026）'!W:W)</f>
        <v>0</v>
      </c>
      <c r="X71" s="256" cm="1">
        <f t="array" aca="1" ref="X71" ca="1">_xlfn.XLOOKUP($A71&amp;$B71,'[1]产值及收款计划（2026）'!$A:$A&amp;'[1]产值及收款计划（2026）'!$B:$B,'[1]产值及收款计划（2026）'!X:X)</f>
        <v>0</v>
      </c>
      <c r="Y71" s="256" cm="1">
        <f t="array" aca="1" ref="Y71" ca="1">_xlfn.XLOOKUP($A71&amp;$B71,'[1]产值及收款计划（2026）'!$A:$A&amp;'[1]产值及收款计划（2026）'!$B:$B,'[1]产值及收款计划（2026）'!Y:Y)</f>
        <v>0</v>
      </c>
      <c r="Z71" s="256" cm="1">
        <f t="array" aca="1" ref="Z71" ca="1">_xlfn.XLOOKUP($A71&amp;$B71,'[1]产值及收款计划（2026）'!$A:$A&amp;'[1]产值及收款计划（2026）'!$B:$B,'[1]产值及收款计划（2026）'!Z:Z)</f>
        <v>0</v>
      </c>
      <c r="AA71" s="256" cm="1">
        <f t="array" aca="1" ref="AA71" ca="1">_xlfn.XLOOKUP($A71&amp;$B71,'[1]产值及收款计划（2026）'!$A:$A&amp;'[1]产值及收款计划（2026）'!$B:$B,'[1]产值及收款计划（2026）'!AA:AA)</f>
        <v>0</v>
      </c>
      <c r="AB71" s="256" cm="1">
        <f t="array" aca="1" ref="AB71" ca="1">_xlfn.XLOOKUP($A71&amp;$B71,'[1]产值及收款计划（2026）'!$A:$A&amp;'[1]产值及收款计划（2026）'!$B:$B,'[1]产值及收款计划（2026）'!AB:AB)</f>
        <v>0</v>
      </c>
      <c r="AC71" s="256" cm="1">
        <f t="array" aca="1" ref="AC71" ca="1">_xlfn.XLOOKUP($A71&amp;$B71,'[1]产值及收款计划（2026）'!$A:$A&amp;'[1]产值及收款计划（2026）'!$B:$B,'[1]产值及收款计划（2026）'!AC:AC)</f>
        <v>0</v>
      </c>
      <c r="AD71" s="256" cm="1">
        <f t="array" aca="1" ref="AD71" ca="1">_xlfn.XLOOKUP($A71&amp;$B71,'[1]产值及收款计划（2026）'!$A:$A&amp;'[1]产值及收款计划（2026）'!$B:$B,'[1]产值及收款计划（2026）'!AD:AD)</f>
        <v>0</v>
      </c>
      <c r="AE71" s="256" cm="1">
        <f t="array" aca="1" ref="AE71" ca="1">_xlfn.XLOOKUP($A71&amp;$B71,'[1]产值及收款计划（2026）'!$A:$A&amp;'[1]产值及收款计划（2026）'!$B:$B,'[1]产值及收款计划（2026）'!AE:AE)</f>
        <v>0</v>
      </c>
      <c r="AF71" s="256" cm="1">
        <f t="array" aca="1" ref="AF71" ca="1">_xlfn.XLOOKUP($A71&amp;$B71,'[1]产值及收款计划（2026）'!$A:$A&amp;'[1]产值及收款计划（2026）'!$B:$B,'[1]产值及收款计划（2026）'!AF:AF)</f>
        <v>0</v>
      </c>
      <c r="AG71" s="256" cm="1">
        <f t="array" aca="1" ref="AG71" ca="1">_xlfn.XLOOKUP($A71&amp;$B71,'[1]产值及收款计划（2026）'!$A:$A&amp;'[1]产值及收款计划（2026）'!$B:$B,'[1]产值及收款计划（2026）'!AG:AG)</f>
        <v>0</v>
      </c>
      <c r="AH71" s="256" cm="1">
        <f t="array" aca="1" ref="AH71" ca="1">_xlfn.XLOOKUP($A71&amp;$B71,'[1]产值及收款计划（2026）'!$A:$A&amp;'[1]产值及收款计划（2026）'!$B:$B,'[1]产值及收款计划（2026）'!AH:AH)</f>
        <v>0</v>
      </c>
      <c r="AI71" s="256" cm="1">
        <f t="array" aca="1" ref="AI71" ca="1">_xlfn.XLOOKUP($A71&amp;$B71,'[1]产值及收款计划（2026）'!$A:$A&amp;'[1]产值及收款计划（2026）'!$B:$B,'[1]产值及收款计划（2026）'!AI:AI)</f>
        <v>0</v>
      </c>
      <c r="AJ71" s="256" cm="1">
        <f t="array" aca="1" ref="AJ71" ca="1">_xlfn.XLOOKUP($A71&amp;$B71,'[1]产值及收款计划（2026）'!$A:$A&amp;'[1]产值及收款计划（2026）'!$B:$B,'[1]产值及收款计划（2026）'!AJ:AJ)</f>
        <v>0</v>
      </c>
      <c r="AK71" s="256" cm="1">
        <f t="array" aca="1" ref="AK71" ca="1">_xlfn.XLOOKUP($A71&amp;$B71,'[1]产值及收款计划（2026）'!$A:$A&amp;'[1]产值及收款计划（2026）'!$B:$B,'[1]产值及收款计划（2026）'!AK:AK)</f>
        <v>0</v>
      </c>
      <c r="AL71" s="256" cm="1">
        <f t="array" aca="1" ref="AL71" ca="1">_xlfn.XLOOKUP($A71&amp;$B71,'[1]产值及收款计划（2026）'!$A:$A&amp;'[1]产值及收款计划（2026）'!$B:$B,'[1]产值及收款计划（2026）'!AL:AL)</f>
        <v>0</v>
      </c>
      <c r="AM71" s="263" t="e" cm="1">
        <f t="array" aca="1" ref="AM71" ca="1">_xlfn.LET(_xlpm.勾选月份状态数组,TRANSPOSE('PPT(12-15页）-TOP10'!$A$3:$A$14),_xlpm.选择数据区,IF('PPT(12-15页）-TOP10'!$E$3="收款",$BA71:$BL71,$AA71:$AL71),SUM(_xlfn._xlws.FILTER(_xlpm.选择数据区,_xlpm.勾选月份状态数组,"")))</f>
        <v>#NAME?</v>
      </c>
      <c r="AN71" s="256" t="e" cm="1">
        <f t="array" aca="1" ref="AN71" ca="1">_xlfn.LET(_xlpm.勾选月份状态数组,TRANSPOSE('PPT(12-15页）-TOP10'!$A$3:$A$14),_xlpm.选择数据区,IF('PPT(12-15页）-TOP10'!$E$3="收款",$DA71:$DL71,$CA71:$CL71),SUM(_xlfn._xlws.FILTER(_xlpm.选择数据区,_xlpm.勾选月份状态数组,"")))</f>
        <v>#NAME?</v>
      </c>
      <c r="AO71" s="256">
        <f ca="1">SUM(CA71:CC71)+SUM(AD71:AL71)</f>
        <v>0</v>
      </c>
      <c r="AP71" s="256"/>
      <c r="AQ71" s="256"/>
      <c r="AR71" s="256"/>
      <c r="AS71" s="256" cm="1">
        <f t="array" aca="1" ref="AS71" ca="1">_xlfn.XLOOKUP($A71&amp;$B71,'[1]产值及收款计划（2026）'!$A:$A&amp;'[1]产值及收款计划（2026）'!$B:$B,'[1]产值及收款计划（2026）'!AS:AS)</f>
        <v>0</v>
      </c>
      <c r="AT71" s="256" cm="1">
        <f t="array" aca="1" ref="AT71" ca="1">_xlfn.XLOOKUP($A71&amp;$B71,'[1]产值及收款计划（2026）'!$A:$A&amp;'[1]产值及收款计划（2026）'!$B:$B,'[1]产值及收款计划（2026）'!AT:AT)</f>
        <v>0</v>
      </c>
      <c r="AU71" s="256" cm="1">
        <f t="array" aca="1" ref="AU71" ca="1">_xlfn.XLOOKUP($A71&amp;$B71,'[1]产值及收款计划（2026）'!$A:$A&amp;'[1]产值及收款计划（2026）'!$B:$B,'[1]产值及收款计划（2026）'!AU:AU)</f>
        <v>0</v>
      </c>
      <c r="AV71" s="256" cm="1">
        <f t="array" aca="1" ref="AV71" ca="1">_xlfn.XLOOKUP($A71&amp;$B71,'[1]产值及收款计划（2026）'!$A:$A&amp;'[1]产值及收款计划（2026）'!$B:$B,'[1]产值及收款计划（2026）'!AV:AV)</f>
        <v>0</v>
      </c>
      <c r="AW71" s="256" cm="1">
        <f t="array" aca="1" ref="AW71" ca="1">_xlfn.XLOOKUP($A71&amp;$B71,'[1]产值及收款计划（2026）'!$A:$A&amp;'[1]产值及收款计划（2026）'!$B:$B,'[1]产值及收款计划（2026）'!AW:AW)</f>
        <v>29.238</v>
      </c>
      <c r="AX71" s="256" cm="1">
        <f t="array" aca="1" ref="AX71" ca="1">_xlfn.XLOOKUP($A71&amp;$B71,'[1]产值及收款计划（2026）'!$A:$A&amp;'[1]产值及收款计划（2026）'!$B:$B,'[1]产值及收款计划（2026）'!AX:AX)</f>
        <v>0</v>
      </c>
      <c r="AY71" s="256" cm="1">
        <f t="array" aca="1" ref="AY71" ca="1">_xlfn.XLOOKUP($A71&amp;$B71,'[1]产值及收款计划（2026）'!$A:$A&amp;'[1]产值及收款计划（2026）'!$B:$B,'[1]产值及收款计划（2026）'!AY:AY)</f>
        <v>112.762</v>
      </c>
      <c r="AZ71" s="256" cm="1">
        <f t="array" aca="1" ref="AZ71" ca="1">_xlfn.XLOOKUP($A71&amp;$B71,'[1]产值及收款计划（2026）'!$A:$A&amp;'[1]产值及收款计划（2026）'!$B:$B,'[1]产值及收款计划（2026）'!AZ:AZ)</f>
        <v>61.492660000000001</v>
      </c>
      <c r="BA71" s="256" cm="1">
        <f t="array" aca="1" ref="BA71" ca="1">_xlfn.XLOOKUP($A71&amp;$B71,'[1]产值及收款计划（2026）'!$A:$A&amp;'[1]产值及收款计划（2026）'!$B:$B,'[1]产值及收款计划（2026）'!BA:BA)</f>
        <v>0</v>
      </c>
      <c r="BB71" s="256" cm="1">
        <f t="array" aca="1" ref="BB71" ca="1">_xlfn.XLOOKUP($A71&amp;$B71,'[1]产值及收款计划（2026）'!$A:$A&amp;'[1]产值及收款计划（2026）'!$B:$B,'[1]产值及收款计划（2026）'!BB:BB)</f>
        <v>0</v>
      </c>
      <c r="BC71" s="256" cm="1">
        <f t="array" aca="1" ref="BC71" ca="1">_xlfn.XLOOKUP($A71&amp;$B71,'[1]产值及收款计划（2026）'!$A:$A&amp;'[1]产值及收款计划（2026）'!$B:$B,'[1]产值及收款计划（2026）'!BC:BC)</f>
        <v>0</v>
      </c>
      <c r="BD71" s="256" cm="1">
        <f t="array" aca="1" ref="BD71" ca="1">_xlfn.XLOOKUP($A71&amp;$B71,'[1]产值及收款计划（2026）'!$A:$A&amp;'[1]产值及收款计划（2026）'!$B:$B,'[1]产值及收款计划（2026）'!BD:BD)</f>
        <v>0</v>
      </c>
      <c r="BE71" s="256" cm="1">
        <f t="array" aca="1" ref="BE71" ca="1">_xlfn.XLOOKUP($A71&amp;$B71,'[1]产值及收款计划（2026）'!$A:$A&amp;'[1]产值及收款计划（2026）'!$B:$B,'[1]产值及收款计划（2026）'!BE:BE)</f>
        <v>0</v>
      </c>
      <c r="BF71" s="256" cm="1">
        <f t="array" aca="1" ref="BF71" ca="1">_xlfn.XLOOKUP($A71&amp;$B71,'[1]产值及收款计划（2026）'!$A:$A&amp;'[1]产值及收款计划（2026）'!$B:$B,'[1]产值及收款计划（2026）'!BF:BF)</f>
        <v>0</v>
      </c>
      <c r="BG71" s="256" cm="1">
        <f t="array" aca="1" ref="BG71" ca="1">_xlfn.XLOOKUP($A71&amp;$B71,'[1]产值及收款计划（2026）'!$A:$A&amp;'[1]产值及收款计划（2026）'!$B:$B,'[1]产值及收款计划（2026）'!BG:BG)</f>
        <v>0</v>
      </c>
      <c r="BH71" s="256" cm="1">
        <f t="array" aca="1" ref="BH71" ca="1">_xlfn.XLOOKUP($A71&amp;$B71,'[1]产值及收款计划（2026）'!$A:$A&amp;'[1]产值及收款计划（2026）'!$B:$B,'[1]产值及收款计划（2026）'!BH:BH)</f>
        <v>0</v>
      </c>
      <c r="BI71" s="256" cm="1">
        <f t="array" aca="1" ref="BI71" ca="1">_xlfn.XLOOKUP($A71&amp;$B71,'[1]产值及收款计划（2026）'!$A:$A&amp;'[1]产值及收款计划（2026）'!$B:$B,'[1]产值及收款计划（2026）'!BI:BI)</f>
        <v>0</v>
      </c>
      <c r="BJ71" s="256" cm="1">
        <f t="array" aca="1" ref="BJ71" ca="1">_xlfn.XLOOKUP($A71&amp;$B71,'[1]产值及收款计划（2026）'!$A:$A&amp;'[1]产值及收款计划（2026）'!$B:$B,'[1]产值及收款计划（2026）'!BJ:BJ)</f>
        <v>0</v>
      </c>
      <c r="BK71" s="256" cm="1">
        <f t="array" aca="1" ref="BK71" ca="1">_xlfn.XLOOKUP($A71&amp;$B71,'[1]产值及收款计划（2026）'!$A:$A&amp;'[1]产值及收款计划（2026）'!$B:$B,'[1]产值及收款计划（2026）'!BK:BK)</f>
        <v>0</v>
      </c>
      <c r="BL71" s="256" cm="1">
        <f t="array" aca="1" ref="BL71" ca="1">_xlfn.XLOOKUP($A71&amp;$B71,'[1]产值及收款计划（2026）'!$A:$A&amp;'[1]产值及收款计划（2026）'!$B:$B,'[1]产值及收款计划（2026）'!BL:BL)</f>
        <v>0</v>
      </c>
      <c r="BM71" s="256"/>
      <c r="BN71" s="256"/>
      <c r="BO71" s="256"/>
      <c r="BP71" s="256"/>
      <c r="BQ71" s="255" cm="1">
        <f t="array" aca="1" ref="BQ71" ca="1">_xlfn.XLOOKUP($A71&amp;$B71,'[1]产值及收款计划（2026）'!$A:$A&amp;'[1]产值及收款计划（2026）'!$B:$B,'[1]产值及收款计划（2026）'!BQ:BQ)</f>
        <v>0</v>
      </c>
      <c r="BR71" s="256" cm="1">
        <f t="array" aca="1" ref="BR71" ca="1">_xlfn.XLOOKUP($A71&amp;$B71,'[1]产值及收款计划（2026）'!$A:$A&amp;'[1]产值及收款计划（2026）'!$B:$B,'[1]产值及收款计划（2026）'!BR:BR)</f>
        <v>0</v>
      </c>
      <c r="CA71" s="256" cm="1">
        <f t="array" aca="1" ref="CA71" ca="1">_xlfn.XLOOKUP($A71&amp;$B71,'[1]产值及收款计划（2026）'!$A:$A&amp;'[1]产值及收款计划（2026）'!$B:$B,'[1]产值及收款计划（2026）'!CA:CA)</f>
        <v>0</v>
      </c>
      <c r="CB71" s="256" cm="1">
        <f t="array" aca="1" ref="CB71" ca="1">_xlfn.XLOOKUP($A71&amp;$B71,'[1]产值及收款计划（2026）'!$A:$A&amp;'[1]产值及收款计划（2026）'!$B:$B,'[1]产值及收款计划（2026）'!CB:CB)</f>
        <v>0</v>
      </c>
      <c r="CC71" s="256" cm="1">
        <f t="array" aca="1" ref="CC71" ca="1">_xlfn.XLOOKUP($A71&amp;$B71,'[1]产值及收款计划（2026）'!$A:$A&amp;'[1]产值及收款计划（2026）'!$B:$B,'[1]产值及收款计划（2026）'!CC:CC)</f>
        <v>0</v>
      </c>
      <c r="CD71" s="256" cm="1">
        <f t="array" aca="1" ref="CD71" ca="1">_xlfn.XLOOKUP($A71&amp;$B71,'[1]产值及收款计划（2026）'!$A:$A&amp;'[1]产值及收款计划（2026）'!$B:$B,'[1]产值及收款计划（2026）'!CD:CD)</f>
        <v>0</v>
      </c>
      <c r="CE71" s="256" cm="1">
        <f t="array" aca="1" ref="CE71" ca="1">_xlfn.XLOOKUP($A71&amp;$B71,'[1]产值及收款计划（2026）'!$A:$A&amp;'[1]产值及收款计划（2026）'!$B:$B,'[1]产值及收款计划（2026）'!CE:CE)</f>
        <v>0</v>
      </c>
      <c r="CF71" s="256" cm="1">
        <f t="array" aca="1" ref="CF71" ca="1">_xlfn.XLOOKUP($A71&amp;$B71,'[1]产值及收款计划（2026）'!$A:$A&amp;'[1]产值及收款计划（2026）'!$B:$B,'[1]产值及收款计划（2026）'!CF:CF)</f>
        <v>0</v>
      </c>
      <c r="CG71" s="256" cm="1">
        <f t="array" aca="1" ref="CG71" ca="1">_xlfn.XLOOKUP($A71&amp;$B71,'[1]产值及收款计划（2026）'!$A:$A&amp;'[1]产值及收款计划（2026）'!$B:$B,'[1]产值及收款计划（2026）'!CG:CG)</f>
        <v>0</v>
      </c>
      <c r="CH71" s="256" cm="1">
        <f t="array" aca="1" ref="CH71" ca="1">_xlfn.XLOOKUP($A71&amp;$B71,'[1]产值及收款计划（2026）'!$A:$A&amp;'[1]产值及收款计划（2026）'!$B:$B,'[1]产值及收款计划（2026）'!CH:CH)</f>
        <v>0</v>
      </c>
      <c r="CI71" s="256" cm="1">
        <f t="array" aca="1" ref="CI71" ca="1">_xlfn.XLOOKUP($A71&amp;$B71,'[1]产值及收款计划（2026）'!$A:$A&amp;'[1]产值及收款计划（2026）'!$B:$B,'[1]产值及收款计划（2026）'!CI:CI)</f>
        <v>0</v>
      </c>
      <c r="CJ71" s="256" cm="1">
        <f t="array" aca="1" ref="CJ71" ca="1">_xlfn.XLOOKUP($A71&amp;$B71,'[1]产值及收款计划（2026）'!$A:$A&amp;'[1]产值及收款计划（2026）'!$B:$B,'[1]产值及收款计划（2026）'!CJ:CJ)</f>
        <v>0</v>
      </c>
      <c r="CK71" s="256" cm="1">
        <f t="array" aca="1" ref="CK71" ca="1">_xlfn.XLOOKUP($A71&amp;$B71,'[1]产值及收款计划（2026）'!$A:$A&amp;'[1]产值及收款计划（2026）'!$B:$B,'[1]产值及收款计划（2026）'!CK:CK)</f>
        <v>0</v>
      </c>
      <c r="CL71" s="256" cm="1">
        <f t="array" aca="1" ref="CL71" ca="1">_xlfn.XLOOKUP($A71&amp;$B71,'[1]产值及收款计划（2026）'!$A:$A&amp;'[1]产值及收款计划（2026）'!$B:$B,'[1]产值及收款计划（2026）'!CL:CL)</f>
        <v>0</v>
      </c>
      <c r="DA71" s="256" cm="1">
        <f t="array" aca="1" ref="DA71" ca="1">_xlfn.XLOOKUP($A71&amp;$B71,'[1]产值及收款计划（2026）'!$A:$A&amp;'[1]产值及收款计划（2026）'!$B:$B,'[1]产值及收款计划（2026）'!DA:DA)</f>
        <v>0</v>
      </c>
      <c r="DB71" s="256" cm="1">
        <f t="array" aca="1" ref="DB71" ca="1">_xlfn.XLOOKUP($A71&amp;$B71,'[1]产值及收款计划（2026）'!$A:$A&amp;'[1]产值及收款计划（2026）'!$B:$B,'[1]产值及收款计划（2026）'!DB:DB)</f>
        <v>0</v>
      </c>
      <c r="DC71" s="256" cm="1">
        <f t="array" aca="1" ref="DC71" ca="1">_xlfn.XLOOKUP($A71&amp;$B71,'[1]产值及收款计划（2026）'!$A:$A&amp;'[1]产值及收款计划（2026）'!$B:$B,'[1]产值及收款计划（2026）'!DC:DC)</f>
        <v>0</v>
      </c>
      <c r="DD71" s="256" cm="1">
        <f t="array" aca="1" ref="DD71" ca="1">_xlfn.XLOOKUP($A71&amp;$B71,'[1]产值及收款计划（2026）'!$A:$A&amp;'[1]产值及收款计划（2026）'!$B:$B,'[1]产值及收款计划（2026）'!DD:DD)</f>
        <v>0</v>
      </c>
      <c r="DE71" s="256" cm="1">
        <f t="array" aca="1" ref="DE71" ca="1">_xlfn.XLOOKUP($A71&amp;$B71,'[1]产值及收款计划（2026）'!$A:$A&amp;'[1]产值及收款计划（2026）'!$B:$B,'[1]产值及收款计划（2026）'!DE:DE)</f>
        <v>0</v>
      </c>
      <c r="DF71" s="256" cm="1">
        <f t="array" aca="1" ref="DF71" ca="1">_xlfn.XLOOKUP($A71&amp;$B71,'[1]产值及收款计划（2026）'!$A:$A&amp;'[1]产值及收款计划（2026）'!$B:$B,'[1]产值及收款计划（2026）'!DF:DF)</f>
        <v>0</v>
      </c>
      <c r="DG71" s="256" cm="1">
        <f t="array" aca="1" ref="DG71" ca="1">_xlfn.XLOOKUP($A71&amp;$B71,'[1]产值及收款计划（2026）'!$A:$A&amp;'[1]产值及收款计划（2026）'!$B:$B,'[1]产值及收款计划（2026）'!DG:DG)</f>
        <v>0</v>
      </c>
      <c r="DH71" s="256" cm="1">
        <f t="array" aca="1" ref="DH71" ca="1">_xlfn.XLOOKUP($A71&amp;$B71,'[1]产值及收款计划（2026）'!$A:$A&amp;'[1]产值及收款计划（2026）'!$B:$B,'[1]产值及收款计划（2026）'!DH:DH)</f>
        <v>0</v>
      </c>
      <c r="DI71" s="256" cm="1">
        <f t="array" aca="1" ref="DI71" ca="1">_xlfn.XLOOKUP($A71&amp;$B71,'[1]产值及收款计划（2026）'!$A:$A&amp;'[1]产值及收款计划（2026）'!$B:$B,'[1]产值及收款计划（2026）'!DI:DI)</f>
        <v>0</v>
      </c>
      <c r="DJ71" s="256" cm="1">
        <f t="array" aca="1" ref="DJ71" ca="1">_xlfn.XLOOKUP($A71&amp;$B71,'[1]产值及收款计划（2026）'!$A:$A&amp;'[1]产值及收款计划（2026）'!$B:$B,'[1]产值及收款计划（2026）'!DJ:DJ)</f>
        <v>0</v>
      </c>
      <c r="DK71" s="256" cm="1">
        <f t="array" aca="1" ref="DK71" ca="1">_xlfn.XLOOKUP($A71&amp;$B71,'[1]产值及收款计划（2026）'!$A:$A&amp;'[1]产值及收款计划（2026）'!$B:$B,'[1]产值及收款计划（2026）'!DK:DK)</f>
        <v>0</v>
      </c>
      <c r="DL71" s="256" cm="1">
        <f t="array" aca="1" ref="DL71" ca="1">_xlfn.XLOOKUP($A71&amp;$B71,'[1]产值及收款计划（2026）'!$A:$A&amp;'[1]产值及收款计划（2026）'!$B:$B,'[1]产值及收款计划（2026）'!DL:DL)</f>
        <v>0</v>
      </c>
      <c r="DM71" s="264"/>
      <c r="DN71" s="250"/>
    </row>
    <row r="72" spans="1:118" ht="20.25" x14ac:dyDescent="0.15">
      <c r="A72" s="254">
        <f t="shared" ca="1" si="10"/>
        <v>68</v>
      </c>
      <c r="B72" s="254" t="s">
        <v>25</v>
      </c>
      <c r="C72" s="255" t="str" cm="1">
        <f t="array" aca="1" ref="C72" ca="1">_xlfn.XLOOKUP($A72&amp;$B72,'[1]产值及收款计划（2026）'!$A:$A&amp;'[1]产值及收款计划（2026）'!$B:$B,'[1]产值及收款计划（2026）'!C:C)</f>
        <v>ZHT2023042700037</v>
      </c>
      <c r="D72" s="255" t="str" cm="1">
        <f t="array" aca="1" ref="D72" ca="1">_xlfn.XLOOKUP($A72&amp;$B72,'[1]产值及收款计划（2026）'!$A:$A&amp;'[1]产值及收款计划（2026）'!$B:$B,'[1]产值及收款计划（2026）'!D:D)</f>
        <v>兰原高速黄河大桥BIM咨询服务项目</v>
      </c>
      <c r="E72" s="256" cm="1">
        <f t="array" aca="1" ref="E72" ca="1">_xlfn.XLOOKUP($A72&amp;$B72,'[1]产值及收款计划（2026）'!$A:$A&amp;'[1]产值及收款计划（2026）'!$B:$B,'[1]产值及收款计划（2026）'!E:E)</f>
        <v>150</v>
      </c>
      <c r="F72" s="256" cm="1">
        <f t="array" aca="1" ref="F72" ca="1">_xlfn.XLOOKUP($A72&amp;$B72,'[1]产值及收款计划（2026）'!$A:$A&amp;'[1]产值及收款计划（2026）'!$B:$B,'[1]产值及收款计划（2026）'!F:F)</f>
        <v>150</v>
      </c>
      <c r="G72" s="256" cm="1">
        <f t="array" aca="1" ref="G72" ca="1">_xlfn.XLOOKUP($A72&amp;$B72,'[1]产值及收款计划（2026）'!$A:$A&amp;'[1]产值及收款计划（2026）'!$B:$B,'[1]产值及收款计划（2026）'!G:G)</f>
        <v>78.8</v>
      </c>
      <c r="H72" s="256" cm="1">
        <f t="array" aca="1" ref="H72" ca="1">_xlfn.XLOOKUP($A72&amp;$B72,'[1]产值及收款计划（2026）'!$A:$A&amp;'[1]产值及收款计划（2026）'!$B:$B,'[1]产值及收款计划（2026）'!H:H)</f>
        <v>78.8</v>
      </c>
      <c r="I72" s="257" cm="1">
        <f t="array" aca="1" ref="I72" ca="1">_xlfn.XLOOKUP($A72&amp;$B72,'[1]产值及收款计划（2026）'!$A:$A&amp;'[1]产值及收款计划（2026）'!$B:$B,'[1]产值及收款计划（2026）'!I:I)</f>
        <v>0.52533333333333299</v>
      </c>
      <c r="J72" s="258" cm="1">
        <f t="array" aca="1" ref="J72" ca="1">_xlfn.XLOOKUP($A72&amp;$B72,'[1]产值及收款计划（2026）'!$A:$A&amp;'[1]产值及收款计划（2026）'!$B:$B,'[1]产值及收款计划（2026）'!J:J)</f>
        <v>0.06</v>
      </c>
      <c r="K72" s="256" cm="1">
        <f t="array" aca="1" ref="K72" ca="1">_xlfn.XLOOKUP($A72&amp;$B72,'[1]产值及收款计划（2026）'!$A:$A&amp;'[1]产值及收款计划（2026）'!$B:$B,'[1]产值及收款计划（2026）'!K:K)</f>
        <v>0</v>
      </c>
      <c r="L72" s="256" cm="1">
        <f t="array" aca="1" ref="L72" ca="1">_xlfn.XLOOKUP($A72&amp;$B72,'[1]产值及收款计划（2026）'!$A:$A&amp;'[1]产值及收款计划（2026）'!$B:$B,'[1]产值及收款计划（2026）'!L:L)</f>
        <v>0</v>
      </c>
      <c r="M72" s="256" t="str" cm="1">
        <f t="array" aca="1" ref="M72" ca="1">_xlfn.XLOOKUP($A72&amp;$B72,'[1]产值及收款计划（2026）'!$A:$A&amp;'[1]产值及收款计划（2026）'!$B:$B,'[1]产值及收款计划（2026）'!M:M)</f>
        <v>主导</v>
      </c>
      <c r="N72" s="256" t="str" cm="1">
        <f t="array" aca="1" ref="N72" ca="1">_xlfn.XLOOKUP($A72&amp;$B72,'[1]产值及收款计划（2026）'!$A:$A&amp;'[1]产值及收款计划（2026）'!$B:$B,'[1]产值及收款计划（2026）'!N:N)</f>
        <v>施林烽团队</v>
      </c>
      <c r="O72" s="256" t="str" cm="1">
        <f t="array" aca="1" ref="O72" ca="1">_xlfn.XLOOKUP($A72&amp;$B72,'[1]产值及收款计划（2026）'!$A:$A&amp;'[1]产值及收款计划（2026）'!$B:$B,'[1]产值及收款计划（2026）'!O:O)</f>
        <v>何晗</v>
      </c>
      <c r="P72" s="255" t="str" cm="1">
        <f t="array" aca="1" ref="P72" ca="1">_xlfn.XLOOKUP($A72&amp;$B72,'[1]产值及收款计划（2026）'!$A:$A&amp;'[1]产值及收款计划（2026）'!$B:$B,'[1]产值及收款计划（2026）'!P:P)</f>
        <v>在建</v>
      </c>
      <c r="Q72" s="256" cm="1">
        <f t="array" aca="1" ref="Q72" ca="1">_xlfn.XLOOKUP($A72&amp;$B72,'[1]产值及收款计划（2026）'!$A:$A&amp;'[1]产值及收款计划（2026）'!$B:$B,'[1]产值及收款计划（2026）'!Q:Q)</f>
        <v>0</v>
      </c>
      <c r="R72" s="256" cm="1">
        <f t="array" aca="1" ref="R72" ca="1">_xlfn.XLOOKUP($A72&amp;$B72,'[1]产值及收款计划（2026）'!$A:$A&amp;'[1]产值及收款计划（2026）'!$B:$B,'[1]产值及收款计划（2026）'!R:R)</f>
        <v>0</v>
      </c>
      <c r="S72" s="256" cm="1">
        <f t="array" aca="1" ref="S72" ca="1">_xlfn.XLOOKUP($A72&amp;$B72,'[1]产值及收款计划（2026）'!$A:$A&amp;'[1]产值及收款计划（2026）'!$B:$B,'[1]产值及收款计划（2026）'!S:S)</f>
        <v>0</v>
      </c>
      <c r="T72" s="256" cm="1">
        <f t="array" aca="1" ref="T72" ca="1">_xlfn.XLOOKUP($A72&amp;$B72,'[1]产值及收款计划（2026）'!$A:$A&amp;'[1]产值及收款计划（2026）'!$B:$B,'[1]产值及收款计划（2026）'!T:T)</f>
        <v>139.5</v>
      </c>
      <c r="U72" s="256" cm="1">
        <f t="array" aca="1" ref="U72" ca="1">_xlfn.XLOOKUP($A72&amp;$B72,'[1]产值及收款计划（2026）'!$A:$A&amp;'[1]产值及收款计划（2026）'!$B:$B,'[1]产值及收款计划（2026）'!U:U)</f>
        <v>0</v>
      </c>
      <c r="V72" s="256" cm="1">
        <f t="array" aca="1" ref="V72" ca="1">_xlfn.XLOOKUP($A72&amp;$B72,'[1]产值及收款计划（2026）'!$A:$A&amp;'[1]产值及收款计划（2026）'!$B:$B,'[1]产值及收款计划（2026）'!V:V)</f>
        <v>10.5</v>
      </c>
      <c r="W72" s="256" cm="1">
        <f t="array" aca="1" ref="W72" ca="1">_xlfn.XLOOKUP($A72&amp;$B72,'[1]产值及收款计划（2026）'!$A:$A&amp;'[1]产值及收款计划（2026）'!$B:$B,'[1]产值及收款计划（2026）'!W:W)</f>
        <v>0</v>
      </c>
      <c r="X72" s="256" cm="1">
        <f t="array" aca="1" ref="X72" ca="1">_xlfn.XLOOKUP($A72&amp;$B72,'[1]产值及收款计划（2026）'!$A:$A&amp;'[1]产值及收款计划（2026）'!$B:$B,'[1]产值及收款计划（2026）'!X:X)</f>
        <v>0</v>
      </c>
      <c r="Y72" s="256" cm="1">
        <f t="array" aca="1" ref="Y72" ca="1">_xlfn.XLOOKUP($A72&amp;$B72,'[1]产值及收款计划（2026）'!$A:$A&amp;'[1]产值及收款计划（2026）'!$B:$B,'[1]产值及收款计划（2026）'!Y:Y)</f>
        <v>0</v>
      </c>
      <c r="Z72" s="256" cm="1">
        <f t="array" aca="1" ref="Z72" ca="1">_xlfn.XLOOKUP($A72&amp;$B72,'[1]产值及收款计划（2026）'!$A:$A&amp;'[1]产值及收款计划（2026）'!$B:$B,'[1]产值及收款计划（2026）'!Z:Z)</f>
        <v>0</v>
      </c>
      <c r="AA72" s="256" cm="1">
        <f t="array" aca="1" ref="AA72" ca="1">_xlfn.XLOOKUP($A72&amp;$B72,'[1]产值及收款计划（2026）'!$A:$A&amp;'[1]产值及收款计划（2026）'!$B:$B,'[1]产值及收款计划（2026）'!AA:AA)</f>
        <v>0</v>
      </c>
      <c r="AB72" s="256" cm="1">
        <f t="array" aca="1" ref="AB72" ca="1">_xlfn.XLOOKUP($A72&amp;$B72,'[1]产值及收款计划（2026）'!$A:$A&amp;'[1]产值及收款计划（2026）'!$B:$B,'[1]产值及收款计划（2026）'!AB:AB)</f>
        <v>0</v>
      </c>
      <c r="AC72" s="256" cm="1">
        <f t="array" aca="1" ref="AC72" ca="1">_xlfn.XLOOKUP($A72&amp;$B72,'[1]产值及收款计划（2026）'!$A:$A&amp;'[1]产值及收款计划（2026）'!$B:$B,'[1]产值及收款计划（2026）'!AC:AC)</f>
        <v>0</v>
      </c>
      <c r="AD72" s="256" cm="1">
        <f t="array" aca="1" ref="AD72" ca="1">_xlfn.XLOOKUP($A72&amp;$B72,'[1]产值及收款计划（2026）'!$A:$A&amp;'[1]产值及收款计划（2026）'!$B:$B,'[1]产值及收款计划（2026）'!AD:AD)</f>
        <v>0</v>
      </c>
      <c r="AE72" s="256" cm="1">
        <f t="array" aca="1" ref="AE72" ca="1">_xlfn.XLOOKUP($A72&amp;$B72,'[1]产值及收款计划（2026）'!$A:$A&amp;'[1]产值及收款计划（2026）'!$B:$B,'[1]产值及收款计划（2026）'!AE:AE)</f>
        <v>0</v>
      </c>
      <c r="AF72" s="256" cm="1">
        <f t="array" aca="1" ref="AF72" ca="1">_xlfn.XLOOKUP($A72&amp;$B72,'[1]产值及收款计划（2026）'!$A:$A&amp;'[1]产值及收款计划（2026）'!$B:$B,'[1]产值及收款计划（2026）'!AF:AF)</f>
        <v>0</v>
      </c>
      <c r="AG72" s="256" cm="1">
        <f t="array" aca="1" ref="AG72" ca="1">_xlfn.XLOOKUP($A72&amp;$B72,'[1]产值及收款计划（2026）'!$A:$A&amp;'[1]产值及收款计划（2026）'!$B:$B,'[1]产值及收款计划（2026）'!AG:AG)</f>
        <v>0</v>
      </c>
      <c r="AH72" s="256" cm="1">
        <f t="array" aca="1" ref="AH72" ca="1">_xlfn.XLOOKUP($A72&amp;$B72,'[1]产值及收款计划（2026）'!$A:$A&amp;'[1]产值及收款计划（2026）'!$B:$B,'[1]产值及收款计划（2026）'!AH:AH)</f>
        <v>0</v>
      </c>
      <c r="AI72" s="256" cm="1">
        <f t="array" aca="1" ref="AI72" ca="1">_xlfn.XLOOKUP($A72&amp;$B72,'[1]产值及收款计划（2026）'!$A:$A&amp;'[1]产值及收款计划（2026）'!$B:$B,'[1]产值及收款计划（2026）'!AI:AI)</f>
        <v>0</v>
      </c>
      <c r="AJ72" s="256" cm="1">
        <f t="array" aca="1" ref="AJ72" ca="1">_xlfn.XLOOKUP($A72&amp;$B72,'[1]产值及收款计划（2026）'!$A:$A&amp;'[1]产值及收款计划（2026）'!$B:$B,'[1]产值及收款计划（2026）'!AJ:AJ)</f>
        <v>0</v>
      </c>
      <c r="AK72" s="256" cm="1">
        <f t="array" aca="1" ref="AK72" ca="1">_xlfn.XLOOKUP($A72&amp;$B72,'[1]产值及收款计划（2026）'!$A:$A&amp;'[1]产值及收款计划（2026）'!$B:$B,'[1]产值及收款计划（2026）'!AK:AK)</f>
        <v>0</v>
      </c>
      <c r="AL72" s="256" cm="1">
        <f t="array" aca="1" ref="AL72" ca="1">_xlfn.XLOOKUP($A72&amp;$B72,'[1]产值及收款计划（2026）'!$A:$A&amp;'[1]产值及收款计划（2026）'!$B:$B,'[1]产值及收款计划（2026）'!AL:AL)</f>
        <v>10.5</v>
      </c>
      <c r="AM72" s="263" t="e" cm="1">
        <f t="array" aca="1" ref="AM72" ca="1">_xlfn.LET(_xlpm.勾选月份状态数组,TRANSPOSE('PPT(12-15页）-TOP10'!$A$3:$A$14),_xlpm.选择数据区,IF('PPT(12-15页）-TOP10'!$E$3="收款",$BA72:$BL72,$AA72:$AL72),SUM(_xlfn._xlws.FILTER(_xlpm.选择数据区,_xlpm.勾选月份状态数组,"")))</f>
        <v>#NAME?</v>
      </c>
      <c r="AN72" s="256" t="e" cm="1">
        <f t="array" aca="1" ref="AN72" ca="1">_xlfn.LET(_xlpm.勾选月份状态数组,TRANSPOSE('PPT(12-15页）-TOP10'!$A$3:$A$14),_xlpm.选择数据区,IF('PPT(12-15页）-TOP10'!$E$3="收款",$DA72:$DL72,$CA72:$CL72),SUM(_xlfn._xlws.FILTER(_xlpm.选择数据区,_xlpm.勾选月份状态数组,"")))</f>
        <v>#NAME?</v>
      </c>
      <c r="AO72" s="256">
        <f ca="1">SUM(CA72:CC72)+SUM(AD72:AL72)</f>
        <v>10.5</v>
      </c>
      <c r="AP72" s="256"/>
      <c r="AQ72" s="256"/>
      <c r="AR72" s="256"/>
      <c r="AS72" s="256" cm="1">
        <f t="array" aca="1" ref="AS72" ca="1">_xlfn.XLOOKUP($A72&amp;$B72,'[1]产值及收款计划（2026）'!$A:$A&amp;'[1]产值及收款计划（2026）'!$B:$B,'[1]产值及收款计划（2026）'!AS:AS)</f>
        <v>0</v>
      </c>
      <c r="AT72" s="256" cm="1">
        <f t="array" aca="1" ref="AT72" ca="1">_xlfn.XLOOKUP($A72&amp;$B72,'[1]产值及收款计划（2026）'!$A:$A&amp;'[1]产值及收款计划（2026）'!$B:$B,'[1]产值及收款计划（2026）'!AT:AT)</f>
        <v>0</v>
      </c>
      <c r="AU72" s="256" t="str" cm="1">
        <f t="array" aca="1" ref="AU72" ca="1">_xlfn.XLOOKUP($A72&amp;$B72,'[1]产值及收款计划（2026）'!$A:$A&amp;'[1]产值及收款计划（2026）'!$B:$B,'[1]产值及收款计划（2026）'!AU:AU)</f>
        <v>确保</v>
      </c>
      <c r="AV72" s="256" cm="1">
        <f t="array" aca="1" ref="AV72" ca="1">_xlfn.XLOOKUP($A72&amp;$B72,'[1]产值及收款计划（2026）'!$A:$A&amp;'[1]产值及收款计划（2026）'!$B:$B,'[1]产值及收款计划（2026）'!AV:AV)</f>
        <v>0</v>
      </c>
      <c r="AW72" s="256" cm="1">
        <f t="array" aca="1" ref="AW72" ca="1">_xlfn.XLOOKUP($A72&amp;$B72,'[1]产值及收款计划（2026）'!$A:$A&amp;'[1]产值及收款计划（2026）'!$B:$B,'[1]产值及收款计划（2026）'!AW:AW)</f>
        <v>100</v>
      </c>
      <c r="AX72" s="256" cm="1">
        <f t="array" aca="1" ref="AX72" ca="1">_xlfn.XLOOKUP($A72&amp;$B72,'[1]产值及收款计划（2026）'!$A:$A&amp;'[1]产值及收款计划（2026）'!$B:$B,'[1]产值及收款计划（2026）'!AX:AX)</f>
        <v>0</v>
      </c>
      <c r="AY72" s="256" cm="1">
        <f t="array" aca="1" ref="AY72" ca="1">_xlfn.XLOOKUP($A72&amp;$B72,'[1]产值及收款计划（2026）'!$A:$A&amp;'[1]产值及收款计划（2026）'!$B:$B,'[1]产值及收款计划（2026）'!AY:AY)</f>
        <v>50</v>
      </c>
      <c r="AZ72" s="256" cm="1">
        <f t="array" aca="1" ref="AZ72" ca="1">_xlfn.XLOOKUP($A72&amp;$B72,'[1]产值及收款计划（2026）'!$A:$A&amp;'[1]产值及收款计划（2026）'!$B:$B,'[1]产值及收款计划（2026）'!AZ:AZ)</f>
        <v>39.5</v>
      </c>
      <c r="BA72" s="256" cm="1">
        <f t="array" aca="1" ref="BA72" ca="1">_xlfn.XLOOKUP($A72&amp;$B72,'[1]产值及收款计划（2026）'!$A:$A&amp;'[1]产值及收款计划（2026）'!$B:$B,'[1]产值及收款计划（2026）'!BA:BA)</f>
        <v>0</v>
      </c>
      <c r="BB72" s="256" cm="1">
        <f t="array" aca="1" ref="BB72" ca="1">_xlfn.XLOOKUP($A72&amp;$B72,'[1]产值及收款计划（2026）'!$A:$A&amp;'[1]产值及收款计划（2026）'!$B:$B,'[1]产值及收款计划（2026）'!BB:BB)</f>
        <v>0</v>
      </c>
      <c r="BC72" s="256" cm="1">
        <f t="array" aca="1" ref="BC72" ca="1">_xlfn.XLOOKUP($A72&amp;$B72,'[1]产值及收款计划（2026）'!$A:$A&amp;'[1]产值及收款计划（2026）'!$B:$B,'[1]产值及收款计划（2026）'!BC:BC)</f>
        <v>0</v>
      </c>
      <c r="BD72" s="256" cm="1">
        <f t="array" aca="1" ref="BD72" ca="1">_xlfn.XLOOKUP($A72&amp;$B72,'[1]产值及收款计划（2026）'!$A:$A&amp;'[1]产值及收款计划（2026）'!$B:$B,'[1]产值及收款计划（2026）'!BD:BD)</f>
        <v>0</v>
      </c>
      <c r="BE72" s="256" cm="1">
        <f t="array" aca="1" ref="BE72" ca="1">_xlfn.XLOOKUP($A72&amp;$B72,'[1]产值及收款计划（2026）'!$A:$A&amp;'[1]产值及收款计划（2026）'!$B:$B,'[1]产值及收款计划（2026）'!BE:BE)</f>
        <v>0</v>
      </c>
      <c r="BF72" s="256" cm="1">
        <f t="array" aca="1" ref="BF72" ca="1">_xlfn.XLOOKUP($A72&amp;$B72,'[1]产值及收款计划（2026）'!$A:$A&amp;'[1]产值及收款计划（2026）'!$B:$B,'[1]产值及收款计划（2026）'!BF:BF)</f>
        <v>0</v>
      </c>
      <c r="BG72" s="256" cm="1">
        <f t="array" aca="1" ref="BG72" ca="1">_xlfn.XLOOKUP($A72&amp;$B72,'[1]产值及收款计划（2026）'!$A:$A&amp;'[1]产值及收款计划（2026）'!$B:$B,'[1]产值及收款计划（2026）'!BG:BG)</f>
        <v>0</v>
      </c>
      <c r="BH72" s="256" cm="1">
        <f t="array" aca="1" ref="BH72" ca="1">_xlfn.XLOOKUP($A72&amp;$B72,'[1]产值及收款计划（2026）'!$A:$A&amp;'[1]产值及收款计划（2026）'!$B:$B,'[1]产值及收款计划（2026）'!BH:BH)</f>
        <v>0</v>
      </c>
      <c r="BI72" s="256" cm="1">
        <f t="array" aca="1" ref="BI72" ca="1">_xlfn.XLOOKUP($A72&amp;$B72,'[1]产值及收款计划（2026）'!$A:$A&amp;'[1]产值及收款计划（2026）'!$B:$B,'[1]产值及收款计划（2026）'!BI:BI)</f>
        <v>39.5</v>
      </c>
      <c r="BJ72" s="256" cm="1">
        <f t="array" aca="1" ref="BJ72" ca="1">_xlfn.XLOOKUP($A72&amp;$B72,'[1]产值及收款计划（2026）'!$A:$A&amp;'[1]产值及收款计划（2026）'!$B:$B,'[1]产值及收款计划（2026）'!BJ:BJ)</f>
        <v>0</v>
      </c>
      <c r="BK72" s="256" cm="1">
        <f t="array" aca="1" ref="BK72" ca="1">_xlfn.XLOOKUP($A72&amp;$B72,'[1]产值及收款计划（2026）'!$A:$A&amp;'[1]产值及收款计划（2026）'!$B:$B,'[1]产值及收款计划（2026）'!BK:BK)</f>
        <v>0</v>
      </c>
      <c r="BL72" s="256" cm="1">
        <f t="array" aca="1" ref="BL72" ca="1">_xlfn.XLOOKUP($A72&amp;$B72,'[1]产值及收款计划（2026）'!$A:$A&amp;'[1]产值及收款计划（2026）'!$B:$B,'[1]产值及收款计划（2026）'!BL:BL)</f>
        <v>0</v>
      </c>
      <c r="BM72" s="256"/>
      <c r="BN72" s="256"/>
      <c r="BO72" s="256"/>
      <c r="BP72" s="256"/>
      <c r="BQ72" s="255" cm="1">
        <f t="array" aca="1" ref="BQ72" ca="1">_xlfn.XLOOKUP($A72&amp;$B72,'[1]产值及收款计划（2026）'!$A:$A&amp;'[1]产值及收款计划（2026）'!$B:$B,'[1]产值及收款计划（2026）'!BQ:BQ)</f>
        <v>0</v>
      </c>
      <c r="BR72" s="256" cm="1">
        <f t="array" aca="1" ref="BR72" ca="1">_xlfn.XLOOKUP($A72&amp;$B72,'[1]产值及收款计划（2026）'!$A:$A&amp;'[1]产值及收款计划（2026）'!$B:$B,'[1]产值及收款计划（2026）'!BR:BR)</f>
        <v>0</v>
      </c>
      <c r="CA72" s="256" cm="1">
        <f t="array" aca="1" ref="CA72" ca="1">_xlfn.XLOOKUP($A72&amp;$B72,'[1]产值及收款计划（2026）'!$A:$A&amp;'[1]产值及收款计划（2026）'!$B:$B,'[1]产值及收款计划（2026）'!CA:CA)</f>
        <v>0</v>
      </c>
      <c r="CB72" s="256" cm="1">
        <f t="array" aca="1" ref="CB72" ca="1">_xlfn.XLOOKUP($A72&amp;$B72,'[1]产值及收款计划（2026）'!$A:$A&amp;'[1]产值及收款计划（2026）'!$B:$B,'[1]产值及收款计划（2026）'!CB:CB)</f>
        <v>0</v>
      </c>
      <c r="CC72" s="256" cm="1">
        <f t="array" aca="1" ref="CC72" ca="1">_xlfn.XLOOKUP($A72&amp;$B72,'[1]产值及收款计划（2026）'!$A:$A&amp;'[1]产值及收款计划（2026）'!$B:$B,'[1]产值及收款计划（2026）'!CC:CC)</f>
        <v>0</v>
      </c>
      <c r="CD72" s="256" cm="1">
        <f t="array" aca="1" ref="CD72" ca="1">_xlfn.XLOOKUP($A72&amp;$B72,'[1]产值及收款计划（2026）'!$A:$A&amp;'[1]产值及收款计划（2026）'!$B:$B,'[1]产值及收款计划（2026）'!CD:CD)</f>
        <v>0</v>
      </c>
      <c r="CE72" s="256" cm="1">
        <f t="array" aca="1" ref="CE72" ca="1">_xlfn.XLOOKUP($A72&amp;$B72,'[1]产值及收款计划（2026）'!$A:$A&amp;'[1]产值及收款计划（2026）'!$B:$B,'[1]产值及收款计划（2026）'!CE:CE)</f>
        <v>0</v>
      </c>
      <c r="CF72" s="256" cm="1">
        <f t="array" aca="1" ref="CF72" ca="1">_xlfn.XLOOKUP($A72&amp;$B72,'[1]产值及收款计划（2026）'!$A:$A&amp;'[1]产值及收款计划（2026）'!$B:$B,'[1]产值及收款计划（2026）'!CF:CF)</f>
        <v>0</v>
      </c>
      <c r="CG72" s="256" cm="1">
        <f t="array" aca="1" ref="CG72" ca="1">_xlfn.XLOOKUP($A72&amp;$B72,'[1]产值及收款计划（2026）'!$A:$A&amp;'[1]产值及收款计划（2026）'!$B:$B,'[1]产值及收款计划（2026）'!CG:CG)</f>
        <v>0</v>
      </c>
      <c r="CH72" s="256" cm="1">
        <f t="array" aca="1" ref="CH72" ca="1">_xlfn.XLOOKUP($A72&amp;$B72,'[1]产值及收款计划（2026）'!$A:$A&amp;'[1]产值及收款计划（2026）'!$B:$B,'[1]产值及收款计划（2026）'!CH:CH)</f>
        <v>0</v>
      </c>
      <c r="CI72" s="256" cm="1">
        <f t="array" aca="1" ref="CI72" ca="1">_xlfn.XLOOKUP($A72&amp;$B72,'[1]产值及收款计划（2026）'!$A:$A&amp;'[1]产值及收款计划（2026）'!$B:$B,'[1]产值及收款计划（2026）'!CI:CI)</f>
        <v>0</v>
      </c>
      <c r="CJ72" s="256" cm="1">
        <f t="array" aca="1" ref="CJ72" ca="1">_xlfn.XLOOKUP($A72&amp;$B72,'[1]产值及收款计划（2026）'!$A:$A&amp;'[1]产值及收款计划（2026）'!$B:$B,'[1]产值及收款计划（2026）'!CJ:CJ)</f>
        <v>0</v>
      </c>
      <c r="CK72" s="256" cm="1">
        <f t="array" aca="1" ref="CK72" ca="1">_xlfn.XLOOKUP($A72&amp;$B72,'[1]产值及收款计划（2026）'!$A:$A&amp;'[1]产值及收款计划（2026）'!$B:$B,'[1]产值及收款计划（2026）'!CK:CK)</f>
        <v>0</v>
      </c>
      <c r="CL72" s="256" cm="1">
        <f t="array" aca="1" ref="CL72" ca="1">_xlfn.XLOOKUP($A72&amp;$B72,'[1]产值及收款计划（2026）'!$A:$A&amp;'[1]产值及收款计划（2026）'!$B:$B,'[1]产值及收款计划（2026）'!CL:CL)</f>
        <v>0</v>
      </c>
      <c r="DA72" s="256" cm="1">
        <f t="array" aca="1" ref="DA72" ca="1">_xlfn.XLOOKUP($A72&amp;$B72,'[1]产值及收款计划（2026）'!$A:$A&amp;'[1]产值及收款计划（2026）'!$B:$B,'[1]产值及收款计划（2026）'!DA:DA)</f>
        <v>0</v>
      </c>
      <c r="DB72" s="256" cm="1">
        <f t="array" aca="1" ref="DB72" ca="1">_xlfn.XLOOKUP($A72&amp;$B72,'[1]产值及收款计划（2026）'!$A:$A&amp;'[1]产值及收款计划（2026）'!$B:$B,'[1]产值及收款计划（2026）'!DB:DB)</f>
        <v>0</v>
      </c>
      <c r="DC72" s="256" cm="1">
        <f t="array" aca="1" ref="DC72" ca="1">_xlfn.XLOOKUP($A72&amp;$B72,'[1]产值及收款计划（2026）'!$A:$A&amp;'[1]产值及收款计划（2026）'!$B:$B,'[1]产值及收款计划（2026）'!DC:DC)</f>
        <v>0</v>
      </c>
      <c r="DD72" s="256" cm="1">
        <f t="array" aca="1" ref="DD72" ca="1">_xlfn.XLOOKUP($A72&amp;$B72,'[1]产值及收款计划（2026）'!$A:$A&amp;'[1]产值及收款计划（2026）'!$B:$B,'[1]产值及收款计划（2026）'!DD:DD)</f>
        <v>0</v>
      </c>
      <c r="DE72" s="256" cm="1">
        <f t="array" aca="1" ref="DE72" ca="1">_xlfn.XLOOKUP($A72&amp;$B72,'[1]产值及收款计划（2026）'!$A:$A&amp;'[1]产值及收款计划（2026）'!$B:$B,'[1]产值及收款计划（2026）'!DE:DE)</f>
        <v>0</v>
      </c>
      <c r="DF72" s="256" cm="1">
        <f t="array" aca="1" ref="DF72" ca="1">_xlfn.XLOOKUP($A72&amp;$B72,'[1]产值及收款计划（2026）'!$A:$A&amp;'[1]产值及收款计划（2026）'!$B:$B,'[1]产值及收款计划（2026）'!DF:DF)</f>
        <v>0</v>
      </c>
      <c r="DG72" s="256" cm="1">
        <f t="array" aca="1" ref="DG72" ca="1">_xlfn.XLOOKUP($A72&amp;$B72,'[1]产值及收款计划（2026）'!$A:$A&amp;'[1]产值及收款计划（2026）'!$B:$B,'[1]产值及收款计划（2026）'!DG:DG)</f>
        <v>0</v>
      </c>
      <c r="DH72" s="256" cm="1">
        <f t="array" aca="1" ref="DH72" ca="1">_xlfn.XLOOKUP($A72&amp;$B72,'[1]产值及收款计划（2026）'!$A:$A&amp;'[1]产值及收款计划（2026）'!$B:$B,'[1]产值及收款计划（2026）'!DH:DH)</f>
        <v>0</v>
      </c>
      <c r="DI72" s="256" cm="1">
        <f t="array" aca="1" ref="DI72" ca="1">_xlfn.XLOOKUP($A72&amp;$B72,'[1]产值及收款计划（2026）'!$A:$A&amp;'[1]产值及收款计划（2026）'!$B:$B,'[1]产值及收款计划（2026）'!DI:DI)</f>
        <v>0</v>
      </c>
      <c r="DJ72" s="256" cm="1">
        <f t="array" aca="1" ref="DJ72" ca="1">_xlfn.XLOOKUP($A72&amp;$B72,'[1]产值及收款计划（2026）'!$A:$A&amp;'[1]产值及收款计划（2026）'!$B:$B,'[1]产值及收款计划（2026）'!DJ:DJ)</f>
        <v>0</v>
      </c>
      <c r="DK72" s="256" cm="1">
        <f t="array" aca="1" ref="DK72" ca="1">_xlfn.XLOOKUP($A72&amp;$B72,'[1]产值及收款计划（2026）'!$A:$A&amp;'[1]产值及收款计划（2026）'!$B:$B,'[1]产值及收款计划（2026）'!DK:DK)</f>
        <v>0</v>
      </c>
      <c r="DL72" s="256" cm="1">
        <f t="array" aca="1" ref="DL72" ca="1">_xlfn.XLOOKUP($A72&amp;$B72,'[1]产值及收款计划（2026）'!$A:$A&amp;'[1]产值及收款计划（2026）'!$B:$B,'[1]产值及收款计划（2026）'!DL:DL)</f>
        <v>0</v>
      </c>
      <c r="DM72" s="264"/>
      <c r="DN72" s="250"/>
    </row>
    <row r="73" spans="1:118" ht="20.25" x14ac:dyDescent="0.15">
      <c r="A73" s="254">
        <f t="shared" ca="1" si="10"/>
        <v>69</v>
      </c>
      <c r="B73" s="254" t="s">
        <v>25</v>
      </c>
      <c r="C73" s="255" t="str" cm="1">
        <f t="array" aca="1" ref="C73" ca="1">_xlfn.XLOOKUP($A73&amp;$B73,'[1]产值及收款计划（2026）'!$A:$A&amp;'[1]产值及收款计划（2026）'!$B:$B,'[1]产值及收款计划（2026）'!C:C)</f>
        <v>ZHT2023041900034</v>
      </c>
      <c r="D73" s="255" t="str" cm="1">
        <f t="array" aca="1" ref="D73" ca="1">_xlfn.XLOOKUP($A73&amp;$B73,'[1]产值及收款计划（2026）'!$A:$A&amp;'[1]产值及收款计划（2026）'!$B:$B,'[1]产值及收款计划（2026）'!D:D)</f>
        <v>龙水南路建管平台及BIM应用技术服务合同</v>
      </c>
      <c r="E73" s="256" cm="1">
        <f t="array" aca="1" ref="E73" ca="1">_xlfn.XLOOKUP($A73&amp;$B73,'[1]产值及收款计划（2026）'!$A:$A&amp;'[1]产值及收款计划（2026）'!$B:$B,'[1]产值及收款计划（2026）'!E:E)</f>
        <v>50</v>
      </c>
      <c r="F73" s="256" cm="1">
        <f t="array" aca="1" ref="F73" ca="1">_xlfn.XLOOKUP($A73&amp;$B73,'[1]产值及收款计划（2026）'!$A:$A&amp;'[1]产值及收款计划（2026）'!$B:$B,'[1]产值及收款计划（2026）'!F:F)</f>
        <v>50</v>
      </c>
      <c r="G73" s="256" cm="1">
        <f t="array" aca="1" ref="G73" ca="1">_xlfn.XLOOKUP($A73&amp;$B73,'[1]产值及收款计划（2026）'!$A:$A&amp;'[1]产值及收款计划（2026）'!$B:$B,'[1]产值及收款计划（2026）'!G:G)</f>
        <v>50</v>
      </c>
      <c r="H73" s="256" cm="1">
        <f t="array" aca="1" ref="H73" ca="1">_xlfn.XLOOKUP($A73&amp;$B73,'[1]产值及收款计划（2026）'!$A:$A&amp;'[1]产值及收款计划（2026）'!$B:$B,'[1]产值及收款计划（2026）'!H:H)</f>
        <v>50</v>
      </c>
      <c r="I73" s="257" cm="1">
        <f t="array" aca="1" ref="I73" ca="1">_xlfn.XLOOKUP($A73&amp;$B73,'[1]产值及收款计划（2026）'!$A:$A&amp;'[1]产值及收款计划（2026）'!$B:$B,'[1]产值及收款计划（2026）'!I:I)</f>
        <v>1</v>
      </c>
      <c r="J73" s="258" cm="1">
        <f t="array" aca="1" ref="J73" ca="1">_xlfn.XLOOKUP($A73&amp;$B73,'[1]产值及收款计划（2026）'!$A:$A&amp;'[1]产值及收款计划（2026）'!$B:$B,'[1]产值及收款计划（2026）'!J:J)</f>
        <v>0.06</v>
      </c>
      <c r="K73" s="256" cm="1">
        <f t="array" aca="1" ref="K73" ca="1">_xlfn.XLOOKUP($A73&amp;$B73,'[1]产值及收款计划（2026）'!$A:$A&amp;'[1]产值及收款计划（2026）'!$B:$B,'[1]产值及收款计划（2026）'!K:K)</f>
        <v>0</v>
      </c>
      <c r="L73" s="256" cm="1">
        <f t="array" aca="1" ref="L73" ca="1">_xlfn.XLOOKUP($A73&amp;$B73,'[1]产值及收款计划（2026）'!$A:$A&amp;'[1]产值及收款计划（2026）'!$B:$B,'[1]产值及收款计划（2026）'!L:L)</f>
        <v>0</v>
      </c>
      <c r="M73" s="256" t="str" cm="1">
        <f t="array" aca="1" ref="M73" ca="1">_xlfn.XLOOKUP($A73&amp;$B73,'[1]产值及收款计划（2026）'!$A:$A&amp;'[1]产值及收款计划（2026）'!$B:$B,'[1]产值及收款计划（2026）'!M:M)</f>
        <v>主导</v>
      </c>
      <c r="N73" s="256" t="str" cm="1">
        <f t="array" aca="1" ref="N73" ca="1">_xlfn.XLOOKUP($A73&amp;$B73,'[1]产值及收款计划（2026）'!$A:$A&amp;'[1]产值及收款计划（2026）'!$B:$B,'[1]产值及收款计划（2026）'!N:N)</f>
        <v>施林烽团队</v>
      </c>
      <c r="O73" s="256" t="str" cm="1">
        <f t="array" aca="1" ref="O73" ca="1">_xlfn.XLOOKUP($A73&amp;$B73,'[1]产值及收款计划（2026）'!$A:$A&amp;'[1]产值及收款计划（2026）'!$B:$B,'[1]产值及收款计划（2026）'!O:O)</f>
        <v>施林烽</v>
      </c>
      <c r="P73" s="255" t="str" cm="1">
        <f t="array" aca="1" ref="P73" ca="1">_xlfn.XLOOKUP($A73&amp;$B73,'[1]产值及收款计划（2026）'!$A:$A&amp;'[1]产值及收款计划（2026）'!$B:$B,'[1]产值及收款计划（2026）'!P:P)</f>
        <v>在建</v>
      </c>
      <c r="Q73" s="256" cm="1">
        <f t="array" aca="1" ref="Q73" ca="1">_xlfn.XLOOKUP($A73&amp;$B73,'[1]产值及收款计划（2026）'!$A:$A&amp;'[1]产值及收款计划（2026）'!$B:$B,'[1]产值及收款计划（2026）'!Q:Q)</f>
        <v>0</v>
      </c>
      <c r="R73" s="256" cm="1">
        <f t="array" aca="1" ref="R73" ca="1">_xlfn.XLOOKUP($A73&amp;$B73,'[1]产值及收款计划（2026）'!$A:$A&amp;'[1]产值及收款计划（2026）'!$B:$B,'[1]产值及收款计划（2026）'!R:R)</f>
        <v>0</v>
      </c>
      <c r="S73" s="256" cm="1">
        <f t="array" aca="1" ref="S73" ca="1">_xlfn.XLOOKUP($A73&amp;$B73,'[1]产值及收款计划（2026）'!$A:$A&amp;'[1]产值及收款计划（2026）'!$B:$B,'[1]产值及收款计划（2026）'!S:S)</f>
        <v>0</v>
      </c>
      <c r="T73" s="256" cm="1">
        <f t="array" aca="1" ref="T73" ca="1">_xlfn.XLOOKUP($A73&amp;$B73,'[1]产值及收款计划（2026）'!$A:$A&amp;'[1]产值及收款计划（2026）'!$B:$B,'[1]产值及收款计划（2026）'!T:T)</f>
        <v>40</v>
      </c>
      <c r="U73" s="256" cm="1">
        <f t="array" aca="1" ref="U73" ca="1">_xlfn.XLOOKUP($A73&amp;$B73,'[1]产值及收款计划（2026）'!$A:$A&amp;'[1]产值及收款计划（2026）'!$B:$B,'[1]产值及收款计划（2026）'!U:U)</f>
        <v>0</v>
      </c>
      <c r="V73" s="256" cm="1">
        <f t="array" aca="1" ref="V73" ca="1">_xlfn.XLOOKUP($A73&amp;$B73,'[1]产值及收款计划（2026）'!$A:$A&amp;'[1]产值及收款计划（2026）'!$B:$B,'[1]产值及收款计划（2026）'!V:V)</f>
        <v>10</v>
      </c>
      <c r="W73" s="256" cm="1">
        <f t="array" aca="1" ref="W73" ca="1">_xlfn.XLOOKUP($A73&amp;$B73,'[1]产值及收款计划（2026）'!$A:$A&amp;'[1]产值及收款计划（2026）'!$B:$B,'[1]产值及收款计划（2026）'!W:W)</f>
        <v>0</v>
      </c>
      <c r="X73" s="256" cm="1">
        <f t="array" aca="1" ref="X73" ca="1">_xlfn.XLOOKUP($A73&amp;$B73,'[1]产值及收款计划（2026）'!$A:$A&amp;'[1]产值及收款计划（2026）'!$B:$B,'[1]产值及收款计划（2026）'!X:X)</f>
        <v>0</v>
      </c>
      <c r="Y73" s="256" cm="1">
        <f t="array" aca="1" ref="Y73" ca="1">_xlfn.XLOOKUP($A73&amp;$B73,'[1]产值及收款计划（2026）'!$A:$A&amp;'[1]产值及收款计划（2026）'!$B:$B,'[1]产值及收款计划（2026）'!Y:Y)</f>
        <v>0</v>
      </c>
      <c r="Z73" s="256" cm="1">
        <f t="array" aca="1" ref="Z73" ca="1">_xlfn.XLOOKUP($A73&amp;$B73,'[1]产值及收款计划（2026）'!$A:$A&amp;'[1]产值及收款计划（2026）'!$B:$B,'[1]产值及收款计划（2026）'!Z:Z)</f>
        <v>0</v>
      </c>
      <c r="AA73" s="256" cm="1">
        <f t="array" aca="1" ref="AA73" ca="1">_xlfn.XLOOKUP($A73&amp;$B73,'[1]产值及收款计划（2026）'!$A:$A&amp;'[1]产值及收款计划（2026）'!$B:$B,'[1]产值及收款计划（2026）'!AA:AA)</f>
        <v>0</v>
      </c>
      <c r="AB73" s="256" cm="1">
        <f t="array" aca="1" ref="AB73" ca="1">_xlfn.XLOOKUP($A73&amp;$B73,'[1]产值及收款计划（2026）'!$A:$A&amp;'[1]产值及收款计划（2026）'!$B:$B,'[1]产值及收款计划（2026）'!AB:AB)</f>
        <v>0</v>
      </c>
      <c r="AC73" s="256" cm="1">
        <f t="array" aca="1" ref="AC73" ca="1">_xlfn.XLOOKUP($A73&amp;$B73,'[1]产值及收款计划（2026）'!$A:$A&amp;'[1]产值及收款计划（2026）'!$B:$B,'[1]产值及收款计划（2026）'!AC:AC)</f>
        <v>0</v>
      </c>
      <c r="AD73" s="256" cm="1">
        <f t="array" aca="1" ref="AD73" ca="1">_xlfn.XLOOKUP($A73&amp;$B73,'[1]产值及收款计划（2026）'!$A:$A&amp;'[1]产值及收款计划（2026）'!$B:$B,'[1]产值及收款计划（2026）'!AD:AD)</f>
        <v>0</v>
      </c>
      <c r="AE73" s="256" cm="1">
        <f t="array" aca="1" ref="AE73" ca="1">_xlfn.XLOOKUP($A73&amp;$B73,'[1]产值及收款计划（2026）'!$A:$A&amp;'[1]产值及收款计划（2026）'!$B:$B,'[1]产值及收款计划（2026）'!AE:AE)</f>
        <v>0</v>
      </c>
      <c r="AF73" s="256" cm="1">
        <f t="array" aca="1" ref="AF73" ca="1">_xlfn.XLOOKUP($A73&amp;$B73,'[1]产值及收款计划（2026）'!$A:$A&amp;'[1]产值及收款计划（2026）'!$B:$B,'[1]产值及收款计划（2026）'!AF:AF)</f>
        <v>0</v>
      </c>
      <c r="AG73" s="256" cm="1">
        <f t="array" aca="1" ref="AG73" ca="1">_xlfn.XLOOKUP($A73&amp;$B73,'[1]产值及收款计划（2026）'!$A:$A&amp;'[1]产值及收款计划（2026）'!$B:$B,'[1]产值及收款计划（2026）'!AG:AG)</f>
        <v>0</v>
      </c>
      <c r="AH73" s="256" cm="1">
        <f t="array" aca="1" ref="AH73" ca="1">_xlfn.XLOOKUP($A73&amp;$B73,'[1]产值及收款计划（2026）'!$A:$A&amp;'[1]产值及收款计划（2026）'!$B:$B,'[1]产值及收款计划（2026）'!AH:AH)</f>
        <v>0</v>
      </c>
      <c r="AI73" s="256" cm="1">
        <f t="array" aca="1" ref="AI73" ca="1">_xlfn.XLOOKUP($A73&amp;$B73,'[1]产值及收款计划（2026）'!$A:$A&amp;'[1]产值及收款计划（2026）'!$B:$B,'[1]产值及收款计划（2026）'!AI:AI)</f>
        <v>0</v>
      </c>
      <c r="AJ73" s="256" cm="1">
        <f t="array" aca="1" ref="AJ73" ca="1">_xlfn.XLOOKUP($A73&amp;$B73,'[1]产值及收款计划（2026）'!$A:$A&amp;'[1]产值及收款计划（2026）'!$B:$B,'[1]产值及收款计划（2026）'!AJ:AJ)</f>
        <v>0</v>
      </c>
      <c r="AK73" s="256" cm="1">
        <f t="array" aca="1" ref="AK73" ca="1">_xlfn.XLOOKUP($A73&amp;$B73,'[1]产值及收款计划（2026）'!$A:$A&amp;'[1]产值及收款计划（2026）'!$B:$B,'[1]产值及收款计划（2026）'!AK:AK)</f>
        <v>0</v>
      </c>
      <c r="AL73" s="256" cm="1">
        <f t="array" aca="1" ref="AL73" ca="1">_xlfn.XLOOKUP($A73&amp;$B73,'[1]产值及收款计划（2026）'!$A:$A&amp;'[1]产值及收款计划（2026）'!$B:$B,'[1]产值及收款计划（2026）'!AL:AL)</f>
        <v>0</v>
      </c>
      <c r="AM73" s="263" t="e" cm="1">
        <f t="array" aca="1" ref="AM73" ca="1">_xlfn.LET(_xlpm.勾选月份状态数组,TRANSPOSE('PPT(12-15页）-TOP10'!$A$3:$A$14),_xlpm.选择数据区,IF('PPT(12-15页）-TOP10'!$E$3="收款",$BA73:$BL73,$AA73:$AL73),SUM(_xlfn._xlws.FILTER(_xlpm.选择数据区,_xlpm.勾选月份状态数组,"")))</f>
        <v>#NAME?</v>
      </c>
      <c r="AN73" s="256" t="e" cm="1">
        <f t="array" aca="1" ref="AN73" ca="1">_xlfn.LET(_xlpm.勾选月份状态数组,TRANSPOSE('PPT(12-15页）-TOP10'!$A$3:$A$14),_xlpm.选择数据区,IF('PPT(12-15页）-TOP10'!$E$3="收款",$DA73:$DL73,$CA73:$CL73),SUM(_xlfn._xlws.FILTER(_xlpm.选择数据区,_xlpm.勾选月份状态数组,"")))</f>
        <v>#NAME?</v>
      </c>
      <c r="AO73" s="256">
        <f ca="1">SUM(CA73:CC73)+SUM(AD73:AL73)</f>
        <v>0</v>
      </c>
      <c r="AP73" s="256"/>
      <c r="AQ73" s="256"/>
      <c r="AR73" s="256"/>
      <c r="AS73" s="256" cm="1">
        <f t="array" aca="1" ref="AS73" ca="1">_xlfn.XLOOKUP($A73&amp;$B73,'[1]产值及收款计划（2026）'!$A:$A&amp;'[1]产值及收款计划（2026）'!$B:$B,'[1]产值及收款计划（2026）'!AS:AS)</f>
        <v>0</v>
      </c>
      <c r="AT73" s="256" cm="1">
        <f t="array" aca="1" ref="AT73" ca="1">_xlfn.XLOOKUP($A73&amp;$B73,'[1]产值及收款计划（2026）'!$A:$A&amp;'[1]产值及收款计划（2026）'!$B:$B,'[1]产值及收款计划（2026）'!AT:AT)</f>
        <v>0</v>
      </c>
      <c r="AU73" s="256" cm="1">
        <f t="array" aca="1" ref="AU73" ca="1">_xlfn.XLOOKUP($A73&amp;$B73,'[1]产值及收款计划（2026）'!$A:$A&amp;'[1]产值及收款计划（2026）'!$B:$B,'[1]产值及收款计划（2026）'!AU:AU)</f>
        <v>0</v>
      </c>
      <c r="AV73" s="256" cm="1">
        <f t="array" aca="1" ref="AV73" ca="1">_xlfn.XLOOKUP($A73&amp;$B73,'[1]产值及收款计划（2026）'!$A:$A&amp;'[1]产值及收款计划（2026）'!$B:$B,'[1]产值及收款计划（2026）'!AV:AV)</f>
        <v>0</v>
      </c>
      <c r="AW73" s="256" cm="1">
        <f t="array" aca="1" ref="AW73" ca="1">_xlfn.XLOOKUP($A73&amp;$B73,'[1]产值及收款计划（2026）'!$A:$A&amp;'[1]产值及收款计划（2026）'!$B:$B,'[1]产值及收款计划（2026）'!AW:AW)</f>
        <v>40</v>
      </c>
      <c r="AX73" s="256" cm="1">
        <f t="array" aca="1" ref="AX73" ca="1">_xlfn.XLOOKUP($A73&amp;$B73,'[1]产值及收款计划（2026）'!$A:$A&amp;'[1]产值及收款计划（2026）'!$B:$B,'[1]产值及收款计划（2026）'!AX:AX)</f>
        <v>0</v>
      </c>
      <c r="AY73" s="256" cm="1">
        <f t="array" aca="1" ref="AY73" ca="1">_xlfn.XLOOKUP($A73&amp;$B73,'[1]产值及收款计划（2026）'!$A:$A&amp;'[1]产值及收款计划（2026）'!$B:$B,'[1]产值及收款计划（2026）'!AY:AY)</f>
        <v>10</v>
      </c>
      <c r="AZ73" s="256" cm="1">
        <f t="array" aca="1" ref="AZ73" ca="1">_xlfn.XLOOKUP($A73&amp;$B73,'[1]产值及收款计划（2026）'!$A:$A&amp;'[1]产值及收款计划（2026）'!$B:$B,'[1]产值及收款计划（2026）'!AZ:AZ)</f>
        <v>0</v>
      </c>
      <c r="BA73" s="256" cm="1">
        <f t="array" aca="1" ref="BA73" ca="1">_xlfn.XLOOKUP($A73&amp;$B73,'[1]产值及收款计划（2026）'!$A:$A&amp;'[1]产值及收款计划（2026）'!$B:$B,'[1]产值及收款计划（2026）'!BA:BA)</f>
        <v>0</v>
      </c>
      <c r="BB73" s="256" cm="1">
        <f t="array" aca="1" ref="BB73" ca="1">_xlfn.XLOOKUP($A73&amp;$B73,'[1]产值及收款计划（2026）'!$A:$A&amp;'[1]产值及收款计划（2026）'!$B:$B,'[1]产值及收款计划（2026）'!BB:BB)</f>
        <v>0</v>
      </c>
      <c r="BC73" s="256" cm="1">
        <f t="array" aca="1" ref="BC73" ca="1">_xlfn.XLOOKUP($A73&amp;$B73,'[1]产值及收款计划（2026）'!$A:$A&amp;'[1]产值及收款计划（2026）'!$B:$B,'[1]产值及收款计划（2026）'!BC:BC)</f>
        <v>0</v>
      </c>
      <c r="BD73" s="256" cm="1">
        <f t="array" aca="1" ref="BD73" ca="1">_xlfn.XLOOKUP($A73&amp;$B73,'[1]产值及收款计划（2026）'!$A:$A&amp;'[1]产值及收款计划（2026）'!$B:$B,'[1]产值及收款计划（2026）'!BD:BD)</f>
        <v>0</v>
      </c>
      <c r="BE73" s="256" cm="1">
        <f t="array" aca="1" ref="BE73" ca="1">_xlfn.XLOOKUP($A73&amp;$B73,'[1]产值及收款计划（2026）'!$A:$A&amp;'[1]产值及收款计划（2026）'!$B:$B,'[1]产值及收款计划（2026）'!BE:BE)</f>
        <v>0</v>
      </c>
      <c r="BF73" s="256" cm="1">
        <f t="array" aca="1" ref="BF73" ca="1">_xlfn.XLOOKUP($A73&amp;$B73,'[1]产值及收款计划（2026）'!$A:$A&amp;'[1]产值及收款计划（2026）'!$B:$B,'[1]产值及收款计划（2026）'!BF:BF)</f>
        <v>0</v>
      </c>
      <c r="BG73" s="256" cm="1">
        <f t="array" aca="1" ref="BG73" ca="1">_xlfn.XLOOKUP($A73&amp;$B73,'[1]产值及收款计划（2026）'!$A:$A&amp;'[1]产值及收款计划（2026）'!$B:$B,'[1]产值及收款计划（2026）'!BG:BG)</f>
        <v>0</v>
      </c>
      <c r="BH73" s="256" cm="1">
        <f t="array" aca="1" ref="BH73" ca="1">_xlfn.XLOOKUP($A73&amp;$B73,'[1]产值及收款计划（2026）'!$A:$A&amp;'[1]产值及收款计划（2026）'!$B:$B,'[1]产值及收款计划（2026）'!BH:BH)</f>
        <v>0</v>
      </c>
      <c r="BI73" s="256" cm="1">
        <f t="array" aca="1" ref="BI73" ca="1">_xlfn.XLOOKUP($A73&amp;$B73,'[1]产值及收款计划（2026）'!$A:$A&amp;'[1]产值及收款计划（2026）'!$B:$B,'[1]产值及收款计划（2026）'!BI:BI)</f>
        <v>0</v>
      </c>
      <c r="BJ73" s="256" cm="1">
        <f t="array" aca="1" ref="BJ73" ca="1">_xlfn.XLOOKUP($A73&amp;$B73,'[1]产值及收款计划（2026）'!$A:$A&amp;'[1]产值及收款计划（2026）'!$B:$B,'[1]产值及收款计划（2026）'!BJ:BJ)</f>
        <v>0</v>
      </c>
      <c r="BK73" s="256" cm="1">
        <f t="array" aca="1" ref="BK73" ca="1">_xlfn.XLOOKUP($A73&amp;$B73,'[1]产值及收款计划（2026）'!$A:$A&amp;'[1]产值及收款计划（2026）'!$B:$B,'[1]产值及收款计划（2026）'!BK:BK)</f>
        <v>0</v>
      </c>
      <c r="BL73" s="256" cm="1">
        <f t="array" aca="1" ref="BL73" ca="1">_xlfn.XLOOKUP($A73&amp;$B73,'[1]产值及收款计划（2026）'!$A:$A&amp;'[1]产值及收款计划（2026）'!$B:$B,'[1]产值及收款计划（2026）'!BL:BL)</f>
        <v>0</v>
      </c>
      <c r="BM73" s="256"/>
      <c r="BN73" s="256"/>
      <c r="BO73" s="256"/>
      <c r="BP73" s="256"/>
      <c r="BQ73" s="255" cm="1">
        <f t="array" aca="1" ref="BQ73" ca="1">_xlfn.XLOOKUP($A73&amp;$B73,'[1]产值及收款计划（2026）'!$A:$A&amp;'[1]产值及收款计划（2026）'!$B:$B,'[1]产值及收款计划（2026）'!BQ:BQ)</f>
        <v>0</v>
      </c>
      <c r="BR73" s="256" cm="1">
        <f t="array" aca="1" ref="BR73" ca="1">_xlfn.XLOOKUP($A73&amp;$B73,'[1]产值及收款计划（2026）'!$A:$A&amp;'[1]产值及收款计划（2026）'!$B:$B,'[1]产值及收款计划（2026）'!BR:BR)</f>
        <v>0</v>
      </c>
      <c r="CA73" s="256" cm="1">
        <f t="array" aca="1" ref="CA73" ca="1">_xlfn.XLOOKUP($A73&amp;$B73,'[1]产值及收款计划（2026）'!$A:$A&amp;'[1]产值及收款计划（2026）'!$B:$B,'[1]产值及收款计划（2026）'!CA:CA)</f>
        <v>0</v>
      </c>
      <c r="CB73" s="256" cm="1">
        <f t="array" aca="1" ref="CB73" ca="1">_xlfn.XLOOKUP($A73&amp;$B73,'[1]产值及收款计划（2026）'!$A:$A&amp;'[1]产值及收款计划（2026）'!$B:$B,'[1]产值及收款计划（2026）'!CB:CB)</f>
        <v>0</v>
      </c>
      <c r="CC73" s="256" cm="1">
        <f t="array" aca="1" ref="CC73" ca="1">_xlfn.XLOOKUP($A73&amp;$B73,'[1]产值及收款计划（2026）'!$A:$A&amp;'[1]产值及收款计划（2026）'!$B:$B,'[1]产值及收款计划（2026）'!CC:CC)</f>
        <v>0</v>
      </c>
      <c r="CD73" s="256" cm="1">
        <f t="array" aca="1" ref="CD73" ca="1">_xlfn.XLOOKUP($A73&amp;$B73,'[1]产值及收款计划（2026）'!$A:$A&amp;'[1]产值及收款计划（2026）'!$B:$B,'[1]产值及收款计划（2026）'!CD:CD)</f>
        <v>0</v>
      </c>
      <c r="CE73" s="256" cm="1">
        <f t="array" aca="1" ref="CE73" ca="1">_xlfn.XLOOKUP($A73&amp;$B73,'[1]产值及收款计划（2026）'!$A:$A&amp;'[1]产值及收款计划（2026）'!$B:$B,'[1]产值及收款计划（2026）'!CE:CE)</f>
        <v>0</v>
      </c>
      <c r="CF73" s="256" cm="1">
        <f t="array" aca="1" ref="CF73" ca="1">_xlfn.XLOOKUP($A73&amp;$B73,'[1]产值及收款计划（2026）'!$A:$A&amp;'[1]产值及收款计划（2026）'!$B:$B,'[1]产值及收款计划（2026）'!CF:CF)</f>
        <v>0</v>
      </c>
      <c r="CG73" s="256" cm="1">
        <f t="array" aca="1" ref="CG73" ca="1">_xlfn.XLOOKUP($A73&amp;$B73,'[1]产值及收款计划（2026）'!$A:$A&amp;'[1]产值及收款计划（2026）'!$B:$B,'[1]产值及收款计划（2026）'!CG:CG)</f>
        <v>0</v>
      </c>
      <c r="CH73" s="256" cm="1">
        <f t="array" aca="1" ref="CH73" ca="1">_xlfn.XLOOKUP($A73&amp;$B73,'[1]产值及收款计划（2026）'!$A:$A&amp;'[1]产值及收款计划（2026）'!$B:$B,'[1]产值及收款计划（2026）'!CH:CH)</f>
        <v>0</v>
      </c>
      <c r="CI73" s="256" cm="1">
        <f t="array" aca="1" ref="CI73" ca="1">_xlfn.XLOOKUP($A73&amp;$B73,'[1]产值及收款计划（2026）'!$A:$A&amp;'[1]产值及收款计划（2026）'!$B:$B,'[1]产值及收款计划（2026）'!CI:CI)</f>
        <v>0</v>
      </c>
      <c r="CJ73" s="256" cm="1">
        <f t="array" aca="1" ref="CJ73" ca="1">_xlfn.XLOOKUP($A73&amp;$B73,'[1]产值及收款计划（2026）'!$A:$A&amp;'[1]产值及收款计划（2026）'!$B:$B,'[1]产值及收款计划（2026）'!CJ:CJ)</f>
        <v>0</v>
      </c>
      <c r="CK73" s="256" cm="1">
        <f t="array" aca="1" ref="CK73" ca="1">_xlfn.XLOOKUP($A73&amp;$B73,'[1]产值及收款计划（2026）'!$A:$A&amp;'[1]产值及收款计划（2026）'!$B:$B,'[1]产值及收款计划（2026）'!CK:CK)</f>
        <v>0</v>
      </c>
      <c r="CL73" s="256" cm="1">
        <f t="array" aca="1" ref="CL73" ca="1">_xlfn.XLOOKUP($A73&amp;$B73,'[1]产值及收款计划（2026）'!$A:$A&amp;'[1]产值及收款计划（2026）'!$B:$B,'[1]产值及收款计划（2026）'!CL:CL)</f>
        <v>0</v>
      </c>
      <c r="DA73" s="256" cm="1">
        <f t="array" aca="1" ref="DA73" ca="1">_xlfn.XLOOKUP($A73&amp;$B73,'[1]产值及收款计划（2026）'!$A:$A&amp;'[1]产值及收款计划（2026）'!$B:$B,'[1]产值及收款计划（2026）'!DA:DA)</f>
        <v>0</v>
      </c>
      <c r="DB73" s="256" cm="1">
        <f t="array" aca="1" ref="DB73" ca="1">_xlfn.XLOOKUP($A73&amp;$B73,'[1]产值及收款计划（2026）'!$A:$A&amp;'[1]产值及收款计划（2026）'!$B:$B,'[1]产值及收款计划（2026）'!DB:DB)</f>
        <v>0</v>
      </c>
      <c r="DC73" s="256" cm="1">
        <f t="array" aca="1" ref="DC73" ca="1">_xlfn.XLOOKUP($A73&amp;$B73,'[1]产值及收款计划（2026）'!$A:$A&amp;'[1]产值及收款计划（2026）'!$B:$B,'[1]产值及收款计划（2026）'!DC:DC)</f>
        <v>0</v>
      </c>
      <c r="DD73" s="256" cm="1">
        <f t="array" aca="1" ref="DD73" ca="1">_xlfn.XLOOKUP($A73&amp;$B73,'[1]产值及收款计划（2026）'!$A:$A&amp;'[1]产值及收款计划（2026）'!$B:$B,'[1]产值及收款计划（2026）'!DD:DD)</f>
        <v>0</v>
      </c>
      <c r="DE73" s="256" cm="1">
        <f t="array" aca="1" ref="DE73" ca="1">_xlfn.XLOOKUP($A73&amp;$B73,'[1]产值及收款计划（2026）'!$A:$A&amp;'[1]产值及收款计划（2026）'!$B:$B,'[1]产值及收款计划（2026）'!DE:DE)</f>
        <v>0</v>
      </c>
      <c r="DF73" s="256" cm="1">
        <f t="array" aca="1" ref="DF73" ca="1">_xlfn.XLOOKUP($A73&amp;$B73,'[1]产值及收款计划（2026）'!$A:$A&amp;'[1]产值及收款计划（2026）'!$B:$B,'[1]产值及收款计划（2026）'!DF:DF)</f>
        <v>0</v>
      </c>
      <c r="DG73" s="256" cm="1">
        <f t="array" aca="1" ref="DG73" ca="1">_xlfn.XLOOKUP($A73&amp;$B73,'[1]产值及收款计划（2026）'!$A:$A&amp;'[1]产值及收款计划（2026）'!$B:$B,'[1]产值及收款计划（2026）'!DG:DG)</f>
        <v>0</v>
      </c>
      <c r="DH73" s="256" cm="1">
        <f t="array" aca="1" ref="DH73" ca="1">_xlfn.XLOOKUP($A73&amp;$B73,'[1]产值及收款计划（2026）'!$A:$A&amp;'[1]产值及收款计划（2026）'!$B:$B,'[1]产值及收款计划（2026）'!DH:DH)</f>
        <v>0</v>
      </c>
      <c r="DI73" s="256" cm="1">
        <f t="array" aca="1" ref="DI73" ca="1">_xlfn.XLOOKUP($A73&amp;$B73,'[1]产值及收款计划（2026）'!$A:$A&amp;'[1]产值及收款计划（2026）'!$B:$B,'[1]产值及收款计划（2026）'!DI:DI)</f>
        <v>0</v>
      </c>
      <c r="DJ73" s="256" cm="1">
        <f t="array" aca="1" ref="DJ73" ca="1">_xlfn.XLOOKUP($A73&amp;$B73,'[1]产值及收款计划（2026）'!$A:$A&amp;'[1]产值及收款计划（2026）'!$B:$B,'[1]产值及收款计划（2026）'!DJ:DJ)</f>
        <v>0</v>
      </c>
      <c r="DK73" s="256" cm="1">
        <f t="array" aca="1" ref="DK73" ca="1">_xlfn.XLOOKUP($A73&amp;$B73,'[1]产值及收款计划（2026）'!$A:$A&amp;'[1]产值及收款计划（2026）'!$B:$B,'[1]产值及收款计划（2026）'!DK:DK)</f>
        <v>0</v>
      </c>
      <c r="DL73" s="256" cm="1">
        <f t="array" aca="1" ref="DL73" ca="1">_xlfn.XLOOKUP($A73&amp;$B73,'[1]产值及收款计划（2026）'!$A:$A&amp;'[1]产值及收款计划（2026）'!$B:$B,'[1]产值及收款计划（2026）'!DL:DL)</f>
        <v>0</v>
      </c>
      <c r="DM73" s="264"/>
      <c r="DN73" s="250"/>
    </row>
    <row r="74" spans="1:118" ht="20.25" x14ac:dyDescent="0.15">
      <c r="A74" s="254">
        <f t="shared" ca="1" si="10"/>
        <v>70</v>
      </c>
      <c r="B74" s="254" t="s">
        <v>25</v>
      </c>
      <c r="C74" s="255" t="str" cm="1">
        <f t="array" aca="1" ref="C74" ca="1">_xlfn.XLOOKUP($A74&amp;$B74,'[1]产值及收款计划（2026）'!$A:$A&amp;'[1]产值及收款计划（2026）'!$B:$B,'[1]产值及收款计划（2026）'!C:C)</f>
        <v>ZHT2023060500050</v>
      </c>
      <c r="D74" s="255" t="str" cm="1">
        <f t="array" aca="1" ref="D74" ca="1">_xlfn.XLOOKUP($A74&amp;$B74,'[1]产值及收款计划（2026）'!$A:$A&amp;'[1]产值及收款计划（2026）'!$B:$B,'[1]产值及收款计划（2026）'!D:D)</f>
        <v>南汇支线（两港市域铁路）工程 NHSG-4 标智慧工地项目</v>
      </c>
      <c r="E74" s="256" cm="1">
        <f t="array" aca="1" ref="E74" ca="1">_xlfn.XLOOKUP($A74&amp;$B74,'[1]产值及收款计划（2026）'!$A:$A&amp;'[1]产值及收款计划（2026）'!$B:$B,'[1]产值及收款计划（2026）'!E:E)</f>
        <v>46.2</v>
      </c>
      <c r="F74" s="256" cm="1">
        <f t="array" aca="1" ref="F74" ca="1">_xlfn.XLOOKUP($A74&amp;$B74,'[1]产值及收款计划（2026）'!$A:$A&amp;'[1]产值及收款计划（2026）'!$B:$B,'[1]产值及收款计划（2026）'!F:F)</f>
        <v>46.2</v>
      </c>
      <c r="G74" s="256" cm="1">
        <f t="array" aca="1" ref="G74" ca="1">_xlfn.XLOOKUP($A74&amp;$B74,'[1]产值及收款计划（2026）'!$A:$A&amp;'[1]产值及收款计划（2026）'!$B:$B,'[1]产值及收款计划（2026）'!G:G)</f>
        <v>46.2</v>
      </c>
      <c r="H74" s="256" cm="1">
        <f t="array" aca="1" ref="H74" ca="1">_xlfn.XLOOKUP($A74&amp;$B74,'[1]产值及收款计划（2026）'!$A:$A&amp;'[1]产值及收款计划（2026）'!$B:$B,'[1]产值及收款计划（2026）'!H:H)</f>
        <v>46.2</v>
      </c>
      <c r="I74" s="257" cm="1">
        <f t="array" aca="1" ref="I74" ca="1">_xlfn.XLOOKUP($A74&amp;$B74,'[1]产值及收款计划（2026）'!$A:$A&amp;'[1]产值及收款计划（2026）'!$B:$B,'[1]产值及收款计划（2026）'!I:I)</f>
        <v>1</v>
      </c>
      <c r="J74" s="258" cm="1">
        <f t="array" aca="1" ref="J74" ca="1">_xlfn.XLOOKUP($A74&amp;$B74,'[1]产值及收款计划（2026）'!$A:$A&amp;'[1]产值及收款计划（2026）'!$B:$B,'[1]产值及收款计划（2026）'!J:J)</f>
        <v>0.06</v>
      </c>
      <c r="K74" s="256" cm="1">
        <f t="array" aca="1" ref="K74" ca="1">_xlfn.XLOOKUP($A74&amp;$B74,'[1]产值及收款计划（2026）'!$A:$A&amp;'[1]产值及收款计划（2026）'!$B:$B,'[1]产值及收款计划（2026）'!K:K)</f>
        <v>0</v>
      </c>
      <c r="L74" s="256" cm="1">
        <f t="array" aca="1" ref="L74" ca="1">_xlfn.XLOOKUP($A74&amp;$B74,'[1]产值及收款计划（2026）'!$A:$A&amp;'[1]产值及收款计划（2026）'!$B:$B,'[1]产值及收款计划（2026）'!L:L)</f>
        <v>0</v>
      </c>
      <c r="M74" s="256" t="str" cm="1">
        <f t="array" aca="1" ref="M74" ca="1">_xlfn.XLOOKUP($A74&amp;$B74,'[1]产值及收款计划（2026）'!$A:$A&amp;'[1]产值及收款计划（2026）'!$B:$B,'[1]产值及收款计划（2026）'!M:M)</f>
        <v>主导</v>
      </c>
      <c r="N74" s="256" t="str" cm="1">
        <f t="array" aca="1" ref="N74" ca="1">_xlfn.XLOOKUP($A74&amp;$B74,'[1]产值及收款计划（2026）'!$A:$A&amp;'[1]产值及收款计划（2026）'!$B:$B,'[1]产值及收款计划（2026）'!N:N)</f>
        <v>史菁霞团队</v>
      </c>
      <c r="O74" s="256" t="str" cm="1">
        <f t="array" aca="1" ref="O74" ca="1">_xlfn.XLOOKUP($A74&amp;$B74,'[1]产值及收款计划（2026）'!$A:$A&amp;'[1]产值及收款计划（2026）'!$B:$B,'[1]产值及收款计划（2026）'!O:O)</f>
        <v>袁超</v>
      </c>
      <c r="P74" s="255" t="str" cm="1">
        <f t="array" aca="1" ref="P74" ca="1">_xlfn.XLOOKUP($A74&amp;$B74,'[1]产值及收款计划（2026）'!$A:$A&amp;'[1]产值及收款计划（2026）'!$B:$B,'[1]产值及收款计划（2026）'!P:P)</f>
        <v>在建</v>
      </c>
      <c r="Q74" s="256" cm="1">
        <f t="array" aca="1" ref="Q74" ca="1">_xlfn.XLOOKUP($A74&amp;$B74,'[1]产值及收款计划（2026）'!$A:$A&amp;'[1]产值及收款计划（2026）'!$B:$B,'[1]产值及收款计划（2026）'!Q:Q)</f>
        <v>0</v>
      </c>
      <c r="R74" s="256" cm="1">
        <f t="array" aca="1" ref="R74" ca="1">_xlfn.XLOOKUP($A74&amp;$B74,'[1]产值及收款计划（2026）'!$A:$A&amp;'[1]产值及收款计划（2026）'!$B:$B,'[1]产值及收款计划（2026）'!R:R)</f>
        <v>0</v>
      </c>
      <c r="S74" s="256" cm="1">
        <f t="array" aca="1" ref="S74" ca="1">_xlfn.XLOOKUP($A74&amp;$B74,'[1]产值及收款计划（2026）'!$A:$A&amp;'[1]产值及收款计划（2026）'!$B:$B,'[1]产值及收款计划（2026）'!S:S)</f>
        <v>0</v>
      </c>
      <c r="T74" s="256" cm="1">
        <f t="array" aca="1" ref="T74" ca="1">_xlfn.XLOOKUP($A74&amp;$B74,'[1]产值及收款计划（2026）'!$A:$A&amp;'[1]产值及收款计划（2026）'!$B:$B,'[1]产值及收款计划（2026）'!T:T)</f>
        <v>36.96</v>
      </c>
      <c r="U74" s="256" cm="1">
        <f t="array" aca="1" ref="U74" ca="1">_xlfn.XLOOKUP($A74&amp;$B74,'[1]产值及收款计划（2026）'!$A:$A&amp;'[1]产值及收款计划（2026）'!$B:$B,'[1]产值及收款计划（2026）'!U:U)</f>
        <v>0</v>
      </c>
      <c r="V74" s="256" cm="1">
        <f t="array" aca="1" ref="V74" ca="1">_xlfn.XLOOKUP($A74&amp;$B74,'[1]产值及收款计划（2026）'!$A:$A&amp;'[1]产值及收款计划（2026）'!$B:$B,'[1]产值及收款计划（2026）'!V:V)</f>
        <v>9.24</v>
      </c>
      <c r="W74" s="256" cm="1">
        <f t="array" aca="1" ref="W74" ca="1">_xlfn.XLOOKUP($A74&amp;$B74,'[1]产值及收款计划（2026）'!$A:$A&amp;'[1]产值及收款计划（2026）'!$B:$B,'[1]产值及收款计划（2026）'!W:W)</f>
        <v>0</v>
      </c>
      <c r="X74" s="256" cm="1">
        <f t="array" aca="1" ref="X74" ca="1">_xlfn.XLOOKUP($A74&amp;$B74,'[1]产值及收款计划（2026）'!$A:$A&amp;'[1]产值及收款计划（2026）'!$B:$B,'[1]产值及收款计划（2026）'!X:X)</f>
        <v>0</v>
      </c>
      <c r="Y74" s="256" cm="1">
        <f t="array" aca="1" ref="Y74" ca="1">_xlfn.XLOOKUP($A74&amp;$B74,'[1]产值及收款计划（2026）'!$A:$A&amp;'[1]产值及收款计划（2026）'!$B:$B,'[1]产值及收款计划（2026）'!Y:Y)</f>
        <v>0</v>
      </c>
      <c r="Z74" s="256" cm="1">
        <f t="array" aca="1" ref="Z74" ca="1">_xlfn.XLOOKUP($A74&amp;$B74,'[1]产值及收款计划（2026）'!$A:$A&amp;'[1]产值及收款计划（2026）'!$B:$B,'[1]产值及收款计划（2026）'!Z:Z)</f>
        <v>0</v>
      </c>
      <c r="AA74" s="256" cm="1">
        <f t="array" aca="1" ref="AA74" ca="1">_xlfn.XLOOKUP($A74&amp;$B74,'[1]产值及收款计划（2026）'!$A:$A&amp;'[1]产值及收款计划（2026）'!$B:$B,'[1]产值及收款计划（2026）'!AA:AA)</f>
        <v>0</v>
      </c>
      <c r="AB74" s="256" cm="1">
        <f t="array" aca="1" ref="AB74" ca="1">_xlfn.XLOOKUP($A74&amp;$B74,'[1]产值及收款计划（2026）'!$A:$A&amp;'[1]产值及收款计划（2026）'!$B:$B,'[1]产值及收款计划（2026）'!AB:AB)</f>
        <v>0</v>
      </c>
      <c r="AC74" s="256" cm="1">
        <f t="array" aca="1" ref="AC74" ca="1">_xlfn.XLOOKUP($A74&amp;$B74,'[1]产值及收款计划（2026）'!$A:$A&amp;'[1]产值及收款计划（2026）'!$B:$B,'[1]产值及收款计划（2026）'!AC:AC)</f>
        <v>0</v>
      </c>
      <c r="AD74" s="256" cm="1">
        <f t="array" aca="1" ref="AD74" ca="1">_xlfn.XLOOKUP($A74&amp;$B74,'[1]产值及收款计划（2026）'!$A:$A&amp;'[1]产值及收款计划（2026）'!$B:$B,'[1]产值及收款计划（2026）'!AD:AD)</f>
        <v>0</v>
      </c>
      <c r="AE74" s="256" cm="1">
        <f t="array" aca="1" ref="AE74" ca="1">_xlfn.XLOOKUP($A74&amp;$B74,'[1]产值及收款计划（2026）'!$A:$A&amp;'[1]产值及收款计划（2026）'!$B:$B,'[1]产值及收款计划（2026）'!AE:AE)</f>
        <v>0</v>
      </c>
      <c r="AF74" s="256" cm="1">
        <f t="array" aca="1" ref="AF74" ca="1">_xlfn.XLOOKUP($A74&amp;$B74,'[1]产值及收款计划（2026）'!$A:$A&amp;'[1]产值及收款计划（2026）'!$B:$B,'[1]产值及收款计划（2026）'!AF:AF)</f>
        <v>0</v>
      </c>
      <c r="AG74" s="256" cm="1">
        <f t="array" aca="1" ref="AG74" ca="1">_xlfn.XLOOKUP($A74&amp;$B74,'[1]产值及收款计划（2026）'!$A:$A&amp;'[1]产值及收款计划（2026）'!$B:$B,'[1]产值及收款计划（2026）'!AG:AG)</f>
        <v>0</v>
      </c>
      <c r="AH74" s="256" cm="1">
        <f t="array" aca="1" ref="AH74" ca="1">_xlfn.XLOOKUP($A74&amp;$B74,'[1]产值及收款计划（2026）'!$A:$A&amp;'[1]产值及收款计划（2026）'!$B:$B,'[1]产值及收款计划（2026）'!AH:AH)</f>
        <v>0</v>
      </c>
      <c r="AI74" s="256" cm="1">
        <f t="array" aca="1" ref="AI74" ca="1">_xlfn.XLOOKUP($A74&amp;$B74,'[1]产值及收款计划（2026）'!$A:$A&amp;'[1]产值及收款计划（2026）'!$B:$B,'[1]产值及收款计划（2026）'!AI:AI)</f>
        <v>0</v>
      </c>
      <c r="AJ74" s="256" cm="1">
        <f t="array" aca="1" ref="AJ74" ca="1">_xlfn.XLOOKUP($A74&amp;$B74,'[1]产值及收款计划（2026）'!$A:$A&amp;'[1]产值及收款计划（2026）'!$B:$B,'[1]产值及收款计划（2026）'!AJ:AJ)</f>
        <v>0</v>
      </c>
      <c r="AK74" s="256" cm="1">
        <f t="array" aca="1" ref="AK74" ca="1">_xlfn.XLOOKUP($A74&amp;$B74,'[1]产值及收款计划（2026）'!$A:$A&amp;'[1]产值及收款计划（2026）'!$B:$B,'[1]产值及收款计划（2026）'!AK:AK)</f>
        <v>9.24</v>
      </c>
      <c r="AL74" s="256" cm="1">
        <f t="array" aca="1" ref="AL74" ca="1">_xlfn.XLOOKUP($A74&amp;$B74,'[1]产值及收款计划（2026）'!$A:$A&amp;'[1]产值及收款计划（2026）'!$B:$B,'[1]产值及收款计划（2026）'!AL:AL)</f>
        <v>0</v>
      </c>
      <c r="AM74" s="263" t="e" cm="1">
        <f t="array" aca="1" ref="AM74" ca="1">_xlfn.LET(_xlpm.勾选月份状态数组,TRANSPOSE('PPT(12-15页）-TOP10'!$A$3:$A$14),_xlpm.选择数据区,IF('PPT(12-15页）-TOP10'!$E$3="收款",$BA74:$BL74,$AA74:$AL74),SUM(_xlfn._xlws.FILTER(_xlpm.选择数据区,_xlpm.勾选月份状态数组,"")))</f>
        <v>#NAME?</v>
      </c>
      <c r="AN74" s="256" t="e" cm="1">
        <f t="array" aca="1" ref="AN74" ca="1">_xlfn.LET(_xlpm.勾选月份状态数组,TRANSPOSE('PPT(12-15页）-TOP10'!$A$3:$A$14),_xlpm.选择数据区,IF('PPT(12-15页）-TOP10'!$E$3="收款",$DA74:$DL74,$CA74:$CL74),SUM(_xlfn._xlws.FILTER(_xlpm.选择数据区,_xlpm.勾选月份状态数组,"")))</f>
        <v>#NAME?</v>
      </c>
      <c r="AO74" s="256">
        <f ca="1">SUM(CA74:CC74)+SUM(AD74:AL74)</f>
        <v>9.24</v>
      </c>
      <c r="AP74" s="256"/>
      <c r="AQ74" s="256"/>
      <c r="AR74" s="256"/>
      <c r="AS74" s="256" cm="1">
        <f t="array" aca="1" ref="AS74" ca="1">_xlfn.XLOOKUP($A74&amp;$B74,'[1]产值及收款计划（2026）'!$A:$A&amp;'[1]产值及收款计划（2026）'!$B:$B,'[1]产值及收款计划（2026）'!AS:AS)</f>
        <v>0</v>
      </c>
      <c r="AT74" s="256" t="str" cm="1">
        <f t="array" aca="1" ref="AT74" ca="1">_xlfn.XLOOKUP($A74&amp;$B74,'[1]产值及收款计划（2026）'!$A:$A&amp;'[1]产值及收款计划（2026）'!$B:$B,'[1]产值及收款计划（2026）'!AT:AT)</f>
        <v>力争</v>
      </c>
      <c r="AU74" s="256" cm="1">
        <f t="array" aca="1" ref="AU74" ca="1">_xlfn.XLOOKUP($A74&amp;$B74,'[1]产值及收款计划（2026）'!$A:$A&amp;'[1]产值及收款计划（2026）'!$B:$B,'[1]产值及收款计划（2026）'!AU:AU)</f>
        <v>0</v>
      </c>
      <c r="AV74" s="256" cm="1">
        <f t="array" aca="1" ref="AV74" ca="1">_xlfn.XLOOKUP($A74&amp;$B74,'[1]产值及收款计划（2026）'!$A:$A&amp;'[1]产值及收款计划（2026）'!$B:$B,'[1]产值及收款计划（2026）'!AV:AV)</f>
        <v>0</v>
      </c>
      <c r="AW74" s="256" cm="1">
        <f t="array" aca="1" ref="AW74" ca="1">_xlfn.XLOOKUP($A74&amp;$B74,'[1]产值及收款计划（2026）'!$A:$A&amp;'[1]产值及收款计划（2026）'!$B:$B,'[1]产值及收款计划（2026）'!AW:AW)</f>
        <v>36.96</v>
      </c>
      <c r="AX74" s="256" cm="1">
        <f t="array" aca="1" ref="AX74" ca="1">_xlfn.XLOOKUP($A74&amp;$B74,'[1]产值及收款计划（2026）'!$A:$A&amp;'[1]产值及收款计划（2026）'!$B:$B,'[1]产值及收款计划（2026）'!AX:AX)</f>
        <v>0</v>
      </c>
      <c r="AY74" s="256" cm="1">
        <f t="array" aca="1" ref="AY74" ca="1">_xlfn.XLOOKUP($A74&amp;$B74,'[1]产值及收款计划（2026）'!$A:$A&amp;'[1]产值及收款计划（2026）'!$B:$B,'[1]产值及收款计划（2026）'!AY:AY)</f>
        <v>9.24</v>
      </c>
      <c r="AZ74" s="256" cm="1">
        <f t="array" aca="1" ref="AZ74" ca="1">_xlfn.XLOOKUP($A74&amp;$B74,'[1]产值及收款计划（2026）'!$A:$A&amp;'[1]产值及收款计划（2026）'!$B:$B,'[1]产值及收款计划（2026）'!AZ:AZ)</f>
        <v>0</v>
      </c>
      <c r="BA74" s="256" cm="1">
        <f t="array" aca="1" ref="BA74" ca="1">_xlfn.XLOOKUP($A74&amp;$B74,'[1]产值及收款计划（2026）'!$A:$A&amp;'[1]产值及收款计划（2026）'!$B:$B,'[1]产值及收款计划（2026）'!BA:BA)</f>
        <v>0</v>
      </c>
      <c r="BB74" s="256" cm="1">
        <f t="array" aca="1" ref="BB74" ca="1">_xlfn.XLOOKUP($A74&amp;$B74,'[1]产值及收款计划（2026）'!$A:$A&amp;'[1]产值及收款计划（2026）'!$B:$B,'[1]产值及收款计划（2026）'!BB:BB)</f>
        <v>0</v>
      </c>
      <c r="BC74" s="256" cm="1">
        <f t="array" aca="1" ref="BC74" ca="1">_xlfn.XLOOKUP($A74&amp;$B74,'[1]产值及收款计划（2026）'!$A:$A&amp;'[1]产值及收款计划（2026）'!$B:$B,'[1]产值及收款计划（2026）'!BC:BC)</f>
        <v>0</v>
      </c>
      <c r="BD74" s="256" cm="1">
        <f t="array" aca="1" ref="BD74" ca="1">_xlfn.XLOOKUP($A74&amp;$B74,'[1]产值及收款计划（2026）'!$A:$A&amp;'[1]产值及收款计划（2026）'!$B:$B,'[1]产值及收款计划（2026）'!BD:BD)</f>
        <v>0</v>
      </c>
      <c r="BE74" s="256" cm="1">
        <f t="array" aca="1" ref="BE74" ca="1">_xlfn.XLOOKUP($A74&amp;$B74,'[1]产值及收款计划（2026）'!$A:$A&amp;'[1]产值及收款计划（2026）'!$B:$B,'[1]产值及收款计划（2026）'!BE:BE)</f>
        <v>0</v>
      </c>
      <c r="BF74" s="256" cm="1">
        <f t="array" aca="1" ref="BF74" ca="1">_xlfn.XLOOKUP($A74&amp;$B74,'[1]产值及收款计划（2026）'!$A:$A&amp;'[1]产值及收款计划（2026）'!$B:$B,'[1]产值及收款计划（2026）'!BF:BF)</f>
        <v>0</v>
      </c>
      <c r="BG74" s="256" cm="1">
        <f t="array" aca="1" ref="BG74" ca="1">_xlfn.XLOOKUP($A74&amp;$B74,'[1]产值及收款计划（2026）'!$A:$A&amp;'[1]产值及收款计划（2026）'!$B:$B,'[1]产值及收款计划（2026）'!BG:BG)</f>
        <v>0</v>
      </c>
      <c r="BH74" s="256" cm="1">
        <f t="array" aca="1" ref="BH74" ca="1">_xlfn.XLOOKUP($A74&amp;$B74,'[1]产值及收款计划（2026）'!$A:$A&amp;'[1]产值及收款计划（2026）'!$B:$B,'[1]产值及收款计划（2026）'!BH:BH)</f>
        <v>0</v>
      </c>
      <c r="BI74" s="256" cm="1">
        <f t="array" aca="1" ref="BI74" ca="1">_xlfn.XLOOKUP($A74&amp;$B74,'[1]产值及收款计划（2026）'!$A:$A&amp;'[1]产值及收款计划（2026）'!$B:$B,'[1]产值及收款计划（2026）'!BI:BI)</f>
        <v>0</v>
      </c>
      <c r="BJ74" s="256" cm="1">
        <f t="array" aca="1" ref="BJ74" ca="1">_xlfn.XLOOKUP($A74&amp;$B74,'[1]产值及收款计划（2026）'!$A:$A&amp;'[1]产值及收款计划（2026）'!$B:$B,'[1]产值及收款计划（2026）'!BJ:BJ)</f>
        <v>9.24</v>
      </c>
      <c r="BK74" s="256" cm="1">
        <f t="array" aca="1" ref="BK74" ca="1">_xlfn.XLOOKUP($A74&amp;$B74,'[1]产值及收款计划（2026）'!$A:$A&amp;'[1]产值及收款计划（2026）'!$B:$B,'[1]产值及收款计划（2026）'!BK:BK)</f>
        <v>0</v>
      </c>
      <c r="BL74" s="256" cm="1">
        <f t="array" aca="1" ref="BL74" ca="1">_xlfn.XLOOKUP($A74&amp;$B74,'[1]产值及收款计划（2026）'!$A:$A&amp;'[1]产值及收款计划（2026）'!$B:$B,'[1]产值及收款计划（2026）'!BL:BL)</f>
        <v>0</v>
      </c>
      <c r="BM74" s="256"/>
      <c r="BN74" s="256"/>
      <c r="BO74" s="256"/>
      <c r="BP74" s="256"/>
      <c r="BQ74" s="255" cm="1">
        <f t="array" aca="1" ref="BQ74" ca="1">_xlfn.XLOOKUP($A74&amp;$B74,'[1]产值及收款计划（2026）'!$A:$A&amp;'[1]产值及收款计划（2026）'!$B:$B,'[1]产值及收款计划（2026）'!BQ:BQ)</f>
        <v>0</v>
      </c>
      <c r="BR74" s="256" cm="1">
        <f t="array" aca="1" ref="BR74" ca="1">_xlfn.XLOOKUP($A74&amp;$B74,'[1]产值及收款计划（2026）'!$A:$A&amp;'[1]产值及收款计划（2026）'!$B:$B,'[1]产值及收款计划（2026）'!BR:BR)</f>
        <v>0</v>
      </c>
      <c r="CA74" s="256" cm="1">
        <f t="array" aca="1" ref="CA74" ca="1">_xlfn.XLOOKUP($A74&amp;$B74,'[1]产值及收款计划（2026）'!$A:$A&amp;'[1]产值及收款计划（2026）'!$B:$B,'[1]产值及收款计划（2026）'!CA:CA)</f>
        <v>0</v>
      </c>
      <c r="CB74" s="256" cm="1">
        <f t="array" aca="1" ref="CB74" ca="1">_xlfn.XLOOKUP($A74&amp;$B74,'[1]产值及收款计划（2026）'!$A:$A&amp;'[1]产值及收款计划（2026）'!$B:$B,'[1]产值及收款计划（2026）'!CB:CB)</f>
        <v>0</v>
      </c>
      <c r="CC74" s="256" cm="1">
        <f t="array" aca="1" ref="CC74" ca="1">_xlfn.XLOOKUP($A74&amp;$B74,'[1]产值及收款计划（2026）'!$A:$A&amp;'[1]产值及收款计划（2026）'!$B:$B,'[1]产值及收款计划（2026）'!CC:CC)</f>
        <v>0</v>
      </c>
      <c r="CD74" s="256" cm="1">
        <f t="array" aca="1" ref="CD74" ca="1">_xlfn.XLOOKUP($A74&amp;$B74,'[1]产值及收款计划（2026）'!$A:$A&amp;'[1]产值及收款计划（2026）'!$B:$B,'[1]产值及收款计划（2026）'!CD:CD)</f>
        <v>0</v>
      </c>
      <c r="CE74" s="256" cm="1">
        <f t="array" aca="1" ref="CE74" ca="1">_xlfn.XLOOKUP($A74&amp;$B74,'[1]产值及收款计划（2026）'!$A:$A&amp;'[1]产值及收款计划（2026）'!$B:$B,'[1]产值及收款计划（2026）'!CE:CE)</f>
        <v>0</v>
      </c>
      <c r="CF74" s="256" cm="1">
        <f t="array" aca="1" ref="CF74" ca="1">_xlfn.XLOOKUP($A74&amp;$B74,'[1]产值及收款计划（2026）'!$A:$A&amp;'[1]产值及收款计划（2026）'!$B:$B,'[1]产值及收款计划（2026）'!CF:CF)</f>
        <v>0</v>
      </c>
      <c r="CG74" s="256" cm="1">
        <f t="array" aca="1" ref="CG74" ca="1">_xlfn.XLOOKUP($A74&amp;$B74,'[1]产值及收款计划（2026）'!$A:$A&amp;'[1]产值及收款计划（2026）'!$B:$B,'[1]产值及收款计划（2026）'!CG:CG)</f>
        <v>0</v>
      </c>
      <c r="CH74" s="256" cm="1">
        <f t="array" aca="1" ref="CH74" ca="1">_xlfn.XLOOKUP($A74&amp;$B74,'[1]产值及收款计划（2026）'!$A:$A&amp;'[1]产值及收款计划（2026）'!$B:$B,'[1]产值及收款计划（2026）'!CH:CH)</f>
        <v>0</v>
      </c>
      <c r="CI74" s="256" cm="1">
        <f t="array" aca="1" ref="CI74" ca="1">_xlfn.XLOOKUP($A74&amp;$B74,'[1]产值及收款计划（2026）'!$A:$A&amp;'[1]产值及收款计划（2026）'!$B:$B,'[1]产值及收款计划（2026）'!CI:CI)</f>
        <v>0</v>
      </c>
      <c r="CJ74" s="256" cm="1">
        <f t="array" aca="1" ref="CJ74" ca="1">_xlfn.XLOOKUP($A74&amp;$B74,'[1]产值及收款计划（2026）'!$A:$A&amp;'[1]产值及收款计划（2026）'!$B:$B,'[1]产值及收款计划（2026）'!CJ:CJ)</f>
        <v>0</v>
      </c>
      <c r="CK74" s="256" cm="1">
        <f t="array" aca="1" ref="CK74" ca="1">_xlfn.XLOOKUP($A74&amp;$B74,'[1]产值及收款计划（2026）'!$A:$A&amp;'[1]产值及收款计划（2026）'!$B:$B,'[1]产值及收款计划（2026）'!CK:CK)</f>
        <v>0</v>
      </c>
      <c r="CL74" s="256" cm="1">
        <f t="array" aca="1" ref="CL74" ca="1">_xlfn.XLOOKUP($A74&amp;$B74,'[1]产值及收款计划（2026）'!$A:$A&amp;'[1]产值及收款计划（2026）'!$B:$B,'[1]产值及收款计划（2026）'!CL:CL)</f>
        <v>0</v>
      </c>
      <c r="DA74" s="256" cm="1">
        <f t="array" aca="1" ref="DA74" ca="1">_xlfn.XLOOKUP($A74&amp;$B74,'[1]产值及收款计划（2026）'!$A:$A&amp;'[1]产值及收款计划（2026）'!$B:$B,'[1]产值及收款计划（2026）'!DA:DA)</f>
        <v>0</v>
      </c>
      <c r="DB74" s="256" cm="1">
        <f t="array" aca="1" ref="DB74" ca="1">_xlfn.XLOOKUP($A74&amp;$B74,'[1]产值及收款计划（2026）'!$A:$A&amp;'[1]产值及收款计划（2026）'!$B:$B,'[1]产值及收款计划（2026）'!DB:DB)</f>
        <v>0</v>
      </c>
      <c r="DC74" s="256" cm="1">
        <f t="array" aca="1" ref="DC74" ca="1">_xlfn.XLOOKUP($A74&amp;$B74,'[1]产值及收款计划（2026）'!$A:$A&amp;'[1]产值及收款计划（2026）'!$B:$B,'[1]产值及收款计划（2026）'!DC:DC)</f>
        <v>0</v>
      </c>
      <c r="DD74" s="256" cm="1">
        <f t="array" aca="1" ref="DD74" ca="1">_xlfn.XLOOKUP($A74&amp;$B74,'[1]产值及收款计划（2026）'!$A:$A&amp;'[1]产值及收款计划（2026）'!$B:$B,'[1]产值及收款计划（2026）'!DD:DD)</f>
        <v>0</v>
      </c>
      <c r="DE74" s="256" cm="1">
        <f t="array" aca="1" ref="DE74" ca="1">_xlfn.XLOOKUP($A74&amp;$B74,'[1]产值及收款计划（2026）'!$A:$A&amp;'[1]产值及收款计划（2026）'!$B:$B,'[1]产值及收款计划（2026）'!DE:DE)</f>
        <v>0</v>
      </c>
      <c r="DF74" s="256" cm="1">
        <f t="array" aca="1" ref="DF74" ca="1">_xlfn.XLOOKUP($A74&amp;$B74,'[1]产值及收款计划（2026）'!$A:$A&amp;'[1]产值及收款计划（2026）'!$B:$B,'[1]产值及收款计划（2026）'!DF:DF)</f>
        <v>0</v>
      </c>
      <c r="DG74" s="256" cm="1">
        <f t="array" aca="1" ref="DG74" ca="1">_xlfn.XLOOKUP($A74&amp;$B74,'[1]产值及收款计划（2026）'!$A:$A&amp;'[1]产值及收款计划（2026）'!$B:$B,'[1]产值及收款计划（2026）'!DG:DG)</f>
        <v>0</v>
      </c>
      <c r="DH74" s="256" cm="1">
        <f t="array" aca="1" ref="DH74" ca="1">_xlfn.XLOOKUP($A74&amp;$B74,'[1]产值及收款计划（2026）'!$A:$A&amp;'[1]产值及收款计划（2026）'!$B:$B,'[1]产值及收款计划（2026）'!DH:DH)</f>
        <v>0</v>
      </c>
      <c r="DI74" s="256" cm="1">
        <f t="array" aca="1" ref="DI74" ca="1">_xlfn.XLOOKUP($A74&amp;$B74,'[1]产值及收款计划（2026）'!$A:$A&amp;'[1]产值及收款计划（2026）'!$B:$B,'[1]产值及收款计划（2026）'!DI:DI)</f>
        <v>0</v>
      </c>
      <c r="DJ74" s="256" cm="1">
        <f t="array" aca="1" ref="DJ74" ca="1">_xlfn.XLOOKUP($A74&amp;$B74,'[1]产值及收款计划（2026）'!$A:$A&amp;'[1]产值及收款计划（2026）'!$B:$B,'[1]产值及收款计划（2026）'!DJ:DJ)</f>
        <v>0</v>
      </c>
      <c r="DK74" s="256" cm="1">
        <f t="array" aca="1" ref="DK74" ca="1">_xlfn.XLOOKUP($A74&amp;$B74,'[1]产值及收款计划（2026）'!$A:$A&amp;'[1]产值及收款计划（2026）'!$B:$B,'[1]产值及收款计划（2026）'!DK:DK)</f>
        <v>0</v>
      </c>
      <c r="DL74" s="256" cm="1">
        <f t="array" aca="1" ref="DL74" ca="1">_xlfn.XLOOKUP($A74&amp;$B74,'[1]产值及收款计划（2026）'!$A:$A&amp;'[1]产值及收款计划（2026）'!$B:$B,'[1]产值及收款计划（2026）'!DL:DL)</f>
        <v>0</v>
      </c>
      <c r="DM74" s="264"/>
      <c r="DN74" s="250"/>
    </row>
    <row r="75" spans="1:118" ht="20.25" x14ac:dyDescent="0.15">
      <c r="A75" s="254">
        <f t="shared" ca="1" si="10"/>
        <v>71</v>
      </c>
      <c r="B75" s="254" t="s">
        <v>25</v>
      </c>
      <c r="C75" s="255" t="str" cm="1">
        <f t="array" aca="1" ref="C75" ca="1">_xlfn.XLOOKUP($A75&amp;$B75,'[1]产值及收款计划（2026）'!$A:$A&amp;'[1]产值及收款计划（2026）'!$B:$B,'[1]产值及收款计划（2026）'!C:C)</f>
        <v>ZHT2023082300087</v>
      </c>
      <c r="D75" s="255" t="str" cm="1">
        <f t="array" aca="1" ref="D75" ca="1">_xlfn.XLOOKUP($A75&amp;$B75,'[1]产值及收款计划（2026）'!$A:$A&amp;'[1]产值及收款计划（2026）'!$B:$B,'[1]产值及收款计划（2026）'!D:D)</f>
        <v>上海轨道交通市域线嘉闵线BIM咨询专题委外咨询服务合同</v>
      </c>
      <c r="E75" s="256" cm="1">
        <f t="array" aca="1" ref="E75" ca="1">_xlfn.XLOOKUP($A75&amp;$B75,'[1]产值及收款计划（2026）'!$A:$A&amp;'[1]产值及收款计划（2026）'!$B:$B,'[1]产值及收款计划（2026）'!E:E)</f>
        <v>400.892</v>
      </c>
      <c r="F75" s="256" cm="1">
        <f t="array" aca="1" ref="F75" ca="1">_xlfn.XLOOKUP($A75&amp;$B75,'[1]产值及收款计划（2026）'!$A:$A&amp;'[1]产值及收款计划（2026）'!$B:$B,'[1]产值及收款计划（2026）'!F:F)</f>
        <v>400.892</v>
      </c>
      <c r="G75" s="256" cm="1">
        <f t="array" aca="1" ref="G75" ca="1">_xlfn.XLOOKUP($A75&amp;$B75,'[1]产值及收款计划（2026）'!$A:$A&amp;'[1]产值及收款计划（2026）'!$B:$B,'[1]产值及收款计划（2026）'!G:G)</f>
        <v>400.892</v>
      </c>
      <c r="H75" s="256" cm="1">
        <f t="array" aca="1" ref="H75" ca="1">_xlfn.XLOOKUP($A75&amp;$B75,'[1]产值及收款计划（2026）'!$A:$A&amp;'[1]产值及收款计划（2026）'!$B:$B,'[1]产值及收款计划（2026）'!H:H)</f>
        <v>370.892</v>
      </c>
      <c r="I75" s="257" cm="1">
        <f t="array" aca="1" ref="I75" ca="1">_xlfn.XLOOKUP($A75&amp;$B75,'[1]产值及收款计划（2026）'!$A:$A&amp;'[1]产值及收款计划（2026）'!$B:$B,'[1]产值及收款计划（2026）'!I:I)</f>
        <v>0.92516687786236695</v>
      </c>
      <c r="J75" s="258" cm="1">
        <f t="array" aca="1" ref="J75" ca="1">_xlfn.XLOOKUP($A75&amp;$B75,'[1]产值及收款计划（2026）'!$A:$A&amp;'[1]产值及收款计划（2026）'!$B:$B,'[1]产值及收款计划（2026）'!J:J)</f>
        <v>0.06</v>
      </c>
      <c r="K75" s="256" cm="1">
        <f t="array" aca="1" ref="K75" ca="1">_xlfn.XLOOKUP($A75&amp;$B75,'[1]产值及收款计划（2026）'!$A:$A&amp;'[1]产值及收款计划（2026）'!$B:$B,'[1]产值及收款计划（2026）'!K:K)</f>
        <v>0</v>
      </c>
      <c r="L75" s="256" cm="1">
        <f t="array" aca="1" ref="L75" ca="1">_xlfn.XLOOKUP($A75&amp;$B75,'[1]产值及收款计划（2026）'!$A:$A&amp;'[1]产值及收款计划（2026）'!$B:$B,'[1]产值及收款计划（2026）'!L:L)</f>
        <v>0</v>
      </c>
      <c r="M75" s="256" t="str" cm="1">
        <f t="array" aca="1" ref="M75" ca="1">_xlfn.XLOOKUP($A75&amp;$B75,'[1]产值及收款计划（2026）'!$A:$A&amp;'[1]产值及收款计划（2026）'!$B:$B,'[1]产值及收款计划（2026）'!M:M)</f>
        <v>主导</v>
      </c>
      <c r="N75" s="256" t="str" cm="1">
        <f t="array" aca="1" ref="N75" ca="1">_xlfn.XLOOKUP($A75&amp;$B75,'[1]产值及收款计划（2026）'!$A:$A&amp;'[1]产值及收款计划（2026）'!$B:$B,'[1]产值及收款计划（2026）'!N:N)</f>
        <v>史菁霞团队</v>
      </c>
      <c r="O75" s="256" t="str" cm="1">
        <f t="array" aca="1" ref="O75" ca="1">_xlfn.XLOOKUP($A75&amp;$B75,'[1]产值及收款计划（2026）'!$A:$A&amp;'[1]产值及收款计划（2026）'!$B:$B,'[1]产值及收款计划（2026）'!O:O)</f>
        <v>史菁霞</v>
      </c>
      <c r="P75" s="255" t="str" cm="1">
        <f t="array" aca="1" ref="P75" ca="1">_xlfn.XLOOKUP($A75&amp;$B75,'[1]产值及收款计划（2026）'!$A:$A&amp;'[1]产值及收款计划（2026）'!$B:$B,'[1]产值及收款计划（2026）'!P:P)</f>
        <v>在建</v>
      </c>
      <c r="Q75" s="256" cm="1">
        <f t="array" aca="1" ref="Q75" ca="1">_xlfn.XLOOKUP($A75&amp;$B75,'[1]产值及收款计划（2026）'!$A:$A&amp;'[1]产值及收款计划（2026）'!$B:$B,'[1]产值及收款计划（2026）'!Q:Q)</f>
        <v>0</v>
      </c>
      <c r="R75" s="256" cm="1">
        <f t="array" aca="1" ref="R75" ca="1">_xlfn.XLOOKUP($A75&amp;$B75,'[1]产值及收款计划（2026）'!$A:$A&amp;'[1]产值及收款计划（2026）'!$B:$B,'[1]产值及收款计划（2026）'!R:R)</f>
        <v>0</v>
      </c>
      <c r="S75" s="256" cm="1">
        <f t="array" aca="1" ref="S75" ca="1">_xlfn.XLOOKUP($A75&amp;$B75,'[1]产值及收款计划（2026）'!$A:$A&amp;'[1]产值及收款计划（2026）'!$B:$B,'[1]产值及收款计划（2026）'!S:S)</f>
        <v>0</v>
      </c>
      <c r="T75" s="256" cm="1">
        <f t="array" aca="1" ref="T75" ca="1">_xlfn.XLOOKUP($A75&amp;$B75,'[1]产值及收款计划（2026）'!$A:$A&amp;'[1]产值及收款计划（2026）'!$B:$B,'[1]产值及收款计划（2026）'!T:T)</f>
        <v>240.5352</v>
      </c>
      <c r="U75" s="256" cm="1">
        <f t="array" aca="1" ref="U75" ca="1">_xlfn.XLOOKUP($A75&amp;$B75,'[1]产值及收款计划（2026）'!$A:$A&amp;'[1]产值及收款计划（2026）'!$B:$B,'[1]产值及收款计划（2026）'!U:U)</f>
        <v>0</v>
      </c>
      <c r="V75" s="256" cm="1">
        <f t="array" aca="1" ref="V75" ca="1">_xlfn.XLOOKUP($A75&amp;$B75,'[1]产值及收款计划（2026）'!$A:$A&amp;'[1]产值及收款计划（2026）'!$B:$B,'[1]产值及收款计划（2026）'!V:V)</f>
        <v>160.35679999999999</v>
      </c>
      <c r="W75" s="256" cm="1">
        <f t="array" aca="1" ref="W75" ca="1">_xlfn.XLOOKUP($A75&amp;$B75,'[1]产值及收款计划（2026）'!$A:$A&amp;'[1]产值及收款计划（2026）'!$B:$B,'[1]产值及收款计划（2026）'!W:W)</f>
        <v>0</v>
      </c>
      <c r="X75" s="256" cm="1">
        <f t="array" aca="1" ref="X75" ca="1">_xlfn.XLOOKUP($A75&amp;$B75,'[1]产值及收款计划（2026）'!$A:$A&amp;'[1]产值及收款计划（2026）'!$B:$B,'[1]产值及收款计划（2026）'!X:X)</f>
        <v>0</v>
      </c>
      <c r="Y75" s="256" cm="1">
        <f t="array" aca="1" ref="Y75" ca="1">_xlfn.XLOOKUP($A75&amp;$B75,'[1]产值及收款计划（2026）'!$A:$A&amp;'[1]产值及收款计划（2026）'!$B:$B,'[1]产值及收款计划（2026）'!Y:Y)</f>
        <v>0</v>
      </c>
      <c r="Z75" s="256" cm="1">
        <f t="array" aca="1" ref="Z75" ca="1">_xlfn.XLOOKUP($A75&amp;$B75,'[1]产值及收款计划（2026）'!$A:$A&amp;'[1]产值及收款计划（2026）'!$B:$B,'[1]产值及收款计划（2026）'!Z:Z)</f>
        <v>0</v>
      </c>
      <c r="AA75" s="256" cm="1">
        <f t="array" aca="1" ref="AA75" ca="1">_xlfn.XLOOKUP($A75&amp;$B75,'[1]产值及收款计划（2026）'!$A:$A&amp;'[1]产值及收款计划（2026）'!$B:$B,'[1]产值及收款计划（2026）'!AA:AA)</f>
        <v>0</v>
      </c>
      <c r="AB75" s="256" cm="1">
        <f t="array" aca="1" ref="AB75" ca="1">_xlfn.XLOOKUP($A75&amp;$B75,'[1]产值及收款计划（2026）'!$A:$A&amp;'[1]产值及收款计划（2026）'!$B:$B,'[1]产值及收款计划（2026）'!AB:AB)</f>
        <v>0</v>
      </c>
      <c r="AC75" s="256" cm="1">
        <f t="array" aca="1" ref="AC75" ca="1">_xlfn.XLOOKUP($A75&amp;$B75,'[1]产值及收款计划（2026）'!$A:$A&amp;'[1]产值及收款计划（2026）'!$B:$B,'[1]产值及收款计划（2026）'!AC:AC)</f>
        <v>0</v>
      </c>
      <c r="AD75" s="256" cm="1">
        <f t="array" aca="1" ref="AD75" ca="1">_xlfn.XLOOKUP($A75&amp;$B75,'[1]产值及收款计划（2026）'!$A:$A&amp;'[1]产值及收款计划（2026）'!$B:$B,'[1]产值及收款计划（2026）'!AD:AD)</f>
        <v>0</v>
      </c>
      <c r="AE75" s="256" cm="1">
        <f t="array" aca="1" ref="AE75" ca="1">_xlfn.XLOOKUP($A75&amp;$B75,'[1]产值及收款计划（2026）'!$A:$A&amp;'[1]产值及收款计划（2026）'!$B:$B,'[1]产值及收款计划（2026）'!AE:AE)</f>
        <v>0</v>
      </c>
      <c r="AF75" s="256" cm="1">
        <f t="array" aca="1" ref="AF75" ca="1">_xlfn.XLOOKUP($A75&amp;$B75,'[1]产值及收款计划（2026）'!$A:$A&amp;'[1]产值及收款计划（2026）'!$B:$B,'[1]产值及收款计划（2026）'!AF:AF)</f>
        <v>40.089199999999998</v>
      </c>
      <c r="AG75" s="256" cm="1">
        <f t="array" aca="1" ref="AG75" ca="1">_xlfn.XLOOKUP($A75&amp;$B75,'[1]产值及收款计划（2026）'!$A:$A&amp;'[1]产值及收款计划（2026）'!$B:$B,'[1]产值及收款计划（2026）'!AG:AG)</f>
        <v>0</v>
      </c>
      <c r="AH75" s="256" cm="1">
        <f t="array" aca="1" ref="AH75" ca="1">_xlfn.XLOOKUP($A75&amp;$B75,'[1]产值及收款计划（2026）'!$A:$A&amp;'[1]产值及收款计划（2026）'!$B:$B,'[1]产值及收款计划（2026）'!AH:AH)</f>
        <v>0</v>
      </c>
      <c r="AI75" s="256" cm="1">
        <f t="array" aca="1" ref="AI75" ca="1">_xlfn.XLOOKUP($A75&amp;$B75,'[1]产值及收款计划（2026）'!$A:$A&amp;'[1]产值及收款计划（2026）'!$B:$B,'[1]产值及收款计划（2026）'!AI:AI)</f>
        <v>0</v>
      </c>
      <c r="AJ75" s="256" cm="1">
        <f t="array" aca="1" ref="AJ75" ca="1">_xlfn.XLOOKUP($A75&amp;$B75,'[1]产值及收款计划（2026）'!$A:$A&amp;'[1]产值及收款计划（2026）'!$B:$B,'[1]产值及收款计划（2026）'!AJ:AJ)</f>
        <v>0</v>
      </c>
      <c r="AK75" s="256" cm="1">
        <f t="array" aca="1" ref="AK75" ca="1">_xlfn.XLOOKUP($A75&amp;$B75,'[1]产值及收款计划（2026）'!$A:$A&amp;'[1]产值及收款计划（2026）'!$B:$B,'[1]产值及收款计划（2026）'!AK:AK)</f>
        <v>0</v>
      </c>
      <c r="AL75" s="256" cm="1">
        <f t="array" aca="1" ref="AL75" ca="1">_xlfn.XLOOKUP($A75&amp;$B75,'[1]产值及收款计划（2026）'!$A:$A&amp;'[1]产值及收款计划（2026）'!$B:$B,'[1]产值及收款计划（2026）'!AL:AL)</f>
        <v>0</v>
      </c>
      <c r="AM75" s="263" t="e" cm="1">
        <f t="array" aca="1" ref="AM75" ca="1">_xlfn.LET(_xlpm.勾选月份状态数组,TRANSPOSE('PPT(12-15页）-TOP10'!$A$3:$A$14),_xlpm.选择数据区,IF('PPT(12-15页）-TOP10'!$E$3="收款",$BA75:$BL75,$AA75:$AL75),SUM(_xlfn._xlws.FILTER(_xlpm.选择数据区,_xlpm.勾选月份状态数组,"")))</f>
        <v>#NAME?</v>
      </c>
      <c r="AN75" s="256" t="e" cm="1">
        <f t="array" aca="1" ref="AN75" ca="1">_xlfn.LET(_xlpm.勾选月份状态数组,TRANSPOSE('PPT(12-15页）-TOP10'!$A$3:$A$14),_xlpm.选择数据区,IF('PPT(12-15页）-TOP10'!$E$3="收款",$DA75:$DL75,$CA75:$CL75),SUM(_xlfn._xlws.FILTER(_xlpm.选择数据区,_xlpm.勾选月份状态数组,"")))</f>
        <v>#NAME?</v>
      </c>
      <c r="AO75" s="256">
        <f ca="1">SUM(CA75:CC75)+SUM(AD75:AL75)</f>
        <v>40.089199999999998</v>
      </c>
      <c r="AP75" s="256"/>
      <c r="AQ75" s="256"/>
      <c r="AR75" s="256"/>
      <c r="AS75" s="256" cm="1">
        <f t="array" aca="1" ref="AS75" ca="1">_xlfn.XLOOKUP($A75&amp;$B75,'[1]产值及收款计划（2026）'!$A:$A&amp;'[1]产值及收款计划（2026）'!$B:$B,'[1]产值及收款计划（2026）'!AS:AS)</f>
        <v>0</v>
      </c>
      <c r="AT75" s="256" cm="1">
        <f t="array" aca="1" ref="AT75" ca="1">_xlfn.XLOOKUP($A75&amp;$B75,'[1]产值及收款计划（2026）'!$A:$A&amp;'[1]产值及收款计划（2026）'!$B:$B,'[1]产值及收款计划（2026）'!AT:AT)</f>
        <v>0</v>
      </c>
      <c r="AU75" s="256" cm="1">
        <f t="array" aca="1" ref="AU75" ca="1">_xlfn.XLOOKUP($A75&amp;$B75,'[1]产值及收款计划（2026）'!$A:$A&amp;'[1]产值及收款计划（2026）'!$B:$B,'[1]产值及收款计划（2026）'!AU:AU)</f>
        <v>0</v>
      </c>
      <c r="AV75" s="256" cm="1">
        <f t="array" aca="1" ref="AV75" ca="1">_xlfn.XLOOKUP($A75&amp;$B75,'[1]产值及收款计划（2026）'!$A:$A&amp;'[1]产值及收款计划（2026）'!$B:$B,'[1]产值及收款计划（2026）'!AV:AV)</f>
        <v>0</v>
      </c>
      <c r="AW75" s="256" cm="1">
        <f t="array" aca="1" ref="AW75" ca="1">_xlfn.XLOOKUP($A75&amp;$B75,'[1]产值及收款计划（2026）'!$A:$A&amp;'[1]产值及收款计划（2026）'!$B:$B,'[1]产值及收款计划（2026）'!AW:AW)</f>
        <v>200.446</v>
      </c>
      <c r="AX75" s="256" cm="1">
        <f t="array" aca="1" ref="AX75" ca="1">_xlfn.XLOOKUP($A75&amp;$B75,'[1]产值及收款计划（2026）'!$A:$A&amp;'[1]产值及收款计划（2026）'!$B:$B,'[1]产值及收款计划（2026）'!AX:AX)</f>
        <v>40.089199999999998</v>
      </c>
      <c r="AY75" s="256" cm="1">
        <f t="array" aca="1" ref="AY75" ca="1">_xlfn.XLOOKUP($A75&amp;$B75,'[1]产值及收款计划（2026）'!$A:$A&amp;'[1]产值及收款计划（2026）'!$B:$B,'[1]产值及收款计划（2026）'!AY:AY)</f>
        <v>160.35679999999999</v>
      </c>
      <c r="AZ75" s="256" cm="1">
        <f t="array" aca="1" ref="AZ75" ca="1">_xlfn.XLOOKUP($A75&amp;$B75,'[1]产值及收款计划（2026）'!$A:$A&amp;'[1]产值及收款计划（2026）'!$B:$B,'[1]产值及收款计划（2026）'!AZ:AZ)</f>
        <v>0</v>
      </c>
      <c r="BA75" s="256" cm="1">
        <f t="array" aca="1" ref="BA75" ca="1">_xlfn.XLOOKUP($A75&amp;$B75,'[1]产值及收款计划（2026）'!$A:$A&amp;'[1]产值及收款计划（2026）'!$B:$B,'[1]产值及收款计划（2026）'!BA:BA)</f>
        <v>0</v>
      </c>
      <c r="BB75" s="256" cm="1">
        <f t="array" aca="1" ref="BB75" ca="1">_xlfn.XLOOKUP($A75&amp;$B75,'[1]产值及收款计划（2026）'!$A:$A&amp;'[1]产值及收款计划（2026）'!$B:$B,'[1]产值及收款计划（2026）'!BB:BB)</f>
        <v>0</v>
      </c>
      <c r="BC75" s="256" cm="1">
        <f t="array" aca="1" ref="BC75" ca="1">_xlfn.XLOOKUP($A75&amp;$B75,'[1]产值及收款计划（2026）'!$A:$A&amp;'[1]产值及收款计划（2026）'!$B:$B,'[1]产值及收款计划（2026）'!BC:BC)</f>
        <v>0</v>
      </c>
      <c r="BD75" s="256" cm="1">
        <f t="array" aca="1" ref="BD75" ca="1">_xlfn.XLOOKUP($A75&amp;$B75,'[1]产值及收款计划（2026）'!$A:$A&amp;'[1]产值及收款计划（2026）'!$B:$B,'[1]产值及收款计划（2026）'!BD:BD)</f>
        <v>0</v>
      </c>
      <c r="BE75" s="256" cm="1">
        <f t="array" aca="1" ref="BE75" ca="1">_xlfn.XLOOKUP($A75&amp;$B75,'[1]产值及收款计划（2026）'!$A:$A&amp;'[1]产值及收款计划（2026）'!$B:$B,'[1]产值及收款计划（2026）'!BE:BE)</f>
        <v>0</v>
      </c>
      <c r="BF75" s="256" cm="1">
        <f t="array" aca="1" ref="BF75" ca="1">_xlfn.XLOOKUP($A75&amp;$B75,'[1]产值及收款计划（2026）'!$A:$A&amp;'[1]产值及收款计划（2026）'!$B:$B,'[1]产值及收款计划（2026）'!BF:BF)</f>
        <v>0</v>
      </c>
      <c r="BG75" s="256" cm="1">
        <f t="array" aca="1" ref="BG75" ca="1">_xlfn.XLOOKUP($A75&amp;$B75,'[1]产值及收款计划（2026）'!$A:$A&amp;'[1]产值及收款计划（2026）'!$B:$B,'[1]产值及收款计划（2026）'!BG:BG)</f>
        <v>0</v>
      </c>
      <c r="BH75" s="256" cm="1">
        <f t="array" aca="1" ref="BH75" ca="1">_xlfn.XLOOKUP($A75&amp;$B75,'[1]产值及收款计划（2026）'!$A:$A&amp;'[1]产值及收款计划（2026）'!$B:$B,'[1]产值及收款计划（2026）'!BH:BH)</f>
        <v>0</v>
      </c>
      <c r="BI75" s="256" cm="1">
        <f t="array" aca="1" ref="BI75" ca="1">_xlfn.XLOOKUP($A75&amp;$B75,'[1]产值及收款计划（2026）'!$A:$A&amp;'[1]产值及收款计划（2026）'!$B:$B,'[1]产值及收款计划（2026）'!BI:BI)</f>
        <v>40.089199999999998</v>
      </c>
      <c r="BJ75" s="256" cm="1">
        <f t="array" aca="1" ref="BJ75" ca="1">_xlfn.XLOOKUP($A75&amp;$B75,'[1]产值及收款计划（2026）'!$A:$A&amp;'[1]产值及收款计划（2026）'!$B:$B,'[1]产值及收款计划（2026）'!BJ:BJ)</f>
        <v>0</v>
      </c>
      <c r="BK75" s="256" cm="1">
        <f t="array" aca="1" ref="BK75" ca="1">_xlfn.XLOOKUP($A75&amp;$B75,'[1]产值及收款计划（2026）'!$A:$A&amp;'[1]产值及收款计划（2026）'!$B:$B,'[1]产值及收款计划（2026）'!BK:BK)</f>
        <v>0</v>
      </c>
      <c r="BL75" s="256" cm="1">
        <f t="array" aca="1" ref="BL75" ca="1">_xlfn.XLOOKUP($A75&amp;$B75,'[1]产值及收款计划（2026）'!$A:$A&amp;'[1]产值及收款计划（2026）'!$B:$B,'[1]产值及收款计划（2026）'!BL:BL)</f>
        <v>0</v>
      </c>
      <c r="BM75" s="256"/>
      <c r="BN75" s="256"/>
      <c r="BO75" s="256"/>
      <c r="BP75" s="256"/>
      <c r="BQ75" s="255" cm="1">
        <f t="array" aca="1" ref="BQ75" ca="1">_xlfn.XLOOKUP($A75&amp;$B75,'[1]产值及收款计划（2026）'!$A:$A&amp;'[1]产值及收款计划（2026）'!$B:$B,'[1]产值及收款计划（2026）'!BQ:BQ)</f>
        <v>0</v>
      </c>
      <c r="BR75" s="256" cm="1">
        <f t="array" aca="1" ref="BR75" ca="1">_xlfn.XLOOKUP($A75&amp;$B75,'[1]产值及收款计划（2026）'!$A:$A&amp;'[1]产值及收款计划（2026）'!$B:$B,'[1]产值及收款计划（2026）'!BR:BR)</f>
        <v>0</v>
      </c>
      <c r="CA75" s="256" cm="1">
        <f t="array" aca="1" ref="CA75" ca="1">_xlfn.XLOOKUP($A75&amp;$B75,'[1]产值及收款计划（2026）'!$A:$A&amp;'[1]产值及收款计划（2026）'!$B:$B,'[1]产值及收款计划（2026）'!CA:CA)</f>
        <v>0</v>
      </c>
      <c r="CB75" s="256" cm="1">
        <f t="array" aca="1" ref="CB75" ca="1">_xlfn.XLOOKUP($A75&amp;$B75,'[1]产值及收款计划（2026）'!$A:$A&amp;'[1]产值及收款计划（2026）'!$B:$B,'[1]产值及收款计划（2026）'!CB:CB)</f>
        <v>0</v>
      </c>
      <c r="CC75" s="256" cm="1">
        <f t="array" aca="1" ref="CC75" ca="1">_xlfn.XLOOKUP($A75&amp;$B75,'[1]产值及收款计划（2026）'!$A:$A&amp;'[1]产值及收款计划（2026）'!$B:$B,'[1]产值及收款计划（2026）'!CC:CC)</f>
        <v>0</v>
      </c>
      <c r="CD75" s="256" cm="1">
        <f t="array" aca="1" ref="CD75" ca="1">_xlfn.XLOOKUP($A75&amp;$B75,'[1]产值及收款计划（2026）'!$A:$A&amp;'[1]产值及收款计划（2026）'!$B:$B,'[1]产值及收款计划（2026）'!CD:CD)</f>
        <v>0</v>
      </c>
      <c r="CE75" s="256" cm="1">
        <f t="array" aca="1" ref="CE75" ca="1">_xlfn.XLOOKUP($A75&amp;$B75,'[1]产值及收款计划（2026）'!$A:$A&amp;'[1]产值及收款计划（2026）'!$B:$B,'[1]产值及收款计划（2026）'!CE:CE)</f>
        <v>0</v>
      </c>
      <c r="CF75" s="256" cm="1">
        <f t="array" aca="1" ref="CF75" ca="1">_xlfn.XLOOKUP($A75&amp;$B75,'[1]产值及收款计划（2026）'!$A:$A&amp;'[1]产值及收款计划（2026）'!$B:$B,'[1]产值及收款计划（2026）'!CF:CF)</f>
        <v>0</v>
      </c>
      <c r="CG75" s="256" cm="1">
        <f t="array" aca="1" ref="CG75" ca="1">_xlfn.XLOOKUP($A75&amp;$B75,'[1]产值及收款计划（2026）'!$A:$A&amp;'[1]产值及收款计划（2026）'!$B:$B,'[1]产值及收款计划（2026）'!CG:CG)</f>
        <v>0</v>
      </c>
      <c r="CH75" s="256" cm="1">
        <f t="array" aca="1" ref="CH75" ca="1">_xlfn.XLOOKUP($A75&amp;$B75,'[1]产值及收款计划（2026）'!$A:$A&amp;'[1]产值及收款计划（2026）'!$B:$B,'[1]产值及收款计划（2026）'!CH:CH)</f>
        <v>0</v>
      </c>
      <c r="CI75" s="256" cm="1">
        <f t="array" aca="1" ref="CI75" ca="1">_xlfn.XLOOKUP($A75&amp;$B75,'[1]产值及收款计划（2026）'!$A:$A&amp;'[1]产值及收款计划（2026）'!$B:$B,'[1]产值及收款计划（2026）'!CI:CI)</f>
        <v>0</v>
      </c>
      <c r="CJ75" s="256" cm="1">
        <f t="array" aca="1" ref="CJ75" ca="1">_xlfn.XLOOKUP($A75&amp;$B75,'[1]产值及收款计划（2026）'!$A:$A&amp;'[1]产值及收款计划（2026）'!$B:$B,'[1]产值及收款计划（2026）'!CJ:CJ)</f>
        <v>0</v>
      </c>
      <c r="CK75" s="256" cm="1">
        <f t="array" aca="1" ref="CK75" ca="1">_xlfn.XLOOKUP($A75&amp;$B75,'[1]产值及收款计划（2026）'!$A:$A&amp;'[1]产值及收款计划（2026）'!$B:$B,'[1]产值及收款计划（2026）'!CK:CK)</f>
        <v>0</v>
      </c>
      <c r="CL75" s="256" cm="1">
        <f t="array" aca="1" ref="CL75" ca="1">_xlfn.XLOOKUP($A75&amp;$B75,'[1]产值及收款计划（2026）'!$A:$A&amp;'[1]产值及收款计划（2026）'!$B:$B,'[1]产值及收款计划（2026）'!CL:CL)</f>
        <v>0</v>
      </c>
      <c r="DA75" s="256" cm="1">
        <f t="array" aca="1" ref="DA75" ca="1">_xlfn.XLOOKUP($A75&amp;$B75,'[1]产值及收款计划（2026）'!$A:$A&amp;'[1]产值及收款计划（2026）'!$B:$B,'[1]产值及收款计划（2026）'!DA:DA)</f>
        <v>0</v>
      </c>
      <c r="DB75" s="256" cm="1">
        <f t="array" aca="1" ref="DB75" ca="1">_xlfn.XLOOKUP($A75&amp;$B75,'[1]产值及收款计划（2026）'!$A:$A&amp;'[1]产值及收款计划（2026）'!$B:$B,'[1]产值及收款计划（2026）'!DB:DB)</f>
        <v>40.089199999999998</v>
      </c>
      <c r="DC75" s="256" cm="1">
        <f t="array" aca="1" ref="DC75" ca="1">_xlfn.XLOOKUP($A75&amp;$B75,'[1]产值及收款计划（2026）'!$A:$A&amp;'[1]产值及收款计划（2026）'!$B:$B,'[1]产值及收款计划（2026）'!DC:DC)</f>
        <v>0</v>
      </c>
      <c r="DD75" s="256" cm="1">
        <f t="array" aca="1" ref="DD75" ca="1">_xlfn.XLOOKUP($A75&amp;$B75,'[1]产值及收款计划（2026）'!$A:$A&amp;'[1]产值及收款计划（2026）'!$B:$B,'[1]产值及收款计划（2026）'!DD:DD)</f>
        <v>0</v>
      </c>
      <c r="DE75" s="256" cm="1">
        <f t="array" aca="1" ref="DE75" ca="1">_xlfn.XLOOKUP($A75&amp;$B75,'[1]产值及收款计划（2026）'!$A:$A&amp;'[1]产值及收款计划（2026）'!$B:$B,'[1]产值及收款计划（2026）'!DE:DE)</f>
        <v>0</v>
      </c>
      <c r="DF75" s="256" cm="1">
        <f t="array" aca="1" ref="DF75" ca="1">_xlfn.XLOOKUP($A75&amp;$B75,'[1]产值及收款计划（2026）'!$A:$A&amp;'[1]产值及收款计划（2026）'!$B:$B,'[1]产值及收款计划（2026）'!DF:DF)</f>
        <v>0</v>
      </c>
      <c r="DG75" s="256" cm="1">
        <f t="array" aca="1" ref="DG75" ca="1">_xlfn.XLOOKUP($A75&amp;$B75,'[1]产值及收款计划（2026）'!$A:$A&amp;'[1]产值及收款计划（2026）'!$B:$B,'[1]产值及收款计划（2026）'!DG:DG)</f>
        <v>0</v>
      </c>
      <c r="DH75" s="256" cm="1">
        <f t="array" aca="1" ref="DH75" ca="1">_xlfn.XLOOKUP($A75&amp;$B75,'[1]产值及收款计划（2026）'!$A:$A&amp;'[1]产值及收款计划（2026）'!$B:$B,'[1]产值及收款计划（2026）'!DH:DH)</f>
        <v>0</v>
      </c>
      <c r="DI75" s="256" cm="1">
        <f t="array" aca="1" ref="DI75" ca="1">_xlfn.XLOOKUP($A75&amp;$B75,'[1]产值及收款计划（2026）'!$A:$A&amp;'[1]产值及收款计划（2026）'!$B:$B,'[1]产值及收款计划（2026）'!DI:DI)</f>
        <v>0</v>
      </c>
      <c r="DJ75" s="256" cm="1">
        <f t="array" aca="1" ref="DJ75" ca="1">_xlfn.XLOOKUP($A75&amp;$B75,'[1]产值及收款计划（2026）'!$A:$A&amp;'[1]产值及收款计划（2026）'!$B:$B,'[1]产值及收款计划（2026）'!DJ:DJ)</f>
        <v>0</v>
      </c>
      <c r="DK75" s="256" cm="1">
        <f t="array" aca="1" ref="DK75" ca="1">_xlfn.XLOOKUP($A75&amp;$B75,'[1]产值及收款计划（2026）'!$A:$A&amp;'[1]产值及收款计划（2026）'!$B:$B,'[1]产值及收款计划（2026）'!DK:DK)</f>
        <v>0</v>
      </c>
      <c r="DL75" s="256" cm="1">
        <f t="array" aca="1" ref="DL75" ca="1">_xlfn.XLOOKUP($A75&amp;$B75,'[1]产值及收款计划（2026）'!$A:$A&amp;'[1]产值及收款计划（2026）'!$B:$B,'[1]产值及收款计划（2026）'!DL:DL)</f>
        <v>0</v>
      </c>
      <c r="DM75" s="264"/>
      <c r="DN75" s="250"/>
    </row>
    <row r="76" spans="1:118" ht="20.25" x14ac:dyDescent="0.15">
      <c r="A76" s="254">
        <f t="shared" ca="1" si="10"/>
        <v>72</v>
      </c>
      <c r="B76" s="254" t="s">
        <v>25</v>
      </c>
      <c r="C76" s="256" t="str" cm="1">
        <f t="array" aca="1" ref="C76" ca="1">_xlfn.XLOOKUP($A76&amp;$B76,'[1]产值及收款计划（2026）'!$A:$A&amp;'[1]产值及收款计划（2026）'!$B:$B,'[1]产值及收款计划（2026）'!C:C)</f>
        <v>ZHT2023091300094</v>
      </c>
      <c r="D76" s="255" t="str" cm="1">
        <f t="array" aca="1" ref="D76" ca="1">_xlfn.XLOOKUP($A76&amp;$B76,'[1]产值及收款计划（2026）'!$A:$A&amp;'[1]产值及收款计划（2026）'!$B:$B,'[1]产值及收款计划（2026）'!D:D)</f>
        <v>南昌轨道交通1号线北延、东延及2号线东延工程信息化建设项目01标</v>
      </c>
      <c r="E76" s="256" cm="1">
        <f t="array" aca="1" ref="E76" ca="1">_xlfn.XLOOKUP($A76&amp;$B76,'[1]产值及收款计划（2026）'!$A:$A&amp;'[1]产值及收款计划（2026）'!$B:$B,'[1]产值及收款计划（2026）'!E:E)</f>
        <v>1751.12</v>
      </c>
      <c r="F76" s="256" cm="1">
        <f t="array" aca="1" ref="F76" ca="1">_xlfn.XLOOKUP($A76&amp;$B76,'[1]产值及收款计划（2026）'!$A:$A&amp;'[1]产值及收款计划（2026）'!$B:$B,'[1]产值及收款计划（2026）'!F:F)</f>
        <v>1751.12</v>
      </c>
      <c r="G76" s="256" cm="1">
        <f t="array" aca="1" ref="G76" ca="1">_xlfn.XLOOKUP($A76&amp;$B76,'[1]产值及收款计划（2026）'!$A:$A&amp;'[1]产值及收款计划（2026）'!$B:$B,'[1]产值及收款计划（2026）'!G:G)</f>
        <v>1751.12</v>
      </c>
      <c r="H76" s="256" cm="1">
        <f t="array" aca="1" ref="H76" ca="1">_xlfn.XLOOKUP($A76&amp;$B76,'[1]产值及收款计划（2026）'!$A:$A&amp;'[1]产值及收款计划（2026）'!$B:$B,'[1]产值及收款计划（2026）'!H:H)</f>
        <v>956.86659999999995</v>
      </c>
      <c r="I76" s="257" cm="1">
        <f t="array" aca="1" ref="I76" ca="1">_xlfn.XLOOKUP($A76&amp;$B76,'[1]产值及收款计划（2026）'!$A:$A&amp;'[1]产值及收款计划（2026）'!$B:$B,'[1]产值及收款计划（2026）'!I:I)</f>
        <v>0.54643119831878995</v>
      </c>
      <c r="J76" s="258" cm="1">
        <f t="array" aca="1" ref="J76" ca="1">_xlfn.XLOOKUP($A76&amp;$B76,'[1]产值及收款计划（2026）'!$A:$A&amp;'[1]产值及收款计划（2026）'!$B:$B,'[1]产值及收款计划（2026）'!J:J)</f>
        <v>0.06</v>
      </c>
      <c r="K76" s="256" cm="1">
        <f t="array" aca="1" ref="K76" ca="1">_xlfn.XLOOKUP($A76&amp;$B76,'[1]产值及收款计划（2026）'!$A:$A&amp;'[1]产值及收款计划（2026）'!$B:$B,'[1]产值及收款计划（2026）'!K:K)</f>
        <v>0</v>
      </c>
      <c r="L76" s="256" cm="1">
        <f t="array" aca="1" ref="L76" ca="1">_xlfn.XLOOKUP($A76&amp;$B76,'[1]产值及收款计划（2026）'!$A:$A&amp;'[1]产值及收款计划（2026）'!$B:$B,'[1]产值及收款计划（2026）'!L:L)</f>
        <v>0</v>
      </c>
      <c r="M76" s="256" t="str" cm="1">
        <f t="array" aca="1" ref="M76" ca="1">_xlfn.XLOOKUP($A76&amp;$B76,'[1]产值及收款计划（2026）'!$A:$A&amp;'[1]产值及收款计划（2026）'!$B:$B,'[1]产值及收款计划（2026）'!M:M)</f>
        <v>主导</v>
      </c>
      <c r="N76" s="256" t="str" cm="1">
        <f t="array" aca="1" ref="N76" ca="1">_xlfn.XLOOKUP($A76&amp;$B76,'[1]产值及收款计划（2026）'!$A:$A&amp;'[1]产值及收款计划（2026）'!$B:$B,'[1]产值及收款计划（2026）'!N:N)</f>
        <v>施林烽团队</v>
      </c>
      <c r="O76" s="256" t="str" cm="1">
        <f t="array" aca="1" ref="O76" ca="1">_xlfn.XLOOKUP($A76&amp;$B76,'[1]产值及收款计划（2026）'!$A:$A&amp;'[1]产值及收款计划（2026）'!$B:$B,'[1]产值及收款计划（2026）'!O:O)</f>
        <v>周骏魁</v>
      </c>
      <c r="P76" s="255" t="str" cm="1">
        <f t="array" aca="1" ref="P76" ca="1">_xlfn.XLOOKUP($A76&amp;$B76,'[1]产值及收款计划（2026）'!$A:$A&amp;'[1]产值及收款计划（2026）'!$B:$B,'[1]产值及收款计划（2026）'!P:P)</f>
        <v>在建</v>
      </c>
      <c r="Q76" s="256" cm="1">
        <f t="array" aca="1" ref="Q76" ca="1">_xlfn.XLOOKUP($A76&amp;$B76,'[1]产值及收款计划（2026）'!$A:$A&amp;'[1]产值及收款计划（2026）'!$B:$B,'[1]产值及收款计划（2026）'!Q:Q)</f>
        <v>0</v>
      </c>
      <c r="R76" s="256" cm="1">
        <f t="array" aca="1" ref="R76" ca="1">_xlfn.XLOOKUP($A76&amp;$B76,'[1]产值及收款计划（2026）'!$A:$A&amp;'[1]产值及收款计划（2026）'!$B:$B,'[1]产值及收款计划（2026）'!R:R)</f>
        <v>0</v>
      </c>
      <c r="S76" s="256" cm="1">
        <f t="array" aca="1" ref="S76" ca="1">_xlfn.XLOOKUP($A76&amp;$B76,'[1]产值及收款计划（2026）'!$A:$A&amp;'[1]产值及收款计划（2026）'!$B:$B,'[1]产值及收款计划（2026）'!S:S)</f>
        <v>0</v>
      </c>
      <c r="T76" s="256" cm="1">
        <f t="array" aca="1" ref="T76" ca="1">_xlfn.XLOOKUP($A76&amp;$B76,'[1]产值及收款计划（2026）'!$A:$A&amp;'[1]产值及收款计划（2026）'!$B:$B,'[1]产值及收款计划（2026）'!T:T)</f>
        <v>875.56</v>
      </c>
      <c r="U76" s="256" cm="1">
        <f t="array" aca="1" ref="U76" ca="1">_xlfn.XLOOKUP($A76&amp;$B76,'[1]产值及收款计划（2026）'!$A:$A&amp;'[1]产值及收款计划（2026）'!$B:$B,'[1]产值及收款计划（2026）'!U:U)</f>
        <v>0</v>
      </c>
      <c r="V76" s="256" cm="1">
        <f t="array" aca="1" ref="V76" ca="1">_xlfn.XLOOKUP($A76&amp;$B76,'[1]产值及收款计划（2026）'!$A:$A&amp;'[1]产值及收款计划（2026）'!$B:$B,'[1]产值及收款计划（2026）'!V:V)</f>
        <v>875.56</v>
      </c>
      <c r="W76" s="256" cm="1">
        <f t="array" aca="1" ref="W76" ca="1">_xlfn.XLOOKUP($A76&amp;$B76,'[1]产值及收款计划（2026）'!$A:$A&amp;'[1]产值及收款计划（2026）'!$B:$B,'[1]产值及收款计划（2026）'!W:W)</f>
        <v>0</v>
      </c>
      <c r="X76" s="256" cm="1">
        <f t="array" aca="1" ref="X76" ca="1">_xlfn.XLOOKUP($A76&amp;$B76,'[1]产值及收款计划（2026）'!$A:$A&amp;'[1]产值及收款计划（2026）'!$B:$B,'[1]产值及收款计划（2026）'!X:X)</f>
        <v>0</v>
      </c>
      <c r="Y76" s="256" cm="1">
        <f t="array" aca="1" ref="Y76" ca="1">_xlfn.XLOOKUP($A76&amp;$B76,'[1]产值及收款计划（2026）'!$A:$A&amp;'[1]产值及收款计划（2026）'!$B:$B,'[1]产值及收款计划（2026）'!Y:Y)</f>
        <v>0</v>
      </c>
      <c r="Z76" s="256" cm="1">
        <f t="array" aca="1" ref="Z76" ca="1">_xlfn.XLOOKUP($A76&amp;$B76,'[1]产值及收款计划（2026）'!$A:$A&amp;'[1]产值及收款计划（2026）'!$B:$B,'[1]产值及收款计划（2026）'!Z:Z)</f>
        <v>0</v>
      </c>
      <c r="AA76" s="256" cm="1">
        <f t="array" aca="1" ref="AA76" ca="1">_xlfn.XLOOKUP($A76&amp;$B76,'[1]产值及收款计划（2026）'!$A:$A&amp;'[1]产值及收款计划（2026）'!$B:$B,'[1]产值及收款计划（2026）'!AA:AA)</f>
        <v>0</v>
      </c>
      <c r="AB76" s="256" cm="1">
        <f t="array" aca="1" ref="AB76" ca="1">_xlfn.XLOOKUP($A76&amp;$B76,'[1]产值及收款计划（2026）'!$A:$A&amp;'[1]产值及收款计划（2026）'!$B:$B,'[1]产值及收款计划（2026）'!AB:AB)</f>
        <v>0</v>
      </c>
      <c r="AC76" s="256" cm="1">
        <f t="array" aca="1" ref="AC76" ca="1">_xlfn.XLOOKUP($A76&amp;$B76,'[1]产值及收款计划（2026）'!$A:$A&amp;'[1]产值及收款计划（2026）'!$B:$B,'[1]产值及收款计划（2026）'!AC:AC)</f>
        <v>0</v>
      </c>
      <c r="AD76" s="256" cm="1">
        <f t="array" aca="1" ref="AD76" ca="1">_xlfn.XLOOKUP($A76&amp;$B76,'[1]产值及收款计划（2026）'!$A:$A&amp;'[1]产值及收款计划（2026）'!$B:$B,'[1]产值及收款计划（2026）'!AD:AD)</f>
        <v>0</v>
      </c>
      <c r="AE76" s="256" cm="1">
        <f t="array" aca="1" ref="AE76" ca="1">_xlfn.XLOOKUP($A76&amp;$B76,'[1]产值及收款计划（2026）'!$A:$A&amp;'[1]产值及收款计划（2026）'!$B:$B,'[1]产值及收款计划（2026）'!AE:AE)</f>
        <v>0</v>
      </c>
      <c r="AF76" s="256" cm="1">
        <f t="array" aca="1" ref="AF76" ca="1">_xlfn.XLOOKUP($A76&amp;$B76,'[1]产值及收款计划（2026）'!$A:$A&amp;'[1]产值及收款计划（2026）'!$B:$B,'[1]产值及收款计划（2026）'!AF:AF)</f>
        <v>262.66800000000001</v>
      </c>
      <c r="AG76" s="256" cm="1">
        <f t="array" aca="1" ref="AG76" ca="1">_xlfn.XLOOKUP($A76&amp;$B76,'[1]产值及收款计划（2026）'!$A:$A&amp;'[1]产值及收款计划（2026）'!$B:$B,'[1]产值及收款计划（2026）'!AG:AG)</f>
        <v>0</v>
      </c>
      <c r="AH76" s="256" cm="1">
        <f t="array" aca="1" ref="AH76" ca="1">_xlfn.XLOOKUP($A76&amp;$B76,'[1]产值及收款计划（2026）'!$A:$A&amp;'[1]产值及收款计划（2026）'!$B:$B,'[1]产值及收款计划（2026）'!AH:AH)</f>
        <v>0</v>
      </c>
      <c r="AI76" s="256" cm="1">
        <f t="array" aca="1" ref="AI76" ca="1">_xlfn.XLOOKUP($A76&amp;$B76,'[1]产值及收款计划（2026）'!$A:$A&amp;'[1]产值及收款计划（2026）'!$B:$B,'[1]产值及收款计划（2026）'!AI:AI)</f>
        <v>0</v>
      </c>
      <c r="AJ76" s="256" cm="1">
        <f t="array" aca="1" ref="AJ76" ca="1">_xlfn.XLOOKUP($A76&amp;$B76,'[1]产值及收款计划（2026）'!$A:$A&amp;'[1]产值及收款计划（2026）'!$B:$B,'[1]产值及收款计划（2026）'!AJ:AJ)</f>
        <v>0</v>
      </c>
      <c r="AK76" s="256" cm="1">
        <f t="array" aca="1" ref="AK76" ca="1">_xlfn.XLOOKUP($A76&amp;$B76,'[1]产值及收款计划（2026）'!$A:$A&amp;'[1]产值及收款计划（2026）'!$B:$B,'[1]产值及收款计划（2026）'!AK:AK)</f>
        <v>0</v>
      </c>
      <c r="AL76" s="256" cm="1">
        <f t="array" aca="1" ref="AL76" ca="1">_xlfn.XLOOKUP($A76&amp;$B76,'[1]产值及收款计划（2026）'!$A:$A&amp;'[1]产值及收款计划（2026）'!$B:$B,'[1]产值及收款计划（2026）'!AL:AL)</f>
        <v>0</v>
      </c>
      <c r="AM76" s="263" t="e" cm="1">
        <f t="array" aca="1" ref="AM76" ca="1">_xlfn.LET(_xlpm.勾选月份状态数组,TRANSPOSE('PPT(12-15页）-TOP10'!$A$3:$A$14),_xlpm.选择数据区,IF('PPT(12-15页）-TOP10'!$E$3="收款",$BA76:$BL76,$AA76:$AL76),SUM(_xlfn._xlws.FILTER(_xlpm.选择数据区,_xlpm.勾选月份状态数组,"")))</f>
        <v>#NAME?</v>
      </c>
      <c r="AN76" s="256" t="e" cm="1">
        <f t="array" aca="1" ref="AN76" ca="1">_xlfn.LET(_xlpm.勾选月份状态数组,TRANSPOSE('PPT(12-15页）-TOP10'!$A$3:$A$14),_xlpm.选择数据区,IF('PPT(12-15页）-TOP10'!$E$3="收款",$DA76:$DL76,$CA76:$CL76),SUM(_xlfn._xlws.FILTER(_xlpm.选择数据区,_xlpm.勾选月份状态数组,"")))</f>
        <v>#NAME?</v>
      </c>
      <c r="AO76" s="256">
        <f ca="1">SUM(CA76:CC76)+SUM(AD76:AL76)</f>
        <v>262.66800000000001</v>
      </c>
      <c r="AP76" s="256"/>
      <c r="AQ76" s="256"/>
      <c r="AR76" s="256"/>
      <c r="AS76" s="256" cm="1">
        <f t="array" aca="1" ref="AS76" ca="1">_xlfn.XLOOKUP($A76&amp;$B76,'[1]产值及收款计划（2026）'!$A:$A&amp;'[1]产值及收款计划（2026）'!$B:$B,'[1]产值及收款计划（2026）'!AS:AS)</f>
        <v>0</v>
      </c>
      <c r="AT76" s="256" cm="1">
        <f t="array" aca="1" ref="AT76" ca="1">_xlfn.XLOOKUP($A76&amp;$B76,'[1]产值及收款计划（2026）'!$A:$A&amp;'[1]产值及收款计划（2026）'!$B:$B,'[1]产值及收款计划（2026）'!AT:AT)</f>
        <v>0</v>
      </c>
      <c r="AU76" s="256" cm="1">
        <f t="array" aca="1" ref="AU76" ca="1">_xlfn.XLOOKUP($A76&amp;$B76,'[1]产值及收款计划（2026）'!$A:$A&amp;'[1]产值及收款计划（2026）'!$B:$B,'[1]产值及收款计划（2026）'!AU:AU)</f>
        <v>0</v>
      </c>
      <c r="AV76" s="256" cm="1">
        <f t="array" aca="1" ref="AV76" ca="1">_xlfn.XLOOKUP($A76&amp;$B76,'[1]产值及收款计划（2026）'!$A:$A&amp;'[1]产值及收款计划（2026）'!$B:$B,'[1]产值及收款计划（2026）'!AV:AV)</f>
        <v>0</v>
      </c>
      <c r="AW76" s="256" cm="1">
        <f t="array" aca="1" ref="AW76" ca="1">_xlfn.XLOOKUP($A76&amp;$B76,'[1]产值及收款计划（2026）'!$A:$A&amp;'[1]产值及收款计划（2026）'!$B:$B,'[1]产值及收款计划（2026）'!AW:AW)</f>
        <v>525.33600000000001</v>
      </c>
      <c r="AX76" s="256" cm="1">
        <f t="array" aca="1" ref="AX76" ca="1">_xlfn.XLOOKUP($A76&amp;$B76,'[1]产值及收款计划（2026）'!$A:$A&amp;'[1]产值及收款计划（2026）'!$B:$B,'[1]产值及收款计划（2026）'!AX:AX)</f>
        <v>0</v>
      </c>
      <c r="AY76" s="256" cm="1">
        <f t="array" aca="1" ref="AY76" ca="1">_xlfn.XLOOKUP($A76&amp;$B76,'[1]产值及收款计划（2026）'!$A:$A&amp;'[1]产值及收款计划（2026）'!$B:$B,'[1]产值及收款计划（2026）'!AY:AY)</f>
        <v>1225.7840000000001</v>
      </c>
      <c r="AZ76" s="256" cm="1">
        <f t="array" aca="1" ref="AZ76" ca="1">_xlfn.XLOOKUP($A76&amp;$B76,'[1]产值及收款计划（2026）'!$A:$A&amp;'[1]产值及收款计划（2026）'!$B:$B,'[1]产值及收款计划（2026）'!AZ:AZ)</f>
        <v>350.22399999999999</v>
      </c>
      <c r="BA76" s="266" cm="1">
        <f t="array" aca="1" ref="BA76" ca="1">_xlfn.XLOOKUP($A76&amp;$B76,'[1]产值及收款计划（2026）'!$A:$A&amp;'[1]产值及收款计划（2026）'!$B:$B,'[1]产值及收款计划（2026）'!BA:BA)</f>
        <v>0</v>
      </c>
      <c r="BB76" s="266" cm="1">
        <f t="array" aca="1" ref="BB76" ca="1">_xlfn.XLOOKUP($A76&amp;$B76,'[1]产值及收款计划（2026）'!$A:$A&amp;'[1]产值及收款计划（2026）'!$B:$B,'[1]产值及收款计划（2026）'!BB:BB)</f>
        <v>0</v>
      </c>
      <c r="BC76" s="266" cm="1">
        <f t="array" aca="1" ref="BC76" ca="1">_xlfn.XLOOKUP($A76&amp;$B76,'[1]产值及收款计划（2026）'!$A:$A&amp;'[1]产值及收款计划（2026）'!$B:$B,'[1]产值及收款计划（2026）'!BC:BC)</f>
        <v>0</v>
      </c>
      <c r="BD76" s="256" cm="1">
        <f t="array" aca="1" ref="BD76" ca="1">_xlfn.XLOOKUP($A76&amp;$B76,'[1]产值及收款计划（2026）'!$A:$A&amp;'[1]产值及收款计划（2026）'!$B:$B,'[1]产值及收款计划（2026）'!BD:BD)</f>
        <v>0</v>
      </c>
      <c r="BE76" s="256" cm="1">
        <f t="array" aca="1" ref="BE76" ca="1">_xlfn.XLOOKUP($A76&amp;$B76,'[1]产值及收款计划（2026）'!$A:$A&amp;'[1]产值及收款计划（2026）'!$B:$B,'[1]产值及收款计划（2026）'!BE:BE)</f>
        <v>0</v>
      </c>
      <c r="BF76" s="256" cm="1">
        <f t="array" aca="1" ref="BF76" ca="1">_xlfn.XLOOKUP($A76&amp;$B76,'[1]产值及收款计划（2026）'!$A:$A&amp;'[1]产值及收款计划（2026）'!$B:$B,'[1]产值及收款计划（2026）'!BF:BF)</f>
        <v>0</v>
      </c>
      <c r="BG76" s="256" cm="1">
        <f t="array" aca="1" ref="BG76" ca="1">_xlfn.XLOOKUP($A76&amp;$B76,'[1]产值及收款计划（2026）'!$A:$A&amp;'[1]产值及收款计划（2026）'!$B:$B,'[1]产值及收款计划（2026）'!BG:BG)</f>
        <v>0</v>
      </c>
      <c r="BH76" s="256" cm="1">
        <f t="array" aca="1" ref="BH76" ca="1">_xlfn.XLOOKUP($A76&amp;$B76,'[1]产值及收款计划（2026）'!$A:$A&amp;'[1]产值及收款计划（2026）'!$B:$B,'[1]产值及收款计划（2026）'!BH:BH)</f>
        <v>350</v>
      </c>
      <c r="BI76" s="256" cm="1">
        <f t="array" aca="1" ref="BI76" ca="1">_xlfn.XLOOKUP($A76&amp;$B76,'[1]产值及收款计划（2026）'!$A:$A&amp;'[1]产值及收款计划（2026）'!$B:$B,'[1]产值及收款计划（2026）'!BI:BI)</f>
        <v>0</v>
      </c>
      <c r="BJ76" s="256" cm="1">
        <f t="array" aca="1" ref="BJ76" ca="1">_xlfn.XLOOKUP($A76&amp;$B76,'[1]产值及收款计划（2026）'!$A:$A&amp;'[1]产值及收款计划（2026）'!$B:$B,'[1]产值及收款计划（2026）'!BJ:BJ)</f>
        <v>0</v>
      </c>
      <c r="BK76" s="256" cm="1">
        <f t="array" aca="1" ref="BK76" ca="1">_xlfn.XLOOKUP($A76&amp;$B76,'[1]产值及收款计划（2026）'!$A:$A&amp;'[1]产值及收款计划（2026）'!$B:$B,'[1]产值及收款计划（2026）'!BK:BK)</f>
        <v>0</v>
      </c>
      <c r="BL76" s="256" cm="1">
        <f t="array" aca="1" ref="BL76" ca="1">_xlfn.XLOOKUP($A76&amp;$B76,'[1]产值及收款计划（2026）'!$A:$A&amp;'[1]产值及收款计划（2026）'!$B:$B,'[1]产值及收款计划（2026）'!BL:BL)</f>
        <v>0</v>
      </c>
      <c r="BM76" s="256"/>
      <c r="BN76" s="256"/>
      <c r="BO76" s="256"/>
      <c r="BP76" s="256"/>
      <c r="BQ76" s="255" cm="1">
        <f t="array" aca="1" ref="BQ76" ca="1">_xlfn.XLOOKUP($A76&amp;$B76,'[1]产值及收款计划（2026）'!$A:$A&amp;'[1]产值及收款计划（2026）'!$B:$B,'[1]产值及收款计划（2026）'!BQ:BQ)</f>
        <v>0</v>
      </c>
      <c r="BR76" s="256" cm="1">
        <f t="array" aca="1" ref="BR76" ca="1">_xlfn.XLOOKUP($A76&amp;$B76,'[1]产值及收款计划（2026）'!$A:$A&amp;'[1]产值及收款计划（2026）'!$B:$B,'[1]产值及收款计划（2026）'!BR:BR)</f>
        <v>0</v>
      </c>
      <c r="CA76" s="256" cm="1">
        <f t="array" aca="1" ref="CA76" ca="1">_xlfn.XLOOKUP($A76&amp;$B76,'[1]产值及收款计划（2026）'!$A:$A&amp;'[1]产值及收款计划（2026）'!$B:$B,'[1]产值及收款计划（2026）'!CA:CA)</f>
        <v>0</v>
      </c>
      <c r="CB76" s="256" cm="1">
        <f t="array" aca="1" ref="CB76" ca="1">_xlfn.XLOOKUP($A76&amp;$B76,'[1]产值及收款计划（2026）'!$A:$A&amp;'[1]产值及收款计划（2026）'!$B:$B,'[1]产值及收款计划（2026）'!CB:CB)</f>
        <v>0</v>
      </c>
      <c r="CC76" s="256" cm="1">
        <f t="array" aca="1" ref="CC76" ca="1">_xlfn.XLOOKUP($A76&amp;$B76,'[1]产值及收款计划（2026）'!$A:$A&amp;'[1]产值及收款计划（2026）'!$B:$B,'[1]产值及收款计划（2026）'!CC:CC)</f>
        <v>0</v>
      </c>
      <c r="CD76" s="256" cm="1">
        <f t="array" aca="1" ref="CD76" ca="1">_xlfn.XLOOKUP($A76&amp;$B76,'[1]产值及收款计划（2026）'!$A:$A&amp;'[1]产值及收款计划（2026）'!$B:$B,'[1]产值及收款计划（2026）'!CD:CD)</f>
        <v>0</v>
      </c>
      <c r="CE76" s="256" cm="1">
        <f t="array" aca="1" ref="CE76" ca="1">_xlfn.XLOOKUP($A76&amp;$B76,'[1]产值及收款计划（2026）'!$A:$A&amp;'[1]产值及收款计划（2026）'!$B:$B,'[1]产值及收款计划（2026）'!CE:CE)</f>
        <v>0</v>
      </c>
      <c r="CF76" s="256" cm="1">
        <f t="array" aca="1" ref="CF76" ca="1">_xlfn.XLOOKUP($A76&amp;$B76,'[1]产值及收款计划（2026）'!$A:$A&amp;'[1]产值及收款计划（2026）'!$B:$B,'[1]产值及收款计划（2026）'!CF:CF)</f>
        <v>0</v>
      </c>
      <c r="CG76" s="256" cm="1">
        <f t="array" aca="1" ref="CG76" ca="1">_xlfn.XLOOKUP($A76&amp;$B76,'[1]产值及收款计划（2026）'!$A:$A&amp;'[1]产值及收款计划（2026）'!$B:$B,'[1]产值及收款计划（2026）'!CG:CG)</f>
        <v>0</v>
      </c>
      <c r="CH76" s="256" cm="1">
        <f t="array" aca="1" ref="CH76" ca="1">_xlfn.XLOOKUP($A76&amp;$B76,'[1]产值及收款计划（2026）'!$A:$A&amp;'[1]产值及收款计划（2026）'!$B:$B,'[1]产值及收款计划（2026）'!CH:CH)</f>
        <v>0</v>
      </c>
      <c r="CI76" s="256" cm="1">
        <f t="array" aca="1" ref="CI76" ca="1">_xlfn.XLOOKUP($A76&amp;$B76,'[1]产值及收款计划（2026）'!$A:$A&amp;'[1]产值及收款计划（2026）'!$B:$B,'[1]产值及收款计划（2026）'!CI:CI)</f>
        <v>0</v>
      </c>
      <c r="CJ76" s="256" cm="1">
        <f t="array" aca="1" ref="CJ76" ca="1">_xlfn.XLOOKUP($A76&amp;$B76,'[1]产值及收款计划（2026）'!$A:$A&amp;'[1]产值及收款计划（2026）'!$B:$B,'[1]产值及收款计划（2026）'!CJ:CJ)</f>
        <v>0</v>
      </c>
      <c r="CK76" s="256" cm="1">
        <f t="array" aca="1" ref="CK76" ca="1">_xlfn.XLOOKUP($A76&amp;$B76,'[1]产值及收款计划（2026）'!$A:$A&amp;'[1]产值及收款计划（2026）'!$B:$B,'[1]产值及收款计划（2026）'!CK:CK)</f>
        <v>0</v>
      </c>
      <c r="CL76" s="256" cm="1">
        <f t="array" aca="1" ref="CL76" ca="1">_xlfn.XLOOKUP($A76&amp;$B76,'[1]产值及收款计划（2026）'!$A:$A&amp;'[1]产值及收款计划（2026）'!$B:$B,'[1]产值及收款计划（2026）'!CL:CL)</f>
        <v>0</v>
      </c>
      <c r="DA76" s="256" cm="1">
        <f t="array" aca="1" ref="DA76" ca="1">_xlfn.XLOOKUP($A76&amp;$B76,'[1]产值及收款计划（2026）'!$A:$A&amp;'[1]产值及收款计划（2026）'!$B:$B,'[1]产值及收款计划（2026）'!DA:DA)</f>
        <v>0</v>
      </c>
      <c r="DB76" s="256" cm="1">
        <f t="array" aca="1" ref="DB76" ca="1">_xlfn.XLOOKUP($A76&amp;$B76,'[1]产值及收款计划（2026）'!$A:$A&amp;'[1]产值及收款计划（2026）'!$B:$B,'[1]产值及收款计划（2026）'!DB:DB)</f>
        <v>0</v>
      </c>
      <c r="DC76" s="256" cm="1">
        <f t="array" aca="1" ref="DC76" ca="1">_xlfn.XLOOKUP($A76&amp;$B76,'[1]产值及收款计划（2026）'!$A:$A&amp;'[1]产值及收款计划（2026）'!$B:$B,'[1]产值及收款计划（2026）'!DC:DC)</f>
        <v>0</v>
      </c>
      <c r="DD76" s="256" cm="1">
        <f t="array" aca="1" ref="DD76" ca="1">_xlfn.XLOOKUP($A76&amp;$B76,'[1]产值及收款计划（2026）'!$A:$A&amp;'[1]产值及收款计划（2026）'!$B:$B,'[1]产值及收款计划（2026）'!DD:DD)</f>
        <v>0</v>
      </c>
      <c r="DE76" s="256" cm="1">
        <f t="array" aca="1" ref="DE76" ca="1">_xlfn.XLOOKUP($A76&amp;$B76,'[1]产值及收款计划（2026）'!$A:$A&amp;'[1]产值及收款计划（2026）'!$B:$B,'[1]产值及收款计划（2026）'!DE:DE)</f>
        <v>0</v>
      </c>
      <c r="DF76" s="256" cm="1">
        <f t="array" aca="1" ref="DF76" ca="1">_xlfn.XLOOKUP($A76&amp;$B76,'[1]产值及收款计划（2026）'!$A:$A&amp;'[1]产值及收款计划（2026）'!$B:$B,'[1]产值及收款计划（2026）'!DF:DF)</f>
        <v>0</v>
      </c>
      <c r="DG76" s="256" cm="1">
        <f t="array" aca="1" ref="DG76" ca="1">_xlfn.XLOOKUP($A76&amp;$B76,'[1]产值及收款计划（2026）'!$A:$A&amp;'[1]产值及收款计划（2026）'!$B:$B,'[1]产值及收款计划（2026）'!DG:DG)</f>
        <v>0</v>
      </c>
      <c r="DH76" s="256" cm="1">
        <f t="array" aca="1" ref="DH76" ca="1">_xlfn.XLOOKUP($A76&amp;$B76,'[1]产值及收款计划（2026）'!$A:$A&amp;'[1]产值及收款计划（2026）'!$B:$B,'[1]产值及收款计划（2026）'!DH:DH)</f>
        <v>0</v>
      </c>
      <c r="DI76" s="256" cm="1">
        <f t="array" aca="1" ref="DI76" ca="1">_xlfn.XLOOKUP($A76&amp;$B76,'[1]产值及收款计划（2026）'!$A:$A&amp;'[1]产值及收款计划（2026）'!$B:$B,'[1]产值及收款计划（2026）'!DI:DI)</f>
        <v>0</v>
      </c>
      <c r="DJ76" s="256" cm="1">
        <f t="array" aca="1" ref="DJ76" ca="1">_xlfn.XLOOKUP($A76&amp;$B76,'[1]产值及收款计划（2026）'!$A:$A&amp;'[1]产值及收款计划（2026）'!$B:$B,'[1]产值及收款计划（2026）'!DJ:DJ)</f>
        <v>0</v>
      </c>
      <c r="DK76" s="256" cm="1">
        <f t="array" aca="1" ref="DK76" ca="1">_xlfn.XLOOKUP($A76&amp;$B76,'[1]产值及收款计划（2026）'!$A:$A&amp;'[1]产值及收款计划（2026）'!$B:$B,'[1]产值及收款计划（2026）'!DK:DK)</f>
        <v>0</v>
      </c>
      <c r="DL76" s="256" cm="1">
        <f t="array" aca="1" ref="DL76" ca="1">_xlfn.XLOOKUP($A76&amp;$B76,'[1]产值及收款计划（2026）'!$A:$A&amp;'[1]产值及收款计划（2026）'!$B:$B,'[1]产值及收款计划（2026）'!DL:DL)</f>
        <v>0</v>
      </c>
      <c r="DM76" s="264"/>
      <c r="DN76" s="250"/>
    </row>
    <row r="77" spans="1:118" ht="20.25" x14ac:dyDescent="0.15">
      <c r="A77" s="254">
        <f t="shared" ca="1" si="10"/>
        <v>73</v>
      </c>
      <c r="B77" s="254" t="s">
        <v>25</v>
      </c>
      <c r="C77" s="256" t="str" cm="1">
        <f t="array" aca="1" ref="C77" ca="1">_xlfn.XLOOKUP($A77&amp;$B77,'[1]产值及收款计划（2026）'!$A:$A&amp;'[1]产值及收款计划（2026）'!$B:$B,'[1]产值及收款计划（2026）'!C:C)</f>
        <v>ZHT2023101800115</v>
      </c>
      <c r="D77" s="255" t="str" cm="1">
        <f t="array" aca="1" ref="D77" ca="1">_xlfn.XLOOKUP($A77&amp;$B77,'[1]产值及收款计划（2026）'!$A:$A&amp;'[1]产值及收款计划（2026）'!$B:$B,'[1]产值及收款计划（2026）'!D:D)</f>
        <v>上海轨道交通市域线嘉闵线工程 JMSG-16标智慧工地项目系统集成及技术服务合同</v>
      </c>
      <c r="E77" s="256" cm="1">
        <f t="array" aca="1" ref="E77" ca="1">_xlfn.XLOOKUP($A77&amp;$B77,'[1]产值及收款计划（2026）'!$A:$A&amp;'[1]产值及收款计划（2026）'!$B:$B,'[1]产值及收款计划（2026）'!E:E)</f>
        <v>86.2</v>
      </c>
      <c r="F77" s="256" cm="1">
        <f t="array" aca="1" ref="F77" ca="1">_xlfn.XLOOKUP($A77&amp;$B77,'[1]产值及收款计划（2026）'!$A:$A&amp;'[1]产值及收款计划（2026）'!$B:$B,'[1]产值及收款计划（2026）'!F:F)</f>
        <v>86.2</v>
      </c>
      <c r="G77" s="256" cm="1">
        <f t="array" aca="1" ref="G77" ca="1">_xlfn.XLOOKUP($A77&amp;$B77,'[1]产值及收款计划（2026）'!$A:$A&amp;'[1]产值及收款计划（2026）'!$B:$B,'[1]产值及收款计划（2026）'!G:G)</f>
        <v>86.2</v>
      </c>
      <c r="H77" s="256" cm="1">
        <f t="array" aca="1" ref="H77" ca="1">_xlfn.XLOOKUP($A77&amp;$B77,'[1]产值及收款计划（2026）'!$A:$A&amp;'[1]产值及收款计划（2026）'!$B:$B,'[1]产值及收款计划（2026）'!H:H)</f>
        <v>86.2</v>
      </c>
      <c r="I77" s="257" cm="1">
        <f t="array" aca="1" ref="I77" ca="1">_xlfn.XLOOKUP($A77&amp;$B77,'[1]产值及收款计划（2026）'!$A:$A&amp;'[1]产值及收款计划（2026）'!$B:$B,'[1]产值及收款计划（2026）'!I:I)</f>
        <v>1</v>
      </c>
      <c r="J77" s="258" cm="1">
        <f t="array" aca="1" ref="J77" ca="1">_xlfn.XLOOKUP($A77&amp;$B77,'[1]产值及收款计划（2026）'!$A:$A&amp;'[1]产值及收款计划（2026）'!$B:$B,'[1]产值及收款计划（2026）'!J:J)</f>
        <v>0.06</v>
      </c>
      <c r="K77" s="256" cm="1">
        <f t="array" aca="1" ref="K77" ca="1">_xlfn.XLOOKUP($A77&amp;$B77,'[1]产值及收款计划（2026）'!$A:$A&amp;'[1]产值及收款计划（2026）'!$B:$B,'[1]产值及收款计划（2026）'!K:K)</f>
        <v>0</v>
      </c>
      <c r="L77" s="256" cm="1">
        <f t="array" aca="1" ref="L77" ca="1">_xlfn.XLOOKUP($A77&amp;$B77,'[1]产值及收款计划（2026）'!$A:$A&amp;'[1]产值及收款计划（2026）'!$B:$B,'[1]产值及收款计划（2026）'!L:L)</f>
        <v>0</v>
      </c>
      <c r="M77" s="256" t="str" cm="1">
        <f t="array" aca="1" ref="M77" ca="1">_xlfn.XLOOKUP($A77&amp;$B77,'[1]产值及收款计划（2026）'!$A:$A&amp;'[1]产值及收款计划（2026）'!$B:$B,'[1]产值及收款计划（2026）'!M:M)</f>
        <v>主导</v>
      </c>
      <c r="N77" s="256" t="str" cm="1">
        <f t="array" aca="1" ref="N77" ca="1">_xlfn.XLOOKUP($A77&amp;$B77,'[1]产值及收款计划（2026）'!$A:$A&amp;'[1]产值及收款计划（2026）'!$B:$B,'[1]产值及收款计划（2026）'!N:N)</f>
        <v>史菁霞团队</v>
      </c>
      <c r="O77" s="256" t="str" cm="1">
        <f t="array" aca="1" ref="O77" ca="1">_xlfn.XLOOKUP($A77&amp;$B77,'[1]产值及收款计划（2026）'!$A:$A&amp;'[1]产值及收款计划（2026）'!$B:$B,'[1]产值及收款计划（2026）'!O:O)</f>
        <v>袁超</v>
      </c>
      <c r="P77" s="255" t="str" cm="1">
        <f t="array" aca="1" ref="P77" ca="1">_xlfn.XLOOKUP($A77&amp;$B77,'[1]产值及收款计划（2026）'!$A:$A&amp;'[1]产值及收款计划（2026）'!$B:$B,'[1]产值及收款计划（2026）'!P:P)</f>
        <v>在建</v>
      </c>
      <c r="Q77" s="256" cm="1">
        <f t="array" aca="1" ref="Q77" ca="1">_xlfn.XLOOKUP($A77&amp;$B77,'[1]产值及收款计划（2026）'!$A:$A&amp;'[1]产值及收款计划（2026）'!$B:$B,'[1]产值及收款计划（2026）'!Q:Q)</f>
        <v>0</v>
      </c>
      <c r="R77" s="256" cm="1">
        <f t="array" aca="1" ref="R77" ca="1">_xlfn.XLOOKUP($A77&amp;$B77,'[1]产值及收款计划（2026）'!$A:$A&amp;'[1]产值及收款计划（2026）'!$B:$B,'[1]产值及收款计划（2026）'!R:R)</f>
        <v>0</v>
      </c>
      <c r="S77" s="256" cm="1">
        <f t="array" aca="1" ref="S77" ca="1">_xlfn.XLOOKUP($A77&amp;$B77,'[1]产值及收款计划（2026）'!$A:$A&amp;'[1]产值及收款计划（2026）'!$B:$B,'[1]产值及收款计划（2026）'!S:S)</f>
        <v>0</v>
      </c>
      <c r="T77" s="256" cm="1">
        <f t="array" aca="1" ref="T77" ca="1">_xlfn.XLOOKUP($A77&amp;$B77,'[1]产值及收款计划（2026）'!$A:$A&amp;'[1]产值及收款计划（2026）'!$B:$B,'[1]产值及收款计划（2026）'!T:T)</f>
        <v>68.959999999999994</v>
      </c>
      <c r="U77" s="256" cm="1">
        <f t="array" aca="1" ref="U77" ca="1">_xlfn.XLOOKUP($A77&amp;$B77,'[1]产值及收款计划（2026）'!$A:$A&amp;'[1]产值及收款计划（2026）'!$B:$B,'[1]产值及收款计划（2026）'!U:U)</f>
        <v>0</v>
      </c>
      <c r="V77" s="256" cm="1">
        <f t="array" aca="1" ref="V77" ca="1">_xlfn.XLOOKUP($A77&amp;$B77,'[1]产值及收款计划（2026）'!$A:$A&amp;'[1]产值及收款计划（2026）'!$B:$B,'[1]产值及收款计划（2026）'!V:V)</f>
        <v>17.239999999999998</v>
      </c>
      <c r="W77" s="256" cm="1">
        <f t="array" aca="1" ref="W77" ca="1">_xlfn.XLOOKUP($A77&amp;$B77,'[1]产值及收款计划（2026）'!$A:$A&amp;'[1]产值及收款计划（2026）'!$B:$B,'[1]产值及收款计划（2026）'!W:W)</f>
        <v>0</v>
      </c>
      <c r="X77" s="256" cm="1">
        <f t="array" aca="1" ref="X77" ca="1">_xlfn.XLOOKUP($A77&amp;$B77,'[1]产值及收款计划（2026）'!$A:$A&amp;'[1]产值及收款计划（2026）'!$B:$B,'[1]产值及收款计划（2026）'!X:X)</f>
        <v>0</v>
      </c>
      <c r="Y77" s="256" cm="1">
        <f t="array" aca="1" ref="Y77" ca="1">_xlfn.XLOOKUP($A77&amp;$B77,'[1]产值及收款计划（2026）'!$A:$A&amp;'[1]产值及收款计划（2026）'!$B:$B,'[1]产值及收款计划（2026）'!Y:Y)</f>
        <v>0</v>
      </c>
      <c r="Z77" s="256" cm="1">
        <f t="array" aca="1" ref="Z77" ca="1">_xlfn.XLOOKUP($A77&amp;$B77,'[1]产值及收款计划（2026）'!$A:$A&amp;'[1]产值及收款计划（2026）'!$B:$B,'[1]产值及收款计划（2026）'!Z:Z)</f>
        <v>0</v>
      </c>
      <c r="AA77" s="256" cm="1">
        <f t="array" aca="1" ref="AA77" ca="1">_xlfn.XLOOKUP($A77&amp;$B77,'[1]产值及收款计划（2026）'!$A:$A&amp;'[1]产值及收款计划（2026）'!$B:$B,'[1]产值及收款计划（2026）'!AA:AA)</f>
        <v>0</v>
      </c>
      <c r="AB77" s="256" cm="1">
        <f t="array" aca="1" ref="AB77" ca="1">_xlfn.XLOOKUP($A77&amp;$B77,'[1]产值及收款计划（2026）'!$A:$A&amp;'[1]产值及收款计划（2026）'!$B:$B,'[1]产值及收款计划（2026）'!AB:AB)</f>
        <v>0</v>
      </c>
      <c r="AC77" s="256" cm="1">
        <f t="array" aca="1" ref="AC77" ca="1">_xlfn.XLOOKUP($A77&amp;$B77,'[1]产值及收款计划（2026）'!$A:$A&amp;'[1]产值及收款计划（2026）'!$B:$B,'[1]产值及收款计划（2026）'!AC:AC)</f>
        <v>0</v>
      </c>
      <c r="AD77" s="256" cm="1">
        <f t="array" aca="1" ref="AD77" ca="1">_xlfn.XLOOKUP($A77&amp;$B77,'[1]产值及收款计划（2026）'!$A:$A&amp;'[1]产值及收款计划（2026）'!$B:$B,'[1]产值及收款计划（2026）'!AD:AD)</f>
        <v>0</v>
      </c>
      <c r="AE77" s="256" cm="1">
        <f t="array" aca="1" ref="AE77" ca="1">_xlfn.XLOOKUP($A77&amp;$B77,'[1]产值及收款计划（2026）'!$A:$A&amp;'[1]产值及收款计划（2026）'!$B:$B,'[1]产值及收款计划（2026）'!AE:AE)</f>
        <v>0</v>
      </c>
      <c r="AF77" s="256" cm="1">
        <f t="array" aca="1" ref="AF77" ca="1">_xlfn.XLOOKUP($A77&amp;$B77,'[1]产值及收款计划（2026）'!$A:$A&amp;'[1]产值及收款计划（2026）'!$B:$B,'[1]产值及收款计划（2026）'!AF:AF)</f>
        <v>17.239999999999998</v>
      </c>
      <c r="AG77" s="256" cm="1">
        <f t="array" aca="1" ref="AG77" ca="1">_xlfn.XLOOKUP($A77&amp;$B77,'[1]产值及收款计划（2026）'!$A:$A&amp;'[1]产值及收款计划（2026）'!$B:$B,'[1]产值及收款计划（2026）'!AG:AG)</f>
        <v>0</v>
      </c>
      <c r="AH77" s="256" cm="1">
        <f t="array" aca="1" ref="AH77" ca="1">_xlfn.XLOOKUP($A77&amp;$B77,'[1]产值及收款计划（2026）'!$A:$A&amp;'[1]产值及收款计划（2026）'!$B:$B,'[1]产值及收款计划（2026）'!AH:AH)</f>
        <v>0</v>
      </c>
      <c r="AI77" s="256" cm="1">
        <f t="array" aca="1" ref="AI77" ca="1">_xlfn.XLOOKUP($A77&amp;$B77,'[1]产值及收款计划（2026）'!$A:$A&amp;'[1]产值及收款计划（2026）'!$B:$B,'[1]产值及收款计划（2026）'!AI:AI)</f>
        <v>0</v>
      </c>
      <c r="AJ77" s="256" cm="1">
        <f t="array" aca="1" ref="AJ77" ca="1">_xlfn.XLOOKUP($A77&amp;$B77,'[1]产值及收款计划（2026）'!$A:$A&amp;'[1]产值及收款计划（2026）'!$B:$B,'[1]产值及收款计划（2026）'!AJ:AJ)</f>
        <v>0</v>
      </c>
      <c r="AK77" s="256" cm="1">
        <f t="array" aca="1" ref="AK77" ca="1">_xlfn.XLOOKUP($A77&amp;$B77,'[1]产值及收款计划（2026）'!$A:$A&amp;'[1]产值及收款计划（2026）'!$B:$B,'[1]产值及收款计划（2026）'!AK:AK)</f>
        <v>0</v>
      </c>
      <c r="AL77" s="256" cm="1">
        <f t="array" aca="1" ref="AL77" ca="1">_xlfn.XLOOKUP($A77&amp;$B77,'[1]产值及收款计划（2026）'!$A:$A&amp;'[1]产值及收款计划（2026）'!$B:$B,'[1]产值及收款计划（2026）'!AL:AL)</f>
        <v>0</v>
      </c>
      <c r="AM77" s="263" t="e" cm="1">
        <f t="array" aca="1" ref="AM77" ca="1">_xlfn.LET(_xlpm.勾选月份状态数组,TRANSPOSE('PPT(12-15页）-TOP10'!$A$3:$A$14),_xlpm.选择数据区,IF('PPT(12-15页）-TOP10'!$E$3="收款",$BA77:$BL77,$AA77:$AL77),SUM(_xlfn._xlws.FILTER(_xlpm.选择数据区,_xlpm.勾选月份状态数组,"")))</f>
        <v>#NAME?</v>
      </c>
      <c r="AN77" s="256" t="e" cm="1">
        <f t="array" aca="1" ref="AN77" ca="1">_xlfn.LET(_xlpm.勾选月份状态数组,TRANSPOSE('PPT(12-15页）-TOP10'!$A$3:$A$14),_xlpm.选择数据区,IF('PPT(12-15页）-TOP10'!$E$3="收款",$DA77:$DL77,$CA77:$CL77),SUM(_xlfn._xlws.FILTER(_xlpm.选择数据区,_xlpm.勾选月份状态数组,"")))</f>
        <v>#NAME?</v>
      </c>
      <c r="AO77" s="256">
        <f ca="1">SUM(CA77:CC77)+SUM(AD77:AL77)</f>
        <v>17.239999999999998</v>
      </c>
      <c r="AP77" s="256"/>
      <c r="AQ77" s="256"/>
      <c r="AR77" s="256"/>
      <c r="AS77" s="256" cm="1">
        <f t="array" aca="1" ref="AS77" ca="1">_xlfn.XLOOKUP($A77&amp;$B77,'[1]产值及收款计划（2026）'!$A:$A&amp;'[1]产值及收款计划（2026）'!$B:$B,'[1]产值及收款计划（2026）'!AS:AS)</f>
        <v>0</v>
      </c>
      <c r="AT77" s="256" cm="1">
        <f t="array" aca="1" ref="AT77" ca="1">_xlfn.XLOOKUP($A77&amp;$B77,'[1]产值及收款计划（2026）'!$A:$A&amp;'[1]产值及收款计划（2026）'!$B:$B,'[1]产值及收款计划（2026）'!AT:AT)</f>
        <v>0</v>
      </c>
      <c r="AU77" s="256" cm="1">
        <f t="array" aca="1" ref="AU77" ca="1">_xlfn.XLOOKUP($A77&amp;$B77,'[1]产值及收款计划（2026）'!$A:$A&amp;'[1]产值及收款计划（2026）'!$B:$B,'[1]产值及收款计划（2026）'!AU:AU)</f>
        <v>0</v>
      </c>
      <c r="AV77" s="256" cm="1">
        <f t="array" aca="1" ref="AV77" ca="1">_xlfn.XLOOKUP($A77&amp;$B77,'[1]产值及收款计划（2026）'!$A:$A&amp;'[1]产值及收款计划（2026）'!$B:$B,'[1]产值及收款计划（2026）'!AV:AV)</f>
        <v>0</v>
      </c>
      <c r="AW77" s="256" cm="1">
        <f t="array" aca="1" ref="AW77" ca="1">_xlfn.XLOOKUP($A77&amp;$B77,'[1]产值及收款计划（2026）'!$A:$A&amp;'[1]产值及收款计划（2026）'!$B:$B,'[1]产值及收款计划（2026）'!AW:AW)</f>
        <v>68.959999999999994</v>
      </c>
      <c r="AX77" s="256" cm="1">
        <f t="array" aca="1" ref="AX77" ca="1">_xlfn.XLOOKUP($A77&amp;$B77,'[1]产值及收款计划（2026）'!$A:$A&amp;'[1]产值及收款计划（2026）'!$B:$B,'[1]产值及收款计划（2026）'!AX:AX)</f>
        <v>0</v>
      </c>
      <c r="AY77" s="256" cm="1">
        <f t="array" aca="1" ref="AY77" ca="1">_xlfn.XLOOKUP($A77&amp;$B77,'[1]产值及收款计划（2026）'!$A:$A&amp;'[1]产值及收款计划（2026）'!$B:$B,'[1]产值及收款计划（2026）'!AY:AY)</f>
        <v>17.239999999999998</v>
      </c>
      <c r="AZ77" s="256" cm="1">
        <f t="array" aca="1" ref="AZ77" ca="1">_xlfn.XLOOKUP($A77&amp;$B77,'[1]产值及收款计划（2026）'!$A:$A&amp;'[1]产值及收款计划（2026）'!$B:$B,'[1]产值及收款计划（2026）'!AZ:AZ)</f>
        <v>0</v>
      </c>
      <c r="BA77" s="266" cm="1">
        <f t="array" aca="1" ref="BA77" ca="1">_xlfn.XLOOKUP($A77&amp;$B77,'[1]产值及收款计划（2026）'!$A:$A&amp;'[1]产值及收款计划（2026）'!$B:$B,'[1]产值及收款计划（2026）'!BA:BA)</f>
        <v>0</v>
      </c>
      <c r="BB77" s="266" cm="1">
        <f t="array" aca="1" ref="BB77" ca="1">_xlfn.XLOOKUP($A77&amp;$B77,'[1]产值及收款计划（2026）'!$A:$A&amp;'[1]产值及收款计划（2026）'!$B:$B,'[1]产值及收款计划（2026）'!BB:BB)</f>
        <v>0</v>
      </c>
      <c r="BC77" s="266" cm="1">
        <f t="array" aca="1" ref="BC77" ca="1">_xlfn.XLOOKUP($A77&amp;$B77,'[1]产值及收款计划（2026）'!$A:$A&amp;'[1]产值及收款计划（2026）'!$B:$B,'[1]产值及收款计划（2026）'!BC:BC)</f>
        <v>0</v>
      </c>
      <c r="BD77" s="256" cm="1">
        <f t="array" aca="1" ref="BD77" ca="1">_xlfn.XLOOKUP($A77&amp;$B77,'[1]产值及收款计划（2026）'!$A:$A&amp;'[1]产值及收款计划（2026）'!$B:$B,'[1]产值及收款计划（2026）'!BD:BD)</f>
        <v>0</v>
      </c>
      <c r="BE77" s="256" cm="1">
        <f t="array" aca="1" ref="BE77" ca="1">_xlfn.XLOOKUP($A77&amp;$B77,'[1]产值及收款计划（2026）'!$A:$A&amp;'[1]产值及收款计划（2026）'!$B:$B,'[1]产值及收款计划（2026）'!BE:BE)</f>
        <v>0</v>
      </c>
      <c r="BF77" s="256" cm="1">
        <f t="array" aca="1" ref="BF77" ca="1">_xlfn.XLOOKUP($A77&amp;$B77,'[1]产值及收款计划（2026）'!$A:$A&amp;'[1]产值及收款计划（2026）'!$B:$B,'[1]产值及收款计划（2026）'!BF:BF)</f>
        <v>17.239999999999998</v>
      </c>
      <c r="BG77" s="256" cm="1">
        <f t="array" aca="1" ref="BG77" ca="1">_xlfn.XLOOKUP($A77&amp;$B77,'[1]产值及收款计划（2026）'!$A:$A&amp;'[1]产值及收款计划（2026）'!$B:$B,'[1]产值及收款计划（2026）'!BG:BG)</f>
        <v>0</v>
      </c>
      <c r="BH77" s="256" cm="1">
        <f t="array" aca="1" ref="BH77" ca="1">_xlfn.XLOOKUP($A77&amp;$B77,'[1]产值及收款计划（2026）'!$A:$A&amp;'[1]产值及收款计划（2026）'!$B:$B,'[1]产值及收款计划（2026）'!BH:BH)</f>
        <v>0</v>
      </c>
      <c r="BI77" s="256" cm="1">
        <f t="array" aca="1" ref="BI77" ca="1">_xlfn.XLOOKUP($A77&amp;$B77,'[1]产值及收款计划（2026）'!$A:$A&amp;'[1]产值及收款计划（2026）'!$B:$B,'[1]产值及收款计划（2026）'!BI:BI)</f>
        <v>0</v>
      </c>
      <c r="BJ77" s="256" cm="1">
        <f t="array" aca="1" ref="BJ77" ca="1">_xlfn.XLOOKUP($A77&amp;$B77,'[1]产值及收款计划（2026）'!$A:$A&amp;'[1]产值及收款计划（2026）'!$B:$B,'[1]产值及收款计划（2026）'!BJ:BJ)</f>
        <v>0</v>
      </c>
      <c r="BK77" s="256" cm="1">
        <f t="array" aca="1" ref="BK77" ca="1">_xlfn.XLOOKUP($A77&amp;$B77,'[1]产值及收款计划（2026）'!$A:$A&amp;'[1]产值及收款计划（2026）'!$B:$B,'[1]产值及收款计划（2026）'!BK:BK)</f>
        <v>0</v>
      </c>
      <c r="BL77" s="256" cm="1">
        <f t="array" aca="1" ref="BL77" ca="1">_xlfn.XLOOKUP($A77&amp;$B77,'[1]产值及收款计划（2026）'!$A:$A&amp;'[1]产值及收款计划（2026）'!$B:$B,'[1]产值及收款计划（2026）'!BL:BL)</f>
        <v>0</v>
      </c>
      <c r="BM77" s="256"/>
      <c r="BN77" s="256"/>
      <c r="BO77" s="256"/>
      <c r="BP77" s="256"/>
      <c r="BQ77" s="255" cm="1">
        <f t="array" aca="1" ref="BQ77" ca="1">_xlfn.XLOOKUP($A77&amp;$B77,'[1]产值及收款计划（2026）'!$A:$A&amp;'[1]产值及收款计划（2026）'!$B:$B,'[1]产值及收款计划（2026）'!BQ:BQ)</f>
        <v>0</v>
      </c>
      <c r="BR77" s="256" cm="1">
        <f t="array" aca="1" ref="BR77" ca="1">_xlfn.XLOOKUP($A77&amp;$B77,'[1]产值及收款计划（2026）'!$A:$A&amp;'[1]产值及收款计划（2026）'!$B:$B,'[1]产值及收款计划（2026）'!BR:BR)</f>
        <v>0</v>
      </c>
      <c r="CA77" s="256" cm="1">
        <f t="array" aca="1" ref="CA77" ca="1">_xlfn.XLOOKUP($A77&amp;$B77,'[1]产值及收款计划（2026）'!$A:$A&amp;'[1]产值及收款计划（2026）'!$B:$B,'[1]产值及收款计划（2026）'!CA:CA)</f>
        <v>0</v>
      </c>
      <c r="CB77" s="256" cm="1">
        <f t="array" aca="1" ref="CB77" ca="1">_xlfn.XLOOKUP($A77&amp;$B77,'[1]产值及收款计划（2026）'!$A:$A&amp;'[1]产值及收款计划（2026）'!$B:$B,'[1]产值及收款计划（2026）'!CB:CB)</f>
        <v>0</v>
      </c>
      <c r="CC77" s="256" cm="1">
        <f t="array" aca="1" ref="CC77" ca="1">_xlfn.XLOOKUP($A77&amp;$B77,'[1]产值及收款计划（2026）'!$A:$A&amp;'[1]产值及收款计划（2026）'!$B:$B,'[1]产值及收款计划（2026）'!CC:CC)</f>
        <v>0</v>
      </c>
      <c r="CD77" s="256" cm="1">
        <f t="array" aca="1" ref="CD77" ca="1">_xlfn.XLOOKUP($A77&amp;$B77,'[1]产值及收款计划（2026）'!$A:$A&amp;'[1]产值及收款计划（2026）'!$B:$B,'[1]产值及收款计划（2026）'!CD:CD)</f>
        <v>0</v>
      </c>
      <c r="CE77" s="256" cm="1">
        <f t="array" aca="1" ref="CE77" ca="1">_xlfn.XLOOKUP($A77&amp;$B77,'[1]产值及收款计划（2026）'!$A:$A&amp;'[1]产值及收款计划（2026）'!$B:$B,'[1]产值及收款计划（2026）'!CE:CE)</f>
        <v>0</v>
      </c>
      <c r="CF77" s="256" cm="1">
        <f t="array" aca="1" ref="CF77" ca="1">_xlfn.XLOOKUP($A77&amp;$B77,'[1]产值及收款计划（2026）'!$A:$A&amp;'[1]产值及收款计划（2026）'!$B:$B,'[1]产值及收款计划（2026）'!CF:CF)</f>
        <v>0</v>
      </c>
      <c r="CG77" s="256" cm="1">
        <f t="array" aca="1" ref="CG77" ca="1">_xlfn.XLOOKUP($A77&amp;$B77,'[1]产值及收款计划（2026）'!$A:$A&amp;'[1]产值及收款计划（2026）'!$B:$B,'[1]产值及收款计划（2026）'!CG:CG)</f>
        <v>0</v>
      </c>
      <c r="CH77" s="256" cm="1">
        <f t="array" aca="1" ref="CH77" ca="1">_xlfn.XLOOKUP($A77&amp;$B77,'[1]产值及收款计划（2026）'!$A:$A&amp;'[1]产值及收款计划（2026）'!$B:$B,'[1]产值及收款计划（2026）'!CH:CH)</f>
        <v>0</v>
      </c>
      <c r="CI77" s="256" cm="1">
        <f t="array" aca="1" ref="CI77" ca="1">_xlfn.XLOOKUP($A77&amp;$B77,'[1]产值及收款计划（2026）'!$A:$A&amp;'[1]产值及收款计划（2026）'!$B:$B,'[1]产值及收款计划（2026）'!CI:CI)</f>
        <v>0</v>
      </c>
      <c r="CJ77" s="256" cm="1">
        <f t="array" aca="1" ref="CJ77" ca="1">_xlfn.XLOOKUP($A77&amp;$B77,'[1]产值及收款计划（2026）'!$A:$A&amp;'[1]产值及收款计划（2026）'!$B:$B,'[1]产值及收款计划（2026）'!CJ:CJ)</f>
        <v>0</v>
      </c>
      <c r="CK77" s="256" cm="1">
        <f t="array" aca="1" ref="CK77" ca="1">_xlfn.XLOOKUP($A77&amp;$B77,'[1]产值及收款计划（2026）'!$A:$A&amp;'[1]产值及收款计划（2026）'!$B:$B,'[1]产值及收款计划（2026）'!CK:CK)</f>
        <v>0</v>
      </c>
      <c r="CL77" s="256" cm="1">
        <f t="array" aca="1" ref="CL77" ca="1">_xlfn.XLOOKUP($A77&amp;$B77,'[1]产值及收款计划（2026）'!$A:$A&amp;'[1]产值及收款计划（2026）'!$B:$B,'[1]产值及收款计划（2026）'!CL:CL)</f>
        <v>0</v>
      </c>
      <c r="DA77" s="256" cm="1">
        <f t="array" aca="1" ref="DA77" ca="1">_xlfn.XLOOKUP($A77&amp;$B77,'[1]产值及收款计划（2026）'!$A:$A&amp;'[1]产值及收款计划（2026）'!$B:$B,'[1]产值及收款计划（2026）'!DA:DA)</f>
        <v>0</v>
      </c>
      <c r="DB77" s="256" cm="1">
        <f t="array" aca="1" ref="DB77" ca="1">_xlfn.XLOOKUP($A77&amp;$B77,'[1]产值及收款计划（2026）'!$A:$A&amp;'[1]产值及收款计划（2026）'!$B:$B,'[1]产值及收款计划（2026）'!DB:DB)</f>
        <v>0</v>
      </c>
      <c r="DC77" s="256" cm="1">
        <f t="array" aca="1" ref="DC77" ca="1">_xlfn.XLOOKUP($A77&amp;$B77,'[1]产值及收款计划（2026）'!$A:$A&amp;'[1]产值及收款计划（2026）'!$B:$B,'[1]产值及收款计划（2026）'!DC:DC)</f>
        <v>0</v>
      </c>
      <c r="DD77" s="256" cm="1">
        <f t="array" aca="1" ref="DD77" ca="1">_xlfn.XLOOKUP($A77&amp;$B77,'[1]产值及收款计划（2026）'!$A:$A&amp;'[1]产值及收款计划（2026）'!$B:$B,'[1]产值及收款计划（2026）'!DD:DD)</f>
        <v>0</v>
      </c>
      <c r="DE77" s="256" cm="1">
        <f t="array" aca="1" ref="DE77" ca="1">_xlfn.XLOOKUP($A77&amp;$B77,'[1]产值及收款计划（2026）'!$A:$A&amp;'[1]产值及收款计划（2026）'!$B:$B,'[1]产值及收款计划（2026）'!DE:DE)</f>
        <v>0</v>
      </c>
      <c r="DF77" s="256" cm="1">
        <f t="array" aca="1" ref="DF77" ca="1">_xlfn.XLOOKUP($A77&amp;$B77,'[1]产值及收款计划（2026）'!$A:$A&amp;'[1]产值及收款计划（2026）'!$B:$B,'[1]产值及收款计划（2026）'!DF:DF)</f>
        <v>0</v>
      </c>
      <c r="DG77" s="256" cm="1">
        <f t="array" aca="1" ref="DG77" ca="1">_xlfn.XLOOKUP($A77&amp;$B77,'[1]产值及收款计划（2026）'!$A:$A&amp;'[1]产值及收款计划（2026）'!$B:$B,'[1]产值及收款计划（2026）'!DG:DG)</f>
        <v>0</v>
      </c>
      <c r="DH77" s="256" cm="1">
        <f t="array" aca="1" ref="DH77" ca="1">_xlfn.XLOOKUP($A77&amp;$B77,'[1]产值及收款计划（2026）'!$A:$A&amp;'[1]产值及收款计划（2026）'!$B:$B,'[1]产值及收款计划（2026）'!DH:DH)</f>
        <v>0</v>
      </c>
      <c r="DI77" s="256" cm="1">
        <f t="array" aca="1" ref="DI77" ca="1">_xlfn.XLOOKUP($A77&amp;$B77,'[1]产值及收款计划（2026）'!$A:$A&amp;'[1]产值及收款计划（2026）'!$B:$B,'[1]产值及收款计划（2026）'!DI:DI)</f>
        <v>0</v>
      </c>
      <c r="DJ77" s="256" cm="1">
        <f t="array" aca="1" ref="DJ77" ca="1">_xlfn.XLOOKUP($A77&amp;$B77,'[1]产值及收款计划（2026）'!$A:$A&amp;'[1]产值及收款计划（2026）'!$B:$B,'[1]产值及收款计划（2026）'!DJ:DJ)</f>
        <v>0</v>
      </c>
      <c r="DK77" s="256" cm="1">
        <f t="array" aca="1" ref="DK77" ca="1">_xlfn.XLOOKUP($A77&amp;$B77,'[1]产值及收款计划（2026）'!$A:$A&amp;'[1]产值及收款计划（2026）'!$B:$B,'[1]产值及收款计划（2026）'!DK:DK)</f>
        <v>0</v>
      </c>
      <c r="DL77" s="256" cm="1">
        <f t="array" aca="1" ref="DL77" ca="1">_xlfn.XLOOKUP($A77&amp;$B77,'[1]产值及收款计划（2026）'!$A:$A&amp;'[1]产值及收款计划（2026）'!$B:$B,'[1]产值及收款计划（2026）'!DL:DL)</f>
        <v>0</v>
      </c>
      <c r="DM77" s="264"/>
      <c r="DN77" s="250"/>
    </row>
    <row r="78" spans="1:118" ht="20.25" x14ac:dyDescent="0.15">
      <c r="A78" s="254">
        <f t="shared" ca="1" si="10"/>
        <v>74</v>
      </c>
      <c r="B78" s="254" t="s">
        <v>25</v>
      </c>
      <c r="C78" s="256" t="str" cm="1">
        <f t="array" aca="1" ref="C78" ca="1">_xlfn.XLOOKUP($A78&amp;$B78,'[1]产值及收款计划（2026）'!$A:$A&amp;'[1]产值及收款计划（2026）'!$B:$B,'[1]产值及收款计划（2026）'!C:C)</f>
        <v>ZHT2023121900160</v>
      </c>
      <c r="D78" s="255" t="str" cm="1">
        <f t="array" aca="1" ref="D78" ca="1">_xlfn.XLOOKUP($A78&amp;$B78,'[1]产值及收款计划（2026）'!$A:$A&amp;'[1]产值及收款计划（2026）'!$B:$B,'[1]产值及收款计划（2026）'!D:D)</f>
        <v>上海市域铁路应急管理平台项目咨询合同（示范区线）</v>
      </c>
      <c r="E78" s="256" cm="1">
        <f t="array" aca="1" ref="E78" ca="1">_xlfn.XLOOKUP($A78&amp;$B78,'[1]产值及收款计划（2026）'!$A:$A&amp;'[1]产值及收款计划（2026）'!$B:$B,'[1]产值及收款计划（2026）'!E:E)</f>
        <v>45.1</v>
      </c>
      <c r="F78" s="256" cm="1">
        <f t="array" aca="1" ref="F78" ca="1">_xlfn.XLOOKUP($A78&amp;$B78,'[1]产值及收款计划（2026）'!$A:$A&amp;'[1]产值及收款计划（2026）'!$B:$B,'[1]产值及收款计划（2026）'!F:F)</f>
        <v>40.1</v>
      </c>
      <c r="G78" s="256" cm="1">
        <f t="array" aca="1" ref="G78" ca="1">_xlfn.XLOOKUP($A78&amp;$B78,'[1]产值及收款计划（2026）'!$A:$A&amp;'[1]产值及收款计划（2026）'!$B:$B,'[1]产值及收款计划（2026）'!G:G)</f>
        <v>40.1</v>
      </c>
      <c r="H78" s="256" cm="1">
        <f t="array" aca="1" ref="H78" ca="1">_xlfn.XLOOKUP($A78&amp;$B78,'[1]产值及收款计划（2026）'!$A:$A&amp;'[1]产值及收款计划（2026）'!$B:$B,'[1]产值及收款计划（2026）'!H:H)</f>
        <v>23.85</v>
      </c>
      <c r="I78" s="257" cm="1">
        <f t="array" aca="1" ref="I78" ca="1">_xlfn.XLOOKUP($A78&amp;$B78,'[1]产值及收款计划（2026）'!$A:$A&amp;'[1]产值及收款计划（2026）'!$B:$B,'[1]产值及收款计划（2026）'!I:I)</f>
        <v>0.594763092269327</v>
      </c>
      <c r="J78" s="258" cm="1">
        <f t="array" aca="1" ref="J78" ca="1">_xlfn.XLOOKUP($A78&amp;$B78,'[1]产值及收款计划（2026）'!$A:$A&amp;'[1]产值及收款计划（2026）'!$B:$B,'[1]产值及收款计划（2026）'!J:J)</f>
        <v>0.06</v>
      </c>
      <c r="K78" s="256" cm="1">
        <f t="array" aca="1" ref="K78" ca="1">_xlfn.XLOOKUP($A78&amp;$B78,'[1]产值及收款计划（2026）'!$A:$A&amp;'[1]产值及收款计划（2026）'!$B:$B,'[1]产值及收款计划（2026）'!K:K)</f>
        <v>0</v>
      </c>
      <c r="L78" s="256" cm="1">
        <f t="array" aca="1" ref="L78" ca="1">_xlfn.XLOOKUP($A78&amp;$B78,'[1]产值及收款计划（2026）'!$A:$A&amp;'[1]产值及收款计划（2026）'!$B:$B,'[1]产值及收款计划（2026）'!L:L)</f>
        <v>0</v>
      </c>
      <c r="M78" s="256" t="str" cm="1">
        <f t="array" aca="1" ref="M78" ca="1">_xlfn.XLOOKUP($A78&amp;$B78,'[1]产值及收款计划（2026）'!$A:$A&amp;'[1]产值及收款计划（2026）'!$B:$B,'[1]产值及收款计划（2026）'!M:M)</f>
        <v>主导</v>
      </c>
      <c r="N78" s="256" t="str" cm="1">
        <f t="array" aca="1" ref="N78" ca="1">_xlfn.XLOOKUP($A78&amp;$B78,'[1]产值及收款计划（2026）'!$A:$A&amp;'[1]产值及收款计划（2026）'!$B:$B,'[1]产值及收款计划（2026）'!N:N)</f>
        <v>施林烽团队</v>
      </c>
      <c r="O78" s="256" t="str" cm="1">
        <f t="array" aca="1" ref="O78" ca="1">_xlfn.XLOOKUP($A78&amp;$B78,'[1]产值及收款计划（2026）'!$A:$A&amp;'[1]产值及收款计划（2026）'!$B:$B,'[1]产值及收款计划（2026）'!O:O)</f>
        <v>施林烽</v>
      </c>
      <c r="P78" s="255" t="str" cm="1">
        <f t="array" aca="1" ref="P78" ca="1">_xlfn.XLOOKUP($A78&amp;$B78,'[1]产值及收款计划（2026）'!$A:$A&amp;'[1]产值及收款计划（2026）'!$B:$B,'[1]产值及收款计划（2026）'!P:P)</f>
        <v>25已完结</v>
      </c>
      <c r="Q78" s="256" cm="1">
        <f t="array" aca="1" ref="Q78" ca="1">_xlfn.XLOOKUP($A78&amp;$B78,'[1]产值及收款计划（2026）'!$A:$A&amp;'[1]产值及收款计划（2026）'!$B:$B,'[1]产值及收款计划（2026）'!Q:Q)</f>
        <v>0</v>
      </c>
      <c r="R78" s="256" cm="1">
        <f t="array" aca="1" ref="R78" ca="1">_xlfn.XLOOKUP($A78&amp;$B78,'[1]产值及收款计划（2026）'!$A:$A&amp;'[1]产值及收款计划（2026）'!$B:$B,'[1]产值及收款计划（2026）'!R:R)</f>
        <v>0</v>
      </c>
      <c r="S78" s="256" cm="1">
        <f t="array" aca="1" ref="S78" ca="1">_xlfn.XLOOKUP($A78&amp;$B78,'[1]产值及收款计划（2026）'!$A:$A&amp;'[1]产值及收款计划（2026）'!$B:$B,'[1]产值及收款计划（2026）'!S:S)</f>
        <v>0</v>
      </c>
      <c r="T78" s="256" cm="1">
        <f t="array" aca="1" ref="T78" ca="1">_xlfn.XLOOKUP($A78&amp;$B78,'[1]产值及收款计划（2026）'!$A:$A&amp;'[1]产值及收款计划（2026）'!$B:$B,'[1]产值及收款计划（2026）'!T:T)</f>
        <v>45.1</v>
      </c>
      <c r="U78" s="256" cm="1">
        <f t="array" aca="1" ref="U78" ca="1">_xlfn.XLOOKUP($A78&amp;$B78,'[1]产值及收款计划（2026）'!$A:$A&amp;'[1]产值及收款计划（2026）'!$B:$B,'[1]产值及收款计划（2026）'!U:U)</f>
        <v>0</v>
      </c>
      <c r="V78" s="256" cm="1">
        <f t="array" aca="1" ref="V78" ca="1">_xlfn.XLOOKUP($A78&amp;$B78,'[1]产值及收款计划（2026）'!$A:$A&amp;'[1]产值及收款计划（2026）'!$B:$B,'[1]产值及收款计划（2026）'!V:V)</f>
        <v>0</v>
      </c>
      <c r="W78" s="256" cm="1">
        <f t="array" aca="1" ref="W78" ca="1">_xlfn.XLOOKUP($A78&amp;$B78,'[1]产值及收款计划（2026）'!$A:$A&amp;'[1]产值及收款计划（2026）'!$B:$B,'[1]产值及收款计划（2026）'!W:W)</f>
        <v>0</v>
      </c>
      <c r="X78" s="256" cm="1">
        <f t="array" aca="1" ref="X78" ca="1">_xlfn.XLOOKUP($A78&amp;$B78,'[1]产值及收款计划（2026）'!$A:$A&amp;'[1]产值及收款计划（2026）'!$B:$B,'[1]产值及收款计划（2026）'!X:X)</f>
        <v>0</v>
      </c>
      <c r="Y78" s="256" cm="1">
        <f t="array" aca="1" ref="Y78" ca="1">_xlfn.XLOOKUP($A78&amp;$B78,'[1]产值及收款计划（2026）'!$A:$A&amp;'[1]产值及收款计划（2026）'!$B:$B,'[1]产值及收款计划（2026）'!Y:Y)</f>
        <v>0</v>
      </c>
      <c r="Z78" s="256" cm="1">
        <f t="array" aca="1" ref="Z78" ca="1">_xlfn.XLOOKUP($A78&amp;$B78,'[1]产值及收款计划（2026）'!$A:$A&amp;'[1]产值及收款计划（2026）'!$B:$B,'[1]产值及收款计划（2026）'!Z:Z)</f>
        <v>0</v>
      </c>
      <c r="AA78" s="256" cm="1">
        <f t="array" aca="1" ref="AA78" ca="1">_xlfn.XLOOKUP($A78&amp;$B78,'[1]产值及收款计划（2026）'!$A:$A&amp;'[1]产值及收款计划（2026）'!$B:$B,'[1]产值及收款计划（2026）'!AA:AA)</f>
        <v>0</v>
      </c>
      <c r="AB78" s="256" cm="1">
        <f t="array" aca="1" ref="AB78" ca="1">_xlfn.XLOOKUP($A78&amp;$B78,'[1]产值及收款计划（2026）'!$A:$A&amp;'[1]产值及收款计划（2026）'!$B:$B,'[1]产值及收款计划（2026）'!AB:AB)</f>
        <v>0</v>
      </c>
      <c r="AC78" s="256" cm="1">
        <f t="array" aca="1" ref="AC78" ca="1">_xlfn.XLOOKUP($A78&amp;$B78,'[1]产值及收款计划（2026）'!$A:$A&amp;'[1]产值及收款计划（2026）'!$B:$B,'[1]产值及收款计划（2026）'!AC:AC)</f>
        <v>0</v>
      </c>
      <c r="AD78" s="256" cm="1">
        <f t="array" aca="1" ref="AD78" ca="1">_xlfn.XLOOKUP($A78&amp;$B78,'[1]产值及收款计划（2026）'!$A:$A&amp;'[1]产值及收款计划（2026）'!$B:$B,'[1]产值及收款计划（2026）'!AD:AD)</f>
        <v>0</v>
      </c>
      <c r="AE78" s="256" cm="1">
        <f t="array" aca="1" ref="AE78" ca="1">_xlfn.XLOOKUP($A78&amp;$B78,'[1]产值及收款计划（2026）'!$A:$A&amp;'[1]产值及收款计划（2026）'!$B:$B,'[1]产值及收款计划（2026）'!AE:AE)</f>
        <v>0</v>
      </c>
      <c r="AF78" s="256" cm="1">
        <f t="array" aca="1" ref="AF78" ca="1">_xlfn.XLOOKUP($A78&amp;$B78,'[1]产值及收款计划（2026）'!$A:$A&amp;'[1]产值及收款计划（2026）'!$B:$B,'[1]产值及收款计划（2026）'!AF:AF)</f>
        <v>0</v>
      </c>
      <c r="AG78" s="256" cm="1">
        <f t="array" aca="1" ref="AG78" ca="1">_xlfn.XLOOKUP($A78&amp;$B78,'[1]产值及收款计划（2026）'!$A:$A&amp;'[1]产值及收款计划（2026）'!$B:$B,'[1]产值及收款计划（2026）'!AG:AG)</f>
        <v>0</v>
      </c>
      <c r="AH78" s="256" cm="1">
        <f t="array" aca="1" ref="AH78" ca="1">_xlfn.XLOOKUP($A78&amp;$B78,'[1]产值及收款计划（2026）'!$A:$A&amp;'[1]产值及收款计划（2026）'!$B:$B,'[1]产值及收款计划（2026）'!AH:AH)</f>
        <v>0</v>
      </c>
      <c r="AI78" s="256" cm="1">
        <f t="array" aca="1" ref="AI78" ca="1">_xlfn.XLOOKUP($A78&amp;$B78,'[1]产值及收款计划（2026）'!$A:$A&amp;'[1]产值及收款计划（2026）'!$B:$B,'[1]产值及收款计划（2026）'!AI:AI)</f>
        <v>0</v>
      </c>
      <c r="AJ78" s="256" cm="1">
        <f t="array" aca="1" ref="AJ78" ca="1">_xlfn.XLOOKUP($A78&amp;$B78,'[1]产值及收款计划（2026）'!$A:$A&amp;'[1]产值及收款计划（2026）'!$B:$B,'[1]产值及收款计划（2026）'!AJ:AJ)</f>
        <v>0</v>
      </c>
      <c r="AK78" s="256" cm="1">
        <f t="array" aca="1" ref="AK78" ca="1">_xlfn.XLOOKUP($A78&amp;$B78,'[1]产值及收款计划（2026）'!$A:$A&amp;'[1]产值及收款计划（2026）'!$B:$B,'[1]产值及收款计划（2026）'!AK:AK)</f>
        <v>0</v>
      </c>
      <c r="AL78" s="256" cm="1">
        <f t="array" aca="1" ref="AL78" ca="1">_xlfn.XLOOKUP($A78&amp;$B78,'[1]产值及收款计划（2026）'!$A:$A&amp;'[1]产值及收款计划（2026）'!$B:$B,'[1]产值及收款计划（2026）'!AL:AL)</f>
        <v>0</v>
      </c>
      <c r="AM78" s="263" t="e" cm="1">
        <f t="array" aca="1" ref="AM78" ca="1">_xlfn.LET(_xlpm.勾选月份状态数组,TRANSPOSE('PPT(12-15页）-TOP10'!$A$3:$A$14),_xlpm.选择数据区,IF('PPT(12-15页）-TOP10'!$E$3="收款",$BA78:$BL78,$AA78:$AL78),SUM(_xlfn._xlws.FILTER(_xlpm.选择数据区,_xlpm.勾选月份状态数组,"")))</f>
        <v>#NAME?</v>
      </c>
      <c r="AN78" s="256" t="e" cm="1">
        <f t="array" aca="1" ref="AN78" ca="1">_xlfn.LET(_xlpm.勾选月份状态数组,TRANSPOSE('PPT(12-15页）-TOP10'!$A$3:$A$14),_xlpm.选择数据区,IF('PPT(12-15页）-TOP10'!$E$3="收款",$DA78:$DL78,$CA78:$CL78),SUM(_xlfn._xlws.FILTER(_xlpm.选择数据区,_xlpm.勾选月份状态数组,"")))</f>
        <v>#NAME?</v>
      </c>
      <c r="AO78" s="256">
        <f ca="1">SUM(CA78:CC78)+SUM(AD78:AL78)</f>
        <v>0</v>
      </c>
      <c r="AP78" s="256"/>
      <c r="AQ78" s="256"/>
      <c r="AR78" s="256"/>
      <c r="AS78" s="256" cm="1">
        <f t="array" aca="1" ref="AS78" ca="1">_xlfn.XLOOKUP($A78&amp;$B78,'[1]产值及收款计划（2026）'!$A:$A&amp;'[1]产值及收款计划（2026）'!$B:$B,'[1]产值及收款计划（2026）'!AS:AS)</f>
        <v>0</v>
      </c>
      <c r="AT78" s="256" cm="1">
        <f t="array" aca="1" ref="AT78" ca="1">_xlfn.XLOOKUP($A78&amp;$B78,'[1]产值及收款计划（2026）'!$A:$A&amp;'[1]产值及收款计划（2026）'!$B:$B,'[1]产值及收款计划（2026）'!AT:AT)</f>
        <v>0</v>
      </c>
      <c r="AU78" s="256" cm="1">
        <f t="array" aca="1" ref="AU78" ca="1">_xlfn.XLOOKUP($A78&amp;$B78,'[1]产值及收款计划（2026）'!$A:$A&amp;'[1]产值及收款计划（2026）'!$B:$B,'[1]产值及收款计划（2026）'!AU:AU)</f>
        <v>0</v>
      </c>
      <c r="AV78" s="256" cm="1">
        <f t="array" aca="1" ref="AV78" ca="1">_xlfn.XLOOKUP($A78&amp;$B78,'[1]产值及收款计划（2026）'!$A:$A&amp;'[1]产值及收款计划（2026）'!$B:$B,'[1]产值及收款计划（2026）'!AV:AV)</f>
        <v>0</v>
      </c>
      <c r="AW78" s="256" cm="1">
        <f t="array" aca="1" ref="AW78" ca="1">_xlfn.XLOOKUP($A78&amp;$B78,'[1]产值及收款计划（2026）'!$A:$A&amp;'[1]产值及收款计划（2026）'!$B:$B,'[1]产值及收款计划（2026）'!AW:AW)</f>
        <v>36.530999999999999</v>
      </c>
      <c r="AX78" s="256" cm="1">
        <f t="array" aca="1" ref="AX78" ca="1">_xlfn.XLOOKUP($A78&amp;$B78,'[1]产值及收款计划（2026）'!$A:$A&amp;'[1]产值及收款计划（2026）'!$B:$B,'[1]产值及收款计划（2026）'!AX:AX)</f>
        <v>0</v>
      </c>
      <c r="AY78" s="256" cm="1">
        <f t="array" aca="1" ref="AY78" ca="1">_xlfn.XLOOKUP($A78&amp;$B78,'[1]产值及收款计划（2026）'!$A:$A&amp;'[1]产值及收款计划（2026）'!$B:$B,'[1]产值及收款计划（2026）'!AY:AY)</f>
        <v>8.5690000000000008</v>
      </c>
      <c r="AZ78" s="256" cm="1">
        <f t="array" aca="1" ref="AZ78" ca="1">_xlfn.XLOOKUP($A78&amp;$B78,'[1]产值及收款计划（2026）'!$A:$A&amp;'[1]产值及收款计划（2026）'!$B:$B,'[1]产值及收款计划（2026）'!AZ:AZ)</f>
        <v>8.5690000000000008</v>
      </c>
      <c r="BA78" s="266" cm="1">
        <f t="array" aca="1" ref="BA78" ca="1">_xlfn.XLOOKUP($A78&amp;$B78,'[1]产值及收款计划（2026）'!$A:$A&amp;'[1]产值及收款计划（2026）'!$B:$B,'[1]产值及收款计划（2026）'!BA:BA)</f>
        <v>0</v>
      </c>
      <c r="BB78" s="266" cm="1">
        <f t="array" aca="1" ref="BB78" ca="1">_xlfn.XLOOKUP($A78&amp;$B78,'[1]产值及收款计划（2026）'!$A:$A&amp;'[1]产值及收款计划（2026）'!$B:$B,'[1]产值及收款计划（2026）'!BB:BB)</f>
        <v>0</v>
      </c>
      <c r="BC78" s="266" cm="1">
        <f t="array" aca="1" ref="BC78" ca="1">_xlfn.XLOOKUP($A78&amp;$B78,'[1]产值及收款计划（2026）'!$A:$A&amp;'[1]产值及收款计划（2026）'!$B:$B,'[1]产值及收款计划（2026）'!BC:BC)</f>
        <v>0</v>
      </c>
      <c r="BD78" s="256" cm="1">
        <f t="array" aca="1" ref="BD78" ca="1">_xlfn.XLOOKUP($A78&amp;$B78,'[1]产值及收款计划（2026）'!$A:$A&amp;'[1]产值及收款计划（2026）'!$B:$B,'[1]产值及收款计划（2026）'!BD:BD)</f>
        <v>0</v>
      </c>
      <c r="BE78" s="256" cm="1">
        <f t="array" aca="1" ref="BE78" ca="1">_xlfn.XLOOKUP($A78&amp;$B78,'[1]产值及收款计划（2026）'!$A:$A&amp;'[1]产值及收款计划（2026）'!$B:$B,'[1]产值及收款计划（2026）'!BE:BE)</f>
        <v>0</v>
      </c>
      <c r="BF78" s="256" cm="1">
        <f t="array" aca="1" ref="BF78" ca="1">_xlfn.XLOOKUP($A78&amp;$B78,'[1]产值及收款计划（2026）'!$A:$A&amp;'[1]产值及收款计划（2026）'!$B:$B,'[1]产值及收款计划（2026）'!BF:BF)</f>
        <v>0</v>
      </c>
      <c r="BG78" s="256" cm="1">
        <f t="array" aca="1" ref="BG78" ca="1">_xlfn.XLOOKUP($A78&amp;$B78,'[1]产值及收款计划（2026）'!$A:$A&amp;'[1]产值及收款计划（2026）'!$B:$B,'[1]产值及收款计划（2026）'!BG:BG)</f>
        <v>0</v>
      </c>
      <c r="BH78" s="256" cm="1">
        <f t="array" aca="1" ref="BH78" ca="1">_xlfn.XLOOKUP($A78&amp;$B78,'[1]产值及收款计划（2026）'!$A:$A&amp;'[1]产值及收款计划（2026）'!$B:$B,'[1]产值及收款计划（2026）'!BH:BH)</f>
        <v>0</v>
      </c>
      <c r="BI78" s="256" cm="1">
        <f t="array" aca="1" ref="BI78" ca="1">_xlfn.XLOOKUP($A78&amp;$B78,'[1]产值及收款计划（2026）'!$A:$A&amp;'[1]产值及收款计划（2026）'!$B:$B,'[1]产值及收款计划（2026）'!BI:BI)</f>
        <v>0</v>
      </c>
      <c r="BJ78" s="256" cm="1">
        <f t="array" aca="1" ref="BJ78" ca="1">_xlfn.XLOOKUP($A78&amp;$B78,'[1]产值及收款计划（2026）'!$A:$A&amp;'[1]产值及收款计划（2026）'!$B:$B,'[1]产值及收款计划（2026）'!BJ:BJ)</f>
        <v>0</v>
      </c>
      <c r="BK78" s="256" cm="1">
        <f t="array" aca="1" ref="BK78" ca="1">_xlfn.XLOOKUP($A78&amp;$B78,'[1]产值及收款计划（2026）'!$A:$A&amp;'[1]产值及收款计划（2026）'!$B:$B,'[1]产值及收款计划（2026）'!BK:BK)</f>
        <v>0</v>
      </c>
      <c r="BL78" s="256" cm="1">
        <f t="array" aca="1" ref="BL78" ca="1">_xlfn.XLOOKUP($A78&amp;$B78,'[1]产值及收款计划（2026）'!$A:$A&amp;'[1]产值及收款计划（2026）'!$B:$B,'[1]产值及收款计划（2026）'!BL:BL)</f>
        <v>0</v>
      </c>
      <c r="BM78" s="256"/>
      <c r="BN78" s="256"/>
      <c r="BO78" s="256"/>
      <c r="BP78" s="256"/>
      <c r="BQ78" s="255" cm="1">
        <f t="array" aca="1" ref="BQ78" ca="1">_xlfn.XLOOKUP($A78&amp;$B78,'[1]产值及收款计划（2026）'!$A:$A&amp;'[1]产值及收款计划（2026）'!$B:$B,'[1]产值及收款计划（2026）'!BQ:BQ)</f>
        <v>0</v>
      </c>
      <c r="BR78" s="256" cm="1">
        <f t="array" aca="1" ref="BR78" ca="1">_xlfn.XLOOKUP($A78&amp;$B78,'[1]产值及收款计划（2026）'!$A:$A&amp;'[1]产值及收款计划（2026）'!$B:$B,'[1]产值及收款计划（2026）'!BR:BR)</f>
        <v>0</v>
      </c>
      <c r="CA78" s="256" cm="1">
        <f t="array" aca="1" ref="CA78" ca="1">_xlfn.XLOOKUP($A78&amp;$B78,'[1]产值及收款计划（2026）'!$A:$A&amp;'[1]产值及收款计划（2026）'!$B:$B,'[1]产值及收款计划（2026）'!CA:CA)</f>
        <v>0</v>
      </c>
      <c r="CB78" s="256" cm="1">
        <f t="array" aca="1" ref="CB78" ca="1">_xlfn.XLOOKUP($A78&amp;$B78,'[1]产值及收款计划（2026）'!$A:$A&amp;'[1]产值及收款计划（2026）'!$B:$B,'[1]产值及收款计划（2026）'!CB:CB)</f>
        <v>0</v>
      </c>
      <c r="CC78" s="256" cm="1">
        <f t="array" aca="1" ref="CC78" ca="1">_xlfn.XLOOKUP($A78&amp;$B78,'[1]产值及收款计划（2026）'!$A:$A&amp;'[1]产值及收款计划（2026）'!$B:$B,'[1]产值及收款计划（2026）'!CC:CC)</f>
        <v>0</v>
      </c>
      <c r="CD78" s="256" cm="1">
        <f t="array" aca="1" ref="CD78" ca="1">_xlfn.XLOOKUP($A78&amp;$B78,'[1]产值及收款计划（2026）'!$A:$A&amp;'[1]产值及收款计划（2026）'!$B:$B,'[1]产值及收款计划（2026）'!CD:CD)</f>
        <v>0</v>
      </c>
      <c r="CE78" s="256" cm="1">
        <f t="array" aca="1" ref="CE78" ca="1">_xlfn.XLOOKUP($A78&amp;$B78,'[1]产值及收款计划（2026）'!$A:$A&amp;'[1]产值及收款计划（2026）'!$B:$B,'[1]产值及收款计划（2026）'!CE:CE)</f>
        <v>0</v>
      </c>
      <c r="CF78" s="256" cm="1">
        <f t="array" aca="1" ref="CF78" ca="1">_xlfn.XLOOKUP($A78&amp;$B78,'[1]产值及收款计划（2026）'!$A:$A&amp;'[1]产值及收款计划（2026）'!$B:$B,'[1]产值及收款计划（2026）'!CF:CF)</f>
        <v>0</v>
      </c>
      <c r="CG78" s="256" cm="1">
        <f t="array" aca="1" ref="CG78" ca="1">_xlfn.XLOOKUP($A78&amp;$B78,'[1]产值及收款计划（2026）'!$A:$A&amp;'[1]产值及收款计划（2026）'!$B:$B,'[1]产值及收款计划（2026）'!CG:CG)</f>
        <v>0</v>
      </c>
      <c r="CH78" s="256" cm="1">
        <f t="array" aca="1" ref="CH78" ca="1">_xlfn.XLOOKUP($A78&amp;$B78,'[1]产值及收款计划（2026）'!$A:$A&amp;'[1]产值及收款计划（2026）'!$B:$B,'[1]产值及收款计划（2026）'!CH:CH)</f>
        <v>0</v>
      </c>
      <c r="CI78" s="256" cm="1">
        <f t="array" aca="1" ref="CI78" ca="1">_xlfn.XLOOKUP($A78&amp;$B78,'[1]产值及收款计划（2026）'!$A:$A&amp;'[1]产值及收款计划（2026）'!$B:$B,'[1]产值及收款计划（2026）'!CI:CI)</f>
        <v>0</v>
      </c>
      <c r="CJ78" s="256" cm="1">
        <f t="array" aca="1" ref="CJ78" ca="1">_xlfn.XLOOKUP($A78&amp;$B78,'[1]产值及收款计划（2026）'!$A:$A&amp;'[1]产值及收款计划（2026）'!$B:$B,'[1]产值及收款计划（2026）'!CJ:CJ)</f>
        <v>0</v>
      </c>
      <c r="CK78" s="256" cm="1">
        <f t="array" aca="1" ref="CK78" ca="1">_xlfn.XLOOKUP($A78&amp;$B78,'[1]产值及收款计划（2026）'!$A:$A&amp;'[1]产值及收款计划（2026）'!$B:$B,'[1]产值及收款计划（2026）'!CK:CK)</f>
        <v>0</v>
      </c>
      <c r="CL78" s="256" cm="1">
        <f t="array" aca="1" ref="CL78" ca="1">_xlfn.XLOOKUP($A78&amp;$B78,'[1]产值及收款计划（2026）'!$A:$A&amp;'[1]产值及收款计划（2026）'!$B:$B,'[1]产值及收款计划（2026）'!CL:CL)</f>
        <v>0</v>
      </c>
      <c r="DA78" s="256" cm="1">
        <f t="array" aca="1" ref="DA78" ca="1">_xlfn.XLOOKUP($A78&amp;$B78,'[1]产值及收款计划（2026）'!$A:$A&amp;'[1]产值及收款计划（2026）'!$B:$B,'[1]产值及收款计划（2026）'!DA:DA)</f>
        <v>0</v>
      </c>
      <c r="DB78" s="256" cm="1">
        <f t="array" aca="1" ref="DB78" ca="1">_xlfn.XLOOKUP($A78&amp;$B78,'[1]产值及收款计划（2026）'!$A:$A&amp;'[1]产值及收款计划（2026）'!$B:$B,'[1]产值及收款计划（2026）'!DB:DB)</f>
        <v>0</v>
      </c>
      <c r="DC78" s="256" cm="1">
        <f t="array" aca="1" ref="DC78" ca="1">_xlfn.XLOOKUP($A78&amp;$B78,'[1]产值及收款计划（2026）'!$A:$A&amp;'[1]产值及收款计划（2026）'!$B:$B,'[1]产值及收款计划（2026）'!DC:DC)</f>
        <v>0</v>
      </c>
      <c r="DD78" s="256" cm="1">
        <f t="array" aca="1" ref="DD78" ca="1">_xlfn.XLOOKUP($A78&amp;$B78,'[1]产值及收款计划（2026）'!$A:$A&amp;'[1]产值及收款计划（2026）'!$B:$B,'[1]产值及收款计划（2026）'!DD:DD)</f>
        <v>0</v>
      </c>
      <c r="DE78" s="256" cm="1">
        <f t="array" aca="1" ref="DE78" ca="1">_xlfn.XLOOKUP($A78&amp;$B78,'[1]产值及收款计划（2026）'!$A:$A&amp;'[1]产值及收款计划（2026）'!$B:$B,'[1]产值及收款计划（2026）'!DE:DE)</f>
        <v>0</v>
      </c>
      <c r="DF78" s="256" cm="1">
        <f t="array" aca="1" ref="DF78" ca="1">_xlfn.XLOOKUP($A78&amp;$B78,'[1]产值及收款计划（2026）'!$A:$A&amp;'[1]产值及收款计划（2026）'!$B:$B,'[1]产值及收款计划（2026）'!DF:DF)</f>
        <v>0</v>
      </c>
      <c r="DG78" s="256" cm="1">
        <f t="array" aca="1" ref="DG78" ca="1">_xlfn.XLOOKUP($A78&amp;$B78,'[1]产值及收款计划（2026）'!$A:$A&amp;'[1]产值及收款计划（2026）'!$B:$B,'[1]产值及收款计划（2026）'!DG:DG)</f>
        <v>0</v>
      </c>
      <c r="DH78" s="256" cm="1">
        <f t="array" aca="1" ref="DH78" ca="1">_xlfn.XLOOKUP($A78&amp;$B78,'[1]产值及收款计划（2026）'!$A:$A&amp;'[1]产值及收款计划（2026）'!$B:$B,'[1]产值及收款计划（2026）'!DH:DH)</f>
        <v>0</v>
      </c>
      <c r="DI78" s="256" cm="1">
        <f t="array" aca="1" ref="DI78" ca="1">_xlfn.XLOOKUP($A78&amp;$B78,'[1]产值及收款计划（2026）'!$A:$A&amp;'[1]产值及收款计划（2026）'!$B:$B,'[1]产值及收款计划（2026）'!DI:DI)</f>
        <v>0</v>
      </c>
      <c r="DJ78" s="256" cm="1">
        <f t="array" aca="1" ref="DJ78" ca="1">_xlfn.XLOOKUP($A78&amp;$B78,'[1]产值及收款计划（2026）'!$A:$A&amp;'[1]产值及收款计划（2026）'!$B:$B,'[1]产值及收款计划（2026）'!DJ:DJ)</f>
        <v>0</v>
      </c>
      <c r="DK78" s="256" cm="1">
        <f t="array" aca="1" ref="DK78" ca="1">_xlfn.XLOOKUP($A78&amp;$B78,'[1]产值及收款计划（2026）'!$A:$A&amp;'[1]产值及收款计划（2026）'!$B:$B,'[1]产值及收款计划（2026）'!DK:DK)</f>
        <v>0</v>
      </c>
      <c r="DL78" s="256" cm="1">
        <f t="array" aca="1" ref="DL78" ca="1">_xlfn.XLOOKUP($A78&amp;$B78,'[1]产值及收款计划（2026）'!$A:$A&amp;'[1]产值及收款计划（2026）'!$B:$B,'[1]产值及收款计划（2026）'!DL:DL)</f>
        <v>0</v>
      </c>
      <c r="DM78" s="264"/>
      <c r="DN78" s="250"/>
    </row>
    <row r="79" spans="1:118" ht="20.25" x14ac:dyDescent="0.15">
      <c r="A79" s="254">
        <f t="shared" ca="1" si="10"/>
        <v>75</v>
      </c>
      <c r="B79" s="254" t="s">
        <v>25</v>
      </c>
      <c r="C79" s="256" t="str" cm="1">
        <f t="array" aca="1" ref="C79" ca="1">_xlfn.XLOOKUP($A79&amp;$B79,'[1]产值及收款计划（2026）'!$A:$A&amp;'[1]产值及收款计划（2026）'!$B:$B,'[1]产值及收款计划（2026）'!C:C)</f>
        <v>ZHT2023121900161</v>
      </c>
      <c r="D79" s="255" t="str" cm="1">
        <f t="array" aca="1" ref="D79" ca="1">_xlfn.XLOOKUP($A79&amp;$B79,'[1]产值及收款计划（2026）'!$A:$A&amp;'[1]产值及收款计划（2026）'!$B:$B,'[1]产值及收款计划（2026）'!D:D)</f>
        <v>上海市域铁路应急管理平台项目咨询合同（南汇支线）</v>
      </c>
      <c r="E79" s="256" cm="1">
        <f t="array" aca="1" ref="E79" ca="1">_xlfn.XLOOKUP($A79&amp;$B79,'[1]产值及收款计划（2026）'!$A:$A&amp;'[1]产值及收款计划（2026）'!$B:$B,'[1]产值及收款计划（2026）'!E:E)</f>
        <v>18.399999999999999</v>
      </c>
      <c r="F79" s="256" cm="1">
        <f t="array" aca="1" ref="F79" ca="1">_xlfn.XLOOKUP($A79&amp;$B79,'[1]产值及收款计划（2026）'!$A:$A&amp;'[1]产值及收款计划（2026）'!$B:$B,'[1]产值及收款计划（2026）'!F:F)</f>
        <v>13.4</v>
      </c>
      <c r="G79" s="256" cm="1">
        <f t="array" aca="1" ref="G79" ca="1">_xlfn.XLOOKUP($A79&amp;$B79,'[1]产值及收款计划（2026）'!$A:$A&amp;'[1]产值及收款计划（2026）'!$B:$B,'[1]产值及收款计划（2026）'!G:G)</f>
        <v>13.4</v>
      </c>
      <c r="H79" s="256" cm="1">
        <f t="array" aca="1" ref="H79" ca="1">_xlfn.XLOOKUP($A79&amp;$B79,'[1]产值及收款计划（2026）'!$A:$A&amp;'[1]产值及收款计划（2026）'!$B:$B,'[1]产值及收款计划（2026）'!H:H)</f>
        <v>6.25</v>
      </c>
      <c r="I79" s="257" cm="1">
        <f t="array" aca="1" ref="I79" ca="1">_xlfn.XLOOKUP($A79&amp;$B79,'[1]产值及收款计划（2026）'!$A:$A&amp;'[1]产值及收款计划（2026）'!$B:$B,'[1]产值及收款计划（2026）'!I:I)</f>
        <v>0.46641791044776099</v>
      </c>
      <c r="J79" s="258" cm="1">
        <f t="array" aca="1" ref="J79" ca="1">_xlfn.XLOOKUP($A79&amp;$B79,'[1]产值及收款计划（2026）'!$A:$A&amp;'[1]产值及收款计划（2026）'!$B:$B,'[1]产值及收款计划（2026）'!J:J)</f>
        <v>0.06</v>
      </c>
      <c r="K79" s="256" cm="1">
        <f t="array" aca="1" ref="K79" ca="1">_xlfn.XLOOKUP($A79&amp;$B79,'[1]产值及收款计划（2026）'!$A:$A&amp;'[1]产值及收款计划（2026）'!$B:$B,'[1]产值及收款计划（2026）'!K:K)</f>
        <v>0</v>
      </c>
      <c r="L79" s="256" cm="1">
        <f t="array" aca="1" ref="L79" ca="1">_xlfn.XLOOKUP($A79&amp;$B79,'[1]产值及收款计划（2026）'!$A:$A&amp;'[1]产值及收款计划（2026）'!$B:$B,'[1]产值及收款计划（2026）'!L:L)</f>
        <v>0</v>
      </c>
      <c r="M79" s="256" t="str" cm="1">
        <f t="array" aca="1" ref="M79" ca="1">_xlfn.XLOOKUP($A79&amp;$B79,'[1]产值及收款计划（2026）'!$A:$A&amp;'[1]产值及收款计划（2026）'!$B:$B,'[1]产值及收款计划（2026）'!M:M)</f>
        <v>主导</v>
      </c>
      <c r="N79" s="256" t="str" cm="1">
        <f t="array" aca="1" ref="N79" ca="1">_xlfn.XLOOKUP($A79&amp;$B79,'[1]产值及收款计划（2026）'!$A:$A&amp;'[1]产值及收款计划（2026）'!$B:$B,'[1]产值及收款计划（2026）'!N:N)</f>
        <v>施林烽团队</v>
      </c>
      <c r="O79" s="256" t="str" cm="1">
        <f t="array" aca="1" ref="O79" ca="1">_xlfn.XLOOKUP($A79&amp;$B79,'[1]产值及收款计划（2026）'!$A:$A&amp;'[1]产值及收款计划（2026）'!$B:$B,'[1]产值及收款计划（2026）'!O:O)</f>
        <v>施林烽</v>
      </c>
      <c r="P79" s="255" t="str" cm="1">
        <f t="array" aca="1" ref="P79" ca="1">_xlfn.XLOOKUP($A79&amp;$B79,'[1]产值及收款计划（2026）'!$A:$A&amp;'[1]产值及收款计划（2026）'!$B:$B,'[1]产值及收款计划（2026）'!P:P)</f>
        <v>25已完结</v>
      </c>
      <c r="Q79" s="256" cm="1">
        <f t="array" aca="1" ref="Q79" ca="1">_xlfn.XLOOKUP($A79&amp;$B79,'[1]产值及收款计划（2026）'!$A:$A&amp;'[1]产值及收款计划（2026）'!$B:$B,'[1]产值及收款计划（2026）'!Q:Q)</f>
        <v>0</v>
      </c>
      <c r="R79" s="256" cm="1">
        <f t="array" aca="1" ref="R79" ca="1">_xlfn.XLOOKUP($A79&amp;$B79,'[1]产值及收款计划（2026）'!$A:$A&amp;'[1]产值及收款计划（2026）'!$B:$B,'[1]产值及收款计划（2026）'!R:R)</f>
        <v>0</v>
      </c>
      <c r="S79" s="256" cm="1">
        <f t="array" aca="1" ref="S79" ca="1">_xlfn.XLOOKUP($A79&amp;$B79,'[1]产值及收款计划（2026）'!$A:$A&amp;'[1]产值及收款计划（2026）'!$B:$B,'[1]产值及收款计划（2026）'!S:S)</f>
        <v>0</v>
      </c>
      <c r="T79" s="256" cm="1">
        <f t="array" aca="1" ref="T79" ca="1">_xlfn.XLOOKUP($A79&amp;$B79,'[1]产值及收款计划（2026）'!$A:$A&amp;'[1]产值及收款计划（2026）'!$B:$B,'[1]产值及收款计划（2026）'!T:T)</f>
        <v>18.399999999999999</v>
      </c>
      <c r="U79" s="256" cm="1">
        <f t="array" aca="1" ref="U79" ca="1">_xlfn.XLOOKUP($A79&amp;$B79,'[1]产值及收款计划（2026）'!$A:$A&amp;'[1]产值及收款计划（2026）'!$B:$B,'[1]产值及收款计划（2026）'!U:U)</f>
        <v>0</v>
      </c>
      <c r="V79" s="256" cm="1">
        <f t="array" aca="1" ref="V79" ca="1">_xlfn.XLOOKUP($A79&amp;$B79,'[1]产值及收款计划（2026）'!$A:$A&amp;'[1]产值及收款计划（2026）'!$B:$B,'[1]产值及收款计划（2026）'!V:V)</f>
        <v>0</v>
      </c>
      <c r="W79" s="256" cm="1">
        <f t="array" aca="1" ref="W79" ca="1">_xlfn.XLOOKUP($A79&amp;$B79,'[1]产值及收款计划（2026）'!$A:$A&amp;'[1]产值及收款计划（2026）'!$B:$B,'[1]产值及收款计划（2026）'!W:W)</f>
        <v>0</v>
      </c>
      <c r="X79" s="256" cm="1">
        <f t="array" aca="1" ref="X79" ca="1">_xlfn.XLOOKUP($A79&amp;$B79,'[1]产值及收款计划（2026）'!$A:$A&amp;'[1]产值及收款计划（2026）'!$B:$B,'[1]产值及收款计划（2026）'!X:X)</f>
        <v>0</v>
      </c>
      <c r="Y79" s="256" cm="1">
        <f t="array" aca="1" ref="Y79" ca="1">_xlfn.XLOOKUP($A79&amp;$B79,'[1]产值及收款计划（2026）'!$A:$A&amp;'[1]产值及收款计划（2026）'!$B:$B,'[1]产值及收款计划（2026）'!Y:Y)</f>
        <v>0</v>
      </c>
      <c r="Z79" s="256" cm="1">
        <f t="array" aca="1" ref="Z79" ca="1">_xlfn.XLOOKUP($A79&amp;$B79,'[1]产值及收款计划（2026）'!$A:$A&amp;'[1]产值及收款计划（2026）'!$B:$B,'[1]产值及收款计划（2026）'!Z:Z)</f>
        <v>0</v>
      </c>
      <c r="AA79" s="256" cm="1">
        <f t="array" aca="1" ref="AA79" ca="1">_xlfn.XLOOKUP($A79&amp;$B79,'[1]产值及收款计划（2026）'!$A:$A&amp;'[1]产值及收款计划（2026）'!$B:$B,'[1]产值及收款计划（2026）'!AA:AA)</f>
        <v>0</v>
      </c>
      <c r="AB79" s="256" cm="1">
        <f t="array" aca="1" ref="AB79" ca="1">_xlfn.XLOOKUP($A79&amp;$B79,'[1]产值及收款计划（2026）'!$A:$A&amp;'[1]产值及收款计划（2026）'!$B:$B,'[1]产值及收款计划（2026）'!AB:AB)</f>
        <v>0</v>
      </c>
      <c r="AC79" s="256" cm="1">
        <f t="array" aca="1" ref="AC79" ca="1">_xlfn.XLOOKUP($A79&amp;$B79,'[1]产值及收款计划（2026）'!$A:$A&amp;'[1]产值及收款计划（2026）'!$B:$B,'[1]产值及收款计划（2026）'!AC:AC)</f>
        <v>0</v>
      </c>
      <c r="AD79" s="256" cm="1">
        <f t="array" aca="1" ref="AD79" ca="1">_xlfn.XLOOKUP($A79&amp;$B79,'[1]产值及收款计划（2026）'!$A:$A&amp;'[1]产值及收款计划（2026）'!$B:$B,'[1]产值及收款计划（2026）'!AD:AD)</f>
        <v>0</v>
      </c>
      <c r="AE79" s="256" cm="1">
        <f t="array" aca="1" ref="AE79" ca="1">_xlfn.XLOOKUP($A79&amp;$B79,'[1]产值及收款计划（2026）'!$A:$A&amp;'[1]产值及收款计划（2026）'!$B:$B,'[1]产值及收款计划（2026）'!AE:AE)</f>
        <v>0</v>
      </c>
      <c r="AF79" s="256" cm="1">
        <f t="array" aca="1" ref="AF79" ca="1">_xlfn.XLOOKUP($A79&amp;$B79,'[1]产值及收款计划（2026）'!$A:$A&amp;'[1]产值及收款计划（2026）'!$B:$B,'[1]产值及收款计划（2026）'!AF:AF)</f>
        <v>0</v>
      </c>
      <c r="AG79" s="256" cm="1">
        <f t="array" aca="1" ref="AG79" ca="1">_xlfn.XLOOKUP($A79&amp;$B79,'[1]产值及收款计划（2026）'!$A:$A&amp;'[1]产值及收款计划（2026）'!$B:$B,'[1]产值及收款计划（2026）'!AG:AG)</f>
        <v>0</v>
      </c>
      <c r="AH79" s="256" cm="1">
        <f t="array" aca="1" ref="AH79" ca="1">_xlfn.XLOOKUP($A79&amp;$B79,'[1]产值及收款计划（2026）'!$A:$A&amp;'[1]产值及收款计划（2026）'!$B:$B,'[1]产值及收款计划（2026）'!AH:AH)</f>
        <v>0</v>
      </c>
      <c r="AI79" s="256" cm="1">
        <f t="array" aca="1" ref="AI79" ca="1">_xlfn.XLOOKUP($A79&amp;$B79,'[1]产值及收款计划（2026）'!$A:$A&amp;'[1]产值及收款计划（2026）'!$B:$B,'[1]产值及收款计划（2026）'!AI:AI)</f>
        <v>0</v>
      </c>
      <c r="AJ79" s="256" cm="1">
        <f t="array" aca="1" ref="AJ79" ca="1">_xlfn.XLOOKUP($A79&amp;$B79,'[1]产值及收款计划（2026）'!$A:$A&amp;'[1]产值及收款计划（2026）'!$B:$B,'[1]产值及收款计划（2026）'!AJ:AJ)</f>
        <v>0</v>
      </c>
      <c r="AK79" s="256" cm="1">
        <f t="array" aca="1" ref="AK79" ca="1">_xlfn.XLOOKUP($A79&amp;$B79,'[1]产值及收款计划（2026）'!$A:$A&amp;'[1]产值及收款计划（2026）'!$B:$B,'[1]产值及收款计划（2026）'!AK:AK)</f>
        <v>0</v>
      </c>
      <c r="AL79" s="256" cm="1">
        <f t="array" aca="1" ref="AL79" ca="1">_xlfn.XLOOKUP($A79&amp;$B79,'[1]产值及收款计划（2026）'!$A:$A&amp;'[1]产值及收款计划（2026）'!$B:$B,'[1]产值及收款计划（2026）'!AL:AL)</f>
        <v>0</v>
      </c>
      <c r="AM79" s="263" t="e" cm="1">
        <f t="array" aca="1" ref="AM79" ca="1">_xlfn.LET(_xlpm.勾选月份状态数组,TRANSPOSE('PPT(12-15页）-TOP10'!$A$3:$A$14),_xlpm.选择数据区,IF('PPT(12-15页）-TOP10'!$E$3="收款",$BA79:$BL79,$AA79:$AL79),SUM(_xlfn._xlws.FILTER(_xlpm.选择数据区,_xlpm.勾选月份状态数组,"")))</f>
        <v>#NAME?</v>
      </c>
      <c r="AN79" s="256" t="e" cm="1">
        <f t="array" aca="1" ref="AN79" ca="1">_xlfn.LET(_xlpm.勾选月份状态数组,TRANSPOSE('PPT(12-15页）-TOP10'!$A$3:$A$14),_xlpm.选择数据区,IF('PPT(12-15页）-TOP10'!$E$3="收款",$DA79:$DL79,$CA79:$CL79),SUM(_xlfn._xlws.FILTER(_xlpm.选择数据区,_xlpm.勾选月份状态数组,"")))</f>
        <v>#NAME?</v>
      </c>
      <c r="AO79" s="256">
        <f ca="1">SUM(CA79:CC79)+SUM(AD79:AL79)</f>
        <v>0</v>
      </c>
      <c r="AP79" s="256"/>
      <c r="AQ79" s="256"/>
      <c r="AR79" s="256"/>
      <c r="AS79" s="256" cm="1">
        <f t="array" aca="1" ref="AS79" ca="1">_xlfn.XLOOKUP($A79&amp;$B79,'[1]产值及收款计划（2026）'!$A:$A&amp;'[1]产值及收款计划（2026）'!$B:$B,'[1]产值及收款计划（2026）'!AS:AS)</f>
        <v>0</v>
      </c>
      <c r="AT79" s="256" cm="1">
        <f t="array" aca="1" ref="AT79" ca="1">_xlfn.XLOOKUP($A79&amp;$B79,'[1]产值及收款计划（2026）'!$A:$A&amp;'[1]产值及收款计划（2026）'!$B:$B,'[1]产值及收款计划（2026）'!AT:AT)</f>
        <v>0</v>
      </c>
      <c r="AU79" s="256" cm="1">
        <f t="array" aca="1" ref="AU79" ca="1">_xlfn.XLOOKUP($A79&amp;$B79,'[1]产值及收款计划（2026）'!$A:$A&amp;'[1]产值及收款计划（2026）'!$B:$B,'[1]产值及收款计划（2026）'!AU:AU)</f>
        <v>0</v>
      </c>
      <c r="AV79" s="256" cm="1">
        <f t="array" aca="1" ref="AV79" ca="1">_xlfn.XLOOKUP($A79&amp;$B79,'[1]产值及收款计划（2026）'!$A:$A&amp;'[1]产值及收款计划（2026）'!$B:$B,'[1]产值及收款计划（2026）'!AV:AV)</f>
        <v>0</v>
      </c>
      <c r="AW79" s="256" cm="1">
        <f t="array" aca="1" ref="AW79" ca="1">_xlfn.XLOOKUP($A79&amp;$B79,'[1]产值及收款计划（2026）'!$A:$A&amp;'[1]产值及收款计划（2026）'!$B:$B,'[1]产值及收款计划（2026）'!AW:AW)</f>
        <v>14.904</v>
      </c>
      <c r="AX79" s="256" cm="1">
        <f t="array" aca="1" ref="AX79" ca="1">_xlfn.XLOOKUP($A79&amp;$B79,'[1]产值及收款计划（2026）'!$A:$A&amp;'[1]产值及收款计划（2026）'!$B:$B,'[1]产值及收款计划（2026）'!AX:AX)</f>
        <v>0</v>
      </c>
      <c r="AY79" s="256" cm="1">
        <f t="array" aca="1" ref="AY79" ca="1">_xlfn.XLOOKUP($A79&amp;$B79,'[1]产值及收款计划（2026）'!$A:$A&amp;'[1]产值及收款计划（2026）'!$B:$B,'[1]产值及收款计划（2026）'!AY:AY)</f>
        <v>3.496</v>
      </c>
      <c r="AZ79" s="256" cm="1">
        <f t="array" aca="1" ref="AZ79" ca="1">_xlfn.XLOOKUP($A79&amp;$B79,'[1]产值及收款计划（2026）'!$A:$A&amp;'[1]产值及收款计划（2026）'!$B:$B,'[1]产值及收款计划（2026）'!AZ:AZ)</f>
        <v>3.496</v>
      </c>
      <c r="BA79" s="266" cm="1">
        <f t="array" aca="1" ref="BA79" ca="1">_xlfn.XLOOKUP($A79&amp;$B79,'[1]产值及收款计划（2026）'!$A:$A&amp;'[1]产值及收款计划（2026）'!$B:$B,'[1]产值及收款计划（2026）'!BA:BA)</f>
        <v>0</v>
      </c>
      <c r="BB79" s="266" cm="1">
        <f t="array" aca="1" ref="BB79" ca="1">_xlfn.XLOOKUP($A79&amp;$B79,'[1]产值及收款计划（2026）'!$A:$A&amp;'[1]产值及收款计划（2026）'!$B:$B,'[1]产值及收款计划（2026）'!BB:BB)</f>
        <v>0</v>
      </c>
      <c r="BC79" s="266" cm="1">
        <f t="array" aca="1" ref="BC79" ca="1">_xlfn.XLOOKUP($A79&amp;$B79,'[1]产值及收款计划（2026）'!$A:$A&amp;'[1]产值及收款计划（2026）'!$B:$B,'[1]产值及收款计划（2026）'!BC:BC)</f>
        <v>0</v>
      </c>
      <c r="BD79" s="256" cm="1">
        <f t="array" aca="1" ref="BD79" ca="1">_xlfn.XLOOKUP($A79&amp;$B79,'[1]产值及收款计划（2026）'!$A:$A&amp;'[1]产值及收款计划（2026）'!$B:$B,'[1]产值及收款计划（2026）'!BD:BD)</f>
        <v>0</v>
      </c>
      <c r="BE79" s="256" cm="1">
        <f t="array" aca="1" ref="BE79" ca="1">_xlfn.XLOOKUP($A79&amp;$B79,'[1]产值及收款计划（2026）'!$A:$A&amp;'[1]产值及收款计划（2026）'!$B:$B,'[1]产值及收款计划（2026）'!BE:BE)</f>
        <v>0</v>
      </c>
      <c r="BF79" s="256" cm="1">
        <f t="array" aca="1" ref="BF79" ca="1">_xlfn.XLOOKUP($A79&amp;$B79,'[1]产值及收款计划（2026）'!$A:$A&amp;'[1]产值及收款计划（2026）'!$B:$B,'[1]产值及收款计划（2026）'!BF:BF)</f>
        <v>0</v>
      </c>
      <c r="BG79" s="256" cm="1">
        <f t="array" aca="1" ref="BG79" ca="1">_xlfn.XLOOKUP($A79&amp;$B79,'[1]产值及收款计划（2026）'!$A:$A&amp;'[1]产值及收款计划（2026）'!$B:$B,'[1]产值及收款计划（2026）'!BG:BG)</f>
        <v>0</v>
      </c>
      <c r="BH79" s="256" cm="1">
        <f t="array" aca="1" ref="BH79" ca="1">_xlfn.XLOOKUP($A79&amp;$B79,'[1]产值及收款计划（2026）'!$A:$A&amp;'[1]产值及收款计划（2026）'!$B:$B,'[1]产值及收款计划（2026）'!BH:BH)</f>
        <v>0</v>
      </c>
      <c r="BI79" s="256" cm="1">
        <f t="array" aca="1" ref="BI79" ca="1">_xlfn.XLOOKUP($A79&amp;$B79,'[1]产值及收款计划（2026）'!$A:$A&amp;'[1]产值及收款计划（2026）'!$B:$B,'[1]产值及收款计划（2026）'!BI:BI)</f>
        <v>0</v>
      </c>
      <c r="BJ79" s="256" cm="1">
        <f t="array" aca="1" ref="BJ79" ca="1">_xlfn.XLOOKUP($A79&amp;$B79,'[1]产值及收款计划（2026）'!$A:$A&amp;'[1]产值及收款计划（2026）'!$B:$B,'[1]产值及收款计划（2026）'!BJ:BJ)</f>
        <v>0</v>
      </c>
      <c r="BK79" s="256" cm="1">
        <f t="array" aca="1" ref="BK79" ca="1">_xlfn.XLOOKUP($A79&amp;$B79,'[1]产值及收款计划（2026）'!$A:$A&amp;'[1]产值及收款计划（2026）'!$B:$B,'[1]产值及收款计划（2026）'!BK:BK)</f>
        <v>0</v>
      </c>
      <c r="BL79" s="256" cm="1">
        <f t="array" aca="1" ref="BL79" ca="1">_xlfn.XLOOKUP($A79&amp;$B79,'[1]产值及收款计划（2026）'!$A:$A&amp;'[1]产值及收款计划（2026）'!$B:$B,'[1]产值及收款计划（2026）'!BL:BL)</f>
        <v>0</v>
      </c>
      <c r="BM79" s="256"/>
      <c r="BN79" s="256"/>
      <c r="BO79" s="256"/>
      <c r="BP79" s="256"/>
      <c r="BQ79" s="255" cm="1">
        <f t="array" aca="1" ref="BQ79" ca="1">_xlfn.XLOOKUP($A79&amp;$B79,'[1]产值及收款计划（2026）'!$A:$A&amp;'[1]产值及收款计划（2026）'!$B:$B,'[1]产值及收款计划（2026）'!BQ:BQ)</f>
        <v>0</v>
      </c>
      <c r="BR79" s="256" cm="1">
        <f t="array" aca="1" ref="BR79" ca="1">_xlfn.XLOOKUP($A79&amp;$B79,'[1]产值及收款计划（2026）'!$A:$A&amp;'[1]产值及收款计划（2026）'!$B:$B,'[1]产值及收款计划（2026）'!BR:BR)</f>
        <v>0</v>
      </c>
      <c r="CA79" s="256" cm="1">
        <f t="array" aca="1" ref="CA79" ca="1">_xlfn.XLOOKUP($A79&amp;$B79,'[1]产值及收款计划（2026）'!$A:$A&amp;'[1]产值及收款计划（2026）'!$B:$B,'[1]产值及收款计划（2026）'!CA:CA)</f>
        <v>0</v>
      </c>
      <c r="CB79" s="256" cm="1">
        <f t="array" aca="1" ref="CB79" ca="1">_xlfn.XLOOKUP($A79&amp;$B79,'[1]产值及收款计划（2026）'!$A:$A&amp;'[1]产值及收款计划（2026）'!$B:$B,'[1]产值及收款计划（2026）'!CB:CB)</f>
        <v>0</v>
      </c>
      <c r="CC79" s="256" cm="1">
        <f t="array" aca="1" ref="CC79" ca="1">_xlfn.XLOOKUP($A79&amp;$B79,'[1]产值及收款计划（2026）'!$A:$A&amp;'[1]产值及收款计划（2026）'!$B:$B,'[1]产值及收款计划（2026）'!CC:CC)</f>
        <v>0</v>
      </c>
      <c r="CD79" s="256" cm="1">
        <f t="array" aca="1" ref="CD79" ca="1">_xlfn.XLOOKUP($A79&amp;$B79,'[1]产值及收款计划（2026）'!$A:$A&amp;'[1]产值及收款计划（2026）'!$B:$B,'[1]产值及收款计划（2026）'!CD:CD)</f>
        <v>0</v>
      </c>
      <c r="CE79" s="256" cm="1">
        <f t="array" aca="1" ref="CE79" ca="1">_xlfn.XLOOKUP($A79&amp;$B79,'[1]产值及收款计划（2026）'!$A:$A&amp;'[1]产值及收款计划（2026）'!$B:$B,'[1]产值及收款计划（2026）'!CE:CE)</f>
        <v>0</v>
      </c>
      <c r="CF79" s="256" cm="1">
        <f t="array" aca="1" ref="CF79" ca="1">_xlfn.XLOOKUP($A79&amp;$B79,'[1]产值及收款计划（2026）'!$A:$A&amp;'[1]产值及收款计划（2026）'!$B:$B,'[1]产值及收款计划（2026）'!CF:CF)</f>
        <v>0</v>
      </c>
      <c r="CG79" s="256" cm="1">
        <f t="array" aca="1" ref="CG79" ca="1">_xlfn.XLOOKUP($A79&amp;$B79,'[1]产值及收款计划（2026）'!$A:$A&amp;'[1]产值及收款计划（2026）'!$B:$B,'[1]产值及收款计划（2026）'!CG:CG)</f>
        <v>0</v>
      </c>
      <c r="CH79" s="256" cm="1">
        <f t="array" aca="1" ref="CH79" ca="1">_xlfn.XLOOKUP($A79&amp;$B79,'[1]产值及收款计划（2026）'!$A:$A&amp;'[1]产值及收款计划（2026）'!$B:$B,'[1]产值及收款计划（2026）'!CH:CH)</f>
        <v>0</v>
      </c>
      <c r="CI79" s="256" cm="1">
        <f t="array" aca="1" ref="CI79" ca="1">_xlfn.XLOOKUP($A79&amp;$B79,'[1]产值及收款计划（2026）'!$A:$A&amp;'[1]产值及收款计划（2026）'!$B:$B,'[1]产值及收款计划（2026）'!CI:CI)</f>
        <v>0</v>
      </c>
      <c r="CJ79" s="256" cm="1">
        <f t="array" aca="1" ref="CJ79" ca="1">_xlfn.XLOOKUP($A79&amp;$B79,'[1]产值及收款计划（2026）'!$A:$A&amp;'[1]产值及收款计划（2026）'!$B:$B,'[1]产值及收款计划（2026）'!CJ:CJ)</f>
        <v>0</v>
      </c>
      <c r="CK79" s="256" cm="1">
        <f t="array" aca="1" ref="CK79" ca="1">_xlfn.XLOOKUP($A79&amp;$B79,'[1]产值及收款计划（2026）'!$A:$A&amp;'[1]产值及收款计划（2026）'!$B:$B,'[1]产值及收款计划（2026）'!CK:CK)</f>
        <v>0</v>
      </c>
      <c r="CL79" s="256" cm="1">
        <f t="array" aca="1" ref="CL79" ca="1">_xlfn.XLOOKUP($A79&amp;$B79,'[1]产值及收款计划（2026）'!$A:$A&amp;'[1]产值及收款计划（2026）'!$B:$B,'[1]产值及收款计划（2026）'!CL:CL)</f>
        <v>0</v>
      </c>
      <c r="DA79" s="256" cm="1">
        <f t="array" aca="1" ref="DA79" ca="1">_xlfn.XLOOKUP($A79&amp;$B79,'[1]产值及收款计划（2026）'!$A:$A&amp;'[1]产值及收款计划（2026）'!$B:$B,'[1]产值及收款计划（2026）'!DA:DA)</f>
        <v>0</v>
      </c>
      <c r="DB79" s="256" cm="1">
        <f t="array" aca="1" ref="DB79" ca="1">_xlfn.XLOOKUP($A79&amp;$B79,'[1]产值及收款计划（2026）'!$A:$A&amp;'[1]产值及收款计划（2026）'!$B:$B,'[1]产值及收款计划（2026）'!DB:DB)</f>
        <v>0</v>
      </c>
      <c r="DC79" s="256" cm="1">
        <f t="array" aca="1" ref="DC79" ca="1">_xlfn.XLOOKUP($A79&amp;$B79,'[1]产值及收款计划（2026）'!$A:$A&amp;'[1]产值及收款计划（2026）'!$B:$B,'[1]产值及收款计划（2026）'!DC:DC)</f>
        <v>0</v>
      </c>
      <c r="DD79" s="256" cm="1">
        <f t="array" aca="1" ref="DD79" ca="1">_xlfn.XLOOKUP($A79&amp;$B79,'[1]产值及收款计划（2026）'!$A:$A&amp;'[1]产值及收款计划（2026）'!$B:$B,'[1]产值及收款计划（2026）'!DD:DD)</f>
        <v>0</v>
      </c>
      <c r="DE79" s="256" cm="1">
        <f t="array" aca="1" ref="DE79" ca="1">_xlfn.XLOOKUP($A79&amp;$B79,'[1]产值及收款计划（2026）'!$A:$A&amp;'[1]产值及收款计划（2026）'!$B:$B,'[1]产值及收款计划（2026）'!DE:DE)</f>
        <v>0</v>
      </c>
      <c r="DF79" s="256" cm="1">
        <f t="array" aca="1" ref="DF79" ca="1">_xlfn.XLOOKUP($A79&amp;$B79,'[1]产值及收款计划（2026）'!$A:$A&amp;'[1]产值及收款计划（2026）'!$B:$B,'[1]产值及收款计划（2026）'!DF:DF)</f>
        <v>0</v>
      </c>
      <c r="DG79" s="256" cm="1">
        <f t="array" aca="1" ref="DG79" ca="1">_xlfn.XLOOKUP($A79&amp;$B79,'[1]产值及收款计划（2026）'!$A:$A&amp;'[1]产值及收款计划（2026）'!$B:$B,'[1]产值及收款计划（2026）'!DG:DG)</f>
        <v>0</v>
      </c>
      <c r="DH79" s="256" cm="1">
        <f t="array" aca="1" ref="DH79" ca="1">_xlfn.XLOOKUP($A79&amp;$B79,'[1]产值及收款计划（2026）'!$A:$A&amp;'[1]产值及收款计划（2026）'!$B:$B,'[1]产值及收款计划（2026）'!DH:DH)</f>
        <v>0</v>
      </c>
      <c r="DI79" s="256" cm="1">
        <f t="array" aca="1" ref="DI79" ca="1">_xlfn.XLOOKUP($A79&amp;$B79,'[1]产值及收款计划（2026）'!$A:$A&amp;'[1]产值及收款计划（2026）'!$B:$B,'[1]产值及收款计划（2026）'!DI:DI)</f>
        <v>0</v>
      </c>
      <c r="DJ79" s="256" cm="1">
        <f t="array" aca="1" ref="DJ79" ca="1">_xlfn.XLOOKUP($A79&amp;$B79,'[1]产值及收款计划（2026）'!$A:$A&amp;'[1]产值及收款计划（2026）'!$B:$B,'[1]产值及收款计划（2026）'!DJ:DJ)</f>
        <v>0</v>
      </c>
      <c r="DK79" s="256" cm="1">
        <f t="array" aca="1" ref="DK79" ca="1">_xlfn.XLOOKUP($A79&amp;$B79,'[1]产值及收款计划（2026）'!$A:$A&amp;'[1]产值及收款计划（2026）'!$B:$B,'[1]产值及收款计划（2026）'!DK:DK)</f>
        <v>0</v>
      </c>
      <c r="DL79" s="256" cm="1">
        <f t="array" aca="1" ref="DL79" ca="1">_xlfn.XLOOKUP($A79&amp;$B79,'[1]产值及收款计划（2026）'!$A:$A&amp;'[1]产值及收款计划（2026）'!$B:$B,'[1]产值及收款计划（2026）'!DL:DL)</f>
        <v>0</v>
      </c>
      <c r="DM79" s="264"/>
      <c r="DN79" s="250"/>
    </row>
    <row r="80" spans="1:118" ht="20.25" x14ac:dyDescent="0.15">
      <c r="A80" s="254">
        <f t="shared" ca="1" si="10"/>
        <v>76</v>
      </c>
      <c r="B80" s="254" t="s">
        <v>25</v>
      </c>
      <c r="C80" s="255" t="str" cm="1">
        <f t="array" aca="1" ref="C80" ca="1">_xlfn.XLOOKUP($A80&amp;$B80,'[1]产值及收款计划（2026）'!$A:$A&amp;'[1]产值及收款计划（2026）'!$B:$B,'[1]产值及收款计划（2026）'!C:C)</f>
        <v>ZHT2023121900162</v>
      </c>
      <c r="D80" s="255" t="str" cm="1">
        <f t="array" aca="1" ref="D80" ca="1">_xlfn.XLOOKUP($A80&amp;$B80,'[1]产值及收款计划（2026）'!$A:$A&amp;'[1]产值及收款计划（2026）'!$B:$B,'[1]产值及收款计划（2026）'!D:D)</f>
        <v>上海市域铁路应急管理平台项目咨询合同（嘉闵线）</v>
      </c>
      <c r="E80" s="256" cm="1">
        <f t="array" aca="1" ref="E80" ca="1">_xlfn.XLOOKUP($A80&amp;$B80,'[1]产值及收款计划（2026）'!$A:$A&amp;'[1]产值及收款计划（2026）'!$B:$B,'[1]产值及收款计划（2026）'!E:E)</f>
        <v>51.5</v>
      </c>
      <c r="F80" s="256" cm="1">
        <f t="array" aca="1" ref="F80" ca="1">_xlfn.XLOOKUP($A80&amp;$B80,'[1]产值及收款计划（2026）'!$A:$A&amp;'[1]产值及收款计划（2026）'!$B:$B,'[1]产值及收款计划（2026）'!F:F)</f>
        <v>46.5</v>
      </c>
      <c r="G80" s="256" cm="1">
        <f t="array" aca="1" ref="G80" ca="1">_xlfn.XLOOKUP($A80&amp;$B80,'[1]产值及收款计划（2026）'!$A:$A&amp;'[1]产值及收款计划（2026）'!$B:$B,'[1]产值及收款计划（2026）'!G:G)</f>
        <v>46.5</v>
      </c>
      <c r="H80" s="256" cm="1">
        <f t="array" aca="1" ref="H80" ca="1">_xlfn.XLOOKUP($A80&amp;$B80,'[1]产值及收款计划（2026）'!$A:$A&amp;'[1]产值及收款计划（2026）'!$B:$B,'[1]产值及收款计划（2026）'!H:H)</f>
        <v>27.65</v>
      </c>
      <c r="I80" s="257" cm="1">
        <f t="array" aca="1" ref="I80" ca="1">_xlfn.XLOOKUP($A80&amp;$B80,'[1]产值及收款计划（2026）'!$A:$A&amp;'[1]产值及收款计划（2026）'!$B:$B,'[1]产值及收款计划（2026）'!I:I)</f>
        <v>0.59462365591397803</v>
      </c>
      <c r="J80" s="258" cm="1">
        <f t="array" aca="1" ref="J80" ca="1">_xlfn.XLOOKUP($A80&amp;$B80,'[1]产值及收款计划（2026）'!$A:$A&amp;'[1]产值及收款计划（2026）'!$B:$B,'[1]产值及收款计划（2026）'!J:J)</f>
        <v>0.06</v>
      </c>
      <c r="K80" s="256" cm="1">
        <f t="array" aca="1" ref="K80" ca="1">_xlfn.XLOOKUP($A80&amp;$B80,'[1]产值及收款计划（2026）'!$A:$A&amp;'[1]产值及收款计划（2026）'!$B:$B,'[1]产值及收款计划（2026）'!K:K)</f>
        <v>0</v>
      </c>
      <c r="L80" s="256" cm="1">
        <f t="array" aca="1" ref="L80" ca="1">_xlfn.XLOOKUP($A80&amp;$B80,'[1]产值及收款计划（2026）'!$A:$A&amp;'[1]产值及收款计划（2026）'!$B:$B,'[1]产值及收款计划（2026）'!L:L)</f>
        <v>0</v>
      </c>
      <c r="M80" s="256" t="str" cm="1">
        <f t="array" aca="1" ref="M80" ca="1">_xlfn.XLOOKUP($A80&amp;$B80,'[1]产值及收款计划（2026）'!$A:$A&amp;'[1]产值及收款计划（2026）'!$B:$B,'[1]产值及收款计划（2026）'!M:M)</f>
        <v>主导</v>
      </c>
      <c r="N80" s="256" t="str" cm="1">
        <f t="array" aca="1" ref="N80" ca="1">_xlfn.XLOOKUP($A80&amp;$B80,'[1]产值及收款计划（2026）'!$A:$A&amp;'[1]产值及收款计划（2026）'!$B:$B,'[1]产值及收款计划（2026）'!N:N)</f>
        <v>施林烽团队</v>
      </c>
      <c r="O80" s="256" t="str" cm="1">
        <f t="array" aca="1" ref="O80" ca="1">_xlfn.XLOOKUP($A80&amp;$B80,'[1]产值及收款计划（2026）'!$A:$A&amp;'[1]产值及收款计划（2026）'!$B:$B,'[1]产值及收款计划（2026）'!O:O)</f>
        <v>施林烽</v>
      </c>
      <c r="P80" s="255" t="str" cm="1">
        <f t="array" aca="1" ref="P80" ca="1">_xlfn.XLOOKUP($A80&amp;$B80,'[1]产值及收款计划（2026）'!$A:$A&amp;'[1]产值及收款计划（2026）'!$B:$B,'[1]产值及收款计划（2026）'!P:P)</f>
        <v>25已完结</v>
      </c>
      <c r="Q80" s="256" cm="1">
        <f t="array" aca="1" ref="Q80" ca="1">_xlfn.XLOOKUP($A80&amp;$B80,'[1]产值及收款计划（2026）'!$A:$A&amp;'[1]产值及收款计划（2026）'!$B:$B,'[1]产值及收款计划（2026）'!Q:Q)</f>
        <v>0</v>
      </c>
      <c r="R80" s="256" cm="1">
        <f t="array" aca="1" ref="R80" ca="1">_xlfn.XLOOKUP($A80&amp;$B80,'[1]产值及收款计划（2026）'!$A:$A&amp;'[1]产值及收款计划（2026）'!$B:$B,'[1]产值及收款计划（2026）'!R:R)</f>
        <v>0</v>
      </c>
      <c r="S80" s="256" cm="1">
        <f t="array" aca="1" ref="S80" ca="1">_xlfn.XLOOKUP($A80&amp;$B80,'[1]产值及收款计划（2026）'!$A:$A&amp;'[1]产值及收款计划（2026）'!$B:$B,'[1]产值及收款计划（2026）'!S:S)</f>
        <v>0</v>
      </c>
      <c r="T80" s="256" cm="1">
        <f t="array" aca="1" ref="T80" ca="1">_xlfn.XLOOKUP($A80&amp;$B80,'[1]产值及收款计划（2026）'!$A:$A&amp;'[1]产值及收款计划（2026）'!$B:$B,'[1]产值及收款计划（2026）'!T:T)</f>
        <v>51.5</v>
      </c>
      <c r="U80" s="256" cm="1">
        <f t="array" aca="1" ref="U80" ca="1">_xlfn.XLOOKUP($A80&amp;$B80,'[1]产值及收款计划（2026）'!$A:$A&amp;'[1]产值及收款计划（2026）'!$B:$B,'[1]产值及收款计划（2026）'!U:U)</f>
        <v>0</v>
      </c>
      <c r="V80" s="256" cm="1">
        <f t="array" aca="1" ref="V80" ca="1">_xlfn.XLOOKUP($A80&amp;$B80,'[1]产值及收款计划（2026）'!$A:$A&amp;'[1]产值及收款计划（2026）'!$B:$B,'[1]产值及收款计划（2026）'!V:V)</f>
        <v>0</v>
      </c>
      <c r="W80" s="256" cm="1">
        <f t="array" aca="1" ref="W80" ca="1">_xlfn.XLOOKUP($A80&amp;$B80,'[1]产值及收款计划（2026）'!$A:$A&amp;'[1]产值及收款计划（2026）'!$B:$B,'[1]产值及收款计划（2026）'!W:W)</f>
        <v>0</v>
      </c>
      <c r="X80" s="256" cm="1">
        <f t="array" aca="1" ref="X80" ca="1">_xlfn.XLOOKUP($A80&amp;$B80,'[1]产值及收款计划（2026）'!$A:$A&amp;'[1]产值及收款计划（2026）'!$B:$B,'[1]产值及收款计划（2026）'!X:X)</f>
        <v>0</v>
      </c>
      <c r="Y80" s="256" cm="1">
        <f t="array" aca="1" ref="Y80" ca="1">_xlfn.XLOOKUP($A80&amp;$B80,'[1]产值及收款计划（2026）'!$A:$A&amp;'[1]产值及收款计划（2026）'!$B:$B,'[1]产值及收款计划（2026）'!Y:Y)</f>
        <v>0</v>
      </c>
      <c r="Z80" s="256" cm="1">
        <f t="array" aca="1" ref="Z80" ca="1">_xlfn.XLOOKUP($A80&amp;$B80,'[1]产值及收款计划（2026）'!$A:$A&amp;'[1]产值及收款计划（2026）'!$B:$B,'[1]产值及收款计划（2026）'!Z:Z)</f>
        <v>0</v>
      </c>
      <c r="AA80" s="256" cm="1">
        <f t="array" aca="1" ref="AA80" ca="1">_xlfn.XLOOKUP($A80&amp;$B80,'[1]产值及收款计划（2026）'!$A:$A&amp;'[1]产值及收款计划（2026）'!$B:$B,'[1]产值及收款计划（2026）'!AA:AA)</f>
        <v>0</v>
      </c>
      <c r="AB80" s="256" cm="1">
        <f t="array" aca="1" ref="AB80" ca="1">_xlfn.XLOOKUP($A80&amp;$B80,'[1]产值及收款计划（2026）'!$A:$A&amp;'[1]产值及收款计划（2026）'!$B:$B,'[1]产值及收款计划（2026）'!AB:AB)</f>
        <v>0</v>
      </c>
      <c r="AC80" s="256" cm="1">
        <f t="array" aca="1" ref="AC80" ca="1">_xlfn.XLOOKUP($A80&amp;$B80,'[1]产值及收款计划（2026）'!$A:$A&amp;'[1]产值及收款计划（2026）'!$B:$B,'[1]产值及收款计划（2026）'!AC:AC)</f>
        <v>0</v>
      </c>
      <c r="AD80" s="256" cm="1">
        <f t="array" aca="1" ref="AD80" ca="1">_xlfn.XLOOKUP($A80&amp;$B80,'[1]产值及收款计划（2026）'!$A:$A&amp;'[1]产值及收款计划（2026）'!$B:$B,'[1]产值及收款计划（2026）'!AD:AD)</f>
        <v>0</v>
      </c>
      <c r="AE80" s="256" cm="1">
        <f t="array" aca="1" ref="AE80" ca="1">_xlfn.XLOOKUP($A80&amp;$B80,'[1]产值及收款计划（2026）'!$A:$A&amp;'[1]产值及收款计划（2026）'!$B:$B,'[1]产值及收款计划（2026）'!AE:AE)</f>
        <v>0</v>
      </c>
      <c r="AF80" s="256" cm="1">
        <f t="array" aca="1" ref="AF80" ca="1">_xlfn.XLOOKUP($A80&amp;$B80,'[1]产值及收款计划（2026）'!$A:$A&amp;'[1]产值及收款计划（2026）'!$B:$B,'[1]产值及收款计划（2026）'!AF:AF)</f>
        <v>0</v>
      </c>
      <c r="AG80" s="256" cm="1">
        <f t="array" aca="1" ref="AG80" ca="1">_xlfn.XLOOKUP($A80&amp;$B80,'[1]产值及收款计划（2026）'!$A:$A&amp;'[1]产值及收款计划（2026）'!$B:$B,'[1]产值及收款计划（2026）'!AG:AG)</f>
        <v>0</v>
      </c>
      <c r="AH80" s="256" cm="1">
        <f t="array" aca="1" ref="AH80" ca="1">_xlfn.XLOOKUP($A80&amp;$B80,'[1]产值及收款计划（2026）'!$A:$A&amp;'[1]产值及收款计划（2026）'!$B:$B,'[1]产值及收款计划（2026）'!AH:AH)</f>
        <v>0</v>
      </c>
      <c r="AI80" s="256" cm="1">
        <f t="array" aca="1" ref="AI80" ca="1">_xlfn.XLOOKUP($A80&amp;$B80,'[1]产值及收款计划（2026）'!$A:$A&amp;'[1]产值及收款计划（2026）'!$B:$B,'[1]产值及收款计划（2026）'!AI:AI)</f>
        <v>0</v>
      </c>
      <c r="AJ80" s="256" cm="1">
        <f t="array" aca="1" ref="AJ80" ca="1">_xlfn.XLOOKUP($A80&amp;$B80,'[1]产值及收款计划（2026）'!$A:$A&amp;'[1]产值及收款计划（2026）'!$B:$B,'[1]产值及收款计划（2026）'!AJ:AJ)</f>
        <v>0</v>
      </c>
      <c r="AK80" s="256" cm="1">
        <f t="array" aca="1" ref="AK80" ca="1">_xlfn.XLOOKUP($A80&amp;$B80,'[1]产值及收款计划（2026）'!$A:$A&amp;'[1]产值及收款计划（2026）'!$B:$B,'[1]产值及收款计划（2026）'!AK:AK)</f>
        <v>0</v>
      </c>
      <c r="AL80" s="256" cm="1">
        <f t="array" aca="1" ref="AL80" ca="1">_xlfn.XLOOKUP($A80&amp;$B80,'[1]产值及收款计划（2026）'!$A:$A&amp;'[1]产值及收款计划（2026）'!$B:$B,'[1]产值及收款计划（2026）'!AL:AL)</f>
        <v>0</v>
      </c>
      <c r="AM80" s="263" t="e" cm="1">
        <f t="array" aca="1" ref="AM80" ca="1">_xlfn.LET(_xlpm.勾选月份状态数组,TRANSPOSE('PPT(12-15页）-TOP10'!$A$3:$A$14),_xlpm.选择数据区,IF('PPT(12-15页）-TOP10'!$E$3="收款",$BA80:$BL80,$AA80:$AL80),SUM(_xlfn._xlws.FILTER(_xlpm.选择数据区,_xlpm.勾选月份状态数组,"")))</f>
        <v>#NAME?</v>
      </c>
      <c r="AN80" s="256" t="e" cm="1">
        <f t="array" aca="1" ref="AN80" ca="1">_xlfn.LET(_xlpm.勾选月份状态数组,TRANSPOSE('PPT(12-15页）-TOP10'!$A$3:$A$14),_xlpm.选择数据区,IF('PPT(12-15页）-TOP10'!$E$3="收款",$DA80:$DL80,$CA80:$CL80),SUM(_xlfn._xlws.FILTER(_xlpm.选择数据区,_xlpm.勾选月份状态数组,"")))</f>
        <v>#NAME?</v>
      </c>
      <c r="AO80" s="256">
        <f ca="1">SUM(CA80:CC80)+SUM(AD80:AL80)</f>
        <v>0</v>
      </c>
      <c r="AP80" s="256"/>
      <c r="AQ80" s="256"/>
      <c r="AR80" s="256"/>
      <c r="AS80" s="256" cm="1">
        <f t="array" aca="1" ref="AS80" ca="1">_xlfn.XLOOKUP($A80&amp;$B80,'[1]产值及收款计划（2026）'!$A:$A&amp;'[1]产值及收款计划（2026）'!$B:$B,'[1]产值及收款计划（2026）'!AS:AS)</f>
        <v>0</v>
      </c>
      <c r="AT80" s="256" cm="1">
        <f t="array" aca="1" ref="AT80" ca="1">_xlfn.XLOOKUP($A80&amp;$B80,'[1]产值及收款计划（2026）'!$A:$A&amp;'[1]产值及收款计划（2026）'!$B:$B,'[1]产值及收款计划（2026）'!AT:AT)</f>
        <v>0</v>
      </c>
      <c r="AU80" s="256" cm="1">
        <f t="array" aca="1" ref="AU80" ca="1">_xlfn.XLOOKUP($A80&amp;$B80,'[1]产值及收款计划（2026）'!$A:$A&amp;'[1]产值及收款计划（2026）'!$B:$B,'[1]产值及收款计划（2026）'!AU:AU)</f>
        <v>0</v>
      </c>
      <c r="AV80" s="256" cm="1">
        <f t="array" aca="1" ref="AV80" ca="1">_xlfn.XLOOKUP($A80&amp;$B80,'[1]产值及收款计划（2026）'!$A:$A&amp;'[1]产值及收款计划（2026）'!$B:$B,'[1]产值及收款计划（2026）'!AV:AV)</f>
        <v>0</v>
      </c>
      <c r="AW80" s="256" cm="1">
        <f t="array" aca="1" ref="AW80" ca="1">_xlfn.XLOOKUP($A80&amp;$B80,'[1]产值及收款计划（2026）'!$A:$A&amp;'[1]产值及收款计划（2026）'!$B:$B,'[1]产值及收款计划（2026）'!AW:AW)</f>
        <v>41.715000000000003</v>
      </c>
      <c r="AX80" s="256" cm="1">
        <f t="array" aca="1" ref="AX80" ca="1">_xlfn.XLOOKUP($A80&amp;$B80,'[1]产值及收款计划（2026）'!$A:$A&amp;'[1]产值及收款计划（2026）'!$B:$B,'[1]产值及收款计划（2026）'!AX:AX)</f>
        <v>0</v>
      </c>
      <c r="AY80" s="256" cm="1">
        <f t="array" aca="1" ref="AY80" ca="1">_xlfn.XLOOKUP($A80&amp;$B80,'[1]产值及收款计划（2026）'!$A:$A&amp;'[1]产值及收款计划（2026）'!$B:$B,'[1]产值及收款计划（2026）'!AY:AY)</f>
        <v>9.7850000000000001</v>
      </c>
      <c r="AZ80" s="256" cm="1">
        <f t="array" aca="1" ref="AZ80" ca="1">_xlfn.XLOOKUP($A80&amp;$B80,'[1]产值及收款计划（2026）'!$A:$A&amp;'[1]产值及收款计划（2026）'!$B:$B,'[1]产值及收款计划（2026）'!AZ:AZ)</f>
        <v>9.7850000000000001</v>
      </c>
      <c r="BA80" s="256" cm="1">
        <f t="array" aca="1" ref="BA80" ca="1">_xlfn.XLOOKUP($A80&amp;$B80,'[1]产值及收款计划（2026）'!$A:$A&amp;'[1]产值及收款计划（2026）'!$B:$B,'[1]产值及收款计划（2026）'!BA:BA)</f>
        <v>0</v>
      </c>
      <c r="BB80" s="256" cm="1">
        <f t="array" aca="1" ref="BB80" ca="1">_xlfn.XLOOKUP($A80&amp;$B80,'[1]产值及收款计划（2026）'!$A:$A&amp;'[1]产值及收款计划（2026）'!$B:$B,'[1]产值及收款计划（2026）'!BB:BB)</f>
        <v>0</v>
      </c>
      <c r="BC80" s="256" cm="1">
        <f t="array" aca="1" ref="BC80" ca="1">_xlfn.XLOOKUP($A80&amp;$B80,'[1]产值及收款计划（2026）'!$A:$A&amp;'[1]产值及收款计划（2026）'!$B:$B,'[1]产值及收款计划（2026）'!BC:BC)</f>
        <v>0</v>
      </c>
      <c r="BD80" s="256" cm="1">
        <f t="array" aca="1" ref="BD80" ca="1">_xlfn.XLOOKUP($A80&amp;$B80,'[1]产值及收款计划（2026）'!$A:$A&amp;'[1]产值及收款计划（2026）'!$B:$B,'[1]产值及收款计划（2026）'!BD:BD)</f>
        <v>0</v>
      </c>
      <c r="BE80" s="256" cm="1">
        <f t="array" aca="1" ref="BE80" ca="1">_xlfn.XLOOKUP($A80&amp;$B80,'[1]产值及收款计划（2026）'!$A:$A&amp;'[1]产值及收款计划（2026）'!$B:$B,'[1]产值及收款计划（2026）'!BE:BE)</f>
        <v>0</v>
      </c>
      <c r="BF80" s="256" cm="1">
        <f t="array" aca="1" ref="BF80" ca="1">_xlfn.XLOOKUP($A80&amp;$B80,'[1]产值及收款计划（2026）'!$A:$A&amp;'[1]产值及收款计划（2026）'!$B:$B,'[1]产值及收款计划（2026）'!BF:BF)</f>
        <v>0</v>
      </c>
      <c r="BG80" s="256" cm="1">
        <f t="array" aca="1" ref="BG80" ca="1">_xlfn.XLOOKUP($A80&amp;$B80,'[1]产值及收款计划（2026）'!$A:$A&amp;'[1]产值及收款计划（2026）'!$B:$B,'[1]产值及收款计划（2026）'!BG:BG)</f>
        <v>0</v>
      </c>
      <c r="BH80" s="256" cm="1">
        <f t="array" aca="1" ref="BH80" ca="1">_xlfn.XLOOKUP($A80&amp;$B80,'[1]产值及收款计划（2026）'!$A:$A&amp;'[1]产值及收款计划（2026）'!$B:$B,'[1]产值及收款计划（2026）'!BH:BH)</f>
        <v>0</v>
      </c>
      <c r="BI80" s="256" cm="1">
        <f t="array" aca="1" ref="BI80" ca="1">_xlfn.XLOOKUP($A80&amp;$B80,'[1]产值及收款计划（2026）'!$A:$A&amp;'[1]产值及收款计划（2026）'!$B:$B,'[1]产值及收款计划（2026）'!BI:BI)</f>
        <v>0</v>
      </c>
      <c r="BJ80" s="256" cm="1">
        <f t="array" aca="1" ref="BJ80" ca="1">_xlfn.XLOOKUP($A80&amp;$B80,'[1]产值及收款计划（2026）'!$A:$A&amp;'[1]产值及收款计划（2026）'!$B:$B,'[1]产值及收款计划（2026）'!BJ:BJ)</f>
        <v>0</v>
      </c>
      <c r="BK80" s="256" cm="1">
        <f t="array" aca="1" ref="BK80" ca="1">_xlfn.XLOOKUP($A80&amp;$B80,'[1]产值及收款计划（2026）'!$A:$A&amp;'[1]产值及收款计划（2026）'!$B:$B,'[1]产值及收款计划（2026）'!BK:BK)</f>
        <v>0</v>
      </c>
      <c r="BL80" s="256" cm="1">
        <f t="array" aca="1" ref="BL80" ca="1">_xlfn.XLOOKUP($A80&amp;$B80,'[1]产值及收款计划（2026）'!$A:$A&amp;'[1]产值及收款计划（2026）'!$B:$B,'[1]产值及收款计划（2026）'!BL:BL)</f>
        <v>0</v>
      </c>
      <c r="BM80" s="256"/>
      <c r="BN80" s="256"/>
      <c r="BO80" s="256"/>
      <c r="BP80" s="256"/>
      <c r="BQ80" s="255" cm="1">
        <f t="array" aca="1" ref="BQ80" ca="1">_xlfn.XLOOKUP($A80&amp;$B80,'[1]产值及收款计划（2026）'!$A:$A&amp;'[1]产值及收款计划（2026）'!$B:$B,'[1]产值及收款计划（2026）'!BQ:BQ)</f>
        <v>0</v>
      </c>
      <c r="BR80" s="256" cm="1">
        <f t="array" aca="1" ref="BR80" ca="1">_xlfn.XLOOKUP($A80&amp;$B80,'[1]产值及收款计划（2026）'!$A:$A&amp;'[1]产值及收款计划（2026）'!$B:$B,'[1]产值及收款计划（2026）'!BR:BR)</f>
        <v>0</v>
      </c>
      <c r="CA80" s="256" cm="1">
        <f t="array" aca="1" ref="CA80" ca="1">_xlfn.XLOOKUP($A80&amp;$B80,'[1]产值及收款计划（2026）'!$A:$A&amp;'[1]产值及收款计划（2026）'!$B:$B,'[1]产值及收款计划（2026）'!CA:CA)</f>
        <v>0</v>
      </c>
      <c r="CB80" s="256" cm="1">
        <f t="array" aca="1" ref="CB80" ca="1">_xlfn.XLOOKUP($A80&amp;$B80,'[1]产值及收款计划（2026）'!$A:$A&amp;'[1]产值及收款计划（2026）'!$B:$B,'[1]产值及收款计划（2026）'!CB:CB)</f>
        <v>0</v>
      </c>
      <c r="CC80" s="256" cm="1">
        <f t="array" aca="1" ref="CC80" ca="1">_xlfn.XLOOKUP($A80&amp;$B80,'[1]产值及收款计划（2026）'!$A:$A&amp;'[1]产值及收款计划（2026）'!$B:$B,'[1]产值及收款计划（2026）'!CC:CC)</f>
        <v>0</v>
      </c>
      <c r="CD80" s="256" cm="1">
        <f t="array" aca="1" ref="CD80" ca="1">_xlfn.XLOOKUP($A80&amp;$B80,'[1]产值及收款计划（2026）'!$A:$A&amp;'[1]产值及收款计划（2026）'!$B:$B,'[1]产值及收款计划（2026）'!CD:CD)</f>
        <v>0</v>
      </c>
      <c r="CE80" s="256" cm="1">
        <f t="array" aca="1" ref="CE80" ca="1">_xlfn.XLOOKUP($A80&amp;$B80,'[1]产值及收款计划（2026）'!$A:$A&amp;'[1]产值及收款计划（2026）'!$B:$B,'[1]产值及收款计划（2026）'!CE:CE)</f>
        <v>0</v>
      </c>
      <c r="CF80" s="256" cm="1">
        <f t="array" aca="1" ref="CF80" ca="1">_xlfn.XLOOKUP($A80&amp;$B80,'[1]产值及收款计划（2026）'!$A:$A&amp;'[1]产值及收款计划（2026）'!$B:$B,'[1]产值及收款计划（2026）'!CF:CF)</f>
        <v>0</v>
      </c>
      <c r="CG80" s="256" cm="1">
        <f t="array" aca="1" ref="CG80" ca="1">_xlfn.XLOOKUP($A80&amp;$B80,'[1]产值及收款计划（2026）'!$A:$A&amp;'[1]产值及收款计划（2026）'!$B:$B,'[1]产值及收款计划（2026）'!CG:CG)</f>
        <v>0</v>
      </c>
      <c r="CH80" s="256" cm="1">
        <f t="array" aca="1" ref="CH80" ca="1">_xlfn.XLOOKUP($A80&amp;$B80,'[1]产值及收款计划（2026）'!$A:$A&amp;'[1]产值及收款计划（2026）'!$B:$B,'[1]产值及收款计划（2026）'!CH:CH)</f>
        <v>0</v>
      </c>
      <c r="CI80" s="256" cm="1">
        <f t="array" aca="1" ref="CI80" ca="1">_xlfn.XLOOKUP($A80&amp;$B80,'[1]产值及收款计划（2026）'!$A:$A&amp;'[1]产值及收款计划（2026）'!$B:$B,'[1]产值及收款计划（2026）'!CI:CI)</f>
        <v>0</v>
      </c>
      <c r="CJ80" s="256" cm="1">
        <f t="array" aca="1" ref="CJ80" ca="1">_xlfn.XLOOKUP($A80&amp;$B80,'[1]产值及收款计划（2026）'!$A:$A&amp;'[1]产值及收款计划（2026）'!$B:$B,'[1]产值及收款计划（2026）'!CJ:CJ)</f>
        <v>0</v>
      </c>
      <c r="CK80" s="256" cm="1">
        <f t="array" aca="1" ref="CK80" ca="1">_xlfn.XLOOKUP($A80&amp;$B80,'[1]产值及收款计划（2026）'!$A:$A&amp;'[1]产值及收款计划（2026）'!$B:$B,'[1]产值及收款计划（2026）'!CK:CK)</f>
        <v>0</v>
      </c>
      <c r="CL80" s="256" cm="1">
        <f t="array" aca="1" ref="CL80" ca="1">_xlfn.XLOOKUP($A80&amp;$B80,'[1]产值及收款计划（2026）'!$A:$A&amp;'[1]产值及收款计划（2026）'!$B:$B,'[1]产值及收款计划（2026）'!CL:CL)</f>
        <v>0</v>
      </c>
      <c r="DA80" s="256" cm="1">
        <f t="array" aca="1" ref="DA80" ca="1">_xlfn.XLOOKUP($A80&amp;$B80,'[1]产值及收款计划（2026）'!$A:$A&amp;'[1]产值及收款计划（2026）'!$B:$B,'[1]产值及收款计划（2026）'!DA:DA)</f>
        <v>0</v>
      </c>
      <c r="DB80" s="256" cm="1">
        <f t="array" aca="1" ref="DB80" ca="1">_xlfn.XLOOKUP($A80&amp;$B80,'[1]产值及收款计划（2026）'!$A:$A&amp;'[1]产值及收款计划（2026）'!$B:$B,'[1]产值及收款计划（2026）'!DB:DB)</f>
        <v>0</v>
      </c>
      <c r="DC80" s="256" cm="1">
        <f t="array" aca="1" ref="DC80" ca="1">_xlfn.XLOOKUP($A80&amp;$B80,'[1]产值及收款计划（2026）'!$A:$A&amp;'[1]产值及收款计划（2026）'!$B:$B,'[1]产值及收款计划（2026）'!DC:DC)</f>
        <v>0</v>
      </c>
      <c r="DD80" s="256" cm="1">
        <f t="array" aca="1" ref="DD80" ca="1">_xlfn.XLOOKUP($A80&amp;$B80,'[1]产值及收款计划（2026）'!$A:$A&amp;'[1]产值及收款计划（2026）'!$B:$B,'[1]产值及收款计划（2026）'!DD:DD)</f>
        <v>0</v>
      </c>
      <c r="DE80" s="256" cm="1">
        <f t="array" aca="1" ref="DE80" ca="1">_xlfn.XLOOKUP($A80&amp;$B80,'[1]产值及收款计划（2026）'!$A:$A&amp;'[1]产值及收款计划（2026）'!$B:$B,'[1]产值及收款计划（2026）'!DE:DE)</f>
        <v>0</v>
      </c>
      <c r="DF80" s="256" cm="1">
        <f t="array" aca="1" ref="DF80" ca="1">_xlfn.XLOOKUP($A80&amp;$B80,'[1]产值及收款计划（2026）'!$A:$A&amp;'[1]产值及收款计划（2026）'!$B:$B,'[1]产值及收款计划（2026）'!DF:DF)</f>
        <v>0</v>
      </c>
      <c r="DG80" s="256" cm="1">
        <f t="array" aca="1" ref="DG80" ca="1">_xlfn.XLOOKUP($A80&amp;$B80,'[1]产值及收款计划（2026）'!$A:$A&amp;'[1]产值及收款计划（2026）'!$B:$B,'[1]产值及收款计划（2026）'!DG:DG)</f>
        <v>0</v>
      </c>
      <c r="DH80" s="256" cm="1">
        <f t="array" aca="1" ref="DH80" ca="1">_xlfn.XLOOKUP($A80&amp;$B80,'[1]产值及收款计划（2026）'!$A:$A&amp;'[1]产值及收款计划（2026）'!$B:$B,'[1]产值及收款计划（2026）'!DH:DH)</f>
        <v>0</v>
      </c>
      <c r="DI80" s="256" cm="1">
        <f t="array" aca="1" ref="DI80" ca="1">_xlfn.XLOOKUP($A80&amp;$B80,'[1]产值及收款计划（2026）'!$A:$A&amp;'[1]产值及收款计划（2026）'!$B:$B,'[1]产值及收款计划（2026）'!DI:DI)</f>
        <v>0</v>
      </c>
      <c r="DJ80" s="256" cm="1">
        <f t="array" aca="1" ref="DJ80" ca="1">_xlfn.XLOOKUP($A80&amp;$B80,'[1]产值及收款计划（2026）'!$A:$A&amp;'[1]产值及收款计划（2026）'!$B:$B,'[1]产值及收款计划（2026）'!DJ:DJ)</f>
        <v>0</v>
      </c>
      <c r="DK80" s="256" cm="1">
        <f t="array" aca="1" ref="DK80" ca="1">_xlfn.XLOOKUP($A80&amp;$B80,'[1]产值及收款计划（2026）'!$A:$A&amp;'[1]产值及收款计划（2026）'!$B:$B,'[1]产值及收款计划（2026）'!DK:DK)</f>
        <v>0</v>
      </c>
      <c r="DL80" s="256" cm="1">
        <f t="array" aca="1" ref="DL80" ca="1">_xlfn.XLOOKUP($A80&amp;$B80,'[1]产值及收款计划（2026）'!$A:$A&amp;'[1]产值及收款计划（2026）'!$B:$B,'[1]产值及收款计划（2026）'!DL:DL)</f>
        <v>0</v>
      </c>
      <c r="DM80" s="264"/>
      <c r="DN80" s="250"/>
    </row>
    <row r="81" spans="1:118" ht="20.25" x14ac:dyDescent="0.15">
      <c r="A81" s="254">
        <f t="shared" ca="1" si="10"/>
        <v>77</v>
      </c>
      <c r="B81" s="254" t="s">
        <v>25</v>
      </c>
      <c r="C81" s="255" t="str" cm="1">
        <f t="array" aca="1" ref="C81" ca="1">_xlfn.XLOOKUP($A81&amp;$B81,'[1]产值及收款计划（2026）'!$A:$A&amp;'[1]产值及收款计划（2026）'!$B:$B,'[1]产值及收款计划（2026）'!C:C)</f>
        <v>ZHT2023121900163</v>
      </c>
      <c r="D81" s="255" t="str" cm="1">
        <f t="array" aca="1" ref="D81" ca="1">_xlfn.XLOOKUP($A81&amp;$B81,'[1]产值及收款计划（2026）'!$A:$A&amp;'[1]产值及收款计划（2026）'!$B:$B,'[1]产值及收款计划（2026）'!D:D)</f>
        <v>上海市域铁路应急管理平台项目咨询合同（机场线）</v>
      </c>
      <c r="E81" s="256" cm="1">
        <f t="array" aca="1" ref="E81" ca="1">_xlfn.XLOOKUP($A81&amp;$B81,'[1]产值及收款计划（2026）'!$A:$A&amp;'[1]产值及收款计划（2026）'!$B:$B,'[1]产值及收款计划（2026）'!E:E)</f>
        <v>60</v>
      </c>
      <c r="F81" s="256" cm="1">
        <f t="array" aca="1" ref="F81" ca="1">_xlfn.XLOOKUP($A81&amp;$B81,'[1]产值及收款计划（2026）'!$A:$A&amp;'[1]产值及收款计划（2026）'!$B:$B,'[1]产值及收款计划（2026）'!F:F)</f>
        <v>55</v>
      </c>
      <c r="G81" s="256" cm="1">
        <f t="array" aca="1" ref="G81" ca="1">_xlfn.XLOOKUP($A81&amp;$B81,'[1]产值及收款计划（2026）'!$A:$A&amp;'[1]产值及收款计划（2026）'!$B:$B,'[1]产值及收款计划（2026）'!G:G)</f>
        <v>55</v>
      </c>
      <c r="H81" s="256" cm="1">
        <f t="array" aca="1" ref="H81" ca="1">_xlfn.XLOOKUP($A81&amp;$B81,'[1]产值及收款计划（2026）'!$A:$A&amp;'[1]产值及收款计划（2026）'!$B:$B,'[1]产值及收款计划（2026）'!H:H)</f>
        <v>32.25</v>
      </c>
      <c r="I81" s="257" cm="1">
        <f t="array" aca="1" ref="I81" ca="1">_xlfn.XLOOKUP($A81&amp;$B81,'[1]产值及收款计划（2026）'!$A:$A&amp;'[1]产值及收款计划（2026）'!$B:$B,'[1]产值及收款计划（2026）'!I:I)</f>
        <v>0.58636363636363598</v>
      </c>
      <c r="J81" s="258" cm="1">
        <f t="array" aca="1" ref="J81" ca="1">_xlfn.XLOOKUP($A81&amp;$B81,'[1]产值及收款计划（2026）'!$A:$A&amp;'[1]产值及收款计划（2026）'!$B:$B,'[1]产值及收款计划（2026）'!J:J)</f>
        <v>0.06</v>
      </c>
      <c r="K81" s="256" cm="1">
        <f t="array" aca="1" ref="K81" ca="1">_xlfn.XLOOKUP($A81&amp;$B81,'[1]产值及收款计划（2026）'!$A:$A&amp;'[1]产值及收款计划（2026）'!$B:$B,'[1]产值及收款计划（2026）'!K:K)</f>
        <v>0</v>
      </c>
      <c r="L81" s="256" cm="1">
        <f t="array" aca="1" ref="L81" ca="1">_xlfn.XLOOKUP($A81&amp;$B81,'[1]产值及收款计划（2026）'!$A:$A&amp;'[1]产值及收款计划（2026）'!$B:$B,'[1]产值及收款计划（2026）'!L:L)</f>
        <v>0</v>
      </c>
      <c r="M81" s="256" t="str" cm="1">
        <f t="array" aca="1" ref="M81" ca="1">_xlfn.XLOOKUP($A81&amp;$B81,'[1]产值及收款计划（2026）'!$A:$A&amp;'[1]产值及收款计划（2026）'!$B:$B,'[1]产值及收款计划（2026）'!M:M)</f>
        <v>主导</v>
      </c>
      <c r="N81" s="256" t="str" cm="1">
        <f t="array" aca="1" ref="N81" ca="1">_xlfn.XLOOKUP($A81&amp;$B81,'[1]产值及收款计划（2026）'!$A:$A&amp;'[1]产值及收款计划（2026）'!$B:$B,'[1]产值及收款计划（2026）'!N:N)</f>
        <v>施林烽团队</v>
      </c>
      <c r="O81" s="256" t="str" cm="1">
        <f t="array" aca="1" ref="O81" ca="1">_xlfn.XLOOKUP($A81&amp;$B81,'[1]产值及收款计划（2026）'!$A:$A&amp;'[1]产值及收款计划（2026）'!$B:$B,'[1]产值及收款计划（2026）'!O:O)</f>
        <v>施林烽</v>
      </c>
      <c r="P81" s="255" t="str" cm="1">
        <f t="array" aca="1" ref="P81" ca="1">_xlfn.XLOOKUP($A81&amp;$B81,'[1]产值及收款计划（2026）'!$A:$A&amp;'[1]产值及收款计划（2026）'!$B:$B,'[1]产值及收款计划（2026）'!P:P)</f>
        <v>25已完结</v>
      </c>
      <c r="Q81" s="256" cm="1">
        <f t="array" aca="1" ref="Q81" ca="1">_xlfn.XLOOKUP($A81&amp;$B81,'[1]产值及收款计划（2026）'!$A:$A&amp;'[1]产值及收款计划（2026）'!$B:$B,'[1]产值及收款计划（2026）'!Q:Q)</f>
        <v>0</v>
      </c>
      <c r="R81" s="256" cm="1">
        <f t="array" aca="1" ref="R81" ca="1">_xlfn.XLOOKUP($A81&amp;$B81,'[1]产值及收款计划（2026）'!$A:$A&amp;'[1]产值及收款计划（2026）'!$B:$B,'[1]产值及收款计划（2026）'!R:R)</f>
        <v>0</v>
      </c>
      <c r="S81" s="256" cm="1">
        <f t="array" aca="1" ref="S81" ca="1">_xlfn.XLOOKUP($A81&amp;$B81,'[1]产值及收款计划（2026）'!$A:$A&amp;'[1]产值及收款计划（2026）'!$B:$B,'[1]产值及收款计划（2026）'!S:S)</f>
        <v>0</v>
      </c>
      <c r="T81" s="256" cm="1">
        <f t="array" aca="1" ref="T81" ca="1">_xlfn.XLOOKUP($A81&amp;$B81,'[1]产值及收款计划（2026）'!$A:$A&amp;'[1]产值及收款计划（2026）'!$B:$B,'[1]产值及收款计划（2026）'!T:T)</f>
        <v>60</v>
      </c>
      <c r="U81" s="256" cm="1">
        <f t="array" aca="1" ref="U81" ca="1">_xlfn.XLOOKUP($A81&amp;$B81,'[1]产值及收款计划（2026）'!$A:$A&amp;'[1]产值及收款计划（2026）'!$B:$B,'[1]产值及收款计划（2026）'!U:U)</f>
        <v>0</v>
      </c>
      <c r="V81" s="256" cm="1">
        <f t="array" aca="1" ref="V81" ca="1">_xlfn.XLOOKUP($A81&amp;$B81,'[1]产值及收款计划（2026）'!$A:$A&amp;'[1]产值及收款计划（2026）'!$B:$B,'[1]产值及收款计划（2026）'!V:V)</f>
        <v>0</v>
      </c>
      <c r="W81" s="256" cm="1">
        <f t="array" aca="1" ref="W81" ca="1">_xlfn.XLOOKUP($A81&amp;$B81,'[1]产值及收款计划（2026）'!$A:$A&amp;'[1]产值及收款计划（2026）'!$B:$B,'[1]产值及收款计划（2026）'!W:W)</f>
        <v>0</v>
      </c>
      <c r="X81" s="256" cm="1">
        <f t="array" aca="1" ref="X81" ca="1">_xlfn.XLOOKUP($A81&amp;$B81,'[1]产值及收款计划（2026）'!$A:$A&amp;'[1]产值及收款计划（2026）'!$B:$B,'[1]产值及收款计划（2026）'!X:X)</f>
        <v>0</v>
      </c>
      <c r="Y81" s="256" cm="1">
        <f t="array" aca="1" ref="Y81" ca="1">_xlfn.XLOOKUP($A81&amp;$B81,'[1]产值及收款计划（2026）'!$A:$A&amp;'[1]产值及收款计划（2026）'!$B:$B,'[1]产值及收款计划（2026）'!Y:Y)</f>
        <v>0</v>
      </c>
      <c r="Z81" s="256" cm="1">
        <f t="array" aca="1" ref="Z81" ca="1">_xlfn.XLOOKUP($A81&amp;$B81,'[1]产值及收款计划（2026）'!$A:$A&amp;'[1]产值及收款计划（2026）'!$B:$B,'[1]产值及收款计划（2026）'!Z:Z)</f>
        <v>0</v>
      </c>
      <c r="AA81" s="256" cm="1">
        <f t="array" aca="1" ref="AA81" ca="1">_xlfn.XLOOKUP($A81&amp;$B81,'[1]产值及收款计划（2026）'!$A:$A&amp;'[1]产值及收款计划（2026）'!$B:$B,'[1]产值及收款计划（2026）'!AA:AA)</f>
        <v>0</v>
      </c>
      <c r="AB81" s="256" cm="1">
        <f t="array" aca="1" ref="AB81" ca="1">_xlfn.XLOOKUP($A81&amp;$B81,'[1]产值及收款计划（2026）'!$A:$A&amp;'[1]产值及收款计划（2026）'!$B:$B,'[1]产值及收款计划（2026）'!AB:AB)</f>
        <v>0</v>
      </c>
      <c r="AC81" s="256" cm="1">
        <f t="array" aca="1" ref="AC81" ca="1">_xlfn.XLOOKUP($A81&amp;$B81,'[1]产值及收款计划（2026）'!$A:$A&amp;'[1]产值及收款计划（2026）'!$B:$B,'[1]产值及收款计划（2026）'!AC:AC)</f>
        <v>0</v>
      </c>
      <c r="AD81" s="256" cm="1">
        <f t="array" aca="1" ref="AD81" ca="1">_xlfn.XLOOKUP($A81&amp;$B81,'[1]产值及收款计划（2026）'!$A:$A&amp;'[1]产值及收款计划（2026）'!$B:$B,'[1]产值及收款计划（2026）'!AD:AD)</f>
        <v>0</v>
      </c>
      <c r="AE81" s="256" cm="1">
        <f t="array" aca="1" ref="AE81" ca="1">_xlfn.XLOOKUP($A81&amp;$B81,'[1]产值及收款计划（2026）'!$A:$A&amp;'[1]产值及收款计划（2026）'!$B:$B,'[1]产值及收款计划（2026）'!AE:AE)</f>
        <v>0</v>
      </c>
      <c r="AF81" s="256" cm="1">
        <f t="array" aca="1" ref="AF81" ca="1">_xlfn.XLOOKUP($A81&amp;$B81,'[1]产值及收款计划（2026）'!$A:$A&amp;'[1]产值及收款计划（2026）'!$B:$B,'[1]产值及收款计划（2026）'!AF:AF)</f>
        <v>0</v>
      </c>
      <c r="AG81" s="256" cm="1">
        <f t="array" aca="1" ref="AG81" ca="1">_xlfn.XLOOKUP($A81&amp;$B81,'[1]产值及收款计划（2026）'!$A:$A&amp;'[1]产值及收款计划（2026）'!$B:$B,'[1]产值及收款计划（2026）'!AG:AG)</f>
        <v>0</v>
      </c>
      <c r="AH81" s="256" cm="1">
        <f t="array" aca="1" ref="AH81" ca="1">_xlfn.XLOOKUP($A81&amp;$B81,'[1]产值及收款计划（2026）'!$A:$A&amp;'[1]产值及收款计划（2026）'!$B:$B,'[1]产值及收款计划（2026）'!AH:AH)</f>
        <v>0</v>
      </c>
      <c r="AI81" s="256" cm="1">
        <f t="array" aca="1" ref="AI81" ca="1">_xlfn.XLOOKUP($A81&amp;$B81,'[1]产值及收款计划（2026）'!$A:$A&amp;'[1]产值及收款计划（2026）'!$B:$B,'[1]产值及收款计划（2026）'!AI:AI)</f>
        <v>0</v>
      </c>
      <c r="AJ81" s="256" cm="1">
        <f t="array" aca="1" ref="AJ81" ca="1">_xlfn.XLOOKUP($A81&amp;$B81,'[1]产值及收款计划（2026）'!$A:$A&amp;'[1]产值及收款计划（2026）'!$B:$B,'[1]产值及收款计划（2026）'!AJ:AJ)</f>
        <v>0</v>
      </c>
      <c r="AK81" s="256" cm="1">
        <f t="array" aca="1" ref="AK81" ca="1">_xlfn.XLOOKUP($A81&amp;$B81,'[1]产值及收款计划（2026）'!$A:$A&amp;'[1]产值及收款计划（2026）'!$B:$B,'[1]产值及收款计划（2026）'!AK:AK)</f>
        <v>0</v>
      </c>
      <c r="AL81" s="256" cm="1">
        <f t="array" aca="1" ref="AL81" ca="1">_xlfn.XLOOKUP($A81&amp;$B81,'[1]产值及收款计划（2026）'!$A:$A&amp;'[1]产值及收款计划（2026）'!$B:$B,'[1]产值及收款计划（2026）'!AL:AL)</f>
        <v>0</v>
      </c>
      <c r="AM81" s="263" t="e" cm="1">
        <f t="array" aca="1" ref="AM81" ca="1">_xlfn.LET(_xlpm.勾选月份状态数组,TRANSPOSE('PPT(12-15页）-TOP10'!$A$3:$A$14),_xlpm.选择数据区,IF('PPT(12-15页）-TOP10'!$E$3="收款",$BA81:$BL81,$AA81:$AL81),SUM(_xlfn._xlws.FILTER(_xlpm.选择数据区,_xlpm.勾选月份状态数组,"")))</f>
        <v>#NAME?</v>
      </c>
      <c r="AN81" s="256" t="e" cm="1">
        <f t="array" aca="1" ref="AN81" ca="1">_xlfn.LET(_xlpm.勾选月份状态数组,TRANSPOSE('PPT(12-15页）-TOP10'!$A$3:$A$14),_xlpm.选择数据区,IF('PPT(12-15页）-TOP10'!$E$3="收款",$DA81:$DL81,$CA81:$CL81),SUM(_xlfn._xlws.FILTER(_xlpm.选择数据区,_xlpm.勾选月份状态数组,"")))</f>
        <v>#NAME?</v>
      </c>
      <c r="AO81" s="256">
        <f ca="1">SUM(CA81:CC81)+SUM(AD81:AL81)</f>
        <v>0</v>
      </c>
      <c r="AP81" s="256"/>
      <c r="AQ81" s="256"/>
      <c r="AR81" s="256"/>
      <c r="AS81" s="256" cm="1">
        <f t="array" aca="1" ref="AS81" ca="1">_xlfn.XLOOKUP($A81&amp;$B81,'[1]产值及收款计划（2026）'!$A:$A&amp;'[1]产值及收款计划（2026）'!$B:$B,'[1]产值及收款计划（2026）'!AS:AS)</f>
        <v>0</v>
      </c>
      <c r="AT81" s="256" cm="1">
        <f t="array" aca="1" ref="AT81" ca="1">_xlfn.XLOOKUP($A81&amp;$B81,'[1]产值及收款计划（2026）'!$A:$A&amp;'[1]产值及收款计划（2026）'!$B:$B,'[1]产值及收款计划（2026）'!AT:AT)</f>
        <v>0</v>
      </c>
      <c r="AU81" s="256" cm="1">
        <f t="array" aca="1" ref="AU81" ca="1">_xlfn.XLOOKUP($A81&amp;$B81,'[1]产值及收款计划（2026）'!$A:$A&amp;'[1]产值及收款计划（2026）'!$B:$B,'[1]产值及收款计划（2026）'!AU:AU)</f>
        <v>0</v>
      </c>
      <c r="AV81" s="256" cm="1">
        <f t="array" aca="1" ref="AV81" ca="1">_xlfn.XLOOKUP($A81&amp;$B81,'[1]产值及收款计划（2026）'!$A:$A&amp;'[1]产值及收款计划（2026）'!$B:$B,'[1]产值及收款计划（2026）'!AV:AV)</f>
        <v>0</v>
      </c>
      <c r="AW81" s="256" cm="1">
        <f t="array" aca="1" ref="AW81" ca="1">_xlfn.XLOOKUP($A81&amp;$B81,'[1]产值及收款计划（2026）'!$A:$A&amp;'[1]产值及收款计划（2026）'!$B:$B,'[1]产值及收款计划（2026）'!AW:AW)</f>
        <v>48.6</v>
      </c>
      <c r="AX81" s="256" cm="1">
        <f t="array" aca="1" ref="AX81" ca="1">_xlfn.XLOOKUP($A81&amp;$B81,'[1]产值及收款计划（2026）'!$A:$A&amp;'[1]产值及收款计划（2026）'!$B:$B,'[1]产值及收款计划（2026）'!AX:AX)</f>
        <v>0</v>
      </c>
      <c r="AY81" s="256" cm="1">
        <f t="array" aca="1" ref="AY81" ca="1">_xlfn.XLOOKUP($A81&amp;$B81,'[1]产值及收款计划（2026）'!$A:$A&amp;'[1]产值及收款计划（2026）'!$B:$B,'[1]产值及收款计划（2026）'!AY:AY)</f>
        <v>11.4</v>
      </c>
      <c r="AZ81" s="256" cm="1">
        <f t="array" aca="1" ref="AZ81" ca="1">_xlfn.XLOOKUP($A81&amp;$B81,'[1]产值及收款计划（2026）'!$A:$A&amp;'[1]产值及收款计划（2026）'!$B:$B,'[1]产值及收款计划（2026）'!AZ:AZ)</f>
        <v>11.4</v>
      </c>
      <c r="BA81" s="256" cm="1">
        <f t="array" aca="1" ref="BA81" ca="1">_xlfn.XLOOKUP($A81&amp;$B81,'[1]产值及收款计划（2026）'!$A:$A&amp;'[1]产值及收款计划（2026）'!$B:$B,'[1]产值及收款计划（2026）'!BA:BA)</f>
        <v>0</v>
      </c>
      <c r="BB81" s="256" cm="1">
        <f t="array" aca="1" ref="BB81" ca="1">_xlfn.XLOOKUP($A81&amp;$B81,'[1]产值及收款计划（2026）'!$A:$A&amp;'[1]产值及收款计划（2026）'!$B:$B,'[1]产值及收款计划（2026）'!BB:BB)</f>
        <v>0</v>
      </c>
      <c r="BC81" s="256" cm="1">
        <f t="array" aca="1" ref="BC81" ca="1">_xlfn.XLOOKUP($A81&amp;$B81,'[1]产值及收款计划（2026）'!$A:$A&amp;'[1]产值及收款计划（2026）'!$B:$B,'[1]产值及收款计划（2026）'!BC:BC)</f>
        <v>0</v>
      </c>
      <c r="BD81" s="256" cm="1">
        <f t="array" aca="1" ref="BD81" ca="1">_xlfn.XLOOKUP($A81&amp;$B81,'[1]产值及收款计划（2026）'!$A:$A&amp;'[1]产值及收款计划（2026）'!$B:$B,'[1]产值及收款计划（2026）'!BD:BD)</f>
        <v>0</v>
      </c>
      <c r="BE81" s="256" cm="1">
        <f t="array" aca="1" ref="BE81" ca="1">_xlfn.XLOOKUP($A81&amp;$B81,'[1]产值及收款计划（2026）'!$A:$A&amp;'[1]产值及收款计划（2026）'!$B:$B,'[1]产值及收款计划（2026）'!BE:BE)</f>
        <v>0</v>
      </c>
      <c r="BF81" s="256" cm="1">
        <f t="array" aca="1" ref="BF81" ca="1">_xlfn.XLOOKUP($A81&amp;$B81,'[1]产值及收款计划（2026）'!$A:$A&amp;'[1]产值及收款计划（2026）'!$B:$B,'[1]产值及收款计划（2026）'!BF:BF)</f>
        <v>0</v>
      </c>
      <c r="BG81" s="256" cm="1">
        <f t="array" aca="1" ref="BG81" ca="1">_xlfn.XLOOKUP($A81&amp;$B81,'[1]产值及收款计划（2026）'!$A:$A&amp;'[1]产值及收款计划（2026）'!$B:$B,'[1]产值及收款计划（2026）'!BG:BG)</f>
        <v>0</v>
      </c>
      <c r="BH81" s="256" cm="1">
        <f t="array" aca="1" ref="BH81" ca="1">_xlfn.XLOOKUP($A81&amp;$B81,'[1]产值及收款计划（2026）'!$A:$A&amp;'[1]产值及收款计划（2026）'!$B:$B,'[1]产值及收款计划（2026）'!BH:BH)</f>
        <v>0</v>
      </c>
      <c r="BI81" s="256" cm="1">
        <f t="array" aca="1" ref="BI81" ca="1">_xlfn.XLOOKUP($A81&amp;$B81,'[1]产值及收款计划（2026）'!$A:$A&amp;'[1]产值及收款计划（2026）'!$B:$B,'[1]产值及收款计划（2026）'!BI:BI)</f>
        <v>0</v>
      </c>
      <c r="BJ81" s="256" cm="1">
        <f t="array" aca="1" ref="BJ81" ca="1">_xlfn.XLOOKUP($A81&amp;$B81,'[1]产值及收款计划（2026）'!$A:$A&amp;'[1]产值及收款计划（2026）'!$B:$B,'[1]产值及收款计划（2026）'!BJ:BJ)</f>
        <v>0</v>
      </c>
      <c r="BK81" s="256" cm="1">
        <f t="array" aca="1" ref="BK81" ca="1">_xlfn.XLOOKUP($A81&amp;$B81,'[1]产值及收款计划（2026）'!$A:$A&amp;'[1]产值及收款计划（2026）'!$B:$B,'[1]产值及收款计划（2026）'!BK:BK)</f>
        <v>0</v>
      </c>
      <c r="BL81" s="256" cm="1">
        <f t="array" aca="1" ref="BL81" ca="1">_xlfn.XLOOKUP($A81&amp;$B81,'[1]产值及收款计划（2026）'!$A:$A&amp;'[1]产值及收款计划（2026）'!$B:$B,'[1]产值及收款计划（2026）'!BL:BL)</f>
        <v>0</v>
      </c>
      <c r="BM81" s="256"/>
      <c r="BN81" s="256"/>
      <c r="BO81" s="256"/>
      <c r="BP81" s="256"/>
      <c r="BQ81" s="255" cm="1">
        <f t="array" aca="1" ref="BQ81" ca="1">_xlfn.XLOOKUP($A81&amp;$B81,'[1]产值及收款计划（2026）'!$A:$A&amp;'[1]产值及收款计划（2026）'!$B:$B,'[1]产值及收款计划（2026）'!BQ:BQ)</f>
        <v>0</v>
      </c>
      <c r="BR81" s="256" cm="1">
        <f t="array" aca="1" ref="BR81" ca="1">_xlfn.XLOOKUP($A81&amp;$B81,'[1]产值及收款计划（2026）'!$A:$A&amp;'[1]产值及收款计划（2026）'!$B:$B,'[1]产值及收款计划（2026）'!BR:BR)</f>
        <v>0</v>
      </c>
      <c r="CA81" s="256" cm="1">
        <f t="array" aca="1" ref="CA81" ca="1">_xlfn.XLOOKUP($A81&amp;$B81,'[1]产值及收款计划（2026）'!$A:$A&amp;'[1]产值及收款计划（2026）'!$B:$B,'[1]产值及收款计划（2026）'!CA:CA)</f>
        <v>0</v>
      </c>
      <c r="CB81" s="256" cm="1">
        <f t="array" aca="1" ref="CB81" ca="1">_xlfn.XLOOKUP($A81&amp;$B81,'[1]产值及收款计划（2026）'!$A:$A&amp;'[1]产值及收款计划（2026）'!$B:$B,'[1]产值及收款计划（2026）'!CB:CB)</f>
        <v>0</v>
      </c>
      <c r="CC81" s="256" cm="1">
        <f t="array" aca="1" ref="CC81" ca="1">_xlfn.XLOOKUP($A81&amp;$B81,'[1]产值及收款计划（2026）'!$A:$A&amp;'[1]产值及收款计划（2026）'!$B:$B,'[1]产值及收款计划（2026）'!CC:CC)</f>
        <v>0</v>
      </c>
      <c r="CD81" s="256" cm="1">
        <f t="array" aca="1" ref="CD81" ca="1">_xlfn.XLOOKUP($A81&amp;$B81,'[1]产值及收款计划（2026）'!$A:$A&amp;'[1]产值及收款计划（2026）'!$B:$B,'[1]产值及收款计划（2026）'!CD:CD)</f>
        <v>0</v>
      </c>
      <c r="CE81" s="256" cm="1">
        <f t="array" aca="1" ref="CE81" ca="1">_xlfn.XLOOKUP($A81&amp;$B81,'[1]产值及收款计划（2026）'!$A:$A&amp;'[1]产值及收款计划（2026）'!$B:$B,'[1]产值及收款计划（2026）'!CE:CE)</f>
        <v>0</v>
      </c>
      <c r="CF81" s="256" cm="1">
        <f t="array" aca="1" ref="CF81" ca="1">_xlfn.XLOOKUP($A81&amp;$B81,'[1]产值及收款计划（2026）'!$A:$A&amp;'[1]产值及收款计划（2026）'!$B:$B,'[1]产值及收款计划（2026）'!CF:CF)</f>
        <v>0</v>
      </c>
      <c r="CG81" s="256" cm="1">
        <f t="array" aca="1" ref="CG81" ca="1">_xlfn.XLOOKUP($A81&amp;$B81,'[1]产值及收款计划（2026）'!$A:$A&amp;'[1]产值及收款计划（2026）'!$B:$B,'[1]产值及收款计划（2026）'!CG:CG)</f>
        <v>0</v>
      </c>
      <c r="CH81" s="256" cm="1">
        <f t="array" aca="1" ref="CH81" ca="1">_xlfn.XLOOKUP($A81&amp;$B81,'[1]产值及收款计划（2026）'!$A:$A&amp;'[1]产值及收款计划（2026）'!$B:$B,'[1]产值及收款计划（2026）'!CH:CH)</f>
        <v>0</v>
      </c>
      <c r="CI81" s="256" cm="1">
        <f t="array" aca="1" ref="CI81" ca="1">_xlfn.XLOOKUP($A81&amp;$B81,'[1]产值及收款计划（2026）'!$A:$A&amp;'[1]产值及收款计划（2026）'!$B:$B,'[1]产值及收款计划（2026）'!CI:CI)</f>
        <v>0</v>
      </c>
      <c r="CJ81" s="256" cm="1">
        <f t="array" aca="1" ref="CJ81" ca="1">_xlfn.XLOOKUP($A81&amp;$B81,'[1]产值及收款计划（2026）'!$A:$A&amp;'[1]产值及收款计划（2026）'!$B:$B,'[1]产值及收款计划（2026）'!CJ:CJ)</f>
        <v>0</v>
      </c>
      <c r="CK81" s="256" cm="1">
        <f t="array" aca="1" ref="CK81" ca="1">_xlfn.XLOOKUP($A81&amp;$B81,'[1]产值及收款计划（2026）'!$A:$A&amp;'[1]产值及收款计划（2026）'!$B:$B,'[1]产值及收款计划（2026）'!CK:CK)</f>
        <v>0</v>
      </c>
      <c r="CL81" s="256" cm="1">
        <f t="array" aca="1" ref="CL81" ca="1">_xlfn.XLOOKUP($A81&amp;$B81,'[1]产值及收款计划（2026）'!$A:$A&amp;'[1]产值及收款计划（2026）'!$B:$B,'[1]产值及收款计划（2026）'!CL:CL)</f>
        <v>0</v>
      </c>
      <c r="DA81" s="256" cm="1">
        <f t="array" aca="1" ref="DA81" ca="1">_xlfn.XLOOKUP($A81&amp;$B81,'[1]产值及收款计划（2026）'!$A:$A&amp;'[1]产值及收款计划（2026）'!$B:$B,'[1]产值及收款计划（2026）'!DA:DA)</f>
        <v>0</v>
      </c>
      <c r="DB81" s="256" cm="1">
        <f t="array" aca="1" ref="DB81" ca="1">_xlfn.XLOOKUP($A81&amp;$B81,'[1]产值及收款计划（2026）'!$A:$A&amp;'[1]产值及收款计划（2026）'!$B:$B,'[1]产值及收款计划（2026）'!DB:DB)</f>
        <v>0</v>
      </c>
      <c r="DC81" s="256" cm="1">
        <f t="array" aca="1" ref="DC81" ca="1">_xlfn.XLOOKUP($A81&amp;$B81,'[1]产值及收款计划（2026）'!$A:$A&amp;'[1]产值及收款计划（2026）'!$B:$B,'[1]产值及收款计划（2026）'!DC:DC)</f>
        <v>0</v>
      </c>
      <c r="DD81" s="256" cm="1">
        <f t="array" aca="1" ref="DD81" ca="1">_xlfn.XLOOKUP($A81&amp;$B81,'[1]产值及收款计划（2026）'!$A:$A&amp;'[1]产值及收款计划（2026）'!$B:$B,'[1]产值及收款计划（2026）'!DD:DD)</f>
        <v>0</v>
      </c>
      <c r="DE81" s="256" cm="1">
        <f t="array" aca="1" ref="DE81" ca="1">_xlfn.XLOOKUP($A81&amp;$B81,'[1]产值及收款计划（2026）'!$A:$A&amp;'[1]产值及收款计划（2026）'!$B:$B,'[1]产值及收款计划（2026）'!DE:DE)</f>
        <v>0</v>
      </c>
      <c r="DF81" s="256" cm="1">
        <f t="array" aca="1" ref="DF81" ca="1">_xlfn.XLOOKUP($A81&amp;$B81,'[1]产值及收款计划（2026）'!$A:$A&amp;'[1]产值及收款计划（2026）'!$B:$B,'[1]产值及收款计划（2026）'!DF:DF)</f>
        <v>0</v>
      </c>
      <c r="DG81" s="256" cm="1">
        <f t="array" aca="1" ref="DG81" ca="1">_xlfn.XLOOKUP($A81&amp;$B81,'[1]产值及收款计划（2026）'!$A:$A&amp;'[1]产值及收款计划（2026）'!$B:$B,'[1]产值及收款计划（2026）'!DG:DG)</f>
        <v>0</v>
      </c>
      <c r="DH81" s="256" cm="1">
        <f t="array" aca="1" ref="DH81" ca="1">_xlfn.XLOOKUP($A81&amp;$B81,'[1]产值及收款计划（2026）'!$A:$A&amp;'[1]产值及收款计划（2026）'!$B:$B,'[1]产值及收款计划（2026）'!DH:DH)</f>
        <v>0</v>
      </c>
      <c r="DI81" s="256" cm="1">
        <f t="array" aca="1" ref="DI81" ca="1">_xlfn.XLOOKUP($A81&amp;$B81,'[1]产值及收款计划（2026）'!$A:$A&amp;'[1]产值及收款计划（2026）'!$B:$B,'[1]产值及收款计划（2026）'!DI:DI)</f>
        <v>0</v>
      </c>
      <c r="DJ81" s="256" cm="1">
        <f t="array" aca="1" ref="DJ81" ca="1">_xlfn.XLOOKUP($A81&amp;$B81,'[1]产值及收款计划（2026）'!$A:$A&amp;'[1]产值及收款计划（2026）'!$B:$B,'[1]产值及收款计划（2026）'!DJ:DJ)</f>
        <v>0</v>
      </c>
      <c r="DK81" s="256" cm="1">
        <f t="array" aca="1" ref="DK81" ca="1">_xlfn.XLOOKUP($A81&amp;$B81,'[1]产值及收款计划（2026）'!$A:$A&amp;'[1]产值及收款计划（2026）'!$B:$B,'[1]产值及收款计划（2026）'!DK:DK)</f>
        <v>0</v>
      </c>
      <c r="DL81" s="256" cm="1">
        <f t="array" aca="1" ref="DL81" ca="1">_xlfn.XLOOKUP($A81&amp;$B81,'[1]产值及收款计划（2026）'!$A:$A&amp;'[1]产值及收款计划（2026）'!$B:$B,'[1]产值及收款计划（2026）'!DL:DL)</f>
        <v>0</v>
      </c>
      <c r="DM81" s="264"/>
      <c r="DN81" s="250"/>
    </row>
    <row r="82" spans="1:118" ht="20.25" x14ac:dyDescent="0.15">
      <c r="A82" s="254">
        <f t="shared" ca="1" si="10"/>
        <v>78</v>
      </c>
      <c r="B82" s="254" t="s">
        <v>25</v>
      </c>
      <c r="C82" s="255" t="str" cm="1">
        <f t="array" aca="1" ref="C82" ca="1">_xlfn.XLOOKUP($A82&amp;$B82,'[1]产值及收款计划（2026）'!$A:$A&amp;'[1]产值及收款计划（2026）'!$B:$B,'[1]产值及收款计划（2026）'!C:C)</f>
        <v>ZHT2024032200029</v>
      </c>
      <c r="D82" s="255" t="str" cm="1">
        <f t="array" aca="1" ref="D82" ca="1">_xlfn.XLOOKUP($A82&amp;$B82,'[1]产值及收款计划（2026）'!$A:$A&amp;'[1]产值及收款计划（2026）'!$B:$B,'[1]产值及收款计划（2026）'!D:D)</f>
        <v>S227林桐线卫辉市至郑济公铁两用桥段改建工程智慧建设管理平台及电子档案技术服务项目</v>
      </c>
      <c r="E82" s="256" cm="1">
        <f t="array" aca="1" ref="E82" ca="1">_xlfn.XLOOKUP($A82&amp;$B82,'[1]产值及收款计划（2026）'!$A:$A&amp;'[1]产值及收款计划（2026）'!$B:$B,'[1]产值及收款计划（2026）'!E:E)</f>
        <v>348</v>
      </c>
      <c r="F82" s="256" cm="1">
        <f t="array" aca="1" ref="F82" ca="1">_xlfn.XLOOKUP($A82&amp;$B82,'[1]产值及收款计划（2026）'!$A:$A&amp;'[1]产值及收款计划（2026）'!$B:$B,'[1]产值及收款计划（2026）'!F:F)</f>
        <v>348</v>
      </c>
      <c r="G82" s="256" cm="1">
        <f t="array" aca="1" ref="G82" ca="1">_xlfn.XLOOKUP($A82&amp;$B82,'[1]产值及收款计划（2026）'!$A:$A&amp;'[1]产值及收款计划（2026）'!$B:$B,'[1]产值及收款计划（2026）'!G:G)</f>
        <v>292.8</v>
      </c>
      <c r="H82" s="256" cm="1">
        <f t="array" aca="1" ref="H82" ca="1">_xlfn.XLOOKUP($A82&amp;$B82,'[1]产值及收款计划（2026）'!$A:$A&amp;'[1]产值及收款计划（2026）'!$B:$B,'[1]产值及收款计划（2026）'!H:H)</f>
        <v>174.55</v>
      </c>
      <c r="I82" s="257" cm="1">
        <f t="array" aca="1" ref="I82" ca="1">_xlfn.XLOOKUP($A82&amp;$B82,'[1]产值及收款计划（2026）'!$A:$A&amp;'[1]产值及收款计划（2026）'!$B:$B,'[1]产值及收款计划（2026）'!I:I)</f>
        <v>0.50158045977011501</v>
      </c>
      <c r="J82" s="258" cm="1">
        <f t="array" aca="1" ref="J82" ca="1">_xlfn.XLOOKUP($A82&amp;$B82,'[1]产值及收款计划（2026）'!$A:$A&amp;'[1]产值及收款计划（2026）'!$B:$B,'[1]产值及收款计划（2026）'!J:J)</f>
        <v>0.06</v>
      </c>
      <c r="K82" s="256" cm="1">
        <f t="array" aca="1" ref="K82" ca="1">_xlfn.XLOOKUP($A82&amp;$B82,'[1]产值及收款计划（2026）'!$A:$A&amp;'[1]产值及收款计划（2026）'!$B:$B,'[1]产值及收款计划（2026）'!K:K)</f>
        <v>0</v>
      </c>
      <c r="L82" s="256" cm="1">
        <f t="array" aca="1" ref="L82" ca="1">_xlfn.XLOOKUP($A82&amp;$B82,'[1]产值及收款计划（2026）'!$A:$A&amp;'[1]产值及收款计划（2026）'!$B:$B,'[1]产值及收款计划（2026）'!L:L)</f>
        <v>0</v>
      </c>
      <c r="M82" s="256" t="str" cm="1">
        <f t="array" aca="1" ref="M82" ca="1">_xlfn.XLOOKUP($A82&amp;$B82,'[1]产值及收款计划（2026）'!$A:$A&amp;'[1]产值及收款计划（2026）'!$B:$B,'[1]产值及收款计划（2026）'!M:M)</f>
        <v>主导</v>
      </c>
      <c r="N82" s="256" t="str" cm="1">
        <f t="array" aca="1" ref="N82" ca="1">_xlfn.XLOOKUP($A82&amp;$B82,'[1]产值及收款计划（2026）'!$A:$A&amp;'[1]产值及收款计划（2026）'!$B:$B,'[1]产值及收款计划（2026）'!N:N)</f>
        <v>徐勇团队</v>
      </c>
      <c r="O82" s="256" t="str" cm="1">
        <f t="array" aca="1" ref="O82" ca="1">_xlfn.XLOOKUP($A82&amp;$B82,'[1]产值及收款计划（2026）'!$A:$A&amp;'[1]产值及收款计划（2026）'!$B:$B,'[1]产值及收款计划（2026）'!O:O)</f>
        <v>王高潮</v>
      </c>
      <c r="P82" s="255" t="str" cm="1">
        <f t="array" aca="1" ref="P82" ca="1">_xlfn.XLOOKUP($A82&amp;$B82,'[1]产值及收款计划（2026）'!$A:$A&amp;'[1]产值及收款计划（2026）'!$B:$B,'[1]产值及收款计划（2026）'!P:P)</f>
        <v>在建</v>
      </c>
      <c r="Q82" s="256" cm="1">
        <f t="array" aca="1" ref="Q82" ca="1">_xlfn.XLOOKUP($A82&amp;$B82,'[1]产值及收款计划（2026）'!$A:$A&amp;'[1]产值及收款计划（2026）'!$B:$B,'[1]产值及收款计划（2026）'!Q:Q)</f>
        <v>0</v>
      </c>
      <c r="R82" s="256" cm="1">
        <f t="array" aca="1" ref="R82" ca="1">_xlfn.XLOOKUP($A82&amp;$B82,'[1]产值及收款计划（2026）'!$A:$A&amp;'[1]产值及收款计划（2026）'!$B:$B,'[1]产值及收款计划（2026）'!R:R)</f>
        <v>0</v>
      </c>
      <c r="S82" s="256" cm="1">
        <f t="array" aca="1" ref="S82" ca="1">_xlfn.XLOOKUP($A82&amp;$B82,'[1]产值及收款计划（2026）'!$A:$A&amp;'[1]产值及收款计划（2026）'!$B:$B,'[1]产值及收款计划（2026）'!S:S)</f>
        <v>0</v>
      </c>
      <c r="T82" s="256" cm="1">
        <f t="array" aca="1" ref="T82" ca="1">_xlfn.XLOOKUP($A82&amp;$B82,'[1]产值及收款计划（2026）'!$A:$A&amp;'[1]产值及收款计划（2026）'!$B:$B,'[1]产值及收款计划（2026）'!T:T)</f>
        <v>330.6</v>
      </c>
      <c r="U82" s="256" cm="1">
        <f t="array" aca="1" ref="U82" ca="1">_xlfn.XLOOKUP($A82&amp;$B82,'[1]产值及收款计划（2026）'!$A:$A&amp;'[1]产值及收款计划（2026）'!$B:$B,'[1]产值及收款计划（2026）'!U:U)</f>
        <v>0</v>
      </c>
      <c r="V82" s="256" cm="1">
        <f t="array" aca="1" ref="V82" ca="1">_xlfn.XLOOKUP($A82&amp;$B82,'[1]产值及收款计划（2026）'!$A:$A&amp;'[1]产值及收款计划（2026）'!$B:$B,'[1]产值及收款计划（2026）'!V:V)</f>
        <v>17.399999999999999</v>
      </c>
      <c r="W82" s="256" cm="1">
        <f t="array" aca="1" ref="W82" ca="1">_xlfn.XLOOKUP($A82&amp;$B82,'[1]产值及收款计划（2026）'!$A:$A&amp;'[1]产值及收款计划（2026）'!$B:$B,'[1]产值及收款计划（2026）'!W:W)</f>
        <v>0</v>
      </c>
      <c r="X82" s="256" cm="1">
        <f t="array" aca="1" ref="X82" ca="1">_xlfn.XLOOKUP($A82&amp;$B82,'[1]产值及收款计划（2026）'!$A:$A&amp;'[1]产值及收款计划（2026）'!$B:$B,'[1]产值及收款计划（2026）'!X:X)</f>
        <v>0</v>
      </c>
      <c r="Y82" s="256" cm="1">
        <f t="array" aca="1" ref="Y82" ca="1">_xlfn.XLOOKUP($A82&amp;$B82,'[1]产值及收款计划（2026）'!$A:$A&amp;'[1]产值及收款计划（2026）'!$B:$B,'[1]产值及收款计划（2026）'!Y:Y)</f>
        <v>0</v>
      </c>
      <c r="Z82" s="256" cm="1">
        <f t="array" aca="1" ref="Z82" ca="1">_xlfn.XLOOKUP($A82&amp;$B82,'[1]产值及收款计划（2026）'!$A:$A&amp;'[1]产值及收款计划（2026）'!$B:$B,'[1]产值及收款计划（2026）'!Z:Z)</f>
        <v>0</v>
      </c>
      <c r="AA82" s="256" cm="1">
        <f t="array" aca="1" ref="AA82" ca="1">_xlfn.XLOOKUP($A82&amp;$B82,'[1]产值及收款计划（2026）'!$A:$A&amp;'[1]产值及收款计划（2026）'!$B:$B,'[1]产值及收款计划（2026）'!AA:AA)</f>
        <v>0</v>
      </c>
      <c r="AB82" s="256" cm="1">
        <f t="array" aca="1" ref="AB82" ca="1">_xlfn.XLOOKUP($A82&amp;$B82,'[1]产值及收款计划（2026）'!$A:$A&amp;'[1]产值及收款计划（2026）'!$B:$B,'[1]产值及收款计划（2026）'!AB:AB)</f>
        <v>0</v>
      </c>
      <c r="AC82" s="256" cm="1">
        <f t="array" aca="1" ref="AC82" ca="1">_xlfn.XLOOKUP($A82&amp;$B82,'[1]产值及收款计划（2026）'!$A:$A&amp;'[1]产值及收款计划（2026）'!$B:$B,'[1]产值及收款计划（2026）'!AC:AC)</f>
        <v>0</v>
      </c>
      <c r="AD82" s="256" cm="1">
        <f t="array" aca="1" ref="AD82" ca="1">_xlfn.XLOOKUP($A82&amp;$B82,'[1]产值及收款计划（2026）'!$A:$A&amp;'[1]产值及收款计划（2026）'!$B:$B,'[1]产值及收款计划（2026）'!AD:AD)</f>
        <v>0</v>
      </c>
      <c r="AE82" s="256" cm="1">
        <f t="array" aca="1" ref="AE82" ca="1">_xlfn.XLOOKUP($A82&amp;$B82,'[1]产值及收款计划（2026）'!$A:$A&amp;'[1]产值及收款计划（2026）'!$B:$B,'[1]产值及收款计划（2026）'!AE:AE)</f>
        <v>0</v>
      </c>
      <c r="AF82" s="256" cm="1">
        <f t="array" aca="1" ref="AF82" ca="1">_xlfn.XLOOKUP($A82&amp;$B82,'[1]产值及收款计划（2026）'!$A:$A&amp;'[1]产值及收款计划（2026）'!$B:$B,'[1]产值及收款计划（2026）'!AF:AF)</f>
        <v>0</v>
      </c>
      <c r="AG82" s="256" cm="1">
        <f t="array" aca="1" ref="AG82" ca="1">_xlfn.XLOOKUP($A82&amp;$B82,'[1]产值及收款计划（2026）'!$A:$A&amp;'[1]产值及收款计划（2026）'!$B:$B,'[1]产值及收款计划（2026）'!AG:AG)</f>
        <v>0</v>
      </c>
      <c r="AH82" s="256" cm="1">
        <f t="array" aca="1" ref="AH82" ca="1">_xlfn.XLOOKUP($A82&amp;$B82,'[1]产值及收款计划（2026）'!$A:$A&amp;'[1]产值及收款计划（2026）'!$B:$B,'[1]产值及收款计划（2026）'!AH:AH)</f>
        <v>0</v>
      </c>
      <c r="AI82" s="256" cm="1">
        <f t="array" aca="1" ref="AI82" ca="1">_xlfn.XLOOKUP($A82&amp;$B82,'[1]产值及收款计划（2026）'!$A:$A&amp;'[1]产值及收款计划（2026）'!$B:$B,'[1]产值及收款计划（2026）'!AI:AI)</f>
        <v>0</v>
      </c>
      <c r="AJ82" s="256" cm="1">
        <f t="array" aca="1" ref="AJ82" ca="1">_xlfn.XLOOKUP($A82&amp;$B82,'[1]产值及收款计划（2026）'!$A:$A&amp;'[1]产值及收款计划（2026）'!$B:$B,'[1]产值及收款计划（2026）'!AJ:AJ)</f>
        <v>0</v>
      </c>
      <c r="AK82" s="256" cm="1">
        <f t="array" aca="1" ref="AK82" ca="1">_xlfn.XLOOKUP($A82&amp;$B82,'[1]产值及收款计划（2026）'!$A:$A&amp;'[1]产值及收款计划（2026）'!$B:$B,'[1]产值及收款计划（2026）'!AK:AK)</f>
        <v>0</v>
      </c>
      <c r="AL82" s="256" cm="1">
        <f t="array" aca="1" ref="AL82" ca="1">_xlfn.XLOOKUP($A82&amp;$B82,'[1]产值及收款计划（2026）'!$A:$A&amp;'[1]产值及收款计划（2026）'!$B:$B,'[1]产值及收款计划（2026）'!AL:AL)</f>
        <v>17.399999999999999</v>
      </c>
      <c r="AM82" s="263" t="e" cm="1">
        <f t="array" aca="1" ref="AM82" ca="1">_xlfn.LET(_xlpm.勾选月份状态数组,TRANSPOSE('PPT(12-15页）-TOP10'!$A$3:$A$14),_xlpm.选择数据区,IF('PPT(12-15页）-TOP10'!$E$3="收款",$BA82:$BL82,$AA82:$AL82),SUM(_xlfn._xlws.FILTER(_xlpm.选择数据区,_xlpm.勾选月份状态数组,"")))</f>
        <v>#NAME?</v>
      </c>
      <c r="AN82" s="256" t="e" cm="1">
        <f t="array" aca="1" ref="AN82" ca="1">_xlfn.LET(_xlpm.勾选月份状态数组,TRANSPOSE('PPT(12-15页）-TOP10'!$A$3:$A$14),_xlpm.选择数据区,IF('PPT(12-15页）-TOP10'!$E$3="收款",$DA82:$DL82,$CA82:$CL82),SUM(_xlfn._xlws.FILTER(_xlpm.选择数据区,_xlpm.勾选月份状态数组,"")))</f>
        <v>#NAME?</v>
      </c>
      <c r="AO82" s="256">
        <f ca="1">SUM(CA82:CC82)+SUM(AD82:AL82)</f>
        <v>17.399999999999999</v>
      </c>
      <c r="AP82" s="256"/>
      <c r="AQ82" s="256"/>
      <c r="AR82" s="256"/>
      <c r="AS82" s="256" cm="1">
        <f t="array" aca="1" ref="AS82" ca="1">_xlfn.XLOOKUP($A82&amp;$B82,'[1]产值及收款计划（2026）'!$A:$A&amp;'[1]产值及收款计划（2026）'!$B:$B,'[1]产值及收款计划（2026）'!AS:AS)</f>
        <v>0</v>
      </c>
      <c r="AT82" s="256" cm="1">
        <f t="array" aca="1" ref="AT82" ca="1">_xlfn.XLOOKUP($A82&amp;$B82,'[1]产值及收款计划（2026）'!$A:$A&amp;'[1]产值及收款计划（2026）'!$B:$B,'[1]产值及收款计划（2026）'!AT:AT)</f>
        <v>0</v>
      </c>
      <c r="AU82" s="256" t="str" cm="1">
        <f t="array" aca="1" ref="AU82" ca="1">_xlfn.XLOOKUP($A82&amp;$B82,'[1]产值及收款计划（2026）'!$A:$A&amp;'[1]产值及收款计划（2026）'!$B:$B,'[1]产值及收款计划（2026）'!AU:AU)</f>
        <v>力争</v>
      </c>
      <c r="AV82" s="256" cm="1">
        <f t="array" aca="1" ref="AV82" ca="1">_xlfn.XLOOKUP($A82&amp;$B82,'[1]产值及收款计划（2026）'!$A:$A&amp;'[1]产值及收款计划（2026）'!$B:$B,'[1]产值及收款计划（2026）'!AV:AV)</f>
        <v>0</v>
      </c>
      <c r="AW82" s="256" cm="1">
        <f t="array" aca="1" ref="AW82" ca="1">_xlfn.XLOOKUP($A82&amp;$B82,'[1]产值及收款计划（2026）'!$A:$A&amp;'[1]产值及收款计划（2026）'!$B:$B,'[1]产值及收款计划（2026）'!AW:AW)</f>
        <v>330.6</v>
      </c>
      <c r="AX82" s="256" cm="1">
        <f t="array" aca="1" ref="AX82" ca="1">_xlfn.XLOOKUP($A82&amp;$B82,'[1]产值及收款计划（2026）'!$A:$A&amp;'[1]产值及收款计划（2026）'!$B:$B,'[1]产值及收款计划（2026）'!AX:AX)</f>
        <v>0</v>
      </c>
      <c r="AY82" s="256" cm="1">
        <f t="array" aca="1" ref="AY82" ca="1">_xlfn.XLOOKUP($A82&amp;$B82,'[1]产值及收款计划（2026）'!$A:$A&amp;'[1]产值及收款计划（2026）'!$B:$B,'[1]产值及收款计划（2026）'!AY:AY)</f>
        <v>17.399999999999999</v>
      </c>
      <c r="AZ82" s="256" cm="1">
        <f t="array" aca="1" ref="AZ82" ca="1">_xlfn.XLOOKUP($A82&amp;$B82,'[1]产值及收款计划（2026）'!$A:$A&amp;'[1]产值及收款计划（2026）'!$B:$B,'[1]产值及收款计划（2026）'!AZ:AZ)</f>
        <v>0</v>
      </c>
      <c r="BA82" s="267" cm="1">
        <f t="array" aca="1" ref="BA82" ca="1">_xlfn.XLOOKUP($A82&amp;$B82,'[1]产值及收款计划（2026）'!$A:$A&amp;'[1]产值及收款计划（2026）'!$B:$B,'[1]产值及收款计划（2026）'!BA:BA)</f>
        <v>0</v>
      </c>
      <c r="BB82" s="267" cm="1">
        <f t="array" aca="1" ref="BB82" ca="1">_xlfn.XLOOKUP($A82&amp;$B82,'[1]产值及收款计划（2026）'!$A:$A&amp;'[1]产值及收款计划（2026）'!$B:$B,'[1]产值及收款计划（2026）'!BB:BB)</f>
        <v>0</v>
      </c>
      <c r="BC82" s="267" cm="1">
        <f t="array" aca="1" ref="BC82" ca="1">_xlfn.XLOOKUP($A82&amp;$B82,'[1]产值及收款计划（2026）'!$A:$A&amp;'[1]产值及收款计划（2026）'!$B:$B,'[1]产值及收款计划（2026）'!BC:BC)</f>
        <v>0</v>
      </c>
      <c r="BD82" s="256" cm="1">
        <f t="array" aca="1" ref="BD82" ca="1">_xlfn.XLOOKUP($A82&amp;$B82,'[1]产值及收款计划（2026）'!$A:$A&amp;'[1]产值及收款计划（2026）'!$B:$B,'[1]产值及收款计划（2026）'!BD:BD)</f>
        <v>0</v>
      </c>
      <c r="BE82" s="256" cm="1">
        <f t="array" aca="1" ref="BE82" ca="1">_xlfn.XLOOKUP($A82&amp;$B82,'[1]产值及收款计划（2026）'!$A:$A&amp;'[1]产值及收款计划（2026）'!$B:$B,'[1]产值及收款计划（2026）'!BE:BE)</f>
        <v>0</v>
      </c>
      <c r="BF82" s="256" cm="1">
        <f t="array" aca="1" ref="BF82" ca="1">_xlfn.XLOOKUP($A82&amp;$B82,'[1]产值及收款计划（2026）'!$A:$A&amp;'[1]产值及收款计划（2026）'!$B:$B,'[1]产值及收款计划（2026）'!BF:BF)</f>
        <v>0</v>
      </c>
      <c r="BG82" s="256" cm="1">
        <f t="array" aca="1" ref="BG82" ca="1">_xlfn.XLOOKUP($A82&amp;$B82,'[1]产值及收款计划（2026）'!$A:$A&amp;'[1]产值及收款计划（2026）'!$B:$B,'[1]产值及收款计划（2026）'!BG:BG)</f>
        <v>0</v>
      </c>
      <c r="BH82" s="256" cm="1">
        <f t="array" aca="1" ref="BH82" ca="1">_xlfn.XLOOKUP($A82&amp;$B82,'[1]产值及收款计划（2026）'!$A:$A&amp;'[1]产值及收款计划（2026）'!$B:$B,'[1]产值及收款计划（2026）'!BH:BH)</f>
        <v>0</v>
      </c>
      <c r="BI82" s="256" cm="1">
        <f t="array" aca="1" ref="BI82" ca="1">_xlfn.XLOOKUP($A82&amp;$B82,'[1]产值及收款计划（2026）'!$A:$A&amp;'[1]产值及收款计划（2026）'!$B:$B,'[1]产值及收款计划（2026）'!BI:BI)</f>
        <v>0</v>
      </c>
      <c r="BJ82" s="256" cm="1">
        <f t="array" aca="1" ref="BJ82" ca="1">_xlfn.XLOOKUP($A82&amp;$B82,'[1]产值及收款计划（2026）'!$A:$A&amp;'[1]产值及收款计划（2026）'!$B:$B,'[1]产值及收款计划（2026）'!BJ:BJ)</f>
        <v>0</v>
      </c>
      <c r="BK82" s="256" cm="1">
        <f t="array" aca="1" ref="BK82" ca="1">_xlfn.XLOOKUP($A82&amp;$B82,'[1]产值及收款计划（2026）'!$A:$A&amp;'[1]产值及收款计划（2026）'!$B:$B,'[1]产值及收款计划（2026）'!BK:BK)</f>
        <v>0</v>
      </c>
      <c r="BL82" s="256" cm="1">
        <f t="array" aca="1" ref="BL82" ca="1">_xlfn.XLOOKUP($A82&amp;$B82,'[1]产值及收款计划（2026）'!$A:$A&amp;'[1]产值及收款计划（2026）'!$B:$B,'[1]产值及收款计划（2026）'!BL:BL)</f>
        <v>0</v>
      </c>
      <c r="BM82" s="256"/>
      <c r="BN82" s="256"/>
      <c r="BO82" s="256"/>
      <c r="BP82" s="256"/>
      <c r="BQ82" s="255" cm="1">
        <f t="array" aca="1" ref="BQ82" ca="1">_xlfn.XLOOKUP($A82&amp;$B82,'[1]产值及收款计划（2026）'!$A:$A&amp;'[1]产值及收款计划（2026）'!$B:$B,'[1]产值及收款计划（2026）'!BQ:BQ)</f>
        <v>0</v>
      </c>
      <c r="BR82" s="256" cm="1">
        <f t="array" aca="1" ref="BR82" ca="1">_xlfn.XLOOKUP($A82&amp;$B82,'[1]产值及收款计划（2026）'!$A:$A&amp;'[1]产值及收款计划（2026）'!$B:$B,'[1]产值及收款计划（2026）'!BR:BR)</f>
        <v>0</v>
      </c>
      <c r="CA82" s="256" cm="1">
        <f t="array" aca="1" ref="CA82" ca="1">_xlfn.XLOOKUP($A82&amp;$B82,'[1]产值及收款计划（2026）'!$A:$A&amp;'[1]产值及收款计划（2026）'!$B:$B,'[1]产值及收款计划（2026）'!CA:CA)</f>
        <v>0</v>
      </c>
      <c r="CB82" s="256" cm="1">
        <f t="array" aca="1" ref="CB82" ca="1">_xlfn.XLOOKUP($A82&amp;$B82,'[1]产值及收款计划（2026）'!$A:$A&amp;'[1]产值及收款计划（2026）'!$B:$B,'[1]产值及收款计划（2026）'!CB:CB)</f>
        <v>0</v>
      </c>
      <c r="CC82" s="256" cm="1">
        <f t="array" aca="1" ref="CC82" ca="1">_xlfn.XLOOKUP($A82&amp;$B82,'[1]产值及收款计划（2026）'!$A:$A&amp;'[1]产值及收款计划（2026）'!$B:$B,'[1]产值及收款计划（2026）'!CC:CC)</f>
        <v>0</v>
      </c>
      <c r="CD82" s="256" cm="1">
        <f t="array" aca="1" ref="CD82" ca="1">_xlfn.XLOOKUP($A82&amp;$B82,'[1]产值及收款计划（2026）'!$A:$A&amp;'[1]产值及收款计划（2026）'!$B:$B,'[1]产值及收款计划（2026）'!CD:CD)</f>
        <v>0</v>
      </c>
      <c r="CE82" s="256" cm="1">
        <f t="array" aca="1" ref="CE82" ca="1">_xlfn.XLOOKUP($A82&amp;$B82,'[1]产值及收款计划（2026）'!$A:$A&amp;'[1]产值及收款计划（2026）'!$B:$B,'[1]产值及收款计划（2026）'!CE:CE)</f>
        <v>0</v>
      </c>
      <c r="CF82" s="256" cm="1">
        <f t="array" aca="1" ref="CF82" ca="1">_xlfn.XLOOKUP($A82&amp;$B82,'[1]产值及收款计划（2026）'!$A:$A&amp;'[1]产值及收款计划（2026）'!$B:$B,'[1]产值及收款计划（2026）'!CF:CF)</f>
        <v>0</v>
      </c>
      <c r="CG82" s="256" cm="1">
        <f t="array" aca="1" ref="CG82" ca="1">_xlfn.XLOOKUP($A82&amp;$B82,'[1]产值及收款计划（2026）'!$A:$A&amp;'[1]产值及收款计划（2026）'!$B:$B,'[1]产值及收款计划（2026）'!CG:CG)</f>
        <v>0</v>
      </c>
      <c r="CH82" s="256" cm="1">
        <f t="array" aca="1" ref="CH82" ca="1">_xlfn.XLOOKUP($A82&amp;$B82,'[1]产值及收款计划（2026）'!$A:$A&amp;'[1]产值及收款计划（2026）'!$B:$B,'[1]产值及收款计划（2026）'!CH:CH)</f>
        <v>0</v>
      </c>
      <c r="CI82" s="256" cm="1">
        <f t="array" aca="1" ref="CI82" ca="1">_xlfn.XLOOKUP($A82&amp;$B82,'[1]产值及收款计划（2026）'!$A:$A&amp;'[1]产值及收款计划（2026）'!$B:$B,'[1]产值及收款计划（2026）'!CI:CI)</f>
        <v>0</v>
      </c>
      <c r="CJ82" s="256" cm="1">
        <f t="array" aca="1" ref="CJ82" ca="1">_xlfn.XLOOKUP($A82&amp;$B82,'[1]产值及收款计划（2026）'!$A:$A&amp;'[1]产值及收款计划（2026）'!$B:$B,'[1]产值及收款计划（2026）'!CJ:CJ)</f>
        <v>0</v>
      </c>
      <c r="CK82" s="256" cm="1">
        <f t="array" aca="1" ref="CK82" ca="1">_xlfn.XLOOKUP($A82&amp;$B82,'[1]产值及收款计划（2026）'!$A:$A&amp;'[1]产值及收款计划（2026）'!$B:$B,'[1]产值及收款计划（2026）'!CK:CK)</f>
        <v>0</v>
      </c>
      <c r="CL82" s="256" cm="1">
        <f t="array" aca="1" ref="CL82" ca="1">_xlfn.XLOOKUP($A82&amp;$B82,'[1]产值及收款计划（2026）'!$A:$A&amp;'[1]产值及收款计划（2026）'!$B:$B,'[1]产值及收款计划（2026）'!CL:CL)</f>
        <v>0</v>
      </c>
      <c r="DA82" s="256" cm="1">
        <f t="array" aca="1" ref="DA82" ca="1">_xlfn.XLOOKUP($A82&amp;$B82,'[1]产值及收款计划（2026）'!$A:$A&amp;'[1]产值及收款计划（2026）'!$B:$B,'[1]产值及收款计划（2026）'!DA:DA)</f>
        <v>0</v>
      </c>
      <c r="DB82" s="256" cm="1">
        <f t="array" aca="1" ref="DB82" ca="1">_xlfn.XLOOKUP($A82&amp;$B82,'[1]产值及收款计划（2026）'!$A:$A&amp;'[1]产值及收款计划（2026）'!$B:$B,'[1]产值及收款计划（2026）'!DB:DB)</f>
        <v>0</v>
      </c>
      <c r="DC82" s="256" cm="1">
        <f t="array" aca="1" ref="DC82" ca="1">_xlfn.XLOOKUP($A82&amp;$B82,'[1]产值及收款计划（2026）'!$A:$A&amp;'[1]产值及收款计划（2026）'!$B:$B,'[1]产值及收款计划（2026）'!DC:DC)</f>
        <v>0</v>
      </c>
      <c r="DD82" s="256" cm="1">
        <f t="array" aca="1" ref="DD82" ca="1">_xlfn.XLOOKUP($A82&amp;$B82,'[1]产值及收款计划（2026）'!$A:$A&amp;'[1]产值及收款计划（2026）'!$B:$B,'[1]产值及收款计划（2026）'!DD:DD)</f>
        <v>0</v>
      </c>
      <c r="DE82" s="256" cm="1">
        <f t="array" aca="1" ref="DE82" ca="1">_xlfn.XLOOKUP($A82&amp;$B82,'[1]产值及收款计划（2026）'!$A:$A&amp;'[1]产值及收款计划（2026）'!$B:$B,'[1]产值及收款计划（2026）'!DE:DE)</f>
        <v>0</v>
      </c>
      <c r="DF82" s="256" cm="1">
        <f t="array" aca="1" ref="DF82" ca="1">_xlfn.XLOOKUP($A82&amp;$B82,'[1]产值及收款计划（2026）'!$A:$A&amp;'[1]产值及收款计划（2026）'!$B:$B,'[1]产值及收款计划（2026）'!DF:DF)</f>
        <v>0</v>
      </c>
      <c r="DG82" s="256" cm="1">
        <f t="array" aca="1" ref="DG82" ca="1">_xlfn.XLOOKUP($A82&amp;$B82,'[1]产值及收款计划（2026）'!$A:$A&amp;'[1]产值及收款计划（2026）'!$B:$B,'[1]产值及收款计划（2026）'!DG:DG)</f>
        <v>0</v>
      </c>
      <c r="DH82" s="256" cm="1">
        <f t="array" aca="1" ref="DH82" ca="1">_xlfn.XLOOKUP($A82&amp;$B82,'[1]产值及收款计划（2026）'!$A:$A&amp;'[1]产值及收款计划（2026）'!$B:$B,'[1]产值及收款计划（2026）'!DH:DH)</f>
        <v>0</v>
      </c>
      <c r="DI82" s="256" cm="1">
        <f t="array" aca="1" ref="DI82" ca="1">_xlfn.XLOOKUP($A82&amp;$B82,'[1]产值及收款计划（2026）'!$A:$A&amp;'[1]产值及收款计划（2026）'!$B:$B,'[1]产值及收款计划（2026）'!DI:DI)</f>
        <v>0</v>
      </c>
      <c r="DJ82" s="256" cm="1">
        <f t="array" aca="1" ref="DJ82" ca="1">_xlfn.XLOOKUP($A82&amp;$B82,'[1]产值及收款计划（2026）'!$A:$A&amp;'[1]产值及收款计划（2026）'!$B:$B,'[1]产值及收款计划（2026）'!DJ:DJ)</f>
        <v>0</v>
      </c>
      <c r="DK82" s="256" cm="1">
        <f t="array" aca="1" ref="DK82" ca="1">_xlfn.XLOOKUP($A82&amp;$B82,'[1]产值及收款计划（2026）'!$A:$A&amp;'[1]产值及收款计划（2026）'!$B:$B,'[1]产值及收款计划（2026）'!DK:DK)</f>
        <v>0</v>
      </c>
      <c r="DL82" s="256" cm="1">
        <f t="array" aca="1" ref="DL82" ca="1">_xlfn.XLOOKUP($A82&amp;$B82,'[1]产值及收款计划（2026）'!$A:$A&amp;'[1]产值及收款计划（2026）'!$B:$B,'[1]产值及收款计划（2026）'!DL:DL)</f>
        <v>0</v>
      </c>
      <c r="DM82" s="264"/>
      <c r="DN82" s="250"/>
    </row>
    <row r="83" spans="1:118" ht="20.25" x14ac:dyDescent="0.15">
      <c r="A83" s="254">
        <f t="shared" ca="1" si="10"/>
        <v>79</v>
      </c>
      <c r="B83" s="254" t="s">
        <v>25</v>
      </c>
      <c r="C83" s="255" t="str" cm="1">
        <f t="array" aca="1" ref="C83" ca="1">_xlfn.XLOOKUP($A83&amp;$B83,'[1]产值及收款计划（2026）'!$A:$A&amp;'[1]产值及收款计划（2026）'!$B:$B,'[1]产值及收款计划（2026）'!C:C)</f>
        <v>ZHT2024070200083</v>
      </c>
      <c r="D83" s="255" t="str" cm="1">
        <f t="array" aca="1" ref="D83" ca="1">_xlfn.XLOOKUP($A83&amp;$B83,'[1]产值及收款计划（2026）'!$A:$A&amp;'[1]产值及收款计划（2026）'!$B:$B,'[1]产值及收款计划（2026）'!D:D)</f>
        <v>上海示范区线工程施工SFQSG-2 标智慧工地项目</v>
      </c>
      <c r="E83" s="256" cm="1">
        <f t="array" aca="1" ref="E83" ca="1">_xlfn.XLOOKUP($A83&amp;$B83,'[1]产值及收款计划（2026）'!$A:$A&amp;'[1]产值及收款计划（2026）'!$B:$B,'[1]产值及收款计划（2026）'!E:E)</f>
        <v>86.2</v>
      </c>
      <c r="F83" s="256" cm="1">
        <f t="array" aca="1" ref="F83" ca="1">_xlfn.XLOOKUP($A83&amp;$B83,'[1]产值及收款计划（2026）'!$A:$A&amp;'[1]产值及收款计划（2026）'!$B:$B,'[1]产值及收款计划（2026）'!F:F)</f>
        <v>86.2</v>
      </c>
      <c r="G83" s="256" cm="1">
        <f t="array" aca="1" ref="G83" ca="1">_xlfn.XLOOKUP($A83&amp;$B83,'[1]产值及收款计划（2026）'!$A:$A&amp;'[1]产值及收款计划（2026）'!$B:$B,'[1]产值及收款计划（2026）'!G:G)</f>
        <v>86.2</v>
      </c>
      <c r="H83" s="256" cm="1">
        <f t="array" aca="1" ref="H83" ca="1">_xlfn.XLOOKUP($A83&amp;$B83,'[1]产值及收款计划（2026）'!$A:$A&amp;'[1]产值及收款计划（2026）'!$B:$B,'[1]产值及收款计划（2026）'!H:H)</f>
        <v>86.2</v>
      </c>
      <c r="I83" s="257" cm="1">
        <f t="array" aca="1" ref="I83" ca="1">_xlfn.XLOOKUP($A83&amp;$B83,'[1]产值及收款计划（2026）'!$A:$A&amp;'[1]产值及收款计划（2026）'!$B:$B,'[1]产值及收款计划（2026）'!I:I)</f>
        <v>1</v>
      </c>
      <c r="J83" s="258" cm="1">
        <f t="array" aca="1" ref="J83" ca="1">_xlfn.XLOOKUP($A83&amp;$B83,'[1]产值及收款计划（2026）'!$A:$A&amp;'[1]产值及收款计划（2026）'!$B:$B,'[1]产值及收款计划（2026）'!J:J)</f>
        <v>0.06</v>
      </c>
      <c r="K83" s="256" cm="1">
        <f t="array" aca="1" ref="K83" ca="1">_xlfn.XLOOKUP($A83&amp;$B83,'[1]产值及收款计划（2026）'!$A:$A&amp;'[1]产值及收款计划（2026）'!$B:$B,'[1]产值及收款计划（2026）'!K:K)</f>
        <v>0</v>
      </c>
      <c r="L83" s="256" cm="1">
        <f t="array" aca="1" ref="L83" ca="1">_xlfn.XLOOKUP($A83&amp;$B83,'[1]产值及收款计划（2026）'!$A:$A&amp;'[1]产值及收款计划（2026）'!$B:$B,'[1]产值及收款计划（2026）'!L:L)</f>
        <v>0</v>
      </c>
      <c r="M83" s="256" t="str" cm="1">
        <f t="array" aca="1" ref="M83" ca="1">_xlfn.XLOOKUP($A83&amp;$B83,'[1]产值及收款计划（2026）'!$A:$A&amp;'[1]产值及收款计划（2026）'!$B:$B,'[1]产值及收款计划（2026）'!M:M)</f>
        <v>主导</v>
      </c>
      <c r="N83" s="256" t="str" cm="1">
        <f t="array" aca="1" ref="N83" ca="1">_xlfn.XLOOKUP($A83&amp;$B83,'[1]产值及收款计划（2026）'!$A:$A&amp;'[1]产值及收款计划（2026）'!$B:$B,'[1]产值及收款计划（2026）'!N:N)</f>
        <v>史菁霞团队</v>
      </c>
      <c r="O83" s="256" t="str" cm="1">
        <f t="array" aca="1" ref="O83" ca="1">_xlfn.XLOOKUP($A83&amp;$B83,'[1]产值及收款计划（2026）'!$A:$A&amp;'[1]产值及收款计划（2026）'!$B:$B,'[1]产值及收款计划（2026）'!O:O)</f>
        <v>袁超</v>
      </c>
      <c r="P83" s="255" t="str" cm="1">
        <f t="array" aca="1" ref="P83" ca="1">_xlfn.XLOOKUP($A83&amp;$B83,'[1]产值及收款计划（2026）'!$A:$A&amp;'[1]产值及收款计划（2026）'!$B:$B,'[1]产值及收款计划（2026）'!P:P)</f>
        <v>在建</v>
      </c>
      <c r="Q83" s="256" cm="1">
        <f t="array" aca="1" ref="Q83" ca="1">_xlfn.XLOOKUP($A83&amp;$B83,'[1]产值及收款计划（2026）'!$A:$A&amp;'[1]产值及收款计划（2026）'!$B:$B,'[1]产值及收款计划（2026）'!Q:Q)</f>
        <v>0</v>
      </c>
      <c r="R83" s="256" cm="1">
        <f t="array" aca="1" ref="R83" ca="1">_xlfn.XLOOKUP($A83&amp;$B83,'[1]产值及收款计划（2026）'!$A:$A&amp;'[1]产值及收款计划（2026）'!$B:$B,'[1]产值及收款计划（2026）'!R:R)</f>
        <v>0</v>
      </c>
      <c r="S83" s="256" cm="1">
        <f t="array" aca="1" ref="S83" ca="1">_xlfn.XLOOKUP($A83&amp;$B83,'[1]产值及收款计划（2026）'!$A:$A&amp;'[1]产值及收款计划（2026）'!$B:$B,'[1]产值及收款计划（2026）'!S:S)</f>
        <v>0</v>
      </c>
      <c r="T83" s="256" cm="1">
        <f t="array" aca="1" ref="T83" ca="1">_xlfn.XLOOKUP($A83&amp;$B83,'[1]产值及收款计划（2026）'!$A:$A&amp;'[1]产值及收款计划（2026）'!$B:$B,'[1]产值及收款计划（2026）'!T:T)</f>
        <v>68.959999999999994</v>
      </c>
      <c r="U83" s="256" cm="1">
        <f t="array" aca="1" ref="U83" ca="1">_xlfn.XLOOKUP($A83&amp;$B83,'[1]产值及收款计划（2026）'!$A:$A&amp;'[1]产值及收款计划（2026）'!$B:$B,'[1]产值及收款计划（2026）'!U:U)</f>
        <v>0</v>
      </c>
      <c r="V83" s="256" cm="1">
        <f t="array" aca="1" ref="V83" ca="1">_xlfn.XLOOKUP($A83&amp;$B83,'[1]产值及收款计划（2026）'!$A:$A&amp;'[1]产值及收款计划（2026）'!$B:$B,'[1]产值及收款计划（2026）'!V:V)</f>
        <v>17.239999999999998</v>
      </c>
      <c r="W83" s="256" cm="1">
        <f t="array" aca="1" ref="W83" ca="1">_xlfn.XLOOKUP($A83&amp;$B83,'[1]产值及收款计划（2026）'!$A:$A&amp;'[1]产值及收款计划（2026）'!$B:$B,'[1]产值及收款计划（2026）'!W:W)</f>
        <v>0</v>
      </c>
      <c r="X83" s="256" cm="1">
        <f t="array" aca="1" ref="X83" ca="1">_xlfn.XLOOKUP($A83&amp;$B83,'[1]产值及收款计划（2026）'!$A:$A&amp;'[1]产值及收款计划（2026）'!$B:$B,'[1]产值及收款计划（2026）'!X:X)</f>
        <v>0</v>
      </c>
      <c r="Y83" s="256" cm="1">
        <f t="array" aca="1" ref="Y83" ca="1">_xlfn.XLOOKUP($A83&amp;$B83,'[1]产值及收款计划（2026）'!$A:$A&amp;'[1]产值及收款计划（2026）'!$B:$B,'[1]产值及收款计划（2026）'!Y:Y)</f>
        <v>0</v>
      </c>
      <c r="Z83" s="256" cm="1">
        <f t="array" aca="1" ref="Z83" ca="1">_xlfn.XLOOKUP($A83&amp;$B83,'[1]产值及收款计划（2026）'!$A:$A&amp;'[1]产值及收款计划（2026）'!$B:$B,'[1]产值及收款计划（2026）'!Z:Z)</f>
        <v>0</v>
      </c>
      <c r="AA83" s="267" cm="1">
        <f t="array" aca="1" ref="AA83" ca="1">_xlfn.XLOOKUP($A83&amp;$B83,'[1]产值及收款计划（2026）'!$A:$A&amp;'[1]产值及收款计划（2026）'!$B:$B,'[1]产值及收款计划（2026）'!AA:AA)</f>
        <v>0</v>
      </c>
      <c r="AB83" s="267" cm="1">
        <f t="array" aca="1" ref="AB83" ca="1">_xlfn.XLOOKUP($A83&amp;$B83,'[1]产值及收款计划（2026）'!$A:$A&amp;'[1]产值及收款计划（2026）'!$B:$B,'[1]产值及收款计划（2026）'!AB:AB)</f>
        <v>0</v>
      </c>
      <c r="AC83" s="267" cm="1">
        <f t="array" aca="1" ref="AC83" ca="1">_xlfn.XLOOKUP($A83&amp;$B83,'[1]产值及收款计划（2026）'!$A:$A&amp;'[1]产值及收款计划（2026）'!$B:$B,'[1]产值及收款计划（2026）'!AC:AC)</f>
        <v>0</v>
      </c>
      <c r="AD83" s="256" cm="1">
        <f t="array" aca="1" ref="AD83" ca="1">_xlfn.XLOOKUP($A83&amp;$B83,'[1]产值及收款计划（2026）'!$A:$A&amp;'[1]产值及收款计划（2026）'!$B:$B,'[1]产值及收款计划（2026）'!AD:AD)</f>
        <v>0</v>
      </c>
      <c r="AE83" s="256" cm="1">
        <f t="array" aca="1" ref="AE83" ca="1">_xlfn.XLOOKUP($A83&amp;$B83,'[1]产值及收款计划（2026）'!$A:$A&amp;'[1]产值及收款计划（2026）'!$B:$B,'[1]产值及收款计划（2026）'!AE:AE)</f>
        <v>0</v>
      </c>
      <c r="AF83" s="256" cm="1">
        <f t="array" aca="1" ref="AF83" ca="1">_xlfn.XLOOKUP($A83&amp;$B83,'[1]产值及收款计划（2026）'!$A:$A&amp;'[1]产值及收款计划（2026）'!$B:$B,'[1]产值及收款计划（2026）'!AF:AF)</f>
        <v>17.239999999999998</v>
      </c>
      <c r="AG83" s="256" cm="1">
        <f t="array" aca="1" ref="AG83" ca="1">_xlfn.XLOOKUP($A83&amp;$B83,'[1]产值及收款计划（2026）'!$A:$A&amp;'[1]产值及收款计划（2026）'!$B:$B,'[1]产值及收款计划（2026）'!AG:AG)</f>
        <v>0</v>
      </c>
      <c r="AH83" s="256" cm="1">
        <f t="array" aca="1" ref="AH83" ca="1">_xlfn.XLOOKUP($A83&amp;$B83,'[1]产值及收款计划（2026）'!$A:$A&amp;'[1]产值及收款计划（2026）'!$B:$B,'[1]产值及收款计划（2026）'!AH:AH)</f>
        <v>0</v>
      </c>
      <c r="AI83" s="256" cm="1">
        <f t="array" aca="1" ref="AI83" ca="1">_xlfn.XLOOKUP($A83&amp;$B83,'[1]产值及收款计划（2026）'!$A:$A&amp;'[1]产值及收款计划（2026）'!$B:$B,'[1]产值及收款计划（2026）'!AI:AI)</f>
        <v>0</v>
      </c>
      <c r="AJ83" s="256" cm="1">
        <f t="array" aca="1" ref="AJ83" ca="1">_xlfn.XLOOKUP($A83&amp;$B83,'[1]产值及收款计划（2026）'!$A:$A&amp;'[1]产值及收款计划（2026）'!$B:$B,'[1]产值及收款计划（2026）'!AJ:AJ)</f>
        <v>0</v>
      </c>
      <c r="AK83" s="256" cm="1">
        <f t="array" aca="1" ref="AK83" ca="1">_xlfn.XLOOKUP($A83&amp;$B83,'[1]产值及收款计划（2026）'!$A:$A&amp;'[1]产值及收款计划（2026）'!$B:$B,'[1]产值及收款计划（2026）'!AK:AK)</f>
        <v>0</v>
      </c>
      <c r="AL83" s="256" cm="1">
        <f t="array" aca="1" ref="AL83" ca="1">_xlfn.XLOOKUP($A83&amp;$B83,'[1]产值及收款计划（2026）'!$A:$A&amp;'[1]产值及收款计划（2026）'!$B:$B,'[1]产值及收款计划（2026）'!AL:AL)</f>
        <v>0</v>
      </c>
      <c r="AM83" s="263" t="e" cm="1">
        <f t="array" aca="1" ref="AM83" ca="1">_xlfn.LET(_xlpm.勾选月份状态数组,TRANSPOSE('PPT(12-15页）-TOP10'!$A$3:$A$14),_xlpm.选择数据区,IF('PPT(12-15页）-TOP10'!$E$3="收款",$BA83:$BL83,$AA83:$AL83),SUM(_xlfn._xlws.FILTER(_xlpm.选择数据区,_xlpm.勾选月份状态数组,"")))</f>
        <v>#NAME?</v>
      </c>
      <c r="AN83" s="256" t="e" cm="1">
        <f t="array" aca="1" ref="AN83" ca="1">_xlfn.LET(_xlpm.勾选月份状态数组,TRANSPOSE('PPT(12-15页）-TOP10'!$A$3:$A$14),_xlpm.选择数据区,IF('PPT(12-15页）-TOP10'!$E$3="收款",$DA83:$DL83,$CA83:$CL83),SUM(_xlfn._xlws.FILTER(_xlpm.选择数据区,_xlpm.勾选月份状态数组,"")))</f>
        <v>#NAME?</v>
      </c>
      <c r="AO83" s="256">
        <f ca="1">SUM(CA83:CC83)+SUM(AD83:AL83)</f>
        <v>17.239999999999998</v>
      </c>
      <c r="AP83" s="256"/>
      <c r="AQ83" s="256"/>
      <c r="AR83" s="256"/>
      <c r="AS83" s="256" cm="1">
        <f t="array" aca="1" ref="AS83" ca="1">_xlfn.XLOOKUP($A83&amp;$B83,'[1]产值及收款计划（2026）'!$A:$A&amp;'[1]产值及收款计划（2026）'!$B:$B,'[1]产值及收款计划（2026）'!AS:AS)</f>
        <v>0</v>
      </c>
      <c r="AT83" s="256" cm="1">
        <f t="array" aca="1" ref="AT83" ca="1">_xlfn.XLOOKUP($A83&amp;$B83,'[1]产值及收款计划（2026）'!$A:$A&amp;'[1]产值及收款计划（2026）'!$B:$B,'[1]产值及收款计划（2026）'!AT:AT)</f>
        <v>0</v>
      </c>
      <c r="AU83" s="256" cm="1">
        <f t="array" aca="1" ref="AU83" ca="1">_xlfn.XLOOKUP($A83&amp;$B83,'[1]产值及收款计划（2026）'!$A:$A&amp;'[1]产值及收款计划（2026）'!$B:$B,'[1]产值及收款计划（2026）'!AU:AU)</f>
        <v>0</v>
      </c>
      <c r="AV83" s="256" cm="1">
        <f t="array" aca="1" ref="AV83" ca="1">_xlfn.XLOOKUP($A83&amp;$B83,'[1]产值及收款计划（2026）'!$A:$A&amp;'[1]产值及收款计划（2026）'!$B:$B,'[1]产值及收款计划（2026）'!AV:AV)</f>
        <v>0</v>
      </c>
      <c r="AW83" s="256" cm="1">
        <f t="array" aca="1" ref="AW83" ca="1">_xlfn.XLOOKUP($A83&amp;$B83,'[1]产值及收款计划（2026）'!$A:$A&amp;'[1]产值及收款计划（2026）'!$B:$B,'[1]产值及收款计划（2026）'!AW:AW)</f>
        <v>68.959999999999994</v>
      </c>
      <c r="AX83" s="256" cm="1">
        <f t="array" aca="1" ref="AX83" ca="1">_xlfn.XLOOKUP($A83&amp;$B83,'[1]产值及收款计划（2026）'!$A:$A&amp;'[1]产值及收款计划（2026）'!$B:$B,'[1]产值及收款计划（2026）'!AX:AX)</f>
        <v>17.239999999999998</v>
      </c>
      <c r="AY83" s="256" cm="1">
        <f t="array" aca="1" ref="AY83" ca="1">_xlfn.XLOOKUP($A83&amp;$B83,'[1]产值及收款计划（2026）'!$A:$A&amp;'[1]产值及收款计划（2026）'!$B:$B,'[1]产值及收款计划（2026）'!AY:AY)</f>
        <v>0</v>
      </c>
      <c r="AZ83" s="256" cm="1">
        <f t="array" aca="1" ref="AZ83" ca="1">_xlfn.XLOOKUP($A83&amp;$B83,'[1]产值及收款计划（2026）'!$A:$A&amp;'[1]产值及收款计划（2026）'!$B:$B,'[1]产值及收款计划（2026）'!AZ:AZ)</f>
        <v>-17.239999999999998</v>
      </c>
      <c r="BA83" s="267" cm="1">
        <f t="array" aca="1" ref="BA83" ca="1">_xlfn.XLOOKUP($A83&amp;$B83,'[1]产值及收款计划（2026）'!$A:$A&amp;'[1]产值及收款计划（2026）'!$B:$B,'[1]产值及收款计划（2026）'!BA:BA)</f>
        <v>0</v>
      </c>
      <c r="BB83" s="267" cm="1">
        <f t="array" aca="1" ref="BB83" ca="1">_xlfn.XLOOKUP($A83&amp;$B83,'[1]产值及收款计划（2026）'!$A:$A&amp;'[1]产值及收款计划（2026）'!$B:$B,'[1]产值及收款计划（2026）'!BB:BB)</f>
        <v>0</v>
      </c>
      <c r="BC83" s="267" cm="1">
        <f t="array" aca="1" ref="BC83" ca="1">_xlfn.XLOOKUP($A83&amp;$B83,'[1]产值及收款计划（2026）'!$A:$A&amp;'[1]产值及收款计划（2026）'!$B:$B,'[1]产值及收款计划（2026）'!BC:BC)</f>
        <v>0</v>
      </c>
      <c r="BD83" s="256" cm="1">
        <f t="array" aca="1" ref="BD83" ca="1">_xlfn.XLOOKUP($A83&amp;$B83,'[1]产值及收款计划（2026）'!$A:$A&amp;'[1]产值及收款计划（2026）'!$B:$B,'[1]产值及收款计划（2026）'!BD:BD)</f>
        <v>0</v>
      </c>
      <c r="BE83" s="256" cm="1">
        <f t="array" aca="1" ref="BE83" ca="1">_xlfn.XLOOKUP($A83&amp;$B83,'[1]产值及收款计划（2026）'!$A:$A&amp;'[1]产值及收款计划（2026）'!$B:$B,'[1]产值及收款计划（2026）'!BE:BE)</f>
        <v>17.239999999999998</v>
      </c>
      <c r="BF83" s="256" cm="1">
        <f t="array" aca="1" ref="BF83" ca="1">_xlfn.XLOOKUP($A83&amp;$B83,'[1]产值及收款计划（2026）'!$A:$A&amp;'[1]产值及收款计划（2026）'!$B:$B,'[1]产值及收款计划（2026）'!BF:BF)</f>
        <v>0</v>
      </c>
      <c r="BG83" s="256" cm="1">
        <f t="array" aca="1" ref="BG83" ca="1">_xlfn.XLOOKUP($A83&amp;$B83,'[1]产值及收款计划（2026）'!$A:$A&amp;'[1]产值及收款计划（2026）'!$B:$B,'[1]产值及收款计划（2026）'!BG:BG)</f>
        <v>0</v>
      </c>
      <c r="BH83" s="256" cm="1">
        <f t="array" aca="1" ref="BH83" ca="1">_xlfn.XLOOKUP($A83&amp;$B83,'[1]产值及收款计划（2026）'!$A:$A&amp;'[1]产值及收款计划（2026）'!$B:$B,'[1]产值及收款计划（2026）'!BH:BH)</f>
        <v>0</v>
      </c>
      <c r="BI83" s="256" cm="1">
        <f t="array" aca="1" ref="BI83" ca="1">_xlfn.XLOOKUP($A83&amp;$B83,'[1]产值及收款计划（2026）'!$A:$A&amp;'[1]产值及收款计划（2026）'!$B:$B,'[1]产值及收款计划（2026）'!BI:BI)</f>
        <v>0</v>
      </c>
      <c r="BJ83" s="256" cm="1">
        <f t="array" aca="1" ref="BJ83" ca="1">_xlfn.XLOOKUP($A83&amp;$B83,'[1]产值及收款计划（2026）'!$A:$A&amp;'[1]产值及收款计划（2026）'!$B:$B,'[1]产值及收款计划（2026）'!BJ:BJ)</f>
        <v>0</v>
      </c>
      <c r="BK83" s="256" cm="1">
        <f t="array" aca="1" ref="BK83" ca="1">_xlfn.XLOOKUP($A83&amp;$B83,'[1]产值及收款计划（2026）'!$A:$A&amp;'[1]产值及收款计划（2026）'!$B:$B,'[1]产值及收款计划（2026）'!BK:BK)</f>
        <v>0</v>
      </c>
      <c r="BL83" s="256" cm="1">
        <f t="array" aca="1" ref="BL83" ca="1">_xlfn.XLOOKUP($A83&amp;$B83,'[1]产值及收款计划（2026）'!$A:$A&amp;'[1]产值及收款计划（2026）'!$B:$B,'[1]产值及收款计划（2026）'!BL:BL)</f>
        <v>0</v>
      </c>
      <c r="BM83" s="256"/>
      <c r="BN83" s="256"/>
      <c r="BO83" s="256"/>
      <c r="BP83" s="256"/>
      <c r="BQ83" s="255" cm="1">
        <f t="array" aca="1" ref="BQ83" ca="1">_xlfn.XLOOKUP($A83&amp;$B83,'[1]产值及收款计划（2026）'!$A:$A&amp;'[1]产值及收款计划（2026）'!$B:$B,'[1]产值及收款计划（2026）'!BQ:BQ)</f>
        <v>0</v>
      </c>
      <c r="BR83" s="256" cm="1">
        <f t="array" aca="1" ref="BR83" ca="1">_xlfn.XLOOKUP($A83&amp;$B83,'[1]产值及收款计划（2026）'!$A:$A&amp;'[1]产值及收款计划（2026）'!$B:$B,'[1]产值及收款计划（2026）'!BR:BR)</f>
        <v>0</v>
      </c>
      <c r="CA83" s="256" cm="1">
        <f t="array" aca="1" ref="CA83" ca="1">_xlfn.XLOOKUP($A83&amp;$B83,'[1]产值及收款计划（2026）'!$A:$A&amp;'[1]产值及收款计划（2026）'!$B:$B,'[1]产值及收款计划（2026）'!CA:CA)</f>
        <v>0</v>
      </c>
      <c r="CB83" s="256" cm="1">
        <f t="array" aca="1" ref="CB83" ca="1">_xlfn.XLOOKUP($A83&amp;$B83,'[1]产值及收款计划（2026）'!$A:$A&amp;'[1]产值及收款计划（2026）'!$B:$B,'[1]产值及收款计划（2026）'!CB:CB)</f>
        <v>0</v>
      </c>
      <c r="CC83" s="256" cm="1">
        <f t="array" aca="1" ref="CC83" ca="1">_xlfn.XLOOKUP($A83&amp;$B83,'[1]产值及收款计划（2026）'!$A:$A&amp;'[1]产值及收款计划（2026）'!$B:$B,'[1]产值及收款计划（2026）'!CC:CC)</f>
        <v>0</v>
      </c>
      <c r="CD83" s="256" cm="1">
        <f t="array" aca="1" ref="CD83" ca="1">_xlfn.XLOOKUP($A83&amp;$B83,'[1]产值及收款计划（2026）'!$A:$A&amp;'[1]产值及收款计划（2026）'!$B:$B,'[1]产值及收款计划（2026）'!CD:CD)</f>
        <v>0</v>
      </c>
      <c r="CE83" s="256" cm="1">
        <f t="array" aca="1" ref="CE83" ca="1">_xlfn.XLOOKUP($A83&amp;$B83,'[1]产值及收款计划（2026）'!$A:$A&amp;'[1]产值及收款计划（2026）'!$B:$B,'[1]产值及收款计划（2026）'!CE:CE)</f>
        <v>0</v>
      </c>
      <c r="CF83" s="256" cm="1">
        <f t="array" aca="1" ref="CF83" ca="1">_xlfn.XLOOKUP($A83&amp;$B83,'[1]产值及收款计划（2026）'!$A:$A&amp;'[1]产值及收款计划（2026）'!$B:$B,'[1]产值及收款计划（2026）'!CF:CF)</f>
        <v>0</v>
      </c>
      <c r="CG83" s="256" cm="1">
        <f t="array" aca="1" ref="CG83" ca="1">_xlfn.XLOOKUP($A83&amp;$B83,'[1]产值及收款计划（2026）'!$A:$A&amp;'[1]产值及收款计划（2026）'!$B:$B,'[1]产值及收款计划（2026）'!CG:CG)</f>
        <v>0</v>
      </c>
      <c r="CH83" s="256" cm="1">
        <f t="array" aca="1" ref="CH83" ca="1">_xlfn.XLOOKUP($A83&amp;$B83,'[1]产值及收款计划（2026）'!$A:$A&amp;'[1]产值及收款计划（2026）'!$B:$B,'[1]产值及收款计划（2026）'!CH:CH)</f>
        <v>0</v>
      </c>
      <c r="CI83" s="256" cm="1">
        <f t="array" aca="1" ref="CI83" ca="1">_xlfn.XLOOKUP($A83&amp;$B83,'[1]产值及收款计划（2026）'!$A:$A&amp;'[1]产值及收款计划（2026）'!$B:$B,'[1]产值及收款计划（2026）'!CI:CI)</f>
        <v>0</v>
      </c>
      <c r="CJ83" s="256" cm="1">
        <f t="array" aca="1" ref="CJ83" ca="1">_xlfn.XLOOKUP($A83&amp;$B83,'[1]产值及收款计划（2026）'!$A:$A&amp;'[1]产值及收款计划（2026）'!$B:$B,'[1]产值及收款计划（2026）'!CJ:CJ)</f>
        <v>0</v>
      </c>
      <c r="CK83" s="256" cm="1">
        <f t="array" aca="1" ref="CK83" ca="1">_xlfn.XLOOKUP($A83&amp;$B83,'[1]产值及收款计划（2026）'!$A:$A&amp;'[1]产值及收款计划（2026）'!$B:$B,'[1]产值及收款计划（2026）'!CK:CK)</f>
        <v>0</v>
      </c>
      <c r="CL83" s="256" cm="1">
        <f t="array" aca="1" ref="CL83" ca="1">_xlfn.XLOOKUP($A83&amp;$B83,'[1]产值及收款计划（2026）'!$A:$A&amp;'[1]产值及收款计划（2026）'!$B:$B,'[1]产值及收款计划（2026）'!CL:CL)</f>
        <v>0</v>
      </c>
      <c r="DA83" s="256" cm="1">
        <f t="array" aca="1" ref="DA83" ca="1">_xlfn.XLOOKUP($A83&amp;$B83,'[1]产值及收款计划（2026）'!$A:$A&amp;'[1]产值及收款计划（2026）'!$B:$B,'[1]产值及收款计划（2026）'!DA:DA)</f>
        <v>0</v>
      </c>
      <c r="DB83" s="256" cm="1">
        <f t="array" aca="1" ref="DB83" ca="1">_xlfn.XLOOKUP($A83&amp;$B83,'[1]产值及收款计划（2026）'!$A:$A&amp;'[1]产值及收款计划（2026）'!$B:$B,'[1]产值及收款计划（2026）'!DB:DB)</f>
        <v>0</v>
      </c>
      <c r="DC83" s="256" cm="1">
        <f t="array" aca="1" ref="DC83" ca="1">_xlfn.XLOOKUP($A83&amp;$B83,'[1]产值及收款计划（2026）'!$A:$A&amp;'[1]产值及收款计划（2026）'!$B:$B,'[1]产值及收款计划（2026）'!DC:DC)</f>
        <v>0</v>
      </c>
      <c r="DD83" s="256" cm="1">
        <f t="array" aca="1" ref="DD83" ca="1">_xlfn.XLOOKUP($A83&amp;$B83,'[1]产值及收款计划（2026）'!$A:$A&amp;'[1]产值及收款计划（2026）'!$B:$B,'[1]产值及收款计划（2026）'!DD:DD)</f>
        <v>17.239999999999998</v>
      </c>
      <c r="DE83" s="256" cm="1">
        <f t="array" aca="1" ref="DE83" ca="1">_xlfn.XLOOKUP($A83&amp;$B83,'[1]产值及收款计划（2026）'!$A:$A&amp;'[1]产值及收款计划（2026）'!$B:$B,'[1]产值及收款计划（2026）'!DE:DE)</f>
        <v>0</v>
      </c>
      <c r="DF83" s="256" cm="1">
        <f t="array" aca="1" ref="DF83" ca="1">_xlfn.XLOOKUP($A83&amp;$B83,'[1]产值及收款计划（2026）'!$A:$A&amp;'[1]产值及收款计划（2026）'!$B:$B,'[1]产值及收款计划（2026）'!DF:DF)</f>
        <v>0</v>
      </c>
      <c r="DG83" s="256" cm="1">
        <f t="array" aca="1" ref="DG83" ca="1">_xlfn.XLOOKUP($A83&amp;$B83,'[1]产值及收款计划（2026）'!$A:$A&amp;'[1]产值及收款计划（2026）'!$B:$B,'[1]产值及收款计划（2026）'!DG:DG)</f>
        <v>0</v>
      </c>
      <c r="DH83" s="256" cm="1">
        <f t="array" aca="1" ref="DH83" ca="1">_xlfn.XLOOKUP($A83&amp;$B83,'[1]产值及收款计划（2026）'!$A:$A&amp;'[1]产值及收款计划（2026）'!$B:$B,'[1]产值及收款计划（2026）'!DH:DH)</f>
        <v>0</v>
      </c>
      <c r="DI83" s="256" cm="1">
        <f t="array" aca="1" ref="DI83" ca="1">_xlfn.XLOOKUP($A83&amp;$B83,'[1]产值及收款计划（2026）'!$A:$A&amp;'[1]产值及收款计划（2026）'!$B:$B,'[1]产值及收款计划（2026）'!DI:DI)</f>
        <v>0</v>
      </c>
      <c r="DJ83" s="256" cm="1">
        <f t="array" aca="1" ref="DJ83" ca="1">_xlfn.XLOOKUP($A83&amp;$B83,'[1]产值及收款计划（2026）'!$A:$A&amp;'[1]产值及收款计划（2026）'!$B:$B,'[1]产值及收款计划（2026）'!DJ:DJ)</f>
        <v>0</v>
      </c>
      <c r="DK83" s="256" cm="1">
        <f t="array" aca="1" ref="DK83" ca="1">_xlfn.XLOOKUP($A83&amp;$B83,'[1]产值及收款计划（2026）'!$A:$A&amp;'[1]产值及收款计划（2026）'!$B:$B,'[1]产值及收款计划（2026）'!DK:DK)</f>
        <v>0</v>
      </c>
      <c r="DL83" s="256" cm="1">
        <f t="array" aca="1" ref="DL83" ca="1">_xlfn.XLOOKUP($A83&amp;$B83,'[1]产值及收款计划（2026）'!$A:$A&amp;'[1]产值及收款计划（2026）'!$B:$B,'[1]产值及收款计划（2026）'!DL:DL)</f>
        <v>0</v>
      </c>
      <c r="DM83" s="264"/>
      <c r="DN83" s="250"/>
    </row>
    <row r="84" spans="1:118" ht="20.25" x14ac:dyDescent="0.15">
      <c r="A84" s="254">
        <f t="shared" ca="1" si="10"/>
        <v>80</v>
      </c>
      <c r="B84" s="254" t="s">
        <v>25</v>
      </c>
      <c r="C84" s="255" t="str" cm="1">
        <f t="array" aca="1" ref="C84" ca="1">_xlfn.XLOOKUP($A84&amp;$B84,'[1]产值及收款计划（2026）'!$A:$A&amp;'[1]产值及收款计划（2026）'!$B:$B,'[1]产值及收款计划（2026）'!C:C)</f>
        <v>ZHT2024081400093</v>
      </c>
      <c r="D84" s="255" t="str" cm="1">
        <f t="array" aca="1" ref="D84" ca="1">_xlfn.XLOOKUP($A84&amp;$B84,'[1]产值及收款计划（2026）'!$A:$A&amp;'[1]产值及收款计划（2026）'!$B:$B,'[1]产值及收款计划（2026）'!D:D)</f>
        <v>上海轨道交通市域线嘉闵线工程JMSG-4标项目经理部智慧工地系统集成及技术服务合同</v>
      </c>
      <c r="E84" s="256" cm="1">
        <f t="array" aca="1" ref="E84" ca="1">_xlfn.XLOOKUP($A84&amp;$B84,'[1]产值及收款计划（2026）'!$A:$A&amp;'[1]产值及收款计划（2026）'!$B:$B,'[1]产值及收款计划（2026）'!E:E)</f>
        <v>66.2</v>
      </c>
      <c r="F84" s="256" cm="1">
        <f t="array" aca="1" ref="F84" ca="1">_xlfn.XLOOKUP($A84&amp;$B84,'[1]产值及收款计划（2026）'!$A:$A&amp;'[1]产值及收款计划（2026）'!$B:$B,'[1]产值及收款计划（2026）'!F:F)</f>
        <v>66.2</v>
      </c>
      <c r="G84" s="256" cm="1">
        <f t="array" aca="1" ref="G84" ca="1">_xlfn.XLOOKUP($A84&amp;$B84,'[1]产值及收款计划（2026）'!$A:$A&amp;'[1]产值及收款计划（2026）'!$B:$B,'[1]产值及收款计划（2026）'!G:G)</f>
        <v>66.2</v>
      </c>
      <c r="H84" s="256" cm="1">
        <f t="array" aca="1" ref="H84" ca="1">_xlfn.XLOOKUP($A84&amp;$B84,'[1]产值及收款计划（2026）'!$A:$A&amp;'[1]产值及收款计划（2026）'!$B:$B,'[1]产值及收款计划（2026）'!H:H)</f>
        <v>66.2</v>
      </c>
      <c r="I84" s="257" cm="1">
        <f t="array" aca="1" ref="I84" ca="1">_xlfn.XLOOKUP($A84&amp;$B84,'[1]产值及收款计划（2026）'!$A:$A&amp;'[1]产值及收款计划（2026）'!$B:$B,'[1]产值及收款计划（2026）'!I:I)</f>
        <v>1</v>
      </c>
      <c r="J84" s="258" cm="1">
        <f t="array" aca="1" ref="J84" ca="1">_xlfn.XLOOKUP($A84&amp;$B84,'[1]产值及收款计划（2026）'!$A:$A&amp;'[1]产值及收款计划（2026）'!$B:$B,'[1]产值及收款计划（2026）'!J:J)</f>
        <v>0.06</v>
      </c>
      <c r="K84" s="256" cm="1">
        <f t="array" aca="1" ref="K84" ca="1">_xlfn.XLOOKUP($A84&amp;$B84,'[1]产值及收款计划（2026）'!$A:$A&amp;'[1]产值及收款计划（2026）'!$B:$B,'[1]产值及收款计划（2026）'!K:K)</f>
        <v>0</v>
      </c>
      <c r="L84" s="256" cm="1">
        <f t="array" aca="1" ref="L84" ca="1">_xlfn.XLOOKUP($A84&amp;$B84,'[1]产值及收款计划（2026）'!$A:$A&amp;'[1]产值及收款计划（2026）'!$B:$B,'[1]产值及收款计划（2026）'!L:L)</f>
        <v>0</v>
      </c>
      <c r="M84" s="256" t="str" cm="1">
        <f t="array" aca="1" ref="M84" ca="1">_xlfn.XLOOKUP($A84&amp;$B84,'[1]产值及收款计划（2026）'!$A:$A&amp;'[1]产值及收款计划（2026）'!$B:$B,'[1]产值及收款计划（2026）'!M:M)</f>
        <v>主导</v>
      </c>
      <c r="N84" s="256" t="str" cm="1">
        <f t="array" aca="1" ref="N84" ca="1">_xlfn.XLOOKUP($A84&amp;$B84,'[1]产值及收款计划（2026）'!$A:$A&amp;'[1]产值及收款计划（2026）'!$B:$B,'[1]产值及收款计划（2026）'!N:N)</f>
        <v>史菁霞团队</v>
      </c>
      <c r="O84" s="256" t="str" cm="1">
        <f t="array" aca="1" ref="O84" ca="1">_xlfn.XLOOKUP($A84&amp;$B84,'[1]产值及收款计划（2026）'!$A:$A&amp;'[1]产值及收款计划（2026）'!$B:$B,'[1]产值及收款计划（2026）'!O:O)</f>
        <v>谢复欣</v>
      </c>
      <c r="P84" s="255" t="str" cm="1">
        <f t="array" aca="1" ref="P84" ca="1">_xlfn.XLOOKUP($A84&amp;$B84,'[1]产值及收款计划（2026）'!$A:$A&amp;'[1]产值及收款计划（2026）'!$B:$B,'[1]产值及收款计划（2026）'!P:P)</f>
        <v>25已完结</v>
      </c>
      <c r="Q84" s="256" cm="1">
        <f t="array" aca="1" ref="Q84" ca="1">_xlfn.XLOOKUP($A84&amp;$B84,'[1]产值及收款计划（2026）'!$A:$A&amp;'[1]产值及收款计划（2026）'!$B:$B,'[1]产值及收款计划（2026）'!Q:Q)</f>
        <v>0</v>
      </c>
      <c r="R84" s="256" cm="1">
        <f t="array" aca="1" ref="R84" ca="1">_xlfn.XLOOKUP($A84&amp;$B84,'[1]产值及收款计划（2026）'!$A:$A&amp;'[1]产值及收款计划（2026）'!$B:$B,'[1]产值及收款计划（2026）'!R:R)</f>
        <v>0</v>
      </c>
      <c r="S84" s="256" cm="1">
        <f t="array" aca="1" ref="S84" ca="1">_xlfn.XLOOKUP($A84&amp;$B84,'[1]产值及收款计划（2026）'!$A:$A&amp;'[1]产值及收款计划（2026）'!$B:$B,'[1]产值及收款计划（2026）'!S:S)</f>
        <v>0</v>
      </c>
      <c r="T84" s="256" cm="1">
        <f t="array" aca="1" ref="T84" ca="1">_xlfn.XLOOKUP($A84&amp;$B84,'[1]产值及收款计划（2026）'!$A:$A&amp;'[1]产值及收款计划（2026）'!$B:$B,'[1]产值及收款计划（2026）'!T:T)</f>
        <v>66.2</v>
      </c>
      <c r="U84" s="256" cm="1">
        <f t="array" aca="1" ref="U84" ca="1">_xlfn.XLOOKUP($A84&amp;$B84,'[1]产值及收款计划（2026）'!$A:$A&amp;'[1]产值及收款计划（2026）'!$B:$B,'[1]产值及收款计划（2026）'!U:U)</f>
        <v>0</v>
      </c>
      <c r="V84" s="256" cm="1">
        <f t="array" aca="1" ref="V84" ca="1">_xlfn.XLOOKUP($A84&amp;$B84,'[1]产值及收款计划（2026）'!$A:$A&amp;'[1]产值及收款计划（2026）'!$B:$B,'[1]产值及收款计划（2026）'!V:V)</f>
        <v>0</v>
      </c>
      <c r="W84" s="256" cm="1">
        <f t="array" aca="1" ref="W84" ca="1">_xlfn.XLOOKUP($A84&amp;$B84,'[1]产值及收款计划（2026）'!$A:$A&amp;'[1]产值及收款计划（2026）'!$B:$B,'[1]产值及收款计划（2026）'!W:W)</f>
        <v>0</v>
      </c>
      <c r="X84" s="256" cm="1">
        <f t="array" aca="1" ref="X84" ca="1">_xlfn.XLOOKUP($A84&amp;$B84,'[1]产值及收款计划（2026）'!$A:$A&amp;'[1]产值及收款计划（2026）'!$B:$B,'[1]产值及收款计划（2026）'!X:X)</f>
        <v>0</v>
      </c>
      <c r="Y84" s="256" cm="1">
        <f t="array" aca="1" ref="Y84" ca="1">_xlfn.XLOOKUP($A84&amp;$B84,'[1]产值及收款计划（2026）'!$A:$A&amp;'[1]产值及收款计划（2026）'!$B:$B,'[1]产值及收款计划（2026）'!Y:Y)</f>
        <v>0</v>
      </c>
      <c r="Z84" s="256" cm="1">
        <f t="array" aca="1" ref="Z84" ca="1">_xlfn.XLOOKUP($A84&amp;$B84,'[1]产值及收款计划（2026）'!$A:$A&amp;'[1]产值及收款计划（2026）'!$B:$B,'[1]产值及收款计划（2026）'!Z:Z)</f>
        <v>0</v>
      </c>
      <c r="AA84" s="256" cm="1">
        <f t="array" aca="1" ref="AA84" ca="1">_xlfn.XLOOKUP($A84&amp;$B84,'[1]产值及收款计划（2026）'!$A:$A&amp;'[1]产值及收款计划（2026）'!$B:$B,'[1]产值及收款计划（2026）'!AA:AA)</f>
        <v>0</v>
      </c>
      <c r="AB84" s="256" cm="1">
        <f t="array" aca="1" ref="AB84" ca="1">_xlfn.XLOOKUP($A84&amp;$B84,'[1]产值及收款计划（2026）'!$A:$A&amp;'[1]产值及收款计划（2026）'!$B:$B,'[1]产值及收款计划（2026）'!AB:AB)</f>
        <v>0</v>
      </c>
      <c r="AC84" s="256" cm="1">
        <f t="array" aca="1" ref="AC84" ca="1">_xlfn.XLOOKUP($A84&amp;$B84,'[1]产值及收款计划（2026）'!$A:$A&amp;'[1]产值及收款计划（2026）'!$B:$B,'[1]产值及收款计划（2026）'!AC:AC)</f>
        <v>0</v>
      </c>
      <c r="AD84" s="256" cm="1">
        <f t="array" aca="1" ref="AD84" ca="1">_xlfn.XLOOKUP($A84&amp;$B84,'[1]产值及收款计划（2026）'!$A:$A&amp;'[1]产值及收款计划（2026）'!$B:$B,'[1]产值及收款计划（2026）'!AD:AD)</f>
        <v>0</v>
      </c>
      <c r="AE84" s="256" cm="1">
        <f t="array" aca="1" ref="AE84" ca="1">_xlfn.XLOOKUP($A84&amp;$B84,'[1]产值及收款计划（2026）'!$A:$A&amp;'[1]产值及收款计划（2026）'!$B:$B,'[1]产值及收款计划（2026）'!AE:AE)</f>
        <v>0</v>
      </c>
      <c r="AF84" s="256" cm="1">
        <f t="array" aca="1" ref="AF84" ca="1">_xlfn.XLOOKUP($A84&amp;$B84,'[1]产值及收款计划（2026）'!$A:$A&amp;'[1]产值及收款计划（2026）'!$B:$B,'[1]产值及收款计划（2026）'!AF:AF)</f>
        <v>0</v>
      </c>
      <c r="AG84" s="256" cm="1">
        <f t="array" aca="1" ref="AG84" ca="1">_xlfn.XLOOKUP($A84&amp;$B84,'[1]产值及收款计划（2026）'!$A:$A&amp;'[1]产值及收款计划（2026）'!$B:$B,'[1]产值及收款计划（2026）'!AG:AG)</f>
        <v>0</v>
      </c>
      <c r="AH84" s="256" cm="1">
        <f t="array" aca="1" ref="AH84" ca="1">_xlfn.XLOOKUP($A84&amp;$B84,'[1]产值及收款计划（2026）'!$A:$A&amp;'[1]产值及收款计划（2026）'!$B:$B,'[1]产值及收款计划（2026）'!AH:AH)</f>
        <v>0</v>
      </c>
      <c r="AI84" s="256" cm="1">
        <f t="array" aca="1" ref="AI84" ca="1">_xlfn.XLOOKUP($A84&amp;$B84,'[1]产值及收款计划（2026）'!$A:$A&amp;'[1]产值及收款计划（2026）'!$B:$B,'[1]产值及收款计划（2026）'!AI:AI)</f>
        <v>0</v>
      </c>
      <c r="AJ84" s="256" cm="1">
        <f t="array" aca="1" ref="AJ84" ca="1">_xlfn.XLOOKUP($A84&amp;$B84,'[1]产值及收款计划（2026）'!$A:$A&amp;'[1]产值及收款计划（2026）'!$B:$B,'[1]产值及收款计划（2026）'!AJ:AJ)</f>
        <v>0</v>
      </c>
      <c r="AK84" s="256" cm="1">
        <f t="array" aca="1" ref="AK84" ca="1">_xlfn.XLOOKUP($A84&amp;$B84,'[1]产值及收款计划（2026）'!$A:$A&amp;'[1]产值及收款计划（2026）'!$B:$B,'[1]产值及收款计划（2026）'!AK:AK)</f>
        <v>0</v>
      </c>
      <c r="AL84" s="256" cm="1">
        <f t="array" aca="1" ref="AL84" ca="1">_xlfn.XLOOKUP($A84&amp;$B84,'[1]产值及收款计划（2026）'!$A:$A&amp;'[1]产值及收款计划（2026）'!$B:$B,'[1]产值及收款计划（2026）'!AL:AL)</f>
        <v>0</v>
      </c>
      <c r="AM84" s="263" t="e" cm="1">
        <f t="array" aca="1" ref="AM84" ca="1">_xlfn.LET(_xlpm.勾选月份状态数组,TRANSPOSE('PPT(12-15页）-TOP10'!$A$3:$A$14),_xlpm.选择数据区,IF('PPT(12-15页）-TOP10'!$E$3="收款",$BA84:$BL84,$AA84:$AL84),SUM(_xlfn._xlws.FILTER(_xlpm.选择数据区,_xlpm.勾选月份状态数组,"")))</f>
        <v>#NAME?</v>
      </c>
      <c r="AN84" s="256" t="e" cm="1">
        <f t="array" aca="1" ref="AN84" ca="1">_xlfn.LET(_xlpm.勾选月份状态数组,TRANSPOSE('PPT(12-15页）-TOP10'!$A$3:$A$14),_xlpm.选择数据区,IF('PPT(12-15页）-TOP10'!$E$3="收款",$DA84:$DL84,$CA84:$CL84),SUM(_xlfn._xlws.FILTER(_xlpm.选择数据区,_xlpm.勾选月份状态数组,"")))</f>
        <v>#NAME?</v>
      </c>
      <c r="AO84" s="256">
        <f ca="1">SUM(CA84:CC84)+SUM(AD84:AL84)</f>
        <v>0</v>
      </c>
      <c r="AP84" s="256"/>
      <c r="AQ84" s="256"/>
      <c r="AR84" s="256"/>
      <c r="AS84" s="256" cm="1">
        <f t="array" aca="1" ref="AS84" ca="1">_xlfn.XLOOKUP($A84&amp;$B84,'[1]产值及收款计划（2026）'!$A:$A&amp;'[1]产值及收款计划（2026）'!$B:$B,'[1]产值及收款计划（2026）'!AS:AS)</f>
        <v>0</v>
      </c>
      <c r="AT84" s="256" cm="1">
        <f t="array" aca="1" ref="AT84" ca="1">_xlfn.XLOOKUP($A84&amp;$B84,'[1]产值及收款计划（2026）'!$A:$A&amp;'[1]产值及收款计划（2026）'!$B:$B,'[1]产值及收款计划（2026）'!AT:AT)</f>
        <v>0</v>
      </c>
      <c r="AU84" s="256" cm="1">
        <f t="array" aca="1" ref="AU84" ca="1">_xlfn.XLOOKUP($A84&amp;$B84,'[1]产值及收款计划（2026）'!$A:$A&amp;'[1]产值及收款计划（2026）'!$B:$B,'[1]产值及收款计划（2026）'!AU:AU)</f>
        <v>0</v>
      </c>
      <c r="AV84" s="256" cm="1">
        <f t="array" aca="1" ref="AV84" ca="1">_xlfn.XLOOKUP($A84&amp;$B84,'[1]产值及收款计划（2026）'!$A:$A&amp;'[1]产值及收款计划（2026）'!$B:$B,'[1]产值及收款计划（2026）'!AV:AV)</f>
        <v>0</v>
      </c>
      <c r="AW84" s="256" cm="1">
        <f t="array" aca="1" ref="AW84" ca="1">_xlfn.XLOOKUP($A84&amp;$B84,'[1]产值及收款计划（2026）'!$A:$A&amp;'[1]产值及收款计划（2026）'!$B:$B,'[1]产值及收款计划（2026）'!AW:AW)</f>
        <v>52.96</v>
      </c>
      <c r="AX84" s="256" cm="1">
        <f t="array" aca="1" ref="AX84" ca="1">_xlfn.XLOOKUP($A84&amp;$B84,'[1]产值及收款计划（2026）'!$A:$A&amp;'[1]产值及收款计划（2026）'!$B:$B,'[1]产值及收款计划（2026）'!AX:AX)</f>
        <v>13</v>
      </c>
      <c r="AY84" s="256" cm="1">
        <f t="array" aca="1" ref="AY84" ca="1">_xlfn.XLOOKUP($A84&amp;$B84,'[1]产值及收款计划（2026）'!$A:$A&amp;'[1]产值及收款计划（2026）'!$B:$B,'[1]产值及收款计划（2026）'!AY:AY)</f>
        <v>0.24000000000000199</v>
      </c>
      <c r="AZ84" s="256" cm="1">
        <f t="array" aca="1" ref="AZ84" ca="1">_xlfn.XLOOKUP($A84&amp;$B84,'[1]产值及收款计划（2026）'!$A:$A&amp;'[1]产值及收款计划（2026）'!$B:$B,'[1]产值及收款计划（2026）'!AZ:AZ)</f>
        <v>0.24000000000000199</v>
      </c>
      <c r="BA84" s="256" cm="1">
        <f t="array" aca="1" ref="BA84" ca="1">_xlfn.XLOOKUP($A84&amp;$B84,'[1]产值及收款计划（2026）'!$A:$A&amp;'[1]产值及收款计划（2026）'!$B:$B,'[1]产值及收款计划（2026）'!BA:BA)</f>
        <v>0</v>
      </c>
      <c r="BB84" s="256" cm="1">
        <f t="array" aca="1" ref="BB84" ca="1">_xlfn.XLOOKUP($A84&amp;$B84,'[1]产值及收款计划（2026）'!$A:$A&amp;'[1]产值及收款计划（2026）'!$B:$B,'[1]产值及收款计划（2026）'!BB:BB)</f>
        <v>0</v>
      </c>
      <c r="BC84" s="256" cm="1">
        <f t="array" aca="1" ref="BC84" ca="1">_xlfn.XLOOKUP($A84&amp;$B84,'[1]产值及收款计划（2026）'!$A:$A&amp;'[1]产值及收款计划（2026）'!$B:$B,'[1]产值及收款计划（2026）'!BC:BC)</f>
        <v>0</v>
      </c>
      <c r="BD84" s="256" cm="1">
        <f t="array" aca="1" ref="BD84" ca="1">_xlfn.XLOOKUP($A84&amp;$B84,'[1]产值及收款计划（2026）'!$A:$A&amp;'[1]产值及收款计划（2026）'!$B:$B,'[1]产值及收款计划（2026）'!BD:BD)</f>
        <v>0</v>
      </c>
      <c r="BE84" s="256" cm="1">
        <f t="array" aca="1" ref="BE84" ca="1">_xlfn.XLOOKUP($A84&amp;$B84,'[1]产值及收款计划（2026）'!$A:$A&amp;'[1]产值及收款计划（2026）'!$B:$B,'[1]产值及收款计划（2026）'!BE:BE)</f>
        <v>0</v>
      </c>
      <c r="BF84" s="256" cm="1">
        <f t="array" aca="1" ref="BF84" ca="1">_xlfn.XLOOKUP($A84&amp;$B84,'[1]产值及收款计划（2026）'!$A:$A&amp;'[1]产值及收款计划（2026）'!$B:$B,'[1]产值及收款计划（2026）'!BF:BF)</f>
        <v>0</v>
      </c>
      <c r="BG84" s="256" cm="1">
        <f t="array" aca="1" ref="BG84" ca="1">_xlfn.XLOOKUP($A84&amp;$B84,'[1]产值及收款计划（2026）'!$A:$A&amp;'[1]产值及收款计划（2026）'!$B:$B,'[1]产值及收款计划（2026）'!BG:BG)</f>
        <v>0</v>
      </c>
      <c r="BH84" s="256" cm="1">
        <f t="array" aca="1" ref="BH84" ca="1">_xlfn.XLOOKUP($A84&amp;$B84,'[1]产值及收款计划（2026）'!$A:$A&amp;'[1]产值及收款计划（2026）'!$B:$B,'[1]产值及收款计划（2026）'!BH:BH)</f>
        <v>0</v>
      </c>
      <c r="BI84" s="256" cm="1">
        <f t="array" aca="1" ref="BI84" ca="1">_xlfn.XLOOKUP($A84&amp;$B84,'[1]产值及收款计划（2026）'!$A:$A&amp;'[1]产值及收款计划（2026）'!$B:$B,'[1]产值及收款计划（2026）'!BI:BI)</f>
        <v>0</v>
      </c>
      <c r="BJ84" s="256" cm="1">
        <f t="array" aca="1" ref="BJ84" ca="1">_xlfn.XLOOKUP($A84&amp;$B84,'[1]产值及收款计划（2026）'!$A:$A&amp;'[1]产值及收款计划（2026）'!$B:$B,'[1]产值及收款计划（2026）'!BJ:BJ)</f>
        <v>0.24</v>
      </c>
      <c r="BK84" s="256" cm="1">
        <f t="array" aca="1" ref="BK84" ca="1">_xlfn.XLOOKUP($A84&amp;$B84,'[1]产值及收款计划（2026）'!$A:$A&amp;'[1]产值及收款计划（2026）'!$B:$B,'[1]产值及收款计划（2026）'!BK:BK)</f>
        <v>0</v>
      </c>
      <c r="BL84" s="256" cm="1">
        <f t="array" aca="1" ref="BL84" ca="1">_xlfn.XLOOKUP($A84&amp;$B84,'[1]产值及收款计划（2026）'!$A:$A&amp;'[1]产值及收款计划（2026）'!$B:$B,'[1]产值及收款计划（2026）'!BL:BL)</f>
        <v>0</v>
      </c>
      <c r="BM84" s="256"/>
      <c r="BN84" s="256"/>
      <c r="BO84" s="256"/>
      <c r="BP84" s="256"/>
      <c r="BQ84" s="255" cm="1">
        <f t="array" aca="1" ref="BQ84" ca="1">_xlfn.XLOOKUP($A84&amp;$B84,'[1]产值及收款计划（2026）'!$A:$A&amp;'[1]产值及收款计划（2026）'!$B:$B,'[1]产值及收款计划（2026）'!BQ:BQ)</f>
        <v>0</v>
      </c>
      <c r="BR84" s="256" cm="1">
        <f t="array" aca="1" ref="BR84" ca="1">_xlfn.XLOOKUP($A84&amp;$B84,'[1]产值及收款计划（2026）'!$A:$A&amp;'[1]产值及收款计划（2026）'!$B:$B,'[1]产值及收款计划（2026）'!BR:BR)</f>
        <v>0</v>
      </c>
      <c r="CA84" s="256" cm="1">
        <f t="array" aca="1" ref="CA84" ca="1">_xlfn.XLOOKUP($A84&amp;$B84,'[1]产值及收款计划（2026）'!$A:$A&amp;'[1]产值及收款计划（2026）'!$B:$B,'[1]产值及收款计划（2026）'!CA:CA)</f>
        <v>0</v>
      </c>
      <c r="CB84" s="256" cm="1">
        <f t="array" aca="1" ref="CB84" ca="1">_xlfn.XLOOKUP($A84&amp;$B84,'[1]产值及收款计划（2026）'!$A:$A&amp;'[1]产值及收款计划（2026）'!$B:$B,'[1]产值及收款计划（2026）'!CB:CB)</f>
        <v>0</v>
      </c>
      <c r="CC84" s="256" cm="1">
        <f t="array" aca="1" ref="CC84" ca="1">_xlfn.XLOOKUP($A84&amp;$B84,'[1]产值及收款计划（2026）'!$A:$A&amp;'[1]产值及收款计划（2026）'!$B:$B,'[1]产值及收款计划（2026）'!CC:CC)</f>
        <v>0</v>
      </c>
      <c r="CD84" s="256" cm="1">
        <f t="array" aca="1" ref="CD84" ca="1">_xlfn.XLOOKUP($A84&amp;$B84,'[1]产值及收款计划（2026）'!$A:$A&amp;'[1]产值及收款计划（2026）'!$B:$B,'[1]产值及收款计划（2026）'!CD:CD)</f>
        <v>0</v>
      </c>
      <c r="CE84" s="256" cm="1">
        <f t="array" aca="1" ref="CE84" ca="1">_xlfn.XLOOKUP($A84&amp;$B84,'[1]产值及收款计划（2026）'!$A:$A&amp;'[1]产值及收款计划（2026）'!$B:$B,'[1]产值及收款计划（2026）'!CE:CE)</f>
        <v>0</v>
      </c>
      <c r="CF84" s="256" cm="1">
        <f t="array" aca="1" ref="CF84" ca="1">_xlfn.XLOOKUP($A84&amp;$B84,'[1]产值及收款计划（2026）'!$A:$A&amp;'[1]产值及收款计划（2026）'!$B:$B,'[1]产值及收款计划（2026）'!CF:CF)</f>
        <v>0</v>
      </c>
      <c r="CG84" s="256" cm="1">
        <f t="array" aca="1" ref="CG84" ca="1">_xlfn.XLOOKUP($A84&amp;$B84,'[1]产值及收款计划（2026）'!$A:$A&amp;'[1]产值及收款计划（2026）'!$B:$B,'[1]产值及收款计划（2026）'!CG:CG)</f>
        <v>0</v>
      </c>
      <c r="CH84" s="256" cm="1">
        <f t="array" aca="1" ref="CH84" ca="1">_xlfn.XLOOKUP($A84&amp;$B84,'[1]产值及收款计划（2026）'!$A:$A&amp;'[1]产值及收款计划（2026）'!$B:$B,'[1]产值及收款计划（2026）'!CH:CH)</f>
        <v>0</v>
      </c>
      <c r="CI84" s="256" cm="1">
        <f t="array" aca="1" ref="CI84" ca="1">_xlfn.XLOOKUP($A84&amp;$B84,'[1]产值及收款计划（2026）'!$A:$A&amp;'[1]产值及收款计划（2026）'!$B:$B,'[1]产值及收款计划（2026）'!CI:CI)</f>
        <v>0</v>
      </c>
      <c r="CJ84" s="256" cm="1">
        <f t="array" aca="1" ref="CJ84" ca="1">_xlfn.XLOOKUP($A84&amp;$B84,'[1]产值及收款计划（2026）'!$A:$A&amp;'[1]产值及收款计划（2026）'!$B:$B,'[1]产值及收款计划（2026）'!CJ:CJ)</f>
        <v>0</v>
      </c>
      <c r="CK84" s="256" cm="1">
        <f t="array" aca="1" ref="CK84" ca="1">_xlfn.XLOOKUP($A84&amp;$B84,'[1]产值及收款计划（2026）'!$A:$A&amp;'[1]产值及收款计划（2026）'!$B:$B,'[1]产值及收款计划（2026）'!CK:CK)</f>
        <v>0</v>
      </c>
      <c r="CL84" s="256" cm="1">
        <f t="array" aca="1" ref="CL84" ca="1">_xlfn.XLOOKUP($A84&amp;$B84,'[1]产值及收款计划（2026）'!$A:$A&amp;'[1]产值及收款计划（2026）'!$B:$B,'[1]产值及收款计划（2026）'!CL:CL)</f>
        <v>0</v>
      </c>
      <c r="DA84" s="256" cm="1">
        <f t="array" aca="1" ref="DA84" ca="1">_xlfn.XLOOKUP($A84&amp;$B84,'[1]产值及收款计划（2026）'!$A:$A&amp;'[1]产值及收款计划（2026）'!$B:$B,'[1]产值及收款计划（2026）'!DA:DA)</f>
        <v>0</v>
      </c>
      <c r="DB84" s="256" cm="1">
        <f t="array" aca="1" ref="DB84" ca="1">_xlfn.XLOOKUP($A84&amp;$B84,'[1]产值及收款计划（2026）'!$A:$A&amp;'[1]产值及收款计划（2026）'!$B:$B,'[1]产值及收款计划（2026）'!DB:DB)</f>
        <v>13</v>
      </c>
      <c r="DC84" s="256" cm="1">
        <f t="array" aca="1" ref="DC84" ca="1">_xlfn.XLOOKUP($A84&amp;$B84,'[1]产值及收款计划（2026）'!$A:$A&amp;'[1]产值及收款计划（2026）'!$B:$B,'[1]产值及收款计划（2026）'!DC:DC)</f>
        <v>0</v>
      </c>
      <c r="DD84" s="256" cm="1">
        <f t="array" aca="1" ref="DD84" ca="1">_xlfn.XLOOKUP($A84&amp;$B84,'[1]产值及收款计划（2026）'!$A:$A&amp;'[1]产值及收款计划（2026）'!$B:$B,'[1]产值及收款计划（2026）'!DD:DD)</f>
        <v>0</v>
      </c>
      <c r="DE84" s="256" cm="1">
        <f t="array" aca="1" ref="DE84" ca="1">_xlfn.XLOOKUP($A84&amp;$B84,'[1]产值及收款计划（2026）'!$A:$A&amp;'[1]产值及收款计划（2026）'!$B:$B,'[1]产值及收款计划（2026）'!DE:DE)</f>
        <v>0</v>
      </c>
      <c r="DF84" s="256" cm="1">
        <f t="array" aca="1" ref="DF84" ca="1">_xlfn.XLOOKUP($A84&amp;$B84,'[1]产值及收款计划（2026）'!$A:$A&amp;'[1]产值及收款计划（2026）'!$B:$B,'[1]产值及收款计划（2026）'!DF:DF)</f>
        <v>0</v>
      </c>
      <c r="DG84" s="256" cm="1">
        <f t="array" aca="1" ref="DG84" ca="1">_xlfn.XLOOKUP($A84&amp;$B84,'[1]产值及收款计划（2026）'!$A:$A&amp;'[1]产值及收款计划（2026）'!$B:$B,'[1]产值及收款计划（2026）'!DG:DG)</f>
        <v>0</v>
      </c>
      <c r="DH84" s="256" cm="1">
        <f t="array" aca="1" ref="DH84" ca="1">_xlfn.XLOOKUP($A84&amp;$B84,'[1]产值及收款计划（2026）'!$A:$A&amp;'[1]产值及收款计划（2026）'!$B:$B,'[1]产值及收款计划（2026）'!DH:DH)</f>
        <v>0</v>
      </c>
      <c r="DI84" s="256" cm="1">
        <f t="array" aca="1" ref="DI84" ca="1">_xlfn.XLOOKUP($A84&amp;$B84,'[1]产值及收款计划（2026）'!$A:$A&amp;'[1]产值及收款计划（2026）'!$B:$B,'[1]产值及收款计划（2026）'!DI:DI)</f>
        <v>0</v>
      </c>
      <c r="DJ84" s="256" cm="1">
        <f t="array" aca="1" ref="DJ84" ca="1">_xlfn.XLOOKUP($A84&amp;$B84,'[1]产值及收款计划（2026）'!$A:$A&amp;'[1]产值及收款计划（2026）'!$B:$B,'[1]产值及收款计划（2026）'!DJ:DJ)</f>
        <v>0</v>
      </c>
      <c r="DK84" s="256" cm="1">
        <f t="array" aca="1" ref="DK84" ca="1">_xlfn.XLOOKUP($A84&amp;$B84,'[1]产值及收款计划（2026）'!$A:$A&amp;'[1]产值及收款计划（2026）'!$B:$B,'[1]产值及收款计划（2026）'!DK:DK)</f>
        <v>0</v>
      </c>
      <c r="DL84" s="256" cm="1">
        <f t="array" aca="1" ref="DL84" ca="1">_xlfn.XLOOKUP($A84&amp;$B84,'[1]产值及收款计划（2026）'!$A:$A&amp;'[1]产值及收款计划（2026）'!$B:$B,'[1]产值及收款计划（2026）'!DL:DL)</f>
        <v>0</v>
      </c>
      <c r="DM84" s="264"/>
      <c r="DN84" s="250"/>
    </row>
    <row r="85" spans="1:118" ht="40.5" x14ac:dyDescent="0.15">
      <c r="A85" s="254">
        <f t="shared" ca="1" si="10"/>
        <v>81</v>
      </c>
      <c r="B85" s="254" t="s">
        <v>25</v>
      </c>
      <c r="C85" s="255" t="str" cm="1">
        <f t="array" aca="1" ref="C85" ca="1">_xlfn.XLOOKUP($A85&amp;$B85,'[1]产值及收款计划（2026）'!$A:$A&amp;'[1]产值及收款计划（2026）'!$B:$B,'[1]产值及收款计划（2026）'!C:C)</f>
        <v>ZHT2024090600108</v>
      </c>
      <c r="D85" s="256" t="str" cm="1">
        <f t="array" aca="1" ref="D85" ca="1">_xlfn.XLOOKUP($A85&amp;$B85,'[1]产值及收款计划（2026）'!$A:$A&amp;'[1]产值及收款计划（2026）'!$B:$B,'[1]产值及收款计划（2026）'!D:D)</f>
        <v>南汇支线（两港市域铁路）工程 NHSG-7 标 智慧工地项目</v>
      </c>
      <c r="E85" s="256" cm="1">
        <f t="array" aca="1" ref="E85" ca="1">_xlfn.XLOOKUP($A85&amp;$B85,'[1]产值及收款计划（2026）'!$A:$A&amp;'[1]产值及收款计划（2026）'!$B:$B,'[1]产值及收款计划（2026）'!E:E)</f>
        <v>60.6</v>
      </c>
      <c r="F85" s="256" cm="1">
        <f t="array" aca="1" ref="F85" ca="1">_xlfn.XLOOKUP($A85&amp;$B85,'[1]产值及收款计划（2026）'!$A:$A&amp;'[1]产值及收款计划（2026）'!$B:$B,'[1]产值及收款计划（2026）'!F:F)</f>
        <v>60.6</v>
      </c>
      <c r="G85" s="256" cm="1">
        <f t="array" aca="1" ref="G85" ca="1">_xlfn.XLOOKUP($A85&amp;$B85,'[1]产值及收款计划（2026）'!$A:$A&amp;'[1]产值及收款计划（2026）'!$B:$B,'[1]产值及收款计划（2026）'!G:G)</f>
        <v>60.6</v>
      </c>
      <c r="H85" s="256" cm="1">
        <f t="array" aca="1" ref="H85" ca="1">_xlfn.XLOOKUP($A85&amp;$B85,'[1]产值及收款计划（2026）'!$A:$A&amp;'[1]产值及收款计划（2026）'!$B:$B,'[1]产值及收款计划（2026）'!H:H)</f>
        <v>60.6</v>
      </c>
      <c r="I85" s="257" cm="1">
        <f t="array" aca="1" ref="I85" ca="1">_xlfn.XLOOKUP($A85&amp;$B85,'[1]产值及收款计划（2026）'!$A:$A&amp;'[1]产值及收款计划（2026）'!$B:$B,'[1]产值及收款计划（2026）'!I:I)</f>
        <v>1</v>
      </c>
      <c r="J85" s="258" cm="1">
        <f t="array" aca="1" ref="J85" ca="1">_xlfn.XLOOKUP($A85&amp;$B85,'[1]产值及收款计划（2026）'!$A:$A&amp;'[1]产值及收款计划（2026）'!$B:$B,'[1]产值及收款计划（2026）'!J:J)</f>
        <v>0.06</v>
      </c>
      <c r="K85" s="256" cm="1">
        <f t="array" aca="1" ref="K85" ca="1">_xlfn.XLOOKUP($A85&amp;$B85,'[1]产值及收款计划（2026）'!$A:$A&amp;'[1]产值及收款计划（2026）'!$B:$B,'[1]产值及收款计划（2026）'!K:K)</f>
        <v>0</v>
      </c>
      <c r="L85" s="256" cm="1">
        <f t="array" aca="1" ref="L85" ca="1">_xlfn.XLOOKUP($A85&amp;$B85,'[1]产值及收款计划（2026）'!$A:$A&amp;'[1]产值及收款计划（2026）'!$B:$B,'[1]产值及收款计划（2026）'!L:L)</f>
        <v>0</v>
      </c>
      <c r="M85" s="256" t="str" cm="1">
        <f t="array" aca="1" ref="M85" ca="1">_xlfn.XLOOKUP($A85&amp;$B85,'[1]产值及收款计划（2026）'!$A:$A&amp;'[1]产值及收款计划（2026）'!$B:$B,'[1]产值及收款计划（2026）'!M:M)</f>
        <v>主导</v>
      </c>
      <c r="N85" s="256" t="str" cm="1">
        <f t="array" aca="1" ref="N85" ca="1">_xlfn.XLOOKUP($A85&amp;$B85,'[1]产值及收款计划（2026）'!$A:$A&amp;'[1]产值及收款计划（2026）'!$B:$B,'[1]产值及收款计划（2026）'!N:N)</f>
        <v>史菁霞团队</v>
      </c>
      <c r="O85" s="256" t="str" cm="1">
        <f t="array" aca="1" ref="O85" ca="1">_xlfn.XLOOKUP($A85&amp;$B85,'[1]产值及收款计划（2026）'!$A:$A&amp;'[1]产值及收款计划（2026）'!$B:$B,'[1]产值及收款计划（2026）'!O:O)</f>
        <v>袁超</v>
      </c>
      <c r="P85" s="255" t="str" cm="1">
        <f t="array" aca="1" ref="P85" ca="1">_xlfn.XLOOKUP($A85&amp;$B85,'[1]产值及收款计划（2026）'!$A:$A&amp;'[1]产值及收款计划（2026）'!$B:$B,'[1]产值及收款计划（2026）'!P:P)</f>
        <v>在建</v>
      </c>
      <c r="Q85" s="256" cm="1">
        <f t="array" aca="1" ref="Q85" ca="1">_xlfn.XLOOKUP($A85&amp;$B85,'[1]产值及收款计划（2026）'!$A:$A&amp;'[1]产值及收款计划（2026）'!$B:$B,'[1]产值及收款计划（2026）'!Q:Q)</f>
        <v>0</v>
      </c>
      <c r="R85" s="256" cm="1">
        <f t="array" aca="1" ref="R85" ca="1">_xlfn.XLOOKUP($A85&amp;$B85,'[1]产值及收款计划（2026）'!$A:$A&amp;'[1]产值及收款计划（2026）'!$B:$B,'[1]产值及收款计划（2026）'!R:R)</f>
        <v>0</v>
      </c>
      <c r="S85" s="256" cm="1">
        <f t="array" aca="1" ref="S85" ca="1">_xlfn.XLOOKUP($A85&amp;$B85,'[1]产值及收款计划（2026）'!$A:$A&amp;'[1]产值及收款计划（2026）'!$B:$B,'[1]产值及收款计划（2026）'!S:S)</f>
        <v>0</v>
      </c>
      <c r="T85" s="256" cm="1">
        <f t="array" aca="1" ref="T85" ca="1">_xlfn.XLOOKUP($A85&amp;$B85,'[1]产值及收款计划（2026）'!$A:$A&amp;'[1]产值及收款计划（2026）'!$B:$B,'[1]产值及收款计划（2026）'!T:T)</f>
        <v>48.48</v>
      </c>
      <c r="U85" s="256" cm="1">
        <f t="array" aca="1" ref="U85" ca="1">_xlfn.XLOOKUP($A85&amp;$B85,'[1]产值及收款计划（2026）'!$A:$A&amp;'[1]产值及收款计划（2026）'!$B:$B,'[1]产值及收款计划（2026）'!U:U)</f>
        <v>12.12</v>
      </c>
      <c r="V85" s="256" cm="1">
        <f t="array" aca="1" ref="V85" ca="1">_xlfn.XLOOKUP($A85&amp;$B85,'[1]产值及收款计划（2026）'!$A:$A&amp;'[1]产值及收款计划（2026）'!$B:$B,'[1]产值及收款计划（2026）'!V:V)</f>
        <v>0</v>
      </c>
      <c r="W85" s="256" cm="1">
        <f t="array" aca="1" ref="W85" ca="1">_xlfn.XLOOKUP($A85&amp;$B85,'[1]产值及收款计划（2026）'!$A:$A&amp;'[1]产值及收款计划（2026）'!$B:$B,'[1]产值及收款计划（2026）'!W:W)</f>
        <v>0</v>
      </c>
      <c r="X85" s="256" cm="1">
        <f t="array" aca="1" ref="X85" ca="1">_xlfn.XLOOKUP($A85&amp;$B85,'[1]产值及收款计划（2026）'!$A:$A&amp;'[1]产值及收款计划（2026）'!$B:$B,'[1]产值及收款计划（2026）'!X:X)</f>
        <v>0</v>
      </c>
      <c r="Y85" s="256" cm="1">
        <f t="array" aca="1" ref="Y85" ca="1">_xlfn.XLOOKUP($A85&amp;$B85,'[1]产值及收款计划（2026）'!$A:$A&amp;'[1]产值及收款计划（2026）'!$B:$B,'[1]产值及收款计划（2026）'!Y:Y)</f>
        <v>0</v>
      </c>
      <c r="Z85" s="256" cm="1">
        <f t="array" aca="1" ref="Z85" ca="1">_xlfn.XLOOKUP($A85&amp;$B85,'[1]产值及收款计划（2026）'!$A:$A&amp;'[1]产值及收款计划（2026）'!$B:$B,'[1]产值及收款计划（2026）'!Z:Z)</f>
        <v>0</v>
      </c>
      <c r="AA85" s="266" cm="1">
        <f t="array" aca="1" ref="AA85" ca="1">_xlfn.XLOOKUP($A85&amp;$B85,'[1]产值及收款计划（2026）'!$A:$A&amp;'[1]产值及收款计划（2026）'!$B:$B,'[1]产值及收款计划（2026）'!AA:AA)</f>
        <v>0</v>
      </c>
      <c r="AB85" s="266" cm="1">
        <f t="array" aca="1" ref="AB85" ca="1">_xlfn.XLOOKUP($A85&amp;$B85,'[1]产值及收款计划（2026）'!$A:$A&amp;'[1]产值及收款计划（2026）'!$B:$B,'[1]产值及收款计划（2026）'!AB:AB)</f>
        <v>12.12</v>
      </c>
      <c r="AC85" s="266" cm="1">
        <f t="array" aca="1" ref="AC85" ca="1">_xlfn.XLOOKUP($A85&amp;$B85,'[1]产值及收款计划（2026）'!$A:$A&amp;'[1]产值及收款计划（2026）'!$B:$B,'[1]产值及收款计划（2026）'!AC:AC)</f>
        <v>0</v>
      </c>
      <c r="AD85" s="256" cm="1">
        <f t="array" aca="1" ref="AD85" ca="1">_xlfn.XLOOKUP($A85&amp;$B85,'[1]产值及收款计划（2026）'!$A:$A&amp;'[1]产值及收款计划（2026）'!$B:$B,'[1]产值及收款计划（2026）'!AD:AD)</f>
        <v>0</v>
      </c>
      <c r="AE85" s="256" cm="1">
        <f t="array" aca="1" ref="AE85" ca="1">_xlfn.XLOOKUP($A85&amp;$B85,'[1]产值及收款计划（2026）'!$A:$A&amp;'[1]产值及收款计划（2026）'!$B:$B,'[1]产值及收款计划（2026）'!AE:AE)</f>
        <v>0</v>
      </c>
      <c r="AF85" s="256" cm="1">
        <f t="array" aca="1" ref="AF85" ca="1">_xlfn.XLOOKUP($A85&amp;$B85,'[1]产值及收款计划（2026）'!$A:$A&amp;'[1]产值及收款计划（2026）'!$B:$B,'[1]产值及收款计划（2026）'!AF:AF)</f>
        <v>0</v>
      </c>
      <c r="AG85" s="256" cm="1">
        <f t="array" aca="1" ref="AG85" ca="1">_xlfn.XLOOKUP($A85&amp;$B85,'[1]产值及收款计划（2026）'!$A:$A&amp;'[1]产值及收款计划（2026）'!$B:$B,'[1]产值及收款计划（2026）'!AG:AG)</f>
        <v>0</v>
      </c>
      <c r="AH85" s="256" cm="1">
        <f t="array" aca="1" ref="AH85" ca="1">_xlfn.XLOOKUP($A85&amp;$B85,'[1]产值及收款计划（2026）'!$A:$A&amp;'[1]产值及收款计划（2026）'!$B:$B,'[1]产值及收款计划（2026）'!AH:AH)</f>
        <v>0</v>
      </c>
      <c r="AI85" s="256" cm="1">
        <f t="array" aca="1" ref="AI85" ca="1">_xlfn.XLOOKUP($A85&amp;$B85,'[1]产值及收款计划（2026）'!$A:$A&amp;'[1]产值及收款计划（2026）'!$B:$B,'[1]产值及收款计划（2026）'!AI:AI)</f>
        <v>0</v>
      </c>
      <c r="AJ85" s="256" cm="1">
        <f t="array" aca="1" ref="AJ85" ca="1">_xlfn.XLOOKUP($A85&amp;$B85,'[1]产值及收款计划（2026）'!$A:$A&amp;'[1]产值及收款计划（2026）'!$B:$B,'[1]产值及收款计划（2026）'!AJ:AJ)</f>
        <v>0</v>
      </c>
      <c r="AK85" s="256" cm="1">
        <f t="array" aca="1" ref="AK85" ca="1">_xlfn.XLOOKUP($A85&amp;$B85,'[1]产值及收款计划（2026）'!$A:$A&amp;'[1]产值及收款计划（2026）'!$B:$B,'[1]产值及收款计划（2026）'!AK:AK)</f>
        <v>0</v>
      </c>
      <c r="AL85" s="256" cm="1">
        <f t="array" aca="1" ref="AL85" ca="1">_xlfn.XLOOKUP($A85&amp;$B85,'[1]产值及收款计划（2026）'!$A:$A&amp;'[1]产值及收款计划（2026）'!$B:$B,'[1]产值及收款计划（2026）'!AL:AL)</f>
        <v>0</v>
      </c>
      <c r="AM85" s="263" t="e" cm="1">
        <f t="array" aca="1" ref="AM85" ca="1">_xlfn.LET(_xlpm.勾选月份状态数组,TRANSPOSE('PPT(12-15页）-TOP10'!$A$3:$A$14),_xlpm.选择数据区,IF('PPT(12-15页）-TOP10'!$E$3="收款",$BA85:$BL85,$AA85:$AL85),SUM(_xlfn._xlws.FILTER(_xlpm.选择数据区,_xlpm.勾选月份状态数组,"")))</f>
        <v>#NAME?</v>
      </c>
      <c r="AN85" s="256" t="e" cm="1">
        <f t="array" aca="1" ref="AN85" ca="1">_xlfn.LET(_xlpm.勾选月份状态数组,TRANSPOSE('PPT(12-15页）-TOP10'!$A$3:$A$14),_xlpm.选择数据区,IF('PPT(12-15页）-TOP10'!$E$3="收款",$DA85:$DL85,$CA85:$CL85),SUM(_xlfn._xlws.FILTER(_xlpm.选择数据区,_xlpm.勾选月份状态数组,"")))</f>
        <v>#NAME?</v>
      </c>
      <c r="AO85" s="256">
        <f ca="1">SUM(CA85:CC85)+SUM(AD85:AL85)</f>
        <v>12.12</v>
      </c>
      <c r="AP85" s="256"/>
      <c r="AQ85" s="256"/>
      <c r="AR85" s="256"/>
      <c r="AS85" s="256" cm="1">
        <f t="array" aca="1" ref="AS85" ca="1">_xlfn.XLOOKUP($A85&amp;$B85,'[1]产值及收款计划（2026）'!$A:$A&amp;'[1]产值及收款计划（2026）'!$B:$B,'[1]产值及收款计划（2026）'!AS:AS)</f>
        <v>0</v>
      </c>
      <c r="AT85" s="256" cm="1">
        <f t="array" aca="1" ref="AT85" ca="1">_xlfn.XLOOKUP($A85&amp;$B85,'[1]产值及收款计划（2026）'!$A:$A&amp;'[1]产值及收款计划（2026）'!$B:$B,'[1]产值及收款计划（2026）'!AT:AT)</f>
        <v>0</v>
      </c>
      <c r="AU85" s="256" cm="1">
        <f t="array" aca="1" ref="AU85" ca="1">_xlfn.XLOOKUP($A85&amp;$B85,'[1]产值及收款计划（2026）'!$A:$A&amp;'[1]产值及收款计划（2026）'!$B:$B,'[1]产值及收款计划（2026）'!AU:AU)</f>
        <v>0</v>
      </c>
      <c r="AV85" s="256" cm="1">
        <f t="array" aca="1" ref="AV85" ca="1">_xlfn.XLOOKUP($A85&amp;$B85,'[1]产值及收款计划（2026）'!$A:$A&amp;'[1]产值及收款计划（2026）'!$B:$B,'[1]产值及收款计划（2026）'!AV:AV)</f>
        <v>0</v>
      </c>
      <c r="AW85" s="256" cm="1">
        <f t="array" aca="1" ref="AW85" ca="1">_xlfn.XLOOKUP($A85&amp;$B85,'[1]产值及收款计划（2026）'!$A:$A&amp;'[1]产值及收款计划（2026）'!$B:$B,'[1]产值及收款计划（2026）'!AW:AW)</f>
        <v>48.48</v>
      </c>
      <c r="AX85" s="256" cm="1">
        <f t="array" aca="1" ref="AX85" ca="1">_xlfn.XLOOKUP($A85&amp;$B85,'[1]产值及收款计划（2026）'!$A:$A&amp;'[1]产值及收款计划（2026）'!$B:$B,'[1]产值及收款计划（2026）'!AX:AX)</f>
        <v>12.12</v>
      </c>
      <c r="AY85" s="256" cm="1">
        <f t="array" aca="1" ref="AY85" ca="1">_xlfn.XLOOKUP($A85&amp;$B85,'[1]产值及收款计划（2026）'!$A:$A&amp;'[1]产值及收款计划（2026）'!$B:$B,'[1]产值及收款计划（2026）'!AY:AY)</f>
        <v>0</v>
      </c>
      <c r="AZ85" s="256" cm="1">
        <f t="array" aca="1" ref="AZ85" ca="1">_xlfn.XLOOKUP($A85&amp;$B85,'[1]产值及收款计划（2026）'!$A:$A&amp;'[1]产值及收款计划（2026）'!$B:$B,'[1]产值及收款计划（2026）'!AZ:AZ)</f>
        <v>0</v>
      </c>
      <c r="BA85" s="256" cm="1">
        <f t="array" aca="1" ref="BA85" ca="1">_xlfn.XLOOKUP($A85&amp;$B85,'[1]产值及收款计划（2026）'!$A:$A&amp;'[1]产值及收款计划（2026）'!$B:$B,'[1]产值及收款计划（2026）'!BA:BA)</f>
        <v>0</v>
      </c>
      <c r="BB85" s="256" cm="1">
        <f t="array" aca="1" ref="BB85" ca="1">_xlfn.XLOOKUP($A85&amp;$B85,'[1]产值及收款计划（2026）'!$A:$A&amp;'[1]产值及收款计划（2026）'!$B:$B,'[1]产值及收款计划（2026）'!BB:BB)</f>
        <v>0</v>
      </c>
      <c r="BC85" s="256" cm="1">
        <f t="array" aca="1" ref="BC85" ca="1">_xlfn.XLOOKUP($A85&amp;$B85,'[1]产值及收款计划（2026）'!$A:$A&amp;'[1]产值及收款计划（2026）'!$B:$B,'[1]产值及收款计划（2026）'!BC:BC)</f>
        <v>0</v>
      </c>
      <c r="BD85" s="256" cm="1">
        <f t="array" aca="1" ref="BD85" ca="1">_xlfn.XLOOKUP($A85&amp;$B85,'[1]产值及收款计划（2026）'!$A:$A&amp;'[1]产值及收款计划（2026）'!$B:$B,'[1]产值及收款计划（2026）'!BD:BD)</f>
        <v>0</v>
      </c>
      <c r="BE85" s="256" cm="1">
        <f t="array" aca="1" ref="BE85" ca="1">_xlfn.XLOOKUP($A85&amp;$B85,'[1]产值及收款计划（2026）'!$A:$A&amp;'[1]产值及收款计划（2026）'!$B:$B,'[1]产值及收款计划（2026）'!BE:BE)</f>
        <v>0</v>
      </c>
      <c r="BF85" s="256" cm="1">
        <f t="array" aca="1" ref="BF85" ca="1">_xlfn.XLOOKUP($A85&amp;$B85,'[1]产值及收款计划（2026）'!$A:$A&amp;'[1]产值及收款计划（2026）'!$B:$B,'[1]产值及收款计划（2026）'!BF:BF)</f>
        <v>0</v>
      </c>
      <c r="BG85" s="256" cm="1">
        <f t="array" aca="1" ref="BG85" ca="1">_xlfn.XLOOKUP($A85&amp;$B85,'[1]产值及收款计划（2026）'!$A:$A&amp;'[1]产值及收款计划（2026）'!$B:$B,'[1]产值及收款计划（2026）'!BG:BG)</f>
        <v>0</v>
      </c>
      <c r="BH85" s="256" cm="1">
        <f t="array" aca="1" ref="BH85" ca="1">_xlfn.XLOOKUP($A85&amp;$B85,'[1]产值及收款计划（2026）'!$A:$A&amp;'[1]产值及收款计划（2026）'!$B:$B,'[1]产值及收款计划（2026）'!BH:BH)</f>
        <v>0</v>
      </c>
      <c r="BI85" s="256" cm="1">
        <f t="array" aca="1" ref="BI85" ca="1">_xlfn.XLOOKUP($A85&amp;$B85,'[1]产值及收款计划（2026）'!$A:$A&amp;'[1]产值及收款计划（2026）'!$B:$B,'[1]产值及收款计划（2026）'!BI:BI)</f>
        <v>0</v>
      </c>
      <c r="BJ85" s="256" cm="1">
        <f t="array" aca="1" ref="BJ85" ca="1">_xlfn.XLOOKUP($A85&amp;$B85,'[1]产值及收款计划（2026）'!$A:$A&amp;'[1]产值及收款计划（2026）'!$B:$B,'[1]产值及收款计划（2026）'!BJ:BJ)</f>
        <v>0</v>
      </c>
      <c r="BK85" s="256" cm="1">
        <f t="array" aca="1" ref="BK85" ca="1">_xlfn.XLOOKUP($A85&amp;$B85,'[1]产值及收款计划（2026）'!$A:$A&amp;'[1]产值及收款计划（2026）'!$B:$B,'[1]产值及收款计划（2026）'!BK:BK)</f>
        <v>0</v>
      </c>
      <c r="BL85" s="256" cm="1">
        <f t="array" aca="1" ref="BL85" ca="1">_xlfn.XLOOKUP($A85&amp;$B85,'[1]产值及收款计划（2026）'!$A:$A&amp;'[1]产值及收款计划（2026）'!$B:$B,'[1]产值及收款计划（2026）'!BL:BL)</f>
        <v>0</v>
      </c>
      <c r="BM85" s="256"/>
      <c r="BN85" s="256"/>
      <c r="BO85" s="256"/>
      <c r="BP85" s="256"/>
      <c r="BQ85" s="255" cm="1">
        <f t="array" aca="1" ref="BQ85" ca="1">_xlfn.XLOOKUP($A85&amp;$B85,'[1]产值及收款计划（2026）'!$A:$A&amp;'[1]产值及收款计划（2026）'!$B:$B,'[1]产值及收款计划（2026）'!BQ:BQ)</f>
        <v>0</v>
      </c>
      <c r="BR85" s="256" cm="1">
        <f t="array" aca="1" ref="BR85" ca="1">_xlfn.XLOOKUP($A85&amp;$B85,'[1]产值及收款计划（2026）'!$A:$A&amp;'[1]产值及收款计划（2026）'!$B:$B,'[1]产值及收款计划（2026）'!BR:BR)</f>
        <v>0</v>
      </c>
      <c r="CA85" s="256" cm="1">
        <f t="array" aca="1" ref="CA85" ca="1">_xlfn.XLOOKUP($A85&amp;$B85,'[1]产值及收款计划（2026）'!$A:$A&amp;'[1]产值及收款计划（2026）'!$B:$B,'[1]产值及收款计划（2026）'!CA:CA)</f>
        <v>0</v>
      </c>
      <c r="CB85" s="256" cm="1">
        <f t="array" aca="1" ref="CB85" ca="1">_xlfn.XLOOKUP($A85&amp;$B85,'[1]产值及收款计划（2026）'!$A:$A&amp;'[1]产值及收款计划（2026）'!$B:$B,'[1]产值及收款计划（2026）'!CB:CB)</f>
        <v>12.12</v>
      </c>
      <c r="CC85" s="256" cm="1">
        <f t="array" aca="1" ref="CC85" ca="1">_xlfn.XLOOKUP($A85&amp;$B85,'[1]产值及收款计划（2026）'!$A:$A&amp;'[1]产值及收款计划（2026）'!$B:$B,'[1]产值及收款计划（2026）'!CC:CC)</f>
        <v>0</v>
      </c>
      <c r="CD85" s="256" cm="1">
        <f t="array" aca="1" ref="CD85" ca="1">_xlfn.XLOOKUP($A85&amp;$B85,'[1]产值及收款计划（2026）'!$A:$A&amp;'[1]产值及收款计划（2026）'!$B:$B,'[1]产值及收款计划（2026）'!CD:CD)</f>
        <v>0</v>
      </c>
      <c r="CE85" s="256" cm="1">
        <f t="array" aca="1" ref="CE85" ca="1">_xlfn.XLOOKUP($A85&amp;$B85,'[1]产值及收款计划（2026）'!$A:$A&amp;'[1]产值及收款计划（2026）'!$B:$B,'[1]产值及收款计划（2026）'!CE:CE)</f>
        <v>0</v>
      </c>
      <c r="CF85" s="256" cm="1">
        <f t="array" aca="1" ref="CF85" ca="1">_xlfn.XLOOKUP($A85&amp;$B85,'[1]产值及收款计划（2026）'!$A:$A&amp;'[1]产值及收款计划（2026）'!$B:$B,'[1]产值及收款计划（2026）'!CF:CF)</f>
        <v>0</v>
      </c>
      <c r="CG85" s="256" cm="1">
        <f t="array" aca="1" ref="CG85" ca="1">_xlfn.XLOOKUP($A85&amp;$B85,'[1]产值及收款计划（2026）'!$A:$A&amp;'[1]产值及收款计划（2026）'!$B:$B,'[1]产值及收款计划（2026）'!CG:CG)</f>
        <v>0</v>
      </c>
      <c r="CH85" s="256" cm="1">
        <f t="array" aca="1" ref="CH85" ca="1">_xlfn.XLOOKUP($A85&amp;$B85,'[1]产值及收款计划（2026）'!$A:$A&amp;'[1]产值及收款计划（2026）'!$B:$B,'[1]产值及收款计划（2026）'!CH:CH)</f>
        <v>0</v>
      </c>
      <c r="CI85" s="256" cm="1">
        <f t="array" aca="1" ref="CI85" ca="1">_xlfn.XLOOKUP($A85&amp;$B85,'[1]产值及收款计划（2026）'!$A:$A&amp;'[1]产值及收款计划（2026）'!$B:$B,'[1]产值及收款计划（2026）'!CI:CI)</f>
        <v>0</v>
      </c>
      <c r="CJ85" s="256" cm="1">
        <f t="array" aca="1" ref="CJ85" ca="1">_xlfn.XLOOKUP($A85&amp;$B85,'[1]产值及收款计划（2026）'!$A:$A&amp;'[1]产值及收款计划（2026）'!$B:$B,'[1]产值及收款计划（2026）'!CJ:CJ)</f>
        <v>0</v>
      </c>
      <c r="CK85" s="256" cm="1">
        <f t="array" aca="1" ref="CK85" ca="1">_xlfn.XLOOKUP($A85&amp;$B85,'[1]产值及收款计划（2026）'!$A:$A&amp;'[1]产值及收款计划（2026）'!$B:$B,'[1]产值及收款计划（2026）'!CK:CK)</f>
        <v>0</v>
      </c>
      <c r="CL85" s="256" cm="1">
        <f t="array" aca="1" ref="CL85" ca="1">_xlfn.XLOOKUP($A85&amp;$B85,'[1]产值及收款计划（2026）'!$A:$A&amp;'[1]产值及收款计划（2026）'!$B:$B,'[1]产值及收款计划（2026）'!CL:CL)</f>
        <v>0</v>
      </c>
      <c r="DA85" s="256" cm="1">
        <f t="array" aca="1" ref="DA85" ca="1">_xlfn.XLOOKUP($A85&amp;$B85,'[1]产值及收款计划（2026）'!$A:$A&amp;'[1]产值及收款计划（2026）'!$B:$B,'[1]产值及收款计划（2026）'!DA:DA)</f>
        <v>12.12</v>
      </c>
      <c r="DB85" s="256" cm="1">
        <f t="array" aca="1" ref="DB85" ca="1">_xlfn.XLOOKUP($A85&amp;$B85,'[1]产值及收款计划（2026）'!$A:$A&amp;'[1]产值及收款计划（2026）'!$B:$B,'[1]产值及收款计划（2026）'!DB:DB)</f>
        <v>0</v>
      </c>
      <c r="DC85" s="256" cm="1">
        <f t="array" aca="1" ref="DC85" ca="1">_xlfn.XLOOKUP($A85&amp;$B85,'[1]产值及收款计划（2026）'!$A:$A&amp;'[1]产值及收款计划（2026）'!$B:$B,'[1]产值及收款计划（2026）'!DC:DC)</f>
        <v>0</v>
      </c>
      <c r="DD85" s="256" cm="1">
        <f t="array" aca="1" ref="DD85" ca="1">_xlfn.XLOOKUP($A85&amp;$B85,'[1]产值及收款计划（2026）'!$A:$A&amp;'[1]产值及收款计划（2026）'!$B:$B,'[1]产值及收款计划（2026）'!DD:DD)</f>
        <v>0</v>
      </c>
      <c r="DE85" s="256" cm="1">
        <f t="array" aca="1" ref="DE85" ca="1">_xlfn.XLOOKUP($A85&amp;$B85,'[1]产值及收款计划（2026）'!$A:$A&amp;'[1]产值及收款计划（2026）'!$B:$B,'[1]产值及收款计划（2026）'!DE:DE)</f>
        <v>0</v>
      </c>
      <c r="DF85" s="256" cm="1">
        <f t="array" aca="1" ref="DF85" ca="1">_xlfn.XLOOKUP($A85&amp;$B85,'[1]产值及收款计划（2026）'!$A:$A&amp;'[1]产值及收款计划（2026）'!$B:$B,'[1]产值及收款计划（2026）'!DF:DF)</f>
        <v>0</v>
      </c>
      <c r="DG85" s="256" cm="1">
        <f t="array" aca="1" ref="DG85" ca="1">_xlfn.XLOOKUP($A85&amp;$B85,'[1]产值及收款计划（2026）'!$A:$A&amp;'[1]产值及收款计划（2026）'!$B:$B,'[1]产值及收款计划（2026）'!DG:DG)</f>
        <v>0</v>
      </c>
      <c r="DH85" s="256" cm="1">
        <f t="array" aca="1" ref="DH85" ca="1">_xlfn.XLOOKUP($A85&amp;$B85,'[1]产值及收款计划（2026）'!$A:$A&amp;'[1]产值及收款计划（2026）'!$B:$B,'[1]产值及收款计划（2026）'!DH:DH)</f>
        <v>0</v>
      </c>
      <c r="DI85" s="256" cm="1">
        <f t="array" aca="1" ref="DI85" ca="1">_xlfn.XLOOKUP($A85&amp;$B85,'[1]产值及收款计划（2026）'!$A:$A&amp;'[1]产值及收款计划（2026）'!$B:$B,'[1]产值及收款计划（2026）'!DI:DI)</f>
        <v>0</v>
      </c>
      <c r="DJ85" s="256" cm="1">
        <f t="array" aca="1" ref="DJ85" ca="1">_xlfn.XLOOKUP($A85&amp;$B85,'[1]产值及收款计划（2026）'!$A:$A&amp;'[1]产值及收款计划（2026）'!$B:$B,'[1]产值及收款计划（2026）'!DJ:DJ)</f>
        <v>0</v>
      </c>
      <c r="DK85" s="256" cm="1">
        <f t="array" aca="1" ref="DK85" ca="1">_xlfn.XLOOKUP($A85&amp;$B85,'[1]产值及收款计划（2026）'!$A:$A&amp;'[1]产值及收款计划（2026）'!$B:$B,'[1]产值及收款计划（2026）'!DK:DK)</f>
        <v>0</v>
      </c>
      <c r="DL85" s="256" cm="1">
        <f t="array" aca="1" ref="DL85" ca="1">_xlfn.XLOOKUP($A85&amp;$B85,'[1]产值及收款计划（2026）'!$A:$A&amp;'[1]产值及收款计划（2026）'!$B:$B,'[1]产值及收款计划（2026）'!DL:DL)</f>
        <v>0</v>
      </c>
      <c r="DM85" s="264"/>
      <c r="DN85" s="250"/>
    </row>
    <row r="86" spans="1:118" ht="20.25" x14ac:dyDescent="0.15">
      <c r="A86" s="254">
        <f t="shared" ca="1" si="10"/>
        <v>82</v>
      </c>
      <c r="B86" s="254" t="s">
        <v>25</v>
      </c>
      <c r="C86" s="256" t="str" cm="1">
        <f t="array" aca="1" ref="C86" ca="1">_xlfn.XLOOKUP($A86&amp;$B86,'[1]产值及收款计划（2026）'!$A:$A&amp;'[1]产值及收款计划（2026）'!$B:$B,'[1]产值及收款计划（2026）'!C:C)</f>
        <v>ZHT2024111100138</v>
      </c>
      <c r="D86" s="255" t="str" cm="1">
        <f t="array" aca="1" ref="D86" ca="1">_xlfn.XLOOKUP($A86&amp;$B86,'[1]产值及收款计划（2026）'!$A:$A&amp;'[1]产值及收款计划（2026）'!$B:$B,'[1]产值及收款计划（2026）'!D:D)</f>
        <v>上海市域铁路示范区线工程BIM咨询专项委外合同</v>
      </c>
      <c r="E86" s="256" cm="1">
        <f t="array" aca="1" ref="E86" ca="1">_xlfn.XLOOKUP($A86&amp;$B86,'[1]产值及收款计划（2026）'!$A:$A&amp;'[1]产值及收款计划（2026）'!$B:$B,'[1]产值及收款计划（2026）'!E:E)</f>
        <v>191.88120000000001</v>
      </c>
      <c r="F86" s="256" cm="1">
        <f t="array" aca="1" ref="F86" ca="1">_xlfn.XLOOKUP($A86&amp;$B86,'[1]产值及收款计划（2026）'!$A:$A&amp;'[1]产值及收款计划（2026）'!$B:$B,'[1]产值及收款计划（2026）'!F:F)</f>
        <v>191.88120000000001</v>
      </c>
      <c r="G86" s="256" cm="1">
        <f t="array" aca="1" ref="G86" ca="1">_xlfn.XLOOKUP($A86&amp;$B86,'[1]产值及收款计划（2026）'!$A:$A&amp;'[1]产值及收款计划（2026）'!$B:$B,'[1]产值及收款计划（2026）'!G:G)</f>
        <v>191.88120000000001</v>
      </c>
      <c r="H86" s="256" cm="1">
        <f t="array" aca="1" ref="H86" ca="1">_xlfn.XLOOKUP($A86&amp;$B86,'[1]产值及收款计划（2026）'!$A:$A&amp;'[1]产值及收款计划（2026）'!$B:$B,'[1]产值及收款计划（2026）'!H:H)</f>
        <v>171.88120000000001</v>
      </c>
      <c r="I86" s="257" cm="1">
        <f t="array" aca="1" ref="I86" ca="1">_xlfn.XLOOKUP($A86&amp;$B86,'[1]产值及收款计划（2026）'!$A:$A&amp;'[1]产值及收款计划（2026）'!$B:$B,'[1]产值及收款计划（2026）'!I:I)</f>
        <v>0.89576884030327097</v>
      </c>
      <c r="J86" s="258" cm="1">
        <f t="array" aca="1" ref="J86" ca="1">_xlfn.XLOOKUP($A86&amp;$B86,'[1]产值及收款计划（2026）'!$A:$A&amp;'[1]产值及收款计划（2026）'!$B:$B,'[1]产值及收款计划（2026）'!J:J)</f>
        <v>0.06</v>
      </c>
      <c r="K86" s="256" cm="1">
        <f t="array" aca="1" ref="K86" ca="1">_xlfn.XLOOKUP($A86&amp;$B86,'[1]产值及收款计划（2026）'!$A:$A&amp;'[1]产值及收款计划（2026）'!$B:$B,'[1]产值及收款计划（2026）'!K:K)</f>
        <v>0</v>
      </c>
      <c r="L86" s="256" cm="1">
        <f t="array" aca="1" ref="L86" ca="1">_xlfn.XLOOKUP($A86&amp;$B86,'[1]产值及收款计划（2026）'!$A:$A&amp;'[1]产值及收款计划（2026）'!$B:$B,'[1]产值及收款计划（2026）'!L:L)</f>
        <v>0</v>
      </c>
      <c r="M86" s="256" t="str" cm="1">
        <f t="array" aca="1" ref="M86" ca="1">_xlfn.XLOOKUP($A86&amp;$B86,'[1]产值及收款计划（2026）'!$A:$A&amp;'[1]产值及收款计划（2026）'!$B:$B,'[1]产值及收款计划（2026）'!M:M)</f>
        <v>主导</v>
      </c>
      <c r="N86" s="256" t="str" cm="1">
        <f t="array" aca="1" ref="N86" ca="1">_xlfn.XLOOKUP($A86&amp;$B86,'[1]产值及收款计划（2026）'!$A:$A&amp;'[1]产值及收款计划（2026）'!$B:$B,'[1]产值及收款计划（2026）'!N:N)</f>
        <v>史菁霞团队</v>
      </c>
      <c r="O86" s="256" t="str" cm="1">
        <f t="array" aca="1" ref="O86" ca="1">_xlfn.XLOOKUP($A86&amp;$B86,'[1]产值及收款计划（2026）'!$A:$A&amp;'[1]产值及收款计划（2026）'!$B:$B,'[1]产值及收款计划（2026）'!O:O)</f>
        <v>谢复欣</v>
      </c>
      <c r="P86" s="255" t="str" cm="1">
        <f t="array" aca="1" ref="P86" ca="1">_xlfn.XLOOKUP($A86&amp;$B86,'[1]产值及收款计划（2026）'!$A:$A&amp;'[1]产值及收款计划（2026）'!$B:$B,'[1]产值及收款计划（2026）'!P:P)</f>
        <v>在建</v>
      </c>
      <c r="Q86" s="256" cm="1">
        <f t="array" aca="1" ref="Q86" ca="1">_xlfn.XLOOKUP($A86&amp;$B86,'[1]产值及收款计划（2026）'!$A:$A&amp;'[1]产值及收款计划（2026）'!$B:$B,'[1]产值及收款计划（2026）'!Q:Q)</f>
        <v>0</v>
      </c>
      <c r="R86" s="256" cm="1">
        <f t="array" aca="1" ref="R86" ca="1">_xlfn.XLOOKUP($A86&amp;$B86,'[1]产值及收款计划（2026）'!$A:$A&amp;'[1]产值及收款计划（2026）'!$B:$B,'[1]产值及收款计划（2026）'!R:R)</f>
        <v>0</v>
      </c>
      <c r="S86" s="256" cm="1">
        <f t="array" aca="1" ref="S86" ca="1">_xlfn.XLOOKUP($A86&amp;$B86,'[1]产值及收款计划（2026）'!$A:$A&amp;'[1]产值及收款计划（2026）'!$B:$B,'[1]产值及收款计划（2026）'!S:S)</f>
        <v>0</v>
      </c>
      <c r="T86" s="256" cm="1">
        <f t="array" aca="1" ref="T86" ca="1">_xlfn.XLOOKUP($A86&amp;$B86,'[1]产值及收款计划（2026）'!$A:$A&amp;'[1]产值及收款计划（2026）'!$B:$B,'[1]产值及收款计划（2026）'!T:T)</f>
        <v>38.376240000000003</v>
      </c>
      <c r="U86" s="256" cm="1">
        <f t="array" aca="1" ref="U86" ca="1">_xlfn.XLOOKUP($A86&amp;$B86,'[1]产值及收款计划（2026）'!$A:$A&amp;'[1]产值及收款计划（2026）'!$B:$B,'[1]产值及收款计划（2026）'!U:U)</f>
        <v>0</v>
      </c>
      <c r="V86" s="256" cm="1">
        <f t="array" aca="1" ref="V86" ca="1">_xlfn.XLOOKUP($A86&amp;$B86,'[1]产值及收款计划（2026）'!$A:$A&amp;'[1]产值及收款计划（2026）'!$B:$B,'[1]产值及收款计划（2026）'!V:V)</f>
        <v>153.50496000000001</v>
      </c>
      <c r="W86" s="256" cm="1">
        <f t="array" aca="1" ref="W86" ca="1">_xlfn.XLOOKUP($A86&amp;$B86,'[1]产值及收款计划（2026）'!$A:$A&amp;'[1]产值及收款计划（2026）'!$B:$B,'[1]产值及收款计划（2026）'!W:W)</f>
        <v>0</v>
      </c>
      <c r="X86" s="256" cm="1">
        <f t="array" aca="1" ref="X86" ca="1">_xlfn.XLOOKUP($A86&amp;$B86,'[1]产值及收款计划（2026）'!$A:$A&amp;'[1]产值及收款计划（2026）'!$B:$B,'[1]产值及收款计划（2026）'!X:X)</f>
        <v>0</v>
      </c>
      <c r="Y86" s="256" cm="1">
        <f t="array" aca="1" ref="Y86" ca="1">_xlfn.XLOOKUP($A86&amp;$B86,'[1]产值及收款计划（2026）'!$A:$A&amp;'[1]产值及收款计划（2026）'!$B:$B,'[1]产值及收款计划（2026）'!Y:Y)</f>
        <v>0</v>
      </c>
      <c r="Z86" s="256" cm="1">
        <f t="array" aca="1" ref="Z86" ca="1">_xlfn.XLOOKUP($A86&amp;$B86,'[1]产值及收款计划（2026）'!$A:$A&amp;'[1]产值及收款计划（2026）'!$B:$B,'[1]产值及收款计划（2026）'!Z:Z)</f>
        <v>0</v>
      </c>
      <c r="AA86" s="267" cm="1">
        <f t="array" aca="1" ref="AA86" ca="1">_xlfn.XLOOKUP($A86&amp;$B86,'[1]产值及收款计划（2026）'!$A:$A&amp;'[1]产值及收款计划（2026）'!$B:$B,'[1]产值及收款计划（2026）'!AA:AA)</f>
        <v>0</v>
      </c>
      <c r="AB86" s="267" cm="1">
        <f t="array" aca="1" ref="AB86" ca="1">_xlfn.XLOOKUP($A86&amp;$B86,'[1]产值及收款计划（2026）'!$A:$A&amp;'[1]产值及收款计划（2026）'!$B:$B,'[1]产值及收款计划（2026）'!AB:AB)</f>
        <v>0</v>
      </c>
      <c r="AC86" s="267" cm="1">
        <f t="array" aca="1" ref="AC86" ca="1">_xlfn.XLOOKUP($A86&amp;$B86,'[1]产值及收款计划（2026）'!$A:$A&amp;'[1]产值及收款计划（2026）'!$B:$B,'[1]产值及收款计划（2026）'!AC:AC)</f>
        <v>0</v>
      </c>
      <c r="AD86" s="256" cm="1">
        <f t="array" aca="1" ref="AD86" ca="1">_xlfn.XLOOKUP($A86&amp;$B86,'[1]产值及收款计划（2026）'!$A:$A&amp;'[1]产值及收款计划（2026）'!$B:$B,'[1]产值及收款计划（2026）'!AD:AD)</f>
        <v>0</v>
      </c>
      <c r="AE86" s="256" cm="1">
        <f t="array" aca="1" ref="AE86" ca="1">_xlfn.XLOOKUP($A86&amp;$B86,'[1]产值及收款计划（2026）'!$A:$A&amp;'[1]产值及收款计划（2026）'!$B:$B,'[1]产值及收款计划（2026）'!AE:AE)</f>
        <v>0</v>
      </c>
      <c r="AF86" s="256" cm="1">
        <f t="array" aca="1" ref="AF86" ca="1">_xlfn.XLOOKUP($A86&amp;$B86,'[1]产值及收款计划（2026）'!$A:$A&amp;'[1]产值及收款计划（2026）'!$B:$B,'[1]产值及收款计划（2026）'!AF:AF)</f>
        <v>0</v>
      </c>
      <c r="AG86" s="256" cm="1">
        <f t="array" aca="1" ref="AG86" ca="1">_xlfn.XLOOKUP($A86&amp;$B86,'[1]产值及收款计划（2026）'!$A:$A&amp;'[1]产值及收款计划（2026）'!$B:$B,'[1]产值及收款计划（2026）'!AG:AG)</f>
        <v>0</v>
      </c>
      <c r="AH86" s="256" cm="1">
        <f t="array" aca="1" ref="AH86" ca="1">_xlfn.XLOOKUP($A86&amp;$B86,'[1]产值及收款计划（2026）'!$A:$A&amp;'[1]产值及收款计划（2026）'!$B:$B,'[1]产值及收款计划（2026）'!AH:AH)</f>
        <v>0</v>
      </c>
      <c r="AI86" s="256" cm="1">
        <f t="array" aca="1" ref="AI86" ca="1">_xlfn.XLOOKUP($A86&amp;$B86,'[1]产值及收款计划（2026）'!$A:$A&amp;'[1]产值及收款计划（2026）'!$B:$B,'[1]产值及收款计划（2026）'!AI:AI)</f>
        <v>0</v>
      </c>
      <c r="AJ86" s="256" cm="1">
        <f t="array" aca="1" ref="AJ86" ca="1">_xlfn.XLOOKUP($A86&amp;$B86,'[1]产值及收款计划（2026）'!$A:$A&amp;'[1]产值及收款计划（2026）'!$B:$B,'[1]产值及收款计划（2026）'!AJ:AJ)</f>
        <v>0</v>
      </c>
      <c r="AK86" s="256" cm="1">
        <f t="array" aca="1" ref="AK86" ca="1">_xlfn.XLOOKUP($A86&amp;$B86,'[1]产值及收款计划（2026）'!$A:$A&amp;'[1]产值及收款计划（2026）'!$B:$B,'[1]产值及收款计划（2026）'!AK:AK)</f>
        <v>38.376199999999997</v>
      </c>
      <c r="AL86" s="256" cm="1">
        <f t="array" aca="1" ref="AL86" ca="1">_xlfn.XLOOKUP($A86&amp;$B86,'[1]产值及收款计划（2026）'!$A:$A&amp;'[1]产值及收款计划（2026）'!$B:$B,'[1]产值及收款计划（2026）'!AL:AL)</f>
        <v>0</v>
      </c>
      <c r="AM86" s="263" t="e" cm="1">
        <f t="array" aca="1" ref="AM86" ca="1">_xlfn.LET(_xlpm.勾选月份状态数组,TRANSPOSE('PPT(12-15页）-TOP10'!$A$3:$A$14),_xlpm.选择数据区,IF('PPT(12-15页）-TOP10'!$E$3="收款",$BA86:$BL86,$AA86:$AL86),SUM(_xlfn._xlws.FILTER(_xlpm.选择数据区,_xlpm.勾选月份状态数组,"")))</f>
        <v>#NAME?</v>
      </c>
      <c r="AN86" s="256" t="e" cm="1">
        <f t="array" aca="1" ref="AN86" ca="1">_xlfn.LET(_xlpm.勾选月份状态数组,TRANSPOSE('PPT(12-15页）-TOP10'!$A$3:$A$14),_xlpm.选择数据区,IF('PPT(12-15页）-TOP10'!$E$3="收款",$DA86:$DL86,$CA86:$CL86),SUM(_xlfn._xlws.FILTER(_xlpm.选择数据区,_xlpm.勾选月份状态数组,"")))</f>
        <v>#NAME?</v>
      </c>
      <c r="AO86" s="256">
        <f ca="1">SUM(CA86:CC86)+SUM(AD86:AL86)</f>
        <v>38.376199999999997</v>
      </c>
      <c r="AP86" s="256"/>
      <c r="AQ86" s="256"/>
      <c r="AR86" s="256"/>
      <c r="AS86" s="256" cm="1">
        <f t="array" aca="1" ref="AS86" ca="1">_xlfn.XLOOKUP($A86&amp;$B86,'[1]产值及收款计划（2026）'!$A:$A&amp;'[1]产值及收款计划（2026）'!$B:$B,'[1]产值及收款计划（2026）'!AS:AS)</f>
        <v>0</v>
      </c>
      <c r="AT86" s="256" t="str" cm="1">
        <f t="array" aca="1" ref="AT86" ca="1">_xlfn.XLOOKUP($A86&amp;$B86,'[1]产值及收款计划（2026）'!$A:$A&amp;'[1]产值及收款计划（2026）'!$B:$B,'[1]产值及收款计划（2026）'!AT:AT)</f>
        <v>力争</v>
      </c>
      <c r="AU86" s="256" cm="1">
        <f t="array" aca="1" ref="AU86" ca="1">_xlfn.XLOOKUP($A86&amp;$B86,'[1]产值及收款计划（2026）'!$A:$A&amp;'[1]产值及收款计划（2026）'!$B:$B,'[1]产值及收款计划（2026）'!AU:AU)</f>
        <v>0</v>
      </c>
      <c r="AV86" s="256" cm="1">
        <f t="array" aca="1" ref="AV86" ca="1">_xlfn.XLOOKUP($A86&amp;$B86,'[1]产值及收款计划（2026）'!$A:$A&amp;'[1]产值及收款计划（2026）'!$B:$B,'[1]产值及收款计划（2026）'!AV:AV)</f>
        <v>0</v>
      </c>
      <c r="AW86" s="256" cm="1">
        <f t="array" aca="1" ref="AW86" ca="1">_xlfn.XLOOKUP($A86&amp;$B86,'[1]产值及收款计划（2026）'!$A:$A&amp;'[1]产值及收款计划（2026）'!$B:$B,'[1]产值及收款计划（2026）'!AW:AW)</f>
        <v>38.376199999999997</v>
      </c>
      <c r="AX86" s="256" cm="1">
        <f t="array" aca="1" ref="AX86" ca="1">_xlfn.XLOOKUP($A86&amp;$B86,'[1]产值及收款计划（2026）'!$A:$A&amp;'[1]产值及收款计划（2026）'!$B:$B,'[1]产值及收款计划（2026）'!AX:AX)</f>
        <v>0</v>
      </c>
      <c r="AY86" s="256" cm="1">
        <f t="array" aca="1" ref="AY86" ca="1">_xlfn.XLOOKUP($A86&amp;$B86,'[1]产值及收款计划（2026）'!$A:$A&amp;'[1]产值及收款计划（2026）'!$B:$B,'[1]产值及收款计划（2026）'!AY:AY)</f>
        <v>153.505</v>
      </c>
      <c r="AZ86" s="256" cm="1">
        <f t="array" aca="1" ref="AZ86" ca="1">_xlfn.XLOOKUP($A86&amp;$B86,'[1]产值及收款计划（2026）'!$A:$A&amp;'[1]产值及收款计划（2026）'!$B:$B,'[1]产值及收款计划（2026）'!AZ:AZ)</f>
        <v>4.0000000005591098E-5</v>
      </c>
      <c r="BA86" s="266" cm="1">
        <f t="array" aca="1" ref="BA86" ca="1">_xlfn.XLOOKUP($A86&amp;$B86,'[1]产值及收款计划（2026）'!$A:$A&amp;'[1]产值及收款计划（2026）'!$B:$B,'[1]产值及收款计划（2026）'!BA:BA)</f>
        <v>0</v>
      </c>
      <c r="BB86" s="266" cm="1">
        <f t="array" aca="1" ref="BB86" ca="1">_xlfn.XLOOKUP($A86&amp;$B86,'[1]产值及收款计划（2026）'!$A:$A&amp;'[1]产值及收款计划（2026）'!$B:$B,'[1]产值及收款计划（2026）'!BB:BB)</f>
        <v>0</v>
      </c>
      <c r="BC86" s="266" cm="1">
        <f t="array" aca="1" ref="BC86" ca="1">_xlfn.XLOOKUP($A86&amp;$B86,'[1]产值及收款计划（2026）'!$A:$A&amp;'[1]产值及收款计划（2026）'!$B:$B,'[1]产值及收款计划（2026）'!BC:BC)</f>
        <v>0</v>
      </c>
      <c r="BD86" s="256" cm="1">
        <f t="array" aca="1" ref="BD86" ca="1">_xlfn.XLOOKUP($A86&amp;$B86,'[1]产值及收款计划（2026）'!$A:$A&amp;'[1]产值及收款计划（2026）'!$B:$B,'[1]产值及收款计划（2026）'!BD:BD)</f>
        <v>0</v>
      </c>
      <c r="BE86" s="256" cm="1">
        <f t="array" aca="1" ref="BE86" ca="1">_xlfn.XLOOKUP($A86&amp;$B86,'[1]产值及收款计划（2026）'!$A:$A&amp;'[1]产值及收款计划（2026）'!$B:$B,'[1]产值及收款计划（2026）'!BE:BE)</f>
        <v>0</v>
      </c>
      <c r="BF86" s="256" cm="1">
        <f t="array" aca="1" ref="BF86" ca="1">_xlfn.XLOOKUP($A86&amp;$B86,'[1]产值及收款计划（2026）'!$A:$A&amp;'[1]产值及收款计划（2026）'!$B:$B,'[1]产值及收款计划（2026）'!BF:BF)</f>
        <v>0</v>
      </c>
      <c r="BG86" s="256" cm="1">
        <f t="array" aca="1" ref="BG86" ca="1">_xlfn.XLOOKUP($A86&amp;$B86,'[1]产值及收款计划（2026）'!$A:$A&amp;'[1]产值及收款计划（2026）'!$B:$B,'[1]产值及收款计划（2026）'!BG:BG)</f>
        <v>0</v>
      </c>
      <c r="BH86" s="256" cm="1">
        <f t="array" aca="1" ref="BH86" ca="1">_xlfn.XLOOKUP($A86&amp;$B86,'[1]产值及收款计划（2026）'!$A:$A&amp;'[1]产值及收款计划（2026）'!$B:$B,'[1]产值及收款计划（2026）'!BH:BH)</f>
        <v>0</v>
      </c>
      <c r="BI86" s="256" cm="1">
        <f t="array" aca="1" ref="BI86" ca="1">_xlfn.XLOOKUP($A86&amp;$B86,'[1]产值及收款计划（2026）'!$A:$A&amp;'[1]产值及收款计划（2026）'!$B:$B,'[1]产值及收款计划（2026）'!BI:BI)</f>
        <v>0</v>
      </c>
      <c r="BJ86" s="256" cm="1">
        <f t="array" aca="1" ref="BJ86" ca="1">_xlfn.XLOOKUP($A86&amp;$B86,'[1]产值及收款计划（2026）'!$A:$A&amp;'[1]产值及收款计划（2026）'!$B:$B,'[1]产值及收款计划（2026）'!BJ:BJ)</f>
        <v>0</v>
      </c>
      <c r="BK86" s="256" cm="1">
        <f t="array" aca="1" ref="BK86" ca="1">_xlfn.XLOOKUP($A86&amp;$B86,'[1]产值及收款计划（2026）'!$A:$A&amp;'[1]产值及收款计划（2026）'!$B:$B,'[1]产值及收款计划（2026）'!BK:BK)</f>
        <v>0</v>
      </c>
      <c r="BL86" s="256" cm="1">
        <f t="array" aca="1" ref="BL86" ca="1">_xlfn.XLOOKUP($A86&amp;$B86,'[1]产值及收款计划（2026）'!$A:$A&amp;'[1]产值及收款计划（2026）'!$B:$B,'[1]产值及收款计划（2026）'!BL:BL)</f>
        <v>38.376199999999997</v>
      </c>
      <c r="BM86" s="256"/>
      <c r="BN86" s="256"/>
      <c r="BO86" s="256"/>
      <c r="BP86" s="256"/>
      <c r="BQ86" s="255" cm="1">
        <f t="array" aca="1" ref="BQ86" ca="1">_xlfn.XLOOKUP($A86&amp;$B86,'[1]产值及收款计划（2026）'!$A:$A&amp;'[1]产值及收款计划（2026）'!$B:$B,'[1]产值及收款计划（2026）'!BQ:BQ)</f>
        <v>0</v>
      </c>
      <c r="BR86" s="256" cm="1">
        <f t="array" aca="1" ref="BR86" ca="1">_xlfn.XLOOKUP($A86&amp;$B86,'[1]产值及收款计划（2026）'!$A:$A&amp;'[1]产值及收款计划（2026）'!$B:$B,'[1]产值及收款计划（2026）'!BR:BR)</f>
        <v>0</v>
      </c>
      <c r="CA86" s="256" cm="1">
        <f t="array" aca="1" ref="CA86" ca="1">_xlfn.XLOOKUP($A86&amp;$B86,'[1]产值及收款计划（2026）'!$A:$A&amp;'[1]产值及收款计划（2026）'!$B:$B,'[1]产值及收款计划（2026）'!CA:CA)</f>
        <v>0</v>
      </c>
      <c r="CB86" s="256" cm="1">
        <f t="array" aca="1" ref="CB86" ca="1">_xlfn.XLOOKUP($A86&amp;$B86,'[1]产值及收款计划（2026）'!$A:$A&amp;'[1]产值及收款计划（2026）'!$B:$B,'[1]产值及收款计划（2026）'!CB:CB)</f>
        <v>0</v>
      </c>
      <c r="CC86" s="256" cm="1">
        <f t="array" aca="1" ref="CC86" ca="1">_xlfn.XLOOKUP($A86&amp;$B86,'[1]产值及收款计划（2026）'!$A:$A&amp;'[1]产值及收款计划（2026）'!$B:$B,'[1]产值及收款计划（2026）'!CC:CC)</f>
        <v>0</v>
      </c>
      <c r="CD86" s="256" cm="1">
        <f t="array" aca="1" ref="CD86" ca="1">_xlfn.XLOOKUP($A86&amp;$B86,'[1]产值及收款计划（2026）'!$A:$A&amp;'[1]产值及收款计划（2026）'!$B:$B,'[1]产值及收款计划（2026）'!CD:CD)</f>
        <v>0</v>
      </c>
      <c r="CE86" s="256" cm="1">
        <f t="array" aca="1" ref="CE86" ca="1">_xlfn.XLOOKUP($A86&amp;$B86,'[1]产值及收款计划（2026）'!$A:$A&amp;'[1]产值及收款计划（2026）'!$B:$B,'[1]产值及收款计划（2026）'!CE:CE)</f>
        <v>0</v>
      </c>
      <c r="CF86" s="256" cm="1">
        <f t="array" aca="1" ref="CF86" ca="1">_xlfn.XLOOKUP($A86&amp;$B86,'[1]产值及收款计划（2026）'!$A:$A&amp;'[1]产值及收款计划（2026）'!$B:$B,'[1]产值及收款计划（2026）'!CF:CF)</f>
        <v>0</v>
      </c>
      <c r="CG86" s="256" cm="1">
        <f t="array" aca="1" ref="CG86" ca="1">_xlfn.XLOOKUP($A86&amp;$B86,'[1]产值及收款计划（2026）'!$A:$A&amp;'[1]产值及收款计划（2026）'!$B:$B,'[1]产值及收款计划（2026）'!CG:CG)</f>
        <v>0</v>
      </c>
      <c r="CH86" s="256" cm="1">
        <f t="array" aca="1" ref="CH86" ca="1">_xlfn.XLOOKUP($A86&amp;$B86,'[1]产值及收款计划（2026）'!$A:$A&amp;'[1]产值及收款计划（2026）'!$B:$B,'[1]产值及收款计划（2026）'!CH:CH)</f>
        <v>0</v>
      </c>
      <c r="CI86" s="256" cm="1">
        <f t="array" aca="1" ref="CI86" ca="1">_xlfn.XLOOKUP($A86&amp;$B86,'[1]产值及收款计划（2026）'!$A:$A&amp;'[1]产值及收款计划（2026）'!$B:$B,'[1]产值及收款计划（2026）'!CI:CI)</f>
        <v>0</v>
      </c>
      <c r="CJ86" s="256" cm="1">
        <f t="array" aca="1" ref="CJ86" ca="1">_xlfn.XLOOKUP($A86&amp;$B86,'[1]产值及收款计划（2026）'!$A:$A&amp;'[1]产值及收款计划（2026）'!$B:$B,'[1]产值及收款计划（2026）'!CJ:CJ)</f>
        <v>0</v>
      </c>
      <c r="CK86" s="256" cm="1">
        <f t="array" aca="1" ref="CK86" ca="1">_xlfn.XLOOKUP($A86&amp;$B86,'[1]产值及收款计划（2026）'!$A:$A&amp;'[1]产值及收款计划（2026）'!$B:$B,'[1]产值及收款计划（2026）'!CK:CK)</f>
        <v>0</v>
      </c>
      <c r="CL86" s="256" cm="1">
        <f t="array" aca="1" ref="CL86" ca="1">_xlfn.XLOOKUP($A86&amp;$B86,'[1]产值及收款计划（2026）'!$A:$A&amp;'[1]产值及收款计划（2026）'!$B:$B,'[1]产值及收款计划（2026）'!CL:CL)</f>
        <v>0</v>
      </c>
      <c r="DA86" s="256" cm="1">
        <f t="array" aca="1" ref="DA86" ca="1">_xlfn.XLOOKUP($A86&amp;$B86,'[1]产值及收款计划（2026）'!$A:$A&amp;'[1]产值及收款计划（2026）'!$B:$B,'[1]产值及收款计划（2026）'!DA:DA)</f>
        <v>0</v>
      </c>
      <c r="DB86" s="256" cm="1">
        <f t="array" aca="1" ref="DB86" ca="1">_xlfn.XLOOKUP($A86&amp;$B86,'[1]产值及收款计划（2026）'!$A:$A&amp;'[1]产值及收款计划（2026）'!$B:$B,'[1]产值及收款计划（2026）'!DB:DB)</f>
        <v>0</v>
      </c>
      <c r="DC86" s="256" cm="1">
        <f t="array" aca="1" ref="DC86" ca="1">_xlfn.XLOOKUP($A86&amp;$B86,'[1]产值及收款计划（2026）'!$A:$A&amp;'[1]产值及收款计划（2026）'!$B:$B,'[1]产值及收款计划（2026）'!DC:DC)</f>
        <v>0</v>
      </c>
      <c r="DD86" s="256" cm="1">
        <f t="array" aca="1" ref="DD86" ca="1">_xlfn.XLOOKUP($A86&amp;$B86,'[1]产值及收款计划（2026）'!$A:$A&amp;'[1]产值及收款计划（2026）'!$B:$B,'[1]产值及收款计划（2026）'!DD:DD)</f>
        <v>0</v>
      </c>
      <c r="DE86" s="256" cm="1">
        <f t="array" aca="1" ref="DE86" ca="1">_xlfn.XLOOKUP($A86&amp;$B86,'[1]产值及收款计划（2026）'!$A:$A&amp;'[1]产值及收款计划（2026）'!$B:$B,'[1]产值及收款计划（2026）'!DE:DE)</f>
        <v>0</v>
      </c>
      <c r="DF86" s="256" cm="1">
        <f t="array" aca="1" ref="DF86" ca="1">_xlfn.XLOOKUP($A86&amp;$B86,'[1]产值及收款计划（2026）'!$A:$A&amp;'[1]产值及收款计划（2026）'!$B:$B,'[1]产值及收款计划（2026）'!DF:DF)</f>
        <v>0</v>
      </c>
      <c r="DG86" s="256" cm="1">
        <f t="array" aca="1" ref="DG86" ca="1">_xlfn.XLOOKUP($A86&amp;$B86,'[1]产值及收款计划（2026）'!$A:$A&amp;'[1]产值及收款计划（2026）'!$B:$B,'[1]产值及收款计划（2026）'!DG:DG)</f>
        <v>0</v>
      </c>
      <c r="DH86" s="256" cm="1">
        <f t="array" aca="1" ref="DH86" ca="1">_xlfn.XLOOKUP($A86&amp;$B86,'[1]产值及收款计划（2026）'!$A:$A&amp;'[1]产值及收款计划（2026）'!$B:$B,'[1]产值及收款计划（2026）'!DH:DH)</f>
        <v>0</v>
      </c>
      <c r="DI86" s="256" cm="1">
        <f t="array" aca="1" ref="DI86" ca="1">_xlfn.XLOOKUP($A86&amp;$B86,'[1]产值及收款计划（2026）'!$A:$A&amp;'[1]产值及收款计划（2026）'!$B:$B,'[1]产值及收款计划（2026）'!DI:DI)</f>
        <v>0</v>
      </c>
      <c r="DJ86" s="256" cm="1">
        <f t="array" aca="1" ref="DJ86" ca="1">_xlfn.XLOOKUP($A86&amp;$B86,'[1]产值及收款计划（2026）'!$A:$A&amp;'[1]产值及收款计划（2026）'!$B:$B,'[1]产值及收款计划（2026）'!DJ:DJ)</f>
        <v>0</v>
      </c>
      <c r="DK86" s="256" cm="1">
        <f t="array" aca="1" ref="DK86" ca="1">_xlfn.XLOOKUP($A86&amp;$B86,'[1]产值及收款计划（2026）'!$A:$A&amp;'[1]产值及收款计划（2026）'!$B:$B,'[1]产值及收款计划（2026）'!DK:DK)</f>
        <v>0</v>
      </c>
      <c r="DL86" s="256" cm="1">
        <f t="array" aca="1" ref="DL86" ca="1">_xlfn.XLOOKUP($A86&amp;$B86,'[1]产值及收款计划（2026）'!$A:$A&amp;'[1]产值及收款计划（2026）'!$B:$B,'[1]产值及收款计划（2026）'!DL:DL)</f>
        <v>0</v>
      </c>
      <c r="DM86" s="264"/>
      <c r="DN86" s="250"/>
    </row>
    <row r="87" spans="1:118" ht="20.25" x14ac:dyDescent="0.15">
      <c r="A87" s="254">
        <f t="shared" ca="1" si="10"/>
        <v>83</v>
      </c>
      <c r="B87" s="254" t="s">
        <v>25</v>
      </c>
      <c r="C87" s="255" t="str" cm="1">
        <f t="array" aca="1" ref="C87" ca="1">_xlfn.XLOOKUP($A87&amp;$B87,'[1]产值及收款计划（2026）'!$A:$A&amp;'[1]产值及收款计划（2026）'!$B:$B,'[1]产值及收款计划（2026）'!C:C)</f>
        <v>ZHT2024110100134</v>
      </c>
      <c r="D87" s="255" t="str" cm="1">
        <f t="array" aca="1" ref="D87" ca="1">_xlfn.XLOOKUP($A87&amp;$B87,'[1]产值及收款计划（2026）'!$A:$A&amp;'[1]产值及收款计划（2026）'!$B:$B,'[1]产值及收款计划（2026）'!D:D)</f>
        <v>上海市示范区线工程SFQSG-13标智慧工地硬件设备采购项目</v>
      </c>
      <c r="E87" s="256" cm="1">
        <f t="array" aca="1" ref="E87" ca="1">_xlfn.XLOOKUP($A87&amp;$B87,'[1]产值及收款计划（2026）'!$A:$A&amp;'[1]产值及收款计划（2026）'!$B:$B,'[1]产值及收款计划（2026）'!E:E)</f>
        <v>20.565999999999999</v>
      </c>
      <c r="F87" s="256" cm="1">
        <f t="array" aca="1" ref="F87" ca="1">_xlfn.XLOOKUP($A87&amp;$B87,'[1]产值及收款计划（2026）'!$A:$A&amp;'[1]产值及收款计划（2026）'!$B:$B,'[1]产值及收款计划（2026）'!F:F)</f>
        <v>20.565999999999999</v>
      </c>
      <c r="G87" s="256" cm="1">
        <f t="array" aca="1" ref="G87" ca="1">_xlfn.XLOOKUP($A87&amp;$B87,'[1]产值及收款计划（2026）'!$A:$A&amp;'[1]产值及收款计划（2026）'!$B:$B,'[1]产值及收款计划（2026）'!G:G)</f>
        <v>20.565999999999999</v>
      </c>
      <c r="H87" s="256" cm="1">
        <f t="array" aca="1" ref="H87" ca="1">_xlfn.XLOOKUP($A87&amp;$B87,'[1]产值及收款计划（2026）'!$A:$A&amp;'[1]产值及收款计划（2026）'!$B:$B,'[1]产值及收款计划（2026）'!H:H)</f>
        <v>5.0659999999999998</v>
      </c>
      <c r="I87" s="257" cm="1">
        <f t="array" aca="1" ref="I87" ca="1">_xlfn.XLOOKUP($A87&amp;$B87,'[1]产值及收款计划（2026）'!$A:$A&amp;'[1]产值及收款计划（2026）'!$B:$B,'[1]产值及收款计划（2026）'!I:I)</f>
        <v>0.246328892346591</v>
      </c>
      <c r="J87" s="258" cm="1">
        <f t="array" aca="1" ref="J87" ca="1">_xlfn.XLOOKUP($A87&amp;$B87,'[1]产值及收款计划（2026）'!$A:$A&amp;'[1]产值及收款计划（2026）'!$B:$B,'[1]产值及收款计划（2026）'!J:J)</f>
        <v>0.13</v>
      </c>
      <c r="K87" s="256" cm="1">
        <f t="array" aca="1" ref="K87" ca="1">_xlfn.XLOOKUP($A87&amp;$B87,'[1]产值及收款计划（2026）'!$A:$A&amp;'[1]产值及收款计划（2026）'!$B:$B,'[1]产值及收款计划（2026）'!K:K)</f>
        <v>0</v>
      </c>
      <c r="L87" s="256" cm="1">
        <f t="array" aca="1" ref="L87" ca="1">_xlfn.XLOOKUP($A87&amp;$B87,'[1]产值及收款计划（2026）'!$A:$A&amp;'[1]产值及收款计划（2026）'!$B:$B,'[1]产值及收款计划（2026）'!L:L)</f>
        <v>0</v>
      </c>
      <c r="M87" s="256" t="str" cm="1">
        <f t="array" aca="1" ref="M87" ca="1">_xlfn.XLOOKUP($A87&amp;$B87,'[1]产值及收款计划（2026）'!$A:$A&amp;'[1]产值及收款计划（2026）'!$B:$B,'[1]产值及收款计划（2026）'!M:M)</f>
        <v>主导</v>
      </c>
      <c r="N87" s="256" t="str" cm="1">
        <f t="array" aca="1" ref="N87" ca="1">_xlfn.XLOOKUP($A87&amp;$B87,'[1]产值及收款计划（2026）'!$A:$A&amp;'[1]产值及收款计划（2026）'!$B:$B,'[1]产值及收款计划（2026）'!N:N)</f>
        <v>史菁霞团队</v>
      </c>
      <c r="O87" s="256" t="str" cm="1">
        <f t="array" aca="1" ref="O87" ca="1">_xlfn.XLOOKUP($A87&amp;$B87,'[1]产值及收款计划（2026）'!$A:$A&amp;'[1]产值及收款计划（2026）'!$B:$B,'[1]产值及收款计划（2026）'!O:O)</f>
        <v>谢复欣</v>
      </c>
      <c r="P87" s="255" t="str" cm="1">
        <f t="array" aca="1" ref="P87" ca="1">_xlfn.XLOOKUP($A87&amp;$B87,'[1]产值及收款计划（2026）'!$A:$A&amp;'[1]产值及收款计划（2026）'!$B:$B,'[1]产值及收款计划（2026）'!P:P)</f>
        <v>在建</v>
      </c>
      <c r="Q87" s="256" cm="1">
        <f t="array" aca="1" ref="Q87" ca="1">_xlfn.XLOOKUP($A87&amp;$B87,'[1]产值及收款计划（2026）'!$A:$A&amp;'[1]产值及收款计划（2026）'!$B:$B,'[1]产值及收款计划（2026）'!Q:Q)</f>
        <v>0</v>
      </c>
      <c r="R87" s="256" cm="1">
        <f t="array" aca="1" ref="R87" ca="1">_xlfn.XLOOKUP($A87&amp;$B87,'[1]产值及收款计划（2026）'!$A:$A&amp;'[1]产值及收款计划（2026）'!$B:$B,'[1]产值及收款计划（2026）'!R:R)</f>
        <v>0</v>
      </c>
      <c r="S87" s="256" cm="1">
        <f t="array" aca="1" ref="S87" ca="1">_xlfn.XLOOKUP($A87&amp;$B87,'[1]产值及收款计划（2026）'!$A:$A&amp;'[1]产值及收款计划（2026）'!$B:$B,'[1]产值及收款计划（2026）'!S:S)</f>
        <v>0</v>
      </c>
      <c r="T87" s="256" cm="1">
        <f t="array" aca="1" ref="T87" ca="1">_xlfn.XLOOKUP($A87&amp;$B87,'[1]产值及收款计划（2026）'!$A:$A&amp;'[1]产值及收款计划（2026）'!$B:$B,'[1]产值及收款计划（2026）'!T:T)</f>
        <v>0</v>
      </c>
      <c r="U87" s="256" cm="1">
        <f t="array" aca="1" ref="U87" ca="1">_xlfn.XLOOKUP($A87&amp;$B87,'[1]产值及收款计划（2026）'!$A:$A&amp;'[1]产值及收款计划（2026）'!$B:$B,'[1]产值及收款计划（2026）'!U:U)</f>
        <v>0</v>
      </c>
      <c r="V87" s="256" cm="1">
        <f t="array" aca="1" ref="V87" ca="1">_xlfn.XLOOKUP($A87&amp;$B87,'[1]产值及收款计划（2026）'!$A:$A&amp;'[1]产值及收款计划（2026）'!$B:$B,'[1]产值及收款计划（2026）'!V:V)</f>
        <v>20.565999999999999</v>
      </c>
      <c r="W87" s="256" cm="1">
        <f t="array" aca="1" ref="W87" ca="1">_xlfn.XLOOKUP($A87&amp;$B87,'[1]产值及收款计划（2026）'!$A:$A&amp;'[1]产值及收款计划（2026）'!$B:$B,'[1]产值及收款计划（2026）'!W:W)</f>
        <v>0</v>
      </c>
      <c r="X87" s="256" cm="1">
        <f t="array" aca="1" ref="X87" ca="1">_xlfn.XLOOKUP($A87&amp;$B87,'[1]产值及收款计划（2026）'!$A:$A&amp;'[1]产值及收款计划（2026）'!$B:$B,'[1]产值及收款计划（2026）'!X:X)</f>
        <v>0</v>
      </c>
      <c r="Y87" s="256" cm="1">
        <f t="array" aca="1" ref="Y87" ca="1">_xlfn.XLOOKUP($A87&amp;$B87,'[1]产值及收款计划（2026）'!$A:$A&amp;'[1]产值及收款计划（2026）'!$B:$B,'[1]产值及收款计划（2026）'!Y:Y)</f>
        <v>0</v>
      </c>
      <c r="Z87" s="256" cm="1">
        <f t="array" aca="1" ref="Z87" ca="1">_xlfn.XLOOKUP($A87&amp;$B87,'[1]产值及收款计划（2026）'!$A:$A&amp;'[1]产值及收款计划（2026）'!$B:$B,'[1]产值及收款计划（2026）'!Z:Z)</f>
        <v>0</v>
      </c>
      <c r="AA87" s="256" cm="1">
        <f t="array" aca="1" ref="AA87" ca="1">_xlfn.XLOOKUP($A87&amp;$B87,'[1]产值及收款计划（2026）'!$A:$A&amp;'[1]产值及收款计划（2026）'!$B:$B,'[1]产值及收款计划（2026）'!AA:AA)</f>
        <v>0</v>
      </c>
      <c r="AB87" s="256" cm="1">
        <f t="array" aca="1" ref="AB87" ca="1">_xlfn.XLOOKUP($A87&amp;$B87,'[1]产值及收款计划（2026）'!$A:$A&amp;'[1]产值及收款计划（2026）'!$B:$B,'[1]产值及收款计划（2026）'!AB:AB)</f>
        <v>0</v>
      </c>
      <c r="AC87" s="256" cm="1">
        <f t="array" aca="1" ref="AC87" ca="1">_xlfn.XLOOKUP($A87&amp;$B87,'[1]产值及收款计划（2026）'!$A:$A&amp;'[1]产值及收款计划（2026）'!$B:$B,'[1]产值及收款计划（2026）'!AC:AC)</f>
        <v>0</v>
      </c>
      <c r="AD87" s="256" cm="1">
        <f t="array" aca="1" ref="AD87" ca="1">_xlfn.XLOOKUP($A87&amp;$B87,'[1]产值及收款计划（2026）'!$A:$A&amp;'[1]产值及收款计划（2026）'!$B:$B,'[1]产值及收款计划（2026）'!AD:AD)</f>
        <v>0</v>
      </c>
      <c r="AE87" s="256" cm="1">
        <f t="array" aca="1" ref="AE87" ca="1">_xlfn.XLOOKUP($A87&amp;$B87,'[1]产值及收款计划（2026）'!$A:$A&amp;'[1]产值及收款计划（2026）'!$B:$B,'[1]产值及收款计划（2026）'!AE:AE)</f>
        <v>0</v>
      </c>
      <c r="AF87" s="256" cm="1">
        <f t="array" aca="1" ref="AF87" ca="1">_xlfn.XLOOKUP($A87&amp;$B87,'[1]产值及收款计划（2026）'!$A:$A&amp;'[1]产值及收款计划（2026）'!$B:$B,'[1]产值及收款计划（2026）'!AF:AF)</f>
        <v>0</v>
      </c>
      <c r="AG87" s="256" cm="1">
        <f t="array" aca="1" ref="AG87" ca="1">_xlfn.XLOOKUP($A87&amp;$B87,'[1]产值及收款计划（2026）'!$A:$A&amp;'[1]产值及收款计划（2026）'!$B:$B,'[1]产值及收款计划（2026）'!AG:AG)</f>
        <v>0</v>
      </c>
      <c r="AH87" s="256" cm="1">
        <f t="array" aca="1" ref="AH87" ca="1">_xlfn.XLOOKUP($A87&amp;$B87,'[1]产值及收款计划（2026）'!$A:$A&amp;'[1]产值及收款计划（2026）'!$B:$B,'[1]产值及收款计划（2026）'!AH:AH)</f>
        <v>0</v>
      </c>
      <c r="AI87" s="256" cm="1">
        <f t="array" aca="1" ref="AI87" ca="1">_xlfn.XLOOKUP($A87&amp;$B87,'[1]产值及收款计划（2026）'!$A:$A&amp;'[1]产值及收款计划（2026）'!$B:$B,'[1]产值及收款计划（2026）'!AI:AI)</f>
        <v>20.565999999999999</v>
      </c>
      <c r="AJ87" s="256" cm="1">
        <f t="array" aca="1" ref="AJ87" ca="1">_xlfn.XLOOKUP($A87&amp;$B87,'[1]产值及收款计划（2026）'!$A:$A&amp;'[1]产值及收款计划（2026）'!$B:$B,'[1]产值及收款计划（2026）'!AJ:AJ)</f>
        <v>0</v>
      </c>
      <c r="AK87" s="256" cm="1">
        <f t="array" aca="1" ref="AK87" ca="1">_xlfn.XLOOKUP($A87&amp;$B87,'[1]产值及收款计划（2026）'!$A:$A&amp;'[1]产值及收款计划（2026）'!$B:$B,'[1]产值及收款计划（2026）'!AK:AK)</f>
        <v>0</v>
      </c>
      <c r="AL87" s="256" cm="1">
        <f t="array" aca="1" ref="AL87" ca="1">_xlfn.XLOOKUP($A87&amp;$B87,'[1]产值及收款计划（2026）'!$A:$A&amp;'[1]产值及收款计划（2026）'!$B:$B,'[1]产值及收款计划（2026）'!AL:AL)</f>
        <v>0</v>
      </c>
      <c r="AM87" s="263" t="e" cm="1">
        <f t="array" aca="1" ref="AM87" ca="1">_xlfn.LET(_xlpm.勾选月份状态数组,TRANSPOSE('PPT(12-15页）-TOP10'!$A$3:$A$14),_xlpm.选择数据区,IF('PPT(12-15页）-TOP10'!$E$3="收款",$BA87:$BL87,$AA87:$AL87),SUM(_xlfn._xlws.FILTER(_xlpm.选择数据区,_xlpm.勾选月份状态数组,"")))</f>
        <v>#NAME?</v>
      </c>
      <c r="AN87" s="256" t="e" cm="1">
        <f t="array" aca="1" ref="AN87" ca="1">_xlfn.LET(_xlpm.勾选月份状态数组,TRANSPOSE('PPT(12-15页）-TOP10'!$A$3:$A$14),_xlpm.选择数据区,IF('PPT(12-15页）-TOP10'!$E$3="收款",$DA87:$DL87,$CA87:$CL87),SUM(_xlfn._xlws.FILTER(_xlpm.选择数据区,_xlpm.勾选月份状态数组,"")))</f>
        <v>#NAME?</v>
      </c>
      <c r="AO87" s="256">
        <f ca="1">SUM(CA87:CC87)+SUM(AD87:AL87)</f>
        <v>20.565999999999999</v>
      </c>
      <c r="AP87" s="256"/>
      <c r="AQ87" s="256"/>
      <c r="AR87" s="256"/>
      <c r="AS87" s="256" cm="1">
        <f t="array" aca="1" ref="AS87" ca="1">_xlfn.XLOOKUP($A87&amp;$B87,'[1]产值及收款计划（2026）'!$A:$A&amp;'[1]产值及收款计划（2026）'!$B:$B,'[1]产值及收款计划（2026）'!AS:AS)</f>
        <v>0</v>
      </c>
      <c r="AT87" s="256" cm="1">
        <f t="array" aca="1" ref="AT87" ca="1">_xlfn.XLOOKUP($A87&amp;$B87,'[1]产值及收款计划（2026）'!$A:$A&amp;'[1]产值及收款计划（2026）'!$B:$B,'[1]产值及收款计划（2026）'!AT:AT)</f>
        <v>0</v>
      </c>
      <c r="AU87" s="256" cm="1">
        <f t="array" aca="1" ref="AU87" ca="1">_xlfn.XLOOKUP($A87&amp;$B87,'[1]产值及收款计划（2026）'!$A:$A&amp;'[1]产值及收款计划（2026）'!$B:$B,'[1]产值及收款计划（2026）'!AU:AU)</f>
        <v>0</v>
      </c>
      <c r="AV87" s="256" cm="1">
        <f t="array" aca="1" ref="AV87" ca="1">_xlfn.XLOOKUP($A87&amp;$B87,'[1]产值及收款计划（2026）'!$A:$A&amp;'[1]产值及收款计划（2026）'!$B:$B,'[1]产值及收款计划（2026）'!AV:AV)</f>
        <v>0</v>
      </c>
      <c r="AW87" s="256" cm="1">
        <f t="array" aca="1" ref="AW87" ca="1">_xlfn.XLOOKUP($A87&amp;$B87,'[1]产值及收款计划（2026）'!$A:$A&amp;'[1]产值及收款计划（2026）'!$B:$B,'[1]产值及收款计划（2026）'!AW:AW)</f>
        <v>6.1698000000000004</v>
      </c>
      <c r="AX87" s="256" cm="1">
        <f t="array" aca="1" ref="AX87" ca="1">_xlfn.XLOOKUP($A87&amp;$B87,'[1]产值及收款计划（2026）'!$A:$A&amp;'[1]产值及收款计划（2026）'!$B:$B,'[1]产值及收款计划（2026）'!AX:AX)</f>
        <v>0</v>
      </c>
      <c r="AY87" s="256" cm="1">
        <f t="array" aca="1" ref="AY87" ca="1">_xlfn.XLOOKUP($A87&amp;$B87,'[1]产值及收款计划（2026）'!$A:$A&amp;'[1]产值及收款计划（2026）'!$B:$B,'[1]产值及收款计划（2026）'!AY:AY)</f>
        <v>14.3962</v>
      </c>
      <c r="AZ87" s="256" cm="1">
        <f t="array" aca="1" ref="AZ87" ca="1">_xlfn.XLOOKUP($A87&amp;$B87,'[1]产值及收款计划（2026）'!$A:$A&amp;'[1]产值及收款计划（2026）'!$B:$B,'[1]产值及收款计划（2026）'!AZ:AZ)</f>
        <v>-6.1698000000000004</v>
      </c>
      <c r="BA87" s="256" cm="1">
        <f t="array" aca="1" ref="BA87" ca="1">_xlfn.XLOOKUP($A87&amp;$B87,'[1]产值及收款计划（2026）'!$A:$A&amp;'[1]产值及收款计划（2026）'!$B:$B,'[1]产值及收款计划（2026）'!BA:BA)</f>
        <v>0</v>
      </c>
      <c r="BB87" s="256" cm="1">
        <f t="array" aca="1" ref="BB87" ca="1">_xlfn.XLOOKUP($A87&amp;$B87,'[1]产值及收款计划（2026）'!$A:$A&amp;'[1]产值及收款计划（2026）'!$B:$B,'[1]产值及收款计划（2026）'!BB:BB)</f>
        <v>0</v>
      </c>
      <c r="BC87" s="256" cm="1">
        <f t="array" aca="1" ref="BC87" ca="1">_xlfn.XLOOKUP($A87&amp;$B87,'[1]产值及收款计划（2026）'!$A:$A&amp;'[1]产值及收款计划（2026）'!$B:$B,'[1]产值及收款计划（2026）'!BC:BC)</f>
        <v>0</v>
      </c>
      <c r="BD87" s="256" cm="1">
        <f t="array" aca="1" ref="BD87" ca="1">_xlfn.XLOOKUP($A87&amp;$B87,'[1]产值及收款计划（2026）'!$A:$A&amp;'[1]产值及收款计划（2026）'!$B:$B,'[1]产值及收款计划（2026）'!BD:BD)</f>
        <v>0</v>
      </c>
      <c r="BE87" s="256" cm="1">
        <f t="array" aca="1" ref="BE87" ca="1">_xlfn.XLOOKUP($A87&amp;$B87,'[1]产值及收款计划（2026）'!$A:$A&amp;'[1]产值及收款计划（2026）'!$B:$B,'[1]产值及收款计划（2026）'!BE:BE)</f>
        <v>0</v>
      </c>
      <c r="BF87" s="256" cm="1">
        <f t="array" aca="1" ref="BF87" ca="1">_xlfn.XLOOKUP($A87&amp;$B87,'[1]产值及收款计划（2026）'!$A:$A&amp;'[1]产值及收款计划（2026）'!$B:$B,'[1]产值及收款计划（2026）'!BF:BF)</f>
        <v>0</v>
      </c>
      <c r="BG87" s="256" cm="1">
        <f t="array" aca="1" ref="BG87" ca="1">_xlfn.XLOOKUP($A87&amp;$B87,'[1]产值及收款计划（2026）'!$A:$A&amp;'[1]产值及收款计划（2026）'!$B:$B,'[1]产值及收款计划（2026）'!BG:BG)</f>
        <v>0</v>
      </c>
      <c r="BH87" s="256" cm="1">
        <f t="array" aca="1" ref="BH87" ca="1">_xlfn.XLOOKUP($A87&amp;$B87,'[1]产值及收款计划（2026）'!$A:$A&amp;'[1]产值及收款计划（2026）'!$B:$B,'[1]产值及收款计划（2026）'!BH:BH)</f>
        <v>0</v>
      </c>
      <c r="BI87" s="256" cm="1">
        <f t="array" aca="1" ref="BI87" ca="1">_xlfn.XLOOKUP($A87&amp;$B87,'[1]产值及收款计划（2026）'!$A:$A&amp;'[1]产值及收款计划（2026）'!$B:$B,'[1]产值及收款计划（2026）'!BI:BI)</f>
        <v>0</v>
      </c>
      <c r="BJ87" s="256" cm="1">
        <f t="array" aca="1" ref="BJ87" ca="1">_xlfn.XLOOKUP($A87&amp;$B87,'[1]产值及收款计划（2026）'!$A:$A&amp;'[1]产值及收款计划（2026）'!$B:$B,'[1]产值及收款计划（2026）'!BJ:BJ)</f>
        <v>0</v>
      </c>
      <c r="BK87" s="256" cm="1">
        <f t="array" aca="1" ref="BK87" ca="1">_xlfn.XLOOKUP($A87&amp;$B87,'[1]产值及收款计划（2026）'!$A:$A&amp;'[1]产值及收款计划（2026）'!$B:$B,'[1]产值及收款计划（2026）'!BK:BK)</f>
        <v>0</v>
      </c>
      <c r="BL87" s="256" cm="1">
        <f t="array" aca="1" ref="BL87" ca="1">_xlfn.XLOOKUP($A87&amp;$B87,'[1]产值及收款计划（2026）'!$A:$A&amp;'[1]产值及收款计划（2026）'!$B:$B,'[1]产值及收款计划（2026）'!BL:BL)</f>
        <v>0</v>
      </c>
      <c r="BM87" s="256"/>
      <c r="BN87" s="256"/>
      <c r="BO87" s="256"/>
      <c r="BP87" s="256"/>
      <c r="BQ87" s="255" cm="1">
        <f t="array" aca="1" ref="BQ87" ca="1">_xlfn.XLOOKUP($A87&amp;$B87,'[1]产值及收款计划（2026）'!$A:$A&amp;'[1]产值及收款计划（2026）'!$B:$B,'[1]产值及收款计划（2026）'!BQ:BQ)</f>
        <v>0</v>
      </c>
      <c r="BR87" s="256" cm="1">
        <f t="array" aca="1" ref="BR87" ca="1">_xlfn.XLOOKUP($A87&amp;$B87,'[1]产值及收款计划（2026）'!$A:$A&amp;'[1]产值及收款计划（2026）'!$B:$B,'[1]产值及收款计划（2026）'!BR:BR)</f>
        <v>0</v>
      </c>
      <c r="CA87" s="256" cm="1">
        <f t="array" aca="1" ref="CA87" ca="1">_xlfn.XLOOKUP($A87&amp;$B87,'[1]产值及收款计划（2026）'!$A:$A&amp;'[1]产值及收款计划（2026）'!$B:$B,'[1]产值及收款计划（2026）'!CA:CA)</f>
        <v>0</v>
      </c>
      <c r="CB87" s="256" cm="1">
        <f t="array" aca="1" ref="CB87" ca="1">_xlfn.XLOOKUP($A87&amp;$B87,'[1]产值及收款计划（2026）'!$A:$A&amp;'[1]产值及收款计划（2026）'!$B:$B,'[1]产值及收款计划（2026）'!CB:CB)</f>
        <v>0</v>
      </c>
      <c r="CC87" s="256" cm="1">
        <f t="array" aca="1" ref="CC87" ca="1">_xlfn.XLOOKUP($A87&amp;$B87,'[1]产值及收款计划（2026）'!$A:$A&amp;'[1]产值及收款计划（2026）'!$B:$B,'[1]产值及收款计划（2026）'!CC:CC)</f>
        <v>0</v>
      </c>
      <c r="CD87" s="256" cm="1">
        <f t="array" aca="1" ref="CD87" ca="1">_xlfn.XLOOKUP($A87&amp;$B87,'[1]产值及收款计划（2026）'!$A:$A&amp;'[1]产值及收款计划（2026）'!$B:$B,'[1]产值及收款计划（2026）'!CD:CD)</f>
        <v>0</v>
      </c>
      <c r="CE87" s="256" cm="1">
        <f t="array" aca="1" ref="CE87" ca="1">_xlfn.XLOOKUP($A87&amp;$B87,'[1]产值及收款计划（2026）'!$A:$A&amp;'[1]产值及收款计划（2026）'!$B:$B,'[1]产值及收款计划（2026）'!CE:CE)</f>
        <v>0</v>
      </c>
      <c r="CF87" s="256" cm="1">
        <f t="array" aca="1" ref="CF87" ca="1">_xlfn.XLOOKUP($A87&amp;$B87,'[1]产值及收款计划（2026）'!$A:$A&amp;'[1]产值及收款计划（2026）'!$B:$B,'[1]产值及收款计划（2026）'!CF:CF)</f>
        <v>0</v>
      </c>
      <c r="CG87" s="256" cm="1">
        <f t="array" aca="1" ref="CG87" ca="1">_xlfn.XLOOKUP($A87&amp;$B87,'[1]产值及收款计划（2026）'!$A:$A&amp;'[1]产值及收款计划（2026）'!$B:$B,'[1]产值及收款计划（2026）'!CG:CG)</f>
        <v>0</v>
      </c>
      <c r="CH87" s="256" cm="1">
        <f t="array" aca="1" ref="CH87" ca="1">_xlfn.XLOOKUP($A87&amp;$B87,'[1]产值及收款计划（2026）'!$A:$A&amp;'[1]产值及收款计划（2026）'!$B:$B,'[1]产值及收款计划（2026）'!CH:CH)</f>
        <v>0</v>
      </c>
      <c r="CI87" s="256" cm="1">
        <f t="array" aca="1" ref="CI87" ca="1">_xlfn.XLOOKUP($A87&amp;$B87,'[1]产值及收款计划（2026）'!$A:$A&amp;'[1]产值及收款计划（2026）'!$B:$B,'[1]产值及收款计划（2026）'!CI:CI)</f>
        <v>0</v>
      </c>
      <c r="CJ87" s="256" cm="1">
        <f t="array" aca="1" ref="CJ87" ca="1">_xlfn.XLOOKUP($A87&amp;$B87,'[1]产值及收款计划（2026）'!$A:$A&amp;'[1]产值及收款计划（2026）'!$B:$B,'[1]产值及收款计划（2026）'!CJ:CJ)</f>
        <v>0</v>
      </c>
      <c r="CK87" s="256" cm="1">
        <f t="array" aca="1" ref="CK87" ca="1">_xlfn.XLOOKUP($A87&amp;$B87,'[1]产值及收款计划（2026）'!$A:$A&amp;'[1]产值及收款计划（2026）'!$B:$B,'[1]产值及收款计划（2026）'!CK:CK)</f>
        <v>0</v>
      </c>
      <c r="CL87" s="256" cm="1">
        <f t="array" aca="1" ref="CL87" ca="1">_xlfn.XLOOKUP($A87&amp;$B87,'[1]产值及收款计划（2026）'!$A:$A&amp;'[1]产值及收款计划（2026）'!$B:$B,'[1]产值及收款计划（2026）'!CL:CL)</f>
        <v>0</v>
      </c>
      <c r="DA87" s="256" cm="1">
        <f t="array" aca="1" ref="DA87" ca="1">_xlfn.XLOOKUP($A87&amp;$B87,'[1]产值及收款计划（2026）'!$A:$A&amp;'[1]产值及收款计划（2026）'!$B:$B,'[1]产值及收款计划（2026）'!DA:DA)</f>
        <v>0</v>
      </c>
      <c r="DB87" s="256" cm="1">
        <f t="array" aca="1" ref="DB87" ca="1">_xlfn.XLOOKUP($A87&amp;$B87,'[1]产值及收款计划（2026）'!$A:$A&amp;'[1]产值及收款计划（2026）'!$B:$B,'[1]产值及收款计划（2026）'!DB:DB)</f>
        <v>0</v>
      </c>
      <c r="DC87" s="256" cm="1">
        <f t="array" aca="1" ref="DC87" ca="1">_xlfn.XLOOKUP($A87&amp;$B87,'[1]产值及收款计划（2026）'!$A:$A&amp;'[1]产值及收款计划（2026）'!$B:$B,'[1]产值及收款计划（2026）'!DC:DC)</f>
        <v>0</v>
      </c>
      <c r="DD87" s="256" cm="1">
        <f t="array" aca="1" ref="DD87" ca="1">_xlfn.XLOOKUP($A87&amp;$B87,'[1]产值及收款计划（2026）'!$A:$A&amp;'[1]产值及收款计划（2026）'!$B:$B,'[1]产值及收款计划（2026）'!DD:DD)</f>
        <v>0</v>
      </c>
      <c r="DE87" s="256" cm="1">
        <f t="array" aca="1" ref="DE87" ca="1">_xlfn.XLOOKUP($A87&amp;$B87,'[1]产值及收款计划（2026）'!$A:$A&amp;'[1]产值及收款计划（2026）'!$B:$B,'[1]产值及收款计划（2026）'!DE:DE)</f>
        <v>0</v>
      </c>
      <c r="DF87" s="256" cm="1">
        <f t="array" aca="1" ref="DF87" ca="1">_xlfn.XLOOKUP($A87&amp;$B87,'[1]产值及收款计划（2026）'!$A:$A&amp;'[1]产值及收款计划（2026）'!$B:$B,'[1]产值及收款计划（2026）'!DF:DF)</f>
        <v>0</v>
      </c>
      <c r="DG87" s="256" cm="1">
        <f t="array" aca="1" ref="DG87" ca="1">_xlfn.XLOOKUP($A87&amp;$B87,'[1]产值及收款计划（2026）'!$A:$A&amp;'[1]产值及收款计划（2026）'!$B:$B,'[1]产值及收款计划（2026）'!DG:DG)</f>
        <v>0</v>
      </c>
      <c r="DH87" s="256" cm="1">
        <f t="array" aca="1" ref="DH87" ca="1">_xlfn.XLOOKUP($A87&amp;$B87,'[1]产值及收款计划（2026）'!$A:$A&amp;'[1]产值及收款计划（2026）'!$B:$B,'[1]产值及收款计划（2026）'!DH:DH)</f>
        <v>0</v>
      </c>
      <c r="DI87" s="256" cm="1">
        <f t="array" aca="1" ref="DI87" ca="1">_xlfn.XLOOKUP($A87&amp;$B87,'[1]产值及收款计划（2026）'!$A:$A&amp;'[1]产值及收款计划（2026）'!$B:$B,'[1]产值及收款计划（2026）'!DI:DI)</f>
        <v>0</v>
      </c>
      <c r="DJ87" s="256" cm="1">
        <f t="array" aca="1" ref="DJ87" ca="1">_xlfn.XLOOKUP($A87&amp;$B87,'[1]产值及收款计划（2026）'!$A:$A&amp;'[1]产值及收款计划（2026）'!$B:$B,'[1]产值及收款计划（2026）'!DJ:DJ)</f>
        <v>0</v>
      </c>
      <c r="DK87" s="256" cm="1">
        <f t="array" aca="1" ref="DK87" ca="1">_xlfn.XLOOKUP($A87&amp;$B87,'[1]产值及收款计划（2026）'!$A:$A&amp;'[1]产值及收款计划（2026）'!$B:$B,'[1]产值及收款计划（2026）'!DK:DK)</f>
        <v>0</v>
      </c>
      <c r="DL87" s="256" cm="1">
        <f t="array" aca="1" ref="DL87" ca="1">_xlfn.XLOOKUP($A87&amp;$B87,'[1]产值及收款计划（2026）'!$A:$A&amp;'[1]产值及收款计划（2026）'!$B:$B,'[1]产值及收款计划（2026）'!DL:DL)</f>
        <v>0</v>
      </c>
      <c r="DM87" s="264"/>
      <c r="DN87" s="250"/>
    </row>
    <row r="88" spans="1:118" ht="20.25" x14ac:dyDescent="0.15">
      <c r="A88" s="254">
        <f t="shared" ca="1" si="10"/>
        <v>84</v>
      </c>
      <c r="B88" s="254" t="s">
        <v>25</v>
      </c>
      <c r="C88" s="255" t="str" cm="1">
        <f t="array" aca="1" ref="C88" ca="1">_xlfn.XLOOKUP($A88&amp;$B88,'[1]产值及收款计划（2026）'!$A:$A&amp;'[1]产值及收款计划（2026）'!$B:$B,'[1]产值及收款计划（2026）'!C:C)</f>
        <v>ZHT2023113000142</v>
      </c>
      <c r="D88" s="255" t="str" cm="1">
        <f t="array" aca="1" ref="D88" ca="1">_xlfn.XLOOKUP($A88&amp;$B88,'[1]产值及收款计划（2026）'!$A:$A&amp;'[1]产值及收款计划（2026）'!$B:$B,'[1]产值及收款计划（2026）'!D:D)</f>
        <v>南汇支线（两港市域铁路）工程 NHSG-6标智慧工地项目</v>
      </c>
      <c r="E88" s="256" cm="1">
        <f t="array" aca="1" ref="E88" ca="1">_xlfn.XLOOKUP($A88&amp;$B88,'[1]产值及收款计划（2026）'!$A:$A&amp;'[1]产值及收款计划（2026）'!$B:$B,'[1]产值及收款计划（2026）'!E:E)</f>
        <v>46.2</v>
      </c>
      <c r="F88" s="256" cm="1">
        <f t="array" aca="1" ref="F88" ca="1">_xlfn.XLOOKUP($A88&amp;$B88,'[1]产值及收款计划（2026）'!$A:$A&amp;'[1]产值及收款计划（2026）'!$B:$B,'[1]产值及收款计划（2026）'!F:F)</f>
        <v>46.2</v>
      </c>
      <c r="G88" s="256" cm="1">
        <f t="array" aca="1" ref="G88" ca="1">_xlfn.XLOOKUP($A88&amp;$B88,'[1]产值及收款计划（2026）'!$A:$A&amp;'[1]产值及收款计划（2026）'!$B:$B,'[1]产值及收款计划（2026）'!G:G)</f>
        <v>46.2</v>
      </c>
      <c r="H88" s="256" cm="1">
        <f t="array" aca="1" ref="H88" ca="1">_xlfn.XLOOKUP($A88&amp;$B88,'[1]产值及收款计划（2026）'!$A:$A&amp;'[1]产值及收款计划（2026）'!$B:$B,'[1]产值及收款计划（2026）'!H:H)</f>
        <v>46.2</v>
      </c>
      <c r="I88" s="257" cm="1">
        <f t="array" aca="1" ref="I88" ca="1">_xlfn.XLOOKUP($A88&amp;$B88,'[1]产值及收款计划（2026）'!$A:$A&amp;'[1]产值及收款计划（2026）'!$B:$B,'[1]产值及收款计划（2026）'!I:I)</f>
        <v>1</v>
      </c>
      <c r="J88" s="258" cm="1">
        <f t="array" aca="1" ref="J88" ca="1">_xlfn.XLOOKUP($A88&amp;$B88,'[1]产值及收款计划（2026）'!$A:$A&amp;'[1]产值及收款计划（2026）'!$B:$B,'[1]产值及收款计划（2026）'!J:J)</f>
        <v>0.06</v>
      </c>
      <c r="K88" s="256" cm="1">
        <f t="array" aca="1" ref="K88" ca="1">_xlfn.XLOOKUP($A88&amp;$B88,'[1]产值及收款计划（2026）'!$A:$A&amp;'[1]产值及收款计划（2026）'!$B:$B,'[1]产值及收款计划（2026）'!K:K)</f>
        <v>0</v>
      </c>
      <c r="L88" s="256" cm="1">
        <f t="array" aca="1" ref="L88" ca="1">_xlfn.XLOOKUP($A88&amp;$B88,'[1]产值及收款计划（2026）'!$A:$A&amp;'[1]产值及收款计划（2026）'!$B:$B,'[1]产值及收款计划（2026）'!L:L)</f>
        <v>0</v>
      </c>
      <c r="M88" s="256" t="str" cm="1">
        <f t="array" aca="1" ref="M88" ca="1">_xlfn.XLOOKUP($A88&amp;$B88,'[1]产值及收款计划（2026）'!$A:$A&amp;'[1]产值及收款计划（2026）'!$B:$B,'[1]产值及收款计划（2026）'!M:M)</f>
        <v>主导</v>
      </c>
      <c r="N88" s="256" t="str" cm="1">
        <f t="array" aca="1" ref="N88" ca="1">_xlfn.XLOOKUP($A88&amp;$B88,'[1]产值及收款计划（2026）'!$A:$A&amp;'[1]产值及收款计划（2026）'!$B:$B,'[1]产值及收款计划（2026）'!N:N)</f>
        <v>史菁霞团队</v>
      </c>
      <c r="O88" s="256" t="str" cm="1">
        <f t="array" aca="1" ref="O88" ca="1">_xlfn.XLOOKUP($A88&amp;$B88,'[1]产值及收款计划（2026）'!$A:$A&amp;'[1]产值及收款计划（2026）'!$B:$B,'[1]产值及收款计划（2026）'!O:O)</f>
        <v>袁超</v>
      </c>
      <c r="P88" s="255" t="str" cm="1">
        <f t="array" aca="1" ref="P88" ca="1">_xlfn.XLOOKUP($A88&amp;$B88,'[1]产值及收款计划（2026）'!$A:$A&amp;'[1]产值及收款计划（2026）'!$B:$B,'[1]产值及收款计划（2026）'!P:P)</f>
        <v>在建</v>
      </c>
      <c r="Q88" s="256" cm="1">
        <f t="array" aca="1" ref="Q88" ca="1">_xlfn.XLOOKUP($A88&amp;$B88,'[1]产值及收款计划（2026）'!$A:$A&amp;'[1]产值及收款计划（2026）'!$B:$B,'[1]产值及收款计划（2026）'!Q:Q)</f>
        <v>0</v>
      </c>
      <c r="R88" s="256" cm="1">
        <f t="array" aca="1" ref="R88" ca="1">_xlfn.XLOOKUP($A88&amp;$B88,'[1]产值及收款计划（2026）'!$A:$A&amp;'[1]产值及收款计划（2026）'!$B:$B,'[1]产值及收款计划（2026）'!R:R)</f>
        <v>0</v>
      </c>
      <c r="S88" s="256" cm="1">
        <f t="array" aca="1" ref="S88" ca="1">_xlfn.XLOOKUP($A88&amp;$B88,'[1]产值及收款计划（2026）'!$A:$A&amp;'[1]产值及收款计划（2026）'!$B:$B,'[1]产值及收款计划（2026）'!S:S)</f>
        <v>0</v>
      </c>
      <c r="T88" s="256" cm="1">
        <f t="array" aca="1" ref="T88" ca="1">_xlfn.XLOOKUP($A88&amp;$B88,'[1]产值及收款计划（2026）'!$A:$A&amp;'[1]产值及收款计划（2026）'!$B:$B,'[1]产值及收款计划（2026）'!T:T)</f>
        <v>0</v>
      </c>
      <c r="U88" s="256" cm="1">
        <f t="array" aca="1" ref="U88" ca="1">_xlfn.XLOOKUP($A88&amp;$B88,'[1]产值及收款计划（2026）'!$A:$A&amp;'[1]产值及收款计划（2026）'!$B:$B,'[1]产值及收款计划（2026）'!U:U)</f>
        <v>0</v>
      </c>
      <c r="V88" s="256" cm="1">
        <f t="array" aca="1" ref="V88" ca="1">_xlfn.XLOOKUP($A88&amp;$B88,'[1]产值及收款计划（2026）'!$A:$A&amp;'[1]产值及收款计划（2026）'!$B:$B,'[1]产值及收款计划（2026）'!V:V)</f>
        <v>46.2</v>
      </c>
      <c r="W88" s="256" cm="1">
        <f t="array" aca="1" ref="W88" ca="1">_xlfn.XLOOKUP($A88&amp;$B88,'[1]产值及收款计划（2026）'!$A:$A&amp;'[1]产值及收款计划（2026）'!$B:$B,'[1]产值及收款计划（2026）'!W:W)</f>
        <v>0</v>
      </c>
      <c r="X88" s="256" cm="1">
        <f t="array" aca="1" ref="X88" ca="1">_xlfn.XLOOKUP($A88&amp;$B88,'[1]产值及收款计划（2026）'!$A:$A&amp;'[1]产值及收款计划（2026）'!$B:$B,'[1]产值及收款计划（2026）'!X:X)</f>
        <v>0</v>
      </c>
      <c r="Y88" s="256" cm="1">
        <f t="array" aca="1" ref="Y88" ca="1">_xlfn.XLOOKUP($A88&amp;$B88,'[1]产值及收款计划（2026）'!$A:$A&amp;'[1]产值及收款计划（2026）'!$B:$B,'[1]产值及收款计划（2026）'!Y:Y)</f>
        <v>0</v>
      </c>
      <c r="Z88" s="256" cm="1">
        <f t="array" aca="1" ref="Z88" ca="1">_xlfn.XLOOKUP($A88&amp;$B88,'[1]产值及收款计划（2026）'!$A:$A&amp;'[1]产值及收款计划（2026）'!$B:$B,'[1]产值及收款计划（2026）'!Z:Z)</f>
        <v>0</v>
      </c>
      <c r="AA88" s="256" cm="1">
        <f t="array" aca="1" ref="AA88" ca="1">_xlfn.XLOOKUP($A88&amp;$B88,'[1]产值及收款计划（2026）'!$A:$A&amp;'[1]产值及收款计划（2026）'!$B:$B,'[1]产值及收款计划（2026）'!AA:AA)</f>
        <v>0</v>
      </c>
      <c r="AB88" s="256" cm="1">
        <f t="array" aca="1" ref="AB88" ca="1">_xlfn.XLOOKUP($A88&amp;$B88,'[1]产值及收款计划（2026）'!$A:$A&amp;'[1]产值及收款计划（2026）'!$B:$B,'[1]产值及收款计划（2026）'!AB:AB)</f>
        <v>0</v>
      </c>
      <c r="AC88" s="256" cm="1">
        <f t="array" aca="1" ref="AC88" ca="1">_xlfn.XLOOKUP($A88&amp;$B88,'[1]产值及收款计划（2026）'!$A:$A&amp;'[1]产值及收款计划（2026）'!$B:$B,'[1]产值及收款计划（2026）'!AC:AC)</f>
        <v>0</v>
      </c>
      <c r="AD88" s="256" cm="1">
        <f t="array" aca="1" ref="AD88" ca="1">_xlfn.XLOOKUP($A88&amp;$B88,'[1]产值及收款计划（2026）'!$A:$A&amp;'[1]产值及收款计划（2026）'!$B:$B,'[1]产值及收款计划（2026）'!AD:AD)</f>
        <v>0</v>
      </c>
      <c r="AE88" s="256" cm="1">
        <f t="array" aca="1" ref="AE88" ca="1">_xlfn.XLOOKUP($A88&amp;$B88,'[1]产值及收款计划（2026）'!$A:$A&amp;'[1]产值及收款计划（2026）'!$B:$B,'[1]产值及收款计划（2026）'!AE:AE)</f>
        <v>0</v>
      </c>
      <c r="AF88" s="256" cm="1">
        <f t="array" aca="1" ref="AF88" ca="1">_xlfn.XLOOKUP($A88&amp;$B88,'[1]产值及收款计划（2026）'!$A:$A&amp;'[1]产值及收款计划（2026）'!$B:$B,'[1]产值及收款计划（2026）'!AF:AF)</f>
        <v>0</v>
      </c>
      <c r="AG88" s="256" cm="1">
        <f t="array" aca="1" ref="AG88" ca="1">_xlfn.XLOOKUP($A88&amp;$B88,'[1]产值及收款计划（2026）'!$A:$A&amp;'[1]产值及收款计划（2026）'!$B:$B,'[1]产值及收款计划（2026）'!AG:AG)</f>
        <v>0</v>
      </c>
      <c r="AH88" s="256" cm="1">
        <f t="array" aca="1" ref="AH88" ca="1">_xlfn.XLOOKUP($A88&amp;$B88,'[1]产值及收款计划（2026）'!$A:$A&amp;'[1]产值及收款计划（2026）'!$B:$B,'[1]产值及收款计划（2026）'!AH:AH)</f>
        <v>0</v>
      </c>
      <c r="AI88" s="256" cm="1">
        <f t="array" aca="1" ref="AI88" ca="1">_xlfn.XLOOKUP($A88&amp;$B88,'[1]产值及收款计划（2026）'!$A:$A&amp;'[1]产值及收款计划（2026）'!$B:$B,'[1]产值及收款计划（2026）'!AI:AI)</f>
        <v>46.2</v>
      </c>
      <c r="AJ88" s="256" cm="1">
        <f t="array" aca="1" ref="AJ88" ca="1">_xlfn.XLOOKUP($A88&amp;$B88,'[1]产值及收款计划（2026）'!$A:$A&amp;'[1]产值及收款计划（2026）'!$B:$B,'[1]产值及收款计划（2026）'!AJ:AJ)</f>
        <v>0</v>
      </c>
      <c r="AK88" s="256" cm="1">
        <f t="array" aca="1" ref="AK88" ca="1">_xlfn.XLOOKUP($A88&amp;$B88,'[1]产值及收款计划（2026）'!$A:$A&amp;'[1]产值及收款计划（2026）'!$B:$B,'[1]产值及收款计划（2026）'!AK:AK)</f>
        <v>0</v>
      </c>
      <c r="AL88" s="256" cm="1">
        <f t="array" aca="1" ref="AL88" ca="1">_xlfn.XLOOKUP($A88&amp;$B88,'[1]产值及收款计划（2026）'!$A:$A&amp;'[1]产值及收款计划（2026）'!$B:$B,'[1]产值及收款计划（2026）'!AL:AL)</f>
        <v>0</v>
      </c>
      <c r="AM88" s="263" t="e" cm="1">
        <f t="array" aca="1" ref="AM88" ca="1">_xlfn.LET(_xlpm.勾选月份状态数组,TRANSPOSE('PPT(12-15页）-TOP10'!$A$3:$A$14),_xlpm.选择数据区,IF('PPT(12-15页）-TOP10'!$E$3="收款",$BA88:$BL88,$AA88:$AL88),SUM(_xlfn._xlws.FILTER(_xlpm.选择数据区,_xlpm.勾选月份状态数组,"")))</f>
        <v>#NAME?</v>
      </c>
      <c r="AN88" s="256" t="e" cm="1">
        <f t="array" aca="1" ref="AN88" ca="1">_xlfn.LET(_xlpm.勾选月份状态数组,TRANSPOSE('PPT(12-15页）-TOP10'!$A$3:$A$14),_xlpm.选择数据区,IF('PPT(12-15页）-TOP10'!$E$3="收款",$DA88:$DL88,$CA88:$CL88),SUM(_xlfn._xlws.FILTER(_xlpm.选择数据区,_xlpm.勾选月份状态数组,"")))</f>
        <v>#NAME?</v>
      </c>
      <c r="AO88" s="256">
        <f ca="1">SUM(CA88:CC88)+SUM(AD88:AL88)</f>
        <v>46.2</v>
      </c>
      <c r="AP88" s="256"/>
      <c r="AQ88" s="256"/>
      <c r="AR88" s="256"/>
      <c r="AS88" s="256" cm="1">
        <f t="array" aca="1" ref="AS88" ca="1">_xlfn.XLOOKUP($A88&amp;$B88,'[1]产值及收款计划（2026）'!$A:$A&amp;'[1]产值及收款计划（2026）'!$B:$B,'[1]产值及收款计划（2026）'!AS:AS)</f>
        <v>0</v>
      </c>
      <c r="AT88" s="256" cm="1">
        <f t="array" aca="1" ref="AT88" ca="1">_xlfn.XLOOKUP($A88&amp;$B88,'[1]产值及收款计划（2026）'!$A:$A&amp;'[1]产值及收款计划（2026）'!$B:$B,'[1]产值及收款计划（2026）'!AT:AT)</f>
        <v>0</v>
      </c>
      <c r="AU88" s="256" cm="1">
        <f t="array" aca="1" ref="AU88" ca="1">_xlfn.XLOOKUP($A88&amp;$B88,'[1]产值及收款计划（2026）'!$A:$A&amp;'[1]产值及收款计划（2026）'!$B:$B,'[1]产值及收款计划（2026）'!AU:AU)</f>
        <v>0</v>
      </c>
      <c r="AV88" s="256" cm="1">
        <f t="array" aca="1" ref="AV88" ca="1">_xlfn.XLOOKUP($A88&amp;$B88,'[1]产值及收款计划（2026）'!$A:$A&amp;'[1]产值及收款计划（2026）'!$B:$B,'[1]产值及收款计划（2026）'!AV:AV)</f>
        <v>0</v>
      </c>
      <c r="AW88" s="256" cm="1">
        <f t="array" aca="1" ref="AW88" ca="1">_xlfn.XLOOKUP($A88&amp;$B88,'[1]产值及收款计划（2026）'!$A:$A&amp;'[1]产值及收款计划（2026）'!$B:$B,'[1]产值及收款计划（2026）'!AW:AW)</f>
        <v>0</v>
      </c>
      <c r="AX88" s="256" cm="1">
        <f t="array" aca="1" ref="AX88" ca="1">_xlfn.XLOOKUP($A88&amp;$B88,'[1]产值及收款计划（2026）'!$A:$A&amp;'[1]产值及收款计划（2026）'!$B:$B,'[1]产值及收款计划（2026）'!AX:AX)</f>
        <v>17</v>
      </c>
      <c r="AY88" s="256" cm="1">
        <f t="array" aca="1" ref="AY88" ca="1">_xlfn.XLOOKUP($A88&amp;$B88,'[1]产值及收款计划（2026）'!$A:$A&amp;'[1]产值及收款计划（2026）'!$B:$B,'[1]产值及收款计划（2026）'!AY:AY)</f>
        <v>29.2</v>
      </c>
      <c r="AZ88" s="256" cm="1">
        <f t="array" aca="1" ref="AZ88" ca="1">_xlfn.XLOOKUP($A88&amp;$B88,'[1]产值及收款计划（2026）'!$A:$A&amp;'[1]产值及收款计划（2026）'!$B:$B,'[1]产值及收款计划（2026）'!AZ:AZ)</f>
        <v>-17</v>
      </c>
      <c r="BA88" s="256" cm="1">
        <f t="array" aca="1" ref="BA88" ca="1">_xlfn.XLOOKUP($A88&amp;$B88,'[1]产值及收款计划（2026）'!$A:$A&amp;'[1]产值及收款计划（2026）'!$B:$B,'[1]产值及收款计划（2026）'!BA:BA)</f>
        <v>0</v>
      </c>
      <c r="BB88" s="256" cm="1">
        <f t="array" aca="1" ref="BB88" ca="1">_xlfn.XLOOKUP($A88&amp;$B88,'[1]产值及收款计划（2026）'!$A:$A&amp;'[1]产值及收款计划（2026）'!$B:$B,'[1]产值及收款计划（2026）'!BB:BB)</f>
        <v>0</v>
      </c>
      <c r="BC88" s="256" cm="1">
        <f t="array" aca="1" ref="BC88" ca="1">_xlfn.XLOOKUP($A88&amp;$B88,'[1]产值及收款计划（2026）'!$A:$A&amp;'[1]产值及收款计划（2026）'!$B:$B,'[1]产值及收款计划（2026）'!BC:BC)</f>
        <v>0</v>
      </c>
      <c r="BD88" s="256" cm="1">
        <f t="array" aca="1" ref="BD88" ca="1">_xlfn.XLOOKUP($A88&amp;$B88,'[1]产值及收款计划（2026）'!$A:$A&amp;'[1]产值及收款计划（2026）'!$B:$B,'[1]产值及收款计划（2026）'!BD:BD)</f>
        <v>0</v>
      </c>
      <c r="BE88" s="256" cm="1">
        <f t="array" aca="1" ref="BE88" ca="1">_xlfn.XLOOKUP($A88&amp;$B88,'[1]产值及收款计划（2026）'!$A:$A&amp;'[1]产值及收款计划（2026）'!$B:$B,'[1]产值及收款计划（2026）'!BE:BE)</f>
        <v>0</v>
      </c>
      <c r="BF88" s="256" cm="1">
        <f t="array" aca="1" ref="BF88" ca="1">_xlfn.XLOOKUP($A88&amp;$B88,'[1]产值及收款计划（2026）'!$A:$A&amp;'[1]产值及收款计划（2026）'!$B:$B,'[1]产值及收款计划（2026）'!BF:BF)</f>
        <v>0</v>
      </c>
      <c r="BG88" s="256" cm="1">
        <f t="array" aca="1" ref="BG88" ca="1">_xlfn.XLOOKUP($A88&amp;$B88,'[1]产值及收款计划（2026）'!$A:$A&amp;'[1]产值及收款计划（2026）'!$B:$B,'[1]产值及收款计划（2026）'!BG:BG)</f>
        <v>0</v>
      </c>
      <c r="BH88" s="256" cm="1">
        <f t="array" aca="1" ref="BH88" ca="1">_xlfn.XLOOKUP($A88&amp;$B88,'[1]产值及收款计划（2026）'!$A:$A&amp;'[1]产值及收款计划（2026）'!$B:$B,'[1]产值及收款计划（2026）'!BH:BH)</f>
        <v>0</v>
      </c>
      <c r="BI88" s="256" cm="1">
        <f t="array" aca="1" ref="BI88" ca="1">_xlfn.XLOOKUP($A88&amp;$B88,'[1]产值及收款计划（2026）'!$A:$A&amp;'[1]产值及收款计划（2026）'!$B:$B,'[1]产值及收款计划（2026）'!BI:BI)</f>
        <v>0</v>
      </c>
      <c r="BJ88" s="256" cm="1">
        <f t="array" aca="1" ref="BJ88" ca="1">_xlfn.XLOOKUP($A88&amp;$B88,'[1]产值及收款计划（2026）'!$A:$A&amp;'[1]产值及收款计划（2026）'!$B:$B,'[1]产值及收款计划（2026）'!BJ:BJ)</f>
        <v>29.2</v>
      </c>
      <c r="BK88" s="256" cm="1">
        <f t="array" aca="1" ref="BK88" ca="1">_xlfn.XLOOKUP($A88&amp;$B88,'[1]产值及收款计划（2026）'!$A:$A&amp;'[1]产值及收款计划（2026）'!$B:$B,'[1]产值及收款计划（2026）'!BK:BK)</f>
        <v>0</v>
      </c>
      <c r="BL88" s="256" cm="1">
        <f t="array" aca="1" ref="BL88" ca="1">_xlfn.XLOOKUP($A88&amp;$B88,'[1]产值及收款计划（2026）'!$A:$A&amp;'[1]产值及收款计划（2026）'!$B:$B,'[1]产值及收款计划（2026）'!BL:BL)</f>
        <v>0</v>
      </c>
      <c r="BM88" s="256"/>
      <c r="BN88" s="256"/>
      <c r="BO88" s="256"/>
      <c r="BP88" s="256"/>
      <c r="BQ88" s="255" cm="1">
        <f t="array" aca="1" ref="BQ88" ca="1">_xlfn.XLOOKUP($A88&amp;$B88,'[1]产值及收款计划（2026）'!$A:$A&amp;'[1]产值及收款计划（2026）'!$B:$B,'[1]产值及收款计划（2026）'!BQ:BQ)</f>
        <v>0</v>
      </c>
      <c r="BR88" s="256" cm="1">
        <f t="array" aca="1" ref="BR88" ca="1">_xlfn.XLOOKUP($A88&amp;$B88,'[1]产值及收款计划（2026）'!$A:$A&amp;'[1]产值及收款计划（2026）'!$B:$B,'[1]产值及收款计划（2026）'!BR:BR)</f>
        <v>0</v>
      </c>
      <c r="CA88" s="256" cm="1">
        <f t="array" aca="1" ref="CA88" ca="1">_xlfn.XLOOKUP($A88&amp;$B88,'[1]产值及收款计划（2026）'!$A:$A&amp;'[1]产值及收款计划（2026）'!$B:$B,'[1]产值及收款计划（2026）'!CA:CA)</f>
        <v>0</v>
      </c>
      <c r="CB88" s="256" cm="1">
        <f t="array" aca="1" ref="CB88" ca="1">_xlfn.XLOOKUP($A88&amp;$B88,'[1]产值及收款计划（2026）'!$A:$A&amp;'[1]产值及收款计划（2026）'!$B:$B,'[1]产值及收款计划（2026）'!CB:CB)</f>
        <v>0</v>
      </c>
      <c r="CC88" s="256" cm="1">
        <f t="array" aca="1" ref="CC88" ca="1">_xlfn.XLOOKUP($A88&amp;$B88,'[1]产值及收款计划（2026）'!$A:$A&amp;'[1]产值及收款计划（2026）'!$B:$B,'[1]产值及收款计划（2026）'!CC:CC)</f>
        <v>0</v>
      </c>
      <c r="CD88" s="256" cm="1">
        <f t="array" aca="1" ref="CD88" ca="1">_xlfn.XLOOKUP($A88&amp;$B88,'[1]产值及收款计划（2026）'!$A:$A&amp;'[1]产值及收款计划（2026）'!$B:$B,'[1]产值及收款计划（2026）'!CD:CD)</f>
        <v>0</v>
      </c>
      <c r="CE88" s="256" cm="1">
        <f t="array" aca="1" ref="CE88" ca="1">_xlfn.XLOOKUP($A88&amp;$B88,'[1]产值及收款计划（2026）'!$A:$A&amp;'[1]产值及收款计划（2026）'!$B:$B,'[1]产值及收款计划（2026）'!CE:CE)</f>
        <v>0</v>
      </c>
      <c r="CF88" s="256" cm="1">
        <f t="array" aca="1" ref="CF88" ca="1">_xlfn.XLOOKUP($A88&amp;$B88,'[1]产值及收款计划（2026）'!$A:$A&amp;'[1]产值及收款计划（2026）'!$B:$B,'[1]产值及收款计划（2026）'!CF:CF)</f>
        <v>0</v>
      </c>
      <c r="CG88" s="256" cm="1">
        <f t="array" aca="1" ref="CG88" ca="1">_xlfn.XLOOKUP($A88&amp;$B88,'[1]产值及收款计划（2026）'!$A:$A&amp;'[1]产值及收款计划（2026）'!$B:$B,'[1]产值及收款计划（2026）'!CG:CG)</f>
        <v>0</v>
      </c>
      <c r="CH88" s="256" cm="1">
        <f t="array" aca="1" ref="CH88" ca="1">_xlfn.XLOOKUP($A88&amp;$B88,'[1]产值及收款计划（2026）'!$A:$A&amp;'[1]产值及收款计划（2026）'!$B:$B,'[1]产值及收款计划（2026）'!CH:CH)</f>
        <v>0</v>
      </c>
      <c r="CI88" s="256" cm="1">
        <f t="array" aca="1" ref="CI88" ca="1">_xlfn.XLOOKUP($A88&amp;$B88,'[1]产值及收款计划（2026）'!$A:$A&amp;'[1]产值及收款计划（2026）'!$B:$B,'[1]产值及收款计划（2026）'!CI:CI)</f>
        <v>0</v>
      </c>
      <c r="CJ88" s="256" cm="1">
        <f t="array" aca="1" ref="CJ88" ca="1">_xlfn.XLOOKUP($A88&amp;$B88,'[1]产值及收款计划（2026）'!$A:$A&amp;'[1]产值及收款计划（2026）'!$B:$B,'[1]产值及收款计划（2026）'!CJ:CJ)</f>
        <v>0</v>
      </c>
      <c r="CK88" s="256" cm="1">
        <f t="array" aca="1" ref="CK88" ca="1">_xlfn.XLOOKUP($A88&amp;$B88,'[1]产值及收款计划（2026）'!$A:$A&amp;'[1]产值及收款计划（2026）'!$B:$B,'[1]产值及收款计划（2026）'!CK:CK)</f>
        <v>0</v>
      </c>
      <c r="CL88" s="256" cm="1">
        <f t="array" aca="1" ref="CL88" ca="1">_xlfn.XLOOKUP($A88&amp;$B88,'[1]产值及收款计划（2026）'!$A:$A&amp;'[1]产值及收款计划（2026）'!$B:$B,'[1]产值及收款计划（2026）'!CL:CL)</f>
        <v>0</v>
      </c>
      <c r="DA88" s="256" cm="1">
        <f t="array" aca="1" ref="DA88" ca="1">_xlfn.XLOOKUP($A88&amp;$B88,'[1]产值及收款计划（2026）'!$A:$A&amp;'[1]产值及收款计划（2026）'!$B:$B,'[1]产值及收款计划（2026）'!DA:DA)</f>
        <v>0</v>
      </c>
      <c r="DB88" s="256" cm="1">
        <f t="array" aca="1" ref="DB88" ca="1">_xlfn.XLOOKUP($A88&amp;$B88,'[1]产值及收款计划（2026）'!$A:$A&amp;'[1]产值及收款计划（2026）'!$B:$B,'[1]产值及收款计划（2026）'!DB:DB)</f>
        <v>17</v>
      </c>
      <c r="DC88" s="256" cm="1">
        <f t="array" aca="1" ref="DC88" ca="1">_xlfn.XLOOKUP($A88&amp;$B88,'[1]产值及收款计划（2026）'!$A:$A&amp;'[1]产值及收款计划（2026）'!$B:$B,'[1]产值及收款计划（2026）'!DC:DC)</f>
        <v>0</v>
      </c>
      <c r="DD88" s="256" cm="1">
        <f t="array" aca="1" ref="DD88" ca="1">_xlfn.XLOOKUP($A88&amp;$B88,'[1]产值及收款计划（2026）'!$A:$A&amp;'[1]产值及收款计划（2026）'!$B:$B,'[1]产值及收款计划（2026）'!DD:DD)</f>
        <v>0</v>
      </c>
      <c r="DE88" s="256" cm="1">
        <f t="array" aca="1" ref="DE88" ca="1">_xlfn.XLOOKUP($A88&amp;$B88,'[1]产值及收款计划（2026）'!$A:$A&amp;'[1]产值及收款计划（2026）'!$B:$B,'[1]产值及收款计划（2026）'!DE:DE)</f>
        <v>0</v>
      </c>
      <c r="DF88" s="256" cm="1">
        <f t="array" aca="1" ref="DF88" ca="1">_xlfn.XLOOKUP($A88&amp;$B88,'[1]产值及收款计划（2026）'!$A:$A&amp;'[1]产值及收款计划（2026）'!$B:$B,'[1]产值及收款计划（2026）'!DF:DF)</f>
        <v>0</v>
      </c>
      <c r="DG88" s="256" cm="1">
        <f t="array" aca="1" ref="DG88" ca="1">_xlfn.XLOOKUP($A88&amp;$B88,'[1]产值及收款计划（2026）'!$A:$A&amp;'[1]产值及收款计划（2026）'!$B:$B,'[1]产值及收款计划（2026）'!DG:DG)</f>
        <v>0</v>
      </c>
      <c r="DH88" s="256" cm="1">
        <f t="array" aca="1" ref="DH88" ca="1">_xlfn.XLOOKUP($A88&amp;$B88,'[1]产值及收款计划（2026）'!$A:$A&amp;'[1]产值及收款计划（2026）'!$B:$B,'[1]产值及收款计划（2026）'!DH:DH)</f>
        <v>0</v>
      </c>
      <c r="DI88" s="256" cm="1">
        <f t="array" aca="1" ref="DI88" ca="1">_xlfn.XLOOKUP($A88&amp;$B88,'[1]产值及收款计划（2026）'!$A:$A&amp;'[1]产值及收款计划（2026）'!$B:$B,'[1]产值及收款计划（2026）'!DI:DI)</f>
        <v>0</v>
      </c>
      <c r="DJ88" s="256" cm="1">
        <f t="array" aca="1" ref="DJ88" ca="1">_xlfn.XLOOKUP($A88&amp;$B88,'[1]产值及收款计划（2026）'!$A:$A&amp;'[1]产值及收款计划（2026）'!$B:$B,'[1]产值及收款计划（2026）'!DJ:DJ)</f>
        <v>0</v>
      </c>
      <c r="DK88" s="256" cm="1">
        <f t="array" aca="1" ref="DK88" ca="1">_xlfn.XLOOKUP($A88&amp;$B88,'[1]产值及收款计划（2026）'!$A:$A&amp;'[1]产值及收款计划（2026）'!$B:$B,'[1]产值及收款计划（2026）'!DK:DK)</f>
        <v>0</v>
      </c>
      <c r="DL88" s="256" cm="1">
        <f t="array" aca="1" ref="DL88" ca="1">_xlfn.XLOOKUP($A88&amp;$B88,'[1]产值及收款计划（2026）'!$A:$A&amp;'[1]产值及收款计划（2026）'!$B:$B,'[1]产值及收款计划（2026）'!DL:DL)</f>
        <v>0</v>
      </c>
      <c r="DM88" s="264"/>
      <c r="DN88" s="250"/>
    </row>
    <row r="89" spans="1:118" ht="20.25" x14ac:dyDescent="0.15">
      <c r="A89" s="254">
        <f t="shared" ca="1" si="10"/>
        <v>85</v>
      </c>
      <c r="B89" s="254" t="s">
        <v>25</v>
      </c>
      <c r="C89" s="255" t="str" cm="1">
        <f t="array" aca="1" ref="C89" ca="1">_xlfn.XLOOKUP($A89&amp;$B89,'[1]产值及收款计划（2026）'!$A:$A&amp;'[1]产值及收款计划（2026）'!$B:$B,'[1]产值及收款计划（2026）'!C:C)</f>
        <v>ZHT2024122700176</v>
      </c>
      <c r="D89" s="255" t="str" cm="1">
        <f t="array" aca="1" ref="D89" ca="1">_xlfn.XLOOKUP($A89&amp;$B89,'[1]产值及收款计划（2026）'!$A:$A&amp;'[1]产值及收款计划（2026）'!$B:$B,'[1]产值及收款计划（2026）'!D:D)</f>
        <v>申铁指挥中心升级服务合同</v>
      </c>
      <c r="E89" s="256" cm="1">
        <f t="array" aca="1" ref="E89" ca="1">_xlfn.XLOOKUP($A89&amp;$B89,'[1]产值及收款计划（2026）'!$A:$A&amp;'[1]产值及收款计划（2026）'!$B:$B,'[1]产值及收款计划（2026）'!E:E)</f>
        <v>4.4687000000000001</v>
      </c>
      <c r="F89" s="256" cm="1">
        <f t="array" aca="1" ref="F89" ca="1">_xlfn.XLOOKUP($A89&amp;$B89,'[1]产值及收款计划（2026）'!$A:$A&amp;'[1]产值及收款计划（2026）'!$B:$B,'[1]产值及收款计划（2026）'!F:F)</f>
        <v>4.4687000000000001</v>
      </c>
      <c r="G89" s="256" cm="1">
        <f t="array" aca="1" ref="G89" ca="1">_xlfn.XLOOKUP($A89&amp;$B89,'[1]产值及收款计划（2026）'!$A:$A&amp;'[1]产值及收款计划（2026）'!$B:$B,'[1]产值及收款计划（2026）'!G:G)</f>
        <v>4.4687000000000001</v>
      </c>
      <c r="H89" s="256" cm="1">
        <f t="array" aca="1" ref="H89" ca="1">_xlfn.XLOOKUP($A89&amp;$B89,'[1]产值及收款计划（2026）'!$A:$A&amp;'[1]产值及收款计划（2026）'!$B:$B,'[1]产值及收款计划（2026）'!H:H)</f>
        <v>0.36870000000000003</v>
      </c>
      <c r="I89" s="257" cm="1">
        <f t="array" aca="1" ref="I89" ca="1">_xlfn.XLOOKUP($A89&amp;$B89,'[1]产值及收款计划（2026）'!$A:$A&amp;'[1]产值及收款计划（2026）'!$B:$B,'[1]产值及收款计划（2026）'!I:I)</f>
        <v>8.2507216863965005E-2</v>
      </c>
      <c r="J89" s="258" cm="1">
        <f t="array" aca="1" ref="J89" ca="1">_xlfn.XLOOKUP($A89&amp;$B89,'[1]产值及收款计划（2026）'!$A:$A&amp;'[1]产值及收款计划（2026）'!$B:$B,'[1]产值及收款计划（2026）'!J:J)</f>
        <v>0.104126979420696</v>
      </c>
      <c r="K89" s="256" cm="1">
        <f t="array" aca="1" ref="K89" ca="1">_xlfn.XLOOKUP($A89&amp;$B89,'[1]产值及收款计划（2026）'!$A:$A&amp;'[1]产值及收款计划（2026）'!$B:$B,'[1]产值及收款计划（2026）'!K:K)</f>
        <v>0</v>
      </c>
      <c r="L89" s="256" cm="1">
        <f t="array" aca="1" ref="L89" ca="1">_xlfn.XLOOKUP($A89&amp;$B89,'[1]产值及收款计划（2026）'!$A:$A&amp;'[1]产值及收款计划（2026）'!$B:$B,'[1]产值及收款计划（2026）'!L:L)</f>
        <v>0</v>
      </c>
      <c r="M89" s="256" t="str" cm="1">
        <f t="array" aca="1" ref="M89" ca="1">_xlfn.XLOOKUP($A89&amp;$B89,'[1]产值及收款计划（2026）'!$A:$A&amp;'[1]产值及收款计划（2026）'!$B:$B,'[1]产值及收款计划（2026）'!M:M)</f>
        <v>主导</v>
      </c>
      <c r="N89" s="256" t="str" cm="1">
        <f t="array" aca="1" ref="N89" ca="1">_xlfn.XLOOKUP($A89&amp;$B89,'[1]产值及收款计划（2026）'!$A:$A&amp;'[1]产值及收款计划（2026）'!$B:$B,'[1]产值及收款计划（2026）'!N:N)</f>
        <v>施林烽团队</v>
      </c>
      <c r="O89" s="256" t="str" cm="1">
        <f t="array" aca="1" ref="O89" ca="1">_xlfn.XLOOKUP($A89&amp;$B89,'[1]产值及收款计划（2026）'!$A:$A&amp;'[1]产值及收款计划（2026）'!$B:$B,'[1]产值及收款计划（2026）'!O:O)</f>
        <v>施林烽</v>
      </c>
      <c r="P89" s="255" t="str" cm="1">
        <f t="array" aca="1" ref="P89" ca="1">_xlfn.XLOOKUP($A89&amp;$B89,'[1]产值及收款计划（2026）'!$A:$A&amp;'[1]产值及收款计划（2026）'!$B:$B,'[1]产值及收款计划（2026）'!P:P)</f>
        <v>在建</v>
      </c>
      <c r="Q89" s="256" cm="1">
        <f t="array" aca="1" ref="Q89" ca="1">_xlfn.XLOOKUP($A89&amp;$B89,'[1]产值及收款计划（2026）'!$A:$A&amp;'[1]产值及收款计划（2026）'!$B:$B,'[1]产值及收款计划（2026）'!Q:Q)</f>
        <v>0</v>
      </c>
      <c r="R89" s="256" cm="1">
        <f t="array" aca="1" ref="R89" ca="1">_xlfn.XLOOKUP($A89&amp;$B89,'[1]产值及收款计划（2026）'!$A:$A&amp;'[1]产值及收款计划（2026）'!$B:$B,'[1]产值及收款计划（2026）'!R:R)</f>
        <v>0</v>
      </c>
      <c r="S89" s="256" cm="1">
        <f t="array" aca="1" ref="S89" ca="1">_xlfn.XLOOKUP($A89&amp;$B89,'[1]产值及收款计划（2026）'!$A:$A&amp;'[1]产值及收款计划（2026）'!$B:$B,'[1]产值及收款计划（2026）'!S:S)</f>
        <v>0</v>
      </c>
      <c r="T89" s="256" cm="1">
        <f t="array" aca="1" ref="T89" ca="1">_xlfn.XLOOKUP($A89&amp;$B89,'[1]产值及收款计划（2026）'!$A:$A&amp;'[1]产值及收款计划（2026）'!$B:$B,'[1]产值及收款计划（2026）'!T:T)</f>
        <v>0</v>
      </c>
      <c r="U89" s="256" cm="1">
        <f t="array" aca="1" ref="U89" ca="1">_xlfn.XLOOKUP($A89&amp;$B89,'[1]产值及收款计划（2026）'!$A:$A&amp;'[1]产值及收款计划（2026）'!$B:$B,'[1]产值及收款计划（2026）'!U:U)</f>
        <v>4.4687000000000001</v>
      </c>
      <c r="V89" s="256" cm="1">
        <f t="array" aca="1" ref="V89" ca="1">_xlfn.XLOOKUP($A89&amp;$B89,'[1]产值及收款计划（2026）'!$A:$A&amp;'[1]产值及收款计划（2026）'!$B:$B,'[1]产值及收款计划（2026）'!V:V)</f>
        <v>0</v>
      </c>
      <c r="W89" s="256" cm="1">
        <f t="array" aca="1" ref="W89" ca="1">_xlfn.XLOOKUP($A89&amp;$B89,'[1]产值及收款计划（2026）'!$A:$A&amp;'[1]产值及收款计划（2026）'!$B:$B,'[1]产值及收款计划（2026）'!W:W)</f>
        <v>0</v>
      </c>
      <c r="X89" s="256" cm="1">
        <f t="array" aca="1" ref="X89" ca="1">_xlfn.XLOOKUP($A89&amp;$B89,'[1]产值及收款计划（2026）'!$A:$A&amp;'[1]产值及收款计划（2026）'!$B:$B,'[1]产值及收款计划（2026）'!X:X)</f>
        <v>0</v>
      </c>
      <c r="Y89" s="256" cm="1">
        <f t="array" aca="1" ref="Y89" ca="1">_xlfn.XLOOKUP($A89&amp;$B89,'[1]产值及收款计划（2026）'!$A:$A&amp;'[1]产值及收款计划（2026）'!$B:$B,'[1]产值及收款计划（2026）'!Y:Y)</f>
        <v>0</v>
      </c>
      <c r="Z89" s="256" cm="1">
        <f t="array" aca="1" ref="Z89" ca="1">_xlfn.XLOOKUP($A89&amp;$B89,'[1]产值及收款计划（2026）'!$A:$A&amp;'[1]产值及收款计划（2026）'!$B:$B,'[1]产值及收款计划（2026）'!Z:Z)</f>
        <v>0</v>
      </c>
      <c r="AA89" s="256" cm="1">
        <f t="array" aca="1" ref="AA89" ca="1">_xlfn.XLOOKUP($A89&amp;$B89,'[1]产值及收款计划（2026）'!$A:$A&amp;'[1]产值及收款计划（2026）'!$B:$B,'[1]产值及收款计划（2026）'!AA:AA)</f>
        <v>0</v>
      </c>
      <c r="AB89" s="256" cm="1">
        <f t="array" aca="1" ref="AB89" ca="1">_xlfn.XLOOKUP($A89&amp;$B89,'[1]产值及收款计划（2026）'!$A:$A&amp;'[1]产值及收款计划（2026）'!$B:$B,'[1]产值及收款计划（2026）'!AB:AB)</f>
        <v>4.4687000000000001</v>
      </c>
      <c r="AC89" s="256" cm="1">
        <f t="array" aca="1" ref="AC89" ca="1">_xlfn.XLOOKUP($A89&amp;$B89,'[1]产值及收款计划（2026）'!$A:$A&amp;'[1]产值及收款计划（2026）'!$B:$B,'[1]产值及收款计划（2026）'!AC:AC)</f>
        <v>0</v>
      </c>
      <c r="AD89" s="256" cm="1">
        <f t="array" aca="1" ref="AD89" ca="1">_xlfn.XLOOKUP($A89&amp;$B89,'[1]产值及收款计划（2026）'!$A:$A&amp;'[1]产值及收款计划（2026）'!$B:$B,'[1]产值及收款计划（2026）'!AD:AD)</f>
        <v>4.4687000000000001</v>
      </c>
      <c r="AE89" s="256" cm="1">
        <f t="array" aca="1" ref="AE89" ca="1">_xlfn.XLOOKUP($A89&amp;$B89,'[1]产值及收款计划（2026）'!$A:$A&amp;'[1]产值及收款计划（2026）'!$B:$B,'[1]产值及收款计划（2026）'!AE:AE)</f>
        <v>4.4687000000000001</v>
      </c>
      <c r="AF89" s="256" cm="1">
        <f t="array" aca="1" ref="AF89" ca="1">_xlfn.XLOOKUP($A89&amp;$B89,'[1]产值及收款计划（2026）'!$A:$A&amp;'[1]产值及收款计划（2026）'!$B:$B,'[1]产值及收款计划（2026）'!AF:AF)</f>
        <v>0</v>
      </c>
      <c r="AG89" s="256" cm="1">
        <f t="array" aca="1" ref="AG89" ca="1">_xlfn.XLOOKUP($A89&amp;$B89,'[1]产值及收款计划（2026）'!$A:$A&amp;'[1]产值及收款计划（2026）'!$B:$B,'[1]产值及收款计划（2026）'!AG:AG)</f>
        <v>0</v>
      </c>
      <c r="AH89" s="256" cm="1">
        <f t="array" aca="1" ref="AH89" ca="1">_xlfn.XLOOKUP($A89&amp;$B89,'[1]产值及收款计划（2026）'!$A:$A&amp;'[1]产值及收款计划（2026）'!$B:$B,'[1]产值及收款计划（2026）'!AH:AH)</f>
        <v>0</v>
      </c>
      <c r="AI89" s="256" cm="1">
        <f t="array" aca="1" ref="AI89" ca="1">_xlfn.XLOOKUP($A89&amp;$B89,'[1]产值及收款计划（2026）'!$A:$A&amp;'[1]产值及收款计划（2026）'!$B:$B,'[1]产值及收款计划（2026）'!AI:AI)</f>
        <v>0</v>
      </c>
      <c r="AJ89" s="256" cm="1">
        <f t="array" aca="1" ref="AJ89" ca="1">_xlfn.XLOOKUP($A89&amp;$B89,'[1]产值及收款计划（2026）'!$A:$A&amp;'[1]产值及收款计划（2026）'!$B:$B,'[1]产值及收款计划（2026）'!AJ:AJ)</f>
        <v>0</v>
      </c>
      <c r="AK89" s="256" cm="1">
        <f t="array" aca="1" ref="AK89" ca="1">_xlfn.XLOOKUP($A89&amp;$B89,'[1]产值及收款计划（2026）'!$A:$A&amp;'[1]产值及收款计划（2026）'!$B:$B,'[1]产值及收款计划（2026）'!AK:AK)</f>
        <v>0</v>
      </c>
      <c r="AL89" s="256" cm="1">
        <f t="array" aca="1" ref="AL89" ca="1">_xlfn.XLOOKUP($A89&amp;$B89,'[1]产值及收款计划（2026）'!$A:$A&amp;'[1]产值及收款计划（2026）'!$B:$B,'[1]产值及收款计划（2026）'!AL:AL)</f>
        <v>0</v>
      </c>
      <c r="AM89" s="263" t="e" cm="1">
        <f t="array" aca="1" ref="AM89" ca="1">_xlfn.LET(_xlpm.勾选月份状态数组,TRANSPOSE('PPT(12-15页）-TOP10'!$A$3:$A$14),_xlpm.选择数据区,IF('PPT(12-15页）-TOP10'!$E$3="收款",$BA89:$BL89,$AA89:$AL89),SUM(_xlfn._xlws.FILTER(_xlpm.选择数据区,_xlpm.勾选月份状态数组,"")))</f>
        <v>#NAME?</v>
      </c>
      <c r="AN89" s="256" t="e" cm="1">
        <f t="array" aca="1" ref="AN89" ca="1">_xlfn.LET(_xlpm.勾选月份状态数组,TRANSPOSE('PPT(12-15页）-TOP10'!$A$3:$A$14),_xlpm.选择数据区,IF('PPT(12-15页）-TOP10'!$E$3="收款",$DA89:$DL89,$CA89:$CL89),SUM(_xlfn._xlws.FILTER(_xlpm.选择数据区,_xlpm.勾选月份状态数组,"")))</f>
        <v>#NAME?</v>
      </c>
      <c r="AO89" s="256">
        <f ca="1">SUM(CA89:CC89)+SUM(AD89:AL89)</f>
        <v>8.9374000000000002</v>
      </c>
      <c r="AP89" s="256"/>
      <c r="AQ89" s="256"/>
      <c r="AR89" s="256"/>
      <c r="AS89" s="256" cm="1">
        <f t="array" aca="1" ref="AS89" ca="1">_xlfn.XLOOKUP($A89&amp;$B89,'[1]产值及收款计划（2026）'!$A:$A&amp;'[1]产值及收款计划（2026）'!$B:$B,'[1]产值及收款计划（2026）'!AS:AS)</f>
        <v>0</v>
      </c>
      <c r="AT89" s="256" cm="1">
        <f t="array" aca="1" ref="AT89" ca="1">_xlfn.XLOOKUP($A89&amp;$B89,'[1]产值及收款计划（2026）'!$A:$A&amp;'[1]产值及收款计划（2026）'!$B:$B,'[1]产值及收款计划（2026）'!AT:AT)</f>
        <v>0</v>
      </c>
      <c r="AU89" s="256" cm="1">
        <f t="array" aca="1" ref="AU89" ca="1">_xlfn.XLOOKUP($A89&amp;$B89,'[1]产值及收款计划（2026）'!$A:$A&amp;'[1]产值及收款计划（2026）'!$B:$B,'[1]产值及收款计划（2026）'!AU:AU)</f>
        <v>0</v>
      </c>
      <c r="AV89" s="256" cm="1">
        <f t="array" aca="1" ref="AV89" ca="1">_xlfn.XLOOKUP($A89&amp;$B89,'[1]产值及收款计划（2026）'!$A:$A&amp;'[1]产值及收款计划（2026）'!$B:$B,'[1]产值及收款计划（2026）'!AV:AV)</f>
        <v>0</v>
      </c>
      <c r="AW89" s="256" cm="1">
        <f t="array" aca="1" ref="AW89" ca="1">_xlfn.XLOOKUP($A89&amp;$B89,'[1]产值及收款计划（2026）'!$A:$A&amp;'[1]产值及收款计划（2026）'!$B:$B,'[1]产值及收款计划（2026）'!AW:AW)</f>
        <v>4.4687000000000001</v>
      </c>
      <c r="AX89" s="256" cm="1">
        <f t="array" aca="1" ref="AX89" ca="1">_xlfn.XLOOKUP($A89&amp;$B89,'[1]产值及收款计划（2026）'!$A:$A&amp;'[1]产值及收款计划（2026）'!$B:$B,'[1]产值及收款计划（2026）'!AX:AX)</f>
        <v>0</v>
      </c>
      <c r="AY89" s="256" cm="1">
        <f t="array" aca="1" ref="AY89" ca="1">_xlfn.XLOOKUP($A89&amp;$B89,'[1]产值及收款计划（2026）'!$A:$A&amp;'[1]产值及收款计划（2026）'!$B:$B,'[1]产值及收款计划（2026）'!AY:AY)</f>
        <v>0</v>
      </c>
      <c r="AZ89" s="256" cm="1">
        <f t="array" aca="1" ref="AZ89" ca="1">_xlfn.XLOOKUP($A89&amp;$B89,'[1]产值及收款计划（2026）'!$A:$A&amp;'[1]产值及收款计划（2026）'!$B:$B,'[1]产值及收款计划（2026）'!AZ:AZ)</f>
        <v>0</v>
      </c>
      <c r="BA89" s="267" cm="1">
        <f t="array" aca="1" ref="BA89" ca="1">_xlfn.XLOOKUP($A89&amp;$B89,'[1]产值及收款计划（2026）'!$A:$A&amp;'[1]产值及收款计划（2026）'!$B:$B,'[1]产值及收款计划（2026）'!BA:BA)</f>
        <v>0</v>
      </c>
      <c r="BB89" s="267" cm="1">
        <f t="array" aca="1" ref="BB89" ca="1">_xlfn.XLOOKUP($A89&amp;$B89,'[1]产值及收款计划（2026）'!$A:$A&amp;'[1]产值及收款计划（2026）'!$B:$B,'[1]产值及收款计划（2026）'!BB:BB)</f>
        <v>0</v>
      </c>
      <c r="BC89" s="267" cm="1">
        <f t="array" aca="1" ref="BC89" ca="1">_xlfn.XLOOKUP($A89&amp;$B89,'[1]产值及收款计划（2026）'!$A:$A&amp;'[1]产值及收款计划（2026）'!$B:$B,'[1]产值及收款计划（2026）'!BC:BC)</f>
        <v>0</v>
      </c>
      <c r="BD89" s="256" cm="1">
        <f t="array" aca="1" ref="BD89" ca="1">_xlfn.XLOOKUP($A89&amp;$B89,'[1]产值及收款计划（2026）'!$A:$A&amp;'[1]产值及收款计划（2026）'!$B:$B,'[1]产值及收款计划（2026）'!BD:BD)</f>
        <v>0</v>
      </c>
      <c r="BE89" s="256" cm="1">
        <f t="array" aca="1" ref="BE89" ca="1">_xlfn.XLOOKUP($A89&amp;$B89,'[1]产值及收款计划（2026）'!$A:$A&amp;'[1]产值及收款计划（2026）'!$B:$B,'[1]产值及收款计划（2026）'!BE:BE)</f>
        <v>0</v>
      </c>
      <c r="BF89" s="256" cm="1">
        <f t="array" aca="1" ref="BF89" ca="1">_xlfn.XLOOKUP($A89&amp;$B89,'[1]产值及收款计划（2026）'!$A:$A&amp;'[1]产值及收款计划（2026）'!$B:$B,'[1]产值及收款计划（2026）'!BF:BF)</f>
        <v>0</v>
      </c>
      <c r="BG89" s="256" cm="1">
        <f t="array" aca="1" ref="BG89" ca="1">_xlfn.XLOOKUP($A89&amp;$B89,'[1]产值及收款计划（2026）'!$A:$A&amp;'[1]产值及收款计划（2026）'!$B:$B,'[1]产值及收款计划（2026）'!BG:BG)</f>
        <v>0</v>
      </c>
      <c r="BH89" s="256" cm="1">
        <f t="array" aca="1" ref="BH89" ca="1">_xlfn.XLOOKUP($A89&amp;$B89,'[1]产值及收款计划（2026）'!$A:$A&amp;'[1]产值及收款计划（2026）'!$B:$B,'[1]产值及收款计划（2026）'!BH:BH)</f>
        <v>0</v>
      </c>
      <c r="BI89" s="256" cm="1">
        <f t="array" aca="1" ref="BI89" ca="1">_xlfn.XLOOKUP($A89&amp;$B89,'[1]产值及收款计划（2026）'!$A:$A&amp;'[1]产值及收款计划（2026）'!$B:$B,'[1]产值及收款计划（2026）'!BI:BI)</f>
        <v>0</v>
      </c>
      <c r="BJ89" s="256" cm="1">
        <f t="array" aca="1" ref="BJ89" ca="1">_xlfn.XLOOKUP($A89&amp;$B89,'[1]产值及收款计划（2026）'!$A:$A&amp;'[1]产值及收款计划（2026）'!$B:$B,'[1]产值及收款计划（2026）'!BJ:BJ)</f>
        <v>0</v>
      </c>
      <c r="BK89" s="256" cm="1">
        <f t="array" aca="1" ref="BK89" ca="1">_xlfn.XLOOKUP($A89&amp;$B89,'[1]产值及收款计划（2026）'!$A:$A&amp;'[1]产值及收款计划（2026）'!$B:$B,'[1]产值及收款计划（2026）'!BK:BK)</f>
        <v>0</v>
      </c>
      <c r="BL89" s="256" cm="1">
        <f t="array" aca="1" ref="BL89" ca="1">_xlfn.XLOOKUP($A89&amp;$B89,'[1]产值及收款计划（2026）'!$A:$A&amp;'[1]产值及收款计划（2026）'!$B:$B,'[1]产值及收款计划（2026）'!BL:BL)</f>
        <v>0</v>
      </c>
      <c r="BM89" s="256"/>
      <c r="BN89" s="256"/>
      <c r="BO89" s="256"/>
      <c r="BP89" s="256"/>
      <c r="BQ89" s="255" cm="1">
        <f t="array" aca="1" ref="BQ89" ca="1">_xlfn.XLOOKUP($A89&amp;$B89,'[1]产值及收款计划（2026）'!$A:$A&amp;'[1]产值及收款计划（2026）'!$B:$B,'[1]产值及收款计划（2026）'!BQ:BQ)</f>
        <v>0</v>
      </c>
      <c r="BR89" s="256" cm="1">
        <f t="array" aca="1" ref="BR89" ca="1">_xlfn.XLOOKUP($A89&amp;$B89,'[1]产值及收款计划（2026）'!$A:$A&amp;'[1]产值及收款计划（2026）'!$B:$B,'[1]产值及收款计划（2026）'!BR:BR)</f>
        <v>0</v>
      </c>
      <c r="CA89" s="256" cm="1">
        <f t="array" aca="1" ref="CA89" ca="1">_xlfn.XLOOKUP($A89&amp;$B89,'[1]产值及收款计划（2026）'!$A:$A&amp;'[1]产值及收款计划（2026）'!$B:$B,'[1]产值及收款计划（2026）'!CA:CA)</f>
        <v>0</v>
      </c>
      <c r="CB89" s="256" cm="1">
        <f t="array" aca="1" ref="CB89" ca="1">_xlfn.XLOOKUP($A89&amp;$B89,'[1]产值及收款计划（2026）'!$A:$A&amp;'[1]产值及收款计划（2026）'!$B:$B,'[1]产值及收款计划（2026）'!CB:CB)</f>
        <v>0</v>
      </c>
      <c r="CC89" s="256" cm="1">
        <f t="array" aca="1" ref="CC89" ca="1">_xlfn.XLOOKUP($A89&amp;$B89,'[1]产值及收款计划（2026）'!$A:$A&amp;'[1]产值及收款计划（2026）'!$B:$B,'[1]产值及收款计划（2026）'!CC:CC)</f>
        <v>0</v>
      </c>
      <c r="CD89" s="256" cm="1">
        <f t="array" aca="1" ref="CD89" ca="1">_xlfn.XLOOKUP($A89&amp;$B89,'[1]产值及收款计划（2026）'!$A:$A&amp;'[1]产值及收款计划（2026）'!$B:$B,'[1]产值及收款计划（2026）'!CD:CD)</f>
        <v>0</v>
      </c>
      <c r="CE89" s="256" cm="1">
        <f t="array" aca="1" ref="CE89" ca="1">_xlfn.XLOOKUP($A89&amp;$B89,'[1]产值及收款计划（2026）'!$A:$A&amp;'[1]产值及收款计划（2026）'!$B:$B,'[1]产值及收款计划（2026）'!CE:CE)</f>
        <v>4.4687000000000001</v>
      </c>
      <c r="CF89" s="256" cm="1">
        <f t="array" aca="1" ref="CF89" ca="1">_xlfn.XLOOKUP($A89&amp;$B89,'[1]产值及收款计划（2026）'!$A:$A&amp;'[1]产值及收款计划（2026）'!$B:$B,'[1]产值及收款计划（2026）'!CF:CF)</f>
        <v>0</v>
      </c>
      <c r="CG89" s="256" cm="1">
        <f t="array" aca="1" ref="CG89" ca="1">_xlfn.XLOOKUP($A89&amp;$B89,'[1]产值及收款计划（2026）'!$A:$A&amp;'[1]产值及收款计划（2026）'!$B:$B,'[1]产值及收款计划（2026）'!CG:CG)</f>
        <v>0</v>
      </c>
      <c r="CH89" s="256" cm="1">
        <f t="array" aca="1" ref="CH89" ca="1">_xlfn.XLOOKUP($A89&amp;$B89,'[1]产值及收款计划（2026）'!$A:$A&amp;'[1]产值及收款计划（2026）'!$B:$B,'[1]产值及收款计划（2026）'!CH:CH)</f>
        <v>0</v>
      </c>
      <c r="CI89" s="256" cm="1">
        <f t="array" aca="1" ref="CI89" ca="1">_xlfn.XLOOKUP($A89&amp;$B89,'[1]产值及收款计划（2026）'!$A:$A&amp;'[1]产值及收款计划（2026）'!$B:$B,'[1]产值及收款计划（2026）'!CI:CI)</f>
        <v>0</v>
      </c>
      <c r="CJ89" s="256" cm="1">
        <f t="array" aca="1" ref="CJ89" ca="1">_xlfn.XLOOKUP($A89&amp;$B89,'[1]产值及收款计划（2026）'!$A:$A&amp;'[1]产值及收款计划（2026）'!$B:$B,'[1]产值及收款计划（2026）'!CJ:CJ)</f>
        <v>0</v>
      </c>
      <c r="CK89" s="256" cm="1">
        <f t="array" aca="1" ref="CK89" ca="1">_xlfn.XLOOKUP($A89&amp;$B89,'[1]产值及收款计划（2026）'!$A:$A&amp;'[1]产值及收款计划（2026）'!$B:$B,'[1]产值及收款计划（2026）'!CK:CK)</f>
        <v>0</v>
      </c>
      <c r="CL89" s="256" cm="1">
        <f t="array" aca="1" ref="CL89" ca="1">_xlfn.XLOOKUP($A89&amp;$B89,'[1]产值及收款计划（2026）'!$A:$A&amp;'[1]产值及收款计划（2026）'!$B:$B,'[1]产值及收款计划（2026）'!CL:CL)</f>
        <v>0</v>
      </c>
      <c r="DA89" s="256" cm="1">
        <f t="array" aca="1" ref="DA89" ca="1">_xlfn.XLOOKUP($A89&amp;$B89,'[1]产值及收款计划（2026）'!$A:$A&amp;'[1]产值及收款计划（2026）'!$B:$B,'[1]产值及收款计划（2026）'!DA:DA)</f>
        <v>0</v>
      </c>
      <c r="DB89" s="256" cm="1">
        <f t="array" aca="1" ref="DB89" ca="1">_xlfn.XLOOKUP($A89&amp;$B89,'[1]产值及收款计划（2026）'!$A:$A&amp;'[1]产值及收款计划（2026）'!$B:$B,'[1]产值及收款计划（2026）'!DB:DB)</f>
        <v>0</v>
      </c>
      <c r="DC89" s="256" cm="1">
        <f t="array" aca="1" ref="DC89" ca="1">_xlfn.XLOOKUP($A89&amp;$B89,'[1]产值及收款计划（2026）'!$A:$A&amp;'[1]产值及收款计划（2026）'!$B:$B,'[1]产值及收款计划（2026）'!DC:DC)</f>
        <v>0</v>
      </c>
      <c r="DD89" s="256" cm="1">
        <f t="array" aca="1" ref="DD89" ca="1">_xlfn.XLOOKUP($A89&amp;$B89,'[1]产值及收款计划（2026）'!$A:$A&amp;'[1]产值及收款计划（2026）'!$B:$B,'[1]产值及收款计划（2026）'!DD:DD)</f>
        <v>0</v>
      </c>
      <c r="DE89" s="256" cm="1">
        <f t="array" aca="1" ref="DE89" ca="1">_xlfn.XLOOKUP($A89&amp;$B89,'[1]产值及收款计划（2026）'!$A:$A&amp;'[1]产值及收款计划（2026）'!$B:$B,'[1]产值及收款计划（2026）'!DE:DE)</f>
        <v>0</v>
      </c>
      <c r="DF89" s="256" cm="1">
        <f t="array" aca="1" ref="DF89" ca="1">_xlfn.XLOOKUP($A89&amp;$B89,'[1]产值及收款计划（2026）'!$A:$A&amp;'[1]产值及收款计划（2026）'!$B:$B,'[1]产值及收款计划（2026）'!DF:DF)</f>
        <v>0</v>
      </c>
      <c r="DG89" s="256" cm="1">
        <f t="array" aca="1" ref="DG89" ca="1">_xlfn.XLOOKUP($A89&amp;$B89,'[1]产值及收款计划（2026）'!$A:$A&amp;'[1]产值及收款计划（2026）'!$B:$B,'[1]产值及收款计划（2026）'!DG:DG)</f>
        <v>0</v>
      </c>
      <c r="DH89" s="256" cm="1">
        <f t="array" aca="1" ref="DH89" ca="1">_xlfn.XLOOKUP($A89&amp;$B89,'[1]产值及收款计划（2026）'!$A:$A&amp;'[1]产值及收款计划（2026）'!$B:$B,'[1]产值及收款计划（2026）'!DH:DH)</f>
        <v>0</v>
      </c>
      <c r="DI89" s="256" cm="1">
        <f t="array" aca="1" ref="DI89" ca="1">_xlfn.XLOOKUP($A89&amp;$B89,'[1]产值及收款计划（2026）'!$A:$A&amp;'[1]产值及收款计划（2026）'!$B:$B,'[1]产值及收款计划（2026）'!DI:DI)</f>
        <v>0</v>
      </c>
      <c r="DJ89" s="256" cm="1">
        <f t="array" aca="1" ref="DJ89" ca="1">_xlfn.XLOOKUP($A89&amp;$B89,'[1]产值及收款计划（2026）'!$A:$A&amp;'[1]产值及收款计划（2026）'!$B:$B,'[1]产值及收款计划（2026）'!DJ:DJ)</f>
        <v>0</v>
      </c>
      <c r="DK89" s="256" cm="1">
        <f t="array" aca="1" ref="DK89" ca="1">_xlfn.XLOOKUP($A89&amp;$B89,'[1]产值及收款计划（2026）'!$A:$A&amp;'[1]产值及收款计划（2026）'!$B:$B,'[1]产值及收款计划（2026）'!DK:DK)</f>
        <v>0</v>
      </c>
      <c r="DL89" s="256" cm="1">
        <f t="array" aca="1" ref="DL89" ca="1">_xlfn.XLOOKUP($A89&amp;$B89,'[1]产值及收款计划（2026）'!$A:$A&amp;'[1]产值及收款计划（2026）'!$B:$B,'[1]产值及收款计划（2026）'!DL:DL)</f>
        <v>0</v>
      </c>
      <c r="DM89" s="264"/>
      <c r="DN89" s="250"/>
    </row>
    <row r="90" spans="1:118" ht="20.25" x14ac:dyDescent="0.15">
      <c r="A90" s="254">
        <f t="shared" ca="1" si="10"/>
        <v>86</v>
      </c>
      <c r="B90" s="254" t="s">
        <v>25</v>
      </c>
      <c r="C90" s="255" t="str" cm="1">
        <f t="array" aca="1" ref="C90" ca="1">_xlfn.XLOOKUP($A90&amp;$B90,'[1]产值及收款计划（2026）'!$A:$A&amp;'[1]产值及收款计划（2026）'!$B:$B,'[1]产值及收款计划（2026）'!C:C)</f>
        <v>ZHT2025031800028</v>
      </c>
      <c r="D90" s="255" t="str" cm="1">
        <f t="array" aca="1" ref="D90" ca="1">_xlfn.XLOOKUP($A90&amp;$B90,'[1]产值及收款计划（2026）'!$A:$A&amp;'[1]产值及收款计划（2026）'!$B:$B,'[1]产值及收款计划（2026）'!D:D)</f>
        <v>中交隧道工程局有限公司上海轨道交通嘉闵线工程JMSG-5标智慧工地项目</v>
      </c>
      <c r="E90" s="256" cm="1">
        <f t="array" aca="1" ref="E90" ca="1">_xlfn.XLOOKUP($A90&amp;$B90,'[1]产值及收款计划（2026）'!$A:$A&amp;'[1]产值及收款计划（2026）'!$B:$B,'[1]产值及收款计划（2026）'!E:E)</f>
        <v>46.2</v>
      </c>
      <c r="F90" s="256" cm="1">
        <f t="array" aca="1" ref="F90" ca="1">_xlfn.XLOOKUP($A90&amp;$B90,'[1]产值及收款计划（2026）'!$A:$A&amp;'[1]产值及收款计划（2026）'!$B:$B,'[1]产值及收款计划（2026）'!F:F)</f>
        <v>46.2</v>
      </c>
      <c r="G90" s="256" cm="1">
        <f t="array" aca="1" ref="G90" ca="1">_xlfn.XLOOKUP($A90&amp;$B90,'[1]产值及收款计划（2026）'!$A:$A&amp;'[1]产值及收款计划（2026）'!$B:$B,'[1]产值及收款计划（2026）'!G:G)</f>
        <v>46.2</v>
      </c>
      <c r="H90" s="256" cm="1">
        <f t="array" aca="1" ref="H90" ca="1">_xlfn.XLOOKUP($A90&amp;$B90,'[1]产值及收款计划（2026）'!$A:$A&amp;'[1]产值及收款计划（2026）'!$B:$B,'[1]产值及收款计划（2026）'!H:H)</f>
        <v>46.2</v>
      </c>
      <c r="I90" s="257" cm="1">
        <f t="array" aca="1" ref="I90" ca="1">_xlfn.XLOOKUP($A90&amp;$B90,'[1]产值及收款计划（2026）'!$A:$A&amp;'[1]产值及收款计划（2026）'!$B:$B,'[1]产值及收款计划（2026）'!I:I)</f>
        <v>1</v>
      </c>
      <c r="J90" s="258" cm="1">
        <f t="array" aca="1" ref="J90" ca="1">_xlfn.XLOOKUP($A90&amp;$B90,'[1]产值及收款计划（2026）'!$A:$A&amp;'[1]产值及收款计划（2026）'!$B:$B,'[1]产值及收款计划（2026）'!J:J)</f>
        <v>0.06</v>
      </c>
      <c r="K90" s="256" cm="1">
        <f t="array" aca="1" ref="K90" ca="1">_xlfn.XLOOKUP($A90&amp;$B90,'[1]产值及收款计划（2026）'!$A:$A&amp;'[1]产值及收款计划（2026）'!$B:$B,'[1]产值及收款计划（2026）'!K:K)</f>
        <v>0</v>
      </c>
      <c r="L90" s="256" cm="1">
        <f t="array" aca="1" ref="L90" ca="1">_xlfn.XLOOKUP($A90&amp;$B90,'[1]产值及收款计划（2026）'!$A:$A&amp;'[1]产值及收款计划（2026）'!$B:$B,'[1]产值及收款计划（2026）'!L:L)</f>
        <v>0</v>
      </c>
      <c r="M90" s="256" t="str" cm="1">
        <f t="array" aca="1" ref="M90" ca="1">_xlfn.XLOOKUP($A90&amp;$B90,'[1]产值及收款计划（2026）'!$A:$A&amp;'[1]产值及收款计划（2026）'!$B:$B,'[1]产值及收款计划（2026）'!M:M)</f>
        <v>主导</v>
      </c>
      <c r="N90" s="256" t="str" cm="1">
        <f t="array" aca="1" ref="N90" ca="1">_xlfn.XLOOKUP($A90&amp;$B90,'[1]产值及收款计划（2026）'!$A:$A&amp;'[1]产值及收款计划（2026）'!$B:$B,'[1]产值及收款计划（2026）'!N:N)</f>
        <v>史菁霞团队</v>
      </c>
      <c r="O90" s="256" t="str" cm="1">
        <f t="array" aca="1" ref="O90" ca="1">_xlfn.XLOOKUP($A90&amp;$B90,'[1]产值及收款计划（2026）'!$A:$A&amp;'[1]产值及收款计划（2026）'!$B:$B,'[1]产值及收款计划（2026）'!O:O)</f>
        <v>谢复欣</v>
      </c>
      <c r="P90" s="255" t="str" cm="1">
        <f t="array" aca="1" ref="P90" ca="1">_xlfn.XLOOKUP($A90&amp;$B90,'[1]产值及收款计划（2026）'!$A:$A&amp;'[1]产值及收款计划（2026）'!$B:$B,'[1]产值及收款计划（2026）'!P:P)</f>
        <v>在建</v>
      </c>
      <c r="Q90" s="256" cm="1">
        <f t="array" aca="1" ref="Q90" ca="1">_xlfn.XLOOKUP($A90&amp;$B90,'[1]产值及收款计划（2026）'!$A:$A&amp;'[1]产值及收款计划（2026）'!$B:$B,'[1]产值及收款计划（2026）'!Q:Q)</f>
        <v>0</v>
      </c>
      <c r="R90" s="256" cm="1">
        <f t="array" aca="1" ref="R90" ca="1">_xlfn.XLOOKUP($A90&amp;$B90,'[1]产值及收款计划（2026）'!$A:$A&amp;'[1]产值及收款计划（2026）'!$B:$B,'[1]产值及收款计划（2026）'!R:R)</f>
        <v>0</v>
      </c>
      <c r="S90" s="256" cm="1">
        <f t="array" aca="1" ref="S90" ca="1">_xlfn.XLOOKUP($A90&amp;$B90,'[1]产值及收款计划（2026）'!$A:$A&amp;'[1]产值及收款计划（2026）'!$B:$B,'[1]产值及收款计划（2026）'!S:S)</f>
        <v>0</v>
      </c>
      <c r="T90" s="256" cm="1">
        <f t="array" aca="1" ref="T90" ca="1">_xlfn.XLOOKUP($A90&amp;$B90,'[1]产值及收款计划（2026）'!$A:$A&amp;'[1]产值及收款计划（2026）'!$B:$B,'[1]产值及收款计划（2026）'!T:T)</f>
        <v>36.96</v>
      </c>
      <c r="U90" s="256" cm="1">
        <f t="array" aca="1" ref="U90" ca="1">_xlfn.XLOOKUP($A90&amp;$B90,'[1]产值及收款计划（2026）'!$A:$A&amp;'[1]产值及收款计划（2026）'!$B:$B,'[1]产值及收款计划（2026）'!U:U)</f>
        <v>0</v>
      </c>
      <c r="V90" s="256" cm="1">
        <f t="array" aca="1" ref="V90" ca="1">_xlfn.XLOOKUP($A90&amp;$B90,'[1]产值及收款计划（2026）'!$A:$A&amp;'[1]产值及收款计划（2026）'!$B:$B,'[1]产值及收款计划（2026）'!V:V)</f>
        <v>9.24</v>
      </c>
      <c r="W90" s="256" cm="1">
        <f t="array" aca="1" ref="W90" ca="1">_xlfn.XLOOKUP($A90&amp;$B90,'[1]产值及收款计划（2026）'!$A:$A&amp;'[1]产值及收款计划（2026）'!$B:$B,'[1]产值及收款计划（2026）'!W:W)</f>
        <v>0</v>
      </c>
      <c r="X90" s="256" cm="1">
        <f t="array" aca="1" ref="X90" ca="1">_xlfn.XLOOKUP($A90&amp;$B90,'[1]产值及收款计划（2026）'!$A:$A&amp;'[1]产值及收款计划（2026）'!$B:$B,'[1]产值及收款计划（2026）'!X:X)</f>
        <v>0</v>
      </c>
      <c r="Y90" s="256" cm="1">
        <f t="array" aca="1" ref="Y90" ca="1">_xlfn.XLOOKUP($A90&amp;$B90,'[1]产值及收款计划（2026）'!$A:$A&amp;'[1]产值及收款计划（2026）'!$B:$B,'[1]产值及收款计划（2026）'!Y:Y)</f>
        <v>0</v>
      </c>
      <c r="Z90" s="256" cm="1">
        <f t="array" aca="1" ref="Z90" ca="1">_xlfn.XLOOKUP($A90&amp;$B90,'[1]产值及收款计划（2026）'!$A:$A&amp;'[1]产值及收款计划（2026）'!$B:$B,'[1]产值及收款计划（2026）'!Z:Z)</f>
        <v>0</v>
      </c>
      <c r="AA90" s="256" cm="1">
        <f t="array" aca="1" ref="AA90" ca="1">_xlfn.XLOOKUP($A90&amp;$B90,'[1]产值及收款计划（2026）'!$A:$A&amp;'[1]产值及收款计划（2026）'!$B:$B,'[1]产值及收款计划（2026）'!AA:AA)</f>
        <v>0</v>
      </c>
      <c r="AB90" s="256" cm="1">
        <f t="array" aca="1" ref="AB90" ca="1">_xlfn.XLOOKUP($A90&amp;$B90,'[1]产值及收款计划（2026）'!$A:$A&amp;'[1]产值及收款计划（2026）'!$B:$B,'[1]产值及收款计划（2026）'!AB:AB)</f>
        <v>0</v>
      </c>
      <c r="AC90" s="256" cm="1">
        <f t="array" aca="1" ref="AC90" ca="1">_xlfn.XLOOKUP($A90&amp;$B90,'[1]产值及收款计划（2026）'!$A:$A&amp;'[1]产值及收款计划（2026）'!$B:$B,'[1]产值及收款计划（2026）'!AC:AC)</f>
        <v>0</v>
      </c>
      <c r="AD90" s="256" cm="1">
        <f t="array" aca="1" ref="AD90" ca="1">_xlfn.XLOOKUP($A90&amp;$B90,'[1]产值及收款计划（2026）'!$A:$A&amp;'[1]产值及收款计划（2026）'!$B:$B,'[1]产值及收款计划（2026）'!AD:AD)</f>
        <v>0</v>
      </c>
      <c r="AE90" s="256" cm="1">
        <f t="array" aca="1" ref="AE90" ca="1">_xlfn.XLOOKUP($A90&amp;$B90,'[1]产值及收款计划（2026）'!$A:$A&amp;'[1]产值及收款计划（2026）'!$B:$B,'[1]产值及收款计划（2026）'!AE:AE)</f>
        <v>0</v>
      </c>
      <c r="AF90" s="256" cm="1">
        <f t="array" aca="1" ref="AF90" ca="1">_xlfn.XLOOKUP($A90&amp;$B90,'[1]产值及收款计划（2026）'!$A:$A&amp;'[1]产值及收款计划（2026）'!$B:$B,'[1]产值及收款计划（2026）'!AF:AF)</f>
        <v>0</v>
      </c>
      <c r="AG90" s="256" cm="1">
        <f t="array" aca="1" ref="AG90" ca="1">_xlfn.XLOOKUP($A90&amp;$B90,'[1]产值及收款计划（2026）'!$A:$A&amp;'[1]产值及收款计划（2026）'!$B:$B,'[1]产值及收款计划（2026）'!AG:AG)</f>
        <v>0</v>
      </c>
      <c r="AH90" s="256" cm="1">
        <f t="array" aca="1" ref="AH90" ca="1">_xlfn.XLOOKUP($A90&amp;$B90,'[1]产值及收款计划（2026）'!$A:$A&amp;'[1]产值及收款计划（2026）'!$B:$B,'[1]产值及收款计划（2026）'!AH:AH)</f>
        <v>0</v>
      </c>
      <c r="AI90" s="256" cm="1">
        <f t="array" aca="1" ref="AI90" ca="1">_xlfn.XLOOKUP($A90&amp;$B90,'[1]产值及收款计划（2026）'!$A:$A&amp;'[1]产值及收款计划（2026）'!$B:$B,'[1]产值及收款计划（2026）'!AI:AI)</f>
        <v>9.24</v>
      </c>
      <c r="AJ90" s="256" cm="1">
        <f t="array" aca="1" ref="AJ90" ca="1">_xlfn.XLOOKUP($A90&amp;$B90,'[1]产值及收款计划（2026）'!$A:$A&amp;'[1]产值及收款计划（2026）'!$B:$B,'[1]产值及收款计划（2026）'!AJ:AJ)</f>
        <v>0</v>
      </c>
      <c r="AK90" s="256" cm="1">
        <f t="array" aca="1" ref="AK90" ca="1">_xlfn.XLOOKUP($A90&amp;$B90,'[1]产值及收款计划（2026）'!$A:$A&amp;'[1]产值及收款计划（2026）'!$B:$B,'[1]产值及收款计划（2026）'!AK:AK)</f>
        <v>0</v>
      </c>
      <c r="AL90" s="256" cm="1">
        <f t="array" aca="1" ref="AL90" ca="1">_xlfn.XLOOKUP($A90&amp;$B90,'[1]产值及收款计划（2026）'!$A:$A&amp;'[1]产值及收款计划（2026）'!$B:$B,'[1]产值及收款计划（2026）'!AL:AL)</f>
        <v>0</v>
      </c>
      <c r="AM90" s="263" t="e" cm="1">
        <f t="array" aca="1" ref="AM90" ca="1">_xlfn.LET(_xlpm.勾选月份状态数组,TRANSPOSE('PPT(12-15页）-TOP10'!$A$3:$A$14),_xlpm.选择数据区,IF('PPT(12-15页）-TOP10'!$E$3="收款",$BA90:$BL90,$AA90:$AL90),SUM(_xlfn._xlws.FILTER(_xlpm.选择数据区,_xlpm.勾选月份状态数组,"")))</f>
        <v>#NAME?</v>
      </c>
      <c r="AN90" s="256" t="e" cm="1">
        <f t="array" aca="1" ref="AN90" ca="1">_xlfn.LET(_xlpm.勾选月份状态数组,TRANSPOSE('PPT(12-15页）-TOP10'!$A$3:$A$14),_xlpm.选择数据区,IF('PPT(12-15页）-TOP10'!$E$3="收款",$DA90:$DL90,$CA90:$CL90),SUM(_xlfn._xlws.FILTER(_xlpm.选择数据区,_xlpm.勾选月份状态数组,"")))</f>
        <v>#NAME?</v>
      </c>
      <c r="AO90" s="256">
        <f ca="1">SUM(CA90:CC90)+SUM(AD90:AL90)</f>
        <v>9.24</v>
      </c>
      <c r="AP90" s="256"/>
      <c r="AQ90" s="256"/>
      <c r="AR90" s="256"/>
      <c r="AS90" s="256" cm="1">
        <f t="array" aca="1" ref="AS90" ca="1">_xlfn.XLOOKUP($A90&amp;$B90,'[1]产值及收款计划（2026）'!$A:$A&amp;'[1]产值及收款计划（2026）'!$B:$B,'[1]产值及收款计划（2026）'!AS:AS)</f>
        <v>0</v>
      </c>
      <c r="AT90" s="256" cm="1">
        <f t="array" aca="1" ref="AT90" ca="1">_xlfn.XLOOKUP($A90&amp;$B90,'[1]产值及收款计划（2026）'!$A:$A&amp;'[1]产值及收款计划（2026）'!$B:$B,'[1]产值及收款计划（2026）'!AT:AT)</f>
        <v>0</v>
      </c>
      <c r="AU90" s="256" cm="1">
        <f t="array" aca="1" ref="AU90" ca="1">_xlfn.XLOOKUP($A90&amp;$B90,'[1]产值及收款计划（2026）'!$A:$A&amp;'[1]产值及收款计划（2026）'!$B:$B,'[1]产值及收款计划（2026）'!AU:AU)</f>
        <v>0</v>
      </c>
      <c r="AV90" s="256" cm="1">
        <f t="array" aca="1" ref="AV90" ca="1">_xlfn.XLOOKUP($A90&amp;$B90,'[1]产值及收款计划（2026）'!$A:$A&amp;'[1]产值及收款计划（2026）'!$B:$B,'[1]产值及收款计划（2026）'!AV:AV)</f>
        <v>0</v>
      </c>
      <c r="AW90" s="256" cm="1">
        <f t="array" aca="1" ref="AW90" ca="1">_xlfn.XLOOKUP($A90&amp;$B90,'[1]产值及收款计划（2026）'!$A:$A&amp;'[1]产值及收款计划（2026）'!$B:$B,'[1]产值及收款计划（2026）'!AW:AW)</f>
        <v>36.96</v>
      </c>
      <c r="AX90" s="256" cm="1">
        <f t="array" aca="1" ref="AX90" ca="1">_xlfn.XLOOKUP($A90&amp;$B90,'[1]产值及收款计划（2026）'!$A:$A&amp;'[1]产值及收款计划（2026）'!$B:$B,'[1]产值及收款计划（2026）'!AX:AX)</f>
        <v>0</v>
      </c>
      <c r="AY90" s="256" cm="1">
        <f t="array" aca="1" ref="AY90" ca="1">_xlfn.XLOOKUP($A90&amp;$B90,'[1]产值及收款计划（2026）'!$A:$A&amp;'[1]产值及收款计划（2026）'!$B:$B,'[1]产值及收款计划（2026）'!AY:AY)</f>
        <v>9.24</v>
      </c>
      <c r="AZ90" s="256" cm="1">
        <f t="array" aca="1" ref="AZ90" ca="1">_xlfn.XLOOKUP($A90&amp;$B90,'[1]产值及收款计划（2026）'!$A:$A&amp;'[1]产值及收款计划（2026）'!$B:$B,'[1]产值及收款计划（2026）'!AZ:AZ)</f>
        <v>0</v>
      </c>
      <c r="BA90" s="267" cm="1">
        <f t="array" aca="1" ref="BA90" ca="1">_xlfn.XLOOKUP($A90&amp;$B90,'[1]产值及收款计划（2026）'!$A:$A&amp;'[1]产值及收款计划（2026）'!$B:$B,'[1]产值及收款计划（2026）'!BA:BA)</f>
        <v>0</v>
      </c>
      <c r="BB90" s="267" cm="1">
        <f t="array" aca="1" ref="BB90" ca="1">_xlfn.XLOOKUP($A90&amp;$B90,'[1]产值及收款计划（2026）'!$A:$A&amp;'[1]产值及收款计划（2026）'!$B:$B,'[1]产值及收款计划（2026）'!BB:BB)</f>
        <v>0</v>
      </c>
      <c r="BC90" s="267" cm="1">
        <f t="array" aca="1" ref="BC90" ca="1">_xlfn.XLOOKUP($A90&amp;$B90,'[1]产值及收款计划（2026）'!$A:$A&amp;'[1]产值及收款计划（2026）'!$B:$B,'[1]产值及收款计划（2026）'!BC:BC)</f>
        <v>0</v>
      </c>
      <c r="BD90" s="256" cm="1">
        <f t="array" aca="1" ref="BD90" ca="1">_xlfn.XLOOKUP($A90&amp;$B90,'[1]产值及收款计划（2026）'!$A:$A&amp;'[1]产值及收款计划（2026）'!$B:$B,'[1]产值及收款计划（2026）'!BD:BD)</f>
        <v>0</v>
      </c>
      <c r="BE90" s="256" cm="1">
        <f t="array" aca="1" ref="BE90" ca="1">_xlfn.XLOOKUP($A90&amp;$B90,'[1]产值及收款计划（2026）'!$A:$A&amp;'[1]产值及收款计划（2026）'!$B:$B,'[1]产值及收款计划（2026）'!BE:BE)</f>
        <v>0</v>
      </c>
      <c r="BF90" s="256" cm="1">
        <f t="array" aca="1" ref="BF90" ca="1">_xlfn.XLOOKUP($A90&amp;$B90,'[1]产值及收款计划（2026）'!$A:$A&amp;'[1]产值及收款计划（2026）'!$B:$B,'[1]产值及收款计划（2026）'!BF:BF)</f>
        <v>0</v>
      </c>
      <c r="BG90" s="256" cm="1">
        <f t="array" aca="1" ref="BG90" ca="1">_xlfn.XLOOKUP($A90&amp;$B90,'[1]产值及收款计划（2026）'!$A:$A&amp;'[1]产值及收款计划（2026）'!$B:$B,'[1]产值及收款计划（2026）'!BG:BG)</f>
        <v>0</v>
      </c>
      <c r="BH90" s="256" cm="1">
        <f t="array" aca="1" ref="BH90" ca="1">_xlfn.XLOOKUP($A90&amp;$B90,'[1]产值及收款计划（2026）'!$A:$A&amp;'[1]产值及收款计划（2026）'!$B:$B,'[1]产值及收款计划（2026）'!BH:BH)</f>
        <v>0</v>
      </c>
      <c r="BI90" s="256" cm="1">
        <f t="array" aca="1" ref="BI90" ca="1">_xlfn.XLOOKUP($A90&amp;$B90,'[1]产值及收款计划（2026）'!$A:$A&amp;'[1]产值及收款计划（2026）'!$B:$B,'[1]产值及收款计划（2026）'!BI:BI)</f>
        <v>0</v>
      </c>
      <c r="BJ90" s="256" cm="1">
        <f t="array" aca="1" ref="BJ90" ca="1">_xlfn.XLOOKUP($A90&amp;$B90,'[1]产值及收款计划（2026）'!$A:$A&amp;'[1]产值及收款计划（2026）'!$B:$B,'[1]产值及收款计划（2026）'!BJ:BJ)</f>
        <v>0</v>
      </c>
      <c r="BK90" s="256" cm="1">
        <f t="array" aca="1" ref="BK90" ca="1">_xlfn.XLOOKUP($A90&amp;$B90,'[1]产值及收款计划（2026）'!$A:$A&amp;'[1]产值及收款计划（2026）'!$B:$B,'[1]产值及收款计划（2026）'!BK:BK)</f>
        <v>0</v>
      </c>
      <c r="BL90" s="256" cm="1">
        <f t="array" aca="1" ref="BL90" ca="1">_xlfn.XLOOKUP($A90&amp;$B90,'[1]产值及收款计划（2026）'!$A:$A&amp;'[1]产值及收款计划（2026）'!$B:$B,'[1]产值及收款计划（2026）'!BL:BL)</f>
        <v>0</v>
      </c>
      <c r="BM90" s="256"/>
      <c r="BN90" s="256"/>
      <c r="BO90" s="256"/>
      <c r="BP90" s="256"/>
      <c r="BQ90" s="255" cm="1">
        <f t="array" aca="1" ref="BQ90" ca="1">_xlfn.XLOOKUP($A90&amp;$B90,'[1]产值及收款计划（2026）'!$A:$A&amp;'[1]产值及收款计划（2026）'!$B:$B,'[1]产值及收款计划（2026）'!BQ:BQ)</f>
        <v>0</v>
      </c>
      <c r="BR90" s="256" cm="1">
        <f t="array" aca="1" ref="BR90" ca="1">_xlfn.XLOOKUP($A90&amp;$B90,'[1]产值及收款计划（2026）'!$A:$A&amp;'[1]产值及收款计划（2026）'!$B:$B,'[1]产值及收款计划（2026）'!BR:BR)</f>
        <v>0</v>
      </c>
      <c r="CA90" s="256" cm="1">
        <f t="array" aca="1" ref="CA90" ca="1">_xlfn.XLOOKUP($A90&amp;$B90,'[1]产值及收款计划（2026）'!$A:$A&amp;'[1]产值及收款计划（2026）'!$B:$B,'[1]产值及收款计划（2026）'!CA:CA)</f>
        <v>0</v>
      </c>
      <c r="CB90" s="256" cm="1">
        <f t="array" aca="1" ref="CB90" ca="1">_xlfn.XLOOKUP($A90&amp;$B90,'[1]产值及收款计划（2026）'!$A:$A&amp;'[1]产值及收款计划（2026）'!$B:$B,'[1]产值及收款计划（2026）'!CB:CB)</f>
        <v>0</v>
      </c>
      <c r="CC90" s="256" cm="1">
        <f t="array" aca="1" ref="CC90" ca="1">_xlfn.XLOOKUP($A90&amp;$B90,'[1]产值及收款计划（2026）'!$A:$A&amp;'[1]产值及收款计划（2026）'!$B:$B,'[1]产值及收款计划（2026）'!CC:CC)</f>
        <v>0</v>
      </c>
      <c r="CD90" s="256" cm="1">
        <f t="array" aca="1" ref="CD90" ca="1">_xlfn.XLOOKUP($A90&amp;$B90,'[1]产值及收款计划（2026）'!$A:$A&amp;'[1]产值及收款计划（2026）'!$B:$B,'[1]产值及收款计划（2026）'!CD:CD)</f>
        <v>0</v>
      </c>
      <c r="CE90" s="256" cm="1">
        <f t="array" aca="1" ref="CE90" ca="1">_xlfn.XLOOKUP($A90&amp;$B90,'[1]产值及收款计划（2026）'!$A:$A&amp;'[1]产值及收款计划（2026）'!$B:$B,'[1]产值及收款计划（2026）'!CE:CE)</f>
        <v>0</v>
      </c>
      <c r="CF90" s="256" cm="1">
        <f t="array" aca="1" ref="CF90" ca="1">_xlfn.XLOOKUP($A90&amp;$B90,'[1]产值及收款计划（2026）'!$A:$A&amp;'[1]产值及收款计划（2026）'!$B:$B,'[1]产值及收款计划（2026）'!CF:CF)</f>
        <v>0</v>
      </c>
      <c r="CG90" s="256" cm="1">
        <f t="array" aca="1" ref="CG90" ca="1">_xlfn.XLOOKUP($A90&amp;$B90,'[1]产值及收款计划（2026）'!$A:$A&amp;'[1]产值及收款计划（2026）'!$B:$B,'[1]产值及收款计划（2026）'!CG:CG)</f>
        <v>0</v>
      </c>
      <c r="CH90" s="256" cm="1">
        <f t="array" aca="1" ref="CH90" ca="1">_xlfn.XLOOKUP($A90&amp;$B90,'[1]产值及收款计划（2026）'!$A:$A&amp;'[1]产值及收款计划（2026）'!$B:$B,'[1]产值及收款计划（2026）'!CH:CH)</f>
        <v>0</v>
      </c>
      <c r="CI90" s="256" cm="1">
        <f t="array" aca="1" ref="CI90" ca="1">_xlfn.XLOOKUP($A90&amp;$B90,'[1]产值及收款计划（2026）'!$A:$A&amp;'[1]产值及收款计划（2026）'!$B:$B,'[1]产值及收款计划（2026）'!CI:CI)</f>
        <v>0</v>
      </c>
      <c r="CJ90" s="256" cm="1">
        <f t="array" aca="1" ref="CJ90" ca="1">_xlfn.XLOOKUP($A90&amp;$B90,'[1]产值及收款计划（2026）'!$A:$A&amp;'[1]产值及收款计划（2026）'!$B:$B,'[1]产值及收款计划（2026）'!CJ:CJ)</f>
        <v>0</v>
      </c>
      <c r="CK90" s="256" cm="1">
        <f t="array" aca="1" ref="CK90" ca="1">_xlfn.XLOOKUP($A90&amp;$B90,'[1]产值及收款计划（2026）'!$A:$A&amp;'[1]产值及收款计划（2026）'!$B:$B,'[1]产值及收款计划（2026）'!CK:CK)</f>
        <v>0</v>
      </c>
      <c r="CL90" s="256" cm="1">
        <f t="array" aca="1" ref="CL90" ca="1">_xlfn.XLOOKUP($A90&amp;$B90,'[1]产值及收款计划（2026）'!$A:$A&amp;'[1]产值及收款计划（2026）'!$B:$B,'[1]产值及收款计划（2026）'!CL:CL)</f>
        <v>0</v>
      </c>
      <c r="DA90" s="256" cm="1">
        <f t="array" aca="1" ref="DA90" ca="1">_xlfn.XLOOKUP($A90&amp;$B90,'[1]产值及收款计划（2026）'!$A:$A&amp;'[1]产值及收款计划（2026）'!$B:$B,'[1]产值及收款计划（2026）'!DA:DA)</f>
        <v>0</v>
      </c>
      <c r="DB90" s="256" cm="1">
        <f t="array" aca="1" ref="DB90" ca="1">_xlfn.XLOOKUP($A90&amp;$B90,'[1]产值及收款计划（2026）'!$A:$A&amp;'[1]产值及收款计划（2026）'!$B:$B,'[1]产值及收款计划（2026）'!DB:DB)</f>
        <v>0</v>
      </c>
      <c r="DC90" s="256" cm="1">
        <f t="array" aca="1" ref="DC90" ca="1">_xlfn.XLOOKUP($A90&amp;$B90,'[1]产值及收款计划（2026）'!$A:$A&amp;'[1]产值及收款计划（2026）'!$B:$B,'[1]产值及收款计划（2026）'!DC:DC)</f>
        <v>0</v>
      </c>
      <c r="DD90" s="256" cm="1">
        <f t="array" aca="1" ref="DD90" ca="1">_xlfn.XLOOKUP($A90&amp;$B90,'[1]产值及收款计划（2026）'!$A:$A&amp;'[1]产值及收款计划（2026）'!$B:$B,'[1]产值及收款计划（2026）'!DD:DD)</f>
        <v>0</v>
      </c>
      <c r="DE90" s="256" cm="1">
        <f t="array" aca="1" ref="DE90" ca="1">_xlfn.XLOOKUP($A90&amp;$B90,'[1]产值及收款计划（2026）'!$A:$A&amp;'[1]产值及收款计划（2026）'!$B:$B,'[1]产值及收款计划（2026）'!DE:DE)</f>
        <v>0</v>
      </c>
      <c r="DF90" s="256" cm="1">
        <f t="array" aca="1" ref="DF90" ca="1">_xlfn.XLOOKUP($A90&amp;$B90,'[1]产值及收款计划（2026）'!$A:$A&amp;'[1]产值及收款计划（2026）'!$B:$B,'[1]产值及收款计划（2026）'!DF:DF)</f>
        <v>0</v>
      </c>
      <c r="DG90" s="256" cm="1">
        <f t="array" aca="1" ref="DG90" ca="1">_xlfn.XLOOKUP($A90&amp;$B90,'[1]产值及收款计划（2026）'!$A:$A&amp;'[1]产值及收款计划（2026）'!$B:$B,'[1]产值及收款计划（2026）'!DG:DG)</f>
        <v>0</v>
      </c>
      <c r="DH90" s="256" cm="1">
        <f t="array" aca="1" ref="DH90" ca="1">_xlfn.XLOOKUP($A90&amp;$B90,'[1]产值及收款计划（2026）'!$A:$A&amp;'[1]产值及收款计划（2026）'!$B:$B,'[1]产值及收款计划（2026）'!DH:DH)</f>
        <v>0</v>
      </c>
      <c r="DI90" s="256" cm="1">
        <f t="array" aca="1" ref="DI90" ca="1">_xlfn.XLOOKUP($A90&amp;$B90,'[1]产值及收款计划（2026）'!$A:$A&amp;'[1]产值及收款计划（2026）'!$B:$B,'[1]产值及收款计划（2026）'!DI:DI)</f>
        <v>0</v>
      </c>
      <c r="DJ90" s="256" cm="1">
        <f t="array" aca="1" ref="DJ90" ca="1">_xlfn.XLOOKUP($A90&amp;$B90,'[1]产值及收款计划（2026）'!$A:$A&amp;'[1]产值及收款计划（2026）'!$B:$B,'[1]产值及收款计划（2026）'!DJ:DJ)</f>
        <v>0</v>
      </c>
      <c r="DK90" s="256" cm="1">
        <f t="array" aca="1" ref="DK90" ca="1">_xlfn.XLOOKUP($A90&amp;$B90,'[1]产值及收款计划（2026）'!$A:$A&amp;'[1]产值及收款计划（2026）'!$B:$B,'[1]产值及收款计划（2026）'!DK:DK)</f>
        <v>0</v>
      </c>
      <c r="DL90" s="256" cm="1">
        <f t="array" aca="1" ref="DL90" ca="1">_xlfn.XLOOKUP($A90&amp;$B90,'[1]产值及收款计划（2026）'!$A:$A&amp;'[1]产值及收款计划（2026）'!$B:$B,'[1]产值及收款计划（2026）'!DL:DL)</f>
        <v>0</v>
      </c>
      <c r="DM90" s="264"/>
      <c r="DN90" s="250"/>
    </row>
    <row r="91" spans="1:118" ht="20.25" x14ac:dyDescent="0.15">
      <c r="A91" s="254">
        <f t="shared" ca="1" si="10"/>
        <v>87</v>
      </c>
      <c r="B91" s="254" t="s">
        <v>25</v>
      </c>
      <c r="C91" s="255" t="str" cm="1">
        <f t="array" aca="1" ref="C91" ca="1">_xlfn.XLOOKUP($A91&amp;$B91,'[1]产值及收款计划（2026）'!$A:$A&amp;'[1]产值及收款计划（2026）'!$B:$B,'[1]产值及收款计划（2026）'!C:C)</f>
        <v>ZHT2025031800029</v>
      </c>
      <c r="D91" s="255" t="str" cm="1">
        <f t="array" aca="1" ref="D91" ca="1">_xlfn.XLOOKUP($A91&amp;$B91,'[1]产值及收款计划（2026）'!$A:$A&amp;'[1]产值及收款计划（2026）'!$B:$B,'[1]产值及收款计划（2026）'!D:D)</f>
        <v>S457新港至南陵界一级公路改建工程智慧工地信息化项目（开源）</v>
      </c>
      <c r="E91" s="256" cm="1">
        <f t="array" aca="1" ref="E91" ca="1">_xlfn.XLOOKUP($A91&amp;$B91,'[1]产值及收款计划（2026）'!$A:$A&amp;'[1]产值及收款计划（2026）'!$B:$B,'[1]产值及收款计划（2026）'!E:E)</f>
        <v>129.33330000000001</v>
      </c>
      <c r="F91" s="256" cm="1">
        <f t="array" aca="1" ref="F91" ca="1">_xlfn.XLOOKUP($A91&amp;$B91,'[1]产值及收款计划（2026）'!$A:$A&amp;'[1]产值及收款计划（2026）'!$B:$B,'[1]产值及收款计划（2026）'!F:F)</f>
        <v>129.33330000000001</v>
      </c>
      <c r="G91" s="256" cm="1">
        <f t="array" aca="1" ref="G91" ca="1">_xlfn.XLOOKUP($A91&amp;$B91,'[1]产值及收款计划（2026）'!$A:$A&amp;'[1]产值及收款计划（2026）'!$B:$B,'[1]产值及收款计划（2026）'!G:G)</f>
        <v>129.33330000000001</v>
      </c>
      <c r="H91" s="256" cm="1">
        <f t="array" aca="1" ref="H91" ca="1">_xlfn.XLOOKUP($A91&amp;$B91,'[1]产值及收款计划（2026）'!$A:$A&amp;'[1]产值及收款计划（2026）'!$B:$B,'[1]产值及收款计划（2026）'!H:H)</f>
        <v>29.333300000000001</v>
      </c>
      <c r="I91" s="257" cm="1">
        <f t="array" aca="1" ref="I91" ca="1">_xlfn.XLOOKUP($A91&amp;$B91,'[1]产值及收款计划（2026）'!$A:$A&amp;'[1]产值及收款计划（2026）'!$B:$B,'[1]产值及收款计划（2026）'!I:I)</f>
        <v>0.22680392443400099</v>
      </c>
      <c r="J91" s="258" cm="1">
        <f t="array" aca="1" ref="J91" ca="1">_xlfn.XLOOKUP($A91&amp;$B91,'[1]产值及收款计划（2026）'!$A:$A&amp;'[1]产值及收款计划（2026）'!$B:$B,'[1]产值及收款计划（2026）'!J:J)</f>
        <v>0.06</v>
      </c>
      <c r="K91" s="256" cm="1">
        <f t="array" aca="1" ref="K91" ca="1">_xlfn.XLOOKUP($A91&amp;$B91,'[1]产值及收款计划（2026）'!$A:$A&amp;'[1]产值及收款计划（2026）'!$B:$B,'[1]产值及收款计划（2026）'!K:K)</f>
        <v>0</v>
      </c>
      <c r="L91" s="256" cm="1">
        <f t="array" aca="1" ref="L91" ca="1">_xlfn.XLOOKUP($A91&amp;$B91,'[1]产值及收款计划（2026）'!$A:$A&amp;'[1]产值及收款计划（2026）'!$B:$B,'[1]产值及收款计划（2026）'!L:L)</f>
        <v>0</v>
      </c>
      <c r="M91" s="256" t="str" cm="1">
        <f t="array" aca="1" ref="M91" ca="1">_xlfn.XLOOKUP($A91&amp;$B91,'[1]产值及收款计划（2026）'!$A:$A&amp;'[1]产值及收款计划（2026）'!$B:$B,'[1]产值及收款计划（2026）'!M:M)</f>
        <v>主导</v>
      </c>
      <c r="N91" s="256" t="str" cm="1">
        <f t="array" aca="1" ref="N91" ca="1">_xlfn.XLOOKUP($A91&amp;$B91,'[1]产值及收款计划（2026）'!$A:$A&amp;'[1]产值及收款计划（2026）'!$B:$B,'[1]产值及收款计划（2026）'!N:N)</f>
        <v>施林烽团队</v>
      </c>
      <c r="O91" s="256" t="str" cm="1">
        <f t="array" aca="1" ref="O91" ca="1">_xlfn.XLOOKUP($A91&amp;$B91,'[1]产值及收款计划（2026）'!$A:$A&amp;'[1]产值及收款计划（2026）'!$B:$B,'[1]产值及收款计划（2026）'!O:O)</f>
        <v>赵伟</v>
      </c>
      <c r="P91" s="255" t="str" cm="1">
        <f t="array" aca="1" ref="P91" ca="1">_xlfn.XLOOKUP($A91&amp;$B91,'[1]产值及收款计划（2026）'!$A:$A&amp;'[1]产值及收款计划（2026）'!$B:$B,'[1]产值及收款计划（2026）'!P:P)</f>
        <v>在建</v>
      </c>
      <c r="Q91" s="256" cm="1">
        <f t="array" aca="1" ref="Q91" ca="1">_xlfn.XLOOKUP($A91&amp;$B91,'[1]产值及收款计划（2026）'!$A:$A&amp;'[1]产值及收款计划（2026）'!$B:$B,'[1]产值及收款计划（2026）'!Q:Q)</f>
        <v>0</v>
      </c>
      <c r="R91" s="256" cm="1">
        <f t="array" aca="1" ref="R91" ca="1">_xlfn.XLOOKUP($A91&amp;$B91,'[1]产值及收款计划（2026）'!$A:$A&amp;'[1]产值及收款计划（2026）'!$B:$B,'[1]产值及收款计划（2026）'!R:R)</f>
        <v>0</v>
      </c>
      <c r="S91" s="256" cm="1">
        <f t="array" aca="1" ref="S91" ca="1">_xlfn.XLOOKUP($A91&amp;$B91,'[1]产值及收款计划（2026）'!$A:$A&amp;'[1]产值及收款计划（2026）'!$B:$B,'[1]产值及收款计划（2026）'!S:S)</f>
        <v>0</v>
      </c>
      <c r="T91" s="256" cm="1">
        <f t="array" aca="1" ref="T91" ca="1">_xlfn.XLOOKUP($A91&amp;$B91,'[1]产值及收款计划（2026）'!$A:$A&amp;'[1]产值及收款计划（2026）'!$B:$B,'[1]产值及收款计划（2026）'!T:T)</f>
        <v>92.923305999999997</v>
      </c>
      <c r="U91" s="256" cm="1">
        <f t="array" aca="1" ref="U91" ca="1">_xlfn.XLOOKUP($A91&amp;$B91,'[1]产值及收款计划（2026）'!$A:$A&amp;'[1]产值及收款计划（2026）'!$B:$B,'[1]产值及收款计划（2026）'!U:U)</f>
        <v>0</v>
      </c>
      <c r="V91" s="256" cm="1">
        <f t="array" aca="1" ref="V91" ca="1">_xlfn.XLOOKUP($A91&amp;$B91,'[1]产值及收款计划（2026）'!$A:$A&amp;'[1]产值及收款计划（2026）'!$B:$B,'[1]产值及收款计划（2026）'!V:V)</f>
        <v>36.409993999999998</v>
      </c>
      <c r="W91" s="256" cm="1">
        <f t="array" aca="1" ref="W91" ca="1">_xlfn.XLOOKUP($A91&amp;$B91,'[1]产值及收款计划（2026）'!$A:$A&amp;'[1]产值及收款计划（2026）'!$B:$B,'[1]产值及收款计划（2026）'!W:W)</f>
        <v>0</v>
      </c>
      <c r="X91" s="256" cm="1">
        <f t="array" aca="1" ref="X91" ca="1">_xlfn.XLOOKUP($A91&amp;$B91,'[1]产值及收款计划（2026）'!$A:$A&amp;'[1]产值及收款计划（2026）'!$B:$B,'[1]产值及收款计划（2026）'!X:X)</f>
        <v>0</v>
      </c>
      <c r="Y91" s="256" cm="1">
        <f t="array" aca="1" ref="Y91" ca="1">_xlfn.XLOOKUP($A91&amp;$B91,'[1]产值及收款计划（2026）'!$A:$A&amp;'[1]产值及收款计划（2026）'!$B:$B,'[1]产值及收款计划（2026）'!Y:Y)</f>
        <v>0</v>
      </c>
      <c r="Z91" s="256" cm="1">
        <f t="array" aca="1" ref="Z91" ca="1">_xlfn.XLOOKUP($A91&amp;$B91,'[1]产值及收款计划（2026）'!$A:$A&amp;'[1]产值及收款计划（2026）'!$B:$B,'[1]产值及收款计划（2026）'!Z:Z)</f>
        <v>0</v>
      </c>
      <c r="AA91" s="256" cm="1">
        <f t="array" aca="1" ref="AA91" ca="1">_xlfn.XLOOKUP($A91&amp;$B91,'[1]产值及收款计划（2026）'!$A:$A&amp;'[1]产值及收款计划（2026）'!$B:$B,'[1]产值及收款计划（2026）'!AA:AA)</f>
        <v>0</v>
      </c>
      <c r="AB91" s="256" cm="1">
        <f t="array" aca="1" ref="AB91" ca="1">_xlfn.XLOOKUP($A91&amp;$B91,'[1]产值及收款计划（2026）'!$A:$A&amp;'[1]产值及收款计划（2026）'!$B:$B,'[1]产值及收款计划（2026）'!AB:AB)</f>
        <v>0</v>
      </c>
      <c r="AC91" s="256" cm="1">
        <f t="array" aca="1" ref="AC91" ca="1">_xlfn.XLOOKUP($A91&amp;$B91,'[1]产值及收款计划（2026）'!$A:$A&amp;'[1]产值及收款计划（2026）'!$B:$B,'[1]产值及收款计划（2026）'!AC:AC)</f>
        <v>0</v>
      </c>
      <c r="AD91" s="256" cm="1">
        <f t="array" aca="1" ref="AD91" ca="1">_xlfn.XLOOKUP($A91&amp;$B91,'[1]产值及收款计划（2026）'!$A:$A&amp;'[1]产值及收款计划（2026）'!$B:$B,'[1]产值及收款计划（2026）'!AD:AD)</f>
        <v>0</v>
      </c>
      <c r="AE91" s="256" cm="1">
        <f t="array" aca="1" ref="AE91" ca="1">_xlfn.XLOOKUP($A91&amp;$B91,'[1]产值及收款计划（2026）'!$A:$A&amp;'[1]产值及收款计划（2026）'!$B:$B,'[1]产值及收款计划（2026）'!AE:AE)</f>
        <v>36.409993999999998</v>
      </c>
      <c r="AF91" s="256" cm="1">
        <f t="array" aca="1" ref="AF91" ca="1">_xlfn.XLOOKUP($A91&amp;$B91,'[1]产值及收款计划（2026）'!$A:$A&amp;'[1]产值及收款计划（2026）'!$B:$B,'[1]产值及收款计划（2026）'!AF:AF)</f>
        <v>0</v>
      </c>
      <c r="AG91" s="256" cm="1">
        <f t="array" aca="1" ref="AG91" ca="1">_xlfn.XLOOKUP($A91&amp;$B91,'[1]产值及收款计划（2026）'!$A:$A&amp;'[1]产值及收款计划（2026）'!$B:$B,'[1]产值及收款计划（2026）'!AG:AG)</f>
        <v>0</v>
      </c>
      <c r="AH91" s="256" cm="1">
        <f t="array" aca="1" ref="AH91" ca="1">_xlfn.XLOOKUP($A91&amp;$B91,'[1]产值及收款计划（2026）'!$A:$A&amp;'[1]产值及收款计划（2026）'!$B:$B,'[1]产值及收款计划（2026）'!AH:AH)</f>
        <v>0</v>
      </c>
      <c r="AI91" s="256" cm="1">
        <f t="array" aca="1" ref="AI91" ca="1">_xlfn.XLOOKUP($A91&amp;$B91,'[1]产值及收款计划（2026）'!$A:$A&amp;'[1]产值及收款计划（2026）'!$B:$B,'[1]产值及收款计划（2026）'!AI:AI)</f>
        <v>0</v>
      </c>
      <c r="AJ91" s="256" cm="1">
        <f t="array" aca="1" ref="AJ91" ca="1">_xlfn.XLOOKUP($A91&amp;$B91,'[1]产值及收款计划（2026）'!$A:$A&amp;'[1]产值及收款计划（2026）'!$B:$B,'[1]产值及收款计划（2026）'!AJ:AJ)</f>
        <v>0</v>
      </c>
      <c r="AK91" s="256" cm="1">
        <f t="array" aca="1" ref="AK91" ca="1">_xlfn.XLOOKUP($A91&amp;$B91,'[1]产值及收款计划（2026）'!$A:$A&amp;'[1]产值及收款计划（2026）'!$B:$B,'[1]产值及收款计划（2026）'!AK:AK)</f>
        <v>0</v>
      </c>
      <c r="AL91" s="256" cm="1">
        <f t="array" aca="1" ref="AL91" ca="1">_xlfn.XLOOKUP($A91&amp;$B91,'[1]产值及收款计划（2026）'!$A:$A&amp;'[1]产值及收款计划（2026）'!$B:$B,'[1]产值及收款计划（2026）'!AL:AL)</f>
        <v>0</v>
      </c>
      <c r="AM91" s="263" t="e" cm="1">
        <f t="array" aca="1" ref="AM91" ca="1">_xlfn.LET(_xlpm.勾选月份状态数组,TRANSPOSE('PPT(12-15页）-TOP10'!$A$3:$A$14),_xlpm.选择数据区,IF('PPT(12-15页）-TOP10'!$E$3="收款",$BA91:$BL91,$AA91:$AL91),SUM(_xlfn._xlws.FILTER(_xlpm.选择数据区,_xlpm.勾选月份状态数组,"")))</f>
        <v>#NAME?</v>
      </c>
      <c r="AN91" s="256" t="e" cm="1">
        <f t="array" aca="1" ref="AN91" ca="1">_xlfn.LET(_xlpm.勾选月份状态数组,TRANSPOSE('PPT(12-15页）-TOP10'!$A$3:$A$14),_xlpm.选择数据区,IF('PPT(12-15页）-TOP10'!$E$3="收款",$DA91:$DL91,$CA91:$CL91),SUM(_xlfn._xlws.FILTER(_xlpm.选择数据区,_xlpm.勾选月份状态数组,"")))</f>
        <v>#NAME?</v>
      </c>
      <c r="AO91" s="256">
        <f ca="1">SUM(CA91:CC91)+SUM(AD91:AL91)</f>
        <v>36.409993999999998</v>
      </c>
      <c r="AP91" s="256"/>
      <c r="AQ91" s="256"/>
      <c r="AR91" s="256"/>
      <c r="AS91" s="256" cm="1">
        <f t="array" aca="1" ref="AS91" ca="1">_xlfn.XLOOKUP($A91&amp;$B91,'[1]产值及收款计划（2026）'!$A:$A&amp;'[1]产值及收款计划（2026）'!$B:$B,'[1]产值及收款计划（2026）'!AS:AS)</f>
        <v>0</v>
      </c>
      <c r="AT91" s="256" cm="1">
        <f t="array" aca="1" ref="AT91" ca="1">_xlfn.XLOOKUP($A91&amp;$B91,'[1]产值及收款计划（2026）'!$A:$A&amp;'[1]产值及收款计划（2026）'!$B:$B,'[1]产值及收款计划（2026）'!AT:AT)</f>
        <v>0</v>
      </c>
      <c r="AU91" s="256" cm="1">
        <f t="array" aca="1" ref="AU91" ca="1">_xlfn.XLOOKUP($A91&amp;$B91,'[1]产值及收款计划（2026）'!$A:$A&amp;'[1]产值及收款计划（2026）'!$B:$B,'[1]产值及收款计划（2026）'!AU:AU)</f>
        <v>0</v>
      </c>
      <c r="AV91" s="256" cm="1">
        <f t="array" aca="1" ref="AV91" ca="1">_xlfn.XLOOKUP($A91&amp;$B91,'[1]产值及收款计划（2026）'!$A:$A&amp;'[1]产值及收款计划（2026）'!$B:$B,'[1]产值及收款计划（2026）'!AV:AV)</f>
        <v>0</v>
      </c>
      <c r="AW91" s="256" cm="1">
        <f t="array" aca="1" ref="AW91" ca="1">_xlfn.XLOOKUP($A91&amp;$B91,'[1]产值及收款计划（2026）'!$A:$A&amp;'[1]产值及收款计划（2026）'!$B:$B,'[1]产值及收款计划（2026）'!AW:AW)</f>
        <v>0</v>
      </c>
      <c r="AX91" s="256" cm="1">
        <f t="array" aca="1" ref="AX91" ca="1">_xlfn.XLOOKUP($A91&amp;$B91,'[1]产值及收款计划（2026）'!$A:$A&amp;'[1]产值及收款计划（2026）'!$B:$B,'[1]产值及收款计划（2026）'!AX:AX)</f>
        <v>64.666650000000004</v>
      </c>
      <c r="AY91" s="256" cm="1">
        <f t="array" aca="1" ref="AY91" ca="1">_xlfn.XLOOKUP($A91&amp;$B91,'[1]产值及收款计划（2026）'!$A:$A&amp;'[1]产值及收款计划（2026）'!$B:$B,'[1]产值及收款计划（2026）'!AY:AY)</f>
        <v>64.666650000000004</v>
      </c>
      <c r="AZ91" s="256" cm="1">
        <f t="array" aca="1" ref="AZ91" ca="1">_xlfn.XLOOKUP($A91&amp;$B91,'[1]产值及收款计划（2026）'!$A:$A&amp;'[1]产值及收款计划（2026）'!$B:$B,'[1]产值及收款计划（2026）'!AZ:AZ)</f>
        <v>28.256656</v>
      </c>
      <c r="BA91" s="256" cm="1">
        <f t="array" aca="1" ref="BA91" ca="1">_xlfn.XLOOKUP($A91&amp;$B91,'[1]产值及收款计划（2026）'!$A:$A&amp;'[1]产值及收款计划（2026）'!$B:$B,'[1]产值及收款计划（2026）'!BA:BA)</f>
        <v>0</v>
      </c>
      <c r="BB91" s="256" cm="1">
        <f t="array" aca="1" ref="BB91" ca="1">_xlfn.XLOOKUP($A91&amp;$B91,'[1]产值及收款计划（2026）'!$A:$A&amp;'[1]产值及收款计划（2026）'!$B:$B,'[1]产值及收款计划（2026）'!BB:BB)</f>
        <v>64.666650000000004</v>
      </c>
      <c r="BC91" s="256" cm="1">
        <f t="array" aca="1" ref="BC91" ca="1">_xlfn.XLOOKUP($A91&amp;$B91,'[1]产值及收款计划（2026）'!$A:$A&amp;'[1]产值及收款计划（2026）'!$B:$B,'[1]产值及收款计划（2026）'!BC:BC)</f>
        <v>0</v>
      </c>
      <c r="BD91" s="256" cm="1">
        <f t="array" aca="1" ref="BD91" ca="1">_xlfn.XLOOKUP($A91&amp;$B91,'[1]产值及收款计划（2026）'!$A:$A&amp;'[1]产值及收款计划（2026）'!$B:$B,'[1]产值及收款计划（2026）'!BD:BD)</f>
        <v>0</v>
      </c>
      <c r="BE91" s="256" cm="1">
        <f t="array" aca="1" ref="BE91" ca="1">_xlfn.XLOOKUP($A91&amp;$B91,'[1]产值及收款计划（2026）'!$A:$A&amp;'[1]产值及收款计划（2026）'!$B:$B,'[1]产值及收款计划（2026）'!BE:BE)</f>
        <v>0</v>
      </c>
      <c r="BF91" s="256" cm="1">
        <f t="array" aca="1" ref="BF91" ca="1">_xlfn.XLOOKUP($A91&amp;$B91,'[1]产值及收款计划（2026）'!$A:$A&amp;'[1]产值及收款计划（2026）'!$B:$B,'[1]产值及收款计划（2026）'!BF:BF)</f>
        <v>0</v>
      </c>
      <c r="BG91" s="256" cm="1">
        <f t="array" aca="1" ref="BG91" ca="1">_xlfn.XLOOKUP($A91&amp;$B91,'[1]产值及收款计划（2026）'!$A:$A&amp;'[1]产值及收款计划（2026）'!$B:$B,'[1]产值及收款计划（2026）'!BG:BG)</f>
        <v>0</v>
      </c>
      <c r="BH91" s="256" cm="1">
        <f t="array" aca="1" ref="BH91" ca="1">_xlfn.XLOOKUP($A91&amp;$B91,'[1]产值及收款计划（2026）'!$A:$A&amp;'[1]产值及收款计划（2026）'!$B:$B,'[1]产值及收款计划（2026）'!BH:BH)</f>
        <v>0</v>
      </c>
      <c r="BI91" s="256" cm="1">
        <f t="array" aca="1" ref="BI91" ca="1">_xlfn.XLOOKUP($A91&amp;$B91,'[1]产值及收款计划（2026）'!$A:$A&amp;'[1]产值及收款计划（2026）'!$B:$B,'[1]产值及收款计划（2026）'!BI:BI)</f>
        <v>0</v>
      </c>
      <c r="BJ91" s="256" cm="1">
        <f t="array" aca="1" ref="BJ91" ca="1">_xlfn.XLOOKUP($A91&amp;$B91,'[1]产值及收款计划（2026）'!$A:$A&amp;'[1]产值及收款计划（2026）'!$B:$B,'[1]产值及收款计划（2026）'!BJ:BJ)</f>
        <v>0</v>
      </c>
      <c r="BK91" s="256" cm="1">
        <f t="array" aca="1" ref="BK91" ca="1">_xlfn.XLOOKUP($A91&amp;$B91,'[1]产值及收款计划（2026）'!$A:$A&amp;'[1]产值及收款计划（2026）'!$B:$B,'[1]产值及收款计划（2026）'!BK:BK)</f>
        <v>0</v>
      </c>
      <c r="BL91" s="256" cm="1">
        <f t="array" aca="1" ref="BL91" ca="1">_xlfn.XLOOKUP($A91&amp;$B91,'[1]产值及收款计划（2026）'!$A:$A&amp;'[1]产值及收款计划（2026）'!$B:$B,'[1]产值及收款计划（2026）'!BL:BL)</f>
        <v>0</v>
      </c>
      <c r="BM91" s="256"/>
      <c r="BN91" s="256"/>
      <c r="BO91" s="256"/>
      <c r="BP91" s="256"/>
      <c r="BQ91" s="255" cm="1">
        <f t="array" aca="1" ref="BQ91" ca="1">_xlfn.XLOOKUP($A91&amp;$B91,'[1]产值及收款计划（2026）'!$A:$A&amp;'[1]产值及收款计划（2026）'!$B:$B,'[1]产值及收款计划（2026）'!BQ:BQ)</f>
        <v>0</v>
      </c>
      <c r="BR91" s="256" cm="1">
        <f t="array" aca="1" ref="BR91" ca="1">_xlfn.XLOOKUP($A91&amp;$B91,'[1]产值及收款计划（2026）'!$A:$A&amp;'[1]产值及收款计划（2026）'!$B:$B,'[1]产值及收款计划（2026）'!BR:BR)</f>
        <v>0</v>
      </c>
      <c r="CA91" s="256" cm="1">
        <f t="array" aca="1" ref="CA91" ca="1">_xlfn.XLOOKUP($A91&amp;$B91,'[1]产值及收款计划（2026）'!$A:$A&amp;'[1]产值及收款计划（2026）'!$B:$B,'[1]产值及收款计划（2026）'!CA:CA)</f>
        <v>0</v>
      </c>
      <c r="CB91" s="256" cm="1">
        <f t="array" aca="1" ref="CB91" ca="1">_xlfn.XLOOKUP($A91&amp;$B91,'[1]产值及收款计划（2026）'!$A:$A&amp;'[1]产值及收款计划（2026）'!$B:$B,'[1]产值及收款计划（2026）'!CB:CB)</f>
        <v>0</v>
      </c>
      <c r="CC91" s="256" cm="1">
        <f t="array" aca="1" ref="CC91" ca="1">_xlfn.XLOOKUP($A91&amp;$B91,'[1]产值及收款计划（2026）'!$A:$A&amp;'[1]产值及收款计划（2026）'!$B:$B,'[1]产值及收款计划（2026）'!CC:CC)</f>
        <v>0</v>
      </c>
      <c r="CD91" s="256" cm="1">
        <f t="array" aca="1" ref="CD91" ca="1">_xlfn.XLOOKUP($A91&amp;$B91,'[1]产值及收款计划（2026）'!$A:$A&amp;'[1]产值及收款计划（2026）'!$B:$B,'[1]产值及收款计划（2026）'!CD:CD)</f>
        <v>0</v>
      </c>
      <c r="CE91" s="256" cm="1">
        <f t="array" aca="1" ref="CE91" ca="1">_xlfn.XLOOKUP($A91&amp;$B91,'[1]产值及收款计划（2026）'!$A:$A&amp;'[1]产值及收款计划（2026）'!$B:$B,'[1]产值及收款计划（2026）'!CE:CE)</f>
        <v>0</v>
      </c>
      <c r="CF91" s="256" cm="1">
        <f t="array" aca="1" ref="CF91" ca="1">_xlfn.XLOOKUP($A91&amp;$B91,'[1]产值及收款计划（2026）'!$A:$A&amp;'[1]产值及收款计划（2026）'!$B:$B,'[1]产值及收款计划（2026）'!CF:CF)</f>
        <v>0</v>
      </c>
      <c r="CG91" s="256" cm="1">
        <f t="array" aca="1" ref="CG91" ca="1">_xlfn.XLOOKUP($A91&amp;$B91,'[1]产值及收款计划（2026）'!$A:$A&amp;'[1]产值及收款计划（2026）'!$B:$B,'[1]产值及收款计划（2026）'!CG:CG)</f>
        <v>0</v>
      </c>
      <c r="CH91" s="256" cm="1">
        <f t="array" aca="1" ref="CH91" ca="1">_xlfn.XLOOKUP($A91&amp;$B91,'[1]产值及收款计划（2026）'!$A:$A&amp;'[1]产值及收款计划（2026）'!$B:$B,'[1]产值及收款计划（2026）'!CH:CH)</f>
        <v>0</v>
      </c>
      <c r="CI91" s="256" cm="1">
        <f t="array" aca="1" ref="CI91" ca="1">_xlfn.XLOOKUP($A91&amp;$B91,'[1]产值及收款计划（2026）'!$A:$A&amp;'[1]产值及收款计划（2026）'!$B:$B,'[1]产值及收款计划（2026）'!CI:CI)</f>
        <v>0</v>
      </c>
      <c r="CJ91" s="256" cm="1">
        <f t="array" aca="1" ref="CJ91" ca="1">_xlfn.XLOOKUP($A91&amp;$B91,'[1]产值及收款计划（2026）'!$A:$A&amp;'[1]产值及收款计划（2026）'!$B:$B,'[1]产值及收款计划（2026）'!CJ:CJ)</f>
        <v>0</v>
      </c>
      <c r="CK91" s="256" cm="1">
        <f t="array" aca="1" ref="CK91" ca="1">_xlfn.XLOOKUP($A91&amp;$B91,'[1]产值及收款计划（2026）'!$A:$A&amp;'[1]产值及收款计划（2026）'!$B:$B,'[1]产值及收款计划（2026）'!CK:CK)</f>
        <v>0</v>
      </c>
      <c r="CL91" s="256" cm="1">
        <f t="array" aca="1" ref="CL91" ca="1">_xlfn.XLOOKUP($A91&amp;$B91,'[1]产值及收款计划（2026）'!$A:$A&amp;'[1]产值及收款计划（2026）'!$B:$B,'[1]产值及收款计划（2026）'!CL:CL)</f>
        <v>0</v>
      </c>
      <c r="DA91" s="256" cm="1">
        <f t="array" aca="1" ref="DA91" ca="1">_xlfn.XLOOKUP($A91&amp;$B91,'[1]产值及收款计划（2026）'!$A:$A&amp;'[1]产值及收款计划（2026）'!$B:$B,'[1]产值及收款计划（2026）'!DA:DA)</f>
        <v>0</v>
      </c>
      <c r="DB91" s="256" cm="1">
        <f t="array" aca="1" ref="DB91" ca="1">_xlfn.XLOOKUP($A91&amp;$B91,'[1]产值及收款计划（2026）'!$A:$A&amp;'[1]产值及收款计划（2026）'!$B:$B,'[1]产值及收款计划（2026）'!DB:DB)</f>
        <v>64.666650000000004</v>
      </c>
      <c r="DC91" s="256" cm="1">
        <f t="array" aca="1" ref="DC91" ca="1">_xlfn.XLOOKUP($A91&amp;$B91,'[1]产值及收款计划（2026）'!$A:$A&amp;'[1]产值及收款计划（2026）'!$B:$B,'[1]产值及收款计划（2026）'!DC:DC)</f>
        <v>0</v>
      </c>
      <c r="DD91" s="256" cm="1">
        <f t="array" aca="1" ref="DD91" ca="1">_xlfn.XLOOKUP($A91&amp;$B91,'[1]产值及收款计划（2026）'!$A:$A&amp;'[1]产值及收款计划（2026）'!$B:$B,'[1]产值及收款计划（2026）'!DD:DD)</f>
        <v>0</v>
      </c>
      <c r="DE91" s="256" cm="1">
        <f t="array" aca="1" ref="DE91" ca="1">_xlfn.XLOOKUP($A91&amp;$B91,'[1]产值及收款计划（2026）'!$A:$A&amp;'[1]产值及收款计划（2026）'!$B:$B,'[1]产值及收款计划（2026）'!DE:DE)</f>
        <v>0</v>
      </c>
      <c r="DF91" s="256" cm="1">
        <f t="array" aca="1" ref="DF91" ca="1">_xlfn.XLOOKUP($A91&amp;$B91,'[1]产值及收款计划（2026）'!$A:$A&amp;'[1]产值及收款计划（2026）'!$B:$B,'[1]产值及收款计划（2026）'!DF:DF)</f>
        <v>0</v>
      </c>
      <c r="DG91" s="256" cm="1">
        <f t="array" aca="1" ref="DG91" ca="1">_xlfn.XLOOKUP($A91&amp;$B91,'[1]产值及收款计划（2026）'!$A:$A&amp;'[1]产值及收款计划（2026）'!$B:$B,'[1]产值及收款计划（2026）'!DG:DG)</f>
        <v>0</v>
      </c>
      <c r="DH91" s="256" cm="1">
        <f t="array" aca="1" ref="DH91" ca="1">_xlfn.XLOOKUP($A91&amp;$B91,'[1]产值及收款计划（2026）'!$A:$A&amp;'[1]产值及收款计划（2026）'!$B:$B,'[1]产值及收款计划（2026）'!DH:DH)</f>
        <v>0</v>
      </c>
      <c r="DI91" s="256" cm="1">
        <f t="array" aca="1" ref="DI91" ca="1">_xlfn.XLOOKUP($A91&amp;$B91,'[1]产值及收款计划（2026）'!$A:$A&amp;'[1]产值及收款计划（2026）'!$B:$B,'[1]产值及收款计划（2026）'!DI:DI)</f>
        <v>0</v>
      </c>
      <c r="DJ91" s="256" cm="1">
        <f t="array" aca="1" ref="DJ91" ca="1">_xlfn.XLOOKUP($A91&amp;$B91,'[1]产值及收款计划（2026）'!$A:$A&amp;'[1]产值及收款计划（2026）'!$B:$B,'[1]产值及收款计划（2026）'!DJ:DJ)</f>
        <v>0</v>
      </c>
      <c r="DK91" s="256" cm="1">
        <f t="array" aca="1" ref="DK91" ca="1">_xlfn.XLOOKUP($A91&amp;$B91,'[1]产值及收款计划（2026）'!$A:$A&amp;'[1]产值及收款计划（2026）'!$B:$B,'[1]产值及收款计划（2026）'!DK:DK)</f>
        <v>0</v>
      </c>
      <c r="DL91" s="256" cm="1">
        <f t="array" aca="1" ref="DL91" ca="1">_xlfn.XLOOKUP($A91&amp;$B91,'[1]产值及收款计划（2026）'!$A:$A&amp;'[1]产值及收款计划（2026）'!$B:$B,'[1]产值及收款计划（2026）'!DL:DL)</f>
        <v>0</v>
      </c>
      <c r="DM91" s="264"/>
      <c r="DN91" s="250"/>
    </row>
    <row r="92" spans="1:118" ht="20.25" x14ac:dyDescent="0.15">
      <c r="A92" s="254">
        <f t="shared" ca="1" si="10"/>
        <v>88</v>
      </c>
      <c r="B92" s="254" t="s">
        <v>25</v>
      </c>
      <c r="C92" s="255" t="str" cm="1">
        <f t="array" aca="1" ref="C92" ca="1">_xlfn.XLOOKUP($A92&amp;$B92,'[1]产值及收款计划（2026）'!$A:$A&amp;'[1]产值及收款计划（2026）'!$B:$B,'[1]产值及收款计划（2026）'!C:C)</f>
        <v>ZHT2025031800031</v>
      </c>
      <c r="D92" s="255" t="str" cm="1">
        <f t="array" aca="1" ref="D92" ca="1">_xlfn.XLOOKUP($A92&amp;$B92,'[1]产值及收款计划（2026）'!$A:$A&amp;'[1]产值及收款计划（2026）'!$B:$B,'[1]产值及收款计划（2026）'!D:D)</f>
        <v>S457新港至南陵界一级公路改建工程智慧工地信息化项目（冠粤）</v>
      </c>
      <c r="E92" s="256" cm="1">
        <f t="array" aca="1" ref="E92" ca="1">_xlfn.XLOOKUP($A92&amp;$B92,'[1]产值及收款计划（2026）'!$A:$A&amp;'[1]产值及收款计划（2026）'!$B:$B,'[1]产值及收款计划（2026）'!E:E)</f>
        <v>129.33330000000001</v>
      </c>
      <c r="F92" s="256" cm="1">
        <f t="array" aca="1" ref="F92" ca="1">_xlfn.XLOOKUP($A92&amp;$B92,'[1]产值及收款计划（2026）'!$A:$A&amp;'[1]产值及收款计划（2026）'!$B:$B,'[1]产值及收款计划（2026）'!F:F)</f>
        <v>129.33330000000001</v>
      </c>
      <c r="G92" s="256" cm="1">
        <f t="array" aca="1" ref="G92" ca="1">_xlfn.XLOOKUP($A92&amp;$B92,'[1]产值及收款计划（2026）'!$A:$A&amp;'[1]产值及收款计划（2026）'!$B:$B,'[1]产值及收款计划（2026）'!G:G)</f>
        <v>129.33330000000001</v>
      </c>
      <c r="H92" s="256" cm="1">
        <f t="array" aca="1" ref="H92" ca="1">_xlfn.XLOOKUP($A92&amp;$B92,'[1]产值及收款计划（2026）'!$A:$A&amp;'[1]产值及收款计划（2026）'!$B:$B,'[1]产值及收款计划（2026）'!H:H)</f>
        <v>29.333300000000001</v>
      </c>
      <c r="I92" s="257" cm="1">
        <f t="array" aca="1" ref="I92" ca="1">_xlfn.XLOOKUP($A92&amp;$B92,'[1]产值及收款计划（2026）'!$A:$A&amp;'[1]产值及收款计划（2026）'!$B:$B,'[1]产值及收款计划（2026）'!I:I)</f>
        <v>0.22680392443400099</v>
      </c>
      <c r="J92" s="258" cm="1">
        <f t="array" aca="1" ref="J92" ca="1">_xlfn.XLOOKUP($A92&amp;$B92,'[1]产值及收款计划（2026）'!$A:$A&amp;'[1]产值及收款计划（2026）'!$B:$B,'[1]产值及收款计划（2026）'!J:J)</f>
        <v>0.06</v>
      </c>
      <c r="K92" s="256" cm="1">
        <f t="array" aca="1" ref="K92" ca="1">_xlfn.XLOOKUP($A92&amp;$B92,'[1]产值及收款计划（2026）'!$A:$A&amp;'[1]产值及收款计划（2026）'!$B:$B,'[1]产值及收款计划（2026）'!K:K)</f>
        <v>0</v>
      </c>
      <c r="L92" s="256" cm="1">
        <f t="array" aca="1" ref="L92" ca="1">_xlfn.XLOOKUP($A92&amp;$B92,'[1]产值及收款计划（2026）'!$A:$A&amp;'[1]产值及收款计划（2026）'!$B:$B,'[1]产值及收款计划（2026）'!L:L)</f>
        <v>0</v>
      </c>
      <c r="M92" s="256" t="str" cm="1">
        <f t="array" aca="1" ref="M92" ca="1">_xlfn.XLOOKUP($A92&amp;$B92,'[1]产值及收款计划（2026）'!$A:$A&amp;'[1]产值及收款计划（2026）'!$B:$B,'[1]产值及收款计划（2026）'!M:M)</f>
        <v>主导</v>
      </c>
      <c r="N92" s="256" t="str" cm="1">
        <f t="array" aca="1" ref="N92" ca="1">_xlfn.XLOOKUP($A92&amp;$B92,'[1]产值及收款计划（2026）'!$A:$A&amp;'[1]产值及收款计划（2026）'!$B:$B,'[1]产值及收款计划（2026）'!N:N)</f>
        <v>施林烽团队</v>
      </c>
      <c r="O92" s="256" t="str" cm="1">
        <f t="array" aca="1" ref="O92" ca="1">_xlfn.XLOOKUP($A92&amp;$B92,'[1]产值及收款计划（2026）'!$A:$A&amp;'[1]产值及收款计划（2026）'!$B:$B,'[1]产值及收款计划（2026）'!O:O)</f>
        <v>赵伟</v>
      </c>
      <c r="P92" s="255" t="str" cm="1">
        <f t="array" aca="1" ref="P92" ca="1">_xlfn.XLOOKUP($A92&amp;$B92,'[1]产值及收款计划（2026）'!$A:$A&amp;'[1]产值及收款计划（2026）'!$B:$B,'[1]产值及收款计划（2026）'!P:P)</f>
        <v>在建</v>
      </c>
      <c r="Q92" s="256" cm="1">
        <f t="array" aca="1" ref="Q92" ca="1">_xlfn.XLOOKUP($A92&amp;$B92,'[1]产值及收款计划（2026）'!$A:$A&amp;'[1]产值及收款计划（2026）'!$B:$B,'[1]产值及收款计划（2026）'!Q:Q)</f>
        <v>0</v>
      </c>
      <c r="R92" s="256" cm="1">
        <f t="array" aca="1" ref="R92" ca="1">_xlfn.XLOOKUP($A92&amp;$B92,'[1]产值及收款计划（2026）'!$A:$A&amp;'[1]产值及收款计划（2026）'!$B:$B,'[1]产值及收款计划（2026）'!R:R)</f>
        <v>0</v>
      </c>
      <c r="S92" s="256" cm="1">
        <f t="array" aca="1" ref="S92" ca="1">_xlfn.XLOOKUP($A92&amp;$B92,'[1]产值及收款计划（2026）'!$A:$A&amp;'[1]产值及收款计划（2026）'!$B:$B,'[1]产值及收款计划（2026）'!S:S)</f>
        <v>0</v>
      </c>
      <c r="T92" s="256" cm="1">
        <f t="array" aca="1" ref="T92" ca="1">_xlfn.XLOOKUP($A92&amp;$B92,'[1]产值及收款计划（2026）'!$A:$A&amp;'[1]产值及收款计划（2026）'!$B:$B,'[1]产值及收款计划（2026）'!T:T)</f>
        <v>92.923305999999997</v>
      </c>
      <c r="U92" s="256" cm="1">
        <f t="array" aca="1" ref="U92" ca="1">_xlfn.XLOOKUP($A92&amp;$B92,'[1]产值及收款计划（2026）'!$A:$A&amp;'[1]产值及收款计划（2026）'!$B:$B,'[1]产值及收款计划（2026）'!U:U)</f>
        <v>0</v>
      </c>
      <c r="V92" s="256" cm="1">
        <f t="array" aca="1" ref="V92" ca="1">_xlfn.XLOOKUP($A92&amp;$B92,'[1]产值及收款计划（2026）'!$A:$A&amp;'[1]产值及收款计划（2026）'!$B:$B,'[1]产值及收款计划（2026）'!V:V)</f>
        <v>36.409993999999998</v>
      </c>
      <c r="W92" s="256" cm="1">
        <f t="array" aca="1" ref="W92" ca="1">_xlfn.XLOOKUP($A92&amp;$B92,'[1]产值及收款计划（2026）'!$A:$A&amp;'[1]产值及收款计划（2026）'!$B:$B,'[1]产值及收款计划（2026）'!W:W)</f>
        <v>0</v>
      </c>
      <c r="X92" s="256" cm="1">
        <f t="array" aca="1" ref="X92" ca="1">_xlfn.XLOOKUP($A92&amp;$B92,'[1]产值及收款计划（2026）'!$A:$A&amp;'[1]产值及收款计划（2026）'!$B:$B,'[1]产值及收款计划（2026）'!X:X)</f>
        <v>0</v>
      </c>
      <c r="Y92" s="256" cm="1">
        <f t="array" aca="1" ref="Y92" ca="1">_xlfn.XLOOKUP($A92&amp;$B92,'[1]产值及收款计划（2026）'!$A:$A&amp;'[1]产值及收款计划（2026）'!$B:$B,'[1]产值及收款计划（2026）'!Y:Y)</f>
        <v>0</v>
      </c>
      <c r="Z92" s="256" cm="1">
        <f t="array" aca="1" ref="Z92" ca="1">_xlfn.XLOOKUP($A92&amp;$B92,'[1]产值及收款计划（2026）'!$A:$A&amp;'[1]产值及收款计划（2026）'!$B:$B,'[1]产值及收款计划（2026）'!Z:Z)</f>
        <v>0</v>
      </c>
      <c r="AA92" s="256" cm="1">
        <f t="array" aca="1" ref="AA92" ca="1">_xlfn.XLOOKUP($A92&amp;$B92,'[1]产值及收款计划（2026）'!$A:$A&amp;'[1]产值及收款计划（2026）'!$B:$B,'[1]产值及收款计划（2026）'!AA:AA)</f>
        <v>0</v>
      </c>
      <c r="AB92" s="256" cm="1">
        <f t="array" aca="1" ref="AB92" ca="1">_xlfn.XLOOKUP($A92&amp;$B92,'[1]产值及收款计划（2026）'!$A:$A&amp;'[1]产值及收款计划（2026）'!$B:$B,'[1]产值及收款计划（2026）'!AB:AB)</f>
        <v>0</v>
      </c>
      <c r="AC92" s="256" cm="1">
        <f t="array" aca="1" ref="AC92" ca="1">_xlfn.XLOOKUP($A92&amp;$B92,'[1]产值及收款计划（2026）'!$A:$A&amp;'[1]产值及收款计划（2026）'!$B:$B,'[1]产值及收款计划（2026）'!AC:AC)</f>
        <v>0</v>
      </c>
      <c r="AD92" s="256" cm="1">
        <f t="array" aca="1" ref="AD92" ca="1">_xlfn.XLOOKUP($A92&amp;$B92,'[1]产值及收款计划（2026）'!$A:$A&amp;'[1]产值及收款计划（2026）'!$B:$B,'[1]产值及收款计划（2026）'!AD:AD)</f>
        <v>0</v>
      </c>
      <c r="AE92" s="256" cm="1">
        <f t="array" aca="1" ref="AE92" ca="1">_xlfn.XLOOKUP($A92&amp;$B92,'[1]产值及收款计划（2026）'!$A:$A&amp;'[1]产值及收款计划（2026）'!$B:$B,'[1]产值及收款计划（2026）'!AE:AE)</f>
        <v>36.409993999999998</v>
      </c>
      <c r="AF92" s="256" cm="1">
        <f t="array" aca="1" ref="AF92" ca="1">_xlfn.XLOOKUP($A92&amp;$B92,'[1]产值及收款计划（2026）'!$A:$A&amp;'[1]产值及收款计划（2026）'!$B:$B,'[1]产值及收款计划（2026）'!AF:AF)</f>
        <v>0</v>
      </c>
      <c r="AG92" s="256" cm="1">
        <f t="array" aca="1" ref="AG92" ca="1">_xlfn.XLOOKUP($A92&amp;$B92,'[1]产值及收款计划（2026）'!$A:$A&amp;'[1]产值及收款计划（2026）'!$B:$B,'[1]产值及收款计划（2026）'!AG:AG)</f>
        <v>0</v>
      </c>
      <c r="AH92" s="256" cm="1">
        <f t="array" aca="1" ref="AH92" ca="1">_xlfn.XLOOKUP($A92&amp;$B92,'[1]产值及收款计划（2026）'!$A:$A&amp;'[1]产值及收款计划（2026）'!$B:$B,'[1]产值及收款计划（2026）'!AH:AH)</f>
        <v>0</v>
      </c>
      <c r="AI92" s="256" cm="1">
        <f t="array" aca="1" ref="AI92" ca="1">_xlfn.XLOOKUP($A92&amp;$B92,'[1]产值及收款计划（2026）'!$A:$A&amp;'[1]产值及收款计划（2026）'!$B:$B,'[1]产值及收款计划（2026）'!AI:AI)</f>
        <v>0</v>
      </c>
      <c r="AJ92" s="256" cm="1">
        <f t="array" aca="1" ref="AJ92" ca="1">_xlfn.XLOOKUP($A92&amp;$B92,'[1]产值及收款计划（2026）'!$A:$A&amp;'[1]产值及收款计划（2026）'!$B:$B,'[1]产值及收款计划（2026）'!AJ:AJ)</f>
        <v>0</v>
      </c>
      <c r="AK92" s="256" cm="1">
        <f t="array" aca="1" ref="AK92" ca="1">_xlfn.XLOOKUP($A92&amp;$B92,'[1]产值及收款计划（2026）'!$A:$A&amp;'[1]产值及收款计划（2026）'!$B:$B,'[1]产值及收款计划（2026）'!AK:AK)</f>
        <v>0</v>
      </c>
      <c r="AL92" s="256" cm="1">
        <f t="array" aca="1" ref="AL92" ca="1">_xlfn.XLOOKUP($A92&amp;$B92,'[1]产值及收款计划（2026）'!$A:$A&amp;'[1]产值及收款计划（2026）'!$B:$B,'[1]产值及收款计划（2026）'!AL:AL)</f>
        <v>0</v>
      </c>
      <c r="AM92" s="263" t="e" cm="1">
        <f t="array" aca="1" ref="AM92" ca="1">_xlfn.LET(_xlpm.勾选月份状态数组,TRANSPOSE('PPT(12-15页）-TOP10'!$A$3:$A$14),_xlpm.选择数据区,IF('PPT(12-15页）-TOP10'!$E$3="收款",$BA92:$BL92,$AA92:$AL92),SUM(_xlfn._xlws.FILTER(_xlpm.选择数据区,_xlpm.勾选月份状态数组,"")))</f>
        <v>#NAME?</v>
      </c>
      <c r="AN92" s="256" t="e" cm="1">
        <f t="array" aca="1" ref="AN92" ca="1">_xlfn.LET(_xlpm.勾选月份状态数组,TRANSPOSE('PPT(12-15页）-TOP10'!$A$3:$A$14),_xlpm.选择数据区,IF('PPT(12-15页）-TOP10'!$E$3="收款",$DA92:$DL92,$CA92:$CL92),SUM(_xlfn._xlws.FILTER(_xlpm.选择数据区,_xlpm.勾选月份状态数组,"")))</f>
        <v>#NAME?</v>
      </c>
      <c r="AO92" s="256">
        <f ca="1">SUM(CA92:CC92)+SUM(AD92:AL92)</f>
        <v>36.409993999999998</v>
      </c>
      <c r="AP92" s="256"/>
      <c r="AQ92" s="256"/>
      <c r="AR92" s="256"/>
      <c r="AS92" s="256" cm="1">
        <f t="array" aca="1" ref="AS92" ca="1">_xlfn.XLOOKUP($A92&amp;$B92,'[1]产值及收款计划（2026）'!$A:$A&amp;'[1]产值及收款计划（2026）'!$B:$B,'[1]产值及收款计划（2026）'!AS:AS)</f>
        <v>0</v>
      </c>
      <c r="AT92" s="256" cm="1">
        <f t="array" aca="1" ref="AT92" ca="1">_xlfn.XLOOKUP($A92&amp;$B92,'[1]产值及收款计划（2026）'!$A:$A&amp;'[1]产值及收款计划（2026）'!$B:$B,'[1]产值及收款计划（2026）'!AT:AT)</f>
        <v>0</v>
      </c>
      <c r="AU92" s="256" cm="1">
        <f t="array" aca="1" ref="AU92" ca="1">_xlfn.XLOOKUP($A92&amp;$B92,'[1]产值及收款计划（2026）'!$A:$A&amp;'[1]产值及收款计划（2026）'!$B:$B,'[1]产值及收款计划（2026）'!AU:AU)</f>
        <v>0</v>
      </c>
      <c r="AV92" s="256" cm="1">
        <f t="array" aca="1" ref="AV92" ca="1">_xlfn.XLOOKUP($A92&amp;$B92,'[1]产值及收款计划（2026）'!$A:$A&amp;'[1]产值及收款计划（2026）'!$B:$B,'[1]产值及收款计划（2026）'!AV:AV)</f>
        <v>0</v>
      </c>
      <c r="AW92" s="256" cm="1">
        <f t="array" aca="1" ref="AW92" ca="1">_xlfn.XLOOKUP($A92&amp;$B92,'[1]产值及收款计划（2026）'!$A:$A&amp;'[1]产值及收款计划（2026）'!$B:$B,'[1]产值及收款计划（2026）'!AW:AW)</f>
        <v>0</v>
      </c>
      <c r="AX92" s="256" cm="1">
        <f t="array" aca="1" ref="AX92" ca="1">_xlfn.XLOOKUP($A92&amp;$B92,'[1]产值及收款计划（2026）'!$A:$A&amp;'[1]产值及收款计划（2026）'!$B:$B,'[1]产值及收款计划（2026）'!AX:AX)</f>
        <v>50</v>
      </c>
      <c r="AY92" s="256" cm="1">
        <f t="array" aca="1" ref="AY92" ca="1">_xlfn.XLOOKUP($A92&amp;$B92,'[1]产值及收款计划（2026）'!$A:$A&amp;'[1]产值及收款计划（2026）'!$B:$B,'[1]产值及收款计划（2026）'!AY:AY)</f>
        <v>79.333299999999994</v>
      </c>
      <c r="AZ92" s="256" cm="1">
        <f t="array" aca="1" ref="AZ92" ca="1">_xlfn.XLOOKUP($A92&amp;$B92,'[1]产值及收款计划（2026）'!$A:$A&amp;'[1]产值及收款计划（2026）'!$B:$B,'[1]产值及收款计划（2026）'!AZ:AZ)</f>
        <v>42.923305999999997</v>
      </c>
      <c r="BA92" s="256" cm="1">
        <f t="array" aca="1" ref="BA92" ca="1">_xlfn.XLOOKUP($A92&amp;$B92,'[1]产值及收款计划（2026）'!$A:$A&amp;'[1]产值及收款计划（2026）'!$B:$B,'[1]产值及收款计划（2026）'!BA:BA)</f>
        <v>0</v>
      </c>
      <c r="BB92" s="256" cm="1">
        <f t="array" aca="1" ref="BB92" ca="1">_xlfn.XLOOKUP($A92&amp;$B92,'[1]产值及收款计划（2026）'!$A:$A&amp;'[1]产值及收款计划（2026）'!$B:$B,'[1]产值及收款计划（2026）'!BB:BB)</f>
        <v>64.666650000000004</v>
      </c>
      <c r="BC92" s="256" cm="1">
        <f t="array" aca="1" ref="BC92" ca="1">_xlfn.XLOOKUP($A92&amp;$B92,'[1]产值及收款计划（2026）'!$A:$A&amp;'[1]产值及收款计划（2026）'!$B:$B,'[1]产值及收款计划（2026）'!BC:BC)</f>
        <v>0</v>
      </c>
      <c r="BD92" s="256" cm="1">
        <f t="array" aca="1" ref="BD92" ca="1">_xlfn.XLOOKUP($A92&amp;$B92,'[1]产值及收款计划（2026）'!$A:$A&amp;'[1]产值及收款计划（2026）'!$B:$B,'[1]产值及收款计划（2026）'!BD:BD)</f>
        <v>0</v>
      </c>
      <c r="BE92" s="256" cm="1">
        <f t="array" aca="1" ref="BE92" ca="1">_xlfn.XLOOKUP($A92&amp;$B92,'[1]产值及收款计划（2026）'!$A:$A&amp;'[1]产值及收款计划（2026）'!$B:$B,'[1]产值及收款计划（2026）'!BE:BE)</f>
        <v>0</v>
      </c>
      <c r="BF92" s="256" cm="1">
        <f t="array" aca="1" ref="BF92" ca="1">_xlfn.XLOOKUP($A92&amp;$B92,'[1]产值及收款计划（2026）'!$A:$A&amp;'[1]产值及收款计划（2026）'!$B:$B,'[1]产值及收款计划（2026）'!BF:BF)</f>
        <v>0</v>
      </c>
      <c r="BG92" s="256" cm="1">
        <f t="array" aca="1" ref="BG92" ca="1">_xlfn.XLOOKUP($A92&amp;$B92,'[1]产值及收款计划（2026）'!$A:$A&amp;'[1]产值及收款计划（2026）'!$B:$B,'[1]产值及收款计划（2026）'!BG:BG)</f>
        <v>0</v>
      </c>
      <c r="BH92" s="256" cm="1">
        <f t="array" aca="1" ref="BH92" ca="1">_xlfn.XLOOKUP($A92&amp;$B92,'[1]产值及收款计划（2026）'!$A:$A&amp;'[1]产值及收款计划（2026）'!$B:$B,'[1]产值及收款计划（2026）'!BH:BH)</f>
        <v>0</v>
      </c>
      <c r="BI92" s="256" cm="1">
        <f t="array" aca="1" ref="BI92" ca="1">_xlfn.XLOOKUP($A92&amp;$B92,'[1]产值及收款计划（2026）'!$A:$A&amp;'[1]产值及收款计划（2026）'!$B:$B,'[1]产值及收款计划（2026）'!BI:BI)</f>
        <v>0</v>
      </c>
      <c r="BJ92" s="256" cm="1">
        <f t="array" aca="1" ref="BJ92" ca="1">_xlfn.XLOOKUP($A92&amp;$B92,'[1]产值及收款计划（2026）'!$A:$A&amp;'[1]产值及收款计划（2026）'!$B:$B,'[1]产值及收款计划（2026）'!BJ:BJ)</f>
        <v>0</v>
      </c>
      <c r="BK92" s="256" cm="1">
        <f t="array" aca="1" ref="BK92" ca="1">_xlfn.XLOOKUP($A92&amp;$B92,'[1]产值及收款计划（2026）'!$A:$A&amp;'[1]产值及收款计划（2026）'!$B:$B,'[1]产值及收款计划（2026）'!BK:BK)</f>
        <v>0</v>
      </c>
      <c r="BL92" s="256" cm="1">
        <f t="array" aca="1" ref="BL92" ca="1">_xlfn.XLOOKUP($A92&amp;$B92,'[1]产值及收款计划（2026）'!$A:$A&amp;'[1]产值及收款计划（2026）'!$B:$B,'[1]产值及收款计划（2026）'!BL:BL)</f>
        <v>0</v>
      </c>
      <c r="BM92" s="256"/>
      <c r="BN92" s="256"/>
      <c r="BO92" s="256"/>
      <c r="BP92" s="256"/>
      <c r="BQ92" s="255" cm="1">
        <f t="array" aca="1" ref="BQ92" ca="1">_xlfn.XLOOKUP($A92&amp;$B92,'[1]产值及收款计划（2026）'!$A:$A&amp;'[1]产值及收款计划（2026）'!$B:$B,'[1]产值及收款计划（2026）'!BQ:BQ)</f>
        <v>0</v>
      </c>
      <c r="BR92" s="256" cm="1">
        <f t="array" aca="1" ref="BR92" ca="1">_xlfn.XLOOKUP($A92&amp;$B92,'[1]产值及收款计划（2026）'!$A:$A&amp;'[1]产值及收款计划（2026）'!$B:$B,'[1]产值及收款计划（2026）'!BR:BR)</f>
        <v>0</v>
      </c>
      <c r="CA92" s="256" cm="1">
        <f t="array" aca="1" ref="CA92" ca="1">_xlfn.XLOOKUP($A92&amp;$B92,'[1]产值及收款计划（2026）'!$A:$A&amp;'[1]产值及收款计划（2026）'!$B:$B,'[1]产值及收款计划（2026）'!CA:CA)</f>
        <v>0</v>
      </c>
      <c r="CB92" s="256" cm="1">
        <f t="array" aca="1" ref="CB92" ca="1">_xlfn.XLOOKUP($A92&amp;$B92,'[1]产值及收款计划（2026）'!$A:$A&amp;'[1]产值及收款计划（2026）'!$B:$B,'[1]产值及收款计划（2026）'!CB:CB)</f>
        <v>0</v>
      </c>
      <c r="CC92" s="256" cm="1">
        <f t="array" aca="1" ref="CC92" ca="1">_xlfn.XLOOKUP($A92&amp;$B92,'[1]产值及收款计划（2026）'!$A:$A&amp;'[1]产值及收款计划（2026）'!$B:$B,'[1]产值及收款计划（2026）'!CC:CC)</f>
        <v>0</v>
      </c>
      <c r="CD92" s="256" cm="1">
        <f t="array" aca="1" ref="CD92" ca="1">_xlfn.XLOOKUP($A92&amp;$B92,'[1]产值及收款计划（2026）'!$A:$A&amp;'[1]产值及收款计划（2026）'!$B:$B,'[1]产值及收款计划（2026）'!CD:CD)</f>
        <v>0</v>
      </c>
      <c r="CE92" s="256" cm="1">
        <f t="array" aca="1" ref="CE92" ca="1">_xlfn.XLOOKUP($A92&amp;$B92,'[1]产值及收款计划（2026）'!$A:$A&amp;'[1]产值及收款计划（2026）'!$B:$B,'[1]产值及收款计划（2026）'!CE:CE)</f>
        <v>0</v>
      </c>
      <c r="CF92" s="256" cm="1">
        <f t="array" aca="1" ref="CF92" ca="1">_xlfn.XLOOKUP($A92&amp;$B92,'[1]产值及收款计划（2026）'!$A:$A&amp;'[1]产值及收款计划（2026）'!$B:$B,'[1]产值及收款计划（2026）'!CF:CF)</f>
        <v>0</v>
      </c>
      <c r="CG92" s="256" cm="1">
        <f t="array" aca="1" ref="CG92" ca="1">_xlfn.XLOOKUP($A92&amp;$B92,'[1]产值及收款计划（2026）'!$A:$A&amp;'[1]产值及收款计划（2026）'!$B:$B,'[1]产值及收款计划（2026）'!CG:CG)</f>
        <v>0</v>
      </c>
      <c r="CH92" s="256" cm="1">
        <f t="array" aca="1" ref="CH92" ca="1">_xlfn.XLOOKUP($A92&amp;$B92,'[1]产值及收款计划（2026）'!$A:$A&amp;'[1]产值及收款计划（2026）'!$B:$B,'[1]产值及收款计划（2026）'!CH:CH)</f>
        <v>0</v>
      </c>
      <c r="CI92" s="256" cm="1">
        <f t="array" aca="1" ref="CI92" ca="1">_xlfn.XLOOKUP($A92&amp;$B92,'[1]产值及收款计划（2026）'!$A:$A&amp;'[1]产值及收款计划（2026）'!$B:$B,'[1]产值及收款计划（2026）'!CI:CI)</f>
        <v>0</v>
      </c>
      <c r="CJ92" s="256" cm="1">
        <f t="array" aca="1" ref="CJ92" ca="1">_xlfn.XLOOKUP($A92&amp;$B92,'[1]产值及收款计划（2026）'!$A:$A&amp;'[1]产值及收款计划（2026）'!$B:$B,'[1]产值及收款计划（2026）'!CJ:CJ)</f>
        <v>0</v>
      </c>
      <c r="CK92" s="256" cm="1">
        <f t="array" aca="1" ref="CK92" ca="1">_xlfn.XLOOKUP($A92&amp;$B92,'[1]产值及收款计划（2026）'!$A:$A&amp;'[1]产值及收款计划（2026）'!$B:$B,'[1]产值及收款计划（2026）'!CK:CK)</f>
        <v>0</v>
      </c>
      <c r="CL92" s="256" cm="1">
        <f t="array" aca="1" ref="CL92" ca="1">_xlfn.XLOOKUP($A92&amp;$B92,'[1]产值及收款计划（2026）'!$A:$A&amp;'[1]产值及收款计划（2026）'!$B:$B,'[1]产值及收款计划（2026）'!CL:CL)</f>
        <v>0</v>
      </c>
      <c r="DA92" s="256" cm="1">
        <f t="array" aca="1" ref="DA92" ca="1">_xlfn.XLOOKUP($A92&amp;$B92,'[1]产值及收款计划（2026）'!$A:$A&amp;'[1]产值及收款计划（2026）'!$B:$B,'[1]产值及收款计划（2026）'!DA:DA)</f>
        <v>0</v>
      </c>
      <c r="DB92" s="256" cm="1">
        <f t="array" aca="1" ref="DB92" ca="1">_xlfn.XLOOKUP($A92&amp;$B92,'[1]产值及收款计划（2026）'!$A:$A&amp;'[1]产值及收款计划（2026）'!$B:$B,'[1]产值及收款计划（2026）'!DB:DB)</f>
        <v>50</v>
      </c>
      <c r="DC92" s="256" cm="1">
        <f t="array" aca="1" ref="DC92" ca="1">_xlfn.XLOOKUP($A92&amp;$B92,'[1]产值及收款计划（2026）'!$A:$A&amp;'[1]产值及收款计划（2026）'!$B:$B,'[1]产值及收款计划（2026）'!DC:DC)</f>
        <v>0</v>
      </c>
      <c r="DD92" s="256" cm="1">
        <f t="array" aca="1" ref="DD92" ca="1">_xlfn.XLOOKUP($A92&amp;$B92,'[1]产值及收款计划（2026）'!$A:$A&amp;'[1]产值及收款计划（2026）'!$B:$B,'[1]产值及收款计划（2026）'!DD:DD)</f>
        <v>0</v>
      </c>
      <c r="DE92" s="256" cm="1">
        <f t="array" aca="1" ref="DE92" ca="1">_xlfn.XLOOKUP($A92&amp;$B92,'[1]产值及收款计划（2026）'!$A:$A&amp;'[1]产值及收款计划（2026）'!$B:$B,'[1]产值及收款计划（2026）'!DE:DE)</f>
        <v>0</v>
      </c>
      <c r="DF92" s="256" cm="1">
        <f t="array" aca="1" ref="DF92" ca="1">_xlfn.XLOOKUP($A92&amp;$B92,'[1]产值及收款计划（2026）'!$A:$A&amp;'[1]产值及收款计划（2026）'!$B:$B,'[1]产值及收款计划（2026）'!DF:DF)</f>
        <v>0</v>
      </c>
      <c r="DG92" s="256" cm="1">
        <f t="array" aca="1" ref="DG92" ca="1">_xlfn.XLOOKUP($A92&amp;$B92,'[1]产值及收款计划（2026）'!$A:$A&amp;'[1]产值及收款计划（2026）'!$B:$B,'[1]产值及收款计划（2026）'!DG:DG)</f>
        <v>0</v>
      </c>
      <c r="DH92" s="256" cm="1">
        <f t="array" aca="1" ref="DH92" ca="1">_xlfn.XLOOKUP($A92&amp;$B92,'[1]产值及收款计划（2026）'!$A:$A&amp;'[1]产值及收款计划（2026）'!$B:$B,'[1]产值及收款计划（2026）'!DH:DH)</f>
        <v>0</v>
      </c>
      <c r="DI92" s="256" cm="1">
        <f t="array" aca="1" ref="DI92" ca="1">_xlfn.XLOOKUP($A92&amp;$B92,'[1]产值及收款计划（2026）'!$A:$A&amp;'[1]产值及收款计划（2026）'!$B:$B,'[1]产值及收款计划（2026）'!DI:DI)</f>
        <v>0</v>
      </c>
      <c r="DJ92" s="256" cm="1">
        <f t="array" aca="1" ref="DJ92" ca="1">_xlfn.XLOOKUP($A92&amp;$B92,'[1]产值及收款计划（2026）'!$A:$A&amp;'[1]产值及收款计划（2026）'!$B:$B,'[1]产值及收款计划（2026）'!DJ:DJ)</f>
        <v>0</v>
      </c>
      <c r="DK92" s="256" cm="1">
        <f t="array" aca="1" ref="DK92" ca="1">_xlfn.XLOOKUP($A92&amp;$B92,'[1]产值及收款计划（2026）'!$A:$A&amp;'[1]产值及收款计划（2026）'!$B:$B,'[1]产值及收款计划（2026）'!DK:DK)</f>
        <v>0</v>
      </c>
      <c r="DL92" s="256" cm="1">
        <f t="array" aca="1" ref="DL92" ca="1">_xlfn.XLOOKUP($A92&amp;$B92,'[1]产值及收款计划（2026）'!$A:$A&amp;'[1]产值及收款计划（2026）'!$B:$B,'[1]产值及收款计划（2026）'!DL:DL)</f>
        <v>0</v>
      </c>
      <c r="DM92" s="264"/>
      <c r="DN92" s="250"/>
    </row>
    <row r="93" spans="1:118" ht="20.25" x14ac:dyDescent="0.15">
      <c r="A93" s="254">
        <f t="shared" ca="1" si="10"/>
        <v>89</v>
      </c>
      <c r="B93" s="254" t="s">
        <v>25</v>
      </c>
      <c r="C93" s="255" t="str" cm="1">
        <f t="array" aca="1" ref="C93" ca="1">_xlfn.XLOOKUP($A93&amp;$B93,'[1]产值及收款计划（2026）'!$A:$A&amp;'[1]产值及收款计划（2026）'!$B:$B,'[1]产值及收款计划（2026）'!C:C)</f>
        <v>SJHT2019122000157</v>
      </c>
      <c r="D93" s="255" t="str" cm="1">
        <f t="array" aca="1" ref="D93" ca="1">_xlfn.XLOOKUP($A93&amp;$B93,'[1]产值及收款计划（2026）'!$A:$A&amp;'[1]产值及收款计划（2026）'!$B:$B,'[1]产值及收款计划（2026）'!D:D)</f>
        <v>地下院平移-贵阳市轨道交通1号线信息网络系统采购项目合同</v>
      </c>
      <c r="E93" s="256" cm="1">
        <f t="array" aca="1" ref="E93" ca="1">_xlfn.XLOOKUP($A93&amp;$B93,'[1]产值及收款计划（2026）'!$A:$A&amp;'[1]产值及收款计划（2026）'!$B:$B,'[1]产值及收款计划（2026）'!E:E)</f>
        <v>32.47</v>
      </c>
      <c r="F93" s="256" cm="1">
        <f t="array" aca="1" ref="F93" ca="1">_xlfn.XLOOKUP($A93&amp;$B93,'[1]产值及收款计划（2026）'!$A:$A&amp;'[1]产值及收款计划（2026）'!$B:$B,'[1]产值及收款计划（2026）'!F:F)</f>
        <v>32.47</v>
      </c>
      <c r="G93" s="256" cm="1">
        <f t="array" aca="1" ref="G93" ca="1">_xlfn.XLOOKUP($A93&amp;$B93,'[1]产值及收款计划（2026）'!$A:$A&amp;'[1]产值及收款计划（2026）'!$B:$B,'[1]产值及收款计划（2026）'!G:G)</f>
        <v>32.47</v>
      </c>
      <c r="H93" s="256" cm="1">
        <f t="array" aca="1" ref="H93" ca="1">_xlfn.XLOOKUP($A93&amp;$B93,'[1]产值及收款计划（2026）'!$A:$A&amp;'[1]产值及收款计划（2026）'!$B:$B,'[1]产值及收款计划（2026）'!H:H)</f>
        <v>32.47</v>
      </c>
      <c r="I93" s="257" cm="1">
        <f t="array" aca="1" ref="I93" ca="1">_xlfn.XLOOKUP($A93&amp;$B93,'[1]产值及收款计划（2026）'!$A:$A&amp;'[1]产值及收款计划（2026）'!$B:$B,'[1]产值及收款计划（2026）'!I:I)</f>
        <v>1</v>
      </c>
      <c r="J93" s="258" cm="1">
        <f t="array" aca="1" ref="J93" ca="1">_xlfn.XLOOKUP($A93&amp;$B93,'[1]产值及收款计划（2026）'!$A:$A&amp;'[1]产值及收款计划（2026）'!$B:$B,'[1]产值及收款计划（2026）'!J:J)</f>
        <v>0</v>
      </c>
      <c r="K93" s="256" cm="1">
        <f t="array" aca="1" ref="K93" ca="1">_xlfn.XLOOKUP($A93&amp;$B93,'[1]产值及收款计划（2026）'!$A:$A&amp;'[1]产值及收款计划（2026）'!$B:$B,'[1]产值及收款计划（2026）'!K:K)</f>
        <v>0</v>
      </c>
      <c r="L93" s="256" cm="1">
        <f t="array" aca="1" ref="L93" ca="1">_xlfn.XLOOKUP($A93&amp;$B93,'[1]产值及收款计划（2026）'!$A:$A&amp;'[1]产值及收款计划（2026）'!$B:$B,'[1]产值及收款计划（2026）'!L:L)</f>
        <v>0</v>
      </c>
      <c r="M93" s="256" t="str" cm="1">
        <f t="array" aca="1" ref="M93" ca="1">_xlfn.XLOOKUP($A93&amp;$B93,'[1]产值及收款计划（2026）'!$A:$A&amp;'[1]产值及收款计划（2026）'!$B:$B,'[1]产值及收款计划（2026）'!M:M)</f>
        <v>主导</v>
      </c>
      <c r="N93" s="256" t="str" cm="1">
        <f t="array" aca="1" ref="N93" ca="1">_xlfn.XLOOKUP($A93&amp;$B93,'[1]产值及收款计划（2026）'!$A:$A&amp;'[1]产值及收款计划（2026）'!$B:$B,'[1]产值及收款计划（2026）'!N:N)</f>
        <v>孔祥平团队</v>
      </c>
      <c r="O93" s="256" t="str" cm="1">
        <f t="array" aca="1" ref="O93" ca="1">_xlfn.XLOOKUP($A93&amp;$B93,'[1]产值及收款计划（2026）'!$A:$A&amp;'[1]产值及收款计划（2026）'!$B:$B,'[1]产值及收款计划（2026）'!O:O)</f>
        <v>张智伟</v>
      </c>
      <c r="P93" s="255" t="str" cm="1">
        <f t="array" aca="1" ref="P93" ca="1">_xlfn.XLOOKUP($A93&amp;$B93,'[1]产值及收款计划（2026）'!$A:$A&amp;'[1]产值及收款计划（2026）'!$B:$B,'[1]产值及收款计划（2026）'!P:P)</f>
        <v>在建</v>
      </c>
      <c r="Q93" s="256" cm="1">
        <f t="array" aca="1" ref="Q93" ca="1">_xlfn.XLOOKUP($A93&amp;$B93,'[1]产值及收款计划（2026）'!$A:$A&amp;'[1]产值及收款计划（2026）'!$B:$B,'[1]产值及收款计划（2026）'!Q:Q)</f>
        <v>0</v>
      </c>
      <c r="R93" s="256" cm="1">
        <f t="array" aca="1" ref="R93" ca="1">_xlfn.XLOOKUP($A93&amp;$B93,'[1]产值及收款计划（2026）'!$A:$A&amp;'[1]产值及收款计划（2026）'!$B:$B,'[1]产值及收款计划（2026）'!R:R)</f>
        <v>0</v>
      </c>
      <c r="S93" s="256" cm="1">
        <f t="array" aca="1" ref="S93" ca="1">_xlfn.XLOOKUP($A93&amp;$B93,'[1]产值及收款计划（2026）'!$A:$A&amp;'[1]产值及收款计划（2026）'!$B:$B,'[1]产值及收款计划（2026）'!S:S)</f>
        <v>0</v>
      </c>
      <c r="T93" s="256" cm="1">
        <f t="array" aca="1" ref="T93" ca="1">_xlfn.XLOOKUP($A93&amp;$B93,'[1]产值及收款计划（2026）'!$A:$A&amp;'[1]产值及收款计划（2026）'!$B:$B,'[1]产值及收款计划（2026）'!T:T)</f>
        <v>0</v>
      </c>
      <c r="U93" s="256" cm="1">
        <f t="array" aca="1" ref="U93" ca="1">_xlfn.XLOOKUP($A93&amp;$B93,'[1]产值及收款计划（2026）'!$A:$A&amp;'[1]产值及收款计划（2026）'!$B:$B,'[1]产值及收款计划（2026）'!U:U)</f>
        <v>0</v>
      </c>
      <c r="V93" s="256" cm="1">
        <f t="array" aca="1" ref="V93" ca="1">_xlfn.XLOOKUP($A93&amp;$B93,'[1]产值及收款计划（2026）'!$A:$A&amp;'[1]产值及收款计划（2026）'!$B:$B,'[1]产值及收款计划（2026）'!V:V)</f>
        <v>32.47</v>
      </c>
      <c r="W93" s="256" cm="1">
        <f t="array" aca="1" ref="W93" ca="1">_xlfn.XLOOKUP($A93&amp;$B93,'[1]产值及收款计划（2026）'!$A:$A&amp;'[1]产值及收款计划（2026）'!$B:$B,'[1]产值及收款计划（2026）'!W:W)</f>
        <v>0</v>
      </c>
      <c r="X93" s="256" cm="1">
        <f t="array" aca="1" ref="X93" ca="1">_xlfn.XLOOKUP($A93&amp;$B93,'[1]产值及收款计划（2026）'!$A:$A&amp;'[1]产值及收款计划（2026）'!$B:$B,'[1]产值及收款计划（2026）'!X:X)</f>
        <v>0</v>
      </c>
      <c r="Y93" s="256" cm="1">
        <f t="array" aca="1" ref="Y93" ca="1">_xlfn.XLOOKUP($A93&amp;$B93,'[1]产值及收款计划（2026）'!$A:$A&amp;'[1]产值及收款计划（2026）'!$B:$B,'[1]产值及收款计划（2026）'!Y:Y)</f>
        <v>0</v>
      </c>
      <c r="Z93" s="256" cm="1">
        <f t="array" aca="1" ref="Z93" ca="1">_xlfn.XLOOKUP($A93&amp;$B93,'[1]产值及收款计划（2026）'!$A:$A&amp;'[1]产值及收款计划（2026）'!$B:$B,'[1]产值及收款计划（2026）'!Z:Z)</f>
        <v>0</v>
      </c>
      <c r="AA93" s="256" cm="1">
        <f t="array" aca="1" ref="AA93" ca="1">_xlfn.XLOOKUP($A93&amp;$B93,'[1]产值及收款计划（2026）'!$A:$A&amp;'[1]产值及收款计划（2026）'!$B:$B,'[1]产值及收款计划（2026）'!AA:AA)</f>
        <v>0</v>
      </c>
      <c r="AB93" s="256" cm="1">
        <f t="array" aca="1" ref="AB93" ca="1">_xlfn.XLOOKUP($A93&amp;$B93,'[1]产值及收款计划（2026）'!$A:$A&amp;'[1]产值及收款计划（2026）'!$B:$B,'[1]产值及收款计划（2026）'!AB:AB)</f>
        <v>0</v>
      </c>
      <c r="AC93" s="256" cm="1">
        <f t="array" aca="1" ref="AC93" ca="1">_xlfn.XLOOKUP($A93&amp;$B93,'[1]产值及收款计划（2026）'!$A:$A&amp;'[1]产值及收款计划（2026）'!$B:$B,'[1]产值及收款计划（2026）'!AC:AC)</f>
        <v>0</v>
      </c>
      <c r="AD93" s="256" cm="1">
        <f t="array" aca="1" ref="AD93" ca="1">_xlfn.XLOOKUP($A93&amp;$B93,'[1]产值及收款计划（2026）'!$A:$A&amp;'[1]产值及收款计划（2026）'!$B:$B,'[1]产值及收款计划（2026）'!AD:AD)</f>
        <v>0</v>
      </c>
      <c r="AE93" s="256" cm="1">
        <f t="array" aca="1" ref="AE93" ca="1">_xlfn.XLOOKUP($A93&amp;$B93,'[1]产值及收款计划（2026）'!$A:$A&amp;'[1]产值及收款计划（2026）'!$B:$B,'[1]产值及收款计划（2026）'!AE:AE)</f>
        <v>0</v>
      </c>
      <c r="AF93" s="256" cm="1">
        <f t="array" aca="1" ref="AF93" ca="1">_xlfn.XLOOKUP($A93&amp;$B93,'[1]产值及收款计划（2026）'!$A:$A&amp;'[1]产值及收款计划（2026）'!$B:$B,'[1]产值及收款计划（2026）'!AF:AF)</f>
        <v>0</v>
      </c>
      <c r="AG93" s="256" cm="1">
        <f t="array" aca="1" ref="AG93" ca="1">_xlfn.XLOOKUP($A93&amp;$B93,'[1]产值及收款计划（2026）'!$A:$A&amp;'[1]产值及收款计划（2026）'!$B:$B,'[1]产值及收款计划（2026）'!AG:AG)</f>
        <v>0</v>
      </c>
      <c r="AH93" s="256" cm="1">
        <f t="array" aca="1" ref="AH93" ca="1">_xlfn.XLOOKUP($A93&amp;$B93,'[1]产值及收款计划（2026）'!$A:$A&amp;'[1]产值及收款计划（2026）'!$B:$B,'[1]产值及收款计划（2026）'!AH:AH)</f>
        <v>0</v>
      </c>
      <c r="AI93" s="256" cm="1">
        <f t="array" aca="1" ref="AI93" ca="1">_xlfn.XLOOKUP($A93&amp;$B93,'[1]产值及收款计划（2026）'!$A:$A&amp;'[1]产值及收款计划（2026）'!$B:$B,'[1]产值及收款计划（2026）'!AI:AI)</f>
        <v>0</v>
      </c>
      <c r="AJ93" s="256" cm="1">
        <f t="array" aca="1" ref="AJ93" ca="1">_xlfn.XLOOKUP($A93&amp;$B93,'[1]产值及收款计划（2026）'!$A:$A&amp;'[1]产值及收款计划（2026）'!$B:$B,'[1]产值及收款计划（2026）'!AJ:AJ)</f>
        <v>0</v>
      </c>
      <c r="AK93" s="256" cm="1">
        <f t="array" aca="1" ref="AK93" ca="1">_xlfn.XLOOKUP($A93&amp;$B93,'[1]产值及收款计划（2026）'!$A:$A&amp;'[1]产值及收款计划（2026）'!$B:$B,'[1]产值及收款计划（2026）'!AK:AK)</f>
        <v>0</v>
      </c>
      <c r="AL93" s="256" cm="1">
        <f t="array" aca="1" ref="AL93" ca="1">_xlfn.XLOOKUP($A93&amp;$B93,'[1]产值及收款计划（2026）'!$A:$A&amp;'[1]产值及收款计划（2026）'!$B:$B,'[1]产值及收款计划（2026）'!AL:AL)</f>
        <v>0</v>
      </c>
      <c r="AM93" s="263" t="e" cm="1">
        <f t="array" aca="1" ref="AM93" ca="1">_xlfn.LET(_xlpm.勾选月份状态数组,TRANSPOSE('PPT(12-15页）-TOP10'!$A$3:$A$14),_xlpm.选择数据区,IF('PPT(12-15页）-TOP10'!$E$3="收款",$BA93:$BL93,$AA93:$AL93),SUM(_xlfn._xlws.FILTER(_xlpm.选择数据区,_xlpm.勾选月份状态数组,"")))</f>
        <v>#NAME?</v>
      </c>
      <c r="AN93" s="256" t="e" cm="1">
        <f t="array" aca="1" ref="AN93" ca="1">_xlfn.LET(_xlpm.勾选月份状态数组,TRANSPOSE('PPT(12-15页）-TOP10'!$A$3:$A$14),_xlpm.选择数据区,IF('PPT(12-15页）-TOP10'!$E$3="收款",$DA93:$DL93,$CA93:$CL93),SUM(_xlfn._xlws.FILTER(_xlpm.选择数据区,_xlpm.勾选月份状态数组,"")))</f>
        <v>#NAME?</v>
      </c>
      <c r="AO93" s="256">
        <f ca="1">SUM(CA93:CC93)+SUM(AD93:AL93)</f>
        <v>0</v>
      </c>
      <c r="AP93" s="256"/>
      <c r="AQ93" s="256"/>
      <c r="AR93" s="256"/>
      <c r="AS93" s="256" cm="1">
        <f t="array" aca="1" ref="AS93" ca="1">_xlfn.XLOOKUP($A93&amp;$B93,'[1]产值及收款计划（2026）'!$A:$A&amp;'[1]产值及收款计划（2026）'!$B:$B,'[1]产值及收款计划（2026）'!AS:AS)</f>
        <v>0</v>
      </c>
      <c r="AT93" s="256" cm="1">
        <f t="array" aca="1" ref="AT93" ca="1">_xlfn.XLOOKUP($A93&amp;$B93,'[1]产值及收款计划（2026）'!$A:$A&amp;'[1]产值及收款计划（2026）'!$B:$B,'[1]产值及收款计划（2026）'!AT:AT)</f>
        <v>0</v>
      </c>
      <c r="AU93" s="256" cm="1">
        <f t="array" aca="1" ref="AU93" ca="1">_xlfn.XLOOKUP($A93&amp;$B93,'[1]产值及收款计划（2026）'!$A:$A&amp;'[1]产值及收款计划（2026）'!$B:$B,'[1]产值及收款计划（2026）'!AU:AU)</f>
        <v>0</v>
      </c>
      <c r="AV93" s="256" cm="1">
        <f t="array" aca="1" ref="AV93" ca="1">_xlfn.XLOOKUP($A93&amp;$B93,'[1]产值及收款计划（2026）'!$A:$A&amp;'[1]产值及收款计划（2026）'!$B:$B,'[1]产值及收款计划（2026）'!AV:AV)</f>
        <v>0</v>
      </c>
      <c r="AW93" s="256" cm="1">
        <f t="array" aca="1" ref="AW93" ca="1">_xlfn.XLOOKUP($A93&amp;$B93,'[1]产值及收款计划（2026）'!$A:$A&amp;'[1]产值及收款计划（2026）'!$B:$B,'[1]产值及收款计划（2026）'!AW:AW)</f>
        <v>0</v>
      </c>
      <c r="AX93" s="256" cm="1">
        <f t="array" aca="1" ref="AX93" ca="1">_xlfn.XLOOKUP($A93&amp;$B93,'[1]产值及收款计划（2026）'!$A:$A&amp;'[1]产值及收款计划（2026）'!$B:$B,'[1]产值及收款计划（2026）'!AX:AX)</f>
        <v>0</v>
      </c>
      <c r="AY93" s="256" cm="1">
        <f t="array" aca="1" ref="AY93" ca="1">_xlfn.XLOOKUP($A93&amp;$B93,'[1]产值及收款计划（2026）'!$A:$A&amp;'[1]产值及收款计划（2026）'!$B:$B,'[1]产值及收款计划（2026）'!AY:AY)</f>
        <v>32.47</v>
      </c>
      <c r="AZ93" s="256" cm="1">
        <f t="array" aca="1" ref="AZ93" ca="1">_xlfn.XLOOKUP($A93&amp;$B93,'[1]产值及收款计划（2026）'!$A:$A&amp;'[1]产值及收款计划（2026）'!$B:$B,'[1]产值及收款计划（2026）'!AZ:AZ)</f>
        <v>0</v>
      </c>
      <c r="BA93" s="256" cm="1">
        <f t="array" aca="1" ref="BA93" ca="1">_xlfn.XLOOKUP($A93&amp;$B93,'[1]产值及收款计划（2026）'!$A:$A&amp;'[1]产值及收款计划（2026）'!$B:$B,'[1]产值及收款计划（2026）'!BA:BA)</f>
        <v>0</v>
      </c>
      <c r="BB93" s="256" cm="1">
        <f t="array" aca="1" ref="BB93" ca="1">_xlfn.XLOOKUP($A93&amp;$B93,'[1]产值及收款计划（2026）'!$A:$A&amp;'[1]产值及收款计划（2026）'!$B:$B,'[1]产值及收款计划（2026）'!BB:BB)</f>
        <v>0</v>
      </c>
      <c r="BC93" s="256" cm="1">
        <f t="array" aca="1" ref="BC93" ca="1">_xlfn.XLOOKUP($A93&amp;$B93,'[1]产值及收款计划（2026）'!$A:$A&amp;'[1]产值及收款计划（2026）'!$B:$B,'[1]产值及收款计划（2026）'!BC:BC)</f>
        <v>0</v>
      </c>
      <c r="BD93" s="256" cm="1">
        <f t="array" aca="1" ref="BD93" ca="1">_xlfn.XLOOKUP($A93&amp;$B93,'[1]产值及收款计划（2026）'!$A:$A&amp;'[1]产值及收款计划（2026）'!$B:$B,'[1]产值及收款计划（2026）'!BD:BD)</f>
        <v>0</v>
      </c>
      <c r="BE93" s="256" cm="1">
        <f t="array" aca="1" ref="BE93" ca="1">_xlfn.XLOOKUP($A93&amp;$B93,'[1]产值及收款计划（2026）'!$A:$A&amp;'[1]产值及收款计划（2026）'!$B:$B,'[1]产值及收款计划（2026）'!BE:BE)</f>
        <v>0</v>
      </c>
      <c r="BF93" s="256" cm="1">
        <f t="array" aca="1" ref="BF93" ca="1">_xlfn.XLOOKUP($A93&amp;$B93,'[1]产值及收款计划（2026）'!$A:$A&amp;'[1]产值及收款计划（2026）'!$B:$B,'[1]产值及收款计划（2026）'!BF:BF)</f>
        <v>0</v>
      </c>
      <c r="BG93" s="256" cm="1">
        <f t="array" aca="1" ref="BG93" ca="1">_xlfn.XLOOKUP($A93&amp;$B93,'[1]产值及收款计划（2026）'!$A:$A&amp;'[1]产值及收款计划（2026）'!$B:$B,'[1]产值及收款计划（2026）'!BG:BG)</f>
        <v>0</v>
      </c>
      <c r="BH93" s="256" cm="1">
        <f t="array" aca="1" ref="BH93" ca="1">_xlfn.XLOOKUP($A93&amp;$B93,'[1]产值及收款计划（2026）'!$A:$A&amp;'[1]产值及收款计划（2026）'!$B:$B,'[1]产值及收款计划（2026）'!BH:BH)</f>
        <v>0</v>
      </c>
      <c r="BI93" s="256" cm="1">
        <f t="array" aca="1" ref="BI93" ca="1">_xlfn.XLOOKUP($A93&amp;$B93,'[1]产值及收款计划（2026）'!$A:$A&amp;'[1]产值及收款计划（2026）'!$B:$B,'[1]产值及收款计划（2026）'!BI:BI)</f>
        <v>0</v>
      </c>
      <c r="BJ93" s="256" cm="1">
        <f t="array" aca="1" ref="BJ93" ca="1">_xlfn.XLOOKUP($A93&amp;$B93,'[1]产值及收款计划（2026）'!$A:$A&amp;'[1]产值及收款计划（2026）'!$B:$B,'[1]产值及收款计划（2026）'!BJ:BJ)</f>
        <v>0</v>
      </c>
      <c r="BK93" s="256" cm="1">
        <f t="array" aca="1" ref="BK93" ca="1">_xlfn.XLOOKUP($A93&amp;$B93,'[1]产值及收款计划（2026）'!$A:$A&amp;'[1]产值及收款计划（2026）'!$B:$B,'[1]产值及收款计划（2026）'!BK:BK)</f>
        <v>0</v>
      </c>
      <c r="BL93" s="256" cm="1">
        <f t="array" aca="1" ref="BL93" ca="1">_xlfn.XLOOKUP($A93&amp;$B93,'[1]产值及收款计划（2026）'!$A:$A&amp;'[1]产值及收款计划（2026）'!$B:$B,'[1]产值及收款计划（2026）'!BL:BL)</f>
        <v>0</v>
      </c>
      <c r="BM93" s="256"/>
      <c r="BN93" s="256"/>
      <c r="BO93" s="256"/>
      <c r="BP93" s="256"/>
      <c r="BQ93" s="255" cm="1">
        <f t="array" aca="1" ref="BQ93" ca="1">_xlfn.XLOOKUP($A93&amp;$B93,'[1]产值及收款计划（2026）'!$A:$A&amp;'[1]产值及收款计划（2026）'!$B:$B,'[1]产值及收款计划（2026）'!BQ:BQ)</f>
        <v>0</v>
      </c>
      <c r="BR93" s="256" cm="1">
        <f t="array" aca="1" ref="BR93" ca="1">_xlfn.XLOOKUP($A93&amp;$B93,'[1]产值及收款计划（2026）'!$A:$A&amp;'[1]产值及收款计划（2026）'!$B:$B,'[1]产值及收款计划（2026）'!BR:BR)</f>
        <v>0</v>
      </c>
      <c r="CA93" s="256" cm="1">
        <f t="array" aca="1" ref="CA93" ca="1">_xlfn.XLOOKUP($A93&amp;$B93,'[1]产值及收款计划（2026）'!$A:$A&amp;'[1]产值及收款计划（2026）'!$B:$B,'[1]产值及收款计划（2026）'!CA:CA)</f>
        <v>0</v>
      </c>
      <c r="CB93" s="256" cm="1">
        <f t="array" aca="1" ref="CB93" ca="1">_xlfn.XLOOKUP($A93&amp;$B93,'[1]产值及收款计划（2026）'!$A:$A&amp;'[1]产值及收款计划（2026）'!$B:$B,'[1]产值及收款计划（2026）'!CB:CB)</f>
        <v>0</v>
      </c>
      <c r="CC93" s="256" cm="1">
        <f t="array" aca="1" ref="CC93" ca="1">_xlfn.XLOOKUP($A93&amp;$B93,'[1]产值及收款计划（2026）'!$A:$A&amp;'[1]产值及收款计划（2026）'!$B:$B,'[1]产值及收款计划（2026）'!CC:CC)</f>
        <v>0</v>
      </c>
      <c r="CD93" s="256" cm="1">
        <f t="array" aca="1" ref="CD93" ca="1">_xlfn.XLOOKUP($A93&amp;$B93,'[1]产值及收款计划（2026）'!$A:$A&amp;'[1]产值及收款计划（2026）'!$B:$B,'[1]产值及收款计划（2026）'!CD:CD)</f>
        <v>0</v>
      </c>
      <c r="CE93" s="256" cm="1">
        <f t="array" aca="1" ref="CE93" ca="1">_xlfn.XLOOKUP($A93&amp;$B93,'[1]产值及收款计划（2026）'!$A:$A&amp;'[1]产值及收款计划（2026）'!$B:$B,'[1]产值及收款计划（2026）'!CE:CE)</f>
        <v>0</v>
      </c>
      <c r="CF93" s="256" cm="1">
        <f t="array" aca="1" ref="CF93" ca="1">_xlfn.XLOOKUP($A93&amp;$B93,'[1]产值及收款计划（2026）'!$A:$A&amp;'[1]产值及收款计划（2026）'!$B:$B,'[1]产值及收款计划（2026）'!CF:CF)</f>
        <v>0</v>
      </c>
      <c r="CG93" s="256" cm="1">
        <f t="array" aca="1" ref="CG93" ca="1">_xlfn.XLOOKUP($A93&amp;$B93,'[1]产值及收款计划（2026）'!$A:$A&amp;'[1]产值及收款计划（2026）'!$B:$B,'[1]产值及收款计划（2026）'!CG:CG)</f>
        <v>0</v>
      </c>
      <c r="CH93" s="256" cm="1">
        <f t="array" aca="1" ref="CH93" ca="1">_xlfn.XLOOKUP($A93&amp;$B93,'[1]产值及收款计划（2026）'!$A:$A&amp;'[1]产值及收款计划（2026）'!$B:$B,'[1]产值及收款计划（2026）'!CH:CH)</f>
        <v>0</v>
      </c>
      <c r="CI93" s="256" cm="1">
        <f t="array" aca="1" ref="CI93" ca="1">_xlfn.XLOOKUP($A93&amp;$B93,'[1]产值及收款计划（2026）'!$A:$A&amp;'[1]产值及收款计划（2026）'!$B:$B,'[1]产值及收款计划（2026）'!CI:CI)</f>
        <v>0</v>
      </c>
      <c r="CJ93" s="256" cm="1">
        <f t="array" aca="1" ref="CJ93" ca="1">_xlfn.XLOOKUP($A93&amp;$B93,'[1]产值及收款计划（2026）'!$A:$A&amp;'[1]产值及收款计划（2026）'!$B:$B,'[1]产值及收款计划（2026）'!CJ:CJ)</f>
        <v>0</v>
      </c>
      <c r="CK93" s="256" cm="1">
        <f t="array" aca="1" ref="CK93" ca="1">_xlfn.XLOOKUP($A93&amp;$B93,'[1]产值及收款计划（2026）'!$A:$A&amp;'[1]产值及收款计划（2026）'!$B:$B,'[1]产值及收款计划（2026）'!CK:CK)</f>
        <v>0</v>
      </c>
      <c r="CL93" s="256" cm="1">
        <f t="array" aca="1" ref="CL93" ca="1">_xlfn.XLOOKUP($A93&amp;$B93,'[1]产值及收款计划（2026）'!$A:$A&amp;'[1]产值及收款计划（2026）'!$B:$B,'[1]产值及收款计划（2026）'!CL:CL)</f>
        <v>0</v>
      </c>
      <c r="DA93" s="256" cm="1">
        <f t="array" aca="1" ref="DA93" ca="1">_xlfn.XLOOKUP($A93&amp;$B93,'[1]产值及收款计划（2026）'!$A:$A&amp;'[1]产值及收款计划（2026）'!$B:$B,'[1]产值及收款计划（2026）'!DA:DA)</f>
        <v>0</v>
      </c>
      <c r="DB93" s="256" cm="1">
        <f t="array" aca="1" ref="DB93" ca="1">_xlfn.XLOOKUP($A93&amp;$B93,'[1]产值及收款计划（2026）'!$A:$A&amp;'[1]产值及收款计划（2026）'!$B:$B,'[1]产值及收款计划（2026）'!DB:DB)</f>
        <v>0</v>
      </c>
      <c r="DC93" s="256" cm="1">
        <f t="array" aca="1" ref="DC93" ca="1">_xlfn.XLOOKUP($A93&amp;$B93,'[1]产值及收款计划（2026）'!$A:$A&amp;'[1]产值及收款计划（2026）'!$B:$B,'[1]产值及收款计划（2026）'!DC:DC)</f>
        <v>0</v>
      </c>
      <c r="DD93" s="256" cm="1">
        <f t="array" aca="1" ref="DD93" ca="1">_xlfn.XLOOKUP($A93&amp;$B93,'[1]产值及收款计划（2026）'!$A:$A&amp;'[1]产值及收款计划（2026）'!$B:$B,'[1]产值及收款计划（2026）'!DD:DD)</f>
        <v>0</v>
      </c>
      <c r="DE93" s="256" cm="1">
        <f t="array" aca="1" ref="DE93" ca="1">_xlfn.XLOOKUP($A93&amp;$B93,'[1]产值及收款计划（2026）'!$A:$A&amp;'[1]产值及收款计划（2026）'!$B:$B,'[1]产值及收款计划（2026）'!DE:DE)</f>
        <v>0</v>
      </c>
      <c r="DF93" s="256" cm="1">
        <f t="array" aca="1" ref="DF93" ca="1">_xlfn.XLOOKUP($A93&amp;$B93,'[1]产值及收款计划（2026）'!$A:$A&amp;'[1]产值及收款计划（2026）'!$B:$B,'[1]产值及收款计划（2026）'!DF:DF)</f>
        <v>0</v>
      </c>
      <c r="DG93" s="256" cm="1">
        <f t="array" aca="1" ref="DG93" ca="1">_xlfn.XLOOKUP($A93&amp;$B93,'[1]产值及收款计划（2026）'!$A:$A&amp;'[1]产值及收款计划（2026）'!$B:$B,'[1]产值及收款计划（2026）'!DG:DG)</f>
        <v>0</v>
      </c>
      <c r="DH93" s="256" cm="1">
        <f t="array" aca="1" ref="DH93" ca="1">_xlfn.XLOOKUP($A93&amp;$B93,'[1]产值及收款计划（2026）'!$A:$A&amp;'[1]产值及收款计划（2026）'!$B:$B,'[1]产值及收款计划（2026）'!DH:DH)</f>
        <v>0</v>
      </c>
      <c r="DI93" s="256" cm="1">
        <f t="array" aca="1" ref="DI93" ca="1">_xlfn.XLOOKUP($A93&amp;$B93,'[1]产值及收款计划（2026）'!$A:$A&amp;'[1]产值及收款计划（2026）'!$B:$B,'[1]产值及收款计划（2026）'!DI:DI)</f>
        <v>0</v>
      </c>
      <c r="DJ93" s="256" cm="1">
        <f t="array" aca="1" ref="DJ93" ca="1">_xlfn.XLOOKUP($A93&amp;$B93,'[1]产值及收款计划（2026）'!$A:$A&amp;'[1]产值及收款计划（2026）'!$B:$B,'[1]产值及收款计划（2026）'!DJ:DJ)</f>
        <v>0</v>
      </c>
      <c r="DK93" s="256" cm="1">
        <f t="array" aca="1" ref="DK93" ca="1">_xlfn.XLOOKUP($A93&amp;$B93,'[1]产值及收款计划（2026）'!$A:$A&amp;'[1]产值及收款计划（2026）'!$B:$B,'[1]产值及收款计划（2026）'!DK:DK)</f>
        <v>0</v>
      </c>
      <c r="DL93" s="256" cm="1">
        <f t="array" aca="1" ref="DL93" ca="1">_xlfn.XLOOKUP($A93&amp;$B93,'[1]产值及收款计划（2026）'!$A:$A&amp;'[1]产值及收款计划（2026）'!$B:$B,'[1]产值及收款计划（2026）'!DL:DL)</f>
        <v>0</v>
      </c>
      <c r="DM93" s="264"/>
      <c r="DN93" s="250"/>
    </row>
    <row r="94" spans="1:118" ht="20.25" x14ac:dyDescent="0.15">
      <c r="A94" s="254">
        <f t="shared" ca="1" si="10"/>
        <v>90</v>
      </c>
      <c r="B94" s="254" t="s">
        <v>25</v>
      </c>
      <c r="C94" s="255" t="str" cm="1">
        <f t="array" aca="1" ref="C94" ca="1">_xlfn.XLOOKUP($A94&amp;$B94,'[1]产值及收款计划（2026）'!$A:$A&amp;'[1]产值及收款计划（2026）'!$B:$B,'[1]产值及收款计划（2026）'!C:C)</f>
        <v>ZHT2020123100147</v>
      </c>
      <c r="D94" s="255" t="str" cm="1">
        <f t="array" aca="1" ref="D94" ca="1">_xlfn.XLOOKUP($A94&amp;$B94,'[1]产值及收款计划（2026）'!$A:$A&amp;'[1]产值及收款计划（2026）'!$B:$B,'[1]产值及收款计划（2026）'!D:D)</f>
        <v>工程技术咨询合同</v>
      </c>
      <c r="E94" s="256" cm="1">
        <f t="array" aca="1" ref="E94" ca="1">_xlfn.XLOOKUP($A94&amp;$B94,'[1]产值及收款计划（2026）'!$A:$A&amp;'[1]产值及收款计划（2026）'!$B:$B,'[1]产值及收款计划（2026）'!E:E)</f>
        <v>266.39999999999998</v>
      </c>
      <c r="F94" s="256" cm="1">
        <f t="array" aca="1" ref="F94" ca="1">_xlfn.XLOOKUP($A94&amp;$B94,'[1]产值及收款计划（2026）'!$A:$A&amp;'[1]产值及收款计划（2026）'!$B:$B,'[1]产值及收款计划（2026）'!F:F)</f>
        <v>266.39999999999998</v>
      </c>
      <c r="G94" s="256" cm="1">
        <f t="array" aca="1" ref="G94" ca="1">_xlfn.XLOOKUP($A94&amp;$B94,'[1]产值及收款计划（2026）'!$A:$A&amp;'[1]产值及收款计划（2026）'!$B:$B,'[1]产值及收款计划（2026）'!G:G)</f>
        <v>266.39999999999998</v>
      </c>
      <c r="H94" s="256" cm="1">
        <f t="array" aca="1" ref="H94" ca="1">_xlfn.XLOOKUP($A94&amp;$B94,'[1]产值及收款计划（2026）'!$A:$A&amp;'[1]产值及收款计划（2026）'!$B:$B,'[1]产值及收款计划（2026）'!H:H)</f>
        <v>265.05599999999998</v>
      </c>
      <c r="I94" s="257" cm="1">
        <f t="array" aca="1" ref="I94" ca="1">_xlfn.XLOOKUP($A94&amp;$B94,'[1]产值及收款计划（2026）'!$A:$A&amp;'[1]产值及收款计划（2026）'!$B:$B,'[1]产值及收款计划（2026）'!I:I)</f>
        <v>0.99495495495495501</v>
      </c>
      <c r="J94" s="258" cm="1">
        <f t="array" aca="1" ref="J94" ca="1">_xlfn.XLOOKUP($A94&amp;$B94,'[1]产值及收款计划（2026）'!$A:$A&amp;'[1]产值及收款计划（2026）'!$B:$B,'[1]产值及收款计划（2026）'!J:J)</f>
        <v>0.06</v>
      </c>
      <c r="K94" s="256" cm="1">
        <f t="array" aca="1" ref="K94" ca="1">_xlfn.XLOOKUP($A94&amp;$B94,'[1]产值及收款计划（2026）'!$A:$A&amp;'[1]产值及收款计划（2026）'!$B:$B,'[1]产值及收款计划（2026）'!K:K)</f>
        <v>0</v>
      </c>
      <c r="L94" s="256" cm="1">
        <f t="array" aca="1" ref="L94" ca="1">_xlfn.XLOOKUP($A94&amp;$B94,'[1]产值及收款计划（2026）'!$A:$A&amp;'[1]产值及收款计划（2026）'!$B:$B,'[1]产值及收款计划（2026）'!L:L)</f>
        <v>0</v>
      </c>
      <c r="M94" s="256" t="str" cm="1">
        <f t="array" aca="1" ref="M94" ca="1">_xlfn.XLOOKUP($A94&amp;$B94,'[1]产值及收款计划（2026）'!$A:$A&amp;'[1]产值及收款计划（2026）'!$B:$B,'[1]产值及收款计划（2026）'!M:M)</f>
        <v>主导</v>
      </c>
      <c r="N94" s="256" t="str" cm="1">
        <f t="array" aca="1" ref="N94" ca="1">_xlfn.XLOOKUP($A94&amp;$B94,'[1]产值及收款计划（2026）'!$A:$A&amp;'[1]产值及收款计划（2026）'!$B:$B,'[1]产值及收款计划（2026）'!N:N)</f>
        <v>孔祥平团队</v>
      </c>
      <c r="O94" s="256" t="str" cm="1">
        <f t="array" aca="1" ref="O94" ca="1">_xlfn.XLOOKUP($A94&amp;$B94,'[1]产值及收款计划（2026）'!$A:$A&amp;'[1]产值及收款计划（2026）'!$B:$B,'[1]产值及收款计划（2026）'!O:O)</f>
        <v>张智伟</v>
      </c>
      <c r="P94" s="255" t="str" cm="1">
        <f t="array" aca="1" ref="P94" ca="1">_xlfn.XLOOKUP($A94&amp;$B94,'[1]产值及收款计划（2026）'!$A:$A&amp;'[1]产值及收款计划（2026）'!$B:$B,'[1]产值及收款计划（2026）'!P:P)</f>
        <v>在建</v>
      </c>
      <c r="Q94" s="256" cm="1">
        <f t="array" aca="1" ref="Q94" ca="1">_xlfn.XLOOKUP($A94&amp;$B94,'[1]产值及收款计划（2026）'!$A:$A&amp;'[1]产值及收款计划（2026）'!$B:$B,'[1]产值及收款计划（2026）'!Q:Q)</f>
        <v>0</v>
      </c>
      <c r="R94" s="256" cm="1">
        <f t="array" aca="1" ref="R94" ca="1">_xlfn.XLOOKUP($A94&amp;$B94,'[1]产值及收款计划（2026）'!$A:$A&amp;'[1]产值及收款计划（2026）'!$B:$B,'[1]产值及收款计划（2026）'!R:R)</f>
        <v>0</v>
      </c>
      <c r="S94" s="256" cm="1">
        <f t="array" aca="1" ref="S94" ca="1">_xlfn.XLOOKUP($A94&amp;$B94,'[1]产值及收款计划（2026）'!$A:$A&amp;'[1]产值及收款计划（2026）'!$B:$B,'[1]产值及收款计划（2026）'!S:S)</f>
        <v>0</v>
      </c>
      <c r="T94" s="256" cm="1">
        <f t="array" aca="1" ref="T94" ca="1">_xlfn.XLOOKUP($A94&amp;$B94,'[1]产值及收款计划（2026）'!$A:$A&amp;'[1]产值及收款计划（2026）'!$B:$B,'[1]产值及收款计划（2026）'!T:T)</f>
        <v>87</v>
      </c>
      <c r="U94" s="256" cm="1">
        <f t="array" aca="1" ref="U94" ca="1">_xlfn.XLOOKUP($A94&amp;$B94,'[1]产值及收款计划（2026）'!$A:$A&amp;'[1]产值及收款计划（2026）'!$B:$B,'[1]产值及收款计划（2026）'!U:U)</f>
        <v>0</v>
      </c>
      <c r="V94" s="256" cm="1">
        <f t="array" aca="1" ref="V94" ca="1">_xlfn.XLOOKUP($A94&amp;$B94,'[1]产值及收款计划（2026）'!$A:$A&amp;'[1]产值及收款计划（2026）'!$B:$B,'[1]产值及收款计划（2026）'!V:V)</f>
        <v>179.4</v>
      </c>
      <c r="W94" s="256" cm="1">
        <f t="array" aca="1" ref="W94" ca="1">_xlfn.XLOOKUP($A94&amp;$B94,'[1]产值及收款计划（2026）'!$A:$A&amp;'[1]产值及收款计划（2026）'!$B:$B,'[1]产值及收款计划（2026）'!W:W)</f>
        <v>0</v>
      </c>
      <c r="X94" s="256" cm="1">
        <f t="array" aca="1" ref="X94" ca="1">_xlfn.XLOOKUP($A94&amp;$B94,'[1]产值及收款计划（2026）'!$A:$A&amp;'[1]产值及收款计划（2026）'!$B:$B,'[1]产值及收款计划（2026）'!X:X)</f>
        <v>0</v>
      </c>
      <c r="Y94" s="256" cm="1">
        <f t="array" aca="1" ref="Y94" ca="1">_xlfn.XLOOKUP($A94&amp;$B94,'[1]产值及收款计划（2026）'!$A:$A&amp;'[1]产值及收款计划（2026）'!$B:$B,'[1]产值及收款计划（2026）'!Y:Y)</f>
        <v>0</v>
      </c>
      <c r="Z94" s="256" cm="1">
        <f t="array" aca="1" ref="Z94" ca="1">_xlfn.XLOOKUP($A94&amp;$B94,'[1]产值及收款计划（2026）'!$A:$A&amp;'[1]产值及收款计划（2026）'!$B:$B,'[1]产值及收款计划（2026）'!Z:Z)</f>
        <v>0</v>
      </c>
      <c r="AA94" s="256" cm="1">
        <f t="array" aca="1" ref="AA94" ca="1">_xlfn.XLOOKUP($A94&amp;$B94,'[1]产值及收款计划（2026）'!$A:$A&amp;'[1]产值及收款计划（2026）'!$B:$B,'[1]产值及收款计划（2026）'!AA:AA)</f>
        <v>0</v>
      </c>
      <c r="AB94" s="256" cm="1">
        <f t="array" aca="1" ref="AB94" ca="1">_xlfn.XLOOKUP($A94&amp;$B94,'[1]产值及收款计划（2026）'!$A:$A&amp;'[1]产值及收款计划（2026）'!$B:$B,'[1]产值及收款计划（2026）'!AB:AB)</f>
        <v>0</v>
      </c>
      <c r="AC94" s="256" cm="1">
        <f t="array" aca="1" ref="AC94" ca="1">_xlfn.XLOOKUP($A94&amp;$B94,'[1]产值及收款计划（2026）'!$A:$A&amp;'[1]产值及收款计划（2026）'!$B:$B,'[1]产值及收款计划（2026）'!AC:AC)</f>
        <v>0</v>
      </c>
      <c r="AD94" s="256" cm="1">
        <f t="array" aca="1" ref="AD94" ca="1">_xlfn.XLOOKUP($A94&amp;$B94,'[1]产值及收款计划（2026）'!$A:$A&amp;'[1]产值及收款计划（2026）'!$B:$B,'[1]产值及收款计划（2026）'!AD:AD)</f>
        <v>0</v>
      </c>
      <c r="AE94" s="256" cm="1">
        <f t="array" aca="1" ref="AE94" ca="1">_xlfn.XLOOKUP($A94&amp;$B94,'[1]产值及收款计划（2026）'!$A:$A&amp;'[1]产值及收款计划（2026）'!$B:$B,'[1]产值及收款计划（2026）'!AE:AE)</f>
        <v>0</v>
      </c>
      <c r="AF94" s="256" cm="1">
        <f t="array" aca="1" ref="AF94" ca="1">_xlfn.XLOOKUP($A94&amp;$B94,'[1]产值及收款计划（2026）'!$A:$A&amp;'[1]产值及收款计划（2026）'!$B:$B,'[1]产值及收款计划（2026）'!AF:AF)</f>
        <v>0</v>
      </c>
      <c r="AG94" s="256" cm="1">
        <f t="array" aca="1" ref="AG94" ca="1">_xlfn.XLOOKUP($A94&amp;$B94,'[1]产值及收款计划（2026）'!$A:$A&amp;'[1]产值及收款计划（2026）'!$B:$B,'[1]产值及收款计划（2026）'!AG:AG)</f>
        <v>0</v>
      </c>
      <c r="AH94" s="256" cm="1">
        <f t="array" aca="1" ref="AH94" ca="1">_xlfn.XLOOKUP($A94&amp;$B94,'[1]产值及收款计划（2026）'!$A:$A&amp;'[1]产值及收款计划（2026）'!$B:$B,'[1]产值及收款计划（2026）'!AH:AH)</f>
        <v>0</v>
      </c>
      <c r="AI94" s="256" cm="1">
        <f t="array" aca="1" ref="AI94" ca="1">_xlfn.XLOOKUP($A94&amp;$B94,'[1]产值及收款计划（2026）'!$A:$A&amp;'[1]产值及收款计划（2026）'!$B:$B,'[1]产值及收款计划（2026）'!AI:AI)</f>
        <v>0</v>
      </c>
      <c r="AJ94" s="256" cm="1">
        <f t="array" aca="1" ref="AJ94" ca="1">_xlfn.XLOOKUP($A94&amp;$B94,'[1]产值及收款计划（2026）'!$A:$A&amp;'[1]产值及收款计划（2026）'!$B:$B,'[1]产值及收款计划（2026）'!AJ:AJ)</f>
        <v>0</v>
      </c>
      <c r="AK94" s="256" cm="1">
        <f t="array" aca="1" ref="AK94" ca="1">_xlfn.XLOOKUP($A94&amp;$B94,'[1]产值及收款计划（2026）'!$A:$A&amp;'[1]产值及收款计划（2026）'!$B:$B,'[1]产值及收款计划（2026）'!AK:AK)</f>
        <v>0</v>
      </c>
      <c r="AL94" s="256" cm="1">
        <f t="array" aca="1" ref="AL94" ca="1">_xlfn.XLOOKUP($A94&amp;$B94,'[1]产值及收款计划（2026）'!$A:$A&amp;'[1]产值及收款计划（2026）'!$B:$B,'[1]产值及收款计划（2026）'!AL:AL)</f>
        <v>0</v>
      </c>
      <c r="AM94" s="263" t="e" cm="1">
        <f t="array" aca="1" ref="AM94" ca="1">_xlfn.LET(_xlpm.勾选月份状态数组,TRANSPOSE('PPT(12-15页）-TOP10'!$A$3:$A$14),_xlpm.选择数据区,IF('PPT(12-15页）-TOP10'!$E$3="收款",$BA94:$BL94,$AA94:$AL94),SUM(_xlfn._xlws.FILTER(_xlpm.选择数据区,_xlpm.勾选月份状态数组,"")))</f>
        <v>#NAME?</v>
      </c>
      <c r="AN94" s="256" t="e" cm="1">
        <f t="array" aca="1" ref="AN94" ca="1">_xlfn.LET(_xlpm.勾选月份状态数组,TRANSPOSE('PPT(12-15页）-TOP10'!$A$3:$A$14),_xlpm.选择数据区,IF('PPT(12-15页）-TOP10'!$E$3="收款",$DA94:$DL94,$CA94:$CL94),SUM(_xlfn._xlws.FILTER(_xlpm.选择数据区,_xlpm.勾选月份状态数组,"")))</f>
        <v>#NAME?</v>
      </c>
      <c r="AO94" s="256">
        <f ca="1">SUM(CA94:CC94)+SUM(AD94:AL94)</f>
        <v>0</v>
      </c>
      <c r="AP94" s="256"/>
      <c r="AQ94" s="256"/>
      <c r="AR94" s="256"/>
      <c r="AS94" s="256" cm="1">
        <f t="array" aca="1" ref="AS94" ca="1">_xlfn.XLOOKUP($A94&amp;$B94,'[1]产值及收款计划（2026）'!$A:$A&amp;'[1]产值及收款计划（2026）'!$B:$B,'[1]产值及收款计划（2026）'!AS:AS)</f>
        <v>0</v>
      </c>
      <c r="AT94" s="256" cm="1">
        <f t="array" aca="1" ref="AT94" ca="1">_xlfn.XLOOKUP($A94&amp;$B94,'[1]产值及收款计划（2026）'!$A:$A&amp;'[1]产值及收款计划（2026）'!$B:$B,'[1]产值及收款计划（2026）'!AT:AT)</f>
        <v>0</v>
      </c>
      <c r="AU94" s="256" cm="1">
        <f t="array" aca="1" ref="AU94" ca="1">_xlfn.XLOOKUP($A94&amp;$B94,'[1]产值及收款计划（2026）'!$A:$A&amp;'[1]产值及收款计划（2026）'!$B:$B,'[1]产值及收款计划（2026）'!AU:AU)</f>
        <v>0</v>
      </c>
      <c r="AV94" s="256" cm="1">
        <f t="array" aca="1" ref="AV94" ca="1">_xlfn.XLOOKUP($A94&amp;$B94,'[1]产值及收款计划（2026）'!$A:$A&amp;'[1]产值及收款计划（2026）'!$B:$B,'[1]产值及收款计划（2026）'!AV:AV)</f>
        <v>0</v>
      </c>
      <c r="AW94" s="256" cm="1">
        <f t="array" aca="1" ref="AW94" ca="1">_xlfn.XLOOKUP($A94&amp;$B94,'[1]产值及收款计划（2026）'!$A:$A&amp;'[1]产值及收款计划（2026）'!$B:$B,'[1]产值及收款计划（2026）'!AW:AW)</f>
        <v>0</v>
      </c>
      <c r="AX94" s="256" cm="1">
        <f t="array" aca="1" ref="AX94" ca="1">_xlfn.XLOOKUP($A94&amp;$B94,'[1]产值及收款计划（2026）'!$A:$A&amp;'[1]产值及收款计划（2026）'!$B:$B,'[1]产值及收款计划（2026）'!AX:AX)</f>
        <v>0</v>
      </c>
      <c r="AY94" s="256" cm="1">
        <f t="array" aca="1" ref="AY94" ca="1">_xlfn.XLOOKUP($A94&amp;$B94,'[1]产值及收款计划（2026）'!$A:$A&amp;'[1]产值及收款计划（2026）'!$B:$B,'[1]产值及收款计划（2026）'!AY:AY)</f>
        <v>266.39999999999998</v>
      </c>
      <c r="AZ94" s="256" cm="1">
        <f t="array" aca="1" ref="AZ94" ca="1">_xlfn.XLOOKUP($A94&amp;$B94,'[1]产值及收款计划（2026）'!$A:$A&amp;'[1]产值及收款计划（2026）'!$B:$B,'[1]产值及收款计划（2026）'!AZ:AZ)</f>
        <v>87</v>
      </c>
      <c r="BA94" s="256" cm="1">
        <f t="array" aca="1" ref="BA94" ca="1">_xlfn.XLOOKUP($A94&amp;$B94,'[1]产值及收款计划（2026）'!$A:$A&amp;'[1]产值及收款计划（2026）'!$B:$B,'[1]产值及收款计划（2026）'!BA:BA)</f>
        <v>0</v>
      </c>
      <c r="BB94" s="256" cm="1">
        <f t="array" aca="1" ref="BB94" ca="1">_xlfn.XLOOKUP($A94&amp;$B94,'[1]产值及收款计划（2026）'!$A:$A&amp;'[1]产值及收款计划（2026）'!$B:$B,'[1]产值及收款计划（2026）'!BB:BB)</f>
        <v>0</v>
      </c>
      <c r="BC94" s="256" cm="1">
        <f t="array" aca="1" ref="BC94" ca="1">_xlfn.XLOOKUP($A94&amp;$B94,'[1]产值及收款计划（2026）'!$A:$A&amp;'[1]产值及收款计划（2026）'!$B:$B,'[1]产值及收款计划（2026）'!BC:BC)</f>
        <v>0</v>
      </c>
      <c r="BD94" s="256" cm="1">
        <f t="array" aca="1" ref="BD94" ca="1">_xlfn.XLOOKUP($A94&amp;$B94,'[1]产值及收款计划（2026）'!$A:$A&amp;'[1]产值及收款计划（2026）'!$B:$B,'[1]产值及收款计划（2026）'!BD:BD)</f>
        <v>0</v>
      </c>
      <c r="BE94" s="256" cm="1">
        <f t="array" aca="1" ref="BE94" ca="1">_xlfn.XLOOKUP($A94&amp;$B94,'[1]产值及收款计划（2026）'!$A:$A&amp;'[1]产值及收款计划（2026）'!$B:$B,'[1]产值及收款计划（2026）'!BE:BE)</f>
        <v>0</v>
      </c>
      <c r="BF94" s="256" cm="1">
        <f t="array" aca="1" ref="BF94" ca="1">_xlfn.XLOOKUP($A94&amp;$B94,'[1]产值及收款计划（2026）'!$A:$A&amp;'[1]产值及收款计划（2026）'!$B:$B,'[1]产值及收款计划（2026）'!BF:BF)</f>
        <v>0</v>
      </c>
      <c r="BG94" s="256" cm="1">
        <f t="array" aca="1" ref="BG94" ca="1">_xlfn.XLOOKUP($A94&amp;$B94,'[1]产值及收款计划（2026）'!$A:$A&amp;'[1]产值及收款计划（2026）'!$B:$B,'[1]产值及收款计划（2026）'!BG:BG)</f>
        <v>0</v>
      </c>
      <c r="BH94" s="256" cm="1">
        <f t="array" aca="1" ref="BH94" ca="1">_xlfn.XLOOKUP($A94&amp;$B94,'[1]产值及收款计划（2026）'!$A:$A&amp;'[1]产值及收款计划（2026）'!$B:$B,'[1]产值及收款计划（2026）'!BH:BH)</f>
        <v>0</v>
      </c>
      <c r="BI94" s="256" cm="1">
        <f t="array" aca="1" ref="BI94" ca="1">_xlfn.XLOOKUP($A94&amp;$B94,'[1]产值及收款计划（2026）'!$A:$A&amp;'[1]产值及收款计划（2026）'!$B:$B,'[1]产值及收款计划（2026）'!BI:BI)</f>
        <v>0</v>
      </c>
      <c r="BJ94" s="256" cm="1">
        <f t="array" aca="1" ref="BJ94" ca="1">_xlfn.XLOOKUP($A94&amp;$B94,'[1]产值及收款计划（2026）'!$A:$A&amp;'[1]产值及收款计划（2026）'!$B:$B,'[1]产值及收款计划（2026）'!BJ:BJ)</f>
        <v>0</v>
      </c>
      <c r="BK94" s="256" cm="1">
        <f t="array" aca="1" ref="BK94" ca="1">_xlfn.XLOOKUP($A94&amp;$B94,'[1]产值及收款计划（2026）'!$A:$A&amp;'[1]产值及收款计划（2026）'!$B:$B,'[1]产值及收款计划（2026）'!BK:BK)</f>
        <v>0</v>
      </c>
      <c r="BL94" s="256" cm="1">
        <f t="array" aca="1" ref="BL94" ca="1">_xlfn.XLOOKUP($A94&amp;$B94,'[1]产值及收款计划（2026）'!$A:$A&amp;'[1]产值及收款计划（2026）'!$B:$B,'[1]产值及收款计划（2026）'!BL:BL)</f>
        <v>0</v>
      </c>
      <c r="BM94" s="256"/>
      <c r="BN94" s="256"/>
      <c r="BO94" s="256"/>
      <c r="BP94" s="256"/>
      <c r="BQ94" s="255" cm="1">
        <f t="array" aca="1" ref="BQ94" ca="1">_xlfn.XLOOKUP($A94&amp;$B94,'[1]产值及收款计划（2026）'!$A:$A&amp;'[1]产值及收款计划（2026）'!$B:$B,'[1]产值及收款计划（2026）'!BQ:BQ)</f>
        <v>0</v>
      </c>
      <c r="BR94" s="256" cm="1">
        <f t="array" aca="1" ref="BR94" ca="1">_xlfn.XLOOKUP($A94&amp;$B94,'[1]产值及收款计划（2026）'!$A:$A&amp;'[1]产值及收款计划（2026）'!$B:$B,'[1]产值及收款计划（2026）'!BR:BR)</f>
        <v>0</v>
      </c>
      <c r="CA94" s="256" cm="1">
        <f t="array" aca="1" ref="CA94" ca="1">_xlfn.XLOOKUP($A94&amp;$B94,'[1]产值及收款计划（2026）'!$A:$A&amp;'[1]产值及收款计划（2026）'!$B:$B,'[1]产值及收款计划（2026）'!CA:CA)</f>
        <v>0</v>
      </c>
      <c r="CB94" s="256" cm="1">
        <f t="array" aca="1" ref="CB94" ca="1">_xlfn.XLOOKUP($A94&amp;$B94,'[1]产值及收款计划（2026）'!$A:$A&amp;'[1]产值及收款计划（2026）'!$B:$B,'[1]产值及收款计划（2026）'!CB:CB)</f>
        <v>0</v>
      </c>
      <c r="CC94" s="256" cm="1">
        <f t="array" aca="1" ref="CC94" ca="1">_xlfn.XLOOKUP($A94&amp;$B94,'[1]产值及收款计划（2026）'!$A:$A&amp;'[1]产值及收款计划（2026）'!$B:$B,'[1]产值及收款计划（2026）'!CC:CC)</f>
        <v>0</v>
      </c>
      <c r="CD94" s="256" cm="1">
        <f t="array" aca="1" ref="CD94" ca="1">_xlfn.XLOOKUP($A94&amp;$B94,'[1]产值及收款计划（2026）'!$A:$A&amp;'[1]产值及收款计划（2026）'!$B:$B,'[1]产值及收款计划（2026）'!CD:CD)</f>
        <v>0</v>
      </c>
      <c r="CE94" s="256" cm="1">
        <f t="array" aca="1" ref="CE94" ca="1">_xlfn.XLOOKUP($A94&amp;$B94,'[1]产值及收款计划（2026）'!$A:$A&amp;'[1]产值及收款计划（2026）'!$B:$B,'[1]产值及收款计划（2026）'!CE:CE)</f>
        <v>0</v>
      </c>
      <c r="CF94" s="256" cm="1">
        <f t="array" aca="1" ref="CF94" ca="1">_xlfn.XLOOKUP($A94&amp;$B94,'[1]产值及收款计划（2026）'!$A:$A&amp;'[1]产值及收款计划（2026）'!$B:$B,'[1]产值及收款计划（2026）'!CF:CF)</f>
        <v>0</v>
      </c>
      <c r="CG94" s="256" cm="1">
        <f t="array" aca="1" ref="CG94" ca="1">_xlfn.XLOOKUP($A94&amp;$B94,'[1]产值及收款计划（2026）'!$A:$A&amp;'[1]产值及收款计划（2026）'!$B:$B,'[1]产值及收款计划（2026）'!CG:CG)</f>
        <v>0</v>
      </c>
      <c r="CH94" s="256" cm="1">
        <f t="array" aca="1" ref="CH94" ca="1">_xlfn.XLOOKUP($A94&amp;$B94,'[1]产值及收款计划（2026）'!$A:$A&amp;'[1]产值及收款计划（2026）'!$B:$B,'[1]产值及收款计划（2026）'!CH:CH)</f>
        <v>0</v>
      </c>
      <c r="CI94" s="256" cm="1">
        <f t="array" aca="1" ref="CI94" ca="1">_xlfn.XLOOKUP($A94&amp;$B94,'[1]产值及收款计划（2026）'!$A:$A&amp;'[1]产值及收款计划（2026）'!$B:$B,'[1]产值及收款计划（2026）'!CI:CI)</f>
        <v>0</v>
      </c>
      <c r="CJ94" s="256" cm="1">
        <f t="array" aca="1" ref="CJ94" ca="1">_xlfn.XLOOKUP($A94&amp;$B94,'[1]产值及收款计划（2026）'!$A:$A&amp;'[1]产值及收款计划（2026）'!$B:$B,'[1]产值及收款计划（2026）'!CJ:CJ)</f>
        <v>0</v>
      </c>
      <c r="CK94" s="256" cm="1">
        <f t="array" aca="1" ref="CK94" ca="1">_xlfn.XLOOKUP($A94&amp;$B94,'[1]产值及收款计划（2026）'!$A:$A&amp;'[1]产值及收款计划（2026）'!$B:$B,'[1]产值及收款计划（2026）'!CK:CK)</f>
        <v>0</v>
      </c>
      <c r="CL94" s="256" cm="1">
        <f t="array" aca="1" ref="CL94" ca="1">_xlfn.XLOOKUP($A94&amp;$B94,'[1]产值及收款计划（2026）'!$A:$A&amp;'[1]产值及收款计划（2026）'!$B:$B,'[1]产值及收款计划（2026）'!CL:CL)</f>
        <v>0</v>
      </c>
      <c r="DA94" s="256" cm="1">
        <f t="array" aca="1" ref="DA94" ca="1">_xlfn.XLOOKUP($A94&amp;$B94,'[1]产值及收款计划（2026）'!$A:$A&amp;'[1]产值及收款计划（2026）'!$B:$B,'[1]产值及收款计划（2026）'!DA:DA)</f>
        <v>0</v>
      </c>
      <c r="DB94" s="256" cm="1">
        <f t="array" aca="1" ref="DB94" ca="1">_xlfn.XLOOKUP($A94&amp;$B94,'[1]产值及收款计划（2026）'!$A:$A&amp;'[1]产值及收款计划（2026）'!$B:$B,'[1]产值及收款计划（2026）'!DB:DB)</f>
        <v>0</v>
      </c>
      <c r="DC94" s="256" cm="1">
        <f t="array" aca="1" ref="DC94" ca="1">_xlfn.XLOOKUP($A94&amp;$B94,'[1]产值及收款计划（2026）'!$A:$A&amp;'[1]产值及收款计划（2026）'!$B:$B,'[1]产值及收款计划（2026）'!DC:DC)</f>
        <v>0</v>
      </c>
      <c r="DD94" s="256" cm="1">
        <f t="array" aca="1" ref="DD94" ca="1">_xlfn.XLOOKUP($A94&amp;$B94,'[1]产值及收款计划（2026）'!$A:$A&amp;'[1]产值及收款计划（2026）'!$B:$B,'[1]产值及收款计划（2026）'!DD:DD)</f>
        <v>0</v>
      </c>
      <c r="DE94" s="256" cm="1">
        <f t="array" aca="1" ref="DE94" ca="1">_xlfn.XLOOKUP($A94&amp;$B94,'[1]产值及收款计划（2026）'!$A:$A&amp;'[1]产值及收款计划（2026）'!$B:$B,'[1]产值及收款计划（2026）'!DE:DE)</f>
        <v>0</v>
      </c>
      <c r="DF94" s="256" cm="1">
        <f t="array" aca="1" ref="DF94" ca="1">_xlfn.XLOOKUP($A94&amp;$B94,'[1]产值及收款计划（2026）'!$A:$A&amp;'[1]产值及收款计划（2026）'!$B:$B,'[1]产值及收款计划（2026）'!DF:DF)</f>
        <v>0</v>
      </c>
      <c r="DG94" s="256" cm="1">
        <f t="array" aca="1" ref="DG94" ca="1">_xlfn.XLOOKUP($A94&amp;$B94,'[1]产值及收款计划（2026）'!$A:$A&amp;'[1]产值及收款计划（2026）'!$B:$B,'[1]产值及收款计划（2026）'!DG:DG)</f>
        <v>0</v>
      </c>
      <c r="DH94" s="256" cm="1">
        <f t="array" aca="1" ref="DH94" ca="1">_xlfn.XLOOKUP($A94&amp;$B94,'[1]产值及收款计划（2026）'!$A:$A&amp;'[1]产值及收款计划（2026）'!$B:$B,'[1]产值及收款计划（2026）'!DH:DH)</f>
        <v>0</v>
      </c>
      <c r="DI94" s="256" cm="1">
        <f t="array" aca="1" ref="DI94" ca="1">_xlfn.XLOOKUP($A94&amp;$B94,'[1]产值及收款计划（2026）'!$A:$A&amp;'[1]产值及收款计划（2026）'!$B:$B,'[1]产值及收款计划（2026）'!DI:DI)</f>
        <v>0</v>
      </c>
      <c r="DJ94" s="256" cm="1">
        <f t="array" aca="1" ref="DJ94" ca="1">_xlfn.XLOOKUP($A94&amp;$B94,'[1]产值及收款计划（2026）'!$A:$A&amp;'[1]产值及收款计划（2026）'!$B:$B,'[1]产值及收款计划（2026）'!DJ:DJ)</f>
        <v>0</v>
      </c>
      <c r="DK94" s="256" cm="1">
        <f t="array" aca="1" ref="DK94" ca="1">_xlfn.XLOOKUP($A94&amp;$B94,'[1]产值及收款计划（2026）'!$A:$A&amp;'[1]产值及收款计划（2026）'!$B:$B,'[1]产值及收款计划（2026）'!DK:DK)</f>
        <v>0</v>
      </c>
      <c r="DL94" s="256" cm="1">
        <f t="array" aca="1" ref="DL94" ca="1">_xlfn.XLOOKUP($A94&amp;$B94,'[1]产值及收款计划（2026）'!$A:$A&amp;'[1]产值及收款计划（2026）'!$B:$B,'[1]产值及收款计划（2026）'!DL:DL)</f>
        <v>0</v>
      </c>
      <c r="DM94" s="264"/>
      <c r="DN94" s="250"/>
    </row>
    <row r="95" spans="1:118" ht="20.25" x14ac:dyDescent="0.15">
      <c r="A95" s="254">
        <f t="shared" ca="1" si="10"/>
        <v>91</v>
      </c>
      <c r="B95" s="254" t="s">
        <v>25</v>
      </c>
      <c r="C95" s="255" t="str" cm="1">
        <f t="array" aca="1" ref="C95" ca="1">_xlfn.XLOOKUP($A95&amp;$B95,'[1]产值及收款计划（2026）'!$A:$A&amp;'[1]产值及收款计划（2026）'!$B:$B,'[1]产值及收款计划（2026）'!C:C)</f>
        <v>SJHT2019121700145</v>
      </c>
      <c r="D95" s="255" t="str" cm="1">
        <f t="array" aca="1" ref="D95" ca="1">_xlfn.XLOOKUP($A95&amp;$B95,'[1]产值及收款计划（2026）'!$A:$A&amp;'[1]产值及收款计划（2026）'!$B:$B,'[1]产值及收款计划（2026）'!D:D)</f>
        <v>地下院平移-《郑州航空港区经济综合实验区（郑州新郑综合保税区）双鹤湖中央公园工程咨询公司项目咨询委托服务合同》补充协议</v>
      </c>
      <c r="E95" s="256" cm="1">
        <f t="array" aca="1" ref="E95" ca="1">_xlfn.XLOOKUP($A95&amp;$B95,'[1]产值及收款计划（2026）'!$A:$A&amp;'[1]产值及收款计划（2026）'!$B:$B,'[1]产值及收款计划（2026）'!E:E)</f>
        <v>16</v>
      </c>
      <c r="F95" s="256" cm="1">
        <f t="array" aca="1" ref="F95" ca="1">_xlfn.XLOOKUP($A95&amp;$B95,'[1]产值及收款计划（2026）'!$A:$A&amp;'[1]产值及收款计划（2026）'!$B:$B,'[1]产值及收款计划（2026）'!F:F)</f>
        <v>16</v>
      </c>
      <c r="G95" s="256" cm="1">
        <f t="array" aca="1" ref="G95" ca="1">_xlfn.XLOOKUP($A95&amp;$B95,'[1]产值及收款计划（2026）'!$A:$A&amp;'[1]产值及收款计划（2026）'!$B:$B,'[1]产值及收款计划（2026）'!G:G)</f>
        <v>16</v>
      </c>
      <c r="H95" s="256" cm="1">
        <f t="array" aca="1" ref="H95" ca="1">_xlfn.XLOOKUP($A95&amp;$B95,'[1]产值及收款计划（2026）'!$A:$A&amp;'[1]产值及收款计划（2026）'!$B:$B,'[1]产值及收款计划（2026）'!H:H)</f>
        <v>16</v>
      </c>
      <c r="I95" s="257" cm="1">
        <f t="array" aca="1" ref="I95" ca="1">_xlfn.XLOOKUP($A95&amp;$B95,'[1]产值及收款计划（2026）'!$A:$A&amp;'[1]产值及收款计划（2026）'!$B:$B,'[1]产值及收款计划（2026）'!I:I)</f>
        <v>1</v>
      </c>
      <c r="J95" s="258" cm="1">
        <f t="array" aca="1" ref="J95" ca="1">_xlfn.XLOOKUP($A95&amp;$B95,'[1]产值及收款计划（2026）'!$A:$A&amp;'[1]产值及收款计划（2026）'!$B:$B,'[1]产值及收款计划（2026）'!J:J)</f>
        <v>0</v>
      </c>
      <c r="K95" s="256" cm="1">
        <f t="array" aca="1" ref="K95" ca="1">_xlfn.XLOOKUP($A95&amp;$B95,'[1]产值及收款计划（2026）'!$A:$A&amp;'[1]产值及收款计划（2026）'!$B:$B,'[1]产值及收款计划（2026）'!K:K)</f>
        <v>0</v>
      </c>
      <c r="L95" s="256" cm="1">
        <f t="array" aca="1" ref="L95" ca="1">_xlfn.XLOOKUP($A95&amp;$B95,'[1]产值及收款计划（2026）'!$A:$A&amp;'[1]产值及收款计划（2026）'!$B:$B,'[1]产值及收款计划（2026）'!L:L)</f>
        <v>0</v>
      </c>
      <c r="M95" s="256" t="str" cm="1">
        <f t="array" aca="1" ref="M95" ca="1">_xlfn.XLOOKUP($A95&amp;$B95,'[1]产值及收款计划（2026）'!$A:$A&amp;'[1]产值及收款计划（2026）'!$B:$B,'[1]产值及收款计划（2026）'!M:M)</f>
        <v>主导</v>
      </c>
      <c r="N95" s="256" t="str" cm="1">
        <f t="array" aca="1" ref="N95" ca="1">_xlfn.XLOOKUP($A95&amp;$B95,'[1]产值及收款计划（2026）'!$A:$A&amp;'[1]产值及收款计划（2026）'!$B:$B,'[1]产值及收款计划（2026）'!N:N)</f>
        <v>孔祥平团队</v>
      </c>
      <c r="O95" s="256" t="str" cm="1">
        <f t="array" aca="1" ref="O95" ca="1">_xlfn.XLOOKUP($A95&amp;$B95,'[1]产值及收款计划（2026）'!$A:$A&amp;'[1]产值及收款计划（2026）'!$B:$B,'[1]产值及收款计划（2026）'!O:O)</f>
        <v>张智伟</v>
      </c>
      <c r="P95" s="255" t="str" cm="1">
        <f t="array" aca="1" ref="P95" ca="1">_xlfn.XLOOKUP($A95&amp;$B95,'[1]产值及收款计划（2026）'!$A:$A&amp;'[1]产值及收款计划（2026）'!$B:$B,'[1]产值及收款计划（2026）'!P:P)</f>
        <v>在建</v>
      </c>
      <c r="Q95" s="256" cm="1">
        <f t="array" aca="1" ref="Q95" ca="1">_xlfn.XLOOKUP($A95&amp;$B95,'[1]产值及收款计划（2026）'!$A:$A&amp;'[1]产值及收款计划（2026）'!$B:$B,'[1]产值及收款计划（2026）'!Q:Q)</f>
        <v>0</v>
      </c>
      <c r="R95" s="256" cm="1">
        <f t="array" aca="1" ref="R95" ca="1">_xlfn.XLOOKUP($A95&amp;$B95,'[1]产值及收款计划（2026）'!$A:$A&amp;'[1]产值及收款计划（2026）'!$B:$B,'[1]产值及收款计划（2026）'!R:R)</f>
        <v>0</v>
      </c>
      <c r="S95" s="256" cm="1">
        <f t="array" aca="1" ref="S95" ca="1">_xlfn.XLOOKUP($A95&amp;$B95,'[1]产值及收款计划（2026）'!$A:$A&amp;'[1]产值及收款计划（2026）'!$B:$B,'[1]产值及收款计划（2026）'!S:S)</f>
        <v>0</v>
      </c>
      <c r="T95" s="256" cm="1">
        <f t="array" aca="1" ref="T95" ca="1">_xlfn.XLOOKUP($A95&amp;$B95,'[1]产值及收款计划（2026）'!$A:$A&amp;'[1]产值及收款计划（2026）'!$B:$B,'[1]产值及收款计划（2026）'!T:T)</f>
        <v>0</v>
      </c>
      <c r="U95" s="256" cm="1">
        <f t="array" aca="1" ref="U95" ca="1">_xlfn.XLOOKUP($A95&amp;$B95,'[1]产值及收款计划（2026）'!$A:$A&amp;'[1]产值及收款计划（2026）'!$B:$B,'[1]产值及收款计划（2026）'!U:U)</f>
        <v>0</v>
      </c>
      <c r="V95" s="256" cm="1">
        <f t="array" aca="1" ref="V95" ca="1">_xlfn.XLOOKUP($A95&amp;$B95,'[1]产值及收款计划（2026）'!$A:$A&amp;'[1]产值及收款计划（2026）'!$B:$B,'[1]产值及收款计划（2026）'!V:V)</f>
        <v>16</v>
      </c>
      <c r="W95" s="256" cm="1">
        <f t="array" aca="1" ref="W95" ca="1">_xlfn.XLOOKUP($A95&amp;$B95,'[1]产值及收款计划（2026）'!$A:$A&amp;'[1]产值及收款计划（2026）'!$B:$B,'[1]产值及收款计划（2026）'!W:W)</f>
        <v>0</v>
      </c>
      <c r="X95" s="256" cm="1">
        <f t="array" aca="1" ref="X95" ca="1">_xlfn.XLOOKUP($A95&amp;$B95,'[1]产值及收款计划（2026）'!$A:$A&amp;'[1]产值及收款计划（2026）'!$B:$B,'[1]产值及收款计划（2026）'!X:X)</f>
        <v>0</v>
      </c>
      <c r="Y95" s="256" cm="1">
        <f t="array" aca="1" ref="Y95" ca="1">_xlfn.XLOOKUP($A95&amp;$B95,'[1]产值及收款计划（2026）'!$A:$A&amp;'[1]产值及收款计划（2026）'!$B:$B,'[1]产值及收款计划（2026）'!Y:Y)</f>
        <v>0</v>
      </c>
      <c r="Z95" s="256" cm="1">
        <f t="array" aca="1" ref="Z95" ca="1">_xlfn.XLOOKUP($A95&amp;$B95,'[1]产值及收款计划（2026）'!$A:$A&amp;'[1]产值及收款计划（2026）'!$B:$B,'[1]产值及收款计划（2026）'!Z:Z)</f>
        <v>0</v>
      </c>
      <c r="AA95" s="256" cm="1">
        <f t="array" aca="1" ref="AA95" ca="1">_xlfn.XLOOKUP($A95&amp;$B95,'[1]产值及收款计划（2026）'!$A:$A&amp;'[1]产值及收款计划（2026）'!$B:$B,'[1]产值及收款计划（2026）'!AA:AA)</f>
        <v>0</v>
      </c>
      <c r="AB95" s="256" cm="1">
        <f t="array" aca="1" ref="AB95" ca="1">_xlfn.XLOOKUP($A95&amp;$B95,'[1]产值及收款计划（2026）'!$A:$A&amp;'[1]产值及收款计划（2026）'!$B:$B,'[1]产值及收款计划（2026）'!AB:AB)</f>
        <v>0</v>
      </c>
      <c r="AC95" s="256" cm="1">
        <f t="array" aca="1" ref="AC95" ca="1">_xlfn.XLOOKUP($A95&amp;$B95,'[1]产值及收款计划（2026）'!$A:$A&amp;'[1]产值及收款计划（2026）'!$B:$B,'[1]产值及收款计划（2026）'!AC:AC)</f>
        <v>0</v>
      </c>
      <c r="AD95" s="256" cm="1">
        <f t="array" aca="1" ref="AD95" ca="1">_xlfn.XLOOKUP($A95&amp;$B95,'[1]产值及收款计划（2026）'!$A:$A&amp;'[1]产值及收款计划（2026）'!$B:$B,'[1]产值及收款计划（2026）'!AD:AD)</f>
        <v>0</v>
      </c>
      <c r="AE95" s="256" cm="1">
        <f t="array" aca="1" ref="AE95" ca="1">_xlfn.XLOOKUP($A95&amp;$B95,'[1]产值及收款计划（2026）'!$A:$A&amp;'[1]产值及收款计划（2026）'!$B:$B,'[1]产值及收款计划（2026）'!AE:AE)</f>
        <v>0</v>
      </c>
      <c r="AF95" s="256" cm="1">
        <f t="array" aca="1" ref="AF95" ca="1">_xlfn.XLOOKUP($A95&amp;$B95,'[1]产值及收款计划（2026）'!$A:$A&amp;'[1]产值及收款计划（2026）'!$B:$B,'[1]产值及收款计划（2026）'!AF:AF)</f>
        <v>0</v>
      </c>
      <c r="AG95" s="256" cm="1">
        <f t="array" aca="1" ref="AG95" ca="1">_xlfn.XLOOKUP($A95&amp;$B95,'[1]产值及收款计划（2026）'!$A:$A&amp;'[1]产值及收款计划（2026）'!$B:$B,'[1]产值及收款计划（2026）'!AG:AG)</f>
        <v>0</v>
      </c>
      <c r="AH95" s="256" cm="1">
        <f t="array" aca="1" ref="AH95" ca="1">_xlfn.XLOOKUP($A95&amp;$B95,'[1]产值及收款计划（2026）'!$A:$A&amp;'[1]产值及收款计划（2026）'!$B:$B,'[1]产值及收款计划（2026）'!AH:AH)</f>
        <v>0</v>
      </c>
      <c r="AI95" s="256" cm="1">
        <f t="array" aca="1" ref="AI95" ca="1">_xlfn.XLOOKUP($A95&amp;$B95,'[1]产值及收款计划（2026）'!$A:$A&amp;'[1]产值及收款计划（2026）'!$B:$B,'[1]产值及收款计划（2026）'!AI:AI)</f>
        <v>0</v>
      </c>
      <c r="AJ95" s="256" cm="1">
        <f t="array" aca="1" ref="AJ95" ca="1">_xlfn.XLOOKUP($A95&amp;$B95,'[1]产值及收款计划（2026）'!$A:$A&amp;'[1]产值及收款计划（2026）'!$B:$B,'[1]产值及收款计划（2026）'!AJ:AJ)</f>
        <v>0</v>
      </c>
      <c r="AK95" s="256" cm="1">
        <f t="array" aca="1" ref="AK95" ca="1">_xlfn.XLOOKUP($A95&amp;$B95,'[1]产值及收款计划（2026）'!$A:$A&amp;'[1]产值及收款计划（2026）'!$B:$B,'[1]产值及收款计划（2026）'!AK:AK)</f>
        <v>0</v>
      </c>
      <c r="AL95" s="256" cm="1">
        <f t="array" aca="1" ref="AL95" ca="1">_xlfn.XLOOKUP($A95&amp;$B95,'[1]产值及收款计划（2026）'!$A:$A&amp;'[1]产值及收款计划（2026）'!$B:$B,'[1]产值及收款计划（2026）'!AL:AL)</f>
        <v>0</v>
      </c>
      <c r="AM95" s="263" t="e" cm="1">
        <f t="array" aca="1" ref="AM95" ca="1">_xlfn.LET(_xlpm.勾选月份状态数组,TRANSPOSE('PPT(12-15页）-TOP10'!$A$3:$A$14),_xlpm.选择数据区,IF('PPT(12-15页）-TOP10'!$E$3="收款",$BA95:$BL95,$AA95:$AL95),SUM(_xlfn._xlws.FILTER(_xlpm.选择数据区,_xlpm.勾选月份状态数组,"")))</f>
        <v>#NAME?</v>
      </c>
      <c r="AN95" s="256" t="e" cm="1">
        <f t="array" aca="1" ref="AN95" ca="1">_xlfn.LET(_xlpm.勾选月份状态数组,TRANSPOSE('PPT(12-15页）-TOP10'!$A$3:$A$14),_xlpm.选择数据区,IF('PPT(12-15页）-TOP10'!$E$3="收款",$DA95:$DL95,$CA95:$CL95),SUM(_xlfn._xlws.FILTER(_xlpm.选择数据区,_xlpm.勾选月份状态数组,"")))</f>
        <v>#NAME?</v>
      </c>
      <c r="AO95" s="256">
        <f ca="1">SUM(CA95:CC95)+SUM(AD95:AL95)</f>
        <v>0</v>
      </c>
      <c r="AP95" s="256"/>
      <c r="AQ95" s="256"/>
      <c r="AR95" s="256"/>
      <c r="AS95" s="256" cm="1">
        <f t="array" aca="1" ref="AS95" ca="1">_xlfn.XLOOKUP($A95&amp;$B95,'[1]产值及收款计划（2026）'!$A:$A&amp;'[1]产值及收款计划（2026）'!$B:$B,'[1]产值及收款计划（2026）'!AS:AS)</f>
        <v>0</v>
      </c>
      <c r="AT95" s="256" cm="1">
        <f t="array" aca="1" ref="AT95" ca="1">_xlfn.XLOOKUP($A95&amp;$B95,'[1]产值及收款计划（2026）'!$A:$A&amp;'[1]产值及收款计划（2026）'!$B:$B,'[1]产值及收款计划（2026）'!AT:AT)</f>
        <v>0</v>
      </c>
      <c r="AU95" s="256" cm="1">
        <f t="array" aca="1" ref="AU95" ca="1">_xlfn.XLOOKUP($A95&amp;$B95,'[1]产值及收款计划（2026）'!$A:$A&amp;'[1]产值及收款计划（2026）'!$B:$B,'[1]产值及收款计划（2026）'!AU:AU)</f>
        <v>0</v>
      </c>
      <c r="AV95" s="256" cm="1">
        <f t="array" aca="1" ref="AV95" ca="1">_xlfn.XLOOKUP($A95&amp;$B95,'[1]产值及收款计划（2026）'!$A:$A&amp;'[1]产值及收款计划（2026）'!$B:$B,'[1]产值及收款计划（2026）'!AV:AV)</f>
        <v>0</v>
      </c>
      <c r="AW95" s="256" cm="1">
        <f t="array" aca="1" ref="AW95" ca="1">_xlfn.XLOOKUP($A95&amp;$B95,'[1]产值及收款计划（2026）'!$A:$A&amp;'[1]产值及收款计划（2026）'!$B:$B,'[1]产值及收款计划（2026）'!AW:AW)</f>
        <v>0</v>
      </c>
      <c r="AX95" s="256" cm="1">
        <f t="array" aca="1" ref="AX95" ca="1">_xlfn.XLOOKUP($A95&amp;$B95,'[1]产值及收款计划（2026）'!$A:$A&amp;'[1]产值及收款计划（2026）'!$B:$B,'[1]产值及收款计划（2026）'!AX:AX)</f>
        <v>0</v>
      </c>
      <c r="AY95" s="256" cm="1">
        <f t="array" aca="1" ref="AY95" ca="1">_xlfn.XLOOKUP($A95&amp;$B95,'[1]产值及收款计划（2026）'!$A:$A&amp;'[1]产值及收款计划（2026）'!$B:$B,'[1]产值及收款计划（2026）'!AY:AY)</f>
        <v>16</v>
      </c>
      <c r="AZ95" s="256" cm="1">
        <f t="array" aca="1" ref="AZ95" ca="1">_xlfn.XLOOKUP($A95&amp;$B95,'[1]产值及收款计划（2026）'!$A:$A&amp;'[1]产值及收款计划（2026）'!$B:$B,'[1]产值及收款计划（2026）'!AZ:AZ)</f>
        <v>0</v>
      </c>
      <c r="BA95" s="256" cm="1">
        <f t="array" aca="1" ref="BA95" ca="1">_xlfn.XLOOKUP($A95&amp;$B95,'[1]产值及收款计划（2026）'!$A:$A&amp;'[1]产值及收款计划（2026）'!$B:$B,'[1]产值及收款计划（2026）'!BA:BA)</f>
        <v>0</v>
      </c>
      <c r="BB95" s="256" cm="1">
        <f t="array" aca="1" ref="BB95" ca="1">_xlfn.XLOOKUP($A95&amp;$B95,'[1]产值及收款计划（2026）'!$A:$A&amp;'[1]产值及收款计划（2026）'!$B:$B,'[1]产值及收款计划（2026）'!BB:BB)</f>
        <v>0</v>
      </c>
      <c r="BC95" s="256" cm="1">
        <f t="array" aca="1" ref="BC95" ca="1">_xlfn.XLOOKUP($A95&amp;$B95,'[1]产值及收款计划（2026）'!$A:$A&amp;'[1]产值及收款计划（2026）'!$B:$B,'[1]产值及收款计划（2026）'!BC:BC)</f>
        <v>0</v>
      </c>
      <c r="BD95" s="256" cm="1">
        <f t="array" aca="1" ref="BD95" ca="1">_xlfn.XLOOKUP($A95&amp;$B95,'[1]产值及收款计划（2026）'!$A:$A&amp;'[1]产值及收款计划（2026）'!$B:$B,'[1]产值及收款计划（2026）'!BD:BD)</f>
        <v>0</v>
      </c>
      <c r="BE95" s="256" cm="1">
        <f t="array" aca="1" ref="BE95" ca="1">_xlfn.XLOOKUP($A95&amp;$B95,'[1]产值及收款计划（2026）'!$A:$A&amp;'[1]产值及收款计划（2026）'!$B:$B,'[1]产值及收款计划（2026）'!BE:BE)</f>
        <v>0</v>
      </c>
      <c r="BF95" s="256" cm="1">
        <f t="array" aca="1" ref="BF95" ca="1">_xlfn.XLOOKUP($A95&amp;$B95,'[1]产值及收款计划（2026）'!$A:$A&amp;'[1]产值及收款计划（2026）'!$B:$B,'[1]产值及收款计划（2026）'!BF:BF)</f>
        <v>0</v>
      </c>
      <c r="BG95" s="256" cm="1">
        <f t="array" aca="1" ref="BG95" ca="1">_xlfn.XLOOKUP($A95&amp;$B95,'[1]产值及收款计划（2026）'!$A:$A&amp;'[1]产值及收款计划（2026）'!$B:$B,'[1]产值及收款计划（2026）'!BG:BG)</f>
        <v>0</v>
      </c>
      <c r="BH95" s="256" cm="1">
        <f t="array" aca="1" ref="BH95" ca="1">_xlfn.XLOOKUP($A95&amp;$B95,'[1]产值及收款计划（2026）'!$A:$A&amp;'[1]产值及收款计划（2026）'!$B:$B,'[1]产值及收款计划（2026）'!BH:BH)</f>
        <v>0</v>
      </c>
      <c r="BI95" s="256" cm="1">
        <f t="array" aca="1" ref="BI95" ca="1">_xlfn.XLOOKUP($A95&amp;$B95,'[1]产值及收款计划（2026）'!$A:$A&amp;'[1]产值及收款计划（2026）'!$B:$B,'[1]产值及收款计划（2026）'!BI:BI)</f>
        <v>0</v>
      </c>
      <c r="BJ95" s="256" cm="1">
        <f t="array" aca="1" ref="BJ95" ca="1">_xlfn.XLOOKUP($A95&amp;$B95,'[1]产值及收款计划（2026）'!$A:$A&amp;'[1]产值及收款计划（2026）'!$B:$B,'[1]产值及收款计划（2026）'!BJ:BJ)</f>
        <v>0</v>
      </c>
      <c r="BK95" s="256" cm="1">
        <f t="array" aca="1" ref="BK95" ca="1">_xlfn.XLOOKUP($A95&amp;$B95,'[1]产值及收款计划（2026）'!$A:$A&amp;'[1]产值及收款计划（2026）'!$B:$B,'[1]产值及收款计划（2026）'!BK:BK)</f>
        <v>0</v>
      </c>
      <c r="BL95" s="256" cm="1">
        <f t="array" aca="1" ref="BL95" ca="1">_xlfn.XLOOKUP($A95&amp;$B95,'[1]产值及收款计划（2026）'!$A:$A&amp;'[1]产值及收款计划（2026）'!$B:$B,'[1]产值及收款计划（2026）'!BL:BL)</f>
        <v>0</v>
      </c>
      <c r="BM95" s="256"/>
      <c r="BN95" s="256"/>
      <c r="BO95" s="256"/>
      <c r="BP95" s="256"/>
      <c r="BQ95" s="255" cm="1">
        <f t="array" aca="1" ref="BQ95" ca="1">_xlfn.XLOOKUP($A95&amp;$B95,'[1]产值及收款计划（2026）'!$A:$A&amp;'[1]产值及收款计划（2026）'!$B:$B,'[1]产值及收款计划（2026）'!BQ:BQ)</f>
        <v>0</v>
      </c>
      <c r="BR95" s="256" cm="1">
        <f t="array" aca="1" ref="BR95" ca="1">_xlfn.XLOOKUP($A95&amp;$B95,'[1]产值及收款计划（2026）'!$A:$A&amp;'[1]产值及收款计划（2026）'!$B:$B,'[1]产值及收款计划（2026）'!BR:BR)</f>
        <v>0</v>
      </c>
      <c r="CA95" s="256" cm="1">
        <f t="array" aca="1" ref="CA95" ca="1">_xlfn.XLOOKUP($A95&amp;$B95,'[1]产值及收款计划（2026）'!$A:$A&amp;'[1]产值及收款计划（2026）'!$B:$B,'[1]产值及收款计划（2026）'!CA:CA)</f>
        <v>0</v>
      </c>
      <c r="CB95" s="256" cm="1">
        <f t="array" aca="1" ref="CB95" ca="1">_xlfn.XLOOKUP($A95&amp;$B95,'[1]产值及收款计划（2026）'!$A:$A&amp;'[1]产值及收款计划（2026）'!$B:$B,'[1]产值及收款计划（2026）'!CB:CB)</f>
        <v>0</v>
      </c>
      <c r="CC95" s="256" cm="1">
        <f t="array" aca="1" ref="CC95" ca="1">_xlfn.XLOOKUP($A95&amp;$B95,'[1]产值及收款计划（2026）'!$A:$A&amp;'[1]产值及收款计划（2026）'!$B:$B,'[1]产值及收款计划（2026）'!CC:CC)</f>
        <v>0</v>
      </c>
      <c r="CD95" s="256" cm="1">
        <f t="array" aca="1" ref="CD95" ca="1">_xlfn.XLOOKUP($A95&amp;$B95,'[1]产值及收款计划（2026）'!$A:$A&amp;'[1]产值及收款计划（2026）'!$B:$B,'[1]产值及收款计划（2026）'!CD:CD)</f>
        <v>0</v>
      </c>
      <c r="CE95" s="256" cm="1">
        <f t="array" aca="1" ref="CE95" ca="1">_xlfn.XLOOKUP($A95&amp;$B95,'[1]产值及收款计划（2026）'!$A:$A&amp;'[1]产值及收款计划（2026）'!$B:$B,'[1]产值及收款计划（2026）'!CE:CE)</f>
        <v>0</v>
      </c>
      <c r="CF95" s="256" cm="1">
        <f t="array" aca="1" ref="CF95" ca="1">_xlfn.XLOOKUP($A95&amp;$B95,'[1]产值及收款计划（2026）'!$A:$A&amp;'[1]产值及收款计划（2026）'!$B:$B,'[1]产值及收款计划（2026）'!CF:CF)</f>
        <v>0</v>
      </c>
      <c r="CG95" s="256" cm="1">
        <f t="array" aca="1" ref="CG95" ca="1">_xlfn.XLOOKUP($A95&amp;$B95,'[1]产值及收款计划（2026）'!$A:$A&amp;'[1]产值及收款计划（2026）'!$B:$B,'[1]产值及收款计划（2026）'!CG:CG)</f>
        <v>0</v>
      </c>
      <c r="CH95" s="256" cm="1">
        <f t="array" aca="1" ref="CH95" ca="1">_xlfn.XLOOKUP($A95&amp;$B95,'[1]产值及收款计划（2026）'!$A:$A&amp;'[1]产值及收款计划（2026）'!$B:$B,'[1]产值及收款计划（2026）'!CH:CH)</f>
        <v>0</v>
      </c>
      <c r="CI95" s="256" cm="1">
        <f t="array" aca="1" ref="CI95" ca="1">_xlfn.XLOOKUP($A95&amp;$B95,'[1]产值及收款计划（2026）'!$A:$A&amp;'[1]产值及收款计划（2026）'!$B:$B,'[1]产值及收款计划（2026）'!CI:CI)</f>
        <v>0</v>
      </c>
      <c r="CJ95" s="256" cm="1">
        <f t="array" aca="1" ref="CJ95" ca="1">_xlfn.XLOOKUP($A95&amp;$B95,'[1]产值及收款计划（2026）'!$A:$A&amp;'[1]产值及收款计划（2026）'!$B:$B,'[1]产值及收款计划（2026）'!CJ:CJ)</f>
        <v>0</v>
      </c>
      <c r="CK95" s="256" cm="1">
        <f t="array" aca="1" ref="CK95" ca="1">_xlfn.XLOOKUP($A95&amp;$B95,'[1]产值及收款计划（2026）'!$A:$A&amp;'[1]产值及收款计划（2026）'!$B:$B,'[1]产值及收款计划（2026）'!CK:CK)</f>
        <v>0</v>
      </c>
      <c r="CL95" s="256" cm="1">
        <f t="array" aca="1" ref="CL95" ca="1">_xlfn.XLOOKUP($A95&amp;$B95,'[1]产值及收款计划（2026）'!$A:$A&amp;'[1]产值及收款计划（2026）'!$B:$B,'[1]产值及收款计划（2026）'!CL:CL)</f>
        <v>0</v>
      </c>
      <c r="DA95" s="256" cm="1">
        <f t="array" aca="1" ref="DA95" ca="1">_xlfn.XLOOKUP($A95&amp;$B95,'[1]产值及收款计划（2026）'!$A:$A&amp;'[1]产值及收款计划（2026）'!$B:$B,'[1]产值及收款计划（2026）'!DA:DA)</f>
        <v>0</v>
      </c>
      <c r="DB95" s="256" cm="1">
        <f t="array" aca="1" ref="DB95" ca="1">_xlfn.XLOOKUP($A95&amp;$B95,'[1]产值及收款计划（2026）'!$A:$A&amp;'[1]产值及收款计划（2026）'!$B:$B,'[1]产值及收款计划（2026）'!DB:DB)</f>
        <v>0</v>
      </c>
      <c r="DC95" s="256" cm="1">
        <f t="array" aca="1" ref="DC95" ca="1">_xlfn.XLOOKUP($A95&amp;$B95,'[1]产值及收款计划（2026）'!$A:$A&amp;'[1]产值及收款计划（2026）'!$B:$B,'[1]产值及收款计划（2026）'!DC:DC)</f>
        <v>0</v>
      </c>
      <c r="DD95" s="256" cm="1">
        <f t="array" aca="1" ref="DD95" ca="1">_xlfn.XLOOKUP($A95&amp;$B95,'[1]产值及收款计划（2026）'!$A:$A&amp;'[1]产值及收款计划（2026）'!$B:$B,'[1]产值及收款计划（2026）'!DD:DD)</f>
        <v>0</v>
      </c>
      <c r="DE95" s="256" cm="1">
        <f t="array" aca="1" ref="DE95" ca="1">_xlfn.XLOOKUP($A95&amp;$B95,'[1]产值及收款计划（2026）'!$A:$A&amp;'[1]产值及收款计划（2026）'!$B:$B,'[1]产值及收款计划（2026）'!DE:DE)</f>
        <v>0</v>
      </c>
      <c r="DF95" s="256" cm="1">
        <f t="array" aca="1" ref="DF95" ca="1">_xlfn.XLOOKUP($A95&amp;$B95,'[1]产值及收款计划（2026）'!$A:$A&amp;'[1]产值及收款计划（2026）'!$B:$B,'[1]产值及收款计划（2026）'!DF:DF)</f>
        <v>0</v>
      </c>
      <c r="DG95" s="256" cm="1">
        <f t="array" aca="1" ref="DG95" ca="1">_xlfn.XLOOKUP($A95&amp;$B95,'[1]产值及收款计划（2026）'!$A:$A&amp;'[1]产值及收款计划（2026）'!$B:$B,'[1]产值及收款计划（2026）'!DG:DG)</f>
        <v>0</v>
      </c>
      <c r="DH95" s="256" cm="1">
        <f t="array" aca="1" ref="DH95" ca="1">_xlfn.XLOOKUP($A95&amp;$B95,'[1]产值及收款计划（2026）'!$A:$A&amp;'[1]产值及收款计划（2026）'!$B:$B,'[1]产值及收款计划（2026）'!DH:DH)</f>
        <v>0</v>
      </c>
      <c r="DI95" s="256" cm="1">
        <f t="array" aca="1" ref="DI95" ca="1">_xlfn.XLOOKUP($A95&amp;$B95,'[1]产值及收款计划（2026）'!$A:$A&amp;'[1]产值及收款计划（2026）'!$B:$B,'[1]产值及收款计划（2026）'!DI:DI)</f>
        <v>0</v>
      </c>
      <c r="DJ95" s="256" cm="1">
        <f t="array" aca="1" ref="DJ95" ca="1">_xlfn.XLOOKUP($A95&amp;$B95,'[1]产值及收款计划（2026）'!$A:$A&amp;'[1]产值及收款计划（2026）'!$B:$B,'[1]产值及收款计划（2026）'!DJ:DJ)</f>
        <v>0</v>
      </c>
      <c r="DK95" s="256" cm="1">
        <f t="array" aca="1" ref="DK95" ca="1">_xlfn.XLOOKUP($A95&amp;$B95,'[1]产值及收款计划（2026）'!$A:$A&amp;'[1]产值及收款计划（2026）'!$B:$B,'[1]产值及收款计划（2026）'!DK:DK)</f>
        <v>0</v>
      </c>
      <c r="DL95" s="256" cm="1">
        <f t="array" aca="1" ref="DL95" ca="1">_xlfn.XLOOKUP($A95&amp;$B95,'[1]产值及收款计划（2026）'!$A:$A&amp;'[1]产值及收款计划（2026）'!$B:$B,'[1]产值及收款计划（2026）'!DL:DL)</f>
        <v>0</v>
      </c>
      <c r="DM95" s="264"/>
      <c r="DN95" s="250"/>
    </row>
    <row r="96" spans="1:118" ht="20.25" x14ac:dyDescent="0.15">
      <c r="A96" s="254">
        <f t="shared" ca="1" si="10"/>
        <v>92</v>
      </c>
      <c r="B96" s="254" t="s">
        <v>25</v>
      </c>
      <c r="C96" s="255" t="str" cm="1">
        <f t="array" aca="1" ref="C96" ca="1">_xlfn.XLOOKUP($A96&amp;$B96,'[1]产值及收款计划（2026）'!$A:$A&amp;'[1]产值及收款计划（2026）'!$B:$B,'[1]产值及收款计划（2026）'!C:C)</f>
        <v>SJHT2019121700144</v>
      </c>
      <c r="D96" s="255" t="str" cm="1">
        <f t="array" aca="1" ref="D96" ca="1">_xlfn.XLOOKUP($A96&amp;$B96,'[1]产值及收款计划（2026）'!$A:$A&amp;'[1]产值及收款计划（2026）'!$B:$B,'[1]产值及收款计划（2026）'!D:D)</f>
        <v>地下院平移-《郑州航空港区经济综合实验区（郑州新郑综合保税区）双鹤湖中央公园工程咨询公司项目咨询委托服务合同》补充协议（二）</v>
      </c>
      <c r="E96" s="256" cm="1">
        <f t="array" aca="1" ref="E96" ca="1">_xlfn.XLOOKUP($A96&amp;$B96,'[1]产值及收款计划（2026）'!$A:$A&amp;'[1]产值及收款计划（2026）'!$B:$B,'[1]产值及收款计划（2026）'!E:E)</f>
        <v>31.12</v>
      </c>
      <c r="F96" s="256" cm="1">
        <f t="array" aca="1" ref="F96" ca="1">_xlfn.XLOOKUP($A96&amp;$B96,'[1]产值及收款计划（2026）'!$A:$A&amp;'[1]产值及收款计划（2026）'!$B:$B,'[1]产值及收款计划（2026）'!F:F)</f>
        <v>31.12</v>
      </c>
      <c r="G96" s="256" cm="1">
        <f t="array" aca="1" ref="G96" ca="1">_xlfn.XLOOKUP($A96&amp;$B96,'[1]产值及收款计划（2026）'!$A:$A&amp;'[1]产值及收款计划（2026）'!$B:$B,'[1]产值及收款计划（2026）'!G:G)</f>
        <v>31.12</v>
      </c>
      <c r="H96" s="256" cm="1">
        <f t="array" aca="1" ref="H96" ca="1">_xlfn.XLOOKUP($A96&amp;$B96,'[1]产值及收款计划（2026）'!$A:$A&amp;'[1]产值及收款计划（2026）'!$B:$B,'[1]产值及收款计划（2026）'!H:H)</f>
        <v>31.12</v>
      </c>
      <c r="I96" s="257" cm="1">
        <f t="array" aca="1" ref="I96" ca="1">_xlfn.XLOOKUP($A96&amp;$B96,'[1]产值及收款计划（2026）'!$A:$A&amp;'[1]产值及收款计划（2026）'!$B:$B,'[1]产值及收款计划（2026）'!I:I)</f>
        <v>1</v>
      </c>
      <c r="J96" s="258" cm="1">
        <f t="array" aca="1" ref="J96" ca="1">_xlfn.XLOOKUP($A96&amp;$B96,'[1]产值及收款计划（2026）'!$A:$A&amp;'[1]产值及收款计划（2026）'!$B:$B,'[1]产值及收款计划（2026）'!J:J)</f>
        <v>0</v>
      </c>
      <c r="K96" s="256" cm="1">
        <f t="array" aca="1" ref="K96" ca="1">_xlfn.XLOOKUP($A96&amp;$B96,'[1]产值及收款计划（2026）'!$A:$A&amp;'[1]产值及收款计划（2026）'!$B:$B,'[1]产值及收款计划（2026）'!K:K)</f>
        <v>0</v>
      </c>
      <c r="L96" s="256" cm="1">
        <f t="array" aca="1" ref="L96" ca="1">_xlfn.XLOOKUP($A96&amp;$B96,'[1]产值及收款计划（2026）'!$A:$A&amp;'[1]产值及收款计划（2026）'!$B:$B,'[1]产值及收款计划（2026）'!L:L)</f>
        <v>0</v>
      </c>
      <c r="M96" s="256" t="str" cm="1">
        <f t="array" aca="1" ref="M96" ca="1">_xlfn.XLOOKUP($A96&amp;$B96,'[1]产值及收款计划（2026）'!$A:$A&amp;'[1]产值及收款计划（2026）'!$B:$B,'[1]产值及收款计划（2026）'!M:M)</f>
        <v>主导</v>
      </c>
      <c r="N96" s="256" t="str" cm="1">
        <f t="array" aca="1" ref="N96" ca="1">_xlfn.XLOOKUP($A96&amp;$B96,'[1]产值及收款计划（2026）'!$A:$A&amp;'[1]产值及收款计划（2026）'!$B:$B,'[1]产值及收款计划（2026）'!N:N)</f>
        <v>孔祥平团队</v>
      </c>
      <c r="O96" s="256" t="str" cm="1">
        <f t="array" aca="1" ref="O96" ca="1">_xlfn.XLOOKUP($A96&amp;$B96,'[1]产值及收款计划（2026）'!$A:$A&amp;'[1]产值及收款计划（2026）'!$B:$B,'[1]产值及收款计划（2026）'!O:O)</f>
        <v>张智伟</v>
      </c>
      <c r="P96" s="255" t="str" cm="1">
        <f t="array" aca="1" ref="P96" ca="1">_xlfn.XLOOKUP($A96&amp;$B96,'[1]产值及收款计划（2026）'!$A:$A&amp;'[1]产值及收款计划（2026）'!$B:$B,'[1]产值及收款计划（2026）'!P:P)</f>
        <v>在建</v>
      </c>
      <c r="Q96" s="256" cm="1">
        <f t="array" aca="1" ref="Q96" ca="1">_xlfn.XLOOKUP($A96&amp;$B96,'[1]产值及收款计划（2026）'!$A:$A&amp;'[1]产值及收款计划（2026）'!$B:$B,'[1]产值及收款计划（2026）'!Q:Q)</f>
        <v>0</v>
      </c>
      <c r="R96" s="256" cm="1">
        <f t="array" aca="1" ref="R96" ca="1">_xlfn.XLOOKUP($A96&amp;$B96,'[1]产值及收款计划（2026）'!$A:$A&amp;'[1]产值及收款计划（2026）'!$B:$B,'[1]产值及收款计划（2026）'!R:R)</f>
        <v>0</v>
      </c>
      <c r="S96" s="256" cm="1">
        <f t="array" aca="1" ref="S96" ca="1">_xlfn.XLOOKUP($A96&amp;$B96,'[1]产值及收款计划（2026）'!$A:$A&amp;'[1]产值及收款计划（2026）'!$B:$B,'[1]产值及收款计划（2026）'!S:S)</f>
        <v>0</v>
      </c>
      <c r="T96" s="256" cm="1">
        <f t="array" aca="1" ref="T96" ca="1">_xlfn.XLOOKUP($A96&amp;$B96,'[1]产值及收款计划（2026）'!$A:$A&amp;'[1]产值及收款计划（2026）'!$B:$B,'[1]产值及收款计划（2026）'!T:T)</f>
        <v>0</v>
      </c>
      <c r="U96" s="256" cm="1">
        <f t="array" aca="1" ref="U96" ca="1">_xlfn.XLOOKUP($A96&amp;$B96,'[1]产值及收款计划（2026）'!$A:$A&amp;'[1]产值及收款计划（2026）'!$B:$B,'[1]产值及收款计划（2026）'!U:U)</f>
        <v>0</v>
      </c>
      <c r="V96" s="256" cm="1">
        <f t="array" aca="1" ref="V96" ca="1">_xlfn.XLOOKUP($A96&amp;$B96,'[1]产值及收款计划（2026）'!$A:$A&amp;'[1]产值及收款计划（2026）'!$B:$B,'[1]产值及收款计划（2026）'!V:V)</f>
        <v>31.12</v>
      </c>
      <c r="W96" s="256" cm="1">
        <f t="array" aca="1" ref="W96" ca="1">_xlfn.XLOOKUP($A96&amp;$B96,'[1]产值及收款计划（2026）'!$A:$A&amp;'[1]产值及收款计划（2026）'!$B:$B,'[1]产值及收款计划（2026）'!W:W)</f>
        <v>0</v>
      </c>
      <c r="X96" s="256" cm="1">
        <f t="array" aca="1" ref="X96" ca="1">_xlfn.XLOOKUP($A96&amp;$B96,'[1]产值及收款计划（2026）'!$A:$A&amp;'[1]产值及收款计划（2026）'!$B:$B,'[1]产值及收款计划（2026）'!X:X)</f>
        <v>0</v>
      </c>
      <c r="Y96" s="256" cm="1">
        <f t="array" aca="1" ref="Y96" ca="1">_xlfn.XLOOKUP($A96&amp;$B96,'[1]产值及收款计划（2026）'!$A:$A&amp;'[1]产值及收款计划（2026）'!$B:$B,'[1]产值及收款计划（2026）'!Y:Y)</f>
        <v>0</v>
      </c>
      <c r="Z96" s="256" cm="1">
        <f t="array" aca="1" ref="Z96" ca="1">_xlfn.XLOOKUP($A96&amp;$B96,'[1]产值及收款计划（2026）'!$A:$A&amp;'[1]产值及收款计划（2026）'!$B:$B,'[1]产值及收款计划（2026）'!Z:Z)</f>
        <v>0</v>
      </c>
      <c r="AA96" s="256" cm="1">
        <f t="array" aca="1" ref="AA96" ca="1">_xlfn.XLOOKUP($A96&amp;$B96,'[1]产值及收款计划（2026）'!$A:$A&amp;'[1]产值及收款计划（2026）'!$B:$B,'[1]产值及收款计划（2026）'!AA:AA)</f>
        <v>0</v>
      </c>
      <c r="AB96" s="256" cm="1">
        <f t="array" aca="1" ref="AB96" ca="1">_xlfn.XLOOKUP($A96&amp;$B96,'[1]产值及收款计划（2026）'!$A:$A&amp;'[1]产值及收款计划（2026）'!$B:$B,'[1]产值及收款计划（2026）'!AB:AB)</f>
        <v>0</v>
      </c>
      <c r="AC96" s="256" cm="1">
        <f t="array" aca="1" ref="AC96" ca="1">_xlfn.XLOOKUP($A96&amp;$B96,'[1]产值及收款计划（2026）'!$A:$A&amp;'[1]产值及收款计划（2026）'!$B:$B,'[1]产值及收款计划（2026）'!AC:AC)</f>
        <v>0</v>
      </c>
      <c r="AD96" s="256" cm="1">
        <f t="array" aca="1" ref="AD96" ca="1">_xlfn.XLOOKUP($A96&amp;$B96,'[1]产值及收款计划（2026）'!$A:$A&amp;'[1]产值及收款计划（2026）'!$B:$B,'[1]产值及收款计划（2026）'!AD:AD)</f>
        <v>0</v>
      </c>
      <c r="AE96" s="256" cm="1">
        <f t="array" aca="1" ref="AE96" ca="1">_xlfn.XLOOKUP($A96&amp;$B96,'[1]产值及收款计划（2026）'!$A:$A&amp;'[1]产值及收款计划（2026）'!$B:$B,'[1]产值及收款计划（2026）'!AE:AE)</f>
        <v>0</v>
      </c>
      <c r="AF96" s="256" cm="1">
        <f t="array" aca="1" ref="AF96" ca="1">_xlfn.XLOOKUP($A96&amp;$B96,'[1]产值及收款计划（2026）'!$A:$A&amp;'[1]产值及收款计划（2026）'!$B:$B,'[1]产值及收款计划（2026）'!AF:AF)</f>
        <v>0</v>
      </c>
      <c r="AG96" s="256" cm="1">
        <f t="array" aca="1" ref="AG96" ca="1">_xlfn.XLOOKUP($A96&amp;$B96,'[1]产值及收款计划（2026）'!$A:$A&amp;'[1]产值及收款计划（2026）'!$B:$B,'[1]产值及收款计划（2026）'!AG:AG)</f>
        <v>0</v>
      </c>
      <c r="AH96" s="256" cm="1">
        <f t="array" aca="1" ref="AH96" ca="1">_xlfn.XLOOKUP($A96&amp;$B96,'[1]产值及收款计划（2026）'!$A:$A&amp;'[1]产值及收款计划（2026）'!$B:$B,'[1]产值及收款计划（2026）'!AH:AH)</f>
        <v>0</v>
      </c>
      <c r="AI96" s="256" cm="1">
        <f t="array" aca="1" ref="AI96" ca="1">_xlfn.XLOOKUP($A96&amp;$B96,'[1]产值及收款计划（2026）'!$A:$A&amp;'[1]产值及收款计划（2026）'!$B:$B,'[1]产值及收款计划（2026）'!AI:AI)</f>
        <v>0</v>
      </c>
      <c r="AJ96" s="256" cm="1">
        <f t="array" aca="1" ref="AJ96" ca="1">_xlfn.XLOOKUP($A96&amp;$B96,'[1]产值及收款计划（2026）'!$A:$A&amp;'[1]产值及收款计划（2026）'!$B:$B,'[1]产值及收款计划（2026）'!AJ:AJ)</f>
        <v>0</v>
      </c>
      <c r="AK96" s="256" cm="1">
        <f t="array" aca="1" ref="AK96" ca="1">_xlfn.XLOOKUP($A96&amp;$B96,'[1]产值及收款计划（2026）'!$A:$A&amp;'[1]产值及收款计划（2026）'!$B:$B,'[1]产值及收款计划（2026）'!AK:AK)</f>
        <v>0</v>
      </c>
      <c r="AL96" s="256" cm="1">
        <f t="array" aca="1" ref="AL96" ca="1">_xlfn.XLOOKUP($A96&amp;$B96,'[1]产值及收款计划（2026）'!$A:$A&amp;'[1]产值及收款计划（2026）'!$B:$B,'[1]产值及收款计划（2026）'!AL:AL)</f>
        <v>0</v>
      </c>
      <c r="AM96" s="263" t="e" cm="1">
        <f t="array" aca="1" ref="AM96" ca="1">_xlfn.LET(_xlpm.勾选月份状态数组,TRANSPOSE('PPT(12-15页）-TOP10'!$A$3:$A$14),_xlpm.选择数据区,IF('PPT(12-15页）-TOP10'!$E$3="收款",$BA96:$BL96,$AA96:$AL96),SUM(_xlfn._xlws.FILTER(_xlpm.选择数据区,_xlpm.勾选月份状态数组,"")))</f>
        <v>#NAME?</v>
      </c>
      <c r="AN96" s="256" t="e" cm="1">
        <f t="array" aca="1" ref="AN96" ca="1">_xlfn.LET(_xlpm.勾选月份状态数组,TRANSPOSE('PPT(12-15页）-TOP10'!$A$3:$A$14),_xlpm.选择数据区,IF('PPT(12-15页）-TOP10'!$E$3="收款",$DA96:$DL96,$CA96:$CL96),SUM(_xlfn._xlws.FILTER(_xlpm.选择数据区,_xlpm.勾选月份状态数组,"")))</f>
        <v>#NAME?</v>
      </c>
      <c r="AO96" s="256">
        <f ca="1">SUM(CA96:CC96)+SUM(AD96:AL96)</f>
        <v>0</v>
      </c>
      <c r="AP96" s="256"/>
      <c r="AQ96" s="256"/>
      <c r="AR96" s="256"/>
      <c r="AS96" s="256" cm="1">
        <f t="array" aca="1" ref="AS96" ca="1">_xlfn.XLOOKUP($A96&amp;$B96,'[1]产值及收款计划（2026）'!$A:$A&amp;'[1]产值及收款计划（2026）'!$B:$B,'[1]产值及收款计划（2026）'!AS:AS)</f>
        <v>0</v>
      </c>
      <c r="AT96" s="256" cm="1">
        <f t="array" aca="1" ref="AT96" ca="1">_xlfn.XLOOKUP($A96&amp;$B96,'[1]产值及收款计划（2026）'!$A:$A&amp;'[1]产值及收款计划（2026）'!$B:$B,'[1]产值及收款计划（2026）'!AT:AT)</f>
        <v>0</v>
      </c>
      <c r="AU96" s="256" cm="1">
        <f t="array" aca="1" ref="AU96" ca="1">_xlfn.XLOOKUP($A96&amp;$B96,'[1]产值及收款计划（2026）'!$A:$A&amp;'[1]产值及收款计划（2026）'!$B:$B,'[1]产值及收款计划（2026）'!AU:AU)</f>
        <v>0</v>
      </c>
      <c r="AV96" s="256" cm="1">
        <f t="array" aca="1" ref="AV96" ca="1">_xlfn.XLOOKUP($A96&amp;$B96,'[1]产值及收款计划（2026）'!$A:$A&amp;'[1]产值及收款计划（2026）'!$B:$B,'[1]产值及收款计划（2026）'!AV:AV)</f>
        <v>0</v>
      </c>
      <c r="AW96" s="256" cm="1">
        <f t="array" aca="1" ref="AW96" ca="1">_xlfn.XLOOKUP($A96&amp;$B96,'[1]产值及收款计划（2026）'!$A:$A&amp;'[1]产值及收款计划（2026）'!$B:$B,'[1]产值及收款计划（2026）'!AW:AW)</f>
        <v>0</v>
      </c>
      <c r="AX96" s="256" cm="1">
        <f t="array" aca="1" ref="AX96" ca="1">_xlfn.XLOOKUP($A96&amp;$B96,'[1]产值及收款计划（2026）'!$A:$A&amp;'[1]产值及收款计划（2026）'!$B:$B,'[1]产值及收款计划（2026）'!AX:AX)</f>
        <v>0</v>
      </c>
      <c r="AY96" s="256" cm="1">
        <f t="array" aca="1" ref="AY96" ca="1">_xlfn.XLOOKUP($A96&amp;$B96,'[1]产值及收款计划（2026）'!$A:$A&amp;'[1]产值及收款计划（2026）'!$B:$B,'[1]产值及收款计划（2026）'!AY:AY)</f>
        <v>31.12</v>
      </c>
      <c r="AZ96" s="256" cm="1">
        <f t="array" aca="1" ref="AZ96" ca="1">_xlfn.XLOOKUP($A96&amp;$B96,'[1]产值及收款计划（2026）'!$A:$A&amp;'[1]产值及收款计划（2026）'!$B:$B,'[1]产值及收款计划（2026）'!AZ:AZ)</f>
        <v>0</v>
      </c>
      <c r="BA96" s="256" cm="1">
        <f t="array" aca="1" ref="BA96" ca="1">_xlfn.XLOOKUP($A96&amp;$B96,'[1]产值及收款计划（2026）'!$A:$A&amp;'[1]产值及收款计划（2026）'!$B:$B,'[1]产值及收款计划（2026）'!BA:BA)</f>
        <v>0</v>
      </c>
      <c r="BB96" s="256" cm="1">
        <f t="array" aca="1" ref="BB96" ca="1">_xlfn.XLOOKUP($A96&amp;$B96,'[1]产值及收款计划（2026）'!$A:$A&amp;'[1]产值及收款计划（2026）'!$B:$B,'[1]产值及收款计划（2026）'!BB:BB)</f>
        <v>0</v>
      </c>
      <c r="BC96" s="256" cm="1">
        <f t="array" aca="1" ref="BC96" ca="1">_xlfn.XLOOKUP($A96&amp;$B96,'[1]产值及收款计划（2026）'!$A:$A&amp;'[1]产值及收款计划（2026）'!$B:$B,'[1]产值及收款计划（2026）'!BC:BC)</f>
        <v>0</v>
      </c>
      <c r="BD96" s="256" cm="1">
        <f t="array" aca="1" ref="BD96" ca="1">_xlfn.XLOOKUP($A96&amp;$B96,'[1]产值及收款计划（2026）'!$A:$A&amp;'[1]产值及收款计划（2026）'!$B:$B,'[1]产值及收款计划（2026）'!BD:BD)</f>
        <v>0</v>
      </c>
      <c r="BE96" s="256" cm="1">
        <f t="array" aca="1" ref="BE96" ca="1">_xlfn.XLOOKUP($A96&amp;$B96,'[1]产值及收款计划（2026）'!$A:$A&amp;'[1]产值及收款计划（2026）'!$B:$B,'[1]产值及收款计划（2026）'!BE:BE)</f>
        <v>0</v>
      </c>
      <c r="BF96" s="256" cm="1">
        <f t="array" aca="1" ref="BF96" ca="1">_xlfn.XLOOKUP($A96&amp;$B96,'[1]产值及收款计划（2026）'!$A:$A&amp;'[1]产值及收款计划（2026）'!$B:$B,'[1]产值及收款计划（2026）'!BF:BF)</f>
        <v>0</v>
      </c>
      <c r="BG96" s="256" cm="1">
        <f t="array" aca="1" ref="BG96" ca="1">_xlfn.XLOOKUP($A96&amp;$B96,'[1]产值及收款计划（2026）'!$A:$A&amp;'[1]产值及收款计划（2026）'!$B:$B,'[1]产值及收款计划（2026）'!BG:BG)</f>
        <v>0</v>
      </c>
      <c r="BH96" s="256" cm="1">
        <f t="array" aca="1" ref="BH96" ca="1">_xlfn.XLOOKUP($A96&amp;$B96,'[1]产值及收款计划（2026）'!$A:$A&amp;'[1]产值及收款计划（2026）'!$B:$B,'[1]产值及收款计划（2026）'!BH:BH)</f>
        <v>0</v>
      </c>
      <c r="BI96" s="256" cm="1">
        <f t="array" aca="1" ref="BI96" ca="1">_xlfn.XLOOKUP($A96&amp;$B96,'[1]产值及收款计划（2026）'!$A:$A&amp;'[1]产值及收款计划（2026）'!$B:$B,'[1]产值及收款计划（2026）'!BI:BI)</f>
        <v>0</v>
      </c>
      <c r="BJ96" s="256" cm="1">
        <f t="array" aca="1" ref="BJ96" ca="1">_xlfn.XLOOKUP($A96&amp;$B96,'[1]产值及收款计划（2026）'!$A:$A&amp;'[1]产值及收款计划（2026）'!$B:$B,'[1]产值及收款计划（2026）'!BJ:BJ)</f>
        <v>0</v>
      </c>
      <c r="BK96" s="256" cm="1">
        <f t="array" aca="1" ref="BK96" ca="1">_xlfn.XLOOKUP($A96&amp;$B96,'[1]产值及收款计划（2026）'!$A:$A&amp;'[1]产值及收款计划（2026）'!$B:$B,'[1]产值及收款计划（2026）'!BK:BK)</f>
        <v>0</v>
      </c>
      <c r="BL96" s="256" cm="1">
        <f t="array" aca="1" ref="BL96" ca="1">_xlfn.XLOOKUP($A96&amp;$B96,'[1]产值及收款计划（2026）'!$A:$A&amp;'[1]产值及收款计划（2026）'!$B:$B,'[1]产值及收款计划（2026）'!BL:BL)</f>
        <v>0</v>
      </c>
      <c r="BM96" s="256"/>
      <c r="BN96" s="256"/>
      <c r="BO96" s="256"/>
      <c r="BP96" s="256"/>
      <c r="BQ96" s="255" cm="1">
        <f t="array" aca="1" ref="BQ96" ca="1">_xlfn.XLOOKUP($A96&amp;$B96,'[1]产值及收款计划（2026）'!$A:$A&amp;'[1]产值及收款计划（2026）'!$B:$B,'[1]产值及收款计划（2026）'!BQ:BQ)</f>
        <v>0</v>
      </c>
      <c r="BR96" s="256" cm="1">
        <f t="array" aca="1" ref="BR96" ca="1">_xlfn.XLOOKUP($A96&amp;$B96,'[1]产值及收款计划（2026）'!$A:$A&amp;'[1]产值及收款计划（2026）'!$B:$B,'[1]产值及收款计划（2026）'!BR:BR)</f>
        <v>0</v>
      </c>
      <c r="CA96" s="256" cm="1">
        <f t="array" aca="1" ref="CA96" ca="1">_xlfn.XLOOKUP($A96&amp;$B96,'[1]产值及收款计划（2026）'!$A:$A&amp;'[1]产值及收款计划（2026）'!$B:$B,'[1]产值及收款计划（2026）'!CA:CA)</f>
        <v>0</v>
      </c>
      <c r="CB96" s="256" cm="1">
        <f t="array" aca="1" ref="CB96" ca="1">_xlfn.XLOOKUP($A96&amp;$B96,'[1]产值及收款计划（2026）'!$A:$A&amp;'[1]产值及收款计划（2026）'!$B:$B,'[1]产值及收款计划（2026）'!CB:CB)</f>
        <v>0</v>
      </c>
      <c r="CC96" s="256" cm="1">
        <f t="array" aca="1" ref="CC96" ca="1">_xlfn.XLOOKUP($A96&amp;$B96,'[1]产值及收款计划（2026）'!$A:$A&amp;'[1]产值及收款计划（2026）'!$B:$B,'[1]产值及收款计划（2026）'!CC:CC)</f>
        <v>0</v>
      </c>
      <c r="CD96" s="256" cm="1">
        <f t="array" aca="1" ref="CD96" ca="1">_xlfn.XLOOKUP($A96&amp;$B96,'[1]产值及收款计划（2026）'!$A:$A&amp;'[1]产值及收款计划（2026）'!$B:$B,'[1]产值及收款计划（2026）'!CD:CD)</f>
        <v>0</v>
      </c>
      <c r="CE96" s="256" cm="1">
        <f t="array" aca="1" ref="CE96" ca="1">_xlfn.XLOOKUP($A96&amp;$B96,'[1]产值及收款计划（2026）'!$A:$A&amp;'[1]产值及收款计划（2026）'!$B:$B,'[1]产值及收款计划（2026）'!CE:CE)</f>
        <v>0</v>
      </c>
      <c r="CF96" s="256" cm="1">
        <f t="array" aca="1" ref="CF96" ca="1">_xlfn.XLOOKUP($A96&amp;$B96,'[1]产值及收款计划（2026）'!$A:$A&amp;'[1]产值及收款计划（2026）'!$B:$B,'[1]产值及收款计划（2026）'!CF:CF)</f>
        <v>0</v>
      </c>
      <c r="CG96" s="256" cm="1">
        <f t="array" aca="1" ref="CG96" ca="1">_xlfn.XLOOKUP($A96&amp;$B96,'[1]产值及收款计划（2026）'!$A:$A&amp;'[1]产值及收款计划（2026）'!$B:$B,'[1]产值及收款计划（2026）'!CG:CG)</f>
        <v>0</v>
      </c>
      <c r="CH96" s="256" cm="1">
        <f t="array" aca="1" ref="CH96" ca="1">_xlfn.XLOOKUP($A96&amp;$B96,'[1]产值及收款计划（2026）'!$A:$A&amp;'[1]产值及收款计划（2026）'!$B:$B,'[1]产值及收款计划（2026）'!CH:CH)</f>
        <v>0</v>
      </c>
      <c r="CI96" s="256" cm="1">
        <f t="array" aca="1" ref="CI96" ca="1">_xlfn.XLOOKUP($A96&amp;$B96,'[1]产值及收款计划（2026）'!$A:$A&amp;'[1]产值及收款计划（2026）'!$B:$B,'[1]产值及收款计划（2026）'!CI:CI)</f>
        <v>0</v>
      </c>
      <c r="CJ96" s="256" cm="1">
        <f t="array" aca="1" ref="CJ96" ca="1">_xlfn.XLOOKUP($A96&amp;$B96,'[1]产值及收款计划（2026）'!$A:$A&amp;'[1]产值及收款计划（2026）'!$B:$B,'[1]产值及收款计划（2026）'!CJ:CJ)</f>
        <v>0</v>
      </c>
      <c r="CK96" s="256" cm="1">
        <f t="array" aca="1" ref="CK96" ca="1">_xlfn.XLOOKUP($A96&amp;$B96,'[1]产值及收款计划（2026）'!$A:$A&amp;'[1]产值及收款计划（2026）'!$B:$B,'[1]产值及收款计划（2026）'!CK:CK)</f>
        <v>0</v>
      </c>
      <c r="CL96" s="256" cm="1">
        <f t="array" aca="1" ref="CL96" ca="1">_xlfn.XLOOKUP($A96&amp;$B96,'[1]产值及收款计划（2026）'!$A:$A&amp;'[1]产值及收款计划（2026）'!$B:$B,'[1]产值及收款计划（2026）'!CL:CL)</f>
        <v>0</v>
      </c>
      <c r="DA96" s="256" cm="1">
        <f t="array" aca="1" ref="DA96" ca="1">_xlfn.XLOOKUP($A96&amp;$B96,'[1]产值及收款计划（2026）'!$A:$A&amp;'[1]产值及收款计划（2026）'!$B:$B,'[1]产值及收款计划（2026）'!DA:DA)</f>
        <v>0</v>
      </c>
      <c r="DB96" s="256" cm="1">
        <f t="array" aca="1" ref="DB96" ca="1">_xlfn.XLOOKUP($A96&amp;$B96,'[1]产值及收款计划（2026）'!$A:$A&amp;'[1]产值及收款计划（2026）'!$B:$B,'[1]产值及收款计划（2026）'!DB:DB)</f>
        <v>0</v>
      </c>
      <c r="DC96" s="256" cm="1">
        <f t="array" aca="1" ref="DC96" ca="1">_xlfn.XLOOKUP($A96&amp;$B96,'[1]产值及收款计划（2026）'!$A:$A&amp;'[1]产值及收款计划（2026）'!$B:$B,'[1]产值及收款计划（2026）'!DC:DC)</f>
        <v>0</v>
      </c>
      <c r="DD96" s="256" cm="1">
        <f t="array" aca="1" ref="DD96" ca="1">_xlfn.XLOOKUP($A96&amp;$B96,'[1]产值及收款计划（2026）'!$A:$A&amp;'[1]产值及收款计划（2026）'!$B:$B,'[1]产值及收款计划（2026）'!DD:DD)</f>
        <v>0</v>
      </c>
      <c r="DE96" s="256" cm="1">
        <f t="array" aca="1" ref="DE96" ca="1">_xlfn.XLOOKUP($A96&amp;$B96,'[1]产值及收款计划（2026）'!$A:$A&amp;'[1]产值及收款计划（2026）'!$B:$B,'[1]产值及收款计划（2026）'!DE:DE)</f>
        <v>0</v>
      </c>
      <c r="DF96" s="256" cm="1">
        <f t="array" aca="1" ref="DF96" ca="1">_xlfn.XLOOKUP($A96&amp;$B96,'[1]产值及收款计划（2026）'!$A:$A&amp;'[1]产值及收款计划（2026）'!$B:$B,'[1]产值及收款计划（2026）'!DF:DF)</f>
        <v>0</v>
      </c>
      <c r="DG96" s="256" cm="1">
        <f t="array" aca="1" ref="DG96" ca="1">_xlfn.XLOOKUP($A96&amp;$B96,'[1]产值及收款计划（2026）'!$A:$A&amp;'[1]产值及收款计划（2026）'!$B:$B,'[1]产值及收款计划（2026）'!DG:DG)</f>
        <v>0</v>
      </c>
      <c r="DH96" s="256" cm="1">
        <f t="array" aca="1" ref="DH96" ca="1">_xlfn.XLOOKUP($A96&amp;$B96,'[1]产值及收款计划（2026）'!$A:$A&amp;'[1]产值及收款计划（2026）'!$B:$B,'[1]产值及收款计划（2026）'!DH:DH)</f>
        <v>0</v>
      </c>
      <c r="DI96" s="256" cm="1">
        <f t="array" aca="1" ref="DI96" ca="1">_xlfn.XLOOKUP($A96&amp;$B96,'[1]产值及收款计划（2026）'!$A:$A&amp;'[1]产值及收款计划（2026）'!$B:$B,'[1]产值及收款计划（2026）'!DI:DI)</f>
        <v>0</v>
      </c>
      <c r="DJ96" s="256" cm="1">
        <f t="array" aca="1" ref="DJ96" ca="1">_xlfn.XLOOKUP($A96&amp;$B96,'[1]产值及收款计划（2026）'!$A:$A&amp;'[1]产值及收款计划（2026）'!$B:$B,'[1]产值及收款计划（2026）'!DJ:DJ)</f>
        <v>0</v>
      </c>
      <c r="DK96" s="256" cm="1">
        <f t="array" aca="1" ref="DK96" ca="1">_xlfn.XLOOKUP($A96&amp;$B96,'[1]产值及收款计划（2026）'!$A:$A&amp;'[1]产值及收款计划（2026）'!$B:$B,'[1]产值及收款计划（2026）'!DK:DK)</f>
        <v>0</v>
      </c>
      <c r="DL96" s="256" cm="1">
        <f t="array" aca="1" ref="DL96" ca="1">_xlfn.XLOOKUP($A96&amp;$B96,'[1]产值及收款计划（2026）'!$A:$A&amp;'[1]产值及收款计划（2026）'!$B:$B,'[1]产值及收款计划（2026）'!DL:DL)</f>
        <v>0</v>
      </c>
      <c r="DM96" s="264"/>
      <c r="DN96" s="250"/>
    </row>
    <row r="97" spans="1:118" ht="20.25" x14ac:dyDescent="0.15">
      <c r="A97" s="254">
        <f t="shared" ca="1" si="10"/>
        <v>93</v>
      </c>
      <c r="B97" s="254" t="s">
        <v>25</v>
      </c>
      <c r="C97" s="255" t="str" cm="1">
        <f t="array" aca="1" ref="C97" ca="1">_xlfn.XLOOKUP($A97&amp;$B97,'[1]产值及收款计划（2026）'!$A:$A&amp;'[1]产值及收款计划（2026）'!$B:$B,'[1]产值及收款计划（2026）'!C:C)</f>
        <v>SJHT2019121700142</v>
      </c>
      <c r="D97" s="255" t="str" cm="1">
        <f t="array" aca="1" ref="D97" ca="1">_xlfn.XLOOKUP($A97&amp;$B97,'[1]产值及收款计划（2026）'!$A:$A&amp;'[1]产值及收款计划（2026）'!$B:$B,'[1]产值及收款计划（2026）'!D:D)</f>
        <v>地下院平移-郑州航空港区经济综合实验区（郑州新郑综合保税区）双鹤湖中央公园地下暗涵及鹤首内环路工程</v>
      </c>
      <c r="E97" s="256" cm="1">
        <f t="array" aca="1" ref="E97" ca="1">_xlfn.XLOOKUP($A97&amp;$B97,'[1]产值及收款计划（2026）'!$A:$A&amp;'[1]产值及收款计划（2026）'!$B:$B,'[1]产值及收款计划（2026）'!E:E)</f>
        <v>16.66</v>
      </c>
      <c r="F97" s="256" cm="1">
        <f t="array" aca="1" ref="F97" ca="1">_xlfn.XLOOKUP($A97&amp;$B97,'[1]产值及收款计划（2026）'!$A:$A&amp;'[1]产值及收款计划（2026）'!$B:$B,'[1]产值及收款计划（2026）'!F:F)</f>
        <v>16.66</v>
      </c>
      <c r="G97" s="256" cm="1">
        <f t="array" aca="1" ref="G97" ca="1">_xlfn.XLOOKUP($A97&amp;$B97,'[1]产值及收款计划（2026）'!$A:$A&amp;'[1]产值及收款计划（2026）'!$B:$B,'[1]产值及收款计划（2026）'!G:G)</f>
        <v>16.66</v>
      </c>
      <c r="H97" s="256" cm="1">
        <f t="array" aca="1" ref="H97" ca="1">_xlfn.XLOOKUP($A97&amp;$B97,'[1]产值及收款计划（2026）'!$A:$A&amp;'[1]产值及收款计划（2026）'!$B:$B,'[1]产值及收款计划（2026）'!H:H)</f>
        <v>16.66</v>
      </c>
      <c r="I97" s="257" cm="1">
        <f t="array" aca="1" ref="I97" ca="1">_xlfn.XLOOKUP($A97&amp;$B97,'[1]产值及收款计划（2026）'!$A:$A&amp;'[1]产值及收款计划（2026）'!$B:$B,'[1]产值及收款计划（2026）'!I:I)</f>
        <v>1</v>
      </c>
      <c r="J97" s="258" cm="1">
        <f t="array" aca="1" ref="J97" ca="1">_xlfn.XLOOKUP($A97&amp;$B97,'[1]产值及收款计划（2026）'!$A:$A&amp;'[1]产值及收款计划（2026）'!$B:$B,'[1]产值及收款计划（2026）'!J:J)</f>
        <v>0</v>
      </c>
      <c r="K97" s="256" cm="1">
        <f t="array" aca="1" ref="K97" ca="1">_xlfn.XLOOKUP($A97&amp;$B97,'[1]产值及收款计划（2026）'!$A:$A&amp;'[1]产值及收款计划（2026）'!$B:$B,'[1]产值及收款计划（2026）'!K:K)</f>
        <v>0</v>
      </c>
      <c r="L97" s="256" cm="1">
        <f t="array" aca="1" ref="L97" ca="1">_xlfn.XLOOKUP($A97&amp;$B97,'[1]产值及收款计划（2026）'!$A:$A&amp;'[1]产值及收款计划（2026）'!$B:$B,'[1]产值及收款计划（2026）'!L:L)</f>
        <v>0</v>
      </c>
      <c r="M97" s="256" t="str" cm="1">
        <f t="array" aca="1" ref="M97" ca="1">_xlfn.XLOOKUP($A97&amp;$B97,'[1]产值及收款计划（2026）'!$A:$A&amp;'[1]产值及收款计划（2026）'!$B:$B,'[1]产值及收款计划（2026）'!M:M)</f>
        <v>主导</v>
      </c>
      <c r="N97" s="256" t="str" cm="1">
        <f t="array" aca="1" ref="N97" ca="1">_xlfn.XLOOKUP($A97&amp;$B97,'[1]产值及收款计划（2026）'!$A:$A&amp;'[1]产值及收款计划（2026）'!$B:$B,'[1]产值及收款计划（2026）'!N:N)</f>
        <v>孔祥平团队</v>
      </c>
      <c r="O97" s="256" t="str" cm="1">
        <f t="array" aca="1" ref="O97" ca="1">_xlfn.XLOOKUP($A97&amp;$B97,'[1]产值及收款计划（2026）'!$A:$A&amp;'[1]产值及收款计划（2026）'!$B:$B,'[1]产值及收款计划（2026）'!O:O)</f>
        <v>张智伟</v>
      </c>
      <c r="P97" s="255" t="str" cm="1">
        <f t="array" aca="1" ref="P97" ca="1">_xlfn.XLOOKUP($A97&amp;$B97,'[1]产值及收款计划（2026）'!$A:$A&amp;'[1]产值及收款计划（2026）'!$B:$B,'[1]产值及收款计划（2026）'!P:P)</f>
        <v>在建</v>
      </c>
      <c r="Q97" s="256" cm="1">
        <f t="array" aca="1" ref="Q97" ca="1">_xlfn.XLOOKUP($A97&amp;$B97,'[1]产值及收款计划（2026）'!$A:$A&amp;'[1]产值及收款计划（2026）'!$B:$B,'[1]产值及收款计划（2026）'!Q:Q)</f>
        <v>0</v>
      </c>
      <c r="R97" s="256" cm="1">
        <f t="array" aca="1" ref="R97" ca="1">_xlfn.XLOOKUP($A97&amp;$B97,'[1]产值及收款计划（2026）'!$A:$A&amp;'[1]产值及收款计划（2026）'!$B:$B,'[1]产值及收款计划（2026）'!R:R)</f>
        <v>0</v>
      </c>
      <c r="S97" s="256" cm="1">
        <f t="array" aca="1" ref="S97" ca="1">_xlfn.XLOOKUP($A97&amp;$B97,'[1]产值及收款计划（2026）'!$A:$A&amp;'[1]产值及收款计划（2026）'!$B:$B,'[1]产值及收款计划（2026）'!S:S)</f>
        <v>0</v>
      </c>
      <c r="T97" s="256" cm="1">
        <f t="array" aca="1" ref="T97" ca="1">_xlfn.XLOOKUP($A97&amp;$B97,'[1]产值及收款计划（2026）'!$A:$A&amp;'[1]产值及收款计划（2026）'!$B:$B,'[1]产值及收款计划（2026）'!T:T)</f>
        <v>0</v>
      </c>
      <c r="U97" s="256" cm="1">
        <f t="array" aca="1" ref="U97" ca="1">_xlfn.XLOOKUP($A97&amp;$B97,'[1]产值及收款计划（2026）'!$A:$A&amp;'[1]产值及收款计划（2026）'!$B:$B,'[1]产值及收款计划（2026）'!U:U)</f>
        <v>0</v>
      </c>
      <c r="V97" s="256" cm="1">
        <f t="array" aca="1" ref="V97" ca="1">_xlfn.XLOOKUP($A97&amp;$B97,'[1]产值及收款计划（2026）'!$A:$A&amp;'[1]产值及收款计划（2026）'!$B:$B,'[1]产值及收款计划（2026）'!V:V)</f>
        <v>16.66</v>
      </c>
      <c r="W97" s="256" cm="1">
        <f t="array" aca="1" ref="W97" ca="1">_xlfn.XLOOKUP($A97&amp;$B97,'[1]产值及收款计划（2026）'!$A:$A&amp;'[1]产值及收款计划（2026）'!$B:$B,'[1]产值及收款计划（2026）'!W:W)</f>
        <v>0</v>
      </c>
      <c r="X97" s="256" cm="1">
        <f t="array" aca="1" ref="X97" ca="1">_xlfn.XLOOKUP($A97&amp;$B97,'[1]产值及收款计划（2026）'!$A:$A&amp;'[1]产值及收款计划（2026）'!$B:$B,'[1]产值及收款计划（2026）'!X:X)</f>
        <v>0</v>
      </c>
      <c r="Y97" s="256" cm="1">
        <f t="array" aca="1" ref="Y97" ca="1">_xlfn.XLOOKUP($A97&amp;$B97,'[1]产值及收款计划（2026）'!$A:$A&amp;'[1]产值及收款计划（2026）'!$B:$B,'[1]产值及收款计划（2026）'!Y:Y)</f>
        <v>0</v>
      </c>
      <c r="Z97" s="256" cm="1">
        <f t="array" aca="1" ref="Z97" ca="1">_xlfn.XLOOKUP($A97&amp;$B97,'[1]产值及收款计划（2026）'!$A:$A&amp;'[1]产值及收款计划（2026）'!$B:$B,'[1]产值及收款计划（2026）'!Z:Z)</f>
        <v>0</v>
      </c>
      <c r="AA97" s="256" cm="1">
        <f t="array" aca="1" ref="AA97" ca="1">_xlfn.XLOOKUP($A97&amp;$B97,'[1]产值及收款计划（2026）'!$A:$A&amp;'[1]产值及收款计划（2026）'!$B:$B,'[1]产值及收款计划（2026）'!AA:AA)</f>
        <v>0</v>
      </c>
      <c r="AB97" s="256" cm="1">
        <f t="array" aca="1" ref="AB97" ca="1">_xlfn.XLOOKUP($A97&amp;$B97,'[1]产值及收款计划（2026）'!$A:$A&amp;'[1]产值及收款计划（2026）'!$B:$B,'[1]产值及收款计划（2026）'!AB:AB)</f>
        <v>0</v>
      </c>
      <c r="AC97" s="256" cm="1">
        <f t="array" aca="1" ref="AC97" ca="1">_xlfn.XLOOKUP($A97&amp;$B97,'[1]产值及收款计划（2026）'!$A:$A&amp;'[1]产值及收款计划（2026）'!$B:$B,'[1]产值及收款计划（2026）'!AC:AC)</f>
        <v>0</v>
      </c>
      <c r="AD97" s="256" cm="1">
        <f t="array" aca="1" ref="AD97" ca="1">_xlfn.XLOOKUP($A97&amp;$B97,'[1]产值及收款计划（2026）'!$A:$A&amp;'[1]产值及收款计划（2026）'!$B:$B,'[1]产值及收款计划（2026）'!AD:AD)</f>
        <v>0</v>
      </c>
      <c r="AE97" s="256" cm="1">
        <f t="array" aca="1" ref="AE97" ca="1">_xlfn.XLOOKUP($A97&amp;$B97,'[1]产值及收款计划（2026）'!$A:$A&amp;'[1]产值及收款计划（2026）'!$B:$B,'[1]产值及收款计划（2026）'!AE:AE)</f>
        <v>0</v>
      </c>
      <c r="AF97" s="256" cm="1">
        <f t="array" aca="1" ref="AF97" ca="1">_xlfn.XLOOKUP($A97&amp;$B97,'[1]产值及收款计划（2026）'!$A:$A&amp;'[1]产值及收款计划（2026）'!$B:$B,'[1]产值及收款计划（2026）'!AF:AF)</f>
        <v>0</v>
      </c>
      <c r="AG97" s="256" cm="1">
        <f t="array" aca="1" ref="AG97" ca="1">_xlfn.XLOOKUP($A97&amp;$B97,'[1]产值及收款计划（2026）'!$A:$A&amp;'[1]产值及收款计划（2026）'!$B:$B,'[1]产值及收款计划（2026）'!AG:AG)</f>
        <v>0</v>
      </c>
      <c r="AH97" s="256" cm="1">
        <f t="array" aca="1" ref="AH97" ca="1">_xlfn.XLOOKUP($A97&amp;$B97,'[1]产值及收款计划（2026）'!$A:$A&amp;'[1]产值及收款计划（2026）'!$B:$B,'[1]产值及收款计划（2026）'!AH:AH)</f>
        <v>0</v>
      </c>
      <c r="AI97" s="256" cm="1">
        <f t="array" aca="1" ref="AI97" ca="1">_xlfn.XLOOKUP($A97&amp;$B97,'[1]产值及收款计划（2026）'!$A:$A&amp;'[1]产值及收款计划（2026）'!$B:$B,'[1]产值及收款计划（2026）'!AI:AI)</f>
        <v>0</v>
      </c>
      <c r="AJ97" s="256" cm="1">
        <f t="array" aca="1" ref="AJ97" ca="1">_xlfn.XLOOKUP($A97&amp;$B97,'[1]产值及收款计划（2026）'!$A:$A&amp;'[1]产值及收款计划（2026）'!$B:$B,'[1]产值及收款计划（2026）'!AJ:AJ)</f>
        <v>0</v>
      </c>
      <c r="AK97" s="256" cm="1">
        <f t="array" aca="1" ref="AK97" ca="1">_xlfn.XLOOKUP($A97&amp;$B97,'[1]产值及收款计划（2026）'!$A:$A&amp;'[1]产值及收款计划（2026）'!$B:$B,'[1]产值及收款计划（2026）'!AK:AK)</f>
        <v>0</v>
      </c>
      <c r="AL97" s="256" cm="1">
        <f t="array" aca="1" ref="AL97" ca="1">_xlfn.XLOOKUP($A97&amp;$B97,'[1]产值及收款计划（2026）'!$A:$A&amp;'[1]产值及收款计划（2026）'!$B:$B,'[1]产值及收款计划（2026）'!AL:AL)</f>
        <v>0</v>
      </c>
      <c r="AM97" s="263" t="e" cm="1">
        <f t="array" aca="1" ref="AM97" ca="1">_xlfn.LET(_xlpm.勾选月份状态数组,TRANSPOSE('PPT(12-15页）-TOP10'!$A$3:$A$14),_xlpm.选择数据区,IF('PPT(12-15页）-TOP10'!$E$3="收款",$BA97:$BL97,$AA97:$AL97),SUM(_xlfn._xlws.FILTER(_xlpm.选择数据区,_xlpm.勾选月份状态数组,"")))</f>
        <v>#NAME?</v>
      </c>
      <c r="AN97" s="256" t="e" cm="1">
        <f t="array" aca="1" ref="AN97" ca="1">_xlfn.LET(_xlpm.勾选月份状态数组,TRANSPOSE('PPT(12-15页）-TOP10'!$A$3:$A$14),_xlpm.选择数据区,IF('PPT(12-15页）-TOP10'!$E$3="收款",$DA97:$DL97,$CA97:$CL97),SUM(_xlfn._xlws.FILTER(_xlpm.选择数据区,_xlpm.勾选月份状态数组,"")))</f>
        <v>#NAME?</v>
      </c>
      <c r="AO97" s="256">
        <f ca="1">SUM(CA97:CC97)+SUM(AD97:AL97)</f>
        <v>0</v>
      </c>
      <c r="AP97" s="256"/>
      <c r="AQ97" s="256"/>
      <c r="AR97" s="256"/>
      <c r="AS97" s="256" cm="1">
        <f t="array" aca="1" ref="AS97" ca="1">_xlfn.XLOOKUP($A97&amp;$B97,'[1]产值及收款计划（2026）'!$A:$A&amp;'[1]产值及收款计划（2026）'!$B:$B,'[1]产值及收款计划（2026）'!AS:AS)</f>
        <v>0</v>
      </c>
      <c r="AT97" s="256" cm="1">
        <f t="array" aca="1" ref="AT97" ca="1">_xlfn.XLOOKUP($A97&amp;$B97,'[1]产值及收款计划（2026）'!$A:$A&amp;'[1]产值及收款计划（2026）'!$B:$B,'[1]产值及收款计划（2026）'!AT:AT)</f>
        <v>0</v>
      </c>
      <c r="AU97" s="256" cm="1">
        <f t="array" aca="1" ref="AU97" ca="1">_xlfn.XLOOKUP($A97&amp;$B97,'[1]产值及收款计划（2026）'!$A:$A&amp;'[1]产值及收款计划（2026）'!$B:$B,'[1]产值及收款计划（2026）'!AU:AU)</f>
        <v>0</v>
      </c>
      <c r="AV97" s="256" cm="1">
        <f t="array" aca="1" ref="AV97" ca="1">_xlfn.XLOOKUP($A97&amp;$B97,'[1]产值及收款计划（2026）'!$A:$A&amp;'[1]产值及收款计划（2026）'!$B:$B,'[1]产值及收款计划（2026）'!AV:AV)</f>
        <v>0</v>
      </c>
      <c r="AW97" s="256" cm="1">
        <f t="array" aca="1" ref="AW97" ca="1">_xlfn.XLOOKUP($A97&amp;$B97,'[1]产值及收款计划（2026）'!$A:$A&amp;'[1]产值及收款计划（2026）'!$B:$B,'[1]产值及收款计划（2026）'!AW:AW)</f>
        <v>0</v>
      </c>
      <c r="AX97" s="256" cm="1">
        <f t="array" aca="1" ref="AX97" ca="1">_xlfn.XLOOKUP($A97&amp;$B97,'[1]产值及收款计划（2026）'!$A:$A&amp;'[1]产值及收款计划（2026）'!$B:$B,'[1]产值及收款计划（2026）'!AX:AX)</f>
        <v>0</v>
      </c>
      <c r="AY97" s="256" cm="1">
        <f t="array" aca="1" ref="AY97" ca="1">_xlfn.XLOOKUP($A97&amp;$B97,'[1]产值及收款计划（2026）'!$A:$A&amp;'[1]产值及收款计划（2026）'!$B:$B,'[1]产值及收款计划（2026）'!AY:AY)</f>
        <v>16.66</v>
      </c>
      <c r="AZ97" s="256" cm="1">
        <f t="array" aca="1" ref="AZ97" ca="1">_xlfn.XLOOKUP($A97&amp;$B97,'[1]产值及收款计划（2026）'!$A:$A&amp;'[1]产值及收款计划（2026）'!$B:$B,'[1]产值及收款计划（2026）'!AZ:AZ)</f>
        <v>0</v>
      </c>
      <c r="BA97" s="256" cm="1">
        <f t="array" aca="1" ref="BA97" ca="1">_xlfn.XLOOKUP($A97&amp;$B97,'[1]产值及收款计划（2026）'!$A:$A&amp;'[1]产值及收款计划（2026）'!$B:$B,'[1]产值及收款计划（2026）'!BA:BA)</f>
        <v>0</v>
      </c>
      <c r="BB97" s="256" cm="1">
        <f t="array" aca="1" ref="BB97" ca="1">_xlfn.XLOOKUP($A97&amp;$B97,'[1]产值及收款计划（2026）'!$A:$A&amp;'[1]产值及收款计划（2026）'!$B:$B,'[1]产值及收款计划（2026）'!BB:BB)</f>
        <v>0</v>
      </c>
      <c r="BC97" s="256" cm="1">
        <f t="array" aca="1" ref="BC97" ca="1">_xlfn.XLOOKUP($A97&amp;$B97,'[1]产值及收款计划（2026）'!$A:$A&amp;'[1]产值及收款计划（2026）'!$B:$B,'[1]产值及收款计划（2026）'!BC:BC)</f>
        <v>0</v>
      </c>
      <c r="BD97" s="256" cm="1">
        <f t="array" aca="1" ref="BD97" ca="1">_xlfn.XLOOKUP($A97&amp;$B97,'[1]产值及收款计划（2026）'!$A:$A&amp;'[1]产值及收款计划（2026）'!$B:$B,'[1]产值及收款计划（2026）'!BD:BD)</f>
        <v>0</v>
      </c>
      <c r="BE97" s="256" cm="1">
        <f t="array" aca="1" ref="BE97" ca="1">_xlfn.XLOOKUP($A97&amp;$B97,'[1]产值及收款计划（2026）'!$A:$A&amp;'[1]产值及收款计划（2026）'!$B:$B,'[1]产值及收款计划（2026）'!BE:BE)</f>
        <v>0</v>
      </c>
      <c r="BF97" s="256" cm="1">
        <f t="array" aca="1" ref="BF97" ca="1">_xlfn.XLOOKUP($A97&amp;$B97,'[1]产值及收款计划（2026）'!$A:$A&amp;'[1]产值及收款计划（2026）'!$B:$B,'[1]产值及收款计划（2026）'!BF:BF)</f>
        <v>0</v>
      </c>
      <c r="BG97" s="256" cm="1">
        <f t="array" aca="1" ref="BG97" ca="1">_xlfn.XLOOKUP($A97&amp;$B97,'[1]产值及收款计划（2026）'!$A:$A&amp;'[1]产值及收款计划（2026）'!$B:$B,'[1]产值及收款计划（2026）'!BG:BG)</f>
        <v>0</v>
      </c>
      <c r="BH97" s="256" cm="1">
        <f t="array" aca="1" ref="BH97" ca="1">_xlfn.XLOOKUP($A97&amp;$B97,'[1]产值及收款计划（2026）'!$A:$A&amp;'[1]产值及收款计划（2026）'!$B:$B,'[1]产值及收款计划（2026）'!BH:BH)</f>
        <v>0</v>
      </c>
      <c r="BI97" s="256" cm="1">
        <f t="array" aca="1" ref="BI97" ca="1">_xlfn.XLOOKUP($A97&amp;$B97,'[1]产值及收款计划（2026）'!$A:$A&amp;'[1]产值及收款计划（2026）'!$B:$B,'[1]产值及收款计划（2026）'!BI:BI)</f>
        <v>0</v>
      </c>
      <c r="BJ97" s="256" cm="1">
        <f t="array" aca="1" ref="BJ97" ca="1">_xlfn.XLOOKUP($A97&amp;$B97,'[1]产值及收款计划（2026）'!$A:$A&amp;'[1]产值及收款计划（2026）'!$B:$B,'[1]产值及收款计划（2026）'!BJ:BJ)</f>
        <v>0</v>
      </c>
      <c r="BK97" s="256" cm="1">
        <f t="array" aca="1" ref="BK97" ca="1">_xlfn.XLOOKUP($A97&amp;$B97,'[1]产值及收款计划（2026）'!$A:$A&amp;'[1]产值及收款计划（2026）'!$B:$B,'[1]产值及收款计划（2026）'!BK:BK)</f>
        <v>0</v>
      </c>
      <c r="BL97" s="256" cm="1">
        <f t="array" aca="1" ref="BL97" ca="1">_xlfn.XLOOKUP($A97&amp;$B97,'[1]产值及收款计划（2026）'!$A:$A&amp;'[1]产值及收款计划（2026）'!$B:$B,'[1]产值及收款计划（2026）'!BL:BL)</f>
        <v>0</v>
      </c>
      <c r="BM97" s="256"/>
      <c r="BN97" s="256"/>
      <c r="BO97" s="256"/>
      <c r="BP97" s="256"/>
      <c r="BQ97" s="255" cm="1">
        <f t="array" aca="1" ref="BQ97" ca="1">_xlfn.XLOOKUP($A97&amp;$B97,'[1]产值及收款计划（2026）'!$A:$A&amp;'[1]产值及收款计划（2026）'!$B:$B,'[1]产值及收款计划（2026）'!BQ:BQ)</f>
        <v>0</v>
      </c>
      <c r="BR97" s="256" cm="1">
        <f t="array" aca="1" ref="BR97" ca="1">_xlfn.XLOOKUP($A97&amp;$B97,'[1]产值及收款计划（2026）'!$A:$A&amp;'[1]产值及收款计划（2026）'!$B:$B,'[1]产值及收款计划（2026）'!BR:BR)</f>
        <v>0</v>
      </c>
      <c r="CA97" s="256" cm="1">
        <f t="array" aca="1" ref="CA97" ca="1">_xlfn.XLOOKUP($A97&amp;$B97,'[1]产值及收款计划（2026）'!$A:$A&amp;'[1]产值及收款计划（2026）'!$B:$B,'[1]产值及收款计划（2026）'!CA:CA)</f>
        <v>0</v>
      </c>
      <c r="CB97" s="256" cm="1">
        <f t="array" aca="1" ref="CB97" ca="1">_xlfn.XLOOKUP($A97&amp;$B97,'[1]产值及收款计划（2026）'!$A:$A&amp;'[1]产值及收款计划（2026）'!$B:$B,'[1]产值及收款计划（2026）'!CB:CB)</f>
        <v>0</v>
      </c>
      <c r="CC97" s="256" cm="1">
        <f t="array" aca="1" ref="CC97" ca="1">_xlfn.XLOOKUP($A97&amp;$B97,'[1]产值及收款计划（2026）'!$A:$A&amp;'[1]产值及收款计划（2026）'!$B:$B,'[1]产值及收款计划（2026）'!CC:CC)</f>
        <v>0</v>
      </c>
      <c r="CD97" s="256" cm="1">
        <f t="array" aca="1" ref="CD97" ca="1">_xlfn.XLOOKUP($A97&amp;$B97,'[1]产值及收款计划（2026）'!$A:$A&amp;'[1]产值及收款计划（2026）'!$B:$B,'[1]产值及收款计划（2026）'!CD:CD)</f>
        <v>0</v>
      </c>
      <c r="CE97" s="256" cm="1">
        <f t="array" aca="1" ref="CE97" ca="1">_xlfn.XLOOKUP($A97&amp;$B97,'[1]产值及收款计划（2026）'!$A:$A&amp;'[1]产值及收款计划（2026）'!$B:$B,'[1]产值及收款计划（2026）'!CE:CE)</f>
        <v>0</v>
      </c>
      <c r="CF97" s="256" cm="1">
        <f t="array" aca="1" ref="CF97" ca="1">_xlfn.XLOOKUP($A97&amp;$B97,'[1]产值及收款计划（2026）'!$A:$A&amp;'[1]产值及收款计划（2026）'!$B:$B,'[1]产值及收款计划（2026）'!CF:CF)</f>
        <v>0</v>
      </c>
      <c r="CG97" s="256" cm="1">
        <f t="array" aca="1" ref="CG97" ca="1">_xlfn.XLOOKUP($A97&amp;$B97,'[1]产值及收款计划（2026）'!$A:$A&amp;'[1]产值及收款计划（2026）'!$B:$B,'[1]产值及收款计划（2026）'!CG:CG)</f>
        <v>0</v>
      </c>
      <c r="CH97" s="256" cm="1">
        <f t="array" aca="1" ref="CH97" ca="1">_xlfn.XLOOKUP($A97&amp;$B97,'[1]产值及收款计划（2026）'!$A:$A&amp;'[1]产值及收款计划（2026）'!$B:$B,'[1]产值及收款计划（2026）'!CH:CH)</f>
        <v>0</v>
      </c>
      <c r="CI97" s="256" cm="1">
        <f t="array" aca="1" ref="CI97" ca="1">_xlfn.XLOOKUP($A97&amp;$B97,'[1]产值及收款计划（2026）'!$A:$A&amp;'[1]产值及收款计划（2026）'!$B:$B,'[1]产值及收款计划（2026）'!CI:CI)</f>
        <v>0</v>
      </c>
      <c r="CJ97" s="256" cm="1">
        <f t="array" aca="1" ref="CJ97" ca="1">_xlfn.XLOOKUP($A97&amp;$B97,'[1]产值及收款计划（2026）'!$A:$A&amp;'[1]产值及收款计划（2026）'!$B:$B,'[1]产值及收款计划（2026）'!CJ:CJ)</f>
        <v>0</v>
      </c>
      <c r="CK97" s="256" cm="1">
        <f t="array" aca="1" ref="CK97" ca="1">_xlfn.XLOOKUP($A97&amp;$B97,'[1]产值及收款计划（2026）'!$A:$A&amp;'[1]产值及收款计划（2026）'!$B:$B,'[1]产值及收款计划（2026）'!CK:CK)</f>
        <v>0</v>
      </c>
      <c r="CL97" s="256" cm="1">
        <f t="array" aca="1" ref="CL97" ca="1">_xlfn.XLOOKUP($A97&amp;$B97,'[1]产值及收款计划（2026）'!$A:$A&amp;'[1]产值及收款计划（2026）'!$B:$B,'[1]产值及收款计划（2026）'!CL:CL)</f>
        <v>0</v>
      </c>
      <c r="DA97" s="256" cm="1">
        <f t="array" aca="1" ref="DA97" ca="1">_xlfn.XLOOKUP($A97&amp;$B97,'[1]产值及收款计划（2026）'!$A:$A&amp;'[1]产值及收款计划（2026）'!$B:$B,'[1]产值及收款计划（2026）'!DA:DA)</f>
        <v>0</v>
      </c>
      <c r="DB97" s="256" cm="1">
        <f t="array" aca="1" ref="DB97" ca="1">_xlfn.XLOOKUP($A97&amp;$B97,'[1]产值及收款计划（2026）'!$A:$A&amp;'[1]产值及收款计划（2026）'!$B:$B,'[1]产值及收款计划（2026）'!DB:DB)</f>
        <v>0</v>
      </c>
      <c r="DC97" s="256" cm="1">
        <f t="array" aca="1" ref="DC97" ca="1">_xlfn.XLOOKUP($A97&amp;$B97,'[1]产值及收款计划（2026）'!$A:$A&amp;'[1]产值及收款计划（2026）'!$B:$B,'[1]产值及收款计划（2026）'!DC:DC)</f>
        <v>0</v>
      </c>
      <c r="DD97" s="256" cm="1">
        <f t="array" aca="1" ref="DD97" ca="1">_xlfn.XLOOKUP($A97&amp;$B97,'[1]产值及收款计划（2026）'!$A:$A&amp;'[1]产值及收款计划（2026）'!$B:$B,'[1]产值及收款计划（2026）'!DD:DD)</f>
        <v>0</v>
      </c>
      <c r="DE97" s="256" cm="1">
        <f t="array" aca="1" ref="DE97" ca="1">_xlfn.XLOOKUP($A97&amp;$B97,'[1]产值及收款计划（2026）'!$A:$A&amp;'[1]产值及收款计划（2026）'!$B:$B,'[1]产值及收款计划（2026）'!DE:DE)</f>
        <v>0</v>
      </c>
      <c r="DF97" s="256" cm="1">
        <f t="array" aca="1" ref="DF97" ca="1">_xlfn.XLOOKUP($A97&amp;$B97,'[1]产值及收款计划（2026）'!$A:$A&amp;'[1]产值及收款计划（2026）'!$B:$B,'[1]产值及收款计划（2026）'!DF:DF)</f>
        <v>0</v>
      </c>
      <c r="DG97" s="256" cm="1">
        <f t="array" aca="1" ref="DG97" ca="1">_xlfn.XLOOKUP($A97&amp;$B97,'[1]产值及收款计划（2026）'!$A:$A&amp;'[1]产值及收款计划（2026）'!$B:$B,'[1]产值及收款计划（2026）'!DG:DG)</f>
        <v>0</v>
      </c>
      <c r="DH97" s="256" cm="1">
        <f t="array" aca="1" ref="DH97" ca="1">_xlfn.XLOOKUP($A97&amp;$B97,'[1]产值及收款计划（2026）'!$A:$A&amp;'[1]产值及收款计划（2026）'!$B:$B,'[1]产值及收款计划（2026）'!DH:DH)</f>
        <v>0</v>
      </c>
      <c r="DI97" s="256" cm="1">
        <f t="array" aca="1" ref="DI97" ca="1">_xlfn.XLOOKUP($A97&amp;$B97,'[1]产值及收款计划（2026）'!$A:$A&amp;'[1]产值及收款计划（2026）'!$B:$B,'[1]产值及收款计划（2026）'!DI:DI)</f>
        <v>0</v>
      </c>
      <c r="DJ97" s="256" cm="1">
        <f t="array" aca="1" ref="DJ97" ca="1">_xlfn.XLOOKUP($A97&amp;$B97,'[1]产值及收款计划（2026）'!$A:$A&amp;'[1]产值及收款计划（2026）'!$B:$B,'[1]产值及收款计划（2026）'!DJ:DJ)</f>
        <v>0</v>
      </c>
      <c r="DK97" s="256" cm="1">
        <f t="array" aca="1" ref="DK97" ca="1">_xlfn.XLOOKUP($A97&amp;$B97,'[1]产值及收款计划（2026）'!$A:$A&amp;'[1]产值及收款计划（2026）'!$B:$B,'[1]产值及收款计划（2026）'!DK:DK)</f>
        <v>0</v>
      </c>
      <c r="DL97" s="256" cm="1">
        <f t="array" aca="1" ref="DL97" ca="1">_xlfn.XLOOKUP($A97&amp;$B97,'[1]产值及收款计划（2026）'!$A:$A&amp;'[1]产值及收款计划（2026）'!$B:$B,'[1]产值及收款计划（2026）'!DL:DL)</f>
        <v>0</v>
      </c>
      <c r="DM97" s="264"/>
      <c r="DN97" s="250"/>
    </row>
    <row r="98" spans="1:118" ht="20.25" x14ac:dyDescent="0.15">
      <c r="A98" s="254">
        <f t="shared" ca="1" si="10"/>
        <v>94</v>
      </c>
      <c r="B98" s="254" t="s">
        <v>25</v>
      </c>
      <c r="C98" s="255" t="str" cm="1">
        <f t="array" aca="1" ref="C98" ca="1">_xlfn.XLOOKUP($A98&amp;$B98,'[1]产值及收款计划（2026）'!$A:$A&amp;'[1]产值及收款计划（2026）'!$B:$B,'[1]产值及收款计划（2026）'!C:C)</f>
        <v>SJHT2019121700143</v>
      </c>
      <c r="D98" s="255" t="str" cm="1">
        <f t="array" aca="1" ref="D98" ca="1">_xlfn.XLOOKUP($A98&amp;$B98,'[1]产值及收款计划（2026）'!$A:$A&amp;'[1]产值及收款计划（2026）'!$B:$B,'[1]产值及收款计划（2026）'!D:D)</f>
        <v>地下院平移-郑州航空港区经济综合实验区（郑州新郑综合保税区）双鹤湖中央公园工程咨询公司项目建筑工程咨询委托合同</v>
      </c>
      <c r="E98" s="256" cm="1">
        <f t="array" aca="1" ref="E98" ca="1">_xlfn.XLOOKUP($A98&amp;$B98,'[1]产值及收款计划（2026）'!$A:$A&amp;'[1]产值及收款计划（2026）'!$B:$B,'[1]产值及收款计划（2026）'!E:E)</f>
        <v>68.63</v>
      </c>
      <c r="F98" s="256" cm="1">
        <f t="array" aca="1" ref="F98" ca="1">_xlfn.XLOOKUP($A98&amp;$B98,'[1]产值及收款计划（2026）'!$A:$A&amp;'[1]产值及收款计划（2026）'!$B:$B,'[1]产值及收款计划（2026）'!F:F)</f>
        <v>68.63</v>
      </c>
      <c r="G98" s="256" cm="1">
        <f t="array" aca="1" ref="G98" ca="1">_xlfn.XLOOKUP($A98&amp;$B98,'[1]产值及收款计划（2026）'!$A:$A&amp;'[1]产值及收款计划（2026）'!$B:$B,'[1]产值及收款计划（2026）'!G:G)</f>
        <v>68.63</v>
      </c>
      <c r="H98" s="256" cm="1">
        <f t="array" aca="1" ref="H98" ca="1">_xlfn.XLOOKUP($A98&amp;$B98,'[1]产值及收款计划（2026）'!$A:$A&amp;'[1]产值及收款计划（2026）'!$B:$B,'[1]产值及收款计划（2026）'!H:H)</f>
        <v>68.63</v>
      </c>
      <c r="I98" s="257" cm="1">
        <f t="array" aca="1" ref="I98" ca="1">_xlfn.XLOOKUP($A98&amp;$B98,'[1]产值及收款计划（2026）'!$A:$A&amp;'[1]产值及收款计划（2026）'!$B:$B,'[1]产值及收款计划（2026）'!I:I)</f>
        <v>1</v>
      </c>
      <c r="J98" s="258" cm="1">
        <f t="array" aca="1" ref="J98" ca="1">_xlfn.XLOOKUP($A98&amp;$B98,'[1]产值及收款计划（2026）'!$A:$A&amp;'[1]产值及收款计划（2026）'!$B:$B,'[1]产值及收款计划（2026）'!J:J)</f>
        <v>0</v>
      </c>
      <c r="K98" s="256" cm="1">
        <f t="array" aca="1" ref="K98" ca="1">_xlfn.XLOOKUP($A98&amp;$B98,'[1]产值及收款计划（2026）'!$A:$A&amp;'[1]产值及收款计划（2026）'!$B:$B,'[1]产值及收款计划（2026）'!K:K)</f>
        <v>0</v>
      </c>
      <c r="L98" s="256" cm="1">
        <f t="array" aca="1" ref="L98" ca="1">_xlfn.XLOOKUP($A98&amp;$B98,'[1]产值及收款计划（2026）'!$A:$A&amp;'[1]产值及收款计划（2026）'!$B:$B,'[1]产值及收款计划（2026）'!L:L)</f>
        <v>0</v>
      </c>
      <c r="M98" s="256" t="str" cm="1">
        <f t="array" aca="1" ref="M98" ca="1">_xlfn.XLOOKUP($A98&amp;$B98,'[1]产值及收款计划（2026）'!$A:$A&amp;'[1]产值及收款计划（2026）'!$B:$B,'[1]产值及收款计划（2026）'!M:M)</f>
        <v>主导</v>
      </c>
      <c r="N98" s="256" t="str" cm="1">
        <f t="array" aca="1" ref="N98" ca="1">_xlfn.XLOOKUP($A98&amp;$B98,'[1]产值及收款计划（2026）'!$A:$A&amp;'[1]产值及收款计划（2026）'!$B:$B,'[1]产值及收款计划（2026）'!N:N)</f>
        <v>孔祥平团队</v>
      </c>
      <c r="O98" s="256" t="str" cm="1">
        <f t="array" aca="1" ref="O98" ca="1">_xlfn.XLOOKUP($A98&amp;$B98,'[1]产值及收款计划（2026）'!$A:$A&amp;'[1]产值及收款计划（2026）'!$B:$B,'[1]产值及收款计划（2026）'!O:O)</f>
        <v>张智伟</v>
      </c>
      <c r="P98" s="255" t="str" cm="1">
        <f t="array" aca="1" ref="P98" ca="1">_xlfn.XLOOKUP($A98&amp;$B98,'[1]产值及收款计划（2026）'!$A:$A&amp;'[1]产值及收款计划（2026）'!$B:$B,'[1]产值及收款计划（2026）'!P:P)</f>
        <v>在建</v>
      </c>
      <c r="Q98" s="256" cm="1">
        <f t="array" aca="1" ref="Q98" ca="1">_xlfn.XLOOKUP($A98&amp;$B98,'[1]产值及收款计划（2026）'!$A:$A&amp;'[1]产值及收款计划（2026）'!$B:$B,'[1]产值及收款计划（2026）'!Q:Q)</f>
        <v>0</v>
      </c>
      <c r="R98" s="256" cm="1">
        <f t="array" aca="1" ref="R98" ca="1">_xlfn.XLOOKUP($A98&amp;$B98,'[1]产值及收款计划（2026）'!$A:$A&amp;'[1]产值及收款计划（2026）'!$B:$B,'[1]产值及收款计划（2026）'!R:R)</f>
        <v>0</v>
      </c>
      <c r="S98" s="256" cm="1">
        <f t="array" aca="1" ref="S98" ca="1">_xlfn.XLOOKUP($A98&amp;$B98,'[1]产值及收款计划（2026）'!$A:$A&amp;'[1]产值及收款计划（2026）'!$B:$B,'[1]产值及收款计划（2026）'!S:S)</f>
        <v>0</v>
      </c>
      <c r="T98" s="256" cm="1">
        <f t="array" aca="1" ref="T98" ca="1">_xlfn.XLOOKUP($A98&amp;$B98,'[1]产值及收款计划（2026）'!$A:$A&amp;'[1]产值及收款计划（2026）'!$B:$B,'[1]产值及收款计划（2026）'!T:T)</f>
        <v>0</v>
      </c>
      <c r="U98" s="256" cm="1">
        <f t="array" aca="1" ref="U98" ca="1">_xlfn.XLOOKUP($A98&amp;$B98,'[1]产值及收款计划（2026）'!$A:$A&amp;'[1]产值及收款计划（2026）'!$B:$B,'[1]产值及收款计划（2026）'!U:U)</f>
        <v>0</v>
      </c>
      <c r="V98" s="256" cm="1">
        <f t="array" aca="1" ref="V98" ca="1">_xlfn.XLOOKUP($A98&amp;$B98,'[1]产值及收款计划（2026）'!$A:$A&amp;'[1]产值及收款计划（2026）'!$B:$B,'[1]产值及收款计划（2026）'!V:V)</f>
        <v>68.63</v>
      </c>
      <c r="W98" s="256" cm="1">
        <f t="array" aca="1" ref="W98" ca="1">_xlfn.XLOOKUP($A98&amp;$B98,'[1]产值及收款计划（2026）'!$A:$A&amp;'[1]产值及收款计划（2026）'!$B:$B,'[1]产值及收款计划（2026）'!W:W)</f>
        <v>0</v>
      </c>
      <c r="X98" s="256" cm="1">
        <f t="array" aca="1" ref="X98" ca="1">_xlfn.XLOOKUP($A98&amp;$B98,'[1]产值及收款计划（2026）'!$A:$A&amp;'[1]产值及收款计划（2026）'!$B:$B,'[1]产值及收款计划（2026）'!X:X)</f>
        <v>0</v>
      </c>
      <c r="Y98" s="256" cm="1">
        <f t="array" aca="1" ref="Y98" ca="1">_xlfn.XLOOKUP($A98&amp;$B98,'[1]产值及收款计划（2026）'!$A:$A&amp;'[1]产值及收款计划（2026）'!$B:$B,'[1]产值及收款计划（2026）'!Y:Y)</f>
        <v>0</v>
      </c>
      <c r="Z98" s="256" cm="1">
        <f t="array" aca="1" ref="Z98" ca="1">_xlfn.XLOOKUP($A98&amp;$B98,'[1]产值及收款计划（2026）'!$A:$A&amp;'[1]产值及收款计划（2026）'!$B:$B,'[1]产值及收款计划（2026）'!Z:Z)</f>
        <v>0</v>
      </c>
      <c r="AA98" s="256" cm="1">
        <f t="array" aca="1" ref="AA98" ca="1">_xlfn.XLOOKUP($A98&amp;$B98,'[1]产值及收款计划（2026）'!$A:$A&amp;'[1]产值及收款计划（2026）'!$B:$B,'[1]产值及收款计划（2026）'!AA:AA)</f>
        <v>0</v>
      </c>
      <c r="AB98" s="256" cm="1">
        <f t="array" aca="1" ref="AB98" ca="1">_xlfn.XLOOKUP($A98&amp;$B98,'[1]产值及收款计划（2026）'!$A:$A&amp;'[1]产值及收款计划（2026）'!$B:$B,'[1]产值及收款计划（2026）'!AB:AB)</f>
        <v>0</v>
      </c>
      <c r="AC98" s="256" cm="1">
        <f t="array" aca="1" ref="AC98" ca="1">_xlfn.XLOOKUP($A98&amp;$B98,'[1]产值及收款计划（2026）'!$A:$A&amp;'[1]产值及收款计划（2026）'!$B:$B,'[1]产值及收款计划（2026）'!AC:AC)</f>
        <v>0</v>
      </c>
      <c r="AD98" s="256" cm="1">
        <f t="array" aca="1" ref="AD98" ca="1">_xlfn.XLOOKUP($A98&amp;$B98,'[1]产值及收款计划（2026）'!$A:$A&amp;'[1]产值及收款计划（2026）'!$B:$B,'[1]产值及收款计划（2026）'!AD:AD)</f>
        <v>0</v>
      </c>
      <c r="AE98" s="256" cm="1">
        <f t="array" aca="1" ref="AE98" ca="1">_xlfn.XLOOKUP($A98&amp;$B98,'[1]产值及收款计划（2026）'!$A:$A&amp;'[1]产值及收款计划（2026）'!$B:$B,'[1]产值及收款计划（2026）'!AE:AE)</f>
        <v>0</v>
      </c>
      <c r="AF98" s="256" cm="1">
        <f t="array" aca="1" ref="AF98" ca="1">_xlfn.XLOOKUP($A98&amp;$B98,'[1]产值及收款计划（2026）'!$A:$A&amp;'[1]产值及收款计划（2026）'!$B:$B,'[1]产值及收款计划（2026）'!AF:AF)</f>
        <v>0</v>
      </c>
      <c r="AG98" s="256" cm="1">
        <f t="array" aca="1" ref="AG98" ca="1">_xlfn.XLOOKUP($A98&amp;$B98,'[1]产值及收款计划（2026）'!$A:$A&amp;'[1]产值及收款计划（2026）'!$B:$B,'[1]产值及收款计划（2026）'!AG:AG)</f>
        <v>0</v>
      </c>
      <c r="AH98" s="256" cm="1">
        <f t="array" aca="1" ref="AH98" ca="1">_xlfn.XLOOKUP($A98&amp;$B98,'[1]产值及收款计划（2026）'!$A:$A&amp;'[1]产值及收款计划（2026）'!$B:$B,'[1]产值及收款计划（2026）'!AH:AH)</f>
        <v>0</v>
      </c>
      <c r="AI98" s="256" cm="1">
        <f t="array" aca="1" ref="AI98" ca="1">_xlfn.XLOOKUP($A98&amp;$B98,'[1]产值及收款计划（2026）'!$A:$A&amp;'[1]产值及收款计划（2026）'!$B:$B,'[1]产值及收款计划（2026）'!AI:AI)</f>
        <v>0</v>
      </c>
      <c r="AJ98" s="256" cm="1">
        <f t="array" aca="1" ref="AJ98" ca="1">_xlfn.XLOOKUP($A98&amp;$B98,'[1]产值及收款计划（2026）'!$A:$A&amp;'[1]产值及收款计划（2026）'!$B:$B,'[1]产值及收款计划（2026）'!AJ:AJ)</f>
        <v>0</v>
      </c>
      <c r="AK98" s="256" cm="1">
        <f t="array" aca="1" ref="AK98" ca="1">_xlfn.XLOOKUP($A98&amp;$B98,'[1]产值及收款计划（2026）'!$A:$A&amp;'[1]产值及收款计划（2026）'!$B:$B,'[1]产值及收款计划（2026）'!AK:AK)</f>
        <v>0</v>
      </c>
      <c r="AL98" s="256" cm="1">
        <f t="array" aca="1" ref="AL98" ca="1">_xlfn.XLOOKUP($A98&amp;$B98,'[1]产值及收款计划（2026）'!$A:$A&amp;'[1]产值及收款计划（2026）'!$B:$B,'[1]产值及收款计划（2026）'!AL:AL)</f>
        <v>0</v>
      </c>
      <c r="AM98" s="263" t="e" cm="1">
        <f t="array" aca="1" ref="AM98" ca="1">_xlfn.LET(_xlpm.勾选月份状态数组,TRANSPOSE('PPT(12-15页）-TOP10'!$A$3:$A$14),_xlpm.选择数据区,IF('PPT(12-15页）-TOP10'!$E$3="收款",$BA98:$BL98,$AA98:$AL98),SUM(_xlfn._xlws.FILTER(_xlpm.选择数据区,_xlpm.勾选月份状态数组,"")))</f>
        <v>#NAME?</v>
      </c>
      <c r="AN98" s="256" t="e" cm="1">
        <f t="array" aca="1" ref="AN98" ca="1">_xlfn.LET(_xlpm.勾选月份状态数组,TRANSPOSE('PPT(12-15页）-TOP10'!$A$3:$A$14),_xlpm.选择数据区,IF('PPT(12-15页）-TOP10'!$E$3="收款",$DA98:$DL98,$CA98:$CL98),SUM(_xlfn._xlws.FILTER(_xlpm.选择数据区,_xlpm.勾选月份状态数组,"")))</f>
        <v>#NAME?</v>
      </c>
      <c r="AO98" s="256">
        <f ca="1">SUM(CA98:CC98)+SUM(AD98:AL98)</f>
        <v>0</v>
      </c>
      <c r="AP98" s="256"/>
      <c r="AQ98" s="256"/>
      <c r="AR98" s="256"/>
      <c r="AS98" s="256" cm="1">
        <f t="array" aca="1" ref="AS98" ca="1">_xlfn.XLOOKUP($A98&amp;$B98,'[1]产值及收款计划（2026）'!$A:$A&amp;'[1]产值及收款计划（2026）'!$B:$B,'[1]产值及收款计划（2026）'!AS:AS)</f>
        <v>0</v>
      </c>
      <c r="AT98" s="256" cm="1">
        <f t="array" aca="1" ref="AT98" ca="1">_xlfn.XLOOKUP($A98&amp;$B98,'[1]产值及收款计划（2026）'!$A:$A&amp;'[1]产值及收款计划（2026）'!$B:$B,'[1]产值及收款计划（2026）'!AT:AT)</f>
        <v>0</v>
      </c>
      <c r="AU98" s="256" cm="1">
        <f t="array" aca="1" ref="AU98" ca="1">_xlfn.XLOOKUP($A98&amp;$B98,'[1]产值及收款计划（2026）'!$A:$A&amp;'[1]产值及收款计划（2026）'!$B:$B,'[1]产值及收款计划（2026）'!AU:AU)</f>
        <v>0</v>
      </c>
      <c r="AV98" s="256" cm="1">
        <f t="array" aca="1" ref="AV98" ca="1">_xlfn.XLOOKUP($A98&amp;$B98,'[1]产值及收款计划（2026）'!$A:$A&amp;'[1]产值及收款计划（2026）'!$B:$B,'[1]产值及收款计划（2026）'!AV:AV)</f>
        <v>0</v>
      </c>
      <c r="AW98" s="256" cm="1">
        <f t="array" aca="1" ref="AW98" ca="1">_xlfn.XLOOKUP($A98&amp;$B98,'[1]产值及收款计划（2026）'!$A:$A&amp;'[1]产值及收款计划（2026）'!$B:$B,'[1]产值及收款计划（2026）'!AW:AW)</f>
        <v>0</v>
      </c>
      <c r="AX98" s="256" cm="1">
        <f t="array" aca="1" ref="AX98" ca="1">_xlfn.XLOOKUP($A98&amp;$B98,'[1]产值及收款计划（2026）'!$A:$A&amp;'[1]产值及收款计划（2026）'!$B:$B,'[1]产值及收款计划（2026）'!AX:AX)</f>
        <v>0</v>
      </c>
      <c r="AY98" s="256" cm="1">
        <f t="array" aca="1" ref="AY98" ca="1">_xlfn.XLOOKUP($A98&amp;$B98,'[1]产值及收款计划（2026）'!$A:$A&amp;'[1]产值及收款计划（2026）'!$B:$B,'[1]产值及收款计划（2026）'!AY:AY)</f>
        <v>68.63</v>
      </c>
      <c r="AZ98" s="256" cm="1">
        <f t="array" aca="1" ref="AZ98" ca="1">_xlfn.XLOOKUP($A98&amp;$B98,'[1]产值及收款计划（2026）'!$A:$A&amp;'[1]产值及收款计划（2026）'!$B:$B,'[1]产值及收款计划（2026）'!AZ:AZ)</f>
        <v>0</v>
      </c>
      <c r="BA98" s="256" cm="1">
        <f t="array" aca="1" ref="BA98" ca="1">_xlfn.XLOOKUP($A98&amp;$B98,'[1]产值及收款计划（2026）'!$A:$A&amp;'[1]产值及收款计划（2026）'!$B:$B,'[1]产值及收款计划（2026）'!BA:BA)</f>
        <v>0</v>
      </c>
      <c r="BB98" s="256" cm="1">
        <f t="array" aca="1" ref="BB98" ca="1">_xlfn.XLOOKUP($A98&amp;$B98,'[1]产值及收款计划（2026）'!$A:$A&amp;'[1]产值及收款计划（2026）'!$B:$B,'[1]产值及收款计划（2026）'!BB:BB)</f>
        <v>0</v>
      </c>
      <c r="BC98" s="256" cm="1">
        <f t="array" aca="1" ref="BC98" ca="1">_xlfn.XLOOKUP($A98&amp;$B98,'[1]产值及收款计划（2026）'!$A:$A&amp;'[1]产值及收款计划（2026）'!$B:$B,'[1]产值及收款计划（2026）'!BC:BC)</f>
        <v>0</v>
      </c>
      <c r="BD98" s="256" cm="1">
        <f t="array" aca="1" ref="BD98" ca="1">_xlfn.XLOOKUP($A98&amp;$B98,'[1]产值及收款计划（2026）'!$A:$A&amp;'[1]产值及收款计划（2026）'!$B:$B,'[1]产值及收款计划（2026）'!BD:BD)</f>
        <v>0</v>
      </c>
      <c r="BE98" s="256" cm="1">
        <f t="array" aca="1" ref="BE98" ca="1">_xlfn.XLOOKUP($A98&amp;$B98,'[1]产值及收款计划（2026）'!$A:$A&amp;'[1]产值及收款计划（2026）'!$B:$B,'[1]产值及收款计划（2026）'!BE:BE)</f>
        <v>0</v>
      </c>
      <c r="BF98" s="256" cm="1">
        <f t="array" aca="1" ref="BF98" ca="1">_xlfn.XLOOKUP($A98&amp;$B98,'[1]产值及收款计划（2026）'!$A:$A&amp;'[1]产值及收款计划（2026）'!$B:$B,'[1]产值及收款计划（2026）'!BF:BF)</f>
        <v>0</v>
      </c>
      <c r="BG98" s="256" cm="1">
        <f t="array" aca="1" ref="BG98" ca="1">_xlfn.XLOOKUP($A98&amp;$B98,'[1]产值及收款计划（2026）'!$A:$A&amp;'[1]产值及收款计划（2026）'!$B:$B,'[1]产值及收款计划（2026）'!BG:BG)</f>
        <v>0</v>
      </c>
      <c r="BH98" s="256" cm="1">
        <f t="array" aca="1" ref="BH98" ca="1">_xlfn.XLOOKUP($A98&amp;$B98,'[1]产值及收款计划（2026）'!$A:$A&amp;'[1]产值及收款计划（2026）'!$B:$B,'[1]产值及收款计划（2026）'!BH:BH)</f>
        <v>0</v>
      </c>
      <c r="BI98" s="256" cm="1">
        <f t="array" aca="1" ref="BI98" ca="1">_xlfn.XLOOKUP($A98&amp;$B98,'[1]产值及收款计划（2026）'!$A:$A&amp;'[1]产值及收款计划（2026）'!$B:$B,'[1]产值及收款计划（2026）'!BI:BI)</f>
        <v>0</v>
      </c>
      <c r="BJ98" s="256" cm="1">
        <f t="array" aca="1" ref="BJ98" ca="1">_xlfn.XLOOKUP($A98&amp;$B98,'[1]产值及收款计划（2026）'!$A:$A&amp;'[1]产值及收款计划（2026）'!$B:$B,'[1]产值及收款计划（2026）'!BJ:BJ)</f>
        <v>0</v>
      </c>
      <c r="BK98" s="256" cm="1">
        <f t="array" aca="1" ref="BK98" ca="1">_xlfn.XLOOKUP($A98&amp;$B98,'[1]产值及收款计划（2026）'!$A:$A&amp;'[1]产值及收款计划（2026）'!$B:$B,'[1]产值及收款计划（2026）'!BK:BK)</f>
        <v>0</v>
      </c>
      <c r="BL98" s="256" cm="1">
        <f t="array" aca="1" ref="BL98" ca="1">_xlfn.XLOOKUP($A98&amp;$B98,'[1]产值及收款计划（2026）'!$A:$A&amp;'[1]产值及收款计划（2026）'!$B:$B,'[1]产值及收款计划（2026）'!BL:BL)</f>
        <v>0</v>
      </c>
      <c r="BM98" s="256"/>
      <c r="BN98" s="256"/>
      <c r="BO98" s="256"/>
      <c r="BP98" s="256"/>
      <c r="BQ98" s="255" cm="1">
        <f t="array" aca="1" ref="BQ98" ca="1">_xlfn.XLOOKUP($A98&amp;$B98,'[1]产值及收款计划（2026）'!$A:$A&amp;'[1]产值及收款计划（2026）'!$B:$B,'[1]产值及收款计划（2026）'!BQ:BQ)</f>
        <v>0</v>
      </c>
      <c r="BR98" s="256" cm="1">
        <f t="array" aca="1" ref="BR98" ca="1">_xlfn.XLOOKUP($A98&amp;$B98,'[1]产值及收款计划（2026）'!$A:$A&amp;'[1]产值及收款计划（2026）'!$B:$B,'[1]产值及收款计划（2026）'!BR:BR)</f>
        <v>0</v>
      </c>
      <c r="CA98" s="256" cm="1">
        <f t="array" aca="1" ref="CA98" ca="1">_xlfn.XLOOKUP($A98&amp;$B98,'[1]产值及收款计划（2026）'!$A:$A&amp;'[1]产值及收款计划（2026）'!$B:$B,'[1]产值及收款计划（2026）'!CA:CA)</f>
        <v>0</v>
      </c>
      <c r="CB98" s="256" cm="1">
        <f t="array" aca="1" ref="CB98" ca="1">_xlfn.XLOOKUP($A98&amp;$B98,'[1]产值及收款计划（2026）'!$A:$A&amp;'[1]产值及收款计划（2026）'!$B:$B,'[1]产值及收款计划（2026）'!CB:CB)</f>
        <v>0</v>
      </c>
      <c r="CC98" s="256" cm="1">
        <f t="array" aca="1" ref="CC98" ca="1">_xlfn.XLOOKUP($A98&amp;$B98,'[1]产值及收款计划（2026）'!$A:$A&amp;'[1]产值及收款计划（2026）'!$B:$B,'[1]产值及收款计划（2026）'!CC:CC)</f>
        <v>0</v>
      </c>
      <c r="CD98" s="256" cm="1">
        <f t="array" aca="1" ref="CD98" ca="1">_xlfn.XLOOKUP($A98&amp;$B98,'[1]产值及收款计划（2026）'!$A:$A&amp;'[1]产值及收款计划（2026）'!$B:$B,'[1]产值及收款计划（2026）'!CD:CD)</f>
        <v>0</v>
      </c>
      <c r="CE98" s="256" cm="1">
        <f t="array" aca="1" ref="CE98" ca="1">_xlfn.XLOOKUP($A98&amp;$B98,'[1]产值及收款计划（2026）'!$A:$A&amp;'[1]产值及收款计划（2026）'!$B:$B,'[1]产值及收款计划（2026）'!CE:CE)</f>
        <v>0</v>
      </c>
      <c r="CF98" s="256" cm="1">
        <f t="array" aca="1" ref="CF98" ca="1">_xlfn.XLOOKUP($A98&amp;$B98,'[1]产值及收款计划（2026）'!$A:$A&amp;'[1]产值及收款计划（2026）'!$B:$B,'[1]产值及收款计划（2026）'!CF:CF)</f>
        <v>0</v>
      </c>
      <c r="CG98" s="256" cm="1">
        <f t="array" aca="1" ref="CG98" ca="1">_xlfn.XLOOKUP($A98&amp;$B98,'[1]产值及收款计划（2026）'!$A:$A&amp;'[1]产值及收款计划（2026）'!$B:$B,'[1]产值及收款计划（2026）'!CG:CG)</f>
        <v>0</v>
      </c>
      <c r="CH98" s="256" cm="1">
        <f t="array" aca="1" ref="CH98" ca="1">_xlfn.XLOOKUP($A98&amp;$B98,'[1]产值及收款计划（2026）'!$A:$A&amp;'[1]产值及收款计划（2026）'!$B:$B,'[1]产值及收款计划（2026）'!CH:CH)</f>
        <v>0</v>
      </c>
      <c r="CI98" s="256" cm="1">
        <f t="array" aca="1" ref="CI98" ca="1">_xlfn.XLOOKUP($A98&amp;$B98,'[1]产值及收款计划（2026）'!$A:$A&amp;'[1]产值及收款计划（2026）'!$B:$B,'[1]产值及收款计划（2026）'!CI:CI)</f>
        <v>0</v>
      </c>
      <c r="CJ98" s="256" cm="1">
        <f t="array" aca="1" ref="CJ98" ca="1">_xlfn.XLOOKUP($A98&amp;$B98,'[1]产值及收款计划（2026）'!$A:$A&amp;'[1]产值及收款计划（2026）'!$B:$B,'[1]产值及收款计划（2026）'!CJ:CJ)</f>
        <v>0</v>
      </c>
      <c r="CK98" s="256" cm="1">
        <f t="array" aca="1" ref="CK98" ca="1">_xlfn.XLOOKUP($A98&amp;$B98,'[1]产值及收款计划（2026）'!$A:$A&amp;'[1]产值及收款计划（2026）'!$B:$B,'[1]产值及收款计划（2026）'!CK:CK)</f>
        <v>0</v>
      </c>
      <c r="CL98" s="256" cm="1">
        <f t="array" aca="1" ref="CL98" ca="1">_xlfn.XLOOKUP($A98&amp;$B98,'[1]产值及收款计划（2026）'!$A:$A&amp;'[1]产值及收款计划（2026）'!$B:$B,'[1]产值及收款计划（2026）'!CL:CL)</f>
        <v>0</v>
      </c>
      <c r="DA98" s="256" cm="1">
        <f t="array" aca="1" ref="DA98" ca="1">_xlfn.XLOOKUP($A98&amp;$B98,'[1]产值及收款计划（2026）'!$A:$A&amp;'[1]产值及收款计划（2026）'!$B:$B,'[1]产值及收款计划（2026）'!DA:DA)</f>
        <v>0</v>
      </c>
      <c r="DB98" s="256" cm="1">
        <f t="array" aca="1" ref="DB98" ca="1">_xlfn.XLOOKUP($A98&amp;$B98,'[1]产值及收款计划（2026）'!$A:$A&amp;'[1]产值及收款计划（2026）'!$B:$B,'[1]产值及收款计划（2026）'!DB:DB)</f>
        <v>0</v>
      </c>
      <c r="DC98" s="256" cm="1">
        <f t="array" aca="1" ref="DC98" ca="1">_xlfn.XLOOKUP($A98&amp;$B98,'[1]产值及收款计划（2026）'!$A:$A&amp;'[1]产值及收款计划（2026）'!$B:$B,'[1]产值及收款计划（2026）'!DC:DC)</f>
        <v>0</v>
      </c>
      <c r="DD98" s="256" cm="1">
        <f t="array" aca="1" ref="DD98" ca="1">_xlfn.XLOOKUP($A98&amp;$B98,'[1]产值及收款计划（2026）'!$A:$A&amp;'[1]产值及收款计划（2026）'!$B:$B,'[1]产值及收款计划（2026）'!DD:DD)</f>
        <v>0</v>
      </c>
      <c r="DE98" s="256" cm="1">
        <f t="array" aca="1" ref="DE98" ca="1">_xlfn.XLOOKUP($A98&amp;$B98,'[1]产值及收款计划（2026）'!$A:$A&amp;'[1]产值及收款计划（2026）'!$B:$B,'[1]产值及收款计划（2026）'!DE:DE)</f>
        <v>0</v>
      </c>
      <c r="DF98" s="256" cm="1">
        <f t="array" aca="1" ref="DF98" ca="1">_xlfn.XLOOKUP($A98&amp;$B98,'[1]产值及收款计划（2026）'!$A:$A&amp;'[1]产值及收款计划（2026）'!$B:$B,'[1]产值及收款计划（2026）'!DF:DF)</f>
        <v>0</v>
      </c>
      <c r="DG98" s="256" cm="1">
        <f t="array" aca="1" ref="DG98" ca="1">_xlfn.XLOOKUP($A98&amp;$B98,'[1]产值及收款计划（2026）'!$A:$A&amp;'[1]产值及收款计划（2026）'!$B:$B,'[1]产值及收款计划（2026）'!DG:DG)</f>
        <v>0</v>
      </c>
      <c r="DH98" s="256" cm="1">
        <f t="array" aca="1" ref="DH98" ca="1">_xlfn.XLOOKUP($A98&amp;$B98,'[1]产值及收款计划（2026）'!$A:$A&amp;'[1]产值及收款计划（2026）'!$B:$B,'[1]产值及收款计划（2026）'!DH:DH)</f>
        <v>0</v>
      </c>
      <c r="DI98" s="256" cm="1">
        <f t="array" aca="1" ref="DI98" ca="1">_xlfn.XLOOKUP($A98&amp;$B98,'[1]产值及收款计划（2026）'!$A:$A&amp;'[1]产值及收款计划（2026）'!$B:$B,'[1]产值及收款计划（2026）'!DI:DI)</f>
        <v>0</v>
      </c>
      <c r="DJ98" s="256" cm="1">
        <f t="array" aca="1" ref="DJ98" ca="1">_xlfn.XLOOKUP($A98&amp;$B98,'[1]产值及收款计划（2026）'!$A:$A&amp;'[1]产值及收款计划（2026）'!$B:$B,'[1]产值及收款计划（2026）'!DJ:DJ)</f>
        <v>0</v>
      </c>
      <c r="DK98" s="256" cm="1">
        <f t="array" aca="1" ref="DK98" ca="1">_xlfn.XLOOKUP($A98&amp;$B98,'[1]产值及收款计划（2026）'!$A:$A&amp;'[1]产值及收款计划（2026）'!$B:$B,'[1]产值及收款计划（2026）'!DK:DK)</f>
        <v>0</v>
      </c>
      <c r="DL98" s="256" cm="1">
        <f t="array" aca="1" ref="DL98" ca="1">_xlfn.XLOOKUP($A98&amp;$B98,'[1]产值及收款计划（2026）'!$A:$A&amp;'[1]产值及收款计划（2026）'!$B:$B,'[1]产值及收款计划（2026）'!DL:DL)</f>
        <v>0</v>
      </c>
      <c r="DM98" s="264"/>
      <c r="DN98" s="250"/>
    </row>
    <row r="99" spans="1:118" ht="20.25" x14ac:dyDescent="0.15">
      <c r="A99" s="254">
        <f t="shared" ca="1" si="10"/>
        <v>95</v>
      </c>
      <c r="B99" s="254" t="s">
        <v>25</v>
      </c>
      <c r="C99" s="255" t="str" cm="1">
        <f t="array" aca="1" ref="C99" ca="1">_xlfn.XLOOKUP($A99&amp;$B99,'[1]产值及收款计划（2026）'!$A:$A&amp;'[1]产值及收款计划（2026）'!$B:$B,'[1]产值及收款计划（2026）'!C:C)</f>
        <v>SJHT2019121300112</v>
      </c>
      <c r="D99" s="255" t="str" cm="1">
        <f t="array" aca="1" ref="D99" ca="1">_xlfn.XLOOKUP($A99&amp;$B99,'[1]产值及收款计划（2026）'!$A:$A&amp;'[1]产值及收款计划（2026）'!$B:$B,'[1]产值及收款计划（2026）'!D:D)</f>
        <v>地下院平移-贵州省地质资料馆暨地质博物馆建设项目BIM技术应用合同</v>
      </c>
      <c r="E99" s="256" cm="1">
        <f t="array" aca="1" ref="E99" ca="1">_xlfn.XLOOKUP($A99&amp;$B99,'[1]产值及收款计划（2026）'!$A:$A&amp;'[1]产值及收款计划（2026）'!$B:$B,'[1]产值及收款计划（2026）'!E:E)</f>
        <v>82.2</v>
      </c>
      <c r="F99" s="256" cm="1">
        <f t="array" aca="1" ref="F99" ca="1">_xlfn.XLOOKUP($A99&amp;$B99,'[1]产值及收款计划（2026）'!$A:$A&amp;'[1]产值及收款计划（2026）'!$B:$B,'[1]产值及收款计划（2026）'!F:F)</f>
        <v>82.2</v>
      </c>
      <c r="G99" s="256" cm="1">
        <f t="array" aca="1" ref="G99" ca="1">_xlfn.XLOOKUP($A99&amp;$B99,'[1]产值及收款计划（2026）'!$A:$A&amp;'[1]产值及收款计划（2026）'!$B:$B,'[1]产值及收款计划（2026）'!G:G)</f>
        <v>82.2</v>
      </c>
      <c r="H99" s="256" cm="1">
        <f t="array" aca="1" ref="H99" ca="1">_xlfn.XLOOKUP($A99&amp;$B99,'[1]产值及收款计划（2026）'!$A:$A&amp;'[1]产值及收款计划（2026）'!$B:$B,'[1]产值及收款计划（2026）'!H:H)</f>
        <v>82.2</v>
      </c>
      <c r="I99" s="257" cm="1">
        <f t="array" aca="1" ref="I99" ca="1">_xlfn.XLOOKUP($A99&amp;$B99,'[1]产值及收款计划（2026）'!$A:$A&amp;'[1]产值及收款计划（2026）'!$B:$B,'[1]产值及收款计划（2026）'!I:I)</f>
        <v>1</v>
      </c>
      <c r="J99" s="258" cm="1">
        <f t="array" aca="1" ref="J99" ca="1">_xlfn.XLOOKUP($A99&amp;$B99,'[1]产值及收款计划（2026）'!$A:$A&amp;'[1]产值及收款计划（2026）'!$B:$B,'[1]产值及收款计划（2026）'!J:J)</f>
        <v>0.06</v>
      </c>
      <c r="K99" s="256" cm="1">
        <f t="array" aca="1" ref="K99" ca="1">_xlfn.XLOOKUP($A99&amp;$B99,'[1]产值及收款计划（2026）'!$A:$A&amp;'[1]产值及收款计划（2026）'!$B:$B,'[1]产值及收款计划（2026）'!K:K)</f>
        <v>0</v>
      </c>
      <c r="L99" s="256" cm="1">
        <f t="array" aca="1" ref="L99" ca="1">_xlfn.XLOOKUP($A99&amp;$B99,'[1]产值及收款计划（2026）'!$A:$A&amp;'[1]产值及收款计划（2026）'!$B:$B,'[1]产值及收款计划（2026）'!L:L)</f>
        <v>0</v>
      </c>
      <c r="M99" s="256" t="str" cm="1">
        <f t="array" aca="1" ref="M99" ca="1">_xlfn.XLOOKUP($A99&amp;$B99,'[1]产值及收款计划（2026）'!$A:$A&amp;'[1]产值及收款计划（2026）'!$B:$B,'[1]产值及收款计划（2026）'!M:M)</f>
        <v>主导</v>
      </c>
      <c r="N99" s="256" t="str" cm="1">
        <f t="array" aca="1" ref="N99" ca="1">_xlfn.XLOOKUP($A99&amp;$B99,'[1]产值及收款计划（2026）'!$A:$A&amp;'[1]产值及收款计划（2026）'!$B:$B,'[1]产值及收款计划（2026）'!N:N)</f>
        <v>孔祥平团队</v>
      </c>
      <c r="O99" s="256" t="str" cm="1">
        <f t="array" aca="1" ref="O99" ca="1">_xlfn.XLOOKUP($A99&amp;$B99,'[1]产值及收款计划（2026）'!$A:$A&amp;'[1]产值及收款计划（2026）'!$B:$B,'[1]产值及收款计划（2026）'!O:O)</f>
        <v>张智伟</v>
      </c>
      <c r="P99" s="255" t="str" cm="1">
        <f t="array" aca="1" ref="P99" ca="1">_xlfn.XLOOKUP($A99&amp;$B99,'[1]产值及收款计划（2026）'!$A:$A&amp;'[1]产值及收款计划（2026）'!$B:$B,'[1]产值及收款计划（2026）'!P:P)</f>
        <v>在建</v>
      </c>
      <c r="Q99" s="256" cm="1">
        <f t="array" aca="1" ref="Q99" ca="1">_xlfn.XLOOKUP($A99&amp;$B99,'[1]产值及收款计划（2026）'!$A:$A&amp;'[1]产值及收款计划（2026）'!$B:$B,'[1]产值及收款计划（2026）'!Q:Q)</f>
        <v>0</v>
      </c>
      <c r="R99" s="256" cm="1">
        <f t="array" aca="1" ref="R99" ca="1">_xlfn.XLOOKUP($A99&amp;$B99,'[1]产值及收款计划（2026）'!$A:$A&amp;'[1]产值及收款计划（2026）'!$B:$B,'[1]产值及收款计划（2026）'!R:R)</f>
        <v>0</v>
      </c>
      <c r="S99" s="256" cm="1">
        <f t="array" aca="1" ref="S99" ca="1">_xlfn.XLOOKUP($A99&amp;$B99,'[1]产值及收款计划（2026）'!$A:$A&amp;'[1]产值及收款计划（2026）'!$B:$B,'[1]产值及收款计划（2026）'!S:S)</f>
        <v>0</v>
      </c>
      <c r="T99" s="256" cm="1">
        <f t="array" aca="1" ref="T99" ca="1">_xlfn.XLOOKUP($A99&amp;$B99,'[1]产值及收款计划（2026）'!$A:$A&amp;'[1]产值及收款计划（2026）'!$B:$B,'[1]产值及收款计划（2026）'!T:T)</f>
        <v>6.7653999999999996</v>
      </c>
      <c r="U99" s="256" cm="1">
        <f t="array" aca="1" ref="U99" ca="1">_xlfn.XLOOKUP($A99&amp;$B99,'[1]产值及收款计划（2026）'!$A:$A&amp;'[1]产值及收款计划（2026）'!$B:$B,'[1]产值及收款计划（2026）'!U:U)</f>
        <v>0</v>
      </c>
      <c r="V99" s="256" cm="1">
        <f t="array" aca="1" ref="V99" ca="1">_xlfn.XLOOKUP($A99&amp;$B99,'[1]产值及收款计划（2026）'!$A:$A&amp;'[1]产值及收款计划（2026）'!$B:$B,'[1]产值及收款计划（2026）'!V:V)</f>
        <v>75.434600000000003</v>
      </c>
      <c r="W99" s="256" cm="1">
        <f t="array" aca="1" ref="W99" ca="1">_xlfn.XLOOKUP($A99&amp;$B99,'[1]产值及收款计划（2026）'!$A:$A&amp;'[1]产值及收款计划（2026）'!$B:$B,'[1]产值及收款计划（2026）'!W:W)</f>
        <v>0</v>
      </c>
      <c r="X99" s="256" cm="1">
        <f t="array" aca="1" ref="X99" ca="1">_xlfn.XLOOKUP($A99&amp;$B99,'[1]产值及收款计划（2026）'!$A:$A&amp;'[1]产值及收款计划（2026）'!$B:$B,'[1]产值及收款计划（2026）'!X:X)</f>
        <v>0</v>
      </c>
      <c r="Y99" s="256" cm="1">
        <f t="array" aca="1" ref="Y99" ca="1">_xlfn.XLOOKUP($A99&amp;$B99,'[1]产值及收款计划（2026）'!$A:$A&amp;'[1]产值及收款计划（2026）'!$B:$B,'[1]产值及收款计划（2026）'!Y:Y)</f>
        <v>0</v>
      </c>
      <c r="Z99" s="256" cm="1">
        <f t="array" aca="1" ref="Z99" ca="1">_xlfn.XLOOKUP($A99&amp;$B99,'[1]产值及收款计划（2026）'!$A:$A&amp;'[1]产值及收款计划（2026）'!$B:$B,'[1]产值及收款计划（2026）'!Z:Z)</f>
        <v>0</v>
      </c>
      <c r="AA99" s="256" cm="1">
        <f t="array" aca="1" ref="AA99" ca="1">_xlfn.XLOOKUP($A99&amp;$B99,'[1]产值及收款计划（2026）'!$A:$A&amp;'[1]产值及收款计划（2026）'!$B:$B,'[1]产值及收款计划（2026）'!AA:AA)</f>
        <v>0</v>
      </c>
      <c r="AB99" s="256" cm="1">
        <f t="array" aca="1" ref="AB99" ca="1">_xlfn.XLOOKUP($A99&amp;$B99,'[1]产值及收款计划（2026）'!$A:$A&amp;'[1]产值及收款计划（2026）'!$B:$B,'[1]产值及收款计划（2026）'!AB:AB)</f>
        <v>0</v>
      </c>
      <c r="AC99" s="256" cm="1">
        <f t="array" aca="1" ref="AC99" ca="1">_xlfn.XLOOKUP($A99&amp;$B99,'[1]产值及收款计划（2026）'!$A:$A&amp;'[1]产值及收款计划（2026）'!$B:$B,'[1]产值及收款计划（2026）'!AC:AC)</f>
        <v>0</v>
      </c>
      <c r="AD99" s="256" cm="1">
        <f t="array" aca="1" ref="AD99" ca="1">_xlfn.XLOOKUP($A99&amp;$B99,'[1]产值及收款计划（2026）'!$A:$A&amp;'[1]产值及收款计划（2026）'!$B:$B,'[1]产值及收款计划（2026）'!AD:AD)</f>
        <v>0</v>
      </c>
      <c r="AE99" s="256" cm="1">
        <f t="array" aca="1" ref="AE99" ca="1">_xlfn.XLOOKUP($A99&amp;$B99,'[1]产值及收款计划（2026）'!$A:$A&amp;'[1]产值及收款计划（2026）'!$B:$B,'[1]产值及收款计划（2026）'!AE:AE)</f>
        <v>0</v>
      </c>
      <c r="AF99" s="256" cm="1">
        <f t="array" aca="1" ref="AF99" ca="1">_xlfn.XLOOKUP($A99&amp;$B99,'[1]产值及收款计划（2026）'!$A:$A&amp;'[1]产值及收款计划（2026）'!$B:$B,'[1]产值及收款计划（2026）'!AF:AF)</f>
        <v>0</v>
      </c>
      <c r="AG99" s="256" cm="1">
        <f t="array" aca="1" ref="AG99" ca="1">_xlfn.XLOOKUP($A99&amp;$B99,'[1]产值及收款计划（2026）'!$A:$A&amp;'[1]产值及收款计划（2026）'!$B:$B,'[1]产值及收款计划（2026）'!AG:AG)</f>
        <v>0</v>
      </c>
      <c r="AH99" s="256" cm="1">
        <f t="array" aca="1" ref="AH99" ca="1">_xlfn.XLOOKUP($A99&amp;$B99,'[1]产值及收款计划（2026）'!$A:$A&amp;'[1]产值及收款计划（2026）'!$B:$B,'[1]产值及收款计划（2026）'!AH:AH)</f>
        <v>0</v>
      </c>
      <c r="AI99" s="256" cm="1">
        <f t="array" aca="1" ref="AI99" ca="1">_xlfn.XLOOKUP($A99&amp;$B99,'[1]产值及收款计划（2026）'!$A:$A&amp;'[1]产值及收款计划（2026）'!$B:$B,'[1]产值及收款计划（2026）'!AI:AI)</f>
        <v>0</v>
      </c>
      <c r="AJ99" s="256" cm="1">
        <f t="array" aca="1" ref="AJ99" ca="1">_xlfn.XLOOKUP($A99&amp;$B99,'[1]产值及收款计划（2026）'!$A:$A&amp;'[1]产值及收款计划（2026）'!$B:$B,'[1]产值及收款计划（2026）'!AJ:AJ)</f>
        <v>0</v>
      </c>
      <c r="AK99" s="256" cm="1">
        <f t="array" aca="1" ref="AK99" ca="1">_xlfn.XLOOKUP($A99&amp;$B99,'[1]产值及收款计划（2026）'!$A:$A&amp;'[1]产值及收款计划（2026）'!$B:$B,'[1]产值及收款计划（2026）'!AK:AK)</f>
        <v>0</v>
      </c>
      <c r="AL99" s="256" cm="1">
        <f t="array" aca="1" ref="AL99" ca="1">_xlfn.XLOOKUP($A99&amp;$B99,'[1]产值及收款计划（2026）'!$A:$A&amp;'[1]产值及收款计划（2026）'!$B:$B,'[1]产值及收款计划（2026）'!AL:AL)</f>
        <v>0</v>
      </c>
      <c r="AM99" s="263" t="e" cm="1">
        <f t="array" aca="1" ref="AM99" ca="1">_xlfn.LET(_xlpm.勾选月份状态数组,TRANSPOSE('PPT(12-15页）-TOP10'!$A$3:$A$14),_xlpm.选择数据区,IF('PPT(12-15页）-TOP10'!$E$3="收款",$BA99:$BL99,$AA99:$AL99),SUM(_xlfn._xlws.FILTER(_xlpm.选择数据区,_xlpm.勾选月份状态数组,"")))</f>
        <v>#NAME?</v>
      </c>
      <c r="AN99" s="256" t="e" cm="1">
        <f t="array" aca="1" ref="AN99" ca="1">_xlfn.LET(_xlpm.勾选月份状态数组,TRANSPOSE('PPT(12-15页）-TOP10'!$A$3:$A$14),_xlpm.选择数据区,IF('PPT(12-15页）-TOP10'!$E$3="收款",$DA99:$DL99,$CA99:$CL99),SUM(_xlfn._xlws.FILTER(_xlpm.选择数据区,_xlpm.勾选月份状态数组,"")))</f>
        <v>#NAME?</v>
      </c>
      <c r="AO99" s="256">
        <f ca="1">SUM(CA99:CC99)+SUM(AD99:AL99)</f>
        <v>0</v>
      </c>
      <c r="AP99" s="256"/>
      <c r="AQ99" s="256"/>
      <c r="AR99" s="256"/>
      <c r="AS99" s="256" cm="1">
        <f t="array" aca="1" ref="AS99" ca="1">_xlfn.XLOOKUP($A99&amp;$B99,'[1]产值及收款计划（2026）'!$A:$A&amp;'[1]产值及收款计划（2026）'!$B:$B,'[1]产值及收款计划（2026）'!AS:AS)</f>
        <v>0</v>
      </c>
      <c r="AT99" s="256" cm="1">
        <f t="array" aca="1" ref="AT99" ca="1">_xlfn.XLOOKUP($A99&amp;$B99,'[1]产值及收款计划（2026）'!$A:$A&amp;'[1]产值及收款计划（2026）'!$B:$B,'[1]产值及收款计划（2026）'!AT:AT)</f>
        <v>0</v>
      </c>
      <c r="AU99" s="256" cm="1">
        <f t="array" aca="1" ref="AU99" ca="1">_xlfn.XLOOKUP($A99&amp;$B99,'[1]产值及收款计划（2026）'!$A:$A&amp;'[1]产值及收款计划（2026）'!$B:$B,'[1]产值及收款计划（2026）'!AU:AU)</f>
        <v>0</v>
      </c>
      <c r="AV99" s="256" cm="1">
        <f t="array" aca="1" ref="AV99" ca="1">_xlfn.XLOOKUP($A99&amp;$B99,'[1]产值及收款计划（2026）'!$A:$A&amp;'[1]产值及收款计划（2026）'!$B:$B,'[1]产值及收款计划（2026）'!AV:AV)</f>
        <v>0</v>
      </c>
      <c r="AW99" s="256" cm="1">
        <f t="array" aca="1" ref="AW99" ca="1">_xlfn.XLOOKUP($A99&amp;$B99,'[1]产值及收款计划（2026）'!$A:$A&amp;'[1]产值及收款计划（2026）'!$B:$B,'[1]产值及收款计划（2026）'!AW:AW)</f>
        <v>6.7653999999999996</v>
      </c>
      <c r="AX99" s="256" cm="1">
        <f t="array" aca="1" ref="AX99" ca="1">_xlfn.XLOOKUP($A99&amp;$B99,'[1]产值及收款计划（2026）'!$A:$A&amp;'[1]产值及收款计划（2026）'!$B:$B,'[1]产值及收款计划（2026）'!AX:AX)</f>
        <v>0</v>
      </c>
      <c r="AY99" s="256" cm="1">
        <f t="array" aca="1" ref="AY99" ca="1">_xlfn.XLOOKUP($A99&amp;$B99,'[1]产值及收款计划（2026）'!$A:$A&amp;'[1]产值及收款计划（2026）'!$B:$B,'[1]产值及收款计划（2026）'!AY:AY)</f>
        <v>75.434600000000003</v>
      </c>
      <c r="AZ99" s="256" cm="1">
        <f t="array" aca="1" ref="AZ99" ca="1">_xlfn.XLOOKUP($A99&amp;$B99,'[1]产值及收款计划（2026）'!$A:$A&amp;'[1]产值及收款计划（2026）'!$B:$B,'[1]产值及收款计划（2026）'!AZ:AZ)</f>
        <v>0</v>
      </c>
      <c r="BA99" s="256" cm="1">
        <f t="array" aca="1" ref="BA99" ca="1">_xlfn.XLOOKUP($A99&amp;$B99,'[1]产值及收款计划（2026）'!$A:$A&amp;'[1]产值及收款计划（2026）'!$B:$B,'[1]产值及收款计划（2026）'!BA:BA)</f>
        <v>0</v>
      </c>
      <c r="BB99" s="256" cm="1">
        <f t="array" aca="1" ref="BB99" ca="1">_xlfn.XLOOKUP($A99&amp;$B99,'[1]产值及收款计划（2026）'!$A:$A&amp;'[1]产值及收款计划（2026）'!$B:$B,'[1]产值及收款计划（2026）'!BB:BB)</f>
        <v>0</v>
      </c>
      <c r="BC99" s="256" cm="1">
        <f t="array" aca="1" ref="BC99" ca="1">_xlfn.XLOOKUP($A99&amp;$B99,'[1]产值及收款计划（2026）'!$A:$A&amp;'[1]产值及收款计划（2026）'!$B:$B,'[1]产值及收款计划（2026）'!BC:BC)</f>
        <v>0</v>
      </c>
      <c r="BD99" s="256" cm="1">
        <f t="array" aca="1" ref="BD99" ca="1">_xlfn.XLOOKUP($A99&amp;$B99,'[1]产值及收款计划（2026）'!$A:$A&amp;'[1]产值及收款计划（2026）'!$B:$B,'[1]产值及收款计划（2026）'!BD:BD)</f>
        <v>0</v>
      </c>
      <c r="BE99" s="256" cm="1">
        <f t="array" aca="1" ref="BE99" ca="1">_xlfn.XLOOKUP($A99&amp;$B99,'[1]产值及收款计划（2026）'!$A:$A&amp;'[1]产值及收款计划（2026）'!$B:$B,'[1]产值及收款计划（2026）'!BE:BE)</f>
        <v>0</v>
      </c>
      <c r="BF99" s="256" cm="1">
        <f t="array" aca="1" ref="BF99" ca="1">_xlfn.XLOOKUP($A99&amp;$B99,'[1]产值及收款计划（2026）'!$A:$A&amp;'[1]产值及收款计划（2026）'!$B:$B,'[1]产值及收款计划（2026）'!BF:BF)</f>
        <v>0</v>
      </c>
      <c r="BG99" s="256" cm="1">
        <f t="array" aca="1" ref="BG99" ca="1">_xlfn.XLOOKUP($A99&amp;$B99,'[1]产值及收款计划（2026）'!$A:$A&amp;'[1]产值及收款计划（2026）'!$B:$B,'[1]产值及收款计划（2026）'!BG:BG)</f>
        <v>0</v>
      </c>
      <c r="BH99" s="256" cm="1">
        <f t="array" aca="1" ref="BH99" ca="1">_xlfn.XLOOKUP($A99&amp;$B99,'[1]产值及收款计划（2026）'!$A:$A&amp;'[1]产值及收款计划（2026）'!$B:$B,'[1]产值及收款计划（2026）'!BH:BH)</f>
        <v>0</v>
      </c>
      <c r="BI99" s="256" cm="1">
        <f t="array" aca="1" ref="BI99" ca="1">_xlfn.XLOOKUP($A99&amp;$B99,'[1]产值及收款计划（2026）'!$A:$A&amp;'[1]产值及收款计划（2026）'!$B:$B,'[1]产值及收款计划（2026）'!BI:BI)</f>
        <v>0</v>
      </c>
      <c r="BJ99" s="256" cm="1">
        <f t="array" aca="1" ref="BJ99" ca="1">_xlfn.XLOOKUP($A99&amp;$B99,'[1]产值及收款计划（2026）'!$A:$A&amp;'[1]产值及收款计划（2026）'!$B:$B,'[1]产值及收款计划（2026）'!BJ:BJ)</f>
        <v>0</v>
      </c>
      <c r="BK99" s="256" cm="1">
        <f t="array" aca="1" ref="BK99" ca="1">_xlfn.XLOOKUP($A99&amp;$B99,'[1]产值及收款计划（2026）'!$A:$A&amp;'[1]产值及收款计划（2026）'!$B:$B,'[1]产值及收款计划（2026）'!BK:BK)</f>
        <v>0</v>
      </c>
      <c r="BL99" s="256" cm="1">
        <f t="array" aca="1" ref="BL99" ca="1">_xlfn.XLOOKUP($A99&amp;$B99,'[1]产值及收款计划（2026）'!$A:$A&amp;'[1]产值及收款计划（2026）'!$B:$B,'[1]产值及收款计划（2026）'!BL:BL)</f>
        <v>0</v>
      </c>
      <c r="BM99" s="256"/>
      <c r="BN99" s="256"/>
      <c r="BO99" s="256"/>
      <c r="BP99" s="256"/>
      <c r="BQ99" s="255" cm="1">
        <f t="array" aca="1" ref="BQ99" ca="1">_xlfn.XLOOKUP($A99&amp;$B99,'[1]产值及收款计划（2026）'!$A:$A&amp;'[1]产值及收款计划（2026）'!$B:$B,'[1]产值及收款计划（2026）'!BQ:BQ)</f>
        <v>0</v>
      </c>
      <c r="BR99" s="256" cm="1">
        <f t="array" aca="1" ref="BR99" ca="1">_xlfn.XLOOKUP($A99&amp;$B99,'[1]产值及收款计划（2026）'!$A:$A&amp;'[1]产值及收款计划（2026）'!$B:$B,'[1]产值及收款计划（2026）'!BR:BR)</f>
        <v>0</v>
      </c>
      <c r="CA99" s="256" cm="1">
        <f t="array" aca="1" ref="CA99" ca="1">_xlfn.XLOOKUP($A99&amp;$B99,'[1]产值及收款计划（2026）'!$A:$A&amp;'[1]产值及收款计划（2026）'!$B:$B,'[1]产值及收款计划（2026）'!CA:CA)</f>
        <v>0</v>
      </c>
      <c r="CB99" s="256" cm="1">
        <f t="array" aca="1" ref="CB99" ca="1">_xlfn.XLOOKUP($A99&amp;$B99,'[1]产值及收款计划（2026）'!$A:$A&amp;'[1]产值及收款计划（2026）'!$B:$B,'[1]产值及收款计划（2026）'!CB:CB)</f>
        <v>0</v>
      </c>
      <c r="CC99" s="256" cm="1">
        <f t="array" aca="1" ref="CC99" ca="1">_xlfn.XLOOKUP($A99&amp;$B99,'[1]产值及收款计划（2026）'!$A:$A&amp;'[1]产值及收款计划（2026）'!$B:$B,'[1]产值及收款计划（2026）'!CC:CC)</f>
        <v>0</v>
      </c>
      <c r="CD99" s="256" cm="1">
        <f t="array" aca="1" ref="CD99" ca="1">_xlfn.XLOOKUP($A99&amp;$B99,'[1]产值及收款计划（2026）'!$A:$A&amp;'[1]产值及收款计划（2026）'!$B:$B,'[1]产值及收款计划（2026）'!CD:CD)</f>
        <v>0</v>
      </c>
      <c r="CE99" s="256" cm="1">
        <f t="array" aca="1" ref="CE99" ca="1">_xlfn.XLOOKUP($A99&amp;$B99,'[1]产值及收款计划（2026）'!$A:$A&amp;'[1]产值及收款计划（2026）'!$B:$B,'[1]产值及收款计划（2026）'!CE:CE)</f>
        <v>0</v>
      </c>
      <c r="CF99" s="256" cm="1">
        <f t="array" aca="1" ref="CF99" ca="1">_xlfn.XLOOKUP($A99&amp;$B99,'[1]产值及收款计划（2026）'!$A:$A&amp;'[1]产值及收款计划（2026）'!$B:$B,'[1]产值及收款计划（2026）'!CF:CF)</f>
        <v>0</v>
      </c>
      <c r="CG99" s="256" cm="1">
        <f t="array" aca="1" ref="CG99" ca="1">_xlfn.XLOOKUP($A99&amp;$B99,'[1]产值及收款计划（2026）'!$A:$A&amp;'[1]产值及收款计划（2026）'!$B:$B,'[1]产值及收款计划（2026）'!CG:CG)</f>
        <v>0</v>
      </c>
      <c r="CH99" s="256" cm="1">
        <f t="array" aca="1" ref="CH99" ca="1">_xlfn.XLOOKUP($A99&amp;$B99,'[1]产值及收款计划（2026）'!$A:$A&amp;'[1]产值及收款计划（2026）'!$B:$B,'[1]产值及收款计划（2026）'!CH:CH)</f>
        <v>0</v>
      </c>
      <c r="CI99" s="256" cm="1">
        <f t="array" aca="1" ref="CI99" ca="1">_xlfn.XLOOKUP($A99&amp;$B99,'[1]产值及收款计划（2026）'!$A:$A&amp;'[1]产值及收款计划（2026）'!$B:$B,'[1]产值及收款计划（2026）'!CI:CI)</f>
        <v>0</v>
      </c>
      <c r="CJ99" s="256" cm="1">
        <f t="array" aca="1" ref="CJ99" ca="1">_xlfn.XLOOKUP($A99&amp;$B99,'[1]产值及收款计划（2026）'!$A:$A&amp;'[1]产值及收款计划（2026）'!$B:$B,'[1]产值及收款计划（2026）'!CJ:CJ)</f>
        <v>0</v>
      </c>
      <c r="CK99" s="256" cm="1">
        <f t="array" aca="1" ref="CK99" ca="1">_xlfn.XLOOKUP($A99&amp;$B99,'[1]产值及收款计划（2026）'!$A:$A&amp;'[1]产值及收款计划（2026）'!$B:$B,'[1]产值及收款计划（2026）'!CK:CK)</f>
        <v>0</v>
      </c>
      <c r="CL99" s="256" cm="1">
        <f t="array" aca="1" ref="CL99" ca="1">_xlfn.XLOOKUP($A99&amp;$B99,'[1]产值及收款计划（2026）'!$A:$A&amp;'[1]产值及收款计划（2026）'!$B:$B,'[1]产值及收款计划（2026）'!CL:CL)</f>
        <v>0</v>
      </c>
      <c r="DA99" s="256" cm="1">
        <f t="array" aca="1" ref="DA99" ca="1">_xlfn.XLOOKUP($A99&amp;$B99,'[1]产值及收款计划（2026）'!$A:$A&amp;'[1]产值及收款计划（2026）'!$B:$B,'[1]产值及收款计划（2026）'!DA:DA)</f>
        <v>0</v>
      </c>
      <c r="DB99" s="256" cm="1">
        <f t="array" aca="1" ref="DB99" ca="1">_xlfn.XLOOKUP($A99&amp;$B99,'[1]产值及收款计划（2026）'!$A:$A&amp;'[1]产值及收款计划（2026）'!$B:$B,'[1]产值及收款计划（2026）'!DB:DB)</f>
        <v>0</v>
      </c>
      <c r="DC99" s="256" cm="1">
        <f t="array" aca="1" ref="DC99" ca="1">_xlfn.XLOOKUP($A99&amp;$B99,'[1]产值及收款计划（2026）'!$A:$A&amp;'[1]产值及收款计划（2026）'!$B:$B,'[1]产值及收款计划（2026）'!DC:DC)</f>
        <v>0</v>
      </c>
      <c r="DD99" s="256" cm="1">
        <f t="array" aca="1" ref="DD99" ca="1">_xlfn.XLOOKUP($A99&amp;$B99,'[1]产值及收款计划（2026）'!$A:$A&amp;'[1]产值及收款计划（2026）'!$B:$B,'[1]产值及收款计划（2026）'!DD:DD)</f>
        <v>0</v>
      </c>
      <c r="DE99" s="256" cm="1">
        <f t="array" aca="1" ref="DE99" ca="1">_xlfn.XLOOKUP($A99&amp;$B99,'[1]产值及收款计划（2026）'!$A:$A&amp;'[1]产值及收款计划（2026）'!$B:$B,'[1]产值及收款计划（2026）'!DE:DE)</f>
        <v>0</v>
      </c>
      <c r="DF99" s="256" cm="1">
        <f t="array" aca="1" ref="DF99" ca="1">_xlfn.XLOOKUP($A99&amp;$B99,'[1]产值及收款计划（2026）'!$A:$A&amp;'[1]产值及收款计划（2026）'!$B:$B,'[1]产值及收款计划（2026）'!DF:DF)</f>
        <v>0</v>
      </c>
      <c r="DG99" s="256" cm="1">
        <f t="array" aca="1" ref="DG99" ca="1">_xlfn.XLOOKUP($A99&amp;$B99,'[1]产值及收款计划（2026）'!$A:$A&amp;'[1]产值及收款计划（2026）'!$B:$B,'[1]产值及收款计划（2026）'!DG:DG)</f>
        <v>0</v>
      </c>
      <c r="DH99" s="256" cm="1">
        <f t="array" aca="1" ref="DH99" ca="1">_xlfn.XLOOKUP($A99&amp;$B99,'[1]产值及收款计划（2026）'!$A:$A&amp;'[1]产值及收款计划（2026）'!$B:$B,'[1]产值及收款计划（2026）'!DH:DH)</f>
        <v>0</v>
      </c>
      <c r="DI99" s="256" cm="1">
        <f t="array" aca="1" ref="DI99" ca="1">_xlfn.XLOOKUP($A99&amp;$B99,'[1]产值及收款计划（2026）'!$A:$A&amp;'[1]产值及收款计划（2026）'!$B:$B,'[1]产值及收款计划（2026）'!DI:DI)</f>
        <v>0</v>
      </c>
      <c r="DJ99" s="256" cm="1">
        <f t="array" aca="1" ref="DJ99" ca="1">_xlfn.XLOOKUP($A99&amp;$B99,'[1]产值及收款计划（2026）'!$A:$A&amp;'[1]产值及收款计划（2026）'!$B:$B,'[1]产值及收款计划（2026）'!DJ:DJ)</f>
        <v>0</v>
      </c>
      <c r="DK99" s="256" cm="1">
        <f t="array" aca="1" ref="DK99" ca="1">_xlfn.XLOOKUP($A99&amp;$B99,'[1]产值及收款计划（2026）'!$A:$A&amp;'[1]产值及收款计划（2026）'!$B:$B,'[1]产值及收款计划（2026）'!DK:DK)</f>
        <v>0</v>
      </c>
      <c r="DL99" s="256" cm="1">
        <f t="array" aca="1" ref="DL99" ca="1">_xlfn.XLOOKUP($A99&amp;$B99,'[1]产值及收款计划（2026）'!$A:$A&amp;'[1]产值及收款计划（2026）'!$B:$B,'[1]产值及收款计划（2026）'!DL:DL)</f>
        <v>0</v>
      </c>
      <c r="DM99" s="264"/>
      <c r="DN99" s="250"/>
    </row>
    <row r="100" spans="1:118" ht="20.25" x14ac:dyDescent="0.15">
      <c r="A100" s="254">
        <f t="shared" ca="1" si="10"/>
        <v>96</v>
      </c>
      <c r="B100" s="254" t="s">
        <v>25</v>
      </c>
      <c r="C100" s="255" t="str" cm="1">
        <f t="array" aca="1" ref="C100" ca="1">_xlfn.XLOOKUP($A100&amp;$B100,'[1]产值及收款计划（2026）'!$A:$A&amp;'[1]产值及收款计划（2026）'!$B:$B,'[1]产值及收款计划（2026）'!C:C)</f>
        <v>SJHT2019121300118</v>
      </c>
      <c r="D100" s="255" t="str" cm="1">
        <f t="array" aca="1" ref="D100" ca="1">_xlfn.XLOOKUP($A100&amp;$B100,'[1]产值及收款计划（2026）'!$A:$A&amp;'[1]产值及收款计划（2026）'!$B:$B,'[1]产值及收款计划（2026）'!D:D)</f>
        <v>地下院平移-乌鲁木齐轨道交通1号线工程BIM技术应用研究项目</v>
      </c>
      <c r="E100" s="256" cm="1">
        <f t="array" aca="1" ref="E100" ca="1">_xlfn.XLOOKUP($A100&amp;$B100,'[1]产值及收款计划（2026）'!$A:$A&amp;'[1]产值及收款计划（2026）'!$B:$B,'[1]产值及收款计划（2026）'!E:E)</f>
        <v>416.65</v>
      </c>
      <c r="F100" s="256" cm="1">
        <f t="array" aca="1" ref="F100" ca="1">_xlfn.XLOOKUP($A100&amp;$B100,'[1]产值及收款计划（2026）'!$A:$A&amp;'[1]产值及收款计划（2026）'!$B:$B,'[1]产值及收款计划（2026）'!F:F)</f>
        <v>416.65</v>
      </c>
      <c r="G100" s="256" cm="1">
        <f t="array" aca="1" ref="G100" ca="1">_xlfn.XLOOKUP($A100&amp;$B100,'[1]产值及收款计划（2026）'!$A:$A&amp;'[1]产值及收款计划（2026）'!$B:$B,'[1]产值及收款计划（2026）'!G:G)</f>
        <v>416.65</v>
      </c>
      <c r="H100" s="256" cm="1">
        <f t="array" aca="1" ref="H100" ca="1">_xlfn.XLOOKUP($A100&amp;$B100,'[1]产值及收款计划（2026）'!$A:$A&amp;'[1]产值及收款计划（2026）'!$B:$B,'[1]产值及收款计划（2026）'!H:H)</f>
        <v>402.37</v>
      </c>
      <c r="I100" s="257" cm="1">
        <f t="array" aca="1" ref="I100" ca="1">_xlfn.XLOOKUP($A100&amp;$B100,'[1]产值及收款计划（2026）'!$A:$A&amp;'[1]产值及收款计划（2026）'!$B:$B,'[1]产值及收款计划（2026）'!I:I)</f>
        <v>0.96572662906516304</v>
      </c>
      <c r="J100" s="258" cm="1">
        <f t="array" aca="1" ref="J100" ca="1">_xlfn.XLOOKUP($A100&amp;$B100,'[1]产值及收款计划（2026）'!$A:$A&amp;'[1]产值及收款计划（2026）'!$B:$B,'[1]产值及收款计划（2026）'!J:J)</f>
        <v>0.06</v>
      </c>
      <c r="K100" s="256" cm="1">
        <f t="array" aca="1" ref="K100" ca="1">_xlfn.XLOOKUP($A100&amp;$B100,'[1]产值及收款计划（2026）'!$A:$A&amp;'[1]产值及收款计划（2026）'!$B:$B,'[1]产值及收款计划（2026）'!K:K)</f>
        <v>0</v>
      </c>
      <c r="L100" s="256" cm="1">
        <f t="array" aca="1" ref="L100" ca="1">_xlfn.XLOOKUP($A100&amp;$B100,'[1]产值及收款计划（2026）'!$A:$A&amp;'[1]产值及收款计划（2026）'!$B:$B,'[1]产值及收款计划（2026）'!L:L)</f>
        <v>0</v>
      </c>
      <c r="M100" s="256" t="str" cm="1">
        <f t="array" aca="1" ref="M100" ca="1">_xlfn.XLOOKUP($A100&amp;$B100,'[1]产值及收款计划（2026）'!$A:$A&amp;'[1]产值及收款计划（2026）'!$B:$B,'[1]产值及收款计划（2026）'!M:M)</f>
        <v>主导</v>
      </c>
      <c r="N100" s="256" t="str" cm="1">
        <f t="array" aca="1" ref="N100" ca="1">_xlfn.XLOOKUP($A100&amp;$B100,'[1]产值及收款计划（2026）'!$A:$A&amp;'[1]产值及收款计划（2026）'!$B:$B,'[1]产值及收款计划（2026）'!N:N)</f>
        <v>孔祥平团队</v>
      </c>
      <c r="O100" s="256" t="str" cm="1">
        <f t="array" aca="1" ref="O100" ca="1">_xlfn.XLOOKUP($A100&amp;$B100,'[1]产值及收款计划（2026）'!$A:$A&amp;'[1]产值及收款计划（2026）'!$B:$B,'[1]产值及收款计划（2026）'!O:O)</f>
        <v>张智伟</v>
      </c>
      <c r="P100" s="255" t="str" cm="1">
        <f t="array" aca="1" ref="P100" ca="1">_xlfn.XLOOKUP($A100&amp;$B100,'[1]产值及收款计划（2026）'!$A:$A&amp;'[1]产值及收款计划（2026）'!$B:$B,'[1]产值及收款计划（2026）'!P:P)</f>
        <v>在建</v>
      </c>
      <c r="Q100" s="256" cm="1">
        <f t="array" aca="1" ref="Q100" ca="1">_xlfn.XLOOKUP($A100&amp;$B100,'[1]产值及收款计划（2026）'!$A:$A&amp;'[1]产值及收款计划（2026）'!$B:$B,'[1]产值及收款计划（2026）'!Q:Q)</f>
        <v>0</v>
      </c>
      <c r="R100" s="256" cm="1">
        <f t="array" aca="1" ref="R100" ca="1">_xlfn.XLOOKUP($A100&amp;$B100,'[1]产值及收款计划（2026）'!$A:$A&amp;'[1]产值及收款计划（2026）'!$B:$B,'[1]产值及收款计划（2026）'!R:R)</f>
        <v>0</v>
      </c>
      <c r="S100" s="256" cm="1">
        <f t="array" aca="1" ref="S100" ca="1">_xlfn.XLOOKUP($A100&amp;$B100,'[1]产值及收款计划（2026）'!$A:$A&amp;'[1]产值及收款计划（2026）'!$B:$B,'[1]产值及收款计划（2026）'!S:S)</f>
        <v>0</v>
      </c>
      <c r="T100" s="256" cm="1">
        <f t="array" aca="1" ref="T100" ca="1">_xlfn.XLOOKUP($A100&amp;$B100,'[1]产值及收款计划（2026）'!$A:$A&amp;'[1]产值及收款计划（2026）'!$B:$B,'[1]产值及收款计划（2026）'!T:T)</f>
        <v>354.15249999999997</v>
      </c>
      <c r="U100" s="256" cm="1">
        <f t="array" aca="1" ref="U100" ca="1">_xlfn.XLOOKUP($A100&amp;$B100,'[1]产值及收款计划（2026）'!$A:$A&amp;'[1]产值及收款计划（2026）'!$B:$B,'[1]产值及收款计划（2026）'!U:U)</f>
        <v>0</v>
      </c>
      <c r="V100" s="256" cm="1">
        <f t="array" aca="1" ref="V100" ca="1">_xlfn.XLOOKUP($A100&amp;$B100,'[1]产值及收款计划（2026）'!$A:$A&amp;'[1]产值及收款计划（2026）'!$B:$B,'[1]产值及收款计划（2026）'!V:V)</f>
        <v>62.497500000000002</v>
      </c>
      <c r="W100" s="256" cm="1">
        <f t="array" aca="1" ref="W100" ca="1">_xlfn.XLOOKUP($A100&amp;$B100,'[1]产值及收款计划（2026）'!$A:$A&amp;'[1]产值及收款计划（2026）'!$B:$B,'[1]产值及收款计划（2026）'!W:W)</f>
        <v>0</v>
      </c>
      <c r="X100" s="256" cm="1">
        <f t="array" aca="1" ref="X100" ca="1">_xlfn.XLOOKUP($A100&amp;$B100,'[1]产值及收款计划（2026）'!$A:$A&amp;'[1]产值及收款计划（2026）'!$B:$B,'[1]产值及收款计划（2026）'!X:X)</f>
        <v>0</v>
      </c>
      <c r="Y100" s="256" cm="1">
        <f t="array" aca="1" ref="Y100" ca="1">_xlfn.XLOOKUP($A100&amp;$B100,'[1]产值及收款计划（2026）'!$A:$A&amp;'[1]产值及收款计划（2026）'!$B:$B,'[1]产值及收款计划（2026）'!Y:Y)</f>
        <v>0</v>
      </c>
      <c r="Z100" s="256" cm="1">
        <f t="array" aca="1" ref="Z100" ca="1">_xlfn.XLOOKUP($A100&amp;$B100,'[1]产值及收款计划（2026）'!$A:$A&amp;'[1]产值及收款计划（2026）'!$B:$B,'[1]产值及收款计划（2026）'!Z:Z)</f>
        <v>0</v>
      </c>
      <c r="AA100" s="256" cm="1">
        <f t="array" aca="1" ref="AA100" ca="1">_xlfn.XLOOKUP($A100&amp;$B100,'[1]产值及收款计划（2026）'!$A:$A&amp;'[1]产值及收款计划（2026）'!$B:$B,'[1]产值及收款计划（2026）'!AA:AA)</f>
        <v>0</v>
      </c>
      <c r="AB100" s="256" cm="1">
        <f t="array" aca="1" ref="AB100" ca="1">_xlfn.XLOOKUP($A100&amp;$B100,'[1]产值及收款计划（2026）'!$A:$A&amp;'[1]产值及收款计划（2026）'!$B:$B,'[1]产值及收款计划（2026）'!AB:AB)</f>
        <v>0</v>
      </c>
      <c r="AC100" s="256" cm="1">
        <f t="array" aca="1" ref="AC100" ca="1">_xlfn.XLOOKUP($A100&amp;$B100,'[1]产值及收款计划（2026）'!$A:$A&amp;'[1]产值及收款计划（2026）'!$B:$B,'[1]产值及收款计划（2026）'!AC:AC)</f>
        <v>0</v>
      </c>
      <c r="AD100" s="256" cm="1">
        <f t="array" aca="1" ref="AD100" ca="1">_xlfn.XLOOKUP($A100&amp;$B100,'[1]产值及收款计划（2026）'!$A:$A&amp;'[1]产值及收款计划（2026）'!$B:$B,'[1]产值及收款计划（2026）'!AD:AD)</f>
        <v>0</v>
      </c>
      <c r="AE100" s="256" cm="1">
        <f t="array" aca="1" ref="AE100" ca="1">_xlfn.XLOOKUP($A100&amp;$B100,'[1]产值及收款计划（2026）'!$A:$A&amp;'[1]产值及收款计划（2026）'!$B:$B,'[1]产值及收款计划（2026）'!AE:AE)</f>
        <v>0</v>
      </c>
      <c r="AF100" s="256" cm="1">
        <f t="array" aca="1" ref="AF100" ca="1">_xlfn.XLOOKUP($A100&amp;$B100,'[1]产值及收款计划（2026）'!$A:$A&amp;'[1]产值及收款计划（2026）'!$B:$B,'[1]产值及收款计划（2026）'!AF:AF)</f>
        <v>0</v>
      </c>
      <c r="AG100" s="256" cm="1">
        <f t="array" aca="1" ref="AG100" ca="1">_xlfn.XLOOKUP($A100&amp;$B100,'[1]产值及收款计划（2026）'!$A:$A&amp;'[1]产值及收款计划（2026）'!$B:$B,'[1]产值及收款计划（2026）'!AG:AG)</f>
        <v>0</v>
      </c>
      <c r="AH100" s="256" cm="1">
        <f t="array" aca="1" ref="AH100" ca="1">_xlfn.XLOOKUP($A100&amp;$B100,'[1]产值及收款计划（2026）'!$A:$A&amp;'[1]产值及收款计划（2026）'!$B:$B,'[1]产值及收款计划（2026）'!AH:AH)</f>
        <v>0</v>
      </c>
      <c r="AI100" s="256" cm="1">
        <f t="array" aca="1" ref="AI100" ca="1">_xlfn.XLOOKUP($A100&amp;$B100,'[1]产值及收款计划（2026）'!$A:$A&amp;'[1]产值及收款计划（2026）'!$B:$B,'[1]产值及收款计划（2026）'!AI:AI)</f>
        <v>0</v>
      </c>
      <c r="AJ100" s="256" cm="1">
        <f t="array" aca="1" ref="AJ100" ca="1">_xlfn.XLOOKUP($A100&amp;$B100,'[1]产值及收款计划（2026）'!$A:$A&amp;'[1]产值及收款计划（2026）'!$B:$B,'[1]产值及收款计划（2026）'!AJ:AJ)</f>
        <v>0</v>
      </c>
      <c r="AK100" s="256" cm="1">
        <f t="array" aca="1" ref="AK100" ca="1">_xlfn.XLOOKUP($A100&amp;$B100,'[1]产值及收款计划（2026）'!$A:$A&amp;'[1]产值及收款计划（2026）'!$B:$B,'[1]产值及收款计划（2026）'!AK:AK)</f>
        <v>0</v>
      </c>
      <c r="AL100" s="256" cm="1">
        <f t="array" aca="1" ref="AL100" ca="1">_xlfn.XLOOKUP($A100&amp;$B100,'[1]产值及收款计划（2026）'!$A:$A&amp;'[1]产值及收款计划（2026）'!$B:$B,'[1]产值及收款计划（2026）'!AL:AL)</f>
        <v>0</v>
      </c>
      <c r="AM100" s="263" t="e" cm="1">
        <f t="array" aca="1" ref="AM100" ca="1">_xlfn.LET(_xlpm.勾选月份状态数组,TRANSPOSE('PPT(12-15页）-TOP10'!$A$3:$A$14),_xlpm.选择数据区,IF('PPT(12-15页）-TOP10'!$E$3="收款",$BA100:$BL100,$AA100:$AL100),SUM(_xlfn._xlws.FILTER(_xlpm.选择数据区,_xlpm.勾选月份状态数组,"")))</f>
        <v>#NAME?</v>
      </c>
      <c r="AN100" s="256" t="e" cm="1">
        <f t="array" aca="1" ref="AN100" ca="1">_xlfn.LET(_xlpm.勾选月份状态数组,TRANSPOSE('PPT(12-15页）-TOP10'!$A$3:$A$14),_xlpm.选择数据区,IF('PPT(12-15页）-TOP10'!$E$3="收款",$DA100:$DL100,$CA100:$CL100),SUM(_xlfn._xlws.FILTER(_xlpm.选择数据区,_xlpm.勾选月份状态数组,"")))</f>
        <v>#NAME?</v>
      </c>
      <c r="AO100" s="256">
        <f ca="1">SUM(CA100:CC100)+SUM(AD100:AL100)</f>
        <v>0</v>
      </c>
      <c r="AP100" s="256"/>
      <c r="AQ100" s="256"/>
      <c r="AR100" s="256"/>
      <c r="AS100" s="256" cm="1">
        <f t="array" aca="1" ref="AS100" ca="1">_xlfn.XLOOKUP($A100&amp;$B100,'[1]产值及收款计划（2026）'!$A:$A&amp;'[1]产值及收款计划（2026）'!$B:$B,'[1]产值及收款计划（2026）'!AS:AS)</f>
        <v>0</v>
      </c>
      <c r="AT100" s="256" cm="1">
        <f t="array" aca="1" ref="AT100" ca="1">_xlfn.XLOOKUP($A100&amp;$B100,'[1]产值及收款计划（2026）'!$A:$A&amp;'[1]产值及收款计划（2026）'!$B:$B,'[1]产值及收款计划（2026）'!AT:AT)</f>
        <v>0</v>
      </c>
      <c r="AU100" s="256" cm="1">
        <f t="array" aca="1" ref="AU100" ca="1">_xlfn.XLOOKUP($A100&amp;$B100,'[1]产值及收款计划（2026）'!$A:$A&amp;'[1]产值及收款计划（2026）'!$B:$B,'[1]产值及收款计划（2026）'!AU:AU)</f>
        <v>0</v>
      </c>
      <c r="AV100" s="256" cm="1">
        <f t="array" aca="1" ref="AV100" ca="1">_xlfn.XLOOKUP($A100&amp;$B100,'[1]产值及收款计划（2026）'!$A:$A&amp;'[1]产值及收款计划（2026）'!$B:$B,'[1]产值及收款计划（2026）'!AV:AV)</f>
        <v>0</v>
      </c>
      <c r="AW100" s="256" cm="1">
        <f t="array" aca="1" ref="AW100" ca="1">_xlfn.XLOOKUP($A100&amp;$B100,'[1]产值及收款计划（2026）'!$A:$A&amp;'[1]产值及收款计划（2026）'!$B:$B,'[1]产值及收款计划（2026）'!AW:AW)</f>
        <v>354.15249999999997</v>
      </c>
      <c r="AX100" s="256" cm="1">
        <f t="array" aca="1" ref="AX100" ca="1">_xlfn.XLOOKUP($A100&amp;$B100,'[1]产值及收款计划（2026）'!$A:$A&amp;'[1]产值及收款计划（2026）'!$B:$B,'[1]产值及收款计划（2026）'!AX:AX)</f>
        <v>0</v>
      </c>
      <c r="AY100" s="256" cm="1">
        <f t="array" aca="1" ref="AY100" ca="1">_xlfn.XLOOKUP($A100&amp;$B100,'[1]产值及收款计划（2026）'!$A:$A&amp;'[1]产值及收款计划（2026）'!$B:$B,'[1]产值及收款计划（2026）'!AY:AY)</f>
        <v>62.497500000000002</v>
      </c>
      <c r="AZ100" s="256" cm="1">
        <f t="array" aca="1" ref="AZ100" ca="1">_xlfn.XLOOKUP($A100&amp;$B100,'[1]产值及收款计划（2026）'!$A:$A&amp;'[1]产值及收款计划（2026）'!$B:$B,'[1]产值及收款计划（2026）'!AZ:AZ)</f>
        <v>0</v>
      </c>
      <c r="BA100" s="256" cm="1">
        <f t="array" aca="1" ref="BA100" ca="1">_xlfn.XLOOKUP($A100&amp;$B100,'[1]产值及收款计划（2026）'!$A:$A&amp;'[1]产值及收款计划（2026）'!$B:$B,'[1]产值及收款计划（2026）'!BA:BA)</f>
        <v>0</v>
      </c>
      <c r="BB100" s="256" cm="1">
        <f t="array" aca="1" ref="BB100" ca="1">_xlfn.XLOOKUP($A100&amp;$B100,'[1]产值及收款计划（2026）'!$A:$A&amp;'[1]产值及收款计划（2026）'!$B:$B,'[1]产值及收款计划（2026）'!BB:BB)</f>
        <v>0</v>
      </c>
      <c r="BC100" s="256" cm="1">
        <f t="array" aca="1" ref="BC100" ca="1">_xlfn.XLOOKUP($A100&amp;$B100,'[1]产值及收款计划（2026）'!$A:$A&amp;'[1]产值及收款计划（2026）'!$B:$B,'[1]产值及收款计划（2026）'!BC:BC)</f>
        <v>0</v>
      </c>
      <c r="BD100" s="256" cm="1">
        <f t="array" aca="1" ref="BD100" ca="1">_xlfn.XLOOKUP($A100&amp;$B100,'[1]产值及收款计划（2026）'!$A:$A&amp;'[1]产值及收款计划（2026）'!$B:$B,'[1]产值及收款计划（2026）'!BD:BD)</f>
        <v>0</v>
      </c>
      <c r="BE100" s="256" cm="1">
        <f t="array" aca="1" ref="BE100" ca="1">_xlfn.XLOOKUP($A100&amp;$B100,'[1]产值及收款计划（2026）'!$A:$A&amp;'[1]产值及收款计划（2026）'!$B:$B,'[1]产值及收款计划（2026）'!BE:BE)</f>
        <v>0</v>
      </c>
      <c r="BF100" s="256" cm="1">
        <f t="array" aca="1" ref="BF100" ca="1">_xlfn.XLOOKUP($A100&amp;$B100,'[1]产值及收款计划（2026）'!$A:$A&amp;'[1]产值及收款计划（2026）'!$B:$B,'[1]产值及收款计划（2026）'!BF:BF)</f>
        <v>0</v>
      </c>
      <c r="BG100" s="256" cm="1">
        <f t="array" aca="1" ref="BG100" ca="1">_xlfn.XLOOKUP($A100&amp;$B100,'[1]产值及收款计划（2026）'!$A:$A&amp;'[1]产值及收款计划（2026）'!$B:$B,'[1]产值及收款计划（2026）'!BG:BG)</f>
        <v>0</v>
      </c>
      <c r="BH100" s="256" cm="1">
        <f t="array" aca="1" ref="BH100" ca="1">_xlfn.XLOOKUP($A100&amp;$B100,'[1]产值及收款计划（2026）'!$A:$A&amp;'[1]产值及收款计划（2026）'!$B:$B,'[1]产值及收款计划（2026）'!BH:BH)</f>
        <v>0</v>
      </c>
      <c r="BI100" s="256" cm="1">
        <f t="array" aca="1" ref="BI100" ca="1">_xlfn.XLOOKUP($A100&amp;$B100,'[1]产值及收款计划（2026）'!$A:$A&amp;'[1]产值及收款计划（2026）'!$B:$B,'[1]产值及收款计划（2026）'!BI:BI)</f>
        <v>0</v>
      </c>
      <c r="BJ100" s="256" cm="1">
        <f t="array" aca="1" ref="BJ100" ca="1">_xlfn.XLOOKUP($A100&amp;$B100,'[1]产值及收款计划（2026）'!$A:$A&amp;'[1]产值及收款计划（2026）'!$B:$B,'[1]产值及收款计划（2026）'!BJ:BJ)</f>
        <v>0</v>
      </c>
      <c r="BK100" s="256" cm="1">
        <f t="array" aca="1" ref="BK100" ca="1">_xlfn.XLOOKUP($A100&amp;$B100,'[1]产值及收款计划（2026）'!$A:$A&amp;'[1]产值及收款计划（2026）'!$B:$B,'[1]产值及收款计划（2026）'!BK:BK)</f>
        <v>0</v>
      </c>
      <c r="BL100" s="256" cm="1">
        <f t="array" aca="1" ref="BL100" ca="1">_xlfn.XLOOKUP($A100&amp;$B100,'[1]产值及收款计划（2026）'!$A:$A&amp;'[1]产值及收款计划（2026）'!$B:$B,'[1]产值及收款计划（2026）'!BL:BL)</f>
        <v>0</v>
      </c>
      <c r="BM100" s="256"/>
      <c r="BN100" s="256"/>
      <c r="BO100" s="256"/>
      <c r="BP100" s="256"/>
      <c r="BQ100" s="255" cm="1">
        <f t="array" aca="1" ref="BQ100" ca="1">_xlfn.XLOOKUP($A100&amp;$B100,'[1]产值及收款计划（2026）'!$A:$A&amp;'[1]产值及收款计划（2026）'!$B:$B,'[1]产值及收款计划（2026）'!BQ:BQ)</f>
        <v>0</v>
      </c>
      <c r="BR100" s="256" cm="1">
        <f t="array" aca="1" ref="BR100" ca="1">_xlfn.XLOOKUP($A100&amp;$B100,'[1]产值及收款计划（2026）'!$A:$A&amp;'[1]产值及收款计划（2026）'!$B:$B,'[1]产值及收款计划（2026）'!BR:BR)</f>
        <v>0</v>
      </c>
      <c r="CA100" s="256" cm="1">
        <f t="array" aca="1" ref="CA100" ca="1">_xlfn.XLOOKUP($A100&amp;$B100,'[1]产值及收款计划（2026）'!$A:$A&amp;'[1]产值及收款计划（2026）'!$B:$B,'[1]产值及收款计划（2026）'!CA:CA)</f>
        <v>0</v>
      </c>
      <c r="CB100" s="256" cm="1">
        <f t="array" aca="1" ref="CB100" ca="1">_xlfn.XLOOKUP($A100&amp;$B100,'[1]产值及收款计划（2026）'!$A:$A&amp;'[1]产值及收款计划（2026）'!$B:$B,'[1]产值及收款计划（2026）'!CB:CB)</f>
        <v>0</v>
      </c>
      <c r="CC100" s="256" cm="1">
        <f t="array" aca="1" ref="CC100" ca="1">_xlfn.XLOOKUP($A100&amp;$B100,'[1]产值及收款计划（2026）'!$A:$A&amp;'[1]产值及收款计划（2026）'!$B:$B,'[1]产值及收款计划（2026）'!CC:CC)</f>
        <v>0</v>
      </c>
      <c r="CD100" s="256" cm="1">
        <f t="array" aca="1" ref="CD100" ca="1">_xlfn.XLOOKUP($A100&amp;$B100,'[1]产值及收款计划（2026）'!$A:$A&amp;'[1]产值及收款计划（2026）'!$B:$B,'[1]产值及收款计划（2026）'!CD:CD)</f>
        <v>0</v>
      </c>
      <c r="CE100" s="256" cm="1">
        <f t="array" aca="1" ref="CE100" ca="1">_xlfn.XLOOKUP($A100&amp;$B100,'[1]产值及收款计划（2026）'!$A:$A&amp;'[1]产值及收款计划（2026）'!$B:$B,'[1]产值及收款计划（2026）'!CE:CE)</f>
        <v>0</v>
      </c>
      <c r="CF100" s="256" cm="1">
        <f t="array" aca="1" ref="CF100" ca="1">_xlfn.XLOOKUP($A100&amp;$B100,'[1]产值及收款计划（2026）'!$A:$A&amp;'[1]产值及收款计划（2026）'!$B:$B,'[1]产值及收款计划（2026）'!CF:CF)</f>
        <v>0</v>
      </c>
      <c r="CG100" s="256" cm="1">
        <f t="array" aca="1" ref="CG100" ca="1">_xlfn.XLOOKUP($A100&amp;$B100,'[1]产值及收款计划（2026）'!$A:$A&amp;'[1]产值及收款计划（2026）'!$B:$B,'[1]产值及收款计划（2026）'!CG:CG)</f>
        <v>0</v>
      </c>
      <c r="CH100" s="256" cm="1">
        <f t="array" aca="1" ref="CH100" ca="1">_xlfn.XLOOKUP($A100&amp;$B100,'[1]产值及收款计划（2026）'!$A:$A&amp;'[1]产值及收款计划（2026）'!$B:$B,'[1]产值及收款计划（2026）'!CH:CH)</f>
        <v>0</v>
      </c>
      <c r="CI100" s="256" cm="1">
        <f t="array" aca="1" ref="CI100" ca="1">_xlfn.XLOOKUP($A100&amp;$B100,'[1]产值及收款计划（2026）'!$A:$A&amp;'[1]产值及收款计划（2026）'!$B:$B,'[1]产值及收款计划（2026）'!CI:CI)</f>
        <v>0</v>
      </c>
      <c r="CJ100" s="256" cm="1">
        <f t="array" aca="1" ref="CJ100" ca="1">_xlfn.XLOOKUP($A100&amp;$B100,'[1]产值及收款计划（2026）'!$A:$A&amp;'[1]产值及收款计划（2026）'!$B:$B,'[1]产值及收款计划（2026）'!CJ:CJ)</f>
        <v>0</v>
      </c>
      <c r="CK100" s="256" cm="1">
        <f t="array" aca="1" ref="CK100" ca="1">_xlfn.XLOOKUP($A100&amp;$B100,'[1]产值及收款计划（2026）'!$A:$A&amp;'[1]产值及收款计划（2026）'!$B:$B,'[1]产值及收款计划（2026）'!CK:CK)</f>
        <v>0</v>
      </c>
      <c r="CL100" s="256" cm="1">
        <f t="array" aca="1" ref="CL100" ca="1">_xlfn.XLOOKUP($A100&amp;$B100,'[1]产值及收款计划（2026）'!$A:$A&amp;'[1]产值及收款计划（2026）'!$B:$B,'[1]产值及收款计划（2026）'!CL:CL)</f>
        <v>0</v>
      </c>
      <c r="DA100" s="256" cm="1">
        <f t="array" aca="1" ref="DA100" ca="1">_xlfn.XLOOKUP($A100&amp;$B100,'[1]产值及收款计划（2026）'!$A:$A&amp;'[1]产值及收款计划（2026）'!$B:$B,'[1]产值及收款计划（2026）'!DA:DA)</f>
        <v>0</v>
      </c>
      <c r="DB100" s="256" cm="1">
        <f t="array" aca="1" ref="DB100" ca="1">_xlfn.XLOOKUP($A100&amp;$B100,'[1]产值及收款计划（2026）'!$A:$A&amp;'[1]产值及收款计划（2026）'!$B:$B,'[1]产值及收款计划（2026）'!DB:DB)</f>
        <v>0</v>
      </c>
      <c r="DC100" s="256" cm="1">
        <f t="array" aca="1" ref="DC100" ca="1">_xlfn.XLOOKUP($A100&amp;$B100,'[1]产值及收款计划（2026）'!$A:$A&amp;'[1]产值及收款计划（2026）'!$B:$B,'[1]产值及收款计划（2026）'!DC:DC)</f>
        <v>0</v>
      </c>
      <c r="DD100" s="256" cm="1">
        <f t="array" aca="1" ref="DD100" ca="1">_xlfn.XLOOKUP($A100&amp;$B100,'[1]产值及收款计划（2026）'!$A:$A&amp;'[1]产值及收款计划（2026）'!$B:$B,'[1]产值及收款计划（2026）'!DD:DD)</f>
        <v>0</v>
      </c>
      <c r="DE100" s="256" cm="1">
        <f t="array" aca="1" ref="DE100" ca="1">_xlfn.XLOOKUP($A100&amp;$B100,'[1]产值及收款计划（2026）'!$A:$A&amp;'[1]产值及收款计划（2026）'!$B:$B,'[1]产值及收款计划（2026）'!DE:DE)</f>
        <v>0</v>
      </c>
      <c r="DF100" s="256" cm="1">
        <f t="array" aca="1" ref="DF100" ca="1">_xlfn.XLOOKUP($A100&amp;$B100,'[1]产值及收款计划（2026）'!$A:$A&amp;'[1]产值及收款计划（2026）'!$B:$B,'[1]产值及收款计划（2026）'!DF:DF)</f>
        <v>0</v>
      </c>
      <c r="DG100" s="256" cm="1">
        <f t="array" aca="1" ref="DG100" ca="1">_xlfn.XLOOKUP($A100&amp;$B100,'[1]产值及收款计划（2026）'!$A:$A&amp;'[1]产值及收款计划（2026）'!$B:$B,'[1]产值及收款计划（2026）'!DG:DG)</f>
        <v>0</v>
      </c>
      <c r="DH100" s="256" cm="1">
        <f t="array" aca="1" ref="DH100" ca="1">_xlfn.XLOOKUP($A100&amp;$B100,'[1]产值及收款计划（2026）'!$A:$A&amp;'[1]产值及收款计划（2026）'!$B:$B,'[1]产值及收款计划（2026）'!DH:DH)</f>
        <v>0</v>
      </c>
      <c r="DI100" s="256" cm="1">
        <f t="array" aca="1" ref="DI100" ca="1">_xlfn.XLOOKUP($A100&amp;$B100,'[1]产值及收款计划（2026）'!$A:$A&amp;'[1]产值及收款计划（2026）'!$B:$B,'[1]产值及收款计划（2026）'!DI:DI)</f>
        <v>0</v>
      </c>
      <c r="DJ100" s="256" cm="1">
        <f t="array" aca="1" ref="DJ100" ca="1">_xlfn.XLOOKUP($A100&amp;$B100,'[1]产值及收款计划（2026）'!$A:$A&amp;'[1]产值及收款计划（2026）'!$B:$B,'[1]产值及收款计划（2026）'!DJ:DJ)</f>
        <v>0</v>
      </c>
      <c r="DK100" s="256" cm="1">
        <f t="array" aca="1" ref="DK100" ca="1">_xlfn.XLOOKUP($A100&amp;$B100,'[1]产值及收款计划（2026）'!$A:$A&amp;'[1]产值及收款计划（2026）'!$B:$B,'[1]产值及收款计划（2026）'!DK:DK)</f>
        <v>0</v>
      </c>
      <c r="DL100" s="256" cm="1">
        <f t="array" aca="1" ref="DL100" ca="1">_xlfn.XLOOKUP($A100&amp;$B100,'[1]产值及收款计划（2026）'!$A:$A&amp;'[1]产值及收款计划（2026）'!$B:$B,'[1]产值及收款计划（2026）'!DL:DL)</f>
        <v>0</v>
      </c>
      <c r="DM100" s="264"/>
      <c r="DN100" s="250"/>
    </row>
    <row r="101" spans="1:118" ht="20.25" x14ac:dyDescent="0.15">
      <c r="A101" s="254">
        <f t="shared" ca="1" si="10"/>
        <v>97</v>
      </c>
      <c r="B101" s="254" t="s">
        <v>25</v>
      </c>
      <c r="C101" s="255" t="str" cm="1">
        <f t="array" aca="1" ref="C101" ca="1">_xlfn.XLOOKUP($A101&amp;$B101,'[1]产值及收款计划（2026）'!$A:$A&amp;'[1]产值及收款计划（2026）'!$B:$B,'[1]产值及收款计划（2026）'!C:C)</f>
        <v>ZHT2020092400055</v>
      </c>
      <c r="D101" s="255" t="str" cm="1">
        <f t="array" aca="1" ref="D101" ca="1">_xlfn.XLOOKUP($A101&amp;$B101,'[1]产值及收款计划（2026）'!$A:$A&amp;'[1]产值及收款计划（2026）'!$B:$B,'[1]产值及收款计划（2026）'!D:D)</f>
        <v>嘉兴有轨电车一期项目BIM技术服务合同</v>
      </c>
      <c r="E101" s="256" cm="1">
        <f t="array" aca="1" ref="E101" ca="1">_xlfn.XLOOKUP($A101&amp;$B101,'[1]产值及收款计划（2026）'!$A:$A&amp;'[1]产值及收款计划（2026）'!$B:$B,'[1]产值及收款计划（2026）'!E:E)</f>
        <v>168</v>
      </c>
      <c r="F101" s="256" cm="1">
        <f t="array" aca="1" ref="F101" ca="1">_xlfn.XLOOKUP($A101&amp;$B101,'[1]产值及收款计划（2026）'!$A:$A&amp;'[1]产值及收款计划（2026）'!$B:$B,'[1]产值及收款计划（2026）'!F:F)</f>
        <v>168</v>
      </c>
      <c r="G101" s="256" cm="1">
        <f t="array" aca="1" ref="G101" ca="1">_xlfn.XLOOKUP($A101&amp;$B101,'[1]产值及收款计划（2026）'!$A:$A&amp;'[1]产值及收款计划（2026）'!$B:$B,'[1]产值及收款计划（2026）'!G:G)</f>
        <v>117.8</v>
      </c>
      <c r="H101" s="256" cm="1">
        <f t="array" aca="1" ref="H101" ca="1">_xlfn.XLOOKUP($A101&amp;$B101,'[1]产值及收款计划（2026）'!$A:$A&amp;'[1]产值及收款计划（2026）'!$B:$B,'[1]产值及收款计划（2026）'!H:H)</f>
        <v>98</v>
      </c>
      <c r="I101" s="257" cm="1">
        <f t="array" aca="1" ref="I101" ca="1">_xlfn.XLOOKUP($A101&amp;$B101,'[1]产值及收款计划（2026）'!$A:$A&amp;'[1]产值及收款计划（2026）'!$B:$B,'[1]产值及收款计划（2026）'!I:I)</f>
        <v>0.58333333333333304</v>
      </c>
      <c r="J101" s="258" cm="1">
        <f t="array" aca="1" ref="J101" ca="1">_xlfn.XLOOKUP($A101&amp;$B101,'[1]产值及收款计划（2026）'!$A:$A&amp;'[1]产值及收款计划（2026）'!$B:$B,'[1]产值及收款计划（2026）'!J:J)</f>
        <v>0.06</v>
      </c>
      <c r="K101" s="256" cm="1">
        <f t="array" aca="1" ref="K101" ca="1">_xlfn.XLOOKUP($A101&amp;$B101,'[1]产值及收款计划（2026）'!$A:$A&amp;'[1]产值及收款计划（2026）'!$B:$B,'[1]产值及收款计划（2026）'!K:K)</f>
        <v>0</v>
      </c>
      <c r="L101" s="256" cm="1">
        <f t="array" aca="1" ref="L101" ca="1">_xlfn.XLOOKUP($A101&amp;$B101,'[1]产值及收款计划（2026）'!$A:$A&amp;'[1]产值及收款计划（2026）'!$B:$B,'[1]产值及收款计划（2026）'!L:L)</f>
        <v>0</v>
      </c>
      <c r="M101" s="256" t="str" cm="1">
        <f t="array" aca="1" ref="M101" ca="1">_xlfn.XLOOKUP($A101&amp;$B101,'[1]产值及收款计划（2026）'!$A:$A&amp;'[1]产值及收款计划（2026）'!$B:$B,'[1]产值及收款计划（2026）'!M:M)</f>
        <v>主导</v>
      </c>
      <c r="N101" s="256" t="str" cm="1">
        <f t="array" aca="1" ref="N101" ca="1">_xlfn.XLOOKUP($A101&amp;$B101,'[1]产值及收款计划（2026）'!$A:$A&amp;'[1]产值及收款计划（2026）'!$B:$B,'[1]产值及收款计划（2026）'!N:N)</f>
        <v>董力健团队</v>
      </c>
      <c r="O101" s="256" t="str" cm="1">
        <f t="array" aca="1" ref="O101" ca="1">_xlfn.XLOOKUP($A101&amp;$B101,'[1]产值及收款计划（2026）'!$A:$A&amp;'[1]产值及收款计划（2026）'!$B:$B,'[1]产值及收款计划（2026）'!O:O)</f>
        <v>董力健</v>
      </c>
      <c r="P101" s="255" t="str" cm="1">
        <f t="array" aca="1" ref="P101" ca="1">_xlfn.XLOOKUP($A101&amp;$B101,'[1]产值及收款计划（2026）'!$A:$A&amp;'[1]产值及收款计划（2026）'!$B:$B,'[1]产值及收款计划（2026）'!P:P)</f>
        <v>在建</v>
      </c>
      <c r="Q101" s="256" cm="1">
        <f t="array" aca="1" ref="Q101" ca="1">_xlfn.XLOOKUP($A101&amp;$B101,'[1]产值及收款计划（2026）'!$A:$A&amp;'[1]产值及收款计划（2026）'!$B:$B,'[1]产值及收款计划（2026）'!Q:Q)</f>
        <v>0</v>
      </c>
      <c r="R101" s="256" cm="1">
        <f t="array" aca="1" ref="R101" ca="1">_xlfn.XLOOKUP($A101&amp;$B101,'[1]产值及收款计划（2026）'!$A:$A&amp;'[1]产值及收款计划（2026）'!$B:$B,'[1]产值及收款计划（2026）'!R:R)</f>
        <v>0</v>
      </c>
      <c r="S101" s="256" cm="1">
        <f t="array" aca="1" ref="S101" ca="1">_xlfn.XLOOKUP($A101&amp;$B101,'[1]产值及收款计划（2026）'!$A:$A&amp;'[1]产值及收款计划（2026）'!$B:$B,'[1]产值及收款计划（2026）'!S:S)</f>
        <v>0</v>
      </c>
      <c r="T101" s="256" cm="1">
        <f t="array" aca="1" ref="T101" ca="1">_xlfn.XLOOKUP($A101&amp;$B101,'[1]产值及收款计划（2026）'!$A:$A&amp;'[1]产值及收款计划（2026）'!$B:$B,'[1]产值及收款计划（2026）'!T:T)</f>
        <v>134.4</v>
      </c>
      <c r="U101" s="256" cm="1">
        <f t="array" aca="1" ref="U101" ca="1">_xlfn.XLOOKUP($A101&amp;$B101,'[1]产值及收款计划（2026）'!$A:$A&amp;'[1]产值及收款计划（2026）'!$B:$B,'[1]产值及收款计划（2026）'!U:U)</f>
        <v>0</v>
      </c>
      <c r="V101" s="256" cm="1">
        <f t="array" aca="1" ref="V101" ca="1">_xlfn.XLOOKUP($A101&amp;$B101,'[1]产值及收款计划（2026）'!$A:$A&amp;'[1]产值及收款计划（2026）'!$B:$B,'[1]产值及收款计划（2026）'!V:V)</f>
        <v>33.6</v>
      </c>
      <c r="W101" s="256" cm="1">
        <f t="array" aca="1" ref="W101" ca="1">_xlfn.XLOOKUP($A101&amp;$B101,'[1]产值及收款计划（2026）'!$A:$A&amp;'[1]产值及收款计划（2026）'!$B:$B,'[1]产值及收款计划（2026）'!W:W)</f>
        <v>0</v>
      </c>
      <c r="X101" s="256" cm="1">
        <f t="array" aca="1" ref="X101" ca="1">_xlfn.XLOOKUP($A101&amp;$B101,'[1]产值及收款计划（2026）'!$A:$A&amp;'[1]产值及收款计划（2026）'!$B:$B,'[1]产值及收款计划（2026）'!X:X)</f>
        <v>0</v>
      </c>
      <c r="Y101" s="256" cm="1">
        <f t="array" aca="1" ref="Y101" ca="1">_xlfn.XLOOKUP($A101&amp;$B101,'[1]产值及收款计划（2026）'!$A:$A&amp;'[1]产值及收款计划（2026）'!$B:$B,'[1]产值及收款计划（2026）'!Y:Y)</f>
        <v>0</v>
      </c>
      <c r="Z101" s="256" cm="1">
        <f t="array" aca="1" ref="Z101" ca="1">_xlfn.XLOOKUP($A101&amp;$B101,'[1]产值及收款计划（2026）'!$A:$A&amp;'[1]产值及收款计划（2026）'!$B:$B,'[1]产值及收款计划（2026）'!Z:Z)</f>
        <v>0</v>
      </c>
      <c r="AA101" s="256" cm="1">
        <f t="array" aca="1" ref="AA101" ca="1">_xlfn.XLOOKUP($A101&amp;$B101,'[1]产值及收款计划（2026）'!$A:$A&amp;'[1]产值及收款计划（2026）'!$B:$B,'[1]产值及收款计划（2026）'!AA:AA)</f>
        <v>0</v>
      </c>
      <c r="AB101" s="256" cm="1">
        <f t="array" aca="1" ref="AB101" ca="1">_xlfn.XLOOKUP($A101&amp;$B101,'[1]产值及收款计划（2026）'!$A:$A&amp;'[1]产值及收款计划（2026）'!$B:$B,'[1]产值及收款计划（2026）'!AB:AB)</f>
        <v>0</v>
      </c>
      <c r="AC101" s="256" cm="1">
        <f t="array" aca="1" ref="AC101" ca="1">_xlfn.XLOOKUP($A101&amp;$B101,'[1]产值及收款计划（2026）'!$A:$A&amp;'[1]产值及收款计划（2026）'!$B:$B,'[1]产值及收款计划（2026）'!AC:AC)</f>
        <v>0</v>
      </c>
      <c r="AD101" s="256" cm="1">
        <f t="array" aca="1" ref="AD101" ca="1">_xlfn.XLOOKUP($A101&amp;$B101,'[1]产值及收款计划（2026）'!$A:$A&amp;'[1]产值及收款计划（2026）'!$B:$B,'[1]产值及收款计划（2026）'!AD:AD)</f>
        <v>0</v>
      </c>
      <c r="AE101" s="256" cm="1">
        <f t="array" aca="1" ref="AE101" ca="1">_xlfn.XLOOKUP($A101&amp;$B101,'[1]产值及收款计划（2026）'!$A:$A&amp;'[1]产值及收款计划（2026）'!$B:$B,'[1]产值及收款计划（2026）'!AE:AE)</f>
        <v>0</v>
      </c>
      <c r="AF101" s="256" cm="1">
        <f t="array" aca="1" ref="AF101" ca="1">_xlfn.XLOOKUP($A101&amp;$B101,'[1]产值及收款计划（2026）'!$A:$A&amp;'[1]产值及收款计划（2026）'!$B:$B,'[1]产值及收款计划（2026）'!AF:AF)</f>
        <v>0</v>
      </c>
      <c r="AG101" s="256" cm="1">
        <f t="array" aca="1" ref="AG101" ca="1">_xlfn.XLOOKUP($A101&amp;$B101,'[1]产值及收款计划（2026）'!$A:$A&amp;'[1]产值及收款计划（2026）'!$B:$B,'[1]产值及收款计划（2026）'!AG:AG)</f>
        <v>0</v>
      </c>
      <c r="AH101" s="256" cm="1">
        <f t="array" aca="1" ref="AH101" ca="1">_xlfn.XLOOKUP($A101&amp;$B101,'[1]产值及收款计划（2026）'!$A:$A&amp;'[1]产值及收款计划（2026）'!$B:$B,'[1]产值及收款计划（2026）'!AH:AH)</f>
        <v>0</v>
      </c>
      <c r="AI101" s="256" cm="1">
        <f t="array" aca="1" ref="AI101" ca="1">_xlfn.XLOOKUP($A101&amp;$B101,'[1]产值及收款计划（2026）'!$A:$A&amp;'[1]产值及收款计划（2026）'!$B:$B,'[1]产值及收款计划（2026）'!AI:AI)</f>
        <v>0</v>
      </c>
      <c r="AJ101" s="256" cm="1">
        <f t="array" aca="1" ref="AJ101" ca="1">_xlfn.XLOOKUP($A101&amp;$B101,'[1]产值及收款计划（2026）'!$A:$A&amp;'[1]产值及收款计划（2026）'!$B:$B,'[1]产值及收款计划（2026）'!AJ:AJ)</f>
        <v>0</v>
      </c>
      <c r="AK101" s="256" cm="1">
        <f t="array" aca="1" ref="AK101" ca="1">_xlfn.XLOOKUP($A101&amp;$B101,'[1]产值及收款计划（2026）'!$A:$A&amp;'[1]产值及收款计划（2026）'!$B:$B,'[1]产值及收款计划（2026）'!AK:AK)</f>
        <v>0</v>
      </c>
      <c r="AL101" s="256" cm="1">
        <f t="array" aca="1" ref="AL101" ca="1">_xlfn.XLOOKUP($A101&amp;$B101,'[1]产值及收款计划（2026）'!$A:$A&amp;'[1]产值及收款计划（2026）'!$B:$B,'[1]产值及收款计划（2026）'!AL:AL)</f>
        <v>0</v>
      </c>
      <c r="AM101" s="263" t="e" cm="1">
        <f t="array" aca="1" ref="AM101" ca="1">_xlfn.LET(_xlpm.勾选月份状态数组,TRANSPOSE('PPT(12-15页）-TOP10'!$A$3:$A$14),_xlpm.选择数据区,IF('PPT(12-15页）-TOP10'!$E$3="收款",$BA101:$BL101,$AA101:$AL101),SUM(_xlfn._xlws.FILTER(_xlpm.选择数据区,_xlpm.勾选月份状态数组,"")))</f>
        <v>#NAME?</v>
      </c>
      <c r="AN101" s="256" t="e" cm="1">
        <f t="array" aca="1" ref="AN101" ca="1">_xlfn.LET(_xlpm.勾选月份状态数组,TRANSPOSE('PPT(12-15页）-TOP10'!$A$3:$A$14),_xlpm.选择数据区,IF('PPT(12-15页）-TOP10'!$E$3="收款",$DA101:$DL101,$CA101:$CL101),SUM(_xlfn._xlws.FILTER(_xlpm.选择数据区,_xlpm.勾选月份状态数组,"")))</f>
        <v>#NAME?</v>
      </c>
      <c r="AO101" s="256">
        <f ca="1">SUM(CA101:CC101)+SUM(AD101:AL101)</f>
        <v>0</v>
      </c>
      <c r="AP101" s="256"/>
      <c r="AQ101" s="256"/>
      <c r="AR101" s="256"/>
      <c r="AS101" s="256" cm="1">
        <f t="array" aca="1" ref="AS101" ca="1">_xlfn.XLOOKUP($A101&amp;$B101,'[1]产值及收款计划（2026）'!$A:$A&amp;'[1]产值及收款计划（2026）'!$B:$B,'[1]产值及收款计划（2026）'!AS:AS)</f>
        <v>0</v>
      </c>
      <c r="AT101" s="256" cm="1">
        <f t="array" aca="1" ref="AT101" ca="1">_xlfn.XLOOKUP($A101&amp;$B101,'[1]产值及收款计划（2026）'!$A:$A&amp;'[1]产值及收款计划（2026）'!$B:$B,'[1]产值及收款计划（2026）'!AT:AT)</f>
        <v>0</v>
      </c>
      <c r="AU101" s="256" cm="1">
        <f t="array" aca="1" ref="AU101" ca="1">_xlfn.XLOOKUP($A101&amp;$B101,'[1]产值及收款计划（2026）'!$A:$A&amp;'[1]产值及收款计划（2026）'!$B:$B,'[1]产值及收款计划（2026）'!AU:AU)</f>
        <v>0</v>
      </c>
      <c r="AV101" s="256" cm="1">
        <f t="array" aca="1" ref="AV101" ca="1">_xlfn.XLOOKUP($A101&amp;$B101,'[1]产值及收款计划（2026）'!$A:$A&amp;'[1]产值及收款计划（2026）'!$B:$B,'[1]产值及收款计划（2026）'!AV:AV)</f>
        <v>0</v>
      </c>
      <c r="AW101" s="256" cm="1">
        <f t="array" aca="1" ref="AW101" ca="1">_xlfn.XLOOKUP($A101&amp;$B101,'[1]产值及收款计划（2026）'!$A:$A&amp;'[1]产值及收款计划（2026）'!$B:$B,'[1]产值及收款计划（2026）'!AW:AW)</f>
        <v>134.4</v>
      </c>
      <c r="AX101" s="256" cm="1">
        <f t="array" aca="1" ref="AX101" ca="1">_xlfn.XLOOKUP($A101&amp;$B101,'[1]产值及收款计划（2026）'!$A:$A&amp;'[1]产值及收款计划（2026）'!$B:$B,'[1]产值及收款计划（2026）'!AX:AX)</f>
        <v>0</v>
      </c>
      <c r="AY101" s="256" cm="1">
        <f t="array" aca="1" ref="AY101" ca="1">_xlfn.XLOOKUP($A101&amp;$B101,'[1]产值及收款计划（2026）'!$A:$A&amp;'[1]产值及收款计划（2026）'!$B:$B,'[1]产值及收款计划（2026）'!AY:AY)</f>
        <v>33.6</v>
      </c>
      <c r="AZ101" s="256" cm="1">
        <f t="array" aca="1" ref="AZ101" ca="1">_xlfn.XLOOKUP($A101&amp;$B101,'[1]产值及收款计划（2026）'!$A:$A&amp;'[1]产值及收款计划（2026）'!$B:$B,'[1]产值及收款计划（2026）'!AZ:AZ)</f>
        <v>0</v>
      </c>
      <c r="BA101" s="256" cm="1">
        <f t="array" aca="1" ref="BA101" ca="1">_xlfn.XLOOKUP($A101&amp;$B101,'[1]产值及收款计划（2026）'!$A:$A&amp;'[1]产值及收款计划（2026）'!$B:$B,'[1]产值及收款计划（2026）'!BA:BA)</f>
        <v>0</v>
      </c>
      <c r="BB101" s="256" cm="1">
        <f t="array" aca="1" ref="BB101" ca="1">_xlfn.XLOOKUP($A101&amp;$B101,'[1]产值及收款计划（2026）'!$A:$A&amp;'[1]产值及收款计划（2026）'!$B:$B,'[1]产值及收款计划（2026）'!BB:BB)</f>
        <v>0</v>
      </c>
      <c r="BC101" s="256" cm="1">
        <f t="array" aca="1" ref="BC101" ca="1">_xlfn.XLOOKUP($A101&amp;$B101,'[1]产值及收款计划（2026）'!$A:$A&amp;'[1]产值及收款计划（2026）'!$B:$B,'[1]产值及收款计划（2026）'!BC:BC)</f>
        <v>0</v>
      </c>
      <c r="BD101" s="256" cm="1">
        <f t="array" aca="1" ref="BD101" ca="1">_xlfn.XLOOKUP($A101&amp;$B101,'[1]产值及收款计划（2026）'!$A:$A&amp;'[1]产值及收款计划（2026）'!$B:$B,'[1]产值及收款计划（2026）'!BD:BD)</f>
        <v>0</v>
      </c>
      <c r="BE101" s="256" cm="1">
        <f t="array" aca="1" ref="BE101" ca="1">_xlfn.XLOOKUP($A101&amp;$B101,'[1]产值及收款计划（2026）'!$A:$A&amp;'[1]产值及收款计划（2026）'!$B:$B,'[1]产值及收款计划（2026）'!BE:BE)</f>
        <v>0</v>
      </c>
      <c r="BF101" s="256" cm="1">
        <f t="array" aca="1" ref="BF101" ca="1">_xlfn.XLOOKUP($A101&amp;$B101,'[1]产值及收款计划（2026）'!$A:$A&amp;'[1]产值及收款计划（2026）'!$B:$B,'[1]产值及收款计划（2026）'!BF:BF)</f>
        <v>0</v>
      </c>
      <c r="BG101" s="256" cm="1">
        <f t="array" aca="1" ref="BG101" ca="1">_xlfn.XLOOKUP($A101&amp;$B101,'[1]产值及收款计划（2026）'!$A:$A&amp;'[1]产值及收款计划（2026）'!$B:$B,'[1]产值及收款计划（2026）'!BG:BG)</f>
        <v>0</v>
      </c>
      <c r="BH101" s="256" cm="1">
        <f t="array" aca="1" ref="BH101" ca="1">_xlfn.XLOOKUP($A101&amp;$B101,'[1]产值及收款计划（2026）'!$A:$A&amp;'[1]产值及收款计划（2026）'!$B:$B,'[1]产值及收款计划（2026）'!BH:BH)</f>
        <v>0</v>
      </c>
      <c r="BI101" s="256" cm="1">
        <f t="array" aca="1" ref="BI101" ca="1">_xlfn.XLOOKUP($A101&amp;$B101,'[1]产值及收款计划（2026）'!$A:$A&amp;'[1]产值及收款计划（2026）'!$B:$B,'[1]产值及收款计划（2026）'!BI:BI)</f>
        <v>0</v>
      </c>
      <c r="BJ101" s="256" cm="1">
        <f t="array" aca="1" ref="BJ101" ca="1">_xlfn.XLOOKUP($A101&amp;$B101,'[1]产值及收款计划（2026）'!$A:$A&amp;'[1]产值及收款计划（2026）'!$B:$B,'[1]产值及收款计划（2026）'!BJ:BJ)</f>
        <v>0</v>
      </c>
      <c r="BK101" s="256" cm="1">
        <f t="array" aca="1" ref="BK101" ca="1">_xlfn.XLOOKUP($A101&amp;$B101,'[1]产值及收款计划（2026）'!$A:$A&amp;'[1]产值及收款计划（2026）'!$B:$B,'[1]产值及收款计划（2026）'!BK:BK)</f>
        <v>0</v>
      </c>
      <c r="BL101" s="256" cm="1">
        <f t="array" aca="1" ref="BL101" ca="1">_xlfn.XLOOKUP($A101&amp;$B101,'[1]产值及收款计划（2026）'!$A:$A&amp;'[1]产值及收款计划（2026）'!$B:$B,'[1]产值及收款计划（2026）'!BL:BL)</f>
        <v>0</v>
      </c>
      <c r="BM101" s="256"/>
      <c r="BN101" s="256"/>
      <c r="BO101" s="256"/>
      <c r="BP101" s="256"/>
      <c r="BQ101" s="255" cm="1">
        <f t="array" aca="1" ref="BQ101" ca="1">_xlfn.XLOOKUP($A101&amp;$B101,'[1]产值及收款计划（2026）'!$A:$A&amp;'[1]产值及收款计划（2026）'!$B:$B,'[1]产值及收款计划（2026）'!BQ:BQ)</f>
        <v>0</v>
      </c>
      <c r="BR101" s="256" cm="1">
        <f t="array" aca="1" ref="BR101" ca="1">_xlfn.XLOOKUP($A101&amp;$B101,'[1]产值及收款计划（2026）'!$A:$A&amp;'[1]产值及收款计划（2026）'!$B:$B,'[1]产值及收款计划（2026）'!BR:BR)</f>
        <v>0</v>
      </c>
      <c r="CA101" s="256" cm="1">
        <f t="array" aca="1" ref="CA101" ca="1">_xlfn.XLOOKUP($A101&amp;$B101,'[1]产值及收款计划（2026）'!$A:$A&amp;'[1]产值及收款计划（2026）'!$B:$B,'[1]产值及收款计划（2026）'!CA:CA)</f>
        <v>0</v>
      </c>
      <c r="CB101" s="256" cm="1">
        <f t="array" aca="1" ref="CB101" ca="1">_xlfn.XLOOKUP($A101&amp;$B101,'[1]产值及收款计划（2026）'!$A:$A&amp;'[1]产值及收款计划（2026）'!$B:$B,'[1]产值及收款计划（2026）'!CB:CB)</f>
        <v>0</v>
      </c>
      <c r="CC101" s="256" cm="1">
        <f t="array" aca="1" ref="CC101" ca="1">_xlfn.XLOOKUP($A101&amp;$B101,'[1]产值及收款计划（2026）'!$A:$A&amp;'[1]产值及收款计划（2026）'!$B:$B,'[1]产值及收款计划（2026）'!CC:CC)</f>
        <v>0</v>
      </c>
      <c r="CD101" s="256" cm="1">
        <f t="array" aca="1" ref="CD101" ca="1">_xlfn.XLOOKUP($A101&amp;$B101,'[1]产值及收款计划（2026）'!$A:$A&amp;'[1]产值及收款计划（2026）'!$B:$B,'[1]产值及收款计划（2026）'!CD:CD)</f>
        <v>0</v>
      </c>
      <c r="CE101" s="256" cm="1">
        <f t="array" aca="1" ref="CE101" ca="1">_xlfn.XLOOKUP($A101&amp;$B101,'[1]产值及收款计划（2026）'!$A:$A&amp;'[1]产值及收款计划（2026）'!$B:$B,'[1]产值及收款计划（2026）'!CE:CE)</f>
        <v>0</v>
      </c>
      <c r="CF101" s="256" cm="1">
        <f t="array" aca="1" ref="CF101" ca="1">_xlfn.XLOOKUP($A101&amp;$B101,'[1]产值及收款计划（2026）'!$A:$A&amp;'[1]产值及收款计划（2026）'!$B:$B,'[1]产值及收款计划（2026）'!CF:CF)</f>
        <v>0</v>
      </c>
      <c r="CG101" s="256" cm="1">
        <f t="array" aca="1" ref="CG101" ca="1">_xlfn.XLOOKUP($A101&amp;$B101,'[1]产值及收款计划（2026）'!$A:$A&amp;'[1]产值及收款计划（2026）'!$B:$B,'[1]产值及收款计划（2026）'!CG:CG)</f>
        <v>0</v>
      </c>
      <c r="CH101" s="256" cm="1">
        <f t="array" aca="1" ref="CH101" ca="1">_xlfn.XLOOKUP($A101&amp;$B101,'[1]产值及收款计划（2026）'!$A:$A&amp;'[1]产值及收款计划（2026）'!$B:$B,'[1]产值及收款计划（2026）'!CH:CH)</f>
        <v>0</v>
      </c>
      <c r="CI101" s="256" cm="1">
        <f t="array" aca="1" ref="CI101" ca="1">_xlfn.XLOOKUP($A101&amp;$B101,'[1]产值及收款计划（2026）'!$A:$A&amp;'[1]产值及收款计划（2026）'!$B:$B,'[1]产值及收款计划（2026）'!CI:CI)</f>
        <v>0</v>
      </c>
      <c r="CJ101" s="256" cm="1">
        <f t="array" aca="1" ref="CJ101" ca="1">_xlfn.XLOOKUP($A101&amp;$B101,'[1]产值及收款计划（2026）'!$A:$A&amp;'[1]产值及收款计划（2026）'!$B:$B,'[1]产值及收款计划（2026）'!CJ:CJ)</f>
        <v>0</v>
      </c>
      <c r="CK101" s="256" cm="1">
        <f t="array" aca="1" ref="CK101" ca="1">_xlfn.XLOOKUP($A101&amp;$B101,'[1]产值及收款计划（2026）'!$A:$A&amp;'[1]产值及收款计划（2026）'!$B:$B,'[1]产值及收款计划（2026）'!CK:CK)</f>
        <v>0</v>
      </c>
      <c r="CL101" s="256" cm="1">
        <f t="array" aca="1" ref="CL101" ca="1">_xlfn.XLOOKUP($A101&amp;$B101,'[1]产值及收款计划（2026）'!$A:$A&amp;'[1]产值及收款计划（2026）'!$B:$B,'[1]产值及收款计划（2026）'!CL:CL)</f>
        <v>0</v>
      </c>
      <c r="DA101" s="256" cm="1">
        <f t="array" aca="1" ref="DA101" ca="1">_xlfn.XLOOKUP($A101&amp;$B101,'[1]产值及收款计划（2026）'!$A:$A&amp;'[1]产值及收款计划（2026）'!$B:$B,'[1]产值及收款计划（2026）'!DA:DA)</f>
        <v>0</v>
      </c>
      <c r="DB101" s="256" cm="1">
        <f t="array" aca="1" ref="DB101" ca="1">_xlfn.XLOOKUP($A101&amp;$B101,'[1]产值及收款计划（2026）'!$A:$A&amp;'[1]产值及收款计划（2026）'!$B:$B,'[1]产值及收款计划（2026）'!DB:DB)</f>
        <v>0</v>
      </c>
      <c r="DC101" s="256" cm="1">
        <f t="array" aca="1" ref="DC101" ca="1">_xlfn.XLOOKUP($A101&amp;$B101,'[1]产值及收款计划（2026）'!$A:$A&amp;'[1]产值及收款计划（2026）'!$B:$B,'[1]产值及收款计划（2026）'!DC:DC)</f>
        <v>0</v>
      </c>
      <c r="DD101" s="256" cm="1">
        <f t="array" aca="1" ref="DD101" ca="1">_xlfn.XLOOKUP($A101&amp;$B101,'[1]产值及收款计划（2026）'!$A:$A&amp;'[1]产值及收款计划（2026）'!$B:$B,'[1]产值及收款计划（2026）'!DD:DD)</f>
        <v>0</v>
      </c>
      <c r="DE101" s="256" cm="1">
        <f t="array" aca="1" ref="DE101" ca="1">_xlfn.XLOOKUP($A101&amp;$B101,'[1]产值及收款计划（2026）'!$A:$A&amp;'[1]产值及收款计划（2026）'!$B:$B,'[1]产值及收款计划（2026）'!DE:DE)</f>
        <v>0</v>
      </c>
      <c r="DF101" s="256" cm="1">
        <f t="array" aca="1" ref="DF101" ca="1">_xlfn.XLOOKUP($A101&amp;$B101,'[1]产值及收款计划（2026）'!$A:$A&amp;'[1]产值及收款计划（2026）'!$B:$B,'[1]产值及收款计划（2026）'!DF:DF)</f>
        <v>0</v>
      </c>
      <c r="DG101" s="256" cm="1">
        <f t="array" aca="1" ref="DG101" ca="1">_xlfn.XLOOKUP($A101&amp;$B101,'[1]产值及收款计划（2026）'!$A:$A&amp;'[1]产值及收款计划（2026）'!$B:$B,'[1]产值及收款计划（2026）'!DG:DG)</f>
        <v>0</v>
      </c>
      <c r="DH101" s="256" cm="1">
        <f t="array" aca="1" ref="DH101" ca="1">_xlfn.XLOOKUP($A101&amp;$B101,'[1]产值及收款计划（2026）'!$A:$A&amp;'[1]产值及收款计划（2026）'!$B:$B,'[1]产值及收款计划（2026）'!DH:DH)</f>
        <v>0</v>
      </c>
      <c r="DI101" s="256" cm="1">
        <f t="array" aca="1" ref="DI101" ca="1">_xlfn.XLOOKUP($A101&amp;$B101,'[1]产值及收款计划（2026）'!$A:$A&amp;'[1]产值及收款计划（2026）'!$B:$B,'[1]产值及收款计划（2026）'!DI:DI)</f>
        <v>0</v>
      </c>
      <c r="DJ101" s="256" cm="1">
        <f t="array" aca="1" ref="DJ101" ca="1">_xlfn.XLOOKUP($A101&amp;$B101,'[1]产值及收款计划（2026）'!$A:$A&amp;'[1]产值及收款计划（2026）'!$B:$B,'[1]产值及收款计划（2026）'!DJ:DJ)</f>
        <v>0</v>
      </c>
      <c r="DK101" s="256" cm="1">
        <f t="array" aca="1" ref="DK101" ca="1">_xlfn.XLOOKUP($A101&amp;$B101,'[1]产值及收款计划（2026）'!$A:$A&amp;'[1]产值及收款计划（2026）'!$B:$B,'[1]产值及收款计划（2026）'!DK:DK)</f>
        <v>0</v>
      </c>
      <c r="DL101" s="256" cm="1">
        <f t="array" aca="1" ref="DL101" ca="1">_xlfn.XLOOKUP($A101&amp;$B101,'[1]产值及收款计划（2026）'!$A:$A&amp;'[1]产值及收款计划（2026）'!$B:$B,'[1]产值及收款计划（2026）'!DL:DL)</f>
        <v>0</v>
      </c>
      <c r="DM101" s="264"/>
      <c r="DN101" s="250"/>
    </row>
    <row r="102" spans="1:118" ht="40.5" x14ac:dyDescent="0.15">
      <c r="A102" s="254">
        <f t="shared" ca="1" si="10"/>
        <v>98</v>
      </c>
      <c r="B102" s="254" t="s">
        <v>25</v>
      </c>
      <c r="C102" s="255" t="str" cm="1">
        <f t="array" aca="1" ref="C102" ca="1">_xlfn.XLOOKUP($A102&amp;$B102,'[1]产值及收款计划（2026）'!$A:$A&amp;'[1]产值及收款计划（2026）'!$B:$B,'[1]产值及收款计划（2026）'!C:C)</f>
        <v>ZHT2020121000109</v>
      </c>
      <c r="D102" s="256" t="str" cm="1">
        <f t="array" aca="1" ref="D102" ca="1">_xlfn.XLOOKUP($A102&amp;$B102,'[1]产值及收款计划（2026）'!$A:$A&amp;'[1]产值及收款计划（2026）'!$B:$B,'[1]产值及收款计划（2026）'!D:D)</f>
        <v>香港KT5B基础设施工程BIM技术应用</v>
      </c>
      <c r="E102" s="256" cm="1">
        <f t="array" aca="1" ref="E102" ca="1">_xlfn.XLOOKUP($A102&amp;$B102,'[1]产值及收款计划（2026）'!$A:$A&amp;'[1]产值及收款计划（2026）'!$B:$B,'[1]产值及收款计划（2026）'!E:E)</f>
        <v>283</v>
      </c>
      <c r="F102" s="256" cm="1">
        <f t="array" aca="1" ref="F102" ca="1">_xlfn.XLOOKUP($A102&amp;$B102,'[1]产值及收款计划（2026）'!$A:$A&amp;'[1]产值及收款计划（2026）'!$B:$B,'[1]产值及收款计划（2026）'!F:F)</f>
        <v>283</v>
      </c>
      <c r="G102" s="256" cm="1">
        <f t="array" aca="1" ref="G102" ca="1">_xlfn.XLOOKUP($A102&amp;$B102,'[1]产值及收款计划（2026）'!$A:$A&amp;'[1]产值及收款计划（2026）'!$B:$B,'[1]产值及收款计划（2026）'!G:G)</f>
        <v>249.03962200000001</v>
      </c>
      <c r="H102" s="256" cm="1">
        <f t="array" aca="1" ref="H102" ca="1">_xlfn.XLOOKUP($A102&amp;$B102,'[1]产值及收款计划（2026）'!$A:$A&amp;'[1]产值及收款计划（2026）'!$B:$B,'[1]产值及收款计划（2026）'!H:H)</f>
        <v>249.03962200000001</v>
      </c>
      <c r="I102" s="257" cm="1">
        <f t="array" aca="1" ref="I102" ca="1">_xlfn.XLOOKUP($A102&amp;$B102,'[1]产值及收款计划（2026）'!$A:$A&amp;'[1]产值及收款计划（2026）'!$B:$B,'[1]产值及收款计划（2026）'!I:I)</f>
        <v>0.87999866431095397</v>
      </c>
      <c r="J102" s="258" cm="1">
        <f t="array" aca="1" ref="J102" ca="1">_xlfn.XLOOKUP($A102&amp;$B102,'[1]产值及收款计划（2026）'!$A:$A&amp;'[1]产值及收款计划（2026）'!$B:$B,'[1]产值及收款计划（2026）'!J:J)</f>
        <v>0.06</v>
      </c>
      <c r="K102" s="256" cm="1">
        <f t="array" aca="1" ref="K102" ca="1">_xlfn.XLOOKUP($A102&amp;$B102,'[1]产值及收款计划（2026）'!$A:$A&amp;'[1]产值及收款计划（2026）'!$B:$B,'[1]产值及收款计划（2026）'!K:K)</f>
        <v>0</v>
      </c>
      <c r="L102" s="256" cm="1">
        <f t="array" aca="1" ref="L102" ca="1">_xlfn.XLOOKUP($A102&amp;$B102,'[1]产值及收款计划（2026）'!$A:$A&amp;'[1]产值及收款计划（2026）'!$B:$B,'[1]产值及收款计划（2026）'!L:L)</f>
        <v>0</v>
      </c>
      <c r="M102" s="256" t="str" cm="1">
        <f t="array" aca="1" ref="M102" ca="1">_xlfn.XLOOKUP($A102&amp;$B102,'[1]产值及收款计划（2026）'!$A:$A&amp;'[1]产值及收款计划（2026）'!$B:$B,'[1]产值及收款计划（2026）'!M:M)</f>
        <v>主导</v>
      </c>
      <c r="N102" s="256" t="str" cm="1">
        <f t="array" aca="1" ref="N102" ca="1">_xlfn.XLOOKUP($A102&amp;$B102,'[1]产值及收款计划（2026）'!$A:$A&amp;'[1]产值及收款计划（2026）'!$B:$B,'[1]产值及收款计划（2026）'!N:N)</f>
        <v>孔祥平团队</v>
      </c>
      <c r="O102" s="256" t="str" cm="1">
        <f t="array" aca="1" ref="O102" ca="1">_xlfn.XLOOKUP($A102&amp;$B102,'[1]产值及收款计划（2026）'!$A:$A&amp;'[1]产值及收款计划（2026）'!$B:$B,'[1]产值及收款计划（2026）'!O:O)</f>
        <v>张智伟</v>
      </c>
      <c r="P102" s="255" t="str" cm="1">
        <f t="array" aca="1" ref="P102" ca="1">_xlfn.XLOOKUP($A102&amp;$B102,'[1]产值及收款计划（2026）'!$A:$A&amp;'[1]产值及收款计划（2026）'!$B:$B,'[1]产值及收款计划（2026）'!P:P)</f>
        <v>在建</v>
      </c>
      <c r="Q102" s="256" cm="1">
        <f t="array" aca="1" ref="Q102" ca="1">_xlfn.XLOOKUP($A102&amp;$B102,'[1]产值及收款计划（2026）'!$A:$A&amp;'[1]产值及收款计划（2026）'!$B:$B,'[1]产值及收款计划（2026）'!Q:Q)</f>
        <v>0</v>
      </c>
      <c r="R102" s="256" cm="1">
        <f t="array" aca="1" ref="R102" ca="1">_xlfn.XLOOKUP($A102&amp;$B102,'[1]产值及收款计划（2026）'!$A:$A&amp;'[1]产值及收款计划（2026）'!$B:$B,'[1]产值及收款计划（2026）'!R:R)</f>
        <v>0</v>
      </c>
      <c r="S102" s="256" cm="1">
        <f t="array" aca="1" ref="S102" ca="1">_xlfn.XLOOKUP($A102&amp;$B102,'[1]产值及收款计划（2026）'!$A:$A&amp;'[1]产值及收款计划（2026）'!$B:$B,'[1]产值及收款计划（2026）'!S:S)</f>
        <v>0</v>
      </c>
      <c r="T102" s="256" cm="1">
        <f t="array" aca="1" ref="T102" ca="1">_xlfn.XLOOKUP($A102&amp;$B102,'[1]产值及收款计划（2026）'!$A:$A&amp;'[1]产值及收款计划（2026）'!$B:$B,'[1]产值及收款计划（2026）'!T:T)</f>
        <v>133.968287</v>
      </c>
      <c r="U102" s="256" cm="1">
        <f t="array" aca="1" ref="U102" ca="1">_xlfn.XLOOKUP($A102&amp;$B102,'[1]产值及收款计划（2026）'!$A:$A&amp;'[1]产值及收款计划（2026）'!$B:$B,'[1]产值及收款计划（2026）'!U:U)</f>
        <v>13.748196</v>
      </c>
      <c r="V102" s="256" cm="1">
        <f t="array" aca="1" ref="V102" ca="1">_xlfn.XLOOKUP($A102&amp;$B102,'[1]产值及收款计划（2026）'!$A:$A&amp;'[1]产值及收款计划（2026）'!$B:$B,'[1]产值及收款计划（2026）'!V:V)</f>
        <v>135.28351699999999</v>
      </c>
      <c r="W102" s="256" cm="1">
        <f t="array" aca="1" ref="W102" ca="1">_xlfn.XLOOKUP($A102&amp;$B102,'[1]产值及收款计划（2026）'!$A:$A&amp;'[1]产值及收款计划（2026）'!$B:$B,'[1]产值及收款计划（2026）'!W:W)</f>
        <v>0</v>
      </c>
      <c r="X102" s="256" cm="1">
        <f t="array" aca="1" ref="X102" ca="1">_xlfn.XLOOKUP($A102&amp;$B102,'[1]产值及收款计划（2026）'!$A:$A&amp;'[1]产值及收款计划（2026）'!$B:$B,'[1]产值及收款计划（2026）'!X:X)</f>
        <v>0</v>
      </c>
      <c r="Y102" s="256" cm="1">
        <f t="array" aca="1" ref="Y102" ca="1">_xlfn.XLOOKUP($A102&amp;$B102,'[1]产值及收款计划（2026）'!$A:$A&amp;'[1]产值及收款计划（2026）'!$B:$B,'[1]产值及收款计划（2026）'!Y:Y)</f>
        <v>0</v>
      </c>
      <c r="Z102" s="256" cm="1">
        <f t="array" aca="1" ref="Z102" ca="1">_xlfn.XLOOKUP($A102&amp;$B102,'[1]产值及收款计划（2026）'!$A:$A&amp;'[1]产值及收款计划（2026）'!$B:$B,'[1]产值及收款计划（2026）'!Z:Z)</f>
        <v>0</v>
      </c>
      <c r="AA102" s="256" cm="1">
        <f t="array" aca="1" ref="AA102" ca="1">_xlfn.XLOOKUP($A102&amp;$B102,'[1]产值及收款计划（2026）'!$A:$A&amp;'[1]产值及收款计划（2026）'!$B:$B,'[1]产值及收款计划（2026）'!AA:AA)</f>
        <v>9</v>
      </c>
      <c r="AB102" s="256" cm="1">
        <f t="array" aca="1" ref="AB102" ca="1">_xlfn.XLOOKUP($A102&amp;$B102,'[1]产值及收款计划（2026）'!$A:$A&amp;'[1]产值及收款计划（2026）'!$B:$B,'[1]产值及收款计划（2026）'!AB:AB)</f>
        <v>5</v>
      </c>
      <c r="AC102" s="256" cm="1">
        <f t="array" aca="1" ref="AC102" ca="1">_xlfn.XLOOKUP($A102&amp;$B102,'[1]产值及收款计划（2026）'!$A:$A&amp;'[1]产值及收款计划（2026）'!$B:$B,'[1]产值及收款计划（2026）'!AC:AC)</f>
        <v>9</v>
      </c>
      <c r="AD102" s="256" cm="1">
        <f t="array" aca="1" ref="AD102" ca="1">_xlfn.XLOOKUP($A102&amp;$B102,'[1]产值及收款计划（2026）'!$A:$A&amp;'[1]产值及收款计划（2026）'!$B:$B,'[1]产值及收款计划（2026）'!AD:AD)</f>
        <v>13.7</v>
      </c>
      <c r="AE102" s="256" cm="1">
        <f t="array" aca="1" ref="AE102" ca="1">_xlfn.XLOOKUP($A102&amp;$B102,'[1]产值及收款计划（2026）'!$A:$A&amp;'[1]产值及收款计划（2026）'!$B:$B,'[1]产值及收款计划（2026）'!AE:AE)</f>
        <v>0</v>
      </c>
      <c r="AF102" s="256" cm="1">
        <f t="array" aca="1" ref="AF102" ca="1">_xlfn.XLOOKUP($A102&amp;$B102,'[1]产值及收款计划（2026）'!$A:$A&amp;'[1]产值及收款计划（2026）'!$B:$B,'[1]产值及收款计划（2026）'!AF:AF)</f>
        <v>4</v>
      </c>
      <c r="AG102" s="256" cm="1">
        <f t="array" aca="1" ref="AG102" ca="1">_xlfn.XLOOKUP($A102&amp;$B102,'[1]产值及收款计划（2026）'!$A:$A&amp;'[1]产值及收款计划（2026）'!$B:$B,'[1]产值及收款计划（2026）'!AG:AG)</f>
        <v>0</v>
      </c>
      <c r="AH102" s="256" cm="1">
        <f t="array" aca="1" ref="AH102" ca="1">_xlfn.XLOOKUP($A102&amp;$B102,'[1]产值及收款计划（2026）'!$A:$A&amp;'[1]产值及收款计划（2026）'!$B:$B,'[1]产值及收款计划（2026）'!AH:AH)</f>
        <v>4</v>
      </c>
      <c r="AI102" s="256" cm="1">
        <f t="array" aca="1" ref="AI102" ca="1">_xlfn.XLOOKUP($A102&amp;$B102,'[1]产值及收款计划（2026）'!$A:$A&amp;'[1]产值及收款计划（2026）'!$B:$B,'[1]产值及收款计划（2026）'!AI:AI)</f>
        <v>0</v>
      </c>
      <c r="AJ102" s="256" cm="1">
        <f t="array" aca="1" ref="AJ102" ca="1">_xlfn.XLOOKUP($A102&amp;$B102,'[1]产值及收款计划（2026）'!$A:$A&amp;'[1]产值及收款计划（2026）'!$B:$B,'[1]产值及收款计划（2026）'!AJ:AJ)</f>
        <v>0</v>
      </c>
      <c r="AK102" s="256" cm="1">
        <f t="array" aca="1" ref="AK102" ca="1">_xlfn.XLOOKUP($A102&amp;$B102,'[1]产值及收款计划（2026）'!$A:$A&amp;'[1]产值及收款计划（2026）'!$B:$B,'[1]产值及收款计划（2026）'!AK:AK)</f>
        <v>0</v>
      </c>
      <c r="AL102" s="256" cm="1">
        <f t="array" aca="1" ref="AL102" ca="1">_xlfn.XLOOKUP($A102&amp;$B102,'[1]产值及收款计划（2026）'!$A:$A&amp;'[1]产值及收款计划（2026）'!$B:$B,'[1]产值及收款计划（2026）'!AL:AL)</f>
        <v>4</v>
      </c>
      <c r="AM102" s="263" t="e" cm="1">
        <f t="array" aca="1" ref="AM102" ca="1">_xlfn.LET(_xlpm.勾选月份状态数组,TRANSPOSE('PPT(12-15页）-TOP10'!$A$3:$A$14),_xlpm.选择数据区,IF('PPT(12-15页）-TOP10'!$E$3="收款",$BA102:$BL102,$AA102:$AL102),SUM(_xlfn._xlws.FILTER(_xlpm.选择数据区,_xlpm.勾选月份状态数组,"")))</f>
        <v>#NAME?</v>
      </c>
      <c r="AN102" s="256" t="e" cm="1">
        <f t="array" aca="1" ref="AN102" ca="1">_xlfn.LET(_xlpm.勾选月份状态数组,TRANSPOSE('PPT(12-15页）-TOP10'!$A$3:$A$14),_xlpm.选择数据区,IF('PPT(12-15页）-TOP10'!$E$3="收款",$DA102:$DL102,$CA102:$CL102),SUM(_xlfn._xlws.FILTER(_xlpm.选择数据区,_xlpm.勾选月份状态数组,"")))</f>
        <v>#NAME?</v>
      </c>
      <c r="AO102" s="256">
        <f ca="1">SUM(CA102:CC102)+SUM(AD102:AL102)</f>
        <v>25.7</v>
      </c>
      <c r="AP102" s="256"/>
      <c r="AQ102" s="256"/>
      <c r="AR102" s="256"/>
      <c r="AS102" s="256" cm="1">
        <f t="array" aca="1" ref="AS102" ca="1">_xlfn.XLOOKUP($A102&amp;$B102,'[1]产值及收款计划（2026）'!$A:$A&amp;'[1]产值及收款计划（2026）'!$B:$B,'[1]产值及收款计划（2026）'!AS:AS)</f>
        <v>0</v>
      </c>
      <c r="AT102" s="256" cm="1">
        <f t="array" aca="1" ref="AT102" ca="1">_xlfn.XLOOKUP($A102&amp;$B102,'[1]产值及收款计划（2026）'!$A:$A&amp;'[1]产值及收款计划（2026）'!$B:$B,'[1]产值及收款计划（2026）'!AT:AT)</f>
        <v>0</v>
      </c>
      <c r="AU102" s="256" cm="1">
        <f t="array" aca="1" ref="AU102" ca="1">_xlfn.XLOOKUP($A102&amp;$B102,'[1]产值及收款计划（2026）'!$A:$A&amp;'[1]产值及收款计划（2026）'!$B:$B,'[1]产值及收款计划（2026）'!AU:AU)</f>
        <v>0</v>
      </c>
      <c r="AV102" s="256" cm="1">
        <f t="array" aca="1" ref="AV102" ca="1">_xlfn.XLOOKUP($A102&amp;$B102,'[1]产值及收款计划（2026）'!$A:$A&amp;'[1]产值及收款计划（2026）'!$B:$B,'[1]产值及收款计划（2026）'!AV:AV)</f>
        <v>0</v>
      </c>
      <c r="AW102" s="256" cm="1">
        <f t="array" aca="1" ref="AW102" ca="1">_xlfn.XLOOKUP($A102&amp;$B102,'[1]产值及收款计划（2026）'!$A:$A&amp;'[1]产值及收款计划（2026）'!$B:$B,'[1]产值及收款计划（2026）'!AW:AW)</f>
        <v>133.968287</v>
      </c>
      <c r="AX102" s="256" cm="1">
        <f t="array" aca="1" ref="AX102" ca="1">_xlfn.XLOOKUP($A102&amp;$B102,'[1]产值及收款计划（2026）'!$A:$A&amp;'[1]产值及收款计划（2026）'!$B:$B,'[1]产值及收款计划（2026）'!AX:AX)</f>
        <v>13.748196</v>
      </c>
      <c r="AY102" s="256" cm="1">
        <f t="array" aca="1" ref="AY102" ca="1">_xlfn.XLOOKUP($A102&amp;$B102,'[1]产值及收款计划（2026）'!$A:$A&amp;'[1]产值及收款计划（2026）'!$B:$B,'[1]产值及收款计划（2026）'!AY:AY)</f>
        <v>135.28351699999999</v>
      </c>
      <c r="AZ102" s="256" cm="1">
        <f t="array" aca="1" ref="AZ102" ca="1">_xlfn.XLOOKUP($A102&amp;$B102,'[1]产值及收款计划（2026）'!$A:$A&amp;'[1]产值及收款计划（2026）'!$B:$B,'[1]产值及收款计划（2026）'!AZ:AZ)</f>
        <v>0</v>
      </c>
      <c r="BA102" s="256" cm="1">
        <f t="array" aca="1" ref="BA102" ca="1">_xlfn.XLOOKUP($A102&amp;$B102,'[1]产值及收款计划（2026）'!$A:$A&amp;'[1]产值及收款计划（2026）'!$B:$B,'[1]产值及收款计划（2026）'!BA:BA)</f>
        <v>9</v>
      </c>
      <c r="BB102" s="256" cm="1">
        <f t="array" aca="1" ref="BB102" ca="1">_xlfn.XLOOKUP($A102&amp;$B102,'[1]产值及收款计划（2026）'!$A:$A&amp;'[1]产值及收款计划（2026）'!$B:$B,'[1]产值及收款计划（2026）'!BB:BB)</f>
        <v>4</v>
      </c>
      <c r="BC102" s="256" cm="1">
        <f t="array" aca="1" ref="BC102" ca="1">_xlfn.XLOOKUP($A102&amp;$B102,'[1]产值及收款计划（2026）'!$A:$A&amp;'[1]产值及收款计划（2026）'!$B:$B,'[1]产值及收款计划（2026）'!BC:BC)</f>
        <v>0</v>
      </c>
      <c r="BD102" s="256" cm="1">
        <f t="array" aca="1" ref="BD102" ca="1">_xlfn.XLOOKUP($A102&amp;$B102,'[1]产值及收款计划（2026）'!$A:$A&amp;'[1]产值及收款计划（2026）'!$B:$B,'[1]产值及收款计划（2026）'!BD:BD)</f>
        <v>0</v>
      </c>
      <c r="BE102" s="256" cm="1">
        <f t="array" aca="1" ref="BE102" ca="1">_xlfn.XLOOKUP($A102&amp;$B102,'[1]产值及收款计划（2026）'!$A:$A&amp;'[1]产值及收款计划（2026）'!$B:$B,'[1]产值及收款计划（2026）'!BE:BE)</f>
        <v>0</v>
      </c>
      <c r="BF102" s="256" cm="1">
        <f t="array" aca="1" ref="BF102" ca="1">_xlfn.XLOOKUP($A102&amp;$B102,'[1]产值及收款计划（2026）'!$A:$A&amp;'[1]产值及收款计划（2026）'!$B:$B,'[1]产值及收款计划（2026）'!BF:BF)</f>
        <v>4</v>
      </c>
      <c r="BG102" s="256" cm="1">
        <f t="array" aca="1" ref="BG102" ca="1">_xlfn.XLOOKUP($A102&amp;$B102,'[1]产值及收款计划（2026）'!$A:$A&amp;'[1]产值及收款计划（2026）'!$B:$B,'[1]产值及收款计划（2026）'!BG:BG)</f>
        <v>0</v>
      </c>
      <c r="BH102" s="256" cm="1">
        <f t="array" aca="1" ref="BH102" ca="1">_xlfn.XLOOKUP($A102&amp;$B102,'[1]产值及收款计划（2026）'!$A:$A&amp;'[1]产值及收款计划（2026）'!$B:$B,'[1]产值及收款计划（2026）'!BH:BH)</f>
        <v>4</v>
      </c>
      <c r="BI102" s="256" cm="1">
        <f t="array" aca="1" ref="BI102" ca="1">_xlfn.XLOOKUP($A102&amp;$B102,'[1]产值及收款计划（2026）'!$A:$A&amp;'[1]产值及收款计划（2026）'!$B:$B,'[1]产值及收款计划（2026）'!BI:BI)</f>
        <v>0</v>
      </c>
      <c r="BJ102" s="256" cm="1">
        <f t="array" aca="1" ref="BJ102" ca="1">_xlfn.XLOOKUP($A102&amp;$B102,'[1]产值及收款计划（2026）'!$A:$A&amp;'[1]产值及收款计划（2026）'!$B:$B,'[1]产值及收款计划（2026）'!BJ:BJ)</f>
        <v>0</v>
      </c>
      <c r="BK102" s="256" cm="1">
        <f t="array" aca="1" ref="BK102" ca="1">_xlfn.XLOOKUP($A102&amp;$B102,'[1]产值及收款计划（2026）'!$A:$A&amp;'[1]产值及收款计划（2026）'!$B:$B,'[1]产值及收款计划（2026）'!BK:BK)</f>
        <v>4</v>
      </c>
      <c r="BL102" s="256" cm="1">
        <f t="array" aca="1" ref="BL102" ca="1">_xlfn.XLOOKUP($A102&amp;$B102,'[1]产值及收款计划（2026）'!$A:$A&amp;'[1]产值及收款计划（2026）'!$B:$B,'[1]产值及收款计划（2026）'!BL:BL)</f>
        <v>0</v>
      </c>
      <c r="BM102" s="256"/>
      <c r="BN102" s="256"/>
      <c r="BO102" s="256"/>
      <c r="BP102" s="256"/>
      <c r="BQ102" s="255" cm="1">
        <f t="array" aca="1" ref="BQ102" ca="1">_xlfn.XLOOKUP($A102&amp;$B102,'[1]产值及收款计划（2026）'!$A:$A&amp;'[1]产值及收款计划（2026）'!$B:$B,'[1]产值及收款计划（2026）'!BQ:BQ)</f>
        <v>0</v>
      </c>
      <c r="BR102" s="256" cm="1">
        <f t="array" aca="1" ref="BR102" ca="1">_xlfn.XLOOKUP($A102&amp;$B102,'[1]产值及收款计划（2026）'!$A:$A&amp;'[1]产值及收款计划（2026）'!$B:$B,'[1]产值及收款计划（2026）'!BR:BR)</f>
        <v>0</v>
      </c>
      <c r="CA102" s="256" cm="1">
        <f t="array" aca="1" ref="CA102" ca="1">_xlfn.XLOOKUP($A102&amp;$B102,'[1]产值及收款计划（2026）'!$A:$A&amp;'[1]产值及收款计划（2026）'!$B:$B,'[1]产值及收款计划（2026）'!CA:CA)</f>
        <v>0</v>
      </c>
      <c r="CB102" s="256" cm="1">
        <f t="array" aca="1" ref="CB102" ca="1">_xlfn.XLOOKUP($A102&amp;$B102,'[1]产值及收款计划（2026）'!$A:$A&amp;'[1]产值及收款计划（2026）'!$B:$B,'[1]产值及收款计划（2026）'!CB:CB)</f>
        <v>0</v>
      </c>
      <c r="CC102" s="256" cm="1">
        <f t="array" aca="1" ref="CC102" ca="1">_xlfn.XLOOKUP($A102&amp;$B102,'[1]产值及收款计划（2026）'!$A:$A&amp;'[1]产值及收款计划（2026）'!$B:$B,'[1]产值及收款计划（2026）'!CC:CC)</f>
        <v>0</v>
      </c>
      <c r="CD102" s="256" cm="1">
        <f t="array" aca="1" ref="CD102" ca="1">_xlfn.XLOOKUP($A102&amp;$B102,'[1]产值及收款计划（2026）'!$A:$A&amp;'[1]产值及收款计划（2026）'!$B:$B,'[1]产值及收款计划（2026）'!CD:CD)</f>
        <v>13.748196</v>
      </c>
      <c r="CE102" s="256" cm="1">
        <f t="array" aca="1" ref="CE102" ca="1">_xlfn.XLOOKUP($A102&amp;$B102,'[1]产值及收款计划（2026）'!$A:$A&amp;'[1]产值及收款计划（2026）'!$B:$B,'[1]产值及收款计划（2026）'!CE:CE)</f>
        <v>0</v>
      </c>
      <c r="CF102" s="256" cm="1">
        <f t="array" aca="1" ref="CF102" ca="1">_xlfn.XLOOKUP($A102&amp;$B102,'[1]产值及收款计划（2026）'!$A:$A&amp;'[1]产值及收款计划（2026）'!$B:$B,'[1]产值及收款计划（2026）'!CF:CF)</f>
        <v>0</v>
      </c>
      <c r="CG102" s="256" cm="1">
        <f t="array" aca="1" ref="CG102" ca="1">_xlfn.XLOOKUP($A102&amp;$B102,'[1]产值及收款计划（2026）'!$A:$A&amp;'[1]产值及收款计划（2026）'!$B:$B,'[1]产值及收款计划（2026）'!CG:CG)</f>
        <v>0</v>
      </c>
      <c r="CH102" s="256" cm="1">
        <f t="array" aca="1" ref="CH102" ca="1">_xlfn.XLOOKUP($A102&amp;$B102,'[1]产值及收款计划（2026）'!$A:$A&amp;'[1]产值及收款计划（2026）'!$B:$B,'[1]产值及收款计划（2026）'!CH:CH)</f>
        <v>0</v>
      </c>
      <c r="CI102" s="256" cm="1">
        <f t="array" aca="1" ref="CI102" ca="1">_xlfn.XLOOKUP($A102&amp;$B102,'[1]产值及收款计划（2026）'!$A:$A&amp;'[1]产值及收款计划（2026）'!$B:$B,'[1]产值及收款计划（2026）'!CI:CI)</f>
        <v>0</v>
      </c>
      <c r="CJ102" s="256" cm="1">
        <f t="array" aca="1" ref="CJ102" ca="1">_xlfn.XLOOKUP($A102&amp;$B102,'[1]产值及收款计划（2026）'!$A:$A&amp;'[1]产值及收款计划（2026）'!$B:$B,'[1]产值及收款计划（2026）'!CJ:CJ)</f>
        <v>0</v>
      </c>
      <c r="CK102" s="256" cm="1">
        <f t="array" aca="1" ref="CK102" ca="1">_xlfn.XLOOKUP($A102&amp;$B102,'[1]产值及收款计划（2026）'!$A:$A&amp;'[1]产值及收款计划（2026）'!$B:$B,'[1]产值及收款计划（2026）'!CK:CK)</f>
        <v>0</v>
      </c>
      <c r="CL102" s="256" cm="1">
        <f t="array" aca="1" ref="CL102" ca="1">_xlfn.XLOOKUP($A102&amp;$B102,'[1]产值及收款计划（2026）'!$A:$A&amp;'[1]产值及收款计划（2026）'!$B:$B,'[1]产值及收款计划（2026）'!CL:CL)</f>
        <v>0</v>
      </c>
      <c r="DA102" s="256" cm="1">
        <f t="array" aca="1" ref="DA102" ca="1">_xlfn.XLOOKUP($A102&amp;$B102,'[1]产值及收款计划（2026）'!$A:$A&amp;'[1]产值及收款计划（2026）'!$B:$B,'[1]产值及收款计划（2026）'!DA:DA)</f>
        <v>5.2593009999999998</v>
      </c>
      <c r="DB102" s="256" cm="1">
        <f t="array" aca="1" ref="DB102" ca="1">_xlfn.XLOOKUP($A102&amp;$B102,'[1]产值及收款计划（2026）'!$A:$A&amp;'[1]产值及收款计划（2026）'!$B:$B,'[1]产值及收款计划（2026）'!DB:DB)</f>
        <v>3.9755950000000002</v>
      </c>
      <c r="DC102" s="256" cm="1">
        <f t="array" aca="1" ref="DC102" ca="1">_xlfn.XLOOKUP($A102&amp;$B102,'[1]产值及收款计划（2026）'!$A:$A&amp;'[1]产值及收款计划（2026）'!$B:$B,'[1]产值及收款计划（2026）'!DC:DC)</f>
        <v>4.5133000000000001</v>
      </c>
      <c r="DD102" s="256" cm="1">
        <f t="array" aca="1" ref="DD102" ca="1">_xlfn.XLOOKUP($A102&amp;$B102,'[1]产值及收款计划（2026）'!$A:$A&amp;'[1]产值及收款计划（2026）'!$B:$B,'[1]产值及收款计划（2026）'!DD:DD)</f>
        <v>0</v>
      </c>
      <c r="DE102" s="256" cm="1">
        <f t="array" aca="1" ref="DE102" ca="1">_xlfn.XLOOKUP($A102&amp;$B102,'[1]产值及收款计划（2026）'!$A:$A&amp;'[1]产值及收款计划（2026）'!$B:$B,'[1]产值及收款计划（2026）'!DE:DE)</f>
        <v>0</v>
      </c>
      <c r="DF102" s="256" cm="1">
        <f t="array" aca="1" ref="DF102" ca="1">_xlfn.XLOOKUP($A102&amp;$B102,'[1]产值及收款计划（2026）'!$A:$A&amp;'[1]产值及收款计划（2026）'!$B:$B,'[1]产值及收款计划（2026）'!DF:DF)</f>
        <v>0</v>
      </c>
      <c r="DG102" s="256" cm="1">
        <f t="array" aca="1" ref="DG102" ca="1">_xlfn.XLOOKUP($A102&amp;$B102,'[1]产值及收款计划（2026）'!$A:$A&amp;'[1]产值及收款计划（2026）'!$B:$B,'[1]产值及收款计划（2026）'!DG:DG)</f>
        <v>0</v>
      </c>
      <c r="DH102" s="256" cm="1">
        <f t="array" aca="1" ref="DH102" ca="1">_xlfn.XLOOKUP($A102&amp;$B102,'[1]产值及收款计划（2026）'!$A:$A&amp;'[1]产值及收款计划（2026）'!$B:$B,'[1]产值及收款计划（2026）'!DH:DH)</f>
        <v>0</v>
      </c>
      <c r="DI102" s="256" cm="1">
        <f t="array" aca="1" ref="DI102" ca="1">_xlfn.XLOOKUP($A102&amp;$B102,'[1]产值及收款计划（2026）'!$A:$A&amp;'[1]产值及收款计划（2026）'!$B:$B,'[1]产值及收款计划（2026）'!DI:DI)</f>
        <v>0</v>
      </c>
      <c r="DJ102" s="256" cm="1">
        <f t="array" aca="1" ref="DJ102" ca="1">_xlfn.XLOOKUP($A102&amp;$B102,'[1]产值及收款计划（2026）'!$A:$A&amp;'[1]产值及收款计划（2026）'!$B:$B,'[1]产值及收款计划（2026）'!DJ:DJ)</f>
        <v>0</v>
      </c>
      <c r="DK102" s="256" cm="1">
        <f t="array" aca="1" ref="DK102" ca="1">_xlfn.XLOOKUP($A102&amp;$B102,'[1]产值及收款计划（2026）'!$A:$A&amp;'[1]产值及收款计划（2026）'!$B:$B,'[1]产值及收款计划（2026）'!DK:DK)</f>
        <v>0</v>
      </c>
      <c r="DL102" s="256" cm="1">
        <f t="array" aca="1" ref="DL102" ca="1">_xlfn.XLOOKUP($A102&amp;$B102,'[1]产值及收款计划（2026）'!$A:$A&amp;'[1]产值及收款计划（2026）'!$B:$B,'[1]产值及收款计划（2026）'!DL:DL)</f>
        <v>0</v>
      </c>
      <c r="DM102" s="264"/>
      <c r="DN102" s="250"/>
    </row>
    <row r="103" spans="1:118" ht="20.25" x14ac:dyDescent="0.15">
      <c r="A103" s="254">
        <f t="shared" ref="A103:A148" ca="1" si="11">A102+1</f>
        <v>99</v>
      </c>
      <c r="B103" s="254" t="s">
        <v>25</v>
      </c>
      <c r="C103" s="256" t="str" cm="1">
        <f t="array" aca="1" ref="C103" ca="1">_xlfn.XLOOKUP($A103&amp;$B103,'[1]产值及收款计划（2026）'!$A:$A&amp;'[1]产值及收款计划（2026）'!$B:$B,'[1]产值及收款计划（2026）'!C:C)</f>
        <v>ZHT2021050700040</v>
      </c>
      <c r="D103" s="255" t="str" cm="1">
        <f t="array" aca="1" ref="D103" ca="1">_xlfn.XLOOKUP($A103&amp;$B103,'[1]产值及收款计划（2026）'!$A:$A&amp;'[1]产值及收款计划（2026）'!$B:$B,'[1]产值及收款计划（2026）'!D:D)</f>
        <v>南湖区老（旧）住宅区改造提升专项工程（二期）第一批次设计采购施工总承包(EPC)项目BIM应用技术咨询</v>
      </c>
      <c r="E103" s="256" cm="1">
        <f t="array" aca="1" ref="E103" ca="1">_xlfn.XLOOKUP($A103&amp;$B103,'[1]产值及收款计划（2026）'!$A:$A&amp;'[1]产值及收款计划（2026）'!$B:$B,'[1]产值及收款计划（2026）'!E:E)</f>
        <v>21</v>
      </c>
      <c r="F103" s="256" cm="1">
        <f t="array" aca="1" ref="F103" ca="1">_xlfn.XLOOKUP($A103&amp;$B103,'[1]产值及收款计划（2026）'!$A:$A&amp;'[1]产值及收款计划（2026）'!$B:$B,'[1]产值及收款计划（2026）'!F:F)</f>
        <v>21</v>
      </c>
      <c r="G103" s="256" cm="1">
        <f t="array" aca="1" ref="G103" ca="1">_xlfn.XLOOKUP($A103&amp;$B103,'[1]产值及收款计划（2026）'!$A:$A&amp;'[1]产值及收款计划（2026）'!$B:$B,'[1]产值及收款计划（2026）'!G:G)</f>
        <v>21</v>
      </c>
      <c r="H103" s="256" cm="1">
        <f t="array" aca="1" ref="H103" ca="1">_xlfn.XLOOKUP($A103&amp;$B103,'[1]产值及收款计划（2026）'!$A:$A&amp;'[1]产值及收款计划（2026）'!$B:$B,'[1]产值及收款计划（2026）'!H:H)</f>
        <v>21</v>
      </c>
      <c r="I103" s="257" cm="1">
        <f t="array" aca="1" ref="I103" ca="1">_xlfn.XLOOKUP($A103&amp;$B103,'[1]产值及收款计划（2026）'!$A:$A&amp;'[1]产值及收款计划（2026）'!$B:$B,'[1]产值及收款计划（2026）'!I:I)</f>
        <v>1</v>
      </c>
      <c r="J103" s="258" cm="1">
        <f t="array" aca="1" ref="J103" ca="1">_xlfn.XLOOKUP($A103&amp;$B103,'[1]产值及收款计划（2026）'!$A:$A&amp;'[1]产值及收款计划（2026）'!$B:$B,'[1]产值及收款计划（2026）'!J:J)</f>
        <v>0.06</v>
      </c>
      <c r="K103" s="256" cm="1">
        <f t="array" aca="1" ref="K103" ca="1">_xlfn.XLOOKUP($A103&amp;$B103,'[1]产值及收款计划（2026）'!$A:$A&amp;'[1]产值及收款计划（2026）'!$B:$B,'[1]产值及收款计划（2026）'!K:K)</f>
        <v>0</v>
      </c>
      <c r="L103" s="256" cm="1">
        <f t="array" aca="1" ref="L103" ca="1">_xlfn.XLOOKUP($A103&amp;$B103,'[1]产值及收款计划（2026）'!$A:$A&amp;'[1]产值及收款计划（2026）'!$B:$B,'[1]产值及收款计划（2026）'!L:L)</f>
        <v>0</v>
      </c>
      <c r="M103" s="256" t="str" cm="1">
        <f t="array" aca="1" ref="M103" ca="1">_xlfn.XLOOKUP($A103&amp;$B103,'[1]产值及收款计划（2026）'!$A:$A&amp;'[1]产值及收款计划（2026）'!$B:$B,'[1]产值及收款计划（2026）'!M:M)</f>
        <v>主导</v>
      </c>
      <c r="N103" s="256" t="str" cm="1">
        <f t="array" aca="1" ref="N103" ca="1">_xlfn.XLOOKUP($A103&amp;$B103,'[1]产值及收款计划（2026）'!$A:$A&amp;'[1]产值及收款计划（2026）'!$B:$B,'[1]产值及收款计划（2026）'!N:N)</f>
        <v>张智伟团队</v>
      </c>
      <c r="O103" s="256" t="str" cm="1">
        <f t="array" aca="1" ref="O103" ca="1">_xlfn.XLOOKUP($A103&amp;$B103,'[1]产值及收款计划（2026）'!$A:$A&amp;'[1]产值及收款计划（2026）'!$B:$B,'[1]产值及收款计划（2026）'!O:O)</f>
        <v>卜宝翔</v>
      </c>
      <c r="P103" s="255" t="str" cm="1">
        <f t="array" aca="1" ref="P103" ca="1">_xlfn.XLOOKUP($A103&amp;$B103,'[1]产值及收款计划（2026）'!$A:$A&amp;'[1]产值及收款计划（2026）'!$B:$B,'[1]产值及收款计划（2026）'!P:P)</f>
        <v>在建</v>
      </c>
      <c r="Q103" s="256" cm="1">
        <f t="array" aca="1" ref="Q103" ca="1">_xlfn.XLOOKUP($A103&amp;$B103,'[1]产值及收款计划（2026）'!$A:$A&amp;'[1]产值及收款计划（2026）'!$B:$B,'[1]产值及收款计划（2026）'!Q:Q)</f>
        <v>0</v>
      </c>
      <c r="R103" s="256" cm="1">
        <f t="array" aca="1" ref="R103" ca="1">_xlfn.XLOOKUP($A103&amp;$B103,'[1]产值及收款计划（2026）'!$A:$A&amp;'[1]产值及收款计划（2026）'!$B:$B,'[1]产值及收款计划（2026）'!R:R)</f>
        <v>0</v>
      </c>
      <c r="S103" s="256" cm="1">
        <f t="array" aca="1" ref="S103" ca="1">_xlfn.XLOOKUP($A103&amp;$B103,'[1]产值及收款计划（2026）'!$A:$A&amp;'[1]产值及收款计划（2026）'!$B:$B,'[1]产值及收款计划（2026）'!S:S)</f>
        <v>0</v>
      </c>
      <c r="T103" s="256" cm="1">
        <f t="array" aca="1" ref="T103" ca="1">_xlfn.XLOOKUP($A103&amp;$B103,'[1]产值及收款计划（2026）'!$A:$A&amp;'[1]产值及收款计划（2026）'!$B:$B,'[1]产值及收款计划（2026）'!T:T)</f>
        <v>12.6</v>
      </c>
      <c r="U103" s="256" cm="1">
        <f t="array" aca="1" ref="U103" ca="1">_xlfn.XLOOKUP($A103&amp;$B103,'[1]产值及收款计划（2026）'!$A:$A&amp;'[1]产值及收款计划（2026）'!$B:$B,'[1]产值及收款计划（2026）'!U:U)</f>
        <v>0</v>
      </c>
      <c r="V103" s="256" cm="1">
        <f t="array" aca="1" ref="V103" ca="1">_xlfn.XLOOKUP($A103&amp;$B103,'[1]产值及收款计划（2026）'!$A:$A&amp;'[1]产值及收款计划（2026）'!$B:$B,'[1]产值及收款计划（2026）'!V:V)</f>
        <v>8.4</v>
      </c>
      <c r="W103" s="256" cm="1">
        <f t="array" aca="1" ref="W103" ca="1">_xlfn.XLOOKUP($A103&amp;$B103,'[1]产值及收款计划（2026）'!$A:$A&amp;'[1]产值及收款计划（2026）'!$B:$B,'[1]产值及收款计划（2026）'!W:W)</f>
        <v>0</v>
      </c>
      <c r="X103" s="256" cm="1">
        <f t="array" aca="1" ref="X103" ca="1">_xlfn.XLOOKUP($A103&amp;$B103,'[1]产值及收款计划（2026）'!$A:$A&amp;'[1]产值及收款计划（2026）'!$B:$B,'[1]产值及收款计划（2026）'!X:X)</f>
        <v>0</v>
      </c>
      <c r="Y103" s="256" cm="1">
        <f t="array" aca="1" ref="Y103" ca="1">_xlfn.XLOOKUP($A103&amp;$B103,'[1]产值及收款计划（2026）'!$A:$A&amp;'[1]产值及收款计划（2026）'!$B:$B,'[1]产值及收款计划（2026）'!Y:Y)</f>
        <v>0</v>
      </c>
      <c r="Z103" s="256" cm="1">
        <f t="array" aca="1" ref="Z103" ca="1">_xlfn.XLOOKUP($A103&amp;$B103,'[1]产值及收款计划（2026）'!$A:$A&amp;'[1]产值及收款计划（2026）'!$B:$B,'[1]产值及收款计划（2026）'!Z:Z)</f>
        <v>0</v>
      </c>
      <c r="AA103" s="256" cm="1">
        <f t="array" aca="1" ref="AA103" ca="1">_xlfn.XLOOKUP($A103&amp;$B103,'[1]产值及收款计划（2026）'!$A:$A&amp;'[1]产值及收款计划（2026）'!$B:$B,'[1]产值及收款计划（2026）'!AA:AA)</f>
        <v>0</v>
      </c>
      <c r="AB103" s="256" cm="1">
        <f t="array" aca="1" ref="AB103" ca="1">_xlfn.XLOOKUP($A103&amp;$B103,'[1]产值及收款计划（2026）'!$A:$A&amp;'[1]产值及收款计划（2026）'!$B:$B,'[1]产值及收款计划（2026）'!AB:AB)</f>
        <v>0</v>
      </c>
      <c r="AC103" s="256" cm="1">
        <f t="array" aca="1" ref="AC103" ca="1">_xlfn.XLOOKUP($A103&amp;$B103,'[1]产值及收款计划（2026）'!$A:$A&amp;'[1]产值及收款计划（2026）'!$B:$B,'[1]产值及收款计划（2026）'!AC:AC)</f>
        <v>0</v>
      </c>
      <c r="AD103" s="256" cm="1">
        <f t="array" aca="1" ref="AD103" ca="1">_xlfn.XLOOKUP($A103&amp;$B103,'[1]产值及收款计划（2026）'!$A:$A&amp;'[1]产值及收款计划（2026）'!$B:$B,'[1]产值及收款计划（2026）'!AD:AD)</f>
        <v>0</v>
      </c>
      <c r="AE103" s="256" cm="1">
        <f t="array" aca="1" ref="AE103" ca="1">_xlfn.XLOOKUP($A103&amp;$B103,'[1]产值及收款计划（2026）'!$A:$A&amp;'[1]产值及收款计划（2026）'!$B:$B,'[1]产值及收款计划（2026）'!AE:AE)</f>
        <v>0</v>
      </c>
      <c r="AF103" s="256" cm="1">
        <f t="array" aca="1" ref="AF103" ca="1">_xlfn.XLOOKUP($A103&amp;$B103,'[1]产值及收款计划（2026）'!$A:$A&amp;'[1]产值及收款计划（2026）'!$B:$B,'[1]产值及收款计划（2026）'!AF:AF)</f>
        <v>0</v>
      </c>
      <c r="AG103" s="256" cm="1">
        <f t="array" aca="1" ref="AG103" ca="1">_xlfn.XLOOKUP($A103&amp;$B103,'[1]产值及收款计划（2026）'!$A:$A&amp;'[1]产值及收款计划（2026）'!$B:$B,'[1]产值及收款计划（2026）'!AG:AG)</f>
        <v>0</v>
      </c>
      <c r="AH103" s="256" cm="1">
        <f t="array" aca="1" ref="AH103" ca="1">_xlfn.XLOOKUP($A103&amp;$B103,'[1]产值及收款计划（2026）'!$A:$A&amp;'[1]产值及收款计划（2026）'!$B:$B,'[1]产值及收款计划（2026）'!AH:AH)</f>
        <v>0</v>
      </c>
      <c r="AI103" s="256" cm="1">
        <f t="array" aca="1" ref="AI103" ca="1">_xlfn.XLOOKUP($A103&amp;$B103,'[1]产值及收款计划（2026）'!$A:$A&amp;'[1]产值及收款计划（2026）'!$B:$B,'[1]产值及收款计划（2026）'!AI:AI)</f>
        <v>0</v>
      </c>
      <c r="AJ103" s="256" cm="1">
        <f t="array" aca="1" ref="AJ103" ca="1">_xlfn.XLOOKUP($A103&amp;$B103,'[1]产值及收款计划（2026）'!$A:$A&amp;'[1]产值及收款计划（2026）'!$B:$B,'[1]产值及收款计划（2026）'!AJ:AJ)</f>
        <v>0</v>
      </c>
      <c r="AK103" s="256" cm="1">
        <f t="array" aca="1" ref="AK103" ca="1">_xlfn.XLOOKUP($A103&amp;$B103,'[1]产值及收款计划（2026）'!$A:$A&amp;'[1]产值及收款计划（2026）'!$B:$B,'[1]产值及收款计划（2026）'!AK:AK)</f>
        <v>0</v>
      </c>
      <c r="AL103" s="256" cm="1">
        <f t="array" aca="1" ref="AL103" ca="1">_xlfn.XLOOKUP($A103&amp;$B103,'[1]产值及收款计划（2026）'!$A:$A&amp;'[1]产值及收款计划（2026）'!$B:$B,'[1]产值及收款计划（2026）'!AL:AL)</f>
        <v>0</v>
      </c>
      <c r="AM103" s="263" t="e" cm="1">
        <f t="array" aca="1" ref="AM103" ca="1">_xlfn.LET(_xlpm.勾选月份状态数组,TRANSPOSE('PPT(12-15页）-TOP10'!$A$3:$A$14),_xlpm.选择数据区,IF('PPT(12-15页）-TOP10'!$E$3="收款",$BA103:$BL103,$AA103:$AL103),SUM(_xlfn._xlws.FILTER(_xlpm.选择数据区,_xlpm.勾选月份状态数组,"")))</f>
        <v>#NAME?</v>
      </c>
      <c r="AN103" s="256" t="e" cm="1">
        <f t="array" aca="1" ref="AN103" ca="1">_xlfn.LET(_xlpm.勾选月份状态数组,TRANSPOSE('PPT(12-15页）-TOP10'!$A$3:$A$14),_xlpm.选择数据区,IF('PPT(12-15页）-TOP10'!$E$3="收款",$DA103:$DL103,$CA103:$CL103),SUM(_xlfn._xlws.FILTER(_xlpm.选择数据区,_xlpm.勾选月份状态数组,"")))</f>
        <v>#NAME?</v>
      </c>
      <c r="AO103" s="256">
        <f ca="1">SUM(CA103:CC103)+SUM(AD103:AL103)</f>
        <v>0</v>
      </c>
      <c r="AP103" s="256"/>
      <c r="AQ103" s="256"/>
      <c r="AR103" s="256"/>
      <c r="AS103" s="256" cm="1">
        <f t="array" aca="1" ref="AS103" ca="1">_xlfn.XLOOKUP($A103&amp;$B103,'[1]产值及收款计划（2026）'!$A:$A&amp;'[1]产值及收款计划（2026）'!$B:$B,'[1]产值及收款计划（2026）'!AS:AS)</f>
        <v>0</v>
      </c>
      <c r="AT103" s="256" cm="1">
        <f t="array" aca="1" ref="AT103" ca="1">_xlfn.XLOOKUP($A103&amp;$B103,'[1]产值及收款计划（2026）'!$A:$A&amp;'[1]产值及收款计划（2026）'!$B:$B,'[1]产值及收款计划（2026）'!AT:AT)</f>
        <v>0</v>
      </c>
      <c r="AU103" s="256" cm="1">
        <f t="array" aca="1" ref="AU103" ca="1">_xlfn.XLOOKUP($A103&amp;$B103,'[1]产值及收款计划（2026）'!$A:$A&amp;'[1]产值及收款计划（2026）'!$B:$B,'[1]产值及收款计划（2026）'!AU:AU)</f>
        <v>0</v>
      </c>
      <c r="AV103" s="256" cm="1">
        <f t="array" aca="1" ref="AV103" ca="1">_xlfn.XLOOKUP($A103&amp;$B103,'[1]产值及收款计划（2026）'!$A:$A&amp;'[1]产值及收款计划（2026）'!$B:$B,'[1]产值及收款计划（2026）'!AV:AV)</f>
        <v>0</v>
      </c>
      <c r="AW103" s="256" cm="1">
        <f t="array" aca="1" ref="AW103" ca="1">_xlfn.XLOOKUP($A103&amp;$B103,'[1]产值及收款计划（2026）'!$A:$A&amp;'[1]产值及收款计划（2026）'!$B:$B,'[1]产值及收款计划（2026）'!AW:AW)</f>
        <v>12.6</v>
      </c>
      <c r="AX103" s="256" cm="1">
        <f t="array" aca="1" ref="AX103" ca="1">_xlfn.XLOOKUP($A103&amp;$B103,'[1]产值及收款计划（2026）'!$A:$A&amp;'[1]产值及收款计划（2026）'!$B:$B,'[1]产值及收款计划（2026）'!AX:AX)</f>
        <v>0</v>
      </c>
      <c r="AY103" s="256" cm="1">
        <f t="array" aca="1" ref="AY103" ca="1">_xlfn.XLOOKUP($A103&amp;$B103,'[1]产值及收款计划（2026）'!$A:$A&amp;'[1]产值及收款计划（2026）'!$B:$B,'[1]产值及收款计划（2026）'!AY:AY)</f>
        <v>8.4</v>
      </c>
      <c r="AZ103" s="256" cm="1">
        <f t="array" aca="1" ref="AZ103" ca="1">_xlfn.XLOOKUP($A103&amp;$B103,'[1]产值及收款计划（2026）'!$A:$A&amp;'[1]产值及收款计划（2026）'!$B:$B,'[1]产值及收款计划（2026）'!AZ:AZ)</f>
        <v>0</v>
      </c>
      <c r="BA103" s="266" cm="1">
        <f t="array" aca="1" ref="BA103" ca="1">_xlfn.XLOOKUP($A103&amp;$B103,'[1]产值及收款计划（2026）'!$A:$A&amp;'[1]产值及收款计划（2026）'!$B:$B,'[1]产值及收款计划（2026）'!BA:BA)</f>
        <v>0</v>
      </c>
      <c r="BB103" s="266" cm="1">
        <f t="array" aca="1" ref="BB103" ca="1">_xlfn.XLOOKUP($A103&amp;$B103,'[1]产值及收款计划（2026）'!$A:$A&amp;'[1]产值及收款计划（2026）'!$B:$B,'[1]产值及收款计划（2026）'!BB:BB)</f>
        <v>0</v>
      </c>
      <c r="BC103" s="266" cm="1">
        <f t="array" aca="1" ref="BC103" ca="1">_xlfn.XLOOKUP($A103&amp;$B103,'[1]产值及收款计划（2026）'!$A:$A&amp;'[1]产值及收款计划（2026）'!$B:$B,'[1]产值及收款计划（2026）'!BC:BC)</f>
        <v>0</v>
      </c>
      <c r="BD103" s="256" cm="1">
        <f t="array" aca="1" ref="BD103" ca="1">_xlfn.XLOOKUP($A103&amp;$B103,'[1]产值及收款计划（2026）'!$A:$A&amp;'[1]产值及收款计划（2026）'!$B:$B,'[1]产值及收款计划（2026）'!BD:BD)</f>
        <v>0</v>
      </c>
      <c r="BE103" s="256" cm="1">
        <f t="array" aca="1" ref="BE103" ca="1">_xlfn.XLOOKUP($A103&amp;$B103,'[1]产值及收款计划（2026）'!$A:$A&amp;'[1]产值及收款计划（2026）'!$B:$B,'[1]产值及收款计划（2026）'!BE:BE)</f>
        <v>0</v>
      </c>
      <c r="BF103" s="256" cm="1">
        <f t="array" aca="1" ref="BF103" ca="1">_xlfn.XLOOKUP($A103&amp;$B103,'[1]产值及收款计划（2026）'!$A:$A&amp;'[1]产值及收款计划（2026）'!$B:$B,'[1]产值及收款计划（2026）'!BF:BF)</f>
        <v>0</v>
      </c>
      <c r="BG103" s="256" cm="1">
        <f t="array" aca="1" ref="BG103" ca="1">_xlfn.XLOOKUP($A103&amp;$B103,'[1]产值及收款计划（2026）'!$A:$A&amp;'[1]产值及收款计划（2026）'!$B:$B,'[1]产值及收款计划（2026）'!BG:BG)</f>
        <v>0</v>
      </c>
      <c r="BH103" s="256" cm="1">
        <f t="array" aca="1" ref="BH103" ca="1">_xlfn.XLOOKUP($A103&amp;$B103,'[1]产值及收款计划（2026）'!$A:$A&amp;'[1]产值及收款计划（2026）'!$B:$B,'[1]产值及收款计划（2026）'!BH:BH)</f>
        <v>0</v>
      </c>
      <c r="BI103" s="256" cm="1">
        <f t="array" aca="1" ref="BI103" ca="1">_xlfn.XLOOKUP($A103&amp;$B103,'[1]产值及收款计划（2026）'!$A:$A&amp;'[1]产值及收款计划（2026）'!$B:$B,'[1]产值及收款计划（2026）'!BI:BI)</f>
        <v>0</v>
      </c>
      <c r="BJ103" s="256" cm="1">
        <f t="array" aca="1" ref="BJ103" ca="1">_xlfn.XLOOKUP($A103&amp;$B103,'[1]产值及收款计划（2026）'!$A:$A&amp;'[1]产值及收款计划（2026）'!$B:$B,'[1]产值及收款计划（2026）'!BJ:BJ)</f>
        <v>0</v>
      </c>
      <c r="BK103" s="256" cm="1">
        <f t="array" aca="1" ref="BK103" ca="1">_xlfn.XLOOKUP($A103&amp;$B103,'[1]产值及收款计划（2026）'!$A:$A&amp;'[1]产值及收款计划（2026）'!$B:$B,'[1]产值及收款计划（2026）'!BK:BK)</f>
        <v>0</v>
      </c>
      <c r="BL103" s="256" cm="1">
        <f t="array" aca="1" ref="BL103" ca="1">_xlfn.XLOOKUP($A103&amp;$B103,'[1]产值及收款计划（2026）'!$A:$A&amp;'[1]产值及收款计划（2026）'!$B:$B,'[1]产值及收款计划（2026）'!BL:BL)</f>
        <v>0</v>
      </c>
      <c r="BM103" s="256"/>
      <c r="BN103" s="256"/>
      <c r="BO103" s="256"/>
      <c r="BP103" s="256"/>
      <c r="BQ103" s="255" cm="1">
        <f t="array" aca="1" ref="BQ103" ca="1">_xlfn.XLOOKUP($A103&amp;$B103,'[1]产值及收款计划（2026）'!$A:$A&amp;'[1]产值及收款计划（2026）'!$B:$B,'[1]产值及收款计划（2026）'!BQ:BQ)</f>
        <v>0</v>
      </c>
      <c r="BR103" s="256" cm="1">
        <f t="array" aca="1" ref="BR103" ca="1">_xlfn.XLOOKUP($A103&amp;$B103,'[1]产值及收款计划（2026）'!$A:$A&amp;'[1]产值及收款计划（2026）'!$B:$B,'[1]产值及收款计划（2026）'!BR:BR)</f>
        <v>0</v>
      </c>
      <c r="CA103" s="256" cm="1">
        <f t="array" aca="1" ref="CA103" ca="1">_xlfn.XLOOKUP($A103&amp;$B103,'[1]产值及收款计划（2026）'!$A:$A&amp;'[1]产值及收款计划（2026）'!$B:$B,'[1]产值及收款计划（2026）'!CA:CA)</f>
        <v>0</v>
      </c>
      <c r="CB103" s="256" cm="1">
        <f t="array" aca="1" ref="CB103" ca="1">_xlfn.XLOOKUP($A103&amp;$B103,'[1]产值及收款计划（2026）'!$A:$A&amp;'[1]产值及收款计划（2026）'!$B:$B,'[1]产值及收款计划（2026）'!CB:CB)</f>
        <v>0</v>
      </c>
      <c r="CC103" s="256" cm="1">
        <f t="array" aca="1" ref="CC103" ca="1">_xlfn.XLOOKUP($A103&amp;$B103,'[1]产值及收款计划（2026）'!$A:$A&amp;'[1]产值及收款计划（2026）'!$B:$B,'[1]产值及收款计划（2026）'!CC:CC)</f>
        <v>0</v>
      </c>
      <c r="CD103" s="256" cm="1">
        <f t="array" aca="1" ref="CD103" ca="1">_xlfn.XLOOKUP($A103&amp;$B103,'[1]产值及收款计划（2026）'!$A:$A&amp;'[1]产值及收款计划（2026）'!$B:$B,'[1]产值及收款计划（2026）'!CD:CD)</f>
        <v>0</v>
      </c>
      <c r="CE103" s="256" cm="1">
        <f t="array" aca="1" ref="CE103" ca="1">_xlfn.XLOOKUP($A103&amp;$B103,'[1]产值及收款计划（2026）'!$A:$A&amp;'[1]产值及收款计划（2026）'!$B:$B,'[1]产值及收款计划（2026）'!CE:CE)</f>
        <v>0</v>
      </c>
      <c r="CF103" s="256" cm="1">
        <f t="array" aca="1" ref="CF103" ca="1">_xlfn.XLOOKUP($A103&amp;$B103,'[1]产值及收款计划（2026）'!$A:$A&amp;'[1]产值及收款计划（2026）'!$B:$B,'[1]产值及收款计划（2026）'!CF:CF)</f>
        <v>0</v>
      </c>
      <c r="CG103" s="256" cm="1">
        <f t="array" aca="1" ref="CG103" ca="1">_xlfn.XLOOKUP($A103&amp;$B103,'[1]产值及收款计划（2026）'!$A:$A&amp;'[1]产值及收款计划（2026）'!$B:$B,'[1]产值及收款计划（2026）'!CG:CG)</f>
        <v>0</v>
      </c>
      <c r="CH103" s="256" cm="1">
        <f t="array" aca="1" ref="CH103" ca="1">_xlfn.XLOOKUP($A103&amp;$B103,'[1]产值及收款计划（2026）'!$A:$A&amp;'[1]产值及收款计划（2026）'!$B:$B,'[1]产值及收款计划（2026）'!CH:CH)</f>
        <v>0</v>
      </c>
      <c r="CI103" s="256" cm="1">
        <f t="array" aca="1" ref="CI103" ca="1">_xlfn.XLOOKUP($A103&amp;$B103,'[1]产值及收款计划（2026）'!$A:$A&amp;'[1]产值及收款计划（2026）'!$B:$B,'[1]产值及收款计划（2026）'!CI:CI)</f>
        <v>0</v>
      </c>
      <c r="CJ103" s="256" cm="1">
        <f t="array" aca="1" ref="CJ103" ca="1">_xlfn.XLOOKUP($A103&amp;$B103,'[1]产值及收款计划（2026）'!$A:$A&amp;'[1]产值及收款计划（2026）'!$B:$B,'[1]产值及收款计划（2026）'!CJ:CJ)</f>
        <v>0</v>
      </c>
      <c r="CK103" s="256" cm="1">
        <f t="array" aca="1" ref="CK103" ca="1">_xlfn.XLOOKUP($A103&amp;$B103,'[1]产值及收款计划（2026）'!$A:$A&amp;'[1]产值及收款计划（2026）'!$B:$B,'[1]产值及收款计划（2026）'!CK:CK)</f>
        <v>0</v>
      </c>
      <c r="CL103" s="256" cm="1">
        <f t="array" aca="1" ref="CL103" ca="1">_xlfn.XLOOKUP($A103&amp;$B103,'[1]产值及收款计划（2026）'!$A:$A&amp;'[1]产值及收款计划（2026）'!$B:$B,'[1]产值及收款计划（2026）'!CL:CL)</f>
        <v>0</v>
      </c>
      <c r="DA103" s="256" cm="1">
        <f t="array" aca="1" ref="DA103" ca="1">_xlfn.XLOOKUP($A103&amp;$B103,'[1]产值及收款计划（2026）'!$A:$A&amp;'[1]产值及收款计划（2026）'!$B:$B,'[1]产值及收款计划（2026）'!DA:DA)</f>
        <v>0</v>
      </c>
      <c r="DB103" s="256" cm="1">
        <f t="array" aca="1" ref="DB103" ca="1">_xlfn.XLOOKUP($A103&amp;$B103,'[1]产值及收款计划（2026）'!$A:$A&amp;'[1]产值及收款计划（2026）'!$B:$B,'[1]产值及收款计划（2026）'!DB:DB)</f>
        <v>0</v>
      </c>
      <c r="DC103" s="256" cm="1">
        <f t="array" aca="1" ref="DC103" ca="1">_xlfn.XLOOKUP($A103&amp;$B103,'[1]产值及收款计划（2026）'!$A:$A&amp;'[1]产值及收款计划（2026）'!$B:$B,'[1]产值及收款计划（2026）'!DC:DC)</f>
        <v>0</v>
      </c>
      <c r="DD103" s="256" cm="1">
        <f t="array" aca="1" ref="DD103" ca="1">_xlfn.XLOOKUP($A103&amp;$B103,'[1]产值及收款计划（2026）'!$A:$A&amp;'[1]产值及收款计划（2026）'!$B:$B,'[1]产值及收款计划（2026）'!DD:DD)</f>
        <v>0</v>
      </c>
      <c r="DE103" s="256" cm="1">
        <f t="array" aca="1" ref="DE103" ca="1">_xlfn.XLOOKUP($A103&amp;$B103,'[1]产值及收款计划（2026）'!$A:$A&amp;'[1]产值及收款计划（2026）'!$B:$B,'[1]产值及收款计划（2026）'!DE:DE)</f>
        <v>0</v>
      </c>
      <c r="DF103" s="256" cm="1">
        <f t="array" aca="1" ref="DF103" ca="1">_xlfn.XLOOKUP($A103&amp;$B103,'[1]产值及收款计划（2026）'!$A:$A&amp;'[1]产值及收款计划（2026）'!$B:$B,'[1]产值及收款计划（2026）'!DF:DF)</f>
        <v>0</v>
      </c>
      <c r="DG103" s="256" cm="1">
        <f t="array" aca="1" ref="DG103" ca="1">_xlfn.XLOOKUP($A103&amp;$B103,'[1]产值及收款计划（2026）'!$A:$A&amp;'[1]产值及收款计划（2026）'!$B:$B,'[1]产值及收款计划（2026）'!DG:DG)</f>
        <v>0</v>
      </c>
      <c r="DH103" s="256" cm="1">
        <f t="array" aca="1" ref="DH103" ca="1">_xlfn.XLOOKUP($A103&amp;$B103,'[1]产值及收款计划（2026）'!$A:$A&amp;'[1]产值及收款计划（2026）'!$B:$B,'[1]产值及收款计划（2026）'!DH:DH)</f>
        <v>0</v>
      </c>
      <c r="DI103" s="256" cm="1">
        <f t="array" aca="1" ref="DI103" ca="1">_xlfn.XLOOKUP($A103&amp;$B103,'[1]产值及收款计划（2026）'!$A:$A&amp;'[1]产值及收款计划（2026）'!$B:$B,'[1]产值及收款计划（2026）'!DI:DI)</f>
        <v>0</v>
      </c>
      <c r="DJ103" s="256" cm="1">
        <f t="array" aca="1" ref="DJ103" ca="1">_xlfn.XLOOKUP($A103&amp;$B103,'[1]产值及收款计划（2026）'!$A:$A&amp;'[1]产值及收款计划（2026）'!$B:$B,'[1]产值及收款计划（2026）'!DJ:DJ)</f>
        <v>0</v>
      </c>
      <c r="DK103" s="256" cm="1">
        <f t="array" aca="1" ref="DK103" ca="1">_xlfn.XLOOKUP($A103&amp;$B103,'[1]产值及收款计划（2026）'!$A:$A&amp;'[1]产值及收款计划（2026）'!$B:$B,'[1]产值及收款计划（2026）'!DK:DK)</f>
        <v>0</v>
      </c>
      <c r="DL103" s="256" cm="1">
        <f t="array" aca="1" ref="DL103" ca="1">_xlfn.XLOOKUP($A103&amp;$B103,'[1]产值及收款计划（2026）'!$A:$A&amp;'[1]产值及收款计划（2026）'!$B:$B,'[1]产值及收款计划（2026）'!DL:DL)</f>
        <v>0</v>
      </c>
      <c r="DM103" s="264"/>
      <c r="DN103" s="250"/>
    </row>
    <row r="104" spans="1:118" ht="20.25" x14ac:dyDescent="0.15">
      <c r="A104" s="254">
        <f t="shared" ca="1" si="11"/>
        <v>100</v>
      </c>
      <c r="B104" s="254" t="s">
        <v>25</v>
      </c>
      <c r="C104" s="256" t="str" cm="1">
        <f t="array" aca="1" ref="C104" ca="1">_xlfn.XLOOKUP($A104&amp;$B104,'[1]产值及收款计划（2026）'!$A:$A&amp;'[1]产值及收款计划（2026）'!$B:$B,'[1]产值及收款计划（2026）'!C:C)</f>
        <v>ZHT2021082500101</v>
      </c>
      <c r="D104" s="255" t="str" cm="1">
        <f t="array" aca="1" ref="D104" ca="1">_xlfn.XLOOKUP($A104&amp;$B104,'[1]产值及收款计划（2026）'!$A:$A&amp;'[1]产值及收款计划（2026）'!$B:$B,'[1]产值及收款计划（2026）'!D:D)</f>
        <v>南湖区污水管网提升改造工程（三期工程）设计施工总承包之智慧水务工程</v>
      </c>
      <c r="E104" s="256" cm="1">
        <f t="array" aca="1" ref="E104" ca="1">_xlfn.XLOOKUP($A104&amp;$B104,'[1]产值及收款计划（2026）'!$A:$A&amp;'[1]产值及收款计划（2026）'!$B:$B,'[1]产值及收款计划（2026）'!E:E)</f>
        <v>1498.0063</v>
      </c>
      <c r="F104" s="256" cm="1">
        <f t="array" aca="1" ref="F104" ca="1">_xlfn.XLOOKUP($A104&amp;$B104,'[1]产值及收款计划（2026）'!$A:$A&amp;'[1]产值及收款计划（2026）'!$B:$B,'[1]产值及收款计划（2026）'!F:F)</f>
        <v>1498.0063</v>
      </c>
      <c r="G104" s="256" cm="1">
        <f t="array" aca="1" ref="G104" ca="1">_xlfn.XLOOKUP($A104&amp;$B104,'[1]产值及收款计划（2026）'!$A:$A&amp;'[1]产值及收款计划（2026）'!$B:$B,'[1]产值及收款计划（2026）'!G:G)</f>
        <v>886.57129999999995</v>
      </c>
      <c r="H104" s="256" cm="1">
        <f t="array" aca="1" ref="H104" ca="1">_xlfn.XLOOKUP($A104&amp;$B104,'[1]产值及收款计划（2026）'!$A:$A&amp;'[1]产值及收款计划（2026）'!$B:$B,'[1]产值及收款计划（2026）'!H:H)</f>
        <v>598.00630000000001</v>
      </c>
      <c r="I104" s="257" cm="1">
        <f t="array" aca="1" ref="I104" ca="1">_xlfn.XLOOKUP($A104&amp;$B104,'[1]产值及收款计划（2026）'!$A:$A&amp;'[1]产值及收款计划（2026）'!$B:$B,'[1]产值及收款计划（2026）'!I:I)</f>
        <v>0.39920145863204998</v>
      </c>
      <c r="J104" s="258" cm="1">
        <f t="array" aca="1" ref="J104" ca="1">_xlfn.XLOOKUP($A104&amp;$B104,'[1]产值及收款计划（2026）'!$A:$A&amp;'[1]产值及收款计划（2026）'!$B:$B,'[1]产值及收款计划（2026）'!J:J)</f>
        <v>0</v>
      </c>
      <c r="K104" s="256" cm="1">
        <f t="array" aca="1" ref="K104" ca="1">_xlfn.XLOOKUP($A104&amp;$B104,'[1]产值及收款计划（2026）'!$A:$A&amp;'[1]产值及收款计划（2026）'!$B:$B,'[1]产值及收款计划（2026）'!K:K)</f>
        <v>0</v>
      </c>
      <c r="L104" s="256" cm="1">
        <f t="array" aca="1" ref="L104" ca="1">_xlfn.XLOOKUP($A104&amp;$B104,'[1]产值及收款计划（2026）'!$A:$A&amp;'[1]产值及收款计划（2026）'!$B:$B,'[1]产值及收款计划（2026）'!L:L)</f>
        <v>0</v>
      </c>
      <c r="M104" s="256" t="str" cm="1">
        <f t="array" aca="1" ref="M104" ca="1">_xlfn.XLOOKUP($A104&amp;$B104,'[1]产值及收款计划（2026）'!$A:$A&amp;'[1]产值及收款计划（2026）'!$B:$B,'[1]产值及收款计划（2026）'!M:M)</f>
        <v>主导</v>
      </c>
      <c r="N104" s="256" t="str" cm="1">
        <f t="array" aca="1" ref="N104" ca="1">_xlfn.XLOOKUP($A104&amp;$B104,'[1]产值及收款计划（2026）'!$A:$A&amp;'[1]产值及收款计划（2026）'!$B:$B,'[1]产值及收款计划（2026）'!N:N)</f>
        <v>孔祥平团队</v>
      </c>
      <c r="O104" s="256" t="str" cm="1">
        <f t="array" aca="1" ref="O104" ca="1">_xlfn.XLOOKUP($A104&amp;$B104,'[1]产值及收款计划（2026）'!$A:$A&amp;'[1]产值及收款计划（2026）'!$B:$B,'[1]产值及收款计划（2026）'!O:O)</f>
        <v>韩晓军</v>
      </c>
      <c r="P104" s="255" t="str" cm="1">
        <f t="array" aca="1" ref="P104" ca="1">_xlfn.XLOOKUP($A104&amp;$B104,'[1]产值及收款计划（2026）'!$A:$A&amp;'[1]产值及收款计划（2026）'!$B:$B,'[1]产值及收款计划（2026）'!P:P)</f>
        <v>在建</v>
      </c>
      <c r="Q104" s="256" cm="1">
        <f t="array" aca="1" ref="Q104" ca="1">_xlfn.XLOOKUP($A104&amp;$B104,'[1]产值及收款计划（2026）'!$A:$A&amp;'[1]产值及收款计划（2026）'!$B:$B,'[1]产值及收款计划（2026）'!Q:Q)</f>
        <v>0</v>
      </c>
      <c r="R104" s="256" cm="1">
        <f t="array" aca="1" ref="R104" ca="1">_xlfn.XLOOKUP($A104&amp;$B104,'[1]产值及收款计划（2026）'!$A:$A&amp;'[1]产值及收款计划（2026）'!$B:$B,'[1]产值及收款计划（2026）'!R:R)</f>
        <v>0</v>
      </c>
      <c r="S104" s="256" cm="1">
        <f t="array" aca="1" ref="S104" ca="1">_xlfn.XLOOKUP($A104&amp;$B104,'[1]产值及收款计划（2026）'!$A:$A&amp;'[1]产值及收款计划（2026）'!$B:$B,'[1]产值及收款计划（2026）'!S:S)</f>
        <v>0</v>
      </c>
      <c r="T104" s="256" cm="1">
        <f t="array" aca="1" ref="T104" ca="1">_xlfn.XLOOKUP($A104&amp;$B104,'[1]产值及收款计划（2026）'!$A:$A&amp;'[1]产值及收款计划（2026）'!$B:$B,'[1]产值及收款计划（2026）'!T:T)</f>
        <v>538.74374999999998</v>
      </c>
      <c r="U104" s="256" cm="1">
        <f t="array" aca="1" ref="U104" ca="1">_xlfn.XLOOKUP($A104&amp;$B104,'[1]产值及收款计划（2026）'!$A:$A&amp;'[1]产值及收款计划（2026）'!$B:$B,'[1]产值及收款计划（2026）'!U:U)</f>
        <v>0</v>
      </c>
      <c r="V104" s="256" cm="1">
        <f t="array" aca="1" ref="V104" ca="1">_xlfn.XLOOKUP($A104&amp;$B104,'[1]产值及收款计划（2026）'!$A:$A&amp;'[1]产值及收款计划（2026）'!$B:$B,'[1]产值及收款计划（2026）'!V:V)</f>
        <v>959.26255000000003</v>
      </c>
      <c r="W104" s="256" cm="1">
        <f t="array" aca="1" ref="W104" ca="1">_xlfn.XLOOKUP($A104&amp;$B104,'[1]产值及收款计划（2026）'!$A:$A&amp;'[1]产值及收款计划（2026）'!$B:$B,'[1]产值及收款计划（2026）'!W:W)</f>
        <v>0</v>
      </c>
      <c r="X104" s="256" cm="1">
        <f t="array" aca="1" ref="X104" ca="1">_xlfn.XLOOKUP($A104&amp;$B104,'[1]产值及收款计划（2026）'!$A:$A&amp;'[1]产值及收款计划（2026）'!$B:$B,'[1]产值及收款计划（2026）'!X:X)</f>
        <v>0</v>
      </c>
      <c r="Y104" s="256" cm="1">
        <f t="array" aca="1" ref="Y104" ca="1">_xlfn.XLOOKUP($A104&amp;$B104,'[1]产值及收款计划（2026）'!$A:$A&amp;'[1]产值及收款计划（2026）'!$B:$B,'[1]产值及收款计划（2026）'!Y:Y)</f>
        <v>0</v>
      </c>
      <c r="Z104" s="256" cm="1">
        <f t="array" aca="1" ref="Z104" ca="1">_xlfn.XLOOKUP($A104&amp;$B104,'[1]产值及收款计划（2026）'!$A:$A&amp;'[1]产值及收款计划（2026）'!$B:$B,'[1]产值及收款计划（2026）'!Z:Z)</f>
        <v>0</v>
      </c>
      <c r="AA104" s="256" cm="1">
        <f t="array" aca="1" ref="AA104" ca="1">_xlfn.XLOOKUP($A104&amp;$B104,'[1]产值及收款计划（2026）'!$A:$A&amp;'[1]产值及收款计划（2026）'!$B:$B,'[1]产值及收款计划（2026）'!AA:AA)</f>
        <v>0</v>
      </c>
      <c r="AB104" s="256" cm="1">
        <f t="array" aca="1" ref="AB104" ca="1">_xlfn.XLOOKUP($A104&amp;$B104,'[1]产值及收款计划（2026）'!$A:$A&amp;'[1]产值及收款计划（2026）'!$B:$B,'[1]产值及收款计划（2026）'!AB:AB)</f>
        <v>0</v>
      </c>
      <c r="AC104" s="256" cm="1">
        <f t="array" aca="1" ref="AC104" ca="1">_xlfn.XLOOKUP($A104&amp;$B104,'[1]产值及收款计划（2026）'!$A:$A&amp;'[1]产值及收款计划（2026）'!$B:$B,'[1]产值及收款计划（2026）'!AC:AC)</f>
        <v>0</v>
      </c>
      <c r="AD104" s="256" cm="1">
        <f t="array" aca="1" ref="AD104" ca="1">_xlfn.XLOOKUP($A104&amp;$B104,'[1]产值及收款计划（2026）'!$A:$A&amp;'[1]产值及收款计划（2026）'!$B:$B,'[1]产值及收款计划（2026）'!AD:AD)</f>
        <v>0</v>
      </c>
      <c r="AE104" s="256" cm="1">
        <f t="array" aca="1" ref="AE104" ca="1">_xlfn.XLOOKUP($A104&amp;$B104,'[1]产值及收款计划（2026）'!$A:$A&amp;'[1]产值及收款计划（2026）'!$B:$B,'[1]产值及收款计划（2026）'!AE:AE)</f>
        <v>0</v>
      </c>
      <c r="AF104" s="256" cm="1">
        <f t="array" aca="1" ref="AF104" ca="1">_xlfn.XLOOKUP($A104&amp;$B104,'[1]产值及收款计划（2026）'!$A:$A&amp;'[1]产值及收款计划（2026）'!$B:$B,'[1]产值及收款计划（2026）'!AF:AF)</f>
        <v>0</v>
      </c>
      <c r="AG104" s="256" cm="1">
        <f t="array" aca="1" ref="AG104" ca="1">_xlfn.XLOOKUP($A104&amp;$B104,'[1]产值及收款计划（2026）'!$A:$A&amp;'[1]产值及收款计划（2026）'!$B:$B,'[1]产值及收款计划（2026）'!AG:AG)</f>
        <v>0</v>
      </c>
      <c r="AH104" s="256" cm="1">
        <f t="array" aca="1" ref="AH104" ca="1">_xlfn.XLOOKUP($A104&amp;$B104,'[1]产值及收款计划（2026）'!$A:$A&amp;'[1]产值及收款计划（2026）'!$B:$B,'[1]产值及收款计划（2026）'!AH:AH)</f>
        <v>0</v>
      </c>
      <c r="AI104" s="256" cm="1">
        <f t="array" aca="1" ref="AI104" ca="1">_xlfn.XLOOKUP($A104&amp;$B104,'[1]产值及收款计划（2026）'!$A:$A&amp;'[1]产值及收款计划（2026）'!$B:$B,'[1]产值及收款计划（2026）'!AI:AI)</f>
        <v>0</v>
      </c>
      <c r="AJ104" s="256" cm="1">
        <f t="array" aca="1" ref="AJ104" ca="1">_xlfn.XLOOKUP($A104&amp;$B104,'[1]产值及收款计划（2026）'!$A:$A&amp;'[1]产值及收款计划（2026）'!$B:$B,'[1]产值及收款计划（2026）'!AJ:AJ)</f>
        <v>0</v>
      </c>
      <c r="AK104" s="256" cm="1">
        <f t="array" aca="1" ref="AK104" ca="1">_xlfn.XLOOKUP($A104&amp;$B104,'[1]产值及收款计划（2026）'!$A:$A&amp;'[1]产值及收款计划（2026）'!$B:$B,'[1]产值及收款计划（2026）'!AK:AK)</f>
        <v>0</v>
      </c>
      <c r="AL104" s="256" cm="1">
        <f t="array" aca="1" ref="AL104" ca="1">_xlfn.XLOOKUP($A104&amp;$B104,'[1]产值及收款计划（2026）'!$A:$A&amp;'[1]产值及收款计划（2026）'!$B:$B,'[1]产值及收款计划（2026）'!AL:AL)</f>
        <v>0</v>
      </c>
      <c r="AM104" s="263" t="e" cm="1">
        <f t="array" aca="1" ref="AM104" ca="1">_xlfn.LET(_xlpm.勾选月份状态数组,TRANSPOSE('PPT(12-15页）-TOP10'!$A$3:$A$14),_xlpm.选择数据区,IF('PPT(12-15页）-TOP10'!$E$3="收款",$BA104:$BL104,$AA104:$AL104),SUM(_xlfn._xlws.FILTER(_xlpm.选择数据区,_xlpm.勾选月份状态数组,"")))</f>
        <v>#NAME?</v>
      </c>
      <c r="AN104" s="256" t="e" cm="1">
        <f t="array" aca="1" ref="AN104" ca="1">_xlfn.LET(_xlpm.勾选月份状态数组,TRANSPOSE('PPT(12-15页）-TOP10'!$A$3:$A$14),_xlpm.选择数据区,IF('PPT(12-15页）-TOP10'!$E$3="收款",$DA104:$DL104,$CA104:$CL104),SUM(_xlfn._xlws.FILTER(_xlpm.选择数据区,_xlpm.勾选月份状态数组,"")))</f>
        <v>#NAME?</v>
      </c>
      <c r="AO104" s="256">
        <f ca="1">SUM(CA104:CC104)+SUM(AD104:AL104)</f>
        <v>0</v>
      </c>
      <c r="AP104" s="256"/>
      <c r="AQ104" s="256"/>
      <c r="AR104" s="256"/>
      <c r="AS104" s="256" cm="1">
        <f t="array" aca="1" ref="AS104" ca="1">_xlfn.XLOOKUP($A104&amp;$B104,'[1]产值及收款计划（2026）'!$A:$A&amp;'[1]产值及收款计划（2026）'!$B:$B,'[1]产值及收款计划（2026）'!AS:AS)</f>
        <v>0</v>
      </c>
      <c r="AT104" s="256" cm="1">
        <f t="array" aca="1" ref="AT104" ca="1">_xlfn.XLOOKUP($A104&amp;$B104,'[1]产值及收款计划（2026）'!$A:$A&amp;'[1]产值及收款计划（2026）'!$B:$B,'[1]产值及收款计划（2026）'!AT:AT)</f>
        <v>0</v>
      </c>
      <c r="AU104" s="256" cm="1">
        <f t="array" aca="1" ref="AU104" ca="1">_xlfn.XLOOKUP($A104&amp;$B104,'[1]产值及收款计划（2026）'!$A:$A&amp;'[1]产值及收款计划（2026）'!$B:$B,'[1]产值及收款计划（2026）'!AU:AU)</f>
        <v>0</v>
      </c>
      <c r="AV104" s="256" cm="1">
        <f t="array" aca="1" ref="AV104" ca="1">_xlfn.XLOOKUP($A104&amp;$B104,'[1]产值及收款计划（2026）'!$A:$A&amp;'[1]产值及收款计划（2026）'!$B:$B,'[1]产值及收款计划（2026）'!AV:AV)</f>
        <v>0</v>
      </c>
      <c r="AW104" s="256" cm="1">
        <f t="array" aca="1" ref="AW104" ca="1">_xlfn.XLOOKUP($A104&amp;$B104,'[1]产值及收款计划（2026）'!$A:$A&amp;'[1]产值及收款计划（2026）'!$B:$B,'[1]产值及收款计划（2026）'!AW:AW)</f>
        <v>408.74374999999998</v>
      </c>
      <c r="AX104" s="256" cm="1">
        <f t="array" aca="1" ref="AX104" ca="1">_xlfn.XLOOKUP($A104&amp;$B104,'[1]产值及收款计划（2026）'!$A:$A&amp;'[1]产值及收款计划（2026）'!$B:$B,'[1]产值及收款计划（2026）'!AX:AX)</f>
        <v>0</v>
      </c>
      <c r="AY104" s="256" cm="1">
        <f t="array" aca="1" ref="AY104" ca="1">_xlfn.XLOOKUP($A104&amp;$B104,'[1]产值及收款计划（2026）'!$A:$A&amp;'[1]产值及收款计划（2026）'!$B:$B,'[1]产值及收款计划（2026）'!AY:AY)</f>
        <v>1089.2625499999999</v>
      </c>
      <c r="AZ104" s="256" cm="1">
        <f t="array" aca="1" ref="AZ104" ca="1">_xlfn.XLOOKUP($A104&amp;$B104,'[1]产值及收款计划（2026）'!$A:$A&amp;'[1]产值及收款计划（2026）'!$B:$B,'[1]产值及收款计划（2026）'!AZ:AZ)</f>
        <v>130</v>
      </c>
      <c r="BA104" s="266" cm="1">
        <f t="array" aca="1" ref="BA104" ca="1">_xlfn.XLOOKUP($A104&amp;$B104,'[1]产值及收款计划（2026）'!$A:$A&amp;'[1]产值及收款计划（2026）'!$B:$B,'[1]产值及收款计划（2026）'!BA:BA)</f>
        <v>0</v>
      </c>
      <c r="BB104" s="266" cm="1">
        <f t="array" aca="1" ref="BB104" ca="1">_xlfn.XLOOKUP($A104&amp;$B104,'[1]产值及收款计划（2026）'!$A:$A&amp;'[1]产值及收款计划（2026）'!$B:$B,'[1]产值及收款计划（2026）'!BB:BB)</f>
        <v>0</v>
      </c>
      <c r="BC104" s="266" cm="1">
        <f t="array" aca="1" ref="BC104" ca="1">_xlfn.XLOOKUP($A104&amp;$B104,'[1]产值及收款计划（2026）'!$A:$A&amp;'[1]产值及收款计划（2026）'!$B:$B,'[1]产值及收款计划（2026）'!BC:BC)</f>
        <v>0</v>
      </c>
      <c r="BD104" s="256" cm="1">
        <f t="array" aca="1" ref="BD104" ca="1">_xlfn.XLOOKUP($A104&amp;$B104,'[1]产值及收款计划（2026）'!$A:$A&amp;'[1]产值及收款计划（2026）'!$B:$B,'[1]产值及收款计划（2026）'!BD:BD)</f>
        <v>0</v>
      </c>
      <c r="BE104" s="256" cm="1">
        <f t="array" aca="1" ref="BE104" ca="1">_xlfn.XLOOKUP($A104&amp;$B104,'[1]产值及收款计划（2026）'!$A:$A&amp;'[1]产值及收款计划（2026）'!$B:$B,'[1]产值及收款计划（2026）'!BE:BE)</f>
        <v>0</v>
      </c>
      <c r="BF104" s="256" cm="1">
        <f t="array" aca="1" ref="BF104" ca="1">_xlfn.XLOOKUP($A104&amp;$B104,'[1]产值及收款计划（2026）'!$A:$A&amp;'[1]产值及收款计划（2026）'!$B:$B,'[1]产值及收款计划（2026）'!BF:BF)</f>
        <v>0</v>
      </c>
      <c r="BG104" s="256" cm="1">
        <f t="array" aca="1" ref="BG104" ca="1">_xlfn.XLOOKUP($A104&amp;$B104,'[1]产值及收款计划（2026）'!$A:$A&amp;'[1]产值及收款计划（2026）'!$B:$B,'[1]产值及收款计划（2026）'!BG:BG)</f>
        <v>0</v>
      </c>
      <c r="BH104" s="256" cm="1">
        <f t="array" aca="1" ref="BH104" ca="1">_xlfn.XLOOKUP($A104&amp;$B104,'[1]产值及收款计划（2026）'!$A:$A&amp;'[1]产值及收款计划（2026）'!$B:$B,'[1]产值及收款计划（2026）'!BH:BH)</f>
        <v>0</v>
      </c>
      <c r="BI104" s="256" cm="1">
        <f t="array" aca="1" ref="BI104" ca="1">_xlfn.XLOOKUP($A104&amp;$B104,'[1]产值及收款计划（2026）'!$A:$A&amp;'[1]产值及收款计划（2026）'!$B:$B,'[1]产值及收款计划（2026）'!BI:BI)</f>
        <v>0</v>
      </c>
      <c r="BJ104" s="256" cm="1">
        <f t="array" aca="1" ref="BJ104" ca="1">_xlfn.XLOOKUP($A104&amp;$B104,'[1]产值及收款计划（2026）'!$A:$A&amp;'[1]产值及收款计划（2026）'!$B:$B,'[1]产值及收款计划（2026）'!BJ:BJ)</f>
        <v>0</v>
      </c>
      <c r="BK104" s="256" cm="1">
        <f t="array" aca="1" ref="BK104" ca="1">_xlfn.XLOOKUP($A104&amp;$B104,'[1]产值及收款计划（2026）'!$A:$A&amp;'[1]产值及收款计划（2026）'!$B:$B,'[1]产值及收款计划（2026）'!BK:BK)</f>
        <v>0</v>
      </c>
      <c r="BL104" s="256" cm="1">
        <f t="array" aca="1" ref="BL104" ca="1">_xlfn.XLOOKUP($A104&amp;$B104,'[1]产值及收款计划（2026）'!$A:$A&amp;'[1]产值及收款计划（2026）'!$B:$B,'[1]产值及收款计划（2026）'!BL:BL)</f>
        <v>0</v>
      </c>
      <c r="BM104" s="256"/>
      <c r="BN104" s="256"/>
      <c r="BO104" s="256"/>
      <c r="BP104" s="256"/>
      <c r="BQ104" s="255" cm="1">
        <f t="array" aca="1" ref="BQ104" ca="1">_xlfn.XLOOKUP($A104&amp;$B104,'[1]产值及收款计划（2026）'!$A:$A&amp;'[1]产值及收款计划（2026）'!$B:$B,'[1]产值及收款计划（2026）'!BQ:BQ)</f>
        <v>0</v>
      </c>
      <c r="BR104" s="256" cm="1">
        <f t="array" aca="1" ref="BR104" ca="1">_xlfn.XLOOKUP($A104&amp;$B104,'[1]产值及收款计划（2026）'!$A:$A&amp;'[1]产值及收款计划（2026）'!$B:$B,'[1]产值及收款计划（2026）'!BR:BR)</f>
        <v>0</v>
      </c>
      <c r="CA104" s="256" cm="1">
        <f t="array" aca="1" ref="CA104" ca="1">_xlfn.XLOOKUP($A104&amp;$B104,'[1]产值及收款计划（2026）'!$A:$A&amp;'[1]产值及收款计划（2026）'!$B:$B,'[1]产值及收款计划（2026）'!CA:CA)</f>
        <v>0</v>
      </c>
      <c r="CB104" s="256" cm="1">
        <f t="array" aca="1" ref="CB104" ca="1">_xlfn.XLOOKUP($A104&amp;$B104,'[1]产值及收款计划（2026）'!$A:$A&amp;'[1]产值及收款计划（2026）'!$B:$B,'[1]产值及收款计划（2026）'!CB:CB)</f>
        <v>0</v>
      </c>
      <c r="CC104" s="256" cm="1">
        <f t="array" aca="1" ref="CC104" ca="1">_xlfn.XLOOKUP($A104&amp;$B104,'[1]产值及收款计划（2026）'!$A:$A&amp;'[1]产值及收款计划（2026）'!$B:$B,'[1]产值及收款计划（2026）'!CC:CC)</f>
        <v>0</v>
      </c>
      <c r="CD104" s="256" cm="1">
        <f t="array" aca="1" ref="CD104" ca="1">_xlfn.XLOOKUP($A104&amp;$B104,'[1]产值及收款计划（2026）'!$A:$A&amp;'[1]产值及收款计划（2026）'!$B:$B,'[1]产值及收款计划（2026）'!CD:CD)</f>
        <v>0</v>
      </c>
      <c r="CE104" s="256" cm="1">
        <f t="array" aca="1" ref="CE104" ca="1">_xlfn.XLOOKUP($A104&amp;$B104,'[1]产值及收款计划（2026）'!$A:$A&amp;'[1]产值及收款计划（2026）'!$B:$B,'[1]产值及收款计划（2026）'!CE:CE)</f>
        <v>0</v>
      </c>
      <c r="CF104" s="256" cm="1">
        <f t="array" aca="1" ref="CF104" ca="1">_xlfn.XLOOKUP($A104&amp;$B104,'[1]产值及收款计划（2026）'!$A:$A&amp;'[1]产值及收款计划（2026）'!$B:$B,'[1]产值及收款计划（2026）'!CF:CF)</f>
        <v>0</v>
      </c>
      <c r="CG104" s="256" cm="1">
        <f t="array" aca="1" ref="CG104" ca="1">_xlfn.XLOOKUP($A104&amp;$B104,'[1]产值及收款计划（2026）'!$A:$A&amp;'[1]产值及收款计划（2026）'!$B:$B,'[1]产值及收款计划（2026）'!CG:CG)</f>
        <v>0</v>
      </c>
      <c r="CH104" s="256" cm="1">
        <f t="array" aca="1" ref="CH104" ca="1">_xlfn.XLOOKUP($A104&amp;$B104,'[1]产值及收款计划（2026）'!$A:$A&amp;'[1]产值及收款计划（2026）'!$B:$B,'[1]产值及收款计划（2026）'!CH:CH)</f>
        <v>0</v>
      </c>
      <c r="CI104" s="256" cm="1">
        <f t="array" aca="1" ref="CI104" ca="1">_xlfn.XLOOKUP($A104&amp;$B104,'[1]产值及收款计划（2026）'!$A:$A&amp;'[1]产值及收款计划（2026）'!$B:$B,'[1]产值及收款计划（2026）'!CI:CI)</f>
        <v>0</v>
      </c>
      <c r="CJ104" s="256" cm="1">
        <f t="array" aca="1" ref="CJ104" ca="1">_xlfn.XLOOKUP($A104&amp;$B104,'[1]产值及收款计划（2026）'!$A:$A&amp;'[1]产值及收款计划（2026）'!$B:$B,'[1]产值及收款计划（2026）'!CJ:CJ)</f>
        <v>0</v>
      </c>
      <c r="CK104" s="256" cm="1">
        <f t="array" aca="1" ref="CK104" ca="1">_xlfn.XLOOKUP($A104&amp;$B104,'[1]产值及收款计划（2026）'!$A:$A&amp;'[1]产值及收款计划（2026）'!$B:$B,'[1]产值及收款计划（2026）'!CK:CK)</f>
        <v>0</v>
      </c>
      <c r="CL104" s="256" cm="1">
        <f t="array" aca="1" ref="CL104" ca="1">_xlfn.XLOOKUP($A104&amp;$B104,'[1]产值及收款计划（2026）'!$A:$A&amp;'[1]产值及收款计划（2026）'!$B:$B,'[1]产值及收款计划（2026）'!CL:CL)</f>
        <v>0</v>
      </c>
      <c r="DA104" s="256" cm="1">
        <f t="array" aca="1" ref="DA104" ca="1">_xlfn.XLOOKUP($A104&amp;$B104,'[1]产值及收款计划（2026）'!$A:$A&amp;'[1]产值及收款计划（2026）'!$B:$B,'[1]产值及收款计划（2026）'!DA:DA)</f>
        <v>0</v>
      </c>
      <c r="DB104" s="256" cm="1">
        <f t="array" aca="1" ref="DB104" ca="1">_xlfn.XLOOKUP($A104&amp;$B104,'[1]产值及收款计划（2026）'!$A:$A&amp;'[1]产值及收款计划（2026）'!$B:$B,'[1]产值及收款计划（2026）'!DB:DB)</f>
        <v>0</v>
      </c>
      <c r="DC104" s="256" cm="1">
        <f t="array" aca="1" ref="DC104" ca="1">_xlfn.XLOOKUP($A104&amp;$B104,'[1]产值及收款计划（2026）'!$A:$A&amp;'[1]产值及收款计划（2026）'!$B:$B,'[1]产值及收款计划（2026）'!DC:DC)</f>
        <v>0</v>
      </c>
      <c r="DD104" s="256" cm="1">
        <f t="array" aca="1" ref="DD104" ca="1">_xlfn.XLOOKUP($A104&amp;$B104,'[1]产值及收款计划（2026）'!$A:$A&amp;'[1]产值及收款计划（2026）'!$B:$B,'[1]产值及收款计划（2026）'!DD:DD)</f>
        <v>0</v>
      </c>
      <c r="DE104" s="256" cm="1">
        <f t="array" aca="1" ref="DE104" ca="1">_xlfn.XLOOKUP($A104&amp;$B104,'[1]产值及收款计划（2026）'!$A:$A&amp;'[1]产值及收款计划（2026）'!$B:$B,'[1]产值及收款计划（2026）'!DE:DE)</f>
        <v>0</v>
      </c>
      <c r="DF104" s="256" cm="1">
        <f t="array" aca="1" ref="DF104" ca="1">_xlfn.XLOOKUP($A104&amp;$B104,'[1]产值及收款计划（2026）'!$A:$A&amp;'[1]产值及收款计划（2026）'!$B:$B,'[1]产值及收款计划（2026）'!DF:DF)</f>
        <v>0</v>
      </c>
      <c r="DG104" s="256" cm="1">
        <f t="array" aca="1" ref="DG104" ca="1">_xlfn.XLOOKUP($A104&amp;$B104,'[1]产值及收款计划（2026）'!$A:$A&amp;'[1]产值及收款计划（2026）'!$B:$B,'[1]产值及收款计划（2026）'!DG:DG)</f>
        <v>0</v>
      </c>
      <c r="DH104" s="256" cm="1">
        <f t="array" aca="1" ref="DH104" ca="1">_xlfn.XLOOKUP($A104&amp;$B104,'[1]产值及收款计划（2026）'!$A:$A&amp;'[1]产值及收款计划（2026）'!$B:$B,'[1]产值及收款计划（2026）'!DH:DH)</f>
        <v>0</v>
      </c>
      <c r="DI104" s="256" cm="1">
        <f t="array" aca="1" ref="DI104" ca="1">_xlfn.XLOOKUP($A104&amp;$B104,'[1]产值及收款计划（2026）'!$A:$A&amp;'[1]产值及收款计划（2026）'!$B:$B,'[1]产值及收款计划（2026）'!DI:DI)</f>
        <v>0</v>
      </c>
      <c r="DJ104" s="256" cm="1">
        <f t="array" aca="1" ref="DJ104" ca="1">_xlfn.XLOOKUP($A104&amp;$B104,'[1]产值及收款计划（2026）'!$A:$A&amp;'[1]产值及收款计划（2026）'!$B:$B,'[1]产值及收款计划（2026）'!DJ:DJ)</f>
        <v>0</v>
      </c>
      <c r="DK104" s="256" cm="1">
        <f t="array" aca="1" ref="DK104" ca="1">_xlfn.XLOOKUP($A104&amp;$B104,'[1]产值及收款计划（2026）'!$A:$A&amp;'[1]产值及收款计划（2026）'!$B:$B,'[1]产值及收款计划（2026）'!DK:DK)</f>
        <v>0</v>
      </c>
      <c r="DL104" s="256" cm="1">
        <f t="array" aca="1" ref="DL104" ca="1">_xlfn.XLOOKUP($A104&amp;$B104,'[1]产值及收款计划（2026）'!$A:$A&amp;'[1]产值及收款计划（2026）'!$B:$B,'[1]产值及收款计划（2026）'!DL:DL)</f>
        <v>0</v>
      </c>
      <c r="DM104" s="264"/>
      <c r="DN104" s="250"/>
    </row>
    <row r="105" spans="1:118" ht="20.25" x14ac:dyDescent="0.15">
      <c r="A105" s="254">
        <f t="shared" ca="1" si="11"/>
        <v>101</v>
      </c>
      <c r="B105" s="254" t="s">
        <v>25</v>
      </c>
      <c r="C105" s="255" t="str" cm="1">
        <f t="array" aca="1" ref="C105" ca="1">_xlfn.XLOOKUP($A105&amp;$B105,'[1]产值及收款计划（2026）'!$A:$A&amp;'[1]产值及收款计划（2026）'!$B:$B,'[1]产值及收款计划（2026）'!C:C)</f>
        <v>ZHT2021122700163</v>
      </c>
      <c r="D105" s="255" t="str" cm="1">
        <f t="array" aca="1" ref="D105" ca="1">_xlfn.XLOOKUP($A105&amp;$B105,'[1]产值及收款计划（2026）'!$A:$A&amp;'[1]产值及收款计划（2026）'!$B:$B,'[1]产值及收款计划（2026）'!D:D)</f>
        <v>越东路（三江路-规划曹娥江大桥）智慧快速路工程BIM全寿命期大数据管理平台建设服务项目工程技术咨询合同</v>
      </c>
      <c r="E105" s="256" cm="1">
        <f t="array" aca="1" ref="E105" ca="1">_xlfn.XLOOKUP($A105&amp;$B105,'[1]产值及收款计划（2026）'!$A:$A&amp;'[1]产值及收款计划（2026）'!$B:$B,'[1]产值及收款计划（2026）'!E:E)</f>
        <v>17.8</v>
      </c>
      <c r="F105" s="256" cm="1">
        <f t="array" aca="1" ref="F105" ca="1">_xlfn.XLOOKUP($A105&amp;$B105,'[1]产值及收款计划（2026）'!$A:$A&amp;'[1]产值及收款计划（2026）'!$B:$B,'[1]产值及收款计划（2026）'!F:F)</f>
        <v>17.8</v>
      </c>
      <c r="G105" s="256" cm="1">
        <f t="array" aca="1" ref="G105" ca="1">_xlfn.XLOOKUP($A105&amp;$B105,'[1]产值及收款计划（2026）'!$A:$A&amp;'[1]产值及收款计划（2026）'!$B:$B,'[1]产值及收款计划（2026）'!G:G)</f>
        <v>17.8</v>
      </c>
      <c r="H105" s="256" cm="1">
        <f t="array" aca="1" ref="H105" ca="1">_xlfn.XLOOKUP($A105&amp;$B105,'[1]产值及收款计划（2026）'!$A:$A&amp;'[1]产值及收款计划（2026）'!$B:$B,'[1]产值及收款计划（2026）'!H:H)</f>
        <v>17.8</v>
      </c>
      <c r="I105" s="257" cm="1">
        <f t="array" aca="1" ref="I105" ca="1">_xlfn.XLOOKUP($A105&amp;$B105,'[1]产值及收款计划（2026）'!$A:$A&amp;'[1]产值及收款计划（2026）'!$B:$B,'[1]产值及收款计划（2026）'!I:I)</f>
        <v>1</v>
      </c>
      <c r="J105" s="258" cm="1">
        <f t="array" aca="1" ref="J105" ca="1">_xlfn.XLOOKUP($A105&amp;$B105,'[1]产值及收款计划（2026）'!$A:$A&amp;'[1]产值及收款计划（2026）'!$B:$B,'[1]产值及收款计划（2026）'!J:J)</f>
        <v>0.06</v>
      </c>
      <c r="K105" s="256" cm="1">
        <f t="array" aca="1" ref="K105" ca="1">_xlfn.XLOOKUP($A105&amp;$B105,'[1]产值及收款计划（2026）'!$A:$A&amp;'[1]产值及收款计划（2026）'!$B:$B,'[1]产值及收款计划（2026）'!K:K)</f>
        <v>0</v>
      </c>
      <c r="L105" s="256" cm="1">
        <f t="array" aca="1" ref="L105" ca="1">_xlfn.XLOOKUP($A105&amp;$B105,'[1]产值及收款计划（2026）'!$A:$A&amp;'[1]产值及收款计划（2026）'!$B:$B,'[1]产值及收款计划（2026）'!L:L)</f>
        <v>0</v>
      </c>
      <c r="M105" s="256" t="str" cm="1">
        <f t="array" aca="1" ref="M105" ca="1">_xlfn.XLOOKUP($A105&amp;$B105,'[1]产值及收款计划（2026）'!$A:$A&amp;'[1]产值及收款计划（2026）'!$B:$B,'[1]产值及收款计划（2026）'!M:M)</f>
        <v>主导</v>
      </c>
      <c r="N105" s="256" t="str" cm="1">
        <f t="array" aca="1" ref="N105" ca="1">_xlfn.XLOOKUP($A105&amp;$B105,'[1]产值及收款计划（2026）'!$A:$A&amp;'[1]产值及收款计划（2026）'!$B:$B,'[1]产值及收款计划（2026）'!N:N)</f>
        <v>张智伟团队</v>
      </c>
      <c r="O105" s="256" t="str" cm="1">
        <f t="array" aca="1" ref="O105" ca="1">_xlfn.XLOOKUP($A105&amp;$B105,'[1]产值及收款计划（2026）'!$A:$A&amp;'[1]产值及收款计划（2026）'!$B:$B,'[1]产值及收款计划（2026）'!O:O)</f>
        <v>卜宝翔</v>
      </c>
      <c r="P105" s="255" t="str" cm="1">
        <f t="array" aca="1" ref="P105" ca="1">_xlfn.XLOOKUP($A105&amp;$B105,'[1]产值及收款计划（2026）'!$A:$A&amp;'[1]产值及收款计划（2026）'!$B:$B,'[1]产值及收款计划（2026）'!P:P)</f>
        <v>25已完结</v>
      </c>
      <c r="Q105" s="256" cm="1">
        <f t="array" aca="1" ref="Q105" ca="1">_xlfn.XLOOKUP($A105&amp;$B105,'[1]产值及收款计划（2026）'!$A:$A&amp;'[1]产值及收款计划（2026）'!$B:$B,'[1]产值及收款计划（2026）'!Q:Q)</f>
        <v>0</v>
      </c>
      <c r="R105" s="256" cm="1">
        <f t="array" aca="1" ref="R105" ca="1">_xlfn.XLOOKUP($A105&amp;$B105,'[1]产值及收款计划（2026）'!$A:$A&amp;'[1]产值及收款计划（2026）'!$B:$B,'[1]产值及收款计划（2026）'!R:R)</f>
        <v>0</v>
      </c>
      <c r="S105" s="256" cm="1">
        <f t="array" aca="1" ref="S105" ca="1">_xlfn.XLOOKUP($A105&amp;$B105,'[1]产值及收款计划（2026）'!$A:$A&amp;'[1]产值及收款计划（2026）'!$B:$B,'[1]产值及收款计划（2026）'!S:S)</f>
        <v>0</v>
      </c>
      <c r="T105" s="256" cm="1">
        <f t="array" aca="1" ref="T105" ca="1">_xlfn.XLOOKUP($A105&amp;$B105,'[1]产值及收款计划（2026）'!$A:$A&amp;'[1]产值及收款计划（2026）'!$B:$B,'[1]产值及收款计划（2026）'!T:T)</f>
        <v>17.8</v>
      </c>
      <c r="U105" s="256" cm="1">
        <f t="array" aca="1" ref="U105" ca="1">_xlfn.XLOOKUP($A105&amp;$B105,'[1]产值及收款计划（2026）'!$A:$A&amp;'[1]产值及收款计划（2026）'!$B:$B,'[1]产值及收款计划（2026）'!U:U)</f>
        <v>0</v>
      </c>
      <c r="V105" s="256" cm="1">
        <f t="array" aca="1" ref="V105" ca="1">_xlfn.XLOOKUP($A105&amp;$B105,'[1]产值及收款计划（2026）'!$A:$A&amp;'[1]产值及收款计划（2026）'!$B:$B,'[1]产值及收款计划（2026）'!V:V)</f>
        <v>0</v>
      </c>
      <c r="W105" s="256" cm="1">
        <f t="array" aca="1" ref="W105" ca="1">_xlfn.XLOOKUP($A105&amp;$B105,'[1]产值及收款计划（2026）'!$A:$A&amp;'[1]产值及收款计划（2026）'!$B:$B,'[1]产值及收款计划（2026）'!W:W)</f>
        <v>0</v>
      </c>
      <c r="X105" s="256" cm="1">
        <f t="array" aca="1" ref="X105" ca="1">_xlfn.XLOOKUP($A105&amp;$B105,'[1]产值及收款计划（2026）'!$A:$A&amp;'[1]产值及收款计划（2026）'!$B:$B,'[1]产值及收款计划（2026）'!X:X)</f>
        <v>0</v>
      </c>
      <c r="Y105" s="256" cm="1">
        <f t="array" aca="1" ref="Y105" ca="1">_xlfn.XLOOKUP($A105&amp;$B105,'[1]产值及收款计划（2026）'!$A:$A&amp;'[1]产值及收款计划（2026）'!$B:$B,'[1]产值及收款计划（2026）'!Y:Y)</f>
        <v>0</v>
      </c>
      <c r="Z105" s="256" cm="1">
        <f t="array" aca="1" ref="Z105" ca="1">_xlfn.XLOOKUP($A105&amp;$B105,'[1]产值及收款计划（2026）'!$A:$A&amp;'[1]产值及收款计划（2026）'!$B:$B,'[1]产值及收款计划（2026）'!Z:Z)</f>
        <v>0</v>
      </c>
      <c r="AA105" s="256" cm="1">
        <f t="array" aca="1" ref="AA105" ca="1">_xlfn.XLOOKUP($A105&amp;$B105,'[1]产值及收款计划（2026）'!$A:$A&amp;'[1]产值及收款计划（2026）'!$B:$B,'[1]产值及收款计划（2026）'!AA:AA)</f>
        <v>0</v>
      </c>
      <c r="AB105" s="256" cm="1">
        <f t="array" aca="1" ref="AB105" ca="1">_xlfn.XLOOKUP($A105&amp;$B105,'[1]产值及收款计划（2026）'!$A:$A&amp;'[1]产值及收款计划（2026）'!$B:$B,'[1]产值及收款计划（2026）'!AB:AB)</f>
        <v>0</v>
      </c>
      <c r="AC105" s="256" cm="1">
        <f t="array" aca="1" ref="AC105" ca="1">_xlfn.XLOOKUP($A105&amp;$B105,'[1]产值及收款计划（2026）'!$A:$A&amp;'[1]产值及收款计划（2026）'!$B:$B,'[1]产值及收款计划（2026）'!AC:AC)</f>
        <v>0</v>
      </c>
      <c r="AD105" s="256" cm="1">
        <f t="array" aca="1" ref="AD105" ca="1">_xlfn.XLOOKUP($A105&amp;$B105,'[1]产值及收款计划（2026）'!$A:$A&amp;'[1]产值及收款计划（2026）'!$B:$B,'[1]产值及收款计划（2026）'!AD:AD)</f>
        <v>0</v>
      </c>
      <c r="AE105" s="256" cm="1">
        <f t="array" aca="1" ref="AE105" ca="1">_xlfn.XLOOKUP($A105&amp;$B105,'[1]产值及收款计划（2026）'!$A:$A&amp;'[1]产值及收款计划（2026）'!$B:$B,'[1]产值及收款计划（2026）'!AE:AE)</f>
        <v>0</v>
      </c>
      <c r="AF105" s="256" cm="1">
        <f t="array" aca="1" ref="AF105" ca="1">_xlfn.XLOOKUP($A105&amp;$B105,'[1]产值及收款计划（2026）'!$A:$A&amp;'[1]产值及收款计划（2026）'!$B:$B,'[1]产值及收款计划（2026）'!AF:AF)</f>
        <v>0</v>
      </c>
      <c r="AG105" s="256" cm="1">
        <f t="array" aca="1" ref="AG105" ca="1">_xlfn.XLOOKUP($A105&amp;$B105,'[1]产值及收款计划（2026）'!$A:$A&amp;'[1]产值及收款计划（2026）'!$B:$B,'[1]产值及收款计划（2026）'!AG:AG)</f>
        <v>0</v>
      </c>
      <c r="AH105" s="256" cm="1">
        <f t="array" aca="1" ref="AH105" ca="1">_xlfn.XLOOKUP($A105&amp;$B105,'[1]产值及收款计划（2026）'!$A:$A&amp;'[1]产值及收款计划（2026）'!$B:$B,'[1]产值及收款计划（2026）'!AH:AH)</f>
        <v>0</v>
      </c>
      <c r="AI105" s="256" cm="1">
        <f t="array" aca="1" ref="AI105" ca="1">_xlfn.XLOOKUP($A105&amp;$B105,'[1]产值及收款计划（2026）'!$A:$A&amp;'[1]产值及收款计划（2026）'!$B:$B,'[1]产值及收款计划（2026）'!AI:AI)</f>
        <v>0</v>
      </c>
      <c r="AJ105" s="256" cm="1">
        <f t="array" aca="1" ref="AJ105" ca="1">_xlfn.XLOOKUP($A105&amp;$B105,'[1]产值及收款计划（2026）'!$A:$A&amp;'[1]产值及收款计划（2026）'!$B:$B,'[1]产值及收款计划（2026）'!AJ:AJ)</f>
        <v>0</v>
      </c>
      <c r="AK105" s="256" cm="1">
        <f t="array" aca="1" ref="AK105" ca="1">_xlfn.XLOOKUP($A105&amp;$B105,'[1]产值及收款计划（2026）'!$A:$A&amp;'[1]产值及收款计划（2026）'!$B:$B,'[1]产值及收款计划（2026）'!AK:AK)</f>
        <v>0</v>
      </c>
      <c r="AL105" s="256" cm="1">
        <f t="array" aca="1" ref="AL105" ca="1">_xlfn.XLOOKUP($A105&amp;$B105,'[1]产值及收款计划（2026）'!$A:$A&amp;'[1]产值及收款计划（2026）'!$B:$B,'[1]产值及收款计划（2026）'!AL:AL)</f>
        <v>0</v>
      </c>
      <c r="AM105" s="263" t="e" cm="1">
        <f t="array" aca="1" ref="AM105" ca="1">_xlfn.LET(_xlpm.勾选月份状态数组,TRANSPOSE('PPT(12-15页）-TOP10'!$A$3:$A$14),_xlpm.选择数据区,IF('PPT(12-15页）-TOP10'!$E$3="收款",$BA105:$BL105,$AA105:$AL105),SUM(_xlfn._xlws.FILTER(_xlpm.选择数据区,_xlpm.勾选月份状态数组,"")))</f>
        <v>#NAME?</v>
      </c>
      <c r="AN105" s="256" t="e" cm="1">
        <f t="array" aca="1" ref="AN105" ca="1">_xlfn.LET(_xlpm.勾选月份状态数组,TRANSPOSE('PPT(12-15页）-TOP10'!$A$3:$A$14),_xlpm.选择数据区,IF('PPT(12-15页）-TOP10'!$E$3="收款",$DA105:$DL105,$CA105:$CL105),SUM(_xlfn._xlws.FILTER(_xlpm.选择数据区,_xlpm.勾选月份状态数组,"")))</f>
        <v>#NAME?</v>
      </c>
      <c r="AO105" s="256">
        <f ca="1">SUM(CA105:CC105)+SUM(AD105:AL105)</f>
        <v>0</v>
      </c>
      <c r="AP105" s="256"/>
      <c r="AQ105" s="256"/>
      <c r="AR105" s="256"/>
      <c r="AS105" s="256" cm="1">
        <f t="array" aca="1" ref="AS105" ca="1">_xlfn.XLOOKUP($A105&amp;$B105,'[1]产值及收款计划（2026）'!$A:$A&amp;'[1]产值及收款计划（2026）'!$B:$B,'[1]产值及收款计划（2026）'!AS:AS)</f>
        <v>0</v>
      </c>
      <c r="AT105" s="256" cm="1">
        <f t="array" aca="1" ref="AT105" ca="1">_xlfn.XLOOKUP($A105&amp;$B105,'[1]产值及收款计划（2026）'!$A:$A&amp;'[1]产值及收款计划（2026）'!$B:$B,'[1]产值及收款计划（2026）'!AT:AT)</f>
        <v>0</v>
      </c>
      <c r="AU105" s="256" cm="1">
        <f t="array" aca="1" ref="AU105" ca="1">_xlfn.XLOOKUP($A105&amp;$B105,'[1]产值及收款计划（2026）'!$A:$A&amp;'[1]产值及收款计划（2026）'!$B:$B,'[1]产值及收款计划（2026）'!AU:AU)</f>
        <v>0</v>
      </c>
      <c r="AV105" s="256" cm="1">
        <f t="array" aca="1" ref="AV105" ca="1">_xlfn.XLOOKUP($A105&amp;$B105,'[1]产值及收款计划（2026）'!$A:$A&amp;'[1]产值及收款计划（2026）'!$B:$B,'[1]产值及收款计划（2026）'!AV:AV)</f>
        <v>0</v>
      </c>
      <c r="AW105" s="256" cm="1">
        <f t="array" aca="1" ref="AW105" ca="1">_xlfn.XLOOKUP($A105&amp;$B105,'[1]产值及收款计划（2026）'!$A:$A&amp;'[1]产值及收款计划（2026）'!$B:$B,'[1]产值及收款计划（2026）'!AW:AW)</f>
        <v>10.68</v>
      </c>
      <c r="AX105" s="256" cm="1">
        <f t="array" aca="1" ref="AX105" ca="1">_xlfn.XLOOKUP($A105&amp;$B105,'[1]产值及收款计划（2026）'!$A:$A&amp;'[1]产值及收款计划（2026）'!$B:$B,'[1]产值及收款计划（2026）'!AX:AX)</f>
        <v>0</v>
      </c>
      <c r="AY105" s="256" cm="1">
        <f t="array" aca="1" ref="AY105" ca="1">_xlfn.XLOOKUP($A105&amp;$B105,'[1]产值及收款计划（2026）'!$A:$A&amp;'[1]产值及收款计划（2026）'!$B:$B,'[1]产值及收款计划（2026）'!AY:AY)</f>
        <v>7.12</v>
      </c>
      <c r="AZ105" s="256" cm="1">
        <f t="array" aca="1" ref="AZ105" ca="1">_xlfn.XLOOKUP($A105&amp;$B105,'[1]产值及收款计划（2026）'!$A:$A&amp;'[1]产值及收款计划（2026）'!$B:$B,'[1]产值及收款计划（2026）'!AZ:AZ)</f>
        <v>7.12</v>
      </c>
      <c r="BA105" s="267" cm="1">
        <f t="array" aca="1" ref="BA105" ca="1">_xlfn.XLOOKUP($A105&amp;$B105,'[1]产值及收款计划（2026）'!$A:$A&amp;'[1]产值及收款计划（2026）'!$B:$B,'[1]产值及收款计划（2026）'!BA:BA)</f>
        <v>0</v>
      </c>
      <c r="BB105" s="267" cm="1">
        <f t="array" aca="1" ref="BB105" ca="1">_xlfn.XLOOKUP($A105&amp;$B105,'[1]产值及收款计划（2026）'!$A:$A&amp;'[1]产值及收款计划（2026）'!$B:$B,'[1]产值及收款计划（2026）'!BB:BB)</f>
        <v>0</v>
      </c>
      <c r="BC105" s="267" cm="1">
        <f t="array" aca="1" ref="BC105" ca="1">_xlfn.XLOOKUP($A105&amp;$B105,'[1]产值及收款计划（2026）'!$A:$A&amp;'[1]产值及收款计划（2026）'!$B:$B,'[1]产值及收款计划（2026）'!BC:BC)</f>
        <v>0</v>
      </c>
      <c r="BD105" s="256" cm="1">
        <f t="array" aca="1" ref="BD105" ca="1">_xlfn.XLOOKUP($A105&amp;$B105,'[1]产值及收款计划（2026）'!$A:$A&amp;'[1]产值及收款计划（2026）'!$B:$B,'[1]产值及收款计划（2026）'!BD:BD)</f>
        <v>0</v>
      </c>
      <c r="BE105" s="256" cm="1">
        <f t="array" aca="1" ref="BE105" ca="1">_xlfn.XLOOKUP($A105&amp;$B105,'[1]产值及收款计划（2026）'!$A:$A&amp;'[1]产值及收款计划（2026）'!$B:$B,'[1]产值及收款计划（2026）'!BE:BE)</f>
        <v>0</v>
      </c>
      <c r="BF105" s="256" cm="1">
        <f t="array" aca="1" ref="BF105" ca="1">_xlfn.XLOOKUP($A105&amp;$B105,'[1]产值及收款计划（2026）'!$A:$A&amp;'[1]产值及收款计划（2026）'!$B:$B,'[1]产值及收款计划（2026）'!BF:BF)</f>
        <v>0</v>
      </c>
      <c r="BG105" s="256" cm="1">
        <f t="array" aca="1" ref="BG105" ca="1">_xlfn.XLOOKUP($A105&amp;$B105,'[1]产值及收款计划（2026）'!$A:$A&amp;'[1]产值及收款计划（2026）'!$B:$B,'[1]产值及收款计划（2026）'!BG:BG)</f>
        <v>0</v>
      </c>
      <c r="BH105" s="256" cm="1">
        <f t="array" aca="1" ref="BH105" ca="1">_xlfn.XLOOKUP($A105&amp;$B105,'[1]产值及收款计划（2026）'!$A:$A&amp;'[1]产值及收款计划（2026）'!$B:$B,'[1]产值及收款计划（2026）'!BH:BH)</f>
        <v>0</v>
      </c>
      <c r="BI105" s="256" cm="1">
        <f t="array" aca="1" ref="BI105" ca="1">_xlfn.XLOOKUP($A105&amp;$B105,'[1]产值及收款计划（2026）'!$A:$A&amp;'[1]产值及收款计划（2026）'!$B:$B,'[1]产值及收款计划（2026）'!BI:BI)</f>
        <v>0</v>
      </c>
      <c r="BJ105" s="256" cm="1">
        <f t="array" aca="1" ref="BJ105" ca="1">_xlfn.XLOOKUP($A105&amp;$B105,'[1]产值及收款计划（2026）'!$A:$A&amp;'[1]产值及收款计划（2026）'!$B:$B,'[1]产值及收款计划（2026）'!BJ:BJ)</f>
        <v>0</v>
      </c>
      <c r="BK105" s="256" cm="1">
        <f t="array" aca="1" ref="BK105" ca="1">_xlfn.XLOOKUP($A105&amp;$B105,'[1]产值及收款计划（2026）'!$A:$A&amp;'[1]产值及收款计划（2026）'!$B:$B,'[1]产值及收款计划（2026）'!BK:BK)</f>
        <v>0</v>
      </c>
      <c r="BL105" s="256" cm="1">
        <f t="array" aca="1" ref="BL105" ca="1">_xlfn.XLOOKUP($A105&amp;$B105,'[1]产值及收款计划（2026）'!$A:$A&amp;'[1]产值及收款计划（2026）'!$B:$B,'[1]产值及收款计划（2026）'!BL:BL)</f>
        <v>0</v>
      </c>
      <c r="BM105" s="256"/>
      <c r="BN105" s="256"/>
      <c r="BO105" s="256"/>
      <c r="BP105" s="256"/>
      <c r="BQ105" s="255" cm="1">
        <f t="array" aca="1" ref="BQ105" ca="1">_xlfn.XLOOKUP($A105&amp;$B105,'[1]产值及收款计划（2026）'!$A:$A&amp;'[1]产值及收款计划（2026）'!$B:$B,'[1]产值及收款计划（2026）'!BQ:BQ)</f>
        <v>0</v>
      </c>
      <c r="BR105" s="256" cm="1">
        <f t="array" aca="1" ref="BR105" ca="1">_xlfn.XLOOKUP($A105&amp;$B105,'[1]产值及收款计划（2026）'!$A:$A&amp;'[1]产值及收款计划（2026）'!$B:$B,'[1]产值及收款计划（2026）'!BR:BR)</f>
        <v>0</v>
      </c>
      <c r="CA105" s="256" cm="1">
        <f t="array" aca="1" ref="CA105" ca="1">_xlfn.XLOOKUP($A105&amp;$B105,'[1]产值及收款计划（2026）'!$A:$A&amp;'[1]产值及收款计划（2026）'!$B:$B,'[1]产值及收款计划（2026）'!CA:CA)</f>
        <v>0</v>
      </c>
      <c r="CB105" s="256" cm="1">
        <f t="array" aca="1" ref="CB105" ca="1">_xlfn.XLOOKUP($A105&amp;$B105,'[1]产值及收款计划（2026）'!$A:$A&amp;'[1]产值及收款计划（2026）'!$B:$B,'[1]产值及收款计划（2026）'!CB:CB)</f>
        <v>0</v>
      </c>
      <c r="CC105" s="256" cm="1">
        <f t="array" aca="1" ref="CC105" ca="1">_xlfn.XLOOKUP($A105&amp;$B105,'[1]产值及收款计划（2026）'!$A:$A&amp;'[1]产值及收款计划（2026）'!$B:$B,'[1]产值及收款计划（2026）'!CC:CC)</f>
        <v>0</v>
      </c>
      <c r="CD105" s="256" cm="1">
        <f t="array" aca="1" ref="CD105" ca="1">_xlfn.XLOOKUP($A105&amp;$B105,'[1]产值及收款计划（2026）'!$A:$A&amp;'[1]产值及收款计划（2026）'!$B:$B,'[1]产值及收款计划（2026）'!CD:CD)</f>
        <v>0</v>
      </c>
      <c r="CE105" s="256" cm="1">
        <f t="array" aca="1" ref="CE105" ca="1">_xlfn.XLOOKUP($A105&amp;$B105,'[1]产值及收款计划（2026）'!$A:$A&amp;'[1]产值及收款计划（2026）'!$B:$B,'[1]产值及收款计划（2026）'!CE:CE)</f>
        <v>0</v>
      </c>
      <c r="CF105" s="256" cm="1">
        <f t="array" aca="1" ref="CF105" ca="1">_xlfn.XLOOKUP($A105&amp;$B105,'[1]产值及收款计划（2026）'!$A:$A&amp;'[1]产值及收款计划（2026）'!$B:$B,'[1]产值及收款计划（2026）'!CF:CF)</f>
        <v>0</v>
      </c>
      <c r="CG105" s="256" cm="1">
        <f t="array" aca="1" ref="CG105" ca="1">_xlfn.XLOOKUP($A105&amp;$B105,'[1]产值及收款计划（2026）'!$A:$A&amp;'[1]产值及收款计划（2026）'!$B:$B,'[1]产值及收款计划（2026）'!CG:CG)</f>
        <v>0</v>
      </c>
      <c r="CH105" s="256" cm="1">
        <f t="array" aca="1" ref="CH105" ca="1">_xlfn.XLOOKUP($A105&amp;$B105,'[1]产值及收款计划（2026）'!$A:$A&amp;'[1]产值及收款计划（2026）'!$B:$B,'[1]产值及收款计划（2026）'!CH:CH)</f>
        <v>0</v>
      </c>
      <c r="CI105" s="256" cm="1">
        <f t="array" aca="1" ref="CI105" ca="1">_xlfn.XLOOKUP($A105&amp;$B105,'[1]产值及收款计划（2026）'!$A:$A&amp;'[1]产值及收款计划（2026）'!$B:$B,'[1]产值及收款计划（2026）'!CI:CI)</f>
        <v>0</v>
      </c>
      <c r="CJ105" s="256" cm="1">
        <f t="array" aca="1" ref="CJ105" ca="1">_xlfn.XLOOKUP($A105&amp;$B105,'[1]产值及收款计划（2026）'!$A:$A&amp;'[1]产值及收款计划（2026）'!$B:$B,'[1]产值及收款计划（2026）'!CJ:CJ)</f>
        <v>0</v>
      </c>
      <c r="CK105" s="256" cm="1">
        <f t="array" aca="1" ref="CK105" ca="1">_xlfn.XLOOKUP($A105&amp;$B105,'[1]产值及收款计划（2026）'!$A:$A&amp;'[1]产值及收款计划（2026）'!$B:$B,'[1]产值及收款计划（2026）'!CK:CK)</f>
        <v>0</v>
      </c>
      <c r="CL105" s="256" cm="1">
        <f t="array" aca="1" ref="CL105" ca="1">_xlfn.XLOOKUP($A105&amp;$B105,'[1]产值及收款计划（2026）'!$A:$A&amp;'[1]产值及收款计划（2026）'!$B:$B,'[1]产值及收款计划（2026）'!CL:CL)</f>
        <v>0</v>
      </c>
      <c r="DA105" s="256" cm="1">
        <f t="array" aca="1" ref="DA105" ca="1">_xlfn.XLOOKUP($A105&amp;$B105,'[1]产值及收款计划（2026）'!$A:$A&amp;'[1]产值及收款计划（2026）'!$B:$B,'[1]产值及收款计划（2026）'!DA:DA)</f>
        <v>0</v>
      </c>
      <c r="DB105" s="256" cm="1">
        <f t="array" aca="1" ref="DB105" ca="1">_xlfn.XLOOKUP($A105&amp;$B105,'[1]产值及收款计划（2026）'!$A:$A&amp;'[1]产值及收款计划（2026）'!$B:$B,'[1]产值及收款计划（2026）'!DB:DB)</f>
        <v>0</v>
      </c>
      <c r="DC105" s="256" cm="1">
        <f t="array" aca="1" ref="DC105" ca="1">_xlfn.XLOOKUP($A105&amp;$B105,'[1]产值及收款计划（2026）'!$A:$A&amp;'[1]产值及收款计划（2026）'!$B:$B,'[1]产值及收款计划（2026）'!DC:DC)</f>
        <v>0</v>
      </c>
      <c r="DD105" s="256" cm="1">
        <f t="array" aca="1" ref="DD105" ca="1">_xlfn.XLOOKUP($A105&amp;$B105,'[1]产值及收款计划（2026）'!$A:$A&amp;'[1]产值及收款计划（2026）'!$B:$B,'[1]产值及收款计划（2026）'!DD:DD)</f>
        <v>0</v>
      </c>
      <c r="DE105" s="256" cm="1">
        <f t="array" aca="1" ref="DE105" ca="1">_xlfn.XLOOKUP($A105&amp;$B105,'[1]产值及收款计划（2026）'!$A:$A&amp;'[1]产值及收款计划（2026）'!$B:$B,'[1]产值及收款计划（2026）'!DE:DE)</f>
        <v>0</v>
      </c>
      <c r="DF105" s="256" cm="1">
        <f t="array" aca="1" ref="DF105" ca="1">_xlfn.XLOOKUP($A105&amp;$B105,'[1]产值及收款计划（2026）'!$A:$A&amp;'[1]产值及收款计划（2026）'!$B:$B,'[1]产值及收款计划（2026）'!DF:DF)</f>
        <v>0</v>
      </c>
      <c r="DG105" s="256" cm="1">
        <f t="array" aca="1" ref="DG105" ca="1">_xlfn.XLOOKUP($A105&amp;$B105,'[1]产值及收款计划（2026）'!$A:$A&amp;'[1]产值及收款计划（2026）'!$B:$B,'[1]产值及收款计划（2026）'!DG:DG)</f>
        <v>0</v>
      </c>
      <c r="DH105" s="256" cm="1">
        <f t="array" aca="1" ref="DH105" ca="1">_xlfn.XLOOKUP($A105&amp;$B105,'[1]产值及收款计划（2026）'!$A:$A&amp;'[1]产值及收款计划（2026）'!$B:$B,'[1]产值及收款计划（2026）'!DH:DH)</f>
        <v>0</v>
      </c>
      <c r="DI105" s="256" cm="1">
        <f t="array" aca="1" ref="DI105" ca="1">_xlfn.XLOOKUP($A105&amp;$B105,'[1]产值及收款计划（2026）'!$A:$A&amp;'[1]产值及收款计划（2026）'!$B:$B,'[1]产值及收款计划（2026）'!DI:DI)</f>
        <v>0</v>
      </c>
      <c r="DJ105" s="256" cm="1">
        <f t="array" aca="1" ref="DJ105" ca="1">_xlfn.XLOOKUP($A105&amp;$B105,'[1]产值及收款计划（2026）'!$A:$A&amp;'[1]产值及收款计划（2026）'!$B:$B,'[1]产值及收款计划（2026）'!DJ:DJ)</f>
        <v>0</v>
      </c>
      <c r="DK105" s="256" cm="1">
        <f t="array" aca="1" ref="DK105" ca="1">_xlfn.XLOOKUP($A105&amp;$B105,'[1]产值及收款计划（2026）'!$A:$A&amp;'[1]产值及收款计划（2026）'!$B:$B,'[1]产值及收款计划（2026）'!DK:DK)</f>
        <v>0</v>
      </c>
      <c r="DL105" s="256" cm="1">
        <f t="array" aca="1" ref="DL105" ca="1">_xlfn.XLOOKUP($A105&amp;$B105,'[1]产值及收款计划（2026）'!$A:$A&amp;'[1]产值及收款计划（2026）'!$B:$B,'[1]产值及收款计划（2026）'!DL:DL)</f>
        <v>0</v>
      </c>
      <c r="DM105" s="264"/>
      <c r="DN105" s="250"/>
    </row>
    <row r="106" spans="1:118" ht="20.25" x14ac:dyDescent="0.15">
      <c r="A106" s="254">
        <f t="shared" ca="1" si="11"/>
        <v>102</v>
      </c>
      <c r="B106" s="254" t="s">
        <v>25</v>
      </c>
      <c r="C106" s="255" t="str" cm="1">
        <f t="array" aca="1" ref="C106" ca="1">_xlfn.XLOOKUP($A106&amp;$B106,'[1]产值及收款计划（2026）'!$A:$A&amp;'[1]产值及收款计划（2026）'!$B:$B,'[1]产值及收款计划（2026）'!C:C)</f>
        <v>ZHT2021122700165</v>
      </c>
      <c r="D106" s="255" t="str" cm="1">
        <f t="array" aca="1" ref="D106" ca="1">_xlfn.XLOOKUP($A106&amp;$B106,'[1]产值及收款计划（2026）'!$A:$A&amp;'[1]产值及收款计划（2026）'!$B:$B,'[1]产值及收款计划（2026）'!D:D)</f>
        <v>解放大道及北延伸（康宁路、汤公路）建设改造工程BIM全寿命期大数据管理平台建设服务项目工程技术咨询合同</v>
      </c>
      <c r="E106" s="256" cm="1">
        <f t="array" aca="1" ref="E106" ca="1">_xlfn.XLOOKUP($A106&amp;$B106,'[1]产值及收款计划（2026）'!$A:$A&amp;'[1]产值及收款计划（2026）'!$B:$B,'[1]产值及收款计划（2026）'!E:E)</f>
        <v>17.7</v>
      </c>
      <c r="F106" s="256" cm="1">
        <f t="array" aca="1" ref="F106" ca="1">_xlfn.XLOOKUP($A106&amp;$B106,'[1]产值及收款计划（2026）'!$A:$A&amp;'[1]产值及收款计划（2026）'!$B:$B,'[1]产值及收款计划（2026）'!F:F)</f>
        <v>17.7</v>
      </c>
      <c r="G106" s="256" cm="1">
        <f t="array" aca="1" ref="G106" ca="1">_xlfn.XLOOKUP($A106&amp;$B106,'[1]产值及收款计划（2026）'!$A:$A&amp;'[1]产值及收款计划（2026）'!$B:$B,'[1]产值及收款计划（2026）'!G:G)</f>
        <v>17.7</v>
      </c>
      <c r="H106" s="256" cm="1">
        <f t="array" aca="1" ref="H106" ca="1">_xlfn.XLOOKUP($A106&amp;$B106,'[1]产值及收款计划（2026）'!$A:$A&amp;'[1]产值及收款计划（2026）'!$B:$B,'[1]产值及收款计划（2026）'!H:H)</f>
        <v>17.7</v>
      </c>
      <c r="I106" s="257" cm="1">
        <f t="array" aca="1" ref="I106" ca="1">_xlfn.XLOOKUP($A106&amp;$B106,'[1]产值及收款计划（2026）'!$A:$A&amp;'[1]产值及收款计划（2026）'!$B:$B,'[1]产值及收款计划（2026）'!I:I)</f>
        <v>1</v>
      </c>
      <c r="J106" s="258" cm="1">
        <f t="array" aca="1" ref="J106" ca="1">_xlfn.XLOOKUP($A106&amp;$B106,'[1]产值及收款计划（2026）'!$A:$A&amp;'[1]产值及收款计划（2026）'!$B:$B,'[1]产值及收款计划（2026）'!J:J)</f>
        <v>0.06</v>
      </c>
      <c r="K106" s="256" cm="1">
        <f t="array" aca="1" ref="K106" ca="1">_xlfn.XLOOKUP($A106&amp;$B106,'[1]产值及收款计划（2026）'!$A:$A&amp;'[1]产值及收款计划（2026）'!$B:$B,'[1]产值及收款计划（2026）'!K:K)</f>
        <v>0</v>
      </c>
      <c r="L106" s="256" cm="1">
        <f t="array" aca="1" ref="L106" ca="1">_xlfn.XLOOKUP($A106&amp;$B106,'[1]产值及收款计划（2026）'!$A:$A&amp;'[1]产值及收款计划（2026）'!$B:$B,'[1]产值及收款计划（2026）'!L:L)</f>
        <v>0</v>
      </c>
      <c r="M106" s="256" t="str" cm="1">
        <f t="array" aca="1" ref="M106" ca="1">_xlfn.XLOOKUP($A106&amp;$B106,'[1]产值及收款计划（2026）'!$A:$A&amp;'[1]产值及收款计划（2026）'!$B:$B,'[1]产值及收款计划（2026）'!M:M)</f>
        <v>主导</v>
      </c>
      <c r="N106" s="256" t="str" cm="1">
        <f t="array" aca="1" ref="N106" ca="1">_xlfn.XLOOKUP($A106&amp;$B106,'[1]产值及收款计划（2026）'!$A:$A&amp;'[1]产值及收款计划（2026）'!$B:$B,'[1]产值及收款计划（2026）'!N:N)</f>
        <v>张智伟团队</v>
      </c>
      <c r="O106" s="256" t="str" cm="1">
        <f t="array" aca="1" ref="O106" ca="1">_xlfn.XLOOKUP($A106&amp;$B106,'[1]产值及收款计划（2026）'!$A:$A&amp;'[1]产值及收款计划（2026）'!$B:$B,'[1]产值及收款计划（2026）'!O:O)</f>
        <v>卜宝翔</v>
      </c>
      <c r="P106" s="255" t="str" cm="1">
        <f t="array" aca="1" ref="P106" ca="1">_xlfn.XLOOKUP($A106&amp;$B106,'[1]产值及收款计划（2026）'!$A:$A&amp;'[1]产值及收款计划（2026）'!$B:$B,'[1]产值及收款计划（2026）'!P:P)</f>
        <v>25已完结</v>
      </c>
      <c r="Q106" s="256" cm="1">
        <f t="array" aca="1" ref="Q106" ca="1">_xlfn.XLOOKUP($A106&amp;$B106,'[1]产值及收款计划（2026）'!$A:$A&amp;'[1]产值及收款计划（2026）'!$B:$B,'[1]产值及收款计划（2026）'!Q:Q)</f>
        <v>0</v>
      </c>
      <c r="R106" s="256" cm="1">
        <f t="array" aca="1" ref="R106" ca="1">_xlfn.XLOOKUP($A106&amp;$B106,'[1]产值及收款计划（2026）'!$A:$A&amp;'[1]产值及收款计划（2026）'!$B:$B,'[1]产值及收款计划（2026）'!R:R)</f>
        <v>0</v>
      </c>
      <c r="S106" s="256" cm="1">
        <f t="array" aca="1" ref="S106" ca="1">_xlfn.XLOOKUP($A106&amp;$B106,'[1]产值及收款计划（2026）'!$A:$A&amp;'[1]产值及收款计划（2026）'!$B:$B,'[1]产值及收款计划（2026）'!S:S)</f>
        <v>0</v>
      </c>
      <c r="T106" s="256" cm="1">
        <f t="array" aca="1" ref="T106" ca="1">_xlfn.XLOOKUP($A106&amp;$B106,'[1]产值及收款计划（2026）'!$A:$A&amp;'[1]产值及收款计划（2026）'!$B:$B,'[1]产值及收款计划（2026）'!T:T)</f>
        <v>17.7</v>
      </c>
      <c r="U106" s="256" cm="1">
        <f t="array" aca="1" ref="U106" ca="1">_xlfn.XLOOKUP($A106&amp;$B106,'[1]产值及收款计划（2026）'!$A:$A&amp;'[1]产值及收款计划（2026）'!$B:$B,'[1]产值及收款计划（2026）'!U:U)</f>
        <v>0</v>
      </c>
      <c r="V106" s="256" cm="1">
        <f t="array" aca="1" ref="V106" ca="1">_xlfn.XLOOKUP($A106&amp;$B106,'[1]产值及收款计划（2026）'!$A:$A&amp;'[1]产值及收款计划（2026）'!$B:$B,'[1]产值及收款计划（2026）'!V:V)</f>
        <v>0</v>
      </c>
      <c r="W106" s="256" cm="1">
        <f t="array" aca="1" ref="W106" ca="1">_xlfn.XLOOKUP($A106&amp;$B106,'[1]产值及收款计划（2026）'!$A:$A&amp;'[1]产值及收款计划（2026）'!$B:$B,'[1]产值及收款计划（2026）'!W:W)</f>
        <v>0</v>
      </c>
      <c r="X106" s="256" cm="1">
        <f t="array" aca="1" ref="X106" ca="1">_xlfn.XLOOKUP($A106&amp;$B106,'[1]产值及收款计划（2026）'!$A:$A&amp;'[1]产值及收款计划（2026）'!$B:$B,'[1]产值及收款计划（2026）'!X:X)</f>
        <v>0</v>
      </c>
      <c r="Y106" s="256" cm="1">
        <f t="array" aca="1" ref="Y106" ca="1">_xlfn.XLOOKUP($A106&amp;$B106,'[1]产值及收款计划（2026）'!$A:$A&amp;'[1]产值及收款计划（2026）'!$B:$B,'[1]产值及收款计划（2026）'!Y:Y)</f>
        <v>0</v>
      </c>
      <c r="Z106" s="256" cm="1">
        <f t="array" aca="1" ref="Z106" ca="1">_xlfn.XLOOKUP($A106&amp;$B106,'[1]产值及收款计划（2026）'!$A:$A&amp;'[1]产值及收款计划（2026）'!$B:$B,'[1]产值及收款计划（2026）'!Z:Z)</f>
        <v>0</v>
      </c>
      <c r="AA106" s="256" cm="1">
        <f t="array" aca="1" ref="AA106" ca="1">_xlfn.XLOOKUP($A106&amp;$B106,'[1]产值及收款计划（2026）'!$A:$A&amp;'[1]产值及收款计划（2026）'!$B:$B,'[1]产值及收款计划（2026）'!AA:AA)</f>
        <v>0</v>
      </c>
      <c r="AB106" s="256" cm="1">
        <f t="array" aca="1" ref="AB106" ca="1">_xlfn.XLOOKUP($A106&amp;$B106,'[1]产值及收款计划（2026）'!$A:$A&amp;'[1]产值及收款计划（2026）'!$B:$B,'[1]产值及收款计划（2026）'!AB:AB)</f>
        <v>0</v>
      </c>
      <c r="AC106" s="256" cm="1">
        <f t="array" aca="1" ref="AC106" ca="1">_xlfn.XLOOKUP($A106&amp;$B106,'[1]产值及收款计划（2026）'!$A:$A&amp;'[1]产值及收款计划（2026）'!$B:$B,'[1]产值及收款计划（2026）'!AC:AC)</f>
        <v>0</v>
      </c>
      <c r="AD106" s="256" cm="1">
        <f t="array" aca="1" ref="AD106" ca="1">_xlfn.XLOOKUP($A106&amp;$B106,'[1]产值及收款计划（2026）'!$A:$A&amp;'[1]产值及收款计划（2026）'!$B:$B,'[1]产值及收款计划（2026）'!AD:AD)</f>
        <v>0</v>
      </c>
      <c r="AE106" s="256" cm="1">
        <f t="array" aca="1" ref="AE106" ca="1">_xlfn.XLOOKUP($A106&amp;$B106,'[1]产值及收款计划（2026）'!$A:$A&amp;'[1]产值及收款计划（2026）'!$B:$B,'[1]产值及收款计划（2026）'!AE:AE)</f>
        <v>0</v>
      </c>
      <c r="AF106" s="256" cm="1">
        <f t="array" aca="1" ref="AF106" ca="1">_xlfn.XLOOKUP($A106&amp;$B106,'[1]产值及收款计划（2026）'!$A:$A&amp;'[1]产值及收款计划（2026）'!$B:$B,'[1]产值及收款计划（2026）'!AF:AF)</f>
        <v>0</v>
      </c>
      <c r="AG106" s="256" cm="1">
        <f t="array" aca="1" ref="AG106" ca="1">_xlfn.XLOOKUP($A106&amp;$B106,'[1]产值及收款计划（2026）'!$A:$A&amp;'[1]产值及收款计划（2026）'!$B:$B,'[1]产值及收款计划（2026）'!AG:AG)</f>
        <v>0</v>
      </c>
      <c r="AH106" s="256" cm="1">
        <f t="array" aca="1" ref="AH106" ca="1">_xlfn.XLOOKUP($A106&amp;$B106,'[1]产值及收款计划（2026）'!$A:$A&amp;'[1]产值及收款计划（2026）'!$B:$B,'[1]产值及收款计划（2026）'!AH:AH)</f>
        <v>0</v>
      </c>
      <c r="AI106" s="256" cm="1">
        <f t="array" aca="1" ref="AI106" ca="1">_xlfn.XLOOKUP($A106&amp;$B106,'[1]产值及收款计划（2026）'!$A:$A&amp;'[1]产值及收款计划（2026）'!$B:$B,'[1]产值及收款计划（2026）'!AI:AI)</f>
        <v>0</v>
      </c>
      <c r="AJ106" s="256" cm="1">
        <f t="array" aca="1" ref="AJ106" ca="1">_xlfn.XLOOKUP($A106&amp;$B106,'[1]产值及收款计划（2026）'!$A:$A&amp;'[1]产值及收款计划（2026）'!$B:$B,'[1]产值及收款计划（2026）'!AJ:AJ)</f>
        <v>0</v>
      </c>
      <c r="AK106" s="256" cm="1">
        <f t="array" aca="1" ref="AK106" ca="1">_xlfn.XLOOKUP($A106&amp;$B106,'[1]产值及收款计划（2026）'!$A:$A&amp;'[1]产值及收款计划（2026）'!$B:$B,'[1]产值及收款计划（2026）'!AK:AK)</f>
        <v>0</v>
      </c>
      <c r="AL106" s="256" cm="1">
        <f t="array" aca="1" ref="AL106" ca="1">_xlfn.XLOOKUP($A106&amp;$B106,'[1]产值及收款计划（2026）'!$A:$A&amp;'[1]产值及收款计划（2026）'!$B:$B,'[1]产值及收款计划（2026）'!AL:AL)</f>
        <v>0</v>
      </c>
      <c r="AM106" s="263" t="e" cm="1">
        <f t="array" aca="1" ref="AM106" ca="1">_xlfn.LET(_xlpm.勾选月份状态数组,TRANSPOSE('PPT(12-15页）-TOP10'!$A$3:$A$14),_xlpm.选择数据区,IF('PPT(12-15页）-TOP10'!$E$3="收款",$BA106:$BL106,$AA106:$AL106),SUM(_xlfn._xlws.FILTER(_xlpm.选择数据区,_xlpm.勾选月份状态数组,"")))</f>
        <v>#NAME?</v>
      </c>
      <c r="AN106" s="256" t="e" cm="1">
        <f t="array" aca="1" ref="AN106" ca="1">_xlfn.LET(_xlpm.勾选月份状态数组,TRANSPOSE('PPT(12-15页）-TOP10'!$A$3:$A$14),_xlpm.选择数据区,IF('PPT(12-15页）-TOP10'!$E$3="收款",$DA106:$DL106,$CA106:$CL106),SUM(_xlfn._xlws.FILTER(_xlpm.选择数据区,_xlpm.勾选月份状态数组,"")))</f>
        <v>#NAME?</v>
      </c>
      <c r="AO106" s="256">
        <f ca="1">SUM(CA106:CC106)+SUM(AD106:AL106)</f>
        <v>0</v>
      </c>
      <c r="AP106" s="256"/>
      <c r="AQ106" s="256"/>
      <c r="AR106" s="256"/>
      <c r="AS106" s="256" cm="1">
        <f t="array" aca="1" ref="AS106" ca="1">_xlfn.XLOOKUP($A106&amp;$B106,'[1]产值及收款计划（2026）'!$A:$A&amp;'[1]产值及收款计划（2026）'!$B:$B,'[1]产值及收款计划（2026）'!AS:AS)</f>
        <v>0</v>
      </c>
      <c r="AT106" s="256" cm="1">
        <f t="array" aca="1" ref="AT106" ca="1">_xlfn.XLOOKUP($A106&amp;$B106,'[1]产值及收款计划（2026）'!$A:$A&amp;'[1]产值及收款计划（2026）'!$B:$B,'[1]产值及收款计划（2026）'!AT:AT)</f>
        <v>0</v>
      </c>
      <c r="AU106" s="256" cm="1">
        <f t="array" aca="1" ref="AU106" ca="1">_xlfn.XLOOKUP($A106&amp;$B106,'[1]产值及收款计划（2026）'!$A:$A&amp;'[1]产值及收款计划（2026）'!$B:$B,'[1]产值及收款计划（2026）'!AU:AU)</f>
        <v>0</v>
      </c>
      <c r="AV106" s="256" cm="1">
        <f t="array" aca="1" ref="AV106" ca="1">_xlfn.XLOOKUP($A106&amp;$B106,'[1]产值及收款计划（2026）'!$A:$A&amp;'[1]产值及收款计划（2026）'!$B:$B,'[1]产值及收款计划（2026）'!AV:AV)</f>
        <v>0</v>
      </c>
      <c r="AW106" s="256" cm="1">
        <f t="array" aca="1" ref="AW106" ca="1">_xlfn.XLOOKUP($A106&amp;$B106,'[1]产值及收款计划（2026）'!$A:$A&amp;'[1]产值及收款计划（2026）'!$B:$B,'[1]产值及收款计划（2026）'!AW:AW)</f>
        <v>10.62</v>
      </c>
      <c r="AX106" s="256" cm="1">
        <f t="array" aca="1" ref="AX106" ca="1">_xlfn.XLOOKUP($A106&amp;$B106,'[1]产值及收款计划（2026）'!$A:$A&amp;'[1]产值及收款计划（2026）'!$B:$B,'[1]产值及收款计划（2026）'!AX:AX)</f>
        <v>0</v>
      </c>
      <c r="AY106" s="256" cm="1">
        <f t="array" aca="1" ref="AY106" ca="1">_xlfn.XLOOKUP($A106&amp;$B106,'[1]产值及收款计划（2026）'!$A:$A&amp;'[1]产值及收款计划（2026）'!$B:$B,'[1]产值及收款计划（2026）'!AY:AY)</f>
        <v>7.08</v>
      </c>
      <c r="AZ106" s="256" cm="1">
        <f t="array" aca="1" ref="AZ106" ca="1">_xlfn.XLOOKUP($A106&amp;$B106,'[1]产值及收款计划（2026）'!$A:$A&amp;'[1]产值及收款计划（2026）'!$B:$B,'[1]产值及收款计划（2026）'!AZ:AZ)</f>
        <v>7.08</v>
      </c>
      <c r="BA106" s="256" cm="1">
        <f t="array" aca="1" ref="BA106" ca="1">_xlfn.XLOOKUP($A106&amp;$B106,'[1]产值及收款计划（2026）'!$A:$A&amp;'[1]产值及收款计划（2026）'!$B:$B,'[1]产值及收款计划（2026）'!BA:BA)</f>
        <v>0</v>
      </c>
      <c r="BB106" s="256" cm="1">
        <f t="array" aca="1" ref="BB106" ca="1">_xlfn.XLOOKUP($A106&amp;$B106,'[1]产值及收款计划（2026）'!$A:$A&amp;'[1]产值及收款计划（2026）'!$B:$B,'[1]产值及收款计划（2026）'!BB:BB)</f>
        <v>0</v>
      </c>
      <c r="BC106" s="256" cm="1">
        <f t="array" aca="1" ref="BC106" ca="1">_xlfn.XLOOKUP($A106&amp;$B106,'[1]产值及收款计划（2026）'!$A:$A&amp;'[1]产值及收款计划（2026）'!$B:$B,'[1]产值及收款计划（2026）'!BC:BC)</f>
        <v>0</v>
      </c>
      <c r="BD106" s="256" cm="1">
        <f t="array" aca="1" ref="BD106" ca="1">_xlfn.XLOOKUP($A106&amp;$B106,'[1]产值及收款计划（2026）'!$A:$A&amp;'[1]产值及收款计划（2026）'!$B:$B,'[1]产值及收款计划（2026）'!BD:BD)</f>
        <v>0</v>
      </c>
      <c r="BE106" s="256" cm="1">
        <f t="array" aca="1" ref="BE106" ca="1">_xlfn.XLOOKUP($A106&amp;$B106,'[1]产值及收款计划（2026）'!$A:$A&amp;'[1]产值及收款计划（2026）'!$B:$B,'[1]产值及收款计划（2026）'!BE:BE)</f>
        <v>0</v>
      </c>
      <c r="BF106" s="256" cm="1">
        <f t="array" aca="1" ref="BF106" ca="1">_xlfn.XLOOKUP($A106&amp;$B106,'[1]产值及收款计划（2026）'!$A:$A&amp;'[1]产值及收款计划（2026）'!$B:$B,'[1]产值及收款计划（2026）'!BF:BF)</f>
        <v>0</v>
      </c>
      <c r="BG106" s="256" cm="1">
        <f t="array" aca="1" ref="BG106" ca="1">_xlfn.XLOOKUP($A106&amp;$B106,'[1]产值及收款计划（2026）'!$A:$A&amp;'[1]产值及收款计划（2026）'!$B:$B,'[1]产值及收款计划（2026）'!BG:BG)</f>
        <v>0</v>
      </c>
      <c r="BH106" s="256" cm="1">
        <f t="array" aca="1" ref="BH106" ca="1">_xlfn.XLOOKUP($A106&amp;$B106,'[1]产值及收款计划（2026）'!$A:$A&amp;'[1]产值及收款计划（2026）'!$B:$B,'[1]产值及收款计划（2026）'!BH:BH)</f>
        <v>0</v>
      </c>
      <c r="BI106" s="256" cm="1">
        <f t="array" aca="1" ref="BI106" ca="1">_xlfn.XLOOKUP($A106&amp;$B106,'[1]产值及收款计划（2026）'!$A:$A&amp;'[1]产值及收款计划（2026）'!$B:$B,'[1]产值及收款计划（2026）'!BI:BI)</f>
        <v>0</v>
      </c>
      <c r="BJ106" s="256" cm="1">
        <f t="array" aca="1" ref="BJ106" ca="1">_xlfn.XLOOKUP($A106&amp;$B106,'[1]产值及收款计划（2026）'!$A:$A&amp;'[1]产值及收款计划（2026）'!$B:$B,'[1]产值及收款计划（2026）'!BJ:BJ)</f>
        <v>0</v>
      </c>
      <c r="BK106" s="256" cm="1">
        <f t="array" aca="1" ref="BK106" ca="1">_xlfn.XLOOKUP($A106&amp;$B106,'[1]产值及收款计划（2026）'!$A:$A&amp;'[1]产值及收款计划（2026）'!$B:$B,'[1]产值及收款计划（2026）'!BK:BK)</f>
        <v>0</v>
      </c>
      <c r="BL106" s="256" cm="1">
        <f t="array" aca="1" ref="BL106" ca="1">_xlfn.XLOOKUP($A106&amp;$B106,'[1]产值及收款计划（2026）'!$A:$A&amp;'[1]产值及收款计划（2026）'!$B:$B,'[1]产值及收款计划（2026）'!BL:BL)</f>
        <v>0</v>
      </c>
      <c r="BM106" s="256"/>
      <c r="BN106" s="256"/>
      <c r="BO106" s="256"/>
      <c r="BP106" s="256"/>
      <c r="BQ106" s="255" cm="1">
        <f t="array" aca="1" ref="BQ106" ca="1">_xlfn.XLOOKUP($A106&amp;$B106,'[1]产值及收款计划（2026）'!$A:$A&amp;'[1]产值及收款计划（2026）'!$B:$B,'[1]产值及收款计划（2026）'!BQ:BQ)</f>
        <v>0</v>
      </c>
      <c r="BR106" s="256" cm="1">
        <f t="array" aca="1" ref="BR106" ca="1">_xlfn.XLOOKUP($A106&amp;$B106,'[1]产值及收款计划（2026）'!$A:$A&amp;'[1]产值及收款计划（2026）'!$B:$B,'[1]产值及收款计划（2026）'!BR:BR)</f>
        <v>0</v>
      </c>
      <c r="CA106" s="256" cm="1">
        <f t="array" aca="1" ref="CA106" ca="1">_xlfn.XLOOKUP($A106&amp;$B106,'[1]产值及收款计划（2026）'!$A:$A&amp;'[1]产值及收款计划（2026）'!$B:$B,'[1]产值及收款计划（2026）'!CA:CA)</f>
        <v>0</v>
      </c>
      <c r="CB106" s="256" cm="1">
        <f t="array" aca="1" ref="CB106" ca="1">_xlfn.XLOOKUP($A106&amp;$B106,'[1]产值及收款计划（2026）'!$A:$A&amp;'[1]产值及收款计划（2026）'!$B:$B,'[1]产值及收款计划（2026）'!CB:CB)</f>
        <v>0</v>
      </c>
      <c r="CC106" s="256" cm="1">
        <f t="array" aca="1" ref="CC106" ca="1">_xlfn.XLOOKUP($A106&amp;$B106,'[1]产值及收款计划（2026）'!$A:$A&amp;'[1]产值及收款计划（2026）'!$B:$B,'[1]产值及收款计划（2026）'!CC:CC)</f>
        <v>0</v>
      </c>
      <c r="CD106" s="256" cm="1">
        <f t="array" aca="1" ref="CD106" ca="1">_xlfn.XLOOKUP($A106&amp;$B106,'[1]产值及收款计划（2026）'!$A:$A&amp;'[1]产值及收款计划（2026）'!$B:$B,'[1]产值及收款计划（2026）'!CD:CD)</f>
        <v>0</v>
      </c>
      <c r="CE106" s="256" cm="1">
        <f t="array" aca="1" ref="CE106" ca="1">_xlfn.XLOOKUP($A106&amp;$B106,'[1]产值及收款计划（2026）'!$A:$A&amp;'[1]产值及收款计划（2026）'!$B:$B,'[1]产值及收款计划（2026）'!CE:CE)</f>
        <v>0</v>
      </c>
      <c r="CF106" s="256" cm="1">
        <f t="array" aca="1" ref="CF106" ca="1">_xlfn.XLOOKUP($A106&amp;$B106,'[1]产值及收款计划（2026）'!$A:$A&amp;'[1]产值及收款计划（2026）'!$B:$B,'[1]产值及收款计划（2026）'!CF:CF)</f>
        <v>0</v>
      </c>
      <c r="CG106" s="256" cm="1">
        <f t="array" aca="1" ref="CG106" ca="1">_xlfn.XLOOKUP($A106&amp;$B106,'[1]产值及收款计划（2026）'!$A:$A&amp;'[1]产值及收款计划（2026）'!$B:$B,'[1]产值及收款计划（2026）'!CG:CG)</f>
        <v>0</v>
      </c>
      <c r="CH106" s="256" cm="1">
        <f t="array" aca="1" ref="CH106" ca="1">_xlfn.XLOOKUP($A106&amp;$B106,'[1]产值及收款计划（2026）'!$A:$A&amp;'[1]产值及收款计划（2026）'!$B:$B,'[1]产值及收款计划（2026）'!CH:CH)</f>
        <v>0</v>
      </c>
      <c r="CI106" s="256" cm="1">
        <f t="array" aca="1" ref="CI106" ca="1">_xlfn.XLOOKUP($A106&amp;$B106,'[1]产值及收款计划（2026）'!$A:$A&amp;'[1]产值及收款计划（2026）'!$B:$B,'[1]产值及收款计划（2026）'!CI:CI)</f>
        <v>0</v>
      </c>
      <c r="CJ106" s="256" cm="1">
        <f t="array" aca="1" ref="CJ106" ca="1">_xlfn.XLOOKUP($A106&amp;$B106,'[1]产值及收款计划（2026）'!$A:$A&amp;'[1]产值及收款计划（2026）'!$B:$B,'[1]产值及收款计划（2026）'!CJ:CJ)</f>
        <v>0</v>
      </c>
      <c r="CK106" s="256" cm="1">
        <f t="array" aca="1" ref="CK106" ca="1">_xlfn.XLOOKUP($A106&amp;$B106,'[1]产值及收款计划（2026）'!$A:$A&amp;'[1]产值及收款计划（2026）'!$B:$B,'[1]产值及收款计划（2026）'!CK:CK)</f>
        <v>0</v>
      </c>
      <c r="CL106" s="256" cm="1">
        <f t="array" aca="1" ref="CL106" ca="1">_xlfn.XLOOKUP($A106&amp;$B106,'[1]产值及收款计划（2026）'!$A:$A&amp;'[1]产值及收款计划（2026）'!$B:$B,'[1]产值及收款计划（2026）'!CL:CL)</f>
        <v>0</v>
      </c>
      <c r="DA106" s="256" cm="1">
        <f t="array" aca="1" ref="DA106" ca="1">_xlfn.XLOOKUP($A106&amp;$B106,'[1]产值及收款计划（2026）'!$A:$A&amp;'[1]产值及收款计划（2026）'!$B:$B,'[1]产值及收款计划（2026）'!DA:DA)</f>
        <v>0</v>
      </c>
      <c r="DB106" s="256" cm="1">
        <f t="array" aca="1" ref="DB106" ca="1">_xlfn.XLOOKUP($A106&amp;$B106,'[1]产值及收款计划（2026）'!$A:$A&amp;'[1]产值及收款计划（2026）'!$B:$B,'[1]产值及收款计划（2026）'!DB:DB)</f>
        <v>0</v>
      </c>
      <c r="DC106" s="256" cm="1">
        <f t="array" aca="1" ref="DC106" ca="1">_xlfn.XLOOKUP($A106&amp;$B106,'[1]产值及收款计划（2026）'!$A:$A&amp;'[1]产值及收款计划（2026）'!$B:$B,'[1]产值及收款计划（2026）'!DC:DC)</f>
        <v>0</v>
      </c>
      <c r="DD106" s="256" cm="1">
        <f t="array" aca="1" ref="DD106" ca="1">_xlfn.XLOOKUP($A106&amp;$B106,'[1]产值及收款计划（2026）'!$A:$A&amp;'[1]产值及收款计划（2026）'!$B:$B,'[1]产值及收款计划（2026）'!DD:DD)</f>
        <v>0</v>
      </c>
      <c r="DE106" s="256" cm="1">
        <f t="array" aca="1" ref="DE106" ca="1">_xlfn.XLOOKUP($A106&amp;$B106,'[1]产值及收款计划（2026）'!$A:$A&amp;'[1]产值及收款计划（2026）'!$B:$B,'[1]产值及收款计划（2026）'!DE:DE)</f>
        <v>0</v>
      </c>
      <c r="DF106" s="256" cm="1">
        <f t="array" aca="1" ref="DF106" ca="1">_xlfn.XLOOKUP($A106&amp;$B106,'[1]产值及收款计划（2026）'!$A:$A&amp;'[1]产值及收款计划（2026）'!$B:$B,'[1]产值及收款计划（2026）'!DF:DF)</f>
        <v>0</v>
      </c>
      <c r="DG106" s="256" cm="1">
        <f t="array" aca="1" ref="DG106" ca="1">_xlfn.XLOOKUP($A106&amp;$B106,'[1]产值及收款计划（2026）'!$A:$A&amp;'[1]产值及收款计划（2026）'!$B:$B,'[1]产值及收款计划（2026）'!DG:DG)</f>
        <v>0</v>
      </c>
      <c r="DH106" s="256" cm="1">
        <f t="array" aca="1" ref="DH106" ca="1">_xlfn.XLOOKUP($A106&amp;$B106,'[1]产值及收款计划（2026）'!$A:$A&amp;'[1]产值及收款计划（2026）'!$B:$B,'[1]产值及收款计划（2026）'!DH:DH)</f>
        <v>0</v>
      </c>
      <c r="DI106" s="256" cm="1">
        <f t="array" aca="1" ref="DI106" ca="1">_xlfn.XLOOKUP($A106&amp;$B106,'[1]产值及收款计划（2026）'!$A:$A&amp;'[1]产值及收款计划（2026）'!$B:$B,'[1]产值及收款计划（2026）'!DI:DI)</f>
        <v>0</v>
      </c>
      <c r="DJ106" s="256" cm="1">
        <f t="array" aca="1" ref="DJ106" ca="1">_xlfn.XLOOKUP($A106&amp;$B106,'[1]产值及收款计划（2026）'!$A:$A&amp;'[1]产值及收款计划（2026）'!$B:$B,'[1]产值及收款计划（2026）'!DJ:DJ)</f>
        <v>0</v>
      </c>
      <c r="DK106" s="256" cm="1">
        <f t="array" aca="1" ref="DK106" ca="1">_xlfn.XLOOKUP($A106&amp;$B106,'[1]产值及收款计划（2026）'!$A:$A&amp;'[1]产值及收款计划（2026）'!$B:$B,'[1]产值及收款计划（2026）'!DK:DK)</f>
        <v>0</v>
      </c>
      <c r="DL106" s="256" cm="1">
        <f t="array" aca="1" ref="DL106" ca="1">_xlfn.XLOOKUP($A106&amp;$B106,'[1]产值及收款计划（2026）'!$A:$A&amp;'[1]产值及收款计划（2026）'!$B:$B,'[1]产值及收款计划（2026）'!DL:DL)</f>
        <v>0</v>
      </c>
      <c r="DM106" s="264"/>
      <c r="DN106" s="250"/>
    </row>
    <row r="107" spans="1:118" ht="20.25" x14ac:dyDescent="0.15">
      <c r="A107" s="254">
        <f t="shared" ca="1" si="11"/>
        <v>103</v>
      </c>
      <c r="B107" s="254" t="s">
        <v>25</v>
      </c>
      <c r="C107" s="255" t="str" cm="1">
        <f t="array" aca="1" ref="C107" ca="1">_xlfn.XLOOKUP($A107&amp;$B107,'[1]产值及收款计划（2026）'!$A:$A&amp;'[1]产值及收款计划（2026）'!$B:$B,'[1]产值及收款计划（2026）'!C:C)</f>
        <v>ZHT2021122300161</v>
      </c>
      <c r="D107" s="255" t="str" cm="1">
        <f t="array" aca="1" ref="D107" ca="1">_xlfn.XLOOKUP($A107&amp;$B107,'[1]产值及收款计划（2026）'!$A:$A&amp;'[1]产值及收款计划（2026）'!$B:$B,'[1]产值及收款计划（2026）'!D:D)</f>
        <v>绍兴市城市智慧道路快速系统和地下管廊项目-越东路及南延段（杭甬高速-绍诸高速平水口）智慧快速路工程</v>
      </c>
      <c r="E107" s="256" cm="1">
        <f t="array" aca="1" ref="E107" ca="1">_xlfn.XLOOKUP($A107&amp;$B107,'[1]产值及收款计划（2026）'!$A:$A&amp;'[1]产值及收款计划（2026）'!$B:$B,'[1]产值及收款计划（2026）'!E:E)</f>
        <v>70</v>
      </c>
      <c r="F107" s="256" cm="1">
        <f t="array" aca="1" ref="F107" ca="1">_xlfn.XLOOKUP($A107&amp;$B107,'[1]产值及收款计划（2026）'!$A:$A&amp;'[1]产值及收款计划（2026）'!$B:$B,'[1]产值及收款计划（2026）'!F:F)</f>
        <v>70</v>
      </c>
      <c r="G107" s="256" cm="1">
        <f t="array" aca="1" ref="G107" ca="1">_xlfn.XLOOKUP($A107&amp;$B107,'[1]产值及收款计划（2026）'!$A:$A&amp;'[1]产值及收款计划（2026）'!$B:$B,'[1]产值及收款计划（2026）'!G:G)</f>
        <v>70</v>
      </c>
      <c r="H107" s="256" cm="1">
        <f t="array" aca="1" ref="H107" ca="1">_xlfn.XLOOKUP($A107&amp;$B107,'[1]产值及收款计划（2026）'!$A:$A&amp;'[1]产值及收款计划（2026）'!$B:$B,'[1]产值及收款计划（2026）'!H:H)</f>
        <v>70</v>
      </c>
      <c r="I107" s="257" cm="1">
        <f t="array" aca="1" ref="I107" ca="1">_xlfn.XLOOKUP($A107&amp;$B107,'[1]产值及收款计划（2026）'!$A:$A&amp;'[1]产值及收款计划（2026）'!$B:$B,'[1]产值及收款计划（2026）'!I:I)</f>
        <v>1</v>
      </c>
      <c r="J107" s="258" cm="1">
        <f t="array" aca="1" ref="J107" ca="1">_xlfn.XLOOKUP($A107&amp;$B107,'[1]产值及收款计划（2026）'!$A:$A&amp;'[1]产值及收款计划（2026）'!$B:$B,'[1]产值及收款计划（2026）'!J:J)</f>
        <v>0.06</v>
      </c>
      <c r="K107" s="256" cm="1">
        <f t="array" aca="1" ref="K107" ca="1">_xlfn.XLOOKUP($A107&amp;$B107,'[1]产值及收款计划（2026）'!$A:$A&amp;'[1]产值及收款计划（2026）'!$B:$B,'[1]产值及收款计划（2026）'!K:K)</f>
        <v>0</v>
      </c>
      <c r="L107" s="256" cm="1">
        <f t="array" aca="1" ref="L107" ca="1">_xlfn.XLOOKUP($A107&amp;$B107,'[1]产值及收款计划（2026）'!$A:$A&amp;'[1]产值及收款计划（2026）'!$B:$B,'[1]产值及收款计划（2026）'!L:L)</f>
        <v>0</v>
      </c>
      <c r="M107" s="256" t="str" cm="1">
        <f t="array" aca="1" ref="M107" ca="1">_xlfn.XLOOKUP($A107&amp;$B107,'[1]产值及收款计划（2026）'!$A:$A&amp;'[1]产值及收款计划（2026）'!$B:$B,'[1]产值及收款计划（2026）'!M:M)</f>
        <v>主导</v>
      </c>
      <c r="N107" s="256" t="str" cm="1">
        <f t="array" aca="1" ref="N107" ca="1">_xlfn.XLOOKUP($A107&amp;$B107,'[1]产值及收款计划（2026）'!$A:$A&amp;'[1]产值及收款计划（2026）'!$B:$B,'[1]产值及收款计划（2026）'!N:N)</f>
        <v>张智伟团队</v>
      </c>
      <c r="O107" s="256" t="str" cm="1">
        <f t="array" aca="1" ref="O107" ca="1">_xlfn.XLOOKUP($A107&amp;$B107,'[1]产值及收款计划（2026）'!$A:$A&amp;'[1]产值及收款计划（2026）'!$B:$B,'[1]产值及收款计划（2026）'!O:O)</f>
        <v>卜宝翔</v>
      </c>
      <c r="P107" s="255" t="str" cm="1">
        <f t="array" aca="1" ref="P107" ca="1">_xlfn.XLOOKUP($A107&amp;$B107,'[1]产值及收款计划（2026）'!$A:$A&amp;'[1]产值及收款计划（2026）'!$B:$B,'[1]产值及收款计划（2026）'!P:P)</f>
        <v>在建</v>
      </c>
      <c r="Q107" s="256" cm="1">
        <f t="array" aca="1" ref="Q107" ca="1">_xlfn.XLOOKUP($A107&amp;$B107,'[1]产值及收款计划（2026）'!$A:$A&amp;'[1]产值及收款计划（2026）'!$B:$B,'[1]产值及收款计划（2026）'!Q:Q)</f>
        <v>0</v>
      </c>
      <c r="R107" s="256" cm="1">
        <f t="array" aca="1" ref="R107" ca="1">_xlfn.XLOOKUP($A107&amp;$B107,'[1]产值及收款计划（2026）'!$A:$A&amp;'[1]产值及收款计划（2026）'!$B:$B,'[1]产值及收款计划（2026）'!R:R)</f>
        <v>0</v>
      </c>
      <c r="S107" s="256" cm="1">
        <f t="array" aca="1" ref="S107" ca="1">_xlfn.XLOOKUP($A107&amp;$B107,'[1]产值及收款计划（2026）'!$A:$A&amp;'[1]产值及收款计划（2026）'!$B:$B,'[1]产值及收款计划（2026）'!S:S)</f>
        <v>0</v>
      </c>
      <c r="T107" s="256" cm="1">
        <f t="array" aca="1" ref="T107" ca="1">_xlfn.XLOOKUP($A107&amp;$B107,'[1]产值及收款计划（2026）'!$A:$A&amp;'[1]产值及收款计划（2026）'!$B:$B,'[1]产值及收款计划（2026）'!T:T)</f>
        <v>42</v>
      </c>
      <c r="U107" s="256" cm="1">
        <f t="array" aca="1" ref="U107" ca="1">_xlfn.XLOOKUP($A107&amp;$B107,'[1]产值及收款计划（2026）'!$A:$A&amp;'[1]产值及收款计划（2026）'!$B:$B,'[1]产值及收款计划（2026）'!U:U)</f>
        <v>0</v>
      </c>
      <c r="V107" s="256" cm="1">
        <f t="array" aca="1" ref="V107" ca="1">_xlfn.XLOOKUP($A107&amp;$B107,'[1]产值及收款计划（2026）'!$A:$A&amp;'[1]产值及收款计划（2026）'!$B:$B,'[1]产值及收款计划（2026）'!V:V)</f>
        <v>28</v>
      </c>
      <c r="W107" s="256" cm="1">
        <f t="array" aca="1" ref="W107" ca="1">_xlfn.XLOOKUP($A107&amp;$B107,'[1]产值及收款计划（2026）'!$A:$A&amp;'[1]产值及收款计划（2026）'!$B:$B,'[1]产值及收款计划（2026）'!W:W)</f>
        <v>0</v>
      </c>
      <c r="X107" s="256" cm="1">
        <f t="array" aca="1" ref="X107" ca="1">_xlfn.XLOOKUP($A107&amp;$B107,'[1]产值及收款计划（2026）'!$A:$A&amp;'[1]产值及收款计划（2026）'!$B:$B,'[1]产值及收款计划（2026）'!X:X)</f>
        <v>0</v>
      </c>
      <c r="Y107" s="256" cm="1">
        <f t="array" aca="1" ref="Y107" ca="1">_xlfn.XLOOKUP($A107&amp;$B107,'[1]产值及收款计划（2026）'!$A:$A&amp;'[1]产值及收款计划（2026）'!$B:$B,'[1]产值及收款计划（2026）'!Y:Y)</f>
        <v>0</v>
      </c>
      <c r="Z107" s="256" cm="1">
        <f t="array" aca="1" ref="Z107" ca="1">_xlfn.XLOOKUP($A107&amp;$B107,'[1]产值及收款计划（2026）'!$A:$A&amp;'[1]产值及收款计划（2026）'!$B:$B,'[1]产值及收款计划（2026）'!Z:Z)</f>
        <v>0</v>
      </c>
      <c r="AA107" s="256" cm="1">
        <f t="array" aca="1" ref="AA107" ca="1">_xlfn.XLOOKUP($A107&amp;$B107,'[1]产值及收款计划（2026）'!$A:$A&amp;'[1]产值及收款计划（2026）'!$B:$B,'[1]产值及收款计划（2026）'!AA:AA)</f>
        <v>0</v>
      </c>
      <c r="AB107" s="256" cm="1">
        <f t="array" aca="1" ref="AB107" ca="1">_xlfn.XLOOKUP($A107&amp;$B107,'[1]产值及收款计划（2026）'!$A:$A&amp;'[1]产值及收款计划（2026）'!$B:$B,'[1]产值及收款计划（2026）'!AB:AB)</f>
        <v>0</v>
      </c>
      <c r="AC107" s="256" cm="1">
        <f t="array" aca="1" ref="AC107" ca="1">_xlfn.XLOOKUP($A107&amp;$B107,'[1]产值及收款计划（2026）'!$A:$A&amp;'[1]产值及收款计划（2026）'!$B:$B,'[1]产值及收款计划（2026）'!AC:AC)</f>
        <v>0</v>
      </c>
      <c r="AD107" s="256" cm="1">
        <f t="array" aca="1" ref="AD107" ca="1">_xlfn.XLOOKUP($A107&amp;$B107,'[1]产值及收款计划（2026）'!$A:$A&amp;'[1]产值及收款计划（2026）'!$B:$B,'[1]产值及收款计划（2026）'!AD:AD)</f>
        <v>0</v>
      </c>
      <c r="AE107" s="256" cm="1">
        <f t="array" aca="1" ref="AE107" ca="1">_xlfn.XLOOKUP($A107&amp;$B107,'[1]产值及收款计划（2026）'!$A:$A&amp;'[1]产值及收款计划（2026）'!$B:$B,'[1]产值及收款计划（2026）'!AE:AE)</f>
        <v>0</v>
      </c>
      <c r="AF107" s="256" cm="1">
        <f t="array" aca="1" ref="AF107" ca="1">_xlfn.XLOOKUP($A107&amp;$B107,'[1]产值及收款计划（2026）'!$A:$A&amp;'[1]产值及收款计划（2026）'!$B:$B,'[1]产值及收款计划（2026）'!AF:AF)</f>
        <v>28</v>
      </c>
      <c r="AG107" s="256" cm="1">
        <f t="array" aca="1" ref="AG107" ca="1">_xlfn.XLOOKUP($A107&amp;$B107,'[1]产值及收款计划（2026）'!$A:$A&amp;'[1]产值及收款计划（2026）'!$B:$B,'[1]产值及收款计划（2026）'!AG:AG)</f>
        <v>0</v>
      </c>
      <c r="AH107" s="256" cm="1">
        <f t="array" aca="1" ref="AH107" ca="1">_xlfn.XLOOKUP($A107&amp;$B107,'[1]产值及收款计划（2026）'!$A:$A&amp;'[1]产值及收款计划（2026）'!$B:$B,'[1]产值及收款计划（2026）'!AH:AH)</f>
        <v>0</v>
      </c>
      <c r="AI107" s="256" cm="1">
        <f t="array" aca="1" ref="AI107" ca="1">_xlfn.XLOOKUP($A107&amp;$B107,'[1]产值及收款计划（2026）'!$A:$A&amp;'[1]产值及收款计划（2026）'!$B:$B,'[1]产值及收款计划（2026）'!AI:AI)</f>
        <v>0</v>
      </c>
      <c r="AJ107" s="256" cm="1">
        <f t="array" aca="1" ref="AJ107" ca="1">_xlfn.XLOOKUP($A107&amp;$B107,'[1]产值及收款计划（2026）'!$A:$A&amp;'[1]产值及收款计划（2026）'!$B:$B,'[1]产值及收款计划（2026）'!AJ:AJ)</f>
        <v>0</v>
      </c>
      <c r="AK107" s="256" cm="1">
        <f t="array" aca="1" ref="AK107" ca="1">_xlfn.XLOOKUP($A107&amp;$B107,'[1]产值及收款计划（2026）'!$A:$A&amp;'[1]产值及收款计划（2026）'!$B:$B,'[1]产值及收款计划（2026）'!AK:AK)</f>
        <v>0</v>
      </c>
      <c r="AL107" s="256" cm="1">
        <f t="array" aca="1" ref="AL107" ca="1">_xlfn.XLOOKUP($A107&amp;$B107,'[1]产值及收款计划（2026）'!$A:$A&amp;'[1]产值及收款计划（2026）'!$B:$B,'[1]产值及收款计划（2026）'!AL:AL)</f>
        <v>0</v>
      </c>
      <c r="AM107" s="263" t="e" cm="1">
        <f t="array" aca="1" ref="AM107" ca="1">_xlfn.LET(_xlpm.勾选月份状态数组,TRANSPOSE('PPT(12-15页）-TOP10'!$A$3:$A$14),_xlpm.选择数据区,IF('PPT(12-15页）-TOP10'!$E$3="收款",$BA107:$BL107,$AA107:$AL107),SUM(_xlfn._xlws.FILTER(_xlpm.选择数据区,_xlpm.勾选月份状态数组,"")))</f>
        <v>#NAME?</v>
      </c>
      <c r="AN107" s="256" t="e" cm="1">
        <f t="array" aca="1" ref="AN107" ca="1">_xlfn.LET(_xlpm.勾选月份状态数组,TRANSPOSE('PPT(12-15页）-TOP10'!$A$3:$A$14),_xlpm.选择数据区,IF('PPT(12-15页）-TOP10'!$E$3="收款",$DA107:$DL107,$CA107:$CL107),SUM(_xlfn._xlws.FILTER(_xlpm.选择数据区,_xlpm.勾选月份状态数组,"")))</f>
        <v>#NAME?</v>
      </c>
      <c r="AO107" s="256">
        <f ca="1">SUM(CA107:CC107)+SUM(AD107:AL107)</f>
        <v>28</v>
      </c>
      <c r="AP107" s="256"/>
      <c r="AQ107" s="256"/>
      <c r="AR107" s="256"/>
      <c r="AS107" s="256" cm="1">
        <f t="array" aca="1" ref="AS107" ca="1">_xlfn.XLOOKUP($A107&amp;$B107,'[1]产值及收款计划（2026）'!$A:$A&amp;'[1]产值及收款计划（2026）'!$B:$B,'[1]产值及收款计划（2026）'!AS:AS)</f>
        <v>0</v>
      </c>
      <c r="AT107" s="256" cm="1">
        <f t="array" aca="1" ref="AT107" ca="1">_xlfn.XLOOKUP($A107&amp;$B107,'[1]产值及收款计划（2026）'!$A:$A&amp;'[1]产值及收款计划（2026）'!$B:$B,'[1]产值及收款计划（2026）'!AT:AT)</f>
        <v>0</v>
      </c>
      <c r="AU107" s="256" cm="1">
        <f t="array" aca="1" ref="AU107" ca="1">_xlfn.XLOOKUP($A107&amp;$B107,'[1]产值及收款计划（2026）'!$A:$A&amp;'[1]产值及收款计划（2026）'!$B:$B,'[1]产值及收款计划（2026）'!AU:AU)</f>
        <v>0</v>
      </c>
      <c r="AV107" s="256" cm="1">
        <f t="array" aca="1" ref="AV107" ca="1">_xlfn.XLOOKUP($A107&amp;$B107,'[1]产值及收款计划（2026）'!$A:$A&amp;'[1]产值及收款计划（2026）'!$B:$B,'[1]产值及收款计划（2026）'!AV:AV)</f>
        <v>0</v>
      </c>
      <c r="AW107" s="256" cm="1">
        <f t="array" aca="1" ref="AW107" ca="1">_xlfn.XLOOKUP($A107&amp;$B107,'[1]产值及收款计划（2026）'!$A:$A&amp;'[1]产值及收款计划（2026）'!$B:$B,'[1]产值及收款计划（2026）'!AW:AW)</f>
        <v>0</v>
      </c>
      <c r="AX107" s="256" cm="1">
        <f t="array" aca="1" ref="AX107" ca="1">_xlfn.XLOOKUP($A107&amp;$B107,'[1]产值及收款计划（2026）'!$A:$A&amp;'[1]产值及收款计划（2026）'!$B:$B,'[1]产值及收款计划（2026）'!AX:AX)</f>
        <v>0</v>
      </c>
      <c r="AY107" s="256" cm="1">
        <f t="array" aca="1" ref="AY107" ca="1">_xlfn.XLOOKUP($A107&amp;$B107,'[1]产值及收款计划（2026）'!$A:$A&amp;'[1]产值及收款计划（2026）'!$B:$B,'[1]产值及收款计划（2026）'!AY:AY)</f>
        <v>70</v>
      </c>
      <c r="AZ107" s="256" cm="1">
        <f t="array" aca="1" ref="AZ107" ca="1">_xlfn.XLOOKUP($A107&amp;$B107,'[1]产值及收款计划（2026）'!$A:$A&amp;'[1]产值及收款计划（2026）'!$B:$B,'[1]产值及收款计划（2026）'!AZ:AZ)</f>
        <v>42</v>
      </c>
      <c r="BA107" s="256" cm="1">
        <f t="array" aca="1" ref="BA107" ca="1">_xlfn.XLOOKUP($A107&amp;$B107,'[1]产值及收款计划（2026）'!$A:$A&amp;'[1]产值及收款计划（2026）'!$B:$B,'[1]产值及收款计划（2026）'!BA:BA)</f>
        <v>0</v>
      </c>
      <c r="BB107" s="256" cm="1">
        <f t="array" aca="1" ref="BB107" ca="1">_xlfn.XLOOKUP($A107&amp;$B107,'[1]产值及收款计划（2026）'!$A:$A&amp;'[1]产值及收款计划（2026）'!$B:$B,'[1]产值及收款计划（2026）'!BB:BB)</f>
        <v>0</v>
      </c>
      <c r="BC107" s="256" cm="1">
        <f t="array" aca="1" ref="BC107" ca="1">_xlfn.XLOOKUP($A107&amp;$B107,'[1]产值及收款计划（2026）'!$A:$A&amp;'[1]产值及收款计划（2026）'!$B:$B,'[1]产值及收款计划（2026）'!BC:BC)</f>
        <v>0</v>
      </c>
      <c r="BD107" s="256" cm="1">
        <f t="array" aca="1" ref="BD107" ca="1">_xlfn.XLOOKUP($A107&amp;$B107,'[1]产值及收款计划（2026）'!$A:$A&amp;'[1]产值及收款计划（2026）'!$B:$B,'[1]产值及收款计划（2026）'!BD:BD)</f>
        <v>0</v>
      </c>
      <c r="BE107" s="256" cm="1">
        <f t="array" aca="1" ref="BE107" ca="1">_xlfn.XLOOKUP($A107&amp;$B107,'[1]产值及收款计划（2026）'!$A:$A&amp;'[1]产值及收款计划（2026）'!$B:$B,'[1]产值及收款计划（2026）'!BE:BE)</f>
        <v>0</v>
      </c>
      <c r="BF107" s="256" cm="1">
        <f t="array" aca="1" ref="BF107" ca="1">_xlfn.XLOOKUP($A107&amp;$B107,'[1]产值及收款计划（2026）'!$A:$A&amp;'[1]产值及收款计划（2026）'!$B:$B,'[1]产值及收款计划（2026）'!BF:BF)</f>
        <v>42</v>
      </c>
      <c r="BG107" s="256" cm="1">
        <f t="array" aca="1" ref="BG107" ca="1">_xlfn.XLOOKUP($A107&amp;$B107,'[1]产值及收款计划（2026）'!$A:$A&amp;'[1]产值及收款计划（2026）'!$B:$B,'[1]产值及收款计划（2026）'!BG:BG)</f>
        <v>0</v>
      </c>
      <c r="BH107" s="256" cm="1">
        <f t="array" aca="1" ref="BH107" ca="1">_xlfn.XLOOKUP($A107&amp;$B107,'[1]产值及收款计划（2026）'!$A:$A&amp;'[1]产值及收款计划（2026）'!$B:$B,'[1]产值及收款计划（2026）'!BH:BH)</f>
        <v>0</v>
      </c>
      <c r="BI107" s="256" cm="1">
        <f t="array" aca="1" ref="BI107" ca="1">_xlfn.XLOOKUP($A107&amp;$B107,'[1]产值及收款计划（2026）'!$A:$A&amp;'[1]产值及收款计划（2026）'!$B:$B,'[1]产值及收款计划（2026）'!BI:BI)</f>
        <v>0</v>
      </c>
      <c r="BJ107" s="256" cm="1">
        <f t="array" aca="1" ref="BJ107" ca="1">_xlfn.XLOOKUP($A107&amp;$B107,'[1]产值及收款计划（2026）'!$A:$A&amp;'[1]产值及收款计划（2026）'!$B:$B,'[1]产值及收款计划（2026）'!BJ:BJ)</f>
        <v>0</v>
      </c>
      <c r="BK107" s="256" cm="1">
        <f t="array" aca="1" ref="BK107" ca="1">_xlfn.XLOOKUP($A107&amp;$B107,'[1]产值及收款计划（2026）'!$A:$A&amp;'[1]产值及收款计划（2026）'!$B:$B,'[1]产值及收款计划（2026）'!BK:BK)</f>
        <v>0</v>
      </c>
      <c r="BL107" s="256" cm="1">
        <f t="array" aca="1" ref="BL107" ca="1">_xlfn.XLOOKUP($A107&amp;$B107,'[1]产值及收款计划（2026）'!$A:$A&amp;'[1]产值及收款计划（2026）'!$B:$B,'[1]产值及收款计划（2026）'!BL:BL)</f>
        <v>0</v>
      </c>
      <c r="BM107" s="256"/>
      <c r="BN107" s="256"/>
      <c r="BO107" s="256"/>
      <c r="BP107" s="256"/>
      <c r="BQ107" s="255" cm="1">
        <f t="array" aca="1" ref="BQ107" ca="1">_xlfn.XLOOKUP($A107&amp;$B107,'[1]产值及收款计划（2026）'!$A:$A&amp;'[1]产值及收款计划（2026）'!$B:$B,'[1]产值及收款计划（2026）'!BQ:BQ)</f>
        <v>0</v>
      </c>
      <c r="BR107" s="256" cm="1">
        <f t="array" aca="1" ref="BR107" ca="1">_xlfn.XLOOKUP($A107&amp;$B107,'[1]产值及收款计划（2026）'!$A:$A&amp;'[1]产值及收款计划（2026）'!$B:$B,'[1]产值及收款计划（2026）'!BR:BR)</f>
        <v>0</v>
      </c>
      <c r="CA107" s="256" cm="1">
        <f t="array" aca="1" ref="CA107" ca="1">_xlfn.XLOOKUP($A107&amp;$B107,'[1]产值及收款计划（2026）'!$A:$A&amp;'[1]产值及收款计划（2026）'!$B:$B,'[1]产值及收款计划（2026）'!CA:CA)</f>
        <v>0</v>
      </c>
      <c r="CB107" s="256" cm="1">
        <f t="array" aca="1" ref="CB107" ca="1">_xlfn.XLOOKUP($A107&amp;$B107,'[1]产值及收款计划（2026）'!$A:$A&amp;'[1]产值及收款计划（2026）'!$B:$B,'[1]产值及收款计划（2026）'!CB:CB)</f>
        <v>0</v>
      </c>
      <c r="CC107" s="256" cm="1">
        <f t="array" aca="1" ref="CC107" ca="1">_xlfn.XLOOKUP($A107&amp;$B107,'[1]产值及收款计划（2026）'!$A:$A&amp;'[1]产值及收款计划（2026）'!$B:$B,'[1]产值及收款计划（2026）'!CC:CC)</f>
        <v>0</v>
      </c>
      <c r="CD107" s="256" cm="1">
        <f t="array" aca="1" ref="CD107" ca="1">_xlfn.XLOOKUP($A107&amp;$B107,'[1]产值及收款计划（2026）'!$A:$A&amp;'[1]产值及收款计划（2026）'!$B:$B,'[1]产值及收款计划（2026）'!CD:CD)</f>
        <v>0</v>
      </c>
      <c r="CE107" s="256" cm="1">
        <f t="array" aca="1" ref="CE107" ca="1">_xlfn.XLOOKUP($A107&amp;$B107,'[1]产值及收款计划（2026）'!$A:$A&amp;'[1]产值及收款计划（2026）'!$B:$B,'[1]产值及收款计划（2026）'!CE:CE)</f>
        <v>0</v>
      </c>
      <c r="CF107" s="256" cm="1">
        <f t="array" aca="1" ref="CF107" ca="1">_xlfn.XLOOKUP($A107&amp;$B107,'[1]产值及收款计划（2026）'!$A:$A&amp;'[1]产值及收款计划（2026）'!$B:$B,'[1]产值及收款计划（2026）'!CF:CF)</f>
        <v>0</v>
      </c>
      <c r="CG107" s="256" cm="1">
        <f t="array" aca="1" ref="CG107" ca="1">_xlfn.XLOOKUP($A107&amp;$B107,'[1]产值及收款计划（2026）'!$A:$A&amp;'[1]产值及收款计划（2026）'!$B:$B,'[1]产值及收款计划（2026）'!CG:CG)</f>
        <v>0</v>
      </c>
      <c r="CH107" s="256" cm="1">
        <f t="array" aca="1" ref="CH107" ca="1">_xlfn.XLOOKUP($A107&amp;$B107,'[1]产值及收款计划（2026）'!$A:$A&amp;'[1]产值及收款计划（2026）'!$B:$B,'[1]产值及收款计划（2026）'!CH:CH)</f>
        <v>0</v>
      </c>
      <c r="CI107" s="256" cm="1">
        <f t="array" aca="1" ref="CI107" ca="1">_xlfn.XLOOKUP($A107&amp;$B107,'[1]产值及收款计划（2026）'!$A:$A&amp;'[1]产值及收款计划（2026）'!$B:$B,'[1]产值及收款计划（2026）'!CI:CI)</f>
        <v>0</v>
      </c>
      <c r="CJ107" s="256" cm="1">
        <f t="array" aca="1" ref="CJ107" ca="1">_xlfn.XLOOKUP($A107&amp;$B107,'[1]产值及收款计划（2026）'!$A:$A&amp;'[1]产值及收款计划（2026）'!$B:$B,'[1]产值及收款计划（2026）'!CJ:CJ)</f>
        <v>0</v>
      </c>
      <c r="CK107" s="256" cm="1">
        <f t="array" aca="1" ref="CK107" ca="1">_xlfn.XLOOKUP($A107&amp;$B107,'[1]产值及收款计划（2026）'!$A:$A&amp;'[1]产值及收款计划（2026）'!$B:$B,'[1]产值及收款计划（2026）'!CK:CK)</f>
        <v>0</v>
      </c>
      <c r="CL107" s="256" cm="1">
        <f t="array" aca="1" ref="CL107" ca="1">_xlfn.XLOOKUP($A107&amp;$B107,'[1]产值及收款计划（2026）'!$A:$A&amp;'[1]产值及收款计划（2026）'!$B:$B,'[1]产值及收款计划（2026）'!CL:CL)</f>
        <v>0</v>
      </c>
      <c r="DA107" s="256" cm="1">
        <f t="array" aca="1" ref="DA107" ca="1">_xlfn.XLOOKUP($A107&amp;$B107,'[1]产值及收款计划（2026）'!$A:$A&amp;'[1]产值及收款计划（2026）'!$B:$B,'[1]产值及收款计划（2026）'!DA:DA)</f>
        <v>0</v>
      </c>
      <c r="DB107" s="256" cm="1">
        <f t="array" aca="1" ref="DB107" ca="1">_xlfn.XLOOKUP($A107&amp;$B107,'[1]产值及收款计划（2026）'!$A:$A&amp;'[1]产值及收款计划（2026）'!$B:$B,'[1]产值及收款计划（2026）'!DB:DB)</f>
        <v>0</v>
      </c>
      <c r="DC107" s="256" cm="1">
        <f t="array" aca="1" ref="DC107" ca="1">_xlfn.XLOOKUP($A107&amp;$B107,'[1]产值及收款计划（2026）'!$A:$A&amp;'[1]产值及收款计划（2026）'!$B:$B,'[1]产值及收款计划（2026）'!DC:DC)</f>
        <v>0</v>
      </c>
      <c r="DD107" s="256" cm="1">
        <f t="array" aca="1" ref="DD107" ca="1">_xlfn.XLOOKUP($A107&amp;$B107,'[1]产值及收款计划（2026）'!$A:$A&amp;'[1]产值及收款计划（2026）'!$B:$B,'[1]产值及收款计划（2026）'!DD:DD)</f>
        <v>0</v>
      </c>
      <c r="DE107" s="256" cm="1">
        <f t="array" aca="1" ref="DE107" ca="1">_xlfn.XLOOKUP($A107&amp;$B107,'[1]产值及收款计划（2026）'!$A:$A&amp;'[1]产值及收款计划（2026）'!$B:$B,'[1]产值及收款计划（2026）'!DE:DE)</f>
        <v>0</v>
      </c>
      <c r="DF107" s="256" cm="1">
        <f t="array" aca="1" ref="DF107" ca="1">_xlfn.XLOOKUP($A107&amp;$B107,'[1]产值及收款计划（2026）'!$A:$A&amp;'[1]产值及收款计划（2026）'!$B:$B,'[1]产值及收款计划（2026）'!DF:DF)</f>
        <v>0</v>
      </c>
      <c r="DG107" s="256" cm="1">
        <f t="array" aca="1" ref="DG107" ca="1">_xlfn.XLOOKUP($A107&amp;$B107,'[1]产值及收款计划（2026）'!$A:$A&amp;'[1]产值及收款计划（2026）'!$B:$B,'[1]产值及收款计划（2026）'!DG:DG)</f>
        <v>0</v>
      </c>
      <c r="DH107" s="256" cm="1">
        <f t="array" aca="1" ref="DH107" ca="1">_xlfn.XLOOKUP($A107&amp;$B107,'[1]产值及收款计划（2026）'!$A:$A&amp;'[1]产值及收款计划（2026）'!$B:$B,'[1]产值及收款计划（2026）'!DH:DH)</f>
        <v>0</v>
      </c>
      <c r="DI107" s="256" cm="1">
        <f t="array" aca="1" ref="DI107" ca="1">_xlfn.XLOOKUP($A107&amp;$B107,'[1]产值及收款计划（2026）'!$A:$A&amp;'[1]产值及收款计划（2026）'!$B:$B,'[1]产值及收款计划（2026）'!DI:DI)</f>
        <v>0</v>
      </c>
      <c r="DJ107" s="256" cm="1">
        <f t="array" aca="1" ref="DJ107" ca="1">_xlfn.XLOOKUP($A107&amp;$B107,'[1]产值及收款计划（2026）'!$A:$A&amp;'[1]产值及收款计划（2026）'!$B:$B,'[1]产值及收款计划（2026）'!DJ:DJ)</f>
        <v>0</v>
      </c>
      <c r="DK107" s="256" cm="1">
        <f t="array" aca="1" ref="DK107" ca="1">_xlfn.XLOOKUP($A107&amp;$B107,'[1]产值及收款计划（2026）'!$A:$A&amp;'[1]产值及收款计划（2026）'!$B:$B,'[1]产值及收款计划（2026）'!DK:DK)</f>
        <v>0</v>
      </c>
      <c r="DL107" s="256" cm="1">
        <f t="array" aca="1" ref="DL107" ca="1">_xlfn.XLOOKUP($A107&amp;$B107,'[1]产值及收款计划（2026）'!$A:$A&amp;'[1]产值及收款计划（2026）'!$B:$B,'[1]产值及收款计划（2026）'!DL:DL)</f>
        <v>0</v>
      </c>
      <c r="DM107" s="264"/>
      <c r="DN107" s="250"/>
    </row>
    <row r="108" spans="1:118" ht="20.25" x14ac:dyDescent="0.15">
      <c r="A108" s="254">
        <f t="shared" ca="1" si="11"/>
        <v>104</v>
      </c>
      <c r="B108" s="254" t="s">
        <v>25</v>
      </c>
      <c r="C108" s="255" t="str" cm="1">
        <f t="array" aca="1" ref="C108" ca="1">_xlfn.XLOOKUP($A108&amp;$B108,'[1]产值及收款计划（2026）'!$A:$A&amp;'[1]产值及收款计划（2026）'!$B:$B,'[1]产值及收款计划（2026）'!C:C)</f>
        <v>ZHT2022010400003</v>
      </c>
      <c r="D108" s="255" t="str" cm="1">
        <f t="array" aca="1" ref="D108" ca="1">_xlfn.XLOOKUP($A108&amp;$B108,'[1]产值及收款计划（2026）'!$A:$A&amp;'[1]产值及收款计划（2026）'!$B:$B,'[1]产值及收款计划（2026）'!D:D)</f>
        <v>绍兴市S308省道(二环西路智慧快速路)改造工程BIM全寿命期大数据管理平台建设服务项目工程技术咨询合同</v>
      </c>
      <c r="E108" s="256" cm="1">
        <f t="array" aca="1" ref="E108" ca="1">_xlfn.XLOOKUP($A108&amp;$B108,'[1]产值及收款计划（2026）'!$A:$A&amp;'[1]产值及收款计划（2026）'!$B:$B,'[1]产值及收款计划（2026）'!E:E)</f>
        <v>58.6</v>
      </c>
      <c r="F108" s="256" cm="1">
        <f t="array" aca="1" ref="F108" ca="1">_xlfn.XLOOKUP($A108&amp;$B108,'[1]产值及收款计划（2026）'!$A:$A&amp;'[1]产值及收款计划（2026）'!$B:$B,'[1]产值及收款计划（2026）'!F:F)</f>
        <v>58.6</v>
      </c>
      <c r="G108" s="256" cm="1">
        <f t="array" aca="1" ref="G108" ca="1">_xlfn.XLOOKUP($A108&amp;$B108,'[1]产值及收款计划（2026）'!$A:$A&amp;'[1]产值及收款计划（2026）'!$B:$B,'[1]产值及收款计划（2026）'!G:G)</f>
        <v>58.6</v>
      </c>
      <c r="H108" s="256" cm="1">
        <f t="array" aca="1" ref="H108" ca="1">_xlfn.XLOOKUP($A108&amp;$B108,'[1]产值及收款计划（2026）'!$A:$A&amp;'[1]产值及收款计划（2026）'!$B:$B,'[1]产值及收款计划（2026）'!H:H)</f>
        <v>58.6</v>
      </c>
      <c r="I108" s="257" cm="1">
        <f t="array" aca="1" ref="I108" ca="1">_xlfn.XLOOKUP($A108&amp;$B108,'[1]产值及收款计划（2026）'!$A:$A&amp;'[1]产值及收款计划（2026）'!$B:$B,'[1]产值及收款计划（2026）'!I:I)</f>
        <v>1</v>
      </c>
      <c r="J108" s="258" cm="1">
        <f t="array" aca="1" ref="J108" ca="1">_xlfn.XLOOKUP($A108&amp;$B108,'[1]产值及收款计划（2026）'!$A:$A&amp;'[1]产值及收款计划（2026）'!$B:$B,'[1]产值及收款计划（2026）'!J:J)</f>
        <v>0.06</v>
      </c>
      <c r="K108" s="256" cm="1">
        <f t="array" aca="1" ref="K108" ca="1">_xlfn.XLOOKUP($A108&amp;$B108,'[1]产值及收款计划（2026）'!$A:$A&amp;'[1]产值及收款计划（2026）'!$B:$B,'[1]产值及收款计划（2026）'!K:K)</f>
        <v>0</v>
      </c>
      <c r="L108" s="256" cm="1">
        <f t="array" aca="1" ref="L108" ca="1">_xlfn.XLOOKUP($A108&amp;$B108,'[1]产值及收款计划（2026）'!$A:$A&amp;'[1]产值及收款计划（2026）'!$B:$B,'[1]产值及收款计划（2026）'!L:L)</f>
        <v>0</v>
      </c>
      <c r="M108" s="256" t="str" cm="1">
        <f t="array" aca="1" ref="M108" ca="1">_xlfn.XLOOKUP($A108&amp;$B108,'[1]产值及收款计划（2026）'!$A:$A&amp;'[1]产值及收款计划（2026）'!$B:$B,'[1]产值及收款计划（2026）'!M:M)</f>
        <v>主导</v>
      </c>
      <c r="N108" s="256" t="str" cm="1">
        <f t="array" aca="1" ref="N108" ca="1">_xlfn.XLOOKUP($A108&amp;$B108,'[1]产值及收款计划（2026）'!$A:$A&amp;'[1]产值及收款计划（2026）'!$B:$B,'[1]产值及收款计划（2026）'!N:N)</f>
        <v>张智伟团队</v>
      </c>
      <c r="O108" s="256" t="str" cm="1">
        <f t="array" aca="1" ref="O108" ca="1">_xlfn.XLOOKUP($A108&amp;$B108,'[1]产值及收款计划（2026）'!$A:$A&amp;'[1]产值及收款计划（2026）'!$B:$B,'[1]产值及收款计划（2026）'!O:O)</f>
        <v>卜宝翔</v>
      </c>
      <c r="P108" s="255" t="str" cm="1">
        <f t="array" aca="1" ref="P108" ca="1">_xlfn.XLOOKUP($A108&amp;$B108,'[1]产值及收款计划（2026）'!$A:$A&amp;'[1]产值及收款计划（2026）'!$B:$B,'[1]产值及收款计划（2026）'!P:P)</f>
        <v>25已完结</v>
      </c>
      <c r="Q108" s="256" cm="1">
        <f t="array" aca="1" ref="Q108" ca="1">_xlfn.XLOOKUP($A108&amp;$B108,'[1]产值及收款计划（2026）'!$A:$A&amp;'[1]产值及收款计划（2026）'!$B:$B,'[1]产值及收款计划（2026）'!Q:Q)</f>
        <v>0</v>
      </c>
      <c r="R108" s="256" cm="1">
        <f t="array" aca="1" ref="R108" ca="1">_xlfn.XLOOKUP($A108&amp;$B108,'[1]产值及收款计划（2026）'!$A:$A&amp;'[1]产值及收款计划（2026）'!$B:$B,'[1]产值及收款计划（2026）'!R:R)</f>
        <v>0</v>
      </c>
      <c r="S108" s="256" cm="1">
        <f t="array" aca="1" ref="S108" ca="1">_xlfn.XLOOKUP($A108&amp;$B108,'[1]产值及收款计划（2026）'!$A:$A&amp;'[1]产值及收款计划（2026）'!$B:$B,'[1]产值及收款计划（2026）'!S:S)</f>
        <v>0</v>
      </c>
      <c r="T108" s="256" cm="1">
        <f t="array" aca="1" ref="T108" ca="1">_xlfn.XLOOKUP($A108&amp;$B108,'[1]产值及收款计划（2026）'!$A:$A&amp;'[1]产值及收款计划（2026）'!$B:$B,'[1]产值及收款计划（2026）'!T:T)</f>
        <v>58.6</v>
      </c>
      <c r="U108" s="256" cm="1">
        <f t="array" aca="1" ref="U108" ca="1">_xlfn.XLOOKUP($A108&amp;$B108,'[1]产值及收款计划（2026）'!$A:$A&amp;'[1]产值及收款计划（2026）'!$B:$B,'[1]产值及收款计划（2026）'!U:U)</f>
        <v>0</v>
      </c>
      <c r="V108" s="256" cm="1">
        <f t="array" aca="1" ref="V108" ca="1">_xlfn.XLOOKUP($A108&amp;$B108,'[1]产值及收款计划（2026）'!$A:$A&amp;'[1]产值及收款计划（2026）'!$B:$B,'[1]产值及收款计划（2026）'!V:V)</f>
        <v>0</v>
      </c>
      <c r="W108" s="256" cm="1">
        <f t="array" aca="1" ref="W108" ca="1">_xlfn.XLOOKUP($A108&amp;$B108,'[1]产值及收款计划（2026）'!$A:$A&amp;'[1]产值及收款计划（2026）'!$B:$B,'[1]产值及收款计划（2026）'!W:W)</f>
        <v>0</v>
      </c>
      <c r="X108" s="256" cm="1">
        <f t="array" aca="1" ref="X108" ca="1">_xlfn.XLOOKUP($A108&amp;$B108,'[1]产值及收款计划（2026）'!$A:$A&amp;'[1]产值及收款计划（2026）'!$B:$B,'[1]产值及收款计划（2026）'!X:X)</f>
        <v>0</v>
      </c>
      <c r="Y108" s="256" cm="1">
        <f t="array" aca="1" ref="Y108" ca="1">_xlfn.XLOOKUP($A108&amp;$B108,'[1]产值及收款计划（2026）'!$A:$A&amp;'[1]产值及收款计划（2026）'!$B:$B,'[1]产值及收款计划（2026）'!Y:Y)</f>
        <v>0</v>
      </c>
      <c r="Z108" s="256" cm="1">
        <f t="array" aca="1" ref="Z108" ca="1">_xlfn.XLOOKUP($A108&amp;$B108,'[1]产值及收款计划（2026）'!$A:$A&amp;'[1]产值及收款计划（2026）'!$B:$B,'[1]产值及收款计划（2026）'!Z:Z)</f>
        <v>0</v>
      </c>
      <c r="AA108" s="256" cm="1">
        <f t="array" aca="1" ref="AA108" ca="1">_xlfn.XLOOKUP($A108&amp;$B108,'[1]产值及收款计划（2026）'!$A:$A&amp;'[1]产值及收款计划（2026）'!$B:$B,'[1]产值及收款计划（2026）'!AA:AA)</f>
        <v>0</v>
      </c>
      <c r="AB108" s="256" cm="1">
        <f t="array" aca="1" ref="AB108" ca="1">_xlfn.XLOOKUP($A108&amp;$B108,'[1]产值及收款计划（2026）'!$A:$A&amp;'[1]产值及收款计划（2026）'!$B:$B,'[1]产值及收款计划（2026）'!AB:AB)</f>
        <v>0</v>
      </c>
      <c r="AC108" s="256" cm="1">
        <f t="array" aca="1" ref="AC108" ca="1">_xlfn.XLOOKUP($A108&amp;$B108,'[1]产值及收款计划（2026）'!$A:$A&amp;'[1]产值及收款计划（2026）'!$B:$B,'[1]产值及收款计划（2026）'!AC:AC)</f>
        <v>0</v>
      </c>
      <c r="AD108" s="256" cm="1">
        <f t="array" aca="1" ref="AD108" ca="1">_xlfn.XLOOKUP($A108&amp;$B108,'[1]产值及收款计划（2026）'!$A:$A&amp;'[1]产值及收款计划（2026）'!$B:$B,'[1]产值及收款计划（2026）'!AD:AD)</f>
        <v>0</v>
      </c>
      <c r="AE108" s="256" cm="1">
        <f t="array" aca="1" ref="AE108" ca="1">_xlfn.XLOOKUP($A108&amp;$B108,'[1]产值及收款计划（2026）'!$A:$A&amp;'[1]产值及收款计划（2026）'!$B:$B,'[1]产值及收款计划（2026）'!AE:AE)</f>
        <v>0</v>
      </c>
      <c r="AF108" s="256" cm="1">
        <f t="array" aca="1" ref="AF108" ca="1">_xlfn.XLOOKUP($A108&amp;$B108,'[1]产值及收款计划（2026）'!$A:$A&amp;'[1]产值及收款计划（2026）'!$B:$B,'[1]产值及收款计划（2026）'!AF:AF)</f>
        <v>0</v>
      </c>
      <c r="AG108" s="256" cm="1">
        <f t="array" aca="1" ref="AG108" ca="1">_xlfn.XLOOKUP($A108&amp;$B108,'[1]产值及收款计划（2026）'!$A:$A&amp;'[1]产值及收款计划（2026）'!$B:$B,'[1]产值及收款计划（2026）'!AG:AG)</f>
        <v>0</v>
      </c>
      <c r="AH108" s="256" cm="1">
        <f t="array" aca="1" ref="AH108" ca="1">_xlfn.XLOOKUP($A108&amp;$B108,'[1]产值及收款计划（2026）'!$A:$A&amp;'[1]产值及收款计划（2026）'!$B:$B,'[1]产值及收款计划（2026）'!AH:AH)</f>
        <v>0</v>
      </c>
      <c r="AI108" s="256" cm="1">
        <f t="array" aca="1" ref="AI108" ca="1">_xlfn.XLOOKUP($A108&amp;$B108,'[1]产值及收款计划（2026）'!$A:$A&amp;'[1]产值及收款计划（2026）'!$B:$B,'[1]产值及收款计划（2026）'!AI:AI)</f>
        <v>0</v>
      </c>
      <c r="AJ108" s="256" cm="1">
        <f t="array" aca="1" ref="AJ108" ca="1">_xlfn.XLOOKUP($A108&amp;$B108,'[1]产值及收款计划（2026）'!$A:$A&amp;'[1]产值及收款计划（2026）'!$B:$B,'[1]产值及收款计划（2026）'!AJ:AJ)</f>
        <v>0</v>
      </c>
      <c r="AK108" s="256" cm="1">
        <f t="array" aca="1" ref="AK108" ca="1">_xlfn.XLOOKUP($A108&amp;$B108,'[1]产值及收款计划（2026）'!$A:$A&amp;'[1]产值及收款计划（2026）'!$B:$B,'[1]产值及收款计划（2026）'!AK:AK)</f>
        <v>0</v>
      </c>
      <c r="AL108" s="256" cm="1">
        <f t="array" aca="1" ref="AL108" ca="1">_xlfn.XLOOKUP($A108&amp;$B108,'[1]产值及收款计划（2026）'!$A:$A&amp;'[1]产值及收款计划（2026）'!$B:$B,'[1]产值及收款计划（2026）'!AL:AL)</f>
        <v>0</v>
      </c>
      <c r="AM108" s="263" t="e" cm="1">
        <f t="array" aca="1" ref="AM108" ca="1">_xlfn.LET(_xlpm.勾选月份状态数组,TRANSPOSE('PPT(12-15页）-TOP10'!$A$3:$A$14),_xlpm.选择数据区,IF('PPT(12-15页）-TOP10'!$E$3="收款",$BA108:$BL108,$AA108:$AL108),SUM(_xlfn._xlws.FILTER(_xlpm.选择数据区,_xlpm.勾选月份状态数组,"")))</f>
        <v>#NAME?</v>
      </c>
      <c r="AN108" s="256" t="e" cm="1">
        <f t="array" aca="1" ref="AN108" ca="1">_xlfn.LET(_xlpm.勾选月份状态数组,TRANSPOSE('PPT(12-15页）-TOP10'!$A$3:$A$14),_xlpm.选择数据区,IF('PPT(12-15页）-TOP10'!$E$3="收款",$DA108:$DL108,$CA108:$CL108),SUM(_xlfn._xlws.FILTER(_xlpm.选择数据区,_xlpm.勾选月份状态数组,"")))</f>
        <v>#NAME?</v>
      </c>
      <c r="AO108" s="256">
        <f ca="1">SUM(CA108:CC108)+SUM(AD108:AL108)</f>
        <v>0</v>
      </c>
      <c r="AP108" s="256"/>
      <c r="AQ108" s="256"/>
      <c r="AR108" s="256"/>
      <c r="AS108" s="256" cm="1">
        <f t="array" aca="1" ref="AS108" ca="1">_xlfn.XLOOKUP($A108&amp;$B108,'[1]产值及收款计划（2026）'!$A:$A&amp;'[1]产值及收款计划（2026）'!$B:$B,'[1]产值及收款计划（2026）'!AS:AS)</f>
        <v>0</v>
      </c>
      <c r="AT108" s="256" cm="1">
        <f t="array" aca="1" ref="AT108" ca="1">_xlfn.XLOOKUP($A108&amp;$B108,'[1]产值及收款计划（2026）'!$A:$A&amp;'[1]产值及收款计划（2026）'!$B:$B,'[1]产值及收款计划（2026）'!AT:AT)</f>
        <v>0</v>
      </c>
      <c r="AU108" s="256" cm="1">
        <f t="array" aca="1" ref="AU108" ca="1">_xlfn.XLOOKUP($A108&amp;$B108,'[1]产值及收款计划（2026）'!$A:$A&amp;'[1]产值及收款计划（2026）'!$B:$B,'[1]产值及收款计划（2026）'!AU:AU)</f>
        <v>0</v>
      </c>
      <c r="AV108" s="256" cm="1">
        <f t="array" aca="1" ref="AV108" ca="1">_xlfn.XLOOKUP($A108&amp;$B108,'[1]产值及收款计划（2026）'!$A:$A&amp;'[1]产值及收款计划（2026）'!$B:$B,'[1]产值及收款计划（2026）'!AV:AV)</f>
        <v>0</v>
      </c>
      <c r="AW108" s="256" cm="1">
        <f t="array" aca="1" ref="AW108" ca="1">_xlfn.XLOOKUP($A108&amp;$B108,'[1]产值及收款计划（2026）'!$A:$A&amp;'[1]产值及收款计划（2026）'!$B:$B,'[1]产值及收款计划（2026）'!AW:AW)</f>
        <v>35.159999999999997</v>
      </c>
      <c r="AX108" s="256" cm="1">
        <f t="array" aca="1" ref="AX108" ca="1">_xlfn.XLOOKUP($A108&amp;$B108,'[1]产值及收款计划（2026）'!$A:$A&amp;'[1]产值及收款计划（2026）'!$B:$B,'[1]产值及收款计划（2026）'!AX:AX)</f>
        <v>0</v>
      </c>
      <c r="AY108" s="256" cm="1">
        <f t="array" aca="1" ref="AY108" ca="1">_xlfn.XLOOKUP($A108&amp;$B108,'[1]产值及收款计划（2026）'!$A:$A&amp;'[1]产值及收款计划（2026）'!$B:$B,'[1]产值及收款计划（2026）'!AY:AY)</f>
        <v>23.44</v>
      </c>
      <c r="AZ108" s="256" cm="1">
        <f t="array" aca="1" ref="AZ108" ca="1">_xlfn.XLOOKUP($A108&amp;$B108,'[1]产值及收款计划（2026）'!$A:$A&amp;'[1]产值及收款计划（2026）'!$B:$B,'[1]产值及收款计划（2026）'!AZ:AZ)</f>
        <v>23.44</v>
      </c>
      <c r="BA108" s="256" cm="1">
        <f t="array" aca="1" ref="BA108" ca="1">_xlfn.XLOOKUP($A108&amp;$B108,'[1]产值及收款计划（2026）'!$A:$A&amp;'[1]产值及收款计划（2026）'!$B:$B,'[1]产值及收款计划（2026）'!BA:BA)</f>
        <v>0</v>
      </c>
      <c r="BB108" s="256" cm="1">
        <f t="array" aca="1" ref="BB108" ca="1">_xlfn.XLOOKUP($A108&amp;$B108,'[1]产值及收款计划（2026）'!$A:$A&amp;'[1]产值及收款计划（2026）'!$B:$B,'[1]产值及收款计划（2026）'!BB:BB)</f>
        <v>0</v>
      </c>
      <c r="BC108" s="256" cm="1">
        <f t="array" aca="1" ref="BC108" ca="1">_xlfn.XLOOKUP($A108&amp;$B108,'[1]产值及收款计划（2026）'!$A:$A&amp;'[1]产值及收款计划（2026）'!$B:$B,'[1]产值及收款计划（2026）'!BC:BC)</f>
        <v>0</v>
      </c>
      <c r="BD108" s="256" cm="1">
        <f t="array" aca="1" ref="BD108" ca="1">_xlfn.XLOOKUP($A108&amp;$B108,'[1]产值及收款计划（2026）'!$A:$A&amp;'[1]产值及收款计划（2026）'!$B:$B,'[1]产值及收款计划（2026）'!BD:BD)</f>
        <v>0</v>
      </c>
      <c r="BE108" s="256" cm="1">
        <f t="array" aca="1" ref="BE108" ca="1">_xlfn.XLOOKUP($A108&amp;$B108,'[1]产值及收款计划（2026）'!$A:$A&amp;'[1]产值及收款计划（2026）'!$B:$B,'[1]产值及收款计划（2026）'!BE:BE)</f>
        <v>0</v>
      </c>
      <c r="BF108" s="256" cm="1">
        <f t="array" aca="1" ref="BF108" ca="1">_xlfn.XLOOKUP($A108&amp;$B108,'[1]产值及收款计划（2026）'!$A:$A&amp;'[1]产值及收款计划（2026）'!$B:$B,'[1]产值及收款计划（2026）'!BF:BF)</f>
        <v>0</v>
      </c>
      <c r="BG108" s="256" cm="1">
        <f t="array" aca="1" ref="BG108" ca="1">_xlfn.XLOOKUP($A108&amp;$B108,'[1]产值及收款计划（2026）'!$A:$A&amp;'[1]产值及收款计划（2026）'!$B:$B,'[1]产值及收款计划（2026）'!BG:BG)</f>
        <v>0</v>
      </c>
      <c r="BH108" s="256" cm="1">
        <f t="array" aca="1" ref="BH108" ca="1">_xlfn.XLOOKUP($A108&amp;$B108,'[1]产值及收款计划（2026）'!$A:$A&amp;'[1]产值及收款计划（2026）'!$B:$B,'[1]产值及收款计划（2026）'!BH:BH)</f>
        <v>0</v>
      </c>
      <c r="BI108" s="256" cm="1">
        <f t="array" aca="1" ref="BI108" ca="1">_xlfn.XLOOKUP($A108&amp;$B108,'[1]产值及收款计划（2026）'!$A:$A&amp;'[1]产值及收款计划（2026）'!$B:$B,'[1]产值及收款计划（2026）'!BI:BI)</f>
        <v>0</v>
      </c>
      <c r="BJ108" s="256" cm="1">
        <f t="array" aca="1" ref="BJ108" ca="1">_xlfn.XLOOKUP($A108&amp;$B108,'[1]产值及收款计划（2026）'!$A:$A&amp;'[1]产值及收款计划（2026）'!$B:$B,'[1]产值及收款计划（2026）'!BJ:BJ)</f>
        <v>0</v>
      </c>
      <c r="BK108" s="256" cm="1">
        <f t="array" aca="1" ref="BK108" ca="1">_xlfn.XLOOKUP($A108&amp;$B108,'[1]产值及收款计划（2026）'!$A:$A&amp;'[1]产值及收款计划（2026）'!$B:$B,'[1]产值及收款计划（2026）'!BK:BK)</f>
        <v>0</v>
      </c>
      <c r="BL108" s="256" cm="1">
        <f t="array" aca="1" ref="BL108" ca="1">_xlfn.XLOOKUP($A108&amp;$B108,'[1]产值及收款计划（2026）'!$A:$A&amp;'[1]产值及收款计划（2026）'!$B:$B,'[1]产值及收款计划（2026）'!BL:BL)</f>
        <v>0</v>
      </c>
      <c r="BM108" s="256"/>
      <c r="BN108" s="256"/>
      <c r="BO108" s="256"/>
      <c r="BP108" s="256"/>
      <c r="BQ108" s="255" cm="1">
        <f t="array" aca="1" ref="BQ108" ca="1">_xlfn.XLOOKUP($A108&amp;$B108,'[1]产值及收款计划（2026）'!$A:$A&amp;'[1]产值及收款计划（2026）'!$B:$B,'[1]产值及收款计划（2026）'!BQ:BQ)</f>
        <v>0</v>
      </c>
      <c r="BR108" s="256" cm="1">
        <f t="array" aca="1" ref="BR108" ca="1">_xlfn.XLOOKUP($A108&amp;$B108,'[1]产值及收款计划（2026）'!$A:$A&amp;'[1]产值及收款计划（2026）'!$B:$B,'[1]产值及收款计划（2026）'!BR:BR)</f>
        <v>0</v>
      </c>
      <c r="CA108" s="256" cm="1">
        <f t="array" aca="1" ref="CA108" ca="1">_xlfn.XLOOKUP($A108&amp;$B108,'[1]产值及收款计划（2026）'!$A:$A&amp;'[1]产值及收款计划（2026）'!$B:$B,'[1]产值及收款计划（2026）'!CA:CA)</f>
        <v>0</v>
      </c>
      <c r="CB108" s="256" cm="1">
        <f t="array" aca="1" ref="CB108" ca="1">_xlfn.XLOOKUP($A108&amp;$B108,'[1]产值及收款计划（2026）'!$A:$A&amp;'[1]产值及收款计划（2026）'!$B:$B,'[1]产值及收款计划（2026）'!CB:CB)</f>
        <v>0</v>
      </c>
      <c r="CC108" s="256" cm="1">
        <f t="array" aca="1" ref="CC108" ca="1">_xlfn.XLOOKUP($A108&amp;$B108,'[1]产值及收款计划（2026）'!$A:$A&amp;'[1]产值及收款计划（2026）'!$B:$B,'[1]产值及收款计划（2026）'!CC:CC)</f>
        <v>0</v>
      </c>
      <c r="CD108" s="256" cm="1">
        <f t="array" aca="1" ref="CD108" ca="1">_xlfn.XLOOKUP($A108&amp;$B108,'[1]产值及收款计划（2026）'!$A:$A&amp;'[1]产值及收款计划（2026）'!$B:$B,'[1]产值及收款计划（2026）'!CD:CD)</f>
        <v>0</v>
      </c>
      <c r="CE108" s="256" cm="1">
        <f t="array" aca="1" ref="CE108" ca="1">_xlfn.XLOOKUP($A108&amp;$B108,'[1]产值及收款计划（2026）'!$A:$A&amp;'[1]产值及收款计划（2026）'!$B:$B,'[1]产值及收款计划（2026）'!CE:CE)</f>
        <v>0</v>
      </c>
      <c r="CF108" s="256" cm="1">
        <f t="array" aca="1" ref="CF108" ca="1">_xlfn.XLOOKUP($A108&amp;$B108,'[1]产值及收款计划（2026）'!$A:$A&amp;'[1]产值及收款计划（2026）'!$B:$B,'[1]产值及收款计划（2026）'!CF:CF)</f>
        <v>0</v>
      </c>
      <c r="CG108" s="256" cm="1">
        <f t="array" aca="1" ref="CG108" ca="1">_xlfn.XLOOKUP($A108&amp;$B108,'[1]产值及收款计划（2026）'!$A:$A&amp;'[1]产值及收款计划（2026）'!$B:$B,'[1]产值及收款计划（2026）'!CG:CG)</f>
        <v>0</v>
      </c>
      <c r="CH108" s="256" cm="1">
        <f t="array" aca="1" ref="CH108" ca="1">_xlfn.XLOOKUP($A108&amp;$B108,'[1]产值及收款计划（2026）'!$A:$A&amp;'[1]产值及收款计划（2026）'!$B:$B,'[1]产值及收款计划（2026）'!CH:CH)</f>
        <v>0</v>
      </c>
      <c r="CI108" s="256" cm="1">
        <f t="array" aca="1" ref="CI108" ca="1">_xlfn.XLOOKUP($A108&amp;$B108,'[1]产值及收款计划（2026）'!$A:$A&amp;'[1]产值及收款计划（2026）'!$B:$B,'[1]产值及收款计划（2026）'!CI:CI)</f>
        <v>0</v>
      </c>
      <c r="CJ108" s="256" cm="1">
        <f t="array" aca="1" ref="CJ108" ca="1">_xlfn.XLOOKUP($A108&amp;$B108,'[1]产值及收款计划（2026）'!$A:$A&amp;'[1]产值及收款计划（2026）'!$B:$B,'[1]产值及收款计划（2026）'!CJ:CJ)</f>
        <v>0</v>
      </c>
      <c r="CK108" s="256" cm="1">
        <f t="array" aca="1" ref="CK108" ca="1">_xlfn.XLOOKUP($A108&amp;$B108,'[1]产值及收款计划（2026）'!$A:$A&amp;'[1]产值及收款计划（2026）'!$B:$B,'[1]产值及收款计划（2026）'!CK:CK)</f>
        <v>0</v>
      </c>
      <c r="CL108" s="256" cm="1">
        <f t="array" aca="1" ref="CL108" ca="1">_xlfn.XLOOKUP($A108&amp;$B108,'[1]产值及收款计划（2026）'!$A:$A&amp;'[1]产值及收款计划（2026）'!$B:$B,'[1]产值及收款计划（2026）'!CL:CL)</f>
        <v>0</v>
      </c>
      <c r="DA108" s="256" cm="1">
        <f t="array" aca="1" ref="DA108" ca="1">_xlfn.XLOOKUP($A108&amp;$B108,'[1]产值及收款计划（2026）'!$A:$A&amp;'[1]产值及收款计划（2026）'!$B:$B,'[1]产值及收款计划（2026）'!DA:DA)</f>
        <v>0</v>
      </c>
      <c r="DB108" s="256" cm="1">
        <f t="array" aca="1" ref="DB108" ca="1">_xlfn.XLOOKUP($A108&amp;$B108,'[1]产值及收款计划（2026）'!$A:$A&amp;'[1]产值及收款计划（2026）'!$B:$B,'[1]产值及收款计划（2026）'!DB:DB)</f>
        <v>0</v>
      </c>
      <c r="DC108" s="256" cm="1">
        <f t="array" aca="1" ref="DC108" ca="1">_xlfn.XLOOKUP($A108&amp;$B108,'[1]产值及收款计划（2026）'!$A:$A&amp;'[1]产值及收款计划（2026）'!$B:$B,'[1]产值及收款计划（2026）'!DC:DC)</f>
        <v>0</v>
      </c>
      <c r="DD108" s="256" cm="1">
        <f t="array" aca="1" ref="DD108" ca="1">_xlfn.XLOOKUP($A108&amp;$B108,'[1]产值及收款计划（2026）'!$A:$A&amp;'[1]产值及收款计划（2026）'!$B:$B,'[1]产值及收款计划（2026）'!DD:DD)</f>
        <v>0</v>
      </c>
      <c r="DE108" s="256" cm="1">
        <f t="array" aca="1" ref="DE108" ca="1">_xlfn.XLOOKUP($A108&amp;$B108,'[1]产值及收款计划（2026）'!$A:$A&amp;'[1]产值及收款计划（2026）'!$B:$B,'[1]产值及收款计划（2026）'!DE:DE)</f>
        <v>0</v>
      </c>
      <c r="DF108" s="256" cm="1">
        <f t="array" aca="1" ref="DF108" ca="1">_xlfn.XLOOKUP($A108&amp;$B108,'[1]产值及收款计划（2026）'!$A:$A&amp;'[1]产值及收款计划（2026）'!$B:$B,'[1]产值及收款计划（2026）'!DF:DF)</f>
        <v>0</v>
      </c>
      <c r="DG108" s="256" cm="1">
        <f t="array" aca="1" ref="DG108" ca="1">_xlfn.XLOOKUP($A108&amp;$B108,'[1]产值及收款计划（2026）'!$A:$A&amp;'[1]产值及收款计划（2026）'!$B:$B,'[1]产值及收款计划（2026）'!DG:DG)</f>
        <v>0</v>
      </c>
      <c r="DH108" s="256" cm="1">
        <f t="array" aca="1" ref="DH108" ca="1">_xlfn.XLOOKUP($A108&amp;$B108,'[1]产值及收款计划（2026）'!$A:$A&amp;'[1]产值及收款计划（2026）'!$B:$B,'[1]产值及收款计划（2026）'!DH:DH)</f>
        <v>0</v>
      </c>
      <c r="DI108" s="256" cm="1">
        <f t="array" aca="1" ref="DI108" ca="1">_xlfn.XLOOKUP($A108&amp;$B108,'[1]产值及收款计划（2026）'!$A:$A&amp;'[1]产值及收款计划（2026）'!$B:$B,'[1]产值及收款计划（2026）'!DI:DI)</f>
        <v>0</v>
      </c>
      <c r="DJ108" s="256" cm="1">
        <f t="array" aca="1" ref="DJ108" ca="1">_xlfn.XLOOKUP($A108&amp;$B108,'[1]产值及收款计划（2026）'!$A:$A&amp;'[1]产值及收款计划（2026）'!$B:$B,'[1]产值及收款计划（2026）'!DJ:DJ)</f>
        <v>0</v>
      </c>
      <c r="DK108" s="256" cm="1">
        <f t="array" aca="1" ref="DK108" ca="1">_xlfn.XLOOKUP($A108&amp;$B108,'[1]产值及收款计划（2026）'!$A:$A&amp;'[1]产值及收款计划（2026）'!$B:$B,'[1]产值及收款计划（2026）'!DK:DK)</f>
        <v>0</v>
      </c>
      <c r="DL108" s="256" cm="1">
        <f t="array" aca="1" ref="DL108" ca="1">_xlfn.XLOOKUP($A108&amp;$B108,'[1]产值及收款计划（2026）'!$A:$A&amp;'[1]产值及收款计划（2026）'!$B:$B,'[1]产值及收款计划（2026）'!DL:DL)</f>
        <v>0</v>
      </c>
      <c r="DM108" s="264"/>
      <c r="DN108" s="250"/>
    </row>
    <row r="109" spans="1:118" ht="20.25" x14ac:dyDescent="0.15">
      <c r="A109" s="254">
        <f t="shared" ca="1" si="11"/>
        <v>105</v>
      </c>
      <c r="B109" s="254" t="s">
        <v>25</v>
      </c>
      <c r="C109" s="255" t="str" cm="1">
        <f t="array" aca="1" ref="C109" ca="1">_xlfn.XLOOKUP($A109&amp;$B109,'[1]产值及收款计划（2026）'!$A:$A&amp;'[1]产值及收款计划（2026）'!$B:$B,'[1]产值及收款计划（2026）'!C:C)</f>
        <v>ZHT2022010400002</v>
      </c>
      <c r="D109" s="255" t="str" cm="1">
        <f t="array" aca="1" ref="D109" ca="1">_xlfn.XLOOKUP($A109&amp;$B109,'[1]产值及收款计划（2026）'!$A:$A&amp;'[1]产值及收款计划（2026）'!$B:$B,'[1]产值及收款计划（2026）'!D:D)</f>
        <v>绍兴市城市智慧快速路BIM全寿命期大数据管理平台建设服务项目工程技术咨询合同</v>
      </c>
      <c r="E109" s="256" cm="1">
        <f t="array" aca="1" ref="E109" ca="1">_xlfn.XLOOKUP($A109&amp;$B109,'[1]产值及收款计划（2026）'!$A:$A&amp;'[1]产值及收款计划（2026）'!$B:$B,'[1]产值及收款计划（2026）'!E:E)</f>
        <v>470.72899999999998</v>
      </c>
      <c r="F109" s="256" cm="1">
        <f t="array" aca="1" ref="F109" ca="1">_xlfn.XLOOKUP($A109&amp;$B109,'[1]产值及收款计划（2026）'!$A:$A&amp;'[1]产值及收款计划（2026）'!$B:$B,'[1]产值及收款计划（2026）'!F:F)</f>
        <v>470.72899999999998</v>
      </c>
      <c r="G109" s="256" cm="1">
        <f t="array" aca="1" ref="G109" ca="1">_xlfn.XLOOKUP($A109&amp;$B109,'[1]产值及收款计划（2026）'!$A:$A&amp;'[1]产值及收款计划（2026）'!$B:$B,'[1]产值及收款计划（2026）'!G:G)</f>
        <v>443.25900000000001</v>
      </c>
      <c r="H109" s="256" cm="1">
        <f t="array" aca="1" ref="H109" ca="1">_xlfn.XLOOKUP($A109&amp;$B109,'[1]产值及收款计划（2026）'!$A:$A&amp;'[1]产值及收款计划（2026）'!$B:$B,'[1]产值及收款计划（2026）'!H:H)</f>
        <v>301.19900000000001</v>
      </c>
      <c r="I109" s="257" cm="1">
        <f t="array" aca="1" ref="I109" ca="1">_xlfn.XLOOKUP($A109&amp;$B109,'[1]产值及收款计划（2026）'!$A:$A&amp;'[1]产值及收款计划（2026）'!$B:$B,'[1]产值及收款计划（2026）'!I:I)</f>
        <v>0.63985647793103895</v>
      </c>
      <c r="J109" s="258" cm="1">
        <f t="array" aca="1" ref="J109" ca="1">_xlfn.XLOOKUP($A109&amp;$B109,'[1]产值及收款计划（2026）'!$A:$A&amp;'[1]产值及收款计划（2026）'!$B:$B,'[1]产值及收款计划（2026）'!J:J)</f>
        <v>0.06</v>
      </c>
      <c r="K109" s="256" cm="1">
        <f t="array" aca="1" ref="K109" ca="1">_xlfn.XLOOKUP($A109&amp;$B109,'[1]产值及收款计划（2026）'!$A:$A&amp;'[1]产值及收款计划（2026）'!$B:$B,'[1]产值及收款计划（2026）'!K:K)</f>
        <v>0</v>
      </c>
      <c r="L109" s="256" cm="1">
        <f t="array" aca="1" ref="L109" ca="1">_xlfn.XLOOKUP($A109&amp;$B109,'[1]产值及收款计划（2026）'!$A:$A&amp;'[1]产值及收款计划（2026）'!$B:$B,'[1]产值及收款计划（2026）'!L:L)</f>
        <v>0</v>
      </c>
      <c r="M109" s="256" t="str" cm="1">
        <f t="array" aca="1" ref="M109" ca="1">_xlfn.XLOOKUP($A109&amp;$B109,'[1]产值及收款计划（2026）'!$A:$A&amp;'[1]产值及收款计划（2026）'!$B:$B,'[1]产值及收款计划（2026）'!M:M)</f>
        <v>主导</v>
      </c>
      <c r="N109" s="256" t="str" cm="1">
        <f t="array" aca="1" ref="N109" ca="1">_xlfn.XLOOKUP($A109&amp;$B109,'[1]产值及收款计划（2026）'!$A:$A&amp;'[1]产值及收款计划（2026）'!$B:$B,'[1]产值及收款计划（2026）'!N:N)</f>
        <v>张智伟团队</v>
      </c>
      <c r="O109" s="256" t="str" cm="1">
        <f t="array" aca="1" ref="O109" ca="1">_xlfn.XLOOKUP($A109&amp;$B109,'[1]产值及收款计划（2026）'!$A:$A&amp;'[1]产值及收款计划（2026）'!$B:$B,'[1]产值及收款计划（2026）'!O:O)</f>
        <v>卜宝翔</v>
      </c>
      <c r="P109" s="255" t="str" cm="1">
        <f t="array" aca="1" ref="P109" ca="1">_xlfn.XLOOKUP($A109&amp;$B109,'[1]产值及收款计划（2026）'!$A:$A&amp;'[1]产值及收款计划（2026）'!$B:$B,'[1]产值及收款计划（2026）'!P:P)</f>
        <v>25已完结</v>
      </c>
      <c r="Q109" s="256" cm="1">
        <f t="array" aca="1" ref="Q109" ca="1">_xlfn.XLOOKUP($A109&amp;$B109,'[1]产值及收款计划（2026）'!$A:$A&amp;'[1]产值及收款计划（2026）'!$B:$B,'[1]产值及收款计划（2026）'!Q:Q)</f>
        <v>0</v>
      </c>
      <c r="R109" s="256" cm="1">
        <f t="array" aca="1" ref="R109" ca="1">_xlfn.XLOOKUP($A109&amp;$B109,'[1]产值及收款计划（2026）'!$A:$A&amp;'[1]产值及收款计划（2026）'!$B:$B,'[1]产值及收款计划（2026）'!R:R)</f>
        <v>0</v>
      </c>
      <c r="S109" s="256" cm="1">
        <f t="array" aca="1" ref="S109" ca="1">_xlfn.XLOOKUP($A109&amp;$B109,'[1]产值及收款计划（2026）'!$A:$A&amp;'[1]产值及收款计划（2026）'!$B:$B,'[1]产值及收款计划（2026）'!S:S)</f>
        <v>0</v>
      </c>
      <c r="T109" s="256" cm="1">
        <f t="array" aca="1" ref="T109" ca="1">_xlfn.XLOOKUP($A109&amp;$B109,'[1]产值及收款计划（2026）'!$A:$A&amp;'[1]产值及收款计划（2026）'!$B:$B,'[1]产值及收款计划（2026）'!T:T)</f>
        <v>470.72899999999998</v>
      </c>
      <c r="U109" s="256" cm="1">
        <f t="array" aca="1" ref="U109" ca="1">_xlfn.XLOOKUP($A109&amp;$B109,'[1]产值及收款计划（2026）'!$A:$A&amp;'[1]产值及收款计划（2026）'!$B:$B,'[1]产值及收款计划（2026）'!U:U)</f>
        <v>0</v>
      </c>
      <c r="V109" s="256" cm="1">
        <f t="array" aca="1" ref="V109" ca="1">_xlfn.XLOOKUP($A109&amp;$B109,'[1]产值及收款计划（2026）'!$A:$A&amp;'[1]产值及收款计划（2026）'!$B:$B,'[1]产值及收款计划（2026）'!V:V)</f>
        <v>0</v>
      </c>
      <c r="W109" s="256" cm="1">
        <f t="array" aca="1" ref="W109" ca="1">_xlfn.XLOOKUP($A109&amp;$B109,'[1]产值及收款计划（2026）'!$A:$A&amp;'[1]产值及收款计划（2026）'!$B:$B,'[1]产值及收款计划（2026）'!W:W)</f>
        <v>0</v>
      </c>
      <c r="X109" s="256" cm="1">
        <f t="array" aca="1" ref="X109" ca="1">_xlfn.XLOOKUP($A109&amp;$B109,'[1]产值及收款计划（2026）'!$A:$A&amp;'[1]产值及收款计划（2026）'!$B:$B,'[1]产值及收款计划（2026）'!X:X)</f>
        <v>0</v>
      </c>
      <c r="Y109" s="256" cm="1">
        <f t="array" aca="1" ref="Y109" ca="1">_xlfn.XLOOKUP($A109&amp;$B109,'[1]产值及收款计划（2026）'!$A:$A&amp;'[1]产值及收款计划（2026）'!$B:$B,'[1]产值及收款计划（2026）'!Y:Y)</f>
        <v>0</v>
      </c>
      <c r="Z109" s="256" cm="1">
        <f t="array" aca="1" ref="Z109" ca="1">_xlfn.XLOOKUP($A109&amp;$B109,'[1]产值及收款计划（2026）'!$A:$A&amp;'[1]产值及收款计划（2026）'!$B:$B,'[1]产值及收款计划（2026）'!Z:Z)</f>
        <v>0</v>
      </c>
      <c r="AA109" s="256" cm="1">
        <f t="array" aca="1" ref="AA109" ca="1">_xlfn.XLOOKUP($A109&amp;$B109,'[1]产值及收款计划（2026）'!$A:$A&amp;'[1]产值及收款计划（2026）'!$B:$B,'[1]产值及收款计划（2026）'!AA:AA)</f>
        <v>0</v>
      </c>
      <c r="AB109" s="256" cm="1">
        <f t="array" aca="1" ref="AB109" ca="1">_xlfn.XLOOKUP($A109&amp;$B109,'[1]产值及收款计划（2026）'!$A:$A&amp;'[1]产值及收款计划（2026）'!$B:$B,'[1]产值及收款计划（2026）'!AB:AB)</f>
        <v>0</v>
      </c>
      <c r="AC109" s="256" cm="1">
        <f t="array" aca="1" ref="AC109" ca="1">_xlfn.XLOOKUP($A109&amp;$B109,'[1]产值及收款计划（2026）'!$A:$A&amp;'[1]产值及收款计划（2026）'!$B:$B,'[1]产值及收款计划（2026）'!AC:AC)</f>
        <v>0</v>
      </c>
      <c r="AD109" s="256" cm="1">
        <f t="array" aca="1" ref="AD109" ca="1">_xlfn.XLOOKUP($A109&amp;$B109,'[1]产值及收款计划（2026）'!$A:$A&amp;'[1]产值及收款计划（2026）'!$B:$B,'[1]产值及收款计划（2026）'!AD:AD)</f>
        <v>0</v>
      </c>
      <c r="AE109" s="256" cm="1">
        <f t="array" aca="1" ref="AE109" ca="1">_xlfn.XLOOKUP($A109&amp;$B109,'[1]产值及收款计划（2026）'!$A:$A&amp;'[1]产值及收款计划（2026）'!$B:$B,'[1]产值及收款计划（2026）'!AE:AE)</f>
        <v>0</v>
      </c>
      <c r="AF109" s="256" cm="1">
        <f t="array" aca="1" ref="AF109" ca="1">_xlfn.XLOOKUP($A109&amp;$B109,'[1]产值及收款计划（2026）'!$A:$A&amp;'[1]产值及收款计划（2026）'!$B:$B,'[1]产值及收款计划（2026）'!AF:AF)</f>
        <v>0</v>
      </c>
      <c r="AG109" s="256" cm="1">
        <f t="array" aca="1" ref="AG109" ca="1">_xlfn.XLOOKUP($A109&amp;$B109,'[1]产值及收款计划（2026）'!$A:$A&amp;'[1]产值及收款计划（2026）'!$B:$B,'[1]产值及收款计划（2026）'!AG:AG)</f>
        <v>0</v>
      </c>
      <c r="AH109" s="256" cm="1">
        <f t="array" aca="1" ref="AH109" ca="1">_xlfn.XLOOKUP($A109&amp;$B109,'[1]产值及收款计划（2026）'!$A:$A&amp;'[1]产值及收款计划（2026）'!$B:$B,'[1]产值及收款计划（2026）'!AH:AH)</f>
        <v>0</v>
      </c>
      <c r="AI109" s="256" cm="1">
        <f t="array" aca="1" ref="AI109" ca="1">_xlfn.XLOOKUP($A109&amp;$B109,'[1]产值及收款计划（2026）'!$A:$A&amp;'[1]产值及收款计划（2026）'!$B:$B,'[1]产值及收款计划（2026）'!AI:AI)</f>
        <v>0</v>
      </c>
      <c r="AJ109" s="256" cm="1">
        <f t="array" aca="1" ref="AJ109" ca="1">_xlfn.XLOOKUP($A109&amp;$B109,'[1]产值及收款计划（2026）'!$A:$A&amp;'[1]产值及收款计划（2026）'!$B:$B,'[1]产值及收款计划（2026）'!AJ:AJ)</f>
        <v>0</v>
      </c>
      <c r="AK109" s="256" cm="1">
        <f t="array" aca="1" ref="AK109" ca="1">_xlfn.XLOOKUP($A109&amp;$B109,'[1]产值及收款计划（2026）'!$A:$A&amp;'[1]产值及收款计划（2026）'!$B:$B,'[1]产值及收款计划（2026）'!AK:AK)</f>
        <v>0</v>
      </c>
      <c r="AL109" s="256" cm="1">
        <f t="array" aca="1" ref="AL109" ca="1">_xlfn.XLOOKUP($A109&amp;$B109,'[1]产值及收款计划（2026）'!$A:$A&amp;'[1]产值及收款计划（2026）'!$B:$B,'[1]产值及收款计划（2026）'!AL:AL)</f>
        <v>0</v>
      </c>
      <c r="AM109" s="263" t="e" cm="1">
        <f t="array" aca="1" ref="AM109" ca="1">_xlfn.LET(_xlpm.勾选月份状态数组,TRANSPOSE('PPT(12-15页）-TOP10'!$A$3:$A$14),_xlpm.选择数据区,IF('PPT(12-15页）-TOP10'!$E$3="收款",$BA109:$BL109,$AA109:$AL109),SUM(_xlfn._xlws.FILTER(_xlpm.选择数据区,_xlpm.勾选月份状态数组,"")))</f>
        <v>#NAME?</v>
      </c>
      <c r="AN109" s="256" t="e" cm="1">
        <f t="array" aca="1" ref="AN109" ca="1">_xlfn.LET(_xlpm.勾选月份状态数组,TRANSPOSE('PPT(12-15页）-TOP10'!$A$3:$A$14),_xlpm.选择数据区,IF('PPT(12-15页）-TOP10'!$E$3="收款",$DA109:$DL109,$CA109:$CL109),SUM(_xlfn._xlws.FILTER(_xlpm.选择数据区,_xlpm.勾选月份状态数组,"")))</f>
        <v>#NAME?</v>
      </c>
      <c r="AO109" s="256">
        <f ca="1">SUM(CA109:CC109)+SUM(AD109:AL109)</f>
        <v>0</v>
      </c>
      <c r="AP109" s="256"/>
      <c r="AQ109" s="256"/>
      <c r="AR109" s="256"/>
      <c r="AS109" s="256" cm="1">
        <f t="array" aca="1" ref="AS109" ca="1">_xlfn.XLOOKUP($A109&amp;$B109,'[1]产值及收款计划（2026）'!$A:$A&amp;'[1]产值及收款计划（2026）'!$B:$B,'[1]产值及收款计划（2026）'!AS:AS)</f>
        <v>0</v>
      </c>
      <c r="AT109" s="256" cm="1">
        <f t="array" aca="1" ref="AT109" ca="1">_xlfn.XLOOKUP($A109&amp;$B109,'[1]产值及收款计划（2026）'!$A:$A&amp;'[1]产值及收款计划（2026）'!$B:$B,'[1]产值及收款计划（2026）'!AT:AT)</f>
        <v>0</v>
      </c>
      <c r="AU109" s="256" cm="1">
        <f t="array" aca="1" ref="AU109" ca="1">_xlfn.XLOOKUP($A109&amp;$B109,'[1]产值及收款计划（2026）'!$A:$A&amp;'[1]产值及收款计划（2026）'!$B:$B,'[1]产值及收款计划（2026）'!AU:AU)</f>
        <v>0</v>
      </c>
      <c r="AV109" s="256" cm="1">
        <f t="array" aca="1" ref="AV109" ca="1">_xlfn.XLOOKUP($A109&amp;$B109,'[1]产值及收款计划（2026）'!$A:$A&amp;'[1]产值及收款计划（2026）'!$B:$B,'[1]产值及收款计划（2026）'!AV:AV)</f>
        <v>0</v>
      </c>
      <c r="AW109" s="256" cm="1">
        <f t="array" aca="1" ref="AW109" ca="1">_xlfn.XLOOKUP($A109&amp;$B109,'[1]产值及收款计划（2026）'!$A:$A&amp;'[1]产值及收款计划（2026）'!$B:$B,'[1]产值及收款计划（2026）'!AW:AW)</f>
        <v>329.51029999999997</v>
      </c>
      <c r="AX109" s="256" cm="1">
        <f t="array" aca="1" ref="AX109" ca="1">_xlfn.XLOOKUP($A109&amp;$B109,'[1]产值及收款计划（2026）'!$A:$A&amp;'[1]产值及收款计划（2026）'!$B:$B,'[1]产值及收款计划（2026）'!AX:AX)</f>
        <v>0</v>
      </c>
      <c r="AY109" s="256" cm="1">
        <f t="array" aca="1" ref="AY109" ca="1">_xlfn.XLOOKUP($A109&amp;$B109,'[1]产值及收款计划（2026）'!$A:$A&amp;'[1]产值及收款计划（2026）'!$B:$B,'[1]产值及收款计划（2026）'!AY:AY)</f>
        <v>141.21870000000001</v>
      </c>
      <c r="AZ109" s="256" cm="1">
        <f t="array" aca="1" ref="AZ109" ca="1">_xlfn.XLOOKUP($A109&amp;$B109,'[1]产值及收款计划（2026）'!$A:$A&amp;'[1]产值及收款计划（2026）'!$B:$B,'[1]产值及收款计划（2026）'!AZ:AZ)</f>
        <v>141.21870000000001</v>
      </c>
      <c r="BA109" s="256" cm="1">
        <f t="array" aca="1" ref="BA109" ca="1">_xlfn.XLOOKUP($A109&amp;$B109,'[1]产值及收款计划（2026）'!$A:$A&amp;'[1]产值及收款计划（2026）'!$B:$B,'[1]产值及收款计划（2026）'!BA:BA)</f>
        <v>0</v>
      </c>
      <c r="BB109" s="256" cm="1">
        <f t="array" aca="1" ref="BB109" ca="1">_xlfn.XLOOKUP($A109&amp;$B109,'[1]产值及收款计划（2026）'!$A:$A&amp;'[1]产值及收款计划（2026）'!$B:$B,'[1]产值及收款计划（2026）'!BB:BB)</f>
        <v>0</v>
      </c>
      <c r="BC109" s="256" cm="1">
        <f t="array" aca="1" ref="BC109" ca="1">_xlfn.XLOOKUP($A109&amp;$B109,'[1]产值及收款计划（2026）'!$A:$A&amp;'[1]产值及收款计划（2026）'!$B:$B,'[1]产值及收款计划（2026）'!BC:BC)</f>
        <v>0</v>
      </c>
      <c r="BD109" s="256" cm="1">
        <f t="array" aca="1" ref="BD109" ca="1">_xlfn.XLOOKUP($A109&amp;$B109,'[1]产值及收款计划（2026）'!$A:$A&amp;'[1]产值及收款计划（2026）'!$B:$B,'[1]产值及收款计划（2026）'!BD:BD)</f>
        <v>0</v>
      </c>
      <c r="BE109" s="256" cm="1">
        <f t="array" aca="1" ref="BE109" ca="1">_xlfn.XLOOKUP($A109&amp;$B109,'[1]产值及收款计划（2026）'!$A:$A&amp;'[1]产值及收款计划（2026）'!$B:$B,'[1]产值及收款计划（2026）'!BE:BE)</f>
        <v>0</v>
      </c>
      <c r="BF109" s="256" cm="1">
        <f t="array" aca="1" ref="BF109" ca="1">_xlfn.XLOOKUP($A109&amp;$B109,'[1]产值及收款计划（2026）'!$A:$A&amp;'[1]产值及收款计划（2026）'!$B:$B,'[1]产值及收款计划（2026）'!BF:BF)</f>
        <v>0</v>
      </c>
      <c r="BG109" s="256" cm="1">
        <f t="array" aca="1" ref="BG109" ca="1">_xlfn.XLOOKUP($A109&amp;$B109,'[1]产值及收款计划（2026）'!$A:$A&amp;'[1]产值及收款计划（2026）'!$B:$B,'[1]产值及收款计划（2026）'!BG:BG)</f>
        <v>0</v>
      </c>
      <c r="BH109" s="256" cm="1">
        <f t="array" aca="1" ref="BH109" ca="1">_xlfn.XLOOKUP($A109&amp;$B109,'[1]产值及收款计划（2026）'!$A:$A&amp;'[1]产值及收款计划（2026）'!$B:$B,'[1]产值及收款计划（2026）'!BH:BH)</f>
        <v>0</v>
      </c>
      <c r="BI109" s="256" cm="1">
        <f t="array" aca="1" ref="BI109" ca="1">_xlfn.XLOOKUP($A109&amp;$B109,'[1]产值及收款计划（2026）'!$A:$A&amp;'[1]产值及收款计划（2026）'!$B:$B,'[1]产值及收款计划（2026）'!BI:BI)</f>
        <v>0</v>
      </c>
      <c r="BJ109" s="256" cm="1">
        <f t="array" aca="1" ref="BJ109" ca="1">_xlfn.XLOOKUP($A109&amp;$B109,'[1]产值及收款计划（2026）'!$A:$A&amp;'[1]产值及收款计划（2026）'!$B:$B,'[1]产值及收款计划（2026）'!BJ:BJ)</f>
        <v>0</v>
      </c>
      <c r="BK109" s="256" cm="1">
        <f t="array" aca="1" ref="BK109" ca="1">_xlfn.XLOOKUP($A109&amp;$B109,'[1]产值及收款计划（2026）'!$A:$A&amp;'[1]产值及收款计划（2026）'!$B:$B,'[1]产值及收款计划（2026）'!BK:BK)</f>
        <v>0</v>
      </c>
      <c r="BL109" s="256" cm="1">
        <f t="array" aca="1" ref="BL109" ca="1">_xlfn.XLOOKUP($A109&amp;$B109,'[1]产值及收款计划（2026）'!$A:$A&amp;'[1]产值及收款计划（2026）'!$B:$B,'[1]产值及收款计划（2026）'!BL:BL)</f>
        <v>0</v>
      </c>
      <c r="BM109" s="256"/>
      <c r="BN109" s="256"/>
      <c r="BO109" s="256"/>
      <c r="BP109" s="256"/>
      <c r="BQ109" s="255" cm="1">
        <f t="array" aca="1" ref="BQ109" ca="1">_xlfn.XLOOKUP($A109&amp;$B109,'[1]产值及收款计划（2026）'!$A:$A&amp;'[1]产值及收款计划（2026）'!$B:$B,'[1]产值及收款计划（2026）'!BQ:BQ)</f>
        <v>0</v>
      </c>
      <c r="BR109" s="256" cm="1">
        <f t="array" aca="1" ref="BR109" ca="1">_xlfn.XLOOKUP($A109&amp;$B109,'[1]产值及收款计划（2026）'!$A:$A&amp;'[1]产值及收款计划（2026）'!$B:$B,'[1]产值及收款计划（2026）'!BR:BR)</f>
        <v>0</v>
      </c>
      <c r="CA109" s="256" cm="1">
        <f t="array" aca="1" ref="CA109" ca="1">_xlfn.XLOOKUP($A109&amp;$B109,'[1]产值及收款计划（2026）'!$A:$A&amp;'[1]产值及收款计划（2026）'!$B:$B,'[1]产值及收款计划（2026）'!CA:CA)</f>
        <v>0</v>
      </c>
      <c r="CB109" s="256" cm="1">
        <f t="array" aca="1" ref="CB109" ca="1">_xlfn.XLOOKUP($A109&amp;$B109,'[1]产值及收款计划（2026）'!$A:$A&amp;'[1]产值及收款计划（2026）'!$B:$B,'[1]产值及收款计划（2026）'!CB:CB)</f>
        <v>0</v>
      </c>
      <c r="CC109" s="256" cm="1">
        <f t="array" aca="1" ref="CC109" ca="1">_xlfn.XLOOKUP($A109&amp;$B109,'[1]产值及收款计划（2026）'!$A:$A&amp;'[1]产值及收款计划（2026）'!$B:$B,'[1]产值及收款计划（2026）'!CC:CC)</f>
        <v>0</v>
      </c>
      <c r="CD109" s="256" cm="1">
        <f t="array" aca="1" ref="CD109" ca="1">_xlfn.XLOOKUP($A109&amp;$B109,'[1]产值及收款计划（2026）'!$A:$A&amp;'[1]产值及收款计划（2026）'!$B:$B,'[1]产值及收款计划（2026）'!CD:CD)</f>
        <v>0</v>
      </c>
      <c r="CE109" s="256" cm="1">
        <f t="array" aca="1" ref="CE109" ca="1">_xlfn.XLOOKUP($A109&amp;$B109,'[1]产值及收款计划（2026）'!$A:$A&amp;'[1]产值及收款计划（2026）'!$B:$B,'[1]产值及收款计划（2026）'!CE:CE)</f>
        <v>0</v>
      </c>
      <c r="CF109" s="256" cm="1">
        <f t="array" aca="1" ref="CF109" ca="1">_xlfn.XLOOKUP($A109&amp;$B109,'[1]产值及收款计划（2026）'!$A:$A&amp;'[1]产值及收款计划（2026）'!$B:$B,'[1]产值及收款计划（2026）'!CF:CF)</f>
        <v>0</v>
      </c>
      <c r="CG109" s="256" cm="1">
        <f t="array" aca="1" ref="CG109" ca="1">_xlfn.XLOOKUP($A109&amp;$B109,'[1]产值及收款计划（2026）'!$A:$A&amp;'[1]产值及收款计划（2026）'!$B:$B,'[1]产值及收款计划（2026）'!CG:CG)</f>
        <v>0</v>
      </c>
      <c r="CH109" s="256" cm="1">
        <f t="array" aca="1" ref="CH109" ca="1">_xlfn.XLOOKUP($A109&amp;$B109,'[1]产值及收款计划（2026）'!$A:$A&amp;'[1]产值及收款计划（2026）'!$B:$B,'[1]产值及收款计划（2026）'!CH:CH)</f>
        <v>0</v>
      </c>
      <c r="CI109" s="256" cm="1">
        <f t="array" aca="1" ref="CI109" ca="1">_xlfn.XLOOKUP($A109&amp;$B109,'[1]产值及收款计划（2026）'!$A:$A&amp;'[1]产值及收款计划（2026）'!$B:$B,'[1]产值及收款计划（2026）'!CI:CI)</f>
        <v>0</v>
      </c>
      <c r="CJ109" s="256" cm="1">
        <f t="array" aca="1" ref="CJ109" ca="1">_xlfn.XLOOKUP($A109&amp;$B109,'[1]产值及收款计划（2026）'!$A:$A&amp;'[1]产值及收款计划（2026）'!$B:$B,'[1]产值及收款计划（2026）'!CJ:CJ)</f>
        <v>0</v>
      </c>
      <c r="CK109" s="256" cm="1">
        <f t="array" aca="1" ref="CK109" ca="1">_xlfn.XLOOKUP($A109&amp;$B109,'[1]产值及收款计划（2026）'!$A:$A&amp;'[1]产值及收款计划（2026）'!$B:$B,'[1]产值及收款计划（2026）'!CK:CK)</f>
        <v>0</v>
      </c>
      <c r="CL109" s="256" cm="1">
        <f t="array" aca="1" ref="CL109" ca="1">_xlfn.XLOOKUP($A109&amp;$B109,'[1]产值及收款计划（2026）'!$A:$A&amp;'[1]产值及收款计划（2026）'!$B:$B,'[1]产值及收款计划（2026）'!CL:CL)</f>
        <v>0</v>
      </c>
      <c r="DA109" s="256" cm="1">
        <f t="array" aca="1" ref="DA109" ca="1">_xlfn.XLOOKUP($A109&amp;$B109,'[1]产值及收款计划（2026）'!$A:$A&amp;'[1]产值及收款计划（2026）'!$B:$B,'[1]产值及收款计划（2026）'!DA:DA)</f>
        <v>0</v>
      </c>
      <c r="DB109" s="256" cm="1">
        <f t="array" aca="1" ref="DB109" ca="1">_xlfn.XLOOKUP($A109&amp;$B109,'[1]产值及收款计划（2026）'!$A:$A&amp;'[1]产值及收款计划（2026）'!$B:$B,'[1]产值及收款计划（2026）'!DB:DB)</f>
        <v>0</v>
      </c>
      <c r="DC109" s="256" cm="1">
        <f t="array" aca="1" ref="DC109" ca="1">_xlfn.XLOOKUP($A109&amp;$B109,'[1]产值及收款计划（2026）'!$A:$A&amp;'[1]产值及收款计划（2026）'!$B:$B,'[1]产值及收款计划（2026）'!DC:DC)</f>
        <v>0</v>
      </c>
      <c r="DD109" s="256" cm="1">
        <f t="array" aca="1" ref="DD109" ca="1">_xlfn.XLOOKUP($A109&amp;$B109,'[1]产值及收款计划（2026）'!$A:$A&amp;'[1]产值及收款计划（2026）'!$B:$B,'[1]产值及收款计划（2026）'!DD:DD)</f>
        <v>0</v>
      </c>
      <c r="DE109" s="256" cm="1">
        <f t="array" aca="1" ref="DE109" ca="1">_xlfn.XLOOKUP($A109&amp;$B109,'[1]产值及收款计划（2026）'!$A:$A&amp;'[1]产值及收款计划（2026）'!$B:$B,'[1]产值及收款计划（2026）'!DE:DE)</f>
        <v>0</v>
      </c>
      <c r="DF109" s="256" cm="1">
        <f t="array" aca="1" ref="DF109" ca="1">_xlfn.XLOOKUP($A109&amp;$B109,'[1]产值及收款计划（2026）'!$A:$A&amp;'[1]产值及收款计划（2026）'!$B:$B,'[1]产值及收款计划（2026）'!DF:DF)</f>
        <v>0</v>
      </c>
      <c r="DG109" s="256" cm="1">
        <f t="array" aca="1" ref="DG109" ca="1">_xlfn.XLOOKUP($A109&amp;$B109,'[1]产值及收款计划（2026）'!$A:$A&amp;'[1]产值及收款计划（2026）'!$B:$B,'[1]产值及收款计划（2026）'!DG:DG)</f>
        <v>0</v>
      </c>
      <c r="DH109" s="256" cm="1">
        <f t="array" aca="1" ref="DH109" ca="1">_xlfn.XLOOKUP($A109&amp;$B109,'[1]产值及收款计划（2026）'!$A:$A&amp;'[1]产值及收款计划（2026）'!$B:$B,'[1]产值及收款计划（2026）'!DH:DH)</f>
        <v>0</v>
      </c>
      <c r="DI109" s="256" cm="1">
        <f t="array" aca="1" ref="DI109" ca="1">_xlfn.XLOOKUP($A109&amp;$B109,'[1]产值及收款计划（2026）'!$A:$A&amp;'[1]产值及收款计划（2026）'!$B:$B,'[1]产值及收款计划（2026）'!DI:DI)</f>
        <v>0</v>
      </c>
      <c r="DJ109" s="256" cm="1">
        <f t="array" aca="1" ref="DJ109" ca="1">_xlfn.XLOOKUP($A109&amp;$B109,'[1]产值及收款计划（2026）'!$A:$A&amp;'[1]产值及收款计划（2026）'!$B:$B,'[1]产值及收款计划（2026）'!DJ:DJ)</f>
        <v>0</v>
      </c>
      <c r="DK109" s="256" cm="1">
        <f t="array" aca="1" ref="DK109" ca="1">_xlfn.XLOOKUP($A109&amp;$B109,'[1]产值及收款计划（2026）'!$A:$A&amp;'[1]产值及收款计划（2026）'!$B:$B,'[1]产值及收款计划（2026）'!DK:DK)</f>
        <v>0</v>
      </c>
      <c r="DL109" s="256" cm="1">
        <f t="array" aca="1" ref="DL109" ca="1">_xlfn.XLOOKUP($A109&amp;$B109,'[1]产值及收款计划（2026）'!$A:$A&amp;'[1]产值及收款计划（2026）'!$B:$B,'[1]产值及收款计划（2026）'!DL:DL)</f>
        <v>0</v>
      </c>
      <c r="DM109" s="264"/>
      <c r="DN109" s="250"/>
    </row>
    <row r="110" spans="1:118" ht="20.25" x14ac:dyDescent="0.15">
      <c r="A110" s="254">
        <f t="shared" ca="1" si="11"/>
        <v>106</v>
      </c>
      <c r="B110" s="254" t="s">
        <v>25</v>
      </c>
      <c r="C110" s="255" t="str" cm="1">
        <f t="array" aca="1" ref="C110" ca="1">_xlfn.XLOOKUP($A110&amp;$B110,'[1]产值及收款计划（2026）'!$A:$A&amp;'[1]产值及收款计划（2026）'!$B:$B,'[1]产值及收款计划（2026）'!C:C)</f>
        <v>ZHT2022112300104</v>
      </c>
      <c r="D110" s="255" t="str" cm="1">
        <f t="array" aca="1" ref="D110" ca="1">_xlfn.XLOOKUP($A110&amp;$B110,'[1]产值及收款计划（2026）'!$A:$A&amp;'[1]产值及收款计划（2026）'!$B:$B,'[1]产值及收款计划（2026）'!D:D)</f>
        <v>绍兴二环南路智慧快速路智慧工程采购合同</v>
      </c>
      <c r="E110" s="256" cm="1">
        <f t="array" aca="1" ref="E110" ca="1">_xlfn.XLOOKUP($A110&amp;$B110,'[1]产值及收款计划（2026）'!$A:$A&amp;'[1]产值及收款计划（2026）'!$B:$B,'[1]产值及收款计划（2026）'!E:E)</f>
        <v>802.50570000000005</v>
      </c>
      <c r="F110" s="256" cm="1">
        <f t="array" aca="1" ref="F110" ca="1">_xlfn.XLOOKUP($A110&amp;$B110,'[1]产值及收款计划（2026）'!$A:$A&amp;'[1]产值及收款计划（2026）'!$B:$B,'[1]产值及收款计划（2026）'!F:F)</f>
        <v>802.50570000000005</v>
      </c>
      <c r="G110" s="256" cm="1">
        <f t="array" aca="1" ref="G110" ca="1">_xlfn.XLOOKUP($A110&amp;$B110,'[1]产值及收款计划（2026）'!$A:$A&amp;'[1]产值及收款计划（2026）'!$B:$B,'[1]产值及收款计划（2026）'!G:G)</f>
        <v>53.984999999999999</v>
      </c>
      <c r="H110" s="256" cm="1">
        <f t="array" aca="1" ref="H110" ca="1">_xlfn.XLOOKUP($A110&amp;$B110,'[1]产值及收款计划（2026）'!$A:$A&amp;'[1]产值及收款计划（2026）'!$B:$B,'[1]产值及收款计划（2026）'!H:H)</f>
        <v>53.984999999999999</v>
      </c>
      <c r="I110" s="257" cm="1">
        <f t="array" aca="1" ref="I110" ca="1">_xlfn.XLOOKUP($A110&amp;$B110,'[1]产值及收款计划（2026）'!$A:$A&amp;'[1]产值及收款计划（2026）'!$B:$B,'[1]产值及收款计划（2026）'!I:I)</f>
        <v>6.7270550227867598E-2</v>
      </c>
      <c r="J110" s="258" cm="1">
        <f t="array" aca="1" ref="J110" ca="1">_xlfn.XLOOKUP($A110&amp;$B110,'[1]产值及收款计划（2026）'!$A:$A&amp;'[1]产值及收款计划（2026）'!$B:$B,'[1]产值及收款计划（2026）'!J:J)</f>
        <v>0.13</v>
      </c>
      <c r="K110" s="256" cm="1">
        <f t="array" aca="1" ref="K110" ca="1">_xlfn.XLOOKUP($A110&amp;$B110,'[1]产值及收款计划（2026）'!$A:$A&amp;'[1]产值及收款计划（2026）'!$B:$B,'[1]产值及收款计划（2026）'!K:K)</f>
        <v>0</v>
      </c>
      <c r="L110" s="256" cm="1">
        <f t="array" aca="1" ref="L110" ca="1">_xlfn.XLOOKUP($A110&amp;$B110,'[1]产值及收款计划（2026）'!$A:$A&amp;'[1]产值及收款计划（2026）'!$B:$B,'[1]产值及收款计划（2026）'!L:L)</f>
        <v>0</v>
      </c>
      <c r="M110" s="256" t="str" cm="1">
        <f t="array" aca="1" ref="M110" ca="1">_xlfn.XLOOKUP($A110&amp;$B110,'[1]产值及收款计划（2026）'!$A:$A&amp;'[1]产值及收款计划（2026）'!$B:$B,'[1]产值及收款计划（2026）'!M:M)</f>
        <v>主导</v>
      </c>
      <c r="N110" s="256" t="str" cm="1">
        <f t="array" aca="1" ref="N110" ca="1">_xlfn.XLOOKUP($A110&amp;$B110,'[1]产值及收款计划（2026）'!$A:$A&amp;'[1]产值及收款计划（2026）'!$B:$B,'[1]产值及收款计划（2026）'!N:N)</f>
        <v>张智伟团队</v>
      </c>
      <c r="O110" s="256" t="str" cm="1">
        <f t="array" aca="1" ref="O110" ca="1">_xlfn.XLOOKUP($A110&amp;$B110,'[1]产值及收款计划（2026）'!$A:$A&amp;'[1]产值及收款计划（2026）'!$B:$B,'[1]产值及收款计划（2026）'!O:O)</f>
        <v>卜宝翔</v>
      </c>
      <c r="P110" s="255" t="str" cm="1">
        <f t="array" aca="1" ref="P110" ca="1">_xlfn.XLOOKUP($A110&amp;$B110,'[1]产值及收款计划（2026）'!$A:$A&amp;'[1]产值及收款计划（2026）'!$B:$B,'[1]产值及收款计划（2026）'!P:P)</f>
        <v>在建</v>
      </c>
      <c r="Q110" s="256" cm="1">
        <f t="array" aca="1" ref="Q110" ca="1">_xlfn.XLOOKUP($A110&amp;$B110,'[1]产值及收款计划（2026）'!$A:$A&amp;'[1]产值及收款计划（2026）'!$B:$B,'[1]产值及收款计划（2026）'!Q:Q)</f>
        <v>0</v>
      </c>
      <c r="R110" s="256" cm="1">
        <f t="array" aca="1" ref="R110" ca="1">_xlfn.XLOOKUP($A110&amp;$B110,'[1]产值及收款计划（2026）'!$A:$A&amp;'[1]产值及收款计划（2026）'!$B:$B,'[1]产值及收款计划（2026）'!R:R)</f>
        <v>0</v>
      </c>
      <c r="S110" s="256" cm="1">
        <f t="array" aca="1" ref="S110" ca="1">_xlfn.XLOOKUP($A110&amp;$B110,'[1]产值及收款计划（2026）'!$A:$A&amp;'[1]产值及收款计划（2026）'!$B:$B,'[1]产值及收款计划（2026）'!S:S)</f>
        <v>0</v>
      </c>
      <c r="T110" s="256" cm="1">
        <f t="array" aca="1" ref="T110" ca="1">_xlfn.XLOOKUP($A110&amp;$B110,'[1]产值及收款计划（2026）'!$A:$A&amp;'[1]产值及收款计划（2026）'!$B:$B,'[1]产值及收款计划（2026）'!T:T)</f>
        <v>627.15894900000001</v>
      </c>
      <c r="U110" s="256" cm="1">
        <f t="array" aca="1" ref="U110" ca="1">_xlfn.XLOOKUP($A110&amp;$B110,'[1]产值及收款计划（2026）'!$A:$A&amp;'[1]产值及收款计划（2026）'!$B:$B,'[1]产值及收款计划（2026）'!U:U)</f>
        <v>0</v>
      </c>
      <c r="V110" s="256" cm="1">
        <f t="array" aca="1" ref="V110" ca="1">_xlfn.XLOOKUP($A110&amp;$B110,'[1]产值及收款计划（2026）'!$A:$A&amp;'[1]产值及收款计划（2026）'!$B:$B,'[1]产值及收款计划（2026）'!V:V)</f>
        <v>175.34675100000001</v>
      </c>
      <c r="W110" s="256" cm="1">
        <f t="array" aca="1" ref="W110" ca="1">_xlfn.XLOOKUP($A110&amp;$B110,'[1]产值及收款计划（2026）'!$A:$A&amp;'[1]产值及收款计划（2026）'!$B:$B,'[1]产值及收款计划（2026）'!W:W)</f>
        <v>0</v>
      </c>
      <c r="X110" s="256" cm="1">
        <f t="array" aca="1" ref="X110" ca="1">_xlfn.XLOOKUP($A110&amp;$B110,'[1]产值及收款计划（2026）'!$A:$A&amp;'[1]产值及收款计划（2026）'!$B:$B,'[1]产值及收款计划（2026）'!X:X)</f>
        <v>0</v>
      </c>
      <c r="Y110" s="256" cm="1">
        <f t="array" aca="1" ref="Y110" ca="1">_xlfn.XLOOKUP($A110&amp;$B110,'[1]产值及收款计划（2026）'!$A:$A&amp;'[1]产值及收款计划（2026）'!$B:$B,'[1]产值及收款计划（2026）'!Y:Y)</f>
        <v>0</v>
      </c>
      <c r="Z110" s="256" cm="1">
        <f t="array" aca="1" ref="Z110" ca="1">_xlfn.XLOOKUP($A110&amp;$B110,'[1]产值及收款计划（2026）'!$A:$A&amp;'[1]产值及收款计划（2026）'!$B:$B,'[1]产值及收款计划（2026）'!Z:Z)</f>
        <v>0</v>
      </c>
      <c r="AA110" s="256" cm="1">
        <f t="array" aca="1" ref="AA110" ca="1">_xlfn.XLOOKUP($A110&amp;$B110,'[1]产值及收款计划（2026）'!$A:$A&amp;'[1]产值及收款计划（2026）'!$B:$B,'[1]产值及收款计划（2026）'!AA:AA)</f>
        <v>0</v>
      </c>
      <c r="AB110" s="256" cm="1">
        <f t="array" aca="1" ref="AB110" ca="1">_xlfn.XLOOKUP($A110&amp;$B110,'[1]产值及收款计划（2026）'!$A:$A&amp;'[1]产值及收款计划（2026）'!$B:$B,'[1]产值及收款计划（2026）'!AB:AB)</f>
        <v>0</v>
      </c>
      <c r="AC110" s="256" cm="1">
        <f t="array" aca="1" ref="AC110" ca="1">_xlfn.XLOOKUP($A110&amp;$B110,'[1]产值及收款计划（2026）'!$A:$A&amp;'[1]产值及收款计划（2026）'!$B:$B,'[1]产值及收款计划（2026）'!AC:AC)</f>
        <v>0</v>
      </c>
      <c r="AD110" s="256" cm="1">
        <f t="array" aca="1" ref="AD110" ca="1">_xlfn.XLOOKUP($A110&amp;$B110,'[1]产值及收款计划（2026）'!$A:$A&amp;'[1]产值及收款计划（2026）'!$B:$B,'[1]产值及收款计划（2026）'!AD:AD)</f>
        <v>0</v>
      </c>
      <c r="AE110" s="256" cm="1">
        <f t="array" aca="1" ref="AE110" ca="1">_xlfn.XLOOKUP($A110&amp;$B110,'[1]产值及收款计划（2026）'!$A:$A&amp;'[1]产值及收款计划（2026）'!$B:$B,'[1]产值及收款计划（2026）'!AE:AE)</f>
        <v>0</v>
      </c>
      <c r="AF110" s="256" cm="1">
        <f t="array" aca="1" ref="AF110" ca="1">_xlfn.XLOOKUP($A110&amp;$B110,'[1]产值及收款计划（2026）'!$A:$A&amp;'[1]产值及收款计划（2026）'!$B:$B,'[1]产值及收款计划（2026）'!AF:AF)</f>
        <v>0</v>
      </c>
      <c r="AG110" s="256" cm="1">
        <f t="array" aca="1" ref="AG110" ca="1">_xlfn.XLOOKUP($A110&amp;$B110,'[1]产值及收款计划（2026）'!$A:$A&amp;'[1]产值及收款计划（2026）'!$B:$B,'[1]产值及收款计划（2026）'!AG:AG)</f>
        <v>0</v>
      </c>
      <c r="AH110" s="256" cm="1">
        <f t="array" aca="1" ref="AH110" ca="1">_xlfn.XLOOKUP($A110&amp;$B110,'[1]产值及收款计划（2026）'!$A:$A&amp;'[1]产值及收款计划（2026）'!$B:$B,'[1]产值及收款计划（2026）'!AH:AH)</f>
        <v>0</v>
      </c>
      <c r="AI110" s="256" cm="1">
        <f t="array" aca="1" ref="AI110" ca="1">_xlfn.XLOOKUP($A110&amp;$B110,'[1]产值及收款计划（2026）'!$A:$A&amp;'[1]产值及收款计划（2026）'!$B:$B,'[1]产值及收款计划（2026）'!AI:AI)</f>
        <v>0</v>
      </c>
      <c r="AJ110" s="256" cm="1">
        <f t="array" aca="1" ref="AJ110" ca="1">_xlfn.XLOOKUP($A110&amp;$B110,'[1]产值及收款计划（2026）'!$A:$A&amp;'[1]产值及收款计划（2026）'!$B:$B,'[1]产值及收款计划（2026）'!AJ:AJ)</f>
        <v>0</v>
      </c>
      <c r="AK110" s="256" cm="1">
        <f t="array" aca="1" ref="AK110" ca="1">_xlfn.XLOOKUP($A110&amp;$B110,'[1]产值及收款计划（2026）'!$A:$A&amp;'[1]产值及收款计划（2026）'!$B:$B,'[1]产值及收款计划（2026）'!AK:AK)</f>
        <v>0</v>
      </c>
      <c r="AL110" s="256" cm="1">
        <f t="array" aca="1" ref="AL110" ca="1">_xlfn.XLOOKUP($A110&amp;$B110,'[1]产值及收款计划（2026）'!$A:$A&amp;'[1]产值及收款计划（2026）'!$B:$B,'[1]产值及收款计划（2026）'!AL:AL)</f>
        <v>175.34675100000001</v>
      </c>
      <c r="AM110" s="263" t="e" cm="1">
        <f t="array" aca="1" ref="AM110" ca="1">_xlfn.LET(_xlpm.勾选月份状态数组,TRANSPOSE('PPT(12-15页）-TOP10'!$A$3:$A$14),_xlpm.选择数据区,IF('PPT(12-15页）-TOP10'!$E$3="收款",$BA110:$BL110,$AA110:$AL110),SUM(_xlfn._xlws.FILTER(_xlpm.选择数据区,_xlpm.勾选月份状态数组,"")))</f>
        <v>#NAME?</v>
      </c>
      <c r="AN110" s="256" t="e" cm="1">
        <f t="array" aca="1" ref="AN110" ca="1">_xlfn.LET(_xlpm.勾选月份状态数组,TRANSPOSE('PPT(12-15页）-TOP10'!$A$3:$A$14),_xlpm.选择数据区,IF('PPT(12-15页）-TOP10'!$E$3="收款",$DA110:$DL110,$CA110:$CL110),SUM(_xlfn._xlws.FILTER(_xlpm.选择数据区,_xlpm.勾选月份状态数组,"")))</f>
        <v>#NAME?</v>
      </c>
      <c r="AO110" s="256">
        <f ca="1">SUM(CA110:CC110)+SUM(AD110:AL110)</f>
        <v>175.34675100000001</v>
      </c>
      <c r="AP110" s="256"/>
      <c r="AQ110" s="256"/>
      <c r="AR110" s="256"/>
      <c r="AS110" s="256" cm="1">
        <f t="array" aca="1" ref="AS110" ca="1">_xlfn.XLOOKUP($A110&amp;$B110,'[1]产值及收款计划（2026）'!$A:$A&amp;'[1]产值及收款计划（2026）'!$B:$B,'[1]产值及收款计划（2026）'!AS:AS)</f>
        <v>0</v>
      </c>
      <c r="AT110" s="256" cm="1">
        <f t="array" aca="1" ref="AT110" ca="1">_xlfn.XLOOKUP($A110&amp;$B110,'[1]产值及收款计划（2026）'!$A:$A&amp;'[1]产值及收款计划（2026）'!$B:$B,'[1]产值及收款计划（2026）'!AT:AT)</f>
        <v>0</v>
      </c>
      <c r="AU110" s="256" cm="1">
        <f t="array" aca="1" ref="AU110" ca="1">_xlfn.XLOOKUP($A110&amp;$B110,'[1]产值及收款计划（2026）'!$A:$A&amp;'[1]产值及收款计划（2026）'!$B:$B,'[1]产值及收款计划（2026）'!AU:AU)</f>
        <v>0</v>
      </c>
      <c r="AV110" s="256" cm="1">
        <f t="array" aca="1" ref="AV110" ca="1">_xlfn.XLOOKUP($A110&amp;$B110,'[1]产值及收款计划（2026）'!$A:$A&amp;'[1]产值及收款计划（2026）'!$B:$B,'[1]产值及收款计划（2026）'!AV:AV)</f>
        <v>0</v>
      </c>
      <c r="AW110" s="256" cm="1">
        <f t="array" aca="1" ref="AW110" ca="1">_xlfn.XLOOKUP($A110&amp;$B110,'[1]产值及收款计划（2026）'!$A:$A&amp;'[1]产值及收款计划（2026）'!$B:$B,'[1]产值及收款计划（2026）'!AW:AW)</f>
        <v>0</v>
      </c>
      <c r="AX110" s="256" cm="1">
        <f t="array" aca="1" ref="AX110" ca="1">_xlfn.XLOOKUP($A110&amp;$B110,'[1]产值及收款计划（2026）'!$A:$A&amp;'[1]产值及收款计划（2026）'!$B:$B,'[1]产值及收款计划（2026）'!AX:AX)</f>
        <v>0</v>
      </c>
      <c r="AY110" s="256" cm="1">
        <f t="array" aca="1" ref="AY110" ca="1">_xlfn.XLOOKUP($A110&amp;$B110,'[1]产值及收款计划（2026）'!$A:$A&amp;'[1]产值及收款计划（2026）'!$B:$B,'[1]产值及收款计划（2026）'!AY:AY)</f>
        <v>802.50570000000005</v>
      </c>
      <c r="AZ110" s="256" cm="1">
        <f t="array" aca="1" ref="AZ110" ca="1">_xlfn.XLOOKUP($A110&amp;$B110,'[1]产值及收款计划（2026）'!$A:$A&amp;'[1]产值及收款计划（2026）'!$B:$B,'[1]产值及收款计划（2026）'!AZ:AZ)</f>
        <v>627.15894900000001</v>
      </c>
      <c r="BA110" s="256" cm="1">
        <f t="array" aca="1" ref="BA110" ca="1">_xlfn.XLOOKUP($A110&amp;$B110,'[1]产值及收款计划（2026）'!$A:$A&amp;'[1]产值及收款计划（2026）'!$B:$B,'[1]产值及收款计划（2026）'!BA:BA)</f>
        <v>0</v>
      </c>
      <c r="BB110" s="256" cm="1">
        <f t="array" aca="1" ref="BB110" ca="1">_xlfn.XLOOKUP($A110&amp;$B110,'[1]产值及收款计划（2026）'!$A:$A&amp;'[1]产值及收款计划（2026）'!$B:$B,'[1]产值及收款计划（2026）'!BB:BB)</f>
        <v>0</v>
      </c>
      <c r="BC110" s="256" cm="1">
        <f t="array" aca="1" ref="BC110" ca="1">_xlfn.XLOOKUP($A110&amp;$B110,'[1]产值及收款计划（2026）'!$A:$A&amp;'[1]产值及收款计划（2026）'!$B:$B,'[1]产值及收款计划（2026）'!BC:BC)</f>
        <v>0</v>
      </c>
      <c r="BD110" s="256" cm="1">
        <f t="array" aca="1" ref="BD110" ca="1">_xlfn.XLOOKUP($A110&amp;$B110,'[1]产值及收款计划（2026）'!$A:$A&amp;'[1]产值及收款计划（2026）'!$B:$B,'[1]产值及收款计划（2026）'!BD:BD)</f>
        <v>0</v>
      </c>
      <c r="BE110" s="256" cm="1">
        <f t="array" aca="1" ref="BE110" ca="1">_xlfn.XLOOKUP($A110&amp;$B110,'[1]产值及收款计划（2026）'!$A:$A&amp;'[1]产值及收款计划（2026）'!$B:$B,'[1]产值及收款计划（2026）'!BE:BE)</f>
        <v>0</v>
      </c>
      <c r="BF110" s="256" cm="1">
        <f t="array" aca="1" ref="BF110" ca="1">_xlfn.XLOOKUP($A110&amp;$B110,'[1]产值及收款计划（2026）'!$A:$A&amp;'[1]产值及收款计划（2026）'!$B:$B,'[1]产值及收款计划（2026）'!BF:BF)</f>
        <v>0</v>
      </c>
      <c r="BG110" s="256" cm="1">
        <f t="array" aca="1" ref="BG110" ca="1">_xlfn.XLOOKUP($A110&amp;$B110,'[1]产值及收款计划（2026）'!$A:$A&amp;'[1]产值及收款计划（2026）'!$B:$B,'[1]产值及收款计划（2026）'!BG:BG)</f>
        <v>0</v>
      </c>
      <c r="BH110" s="256" cm="1">
        <f t="array" aca="1" ref="BH110" ca="1">_xlfn.XLOOKUP($A110&amp;$B110,'[1]产值及收款计划（2026）'!$A:$A&amp;'[1]产值及收款计划（2026）'!$B:$B,'[1]产值及收款计划（2026）'!BH:BH)</f>
        <v>0</v>
      </c>
      <c r="BI110" s="256" cm="1">
        <f t="array" aca="1" ref="BI110" ca="1">_xlfn.XLOOKUP($A110&amp;$B110,'[1]产值及收款计划（2026）'!$A:$A&amp;'[1]产值及收款计划（2026）'!$B:$B,'[1]产值及收款计划（2026）'!BI:BI)</f>
        <v>0</v>
      </c>
      <c r="BJ110" s="256" cm="1">
        <f t="array" aca="1" ref="BJ110" ca="1">_xlfn.XLOOKUP($A110&amp;$B110,'[1]产值及收款计划（2026）'!$A:$A&amp;'[1]产值及收款计划（2026）'!$B:$B,'[1]产值及收款计划（2026）'!BJ:BJ)</f>
        <v>0</v>
      </c>
      <c r="BK110" s="256" cm="1">
        <f t="array" aca="1" ref="BK110" ca="1">_xlfn.XLOOKUP($A110&amp;$B110,'[1]产值及收款计划（2026）'!$A:$A&amp;'[1]产值及收款计划（2026）'!$B:$B,'[1]产值及收款计划（2026）'!BK:BK)</f>
        <v>0</v>
      </c>
      <c r="BL110" s="256" cm="1">
        <f t="array" aca="1" ref="BL110" ca="1">_xlfn.XLOOKUP($A110&amp;$B110,'[1]产值及收款计划（2026）'!$A:$A&amp;'[1]产值及收款计划（2026）'!$B:$B,'[1]产值及收款计划（2026）'!BL:BL)</f>
        <v>0</v>
      </c>
      <c r="BM110" s="256"/>
      <c r="BN110" s="256"/>
      <c r="BO110" s="256"/>
      <c r="BP110" s="256"/>
      <c r="BQ110" s="255" cm="1">
        <f t="array" aca="1" ref="BQ110" ca="1">_xlfn.XLOOKUP($A110&amp;$B110,'[1]产值及收款计划（2026）'!$A:$A&amp;'[1]产值及收款计划（2026）'!$B:$B,'[1]产值及收款计划（2026）'!BQ:BQ)</f>
        <v>0</v>
      </c>
      <c r="BR110" s="256" cm="1">
        <f t="array" aca="1" ref="BR110" ca="1">_xlfn.XLOOKUP($A110&amp;$B110,'[1]产值及收款计划（2026）'!$A:$A&amp;'[1]产值及收款计划（2026）'!$B:$B,'[1]产值及收款计划（2026）'!BR:BR)</f>
        <v>0</v>
      </c>
      <c r="CA110" s="256" cm="1">
        <f t="array" aca="1" ref="CA110" ca="1">_xlfn.XLOOKUP($A110&amp;$B110,'[1]产值及收款计划（2026）'!$A:$A&amp;'[1]产值及收款计划（2026）'!$B:$B,'[1]产值及收款计划（2026）'!CA:CA)</f>
        <v>0</v>
      </c>
      <c r="CB110" s="256" cm="1">
        <f t="array" aca="1" ref="CB110" ca="1">_xlfn.XLOOKUP($A110&amp;$B110,'[1]产值及收款计划（2026）'!$A:$A&amp;'[1]产值及收款计划（2026）'!$B:$B,'[1]产值及收款计划（2026）'!CB:CB)</f>
        <v>0</v>
      </c>
      <c r="CC110" s="256" cm="1">
        <f t="array" aca="1" ref="CC110" ca="1">_xlfn.XLOOKUP($A110&amp;$B110,'[1]产值及收款计划（2026）'!$A:$A&amp;'[1]产值及收款计划（2026）'!$B:$B,'[1]产值及收款计划（2026）'!CC:CC)</f>
        <v>0</v>
      </c>
      <c r="CD110" s="256" cm="1">
        <f t="array" aca="1" ref="CD110" ca="1">_xlfn.XLOOKUP($A110&amp;$B110,'[1]产值及收款计划（2026）'!$A:$A&amp;'[1]产值及收款计划（2026）'!$B:$B,'[1]产值及收款计划（2026）'!CD:CD)</f>
        <v>0</v>
      </c>
      <c r="CE110" s="256" cm="1">
        <f t="array" aca="1" ref="CE110" ca="1">_xlfn.XLOOKUP($A110&amp;$B110,'[1]产值及收款计划（2026）'!$A:$A&amp;'[1]产值及收款计划（2026）'!$B:$B,'[1]产值及收款计划（2026）'!CE:CE)</f>
        <v>0</v>
      </c>
      <c r="CF110" s="256" cm="1">
        <f t="array" aca="1" ref="CF110" ca="1">_xlfn.XLOOKUP($A110&amp;$B110,'[1]产值及收款计划（2026）'!$A:$A&amp;'[1]产值及收款计划（2026）'!$B:$B,'[1]产值及收款计划（2026）'!CF:CF)</f>
        <v>0</v>
      </c>
      <c r="CG110" s="256" cm="1">
        <f t="array" aca="1" ref="CG110" ca="1">_xlfn.XLOOKUP($A110&amp;$B110,'[1]产值及收款计划（2026）'!$A:$A&amp;'[1]产值及收款计划（2026）'!$B:$B,'[1]产值及收款计划（2026）'!CG:CG)</f>
        <v>0</v>
      </c>
      <c r="CH110" s="256" cm="1">
        <f t="array" aca="1" ref="CH110" ca="1">_xlfn.XLOOKUP($A110&amp;$B110,'[1]产值及收款计划（2026）'!$A:$A&amp;'[1]产值及收款计划（2026）'!$B:$B,'[1]产值及收款计划（2026）'!CH:CH)</f>
        <v>0</v>
      </c>
      <c r="CI110" s="256" cm="1">
        <f t="array" aca="1" ref="CI110" ca="1">_xlfn.XLOOKUP($A110&amp;$B110,'[1]产值及收款计划（2026）'!$A:$A&amp;'[1]产值及收款计划（2026）'!$B:$B,'[1]产值及收款计划（2026）'!CI:CI)</f>
        <v>0</v>
      </c>
      <c r="CJ110" s="256" cm="1">
        <f t="array" aca="1" ref="CJ110" ca="1">_xlfn.XLOOKUP($A110&amp;$B110,'[1]产值及收款计划（2026）'!$A:$A&amp;'[1]产值及收款计划（2026）'!$B:$B,'[1]产值及收款计划（2026）'!CJ:CJ)</f>
        <v>0</v>
      </c>
      <c r="CK110" s="256" cm="1">
        <f t="array" aca="1" ref="CK110" ca="1">_xlfn.XLOOKUP($A110&amp;$B110,'[1]产值及收款计划（2026）'!$A:$A&amp;'[1]产值及收款计划（2026）'!$B:$B,'[1]产值及收款计划（2026）'!CK:CK)</f>
        <v>0</v>
      </c>
      <c r="CL110" s="256" cm="1">
        <f t="array" aca="1" ref="CL110" ca="1">_xlfn.XLOOKUP($A110&amp;$B110,'[1]产值及收款计划（2026）'!$A:$A&amp;'[1]产值及收款计划（2026）'!$B:$B,'[1]产值及收款计划（2026）'!CL:CL)</f>
        <v>0</v>
      </c>
      <c r="DA110" s="256" cm="1">
        <f t="array" aca="1" ref="DA110" ca="1">_xlfn.XLOOKUP($A110&amp;$B110,'[1]产值及收款计划（2026）'!$A:$A&amp;'[1]产值及收款计划（2026）'!$B:$B,'[1]产值及收款计划（2026）'!DA:DA)</f>
        <v>0</v>
      </c>
      <c r="DB110" s="256" cm="1">
        <f t="array" aca="1" ref="DB110" ca="1">_xlfn.XLOOKUP($A110&amp;$B110,'[1]产值及收款计划（2026）'!$A:$A&amp;'[1]产值及收款计划（2026）'!$B:$B,'[1]产值及收款计划（2026）'!DB:DB)</f>
        <v>0</v>
      </c>
      <c r="DC110" s="256" cm="1">
        <f t="array" aca="1" ref="DC110" ca="1">_xlfn.XLOOKUP($A110&amp;$B110,'[1]产值及收款计划（2026）'!$A:$A&amp;'[1]产值及收款计划（2026）'!$B:$B,'[1]产值及收款计划（2026）'!DC:DC)</f>
        <v>0</v>
      </c>
      <c r="DD110" s="256" cm="1">
        <f t="array" aca="1" ref="DD110" ca="1">_xlfn.XLOOKUP($A110&amp;$B110,'[1]产值及收款计划（2026）'!$A:$A&amp;'[1]产值及收款计划（2026）'!$B:$B,'[1]产值及收款计划（2026）'!DD:DD)</f>
        <v>0</v>
      </c>
      <c r="DE110" s="256" cm="1">
        <f t="array" aca="1" ref="DE110" ca="1">_xlfn.XLOOKUP($A110&amp;$B110,'[1]产值及收款计划（2026）'!$A:$A&amp;'[1]产值及收款计划（2026）'!$B:$B,'[1]产值及收款计划（2026）'!DE:DE)</f>
        <v>0</v>
      </c>
      <c r="DF110" s="256" cm="1">
        <f t="array" aca="1" ref="DF110" ca="1">_xlfn.XLOOKUP($A110&amp;$B110,'[1]产值及收款计划（2026）'!$A:$A&amp;'[1]产值及收款计划（2026）'!$B:$B,'[1]产值及收款计划（2026）'!DF:DF)</f>
        <v>0</v>
      </c>
      <c r="DG110" s="256" cm="1">
        <f t="array" aca="1" ref="DG110" ca="1">_xlfn.XLOOKUP($A110&amp;$B110,'[1]产值及收款计划（2026）'!$A:$A&amp;'[1]产值及收款计划（2026）'!$B:$B,'[1]产值及收款计划（2026）'!DG:DG)</f>
        <v>0</v>
      </c>
      <c r="DH110" s="256" cm="1">
        <f t="array" aca="1" ref="DH110" ca="1">_xlfn.XLOOKUP($A110&amp;$B110,'[1]产值及收款计划（2026）'!$A:$A&amp;'[1]产值及收款计划（2026）'!$B:$B,'[1]产值及收款计划（2026）'!DH:DH)</f>
        <v>0</v>
      </c>
      <c r="DI110" s="256" cm="1">
        <f t="array" aca="1" ref="DI110" ca="1">_xlfn.XLOOKUP($A110&amp;$B110,'[1]产值及收款计划（2026）'!$A:$A&amp;'[1]产值及收款计划（2026）'!$B:$B,'[1]产值及收款计划（2026）'!DI:DI)</f>
        <v>0</v>
      </c>
      <c r="DJ110" s="256" cm="1">
        <f t="array" aca="1" ref="DJ110" ca="1">_xlfn.XLOOKUP($A110&amp;$B110,'[1]产值及收款计划（2026）'!$A:$A&amp;'[1]产值及收款计划（2026）'!$B:$B,'[1]产值及收款计划（2026）'!DJ:DJ)</f>
        <v>0</v>
      </c>
      <c r="DK110" s="256" cm="1">
        <f t="array" aca="1" ref="DK110" ca="1">_xlfn.XLOOKUP($A110&amp;$B110,'[1]产值及收款计划（2026）'!$A:$A&amp;'[1]产值及收款计划（2026）'!$B:$B,'[1]产值及收款计划（2026）'!DK:DK)</f>
        <v>0</v>
      </c>
      <c r="DL110" s="256" cm="1">
        <f t="array" aca="1" ref="DL110" ca="1">_xlfn.XLOOKUP($A110&amp;$B110,'[1]产值及收款计划（2026）'!$A:$A&amp;'[1]产值及收款计划（2026）'!$B:$B,'[1]产值及收款计划（2026）'!DL:DL)</f>
        <v>0</v>
      </c>
      <c r="DM110" s="264"/>
      <c r="DN110" s="250"/>
    </row>
    <row r="111" spans="1:118" ht="20.25" x14ac:dyDescent="0.15">
      <c r="A111" s="254">
        <f t="shared" ca="1" si="11"/>
        <v>107</v>
      </c>
      <c r="B111" s="254" t="s">
        <v>25</v>
      </c>
      <c r="C111" s="255" t="str" cm="1">
        <f t="array" aca="1" ref="C111" ca="1">_xlfn.XLOOKUP($A111&amp;$B111,'[1]产值及收款计划（2026）'!$A:$A&amp;'[1]产值及收款计划（2026）'!$B:$B,'[1]产值及收款计划（2026）'!C:C)</f>
        <v>ZHT2022110800094</v>
      </c>
      <c r="D111" s="255" t="str" cm="1">
        <f t="array" aca="1" ref="D111" ca="1">_xlfn.XLOOKUP($A111&amp;$B111,'[1]产值及收款计划（2026）'!$A:$A&amp;'[1]产值及收款计划（2026）'!$B:$B,'[1]产值及收款计划（2026）'!D:D)</f>
        <v>绿云路（凤林西路以北-329国道）智慧快速路工程BIM全寿命期大数据管理平台建设服务项目</v>
      </c>
      <c r="E111" s="256" cm="1">
        <f t="array" aca="1" ref="E111" ca="1">_xlfn.XLOOKUP($A111&amp;$B111,'[1]产值及收款计划（2026）'!$A:$A&amp;'[1]产值及收款计划（2026）'!$B:$B,'[1]产值及收款计划（2026）'!E:E)</f>
        <v>167</v>
      </c>
      <c r="F111" s="256" cm="1">
        <f t="array" aca="1" ref="F111" ca="1">_xlfn.XLOOKUP($A111&amp;$B111,'[1]产值及收款计划（2026）'!$A:$A&amp;'[1]产值及收款计划（2026）'!$B:$B,'[1]产值及收款计划（2026）'!F:F)</f>
        <v>167</v>
      </c>
      <c r="G111" s="256" cm="1">
        <f t="array" aca="1" ref="G111" ca="1">_xlfn.XLOOKUP($A111&amp;$B111,'[1]产值及收款计划（2026）'!$A:$A&amp;'[1]产值及收款计划（2026）'!$B:$B,'[1]产值及收款计划（2026）'!G:G)</f>
        <v>75.2</v>
      </c>
      <c r="H111" s="256" cm="1">
        <f t="array" aca="1" ref="H111" ca="1">_xlfn.XLOOKUP($A111&amp;$B111,'[1]产值及收款计划（2026）'!$A:$A&amp;'[1]产值及收款计划（2026）'!$B:$B,'[1]产值及收款计划（2026）'!H:H)</f>
        <v>75.2</v>
      </c>
      <c r="I111" s="257" cm="1">
        <f t="array" aca="1" ref="I111" ca="1">_xlfn.XLOOKUP($A111&amp;$B111,'[1]产值及收款计划（2026）'!$A:$A&amp;'[1]产值及收款计划（2026）'!$B:$B,'[1]产值及收款计划（2026）'!I:I)</f>
        <v>0.45029940119760498</v>
      </c>
      <c r="J111" s="258" cm="1">
        <f t="array" aca="1" ref="J111" ca="1">_xlfn.XLOOKUP($A111&amp;$B111,'[1]产值及收款计划（2026）'!$A:$A&amp;'[1]产值及收款计划（2026）'!$B:$B,'[1]产值及收款计划（2026）'!J:J)</f>
        <v>0.06</v>
      </c>
      <c r="K111" s="256" cm="1">
        <f t="array" aca="1" ref="K111" ca="1">_xlfn.XLOOKUP($A111&amp;$B111,'[1]产值及收款计划（2026）'!$A:$A&amp;'[1]产值及收款计划（2026）'!$B:$B,'[1]产值及收款计划（2026）'!K:K)</f>
        <v>0</v>
      </c>
      <c r="L111" s="256" cm="1">
        <f t="array" aca="1" ref="L111" ca="1">_xlfn.XLOOKUP($A111&amp;$B111,'[1]产值及收款计划（2026）'!$A:$A&amp;'[1]产值及收款计划（2026）'!$B:$B,'[1]产值及收款计划（2026）'!L:L)</f>
        <v>0</v>
      </c>
      <c r="M111" s="256" t="str" cm="1">
        <f t="array" aca="1" ref="M111" ca="1">_xlfn.XLOOKUP($A111&amp;$B111,'[1]产值及收款计划（2026）'!$A:$A&amp;'[1]产值及收款计划（2026）'!$B:$B,'[1]产值及收款计划（2026）'!M:M)</f>
        <v>主导</v>
      </c>
      <c r="N111" s="256" t="str" cm="1">
        <f t="array" aca="1" ref="N111" ca="1">_xlfn.XLOOKUP($A111&amp;$B111,'[1]产值及收款计划（2026）'!$A:$A&amp;'[1]产值及收款计划（2026）'!$B:$B,'[1]产值及收款计划（2026）'!N:N)</f>
        <v>张智伟团队</v>
      </c>
      <c r="O111" s="256" t="str" cm="1">
        <f t="array" aca="1" ref="O111" ca="1">_xlfn.XLOOKUP($A111&amp;$B111,'[1]产值及收款计划（2026）'!$A:$A&amp;'[1]产值及收款计划（2026）'!$B:$B,'[1]产值及收款计划（2026）'!O:O)</f>
        <v>卜宝翔</v>
      </c>
      <c r="P111" s="255" t="str" cm="1">
        <f t="array" aca="1" ref="P111" ca="1">_xlfn.XLOOKUP($A111&amp;$B111,'[1]产值及收款计划（2026）'!$A:$A&amp;'[1]产值及收款计划（2026）'!$B:$B,'[1]产值及收款计划（2026）'!P:P)</f>
        <v>在建</v>
      </c>
      <c r="Q111" s="256" cm="1">
        <f t="array" aca="1" ref="Q111" ca="1">_xlfn.XLOOKUP($A111&amp;$B111,'[1]产值及收款计划（2026）'!$A:$A&amp;'[1]产值及收款计划（2026）'!$B:$B,'[1]产值及收款计划（2026）'!Q:Q)</f>
        <v>0</v>
      </c>
      <c r="R111" s="256" cm="1">
        <f t="array" aca="1" ref="R111" ca="1">_xlfn.XLOOKUP($A111&amp;$B111,'[1]产值及收款计划（2026）'!$A:$A&amp;'[1]产值及收款计划（2026）'!$B:$B,'[1]产值及收款计划（2026）'!R:R)</f>
        <v>0</v>
      </c>
      <c r="S111" s="256" cm="1">
        <f t="array" aca="1" ref="S111" ca="1">_xlfn.XLOOKUP($A111&amp;$B111,'[1]产值及收款计划（2026）'!$A:$A&amp;'[1]产值及收款计划（2026）'!$B:$B,'[1]产值及收款计划（2026）'!S:S)</f>
        <v>0</v>
      </c>
      <c r="T111" s="256" cm="1">
        <f t="array" aca="1" ref="T111" ca="1">_xlfn.XLOOKUP($A111&amp;$B111,'[1]产值及收款计划（2026）'!$A:$A&amp;'[1]产值及收款计划（2026）'!$B:$B,'[1]产值及收款计划（2026）'!T:T)</f>
        <v>100.2</v>
      </c>
      <c r="U111" s="256" cm="1">
        <f t="array" aca="1" ref="U111" ca="1">_xlfn.XLOOKUP($A111&amp;$B111,'[1]产值及收款计划（2026）'!$A:$A&amp;'[1]产值及收款计划（2026）'!$B:$B,'[1]产值及收款计划（2026）'!U:U)</f>
        <v>0</v>
      </c>
      <c r="V111" s="256" cm="1">
        <f t="array" aca="1" ref="V111" ca="1">_xlfn.XLOOKUP($A111&amp;$B111,'[1]产值及收款计划（2026）'!$A:$A&amp;'[1]产值及收款计划（2026）'!$B:$B,'[1]产值及收款计划（2026）'!V:V)</f>
        <v>66.8</v>
      </c>
      <c r="W111" s="256" cm="1">
        <f t="array" aca="1" ref="W111" ca="1">_xlfn.XLOOKUP($A111&amp;$B111,'[1]产值及收款计划（2026）'!$A:$A&amp;'[1]产值及收款计划（2026）'!$B:$B,'[1]产值及收款计划（2026）'!W:W)</f>
        <v>0</v>
      </c>
      <c r="X111" s="256" cm="1">
        <f t="array" aca="1" ref="X111" ca="1">_xlfn.XLOOKUP($A111&amp;$B111,'[1]产值及收款计划（2026）'!$A:$A&amp;'[1]产值及收款计划（2026）'!$B:$B,'[1]产值及收款计划（2026）'!X:X)</f>
        <v>0</v>
      </c>
      <c r="Y111" s="256" cm="1">
        <f t="array" aca="1" ref="Y111" ca="1">_xlfn.XLOOKUP($A111&amp;$B111,'[1]产值及收款计划（2026）'!$A:$A&amp;'[1]产值及收款计划（2026）'!$B:$B,'[1]产值及收款计划（2026）'!Y:Y)</f>
        <v>0</v>
      </c>
      <c r="Z111" s="256" cm="1">
        <f t="array" aca="1" ref="Z111" ca="1">_xlfn.XLOOKUP($A111&amp;$B111,'[1]产值及收款计划（2026）'!$A:$A&amp;'[1]产值及收款计划（2026）'!$B:$B,'[1]产值及收款计划（2026）'!Z:Z)</f>
        <v>0</v>
      </c>
      <c r="AA111" s="256" cm="1">
        <f t="array" aca="1" ref="AA111" ca="1">_xlfn.XLOOKUP($A111&amp;$B111,'[1]产值及收款计划（2026）'!$A:$A&amp;'[1]产值及收款计划（2026）'!$B:$B,'[1]产值及收款计划（2026）'!AA:AA)</f>
        <v>0</v>
      </c>
      <c r="AB111" s="256" cm="1">
        <f t="array" aca="1" ref="AB111" ca="1">_xlfn.XLOOKUP($A111&amp;$B111,'[1]产值及收款计划（2026）'!$A:$A&amp;'[1]产值及收款计划（2026）'!$B:$B,'[1]产值及收款计划（2026）'!AB:AB)</f>
        <v>0</v>
      </c>
      <c r="AC111" s="256" cm="1">
        <f t="array" aca="1" ref="AC111" ca="1">_xlfn.XLOOKUP($A111&amp;$B111,'[1]产值及收款计划（2026）'!$A:$A&amp;'[1]产值及收款计划（2026）'!$B:$B,'[1]产值及收款计划（2026）'!AC:AC)</f>
        <v>0</v>
      </c>
      <c r="AD111" s="256" cm="1">
        <f t="array" aca="1" ref="AD111" ca="1">_xlfn.XLOOKUP($A111&amp;$B111,'[1]产值及收款计划（2026）'!$A:$A&amp;'[1]产值及收款计划（2026）'!$B:$B,'[1]产值及收款计划（2026）'!AD:AD)</f>
        <v>0</v>
      </c>
      <c r="AE111" s="256" cm="1">
        <f t="array" aca="1" ref="AE111" ca="1">_xlfn.XLOOKUP($A111&amp;$B111,'[1]产值及收款计划（2026）'!$A:$A&amp;'[1]产值及收款计划（2026）'!$B:$B,'[1]产值及收款计划（2026）'!AE:AE)</f>
        <v>0</v>
      </c>
      <c r="AF111" s="256" cm="1">
        <f t="array" aca="1" ref="AF111" ca="1">_xlfn.XLOOKUP($A111&amp;$B111,'[1]产值及收款计划（2026）'!$A:$A&amp;'[1]产值及收款计划（2026）'!$B:$B,'[1]产值及收款计划（2026）'!AF:AF)</f>
        <v>66.8</v>
      </c>
      <c r="AG111" s="256" cm="1">
        <f t="array" aca="1" ref="AG111" ca="1">_xlfn.XLOOKUP($A111&amp;$B111,'[1]产值及收款计划（2026）'!$A:$A&amp;'[1]产值及收款计划（2026）'!$B:$B,'[1]产值及收款计划（2026）'!AG:AG)</f>
        <v>0</v>
      </c>
      <c r="AH111" s="256" cm="1">
        <f t="array" aca="1" ref="AH111" ca="1">_xlfn.XLOOKUP($A111&amp;$B111,'[1]产值及收款计划（2026）'!$A:$A&amp;'[1]产值及收款计划（2026）'!$B:$B,'[1]产值及收款计划（2026）'!AH:AH)</f>
        <v>0</v>
      </c>
      <c r="AI111" s="256" cm="1">
        <f t="array" aca="1" ref="AI111" ca="1">_xlfn.XLOOKUP($A111&amp;$B111,'[1]产值及收款计划（2026）'!$A:$A&amp;'[1]产值及收款计划（2026）'!$B:$B,'[1]产值及收款计划（2026）'!AI:AI)</f>
        <v>0</v>
      </c>
      <c r="AJ111" s="256" cm="1">
        <f t="array" aca="1" ref="AJ111" ca="1">_xlfn.XLOOKUP($A111&amp;$B111,'[1]产值及收款计划（2026）'!$A:$A&amp;'[1]产值及收款计划（2026）'!$B:$B,'[1]产值及收款计划（2026）'!AJ:AJ)</f>
        <v>0</v>
      </c>
      <c r="AK111" s="256" cm="1">
        <f t="array" aca="1" ref="AK111" ca="1">_xlfn.XLOOKUP($A111&amp;$B111,'[1]产值及收款计划（2026）'!$A:$A&amp;'[1]产值及收款计划（2026）'!$B:$B,'[1]产值及收款计划（2026）'!AK:AK)</f>
        <v>0</v>
      </c>
      <c r="AL111" s="256" cm="1">
        <f t="array" aca="1" ref="AL111" ca="1">_xlfn.XLOOKUP($A111&amp;$B111,'[1]产值及收款计划（2026）'!$A:$A&amp;'[1]产值及收款计划（2026）'!$B:$B,'[1]产值及收款计划（2026）'!AL:AL)</f>
        <v>0</v>
      </c>
      <c r="AM111" s="263" t="e" cm="1">
        <f t="array" aca="1" ref="AM111" ca="1">_xlfn.LET(_xlpm.勾选月份状态数组,TRANSPOSE('PPT(12-15页）-TOP10'!$A$3:$A$14),_xlpm.选择数据区,IF('PPT(12-15页）-TOP10'!$E$3="收款",$BA111:$BL111,$AA111:$AL111),SUM(_xlfn._xlws.FILTER(_xlpm.选择数据区,_xlpm.勾选月份状态数组,"")))</f>
        <v>#NAME?</v>
      </c>
      <c r="AN111" s="256" t="e" cm="1">
        <f t="array" aca="1" ref="AN111" ca="1">_xlfn.LET(_xlpm.勾选月份状态数组,TRANSPOSE('PPT(12-15页）-TOP10'!$A$3:$A$14),_xlpm.选择数据区,IF('PPT(12-15页）-TOP10'!$E$3="收款",$DA111:$DL111,$CA111:$CL111),SUM(_xlfn._xlws.FILTER(_xlpm.选择数据区,_xlpm.勾选月份状态数组,"")))</f>
        <v>#NAME?</v>
      </c>
      <c r="AO111" s="256">
        <f ca="1">SUM(CA111:CC111)+SUM(AD111:AL111)</f>
        <v>66.8</v>
      </c>
      <c r="AP111" s="256"/>
      <c r="AQ111" s="256"/>
      <c r="AR111" s="256"/>
      <c r="AS111" s="256" cm="1">
        <f t="array" aca="1" ref="AS111" ca="1">_xlfn.XLOOKUP($A111&amp;$B111,'[1]产值及收款计划（2026）'!$A:$A&amp;'[1]产值及收款计划（2026）'!$B:$B,'[1]产值及收款计划（2026）'!AS:AS)</f>
        <v>0</v>
      </c>
      <c r="AT111" s="256" cm="1">
        <f t="array" aca="1" ref="AT111" ca="1">_xlfn.XLOOKUP($A111&amp;$B111,'[1]产值及收款计划（2026）'!$A:$A&amp;'[1]产值及收款计划（2026）'!$B:$B,'[1]产值及收款计划（2026）'!AT:AT)</f>
        <v>0</v>
      </c>
      <c r="AU111" s="256" cm="1">
        <f t="array" aca="1" ref="AU111" ca="1">_xlfn.XLOOKUP($A111&amp;$B111,'[1]产值及收款计划（2026）'!$A:$A&amp;'[1]产值及收款计划（2026）'!$B:$B,'[1]产值及收款计划（2026）'!AU:AU)</f>
        <v>0</v>
      </c>
      <c r="AV111" s="256" cm="1">
        <f t="array" aca="1" ref="AV111" ca="1">_xlfn.XLOOKUP($A111&amp;$B111,'[1]产值及收款计划（2026）'!$A:$A&amp;'[1]产值及收款计划（2026）'!$B:$B,'[1]产值及收款计划（2026）'!AV:AV)</f>
        <v>0</v>
      </c>
      <c r="AW111" s="256" cm="1">
        <f t="array" aca="1" ref="AW111" ca="1">_xlfn.XLOOKUP($A111&amp;$B111,'[1]产值及收款计划（2026）'!$A:$A&amp;'[1]产值及收款计划（2026）'!$B:$B,'[1]产值及收款计划（2026）'!AW:AW)</f>
        <v>100.2</v>
      </c>
      <c r="AX111" s="256" cm="1">
        <f t="array" aca="1" ref="AX111" ca="1">_xlfn.XLOOKUP($A111&amp;$B111,'[1]产值及收款计划（2026）'!$A:$A&amp;'[1]产值及收款计划（2026）'!$B:$B,'[1]产值及收款计划（2026）'!AX:AX)</f>
        <v>0</v>
      </c>
      <c r="AY111" s="256" cm="1">
        <f t="array" aca="1" ref="AY111" ca="1">_xlfn.XLOOKUP($A111&amp;$B111,'[1]产值及收款计划（2026）'!$A:$A&amp;'[1]产值及收款计划（2026）'!$B:$B,'[1]产值及收款计划（2026）'!AY:AY)</f>
        <v>66.8</v>
      </c>
      <c r="AZ111" s="256" cm="1">
        <f t="array" aca="1" ref="AZ111" ca="1">_xlfn.XLOOKUP($A111&amp;$B111,'[1]产值及收款计划（2026）'!$A:$A&amp;'[1]产值及收款计划（2026）'!$B:$B,'[1]产值及收款计划（2026）'!AZ:AZ)</f>
        <v>0</v>
      </c>
      <c r="BA111" s="266" cm="1">
        <f t="array" aca="1" ref="BA111" ca="1">_xlfn.XLOOKUP($A111&amp;$B111,'[1]产值及收款计划（2026）'!$A:$A&amp;'[1]产值及收款计划（2026）'!$B:$B,'[1]产值及收款计划（2026）'!BA:BA)</f>
        <v>0</v>
      </c>
      <c r="BB111" s="266" cm="1">
        <f t="array" aca="1" ref="BB111" ca="1">_xlfn.XLOOKUP($A111&amp;$B111,'[1]产值及收款计划（2026）'!$A:$A&amp;'[1]产值及收款计划（2026）'!$B:$B,'[1]产值及收款计划（2026）'!BB:BB)</f>
        <v>0</v>
      </c>
      <c r="BC111" s="266" cm="1">
        <f t="array" aca="1" ref="BC111" ca="1">_xlfn.XLOOKUP($A111&amp;$B111,'[1]产值及收款计划（2026）'!$A:$A&amp;'[1]产值及收款计划（2026）'!$B:$B,'[1]产值及收款计划（2026）'!BC:BC)</f>
        <v>0</v>
      </c>
      <c r="BD111" s="256" cm="1">
        <f t="array" aca="1" ref="BD111" ca="1">_xlfn.XLOOKUP($A111&amp;$B111,'[1]产值及收款计划（2026）'!$A:$A&amp;'[1]产值及收款计划（2026）'!$B:$B,'[1]产值及收款计划（2026）'!BD:BD)</f>
        <v>0</v>
      </c>
      <c r="BE111" s="256" cm="1">
        <f t="array" aca="1" ref="BE111" ca="1">_xlfn.XLOOKUP($A111&amp;$B111,'[1]产值及收款计划（2026）'!$A:$A&amp;'[1]产值及收款计划（2026）'!$B:$B,'[1]产值及收款计划（2026）'!BE:BE)</f>
        <v>0</v>
      </c>
      <c r="BF111" s="256" cm="1">
        <f t="array" aca="1" ref="BF111" ca="1">_xlfn.XLOOKUP($A111&amp;$B111,'[1]产值及收款计划（2026）'!$A:$A&amp;'[1]产值及收款计划（2026）'!$B:$B,'[1]产值及收款计划（2026）'!BF:BF)</f>
        <v>0</v>
      </c>
      <c r="BG111" s="256" cm="1">
        <f t="array" aca="1" ref="BG111" ca="1">_xlfn.XLOOKUP($A111&amp;$B111,'[1]产值及收款计划（2026）'!$A:$A&amp;'[1]产值及收款计划（2026）'!$B:$B,'[1]产值及收款计划（2026）'!BG:BG)</f>
        <v>0</v>
      </c>
      <c r="BH111" s="256" cm="1">
        <f t="array" aca="1" ref="BH111" ca="1">_xlfn.XLOOKUP($A111&amp;$B111,'[1]产值及收款计划（2026）'!$A:$A&amp;'[1]产值及收款计划（2026）'!$B:$B,'[1]产值及收款计划（2026）'!BH:BH)</f>
        <v>0</v>
      </c>
      <c r="BI111" s="256" cm="1">
        <f t="array" aca="1" ref="BI111" ca="1">_xlfn.XLOOKUP($A111&amp;$B111,'[1]产值及收款计划（2026）'!$A:$A&amp;'[1]产值及收款计划（2026）'!$B:$B,'[1]产值及收款计划（2026）'!BI:BI)</f>
        <v>0</v>
      </c>
      <c r="BJ111" s="256" cm="1">
        <f t="array" aca="1" ref="BJ111" ca="1">_xlfn.XLOOKUP($A111&amp;$B111,'[1]产值及收款计划（2026）'!$A:$A&amp;'[1]产值及收款计划（2026）'!$B:$B,'[1]产值及收款计划（2026）'!BJ:BJ)</f>
        <v>0</v>
      </c>
      <c r="BK111" s="256" cm="1">
        <f t="array" aca="1" ref="BK111" ca="1">_xlfn.XLOOKUP($A111&amp;$B111,'[1]产值及收款计划（2026）'!$A:$A&amp;'[1]产值及收款计划（2026）'!$B:$B,'[1]产值及收款计划（2026）'!BK:BK)</f>
        <v>0</v>
      </c>
      <c r="BL111" s="256" cm="1">
        <f t="array" aca="1" ref="BL111" ca="1">_xlfn.XLOOKUP($A111&amp;$B111,'[1]产值及收款计划（2026）'!$A:$A&amp;'[1]产值及收款计划（2026）'!$B:$B,'[1]产值及收款计划（2026）'!BL:BL)</f>
        <v>0</v>
      </c>
      <c r="BM111" s="256"/>
      <c r="BN111" s="256"/>
      <c r="BO111" s="256"/>
      <c r="BP111" s="256"/>
      <c r="BQ111" s="255" cm="1">
        <f t="array" aca="1" ref="BQ111" ca="1">_xlfn.XLOOKUP($A111&amp;$B111,'[1]产值及收款计划（2026）'!$A:$A&amp;'[1]产值及收款计划（2026）'!$B:$B,'[1]产值及收款计划（2026）'!BQ:BQ)</f>
        <v>0</v>
      </c>
      <c r="BR111" s="256" cm="1">
        <f t="array" aca="1" ref="BR111" ca="1">_xlfn.XLOOKUP($A111&amp;$B111,'[1]产值及收款计划（2026）'!$A:$A&amp;'[1]产值及收款计划（2026）'!$B:$B,'[1]产值及收款计划（2026）'!BR:BR)</f>
        <v>0</v>
      </c>
      <c r="CA111" s="256" cm="1">
        <f t="array" aca="1" ref="CA111" ca="1">_xlfn.XLOOKUP($A111&amp;$B111,'[1]产值及收款计划（2026）'!$A:$A&amp;'[1]产值及收款计划（2026）'!$B:$B,'[1]产值及收款计划（2026）'!CA:CA)</f>
        <v>0</v>
      </c>
      <c r="CB111" s="256" cm="1">
        <f t="array" aca="1" ref="CB111" ca="1">_xlfn.XLOOKUP($A111&amp;$B111,'[1]产值及收款计划（2026）'!$A:$A&amp;'[1]产值及收款计划（2026）'!$B:$B,'[1]产值及收款计划（2026）'!CB:CB)</f>
        <v>0</v>
      </c>
      <c r="CC111" s="256" cm="1">
        <f t="array" aca="1" ref="CC111" ca="1">_xlfn.XLOOKUP($A111&amp;$B111,'[1]产值及收款计划（2026）'!$A:$A&amp;'[1]产值及收款计划（2026）'!$B:$B,'[1]产值及收款计划（2026）'!CC:CC)</f>
        <v>0</v>
      </c>
      <c r="CD111" s="256" cm="1">
        <f t="array" aca="1" ref="CD111" ca="1">_xlfn.XLOOKUP($A111&amp;$B111,'[1]产值及收款计划（2026）'!$A:$A&amp;'[1]产值及收款计划（2026）'!$B:$B,'[1]产值及收款计划（2026）'!CD:CD)</f>
        <v>0</v>
      </c>
      <c r="CE111" s="256" cm="1">
        <f t="array" aca="1" ref="CE111" ca="1">_xlfn.XLOOKUP($A111&amp;$B111,'[1]产值及收款计划（2026）'!$A:$A&amp;'[1]产值及收款计划（2026）'!$B:$B,'[1]产值及收款计划（2026）'!CE:CE)</f>
        <v>0</v>
      </c>
      <c r="CF111" s="256" cm="1">
        <f t="array" aca="1" ref="CF111" ca="1">_xlfn.XLOOKUP($A111&amp;$B111,'[1]产值及收款计划（2026）'!$A:$A&amp;'[1]产值及收款计划（2026）'!$B:$B,'[1]产值及收款计划（2026）'!CF:CF)</f>
        <v>0</v>
      </c>
      <c r="CG111" s="256" cm="1">
        <f t="array" aca="1" ref="CG111" ca="1">_xlfn.XLOOKUP($A111&amp;$B111,'[1]产值及收款计划（2026）'!$A:$A&amp;'[1]产值及收款计划（2026）'!$B:$B,'[1]产值及收款计划（2026）'!CG:CG)</f>
        <v>0</v>
      </c>
      <c r="CH111" s="256" cm="1">
        <f t="array" aca="1" ref="CH111" ca="1">_xlfn.XLOOKUP($A111&amp;$B111,'[1]产值及收款计划（2026）'!$A:$A&amp;'[1]产值及收款计划（2026）'!$B:$B,'[1]产值及收款计划（2026）'!CH:CH)</f>
        <v>0</v>
      </c>
      <c r="CI111" s="256" cm="1">
        <f t="array" aca="1" ref="CI111" ca="1">_xlfn.XLOOKUP($A111&amp;$B111,'[1]产值及收款计划（2026）'!$A:$A&amp;'[1]产值及收款计划（2026）'!$B:$B,'[1]产值及收款计划（2026）'!CI:CI)</f>
        <v>0</v>
      </c>
      <c r="CJ111" s="256" cm="1">
        <f t="array" aca="1" ref="CJ111" ca="1">_xlfn.XLOOKUP($A111&amp;$B111,'[1]产值及收款计划（2026）'!$A:$A&amp;'[1]产值及收款计划（2026）'!$B:$B,'[1]产值及收款计划（2026）'!CJ:CJ)</f>
        <v>0</v>
      </c>
      <c r="CK111" s="256" cm="1">
        <f t="array" aca="1" ref="CK111" ca="1">_xlfn.XLOOKUP($A111&amp;$B111,'[1]产值及收款计划（2026）'!$A:$A&amp;'[1]产值及收款计划（2026）'!$B:$B,'[1]产值及收款计划（2026）'!CK:CK)</f>
        <v>0</v>
      </c>
      <c r="CL111" s="256" cm="1">
        <f t="array" aca="1" ref="CL111" ca="1">_xlfn.XLOOKUP($A111&amp;$B111,'[1]产值及收款计划（2026）'!$A:$A&amp;'[1]产值及收款计划（2026）'!$B:$B,'[1]产值及收款计划（2026）'!CL:CL)</f>
        <v>0</v>
      </c>
      <c r="DA111" s="256" cm="1">
        <f t="array" aca="1" ref="DA111" ca="1">_xlfn.XLOOKUP($A111&amp;$B111,'[1]产值及收款计划（2026）'!$A:$A&amp;'[1]产值及收款计划（2026）'!$B:$B,'[1]产值及收款计划（2026）'!DA:DA)</f>
        <v>0</v>
      </c>
      <c r="DB111" s="256" cm="1">
        <f t="array" aca="1" ref="DB111" ca="1">_xlfn.XLOOKUP($A111&amp;$B111,'[1]产值及收款计划（2026）'!$A:$A&amp;'[1]产值及收款计划（2026）'!$B:$B,'[1]产值及收款计划（2026）'!DB:DB)</f>
        <v>0</v>
      </c>
      <c r="DC111" s="256" cm="1">
        <f t="array" aca="1" ref="DC111" ca="1">_xlfn.XLOOKUP($A111&amp;$B111,'[1]产值及收款计划（2026）'!$A:$A&amp;'[1]产值及收款计划（2026）'!$B:$B,'[1]产值及收款计划（2026）'!DC:DC)</f>
        <v>0</v>
      </c>
      <c r="DD111" s="256" cm="1">
        <f t="array" aca="1" ref="DD111" ca="1">_xlfn.XLOOKUP($A111&amp;$B111,'[1]产值及收款计划（2026）'!$A:$A&amp;'[1]产值及收款计划（2026）'!$B:$B,'[1]产值及收款计划（2026）'!DD:DD)</f>
        <v>0</v>
      </c>
      <c r="DE111" s="256" cm="1">
        <f t="array" aca="1" ref="DE111" ca="1">_xlfn.XLOOKUP($A111&amp;$B111,'[1]产值及收款计划（2026）'!$A:$A&amp;'[1]产值及收款计划（2026）'!$B:$B,'[1]产值及收款计划（2026）'!DE:DE)</f>
        <v>0</v>
      </c>
      <c r="DF111" s="256" cm="1">
        <f t="array" aca="1" ref="DF111" ca="1">_xlfn.XLOOKUP($A111&amp;$B111,'[1]产值及收款计划（2026）'!$A:$A&amp;'[1]产值及收款计划（2026）'!$B:$B,'[1]产值及收款计划（2026）'!DF:DF)</f>
        <v>0</v>
      </c>
      <c r="DG111" s="256" cm="1">
        <f t="array" aca="1" ref="DG111" ca="1">_xlfn.XLOOKUP($A111&amp;$B111,'[1]产值及收款计划（2026）'!$A:$A&amp;'[1]产值及收款计划（2026）'!$B:$B,'[1]产值及收款计划（2026）'!DG:DG)</f>
        <v>0</v>
      </c>
      <c r="DH111" s="256" cm="1">
        <f t="array" aca="1" ref="DH111" ca="1">_xlfn.XLOOKUP($A111&amp;$B111,'[1]产值及收款计划（2026）'!$A:$A&amp;'[1]产值及收款计划（2026）'!$B:$B,'[1]产值及收款计划（2026）'!DH:DH)</f>
        <v>0</v>
      </c>
      <c r="DI111" s="256" cm="1">
        <f t="array" aca="1" ref="DI111" ca="1">_xlfn.XLOOKUP($A111&amp;$B111,'[1]产值及收款计划（2026）'!$A:$A&amp;'[1]产值及收款计划（2026）'!$B:$B,'[1]产值及收款计划（2026）'!DI:DI)</f>
        <v>0</v>
      </c>
      <c r="DJ111" s="256" cm="1">
        <f t="array" aca="1" ref="DJ111" ca="1">_xlfn.XLOOKUP($A111&amp;$B111,'[1]产值及收款计划（2026）'!$A:$A&amp;'[1]产值及收款计划（2026）'!$B:$B,'[1]产值及收款计划（2026）'!DJ:DJ)</f>
        <v>0</v>
      </c>
      <c r="DK111" s="256" cm="1">
        <f t="array" aca="1" ref="DK111" ca="1">_xlfn.XLOOKUP($A111&amp;$B111,'[1]产值及收款计划（2026）'!$A:$A&amp;'[1]产值及收款计划（2026）'!$B:$B,'[1]产值及收款计划（2026）'!DK:DK)</f>
        <v>0</v>
      </c>
      <c r="DL111" s="256" cm="1">
        <f t="array" aca="1" ref="DL111" ca="1">_xlfn.XLOOKUP($A111&amp;$B111,'[1]产值及收款计划（2026）'!$A:$A&amp;'[1]产值及收款计划（2026）'!$B:$B,'[1]产值及收款计划（2026）'!DL:DL)</f>
        <v>0</v>
      </c>
      <c r="DM111" s="264"/>
      <c r="DN111" s="250"/>
    </row>
    <row r="112" spans="1:118" ht="20.25" x14ac:dyDescent="0.15">
      <c r="A112" s="254">
        <f t="shared" ca="1" si="11"/>
        <v>108</v>
      </c>
      <c r="B112" s="254" t="s">
        <v>25</v>
      </c>
      <c r="C112" s="255" t="str" cm="1">
        <f t="array" aca="1" ref="C112" ca="1">_xlfn.XLOOKUP($A112&amp;$B112,'[1]产值及收款计划（2026）'!$A:$A&amp;'[1]产值及收款计划（2026）'!$B:$B,'[1]产值及收款计划（2026）'!C:C)</f>
        <v>ZHT2023053100046</v>
      </c>
      <c r="D112" s="255" t="str" cm="1">
        <f t="array" aca="1" ref="D112" ca="1">_xlfn.XLOOKUP($A112&amp;$B112,'[1]产值及收款计划（2026）'!$A:$A&amp;'[1]产值及收款计划（2026）'!$B:$B,'[1]产值及收款计划（2026）'!D:D)</f>
        <v>嘉定区光明灯头厂改扩建工程智慧园区BIM咨询服务</v>
      </c>
      <c r="E112" s="256" cm="1">
        <f t="array" aca="1" ref="E112" ca="1">_xlfn.XLOOKUP($A112&amp;$B112,'[1]产值及收款计划（2026）'!$A:$A&amp;'[1]产值及收款计划（2026）'!$B:$B,'[1]产值及收款计划（2026）'!E:E)</f>
        <v>64</v>
      </c>
      <c r="F112" s="256" cm="1">
        <f t="array" aca="1" ref="F112" ca="1">_xlfn.XLOOKUP($A112&amp;$B112,'[1]产值及收款计划（2026）'!$A:$A&amp;'[1]产值及收款计划（2026）'!$B:$B,'[1]产值及收款计划（2026）'!F:F)</f>
        <v>64</v>
      </c>
      <c r="G112" s="256" cm="1">
        <f t="array" aca="1" ref="G112" ca="1">_xlfn.XLOOKUP($A112&amp;$B112,'[1]产值及收款计划（2026）'!$A:$A&amp;'[1]产值及收款计划（2026）'!$B:$B,'[1]产值及收款计划（2026）'!G:G)</f>
        <v>6</v>
      </c>
      <c r="H112" s="256" cm="1">
        <f t="array" aca="1" ref="H112" ca="1">_xlfn.XLOOKUP($A112&amp;$B112,'[1]产值及收款计划（2026）'!$A:$A&amp;'[1]产值及收款计划（2026）'!$B:$B,'[1]产值及收款计划（2026）'!H:H)</f>
        <v>6</v>
      </c>
      <c r="I112" s="257" cm="1">
        <f t="array" aca="1" ref="I112" ca="1">_xlfn.XLOOKUP($A112&amp;$B112,'[1]产值及收款计划（2026）'!$A:$A&amp;'[1]产值及收款计划（2026）'!$B:$B,'[1]产值及收款计划（2026）'!I:I)</f>
        <v>9.375E-2</v>
      </c>
      <c r="J112" s="258" cm="1">
        <f t="array" aca="1" ref="J112" ca="1">_xlfn.XLOOKUP($A112&amp;$B112,'[1]产值及收款计划（2026）'!$A:$A&amp;'[1]产值及收款计划（2026）'!$B:$B,'[1]产值及收款计划（2026）'!J:J)</f>
        <v>0.06</v>
      </c>
      <c r="K112" s="256" cm="1">
        <f t="array" aca="1" ref="K112" ca="1">_xlfn.XLOOKUP($A112&amp;$B112,'[1]产值及收款计划（2026）'!$A:$A&amp;'[1]产值及收款计划（2026）'!$B:$B,'[1]产值及收款计划（2026）'!K:K)</f>
        <v>0</v>
      </c>
      <c r="L112" s="256" cm="1">
        <f t="array" aca="1" ref="L112" ca="1">_xlfn.XLOOKUP($A112&amp;$B112,'[1]产值及收款计划（2026）'!$A:$A&amp;'[1]产值及收款计划（2026）'!$B:$B,'[1]产值及收款计划（2026）'!L:L)</f>
        <v>0</v>
      </c>
      <c r="M112" s="256" t="str" cm="1">
        <f t="array" aca="1" ref="M112" ca="1">_xlfn.XLOOKUP($A112&amp;$B112,'[1]产值及收款计划（2026）'!$A:$A&amp;'[1]产值及收款计划（2026）'!$B:$B,'[1]产值及收款计划（2026）'!M:M)</f>
        <v>主导</v>
      </c>
      <c r="N112" s="256" t="str" cm="1">
        <f t="array" aca="1" ref="N112" ca="1">_xlfn.XLOOKUP($A112&amp;$B112,'[1]产值及收款计划（2026）'!$A:$A&amp;'[1]产值及收款计划（2026）'!$B:$B,'[1]产值及收款计划（2026）'!N:N)</f>
        <v>孔祥平团队</v>
      </c>
      <c r="O112" s="256" t="str" cm="1">
        <f t="array" aca="1" ref="O112" ca="1">_xlfn.XLOOKUP($A112&amp;$B112,'[1]产值及收款计划（2026）'!$A:$A&amp;'[1]产值及收款计划（2026）'!$B:$B,'[1]产值及收款计划（2026）'!O:O)</f>
        <v>孔祥平</v>
      </c>
      <c r="P112" s="255" t="str" cm="1">
        <f t="array" aca="1" ref="P112" ca="1">_xlfn.XLOOKUP($A112&amp;$B112,'[1]产值及收款计划（2026）'!$A:$A&amp;'[1]产值及收款计划（2026）'!$B:$B,'[1]产值及收款计划（2026）'!P:P)</f>
        <v>25已完结</v>
      </c>
      <c r="Q112" s="256" cm="1">
        <f t="array" aca="1" ref="Q112" ca="1">_xlfn.XLOOKUP($A112&amp;$B112,'[1]产值及收款计划（2026）'!$A:$A&amp;'[1]产值及收款计划（2026）'!$B:$B,'[1]产值及收款计划（2026）'!Q:Q)</f>
        <v>0</v>
      </c>
      <c r="R112" s="256" cm="1">
        <f t="array" aca="1" ref="R112" ca="1">_xlfn.XLOOKUP($A112&amp;$B112,'[1]产值及收款计划（2026）'!$A:$A&amp;'[1]产值及收款计划（2026）'!$B:$B,'[1]产值及收款计划（2026）'!R:R)</f>
        <v>0</v>
      </c>
      <c r="S112" s="256" cm="1">
        <f t="array" aca="1" ref="S112" ca="1">_xlfn.XLOOKUP($A112&amp;$B112,'[1]产值及收款计划（2026）'!$A:$A&amp;'[1]产值及收款计划（2026）'!$B:$B,'[1]产值及收款计划（2026）'!S:S)</f>
        <v>0</v>
      </c>
      <c r="T112" s="256" cm="1">
        <f t="array" aca="1" ref="T112" ca="1">_xlfn.XLOOKUP($A112&amp;$B112,'[1]产值及收款计划（2026）'!$A:$A&amp;'[1]产值及收款计划（2026）'!$B:$B,'[1]产值及收款计划（2026）'!T:T)</f>
        <v>64</v>
      </c>
      <c r="U112" s="256" cm="1">
        <f t="array" aca="1" ref="U112" ca="1">_xlfn.XLOOKUP($A112&amp;$B112,'[1]产值及收款计划（2026）'!$A:$A&amp;'[1]产值及收款计划（2026）'!$B:$B,'[1]产值及收款计划（2026）'!U:U)</f>
        <v>0</v>
      </c>
      <c r="V112" s="256" cm="1">
        <f t="array" aca="1" ref="V112" ca="1">_xlfn.XLOOKUP($A112&amp;$B112,'[1]产值及收款计划（2026）'!$A:$A&amp;'[1]产值及收款计划（2026）'!$B:$B,'[1]产值及收款计划（2026）'!V:V)</f>
        <v>0</v>
      </c>
      <c r="W112" s="256" cm="1">
        <f t="array" aca="1" ref="W112" ca="1">_xlfn.XLOOKUP($A112&amp;$B112,'[1]产值及收款计划（2026）'!$A:$A&amp;'[1]产值及收款计划（2026）'!$B:$B,'[1]产值及收款计划（2026）'!W:W)</f>
        <v>0</v>
      </c>
      <c r="X112" s="256" cm="1">
        <f t="array" aca="1" ref="X112" ca="1">_xlfn.XLOOKUP($A112&amp;$B112,'[1]产值及收款计划（2026）'!$A:$A&amp;'[1]产值及收款计划（2026）'!$B:$B,'[1]产值及收款计划（2026）'!X:X)</f>
        <v>0</v>
      </c>
      <c r="Y112" s="256" cm="1">
        <f t="array" aca="1" ref="Y112" ca="1">_xlfn.XLOOKUP($A112&amp;$B112,'[1]产值及收款计划（2026）'!$A:$A&amp;'[1]产值及收款计划（2026）'!$B:$B,'[1]产值及收款计划（2026）'!Y:Y)</f>
        <v>0</v>
      </c>
      <c r="Z112" s="256" cm="1">
        <f t="array" aca="1" ref="Z112" ca="1">_xlfn.XLOOKUP($A112&amp;$B112,'[1]产值及收款计划（2026）'!$A:$A&amp;'[1]产值及收款计划（2026）'!$B:$B,'[1]产值及收款计划（2026）'!Z:Z)</f>
        <v>0</v>
      </c>
      <c r="AA112" s="256" cm="1">
        <f t="array" aca="1" ref="AA112" ca="1">_xlfn.XLOOKUP($A112&amp;$B112,'[1]产值及收款计划（2026）'!$A:$A&amp;'[1]产值及收款计划（2026）'!$B:$B,'[1]产值及收款计划（2026）'!AA:AA)</f>
        <v>0</v>
      </c>
      <c r="AB112" s="256" cm="1">
        <f t="array" aca="1" ref="AB112" ca="1">_xlfn.XLOOKUP($A112&amp;$B112,'[1]产值及收款计划（2026）'!$A:$A&amp;'[1]产值及收款计划（2026）'!$B:$B,'[1]产值及收款计划（2026）'!AB:AB)</f>
        <v>0</v>
      </c>
      <c r="AC112" s="256" cm="1">
        <f t="array" aca="1" ref="AC112" ca="1">_xlfn.XLOOKUP($A112&amp;$B112,'[1]产值及收款计划（2026）'!$A:$A&amp;'[1]产值及收款计划（2026）'!$B:$B,'[1]产值及收款计划（2026）'!AC:AC)</f>
        <v>0</v>
      </c>
      <c r="AD112" s="256" cm="1">
        <f t="array" aca="1" ref="AD112" ca="1">_xlfn.XLOOKUP($A112&amp;$B112,'[1]产值及收款计划（2026）'!$A:$A&amp;'[1]产值及收款计划（2026）'!$B:$B,'[1]产值及收款计划（2026）'!AD:AD)</f>
        <v>0</v>
      </c>
      <c r="AE112" s="256" cm="1">
        <f t="array" aca="1" ref="AE112" ca="1">_xlfn.XLOOKUP($A112&amp;$B112,'[1]产值及收款计划（2026）'!$A:$A&amp;'[1]产值及收款计划（2026）'!$B:$B,'[1]产值及收款计划（2026）'!AE:AE)</f>
        <v>0</v>
      </c>
      <c r="AF112" s="256" cm="1">
        <f t="array" aca="1" ref="AF112" ca="1">_xlfn.XLOOKUP($A112&amp;$B112,'[1]产值及收款计划（2026）'!$A:$A&amp;'[1]产值及收款计划（2026）'!$B:$B,'[1]产值及收款计划（2026）'!AF:AF)</f>
        <v>0</v>
      </c>
      <c r="AG112" s="256" cm="1">
        <f t="array" aca="1" ref="AG112" ca="1">_xlfn.XLOOKUP($A112&amp;$B112,'[1]产值及收款计划（2026）'!$A:$A&amp;'[1]产值及收款计划（2026）'!$B:$B,'[1]产值及收款计划（2026）'!AG:AG)</f>
        <v>0</v>
      </c>
      <c r="AH112" s="256" cm="1">
        <f t="array" aca="1" ref="AH112" ca="1">_xlfn.XLOOKUP($A112&amp;$B112,'[1]产值及收款计划（2026）'!$A:$A&amp;'[1]产值及收款计划（2026）'!$B:$B,'[1]产值及收款计划（2026）'!AH:AH)</f>
        <v>0</v>
      </c>
      <c r="AI112" s="256" cm="1">
        <f t="array" aca="1" ref="AI112" ca="1">_xlfn.XLOOKUP($A112&amp;$B112,'[1]产值及收款计划（2026）'!$A:$A&amp;'[1]产值及收款计划（2026）'!$B:$B,'[1]产值及收款计划（2026）'!AI:AI)</f>
        <v>0</v>
      </c>
      <c r="AJ112" s="256" cm="1">
        <f t="array" aca="1" ref="AJ112" ca="1">_xlfn.XLOOKUP($A112&amp;$B112,'[1]产值及收款计划（2026）'!$A:$A&amp;'[1]产值及收款计划（2026）'!$B:$B,'[1]产值及收款计划（2026）'!AJ:AJ)</f>
        <v>0</v>
      </c>
      <c r="AK112" s="256" cm="1">
        <f t="array" aca="1" ref="AK112" ca="1">_xlfn.XLOOKUP($A112&amp;$B112,'[1]产值及收款计划（2026）'!$A:$A&amp;'[1]产值及收款计划（2026）'!$B:$B,'[1]产值及收款计划（2026）'!AK:AK)</f>
        <v>0</v>
      </c>
      <c r="AL112" s="256" cm="1">
        <f t="array" aca="1" ref="AL112" ca="1">_xlfn.XLOOKUP($A112&amp;$B112,'[1]产值及收款计划（2026）'!$A:$A&amp;'[1]产值及收款计划（2026）'!$B:$B,'[1]产值及收款计划（2026）'!AL:AL)</f>
        <v>0</v>
      </c>
      <c r="AM112" s="263" t="e" cm="1">
        <f t="array" aca="1" ref="AM112" ca="1">_xlfn.LET(_xlpm.勾选月份状态数组,TRANSPOSE('PPT(12-15页）-TOP10'!$A$3:$A$14),_xlpm.选择数据区,IF('PPT(12-15页）-TOP10'!$E$3="收款",$BA112:$BL112,$AA112:$AL112),SUM(_xlfn._xlws.FILTER(_xlpm.选择数据区,_xlpm.勾选月份状态数组,"")))</f>
        <v>#NAME?</v>
      </c>
      <c r="AN112" s="256" t="e" cm="1">
        <f t="array" aca="1" ref="AN112" ca="1">_xlfn.LET(_xlpm.勾选月份状态数组,TRANSPOSE('PPT(12-15页）-TOP10'!$A$3:$A$14),_xlpm.选择数据区,IF('PPT(12-15页）-TOP10'!$E$3="收款",$DA112:$DL112,$CA112:$CL112),SUM(_xlfn._xlws.FILTER(_xlpm.选择数据区,_xlpm.勾选月份状态数组,"")))</f>
        <v>#NAME?</v>
      </c>
      <c r="AO112" s="256">
        <f ca="1">SUM(CA112:CC112)+SUM(AD112:AL112)</f>
        <v>0</v>
      </c>
      <c r="AP112" s="256"/>
      <c r="AQ112" s="256"/>
      <c r="AR112" s="256"/>
      <c r="AS112" s="256" cm="1">
        <f t="array" aca="1" ref="AS112" ca="1">_xlfn.XLOOKUP($A112&amp;$B112,'[1]产值及收款计划（2026）'!$A:$A&amp;'[1]产值及收款计划（2026）'!$B:$B,'[1]产值及收款计划（2026）'!AS:AS)</f>
        <v>0</v>
      </c>
      <c r="AT112" s="256" cm="1">
        <f t="array" aca="1" ref="AT112" ca="1">_xlfn.XLOOKUP($A112&amp;$B112,'[1]产值及收款计划（2026）'!$A:$A&amp;'[1]产值及收款计划（2026）'!$B:$B,'[1]产值及收款计划（2026）'!AT:AT)</f>
        <v>0</v>
      </c>
      <c r="AU112" s="256" cm="1">
        <f t="array" aca="1" ref="AU112" ca="1">_xlfn.XLOOKUP($A112&amp;$B112,'[1]产值及收款计划（2026）'!$A:$A&amp;'[1]产值及收款计划（2026）'!$B:$B,'[1]产值及收款计划（2026）'!AU:AU)</f>
        <v>0</v>
      </c>
      <c r="AV112" s="256" cm="1">
        <f t="array" aca="1" ref="AV112" ca="1">_xlfn.XLOOKUP($A112&amp;$B112,'[1]产值及收款计划（2026）'!$A:$A&amp;'[1]产值及收款计划（2026）'!$B:$B,'[1]产值及收款计划（2026）'!AV:AV)</f>
        <v>0</v>
      </c>
      <c r="AW112" s="256" cm="1">
        <f t="array" aca="1" ref="AW112" ca="1">_xlfn.XLOOKUP($A112&amp;$B112,'[1]产值及收款计划（2026）'!$A:$A&amp;'[1]产值及收款计划（2026）'!$B:$B,'[1]产值及收款计划（2026）'!AW:AW)</f>
        <v>54.4</v>
      </c>
      <c r="AX112" s="256" cm="1">
        <f t="array" aca="1" ref="AX112" ca="1">_xlfn.XLOOKUP($A112&amp;$B112,'[1]产值及收款计划（2026）'!$A:$A&amp;'[1]产值及收款计划（2026）'!$B:$B,'[1]产值及收款计划（2026）'!AX:AX)</f>
        <v>9.6</v>
      </c>
      <c r="AY112" s="256" cm="1">
        <f t="array" aca="1" ref="AY112" ca="1">_xlfn.XLOOKUP($A112&amp;$B112,'[1]产值及收款计划（2026）'!$A:$A&amp;'[1]产值及收款计划（2026）'!$B:$B,'[1]产值及收款计划（2026）'!AY:AY)</f>
        <v>0</v>
      </c>
      <c r="AZ112" s="256" cm="1">
        <f t="array" aca="1" ref="AZ112" ca="1">_xlfn.XLOOKUP($A112&amp;$B112,'[1]产值及收款计划（2026）'!$A:$A&amp;'[1]产值及收款计划（2026）'!$B:$B,'[1]产值及收款计划（2026）'!AZ:AZ)</f>
        <v>0</v>
      </c>
      <c r="BA112" s="256" cm="1">
        <f t="array" aca="1" ref="BA112" ca="1">_xlfn.XLOOKUP($A112&amp;$B112,'[1]产值及收款计划（2026）'!$A:$A&amp;'[1]产值及收款计划（2026）'!$B:$B,'[1]产值及收款计划（2026）'!BA:BA)</f>
        <v>0</v>
      </c>
      <c r="BB112" s="256" cm="1">
        <f t="array" aca="1" ref="BB112" ca="1">_xlfn.XLOOKUP($A112&amp;$B112,'[1]产值及收款计划（2026）'!$A:$A&amp;'[1]产值及收款计划（2026）'!$B:$B,'[1]产值及收款计划（2026）'!BB:BB)</f>
        <v>0</v>
      </c>
      <c r="BC112" s="256" cm="1">
        <f t="array" aca="1" ref="BC112" ca="1">_xlfn.XLOOKUP($A112&amp;$B112,'[1]产值及收款计划（2026）'!$A:$A&amp;'[1]产值及收款计划（2026）'!$B:$B,'[1]产值及收款计划（2026）'!BC:BC)</f>
        <v>0</v>
      </c>
      <c r="BD112" s="256" cm="1">
        <f t="array" aca="1" ref="BD112" ca="1">_xlfn.XLOOKUP($A112&amp;$B112,'[1]产值及收款计划（2026）'!$A:$A&amp;'[1]产值及收款计划（2026）'!$B:$B,'[1]产值及收款计划（2026）'!BD:BD)</f>
        <v>0</v>
      </c>
      <c r="BE112" s="256" cm="1">
        <f t="array" aca="1" ref="BE112" ca="1">_xlfn.XLOOKUP($A112&amp;$B112,'[1]产值及收款计划（2026）'!$A:$A&amp;'[1]产值及收款计划（2026）'!$B:$B,'[1]产值及收款计划（2026）'!BE:BE)</f>
        <v>0</v>
      </c>
      <c r="BF112" s="256" cm="1">
        <f t="array" aca="1" ref="BF112" ca="1">_xlfn.XLOOKUP($A112&amp;$B112,'[1]产值及收款计划（2026）'!$A:$A&amp;'[1]产值及收款计划（2026）'!$B:$B,'[1]产值及收款计划（2026）'!BF:BF)</f>
        <v>0</v>
      </c>
      <c r="BG112" s="256" cm="1">
        <f t="array" aca="1" ref="BG112" ca="1">_xlfn.XLOOKUP($A112&amp;$B112,'[1]产值及收款计划（2026）'!$A:$A&amp;'[1]产值及收款计划（2026）'!$B:$B,'[1]产值及收款计划（2026）'!BG:BG)</f>
        <v>0</v>
      </c>
      <c r="BH112" s="256" cm="1">
        <f t="array" aca="1" ref="BH112" ca="1">_xlfn.XLOOKUP($A112&amp;$B112,'[1]产值及收款计划（2026）'!$A:$A&amp;'[1]产值及收款计划（2026）'!$B:$B,'[1]产值及收款计划（2026）'!BH:BH)</f>
        <v>0</v>
      </c>
      <c r="BI112" s="256" cm="1">
        <f t="array" aca="1" ref="BI112" ca="1">_xlfn.XLOOKUP($A112&amp;$B112,'[1]产值及收款计划（2026）'!$A:$A&amp;'[1]产值及收款计划（2026）'!$B:$B,'[1]产值及收款计划（2026）'!BI:BI)</f>
        <v>0</v>
      </c>
      <c r="BJ112" s="256" cm="1">
        <f t="array" aca="1" ref="BJ112" ca="1">_xlfn.XLOOKUP($A112&amp;$B112,'[1]产值及收款计划（2026）'!$A:$A&amp;'[1]产值及收款计划（2026）'!$B:$B,'[1]产值及收款计划（2026）'!BJ:BJ)</f>
        <v>0</v>
      </c>
      <c r="BK112" s="256" cm="1">
        <f t="array" aca="1" ref="BK112" ca="1">_xlfn.XLOOKUP($A112&amp;$B112,'[1]产值及收款计划（2026）'!$A:$A&amp;'[1]产值及收款计划（2026）'!$B:$B,'[1]产值及收款计划（2026）'!BK:BK)</f>
        <v>0</v>
      </c>
      <c r="BL112" s="256" cm="1">
        <f t="array" aca="1" ref="BL112" ca="1">_xlfn.XLOOKUP($A112&amp;$B112,'[1]产值及收款计划（2026）'!$A:$A&amp;'[1]产值及收款计划（2026）'!$B:$B,'[1]产值及收款计划（2026）'!BL:BL)</f>
        <v>0</v>
      </c>
      <c r="BM112" s="256"/>
      <c r="BN112" s="256"/>
      <c r="BO112" s="256"/>
      <c r="BP112" s="256"/>
      <c r="BQ112" s="255" cm="1">
        <f t="array" aca="1" ref="BQ112" ca="1">_xlfn.XLOOKUP($A112&amp;$B112,'[1]产值及收款计划（2026）'!$A:$A&amp;'[1]产值及收款计划（2026）'!$B:$B,'[1]产值及收款计划（2026）'!BQ:BQ)</f>
        <v>0</v>
      </c>
      <c r="BR112" s="256" cm="1">
        <f t="array" aca="1" ref="BR112" ca="1">_xlfn.XLOOKUP($A112&amp;$B112,'[1]产值及收款计划（2026）'!$A:$A&amp;'[1]产值及收款计划（2026）'!$B:$B,'[1]产值及收款计划（2026）'!BR:BR)</f>
        <v>0</v>
      </c>
      <c r="CA112" s="256" cm="1">
        <f t="array" aca="1" ref="CA112" ca="1">_xlfn.XLOOKUP($A112&amp;$B112,'[1]产值及收款计划（2026）'!$A:$A&amp;'[1]产值及收款计划（2026）'!$B:$B,'[1]产值及收款计划（2026）'!CA:CA)</f>
        <v>0</v>
      </c>
      <c r="CB112" s="256" cm="1">
        <f t="array" aca="1" ref="CB112" ca="1">_xlfn.XLOOKUP($A112&amp;$B112,'[1]产值及收款计划（2026）'!$A:$A&amp;'[1]产值及收款计划（2026）'!$B:$B,'[1]产值及收款计划（2026）'!CB:CB)</f>
        <v>0</v>
      </c>
      <c r="CC112" s="256" cm="1">
        <f t="array" aca="1" ref="CC112" ca="1">_xlfn.XLOOKUP($A112&amp;$B112,'[1]产值及收款计划（2026）'!$A:$A&amp;'[1]产值及收款计划（2026）'!$B:$B,'[1]产值及收款计划（2026）'!CC:CC)</f>
        <v>0</v>
      </c>
      <c r="CD112" s="256" cm="1">
        <f t="array" aca="1" ref="CD112" ca="1">_xlfn.XLOOKUP($A112&amp;$B112,'[1]产值及收款计划（2026）'!$A:$A&amp;'[1]产值及收款计划（2026）'!$B:$B,'[1]产值及收款计划（2026）'!CD:CD)</f>
        <v>0</v>
      </c>
      <c r="CE112" s="256" cm="1">
        <f t="array" aca="1" ref="CE112" ca="1">_xlfn.XLOOKUP($A112&amp;$B112,'[1]产值及收款计划（2026）'!$A:$A&amp;'[1]产值及收款计划（2026）'!$B:$B,'[1]产值及收款计划（2026）'!CE:CE)</f>
        <v>0</v>
      </c>
      <c r="CF112" s="256" cm="1">
        <f t="array" aca="1" ref="CF112" ca="1">_xlfn.XLOOKUP($A112&amp;$B112,'[1]产值及收款计划（2026）'!$A:$A&amp;'[1]产值及收款计划（2026）'!$B:$B,'[1]产值及收款计划（2026）'!CF:CF)</f>
        <v>0</v>
      </c>
      <c r="CG112" s="256" cm="1">
        <f t="array" aca="1" ref="CG112" ca="1">_xlfn.XLOOKUP($A112&amp;$B112,'[1]产值及收款计划（2026）'!$A:$A&amp;'[1]产值及收款计划（2026）'!$B:$B,'[1]产值及收款计划（2026）'!CG:CG)</f>
        <v>0</v>
      </c>
      <c r="CH112" s="256" cm="1">
        <f t="array" aca="1" ref="CH112" ca="1">_xlfn.XLOOKUP($A112&amp;$B112,'[1]产值及收款计划（2026）'!$A:$A&amp;'[1]产值及收款计划（2026）'!$B:$B,'[1]产值及收款计划（2026）'!CH:CH)</f>
        <v>0</v>
      </c>
      <c r="CI112" s="256" cm="1">
        <f t="array" aca="1" ref="CI112" ca="1">_xlfn.XLOOKUP($A112&amp;$B112,'[1]产值及收款计划（2026）'!$A:$A&amp;'[1]产值及收款计划（2026）'!$B:$B,'[1]产值及收款计划（2026）'!CI:CI)</f>
        <v>0</v>
      </c>
      <c r="CJ112" s="256" cm="1">
        <f t="array" aca="1" ref="CJ112" ca="1">_xlfn.XLOOKUP($A112&amp;$B112,'[1]产值及收款计划（2026）'!$A:$A&amp;'[1]产值及收款计划（2026）'!$B:$B,'[1]产值及收款计划（2026）'!CJ:CJ)</f>
        <v>0</v>
      </c>
      <c r="CK112" s="256" cm="1">
        <f t="array" aca="1" ref="CK112" ca="1">_xlfn.XLOOKUP($A112&amp;$B112,'[1]产值及收款计划（2026）'!$A:$A&amp;'[1]产值及收款计划（2026）'!$B:$B,'[1]产值及收款计划（2026）'!CK:CK)</f>
        <v>0</v>
      </c>
      <c r="CL112" s="256" cm="1">
        <f t="array" aca="1" ref="CL112" ca="1">_xlfn.XLOOKUP($A112&amp;$B112,'[1]产值及收款计划（2026）'!$A:$A&amp;'[1]产值及收款计划（2026）'!$B:$B,'[1]产值及收款计划（2026）'!CL:CL)</f>
        <v>0</v>
      </c>
      <c r="DA112" s="256" cm="1">
        <f t="array" aca="1" ref="DA112" ca="1">_xlfn.XLOOKUP($A112&amp;$B112,'[1]产值及收款计划（2026）'!$A:$A&amp;'[1]产值及收款计划（2026）'!$B:$B,'[1]产值及收款计划（2026）'!DA:DA)</f>
        <v>0</v>
      </c>
      <c r="DB112" s="256" cm="1">
        <f t="array" aca="1" ref="DB112" ca="1">_xlfn.XLOOKUP($A112&amp;$B112,'[1]产值及收款计划（2026）'!$A:$A&amp;'[1]产值及收款计划（2026）'!$B:$B,'[1]产值及收款计划（2026）'!DB:DB)</f>
        <v>9.6</v>
      </c>
      <c r="DC112" s="256" cm="1">
        <f t="array" aca="1" ref="DC112" ca="1">_xlfn.XLOOKUP($A112&amp;$B112,'[1]产值及收款计划（2026）'!$A:$A&amp;'[1]产值及收款计划（2026）'!$B:$B,'[1]产值及收款计划（2026）'!DC:DC)</f>
        <v>0</v>
      </c>
      <c r="DD112" s="256" cm="1">
        <f t="array" aca="1" ref="DD112" ca="1">_xlfn.XLOOKUP($A112&amp;$B112,'[1]产值及收款计划（2026）'!$A:$A&amp;'[1]产值及收款计划（2026）'!$B:$B,'[1]产值及收款计划（2026）'!DD:DD)</f>
        <v>0</v>
      </c>
      <c r="DE112" s="256" cm="1">
        <f t="array" aca="1" ref="DE112" ca="1">_xlfn.XLOOKUP($A112&amp;$B112,'[1]产值及收款计划（2026）'!$A:$A&amp;'[1]产值及收款计划（2026）'!$B:$B,'[1]产值及收款计划（2026）'!DE:DE)</f>
        <v>0</v>
      </c>
      <c r="DF112" s="256" cm="1">
        <f t="array" aca="1" ref="DF112" ca="1">_xlfn.XLOOKUP($A112&amp;$B112,'[1]产值及收款计划（2026）'!$A:$A&amp;'[1]产值及收款计划（2026）'!$B:$B,'[1]产值及收款计划（2026）'!DF:DF)</f>
        <v>0</v>
      </c>
      <c r="DG112" s="256" cm="1">
        <f t="array" aca="1" ref="DG112" ca="1">_xlfn.XLOOKUP($A112&amp;$B112,'[1]产值及收款计划（2026）'!$A:$A&amp;'[1]产值及收款计划（2026）'!$B:$B,'[1]产值及收款计划（2026）'!DG:DG)</f>
        <v>0</v>
      </c>
      <c r="DH112" s="256" cm="1">
        <f t="array" aca="1" ref="DH112" ca="1">_xlfn.XLOOKUP($A112&amp;$B112,'[1]产值及收款计划（2026）'!$A:$A&amp;'[1]产值及收款计划（2026）'!$B:$B,'[1]产值及收款计划（2026）'!DH:DH)</f>
        <v>0</v>
      </c>
      <c r="DI112" s="256" cm="1">
        <f t="array" aca="1" ref="DI112" ca="1">_xlfn.XLOOKUP($A112&amp;$B112,'[1]产值及收款计划（2026）'!$A:$A&amp;'[1]产值及收款计划（2026）'!$B:$B,'[1]产值及收款计划（2026）'!DI:DI)</f>
        <v>0</v>
      </c>
      <c r="DJ112" s="256" cm="1">
        <f t="array" aca="1" ref="DJ112" ca="1">_xlfn.XLOOKUP($A112&amp;$B112,'[1]产值及收款计划（2026）'!$A:$A&amp;'[1]产值及收款计划（2026）'!$B:$B,'[1]产值及收款计划（2026）'!DJ:DJ)</f>
        <v>0</v>
      </c>
      <c r="DK112" s="256" cm="1">
        <f t="array" aca="1" ref="DK112" ca="1">_xlfn.XLOOKUP($A112&amp;$B112,'[1]产值及收款计划（2026）'!$A:$A&amp;'[1]产值及收款计划（2026）'!$B:$B,'[1]产值及收款计划（2026）'!DK:DK)</f>
        <v>0</v>
      </c>
      <c r="DL112" s="256" cm="1">
        <f t="array" aca="1" ref="DL112" ca="1">_xlfn.XLOOKUP($A112&amp;$B112,'[1]产值及收款计划（2026）'!$A:$A&amp;'[1]产值及收款计划（2026）'!$B:$B,'[1]产值及收款计划（2026）'!DL:DL)</f>
        <v>0</v>
      </c>
      <c r="DM112" s="264"/>
      <c r="DN112" s="250"/>
    </row>
    <row r="113" spans="1:118" ht="20.25" x14ac:dyDescent="0.15">
      <c r="A113" s="254">
        <f t="shared" ca="1" si="11"/>
        <v>109</v>
      </c>
      <c r="B113" s="254" t="s">
        <v>25</v>
      </c>
      <c r="C113" s="255" t="str" cm="1">
        <f t="array" aca="1" ref="C113" ca="1">_xlfn.XLOOKUP($A113&amp;$B113,'[1]产值及收款计划（2026）'!$A:$A&amp;'[1]产值及收款计划（2026）'!$B:$B,'[1]产值及收款计划（2026）'!C:C)</f>
        <v>ZHT2023052400044</v>
      </c>
      <c r="D113" s="255" t="str" cm="1">
        <f t="array" aca="1" ref="D113" ca="1">_xlfn.XLOOKUP($A113&amp;$B113,'[1]产值及收款计划（2026）'!$A:$A&amp;'[1]产值及收款计划（2026）'!$B:$B,'[1]产值及收款计划（2026）'!D:D)</f>
        <v>越东路及南延段（杭甬高速—绍诸高速平水口）智慧快速路工程（二环南路以北至绍诸高速平水口）BIM全寿命期大数据管理平台建设服务项目</v>
      </c>
      <c r="E113" s="256" cm="1">
        <f t="array" aca="1" ref="E113" ca="1">_xlfn.XLOOKUP($A113&amp;$B113,'[1]产值及收款计划（2026）'!$A:$A&amp;'[1]产值及收款计划（2026）'!$B:$B,'[1]产值及收款计划（2026）'!E:E)</f>
        <v>71</v>
      </c>
      <c r="F113" s="256" cm="1">
        <f t="array" aca="1" ref="F113" ca="1">_xlfn.XLOOKUP($A113&amp;$B113,'[1]产值及收款计划（2026）'!$A:$A&amp;'[1]产值及收款计划（2026）'!$B:$B,'[1]产值及收款计划（2026）'!F:F)</f>
        <v>71</v>
      </c>
      <c r="G113" s="256" cm="1">
        <f t="array" aca="1" ref="G113" ca="1">_xlfn.XLOOKUP($A113&amp;$B113,'[1]产值及收款计划（2026）'!$A:$A&amp;'[1]产值及收款计划（2026）'!$B:$B,'[1]产值及收款计划（2026）'!G:G)</f>
        <v>71</v>
      </c>
      <c r="H113" s="256" cm="1">
        <f t="array" aca="1" ref="H113" ca="1">_xlfn.XLOOKUP($A113&amp;$B113,'[1]产值及收款计划（2026）'!$A:$A&amp;'[1]产值及收款计划（2026）'!$B:$B,'[1]产值及收款计划（2026）'!H:H)</f>
        <v>50.588500000000003</v>
      </c>
      <c r="I113" s="257" cm="1">
        <f t="array" aca="1" ref="I113" ca="1">_xlfn.XLOOKUP($A113&amp;$B113,'[1]产值及收款计划（2026）'!$A:$A&amp;'[1]产值及收款计划（2026）'!$B:$B,'[1]产值及收款计划（2026）'!I:I)</f>
        <v>0.71251408450704201</v>
      </c>
      <c r="J113" s="258" cm="1">
        <f t="array" aca="1" ref="J113" ca="1">_xlfn.XLOOKUP($A113&amp;$B113,'[1]产值及收款计划（2026）'!$A:$A&amp;'[1]产值及收款计划（2026）'!$B:$B,'[1]产值及收款计划（2026）'!J:J)</f>
        <v>0.06</v>
      </c>
      <c r="K113" s="256" cm="1">
        <f t="array" aca="1" ref="K113" ca="1">_xlfn.XLOOKUP($A113&amp;$B113,'[1]产值及收款计划（2026）'!$A:$A&amp;'[1]产值及收款计划（2026）'!$B:$B,'[1]产值及收款计划（2026）'!K:K)</f>
        <v>0</v>
      </c>
      <c r="L113" s="256" cm="1">
        <f t="array" aca="1" ref="L113" ca="1">_xlfn.XLOOKUP($A113&amp;$B113,'[1]产值及收款计划（2026）'!$A:$A&amp;'[1]产值及收款计划（2026）'!$B:$B,'[1]产值及收款计划（2026）'!L:L)</f>
        <v>0</v>
      </c>
      <c r="M113" s="256" t="str" cm="1">
        <f t="array" aca="1" ref="M113" ca="1">_xlfn.XLOOKUP($A113&amp;$B113,'[1]产值及收款计划（2026）'!$A:$A&amp;'[1]产值及收款计划（2026）'!$B:$B,'[1]产值及收款计划（2026）'!M:M)</f>
        <v>主导</v>
      </c>
      <c r="N113" s="256" t="str" cm="1">
        <f t="array" aca="1" ref="N113" ca="1">_xlfn.XLOOKUP($A113&amp;$B113,'[1]产值及收款计划（2026）'!$A:$A&amp;'[1]产值及收款计划（2026）'!$B:$B,'[1]产值及收款计划（2026）'!N:N)</f>
        <v>张智伟团队</v>
      </c>
      <c r="O113" s="256" t="str" cm="1">
        <f t="array" aca="1" ref="O113" ca="1">_xlfn.XLOOKUP($A113&amp;$B113,'[1]产值及收款计划（2026）'!$A:$A&amp;'[1]产值及收款计划（2026）'!$B:$B,'[1]产值及收款计划（2026）'!O:O)</f>
        <v>卜宝翔</v>
      </c>
      <c r="P113" s="255" t="str" cm="1">
        <f t="array" aca="1" ref="P113" ca="1">_xlfn.XLOOKUP($A113&amp;$B113,'[1]产值及收款计划（2026）'!$A:$A&amp;'[1]产值及收款计划（2026）'!$B:$B,'[1]产值及收款计划（2026）'!P:P)</f>
        <v>在建</v>
      </c>
      <c r="Q113" s="256" cm="1">
        <f t="array" aca="1" ref="Q113" ca="1">_xlfn.XLOOKUP($A113&amp;$B113,'[1]产值及收款计划（2026）'!$A:$A&amp;'[1]产值及收款计划（2026）'!$B:$B,'[1]产值及收款计划（2026）'!Q:Q)</f>
        <v>0</v>
      </c>
      <c r="R113" s="256" cm="1">
        <f t="array" aca="1" ref="R113" ca="1">_xlfn.XLOOKUP($A113&amp;$B113,'[1]产值及收款计划（2026）'!$A:$A&amp;'[1]产值及收款计划（2026）'!$B:$B,'[1]产值及收款计划（2026）'!R:R)</f>
        <v>0</v>
      </c>
      <c r="S113" s="256" cm="1">
        <f t="array" aca="1" ref="S113" ca="1">_xlfn.XLOOKUP($A113&amp;$B113,'[1]产值及收款计划（2026）'!$A:$A&amp;'[1]产值及收款计划（2026）'!$B:$B,'[1]产值及收款计划（2026）'!S:S)</f>
        <v>0</v>
      </c>
      <c r="T113" s="256" cm="1">
        <f t="array" aca="1" ref="T113" ca="1">_xlfn.XLOOKUP($A113&amp;$B113,'[1]产值及收款计划（2026）'!$A:$A&amp;'[1]产值及收款计划（2026）'!$B:$B,'[1]产值及收款计划（2026）'!T:T)</f>
        <v>42.6</v>
      </c>
      <c r="U113" s="256" cm="1">
        <f t="array" aca="1" ref="U113" ca="1">_xlfn.XLOOKUP($A113&amp;$B113,'[1]产值及收款计划（2026）'!$A:$A&amp;'[1]产值及收款计划（2026）'!$B:$B,'[1]产值及收款计划（2026）'!U:U)</f>
        <v>0</v>
      </c>
      <c r="V113" s="256" cm="1">
        <f t="array" aca="1" ref="V113" ca="1">_xlfn.XLOOKUP($A113&amp;$B113,'[1]产值及收款计划（2026）'!$A:$A&amp;'[1]产值及收款计划（2026）'!$B:$B,'[1]产值及收款计划（2026）'!V:V)</f>
        <v>28.4</v>
      </c>
      <c r="W113" s="256" cm="1">
        <f t="array" aca="1" ref="W113" ca="1">_xlfn.XLOOKUP($A113&amp;$B113,'[1]产值及收款计划（2026）'!$A:$A&amp;'[1]产值及收款计划（2026）'!$B:$B,'[1]产值及收款计划（2026）'!W:W)</f>
        <v>0</v>
      </c>
      <c r="X113" s="256" cm="1">
        <f t="array" aca="1" ref="X113" ca="1">_xlfn.XLOOKUP($A113&amp;$B113,'[1]产值及收款计划（2026）'!$A:$A&amp;'[1]产值及收款计划（2026）'!$B:$B,'[1]产值及收款计划（2026）'!X:X)</f>
        <v>0</v>
      </c>
      <c r="Y113" s="256" cm="1">
        <f t="array" aca="1" ref="Y113" ca="1">_xlfn.XLOOKUP($A113&amp;$B113,'[1]产值及收款计划（2026）'!$A:$A&amp;'[1]产值及收款计划（2026）'!$B:$B,'[1]产值及收款计划（2026）'!Y:Y)</f>
        <v>0</v>
      </c>
      <c r="Z113" s="256" cm="1">
        <f t="array" aca="1" ref="Z113" ca="1">_xlfn.XLOOKUP($A113&amp;$B113,'[1]产值及收款计划（2026）'!$A:$A&amp;'[1]产值及收款计划（2026）'!$B:$B,'[1]产值及收款计划（2026）'!Z:Z)</f>
        <v>0</v>
      </c>
      <c r="AA113" s="256" cm="1">
        <f t="array" aca="1" ref="AA113" ca="1">_xlfn.XLOOKUP($A113&amp;$B113,'[1]产值及收款计划（2026）'!$A:$A&amp;'[1]产值及收款计划（2026）'!$B:$B,'[1]产值及收款计划（2026）'!AA:AA)</f>
        <v>0</v>
      </c>
      <c r="AB113" s="256" cm="1">
        <f t="array" aca="1" ref="AB113" ca="1">_xlfn.XLOOKUP($A113&amp;$B113,'[1]产值及收款计划（2026）'!$A:$A&amp;'[1]产值及收款计划（2026）'!$B:$B,'[1]产值及收款计划（2026）'!AB:AB)</f>
        <v>0</v>
      </c>
      <c r="AC113" s="256" cm="1">
        <f t="array" aca="1" ref="AC113" ca="1">_xlfn.XLOOKUP($A113&amp;$B113,'[1]产值及收款计划（2026）'!$A:$A&amp;'[1]产值及收款计划（2026）'!$B:$B,'[1]产值及收款计划（2026）'!AC:AC)</f>
        <v>0</v>
      </c>
      <c r="AD113" s="256" cm="1">
        <f t="array" aca="1" ref="AD113" ca="1">_xlfn.XLOOKUP($A113&amp;$B113,'[1]产值及收款计划（2026）'!$A:$A&amp;'[1]产值及收款计划（2026）'!$B:$B,'[1]产值及收款计划（2026）'!AD:AD)</f>
        <v>0</v>
      </c>
      <c r="AE113" s="256" cm="1">
        <f t="array" aca="1" ref="AE113" ca="1">_xlfn.XLOOKUP($A113&amp;$B113,'[1]产值及收款计划（2026）'!$A:$A&amp;'[1]产值及收款计划（2026）'!$B:$B,'[1]产值及收款计划（2026）'!AE:AE)</f>
        <v>0</v>
      </c>
      <c r="AF113" s="256" cm="1">
        <f t="array" aca="1" ref="AF113" ca="1">_xlfn.XLOOKUP($A113&amp;$B113,'[1]产值及收款计划（2026）'!$A:$A&amp;'[1]产值及收款计划（2026）'!$B:$B,'[1]产值及收款计划（2026）'!AF:AF)</f>
        <v>28.4</v>
      </c>
      <c r="AG113" s="256" cm="1">
        <f t="array" aca="1" ref="AG113" ca="1">_xlfn.XLOOKUP($A113&amp;$B113,'[1]产值及收款计划（2026）'!$A:$A&amp;'[1]产值及收款计划（2026）'!$B:$B,'[1]产值及收款计划（2026）'!AG:AG)</f>
        <v>0</v>
      </c>
      <c r="AH113" s="256" cm="1">
        <f t="array" aca="1" ref="AH113" ca="1">_xlfn.XLOOKUP($A113&amp;$B113,'[1]产值及收款计划（2026）'!$A:$A&amp;'[1]产值及收款计划（2026）'!$B:$B,'[1]产值及收款计划（2026）'!AH:AH)</f>
        <v>0</v>
      </c>
      <c r="AI113" s="256" cm="1">
        <f t="array" aca="1" ref="AI113" ca="1">_xlfn.XLOOKUP($A113&amp;$B113,'[1]产值及收款计划（2026）'!$A:$A&amp;'[1]产值及收款计划（2026）'!$B:$B,'[1]产值及收款计划（2026）'!AI:AI)</f>
        <v>0</v>
      </c>
      <c r="AJ113" s="256" cm="1">
        <f t="array" aca="1" ref="AJ113" ca="1">_xlfn.XLOOKUP($A113&amp;$B113,'[1]产值及收款计划（2026）'!$A:$A&amp;'[1]产值及收款计划（2026）'!$B:$B,'[1]产值及收款计划（2026）'!AJ:AJ)</f>
        <v>0</v>
      </c>
      <c r="AK113" s="256" cm="1">
        <f t="array" aca="1" ref="AK113" ca="1">_xlfn.XLOOKUP($A113&amp;$B113,'[1]产值及收款计划（2026）'!$A:$A&amp;'[1]产值及收款计划（2026）'!$B:$B,'[1]产值及收款计划（2026）'!AK:AK)</f>
        <v>0</v>
      </c>
      <c r="AL113" s="256" cm="1">
        <f t="array" aca="1" ref="AL113" ca="1">_xlfn.XLOOKUP($A113&amp;$B113,'[1]产值及收款计划（2026）'!$A:$A&amp;'[1]产值及收款计划（2026）'!$B:$B,'[1]产值及收款计划（2026）'!AL:AL)</f>
        <v>0</v>
      </c>
      <c r="AM113" s="263" t="e" cm="1">
        <f t="array" aca="1" ref="AM113" ca="1">_xlfn.LET(_xlpm.勾选月份状态数组,TRANSPOSE('PPT(12-15页）-TOP10'!$A$3:$A$14),_xlpm.选择数据区,IF('PPT(12-15页）-TOP10'!$E$3="收款",$BA113:$BL113,$AA113:$AL113),SUM(_xlfn._xlws.FILTER(_xlpm.选择数据区,_xlpm.勾选月份状态数组,"")))</f>
        <v>#NAME?</v>
      </c>
      <c r="AN113" s="256" t="e" cm="1">
        <f t="array" aca="1" ref="AN113" ca="1">_xlfn.LET(_xlpm.勾选月份状态数组,TRANSPOSE('PPT(12-15页）-TOP10'!$A$3:$A$14),_xlpm.选择数据区,IF('PPT(12-15页）-TOP10'!$E$3="收款",$DA113:$DL113,$CA113:$CL113),SUM(_xlfn._xlws.FILTER(_xlpm.选择数据区,_xlpm.勾选月份状态数组,"")))</f>
        <v>#NAME?</v>
      </c>
      <c r="AO113" s="256">
        <f ca="1">SUM(CA113:CC113)+SUM(AD113:AL113)</f>
        <v>28.4</v>
      </c>
      <c r="AP113" s="256"/>
      <c r="AQ113" s="256"/>
      <c r="AR113" s="256"/>
      <c r="AS113" s="256" cm="1">
        <f t="array" aca="1" ref="AS113" ca="1">_xlfn.XLOOKUP($A113&amp;$B113,'[1]产值及收款计划（2026）'!$A:$A&amp;'[1]产值及收款计划（2026）'!$B:$B,'[1]产值及收款计划（2026）'!AS:AS)</f>
        <v>0</v>
      </c>
      <c r="AT113" s="256" cm="1">
        <f t="array" aca="1" ref="AT113" ca="1">_xlfn.XLOOKUP($A113&amp;$B113,'[1]产值及收款计划（2026）'!$A:$A&amp;'[1]产值及收款计划（2026）'!$B:$B,'[1]产值及收款计划（2026）'!AT:AT)</f>
        <v>0</v>
      </c>
      <c r="AU113" s="256" cm="1">
        <f t="array" aca="1" ref="AU113" ca="1">_xlfn.XLOOKUP($A113&amp;$B113,'[1]产值及收款计划（2026）'!$A:$A&amp;'[1]产值及收款计划（2026）'!$B:$B,'[1]产值及收款计划（2026）'!AU:AU)</f>
        <v>0</v>
      </c>
      <c r="AV113" s="256" cm="1">
        <f t="array" aca="1" ref="AV113" ca="1">_xlfn.XLOOKUP($A113&amp;$B113,'[1]产值及收款计划（2026）'!$A:$A&amp;'[1]产值及收款计划（2026）'!$B:$B,'[1]产值及收款计划（2026）'!AV:AV)</f>
        <v>0</v>
      </c>
      <c r="AW113" s="256" cm="1">
        <f t="array" aca="1" ref="AW113" ca="1">_xlfn.XLOOKUP($A113&amp;$B113,'[1]产值及收款计划（2026）'!$A:$A&amp;'[1]产值及收款计划（2026）'!$B:$B,'[1]产值及收款计划（2026）'!AW:AW)</f>
        <v>0</v>
      </c>
      <c r="AX113" s="256" cm="1">
        <f t="array" aca="1" ref="AX113" ca="1">_xlfn.XLOOKUP($A113&amp;$B113,'[1]产值及收款计划（2026）'!$A:$A&amp;'[1]产值及收款计划（2026）'!$B:$B,'[1]产值及收款计划（2026）'!AX:AX)</f>
        <v>0</v>
      </c>
      <c r="AY113" s="256" cm="1">
        <f t="array" aca="1" ref="AY113" ca="1">_xlfn.XLOOKUP($A113&amp;$B113,'[1]产值及收款计划（2026）'!$A:$A&amp;'[1]产值及收款计划（2026）'!$B:$B,'[1]产值及收款计划（2026）'!AY:AY)</f>
        <v>71</v>
      </c>
      <c r="AZ113" s="256" cm="1">
        <f t="array" aca="1" ref="AZ113" ca="1">_xlfn.XLOOKUP($A113&amp;$B113,'[1]产值及收款计划（2026）'!$A:$A&amp;'[1]产值及收款计划（2026）'!$B:$B,'[1]产值及收款计划（2026）'!AZ:AZ)</f>
        <v>42.6</v>
      </c>
      <c r="BA113" s="256" cm="1">
        <f t="array" aca="1" ref="BA113" ca="1">_xlfn.XLOOKUP($A113&amp;$B113,'[1]产值及收款计划（2026）'!$A:$A&amp;'[1]产值及收款计划（2026）'!$B:$B,'[1]产值及收款计划（2026）'!BA:BA)</f>
        <v>0</v>
      </c>
      <c r="BB113" s="256" cm="1">
        <f t="array" aca="1" ref="BB113" ca="1">_xlfn.XLOOKUP($A113&amp;$B113,'[1]产值及收款计划（2026）'!$A:$A&amp;'[1]产值及收款计划（2026）'!$B:$B,'[1]产值及收款计划（2026）'!BB:BB)</f>
        <v>0</v>
      </c>
      <c r="BC113" s="256" cm="1">
        <f t="array" aca="1" ref="BC113" ca="1">_xlfn.XLOOKUP($A113&amp;$B113,'[1]产值及收款计划（2026）'!$A:$A&amp;'[1]产值及收款计划（2026）'!$B:$B,'[1]产值及收款计划（2026）'!BC:BC)</f>
        <v>0</v>
      </c>
      <c r="BD113" s="256" cm="1">
        <f t="array" aca="1" ref="BD113" ca="1">_xlfn.XLOOKUP($A113&amp;$B113,'[1]产值及收款计划（2026）'!$A:$A&amp;'[1]产值及收款计划（2026）'!$B:$B,'[1]产值及收款计划（2026）'!BD:BD)</f>
        <v>0</v>
      </c>
      <c r="BE113" s="256" cm="1">
        <f t="array" aca="1" ref="BE113" ca="1">_xlfn.XLOOKUP($A113&amp;$B113,'[1]产值及收款计划（2026）'!$A:$A&amp;'[1]产值及收款计划（2026）'!$B:$B,'[1]产值及收款计划（2026）'!BE:BE)</f>
        <v>0</v>
      </c>
      <c r="BF113" s="256" cm="1">
        <f t="array" aca="1" ref="BF113" ca="1">_xlfn.XLOOKUP($A113&amp;$B113,'[1]产值及收款计划（2026）'!$A:$A&amp;'[1]产值及收款计划（2026）'!$B:$B,'[1]产值及收款计划（2026）'!BF:BF)</f>
        <v>0</v>
      </c>
      <c r="BG113" s="256" cm="1">
        <f t="array" aca="1" ref="BG113" ca="1">_xlfn.XLOOKUP($A113&amp;$B113,'[1]产值及收款计划（2026）'!$A:$A&amp;'[1]产值及收款计划（2026）'!$B:$B,'[1]产值及收款计划（2026）'!BG:BG)</f>
        <v>0</v>
      </c>
      <c r="BH113" s="256" cm="1">
        <f t="array" aca="1" ref="BH113" ca="1">_xlfn.XLOOKUP($A113&amp;$B113,'[1]产值及收款计划（2026）'!$A:$A&amp;'[1]产值及收款计划（2026）'!$B:$B,'[1]产值及收款计划（2026）'!BH:BH)</f>
        <v>0</v>
      </c>
      <c r="BI113" s="256" cm="1">
        <f t="array" aca="1" ref="BI113" ca="1">_xlfn.XLOOKUP($A113&amp;$B113,'[1]产值及收款计划（2026）'!$A:$A&amp;'[1]产值及收款计划（2026）'!$B:$B,'[1]产值及收款计划（2026）'!BI:BI)</f>
        <v>0</v>
      </c>
      <c r="BJ113" s="256" cm="1">
        <f t="array" aca="1" ref="BJ113" ca="1">_xlfn.XLOOKUP($A113&amp;$B113,'[1]产值及收款计划（2026）'!$A:$A&amp;'[1]产值及收款计划（2026）'!$B:$B,'[1]产值及收款计划（2026）'!BJ:BJ)</f>
        <v>0</v>
      </c>
      <c r="BK113" s="256" cm="1">
        <f t="array" aca="1" ref="BK113" ca="1">_xlfn.XLOOKUP($A113&amp;$B113,'[1]产值及收款计划（2026）'!$A:$A&amp;'[1]产值及收款计划（2026）'!$B:$B,'[1]产值及收款计划（2026）'!BK:BK)</f>
        <v>0</v>
      </c>
      <c r="BL113" s="256" cm="1">
        <f t="array" aca="1" ref="BL113" ca="1">_xlfn.XLOOKUP($A113&amp;$B113,'[1]产值及收款计划（2026）'!$A:$A&amp;'[1]产值及收款计划（2026）'!$B:$B,'[1]产值及收款计划（2026）'!BL:BL)</f>
        <v>0</v>
      </c>
      <c r="BM113" s="256"/>
      <c r="BN113" s="256"/>
      <c r="BO113" s="256"/>
      <c r="BP113" s="256"/>
      <c r="BQ113" s="255" cm="1">
        <f t="array" aca="1" ref="BQ113" ca="1">_xlfn.XLOOKUP($A113&amp;$B113,'[1]产值及收款计划（2026）'!$A:$A&amp;'[1]产值及收款计划（2026）'!$B:$B,'[1]产值及收款计划（2026）'!BQ:BQ)</f>
        <v>0</v>
      </c>
      <c r="BR113" s="256" cm="1">
        <f t="array" aca="1" ref="BR113" ca="1">_xlfn.XLOOKUP($A113&amp;$B113,'[1]产值及收款计划（2026）'!$A:$A&amp;'[1]产值及收款计划（2026）'!$B:$B,'[1]产值及收款计划（2026）'!BR:BR)</f>
        <v>0</v>
      </c>
      <c r="CA113" s="256" cm="1">
        <f t="array" aca="1" ref="CA113" ca="1">_xlfn.XLOOKUP($A113&amp;$B113,'[1]产值及收款计划（2026）'!$A:$A&amp;'[1]产值及收款计划（2026）'!$B:$B,'[1]产值及收款计划（2026）'!CA:CA)</f>
        <v>0</v>
      </c>
      <c r="CB113" s="256" cm="1">
        <f t="array" aca="1" ref="CB113" ca="1">_xlfn.XLOOKUP($A113&amp;$B113,'[1]产值及收款计划（2026）'!$A:$A&amp;'[1]产值及收款计划（2026）'!$B:$B,'[1]产值及收款计划（2026）'!CB:CB)</f>
        <v>0</v>
      </c>
      <c r="CC113" s="256" cm="1">
        <f t="array" aca="1" ref="CC113" ca="1">_xlfn.XLOOKUP($A113&amp;$B113,'[1]产值及收款计划（2026）'!$A:$A&amp;'[1]产值及收款计划（2026）'!$B:$B,'[1]产值及收款计划（2026）'!CC:CC)</f>
        <v>0</v>
      </c>
      <c r="CD113" s="256" cm="1">
        <f t="array" aca="1" ref="CD113" ca="1">_xlfn.XLOOKUP($A113&amp;$B113,'[1]产值及收款计划（2026）'!$A:$A&amp;'[1]产值及收款计划（2026）'!$B:$B,'[1]产值及收款计划（2026）'!CD:CD)</f>
        <v>0</v>
      </c>
      <c r="CE113" s="256" cm="1">
        <f t="array" aca="1" ref="CE113" ca="1">_xlfn.XLOOKUP($A113&amp;$B113,'[1]产值及收款计划（2026）'!$A:$A&amp;'[1]产值及收款计划（2026）'!$B:$B,'[1]产值及收款计划（2026）'!CE:CE)</f>
        <v>0</v>
      </c>
      <c r="CF113" s="256" cm="1">
        <f t="array" aca="1" ref="CF113" ca="1">_xlfn.XLOOKUP($A113&amp;$B113,'[1]产值及收款计划（2026）'!$A:$A&amp;'[1]产值及收款计划（2026）'!$B:$B,'[1]产值及收款计划（2026）'!CF:CF)</f>
        <v>0</v>
      </c>
      <c r="CG113" s="256" cm="1">
        <f t="array" aca="1" ref="CG113" ca="1">_xlfn.XLOOKUP($A113&amp;$B113,'[1]产值及收款计划（2026）'!$A:$A&amp;'[1]产值及收款计划（2026）'!$B:$B,'[1]产值及收款计划（2026）'!CG:CG)</f>
        <v>0</v>
      </c>
      <c r="CH113" s="256" cm="1">
        <f t="array" aca="1" ref="CH113" ca="1">_xlfn.XLOOKUP($A113&amp;$B113,'[1]产值及收款计划（2026）'!$A:$A&amp;'[1]产值及收款计划（2026）'!$B:$B,'[1]产值及收款计划（2026）'!CH:CH)</f>
        <v>0</v>
      </c>
      <c r="CI113" s="256" cm="1">
        <f t="array" aca="1" ref="CI113" ca="1">_xlfn.XLOOKUP($A113&amp;$B113,'[1]产值及收款计划（2026）'!$A:$A&amp;'[1]产值及收款计划（2026）'!$B:$B,'[1]产值及收款计划（2026）'!CI:CI)</f>
        <v>0</v>
      </c>
      <c r="CJ113" s="256" cm="1">
        <f t="array" aca="1" ref="CJ113" ca="1">_xlfn.XLOOKUP($A113&amp;$B113,'[1]产值及收款计划（2026）'!$A:$A&amp;'[1]产值及收款计划（2026）'!$B:$B,'[1]产值及收款计划（2026）'!CJ:CJ)</f>
        <v>0</v>
      </c>
      <c r="CK113" s="256" cm="1">
        <f t="array" aca="1" ref="CK113" ca="1">_xlfn.XLOOKUP($A113&amp;$B113,'[1]产值及收款计划（2026）'!$A:$A&amp;'[1]产值及收款计划（2026）'!$B:$B,'[1]产值及收款计划（2026）'!CK:CK)</f>
        <v>0</v>
      </c>
      <c r="CL113" s="256" cm="1">
        <f t="array" aca="1" ref="CL113" ca="1">_xlfn.XLOOKUP($A113&amp;$B113,'[1]产值及收款计划（2026）'!$A:$A&amp;'[1]产值及收款计划（2026）'!$B:$B,'[1]产值及收款计划（2026）'!CL:CL)</f>
        <v>0</v>
      </c>
      <c r="DA113" s="256" cm="1">
        <f t="array" aca="1" ref="DA113" ca="1">_xlfn.XLOOKUP($A113&amp;$B113,'[1]产值及收款计划（2026）'!$A:$A&amp;'[1]产值及收款计划（2026）'!$B:$B,'[1]产值及收款计划（2026）'!DA:DA)</f>
        <v>0</v>
      </c>
      <c r="DB113" s="256" cm="1">
        <f t="array" aca="1" ref="DB113" ca="1">_xlfn.XLOOKUP($A113&amp;$B113,'[1]产值及收款计划（2026）'!$A:$A&amp;'[1]产值及收款计划（2026）'!$B:$B,'[1]产值及收款计划（2026）'!DB:DB)</f>
        <v>0</v>
      </c>
      <c r="DC113" s="256" cm="1">
        <f t="array" aca="1" ref="DC113" ca="1">_xlfn.XLOOKUP($A113&amp;$B113,'[1]产值及收款计划（2026）'!$A:$A&amp;'[1]产值及收款计划（2026）'!$B:$B,'[1]产值及收款计划（2026）'!DC:DC)</f>
        <v>0</v>
      </c>
      <c r="DD113" s="256" cm="1">
        <f t="array" aca="1" ref="DD113" ca="1">_xlfn.XLOOKUP($A113&amp;$B113,'[1]产值及收款计划（2026）'!$A:$A&amp;'[1]产值及收款计划（2026）'!$B:$B,'[1]产值及收款计划（2026）'!DD:DD)</f>
        <v>0</v>
      </c>
      <c r="DE113" s="256" cm="1">
        <f t="array" aca="1" ref="DE113" ca="1">_xlfn.XLOOKUP($A113&amp;$B113,'[1]产值及收款计划（2026）'!$A:$A&amp;'[1]产值及收款计划（2026）'!$B:$B,'[1]产值及收款计划（2026）'!DE:DE)</f>
        <v>0</v>
      </c>
      <c r="DF113" s="256" cm="1">
        <f t="array" aca="1" ref="DF113" ca="1">_xlfn.XLOOKUP($A113&amp;$B113,'[1]产值及收款计划（2026）'!$A:$A&amp;'[1]产值及收款计划（2026）'!$B:$B,'[1]产值及收款计划（2026）'!DF:DF)</f>
        <v>0</v>
      </c>
      <c r="DG113" s="256" cm="1">
        <f t="array" aca="1" ref="DG113" ca="1">_xlfn.XLOOKUP($A113&amp;$B113,'[1]产值及收款计划（2026）'!$A:$A&amp;'[1]产值及收款计划（2026）'!$B:$B,'[1]产值及收款计划（2026）'!DG:DG)</f>
        <v>0</v>
      </c>
      <c r="DH113" s="256" cm="1">
        <f t="array" aca="1" ref="DH113" ca="1">_xlfn.XLOOKUP($A113&amp;$B113,'[1]产值及收款计划（2026）'!$A:$A&amp;'[1]产值及收款计划（2026）'!$B:$B,'[1]产值及收款计划（2026）'!DH:DH)</f>
        <v>0</v>
      </c>
      <c r="DI113" s="256" cm="1">
        <f t="array" aca="1" ref="DI113" ca="1">_xlfn.XLOOKUP($A113&amp;$B113,'[1]产值及收款计划（2026）'!$A:$A&amp;'[1]产值及收款计划（2026）'!$B:$B,'[1]产值及收款计划（2026）'!DI:DI)</f>
        <v>0</v>
      </c>
      <c r="DJ113" s="256" cm="1">
        <f t="array" aca="1" ref="DJ113" ca="1">_xlfn.XLOOKUP($A113&amp;$B113,'[1]产值及收款计划（2026）'!$A:$A&amp;'[1]产值及收款计划（2026）'!$B:$B,'[1]产值及收款计划（2026）'!DJ:DJ)</f>
        <v>0</v>
      </c>
      <c r="DK113" s="256" cm="1">
        <f t="array" aca="1" ref="DK113" ca="1">_xlfn.XLOOKUP($A113&amp;$B113,'[1]产值及收款计划（2026）'!$A:$A&amp;'[1]产值及收款计划（2026）'!$B:$B,'[1]产值及收款计划（2026）'!DK:DK)</f>
        <v>0</v>
      </c>
      <c r="DL113" s="256" cm="1">
        <f t="array" aca="1" ref="DL113" ca="1">_xlfn.XLOOKUP($A113&amp;$B113,'[1]产值及收款计划（2026）'!$A:$A&amp;'[1]产值及收款计划（2026）'!$B:$B,'[1]产值及收款计划（2026）'!DL:DL)</f>
        <v>0</v>
      </c>
      <c r="DM113" s="264"/>
      <c r="DN113" s="250"/>
    </row>
    <row r="114" spans="1:118" ht="20.25" x14ac:dyDescent="0.15">
      <c r="A114" s="254">
        <f t="shared" ca="1" si="11"/>
        <v>110</v>
      </c>
      <c r="B114" s="254" t="s">
        <v>25</v>
      </c>
      <c r="C114" s="255" t="str" cm="1">
        <f t="array" aca="1" ref="C114" ca="1">_xlfn.XLOOKUP($A114&amp;$B114,'[1]产值及收款计划（2026）'!$A:$A&amp;'[1]产值及收款计划（2026）'!$B:$B,'[1]产值及收款计划（2026）'!C:C)</f>
        <v>ZHT2023092100099</v>
      </c>
      <c r="D114" s="255" t="str" cm="1">
        <f t="array" aca="1" ref="D114" ca="1">_xlfn.XLOOKUP($A114&amp;$B114,'[1]产值及收款计划（2026）'!$A:$A&amp;'[1]产值及收款计划（2026）'!$B:$B,'[1]产值及收款计划（2026）'!D:D)</f>
        <v>上海市疾病预防控制中心新建工程民防智能化项目三防智能化系统采购合同</v>
      </c>
      <c r="E114" s="256" cm="1">
        <f t="array" aca="1" ref="E114" ca="1">_xlfn.XLOOKUP($A114&amp;$B114,'[1]产值及收款计划（2026）'!$A:$A&amp;'[1]产值及收款计划（2026）'!$B:$B,'[1]产值及收款计划（2026）'!E:E)</f>
        <v>364.1875</v>
      </c>
      <c r="F114" s="256" cm="1">
        <f t="array" aca="1" ref="F114" ca="1">_xlfn.XLOOKUP($A114&amp;$B114,'[1]产值及收款计划（2026）'!$A:$A&amp;'[1]产值及收款计划（2026）'!$B:$B,'[1]产值及收款计划（2026）'!F:F)</f>
        <v>364.1875</v>
      </c>
      <c r="G114" s="256" cm="1">
        <f t="array" aca="1" ref="G114" ca="1">_xlfn.XLOOKUP($A114&amp;$B114,'[1]产值及收款计划（2026）'!$A:$A&amp;'[1]产值及收款计划（2026）'!$B:$B,'[1]产值及收款计划（2026）'!G:G)</f>
        <v>364.1875</v>
      </c>
      <c r="H114" s="256" cm="1">
        <f t="array" aca="1" ref="H114" ca="1">_xlfn.XLOOKUP($A114&amp;$B114,'[1]产值及收款计划（2026）'!$A:$A&amp;'[1]产值及收款计划（2026）'!$B:$B,'[1]产值及收款计划（2026）'!H:H)</f>
        <v>84.1875</v>
      </c>
      <c r="I114" s="257" cm="1">
        <f t="array" aca="1" ref="I114" ca="1">_xlfn.XLOOKUP($A114&amp;$B114,'[1]产值及收款计划（2026）'!$A:$A&amp;'[1]产值及收款计划（2026）'!$B:$B,'[1]产值及收款计划（2026）'!I:I)</f>
        <v>0.23116526514501501</v>
      </c>
      <c r="J114" s="258" cm="1">
        <f t="array" aca="1" ref="J114" ca="1">_xlfn.XLOOKUP($A114&amp;$B114,'[1]产值及收款计划（2026）'!$A:$A&amp;'[1]产值及收款计划（2026）'!$B:$B,'[1]产值及收款计划（2026）'!J:J)</f>
        <v>0.13</v>
      </c>
      <c r="K114" s="256" cm="1">
        <f t="array" aca="1" ref="K114" ca="1">_xlfn.XLOOKUP($A114&amp;$B114,'[1]产值及收款计划（2026）'!$A:$A&amp;'[1]产值及收款计划（2026）'!$B:$B,'[1]产值及收款计划（2026）'!K:K)</f>
        <v>0</v>
      </c>
      <c r="L114" s="256" cm="1">
        <f t="array" aca="1" ref="L114" ca="1">_xlfn.XLOOKUP($A114&amp;$B114,'[1]产值及收款计划（2026）'!$A:$A&amp;'[1]产值及收款计划（2026）'!$B:$B,'[1]产值及收款计划（2026）'!L:L)</f>
        <v>0</v>
      </c>
      <c r="M114" s="256" t="str" cm="1">
        <f t="array" aca="1" ref="M114" ca="1">_xlfn.XLOOKUP($A114&amp;$B114,'[1]产值及收款计划（2026）'!$A:$A&amp;'[1]产值及收款计划（2026）'!$B:$B,'[1]产值及收款计划（2026）'!M:M)</f>
        <v>主导</v>
      </c>
      <c r="N114" s="256" t="str" cm="1">
        <f t="array" aca="1" ref="N114" ca="1">_xlfn.XLOOKUP($A114&amp;$B114,'[1]产值及收款计划（2026）'!$A:$A&amp;'[1]产值及收款计划（2026）'!$B:$B,'[1]产值及收款计划（2026）'!N:N)</f>
        <v>孔祥平团队</v>
      </c>
      <c r="O114" s="256" t="str" cm="1">
        <f t="array" aca="1" ref="O114" ca="1">_xlfn.XLOOKUP($A114&amp;$B114,'[1]产值及收款计划（2026）'!$A:$A&amp;'[1]产值及收款计划（2026）'!$B:$B,'[1]产值及收款计划（2026）'!O:O)</f>
        <v>孔祥平</v>
      </c>
      <c r="P114" s="255" t="str" cm="1">
        <f t="array" aca="1" ref="P114" ca="1">_xlfn.XLOOKUP($A114&amp;$B114,'[1]产值及收款计划（2026）'!$A:$A&amp;'[1]产值及收款计划（2026）'!$B:$B,'[1]产值及收款计划（2026）'!P:P)</f>
        <v>在建</v>
      </c>
      <c r="Q114" s="256" cm="1">
        <f t="array" aca="1" ref="Q114" ca="1">_xlfn.XLOOKUP($A114&amp;$B114,'[1]产值及收款计划（2026）'!$A:$A&amp;'[1]产值及收款计划（2026）'!$B:$B,'[1]产值及收款计划（2026）'!Q:Q)</f>
        <v>0</v>
      </c>
      <c r="R114" s="256" cm="1">
        <f t="array" aca="1" ref="R114" ca="1">_xlfn.XLOOKUP($A114&amp;$B114,'[1]产值及收款计划（2026）'!$A:$A&amp;'[1]产值及收款计划（2026）'!$B:$B,'[1]产值及收款计划（2026）'!R:R)</f>
        <v>0</v>
      </c>
      <c r="S114" s="256" cm="1">
        <f t="array" aca="1" ref="S114" ca="1">_xlfn.XLOOKUP($A114&amp;$B114,'[1]产值及收款计划（2026）'!$A:$A&amp;'[1]产值及收款计划（2026）'!$B:$B,'[1]产值及收款计划（2026）'!S:S)</f>
        <v>0</v>
      </c>
      <c r="T114" s="256" cm="1">
        <f t="array" aca="1" ref="T114" ca="1">_xlfn.XLOOKUP($A114&amp;$B114,'[1]产值及收款计划（2026）'!$A:$A&amp;'[1]产值及收款计划（2026）'!$B:$B,'[1]产值及收款计划（2026）'!T:T)</f>
        <v>324.34840000000003</v>
      </c>
      <c r="U114" s="256" cm="1">
        <f t="array" aca="1" ref="U114" ca="1">_xlfn.XLOOKUP($A114&amp;$B114,'[1]产值及收款计划（2026）'!$A:$A&amp;'[1]产值及收款计划（2026）'!$B:$B,'[1]产值及收款计划（2026）'!U:U)</f>
        <v>0</v>
      </c>
      <c r="V114" s="256" cm="1">
        <f t="array" aca="1" ref="V114" ca="1">_xlfn.XLOOKUP($A114&amp;$B114,'[1]产值及收款计划（2026）'!$A:$A&amp;'[1]产值及收款计划（2026）'!$B:$B,'[1]产值及收款计划（2026）'!V:V)</f>
        <v>39.839100000000002</v>
      </c>
      <c r="W114" s="256" cm="1">
        <f t="array" aca="1" ref="W114" ca="1">_xlfn.XLOOKUP($A114&amp;$B114,'[1]产值及收款计划（2026）'!$A:$A&amp;'[1]产值及收款计划（2026）'!$B:$B,'[1]产值及收款计划（2026）'!W:W)</f>
        <v>0</v>
      </c>
      <c r="X114" s="256" cm="1">
        <f t="array" aca="1" ref="X114" ca="1">_xlfn.XLOOKUP($A114&amp;$B114,'[1]产值及收款计划（2026）'!$A:$A&amp;'[1]产值及收款计划（2026）'!$B:$B,'[1]产值及收款计划（2026）'!X:X)</f>
        <v>0</v>
      </c>
      <c r="Y114" s="256" cm="1">
        <f t="array" aca="1" ref="Y114" ca="1">_xlfn.XLOOKUP($A114&amp;$B114,'[1]产值及收款计划（2026）'!$A:$A&amp;'[1]产值及收款计划（2026）'!$B:$B,'[1]产值及收款计划（2026）'!Y:Y)</f>
        <v>0</v>
      </c>
      <c r="Z114" s="256" cm="1">
        <f t="array" aca="1" ref="Z114" ca="1">_xlfn.XLOOKUP($A114&amp;$B114,'[1]产值及收款计划（2026）'!$A:$A&amp;'[1]产值及收款计划（2026）'!$B:$B,'[1]产值及收款计划（2026）'!Z:Z)</f>
        <v>0</v>
      </c>
      <c r="AA114" s="256" cm="1">
        <f t="array" aca="1" ref="AA114" ca="1">_xlfn.XLOOKUP($A114&amp;$B114,'[1]产值及收款计划（2026）'!$A:$A&amp;'[1]产值及收款计划（2026）'!$B:$B,'[1]产值及收款计划（2026）'!AA:AA)</f>
        <v>0</v>
      </c>
      <c r="AB114" s="256" cm="1">
        <f t="array" aca="1" ref="AB114" ca="1">_xlfn.XLOOKUP($A114&amp;$B114,'[1]产值及收款计划（2026）'!$A:$A&amp;'[1]产值及收款计划（2026）'!$B:$B,'[1]产值及收款计划（2026）'!AB:AB)</f>
        <v>0</v>
      </c>
      <c r="AC114" s="256" cm="1">
        <f t="array" aca="1" ref="AC114" ca="1">_xlfn.XLOOKUP($A114&amp;$B114,'[1]产值及收款计划（2026）'!$A:$A&amp;'[1]产值及收款计划（2026）'!$B:$B,'[1]产值及收款计划（2026）'!AC:AC)</f>
        <v>0</v>
      </c>
      <c r="AD114" s="256" cm="1">
        <f t="array" aca="1" ref="AD114" ca="1">_xlfn.XLOOKUP($A114&amp;$B114,'[1]产值及收款计划（2026）'!$A:$A&amp;'[1]产值及收款计划（2026）'!$B:$B,'[1]产值及收款计划（2026）'!AD:AD)</f>
        <v>0</v>
      </c>
      <c r="AE114" s="256" cm="1">
        <f t="array" aca="1" ref="AE114" ca="1">_xlfn.XLOOKUP($A114&amp;$B114,'[1]产值及收款计划（2026）'!$A:$A&amp;'[1]产值及收款计划（2026）'!$B:$B,'[1]产值及收款计划（2026）'!AE:AE)</f>
        <v>0</v>
      </c>
      <c r="AF114" s="256" cm="1">
        <f t="array" aca="1" ref="AF114" ca="1">_xlfn.XLOOKUP($A114&amp;$B114,'[1]产值及收款计划（2026）'!$A:$A&amp;'[1]产值及收款计划（2026）'!$B:$B,'[1]产值及收款计划（2026）'!AF:AF)</f>
        <v>0</v>
      </c>
      <c r="AG114" s="256" cm="1">
        <f t="array" aca="1" ref="AG114" ca="1">_xlfn.XLOOKUP($A114&amp;$B114,'[1]产值及收款计划（2026）'!$A:$A&amp;'[1]产值及收款计划（2026）'!$B:$B,'[1]产值及收款计划（2026）'!AG:AG)</f>
        <v>0</v>
      </c>
      <c r="AH114" s="256" cm="1">
        <f t="array" aca="1" ref="AH114" ca="1">_xlfn.XLOOKUP($A114&amp;$B114,'[1]产值及收款计划（2026）'!$A:$A&amp;'[1]产值及收款计划（2026）'!$B:$B,'[1]产值及收款计划（2026）'!AH:AH)</f>
        <v>0</v>
      </c>
      <c r="AI114" s="256" cm="1">
        <f t="array" aca="1" ref="AI114" ca="1">_xlfn.XLOOKUP($A114&amp;$B114,'[1]产值及收款计划（2026）'!$A:$A&amp;'[1]产值及收款计划（2026）'!$B:$B,'[1]产值及收款计划（2026）'!AI:AI)</f>
        <v>0</v>
      </c>
      <c r="AJ114" s="256" cm="1">
        <f t="array" aca="1" ref="AJ114" ca="1">_xlfn.XLOOKUP($A114&amp;$B114,'[1]产值及收款计划（2026）'!$A:$A&amp;'[1]产值及收款计划（2026）'!$B:$B,'[1]产值及收款计划（2026）'!AJ:AJ)</f>
        <v>0</v>
      </c>
      <c r="AK114" s="256" cm="1">
        <f t="array" aca="1" ref="AK114" ca="1">_xlfn.XLOOKUP($A114&amp;$B114,'[1]产值及收款计划（2026）'!$A:$A&amp;'[1]产值及收款计划（2026）'!$B:$B,'[1]产值及收款计划（2026）'!AK:AK)</f>
        <v>0</v>
      </c>
      <c r="AL114" s="256" cm="1">
        <f t="array" aca="1" ref="AL114" ca="1">_xlfn.XLOOKUP($A114&amp;$B114,'[1]产值及收款计划（2026）'!$A:$A&amp;'[1]产值及收款计划（2026）'!$B:$B,'[1]产值及收款计划（2026）'!AL:AL)</f>
        <v>0</v>
      </c>
      <c r="AM114" s="263" t="e" cm="1">
        <f t="array" aca="1" ref="AM114" ca="1">_xlfn.LET(_xlpm.勾选月份状态数组,TRANSPOSE('PPT(12-15页）-TOP10'!$A$3:$A$14),_xlpm.选择数据区,IF('PPT(12-15页）-TOP10'!$E$3="收款",$BA114:$BL114,$AA114:$AL114),SUM(_xlfn._xlws.FILTER(_xlpm.选择数据区,_xlpm.勾选月份状态数组,"")))</f>
        <v>#NAME?</v>
      </c>
      <c r="AN114" s="256" t="e" cm="1">
        <f t="array" aca="1" ref="AN114" ca="1">_xlfn.LET(_xlpm.勾选月份状态数组,TRANSPOSE('PPT(12-15页）-TOP10'!$A$3:$A$14),_xlpm.选择数据区,IF('PPT(12-15页）-TOP10'!$E$3="收款",$DA114:$DL114,$CA114:$CL114),SUM(_xlfn._xlws.FILTER(_xlpm.选择数据区,_xlpm.勾选月份状态数组,"")))</f>
        <v>#NAME?</v>
      </c>
      <c r="AO114" s="256">
        <f ca="1">SUM(CA114:CC114)+SUM(AD114:AL114)</f>
        <v>0</v>
      </c>
      <c r="AP114" s="256"/>
      <c r="AQ114" s="256"/>
      <c r="AR114" s="256"/>
      <c r="AS114" s="256" cm="1">
        <f t="array" aca="1" ref="AS114" ca="1">_xlfn.XLOOKUP($A114&amp;$B114,'[1]产值及收款计划（2026）'!$A:$A&amp;'[1]产值及收款计划（2026）'!$B:$B,'[1]产值及收款计划（2026）'!AS:AS)</f>
        <v>0</v>
      </c>
      <c r="AT114" s="256" cm="1">
        <f t="array" aca="1" ref="AT114" ca="1">_xlfn.XLOOKUP($A114&amp;$B114,'[1]产值及收款计划（2026）'!$A:$A&amp;'[1]产值及收款计划（2026）'!$B:$B,'[1]产值及收款计划（2026）'!AT:AT)</f>
        <v>0</v>
      </c>
      <c r="AU114" s="256" cm="1">
        <f t="array" aca="1" ref="AU114" ca="1">_xlfn.XLOOKUP($A114&amp;$B114,'[1]产值及收款计划（2026）'!$A:$A&amp;'[1]产值及收款计划（2026）'!$B:$B,'[1]产值及收款计划（2026）'!AU:AU)</f>
        <v>0</v>
      </c>
      <c r="AV114" s="256" cm="1">
        <f t="array" aca="1" ref="AV114" ca="1">_xlfn.XLOOKUP($A114&amp;$B114,'[1]产值及收款计划（2026）'!$A:$A&amp;'[1]产值及收款计划（2026）'!$B:$B,'[1]产值及收款计划（2026）'!AV:AV)</f>
        <v>0</v>
      </c>
      <c r="AW114" s="256" cm="1">
        <f t="array" aca="1" ref="AW114" ca="1">_xlfn.XLOOKUP($A114&amp;$B114,'[1]产值及收款计划（2026）'!$A:$A&amp;'[1]产值及收款计划（2026）'!$B:$B,'[1]产值及收款计划（2026）'!AW:AW)</f>
        <v>259.47872000000001</v>
      </c>
      <c r="AX114" s="256" cm="1">
        <f t="array" aca="1" ref="AX114" ca="1">_xlfn.XLOOKUP($A114&amp;$B114,'[1]产值及收款计划（2026）'!$A:$A&amp;'[1]产值及收款计划（2026）'!$B:$B,'[1]产值及收款计划（2026）'!AX:AX)</f>
        <v>0</v>
      </c>
      <c r="AY114" s="256" cm="1">
        <f t="array" aca="1" ref="AY114" ca="1">_xlfn.XLOOKUP($A114&amp;$B114,'[1]产值及收款计划（2026）'!$A:$A&amp;'[1]产值及收款计划（2026）'!$B:$B,'[1]产值及收款计划（2026）'!AY:AY)</f>
        <v>104.70878</v>
      </c>
      <c r="AZ114" s="256" cm="1">
        <f t="array" aca="1" ref="AZ114" ca="1">_xlfn.XLOOKUP($A114&amp;$B114,'[1]产值及收款计划（2026）'!$A:$A&amp;'[1]产值及收款计划（2026）'!$B:$B,'[1]产值及收款计划（2026）'!AZ:AZ)</f>
        <v>64.869680000000002</v>
      </c>
      <c r="BA114" s="256" cm="1">
        <f t="array" aca="1" ref="BA114" ca="1">_xlfn.XLOOKUP($A114&amp;$B114,'[1]产值及收款计划（2026）'!$A:$A&amp;'[1]产值及收款计划（2026）'!$B:$B,'[1]产值及收款计划（2026）'!BA:BA)</f>
        <v>0</v>
      </c>
      <c r="BB114" s="256" cm="1">
        <f t="array" aca="1" ref="BB114" ca="1">_xlfn.XLOOKUP($A114&amp;$B114,'[1]产值及收款计划（2026）'!$A:$A&amp;'[1]产值及收款计划（2026）'!$B:$B,'[1]产值及收款计划（2026）'!BB:BB)</f>
        <v>0</v>
      </c>
      <c r="BC114" s="256" cm="1">
        <f t="array" aca="1" ref="BC114" ca="1">_xlfn.XLOOKUP($A114&amp;$B114,'[1]产值及收款计划（2026）'!$A:$A&amp;'[1]产值及收款计划（2026）'!$B:$B,'[1]产值及收款计划（2026）'!BC:BC)</f>
        <v>0</v>
      </c>
      <c r="BD114" s="256" cm="1">
        <f t="array" aca="1" ref="BD114" ca="1">_xlfn.XLOOKUP($A114&amp;$B114,'[1]产值及收款计划（2026）'!$A:$A&amp;'[1]产值及收款计划（2026）'!$B:$B,'[1]产值及收款计划（2026）'!BD:BD)</f>
        <v>0</v>
      </c>
      <c r="BE114" s="256" cm="1">
        <f t="array" aca="1" ref="BE114" ca="1">_xlfn.XLOOKUP($A114&amp;$B114,'[1]产值及收款计划（2026）'!$A:$A&amp;'[1]产值及收款计划（2026）'!$B:$B,'[1]产值及收款计划（2026）'!BE:BE)</f>
        <v>0</v>
      </c>
      <c r="BF114" s="256" cm="1">
        <f t="array" aca="1" ref="BF114" ca="1">_xlfn.XLOOKUP($A114&amp;$B114,'[1]产值及收款计划（2026）'!$A:$A&amp;'[1]产值及收款计划（2026）'!$B:$B,'[1]产值及收款计划（2026）'!BF:BF)</f>
        <v>0</v>
      </c>
      <c r="BG114" s="256" cm="1">
        <f t="array" aca="1" ref="BG114" ca="1">_xlfn.XLOOKUP($A114&amp;$B114,'[1]产值及收款计划（2026）'!$A:$A&amp;'[1]产值及收款计划（2026）'!$B:$B,'[1]产值及收款计划（2026）'!BG:BG)</f>
        <v>0</v>
      </c>
      <c r="BH114" s="256" cm="1">
        <f t="array" aca="1" ref="BH114" ca="1">_xlfn.XLOOKUP($A114&amp;$B114,'[1]产值及收款计划（2026）'!$A:$A&amp;'[1]产值及收款计划（2026）'!$B:$B,'[1]产值及收款计划（2026）'!BH:BH)</f>
        <v>0</v>
      </c>
      <c r="BI114" s="256" cm="1">
        <f t="array" aca="1" ref="BI114" ca="1">_xlfn.XLOOKUP($A114&amp;$B114,'[1]产值及收款计划（2026）'!$A:$A&amp;'[1]产值及收款计划（2026）'!$B:$B,'[1]产值及收款计划（2026）'!BI:BI)</f>
        <v>0</v>
      </c>
      <c r="BJ114" s="256" cm="1">
        <f t="array" aca="1" ref="BJ114" ca="1">_xlfn.XLOOKUP($A114&amp;$B114,'[1]产值及收款计划（2026）'!$A:$A&amp;'[1]产值及收款计划（2026）'!$B:$B,'[1]产值及收款计划（2026）'!BJ:BJ)</f>
        <v>0</v>
      </c>
      <c r="BK114" s="256" cm="1">
        <f t="array" aca="1" ref="BK114" ca="1">_xlfn.XLOOKUP($A114&amp;$B114,'[1]产值及收款计划（2026）'!$A:$A&amp;'[1]产值及收款计划（2026）'!$B:$B,'[1]产值及收款计划（2026）'!BK:BK)</f>
        <v>0</v>
      </c>
      <c r="BL114" s="256" cm="1">
        <f t="array" aca="1" ref="BL114" ca="1">_xlfn.XLOOKUP($A114&amp;$B114,'[1]产值及收款计划（2026）'!$A:$A&amp;'[1]产值及收款计划（2026）'!$B:$B,'[1]产值及收款计划（2026）'!BL:BL)</f>
        <v>0</v>
      </c>
      <c r="BM114" s="256"/>
      <c r="BN114" s="256"/>
      <c r="BO114" s="256"/>
      <c r="BP114" s="256"/>
      <c r="BQ114" s="255" cm="1">
        <f t="array" aca="1" ref="BQ114" ca="1">_xlfn.XLOOKUP($A114&amp;$B114,'[1]产值及收款计划（2026）'!$A:$A&amp;'[1]产值及收款计划（2026）'!$B:$B,'[1]产值及收款计划（2026）'!BQ:BQ)</f>
        <v>0</v>
      </c>
      <c r="BR114" s="256" cm="1">
        <f t="array" aca="1" ref="BR114" ca="1">_xlfn.XLOOKUP($A114&amp;$B114,'[1]产值及收款计划（2026）'!$A:$A&amp;'[1]产值及收款计划（2026）'!$B:$B,'[1]产值及收款计划（2026）'!BR:BR)</f>
        <v>0</v>
      </c>
      <c r="CA114" s="256" cm="1">
        <f t="array" aca="1" ref="CA114" ca="1">_xlfn.XLOOKUP($A114&amp;$B114,'[1]产值及收款计划（2026）'!$A:$A&amp;'[1]产值及收款计划（2026）'!$B:$B,'[1]产值及收款计划（2026）'!CA:CA)</f>
        <v>0</v>
      </c>
      <c r="CB114" s="256" cm="1">
        <f t="array" aca="1" ref="CB114" ca="1">_xlfn.XLOOKUP($A114&amp;$B114,'[1]产值及收款计划（2026）'!$A:$A&amp;'[1]产值及收款计划（2026）'!$B:$B,'[1]产值及收款计划（2026）'!CB:CB)</f>
        <v>0</v>
      </c>
      <c r="CC114" s="256" cm="1">
        <f t="array" aca="1" ref="CC114" ca="1">_xlfn.XLOOKUP($A114&amp;$B114,'[1]产值及收款计划（2026）'!$A:$A&amp;'[1]产值及收款计划（2026）'!$B:$B,'[1]产值及收款计划（2026）'!CC:CC)</f>
        <v>0</v>
      </c>
      <c r="CD114" s="256" cm="1">
        <f t="array" aca="1" ref="CD114" ca="1">_xlfn.XLOOKUP($A114&amp;$B114,'[1]产值及收款计划（2026）'!$A:$A&amp;'[1]产值及收款计划（2026）'!$B:$B,'[1]产值及收款计划（2026）'!CD:CD)</f>
        <v>0</v>
      </c>
      <c r="CE114" s="256" cm="1">
        <f t="array" aca="1" ref="CE114" ca="1">_xlfn.XLOOKUP($A114&amp;$B114,'[1]产值及收款计划（2026）'!$A:$A&amp;'[1]产值及收款计划（2026）'!$B:$B,'[1]产值及收款计划（2026）'!CE:CE)</f>
        <v>0</v>
      </c>
      <c r="CF114" s="256" cm="1">
        <f t="array" aca="1" ref="CF114" ca="1">_xlfn.XLOOKUP($A114&amp;$B114,'[1]产值及收款计划（2026）'!$A:$A&amp;'[1]产值及收款计划（2026）'!$B:$B,'[1]产值及收款计划（2026）'!CF:CF)</f>
        <v>0</v>
      </c>
      <c r="CG114" s="256" cm="1">
        <f t="array" aca="1" ref="CG114" ca="1">_xlfn.XLOOKUP($A114&amp;$B114,'[1]产值及收款计划（2026）'!$A:$A&amp;'[1]产值及收款计划（2026）'!$B:$B,'[1]产值及收款计划（2026）'!CG:CG)</f>
        <v>0</v>
      </c>
      <c r="CH114" s="256" cm="1">
        <f t="array" aca="1" ref="CH114" ca="1">_xlfn.XLOOKUP($A114&amp;$B114,'[1]产值及收款计划（2026）'!$A:$A&amp;'[1]产值及收款计划（2026）'!$B:$B,'[1]产值及收款计划（2026）'!CH:CH)</f>
        <v>0</v>
      </c>
      <c r="CI114" s="256" cm="1">
        <f t="array" aca="1" ref="CI114" ca="1">_xlfn.XLOOKUP($A114&amp;$B114,'[1]产值及收款计划（2026）'!$A:$A&amp;'[1]产值及收款计划（2026）'!$B:$B,'[1]产值及收款计划（2026）'!CI:CI)</f>
        <v>0</v>
      </c>
      <c r="CJ114" s="256" cm="1">
        <f t="array" aca="1" ref="CJ114" ca="1">_xlfn.XLOOKUP($A114&amp;$B114,'[1]产值及收款计划（2026）'!$A:$A&amp;'[1]产值及收款计划（2026）'!$B:$B,'[1]产值及收款计划（2026）'!CJ:CJ)</f>
        <v>0</v>
      </c>
      <c r="CK114" s="256" cm="1">
        <f t="array" aca="1" ref="CK114" ca="1">_xlfn.XLOOKUP($A114&amp;$B114,'[1]产值及收款计划（2026）'!$A:$A&amp;'[1]产值及收款计划（2026）'!$B:$B,'[1]产值及收款计划（2026）'!CK:CK)</f>
        <v>0</v>
      </c>
      <c r="CL114" s="256" cm="1">
        <f t="array" aca="1" ref="CL114" ca="1">_xlfn.XLOOKUP($A114&amp;$B114,'[1]产值及收款计划（2026）'!$A:$A&amp;'[1]产值及收款计划（2026）'!$B:$B,'[1]产值及收款计划（2026）'!CL:CL)</f>
        <v>0</v>
      </c>
      <c r="DA114" s="256" cm="1">
        <f t="array" aca="1" ref="DA114" ca="1">_xlfn.XLOOKUP($A114&amp;$B114,'[1]产值及收款计划（2026）'!$A:$A&amp;'[1]产值及收款计划（2026）'!$B:$B,'[1]产值及收款计划（2026）'!DA:DA)</f>
        <v>0</v>
      </c>
      <c r="DB114" s="256" cm="1">
        <f t="array" aca="1" ref="DB114" ca="1">_xlfn.XLOOKUP($A114&amp;$B114,'[1]产值及收款计划（2026）'!$A:$A&amp;'[1]产值及收款计划（2026）'!$B:$B,'[1]产值及收款计划（2026）'!DB:DB)</f>
        <v>0</v>
      </c>
      <c r="DC114" s="256" cm="1">
        <f t="array" aca="1" ref="DC114" ca="1">_xlfn.XLOOKUP($A114&amp;$B114,'[1]产值及收款计划（2026）'!$A:$A&amp;'[1]产值及收款计划（2026）'!$B:$B,'[1]产值及收款计划（2026）'!DC:DC)</f>
        <v>0</v>
      </c>
      <c r="DD114" s="256" cm="1">
        <f t="array" aca="1" ref="DD114" ca="1">_xlfn.XLOOKUP($A114&amp;$B114,'[1]产值及收款计划（2026）'!$A:$A&amp;'[1]产值及收款计划（2026）'!$B:$B,'[1]产值及收款计划（2026）'!DD:DD)</f>
        <v>0</v>
      </c>
      <c r="DE114" s="256" cm="1">
        <f t="array" aca="1" ref="DE114" ca="1">_xlfn.XLOOKUP($A114&amp;$B114,'[1]产值及收款计划（2026）'!$A:$A&amp;'[1]产值及收款计划（2026）'!$B:$B,'[1]产值及收款计划（2026）'!DE:DE)</f>
        <v>0</v>
      </c>
      <c r="DF114" s="256" cm="1">
        <f t="array" aca="1" ref="DF114" ca="1">_xlfn.XLOOKUP($A114&amp;$B114,'[1]产值及收款计划（2026）'!$A:$A&amp;'[1]产值及收款计划（2026）'!$B:$B,'[1]产值及收款计划（2026）'!DF:DF)</f>
        <v>0</v>
      </c>
      <c r="DG114" s="256" cm="1">
        <f t="array" aca="1" ref="DG114" ca="1">_xlfn.XLOOKUP($A114&amp;$B114,'[1]产值及收款计划（2026）'!$A:$A&amp;'[1]产值及收款计划（2026）'!$B:$B,'[1]产值及收款计划（2026）'!DG:DG)</f>
        <v>0</v>
      </c>
      <c r="DH114" s="256" cm="1">
        <f t="array" aca="1" ref="DH114" ca="1">_xlfn.XLOOKUP($A114&amp;$B114,'[1]产值及收款计划（2026）'!$A:$A&amp;'[1]产值及收款计划（2026）'!$B:$B,'[1]产值及收款计划（2026）'!DH:DH)</f>
        <v>0</v>
      </c>
      <c r="DI114" s="256" cm="1">
        <f t="array" aca="1" ref="DI114" ca="1">_xlfn.XLOOKUP($A114&amp;$B114,'[1]产值及收款计划（2026）'!$A:$A&amp;'[1]产值及收款计划（2026）'!$B:$B,'[1]产值及收款计划（2026）'!DI:DI)</f>
        <v>0</v>
      </c>
      <c r="DJ114" s="256" cm="1">
        <f t="array" aca="1" ref="DJ114" ca="1">_xlfn.XLOOKUP($A114&amp;$B114,'[1]产值及收款计划（2026）'!$A:$A&amp;'[1]产值及收款计划（2026）'!$B:$B,'[1]产值及收款计划（2026）'!DJ:DJ)</f>
        <v>0</v>
      </c>
      <c r="DK114" s="256" cm="1">
        <f t="array" aca="1" ref="DK114" ca="1">_xlfn.XLOOKUP($A114&amp;$B114,'[1]产值及收款计划（2026）'!$A:$A&amp;'[1]产值及收款计划（2026）'!$B:$B,'[1]产值及收款计划（2026）'!DK:DK)</f>
        <v>0</v>
      </c>
      <c r="DL114" s="256" cm="1">
        <f t="array" aca="1" ref="DL114" ca="1">_xlfn.XLOOKUP($A114&amp;$B114,'[1]产值及收款计划（2026）'!$A:$A&amp;'[1]产值及收款计划（2026）'!$B:$B,'[1]产值及收款计划（2026）'!DL:DL)</f>
        <v>0</v>
      </c>
      <c r="DM114" s="264"/>
      <c r="DN114" s="250"/>
    </row>
    <row r="115" spans="1:118" ht="20.25" x14ac:dyDescent="0.15">
      <c r="A115" s="254">
        <f t="shared" ca="1" si="11"/>
        <v>111</v>
      </c>
      <c r="B115" s="254" t="s">
        <v>25</v>
      </c>
      <c r="C115" s="255" t="str" cm="1">
        <f t="array" aca="1" ref="C115" ca="1">_xlfn.XLOOKUP($A115&amp;$B115,'[1]产值及收款计划（2026）'!$A:$A&amp;'[1]产值及收款计划（2026）'!$B:$B,'[1]产值及收款计划（2026）'!C:C)</f>
        <v>ZHT2023101200109</v>
      </c>
      <c r="D115" s="255" t="str" cm="1">
        <f t="array" aca="1" ref="D115" ca="1">_xlfn.XLOOKUP($A115&amp;$B115,'[1]产值及收款计划（2026）'!$A:$A&amp;'[1]产值及收款计划（2026）'!$B:$B,'[1]产值及收款计划（2026）'!D:D)</f>
        <v>嘉兴市域快速道路智慧建设管理平台服务项目</v>
      </c>
      <c r="E115" s="256" cm="1">
        <f t="array" aca="1" ref="E115" ca="1">_xlfn.XLOOKUP($A115&amp;$B115,'[1]产值及收款计划（2026）'!$A:$A&amp;'[1]产值及收款计划（2026）'!$B:$B,'[1]产值及收款计划（2026）'!E:E)</f>
        <v>86.671831999999995</v>
      </c>
      <c r="F115" s="256" cm="1">
        <f t="array" aca="1" ref="F115" ca="1">_xlfn.XLOOKUP($A115&amp;$B115,'[1]产值及收款计划（2026）'!$A:$A&amp;'[1]产值及收款计划（2026）'!$B:$B,'[1]产值及收款计划（2026）'!F:F)</f>
        <v>86.671831999999995</v>
      </c>
      <c r="G115" s="256" cm="1">
        <f t="array" aca="1" ref="G115" ca="1">_xlfn.XLOOKUP($A115&amp;$B115,'[1]产值及收款计划（2026）'!$A:$A&amp;'[1]产值及收款计划（2026）'!$B:$B,'[1]产值及收款计划（2026）'!G:G)</f>
        <v>86.671831999999995</v>
      </c>
      <c r="H115" s="256" cm="1">
        <f t="array" aca="1" ref="H115" ca="1">_xlfn.XLOOKUP($A115&amp;$B115,'[1]产值及收款计划（2026）'!$A:$A&amp;'[1]产值及收款计划（2026）'!$B:$B,'[1]产值及收款计划（2026）'!H:H)</f>
        <v>24.191832000000002</v>
      </c>
      <c r="I115" s="257" cm="1">
        <f t="array" aca="1" ref="I115" ca="1">_xlfn.XLOOKUP($A115&amp;$B115,'[1]产值及收款计划（2026）'!$A:$A&amp;'[1]产值及收款计划（2026）'!$B:$B,'[1]产值及收款计划（2026）'!I:I)</f>
        <v>0.27911988753162598</v>
      </c>
      <c r="J115" s="258" cm="1">
        <f t="array" aca="1" ref="J115" ca="1">_xlfn.XLOOKUP($A115&amp;$B115,'[1]产值及收款计划（2026）'!$A:$A&amp;'[1]产值及收款计划（2026）'!$B:$B,'[1]产值及收款计划（2026）'!J:J)</f>
        <v>0.06</v>
      </c>
      <c r="K115" s="256" cm="1">
        <f t="array" aca="1" ref="K115" ca="1">_xlfn.XLOOKUP($A115&amp;$B115,'[1]产值及收款计划（2026）'!$A:$A&amp;'[1]产值及收款计划（2026）'!$B:$B,'[1]产值及收款计划（2026）'!K:K)</f>
        <v>0</v>
      </c>
      <c r="L115" s="256" cm="1">
        <f t="array" aca="1" ref="L115" ca="1">_xlfn.XLOOKUP($A115&amp;$B115,'[1]产值及收款计划（2026）'!$A:$A&amp;'[1]产值及收款计划（2026）'!$B:$B,'[1]产值及收款计划（2026）'!L:L)</f>
        <v>0</v>
      </c>
      <c r="M115" s="256" t="str" cm="1">
        <f t="array" aca="1" ref="M115" ca="1">_xlfn.XLOOKUP($A115&amp;$B115,'[1]产值及收款计划（2026）'!$A:$A&amp;'[1]产值及收款计划（2026）'!$B:$B,'[1]产值及收款计划（2026）'!M:M)</f>
        <v>主导</v>
      </c>
      <c r="N115" s="256" t="str" cm="1">
        <f t="array" aca="1" ref="N115" ca="1">_xlfn.XLOOKUP($A115&amp;$B115,'[1]产值及收款计划（2026）'!$A:$A&amp;'[1]产值及收款计划（2026）'!$B:$B,'[1]产值及收款计划（2026）'!N:N)</f>
        <v>张智伟团队</v>
      </c>
      <c r="O115" s="256" t="str" cm="1">
        <f t="array" aca="1" ref="O115" ca="1">_xlfn.XLOOKUP($A115&amp;$B115,'[1]产值及收款计划（2026）'!$A:$A&amp;'[1]产值及收款计划（2026）'!$B:$B,'[1]产值及收款计划（2026）'!O:O)</f>
        <v>卜宝翔</v>
      </c>
      <c r="P115" s="255" t="str" cm="1">
        <f t="array" aca="1" ref="P115" ca="1">_xlfn.XLOOKUP($A115&amp;$B115,'[1]产值及收款计划（2026）'!$A:$A&amp;'[1]产值及收款计划（2026）'!$B:$B,'[1]产值及收款计划（2026）'!P:P)</f>
        <v>在建</v>
      </c>
      <c r="Q115" s="256" cm="1">
        <f t="array" aca="1" ref="Q115" ca="1">_xlfn.XLOOKUP($A115&amp;$B115,'[1]产值及收款计划（2026）'!$A:$A&amp;'[1]产值及收款计划（2026）'!$B:$B,'[1]产值及收款计划（2026）'!Q:Q)</f>
        <v>0</v>
      </c>
      <c r="R115" s="256" cm="1">
        <f t="array" aca="1" ref="R115" ca="1">_xlfn.XLOOKUP($A115&amp;$B115,'[1]产值及收款计划（2026）'!$A:$A&amp;'[1]产值及收款计划（2026）'!$B:$B,'[1]产值及收款计划（2026）'!R:R)</f>
        <v>0</v>
      </c>
      <c r="S115" s="256" cm="1">
        <f t="array" aca="1" ref="S115" ca="1">_xlfn.XLOOKUP($A115&amp;$B115,'[1]产值及收款计划（2026）'!$A:$A&amp;'[1]产值及收款计划（2026）'!$B:$B,'[1]产值及收款计划（2026）'!S:S)</f>
        <v>0</v>
      </c>
      <c r="T115" s="256" cm="1">
        <f t="array" aca="1" ref="T115" ca="1">_xlfn.XLOOKUP($A115&amp;$B115,'[1]产值及收款计划（2026）'!$A:$A&amp;'[1]产值及收款计划（2026）'!$B:$B,'[1]产值及收款计划（2026）'!T:T)</f>
        <v>71.363669000000002</v>
      </c>
      <c r="U115" s="256" cm="1">
        <f t="array" aca="1" ref="U115" ca="1">_xlfn.XLOOKUP($A115&amp;$B115,'[1]产值及收款计划（2026）'!$A:$A&amp;'[1]产值及收款计划（2026）'!$B:$B,'[1]产值及收款计划（2026）'!U:U)</f>
        <v>0</v>
      </c>
      <c r="V115" s="256" cm="1">
        <f t="array" aca="1" ref="V115" ca="1">_xlfn.XLOOKUP($A115&amp;$B115,'[1]产值及收款计划（2026）'!$A:$A&amp;'[1]产值及收款计划（2026）'!$B:$B,'[1]产值及收款计划（2026）'!V:V)</f>
        <v>15.308163</v>
      </c>
      <c r="W115" s="256" cm="1">
        <f t="array" aca="1" ref="W115" ca="1">_xlfn.XLOOKUP($A115&amp;$B115,'[1]产值及收款计划（2026）'!$A:$A&amp;'[1]产值及收款计划（2026）'!$B:$B,'[1]产值及收款计划（2026）'!W:W)</f>
        <v>0</v>
      </c>
      <c r="X115" s="256" cm="1">
        <f t="array" aca="1" ref="X115" ca="1">_xlfn.XLOOKUP($A115&amp;$B115,'[1]产值及收款计划（2026）'!$A:$A&amp;'[1]产值及收款计划（2026）'!$B:$B,'[1]产值及收款计划（2026）'!X:X)</f>
        <v>0</v>
      </c>
      <c r="Y115" s="256" cm="1">
        <f t="array" aca="1" ref="Y115" ca="1">_xlfn.XLOOKUP($A115&amp;$B115,'[1]产值及收款计划（2026）'!$A:$A&amp;'[1]产值及收款计划（2026）'!$B:$B,'[1]产值及收款计划（2026）'!Y:Y)</f>
        <v>0</v>
      </c>
      <c r="Z115" s="256" cm="1">
        <f t="array" aca="1" ref="Z115" ca="1">_xlfn.XLOOKUP($A115&amp;$B115,'[1]产值及收款计划（2026）'!$A:$A&amp;'[1]产值及收款计划（2026）'!$B:$B,'[1]产值及收款计划（2026）'!Z:Z)</f>
        <v>0</v>
      </c>
      <c r="AA115" s="256" cm="1">
        <f t="array" aca="1" ref="AA115" ca="1">_xlfn.XLOOKUP($A115&amp;$B115,'[1]产值及收款计划（2026）'!$A:$A&amp;'[1]产值及收款计划（2026）'!$B:$B,'[1]产值及收款计划（2026）'!AA:AA)</f>
        <v>0</v>
      </c>
      <c r="AB115" s="256" cm="1">
        <f t="array" aca="1" ref="AB115" ca="1">_xlfn.XLOOKUP($A115&amp;$B115,'[1]产值及收款计划（2026）'!$A:$A&amp;'[1]产值及收款计划（2026）'!$B:$B,'[1]产值及收款计划（2026）'!AB:AB)</f>
        <v>0</v>
      </c>
      <c r="AC115" s="256" cm="1">
        <f t="array" aca="1" ref="AC115" ca="1">_xlfn.XLOOKUP($A115&amp;$B115,'[1]产值及收款计划（2026）'!$A:$A&amp;'[1]产值及收款计划（2026）'!$B:$B,'[1]产值及收款计划（2026）'!AC:AC)</f>
        <v>0</v>
      </c>
      <c r="AD115" s="256" cm="1">
        <f t="array" aca="1" ref="AD115" ca="1">_xlfn.XLOOKUP($A115&amp;$B115,'[1]产值及收款计划（2026）'!$A:$A&amp;'[1]产值及收款计划（2026）'!$B:$B,'[1]产值及收款计划（2026）'!AD:AD)</f>
        <v>0</v>
      </c>
      <c r="AE115" s="256" cm="1">
        <f t="array" aca="1" ref="AE115" ca="1">_xlfn.XLOOKUP($A115&amp;$B115,'[1]产值及收款计划（2026）'!$A:$A&amp;'[1]产值及收款计划（2026）'!$B:$B,'[1]产值及收款计划（2026）'!AE:AE)</f>
        <v>0</v>
      </c>
      <c r="AF115" s="256" cm="1">
        <f t="array" aca="1" ref="AF115" ca="1">_xlfn.XLOOKUP($A115&amp;$B115,'[1]产值及收款计划（2026）'!$A:$A&amp;'[1]产值及收款计划（2026）'!$B:$B,'[1]产值及收款计划（2026）'!AF:AF)</f>
        <v>0</v>
      </c>
      <c r="AG115" s="256" cm="1">
        <f t="array" aca="1" ref="AG115" ca="1">_xlfn.XLOOKUP($A115&amp;$B115,'[1]产值及收款计划（2026）'!$A:$A&amp;'[1]产值及收款计划（2026）'!$B:$B,'[1]产值及收款计划（2026）'!AG:AG)</f>
        <v>0</v>
      </c>
      <c r="AH115" s="256" cm="1">
        <f t="array" aca="1" ref="AH115" ca="1">_xlfn.XLOOKUP($A115&amp;$B115,'[1]产值及收款计划（2026）'!$A:$A&amp;'[1]产值及收款计划（2026）'!$B:$B,'[1]产值及收款计划（2026）'!AH:AH)</f>
        <v>0</v>
      </c>
      <c r="AI115" s="256" cm="1">
        <f t="array" aca="1" ref="AI115" ca="1">_xlfn.XLOOKUP($A115&amp;$B115,'[1]产值及收款计划（2026）'!$A:$A&amp;'[1]产值及收款计划（2026）'!$B:$B,'[1]产值及收款计划（2026）'!AI:AI)</f>
        <v>15.308163</v>
      </c>
      <c r="AJ115" s="256" cm="1">
        <f t="array" aca="1" ref="AJ115" ca="1">_xlfn.XLOOKUP($A115&amp;$B115,'[1]产值及收款计划（2026）'!$A:$A&amp;'[1]产值及收款计划（2026）'!$B:$B,'[1]产值及收款计划（2026）'!AJ:AJ)</f>
        <v>0</v>
      </c>
      <c r="AK115" s="256" cm="1">
        <f t="array" aca="1" ref="AK115" ca="1">_xlfn.XLOOKUP($A115&amp;$B115,'[1]产值及收款计划（2026）'!$A:$A&amp;'[1]产值及收款计划（2026）'!$B:$B,'[1]产值及收款计划（2026）'!AK:AK)</f>
        <v>0</v>
      </c>
      <c r="AL115" s="256" cm="1">
        <f t="array" aca="1" ref="AL115" ca="1">_xlfn.XLOOKUP($A115&amp;$B115,'[1]产值及收款计划（2026）'!$A:$A&amp;'[1]产值及收款计划（2026）'!$B:$B,'[1]产值及收款计划（2026）'!AL:AL)</f>
        <v>0</v>
      </c>
      <c r="AM115" s="263" t="e" cm="1">
        <f t="array" aca="1" ref="AM115" ca="1">_xlfn.LET(_xlpm.勾选月份状态数组,TRANSPOSE('PPT(12-15页）-TOP10'!$A$3:$A$14),_xlpm.选择数据区,IF('PPT(12-15页）-TOP10'!$E$3="收款",$BA115:$BL115,$AA115:$AL115),SUM(_xlfn._xlws.FILTER(_xlpm.选择数据区,_xlpm.勾选月份状态数组,"")))</f>
        <v>#NAME?</v>
      </c>
      <c r="AN115" s="256" t="e" cm="1">
        <f t="array" aca="1" ref="AN115" ca="1">_xlfn.LET(_xlpm.勾选月份状态数组,TRANSPOSE('PPT(12-15页）-TOP10'!$A$3:$A$14),_xlpm.选择数据区,IF('PPT(12-15页）-TOP10'!$E$3="收款",$DA115:$DL115,$CA115:$CL115),SUM(_xlfn._xlws.FILTER(_xlpm.选择数据区,_xlpm.勾选月份状态数组,"")))</f>
        <v>#NAME?</v>
      </c>
      <c r="AO115" s="256">
        <f ca="1">SUM(CA115:CC115)+SUM(AD115:AL115)</f>
        <v>15.308163</v>
      </c>
      <c r="AP115" s="256"/>
      <c r="AQ115" s="256"/>
      <c r="AR115" s="256"/>
      <c r="AS115" s="256" cm="1">
        <f t="array" aca="1" ref="AS115" ca="1">_xlfn.XLOOKUP($A115&amp;$B115,'[1]产值及收款计划（2026）'!$A:$A&amp;'[1]产值及收款计划（2026）'!$B:$B,'[1]产值及收款计划（2026）'!AS:AS)</f>
        <v>0</v>
      </c>
      <c r="AT115" s="256" cm="1">
        <f t="array" aca="1" ref="AT115" ca="1">_xlfn.XLOOKUP($A115&amp;$B115,'[1]产值及收款计划（2026）'!$A:$A&amp;'[1]产值及收款计划（2026）'!$B:$B,'[1]产值及收款计划（2026）'!AT:AT)</f>
        <v>0</v>
      </c>
      <c r="AU115" s="256" cm="1">
        <f t="array" aca="1" ref="AU115" ca="1">_xlfn.XLOOKUP($A115&amp;$B115,'[1]产值及收款计划（2026）'!$A:$A&amp;'[1]产值及收款计划（2026）'!$B:$B,'[1]产值及收款计划（2026）'!AU:AU)</f>
        <v>0</v>
      </c>
      <c r="AV115" s="256" cm="1">
        <f t="array" aca="1" ref="AV115" ca="1">_xlfn.XLOOKUP($A115&amp;$B115,'[1]产值及收款计划（2026）'!$A:$A&amp;'[1]产值及收款计划（2026）'!$B:$B,'[1]产值及收款计划（2026）'!AV:AV)</f>
        <v>0</v>
      </c>
      <c r="AW115" s="256" cm="1">
        <f t="array" aca="1" ref="AW115" ca="1">_xlfn.XLOOKUP($A115&amp;$B115,'[1]产值及收款计划（2026）'!$A:$A&amp;'[1]产值及收款计划（2026）'!$B:$B,'[1]产值及收款计划（2026）'!AW:AW)</f>
        <v>43.335915999999997</v>
      </c>
      <c r="AX115" s="256" cm="1">
        <f t="array" aca="1" ref="AX115" ca="1">_xlfn.XLOOKUP($A115&amp;$B115,'[1]产值及收款计划（2026）'!$A:$A&amp;'[1]产值及收款计划（2026）'!$B:$B,'[1]产值及收款计划（2026）'!AX:AX)</f>
        <v>0</v>
      </c>
      <c r="AY115" s="256" cm="1">
        <f t="array" aca="1" ref="AY115" ca="1">_xlfn.XLOOKUP($A115&amp;$B115,'[1]产值及收款计划（2026）'!$A:$A&amp;'[1]产值及收款计划（2026）'!$B:$B,'[1]产值及收款计划（2026）'!AY:AY)</f>
        <v>43.335915999999997</v>
      </c>
      <c r="AZ115" s="256" cm="1">
        <f t="array" aca="1" ref="AZ115" ca="1">_xlfn.XLOOKUP($A115&amp;$B115,'[1]产值及收款计划（2026）'!$A:$A&amp;'[1]产值及收款计划（2026）'!$B:$B,'[1]产值及收款计划（2026）'!AZ:AZ)</f>
        <v>28.027753000000001</v>
      </c>
      <c r="BA115" s="256" cm="1">
        <f t="array" aca="1" ref="BA115" ca="1">_xlfn.XLOOKUP($A115&amp;$B115,'[1]产值及收款计划（2026）'!$A:$A&amp;'[1]产值及收款计划（2026）'!$B:$B,'[1]产值及收款计划（2026）'!BA:BA)</f>
        <v>0</v>
      </c>
      <c r="BB115" s="256" cm="1">
        <f t="array" aca="1" ref="BB115" ca="1">_xlfn.XLOOKUP($A115&amp;$B115,'[1]产值及收款计划（2026）'!$A:$A&amp;'[1]产值及收款计划（2026）'!$B:$B,'[1]产值及收款计划（2026）'!BB:BB)</f>
        <v>0</v>
      </c>
      <c r="BC115" s="256" cm="1">
        <f t="array" aca="1" ref="BC115" ca="1">_xlfn.XLOOKUP($A115&amp;$B115,'[1]产值及收款计划（2026）'!$A:$A&amp;'[1]产值及收款计划（2026）'!$B:$B,'[1]产值及收款计划（2026）'!BC:BC)</f>
        <v>0</v>
      </c>
      <c r="BD115" s="256" cm="1">
        <f t="array" aca="1" ref="BD115" ca="1">_xlfn.XLOOKUP($A115&amp;$B115,'[1]产值及收款计划（2026）'!$A:$A&amp;'[1]产值及收款计划（2026）'!$B:$B,'[1]产值及收款计划（2026）'!BD:BD)</f>
        <v>0</v>
      </c>
      <c r="BE115" s="256" cm="1">
        <f t="array" aca="1" ref="BE115" ca="1">_xlfn.XLOOKUP($A115&amp;$B115,'[1]产值及收款计划（2026）'!$A:$A&amp;'[1]产值及收款计划（2026）'!$B:$B,'[1]产值及收款计划（2026）'!BE:BE)</f>
        <v>0</v>
      </c>
      <c r="BF115" s="256" cm="1">
        <f t="array" aca="1" ref="BF115" ca="1">_xlfn.XLOOKUP($A115&amp;$B115,'[1]产值及收款计划（2026）'!$A:$A&amp;'[1]产值及收款计划（2026）'!$B:$B,'[1]产值及收款计划（2026）'!BF:BF)</f>
        <v>0</v>
      </c>
      <c r="BG115" s="256" cm="1">
        <f t="array" aca="1" ref="BG115" ca="1">_xlfn.XLOOKUP($A115&amp;$B115,'[1]产值及收款计划（2026）'!$A:$A&amp;'[1]产值及收款计划（2026）'!$B:$B,'[1]产值及收款计划（2026）'!BG:BG)</f>
        <v>0</v>
      </c>
      <c r="BH115" s="256" cm="1">
        <f t="array" aca="1" ref="BH115" ca="1">_xlfn.XLOOKUP($A115&amp;$B115,'[1]产值及收款计划（2026）'!$A:$A&amp;'[1]产值及收款计划（2026）'!$B:$B,'[1]产值及收款计划（2026）'!BH:BH)</f>
        <v>0</v>
      </c>
      <c r="BI115" s="256" cm="1">
        <f t="array" aca="1" ref="BI115" ca="1">_xlfn.XLOOKUP($A115&amp;$B115,'[1]产值及收款计划（2026）'!$A:$A&amp;'[1]产值及收款计划（2026）'!$B:$B,'[1]产值及收款计划（2026）'!BI:BI)</f>
        <v>0</v>
      </c>
      <c r="BJ115" s="256" cm="1">
        <f t="array" aca="1" ref="BJ115" ca="1">_xlfn.XLOOKUP($A115&amp;$B115,'[1]产值及收款计划（2026）'!$A:$A&amp;'[1]产值及收款计划（2026）'!$B:$B,'[1]产值及收款计划（2026）'!BJ:BJ)</f>
        <v>0</v>
      </c>
      <c r="BK115" s="256" cm="1">
        <f t="array" aca="1" ref="BK115" ca="1">_xlfn.XLOOKUP($A115&amp;$B115,'[1]产值及收款计划（2026）'!$A:$A&amp;'[1]产值及收款计划（2026）'!$B:$B,'[1]产值及收款计划（2026）'!BK:BK)</f>
        <v>0</v>
      </c>
      <c r="BL115" s="256" cm="1">
        <f t="array" aca="1" ref="BL115" ca="1">_xlfn.XLOOKUP($A115&amp;$B115,'[1]产值及收款计划（2026）'!$A:$A&amp;'[1]产值及收款计划（2026）'!$B:$B,'[1]产值及收款计划（2026）'!BL:BL)</f>
        <v>0</v>
      </c>
      <c r="BM115" s="256"/>
      <c r="BN115" s="256"/>
      <c r="BO115" s="256"/>
      <c r="BP115" s="256"/>
      <c r="BQ115" s="255" cm="1">
        <f t="array" aca="1" ref="BQ115" ca="1">_xlfn.XLOOKUP($A115&amp;$B115,'[1]产值及收款计划（2026）'!$A:$A&amp;'[1]产值及收款计划（2026）'!$B:$B,'[1]产值及收款计划（2026）'!BQ:BQ)</f>
        <v>0</v>
      </c>
      <c r="BR115" s="256" cm="1">
        <f t="array" aca="1" ref="BR115" ca="1">_xlfn.XLOOKUP($A115&amp;$B115,'[1]产值及收款计划（2026）'!$A:$A&amp;'[1]产值及收款计划（2026）'!$B:$B,'[1]产值及收款计划（2026）'!BR:BR)</f>
        <v>0</v>
      </c>
      <c r="CA115" s="256" cm="1">
        <f t="array" aca="1" ref="CA115" ca="1">_xlfn.XLOOKUP($A115&amp;$B115,'[1]产值及收款计划（2026）'!$A:$A&amp;'[1]产值及收款计划（2026）'!$B:$B,'[1]产值及收款计划（2026）'!CA:CA)</f>
        <v>0</v>
      </c>
      <c r="CB115" s="256" cm="1">
        <f t="array" aca="1" ref="CB115" ca="1">_xlfn.XLOOKUP($A115&amp;$B115,'[1]产值及收款计划（2026）'!$A:$A&amp;'[1]产值及收款计划（2026）'!$B:$B,'[1]产值及收款计划（2026）'!CB:CB)</f>
        <v>0</v>
      </c>
      <c r="CC115" s="256" cm="1">
        <f t="array" aca="1" ref="CC115" ca="1">_xlfn.XLOOKUP($A115&amp;$B115,'[1]产值及收款计划（2026）'!$A:$A&amp;'[1]产值及收款计划（2026）'!$B:$B,'[1]产值及收款计划（2026）'!CC:CC)</f>
        <v>0</v>
      </c>
      <c r="CD115" s="256" cm="1">
        <f t="array" aca="1" ref="CD115" ca="1">_xlfn.XLOOKUP($A115&amp;$B115,'[1]产值及收款计划（2026）'!$A:$A&amp;'[1]产值及收款计划（2026）'!$B:$B,'[1]产值及收款计划（2026）'!CD:CD)</f>
        <v>0</v>
      </c>
      <c r="CE115" s="256" cm="1">
        <f t="array" aca="1" ref="CE115" ca="1">_xlfn.XLOOKUP($A115&amp;$B115,'[1]产值及收款计划（2026）'!$A:$A&amp;'[1]产值及收款计划（2026）'!$B:$B,'[1]产值及收款计划（2026）'!CE:CE)</f>
        <v>0</v>
      </c>
      <c r="CF115" s="256" cm="1">
        <f t="array" aca="1" ref="CF115" ca="1">_xlfn.XLOOKUP($A115&amp;$B115,'[1]产值及收款计划（2026）'!$A:$A&amp;'[1]产值及收款计划（2026）'!$B:$B,'[1]产值及收款计划（2026）'!CF:CF)</f>
        <v>0</v>
      </c>
      <c r="CG115" s="256" cm="1">
        <f t="array" aca="1" ref="CG115" ca="1">_xlfn.XLOOKUP($A115&amp;$B115,'[1]产值及收款计划（2026）'!$A:$A&amp;'[1]产值及收款计划（2026）'!$B:$B,'[1]产值及收款计划（2026）'!CG:CG)</f>
        <v>0</v>
      </c>
      <c r="CH115" s="256" cm="1">
        <f t="array" aca="1" ref="CH115" ca="1">_xlfn.XLOOKUP($A115&amp;$B115,'[1]产值及收款计划（2026）'!$A:$A&amp;'[1]产值及收款计划（2026）'!$B:$B,'[1]产值及收款计划（2026）'!CH:CH)</f>
        <v>0</v>
      </c>
      <c r="CI115" s="256" cm="1">
        <f t="array" aca="1" ref="CI115" ca="1">_xlfn.XLOOKUP($A115&amp;$B115,'[1]产值及收款计划（2026）'!$A:$A&amp;'[1]产值及收款计划（2026）'!$B:$B,'[1]产值及收款计划（2026）'!CI:CI)</f>
        <v>0</v>
      </c>
      <c r="CJ115" s="256" cm="1">
        <f t="array" aca="1" ref="CJ115" ca="1">_xlfn.XLOOKUP($A115&amp;$B115,'[1]产值及收款计划（2026）'!$A:$A&amp;'[1]产值及收款计划（2026）'!$B:$B,'[1]产值及收款计划（2026）'!CJ:CJ)</f>
        <v>0</v>
      </c>
      <c r="CK115" s="256" cm="1">
        <f t="array" aca="1" ref="CK115" ca="1">_xlfn.XLOOKUP($A115&amp;$B115,'[1]产值及收款计划（2026）'!$A:$A&amp;'[1]产值及收款计划（2026）'!$B:$B,'[1]产值及收款计划（2026）'!CK:CK)</f>
        <v>0</v>
      </c>
      <c r="CL115" s="256" cm="1">
        <f t="array" aca="1" ref="CL115" ca="1">_xlfn.XLOOKUP($A115&amp;$B115,'[1]产值及收款计划（2026）'!$A:$A&amp;'[1]产值及收款计划（2026）'!$B:$B,'[1]产值及收款计划（2026）'!CL:CL)</f>
        <v>0</v>
      </c>
      <c r="DA115" s="256" cm="1">
        <f t="array" aca="1" ref="DA115" ca="1">_xlfn.XLOOKUP($A115&amp;$B115,'[1]产值及收款计划（2026）'!$A:$A&amp;'[1]产值及收款计划（2026）'!$B:$B,'[1]产值及收款计划（2026）'!DA:DA)</f>
        <v>0</v>
      </c>
      <c r="DB115" s="256" cm="1">
        <f t="array" aca="1" ref="DB115" ca="1">_xlfn.XLOOKUP($A115&amp;$B115,'[1]产值及收款计划（2026）'!$A:$A&amp;'[1]产值及收款计划（2026）'!$B:$B,'[1]产值及收款计划（2026）'!DB:DB)</f>
        <v>0</v>
      </c>
      <c r="DC115" s="256" cm="1">
        <f t="array" aca="1" ref="DC115" ca="1">_xlfn.XLOOKUP($A115&amp;$B115,'[1]产值及收款计划（2026）'!$A:$A&amp;'[1]产值及收款计划（2026）'!$B:$B,'[1]产值及收款计划（2026）'!DC:DC)</f>
        <v>0</v>
      </c>
      <c r="DD115" s="256" cm="1">
        <f t="array" aca="1" ref="DD115" ca="1">_xlfn.XLOOKUP($A115&amp;$B115,'[1]产值及收款计划（2026）'!$A:$A&amp;'[1]产值及收款计划（2026）'!$B:$B,'[1]产值及收款计划（2026）'!DD:DD)</f>
        <v>0</v>
      </c>
      <c r="DE115" s="256" cm="1">
        <f t="array" aca="1" ref="DE115" ca="1">_xlfn.XLOOKUP($A115&amp;$B115,'[1]产值及收款计划（2026）'!$A:$A&amp;'[1]产值及收款计划（2026）'!$B:$B,'[1]产值及收款计划（2026）'!DE:DE)</f>
        <v>0</v>
      </c>
      <c r="DF115" s="256" cm="1">
        <f t="array" aca="1" ref="DF115" ca="1">_xlfn.XLOOKUP($A115&amp;$B115,'[1]产值及收款计划（2026）'!$A:$A&amp;'[1]产值及收款计划（2026）'!$B:$B,'[1]产值及收款计划（2026）'!DF:DF)</f>
        <v>0</v>
      </c>
      <c r="DG115" s="256" cm="1">
        <f t="array" aca="1" ref="DG115" ca="1">_xlfn.XLOOKUP($A115&amp;$B115,'[1]产值及收款计划（2026）'!$A:$A&amp;'[1]产值及收款计划（2026）'!$B:$B,'[1]产值及收款计划（2026）'!DG:DG)</f>
        <v>0</v>
      </c>
      <c r="DH115" s="256" cm="1">
        <f t="array" aca="1" ref="DH115" ca="1">_xlfn.XLOOKUP($A115&amp;$B115,'[1]产值及收款计划（2026）'!$A:$A&amp;'[1]产值及收款计划（2026）'!$B:$B,'[1]产值及收款计划（2026）'!DH:DH)</f>
        <v>0</v>
      </c>
      <c r="DI115" s="256" cm="1">
        <f t="array" aca="1" ref="DI115" ca="1">_xlfn.XLOOKUP($A115&amp;$B115,'[1]产值及收款计划（2026）'!$A:$A&amp;'[1]产值及收款计划（2026）'!$B:$B,'[1]产值及收款计划（2026）'!DI:DI)</f>
        <v>0</v>
      </c>
      <c r="DJ115" s="256" cm="1">
        <f t="array" aca="1" ref="DJ115" ca="1">_xlfn.XLOOKUP($A115&amp;$B115,'[1]产值及收款计划（2026）'!$A:$A&amp;'[1]产值及收款计划（2026）'!$B:$B,'[1]产值及收款计划（2026）'!DJ:DJ)</f>
        <v>0</v>
      </c>
      <c r="DK115" s="256" cm="1">
        <f t="array" aca="1" ref="DK115" ca="1">_xlfn.XLOOKUP($A115&amp;$B115,'[1]产值及收款计划（2026）'!$A:$A&amp;'[1]产值及收款计划（2026）'!$B:$B,'[1]产值及收款计划（2026）'!DK:DK)</f>
        <v>0</v>
      </c>
      <c r="DL115" s="256" cm="1">
        <f t="array" aca="1" ref="DL115" ca="1">_xlfn.XLOOKUP($A115&amp;$B115,'[1]产值及收款计划（2026）'!$A:$A&amp;'[1]产值及收款计划（2026）'!$B:$B,'[1]产值及收款计划（2026）'!DL:DL)</f>
        <v>0</v>
      </c>
      <c r="DM115" s="264"/>
      <c r="DN115" s="250"/>
    </row>
    <row r="116" spans="1:118" ht="20.25" x14ac:dyDescent="0.15">
      <c r="A116" s="254">
        <f t="shared" ca="1" si="11"/>
        <v>112</v>
      </c>
      <c r="B116" s="254" t="s">
        <v>25</v>
      </c>
      <c r="C116" s="255" t="str" cm="1">
        <f t="array" aca="1" ref="C116" ca="1">_xlfn.XLOOKUP($A116&amp;$B116,'[1]产值及收款计划（2026）'!$A:$A&amp;'[1]产值及收款计划（2026）'!$B:$B,'[1]产值及收款计划（2026）'!C:C)</f>
        <v>ZHT2023101200110</v>
      </c>
      <c r="D116" s="255" t="str" cm="1">
        <f t="array" aca="1" ref="D116" ca="1">_xlfn.XLOOKUP($A116&amp;$B116,'[1]产值及收款计划（2026）'!$A:$A&amp;'[1]产值及收款计划（2026）'!$B:$B,'[1]产值及收款计划（2026）'!D:D)</f>
        <v>嘉兴市域快速道路智慧建设管理平台服务项目</v>
      </c>
      <c r="E116" s="256" cm="1">
        <f t="array" aca="1" ref="E116" ca="1">_xlfn.XLOOKUP($A116&amp;$B116,'[1]产值及收款计划（2026）'!$A:$A&amp;'[1]产值及收款计划（2026）'!$B:$B,'[1]产值及收款计划（2026）'!E:E)</f>
        <v>260.13688400000001</v>
      </c>
      <c r="F116" s="256" cm="1">
        <f t="array" aca="1" ref="F116" ca="1">_xlfn.XLOOKUP($A116&amp;$B116,'[1]产值及收款计划（2026）'!$A:$A&amp;'[1]产值及收款计划（2026）'!$B:$B,'[1]产值及收款计划（2026）'!F:F)</f>
        <v>260.13688400000001</v>
      </c>
      <c r="G116" s="256" cm="1">
        <f t="array" aca="1" ref="G116" ca="1">_xlfn.XLOOKUP($A116&amp;$B116,'[1]产值及收款计划（2026）'!$A:$A&amp;'[1]产值及收款计划（2026）'!$B:$B,'[1]产值及收款计划（2026）'!G:G)</f>
        <v>260.13688400000001</v>
      </c>
      <c r="H116" s="256" cm="1">
        <f t="array" aca="1" ref="H116" ca="1">_xlfn.XLOOKUP($A116&amp;$B116,'[1]产值及收款计划（2026）'!$A:$A&amp;'[1]产值及收款计划（2026）'!$B:$B,'[1]产值及收款计划（2026）'!H:H)</f>
        <v>44.136884000000002</v>
      </c>
      <c r="I116" s="257" cm="1">
        <f t="array" aca="1" ref="I116" ca="1">_xlfn.XLOOKUP($A116&amp;$B116,'[1]产值及收款计划（2026）'!$A:$A&amp;'[1]产值及收款计划（2026）'!$B:$B,'[1]产值及收款计划（2026）'!I:I)</f>
        <v>0.16966791990942701</v>
      </c>
      <c r="J116" s="258" cm="1">
        <f t="array" aca="1" ref="J116" ca="1">_xlfn.XLOOKUP($A116&amp;$B116,'[1]产值及收款计划（2026）'!$A:$A&amp;'[1]产值及收款计划（2026）'!$B:$B,'[1]产值及收款计划（2026）'!J:J)</f>
        <v>7.0245359217733505E-2</v>
      </c>
      <c r="K116" s="256" cm="1">
        <f t="array" aca="1" ref="K116" ca="1">_xlfn.XLOOKUP($A116&amp;$B116,'[1]产值及收款计划（2026）'!$A:$A&amp;'[1]产值及收款计划（2026）'!$B:$B,'[1]产值及收款计划（2026）'!K:K)</f>
        <v>0</v>
      </c>
      <c r="L116" s="256" cm="1">
        <f t="array" aca="1" ref="L116" ca="1">_xlfn.XLOOKUP($A116&amp;$B116,'[1]产值及收款计划（2026）'!$A:$A&amp;'[1]产值及收款计划（2026）'!$B:$B,'[1]产值及收款计划（2026）'!L:L)</f>
        <v>0</v>
      </c>
      <c r="M116" s="256" t="str" cm="1">
        <f t="array" aca="1" ref="M116" ca="1">_xlfn.XLOOKUP($A116&amp;$B116,'[1]产值及收款计划（2026）'!$A:$A&amp;'[1]产值及收款计划（2026）'!$B:$B,'[1]产值及收款计划（2026）'!M:M)</f>
        <v>主导</v>
      </c>
      <c r="N116" s="256" t="str" cm="1">
        <f t="array" aca="1" ref="N116" ca="1">_xlfn.XLOOKUP($A116&amp;$B116,'[1]产值及收款计划（2026）'!$A:$A&amp;'[1]产值及收款计划（2026）'!$B:$B,'[1]产值及收款计划（2026）'!N:N)</f>
        <v>张智伟团队</v>
      </c>
      <c r="O116" s="256" t="str" cm="1">
        <f t="array" aca="1" ref="O116" ca="1">_xlfn.XLOOKUP($A116&amp;$B116,'[1]产值及收款计划（2026）'!$A:$A&amp;'[1]产值及收款计划（2026）'!$B:$B,'[1]产值及收款计划（2026）'!O:O)</f>
        <v>卜宝翔</v>
      </c>
      <c r="P116" s="255" t="str" cm="1">
        <f t="array" aca="1" ref="P116" ca="1">_xlfn.XLOOKUP($A116&amp;$B116,'[1]产值及收款计划（2026）'!$A:$A&amp;'[1]产值及收款计划（2026）'!$B:$B,'[1]产值及收款计划（2026）'!P:P)</f>
        <v>在建</v>
      </c>
      <c r="Q116" s="256" cm="1">
        <f t="array" aca="1" ref="Q116" ca="1">_xlfn.XLOOKUP($A116&amp;$B116,'[1]产值及收款计划（2026）'!$A:$A&amp;'[1]产值及收款计划（2026）'!$B:$B,'[1]产值及收款计划（2026）'!Q:Q)</f>
        <v>0</v>
      </c>
      <c r="R116" s="256" cm="1">
        <f t="array" aca="1" ref="R116" ca="1">_xlfn.XLOOKUP($A116&amp;$B116,'[1]产值及收款计划（2026）'!$A:$A&amp;'[1]产值及收款计划（2026）'!$B:$B,'[1]产值及收款计划（2026）'!R:R)</f>
        <v>0</v>
      </c>
      <c r="S116" s="256" cm="1">
        <f t="array" aca="1" ref="S116" ca="1">_xlfn.XLOOKUP($A116&amp;$B116,'[1]产值及收款计划（2026）'!$A:$A&amp;'[1]产值及收款计划（2026）'!$B:$B,'[1]产值及收款计划（2026）'!S:S)</f>
        <v>0</v>
      </c>
      <c r="T116" s="256" cm="1">
        <f t="array" aca="1" ref="T116" ca="1">_xlfn.XLOOKUP($A116&amp;$B116,'[1]产值及收款计划（2026）'!$A:$A&amp;'[1]产值及收款计划（2026）'!$B:$B,'[1]产值及收款计划（2026）'!T:T)</f>
        <v>228.84096500000001</v>
      </c>
      <c r="U116" s="256" cm="1">
        <f t="array" aca="1" ref="U116" ca="1">_xlfn.XLOOKUP($A116&amp;$B116,'[1]产值及收款计划（2026）'!$A:$A&amp;'[1]产值及收款计划（2026）'!$B:$B,'[1]产值及收款计划（2026）'!U:U)</f>
        <v>0</v>
      </c>
      <c r="V116" s="256" cm="1">
        <f t="array" aca="1" ref="V116" ca="1">_xlfn.XLOOKUP($A116&amp;$B116,'[1]产值及收款计划（2026）'!$A:$A&amp;'[1]产值及收款计划（2026）'!$B:$B,'[1]产值及收款计划（2026）'!V:V)</f>
        <v>31.295919000000001</v>
      </c>
      <c r="W116" s="256" cm="1">
        <f t="array" aca="1" ref="W116" ca="1">_xlfn.XLOOKUP($A116&amp;$B116,'[1]产值及收款计划（2026）'!$A:$A&amp;'[1]产值及收款计划（2026）'!$B:$B,'[1]产值及收款计划（2026）'!W:W)</f>
        <v>0</v>
      </c>
      <c r="X116" s="256" cm="1">
        <f t="array" aca="1" ref="X116" ca="1">_xlfn.XLOOKUP($A116&amp;$B116,'[1]产值及收款计划（2026）'!$A:$A&amp;'[1]产值及收款计划（2026）'!$B:$B,'[1]产值及收款计划（2026）'!X:X)</f>
        <v>0</v>
      </c>
      <c r="Y116" s="256" cm="1">
        <f t="array" aca="1" ref="Y116" ca="1">_xlfn.XLOOKUP($A116&amp;$B116,'[1]产值及收款计划（2026）'!$A:$A&amp;'[1]产值及收款计划（2026）'!$B:$B,'[1]产值及收款计划（2026）'!Y:Y)</f>
        <v>0</v>
      </c>
      <c r="Z116" s="256" cm="1">
        <f t="array" aca="1" ref="Z116" ca="1">_xlfn.XLOOKUP($A116&amp;$B116,'[1]产值及收款计划（2026）'!$A:$A&amp;'[1]产值及收款计划（2026）'!$B:$B,'[1]产值及收款计划（2026）'!Z:Z)</f>
        <v>0</v>
      </c>
      <c r="AA116" s="256" cm="1">
        <f t="array" aca="1" ref="AA116" ca="1">_xlfn.XLOOKUP($A116&amp;$B116,'[1]产值及收款计划（2026）'!$A:$A&amp;'[1]产值及收款计划（2026）'!$B:$B,'[1]产值及收款计划（2026）'!AA:AA)</f>
        <v>0</v>
      </c>
      <c r="AB116" s="256" cm="1">
        <f t="array" aca="1" ref="AB116" ca="1">_xlfn.XLOOKUP($A116&amp;$B116,'[1]产值及收款计划（2026）'!$A:$A&amp;'[1]产值及收款计划（2026）'!$B:$B,'[1]产值及收款计划（2026）'!AB:AB)</f>
        <v>0</v>
      </c>
      <c r="AC116" s="256" cm="1">
        <f t="array" aca="1" ref="AC116" ca="1">_xlfn.XLOOKUP($A116&amp;$B116,'[1]产值及收款计划（2026）'!$A:$A&amp;'[1]产值及收款计划（2026）'!$B:$B,'[1]产值及收款计划（2026）'!AC:AC)</f>
        <v>0</v>
      </c>
      <c r="AD116" s="256" cm="1">
        <f t="array" aca="1" ref="AD116" ca="1">_xlfn.XLOOKUP($A116&amp;$B116,'[1]产值及收款计划（2026）'!$A:$A&amp;'[1]产值及收款计划（2026）'!$B:$B,'[1]产值及收款计划（2026）'!AD:AD)</f>
        <v>0</v>
      </c>
      <c r="AE116" s="256" cm="1">
        <f t="array" aca="1" ref="AE116" ca="1">_xlfn.XLOOKUP($A116&amp;$B116,'[1]产值及收款计划（2026）'!$A:$A&amp;'[1]产值及收款计划（2026）'!$B:$B,'[1]产值及收款计划（2026）'!AE:AE)</f>
        <v>0</v>
      </c>
      <c r="AF116" s="256" cm="1">
        <f t="array" aca="1" ref="AF116" ca="1">_xlfn.XLOOKUP($A116&amp;$B116,'[1]产值及收款计划（2026）'!$A:$A&amp;'[1]产值及收款计划（2026）'!$B:$B,'[1]产值及收款计划（2026）'!AF:AF)</f>
        <v>0</v>
      </c>
      <c r="AG116" s="256" cm="1">
        <f t="array" aca="1" ref="AG116" ca="1">_xlfn.XLOOKUP($A116&amp;$B116,'[1]产值及收款计划（2026）'!$A:$A&amp;'[1]产值及收款计划（2026）'!$B:$B,'[1]产值及收款计划（2026）'!AG:AG)</f>
        <v>0</v>
      </c>
      <c r="AH116" s="256" cm="1">
        <f t="array" aca="1" ref="AH116" ca="1">_xlfn.XLOOKUP($A116&amp;$B116,'[1]产值及收款计划（2026）'!$A:$A&amp;'[1]产值及收款计划（2026）'!$B:$B,'[1]产值及收款计划（2026）'!AH:AH)</f>
        <v>0</v>
      </c>
      <c r="AI116" s="256" cm="1">
        <f t="array" aca="1" ref="AI116" ca="1">_xlfn.XLOOKUP($A116&amp;$B116,'[1]产值及收款计划（2026）'!$A:$A&amp;'[1]产值及收款计划（2026）'!$B:$B,'[1]产值及收款计划（2026）'!AI:AI)</f>
        <v>31.295919000000001</v>
      </c>
      <c r="AJ116" s="256" cm="1">
        <f t="array" aca="1" ref="AJ116" ca="1">_xlfn.XLOOKUP($A116&amp;$B116,'[1]产值及收款计划（2026）'!$A:$A&amp;'[1]产值及收款计划（2026）'!$B:$B,'[1]产值及收款计划（2026）'!AJ:AJ)</f>
        <v>0</v>
      </c>
      <c r="AK116" s="256" cm="1">
        <f t="array" aca="1" ref="AK116" ca="1">_xlfn.XLOOKUP($A116&amp;$B116,'[1]产值及收款计划（2026）'!$A:$A&amp;'[1]产值及收款计划（2026）'!$B:$B,'[1]产值及收款计划（2026）'!AK:AK)</f>
        <v>0</v>
      </c>
      <c r="AL116" s="256" cm="1">
        <f t="array" aca="1" ref="AL116" ca="1">_xlfn.XLOOKUP($A116&amp;$B116,'[1]产值及收款计划（2026）'!$A:$A&amp;'[1]产值及收款计划（2026）'!$B:$B,'[1]产值及收款计划（2026）'!AL:AL)</f>
        <v>0</v>
      </c>
      <c r="AM116" s="263" t="e" cm="1">
        <f t="array" aca="1" ref="AM116" ca="1">_xlfn.LET(_xlpm.勾选月份状态数组,TRANSPOSE('PPT(12-15页）-TOP10'!$A$3:$A$14),_xlpm.选择数据区,IF('PPT(12-15页）-TOP10'!$E$3="收款",$BA116:$BL116,$AA116:$AL116),SUM(_xlfn._xlws.FILTER(_xlpm.选择数据区,_xlpm.勾选月份状态数组,"")))</f>
        <v>#NAME?</v>
      </c>
      <c r="AN116" s="256" t="e" cm="1">
        <f t="array" aca="1" ref="AN116" ca="1">_xlfn.LET(_xlpm.勾选月份状态数组,TRANSPOSE('PPT(12-15页）-TOP10'!$A$3:$A$14),_xlpm.选择数据区,IF('PPT(12-15页）-TOP10'!$E$3="收款",$DA116:$DL116,$CA116:$CL116),SUM(_xlfn._xlws.FILTER(_xlpm.选择数据区,_xlpm.勾选月份状态数组,"")))</f>
        <v>#NAME?</v>
      </c>
      <c r="AO116" s="256">
        <f ca="1">SUM(CA116:CC116)+SUM(AD116:AL116)</f>
        <v>31.295919000000001</v>
      </c>
      <c r="AP116" s="256"/>
      <c r="AQ116" s="256"/>
      <c r="AR116" s="256"/>
      <c r="AS116" s="256" cm="1">
        <f t="array" aca="1" ref="AS116" ca="1">_xlfn.XLOOKUP($A116&amp;$B116,'[1]产值及收款计划（2026）'!$A:$A&amp;'[1]产值及收款计划（2026）'!$B:$B,'[1]产值及收款计划（2026）'!AS:AS)</f>
        <v>0</v>
      </c>
      <c r="AT116" s="256" cm="1">
        <f t="array" aca="1" ref="AT116" ca="1">_xlfn.XLOOKUP($A116&amp;$B116,'[1]产值及收款计划（2026）'!$A:$A&amp;'[1]产值及收款计划（2026）'!$B:$B,'[1]产值及收款计划（2026）'!AT:AT)</f>
        <v>0</v>
      </c>
      <c r="AU116" s="256" cm="1">
        <f t="array" aca="1" ref="AU116" ca="1">_xlfn.XLOOKUP($A116&amp;$B116,'[1]产值及收款计划（2026）'!$A:$A&amp;'[1]产值及收款计划（2026）'!$B:$B,'[1]产值及收款计划（2026）'!AU:AU)</f>
        <v>0</v>
      </c>
      <c r="AV116" s="256" cm="1">
        <f t="array" aca="1" ref="AV116" ca="1">_xlfn.XLOOKUP($A116&amp;$B116,'[1]产值及收款计划（2026）'!$A:$A&amp;'[1]产值及收款计划（2026）'!$B:$B,'[1]产值及收款计划（2026）'!AV:AV)</f>
        <v>0</v>
      </c>
      <c r="AW116" s="256" cm="1">
        <f t="array" aca="1" ref="AW116" ca="1">_xlfn.XLOOKUP($A116&amp;$B116,'[1]产值及收款计划（2026）'!$A:$A&amp;'[1]产值及收款计划（2026）'!$B:$B,'[1]产值及收款计划（2026）'!AW:AW)</f>
        <v>130.068442</v>
      </c>
      <c r="AX116" s="256" cm="1">
        <f t="array" aca="1" ref="AX116" ca="1">_xlfn.XLOOKUP($A116&amp;$B116,'[1]产值及收款计划（2026）'!$A:$A&amp;'[1]产值及收款计划（2026）'!$B:$B,'[1]产值及收款计划（2026）'!AX:AX)</f>
        <v>0</v>
      </c>
      <c r="AY116" s="256" cm="1">
        <f t="array" aca="1" ref="AY116" ca="1">_xlfn.XLOOKUP($A116&amp;$B116,'[1]产值及收款计划（2026）'!$A:$A&amp;'[1]产值及收款计划（2026）'!$B:$B,'[1]产值及收款计划（2026）'!AY:AY)</f>
        <v>130.068442</v>
      </c>
      <c r="AZ116" s="256" cm="1">
        <f t="array" aca="1" ref="AZ116" ca="1">_xlfn.XLOOKUP($A116&amp;$B116,'[1]产值及收款计划（2026）'!$A:$A&amp;'[1]产值及收款计划（2026）'!$B:$B,'[1]产值及收款计划（2026）'!AZ:AZ)</f>
        <v>98.772523000000007</v>
      </c>
      <c r="BA116" s="256" cm="1">
        <f t="array" aca="1" ref="BA116" ca="1">_xlfn.XLOOKUP($A116&amp;$B116,'[1]产值及收款计划（2026）'!$A:$A&amp;'[1]产值及收款计划（2026）'!$B:$B,'[1]产值及收款计划（2026）'!BA:BA)</f>
        <v>0</v>
      </c>
      <c r="BB116" s="256" cm="1">
        <f t="array" aca="1" ref="BB116" ca="1">_xlfn.XLOOKUP($A116&amp;$B116,'[1]产值及收款计划（2026）'!$A:$A&amp;'[1]产值及收款计划（2026）'!$B:$B,'[1]产值及收款计划（2026）'!BB:BB)</f>
        <v>0</v>
      </c>
      <c r="BC116" s="256" cm="1">
        <f t="array" aca="1" ref="BC116" ca="1">_xlfn.XLOOKUP($A116&amp;$B116,'[1]产值及收款计划（2026）'!$A:$A&amp;'[1]产值及收款计划（2026）'!$B:$B,'[1]产值及收款计划（2026）'!BC:BC)</f>
        <v>0</v>
      </c>
      <c r="BD116" s="256" cm="1">
        <f t="array" aca="1" ref="BD116" ca="1">_xlfn.XLOOKUP($A116&amp;$B116,'[1]产值及收款计划（2026）'!$A:$A&amp;'[1]产值及收款计划（2026）'!$B:$B,'[1]产值及收款计划（2026）'!BD:BD)</f>
        <v>0</v>
      </c>
      <c r="BE116" s="256" cm="1">
        <f t="array" aca="1" ref="BE116" ca="1">_xlfn.XLOOKUP($A116&amp;$B116,'[1]产值及收款计划（2026）'!$A:$A&amp;'[1]产值及收款计划（2026）'!$B:$B,'[1]产值及收款计划（2026）'!BE:BE)</f>
        <v>0</v>
      </c>
      <c r="BF116" s="256" cm="1">
        <f t="array" aca="1" ref="BF116" ca="1">_xlfn.XLOOKUP($A116&amp;$B116,'[1]产值及收款计划（2026）'!$A:$A&amp;'[1]产值及收款计划（2026）'!$B:$B,'[1]产值及收款计划（2026）'!BF:BF)</f>
        <v>0</v>
      </c>
      <c r="BG116" s="256" cm="1">
        <f t="array" aca="1" ref="BG116" ca="1">_xlfn.XLOOKUP($A116&amp;$B116,'[1]产值及收款计划（2026）'!$A:$A&amp;'[1]产值及收款计划（2026）'!$B:$B,'[1]产值及收款计划（2026）'!BG:BG)</f>
        <v>0</v>
      </c>
      <c r="BH116" s="256" cm="1">
        <f t="array" aca="1" ref="BH116" ca="1">_xlfn.XLOOKUP($A116&amp;$B116,'[1]产值及收款计划（2026）'!$A:$A&amp;'[1]产值及收款计划（2026）'!$B:$B,'[1]产值及收款计划（2026）'!BH:BH)</f>
        <v>0</v>
      </c>
      <c r="BI116" s="256" cm="1">
        <f t="array" aca="1" ref="BI116" ca="1">_xlfn.XLOOKUP($A116&amp;$B116,'[1]产值及收款计划（2026）'!$A:$A&amp;'[1]产值及收款计划（2026）'!$B:$B,'[1]产值及收款计划（2026）'!BI:BI)</f>
        <v>0</v>
      </c>
      <c r="BJ116" s="256" cm="1">
        <f t="array" aca="1" ref="BJ116" ca="1">_xlfn.XLOOKUP($A116&amp;$B116,'[1]产值及收款计划（2026）'!$A:$A&amp;'[1]产值及收款计划（2026）'!$B:$B,'[1]产值及收款计划（2026）'!BJ:BJ)</f>
        <v>0</v>
      </c>
      <c r="BK116" s="256" cm="1">
        <f t="array" aca="1" ref="BK116" ca="1">_xlfn.XLOOKUP($A116&amp;$B116,'[1]产值及收款计划（2026）'!$A:$A&amp;'[1]产值及收款计划（2026）'!$B:$B,'[1]产值及收款计划（2026）'!BK:BK)</f>
        <v>0</v>
      </c>
      <c r="BL116" s="256" cm="1">
        <f t="array" aca="1" ref="BL116" ca="1">_xlfn.XLOOKUP($A116&amp;$B116,'[1]产值及收款计划（2026）'!$A:$A&amp;'[1]产值及收款计划（2026）'!$B:$B,'[1]产值及收款计划（2026）'!BL:BL)</f>
        <v>0</v>
      </c>
      <c r="BM116" s="256"/>
      <c r="BN116" s="256"/>
      <c r="BO116" s="256"/>
      <c r="BP116" s="256"/>
      <c r="BQ116" s="255" cm="1">
        <f t="array" aca="1" ref="BQ116" ca="1">_xlfn.XLOOKUP($A116&amp;$B116,'[1]产值及收款计划（2026）'!$A:$A&amp;'[1]产值及收款计划（2026）'!$B:$B,'[1]产值及收款计划（2026）'!BQ:BQ)</f>
        <v>0</v>
      </c>
      <c r="BR116" s="256" cm="1">
        <f t="array" aca="1" ref="BR116" ca="1">_xlfn.XLOOKUP($A116&amp;$B116,'[1]产值及收款计划（2026）'!$A:$A&amp;'[1]产值及收款计划（2026）'!$B:$B,'[1]产值及收款计划（2026）'!BR:BR)</f>
        <v>0</v>
      </c>
      <c r="CA116" s="256" cm="1">
        <f t="array" aca="1" ref="CA116" ca="1">_xlfn.XLOOKUP($A116&amp;$B116,'[1]产值及收款计划（2026）'!$A:$A&amp;'[1]产值及收款计划（2026）'!$B:$B,'[1]产值及收款计划（2026）'!CA:CA)</f>
        <v>0</v>
      </c>
      <c r="CB116" s="256" cm="1">
        <f t="array" aca="1" ref="CB116" ca="1">_xlfn.XLOOKUP($A116&amp;$B116,'[1]产值及收款计划（2026）'!$A:$A&amp;'[1]产值及收款计划（2026）'!$B:$B,'[1]产值及收款计划（2026）'!CB:CB)</f>
        <v>0</v>
      </c>
      <c r="CC116" s="256" cm="1">
        <f t="array" aca="1" ref="CC116" ca="1">_xlfn.XLOOKUP($A116&amp;$B116,'[1]产值及收款计划（2026）'!$A:$A&amp;'[1]产值及收款计划（2026）'!$B:$B,'[1]产值及收款计划（2026）'!CC:CC)</f>
        <v>0</v>
      </c>
      <c r="CD116" s="256" cm="1">
        <f t="array" aca="1" ref="CD116" ca="1">_xlfn.XLOOKUP($A116&amp;$B116,'[1]产值及收款计划（2026）'!$A:$A&amp;'[1]产值及收款计划（2026）'!$B:$B,'[1]产值及收款计划（2026）'!CD:CD)</f>
        <v>0</v>
      </c>
      <c r="CE116" s="256" cm="1">
        <f t="array" aca="1" ref="CE116" ca="1">_xlfn.XLOOKUP($A116&amp;$B116,'[1]产值及收款计划（2026）'!$A:$A&amp;'[1]产值及收款计划（2026）'!$B:$B,'[1]产值及收款计划（2026）'!CE:CE)</f>
        <v>0</v>
      </c>
      <c r="CF116" s="256" cm="1">
        <f t="array" aca="1" ref="CF116" ca="1">_xlfn.XLOOKUP($A116&amp;$B116,'[1]产值及收款计划（2026）'!$A:$A&amp;'[1]产值及收款计划（2026）'!$B:$B,'[1]产值及收款计划（2026）'!CF:CF)</f>
        <v>0</v>
      </c>
      <c r="CG116" s="256" cm="1">
        <f t="array" aca="1" ref="CG116" ca="1">_xlfn.XLOOKUP($A116&amp;$B116,'[1]产值及收款计划（2026）'!$A:$A&amp;'[1]产值及收款计划（2026）'!$B:$B,'[1]产值及收款计划（2026）'!CG:CG)</f>
        <v>0</v>
      </c>
      <c r="CH116" s="256" cm="1">
        <f t="array" aca="1" ref="CH116" ca="1">_xlfn.XLOOKUP($A116&amp;$B116,'[1]产值及收款计划（2026）'!$A:$A&amp;'[1]产值及收款计划（2026）'!$B:$B,'[1]产值及收款计划（2026）'!CH:CH)</f>
        <v>0</v>
      </c>
      <c r="CI116" s="256" cm="1">
        <f t="array" aca="1" ref="CI116" ca="1">_xlfn.XLOOKUP($A116&amp;$B116,'[1]产值及收款计划（2026）'!$A:$A&amp;'[1]产值及收款计划（2026）'!$B:$B,'[1]产值及收款计划（2026）'!CI:CI)</f>
        <v>0</v>
      </c>
      <c r="CJ116" s="256" cm="1">
        <f t="array" aca="1" ref="CJ116" ca="1">_xlfn.XLOOKUP($A116&amp;$B116,'[1]产值及收款计划（2026）'!$A:$A&amp;'[1]产值及收款计划（2026）'!$B:$B,'[1]产值及收款计划（2026）'!CJ:CJ)</f>
        <v>0</v>
      </c>
      <c r="CK116" s="256" cm="1">
        <f t="array" aca="1" ref="CK116" ca="1">_xlfn.XLOOKUP($A116&amp;$B116,'[1]产值及收款计划（2026）'!$A:$A&amp;'[1]产值及收款计划（2026）'!$B:$B,'[1]产值及收款计划（2026）'!CK:CK)</f>
        <v>0</v>
      </c>
      <c r="CL116" s="256" cm="1">
        <f t="array" aca="1" ref="CL116" ca="1">_xlfn.XLOOKUP($A116&amp;$B116,'[1]产值及收款计划（2026）'!$A:$A&amp;'[1]产值及收款计划（2026）'!$B:$B,'[1]产值及收款计划（2026）'!CL:CL)</f>
        <v>0</v>
      </c>
      <c r="DA116" s="256" cm="1">
        <f t="array" aca="1" ref="DA116" ca="1">_xlfn.XLOOKUP($A116&amp;$B116,'[1]产值及收款计划（2026）'!$A:$A&amp;'[1]产值及收款计划（2026）'!$B:$B,'[1]产值及收款计划（2026）'!DA:DA)</f>
        <v>0</v>
      </c>
      <c r="DB116" s="256" cm="1">
        <f t="array" aca="1" ref="DB116" ca="1">_xlfn.XLOOKUP($A116&amp;$B116,'[1]产值及收款计划（2026）'!$A:$A&amp;'[1]产值及收款计划（2026）'!$B:$B,'[1]产值及收款计划（2026）'!DB:DB)</f>
        <v>0</v>
      </c>
      <c r="DC116" s="256" cm="1">
        <f t="array" aca="1" ref="DC116" ca="1">_xlfn.XLOOKUP($A116&amp;$B116,'[1]产值及收款计划（2026）'!$A:$A&amp;'[1]产值及收款计划（2026）'!$B:$B,'[1]产值及收款计划（2026）'!DC:DC)</f>
        <v>0</v>
      </c>
      <c r="DD116" s="256" cm="1">
        <f t="array" aca="1" ref="DD116" ca="1">_xlfn.XLOOKUP($A116&amp;$B116,'[1]产值及收款计划（2026）'!$A:$A&amp;'[1]产值及收款计划（2026）'!$B:$B,'[1]产值及收款计划（2026）'!DD:DD)</f>
        <v>0</v>
      </c>
      <c r="DE116" s="256" cm="1">
        <f t="array" aca="1" ref="DE116" ca="1">_xlfn.XLOOKUP($A116&amp;$B116,'[1]产值及收款计划（2026）'!$A:$A&amp;'[1]产值及收款计划（2026）'!$B:$B,'[1]产值及收款计划（2026）'!DE:DE)</f>
        <v>0</v>
      </c>
      <c r="DF116" s="256" cm="1">
        <f t="array" aca="1" ref="DF116" ca="1">_xlfn.XLOOKUP($A116&amp;$B116,'[1]产值及收款计划（2026）'!$A:$A&amp;'[1]产值及收款计划（2026）'!$B:$B,'[1]产值及收款计划（2026）'!DF:DF)</f>
        <v>0</v>
      </c>
      <c r="DG116" s="256" cm="1">
        <f t="array" aca="1" ref="DG116" ca="1">_xlfn.XLOOKUP($A116&amp;$B116,'[1]产值及收款计划（2026）'!$A:$A&amp;'[1]产值及收款计划（2026）'!$B:$B,'[1]产值及收款计划（2026）'!DG:DG)</f>
        <v>0</v>
      </c>
      <c r="DH116" s="256" cm="1">
        <f t="array" aca="1" ref="DH116" ca="1">_xlfn.XLOOKUP($A116&amp;$B116,'[1]产值及收款计划（2026）'!$A:$A&amp;'[1]产值及收款计划（2026）'!$B:$B,'[1]产值及收款计划（2026）'!DH:DH)</f>
        <v>0</v>
      </c>
      <c r="DI116" s="256" cm="1">
        <f t="array" aca="1" ref="DI116" ca="1">_xlfn.XLOOKUP($A116&amp;$B116,'[1]产值及收款计划（2026）'!$A:$A&amp;'[1]产值及收款计划（2026）'!$B:$B,'[1]产值及收款计划（2026）'!DI:DI)</f>
        <v>0</v>
      </c>
      <c r="DJ116" s="256" cm="1">
        <f t="array" aca="1" ref="DJ116" ca="1">_xlfn.XLOOKUP($A116&amp;$B116,'[1]产值及收款计划（2026）'!$A:$A&amp;'[1]产值及收款计划（2026）'!$B:$B,'[1]产值及收款计划（2026）'!DJ:DJ)</f>
        <v>0</v>
      </c>
      <c r="DK116" s="256" cm="1">
        <f t="array" aca="1" ref="DK116" ca="1">_xlfn.XLOOKUP($A116&amp;$B116,'[1]产值及收款计划（2026）'!$A:$A&amp;'[1]产值及收款计划（2026）'!$B:$B,'[1]产值及收款计划（2026）'!DK:DK)</f>
        <v>0</v>
      </c>
      <c r="DL116" s="256" cm="1">
        <f t="array" aca="1" ref="DL116" ca="1">_xlfn.XLOOKUP($A116&amp;$B116,'[1]产值及收款计划（2026）'!$A:$A&amp;'[1]产值及收款计划（2026）'!$B:$B,'[1]产值及收款计划（2026）'!DL:DL)</f>
        <v>0</v>
      </c>
      <c r="DM116" s="264"/>
      <c r="DN116" s="250"/>
    </row>
    <row r="117" spans="1:118" ht="20.25" x14ac:dyDescent="0.15">
      <c r="A117" s="254">
        <f t="shared" ca="1" si="11"/>
        <v>113</v>
      </c>
      <c r="B117" s="254" t="s">
        <v>25</v>
      </c>
      <c r="C117" s="255" t="str" cm="1">
        <f t="array" aca="1" ref="C117" ca="1">_xlfn.XLOOKUP($A117&amp;$B117,'[1]产值及收款计划（2026）'!$A:$A&amp;'[1]产值及收款计划（2026）'!$B:$B,'[1]产值及收款计划（2026）'!C:C)</f>
        <v>ZHT2023101200111</v>
      </c>
      <c r="D117" s="255" t="str" cm="1">
        <f t="array" aca="1" ref="D117" ca="1">_xlfn.XLOOKUP($A117&amp;$B117,'[1]产值及收款计划（2026）'!$A:$A&amp;'[1]产值及收款计划（2026）'!$B:$B,'[1]产值及收款计划（2026）'!D:D)</f>
        <v>嘉兴市域快速道路智慧建设管理平台服务项目</v>
      </c>
      <c r="E117" s="256" cm="1">
        <f t="array" aca="1" ref="E117" ca="1">_xlfn.XLOOKUP($A117&amp;$B117,'[1]产值及收款计划（2026）'!$A:$A&amp;'[1]产值及收款计划（2026）'!$B:$B,'[1]产值及收款计划（2026）'!E:E)</f>
        <v>260.13688400000001</v>
      </c>
      <c r="F117" s="256" cm="1">
        <f t="array" aca="1" ref="F117" ca="1">_xlfn.XLOOKUP($A117&amp;$B117,'[1]产值及收款计划（2026）'!$A:$A&amp;'[1]产值及收款计划（2026）'!$B:$B,'[1]产值及收款计划（2026）'!F:F)</f>
        <v>260.13688400000001</v>
      </c>
      <c r="G117" s="256" cm="1">
        <f t="array" aca="1" ref="G117" ca="1">_xlfn.XLOOKUP($A117&amp;$B117,'[1]产值及收款计划（2026）'!$A:$A&amp;'[1]产值及收款计划（2026）'!$B:$B,'[1]产值及收款计划（2026）'!G:G)</f>
        <v>260.13688400000001</v>
      </c>
      <c r="H117" s="256" cm="1">
        <f t="array" aca="1" ref="H117" ca="1">_xlfn.XLOOKUP($A117&amp;$B117,'[1]产值及收款计划（2026）'!$A:$A&amp;'[1]产值及收款计划（2026）'!$B:$B,'[1]产值及收款计划（2026）'!H:H)</f>
        <v>37.936883999999999</v>
      </c>
      <c r="I117" s="257" cm="1">
        <f t="array" aca="1" ref="I117" ca="1">_xlfn.XLOOKUP($A117&amp;$B117,'[1]产值及收款计划（2026）'!$A:$A&amp;'[1]产值及收款计划（2026）'!$B:$B,'[1]产值及收款计划（2026）'!I:I)</f>
        <v>0.14583431390682799</v>
      </c>
      <c r="J117" s="258" cm="1">
        <f t="array" aca="1" ref="J117" ca="1">_xlfn.XLOOKUP($A117&amp;$B117,'[1]产值及收款计划（2026）'!$A:$A&amp;'[1]产值及收款计划（2026）'!$B:$B,'[1]产值及收款计划（2026）'!J:J)</f>
        <v>7.0245359217733505E-2</v>
      </c>
      <c r="K117" s="256" cm="1">
        <f t="array" aca="1" ref="K117" ca="1">_xlfn.XLOOKUP($A117&amp;$B117,'[1]产值及收款计划（2026）'!$A:$A&amp;'[1]产值及收款计划（2026）'!$B:$B,'[1]产值及收款计划（2026）'!K:K)</f>
        <v>0</v>
      </c>
      <c r="L117" s="256" cm="1">
        <f t="array" aca="1" ref="L117" ca="1">_xlfn.XLOOKUP($A117&amp;$B117,'[1]产值及收款计划（2026）'!$A:$A&amp;'[1]产值及收款计划（2026）'!$B:$B,'[1]产值及收款计划（2026）'!L:L)</f>
        <v>0</v>
      </c>
      <c r="M117" s="256" t="str" cm="1">
        <f t="array" aca="1" ref="M117" ca="1">_xlfn.XLOOKUP($A117&amp;$B117,'[1]产值及收款计划（2026）'!$A:$A&amp;'[1]产值及收款计划（2026）'!$B:$B,'[1]产值及收款计划（2026）'!M:M)</f>
        <v>主导</v>
      </c>
      <c r="N117" s="256" t="str" cm="1">
        <f t="array" aca="1" ref="N117" ca="1">_xlfn.XLOOKUP($A117&amp;$B117,'[1]产值及收款计划（2026）'!$A:$A&amp;'[1]产值及收款计划（2026）'!$B:$B,'[1]产值及收款计划（2026）'!N:N)</f>
        <v>张智伟团队</v>
      </c>
      <c r="O117" s="256" t="str" cm="1">
        <f t="array" aca="1" ref="O117" ca="1">_xlfn.XLOOKUP($A117&amp;$B117,'[1]产值及收款计划（2026）'!$A:$A&amp;'[1]产值及收款计划（2026）'!$B:$B,'[1]产值及收款计划（2026）'!O:O)</f>
        <v>卜宝翔</v>
      </c>
      <c r="P117" s="255" t="str" cm="1">
        <f t="array" aca="1" ref="P117" ca="1">_xlfn.XLOOKUP($A117&amp;$B117,'[1]产值及收款计划（2026）'!$A:$A&amp;'[1]产值及收款计划（2026）'!$B:$B,'[1]产值及收款计划（2026）'!P:P)</f>
        <v>在建</v>
      </c>
      <c r="Q117" s="256" cm="1">
        <f t="array" aca="1" ref="Q117" ca="1">_xlfn.XLOOKUP($A117&amp;$B117,'[1]产值及收款计划（2026）'!$A:$A&amp;'[1]产值及收款计划（2026）'!$B:$B,'[1]产值及收款计划（2026）'!Q:Q)</f>
        <v>0</v>
      </c>
      <c r="R117" s="256" cm="1">
        <f t="array" aca="1" ref="R117" ca="1">_xlfn.XLOOKUP($A117&amp;$B117,'[1]产值及收款计划（2026）'!$A:$A&amp;'[1]产值及收款计划（2026）'!$B:$B,'[1]产值及收款计划（2026）'!R:R)</f>
        <v>0</v>
      </c>
      <c r="S117" s="256" cm="1">
        <f t="array" aca="1" ref="S117" ca="1">_xlfn.XLOOKUP($A117&amp;$B117,'[1]产值及收款计划（2026）'!$A:$A&amp;'[1]产值及收款计划（2026）'!$B:$B,'[1]产值及收款计划（2026）'!S:S)</f>
        <v>0</v>
      </c>
      <c r="T117" s="256" cm="1">
        <f t="array" aca="1" ref="T117" ca="1">_xlfn.XLOOKUP($A117&amp;$B117,'[1]产值及收款计划（2026）'!$A:$A&amp;'[1]产值及收款计划（2026）'!$B:$B,'[1]产值及收款计划（2026）'!T:T)</f>
        <v>228.84096500000001</v>
      </c>
      <c r="U117" s="256" cm="1">
        <f t="array" aca="1" ref="U117" ca="1">_xlfn.XLOOKUP($A117&amp;$B117,'[1]产值及收款计划（2026）'!$A:$A&amp;'[1]产值及收款计划（2026）'!$B:$B,'[1]产值及收款计划（2026）'!U:U)</f>
        <v>0</v>
      </c>
      <c r="V117" s="256" cm="1">
        <f t="array" aca="1" ref="V117" ca="1">_xlfn.XLOOKUP($A117&amp;$B117,'[1]产值及收款计划（2026）'!$A:$A&amp;'[1]产值及收款计划（2026）'!$B:$B,'[1]产值及收款计划（2026）'!V:V)</f>
        <v>31.295919000000001</v>
      </c>
      <c r="W117" s="256" cm="1">
        <f t="array" aca="1" ref="W117" ca="1">_xlfn.XLOOKUP($A117&amp;$B117,'[1]产值及收款计划（2026）'!$A:$A&amp;'[1]产值及收款计划（2026）'!$B:$B,'[1]产值及收款计划（2026）'!W:W)</f>
        <v>0</v>
      </c>
      <c r="X117" s="256" cm="1">
        <f t="array" aca="1" ref="X117" ca="1">_xlfn.XLOOKUP($A117&amp;$B117,'[1]产值及收款计划（2026）'!$A:$A&amp;'[1]产值及收款计划（2026）'!$B:$B,'[1]产值及收款计划（2026）'!X:X)</f>
        <v>0</v>
      </c>
      <c r="Y117" s="256" cm="1">
        <f t="array" aca="1" ref="Y117" ca="1">_xlfn.XLOOKUP($A117&amp;$B117,'[1]产值及收款计划（2026）'!$A:$A&amp;'[1]产值及收款计划（2026）'!$B:$B,'[1]产值及收款计划（2026）'!Y:Y)</f>
        <v>0</v>
      </c>
      <c r="Z117" s="256" cm="1">
        <f t="array" aca="1" ref="Z117" ca="1">_xlfn.XLOOKUP($A117&amp;$B117,'[1]产值及收款计划（2026）'!$A:$A&amp;'[1]产值及收款计划（2026）'!$B:$B,'[1]产值及收款计划（2026）'!Z:Z)</f>
        <v>0</v>
      </c>
      <c r="AA117" s="256" cm="1">
        <f t="array" aca="1" ref="AA117" ca="1">_xlfn.XLOOKUP($A117&amp;$B117,'[1]产值及收款计划（2026）'!$A:$A&amp;'[1]产值及收款计划（2026）'!$B:$B,'[1]产值及收款计划（2026）'!AA:AA)</f>
        <v>0</v>
      </c>
      <c r="AB117" s="256" cm="1">
        <f t="array" aca="1" ref="AB117" ca="1">_xlfn.XLOOKUP($A117&amp;$B117,'[1]产值及收款计划（2026）'!$A:$A&amp;'[1]产值及收款计划（2026）'!$B:$B,'[1]产值及收款计划（2026）'!AB:AB)</f>
        <v>0</v>
      </c>
      <c r="AC117" s="256" cm="1">
        <f t="array" aca="1" ref="AC117" ca="1">_xlfn.XLOOKUP($A117&amp;$B117,'[1]产值及收款计划（2026）'!$A:$A&amp;'[1]产值及收款计划（2026）'!$B:$B,'[1]产值及收款计划（2026）'!AC:AC)</f>
        <v>0</v>
      </c>
      <c r="AD117" s="256" cm="1">
        <f t="array" aca="1" ref="AD117" ca="1">_xlfn.XLOOKUP($A117&amp;$B117,'[1]产值及收款计划（2026）'!$A:$A&amp;'[1]产值及收款计划（2026）'!$B:$B,'[1]产值及收款计划（2026）'!AD:AD)</f>
        <v>0</v>
      </c>
      <c r="AE117" s="256" cm="1">
        <f t="array" aca="1" ref="AE117" ca="1">_xlfn.XLOOKUP($A117&amp;$B117,'[1]产值及收款计划（2026）'!$A:$A&amp;'[1]产值及收款计划（2026）'!$B:$B,'[1]产值及收款计划（2026）'!AE:AE)</f>
        <v>0</v>
      </c>
      <c r="AF117" s="256" cm="1">
        <f t="array" aca="1" ref="AF117" ca="1">_xlfn.XLOOKUP($A117&amp;$B117,'[1]产值及收款计划（2026）'!$A:$A&amp;'[1]产值及收款计划（2026）'!$B:$B,'[1]产值及收款计划（2026）'!AF:AF)</f>
        <v>0</v>
      </c>
      <c r="AG117" s="256" cm="1">
        <f t="array" aca="1" ref="AG117" ca="1">_xlfn.XLOOKUP($A117&amp;$B117,'[1]产值及收款计划（2026）'!$A:$A&amp;'[1]产值及收款计划（2026）'!$B:$B,'[1]产值及收款计划（2026）'!AG:AG)</f>
        <v>0</v>
      </c>
      <c r="AH117" s="256" cm="1">
        <f t="array" aca="1" ref="AH117" ca="1">_xlfn.XLOOKUP($A117&amp;$B117,'[1]产值及收款计划（2026）'!$A:$A&amp;'[1]产值及收款计划（2026）'!$B:$B,'[1]产值及收款计划（2026）'!AH:AH)</f>
        <v>0</v>
      </c>
      <c r="AI117" s="256" cm="1">
        <f t="array" aca="1" ref="AI117" ca="1">_xlfn.XLOOKUP($A117&amp;$B117,'[1]产值及收款计划（2026）'!$A:$A&amp;'[1]产值及收款计划（2026）'!$B:$B,'[1]产值及收款计划（2026）'!AI:AI)</f>
        <v>31.295919000000001</v>
      </c>
      <c r="AJ117" s="256" cm="1">
        <f t="array" aca="1" ref="AJ117" ca="1">_xlfn.XLOOKUP($A117&amp;$B117,'[1]产值及收款计划（2026）'!$A:$A&amp;'[1]产值及收款计划（2026）'!$B:$B,'[1]产值及收款计划（2026）'!AJ:AJ)</f>
        <v>0</v>
      </c>
      <c r="AK117" s="256" cm="1">
        <f t="array" aca="1" ref="AK117" ca="1">_xlfn.XLOOKUP($A117&amp;$B117,'[1]产值及收款计划（2026）'!$A:$A&amp;'[1]产值及收款计划（2026）'!$B:$B,'[1]产值及收款计划（2026）'!AK:AK)</f>
        <v>0</v>
      </c>
      <c r="AL117" s="256" cm="1">
        <f t="array" aca="1" ref="AL117" ca="1">_xlfn.XLOOKUP($A117&amp;$B117,'[1]产值及收款计划（2026）'!$A:$A&amp;'[1]产值及收款计划（2026）'!$B:$B,'[1]产值及收款计划（2026）'!AL:AL)</f>
        <v>0</v>
      </c>
      <c r="AM117" s="263" t="e" cm="1">
        <f t="array" aca="1" ref="AM117" ca="1">_xlfn.LET(_xlpm.勾选月份状态数组,TRANSPOSE('PPT(12-15页）-TOP10'!$A$3:$A$14),_xlpm.选择数据区,IF('PPT(12-15页）-TOP10'!$E$3="收款",$BA117:$BL117,$AA117:$AL117),SUM(_xlfn._xlws.FILTER(_xlpm.选择数据区,_xlpm.勾选月份状态数组,"")))</f>
        <v>#NAME?</v>
      </c>
      <c r="AN117" s="256" t="e" cm="1">
        <f t="array" aca="1" ref="AN117" ca="1">_xlfn.LET(_xlpm.勾选月份状态数组,TRANSPOSE('PPT(12-15页）-TOP10'!$A$3:$A$14),_xlpm.选择数据区,IF('PPT(12-15页）-TOP10'!$E$3="收款",$DA117:$DL117,$CA117:$CL117),SUM(_xlfn._xlws.FILTER(_xlpm.选择数据区,_xlpm.勾选月份状态数组,"")))</f>
        <v>#NAME?</v>
      </c>
      <c r="AO117" s="256">
        <f ca="1">SUM(CA117:CC117)+SUM(AD117:AL117)</f>
        <v>31.295919000000001</v>
      </c>
      <c r="AP117" s="256"/>
      <c r="AQ117" s="256"/>
      <c r="AR117" s="256"/>
      <c r="AS117" s="256" cm="1">
        <f t="array" aca="1" ref="AS117" ca="1">_xlfn.XLOOKUP($A117&amp;$B117,'[1]产值及收款计划（2026）'!$A:$A&amp;'[1]产值及收款计划（2026）'!$B:$B,'[1]产值及收款计划（2026）'!AS:AS)</f>
        <v>0</v>
      </c>
      <c r="AT117" s="256" cm="1">
        <f t="array" aca="1" ref="AT117" ca="1">_xlfn.XLOOKUP($A117&amp;$B117,'[1]产值及收款计划（2026）'!$A:$A&amp;'[1]产值及收款计划（2026）'!$B:$B,'[1]产值及收款计划（2026）'!AT:AT)</f>
        <v>0</v>
      </c>
      <c r="AU117" s="256" cm="1">
        <f t="array" aca="1" ref="AU117" ca="1">_xlfn.XLOOKUP($A117&amp;$B117,'[1]产值及收款计划（2026）'!$A:$A&amp;'[1]产值及收款计划（2026）'!$B:$B,'[1]产值及收款计划（2026）'!AU:AU)</f>
        <v>0</v>
      </c>
      <c r="AV117" s="256" cm="1">
        <f t="array" aca="1" ref="AV117" ca="1">_xlfn.XLOOKUP($A117&amp;$B117,'[1]产值及收款计划（2026）'!$A:$A&amp;'[1]产值及收款计划（2026）'!$B:$B,'[1]产值及收款计划（2026）'!AV:AV)</f>
        <v>0</v>
      </c>
      <c r="AW117" s="256" cm="1">
        <f t="array" aca="1" ref="AW117" ca="1">_xlfn.XLOOKUP($A117&amp;$B117,'[1]产值及收款计划（2026）'!$A:$A&amp;'[1]产值及收款计划（2026）'!$B:$B,'[1]产值及收款计划（2026）'!AW:AW)</f>
        <v>130.068442</v>
      </c>
      <c r="AX117" s="256" cm="1">
        <f t="array" aca="1" ref="AX117" ca="1">_xlfn.XLOOKUP($A117&amp;$B117,'[1]产值及收款计划（2026）'!$A:$A&amp;'[1]产值及收款计划（2026）'!$B:$B,'[1]产值及收款计划（2026）'!AX:AX)</f>
        <v>0</v>
      </c>
      <c r="AY117" s="256" cm="1">
        <f t="array" aca="1" ref="AY117" ca="1">_xlfn.XLOOKUP($A117&amp;$B117,'[1]产值及收款计划（2026）'!$A:$A&amp;'[1]产值及收款计划（2026）'!$B:$B,'[1]产值及收款计划（2026）'!AY:AY)</f>
        <v>130.068442</v>
      </c>
      <c r="AZ117" s="256" cm="1">
        <f t="array" aca="1" ref="AZ117" ca="1">_xlfn.XLOOKUP($A117&amp;$B117,'[1]产值及收款计划（2026）'!$A:$A&amp;'[1]产值及收款计划（2026）'!$B:$B,'[1]产值及收款计划（2026）'!AZ:AZ)</f>
        <v>98.772523000000007</v>
      </c>
      <c r="BA117" s="256" cm="1">
        <f t="array" aca="1" ref="BA117" ca="1">_xlfn.XLOOKUP($A117&amp;$B117,'[1]产值及收款计划（2026）'!$A:$A&amp;'[1]产值及收款计划（2026）'!$B:$B,'[1]产值及收款计划（2026）'!BA:BA)</f>
        <v>0</v>
      </c>
      <c r="BB117" s="256" cm="1">
        <f t="array" aca="1" ref="BB117" ca="1">_xlfn.XLOOKUP($A117&amp;$B117,'[1]产值及收款计划（2026）'!$A:$A&amp;'[1]产值及收款计划（2026）'!$B:$B,'[1]产值及收款计划（2026）'!BB:BB)</f>
        <v>0</v>
      </c>
      <c r="BC117" s="256" cm="1">
        <f t="array" aca="1" ref="BC117" ca="1">_xlfn.XLOOKUP($A117&amp;$B117,'[1]产值及收款计划（2026）'!$A:$A&amp;'[1]产值及收款计划（2026）'!$B:$B,'[1]产值及收款计划（2026）'!BC:BC)</f>
        <v>0</v>
      </c>
      <c r="BD117" s="256" cm="1">
        <f t="array" aca="1" ref="BD117" ca="1">_xlfn.XLOOKUP($A117&amp;$B117,'[1]产值及收款计划（2026）'!$A:$A&amp;'[1]产值及收款计划（2026）'!$B:$B,'[1]产值及收款计划（2026）'!BD:BD)</f>
        <v>0</v>
      </c>
      <c r="BE117" s="256" cm="1">
        <f t="array" aca="1" ref="BE117" ca="1">_xlfn.XLOOKUP($A117&amp;$B117,'[1]产值及收款计划（2026）'!$A:$A&amp;'[1]产值及收款计划（2026）'!$B:$B,'[1]产值及收款计划（2026）'!BE:BE)</f>
        <v>0</v>
      </c>
      <c r="BF117" s="256" cm="1">
        <f t="array" aca="1" ref="BF117" ca="1">_xlfn.XLOOKUP($A117&amp;$B117,'[1]产值及收款计划（2026）'!$A:$A&amp;'[1]产值及收款计划（2026）'!$B:$B,'[1]产值及收款计划（2026）'!BF:BF)</f>
        <v>0</v>
      </c>
      <c r="BG117" s="256" cm="1">
        <f t="array" aca="1" ref="BG117" ca="1">_xlfn.XLOOKUP($A117&amp;$B117,'[1]产值及收款计划（2026）'!$A:$A&amp;'[1]产值及收款计划（2026）'!$B:$B,'[1]产值及收款计划（2026）'!BG:BG)</f>
        <v>0</v>
      </c>
      <c r="BH117" s="256" cm="1">
        <f t="array" aca="1" ref="BH117" ca="1">_xlfn.XLOOKUP($A117&amp;$B117,'[1]产值及收款计划（2026）'!$A:$A&amp;'[1]产值及收款计划（2026）'!$B:$B,'[1]产值及收款计划（2026）'!BH:BH)</f>
        <v>0</v>
      </c>
      <c r="BI117" s="256" cm="1">
        <f t="array" aca="1" ref="BI117" ca="1">_xlfn.XLOOKUP($A117&amp;$B117,'[1]产值及收款计划（2026）'!$A:$A&amp;'[1]产值及收款计划（2026）'!$B:$B,'[1]产值及收款计划（2026）'!BI:BI)</f>
        <v>0</v>
      </c>
      <c r="BJ117" s="256" cm="1">
        <f t="array" aca="1" ref="BJ117" ca="1">_xlfn.XLOOKUP($A117&amp;$B117,'[1]产值及收款计划（2026）'!$A:$A&amp;'[1]产值及收款计划（2026）'!$B:$B,'[1]产值及收款计划（2026）'!BJ:BJ)</f>
        <v>0</v>
      </c>
      <c r="BK117" s="256" cm="1">
        <f t="array" aca="1" ref="BK117" ca="1">_xlfn.XLOOKUP($A117&amp;$B117,'[1]产值及收款计划（2026）'!$A:$A&amp;'[1]产值及收款计划（2026）'!$B:$B,'[1]产值及收款计划（2026）'!BK:BK)</f>
        <v>0</v>
      </c>
      <c r="BL117" s="256" cm="1">
        <f t="array" aca="1" ref="BL117" ca="1">_xlfn.XLOOKUP($A117&amp;$B117,'[1]产值及收款计划（2026）'!$A:$A&amp;'[1]产值及收款计划（2026）'!$B:$B,'[1]产值及收款计划（2026）'!BL:BL)</f>
        <v>0</v>
      </c>
      <c r="BM117" s="256"/>
      <c r="BN117" s="256"/>
      <c r="BO117" s="256"/>
      <c r="BP117" s="256"/>
      <c r="BQ117" s="255" cm="1">
        <f t="array" aca="1" ref="BQ117" ca="1">_xlfn.XLOOKUP($A117&amp;$B117,'[1]产值及收款计划（2026）'!$A:$A&amp;'[1]产值及收款计划（2026）'!$B:$B,'[1]产值及收款计划（2026）'!BQ:BQ)</f>
        <v>0</v>
      </c>
      <c r="BR117" s="256" cm="1">
        <f t="array" aca="1" ref="BR117" ca="1">_xlfn.XLOOKUP($A117&amp;$B117,'[1]产值及收款计划（2026）'!$A:$A&amp;'[1]产值及收款计划（2026）'!$B:$B,'[1]产值及收款计划（2026）'!BR:BR)</f>
        <v>0</v>
      </c>
      <c r="CA117" s="256" cm="1">
        <f t="array" aca="1" ref="CA117" ca="1">_xlfn.XLOOKUP($A117&amp;$B117,'[1]产值及收款计划（2026）'!$A:$A&amp;'[1]产值及收款计划（2026）'!$B:$B,'[1]产值及收款计划（2026）'!CA:CA)</f>
        <v>0</v>
      </c>
      <c r="CB117" s="256" cm="1">
        <f t="array" aca="1" ref="CB117" ca="1">_xlfn.XLOOKUP($A117&amp;$B117,'[1]产值及收款计划（2026）'!$A:$A&amp;'[1]产值及收款计划（2026）'!$B:$B,'[1]产值及收款计划（2026）'!CB:CB)</f>
        <v>0</v>
      </c>
      <c r="CC117" s="256" cm="1">
        <f t="array" aca="1" ref="CC117" ca="1">_xlfn.XLOOKUP($A117&amp;$B117,'[1]产值及收款计划（2026）'!$A:$A&amp;'[1]产值及收款计划（2026）'!$B:$B,'[1]产值及收款计划（2026）'!CC:CC)</f>
        <v>0</v>
      </c>
      <c r="CD117" s="256" cm="1">
        <f t="array" aca="1" ref="CD117" ca="1">_xlfn.XLOOKUP($A117&amp;$B117,'[1]产值及收款计划（2026）'!$A:$A&amp;'[1]产值及收款计划（2026）'!$B:$B,'[1]产值及收款计划（2026）'!CD:CD)</f>
        <v>0</v>
      </c>
      <c r="CE117" s="256" cm="1">
        <f t="array" aca="1" ref="CE117" ca="1">_xlfn.XLOOKUP($A117&amp;$B117,'[1]产值及收款计划（2026）'!$A:$A&amp;'[1]产值及收款计划（2026）'!$B:$B,'[1]产值及收款计划（2026）'!CE:CE)</f>
        <v>0</v>
      </c>
      <c r="CF117" s="256" cm="1">
        <f t="array" aca="1" ref="CF117" ca="1">_xlfn.XLOOKUP($A117&amp;$B117,'[1]产值及收款计划（2026）'!$A:$A&amp;'[1]产值及收款计划（2026）'!$B:$B,'[1]产值及收款计划（2026）'!CF:CF)</f>
        <v>0</v>
      </c>
      <c r="CG117" s="256" cm="1">
        <f t="array" aca="1" ref="CG117" ca="1">_xlfn.XLOOKUP($A117&amp;$B117,'[1]产值及收款计划（2026）'!$A:$A&amp;'[1]产值及收款计划（2026）'!$B:$B,'[1]产值及收款计划（2026）'!CG:CG)</f>
        <v>0</v>
      </c>
      <c r="CH117" s="256" cm="1">
        <f t="array" aca="1" ref="CH117" ca="1">_xlfn.XLOOKUP($A117&amp;$B117,'[1]产值及收款计划（2026）'!$A:$A&amp;'[1]产值及收款计划（2026）'!$B:$B,'[1]产值及收款计划（2026）'!CH:CH)</f>
        <v>0</v>
      </c>
      <c r="CI117" s="256" cm="1">
        <f t="array" aca="1" ref="CI117" ca="1">_xlfn.XLOOKUP($A117&amp;$B117,'[1]产值及收款计划（2026）'!$A:$A&amp;'[1]产值及收款计划（2026）'!$B:$B,'[1]产值及收款计划（2026）'!CI:CI)</f>
        <v>0</v>
      </c>
      <c r="CJ117" s="256" cm="1">
        <f t="array" aca="1" ref="CJ117" ca="1">_xlfn.XLOOKUP($A117&amp;$B117,'[1]产值及收款计划（2026）'!$A:$A&amp;'[1]产值及收款计划（2026）'!$B:$B,'[1]产值及收款计划（2026）'!CJ:CJ)</f>
        <v>0</v>
      </c>
      <c r="CK117" s="256" cm="1">
        <f t="array" aca="1" ref="CK117" ca="1">_xlfn.XLOOKUP($A117&amp;$B117,'[1]产值及收款计划（2026）'!$A:$A&amp;'[1]产值及收款计划（2026）'!$B:$B,'[1]产值及收款计划（2026）'!CK:CK)</f>
        <v>0</v>
      </c>
      <c r="CL117" s="256" cm="1">
        <f t="array" aca="1" ref="CL117" ca="1">_xlfn.XLOOKUP($A117&amp;$B117,'[1]产值及收款计划（2026）'!$A:$A&amp;'[1]产值及收款计划（2026）'!$B:$B,'[1]产值及收款计划（2026）'!CL:CL)</f>
        <v>0</v>
      </c>
      <c r="DA117" s="256" cm="1">
        <f t="array" aca="1" ref="DA117" ca="1">_xlfn.XLOOKUP($A117&amp;$B117,'[1]产值及收款计划（2026）'!$A:$A&amp;'[1]产值及收款计划（2026）'!$B:$B,'[1]产值及收款计划（2026）'!DA:DA)</f>
        <v>0</v>
      </c>
      <c r="DB117" s="256" cm="1">
        <f t="array" aca="1" ref="DB117" ca="1">_xlfn.XLOOKUP($A117&amp;$B117,'[1]产值及收款计划（2026）'!$A:$A&amp;'[1]产值及收款计划（2026）'!$B:$B,'[1]产值及收款计划（2026）'!DB:DB)</f>
        <v>0</v>
      </c>
      <c r="DC117" s="256" cm="1">
        <f t="array" aca="1" ref="DC117" ca="1">_xlfn.XLOOKUP($A117&amp;$B117,'[1]产值及收款计划（2026）'!$A:$A&amp;'[1]产值及收款计划（2026）'!$B:$B,'[1]产值及收款计划（2026）'!DC:DC)</f>
        <v>0</v>
      </c>
      <c r="DD117" s="256" cm="1">
        <f t="array" aca="1" ref="DD117" ca="1">_xlfn.XLOOKUP($A117&amp;$B117,'[1]产值及收款计划（2026）'!$A:$A&amp;'[1]产值及收款计划（2026）'!$B:$B,'[1]产值及收款计划（2026）'!DD:DD)</f>
        <v>0</v>
      </c>
      <c r="DE117" s="256" cm="1">
        <f t="array" aca="1" ref="DE117" ca="1">_xlfn.XLOOKUP($A117&amp;$B117,'[1]产值及收款计划（2026）'!$A:$A&amp;'[1]产值及收款计划（2026）'!$B:$B,'[1]产值及收款计划（2026）'!DE:DE)</f>
        <v>0</v>
      </c>
      <c r="DF117" s="256" cm="1">
        <f t="array" aca="1" ref="DF117" ca="1">_xlfn.XLOOKUP($A117&amp;$B117,'[1]产值及收款计划（2026）'!$A:$A&amp;'[1]产值及收款计划（2026）'!$B:$B,'[1]产值及收款计划（2026）'!DF:DF)</f>
        <v>0</v>
      </c>
      <c r="DG117" s="256" cm="1">
        <f t="array" aca="1" ref="DG117" ca="1">_xlfn.XLOOKUP($A117&amp;$B117,'[1]产值及收款计划（2026）'!$A:$A&amp;'[1]产值及收款计划（2026）'!$B:$B,'[1]产值及收款计划（2026）'!DG:DG)</f>
        <v>0</v>
      </c>
      <c r="DH117" s="256" cm="1">
        <f t="array" aca="1" ref="DH117" ca="1">_xlfn.XLOOKUP($A117&amp;$B117,'[1]产值及收款计划（2026）'!$A:$A&amp;'[1]产值及收款计划（2026）'!$B:$B,'[1]产值及收款计划（2026）'!DH:DH)</f>
        <v>0</v>
      </c>
      <c r="DI117" s="256" cm="1">
        <f t="array" aca="1" ref="DI117" ca="1">_xlfn.XLOOKUP($A117&amp;$B117,'[1]产值及收款计划（2026）'!$A:$A&amp;'[1]产值及收款计划（2026）'!$B:$B,'[1]产值及收款计划（2026）'!DI:DI)</f>
        <v>0</v>
      </c>
      <c r="DJ117" s="256" cm="1">
        <f t="array" aca="1" ref="DJ117" ca="1">_xlfn.XLOOKUP($A117&amp;$B117,'[1]产值及收款计划（2026）'!$A:$A&amp;'[1]产值及收款计划（2026）'!$B:$B,'[1]产值及收款计划（2026）'!DJ:DJ)</f>
        <v>0</v>
      </c>
      <c r="DK117" s="256" cm="1">
        <f t="array" aca="1" ref="DK117" ca="1">_xlfn.XLOOKUP($A117&amp;$B117,'[1]产值及收款计划（2026）'!$A:$A&amp;'[1]产值及收款计划（2026）'!$B:$B,'[1]产值及收款计划（2026）'!DK:DK)</f>
        <v>0</v>
      </c>
      <c r="DL117" s="256" cm="1">
        <f t="array" aca="1" ref="DL117" ca="1">_xlfn.XLOOKUP($A117&amp;$B117,'[1]产值及收款计划（2026）'!$A:$A&amp;'[1]产值及收款计划（2026）'!$B:$B,'[1]产值及收款计划（2026）'!DL:DL)</f>
        <v>0</v>
      </c>
      <c r="DM117" s="264"/>
      <c r="DN117" s="250"/>
    </row>
    <row r="118" spans="1:118" ht="20.25" x14ac:dyDescent="0.15">
      <c r="A118" s="254">
        <f t="shared" ca="1" si="11"/>
        <v>114</v>
      </c>
      <c r="B118" s="254" t="s">
        <v>25</v>
      </c>
      <c r="C118" s="255" t="str" cm="1">
        <f t="array" aca="1" ref="C118" ca="1">_xlfn.XLOOKUP($A118&amp;$B118,'[1]产值及收款计划（2026）'!$A:$A&amp;'[1]产值及收款计划（2026）'!$B:$B,'[1]产值及收款计划（2026）'!C:C)</f>
        <v>ZHT2023111600137</v>
      </c>
      <c r="D118" s="255" t="str" cm="1">
        <f t="array" aca="1" ref="D118" ca="1">_xlfn.XLOOKUP($A118&amp;$B118,'[1]产值及收款计划（2026）'!$A:$A&amp;'[1]产值及收款计划（2026）'!$B:$B,'[1]产值及收款计划（2026）'!D:D)</f>
        <v>浙江镜岭水库工程数字孪生系统（一期）采购项目</v>
      </c>
      <c r="E118" s="256" cm="1">
        <f t="array" aca="1" ref="E118" ca="1">_xlfn.XLOOKUP($A118&amp;$B118,'[1]产值及收款计划（2026）'!$A:$A&amp;'[1]产值及收款计划（2026）'!$B:$B,'[1]产值及收款计划（2026）'!E:E)</f>
        <v>796.21199999999999</v>
      </c>
      <c r="F118" s="256" cm="1">
        <f t="array" aca="1" ref="F118" ca="1">_xlfn.XLOOKUP($A118&amp;$B118,'[1]产值及收款计划（2026）'!$A:$A&amp;'[1]产值及收款计划（2026）'!$B:$B,'[1]产值及收款计划（2026）'!F:F)</f>
        <v>796.21199999999999</v>
      </c>
      <c r="G118" s="256" cm="1">
        <f t="array" aca="1" ref="G118" ca="1">_xlfn.XLOOKUP($A118&amp;$B118,'[1]产值及收款计划（2026）'!$A:$A&amp;'[1]产值及收款计划（2026）'!$B:$B,'[1]产值及收款计划（2026）'!G:G)</f>
        <v>796.21199999999999</v>
      </c>
      <c r="H118" s="256" cm="1">
        <f t="array" aca="1" ref="H118" ca="1">_xlfn.XLOOKUP($A118&amp;$B118,'[1]产值及收款计划（2026）'!$A:$A&amp;'[1]产值及收款计划（2026）'!$B:$B,'[1]产值及收款计划（2026）'!H:H)</f>
        <v>135.21199999999999</v>
      </c>
      <c r="I118" s="257" cm="1">
        <f t="array" aca="1" ref="I118" ca="1">_xlfn.XLOOKUP($A118&amp;$B118,'[1]产值及收款计划（2026）'!$A:$A&amp;'[1]产值及收款计划（2026）'!$B:$B,'[1]产值及收款计划（2026）'!I:I)</f>
        <v>0.16981909340728299</v>
      </c>
      <c r="J118" s="258" cm="1">
        <f t="array" aca="1" ref="J118" ca="1">_xlfn.XLOOKUP($A118&amp;$B118,'[1]产值及收款计划（2026）'!$A:$A&amp;'[1]产值及收款计划（2026）'!$B:$B,'[1]产值及收款计划（2026）'!J:J)</f>
        <v>7.0714797295926696E-2</v>
      </c>
      <c r="K118" s="256" cm="1">
        <f t="array" aca="1" ref="K118" ca="1">_xlfn.XLOOKUP($A118&amp;$B118,'[1]产值及收款计划（2026）'!$A:$A&amp;'[1]产值及收款计划（2026）'!$B:$B,'[1]产值及收款计划（2026）'!K:K)</f>
        <v>0</v>
      </c>
      <c r="L118" s="256" cm="1">
        <f t="array" aca="1" ref="L118" ca="1">_xlfn.XLOOKUP($A118&amp;$B118,'[1]产值及收款计划（2026）'!$A:$A&amp;'[1]产值及收款计划（2026）'!$B:$B,'[1]产值及收款计划（2026）'!L:L)</f>
        <v>0</v>
      </c>
      <c r="M118" s="256" t="str" cm="1">
        <f t="array" aca="1" ref="M118" ca="1">_xlfn.XLOOKUP($A118&amp;$B118,'[1]产值及收款计划（2026）'!$A:$A&amp;'[1]产值及收款计划（2026）'!$B:$B,'[1]产值及收款计划（2026）'!M:M)</f>
        <v>主导</v>
      </c>
      <c r="N118" s="256" t="str" cm="1">
        <f t="array" aca="1" ref="N118" ca="1">_xlfn.XLOOKUP($A118&amp;$B118,'[1]产值及收款计划（2026）'!$A:$A&amp;'[1]产值及收款计划（2026）'!$B:$B,'[1]产值及收款计划（2026）'!N:N)</f>
        <v>张智伟团队</v>
      </c>
      <c r="O118" s="256" t="str" cm="1">
        <f t="array" aca="1" ref="O118" ca="1">_xlfn.XLOOKUP($A118&amp;$B118,'[1]产值及收款计划（2026）'!$A:$A&amp;'[1]产值及收款计划（2026）'!$B:$B,'[1]产值及收款计划（2026）'!O:O)</f>
        <v>卜宝翔</v>
      </c>
      <c r="P118" s="255" t="str" cm="1">
        <f t="array" aca="1" ref="P118" ca="1">_xlfn.XLOOKUP($A118&amp;$B118,'[1]产值及收款计划（2026）'!$A:$A&amp;'[1]产值及收款计划（2026）'!$B:$B,'[1]产值及收款计划（2026）'!P:P)</f>
        <v>在建</v>
      </c>
      <c r="Q118" s="256" cm="1">
        <f t="array" aca="1" ref="Q118" ca="1">_xlfn.XLOOKUP($A118&amp;$B118,'[1]产值及收款计划（2026）'!$A:$A&amp;'[1]产值及收款计划（2026）'!$B:$B,'[1]产值及收款计划（2026）'!Q:Q)</f>
        <v>0</v>
      </c>
      <c r="R118" s="256" cm="1">
        <f t="array" aca="1" ref="R118" ca="1">_xlfn.XLOOKUP($A118&amp;$B118,'[1]产值及收款计划（2026）'!$A:$A&amp;'[1]产值及收款计划（2026）'!$B:$B,'[1]产值及收款计划（2026）'!R:R)</f>
        <v>0</v>
      </c>
      <c r="S118" s="256" cm="1">
        <f t="array" aca="1" ref="S118" ca="1">_xlfn.XLOOKUP($A118&amp;$B118,'[1]产值及收款计划（2026）'!$A:$A&amp;'[1]产值及收款计划（2026）'!$B:$B,'[1]产值及收款计划（2026）'!S:S)</f>
        <v>0</v>
      </c>
      <c r="T118" s="256" cm="1">
        <f t="array" aca="1" ref="T118" ca="1">_xlfn.XLOOKUP($A118&amp;$B118,'[1]产值及收款计划（2026）'!$A:$A&amp;'[1]产值及收款计划（2026）'!$B:$B,'[1]产值及收款计划（2026）'!T:T)</f>
        <v>671.87869999999998</v>
      </c>
      <c r="U118" s="256" cm="1">
        <f t="array" aca="1" ref="U118" ca="1">_xlfn.XLOOKUP($A118&amp;$B118,'[1]产值及收款计划（2026）'!$A:$A&amp;'[1]产值及收款计划（2026）'!$B:$B,'[1]产值及收款计划（2026）'!U:U)</f>
        <v>0</v>
      </c>
      <c r="V118" s="256" cm="1">
        <f t="array" aca="1" ref="V118" ca="1">_xlfn.XLOOKUP($A118&amp;$B118,'[1]产值及收款计划（2026）'!$A:$A&amp;'[1]产值及收款计划（2026）'!$B:$B,'[1]产值及收款计划（2026）'!V:V)</f>
        <v>124.33329999999999</v>
      </c>
      <c r="W118" s="256" cm="1">
        <f t="array" aca="1" ref="W118" ca="1">_xlfn.XLOOKUP($A118&amp;$B118,'[1]产值及收款计划（2026）'!$A:$A&amp;'[1]产值及收款计划（2026）'!$B:$B,'[1]产值及收款计划（2026）'!W:W)</f>
        <v>0</v>
      </c>
      <c r="X118" s="256" cm="1">
        <f t="array" aca="1" ref="X118" ca="1">_xlfn.XLOOKUP($A118&amp;$B118,'[1]产值及收款计划（2026）'!$A:$A&amp;'[1]产值及收款计划（2026）'!$B:$B,'[1]产值及收款计划（2026）'!X:X)</f>
        <v>0</v>
      </c>
      <c r="Y118" s="256" cm="1">
        <f t="array" aca="1" ref="Y118" ca="1">_xlfn.XLOOKUP($A118&amp;$B118,'[1]产值及收款计划（2026）'!$A:$A&amp;'[1]产值及收款计划（2026）'!$B:$B,'[1]产值及收款计划（2026）'!Y:Y)</f>
        <v>0</v>
      </c>
      <c r="Z118" s="256" cm="1">
        <f t="array" aca="1" ref="Z118" ca="1">_xlfn.XLOOKUP($A118&amp;$B118,'[1]产值及收款计划（2026）'!$A:$A&amp;'[1]产值及收款计划（2026）'!$B:$B,'[1]产值及收款计划（2026）'!Z:Z)</f>
        <v>0</v>
      </c>
      <c r="AA118" s="256" cm="1">
        <f t="array" aca="1" ref="AA118" ca="1">_xlfn.XLOOKUP($A118&amp;$B118,'[1]产值及收款计划（2026）'!$A:$A&amp;'[1]产值及收款计划（2026）'!$B:$B,'[1]产值及收款计划（2026）'!AA:AA)</f>
        <v>0</v>
      </c>
      <c r="AB118" s="256" cm="1">
        <f t="array" aca="1" ref="AB118" ca="1">_xlfn.XLOOKUP($A118&amp;$B118,'[1]产值及收款计划（2026）'!$A:$A&amp;'[1]产值及收款计划（2026）'!$B:$B,'[1]产值及收款计划（2026）'!AB:AB)</f>
        <v>0</v>
      </c>
      <c r="AC118" s="256" cm="1">
        <f t="array" aca="1" ref="AC118" ca="1">_xlfn.XLOOKUP($A118&amp;$B118,'[1]产值及收款计划（2026）'!$A:$A&amp;'[1]产值及收款计划（2026）'!$B:$B,'[1]产值及收款计划（2026）'!AC:AC)</f>
        <v>0</v>
      </c>
      <c r="AD118" s="256" cm="1">
        <f t="array" aca="1" ref="AD118" ca="1">_xlfn.XLOOKUP($A118&amp;$B118,'[1]产值及收款计划（2026）'!$A:$A&amp;'[1]产值及收款计划（2026）'!$B:$B,'[1]产值及收款计划（2026）'!AD:AD)</f>
        <v>0</v>
      </c>
      <c r="AE118" s="256" cm="1">
        <f t="array" aca="1" ref="AE118" ca="1">_xlfn.XLOOKUP($A118&amp;$B118,'[1]产值及收款计划（2026）'!$A:$A&amp;'[1]产值及收款计划（2026）'!$B:$B,'[1]产值及收款计划（2026）'!AE:AE)</f>
        <v>0</v>
      </c>
      <c r="AF118" s="256" cm="1">
        <f t="array" aca="1" ref="AF118" ca="1">_xlfn.XLOOKUP($A118&amp;$B118,'[1]产值及收款计划（2026）'!$A:$A&amp;'[1]产值及收款计划（2026）'!$B:$B,'[1]产值及收款计划（2026）'!AF:AF)</f>
        <v>0</v>
      </c>
      <c r="AG118" s="256" cm="1">
        <f t="array" aca="1" ref="AG118" ca="1">_xlfn.XLOOKUP($A118&amp;$B118,'[1]产值及收款计划（2026）'!$A:$A&amp;'[1]产值及收款计划（2026）'!$B:$B,'[1]产值及收款计划（2026）'!AG:AG)</f>
        <v>0</v>
      </c>
      <c r="AH118" s="256" cm="1">
        <f t="array" aca="1" ref="AH118" ca="1">_xlfn.XLOOKUP($A118&amp;$B118,'[1]产值及收款计划（2026）'!$A:$A&amp;'[1]产值及收款计划（2026）'!$B:$B,'[1]产值及收款计划（2026）'!AH:AH)</f>
        <v>0</v>
      </c>
      <c r="AI118" s="256" cm="1">
        <f t="array" aca="1" ref="AI118" ca="1">_xlfn.XLOOKUP($A118&amp;$B118,'[1]产值及收款计划（2026）'!$A:$A&amp;'[1]产值及收款计划（2026）'!$B:$B,'[1]产值及收款计划（2026）'!AI:AI)</f>
        <v>0</v>
      </c>
      <c r="AJ118" s="256" cm="1">
        <f t="array" aca="1" ref="AJ118" ca="1">_xlfn.XLOOKUP($A118&amp;$B118,'[1]产值及收款计划（2026）'!$A:$A&amp;'[1]产值及收款计划（2026）'!$B:$B,'[1]产值及收款计划（2026）'!AJ:AJ)</f>
        <v>0</v>
      </c>
      <c r="AK118" s="256" cm="1">
        <f t="array" aca="1" ref="AK118" ca="1">_xlfn.XLOOKUP($A118&amp;$B118,'[1]产值及收款计划（2026）'!$A:$A&amp;'[1]产值及收款计划（2026）'!$B:$B,'[1]产值及收款计划（2026）'!AK:AK)</f>
        <v>0</v>
      </c>
      <c r="AL118" s="256" cm="1">
        <f t="array" aca="1" ref="AL118" ca="1">_xlfn.XLOOKUP($A118&amp;$B118,'[1]产值及收款计划（2026）'!$A:$A&amp;'[1]产值及收款计划（2026）'!$B:$B,'[1]产值及收款计划（2026）'!AL:AL)</f>
        <v>38</v>
      </c>
      <c r="AM118" s="263" t="e" cm="1">
        <f t="array" aca="1" ref="AM118" ca="1">_xlfn.LET(_xlpm.勾选月份状态数组,TRANSPOSE('PPT(12-15页）-TOP10'!$A$3:$A$14),_xlpm.选择数据区,IF('PPT(12-15页）-TOP10'!$E$3="收款",$BA118:$BL118,$AA118:$AL118),SUM(_xlfn._xlws.FILTER(_xlpm.选择数据区,_xlpm.勾选月份状态数组,"")))</f>
        <v>#NAME?</v>
      </c>
      <c r="AN118" s="256" t="e" cm="1">
        <f t="array" aca="1" ref="AN118" ca="1">_xlfn.LET(_xlpm.勾选月份状态数组,TRANSPOSE('PPT(12-15页）-TOP10'!$A$3:$A$14),_xlpm.选择数据区,IF('PPT(12-15页）-TOP10'!$E$3="收款",$DA118:$DL118,$CA118:$CL118),SUM(_xlfn._xlws.FILTER(_xlpm.选择数据区,_xlpm.勾选月份状态数组,"")))</f>
        <v>#NAME?</v>
      </c>
      <c r="AO118" s="256">
        <f ca="1">SUM(CA118:CC118)+SUM(AD118:AL118)</f>
        <v>38</v>
      </c>
      <c r="AP118" s="256"/>
      <c r="AQ118" s="256"/>
      <c r="AR118" s="256"/>
      <c r="AS118" s="256" cm="1">
        <f t="array" aca="1" ref="AS118" ca="1">_xlfn.XLOOKUP($A118&amp;$B118,'[1]产值及收款计划（2026）'!$A:$A&amp;'[1]产值及收款计划（2026）'!$B:$B,'[1]产值及收款计划（2026）'!AS:AS)</f>
        <v>0</v>
      </c>
      <c r="AT118" s="256" cm="1">
        <f t="array" aca="1" ref="AT118" ca="1">_xlfn.XLOOKUP($A118&amp;$B118,'[1]产值及收款计划（2026）'!$A:$A&amp;'[1]产值及收款计划（2026）'!$B:$B,'[1]产值及收款计划（2026）'!AT:AT)</f>
        <v>0</v>
      </c>
      <c r="AU118" s="256" cm="1">
        <f t="array" aca="1" ref="AU118" ca="1">_xlfn.XLOOKUP($A118&amp;$B118,'[1]产值及收款计划（2026）'!$A:$A&amp;'[1]产值及收款计划（2026）'!$B:$B,'[1]产值及收款计划（2026）'!AU:AU)</f>
        <v>0</v>
      </c>
      <c r="AV118" s="256" cm="1">
        <f t="array" aca="1" ref="AV118" ca="1">_xlfn.XLOOKUP($A118&amp;$B118,'[1]产值及收款计划（2026）'!$A:$A&amp;'[1]产值及收款计划（2026）'!$B:$B,'[1]产值及收款计划（2026）'!AV:AV)</f>
        <v>0</v>
      </c>
      <c r="AW118" s="256" cm="1">
        <f t="array" aca="1" ref="AW118" ca="1">_xlfn.XLOOKUP($A118&amp;$B118,'[1]产值及收款计划（2026）'!$A:$A&amp;'[1]产值及收款计划（2026）'!$B:$B,'[1]产值及收款计划（2026）'!AW:AW)</f>
        <v>671.87869999999998</v>
      </c>
      <c r="AX118" s="256" cm="1">
        <f t="array" aca="1" ref="AX118" ca="1">_xlfn.XLOOKUP($A118&amp;$B118,'[1]产值及收款计划（2026）'!$A:$A&amp;'[1]产值及收款计划（2026）'!$B:$B,'[1]产值及收款计划（2026）'!AX:AX)</f>
        <v>0</v>
      </c>
      <c r="AY118" s="256" cm="1">
        <f t="array" aca="1" ref="AY118" ca="1">_xlfn.XLOOKUP($A118&amp;$B118,'[1]产值及收款计划（2026）'!$A:$A&amp;'[1]产值及收款计划（2026）'!$B:$B,'[1]产值及收款计划（2026）'!AY:AY)</f>
        <v>124.33329999999999</v>
      </c>
      <c r="AZ118" s="256" cm="1">
        <f t="array" aca="1" ref="AZ118" ca="1">_xlfn.XLOOKUP($A118&amp;$B118,'[1]产值及收款计划（2026）'!$A:$A&amp;'[1]产值及收款计划（2026）'!$B:$B,'[1]产值及收款计划（2026）'!AZ:AZ)</f>
        <v>0</v>
      </c>
      <c r="BA118" s="256" cm="1">
        <f t="array" aca="1" ref="BA118" ca="1">_xlfn.XLOOKUP($A118&amp;$B118,'[1]产值及收款计划（2026）'!$A:$A&amp;'[1]产值及收款计划（2026）'!$B:$B,'[1]产值及收款计划（2026）'!BA:BA)</f>
        <v>0</v>
      </c>
      <c r="BB118" s="256" cm="1">
        <f t="array" aca="1" ref="BB118" ca="1">_xlfn.XLOOKUP($A118&amp;$B118,'[1]产值及收款计划（2026）'!$A:$A&amp;'[1]产值及收款计划（2026）'!$B:$B,'[1]产值及收款计划（2026）'!BB:BB)</f>
        <v>0</v>
      </c>
      <c r="BC118" s="256" cm="1">
        <f t="array" aca="1" ref="BC118" ca="1">_xlfn.XLOOKUP($A118&amp;$B118,'[1]产值及收款计划（2026）'!$A:$A&amp;'[1]产值及收款计划（2026）'!$B:$B,'[1]产值及收款计划（2026）'!BC:BC)</f>
        <v>0</v>
      </c>
      <c r="BD118" s="256" cm="1">
        <f t="array" aca="1" ref="BD118" ca="1">_xlfn.XLOOKUP($A118&amp;$B118,'[1]产值及收款计划（2026）'!$A:$A&amp;'[1]产值及收款计划（2026）'!$B:$B,'[1]产值及收款计划（2026）'!BD:BD)</f>
        <v>0</v>
      </c>
      <c r="BE118" s="256" cm="1">
        <f t="array" aca="1" ref="BE118" ca="1">_xlfn.XLOOKUP($A118&amp;$B118,'[1]产值及收款计划（2026）'!$A:$A&amp;'[1]产值及收款计划（2026）'!$B:$B,'[1]产值及收款计划（2026）'!BE:BE)</f>
        <v>0</v>
      </c>
      <c r="BF118" s="256" cm="1">
        <f t="array" aca="1" ref="BF118" ca="1">_xlfn.XLOOKUP($A118&amp;$B118,'[1]产值及收款计划（2026）'!$A:$A&amp;'[1]产值及收款计划（2026）'!$B:$B,'[1]产值及收款计划（2026）'!BF:BF)</f>
        <v>0</v>
      </c>
      <c r="BG118" s="256" cm="1">
        <f t="array" aca="1" ref="BG118" ca="1">_xlfn.XLOOKUP($A118&amp;$B118,'[1]产值及收款计划（2026）'!$A:$A&amp;'[1]产值及收款计划（2026）'!$B:$B,'[1]产值及收款计划（2026）'!BG:BG)</f>
        <v>0</v>
      </c>
      <c r="BH118" s="256" cm="1">
        <f t="array" aca="1" ref="BH118" ca="1">_xlfn.XLOOKUP($A118&amp;$B118,'[1]产值及收款计划（2026）'!$A:$A&amp;'[1]产值及收款计划（2026）'!$B:$B,'[1]产值及收款计划（2026）'!BH:BH)</f>
        <v>0</v>
      </c>
      <c r="BI118" s="256" cm="1">
        <f t="array" aca="1" ref="BI118" ca="1">_xlfn.XLOOKUP($A118&amp;$B118,'[1]产值及收款计划（2026）'!$A:$A&amp;'[1]产值及收款计划（2026）'!$B:$B,'[1]产值及收款计划（2026）'!BI:BI)</f>
        <v>0</v>
      </c>
      <c r="BJ118" s="256" cm="1">
        <f t="array" aca="1" ref="BJ118" ca="1">_xlfn.XLOOKUP($A118&amp;$B118,'[1]产值及收款计划（2026）'!$A:$A&amp;'[1]产值及收款计划（2026）'!$B:$B,'[1]产值及收款计划（2026）'!BJ:BJ)</f>
        <v>0</v>
      </c>
      <c r="BK118" s="256" cm="1">
        <f t="array" aca="1" ref="BK118" ca="1">_xlfn.XLOOKUP($A118&amp;$B118,'[1]产值及收款计划（2026）'!$A:$A&amp;'[1]产值及收款计划（2026）'!$B:$B,'[1]产值及收款计划（2026）'!BK:BK)</f>
        <v>0</v>
      </c>
      <c r="BL118" s="256" cm="1">
        <f t="array" aca="1" ref="BL118" ca="1">_xlfn.XLOOKUP($A118&amp;$B118,'[1]产值及收款计划（2026）'!$A:$A&amp;'[1]产值及收款计划（2026）'!$B:$B,'[1]产值及收款计划（2026）'!BL:BL)</f>
        <v>0</v>
      </c>
      <c r="BM118" s="256"/>
      <c r="BN118" s="256"/>
      <c r="BO118" s="256"/>
      <c r="BP118" s="256"/>
      <c r="BQ118" s="255" cm="1">
        <f t="array" aca="1" ref="BQ118" ca="1">_xlfn.XLOOKUP($A118&amp;$B118,'[1]产值及收款计划（2026）'!$A:$A&amp;'[1]产值及收款计划（2026）'!$B:$B,'[1]产值及收款计划（2026）'!BQ:BQ)</f>
        <v>0</v>
      </c>
      <c r="BR118" s="256" cm="1">
        <f t="array" aca="1" ref="BR118" ca="1">_xlfn.XLOOKUP($A118&amp;$B118,'[1]产值及收款计划（2026）'!$A:$A&amp;'[1]产值及收款计划（2026）'!$B:$B,'[1]产值及收款计划（2026）'!BR:BR)</f>
        <v>0</v>
      </c>
      <c r="CA118" s="256" cm="1">
        <f t="array" aca="1" ref="CA118" ca="1">_xlfn.XLOOKUP($A118&amp;$B118,'[1]产值及收款计划（2026）'!$A:$A&amp;'[1]产值及收款计划（2026）'!$B:$B,'[1]产值及收款计划（2026）'!CA:CA)</f>
        <v>0</v>
      </c>
      <c r="CB118" s="256" cm="1">
        <f t="array" aca="1" ref="CB118" ca="1">_xlfn.XLOOKUP($A118&amp;$B118,'[1]产值及收款计划（2026）'!$A:$A&amp;'[1]产值及收款计划（2026）'!$B:$B,'[1]产值及收款计划（2026）'!CB:CB)</f>
        <v>0</v>
      </c>
      <c r="CC118" s="256" cm="1">
        <f t="array" aca="1" ref="CC118" ca="1">_xlfn.XLOOKUP($A118&amp;$B118,'[1]产值及收款计划（2026）'!$A:$A&amp;'[1]产值及收款计划（2026）'!$B:$B,'[1]产值及收款计划（2026）'!CC:CC)</f>
        <v>0</v>
      </c>
      <c r="CD118" s="256" cm="1">
        <f t="array" aca="1" ref="CD118" ca="1">_xlfn.XLOOKUP($A118&amp;$B118,'[1]产值及收款计划（2026）'!$A:$A&amp;'[1]产值及收款计划（2026）'!$B:$B,'[1]产值及收款计划（2026）'!CD:CD)</f>
        <v>0</v>
      </c>
      <c r="CE118" s="256" cm="1">
        <f t="array" aca="1" ref="CE118" ca="1">_xlfn.XLOOKUP($A118&amp;$B118,'[1]产值及收款计划（2026）'!$A:$A&amp;'[1]产值及收款计划（2026）'!$B:$B,'[1]产值及收款计划（2026）'!CE:CE)</f>
        <v>0</v>
      </c>
      <c r="CF118" s="256" cm="1">
        <f t="array" aca="1" ref="CF118" ca="1">_xlfn.XLOOKUP($A118&amp;$B118,'[1]产值及收款计划（2026）'!$A:$A&amp;'[1]产值及收款计划（2026）'!$B:$B,'[1]产值及收款计划（2026）'!CF:CF)</f>
        <v>0</v>
      </c>
      <c r="CG118" s="256" cm="1">
        <f t="array" aca="1" ref="CG118" ca="1">_xlfn.XLOOKUP($A118&amp;$B118,'[1]产值及收款计划（2026）'!$A:$A&amp;'[1]产值及收款计划（2026）'!$B:$B,'[1]产值及收款计划（2026）'!CG:CG)</f>
        <v>0</v>
      </c>
      <c r="CH118" s="256" cm="1">
        <f t="array" aca="1" ref="CH118" ca="1">_xlfn.XLOOKUP($A118&amp;$B118,'[1]产值及收款计划（2026）'!$A:$A&amp;'[1]产值及收款计划（2026）'!$B:$B,'[1]产值及收款计划（2026）'!CH:CH)</f>
        <v>0</v>
      </c>
      <c r="CI118" s="256" cm="1">
        <f t="array" aca="1" ref="CI118" ca="1">_xlfn.XLOOKUP($A118&amp;$B118,'[1]产值及收款计划（2026）'!$A:$A&amp;'[1]产值及收款计划（2026）'!$B:$B,'[1]产值及收款计划（2026）'!CI:CI)</f>
        <v>0</v>
      </c>
      <c r="CJ118" s="256" cm="1">
        <f t="array" aca="1" ref="CJ118" ca="1">_xlfn.XLOOKUP($A118&amp;$B118,'[1]产值及收款计划（2026）'!$A:$A&amp;'[1]产值及收款计划（2026）'!$B:$B,'[1]产值及收款计划（2026）'!CJ:CJ)</f>
        <v>0</v>
      </c>
      <c r="CK118" s="256" cm="1">
        <f t="array" aca="1" ref="CK118" ca="1">_xlfn.XLOOKUP($A118&amp;$B118,'[1]产值及收款计划（2026）'!$A:$A&amp;'[1]产值及收款计划（2026）'!$B:$B,'[1]产值及收款计划（2026）'!CK:CK)</f>
        <v>0</v>
      </c>
      <c r="CL118" s="256" cm="1">
        <f t="array" aca="1" ref="CL118" ca="1">_xlfn.XLOOKUP($A118&amp;$B118,'[1]产值及收款计划（2026）'!$A:$A&amp;'[1]产值及收款计划（2026）'!$B:$B,'[1]产值及收款计划（2026）'!CL:CL)</f>
        <v>0</v>
      </c>
      <c r="DA118" s="256" cm="1">
        <f t="array" aca="1" ref="DA118" ca="1">_xlfn.XLOOKUP($A118&amp;$B118,'[1]产值及收款计划（2026）'!$A:$A&amp;'[1]产值及收款计划（2026）'!$B:$B,'[1]产值及收款计划（2026）'!DA:DA)</f>
        <v>0</v>
      </c>
      <c r="DB118" s="256" cm="1">
        <f t="array" aca="1" ref="DB118" ca="1">_xlfn.XLOOKUP($A118&amp;$B118,'[1]产值及收款计划（2026）'!$A:$A&amp;'[1]产值及收款计划（2026）'!$B:$B,'[1]产值及收款计划（2026）'!DB:DB)</f>
        <v>0</v>
      </c>
      <c r="DC118" s="256" cm="1">
        <f t="array" aca="1" ref="DC118" ca="1">_xlfn.XLOOKUP($A118&amp;$B118,'[1]产值及收款计划（2026）'!$A:$A&amp;'[1]产值及收款计划（2026）'!$B:$B,'[1]产值及收款计划（2026）'!DC:DC)</f>
        <v>0</v>
      </c>
      <c r="DD118" s="256" cm="1">
        <f t="array" aca="1" ref="DD118" ca="1">_xlfn.XLOOKUP($A118&amp;$B118,'[1]产值及收款计划（2026）'!$A:$A&amp;'[1]产值及收款计划（2026）'!$B:$B,'[1]产值及收款计划（2026）'!DD:DD)</f>
        <v>0</v>
      </c>
      <c r="DE118" s="256" cm="1">
        <f t="array" aca="1" ref="DE118" ca="1">_xlfn.XLOOKUP($A118&amp;$B118,'[1]产值及收款计划（2026）'!$A:$A&amp;'[1]产值及收款计划（2026）'!$B:$B,'[1]产值及收款计划（2026）'!DE:DE)</f>
        <v>0</v>
      </c>
      <c r="DF118" s="256" cm="1">
        <f t="array" aca="1" ref="DF118" ca="1">_xlfn.XLOOKUP($A118&amp;$B118,'[1]产值及收款计划（2026）'!$A:$A&amp;'[1]产值及收款计划（2026）'!$B:$B,'[1]产值及收款计划（2026）'!DF:DF)</f>
        <v>0</v>
      </c>
      <c r="DG118" s="256" cm="1">
        <f t="array" aca="1" ref="DG118" ca="1">_xlfn.XLOOKUP($A118&amp;$B118,'[1]产值及收款计划（2026）'!$A:$A&amp;'[1]产值及收款计划（2026）'!$B:$B,'[1]产值及收款计划（2026）'!DG:DG)</f>
        <v>0</v>
      </c>
      <c r="DH118" s="256" cm="1">
        <f t="array" aca="1" ref="DH118" ca="1">_xlfn.XLOOKUP($A118&amp;$B118,'[1]产值及收款计划（2026）'!$A:$A&amp;'[1]产值及收款计划（2026）'!$B:$B,'[1]产值及收款计划（2026）'!DH:DH)</f>
        <v>0</v>
      </c>
      <c r="DI118" s="256" cm="1">
        <f t="array" aca="1" ref="DI118" ca="1">_xlfn.XLOOKUP($A118&amp;$B118,'[1]产值及收款计划（2026）'!$A:$A&amp;'[1]产值及收款计划（2026）'!$B:$B,'[1]产值及收款计划（2026）'!DI:DI)</f>
        <v>0</v>
      </c>
      <c r="DJ118" s="256" cm="1">
        <f t="array" aca="1" ref="DJ118" ca="1">_xlfn.XLOOKUP($A118&amp;$B118,'[1]产值及收款计划（2026）'!$A:$A&amp;'[1]产值及收款计划（2026）'!$B:$B,'[1]产值及收款计划（2026）'!DJ:DJ)</f>
        <v>0</v>
      </c>
      <c r="DK118" s="256" cm="1">
        <f t="array" aca="1" ref="DK118" ca="1">_xlfn.XLOOKUP($A118&amp;$B118,'[1]产值及收款计划（2026）'!$A:$A&amp;'[1]产值及收款计划（2026）'!$B:$B,'[1]产值及收款计划（2026）'!DK:DK)</f>
        <v>0</v>
      </c>
      <c r="DL118" s="256" cm="1">
        <f t="array" aca="1" ref="DL118" ca="1">_xlfn.XLOOKUP($A118&amp;$B118,'[1]产值及收款计划（2026）'!$A:$A&amp;'[1]产值及收款计划（2026）'!$B:$B,'[1]产值及收款计划（2026）'!DL:DL)</f>
        <v>0</v>
      </c>
      <c r="DM118" s="264"/>
      <c r="DN118" s="250"/>
    </row>
    <row r="119" spans="1:118" ht="20.25" x14ac:dyDescent="0.15">
      <c r="A119" s="254">
        <f t="shared" ca="1" si="11"/>
        <v>115</v>
      </c>
      <c r="B119" s="254" t="s">
        <v>25</v>
      </c>
      <c r="C119" s="255" t="str" cm="1">
        <f t="array" aca="1" ref="C119" ca="1">_xlfn.XLOOKUP($A119&amp;$B119,'[1]产值及收款计划（2026）'!$A:$A&amp;'[1]产值及收款计划（2026）'!$B:$B,'[1]产值及收款计划（2026）'!C:C)</f>
        <v>ZHT2024012600012</v>
      </c>
      <c r="D119" s="255" t="str" cm="1">
        <f t="array" aca="1" ref="D119" ca="1">_xlfn.XLOOKUP($A119&amp;$B119,'[1]产值及收款计划（2026）'!$A:$A&amp;'[1]产值及收款计划（2026）'!$B:$B,'[1]产值及收款计划（2026）'!D:D)</f>
        <v>甬台温高速公路（G15 沈阳至海口国家高速公路）改扩建工程临海青岭至温岭大溪岭段信息化管理系统第 XXGL01 标段</v>
      </c>
      <c r="E119" s="256" cm="1">
        <f t="array" aca="1" ref="E119" ca="1">_xlfn.XLOOKUP($A119&amp;$B119,'[1]产值及收款计划（2026）'!$A:$A&amp;'[1]产值及收款计划（2026）'!$B:$B,'[1]产值及收款计划（2026）'!E:E)</f>
        <v>1040.9214999999999</v>
      </c>
      <c r="F119" s="256" cm="1">
        <f t="array" aca="1" ref="F119" ca="1">_xlfn.XLOOKUP($A119&amp;$B119,'[1]产值及收款计划（2026）'!$A:$A&amp;'[1]产值及收款计划（2026）'!$B:$B,'[1]产值及收款计划（2026）'!F:F)</f>
        <v>1040.9214999999999</v>
      </c>
      <c r="G119" s="256" cm="1">
        <f t="array" aca="1" ref="G119" ca="1">_xlfn.XLOOKUP($A119&amp;$B119,'[1]产值及收款计划（2026）'!$A:$A&amp;'[1]产值及收款计划（2026）'!$B:$B,'[1]产值及收款计划（2026）'!G:G)</f>
        <v>1040.9214999999999</v>
      </c>
      <c r="H119" s="256" cm="1">
        <f t="array" aca="1" ref="H119" ca="1">_xlfn.XLOOKUP($A119&amp;$B119,'[1]产值及收款计划（2026）'!$A:$A&amp;'[1]产值及收款计划（2026）'!$B:$B,'[1]产值及收款计划（2026）'!H:H)</f>
        <v>25.7594999999999</v>
      </c>
      <c r="I119" s="257" cm="1">
        <f t="array" aca="1" ref="I119" ca="1">_xlfn.XLOOKUP($A119&amp;$B119,'[1]产值及收款计划（2026）'!$A:$A&amp;'[1]产值及收款计划（2026）'!$B:$B,'[1]产值及收款计划（2026）'!I:I)</f>
        <v>2.47468228872205E-2</v>
      </c>
      <c r="J119" s="258" cm="1">
        <f t="array" aca="1" ref="J119" ca="1">_xlfn.XLOOKUP($A119&amp;$B119,'[1]产值及收款计划（2026）'!$A:$A&amp;'[1]产值及收款计划（2026）'!$B:$B,'[1]产值及收款计划（2026）'!J:J)</f>
        <v>0.06</v>
      </c>
      <c r="K119" s="256" cm="1">
        <f t="array" aca="1" ref="K119" ca="1">_xlfn.XLOOKUP($A119&amp;$B119,'[1]产值及收款计划（2026）'!$A:$A&amp;'[1]产值及收款计划（2026）'!$B:$B,'[1]产值及收款计划（2026）'!K:K)</f>
        <v>0</v>
      </c>
      <c r="L119" s="256" cm="1">
        <f t="array" aca="1" ref="L119" ca="1">_xlfn.XLOOKUP($A119&amp;$B119,'[1]产值及收款计划（2026）'!$A:$A&amp;'[1]产值及收款计划（2026）'!$B:$B,'[1]产值及收款计划（2026）'!L:L)</f>
        <v>0</v>
      </c>
      <c r="M119" s="256" t="str" cm="1">
        <f t="array" aca="1" ref="M119" ca="1">_xlfn.XLOOKUP($A119&amp;$B119,'[1]产值及收款计划（2026）'!$A:$A&amp;'[1]产值及收款计划（2026）'!$B:$B,'[1]产值及收款计划（2026）'!M:M)</f>
        <v>主导</v>
      </c>
      <c r="N119" s="256" t="str" cm="1">
        <f t="array" aca="1" ref="N119" ca="1">_xlfn.XLOOKUP($A119&amp;$B119,'[1]产值及收款计划（2026）'!$A:$A&amp;'[1]产值及收款计划（2026）'!$B:$B,'[1]产值及收款计划（2026）'!N:N)</f>
        <v>张智伟团队</v>
      </c>
      <c r="O119" s="256" t="str" cm="1">
        <f t="array" aca="1" ref="O119" ca="1">_xlfn.XLOOKUP($A119&amp;$B119,'[1]产值及收款计划（2026）'!$A:$A&amp;'[1]产值及收款计划（2026）'!$B:$B,'[1]产值及收款计划（2026）'!O:O)</f>
        <v>卜宝翔</v>
      </c>
      <c r="P119" s="255" t="str" cm="1">
        <f t="array" aca="1" ref="P119" ca="1">_xlfn.XLOOKUP($A119&amp;$B119,'[1]产值及收款计划（2026）'!$A:$A&amp;'[1]产值及收款计划（2026）'!$B:$B,'[1]产值及收款计划（2026）'!P:P)</f>
        <v>在建</v>
      </c>
      <c r="Q119" s="256" cm="1">
        <f t="array" aca="1" ref="Q119" ca="1">_xlfn.XLOOKUP($A119&amp;$B119,'[1]产值及收款计划（2026）'!$A:$A&amp;'[1]产值及收款计划（2026）'!$B:$B,'[1]产值及收款计划（2026）'!Q:Q)</f>
        <v>0</v>
      </c>
      <c r="R119" s="256" cm="1">
        <f t="array" aca="1" ref="R119" ca="1">_xlfn.XLOOKUP($A119&amp;$B119,'[1]产值及收款计划（2026）'!$A:$A&amp;'[1]产值及收款计划（2026）'!$B:$B,'[1]产值及收款计划（2026）'!R:R)</f>
        <v>0</v>
      </c>
      <c r="S119" s="256" cm="1">
        <f t="array" aca="1" ref="S119" ca="1">_xlfn.XLOOKUP($A119&amp;$B119,'[1]产值及收款计划（2026）'!$A:$A&amp;'[1]产值及收款计划（2026）'!$B:$B,'[1]产值及收款计划（2026）'!S:S)</f>
        <v>0</v>
      </c>
      <c r="T119" s="256" cm="1">
        <f t="array" aca="1" ref="T119" ca="1">_xlfn.XLOOKUP($A119&amp;$B119,'[1]产值及收款计划（2026）'!$A:$A&amp;'[1]产值及收款计划（2026）'!$B:$B,'[1]产值及收款计划（2026）'!T:T)</f>
        <v>855.24581000000001</v>
      </c>
      <c r="U119" s="256" cm="1">
        <f t="array" aca="1" ref="U119" ca="1">_xlfn.XLOOKUP($A119&amp;$B119,'[1]产值及收款计划（2026）'!$A:$A&amp;'[1]产值及收款计划（2026）'!$B:$B,'[1]产值及收款计划（2026）'!U:U)</f>
        <v>0</v>
      </c>
      <c r="V119" s="256" cm="1">
        <f t="array" aca="1" ref="V119" ca="1">_xlfn.XLOOKUP($A119&amp;$B119,'[1]产值及收款计划（2026）'!$A:$A&amp;'[1]产值及收款计划（2026）'!$B:$B,'[1]产值及收款计划（2026）'!V:V)</f>
        <v>185.67569</v>
      </c>
      <c r="W119" s="256" cm="1">
        <f t="array" aca="1" ref="W119" ca="1">_xlfn.XLOOKUP($A119&amp;$B119,'[1]产值及收款计划（2026）'!$A:$A&amp;'[1]产值及收款计划（2026）'!$B:$B,'[1]产值及收款计划（2026）'!W:W)</f>
        <v>0</v>
      </c>
      <c r="X119" s="256" cm="1">
        <f t="array" aca="1" ref="X119" ca="1">_xlfn.XLOOKUP($A119&amp;$B119,'[1]产值及收款计划（2026）'!$A:$A&amp;'[1]产值及收款计划（2026）'!$B:$B,'[1]产值及收款计划（2026）'!X:X)</f>
        <v>0</v>
      </c>
      <c r="Y119" s="256" cm="1">
        <f t="array" aca="1" ref="Y119" ca="1">_xlfn.XLOOKUP($A119&amp;$B119,'[1]产值及收款计划（2026）'!$A:$A&amp;'[1]产值及收款计划（2026）'!$B:$B,'[1]产值及收款计划（2026）'!Y:Y)</f>
        <v>0</v>
      </c>
      <c r="Z119" s="256" cm="1">
        <f t="array" aca="1" ref="Z119" ca="1">_xlfn.XLOOKUP($A119&amp;$B119,'[1]产值及收款计划（2026）'!$A:$A&amp;'[1]产值及收款计划（2026）'!$B:$B,'[1]产值及收款计划（2026）'!Z:Z)</f>
        <v>0</v>
      </c>
      <c r="AA119" s="256" cm="1">
        <f t="array" aca="1" ref="AA119" ca="1">_xlfn.XLOOKUP($A119&amp;$B119,'[1]产值及收款计划（2026）'!$A:$A&amp;'[1]产值及收款计划（2026）'!$B:$B,'[1]产值及收款计划（2026）'!AA:AA)</f>
        <v>0</v>
      </c>
      <c r="AB119" s="256" cm="1">
        <f t="array" aca="1" ref="AB119" ca="1">_xlfn.XLOOKUP($A119&amp;$B119,'[1]产值及收款计划（2026）'!$A:$A&amp;'[1]产值及收款计划（2026）'!$B:$B,'[1]产值及收款计划（2026）'!AB:AB)</f>
        <v>0</v>
      </c>
      <c r="AC119" s="256" cm="1">
        <f t="array" aca="1" ref="AC119" ca="1">_xlfn.XLOOKUP($A119&amp;$B119,'[1]产值及收款计划（2026）'!$A:$A&amp;'[1]产值及收款计划（2026）'!$B:$B,'[1]产值及收款计划（2026）'!AC:AC)</f>
        <v>0</v>
      </c>
      <c r="AD119" s="256" cm="1">
        <f t="array" aca="1" ref="AD119" ca="1">_xlfn.XLOOKUP($A119&amp;$B119,'[1]产值及收款计划（2026）'!$A:$A&amp;'[1]产值及收款计划（2026）'!$B:$B,'[1]产值及收款计划（2026）'!AD:AD)</f>
        <v>0</v>
      </c>
      <c r="AE119" s="256" cm="1">
        <f t="array" aca="1" ref="AE119" ca="1">_xlfn.XLOOKUP($A119&amp;$B119,'[1]产值及收款计划（2026）'!$A:$A&amp;'[1]产值及收款计划（2026）'!$B:$B,'[1]产值及收款计划（2026）'!AE:AE)</f>
        <v>0</v>
      </c>
      <c r="AF119" s="256" cm="1">
        <f t="array" aca="1" ref="AF119" ca="1">_xlfn.XLOOKUP($A119&amp;$B119,'[1]产值及收款计划（2026）'!$A:$A&amp;'[1]产值及收款计划（2026）'!$B:$B,'[1]产值及收款计划（2026）'!AF:AF)</f>
        <v>90</v>
      </c>
      <c r="AG119" s="256" cm="1">
        <f t="array" aca="1" ref="AG119" ca="1">_xlfn.XLOOKUP($A119&amp;$B119,'[1]产值及收款计划（2026）'!$A:$A&amp;'[1]产值及收款计划（2026）'!$B:$B,'[1]产值及收款计划（2026）'!AG:AG)</f>
        <v>0</v>
      </c>
      <c r="AH119" s="256" cm="1">
        <f t="array" aca="1" ref="AH119" ca="1">_xlfn.XLOOKUP($A119&amp;$B119,'[1]产值及收款计划（2026）'!$A:$A&amp;'[1]产值及收款计划（2026）'!$B:$B,'[1]产值及收款计划（2026）'!AH:AH)</f>
        <v>0</v>
      </c>
      <c r="AI119" s="256" cm="1">
        <f t="array" aca="1" ref="AI119" ca="1">_xlfn.XLOOKUP($A119&amp;$B119,'[1]产值及收款计划（2026）'!$A:$A&amp;'[1]产值及收款计划（2026）'!$B:$B,'[1]产值及收款计划（2026）'!AI:AI)</f>
        <v>0</v>
      </c>
      <c r="AJ119" s="256" cm="1">
        <f t="array" aca="1" ref="AJ119" ca="1">_xlfn.XLOOKUP($A119&amp;$B119,'[1]产值及收款计划（2026）'!$A:$A&amp;'[1]产值及收款计划（2026）'!$B:$B,'[1]产值及收款计划（2026）'!AJ:AJ)</f>
        <v>0</v>
      </c>
      <c r="AK119" s="256" cm="1">
        <f t="array" aca="1" ref="AK119" ca="1">_xlfn.XLOOKUP($A119&amp;$B119,'[1]产值及收款计划（2026）'!$A:$A&amp;'[1]产值及收款计划（2026）'!$B:$B,'[1]产值及收款计划（2026）'!AK:AK)</f>
        <v>0</v>
      </c>
      <c r="AL119" s="256" cm="1">
        <f t="array" aca="1" ref="AL119" ca="1">_xlfn.XLOOKUP($A119&amp;$B119,'[1]产值及收款计划（2026）'!$A:$A&amp;'[1]产值及收款计划（2026）'!$B:$B,'[1]产值及收款计划（2026）'!AL:AL)</f>
        <v>95.675690000000003</v>
      </c>
      <c r="AM119" s="263" t="e" cm="1">
        <f t="array" aca="1" ref="AM119" ca="1">_xlfn.LET(_xlpm.勾选月份状态数组,TRANSPOSE('PPT(12-15页）-TOP10'!$A$3:$A$14),_xlpm.选择数据区,IF('PPT(12-15页）-TOP10'!$E$3="收款",$BA119:$BL119,$AA119:$AL119),SUM(_xlfn._xlws.FILTER(_xlpm.选择数据区,_xlpm.勾选月份状态数组,"")))</f>
        <v>#NAME?</v>
      </c>
      <c r="AN119" s="256" t="e" cm="1">
        <f t="array" aca="1" ref="AN119" ca="1">_xlfn.LET(_xlpm.勾选月份状态数组,TRANSPOSE('PPT(12-15页）-TOP10'!$A$3:$A$14),_xlpm.选择数据区,IF('PPT(12-15页）-TOP10'!$E$3="收款",$DA119:$DL119,$CA119:$CL119),SUM(_xlfn._xlws.FILTER(_xlpm.选择数据区,_xlpm.勾选月份状态数组,"")))</f>
        <v>#NAME?</v>
      </c>
      <c r="AO119" s="256">
        <f ca="1">SUM(CA119:CC119)+SUM(AD119:AL119)</f>
        <v>185.67569</v>
      </c>
      <c r="AP119" s="256"/>
      <c r="AQ119" s="256"/>
      <c r="AR119" s="256"/>
      <c r="AS119" s="256" cm="1">
        <f t="array" aca="1" ref="AS119" ca="1">_xlfn.XLOOKUP($A119&amp;$B119,'[1]产值及收款计划（2026）'!$A:$A&amp;'[1]产值及收款计划（2026）'!$B:$B,'[1]产值及收款计划（2026）'!AS:AS)</f>
        <v>0</v>
      </c>
      <c r="AT119" s="256" cm="1">
        <f t="array" aca="1" ref="AT119" ca="1">_xlfn.XLOOKUP($A119&amp;$B119,'[1]产值及收款计划（2026）'!$A:$A&amp;'[1]产值及收款计划（2026）'!$B:$B,'[1]产值及收款计划（2026）'!AT:AT)</f>
        <v>0</v>
      </c>
      <c r="AU119" s="256" cm="1">
        <f t="array" aca="1" ref="AU119" ca="1">_xlfn.XLOOKUP($A119&amp;$B119,'[1]产值及收款计划（2026）'!$A:$A&amp;'[1]产值及收款计划（2026）'!$B:$B,'[1]产值及收款计划（2026）'!AU:AU)</f>
        <v>0</v>
      </c>
      <c r="AV119" s="256" cm="1">
        <f t="array" aca="1" ref="AV119" ca="1">_xlfn.XLOOKUP($A119&amp;$B119,'[1]产值及收款计划（2026）'!$A:$A&amp;'[1]产值及收款计划（2026）'!$B:$B,'[1]产值及收款计划（2026）'!AV:AV)</f>
        <v>0</v>
      </c>
      <c r="AW119" s="256" cm="1">
        <f t="array" aca="1" ref="AW119" ca="1">_xlfn.XLOOKUP($A119&amp;$B119,'[1]产值及收款计划（2026）'!$A:$A&amp;'[1]产值及收款计划（2026）'!$B:$B,'[1]产值及收款计划（2026）'!AW:AW)</f>
        <v>612.06870000000004</v>
      </c>
      <c r="AX119" s="256" cm="1">
        <f t="array" aca="1" ref="AX119" ca="1">_xlfn.XLOOKUP($A119&amp;$B119,'[1]产值及收款计划（2026）'!$A:$A&amp;'[1]产值及收款计划（2026）'!$B:$B,'[1]产值及收款计划（2026）'!AX:AX)</f>
        <v>0</v>
      </c>
      <c r="AY119" s="256" cm="1">
        <f t="array" aca="1" ref="AY119" ca="1">_xlfn.XLOOKUP($A119&amp;$B119,'[1]产值及收款计划（2026）'!$A:$A&amp;'[1]产值及收款计划（2026）'!$B:$B,'[1]产值及收款计划（2026）'!AY:AY)</f>
        <v>428.8528</v>
      </c>
      <c r="AZ119" s="256" cm="1">
        <f t="array" aca="1" ref="AZ119" ca="1">_xlfn.XLOOKUP($A119&amp;$B119,'[1]产值及收款计划（2026）'!$A:$A&amp;'[1]产值及收款计划（2026）'!$B:$B,'[1]产值及收款计划（2026）'!AZ:AZ)</f>
        <v>243.17711</v>
      </c>
      <c r="BA119" s="256" cm="1">
        <f t="array" aca="1" ref="BA119" ca="1">_xlfn.XLOOKUP($A119&amp;$B119,'[1]产值及收款计划（2026）'!$A:$A&amp;'[1]产值及收款计划（2026）'!$B:$B,'[1]产值及收款计划（2026）'!BA:BA)</f>
        <v>0</v>
      </c>
      <c r="BB119" s="256" cm="1">
        <f t="array" aca="1" ref="BB119" ca="1">_xlfn.XLOOKUP($A119&amp;$B119,'[1]产值及收款计划（2026）'!$A:$A&amp;'[1]产值及收款计划（2026）'!$B:$B,'[1]产值及收款计划（2026）'!BB:BB)</f>
        <v>0</v>
      </c>
      <c r="BC119" s="256" cm="1">
        <f t="array" aca="1" ref="BC119" ca="1">_xlfn.XLOOKUP($A119&amp;$B119,'[1]产值及收款计划（2026）'!$A:$A&amp;'[1]产值及收款计划（2026）'!$B:$B,'[1]产值及收款计划（2026）'!BC:BC)</f>
        <v>0</v>
      </c>
      <c r="BD119" s="256" cm="1">
        <f t="array" aca="1" ref="BD119" ca="1">_xlfn.XLOOKUP($A119&amp;$B119,'[1]产值及收款计划（2026）'!$A:$A&amp;'[1]产值及收款计划（2026）'!$B:$B,'[1]产值及收款计划（2026）'!BD:BD)</f>
        <v>0</v>
      </c>
      <c r="BE119" s="256" cm="1">
        <f t="array" aca="1" ref="BE119" ca="1">_xlfn.XLOOKUP($A119&amp;$B119,'[1]产值及收款计划（2026）'!$A:$A&amp;'[1]产值及收款计划（2026）'!$B:$B,'[1]产值及收款计划（2026）'!BE:BE)</f>
        <v>0</v>
      </c>
      <c r="BF119" s="256" cm="1">
        <f t="array" aca="1" ref="BF119" ca="1">_xlfn.XLOOKUP($A119&amp;$B119,'[1]产值及收款计划（2026）'!$A:$A&amp;'[1]产值及收款计划（2026）'!$B:$B,'[1]产值及收款计划（2026）'!BF:BF)</f>
        <v>0</v>
      </c>
      <c r="BG119" s="256" cm="1">
        <f t="array" aca="1" ref="BG119" ca="1">_xlfn.XLOOKUP($A119&amp;$B119,'[1]产值及收款计划（2026）'!$A:$A&amp;'[1]产值及收款计划（2026）'!$B:$B,'[1]产值及收款计划（2026）'!BG:BG)</f>
        <v>0</v>
      </c>
      <c r="BH119" s="256" cm="1">
        <f t="array" aca="1" ref="BH119" ca="1">_xlfn.XLOOKUP($A119&amp;$B119,'[1]产值及收款计划（2026）'!$A:$A&amp;'[1]产值及收款计划（2026）'!$B:$B,'[1]产值及收款计划（2026）'!BH:BH)</f>
        <v>0</v>
      </c>
      <c r="BI119" s="256" cm="1">
        <f t="array" aca="1" ref="BI119" ca="1">_xlfn.XLOOKUP($A119&amp;$B119,'[1]产值及收款计划（2026）'!$A:$A&amp;'[1]产值及收款计划（2026）'!$B:$B,'[1]产值及收款计划（2026）'!BI:BI)</f>
        <v>0</v>
      </c>
      <c r="BJ119" s="256" cm="1">
        <f t="array" aca="1" ref="BJ119" ca="1">_xlfn.XLOOKUP($A119&amp;$B119,'[1]产值及收款计划（2026）'!$A:$A&amp;'[1]产值及收款计划（2026）'!$B:$B,'[1]产值及收款计划（2026）'!BJ:BJ)</f>
        <v>0</v>
      </c>
      <c r="BK119" s="256" cm="1">
        <f t="array" aca="1" ref="BK119" ca="1">_xlfn.XLOOKUP($A119&amp;$B119,'[1]产值及收款计划（2026）'!$A:$A&amp;'[1]产值及收款计划（2026）'!$B:$B,'[1]产值及收款计划（2026）'!BK:BK)</f>
        <v>0</v>
      </c>
      <c r="BL119" s="256" cm="1">
        <f t="array" aca="1" ref="BL119" ca="1">_xlfn.XLOOKUP($A119&amp;$B119,'[1]产值及收款计划（2026）'!$A:$A&amp;'[1]产值及收款计划（2026）'!$B:$B,'[1]产值及收款计划（2026）'!BL:BL)</f>
        <v>0</v>
      </c>
      <c r="BM119" s="256"/>
      <c r="BN119" s="256"/>
      <c r="BO119" s="256"/>
      <c r="BP119" s="256"/>
      <c r="BQ119" s="255" cm="1">
        <f t="array" aca="1" ref="BQ119" ca="1">_xlfn.XLOOKUP($A119&amp;$B119,'[1]产值及收款计划（2026）'!$A:$A&amp;'[1]产值及收款计划（2026）'!$B:$B,'[1]产值及收款计划（2026）'!BQ:BQ)</f>
        <v>0</v>
      </c>
      <c r="BR119" s="256" cm="1">
        <f t="array" aca="1" ref="BR119" ca="1">_xlfn.XLOOKUP($A119&amp;$B119,'[1]产值及收款计划（2026）'!$A:$A&amp;'[1]产值及收款计划（2026）'!$B:$B,'[1]产值及收款计划（2026）'!BR:BR)</f>
        <v>0</v>
      </c>
      <c r="CA119" s="256" cm="1">
        <f t="array" aca="1" ref="CA119" ca="1">_xlfn.XLOOKUP($A119&amp;$B119,'[1]产值及收款计划（2026）'!$A:$A&amp;'[1]产值及收款计划（2026）'!$B:$B,'[1]产值及收款计划（2026）'!CA:CA)</f>
        <v>0</v>
      </c>
      <c r="CB119" s="256" cm="1">
        <f t="array" aca="1" ref="CB119" ca="1">_xlfn.XLOOKUP($A119&amp;$B119,'[1]产值及收款计划（2026）'!$A:$A&amp;'[1]产值及收款计划（2026）'!$B:$B,'[1]产值及收款计划（2026）'!CB:CB)</f>
        <v>0</v>
      </c>
      <c r="CC119" s="256" cm="1">
        <f t="array" aca="1" ref="CC119" ca="1">_xlfn.XLOOKUP($A119&amp;$B119,'[1]产值及收款计划（2026）'!$A:$A&amp;'[1]产值及收款计划（2026）'!$B:$B,'[1]产值及收款计划（2026）'!CC:CC)</f>
        <v>0</v>
      </c>
      <c r="CD119" s="256" cm="1">
        <f t="array" aca="1" ref="CD119" ca="1">_xlfn.XLOOKUP($A119&amp;$B119,'[1]产值及收款计划（2026）'!$A:$A&amp;'[1]产值及收款计划（2026）'!$B:$B,'[1]产值及收款计划（2026）'!CD:CD)</f>
        <v>0</v>
      </c>
      <c r="CE119" s="256" cm="1">
        <f t="array" aca="1" ref="CE119" ca="1">_xlfn.XLOOKUP($A119&amp;$B119,'[1]产值及收款计划（2026）'!$A:$A&amp;'[1]产值及收款计划（2026）'!$B:$B,'[1]产值及收款计划（2026）'!CE:CE)</f>
        <v>0</v>
      </c>
      <c r="CF119" s="256" cm="1">
        <f t="array" aca="1" ref="CF119" ca="1">_xlfn.XLOOKUP($A119&amp;$B119,'[1]产值及收款计划（2026）'!$A:$A&amp;'[1]产值及收款计划（2026）'!$B:$B,'[1]产值及收款计划（2026）'!CF:CF)</f>
        <v>0</v>
      </c>
      <c r="CG119" s="256" cm="1">
        <f t="array" aca="1" ref="CG119" ca="1">_xlfn.XLOOKUP($A119&amp;$B119,'[1]产值及收款计划（2026）'!$A:$A&amp;'[1]产值及收款计划（2026）'!$B:$B,'[1]产值及收款计划（2026）'!CG:CG)</f>
        <v>0</v>
      </c>
      <c r="CH119" s="256" cm="1">
        <f t="array" aca="1" ref="CH119" ca="1">_xlfn.XLOOKUP($A119&amp;$B119,'[1]产值及收款计划（2026）'!$A:$A&amp;'[1]产值及收款计划（2026）'!$B:$B,'[1]产值及收款计划（2026）'!CH:CH)</f>
        <v>0</v>
      </c>
      <c r="CI119" s="256" cm="1">
        <f t="array" aca="1" ref="CI119" ca="1">_xlfn.XLOOKUP($A119&amp;$B119,'[1]产值及收款计划（2026）'!$A:$A&amp;'[1]产值及收款计划（2026）'!$B:$B,'[1]产值及收款计划（2026）'!CI:CI)</f>
        <v>0</v>
      </c>
      <c r="CJ119" s="256" cm="1">
        <f t="array" aca="1" ref="CJ119" ca="1">_xlfn.XLOOKUP($A119&amp;$B119,'[1]产值及收款计划（2026）'!$A:$A&amp;'[1]产值及收款计划（2026）'!$B:$B,'[1]产值及收款计划（2026）'!CJ:CJ)</f>
        <v>0</v>
      </c>
      <c r="CK119" s="256" cm="1">
        <f t="array" aca="1" ref="CK119" ca="1">_xlfn.XLOOKUP($A119&amp;$B119,'[1]产值及收款计划（2026）'!$A:$A&amp;'[1]产值及收款计划（2026）'!$B:$B,'[1]产值及收款计划（2026）'!CK:CK)</f>
        <v>0</v>
      </c>
      <c r="CL119" s="256" cm="1">
        <f t="array" aca="1" ref="CL119" ca="1">_xlfn.XLOOKUP($A119&amp;$B119,'[1]产值及收款计划（2026）'!$A:$A&amp;'[1]产值及收款计划（2026）'!$B:$B,'[1]产值及收款计划（2026）'!CL:CL)</f>
        <v>0</v>
      </c>
      <c r="DA119" s="256" cm="1">
        <f t="array" aca="1" ref="DA119" ca="1">_xlfn.XLOOKUP($A119&amp;$B119,'[1]产值及收款计划（2026）'!$A:$A&amp;'[1]产值及收款计划（2026）'!$B:$B,'[1]产值及收款计划（2026）'!DA:DA)</f>
        <v>0</v>
      </c>
      <c r="DB119" s="256" cm="1">
        <f t="array" aca="1" ref="DB119" ca="1">_xlfn.XLOOKUP($A119&amp;$B119,'[1]产值及收款计划（2026）'!$A:$A&amp;'[1]产值及收款计划（2026）'!$B:$B,'[1]产值及收款计划（2026）'!DB:DB)</f>
        <v>0</v>
      </c>
      <c r="DC119" s="256" cm="1">
        <f t="array" aca="1" ref="DC119" ca="1">_xlfn.XLOOKUP($A119&amp;$B119,'[1]产值及收款计划（2026）'!$A:$A&amp;'[1]产值及收款计划（2026）'!$B:$B,'[1]产值及收款计划（2026）'!DC:DC)</f>
        <v>0</v>
      </c>
      <c r="DD119" s="256" cm="1">
        <f t="array" aca="1" ref="DD119" ca="1">_xlfn.XLOOKUP($A119&amp;$B119,'[1]产值及收款计划（2026）'!$A:$A&amp;'[1]产值及收款计划（2026）'!$B:$B,'[1]产值及收款计划（2026）'!DD:DD)</f>
        <v>0</v>
      </c>
      <c r="DE119" s="256" cm="1">
        <f t="array" aca="1" ref="DE119" ca="1">_xlfn.XLOOKUP($A119&amp;$B119,'[1]产值及收款计划（2026）'!$A:$A&amp;'[1]产值及收款计划（2026）'!$B:$B,'[1]产值及收款计划（2026）'!DE:DE)</f>
        <v>0</v>
      </c>
      <c r="DF119" s="256" cm="1">
        <f t="array" aca="1" ref="DF119" ca="1">_xlfn.XLOOKUP($A119&amp;$B119,'[1]产值及收款计划（2026）'!$A:$A&amp;'[1]产值及收款计划（2026）'!$B:$B,'[1]产值及收款计划（2026）'!DF:DF)</f>
        <v>0</v>
      </c>
      <c r="DG119" s="256" cm="1">
        <f t="array" aca="1" ref="DG119" ca="1">_xlfn.XLOOKUP($A119&amp;$B119,'[1]产值及收款计划（2026）'!$A:$A&amp;'[1]产值及收款计划（2026）'!$B:$B,'[1]产值及收款计划（2026）'!DG:DG)</f>
        <v>0</v>
      </c>
      <c r="DH119" s="256" cm="1">
        <f t="array" aca="1" ref="DH119" ca="1">_xlfn.XLOOKUP($A119&amp;$B119,'[1]产值及收款计划（2026）'!$A:$A&amp;'[1]产值及收款计划（2026）'!$B:$B,'[1]产值及收款计划（2026）'!DH:DH)</f>
        <v>0</v>
      </c>
      <c r="DI119" s="256" cm="1">
        <f t="array" aca="1" ref="DI119" ca="1">_xlfn.XLOOKUP($A119&amp;$B119,'[1]产值及收款计划（2026）'!$A:$A&amp;'[1]产值及收款计划（2026）'!$B:$B,'[1]产值及收款计划（2026）'!DI:DI)</f>
        <v>0</v>
      </c>
      <c r="DJ119" s="256" cm="1">
        <f t="array" aca="1" ref="DJ119" ca="1">_xlfn.XLOOKUP($A119&amp;$B119,'[1]产值及收款计划（2026）'!$A:$A&amp;'[1]产值及收款计划（2026）'!$B:$B,'[1]产值及收款计划（2026）'!DJ:DJ)</f>
        <v>0</v>
      </c>
      <c r="DK119" s="256" cm="1">
        <f t="array" aca="1" ref="DK119" ca="1">_xlfn.XLOOKUP($A119&amp;$B119,'[1]产值及收款计划（2026）'!$A:$A&amp;'[1]产值及收款计划（2026）'!$B:$B,'[1]产值及收款计划（2026）'!DK:DK)</f>
        <v>0</v>
      </c>
      <c r="DL119" s="256" cm="1">
        <f t="array" aca="1" ref="DL119" ca="1">_xlfn.XLOOKUP($A119&amp;$B119,'[1]产值及收款计划（2026）'!$A:$A&amp;'[1]产值及收款计划（2026）'!$B:$B,'[1]产值及收款计划（2026）'!DL:DL)</f>
        <v>0</v>
      </c>
      <c r="DM119" s="264"/>
      <c r="DN119" s="250"/>
    </row>
    <row r="120" spans="1:118" ht="20.25" x14ac:dyDescent="0.15">
      <c r="A120" s="254">
        <f t="shared" ca="1" si="11"/>
        <v>116</v>
      </c>
      <c r="B120" s="254" t="s">
        <v>25</v>
      </c>
      <c r="C120" s="255" t="str" cm="1">
        <f t="array" aca="1" ref="C120" ca="1">_xlfn.XLOOKUP($A120&amp;$B120,'[1]产值及收款计划（2026）'!$A:$A&amp;'[1]产值及收款计划（2026）'!$B:$B,'[1]产值及收款计划（2026）'!C:C)</f>
        <v>ZHT2024012600014</v>
      </c>
      <c r="D120" s="255" t="str" cm="1">
        <f t="array" aca="1" ref="D120" ca="1">_xlfn.XLOOKUP($A120&amp;$B120,'[1]产值及收款计划（2026）'!$A:$A&amp;'[1]产值及收款计划（2026）'!$B:$B,'[1]产值及收款计划（2026）'!D:D)</f>
        <v>黄岩区产城融合示范区片区开发项目（甬台温高速公路黄岩段桥下地面道路工程）信息化管理系统第XXGL01标段</v>
      </c>
      <c r="E120" s="256" cm="1">
        <f t="array" aca="1" ref="E120" ca="1">_xlfn.XLOOKUP($A120&amp;$B120,'[1]产值及收款计划（2026）'!$A:$A&amp;'[1]产值及收款计划（2026）'!$B:$B,'[1]产值及收款计划（2026）'!E:E)</f>
        <v>446.10919999999999</v>
      </c>
      <c r="F120" s="256" cm="1">
        <f t="array" aca="1" ref="F120" ca="1">_xlfn.XLOOKUP($A120&amp;$B120,'[1]产值及收款计划（2026）'!$A:$A&amp;'[1]产值及收款计划（2026）'!$B:$B,'[1]产值及收款计划（2026）'!F:F)</f>
        <v>446.10919999999999</v>
      </c>
      <c r="G120" s="256" cm="1">
        <f t="array" aca="1" ref="G120" ca="1">_xlfn.XLOOKUP($A120&amp;$B120,'[1]产值及收款计划（2026）'!$A:$A&amp;'[1]产值及收款计划（2026）'!$B:$B,'[1]产值及收款计划（2026）'!G:G)</f>
        <v>446.10919999999999</v>
      </c>
      <c r="H120" s="256" cm="1">
        <f t="array" aca="1" ref="H120" ca="1">_xlfn.XLOOKUP($A120&amp;$B120,'[1]产值及收款计划（2026）'!$A:$A&amp;'[1]产值及收款计划（2026）'!$B:$B,'[1]产值及收款计划（2026）'!H:H)</f>
        <v>59.735599999999998</v>
      </c>
      <c r="I120" s="257" cm="1">
        <f t="array" aca="1" ref="I120" ca="1">_xlfn.XLOOKUP($A120&amp;$B120,'[1]产值及收款计划（2026）'!$A:$A&amp;'[1]产值及收款计划（2026）'!$B:$B,'[1]产值及收款计划（2026）'!I:I)</f>
        <v>0.13390353751951301</v>
      </c>
      <c r="J120" s="258" cm="1">
        <f t="array" aca="1" ref="J120" ca="1">_xlfn.XLOOKUP($A120&amp;$B120,'[1]产值及收款计划（2026）'!$A:$A&amp;'[1]产值及收款计划（2026）'!$B:$B,'[1]产值及收款计划（2026）'!J:J)</f>
        <v>0.06</v>
      </c>
      <c r="K120" s="256" cm="1">
        <f t="array" aca="1" ref="K120" ca="1">_xlfn.XLOOKUP($A120&amp;$B120,'[1]产值及收款计划（2026）'!$A:$A&amp;'[1]产值及收款计划（2026）'!$B:$B,'[1]产值及收款计划（2026）'!K:K)</f>
        <v>0</v>
      </c>
      <c r="L120" s="256" cm="1">
        <f t="array" aca="1" ref="L120" ca="1">_xlfn.XLOOKUP($A120&amp;$B120,'[1]产值及收款计划（2026）'!$A:$A&amp;'[1]产值及收款计划（2026）'!$B:$B,'[1]产值及收款计划（2026）'!L:L)</f>
        <v>0</v>
      </c>
      <c r="M120" s="256" t="str" cm="1">
        <f t="array" aca="1" ref="M120" ca="1">_xlfn.XLOOKUP($A120&amp;$B120,'[1]产值及收款计划（2026）'!$A:$A&amp;'[1]产值及收款计划（2026）'!$B:$B,'[1]产值及收款计划（2026）'!M:M)</f>
        <v>主导</v>
      </c>
      <c r="N120" s="256" t="str" cm="1">
        <f t="array" aca="1" ref="N120" ca="1">_xlfn.XLOOKUP($A120&amp;$B120,'[1]产值及收款计划（2026）'!$A:$A&amp;'[1]产值及收款计划（2026）'!$B:$B,'[1]产值及收款计划（2026）'!N:N)</f>
        <v>张智伟团队</v>
      </c>
      <c r="O120" s="256" t="str" cm="1">
        <f t="array" aca="1" ref="O120" ca="1">_xlfn.XLOOKUP($A120&amp;$B120,'[1]产值及收款计划（2026）'!$A:$A&amp;'[1]产值及收款计划（2026）'!$B:$B,'[1]产值及收款计划（2026）'!O:O)</f>
        <v>卜宝翔</v>
      </c>
      <c r="P120" s="255" t="str" cm="1">
        <f t="array" aca="1" ref="P120" ca="1">_xlfn.XLOOKUP($A120&amp;$B120,'[1]产值及收款计划（2026）'!$A:$A&amp;'[1]产值及收款计划（2026）'!$B:$B,'[1]产值及收款计划（2026）'!P:P)</f>
        <v>在建</v>
      </c>
      <c r="Q120" s="256" cm="1">
        <f t="array" aca="1" ref="Q120" ca="1">_xlfn.XLOOKUP($A120&amp;$B120,'[1]产值及收款计划（2026）'!$A:$A&amp;'[1]产值及收款计划（2026）'!$B:$B,'[1]产值及收款计划（2026）'!Q:Q)</f>
        <v>0</v>
      </c>
      <c r="R120" s="256" cm="1">
        <f t="array" aca="1" ref="R120" ca="1">_xlfn.XLOOKUP($A120&amp;$B120,'[1]产值及收款计划（2026）'!$A:$A&amp;'[1]产值及收款计划（2026）'!$B:$B,'[1]产值及收款计划（2026）'!R:R)</f>
        <v>0</v>
      </c>
      <c r="S120" s="256" cm="1">
        <f t="array" aca="1" ref="S120" ca="1">_xlfn.XLOOKUP($A120&amp;$B120,'[1]产值及收款计划（2026）'!$A:$A&amp;'[1]产值及收款计划（2026）'!$B:$B,'[1]产值及收款计划（2026）'!S:S)</f>
        <v>0</v>
      </c>
      <c r="T120" s="256" cm="1">
        <f t="array" aca="1" ref="T120" ca="1">_xlfn.XLOOKUP($A120&amp;$B120,'[1]产值及收款计划（2026）'!$A:$A&amp;'[1]产值及收款计划（2026）'!$B:$B,'[1]产值及收款计划（2026）'!T:T)</f>
        <v>366.53249</v>
      </c>
      <c r="U120" s="256" cm="1">
        <f t="array" aca="1" ref="U120" ca="1">_xlfn.XLOOKUP($A120&amp;$B120,'[1]产值及收款计划（2026）'!$A:$A&amp;'[1]产值及收款计划（2026）'!$B:$B,'[1]产值及收款计划（2026）'!U:U)</f>
        <v>0</v>
      </c>
      <c r="V120" s="256" cm="1">
        <f t="array" aca="1" ref="V120" ca="1">_xlfn.XLOOKUP($A120&amp;$B120,'[1]产值及收款计划（2026）'!$A:$A&amp;'[1]产值及收款计划（2026）'!$B:$B,'[1]产值及收款计划（2026）'!V:V)</f>
        <v>79.576709999999906</v>
      </c>
      <c r="W120" s="256" cm="1">
        <f t="array" aca="1" ref="W120" ca="1">_xlfn.XLOOKUP($A120&amp;$B120,'[1]产值及收款计划（2026）'!$A:$A&amp;'[1]产值及收款计划（2026）'!$B:$B,'[1]产值及收款计划（2026）'!W:W)</f>
        <v>0</v>
      </c>
      <c r="X120" s="256" cm="1">
        <f t="array" aca="1" ref="X120" ca="1">_xlfn.XLOOKUP($A120&amp;$B120,'[1]产值及收款计划（2026）'!$A:$A&amp;'[1]产值及收款计划（2026）'!$B:$B,'[1]产值及收款计划（2026）'!X:X)</f>
        <v>0</v>
      </c>
      <c r="Y120" s="256" cm="1">
        <f t="array" aca="1" ref="Y120" ca="1">_xlfn.XLOOKUP($A120&amp;$B120,'[1]产值及收款计划（2026）'!$A:$A&amp;'[1]产值及收款计划（2026）'!$B:$B,'[1]产值及收款计划（2026）'!Y:Y)</f>
        <v>0</v>
      </c>
      <c r="Z120" s="256" cm="1">
        <f t="array" aca="1" ref="Z120" ca="1">_xlfn.XLOOKUP($A120&amp;$B120,'[1]产值及收款计划（2026）'!$A:$A&amp;'[1]产值及收款计划（2026）'!$B:$B,'[1]产值及收款计划（2026）'!Z:Z)</f>
        <v>0</v>
      </c>
      <c r="AA120" s="256" cm="1">
        <f t="array" aca="1" ref="AA120" ca="1">_xlfn.XLOOKUP($A120&amp;$B120,'[1]产值及收款计划（2026）'!$A:$A&amp;'[1]产值及收款计划（2026）'!$B:$B,'[1]产值及收款计划（2026）'!AA:AA)</f>
        <v>0</v>
      </c>
      <c r="AB120" s="256" cm="1">
        <f t="array" aca="1" ref="AB120" ca="1">_xlfn.XLOOKUP($A120&amp;$B120,'[1]产值及收款计划（2026）'!$A:$A&amp;'[1]产值及收款计划（2026）'!$B:$B,'[1]产值及收款计划（2026）'!AB:AB)</f>
        <v>0</v>
      </c>
      <c r="AC120" s="256" cm="1">
        <f t="array" aca="1" ref="AC120" ca="1">_xlfn.XLOOKUP($A120&amp;$B120,'[1]产值及收款计划（2026）'!$A:$A&amp;'[1]产值及收款计划（2026）'!$B:$B,'[1]产值及收款计划（2026）'!AC:AC)</f>
        <v>0</v>
      </c>
      <c r="AD120" s="256" cm="1">
        <f t="array" aca="1" ref="AD120" ca="1">_xlfn.XLOOKUP($A120&amp;$B120,'[1]产值及收款计划（2026）'!$A:$A&amp;'[1]产值及收款计划（2026）'!$B:$B,'[1]产值及收款计划（2026）'!AD:AD)</f>
        <v>0</v>
      </c>
      <c r="AE120" s="256" cm="1">
        <f t="array" aca="1" ref="AE120" ca="1">_xlfn.XLOOKUP($A120&amp;$B120,'[1]产值及收款计划（2026）'!$A:$A&amp;'[1]产值及收款计划（2026）'!$B:$B,'[1]产值及收款计划（2026）'!AE:AE)</f>
        <v>0</v>
      </c>
      <c r="AF120" s="256" cm="1">
        <f t="array" aca="1" ref="AF120" ca="1">_xlfn.XLOOKUP($A120&amp;$B120,'[1]产值及收款计划（2026）'!$A:$A&amp;'[1]产值及收款计划（2026）'!$B:$B,'[1]产值及收款计划（2026）'!AF:AF)</f>
        <v>40</v>
      </c>
      <c r="AG120" s="256" cm="1">
        <f t="array" aca="1" ref="AG120" ca="1">_xlfn.XLOOKUP($A120&amp;$B120,'[1]产值及收款计划（2026）'!$A:$A&amp;'[1]产值及收款计划（2026）'!$B:$B,'[1]产值及收款计划（2026）'!AG:AG)</f>
        <v>0</v>
      </c>
      <c r="AH120" s="256" cm="1">
        <f t="array" aca="1" ref="AH120" ca="1">_xlfn.XLOOKUP($A120&amp;$B120,'[1]产值及收款计划（2026）'!$A:$A&amp;'[1]产值及收款计划（2026）'!$B:$B,'[1]产值及收款计划（2026）'!AH:AH)</f>
        <v>0</v>
      </c>
      <c r="AI120" s="256" cm="1">
        <f t="array" aca="1" ref="AI120" ca="1">_xlfn.XLOOKUP($A120&amp;$B120,'[1]产值及收款计划（2026）'!$A:$A&amp;'[1]产值及收款计划（2026）'!$B:$B,'[1]产值及收款计划（2026）'!AI:AI)</f>
        <v>0</v>
      </c>
      <c r="AJ120" s="256" cm="1">
        <f t="array" aca="1" ref="AJ120" ca="1">_xlfn.XLOOKUP($A120&amp;$B120,'[1]产值及收款计划（2026）'!$A:$A&amp;'[1]产值及收款计划（2026）'!$B:$B,'[1]产值及收款计划（2026）'!AJ:AJ)</f>
        <v>0</v>
      </c>
      <c r="AK120" s="256" cm="1">
        <f t="array" aca="1" ref="AK120" ca="1">_xlfn.XLOOKUP($A120&amp;$B120,'[1]产值及收款计划（2026）'!$A:$A&amp;'[1]产值及收款计划（2026）'!$B:$B,'[1]产值及收款计划（2026）'!AK:AK)</f>
        <v>0</v>
      </c>
      <c r="AL120" s="256" cm="1">
        <f t="array" aca="1" ref="AL120" ca="1">_xlfn.XLOOKUP($A120&amp;$B120,'[1]产值及收款计划（2026）'!$A:$A&amp;'[1]产值及收款计划（2026）'!$B:$B,'[1]产值及收款计划（2026）'!AL:AL)</f>
        <v>39.576709999999999</v>
      </c>
      <c r="AM120" s="263" t="e" cm="1">
        <f t="array" aca="1" ref="AM120" ca="1">_xlfn.LET(_xlpm.勾选月份状态数组,TRANSPOSE('PPT(12-15页）-TOP10'!$A$3:$A$14),_xlpm.选择数据区,IF('PPT(12-15页）-TOP10'!$E$3="收款",$BA120:$BL120,$AA120:$AL120),SUM(_xlfn._xlws.FILTER(_xlpm.选择数据区,_xlpm.勾选月份状态数组,"")))</f>
        <v>#NAME?</v>
      </c>
      <c r="AN120" s="256" t="e" cm="1">
        <f t="array" aca="1" ref="AN120" ca="1">_xlfn.LET(_xlpm.勾选月份状态数组,TRANSPOSE('PPT(12-15页）-TOP10'!$A$3:$A$14),_xlpm.选择数据区,IF('PPT(12-15页）-TOP10'!$E$3="收款",$DA120:$DL120,$CA120:$CL120),SUM(_xlfn._xlws.FILTER(_xlpm.选择数据区,_xlpm.勾选月份状态数组,"")))</f>
        <v>#NAME?</v>
      </c>
      <c r="AO120" s="256">
        <f ca="1">SUM(CA120:CC120)+SUM(AD120:AL120)</f>
        <v>79.576710000000006</v>
      </c>
      <c r="AP120" s="256"/>
      <c r="AQ120" s="256"/>
      <c r="AR120" s="256"/>
      <c r="AS120" s="256" cm="1">
        <f t="array" aca="1" ref="AS120" ca="1">_xlfn.XLOOKUP($A120&amp;$B120,'[1]产值及收款计划（2026）'!$A:$A&amp;'[1]产值及收款计划（2026）'!$B:$B,'[1]产值及收款计划（2026）'!AS:AS)</f>
        <v>0</v>
      </c>
      <c r="AT120" s="256" cm="1">
        <f t="array" aca="1" ref="AT120" ca="1">_xlfn.XLOOKUP($A120&amp;$B120,'[1]产值及收款计划（2026）'!$A:$A&amp;'[1]产值及收款计划（2026）'!$B:$B,'[1]产值及收款计划（2026）'!AT:AT)</f>
        <v>0</v>
      </c>
      <c r="AU120" s="256" cm="1">
        <f t="array" aca="1" ref="AU120" ca="1">_xlfn.XLOOKUP($A120&amp;$B120,'[1]产值及收款计划（2026）'!$A:$A&amp;'[1]产值及收款计划（2026）'!$B:$B,'[1]产值及收款计划（2026）'!AU:AU)</f>
        <v>0</v>
      </c>
      <c r="AV120" s="256" cm="1">
        <f t="array" aca="1" ref="AV120" ca="1">_xlfn.XLOOKUP($A120&amp;$B120,'[1]产值及收款计划（2026）'!$A:$A&amp;'[1]产值及收款计划（2026）'!$B:$B,'[1]产值及收款计划（2026）'!AV:AV)</f>
        <v>0</v>
      </c>
      <c r="AW120" s="256" cm="1">
        <f t="array" aca="1" ref="AW120" ca="1">_xlfn.XLOOKUP($A120&amp;$B120,'[1]产值及收款计划（2026）'!$A:$A&amp;'[1]产值及收款计划（2026）'!$B:$B,'[1]产值及收款计划（2026）'!AW:AW)</f>
        <v>126.54600000000001</v>
      </c>
      <c r="AX120" s="256" cm="1">
        <f t="array" aca="1" ref="AX120" ca="1">_xlfn.XLOOKUP($A120&amp;$B120,'[1]产值及收款计划（2026）'!$A:$A&amp;'[1]产值及收款计划（2026）'!$B:$B,'[1]产值及收款计划（2026）'!AX:AX)</f>
        <v>0</v>
      </c>
      <c r="AY120" s="256" cm="1">
        <f t="array" aca="1" ref="AY120" ca="1">_xlfn.XLOOKUP($A120&amp;$B120,'[1]产值及收款计划（2026）'!$A:$A&amp;'[1]产值及收款计划（2026）'!$B:$B,'[1]产值及收款计划（2026）'!AY:AY)</f>
        <v>319.56319999999999</v>
      </c>
      <c r="AZ120" s="256" cm="1">
        <f t="array" aca="1" ref="AZ120" ca="1">_xlfn.XLOOKUP($A120&amp;$B120,'[1]产值及收款计划（2026）'!$A:$A&amp;'[1]产值及收款计划（2026）'!$B:$B,'[1]产值及收款计划（2026）'!AZ:AZ)</f>
        <v>239.98649</v>
      </c>
      <c r="BA120" s="256" cm="1">
        <f t="array" aca="1" ref="BA120" ca="1">_xlfn.XLOOKUP($A120&amp;$B120,'[1]产值及收款计划（2026）'!$A:$A&amp;'[1]产值及收款计划（2026）'!$B:$B,'[1]产值及收款计划（2026）'!BA:BA)</f>
        <v>0</v>
      </c>
      <c r="BB120" s="256" cm="1">
        <f t="array" aca="1" ref="BB120" ca="1">_xlfn.XLOOKUP($A120&amp;$B120,'[1]产值及收款计划（2026）'!$A:$A&amp;'[1]产值及收款计划（2026）'!$B:$B,'[1]产值及收款计划（2026）'!BB:BB)</f>
        <v>0</v>
      </c>
      <c r="BC120" s="256" cm="1">
        <f t="array" aca="1" ref="BC120" ca="1">_xlfn.XLOOKUP($A120&amp;$B120,'[1]产值及收款计划（2026）'!$A:$A&amp;'[1]产值及收款计划（2026）'!$B:$B,'[1]产值及收款计划（2026）'!BC:BC)</f>
        <v>0</v>
      </c>
      <c r="BD120" s="256" cm="1">
        <f t="array" aca="1" ref="BD120" ca="1">_xlfn.XLOOKUP($A120&amp;$B120,'[1]产值及收款计划（2026）'!$A:$A&amp;'[1]产值及收款计划（2026）'!$B:$B,'[1]产值及收款计划（2026）'!BD:BD)</f>
        <v>0</v>
      </c>
      <c r="BE120" s="256" cm="1">
        <f t="array" aca="1" ref="BE120" ca="1">_xlfn.XLOOKUP($A120&amp;$B120,'[1]产值及收款计划（2026）'!$A:$A&amp;'[1]产值及收款计划（2026）'!$B:$B,'[1]产值及收款计划（2026）'!BE:BE)</f>
        <v>0</v>
      </c>
      <c r="BF120" s="256" cm="1">
        <f t="array" aca="1" ref="BF120" ca="1">_xlfn.XLOOKUP($A120&amp;$B120,'[1]产值及收款计划（2026）'!$A:$A&amp;'[1]产值及收款计划（2026）'!$B:$B,'[1]产值及收款计划（2026）'!BF:BF)</f>
        <v>0</v>
      </c>
      <c r="BG120" s="256" cm="1">
        <f t="array" aca="1" ref="BG120" ca="1">_xlfn.XLOOKUP($A120&amp;$B120,'[1]产值及收款计划（2026）'!$A:$A&amp;'[1]产值及收款计划（2026）'!$B:$B,'[1]产值及收款计划（2026）'!BG:BG)</f>
        <v>0</v>
      </c>
      <c r="BH120" s="256" cm="1">
        <f t="array" aca="1" ref="BH120" ca="1">_xlfn.XLOOKUP($A120&amp;$B120,'[1]产值及收款计划（2026）'!$A:$A&amp;'[1]产值及收款计划（2026）'!$B:$B,'[1]产值及收款计划（2026）'!BH:BH)</f>
        <v>0</v>
      </c>
      <c r="BI120" s="256" cm="1">
        <f t="array" aca="1" ref="BI120" ca="1">_xlfn.XLOOKUP($A120&amp;$B120,'[1]产值及收款计划（2026）'!$A:$A&amp;'[1]产值及收款计划（2026）'!$B:$B,'[1]产值及收款计划（2026）'!BI:BI)</f>
        <v>0</v>
      </c>
      <c r="BJ120" s="256" cm="1">
        <f t="array" aca="1" ref="BJ120" ca="1">_xlfn.XLOOKUP($A120&amp;$B120,'[1]产值及收款计划（2026）'!$A:$A&amp;'[1]产值及收款计划（2026）'!$B:$B,'[1]产值及收款计划（2026）'!BJ:BJ)</f>
        <v>0</v>
      </c>
      <c r="BK120" s="256" cm="1">
        <f t="array" aca="1" ref="BK120" ca="1">_xlfn.XLOOKUP($A120&amp;$B120,'[1]产值及收款计划（2026）'!$A:$A&amp;'[1]产值及收款计划（2026）'!$B:$B,'[1]产值及收款计划（2026）'!BK:BK)</f>
        <v>0</v>
      </c>
      <c r="BL120" s="256" cm="1">
        <f t="array" aca="1" ref="BL120" ca="1">_xlfn.XLOOKUP($A120&amp;$B120,'[1]产值及收款计划（2026）'!$A:$A&amp;'[1]产值及收款计划（2026）'!$B:$B,'[1]产值及收款计划（2026）'!BL:BL)</f>
        <v>0</v>
      </c>
      <c r="BM120" s="256"/>
      <c r="BN120" s="256"/>
      <c r="BO120" s="256"/>
      <c r="BP120" s="256"/>
      <c r="BQ120" s="255" cm="1">
        <f t="array" aca="1" ref="BQ120" ca="1">_xlfn.XLOOKUP($A120&amp;$B120,'[1]产值及收款计划（2026）'!$A:$A&amp;'[1]产值及收款计划（2026）'!$B:$B,'[1]产值及收款计划（2026）'!BQ:BQ)</f>
        <v>0</v>
      </c>
      <c r="BR120" s="256" cm="1">
        <f t="array" aca="1" ref="BR120" ca="1">_xlfn.XLOOKUP($A120&amp;$B120,'[1]产值及收款计划（2026）'!$A:$A&amp;'[1]产值及收款计划（2026）'!$B:$B,'[1]产值及收款计划（2026）'!BR:BR)</f>
        <v>0</v>
      </c>
      <c r="CA120" s="256" cm="1">
        <f t="array" aca="1" ref="CA120" ca="1">_xlfn.XLOOKUP($A120&amp;$B120,'[1]产值及收款计划（2026）'!$A:$A&amp;'[1]产值及收款计划（2026）'!$B:$B,'[1]产值及收款计划（2026）'!CA:CA)</f>
        <v>0</v>
      </c>
      <c r="CB120" s="256" cm="1">
        <f t="array" aca="1" ref="CB120" ca="1">_xlfn.XLOOKUP($A120&amp;$B120,'[1]产值及收款计划（2026）'!$A:$A&amp;'[1]产值及收款计划（2026）'!$B:$B,'[1]产值及收款计划（2026）'!CB:CB)</f>
        <v>0</v>
      </c>
      <c r="CC120" s="256" cm="1">
        <f t="array" aca="1" ref="CC120" ca="1">_xlfn.XLOOKUP($A120&amp;$B120,'[1]产值及收款计划（2026）'!$A:$A&amp;'[1]产值及收款计划（2026）'!$B:$B,'[1]产值及收款计划（2026）'!CC:CC)</f>
        <v>0</v>
      </c>
      <c r="CD120" s="256" cm="1">
        <f t="array" aca="1" ref="CD120" ca="1">_xlfn.XLOOKUP($A120&amp;$B120,'[1]产值及收款计划（2026）'!$A:$A&amp;'[1]产值及收款计划（2026）'!$B:$B,'[1]产值及收款计划（2026）'!CD:CD)</f>
        <v>0</v>
      </c>
      <c r="CE120" s="256" cm="1">
        <f t="array" aca="1" ref="CE120" ca="1">_xlfn.XLOOKUP($A120&amp;$B120,'[1]产值及收款计划（2026）'!$A:$A&amp;'[1]产值及收款计划（2026）'!$B:$B,'[1]产值及收款计划（2026）'!CE:CE)</f>
        <v>0</v>
      </c>
      <c r="CF120" s="256" cm="1">
        <f t="array" aca="1" ref="CF120" ca="1">_xlfn.XLOOKUP($A120&amp;$B120,'[1]产值及收款计划（2026）'!$A:$A&amp;'[1]产值及收款计划（2026）'!$B:$B,'[1]产值及收款计划（2026）'!CF:CF)</f>
        <v>0</v>
      </c>
      <c r="CG120" s="256" cm="1">
        <f t="array" aca="1" ref="CG120" ca="1">_xlfn.XLOOKUP($A120&amp;$B120,'[1]产值及收款计划（2026）'!$A:$A&amp;'[1]产值及收款计划（2026）'!$B:$B,'[1]产值及收款计划（2026）'!CG:CG)</f>
        <v>0</v>
      </c>
      <c r="CH120" s="256" cm="1">
        <f t="array" aca="1" ref="CH120" ca="1">_xlfn.XLOOKUP($A120&amp;$B120,'[1]产值及收款计划（2026）'!$A:$A&amp;'[1]产值及收款计划（2026）'!$B:$B,'[1]产值及收款计划（2026）'!CH:CH)</f>
        <v>0</v>
      </c>
      <c r="CI120" s="256" cm="1">
        <f t="array" aca="1" ref="CI120" ca="1">_xlfn.XLOOKUP($A120&amp;$B120,'[1]产值及收款计划（2026）'!$A:$A&amp;'[1]产值及收款计划（2026）'!$B:$B,'[1]产值及收款计划（2026）'!CI:CI)</f>
        <v>0</v>
      </c>
      <c r="CJ120" s="256" cm="1">
        <f t="array" aca="1" ref="CJ120" ca="1">_xlfn.XLOOKUP($A120&amp;$B120,'[1]产值及收款计划（2026）'!$A:$A&amp;'[1]产值及收款计划（2026）'!$B:$B,'[1]产值及收款计划（2026）'!CJ:CJ)</f>
        <v>0</v>
      </c>
      <c r="CK120" s="256" cm="1">
        <f t="array" aca="1" ref="CK120" ca="1">_xlfn.XLOOKUP($A120&amp;$B120,'[1]产值及收款计划（2026）'!$A:$A&amp;'[1]产值及收款计划（2026）'!$B:$B,'[1]产值及收款计划（2026）'!CK:CK)</f>
        <v>0</v>
      </c>
      <c r="CL120" s="256" cm="1">
        <f t="array" aca="1" ref="CL120" ca="1">_xlfn.XLOOKUP($A120&amp;$B120,'[1]产值及收款计划（2026）'!$A:$A&amp;'[1]产值及收款计划（2026）'!$B:$B,'[1]产值及收款计划（2026）'!CL:CL)</f>
        <v>0</v>
      </c>
      <c r="DA120" s="256" cm="1">
        <f t="array" aca="1" ref="DA120" ca="1">_xlfn.XLOOKUP($A120&amp;$B120,'[1]产值及收款计划（2026）'!$A:$A&amp;'[1]产值及收款计划（2026）'!$B:$B,'[1]产值及收款计划（2026）'!DA:DA)</f>
        <v>0</v>
      </c>
      <c r="DB120" s="256" cm="1">
        <f t="array" aca="1" ref="DB120" ca="1">_xlfn.XLOOKUP($A120&amp;$B120,'[1]产值及收款计划（2026）'!$A:$A&amp;'[1]产值及收款计划（2026）'!$B:$B,'[1]产值及收款计划（2026）'!DB:DB)</f>
        <v>0</v>
      </c>
      <c r="DC120" s="256" cm="1">
        <f t="array" aca="1" ref="DC120" ca="1">_xlfn.XLOOKUP($A120&amp;$B120,'[1]产值及收款计划（2026）'!$A:$A&amp;'[1]产值及收款计划（2026）'!$B:$B,'[1]产值及收款计划（2026）'!DC:DC)</f>
        <v>0</v>
      </c>
      <c r="DD120" s="256" cm="1">
        <f t="array" aca="1" ref="DD120" ca="1">_xlfn.XLOOKUP($A120&amp;$B120,'[1]产值及收款计划（2026）'!$A:$A&amp;'[1]产值及收款计划（2026）'!$B:$B,'[1]产值及收款计划（2026）'!DD:DD)</f>
        <v>0</v>
      </c>
      <c r="DE120" s="256" cm="1">
        <f t="array" aca="1" ref="DE120" ca="1">_xlfn.XLOOKUP($A120&amp;$B120,'[1]产值及收款计划（2026）'!$A:$A&amp;'[1]产值及收款计划（2026）'!$B:$B,'[1]产值及收款计划（2026）'!DE:DE)</f>
        <v>0</v>
      </c>
      <c r="DF120" s="256" cm="1">
        <f t="array" aca="1" ref="DF120" ca="1">_xlfn.XLOOKUP($A120&amp;$B120,'[1]产值及收款计划（2026）'!$A:$A&amp;'[1]产值及收款计划（2026）'!$B:$B,'[1]产值及收款计划（2026）'!DF:DF)</f>
        <v>0</v>
      </c>
      <c r="DG120" s="256" cm="1">
        <f t="array" aca="1" ref="DG120" ca="1">_xlfn.XLOOKUP($A120&amp;$B120,'[1]产值及收款计划（2026）'!$A:$A&amp;'[1]产值及收款计划（2026）'!$B:$B,'[1]产值及收款计划（2026）'!DG:DG)</f>
        <v>0</v>
      </c>
      <c r="DH120" s="256" cm="1">
        <f t="array" aca="1" ref="DH120" ca="1">_xlfn.XLOOKUP($A120&amp;$B120,'[1]产值及收款计划（2026）'!$A:$A&amp;'[1]产值及收款计划（2026）'!$B:$B,'[1]产值及收款计划（2026）'!DH:DH)</f>
        <v>0</v>
      </c>
      <c r="DI120" s="256" cm="1">
        <f t="array" aca="1" ref="DI120" ca="1">_xlfn.XLOOKUP($A120&amp;$B120,'[1]产值及收款计划（2026）'!$A:$A&amp;'[1]产值及收款计划（2026）'!$B:$B,'[1]产值及收款计划（2026）'!DI:DI)</f>
        <v>0</v>
      </c>
      <c r="DJ120" s="256" cm="1">
        <f t="array" aca="1" ref="DJ120" ca="1">_xlfn.XLOOKUP($A120&amp;$B120,'[1]产值及收款计划（2026）'!$A:$A&amp;'[1]产值及收款计划（2026）'!$B:$B,'[1]产值及收款计划（2026）'!DJ:DJ)</f>
        <v>0</v>
      </c>
      <c r="DK120" s="256" cm="1">
        <f t="array" aca="1" ref="DK120" ca="1">_xlfn.XLOOKUP($A120&amp;$B120,'[1]产值及收款计划（2026）'!$A:$A&amp;'[1]产值及收款计划（2026）'!$B:$B,'[1]产值及收款计划（2026）'!DK:DK)</f>
        <v>0</v>
      </c>
      <c r="DL120" s="256" cm="1">
        <f t="array" aca="1" ref="DL120" ca="1">_xlfn.XLOOKUP($A120&amp;$B120,'[1]产值及收款计划（2026）'!$A:$A&amp;'[1]产值及收款计划（2026）'!$B:$B,'[1]产值及收款计划（2026）'!DL:DL)</f>
        <v>0</v>
      </c>
      <c r="DM120" s="264"/>
      <c r="DN120" s="250"/>
    </row>
    <row r="121" spans="1:118" ht="20.25" x14ac:dyDescent="0.15">
      <c r="A121" s="254">
        <f t="shared" ca="1" si="11"/>
        <v>117</v>
      </c>
      <c r="B121" s="254" t="s">
        <v>25</v>
      </c>
      <c r="C121" s="255" t="str" cm="1">
        <f t="array" aca="1" ref="C121" ca="1">_xlfn.XLOOKUP($A121&amp;$B121,'[1]产值及收款计划（2026）'!$A:$A&amp;'[1]产值及收款计划（2026）'!$B:$B,'[1]产值及收款计划（2026）'!C:C)</f>
        <v>ZHT2024112500147</v>
      </c>
      <c r="D121" s="255" t="str" cm="1">
        <f t="array" aca="1" ref="D121" ca="1">_xlfn.XLOOKUP($A121&amp;$B121,'[1]产值及收款计划（2026）'!$A:$A&amp;'[1]产值及收款计划（2026）'!$B:$B,'[1]产值及收款计划（2026）'!D:D)</f>
        <v>高端加固管理应用系统</v>
      </c>
      <c r="E121" s="256" cm="1">
        <f t="array" aca="1" ref="E121" ca="1">_xlfn.XLOOKUP($A121&amp;$B121,'[1]产值及收款计划（2026）'!$A:$A&amp;'[1]产值及收款计划（2026）'!$B:$B,'[1]产值及收款计划（2026）'!E:E)</f>
        <v>95.18</v>
      </c>
      <c r="F121" s="256" cm="1">
        <f t="array" aca="1" ref="F121" ca="1">_xlfn.XLOOKUP($A121&amp;$B121,'[1]产值及收款计划（2026）'!$A:$A&amp;'[1]产值及收款计划（2026）'!$B:$B,'[1]产值及收款计划（2026）'!F:F)</f>
        <v>95.18</v>
      </c>
      <c r="G121" s="256" cm="1">
        <f t="array" aca="1" ref="G121" ca="1">_xlfn.XLOOKUP($A121&amp;$B121,'[1]产值及收款计划（2026）'!$A:$A&amp;'[1]产值及收款计划（2026）'!$B:$B,'[1]产值及收款计划（2026）'!G:G)</f>
        <v>95.18</v>
      </c>
      <c r="H121" s="256" cm="1">
        <f t="array" aca="1" ref="H121" ca="1">_xlfn.XLOOKUP($A121&amp;$B121,'[1]产值及收款计划（2026）'!$A:$A&amp;'[1]产值及收款计划（2026）'!$B:$B,'[1]产值及收款计划（2026）'!H:H)</f>
        <v>95.18</v>
      </c>
      <c r="I121" s="257" cm="1">
        <f t="array" aca="1" ref="I121" ca="1">_xlfn.XLOOKUP($A121&amp;$B121,'[1]产值及收款计划（2026）'!$A:$A&amp;'[1]产值及收款计划（2026）'!$B:$B,'[1]产值及收款计划（2026）'!I:I)</f>
        <v>1</v>
      </c>
      <c r="J121" s="258" cm="1">
        <f t="array" aca="1" ref="J121" ca="1">_xlfn.XLOOKUP($A121&amp;$B121,'[1]产值及收款计划（2026）'!$A:$A&amp;'[1]产值及收款计划（2026）'!$B:$B,'[1]产值及收款计划（2026）'!J:J)</f>
        <v>0.06</v>
      </c>
      <c r="K121" s="256" cm="1">
        <f t="array" aca="1" ref="K121" ca="1">_xlfn.XLOOKUP($A121&amp;$B121,'[1]产值及收款计划（2026）'!$A:$A&amp;'[1]产值及收款计划（2026）'!$B:$B,'[1]产值及收款计划（2026）'!K:K)</f>
        <v>0</v>
      </c>
      <c r="L121" s="256" cm="1">
        <f t="array" aca="1" ref="L121" ca="1">_xlfn.XLOOKUP($A121&amp;$B121,'[1]产值及收款计划（2026）'!$A:$A&amp;'[1]产值及收款计划（2026）'!$B:$B,'[1]产值及收款计划（2026）'!L:L)</f>
        <v>0</v>
      </c>
      <c r="M121" s="256" t="str" cm="1">
        <f t="array" aca="1" ref="M121" ca="1">_xlfn.XLOOKUP($A121&amp;$B121,'[1]产值及收款计划（2026）'!$A:$A&amp;'[1]产值及收款计划（2026）'!$B:$B,'[1]产值及收款计划（2026）'!M:M)</f>
        <v>主导</v>
      </c>
      <c r="N121" s="256" t="str" cm="1">
        <f t="array" aca="1" ref="N121" ca="1">_xlfn.XLOOKUP($A121&amp;$B121,'[1]产值及收款计划（2026）'!$A:$A&amp;'[1]产值及收款计划（2026）'!$B:$B,'[1]产值及收款计划（2026）'!N:N)</f>
        <v>许清亮团队</v>
      </c>
      <c r="O121" s="256" t="str" cm="1">
        <f t="array" aca="1" ref="O121" ca="1">_xlfn.XLOOKUP($A121&amp;$B121,'[1]产值及收款计划（2026）'!$A:$A&amp;'[1]产值及收款计划（2026）'!$B:$B,'[1]产值及收款计划（2026）'!O:O)</f>
        <v>施林烽</v>
      </c>
      <c r="P121" s="255" t="str" cm="1">
        <f t="array" aca="1" ref="P121" ca="1">_xlfn.XLOOKUP($A121&amp;$B121,'[1]产值及收款计划（2026）'!$A:$A&amp;'[1]产值及收款计划（2026）'!$B:$B,'[1]产值及收款计划（2026）'!P:P)</f>
        <v>25已完结</v>
      </c>
      <c r="Q121" s="256" cm="1">
        <f t="array" aca="1" ref="Q121" ca="1">_xlfn.XLOOKUP($A121&amp;$B121,'[1]产值及收款计划（2026）'!$A:$A&amp;'[1]产值及收款计划（2026）'!$B:$B,'[1]产值及收款计划（2026）'!Q:Q)</f>
        <v>0</v>
      </c>
      <c r="R121" s="256" cm="1">
        <f t="array" aca="1" ref="R121" ca="1">_xlfn.XLOOKUP($A121&amp;$B121,'[1]产值及收款计划（2026）'!$A:$A&amp;'[1]产值及收款计划（2026）'!$B:$B,'[1]产值及收款计划（2026）'!R:R)</f>
        <v>0</v>
      </c>
      <c r="S121" s="256" cm="1">
        <f t="array" aca="1" ref="S121" ca="1">_xlfn.XLOOKUP($A121&amp;$B121,'[1]产值及收款计划（2026）'!$A:$A&amp;'[1]产值及收款计划（2026）'!$B:$B,'[1]产值及收款计划（2026）'!S:S)</f>
        <v>0</v>
      </c>
      <c r="T121" s="256" cm="1">
        <f t="array" aca="1" ref="T121" ca="1">_xlfn.XLOOKUP($A121&amp;$B121,'[1]产值及收款计划（2026）'!$A:$A&amp;'[1]产值及收款计划（2026）'!$B:$B,'[1]产值及收款计划（2026）'!T:T)</f>
        <v>95.18</v>
      </c>
      <c r="U121" s="256" cm="1">
        <f t="array" aca="1" ref="U121" ca="1">_xlfn.XLOOKUP($A121&amp;$B121,'[1]产值及收款计划（2026）'!$A:$A&amp;'[1]产值及收款计划（2026）'!$B:$B,'[1]产值及收款计划（2026）'!U:U)</f>
        <v>0</v>
      </c>
      <c r="V121" s="256" cm="1">
        <f t="array" aca="1" ref="V121" ca="1">_xlfn.XLOOKUP($A121&amp;$B121,'[1]产值及收款计划（2026）'!$A:$A&amp;'[1]产值及收款计划（2026）'!$B:$B,'[1]产值及收款计划（2026）'!V:V)</f>
        <v>0</v>
      </c>
      <c r="W121" s="256" cm="1">
        <f t="array" aca="1" ref="W121" ca="1">_xlfn.XLOOKUP($A121&amp;$B121,'[1]产值及收款计划（2026）'!$A:$A&amp;'[1]产值及收款计划（2026）'!$B:$B,'[1]产值及收款计划（2026）'!W:W)</f>
        <v>0</v>
      </c>
      <c r="X121" s="256" cm="1">
        <f t="array" aca="1" ref="X121" ca="1">_xlfn.XLOOKUP($A121&amp;$B121,'[1]产值及收款计划（2026）'!$A:$A&amp;'[1]产值及收款计划（2026）'!$B:$B,'[1]产值及收款计划（2026）'!X:X)</f>
        <v>0</v>
      </c>
      <c r="Y121" s="256" cm="1">
        <f t="array" aca="1" ref="Y121" ca="1">_xlfn.XLOOKUP($A121&amp;$B121,'[1]产值及收款计划（2026）'!$A:$A&amp;'[1]产值及收款计划（2026）'!$B:$B,'[1]产值及收款计划（2026）'!Y:Y)</f>
        <v>0</v>
      </c>
      <c r="Z121" s="256" cm="1">
        <f t="array" aca="1" ref="Z121" ca="1">_xlfn.XLOOKUP($A121&amp;$B121,'[1]产值及收款计划（2026）'!$A:$A&amp;'[1]产值及收款计划（2026）'!$B:$B,'[1]产值及收款计划（2026）'!Z:Z)</f>
        <v>0</v>
      </c>
      <c r="AA121" s="256" cm="1">
        <f t="array" aca="1" ref="AA121" ca="1">_xlfn.XLOOKUP($A121&amp;$B121,'[1]产值及收款计划（2026）'!$A:$A&amp;'[1]产值及收款计划（2026）'!$B:$B,'[1]产值及收款计划（2026）'!AA:AA)</f>
        <v>0</v>
      </c>
      <c r="AB121" s="256" cm="1">
        <f t="array" aca="1" ref="AB121" ca="1">_xlfn.XLOOKUP($A121&amp;$B121,'[1]产值及收款计划（2026）'!$A:$A&amp;'[1]产值及收款计划（2026）'!$B:$B,'[1]产值及收款计划（2026）'!AB:AB)</f>
        <v>0</v>
      </c>
      <c r="AC121" s="256" cm="1">
        <f t="array" aca="1" ref="AC121" ca="1">_xlfn.XLOOKUP($A121&amp;$B121,'[1]产值及收款计划（2026）'!$A:$A&amp;'[1]产值及收款计划（2026）'!$B:$B,'[1]产值及收款计划（2026）'!AC:AC)</f>
        <v>0</v>
      </c>
      <c r="AD121" s="256" cm="1">
        <f t="array" aca="1" ref="AD121" ca="1">_xlfn.XLOOKUP($A121&amp;$B121,'[1]产值及收款计划（2026）'!$A:$A&amp;'[1]产值及收款计划（2026）'!$B:$B,'[1]产值及收款计划（2026）'!AD:AD)</f>
        <v>0</v>
      </c>
      <c r="AE121" s="256" cm="1">
        <f t="array" aca="1" ref="AE121" ca="1">_xlfn.XLOOKUP($A121&amp;$B121,'[1]产值及收款计划（2026）'!$A:$A&amp;'[1]产值及收款计划（2026）'!$B:$B,'[1]产值及收款计划（2026）'!AE:AE)</f>
        <v>0</v>
      </c>
      <c r="AF121" s="256" cm="1">
        <f t="array" aca="1" ref="AF121" ca="1">_xlfn.XLOOKUP($A121&amp;$B121,'[1]产值及收款计划（2026）'!$A:$A&amp;'[1]产值及收款计划（2026）'!$B:$B,'[1]产值及收款计划（2026）'!AF:AF)</f>
        <v>0</v>
      </c>
      <c r="AG121" s="256" cm="1">
        <f t="array" aca="1" ref="AG121" ca="1">_xlfn.XLOOKUP($A121&amp;$B121,'[1]产值及收款计划（2026）'!$A:$A&amp;'[1]产值及收款计划（2026）'!$B:$B,'[1]产值及收款计划（2026）'!AG:AG)</f>
        <v>0</v>
      </c>
      <c r="AH121" s="256" cm="1">
        <f t="array" aca="1" ref="AH121" ca="1">_xlfn.XLOOKUP($A121&amp;$B121,'[1]产值及收款计划（2026）'!$A:$A&amp;'[1]产值及收款计划（2026）'!$B:$B,'[1]产值及收款计划（2026）'!AH:AH)</f>
        <v>0</v>
      </c>
      <c r="AI121" s="256" cm="1">
        <f t="array" aca="1" ref="AI121" ca="1">_xlfn.XLOOKUP($A121&amp;$B121,'[1]产值及收款计划（2026）'!$A:$A&amp;'[1]产值及收款计划（2026）'!$B:$B,'[1]产值及收款计划（2026）'!AI:AI)</f>
        <v>0</v>
      </c>
      <c r="AJ121" s="256" cm="1">
        <f t="array" aca="1" ref="AJ121" ca="1">_xlfn.XLOOKUP($A121&amp;$B121,'[1]产值及收款计划（2026）'!$A:$A&amp;'[1]产值及收款计划（2026）'!$B:$B,'[1]产值及收款计划（2026）'!AJ:AJ)</f>
        <v>0</v>
      </c>
      <c r="AK121" s="256" cm="1">
        <f t="array" aca="1" ref="AK121" ca="1">_xlfn.XLOOKUP($A121&amp;$B121,'[1]产值及收款计划（2026）'!$A:$A&amp;'[1]产值及收款计划（2026）'!$B:$B,'[1]产值及收款计划（2026）'!AK:AK)</f>
        <v>0</v>
      </c>
      <c r="AL121" s="256" cm="1">
        <f t="array" aca="1" ref="AL121" ca="1">_xlfn.XLOOKUP($A121&amp;$B121,'[1]产值及收款计划（2026）'!$A:$A&amp;'[1]产值及收款计划（2026）'!$B:$B,'[1]产值及收款计划（2026）'!AL:AL)</f>
        <v>0</v>
      </c>
      <c r="AM121" s="263" t="e" cm="1">
        <f t="array" aca="1" ref="AM121" ca="1">_xlfn.LET(_xlpm.勾选月份状态数组,TRANSPOSE('PPT(12-15页）-TOP10'!$A$3:$A$14),_xlpm.选择数据区,IF('PPT(12-15页）-TOP10'!$E$3="收款",$BA121:$BL121,$AA121:$AL121),SUM(_xlfn._xlws.FILTER(_xlpm.选择数据区,_xlpm.勾选月份状态数组,"")))</f>
        <v>#NAME?</v>
      </c>
      <c r="AN121" s="256" t="e" cm="1">
        <f t="array" aca="1" ref="AN121" ca="1">_xlfn.LET(_xlpm.勾选月份状态数组,TRANSPOSE('PPT(12-15页）-TOP10'!$A$3:$A$14),_xlpm.选择数据区,IF('PPT(12-15页）-TOP10'!$E$3="收款",$DA121:$DL121,$CA121:$CL121),SUM(_xlfn._xlws.FILTER(_xlpm.选择数据区,_xlpm.勾选月份状态数组,"")))</f>
        <v>#NAME?</v>
      </c>
      <c r="AO121" s="256">
        <f ca="1">SUM(CA121:CC121)+SUM(AD121:AL121)</f>
        <v>0</v>
      </c>
      <c r="AP121" s="256"/>
      <c r="AQ121" s="256"/>
      <c r="AR121" s="256"/>
      <c r="AS121" s="256" cm="1">
        <f t="array" aca="1" ref="AS121" ca="1">_xlfn.XLOOKUP($A121&amp;$B121,'[1]产值及收款计划（2026）'!$A:$A&amp;'[1]产值及收款计划（2026）'!$B:$B,'[1]产值及收款计划（2026）'!AS:AS)</f>
        <v>0</v>
      </c>
      <c r="AT121" s="256" cm="1">
        <f t="array" aca="1" ref="AT121" ca="1">_xlfn.XLOOKUP($A121&amp;$B121,'[1]产值及收款计划（2026）'!$A:$A&amp;'[1]产值及收款计划（2026）'!$B:$B,'[1]产值及收款计划（2026）'!AT:AT)</f>
        <v>0</v>
      </c>
      <c r="AU121" s="256" cm="1">
        <f t="array" aca="1" ref="AU121" ca="1">_xlfn.XLOOKUP($A121&amp;$B121,'[1]产值及收款计划（2026）'!$A:$A&amp;'[1]产值及收款计划（2026）'!$B:$B,'[1]产值及收款计划（2026）'!AU:AU)</f>
        <v>0</v>
      </c>
      <c r="AV121" s="256" cm="1">
        <f t="array" aca="1" ref="AV121" ca="1">_xlfn.XLOOKUP($A121&amp;$B121,'[1]产值及收款计划（2026）'!$A:$A&amp;'[1]产值及收款计划（2026）'!$B:$B,'[1]产值及收款计划（2026）'!AV:AV)</f>
        <v>0</v>
      </c>
      <c r="AW121" s="256" cm="1">
        <f t="array" aca="1" ref="AW121" ca="1">_xlfn.XLOOKUP($A121&amp;$B121,'[1]产值及收款计划（2026）'!$A:$A&amp;'[1]产值及收款计划（2026）'!$B:$B,'[1]产值及收款计划（2026）'!AW:AW)</f>
        <v>0</v>
      </c>
      <c r="AX121" s="256" cm="1">
        <f t="array" aca="1" ref="AX121" ca="1">_xlfn.XLOOKUP($A121&amp;$B121,'[1]产值及收款计划（2026）'!$A:$A&amp;'[1]产值及收款计划（2026）'!$B:$B,'[1]产值及收款计划（2026）'!AX:AX)</f>
        <v>0</v>
      </c>
      <c r="AY121" s="256" cm="1">
        <f t="array" aca="1" ref="AY121" ca="1">_xlfn.XLOOKUP($A121&amp;$B121,'[1]产值及收款计划（2026）'!$A:$A&amp;'[1]产值及收款计划（2026）'!$B:$B,'[1]产值及收款计划（2026）'!AY:AY)</f>
        <v>95.18</v>
      </c>
      <c r="AZ121" s="256" cm="1">
        <f t="array" aca="1" ref="AZ121" ca="1">_xlfn.XLOOKUP($A121&amp;$B121,'[1]产值及收款计划（2026）'!$A:$A&amp;'[1]产值及收款计划（2026）'!$B:$B,'[1]产值及收款计划（2026）'!AZ:AZ)</f>
        <v>95.18</v>
      </c>
      <c r="BA121" s="256" cm="1">
        <f t="array" aca="1" ref="BA121" ca="1">_xlfn.XLOOKUP($A121&amp;$B121,'[1]产值及收款计划（2026）'!$A:$A&amp;'[1]产值及收款计划（2026）'!$B:$B,'[1]产值及收款计划（2026）'!BA:BA)</f>
        <v>0</v>
      </c>
      <c r="BB121" s="256" cm="1">
        <f t="array" aca="1" ref="BB121" ca="1">_xlfn.XLOOKUP($A121&amp;$B121,'[1]产值及收款计划（2026）'!$A:$A&amp;'[1]产值及收款计划（2026）'!$B:$B,'[1]产值及收款计划（2026）'!BB:BB)</f>
        <v>0</v>
      </c>
      <c r="BC121" s="256" cm="1">
        <f t="array" aca="1" ref="BC121" ca="1">_xlfn.XLOOKUP($A121&amp;$B121,'[1]产值及收款计划（2026）'!$A:$A&amp;'[1]产值及收款计划（2026）'!$B:$B,'[1]产值及收款计划（2026）'!BC:BC)</f>
        <v>0</v>
      </c>
      <c r="BD121" s="256" cm="1">
        <f t="array" aca="1" ref="BD121" ca="1">_xlfn.XLOOKUP($A121&amp;$B121,'[1]产值及收款计划（2026）'!$A:$A&amp;'[1]产值及收款计划（2026）'!$B:$B,'[1]产值及收款计划（2026）'!BD:BD)</f>
        <v>0</v>
      </c>
      <c r="BE121" s="256" cm="1">
        <f t="array" aca="1" ref="BE121" ca="1">_xlfn.XLOOKUP($A121&amp;$B121,'[1]产值及收款计划（2026）'!$A:$A&amp;'[1]产值及收款计划（2026）'!$B:$B,'[1]产值及收款计划（2026）'!BE:BE)</f>
        <v>0</v>
      </c>
      <c r="BF121" s="256" cm="1">
        <f t="array" aca="1" ref="BF121" ca="1">_xlfn.XLOOKUP($A121&amp;$B121,'[1]产值及收款计划（2026）'!$A:$A&amp;'[1]产值及收款计划（2026）'!$B:$B,'[1]产值及收款计划（2026）'!BF:BF)</f>
        <v>0</v>
      </c>
      <c r="BG121" s="256" cm="1">
        <f t="array" aca="1" ref="BG121" ca="1">_xlfn.XLOOKUP($A121&amp;$B121,'[1]产值及收款计划（2026）'!$A:$A&amp;'[1]产值及收款计划（2026）'!$B:$B,'[1]产值及收款计划（2026）'!BG:BG)</f>
        <v>0</v>
      </c>
      <c r="BH121" s="256" cm="1">
        <f t="array" aca="1" ref="BH121" ca="1">_xlfn.XLOOKUP($A121&amp;$B121,'[1]产值及收款计划（2026）'!$A:$A&amp;'[1]产值及收款计划（2026）'!$B:$B,'[1]产值及收款计划（2026）'!BH:BH)</f>
        <v>0</v>
      </c>
      <c r="BI121" s="256" cm="1">
        <f t="array" aca="1" ref="BI121" ca="1">_xlfn.XLOOKUP($A121&amp;$B121,'[1]产值及收款计划（2026）'!$A:$A&amp;'[1]产值及收款计划（2026）'!$B:$B,'[1]产值及收款计划（2026）'!BI:BI)</f>
        <v>0</v>
      </c>
      <c r="BJ121" s="256" cm="1">
        <f t="array" aca="1" ref="BJ121" ca="1">_xlfn.XLOOKUP($A121&amp;$B121,'[1]产值及收款计划（2026）'!$A:$A&amp;'[1]产值及收款计划（2026）'!$B:$B,'[1]产值及收款计划（2026）'!BJ:BJ)</f>
        <v>0</v>
      </c>
      <c r="BK121" s="256" cm="1">
        <f t="array" aca="1" ref="BK121" ca="1">_xlfn.XLOOKUP($A121&amp;$B121,'[1]产值及收款计划（2026）'!$A:$A&amp;'[1]产值及收款计划（2026）'!$B:$B,'[1]产值及收款计划（2026）'!BK:BK)</f>
        <v>0</v>
      </c>
      <c r="BL121" s="256" cm="1">
        <f t="array" aca="1" ref="BL121" ca="1">_xlfn.XLOOKUP($A121&amp;$B121,'[1]产值及收款计划（2026）'!$A:$A&amp;'[1]产值及收款计划（2026）'!$B:$B,'[1]产值及收款计划（2026）'!BL:BL)</f>
        <v>0</v>
      </c>
      <c r="BM121" s="256"/>
      <c r="BN121" s="256"/>
      <c r="BO121" s="256"/>
      <c r="BP121" s="256"/>
      <c r="BQ121" s="255" cm="1">
        <f t="array" aca="1" ref="BQ121" ca="1">_xlfn.XLOOKUP($A121&amp;$B121,'[1]产值及收款计划（2026）'!$A:$A&amp;'[1]产值及收款计划（2026）'!$B:$B,'[1]产值及收款计划（2026）'!BQ:BQ)</f>
        <v>0</v>
      </c>
      <c r="BR121" s="256" cm="1">
        <f t="array" aca="1" ref="BR121" ca="1">_xlfn.XLOOKUP($A121&amp;$B121,'[1]产值及收款计划（2026）'!$A:$A&amp;'[1]产值及收款计划（2026）'!$B:$B,'[1]产值及收款计划（2026）'!BR:BR)</f>
        <v>0</v>
      </c>
      <c r="CA121" s="256" cm="1">
        <f t="array" aca="1" ref="CA121" ca="1">_xlfn.XLOOKUP($A121&amp;$B121,'[1]产值及收款计划（2026）'!$A:$A&amp;'[1]产值及收款计划（2026）'!$B:$B,'[1]产值及收款计划（2026）'!CA:CA)</f>
        <v>0</v>
      </c>
      <c r="CB121" s="256" cm="1">
        <f t="array" aca="1" ref="CB121" ca="1">_xlfn.XLOOKUP($A121&amp;$B121,'[1]产值及收款计划（2026）'!$A:$A&amp;'[1]产值及收款计划（2026）'!$B:$B,'[1]产值及收款计划（2026）'!CB:CB)</f>
        <v>0</v>
      </c>
      <c r="CC121" s="256" cm="1">
        <f t="array" aca="1" ref="CC121" ca="1">_xlfn.XLOOKUP($A121&amp;$B121,'[1]产值及收款计划（2026）'!$A:$A&amp;'[1]产值及收款计划（2026）'!$B:$B,'[1]产值及收款计划（2026）'!CC:CC)</f>
        <v>0</v>
      </c>
      <c r="CD121" s="256" cm="1">
        <f t="array" aca="1" ref="CD121" ca="1">_xlfn.XLOOKUP($A121&amp;$B121,'[1]产值及收款计划（2026）'!$A:$A&amp;'[1]产值及收款计划（2026）'!$B:$B,'[1]产值及收款计划（2026）'!CD:CD)</f>
        <v>0</v>
      </c>
      <c r="CE121" s="256" cm="1">
        <f t="array" aca="1" ref="CE121" ca="1">_xlfn.XLOOKUP($A121&amp;$B121,'[1]产值及收款计划（2026）'!$A:$A&amp;'[1]产值及收款计划（2026）'!$B:$B,'[1]产值及收款计划（2026）'!CE:CE)</f>
        <v>0</v>
      </c>
      <c r="CF121" s="256" cm="1">
        <f t="array" aca="1" ref="CF121" ca="1">_xlfn.XLOOKUP($A121&amp;$B121,'[1]产值及收款计划（2026）'!$A:$A&amp;'[1]产值及收款计划（2026）'!$B:$B,'[1]产值及收款计划（2026）'!CF:CF)</f>
        <v>0</v>
      </c>
      <c r="CG121" s="256" cm="1">
        <f t="array" aca="1" ref="CG121" ca="1">_xlfn.XLOOKUP($A121&amp;$B121,'[1]产值及收款计划（2026）'!$A:$A&amp;'[1]产值及收款计划（2026）'!$B:$B,'[1]产值及收款计划（2026）'!CG:CG)</f>
        <v>0</v>
      </c>
      <c r="CH121" s="256" cm="1">
        <f t="array" aca="1" ref="CH121" ca="1">_xlfn.XLOOKUP($A121&amp;$B121,'[1]产值及收款计划（2026）'!$A:$A&amp;'[1]产值及收款计划（2026）'!$B:$B,'[1]产值及收款计划（2026）'!CH:CH)</f>
        <v>0</v>
      </c>
      <c r="CI121" s="256" cm="1">
        <f t="array" aca="1" ref="CI121" ca="1">_xlfn.XLOOKUP($A121&amp;$B121,'[1]产值及收款计划（2026）'!$A:$A&amp;'[1]产值及收款计划（2026）'!$B:$B,'[1]产值及收款计划（2026）'!CI:CI)</f>
        <v>0</v>
      </c>
      <c r="CJ121" s="256" cm="1">
        <f t="array" aca="1" ref="CJ121" ca="1">_xlfn.XLOOKUP($A121&amp;$B121,'[1]产值及收款计划（2026）'!$A:$A&amp;'[1]产值及收款计划（2026）'!$B:$B,'[1]产值及收款计划（2026）'!CJ:CJ)</f>
        <v>0</v>
      </c>
      <c r="CK121" s="256" cm="1">
        <f t="array" aca="1" ref="CK121" ca="1">_xlfn.XLOOKUP($A121&amp;$B121,'[1]产值及收款计划（2026）'!$A:$A&amp;'[1]产值及收款计划（2026）'!$B:$B,'[1]产值及收款计划（2026）'!CK:CK)</f>
        <v>0</v>
      </c>
      <c r="CL121" s="256" cm="1">
        <f t="array" aca="1" ref="CL121" ca="1">_xlfn.XLOOKUP($A121&amp;$B121,'[1]产值及收款计划（2026）'!$A:$A&amp;'[1]产值及收款计划（2026）'!$B:$B,'[1]产值及收款计划（2026）'!CL:CL)</f>
        <v>0</v>
      </c>
      <c r="DA121" s="256" cm="1">
        <f t="array" aca="1" ref="DA121" ca="1">_xlfn.XLOOKUP($A121&amp;$B121,'[1]产值及收款计划（2026）'!$A:$A&amp;'[1]产值及收款计划（2026）'!$B:$B,'[1]产值及收款计划（2026）'!DA:DA)</f>
        <v>0</v>
      </c>
      <c r="DB121" s="256" cm="1">
        <f t="array" aca="1" ref="DB121" ca="1">_xlfn.XLOOKUP($A121&amp;$B121,'[1]产值及收款计划（2026）'!$A:$A&amp;'[1]产值及收款计划（2026）'!$B:$B,'[1]产值及收款计划（2026）'!DB:DB)</f>
        <v>0</v>
      </c>
      <c r="DC121" s="256" cm="1">
        <f t="array" aca="1" ref="DC121" ca="1">_xlfn.XLOOKUP($A121&amp;$B121,'[1]产值及收款计划（2026）'!$A:$A&amp;'[1]产值及收款计划（2026）'!$B:$B,'[1]产值及收款计划（2026）'!DC:DC)</f>
        <v>0</v>
      </c>
      <c r="DD121" s="256" cm="1">
        <f t="array" aca="1" ref="DD121" ca="1">_xlfn.XLOOKUP($A121&amp;$B121,'[1]产值及收款计划（2026）'!$A:$A&amp;'[1]产值及收款计划（2026）'!$B:$B,'[1]产值及收款计划（2026）'!DD:DD)</f>
        <v>0</v>
      </c>
      <c r="DE121" s="256" cm="1">
        <f t="array" aca="1" ref="DE121" ca="1">_xlfn.XLOOKUP($A121&amp;$B121,'[1]产值及收款计划（2026）'!$A:$A&amp;'[1]产值及收款计划（2026）'!$B:$B,'[1]产值及收款计划（2026）'!DE:DE)</f>
        <v>0</v>
      </c>
      <c r="DF121" s="256" cm="1">
        <f t="array" aca="1" ref="DF121" ca="1">_xlfn.XLOOKUP($A121&amp;$B121,'[1]产值及收款计划（2026）'!$A:$A&amp;'[1]产值及收款计划（2026）'!$B:$B,'[1]产值及收款计划（2026）'!DF:DF)</f>
        <v>0</v>
      </c>
      <c r="DG121" s="256" cm="1">
        <f t="array" aca="1" ref="DG121" ca="1">_xlfn.XLOOKUP($A121&amp;$B121,'[1]产值及收款计划（2026）'!$A:$A&amp;'[1]产值及收款计划（2026）'!$B:$B,'[1]产值及收款计划（2026）'!DG:DG)</f>
        <v>0</v>
      </c>
      <c r="DH121" s="256" cm="1">
        <f t="array" aca="1" ref="DH121" ca="1">_xlfn.XLOOKUP($A121&amp;$B121,'[1]产值及收款计划（2026）'!$A:$A&amp;'[1]产值及收款计划（2026）'!$B:$B,'[1]产值及收款计划（2026）'!DH:DH)</f>
        <v>0</v>
      </c>
      <c r="DI121" s="256" cm="1">
        <f t="array" aca="1" ref="DI121" ca="1">_xlfn.XLOOKUP($A121&amp;$B121,'[1]产值及收款计划（2026）'!$A:$A&amp;'[1]产值及收款计划（2026）'!$B:$B,'[1]产值及收款计划（2026）'!DI:DI)</f>
        <v>0</v>
      </c>
      <c r="DJ121" s="256" cm="1">
        <f t="array" aca="1" ref="DJ121" ca="1">_xlfn.XLOOKUP($A121&amp;$B121,'[1]产值及收款计划（2026）'!$A:$A&amp;'[1]产值及收款计划（2026）'!$B:$B,'[1]产值及收款计划（2026）'!DJ:DJ)</f>
        <v>0</v>
      </c>
      <c r="DK121" s="256" cm="1">
        <f t="array" aca="1" ref="DK121" ca="1">_xlfn.XLOOKUP($A121&amp;$B121,'[1]产值及收款计划（2026）'!$A:$A&amp;'[1]产值及收款计划（2026）'!$B:$B,'[1]产值及收款计划（2026）'!DK:DK)</f>
        <v>0</v>
      </c>
      <c r="DL121" s="256" cm="1">
        <f t="array" aca="1" ref="DL121" ca="1">_xlfn.XLOOKUP($A121&amp;$B121,'[1]产值及收款计划（2026）'!$A:$A&amp;'[1]产值及收款计划（2026）'!$B:$B,'[1]产值及收款计划（2026）'!DL:DL)</f>
        <v>0</v>
      </c>
      <c r="DM121" s="264"/>
      <c r="DN121" s="250"/>
    </row>
    <row r="122" spans="1:118" ht="20.25" x14ac:dyDescent="0.15">
      <c r="A122" s="254">
        <f t="shared" ca="1" si="11"/>
        <v>118</v>
      </c>
      <c r="B122" s="254" t="s">
        <v>25</v>
      </c>
      <c r="C122" s="255" t="str" cm="1">
        <f t="array" aca="1" ref="C122" ca="1">_xlfn.XLOOKUP($A122&amp;$B122,'[1]产值及收款计划（2026）'!$A:$A&amp;'[1]产值及收款计划（2026）'!$B:$B,'[1]产值及收款计划（2026）'!C:C)</f>
        <v>ZHT2024112500148</v>
      </c>
      <c r="D122" s="255" t="str" cm="1">
        <f t="array" aca="1" ref="D122" ca="1">_xlfn.XLOOKUP($A122&amp;$B122,'[1]产值及收款计划（2026）'!$A:$A&amp;'[1]产值及收款计划（2026）'!$B:$B,'[1]产值及收款计划（2026）'!D:D)</f>
        <v>轨道交通运营结构维保(香港)应用系统</v>
      </c>
      <c r="E122" s="256" cm="1">
        <f t="array" aca="1" ref="E122" ca="1">_xlfn.XLOOKUP($A122&amp;$B122,'[1]产值及收款计划（2026）'!$A:$A&amp;'[1]产值及收款计划（2026）'!$B:$B,'[1]产值及收款计划（2026）'!E:E)</f>
        <v>40.6</v>
      </c>
      <c r="F122" s="256" cm="1">
        <f t="array" aca="1" ref="F122" ca="1">_xlfn.XLOOKUP($A122&amp;$B122,'[1]产值及收款计划（2026）'!$A:$A&amp;'[1]产值及收款计划（2026）'!$B:$B,'[1]产值及收款计划（2026）'!F:F)</f>
        <v>40.6</v>
      </c>
      <c r="G122" s="256" cm="1">
        <f t="array" aca="1" ref="G122" ca="1">_xlfn.XLOOKUP($A122&amp;$B122,'[1]产值及收款计划（2026）'!$A:$A&amp;'[1]产值及收款计划（2026）'!$B:$B,'[1]产值及收款计划（2026）'!G:G)</f>
        <v>40.6</v>
      </c>
      <c r="H122" s="256" cm="1">
        <f t="array" aca="1" ref="H122" ca="1">_xlfn.XLOOKUP($A122&amp;$B122,'[1]产值及收款计划（2026）'!$A:$A&amp;'[1]产值及收款计划（2026）'!$B:$B,'[1]产值及收款计划（2026）'!H:H)</f>
        <v>40.6</v>
      </c>
      <c r="I122" s="257" cm="1">
        <f t="array" aca="1" ref="I122" ca="1">_xlfn.XLOOKUP($A122&amp;$B122,'[1]产值及收款计划（2026）'!$A:$A&amp;'[1]产值及收款计划（2026）'!$B:$B,'[1]产值及收款计划（2026）'!I:I)</f>
        <v>1</v>
      </c>
      <c r="J122" s="258" cm="1">
        <f t="array" aca="1" ref="J122" ca="1">_xlfn.XLOOKUP($A122&amp;$B122,'[1]产值及收款计划（2026）'!$A:$A&amp;'[1]产值及收款计划（2026）'!$B:$B,'[1]产值及收款计划（2026）'!J:J)</f>
        <v>0.06</v>
      </c>
      <c r="K122" s="256" cm="1">
        <f t="array" aca="1" ref="K122" ca="1">_xlfn.XLOOKUP($A122&amp;$B122,'[1]产值及收款计划（2026）'!$A:$A&amp;'[1]产值及收款计划（2026）'!$B:$B,'[1]产值及收款计划（2026）'!K:K)</f>
        <v>0</v>
      </c>
      <c r="L122" s="256" cm="1">
        <f t="array" aca="1" ref="L122" ca="1">_xlfn.XLOOKUP($A122&amp;$B122,'[1]产值及收款计划（2026）'!$A:$A&amp;'[1]产值及收款计划（2026）'!$B:$B,'[1]产值及收款计划（2026）'!L:L)</f>
        <v>0</v>
      </c>
      <c r="M122" s="256" t="str" cm="1">
        <f t="array" aca="1" ref="M122" ca="1">_xlfn.XLOOKUP($A122&amp;$B122,'[1]产值及收款计划（2026）'!$A:$A&amp;'[1]产值及收款计划（2026）'!$B:$B,'[1]产值及收款计划（2026）'!M:M)</f>
        <v>主导</v>
      </c>
      <c r="N122" s="256" t="str" cm="1">
        <f t="array" aca="1" ref="N122" ca="1">_xlfn.XLOOKUP($A122&amp;$B122,'[1]产值及收款计划（2026）'!$A:$A&amp;'[1]产值及收款计划（2026）'!$B:$B,'[1]产值及收款计划（2026）'!N:N)</f>
        <v>许清亮团队</v>
      </c>
      <c r="O122" s="256" t="str" cm="1">
        <f t="array" aca="1" ref="O122" ca="1">_xlfn.XLOOKUP($A122&amp;$B122,'[1]产值及收款计划（2026）'!$A:$A&amp;'[1]产值及收款计划（2026）'!$B:$B,'[1]产值及收款计划（2026）'!O:O)</f>
        <v>施林烽</v>
      </c>
      <c r="P122" s="255" t="str" cm="1">
        <f t="array" aca="1" ref="P122" ca="1">_xlfn.XLOOKUP($A122&amp;$B122,'[1]产值及收款计划（2026）'!$A:$A&amp;'[1]产值及收款计划（2026）'!$B:$B,'[1]产值及收款计划（2026）'!P:P)</f>
        <v>25已完结</v>
      </c>
      <c r="Q122" s="256" cm="1">
        <f t="array" aca="1" ref="Q122" ca="1">_xlfn.XLOOKUP($A122&amp;$B122,'[1]产值及收款计划（2026）'!$A:$A&amp;'[1]产值及收款计划（2026）'!$B:$B,'[1]产值及收款计划（2026）'!Q:Q)</f>
        <v>0</v>
      </c>
      <c r="R122" s="256" cm="1">
        <f t="array" aca="1" ref="R122" ca="1">_xlfn.XLOOKUP($A122&amp;$B122,'[1]产值及收款计划（2026）'!$A:$A&amp;'[1]产值及收款计划（2026）'!$B:$B,'[1]产值及收款计划（2026）'!R:R)</f>
        <v>0</v>
      </c>
      <c r="S122" s="256" cm="1">
        <f t="array" aca="1" ref="S122" ca="1">_xlfn.XLOOKUP($A122&amp;$B122,'[1]产值及收款计划（2026）'!$A:$A&amp;'[1]产值及收款计划（2026）'!$B:$B,'[1]产值及收款计划（2026）'!S:S)</f>
        <v>0</v>
      </c>
      <c r="T122" s="256" cm="1">
        <f t="array" aca="1" ref="T122" ca="1">_xlfn.XLOOKUP($A122&amp;$B122,'[1]产值及收款计划（2026）'!$A:$A&amp;'[1]产值及收款计划（2026）'!$B:$B,'[1]产值及收款计划（2026）'!T:T)</f>
        <v>40.6</v>
      </c>
      <c r="U122" s="256" cm="1">
        <f t="array" aca="1" ref="U122" ca="1">_xlfn.XLOOKUP($A122&amp;$B122,'[1]产值及收款计划（2026）'!$A:$A&amp;'[1]产值及收款计划（2026）'!$B:$B,'[1]产值及收款计划（2026）'!U:U)</f>
        <v>0</v>
      </c>
      <c r="V122" s="256" cm="1">
        <f t="array" aca="1" ref="V122" ca="1">_xlfn.XLOOKUP($A122&amp;$B122,'[1]产值及收款计划（2026）'!$A:$A&amp;'[1]产值及收款计划（2026）'!$B:$B,'[1]产值及收款计划（2026）'!V:V)</f>
        <v>0</v>
      </c>
      <c r="W122" s="256" cm="1">
        <f t="array" aca="1" ref="W122" ca="1">_xlfn.XLOOKUP($A122&amp;$B122,'[1]产值及收款计划（2026）'!$A:$A&amp;'[1]产值及收款计划（2026）'!$B:$B,'[1]产值及收款计划（2026）'!W:W)</f>
        <v>0</v>
      </c>
      <c r="X122" s="256" cm="1">
        <f t="array" aca="1" ref="X122" ca="1">_xlfn.XLOOKUP($A122&amp;$B122,'[1]产值及收款计划（2026）'!$A:$A&amp;'[1]产值及收款计划（2026）'!$B:$B,'[1]产值及收款计划（2026）'!X:X)</f>
        <v>0</v>
      </c>
      <c r="Y122" s="256" cm="1">
        <f t="array" aca="1" ref="Y122" ca="1">_xlfn.XLOOKUP($A122&amp;$B122,'[1]产值及收款计划（2026）'!$A:$A&amp;'[1]产值及收款计划（2026）'!$B:$B,'[1]产值及收款计划（2026）'!Y:Y)</f>
        <v>0</v>
      </c>
      <c r="Z122" s="256" cm="1">
        <f t="array" aca="1" ref="Z122" ca="1">_xlfn.XLOOKUP($A122&amp;$B122,'[1]产值及收款计划（2026）'!$A:$A&amp;'[1]产值及收款计划（2026）'!$B:$B,'[1]产值及收款计划（2026）'!Z:Z)</f>
        <v>0</v>
      </c>
      <c r="AA122" s="256" cm="1">
        <f t="array" aca="1" ref="AA122" ca="1">_xlfn.XLOOKUP($A122&amp;$B122,'[1]产值及收款计划（2026）'!$A:$A&amp;'[1]产值及收款计划（2026）'!$B:$B,'[1]产值及收款计划（2026）'!AA:AA)</f>
        <v>0</v>
      </c>
      <c r="AB122" s="256" cm="1">
        <f t="array" aca="1" ref="AB122" ca="1">_xlfn.XLOOKUP($A122&amp;$B122,'[1]产值及收款计划（2026）'!$A:$A&amp;'[1]产值及收款计划（2026）'!$B:$B,'[1]产值及收款计划（2026）'!AB:AB)</f>
        <v>0</v>
      </c>
      <c r="AC122" s="256" cm="1">
        <f t="array" aca="1" ref="AC122" ca="1">_xlfn.XLOOKUP($A122&amp;$B122,'[1]产值及收款计划（2026）'!$A:$A&amp;'[1]产值及收款计划（2026）'!$B:$B,'[1]产值及收款计划（2026）'!AC:AC)</f>
        <v>0</v>
      </c>
      <c r="AD122" s="256" cm="1">
        <f t="array" aca="1" ref="AD122" ca="1">_xlfn.XLOOKUP($A122&amp;$B122,'[1]产值及收款计划（2026）'!$A:$A&amp;'[1]产值及收款计划（2026）'!$B:$B,'[1]产值及收款计划（2026）'!AD:AD)</f>
        <v>0</v>
      </c>
      <c r="AE122" s="256" cm="1">
        <f t="array" aca="1" ref="AE122" ca="1">_xlfn.XLOOKUP($A122&amp;$B122,'[1]产值及收款计划（2026）'!$A:$A&amp;'[1]产值及收款计划（2026）'!$B:$B,'[1]产值及收款计划（2026）'!AE:AE)</f>
        <v>0</v>
      </c>
      <c r="AF122" s="256" cm="1">
        <f t="array" aca="1" ref="AF122" ca="1">_xlfn.XLOOKUP($A122&amp;$B122,'[1]产值及收款计划（2026）'!$A:$A&amp;'[1]产值及收款计划（2026）'!$B:$B,'[1]产值及收款计划（2026）'!AF:AF)</f>
        <v>0</v>
      </c>
      <c r="AG122" s="256" cm="1">
        <f t="array" aca="1" ref="AG122" ca="1">_xlfn.XLOOKUP($A122&amp;$B122,'[1]产值及收款计划（2026）'!$A:$A&amp;'[1]产值及收款计划（2026）'!$B:$B,'[1]产值及收款计划（2026）'!AG:AG)</f>
        <v>0</v>
      </c>
      <c r="AH122" s="256" cm="1">
        <f t="array" aca="1" ref="AH122" ca="1">_xlfn.XLOOKUP($A122&amp;$B122,'[1]产值及收款计划（2026）'!$A:$A&amp;'[1]产值及收款计划（2026）'!$B:$B,'[1]产值及收款计划（2026）'!AH:AH)</f>
        <v>0</v>
      </c>
      <c r="AI122" s="256" cm="1">
        <f t="array" aca="1" ref="AI122" ca="1">_xlfn.XLOOKUP($A122&amp;$B122,'[1]产值及收款计划（2026）'!$A:$A&amp;'[1]产值及收款计划（2026）'!$B:$B,'[1]产值及收款计划（2026）'!AI:AI)</f>
        <v>0</v>
      </c>
      <c r="AJ122" s="256" cm="1">
        <f t="array" aca="1" ref="AJ122" ca="1">_xlfn.XLOOKUP($A122&amp;$B122,'[1]产值及收款计划（2026）'!$A:$A&amp;'[1]产值及收款计划（2026）'!$B:$B,'[1]产值及收款计划（2026）'!AJ:AJ)</f>
        <v>0</v>
      </c>
      <c r="AK122" s="256" cm="1">
        <f t="array" aca="1" ref="AK122" ca="1">_xlfn.XLOOKUP($A122&amp;$B122,'[1]产值及收款计划（2026）'!$A:$A&amp;'[1]产值及收款计划（2026）'!$B:$B,'[1]产值及收款计划（2026）'!AK:AK)</f>
        <v>0</v>
      </c>
      <c r="AL122" s="256" cm="1">
        <f t="array" aca="1" ref="AL122" ca="1">_xlfn.XLOOKUP($A122&amp;$B122,'[1]产值及收款计划（2026）'!$A:$A&amp;'[1]产值及收款计划（2026）'!$B:$B,'[1]产值及收款计划（2026）'!AL:AL)</f>
        <v>0</v>
      </c>
      <c r="AM122" s="263" t="e" cm="1">
        <f t="array" aca="1" ref="AM122" ca="1">_xlfn.LET(_xlpm.勾选月份状态数组,TRANSPOSE('PPT(12-15页）-TOP10'!$A$3:$A$14),_xlpm.选择数据区,IF('PPT(12-15页）-TOP10'!$E$3="收款",$BA122:$BL122,$AA122:$AL122),SUM(_xlfn._xlws.FILTER(_xlpm.选择数据区,_xlpm.勾选月份状态数组,"")))</f>
        <v>#NAME?</v>
      </c>
      <c r="AN122" s="256" t="e" cm="1">
        <f t="array" aca="1" ref="AN122" ca="1">_xlfn.LET(_xlpm.勾选月份状态数组,TRANSPOSE('PPT(12-15页）-TOP10'!$A$3:$A$14),_xlpm.选择数据区,IF('PPT(12-15页）-TOP10'!$E$3="收款",$DA122:$DL122,$CA122:$CL122),SUM(_xlfn._xlws.FILTER(_xlpm.选择数据区,_xlpm.勾选月份状态数组,"")))</f>
        <v>#NAME?</v>
      </c>
      <c r="AO122" s="256">
        <f ca="1">SUM(CA122:CC122)+SUM(AD122:AL122)</f>
        <v>0</v>
      </c>
      <c r="AP122" s="256"/>
      <c r="AQ122" s="256"/>
      <c r="AR122" s="256"/>
      <c r="AS122" s="256" cm="1">
        <f t="array" aca="1" ref="AS122" ca="1">_xlfn.XLOOKUP($A122&amp;$B122,'[1]产值及收款计划（2026）'!$A:$A&amp;'[1]产值及收款计划（2026）'!$B:$B,'[1]产值及收款计划（2026）'!AS:AS)</f>
        <v>0</v>
      </c>
      <c r="AT122" s="256" cm="1">
        <f t="array" aca="1" ref="AT122" ca="1">_xlfn.XLOOKUP($A122&amp;$B122,'[1]产值及收款计划（2026）'!$A:$A&amp;'[1]产值及收款计划（2026）'!$B:$B,'[1]产值及收款计划（2026）'!AT:AT)</f>
        <v>0</v>
      </c>
      <c r="AU122" s="256" cm="1">
        <f t="array" aca="1" ref="AU122" ca="1">_xlfn.XLOOKUP($A122&amp;$B122,'[1]产值及收款计划（2026）'!$A:$A&amp;'[1]产值及收款计划（2026）'!$B:$B,'[1]产值及收款计划（2026）'!AU:AU)</f>
        <v>0</v>
      </c>
      <c r="AV122" s="256" cm="1">
        <f t="array" aca="1" ref="AV122" ca="1">_xlfn.XLOOKUP($A122&amp;$B122,'[1]产值及收款计划（2026）'!$A:$A&amp;'[1]产值及收款计划（2026）'!$B:$B,'[1]产值及收款计划（2026）'!AV:AV)</f>
        <v>0</v>
      </c>
      <c r="AW122" s="256" cm="1">
        <f t="array" aca="1" ref="AW122" ca="1">_xlfn.XLOOKUP($A122&amp;$B122,'[1]产值及收款计划（2026）'!$A:$A&amp;'[1]产值及收款计划（2026）'!$B:$B,'[1]产值及收款计划（2026）'!AW:AW)</f>
        <v>0</v>
      </c>
      <c r="AX122" s="256" cm="1">
        <f t="array" aca="1" ref="AX122" ca="1">_xlfn.XLOOKUP($A122&amp;$B122,'[1]产值及收款计划（2026）'!$A:$A&amp;'[1]产值及收款计划（2026）'!$B:$B,'[1]产值及收款计划（2026）'!AX:AX)</f>
        <v>0</v>
      </c>
      <c r="AY122" s="256" cm="1">
        <f t="array" aca="1" ref="AY122" ca="1">_xlfn.XLOOKUP($A122&amp;$B122,'[1]产值及收款计划（2026）'!$A:$A&amp;'[1]产值及收款计划（2026）'!$B:$B,'[1]产值及收款计划（2026）'!AY:AY)</f>
        <v>40.6</v>
      </c>
      <c r="AZ122" s="256" cm="1">
        <f t="array" aca="1" ref="AZ122" ca="1">_xlfn.XLOOKUP($A122&amp;$B122,'[1]产值及收款计划（2026）'!$A:$A&amp;'[1]产值及收款计划（2026）'!$B:$B,'[1]产值及收款计划（2026）'!AZ:AZ)</f>
        <v>40.6</v>
      </c>
      <c r="BA122" s="256" cm="1">
        <f t="array" aca="1" ref="BA122" ca="1">_xlfn.XLOOKUP($A122&amp;$B122,'[1]产值及收款计划（2026）'!$A:$A&amp;'[1]产值及收款计划（2026）'!$B:$B,'[1]产值及收款计划（2026）'!BA:BA)</f>
        <v>0</v>
      </c>
      <c r="BB122" s="256" cm="1">
        <f t="array" aca="1" ref="BB122" ca="1">_xlfn.XLOOKUP($A122&amp;$B122,'[1]产值及收款计划（2026）'!$A:$A&amp;'[1]产值及收款计划（2026）'!$B:$B,'[1]产值及收款计划（2026）'!BB:BB)</f>
        <v>0</v>
      </c>
      <c r="BC122" s="256" cm="1">
        <f t="array" aca="1" ref="BC122" ca="1">_xlfn.XLOOKUP($A122&amp;$B122,'[1]产值及收款计划（2026）'!$A:$A&amp;'[1]产值及收款计划（2026）'!$B:$B,'[1]产值及收款计划（2026）'!BC:BC)</f>
        <v>0</v>
      </c>
      <c r="BD122" s="256" cm="1">
        <f t="array" aca="1" ref="BD122" ca="1">_xlfn.XLOOKUP($A122&amp;$B122,'[1]产值及收款计划（2026）'!$A:$A&amp;'[1]产值及收款计划（2026）'!$B:$B,'[1]产值及收款计划（2026）'!BD:BD)</f>
        <v>0</v>
      </c>
      <c r="BE122" s="256" cm="1">
        <f t="array" aca="1" ref="BE122" ca="1">_xlfn.XLOOKUP($A122&amp;$B122,'[1]产值及收款计划（2026）'!$A:$A&amp;'[1]产值及收款计划（2026）'!$B:$B,'[1]产值及收款计划（2026）'!BE:BE)</f>
        <v>0</v>
      </c>
      <c r="BF122" s="256" cm="1">
        <f t="array" aca="1" ref="BF122" ca="1">_xlfn.XLOOKUP($A122&amp;$B122,'[1]产值及收款计划（2026）'!$A:$A&amp;'[1]产值及收款计划（2026）'!$B:$B,'[1]产值及收款计划（2026）'!BF:BF)</f>
        <v>0</v>
      </c>
      <c r="BG122" s="256" cm="1">
        <f t="array" aca="1" ref="BG122" ca="1">_xlfn.XLOOKUP($A122&amp;$B122,'[1]产值及收款计划（2026）'!$A:$A&amp;'[1]产值及收款计划（2026）'!$B:$B,'[1]产值及收款计划（2026）'!BG:BG)</f>
        <v>0</v>
      </c>
      <c r="BH122" s="256" cm="1">
        <f t="array" aca="1" ref="BH122" ca="1">_xlfn.XLOOKUP($A122&amp;$B122,'[1]产值及收款计划（2026）'!$A:$A&amp;'[1]产值及收款计划（2026）'!$B:$B,'[1]产值及收款计划（2026）'!BH:BH)</f>
        <v>0</v>
      </c>
      <c r="BI122" s="256" cm="1">
        <f t="array" aca="1" ref="BI122" ca="1">_xlfn.XLOOKUP($A122&amp;$B122,'[1]产值及收款计划（2026）'!$A:$A&amp;'[1]产值及收款计划（2026）'!$B:$B,'[1]产值及收款计划（2026）'!BI:BI)</f>
        <v>0</v>
      </c>
      <c r="BJ122" s="256" cm="1">
        <f t="array" aca="1" ref="BJ122" ca="1">_xlfn.XLOOKUP($A122&amp;$B122,'[1]产值及收款计划（2026）'!$A:$A&amp;'[1]产值及收款计划（2026）'!$B:$B,'[1]产值及收款计划（2026）'!BJ:BJ)</f>
        <v>0</v>
      </c>
      <c r="BK122" s="256" cm="1">
        <f t="array" aca="1" ref="BK122" ca="1">_xlfn.XLOOKUP($A122&amp;$B122,'[1]产值及收款计划（2026）'!$A:$A&amp;'[1]产值及收款计划（2026）'!$B:$B,'[1]产值及收款计划（2026）'!BK:BK)</f>
        <v>0</v>
      </c>
      <c r="BL122" s="256" cm="1">
        <f t="array" aca="1" ref="BL122" ca="1">_xlfn.XLOOKUP($A122&amp;$B122,'[1]产值及收款计划（2026）'!$A:$A&amp;'[1]产值及收款计划（2026）'!$B:$B,'[1]产值及收款计划（2026）'!BL:BL)</f>
        <v>0</v>
      </c>
      <c r="BM122" s="256"/>
      <c r="BN122" s="256"/>
      <c r="BO122" s="256"/>
      <c r="BP122" s="256"/>
      <c r="BQ122" s="255" cm="1">
        <f t="array" aca="1" ref="BQ122" ca="1">_xlfn.XLOOKUP($A122&amp;$B122,'[1]产值及收款计划（2026）'!$A:$A&amp;'[1]产值及收款计划（2026）'!$B:$B,'[1]产值及收款计划（2026）'!BQ:BQ)</f>
        <v>0</v>
      </c>
      <c r="BR122" s="256" cm="1">
        <f t="array" aca="1" ref="BR122" ca="1">_xlfn.XLOOKUP($A122&amp;$B122,'[1]产值及收款计划（2026）'!$A:$A&amp;'[1]产值及收款计划（2026）'!$B:$B,'[1]产值及收款计划（2026）'!BR:BR)</f>
        <v>0</v>
      </c>
      <c r="CA122" s="256" cm="1">
        <f t="array" aca="1" ref="CA122" ca="1">_xlfn.XLOOKUP($A122&amp;$B122,'[1]产值及收款计划（2026）'!$A:$A&amp;'[1]产值及收款计划（2026）'!$B:$B,'[1]产值及收款计划（2026）'!CA:CA)</f>
        <v>0</v>
      </c>
      <c r="CB122" s="256" cm="1">
        <f t="array" aca="1" ref="CB122" ca="1">_xlfn.XLOOKUP($A122&amp;$B122,'[1]产值及收款计划（2026）'!$A:$A&amp;'[1]产值及收款计划（2026）'!$B:$B,'[1]产值及收款计划（2026）'!CB:CB)</f>
        <v>0</v>
      </c>
      <c r="CC122" s="256" cm="1">
        <f t="array" aca="1" ref="CC122" ca="1">_xlfn.XLOOKUP($A122&amp;$B122,'[1]产值及收款计划（2026）'!$A:$A&amp;'[1]产值及收款计划（2026）'!$B:$B,'[1]产值及收款计划（2026）'!CC:CC)</f>
        <v>0</v>
      </c>
      <c r="CD122" s="256" cm="1">
        <f t="array" aca="1" ref="CD122" ca="1">_xlfn.XLOOKUP($A122&amp;$B122,'[1]产值及收款计划（2026）'!$A:$A&amp;'[1]产值及收款计划（2026）'!$B:$B,'[1]产值及收款计划（2026）'!CD:CD)</f>
        <v>0</v>
      </c>
      <c r="CE122" s="256" cm="1">
        <f t="array" aca="1" ref="CE122" ca="1">_xlfn.XLOOKUP($A122&amp;$B122,'[1]产值及收款计划（2026）'!$A:$A&amp;'[1]产值及收款计划（2026）'!$B:$B,'[1]产值及收款计划（2026）'!CE:CE)</f>
        <v>0</v>
      </c>
      <c r="CF122" s="256" cm="1">
        <f t="array" aca="1" ref="CF122" ca="1">_xlfn.XLOOKUP($A122&amp;$B122,'[1]产值及收款计划（2026）'!$A:$A&amp;'[1]产值及收款计划（2026）'!$B:$B,'[1]产值及收款计划（2026）'!CF:CF)</f>
        <v>0</v>
      </c>
      <c r="CG122" s="256" cm="1">
        <f t="array" aca="1" ref="CG122" ca="1">_xlfn.XLOOKUP($A122&amp;$B122,'[1]产值及收款计划（2026）'!$A:$A&amp;'[1]产值及收款计划（2026）'!$B:$B,'[1]产值及收款计划（2026）'!CG:CG)</f>
        <v>0</v>
      </c>
      <c r="CH122" s="256" cm="1">
        <f t="array" aca="1" ref="CH122" ca="1">_xlfn.XLOOKUP($A122&amp;$B122,'[1]产值及收款计划（2026）'!$A:$A&amp;'[1]产值及收款计划（2026）'!$B:$B,'[1]产值及收款计划（2026）'!CH:CH)</f>
        <v>0</v>
      </c>
      <c r="CI122" s="256" cm="1">
        <f t="array" aca="1" ref="CI122" ca="1">_xlfn.XLOOKUP($A122&amp;$B122,'[1]产值及收款计划（2026）'!$A:$A&amp;'[1]产值及收款计划（2026）'!$B:$B,'[1]产值及收款计划（2026）'!CI:CI)</f>
        <v>0</v>
      </c>
      <c r="CJ122" s="256" cm="1">
        <f t="array" aca="1" ref="CJ122" ca="1">_xlfn.XLOOKUP($A122&amp;$B122,'[1]产值及收款计划（2026）'!$A:$A&amp;'[1]产值及收款计划（2026）'!$B:$B,'[1]产值及收款计划（2026）'!CJ:CJ)</f>
        <v>0</v>
      </c>
      <c r="CK122" s="256" cm="1">
        <f t="array" aca="1" ref="CK122" ca="1">_xlfn.XLOOKUP($A122&amp;$B122,'[1]产值及收款计划（2026）'!$A:$A&amp;'[1]产值及收款计划（2026）'!$B:$B,'[1]产值及收款计划（2026）'!CK:CK)</f>
        <v>0</v>
      </c>
      <c r="CL122" s="256" cm="1">
        <f t="array" aca="1" ref="CL122" ca="1">_xlfn.XLOOKUP($A122&amp;$B122,'[1]产值及收款计划（2026）'!$A:$A&amp;'[1]产值及收款计划（2026）'!$B:$B,'[1]产值及收款计划（2026）'!CL:CL)</f>
        <v>0</v>
      </c>
      <c r="DA122" s="256" cm="1">
        <f t="array" aca="1" ref="DA122" ca="1">_xlfn.XLOOKUP($A122&amp;$B122,'[1]产值及收款计划（2026）'!$A:$A&amp;'[1]产值及收款计划（2026）'!$B:$B,'[1]产值及收款计划（2026）'!DA:DA)</f>
        <v>0</v>
      </c>
      <c r="DB122" s="256" cm="1">
        <f t="array" aca="1" ref="DB122" ca="1">_xlfn.XLOOKUP($A122&amp;$B122,'[1]产值及收款计划（2026）'!$A:$A&amp;'[1]产值及收款计划（2026）'!$B:$B,'[1]产值及收款计划（2026）'!DB:DB)</f>
        <v>0</v>
      </c>
      <c r="DC122" s="256" cm="1">
        <f t="array" aca="1" ref="DC122" ca="1">_xlfn.XLOOKUP($A122&amp;$B122,'[1]产值及收款计划（2026）'!$A:$A&amp;'[1]产值及收款计划（2026）'!$B:$B,'[1]产值及收款计划（2026）'!DC:DC)</f>
        <v>0</v>
      </c>
      <c r="DD122" s="256" cm="1">
        <f t="array" aca="1" ref="DD122" ca="1">_xlfn.XLOOKUP($A122&amp;$B122,'[1]产值及收款计划（2026）'!$A:$A&amp;'[1]产值及收款计划（2026）'!$B:$B,'[1]产值及收款计划（2026）'!DD:DD)</f>
        <v>0</v>
      </c>
      <c r="DE122" s="256" cm="1">
        <f t="array" aca="1" ref="DE122" ca="1">_xlfn.XLOOKUP($A122&amp;$B122,'[1]产值及收款计划（2026）'!$A:$A&amp;'[1]产值及收款计划（2026）'!$B:$B,'[1]产值及收款计划（2026）'!DE:DE)</f>
        <v>0</v>
      </c>
      <c r="DF122" s="256" cm="1">
        <f t="array" aca="1" ref="DF122" ca="1">_xlfn.XLOOKUP($A122&amp;$B122,'[1]产值及收款计划（2026）'!$A:$A&amp;'[1]产值及收款计划（2026）'!$B:$B,'[1]产值及收款计划（2026）'!DF:DF)</f>
        <v>0</v>
      </c>
      <c r="DG122" s="256" cm="1">
        <f t="array" aca="1" ref="DG122" ca="1">_xlfn.XLOOKUP($A122&amp;$B122,'[1]产值及收款计划（2026）'!$A:$A&amp;'[1]产值及收款计划（2026）'!$B:$B,'[1]产值及收款计划（2026）'!DG:DG)</f>
        <v>0</v>
      </c>
      <c r="DH122" s="256" cm="1">
        <f t="array" aca="1" ref="DH122" ca="1">_xlfn.XLOOKUP($A122&amp;$B122,'[1]产值及收款计划（2026）'!$A:$A&amp;'[1]产值及收款计划（2026）'!$B:$B,'[1]产值及收款计划（2026）'!DH:DH)</f>
        <v>0</v>
      </c>
      <c r="DI122" s="256" cm="1">
        <f t="array" aca="1" ref="DI122" ca="1">_xlfn.XLOOKUP($A122&amp;$B122,'[1]产值及收款计划（2026）'!$A:$A&amp;'[1]产值及收款计划（2026）'!$B:$B,'[1]产值及收款计划（2026）'!DI:DI)</f>
        <v>0</v>
      </c>
      <c r="DJ122" s="256" cm="1">
        <f t="array" aca="1" ref="DJ122" ca="1">_xlfn.XLOOKUP($A122&amp;$B122,'[1]产值及收款计划（2026）'!$A:$A&amp;'[1]产值及收款计划（2026）'!$B:$B,'[1]产值及收款计划（2026）'!DJ:DJ)</f>
        <v>0</v>
      </c>
      <c r="DK122" s="256" cm="1">
        <f t="array" aca="1" ref="DK122" ca="1">_xlfn.XLOOKUP($A122&amp;$B122,'[1]产值及收款计划（2026）'!$A:$A&amp;'[1]产值及收款计划（2026）'!$B:$B,'[1]产值及收款计划（2026）'!DK:DK)</f>
        <v>0</v>
      </c>
      <c r="DL122" s="256" cm="1">
        <f t="array" aca="1" ref="DL122" ca="1">_xlfn.XLOOKUP($A122&amp;$B122,'[1]产值及收款计划（2026）'!$A:$A&amp;'[1]产值及收款计划（2026）'!$B:$B,'[1]产值及收款计划（2026）'!DL:DL)</f>
        <v>0</v>
      </c>
      <c r="DM122" s="264"/>
      <c r="DN122" s="250"/>
    </row>
    <row r="123" spans="1:118" ht="20.25" x14ac:dyDescent="0.15">
      <c r="A123" s="254">
        <f t="shared" ca="1" si="11"/>
        <v>119</v>
      </c>
      <c r="B123" s="254" t="s">
        <v>25</v>
      </c>
      <c r="C123" s="256" t="str" cm="1">
        <f t="array" aca="1" ref="C123" ca="1">_xlfn.XLOOKUP($A123&amp;$B123,'[1]产值及收款计划（2026）'!$A:$A&amp;'[1]产值及收款计划（2026）'!$B:$B,'[1]产值及收款计划（2026）'!C:C)</f>
        <v>ZHT2024112500149</v>
      </c>
      <c r="D123" s="255" t="str" cm="1">
        <f t="array" aca="1" ref="D123" ca="1">_xlfn.XLOOKUP($A123&amp;$B123,'[1]产值及收款计划（2026）'!$A:$A&amp;'[1]产值及收款计划（2026）'!$B:$B,'[1]产值及收款计划（2026）'!D:D)</f>
        <v>新加坡总览项目应用系统</v>
      </c>
      <c r="E123" s="256" cm="1">
        <f t="array" aca="1" ref="E123" ca="1">_xlfn.XLOOKUP($A123&amp;$B123,'[1]产值及收款计划（2026）'!$A:$A&amp;'[1]产值及收款计划（2026）'!$B:$B,'[1]产值及收款计划（2026）'!E:E)</f>
        <v>86</v>
      </c>
      <c r="F123" s="256" cm="1">
        <f t="array" aca="1" ref="F123" ca="1">_xlfn.XLOOKUP($A123&amp;$B123,'[1]产值及收款计划（2026）'!$A:$A&amp;'[1]产值及收款计划（2026）'!$B:$B,'[1]产值及收款计划（2026）'!F:F)</f>
        <v>86</v>
      </c>
      <c r="G123" s="256" cm="1">
        <f t="array" aca="1" ref="G123" ca="1">_xlfn.XLOOKUP($A123&amp;$B123,'[1]产值及收款计划（2026）'!$A:$A&amp;'[1]产值及收款计划（2026）'!$B:$B,'[1]产值及收款计划（2026）'!G:G)</f>
        <v>86</v>
      </c>
      <c r="H123" s="256" cm="1">
        <f t="array" aca="1" ref="H123" ca="1">_xlfn.XLOOKUP($A123&amp;$B123,'[1]产值及收款计划（2026）'!$A:$A&amp;'[1]产值及收款计划（2026）'!$B:$B,'[1]产值及收款计划（2026）'!H:H)</f>
        <v>86</v>
      </c>
      <c r="I123" s="257" cm="1">
        <f t="array" aca="1" ref="I123" ca="1">_xlfn.XLOOKUP($A123&amp;$B123,'[1]产值及收款计划（2026）'!$A:$A&amp;'[1]产值及收款计划（2026）'!$B:$B,'[1]产值及收款计划（2026）'!I:I)</f>
        <v>1</v>
      </c>
      <c r="J123" s="258" cm="1">
        <f t="array" aca="1" ref="J123" ca="1">_xlfn.XLOOKUP($A123&amp;$B123,'[1]产值及收款计划（2026）'!$A:$A&amp;'[1]产值及收款计划（2026）'!$B:$B,'[1]产值及收款计划（2026）'!J:J)</f>
        <v>0.06</v>
      </c>
      <c r="K123" s="256" cm="1">
        <f t="array" aca="1" ref="K123" ca="1">_xlfn.XLOOKUP($A123&amp;$B123,'[1]产值及收款计划（2026）'!$A:$A&amp;'[1]产值及收款计划（2026）'!$B:$B,'[1]产值及收款计划（2026）'!K:K)</f>
        <v>0</v>
      </c>
      <c r="L123" s="256" cm="1">
        <f t="array" aca="1" ref="L123" ca="1">_xlfn.XLOOKUP($A123&amp;$B123,'[1]产值及收款计划（2026）'!$A:$A&amp;'[1]产值及收款计划（2026）'!$B:$B,'[1]产值及收款计划（2026）'!L:L)</f>
        <v>0</v>
      </c>
      <c r="M123" s="256" t="str" cm="1">
        <f t="array" aca="1" ref="M123" ca="1">_xlfn.XLOOKUP($A123&amp;$B123,'[1]产值及收款计划（2026）'!$A:$A&amp;'[1]产值及收款计划（2026）'!$B:$B,'[1]产值及收款计划（2026）'!M:M)</f>
        <v>主导</v>
      </c>
      <c r="N123" s="256" t="str" cm="1">
        <f t="array" aca="1" ref="N123" ca="1">_xlfn.XLOOKUP($A123&amp;$B123,'[1]产值及收款计划（2026）'!$A:$A&amp;'[1]产值及收款计划（2026）'!$B:$B,'[1]产值及收款计划（2026）'!N:N)</f>
        <v>许清亮团队</v>
      </c>
      <c r="O123" s="256" t="str" cm="1">
        <f t="array" aca="1" ref="O123" ca="1">_xlfn.XLOOKUP($A123&amp;$B123,'[1]产值及收款计划（2026）'!$A:$A&amp;'[1]产值及收款计划（2026）'!$B:$B,'[1]产值及收款计划（2026）'!O:O)</f>
        <v>施林烽</v>
      </c>
      <c r="P123" s="255" t="str" cm="1">
        <f t="array" aca="1" ref="P123" ca="1">_xlfn.XLOOKUP($A123&amp;$B123,'[1]产值及收款计划（2026）'!$A:$A&amp;'[1]产值及收款计划（2026）'!$B:$B,'[1]产值及收款计划（2026）'!P:P)</f>
        <v>25已完结</v>
      </c>
      <c r="Q123" s="256" cm="1">
        <f t="array" aca="1" ref="Q123" ca="1">_xlfn.XLOOKUP($A123&amp;$B123,'[1]产值及收款计划（2026）'!$A:$A&amp;'[1]产值及收款计划（2026）'!$B:$B,'[1]产值及收款计划（2026）'!Q:Q)</f>
        <v>0</v>
      </c>
      <c r="R123" s="256" cm="1">
        <f t="array" aca="1" ref="R123" ca="1">_xlfn.XLOOKUP($A123&amp;$B123,'[1]产值及收款计划（2026）'!$A:$A&amp;'[1]产值及收款计划（2026）'!$B:$B,'[1]产值及收款计划（2026）'!R:R)</f>
        <v>0</v>
      </c>
      <c r="S123" s="256" cm="1">
        <f t="array" aca="1" ref="S123" ca="1">_xlfn.XLOOKUP($A123&amp;$B123,'[1]产值及收款计划（2026）'!$A:$A&amp;'[1]产值及收款计划（2026）'!$B:$B,'[1]产值及收款计划（2026）'!S:S)</f>
        <v>0</v>
      </c>
      <c r="T123" s="256" cm="1">
        <f t="array" aca="1" ref="T123" ca="1">_xlfn.XLOOKUP($A123&amp;$B123,'[1]产值及收款计划（2026）'!$A:$A&amp;'[1]产值及收款计划（2026）'!$B:$B,'[1]产值及收款计划（2026）'!T:T)</f>
        <v>86</v>
      </c>
      <c r="U123" s="256" cm="1">
        <f t="array" aca="1" ref="U123" ca="1">_xlfn.XLOOKUP($A123&amp;$B123,'[1]产值及收款计划（2026）'!$A:$A&amp;'[1]产值及收款计划（2026）'!$B:$B,'[1]产值及收款计划（2026）'!U:U)</f>
        <v>0</v>
      </c>
      <c r="V123" s="256" cm="1">
        <f t="array" aca="1" ref="V123" ca="1">_xlfn.XLOOKUP($A123&amp;$B123,'[1]产值及收款计划（2026）'!$A:$A&amp;'[1]产值及收款计划（2026）'!$B:$B,'[1]产值及收款计划（2026）'!V:V)</f>
        <v>0</v>
      </c>
      <c r="W123" s="256" cm="1">
        <f t="array" aca="1" ref="W123" ca="1">_xlfn.XLOOKUP($A123&amp;$B123,'[1]产值及收款计划（2026）'!$A:$A&amp;'[1]产值及收款计划（2026）'!$B:$B,'[1]产值及收款计划（2026）'!W:W)</f>
        <v>0</v>
      </c>
      <c r="X123" s="256" cm="1">
        <f t="array" aca="1" ref="X123" ca="1">_xlfn.XLOOKUP($A123&amp;$B123,'[1]产值及收款计划（2026）'!$A:$A&amp;'[1]产值及收款计划（2026）'!$B:$B,'[1]产值及收款计划（2026）'!X:X)</f>
        <v>0</v>
      </c>
      <c r="Y123" s="256" cm="1">
        <f t="array" aca="1" ref="Y123" ca="1">_xlfn.XLOOKUP($A123&amp;$B123,'[1]产值及收款计划（2026）'!$A:$A&amp;'[1]产值及收款计划（2026）'!$B:$B,'[1]产值及收款计划（2026）'!Y:Y)</f>
        <v>0</v>
      </c>
      <c r="Z123" s="256" cm="1">
        <f t="array" aca="1" ref="Z123" ca="1">_xlfn.XLOOKUP($A123&amp;$B123,'[1]产值及收款计划（2026）'!$A:$A&amp;'[1]产值及收款计划（2026）'!$B:$B,'[1]产值及收款计划（2026）'!Z:Z)</f>
        <v>0</v>
      </c>
      <c r="AA123" s="256" cm="1">
        <f t="array" aca="1" ref="AA123" ca="1">_xlfn.XLOOKUP($A123&amp;$B123,'[1]产值及收款计划（2026）'!$A:$A&amp;'[1]产值及收款计划（2026）'!$B:$B,'[1]产值及收款计划（2026）'!AA:AA)</f>
        <v>0</v>
      </c>
      <c r="AB123" s="256" cm="1">
        <f t="array" aca="1" ref="AB123" ca="1">_xlfn.XLOOKUP($A123&amp;$B123,'[1]产值及收款计划（2026）'!$A:$A&amp;'[1]产值及收款计划（2026）'!$B:$B,'[1]产值及收款计划（2026）'!AB:AB)</f>
        <v>0</v>
      </c>
      <c r="AC123" s="256" cm="1">
        <f t="array" aca="1" ref="AC123" ca="1">_xlfn.XLOOKUP($A123&amp;$B123,'[1]产值及收款计划（2026）'!$A:$A&amp;'[1]产值及收款计划（2026）'!$B:$B,'[1]产值及收款计划（2026）'!AC:AC)</f>
        <v>0</v>
      </c>
      <c r="AD123" s="256" cm="1">
        <f t="array" aca="1" ref="AD123" ca="1">_xlfn.XLOOKUP($A123&amp;$B123,'[1]产值及收款计划（2026）'!$A:$A&amp;'[1]产值及收款计划（2026）'!$B:$B,'[1]产值及收款计划（2026）'!AD:AD)</f>
        <v>0</v>
      </c>
      <c r="AE123" s="256" cm="1">
        <f t="array" aca="1" ref="AE123" ca="1">_xlfn.XLOOKUP($A123&amp;$B123,'[1]产值及收款计划（2026）'!$A:$A&amp;'[1]产值及收款计划（2026）'!$B:$B,'[1]产值及收款计划（2026）'!AE:AE)</f>
        <v>0</v>
      </c>
      <c r="AF123" s="256" cm="1">
        <f t="array" aca="1" ref="AF123" ca="1">_xlfn.XLOOKUP($A123&amp;$B123,'[1]产值及收款计划（2026）'!$A:$A&amp;'[1]产值及收款计划（2026）'!$B:$B,'[1]产值及收款计划（2026）'!AF:AF)</f>
        <v>0</v>
      </c>
      <c r="AG123" s="256" cm="1">
        <f t="array" aca="1" ref="AG123" ca="1">_xlfn.XLOOKUP($A123&amp;$B123,'[1]产值及收款计划（2026）'!$A:$A&amp;'[1]产值及收款计划（2026）'!$B:$B,'[1]产值及收款计划（2026）'!AG:AG)</f>
        <v>0</v>
      </c>
      <c r="AH123" s="256" cm="1">
        <f t="array" aca="1" ref="AH123" ca="1">_xlfn.XLOOKUP($A123&amp;$B123,'[1]产值及收款计划（2026）'!$A:$A&amp;'[1]产值及收款计划（2026）'!$B:$B,'[1]产值及收款计划（2026）'!AH:AH)</f>
        <v>0</v>
      </c>
      <c r="AI123" s="256" cm="1">
        <f t="array" aca="1" ref="AI123" ca="1">_xlfn.XLOOKUP($A123&amp;$B123,'[1]产值及收款计划（2026）'!$A:$A&amp;'[1]产值及收款计划（2026）'!$B:$B,'[1]产值及收款计划（2026）'!AI:AI)</f>
        <v>0</v>
      </c>
      <c r="AJ123" s="256" cm="1">
        <f t="array" aca="1" ref="AJ123" ca="1">_xlfn.XLOOKUP($A123&amp;$B123,'[1]产值及收款计划（2026）'!$A:$A&amp;'[1]产值及收款计划（2026）'!$B:$B,'[1]产值及收款计划（2026）'!AJ:AJ)</f>
        <v>0</v>
      </c>
      <c r="AK123" s="256" cm="1">
        <f t="array" aca="1" ref="AK123" ca="1">_xlfn.XLOOKUP($A123&amp;$B123,'[1]产值及收款计划（2026）'!$A:$A&amp;'[1]产值及收款计划（2026）'!$B:$B,'[1]产值及收款计划（2026）'!AK:AK)</f>
        <v>0</v>
      </c>
      <c r="AL123" s="256" cm="1">
        <f t="array" aca="1" ref="AL123" ca="1">_xlfn.XLOOKUP($A123&amp;$B123,'[1]产值及收款计划（2026）'!$A:$A&amp;'[1]产值及收款计划（2026）'!$B:$B,'[1]产值及收款计划（2026）'!AL:AL)</f>
        <v>0</v>
      </c>
      <c r="AM123" s="263" t="e" cm="1">
        <f t="array" aca="1" ref="AM123" ca="1">_xlfn.LET(_xlpm.勾选月份状态数组,TRANSPOSE('PPT(12-15页）-TOP10'!$A$3:$A$14),_xlpm.选择数据区,IF('PPT(12-15页）-TOP10'!$E$3="收款",$BA123:$BL123,$AA123:$AL123),SUM(_xlfn._xlws.FILTER(_xlpm.选择数据区,_xlpm.勾选月份状态数组,"")))</f>
        <v>#NAME?</v>
      </c>
      <c r="AN123" s="256" t="e" cm="1">
        <f t="array" aca="1" ref="AN123" ca="1">_xlfn.LET(_xlpm.勾选月份状态数组,TRANSPOSE('PPT(12-15页）-TOP10'!$A$3:$A$14),_xlpm.选择数据区,IF('PPT(12-15页）-TOP10'!$E$3="收款",$DA123:$DL123,$CA123:$CL123),SUM(_xlfn._xlws.FILTER(_xlpm.选择数据区,_xlpm.勾选月份状态数组,"")))</f>
        <v>#NAME?</v>
      </c>
      <c r="AO123" s="256">
        <f ca="1">SUM(CA123:CC123)+SUM(AD123:AL123)</f>
        <v>0</v>
      </c>
      <c r="AP123" s="256"/>
      <c r="AQ123" s="256"/>
      <c r="AR123" s="256"/>
      <c r="AS123" s="256" cm="1">
        <f t="array" aca="1" ref="AS123" ca="1">_xlfn.XLOOKUP($A123&amp;$B123,'[1]产值及收款计划（2026）'!$A:$A&amp;'[1]产值及收款计划（2026）'!$B:$B,'[1]产值及收款计划（2026）'!AS:AS)</f>
        <v>0</v>
      </c>
      <c r="AT123" s="256" cm="1">
        <f t="array" aca="1" ref="AT123" ca="1">_xlfn.XLOOKUP($A123&amp;$B123,'[1]产值及收款计划（2026）'!$A:$A&amp;'[1]产值及收款计划（2026）'!$B:$B,'[1]产值及收款计划（2026）'!AT:AT)</f>
        <v>0</v>
      </c>
      <c r="AU123" s="256" cm="1">
        <f t="array" aca="1" ref="AU123" ca="1">_xlfn.XLOOKUP($A123&amp;$B123,'[1]产值及收款计划（2026）'!$A:$A&amp;'[1]产值及收款计划（2026）'!$B:$B,'[1]产值及收款计划（2026）'!AU:AU)</f>
        <v>0</v>
      </c>
      <c r="AV123" s="256" cm="1">
        <f t="array" aca="1" ref="AV123" ca="1">_xlfn.XLOOKUP($A123&amp;$B123,'[1]产值及收款计划（2026）'!$A:$A&amp;'[1]产值及收款计划（2026）'!$B:$B,'[1]产值及收款计划（2026）'!AV:AV)</f>
        <v>0</v>
      </c>
      <c r="AW123" s="256" cm="1">
        <f t="array" aca="1" ref="AW123" ca="1">_xlfn.XLOOKUP($A123&amp;$B123,'[1]产值及收款计划（2026）'!$A:$A&amp;'[1]产值及收款计划（2026）'!$B:$B,'[1]产值及收款计划（2026）'!AW:AW)</f>
        <v>0</v>
      </c>
      <c r="AX123" s="256" cm="1">
        <f t="array" aca="1" ref="AX123" ca="1">_xlfn.XLOOKUP($A123&amp;$B123,'[1]产值及收款计划（2026）'!$A:$A&amp;'[1]产值及收款计划（2026）'!$B:$B,'[1]产值及收款计划（2026）'!AX:AX)</f>
        <v>0</v>
      </c>
      <c r="AY123" s="256" cm="1">
        <f t="array" aca="1" ref="AY123" ca="1">_xlfn.XLOOKUP($A123&amp;$B123,'[1]产值及收款计划（2026）'!$A:$A&amp;'[1]产值及收款计划（2026）'!$B:$B,'[1]产值及收款计划（2026）'!AY:AY)</f>
        <v>86</v>
      </c>
      <c r="AZ123" s="256" cm="1">
        <f t="array" aca="1" ref="AZ123" ca="1">_xlfn.XLOOKUP($A123&amp;$B123,'[1]产值及收款计划（2026）'!$A:$A&amp;'[1]产值及收款计划（2026）'!$B:$B,'[1]产值及收款计划（2026）'!AZ:AZ)</f>
        <v>86</v>
      </c>
      <c r="BA123" s="266" cm="1">
        <f t="array" aca="1" ref="BA123" ca="1">_xlfn.XLOOKUP($A123&amp;$B123,'[1]产值及收款计划（2026）'!$A:$A&amp;'[1]产值及收款计划（2026）'!$B:$B,'[1]产值及收款计划（2026）'!BA:BA)</f>
        <v>0</v>
      </c>
      <c r="BB123" s="266" cm="1">
        <f t="array" aca="1" ref="BB123" ca="1">_xlfn.XLOOKUP($A123&amp;$B123,'[1]产值及收款计划（2026）'!$A:$A&amp;'[1]产值及收款计划（2026）'!$B:$B,'[1]产值及收款计划（2026）'!BB:BB)</f>
        <v>0</v>
      </c>
      <c r="BC123" s="266" cm="1">
        <f t="array" aca="1" ref="BC123" ca="1">_xlfn.XLOOKUP($A123&amp;$B123,'[1]产值及收款计划（2026）'!$A:$A&amp;'[1]产值及收款计划（2026）'!$B:$B,'[1]产值及收款计划（2026）'!BC:BC)</f>
        <v>0</v>
      </c>
      <c r="BD123" s="256" cm="1">
        <f t="array" aca="1" ref="BD123" ca="1">_xlfn.XLOOKUP($A123&amp;$B123,'[1]产值及收款计划（2026）'!$A:$A&amp;'[1]产值及收款计划（2026）'!$B:$B,'[1]产值及收款计划（2026）'!BD:BD)</f>
        <v>0</v>
      </c>
      <c r="BE123" s="256" cm="1">
        <f t="array" aca="1" ref="BE123" ca="1">_xlfn.XLOOKUP($A123&amp;$B123,'[1]产值及收款计划（2026）'!$A:$A&amp;'[1]产值及收款计划（2026）'!$B:$B,'[1]产值及收款计划（2026）'!BE:BE)</f>
        <v>0</v>
      </c>
      <c r="BF123" s="256" cm="1">
        <f t="array" aca="1" ref="BF123" ca="1">_xlfn.XLOOKUP($A123&amp;$B123,'[1]产值及收款计划（2026）'!$A:$A&amp;'[1]产值及收款计划（2026）'!$B:$B,'[1]产值及收款计划（2026）'!BF:BF)</f>
        <v>0</v>
      </c>
      <c r="BG123" s="256" cm="1">
        <f t="array" aca="1" ref="BG123" ca="1">_xlfn.XLOOKUP($A123&amp;$B123,'[1]产值及收款计划（2026）'!$A:$A&amp;'[1]产值及收款计划（2026）'!$B:$B,'[1]产值及收款计划（2026）'!BG:BG)</f>
        <v>0</v>
      </c>
      <c r="BH123" s="256" cm="1">
        <f t="array" aca="1" ref="BH123" ca="1">_xlfn.XLOOKUP($A123&amp;$B123,'[1]产值及收款计划（2026）'!$A:$A&amp;'[1]产值及收款计划（2026）'!$B:$B,'[1]产值及收款计划（2026）'!BH:BH)</f>
        <v>0</v>
      </c>
      <c r="BI123" s="256" cm="1">
        <f t="array" aca="1" ref="BI123" ca="1">_xlfn.XLOOKUP($A123&amp;$B123,'[1]产值及收款计划（2026）'!$A:$A&amp;'[1]产值及收款计划（2026）'!$B:$B,'[1]产值及收款计划（2026）'!BI:BI)</f>
        <v>0</v>
      </c>
      <c r="BJ123" s="256" cm="1">
        <f t="array" aca="1" ref="BJ123" ca="1">_xlfn.XLOOKUP($A123&amp;$B123,'[1]产值及收款计划（2026）'!$A:$A&amp;'[1]产值及收款计划（2026）'!$B:$B,'[1]产值及收款计划（2026）'!BJ:BJ)</f>
        <v>0</v>
      </c>
      <c r="BK123" s="256" cm="1">
        <f t="array" aca="1" ref="BK123" ca="1">_xlfn.XLOOKUP($A123&amp;$B123,'[1]产值及收款计划（2026）'!$A:$A&amp;'[1]产值及收款计划（2026）'!$B:$B,'[1]产值及收款计划（2026）'!BK:BK)</f>
        <v>0</v>
      </c>
      <c r="BL123" s="256" cm="1">
        <f t="array" aca="1" ref="BL123" ca="1">_xlfn.XLOOKUP($A123&amp;$B123,'[1]产值及收款计划（2026）'!$A:$A&amp;'[1]产值及收款计划（2026）'!$B:$B,'[1]产值及收款计划（2026）'!BL:BL)</f>
        <v>0</v>
      </c>
      <c r="BM123" s="256"/>
      <c r="BN123" s="256"/>
      <c r="BO123" s="256"/>
      <c r="BP123" s="256"/>
      <c r="BQ123" s="255" cm="1">
        <f t="array" aca="1" ref="BQ123" ca="1">_xlfn.XLOOKUP($A123&amp;$B123,'[1]产值及收款计划（2026）'!$A:$A&amp;'[1]产值及收款计划（2026）'!$B:$B,'[1]产值及收款计划（2026）'!BQ:BQ)</f>
        <v>0</v>
      </c>
      <c r="BR123" s="256" cm="1">
        <f t="array" aca="1" ref="BR123" ca="1">_xlfn.XLOOKUP($A123&amp;$B123,'[1]产值及收款计划（2026）'!$A:$A&amp;'[1]产值及收款计划（2026）'!$B:$B,'[1]产值及收款计划（2026）'!BR:BR)</f>
        <v>0</v>
      </c>
      <c r="CA123" s="256" cm="1">
        <f t="array" aca="1" ref="CA123" ca="1">_xlfn.XLOOKUP($A123&amp;$B123,'[1]产值及收款计划（2026）'!$A:$A&amp;'[1]产值及收款计划（2026）'!$B:$B,'[1]产值及收款计划（2026）'!CA:CA)</f>
        <v>0</v>
      </c>
      <c r="CB123" s="256" cm="1">
        <f t="array" aca="1" ref="CB123" ca="1">_xlfn.XLOOKUP($A123&amp;$B123,'[1]产值及收款计划（2026）'!$A:$A&amp;'[1]产值及收款计划（2026）'!$B:$B,'[1]产值及收款计划（2026）'!CB:CB)</f>
        <v>0</v>
      </c>
      <c r="CC123" s="256" cm="1">
        <f t="array" aca="1" ref="CC123" ca="1">_xlfn.XLOOKUP($A123&amp;$B123,'[1]产值及收款计划（2026）'!$A:$A&amp;'[1]产值及收款计划（2026）'!$B:$B,'[1]产值及收款计划（2026）'!CC:CC)</f>
        <v>0</v>
      </c>
      <c r="CD123" s="256" cm="1">
        <f t="array" aca="1" ref="CD123" ca="1">_xlfn.XLOOKUP($A123&amp;$B123,'[1]产值及收款计划（2026）'!$A:$A&amp;'[1]产值及收款计划（2026）'!$B:$B,'[1]产值及收款计划（2026）'!CD:CD)</f>
        <v>0</v>
      </c>
      <c r="CE123" s="256" cm="1">
        <f t="array" aca="1" ref="CE123" ca="1">_xlfn.XLOOKUP($A123&amp;$B123,'[1]产值及收款计划（2026）'!$A:$A&amp;'[1]产值及收款计划（2026）'!$B:$B,'[1]产值及收款计划（2026）'!CE:CE)</f>
        <v>0</v>
      </c>
      <c r="CF123" s="256" cm="1">
        <f t="array" aca="1" ref="CF123" ca="1">_xlfn.XLOOKUP($A123&amp;$B123,'[1]产值及收款计划（2026）'!$A:$A&amp;'[1]产值及收款计划（2026）'!$B:$B,'[1]产值及收款计划（2026）'!CF:CF)</f>
        <v>0</v>
      </c>
      <c r="CG123" s="256" cm="1">
        <f t="array" aca="1" ref="CG123" ca="1">_xlfn.XLOOKUP($A123&amp;$B123,'[1]产值及收款计划（2026）'!$A:$A&amp;'[1]产值及收款计划（2026）'!$B:$B,'[1]产值及收款计划（2026）'!CG:CG)</f>
        <v>0</v>
      </c>
      <c r="CH123" s="256" cm="1">
        <f t="array" aca="1" ref="CH123" ca="1">_xlfn.XLOOKUP($A123&amp;$B123,'[1]产值及收款计划（2026）'!$A:$A&amp;'[1]产值及收款计划（2026）'!$B:$B,'[1]产值及收款计划（2026）'!CH:CH)</f>
        <v>0</v>
      </c>
      <c r="CI123" s="256" cm="1">
        <f t="array" aca="1" ref="CI123" ca="1">_xlfn.XLOOKUP($A123&amp;$B123,'[1]产值及收款计划（2026）'!$A:$A&amp;'[1]产值及收款计划（2026）'!$B:$B,'[1]产值及收款计划（2026）'!CI:CI)</f>
        <v>0</v>
      </c>
      <c r="CJ123" s="256" cm="1">
        <f t="array" aca="1" ref="CJ123" ca="1">_xlfn.XLOOKUP($A123&amp;$B123,'[1]产值及收款计划（2026）'!$A:$A&amp;'[1]产值及收款计划（2026）'!$B:$B,'[1]产值及收款计划（2026）'!CJ:CJ)</f>
        <v>0</v>
      </c>
      <c r="CK123" s="256" cm="1">
        <f t="array" aca="1" ref="CK123" ca="1">_xlfn.XLOOKUP($A123&amp;$B123,'[1]产值及收款计划（2026）'!$A:$A&amp;'[1]产值及收款计划（2026）'!$B:$B,'[1]产值及收款计划（2026）'!CK:CK)</f>
        <v>0</v>
      </c>
      <c r="CL123" s="256" cm="1">
        <f t="array" aca="1" ref="CL123" ca="1">_xlfn.XLOOKUP($A123&amp;$B123,'[1]产值及收款计划（2026）'!$A:$A&amp;'[1]产值及收款计划（2026）'!$B:$B,'[1]产值及收款计划（2026）'!CL:CL)</f>
        <v>0</v>
      </c>
      <c r="DA123" s="256" cm="1">
        <f t="array" aca="1" ref="DA123" ca="1">_xlfn.XLOOKUP($A123&amp;$B123,'[1]产值及收款计划（2026）'!$A:$A&amp;'[1]产值及收款计划（2026）'!$B:$B,'[1]产值及收款计划（2026）'!DA:DA)</f>
        <v>0</v>
      </c>
      <c r="DB123" s="256" cm="1">
        <f t="array" aca="1" ref="DB123" ca="1">_xlfn.XLOOKUP($A123&amp;$B123,'[1]产值及收款计划（2026）'!$A:$A&amp;'[1]产值及收款计划（2026）'!$B:$B,'[1]产值及收款计划（2026）'!DB:DB)</f>
        <v>0</v>
      </c>
      <c r="DC123" s="256" cm="1">
        <f t="array" aca="1" ref="DC123" ca="1">_xlfn.XLOOKUP($A123&amp;$B123,'[1]产值及收款计划（2026）'!$A:$A&amp;'[1]产值及收款计划（2026）'!$B:$B,'[1]产值及收款计划（2026）'!DC:DC)</f>
        <v>0</v>
      </c>
      <c r="DD123" s="256" cm="1">
        <f t="array" aca="1" ref="DD123" ca="1">_xlfn.XLOOKUP($A123&amp;$B123,'[1]产值及收款计划（2026）'!$A:$A&amp;'[1]产值及收款计划（2026）'!$B:$B,'[1]产值及收款计划（2026）'!DD:DD)</f>
        <v>0</v>
      </c>
      <c r="DE123" s="256" cm="1">
        <f t="array" aca="1" ref="DE123" ca="1">_xlfn.XLOOKUP($A123&amp;$B123,'[1]产值及收款计划（2026）'!$A:$A&amp;'[1]产值及收款计划（2026）'!$B:$B,'[1]产值及收款计划（2026）'!DE:DE)</f>
        <v>0</v>
      </c>
      <c r="DF123" s="256" cm="1">
        <f t="array" aca="1" ref="DF123" ca="1">_xlfn.XLOOKUP($A123&amp;$B123,'[1]产值及收款计划（2026）'!$A:$A&amp;'[1]产值及收款计划（2026）'!$B:$B,'[1]产值及收款计划（2026）'!DF:DF)</f>
        <v>0</v>
      </c>
      <c r="DG123" s="256" cm="1">
        <f t="array" aca="1" ref="DG123" ca="1">_xlfn.XLOOKUP($A123&amp;$B123,'[1]产值及收款计划（2026）'!$A:$A&amp;'[1]产值及收款计划（2026）'!$B:$B,'[1]产值及收款计划（2026）'!DG:DG)</f>
        <v>0</v>
      </c>
      <c r="DH123" s="256" cm="1">
        <f t="array" aca="1" ref="DH123" ca="1">_xlfn.XLOOKUP($A123&amp;$B123,'[1]产值及收款计划（2026）'!$A:$A&amp;'[1]产值及收款计划（2026）'!$B:$B,'[1]产值及收款计划（2026）'!DH:DH)</f>
        <v>0</v>
      </c>
      <c r="DI123" s="256" cm="1">
        <f t="array" aca="1" ref="DI123" ca="1">_xlfn.XLOOKUP($A123&amp;$B123,'[1]产值及收款计划（2026）'!$A:$A&amp;'[1]产值及收款计划（2026）'!$B:$B,'[1]产值及收款计划（2026）'!DI:DI)</f>
        <v>0</v>
      </c>
      <c r="DJ123" s="256" cm="1">
        <f t="array" aca="1" ref="DJ123" ca="1">_xlfn.XLOOKUP($A123&amp;$B123,'[1]产值及收款计划（2026）'!$A:$A&amp;'[1]产值及收款计划（2026）'!$B:$B,'[1]产值及收款计划（2026）'!DJ:DJ)</f>
        <v>0</v>
      </c>
      <c r="DK123" s="256" cm="1">
        <f t="array" aca="1" ref="DK123" ca="1">_xlfn.XLOOKUP($A123&amp;$B123,'[1]产值及收款计划（2026）'!$A:$A&amp;'[1]产值及收款计划（2026）'!$B:$B,'[1]产值及收款计划（2026）'!DK:DK)</f>
        <v>0</v>
      </c>
      <c r="DL123" s="256" cm="1">
        <f t="array" aca="1" ref="DL123" ca="1">_xlfn.XLOOKUP($A123&amp;$B123,'[1]产值及收款计划（2026）'!$A:$A&amp;'[1]产值及收款计划（2026）'!$B:$B,'[1]产值及收款计划（2026）'!DL:DL)</f>
        <v>0</v>
      </c>
      <c r="DM123" s="264"/>
      <c r="DN123" s="250"/>
    </row>
    <row r="124" spans="1:118" ht="20.25" x14ac:dyDescent="0.15">
      <c r="A124" s="254">
        <f t="shared" ca="1" si="11"/>
        <v>120</v>
      </c>
      <c r="B124" s="254" t="s">
        <v>25</v>
      </c>
      <c r="C124" s="255" t="str" cm="1">
        <f t="array" aca="1" ref="C124" ca="1">_xlfn.XLOOKUP($A124&amp;$B124,'[1]产值及收款计划（2026）'!$A:$A&amp;'[1]产值及收款计划（2026）'!$B:$B,'[1]产值及收款计划（2026）'!C:C)</f>
        <v>ZHT2025032400034</v>
      </c>
      <c r="D124" s="255" t="str" cm="1">
        <f t="array" aca="1" ref="D124" ca="1">_xlfn.XLOOKUP($A124&amp;$B124,'[1]产值及收款计划（2026）'!$A:$A&amp;'[1]产值及收款计划（2026）'!$B:$B,'[1]产值及收款计划（2026）'!D:D)</f>
        <v>Branch of SEPCO Electric Power Construction Corporation MGS-Ⅲ-PKG2 New Compression Facilities at BGCS 10  Purchase Order</v>
      </c>
      <c r="E124" s="256" cm="1">
        <f t="array" aca="1" ref="E124" ca="1">_xlfn.XLOOKUP($A124&amp;$B124,'[1]产值及收款计划（2026）'!$A:$A&amp;'[1]产值及收款计划（2026）'!$B:$B,'[1]产值及收款计划（2026）'!E:E)</f>
        <v>693.56309999999996</v>
      </c>
      <c r="F124" s="256" cm="1">
        <f t="array" aca="1" ref="F124" ca="1">_xlfn.XLOOKUP($A124&amp;$B124,'[1]产值及收款计划（2026）'!$A:$A&amp;'[1]产值及收款计划（2026）'!$B:$B,'[1]产值及收款计划（2026）'!F:F)</f>
        <v>693.56309999999996</v>
      </c>
      <c r="G124" s="256" cm="1">
        <f t="array" aca="1" ref="G124" ca="1">_xlfn.XLOOKUP($A124&amp;$B124,'[1]产值及收款计划（2026）'!$A:$A&amp;'[1]产值及收款计划（2026）'!$B:$B,'[1]产值及收款计划（2026）'!G:G)</f>
        <v>693.56309999999996</v>
      </c>
      <c r="H124" s="256" cm="1">
        <f t="array" aca="1" ref="H124" ca="1">_xlfn.XLOOKUP($A124&amp;$B124,'[1]产值及收款计划（2026）'!$A:$A&amp;'[1]产值及收款计划（2026）'!$B:$B,'[1]产值及收款计划（2026）'!H:H)</f>
        <v>139.06309999999999</v>
      </c>
      <c r="I124" s="257" cm="1">
        <f t="array" aca="1" ref="I124" ca="1">_xlfn.XLOOKUP($A124&amp;$B124,'[1]产值及收款计划（2026）'!$A:$A&amp;'[1]产值及收款计划（2026）'!$B:$B,'[1]产值及收款计划（2026）'!I:I)</f>
        <v>0.20050533253571301</v>
      </c>
      <c r="J124" s="258" cm="1">
        <f t="array" aca="1" ref="J124" ca="1">_xlfn.XLOOKUP($A124&amp;$B124,'[1]产值及收款计划（2026）'!$A:$A&amp;'[1]产值及收款计划（2026）'!$B:$B,'[1]产值及收款计划（2026）'!J:J)</f>
        <v>0.13</v>
      </c>
      <c r="K124" s="256" cm="1">
        <f t="array" aca="1" ref="K124" ca="1">_xlfn.XLOOKUP($A124&amp;$B124,'[1]产值及收款计划（2026）'!$A:$A&amp;'[1]产值及收款计划（2026）'!$B:$B,'[1]产值及收款计划（2026）'!K:K)</f>
        <v>0</v>
      </c>
      <c r="L124" s="256" cm="1">
        <f t="array" aca="1" ref="L124" ca="1">_xlfn.XLOOKUP($A124&amp;$B124,'[1]产值及收款计划（2026）'!$A:$A&amp;'[1]产值及收款计划（2026）'!$B:$B,'[1]产值及收款计划（2026）'!L:L)</f>
        <v>0</v>
      </c>
      <c r="M124" s="256" t="str" cm="1">
        <f t="array" aca="1" ref="M124" ca="1">_xlfn.XLOOKUP($A124&amp;$B124,'[1]产值及收款计划（2026）'!$A:$A&amp;'[1]产值及收款计划（2026）'!$B:$B,'[1]产值及收款计划（2026）'!M:M)</f>
        <v>主导</v>
      </c>
      <c r="N124" s="256" t="str" cm="1">
        <f t="array" aca="1" ref="N124" ca="1">_xlfn.XLOOKUP($A124&amp;$B124,'[1]产值及收款计划（2026）'!$A:$A&amp;'[1]产值及收款计划（2026）'!$B:$B,'[1]产值及收款计划（2026）'!N:N)</f>
        <v>施林烽团队</v>
      </c>
      <c r="O124" s="256" t="str" cm="1">
        <f t="array" aca="1" ref="O124" ca="1">_xlfn.XLOOKUP($A124&amp;$B124,'[1]产值及收款计划（2026）'!$A:$A&amp;'[1]产值及收款计划（2026）'!$B:$B,'[1]产值及收款计划（2026）'!O:O)</f>
        <v>冯昱凯</v>
      </c>
      <c r="P124" s="255" t="str" cm="1">
        <f t="array" aca="1" ref="P124" ca="1">_xlfn.XLOOKUP($A124&amp;$B124,'[1]产值及收款计划（2026）'!$A:$A&amp;'[1]产值及收款计划（2026）'!$B:$B,'[1]产值及收款计划（2026）'!P:P)</f>
        <v>在建</v>
      </c>
      <c r="Q124" s="256" cm="1">
        <f t="array" aca="1" ref="Q124" ca="1">_xlfn.XLOOKUP($A124&amp;$B124,'[1]产值及收款计划（2026）'!$A:$A&amp;'[1]产值及收款计划（2026）'!$B:$B,'[1]产值及收款计划（2026）'!Q:Q)</f>
        <v>0</v>
      </c>
      <c r="R124" s="256" cm="1">
        <f t="array" aca="1" ref="R124" ca="1">_xlfn.XLOOKUP($A124&amp;$B124,'[1]产值及收款计划（2026）'!$A:$A&amp;'[1]产值及收款计划（2026）'!$B:$B,'[1]产值及收款计划（2026）'!R:R)</f>
        <v>0</v>
      </c>
      <c r="S124" s="256" cm="1">
        <f t="array" aca="1" ref="S124" ca="1">_xlfn.XLOOKUP($A124&amp;$B124,'[1]产值及收款计划（2026）'!$A:$A&amp;'[1]产值及收款计划（2026）'!$B:$B,'[1]产值及收款计划（2026）'!S:S)</f>
        <v>0</v>
      </c>
      <c r="T124" s="256" cm="1">
        <f t="array" aca="1" ref="T124" ca="1">_xlfn.XLOOKUP($A124&amp;$B124,'[1]产值及收款计划（2026）'!$A:$A&amp;'[1]产值及收款计划（2026）'!$B:$B,'[1]产值及收款计划（2026）'!T:T)</f>
        <v>673.54031399999997</v>
      </c>
      <c r="U124" s="256" cm="1">
        <f t="array" aca="1" ref="U124" ca="1">_xlfn.XLOOKUP($A124&amp;$B124,'[1]产值及收款计划（2026）'!$A:$A&amp;'[1]产值及收款计划（2026）'!$B:$B,'[1]产值及收款计划（2026）'!U:U)</f>
        <v>0</v>
      </c>
      <c r="V124" s="256" cm="1">
        <f t="array" aca="1" ref="V124" ca="1">_xlfn.XLOOKUP($A124&amp;$B124,'[1]产值及收款计划（2026）'!$A:$A&amp;'[1]产值及收款计划（2026）'!$B:$B,'[1]产值及收款计划（2026）'!V:V)</f>
        <v>20.0227859999999</v>
      </c>
      <c r="W124" s="256" cm="1">
        <f t="array" aca="1" ref="W124" ca="1">_xlfn.XLOOKUP($A124&amp;$B124,'[1]产值及收款计划（2026）'!$A:$A&amp;'[1]产值及收款计划（2026）'!$B:$B,'[1]产值及收款计划（2026）'!W:W)</f>
        <v>0</v>
      </c>
      <c r="X124" s="256" cm="1">
        <f t="array" aca="1" ref="X124" ca="1">_xlfn.XLOOKUP($A124&amp;$B124,'[1]产值及收款计划（2026）'!$A:$A&amp;'[1]产值及收款计划（2026）'!$B:$B,'[1]产值及收款计划（2026）'!X:X)</f>
        <v>0</v>
      </c>
      <c r="Y124" s="256" cm="1">
        <f t="array" aca="1" ref="Y124" ca="1">_xlfn.XLOOKUP($A124&amp;$B124,'[1]产值及收款计划（2026）'!$A:$A&amp;'[1]产值及收款计划（2026）'!$B:$B,'[1]产值及收款计划（2026）'!Y:Y)</f>
        <v>0</v>
      </c>
      <c r="Z124" s="256" cm="1">
        <f t="array" aca="1" ref="Z124" ca="1">_xlfn.XLOOKUP($A124&amp;$B124,'[1]产值及收款计划（2026）'!$A:$A&amp;'[1]产值及收款计划（2026）'!$B:$B,'[1]产值及收款计划（2026）'!Z:Z)</f>
        <v>0</v>
      </c>
      <c r="AA124" s="267" cm="1">
        <f t="array" aca="1" ref="AA124" ca="1">_xlfn.XLOOKUP($A124&amp;$B124,'[1]产值及收款计划（2026）'!$A:$A&amp;'[1]产值及收款计划（2026）'!$B:$B,'[1]产值及收款计划（2026）'!AA:AA)</f>
        <v>0</v>
      </c>
      <c r="AB124" s="267" cm="1">
        <f t="array" aca="1" ref="AB124" ca="1">_xlfn.XLOOKUP($A124&amp;$B124,'[1]产值及收款计划（2026）'!$A:$A&amp;'[1]产值及收款计划（2026）'!$B:$B,'[1]产值及收款计划（2026）'!AB:AB)</f>
        <v>0</v>
      </c>
      <c r="AC124" s="267" cm="1">
        <f t="array" aca="1" ref="AC124" ca="1">_xlfn.XLOOKUP($A124&amp;$B124,'[1]产值及收款计划（2026）'!$A:$A&amp;'[1]产值及收款计划（2026）'!$B:$B,'[1]产值及收款计划（2026）'!AC:AC)</f>
        <v>0</v>
      </c>
      <c r="AD124" s="256" cm="1">
        <f t="array" aca="1" ref="AD124" ca="1">_xlfn.XLOOKUP($A124&amp;$B124,'[1]产值及收款计划（2026）'!$A:$A&amp;'[1]产值及收款计划（2026）'!$B:$B,'[1]产值及收款计划（2026）'!AD:AD)</f>
        <v>0</v>
      </c>
      <c r="AE124" s="256" cm="1">
        <f t="array" aca="1" ref="AE124" ca="1">_xlfn.XLOOKUP($A124&amp;$B124,'[1]产值及收款计划（2026）'!$A:$A&amp;'[1]产值及收款计划（2026）'!$B:$B,'[1]产值及收款计划（2026）'!AE:AE)</f>
        <v>0</v>
      </c>
      <c r="AF124" s="256" cm="1">
        <f t="array" aca="1" ref="AF124" ca="1">_xlfn.XLOOKUP($A124&amp;$B124,'[1]产值及收款计划（2026）'!$A:$A&amp;'[1]产值及收款计划（2026）'!$B:$B,'[1]产值及收款计划（2026）'!AF:AF)</f>
        <v>20.0227859999999</v>
      </c>
      <c r="AG124" s="256" cm="1">
        <f t="array" aca="1" ref="AG124" ca="1">_xlfn.XLOOKUP($A124&amp;$B124,'[1]产值及收款计划（2026）'!$A:$A&amp;'[1]产值及收款计划（2026）'!$B:$B,'[1]产值及收款计划（2026）'!AG:AG)</f>
        <v>0</v>
      </c>
      <c r="AH124" s="256" cm="1">
        <f t="array" aca="1" ref="AH124" ca="1">_xlfn.XLOOKUP($A124&amp;$B124,'[1]产值及收款计划（2026）'!$A:$A&amp;'[1]产值及收款计划（2026）'!$B:$B,'[1]产值及收款计划（2026）'!AH:AH)</f>
        <v>0</v>
      </c>
      <c r="AI124" s="256" cm="1">
        <f t="array" aca="1" ref="AI124" ca="1">_xlfn.XLOOKUP($A124&amp;$B124,'[1]产值及收款计划（2026）'!$A:$A&amp;'[1]产值及收款计划（2026）'!$B:$B,'[1]产值及收款计划（2026）'!AI:AI)</f>
        <v>0</v>
      </c>
      <c r="AJ124" s="256" cm="1">
        <f t="array" aca="1" ref="AJ124" ca="1">_xlfn.XLOOKUP($A124&amp;$B124,'[1]产值及收款计划（2026）'!$A:$A&amp;'[1]产值及收款计划（2026）'!$B:$B,'[1]产值及收款计划（2026）'!AJ:AJ)</f>
        <v>0</v>
      </c>
      <c r="AK124" s="256" cm="1">
        <f t="array" aca="1" ref="AK124" ca="1">_xlfn.XLOOKUP($A124&amp;$B124,'[1]产值及收款计划（2026）'!$A:$A&amp;'[1]产值及收款计划（2026）'!$B:$B,'[1]产值及收款计划（2026）'!AK:AK)</f>
        <v>0</v>
      </c>
      <c r="AL124" s="256" cm="1">
        <f t="array" aca="1" ref="AL124" ca="1">_xlfn.XLOOKUP($A124&amp;$B124,'[1]产值及收款计划（2026）'!$A:$A&amp;'[1]产值及收款计划（2026）'!$B:$B,'[1]产值及收款计划（2026）'!AL:AL)</f>
        <v>0</v>
      </c>
      <c r="AM124" s="263" t="e" cm="1">
        <f t="array" aca="1" ref="AM124" ca="1">_xlfn.LET(_xlpm.勾选月份状态数组,TRANSPOSE('PPT(12-15页）-TOP10'!$A$3:$A$14),_xlpm.选择数据区,IF('PPT(12-15页）-TOP10'!$E$3="收款",$BA124:$BL124,$AA124:$AL124),SUM(_xlfn._xlws.FILTER(_xlpm.选择数据区,_xlpm.勾选月份状态数组,"")))</f>
        <v>#NAME?</v>
      </c>
      <c r="AN124" s="256" t="e" cm="1">
        <f t="array" aca="1" ref="AN124" ca="1">_xlfn.LET(_xlpm.勾选月份状态数组,TRANSPOSE('PPT(12-15页）-TOP10'!$A$3:$A$14),_xlpm.选择数据区,IF('PPT(12-15页）-TOP10'!$E$3="收款",$DA124:$DL124,$CA124:$CL124),SUM(_xlfn._xlws.FILTER(_xlpm.选择数据区,_xlpm.勾选月份状态数组,"")))</f>
        <v>#NAME?</v>
      </c>
      <c r="AO124" s="256">
        <f ca="1">SUM(CA124:CC124)+SUM(AD124:AL124)</f>
        <v>20.0227859999999</v>
      </c>
      <c r="AP124" s="256"/>
      <c r="AQ124" s="256"/>
      <c r="AR124" s="256"/>
      <c r="AS124" s="256" cm="1">
        <f t="array" aca="1" ref="AS124" ca="1">_xlfn.XLOOKUP($A124&amp;$B124,'[1]产值及收款计划（2026）'!$A:$A&amp;'[1]产值及收款计划（2026）'!$B:$B,'[1]产值及收款计划（2026）'!AS:AS)</f>
        <v>0</v>
      </c>
      <c r="AT124" s="256" cm="1">
        <f t="array" aca="1" ref="AT124" ca="1">_xlfn.XLOOKUP($A124&amp;$B124,'[1]产值及收款计划（2026）'!$A:$A&amp;'[1]产值及收款计划（2026）'!$B:$B,'[1]产值及收款计划（2026）'!AT:AT)</f>
        <v>0</v>
      </c>
      <c r="AU124" s="256" cm="1">
        <f t="array" aca="1" ref="AU124" ca="1">_xlfn.XLOOKUP($A124&amp;$B124,'[1]产值及收款计划（2026）'!$A:$A&amp;'[1]产值及收款计划（2026）'!$B:$B,'[1]产值及收款计划（2026）'!AU:AU)</f>
        <v>0</v>
      </c>
      <c r="AV124" s="256" cm="1">
        <f t="array" aca="1" ref="AV124" ca="1">_xlfn.XLOOKUP($A124&amp;$B124,'[1]产值及收款计划（2026）'!$A:$A&amp;'[1]产值及收款计划（2026）'!$B:$B,'[1]产值及收款计划（2026）'!AV:AV)</f>
        <v>0</v>
      </c>
      <c r="AW124" s="256" cm="1">
        <f t="array" aca="1" ref="AW124" ca="1">_xlfn.XLOOKUP($A124&amp;$B124,'[1]产值及收款计划（2026）'!$A:$A&amp;'[1]产值及收款计划（2026）'!$B:$B,'[1]产值及收款计划（2026）'!AW:AW)</f>
        <v>297.05110000000002</v>
      </c>
      <c r="AX124" s="256" cm="1">
        <f t="array" aca="1" ref="AX124" ca="1">_xlfn.XLOOKUP($A124&amp;$B124,'[1]产值及收款计划（2026）'!$A:$A&amp;'[1]产值及收款计划（2026）'!$B:$B,'[1]产值及收款计划（2026）'!AX:AX)</f>
        <v>0</v>
      </c>
      <c r="AY124" s="256" cm="1">
        <f t="array" aca="1" ref="AY124" ca="1">_xlfn.XLOOKUP($A124&amp;$B124,'[1]产值及收款计划（2026）'!$A:$A&amp;'[1]产值及收款计划（2026）'!$B:$B,'[1]产值及收款计划（2026）'!AY:AY)</f>
        <v>396.512</v>
      </c>
      <c r="AZ124" s="256" cm="1">
        <f t="array" aca="1" ref="AZ124" ca="1">_xlfn.XLOOKUP($A124&amp;$B124,'[1]产值及收款计划（2026）'!$A:$A&amp;'[1]产值及收款计划（2026）'!$B:$B,'[1]产值及收款计划（2026）'!AZ:AZ)</f>
        <v>376.489214</v>
      </c>
      <c r="BA124" s="256" cm="1">
        <f t="array" aca="1" ref="BA124" ca="1">_xlfn.XLOOKUP($A124&amp;$B124,'[1]产值及收款计划（2026）'!$A:$A&amp;'[1]产值及收款计划（2026）'!$B:$B,'[1]产值及收款计划（2026）'!BA:BA)</f>
        <v>0</v>
      </c>
      <c r="BB124" s="256" cm="1">
        <f t="array" aca="1" ref="BB124" ca="1">_xlfn.XLOOKUP($A124&amp;$B124,'[1]产值及收款计划（2026）'!$A:$A&amp;'[1]产值及收款计划（2026）'!$B:$B,'[1]产值及收款计划（2026）'!BB:BB)</f>
        <v>0</v>
      </c>
      <c r="BC124" s="256" cm="1">
        <f t="array" aca="1" ref="BC124" ca="1">_xlfn.XLOOKUP($A124&amp;$B124,'[1]产值及收款计划（2026）'!$A:$A&amp;'[1]产值及收款计划（2026）'!$B:$B,'[1]产值及收款计划（2026）'!BC:BC)</f>
        <v>0</v>
      </c>
      <c r="BD124" s="256" cm="1">
        <f t="array" aca="1" ref="BD124" ca="1">_xlfn.XLOOKUP($A124&amp;$B124,'[1]产值及收款计划（2026）'!$A:$A&amp;'[1]产值及收款计划（2026）'!$B:$B,'[1]产值及收款计划（2026）'!BD:BD)</f>
        <v>0</v>
      </c>
      <c r="BE124" s="256" cm="1">
        <f t="array" aca="1" ref="BE124" ca="1">_xlfn.XLOOKUP($A124&amp;$B124,'[1]产值及收款计划（2026）'!$A:$A&amp;'[1]产值及收款计划（2026）'!$B:$B,'[1]产值及收款计划（2026）'!BE:BE)</f>
        <v>0</v>
      </c>
      <c r="BF124" s="256" cm="1">
        <f t="array" aca="1" ref="BF124" ca="1">_xlfn.XLOOKUP($A124&amp;$B124,'[1]产值及收款计划（2026）'!$A:$A&amp;'[1]产值及收款计划（2026）'!$B:$B,'[1]产值及收款计划（2026）'!BF:BF)</f>
        <v>104.034465</v>
      </c>
      <c r="BG124" s="256" cm="1">
        <f t="array" aca="1" ref="BG124" ca="1">_xlfn.XLOOKUP($A124&amp;$B124,'[1]产值及收款计划（2026）'!$A:$A&amp;'[1]产值及收款计划（2026）'!$B:$B,'[1]产值及收款计划（2026）'!BG:BG)</f>
        <v>0</v>
      </c>
      <c r="BH124" s="256" cm="1">
        <f t="array" aca="1" ref="BH124" ca="1">_xlfn.XLOOKUP($A124&amp;$B124,'[1]产值及收款计划（2026）'!$A:$A&amp;'[1]产值及收款计划（2026）'!$B:$B,'[1]产值及收款计划（2026）'!BH:BH)</f>
        <v>0</v>
      </c>
      <c r="BI124" s="256" cm="1">
        <f t="array" aca="1" ref="BI124" ca="1">_xlfn.XLOOKUP($A124&amp;$B124,'[1]产值及收款计划（2026）'!$A:$A&amp;'[1]产值及收款计划（2026）'!$B:$B,'[1]产值及收款计划（2026）'!BI:BI)</f>
        <v>0</v>
      </c>
      <c r="BJ124" s="256" cm="1">
        <f t="array" aca="1" ref="BJ124" ca="1">_xlfn.XLOOKUP($A124&amp;$B124,'[1]产值及收款计划（2026）'!$A:$A&amp;'[1]产值及收款计划（2026）'!$B:$B,'[1]产值及收款计划（2026）'!BJ:BJ)</f>
        <v>0</v>
      </c>
      <c r="BK124" s="256" cm="1">
        <f t="array" aca="1" ref="BK124" ca="1">_xlfn.XLOOKUP($A124&amp;$B124,'[1]产值及收款计划（2026）'!$A:$A&amp;'[1]产值及收款计划（2026）'!$B:$B,'[1]产值及收款计划（2026）'!BK:BK)</f>
        <v>0</v>
      </c>
      <c r="BL124" s="256" cm="1">
        <f t="array" aca="1" ref="BL124" ca="1">_xlfn.XLOOKUP($A124&amp;$B124,'[1]产值及收款计划（2026）'!$A:$A&amp;'[1]产值及收款计划（2026）'!$B:$B,'[1]产值及收款计划（2026）'!BL:BL)</f>
        <v>0</v>
      </c>
      <c r="BM124" s="256"/>
      <c r="BN124" s="256"/>
      <c r="BO124" s="256"/>
      <c r="BP124" s="256"/>
      <c r="BQ124" s="255" cm="1">
        <f t="array" aca="1" ref="BQ124" ca="1">_xlfn.XLOOKUP($A124&amp;$B124,'[1]产值及收款计划（2026）'!$A:$A&amp;'[1]产值及收款计划（2026）'!$B:$B,'[1]产值及收款计划（2026）'!BQ:BQ)</f>
        <v>0</v>
      </c>
      <c r="BR124" s="256" cm="1">
        <f t="array" aca="1" ref="BR124" ca="1">_xlfn.XLOOKUP($A124&amp;$B124,'[1]产值及收款计划（2026）'!$A:$A&amp;'[1]产值及收款计划（2026）'!$B:$B,'[1]产值及收款计划（2026）'!BR:BR)</f>
        <v>0</v>
      </c>
      <c r="CA124" s="256" cm="1">
        <f t="array" aca="1" ref="CA124" ca="1">_xlfn.XLOOKUP($A124&amp;$B124,'[1]产值及收款计划（2026）'!$A:$A&amp;'[1]产值及收款计划（2026）'!$B:$B,'[1]产值及收款计划（2026）'!CA:CA)</f>
        <v>0</v>
      </c>
      <c r="CB124" s="256" cm="1">
        <f t="array" aca="1" ref="CB124" ca="1">_xlfn.XLOOKUP($A124&amp;$B124,'[1]产值及收款计划（2026）'!$A:$A&amp;'[1]产值及收款计划（2026）'!$B:$B,'[1]产值及收款计划（2026）'!CB:CB)</f>
        <v>0</v>
      </c>
      <c r="CC124" s="256" cm="1">
        <f t="array" aca="1" ref="CC124" ca="1">_xlfn.XLOOKUP($A124&amp;$B124,'[1]产值及收款计划（2026）'!$A:$A&amp;'[1]产值及收款计划（2026）'!$B:$B,'[1]产值及收款计划（2026）'!CC:CC)</f>
        <v>0</v>
      </c>
      <c r="CD124" s="256" cm="1">
        <f t="array" aca="1" ref="CD124" ca="1">_xlfn.XLOOKUP($A124&amp;$B124,'[1]产值及收款计划（2026）'!$A:$A&amp;'[1]产值及收款计划（2026）'!$B:$B,'[1]产值及收款计划（2026）'!CD:CD)</f>
        <v>0</v>
      </c>
      <c r="CE124" s="256" cm="1">
        <f t="array" aca="1" ref="CE124" ca="1">_xlfn.XLOOKUP($A124&amp;$B124,'[1]产值及收款计划（2026）'!$A:$A&amp;'[1]产值及收款计划（2026）'!$B:$B,'[1]产值及收款计划（2026）'!CE:CE)</f>
        <v>0</v>
      </c>
      <c r="CF124" s="256" cm="1">
        <f t="array" aca="1" ref="CF124" ca="1">_xlfn.XLOOKUP($A124&amp;$B124,'[1]产值及收款计划（2026）'!$A:$A&amp;'[1]产值及收款计划（2026）'!$B:$B,'[1]产值及收款计划（2026）'!CF:CF)</f>
        <v>0</v>
      </c>
      <c r="CG124" s="256" cm="1">
        <f t="array" aca="1" ref="CG124" ca="1">_xlfn.XLOOKUP($A124&amp;$B124,'[1]产值及收款计划（2026）'!$A:$A&amp;'[1]产值及收款计划（2026）'!$B:$B,'[1]产值及收款计划（2026）'!CG:CG)</f>
        <v>0</v>
      </c>
      <c r="CH124" s="256" cm="1">
        <f t="array" aca="1" ref="CH124" ca="1">_xlfn.XLOOKUP($A124&amp;$B124,'[1]产值及收款计划（2026）'!$A:$A&amp;'[1]产值及收款计划（2026）'!$B:$B,'[1]产值及收款计划（2026）'!CH:CH)</f>
        <v>0</v>
      </c>
      <c r="CI124" s="256" cm="1">
        <f t="array" aca="1" ref="CI124" ca="1">_xlfn.XLOOKUP($A124&amp;$B124,'[1]产值及收款计划（2026）'!$A:$A&amp;'[1]产值及收款计划（2026）'!$B:$B,'[1]产值及收款计划（2026）'!CI:CI)</f>
        <v>0</v>
      </c>
      <c r="CJ124" s="256" cm="1">
        <f t="array" aca="1" ref="CJ124" ca="1">_xlfn.XLOOKUP($A124&amp;$B124,'[1]产值及收款计划（2026）'!$A:$A&amp;'[1]产值及收款计划（2026）'!$B:$B,'[1]产值及收款计划（2026）'!CJ:CJ)</f>
        <v>0</v>
      </c>
      <c r="CK124" s="256" cm="1">
        <f t="array" aca="1" ref="CK124" ca="1">_xlfn.XLOOKUP($A124&amp;$B124,'[1]产值及收款计划（2026）'!$A:$A&amp;'[1]产值及收款计划（2026）'!$B:$B,'[1]产值及收款计划（2026）'!CK:CK)</f>
        <v>0</v>
      </c>
      <c r="CL124" s="256" cm="1">
        <f t="array" aca="1" ref="CL124" ca="1">_xlfn.XLOOKUP($A124&amp;$B124,'[1]产值及收款计划（2026）'!$A:$A&amp;'[1]产值及收款计划（2026）'!$B:$B,'[1]产值及收款计划（2026）'!CL:CL)</f>
        <v>0</v>
      </c>
      <c r="DA124" s="256" cm="1">
        <f t="array" aca="1" ref="DA124" ca="1">_xlfn.XLOOKUP($A124&amp;$B124,'[1]产值及收款计划（2026）'!$A:$A&amp;'[1]产值及收款计划（2026）'!$B:$B,'[1]产值及收款计划（2026）'!DA:DA)</f>
        <v>0</v>
      </c>
      <c r="DB124" s="256" cm="1">
        <f t="array" aca="1" ref="DB124" ca="1">_xlfn.XLOOKUP($A124&amp;$B124,'[1]产值及收款计划（2026）'!$A:$A&amp;'[1]产值及收款计划（2026）'!$B:$B,'[1]产值及收款计划（2026）'!DB:DB)</f>
        <v>0</v>
      </c>
      <c r="DC124" s="256" cm="1">
        <f t="array" aca="1" ref="DC124" ca="1">_xlfn.XLOOKUP($A124&amp;$B124,'[1]产值及收款计划（2026）'!$A:$A&amp;'[1]产值及收款计划（2026）'!$B:$B,'[1]产值及收款计划（2026）'!DC:DC)</f>
        <v>0</v>
      </c>
      <c r="DD124" s="256" cm="1">
        <f t="array" aca="1" ref="DD124" ca="1">_xlfn.XLOOKUP($A124&amp;$B124,'[1]产值及收款计划（2026）'!$A:$A&amp;'[1]产值及收款计划（2026）'!$B:$B,'[1]产值及收款计划（2026）'!DD:DD)</f>
        <v>0</v>
      </c>
      <c r="DE124" s="256" cm="1">
        <f t="array" aca="1" ref="DE124" ca="1">_xlfn.XLOOKUP($A124&amp;$B124,'[1]产值及收款计划（2026）'!$A:$A&amp;'[1]产值及收款计划（2026）'!$B:$B,'[1]产值及收款计划（2026）'!DE:DE)</f>
        <v>0</v>
      </c>
      <c r="DF124" s="256" cm="1">
        <f t="array" aca="1" ref="DF124" ca="1">_xlfn.XLOOKUP($A124&amp;$B124,'[1]产值及收款计划（2026）'!$A:$A&amp;'[1]产值及收款计划（2026）'!$B:$B,'[1]产值及收款计划（2026）'!DF:DF)</f>
        <v>0</v>
      </c>
      <c r="DG124" s="256" cm="1">
        <f t="array" aca="1" ref="DG124" ca="1">_xlfn.XLOOKUP($A124&amp;$B124,'[1]产值及收款计划（2026）'!$A:$A&amp;'[1]产值及收款计划（2026）'!$B:$B,'[1]产值及收款计划（2026）'!DG:DG)</f>
        <v>0</v>
      </c>
      <c r="DH124" s="256" cm="1">
        <f t="array" aca="1" ref="DH124" ca="1">_xlfn.XLOOKUP($A124&amp;$B124,'[1]产值及收款计划（2026）'!$A:$A&amp;'[1]产值及收款计划（2026）'!$B:$B,'[1]产值及收款计划（2026）'!DH:DH)</f>
        <v>0</v>
      </c>
      <c r="DI124" s="256" cm="1">
        <f t="array" aca="1" ref="DI124" ca="1">_xlfn.XLOOKUP($A124&amp;$B124,'[1]产值及收款计划（2026）'!$A:$A&amp;'[1]产值及收款计划（2026）'!$B:$B,'[1]产值及收款计划（2026）'!DI:DI)</f>
        <v>0</v>
      </c>
      <c r="DJ124" s="256" cm="1">
        <f t="array" aca="1" ref="DJ124" ca="1">_xlfn.XLOOKUP($A124&amp;$B124,'[1]产值及收款计划（2026）'!$A:$A&amp;'[1]产值及收款计划（2026）'!$B:$B,'[1]产值及收款计划（2026）'!DJ:DJ)</f>
        <v>0</v>
      </c>
      <c r="DK124" s="256" cm="1">
        <f t="array" aca="1" ref="DK124" ca="1">_xlfn.XLOOKUP($A124&amp;$B124,'[1]产值及收款计划（2026）'!$A:$A&amp;'[1]产值及收款计划（2026）'!$B:$B,'[1]产值及收款计划（2026）'!DK:DK)</f>
        <v>0</v>
      </c>
      <c r="DL124" s="256" cm="1">
        <f t="array" aca="1" ref="DL124" ca="1">_xlfn.XLOOKUP($A124&amp;$B124,'[1]产值及收款计划（2026）'!$A:$A&amp;'[1]产值及收款计划（2026）'!$B:$B,'[1]产值及收款计划（2026）'!DL:DL)</f>
        <v>0</v>
      </c>
      <c r="DM124" s="264"/>
      <c r="DN124" s="250"/>
    </row>
    <row r="125" spans="1:118" ht="20.25" x14ac:dyDescent="0.15">
      <c r="A125" s="254">
        <f t="shared" ca="1" si="11"/>
        <v>121</v>
      </c>
      <c r="B125" s="254" t="s">
        <v>25</v>
      </c>
      <c r="C125" s="255" t="str" cm="1">
        <f t="array" aca="1" ref="C125" ca="1">_xlfn.XLOOKUP($A125&amp;$B125,'[1]产值及收款计划（2026）'!$A:$A&amp;'[1]产值及收款计划（2026）'!$B:$B,'[1]产值及收款计划（2026）'!C:C)</f>
        <v>ZHT2024011500004</v>
      </c>
      <c r="D125" s="255" t="str" cm="1">
        <f t="array" aca="1" ref="D125" ca="1">_xlfn.XLOOKUP($A125&amp;$B125,'[1]产值及收款计划（2026）'!$A:$A&amp;'[1]产值及收款计划（2026）'!$B:$B,'[1]产值及收款计划（2026）'!D:D)</f>
        <v>上海轨道交通市域线嘉闵线工程JMSG-13标智慧工地项目</v>
      </c>
      <c r="E125" s="256" cm="1">
        <f t="array" aca="1" ref="E125" ca="1">_xlfn.XLOOKUP($A125&amp;$B125,'[1]产值及收款计划（2026）'!$A:$A&amp;'[1]产值及收款计划（2026）'!$B:$B,'[1]产值及收款计划（2026）'!E:E)</f>
        <v>64.8</v>
      </c>
      <c r="F125" s="256" cm="1">
        <f t="array" aca="1" ref="F125" ca="1">_xlfn.XLOOKUP($A125&amp;$B125,'[1]产值及收款计划（2026）'!$A:$A&amp;'[1]产值及收款计划（2026）'!$B:$B,'[1]产值及收款计划（2026）'!F:F)</f>
        <v>64.8</v>
      </c>
      <c r="G125" s="256" cm="1">
        <f t="array" aca="1" ref="G125" ca="1">_xlfn.XLOOKUP($A125&amp;$B125,'[1]产值及收款计划（2026）'!$A:$A&amp;'[1]产值及收款计划（2026）'!$B:$B,'[1]产值及收款计划（2026）'!G:G)</f>
        <v>64.8</v>
      </c>
      <c r="H125" s="256" cm="1">
        <f t="array" aca="1" ref="H125" ca="1">_xlfn.XLOOKUP($A125&amp;$B125,'[1]产值及收款计划（2026）'!$A:$A&amp;'[1]产值及收款计划（2026）'!$B:$B,'[1]产值及收款计划（2026）'!H:H)</f>
        <v>64.8</v>
      </c>
      <c r="I125" s="257" cm="1">
        <f t="array" aca="1" ref="I125" ca="1">_xlfn.XLOOKUP($A125&amp;$B125,'[1]产值及收款计划（2026）'!$A:$A&amp;'[1]产值及收款计划（2026）'!$B:$B,'[1]产值及收款计划（2026）'!I:I)</f>
        <v>1</v>
      </c>
      <c r="J125" s="258" cm="1">
        <f t="array" aca="1" ref="J125" ca="1">_xlfn.XLOOKUP($A125&amp;$B125,'[1]产值及收款计划（2026）'!$A:$A&amp;'[1]产值及收款计划（2026）'!$B:$B,'[1]产值及收款计划（2026）'!J:J)</f>
        <v>0.06</v>
      </c>
      <c r="K125" s="256" cm="1">
        <f t="array" aca="1" ref="K125" ca="1">_xlfn.XLOOKUP($A125&amp;$B125,'[1]产值及收款计划（2026）'!$A:$A&amp;'[1]产值及收款计划（2026）'!$B:$B,'[1]产值及收款计划（2026）'!K:K)</f>
        <v>0</v>
      </c>
      <c r="L125" s="256" cm="1">
        <f t="array" aca="1" ref="L125" ca="1">_xlfn.XLOOKUP($A125&amp;$B125,'[1]产值及收款计划（2026）'!$A:$A&amp;'[1]产值及收款计划（2026）'!$B:$B,'[1]产值及收款计划（2026）'!L:L)</f>
        <v>0</v>
      </c>
      <c r="M125" s="256" t="str" cm="1">
        <f t="array" aca="1" ref="M125" ca="1">_xlfn.XLOOKUP($A125&amp;$B125,'[1]产值及收款计划（2026）'!$A:$A&amp;'[1]产值及收款计划（2026）'!$B:$B,'[1]产值及收款计划（2026）'!M:M)</f>
        <v>主导</v>
      </c>
      <c r="N125" s="256" t="str" cm="1">
        <f t="array" aca="1" ref="N125" ca="1">_xlfn.XLOOKUP($A125&amp;$B125,'[1]产值及收款计划（2026）'!$A:$A&amp;'[1]产值及收款计划（2026）'!$B:$B,'[1]产值及收款计划（2026）'!N:N)</f>
        <v>史菁霞团队</v>
      </c>
      <c r="O125" s="256" t="str" cm="1">
        <f t="array" aca="1" ref="O125" ca="1">_xlfn.XLOOKUP($A125&amp;$B125,'[1]产值及收款计划（2026）'!$A:$A&amp;'[1]产值及收款计划（2026）'!$B:$B,'[1]产值及收款计划（2026）'!O:O)</f>
        <v>袁超</v>
      </c>
      <c r="P125" s="255" t="str" cm="1">
        <f t="array" aca="1" ref="P125" ca="1">_xlfn.XLOOKUP($A125&amp;$B125,'[1]产值及收款计划（2026）'!$A:$A&amp;'[1]产值及收款计划（2026）'!$B:$B,'[1]产值及收款计划（2026）'!P:P)</f>
        <v>25已完结</v>
      </c>
      <c r="Q125" s="256" cm="1">
        <f t="array" aca="1" ref="Q125" ca="1">_xlfn.XLOOKUP($A125&amp;$B125,'[1]产值及收款计划（2026）'!$A:$A&amp;'[1]产值及收款计划（2026）'!$B:$B,'[1]产值及收款计划（2026）'!Q:Q)</f>
        <v>0</v>
      </c>
      <c r="R125" s="256" cm="1">
        <f t="array" aca="1" ref="R125" ca="1">_xlfn.XLOOKUP($A125&amp;$B125,'[1]产值及收款计划（2026）'!$A:$A&amp;'[1]产值及收款计划（2026）'!$B:$B,'[1]产值及收款计划（2026）'!R:R)</f>
        <v>0</v>
      </c>
      <c r="S125" s="256" cm="1">
        <f t="array" aca="1" ref="S125" ca="1">_xlfn.XLOOKUP($A125&amp;$B125,'[1]产值及收款计划（2026）'!$A:$A&amp;'[1]产值及收款计划（2026）'!$B:$B,'[1]产值及收款计划（2026）'!S:S)</f>
        <v>0</v>
      </c>
      <c r="T125" s="256" cm="1">
        <f t="array" aca="1" ref="T125" ca="1">_xlfn.XLOOKUP($A125&amp;$B125,'[1]产值及收款计划（2026）'!$A:$A&amp;'[1]产值及收款计划（2026）'!$B:$B,'[1]产值及收款计划（2026）'!T:T)</f>
        <v>64.8</v>
      </c>
      <c r="U125" s="256" cm="1">
        <f t="array" aca="1" ref="U125" ca="1">_xlfn.XLOOKUP($A125&amp;$B125,'[1]产值及收款计划（2026）'!$A:$A&amp;'[1]产值及收款计划（2026）'!$B:$B,'[1]产值及收款计划（2026）'!U:U)</f>
        <v>0</v>
      </c>
      <c r="V125" s="256" cm="1">
        <f t="array" aca="1" ref="V125" ca="1">_xlfn.XLOOKUP($A125&amp;$B125,'[1]产值及收款计划（2026）'!$A:$A&amp;'[1]产值及收款计划（2026）'!$B:$B,'[1]产值及收款计划（2026）'!V:V)</f>
        <v>0</v>
      </c>
      <c r="W125" s="256" cm="1">
        <f t="array" aca="1" ref="W125" ca="1">_xlfn.XLOOKUP($A125&amp;$B125,'[1]产值及收款计划（2026）'!$A:$A&amp;'[1]产值及收款计划（2026）'!$B:$B,'[1]产值及收款计划（2026）'!W:W)</f>
        <v>0</v>
      </c>
      <c r="X125" s="256" cm="1">
        <f t="array" aca="1" ref="X125" ca="1">_xlfn.XLOOKUP($A125&amp;$B125,'[1]产值及收款计划（2026）'!$A:$A&amp;'[1]产值及收款计划（2026）'!$B:$B,'[1]产值及收款计划（2026）'!X:X)</f>
        <v>0</v>
      </c>
      <c r="Y125" s="256" cm="1">
        <f t="array" aca="1" ref="Y125" ca="1">_xlfn.XLOOKUP($A125&amp;$B125,'[1]产值及收款计划（2026）'!$A:$A&amp;'[1]产值及收款计划（2026）'!$B:$B,'[1]产值及收款计划（2026）'!Y:Y)</f>
        <v>0</v>
      </c>
      <c r="Z125" s="256" cm="1">
        <f t="array" aca="1" ref="Z125" ca="1">_xlfn.XLOOKUP($A125&amp;$B125,'[1]产值及收款计划（2026）'!$A:$A&amp;'[1]产值及收款计划（2026）'!$B:$B,'[1]产值及收款计划（2026）'!Z:Z)</f>
        <v>0</v>
      </c>
      <c r="AA125" s="256" cm="1">
        <f t="array" aca="1" ref="AA125" ca="1">_xlfn.XLOOKUP($A125&amp;$B125,'[1]产值及收款计划（2026）'!$A:$A&amp;'[1]产值及收款计划（2026）'!$B:$B,'[1]产值及收款计划（2026）'!AA:AA)</f>
        <v>0</v>
      </c>
      <c r="AB125" s="256" cm="1">
        <f t="array" aca="1" ref="AB125" ca="1">_xlfn.XLOOKUP($A125&amp;$B125,'[1]产值及收款计划（2026）'!$A:$A&amp;'[1]产值及收款计划（2026）'!$B:$B,'[1]产值及收款计划（2026）'!AB:AB)</f>
        <v>0</v>
      </c>
      <c r="AC125" s="256" cm="1">
        <f t="array" aca="1" ref="AC125" ca="1">_xlfn.XLOOKUP($A125&amp;$B125,'[1]产值及收款计划（2026）'!$A:$A&amp;'[1]产值及收款计划（2026）'!$B:$B,'[1]产值及收款计划（2026）'!AC:AC)</f>
        <v>0</v>
      </c>
      <c r="AD125" s="256" cm="1">
        <f t="array" aca="1" ref="AD125" ca="1">_xlfn.XLOOKUP($A125&amp;$B125,'[1]产值及收款计划（2026）'!$A:$A&amp;'[1]产值及收款计划（2026）'!$B:$B,'[1]产值及收款计划（2026）'!AD:AD)</f>
        <v>0</v>
      </c>
      <c r="AE125" s="256" cm="1">
        <f t="array" aca="1" ref="AE125" ca="1">_xlfn.XLOOKUP($A125&amp;$B125,'[1]产值及收款计划（2026）'!$A:$A&amp;'[1]产值及收款计划（2026）'!$B:$B,'[1]产值及收款计划（2026）'!AE:AE)</f>
        <v>0</v>
      </c>
      <c r="AF125" s="256" cm="1">
        <f t="array" aca="1" ref="AF125" ca="1">_xlfn.XLOOKUP($A125&amp;$B125,'[1]产值及收款计划（2026）'!$A:$A&amp;'[1]产值及收款计划（2026）'!$B:$B,'[1]产值及收款计划（2026）'!AF:AF)</f>
        <v>0</v>
      </c>
      <c r="AG125" s="256" cm="1">
        <f t="array" aca="1" ref="AG125" ca="1">_xlfn.XLOOKUP($A125&amp;$B125,'[1]产值及收款计划（2026）'!$A:$A&amp;'[1]产值及收款计划（2026）'!$B:$B,'[1]产值及收款计划（2026）'!AG:AG)</f>
        <v>0</v>
      </c>
      <c r="AH125" s="256" cm="1">
        <f t="array" aca="1" ref="AH125" ca="1">_xlfn.XLOOKUP($A125&amp;$B125,'[1]产值及收款计划（2026）'!$A:$A&amp;'[1]产值及收款计划（2026）'!$B:$B,'[1]产值及收款计划（2026）'!AH:AH)</f>
        <v>0</v>
      </c>
      <c r="AI125" s="256" cm="1">
        <f t="array" aca="1" ref="AI125" ca="1">_xlfn.XLOOKUP($A125&amp;$B125,'[1]产值及收款计划（2026）'!$A:$A&amp;'[1]产值及收款计划（2026）'!$B:$B,'[1]产值及收款计划（2026）'!AI:AI)</f>
        <v>0</v>
      </c>
      <c r="AJ125" s="256" cm="1">
        <f t="array" aca="1" ref="AJ125" ca="1">_xlfn.XLOOKUP($A125&amp;$B125,'[1]产值及收款计划（2026）'!$A:$A&amp;'[1]产值及收款计划（2026）'!$B:$B,'[1]产值及收款计划（2026）'!AJ:AJ)</f>
        <v>0</v>
      </c>
      <c r="AK125" s="256" cm="1">
        <f t="array" aca="1" ref="AK125" ca="1">_xlfn.XLOOKUP($A125&amp;$B125,'[1]产值及收款计划（2026）'!$A:$A&amp;'[1]产值及收款计划（2026）'!$B:$B,'[1]产值及收款计划（2026）'!AK:AK)</f>
        <v>0</v>
      </c>
      <c r="AL125" s="256" cm="1">
        <f t="array" aca="1" ref="AL125" ca="1">_xlfn.XLOOKUP($A125&amp;$B125,'[1]产值及收款计划（2026）'!$A:$A&amp;'[1]产值及收款计划（2026）'!$B:$B,'[1]产值及收款计划（2026）'!AL:AL)</f>
        <v>0</v>
      </c>
      <c r="AM125" s="263" t="e" cm="1">
        <f t="array" aca="1" ref="AM125" ca="1">_xlfn.LET(_xlpm.勾选月份状态数组,TRANSPOSE('PPT(12-15页）-TOP10'!$A$3:$A$14),_xlpm.选择数据区,IF('PPT(12-15页）-TOP10'!$E$3="收款",$BA125:$BL125,$AA125:$AL125),SUM(_xlfn._xlws.FILTER(_xlpm.选择数据区,_xlpm.勾选月份状态数组,"")))</f>
        <v>#NAME?</v>
      </c>
      <c r="AN125" s="256" t="e" cm="1">
        <f t="array" aca="1" ref="AN125" ca="1">_xlfn.LET(_xlpm.勾选月份状态数组,TRANSPOSE('PPT(12-15页）-TOP10'!$A$3:$A$14),_xlpm.选择数据区,IF('PPT(12-15页）-TOP10'!$E$3="收款",$DA125:$DL125,$CA125:$CL125),SUM(_xlfn._xlws.FILTER(_xlpm.选择数据区,_xlpm.勾选月份状态数组,"")))</f>
        <v>#NAME?</v>
      </c>
      <c r="AO125" s="256">
        <f ca="1">SUM(CA125:CC125)+SUM(AD125:AL125)</f>
        <v>0</v>
      </c>
      <c r="AP125" s="256"/>
      <c r="AQ125" s="256"/>
      <c r="AR125" s="256"/>
      <c r="AS125" s="256" cm="1">
        <f t="array" aca="1" ref="AS125" ca="1">_xlfn.XLOOKUP($A125&amp;$B125,'[1]产值及收款计划（2026）'!$A:$A&amp;'[1]产值及收款计划（2026）'!$B:$B,'[1]产值及收款计划（2026）'!AS:AS)</f>
        <v>0</v>
      </c>
      <c r="AT125" s="256" cm="1">
        <f t="array" aca="1" ref="AT125" ca="1">_xlfn.XLOOKUP($A125&amp;$B125,'[1]产值及收款计划（2026）'!$A:$A&amp;'[1]产值及收款计划（2026）'!$B:$B,'[1]产值及收款计划（2026）'!AT:AT)</f>
        <v>0</v>
      </c>
      <c r="AU125" s="256" cm="1">
        <f t="array" aca="1" ref="AU125" ca="1">_xlfn.XLOOKUP($A125&amp;$B125,'[1]产值及收款计划（2026）'!$A:$A&amp;'[1]产值及收款计划（2026）'!$B:$B,'[1]产值及收款计划（2026）'!AU:AU)</f>
        <v>0</v>
      </c>
      <c r="AV125" s="256" cm="1">
        <f t="array" aca="1" ref="AV125" ca="1">_xlfn.XLOOKUP($A125&amp;$B125,'[1]产值及收款计划（2026）'!$A:$A&amp;'[1]产值及收款计划（2026）'!$B:$B,'[1]产值及收款计划（2026）'!AV:AV)</f>
        <v>0</v>
      </c>
      <c r="AW125" s="256" cm="1">
        <f t="array" aca="1" ref="AW125" ca="1">_xlfn.XLOOKUP($A125&amp;$B125,'[1]产值及收款计划（2026）'!$A:$A&amp;'[1]产值及收款计划（2026）'!$B:$B,'[1]产值及收款计划（2026）'!AW:AW)</f>
        <v>51.84</v>
      </c>
      <c r="AX125" s="256" cm="1">
        <f t="array" aca="1" ref="AX125" ca="1">_xlfn.XLOOKUP($A125&amp;$B125,'[1]产值及收款计划（2026）'!$A:$A&amp;'[1]产值及收款计划（2026）'!$B:$B,'[1]产值及收款计划（2026）'!AX:AX)</f>
        <v>0</v>
      </c>
      <c r="AY125" s="256" cm="1">
        <f t="array" aca="1" ref="AY125" ca="1">_xlfn.XLOOKUP($A125&amp;$B125,'[1]产值及收款计划（2026）'!$A:$A&amp;'[1]产值及收款计划（2026）'!$B:$B,'[1]产值及收款计划（2026）'!AY:AY)</f>
        <v>12.96</v>
      </c>
      <c r="AZ125" s="256" cm="1">
        <f t="array" aca="1" ref="AZ125" ca="1">_xlfn.XLOOKUP($A125&amp;$B125,'[1]产值及收款计划（2026）'!$A:$A&amp;'[1]产值及收款计划（2026）'!$B:$B,'[1]产值及收款计划（2026）'!AZ:AZ)</f>
        <v>12.96</v>
      </c>
      <c r="BA125" s="256" cm="1">
        <f t="array" aca="1" ref="BA125" ca="1">_xlfn.XLOOKUP($A125&amp;$B125,'[1]产值及收款计划（2026）'!$A:$A&amp;'[1]产值及收款计划（2026）'!$B:$B,'[1]产值及收款计划（2026）'!BA:BA)</f>
        <v>0</v>
      </c>
      <c r="BB125" s="256" cm="1">
        <f t="array" aca="1" ref="BB125" ca="1">_xlfn.XLOOKUP($A125&amp;$B125,'[1]产值及收款计划（2026）'!$A:$A&amp;'[1]产值及收款计划（2026）'!$B:$B,'[1]产值及收款计划（2026）'!BB:BB)</f>
        <v>0</v>
      </c>
      <c r="BC125" s="256" cm="1">
        <f t="array" aca="1" ref="BC125" ca="1">_xlfn.XLOOKUP($A125&amp;$B125,'[1]产值及收款计划（2026）'!$A:$A&amp;'[1]产值及收款计划（2026）'!$B:$B,'[1]产值及收款计划（2026）'!BC:BC)</f>
        <v>0</v>
      </c>
      <c r="BD125" s="256" cm="1">
        <f t="array" aca="1" ref="BD125" ca="1">_xlfn.XLOOKUP($A125&amp;$B125,'[1]产值及收款计划（2026）'!$A:$A&amp;'[1]产值及收款计划（2026）'!$B:$B,'[1]产值及收款计划（2026）'!BD:BD)</f>
        <v>0</v>
      </c>
      <c r="BE125" s="256" cm="1">
        <f t="array" aca="1" ref="BE125" ca="1">_xlfn.XLOOKUP($A125&amp;$B125,'[1]产值及收款计划（2026）'!$A:$A&amp;'[1]产值及收款计划（2026）'!$B:$B,'[1]产值及收款计划（2026）'!BE:BE)</f>
        <v>0</v>
      </c>
      <c r="BF125" s="256" cm="1">
        <f t="array" aca="1" ref="BF125" ca="1">_xlfn.XLOOKUP($A125&amp;$B125,'[1]产值及收款计划（2026）'!$A:$A&amp;'[1]产值及收款计划（2026）'!$B:$B,'[1]产值及收款计划（2026）'!BF:BF)</f>
        <v>0</v>
      </c>
      <c r="BG125" s="256" cm="1">
        <f t="array" aca="1" ref="BG125" ca="1">_xlfn.XLOOKUP($A125&amp;$B125,'[1]产值及收款计划（2026）'!$A:$A&amp;'[1]产值及收款计划（2026）'!$B:$B,'[1]产值及收款计划（2026）'!BG:BG)</f>
        <v>0</v>
      </c>
      <c r="BH125" s="256" cm="1">
        <f t="array" aca="1" ref="BH125" ca="1">_xlfn.XLOOKUP($A125&amp;$B125,'[1]产值及收款计划（2026）'!$A:$A&amp;'[1]产值及收款计划（2026）'!$B:$B,'[1]产值及收款计划（2026）'!BH:BH)</f>
        <v>0</v>
      </c>
      <c r="BI125" s="256" cm="1">
        <f t="array" aca="1" ref="BI125" ca="1">_xlfn.XLOOKUP($A125&amp;$B125,'[1]产值及收款计划（2026）'!$A:$A&amp;'[1]产值及收款计划（2026）'!$B:$B,'[1]产值及收款计划（2026）'!BI:BI)</f>
        <v>0</v>
      </c>
      <c r="BJ125" s="256" cm="1">
        <f t="array" aca="1" ref="BJ125" ca="1">_xlfn.XLOOKUP($A125&amp;$B125,'[1]产值及收款计划（2026）'!$A:$A&amp;'[1]产值及收款计划（2026）'!$B:$B,'[1]产值及收款计划（2026）'!BJ:BJ)</f>
        <v>0</v>
      </c>
      <c r="BK125" s="256" cm="1">
        <f t="array" aca="1" ref="BK125" ca="1">_xlfn.XLOOKUP($A125&amp;$B125,'[1]产值及收款计划（2026）'!$A:$A&amp;'[1]产值及收款计划（2026）'!$B:$B,'[1]产值及收款计划（2026）'!BK:BK)</f>
        <v>0</v>
      </c>
      <c r="BL125" s="256" cm="1">
        <f t="array" aca="1" ref="BL125" ca="1">_xlfn.XLOOKUP($A125&amp;$B125,'[1]产值及收款计划（2026）'!$A:$A&amp;'[1]产值及收款计划（2026）'!$B:$B,'[1]产值及收款计划（2026）'!BL:BL)</f>
        <v>0</v>
      </c>
      <c r="BM125" s="256"/>
      <c r="BN125" s="256"/>
      <c r="BO125" s="256"/>
      <c r="BP125" s="256"/>
      <c r="BQ125" s="255" cm="1">
        <f t="array" aca="1" ref="BQ125" ca="1">_xlfn.XLOOKUP($A125&amp;$B125,'[1]产值及收款计划（2026）'!$A:$A&amp;'[1]产值及收款计划（2026）'!$B:$B,'[1]产值及收款计划（2026）'!BQ:BQ)</f>
        <v>0</v>
      </c>
      <c r="BR125" s="256" cm="1">
        <f t="array" aca="1" ref="BR125" ca="1">_xlfn.XLOOKUP($A125&amp;$B125,'[1]产值及收款计划（2026）'!$A:$A&amp;'[1]产值及收款计划（2026）'!$B:$B,'[1]产值及收款计划（2026）'!BR:BR)</f>
        <v>0</v>
      </c>
      <c r="CA125" s="256" cm="1">
        <f t="array" aca="1" ref="CA125" ca="1">_xlfn.XLOOKUP($A125&amp;$B125,'[1]产值及收款计划（2026）'!$A:$A&amp;'[1]产值及收款计划（2026）'!$B:$B,'[1]产值及收款计划（2026）'!CA:CA)</f>
        <v>0</v>
      </c>
      <c r="CB125" s="256" cm="1">
        <f t="array" aca="1" ref="CB125" ca="1">_xlfn.XLOOKUP($A125&amp;$B125,'[1]产值及收款计划（2026）'!$A:$A&amp;'[1]产值及收款计划（2026）'!$B:$B,'[1]产值及收款计划（2026）'!CB:CB)</f>
        <v>0</v>
      </c>
      <c r="CC125" s="256" cm="1">
        <f t="array" aca="1" ref="CC125" ca="1">_xlfn.XLOOKUP($A125&amp;$B125,'[1]产值及收款计划（2026）'!$A:$A&amp;'[1]产值及收款计划（2026）'!$B:$B,'[1]产值及收款计划（2026）'!CC:CC)</f>
        <v>0</v>
      </c>
      <c r="CD125" s="256" cm="1">
        <f t="array" aca="1" ref="CD125" ca="1">_xlfn.XLOOKUP($A125&amp;$B125,'[1]产值及收款计划（2026）'!$A:$A&amp;'[1]产值及收款计划（2026）'!$B:$B,'[1]产值及收款计划（2026）'!CD:CD)</f>
        <v>0</v>
      </c>
      <c r="CE125" s="256" cm="1">
        <f t="array" aca="1" ref="CE125" ca="1">_xlfn.XLOOKUP($A125&amp;$B125,'[1]产值及收款计划（2026）'!$A:$A&amp;'[1]产值及收款计划（2026）'!$B:$B,'[1]产值及收款计划（2026）'!CE:CE)</f>
        <v>0</v>
      </c>
      <c r="CF125" s="256" cm="1">
        <f t="array" aca="1" ref="CF125" ca="1">_xlfn.XLOOKUP($A125&amp;$B125,'[1]产值及收款计划（2026）'!$A:$A&amp;'[1]产值及收款计划（2026）'!$B:$B,'[1]产值及收款计划（2026）'!CF:CF)</f>
        <v>0</v>
      </c>
      <c r="CG125" s="256" cm="1">
        <f t="array" aca="1" ref="CG125" ca="1">_xlfn.XLOOKUP($A125&amp;$B125,'[1]产值及收款计划（2026）'!$A:$A&amp;'[1]产值及收款计划（2026）'!$B:$B,'[1]产值及收款计划（2026）'!CG:CG)</f>
        <v>0</v>
      </c>
      <c r="CH125" s="256" cm="1">
        <f t="array" aca="1" ref="CH125" ca="1">_xlfn.XLOOKUP($A125&amp;$B125,'[1]产值及收款计划（2026）'!$A:$A&amp;'[1]产值及收款计划（2026）'!$B:$B,'[1]产值及收款计划（2026）'!CH:CH)</f>
        <v>0</v>
      </c>
      <c r="CI125" s="256" cm="1">
        <f t="array" aca="1" ref="CI125" ca="1">_xlfn.XLOOKUP($A125&amp;$B125,'[1]产值及收款计划（2026）'!$A:$A&amp;'[1]产值及收款计划（2026）'!$B:$B,'[1]产值及收款计划（2026）'!CI:CI)</f>
        <v>0</v>
      </c>
      <c r="CJ125" s="256" cm="1">
        <f t="array" aca="1" ref="CJ125" ca="1">_xlfn.XLOOKUP($A125&amp;$B125,'[1]产值及收款计划（2026）'!$A:$A&amp;'[1]产值及收款计划（2026）'!$B:$B,'[1]产值及收款计划（2026）'!CJ:CJ)</f>
        <v>0</v>
      </c>
      <c r="CK125" s="256" cm="1">
        <f t="array" aca="1" ref="CK125" ca="1">_xlfn.XLOOKUP($A125&amp;$B125,'[1]产值及收款计划（2026）'!$A:$A&amp;'[1]产值及收款计划（2026）'!$B:$B,'[1]产值及收款计划（2026）'!CK:CK)</f>
        <v>0</v>
      </c>
      <c r="CL125" s="256" cm="1">
        <f t="array" aca="1" ref="CL125" ca="1">_xlfn.XLOOKUP($A125&amp;$B125,'[1]产值及收款计划（2026）'!$A:$A&amp;'[1]产值及收款计划（2026）'!$B:$B,'[1]产值及收款计划（2026）'!CL:CL)</f>
        <v>0</v>
      </c>
      <c r="DA125" s="256" cm="1">
        <f t="array" aca="1" ref="DA125" ca="1">_xlfn.XLOOKUP($A125&amp;$B125,'[1]产值及收款计划（2026）'!$A:$A&amp;'[1]产值及收款计划（2026）'!$B:$B,'[1]产值及收款计划（2026）'!DA:DA)</f>
        <v>0</v>
      </c>
      <c r="DB125" s="256" cm="1">
        <f t="array" aca="1" ref="DB125" ca="1">_xlfn.XLOOKUP($A125&amp;$B125,'[1]产值及收款计划（2026）'!$A:$A&amp;'[1]产值及收款计划（2026）'!$B:$B,'[1]产值及收款计划（2026）'!DB:DB)</f>
        <v>0</v>
      </c>
      <c r="DC125" s="256" cm="1">
        <f t="array" aca="1" ref="DC125" ca="1">_xlfn.XLOOKUP($A125&amp;$B125,'[1]产值及收款计划（2026）'!$A:$A&amp;'[1]产值及收款计划（2026）'!$B:$B,'[1]产值及收款计划（2026）'!DC:DC)</f>
        <v>0</v>
      </c>
      <c r="DD125" s="256" cm="1">
        <f t="array" aca="1" ref="DD125" ca="1">_xlfn.XLOOKUP($A125&amp;$B125,'[1]产值及收款计划（2026）'!$A:$A&amp;'[1]产值及收款计划（2026）'!$B:$B,'[1]产值及收款计划（2026）'!DD:DD)</f>
        <v>0</v>
      </c>
      <c r="DE125" s="256" cm="1">
        <f t="array" aca="1" ref="DE125" ca="1">_xlfn.XLOOKUP($A125&amp;$B125,'[1]产值及收款计划（2026）'!$A:$A&amp;'[1]产值及收款计划（2026）'!$B:$B,'[1]产值及收款计划（2026）'!DE:DE)</f>
        <v>0</v>
      </c>
      <c r="DF125" s="256" cm="1">
        <f t="array" aca="1" ref="DF125" ca="1">_xlfn.XLOOKUP($A125&amp;$B125,'[1]产值及收款计划（2026）'!$A:$A&amp;'[1]产值及收款计划（2026）'!$B:$B,'[1]产值及收款计划（2026）'!DF:DF)</f>
        <v>0</v>
      </c>
      <c r="DG125" s="256" cm="1">
        <f t="array" aca="1" ref="DG125" ca="1">_xlfn.XLOOKUP($A125&amp;$B125,'[1]产值及收款计划（2026）'!$A:$A&amp;'[1]产值及收款计划（2026）'!$B:$B,'[1]产值及收款计划（2026）'!DG:DG)</f>
        <v>0</v>
      </c>
      <c r="DH125" s="256" cm="1">
        <f t="array" aca="1" ref="DH125" ca="1">_xlfn.XLOOKUP($A125&amp;$B125,'[1]产值及收款计划（2026）'!$A:$A&amp;'[1]产值及收款计划（2026）'!$B:$B,'[1]产值及收款计划（2026）'!DH:DH)</f>
        <v>0</v>
      </c>
      <c r="DI125" s="256" cm="1">
        <f t="array" aca="1" ref="DI125" ca="1">_xlfn.XLOOKUP($A125&amp;$B125,'[1]产值及收款计划（2026）'!$A:$A&amp;'[1]产值及收款计划（2026）'!$B:$B,'[1]产值及收款计划（2026）'!DI:DI)</f>
        <v>0</v>
      </c>
      <c r="DJ125" s="256" cm="1">
        <f t="array" aca="1" ref="DJ125" ca="1">_xlfn.XLOOKUP($A125&amp;$B125,'[1]产值及收款计划（2026）'!$A:$A&amp;'[1]产值及收款计划（2026）'!$B:$B,'[1]产值及收款计划（2026）'!DJ:DJ)</f>
        <v>0</v>
      </c>
      <c r="DK125" s="256" cm="1">
        <f t="array" aca="1" ref="DK125" ca="1">_xlfn.XLOOKUP($A125&amp;$B125,'[1]产值及收款计划（2026）'!$A:$A&amp;'[1]产值及收款计划（2026）'!$B:$B,'[1]产值及收款计划（2026）'!DK:DK)</f>
        <v>0</v>
      </c>
      <c r="DL125" s="256" cm="1">
        <f t="array" aca="1" ref="DL125" ca="1">_xlfn.XLOOKUP($A125&amp;$B125,'[1]产值及收款计划（2026）'!$A:$A&amp;'[1]产值及收款计划（2026）'!$B:$B,'[1]产值及收款计划（2026）'!DL:DL)</f>
        <v>0</v>
      </c>
      <c r="DM125" s="264"/>
      <c r="DN125" s="250"/>
    </row>
    <row r="126" spans="1:118" ht="20.25" x14ac:dyDescent="0.15">
      <c r="A126" s="254">
        <f t="shared" ca="1" si="11"/>
        <v>122</v>
      </c>
      <c r="B126" s="254" t="s">
        <v>25</v>
      </c>
      <c r="C126" s="255" t="str" cm="1">
        <f t="array" aca="1" ref="C126" ca="1">_xlfn.XLOOKUP($A126&amp;$B126,'[1]产值及收款计划（2026）'!$A:$A&amp;'[1]产值及收款计划（2026）'!$B:$B,'[1]产值及收款计划（2026）'!C:C)</f>
        <v>ZHT2025030500025</v>
      </c>
      <c r="D126" s="255" t="str" cm="1">
        <f t="array" aca="1" ref="D126" ca="1">_xlfn.XLOOKUP($A126&amp;$B126,'[1]产值及收款计划（2026）'!$A:$A&amp;'[1]产值及收款计划（2026）'!$B:$B,'[1]产值及收款计划（2026）'!D:D)</f>
        <v>新江湾城公园改造项目-弱电材料项目材料采购合同</v>
      </c>
      <c r="E126" s="256" cm="1">
        <f t="array" aca="1" ref="E126" ca="1">_xlfn.XLOOKUP($A126&amp;$B126,'[1]产值及收款计划（2026）'!$A:$A&amp;'[1]产值及收款计划（2026）'!$B:$B,'[1]产值及收款计划（2026）'!E:E)</f>
        <v>60.3</v>
      </c>
      <c r="F126" s="256" cm="1">
        <f t="array" aca="1" ref="F126" ca="1">_xlfn.XLOOKUP($A126&amp;$B126,'[1]产值及收款计划（2026）'!$A:$A&amp;'[1]产值及收款计划（2026）'!$B:$B,'[1]产值及收款计划（2026）'!F:F)</f>
        <v>60.3</v>
      </c>
      <c r="G126" s="256" cm="1">
        <f t="array" aca="1" ref="G126" ca="1">_xlfn.XLOOKUP($A126&amp;$B126,'[1]产值及收款计划（2026）'!$A:$A&amp;'[1]产值及收款计划（2026）'!$B:$B,'[1]产值及收款计划（2026）'!G:G)</f>
        <v>60.3</v>
      </c>
      <c r="H126" s="256" cm="1">
        <f t="array" aca="1" ref="H126" ca="1">_xlfn.XLOOKUP($A126&amp;$B126,'[1]产值及收款计划（2026）'!$A:$A&amp;'[1]产值及收款计划（2026）'!$B:$B,'[1]产值及收款计划（2026）'!H:H)</f>
        <v>11.3</v>
      </c>
      <c r="I126" s="257" cm="1">
        <f t="array" aca="1" ref="I126" ca="1">_xlfn.XLOOKUP($A126&amp;$B126,'[1]产值及收款计划（2026）'!$A:$A&amp;'[1]产值及收款计划（2026）'!$B:$B,'[1]产值及收款计划（2026）'!I:I)</f>
        <v>0.187396351575456</v>
      </c>
      <c r="J126" s="258" cm="1">
        <f t="array" aca="1" ref="J126" ca="1">_xlfn.XLOOKUP($A126&amp;$B126,'[1]产值及收款计划（2026）'!$A:$A&amp;'[1]产值及收款计划（2026）'!$B:$B,'[1]产值及收款计划（2026）'!J:J)</f>
        <v>0.13</v>
      </c>
      <c r="K126" s="256" cm="1">
        <f t="array" aca="1" ref="K126" ca="1">_xlfn.XLOOKUP($A126&amp;$B126,'[1]产值及收款计划（2026）'!$A:$A&amp;'[1]产值及收款计划（2026）'!$B:$B,'[1]产值及收款计划（2026）'!K:K)</f>
        <v>0</v>
      </c>
      <c r="L126" s="256" cm="1">
        <f t="array" aca="1" ref="L126" ca="1">_xlfn.XLOOKUP($A126&amp;$B126,'[1]产值及收款计划（2026）'!$A:$A&amp;'[1]产值及收款计划（2026）'!$B:$B,'[1]产值及收款计划（2026）'!L:L)</f>
        <v>0</v>
      </c>
      <c r="M126" s="256" t="str" cm="1">
        <f t="array" aca="1" ref="M126" ca="1">_xlfn.XLOOKUP($A126&amp;$B126,'[1]产值及收款计划（2026）'!$A:$A&amp;'[1]产值及收款计划（2026）'!$B:$B,'[1]产值及收款计划（2026）'!M:M)</f>
        <v>主导</v>
      </c>
      <c r="N126" s="256" t="str" cm="1">
        <f t="array" aca="1" ref="N126" ca="1">_xlfn.XLOOKUP($A126&amp;$B126,'[1]产值及收款计划（2026）'!$A:$A&amp;'[1]产值及收款计划（2026）'!$B:$B,'[1]产值及收款计划（2026）'!N:N)</f>
        <v>史菁霞团队</v>
      </c>
      <c r="O126" s="256" t="str" cm="1">
        <f t="array" aca="1" ref="O126" ca="1">_xlfn.XLOOKUP($A126&amp;$B126,'[1]产值及收款计划（2026）'!$A:$A&amp;'[1]产值及收款计划（2026）'!$B:$B,'[1]产值及收款计划（2026）'!O:O)</f>
        <v>谢复欣</v>
      </c>
      <c r="P126" s="255" t="str" cm="1">
        <f t="array" aca="1" ref="P126" ca="1">_xlfn.XLOOKUP($A126&amp;$B126,'[1]产值及收款计划（2026）'!$A:$A&amp;'[1]产值及收款计划（2026）'!$B:$B,'[1]产值及收款计划（2026）'!P:P)</f>
        <v>在建</v>
      </c>
      <c r="Q126" s="256" cm="1">
        <f t="array" aca="1" ref="Q126" ca="1">_xlfn.XLOOKUP($A126&amp;$B126,'[1]产值及收款计划（2026）'!$A:$A&amp;'[1]产值及收款计划（2026）'!$B:$B,'[1]产值及收款计划（2026）'!Q:Q)</f>
        <v>0</v>
      </c>
      <c r="R126" s="256" cm="1">
        <f t="array" aca="1" ref="R126" ca="1">_xlfn.XLOOKUP($A126&amp;$B126,'[1]产值及收款计划（2026）'!$A:$A&amp;'[1]产值及收款计划（2026）'!$B:$B,'[1]产值及收款计划（2026）'!R:R)</f>
        <v>0</v>
      </c>
      <c r="S126" s="256" cm="1">
        <f t="array" aca="1" ref="S126" ca="1">_xlfn.XLOOKUP($A126&amp;$B126,'[1]产值及收款计划（2026）'!$A:$A&amp;'[1]产值及收款计划（2026）'!$B:$B,'[1]产值及收款计划（2026）'!S:S)</f>
        <v>0</v>
      </c>
      <c r="T126" s="256" cm="1">
        <f t="array" aca="1" ref="T126" ca="1">_xlfn.XLOOKUP($A126&amp;$B126,'[1]产值及收款计划（2026）'!$A:$A&amp;'[1]产值及收款计划（2026）'!$B:$B,'[1]产值及收款计划（2026）'!T:T)</f>
        <v>0</v>
      </c>
      <c r="U126" s="256" cm="1">
        <f t="array" aca="1" ref="U126" ca="1">_xlfn.XLOOKUP($A126&amp;$B126,'[1]产值及收款计划（2026）'!$A:$A&amp;'[1]产值及收款计划（2026）'!$B:$B,'[1]产值及收款计划（2026）'!U:U)</f>
        <v>0</v>
      </c>
      <c r="V126" s="256" cm="1">
        <f t="array" aca="1" ref="V126" ca="1">_xlfn.XLOOKUP($A126&amp;$B126,'[1]产值及收款计划（2026）'!$A:$A&amp;'[1]产值及收款计划（2026）'!$B:$B,'[1]产值及收款计划（2026）'!V:V)</f>
        <v>60.3</v>
      </c>
      <c r="W126" s="256" cm="1">
        <f t="array" aca="1" ref="W126" ca="1">_xlfn.XLOOKUP($A126&amp;$B126,'[1]产值及收款计划（2026）'!$A:$A&amp;'[1]产值及收款计划（2026）'!$B:$B,'[1]产值及收款计划（2026）'!W:W)</f>
        <v>0</v>
      </c>
      <c r="X126" s="256" cm="1">
        <f t="array" aca="1" ref="X126" ca="1">_xlfn.XLOOKUP($A126&amp;$B126,'[1]产值及收款计划（2026）'!$A:$A&amp;'[1]产值及收款计划（2026）'!$B:$B,'[1]产值及收款计划（2026）'!X:X)</f>
        <v>0</v>
      </c>
      <c r="Y126" s="256" cm="1">
        <f t="array" aca="1" ref="Y126" ca="1">_xlfn.XLOOKUP($A126&amp;$B126,'[1]产值及收款计划（2026）'!$A:$A&amp;'[1]产值及收款计划（2026）'!$B:$B,'[1]产值及收款计划（2026）'!Y:Y)</f>
        <v>0</v>
      </c>
      <c r="Z126" s="256" cm="1">
        <f t="array" aca="1" ref="Z126" ca="1">_xlfn.XLOOKUP($A126&amp;$B126,'[1]产值及收款计划（2026）'!$A:$A&amp;'[1]产值及收款计划（2026）'!$B:$B,'[1]产值及收款计划（2026）'!Z:Z)</f>
        <v>0</v>
      </c>
      <c r="AA126" s="256" cm="1">
        <f t="array" aca="1" ref="AA126" ca="1">_xlfn.XLOOKUP($A126&amp;$B126,'[1]产值及收款计划（2026）'!$A:$A&amp;'[1]产值及收款计划（2026）'!$B:$B,'[1]产值及收款计划（2026）'!AA:AA)</f>
        <v>0</v>
      </c>
      <c r="AB126" s="256" cm="1">
        <f t="array" aca="1" ref="AB126" ca="1">_xlfn.XLOOKUP($A126&amp;$B126,'[1]产值及收款计划（2026）'!$A:$A&amp;'[1]产值及收款计划（2026）'!$B:$B,'[1]产值及收款计划（2026）'!AB:AB)</f>
        <v>0</v>
      </c>
      <c r="AC126" s="256" cm="1">
        <f t="array" aca="1" ref="AC126" ca="1">_xlfn.XLOOKUP($A126&amp;$B126,'[1]产值及收款计划（2026）'!$A:$A&amp;'[1]产值及收款计划（2026）'!$B:$B,'[1]产值及收款计划（2026）'!AC:AC)</f>
        <v>0</v>
      </c>
      <c r="AD126" s="256" cm="1">
        <f t="array" aca="1" ref="AD126" ca="1">_xlfn.XLOOKUP($A126&amp;$B126,'[1]产值及收款计划（2026）'!$A:$A&amp;'[1]产值及收款计划（2026）'!$B:$B,'[1]产值及收款计划（2026）'!AD:AD)</f>
        <v>0</v>
      </c>
      <c r="AE126" s="256" cm="1">
        <f t="array" aca="1" ref="AE126" ca="1">_xlfn.XLOOKUP($A126&amp;$B126,'[1]产值及收款计划（2026）'!$A:$A&amp;'[1]产值及收款计划（2026）'!$B:$B,'[1]产值及收款计划（2026）'!AE:AE)</f>
        <v>0</v>
      </c>
      <c r="AF126" s="256" cm="1">
        <f t="array" aca="1" ref="AF126" ca="1">_xlfn.XLOOKUP($A126&amp;$B126,'[1]产值及收款计划（2026）'!$A:$A&amp;'[1]产值及收款计划（2026）'!$B:$B,'[1]产值及收款计划（2026）'!AF:AF)</f>
        <v>0</v>
      </c>
      <c r="AG126" s="256" cm="1">
        <f t="array" aca="1" ref="AG126" ca="1">_xlfn.XLOOKUP($A126&amp;$B126,'[1]产值及收款计划（2026）'!$A:$A&amp;'[1]产值及收款计划（2026）'!$B:$B,'[1]产值及收款计划（2026）'!AG:AG)</f>
        <v>0</v>
      </c>
      <c r="AH126" s="256" cm="1">
        <f t="array" aca="1" ref="AH126" ca="1">_xlfn.XLOOKUP($A126&amp;$B126,'[1]产值及收款计划（2026）'!$A:$A&amp;'[1]产值及收款计划（2026）'!$B:$B,'[1]产值及收款计划（2026）'!AH:AH)</f>
        <v>0</v>
      </c>
      <c r="AI126" s="256" cm="1">
        <f t="array" aca="1" ref="AI126" ca="1">_xlfn.XLOOKUP($A126&amp;$B126,'[1]产值及收款计划（2026）'!$A:$A&amp;'[1]产值及收款计划（2026）'!$B:$B,'[1]产值及收款计划（2026）'!AI:AI)</f>
        <v>60.3</v>
      </c>
      <c r="AJ126" s="256" cm="1">
        <f t="array" aca="1" ref="AJ126" ca="1">_xlfn.XLOOKUP($A126&amp;$B126,'[1]产值及收款计划（2026）'!$A:$A&amp;'[1]产值及收款计划（2026）'!$B:$B,'[1]产值及收款计划（2026）'!AJ:AJ)</f>
        <v>0</v>
      </c>
      <c r="AK126" s="256" cm="1">
        <f t="array" aca="1" ref="AK126" ca="1">_xlfn.XLOOKUP($A126&amp;$B126,'[1]产值及收款计划（2026）'!$A:$A&amp;'[1]产值及收款计划（2026）'!$B:$B,'[1]产值及收款计划（2026）'!AK:AK)</f>
        <v>0</v>
      </c>
      <c r="AL126" s="256" cm="1">
        <f t="array" aca="1" ref="AL126" ca="1">_xlfn.XLOOKUP($A126&amp;$B126,'[1]产值及收款计划（2026）'!$A:$A&amp;'[1]产值及收款计划（2026）'!$B:$B,'[1]产值及收款计划（2026）'!AL:AL)</f>
        <v>0</v>
      </c>
      <c r="AM126" s="263" t="e" cm="1">
        <f t="array" aca="1" ref="AM126" ca="1">_xlfn.LET(_xlpm.勾选月份状态数组,TRANSPOSE('PPT(12-15页）-TOP10'!$A$3:$A$14),_xlpm.选择数据区,IF('PPT(12-15页）-TOP10'!$E$3="收款",$BA126:$BL126,$AA126:$AL126),SUM(_xlfn._xlws.FILTER(_xlpm.选择数据区,_xlpm.勾选月份状态数组,"")))</f>
        <v>#NAME?</v>
      </c>
      <c r="AN126" s="256" t="e" cm="1">
        <f t="array" aca="1" ref="AN126" ca="1">_xlfn.LET(_xlpm.勾选月份状态数组,TRANSPOSE('PPT(12-15页）-TOP10'!$A$3:$A$14),_xlpm.选择数据区,IF('PPT(12-15页）-TOP10'!$E$3="收款",$DA126:$DL126,$CA126:$CL126),SUM(_xlfn._xlws.FILTER(_xlpm.选择数据区,_xlpm.勾选月份状态数组,"")))</f>
        <v>#NAME?</v>
      </c>
      <c r="AO126" s="256">
        <f ca="1">SUM(CA126:CC126)+SUM(AD126:AL126)</f>
        <v>60.3</v>
      </c>
      <c r="AP126" s="256"/>
      <c r="AQ126" s="256"/>
      <c r="AR126" s="256"/>
      <c r="AS126" s="256" cm="1">
        <f t="array" aca="1" ref="AS126" ca="1">_xlfn.XLOOKUP($A126&amp;$B126,'[1]产值及收款计划（2026）'!$A:$A&amp;'[1]产值及收款计划（2026）'!$B:$B,'[1]产值及收款计划（2026）'!AS:AS)</f>
        <v>0</v>
      </c>
      <c r="AT126" s="256" cm="1">
        <f t="array" aca="1" ref="AT126" ca="1">_xlfn.XLOOKUP($A126&amp;$B126,'[1]产值及收款计划（2026）'!$A:$A&amp;'[1]产值及收款计划（2026）'!$B:$B,'[1]产值及收款计划（2026）'!AT:AT)</f>
        <v>0</v>
      </c>
      <c r="AU126" s="256" cm="1">
        <f t="array" aca="1" ref="AU126" ca="1">_xlfn.XLOOKUP($A126&amp;$B126,'[1]产值及收款计划（2026）'!$A:$A&amp;'[1]产值及收款计划（2026）'!$B:$B,'[1]产值及收款计划（2026）'!AU:AU)</f>
        <v>0</v>
      </c>
      <c r="AV126" s="256" cm="1">
        <f t="array" aca="1" ref="AV126" ca="1">_xlfn.XLOOKUP($A126&amp;$B126,'[1]产值及收款计划（2026）'!$A:$A&amp;'[1]产值及收款计划（2026）'!$B:$B,'[1]产值及收款计划（2026）'!AV:AV)</f>
        <v>0</v>
      </c>
      <c r="AW126" s="256" cm="1">
        <f t="array" aca="1" ref="AW126" ca="1">_xlfn.XLOOKUP($A126&amp;$B126,'[1]产值及收款计划（2026）'!$A:$A&amp;'[1]产值及收款计划（2026）'!$B:$B,'[1]产值及收款计划（2026）'!AW:AW)</f>
        <v>0</v>
      </c>
      <c r="AX126" s="256" cm="1">
        <f t="array" aca="1" ref="AX126" ca="1">_xlfn.XLOOKUP($A126&amp;$B126,'[1]产值及收款计划（2026）'!$A:$A&amp;'[1]产值及收款计划（2026）'!$B:$B,'[1]产值及收款计划（2026）'!AX:AX)</f>
        <v>0</v>
      </c>
      <c r="AY126" s="256" cm="1">
        <f t="array" aca="1" ref="AY126" ca="1">_xlfn.XLOOKUP($A126&amp;$B126,'[1]产值及收款计划（2026）'!$A:$A&amp;'[1]产值及收款计划（2026）'!$B:$B,'[1]产值及收款计划（2026）'!AY:AY)</f>
        <v>60.3</v>
      </c>
      <c r="AZ126" s="256" cm="1">
        <f t="array" aca="1" ref="AZ126" ca="1">_xlfn.XLOOKUP($A126&amp;$B126,'[1]产值及收款计划（2026）'!$A:$A&amp;'[1]产值及收款计划（2026）'!$B:$B,'[1]产值及收款计划（2026）'!AZ:AZ)</f>
        <v>0</v>
      </c>
      <c r="BA126" s="256" cm="1">
        <f t="array" aca="1" ref="BA126" ca="1">_xlfn.XLOOKUP($A126&amp;$B126,'[1]产值及收款计划（2026）'!$A:$A&amp;'[1]产值及收款计划（2026）'!$B:$B,'[1]产值及收款计划（2026）'!BA:BA)</f>
        <v>0</v>
      </c>
      <c r="BB126" s="256" cm="1">
        <f t="array" aca="1" ref="BB126" ca="1">_xlfn.XLOOKUP($A126&amp;$B126,'[1]产值及收款计划（2026）'!$A:$A&amp;'[1]产值及收款计划（2026）'!$B:$B,'[1]产值及收款计划（2026）'!BB:BB)</f>
        <v>0</v>
      </c>
      <c r="BC126" s="256" cm="1">
        <f t="array" aca="1" ref="BC126" ca="1">_xlfn.XLOOKUP($A126&amp;$B126,'[1]产值及收款计划（2026）'!$A:$A&amp;'[1]产值及收款计划（2026）'!$B:$B,'[1]产值及收款计划（2026）'!BC:BC)</f>
        <v>0</v>
      </c>
      <c r="BD126" s="256" cm="1">
        <f t="array" aca="1" ref="BD126" ca="1">_xlfn.XLOOKUP($A126&amp;$B126,'[1]产值及收款计划（2026）'!$A:$A&amp;'[1]产值及收款计划（2026）'!$B:$B,'[1]产值及收款计划（2026）'!BD:BD)</f>
        <v>0</v>
      </c>
      <c r="BE126" s="256" cm="1">
        <f t="array" aca="1" ref="BE126" ca="1">_xlfn.XLOOKUP($A126&amp;$B126,'[1]产值及收款计划（2026）'!$A:$A&amp;'[1]产值及收款计划（2026）'!$B:$B,'[1]产值及收款计划（2026）'!BE:BE)</f>
        <v>0</v>
      </c>
      <c r="BF126" s="256" cm="1">
        <f t="array" aca="1" ref="BF126" ca="1">_xlfn.XLOOKUP($A126&amp;$B126,'[1]产值及收款计划（2026）'!$A:$A&amp;'[1]产值及收款计划（2026）'!$B:$B,'[1]产值及收款计划（2026）'!BF:BF)</f>
        <v>0</v>
      </c>
      <c r="BG126" s="256" cm="1">
        <f t="array" aca="1" ref="BG126" ca="1">_xlfn.XLOOKUP($A126&amp;$B126,'[1]产值及收款计划（2026）'!$A:$A&amp;'[1]产值及收款计划（2026）'!$B:$B,'[1]产值及收款计划（2026）'!BG:BG)</f>
        <v>0</v>
      </c>
      <c r="BH126" s="256" cm="1">
        <f t="array" aca="1" ref="BH126" ca="1">_xlfn.XLOOKUP($A126&amp;$B126,'[1]产值及收款计划（2026）'!$A:$A&amp;'[1]产值及收款计划（2026）'!$B:$B,'[1]产值及收款计划（2026）'!BH:BH)</f>
        <v>0</v>
      </c>
      <c r="BI126" s="256" cm="1">
        <f t="array" aca="1" ref="BI126" ca="1">_xlfn.XLOOKUP($A126&amp;$B126,'[1]产值及收款计划（2026）'!$A:$A&amp;'[1]产值及收款计划（2026）'!$B:$B,'[1]产值及收款计划（2026）'!BI:BI)</f>
        <v>0</v>
      </c>
      <c r="BJ126" s="256" cm="1">
        <f t="array" aca="1" ref="BJ126" ca="1">_xlfn.XLOOKUP($A126&amp;$B126,'[1]产值及收款计划（2026）'!$A:$A&amp;'[1]产值及收款计划（2026）'!$B:$B,'[1]产值及收款计划（2026）'!BJ:BJ)</f>
        <v>0</v>
      </c>
      <c r="BK126" s="256" cm="1">
        <f t="array" aca="1" ref="BK126" ca="1">_xlfn.XLOOKUP($A126&amp;$B126,'[1]产值及收款计划（2026）'!$A:$A&amp;'[1]产值及收款计划（2026）'!$B:$B,'[1]产值及收款计划（2026）'!BK:BK)</f>
        <v>0</v>
      </c>
      <c r="BL126" s="256" cm="1">
        <f t="array" aca="1" ref="BL126" ca="1">_xlfn.XLOOKUP($A126&amp;$B126,'[1]产值及收款计划（2026）'!$A:$A&amp;'[1]产值及收款计划（2026）'!$B:$B,'[1]产值及收款计划（2026）'!BL:BL)</f>
        <v>0</v>
      </c>
      <c r="BM126" s="256"/>
      <c r="BN126" s="256"/>
      <c r="BO126" s="256"/>
      <c r="BP126" s="256"/>
      <c r="BQ126" s="255" cm="1">
        <f t="array" aca="1" ref="BQ126" ca="1">_xlfn.XLOOKUP($A126&amp;$B126,'[1]产值及收款计划（2026）'!$A:$A&amp;'[1]产值及收款计划（2026）'!$B:$B,'[1]产值及收款计划（2026）'!BQ:BQ)</f>
        <v>0</v>
      </c>
      <c r="BR126" s="256" cm="1">
        <f t="array" aca="1" ref="BR126" ca="1">_xlfn.XLOOKUP($A126&amp;$B126,'[1]产值及收款计划（2026）'!$A:$A&amp;'[1]产值及收款计划（2026）'!$B:$B,'[1]产值及收款计划（2026）'!BR:BR)</f>
        <v>0</v>
      </c>
      <c r="CA126" s="256" cm="1">
        <f t="array" aca="1" ref="CA126" ca="1">_xlfn.XLOOKUP($A126&amp;$B126,'[1]产值及收款计划（2026）'!$A:$A&amp;'[1]产值及收款计划（2026）'!$B:$B,'[1]产值及收款计划（2026）'!CA:CA)</f>
        <v>0</v>
      </c>
      <c r="CB126" s="256" cm="1">
        <f t="array" aca="1" ref="CB126" ca="1">_xlfn.XLOOKUP($A126&amp;$B126,'[1]产值及收款计划（2026）'!$A:$A&amp;'[1]产值及收款计划（2026）'!$B:$B,'[1]产值及收款计划（2026）'!CB:CB)</f>
        <v>0</v>
      </c>
      <c r="CC126" s="256" cm="1">
        <f t="array" aca="1" ref="CC126" ca="1">_xlfn.XLOOKUP($A126&amp;$B126,'[1]产值及收款计划（2026）'!$A:$A&amp;'[1]产值及收款计划（2026）'!$B:$B,'[1]产值及收款计划（2026）'!CC:CC)</f>
        <v>0</v>
      </c>
      <c r="CD126" s="256" cm="1">
        <f t="array" aca="1" ref="CD126" ca="1">_xlfn.XLOOKUP($A126&amp;$B126,'[1]产值及收款计划（2026）'!$A:$A&amp;'[1]产值及收款计划（2026）'!$B:$B,'[1]产值及收款计划（2026）'!CD:CD)</f>
        <v>0</v>
      </c>
      <c r="CE126" s="256" cm="1">
        <f t="array" aca="1" ref="CE126" ca="1">_xlfn.XLOOKUP($A126&amp;$B126,'[1]产值及收款计划（2026）'!$A:$A&amp;'[1]产值及收款计划（2026）'!$B:$B,'[1]产值及收款计划（2026）'!CE:CE)</f>
        <v>0</v>
      </c>
      <c r="CF126" s="256" cm="1">
        <f t="array" aca="1" ref="CF126" ca="1">_xlfn.XLOOKUP($A126&amp;$B126,'[1]产值及收款计划（2026）'!$A:$A&amp;'[1]产值及收款计划（2026）'!$B:$B,'[1]产值及收款计划（2026）'!CF:CF)</f>
        <v>0</v>
      </c>
      <c r="CG126" s="256" cm="1">
        <f t="array" aca="1" ref="CG126" ca="1">_xlfn.XLOOKUP($A126&amp;$B126,'[1]产值及收款计划（2026）'!$A:$A&amp;'[1]产值及收款计划（2026）'!$B:$B,'[1]产值及收款计划（2026）'!CG:CG)</f>
        <v>0</v>
      </c>
      <c r="CH126" s="256" cm="1">
        <f t="array" aca="1" ref="CH126" ca="1">_xlfn.XLOOKUP($A126&amp;$B126,'[1]产值及收款计划（2026）'!$A:$A&amp;'[1]产值及收款计划（2026）'!$B:$B,'[1]产值及收款计划（2026）'!CH:CH)</f>
        <v>0</v>
      </c>
      <c r="CI126" s="256" cm="1">
        <f t="array" aca="1" ref="CI126" ca="1">_xlfn.XLOOKUP($A126&amp;$B126,'[1]产值及收款计划（2026）'!$A:$A&amp;'[1]产值及收款计划（2026）'!$B:$B,'[1]产值及收款计划（2026）'!CI:CI)</f>
        <v>0</v>
      </c>
      <c r="CJ126" s="256" cm="1">
        <f t="array" aca="1" ref="CJ126" ca="1">_xlfn.XLOOKUP($A126&amp;$B126,'[1]产值及收款计划（2026）'!$A:$A&amp;'[1]产值及收款计划（2026）'!$B:$B,'[1]产值及收款计划（2026）'!CJ:CJ)</f>
        <v>0</v>
      </c>
      <c r="CK126" s="256" cm="1">
        <f t="array" aca="1" ref="CK126" ca="1">_xlfn.XLOOKUP($A126&amp;$B126,'[1]产值及收款计划（2026）'!$A:$A&amp;'[1]产值及收款计划（2026）'!$B:$B,'[1]产值及收款计划（2026）'!CK:CK)</f>
        <v>0</v>
      </c>
      <c r="CL126" s="256" cm="1">
        <f t="array" aca="1" ref="CL126" ca="1">_xlfn.XLOOKUP($A126&amp;$B126,'[1]产值及收款计划（2026）'!$A:$A&amp;'[1]产值及收款计划（2026）'!$B:$B,'[1]产值及收款计划（2026）'!CL:CL)</f>
        <v>0</v>
      </c>
      <c r="DA126" s="256" cm="1">
        <f t="array" aca="1" ref="DA126" ca="1">_xlfn.XLOOKUP($A126&amp;$B126,'[1]产值及收款计划（2026）'!$A:$A&amp;'[1]产值及收款计划（2026）'!$B:$B,'[1]产值及收款计划（2026）'!DA:DA)</f>
        <v>0</v>
      </c>
      <c r="DB126" s="256" cm="1">
        <f t="array" aca="1" ref="DB126" ca="1">_xlfn.XLOOKUP($A126&amp;$B126,'[1]产值及收款计划（2026）'!$A:$A&amp;'[1]产值及收款计划（2026）'!$B:$B,'[1]产值及收款计划（2026）'!DB:DB)</f>
        <v>0</v>
      </c>
      <c r="DC126" s="256" cm="1">
        <f t="array" aca="1" ref="DC126" ca="1">_xlfn.XLOOKUP($A126&amp;$B126,'[1]产值及收款计划（2026）'!$A:$A&amp;'[1]产值及收款计划（2026）'!$B:$B,'[1]产值及收款计划（2026）'!DC:DC)</f>
        <v>0</v>
      </c>
      <c r="DD126" s="256" cm="1">
        <f t="array" aca="1" ref="DD126" ca="1">_xlfn.XLOOKUP($A126&amp;$B126,'[1]产值及收款计划（2026）'!$A:$A&amp;'[1]产值及收款计划（2026）'!$B:$B,'[1]产值及收款计划（2026）'!DD:DD)</f>
        <v>0</v>
      </c>
      <c r="DE126" s="256" cm="1">
        <f t="array" aca="1" ref="DE126" ca="1">_xlfn.XLOOKUP($A126&amp;$B126,'[1]产值及收款计划（2026）'!$A:$A&amp;'[1]产值及收款计划（2026）'!$B:$B,'[1]产值及收款计划（2026）'!DE:DE)</f>
        <v>0</v>
      </c>
      <c r="DF126" s="256" cm="1">
        <f t="array" aca="1" ref="DF126" ca="1">_xlfn.XLOOKUP($A126&amp;$B126,'[1]产值及收款计划（2026）'!$A:$A&amp;'[1]产值及收款计划（2026）'!$B:$B,'[1]产值及收款计划（2026）'!DF:DF)</f>
        <v>0</v>
      </c>
      <c r="DG126" s="256" cm="1">
        <f t="array" aca="1" ref="DG126" ca="1">_xlfn.XLOOKUP($A126&amp;$B126,'[1]产值及收款计划（2026）'!$A:$A&amp;'[1]产值及收款计划（2026）'!$B:$B,'[1]产值及收款计划（2026）'!DG:DG)</f>
        <v>0</v>
      </c>
      <c r="DH126" s="256" cm="1">
        <f t="array" aca="1" ref="DH126" ca="1">_xlfn.XLOOKUP($A126&amp;$B126,'[1]产值及收款计划（2026）'!$A:$A&amp;'[1]产值及收款计划（2026）'!$B:$B,'[1]产值及收款计划（2026）'!DH:DH)</f>
        <v>0</v>
      </c>
      <c r="DI126" s="256" cm="1">
        <f t="array" aca="1" ref="DI126" ca="1">_xlfn.XLOOKUP($A126&amp;$B126,'[1]产值及收款计划（2026）'!$A:$A&amp;'[1]产值及收款计划（2026）'!$B:$B,'[1]产值及收款计划（2026）'!DI:DI)</f>
        <v>0</v>
      </c>
      <c r="DJ126" s="256" cm="1">
        <f t="array" aca="1" ref="DJ126" ca="1">_xlfn.XLOOKUP($A126&amp;$B126,'[1]产值及收款计划（2026）'!$A:$A&amp;'[1]产值及收款计划（2026）'!$B:$B,'[1]产值及收款计划（2026）'!DJ:DJ)</f>
        <v>0</v>
      </c>
      <c r="DK126" s="256" cm="1">
        <f t="array" aca="1" ref="DK126" ca="1">_xlfn.XLOOKUP($A126&amp;$B126,'[1]产值及收款计划（2026）'!$A:$A&amp;'[1]产值及收款计划（2026）'!$B:$B,'[1]产值及收款计划（2026）'!DK:DK)</f>
        <v>0</v>
      </c>
      <c r="DL126" s="256" cm="1">
        <f t="array" aca="1" ref="DL126" ca="1">_xlfn.XLOOKUP($A126&amp;$B126,'[1]产值及收款计划（2026）'!$A:$A&amp;'[1]产值及收款计划（2026）'!$B:$B,'[1]产值及收款计划（2026）'!DL:DL)</f>
        <v>0</v>
      </c>
      <c r="DM126" s="264"/>
      <c r="DN126" s="250"/>
    </row>
    <row r="127" spans="1:118" ht="20.25" x14ac:dyDescent="0.15">
      <c r="A127" s="254">
        <f t="shared" ca="1" si="11"/>
        <v>123</v>
      </c>
      <c r="B127" s="254" t="s">
        <v>25</v>
      </c>
      <c r="C127" s="255" t="str" cm="1">
        <f t="array" aca="1" ref="C127" ca="1">_xlfn.XLOOKUP($A127&amp;$B127,'[1]产值及收款计划（2026）'!$A:$A&amp;'[1]产值及收款计划（2026）'!$B:$B,'[1]产值及收款计划（2026）'!C:C)</f>
        <v>ZHT2025021100010</v>
      </c>
      <c r="D127" s="255" t="str" cm="1">
        <f t="array" aca="1" ref="D127" ca="1">_xlfn.XLOOKUP($A127&amp;$B127,'[1]产值及收款计划（2026）'!$A:$A&amp;'[1]产值及收款计划（2026）'!$B:$B,'[1]产值及收款计划（2026）'!D:D)</f>
        <v>嘉兴空港智联创新园BIM技术咨询合同</v>
      </c>
      <c r="E127" s="256" cm="1">
        <f t="array" aca="1" ref="E127" ca="1">_xlfn.XLOOKUP($A127&amp;$B127,'[1]产值及收款计划（2026）'!$A:$A&amp;'[1]产值及收款计划（2026）'!$B:$B,'[1]产值及收款计划（2026）'!E:E)</f>
        <v>28.5</v>
      </c>
      <c r="F127" s="256" cm="1">
        <f t="array" aca="1" ref="F127" ca="1">_xlfn.XLOOKUP($A127&amp;$B127,'[1]产值及收款计划（2026）'!$A:$A&amp;'[1]产值及收款计划（2026）'!$B:$B,'[1]产值及收款计划（2026）'!F:F)</f>
        <v>28.5</v>
      </c>
      <c r="G127" s="256" cm="1">
        <f t="array" aca="1" ref="G127" ca="1">_xlfn.XLOOKUP($A127&amp;$B127,'[1]产值及收款计划（2026）'!$A:$A&amp;'[1]产值及收款计划（2026）'!$B:$B,'[1]产值及收款计划（2026）'!G:G)</f>
        <v>28.5</v>
      </c>
      <c r="H127" s="256" cm="1">
        <f t="array" aca="1" ref="H127" ca="1">_xlfn.XLOOKUP($A127&amp;$B127,'[1]产值及收款计划（2026）'!$A:$A&amp;'[1]产值及收款计划（2026）'!$B:$B,'[1]产值及收款计划（2026）'!H:H)</f>
        <v>3.5</v>
      </c>
      <c r="I127" s="257" cm="1">
        <f t="array" aca="1" ref="I127" ca="1">_xlfn.XLOOKUP($A127&amp;$B127,'[1]产值及收款计划（2026）'!$A:$A&amp;'[1]产值及收款计划（2026）'!$B:$B,'[1]产值及收款计划（2026）'!I:I)</f>
        <v>0.12280701754386</v>
      </c>
      <c r="J127" s="258" cm="1">
        <f t="array" aca="1" ref="J127" ca="1">_xlfn.XLOOKUP($A127&amp;$B127,'[1]产值及收款计划（2026）'!$A:$A&amp;'[1]产值及收款计划（2026）'!$B:$B,'[1]产值及收款计划（2026）'!J:J)</f>
        <v>0.06</v>
      </c>
      <c r="K127" s="256" cm="1">
        <f t="array" aca="1" ref="K127" ca="1">_xlfn.XLOOKUP($A127&amp;$B127,'[1]产值及收款计划（2026）'!$A:$A&amp;'[1]产值及收款计划（2026）'!$B:$B,'[1]产值及收款计划（2026）'!K:K)</f>
        <v>0</v>
      </c>
      <c r="L127" s="256" cm="1">
        <f t="array" aca="1" ref="L127" ca="1">_xlfn.XLOOKUP($A127&amp;$B127,'[1]产值及收款计划（2026）'!$A:$A&amp;'[1]产值及收款计划（2026）'!$B:$B,'[1]产值及收款计划（2026）'!L:L)</f>
        <v>0</v>
      </c>
      <c r="M127" s="256" t="str" cm="1">
        <f t="array" aca="1" ref="M127" ca="1">_xlfn.XLOOKUP($A127&amp;$B127,'[1]产值及收款计划（2026）'!$A:$A&amp;'[1]产值及收款计划（2026）'!$B:$B,'[1]产值及收款计划（2026）'!M:M)</f>
        <v>主导</v>
      </c>
      <c r="N127" s="256" t="str" cm="1">
        <f t="array" aca="1" ref="N127" ca="1">_xlfn.XLOOKUP($A127&amp;$B127,'[1]产值及收款计划（2026）'!$A:$A&amp;'[1]产值及收款计划（2026）'!$B:$B,'[1]产值及收款计划（2026）'!N:N)</f>
        <v>张智伟团队</v>
      </c>
      <c r="O127" s="256" t="str" cm="1">
        <f t="array" aca="1" ref="O127" ca="1">_xlfn.XLOOKUP($A127&amp;$B127,'[1]产值及收款计划（2026）'!$A:$A&amp;'[1]产值及收款计划（2026）'!$B:$B,'[1]产值及收款计划（2026）'!O:O)</f>
        <v>卜宝翔</v>
      </c>
      <c r="P127" s="255" t="str" cm="1">
        <f t="array" aca="1" ref="P127" ca="1">_xlfn.XLOOKUP($A127&amp;$B127,'[1]产值及收款计划（2026）'!$A:$A&amp;'[1]产值及收款计划（2026）'!$B:$B,'[1]产值及收款计划（2026）'!P:P)</f>
        <v>在建</v>
      </c>
      <c r="Q127" s="256" cm="1">
        <f t="array" aca="1" ref="Q127" ca="1">_xlfn.XLOOKUP($A127&amp;$B127,'[1]产值及收款计划（2026）'!$A:$A&amp;'[1]产值及收款计划（2026）'!$B:$B,'[1]产值及收款计划（2026）'!Q:Q)</f>
        <v>0</v>
      </c>
      <c r="R127" s="256" cm="1">
        <f t="array" aca="1" ref="R127" ca="1">_xlfn.XLOOKUP($A127&amp;$B127,'[1]产值及收款计划（2026）'!$A:$A&amp;'[1]产值及收款计划（2026）'!$B:$B,'[1]产值及收款计划（2026）'!R:R)</f>
        <v>0</v>
      </c>
      <c r="S127" s="256" cm="1">
        <f t="array" aca="1" ref="S127" ca="1">_xlfn.XLOOKUP($A127&amp;$B127,'[1]产值及收款计划（2026）'!$A:$A&amp;'[1]产值及收款计划（2026）'!$B:$B,'[1]产值及收款计划（2026）'!S:S)</f>
        <v>0</v>
      </c>
      <c r="T127" s="256" cm="1">
        <f t="array" aca="1" ref="T127" ca="1">_xlfn.XLOOKUP($A127&amp;$B127,'[1]产值及收款计划（2026）'!$A:$A&amp;'[1]产值及收款计划（2026）'!$B:$B,'[1]产值及收款计划（2026）'!T:T)</f>
        <v>0</v>
      </c>
      <c r="U127" s="256" cm="1">
        <f t="array" aca="1" ref="U127" ca="1">_xlfn.XLOOKUP($A127&amp;$B127,'[1]产值及收款计划（2026）'!$A:$A&amp;'[1]产值及收款计划（2026）'!$B:$B,'[1]产值及收款计划（2026）'!U:U)</f>
        <v>0</v>
      </c>
      <c r="V127" s="256" cm="1">
        <f t="array" aca="1" ref="V127" ca="1">_xlfn.XLOOKUP($A127&amp;$B127,'[1]产值及收款计划（2026）'!$A:$A&amp;'[1]产值及收款计划（2026）'!$B:$B,'[1]产值及收款计划（2026）'!V:V)</f>
        <v>28.5</v>
      </c>
      <c r="W127" s="256" cm="1">
        <f t="array" aca="1" ref="W127" ca="1">_xlfn.XLOOKUP($A127&amp;$B127,'[1]产值及收款计划（2026）'!$A:$A&amp;'[1]产值及收款计划（2026）'!$B:$B,'[1]产值及收款计划（2026）'!W:W)</f>
        <v>0</v>
      </c>
      <c r="X127" s="256" cm="1">
        <f t="array" aca="1" ref="X127" ca="1">_xlfn.XLOOKUP($A127&amp;$B127,'[1]产值及收款计划（2026）'!$A:$A&amp;'[1]产值及收款计划（2026）'!$B:$B,'[1]产值及收款计划（2026）'!X:X)</f>
        <v>0</v>
      </c>
      <c r="Y127" s="256" cm="1">
        <f t="array" aca="1" ref="Y127" ca="1">_xlfn.XLOOKUP($A127&amp;$B127,'[1]产值及收款计划（2026）'!$A:$A&amp;'[1]产值及收款计划（2026）'!$B:$B,'[1]产值及收款计划（2026）'!Y:Y)</f>
        <v>0</v>
      </c>
      <c r="Z127" s="256" cm="1">
        <f t="array" aca="1" ref="Z127" ca="1">_xlfn.XLOOKUP($A127&amp;$B127,'[1]产值及收款计划（2026）'!$A:$A&amp;'[1]产值及收款计划（2026）'!$B:$B,'[1]产值及收款计划（2026）'!Z:Z)</f>
        <v>0</v>
      </c>
      <c r="AA127" s="256" cm="1">
        <f t="array" aca="1" ref="AA127" ca="1">_xlfn.XLOOKUP($A127&amp;$B127,'[1]产值及收款计划（2026）'!$A:$A&amp;'[1]产值及收款计划（2026）'!$B:$B,'[1]产值及收款计划（2026）'!AA:AA)</f>
        <v>0</v>
      </c>
      <c r="AB127" s="256" cm="1">
        <f t="array" aca="1" ref="AB127" ca="1">_xlfn.XLOOKUP($A127&amp;$B127,'[1]产值及收款计划（2026）'!$A:$A&amp;'[1]产值及收款计划（2026）'!$B:$B,'[1]产值及收款计划（2026）'!AB:AB)</f>
        <v>0</v>
      </c>
      <c r="AC127" s="256" cm="1">
        <f t="array" aca="1" ref="AC127" ca="1">_xlfn.XLOOKUP($A127&amp;$B127,'[1]产值及收款计划（2026）'!$A:$A&amp;'[1]产值及收款计划（2026）'!$B:$B,'[1]产值及收款计划（2026）'!AC:AC)</f>
        <v>0</v>
      </c>
      <c r="AD127" s="256" cm="1">
        <f t="array" aca="1" ref="AD127" ca="1">_xlfn.XLOOKUP($A127&amp;$B127,'[1]产值及收款计划（2026）'!$A:$A&amp;'[1]产值及收款计划（2026）'!$B:$B,'[1]产值及收款计划（2026）'!AD:AD)</f>
        <v>0</v>
      </c>
      <c r="AE127" s="256" cm="1">
        <f t="array" aca="1" ref="AE127" ca="1">_xlfn.XLOOKUP($A127&amp;$B127,'[1]产值及收款计划（2026）'!$A:$A&amp;'[1]产值及收款计划（2026）'!$B:$B,'[1]产值及收款计划（2026）'!AE:AE)</f>
        <v>0</v>
      </c>
      <c r="AF127" s="256" cm="1">
        <f t="array" aca="1" ref="AF127" ca="1">_xlfn.XLOOKUP($A127&amp;$B127,'[1]产值及收款计划（2026）'!$A:$A&amp;'[1]产值及收款计划（2026）'!$B:$B,'[1]产值及收款计划（2026）'!AF:AF)</f>
        <v>0</v>
      </c>
      <c r="AG127" s="256" cm="1">
        <f t="array" aca="1" ref="AG127" ca="1">_xlfn.XLOOKUP($A127&amp;$B127,'[1]产值及收款计划（2026）'!$A:$A&amp;'[1]产值及收款计划（2026）'!$B:$B,'[1]产值及收款计划（2026）'!AG:AG)</f>
        <v>0</v>
      </c>
      <c r="AH127" s="256" cm="1">
        <f t="array" aca="1" ref="AH127" ca="1">_xlfn.XLOOKUP($A127&amp;$B127,'[1]产值及收款计划（2026）'!$A:$A&amp;'[1]产值及收款计划（2026）'!$B:$B,'[1]产值及收款计划（2026）'!AH:AH)</f>
        <v>0</v>
      </c>
      <c r="AI127" s="256" cm="1">
        <f t="array" aca="1" ref="AI127" ca="1">_xlfn.XLOOKUP($A127&amp;$B127,'[1]产值及收款计划（2026）'!$A:$A&amp;'[1]产值及收款计划（2026）'!$B:$B,'[1]产值及收款计划（2026）'!AI:AI)</f>
        <v>0</v>
      </c>
      <c r="AJ127" s="256" cm="1">
        <f t="array" aca="1" ref="AJ127" ca="1">_xlfn.XLOOKUP($A127&amp;$B127,'[1]产值及收款计划（2026）'!$A:$A&amp;'[1]产值及收款计划（2026）'!$B:$B,'[1]产值及收款计划（2026）'!AJ:AJ)</f>
        <v>0</v>
      </c>
      <c r="AK127" s="256" cm="1">
        <f t="array" aca="1" ref="AK127" ca="1">_xlfn.XLOOKUP($A127&amp;$B127,'[1]产值及收款计划（2026）'!$A:$A&amp;'[1]产值及收款计划（2026）'!$B:$B,'[1]产值及收款计划（2026）'!AK:AK)</f>
        <v>0</v>
      </c>
      <c r="AL127" s="256" cm="1">
        <f t="array" aca="1" ref="AL127" ca="1">_xlfn.XLOOKUP($A127&amp;$B127,'[1]产值及收款计划（2026）'!$A:$A&amp;'[1]产值及收款计划（2026）'!$B:$B,'[1]产值及收款计划（2026）'!AL:AL)</f>
        <v>0</v>
      </c>
      <c r="AM127" s="263" t="e" cm="1">
        <f t="array" aca="1" ref="AM127" ca="1">_xlfn.LET(_xlpm.勾选月份状态数组,TRANSPOSE('PPT(12-15页）-TOP10'!$A$3:$A$14),_xlpm.选择数据区,IF('PPT(12-15页）-TOP10'!$E$3="收款",$BA127:$BL127,$AA127:$AL127),SUM(_xlfn._xlws.FILTER(_xlpm.选择数据区,_xlpm.勾选月份状态数组,"")))</f>
        <v>#NAME?</v>
      </c>
      <c r="AN127" s="256" t="e" cm="1">
        <f t="array" aca="1" ref="AN127" ca="1">_xlfn.LET(_xlpm.勾选月份状态数组,TRANSPOSE('PPT(12-15页）-TOP10'!$A$3:$A$14),_xlpm.选择数据区,IF('PPT(12-15页）-TOP10'!$E$3="收款",$DA127:$DL127,$CA127:$CL127),SUM(_xlfn._xlws.FILTER(_xlpm.选择数据区,_xlpm.勾选月份状态数组,"")))</f>
        <v>#NAME?</v>
      </c>
      <c r="AO127" s="256">
        <f ca="1">SUM(CA127:CC127)+SUM(AD127:AL127)</f>
        <v>0</v>
      </c>
      <c r="AP127" s="256"/>
      <c r="AQ127" s="256"/>
      <c r="AR127" s="256"/>
      <c r="AS127" s="256" cm="1">
        <f t="array" aca="1" ref="AS127" ca="1">_xlfn.XLOOKUP($A127&amp;$B127,'[1]产值及收款计划（2026）'!$A:$A&amp;'[1]产值及收款计划（2026）'!$B:$B,'[1]产值及收款计划（2026）'!AS:AS)</f>
        <v>0</v>
      </c>
      <c r="AT127" s="256" cm="1">
        <f t="array" aca="1" ref="AT127" ca="1">_xlfn.XLOOKUP($A127&amp;$B127,'[1]产值及收款计划（2026）'!$A:$A&amp;'[1]产值及收款计划（2026）'!$B:$B,'[1]产值及收款计划（2026）'!AT:AT)</f>
        <v>0</v>
      </c>
      <c r="AU127" s="256" cm="1">
        <f t="array" aca="1" ref="AU127" ca="1">_xlfn.XLOOKUP($A127&amp;$B127,'[1]产值及收款计划（2026）'!$A:$A&amp;'[1]产值及收款计划（2026）'!$B:$B,'[1]产值及收款计划（2026）'!AU:AU)</f>
        <v>0</v>
      </c>
      <c r="AV127" s="256" cm="1">
        <f t="array" aca="1" ref="AV127" ca="1">_xlfn.XLOOKUP($A127&amp;$B127,'[1]产值及收款计划（2026）'!$A:$A&amp;'[1]产值及收款计划（2026）'!$B:$B,'[1]产值及收款计划（2026）'!AV:AV)</f>
        <v>0</v>
      </c>
      <c r="AW127" s="256" cm="1">
        <f t="array" aca="1" ref="AW127" ca="1">_xlfn.XLOOKUP($A127&amp;$B127,'[1]产值及收款计划（2026）'!$A:$A&amp;'[1]产值及收款计划（2026）'!$B:$B,'[1]产值及收款计划（2026）'!AW:AW)</f>
        <v>0</v>
      </c>
      <c r="AX127" s="256" cm="1">
        <f t="array" aca="1" ref="AX127" ca="1">_xlfn.XLOOKUP($A127&amp;$B127,'[1]产值及收款计划（2026）'!$A:$A&amp;'[1]产值及收款计划（2026）'!$B:$B,'[1]产值及收款计划（2026）'!AX:AX)</f>
        <v>0</v>
      </c>
      <c r="AY127" s="256" cm="1">
        <f t="array" aca="1" ref="AY127" ca="1">_xlfn.XLOOKUP($A127&amp;$B127,'[1]产值及收款计划（2026）'!$A:$A&amp;'[1]产值及收款计划（2026）'!$B:$B,'[1]产值及收款计划（2026）'!AY:AY)</f>
        <v>28.5</v>
      </c>
      <c r="AZ127" s="256" cm="1">
        <f t="array" aca="1" ref="AZ127" ca="1">_xlfn.XLOOKUP($A127&amp;$B127,'[1]产值及收款计划（2026）'!$A:$A&amp;'[1]产值及收款计划（2026）'!$B:$B,'[1]产值及收款计划（2026）'!AZ:AZ)</f>
        <v>0</v>
      </c>
      <c r="BA127" s="256" cm="1">
        <f t="array" aca="1" ref="BA127" ca="1">_xlfn.XLOOKUP($A127&amp;$B127,'[1]产值及收款计划（2026）'!$A:$A&amp;'[1]产值及收款计划（2026）'!$B:$B,'[1]产值及收款计划（2026）'!BA:BA)</f>
        <v>0</v>
      </c>
      <c r="BB127" s="256" cm="1">
        <f t="array" aca="1" ref="BB127" ca="1">_xlfn.XLOOKUP($A127&amp;$B127,'[1]产值及收款计划（2026）'!$A:$A&amp;'[1]产值及收款计划（2026）'!$B:$B,'[1]产值及收款计划（2026）'!BB:BB)</f>
        <v>0</v>
      </c>
      <c r="BC127" s="256" cm="1">
        <f t="array" aca="1" ref="BC127" ca="1">_xlfn.XLOOKUP($A127&amp;$B127,'[1]产值及收款计划（2026）'!$A:$A&amp;'[1]产值及收款计划（2026）'!$B:$B,'[1]产值及收款计划（2026）'!BC:BC)</f>
        <v>0</v>
      </c>
      <c r="BD127" s="256" cm="1">
        <f t="array" aca="1" ref="BD127" ca="1">_xlfn.XLOOKUP($A127&amp;$B127,'[1]产值及收款计划（2026）'!$A:$A&amp;'[1]产值及收款计划（2026）'!$B:$B,'[1]产值及收款计划（2026）'!BD:BD)</f>
        <v>0</v>
      </c>
      <c r="BE127" s="256" cm="1">
        <f t="array" aca="1" ref="BE127" ca="1">_xlfn.XLOOKUP($A127&amp;$B127,'[1]产值及收款计划（2026）'!$A:$A&amp;'[1]产值及收款计划（2026）'!$B:$B,'[1]产值及收款计划（2026）'!BE:BE)</f>
        <v>0</v>
      </c>
      <c r="BF127" s="256" cm="1">
        <f t="array" aca="1" ref="BF127" ca="1">_xlfn.XLOOKUP($A127&amp;$B127,'[1]产值及收款计划（2026）'!$A:$A&amp;'[1]产值及收款计划（2026）'!$B:$B,'[1]产值及收款计划（2026）'!BF:BF)</f>
        <v>0</v>
      </c>
      <c r="BG127" s="256" cm="1">
        <f t="array" aca="1" ref="BG127" ca="1">_xlfn.XLOOKUP($A127&amp;$B127,'[1]产值及收款计划（2026）'!$A:$A&amp;'[1]产值及收款计划（2026）'!$B:$B,'[1]产值及收款计划（2026）'!BG:BG)</f>
        <v>0</v>
      </c>
      <c r="BH127" s="256" cm="1">
        <f t="array" aca="1" ref="BH127" ca="1">_xlfn.XLOOKUP($A127&amp;$B127,'[1]产值及收款计划（2026）'!$A:$A&amp;'[1]产值及收款计划（2026）'!$B:$B,'[1]产值及收款计划（2026）'!BH:BH)</f>
        <v>0</v>
      </c>
      <c r="BI127" s="256" cm="1">
        <f t="array" aca="1" ref="BI127" ca="1">_xlfn.XLOOKUP($A127&amp;$B127,'[1]产值及收款计划（2026）'!$A:$A&amp;'[1]产值及收款计划（2026）'!$B:$B,'[1]产值及收款计划（2026）'!BI:BI)</f>
        <v>0</v>
      </c>
      <c r="BJ127" s="256" cm="1">
        <f t="array" aca="1" ref="BJ127" ca="1">_xlfn.XLOOKUP($A127&amp;$B127,'[1]产值及收款计划（2026）'!$A:$A&amp;'[1]产值及收款计划（2026）'!$B:$B,'[1]产值及收款计划（2026）'!BJ:BJ)</f>
        <v>0</v>
      </c>
      <c r="BK127" s="256" cm="1">
        <f t="array" aca="1" ref="BK127" ca="1">_xlfn.XLOOKUP($A127&amp;$B127,'[1]产值及收款计划（2026）'!$A:$A&amp;'[1]产值及收款计划（2026）'!$B:$B,'[1]产值及收款计划（2026）'!BK:BK)</f>
        <v>0</v>
      </c>
      <c r="BL127" s="256" cm="1">
        <f t="array" aca="1" ref="BL127" ca="1">_xlfn.XLOOKUP($A127&amp;$B127,'[1]产值及收款计划（2026）'!$A:$A&amp;'[1]产值及收款计划（2026）'!$B:$B,'[1]产值及收款计划（2026）'!BL:BL)</f>
        <v>0</v>
      </c>
      <c r="BM127" s="256"/>
      <c r="BN127" s="256"/>
      <c r="BO127" s="256"/>
      <c r="BP127" s="256"/>
      <c r="BQ127" s="255" cm="1">
        <f t="array" aca="1" ref="BQ127" ca="1">_xlfn.XLOOKUP($A127&amp;$B127,'[1]产值及收款计划（2026）'!$A:$A&amp;'[1]产值及收款计划（2026）'!$B:$B,'[1]产值及收款计划（2026）'!BQ:BQ)</f>
        <v>0</v>
      </c>
      <c r="BR127" s="256" cm="1">
        <f t="array" aca="1" ref="BR127" ca="1">_xlfn.XLOOKUP($A127&amp;$B127,'[1]产值及收款计划（2026）'!$A:$A&amp;'[1]产值及收款计划（2026）'!$B:$B,'[1]产值及收款计划（2026）'!BR:BR)</f>
        <v>0</v>
      </c>
      <c r="CA127" s="256" cm="1">
        <f t="array" aca="1" ref="CA127" ca="1">_xlfn.XLOOKUP($A127&amp;$B127,'[1]产值及收款计划（2026）'!$A:$A&amp;'[1]产值及收款计划（2026）'!$B:$B,'[1]产值及收款计划（2026）'!CA:CA)</f>
        <v>0</v>
      </c>
      <c r="CB127" s="256" cm="1">
        <f t="array" aca="1" ref="CB127" ca="1">_xlfn.XLOOKUP($A127&amp;$B127,'[1]产值及收款计划（2026）'!$A:$A&amp;'[1]产值及收款计划（2026）'!$B:$B,'[1]产值及收款计划（2026）'!CB:CB)</f>
        <v>0</v>
      </c>
      <c r="CC127" s="256" cm="1">
        <f t="array" aca="1" ref="CC127" ca="1">_xlfn.XLOOKUP($A127&amp;$B127,'[1]产值及收款计划（2026）'!$A:$A&amp;'[1]产值及收款计划（2026）'!$B:$B,'[1]产值及收款计划（2026）'!CC:CC)</f>
        <v>0</v>
      </c>
      <c r="CD127" s="256" cm="1">
        <f t="array" aca="1" ref="CD127" ca="1">_xlfn.XLOOKUP($A127&amp;$B127,'[1]产值及收款计划（2026）'!$A:$A&amp;'[1]产值及收款计划（2026）'!$B:$B,'[1]产值及收款计划（2026）'!CD:CD)</f>
        <v>0</v>
      </c>
      <c r="CE127" s="256" cm="1">
        <f t="array" aca="1" ref="CE127" ca="1">_xlfn.XLOOKUP($A127&amp;$B127,'[1]产值及收款计划（2026）'!$A:$A&amp;'[1]产值及收款计划（2026）'!$B:$B,'[1]产值及收款计划（2026）'!CE:CE)</f>
        <v>0</v>
      </c>
      <c r="CF127" s="256" cm="1">
        <f t="array" aca="1" ref="CF127" ca="1">_xlfn.XLOOKUP($A127&amp;$B127,'[1]产值及收款计划（2026）'!$A:$A&amp;'[1]产值及收款计划（2026）'!$B:$B,'[1]产值及收款计划（2026）'!CF:CF)</f>
        <v>0</v>
      </c>
      <c r="CG127" s="256" cm="1">
        <f t="array" aca="1" ref="CG127" ca="1">_xlfn.XLOOKUP($A127&amp;$B127,'[1]产值及收款计划（2026）'!$A:$A&amp;'[1]产值及收款计划（2026）'!$B:$B,'[1]产值及收款计划（2026）'!CG:CG)</f>
        <v>0</v>
      </c>
      <c r="CH127" s="256" cm="1">
        <f t="array" aca="1" ref="CH127" ca="1">_xlfn.XLOOKUP($A127&amp;$B127,'[1]产值及收款计划（2026）'!$A:$A&amp;'[1]产值及收款计划（2026）'!$B:$B,'[1]产值及收款计划（2026）'!CH:CH)</f>
        <v>0</v>
      </c>
      <c r="CI127" s="256" cm="1">
        <f t="array" aca="1" ref="CI127" ca="1">_xlfn.XLOOKUP($A127&amp;$B127,'[1]产值及收款计划（2026）'!$A:$A&amp;'[1]产值及收款计划（2026）'!$B:$B,'[1]产值及收款计划（2026）'!CI:CI)</f>
        <v>0</v>
      </c>
      <c r="CJ127" s="256" cm="1">
        <f t="array" aca="1" ref="CJ127" ca="1">_xlfn.XLOOKUP($A127&amp;$B127,'[1]产值及收款计划（2026）'!$A:$A&amp;'[1]产值及收款计划（2026）'!$B:$B,'[1]产值及收款计划（2026）'!CJ:CJ)</f>
        <v>0</v>
      </c>
      <c r="CK127" s="256" cm="1">
        <f t="array" aca="1" ref="CK127" ca="1">_xlfn.XLOOKUP($A127&amp;$B127,'[1]产值及收款计划（2026）'!$A:$A&amp;'[1]产值及收款计划（2026）'!$B:$B,'[1]产值及收款计划（2026）'!CK:CK)</f>
        <v>0</v>
      </c>
      <c r="CL127" s="256" cm="1">
        <f t="array" aca="1" ref="CL127" ca="1">_xlfn.XLOOKUP($A127&amp;$B127,'[1]产值及收款计划（2026）'!$A:$A&amp;'[1]产值及收款计划（2026）'!$B:$B,'[1]产值及收款计划（2026）'!CL:CL)</f>
        <v>0</v>
      </c>
      <c r="DA127" s="256" cm="1">
        <f t="array" aca="1" ref="DA127" ca="1">_xlfn.XLOOKUP($A127&amp;$B127,'[1]产值及收款计划（2026）'!$A:$A&amp;'[1]产值及收款计划（2026）'!$B:$B,'[1]产值及收款计划（2026）'!DA:DA)</f>
        <v>0</v>
      </c>
      <c r="DB127" s="256" cm="1">
        <f t="array" aca="1" ref="DB127" ca="1">_xlfn.XLOOKUP($A127&amp;$B127,'[1]产值及收款计划（2026）'!$A:$A&amp;'[1]产值及收款计划（2026）'!$B:$B,'[1]产值及收款计划（2026）'!DB:DB)</f>
        <v>0</v>
      </c>
      <c r="DC127" s="256" cm="1">
        <f t="array" aca="1" ref="DC127" ca="1">_xlfn.XLOOKUP($A127&amp;$B127,'[1]产值及收款计划（2026）'!$A:$A&amp;'[1]产值及收款计划（2026）'!$B:$B,'[1]产值及收款计划（2026）'!DC:DC)</f>
        <v>0</v>
      </c>
      <c r="DD127" s="256" cm="1">
        <f t="array" aca="1" ref="DD127" ca="1">_xlfn.XLOOKUP($A127&amp;$B127,'[1]产值及收款计划（2026）'!$A:$A&amp;'[1]产值及收款计划（2026）'!$B:$B,'[1]产值及收款计划（2026）'!DD:DD)</f>
        <v>0</v>
      </c>
      <c r="DE127" s="256" cm="1">
        <f t="array" aca="1" ref="DE127" ca="1">_xlfn.XLOOKUP($A127&amp;$B127,'[1]产值及收款计划（2026）'!$A:$A&amp;'[1]产值及收款计划（2026）'!$B:$B,'[1]产值及收款计划（2026）'!DE:DE)</f>
        <v>0</v>
      </c>
      <c r="DF127" s="256" cm="1">
        <f t="array" aca="1" ref="DF127" ca="1">_xlfn.XLOOKUP($A127&amp;$B127,'[1]产值及收款计划（2026）'!$A:$A&amp;'[1]产值及收款计划（2026）'!$B:$B,'[1]产值及收款计划（2026）'!DF:DF)</f>
        <v>0</v>
      </c>
      <c r="DG127" s="256" cm="1">
        <f t="array" aca="1" ref="DG127" ca="1">_xlfn.XLOOKUP($A127&amp;$B127,'[1]产值及收款计划（2026）'!$A:$A&amp;'[1]产值及收款计划（2026）'!$B:$B,'[1]产值及收款计划（2026）'!DG:DG)</f>
        <v>0</v>
      </c>
      <c r="DH127" s="256" cm="1">
        <f t="array" aca="1" ref="DH127" ca="1">_xlfn.XLOOKUP($A127&amp;$B127,'[1]产值及收款计划（2026）'!$A:$A&amp;'[1]产值及收款计划（2026）'!$B:$B,'[1]产值及收款计划（2026）'!DH:DH)</f>
        <v>0</v>
      </c>
      <c r="DI127" s="256" cm="1">
        <f t="array" aca="1" ref="DI127" ca="1">_xlfn.XLOOKUP($A127&amp;$B127,'[1]产值及收款计划（2026）'!$A:$A&amp;'[1]产值及收款计划（2026）'!$B:$B,'[1]产值及收款计划（2026）'!DI:DI)</f>
        <v>0</v>
      </c>
      <c r="DJ127" s="256" cm="1">
        <f t="array" aca="1" ref="DJ127" ca="1">_xlfn.XLOOKUP($A127&amp;$B127,'[1]产值及收款计划（2026）'!$A:$A&amp;'[1]产值及收款计划（2026）'!$B:$B,'[1]产值及收款计划（2026）'!DJ:DJ)</f>
        <v>0</v>
      </c>
      <c r="DK127" s="256" cm="1">
        <f t="array" aca="1" ref="DK127" ca="1">_xlfn.XLOOKUP($A127&amp;$B127,'[1]产值及收款计划（2026）'!$A:$A&amp;'[1]产值及收款计划（2026）'!$B:$B,'[1]产值及收款计划（2026）'!DK:DK)</f>
        <v>0</v>
      </c>
      <c r="DL127" s="256" cm="1">
        <f t="array" aca="1" ref="DL127" ca="1">_xlfn.XLOOKUP($A127&amp;$B127,'[1]产值及收款计划（2026）'!$A:$A&amp;'[1]产值及收款计划（2026）'!$B:$B,'[1]产值及收款计划（2026）'!DL:DL)</f>
        <v>0</v>
      </c>
      <c r="DM127" s="264"/>
      <c r="DN127" s="250"/>
    </row>
    <row r="128" spans="1:118" ht="20.25" x14ac:dyDescent="0.15">
      <c r="A128" s="254">
        <f t="shared" ca="1" si="11"/>
        <v>124</v>
      </c>
      <c r="B128" s="254" t="s">
        <v>25</v>
      </c>
      <c r="C128" s="255" t="str" cm="1">
        <f t="array" aca="1" ref="C128" ca="1">_xlfn.XLOOKUP($A128&amp;$B128,'[1]产值及收款计划（2026）'!$A:$A&amp;'[1]产值及收款计划（2026）'!$B:$B,'[1]产值及收款计划（2026）'!C:C)</f>
        <v>ZHT2025041600039</v>
      </c>
      <c r="D128" s="255" t="str" cm="1">
        <f t="array" aca="1" ref="D128" ca="1">_xlfn.XLOOKUP($A128&amp;$B128,'[1]产值及收款计划（2026）'!$A:$A&amp;'[1]产值及收款计划（2026）'!$B:$B,'[1]产值及收款计划（2026）'!D:D)</f>
        <v>绍兴 308 省道智慧快速路改造工程 EPC 总承包项目监控中心智能化工程补充协议</v>
      </c>
      <c r="E128" s="256" cm="1">
        <f t="array" aca="1" ref="E128" ca="1">_xlfn.XLOOKUP($A128&amp;$B128,'[1]产值及收款计划（2026）'!$A:$A&amp;'[1]产值及收款计划（2026）'!$B:$B,'[1]产值及收款计划（2026）'!E:E)</f>
        <v>9.5133810000000008</v>
      </c>
      <c r="F128" s="256" cm="1">
        <f t="array" aca="1" ref="F128" ca="1">_xlfn.XLOOKUP($A128&amp;$B128,'[1]产值及收款计划（2026）'!$A:$A&amp;'[1]产值及收款计划（2026）'!$B:$B,'[1]产值及收款计划（2026）'!F:F)</f>
        <v>9.5133810000000008</v>
      </c>
      <c r="G128" s="256" cm="1">
        <f t="array" aca="1" ref="G128" ca="1">_xlfn.XLOOKUP($A128&amp;$B128,'[1]产值及收款计划（2026）'!$A:$A&amp;'[1]产值及收款计划（2026）'!$B:$B,'[1]产值及收款计划（2026）'!G:G)</f>
        <v>9.5133810000000008</v>
      </c>
      <c r="H128" s="256" cm="1">
        <f t="array" aca="1" ref="H128" ca="1">_xlfn.XLOOKUP($A128&amp;$B128,'[1]产值及收款计划（2026）'!$A:$A&amp;'[1]产值及收款计划（2026）'!$B:$B,'[1]产值及收款计划（2026）'!H:H)</f>
        <v>0.28540100000000002</v>
      </c>
      <c r="I128" s="257" cm="1">
        <f t="array" aca="1" ref="I128" ca="1">_xlfn.XLOOKUP($A128&amp;$B128,'[1]产值及收款计划（2026）'!$A:$A&amp;'[1]产值及收款计划（2026）'!$B:$B,'[1]产值及收款计划（2026）'!I:I)</f>
        <v>2.9999954800506799E-2</v>
      </c>
      <c r="J128" s="258" cm="1">
        <f t="array" aca="1" ref="J128" ca="1">_xlfn.XLOOKUP($A128&amp;$B128,'[1]产值及收款计划（2026）'!$A:$A&amp;'[1]产值及收款计划（2026）'!$B:$B,'[1]产值及收款计划（2026）'!J:J)</f>
        <v>0.09</v>
      </c>
      <c r="K128" s="256" cm="1">
        <f t="array" aca="1" ref="K128" ca="1">_xlfn.XLOOKUP($A128&amp;$B128,'[1]产值及收款计划（2026）'!$A:$A&amp;'[1]产值及收款计划（2026）'!$B:$B,'[1]产值及收款计划（2026）'!K:K)</f>
        <v>0</v>
      </c>
      <c r="L128" s="256" cm="1">
        <f t="array" aca="1" ref="L128" ca="1">_xlfn.XLOOKUP($A128&amp;$B128,'[1]产值及收款计划（2026）'!$A:$A&amp;'[1]产值及收款计划（2026）'!$B:$B,'[1]产值及收款计划（2026）'!L:L)</f>
        <v>0</v>
      </c>
      <c r="M128" s="256" t="str" cm="1">
        <f t="array" aca="1" ref="M128" ca="1">_xlfn.XLOOKUP($A128&amp;$B128,'[1]产值及收款计划（2026）'!$A:$A&amp;'[1]产值及收款计划（2026）'!$B:$B,'[1]产值及收款计划（2026）'!M:M)</f>
        <v>主导</v>
      </c>
      <c r="N128" s="256" t="str" cm="1">
        <f t="array" aca="1" ref="N128" ca="1">_xlfn.XLOOKUP($A128&amp;$B128,'[1]产值及收款计划（2026）'!$A:$A&amp;'[1]产值及收款计划（2026）'!$B:$B,'[1]产值及收款计划（2026）'!N:N)</f>
        <v>张智伟团队</v>
      </c>
      <c r="O128" s="256" t="str" cm="1">
        <f t="array" aca="1" ref="O128" ca="1">_xlfn.XLOOKUP($A128&amp;$B128,'[1]产值及收款计划（2026）'!$A:$A&amp;'[1]产值及收款计划（2026）'!$B:$B,'[1]产值及收款计划（2026）'!O:O)</f>
        <v>卜宝翔</v>
      </c>
      <c r="P128" s="255" t="str" cm="1">
        <f t="array" aca="1" ref="P128" ca="1">_xlfn.XLOOKUP($A128&amp;$B128,'[1]产值及收款计划（2026）'!$A:$A&amp;'[1]产值及收款计划（2026）'!$B:$B,'[1]产值及收款计划（2026）'!P:P)</f>
        <v>在建</v>
      </c>
      <c r="Q128" s="256" cm="1">
        <f t="array" aca="1" ref="Q128" ca="1">_xlfn.XLOOKUP($A128&amp;$B128,'[1]产值及收款计划（2026）'!$A:$A&amp;'[1]产值及收款计划（2026）'!$B:$B,'[1]产值及收款计划（2026）'!Q:Q)</f>
        <v>0</v>
      </c>
      <c r="R128" s="256" cm="1">
        <f t="array" aca="1" ref="R128" ca="1">_xlfn.XLOOKUP($A128&amp;$B128,'[1]产值及收款计划（2026）'!$A:$A&amp;'[1]产值及收款计划（2026）'!$B:$B,'[1]产值及收款计划（2026）'!R:R)</f>
        <v>0</v>
      </c>
      <c r="S128" s="256" cm="1">
        <f t="array" aca="1" ref="S128" ca="1">_xlfn.XLOOKUP($A128&amp;$B128,'[1]产值及收款计划（2026）'!$A:$A&amp;'[1]产值及收款计划（2026）'!$B:$B,'[1]产值及收款计划（2026）'!S:S)</f>
        <v>0</v>
      </c>
      <c r="T128" s="256" cm="1">
        <f t="array" aca="1" ref="T128" ca="1">_xlfn.XLOOKUP($A128&amp;$B128,'[1]产值及收款计划（2026）'!$A:$A&amp;'[1]产值及收款计划（2026）'!$B:$B,'[1]产值及收款计划（2026）'!T:T)</f>
        <v>0</v>
      </c>
      <c r="U128" s="256" cm="1">
        <f t="array" aca="1" ref="U128" ca="1">_xlfn.XLOOKUP($A128&amp;$B128,'[1]产值及收款计划（2026）'!$A:$A&amp;'[1]产值及收款计划（2026）'!$B:$B,'[1]产值及收款计划（2026）'!U:U)</f>
        <v>0</v>
      </c>
      <c r="V128" s="256" cm="1">
        <f t="array" aca="1" ref="V128" ca="1">_xlfn.XLOOKUP($A128&amp;$B128,'[1]产值及收款计划（2026）'!$A:$A&amp;'[1]产值及收款计划（2026）'!$B:$B,'[1]产值及收款计划（2026）'!V:V)</f>
        <v>9.5133810000000008</v>
      </c>
      <c r="W128" s="256" cm="1">
        <f t="array" aca="1" ref="W128" ca="1">_xlfn.XLOOKUP($A128&amp;$B128,'[1]产值及收款计划（2026）'!$A:$A&amp;'[1]产值及收款计划（2026）'!$B:$B,'[1]产值及收款计划（2026）'!W:W)</f>
        <v>0</v>
      </c>
      <c r="X128" s="256" cm="1">
        <f t="array" aca="1" ref="X128" ca="1">_xlfn.XLOOKUP($A128&amp;$B128,'[1]产值及收款计划（2026）'!$A:$A&amp;'[1]产值及收款计划（2026）'!$B:$B,'[1]产值及收款计划（2026）'!X:X)</f>
        <v>0</v>
      </c>
      <c r="Y128" s="256" cm="1">
        <f t="array" aca="1" ref="Y128" ca="1">_xlfn.XLOOKUP($A128&amp;$B128,'[1]产值及收款计划（2026）'!$A:$A&amp;'[1]产值及收款计划（2026）'!$B:$B,'[1]产值及收款计划（2026）'!Y:Y)</f>
        <v>0</v>
      </c>
      <c r="Z128" s="256" cm="1">
        <f t="array" aca="1" ref="Z128" ca="1">_xlfn.XLOOKUP($A128&amp;$B128,'[1]产值及收款计划（2026）'!$A:$A&amp;'[1]产值及收款计划（2026）'!$B:$B,'[1]产值及收款计划（2026）'!Z:Z)</f>
        <v>0</v>
      </c>
      <c r="AA128" s="256" cm="1">
        <f t="array" aca="1" ref="AA128" ca="1">_xlfn.XLOOKUP($A128&amp;$B128,'[1]产值及收款计划（2026）'!$A:$A&amp;'[1]产值及收款计划（2026）'!$B:$B,'[1]产值及收款计划（2026）'!AA:AA)</f>
        <v>0</v>
      </c>
      <c r="AB128" s="256" cm="1">
        <f t="array" aca="1" ref="AB128" ca="1">_xlfn.XLOOKUP($A128&amp;$B128,'[1]产值及收款计划（2026）'!$A:$A&amp;'[1]产值及收款计划（2026）'!$B:$B,'[1]产值及收款计划（2026）'!AB:AB)</f>
        <v>0</v>
      </c>
      <c r="AC128" s="256" cm="1">
        <f t="array" aca="1" ref="AC128" ca="1">_xlfn.XLOOKUP($A128&amp;$B128,'[1]产值及收款计划（2026）'!$A:$A&amp;'[1]产值及收款计划（2026）'!$B:$B,'[1]产值及收款计划（2026）'!AC:AC)</f>
        <v>0</v>
      </c>
      <c r="AD128" s="256" cm="1">
        <f t="array" aca="1" ref="AD128" ca="1">_xlfn.XLOOKUP($A128&amp;$B128,'[1]产值及收款计划（2026）'!$A:$A&amp;'[1]产值及收款计划（2026）'!$B:$B,'[1]产值及收款计划（2026）'!AD:AD)</f>
        <v>0</v>
      </c>
      <c r="AE128" s="256" cm="1">
        <f t="array" aca="1" ref="AE128" ca="1">_xlfn.XLOOKUP($A128&amp;$B128,'[1]产值及收款计划（2026）'!$A:$A&amp;'[1]产值及收款计划（2026）'!$B:$B,'[1]产值及收款计划（2026）'!AE:AE)</f>
        <v>0</v>
      </c>
      <c r="AF128" s="256" cm="1">
        <f t="array" aca="1" ref="AF128" ca="1">_xlfn.XLOOKUP($A128&amp;$B128,'[1]产值及收款计划（2026）'!$A:$A&amp;'[1]产值及收款计划（2026）'!$B:$B,'[1]产值及收款计划（2026）'!AF:AF)</f>
        <v>0</v>
      </c>
      <c r="AG128" s="256" cm="1">
        <f t="array" aca="1" ref="AG128" ca="1">_xlfn.XLOOKUP($A128&amp;$B128,'[1]产值及收款计划（2026）'!$A:$A&amp;'[1]产值及收款计划（2026）'!$B:$B,'[1]产值及收款计划（2026）'!AG:AG)</f>
        <v>0</v>
      </c>
      <c r="AH128" s="256" cm="1">
        <f t="array" aca="1" ref="AH128" ca="1">_xlfn.XLOOKUP($A128&amp;$B128,'[1]产值及收款计划（2026）'!$A:$A&amp;'[1]产值及收款计划（2026）'!$B:$B,'[1]产值及收款计划（2026）'!AH:AH)</f>
        <v>0</v>
      </c>
      <c r="AI128" s="256" cm="1">
        <f t="array" aca="1" ref="AI128" ca="1">_xlfn.XLOOKUP($A128&amp;$B128,'[1]产值及收款计划（2026）'!$A:$A&amp;'[1]产值及收款计划（2026）'!$B:$B,'[1]产值及收款计划（2026）'!AI:AI)</f>
        <v>0</v>
      </c>
      <c r="AJ128" s="256" cm="1">
        <f t="array" aca="1" ref="AJ128" ca="1">_xlfn.XLOOKUP($A128&amp;$B128,'[1]产值及收款计划（2026）'!$A:$A&amp;'[1]产值及收款计划（2026）'!$B:$B,'[1]产值及收款计划（2026）'!AJ:AJ)</f>
        <v>0</v>
      </c>
      <c r="AK128" s="256" cm="1">
        <f t="array" aca="1" ref="AK128" ca="1">_xlfn.XLOOKUP($A128&amp;$B128,'[1]产值及收款计划（2026）'!$A:$A&amp;'[1]产值及收款计划（2026）'!$B:$B,'[1]产值及收款计划（2026）'!AK:AK)</f>
        <v>0</v>
      </c>
      <c r="AL128" s="256" cm="1">
        <f t="array" aca="1" ref="AL128" ca="1">_xlfn.XLOOKUP($A128&amp;$B128,'[1]产值及收款计划（2026）'!$A:$A&amp;'[1]产值及收款计划（2026）'!$B:$B,'[1]产值及收款计划（2026）'!AL:AL)</f>
        <v>0</v>
      </c>
      <c r="AM128" s="263" t="e" cm="1">
        <f t="array" aca="1" ref="AM128" ca="1">_xlfn.LET(_xlpm.勾选月份状态数组,TRANSPOSE('PPT(12-15页）-TOP10'!$A$3:$A$14),_xlpm.选择数据区,IF('PPT(12-15页）-TOP10'!$E$3="收款",$BA128:$BL128,$AA128:$AL128),SUM(_xlfn._xlws.FILTER(_xlpm.选择数据区,_xlpm.勾选月份状态数组,"")))</f>
        <v>#NAME?</v>
      </c>
      <c r="AN128" s="256" t="e" cm="1">
        <f t="array" aca="1" ref="AN128" ca="1">_xlfn.LET(_xlpm.勾选月份状态数组,TRANSPOSE('PPT(12-15页）-TOP10'!$A$3:$A$14),_xlpm.选择数据区,IF('PPT(12-15页）-TOP10'!$E$3="收款",$DA128:$DL128,$CA128:$CL128),SUM(_xlfn._xlws.FILTER(_xlpm.选择数据区,_xlpm.勾选月份状态数组,"")))</f>
        <v>#NAME?</v>
      </c>
      <c r="AO128" s="256">
        <f ca="1">SUM(CA128:CC128)+SUM(AD128:AL128)</f>
        <v>0</v>
      </c>
      <c r="AP128" s="256"/>
      <c r="AQ128" s="256"/>
      <c r="AR128" s="256"/>
      <c r="AS128" s="256" cm="1">
        <f t="array" aca="1" ref="AS128" ca="1">_xlfn.XLOOKUP($A128&amp;$B128,'[1]产值及收款计划（2026）'!$A:$A&amp;'[1]产值及收款计划（2026）'!$B:$B,'[1]产值及收款计划（2026）'!AS:AS)</f>
        <v>0</v>
      </c>
      <c r="AT128" s="256" cm="1">
        <f t="array" aca="1" ref="AT128" ca="1">_xlfn.XLOOKUP($A128&amp;$B128,'[1]产值及收款计划（2026）'!$A:$A&amp;'[1]产值及收款计划（2026）'!$B:$B,'[1]产值及收款计划（2026）'!AT:AT)</f>
        <v>0</v>
      </c>
      <c r="AU128" s="256" cm="1">
        <f t="array" aca="1" ref="AU128" ca="1">_xlfn.XLOOKUP($A128&amp;$B128,'[1]产值及收款计划（2026）'!$A:$A&amp;'[1]产值及收款计划（2026）'!$B:$B,'[1]产值及收款计划（2026）'!AU:AU)</f>
        <v>0</v>
      </c>
      <c r="AV128" s="256" cm="1">
        <f t="array" aca="1" ref="AV128" ca="1">_xlfn.XLOOKUP($A128&amp;$B128,'[1]产值及收款计划（2026）'!$A:$A&amp;'[1]产值及收款计划（2026）'!$B:$B,'[1]产值及收款计划（2026）'!AV:AV)</f>
        <v>0</v>
      </c>
      <c r="AW128" s="256" cm="1">
        <f t="array" aca="1" ref="AW128" ca="1">_xlfn.XLOOKUP($A128&amp;$B128,'[1]产值及收款计划（2026）'!$A:$A&amp;'[1]产值及收款计划（2026）'!$B:$B,'[1]产值及收款计划（2026）'!AW:AW)</f>
        <v>0</v>
      </c>
      <c r="AX128" s="256" cm="1">
        <f t="array" aca="1" ref="AX128" ca="1">_xlfn.XLOOKUP($A128&amp;$B128,'[1]产值及收款计划（2026）'!$A:$A&amp;'[1]产值及收款计划（2026）'!$B:$B,'[1]产值及收款计划（2026）'!AX:AX)</f>
        <v>0</v>
      </c>
      <c r="AY128" s="256" cm="1">
        <f t="array" aca="1" ref="AY128" ca="1">_xlfn.XLOOKUP($A128&amp;$B128,'[1]产值及收款计划（2026）'!$A:$A&amp;'[1]产值及收款计划（2026）'!$B:$B,'[1]产值及收款计划（2026）'!AY:AY)</f>
        <v>9.5133810000000008</v>
      </c>
      <c r="AZ128" s="256" cm="1">
        <f t="array" aca="1" ref="AZ128" ca="1">_xlfn.XLOOKUP($A128&amp;$B128,'[1]产值及收款计划（2026）'!$A:$A&amp;'[1]产值及收款计划（2026）'!$B:$B,'[1]产值及收款计划（2026）'!AZ:AZ)</f>
        <v>0</v>
      </c>
      <c r="BA128" s="256" cm="1">
        <f t="array" aca="1" ref="BA128" ca="1">_xlfn.XLOOKUP($A128&amp;$B128,'[1]产值及收款计划（2026）'!$A:$A&amp;'[1]产值及收款计划（2026）'!$B:$B,'[1]产值及收款计划（2026）'!BA:BA)</f>
        <v>0</v>
      </c>
      <c r="BB128" s="256" cm="1">
        <f t="array" aca="1" ref="BB128" ca="1">_xlfn.XLOOKUP($A128&amp;$B128,'[1]产值及收款计划（2026）'!$A:$A&amp;'[1]产值及收款计划（2026）'!$B:$B,'[1]产值及收款计划（2026）'!BB:BB)</f>
        <v>0</v>
      </c>
      <c r="BC128" s="256" cm="1">
        <f t="array" aca="1" ref="BC128" ca="1">_xlfn.XLOOKUP($A128&amp;$B128,'[1]产值及收款计划（2026）'!$A:$A&amp;'[1]产值及收款计划（2026）'!$B:$B,'[1]产值及收款计划（2026）'!BC:BC)</f>
        <v>0</v>
      </c>
      <c r="BD128" s="256" cm="1">
        <f t="array" aca="1" ref="BD128" ca="1">_xlfn.XLOOKUP($A128&amp;$B128,'[1]产值及收款计划（2026）'!$A:$A&amp;'[1]产值及收款计划（2026）'!$B:$B,'[1]产值及收款计划（2026）'!BD:BD)</f>
        <v>0</v>
      </c>
      <c r="BE128" s="256" cm="1">
        <f t="array" aca="1" ref="BE128" ca="1">_xlfn.XLOOKUP($A128&amp;$B128,'[1]产值及收款计划（2026）'!$A:$A&amp;'[1]产值及收款计划（2026）'!$B:$B,'[1]产值及收款计划（2026）'!BE:BE)</f>
        <v>0</v>
      </c>
      <c r="BF128" s="256" cm="1">
        <f t="array" aca="1" ref="BF128" ca="1">_xlfn.XLOOKUP($A128&amp;$B128,'[1]产值及收款计划（2026）'!$A:$A&amp;'[1]产值及收款计划（2026）'!$B:$B,'[1]产值及收款计划（2026）'!BF:BF)</f>
        <v>0</v>
      </c>
      <c r="BG128" s="256" cm="1">
        <f t="array" aca="1" ref="BG128" ca="1">_xlfn.XLOOKUP($A128&amp;$B128,'[1]产值及收款计划（2026）'!$A:$A&amp;'[1]产值及收款计划（2026）'!$B:$B,'[1]产值及收款计划（2026）'!BG:BG)</f>
        <v>0</v>
      </c>
      <c r="BH128" s="256" cm="1">
        <f t="array" aca="1" ref="BH128" ca="1">_xlfn.XLOOKUP($A128&amp;$B128,'[1]产值及收款计划（2026）'!$A:$A&amp;'[1]产值及收款计划（2026）'!$B:$B,'[1]产值及收款计划（2026）'!BH:BH)</f>
        <v>0</v>
      </c>
      <c r="BI128" s="256" cm="1">
        <f t="array" aca="1" ref="BI128" ca="1">_xlfn.XLOOKUP($A128&amp;$B128,'[1]产值及收款计划（2026）'!$A:$A&amp;'[1]产值及收款计划（2026）'!$B:$B,'[1]产值及收款计划（2026）'!BI:BI)</f>
        <v>0</v>
      </c>
      <c r="BJ128" s="256" cm="1">
        <f t="array" aca="1" ref="BJ128" ca="1">_xlfn.XLOOKUP($A128&amp;$B128,'[1]产值及收款计划（2026）'!$A:$A&amp;'[1]产值及收款计划（2026）'!$B:$B,'[1]产值及收款计划（2026）'!BJ:BJ)</f>
        <v>0</v>
      </c>
      <c r="BK128" s="256" cm="1">
        <f t="array" aca="1" ref="BK128" ca="1">_xlfn.XLOOKUP($A128&amp;$B128,'[1]产值及收款计划（2026）'!$A:$A&amp;'[1]产值及收款计划（2026）'!$B:$B,'[1]产值及收款计划（2026）'!BK:BK)</f>
        <v>0</v>
      </c>
      <c r="BL128" s="256" cm="1">
        <f t="array" aca="1" ref="BL128" ca="1">_xlfn.XLOOKUP($A128&amp;$B128,'[1]产值及收款计划（2026）'!$A:$A&amp;'[1]产值及收款计划（2026）'!$B:$B,'[1]产值及收款计划（2026）'!BL:BL)</f>
        <v>0</v>
      </c>
      <c r="BM128" s="256"/>
      <c r="BN128" s="256"/>
      <c r="BO128" s="256"/>
      <c r="BP128" s="256"/>
      <c r="BQ128" s="255" cm="1">
        <f t="array" aca="1" ref="BQ128" ca="1">_xlfn.XLOOKUP($A128&amp;$B128,'[1]产值及收款计划（2026）'!$A:$A&amp;'[1]产值及收款计划（2026）'!$B:$B,'[1]产值及收款计划（2026）'!BQ:BQ)</f>
        <v>0</v>
      </c>
      <c r="BR128" s="256" cm="1">
        <f t="array" aca="1" ref="BR128" ca="1">_xlfn.XLOOKUP($A128&amp;$B128,'[1]产值及收款计划（2026）'!$A:$A&amp;'[1]产值及收款计划（2026）'!$B:$B,'[1]产值及收款计划（2026）'!BR:BR)</f>
        <v>0</v>
      </c>
      <c r="CA128" s="256" cm="1">
        <f t="array" aca="1" ref="CA128" ca="1">_xlfn.XLOOKUP($A128&amp;$B128,'[1]产值及收款计划（2026）'!$A:$A&amp;'[1]产值及收款计划（2026）'!$B:$B,'[1]产值及收款计划（2026）'!CA:CA)</f>
        <v>0</v>
      </c>
      <c r="CB128" s="256" cm="1">
        <f t="array" aca="1" ref="CB128" ca="1">_xlfn.XLOOKUP($A128&amp;$B128,'[1]产值及收款计划（2026）'!$A:$A&amp;'[1]产值及收款计划（2026）'!$B:$B,'[1]产值及收款计划（2026）'!CB:CB)</f>
        <v>0</v>
      </c>
      <c r="CC128" s="256" cm="1">
        <f t="array" aca="1" ref="CC128" ca="1">_xlfn.XLOOKUP($A128&amp;$B128,'[1]产值及收款计划（2026）'!$A:$A&amp;'[1]产值及收款计划（2026）'!$B:$B,'[1]产值及收款计划（2026）'!CC:CC)</f>
        <v>0</v>
      </c>
      <c r="CD128" s="256" cm="1">
        <f t="array" aca="1" ref="CD128" ca="1">_xlfn.XLOOKUP($A128&amp;$B128,'[1]产值及收款计划（2026）'!$A:$A&amp;'[1]产值及收款计划（2026）'!$B:$B,'[1]产值及收款计划（2026）'!CD:CD)</f>
        <v>0</v>
      </c>
      <c r="CE128" s="256" cm="1">
        <f t="array" aca="1" ref="CE128" ca="1">_xlfn.XLOOKUP($A128&amp;$B128,'[1]产值及收款计划（2026）'!$A:$A&amp;'[1]产值及收款计划（2026）'!$B:$B,'[1]产值及收款计划（2026）'!CE:CE)</f>
        <v>0</v>
      </c>
      <c r="CF128" s="256" cm="1">
        <f t="array" aca="1" ref="CF128" ca="1">_xlfn.XLOOKUP($A128&amp;$B128,'[1]产值及收款计划（2026）'!$A:$A&amp;'[1]产值及收款计划（2026）'!$B:$B,'[1]产值及收款计划（2026）'!CF:CF)</f>
        <v>0</v>
      </c>
      <c r="CG128" s="256" cm="1">
        <f t="array" aca="1" ref="CG128" ca="1">_xlfn.XLOOKUP($A128&amp;$B128,'[1]产值及收款计划（2026）'!$A:$A&amp;'[1]产值及收款计划（2026）'!$B:$B,'[1]产值及收款计划（2026）'!CG:CG)</f>
        <v>0</v>
      </c>
      <c r="CH128" s="256" cm="1">
        <f t="array" aca="1" ref="CH128" ca="1">_xlfn.XLOOKUP($A128&amp;$B128,'[1]产值及收款计划（2026）'!$A:$A&amp;'[1]产值及收款计划（2026）'!$B:$B,'[1]产值及收款计划（2026）'!CH:CH)</f>
        <v>0</v>
      </c>
      <c r="CI128" s="256" cm="1">
        <f t="array" aca="1" ref="CI128" ca="1">_xlfn.XLOOKUP($A128&amp;$B128,'[1]产值及收款计划（2026）'!$A:$A&amp;'[1]产值及收款计划（2026）'!$B:$B,'[1]产值及收款计划（2026）'!CI:CI)</f>
        <v>0</v>
      </c>
      <c r="CJ128" s="256" cm="1">
        <f t="array" aca="1" ref="CJ128" ca="1">_xlfn.XLOOKUP($A128&amp;$B128,'[1]产值及收款计划（2026）'!$A:$A&amp;'[1]产值及收款计划（2026）'!$B:$B,'[1]产值及收款计划（2026）'!CJ:CJ)</f>
        <v>0</v>
      </c>
      <c r="CK128" s="256" cm="1">
        <f t="array" aca="1" ref="CK128" ca="1">_xlfn.XLOOKUP($A128&amp;$B128,'[1]产值及收款计划（2026）'!$A:$A&amp;'[1]产值及收款计划（2026）'!$B:$B,'[1]产值及收款计划（2026）'!CK:CK)</f>
        <v>0</v>
      </c>
      <c r="CL128" s="256" cm="1">
        <f t="array" aca="1" ref="CL128" ca="1">_xlfn.XLOOKUP($A128&amp;$B128,'[1]产值及收款计划（2026）'!$A:$A&amp;'[1]产值及收款计划（2026）'!$B:$B,'[1]产值及收款计划（2026）'!CL:CL)</f>
        <v>0</v>
      </c>
      <c r="DA128" s="256" cm="1">
        <f t="array" aca="1" ref="DA128" ca="1">_xlfn.XLOOKUP($A128&amp;$B128,'[1]产值及收款计划（2026）'!$A:$A&amp;'[1]产值及收款计划（2026）'!$B:$B,'[1]产值及收款计划（2026）'!DA:DA)</f>
        <v>0</v>
      </c>
      <c r="DB128" s="256" cm="1">
        <f t="array" aca="1" ref="DB128" ca="1">_xlfn.XLOOKUP($A128&amp;$B128,'[1]产值及收款计划（2026）'!$A:$A&amp;'[1]产值及收款计划（2026）'!$B:$B,'[1]产值及收款计划（2026）'!DB:DB)</f>
        <v>0</v>
      </c>
      <c r="DC128" s="256" cm="1">
        <f t="array" aca="1" ref="DC128" ca="1">_xlfn.XLOOKUP($A128&amp;$B128,'[1]产值及收款计划（2026）'!$A:$A&amp;'[1]产值及收款计划（2026）'!$B:$B,'[1]产值及收款计划（2026）'!DC:DC)</f>
        <v>0</v>
      </c>
      <c r="DD128" s="256" cm="1">
        <f t="array" aca="1" ref="DD128" ca="1">_xlfn.XLOOKUP($A128&amp;$B128,'[1]产值及收款计划（2026）'!$A:$A&amp;'[1]产值及收款计划（2026）'!$B:$B,'[1]产值及收款计划（2026）'!DD:DD)</f>
        <v>0</v>
      </c>
      <c r="DE128" s="256" cm="1">
        <f t="array" aca="1" ref="DE128" ca="1">_xlfn.XLOOKUP($A128&amp;$B128,'[1]产值及收款计划（2026）'!$A:$A&amp;'[1]产值及收款计划（2026）'!$B:$B,'[1]产值及收款计划（2026）'!DE:DE)</f>
        <v>0</v>
      </c>
      <c r="DF128" s="256" cm="1">
        <f t="array" aca="1" ref="DF128" ca="1">_xlfn.XLOOKUP($A128&amp;$B128,'[1]产值及收款计划（2026）'!$A:$A&amp;'[1]产值及收款计划（2026）'!$B:$B,'[1]产值及收款计划（2026）'!DF:DF)</f>
        <v>0</v>
      </c>
      <c r="DG128" s="256" cm="1">
        <f t="array" aca="1" ref="DG128" ca="1">_xlfn.XLOOKUP($A128&amp;$B128,'[1]产值及收款计划（2026）'!$A:$A&amp;'[1]产值及收款计划（2026）'!$B:$B,'[1]产值及收款计划（2026）'!DG:DG)</f>
        <v>0</v>
      </c>
      <c r="DH128" s="256" cm="1">
        <f t="array" aca="1" ref="DH128" ca="1">_xlfn.XLOOKUP($A128&amp;$B128,'[1]产值及收款计划（2026）'!$A:$A&amp;'[1]产值及收款计划（2026）'!$B:$B,'[1]产值及收款计划（2026）'!DH:DH)</f>
        <v>0</v>
      </c>
      <c r="DI128" s="256" cm="1">
        <f t="array" aca="1" ref="DI128" ca="1">_xlfn.XLOOKUP($A128&amp;$B128,'[1]产值及收款计划（2026）'!$A:$A&amp;'[1]产值及收款计划（2026）'!$B:$B,'[1]产值及收款计划（2026）'!DI:DI)</f>
        <v>0</v>
      </c>
      <c r="DJ128" s="256" cm="1">
        <f t="array" aca="1" ref="DJ128" ca="1">_xlfn.XLOOKUP($A128&amp;$B128,'[1]产值及收款计划（2026）'!$A:$A&amp;'[1]产值及收款计划（2026）'!$B:$B,'[1]产值及收款计划（2026）'!DJ:DJ)</f>
        <v>0</v>
      </c>
      <c r="DK128" s="256" cm="1">
        <f t="array" aca="1" ref="DK128" ca="1">_xlfn.XLOOKUP($A128&amp;$B128,'[1]产值及收款计划（2026）'!$A:$A&amp;'[1]产值及收款计划（2026）'!$B:$B,'[1]产值及收款计划（2026）'!DK:DK)</f>
        <v>0</v>
      </c>
      <c r="DL128" s="256" cm="1">
        <f t="array" aca="1" ref="DL128" ca="1">_xlfn.XLOOKUP($A128&amp;$B128,'[1]产值及收款计划（2026）'!$A:$A&amp;'[1]产值及收款计划（2026）'!$B:$B,'[1]产值及收款计划（2026）'!DL:DL)</f>
        <v>0</v>
      </c>
      <c r="DM128" s="264"/>
      <c r="DN128" s="250"/>
    </row>
    <row r="129" spans="1:118" ht="20.25" x14ac:dyDescent="0.15">
      <c r="A129" s="254">
        <f t="shared" ca="1" si="11"/>
        <v>125</v>
      </c>
      <c r="B129" s="254" t="s">
        <v>25</v>
      </c>
      <c r="C129" s="255" t="str" cm="1">
        <f t="array" aca="1" ref="C129" ca="1">_xlfn.XLOOKUP($A129&amp;$B129,'[1]产值及收款计划（2026）'!$A:$A&amp;'[1]产值及收款计划（2026）'!$B:$B,'[1]产值及收款计划（2026）'!C:C)</f>
        <v>SZJT202560026</v>
      </c>
      <c r="D129" s="255" t="str" cm="1">
        <f t="array" aca="1" ref="D129" ca="1">_xlfn.XLOOKUP($A129&amp;$B129,'[1]产值及收款计划（2026）'!$A:$A&amp;'[1]产值及收款计划（2026）'!$B:$B,'[1]产值及收款计划（2026）'!D:D)</f>
        <v>基于数字孪生理念的区域整体开发全生命周期管控模式研究与示范技术服务</v>
      </c>
      <c r="E129" s="256" cm="1">
        <f t="array" aca="1" ref="E129" ca="1">_xlfn.XLOOKUP($A129&amp;$B129,'[1]产值及收款计划（2026）'!$A:$A&amp;'[1]产值及收款计划（2026）'!$B:$B,'[1]产值及收款计划（2026）'!E:E)</f>
        <v>99.28</v>
      </c>
      <c r="F129" s="256" cm="1">
        <f t="array" aca="1" ref="F129" ca="1">_xlfn.XLOOKUP($A129&amp;$B129,'[1]产值及收款计划（2026）'!$A:$A&amp;'[1]产值及收款计划（2026）'!$B:$B,'[1]产值及收款计划（2026）'!F:F)</f>
        <v>99.28</v>
      </c>
      <c r="G129" s="256" cm="1">
        <f t="array" aca="1" ref="G129" ca="1">_xlfn.XLOOKUP($A129&amp;$B129,'[1]产值及收款计划（2026）'!$A:$A&amp;'[1]产值及收款计划（2026）'!$B:$B,'[1]产值及收款计划（2026）'!G:G)</f>
        <v>99.28</v>
      </c>
      <c r="H129" s="256" cm="1">
        <f t="array" aca="1" ref="H129" ca="1">_xlfn.XLOOKUP($A129&amp;$B129,'[1]产值及收款计划（2026）'!$A:$A&amp;'[1]产值及收款计划（2026）'!$B:$B,'[1]产值及收款计划（2026）'!H:H)</f>
        <v>85.78</v>
      </c>
      <c r="I129" s="257" cm="1">
        <f t="array" aca="1" ref="I129" ca="1">_xlfn.XLOOKUP($A129&amp;$B129,'[1]产值及收款计划（2026）'!$A:$A&amp;'[1]产值及收款计划（2026）'!$B:$B,'[1]产值及收款计划（2026）'!I:I)</f>
        <v>0.86402095084609198</v>
      </c>
      <c r="J129" s="258" cm="1">
        <f t="array" aca="1" ref="J129" ca="1">_xlfn.XLOOKUP($A129&amp;$B129,'[1]产值及收款计划（2026）'!$A:$A&amp;'[1]产值及收款计划（2026）'!$B:$B,'[1]产值及收款计划（2026）'!J:J)</f>
        <v>0.06</v>
      </c>
      <c r="K129" s="256" cm="1">
        <f t="array" aca="1" ref="K129" ca="1">_xlfn.XLOOKUP($A129&amp;$B129,'[1]产值及收款计划（2026）'!$A:$A&amp;'[1]产值及收款计划（2026）'!$B:$B,'[1]产值及收款计划（2026）'!K:K)</f>
        <v>0</v>
      </c>
      <c r="L129" s="256" cm="1">
        <f t="array" aca="1" ref="L129" ca="1">_xlfn.XLOOKUP($A129&amp;$B129,'[1]产值及收款计划（2026）'!$A:$A&amp;'[1]产值及收款计划（2026）'!$B:$B,'[1]产值及收款计划（2026）'!L:L)</f>
        <v>0</v>
      </c>
      <c r="M129" s="256" t="str" cm="1">
        <f t="array" aca="1" ref="M129" ca="1">_xlfn.XLOOKUP($A129&amp;$B129,'[1]产值及收款计划（2026）'!$A:$A&amp;'[1]产值及收款计划（2026）'!$B:$B,'[1]产值及收款计划（2026）'!M:M)</f>
        <v>主导</v>
      </c>
      <c r="N129" s="256" t="str" cm="1">
        <f t="array" aca="1" ref="N129" ca="1">_xlfn.XLOOKUP($A129&amp;$B129,'[1]产值及收款计划（2026）'!$A:$A&amp;'[1]产值及收款计划（2026）'!$B:$B,'[1]产值及收款计划（2026）'!N:N)</f>
        <v>施林烽团队</v>
      </c>
      <c r="O129" s="256" t="str" cm="1">
        <f t="array" aca="1" ref="O129" ca="1">_xlfn.XLOOKUP($A129&amp;$B129,'[1]产值及收款计划（2026）'!$A:$A&amp;'[1]产值及收款计划（2026）'!$B:$B,'[1]产值及收款计划（2026）'!O:O)</f>
        <v>施林烽</v>
      </c>
      <c r="P129" s="255" t="str" cm="1">
        <f t="array" aca="1" ref="P129" ca="1">_xlfn.XLOOKUP($A129&amp;$B129,'[1]产值及收款计划（2026）'!$A:$A&amp;'[1]产值及收款计划（2026）'!$B:$B,'[1]产值及收款计划（2026）'!P:P)</f>
        <v>在建</v>
      </c>
      <c r="Q129" s="256" cm="1">
        <f t="array" aca="1" ref="Q129" ca="1">_xlfn.XLOOKUP($A129&amp;$B129,'[1]产值及收款计划（2026）'!$A:$A&amp;'[1]产值及收款计划（2026）'!$B:$B,'[1]产值及收款计划（2026）'!Q:Q)</f>
        <v>0</v>
      </c>
      <c r="R129" s="256" cm="1">
        <f t="array" aca="1" ref="R129" ca="1">_xlfn.XLOOKUP($A129&amp;$B129,'[1]产值及收款计划（2026）'!$A:$A&amp;'[1]产值及收款计划（2026）'!$B:$B,'[1]产值及收款计划（2026）'!R:R)</f>
        <v>0</v>
      </c>
      <c r="S129" s="256" cm="1">
        <f t="array" aca="1" ref="S129" ca="1">_xlfn.XLOOKUP($A129&amp;$B129,'[1]产值及收款计划（2026）'!$A:$A&amp;'[1]产值及收款计划（2026）'!$B:$B,'[1]产值及收款计划（2026）'!S:S)</f>
        <v>0</v>
      </c>
      <c r="T129" s="256" cm="1">
        <f t="array" aca="1" ref="T129" ca="1">_xlfn.XLOOKUP($A129&amp;$B129,'[1]产值及收款计划（2026）'!$A:$A&amp;'[1]产值及收款计划（2026）'!$B:$B,'[1]产值及收款计划（2026）'!T:T)</f>
        <v>89.352000000000004</v>
      </c>
      <c r="U129" s="256" cm="1">
        <f t="array" aca="1" ref="U129" ca="1">_xlfn.XLOOKUP($A129&amp;$B129,'[1]产值及收款计划（2026）'!$A:$A&amp;'[1]产值及收款计划（2026）'!$B:$B,'[1]产值及收款计划（2026）'!U:U)</f>
        <v>0</v>
      </c>
      <c r="V129" s="256" cm="1">
        <f t="array" aca="1" ref="V129" ca="1">_xlfn.XLOOKUP($A129&amp;$B129,'[1]产值及收款计划（2026）'!$A:$A&amp;'[1]产值及收款计划（2026）'!$B:$B,'[1]产值及收款计划（2026）'!V:V)</f>
        <v>9.9280000000000008</v>
      </c>
      <c r="W129" s="256" cm="1">
        <f t="array" aca="1" ref="W129" ca="1">_xlfn.XLOOKUP($A129&amp;$B129,'[1]产值及收款计划（2026）'!$A:$A&amp;'[1]产值及收款计划（2026）'!$B:$B,'[1]产值及收款计划（2026）'!W:W)</f>
        <v>0</v>
      </c>
      <c r="X129" s="256" cm="1">
        <f t="array" aca="1" ref="X129" ca="1">_xlfn.XLOOKUP($A129&amp;$B129,'[1]产值及收款计划（2026）'!$A:$A&amp;'[1]产值及收款计划（2026）'!$B:$B,'[1]产值及收款计划（2026）'!X:X)</f>
        <v>0</v>
      </c>
      <c r="Y129" s="256" cm="1">
        <f t="array" aca="1" ref="Y129" ca="1">_xlfn.XLOOKUP($A129&amp;$B129,'[1]产值及收款计划（2026）'!$A:$A&amp;'[1]产值及收款计划（2026）'!$B:$B,'[1]产值及收款计划（2026）'!Y:Y)</f>
        <v>0</v>
      </c>
      <c r="Z129" s="256" cm="1">
        <f t="array" aca="1" ref="Z129" ca="1">_xlfn.XLOOKUP($A129&amp;$B129,'[1]产值及收款计划（2026）'!$A:$A&amp;'[1]产值及收款计划（2026）'!$B:$B,'[1]产值及收款计划（2026）'!Z:Z)</f>
        <v>0</v>
      </c>
      <c r="AA129" s="256" cm="1">
        <f t="array" aca="1" ref="AA129" ca="1">_xlfn.XLOOKUP($A129&amp;$B129,'[1]产值及收款计划（2026）'!$A:$A&amp;'[1]产值及收款计划（2026）'!$B:$B,'[1]产值及收款计划（2026）'!AA:AA)</f>
        <v>0</v>
      </c>
      <c r="AB129" s="256" cm="1">
        <f t="array" aca="1" ref="AB129" ca="1">_xlfn.XLOOKUP($A129&amp;$B129,'[1]产值及收款计划（2026）'!$A:$A&amp;'[1]产值及收款计划（2026）'!$B:$B,'[1]产值及收款计划（2026）'!AB:AB)</f>
        <v>0</v>
      </c>
      <c r="AC129" s="256" cm="1">
        <f t="array" aca="1" ref="AC129" ca="1">_xlfn.XLOOKUP($A129&amp;$B129,'[1]产值及收款计划（2026）'!$A:$A&amp;'[1]产值及收款计划（2026）'!$B:$B,'[1]产值及收款计划（2026）'!AC:AC)</f>
        <v>0</v>
      </c>
      <c r="AD129" s="256" cm="1">
        <f t="array" aca="1" ref="AD129" ca="1">_xlfn.XLOOKUP($A129&amp;$B129,'[1]产值及收款计划（2026）'!$A:$A&amp;'[1]产值及收款计划（2026）'!$B:$B,'[1]产值及收款计划（2026）'!AD:AD)</f>
        <v>0</v>
      </c>
      <c r="AE129" s="256" cm="1">
        <f t="array" aca="1" ref="AE129" ca="1">_xlfn.XLOOKUP($A129&amp;$B129,'[1]产值及收款计划（2026）'!$A:$A&amp;'[1]产值及收款计划（2026）'!$B:$B,'[1]产值及收款计划（2026）'!AE:AE)</f>
        <v>0</v>
      </c>
      <c r="AF129" s="256" cm="1">
        <f t="array" aca="1" ref="AF129" ca="1">_xlfn.XLOOKUP($A129&amp;$B129,'[1]产值及收款计划（2026）'!$A:$A&amp;'[1]产值及收款计划（2026）'!$B:$B,'[1]产值及收款计划（2026）'!AF:AF)</f>
        <v>0</v>
      </c>
      <c r="AG129" s="256" cm="1">
        <f t="array" aca="1" ref="AG129" ca="1">_xlfn.XLOOKUP($A129&amp;$B129,'[1]产值及收款计划（2026）'!$A:$A&amp;'[1]产值及收款计划（2026）'!$B:$B,'[1]产值及收款计划（2026）'!AG:AG)</f>
        <v>0</v>
      </c>
      <c r="AH129" s="256" cm="1">
        <f t="array" aca="1" ref="AH129" ca="1">_xlfn.XLOOKUP($A129&amp;$B129,'[1]产值及收款计划（2026）'!$A:$A&amp;'[1]产值及收款计划（2026）'!$B:$B,'[1]产值及收款计划（2026）'!AH:AH)</f>
        <v>0</v>
      </c>
      <c r="AI129" s="256" cm="1">
        <f t="array" aca="1" ref="AI129" ca="1">_xlfn.XLOOKUP($A129&amp;$B129,'[1]产值及收款计划（2026）'!$A:$A&amp;'[1]产值及收款计划（2026）'!$B:$B,'[1]产值及收款计划（2026）'!AI:AI)</f>
        <v>0</v>
      </c>
      <c r="AJ129" s="256" cm="1">
        <f t="array" aca="1" ref="AJ129" ca="1">_xlfn.XLOOKUP($A129&amp;$B129,'[1]产值及收款计划（2026）'!$A:$A&amp;'[1]产值及收款计划（2026）'!$B:$B,'[1]产值及收款计划（2026）'!AJ:AJ)</f>
        <v>0</v>
      </c>
      <c r="AK129" s="256" cm="1">
        <f t="array" aca="1" ref="AK129" ca="1">_xlfn.XLOOKUP($A129&amp;$B129,'[1]产值及收款计划（2026）'!$A:$A&amp;'[1]产值及收款计划（2026）'!$B:$B,'[1]产值及收款计划（2026）'!AK:AK)</f>
        <v>0</v>
      </c>
      <c r="AL129" s="256" cm="1">
        <f t="array" aca="1" ref="AL129" ca="1">_xlfn.XLOOKUP($A129&amp;$B129,'[1]产值及收款计划（2026）'!$A:$A&amp;'[1]产值及收款计划（2026）'!$B:$B,'[1]产值及收款计划（2026）'!AL:AL)</f>
        <v>0</v>
      </c>
      <c r="AM129" s="263" t="e" cm="1">
        <f t="array" aca="1" ref="AM129" ca="1">_xlfn.LET(_xlpm.勾选月份状态数组,TRANSPOSE('PPT(12-15页）-TOP10'!$A$3:$A$14),_xlpm.选择数据区,IF('PPT(12-15页）-TOP10'!$E$3="收款",$BA129:$BL129,$AA129:$AL129),SUM(_xlfn._xlws.FILTER(_xlpm.选择数据区,_xlpm.勾选月份状态数组,"")))</f>
        <v>#NAME?</v>
      </c>
      <c r="AN129" s="256" t="e" cm="1">
        <f t="array" aca="1" ref="AN129" ca="1">_xlfn.LET(_xlpm.勾选月份状态数组,TRANSPOSE('PPT(12-15页）-TOP10'!$A$3:$A$14),_xlpm.选择数据区,IF('PPT(12-15页）-TOP10'!$E$3="收款",$DA129:$DL129,$CA129:$CL129),SUM(_xlfn._xlws.FILTER(_xlpm.选择数据区,_xlpm.勾选月份状态数组,"")))</f>
        <v>#NAME?</v>
      </c>
      <c r="AO129" s="256">
        <f ca="1">SUM(CA129:CC129)+SUM(AD129:AL129)</f>
        <v>0</v>
      </c>
      <c r="AP129" s="256"/>
      <c r="AQ129" s="256"/>
      <c r="AR129" s="256"/>
      <c r="AS129" s="256" cm="1">
        <f t="array" aca="1" ref="AS129" ca="1">_xlfn.XLOOKUP($A129&amp;$B129,'[1]产值及收款计划（2026）'!$A:$A&amp;'[1]产值及收款计划（2026）'!$B:$B,'[1]产值及收款计划（2026）'!AS:AS)</f>
        <v>0</v>
      </c>
      <c r="AT129" s="256" cm="1">
        <f t="array" aca="1" ref="AT129" ca="1">_xlfn.XLOOKUP($A129&amp;$B129,'[1]产值及收款计划（2026）'!$A:$A&amp;'[1]产值及收款计划（2026）'!$B:$B,'[1]产值及收款计划（2026）'!AT:AT)</f>
        <v>0</v>
      </c>
      <c r="AU129" s="256" cm="1">
        <f t="array" aca="1" ref="AU129" ca="1">_xlfn.XLOOKUP($A129&amp;$B129,'[1]产值及收款计划（2026）'!$A:$A&amp;'[1]产值及收款计划（2026）'!$B:$B,'[1]产值及收款计划（2026）'!AU:AU)</f>
        <v>0</v>
      </c>
      <c r="AV129" s="256" cm="1">
        <f t="array" aca="1" ref="AV129" ca="1">_xlfn.XLOOKUP($A129&amp;$B129,'[1]产值及收款计划（2026）'!$A:$A&amp;'[1]产值及收款计划（2026）'!$B:$B,'[1]产值及收款计划（2026）'!AV:AV)</f>
        <v>0</v>
      </c>
      <c r="AW129" s="256" cm="1">
        <f t="array" aca="1" ref="AW129" ca="1">_xlfn.XLOOKUP($A129&amp;$B129,'[1]产值及收款计划（2026）'!$A:$A&amp;'[1]产值及收款计划（2026）'!$B:$B,'[1]产值及收款计划（2026）'!AW:AW)</f>
        <v>89.352000000000004</v>
      </c>
      <c r="AX129" s="256" cm="1">
        <f t="array" aca="1" ref="AX129" ca="1">_xlfn.XLOOKUP($A129&amp;$B129,'[1]产值及收款计划（2026）'!$A:$A&amp;'[1]产值及收款计划（2026）'!$B:$B,'[1]产值及收款计划（2026）'!AX:AX)</f>
        <v>0</v>
      </c>
      <c r="AY129" s="256" cm="1">
        <f t="array" aca="1" ref="AY129" ca="1">_xlfn.XLOOKUP($A129&amp;$B129,'[1]产值及收款计划（2026）'!$A:$A&amp;'[1]产值及收款计划（2026）'!$B:$B,'[1]产值及收款计划（2026）'!AY:AY)</f>
        <v>9.9280000000000008</v>
      </c>
      <c r="AZ129" s="256" cm="1">
        <f t="array" aca="1" ref="AZ129" ca="1">_xlfn.XLOOKUP($A129&amp;$B129,'[1]产值及收款计划（2026）'!$A:$A&amp;'[1]产值及收款计划（2026）'!$B:$B,'[1]产值及收款计划（2026）'!AZ:AZ)</f>
        <v>0</v>
      </c>
      <c r="BA129" s="256" cm="1">
        <f t="array" aca="1" ref="BA129" ca="1">_xlfn.XLOOKUP($A129&amp;$B129,'[1]产值及收款计划（2026）'!$A:$A&amp;'[1]产值及收款计划（2026）'!$B:$B,'[1]产值及收款计划（2026）'!BA:BA)</f>
        <v>0</v>
      </c>
      <c r="BB129" s="256" cm="1">
        <f t="array" aca="1" ref="BB129" ca="1">_xlfn.XLOOKUP($A129&amp;$B129,'[1]产值及收款计划（2026）'!$A:$A&amp;'[1]产值及收款计划（2026）'!$B:$B,'[1]产值及收款计划（2026）'!BB:BB)</f>
        <v>0</v>
      </c>
      <c r="BC129" s="256" cm="1">
        <f t="array" aca="1" ref="BC129" ca="1">_xlfn.XLOOKUP($A129&amp;$B129,'[1]产值及收款计划（2026）'!$A:$A&amp;'[1]产值及收款计划（2026）'!$B:$B,'[1]产值及收款计划（2026）'!BC:BC)</f>
        <v>0</v>
      </c>
      <c r="BD129" s="256" cm="1">
        <f t="array" aca="1" ref="BD129" ca="1">_xlfn.XLOOKUP($A129&amp;$B129,'[1]产值及收款计划（2026）'!$A:$A&amp;'[1]产值及收款计划（2026）'!$B:$B,'[1]产值及收款计划（2026）'!BD:BD)</f>
        <v>0</v>
      </c>
      <c r="BE129" s="256" cm="1">
        <f t="array" aca="1" ref="BE129" ca="1">_xlfn.XLOOKUP($A129&amp;$B129,'[1]产值及收款计划（2026）'!$A:$A&amp;'[1]产值及收款计划（2026）'!$B:$B,'[1]产值及收款计划（2026）'!BE:BE)</f>
        <v>0</v>
      </c>
      <c r="BF129" s="256" cm="1">
        <f t="array" aca="1" ref="BF129" ca="1">_xlfn.XLOOKUP($A129&amp;$B129,'[1]产值及收款计划（2026）'!$A:$A&amp;'[1]产值及收款计划（2026）'!$B:$B,'[1]产值及收款计划（2026）'!BF:BF)</f>
        <v>9.9280000000000008</v>
      </c>
      <c r="BG129" s="256" cm="1">
        <f t="array" aca="1" ref="BG129" ca="1">_xlfn.XLOOKUP($A129&amp;$B129,'[1]产值及收款计划（2026）'!$A:$A&amp;'[1]产值及收款计划（2026）'!$B:$B,'[1]产值及收款计划（2026）'!BG:BG)</f>
        <v>0</v>
      </c>
      <c r="BH129" s="256" cm="1">
        <f t="array" aca="1" ref="BH129" ca="1">_xlfn.XLOOKUP($A129&amp;$B129,'[1]产值及收款计划（2026）'!$A:$A&amp;'[1]产值及收款计划（2026）'!$B:$B,'[1]产值及收款计划（2026）'!BH:BH)</f>
        <v>0</v>
      </c>
      <c r="BI129" s="256" cm="1">
        <f t="array" aca="1" ref="BI129" ca="1">_xlfn.XLOOKUP($A129&amp;$B129,'[1]产值及收款计划（2026）'!$A:$A&amp;'[1]产值及收款计划（2026）'!$B:$B,'[1]产值及收款计划（2026）'!BI:BI)</f>
        <v>0</v>
      </c>
      <c r="BJ129" s="256" cm="1">
        <f t="array" aca="1" ref="BJ129" ca="1">_xlfn.XLOOKUP($A129&amp;$B129,'[1]产值及收款计划（2026）'!$A:$A&amp;'[1]产值及收款计划（2026）'!$B:$B,'[1]产值及收款计划（2026）'!BJ:BJ)</f>
        <v>0</v>
      </c>
      <c r="BK129" s="256" cm="1">
        <f t="array" aca="1" ref="BK129" ca="1">_xlfn.XLOOKUP($A129&amp;$B129,'[1]产值及收款计划（2026）'!$A:$A&amp;'[1]产值及收款计划（2026）'!$B:$B,'[1]产值及收款计划（2026）'!BK:BK)</f>
        <v>0</v>
      </c>
      <c r="BL129" s="256" cm="1">
        <f t="array" aca="1" ref="BL129" ca="1">_xlfn.XLOOKUP($A129&amp;$B129,'[1]产值及收款计划（2026）'!$A:$A&amp;'[1]产值及收款计划（2026）'!$B:$B,'[1]产值及收款计划（2026）'!BL:BL)</f>
        <v>0</v>
      </c>
      <c r="BM129" s="256"/>
      <c r="BN129" s="256"/>
      <c r="BO129" s="256"/>
      <c r="BP129" s="256"/>
      <c r="BQ129" s="255" cm="1">
        <f t="array" aca="1" ref="BQ129" ca="1">_xlfn.XLOOKUP($A129&amp;$B129,'[1]产值及收款计划（2026）'!$A:$A&amp;'[1]产值及收款计划（2026）'!$B:$B,'[1]产值及收款计划（2026）'!BQ:BQ)</f>
        <v>0</v>
      </c>
      <c r="BR129" s="256" cm="1">
        <f t="array" aca="1" ref="BR129" ca="1">_xlfn.XLOOKUP($A129&amp;$B129,'[1]产值及收款计划（2026）'!$A:$A&amp;'[1]产值及收款计划（2026）'!$B:$B,'[1]产值及收款计划（2026）'!BR:BR)</f>
        <v>0</v>
      </c>
      <c r="CA129" s="256" cm="1">
        <f t="array" aca="1" ref="CA129" ca="1">_xlfn.XLOOKUP($A129&amp;$B129,'[1]产值及收款计划（2026）'!$A:$A&amp;'[1]产值及收款计划（2026）'!$B:$B,'[1]产值及收款计划（2026）'!CA:CA)</f>
        <v>0</v>
      </c>
      <c r="CB129" s="256" cm="1">
        <f t="array" aca="1" ref="CB129" ca="1">_xlfn.XLOOKUP($A129&amp;$B129,'[1]产值及收款计划（2026）'!$A:$A&amp;'[1]产值及收款计划（2026）'!$B:$B,'[1]产值及收款计划（2026）'!CB:CB)</f>
        <v>0</v>
      </c>
      <c r="CC129" s="256" cm="1">
        <f t="array" aca="1" ref="CC129" ca="1">_xlfn.XLOOKUP($A129&amp;$B129,'[1]产值及收款计划（2026）'!$A:$A&amp;'[1]产值及收款计划（2026）'!$B:$B,'[1]产值及收款计划（2026）'!CC:CC)</f>
        <v>0</v>
      </c>
      <c r="CD129" s="256" cm="1">
        <f t="array" aca="1" ref="CD129" ca="1">_xlfn.XLOOKUP($A129&amp;$B129,'[1]产值及收款计划（2026）'!$A:$A&amp;'[1]产值及收款计划（2026）'!$B:$B,'[1]产值及收款计划（2026）'!CD:CD)</f>
        <v>0</v>
      </c>
      <c r="CE129" s="256" cm="1">
        <f t="array" aca="1" ref="CE129" ca="1">_xlfn.XLOOKUP($A129&amp;$B129,'[1]产值及收款计划（2026）'!$A:$A&amp;'[1]产值及收款计划（2026）'!$B:$B,'[1]产值及收款计划（2026）'!CE:CE)</f>
        <v>0</v>
      </c>
      <c r="CF129" s="256" cm="1">
        <f t="array" aca="1" ref="CF129" ca="1">_xlfn.XLOOKUP($A129&amp;$B129,'[1]产值及收款计划（2026）'!$A:$A&amp;'[1]产值及收款计划（2026）'!$B:$B,'[1]产值及收款计划（2026）'!CF:CF)</f>
        <v>0</v>
      </c>
      <c r="CG129" s="256" cm="1">
        <f t="array" aca="1" ref="CG129" ca="1">_xlfn.XLOOKUP($A129&amp;$B129,'[1]产值及收款计划（2026）'!$A:$A&amp;'[1]产值及收款计划（2026）'!$B:$B,'[1]产值及收款计划（2026）'!CG:CG)</f>
        <v>0</v>
      </c>
      <c r="CH129" s="256" cm="1">
        <f t="array" aca="1" ref="CH129" ca="1">_xlfn.XLOOKUP($A129&amp;$B129,'[1]产值及收款计划（2026）'!$A:$A&amp;'[1]产值及收款计划（2026）'!$B:$B,'[1]产值及收款计划（2026）'!CH:CH)</f>
        <v>0</v>
      </c>
      <c r="CI129" s="256" cm="1">
        <f t="array" aca="1" ref="CI129" ca="1">_xlfn.XLOOKUP($A129&amp;$B129,'[1]产值及收款计划（2026）'!$A:$A&amp;'[1]产值及收款计划（2026）'!$B:$B,'[1]产值及收款计划（2026）'!CI:CI)</f>
        <v>0</v>
      </c>
      <c r="CJ129" s="256" cm="1">
        <f t="array" aca="1" ref="CJ129" ca="1">_xlfn.XLOOKUP($A129&amp;$B129,'[1]产值及收款计划（2026）'!$A:$A&amp;'[1]产值及收款计划（2026）'!$B:$B,'[1]产值及收款计划（2026）'!CJ:CJ)</f>
        <v>0</v>
      </c>
      <c r="CK129" s="256" cm="1">
        <f t="array" aca="1" ref="CK129" ca="1">_xlfn.XLOOKUP($A129&amp;$B129,'[1]产值及收款计划（2026）'!$A:$A&amp;'[1]产值及收款计划（2026）'!$B:$B,'[1]产值及收款计划（2026）'!CK:CK)</f>
        <v>0</v>
      </c>
      <c r="CL129" s="256" cm="1">
        <f t="array" aca="1" ref="CL129" ca="1">_xlfn.XLOOKUP($A129&amp;$B129,'[1]产值及收款计划（2026）'!$A:$A&amp;'[1]产值及收款计划（2026）'!$B:$B,'[1]产值及收款计划（2026）'!CL:CL)</f>
        <v>0</v>
      </c>
      <c r="DA129" s="256" cm="1">
        <f t="array" aca="1" ref="DA129" ca="1">_xlfn.XLOOKUP($A129&amp;$B129,'[1]产值及收款计划（2026）'!$A:$A&amp;'[1]产值及收款计划（2026）'!$B:$B,'[1]产值及收款计划（2026）'!DA:DA)</f>
        <v>0</v>
      </c>
      <c r="DB129" s="256" cm="1">
        <f t="array" aca="1" ref="DB129" ca="1">_xlfn.XLOOKUP($A129&amp;$B129,'[1]产值及收款计划（2026）'!$A:$A&amp;'[1]产值及收款计划（2026）'!$B:$B,'[1]产值及收款计划（2026）'!DB:DB)</f>
        <v>0</v>
      </c>
      <c r="DC129" s="256" cm="1">
        <f t="array" aca="1" ref="DC129" ca="1">_xlfn.XLOOKUP($A129&amp;$B129,'[1]产值及收款计划（2026）'!$A:$A&amp;'[1]产值及收款计划（2026）'!$B:$B,'[1]产值及收款计划（2026）'!DC:DC)</f>
        <v>0</v>
      </c>
      <c r="DD129" s="256" cm="1">
        <f t="array" aca="1" ref="DD129" ca="1">_xlfn.XLOOKUP($A129&amp;$B129,'[1]产值及收款计划（2026）'!$A:$A&amp;'[1]产值及收款计划（2026）'!$B:$B,'[1]产值及收款计划（2026）'!DD:DD)</f>
        <v>0</v>
      </c>
      <c r="DE129" s="256" cm="1">
        <f t="array" aca="1" ref="DE129" ca="1">_xlfn.XLOOKUP($A129&amp;$B129,'[1]产值及收款计划（2026）'!$A:$A&amp;'[1]产值及收款计划（2026）'!$B:$B,'[1]产值及收款计划（2026）'!DE:DE)</f>
        <v>0</v>
      </c>
      <c r="DF129" s="256" cm="1">
        <f t="array" aca="1" ref="DF129" ca="1">_xlfn.XLOOKUP($A129&amp;$B129,'[1]产值及收款计划（2026）'!$A:$A&amp;'[1]产值及收款计划（2026）'!$B:$B,'[1]产值及收款计划（2026）'!DF:DF)</f>
        <v>0</v>
      </c>
      <c r="DG129" s="256" cm="1">
        <f t="array" aca="1" ref="DG129" ca="1">_xlfn.XLOOKUP($A129&amp;$B129,'[1]产值及收款计划（2026）'!$A:$A&amp;'[1]产值及收款计划（2026）'!$B:$B,'[1]产值及收款计划（2026）'!DG:DG)</f>
        <v>0</v>
      </c>
      <c r="DH129" s="256" cm="1">
        <f t="array" aca="1" ref="DH129" ca="1">_xlfn.XLOOKUP($A129&amp;$B129,'[1]产值及收款计划（2026）'!$A:$A&amp;'[1]产值及收款计划（2026）'!$B:$B,'[1]产值及收款计划（2026）'!DH:DH)</f>
        <v>0</v>
      </c>
      <c r="DI129" s="256" cm="1">
        <f t="array" aca="1" ref="DI129" ca="1">_xlfn.XLOOKUP($A129&amp;$B129,'[1]产值及收款计划（2026）'!$A:$A&amp;'[1]产值及收款计划（2026）'!$B:$B,'[1]产值及收款计划（2026）'!DI:DI)</f>
        <v>0</v>
      </c>
      <c r="DJ129" s="256" cm="1">
        <f t="array" aca="1" ref="DJ129" ca="1">_xlfn.XLOOKUP($A129&amp;$B129,'[1]产值及收款计划（2026）'!$A:$A&amp;'[1]产值及收款计划（2026）'!$B:$B,'[1]产值及收款计划（2026）'!DJ:DJ)</f>
        <v>0</v>
      </c>
      <c r="DK129" s="256" cm="1">
        <f t="array" aca="1" ref="DK129" ca="1">_xlfn.XLOOKUP($A129&amp;$B129,'[1]产值及收款计划（2026）'!$A:$A&amp;'[1]产值及收款计划（2026）'!$B:$B,'[1]产值及收款计划（2026）'!DK:DK)</f>
        <v>0</v>
      </c>
      <c r="DL129" s="256" cm="1">
        <f t="array" aca="1" ref="DL129" ca="1">_xlfn.XLOOKUP($A129&amp;$B129,'[1]产值及收款计划（2026）'!$A:$A&amp;'[1]产值及收款计划（2026）'!$B:$B,'[1]产值及收款计划（2026）'!DL:DL)</f>
        <v>0</v>
      </c>
      <c r="DM129" s="264"/>
      <c r="DN129" s="250"/>
    </row>
    <row r="130" spans="1:118" ht="20.25" x14ac:dyDescent="0.15">
      <c r="A130" s="254">
        <f t="shared" ca="1" si="11"/>
        <v>126</v>
      </c>
      <c r="B130" s="254" t="s">
        <v>25</v>
      </c>
      <c r="C130" s="255" t="str" cm="1">
        <f t="array" aca="1" ref="C130" ca="1">_xlfn.XLOOKUP($A130&amp;$B130,'[1]产值及收款计划（2026）'!$A:$A&amp;'[1]产值及收款计划（2026）'!$B:$B,'[1]产值及收款计划（2026）'!C:C)</f>
        <v>SZJT202570005</v>
      </c>
      <c r="D130" s="255" t="str" cm="1">
        <f t="array" aca="1" ref="D130" ca="1">_xlfn.XLOOKUP($A130&amp;$B130,'[1]产值及收款计划（2026）'!$A:$A&amp;'[1]产值及收款计划（2026）'!$B:$B,'[1]产值及收款计划（2026）'!D:D)</f>
        <v>2025年上海市燃气行业监管信息系统-补贴核算子系统、运行监管子系统（运维）</v>
      </c>
      <c r="E130" s="256" cm="1">
        <f t="array" aca="1" ref="E130" ca="1">_xlfn.XLOOKUP($A130&amp;$B130,'[1]产值及收款计划（2026）'!$A:$A&amp;'[1]产值及收款计划（2026）'!$B:$B,'[1]产值及收款计划（2026）'!E:E)</f>
        <v>4.2</v>
      </c>
      <c r="F130" s="256" cm="1">
        <f t="array" aca="1" ref="F130" ca="1">_xlfn.XLOOKUP($A130&amp;$B130,'[1]产值及收款计划（2026）'!$A:$A&amp;'[1]产值及收款计划（2026）'!$B:$B,'[1]产值及收款计划（2026）'!F:F)</f>
        <v>4.2</v>
      </c>
      <c r="G130" s="256" cm="1">
        <f t="array" aca="1" ref="G130" ca="1">_xlfn.XLOOKUP($A130&amp;$B130,'[1]产值及收款计划（2026）'!$A:$A&amp;'[1]产值及收款计划（2026）'!$B:$B,'[1]产值及收款计划（2026）'!G:G)</f>
        <v>4.2</v>
      </c>
      <c r="H130" s="256" cm="1">
        <f t="array" aca="1" ref="H130" ca="1">_xlfn.XLOOKUP($A130&amp;$B130,'[1]产值及收款计划（2026）'!$A:$A&amp;'[1]产值及收款计划（2026）'!$B:$B,'[1]产值及收款计划（2026）'!H:H)</f>
        <v>0.42</v>
      </c>
      <c r="I130" s="257" cm="1">
        <f t="array" aca="1" ref="I130" ca="1">_xlfn.XLOOKUP($A130&amp;$B130,'[1]产值及收款计划（2026）'!$A:$A&amp;'[1]产值及收款计划（2026）'!$B:$B,'[1]产值及收款计划（2026）'!I:I)</f>
        <v>0.1</v>
      </c>
      <c r="J130" s="258" cm="1">
        <f t="array" aca="1" ref="J130" ca="1">_xlfn.XLOOKUP($A130&amp;$B130,'[1]产值及收款计划（2026）'!$A:$A&amp;'[1]产值及收款计划（2026）'!$B:$B,'[1]产值及收款计划（2026）'!J:J)</f>
        <v>0.06</v>
      </c>
      <c r="K130" s="256" cm="1">
        <f t="array" aca="1" ref="K130" ca="1">_xlfn.XLOOKUP($A130&amp;$B130,'[1]产值及收款计划（2026）'!$A:$A&amp;'[1]产值及收款计划（2026）'!$B:$B,'[1]产值及收款计划（2026）'!K:K)</f>
        <v>0</v>
      </c>
      <c r="L130" s="256" cm="1">
        <f t="array" aca="1" ref="L130" ca="1">_xlfn.XLOOKUP($A130&amp;$B130,'[1]产值及收款计划（2026）'!$A:$A&amp;'[1]产值及收款计划（2026）'!$B:$B,'[1]产值及收款计划（2026）'!L:L)</f>
        <v>0</v>
      </c>
      <c r="M130" s="256" t="str" cm="1">
        <f t="array" aca="1" ref="M130" ca="1">_xlfn.XLOOKUP($A130&amp;$B130,'[1]产值及收款计划（2026）'!$A:$A&amp;'[1]产值及收款计划（2026）'!$B:$B,'[1]产值及收款计划（2026）'!M:M)</f>
        <v>主导</v>
      </c>
      <c r="N130" s="256" t="str" cm="1">
        <f t="array" aca="1" ref="N130" ca="1">_xlfn.XLOOKUP($A130&amp;$B130,'[1]产值及收款计划（2026）'!$A:$A&amp;'[1]产值及收款计划（2026）'!$B:$B,'[1]产值及收款计划（2026）'!N:N)</f>
        <v>张智伟团队</v>
      </c>
      <c r="O130" s="256" t="str" cm="1">
        <f t="array" aca="1" ref="O130" ca="1">_xlfn.XLOOKUP($A130&amp;$B130,'[1]产值及收款计划（2026）'!$A:$A&amp;'[1]产值及收款计划（2026）'!$B:$B,'[1]产值及收款计划（2026）'!O:O)</f>
        <v>卜宝翔</v>
      </c>
      <c r="P130" s="255" t="str" cm="1">
        <f t="array" aca="1" ref="P130" ca="1">_xlfn.XLOOKUP($A130&amp;$B130,'[1]产值及收款计划（2026）'!$A:$A&amp;'[1]产值及收款计划（2026）'!$B:$B,'[1]产值及收款计划（2026）'!P:P)</f>
        <v>在建</v>
      </c>
      <c r="Q130" s="256" cm="1">
        <f t="array" aca="1" ref="Q130" ca="1">_xlfn.XLOOKUP($A130&amp;$B130,'[1]产值及收款计划（2026）'!$A:$A&amp;'[1]产值及收款计划（2026）'!$B:$B,'[1]产值及收款计划（2026）'!Q:Q)</f>
        <v>0</v>
      </c>
      <c r="R130" s="256" cm="1">
        <f t="array" aca="1" ref="R130" ca="1">_xlfn.XLOOKUP($A130&amp;$B130,'[1]产值及收款计划（2026）'!$A:$A&amp;'[1]产值及收款计划（2026）'!$B:$B,'[1]产值及收款计划（2026）'!R:R)</f>
        <v>0</v>
      </c>
      <c r="S130" s="256" cm="1">
        <f t="array" aca="1" ref="S130" ca="1">_xlfn.XLOOKUP($A130&amp;$B130,'[1]产值及收款计划（2026）'!$A:$A&amp;'[1]产值及收款计划（2026）'!$B:$B,'[1]产值及收款计划（2026）'!S:S)</f>
        <v>0</v>
      </c>
      <c r="T130" s="256" cm="1">
        <f t="array" aca="1" ref="T130" ca="1">_xlfn.XLOOKUP($A130&amp;$B130,'[1]产值及收款计划（2026）'!$A:$A&amp;'[1]产值及收款计划（2026）'!$B:$B,'[1]产值及收款计划（2026）'!T:T)</f>
        <v>0</v>
      </c>
      <c r="U130" s="256" cm="1">
        <f t="array" aca="1" ref="U130" ca="1">_xlfn.XLOOKUP($A130&amp;$B130,'[1]产值及收款计划（2026）'!$A:$A&amp;'[1]产值及收款计划（2026）'!$B:$B,'[1]产值及收款计划（2026）'!U:U)</f>
        <v>4.2</v>
      </c>
      <c r="V130" s="256" cm="1">
        <f t="array" aca="1" ref="V130" ca="1">_xlfn.XLOOKUP($A130&amp;$B130,'[1]产值及收款计划（2026）'!$A:$A&amp;'[1]产值及收款计划（2026）'!$B:$B,'[1]产值及收款计划（2026）'!V:V)</f>
        <v>0</v>
      </c>
      <c r="W130" s="256" cm="1">
        <f t="array" aca="1" ref="W130" ca="1">_xlfn.XLOOKUP($A130&amp;$B130,'[1]产值及收款计划（2026）'!$A:$A&amp;'[1]产值及收款计划（2026）'!$B:$B,'[1]产值及收款计划（2026）'!W:W)</f>
        <v>0</v>
      </c>
      <c r="X130" s="256" cm="1">
        <f t="array" aca="1" ref="X130" ca="1">_xlfn.XLOOKUP($A130&amp;$B130,'[1]产值及收款计划（2026）'!$A:$A&amp;'[1]产值及收款计划（2026）'!$B:$B,'[1]产值及收款计划（2026）'!X:X)</f>
        <v>0</v>
      </c>
      <c r="Y130" s="256" cm="1">
        <f t="array" aca="1" ref="Y130" ca="1">_xlfn.XLOOKUP($A130&amp;$B130,'[1]产值及收款计划（2026）'!$A:$A&amp;'[1]产值及收款计划（2026）'!$B:$B,'[1]产值及收款计划（2026）'!Y:Y)</f>
        <v>0</v>
      </c>
      <c r="Z130" s="256" cm="1">
        <f t="array" aca="1" ref="Z130" ca="1">_xlfn.XLOOKUP($A130&amp;$B130,'[1]产值及收款计划（2026）'!$A:$A&amp;'[1]产值及收款计划（2026）'!$B:$B,'[1]产值及收款计划（2026）'!Z:Z)</f>
        <v>0</v>
      </c>
      <c r="AA130" s="267" cm="1">
        <f t="array" aca="1" ref="AA130" ca="1">_xlfn.XLOOKUP($A130&amp;$B130,'[1]产值及收款计划（2026）'!$A:$A&amp;'[1]产值及收款计划（2026）'!$B:$B,'[1]产值及收款计划（2026）'!AA:AA)</f>
        <v>0</v>
      </c>
      <c r="AB130" s="267" cm="1">
        <f t="array" aca="1" ref="AB130" ca="1">_xlfn.XLOOKUP($A130&amp;$B130,'[1]产值及收款计划（2026）'!$A:$A&amp;'[1]产值及收款计划（2026）'!$B:$B,'[1]产值及收款计划（2026）'!AB:AB)</f>
        <v>0</v>
      </c>
      <c r="AC130" s="267" cm="1">
        <f t="array" aca="1" ref="AC130" ca="1">_xlfn.XLOOKUP($A130&amp;$B130,'[1]产值及收款计划（2026）'!$A:$A&amp;'[1]产值及收款计划（2026）'!$B:$B,'[1]产值及收款计划（2026）'!AC:AC)</f>
        <v>0</v>
      </c>
      <c r="AD130" s="256" cm="1">
        <f t="array" aca="1" ref="AD130" ca="1">_xlfn.XLOOKUP($A130&amp;$B130,'[1]产值及收款计划（2026）'!$A:$A&amp;'[1]产值及收款计划（2026）'!$B:$B,'[1]产值及收款计划（2026）'!AD:AD)</f>
        <v>0</v>
      </c>
      <c r="AE130" s="256" cm="1">
        <f t="array" aca="1" ref="AE130" ca="1">_xlfn.XLOOKUP($A130&amp;$B130,'[1]产值及收款计划（2026）'!$A:$A&amp;'[1]产值及收款计划（2026）'!$B:$B,'[1]产值及收款计划（2026）'!AE:AE)</f>
        <v>0</v>
      </c>
      <c r="AF130" s="256" cm="1">
        <f t="array" aca="1" ref="AF130" ca="1">_xlfn.XLOOKUP($A130&amp;$B130,'[1]产值及收款计划（2026）'!$A:$A&amp;'[1]产值及收款计划（2026）'!$B:$B,'[1]产值及收款计划（2026）'!AF:AF)</f>
        <v>0</v>
      </c>
      <c r="AG130" s="256" cm="1">
        <f t="array" aca="1" ref="AG130" ca="1">_xlfn.XLOOKUP($A130&amp;$B130,'[1]产值及收款计划（2026）'!$A:$A&amp;'[1]产值及收款计划（2026）'!$B:$B,'[1]产值及收款计划（2026）'!AG:AG)</f>
        <v>0</v>
      </c>
      <c r="AH130" s="256" cm="1">
        <f t="array" aca="1" ref="AH130" ca="1">_xlfn.XLOOKUP($A130&amp;$B130,'[1]产值及收款计划（2026）'!$A:$A&amp;'[1]产值及收款计划（2026）'!$B:$B,'[1]产值及收款计划（2026）'!AH:AH)</f>
        <v>0</v>
      </c>
      <c r="AI130" s="256" cm="1">
        <f t="array" aca="1" ref="AI130" ca="1">_xlfn.XLOOKUP($A130&amp;$B130,'[1]产值及收款计划（2026）'!$A:$A&amp;'[1]产值及收款计划（2026）'!$B:$B,'[1]产值及收款计划（2026）'!AI:AI)</f>
        <v>0</v>
      </c>
      <c r="AJ130" s="256" cm="1">
        <f t="array" aca="1" ref="AJ130" ca="1">_xlfn.XLOOKUP($A130&amp;$B130,'[1]产值及收款计划（2026）'!$A:$A&amp;'[1]产值及收款计划（2026）'!$B:$B,'[1]产值及收款计划（2026）'!AJ:AJ)</f>
        <v>0</v>
      </c>
      <c r="AK130" s="256" cm="1">
        <f t="array" aca="1" ref="AK130" ca="1">_xlfn.XLOOKUP($A130&amp;$B130,'[1]产值及收款计划（2026）'!$A:$A&amp;'[1]产值及收款计划（2026）'!$B:$B,'[1]产值及收款计划（2026）'!AK:AK)</f>
        <v>0</v>
      </c>
      <c r="AL130" s="256" cm="1">
        <f t="array" aca="1" ref="AL130" ca="1">_xlfn.XLOOKUP($A130&amp;$B130,'[1]产值及收款计划（2026）'!$A:$A&amp;'[1]产值及收款计划（2026）'!$B:$B,'[1]产值及收款计划（2026）'!AL:AL)</f>
        <v>0</v>
      </c>
      <c r="AM130" s="263" t="e" cm="1">
        <f t="array" aca="1" ref="AM130" ca="1">_xlfn.LET(_xlpm.勾选月份状态数组,TRANSPOSE('PPT(12-15页）-TOP10'!$A$3:$A$14),_xlpm.选择数据区,IF('PPT(12-15页）-TOP10'!$E$3="收款",$BA130:$BL130,$AA130:$AL130),SUM(_xlfn._xlws.FILTER(_xlpm.选择数据区,_xlpm.勾选月份状态数组,"")))</f>
        <v>#NAME?</v>
      </c>
      <c r="AN130" s="256" t="e" cm="1">
        <f t="array" aca="1" ref="AN130" ca="1">_xlfn.LET(_xlpm.勾选月份状态数组,TRANSPOSE('PPT(12-15页）-TOP10'!$A$3:$A$14),_xlpm.选择数据区,IF('PPT(12-15页）-TOP10'!$E$3="收款",$DA130:$DL130,$CA130:$CL130),SUM(_xlfn._xlws.FILTER(_xlpm.选择数据区,_xlpm.勾选月份状态数组,"")))</f>
        <v>#NAME?</v>
      </c>
      <c r="AO130" s="256">
        <f ca="1">SUM(CA130:CC130)+SUM(AD130:AL130)</f>
        <v>4.2</v>
      </c>
      <c r="AP130" s="256"/>
      <c r="AQ130" s="256"/>
      <c r="AR130" s="256"/>
      <c r="AS130" s="256" cm="1">
        <f t="array" aca="1" ref="AS130" ca="1">_xlfn.XLOOKUP($A130&amp;$B130,'[1]产值及收款计划（2026）'!$A:$A&amp;'[1]产值及收款计划（2026）'!$B:$B,'[1]产值及收款计划（2026）'!AS:AS)</f>
        <v>0</v>
      </c>
      <c r="AT130" s="256" cm="1">
        <f t="array" aca="1" ref="AT130" ca="1">_xlfn.XLOOKUP($A130&amp;$B130,'[1]产值及收款计划（2026）'!$A:$A&amp;'[1]产值及收款计划（2026）'!$B:$B,'[1]产值及收款计划（2026）'!AT:AT)</f>
        <v>0</v>
      </c>
      <c r="AU130" s="256" cm="1">
        <f t="array" aca="1" ref="AU130" ca="1">_xlfn.XLOOKUP($A130&amp;$B130,'[1]产值及收款计划（2026）'!$A:$A&amp;'[1]产值及收款计划（2026）'!$B:$B,'[1]产值及收款计划（2026）'!AU:AU)</f>
        <v>0</v>
      </c>
      <c r="AV130" s="256" cm="1">
        <f t="array" aca="1" ref="AV130" ca="1">_xlfn.XLOOKUP($A130&amp;$B130,'[1]产值及收款计划（2026）'!$A:$A&amp;'[1]产值及收款计划（2026）'!$B:$B,'[1]产值及收款计划（2026）'!AV:AV)</f>
        <v>0</v>
      </c>
      <c r="AW130" s="256" cm="1">
        <f t="array" aca="1" ref="AW130" ca="1">_xlfn.XLOOKUP($A130&amp;$B130,'[1]产值及收款计划（2026）'!$A:$A&amp;'[1]产值及收款计划（2026）'!$B:$B,'[1]产值及收款计划（2026）'!AW:AW)</f>
        <v>0</v>
      </c>
      <c r="AX130" s="256" cm="1">
        <f t="array" aca="1" ref="AX130" ca="1">_xlfn.XLOOKUP($A130&amp;$B130,'[1]产值及收款计划（2026）'!$A:$A&amp;'[1]产值及收款计划（2026）'!$B:$B,'[1]产值及收款计划（2026）'!AX:AX)</f>
        <v>4.2</v>
      </c>
      <c r="AY130" s="256" cm="1">
        <f t="array" aca="1" ref="AY130" ca="1">_xlfn.XLOOKUP($A130&amp;$B130,'[1]产值及收款计划（2026）'!$A:$A&amp;'[1]产值及收款计划（2026）'!$B:$B,'[1]产值及收款计划（2026）'!AY:AY)</f>
        <v>0</v>
      </c>
      <c r="AZ130" s="256" cm="1">
        <f t="array" aca="1" ref="AZ130" ca="1">_xlfn.XLOOKUP($A130&amp;$B130,'[1]产值及收款计划（2026）'!$A:$A&amp;'[1]产值及收款计划（2026）'!$B:$B,'[1]产值及收款计划（2026）'!AZ:AZ)</f>
        <v>0</v>
      </c>
      <c r="BA130" s="256" cm="1">
        <f t="array" aca="1" ref="BA130" ca="1">_xlfn.XLOOKUP($A130&amp;$B130,'[1]产值及收款计划（2026）'!$A:$A&amp;'[1]产值及收款计划（2026）'!$B:$B,'[1]产值及收款计划（2026）'!BA:BA)</f>
        <v>0</v>
      </c>
      <c r="BB130" s="256" cm="1">
        <f t="array" aca="1" ref="BB130" ca="1">_xlfn.XLOOKUP($A130&amp;$B130,'[1]产值及收款计划（2026）'!$A:$A&amp;'[1]产值及收款计划（2026）'!$B:$B,'[1]产值及收款计划（2026）'!BB:BB)</f>
        <v>0</v>
      </c>
      <c r="BC130" s="256" cm="1">
        <f t="array" aca="1" ref="BC130" ca="1">_xlfn.XLOOKUP($A130&amp;$B130,'[1]产值及收款计划（2026）'!$A:$A&amp;'[1]产值及收款计划（2026）'!$B:$B,'[1]产值及收款计划（2026）'!BC:BC)</f>
        <v>0</v>
      </c>
      <c r="BD130" s="256" cm="1">
        <f t="array" aca="1" ref="BD130" ca="1">_xlfn.XLOOKUP($A130&amp;$B130,'[1]产值及收款计划（2026）'!$A:$A&amp;'[1]产值及收款计划（2026）'!$B:$B,'[1]产值及收款计划（2026）'!BD:BD)</f>
        <v>0</v>
      </c>
      <c r="BE130" s="256" cm="1">
        <f t="array" aca="1" ref="BE130" ca="1">_xlfn.XLOOKUP($A130&amp;$B130,'[1]产值及收款计划（2026）'!$A:$A&amp;'[1]产值及收款计划（2026）'!$B:$B,'[1]产值及收款计划（2026）'!BE:BE)</f>
        <v>0</v>
      </c>
      <c r="BF130" s="256" cm="1">
        <f t="array" aca="1" ref="BF130" ca="1">_xlfn.XLOOKUP($A130&amp;$B130,'[1]产值及收款计划（2026）'!$A:$A&amp;'[1]产值及收款计划（2026）'!$B:$B,'[1]产值及收款计划（2026）'!BF:BF)</f>
        <v>0</v>
      </c>
      <c r="BG130" s="256" cm="1">
        <f t="array" aca="1" ref="BG130" ca="1">_xlfn.XLOOKUP($A130&amp;$B130,'[1]产值及收款计划（2026）'!$A:$A&amp;'[1]产值及收款计划（2026）'!$B:$B,'[1]产值及收款计划（2026）'!BG:BG)</f>
        <v>0</v>
      </c>
      <c r="BH130" s="256" cm="1">
        <f t="array" aca="1" ref="BH130" ca="1">_xlfn.XLOOKUP($A130&amp;$B130,'[1]产值及收款计划（2026）'!$A:$A&amp;'[1]产值及收款计划（2026）'!$B:$B,'[1]产值及收款计划（2026）'!BH:BH)</f>
        <v>0</v>
      </c>
      <c r="BI130" s="256" cm="1">
        <f t="array" aca="1" ref="BI130" ca="1">_xlfn.XLOOKUP($A130&amp;$B130,'[1]产值及收款计划（2026）'!$A:$A&amp;'[1]产值及收款计划（2026）'!$B:$B,'[1]产值及收款计划（2026）'!BI:BI)</f>
        <v>0</v>
      </c>
      <c r="BJ130" s="256" cm="1">
        <f t="array" aca="1" ref="BJ130" ca="1">_xlfn.XLOOKUP($A130&amp;$B130,'[1]产值及收款计划（2026）'!$A:$A&amp;'[1]产值及收款计划（2026）'!$B:$B,'[1]产值及收款计划（2026）'!BJ:BJ)</f>
        <v>0</v>
      </c>
      <c r="BK130" s="256" cm="1">
        <f t="array" aca="1" ref="BK130" ca="1">_xlfn.XLOOKUP($A130&amp;$B130,'[1]产值及收款计划（2026）'!$A:$A&amp;'[1]产值及收款计划（2026）'!$B:$B,'[1]产值及收款计划（2026）'!BK:BK)</f>
        <v>0</v>
      </c>
      <c r="BL130" s="256" cm="1">
        <f t="array" aca="1" ref="BL130" ca="1">_xlfn.XLOOKUP($A130&amp;$B130,'[1]产值及收款计划（2026）'!$A:$A&amp;'[1]产值及收款计划（2026）'!$B:$B,'[1]产值及收款计划（2026）'!BL:BL)</f>
        <v>0</v>
      </c>
      <c r="BM130" s="256"/>
      <c r="BN130" s="256"/>
      <c r="BO130" s="256"/>
      <c r="BP130" s="256"/>
      <c r="BQ130" s="255" cm="1">
        <f t="array" aca="1" ref="BQ130" ca="1">_xlfn.XLOOKUP($A130&amp;$B130,'[1]产值及收款计划（2026）'!$A:$A&amp;'[1]产值及收款计划（2026）'!$B:$B,'[1]产值及收款计划（2026）'!BQ:BQ)</f>
        <v>0</v>
      </c>
      <c r="BR130" s="256" cm="1">
        <f t="array" aca="1" ref="BR130" ca="1">_xlfn.XLOOKUP($A130&amp;$B130,'[1]产值及收款计划（2026）'!$A:$A&amp;'[1]产值及收款计划（2026）'!$B:$B,'[1]产值及收款计划（2026）'!BR:BR)</f>
        <v>0</v>
      </c>
      <c r="CA130" s="256" cm="1">
        <f t="array" aca="1" ref="CA130" ca="1">_xlfn.XLOOKUP($A130&amp;$B130,'[1]产值及收款计划（2026）'!$A:$A&amp;'[1]产值及收款计划（2026）'!$B:$B,'[1]产值及收款计划（2026）'!CA:CA)</f>
        <v>0</v>
      </c>
      <c r="CB130" s="256" cm="1">
        <f t="array" aca="1" ref="CB130" ca="1">_xlfn.XLOOKUP($A130&amp;$B130,'[1]产值及收款计划（2026）'!$A:$A&amp;'[1]产值及收款计划（2026）'!$B:$B,'[1]产值及收款计划（2026）'!CB:CB)</f>
        <v>0</v>
      </c>
      <c r="CC130" s="256" cm="1">
        <f t="array" aca="1" ref="CC130" ca="1">_xlfn.XLOOKUP($A130&amp;$B130,'[1]产值及收款计划（2026）'!$A:$A&amp;'[1]产值及收款计划（2026）'!$B:$B,'[1]产值及收款计划（2026）'!CC:CC)</f>
        <v>4.2</v>
      </c>
      <c r="CD130" s="256" cm="1">
        <f t="array" aca="1" ref="CD130" ca="1">_xlfn.XLOOKUP($A130&amp;$B130,'[1]产值及收款计划（2026）'!$A:$A&amp;'[1]产值及收款计划（2026）'!$B:$B,'[1]产值及收款计划（2026）'!CD:CD)</f>
        <v>0</v>
      </c>
      <c r="CE130" s="256" cm="1">
        <f t="array" aca="1" ref="CE130" ca="1">_xlfn.XLOOKUP($A130&amp;$B130,'[1]产值及收款计划（2026）'!$A:$A&amp;'[1]产值及收款计划（2026）'!$B:$B,'[1]产值及收款计划（2026）'!CE:CE)</f>
        <v>0</v>
      </c>
      <c r="CF130" s="256" cm="1">
        <f t="array" aca="1" ref="CF130" ca="1">_xlfn.XLOOKUP($A130&amp;$B130,'[1]产值及收款计划（2026）'!$A:$A&amp;'[1]产值及收款计划（2026）'!$B:$B,'[1]产值及收款计划（2026）'!CF:CF)</f>
        <v>0</v>
      </c>
      <c r="CG130" s="256" cm="1">
        <f t="array" aca="1" ref="CG130" ca="1">_xlfn.XLOOKUP($A130&amp;$B130,'[1]产值及收款计划（2026）'!$A:$A&amp;'[1]产值及收款计划（2026）'!$B:$B,'[1]产值及收款计划（2026）'!CG:CG)</f>
        <v>0</v>
      </c>
      <c r="CH130" s="256" cm="1">
        <f t="array" aca="1" ref="CH130" ca="1">_xlfn.XLOOKUP($A130&amp;$B130,'[1]产值及收款计划（2026）'!$A:$A&amp;'[1]产值及收款计划（2026）'!$B:$B,'[1]产值及收款计划（2026）'!CH:CH)</f>
        <v>0</v>
      </c>
      <c r="CI130" s="256" cm="1">
        <f t="array" aca="1" ref="CI130" ca="1">_xlfn.XLOOKUP($A130&amp;$B130,'[1]产值及收款计划（2026）'!$A:$A&amp;'[1]产值及收款计划（2026）'!$B:$B,'[1]产值及收款计划（2026）'!CI:CI)</f>
        <v>0</v>
      </c>
      <c r="CJ130" s="256" cm="1">
        <f t="array" aca="1" ref="CJ130" ca="1">_xlfn.XLOOKUP($A130&amp;$B130,'[1]产值及收款计划（2026）'!$A:$A&amp;'[1]产值及收款计划（2026）'!$B:$B,'[1]产值及收款计划（2026）'!CJ:CJ)</f>
        <v>0</v>
      </c>
      <c r="CK130" s="256" cm="1">
        <f t="array" aca="1" ref="CK130" ca="1">_xlfn.XLOOKUP($A130&amp;$B130,'[1]产值及收款计划（2026）'!$A:$A&amp;'[1]产值及收款计划（2026）'!$B:$B,'[1]产值及收款计划（2026）'!CK:CK)</f>
        <v>0</v>
      </c>
      <c r="CL130" s="256" cm="1">
        <f t="array" aca="1" ref="CL130" ca="1">_xlfn.XLOOKUP($A130&amp;$B130,'[1]产值及收款计划（2026）'!$A:$A&amp;'[1]产值及收款计划（2026）'!$B:$B,'[1]产值及收款计划（2026）'!CL:CL)</f>
        <v>0</v>
      </c>
      <c r="DA130" s="256" cm="1">
        <f t="array" aca="1" ref="DA130" ca="1">_xlfn.XLOOKUP($A130&amp;$B130,'[1]产值及收款计划（2026）'!$A:$A&amp;'[1]产值及收款计划（2026）'!$B:$B,'[1]产值及收款计划（2026）'!DA:DA)</f>
        <v>0</v>
      </c>
      <c r="DB130" s="256" cm="1">
        <f t="array" aca="1" ref="DB130" ca="1">_xlfn.XLOOKUP($A130&amp;$B130,'[1]产值及收款计划（2026）'!$A:$A&amp;'[1]产值及收款计划（2026）'!$B:$B,'[1]产值及收款计划（2026）'!DB:DB)</f>
        <v>0</v>
      </c>
      <c r="DC130" s="256" cm="1">
        <f t="array" aca="1" ref="DC130" ca="1">_xlfn.XLOOKUP($A130&amp;$B130,'[1]产值及收款计划（2026）'!$A:$A&amp;'[1]产值及收款计划（2026）'!$B:$B,'[1]产值及收款计划（2026）'!DC:DC)</f>
        <v>0</v>
      </c>
      <c r="DD130" s="256" cm="1">
        <f t="array" aca="1" ref="DD130" ca="1">_xlfn.XLOOKUP($A130&amp;$B130,'[1]产值及收款计划（2026）'!$A:$A&amp;'[1]产值及收款计划（2026）'!$B:$B,'[1]产值及收款计划（2026）'!DD:DD)</f>
        <v>4.2</v>
      </c>
      <c r="DE130" s="256" cm="1">
        <f t="array" aca="1" ref="DE130" ca="1">_xlfn.XLOOKUP($A130&amp;$B130,'[1]产值及收款计划（2026）'!$A:$A&amp;'[1]产值及收款计划（2026）'!$B:$B,'[1]产值及收款计划（2026）'!DE:DE)</f>
        <v>0</v>
      </c>
      <c r="DF130" s="256" cm="1">
        <f t="array" aca="1" ref="DF130" ca="1">_xlfn.XLOOKUP($A130&amp;$B130,'[1]产值及收款计划（2026）'!$A:$A&amp;'[1]产值及收款计划（2026）'!$B:$B,'[1]产值及收款计划（2026）'!DF:DF)</f>
        <v>0</v>
      </c>
      <c r="DG130" s="256" cm="1">
        <f t="array" aca="1" ref="DG130" ca="1">_xlfn.XLOOKUP($A130&amp;$B130,'[1]产值及收款计划（2026）'!$A:$A&amp;'[1]产值及收款计划（2026）'!$B:$B,'[1]产值及收款计划（2026）'!DG:DG)</f>
        <v>0</v>
      </c>
      <c r="DH130" s="256" cm="1">
        <f t="array" aca="1" ref="DH130" ca="1">_xlfn.XLOOKUP($A130&amp;$B130,'[1]产值及收款计划（2026）'!$A:$A&amp;'[1]产值及收款计划（2026）'!$B:$B,'[1]产值及收款计划（2026）'!DH:DH)</f>
        <v>0</v>
      </c>
      <c r="DI130" s="256" cm="1">
        <f t="array" aca="1" ref="DI130" ca="1">_xlfn.XLOOKUP($A130&amp;$B130,'[1]产值及收款计划（2026）'!$A:$A&amp;'[1]产值及收款计划（2026）'!$B:$B,'[1]产值及收款计划（2026）'!DI:DI)</f>
        <v>0</v>
      </c>
      <c r="DJ130" s="256" cm="1">
        <f t="array" aca="1" ref="DJ130" ca="1">_xlfn.XLOOKUP($A130&amp;$B130,'[1]产值及收款计划（2026）'!$A:$A&amp;'[1]产值及收款计划（2026）'!$B:$B,'[1]产值及收款计划（2026）'!DJ:DJ)</f>
        <v>0</v>
      </c>
      <c r="DK130" s="256" cm="1">
        <f t="array" aca="1" ref="DK130" ca="1">_xlfn.XLOOKUP($A130&amp;$B130,'[1]产值及收款计划（2026）'!$A:$A&amp;'[1]产值及收款计划（2026）'!$B:$B,'[1]产值及收款计划（2026）'!DK:DK)</f>
        <v>0</v>
      </c>
      <c r="DL130" s="256" cm="1">
        <f t="array" aca="1" ref="DL130" ca="1">_xlfn.XLOOKUP($A130&amp;$B130,'[1]产值及收款计划（2026）'!$A:$A&amp;'[1]产值及收款计划（2026）'!$B:$B,'[1]产值及收款计划（2026）'!DL:DL)</f>
        <v>0</v>
      </c>
      <c r="DM130" s="264"/>
      <c r="DN130" s="250"/>
    </row>
    <row r="131" spans="1:118" ht="20.25" x14ac:dyDescent="0.15">
      <c r="A131" s="254">
        <f t="shared" ca="1" si="11"/>
        <v>127</v>
      </c>
      <c r="B131" s="254" t="s">
        <v>25</v>
      </c>
      <c r="C131" s="256" t="str" cm="1">
        <f t="array" aca="1" ref="C131" ca="1">_xlfn.XLOOKUP($A131&amp;$B131,'[1]产值及收款计划（2026）'!$A:$A&amp;'[1]产值及收款计划（2026）'!$B:$B,'[1]产值及收款计划（2026）'!C:C)</f>
        <v>SZJT202570037</v>
      </c>
      <c r="D131" s="255" t="str" cm="1">
        <f t="array" aca="1" ref="D131" ca="1">_xlfn.XLOOKUP($A131&amp;$B131,'[1]产值及收款计划（2026）'!$A:$A&amp;'[1]产值及收款计划（2026）'!$B:$B,'[1]产值及收款计划（2026）'!D:D)</f>
        <v>临港供排水项目数字化管理平台专业咨询服务</v>
      </c>
      <c r="E131" s="256" cm="1">
        <f t="array" aca="1" ref="E131" ca="1">_xlfn.XLOOKUP($A131&amp;$B131,'[1]产值及收款计划（2026）'!$A:$A&amp;'[1]产值及收款计划（2026）'!$B:$B,'[1]产值及收款计划（2026）'!E:E)</f>
        <v>15</v>
      </c>
      <c r="F131" s="256" cm="1">
        <f t="array" aca="1" ref="F131" ca="1">_xlfn.XLOOKUP($A131&amp;$B131,'[1]产值及收款计划（2026）'!$A:$A&amp;'[1]产值及收款计划（2026）'!$B:$B,'[1]产值及收款计划（2026）'!F:F)</f>
        <v>15</v>
      </c>
      <c r="G131" s="256" cm="1">
        <f t="array" aca="1" ref="G131" ca="1">_xlfn.XLOOKUP($A131&amp;$B131,'[1]产值及收款计划（2026）'!$A:$A&amp;'[1]产值及收款计划（2026）'!$B:$B,'[1]产值及收款计划（2026）'!G:G)</f>
        <v>15</v>
      </c>
      <c r="H131" s="256" cm="1">
        <f t="array" aca="1" ref="H131" ca="1">_xlfn.XLOOKUP($A131&amp;$B131,'[1]产值及收款计划（2026）'!$A:$A&amp;'[1]产值及收款计划（2026）'!$B:$B,'[1]产值及收款计划（2026）'!H:H)</f>
        <v>15</v>
      </c>
      <c r="I131" s="257" cm="1">
        <f t="array" aca="1" ref="I131" ca="1">_xlfn.XLOOKUP($A131&amp;$B131,'[1]产值及收款计划（2026）'!$A:$A&amp;'[1]产值及收款计划（2026）'!$B:$B,'[1]产值及收款计划（2026）'!I:I)</f>
        <v>1</v>
      </c>
      <c r="J131" s="258" cm="1">
        <f t="array" aca="1" ref="J131" ca="1">_xlfn.XLOOKUP($A131&amp;$B131,'[1]产值及收款计划（2026）'!$A:$A&amp;'[1]产值及收款计划（2026）'!$B:$B,'[1]产值及收款计划（2026）'!J:J)</f>
        <v>0.06</v>
      </c>
      <c r="K131" s="256" cm="1">
        <f t="array" aca="1" ref="K131" ca="1">_xlfn.XLOOKUP($A131&amp;$B131,'[1]产值及收款计划（2026）'!$A:$A&amp;'[1]产值及收款计划（2026）'!$B:$B,'[1]产值及收款计划（2026）'!K:K)</f>
        <v>0</v>
      </c>
      <c r="L131" s="256" cm="1">
        <f t="array" aca="1" ref="L131" ca="1">_xlfn.XLOOKUP($A131&amp;$B131,'[1]产值及收款计划（2026）'!$A:$A&amp;'[1]产值及收款计划（2026）'!$B:$B,'[1]产值及收款计划（2026）'!L:L)</f>
        <v>0</v>
      </c>
      <c r="M131" s="256" t="str" cm="1">
        <f t="array" aca="1" ref="M131" ca="1">_xlfn.XLOOKUP($A131&amp;$B131,'[1]产值及收款计划（2026）'!$A:$A&amp;'[1]产值及收款计划（2026）'!$B:$B,'[1]产值及收款计划（2026）'!M:M)</f>
        <v>主导</v>
      </c>
      <c r="N131" s="256" t="str" cm="1">
        <f t="array" aca="1" ref="N131" ca="1">_xlfn.XLOOKUP($A131&amp;$B131,'[1]产值及收款计划（2026）'!$A:$A&amp;'[1]产值及收款计划（2026）'!$B:$B,'[1]产值及收款计划（2026）'!N:N)</f>
        <v>孔祥平团队</v>
      </c>
      <c r="O131" s="256" t="str" cm="1">
        <f t="array" aca="1" ref="O131" ca="1">_xlfn.XLOOKUP($A131&amp;$B131,'[1]产值及收款计划（2026）'!$A:$A&amp;'[1]产值及收款计划（2026）'!$B:$B,'[1]产值及收款计划（2026）'!O:O)</f>
        <v>孔祥平</v>
      </c>
      <c r="P131" s="255" t="str" cm="1">
        <f t="array" aca="1" ref="P131" ca="1">_xlfn.XLOOKUP($A131&amp;$B131,'[1]产值及收款计划（2026）'!$A:$A&amp;'[1]产值及收款计划（2026）'!$B:$B,'[1]产值及收款计划（2026）'!P:P)</f>
        <v>在建</v>
      </c>
      <c r="Q131" s="256" cm="1">
        <f t="array" aca="1" ref="Q131" ca="1">_xlfn.XLOOKUP($A131&amp;$B131,'[1]产值及收款计划（2026）'!$A:$A&amp;'[1]产值及收款计划（2026）'!$B:$B,'[1]产值及收款计划（2026）'!Q:Q)</f>
        <v>0</v>
      </c>
      <c r="R131" s="256" cm="1">
        <f t="array" aca="1" ref="R131" ca="1">_xlfn.XLOOKUP($A131&amp;$B131,'[1]产值及收款计划（2026）'!$A:$A&amp;'[1]产值及收款计划（2026）'!$B:$B,'[1]产值及收款计划（2026）'!R:R)</f>
        <v>0</v>
      </c>
      <c r="S131" s="256" cm="1">
        <f t="array" aca="1" ref="S131" ca="1">_xlfn.XLOOKUP($A131&amp;$B131,'[1]产值及收款计划（2026）'!$A:$A&amp;'[1]产值及收款计划（2026）'!$B:$B,'[1]产值及收款计划（2026）'!S:S)</f>
        <v>0</v>
      </c>
      <c r="T131" s="256" cm="1">
        <f t="array" aca="1" ref="T131" ca="1">_xlfn.XLOOKUP($A131&amp;$B131,'[1]产值及收款计划（2026）'!$A:$A&amp;'[1]产值及收款计划（2026）'!$B:$B,'[1]产值及收款计划（2026）'!T:T)</f>
        <v>9</v>
      </c>
      <c r="U131" s="256" cm="1">
        <f t="array" aca="1" ref="U131" ca="1">_xlfn.XLOOKUP($A131&amp;$B131,'[1]产值及收款计划（2026）'!$A:$A&amp;'[1]产值及收款计划（2026）'!$B:$B,'[1]产值及收款计划（2026）'!U:U)</f>
        <v>0</v>
      </c>
      <c r="V131" s="256" cm="1">
        <f t="array" aca="1" ref="V131" ca="1">_xlfn.XLOOKUP($A131&amp;$B131,'[1]产值及收款计划（2026）'!$A:$A&amp;'[1]产值及收款计划（2026）'!$B:$B,'[1]产值及收款计划（2026）'!V:V)</f>
        <v>6</v>
      </c>
      <c r="W131" s="256" cm="1">
        <f t="array" aca="1" ref="W131" ca="1">_xlfn.XLOOKUP($A131&amp;$B131,'[1]产值及收款计划（2026）'!$A:$A&amp;'[1]产值及收款计划（2026）'!$B:$B,'[1]产值及收款计划（2026）'!W:W)</f>
        <v>0</v>
      </c>
      <c r="X131" s="256" cm="1">
        <f t="array" aca="1" ref="X131" ca="1">_xlfn.XLOOKUP($A131&amp;$B131,'[1]产值及收款计划（2026）'!$A:$A&amp;'[1]产值及收款计划（2026）'!$B:$B,'[1]产值及收款计划（2026）'!X:X)</f>
        <v>0</v>
      </c>
      <c r="Y131" s="256" cm="1">
        <f t="array" aca="1" ref="Y131" ca="1">_xlfn.XLOOKUP($A131&amp;$B131,'[1]产值及收款计划（2026）'!$A:$A&amp;'[1]产值及收款计划（2026）'!$B:$B,'[1]产值及收款计划（2026）'!Y:Y)</f>
        <v>0</v>
      </c>
      <c r="Z131" s="256" cm="1">
        <f t="array" aca="1" ref="Z131" ca="1">_xlfn.XLOOKUP($A131&amp;$B131,'[1]产值及收款计划（2026）'!$A:$A&amp;'[1]产值及收款计划（2026）'!$B:$B,'[1]产值及收款计划（2026）'!Z:Z)</f>
        <v>0</v>
      </c>
      <c r="AA131" s="256" cm="1">
        <f t="array" aca="1" ref="AA131" ca="1">_xlfn.XLOOKUP($A131&amp;$B131,'[1]产值及收款计划（2026）'!$A:$A&amp;'[1]产值及收款计划（2026）'!$B:$B,'[1]产值及收款计划（2026）'!AA:AA)</f>
        <v>0</v>
      </c>
      <c r="AB131" s="256" cm="1">
        <f t="array" aca="1" ref="AB131" ca="1">_xlfn.XLOOKUP($A131&amp;$B131,'[1]产值及收款计划（2026）'!$A:$A&amp;'[1]产值及收款计划（2026）'!$B:$B,'[1]产值及收款计划（2026）'!AB:AB)</f>
        <v>0</v>
      </c>
      <c r="AC131" s="256" cm="1">
        <f t="array" aca="1" ref="AC131" ca="1">_xlfn.XLOOKUP($A131&amp;$B131,'[1]产值及收款计划（2026）'!$A:$A&amp;'[1]产值及收款计划（2026）'!$B:$B,'[1]产值及收款计划（2026）'!AC:AC)</f>
        <v>0</v>
      </c>
      <c r="AD131" s="256" cm="1">
        <f t="array" aca="1" ref="AD131" ca="1">_xlfn.XLOOKUP($A131&amp;$B131,'[1]产值及收款计划（2026）'!$A:$A&amp;'[1]产值及收款计划（2026）'!$B:$B,'[1]产值及收款计划（2026）'!AD:AD)</f>
        <v>0</v>
      </c>
      <c r="AE131" s="256" cm="1">
        <f t="array" aca="1" ref="AE131" ca="1">_xlfn.XLOOKUP($A131&amp;$B131,'[1]产值及收款计划（2026）'!$A:$A&amp;'[1]产值及收款计划（2026）'!$B:$B,'[1]产值及收款计划（2026）'!AE:AE)</f>
        <v>0</v>
      </c>
      <c r="AF131" s="256" cm="1">
        <f t="array" aca="1" ref="AF131" ca="1">_xlfn.XLOOKUP($A131&amp;$B131,'[1]产值及收款计划（2026）'!$A:$A&amp;'[1]产值及收款计划（2026）'!$B:$B,'[1]产值及收款计划（2026）'!AF:AF)</f>
        <v>0</v>
      </c>
      <c r="AG131" s="256" cm="1">
        <f t="array" aca="1" ref="AG131" ca="1">_xlfn.XLOOKUP($A131&amp;$B131,'[1]产值及收款计划（2026）'!$A:$A&amp;'[1]产值及收款计划（2026）'!$B:$B,'[1]产值及收款计划（2026）'!AG:AG)</f>
        <v>0</v>
      </c>
      <c r="AH131" s="256" cm="1">
        <f t="array" aca="1" ref="AH131" ca="1">_xlfn.XLOOKUP($A131&amp;$B131,'[1]产值及收款计划（2026）'!$A:$A&amp;'[1]产值及收款计划（2026）'!$B:$B,'[1]产值及收款计划（2026）'!AH:AH)</f>
        <v>0</v>
      </c>
      <c r="AI131" s="256" cm="1">
        <f t="array" aca="1" ref="AI131" ca="1">_xlfn.XLOOKUP($A131&amp;$B131,'[1]产值及收款计划（2026）'!$A:$A&amp;'[1]产值及收款计划（2026）'!$B:$B,'[1]产值及收款计划（2026）'!AI:AI)</f>
        <v>0</v>
      </c>
      <c r="AJ131" s="256" cm="1">
        <f t="array" aca="1" ref="AJ131" ca="1">_xlfn.XLOOKUP($A131&amp;$B131,'[1]产值及收款计划（2026）'!$A:$A&amp;'[1]产值及收款计划（2026）'!$B:$B,'[1]产值及收款计划（2026）'!AJ:AJ)</f>
        <v>0</v>
      </c>
      <c r="AK131" s="256" cm="1">
        <f t="array" aca="1" ref="AK131" ca="1">_xlfn.XLOOKUP($A131&amp;$B131,'[1]产值及收款计划（2026）'!$A:$A&amp;'[1]产值及收款计划（2026）'!$B:$B,'[1]产值及收款计划（2026）'!AK:AK)</f>
        <v>0</v>
      </c>
      <c r="AL131" s="256" cm="1">
        <f t="array" aca="1" ref="AL131" ca="1">_xlfn.XLOOKUP($A131&amp;$B131,'[1]产值及收款计划（2026）'!$A:$A&amp;'[1]产值及收款计划（2026）'!$B:$B,'[1]产值及收款计划（2026）'!AL:AL)</f>
        <v>0</v>
      </c>
      <c r="AM131" s="263" t="e" cm="1">
        <f t="array" aca="1" ref="AM131" ca="1">_xlfn.LET(_xlpm.勾选月份状态数组,TRANSPOSE('PPT(12-15页）-TOP10'!$A$3:$A$14),_xlpm.选择数据区,IF('PPT(12-15页）-TOP10'!$E$3="收款",$BA131:$BL131,$AA131:$AL131),SUM(_xlfn._xlws.FILTER(_xlpm.选择数据区,_xlpm.勾选月份状态数组,"")))</f>
        <v>#NAME?</v>
      </c>
      <c r="AN131" s="256" t="e" cm="1">
        <f t="array" aca="1" ref="AN131" ca="1">_xlfn.LET(_xlpm.勾选月份状态数组,TRANSPOSE('PPT(12-15页）-TOP10'!$A$3:$A$14),_xlpm.选择数据区,IF('PPT(12-15页）-TOP10'!$E$3="收款",$DA131:$DL131,$CA131:$CL131),SUM(_xlfn._xlws.FILTER(_xlpm.选择数据区,_xlpm.勾选月份状态数组,"")))</f>
        <v>#NAME?</v>
      </c>
      <c r="AO131" s="256">
        <f ca="1">SUM(CA131:CC131)+SUM(AD131:AL131)</f>
        <v>0</v>
      </c>
      <c r="AP131" s="256"/>
      <c r="AQ131" s="256"/>
      <c r="AR131" s="256"/>
      <c r="AS131" s="256" cm="1">
        <f t="array" aca="1" ref="AS131" ca="1">_xlfn.XLOOKUP($A131&amp;$B131,'[1]产值及收款计划（2026）'!$A:$A&amp;'[1]产值及收款计划（2026）'!$B:$B,'[1]产值及收款计划（2026）'!AS:AS)</f>
        <v>0</v>
      </c>
      <c r="AT131" s="256" cm="1">
        <f t="array" aca="1" ref="AT131" ca="1">_xlfn.XLOOKUP($A131&amp;$B131,'[1]产值及收款计划（2026）'!$A:$A&amp;'[1]产值及收款计划（2026）'!$B:$B,'[1]产值及收款计划（2026）'!AT:AT)</f>
        <v>0</v>
      </c>
      <c r="AU131" s="256" cm="1">
        <f t="array" aca="1" ref="AU131" ca="1">_xlfn.XLOOKUP($A131&amp;$B131,'[1]产值及收款计划（2026）'!$A:$A&amp;'[1]产值及收款计划（2026）'!$B:$B,'[1]产值及收款计划（2026）'!AU:AU)</f>
        <v>0</v>
      </c>
      <c r="AV131" s="256" cm="1">
        <f t="array" aca="1" ref="AV131" ca="1">_xlfn.XLOOKUP($A131&amp;$B131,'[1]产值及收款计划（2026）'!$A:$A&amp;'[1]产值及收款计划（2026）'!$B:$B,'[1]产值及收款计划（2026）'!AV:AV)</f>
        <v>0</v>
      </c>
      <c r="AW131" s="256" cm="1">
        <f t="array" aca="1" ref="AW131" ca="1">_xlfn.XLOOKUP($A131&amp;$B131,'[1]产值及收款计划（2026）'!$A:$A&amp;'[1]产值及收款计划（2026）'!$B:$B,'[1]产值及收款计划（2026）'!AW:AW)</f>
        <v>4.5</v>
      </c>
      <c r="AX131" s="256" cm="1">
        <f t="array" aca="1" ref="AX131" ca="1">_xlfn.XLOOKUP($A131&amp;$B131,'[1]产值及收款计划（2026）'!$A:$A&amp;'[1]产值及收款计划（2026）'!$B:$B,'[1]产值及收款计划（2026）'!AX:AX)</f>
        <v>0</v>
      </c>
      <c r="AY131" s="256" cm="1">
        <f t="array" aca="1" ref="AY131" ca="1">_xlfn.XLOOKUP($A131&amp;$B131,'[1]产值及收款计划（2026）'!$A:$A&amp;'[1]产值及收款计划（2026）'!$B:$B,'[1]产值及收款计划（2026）'!AY:AY)</f>
        <v>10.5</v>
      </c>
      <c r="AZ131" s="256" cm="1">
        <f t="array" aca="1" ref="AZ131" ca="1">_xlfn.XLOOKUP($A131&amp;$B131,'[1]产值及收款计划（2026）'!$A:$A&amp;'[1]产值及收款计划（2026）'!$B:$B,'[1]产值及收款计划（2026）'!AZ:AZ)</f>
        <v>4.5</v>
      </c>
      <c r="BA131" s="267" cm="1">
        <f t="array" aca="1" ref="BA131" ca="1">_xlfn.XLOOKUP($A131&amp;$B131,'[1]产值及收款计划（2026）'!$A:$A&amp;'[1]产值及收款计划（2026）'!$B:$B,'[1]产值及收款计划（2026）'!BA:BA)</f>
        <v>0</v>
      </c>
      <c r="BB131" s="267" cm="1">
        <f t="array" aca="1" ref="BB131" ca="1">_xlfn.XLOOKUP($A131&amp;$B131,'[1]产值及收款计划（2026）'!$A:$A&amp;'[1]产值及收款计划（2026）'!$B:$B,'[1]产值及收款计划（2026）'!BB:BB)</f>
        <v>0</v>
      </c>
      <c r="BC131" s="267" cm="1">
        <f t="array" aca="1" ref="BC131" ca="1">_xlfn.XLOOKUP($A131&amp;$B131,'[1]产值及收款计划（2026）'!$A:$A&amp;'[1]产值及收款计划（2026）'!$B:$B,'[1]产值及收款计划（2026）'!BC:BC)</f>
        <v>0</v>
      </c>
      <c r="BD131" s="256" cm="1">
        <f t="array" aca="1" ref="BD131" ca="1">_xlfn.XLOOKUP($A131&amp;$B131,'[1]产值及收款计划（2026）'!$A:$A&amp;'[1]产值及收款计划（2026）'!$B:$B,'[1]产值及收款计划（2026）'!BD:BD)</f>
        <v>0</v>
      </c>
      <c r="BE131" s="256" cm="1">
        <f t="array" aca="1" ref="BE131" ca="1">_xlfn.XLOOKUP($A131&amp;$B131,'[1]产值及收款计划（2026）'!$A:$A&amp;'[1]产值及收款计划（2026）'!$B:$B,'[1]产值及收款计划（2026）'!BE:BE)</f>
        <v>0</v>
      </c>
      <c r="BF131" s="256" cm="1">
        <f t="array" aca="1" ref="BF131" ca="1">_xlfn.XLOOKUP($A131&amp;$B131,'[1]产值及收款计划（2026）'!$A:$A&amp;'[1]产值及收款计划（2026）'!$B:$B,'[1]产值及收款计划（2026）'!BF:BF)</f>
        <v>0</v>
      </c>
      <c r="BG131" s="256" cm="1">
        <f t="array" aca="1" ref="BG131" ca="1">_xlfn.XLOOKUP($A131&amp;$B131,'[1]产值及收款计划（2026）'!$A:$A&amp;'[1]产值及收款计划（2026）'!$B:$B,'[1]产值及收款计划（2026）'!BG:BG)</f>
        <v>0</v>
      </c>
      <c r="BH131" s="256" cm="1">
        <f t="array" aca="1" ref="BH131" ca="1">_xlfn.XLOOKUP($A131&amp;$B131,'[1]产值及收款计划（2026）'!$A:$A&amp;'[1]产值及收款计划（2026）'!$B:$B,'[1]产值及收款计划（2026）'!BH:BH)</f>
        <v>0</v>
      </c>
      <c r="BI131" s="256" cm="1">
        <f t="array" aca="1" ref="BI131" ca="1">_xlfn.XLOOKUP($A131&amp;$B131,'[1]产值及收款计划（2026）'!$A:$A&amp;'[1]产值及收款计划（2026）'!$B:$B,'[1]产值及收款计划（2026）'!BI:BI)</f>
        <v>0</v>
      </c>
      <c r="BJ131" s="256" cm="1">
        <f t="array" aca="1" ref="BJ131" ca="1">_xlfn.XLOOKUP($A131&amp;$B131,'[1]产值及收款计划（2026）'!$A:$A&amp;'[1]产值及收款计划（2026）'!$B:$B,'[1]产值及收款计划（2026）'!BJ:BJ)</f>
        <v>0</v>
      </c>
      <c r="BK131" s="256" cm="1">
        <f t="array" aca="1" ref="BK131" ca="1">_xlfn.XLOOKUP($A131&amp;$B131,'[1]产值及收款计划（2026）'!$A:$A&amp;'[1]产值及收款计划（2026）'!$B:$B,'[1]产值及收款计划（2026）'!BK:BK)</f>
        <v>0</v>
      </c>
      <c r="BL131" s="256" cm="1">
        <f t="array" aca="1" ref="BL131" ca="1">_xlfn.XLOOKUP($A131&amp;$B131,'[1]产值及收款计划（2026）'!$A:$A&amp;'[1]产值及收款计划（2026）'!$B:$B,'[1]产值及收款计划（2026）'!BL:BL)</f>
        <v>0</v>
      </c>
      <c r="BM131" s="256"/>
      <c r="BN131" s="256"/>
      <c r="BO131" s="256"/>
      <c r="BP131" s="256"/>
      <c r="BQ131" s="255" cm="1">
        <f t="array" aca="1" ref="BQ131" ca="1">_xlfn.XLOOKUP($A131&amp;$B131,'[1]产值及收款计划（2026）'!$A:$A&amp;'[1]产值及收款计划（2026）'!$B:$B,'[1]产值及收款计划（2026）'!BQ:BQ)</f>
        <v>0</v>
      </c>
      <c r="BR131" s="256" cm="1">
        <f t="array" aca="1" ref="BR131" ca="1">_xlfn.XLOOKUP($A131&amp;$B131,'[1]产值及收款计划（2026）'!$A:$A&amp;'[1]产值及收款计划（2026）'!$B:$B,'[1]产值及收款计划（2026）'!BR:BR)</f>
        <v>0</v>
      </c>
      <c r="CA131" s="256" cm="1">
        <f t="array" aca="1" ref="CA131" ca="1">_xlfn.XLOOKUP($A131&amp;$B131,'[1]产值及收款计划（2026）'!$A:$A&amp;'[1]产值及收款计划（2026）'!$B:$B,'[1]产值及收款计划（2026）'!CA:CA)</f>
        <v>0</v>
      </c>
      <c r="CB131" s="256" cm="1">
        <f t="array" aca="1" ref="CB131" ca="1">_xlfn.XLOOKUP($A131&amp;$B131,'[1]产值及收款计划（2026）'!$A:$A&amp;'[1]产值及收款计划（2026）'!$B:$B,'[1]产值及收款计划（2026）'!CB:CB)</f>
        <v>0</v>
      </c>
      <c r="CC131" s="256" cm="1">
        <f t="array" aca="1" ref="CC131" ca="1">_xlfn.XLOOKUP($A131&amp;$B131,'[1]产值及收款计划（2026）'!$A:$A&amp;'[1]产值及收款计划（2026）'!$B:$B,'[1]产值及收款计划（2026）'!CC:CC)</f>
        <v>0</v>
      </c>
      <c r="CD131" s="256" cm="1">
        <f t="array" aca="1" ref="CD131" ca="1">_xlfn.XLOOKUP($A131&amp;$B131,'[1]产值及收款计划（2026）'!$A:$A&amp;'[1]产值及收款计划（2026）'!$B:$B,'[1]产值及收款计划（2026）'!CD:CD)</f>
        <v>0</v>
      </c>
      <c r="CE131" s="256" cm="1">
        <f t="array" aca="1" ref="CE131" ca="1">_xlfn.XLOOKUP($A131&amp;$B131,'[1]产值及收款计划（2026）'!$A:$A&amp;'[1]产值及收款计划（2026）'!$B:$B,'[1]产值及收款计划（2026）'!CE:CE)</f>
        <v>0</v>
      </c>
      <c r="CF131" s="256" cm="1">
        <f t="array" aca="1" ref="CF131" ca="1">_xlfn.XLOOKUP($A131&amp;$B131,'[1]产值及收款计划（2026）'!$A:$A&amp;'[1]产值及收款计划（2026）'!$B:$B,'[1]产值及收款计划（2026）'!CF:CF)</f>
        <v>0</v>
      </c>
      <c r="CG131" s="256" cm="1">
        <f t="array" aca="1" ref="CG131" ca="1">_xlfn.XLOOKUP($A131&amp;$B131,'[1]产值及收款计划（2026）'!$A:$A&amp;'[1]产值及收款计划（2026）'!$B:$B,'[1]产值及收款计划（2026）'!CG:CG)</f>
        <v>0</v>
      </c>
      <c r="CH131" s="256" cm="1">
        <f t="array" aca="1" ref="CH131" ca="1">_xlfn.XLOOKUP($A131&amp;$B131,'[1]产值及收款计划（2026）'!$A:$A&amp;'[1]产值及收款计划（2026）'!$B:$B,'[1]产值及收款计划（2026）'!CH:CH)</f>
        <v>0</v>
      </c>
      <c r="CI131" s="256" cm="1">
        <f t="array" aca="1" ref="CI131" ca="1">_xlfn.XLOOKUP($A131&amp;$B131,'[1]产值及收款计划（2026）'!$A:$A&amp;'[1]产值及收款计划（2026）'!$B:$B,'[1]产值及收款计划（2026）'!CI:CI)</f>
        <v>0</v>
      </c>
      <c r="CJ131" s="256" cm="1">
        <f t="array" aca="1" ref="CJ131" ca="1">_xlfn.XLOOKUP($A131&amp;$B131,'[1]产值及收款计划（2026）'!$A:$A&amp;'[1]产值及收款计划（2026）'!$B:$B,'[1]产值及收款计划（2026）'!CJ:CJ)</f>
        <v>0</v>
      </c>
      <c r="CK131" s="256" cm="1">
        <f t="array" aca="1" ref="CK131" ca="1">_xlfn.XLOOKUP($A131&amp;$B131,'[1]产值及收款计划（2026）'!$A:$A&amp;'[1]产值及收款计划（2026）'!$B:$B,'[1]产值及收款计划（2026）'!CK:CK)</f>
        <v>0</v>
      </c>
      <c r="CL131" s="256" cm="1">
        <f t="array" aca="1" ref="CL131" ca="1">_xlfn.XLOOKUP($A131&amp;$B131,'[1]产值及收款计划（2026）'!$A:$A&amp;'[1]产值及收款计划（2026）'!$B:$B,'[1]产值及收款计划（2026）'!CL:CL)</f>
        <v>0</v>
      </c>
      <c r="DA131" s="256" cm="1">
        <f t="array" aca="1" ref="DA131" ca="1">_xlfn.XLOOKUP($A131&amp;$B131,'[1]产值及收款计划（2026）'!$A:$A&amp;'[1]产值及收款计划（2026）'!$B:$B,'[1]产值及收款计划（2026）'!DA:DA)</f>
        <v>0</v>
      </c>
      <c r="DB131" s="256" cm="1">
        <f t="array" aca="1" ref="DB131" ca="1">_xlfn.XLOOKUP($A131&amp;$B131,'[1]产值及收款计划（2026）'!$A:$A&amp;'[1]产值及收款计划（2026）'!$B:$B,'[1]产值及收款计划（2026）'!DB:DB)</f>
        <v>0</v>
      </c>
      <c r="DC131" s="256" cm="1">
        <f t="array" aca="1" ref="DC131" ca="1">_xlfn.XLOOKUP($A131&amp;$B131,'[1]产值及收款计划（2026）'!$A:$A&amp;'[1]产值及收款计划（2026）'!$B:$B,'[1]产值及收款计划（2026）'!DC:DC)</f>
        <v>0</v>
      </c>
      <c r="DD131" s="256" cm="1">
        <f t="array" aca="1" ref="DD131" ca="1">_xlfn.XLOOKUP($A131&amp;$B131,'[1]产值及收款计划（2026）'!$A:$A&amp;'[1]产值及收款计划（2026）'!$B:$B,'[1]产值及收款计划（2026）'!DD:DD)</f>
        <v>0</v>
      </c>
      <c r="DE131" s="256" cm="1">
        <f t="array" aca="1" ref="DE131" ca="1">_xlfn.XLOOKUP($A131&amp;$B131,'[1]产值及收款计划（2026）'!$A:$A&amp;'[1]产值及收款计划（2026）'!$B:$B,'[1]产值及收款计划（2026）'!DE:DE)</f>
        <v>0</v>
      </c>
      <c r="DF131" s="256" cm="1">
        <f t="array" aca="1" ref="DF131" ca="1">_xlfn.XLOOKUP($A131&amp;$B131,'[1]产值及收款计划（2026）'!$A:$A&amp;'[1]产值及收款计划（2026）'!$B:$B,'[1]产值及收款计划（2026）'!DF:DF)</f>
        <v>0</v>
      </c>
      <c r="DG131" s="256" cm="1">
        <f t="array" aca="1" ref="DG131" ca="1">_xlfn.XLOOKUP($A131&amp;$B131,'[1]产值及收款计划（2026）'!$A:$A&amp;'[1]产值及收款计划（2026）'!$B:$B,'[1]产值及收款计划（2026）'!DG:DG)</f>
        <v>0</v>
      </c>
      <c r="DH131" s="256" cm="1">
        <f t="array" aca="1" ref="DH131" ca="1">_xlfn.XLOOKUP($A131&amp;$B131,'[1]产值及收款计划（2026）'!$A:$A&amp;'[1]产值及收款计划（2026）'!$B:$B,'[1]产值及收款计划（2026）'!DH:DH)</f>
        <v>0</v>
      </c>
      <c r="DI131" s="256" cm="1">
        <f t="array" aca="1" ref="DI131" ca="1">_xlfn.XLOOKUP($A131&amp;$B131,'[1]产值及收款计划（2026）'!$A:$A&amp;'[1]产值及收款计划（2026）'!$B:$B,'[1]产值及收款计划（2026）'!DI:DI)</f>
        <v>0</v>
      </c>
      <c r="DJ131" s="256" cm="1">
        <f t="array" aca="1" ref="DJ131" ca="1">_xlfn.XLOOKUP($A131&amp;$B131,'[1]产值及收款计划（2026）'!$A:$A&amp;'[1]产值及收款计划（2026）'!$B:$B,'[1]产值及收款计划（2026）'!DJ:DJ)</f>
        <v>0</v>
      </c>
      <c r="DK131" s="256" cm="1">
        <f t="array" aca="1" ref="DK131" ca="1">_xlfn.XLOOKUP($A131&amp;$B131,'[1]产值及收款计划（2026）'!$A:$A&amp;'[1]产值及收款计划（2026）'!$B:$B,'[1]产值及收款计划（2026）'!DK:DK)</f>
        <v>0</v>
      </c>
      <c r="DL131" s="256" cm="1">
        <f t="array" aca="1" ref="DL131" ca="1">_xlfn.XLOOKUP($A131&amp;$B131,'[1]产值及收款计划（2026）'!$A:$A&amp;'[1]产值及收款计划（2026）'!$B:$B,'[1]产值及收款计划（2026）'!DL:DL)</f>
        <v>0</v>
      </c>
      <c r="DM131" s="264"/>
      <c r="DN131" s="250"/>
    </row>
    <row r="132" spans="1:118" ht="202.5" x14ac:dyDescent="0.15">
      <c r="A132" s="254">
        <f t="shared" ca="1" si="11"/>
        <v>128</v>
      </c>
      <c r="B132" s="254" t="s">
        <v>25</v>
      </c>
      <c r="C132" s="255" t="str" cm="1">
        <f t="array" aca="1" ref="C132" ca="1">_xlfn.XLOOKUP($A132&amp;$B132,'[1]产值及收款计划（2026）'!$A:$A&amp;'[1]产值及收款计划（2026）'!$B:$B,'[1]产值及收款计划（2026）'!C:C)</f>
        <v>SZJT202570024</v>
      </c>
      <c r="D132" s="256" t="str" cm="1">
        <f t="array" aca="1" ref="D132" ca="1">_xlfn.XLOOKUP($A132&amp;$B132,'[1]产值及收款计划（2026）'!$A:$A&amp;'[1]产值及收款计划（2026）'!$B:$B,'[1]产值及收款计划（2026）'!D:D)</f>
        <v>DUBAI STRATEGIC SEWER TUNNEL – TUNNEL, LINK SEWERS AND TERMINAL PUMPING STATION (DSST – TLT) FOR DUBAI MUNICIPALITY  FOR  PACKAGE J1 AND W  Digital Innovation and BIM Consulting Services Agreement</v>
      </c>
      <c r="E132" s="256" cm="1">
        <f t="array" aca="1" ref="E132" ca="1">_xlfn.XLOOKUP($A132&amp;$B132,'[1]产值及收款计划（2026）'!$A:$A&amp;'[1]产值及收款计划（2026）'!$B:$B,'[1]产值及收款计划（2026）'!E:E)</f>
        <v>40.792000000000002</v>
      </c>
      <c r="F132" s="256" cm="1">
        <f t="array" aca="1" ref="F132" ca="1">_xlfn.XLOOKUP($A132&amp;$B132,'[1]产值及收款计划（2026）'!$A:$A&amp;'[1]产值及收款计划（2026）'!$B:$B,'[1]产值及收款计划（2026）'!F:F)</f>
        <v>40.792000000000002</v>
      </c>
      <c r="G132" s="256" cm="1">
        <f t="array" aca="1" ref="G132" ca="1">_xlfn.XLOOKUP($A132&amp;$B132,'[1]产值及收款计划（2026）'!$A:$A&amp;'[1]产值及收款计划（2026）'!$B:$B,'[1]产值及收款计划（2026）'!G:G)</f>
        <v>40.792000000000002</v>
      </c>
      <c r="H132" s="256" cm="1">
        <f t="array" aca="1" ref="H132" ca="1">_xlfn.XLOOKUP($A132&amp;$B132,'[1]产值及收款计划（2026）'!$A:$A&amp;'[1]产值及收款计划（2026）'!$B:$B,'[1]产值及收款计划（2026）'!H:H)</f>
        <v>17.192</v>
      </c>
      <c r="I132" s="257" cm="1">
        <f t="array" aca="1" ref="I132" ca="1">_xlfn.XLOOKUP($A132&amp;$B132,'[1]产值及收款计划（2026）'!$A:$A&amp;'[1]产值及收款计划（2026）'!$B:$B,'[1]产值及收款计划（2026）'!I:I)</f>
        <v>0.42145518729162601</v>
      </c>
      <c r="J132" s="258" cm="1">
        <f t="array" aca="1" ref="J132" ca="1">_xlfn.XLOOKUP($A132&amp;$B132,'[1]产值及收款计划（2026）'!$A:$A&amp;'[1]产值及收款计划（2026）'!$B:$B,'[1]产值及收款计划（2026）'!J:J)</f>
        <v>1.8071187864108301E-2</v>
      </c>
      <c r="K132" s="256" cm="1">
        <f t="array" aca="1" ref="K132" ca="1">_xlfn.XLOOKUP($A132&amp;$B132,'[1]产值及收款计划（2026）'!$A:$A&amp;'[1]产值及收款计划（2026）'!$B:$B,'[1]产值及收款计划（2026）'!K:K)</f>
        <v>0</v>
      </c>
      <c r="L132" s="256" cm="1">
        <f t="array" aca="1" ref="L132" ca="1">_xlfn.XLOOKUP($A132&amp;$B132,'[1]产值及收款计划（2026）'!$A:$A&amp;'[1]产值及收款计划（2026）'!$B:$B,'[1]产值及收款计划（2026）'!L:L)</f>
        <v>0</v>
      </c>
      <c r="M132" s="256" t="str" cm="1">
        <f t="array" aca="1" ref="M132" ca="1">_xlfn.XLOOKUP($A132&amp;$B132,'[1]产值及收款计划（2026）'!$A:$A&amp;'[1]产值及收款计划（2026）'!$B:$B,'[1]产值及收款计划（2026）'!M:M)</f>
        <v>主导</v>
      </c>
      <c r="N132" s="256" t="str" cm="1">
        <f t="array" aca="1" ref="N132" ca="1">_xlfn.XLOOKUP($A132&amp;$B132,'[1]产值及收款计划（2026）'!$A:$A&amp;'[1]产值及收款计划（2026）'!$B:$B,'[1]产值及收款计划（2026）'!N:N)</f>
        <v>施林烽团队</v>
      </c>
      <c r="O132" s="256" t="str" cm="1">
        <f t="array" aca="1" ref="O132" ca="1">_xlfn.XLOOKUP($A132&amp;$B132,'[1]产值及收款计划（2026）'!$A:$A&amp;'[1]产值及收款计划（2026）'!$B:$B,'[1]产值及收款计划（2026）'!O:O)</f>
        <v>严闻东</v>
      </c>
      <c r="P132" s="255" t="str" cm="1">
        <f t="array" aca="1" ref="P132" ca="1">_xlfn.XLOOKUP($A132&amp;$B132,'[1]产值及收款计划（2026）'!$A:$A&amp;'[1]产值及收款计划（2026）'!$B:$B,'[1]产值及收款计划（2026）'!P:P)</f>
        <v>在建</v>
      </c>
      <c r="Q132" s="256" cm="1">
        <f t="array" aca="1" ref="Q132" ca="1">_xlfn.XLOOKUP($A132&amp;$B132,'[1]产值及收款计划（2026）'!$A:$A&amp;'[1]产值及收款计划（2026）'!$B:$B,'[1]产值及收款计划（2026）'!Q:Q)</f>
        <v>0</v>
      </c>
      <c r="R132" s="256" cm="1">
        <f t="array" aca="1" ref="R132" ca="1">_xlfn.XLOOKUP($A132&amp;$B132,'[1]产值及收款计划（2026）'!$A:$A&amp;'[1]产值及收款计划（2026）'!$B:$B,'[1]产值及收款计划（2026）'!R:R)</f>
        <v>0</v>
      </c>
      <c r="S132" s="256" cm="1">
        <f t="array" aca="1" ref="S132" ca="1">_xlfn.XLOOKUP($A132&amp;$B132,'[1]产值及收款计划（2026）'!$A:$A&amp;'[1]产值及收款计划（2026）'!$B:$B,'[1]产值及收款计划（2026）'!S:S)</f>
        <v>0</v>
      </c>
      <c r="T132" s="256" cm="1">
        <f t="array" aca="1" ref="T132" ca="1">_xlfn.XLOOKUP($A132&amp;$B132,'[1]产值及收款计划（2026）'!$A:$A&amp;'[1]产值及收款计划（2026）'!$B:$B,'[1]产值及收款计划（2026）'!T:T)</f>
        <v>12</v>
      </c>
      <c r="U132" s="256" cm="1">
        <f t="array" aca="1" ref="U132" ca="1">_xlfn.XLOOKUP($A132&amp;$B132,'[1]产值及收款计划（2026）'!$A:$A&amp;'[1]产值及收款计划（2026）'!$B:$B,'[1]产值及收款计划（2026）'!U:U)</f>
        <v>28.792000000000002</v>
      </c>
      <c r="V132" s="256" cm="1">
        <f t="array" aca="1" ref="V132" ca="1">_xlfn.XLOOKUP($A132&amp;$B132,'[1]产值及收款计划（2026）'!$A:$A&amp;'[1]产值及收款计划（2026）'!$B:$B,'[1]产值及收款计划（2026）'!V:V)</f>
        <v>0</v>
      </c>
      <c r="W132" s="256" cm="1">
        <f t="array" aca="1" ref="W132" ca="1">_xlfn.XLOOKUP($A132&amp;$B132,'[1]产值及收款计划（2026）'!$A:$A&amp;'[1]产值及收款计划（2026）'!$B:$B,'[1]产值及收款计划（2026）'!W:W)</f>
        <v>0</v>
      </c>
      <c r="X132" s="256" cm="1">
        <f t="array" aca="1" ref="X132" ca="1">_xlfn.XLOOKUP($A132&amp;$B132,'[1]产值及收款计划（2026）'!$A:$A&amp;'[1]产值及收款计划（2026）'!$B:$B,'[1]产值及收款计划（2026）'!X:X)</f>
        <v>0</v>
      </c>
      <c r="Y132" s="256" cm="1">
        <f t="array" aca="1" ref="Y132" ca="1">_xlfn.XLOOKUP($A132&amp;$B132,'[1]产值及收款计划（2026）'!$A:$A&amp;'[1]产值及收款计划（2026）'!$B:$B,'[1]产值及收款计划（2026）'!Y:Y)</f>
        <v>0</v>
      </c>
      <c r="Z132" s="256" cm="1">
        <f t="array" aca="1" ref="Z132" ca="1">_xlfn.XLOOKUP($A132&amp;$B132,'[1]产值及收款计划（2026）'!$A:$A&amp;'[1]产值及收款计划（2026）'!$B:$B,'[1]产值及收款计划（2026）'!Z:Z)</f>
        <v>0</v>
      </c>
      <c r="AA132" s="256" cm="1">
        <f t="array" aca="1" ref="AA132" ca="1">_xlfn.XLOOKUP($A132&amp;$B132,'[1]产值及收款计划（2026）'!$A:$A&amp;'[1]产值及收款计划（2026）'!$B:$B,'[1]产值及收款计划（2026）'!AA:AA)</f>
        <v>0</v>
      </c>
      <c r="AB132" s="256" cm="1">
        <f t="array" aca="1" ref="AB132" ca="1">_xlfn.XLOOKUP($A132&amp;$B132,'[1]产值及收款计划（2026）'!$A:$A&amp;'[1]产值及收款计划（2026）'!$B:$B,'[1]产值及收款计划（2026）'!AB:AB)</f>
        <v>0</v>
      </c>
      <c r="AC132" s="256" cm="1">
        <f t="array" aca="1" ref="AC132" ca="1">_xlfn.XLOOKUP($A132&amp;$B132,'[1]产值及收款计划（2026）'!$A:$A&amp;'[1]产值及收款计划（2026）'!$B:$B,'[1]产值及收款计划（2026）'!AC:AC)</f>
        <v>0</v>
      </c>
      <c r="AD132" s="256" cm="1">
        <f t="array" aca="1" ref="AD132" ca="1">_xlfn.XLOOKUP($A132&amp;$B132,'[1]产值及收款计划（2026）'!$A:$A&amp;'[1]产值及收款计划（2026）'!$B:$B,'[1]产值及收款计划（2026）'!AD:AD)</f>
        <v>28.795000000000002</v>
      </c>
      <c r="AE132" s="256" cm="1">
        <f t="array" aca="1" ref="AE132" ca="1">_xlfn.XLOOKUP($A132&amp;$B132,'[1]产值及收款计划（2026）'!$A:$A&amp;'[1]产值及收款计划（2026）'!$B:$B,'[1]产值及收款计划（2026）'!AE:AE)</f>
        <v>0</v>
      </c>
      <c r="AF132" s="256" cm="1">
        <f t="array" aca="1" ref="AF132" ca="1">_xlfn.XLOOKUP($A132&amp;$B132,'[1]产值及收款计划（2026）'!$A:$A&amp;'[1]产值及收款计划（2026）'!$B:$B,'[1]产值及收款计划（2026）'!AF:AF)</f>
        <v>0</v>
      </c>
      <c r="AG132" s="256" cm="1">
        <f t="array" aca="1" ref="AG132" ca="1">_xlfn.XLOOKUP($A132&amp;$B132,'[1]产值及收款计划（2026）'!$A:$A&amp;'[1]产值及收款计划（2026）'!$B:$B,'[1]产值及收款计划（2026）'!AG:AG)</f>
        <v>0</v>
      </c>
      <c r="AH132" s="256" cm="1">
        <f t="array" aca="1" ref="AH132" ca="1">_xlfn.XLOOKUP($A132&amp;$B132,'[1]产值及收款计划（2026）'!$A:$A&amp;'[1]产值及收款计划（2026）'!$B:$B,'[1]产值及收款计划（2026）'!AH:AH)</f>
        <v>0</v>
      </c>
      <c r="AI132" s="256" cm="1">
        <f t="array" aca="1" ref="AI132" ca="1">_xlfn.XLOOKUP($A132&amp;$B132,'[1]产值及收款计划（2026）'!$A:$A&amp;'[1]产值及收款计划（2026）'!$B:$B,'[1]产值及收款计划（2026）'!AI:AI)</f>
        <v>0</v>
      </c>
      <c r="AJ132" s="256" cm="1">
        <f t="array" aca="1" ref="AJ132" ca="1">_xlfn.XLOOKUP($A132&amp;$B132,'[1]产值及收款计划（2026）'!$A:$A&amp;'[1]产值及收款计划（2026）'!$B:$B,'[1]产值及收款计划（2026）'!AJ:AJ)</f>
        <v>0</v>
      </c>
      <c r="AK132" s="256" cm="1">
        <f t="array" aca="1" ref="AK132" ca="1">_xlfn.XLOOKUP($A132&amp;$B132,'[1]产值及收款计划（2026）'!$A:$A&amp;'[1]产值及收款计划（2026）'!$B:$B,'[1]产值及收款计划（2026）'!AK:AK)</f>
        <v>0</v>
      </c>
      <c r="AL132" s="256" cm="1">
        <f t="array" aca="1" ref="AL132" ca="1">_xlfn.XLOOKUP($A132&amp;$B132,'[1]产值及收款计划（2026）'!$A:$A&amp;'[1]产值及收款计划（2026）'!$B:$B,'[1]产值及收款计划（2026）'!AL:AL)</f>
        <v>0</v>
      </c>
      <c r="AM132" s="263" t="e" cm="1">
        <f t="array" aca="1" ref="AM132" ca="1">_xlfn.LET(_xlpm.勾选月份状态数组,TRANSPOSE('PPT(12-15页）-TOP10'!$A$3:$A$14),_xlpm.选择数据区,IF('PPT(12-15页）-TOP10'!$E$3="收款",$BA132:$BL132,$AA132:$AL132),SUM(_xlfn._xlws.FILTER(_xlpm.选择数据区,_xlpm.勾选月份状态数组,"")))</f>
        <v>#NAME?</v>
      </c>
      <c r="AN132" s="256" t="e" cm="1">
        <f t="array" aca="1" ref="AN132" ca="1">_xlfn.LET(_xlpm.勾选月份状态数组,TRANSPOSE('PPT(12-15页）-TOP10'!$A$3:$A$14),_xlpm.选择数据区,IF('PPT(12-15页）-TOP10'!$E$3="收款",$DA132:$DL132,$CA132:$CL132),SUM(_xlfn._xlws.FILTER(_xlpm.选择数据区,_xlpm.勾选月份状态数组,"")))</f>
        <v>#NAME?</v>
      </c>
      <c r="AO132" s="256">
        <f ca="1">SUM(CA132:CC132)+SUM(AD132:AL132)</f>
        <v>28.795000000000002</v>
      </c>
      <c r="AP132" s="256"/>
      <c r="AQ132" s="256"/>
      <c r="AR132" s="256"/>
      <c r="AS132" s="256" cm="1">
        <f t="array" aca="1" ref="AS132" ca="1">_xlfn.XLOOKUP($A132&amp;$B132,'[1]产值及收款计划（2026）'!$A:$A&amp;'[1]产值及收款计划（2026）'!$B:$B,'[1]产值及收款计划（2026）'!AS:AS)</f>
        <v>0</v>
      </c>
      <c r="AT132" s="256" cm="1">
        <f t="array" aca="1" ref="AT132" ca="1">_xlfn.XLOOKUP($A132&amp;$B132,'[1]产值及收款计划（2026）'!$A:$A&amp;'[1]产值及收款计划（2026）'!$B:$B,'[1]产值及收款计划（2026）'!AT:AT)</f>
        <v>0</v>
      </c>
      <c r="AU132" s="256" cm="1">
        <f t="array" aca="1" ref="AU132" ca="1">_xlfn.XLOOKUP($A132&amp;$B132,'[1]产值及收款计划（2026）'!$A:$A&amp;'[1]产值及收款计划（2026）'!$B:$B,'[1]产值及收款计划（2026）'!AU:AU)</f>
        <v>0</v>
      </c>
      <c r="AV132" s="256" cm="1">
        <f t="array" aca="1" ref="AV132" ca="1">_xlfn.XLOOKUP($A132&amp;$B132,'[1]产值及收款计划（2026）'!$A:$A&amp;'[1]产值及收款计划（2026）'!$B:$B,'[1]产值及收款计划（2026）'!AV:AV)</f>
        <v>0</v>
      </c>
      <c r="AW132" s="256" cm="1">
        <f t="array" aca="1" ref="AW132" ca="1">_xlfn.XLOOKUP($A132&amp;$B132,'[1]产值及收款计划（2026）'!$A:$A&amp;'[1]产值及收款计划（2026）'!$B:$B,'[1]产值及收款计划（2026）'!AW:AW)</f>
        <v>3.8376000000000001</v>
      </c>
      <c r="AX132" s="256" cm="1">
        <f t="array" aca="1" ref="AX132" ca="1">_xlfn.XLOOKUP($A132&amp;$B132,'[1]产值及收款计划（2026）'!$A:$A&amp;'[1]产值及收款计划（2026）'!$B:$B,'[1]产值及收款计划（2026）'!AX:AX)</f>
        <v>28.088411000000001</v>
      </c>
      <c r="AY132" s="256" cm="1">
        <f t="array" aca="1" ref="AY132" ca="1">_xlfn.XLOOKUP($A132&amp;$B132,'[1]产值及收款计划（2026）'!$A:$A&amp;'[1]产值及收款计划（2026）'!$B:$B,'[1]产值及收款计划（2026）'!AY:AY)</f>
        <v>8.8659890000000008</v>
      </c>
      <c r="AZ132" s="256" cm="1">
        <f t="array" aca="1" ref="AZ132" ca="1">_xlfn.XLOOKUP($A132&amp;$B132,'[1]产值及收款计划（2026）'!$A:$A&amp;'[1]产值及收款计划（2026）'!$B:$B,'[1]产值及收款计划（2026）'!AZ:AZ)</f>
        <v>8.8659890000000008</v>
      </c>
      <c r="BA132" s="256" cm="1">
        <f t="array" aca="1" ref="BA132" ca="1">_xlfn.XLOOKUP($A132&amp;$B132,'[1]产值及收款计划（2026）'!$A:$A&amp;'[1]产值及收款计划（2026）'!$B:$B,'[1]产值及收款计划（2026）'!BA:BA)</f>
        <v>0</v>
      </c>
      <c r="BB132" s="256" cm="1">
        <f t="array" aca="1" ref="BB132" ca="1">_xlfn.XLOOKUP($A132&amp;$B132,'[1]产值及收款计划（2026）'!$A:$A&amp;'[1]产值及收款计划（2026）'!$B:$B,'[1]产值及收款计划（2026）'!BB:BB)</f>
        <v>0</v>
      </c>
      <c r="BC132" s="256" cm="1">
        <f t="array" aca="1" ref="BC132" ca="1">_xlfn.XLOOKUP($A132&amp;$B132,'[1]产值及收款计划（2026）'!$A:$A&amp;'[1]产值及收款计划（2026）'!$B:$B,'[1]产值及收款计划（2026）'!BC:BC)</f>
        <v>0</v>
      </c>
      <c r="BD132" s="256" cm="1">
        <f t="array" aca="1" ref="BD132" ca="1">_xlfn.XLOOKUP($A132&amp;$B132,'[1]产值及收款计划（2026）'!$A:$A&amp;'[1]产值及收款计划（2026）'!$B:$B,'[1]产值及收款计划（2026）'!BD:BD)</f>
        <v>0</v>
      </c>
      <c r="BE132" s="256" cm="1">
        <f t="array" aca="1" ref="BE132" ca="1">_xlfn.XLOOKUP($A132&amp;$B132,'[1]产值及收款计划（2026）'!$A:$A&amp;'[1]产值及收款计划（2026）'!$B:$B,'[1]产值及收款计划（2026）'!BE:BE)</f>
        <v>0</v>
      </c>
      <c r="BF132" s="256" cm="1">
        <f t="array" aca="1" ref="BF132" ca="1">_xlfn.XLOOKUP($A132&amp;$B132,'[1]产值及收款计划（2026）'!$A:$A&amp;'[1]产值及收款计划（2026）'!$B:$B,'[1]产值及收款计划（2026）'!BF:BF)</f>
        <v>28.832989000000001</v>
      </c>
      <c r="BG132" s="256" cm="1">
        <f t="array" aca="1" ref="BG132" ca="1">_xlfn.XLOOKUP($A132&amp;$B132,'[1]产值及收款计划（2026）'!$A:$A&amp;'[1]产值及收款计划（2026）'!$B:$B,'[1]产值及收款计划（2026）'!BG:BG)</f>
        <v>0</v>
      </c>
      <c r="BH132" s="256" cm="1">
        <f t="array" aca="1" ref="BH132" ca="1">_xlfn.XLOOKUP($A132&amp;$B132,'[1]产值及收款计划（2026）'!$A:$A&amp;'[1]产值及收款计划（2026）'!$B:$B,'[1]产值及收款计划（2026）'!BH:BH)</f>
        <v>0</v>
      </c>
      <c r="BI132" s="256" cm="1">
        <f t="array" aca="1" ref="BI132" ca="1">_xlfn.XLOOKUP($A132&amp;$B132,'[1]产值及收款计划（2026）'!$A:$A&amp;'[1]产值及收款计划（2026）'!$B:$B,'[1]产值及收款计划（2026）'!BI:BI)</f>
        <v>0</v>
      </c>
      <c r="BJ132" s="256" cm="1">
        <f t="array" aca="1" ref="BJ132" ca="1">_xlfn.XLOOKUP($A132&amp;$B132,'[1]产值及收款计划（2026）'!$A:$A&amp;'[1]产值及收款计划（2026）'!$B:$B,'[1]产值及收款计划（2026）'!BJ:BJ)</f>
        <v>0</v>
      </c>
      <c r="BK132" s="256" cm="1">
        <f t="array" aca="1" ref="BK132" ca="1">_xlfn.XLOOKUP($A132&amp;$B132,'[1]产值及收款计划（2026）'!$A:$A&amp;'[1]产值及收款计划（2026）'!$B:$B,'[1]产值及收款计划（2026）'!BK:BK)</f>
        <v>0</v>
      </c>
      <c r="BL132" s="256" cm="1">
        <f t="array" aca="1" ref="BL132" ca="1">_xlfn.XLOOKUP($A132&amp;$B132,'[1]产值及收款计划（2026）'!$A:$A&amp;'[1]产值及收款计划（2026）'!$B:$B,'[1]产值及收款计划（2026）'!BL:BL)</f>
        <v>0</v>
      </c>
      <c r="BM132" s="256"/>
      <c r="BN132" s="256"/>
      <c r="BO132" s="256"/>
      <c r="BP132" s="256"/>
      <c r="BQ132" s="255" cm="1">
        <f t="array" aca="1" ref="BQ132" ca="1">_xlfn.XLOOKUP($A132&amp;$B132,'[1]产值及收款计划（2026）'!$A:$A&amp;'[1]产值及收款计划（2026）'!$B:$B,'[1]产值及收款计划（2026）'!BQ:BQ)</f>
        <v>0</v>
      </c>
      <c r="BR132" s="256" cm="1">
        <f t="array" aca="1" ref="BR132" ca="1">_xlfn.XLOOKUP($A132&amp;$B132,'[1]产值及收款计划（2026）'!$A:$A&amp;'[1]产值及收款计划（2026）'!$B:$B,'[1]产值及收款计划（2026）'!BR:BR)</f>
        <v>0</v>
      </c>
      <c r="CA132" s="256" cm="1">
        <f t="array" aca="1" ref="CA132" ca="1">_xlfn.XLOOKUP($A132&amp;$B132,'[1]产值及收款计划（2026）'!$A:$A&amp;'[1]产值及收款计划（2026）'!$B:$B,'[1]产值及收款计划（2026）'!CA:CA)</f>
        <v>0</v>
      </c>
      <c r="CB132" s="256" cm="1">
        <f t="array" aca="1" ref="CB132" ca="1">_xlfn.XLOOKUP($A132&amp;$B132,'[1]产值及收款计划（2026）'!$A:$A&amp;'[1]产值及收款计划（2026）'!$B:$B,'[1]产值及收款计划（2026）'!CB:CB)</f>
        <v>0</v>
      </c>
      <c r="CC132" s="256" cm="1">
        <f t="array" aca="1" ref="CC132" ca="1">_xlfn.XLOOKUP($A132&amp;$B132,'[1]产值及收款计划（2026）'!$A:$A&amp;'[1]产值及收款计划（2026）'!$B:$B,'[1]产值及收款计划（2026）'!CC:CC)</f>
        <v>0</v>
      </c>
      <c r="CD132" s="256" cm="1">
        <f t="array" aca="1" ref="CD132" ca="1">_xlfn.XLOOKUP($A132&amp;$B132,'[1]产值及收款计划（2026）'!$A:$A&amp;'[1]产值及收款计划（2026）'!$B:$B,'[1]产值及收款计划（2026）'!CD:CD)</f>
        <v>28.792000000000002</v>
      </c>
      <c r="CE132" s="256" cm="1">
        <f t="array" aca="1" ref="CE132" ca="1">_xlfn.XLOOKUP($A132&amp;$B132,'[1]产值及收款计划（2026）'!$A:$A&amp;'[1]产值及收款计划（2026）'!$B:$B,'[1]产值及收款计划（2026）'!CE:CE)</f>
        <v>0</v>
      </c>
      <c r="CF132" s="256" cm="1">
        <f t="array" aca="1" ref="CF132" ca="1">_xlfn.XLOOKUP($A132&amp;$B132,'[1]产值及收款计划（2026）'!$A:$A&amp;'[1]产值及收款计划（2026）'!$B:$B,'[1]产值及收款计划（2026）'!CF:CF)</f>
        <v>0</v>
      </c>
      <c r="CG132" s="256" cm="1">
        <f t="array" aca="1" ref="CG132" ca="1">_xlfn.XLOOKUP($A132&amp;$B132,'[1]产值及收款计划（2026）'!$A:$A&amp;'[1]产值及收款计划（2026）'!$B:$B,'[1]产值及收款计划（2026）'!CG:CG)</f>
        <v>0</v>
      </c>
      <c r="CH132" s="256" cm="1">
        <f t="array" aca="1" ref="CH132" ca="1">_xlfn.XLOOKUP($A132&amp;$B132,'[1]产值及收款计划（2026）'!$A:$A&amp;'[1]产值及收款计划（2026）'!$B:$B,'[1]产值及收款计划（2026）'!CH:CH)</f>
        <v>0</v>
      </c>
      <c r="CI132" s="256" cm="1">
        <f t="array" aca="1" ref="CI132" ca="1">_xlfn.XLOOKUP($A132&amp;$B132,'[1]产值及收款计划（2026）'!$A:$A&amp;'[1]产值及收款计划（2026）'!$B:$B,'[1]产值及收款计划（2026）'!CI:CI)</f>
        <v>0</v>
      </c>
      <c r="CJ132" s="256" cm="1">
        <f t="array" aca="1" ref="CJ132" ca="1">_xlfn.XLOOKUP($A132&amp;$B132,'[1]产值及收款计划（2026）'!$A:$A&amp;'[1]产值及收款计划（2026）'!$B:$B,'[1]产值及收款计划（2026）'!CJ:CJ)</f>
        <v>0</v>
      </c>
      <c r="CK132" s="256" cm="1">
        <f t="array" aca="1" ref="CK132" ca="1">_xlfn.XLOOKUP($A132&amp;$B132,'[1]产值及收款计划（2026）'!$A:$A&amp;'[1]产值及收款计划（2026）'!$B:$B,'[1]产值及收款计划（2026）'!CK:CK)</f>
        <v>0</v>
      </c>
      <c r="CL132" s="256" cm="1">
        <f t="array" aca="1" ref="CL132" ca="1">_xlfn.XLOOKUP($A132&amp;$B132,'[1]产值及收款计划（2026）'!$A:$A&amp;'[1]产值及收款计划（2026）'!$B:$B,'[1]产值及收款计划（2026）'!CL:CL)</f>
        <v>0</v>
      </c>
      <c r="DA132" s="256" cm="1">
        <f t="array" aca="1" ref="DA132" ca="1">_xlfn.XLOOKUP($A132&amp;$B132,'[1]产值及收款计划（2026）'!$A:$A&amp;'[1]产值及收款计划（2026）'!$B:$B,'[1]产值及收款计划（2026）'!DA:DA)</f>
        <v>0</v>
      </c>
      <c r="DB132" s="256" cm="1">
        <f t="array" aca="1" ref="DB132" ca="1">_xlfn.XLOOKUP($A132&amp;$B132,'[1]产值及收款计划（2026）'!$A:$A&amp;'[1]产值及收款计划（2026）'!$B:$B,'[1]产值及收款计划（2026）'!DB:DB)</f>
        <v>8.1214110000000002</v>
      </c>
      <c r="DC132" s="256" cm="1">
        <f t="array" aca="1" ref="DC132" ca="1">_xlfn.XLOOKUP($A132&amp;$B132,'[1]产值及收款计划（2026）'!$A:$A&amp;'[1]产值及收款计划（2026）'!$B:$B,'[1]产值及收款计划（2026）'!DC:DC)</f>
        <v>0</v>
      </c>
      <c r="DD132" s="256" cm="1">
        <f t="array" aca="1" ref="DD132" ca="1">_xlfn.XLOOKUP($A132&amp;$B132,'[1]产值及收款计划（2026）'!$A:$A&amp;'[1]产值及收款计划（2026）'!$B:$B,'[1]产值及收款计划（2026）'!DD:DD)</f>
        <v>19.966999999999999</v>
      </c>
      <c r="DE132" s="256" cm="1">
        <f t="array" aca="1" ref="DE132" ca="1">_xlfn.XLOOKUP($A132&amp;$B132,'[1]产值及收款计划（2026）'!$A:$A&amp;'[1]产值及收款计划（2026）'!$B:$B,'[1]产值及收款计划（2026）'!DE:DE)</f>
        <v>0</v>
      </c>
      <c r="DF132" s="256" cm="1">
        <f t="array" aca="1" ref="DF132" ca="1">_xlfn.XLOOKUP($A132&amp;$B132,'[1]产值及收款计划（2026）'!$A:$A&amp;'[1]产值及收款计划（2026）'!$B:$B,'[1]产值及收款计划（2026）'!DF:DF)</f>
        <v>0</v>
      </c>
      <c r="DG132" s="256" cm="1">
        <f t="array" aca="1" ref="DG132" ca="1">_xlfn.XLOOKUP($A132&amp;$B132,'[1]产值及收款计划（2026）'!$A:$A&amp;'[1]产值及收款计划（2026）'!$B:$B,'[1]产值及收款计划（2026）'!DG:DG)</f>
        <v>0</v>
      </c>
      <c r="DH132" s="256" cm="1">
        <f t="array" aca="1" ref="DH132" ca="1">_xlfn.XLOOKUP($A132&amp;$B132,'[1]产值及收款计划（2026）'!$A:$A&amp;'[1]产值及收款计划（2026）'!$B:$B,'[1]产值及收款计划（2026）'!DH:DH)</f>
        <v>0</v>
      </c>
      <c r="DI132" s="256" cm="1">
        <f t="array" aca="1" ref="DI132" ca="1">_xlfn.XLOOKUP($A132&amp;$B132,'[1]产值及收款计划（2026）'!$A:$A&amp;'[1]产值及收款计划（2026）'!$B:$B,'[1]产值及收款计划（2026）'!DI:DI)</f>
        <v>0</v>
      </c>
      <c r="DJ132" s="256" cm="1">
        <f t="array" aca="1" ref="DJ132" ca="1">_xlfn.XLOOKUP($A132&amp;$B132,'[1]产值及收款计划（2026）'!$A:$A&amp;'[1]产值及收款计划（2026）'!$B:$B,'[1]产值及收款计划（2026）'!DJ:DJ)</f>
        <v>0</v>
      </c>
      <c r="DK132" s="256" cm="1">
        <f t="array" aca="1" ref="DK132" ca="1">_xlfn.XLOOKUP($A132&amp;$B132,'[1]产值及收款计划（2026）'!$A:$A&amp;'[1]产值及收款计划（2026）'!$B:$B,'[1]产值及收款计划（2026）'!DK:DK)</f>
        <v>0</v>
      </c>
      <c r="DL132" s="256" cm="1">
        <f t="array" aca="1" ref="DL132" ca="1">_xlfn.XLOOKUP($A132&amp;$B132,'[1]产值及收款计划（2026）'!$A:$A&amp;'[1]产值及收款计划（2026）'!$B:$B,'[1]产值及收款计划（2026）'!DL:DL)</f>
        <v>0</v>
      </c>
      <c r="DM132" s="264"/>
      <c r="DN132" s="250"/>
    </row>
    <row r="133" spans="1:118" ht="40.5" x14ac:dyDescent="0.15">
      <c r="A133" s="254">
        <f t="shared" ca="1" si="11"/>
        <v>129</v>
      </c>
      <c r="B133" s="254" t="s">
        <v>25</v>
      </c>
      <c r="C133" s="255" t="str" cm="1">
        <f t="array" aca="1" ref="C133" ca="1">_xlfn.XLOOKUP($A133&amp;$B133,'[1]产值及收款计划（2026）'!$A:$A&amp;'[1]产值及收款计划（2026）'!$B:$B,'[1]产值及收款计划（2026）'!C:C)</f>
        <v>SZJT202570034</v>
      </c>
      <c r="D133" s="256" t="str" cm="1">
        <f t="array" aca="1" ref="D133" ca="1">_xlfn.XLOOKUP($A133&amp;$B133,'[1]产值及收款计划（2026）'!$A:$A&amp;'[1]产值及收款计划（2026）'!$B:$B,'[1]产值及收款计划（2026）'!D:D)</f>
        <v>2025年度轨道交通应急抢险应用系统优化及运维服务</v>
      </c>
      <c r="E133" s="256" cm="1">
        <f t="array" aca="1" ref="E133" ca="1">_xlfn.XLOOKUP($A133&amp;$B133,'[1]产值及收款计划（2026）'!$A:$A&amp;'[1]产值及收款计划（2026）'!$B:$B,'[1]产值及收款计划（2026）'!E:E)</f>
        <v>45.9</v>
      </c>
      <c r="F133" s="256" cm="1">
        <f t="array" aca="1" ref="F133" ca="1">_xlfn.XLOOKUP($A133&amp;$B133,'[1]产值及收款计划（2026）'!$A:$A&amp;'[1]产值及收款计划（2026）'!$B:$B,'[1]产值及收款计划（2026）'!F:F)</f>
        <v>45.9</v>
      </c>
      <c r="G133" s="256" cm="1">
        <f t="array" aca="1" ref="G133" ca="1">_xlfn.XLOOKUP($A133&amp;$B133,'[1]产值及收款计划（2026）'!$A:$A&amp;'[1]产值及收款计划（2026）'!$B:$B,'[1]产值及收款计划（2026）'!G:G)</f>
        <v>45.9</v>
      </c>
      <c r="H133" s="256" cm="1">
        <f t="array" aca="1" ref="H133" ca="1">_xlfn.XLOOKUP($A133&amp;$B133,'[1]产值及收款计划（2026）'!$A:$A&amp;'[1]产值及收款计划（2026）'!$B:$B,'[1]产值及收款计划（2026）'!H:H)</f>
        <v>37.9</v>
      </c>
      <c r="I133" s="257" cm="1">
        <f t="array" aca="1" ref="I133" ca="1">_xlfn.XLOOKUP($A133&amp;$B133,'[1]产值及收款计划（2026）'!$A:$A&amp;'[1]产值及收款计划（2026）'!$B:$B,'[1]产值及收款计划（2026）'!I:I)</f>
        <v>0.82570806100217897</v>
      </c>
      <c r="J133" s="258" cm="1">
        <f t="array" aca="1" ref="J133" ca="1">_xlfn.XLOOKUP($A133&amp;$B133,'[1]产值及收款计划（2026）'!$A:$A&amp;'[1]产值及收款计划（2026）'!$B:$B,'[1]产值及收款计划（2026）'!J:J)</f>
        <v>0.06</v>
      </c>
      <c r="K133" s="256" cm="1">
        <f t="array" aca="1" ref="K133" ca="1">_xlfn.XLOOKUP($A133&amp;$B133,'[1]产值及收款计划（2026）'!$A:$A&amp;'[1]产值及收款计划（2026）'!$B:$B,'[1]产值及收款计划（2026）'!K:K)</f>
        <v>0</v>
      </c>
      <c r="L133" s="256" cm="1">
        <f t="array" aca="1" ref="L133" ca="1">_xlfn.XLOOKUP($A133&amp;$B133,'[1]产值及收款计划（2026）'!$A:$A&amp;'[1]产值及收款计划（2026）'!$B:$B,'[1]产值及收款计划（2026）'!L:L)</f>
        <v>0</v>
      </c>
      <c r="M133" s="256" t="str" cm="1">
        <f t="array" aca="1" ref="M133" ca="1">_xlfn.XLOOKUP($A133&amp;$B133,'[1]产值及收款计划（2026）'!$A:$A&amp;'[1]产值及收款计划（2026）'!$B:$B,'[1]产值及收款计划（2026）'!M:M)</f>
        <v>主导</v>
      </c>
      <c r="N133" s="256" t="str" cm="1">
        <f t="array" aca="1" ref="N133" ca="1">_xlfn.XLOOKUP($A133&amp;$B133,'[1]产值及收款计划（2026）'!$A:$A&amp;'[1]产值及收款计划（2026）'!$B:$B,'[1]产值及收款计划（2026）'!N:N)</f>
        <v>施林烽团队</v>
      </c>
      <c r="O133" s="256" t="str" cm="1">
        <f t="array" aca="1" ref="O133" ca="1">_xlfn.XLOOKUP($A133&amp;$B133,'[1]产值及收款计划（2026）'!$A:$A&amp;'[1]产值及收款计划（2026）'!$B:$B,'[1]产值及收款计划（2026）'!O:O)</f>
        <v>施林烽</v>
      </c>
      <c r="P133" s="255" t="str" cm="1">
        <f t="array" aca="1" ref="P133" ca="1">_xlfn.XLOOKUP($A133&amp;$B133,'[1]产值及收款计划（2026）'!$A:$A&amp;'[1]产值及收款计划（2026）'!$B:$B,'[1]产值及收款计划（2026）'!P:P)</f>
        <v>25已完结</v>
      </c>
      <c r="Q133" s="256" cm="1">
        <f t="array" aca="1" ref="Q133" ca="1">_xlfn.XLOOKUP($A133&amp;$B133,'[1]产值及收款计划（2026）'!$A:$A&amp;'[1]产值及收款计划（2026）'!$B:$B,'[1]产值及收款计划（2026）'!Q:Q)</f>
        <v>0</v>
      </c>
      <c r="R133" s="256" cm="1">
        <f t="array" aca="1" ref="R133" ca="1">_xlfn.XLOOKUP($A133&amp;$B133,'[1]产值及收款计划（2026）'!$A:$A&amp;'[1]产值及收款计划（2026）'!$B:$B,'[1]产值及收款计划（2026）'!R:R)</f>
        <v>0</v>
      </c>
      <c r="S133" s="256" cm="1">
        <f t="array" aca="1" ref="S133" ca="1">_xlfn.XLOOKUP($A133&amp;$B133,'[1]产值及收款计划（2026）'!$A:$A&amp;'[1]产值及收款计划（2026）'!$B:$B,'[1]产值及收款计划（2026）'!S:S)</f>
        <v>0</v>
      </c>
      <c r="T133" s="256" cm="1">
        <f t="array" aca="1" ref="T133" ca="1">_xlfn.XLOOKUP($A133&amp;$B133,'[1]产值及收款计划（2026）'!$A:$A&amp;'[1]产值及收款计划（2026）'!$B:$B,'[1]产值及收款计划（2026）'!T:T)</f>
        <v>45.9</v>
      </c>
      <c r="U133" s="256" cm="1">
        <f t="array" aca="1" ref="U133" ca="1">_xlfn.XLOOKUP($A133&amp;$B133,'[1]产值及收款计划（2026）'!$A:$A&amp;'[1]产值及收款计划（2026）'!$B:$B,'[1]产值及收款计划（2026）'!U:U)</f>
        <v>0</v>
      </c>
      <c r="V133" s="256" cm="1">
        <f t="array" aca="1" ref="V133" ca="1">_xlfn.XLOOKUP($A133&amp;$B133,'[1]产值及收款计划（2026）'!$A:$A&amp;'[1]产值及收款计划（2026）'!$B:$B,'[1]产值及收款计划（2026）'!V:V)</f>
        <v>0</v>
      </c>
      <c r="W133" s="256" cm="1">
        <f t="array" aca="1" ref="W133" ca="1">_xlfn.XLOOKUP($A133&amp;$B133,'[1]产值及收款计划（2026）'!$A:$A&amp;'[1]产值及收款计划（2026）'!$B:$B,'[1]产值及收款计划（2026）'!W:W)</f>
        <v>0</v>
      </c>
      <c r="X133" s="256" cm="1">
        <f t="array" aca="1" ref="X133" ca="1">_xlfn.XLOOKUP($A133&amp;$B133,'[1]产值及收款计划（2026）'!$A:$A&amp;'[1]产值及收款计划（2026）'!$B:$B,'[1]产值及收款计划（2026）'!X:X)</f>
        <v>0</v>
      </c>
      <c r="Y133" s="256" cm="1">
        <f t="array" aca="1" ref="Y133" ca="1">_xlfn.XLOOKUP($A133&amp;$B133,'[1]产值及收款计划（2026）'!$A:$A&amp;'[1]产值及收款计划（2026）'!$B:$B,'[1]产值及收款计划（2026）'!Y:Y)</f>
        <v>0</v>
      </c>
      <c r="Z133" s="256" cm="1">
        <f t="array" aca="1" ref="Z133" ca="1">_xlfn.XLOOKUP($A133&amp;$B133,'[1]产值及收款计划（2026）'!$A:$A&amp;'[1]产值及收款计划（2026）'!$B:$B,'[1]产值及收款计划（2026）'!Z:Z)</f>
        <v>0</v>
      </c>
      <c r="AA133" s="256" cm="1">
        <f t="array" aca="1" ref="AA133" ca="1">_xlfn.XLOOKUP($A133&amp;$B133,'[1]产值及收款计划（2026）'!$A:$A&amp;'[1]产值及收款计划（2026）'!$B:$B,'[1]产值及收款计划（2026）'!AA:AA)</f>
        <v>0</v>
      </c>
      <c r="AB133" s="256" cm="1">
        <f t="array" aca="1" ref="AB133" ca="1">_xlfn.XLOOKUP($A133&amp;$B133,'[1]产值及收款计划（2026）'!$A:$A&amp;'[1]产值及收款计划（2026）'!$B:$B,'[1]产值及收款计划（2026）'!AB:AB)</f>
        <v>0</v>
      </c>
      <c r="AC133" s="256" cm="1">
        <f t="array" aca="1" ref="AC133" ca="1">_xlfn.XLOOKUP($A133&amp;$B133,'[1]产值及收款计划（2026）'!$A:$A&amp;'[1]产值及收款计划（2026）'!$B:$B,'[1]产值及收款计划（2026）'!AC:AC)</f>
        <v>0</v>
      </c>
      <c r="AD133" s="256" cm="1">
        <f t="array" aca="1" ref="AD133" ca="1">_xlfn.XLOOKUP($A133&amp;$B133,'[1]产值及收款计划（2026）'!$A:$A&amp;'[1]产值及收款计划（2026）'!$B:$B,'[1]产值及收款计划（2026）'!AD:AD)</f>
        <v>0</v>
      </c>
      <c r="AE133" s="256" cm="1">
        <f t="array" aca="1" ref="AE133" ca="1">_xlfn.XLOOKUP($A133&amp;$B133,'[1]产值及收款计划（2026）'!$A:$A&amp;'[1]产值及收款计划（2026）'!$B:$B,'[1]产值及收款计划（2026）'!AE:AE)</f>
        <v>0</v>
      </c>
      <c r="AF133" s="256" cm="1">
        <f t="array" aca="1" ref="AF133" ca="1">_xlfn.XLOOKUP($A133&amp;$B133,'[1]产值及收款计划（2026）'!$A:$A&amp;'[1]产值及收款计划（2026）'!$B:$B,'[1]产值及收款计划（2026）'!AF:AF)</f>
        <v>0</v>
      </c>
      <c r="AG133" s="256" cm="1">
        <f t="array" aca="1" ref="AG133" ca="1">_xlfn.XLOOKUP($A133&amp;$B133,'[1]产值及收款计划（2026）'!$A:$A&amp;'[1]产值及收款计划（2026）'!$B:$B,'[1]产值及收款计划（2026）'!AG:AG)</f>
        <v>0</v>
      </c>
      <c r="AH133" s="256" cm="1">
        <f t="array" aca="1" ref="AH133" ca="1">_xlfn.XLOOKUP($A133&amp;$B133,'[1]产值及收款计划（2026）'!$A:$A&amp;'[1]产值及收款计划（2026）'!$B:$B,'[1]产值及收款计划（2026）'!AH:AH)</f>
        <v>0</v>
      </c>
      <c r="AI133" s="256" cm="1">
        <f t="array" aca="1" ref="AI133" ca="1">_xlfn.XLOOKUP($A133&amp;$B133,'[1]产值及收款计划（2026）'!$A:$A&amp;'[1]产值及收款计划（2026）'!$B:$B,'[1]产值及收款计划（2026）'!AI:AI)</f>
        <v>0</v>
      </c>
      <c r="AJ133" s="256" cm="1">
        <f t="array" aca="1" ref="AJ133" ca="1">_xlfn.XLOOKUP($A133&amp;$B133,'[1]产值及收款计划（2026）'!$A:$A&amp;'[1]产值及收款计划（2026）'!$B:$B,'[1]产值及收款计划（2026）'!AJ:AJ)</f>
        <v>0</v>
      </c>
      <c r="AK133" s="256" cm="1">
        <f t="array" aca="1" ref="AK133" ca="1">_xlfn.XLOOKUP($A133&amp;$B133,'[1]产值及收款计划（2026）'!$A:$A&amp;'[1]产值及收款计划（2026）'!$B:$B,'[1]产值及收款计划（2026）'!AK:AK)</f>
        <v>0</v>
      </c>
      <c r="AL133" s="256" cm="1">
        <f t="array" aca="1" ref="AL133" ca="1">_xlfn.XLOOKUP($A133&amp;$B133,'[1]产值及收款计划（2026）'!$A:$A&amp;'[1]产值及收款计划（2026）'!$B:$B,'[1]产值及收款计划（2026）'!AL:AL)</f>
        <v>0</v>
      </c>
      <c r="AM133" s="263" t="e" cm="1">
        <f t="array" aca="1" ref="AM133" ca="1">_xlfn.LET(_xlpm.勾选月份状态数组,TRANSPOSE('PPT(12-15页）-TOP10'!$A$3:$A$14),_xlpm.选择数据区,IF('PPT(12-15页）-TOP10'!$E$3="收款",$BA133:$BL133,$AA133:$AL133),SUM(_xlfn._xlws.FILTER(_xlpm.选择数据区,_xlpm.勾选月份状态数组,"")))</f>
        <v>#NAME?</v>
      </c>
      <c r="AN133" s="256" t="e" cm="1">
        <f t="array" aca="1" ref="AN133" ca="1">_xlfn.LET(_xlpm.勾选月份状态数组,TRANSPOSE('PPT(12-15页）-TOP10'!$A$3:$A$14),_xlpm.选择数据区,IF('PPT(12-15页）-TOP10'!$E$3="收款",$DA133:$DL133,$CA133:$CL133),SUM(_xlfn._xlws.FILTER(_xlpm.选择数据区,_xlpm.勾选月份状态数组,"")))</f>
        <v>#NAME?</v>
      </c>
      <c r="AO133" s="256">
        <f ca="1">SUM(CA133:CC133)+SUM(AD133:AL133)</f>
        <v>0</v>
      </c>
      <c r="AP133" s="256"/>
      <c r="AQ133" s="256"/>
      <c r="AR133" s="256"/>
      <c r="AS133" s="256" cm="1">
        <f t="array" aca="1" ref="AS133" ca="1">_xlfn.XLOOKUP($A133&amp;$B133,'[1]产值及收款计划（2026）'!$A:$A&amp;'[1]产值及收款计划（2026）'!$B:$B,'[1]产值及收款计划（2026）'!AS:AS)</f>
        <v>0</v>
      </c>
      <c r="AT133" s="256" cm="1">
        <f t="array" aca="1" ref="AT133" ca="1">_xlfn.XLOOKUP($A133&amp;$B133,'[1]产值及收款计划（2026）'!$A:$A&amp;'[1]产值及收款计划（2026）'!$B:$B,'[1]产值及收款计划（2026）'!AT:AT)</f>
        <v>0</v>
      </c>
      <c r="AU133" s="256" cm="1">
        <f t="array" aca="1" ref="AU133" ca="1">_xlfn.XLOOKUP($A133&amp;$B133,'[1]产值及收款计划（2026）'!$A:$A&amp;'[1]产值及收款计划（2026）'!$B:$B,'[1]产值及收款计划（2026）'!AU:AU)</f>
        <v>0</v>
      </c>
      <c r="AV133" s="256" cm="1">
        <f t="array" aca="1" ref="AV133" ca="1">_xlfn.XLOOKUP($A133&amp;$B133,'[1]产值及收款计划（2026）'!$A:$A&amp;'[1]产值及收款计划（2026）'!$B:$B,'[1]产值及收款计划（2026）'!AV:AV)</f>
        <v>0</v>
      </c>
      <c r="AW133" s="256" cm="1">
        <f t="array" aca="1" ref="AW133" ca="1">_xlfn.XLOOKUP($A133&amp;$B133,'[1]产值及收款计划（2026）'!$A:$A&amp;'[1]产值及收款计划（2026）'!$B:$B,'[1]产值及收款计划（2026）'!AW:AW)</f>
        <v>0</v>
      </c>
      <c r="AX133" s="256" cm="1">
        <f t="array" aca="1" ref="AX133" ca="1">_xlfn.XLOOKUP($A133&amp;$B133,'[1]产值及收款计划（2026）'!$A:$A&amp;'[1]产值及收款计划（2026）'!$B:$B,'[1]产值及收款计划（2026）'!AX:AX)</f>
        <v>0</v>
      </c>
      <c r="AY133" s="256" cm="1">
        <f t="array" aca="1" ref="AY133" ca="1">_xlfn.XLOOKUP($A133&amp;$B133,'[1]产值及收款计划（2026）'!$A:$A&amp;'[1]产值及收款计划（2026）'!$B:$B,'[1]产值及收款计划（2026）'!AY:AY)</f>
        <v>45.9</v>
      </c>
      <c r="AZ133" s="256" cm="1">
        <f t="array" aca="1" ref="AZ133" ca="1">_xlfn.XLOOKUP($A133&amp;$B133,'[1]产值及收款计划（2026）'!$A:$A&amp;'[1]产值及收款计划（2026）'!$B:$B,'[1]产值及收款计划（2026）'!AZ:AZ)</f>
        <v>45.9</v>
      </c>
      <c r="BA133" s="256" cm="1">
        <f t="array" aca="1" ref="BA133" ca="1">_xlfn.XLOOKUP($A133&amp;$B133,'[1]产值及收款计划（2026）'!$A:$A&amp;'[1]产值及收款计划（2026）'!$B:$B,'[1]产值及收款计划（2026）'!BA:BA)</f>
        <v>0</v>
      </c>
      <c r="BB133" s="256" cm="1">
        <f t="array" aca="1" ref="BB133" ca="1">_xlfn.XLOOKUP($A133&amp;$B133,'[1]产值及收款计划（2026）'!$A:$A&amp;'[1]产值及收款计划（2026）'!$B:$B,'[1]产值及收款计划（2026）'!BB:BB)</f>
        <v>0</v>
      </c>
      <c r="BC133" s="256" cm="1">
        <f t="array" aca="1" ref="BC133" ca="1">_xlfn.XLOOKUP($A133&amp;$B133,'[1]产值及收款计划（2026）'!$A:$A&amp;'[1]产值及收款计划（2026）'!$B:$B,'[1]产值及收款计划（2026）'!BC:BC)</f>
        <v>0</v>
      </c>
      <c r="BD133" s="256" cm="1">
        <f t="array" aca="1" ref="BD133" ca="1">_xlfn.XLOOKUP($A133&amp;$B133,'[1]产值及收款计划（2026）'!$A:$A&amp;'[1]产值及收款计划（2026）'!$B:$B,'[1]产值及收款计划（2026）'!BD:BD)</f>
        <v>0</v>
      </c>
      <c r="BE133" s="256" cm="1">
        <f t="array" aca="1" ref="BE133" ca="1">_xlfn.XLOOKUP($A133&amp;$B133,'[1]产值及收款计划（2026）'!$A:$A&amp;'[1]产值及收款计划（2026）'!$B:$B,'[1]产值及收款计划（2026）'!BE:BE)</f>
        <v>23.4</v>
      </c>
      <c r="BF133" s="256" cm="1">
        <f t="array" aca="1" ref="BF133" ca="1">_xlfn.XLOOKUP($A133&amp;$B133,'[1]产值及收款计划（2026）'!$A:$A&amp;'[1]产值及收款计划（2026）'!$B:$B,'[1]产值及收款计划（2026）'!BF:BF)</f>
        <v>0</v>
      </c>
      <c r="BG133" s="256" cm="1">
        <f t="array" aca="1" ref="BG133" ca="1">_xlfn.XLOOKUP($A133&amp;$B133,'[1]产值及收款计划（2026）'!$A:$A&amp;'[1]产值及收款计划（2026）'!$B:$B,'[1]产值及收款计划（2026）'!BG:BG)</f>
        <v>0</v>
      </c>
      <c r="BH133" s="256" cm="1">
        <f t="array" aca="1" ref="BH133" ca="1">_xlfn.XLOOKUP($A133&amp;$B133,'[1]产值及收款计划（2026）'!$A:$A&amp;'[1]产值及收款计划（2026）'!$B:$B,'[1]产值及收款计划（2026）'!BH:BH)</f>
        <v>0</v>
      </c>
      <c r="BI133" s="256" cm="1">
        <f t="array" aca="1" ref="BI133" ca="1">_xlfn.XLOOKUP($A133&amp;$B133,'[1]产值及收款计划（2026）'!$A:$A&amp;'[1]产值及收款计划（2026）'!$B:$B,'[1]产值及收款计划（2026）'!BI:BI)</f>
        <v>0</v>
      </c>
      <c r="BJ133" s="256" cm="1">
        <f t="array" aca="1" ref="BJ133" ca="1">_xlfn.XLOOKUP($A133&amp;$B133,'[1]产值及收款计划（2026）'!$A:$A&amp;'[1]产值及收款计划（2026）'!$B:$B,'[1]产值及收款计划（2026）'!BJ:BJ)</f>
        <v>0</v>
      </c>
      <c r="BK133" s="256" cm="1">
        <f t="array" aca="1" ref="BK133" ca="1">_xlfn.XLOOKUP($A133&amp;$B133,'[1]产值及收款计划（2026）'!$A:$A&amp;'[1]产值及收款计划（2026）'!$B:$B,'[1]产值及收款计划（2026）'!BK:BK)</f>
        <v>0</v>
      </c>
      <c r="BL133" s="256" cm="1">
        <f t="array" aca="1" ref="BL133" ca="1">_xlfn.XLOOKUP($A133&amp;$B133,'[1]产值及收款计划（2026）'!$A:$A&amp;'[1]产值及收款计划（2026）'!$B:$B,'[1]产值及收款计划（2026）'!BL:BL)</f>
        <v>0</v>
      </c>
      <c r="BM133" s="256"/>
      <c r="BN133" s="256"/>
      <c r="BO133" s="256"/>
      <c r="BP133" s="256"/>
      <c r="BQ133" s="255" cm="1">
        <f t="array" aca="1" ref="BQ133" ca="1">_xlfn.XLOOKUP($A133&amp;$B133,'[1]产值及收款计划（2026）'!$A:$A&amp;'[1]产值及收款计划（2026）'!$B:$B,'[1]产值及收款计划（2026）'!BQ:BQ)</f>
        <v>0</v>
      </c>
      <c r="BR133" s="256" cm="1">
        <f t="array" aca="1" ref="BR133" ca="1">_xlfn.XLOOKUP($A133&amp;$B133,'[1]产值及收款计划（2026）'!$A:$A&amp;'[1]产值及收款计划（2026）'!$B:$B,'[1]产值及收款计划（2026）'!BR:BR)</f>
        <v>0</v>
      </c>
      <c r="CA133" s="256" cm="1">
        <f t="array" aca="1" ref="CA133" ca="1">_xlfn.XLOOKUP($A133&amp;$B133,'[1]产值及收款计划（2026）'!$A:$A&amp;'[1]产值及收款计划（2026）'!$B:$B,'[1]产值及收款计划（2026）'!CA:CA)</f>
        <v>0</v>
      </c>
      <c r="CB133" s="256" cm="1">
        <f t="array" aca="1" ref="CB133" ca="1">_xlfn.XLOOKUP($A133&amp;$B133,'[1]产值及收款计划（2026）'!$A:$A&amp;'[1]产值及收款计划（2026）'!$B:$B,'[1]产值及收款计划（2026）'!CB:CB)</f>
        <v>0</v>
      </c>
      <c r="CC133" s="256" cm="1">
        <f t="array" aca="1" ref="CC133" ca="1">_xlfn.XLOOKUP($A133&amp;$B133,'[1]产值及收款计划（2026）'!$A:$A&amp;'[1]产值及收款计划（2026）'!$B:$B,'[1]产值及收款计划（2026）'!CC:CC)</f>
        <v>0</v>
      </c>
      <c r="CD133" s="256" cm="1">
        <f t="array" aca="1" ref="CD133" ca="1">_xlfn.XLOOKUP($A133&amp;$B133,'[1]产值及收款计划（2026）'!$A:$A&amp;'[1]产值及收款计划（2026）'!$B:$B,'[1]产值及收款计划（2026）'!CD:CD)</f>
        <v>0</v>
      </c>
      <c r="CE133" s="256" cm="1">
        <f t="array" aca="1" ref="CE133" ca="1">_xlfn.XLOOKUP($A133&amp;$B133,'[1]产值及收款计划（2026）'!$A:$A&amp;'[1]产值及收款计划（2026）'!$B:$B,'[1]产值及收款计划（2026）'!CE:CE)</f>
        <v>0</v>
      </c>
      <c r="CF133" s="256" cm="1">
        <f t="array" aca="1" ref="CF133" ca="1">_xlfn.XLOOKUP($A133&amp;$B133,'[1]产值及收款计划（2026）'!$A:$A&amp;'[1]产值及收款计划（2026）'!$B:$B,'[1]产值及收款计划（2026）'!CF:CF)</f>
        <v>0</v>
      </c>
      <c r="CG133" s="256" cm="1">
        <f t="array" aca="1" ref="CG133" ca="1">_xlfn.XLOOKUP($A133&amp;$B133,'[1]产值及收款计划（2026）'!$A:$A&amp;'[1]产值及收款计划（2026）'!$B:$B,'[1]产值及收款计划（2026）'!CG:CG)</f>
        <v>0</v>
      </c>
      <c r="CH133" s="256" cm="1">
        <f t="array" aca="1" ref="CH133" ca="1">_xlfn.XLOOKUP($A133&amp;$B133,'[1]产值及收款计划（2026）'!$A:$A&amp;'[1]产值及收款计划（2026）'!$B:$B,'[1]产值及收款计划（2026）'!CH:CH)</f>
        <v>0</v>
      </c>
      <c r="CI133" s="256" cm="1">
        <f t="array" aca="1" ref="CI133" ca="1">_xlfn.XLOOKUP($A133&amp;$B133,'[1]产值及收款计划（2026）'!$A:$A&amp;'[1]产值及收款计划（2026）'!$B:$B,'[1]产值及收款计划（2026）'!CI:CI)</f>
        <v>0</v>
      </c>
      <c r="CJ133" s="256" cm="1">
        <f t="array" aca="1" ref="CJ133" ca="1">_xlfn.XLOOKUP($A133&amp;$B133,'[1]产值及收款计划（2026）'!$A:$A&amp;'[1]产值及收款计划（2026）'!$B:$B,'[1]产值及收款计划（2026）'!CJ:CJ)</f>
        <v>0</v>
      </c>
      <c r="CK133" s="256" cm="1">
        <f t="array" aca="1" ref="CK133" ca="1">_xlfn.XLOOKUP($A133&amp;$B133,'[1]产值及收款计划（2026）'!$A:$A&amp;'[1]产值及收款计划（2026）'!$B:$B,'[1]产值及收款计划（2026）'!CK:CK)</f>
        <v>0</v>
      </c>
      <c r="CL133" s="256" cm="1">
        <f t="array" aca="1" ref="CL133" ca="1">_xlfn.XLOOKUP($A133&amp;$B133,'[1]产值及收款计划（2026）'!$A:$A&amp;'[1]产值及收款计划（2026）'!$B:$B,'[1]产值及收款计划（2026）'!CL:CL)</f>
        <v>0</v>
      </c>
      <c r="DA133" s="256" cm="1">
        <f t="array" aca="1" ref="DA133" ca="1">_xlfn.XLOOKUP($A133&amp;$B133,'[1]产值及收款计划（2026）'!$A:$A&amp;'[1]产值及收款计划（2026）'!$B:$B,'[1]产值及收款计划（2026）'!DA:DA)</f>
        <v>0</v>
      </c>
      <c r="DB133" s="256" cm="1">
        <f t="array" aca="1" ref="DB133" ca="1">_xlfn.XLOOKUP($A133&amp;$B133,'[1]产值及收款计划（2026）'!$A:$A&amp;'[1]产值及收款计划（2026）'!$B:$B,'[1]产值及收款计划（2026）'!DB:DB)</f>
        <v>0</v>
      </c>
      <c r="DC133" s="256" cm="1">
        <f t="array" aca="1" ref="DC133" ca="1">_xlfn.XLOOKUP($A133&amp;$B133,'[1]产值及收款计划（2026）'!$A:$A&amp;'[1]产值及收款计划（2026）'!$B:$B,'[1]产值及收款计划（2026）'!DC:DC)</f>
        <v>0</v>
      </c>
      <c r="DD133" s="256" cm="1">
        <f t="array" aca="1" ref="DD133" ca="1">_xlfn.XLOOKUP($A133&amp;$B133,'[1]产值及收款计划（2026）'!$A:$A&amp;'[1]产值及收款计划（2026）'!$B:$B,'[1]产值及收款计划（2026）'!DD:DD)</f>
        <v>0</v>
      </c>
      <c r="DE133" s="256" cm="1">
        <f t="array" aca="1" ref="DE133" ca="1">_xlfn.XLOOKUP($A133&amp;$B133,'[1]产值及收款计划（2026）'!$A:$A&amp;'[1]产值及收款计划（2026）'!$B:$B,'[1]产值及收款计划（2026）'!DE:DE)</f>
        <v>0</v>
      </c>
      <c r="DF133" s="256" cm="1">
        <f t="array" aca="1" ref="DF133" ca="1">_xlfn.XLOOKUP($A133&amp;$B133,'[1]产值及收款计划（2026）'!$A:$A&amp;'[1]产值及收款计划（2026）'!$B:$B,'[1]产值及收款计划（2026）'!DF:DF)</f>
        <v>0</v>
      </c>
      <c r="DG133" s="256" cm="1">
        <f t="array" aca="1" ref="DG133" ca="1">_xlfn.XLOOKUP($A133&amp;$B133,'[1]产值及收款计划（2026）'!$A:$A&amp;'[1]产值及收款计划（2026）'!$B:$B,'[1]产值及收款计划（2026）'!DG:DG)</f>
        <v>0</v>
      </c>
      <c r="DH133" s="256" cm="1">
        <f t="array" aca="1" ref="DH133" ca="1">_xlfn.XLOOKUP($A133&amp;$B133,'[1]产值及收款计划（2026）'!$A:$A&amp;'[1]产值及收款计划（2026）'!$B:$B,'[1]产值及收款计划（2026）'!DH:DH)</f>
        <v>0</v>
      </c>
      <c r="DI133" s="256" cm="1">
        <f t="array" aca="1" ref="DI133" ca="1">_xlfn.XLOOKUP($A133&amp;$B133,'[1]产值及收款计划（2026）'!$A:$A&amp;'[1]产值及收款计划（2026）'!$B:$B,'[1]产值及收款计划（2026）'!DI:DI)</f>
        <v>0</v>
      </c>
      <c r="DJ133" s="256" cm="1">
        <f t="array" aca="1" ref="DJ133" ca="1">_xlfn.XLOOKUP($A133&amp;$B133,'[1]产值及收款计划（2026）'!$A:$A&amp;'[1]产值及收款计划（2026）'!$B:$B,'[1]产值及收款计划（2026）'!DJ:DJ)</f>
        <v>0</v>
      </c>
      <c r="DK133" s="256" cm="1">
        <f t="array" aca="1" ref="DK133" ca="1">_xlfn.XLOOKUP($A133&amp;$B133,'[1]产值及收款计划（2026）'!$A:$A&amp;'[1]产值及收款计划（2026）'!$B:$B,'[1]产值及收款计划（2026）'!DK:DK)</f>
        <v>0</v>
      </c>
      <c r="DL133" s="256" cm="1">
        <f t="array" aca="1" ref="DL133" ca="1">_xlfn.XLOOKUP($A133&amp;$B133,'[1]产值及收款计划（2026）'!$A:$A&amp;'[1]产值及收款计划（2026）'!$B:$B,'[1]产值及收款计划（2026）'!DL:DL)</f>
        <v>0</v>
      </c>
      <c r="DM133" s="264"/>
      <c r="DN133" s="250"/>
    </row>
    <row r="134" spans="1:118" ht="20.25" x14ac:dyDescent="0.15">
      <c r="A134" s="254">
        <f t="shared" ca="1" si="11"/>
        <v>130</v>
      </c>
      <c r="B134" s="254" t="s">
        <v>25</v>
      </c>
      <c r="C134" s="256" t="str" cm="1">
        <f t="array" aca="1" ref="C134" ca="1">_xlfn.XLOOKUP($A134&amp;$B134,'[1]产值及收款计划（2026）'!$A:$A&amp;'[1]产值及收款计划（2026）'!$B:$B,'[1]产值及收款计划（2026）'!C:C)</f>
        <v>C0CJSJ-JC-T-2025016</v>
      </c>
      <c r="D134" s="255" t="str" cm="1">
        <f t="array" aca="1" ref="D134" ca="1">_xlfn.XLOOKUP($A134&amp;$B134,'[1]产值及收款计划（2026）'!$A:$A&amp;'[1]产值及收款计划（2026）'!$B:$B,'[1]产值及收款计划（2026）'!D:D)</f>
        <v>南汇支线（两港市域铁路）工程轨道施工项目信息化建设系统集成及技术服务项目</v>
      </c>
      <c r="E134" s="256" cm="1">
        <f t="array" aca="1" ref="E134" ca="1">_xlfn.XLOOKUP($A134&amp;$B134,'[1]产值及收款计划（2026）'!$A:$A&amp;'[1]产值及收款计划（2026）'!$B:$B,'[1]产值及收款计划（2026）'!E:E)</f>
        <v>20</v>
      </c>
      <c r="F134" s="256" cm="1">
        <f t="array" aca="1" ref="F134" ca="1">_xlfn.XLOOKUP($A134&amp;$B134,'[1]产值及收款计划（2026）'!$A:$A&amp;'[1]产值及收款计划（2026）'!$B:$B,'[1]产值及收款计划（2026）'!F:F)</f>
        <v>20</v>
      </c>
      <c r="G134" s="256" cm="1">
        <f t="array" aca="1" ref="G134" ca="1">_xlfn.XLOOKUP($A134&amp;$B134,'[1]产值及收款计划（2026）'!$A:$A&amp;'[1]产值及收款计划（2026）'!$B:$B,'[1]产值及收款计划（2026）'!G:G)</f>
        <v>20</v>
      </c>
      <c r="H134" s="256" cm="1">
        <f t="array" aca="1" ref="H134" ca="1">_xlfn.XLOOKUP($A134&amp;$B134,'[1]产值及收款计划（2026）'!$A:$A&amp;'[1]产值及收款计划（2026）'!$B:$B,'[1]产值及收款计划（2026）'!H:H)</f>
        <v>20</v>
      </c>
      <c r="I134" s="257" cm="1">
        <f t="array" aca="1" ref="I134" ca="1">_xlfn.XLOOKUP($A134&amp;$B134,'[1]产值及收款计划（2026）'!$A:$A&amp;'[1]产值及收款计划（2026）'!$B:$B,'[1]产值及收款计划（2026）'!I:I)</f>
        <v>1</v>
      </c>
      <c r="J134" s="258" cm="1">
        <f t="array" aca="1" ref="J134" ca="1">_xlfn.XLOOKUP($A134&amp;$B134,'[1]产值及收款计划（2026）'!$A:$A&amp;'[1]产值及收款计划（2026）'!$B:$B,'[1]产值及收款计划（2026）'!J:J)</f>
        <v>0.06</v>
      </c>
      <c r="K134" s="256" cm="1">
        <f t="array" aca="1" ref="K134" ca="1">_xlfn.XLOOKUP($A134&amp;$B134,'[1]产值及收款计划（2026）'!$A:$A&amp;'[1]产值及收款计划（2026）'!$B:$B,'[1]产值及收款计划（2026）'!K:K)</f>
        <v>0</v>
      </c>
      <c r="L134" s="256" cm="1">
        <f t="array" aca="1" ref="L134" ca="1">_xlfn.XLOOKUP($A134&amp;$B134,'[1]产值及收款计划（2026）'!$A:$A&amp;'[1]产值及收款计划（2026）'!$B:$B,'[1]产值及收款计划（2026）'!L:L)</f>
        <v>0</v>
      </c>
      <c r="M134" s="256" t="str" cm="1">
        <f t="array" aca="1" ref="M134" ca="1">_xlfn.XLOOKUP($A134&amp;$B134,'[1]产值及收款计划（2026）'!$A:$A&amp;'[1]产值及收款计划（2026）'!$B:$B,'[1]产值及收款计划（2026）'!M:M)</f>
        <v>主导</v>
      </c>
      <c r="N134" s="256" t="str" cm="1">
        <f t="array" aca="1" ref="N134" ca="1">_xlfn.XLOOKUP($A134&amp;$B134,'[1]产值及收款计划（2026）'!$A:$A&amp;'[1]产值及收款计划（2026）'!$B:$B,'[1]产值及收款计划（2026）'!N:N)</f>
        <v>史菁霞团队</v>
      </c>
      <c r="O134" s="256" t="str" cm="1">
        <f t="array" aca="1" ref="O134" ca="1">_xlfn.XLOOKUP($A134&amp;$B134,'[1]产值及收款计划（2026）'!$A:$A&amp;'[1]产值及收款计划（2026）'!$B:$B,'[1]产值及收款计划（2026）'!O:O)</f>
        <v>谢复欣</v>
      </c>
      <c r="P134" s="255" t="str" cm="1">
        <f t="array" aca="1" ref="P134" ca="1">_xlfn.XLOOKUP($A134&amp;$B134,'[1]产值及收款计划（2026）'!$A:$A&amp;'[1]产值及收款计划（2026）'!$B:$B,'[1]产值及收款计划（2026）'!P:P)</f>
        <v>25已完结</v>
      </c>
      <c r="Q134" s="256" cm="1">
        <f t="array" aca="1" ref="Q134" ca="1">_xlfn.XLOOKUP($A134&amp;$B134,'[1]产值及收款计划（2026）'!$A:$A&amp;'[1]产值及收款计划（2026）'!$B:$B,'[1]产值及收款计划（2026）'!Q:Q)</f>
        <v>0</v>
      </c>
      <c r="R134" s="256" cm="1">
        <f t="array" aca="1" ref="R134" ca="1">_xlfn.XLOOKUP($A134&amp;$B134,'[1]产值及收款计划（2026）'!$A:$A&amp;'[1]产值及收款计划（2026）'!$B:$B,'[1]产值及收款计划（2026）'!R:R)</f>
        <v>0</v>
      </c>
      <c r="S134" s="256" cm="1">
        <f t="array" aca="1" ref="S134" ca="1">_xlfn.XLOOKUP($A134&amp;$B134,'[1]产值及收款计划（2026）'!$A:$A&amp;'[1]产值及收款计划（2026）'!$B:$B,'[1]产值及收款计划（2026）'!S:S)</f>
        <v>0</v>
      </c>
      <c r="T134" s="256" cm="1">
        <f t="array" aca="1" ref="T134" ca="1">_xlfn.XLOOKUP($A134&amp;$B134,'[1]产值及收款计划（2026）'!$A:$A&amp;'[1]产值及收款计划（2026）'!$B:$B,'[1]产值及收款计划（2026）'!T:T)</f>
        <v>20</v>
      </c>
      <c r="U134" s="256" cm="1">
        <f t="array" aca="1" ref="U134" ca="1">_xlfn.XLOOKUP($A134&amp;$B134,'[1]产值及收款计划（2026）'!$A:$A&amp;'[1]产值及收款计划（2026）'!$B:$B,'[1]产值及收款计划（2026）'!U:U)</f>
        <v>0</v>
      </c>
      <c r="V134" s="256" cm="1">
        <f t="array" aca="1" ref="V134" ca="1">_xlfn.XLOOKUP($A134&amp;$B134,'[1]产值及收款计划（2026）'!$A:$A&amp;'[1]产值及收款计划（2026）'!$B:$B,'[1]产值及收款计划（2026）'!V:V)</f>
        <v>0</v>
      </c>
      <c r="W134" s="256" cm="1">
        <f t="array" aca="1" ref="W134" ca="1">_xlfn.XLOOKUP($A134&amp;$B134,'[1]产值及收款计划（2026）'!$A:$A&amp;'[1]产值及收款计划（2026）'!$B:$B,'[1]产值及收款计划（2026）'!W:W)</f>
        <v>0</v>
      </c>
      <c r="X134" s="256" cm="1">
        <f t="array" aca="1" ref="X134" ca="1">_xlfn.XLOOKUP($A134&amp;$B134,'[1]产值及收款计划（2026）'!$A:$A&amp;'[1]产值及收款计划（2026）'!$B:$B,'[1]产值及收款计划（2026）'!X:X)</f>
        <v>0</v>
      </c>
      <c r="Y134" s="256" cm="1">
        <f t="array" aca="1" ref="Y134" ca="1">_xlfn.XLOOKUP($A134&amp;$B134,'[1]产值及收款计划（2026）'!$A:$A&amp;'[1]产值及收款计划（2026）'!$B:$B,'[1]产值及收款计划（2026）'!Y:Y)</f>
        <v>0</v>
      </c>
      <c r="Z134" s="256" cm="1">
        <f t="array" aca="1" ref="Z134" ca="1">_xlfn.XLOOKUP($A134&amp;$B134,'[1]产值及收款计划（2026）'!$A:$A&amp;'[1]产值及收款计划（2026）'!$B:$B,'[1]产值及收款计划（2026）'!Z:Z)</f>
        <v>0</v>
      </c>
      <c r="AA134" s="256" cm="1">
        <f t="array" aca="1" ref="AA134" ca="1">_xlfn.XLOOKUP($A134&amp;$B134,'[1]产值及收款计划（2026）'!$A:$A&amp;'[1]产值及收款计划（2026）'!$B:$B,'[1]产值及收款计划（2026）'!AA:AA)</f>
        <v>0</v>
      </c>
      <c r="AB134" s="256" cm="1">
        <f t="array" aca="1" ref="AB134" ca="1">_xlfn.XLOOKUP($A134&amp;$B134,'[1]产值及收款计划（2026）'!$A:$A&amp;'[1]产值及收款计划（2026）'!$B:$B,'[1]产值及收款计划（2026）'!AB:AB)</f>
        <v>0</v>
      </c>
      <c r="AC134" s="256" cm="1">
        <f t="array" aca="1" ref="AC134" ca="1">_xlfn.XLOOKUP($A134&amp;$B134,'[1]产值及收款计划（2026）'!$A:$A&amp;'[1]产值及收款计划（2026）'!$B:$B,'[1]产值及收款计划（2026）'!AC:AC)</f>
        <v>0</v>
      </c>
      <c r="AD134" s="256" cm="1">
        <f t="array" aca="1" ref="AD134" ca="1">_xlfn.XLOOKUP($A134&amp;$B134,'[1]产值及收款计划（2026）'!$A:$A&amp;'[1]产值及收款计划（2026）'!$B:$B,'[1]产值及收款计划（2026）'!AD:AD)</f>
        <v>0</v>
      </c>
      <c r="AE134" s="256" cm="1">
        <f t="array" aca="1" ref="AE134" ca="1">_xlfn.XLOOKUP($A134&amp;$B134,'[1]产值及收款计划（2026）'!$A:$A&amp;'[1]产值及收款计划（2026）'!$B:$B,'[1]产值及收款计划（2026）'!AE:AE)</f>
        <v>0</v>
      </c>
      <c r="AF134" s="256" cm="1">
        <f t="array" aca="1" ref="AF134" ca="1">_xlfn.XLOOKUP($A134&amp;$B134,'[1]产值及收款计划（2026）'!$A:$A&amp;'[1]产值及收款计划（2026）'!$B:$B,'[1]产值及收款计划（2026）'!AF:AF)</f>
        <v>0</v>
      </c>
      <c r="AG134" s="256" cm="1">
        <f t="array" aca="1" ref="AG134" ca="1">_xlfn.XLOOKUP($A134&amp;$B134,'[1]产值及收款计划（2026）'!$A:$A&amp;'[1]产值及收款计划（2026）'!$B:$B,'[1]产值及收款计划（2026）'!AG:AG)</f>
        <v>0</v>
      </c>
      <c r="AH134" s="256" cm="1">
        <f t="array" aca="1" ref="AH134" ca="1">_xlfn.XLOOKUP($A134&amp;$B134,'[1]产值及收款计划（2026）'!$A:$A&amp;'[1]产值及收款计划（2026）'!$B:$B,'[1]产值及收款计划（2026）'!AH:AH)</f>
        <v>0</v>
      </c>
      <c r="AI134" s="256" cm="1">
        <f t="array" aca="1" ref="AI134" ca="1">_xlfn.XLOOKUP($A134&amp;$B134,'[1]产值及收款计划（2026）'!$A:$A&amp;'[1]产值及收款计划（2026）'!$B:$B,'[1]产值及收款计划（2026）'!AI:AI)</f>
        <v>0</v>
      </c>
      <c r="AJ134" s="256" cm="1">
        <f t="array" aca="1" ref="AJ134" ca="1">_xlfn.XLOOKUP($A134&amp;$B134,'[1]产值及收款计划（2026）'!$A:$A&amp;'[1]产值及收款计划（2026）'!$B:$B,'[1]产值及收款计划（2026）'!AJ:AJ)</f>
        <v>0</v>
      </c>
      <c r="AK134" s="256" cm="1">
        <f t="array" aca="1" ref="AK134" ca="1">_xlfn.XLOOKUP($A134&amp;$B134,'[1]产值及收款计划（2026）'!$A:$A&amp;'[1]产值及收款计划（2026）'!$B:$B,'[1]产值及收款计划（2026）'!AK:AK)</f>
        <v>0</v>
      </c>
      <c r="AL134" s="256" cm="1">
        <f t="array" aca="1" ref="AL134" ca="1">_xlfn.XLOOKUP($A134&amp;$B134,'[1]产值及收款计划（2026）'!$A:$A&amp;'[1]产值及收款计划（2026）'!$B:$B,'[1]产值及收款计划（2026）'!AL:AL)</f>
        <v>0</v>
      </c>
      <c r="AM134" s="263" t="e" cm="1">
        <f t="array" aca="1" ref="AM134" ca="1">_xlfn.LET(_xlpm.勾选月份状态数组,TRANSPOSE('PPT(12-15页）-TOP10'!$A$3:$A$14),_xlpm.选择数据区,IF('PPT(12-15页）-TOP10'!$E$3="收款",$BA134:$BL134,$AA134:$AL134),SUM(_xlfn._xlws.FILTER(_xlpm.选择数据区,_xlpm.勾选月份状态数组,"")))</f>
        <v>#NAME?</v>
      </c>
      <c r="AN134" s="256" t="e" cm="1">
        <f t="array" aca="1" ref="AN134" ca="1">_xlfn.LET(_xlpm.勾选月份状态数组,TRANSPOSE('PPT(12-15页）-TOP10'!$A$3:$A$14),_xlpm.选择数据区,IF('PPT(12-15页）-TOP10'!$E$3="收款",$DA134:$DL134,$CA134:$CL134),SUM(_xlfn._xlws.FILTER(_xlpm.选择数据区,_xlpm.勾选月份状态数组,"")))</f>
        <v>#NAME?</v>
      </c>
      <c r="AO134" s="256">
        <f ca="1">SUM(CA134:CC134)+SUM(AD134:AL134)</f>
        <v>0</v>
      </c>
      <c r="AP134" s="256"/>
      <c r="AQ134" s="256"/>
      <c r="AR134" s="256"/>
      <c r="AS134" s="256" cm="1">
        <f t="array" aca="1" ref="AS134" ca="1">_xlfn.XLOOKUP($A134&amp;$B134,'[1]产值及收款计划（2026）'!$A:$A&amp;'[1]产值及收款计划（2026）'!$B:$B,'[1]产值及收款计划（2026）'!AS:AS)</f>
        <v>0</v>
      </c>
      <c r="AT134" s="256" cm="1">
        <f t="array" aca="1" ref="AT134" ca="1">_xlfn.XLOOKUP($A134&amp;$B134,'[1]产值及收款计划（2026）'!$A:$A&amp;'[1]产值及收款计划（2026）'!$B:$B,'[1]产值及收款计划（2026）'!AT:AT)</f>
        <v>0</v>
      </c>
      <c r="AU134" s="256" cm="1">
        <f t="array" aca="1" ref="AU134" ca="1">_xlfn.XLOOKUP($A134&amp;$B134,'[1]产值及收款计划（2026）'!$A:$A&amp;'[1]产值及收款计划（2026）'!$B:$B,'[1]产值及收款计划（2026）'!AU:AU)</f>
        <v>0</v>
      </c>
      <c r="AV134" s="256" cm="1">
        <f t="array" aca="1" ref="AV134" ca="1">_xlfn.XLOOKUP($A134&amp;$B134,'[1]产值及收款计划（2026）'!$A:$A&amp;'[1]产值及收款计划（2026）'!$B:$B,'[1]产值及收款计划（2026）'!AV:AV)</f>
        <v>0</v>
      </c>
      <c r="AW134" s="256" cm="1">
        <f t="array" aca="1" ref="AW134" ca="1">_xlfn.XLOOKUP($A134&amp;$B134,'[1]产值及收款计划（2026）'!$A:$A&amp;'[1]产值及收款计划（2026）'!$B:$B,'[1]产值及收款计划（2026）'!AW:AW)</f>
        <v>16</v>
      </c>
      <c r="AX134" s="256" cm="1">
        <f t="array" aca="1" ref="AX134" ca="1">_xlfn.XLOOKUP($A134&amp;$B134,'[1]产值及收款计划（2026）'!$A:$A&amp;'[1]产值及收款计划（2026）'!$B:$B,'[1]产值及收款计划（2026）'!AX:AX)</f>
        <v>0</v>
      </c>
      <c r="AY134" s="256" cm="1">
        <f t="array" aca="1" ref="AY134" ca="1">_xlfn.XLOOKUP($A134&amp;$B134,'[1]产值及收款计划（2026）'!$A:$A&amp;'[1]产值及收款计划（2026）'!$B:$B,'[1]产值及收款计划（2026）'!AY:AY)</f>
        <v>4</v>
      </c>
      <c r="AZ134" s="256" cm="1">
        <f t="array" aca="1" ref="AZ134" ca="1">_xlfn.XLOOKUP($A134&amp;$B134,'[1]产值及收款计划（2026）'!$A:$A&amp;'[1]产值及收款计划（2026）'!$B:$B,'[1]产值及收款计划（2026）'!AZ:AZ)</f>
        <v>4</v>
      </c>
      <c r="BA134" s="256" cm="1">
        <f t="array" aca="1" ref="BA134" ca="1">_xlfn.XLOOKUP($A134&amp;$B134,'[1]产值及收款计划（2026）'!$A:$A&amp;'[1]产值及收款计划（2026）'!$B:$B,'[1]产值及收款计划（2026）'!BA:BA)</f>
        <v>0</v>
      </c>
      <c r="BB134" s="256" cm="1">
        <f t="array" aca="1" ref="BB134" ca="1">_xlfn.XLOOKUP($A134&amp;$B134,'[1]产值及收款计划（2026）'!$A:$A&amp;'[1]产值及收款计划（2026）'!$B:$B,'[1]产值及收款计划（2026）'!BB:BB)</f>
        <v>0</v>
      </c>
      <c r="BC134" s="256" cm="1">
        <f t="array" aca="1" ref="BC134" ca="1">_xlfn.XLOOKUP($A134&amp;$B134,'[1]产值及收款计划（2026）'!$A:$A&amp;'[1]产值及收款计划（2026）'!$B:$B,'[1]产值及收款计划（2026）'!BC:BC)</f>
        <v>0</v>
      </c>
      <c r="BD134" s="256" cm="1">
        <f t="array" aca="1" ref="BD134" ca="1">_xlfn.XLOOKUP($A134&amp;$B134,'[1]产值及收款计划（2026）'!$A:$A&amp;'[1]产值及收款计划（2026）'!$B:$B,'[1]产值及收款计划（2026）'!BD:BD)</f>
        <v>0</v>
      </c>
      <c r="BE134" s="256" cm="1">
        <f t="array" aca="1" ref="BE134" ca="1">_xlfn.XLOOKUP($A134&amp;$B134,'[1]产值及收款计划（2026）'!$A:$A&amp;'[1]产值及收款计划（2026）'!$B:$B,'[1]产值及收款计划（2026）'!BE:BE)</f>
        <v>0</v>
      </c>
      <c r="BF134" s="256" cm="1">
        <f t="array" aca="1" ref="BF134" ca="1">_xlfn.XLOOKUP($A134&amp;$B134,'[1]产值及收款计划（2026）'!$A:$A&amp;'[1]产值及收款计划（2026）'!$B:$B,'[1]产值及收款计划（2026）'!BF:BF)</f>
        <v>0</v>
      </c>
      <c r="BG134" s="256" cm="1">
        <f t="array" aca="1" ref="BG134" ca="1">_xlfn.XLOOKUP($A134&amp;$B134,'[1]产值及收款计划（2026）'!$A:$A&amp;'[1]产值及收款计划（2026）'!$B:$B,'[1]产值及收款计划（2026）'!BG:BG)</f>
        <v>0</v>
      </c>
      <c r="BH134" s="256" cm="1">
        <f t="array" aca="1" ref="BH134" ca="1">_xlfn.XLOOKUP($A134&amp;$B134,'[1]产值及收款计划（2026）'!$A:$A&amp;'[1]产值及收款计划（2026）'!$B:$B,'[1]产值及收款计划（2026）'!BH:BH)</f>
        <v>0</v>
      </c>
      <c r="BI134" s="256" cm="1">
        <f t="array" aca="1" ref="BI134" ca="1">_xlfn.XLOOKUP($A134&amp;$B134,'[1]产值及收款计划（2026）'!$A:$A&amp;'[1]产值及收款计划（2026）'!$B:$B,'[1]产值及收款计划（2026）'!BI:BI)</f>
        <v>0</v>
      </c>
      <c r="BJ134" s="256" cm="1">
        <f t="array" aca="1" ref="BJ134" ca="1">_xlfn.XLOOKUP($A134&amp;$B134,'[1]产值及收款计划（2026）'!$A:$A&amp;'[1]产值及收款计划（2026）'!$B:$B,'[1]产值及收款计划（2026）'!BJ:BJ)</f>
        <v>0</v>
      </c>
      <c r="BK134" s="256" cm="1">
        <f t="array" aca="1" ref="BK134" ca="1">_xlfn.XLOOKUP($A134&amp;$B134,'[1]产值及收款计划（2026）'!$A:$A&amp;'[1]产值及收款计划（2026）'!$B:$B,'[1]产值及收款计划（2026）'!BK:BK)</f>
        <v>0</v>
      </c>
      <c r="BL134" s="256" cm="1">
        <f t="array" aca="1" ref="BL134" ca="1">_xlfn.XLOOKUP($A134&amp;$B134,'[1]产值及收款计划（2026）'!$A:$A&amp;'[1]产值及收款计划（2026）'!$B:$B,'[1]产值及收款计划（2026）'!BL:BL)</f>
        <v>0</v>
      </c>
      <c r="BM134" s="256"/>
      <c r="BN134" s="256"/>
      <c r="BO134" s="256"/>
      <c r="BP134" s="256"/>
      <c r="BQ134" s="255" cm="1">
        <f t="array" aca="1" ref="BQ134" ca="1">_xlfn.XLOOKUP($A134&amp;$B134,'[1]产值及收款计划（2026）'!$A:$A&amp;'[1]产值及收款计划（2026）'!$B:$B,'[1]产值及收款计划（2026）'!BQ:BQ)</f>
        <v>0</v>
      </c>
      <c r="BR134" s="256" cm="1">
        <f t="array" aca="1" ref="BR134" ca="1">_xlfn.XLOOKUP($A134&amp;$B134,'[1]产值及收款计划（2026）'!$A:$A&amp;'[1]产值及收款计划（2026）'!$B:$B,'[1]产值及收款计划（2026）'!BR:BR)</f>
        <v>0</v>
      </c>
      <c r="CA134" s="256" cm="1">
        <f t="array" aca="1" ref="CA134" ca="1">_xlfn.XLOOKUP($A134&amp;$B134,'[1]产值及收款计划（2026）'!$A:$A&amp;'[1]产值及收款计划（2026）'!$B:$B,'[1]产值及收款计划（2026）'!CA:CA)</f>
        <v>0</v>
      </c>
      <c r="CB134" s="256" cm="1">
        <f t="array" aca="1" ref="CB134" ca="1">_xlfn.XLOOKUP($A134&amp;$B134,'[1]产值及收款计划（2026）'!$A:$A&amp;'[1]产值及收款计划（2026）'!$B:$B,'[1]产值及收款计划（2026）'!CB:CB)</f>
        <v>0</v>
      </c>
      <c r="CC134" s="256" cm="1">
        <f t="array" aca="1" ref="CC134" ca="1">_xlfn.XLOOKUP($A134&amp;$B134,'[1]产值及收款计划（2026）'!$A:$A&amp;'[1]产值及收款计划（2026）'!$B:$B,'[1]产值及收款计划（2026）'!CC:CC)</f>
        <v>0</v>
      </c>
      <c r="CD134" s="256" cm="1">
        <f t="array" aca="1" ref="CD134" ca="1">_xlfn.XLOOKUP($A134&amp;$B134,'[1]产值及收款计划（2026）'!$A:$A&amp;'[1]产值及收款计划（2026）'!$B:$B,'[1]产值及收款计划（2026）'!CD:CD)</f>
        <v>0</v>
      </c>
      <c r="CE134" s="256" cm="1">
        <f t="array" aca="1" ref="CE134" ca="1">_xlfn.XLOOKUP($A134&amp;$B134,'[1]产值及收款计划（2026）'!$A:$A&amp;'[1]产值及收款计划（2026）'!$B:$B,'[1]产值及收款计划（2026）'!CE:CE)</f>
        <v>0</v>
      </c>
      <c r="CF134" s="256" cm="1">
        <f t="array" aca="1" ref="CF134" ca="1">_xlfn.XLOOKUP($A134&amp;$B134,'[1]产值及收款计划（2026）'!$A:$A&amp;'[1]产值及收款计划（2026）'!$B:$B,'[1]产值及收款计划（2026）'!CF:CF)</f>
        <v>0</v>
      </c>
      <c r="CG134" s="256" cm="1">
        <f t="array" aca="1" ref="CG134" ca="1">_xlfn.XLOOKUP($A134&amp;$B134,'[1]产值及收款计划（2026）'!$A:$A&amp;'[1]产值及收款计划（2026）'!$B:$B,'[1]产值及收款计划（2026）'!CG:CG)</f>
        <v>0</v>
      </c>
      <c r="CH134" s="256" cm="1">
        <f t="array" aca="1" ref="CH134" ca="1">_xlfn.XLOOKUP($A134&amp;$B134,'[1]产值及收款计划（2026）'!$A:$A&amp;'[1]产值及收款计划（2026）'!$B:$B,'[1]产值及收款计划（2026）'!CH:CH)</f>
        <v>0</v>
      </c>
      <c r="CI134" s="256" cm="1">
        <f t="array" aca="1" ref="CI134" ca="1">_xlfn.XLOOKUP($A134&amp;$B134,'[1]产值及收款计划（2026）'!$A:$A&amp;'[1]产值及收款计划（2026）'!$B:$B,'[1]产值及收款计划（2026）'!CI:CI)</f>
        <v>0</v>
      </c>
      <c r="CJ134" s="256" cm="1">
        <f t="array" aca="1" ref="CJ134" ca="1">_xlfn.XLOOKUP($A134&amp;$B134,'[1]产值及收款计划（2026）'!$A:$A&amp;'[1]产值及收款计划（2026）'!$B:$B,'[1]产值及收款计划（2026）'!CJ:CJ)</f>
        <v>0</v>
      </c>
      <c r="CK134" s="256" cm="1">
        <f t="array" aca="1" ref="CK134" ca="1">_xlfn.XLOOKUP($A134&amp;$B134,'[1]产值及收款计划（2026）'!$A:$A&amp;'[1]产值及收款计划（2026）'!$B:$B,'[1]产值及收款计划（2026）'!CK:CK)</f>
        <v>0</v>
      </c>
      <c r="CL134" s="256" cm="1">
        <f t="array" aca="1" ref="CL134" ca="1">_xlfn.XLOOKUP($A134&amp;$B134,'[1]产值及收款计划（2026）'!$A:$A&amp;'[1]产值及收款计划（2026）'!$B:$B,'[1]产值及收款计划（2026）'!CL:CL)</f>
        <v>0</v>
      </c>
      <c r="DA134" s="256" cm="1">
        <f t="array" aca="1" ref="DA134" ca="1">_xlfn.XLOOKUP($A134&amp;$B134,'[1]产值及收款计划（2026）'!$A:$A&amp;'[1]产值及收款计划（2026）'!$B:$B,'[1]产值及收款计划（2026）'!DA:DA)</f>
        <v>0</v>
      </c>
      <c r="DB134" s="256" cm="1">
        <f t="array" aca="1" ref="DB134" ca="1">_xlfn.XLOOKUP($A134&amp;$B134,'[1]产值及收款计划（2026）'!$A:$A&amp;'[1]产值及收款计划（2026）'!$B:$B,'[1]产值及收款计划（2026）'!DB:DB)</f>
        <v>0</v>
      </c>
      <c r="DC134" s="256" cm="1">
        <f t="array" aca="1" ref="DC134" ca="1">_xlfn.XLOOKUP($A134&amp;$B134,'[1]产值及收款计划（2026）'!$A:$A&amp;'[1]产值及收款计划（2026）'!$B:$B,'[1]产值及收款计划（2026）'!DC:DC)</f>
        <v>0</v>
      </c>
      <c r="DD134" s="256" cm="1">
        <f t="array" aca="1" ref="DD134" ca="1">_xlfn.XLOOKUP($A134&amp;$B134,'[1]产值及收款计划（2026）'!$A:$A&amp;'[1]产值及收款计划（2026）'!$B:$B,'[1]产值及收款计划（2026）'!DD:DD)</f>
        <v>0</v>
      </c>
      <c r="DE134" s="256" cm="1">
        <f t="array" aca="1" ref="DE134" ca="1">_xlfn.XLOOKUP($A134&amp;$B134,'[1]产值及收款计划（2026）'!$A:$A&amp;'[1]产值及收款计划（2026）'!$B:$B,'[1]产值及收款计划（2026）'!DE:DE)</f>
        <v>0</v>
      </c>
      <c r="DF134" s="256" cm="1">
        <f t="array" aca="1" ref="DF134" ca="1">_xlfn.XLOOKUP($A134&amp;$B134,'[1]产值及收款计划（2026）'!$A:$A&amp;'[1]产值及收款计划（2026）'!$B:$B,'[1]产值及收款计划（2026）'!DF:DF)</f>
        <v>0</v>
      </c>
      <c r="DG134" s="256" cm="1">
        <f t="array" aca="1" ref="DG134" ca="1">_xlfn.XLOOKUP($A134&amp;$B134,'[1]产值及收款计划（2026）'!$A:$A&amp;'[1]产值及收款计划（2026）'!$B:$B,'[1]产值及收款计划（2026）'!DG:DG)</f>
        <v>0</v>
      </c>
      <c r="DH134" s="256" cm="1">
        <f t="array" aca="1" ref="DH134" ca="1">_xlfn.XLOOKUP($A134&amp;$B134,'[1]产值及收款计划（2026）'!$A:$A&amp;'[1]产值及收款计划（2026）'!$B:$B,'[1]产值及收款计划（2026）'!DH:DH)</f>
        <v>0</v>
      </c>
      <c r="DI134" s="256" cm="1">
        <f t="array" aca="1" ref="DI134" ca="1">_xlfn.XLOOKUP($A134&amp;$B134,'[1]产值及收款计划（2026）'!$A:$A&amp;'[1]产值及收款计划（2026）'!$B:$B,'[1]产值及收款计划（2026）'!DI:DI)</f>
        <v>0</v>
      </c>
      <c r="DJ134" s="256" cm="1">
        <f t="array" aca="1" ref="DJ134" ca="1">_xlfn.XLOOKUP($A134&amp;$B134,'[1]产值及收款计划（2026）'!$A:$A&amp;'[1]产值及收款计划（2026）'!$B:$B,'[1]产值及收款计划（2026）'!DJ:DJ)</f>
        <v>0</v>
      </c>
      <c r="DK134" s="256" cm="1">
        <f t="array" aca="1" ref="DK134" ca="1">_xlfn.XLOOKUP($A134&amp;$B134,'[1]产值及收款计划（2026）'!$A:$A&amp;'[1]产值及收款计划（2026）'!$B:$B,'[1]产值及收款计划（2026）'!DK:DK)</f>
        <v>0</v>
      </c>
      <c r="DL134" s="256" cm="1">
        <f t="array" aca="1" ref="DL134" ca="1">_xlfn.XLOOKUP($A134&amp;$B134,'[1]产值及收款计划（2026）'!$A:$A&amp;'[1]产值及收款计划（2026）'!$B:$B,'[1]产值及收款计划（2026）'!DL:DL)</f>
        <v>0</v>
      </c>
      <c r="DM134" s="264"/>
      <c r="DN134" s="250"/>
    </row>
    <row r="135" spans="1:118" ht="20.25" x14ac:dyDescent="0.15">
      <c r="A135" s="254">
        <f t="shared" ca="1" si="11"/>
        <v>131</v>
      </c>
      <c r="B135" s="254" t="s">
        <v>25</v>
      </c>
      <c r="C135" s="255" t="str" cm="1">
        <f t="array" aca="1" ref="C135" ca="1">_xlfn.XLOOKUP($A135&amp;$B135,'[1]产值及收款计划（2026）'!$A:$A&amp;'[1]产值及收款计划（2026）'!$B:$B,'[1]产值及收款计划（2026）'!C:C)</f>
        <v>C0CJSJ-JCCG-T-2025055</v>
      </c>
      <c r="D135" s="255" t="str" cm="1">
        <f t="array" aca="1" ref="D135" ca="1">_xlfn.XLOOKUP($A135&amp;$B135,'[1]产值及收款计划（2026）'!$A:$A&amp;'[1]产值及收款计划（2026）'!$B:$B,'[1]产值及收款计划（2026）'!D:D)</f>
        <v>上海轨道交通市域线嘉闵线马东动车运用所工程系统集成及技术服务</v>
      </c>
      <c r="E135" s="256" cm="1">
        <f t="array" aca="1" ref="E135" ca="1">_xlfn.XLOOKUP($A135&amp;$B135,'[1]产值及收款计划（2026）'!$A:$A&amp;'[1]产值及收款计划（2026）'!$B:$B,'[1]产值及收款计划（2026）'!E:E)</f>
        <v>106.2</v>
      </c>
      <c r="F135" s="256" cm="1">
        <f t="array" aca="1" ref="F135" ca="1">_xlfn.XLOOKUP($A135&amp;$B135,'[1]产值及收款计划（2026）'!$A:$A&amp;'[1]产值及收款计划（2026）'!$B:$B,'[1]产值及收款计划（2026）'!F:F)</f>
        <v>106.2</v>
      </c>
      <c r="G135" s="256" cm="1">
        <f t="array" aca="1" ref="G135" ca="1">_xlfn.XLOOKUP($A135&amp;$B135,'[1]产值及收款计划（2026）'!$A:$A&amp;'[1]产值及收款计划（2026）'!$B:$B,'[1]产值及收款计划（2026）'!G:G)</f>
        <v>106.2</v>
      </c>
      <c r="H135" s="256" cm="1">
        <f t="array" aca="1" ref="H135" ca="1">_xlfn.XLOOKUP($A135&amp;$B135,'[1]产值及收款计划（2026）'!$A:$A&amp;'[1]产值及收款计划（2026）'!$B:$B,'[1]产值及收款计划（2026）'!H:H)</f>
        <v>56.2</v>
      </c>
      <c r="I135" s="257" cm="1">
        <f t="array" aca="1" ref="I135" ca="1">_xlfn.XLOOKUP($A135&amp;$B135,'[1]产值及收款计划（2026）'!$A:$A&amp;'[1]产值及收款计划（2026）'!$B:$B,'[1]产值及收款计划（2026）'!I:I)</f>
        <v>0.52919020715630904</v>
      </c>
      <c r="J135" s="258" cm="1">
        <f t="array" aca="1" ref="J135" ca="1">_xlfn.XLOOKUP($A135&amp;$B135,'[1]产值及收款计划（2026）'!$A:$A&amp;'[1]产值及收款计划（2026）'!$B:$B,'[1]产值及收款计划（2026）'!J:J)</f>
        <v>0.06</v>
      </c>
      <c r="K135" s="256" cm="1">
        <f t="array" aca="1" ref="K135" ca="1">_xlfn.XLOOKUP($A135&amp;$B135,'[1]产值及收款计划（2026）'!$A:$A&amp;'[1]产值及收款计划（2026）'!$B:$B,'[1]产值及收款计划（2026）'!K:K)</f>
        <v>0</v>
      </c>
      <c r="L135" s="256" cm="1">
        <f t="array" aca="1" ref="L135" ca="1">_xlfn.XLOOKUP($A135&amp;$B135,'[1]产值及收款计划（2026）'!$A:$A&amp;'[1]产值及收款计划（2026）'!$B:$B,'[1]产值及收款计划（2026）'!L:L)</f>
        <v>0</v>
      </c>
      <c r="M135" s="256" t="str" cm="1">
        <f t="array" aca="1" ref="M135" ca="1">_xlfn.XLOOKUP($A135&amp;$B135,'[1]产值及收款计划（2026）'!$A:$A&amp;'[1]产值及收款计划（2026）'!$B:$B,'[1]产值及收款计划（2026）'!M:M)</f>
        <v>主导</v>
      </c>
      <c r="N135" s="256" t="str" cm="1">
        <f t="array" aca="1" ref="N135" ca="1">_xlfn.XLOOKUP($A135&amp;$B135,'[1]产值及收款计划（2026）'!$A:$A&amp;'[1]产值及收款计划（2026）'!$B:$B,'[1]产值及收款计划（2026）'!N:N)</f>
        <v>史菁霞团队</v>
      </c>
      <c r="O135" s="256" t="str" cm="1">
        <f t="array" aca="1" ref="O135" ca="1">_xlfn.XLOOKUP($A135&amp;$B135,'[1]产值及收款计划（2026）'!$A:$A&amp;'[1]产值及收款计划（2026）'!$B:$B,'[1]产值及收款计划（2026）'!O:O)</f>
        <v>谢复欣</v>
      </c>
      <c r="P135" s="255" t="str" cm="1">
        <f t="array" aca="1" ref="P135" ca="1">_xlfn.XLOOKUP($A135&amp;$B135,'[1]产值及收款计划（2026）'!$A:$A&amp;'[1]产值及收款计划（2026）'!$B:$B,'[1]产值及收款计划（2026）'!P:P)</f>
        <v>在建</v>
      </c>
      <c r="Q135" s="256" cm="1">
        <f t="array" aca="1" ref="Q135" ca="1">_xlfn.XLOOKUP($A135&amp;$B135,'[1]产值及收款计划（2026）'!$A:$A&amp;'[1]产值及收款计划（2026）'!$B:$B,'[1]产值及收款计划（2026）'!Q:Q)</f>
        <v>0</v>
      </c>
      <c r="R135" s="256" cm="1">
        <f t="array" aca="1" ref="R135" ca="1">_xlfn.XLOOKUP($A135&amp;$B135,'[1]产值及收款计划（2026）'!$A:$A&amp;'[1]产值及收款计划（2026）'!$B:$B,'[1]产值及收款计划（2026）'!R:R)</f>
        <v>0</v>
      </c>
      <c r="S135" s="256" cm="1">
        <f t="array" aca="1" ref="S135" ca="1">_xlfn.XLOOKUP($A135&amp;$B135,'[1]产值及收款计划（2026）'!$A:$A&amp;'[1]产值及收款计划（2026）'!$B:$B,'[1]产值及收款计划（2026）'!S:S)</f>
        <v>0</v>
      </c>
      <c r="T135" s="256" cm="1">
        <f t="array" aca="1" ref="T135" ca="1">_xlfn.XLOOKUP($A135&amp;$B135,'[1]产值及收款计划（2026）'!$A:$A&amp;'[1]产值及收款计划（2026）'!$B:$B,'[1]产值及收款计划（2026）'!T:T)</f>
        <v>0</v>
      </c>
      <c r="U135" s="256" cm="1">
        <f t="array" aca="1" ref="U135" ca="1">_xlfn.XLOOKUP($A135&amp;$B135,'[1]产值及收款计划（2026）'!$A:$A&amp;'[1]产值及收款计划（2026）'!$B:$B,'[1]产值及收款计划（2026）'!U:U)</f>
        <v>0</v>
      </c>
      <c r="V135" s="256" cm="1">
        <f t="array" aca="1" ref="V135" ca="1">_xlfn.XLOOKUP($A135&amp;$B135,'[1]产值及收款计划（2026）'!$A:$A&amp;'[1]产值及收款计划（2026）'!$B:$B,'[1]产值及收款计划（2026）'!V:V)</f>
        <v>106.2</v>
      </c>
      <c r="W135" s="256" cm="1">
        <f t="array" aca="1" ref="W135" ca="1">_xlfn.XLOOKUP($A135&amp;$B135,'[1]产值及收款计划（2026）'!$A:$A&amp;'[1]产值及收款计划（2026）'!$B:$B,'[1]产值及收款计划（2026）'!W:W)</f>
        <v>0</v>
      </c>
      <c r="X135" s="256" cm="1">
        <f t="array" aca="1" ref="X135" ca="1">_xlfn.XLOOKUP($A135&amp;$B135,'[1]产值及收款计划（2026）'!$A:$A&amp;'[1]产值及收款计划（2026）'!$B:$B,'[1]产值及收款计划（2026）'!X:X)</f>
        <v>0</v>
      </c>
      <c r="Y135" s="256" cm="1">
        <f t="array" aca="1" ref="Y135" ca="1">_xlfn.XLOOKUP($A135&amp;$B135,'[1]产值及收款计划（2026）'!$A:$A&amp;'[1]产值及收款计划（2026）'!$B:$B,'[1]产值及收款计划（2026）'!Y:Y)</f>
        <v>0</v>
      </c>
      <c r="Z135" s="256" cm="1">
        <f t="array" aca="1" ref="Z135" ca="1">_xlfn.XLOOKUP($A135&amp;$B135,'[1]产值及收款计划（2026）'!$A:$A&amp;'[1]产值及收款计划（2026）'!$B:$B,'[1]产值及收款计划（2026）'!Z:Z)</f>
        <v>0</v>
      </c>
      <c r="AA135" s="256" cm="1">
        <f t="array" aca="1" ref="AA135" ca="1">_xlfn.XLOOKUP($A135&amp;$B135,'[1]产值及收款计划（2026）'!$A:$A&amp;'[1]产值及收款计划（2026）'!$B:$B,'[1]产值及收款计划（2026）'!AA:AA)</f>
        <v>0</v>
      </c>
      <c r="AB135" s="256" cm="1">
        <f t="array" aca="1" ref="AB135" ca="1">_xlfn.XLOOKUP($A135&amp;$B135,'[1]产值及收款计划（2026）'!$A:$A&amp;'[1]产值及收款计划（2026）'!$B:$B,'[1]产值及收款计划（2026）'!AB:AB)</f>
        <v>0</v>
      </c>
      <c r="AC135" s="256" cm="1">
        <f t="array" aca="1" ref="AC135" ca="1">_xlfn.XLOOKUP($A135&amp;$B135,'[1]产值及收款计划（2026）'!$A:$A&amp;'[1]产值及收款计划（2026）'!$B:$B,'[1]产值及收款计划（2026）'!AC:AC)</f>
        <v>0</v>
      </c>
      <c r="AD135" s="256" cm="1">
        <f t="array" aca="1" ref="AD135" ca="1">_xlfn.XLOOKUP($A135&amp;$B135,'[1]产值及收款计划（2026）'!$A:$A&amp;'[1]产值及收款计划（2026）'!$B:$B,'[1]产值及收款计划（2026）'!AD:AD)</f>
        <v>0</v>
      </c>
      <c r="AE135" s="256" cm="1">
        <f t="array" aca="1" ref="AE135" ca="1">_xlfn.XLOOKUP($A135&amp;$B135,'[1]产值及收款计划（2026）'!$A:$A&amp;'[1]产值及收款计划（2026）'!$B:$B,'[1]产值及收款计划（2026）'!AE:AE)</f>
        <v>0</v>
      </c>
      <c r="AF135" s="256" cm="1">
        <f t="array" aca="1" ref="AF135" ca="1">_xlfn.XLOOKUP($A135&amp;$B135,'[1]产值及收款计划（2026）'!$A:$A&amp;'[1]产值及收款计划（2026）'!$B:$B,'[1]产值及收款计划（2026）'!AF:AF)</f>
        <v>0</v>
      </c>
      <c r="AG135" s="256" cm="1">
        <f t="array" aca="1" ref="AG135" ca="1">_xlfn.XLOOKUP($A135&amp;$B135,'[1]产值及收款计划（2026）'!$A:$A&amp;'[1]产值及收款计划（2026）'!$B:$B,'[1]产值及收款计划（2026）'!AG:AG)</f>
        <v>0</v>
      </c>
      <c r="AH135" s="256" cm="1">
        <f t="array" aca="1" ref="AH135" ca="1">_xlfn.XLOOKUP($A135&amp;$B135,'[1]产值及收款计划（2026）'!$A:$A&amp;'[1]产值及收款计划（2026）'!$B:$B,'[1]产值及收款计划（2026）'!AH:AH)</f>
        <v>0</v>
      </c>
      <c r="AI135" s="256" cm="1">
        <f t="array" aca="1" ref="AI135" ca="1">_xlfn.XLOOKUP($A135&amp;$B135,'[1]产值及收款计划（2026）'!$A:$A&amp;'[1]产值及收款计划（2026）'!$B:$B,'[1]产值及收款计划（2026）'!AI:AI)</f>
        <v>106.2</v>
      </c>
      <c r="AJ135" s="256" cm="1">
        <f t="array" aca="1" ref="AJ135" ca="1">_xlfn.XLOOKUP($A135&amp;$B135,'[1]产值及收款计划（2026）'!$A:$A&amp;'[1]产值及收款计划（2026）'!$B:$B,'[1]产值及收款计划（2026）'!AJ:AJ)</f>
        <v>0</v>
      </c>
      <c r="AK135" s="256" cm="1">
        <f t="array" aca="1" ref="AK135" ca="1">_xlfn.XLOOKUP($A135&amp;$B135,'[1]产值及收款计划（2026）'!$A:$A&amp;'[1]产值及收款计划（2026）'!$B:$B,'[1]产值及收款计划（2026）'!AK:AK)</f>
        <v>0</v>
      </c>
      <c r="AL135" s="256" cm="1">
        <f t="array" aca="1" ref="AL135" ca="1">_xlfn.XLOOKUP($A135&amp;$B135,'[1]产值及收款计划（2026）'!$A:$A&amp;'[1]产值及收款计划（2026）'!$B:$B,'[1]产值及收款计划（2026）'!AL:AL)</f>
        <v>0</v>
      </c>
      <c r="AM135" s="263" t="e" cm="1">
        <f t="array" aca="1" ref="AM135" ca="1">_xlfn.LET(_xlpm.勾选月份状态数组,TRANSPOSE('PPT(12-15页）-TOP10'!$A$3:$A$14),_xlpm.选择数据区,IF('PPT(12-15页）-TOP10'!$E$3="收款",$BA135:$BL135,$AA135:$AL135),SUM(_xlfn._xlws.FILTER(_xlpm.选择数据区,_xlpm.勾选月份状态数组,"")))</f>
        <v>#NAME?</v>
      </c>
      <c r="AN135" s="256" t="e" cm="1">
        <f t="array" aca="1" ref="AN135" ca="1">_xlfn.LET(_xlpm.勾选月份状态数组,TRANSPOSE('PPT(12-15页）-TOP10'!$A$3:$A$14),_xlpm.选择数据区,IF('PPT(12-15页）-TOP10'!$E$3="收款",$DA135:$DL135,$CA135:$CL135),SUM(_xlfn._xlws.FILTER(_xlpm.选择数据区,_xlpm.勾选月份状态数组,"")))</f>
        <v>#NAME?</v>
      </c>
      <c r="AO135" s="256">
        <f ca="1">SUM(CA135:CC135)+SUM(AD135:AL135)</f>
        <v>106.2</v>
      </c>
      <c r="AP135" s="256"/>
      <c r="AQ135" s="256"/>
      <c r="AR135" s="256"/>
      <c r="AS135" s="256" cm="1">
        <f t="array" aca="1" ref="AS135" ca="1">_xlfn.XLOOKUP($A135&amp;$B135,'[1]产值及收款计划（2026）'!$A:$A&amp;'[1]产值及收款计划（2026）'!$B:$B,'[1]产值及收款计划（2026）'!AS:AS)</f>
        <v>0</v>
      </c>
      <c r="AT135" s="256" cm="1">
        <f t="array" aca="1" ref="AT135" ca="1">_xlfn.XLOOKUP($A135&amp;$B135,'[1]产值及收款计划（2026）'!$A:$A&amp;'[1]产值及收款计划（2026）'!$B:$B,'[1]产值及收款计划（2026）'!AT:AT)</f>
        <v>0</v>
      </c>
      <c r="AU135" s="256" cm="1">
        <f t="array" aca="1" ref="AU135" ca="1">_xlfn.XLOOKUP($A135&amp;$B135,'[1]产值及收款计划（2026）'!$A:$A&amp;'[1]产值及收款计划（2026）'!$B:$B,'[1]产值及收款计划（2026）'!AU:AU)</f>
        <v>0</v>
      </c>
      <c r="AV135" s="256" cm="1">
        <f t="array" aca="1" ref="AV135" ca="1">_xlfn.XLOOKUP($A135&amp;$B135,'[1]产值及收款计划（2026）'!$A:$A&amp;'[1]产值及收款计划（2026）'!$B:$B,'[1]产值及收款计划（2026）'!AV:AV)</f>
        <v>0</v>
      </c>
      <c r="AW135" s="256" cm="1">
        <f t="array" aca="1" ref="AW135" ca="1">_xlfn.XLOOKUP($A135&amp;$B135,'[1]产值及收款计划（2026）'!$A:$A&amp;'[1]产值及收款计划（2026）'!$B:$B,'[1]产值及收款计划（2026）'!AW:AW)</f>
        <v>0</v>
      </c>
      <c r="AX135" s="256" cm="1">
        <f t="array" aca="1" ref="AX135" ca="1">_xlfn.XLOOKUP($A135&amp;$B135,'[1]产值及收款计划（2026）'!$A:$A&amp;'[1]产值及收款计划（2026）'!$B:$B,'[1]产值及收款计划（2026）'!AX:AX)</f>
        <v>84.96</v>
      </c>
      <c r="AY135" s="256" cm="1">
        <f t="array" aca="1" ref="AY135" ca="1">_xlfn.XLOOKUP($A135&amp;$B135,'[1]产值及收款计划（2026）'!$A:$A&amp;'[1]产值及收款计划（2026）'!$B:$B,'[1]产值及收款计划（2026）'!AY:AY)</f>
        <v>21.24</v>
      </c>
      <c r="AZ135" s="256" cm="1">
        <f t="array" aca="1" ref="AZ135" ca="1">_xlfn.XLOOKUP($A135&amp;$B135,'[1]产值及收款计划（2026）'!$A:$A&amp;'[1]产值及收款计划（2026）'!$B:$B,'[1]产值及收款计划（2026）'!AZ:AZ)</f>
        <v>-84.96</v>
      </c>
      <c r="BA135" s="256" cm="1">
        <f t="array" aca="1" ref="BA135" ca="1">_xlfn.XLOOKUP($A135&amp;$B135,'[1]产值及收款计划（2026）'!$A:$A&amp;'[1]产值及收款计划（2026）'!$B:$B,'[1]产值及收款计划（2026）'!BA:BA)</f>
        <v>0</v>
      </c>
      <c r="BB135" s="256" cm="1">
        <f t="array" aca="1" ref="BB135" ca="1">_xlfn.XLOOKUP($A135&amp;$B135,'[1]产值及收款计划（2026）'!$A:$A&amp;'[1]产值及收款计划（2026）'!$B:$B,'[1]产值及收款计划（2026）'!BB:BB)</f>
        <v>84.96</v>
      </c>
      <c r="BC135" s="256" cm="1">
        <f t="array" aca="1" ref="BC135" ca="1">_xlfn.XLOOKUP($A135&amp;$B135,'[1]产值及收款计划（2026）'!$A:$A&amp;'[1]产值及收款计划（2026）'!$B:$B,'[1]产值及收款计划（2026）'!BC:BC)</f>
        <v>0</v>
      </c>
      <c r="BD135" s="256" cm="1">
        <f t="array" aca="1" ref="BD135" ca="1">_xlfn.XLOOKUP($A135&amp;$B135,'[1]产值及收款计划（2026）'!$A:$A&amp;'[1]产值及收款计划（2026）'!$B:$B,'[1]产值及收款计划（2026）'!BD:BD)</f>
        <v>0</v>
      </c>
      <c r="BE135" s="256" cm="1">
        <f t="array" aca="1" ref="BE135" ca="1">_xlfn.XLOOKUP($A135&amp;$B135,'[1]产值及收款计划（2026）'!$A:$A&amp;'[1]产值及收款计划（2026）'!$B:$B,'[1]产值及收款计划（2026）'!BE:BE)</f>
        <v>0</v>
      </c>
      <c r="BF135" s="256" cm="1">
        <f t="array" aca="1" ref="BF135" ca="1">_xlfn.XLOOKUP($A135&amp;$B135,'[1]产值及收款计划（2026）'!$A:$A&amp;'[1]产值及收款计划（2026）'!$B:$B,'[1]产值及收款计划（2026）'!BF:BF)</f>
        <v>0</v>
      </c>
      <c r="BG135" s="256" cm="1">
        <f t="array" aca="1" ref="BG135" ca="1">_xlfn.XLOOKUP($A135&amp;$B135,'[1]产值及收款计划（2026）'!$A:$A&amp;'[1]产值及收款计划（2026）'!$B:$B,'[1]产值及收款计划（2026）'!BG:BG)</f>
        <v>0</v>
      </c>
      <c r="BH135" s="256" cm="1">
        <f t="array" aca="1" ref="BH135" ca="1">_xlfn.XLOOKUP($A135&amp;$B135,'[1]产值及收款计划（2026）'!$A:$A&amp;'[1]产值及收款计划（2026）'!$B:$B,'[1]产值及收款计划（2026）'!BH:BH)</f>
        <v>0</v>
      </c>
      <c r="BI135" s="256" cm="1">
        <f t="array" aca="1" ref="BI135" ca="1">_xlfn.XLOOKUP($A135&amp;$B135,'[1]产值及收款计划（2026）'!$A:$A&amp;'[1]产值及收款计划（2026）'!$B:$B,'[1]产值及收款计划（2026）'!BI:BI)</f>
        <v>0</v>
      </c>
      <c r="BJ135" s="256" cm="1">
        <f t="array" aca="1" ref="BJ135" ca="1">_xlfn.XLOOKUP($A135&amp;$B135,'[1]产值及收款计划（2026）'!$A:$A&amp;'[1]产值及收款计划（2026）'!$B:$B,'[1]产值及收款计划（2026）'!BJ:BJ)</f>
        <v>0</v>
      </c>
      <c r="BK135" s="256" cm="1">
        <f t="array" aca="1" ref="BK135" ca="1">_xlfn.XLOOKUP($A135&amp;$B135,'[1]产值及收款计划（2026）'!$A:$A&amp;'[1]产值及收款计划（2026）'!$B:$B,'[1]产值及收款计划（2026）'!BK:BK)</f>
        <v>0</v>
      </c>
      <c r="BL135" s="256" cm="1">
        <f t="array" aca="1" ref="BL135" ca="1">_xlfn.XLOOKUP($A135&amp;$B135,'[1]产值及收款计划（2026）'!$A:$A&amp;'[1]产值及收款计划（2026）'!$B:$B,'[1]产值及收款计划（2026）'!BL:BL)</f>
        <v>21.24</v>
      </c>
      <c r="BM135" s="256"/>
      <c r="BN135" s="256"/>
      <c r="BO135" s="256"/>
      <c r="BP135" s="256"/>
      <c r="BQ135" s="255" cm="1">
        <f t="array" aca="1" ref="BQ135" ca="1">_xlfn.XLOOKUP($A135&amp;$B135,'[1]产值及收款计划（2026）'!$A:$A&amp;'[1]产值及收款计划（2026）'!$B:$B,'[1]产值及收款计划（2026）'!BQ:BQ)</f>
        <v>0</v>
      </c>
      <c r="BR135" s="256" cm="1">
        <f t="array" aca="1" ref="BR135" ca="1">_xlfn.XLOOKUP($A135&amp;$B135,'[1]产值及收款计划（2026）'!$A:$A&amp;'[1]产值及收款计划（2026）'!$B:$B,'[1]产值及收款计划（2026）'!BR:BR)</f>
        <v>0</v>
      </c>
      <c r="CA135" s="256" cm="1">
        <f t="array" aca="1" ref="CA135" ca="1">_xlfn.XLOOKUP($A135&amp;$B135,'[1]产值及收款计划（2026）'!$A:$A&amp;'[1]产值及收款计划（2026）'!$B:$B,'[1]产值及收款计划（2026）'!CA:CA)</f>
        <v>0</v>
      </c>
      <c r="CB135" s="256" cm="1">
        <f t="array" aca="1" ref="CB135" ca="1">_xlfn.XLOOKUP($A135&amp;$B135,'[1]产值及收款计划（2026）'!$A:$A&amp;'[1]产值及收款计划（2026）'!$B:$B,'[1]产值及收款计划（2026）'!CB:CB)</f>
        <v>0</v>
      </c>
      <c r="CC135" s="256" cm="1">
        <f t="array" aca="1" ref="CC135" ca="1">_xlfn.XLOOKUP($A135&amp;$B135,'[1]产值及收款计划（2026）'!$A:$A&amp;'[1]产值及收款计划（2026）'!$B:$B,'[1]产值及收款计划（2026）'!CC:CC)</f>
        <v>0</v>
      </c>
      <c r="CD135" s="256" cm="1">
        <f t="array" aca="1" ref="CD135" ca="1">_xlfn.XLOOKUP($A135&amp;$B135,'[1]产值及收款计划（2026）'!$A:$A&amp;'[1]产值及收款计划（2026）'!$B:$B,'[1]产值及收款计划（2026）'!CD:CD)</f>
        <v>0</v>
      </c>
      <c r="CE135" s="256" cm="1">
        <f t="array" aca="1" ref="CE135" ca="1">_xlfn.XLOOKUP($A135&amp;$B135,'[1]产值及收款计划（2026）'!$A:$A&amp;'[1]产值及收款计划（2026）'!$B:$B,'[1]产值及收款计划（2026）'!CE:CE)</f>
        <v>0</v>
      </c>
      <c r="CF135" s="256" cm="1">
        <f t="array" aca="1" ref="CF135" ca="1">_xlfn.XLOOKUP($A135&amp;$B135,'[1]产值及收款计划（2026）'!$A:$A&amp;'[1]产值及收款计划（2026）'!$B:$B,'[1]产值及收款计划（2026）'!CF:CF)</f>
        <v>0</v>
      </c>
      <c r="CG135" s="256" cm="1">
        <f t="array" aca="1" ref="CG135" ca="1">_xlfn.XLOOKUP($A135&amp;$B135,'[1]产值及收款计划（2026）'!$A:$A&amp;'[1]产值及收款计划（2026）'!$B:$B,'[1]产值及收款计划（2026）'!CG:CG)</f>
        <v>0</v>
      </c>
      <c r="CH135" s="256" cm="1">
        <f t="array" aca="1" ref="CH135" ca="1">_xlfn.XLOOKUP($A135&amp;$B135,'[1]产值及收款计划（2026）'!$A:$A&amp;'[1]产值及收款计划（2026）'!$B:$B,'[1]产值及收款计划（2026）'!CH:CH)</f>
        <v>0</v>
      </c>
      <c r="CI135" s="256" cm="1">
        <f t="array" aca="1" ref="CI135" ca="1">_xlfn.XLOOKUP($A135&amp;$B135,'[1]产值及收款计划（2026）'!$A:$A&amp;'[1]产值及收款计划（2026）'!$B:$B,'[1]产值及收款计划（2026）'!CI:CI)</f>
        <v>0</v>
      </c>
      <c r="CJ135" s="256" cm="1">
        <f t="array" aca="1" ref="CJ135" ca="1">_xlfn.XLOOKUP($A135&amp;$B135,'[1]产值及收款计划（2026）'!$A:$A&amp;'[1]产值及收款计划（2026）'!$B:$B,'[1]产值及收款计划（2026）'!CJ:CJ)</f>
        <v>0</v>
      </c>
      <c r="CK135" s="256" cm="1">
        <f t="array" aca="1" ref="CK135" ca="1">_xlfn.XLOOKUP($A135&amp;$B135,'[1]产值及收款计划（2026）'!$A:$A&amp;'[1]产值及收款计划（2026）'!$B:$B,'[1]产值及收款计划（2026）'!CK:CK)</f>
        <v>0</v>
      </c>
      <c r="CL135" s="256" cm="1">
        <f t="array" aca="1" ref="CL135" ca="1">_xlfn.XLOOKUP($A135&amp;$B135,'[1]产值及收款计划（2026）'!$A:$A&amp;'[1]产值及收款计划（2026）'!$B:$B,'[1]产值及收款计划（2026）'!CL:CL)</f>
        <v>0</v>
      </c>
      <c r="DA135" s="256" cm="1">
        <f t="array" aca="1" ref="DA135" ca="1">_xlfn.XLOOKUP($A135&amp;$B135,'[1]产值及收款计划（2026）'!$A:$A&amp;'[1]产值及收款计划（2026）'!$B:$B,'[1]产值及收款计划（2026）'!DA:DA)</f>
        <v>0</v>
      </c>
      <c r="DB135" s="256" cm="1">
        <f t="array" aca="1" ref="DB135" ca="1">_xlfn.XLOOKUP($A135&amp;$B135,'[1]产值及收款计划（2026）'!$A:$A&amp;'[1]产值及收款计划（2026）'!$B:$B,'[1]产值及收款计划（2026）'!DB:DB)</f>
        <v>84.96</v>
      </c>
      <c r="DC135" s="256" cm="1">
        <f t="array" aca="1" ref="DC135" ca="1">_xlfn.XLOOKUP($A135&amp;$B135,'[1]产值及收款计划（2026）'!$A:$A&amp;'[1]产值及收款计划（2026）'!$B:$B,'[1]产值及收款计划（2026）'!DC:DC)</f>
        <v>0</v>
      </c>
      <c r="DD135" s="256" cm="1">
        <f t="array" aca="1" ref="DD135" ca="1">_xlfn.XLOOKUP($A135&amp;$B135,'[1]产值及收款计划（2026）'!$A:$A&amp;'[1]产值及收款计划（2026）'!$B:$B,'[1]产值及收款计划（2026）'!DD:DD)</f>
        <v>0</v>
      </c>
      <c r="DE135" s="256" cm="1">
        <f t="array" aca="1" ref="DE135" ca="1">_xlfn.XLOOKUP($A135&amp;$B135,'[1]产值及收款计划（2026）'!$A:$A&amp;'[1]产值及收款计划（2026）'!$B:$B,'[1]产值及收款计划（2026）'!DE:DE)</f>
        <v>0</v>
      </c>
      <c r="DF135" s="256" cm="1">
        <f t="array" aca="1" ref="DF135" ca="1">_xlfn.XLOOKUP($A135&amp;$B135,'[1]产值及收款计划（2026）'!$A:$A&amp;'[1]产值及收款计划（2026）'!$B:$B,'[1]产值及收款计划（2026）'!DF:DF)</f>
        <v>0</v>
      </c>
      <c r="DG135" s="256" cm="1">
        <f t="array" aca="1" ref="DG135" ca="1">_xlfn.XLOOKUP($A135&amp;$B135,'[1]产值及收款计划（2026）'!$A:$A&amp;'[1]产值及收款计划（2026）'!$B:$B,'[1]产值及收款计划（2026）'!DG:DG)</f>
        <v>0</v>
      </c>
      <c r="DH135" s="256" cm="1">
        <f t="array" aca="1" ref="DH135" ca="1">_xlfn.XLOOKUP($A135&amp;$B135,'[1]产值及收款计划（2026）'!$A:$A&amp;'[1]产值及收款计划（2026）'!$B:$B,'[1]产值及收款计划（2026）'!DH:DH)</f>
        <v>0</v>
      </c>
      <c r="DI135" s="256" cm="1">
        <f t="array" aca="1" ref="DI135" ca="1">_xlfn.XLOOKUP($A135&amp;$B135,'[1]产值及收款计划（2026）'!$A:$A&amp;'[1]产值及收款计划（2026）'!$B:$B,'[1]产值及收款计划（2026）'!DI:DI)</f>
        <v>0</v>
      </c>
      <c r="DJ135" s="256" cm="1">
        <f t="array" aca="1" ref="DJ135" ca="1">_xlfn.XLOOKUP($A135&amp;$B135,'[1]产值及收款计划（2026）'!$A:$A&amp;'[1]产值及收款计划（2026）'!$B:$B,'[1]产值及收款计划（2026）'!DJ:DJ)</f>
        <v>0</v>
      </c>
      <c r="DK135" s="256" cm="1">
        <f t="array" aca="1" ref="DK135" ca="1">_xlfn.XLOOKUP($A135&amp;$B135,'[1]产值及收款计划（2026）'!$A:$A&amp;'[1]产值及收款计划（2026）'!$B:$B,'[1]产值及收款计划（2026）'!DK:DK)</f>
        <v>0</v>
      </c>
      <c r="DL135" s="256" cm="1">
        <f t="array" aca="1" ref="DL135" ca="1">_xlfn.XLOOKUP($A135&amp;$B135,'[1]产值及收款计划（2026）'!$A:$A&amp;'[1]产值及收款计划（2026）'!$B:$B,'[1]产值及收款计划（2026）'!DL:DL)</f>
        <v>0</v>
      </c>
      <c r="DM135" s="264"/>
      <c r="DN135" s="250"/>
    </row>
    <row r="136" spans="1:118" ht="20.25" x14ac:dyDescent="0.15">
      <c r="A136" s="254">
        <f t="shared" ca="1" si="11"/>
        <v>132</v>
      </c>
      <c r="B136" s="254" t="s">
        <v>25</v>
      </c>
      <c r="C136" s="255" t="str" cm="1">
        <f t="array" aca="1" ref="C136" ca="1">_xlfn.XLOOKUP($A136&amp;$B136,'[1]产值及收款计划（2026）'!$A:$A&amp;'[1]产值及收款计划（2026）'!$B:$B,'[1]产值及收款计划（2026）'!C:C)</f>
        <v>C0CJSJ-FW-T-2025118</v>
      </c>
      <c r="D136" s="255" t="str" cm="1">
        <f t="array" aca="1" ref="D136" ca="1">_xlfn.XLOOKUP($A136&amp;$B136,'[1]产值及收款计划（2026）'!$A:$A&amp;'[1]产值及收款计划（2026）'!$B:$B,'[1]产值及收款计划（2026）'!D:D)</f>
        <v>关键人员考勤六期技术服务项目</v>
      </c>
      <c r="E136" s="256" cm="1">
        <f t="array" aca="1" ref="E136" ca="1">_xlfn.XLOOKUP($A136&amp;$B136,'[1]产值及收款计划（2026）'!$A:$A&amp;'[1]产值及收款计划（2026）'!$B:$B,'[1]产值及收款计划（2026）'!E:E)</f>
        <v>47.881999999999998</v>
      </c>
      <c r="F136" s="256" cm="1">
        <f t="array" aca="1" ref="F136" ca="1">_xlfn.XLOOKUP($A136&amp;$B136,'[1]产值及收款计划（2026）'!$A:$A&amp;'[1]产值及收款计划（2026）'!$B:$B,'[1]产值及收款计划（2026）'!F:F)</f>
        <v>47.881999999999998</v>
      </c>
      <c r="G136" s="256" cm="1">
        <f t="array" aca="1" ref="G136" ca="1">_xlfn.XLOOKUP($A136&amp;$B136,'[1]产值及收款计划（2026）'!$A:$A&amp;'[1]产值及收款计划（2026）'!$B:$B,'[1]产值及收款计划（2026）'!G:G)</f>
        <v>47.881999999999998</v>
      </c>
      <c r="H136" s="256" cm="1">
        <f t="array" aca="1" ref="H136" ca="1">_xlfn.XLOOKUP($A136&amp;$B136,'[1]产值及收款计划（2026）'!$A:$A&amp;'[1]产值及收款计划（2026）'!$B:$B,'[1]产值及收款计划（2026）'!H:H)</f>
        <v>47.881999999999998</v>
      </c>
      <c r="I136" s="257" cm="1">
        <f t="array" aca="1" ref="I136" ca="1">_xlfn.XLOOKUP($A136&amp;$B136,'[1]产值及收款计划（2026）'!$A:$A&amp;'[1]产值及收款计划（2026）'!$B:$B,'[1]产值及收款计划（2026）'!I:I)</f>
        <v>1</v>
      </c>
      <c r="J136" s="258" cm="1">
        <f t="array" aca="1" ref="J136" ca="1">_xlfn.XLOOKUP($A136&amp;$B136,'[1]产值及收款计划（2026）'!$A:$A&amp;'[1]产值及收款计划（2026）'!$B:$B,'[1]产值及收款计划（2026）'!J:J)</f>
        <v>0.06</v>
      </c>
      <c r="K136" s="256" cm="1">
        <f t="array" aca="1" ref="K136" ca="1">_xlfn.XLOOKUP($A136&amp;$B136,'[1]产值及收款计划（2026）'!$A:$A&amp;'[1]产值及收款计划（2026）'!$B:$B,'[1]产值及收款计划（2026）'!K:K)</f>
        <v>0</v>
      </c>
      <c r="L136" s="256" cm="1">
        <f t="array" aca="1" ref="L136" ca="1">_xlfn.XLOOKUP($A136&amp;$B136,'[1]产值及收款计划（2026）'!$A:$A&amp;'[1]产值及收款计划（2026）'!$B:$B,'[1]产值及收款计划（2026）'!L:L)</f>
        <v>0</v>
      </c>
      <c r="M136" s="256" t="str" cm="1">
        <f t="array" aca="1" ref="M136" ca="1">_xlfn.XLOOKUP($A136&amp;$B136,'[1]产值及收款计划（2026）'!$A:$A&amp;'[1]产值及收款计划（2026）'!$B:$B,'[1]产值及收款计划（2026）'!M:M)</f>
        <v>主导</v>
      </c>
      <c r="N136" s="256" t="str" cm="1">
        <f t="array" aca="1" ref="N136" ca="1">_xlfn.XLOOKUP($A136&amp;$B136,'[1]产值及收款计划（2026）'!$A:$A&amp;'[1]产值及收款计划（2026）'!$B:$B,'[1]产值及收款计划（2026）'!N:N)</f>
        <v>史菁霞团队</v>
      </c>
      <c r="O136" s="256" t="str" cm="1">
        <f t="array" aca="1" ref="O136" ca="1">_xlfn.XLOOKUP($A136&amp;$B136,'[1]产值及收款计划（2026）'!$A:$A&amp;'[1]产值及收款计划（2026）'!$B:$B,'[1]产值及收款计划（2026）'!O:O)</f>
        <v>袁超</v>
      </c>
      <c r="P136" s="255" t="str" cm="1">
        <f t="array" aca="1" ref="P136" ca="1">_xlfn.XLOOKUP($A136&amp;$B136,'[1]产值及收款计划（2026）'!$A:$A&amp;'[1]产值及收款计划（2026）'!$B:$B,'[1]产值及收款计划（2026）'!P:P)</f>
        <v>25已完结</v>
      </c>
      <c r="Q136" s="256" cm="1">
        <f t="array" aca="1" ref="Q136" ca="1">_xlfn.XLOOKUP($A136&amp;$B136,'[1]产值及收款计划（2026）'!$A:$A&amp;'[1]产值及收款计划（2026）'!$B:$B,'[1]产值及收款计划（2026）'!Q:Q)</f>
        <v>0</v>
      </c>
      <c r="R136" s="256" cm="1">
        <f t="array" aca="1" ref="R136" ca="1">_xlfn.XLOOKUP($A136&amp;$B136,'[1]产值及收款计划（2026）'!$A:$A&amp;'[1]产值及收款计划（2026）'!$B:$B,'[1]产值及收款计划（2026）'!R:R)</f>
        <v>0</v>
      </c>
      <c r="S136" s="256" cm="1">
        <f t="array" aca="1" ref="S136" ca="1">_xlfn.XLOOKUP($A136&amp;$B136,'[1]产值及收款计划（2026）'!$A:$A&amp;'[1]产值及收款计划（2026）'!$B:$B,'[1]产值及收款计划（2026）'!S:S)</f>
        <v>0</v>
      </c>
      <c r="T136" s="256" cm="1">
        <f t="array" aca="1" ref="T136" ca="1">_xlfn.XLOOKUP($A136&amp;$B136,'[1]产值及收款计划（2026）'!$A:$A&amp;'[1]产值及收款计划（2026）'!$B:$B,'[1]产值及收款计划（2026）'!T:T)</f>
        <v>47.881999999999998</v>
      </c>
      <c r="U136" s="256" cm="1">
        <f t="array" aca="1" ref="U136" ca="1">_xlfn.XLOOKUP($A136&amp;$B136,'[1]产值及收款计划（2026）'!$A:$A&amp;'[1]产值及收款计划（2026）'!$B:$B,'[1]产值及收款计划（2026）'!U:U)</f>
        <v>0</v>
      </c>
      <c r="V136" s="256" cm="1">
        <f t="array" aca="1" ref="V136" ca="1">_xlfn.XLOOKUP($A136&amp;$B136,'[1]产值及收款计划（2026）'!$A:$A&amp;'[1]产值及收款计划（2026）'!$B:$B,'[1]产值及收款计划（2026）'!V:V)</f>
        <v>0</v>
      </c>
      <c r="W136" s="256" cm="1">
        <f t="array" aca="1" ref="W136" ca="1">_xlfn.XLOOKUP($A136&amp;$B136,'[1]产值及收款计划（2026）'!$A:$A&amp;'[1]产值及收款计划（2026）'!$B:$B,'[1]产值及收款计划（2026）'!W:W)</f>
        <v>0</v>
      </c>
      <c r="X136" s="256" cm="1">
        <f t="array" aca="1" ref="X136" ca="1">_xlfn.XLOOKUP($A136&amp;$B136,'[1]产值及收款计划（2026）'!$A:$A&amp;'[1]产值及收款计划（2026）'!$B:$B,'[1]产值及收款计划（2026）'!X:X)</f>
        <v>0</v>
      </c>
      <c r="Y136" s="256" cm="1">
        <f t="array" aca="1" ref="Y136" ca="1">_xlfn.XLOOKUP($A136&amp;$B136,'[1]产值及收款计划（2026）'!$A:$A&amp;'[1]产值及收款计划（2026）'!$B:$B,'[1]产值及收款计划（2026）'!Y:Y)</f>
        <v>0</v>
      </c>
      <c r="Z136" s="256" cm="1">
        <f t="array" aca="1" ref="Z136" ca="1">_xlfn.XLOOKUP($A136&amp;$B136,'[1]产值及收款计划（2026）'!$A:$A&amp;'[1]产值及收款计划（2026）'!$B:$B,'[1]产值及收款计划（2026）'!Z:Z)</f>
        <v>0</v>
      </c>
      <c r="AA136" s="256" cm="1">
        <f t="array" aca="1" ref="AA136" ca="1">_xlfn.XLOOKUP($A136&amp;$B136,'[1]产值及收款计划（2026）'!$A:$A&amp;'[1]产值及收款计划（2026）'!$B:$B,'[1]产值及收款计划（2026）'!AA:AA)</f>
        <v>0</v>
      </c>
      <c r="AB136" s="256" cm="1">
        <f t="array" aca="1" ref="AB136" ca="1">_xlfn.XLOOKUP($A136&amp;$B136,'[1]产值及收款计划（2026）'!$A:$A&amp;'[1]产值及收款计划（2026）'!$B:$B,'[1]产值及收款计划（2026）'!AB:AB)</f>
        <v>0</v>
      </c>
      <c r="AC136" s="256" cm="1">
        <f t="array" aca="1" ref="AC136" ca="1">_xlfn.XLOOKUP($A136&amp;$B136,'[1]产值及收款计划（2026）'!$A:$A&amp;'[1]产值及收款计划（2026）'!$B:$B,'[1]产值及收款计划（2026）'!AC:AC)</f>
        <v>0</v>
      </c>
      <c r="AD136" s="256" cm="1">
        <f t="array" aca="1" ref="AD136" ca="1">_xlfn.XLOOKUP($A136&amp;$B136,'[1]产值及收款计划（2026）'!$A:$A&amp;'[1]产值及收款计划（2026）'!$B:$B,'[1]产值及收款计划（2026）'!AD:AD)</f>
        <v>0</v>
      </c>
      <c r="AE136" s="256" cm="1">
        <f t="array" aca="1" ref="AE136" ca="1">_xlfn.XLOOKUP($A136&amp;$B136,'[1]产值及收款计划（2026）'!$A:$A&amp;'[1]产值及收款计划（2026）'!$B:$B,'[1]产值及收款计划（2026）'!AE:AE)</f>
        <v>0</v>
      </c>
      <c r="AF136" s="256" cm="1">
        <f t="array" aca="1" ref="AF136" ca="1">_xlfn.XLOOKUP($A136&amp;$B136,'[1]产值及收款计划（2026）'!$A:$A&amp;'[1]产值及收款计划（2026）'!$B:$B,'[1]产值及收款计划（2026）'!AF:AF)</f>
        <v>0</v>
      </c>
      <c r="AG136" s="256" cm="1">
        <f t="array" aca="1" ref="AG136" ca="1">_xlfn.XLOOKUP($A136&amp;$B136,'[1]产值及收款计划（2026）'!$A:$A&amp;'[1]产值及收款计划（2026）'!$B:$B,'[1]产值及收款计划（2026）'!AG:AG)</f>
        <v>0</v>
      </c>
      <c r="AH136" s="256" cm="1">
        <f t="array" aca="1" ref="AH136" ca="1">_xlfn.XLOOKUP($A136&amp;$B136,'[1]产值及收款计划（2026）'!$A:$A&amp;'[1]产值及收款计划（2026）'!$B:$B,'[1]产值及收款计划（2026）'!AH:AH)</f>
        <v>0</v>
      </c>
      <c r="AI136" s="256" cm="1">
        <f t="array" aca="1" ref="AI136" ca="1">_xlfn.XLOOKUP($A136&amp;$B136,'[1]产值及收款计划（2026）'!$A:$A&amp;'[1]产值及收款计划（2026）'!$B:$B,'[1]产值及收款计划（2026）'!AI:AI)</f>
        <v>0</v>
      </c>
      <c r="AJ136" s="256" cm="1">
        <f t="array" aca="1" ref="AJ136" ca="1">_xlfn.XLOOKUP($A136&amp;$B136,'[1]产值及收款计划（2026）'!$A:$A&amp;'[1]产值及收款计划（2026）'!$B:$B,'[1]产值及收款计划（2026）'!AJ:AJ)</f>
        <v>0</v>
      </c>
      <c r="AK136" s="256" cm="1">
        <f t="array" aca="1" ref="AK136" ca="1">_xlfn.XLOOKUP($A136&amp;$B136,'[1]产值及收款计划（2026）'!$A:$A&amp;'[1]产值及收款计划（2026）'!$B:$B,'[1]产值及收款计划（2026）'!AK:AK)</f>
        <v>0</v>
      </c>
      <c r="AL136" s="256" cm="1">
        <f t="array" aca="1" ref="AL136" ca="1">_xlfn.XLOOKUP($A136&amp;$B136,'[1]产值及收款计划（2026）'!$A:$A&amp;'[1]产值及收款计划（2026）'!$B:$B,'[1]产值及收款计划（2026）'!AL:AL)</f>
        <v>0</v>
      </c>
      <c r="AM136" s="263" t="e" cm="1">
        <f t="array" aca="1" ref="AM136" ca="1">_xlfn.LET(_xlpm.勾选月份状态数组,TRANSPOSE('PPT(12-15页）-TOP10'!$A$3:$A$14),_xlpm.选择数据区,IF('PPT(12-15页）-TOP10'!$E$3="收款",$BA136:$BL136,$AA136:$AL136),SUM(_xlfn._xlws.FILTER(_xlpm.选择数据区,_xlpm.勾选月份状态数组,"")))</f>
        <v>#NAME?</v>
      </c>
      <c r="AN136" s="256" t="e" cm="1">
        <f t="array" aca="1" ref="AN136" ca="1">_xlfn.LET(_xlpm.勾选月份状态数组,TRANSPOSE('PPT(12-15页）-TOP10'!$A$3:$A$14),_xlpm.选择数据区,IF('PPT(12-15页）-TOP10'!$E$3="收款",$DA136:$DL136,$CA136:$CL136),SUM(_xlfn._xlws.FILTER(_xlpm.选择数据区,_xlpm.勾选月份状态数组,"")))</f>
        <v>#NAME?</v>
      </c>
      <c r="AO136" s="256">
        <f ca="1">SUM(CA136:CC136)+SUM(AD136:AL136)</f>
        <v>0</v>
      </c>
      <c r="AP136" s="256"/>
      <c r="AQ136" s="256"/>
      <c r="AR136" s="256"/>
      <c r="AS136" s="256" cm="1">
        <f t="array" aca="1" ref="AS136" ca="1">_xlfn.XLOOKUP($A136&amp;$B136,'[1]产值及收款计划（2026）'!$A:$A&amp;'[1]产值及收款计划（2026）'!$B:$B,'[1]产值及收款计划（2026）'!AS:AS)</f>
        <v>0</v>
      </c>
      <c r="AT136" s="256" cm="1">
        <f t="array" aca="1" ref="AT136" ca="1">_xlfn.XLOOKUP($A136&amp;$B136,'[1]产值及收款计划（2026）'!$A:$A&amp;'[1]产值及收款计划（2026）'!$B:$B,'[1]产值及收款计划（2026）'!AT:AT)</f>
        <v>0</v>
      </c>
      <c r="AU136" s="256" cm="1">
        <f t="array" aca="1" ref="AU136" ca="1">_xlfn.XLOOKUP($A136&amp;$B136,'[1]产值及收款计划（2026）'!$A:$A&amp;'[1]产值及收款计划（2026）'!$B:$B,'[1]产值及收款计划（2026）'!AU:AU)</f>
        <v>0</v>
      </c>
      <c r="AV136" s="256" cm="1">
        <f t="array" aca="1" ref="AV136" ca="1">_xlfn.XLOOKUP($A136&amp;$B136,'[1]产值及收款计划（2026）'!$A:$A&amp;'[1]产值及收款计划（2026）'!$B:$B,'[1]产值及收款计划（2026）'!AV:AV)</f>
        <v>0</v>
      </c>
      <c r="AW136" s="256" cm="1">
        <f t="array" aca="1" ref="AW136" ca="1">_xlfn.XLOOKUP($A136&amp;$B136,'[1]产值及收款计划（2026）'!$A:$A&amp;'[1]产值及收款计划（2026）'!$B:$B,'[1]产值及收款计划（2026）'!AW:AW)</f>
        <v>20</v>
      </c>
      <c r="AX136" s="256" cm="1">
        <f t="array" aca="1" ref="AX136" ca="1">_xlfn.XLOOKUP($A136&amp;$B136,'[1]产值及收款计划（2026）'!$A:$A&amp;'[1]产值及收款计划（2026）'!$B:$B,'[1]产值及收款计划（2026）'!AX:AX)</f>
        <v>27.882000000000001</v>
      </c>
      <c r="AY136" s="256" cm="1">
        <f t="array" aca="1" ref="AY136" ca="1">_xlfn.XLOOKUP($A136&amp;$B136,'[1]产值及收款计划（2026）'!$A:$A&amp;'[1]产值及收款计划（2026）'!$B:$B,'[1]产值及收款计划（2026）'!AY:AY)</f>
        <v>0</v>
      </c>
      <c r="AZ136" s="256" cm="1">
        <f t="array" aca="1" ref="AZ136" ca="1">_xlfn.XLOOKUP($A136&amp;$B136,'[1]产值及收款计划（2026）'!$A:$A&amp;'[1]产值及收款计划（2026）'!$B:$B,'[1]产值及收款计划（2026）'!AZ:AZ)</f>
        <v>0</v>
      </c>
      <c r="BA136" s="256" cm="1">
        <f t="array" aca="1" ref="BA136" ca="1">_xlfn.XLOOKUP($A136&amp;$B136,'[1]产值及收款计划（2026）'!$A:$A&amp;'[1]产值及收款计划（2026）'!$B:$B,'[1]产值及收款计划（2026）'!BA:BA)</f>
        <v>0</v>
      </c>
      <c r="BB136" s="256" cm="1">
        <f t="array" aca="1" ref="BB136" ca="1">_xlfn.XLOOKUP($A136&amp;$B136,'[1]产值及收款计划（2026）'!$A:$A&amp;'[1]产值及收款计划（2026）'!$B:$B,'[1]产值及收款计划（2026）'!BB:BB)</f>
        <v>20</v>
      </c>
      <c r="BC136" s="256" cm="1">
        <f t="array" aca="1" ref="BC136" ca="1">_xlfn.XLOOKUP($A136&amp;$B136,'[1]产值及收款计划（2026）'!$A:$A&amp;'[1]产值及收款计划（2026）'!$B:$B,'[1]产值及收款计划（2026）'!BC:BC)</f>
        <v>0</v>
      </c>
      <c r="BD136" s="256" cm="1">
        <f t="array" aca="1" ref="BD136" ca="1">_xlfn.XLOOKUP($A136&amp;$B136,'[1]产值及收款计划（2026）'!$A:$A&amp;'[1]产值及收款计划（2026）'!$B:$B,'[1]产值及收款计划（2026）'!BD:BD)</f>
        <v>0</v>
      </c>
      <c r="BE136" s="256" cm="1">
        <f t="array" aca="1" ref="BE136" ca="1">_xlfn.XLOOKUP($A136&amp;$B136,'[1]产值及收款计划（2026）'!$A:$A&amp;'[1]产值及收款计划（2026）'!$B:$B,'[1]产值及收款计划（2026）'!BE:BE)</f>
        <v>0</v>
      </c>
      <c r="BF136" s="256" cm="1">
        <f t="array" aca="1" ref="BF136" ca="1">_xlfn.XLOOKUP($A136&amp;$B136,'[1]产值及收款计划（2026）'!$A:$A&amp;'[1]产值及收款计划（2026）'!$B:$B,'[1]产值及收款计划（2026）'!BF:BF)</f>
        <v>0</v>
      </c>
      <c r="BG136" s="256" cm="1">
        <f t="array" aca="1" ref="BG136" ca="1">_xlfn.XLOOKUP($A136&amp;$B136,'[1]产值及收款计划（2026）'!$A:$A&amp;'[1]产值及收款计划（2026）'!$B:$B,'[1]产值及收款计划（2026）'!BG:BG)</f>
        <v>0</v>
      </c>
      <c r="BH136" s="256" cm="1">
        <f t="array" aca="1" ref="BH136" ca="1">_xlfn.XLOOKUP($A136&amp;$B136,'[1]产值及收款计划（2026）'!$A:$A&amp;'[1]产值及收款计划（2026）'!$B:$B,'[1]产值及收款计划（2026）'!BH:BH)</f>
        <v>0</v>
      </c>
      <c r="BI136" s="256" cm="1">
        <f t="array" aca="1" ref="BI136" ca="1">_xlfn.XLOOKUP($A136&amp;$B136,'[1]产值及收款计划（2026）'!$A:$A&amp;'[1]产值及收款计划（2026）'!$B:$B,'[1]产值及收款计划（2026）'!BI:BI)</f>
        <v>0</v>
      </c>
      <c r="BJ136" s="256" cm="1">
        <f t="array" aca="1" ref="BJ136" ca="1">_xlfn.XLOOKUP($A136&amp;$B136,'[1]产值及收款计划（2026）'!$A:$A&amp;'[1]产值及收款计划（2026）'!$B:$B,'[1]产值及收款计划（2026）'!BJ:BJ)</f>
        <v>0</v>
      </c>
      <c r="BK136" s="256" cm="1">
        <f t="array" aca="1" ref="BK136" ca="1">_xlfn.XLOOKUP($A136&amp;$B136,'[1]产值及收款计划（2026）'!$A:$A&amp;'[1]产值及收款计划（2026）'!$B:$B,'[1]产值及收款计划（2026）'!BK:BK)</f>
        <v>0</v>
      </c>
      <c r="BL136" s="256" cm="1">
        <f t="array" aca="1" ref="BL136" ca="1">_xlfn.XLOOKUP($A136&amp;$B136,'[1]产值及收款计划（2026）'!$A:$A&amp;'[1]产值及收款计划（2026）'!$B:$B,'[1]产值及收款计划（2026）'!BL:BL)</f>
        <v>0</v>
      </c>
      <c r="BM136" s="256"/>
      <c r="BN136" s="256"/>
      <c r="BO136" s="256"/>
      <c r="BP136" s="256"/>
      <c r="BQ136" s="255" cm="1">
        <f t="array" aca="1" ref="BQ136" ca="1">_xlfn.XLOOKUP($A136&amp;$B136,'[1]产值及收款计划（2026）'!$A:$A&amp;'[1]产值及收款计划（2026）'!$B:$B,'[1]产值及收款计划（2026）'!BQ:BQ)</f>
        <v>0</v>
      </c>
      <c r="BR136" s="256" cm="1">
        <f t="array" aca="1" ref="BR136" ca="1">_xlfn.XLOOKUP($A136&amp;$B136,'[1]产值及收款计划（2026）'!$A:$A&amp;'[1]产值及收款计划（2026）'!$B:$B,'[1]产值及收款计划（2026）'!BR:BR)</f>
        <v>0</v>
      </c>
      <c r="CA136" s="256" cm="1">
        <f t="array" aca="1" ref="CA136" ca="1">_xlfn.XLOOKUP($A136&amp;$B136,'[1]产值及收款计划（2026）'!$A:$A&amp;'[1]产值及收款计划（2026）'!$B:$B,'[1]产值及收款计划（2026）'!CA:CA)</f>
        <v>0</v>
      </c>
      <c r="CB136" s="256" cm="1">
        <f t="array" aca="1" ref="CB136" ca="1">_xlfn.XLOOKUP($A136&amp;$B136,'[1]产值及收款计划（2026）'!$A:$A&amp;'[1]产值及收款计划（2026）'!$B:$B,'[1]产值及收款计划（2026）'!CB:CB)</f>
        <v>0</v>
      </c>
      <c r="CC136" s="256" cm="1">
        <f t="array" aca="1" ref="CC136" ca="1">_xlfn.XLOOKUP($A136&amp;$B136,'[1]产值及收款计划（2026）'!$A:$A&amp;'[1]产值及收款计划（2026）'!$B:$B,'[1]产值及收款计划（2026）'!CC:CC)</f>
        <v>0</v>
      </c>
      <c r="CD136" s="256" cm="1">
        <f t="array" aca="1" ref="CD136" ca="1">_xlfn.XLOOKUP($A136&amp;$B136,'[1]产值及收款计划（2026）'!$A:$A&amp;'[1]产值及收款计划（2026）'!$B:$B,'[1]产值及收款计划（2026）'!CD:CD)</f>
        <v>0</v>
      </c>
      <c r="CE136" s="256" cm="1">
        <f t="array" aca="1" ref="CE136" ca="1">_xlfn.XLOOKUP($A136&amp;$B136,'[1]产值及收款计划（2026）'!$A:$A&amp;'[1]产值及收款计划（2026）'!$B:$B,'[1]产值及收款计划（2026）'!CE:CE)</f>
        <v>0</v>
      </c>
      <c r="CF136" s="256" cm="1">
        <f t="array" aca="1" ref="CF136" ca="1">_xlfn.XLOOKUP($A136&amp;$B136,'[1]产值及收款计划（2026）'!$A:$A&amp;'[1]产值及收款计划（2026）'!$B:$B,'[1]产值及收款计划（2026）'!CF:CF)</f>
        <v>0</v>
      </c>
      <c r="CG136" s="256" cm="1">
        <f t="array" aca="1" ref="CG136" ca="1">_xlfn.XLOOKUP($A136&amp;$B136,'[1]产值及收款计划（2026）'!$A:$A&amp;'[1]产值及收款计划（2026）'!$B:$B,'[1]产值及收款计划（2026）'!CG:CG)</f>
        <v>0</v>
      </c>
      <c r="CH136" s="256" cm="1">
        <f t="array" aca="1" ref="CH136" ca="1">_xlfn.XLOOKUP($A136&amp;$B136,'[1]产值及收款计划（2026）'!$A:$A&amp;'[1]产值及收款计划（2026）'!$B:$B,'[1]产值及收款计划（2026）'!CH:CH)</f>
        <v>0</v>
      </c>
      <c r="CI136" s="256" cm="1">
        <f t="array" aca="1" ref="CI136" ca="1">_xlfn.XLOOKUP($A136&amp;$B136,'[1]产值及收款计划（2026）'!$A:$A&amp;'[1]产值及收款计划（2026）'!$B:$B,'[1]产值及收款计划（2026）'!CI:CI)</f>
        <v>0</v>
      </c>
      <c r="CJ136" s="256" cm="1">
        <f t="array" aca="1" ref="CJ136" ca="1">_xlfn.XLOOKUP($A136&amp;$B136,'[1]产值及收款计划（2026）'!$A:$A&amp;'[1]产值及收款计划（2026）'!$B:$B,'[1]产值及收款计划（2026）'!CJ:CJ)</f>
        <v>0</v>
      </c>
      <c r="CK136" s="256" cm="1">
        <f t="array" aca="1" ref="CK136" ca="1">_xlfn.XLOOKUP($A136&amp;$B136,'[1]产值及收款计划（2026）'!$A:$A&amp;'[1]产值及收款计划（2026）'!$B:$B,'[1]产值及收款计划（2026）'!CK:CK)</f>
        <v>0</v>
      </c>
      <c r="CL136" s="256" cm="1">
        <f t="array" aca="1" ref="CL136" ca="1">_xlfn.XLOOKUP($A136&amp;$B136,'[1]产值及收款计划（2026）'!$A:$A&amp;'[1]产值及收款计划（2026）'!$B:$B,'[1]产值及收款计划（2026）'!CL:CL)</f>
        <v>0</v>
      </c>
      <c r="DA136" s="256" cm="1">
        <f t="array" aca="1" ref="DA136" ca="1">_xlfn.XLOOKUP($A136&amp;$B136,'[1]产值及收款计划（2026）'!$A:$A&amp;'[1]产值及收款计划（2026）'!$B:$B,'[1]产值及收款计划（2026）'!DA:DA)</f>
        <v>7.8819999999999997</v>
      </c>
      <c r="DB136" s="256" cm="1">
        <f t="array" aca="1" ref="DB136" ca="1">_xlfn.XLOOKUP($A136&amp;$B136,'[1]产值及收款计划（2026）'!$A:$A&amp;'[1]产值及收款计划（2026）'!$B:$B,'[1]产值及收款计划（2026）'!DB:DB)</f>
        <v>20</v>
      </c>
      <c r="DC136" s="256" cm="1">
        <f t="array" aca="1" ref="DC136" ca="1">_xlfn.XLOOKUP($A136&amp;$B136,'[1]产值及收款计划（2026）'!$A:$A&amp;'[1]产值及收款计划（2026）'!$B:$B,'[1]产值及收款计划（2026）'!DC:DC)</f>
        <v>0</v>
      </c>
      <c r="DD136" s="256" cm="1">
        <f t="array" aca="1" ref="DD136" ca="1">_xlfn.XLOOKUP($A136&amp;$B136,'[1]产值及收款计划（2026）'!$A:$A&amp;'[1]产值及收款计划（2026）'!$B:$B,'[1]产值及收款计划（2026）'!DD:DD)</f>
        <v>0</v>
      </c>
      <c r="DE136" s="256" cm="1">
        <f t="array" aca="1" ref="DE136" ca="1">_xlfn.XLOOKUP($A136&amp;$B136,'[1]产值及收款计划（2026）'!$A:$A&amp;'[1]产值及收款计划（2026）'!$B:$B,'[1]产值及收款计划（2026）'!DE:DE)</f>
        <v>0</v>
      </c>
      <c r="DF136" s="256" cm="1">
        <f t="array" aca="1" ref="DF136" ca="1">_xlfn.XLOOKUP($A136&amp;$B136,'[1]产值及收款计划（2026）'!$A:$A&amp;'[1]产值及收款计划（2026）'!$B:$B,'[1]产值及收款计划（2026）'!DF:DF)</f>
        <v>0</v>
      </c>
      <c r="DG136" s="256" cm="1">
        <f t="array" aca="1" ref="DG136" ca="1">_xlfn.XLOOKUP($A136&amp;$B136,'[1]产值及收款计划（2026）'!$A:$A&amp;'[1]产值及收款计划（2026）'!$B:$B,'[1]产值及收款计划（2026）'!DG:DG)</f>
        <v>0</v>
      </c>
      <c r="DH136" s="256" cm="1">
        <f t="array" aca="1" ref="DH136" ca="1">_xlfn.XLOOKUP($A136&amp;$B136,'[1]产值及收款计划（2026）'!$A:$A&amp;'[1]产值及收款计划（2026）'!$B:$B,'[1]产值及收款计划（2026）'!DH:DH)</f>
        <v>0</v>
      </c>
      <c r="DI136" s="256" cm="1">
        <f t="array" aca="1" ref="DI136" ca="1">_xlfn.XLOOKUP($A136&amp;$B136,'[1]产值及收款计划（2026）'!$A:$A&amp;'[1]产值及收款计划（2026）'!$B:$B,'[1]产值及收款计划（2026）'!DI:DI)</f>
        <v>0</v>
      </c>
      <c r="DJ136" s="256" cm="1">
        <f t="array" aca="1" ref="DJ136" ca="1">_xlfn.XLOOKUP($A136&amp;$B136,'[1]产值及收款计划（2026）'!$A:$A&amp;'[1]产值及收款计划（2026）'!$B:$B,'[1]产值及收款计划（2026）'!DJ:DJ)</f>
        <v>0</v>
      </c>
      <c r="DK136" s="256" cm="1">
        <f t="array" aca="1" ref="DK136" ca="1">_xlfn.XLOOKUP($A136&amp;$B136,'[1]产值及收款计划（2026）'!$A:$A&amp;'[1]产值及收款计划（2026）'!$B:$B,'[1]产值及收款计划（2026）'!DK:DK)</f>
        <v>0</v>
      </c>
      <c r="DL136" s="256" cm="1">
        <f t="array" aca="1" ref="DL136" ca="1">_xlfn.XLOOKUP($A136&amp;$B136,'[1]产值及收款计划（2026）'!$A:$A&amp;'[1]产值及收款计划（2026）'!$B:$B,'[1]产值及收款计划（2026）'!DL:DL)</f>
        <v>0</v>
      </c>
      <c r="DM136" s="264"/>
      <c r="DN136" s="250"/>
    </row>
    <row r="137" spans="1:118" ht="20.25" x14ac:dyDescent="0.15">
      <c r="A137" s="254">
        <f t="shared" ca="1" si="11"/>
        <v>133</v>
      </c>
      <c r="B137" s="254" t="s">
        <v>25</v>
      </c>
      <c r="C137" s="255" t="str" cm="1">
        <f t="array" aca="1" ref="C137" ca="1">_xlfn.XLOOKUP($A137&amp;$B137,'[1]产值及收款计划（2026）'!$A:$A&amp;'[1]产值及收款计划（2026）'!$B:$B,'[1]产值及收款计划（2026）'!C:C)</f>
        <v>C0CJSJ-JC-T-2025110</v>
      </c>
      <c r="D137" s="255" t="str" cm="1">
        <f t="array" aca="1" ref="D137" ca="1">_xlfn.XLOOKUP($A137&amp;$B137,'[1]产值及收款计划（2026）'!$A:$A&amp;'[1]产值及收款计划（2026）'!$B:$B,'[1]产值及收款计划（2026）'!D:D)</f>
        <v>越高速低空安全智巡系统采购项目综合显示大屏系统定制开发服务</v>
      </c>
      <c r="E137" s="256" cm="1">
        <f t="array" aca="1" ref="E137" ca="1">_xlfn.XLOOKUP($A137&amp;$B137,'[1]产值及收款计划（2026）'!$A:$A&amp;'[1]产值及收款计划（2026）'!$B:$B,'[1]产值及收款计划（2026）'!E:E)</f>
        <v>20</v>
      </c>
      <c r="F137" s="256" cm="1">
        <f t="array" aca="1" ref="F137" ca="1">_xlfn.XLOOKUP($A137&amp;$B137,'[1]产值及收款计划（2026）'!$A:$A&amp;'[1]产值及收款计划（2026）'!$B:$B,'[1]产值及收款计划（2026）'!F:F)</f>
        <v>20</v>
      </c>
      <c r="G137" s="256" cm="1">
        <f t="array" aca="1" ref="G137" ca="1">_xlfn.XLOOKUP($A137&amp;$B137,'[1]产值及收款计划（2026）'!$A:$A&amp;'[1]产值及收款计划（2026）'!$B:$B,'[1]产值及收款计划（2026）'!G:G)</f>
        <v>20</v>
      </c>
      <c r="H137" s="256" cm="1">
        <f t="array" aca="1" ref="H137" ca="1">_xlfn.XLOOKUP($A137&amp;$B137,'[1]产值及收款计划（2026）'!$A:$A&amp;'[1]产值及收款计划（2026）'!$B:$B,'[1]产值及收款计划（2026）'!H:H)</f>
        <v>20</v>
      </c>
      <c r="I137" s="257" cm="1">
        <f t="array" aca="1" ref="I137" ca="1">_xlfn.XLOOKUP($A137&amp;$B137,'[1]产值及收款计划（2026）'!$A:$A&amp;'[1]产值及收款计划（2026）'!$B:$B,'[1]产值及收款计划（2026）'!I:I)</f>
        <v>1</v>
      </c>
      <c r="J137" s="258" cm="1">
        <f t="array" aca="1" ref="J137" ca="1">_xlfn.XLOOKUP($A137&amp;$B137,'[1]产值及收款计划（2026）'!$A:$A&amp;'[1]产值及收款计划（2026）'!$B:$B,'[1]产值及收款计划（2026）'!J:J)</f>
        <v>0.06</v>
      </c>
      <c r="K137" s="256" cm="1">
        <f t="array" aca="1" ref="K137" ca="1">_xlfn.XLOOKUP($A137&amp;$B137,'[1]产值及收款计划（2026）'!$A:$A&amp;'[1]产值及收款计划（2026）'!$B:$B,'[1]产值及收款计划（2026）'!K:K)</f>
        <v>0</v>
      </c>
      <c r="L137" s="256" cm="1">
        <f t="array" aca="1" ref="L137" ca="1">_xlfn.XLOOKUP($A137&amp;$B137,'[1]产值及收款计划（2026）'!$A:$A&amp;'[1]产值及收款计划（2026）'!$B:$B,'[1]产值及收款计划（2026）'!L:L)</f>
        <v>0</v>
      </c>
      <c r="M137" s="256" t="str" cm="1">
        <f t="array" aca="1" ref="M137" ca="1">_xlfn.XLOOKUP($A137&amp;$B137,'[1]产值及收款计划（2026）'!$A:$A&amp;'[1]产值及收款计划（2026）'!$B:$B,'[1]产值及收款计划（2026）'!M:M)</f>
        <v>主导</v>
      </c>
      <c r="N137" s="256" t="str" cm="1">
        <f t="array" aca="1" ref="N137" ca="1">_xlfn.XLOOKUP($A137&amp;$B137,'[1]产值及收款计划（2026）'!$A:$A&amp;'[1]产值及收款计划（2026）'!$B:$B,'[1]产值及收款计划（2026）'!N:N)</f>
        <v>施林烽团队</v>
      </c>
      <c r="O137" s="256" t="str" cm="1">
        <f t="array" aca="1" ref="O137" ca="1">_xlfn.XLOOKUP($A137&amp;$B137,'[1]产值及收款计划（2026）'!$A:$A&amp;'[1]产值及收款计划（2026）'!$B:$B,'[1]产值及收款计划（2026）'!O:O)</f>
        <v>施林烽</v>
      </c>
      <c r="P137" s="255" t="str" cm="1">
        <f t="array" aca="1" ref="P137" ca="1">_xlfn.XLOOKUP($A137&amp;$B137,'[1]产值及收款计划（2026）'!$A:$A&amp;'[1]产值及收款计划（2026）'!$B:$B,'[1]产值及收款计划（2026）'!P:P)</f>
        <v>25已完结</v>
      </c>
      <c r="Q137" s="256" cm="1">
        <f t="array" aca="1" ref="Q137" ca="1">_xlfn.XLOOKUP($A137&amp;$B137,'[1]产值及收款计划（2026）'!$A:$A&amp;'[1]产值及收款计划（2026）'!$B:$B,'[1]产值及收款计划（2026）'!Q:Q)</f>
        <v>0</v>
      </c>
      <c r="R137" s="256" cm="1">
        <f t="array" aca="1" ref="R137" ca="1">_xlfn.XLOOKUP($A137&amp;$B137,'[1]产值及收款计划（2026）'!$A:$A&amp;'[1]产值及收款计划（2026）'!$B:$B,'[1]产值及收款计划（2026）'!R:R)</f>
        <v>0</v>
      </c>
      <c r="S137" s="256" cm="1">
        <f t="array" aca="1" ref="S137" ca="1">_xlfn.XLOOKUP($A137&amp;$B137,'[1]产值及收款计划（2026）'!$A:$A&amp;'[1]产值及收款计划（2026）'!$B:$B,'[1]产值及收款计划（2026）'!S:S)</f>
        <v>0</v>
      </c>
      <c r="T137" s="256" cm="1">
        <f t="array" aca="1" ref="T137" ca="1">_xlfn.XLOOKUP($A137&amp;$B137,'[1]产值及收款计划（2026）'!$A:$A&amp;'[1]产值及收款计划（2026）'!$B:$B,'[1]产值及收款计划（2026）'!T:T)</f>
        <v>20</v>
      </c>
      <c r="U137" s="256" cm="1">
        <f t="array" aca="1" ref="U137" ca="1">_xlfn.XLOOKUP($A137&amp;$B137,'[1]产值及收款计划（2026）'!$A:$A&amp;'[1]产值及收款计划（2026）'!$B:$B,'[1]产值及收款计划（2026）'!U:U)</f>
        <v>0</v>
      </c>
      <c r="V137" s="256" cm="1">
        <f t="array" aca="1" ref="V137" ca="1">_xlfn.XLOOKUP($A137&amp;$B137,'[1]产值及收款计划（2026）'!$A:$A&amp;'[1]产值及收款计划（2026）'!$B:$B,'[1]产值及收款计划（2026）'!V:V)</f>
        <v>0</v>
      </c>
      <c r="W137" s="256" cm="1">
        <f t="array" aca="1" ref="W137" ca="1">_xlfn.XLOOKUP($A137&amp;$B137,'[1]产值及收款计划（2026）'!$A:$A&amp;'[1]产值及收款计划（2026）'!$B:$B,'[1]产值及收款计划（2026）'!W:W)</f>
        <v>0</v>
      </c>
      <c r="X137" s="256" cm="1">
        <f t="array" aca="1" ref="X137" ca="1">_xlfn.XLOOKUP($A137&amp;$B137,'[1]产值及收款计划（2026）'!$A:$A&amp;'[1]产值及收款计划（2026）'!$B:$B,'[1]产值及收款计划（2026）'!X:X)</f>
        <v>0</v>
      </c>
      <c r="Y137" s="256" cm="1">
        <f t="array" aca="1" ref="Y137" ca="1">_xlfn.XLOOKUP($A137&amp;$B137,'[1]产值及收款计划（2026）'!$A:$A&amp;'[1]产值及收款计划（2026）'!$B:$B,'[1]产值及收款计划（2026）'!Y:Y)</f>
        <v>0</v>
      </c>
      <c r="Z137" s="256" cm="1">
        <f t="array" aca="1" ref="Z137" ca="1">_xlfn.XLOOKUP($A137&amp;$B137,'[1]产值及收款计划（2026）'!$A:$A&amp;'[1]产值及收款计划（2026）'!$B:$B,'[1]产值及收款计划（2026）'!Z:Z)</f>
        <v>0</v>
      </c>
      <c r="AA137" s="256" cm="1">
        <f t="array" aca="1" ref="AA137" ca="1">_xlfn.XLOOKUP($A137&amp;$B137,'[1]产值及收款计划（2026）'!$A:$A&amp;'[1]产值及收款计划（2026）'!$B:$B,'[1]产值及收款计划（2026）'!AA:AA)</f>
        <v>0</v>
      </c>
      <c r="AB137" s="256" cm="1">
        <f t="array" aca="1" ref="AB137" ca="1">_xlfn.XLOOKUP($A137&amp;$B137,'[1]产值及收款计划（2026）'!$A:$A&amp;'[1]产值及收款计划（2026）'!$B:$B,'[1]产值及收款计划（2026）'!AB:AB)</f>
        <v>0</v>
      </c>
      <c r="AC137" s="256" cm="1">
        <f t="array" aca="1" ref="AC137" ca="1">_xlfn.XLOOKUP($A137&amp;$B137,'[1]产值及收款计划（2026）'!$A:$A&amp;'[1]产值及收款计划（2026）'!$B:$B,'[1]产值及收款计划（2026）'!AC:AC)</f>
        <v>0</v>
      </c>
      <c r="AD137" s="256" cm="1">
        <f t="array" aca="1" ref="AD137" ca="1">_xlfn.XLOOKUP($A137&amp;$B137,'[1]产值及收款计划（2026）'!$A:$A&amp;'[1]产值及收款计划（2026）'!$B:$B,'[1]产值及收款计划（2026）'!AD:AD)</f>
        <v>0</v>
      </c>
      <c r="AE137" s="256" cm="1">
        <f t="array" aca="1" ref="AE137" ca="1">_xlfn.XLOOKUP($A137&amp;$B137,'[1]产值及收款计划（2026）'!$A:$A&amp;'[1]产值及收款计划（2026）'!$B:$B,'[1]产值及收款计划（2026）'!AE:AE)</f>
        <v>0</v>
      </c>
      <c r="AF137" s="256" cm="1">
        <f t="array" aca="1" ref="AF137" ca="1">_xlfn.XLOOKUP($A137&amp;$B137,'[1]产值及收款计划（2026）'!$A:$A&amp;'[1]产值及收款计划（2026）'!$B:$B,'[1]产值及收款计划（2026）'!AF:AF)</f>
        <v>0</v>
      </c>
      <c r="AG137" s="256" cm="1">
        <f t="array" aca="1" ref="AG137" ca="1">_xlfn.XLOOKUP($A137&amp;$B137,'[1]产值及收款计划（2026）'!$A:$A&amp;'[1]产值及收款计划（2026）'!$B:$B,'[1]产值及收款计划（2026）'!AG:AG)</f>
        <v>0</v>
      </c>
      <c r="AH137" s="256" cm="1">
        <f t="array" aca="1" ref="AH137" ca="1">_xlfn.XLOOKUP($A137&amp;$B137,'[1]产值及收款计划（2026）'!$A:$A&amp;'[1]产值及收款计划（2026）'!$B:$B,'[1]产值及收款计划（2026）'!AH:AH)</f>
        <v>0</v>
      </c>
      <c r="AI137" s="256" cm="1">
        <f t="array" aca="1" ref="AI137" ca="1">_xlfn.XLOOKUP($A137&amp;$B137,'[1]产值及收款计划（2026）'!$A:$A&amp;'[1]产值及收款计划（2026）'!$B:$B,'[1]产值及收款计划（2026）'!AI:AI)</f>
        <v>0</v>
      </c>
      <c r="AJ137" s="256" cm="1">
        <f t="array" aca="1" ref="AJ137" ca="1">_xlfn.XLOOKUP($A137&amp;$B137,'[1]产值及收款计划（2026）'!$A:$A&amp;'[1]产值及收款计划（2026）'!$B:$B,'[1]产值及收款计划（2026）'!AJ:AJ)</f>
        <v>0</v>
      </c>
      <c r="AK137" s="256" cm="1">
        <f t="array" aca="1" ref="AK137" ca="1">_xlfn.XLOOKUP($A137&amp;$B137,'[1]产值及收款计划（2026）'!$A:$A&amp;'[1]产值及收款计划（2026）'!$B:$B,'[1]产值及收款计划（2026）'!AK:AK)</f>
        <v>0</v>
      </c>
      <c r="AL137" s="256" cm="1">
        <f t="array" aca="1" ref="AL137" ca="1">_xlfn.XLOOKUP($A137&amp;$B137,'[1]产值及收款计划（2026）'!$A:$A&amp;'[1]产值及收款计划（2026）'!$B:$B,'[1]产值及收款计划（2026）'!AL:AL)</f>
        <v>0</v>
      </c>
      <c r="AM137" s="263" t="e" cm="1">
        <f t="array" aca="1" ref="AM137" ca="1">_xlfn.LET(_xlpm.勾选月份状态数组,TRANSPOSE('PPT(12-15页）-TOP10'!$A$3:$A$14),_xlpm.选择数据区,IF('PPT(12-15页）-TOP10'!$E$3="收款",$BA137:$BL137,$AA137:$AL137),SUM(_xlfn._xlws.FILTER(_xlpm.选择数据区,_xlpm.勾选月份状态数组,"")))</f>
        <v>#NAME?</v>
      </c>
      <c r="AN137" s="256" t="e" cm="1">
        <f t="array" aca="1" ref="AN137" ca="1">_xlfn.LET(_xlpm.勾选月份状态数组,TRANSPOSE('PPT(12-15页）-TOP10'!$A$3:$A$14),_xlpm.选择数据区,IF('PPT(12-15页）-TOP10'!$E$3="收款",$DA137:$DL137,$CA137:$CL137),SUM(_xlfn._xlws.FILTER(_xlpm.选择数据区,_xlpm.勾选月份状态数组,"")))</f>
        <v>#NAME?</v>
      </c>
      <c r="AO137" s="256">
        <f ca="1">SUM(CA137:CC137)+SUM(AD137:AL137)</f>
        <v>0</v>
      </c>
      <c r="AP137" s="256"/>
      <c r="AQ137" s="256"/>
      <c r="AR137" s="256"/>
      <c r="AS137" s="256" cm="1">
        <f t="array" aca="1" ref="AS137" ca="1">_xlfn.XLOOKUP($A137&amp;$B137,'[1]产值及收款计划（2026）'!$A:$A&amp;'[1]产值及收款计划（2026）'!$B:$B,'[1]产值及收款计划（2026）'!AS:AS)</f>
        <v>0</v>
      </c>
      <c r="AT137" s="256" cm="1">
        <f t="array" aca="1" ref="AT137" ca="1">_xlfn.XLOOKUP($A137&amp;$B137,'[1]产值及收款计划（2026）'!$A:$A&amp;'[1]产值及收款计划（2026）'!$B:$B,'[1]产值及收款计划（2026）'!AT:AT)</f>
        <v>0</v>
      </c>
      <c r="AU137" s="256" cm="1">
        <f t="array" aca="1" ref="AU137" ca="1">_xlfn.XLOOKUP($A137&amp;$B137,'[1]产值及收款计划（2026）'!$A:$A&amp;'[1]产值及收款计划（2026）'!$B:$B,'[1]产值及收款计划（2026）'!AU:AU)</f>
        <v>0</v>
      </c>
      <c r="AV137" s="256" cm="1">
        <f t="array" aca="1" ref="AV137" ca="1">_xlfn.XLOOKUP($A137&amp;$B137,'[1]产值及收款计划（2026）'!$A:$A&amp;'[1]产值及收款计划（2026）'!$B:$B,'[1]产值及收款计划（2026）'!AV:AV)</f>
        <v>0</v>
      </c>
      <c r="AW137" s="256" cm="1">
        <f t="array" aca="1" ref="AW137" ca="1">_xlfn.XLOOKUP($A137&amp;$B137,'[1]产值及收款计划（2026）'!$A:$A&amp;'[1]产值及收款计划（2026）'!$B:$B,'[1]产值及收款计划（2026）'!AW:AW)</f>
        <v>0</v>
      </c>
      <c r="AX137" s="256" cm="1">
        <f t="array" aca="1" ref="AX137" ca="1">_xlfn.XLOOKUP($A137&amp;$B137,'[1]产值及收款计划（2026）'!$A:$A&amp;'[1]产值及收款计划（2026）'!$B:$B,'[1]产值及收款计划（2026）'!AX:AX)</f>
        <v>0</v>
      </c>
      <c r="AY137" s="256" cm="1">
        <f t="array" aca="1" ref="AY137" ca="1">_xlfn.XLOOKUP($A137&amp;$B137,'[1]产值及收款计划（2026）'!$A:$A&amp;'[1]产值及收款计划（2026）'!$B:$B,'[1]产值及收款计划（2026）'!AY:AY)</f>
        <v>20</v>
      </c>
      <c r="AZ137" s="256" cm="1">
        <f t="array" aca="1" ref="AZ137" ca="1">_xlfn.XLOOKUP($A137&amp;$B137,'[1]产值及收款计划（2026）'!$A:$A&amp;'[1]产值及收款计划（2026）'!$B:$B,'[1]产值及收款计划（2026）'!AZ:AZ)</f>
        <v>20</v>
      </c>
      <c r="BA137" s="256" cm="1">
        <f t="array" aca="1" ref="BA137" ca="1">_xlfn.XLOOKUP($A137&amp;$B137,'[1]产值及收款计划（2026）'!$A:$A&amp;'[1]产值及收款计划（2026）'!$B:$B,'[1]产值及收款计划（2026）'!BA:BA)</f>
        <v>0</v>
      </c>
      <c r="BB137" s="256" cm="1">
        <f t="array" aca="1" ref="BB137" ca="1">_xlfn.XLOOKUP($A137&amp;$B137,'[1]产值及收款计划（2026）'!$A:$A&amp;'[1]产值及收款计划（2026）'!$B:$B,'[1]产值及收款计划（2026）'!BB:BB)</f>
        <v>0</v>
      </c>
      <c r="BC137" s="256" cm="1">
        <f t="array" aca="1" ref="BC137" ca="1">_xlfn.XLOOKUP($A137&amp;$B137,'[1]产值及收款计划（2026）'!$A:$A&amp;'[1]产值及收款计划（2026）'!$B:$B,'[1]产值及收款计划（2026）'!BC:BC)</f>
        <v>0</v>
      </c>
      <c r="BD137" s="256" cm="1">
        <f t="array" aca="1" ref="BD137" ca="1">_xlfn.XLOOKUP($A137&amp;$B137,'[1]产值及收款计划（2026）'!$A:$A&amp;'[1]产值及收款计划（2026）'!$B:$B,'[1]产值及收款计划（2026）'!BD:BD)</f>
        <v>0</v>
      </c>
      <c r="BE137" s="256" cm="1">
        <f t="array" aca="1" ref="BE137" ca="1">_xlfn.XLOOKUP($A137&amp;$B137,'[1]产值及收款计划（2026）'!$A:$A&amp;'[1]产值及收款计划（2026）'!$B:$B,'[1]产值及收款计划（2026）'!BE:BE)</f>
        <v>10</v>
      </c>
      <c r="BF137" s="256" cm="1">
        <f t="array" aca="1" ref="BF137" ca="1">_xlfn.XLOOKUP($A137&amp;$B137,'[1]产值及收款计划（2026）'!$A:$A&amp;'[1]产值及收款计划（2026）'!$B:$B,'[1]产值及收款计划（2026）'!BF:BF)</f>
        <v>0</v>
      </c>
      <c r="BG137" s="256" cm="1">
        <f t="array" aca="1" ref="BG137" ca="1">_xlfn.XLOOKUP($A137&amp;$B137,'[1]产值及收款计划（2026）'!$A:$A&amp;'[1]产值及收款计划（2026）'!$B:$B,'[1]产值及收款计划（2026）'!BG:BG)</f>
        <v>0</v>
      </c>
      <c r="BH137" s="256" cm="1">
        <f t="array" aca="1" ref="BH137" ca="1">_xlfn.XLOOKUP($A137&amp;$B137,'[1]产值及收款计划（2026）'!$A:$A&amp;'[1]产值及收款计划（2026）'!$B:$B,'[1]产值及收款计划（2026）'!BH:BH)</f>
        <v>0</v>
      </c>
      <c r="BI137" s="256" cm="1">
        <f t="array" aca="1" ref="BI137" ca="1">_xlfn.XLOOKUP($A137&amp;$B137,'[1]产值及收款计划（2026）'!$A:$A&amp;'[1]产值及收款计划（2026）'!$B:$B,'[1]产值及收款计划（2026）'!BI:BI)</f>
        <v>0</v>
      </c>
      <c r="BJ137" s="256" cm="1">
        <f t="array" aca="1" ref="BJ137" ca="1">_xlfn.XLOOKUP($A137&amp;$B137,'[1]产值及收款计划（2026）'!$A:$A&amp;'[1]产值及收款计划（2026）'!$B:$B,'[1]产值及收款计划（2026）'!BJ:BJ)</f>
        <v>0</v>
      </c>
      <c r="BK137" s="256" cm="1">
        <f t="array" aca="1" ref="BK137" ca="1">_xlfn.XLOOKUP($A137&amp;$B137,'[1]产值及收款计划（2026）'!$A:$A&amp;'[1]产值及收款计划（2026）'!$B:$B,'[1]产值及收款计划（2026）'!BK:BK)</f>
        <v>0</v>
      </c>
      <c r="BL137" s="256" cm="1">
        <f t="array" aca="1" ref="BL137" ca="1">_xlfn.XLOOKUP($A137&amp;$B137,'[1]产值及收款计划（2026）'!$A:$A&amp;'[1]产值及收款计划（2026）'!$B:$B,'[1]产值及收款计划（2026）'!BL:BL)</f>
        <v>0</v>
      </c>
      <c r="BM137" s="256"/>
      <c r="BN137" s="256"/>
      <c r="BO137" s="256"/>
      <c r="BP137" s="256"/>
      <c r="BQ137" s="255" cm="1">
        <f t="array" aca="1" ref="BQ137" ca="1">_xlfn.XLOOKUP($A137&amp;$B137,'[1]产值及收款计划（2026）'!$A:$A&amp;'[1]产值及收款计划（2026）'!$B:$B,'[1]产值及收款计划（2026）'!BQ:BQ)</f>
        <v>0</v>
      </c>
      <c r="BR137" s="256" cm="1">
        <f t="array" aca="1" ref="BR137" ca="1">_xlfn.XLOOKUP($A137&amp;$B137,'[1]产值及收款计划（2026）'!$A:$A&amp;'[1]产值及收款计划（2026）'!$B:$B,'[1]产值及收款计划（2026）'!BR:BR)</f>
        <v>0</v>
      </c>
      <c r="CA137" s="256" cm="1">
        <f t="array" aca="1" ref="CA137" ca="1">_xlfn.XLOOKUP($A137&amp;$B137,'[1]产值及收款计划（2026）'!$A:$A&amp;'[1]产值及收款计划（2026）'!$B:$B,'[1]产值及收款计划（2026）'!CA:CA)</f>
        <v>0</v>
      </c>
      <c r="CB137" s="256" cm="1">
        <f t="array" aca="1" ref="CB137" ca="1">_xlfn.XLOOKUP($A137&amp;$B137,'[1]产值及收款计划（2026）'!$A:$A&amp;'[1]产值及收款计划（2026）'!$B:$B,'[1]产值及收款计划（2026）'!CB:CB)</f>
        <v>0</v>
      </c>
      <c r="CC137" s="256" cm="1">
        <f t="array" aca="1" ref="CC137" ca="1">_xlfn.XLOOKUP($A137&amp;$B137,'[1]产值及收款计划（2026）'!$A:$A&amp;'[1]产值及收款计划（2026）'!$B:$B,'[1]产值及收款计划（2026）'!CC:CC)</f>
        <v>0</v>
      </c>
      <c r="CD137" s="256" cm="1">
        <f t="array" aca="1" ref="CD137" ca="1">_xlfn.XLOOKUP($A137&amp;$B137,'[1]产值及收款计划（2026）'!$A:$A&amp;'[1]产值及收款计划（2026）'!$B:$B,'[1]产值及收款计划（2026）'!CD:CD)</f>
        <v>0</v>
      </c>
      <c r="CE137" s="256" cm="1">
        <f t="array" aca="1" ref="CE137" ca="1">_xlfn.XLOOKUP($A137&amp;$B137,'[1]产值及收款计划（2026）'!$A:$A&amp;'[1]产值及收款计划（2026）'!$B:$B,'[1]产值及收款计划（2026）'!CE:CE)</f>
        <v>0</v>
      </c>
      <c r="CF137" s="256" cm="1">
        <f t="array" aca="1" ref="CF137" ca="1">_xlfn.XLOOKUP($A137&amp;$B137,'[1]产值及收款计划（2026）'!$A:$A&amp;'[1]产值及收款计划（2026）'!$B:$B,'[1]产值及收款计划（2026）'!CF:CF)</f>
        <v>0</v>
      </c>
      <c r="CG137" s="256" cm="1">
        <f t="array" aca="1" ref="CG137" ca="1">_xlfn.XLOOKUP($A137&amp;$B137,'[1]产值及收款计划（2026）'!$A:$A&amp;'[1]产值及收款计划（2026）'!$B:$B,'[1]产值及收款计划（2026）'!CG:CG)</f>
        <v>0</v>
      </c>
      <c r="CH137" s="256" cm="1">
        <f t="array" aca="1" ref="CH137" ca="1">_xlfn.XLOOKUP($A137&amp;$B137,'[1]产值及收款计划（2026）'!$A:$A&amp;'[1]产值及收款计划（2026）'!$B:$B,'[1]产值及收款计划（2026）'!CH:CH)</f>
        <v>0</v>
      </c>
      <c r="CI137" s="256" cm="1">
        <f t="array" aca="1" ref="CI137" ca="1">_xlfn.XLOOKUP($A137&amp;$B137,'[1]产值及收款计划（2026）'!$A:$A&amp;'[1]产值及收款计划（2026）'!$B:$B,'[1]产值及收款计划（2026）'!CI:CI)</f>
        <v>0</v>
      </c>
      <c r="CJ137" s="256" cm="1">
        <f t="array" aca="1" ref="CJ137" ca="1">_xlfn.XLOOKUP($A137&amp;$B137,'[1]产值及收款计划（2026）'!$A:$A&amp;'[1]产值及收款计划（2026）'!$B:$B,'[1]产值及收款计划（2026）'!CJ:CJ)</f>
        <v>0</v>
      </c>
      <c r="CK137" s="256" cm="1">
        <f t="array" aca="1" ref="CK137" ca="1">_xlfn.XLOOKUP($A137&amp;$B137,'[1]产值及收款计划（2026）'!$A:$A&amp;'[1]产值及收款计划（2026）'!$B:$B,'[1]产值及收款计划（2026）'!CK:CK)</f>
        <v>0</v>
      </c>
      <c r="CL137" s="256" cm="1">
        <f t="array" aca="1" ref="CL137" ca="1">_xlfn.XLOOKUP($A137&amp;$B137,'[1]产值及收款计划（2026）'!$A:$A&amp;'[1]产值及收款计划（2026）'!$B:$B,'[1]产值及收款计划（2026）'!CL:CL)</f>
        <v>0</v>
      </c>
      <c r="DA137" s="256" cm="1">
        <f t="array" aca="1" ref="DA137" ca="1">_xlfn.XLOOKUP($A137&amp;$B137,'[1]产值及收款计划（2026）'!$A:$A&amp;'[1]产值及收款计划（2026）'!$B:$B,'[1]产值及收款计划（2026）'!DA:DA)</f>
        <v>0</v>
      </c>
      <c r="DB137" s="256" cm="1">
        <f t="array" aca="1" ref="DB137" ca="1">_xlfn.XLOOKUP($A137&amp;$B137,'[1]产值及收款计划（2026）'!$A:$A&amp;'[1]产值及收款计划（2026）'!$B:$B,'[1]产值及收款计划（2026）'!DB:DB)</f>
        <v>0</v>
      </c>
      <c r="DC137" s="256" cm="1">
        <f t="array" aca="1" ref="DC137" ca="1">_xlfn.XLOOKUP($A137&amp;$B137,'[1]产值及收款计划（2026）'!$A:$A&amp;'[1]产值及收款计划（2026）'!$B:$B,'[1]产值及收款计划（2026）'!DC:DC)</f>
        <v>0</v>
      </c>
      <c r="DD137" s="256" cm="1">
        <f t="array" aca="1" ref="DD137" ca="1">_xlfn.XLOOKUP($A137&amp;$B137,'[1]产值及收款计划（2026）'!$A:$A&amp;'[1]产值及收款计划（2026）'!$B:$B,'[1]产值及收款计划（2026）'!DD:DD)</f>
        <v>0</v>
      </c>
      <c r="DE137" s="256" cm="1">
        <f t="array" aca="1" ref="DE137" ca="1">_xlfn.XLOOKUP($A137&amp;$B137,'[1]产值及收款计划（2026）'!$A:$A&amp;'[1]产值及收款计划（2026）'!$B:$B,'[1]产值及收款计划（2026）'!DE:DE)</f>
        <v>0</v>
      </c>
      <c r="DF137" s="256" cm="1">
        <f t="array" aca="1" ref="DF137" ca="1">_xlfn.XLOOKUP($A137&amp;$B137,'[1]产值及收款计划（2026）'!$A:$A&amp;'[1]产值及收款计划（2026）'!$B:$B,'[1]产值及收款计划（2026）'!DF:DF)</f>
        <v>0</v>
      </c>
      <c r="DG137" s="256" cm="1">
        <f t="array" aca="1" ref="DG137" ca="1">_xlfn.XLOOKUP($A137&amp;$B137,'[1]产值及收款计划（2026）'!$A:$A&amp;'[1]产值及收款计划（2026）'!$B:$B,'[1]产值及收款计划（2026）'!DG:DG)</f>
        <v>0</v>
      </c>
      <c r="DH137" s="256" cm="1">
        <f t="array" aca="1" ref="DH137" ca="1">_xlfn.XLOOKUP($A137&amp;$B137,'[1]产值及收款计划（2026）'!$A:$A&amp;'[1]产值及收款计划（2026）'!$B:$B,'[1]产值及收款计划（2026）'!DH:DH)</f>
        <v>0</v>
      </c>
      <c r="DI137" s="256" cm="1">
        <f t="array" aca="1" ref="DI137" ca="1">_xlfn.XLOOKUP($A137&amp;$B137,'[1]产值及收款计划（2026）'!$A:$A&amp;'[1]产值及收款计划（2026）'!$B:$B,'[1]产值及收款计划（2026）'!DI:DI)</f>
        <v>0</v>
      </c>
      <c r="DJ137" s="256" cm="1">
        <f t="array" aca="1" ref="DJ137" ca="1">_xlfn.XLOOKUP($A137&amp;$B137,'[1]产值及收款计划（2026）'!$A:$A&amp;'[1]产值及收款计划（2026）'!$B:$B,'[1]产值及收款计划（2026）'!DJ:DJ)</f>
        <v>0</v>
      </c>
      <c r="DK137" s="256" cm="1">
        <f t="array" aca="1" ref="DK137" ca="1">_xlfn.XLOOKUP($A137&amp;$B137,'[1]产值及收款计划（2026）'!$A:$A&amp;'[1]产值及收款计划（2026）'!$B:$B,'[1]产值及收款计划（2026）'!DK:DK)</f>
        <v>0</v>
      </c>
      <c r="DL137" s="256" cm="1">
        <f t="array" aca="1" ref="DL137" ca="1">_xlfn.XLOOKUP($A137&amp;$B137,'[1]产值及收款计划（2026）'!$A:$A&amp;'[1]产值及收款计划（2026）'!$B:$B,'[1]产值及收款计划（2026）'!DL:DL)</f>
        <v>0</v>
      </c>
      <c r="DM137" s="264"/>
      <c r="DN137" s="250"/>
    </row>
    <row r="138" spans="1:118" ht="20.25" x14ac:dyDescent="0.15">
      <c r="A138" s="254">
        <f t="shared" ca="1" si="11"/>
        <v>134</v>
      </c>
      <c r="B138" s="254" t="s">
        <v>25</v>
      </c>
      <c r="C138" s="255" t="str" cm="1">
        <f t="array" aca="1" ref="C138" ca="1">_xlfn.XLOOKUP($A138&amp;$B138,'[1]产值及收款计划（2026）'!$A:$A&amp;'[1]产值及收款计划（2026）'!$B:$B,'[1]产值及收款计划（2026）'!C:C)</f>
        <v>C0CJSJ-FW-T-2025138</v>
      </c>
      <c r="D138" s="255" t="str" cm="1">
        <f t="array" aca="1" ref="D138" ca="1">_xlfn.XLOOKUP($A138&amp;$B138,'[1]产值及收款计划（2026）'!$A:$A&amp;'[1]产值及收款计划（2026）'!$B:$B,'[1]产值及收款计划（2026）'!D:D)</f>
        <v>新加坡地铁盾构隧道检测数据平台</v>
      </c>
      <c r="E138" s="256" cm="1">
        <f t="array" aca="1" ref="E138" ca="1">_xlfn.XLOOKUP($A138&amp;$B138,'[1]产值及收款计划（2026）'!$A:$A&amp;'[1]产值及收款计划（2026）'!$B:$B,'[1]产值及收款计划（2026）'!E:E)</f>
        <v>142</v>
      </c>
      <c r="F138" s="256" cm="1">
        <f t="array" aca="1" ref="F138" ca="1">_xlfn.XLOOKUP($A138&amp;$B138,'[1]产值及收款计划（2026）'!$A:$A&amp;'[1]产值及收款计划（2026）'!$B:$B,'[1]产值及收款计划（2026）'!F:F)</f>
        <v>142</v>
      </c>
      <c r="G138" s="256" cm="1">
        <f t="array" aca="1" ref="G138" ca="1">_xlfn.XLOOKUP($A138&amp;$B138,'[1]产值及收款计划（2026）'!$A:$A&amp;'[1]产值及收款计划（2026）'!$B:$B,'[1]产值及收款计划（2026）'!G:G)</f>
        <v>142</v>
      </c>
      <c r="H138" s="256" cm="1">
        <f t="array" aca="1" ref="H138" ca="1">_xlfn.XLOOKUP($A138&amp;$B138,'[1]产值及收款计划（2026）'!$A:$A&amp;'[1]产值及收款计划（2026）'!$B:$B,'[1]产值及收款计划（2026）'!H:H)</f>
        <v>107</v>
      </c>
      <c r="I138" s="257" cm="1">
        <f t="array" aca="1" ref="I138" ca="1">_xlfn.XLOOKUP($A138&amp;$B138,'[1]产值及收款计划（2026）'!$A:$A&amp;'[1]产值及收款计划（2026）'!$B:$B,'[1]产值及收款计划（2026）'!I:I)</f>
        <v>0.75352112676056304</v>
      </c>
      <c r="J138" s="258" cm="1">
        <f t="array" aca="1" ref="J138" ca="1">_xlfn.XLOOKUP($A138&amp;$B138,'[1]产值及收款计划（2026）'!$A:$A&amp;'[1]产值及收款计划（2026）'!$B:$B,'[1]产值及收款计划（2026）'!J:J)</f>
        <v>0.06</v>
      </c>
      <c r="K138" s="256" cm="1">
        <f t="array" aca="1" ref="K138" ca="1">_xlfn.XLOOKUP($A138&amp;$B138,'[1]产值及收款计划（2026）'!$A:$A&amp;'[1]产值及收款计划（2026）'!$B:$B,'[1]产值及收款计划（2026）'!K:K)</f>
        <v>0</v>
      </c>
      <c r="L138" s="256" cm="1">
        <f t="array" aca="1" ref="L138" ca="1">_xlfn.XLOOKUP($A138&amp;$B138,'[1]产值及收款计划（2026）'!$A:$A&amp;'[1]产值及收款计划（2026）'!$B:$B,'[1]产值及收款计划（2026）'!L:L)</f>
        <v>0</v>
      </c>
      <c r="M138" s="256" t="str" cm="1">
        <f t="array" aca="1" ref="M138" ca="1">_xlfn.XLOOKUP($A138&amp;$B138,'[1]产值及收款计划（2026）'!$A:$A&amp;'[1]产值及收款计划（2026）'!$B:$B,'[1]产值及收款计划（2026）'!M:M)</f>
        <v>主导</v>
      </c>
      <c r="N138" s="256" t="str" cm="1">
        <f t="array" aca="1" ref="N138" ca="1">_xlfn.XLOOKUP($A138&amp;$B138,'[1]产值及收款计划（2026）'!$A:$A&amp;'[1]产值及收款计划（2026）'!$B:$B,'[1]产值及收款计划（2026）'!N:N)</f>
        <v>孔祥平团队</v>
      </c>
      <c r="O138" s="256" t="str" cm="1">
        <f t="array" aca="1" ref="O138" ca="1">_xlfn.XLOOKUP($A138&amp;$B138,'[1]产值及收款计划（2026）'!$A:$A&amp;'[1]产值及收款计划（2026）'!$B:$B,'[1]产值及收款计划（2026）'!O:O)</f>
        <v>张智伟</v>
      </c>
      <c r="P138" s="255" t="str" cm="1">
        <f t="array" aca="1" ref="P138" ca="1">_xlfn.XLOOKUP($A138&amp;$B138,'[1]产值及收款计划（2026）'!$A:$A&amp;'[1]产值及收款计划（2026）'!$B:$B,'[1]产值及收款计划（2026）'!P:P)</f>
        <v>在建</v>
      </c>
      <c r="Q138" s="256" cm="1">
        <f t="array" aca="1" ref="Q138" ca="1">_xlfn.XLOOKUP($A138&amp;$B138,'[1]产值及收款计划（2026）'!$A:$A&amp;'[1]产值及收款计划（2026）'!$B:$B,'[1]产值及收款计划（2026）'!Q:Q)</f>
        <v>0</v>
      </c>
      <c r="R138" s="256" cm="1">
        <f t="array" aca="1" ref="R138" ca="1">_xlfn.XLOOKUP($A138&amp;$B138,'[1]产值及收款计划（2026）'!$A:$A&amp;'[1]产值及收款计划（2026）'!$B:$B,'[1]产值及收款计划（2026）'!R:R)</f>
        <v>0</v>
      </c>
      <c r="S138" s="256" cm="1">
        <f t="array" aca="1" ref="S138" ca="1">_xlfn.XLOOKUP($A138&amp;$B138,'[1]产值及收款计划（2026）'!$A:$A&amp;'[1]产值及收款计划（2026）'!$B:$B,'[1]产值及收款计划（2026）'!S:S)</f>
        <v>0</v>
      </c>
      <c r="T138" s="256" cm="1">
        <f t="array" aca="1" ref="T138" ca="1">_xlfn.XLOOKUP($A138&amp;$B138,'[1]产值及收款计划（2026）'!$A:$A&amp;'[1]产值及收款计划（2026）'!$B:$B,'[1]产值及收款计划（2026）'!T:T)</f>
        <v>100</v>
      </c>
      <c r="U138" s="256" cm="1">
        <f t="array" aca="1" ref="U138" ca="1">_xlfn.XLOOKUP($A138&amp;$B138,'[1]产值及收款计划（2026）'!$A:$A&amp;'[1]产值及收款计划（2026）'!$B:$B,'[1]产值及收款计划（2026）'!U:U)</f>
        <v>0</v>
      </c>
      <c r="V138" s="256" cm="1">
        <f t="array" aca="1" ref="V138" ca="1">_xlfn.XLOOKUP($A138&amp;$B138,'[1]产值及收款计划（2026）'!$A:$A&amp;'[1]产值及收款计划（2026）'!$B:$B,'[1]产值及收款计划（2026）'!V:V)</f>
        <v>42</v>
      </c>
      <c r="W138" s="256" cm="1">
        <f t="array" aca="1" ref="W138" ca="1">_xlfn.XLOOKUP($A138&amp;$B138,'[1]产值及收款计划（2026）'!$A:$A&amp;'[1]产值及收款计划（2026）'!$B:$B,'[1]产值及收款计划（2026）'!W:W)</f>
        <v>0</v>
      </c>
      <c r="X138" s="256" cm="1">
        <f t="array" aca="1" ref="X138" ca="1">_xlfn.XLOOKUP($A138&amp;$B138,'[1]产值及收款计划（2026）'!$A:$A&amp;'[1]产值及收款计划（2026）'!$B:$B,'[1]产值及收款计划（2026）'!X:X)</f>
        <v>0</v>
      </c>
      <c r="Y138" s="256" cm="1">
        <f t="array" aca="1" ref="Y138" ca="1">_xlfn.XLOOKUP($A138&amp;$B138,'[1]产值及收款计划（2026）'!$A:$A&amp;'[1]产值及收款计划（2026）'!$B:$B,'[1]产值及收款计划（2026）'!Y:Y)</f>
        <v>0</v>
      </c>
      <c r="Z138" s="256" cm="1">
        <f t="array" aca="1" ref="Z138" ca="1">_xlfn.XLOOKUP($A138&amp;$B138,'[1]产值及收款计划（2026）'!$A:$A&amp;'[1]产值及收款计划（2026）'!$B:$B,'[1]产值及收款计划（2026）'!Z:Z)</f>
        <v>0</v>
      </c>
      <c r="AA138" s="256" cm="1">
        <f t="array" aca="1" ref="AA138" ca="1">_xlfn.XLOOKUP($A138&amp;$B138,'[1]产值及收款计划（2026）'!$A:$A&amp;'[1]产值及收款计划（2026）'!$B:$B,'[1]产值及收款计划（2026）'!AA:AA)</f>
        <v>0</v>
      </c>
      <c r="AB138" s="256" cm="1">
        <f t="array" aca="1" ref="AB138" ca="1">_xlfn.XLOOKUP($A138&amp;$B138,'[1]产值及收款计划（2026）'!$A:$A&amp;'[1]产值及收款计划（2026）'!$B:$B,'[1]产值及收款计划（2026）'!AB:AB)</f>
        <v>0</v>
      </c>
      <c r="AC138" s="256" cm="1">
        <f t="array" aca="1" ref="AC138" ca="1">_xlfn.XLOOKUP($A138&amp;$B138,'[1]产值及收款计划（2026）'!$A:$A&amp;'[1]产值及收款计划（2026）'!$B:$B,'[1]产值及收款计划（2026）'!AC:AC)</f>
        <v>0</v>
      </c>
      <c r="AD138" s="256" cm="1">
        <f t="array" aca="1" ref="AD138" ca="1">_xlfn.XLOOKUP($A138&amp;$B138,'[1]产值及收款计划（2026）'!$A:$A&amp;'[1]产值及收款计划（2026）'!$B:$B,'[1]产值及收款计划（2026）'!AD:AD)</f>
        <v>0</v>
      </c>
      <c r="AE138" s="256" cm="1">
        <f t="array" aca="1" ref="AE138" ca="1">_xlfn.XLOOKUP($A138&amp;$B138,'[1]产值及收款计划（2026）'!$A:$A&amp;'[1]产值及收款计划（2026）'!$B:$B,'[1]产值及收款计划（2026）'!AE:AE)</f>
        <v>0</v>
      </c>
      <c r="AF138" s="256" cm="1">
        <f t="array" aca="1" ref="AF138" ca="1">_xlfn.XLOOKUP($A138&amp;$B138,'[1]产值及收款计划（2026）'!$A:$A&amp;'[1]产值及收款计划（2026）'!$B:$B,'[1]产值及收款计划（2026）'!AF:AF)</f>
        <v>0</v>
      </c>
      <c r="AG138" s="256" cm="1">
        <f t="array" aca="1" ref="AG138" ca="1">_xlfn.XLOOKUP($A138&amp;$B138,'[1]产值及收款计划（2026）'!$A:$A&amp;'[1]产值及收款计划（2026）'!$B:$B,'[1]产值及收款计划（2026）'!AG:AG)</f>
        <v>0</v>
      </c>
      <c r="AH138" s="256" cm="1">
        <f t="array" aca="1" ref="AH138" ca="1">_xlfn.XLOOKUP($A138&amp;$B138,'[1]产值及收款计划（2026）'!$A:$A&amp;'[1]产值及收款计划（2026）'!$B:$B,'[1]产值及收款计划（2026）'!AH:AH)</f>
        <v>42</v>
      </c>
      <c r="AI138" s="256" cm="1">
        <f t="array" aca="1" ref="AI138" ca="1">_xlfn.XLOOKUP($A138&amp;$B138,'[1]产值及收款计划（2026）'!$A:$A&amp;'[1]产值及收款计划（2026）'!$B:$B,'[1]产值及收款计划（2026）'!AI:AI)</f>
        <v>0</v>
      </c>
      <c r="AJ138" s="256" cm="1">
        <f t="array" aca="1" ref="AJ138" ca="1">_xlfn.XLOOKUP($A138&amp;$B138,'[1]产值及收款计划（2026）'!$A:$A&amp;'[1]产值及收款计划（2026）'!$B:$B,'[1]产值及收款计划（2026）'!AJ:AJ)</f>
        <v>0</v>
      </c>
      <c r="AK138" s="256" cm="1">
        <f t="array" aca="1" ref="AK138" ca="1">_xlfn.XLOOKUP($A138&amp;$B138,'[1]产值及收款计划（2026）'!$A:$A&amp;'[1]产值及收款计划（2026）'!$B:$B,'[1]产值及收款计划（2026）'!AK:AK)</f>
        <v>0</v>
      </c>
      <c r="AL138" s="256" cm="1">
        <f t="array" aca="1" ref="AL138" ca="1">_xlfn.XLOOKUP($A138&amp;$B138,'[1]产值及收款计划（2026）'!$A:$A&amp;'[1]产值及收款计划（2026）'!$B:$B,'[1]产值及收款计划（2026）'!AL:AL)</f>
        <v>0</v>
      </c>
      <c r="AM138" s="263" t="e" cm="1">
        <f t="array" aca="1" ref="AM138" ca="1">_xlfn.LET(_xlpm.勾选月份状态数组,TRANSPOSE('PPT(12-15页）-TOP10'!$A$3:$A$14),_xlpm.选择数据区,IF('PPT(12-15页）-TOP10'!$E$3="收款",$BA138:$BL138,$AA138:$AL138),SUM(_xlfn._xlws.FILTER(_xlpm.选择数据区,_xlpm.勾选月份状态数组,"")))</f>
        <v>#NAME?</v>
      </c>
      <c r="AN138" s="256" t="e" cm="1">
        <f t="array" aca="1" ref="AN138" ca="1">_xlfn.LET(_xlpm.勾选月份状态数组,TRANSPOSE('PPT(12-15页）-TOP10'!$A$3:$A$14),_xlpm.选择数据区,IF('PPT(12-15页）-TOP10'!$E$3="收款",$DA138:$DL138,$CA138:$CL138),SUM(_xlfn._xlws.FILTER(_xlpm.选择数据区,_xlpm.勾选月份状态数组,"")))</f>
        <v>#NAME?</v>
      </c>
      <c r="AO138" s="256">
        <f ca="1">SUM(CA138:CC138)+SUM(AD138:AL138)</f>
        <v>42</v>
      </c>
      <c r="AP138" s="256"/>
      <c r="AQ138" s="256"/>
      <c r="AR138" s="256"/>
      <c r="AS138" s="256" cm="1">
        <f t="array" aca="1" ref="AS138" ca="1">_xlfn.XLOOKUP($A138&amp;$B138,'[1]产值及收款计划（2026）'!$A:$A&amp;'[1]产值及收款计划（2026）'!$B:$B,'[1]产值及收款计划（2026）'!AS:AS)</f>
        <v>0</v>
      </c>
      <c r="AT138" s="256" cm="1">
        <f t="array" aca="1" ref="AT138" ca="1">_xlfn.XLOOKUP($A138&amp;$B138,'[1]产值及收款计划（2026）'!$A:$A&amp;'[1]产值及收款计划（2026）'!$B:$B,'[1]产值及收款计划（2026）'!AT:AT)</f>
        <v>0</v>
      </c>
      <c r="AU138" s="256" cm="1">
        <f t="array" aca="1" ref="AU138" ca="1">_xlfn.XLOOKUP($A138&amp;$B138,'[1]产值及收款计划（2026）'!$A:$A&amp;'[1]产值及收款计划（2026）'!$B:$B,'[1]产值及收款计划（2026）'!AU:AU)</f>
        <v>0</v>
      </c>
      <c r="AV138" s="256" cm="1">
        <f t="array" aca="1" ref="AV138" ca="1">_xlfn.XLOOKUP($A138&amp;$B138,'[1]产值及收款计划（2026）'!$A:$A&amp;'[1]产值及收款计划（2026）'!$B:$B,'[1]产值及收款计划（2026）'!AV:AV)</f>
        <v>0</v>
      </c>
      <c r="AW138" s="256" cm="1">
        <f t="array" aca="1" ref="AW138" ca="1">_xlfn.XLOOKUP($A138&amp;$B138,'[1]产值及收款计划（2026）'!$A:$A&amp;'[1]产值及收款计划（2026）'!$B:$B,'[1]产值及收款计划（2026）'!AW:AW)</f>
        <v>0</v>
      </c>
      <c r="AX138" s="256" cm="1">
        <f t="array" aca="1" ref="AX138" ca="1">_xlfn.XLOOKUP($A138&amp;$B138,'[1]产值及收款计划（2026）'!$A:$A&amp;'[1]产值及收款计划（2026）'!$B:$B,'[1]产值及收款计划（2026）'!AX:AX)</f>
        <v>0</v>
      </c>
      <c r="AY138" s="256" cm="1">
        <f t="array" aca="1" ref="AY138" ca="1">_xlfn.XLOOKUP($A138&amp;$B138,'[1]产值及收款计划（2026）'!$A:$A&amp;'[1]产值及收款计划（2026）'!$B:$B,'[1]产值及收款计划（2026）'!AY:AY)</f>
        <v>142</v>
      </c>
      <c r="AZ138" s="256" cm="1">
        <f t="array" aca="1" ref="AZ138" ca="1">_xlfn.XLOOKUP($A138&amp;$B138,'[1]产值及收款计划（2026）'!$A:$A&amp;'[1]产值及收款计划（2026）'!$B:$B,'[1]产值及收款计划（2026）'!AZ:AZ)</f>
        <v>100</v>
      </c>
      <c r="BA138" s="256" cm="1">
        <f t="array" aca="1" ref="BA138" ca="1">_xlfn.XLOOKUP($A138&amp;$B138,'[1]产值及收款计划（2026）'!$A:$A&amp;'[1]产值及收款计划（2026）'!$B:$B,'[1]产值及收款计划（2026）'!BA:BA)</f>
        <v>0</v>
      </c>
      <c r="BB138" s="256" cm="1">
        <f t="array" aca="1" ref="BB138" ca="1">_xlfn.XLOOKUP($A138&amp;$B138,'[1]产值及收款计划（2026）'!$A:$A&amp;'[1]产值及收款计划（2026）'!$B:$B,'[1]产值及收款计划（2026）'!BB:BB)</f>
        <v>0</v>
      </c>
      <c r="BC138" s="256" cm="1">
        <f t="array" aca="1" ref="BC138" ca="1">_xlfn.XLOOKUP($A138&amp;$B138,'[1]产值及收款计划（2026）'!$A:$A&amp;'[1]产值及收款计划（2026）'!$B:$B,'[1]产值及收款计划（2026）'!BC:BC)</f>
        <v>0</v>
      </c>
      <c r="BD138" s="256" cm="1">
        <f t="array" aca="1" ref="BD138" ca="1">_xlfn.XLOOKUP($A138&amp;$B138,'[1]产值及收款计划（2026）'!$A:$A&amp;'[1]产值及收款计划（2026）'!$B:$B,'[1]产值及收款计划（2026）'!BD:BD)</f>
        <v>0</v>
      </c>
      <c r="BE138" s="256" cm="1">
        <f t="array" aca="1" ref="BE138" ca="1">_xlfn.XLOOKUP($A138&amp;$B138,'[1]产值及收款计划（2026）'!$A:$A&amp;'[1]产值及收款计划（2026）'!$B:$B,'[1]产值及收款计划（2026）'!BE:BE)</f>
        <v>0</v>
      </c>
      <c r="BF138" s="256" cm="1">
        <f t="array" aca="1" ref="BF138" ca="1">_xlfn.XLOOKUP($A138&amp;$B138,'[1]产值及收款计划（2026）'!$A:$A&amp;'[1]产值及收款计划（2026）'!$B:$B,'[1]产值及收款计划（2026）'!BF:BF)</f>
        <v>0</v>
      </c>
      <c r="BG138" s="256" cm="1">
        <f t="array" aca="1" ref="BG138" ca="1">_xlfn.XLOOKUP($A138&amp;$B138,'[1]产值及收款计划（2026）'!$A:$A&amp;'[1]产值及收款计划（2026）'!$B:$B,'[1]产值及收款计划（2026）'!BG:BG)</f>
        <v>0</v>
      </c>
      <c r="BH138" s="256" cm="1">
        <f t="array" aca="1" ref="BH138" ca="1">_xlfn.XLOOKUP($A138&amp;$B138,'[1]产值及收款计划（2026）'!$A:$A&amp;'[1]产值及收款计划（2026）'!$B:$B,'[1]产值及收款计划（2026）'!BH:BH)</f>
        <v>0</v>
      </c>
      <c r="BI138" s="256" cm="1">
        <f t="array" aca="1" ref="BI138" ca="1">_xlfn.XLOOKUP($A138&amp;$B138,'[1]产值及收款计划（2026）'!$A:$A&amp;'[1]产值及收款计划（2026）'!$B:$B,'[1]产值及收款计划（2026）'!BI:BI)</f>
        <v>0</v>
      </c>
      <c r="BJ138" s="256" cm="1">
        <f t="array" aca="1" ref="BJ138" ca="1">_xlfn.XLOOKUP($A138&amp;$B138,'[1]产值及收款计划（2026）'!$A:$A&amp;'[1]产值及收款计划（2026）'!$B:$B,'[1]产值及收款计划（2026）'!BJ:BJ)</f>
        <v>0</v>
      </c>
      <c r="BK138" s="256" cm="1">
        <f t="array" aca="1" ref="BK138" ca="1">_xlfn.XLOOKUP($A138&amp;$B138,'[1]产值及收款计划（2026）'!$A:$A&amp;'[1]产值及收款计划（2026）'!$B:$B,'[1]产值及收款计划（2026）'!BK:BK)</f>
        <v>0</v>
      </c>
      <c r="BL138" s="256" cm="1">
        <f t="array" aca="1" ref="BL138" ca="1">_xlfn.XLOOKUP($A138&amp;$B138,'[1]产值及收款计划（2026）'!$A:$A&amp;'[1]产值及收款计划（2026）'!$B:$B,'[1]产值及收款计划（2026）'!BL:BL)</f>
        <v>0</v>
      </c>
      <c r="BM138" s="256"/>
      <c r="BN138" s="256"/>
      <c r="BO138" s="256"/>
      <c r="BP138" s="256"/>
      <c r="BQ138" s="255" cm="1">
        <f t="array" aca="1" ref="BQ138" ca="1">_xlfn.XLOOKUP($A138&amp;$B138,'[1]产值及收款计划（2026）'!$A:$A&amp;'[1]产值及收款计划（2026）'!$B:$B,'[1]产值及收款计划（2026）'!BQ:BQ)</f>
        <v>0</v>
      </c>
      <c r="BR138" s="256" cm="1">
        <f t="array" aca="1" ref="BR138" ca="1">_xlfn.XLOOKUP($A138&amp;$B138,'[1]产值及收款计划（2026）'!$A:$A&amp;'[1]产值及收款计划（2026）'!$B:$B,'[1]产值及收款计划（2026）'!BR:BR)</f>
        <v>0</v>
      </c>
      <c r="CA138" s="256" cm="1">
        <f t="array" aca="1" ref="CA138" ca="1">_xlfn.XLOOKUP($A138&amp;$B138,'[1]产值及收款计划（2026）'!$A:$A&amp;'[1]产值及收款计划（2026）'!$B:$B,'[1]产值及收款计划（2026）'!CA:CA)</f>
        <v>0</v>
      </c>
      <c r="CB138" s="256" cm="1">
        <f t="array" aca="1" ref="CB138" ca="1">_xlfn.XLOOKUP($A138&amp;$B138,'[1]产值及收款计划（2026）'!$A:$A&amp;'[1]产值及收款计划（2026）'!$B:$B,'[1]产值及收款计划（2026）'!CB:CB)</f>
        <v>0</v>
      </c>
      <c r="CC138" s="256" cm="1">
        <f t="array" aca="1" ref="CC138" ca="1">_xlfn.XLOOKUP($A138&amp;$B138,'[1]产值及收款计划（2026）'!$A:$A&amp;'[1]产值及收款计划（2026）'!$B:$B,'[1]产值及收款计划（2026）'!CC:CC)</f>
        <v>0</v>
      </c>
      <c r="CD138" s="256" cm="1">
        <f t="array" aca="1" ref="CD138" ca="1">_xlfn.XLOOKUP($A138&amp;$B138,'[1]产值及收款计划（2026）'!$A:$A&amp;'[1]产值及收款计划（2026）'!$B:$B,'[1]产值及收款计划（2026）'!CD:CD)</f>
        <v>0</v>
      </c>
      <c r="CE138" s="256" cm="1">
        <f t="array" aca="1" ref="CE138" ca="1">_xlfn.XLOOKUP($A138&amp;$B138,'[1]产值及收款计划（2026）'!$A:$A&amp;'[1]产值及收款计划（2026）'!$B:$B,'[1]产值及收款计划（2026）'!CE:CE)</f>
        <v>0</v>
      </c>
      <c r="CF138" s="256" cm="1">
        <f t="array" aca="1" ref="CF138" ca="1">_xlfn.XLOOKUP($A138&amp;$B138,'[1]产值及收款计划（2026）'!$A:$A&amp;'[1]产值及收款计划（2026）'!$B:$B,'[1]产值及收款计划（2026）'!CF:CF)</f>
        <v>0</v>
      </c>
      <c r="CG138" s="256" cm="1">
        <f t="array" aca="1" ref="CG138" ca="1">_xlfn.XLOOKUP($A138&amp;$B138,'[1]产值及收款计划（2026）'!$A:$A&amp;'[1]产值及收款计划（2026）'!$B:$B,'[1]产值及收款计划（2026）'!CG:CG)</f>
        <v>0</v>
      </c>
      <c r="CH138" s="256" cm="1">
        <f t="array" aca="1" ref="CH138" ca="1">_xlfn.XLOOKUP($A138&amp;$B138,'[1]产值及收款计划（2026）'!$A:$A&amp;'[1]产值及收款计划（2026）'!$B:$B,'[1]产值及收款计划（2026）'!CH:CH)</f>
        <v>0</v>
      </c>
      <c r="CI138" s="256" cm="1">
        <f t="array" aca="1" ref="CI138" ca="1">_xlfn.XLOOKUP($A138&amp;$B138,'[1]产值及收款计划（2026）'!$A:$A&amp;'[1]产值及收款计划（2026）'!$B:$B,'[1]产值及收款计划（2026）'!CI:CI)</f>
        <v>0</v>
      </c>
      <c r="CJ138" s="256" cm="1">
        <f t="array" aca="1" ref="CJ138" ca="1">_xlfn.XLOOKUP($A138&amp;$B138,'[1]产值及收款计划（2026）'!$A:$A&amp;'[1]产值及收款计划（2026）'!$B:$B,'[1]产值及收款计划（2026）'!CJ:CJ)</f>
        <v>0</v>
      </c>
      <c r="CK138" s="256" cm="1">
        <f t="array" aca="1" ref="CK138" ca="1">_xlfn.XLOOKUP($A138&amp;$B138,'[1]产值及收款计划（2026）'!$A:$A&amp;'[1]产值及收款计划（2026）'!$B:$B,'[1]产值及收款计划（2026）'!CK:CK)</f>
        <v>0</v>
      </c>
      <c r="CL138" s="256" cm="1">
        <f t="array" aca="1" ref="CL138" ca="1">_xlfn.XLOOKUP($A138&amp;$B138,'[1]产值及收款计划（2026）'!$A:$A&amp;'[1]产值及收款计划（2026）'!$B:$B,'[1]产值及收款计划（2026）'!CL:CL)</f>
        <v>0</v>
      </c>
      <c r="DA138" s="256" cm="1">
        <f t="array" aca="1" ref="DA138" ca="1">_xlfn.XLOOKUP($A138&amp;$B138,'[1]产值及收款计划（2026）'!$A:$A&amp;'[1]产值及收款计划（2026）'!$B:$B,'[1]产值及收款计划（2026）'!DA:DA)</f>
        <v>0</v>
      </c>
      <c r="DB138" s="256" cm="1">
        <f t="array" aca="1" ref="DB138" ca="1">_xlfn.XLOOKUP($A138&amp;$B138,'[1]产值及收款计划（2026）'!$A:$A&amp;'[1]产值及收款计划（2026）'!$B:$B,'[1]产值及收款计划（2026）'!DB:DB)</f>
        <v>0</v>
      </c>
      <c r="DC138" s="256" cm="1">
        <f t="array" aca="1" ref="DC138" ca="1">_xlfn.XLOOKUP($A138&amp;$B138,'[1]产值及收款计划（2026）'!$A:$A&amp;'[1]产值及收款计划（2026）'!$B:$B,'[1]产值及收款计划（2026）'!DC:DC)</f>
        <v>0</v>
      </c>
      <c r="DD138" s="256" cm="1">
        <f t="array" aca="1" ref="DD138" ca="1">_xlfn.XLOOKUP($A138&amp;$B138,'[1]产值及收款计划（2026）'!$A:$A&amp;'[1]产值及收款计划（2026）'!$B:$B,'[1]产值及收款计划（2026）'!DD:DD)</f>
        <v>0</v>
      </c>
      <c r="DE138" s="256" cm="1">
        <f t="array" aca="1" ref="DE138" ca="1">_xlfn.XLOOKUP($A138&amp;$B138,'[1]产值及收款计划（2026）'!$A:$A&amp;'[1]产值及收款计划（2026）'!$B:$B,'[1]产值及收款计划（2026）'!DE:DE)</f>
        <v>0</v>
      </c>
      <c r="DF138" s="256" cm="1">
        <f t="array" aca="1" ref="DF138" ca="1">_xlfn.XLOOKUP($A138&amp;$B138,'[1]产值及收款计划（2026）'!$A:$A&amp;'[1]产值及收款计划（2026）'!$B:$B,'[1]产值及收款计划（2026）'!DF:DF)</f>
        <v>0</v>
      </c>
      <c r="DG138" s="256" cm="1">
        <f t="array" aca="1" ref="DG138" ca="1">_xlfn.XLOOKUP($A138&amp;$B138,'[1]产值及收款计划（2026）'!$A:$A&amp;'[1]产值及收款计划（2026）'!$B:$B,'[1]产值及收款计划（2026）'!DG:DG)</f>
        <v>0</v>
      </c>
      <c r="DH138" s="256" cm="1">
        <f t="array" aca="1" ref="DH138" ca="1">_xlfn.XLOOKUP($A138&amp;$B138,'[1]产值及收款计划（2026）'!$A:$A&amp;'[1]产值及收款计划（2026）'!$B:$B,'[1]产值及收款计划（2026）'!DH:DH)</f>
        <v>0</v>
      </c>
      <c r="DI138" s="256" cm="1">
        <f t="array" aca="1" ref="DI138" ca="1">_xlfn.XLOOKUP($A138&amp;$B138,'[1]产值及收款计划（2026）'!$A:$A&amp;'[1]产值及收款计划（2026）'!$B:$B,'[1]产值及收款计划（2026）'!DI:DI)</f>
        <v>0</v>
      </c>
      <c r="DJ138" s="256" cm="1">
        <f t="array" aca="1" ref="DJ138" ca="1">_xlfn.XLOOKUP($A138&amp;$B138,'[1]产值及收款计划（2026）'!$A:$A&amp;'[1]产值及收款计划（2026）'!$B:$B,'[1]产值及收款计划（2026）'!DJ:DJ)</f>
        <v>0</v>
      </c>
      <c r="DK138" s="256" cm="1">
        <f t="array" aca="1" ref="DK138" ca="1">_xlfn.XLOOKUP($A138&amp;$B138,'[1]产值及收款计划（2026）'!$A:$A&amp;'[1]产值及收款计划（2026）'!$B:$B,'[1]产值及收款计划（2026）'!DK:DK)</f>
        <v>0</v>
      </c>
      <c r="DL138" s="256" cm="1">
        <f t="array" aca="1" ref="DL138" ca="1">_xlfn.XLOOKUP($A138&amp;$B138,'[1]产值及收款计划（2026）'!$A:$A&amp;'[1]产值及收款计划（2026）'!$B:$B,'[1]产值及收款计划（2026）'!DL:DL)</f>
        <v>0</v>
      </c>
      <c r="DM138" s="264"/>
      <c r="DN138" s="250"/>
    </row>
    <row r="139" spans="1:118" ht="20.25" x14ac:dyDescent="0.15">
      <c r="A139" s="254">
        <f t="shared" ca="1" si="11"/>
        <v>135</v>
      </c>
      <c r="B139" s="254" t="s">
        <v>25</v>
      </c>
      <c r="C139" s="255" t="str" cm="1">
        <f t="array" aca="1" ref="C139" ca="1">_xlfn.XLOOKUP($A139&amp;$B139,'[1]产值及收款计划（2026）'!$A:$A&amp;'[1]产值及收款计划（2026）'!$B:$B,'[1]产值及收款计划（2026）'!C:C)</f>
        <v>C0CJSJ-JCCG-T-2025107</v>
      </c>
      <c r="D139" s="255" t="str" cm="1">
        <f t="array" aca="1" ref="D139" ca="1">_xlfn.XLOOKUP($A139&amp;$B139,'[1]产值及收款计划（2026）'!$A:$A&amp;'[1]产值及收款计划（2026）'!$B:$B,'[1]产值及收款计划（2026）'!D:D)</f>
        <v>常州地铁应急管理系统开发服务项目</v>
      </c>
      <c r="E139" s="256" cm="1">
        <f t="array" aca="1" ref="E139" ca="1">_xlfn.XLOOKUP($A139&amp;$B139,'[1]产值及收款计划（2026）'!$A:$A&amp;'[1]产值及收款计划（2026）'!$B:$B,'[1]产值及收款计划（2026）'!E:E)</f>
        <v>130</v>
      </c>
      <c r="F139" s="256" cm="1">
        <f t="array" aca="1" ref="F139" ca="1">_xlfn.XLOOKUP($A139&amp;$B139,'[1]产值及收款计划（2026）'!$A:$A&amp;'[1]产值及收款计划（2026）'!$B:$B,'[1]产值及收款计划（2026）'!F:F)</f>
        <v>130</v>
      </c>
      <c r="G139" s="256" cm="1">
        <f t="array" aca="1" ref="G139" ca="1">_xlfn.XLOOKUP($A139&amp;$B139,'[1]产值及收款计划（2026）'!$A:$A&amp;'[1]产值及收款计划（2026）'!$B:$B,'[1]产值及收款计划（2026）'!G:G)</f>
        <v>130</v>
      </c>
      <c r="H139" s="256" cm="1">
        <f t="array" aca="1" ref="H139" ca="1">_xlfn.XLOOKUP($A139&amp;$B139,'[1]产值及收款计划（2026）'!$A:$A&amp;'[1]产值及收款计划（2026）'!$B:$B,'[1]产值及收款计划（2026）'!H:H)</f>
        <v>65</v>
      </c>
      <c r="I139" s="257" cm="1">
        <f t="array" aca="1" ref="I139" ca="1">_xlfn.XLOOKUP($A139&amp;$B139,'[1]产值及收款计划（2026）'!$A:$A&amp;'[1]产值及收款计划（2026）'!$B:$B,'[1]产值及收款计划（2026）'!I:I)</f>
        <v>0.5</v>
      </c>
      <c r="J139" s="258" cm="1">
        <f t="array" aca="1" ref="J139" ca="1">_xlfn.XLOOKUP($A139&amp;$B139,'[1]产值及收款计划（2026）'!$A:$A&amp;'[1]产值及收款计划（2026）'!$B:$B,'[1]产值及收款计划（2026）'!J:J)</f>
        <v>0.06</v>
      </c>
      <c r="K139" s="256" cm="1">
        <f t="array" aca="1" ref="K139" ca="1">_xlfn.XLOOKUP($A139&amp;$B139,'[1]产值及收款计划（2026）'!$A:$A&amp;'[1]产值及收款计划（2026）'!$B:$B,'[1]产值及收款计划（2026）'!K:K)</f>
        <v>0</v>
      </c>
      <c r="L139" s="256" cm="1">
        <f t="array" aca="1" ref="L139" ca="1">_xlfn.XLOOKUP($A139&amp;$B139,'[1]产值及收款计划（2026）'!$A:$A&amp;'[1]产值及收款计划（2026）'!$B:$B,'[1]产值及收款计划（2026）'!L:L)</f>
        <v>0</v>
      </c>
      <c r="M139" s="256" t="str" cm="1">
        <f t="array" aca="1" ref="M139" ca="1">_xlfn.XLOOKUP($A139&amp;$B139,'[1]产值及收款计划（2026）'!$A:$A&amp;'[1]产值及收款计划（2026）'!$B:$B,'[1]产值及收款计划（2026）'!M:M)</f>
        <v>主导</v>
      </c>
      <c r="N139" s="256" t="str" cm="1">
        <f t="array" aca="1" ref="N139" ca="1">_xlfn.XLOOKUP($A139&amp;$B139,'[1]产值及收款计划（2026）'!$A:$A&amp;'[1]产值及收款计划（2026）'!$B:$B,'[1]产值及收款计划（2026）'!N:N)</f>
        <v>史菁霞团队</v>
      </c>
      <c r="O139" s="256" t="str" cm="1">
        <f t="array" aca="1" ref="O139" ca="1">_xlfn.XLOOKUP($A139&amp;$B139,'[1]产值及收款计划（2026）'!$A:$A&amp;'[1]产值及收款计划（2026）'!$B:$B,'[1]产值及收款计划（2026）'!O:O)</f>
        <v>卢学文</v>
      </c>
      <c r="P139" s="255" t="str" cm="1">
        <f t="array" aca="1" ref="P139" ca="1">_xlfn.XLOOKUP($A139&amp;$B139,'[1]产值及收款计划（2026）'!$A:$A&amp;'[1]产值及收款计划（2026）'!$B:$B,'[1]产值及收款计划（2026）'!P:P)</f>
        <v>25已完结</v>
      </c>
      <c r="Q139" s="256" cm="1">
        <f t="array" aca="1" ref="Q139" ca="1">_xlfn.XLOOKUP($A139&amp;$B139,'[1]产值及收款计划（2026）'!$A:$A&amp;'[1]产值及收款计划（2026）'!$B:$B,'[1]产值及收款计划（2026）'!Q:Q)</f>
        <v>0</v>
      </c>
      <c r="R139" s="256" cm="1">
        <f t="array" aca="1" ref="R139" ca="1">_xlfn.XLOOKUP($A139&amp;$B139,'[1]产值及收款计划（2026）'!$A:$A&amp;'[1]产值及收款计划（2026）'!$B:$B,'[1]产值及收款计划（2026）'!R:R)</f>
        <v>0</v>
      </c>
      <c r="S139" s="256" cm="1">
        <f t="array" aca="1" ref="S139" ca="1">_xlfn.XLOOKUP($A139&amp;$B139,'[1]产值及收款计划（2026）'!$A:$A&amp;'[1]产值及收款计划（2026）'!$B:$B,'[1]产值及收款计划（2026）'!S:S)</f>
        <v>0</v>
      </c>
      <c r="T139" s="256" cm="1">
        <f t="array" aca="1" ref="T139" ca="1">_xlfn.XLOOKUP($A139&amp;$B139,'[1]产值及收款计划（2026）'!$A:$A&amp;'[1]产值及收款计划（2026）'!$B:$B,'[1]产值及收款计划（2026）'!T:T)</f>
        <v>130</v>
      </c>
      <c r="U139" s="256" cm="1">
        <f t="array" aca="1" ref="U139" ca="1">_xlfn.XLOOKUP($A139&amp;$B139,'[1]产值及收款计划（2026）'!$A:$A&amp;'[1]产值及收款计划（2026）'!$B:$B,'[1]产值及收款计划（2026）'!U:U)</f>
        <v>0</v>
      </c>
      <c r="V139" s="256" cm="1">
        <f t="array" aca="1" ref="V139" ca="1">_xlfn.XLOOKUP($A139&amp;$B139,'[1]产值及收款计划（2026）'!$A:$A&amp;'[1]产值及收款计划（2026）'!$B:$B,'[1]产值及收款计划（2026）'!V:V)</f>
        <v>0</v>
      </c>
      <c r="W139" s="256" cm="1">
        <f t="array" aca="1" ref="W139" ca="1">_xlfn.XLOOKUP($A139&amp;$B139,'[1]产值及收款计划（2026）'!$A:$A&amp;'[1]产值及收款计划（2026）'!$B:$B,'[1]产值及收款计划（2026）'!W:W)</f>
        <v>0</v>
      </c>
      <c r="X139" s="256" cm="1">
        <f t="array" aca="1" ref="X139" ca="1">_xlfn.XLOOKUP($A139&amp;$B139,'[1]产值及收款计划（2026）'!$A:$A&amp;'[1]产值及收款计划（2026）'!$B:$B,'[1]产值及收款计划（2026）'!X:X)</f>
        <v>0</v>
      </c>
      <c r="Y139" s="256" cm="1">
        <f t="array" aca="1" ref="Y139" ca="1">_xlfn.XLOOKUP($A139&amp;$B139,'[1]产值及收款计划（2026）'!$A:$A&amp;'[1]产值及收款计划（2026）'!$B:$B,'[1]产值及收款计划（2026）'!Y:Y)</f>
        <v>0</v>
      </c>
      <c r="Z139" s="256" cm="1">
        <f t="array" aca="1" ref="Z139" ca="1">_xlfn.XLOOKUP($A139&amp;$B139,'[1]产值及收款计划（2026）'!$A:$A&amp;'[1]产值及收款计划（2026）'!$B:$B,'[1]产值及收款计划（2026）'!Z:Z)</f>
        <v>0</v>
      </c>
      <c r="AA139" s="256" cm="1">
        <f t="array" aca="1" ref="AA139" ca="1">_xlfn.XLOOKUP($A139&amp;$B139,'[1]产值及收款计划（2026）'!$A:$A&amp;'[1]产值及收款计划（2026）'!$B:$B,'[1]产值及收款计划（2026）'!AA:AA)</f>
        <v>0</v>
      </c>
      <c r="AB139" s="256" cm="1">
        <f t="array" aca="1" ref="AB139" ca="1">_xlfn.XLOOKUP($A139&amp;$B139,'[1]产值及收款计划（2026）'!$A:$A&amp;'[1]产值及收款计划（2026）'!$B:$B,'[1]产值及收款计划（2026）'!AB:AB)</f>
        <v>0</v>
      </c>
      <c r="AC139" s="256" cm="1">
        <f t="array" aca="1" ref="AC139" ca="1">_xlfn.XLOOKUP($A139&amp;$B139,'[1]产值及收款计划（2026）'!$A:$A&amp;'[1]产值及收款计划（2026）'!$B:$B,'[1]产值及收款计划（2026）'!AC:AC)</f>
        <v>0</v>
      </c>
      <c r="AD139" s="256" cm="1">
        <f t="array" aca="1" ref="AD139" ca="1">_xlfn.XLOOKUP($A139&amp;$B139,'[1]产值及收款计划（2026）'!$A:$A&amp;'[1]产值及收款计划（2026）'!$B:$B,'[1]产值及收款计划（2026）'!AD:AD)</f>
        <v>0</v>
      </c>
      <c r="AE139" s="256" cm="1">
        <f t="array" aca="1" ref="AE139" ca="1">_xlfn.XLOOKUP($A139&amp;$B139,'[1]产值及收款计划（2026）'!$A:$A&amp;'[1]产值及收款计划（2026）'!$B:$B,'[1]产值及收款计划（2026）'!AE:AE)</f>
        <v>0</v>
      </c>
      <c r="AF139" s="256" cm="1">
        <f t="array" aca="1" ref="AF139" ca="1">_xlfn.XLOOKUP($A139&amp;$B139,'[1]产值及收款计划（2026）'!$A:$A&amp;'[1]产值及收款计划（2026）'!$B:$B,'[1]产值及收款计划（2026）'!AF:AF)</f>
        <v>0</v>
      </c>
      <c r="AG139" s="256" cm="1">
        <f t="array" aca="1" ref="AG139" ca="1">_xlfn.XLOOKUP($A139&amp;$B139,'[1]产值及收款计划（2026）'!$A:$A&amp;'[1]产值及收款计划（2026）'!$B:$B,'[1]产值及收款计划（2026）'!AG:AG)</f>
        <v>0</v>
      </c>
      <c r="AH139" s="256" cm="1">
        <f t="array" aca="1" ref="AH139" ca="1">_xlfn.XLOOKUP($A139&amp;$B139,'[1]产值及收款计划（2026）'!$A:$A&amp;'[1]产值及收款计划（2026）'!$B:$B,'[1]产值及收款计划（2026）'!AH:AH)</f>
        <v>0</v>
      </c>
      <c r="AI139" s="256" cm="1">
        <f t="array" aca="1" ref="AI139" ca="1">_xlfn.XLOOKUP($A139&amp;$B139,'[1]产值及收款计划（2026）'!$A:$A&amp;'[1]产值及收款计划（2026）'!$B:$B,'[1]产值及收款计划（2026）'!AI:AI)</f>
        <v>0</v>
      </c>
      <c r="AJ139" s="256" cm="1">
        <f t="array" aca="1" ref="AJ139" ca="1">_xlfn.XLOOKUP($A139&amp;$B139,'[1]产值及收款计划（2026）'!$A:$A&amp;'[1]产值及收款计划（2026）'!$B:$B,'[1]产值及收款计划（2026）'!AJ:AJ)</f>
        <v>0</v>
      </c>
      <c r="AK139" s="256" cm="1">
        <f t="array" aca="1" ref="AK139" ca="1">_xlfn.XLOOKUP($A139&amp;$B139,'[1]产值及收款计划（2026）'!$A:$A&amp;'[1]产值及收款计划（2026）'!$B:$B,'[1]产值及收款计划（2026）'!AK:AK)</f>
        <v>0</v>
      </c>
      <c r="AL139" s="256" cm="1">
        <f t="array" aca="1" ref="AL139" ca="1">_xlfn.XLOOKUP($A139&amp;$B139,'[1]产值及收款计划（2026）'!$A:$A&amp;'[1]产值及收款计划（2026）'!$B:$B,'[1]产值及收款计划（2026）'!AL:AL)</f>
        <v>0</v>
      </c>
      <c r="AM139" s="263" t="e" cm="1">
        <f t="array" aca="1" ref="AM139" ca="1">_xlfn.LET(_xlpm.勾选月份状态数组,TRANSPOSE('PPT(12-15页）-TOP10'!$A$3:$A$14),_xlpm.选择数据区,IF('PPT(12-15页）-TOP10'!$E$3="收款",$BA139:$BL139,$AA139:$AL139),SUM(_xlfn._xlws.FILTER(_xlpm.选择数据区,_xlpm.勾选月份状态数组,"")))</f>
        <v>#NAME?</v>
      </c>
      <c r="AN139" s="256" t="e" cm="1">
        <f t="array" aca="1" ref="AN139" ca="1">_xlfn.LET(_xlpm.勾选月份状态数组,TRANSPOSE('PPT(12-15页）-TOP10'!$A$3:$A$14),_xlpm.选择数据区,IF('PPT(12-15页）-TOP10'!$E$3="收款",$DA139:$DL139,$CA139:$CL139),SUM(_xlfn._xlws.FILTER(_xlpm.选择数据区,_xlpm.勾选月份状态数组,"")))</f>
        <v>#NAME?</v>
      </c>
      <c r="AO139" s="256">
        <f ca="1">SUM(CA139:CC139)+SUM(AD139:AL139)</f>
        <v>0</v>
      </c>
      <c r="AP139" s="256"/>
      <c r="AQ139" s="256"/>
      <c r="AR139" s="256"/>
      <c r="AS139" s="256" cm="1">
        <f t="array" aca="1" ref="AS139" ca="1">_xlfn.XLOOKUP($A139&amp;$B139,'[1]产值及收款计划（2026）'!$A:$A&amp;'[1]产值及收款计划（2026）'!$B:$B,'[1]产值及收款计划（2026）'!AS:AS)</f>
        <v>0</v>
      </c>
      <c r="AT139" s="256" cm="1">
        <f t="array" aca="1" ref="AT139" ca="1">_xlfn.XLOOKUP($A139&amp;$B139,'[1]产值及收款计划（2026）'!$A:$A&amp;'[1]产值及收款计划（2026）'!$B:$B,'[1]产值及收款计划（2026）'!AT:AT)</f>
        <v>0</v>
      </c>
      <c r="AU139" s="256" cm="1">
        <f t="array" aca="1" ref="AU139" ca="1">_xlfn.XLOOKUP($A139&amp;$B139,'[1]产值及收款计划（2026）'!$A:$A&amp;'[1]产值及收款计划（2026）'!$B:$B,'[1]产值及收款计划（2026）'!AU:AU)</f>
        <v>0</v>
      </c>
      <c r="AV139" s="256" cm="1">
        <f t="array" aca="1" ref="AV139" ca="1">_xlfn.XLOOKUP($A139&amp;$B139,'[1]产值及收款计划（2026）'!$A:$A&amp;'[1]产值及收款计划（2026）'!$B:$B,'[1]产值及收款计划（2026）'!AV:AV)</f>
        <v>0</v>
      </c>
      <c r="AW139" s="256" cm="1">
        <f t="array" aca="1" ref="AW139" ca="1">_xlfn.XLOOKUP($A139&amp;$B139,'[1]产值及收款计划（2026）'!$A:$A&amp;'[1]产值及收款计划（2026）'!$B:$B,'[1]产值及收款计划（2026）'!AW:AW)</f>
        <v>0</v>
      </c>
      <c r="AX139" s="256" cm="1">
        <f t="array" aca="1" ref="AX139" ca="1">_xlfn.XLOOKUP($A139&amp;$B139,'[1]产值及收款计划（2026）'!$A:$A&amp;'[1]产值及收款计划（2026）'!$B:$B,'[1]产值及收款计划（2026）'!AX:AX)</f>
        <v>0</v>
      </c>
      <c r="AY139" s="256" cm="1">
        <f t="array" aca="1" ref="AY139" ca="1">_xlfn.XLOOKUP($A139&amp;$B139,'[1]产值及收款计划（2026）'!$A:$A&amp;'[1]产值及收款计划（2026）'!$B:$B,'[1]产值及收款计划（2026）'!AY:AY)</f>
        <v>130</v>
      </c>
      <c r="AZ139" s="256" cm="1">
        <f t="array" aca="1" ref="AZ139" ca="1">_xlfn.XLOOKUP($A139&amp;$B139,'[1]产值及收款计划（2026）'!$A:$A&amp;'[1]产值及收款计划（2026）'!$B:$B,'[1]产值及收款计划（2026）'!AZ:AZ)</f>
        <v>130</v>
      </c>
      <c r="BA139" s="256" cm="1">
        <f t="array" aca="1" ref="BA139" ca="1">_xlfn.XLOOKUP($A139&amp;$B139,'[1]产值及收款计划（2026）'!$A:$A&amp;'[1]产值及收款计划（2026）'!$B:$B,'[1]产值及收款计划（2026）'!BA:BA)</f>
        <v>0</v>
      </c>
      <c r="BB139" s="256" cm="1">
        <f t="array" aca="1" ref="BB139" ca="1">_xlfn.XLOOKUP($A139&amp;$B139,'[1]产值及收款计划（2026）'!$A:$A&amp;'[1]产值及收款计划（2026）'!$B:$B,'[1]产值及收款计划（2026）'!BB:BB)</f>
        <v>0</v>
      </c>
      <c r="BC139" s="256" cm="1">
        <f t="array" aca="1" ref="BC139" ca="1">_xlfn.XLOOKUP($A139&amp;$B139,'[1]产值及收款计划（2026）'!$A:$A&amp;'[1]产值及收款计划（2026）'!$B:$B,'[1]产值及收款计划（2026）'!BC:BC)</f>
        <v>0</v>
      </c>
      <c r="BD139" s="256" cm="1">
        <f t="array" aca="1" ref="BD139" ca="1">_xlfn.XLOOKUP($A139&amp;$B139,'[1]产值及收款计划（2026）'!$A:$A&amp;'[1]产值及收款计划（2026）'!$B:$B,'[1]产值及收款计划（2026）'!BD:BD)</f>
        <v>0</v>
      </c>
      <c r="BE139" s="256" cm="1">
        <f t="array" aca="1" ref="BE139" ca="1">_xlfn.XLOOKUP($A139&amp;$B139,'[1]产值及收款计划（2026）'!$A:$A&amp;'[1]产值及收款计划（2026）'!$B:$B,'[1]产值及收款计划（2026）'!BE:BE)</f>
        <v>0</v>
      </c>
      <c r="BF139" s="256" cm="1">
        <f t="array" aca="1" ref="BF139" ca="1">_xlfn.XLOOKUP($A139&amp;$B139,'[1]产值及收款计划（2026）'!$A:$A&amp;'[1]产值及收款计划（2026）'!$B:$B,'[1]产值及收款计划（2026）'!BF:BF)</f>
        <v>0</v>
      </c>
      <c r="BG139" s="256" cm="1">
        <f t="array" aca="1" ref="BG139" ca="1">_xlfn.XLOOKUP($A139&amp;$B139,'[1]产值及收款计划（2026）'!$A:$A&amp;'[1]产值及收款计划（2026）'!$B:$B,'[1]产值及收款计划（2026）'!BG:BG)</f>
        <v>0</v>
      </c>
      <c r="BH139" s="256" cm="1">
        <f t="array" aca="1" ref="BH139" ca="1">_xlfn.XLOOKUP($A139&amp;$B139,'[1]产值及收款计划（2026）'!$A:$A&amp;'[1]产值及收款计划（2026）'!$B:$B,'[1]产值及收款计划（2026）'!BH:BH)</f>
        <v>104</v>
      </c>
      <c r="BI139" s="256" cm="1">
        <f t="array" aca="1" ref="BI139" ca="1">_xlfn.XLOOKUP($A139&amp;$B139,'[1]产值及收款计划（2026）'!$A:$A&amp;'[1]产值及收款计划（2026）'!$B:$B,'[1]产值及收款计划（2026）'!BI:BI)</f>
        <v>0</v>
      </c>
      <c r="BJ139" s="256" cm="1">
        <f t="array" aca="1" ref="BJ139" ca="1">_xlfn.XLOOKUP($A139&amp;$B139,'[1]产值及收款计划（2026）'!$A:$A&amp;'[1]产值及收款计划（2026）'!$B:$B,'[1]产值及收款计划（2026）'!BJ:BJ)</f>
        <v>0</v>
      </c>
      <c r="BK139" s="256" cm="1">
        <f t="array" aca="1" ref="BK139" ca="1">_xlfn.XLOOKUP($A139&amp;$B139,'[1]产值及收款计划（2026）'!$A:$A&amp;'[1]产值及收款计划（2026）'!$B:$B,'[1]产值及收款计划（2026）'!BK:BK)</f>
        <v>0</v>
      </c>
      <c r="BL139" s="256" cm="1">
        <f t="array" aca="1" ref="BL139" ca="1">_xlfn.XLOOKUP($A139&amp;$B139,'[1]产值及收款计划（2026）'!$A:$A&amp;'[1]产值及收款计划（2026）'!$B:$B,'[1]产值及收款计划（2026）'!BL:BL)</f>
        <v>0</v>
      </c>
      <c r="BM139" s="256"/>
      <c r="BN139" s="256"/>
      <c r="BO139" s="256"/>
      <c r="BP139" s="256"/>
      <c r="BQ139" s="255" t="str" cm="1">
        <f t="array" aca="1" ref="BQ139" ca="1">_xlfn.XLOOKUP($A139&amp;$B139,'[1]产值及收款计划（2026）'!$A:$A&amp;'[1]产值及收款计划（2026）'!$B:$B,'[1]产值及收款计划（2026）'!BQ:BQ)</f>
        <v>确保</v>
      </c>
      <c r="BR139" s="256" cm="1">
        <f t="array" aca="1" ref="BR139" ca="1">_xlfn.XLOOKUP($A139&amp;$B139,'[1]产值及收款计划（2026）'!$A:$A&amp;'[1]产值及收款计划（2026）'!$B:$B,'[1]产值及收款计划（2026）'!BR:BR)</f>
        <v>0</v>
      </c>
      <c r="CA139" s="256" cm="1">
        <f t="array" aca="1" ref="CA139" ca="1">_xlfn.XLOOKUP($A139&amp;$B139,'[1]产值及收款计划（2026）'!$A:$A&amp;'[1]产值及收款计划（2026）'!$B:$B,'[1]产值及收款计划（2026）'!CA:CA)</f>
        <v>0</v>
      </c>
      <c r="CB139" s="256" cm="1">
        <f t="array" aca="1" ref="CB139" ca="1">_xlfn.XLOOKUP($A139&amp;$B139,'[1]产值及收款计划（2026）'!$A:$A&amp;'[1]产值及收款计划（2026）'!$B:$B,'[1]产值及收款计划（2026）'!CB:CB)</f>
        <v>0</v>
      </c>
      <c r="CC139" s="256" cm="1">
        <f t="array" aca="1" ref="CC139" ca="1">_xlfn.XLOOKUP($A139&amp;$B139,'[1]产值及收款计划（2026）'!$A:$A&amp;'[1]产值及收款计划（2026）'!$B:$B,'[1]产值及收款计划（2026）'!CC:CC)</f>
        <v>0</v>
      </c>
      <c r="CD139" s="256" cm="1">
        <f t="array" aca="1" ref="CD139" ca="1">_xlfn.XLOOKUP($A139&amp;$B139,'[1]产值及收款计划（2026）'!$A:$A&amp;'[1]产值及收款计划（2026）'!$B:$B,'[1]产值及收款计划（2026）'!CD:CD)</f>
        <v>0</v>
      </c>
      <c r="CE139" s="256" cm="1">
        <f t="array" aca="1" ref="CE139" ca="1">_xlfn.XLOOKUP($A139&amp;$B139,'[1]产值及收款计划（2026）'!$A:$A&amp;'[1]产值及收款计划（2026）'!$B:$B,'[1]产值及收款计划（2026）'!CE:CE)</f>
        <v>0</v>
      </c>
      <c r="CF139" s="256" cm="1">
        <f t="array" aca="1" ref="CF139" ca="1">_xlfn.XLOOKUP($A139&amp;$B139,'[1]产值及收款计划（2026）'!$A:$A&amp;'[1]产值及收款计划（2026）'!$B:$B,'[1]产值及收款计划（2026）'!CF:CF)</f>
        <v>0</v>
      </c>
      <c r="CG139" s="256" cm="1">
        <f t="array" aca="1" ref="CG139" ca="1">_xlfn.XLOOKUP($A139&amp;$B139,'[1]产值及收款计划（2026）'!$A:$A&amp;'[1]产值及收款计划（2026）'!$B:$B,'[1]产值及收款计划（2026）'!CG:CG)</f>
        <v>0</v>
      </c>
      <c r="CH139" s="256" cm="1">
        <f t="array" aca="1" ref="CH139" ca="1">_xlfn.XLOOKUP($A139&amp;$B139,'[1]产值及收款计划（2026）'!$A:$A&amp;'[1]产值及收款计划（2026）'!$B:$B,'[1]产值及收款计划（2026）'!CH:CH)</f>
        <v>0</v>
      </c>
      <c r="CI139" s="256" cm="1">
        <f t="array" aca="1" ref="CI139" ca="1">_xlfn.XLOOKUP($A139&amp;$B139,'[1]产值及收款计划（2026）'!$A:$A&amp;'[1]产值及收款计划（2026）'!$B:$B,'[1]产值及收款计划（2026）'!CI:CI)</f>
        <v>0</v>
      </c>
      <c r="CJ139" s="256" cm="1">
        <f t="array" aca="1" ref="CJ139" ca="1">_xlfn.XLOOKUP($A139&amp;$B139,'[1]产值及收款计划（2026）'!$A:$A&amp;'[1]产值及收款计划（2026）'!$B:$B,'[1]产值及收款计划（2026）'!CJ:CJ)</f>
        <v>0</v>
      </c>
      <c r="CK139" s="256" cm="1">
        <f t="array" aca="1" ref="CK139" ca="1">_xlfn.XLOOKUP($A139&amp;$B139,'[1]产值及收款计划（2026）'!$A:$A&amp;'[1]产值及收款计划（2026）'!$B:$B,'[1]产值及收款计划（2026）'!CK:CK)</f>
        <v>0</v>
      </c>
      <c r="CL139" s="256" cm="1">
        <f t="array" aca="1" ref="CL139" ca="1">_xlfn.XLOOKUP($A139&amp;$B139,'[1]产值及收款计划（2026）'!$A:$A&amp;'[1]产值及收款计划（2026）'!$B:$B,'[1]产值及收款计划（2026）'!CL:CL)</f>
        <v>0</v>
      </c>
      <c r="DA139" s="256" cm="1">
        <f t="array" aca="1" ref="DA139" ca="1">_xlfn.XLOOKUP($A139&amp;$B139,'[1]产值及收款计划（2026）'!$A:$A&amp;'[1]产值及收款计划（2026）'!$B:$B,'[1]产值及收款计划（2026）'!DA:DA)</f>
        <v>0</v>
      </c>
      <c r="DB139" s="256" cm="1">
        <f t="array" aca="1" ref="DB139" ca="1">_xlfn.XLOOKUP($A139&amp;$B139,'[1]产值及收款计划（2026）'!$A:$A&amp;'[1]产值及收款计划（2026）'!$B:$B,'[1]产值及收款计划（2026）'!DB:DB)</f>
        <v>0</v>
      </c>
      <c r="DC139" s="256" cm="1">
        <f t="array" aca="1" ref="DC139" ca="1">_xlfn.XLOOKUP($A139&amp;$B139,'[1]产值及收款计划（2026）'!$A:$A&amp;'[1]产值及收款计划（2026）'!$B:$B,'[1]产值及收款计划（2026）'!DC:DC)</f>
        <v>0</v>
      </c>
      <c r="DD139" s="256" cm="1">
        <f t="array" aca="1" ref="DD139" ca="1">_xlfn.XLOOKUP($A139&amp;$B139,'[1]产值及收款计划（2026）'!$A:$A&amp;'[1]产值及收款计划（2026）'!$B:$B,'[1]产值及收款计划（2026）'!DD:DD)</f>
        <v>0</v>
      </c>
      <c r="DE139" s="256" cm="1">
        <f t="array" aca="1" ref="DE139" ca="1">_xlfn.XLOOKUP($A139&amp;$B139,'[1]产值及收款计划（2026）'!$A:$A&amp;'[1]产值及收款计划（2026）'!$B:$B,'[1]产值及收款计划（2026）'!DE:DE)</f>
        <v>0</v>
      </c>
      <c r="DF139" s="256" cm="1">
        <f t="array" aca="1" ref="DF139" ca="1">_xlfn.XLOOKUP($A139&amp;$B139,'[1]产值及收款计划（2026）'!$A:$A&amp;'[1]产值及收款计划（2026）'!$B:$B,'[1]产值及收款计划（2026）'!DF:DF)</f>
        <v>0</v>
      </c>
      <c r="DG139" s="256" cm="1">
        <f t="array" aca="1" ref="DG139" ca="1">_xlfn.XLOOKUP($A139&amp;$B139,'[1]产值及收款计划（2026）'!$A:$A&amp;'[1]产值及收款计划（2026）'!$B:$B,'[1]产值及收款计划（2026）'!DG:DG)</f>
        <v>0</v>
      </c>
      <c r="DH139" s="256" cm="1">
        <f t="array" aca="1" ref="DH139" ca="1">_xlfn.XLOOKUP($A139&amp;$B139,'[1]产值及收款计划（2026）'!$A:$A&amp;'[1]产值及收款计划（2026）'!$B:$B,'[1]产值及收款计划（2026）'!DH:DH)</f>
        <v>0</v>
      </c>
      <c r="DI139" s="256" cm="1">
        <f t="array" aca="1" ref="DI139" ca="1">_xlfn.XLOOKUP($A139&amp;$B139,'[1]产值及收款计划（2026）'!$A:$A&amp;'[1]产值及收款计划（2026）'!$B:$B,'[1]产值及收款计划（2026）'!DI:DI)</f>
        <v>0</v>
      </c>
      <c r="DJ139" s="256" cm="1">
        <f t="array" aca="1" ref="DJ139" ca="1">_xlfn.XLOOKUP($A139&amp;$B139,'[1]产值及收款计划（2026）'!$A:$A&amp;'[1]产值及收款计划（2026）'!$B:$B,'[1]产值及收款计划（2026）'!DJ:DJ)</f>
        <v>0</v>
      </c>
      <c r="DK139" s="256" cm="1">
        <f t="array" aca="1" ref="DK139" ca="1">_xlfn.XLOOKUP($A139&amp;$B139,'[1]产值及收款计划（2026）'!$A:$A&amp;'[1]产值及收款计划（2026）'!$B:$B,'[1]产值及收款计划（2026）'!DK:DK)</f>
        <v>0</v>
      </c>
      <c r="DL139" s="256" cm="1">
        <f t="array" aca="1" ref="DL139" ca="1">_xlfn.XLOOKUP($A139&amp;$B139,'[1]产值及收款计划（2026）'!$A:$A&amp;'[1]产值及收款计划（2026）'!$B:$B,'[1]产值及收款计划（2026）'!DL:DL)</f>
        <v>0</v>
      </c>
      <c r="DM139" s="264"/>
      <c r="DN139" s="250"/>
    </row>
    <row r="140" spans="1:118" ht="20.25" x14ac:dyDescent="0.15">
      <c r="A140" s="254">
        <f t="shared" ca="1" si="11"/>
        <v>136</v>
      </c>
      <c r="B140" s="254" t="s">
        <v>25</v>
      </c>
      <c r="C140" s="255" t="str" cm="1">
        <f t="array" aca="1" ref="C140" ca="1">_xlfn.XLOOKUP($A140&amp;$B140,'[1]产值及收款计划（2026）'!$A:$A&amp;'[1]产值及收款计划（2026）'!$B:$B,'[1]产值及收款计划（2026）'!C:C)</f>
        <v>C0CJSJ-FW-T-2025090</v>
      </c>
      <c r="D140" s="255" t="str" cm="1">
        <f t="array" aca="1" ref="D140" ca="1">_xlfn.XLOOKUP($A140&amp;$B140,'[1]产值及收款计划（2026）'!$A:$A&amp;'[1]产值及收款计划（2026）'!$B:$B,'[1]产值及收款计划（2026）'!D:D)</f>
        <v>嘉兴铁投集团建设一体化全过程管控平台信创改造</v>
      </c>
      <c r="E140" s="256" cm="1">
        <f t="array" aca="1" ref="E140" ca="1">_xlfn.XLOOKUP($A140&amp;$B140,'[1]产值及收款计划（2026）'!$A:$A&amp;'[1]产值及收款计划（2026）'!$B:$B,'[1]产值及收款计划（2026）'!E:E)</f>
        <v>19.2</v>
      </c>
      <c r="F140" s="256" cm="1">
        <f t="array" aca="1" ref="F140" ca="1">_xlfn.XLOOKUP($A140&amp;$B140,'[1]产值及收款计划（2026）'!$A:$A&amp;'[1]产值及收款计划（2026）'!$B:$B,'[1]产值及收款计划（2026）'!F:F)</f>
        <v>19.2</v>
      </c>
      <c r="G140" s="256" cm="1">
        <f t="array" aca="1" ref="G140" ca="1">_xlfn.XLOOKUP($A140&amp;$B140,'[1]产值及收款计划（2026）'!$A:$A&amp;'[1]产值及收款计划（2026）'!$B:$B,'[1]产值及收款计划（2026）'!G:G)</f>
        <v>19.2</v>
      </c>
      <c r="H140" s="256" cm="1">
        <f t="array" aca="1" ref="H140" ca="1">_xlfn.XLOOKUP($A140&amp;$B140,'[1]产值及收款计划（2026）'!$A:$A&amp;'[1]产值及收款计划（2026）'!$B:$B,'[1]产值及收款计划（2026）'!H:H)</f>
        <v>19.2</v>
      </c>
      <c r="I140" s="257" cm="1">
        <f t="array" aca="1" ref="I140" ca="1">_xlfn.XLOOKUP($A140&amp;$B140,'[1]产值及收款计划（2026）'!$A:$A&amp;'[1]产值及收款计划（2026）'!$B:$B,'[1]产值及收款计划（2026）'!I:I)</f>
        <v>1</v>
      </c>
      <c r="J140" s="258" cm="1">
        <f t="array" aca="1" ref="J140" ca="1">_xlfn.XLOOKUP($A140&amp;$B140,'[1]产值及收款计划（2026）'!$A:$A&amp;'[1]产值及收款计划（2026）'!$B:$B,'[1]产值及收款计划（2026）'!J:J)</f>
        <v>0.06</v>
      </c>
      <c r="K140" s="256" cm="1">
        <f t="array" aca="1" ref="K140" ca="1">_xlfn.XLOOKUP($A140&amp;$B140,'[1]产值及收款计划（2026）'!$A:$A&amp;'[1]产值及收款计划（2026）'!$B:$B,'[1]产值及收款计划（2026）'!K:K)</f>
        <v>0</v>
      </c>
      <c r="L140" s="256" cm="1">
        <f t="array" aca="1" ref="L140" ca="1">_xlfn.XLOOKUP($A140&amp;$B140,'[1]产值及收款计划（2026）'!$A:$A&amp;'[1]产值及收款计划（2026）'!$B:$B,'[1]产值及收款计划（2026）'!L:L)</f>
        <v>0</v>
      </c>
      <c r="M140" s="256" t="str" cm="1">
        <f t="array" aca="1" ref="M140" ca="1">_xlfn.XLOOKUP($A140&amp;$B140,'[1]产值及收款计划（2026）'!$A:$A&amp;'[1]产值及收款计划（2026）'!$B:$B,'[1]产值及收款计划（2026）'!M:M)</f>
        <v>主导</v>
      </c>
      <c r="N140" s="256" cm="1">
        <f t="array" aca="1" ref="N140" ca="1">_xlfn.XLOOKUP($A140&amp;$B140,'[1]产值及收款计划（2026）'!$A:$A&amp;'[1]产值及收款计划（2026）'!$B:$B,'[1]产值及收款计划（2026）'!N:N)</f>
        <v>0</v>
      </c>
      <c r="O140" s="256" t="str" cm="1">
        <f t="array" aca="1" ref="O140" ca="1">_xlfn.XLOOKUP($A140&amp;$B140,'[1]产值及收款计划（2026）'!$A:$A&amp;'[1]产值及收款计划（2026）'!$B:$B,'[1]产值及收款计划（2026）'!O:O)</f>
        <v>余梦媛</v>
      </c>
      <c r="P140" s="255" t="str" cm="1">
        <f t="array" aca="1" ref="P140" ca="1">_xlfn.XLOOKUP($A140&amp;$B140,'[1]产值及收款计划（2026）'!$A:$A&amp;'[1]产值及收款计划（2026）'!$B:$B,'[1]产值及收款计划（2026）'!P:P)</f>
        <v>25已完结</v>
      </c>
      <c r="Q140" s="256" cm="1">
        <f t="array" aca="1" ref="Q140" ca="1">_xlfn.XLOOKUP($A140&amp;$B140,'[1]产值及收款计划（2026）'!$A:$A&amp;'[1]产值及收款计划（2026）'!$B:$B,'[1]产值及收款计划（2026）'!Q:Q)</f>
        <v>0</v>
      </c>
      <c r="R140" s="256" cm="1">
        <f t="array" aca="1" ref="R140" ca="1">_xlfn.XLOOKUP($A140&amp;$B140,'[1]产值及收款计划（2026）'!$A:$A&amp;'[1]产值及收款计划（2026）'!$B:$B,'[1]产值及收款计划（2026）'!R:R)</f>
        <v>0</v>
      </c>
      <c r="S140" s="256" cm="1">
        <f t="array" aca="1" ref="S140" ca="1">_xlfn.XLOOKUP($A140&amp;$B140,'[1]产值及收款计划（2026）'!$A:$A&amp;'[1]产值及收款计划（2026）'!$B:$B,'[1]产值及收款计划（2026）'!S:S)</f>
        <v>0</v>
      </c>
      <c r="T140" s="256" cm="1">
        <f t="array" aca="1" ref="T140" ca="1">_xlfn.XLOOKUP($A140&amp;$B140,'[1]产值及收款计划（2026）'!$A:$A&amp;'[1]产值及收款计划（2026）'!$B:$B,'[1]产值及收款计划（2026）'!T:T)</f>
        <v>19.2</v>
      </c>
      <c r="U140" s="256" cm="1">
        <f t="array" aca="1" ref="U140" ca="1">_xlfn.XLOOKUP($A140&amp;$B140,'[1]产值及收款计划（2026）'!$A:$A&amp;'[1]产值及收款计划（2026）'!$B:$B,'[1]产值及收款计划（2026）'!U:U)</f>
        <v>0</v>
      </c>
      <c r="V140" s="256" cm="1">
        <f t="array" aca="1" ref="V140" ca="1">_xlfn.XLOOKUP($A140&amp;$B140,'[1]产值及收款计划（2026）'!$A:$A&amp;'[1]产值及收款计划（2026）'!$B:$B,'[1]产值及收款计划（2026）'!V:V)</f>
        <v>0</v>
      </c>
      <c r="W140" s="256" cm="1">
        <f t="array" aca="1" ref="W140" ca="1">_xlfn.XLOOKUP($A140&amp;$B140,'[1]产值及收款计划（2026）'!$A:$A&amp;'[1]产值及收款计划（2026）'!$B:$B,'[1]产值及收款计划（2026）'!W:W)</f>
        <v>0</v>
      </c>
      <c r="X140" s="256" cm="1">
        <f t="array" aca="1" ref="X140" ca="1">_xlfn.XLOOKUP($A140&amp;$B140,'[1]产值及收款计划（2026）'!$A:$A&amp;'[1]产值及收款计划（2026）'!$B:$B,'[1]产值及收款计划（2026）'!X:X)</f>
        <v>0</v>
      </c>
      <c r="Y140" s="256" cm="1">
        <f t="array" aca="1" ref="Y140" ca="1">_xlfn.XLOOKUP($A140&amp;$B140,'[1]产值及收款计划（2026）'!$A:$A&amp;'[1]产值及收款计划（2026）'!$B:$B,'[1]产值及收款计划（2026）'!Y:Y)</f>
        <v>0</v>
      </c>
      <c r="Z140" s="256" cm="1">
        <f t="array" aca="1" ref="Z140" ca="1">_xlfn.XLOOKUP($A140&amp;$B140,'[1]产值及收款计划（2026）'!$A:$A&amp;'[1]产值及收款计划（2026）'!$B:$B,'[1]产值及收款计划（2026）'!Z:Z)</f>
        <v>0</v>
      </c>
      <c r="AA140" s="256" cm="1">
        <f t="array" aca="1" ref="AA140" ca="1">_xlfn.XLOOKUP($A140&amp;$B140,'[1]产值及收款计划（2026）'!$A:$A&amp;'[1]产值及收款计划（2026）'!$B:$B,'[1]产值及收款计划（2026）'!AA:AA)</f>
        <v>0</v>
      </c>
      <c r="AB140" s="256" cm="1">
        <f t="array" aca="1" ref="AB140" ca="1">_xlfn.XLOOKUP($A140&amp;$B140,'[1]产值及收款计划（2026）'!$A:$A&amp;'[1]产值及收款计划（2026）'!$B:$B,'[1]产值及收款计划（2026）'!AB:AB)</f>
        <v>0</v>
      </c>
      <c r="AC140" s="256" cm="1">
        <f t="array" aca="1" ref="AC140" ca="1">_xlfn.XLOOKUP($A140&amp;$B140,'[1]产值及收款计划（2026）'!$A:$A&amp;'[1]产值及收款计划（2026）'!$B:$B,'[1]产值及收款计划（2026）'!AC:AC)</f>
        <v>0</v>
      </c>
      <c r="AD140" s="256" cm="1">
        <f t="array" aca="1" ref="AD140" ca="1">_xlfn.XLOOKUP($A140&amp;$B140,'[1]产值及收款计划（2026）'!$A:$A&amp;'[1]产值及收款计划（2026）'!$B:$B,'[1]产值及收款计划（2026）'!AD:AD)</f>
        <v>0</v>
      </c>
      <c r="AE140" s="256" cm="1">
        <f t="array" aca="1" ref="AE140" ca="1">_xlfn.XLOOKUP($A140&amp;$B140,'[1]产值及收款计划（2026）'!$A:$A&amp;'[1]产值及收款计划（2026）'!$B:$B,'[1]产值及收款计划（2026）'!AE:AE)</f>
        <v>0</v>
      </c>
      <c r="AF140" s="256" cm="1">
        <f t="array" aca="1" ref="AF140" ca="1">_xlfn.XLOOKUP($A140&amp;$B140,'[1]产值及收款计划（2026）'!$A:$A&amp;'[1]产值及收款计划（2026）'!$B:$B,'[1]产值及收款计划（2026）'!AF:AF)</f>
        <v>0</v>
      </c>
      <c r="AG140" s="256" cm="1">
        <f t="array" aca="1" ref="AG140" ca="1">_xlfn.XLOOKUP($A140&amp;$B140,'[1]产值及收款计划（2026）'!$A:$A&amp;'[1]产值及收款计划（2026）'!$B:$B,'[1]产值及收款计划（2026）'!AG:AG)</f>
        <v>0</v>
      </c>
      <c r="AH140" s="256" cm="1">
        <f t="array" aca="1" ref="AH140" ca="1">_xlfn.XLOOKUP($A140&amp;$B140,'[1]产值及收款计划（2026）'!$A:$A&amp;'[1]产值及收款计划（2026）'!$B:$B,'[1]产值及收款计划（2026）'!AH:AH)</f>
        <v>0</v>
      </c>
      <c r="AI140" s="256" cm="1">
        <f t="array" aca="1" ref="AI140" ca="1">_xlfn.XLOOKUP($A140&amp;$B140,'[1]产值及收款计划（2026）'!$A:$A&amp;'[1]产值及收款计划（2026）'!$B:$B,'[1]产值及收款计划（2026）'!AI:AI)</f>
        <v>0</v>
      </c>
      <c r="AJ140" s="256" cm="1">
        <f t="array" aca="1" ref="AJ140" ca="1">_xlfn.XLOOKUP($A140&amp;$B140,'[1]产值及收款计划（2026）'!$A:$A&amp;'[1]产值及收款计划（2026）'!$B:$B,'[1]产值及收款计划（2026）'!AJ:AJ)</f>
        <v>0</v>
      </c>
      <c r="AK140" s="256" cm="1">
        <f t="array" aca="1" ref="AK140" ca="1">_xlfn.XLOOKUP($A140&amp;$B140,'[1]产值及收款计划（2026）'!$A:$A&amp;'[1]产值及收款计划（2026）'!$B:$B,'[1]产值及收款计划（2026）'!AK:AK)</f>
        <v>0</v>
      </c>
      <c r="AL140" s="256" cm="1">
        <f t="array" aca="1" ref="AL140" ca="1">_xlfn.XLOOKUP($A140&amp;$B140,'[1]产值及收款计划（2026）'!$A:$A&amp;'[1]产值及收款计划（2026）'!$B:$B,'[1]产值及收款计划（2026）'!AL:AL)</f>
        <v>0</v>
      </c>
      <c r="AM140" s="263" t="e" cm="1">
        <f t="array" aca="1" ref="AM140" ca="1">_xlfn.LET(_xlpm.勾选月份状态数组,TRANSPOSE('PPT(12-15页）-TOP10'!$A$3:$A$14),_xlpm.选择数据区,IF('PPT(12-15页）-TOP10'!$E$3="收款",$BA140:$BL140,$AA140:$AL140),SUM(_xlfn._xlws.FILTER(_xlpm.选择数据区,_xlpm.勾选月份状态数组,"")))</f>
        <v>#NAME?</v>
      </c>
      <c r="AN140" s="256" t="e" cm="1">
        <f t="array" aca="1" ref="AN140" ca="1">_xlfn.LET(_xlpm.勾选月份状态数组,TRANSPOSE('PPT(12-15页）-TOP10'!$A$3:$A$14),_xlpm.选择数据区,IF('PPT(12-15页）-TOP10'!$E$3="收款",$DA140:$DL140,$CA140:$CL140),SUM(_xlfn._xlws.FILTER(_xlpm.选择数据区,_xlpm.勾选月份状态数组,"")))</f>
        <v>#NAME?</v>
      </c>
      <c r="AO140" s="256">
        <f ca="1">SUM(CA140:CC140)+SUM(AD140:AL140)</f>
        <v>0</v>
      </c>
      <c r="AP140" s="256"/>
      <c r="AQ140" s="256"/>
      <c r="AR140" s="256"/>
      <c r="AS140" s="256" cm="1">
        <f t="array" aca="1" ref="AS140" ca="1">_xlfn.XLOOKUP($A140&amp;$B140,'[1]产值及收款计划（2026）'!$A:$A&amp;'[1]产值及收款计划（2026）'!$B:$B,'[1]产值及收款计划（2026）'!AS:AS)</f>
        <v>0</v>
      </c>
      <c r="AT140" s="256" cm="1">
        <f t="array" aca="1" ref="AT140" ca="1">_xlfn.XLOOKUP($A140&amp;$B140,'[1]产值及收款计划（2026）'!$A:$A&amp;'[1]产值及收款计划（2026）'!$B:$B,'[1]产值及收款计划（2026）'!AT:AT)</f>
        <v>0</v>
      </c>
      <c r="AU140" s="256" cm="1">
        <f t="array" aca="1" ref="AU140" ca="1">_xlfn.XLOOKUP($A140&amp;$B140,'[1]产值及收款计划（2026）'!$A:$A&amp;'[1]产值及收款计划（2026）'!$B:$B,'[1]产值及收款计划（2026）'!AU:AU)</f>
        <v>0</v>
      </c>
      <c r="AV140" s="256" cm="1">
        <f t="array" aca="1" ref="AV140" ca="1">_xlfn.XLOOKUP($A140&amp;$B140,'[1]产值及收款计划（2026）'!$A:$A&amp;'[1]产值及收款计划（2026）'!$B:$B,'[1]产值及收款计划（2026）'!AV:AV)</f>
        <v>0</v>
      </c>
      <c r="AW140" s="256" cm="1">
        <f t="array" aca="1" ref="AW140" ca="1">_xlfn.XLOOKUP($A140&amp;$B140,'[1]产值及收款计划（2026）'!$A:$A&amp;'[1]产值及收款计划（2026）'!$B:$B,'[1]产值及收款计划（2026）'!AW:AW)</f>
        <v>0</v>
      </c>
      <c r="AX140" s="256" cm="1">
        <f t="array" aca="1" ref="AX140" ca="1">_xlfn.XLOOKUP($A140&amp;$B140,'[1]产值及收款计划（2026）'!$A:$A&amp;'[1]产值及收款计划（2026）'!$B:$B,'[1]产值及收款计划（2026）'!AX:AX)</f>
        <v>0</v>
      </c>
      <c r="AY140" s="256" cm="1">
        <f t="array" aca="1" ref="AY140" ca="1">_xlfn.XLOOKUP($A140&amp;$B140,'[1]产值及收款计划（2026）'!$A:$A&amp;'[1]产值及收款计划（2026）'!$B:$B,'[1]产值及收款计划（2026）'!AY:AY)</f>
        <v>19.2</v>
      </c>
      <c r="AZ140" s="256" cm="1">
        <f t="array" aca="1" ref="AZ140" ca="1">_xlfn.XLOOKUP($A140&amp;$B140,'[1]产值及收款计划（2026）'!$A:$A&amp;'[1]产值及收款计划（2026）'!$B:$B,'[1]产值及收款计划（2026）'!AZ:AZ)</f>
        <v>19.2</v>
      </c>
      <c r="BA140" s="256" cm="1">
        <f t="array" aca="1" ref="BA140" ca="1">_xlfn.XLOOKUP($A140&amp;$B140,'[1]产值及收款计划（2026）'!$A:$A&amp;'[1]产值及收款计划（2026）'!$B:$B,'[1]产值及收款计划（2026）'!BA:BA)</f>
        <v>0</v>
      </c>
      <c r="BB140" s="256" cm="1">
        <f t="array" aca="1" ref="BB140" ca="1">_xlfn.XLOOKUP($A140&amp;$B140,'[1]产值及收款计划（2026）'!$A:$A&amp;'[1]产值及收款计划（2026）'!$B:$B,'[1]产值及收款计划（2026）'!BB:BB)</f>
        <v>0</v>
      </c>
      <c r="BC140" s="256" cm="1">
        <f t="array" aca="1" ref="BC140" ca="1">_xlfn.XLOOKUP($A140&amp;$B140,'[1]产值及收款计划（2026）'!$A:$A&amp;'[1]产值及收款计划（2026）'!$B:$B,'[1]产值及收款计划（2026）'!BC:BC)</f>
        <v>0</v>
      </c>
      <c r="BD140" s="256" cm="1">
        <f t="array" aca="1" ref="BD140" ca="1">_xlfn.XLOOKUP($A140&amp;$B140,'[1]产值及收款计划（2026）'!$A:$A&amp;'[1]产值及收款计划（2026）'!$B:$B,'[1]产值及收款计划（2026）'!BD:BD)</f>
        <v>0</v>
      </c>
      <c r="BE140" s="256" cm="1">
        <f t="array" aca="1" ref="BE140" ca="1">_xlfn.XLOOKUP($A140&amp;$B140,'[1]产值及收款计划（2026）'!$A:$A&amp;'[1]产值及收款计划（2026）'!$B:$B,'[1]产值及收款计划（2026）'!BE:BE)</f>
        <v>0</v>
      </c>
      <c r="BF140" s="256" cm="1">
        <f t="array" aca="1" ref="BF140" ca="1">_xlfn.XLOOKUP($A140&amp;$B140,'[1]产值及收款计划（2026）'!$A:$A&amp;'[1]产值及收款计划（2026）'!$B:$B,'[1]产值及收款计划（2026）'!BF:BF)</f>
        <v>0</v>
      </c>
      <c r="BG140" s="256" cm="1">
        <f t="array" aca="1" ref="BG140" ca="1">_xlfn.XLOOKUP($A140&amp;$B140,'[1]产值及收款计划（2026）'!$A:$A&amp;'[1]产值及收款计划（2026）'!$B:$B,'[1]产值及收款计划（2026）'!BG:BG)</f>
        <v>0</v>
      </c>
      <c r="BH140" s="256" cm="1">
        <f t="array" aca="1" ref="BH140" ca="1">_xlfn.XLOOKUP($A140&amp;$B140,'[1]产值及收款计划（2026）'!$A:$A&amp;'[1]产值及收款计划（2026）'!$B:$B,'[1]产值及收款计划（2026）'!BH:BH)</f>
        <v>0</v>
      </c>
      <c r="BI140" s="256" cm="1">
        <f t="array" aca="1" ref="BI140" ca="1">_xlfn.XLOOKUP($A140&amp;$B140,'[1]产值及收款计划（2026）'!$A:$A&amp;'[1]产值及收款计划（2026）'!$B:$B,'[1]产值及收款计划（2026）'!BI:BI)</f>
        <v>0</v>
      </c>
      <c r="BJ140" s="256" cm="1">
        <f t="array" aca="1" ref="BJ140" ca="1">_xlfn.XLOOKUP($A140&amp;$B140,'[1]产值及收款计划（2026）'!$A:$A&amp;'[1]产值及收款计划（2026）'!$B:$B,'[1]产值及收款计划（2026）'!BJ:BJ)</f>
        <v>0</v>
      </c>
      <c r="BK140" s="256" cm="1">
        <f t="array" aca="1" ref="BK140" ca="1">_xlfn.XLOOKUP($A140&amp;$B140,'[1]产值及收款计划（2026）'!$A:$A&amp;'[1]产值及收款计划（2026）'!$B:$B,'[1]产值及收款计划（2026）'!BK:BK)</f>
        <v>0</v>
      </c>
      <c r="BL140" s="256" cm="1">
        <f t="array" aca="1" ref="BL140" ca="1">_xlfn.XLOOKUP($A140&amp;$B140,'[1]产值及收款计划（2026）'!$A:$A&amp;'[1]产值及收款计划（2026）'!$B:$B,'[1]产值及收款计划（2026）'!BL:BL)</f>
        <v>0</v>
      </c>
      <c r="BM140" s="256"/>
      <c r="BN140" s="256"/>
      <c r="BO140" s="256"/>
      <c r="BP140" s="256"/>
      <c r="BQ140" s="255" cm="1">
        <f t="array" aca="1" ref="BQ140" ca="1">_xlfn.XLOOKUP($A140&amp;$B140,'[1]产值及收款计划（2026）'!$A:$A&amp;'[1]产值及收款计划（2026）'!$B:$B,'[1]产值及收款计划（2026）'!BQ:BQ)</f>
        <v>0</v>
      </c>
      <c r="BR140" s="256" cm="1">
        <f t="array" aca="1" ref="BR140" ca="1">_xlfn.XLOOKUP($A140&amp;$B140,'[1]产值及收款计划（2026）'!$A:$A&amp;'[1]产值及收款计划（2026）'!$B:$B,'[1]产值及收款计划（2026）'!BR:BR)</f>
        <v>0</v>
      </c>
      <c r="CA140" s="256" cm="1">
        <f t="array" aca="1" ref="CA140" ca="1">_xlfn.XLOOKUP($A140&amp;$B140,'[1]产值及收款计划（2026）'!$A:$A&amp;'[1]产值及收款计划（2026）'!$B:$B,'[1]产值及收款计划（2026）'!CA:CA)</f>
        <v>0</v>
      </c>
      <c r="CB140" s="256" cm="1">
        <f t="array" aca="1" ref="CB140" ca="1">_xlfn.XLOOKUP($A140&amp;$B140,'[1]产值及收款计划（2026）'!$A:$A&amp;'[1]产值及收款计划（2026）'!$B:$B,'[1]产值及收款计划（2026）'!CB:CB)</f>
        <v>0</v>
      </c>
      <c r="CC140" s="256" cm="1">
        <f t="array" aca="1" ref="CC140" ca="1">_xlfn.XLOOKUP($A140&amp;$B140,'[1]产值及收款计划（2026）'!$A:$A&amp;'[1]产值及收款计划（2026）'!$B:$B,'[1]产值及收款计划（2026）'!CC:CC)</f>
        <v>0</v>
      </c>
      <c r="CD140" s="256" cm="1">
        <f t="array" aca="1" ref="CD140" ca="1">_xlfn.XLOOKUP($A140&amp;$B140,'[1]产值及收款计划（2026）'!$A:$A&amp;'[1]产值及收款计划（2026）'!$B:$B,'[1]产值及收款计划（2026）'!CD:CD)</f>
        <v>0</v>
      </c>
      <c r="CE140" s="256" cm="1">
        <f t="array" aca="1" ref="CE140" ca="1">_xlfn.XLOOKUP($A140&amp;$B140,'[1]产值及收款计划（2026）'!$A:$A&amp;'[1]产值及收款计划（2026）'!$B:$B,'[1]产值及收款计划（2026）'!CE:CE)</f>
        <v>0</v>
      </c>
      <c r="CF140" s="256" cm="1">
        <f t="array" aca="1" ref="CF140" ca="1">_xlfn.XLOOKUP($A140&amp;$B140,'[1]产值及收款计划（2026）'!$A:$A&amp;'[1]产值及收款计划（2026）'!$B:$B,'[1]产值及收款计划（2026）'!CF:CF)</f>
        <v>0</v>
      </c>
      <c r="CG140" s="256" cm="1">
        <f t="array" aca="1" ref="CG140" ca="1">_xlfn.XLOOKUP($A140&amp;$B140,'[1]产值及收款计划（2026）'!$A:$A&amp;'[1]产值及收款计划（2026）'!$B:$B,'[1]产值及收款计划（2026）'!CG:CG)</f>
        <v>0</v>
      </c>
      <c r="CH140" s="256" cm="1">
        <f t="array" aca="1" ref="CH140" ca="1">_xlfn.XLOOKUP($A140&amp;$B140,'[1]产值及收款计划（2026）'!$A:$A&amp;'[1]产值及收款计划（2026）'!$B:$B,'[1]产值及收款计划（2026）'!CH:CH)</f>
        <v>0</v>
      </c>
      <c r="CI140" s="256" cm="1">
        <f t="array" aca="1" ref="CI140" ca="1">_xlfn.XLOOKUP($A140&amp;$B140,'[1]产值及收款计划（2026）'!$A:$A&amp;'[1]产值及收款计划（2026）'!$B:$B,'[1]产值及收款计划（2026）'!CI:CI)</f>
        <v>0</v>
      </c>
      <c r="CJ140" s="256" cm="1">
        <f t="array" aca="1" ref="CJ140" ca="1">_xlfn.XLOOKUP($A140&amp;$B140,'[1]产值及收款计划（2026）'!$A:$A&amp;'[1]产值及收款计划（2026）'!$B:$B,'[1]产值及收款计划（2026）'!CJ:CJ)</f>
        <v>0</v>
      </c>
      <c r="CK140" s="256" cm="1">
        <f t="array" aca="1" ref="CK140" ca="1">_xlfn.XLOOKUP($A140&amp;$B140,'[1]产值及收款计划（2026）'!$A:$A&amp;'[1]产值及收款计划（2026）'!$B:$B,'[1]产值及收款计划（2026）'!CK:CK)</f>
        <v>0</v>
      </c>
      <c r="CL140" s="256" cm="1">
        <f t="array" aca="1" ref="CL140" ca="1">_xlfn.XLOOKUP($A140&amp;$B140,'[1]产值及收款计划（2026）'!$A:$A&amp;'[1]产值及收款计划（2026）'!$B:$B,'[1]产值及收款计划（2026）'!CL:CL)</f>
        <v>0</v>
      </c>
      <c r="DA140" s="256" cm="1">
        <f t="array" aca="1" ref="DA140" ca="1">_xlfn.XLOOKUP($A140&amp;$B140,'[1]产值及收款计划（2026）'!$A:$A&amp;'[1]产值及收款计划（2026）'!$B:$B,'[1]产值及收款计划（2026）'!DA:DA)</f>
        <v>0</v>
      </c>
      <c r="DB140" s="256" cm="1">
        <f t="array" aca="1" ref="DB140" ca="1">_xlfn.XLOOKUP($A140&amp;$B140,'[1]产值及收款计划（2026）'!$A:$A&amp;'[1]产值及收款计划（2026）'!$B:$B,'[1]产值及收款计划（2026）'!DB:DB)</f>
        <v>0</v>
      </c>
      <c r="DC140" s="256" cm="1">
        <f t="array" aca="1" ref="DC140" ca="1">_xlfn.XLOOKUP($A140&amp;$B140,'[1]产值及收款计划（2026）'!$A:$A&amp;'[1]产值及收款计划（2026）'!$B:$B,'[1]产值及收款计划（2026）'!DC:DC)</f>
        <v>0</v>
      </c>
      <c r="DD140" s="256" cm="1">
        <f t="array" aca="1" ref="DD140" ca="1">_xlfn.XLOOKUP($A140&amp;$B140,'[1]产值及收款计划（2026）'!$A:$A&amp;'[1]产值及收款计划（2026）'!$B:$B,'[1]产值及收款计划（2026）'!DD:DD)</f>
        <v>0</v>
      </c>
      <c r="DE140" s="256" cm="1">
        <f t="array" aca="1" ref="DE140" ca="1">_xlfn.XLOOKUP($A140&amp;$B140,'[1]产值及收款计划（2026）'!$A:$A&amp;'[1]产值及收款计划（2026）'!$B:$B,'[1]产值及收款计划（2026）'!DE:DE)</f>
        <v>0</v>
      </c>
      <c r="DF140" s="256" cm="1">
        <f t="array" aca="1" ref="DF140" ca="1">_xlfn.XLOOKUP($A140&amp;$B140,'[1]产值及收款计划（2026）'!$A:$A&amp;'[1]产值及收款计划（2026）'!$B:$B,'[1]产值及收款计划（2026）'!DF:DF)</f>
        <v>0</v>
      </c>
      <c r="DG140" s="256" cm="1">
        <f t="array" aca="1" ref="DG140" ca="1">_xlfn.XLOOKUP($A140&amp;$B140,'[1]产值及收款计划（2026）'!$A:$A&amp;'[1]产值及收款计划（2026）'!$B:$B,'[1]产值及收款计划（2026）'!DG:DG)</f>
        <v>0</v>
      </c>
      <c r="DH140" s="256" cm="1">
        <f t="array" aca="1" ref="DH140" ca="1">_xlfn.XLOOKUP($A140&amp;$B140,'[1]产值及收款计划（2026）'!$A:$A&amp;'[1]产值及收款计划（2026）'!$B:$B,'[1]产值及收款计划（2026）'!DH:DH)</f>
        <v>0</v>
      </c>
      <c r="DI140" s="256" cm="1">
        <f t="array" aca="1" ref="DI140" ca="1">_xlfn.XLOOKUP($A140&amp;$B140,'[1]产值及收款计划（2026）'!$A:$A&amp;'[1]产值及收款计划（2026）'!$B:$B,'[1]产值及收款计划（2026）'!DI:DI)</f>
        <v>0</v>
      </c>
      <c r="DJ140" s="256" cm="1">
        <f t="array" aca="1" ref="DJ140" ca="1">_xlfn.XLOOKUP($A140&amp;$B140,'[1]产值及收款计划（2026）'!$A:$A&amp;'[1]产值及收款计划（2026）'!$B:$B,'[1]产值及收款计划（2026）'!DJ:DJ)</f>
        <v>0</v>
      </c>
      <c r="DK140" s="256" cm="1">
        <f t="array" aca="1" ref="DK140" ca="1">_xlfn.XLOOKUP($A140&amp;$B140,'[1]产值及收款计划（2026）'!$A:$A&amp;'[1]产值及收款计划（2026）'!$B:$B,'[1]产值及收款计划（2026）'!DK:DK)</f>
        <v>0</v>
      </c>
      <c r="DL140" s="256" cm="1">
        <f t="array" aca="1" ref="DL140" ca="1">_xlfn.XLOOKUP($A140&amp;$B140,'[1]产值及收款计划（2026）'!$A:$A&amp;'[1]产值及收款计划（2026）'!$B:$B,'[1]产值及收款计划（2026）'!DL:DL)</f>
        <v>0</v>
      </c>
      <c r="DM140" s="264"/>
      <c r="DN140" s="250"/>
    </row>
    <row r="141" spans="1:118" ht="20.25" x14ac:dyDescent="0.15">
      <c r="A141" s="254">
        <f t="shared" ca="1" si="11"/>
        <v>137</v>
      </c>
      <c r="B141" s="254" t="s">
        <v>25</v>
      </c>
      <c r="C141" s="255" t="str" cm="1">
        <f t="array" aca="1" ref="C141" ca="1">_xlfn.XLOOKUP($A141&amp;$B141,'[1]产值及收款计划（2026）'!$A:$A&amp;'[1]产值及收款计划（2026）'!$B:$B,'[1]产值及收款计划（2026）'!C:C)</f>
        <v>SZJT202570006</v>
      </c>
      <c r="D141" s="255" t="str" cm="1">
        <f t="array" aca="1" ref="D141" ca="1">_xlfn.XLOOKUP($A141&amp;$B141,'[1]产值及收款计划（2026）'!$A:$A&amp;'[1]产值及收款计划（2026）'!$B:$B,'[1]产值及收款计划（2026）'!D:D)</f>
        <v>S457新港至南陵界一级公路改建工程智慧工地信息化项目</v>
      </c>
      <c r="E141" s="256" cm="1">
        <f t="array" aca="1" ref="E141" ca="1">_xlfn.XLOOKUP($A141&amp;$B141,'[1]产值及收款计划（2026）'!$A:$A&amp;'[1]产值及收款计划（2026）'!$B:$B,'[1]产值及收款计划（2026）'!E:E)</f>
        <v>129.33330000000001</v>
      </c>
      <c r="F141" s="256" cm="1">
        <f t="array" aca="1" ref="F141" ca="1">_xlfn.XLOOKUP($A141&amp;$B141,'[1]产值及收款计划（2026）'!$A:$A&amp;'[1]产值及收款计划（2026）'!$B:$B,'[1]产值及收款计划（2026）'!F:F)</f>
        <v>129.33330000000001</v>
      </c>
      <c r="G141" s="256" cm="1">
        <f t="array" aca="1" ref="G141" ca="1">_xlfn.XLOOKUP($A141&amp;$B141,'[1]产值及收款计划（2026）'!$A:$A&amp;'[1]产值及收款计划（2026）'!$B:$B,'[1]产值及收款计划（2026）'!G:G)</f>
        <v>129.33330000000001</v>
      </c>
      <c r="H141" s="256" cm="1">
        <f t="array" aca="1" ref="H141" ca="1">_xlfn.XLOOKUP($A141&amp;$B141,'[1]产值及收款计划（2026）'!$A:$A&amp;'[1]产值及收款计划（2026）'!$B:$B,'[1]产值及收款计划（2026）'!H:H)</f>
        <v>31.333300000000001</v>
      </c>
      <c r="I141" s="257" cm="1">
        <f t="array" aca="1" ref="I141" ca="1">_xlfn.XLOOKUP($A141&amp;$B141,'[1]产值及收款计划（2026）'!$A:$A&amp;'[1]产值及收款计划（2026）'!$B:$B,'[1]产值及收款计划（2026）'!I:I)</f>
        <v>0.242267845945321</v>
      </c>
      <c r="J141" s="258" cm="1">
        <f t="array" aca="1" ref="J141" ca="1">_xlfn.XLOOKUP($A141&amp;$B141,'[1]产值及收款计划（2026）'!$A:$A&amp;'[1]产值及收款计划（2026）'!$B:$B,'[1]产值及收款计划（2026）'!J:J)</f>
        <v>0.06</v>
      </c>
      <c r="K141" s="256" cm="1">
        <f t="array" aca="1" ref="K141" ca="1">_xlfn.XLOOKUP($A141&amp;$B141,'[1]产值及收款计划（2026）'!$A:$A&amp;'[1]产值及收款计划（2026）'!$B:$B,'[1]产值及收款计划（2026）'!K:K)</f>
        <v>0</v>
      </c>
      <c r="L141" s="256" cm="1">
        <f t="array" aca="1" ref="L141" ca="1">_xlfn.XLOOKUP($A141&amp;$B141,'[1]产值及收款计划（2026）'!$A:$A&amp;'[1]产值及收款计划（2026）'!$B:$B,'[1]产值及收款计划（2026）'!L:L)</f>
        <v>0</v>
      </c>
      <c r="M141" s="256" t="str" cm="1">
        <f t="array" aca="1" ref="M141" ca="1">_xlfn.XLOOKUP($A141&amp;$B141,'[1]产值及收款计划（2026）'!$A:$A&amp;'[1]产值及收款计划（2026）'!$B:$B,'[1]产值及收款计划（2026）'!M:M)</f>
        <v>主导</v>
      </c>
      <c r="N141" s="256" cm="1">
        <f t="array" aca="1" ref="N141" ca="1">_xlfn.XLOOKUP($A141&amp;$B141,'[1]产值及收款计划（2026）'!$A:$A&amp;'[1]产值及收款计划（2026）'!$B:$B,'[1]产值及收款计划（2026）'!N:N)</f>
        <v>0</v>
      </c>
      <c r="O141" s="256" t="str" cm="1">
        <f t="array" aca="1" ref="O141" ca="1">_xlfn.XLOOKUP($A141&amp;$B141,'[1]产值及收款计划（2026）'!$A:$A&amp;'[1]产值及收款计划（2026）'!$B:$B,'[1]产值及收款计划（2026）'!O:O)</f>
        <v>施林烽</v>
      </c>
      <c r="P141" s="255" t="str" cm="1">
        <f t="array" aca="1" ref="P141" ca="1">_xlfn.XLOOKUP($A141&amp;$B141,'[1]产值及收款计划（2026）'!$A:$A&amp;'[1]产值及收款计划（2026）'!$B:$B,'[1]产值及收款计划（2026）'!P:P)</f>
        <v>在建</v>
      </c>
      <c r="Q141" s="256" cm="1">
        <f t="array" aca="1" ref="Q141" ca="1">_xlfn.XLOOKUP($A141&amp;$B141,'[1]产值及收款计划（2026）'!$A:$A&amp;'[1]产值及收款计划（2026）'!$B:$B,'[1]产值及收款计划（2026）'!Q:Q)</f>
        <v>0</v>
      </c>
      <c r="R141" s="256" cm="1">
        <f t="array" aca="1" ref="R141" ca="1">_xlfn.XLOOKUP($A141&amp;$B141,'[1]产值及收款计划（2026）'!$A:$A&amp;'[1]产值及收款计划（2026）'!$B:$B,'[1]产值及收款计划（2026）'!R:R)</f>
        <v>0</v>
      </c>
      <c r="S141" s="256" cm="1">
        <f t="array" aca="1" ref="S141" ca="1">_xlfn.XLOOKUP($A141&amp;$B141,'[1]产值及收款计划（2026）'!$A:$A&amp;'[1]产值及收款计划（2026）'!$B:$B,'[1]产值及收款计划（2026）'!S:S)</f>
        <v>0</v>
      </c>
      <c r="T141" s="256" cm="1">
        <f t="array" aca="1" ref="T141" ca="1">_xlfn.XLOOKUP($A141&amp;$B141,'[1]产值及收款计划（2026）'!$A:$A&amp;'[1]产值及收款计划（2026）'!$B:$B,'[1]产值及收款计划（2026）'!T:T)</f>
        <v>92.923305999999997</v>
      </c>
      <c r="U141" s="256" cm="1">
        <f t="array" aca="1" ref="U141" ca="1">_xlfn.XLOOKUP($A141&amp;$B141,'[1]产值及收款计划（2026）'!$A:$A&amp;'[1]产值及收款计划（2026）'!$B:$B,'[1]产值及收款计划（2026）'!U:U)</f>
        <v>0</v>
      </c>
      <c r="V141" s="256" cm="1">
        <f t="array" aca="1" ref="V141" ca="1">_xlfn.XLOOKUP($A141&amp;$B141,'[1]产值及收款计划（2026）'!$A:$A&amp;'[1]产值及收款计划（2026）'!$B:$B,'[1]产值及收款计划（2026）'!V:V)</f>
        <v>36.409993999999998</v>
      </c>
      <c r="W141" s="256" cm="1">
        <f t="array" aca="1" ref="W141" ca="1">_xlfn.XLOOKUP($A141&amp;$B141,'[1]产值及收款计划（2026）'!$A:$A&amp;'[1]产值及收款计划（2026）'!$B:$B,'[1]产值及收款计划（2026）'!W:W)</f>
        <v>0</v>
      </c>
      <c r="X141" s="256" cm="1">
        <f t="array" aca="1" ref="X141" ca="1">_xlfn.XLOOKUP($A141&amp;$B141,'[1]产值及收款计划（2026）'!$A:$A&amp;'[1]产值及收款计划（2026）'!$B:$B,'[1]产值及收款计划（2026）'!X:X)</f>
        <v>0</v>
      </c>
      <c r="Y141" s="256" cm="1">
        <f t="array" aca="1" ref="Y141" ca="1">_xlfn.XLOOKUP($A141&amp;$B141,'[1]产值及收款计划（2026）'!$A:$A&amp;'[1]产值及收款计划（2026）'!$B:$B,'[1]产值及收款计划（2026）'!Y:Y)</f>
        <v>0</v>
      </c>
      <c r="Z141" s="256" cm="1">
        <f t="array" aca="1" ref="Z141" ca="1">_xlfn.XLOOKUP($A141&amp;$B141,'[1]产值及收款计划（2026）'!$A:$A&amp;'[1]产值及收款计划（2026）'!$B:$B,'[1]产值及收款计划（2026）'!Z:Z)</f>
        <v>0</v>
      </c>
      <c r="AA141" s="256" cm="1">
        <f t="array" aca="1" ref="AA141" ca="1">_xlfn.XLOOKUP($A141&amp;$B141,'[1]产值及收款计划（2026）'!$A:$A&amp;'[1]产值及收款计划（2026）'!$B:$B,'[1]产值及收款计划（2026）'!AA:AA)</f>
        <v>0</v>
      </c>
      <c r="AB141" s="256" cm="1">
        <f t="array" aca="1" ref="AB141" ca="1">_xlfn.XLOOKUP($A141&amp;$B141,'[1]产值及收款计划（2026）'!$A:$A&amp;'[1]产值及收款计划（2026）'!$B:$B,'[1]产值及收款计划（2026）'!AB:AB)</f>
        <v>0</v>
      </c>
      <c r="AC141" s="256" cm="1">
        <f t="array" aca="1" ref="AC141" ca="1">_xlfn.XLOOKUP($A141&amp;$B141,'[1]产值及收款计划（2026）'!$A:$A&amp;'[1]产值及收款计划（2026）'!$B:$B,'[1]产值及收款计划（2026）'!AC:AC)</f>
        <v>0</v>
      </c>
      <c r="AD141" s="256" cm="1">
        <f t="array" aca="1" ref="AD141" ca="1">_xlfn.XLOOKUP($A141&amp;$B141,'[1]产值及收款计划（2026）'!$A:$A&amp;'[1]产值及收款计划（2026）'!$B:$B,'[1]产值及收款计划（2026）'!AD:AD)</f>
        <v>0</v>
      </c>
      <c r="AE141" s="256" cm="1">
        <f t="array" aca="1" ref="AE141" ca="1">_xlfn.XLOOKUP($A141&amp;$B141,'[1]产值及收款计划（2026）'!$A:$A&amp;'[1]产值及收款计划（2026）'!$B:$B,'[1]产值及收款计划（2026）'!AE:AE)</f>
        <v>36.409993999999998</v>
      </c>
      <c r="AF141" s="256" cm="1">
        <f t="array" aca="1" ref="AF141" ca="1">_xlfn.XLOOKUP($A141&amp;$B141,'[1]产值及收款计划（2026）'!$A:$A&amp;'[1]产值及收款计划（2026）'!$B:$B,'[1]产值及收款计划（2026）'!AF:AF)</f>
        <v>0</v>
      </c>
      <c r="AG141" s="256" cm="1">
        <f t="array" aca="1" ref="AG141" ca="1">_xlfn.XLOOKUP($A141&amp;$B141,'[1]产值及收款计划（2026）'!$A:$A&amp;'[1]产值及收款计划（2026）'!$B:$B,'[1]产值及收款计划（2026）'!AG:AG)</f>
        <v>0</v>
      </c>
      <c r="AH141" s="256" cm="1">
        <f t="array" aca="1" ref="AH141" ca="1">_xlfn.XLOOKUP($A141&amp;$B141,'[1]产值及收款计划（2026）'!$A:$A&amp;'[1]产值及收款计划（2026）'!$B:$B,'[1]产值及收款计划（2026）'!AH:AH)</f>
        <v>0</v>
      </c>
      <c r="AI141" s="256" cm="1">
        <f t="array" aca="1" ref="AI141" ca="1">_xlfn.XLOOKUP($A141&amp;$B141,'[1]产值及收款计划（2026）'!$A:$A&amp;'[1]产值及收款计划（2026）'!$B:$B,'[1]产值及收款计划（2026）'!AI:AI)</f>
        <v>0</v>
      </c>
      <c r="AJ141" s="256" cm="1">
        <f t="array" aca="1" ref="AJ141" ca="1">_xlfn.XLOOKUP($A141&amp;$B141,'[1]产值及收款计划（2026）'!$A:$A&amp;'[1]产值及收款计划（2026）'!$B:$B,'[1]产值及收款计划（2026）'!AJ:AJ)</f>
        <v>0</v>
      </c>
      <c r="AK141" s="256" cm="1">
        <f t="array" aca="1" ref="AK141" ca="1">_xlfn.XLOOKUP($A141&amp;$B141,'[1]产值及收款计划（2026）'!$A:$A&amp;'[1]产值及收款计划（2026）'!$B:$B,'[1]产值及收款计划（2026）'!AK:AK)</f>
        <v>0</v>
      </c>
      <c r="AL141" s="256" cm="1">
        <f t="array" aca="1" ref="AL141" ca="1">_xlfn.XLOOKUP($A141&amp;$B141,'[1]产值及收款计划（2026）'!$A:$A&amp;'[1]产值及收款计划（2026）'!$B:$B,'[1]产值及收款计划（2026）'!AL:AL)</f>
        <v>0</v>
      </c>
      <c r="AM141" s="263" t="e" cm="1">
        <f t="array" aca="1" ref="AM141" ca="1">_xlfn.LET(_xlpm.勾选月份状态数组,TRANSPOSE('PPT(12-15页）-TOP10'!$A$3:$A$14),_xlpm.选择数据区,IF('PPT(12-15页）-TOP10'!$E$3="收款",$BA141:$BL141,$AA141:$AL141),SUM(_xlfn._xlws.FILTER(_xlpm.选择数据区,_xlpm.勾选月份状态数组,"")))</f>
        <v>#NAME?</v>
      </c>
      <c r="AN141" s="256" t="e" cm="1">
        <f t="array" aca="1" ref="AN141" ca="1">_xlfn.LET(_xlpm.勾选月份状态数组,TRANSPOSE('PPT(12-15页）-TOP10'!$A$3:$A$14),_xlpm.选择数据区,IF('PPT(12-15页）-TOP10'!$E$3="收款",$DA141:$DL141,$CA141:$CL141),SUM(_xlfn._xlws.FILTER(_xlpm.选择数据区,_xlpm.勾选月份状态数组,"")))</f>
        <v>#NAME?</v>
      </c>
      <c r="AO141" s="256">
        <f ca="1">SUM(CA141:CC141)+SUM(AD141:AL141)</f>
        <v>36.409993999999998</v>
      </c>
      <c r="AP141" s="256"/>
      <c r="AQ141" s="256"/>
      <c r="AR141" s="256"/>
      <c r="AS141" s="256" cm="1">
        <f t="array" aca="1" ref="AS141" ca="1">_xlfn.XLOOKUP($A141&amp;$B141,'[1]产值及收款计划（2026）'!$A:$A&amp;'[1]产值及收款计划（2026）'!$B:$B,'[1]产值及收款计划（2026）'!AS:AS)</f>
        <v>0</v>
      </c>
      <c r="AT141" s="256" cm="1">
        <f t="array" aca="1" ref="AT141" ca="1">_xlfn.XLOOKUP($A141&amp;$B141,'[1]产值及收款计划（2026）'!$A:$A&amp;'[1]产值及收款计划（2026）'!$B:$B,'[1]产值及收款计划（2026）'!AT:AT)</f>
        <v>0</v>
      </c>
      <c r="AU141" s="256" cm="1">
        <f t="array" aca="1" ref="AU141" ca="1">_xlfn.XLOOKUP($A141&amp;$B141,'[1]产值及收款计划（2026）'!$A:$A&amp;'[1]产值及收款计划（2026）'!$B:$B,'[1]产值及收款计划（2026）'!AU:AU)</f>
        <v>0</v>
      </c>
      <c r="AV141" s="256" cm="1">
        <f t="array" aca="1" ref="AV141" ca="1">_xlfn.XLOOKUP($A141&amp;$B141,'[1]产值及收款计划（2026）'!$A:$A&amp;'[1]产值及收款计划（2026）'!$B:$B,'[1]产值及收款计划（2026）'!AV:AV)</f>
        <v>0</v>
      </c>
      <c r="AW141" s="256" cm="1">
        <f t="array" aca="1" ref="AW141" ca="1">_xlfn.XLOOKUP($A141&amp;$B141,'[1]产值及收款计划（2026）'!$A:$A&amp;'[1]产值及收款计划（2026）'!$B:$B,'[1]产值及收款计划（2026）'!AW:AW)</f>
        <v>0</v>
      </c>
      <c r="AX141" s="256" cm="1">
        <f t="array" aca="1" ref="AX141" ca="1">_xlfn.XLOOKUP($A141&amp;$B141,'[1]产值及收款计划（2026）'!$A:$A&amp;'[1]产值及收款计划（2026）'!$B:$B,'[1]产值及收款计划（2026）'!AX:AX)</f>
        <v>64.666650000000004</v>
      </c>
      <c r="AY141" s="256" cm="1">
        <f t="array" aca="1" ref="AY141" ca="1">_xlfn.XLOOKUP($A141&amp;$B141,'[1]产值及收款计划（2026）'!$A:$A&amp;'[1]产值及收款计划（2026）'!$B:$B,'[1]产值及收款计划（2026）'!AY:AY)</f>
        <v>64.666650000000004</v>
      </c>
      <c r="AZ141" s="256" cm="1">
        <f t="array" aca="1" ref="AZ141" ca="1">_xlfn.XLOOKUP($A141&amp;$B141,'[1]产值及收款计划（2026）'!$A:$A&amp;'[1]产值及收款计划（2026）'!$B:$B,'[1]产值及收款计划（2026）'!AZ:AZ)</f>
        <v>28.256656</v>
      </c>
      <c r="BA141" s="256" cm="1">
        <f t="array" aca="1" ref="BA141" ca="1">_xlfn.XLOOKUP($A141&amp;$B141,'[1]产值及收款计划（2026）'!$A:$A&amp;'[1]产值及收款计划（2026）'!$B:$B,'[1]产值及收款计划（2026）'!BA:BA)</f>
        <v>0</v>
      </c>
      <c r="BB141" s="256" cm="1">
        <f t="array" aca="1" ref="BB141" ca="1">_xlfn.XLOOKUP($A141&amp;$B141,'[1]产值及收款计划（2026）'!$A:$A&amp;'[1]产值及收款计划（2026）'!$B:$B,'[1]产值及收款计划（2026）'!BB:BB)</f>
        <v>0</v>
      </c>
      <c r="BC141" s="256" cm="1">
        <f t="array" aca="1" ref="BC141" ca="1">_xlfn.XLOOKUP($A141&amp;$B141,'[1]产值及收款计划（2026）'!$A:$A&amp;'[1]产值及收款计划（2026）'!$B:$B,'[1]产值及收款计划（2026）'!BC:BC)</f>
        <v>0</v>
      </c>
      <c r="BD141" s="256" cm="1">
        <f t="array" aca="1" ref="BD141" ca="1">_xlfn.XLOOKUP($A141&amp;$B141,'[1]产值及收款计划（2026）'!$A:$A&amp;'[1]产值及收款计划（2026）'!$B:$B,'[1]产值及收款计划（2026）'!BD:BD)</f>
        <v>0</v>
      </c>
      <c r="BE141" s="256" cm="1">
        <f t="array" aca="1" ref="BE141" ca="1">_xlfn.XLOOKUP($A141&amp;$B141,'[1]产值及收款计划（2026）'!$A:$A&amp;'[1]产值及收款计划（2026）'!$B:$B,'[1]产值及收款计划（2026）'!BE:BE)</f>
        <v>64.666650000000004</v>
      </c>
      <c r="BF141" s="256" cm="1">
        <f t="array" aca="1" ref="BF141" ca="1">_xlfn.XLOOKUP($A141&amp;$B141,'[1]产值及收款计划（2026）'!$A:$A&amp;'[1]产值及收款计划（2026）'!$B:$B,'[1]产值及收款计划（2026）'!BF:BF)</f>
        <v>0</v>
      </c>
      <c r="BG141" s="256" cm="1">
        <f t="array" aca="1" ref="BG141" ca="1">_xlfn.XLOOKUP($A141&amp;$B141,'[1]产值及收款计划（2026）'!$A:$A&amp;'[1]产值及收款计划（2026）'!$B:$B,'[1]产值及收款计划（2026）'!BG:BG)</f>
        <v>0</v>
      </c>
      <c r="BH141" s="256" cm="1">
        <f t="array" aca="1" ref="BH141" ca="1">_xlfn.XLOOKUP($A141&amp;$B141,'[1]产值及收款计划（2026）'!$A:$A&amp;'[1]产值及收款计划（2026）'!$B:$B,'[1]产值及收款计划（2026）'!BH:BH)</f>
        <v>0</v>
      </c>
      <c r="BI141" s="256" cm="1">
        <f t="array" aca="1" ref="BI141" ca="1">_xlfn.XLOOKUP($A141&amp;$B141,'[1]产值及收款计划（2026）'!$A:$A&amp;'[1]产值及收款计划（2026）'!$B:$B,'[1]产值及收款计划（2026）'!BI:BI)</f>
        <v>0</v>
      </c>
      <c r="BJ141" s="256" cm="1">
        <f t="array" aca="1" ref="BJ141" ca="1">_xlfn.XLOOKUP($A141&amp;$B141,'[1]产值及收款计划（2026）'!$A:$A&amp;'[1]产值及收款计划（2026）'!$B:$B,'[1]产值及收款计划（2026）'!BJ:BJ)</f>
        <v>0</v>
      </c>
      <c r="BK141" s="256" cm="1">
        <f t="array" aca="1" ref="BK141" ca="1">_xlfn.XLOOKUP($A141&amp;$B141,'[1]产值及收款计划（2026）'!$A:$A&amp;'[1]产值及收款计划（2026）'!$B:$B,'[1]产值及收款计划（2026）'!BK:BK)</f>
        <v>0</v>
      </c>
      <c r="BL141" s="256" cm="1">
        <f t="array" aca="1" ref="BL141" ca="1">_xlfn.XLOOKUP($A141&amp;$B141,'[1]产值及收款计划（2026）'!$A:$A&amp;'[1]产值及收款计划（2026）'!$B:$B,'[1]产值及收款计划（2026）'!BL:BL)</f>
        <v>0</v>
      </c>
      <c r="BM141" s="256"/>
      <c r="BN141" s="256"/>
      <c r="BO141" s="256"/>
      <c r="BP141" s="256"/>
      <c r="BQ141" s="255" cm="1">
        <f t="array" aca="1" ref="BQ141" ca="1">_xlfn.XLOOKUP($A141&amp;$B141,'[1]产值及收款计划（2026）'!$A:$A&amp;'[1]产值及收款计划（2026）'!$B:$B,'[1]产值及收款计划（2026）'!BQ:BQ)</f>
        <v>0</v>
      </c>
      <c r="BR141" s="256" cm="1">
        <f t="array" aca="1" ref="BR141" ca="1">_xlfn.XLOOKUP($A141&amp;$B141,'[1]产值及收款计划（2026）'!$A:$A&amp;'[1]产值及收款计划（2026）'!$B:$B,'[1]产值及收款计划（2026）'!BR:BR)</f>
        <v>0</v>
      </c>
      <c r="CA141" s="256" cm="1">
        <f t="array" aca="1" ref="CA141" ca="1">_xlfn.XLOOKUP($A141&amp;$B141,'[1]产值及收款计划（2026）'!$A:$A&amp;'[1]产值及收款计划（2026）'!$B:$B,'[1]产值及收款计划（2026）'!CA:CA)</f>
        <v>0</v>
      </c>
      <c r="CB141" s="256" cm="1">
        <f t="array" aca="1" ref="CB141" ca="1">_xlfn.XLOOKUP($A141&amp;$B141,'[1]产值及收款计划（2026）'!$A:$A&amp;'[1]产值及收款计划（2026）'!$B:$B,'[1]产值及收款计划（2026）'!CB:CB)</f>
        <v>0</v>
      </c>
      <c r="CC141" s="256" cm="1">
        <f t="array" aca="1" ref="CC141" ca="1">_xlfn.XLOOKUP($A141&amp;$B141,'[1]产值及收款计划（2026）'!$A:$A&amp;'[1]产值及收款计划（2026）'!$B:$B,'[1]产值及收款计划（2026）'!CC:CC)</f>
        <v>0</v>
      </c>
      <c r="CD141" s="256" cm="1">
        <f t="array" aca="1" ref="CD141" ca="1">_xlfn.XLOOKUP($A141&amp;$B141,'[1]产值及收款计划（2026）'!$A:$A&amp;'[1]产值及收款计划（2026）'!$B:$B,'[1]产值及收款计划（2026）'!CD:CD)</f>
        <v>0</v>
      </c>
      <c r="CE141" s="256" cm="1">
        <f t="array" aca="1" ref="CE141" ca="1">_xlfn.XLOOKUP($A141&amp;$B141,'[1]产值及收款计划（2026）'!$A:$A&amp;'[1]产值及收款计划（2026）'!$B:$B,'[1]产值及收款计划（2026）'!CE:CE)</f>
        <v>0</v>
      </c>
      <c r="CF141" s="256" cm="1">
        <f t="array" aca="1" ref="CF141" ca="1">_xlfn.XLOOKUP($A141&amp;$B141,'[1]产值及收款计划（2026）'!$A:$A&amp;'[1]产值及收款计划（2026）'!$B:$B,'[1]产值及收款计划（2026）'!CF:CF)</f>
        <v>0</v>
      </c>
      <c r="CG141" s="256" cm="1">
        <f t="array" aca="1" ref="CG141" ca="1">_xlfn.XLOOKUP($A141&amp;$B141,'[1]产值及收款计划（2026）'!$A:$A&amp;'[1]产值及收款计划（2026）'!$B:$B,'[1]产值及收款计划（2026）'!CG:CG)</f>
        <v>0</v>
      </c>
      <c r="CH141" s="256" cm="1">
        <f t="array" aca="1" ref="CH141" ca="1">_xlfn.XLOOKUP($A141&amp;$B141,'[1]产值及收款计划（2026）'!$A:$A&amp;'[1]产值及收款计划（2026）'!$B:$B,'[1]产值及收款计划（2026）'!CH:CH)</f>
        <v>0</v>
      </c>
      <c r="CI141" s="256" cm="1">
        <f t="array" aca="1" ref="CI141" ca="1">_xlfn.XLOOKUP($A141&amp;$B141,'[1]产值及收款计划（2026）'!$A:$A&amp;'[1]产值及收款计划（2026）'!$B:$B,'[1]产值及收款计划（2026）'!CI:CI)</f>
        <v>0</v>
      </c>
      <c r="CJ141" s="256" cm="1">
        <f t="array" aca="1" ref="CJ141" ca="1">_xlfn.XLOOKUP($A141&amp;$B141,'[1]产值及收款计划（2026）'!$A:$A&amp;'[1]产值及收款计划（2026）'!$B:$B,'[1]产值及收款计划（2026）'!CJ:CJ)</f>
        <v>0</v>
      </c>
      <c r="CK141" s="256" cm="1">
        <f t="array" aca="1" ref="CK141" ca="1">_xlfn.XLOOKUP($A141&amp;$B141,'[1]产值及收款计划（2026）'!$A:$A&amp;'[1]产值及收款计划（2026）'!$B:$B,'[1]产值及收款计划（2026）'!CK:CK)</f>
        <v>0</v>
      </c>
      <c r="CL141" s="256" cm="1">
        <f t="array" aca="1" ref="CL141" ca="1">_xlfn.XLOOKUP($A141&amp;$B141,'[1]产值及收款计划（2026）'!$A:$A&amp;'[1]产值及收款计划（2026）'!$B:$B,'[1]产值及收款计划（2026）'!CL:CL)</f>
        <v>0</v>
      </c>
      <c r="DA141" s="256" cm="1">
        <f t="array" aca="1" ref="DA141" ca="1">_xlfn.XLOOKUP($A141&amp;$B141,'[1]产值及收款计划（2026）'!$A:$A&amp;'[1]产值及收款计划（2026）'!$B:$B,'[1]产值及收款计划（2026）'!DA:DA)</f>
        <v>0</v>
      </c>
      <c r="DB141" s="256" cm="1">
        <f t="array" aca="1" ref="DB141" ca="1">_xlfn.XLOOKUP($A141&amp;$B141,'[1]产值及收款计划（2026）'!$A:$A&amp;'[1]产值及收款计划（2026）'!$B:$B,'[1]产值及收款计划（2026）'!DB:DB)</f>
        <v>0</v>
      </c>
      <c r="DC141" s="256" cm="1">
        <f t="array" aca="1" ref="DC141" ca="1">_xlfn.XLOOKUP($A141&amp;$B141,'[1]产值及收款计划（2026）'!$A:$A&amp;'[1]产值及收款计划（2026）'!$B:$B,'[1]产值及收款计划（2026）'!DC:DC)</f>
        <v>0</v>
      </c>
      <c r="DD141" s="256" cm="1">
        <f t="array" aca="1" ref="DD141" ca="1">_xlfn.XLOOKUP($A141&amp;$B141,'[1]产值及收款计划（2026）'!$A:$A&amp;'[1]产值及收款计划（2026）'!$B:$B,'[1]产值及收款计划（2026）'!DD:DD)</f>
        <v>64.666650000000004</v>
      </c>
      <c r="DE141" s="256" cm="1">
        <f t="array" aca="1" ref="DE141" ca="1">_xlfn.XLOOKUP($A141&amp;$B141,'[1]产值及收款计划（2026）'!$A:$A&amp;'[1]产值及收款计划（2026）'!$B:$B,'[1]产值及收款计划（2026）'!DE:DE)</f>
        <v>0</v>
      </c>
      <c r="DF141" s="256" cm="1">
        <f t="array" aca="1" ref="DF141" ca="1">_xlfn.XLOOKUP($A141&amp;$B141,'[1]产值及收款计划（2026）'!$A:$A&amp;'[1]产值及收款计划（2026）'!$B:$B,'[1]产值及收款计划（2026）'!DF:DF)</f>
        <v>0</v>
      </c>
      <c r="DG141" s="256" cm="1">
        <f t="array" aca="1" ref="DG141" ca="1">_xlfn.XLOOKUP($A141&amp;$B141,'[1]产值及收款计划（2026）'!$A:$A&amp;'[1]产值及收款计划（2026）'!$B:$B,'[1]产值及收款计划（2026）'!DG:DG)</f>
        <v>0</v>
      </c>
      <c r="DH141" s="256" cm="1">
        <f t="array" aca="1" ref="DH141" ca="1">_xlfn.XLOOKUP($A141&amp;$B141,'[1]产值及收款计划（2026）'!$A:$A&amp;'[1]产值及收款计划（2026）'!$B:$B,'[1]产值及收款计划（2026）'!DH:DH)</f>
        <v>0</v>
      </c>
      <c r="DI141" s="256" cm="1">
        <f t="array" aca="1" ref="DI141" ca="1">_xlfn.XLOOKUP($A141&amp;$B141,'[1]产值及收款计划（2026）'!$A:$A&amp;'[1]产值及收款计划（2026）'!$B:$B,'[1]产值及收款计划（2026）'!DI:DI)</f>
        <v>0</v>
      </c>
      <c r="DJ141" s="256" cm="1">
        <f t="array" aca="1" ref="DJ141" ca="1">_xlfn.XLOOKUP($A141&amp;$B141,'[1]产值及收款计划（2026）'!$A:$A&amp;'[1]产值及收款计划（2026）'!$B:$B,'[1]产值及收款计划（2026）'!DJ:DJ)</f>
        <v>0</v>
      </c>
      <c r="DK141" s="256" cm="1">
        <f t="array" aca="1" ref="DK141" ca="1">_xlfn.XLOOKUP($A141&amp;$B141,'[1]产值及收款计划（2026）'!$A:$A&amp;'[1]产值及收款计划（2026）'!$B:$B,'[1]产值及收款计划（2026）'!DK:DK)</f>
        <v>0</v>
      </c>
      <c r="DL141" s="256" cm="1">
        <f t="array" aca="1" ref="DL141" ca="1">_xlfn.XLOOKUP($A141&amp;$B141,'[1]产值及收款计划（2026）'!$A:$A&amp;'[1]产值及收款计划（2026）'!$B:$B,'[1]产值及收款计划（2026）'!DL:DL)</f>
        <v>0</v>
      </c>
      <c r="DM141" s="264"/>
      <c r="DN141" s="250"/>
    </row>
    <row r="142" spans="1:118" ht="20.25" x14ac:dyDescent="0.15">
      <c r="A142" s="254">
        <f t="shared" ca="1" si="11"/>
        <v>138</v>
      </c>
      <c r="B142" s="254" t="s">
        <v>25</v>
      </c>
      <c r="C142" s="255" t="str" cm="1">
        <f t="array" aca="1" ref="C142" ca="1">_xlfn.XLOOKUP($A142&amp;$B142,'[1]产值及收款计划（2026）'!$A:$A&amp;'[1]产值及收款计划（2026）'!$B:$B,'[1]产值及收款计划（2026）'!C:C)</f>
        <v>C0CJSJ-FW-T-2025139</v>
      </c>
      <c r="D142" s="255" t="str" cm="1">
        <f t="array" aca="1" ref="D142" ca="1">_xlfn.XLOOKUP($A142&amp;$B142,'[1]产值及收款计划（2026）'!$A:$A&amp;'[1]产值及收款计划（2026）'!$B:$B,'[1]产值及收款计划（2026）'!D:D)</f>
        <v>城建投资数字化转型建设服务框架协议</v>
      </c>
      <c r="E142" s="256" cm="1">
        <f t="array" aca="1" ref="E142" ca="1">_xlfn.XLOOKUP($A142&amp;$B142,'[1]产值及收款计划（2026）'!$A:$A&amp;'[1]产值及收款计划（2026）'!$B:$B,'[1]产值及收款计划（2026）'!E:E)</f>
        <v>3200</v>
      </c>
      <c r="F142" s="256" cm="1">
        <f t="array" aca="1" ref="F142" ca="1">_xlfn.XLOOKUP($A142&amp;$B142,'[1]产值及收款计划（2026）'!$A:$A&amp;'[1]产值及收款计划（2026）'!$B:$B,'[1]产值及收款计划（2026）'!F:F)</f>
        <v>3200</v>
      </c>
      <c r="G142" s="256" cm="1">
        <f t="array" aca="1" ref="G142" ca="1">_xlfn.XLOOKUP($A142&amp;$B142,'[1]产值及收款计划（2026）'!$A:$A&amp;'[1]产值及收款计划（2026）'!$B:$B,'[1]产值及收款计划（2026）'!G:G)</f>
        <v>3200</v>
      </c>
      <c r="H142" s="256" cm="1">
        <f t="array" aca="1" ref="H142" ca="1">_xlfn.XLOOKUP($A142&amp;$B142,'[1]产值及收款计划（2026）'!$A:$A&amp;'[1]产值及收款计划（2026）'!$B:$B,'[1]产值及收款计划（2026）'!H:H)</f>
        <v>1864.5</v>
      </c>
      <c r="I142" s="257" cm="1">
        <f t="array" aca="1" ref="I142" ca="1">_xlfn.XLOOKUP($A142&amp;$B142,'[1]产值及收款计划（2026）'!$A:$A&amp;'[1]产值及收款计划（2026）'!$B:$B,'[1]产值及收款计划（2026）'!I:I)</f>
        <v>0.58265624999999999</v>
      </c>
      <c r="J142" s="258" cm="1">
        <f t="array" aca="1" ref="J142" ca="1">_xlfn.XLOOKUP($A142&amp;$B142,'[1]产值及收款计划（2026）'!$A:$A&amp;'[1]产值及收款计划（2026）'!$B:$B,'[1]产值及收款计划（2026）'!J:J)</f>
        <v>0.06</v>
      </c>
      <c r="K142" s="256" cm="1">
        <f t="array" aca="1" ref="K142" ca="1">_xlfn.XLOOKUP($A142&amp;$B142,'[1]产值及收款计划（2026）'!$A:$A&amp;'[1]产值及收款计划（2026）'!$B:$B,'[1]产值及收款计划（2026）'!K:K)</f>
        <v>0</v>
      </c>
      <c r="L142" s="256" cm="1">
        <f t="array" aca="1" ref="L142" ca="1">_xlfn.XLOOKUP($A142&amp;$B142,'[1]产值及收款计划（2026）'!$A:$A&amp;'[1]产值及收款计划（2026）'!$B:$B,'[1]产值及收款计划（2026）'!L:L)</f>
        <v>0</v>
      </c>
      <c r="M142" s="256" t="str" cm="1">
        <f t="array" aca="1" ref="M142" ca="1">_xlfn.XLOOKUP($A142&amp;$B142,'[1]产值及收款计划（2026）'!$A:$A&amp;'[1]产值及收款计划（2026）'!$B:$B,'[1]产值及收款计划（2026）'!M:M)</f>
        <v>主导</v>
      </c>
      <c r="N142" s="256" t="str" cm="1">
        <f t="array" aca="1" ref="N142" ca="1">_xlfn.XLOOKUP($A142&amp;$B142,'[1]产值及收款计划（2026）'!$A:$A&amp;'[1]产值及收款计划（2026）'!$B:$B,'[1]产值及收款计划（2026）'!N:N)</f>
        <v>孔祥平团队</v>
      </c>
      <c r="O142" s="256" t="str" cm="1">
        <f t="array" aca="1" ref="O142" ca="1">_xlfn.XLOOKUP($A142&amp;$B142,'[1]产值及收款计划（2026）'!$A:$A&amp;'[1]产值及收款计划（2026）'!$B:$B,'[1]产值及收款计划（2026）'!O:O)</f>
        <v>孔祥平</v>
      </c>
      <c r="P142" s="255" t="str" cm="1">
        <f t="array" aca="1" ref="P142" ca="1">_xlfn.XLOOKUP($A142&amp;$B142,'[1]产值及收款计划（2026）'!$A:$A&amp;'[1]产值及收款计划（2026）'!$B:$B,'[1]产值及收款计划（2026）'!P:P)</f>
        <v>在建</v>
      </c>
      <c r="Q142" s="256" cm="1">
        <f t="array" aca="1" ref="Q142" ca="1">_xlfn.XLOOKUP($A142&amp;$B142,'[1]产值及收款计划（2026）'!$A:$A&amp;'[1]产值及收款计划（2026）'!$B:$B,'[1]产值及收款计划（2026）'!Q:Q)</f>
        <v>0</v>
      </c>
      <c r="R142" s="256" cm="1">
        <f t="array" aca="1" ref="R142" ca="1">_xlfn.XLOOKUP($A142&amp;$B142,'[1]产值及收款计划（2026）'!$A:$A&amp;'[1]产值及收款计划（2026）'!$B:$B,'[1]产值及收款计划（2026）'!R:R)</f>
        <v>0</v>
      </c>
      <c r="S142" s="256" cm="1">
        <f t="array" aca="1" ref="S142" ca="1">_xlfn.XLOOKUP($A142&amp;$B142,'[1]产值及收款计划（2026）'!$A:$A&amp;'[1]产值及收款计划（2026）'!$B:$B,'[1]产值及收款计划（2026）'!S:S)</f>
        <v>0</v>
      </c>
      <c r="T142" s="256" cm="1">
        <f t="array" aca="1" ref="T142" ca="1">_xlfn.XLOOKUP($A142&amp;$B142,'[1]产值及收款计划（2026）'!$A:$A&amp;'[1]产值及收款计划（2026）'!$B:$B,'[1]产值及收款计划（2026）'!T:T)</f>
        <v>1500</v>
      </c>
      <c r="U142" s="256" cm="1">
        <f t="array" aca="1" ref="U142" ca="1">_xlfn.XLOOKUP($A142&amp;$B142,'[1]产值及收款计划（2026）'!$A:$A&amp;'[1]产值及收款计划（2026）'!$B:$B,'[1]产值及收款计划（2026）'!U:U)</f>
        <v>0</v>
      </c>
      <c r="V142" s="256" cm="1">
        <f t="array" aca="1" ref="V142" ca="1">_xlfn.XLOOKUP($A142&amp;$B142,'[1]产值及收款计划（2026）'!$A:$A&amp;'[1]产值及收款计划（2026）'!$B:$B,'[1]产值及收款计划（2026）'!V:V)</f>
        <v>1700</v>
      </c>
      <c r="W142" s="256" cm="1">
        <f t="array" aca="1" ref="W142" ca="1">_xlfn.XLOOKUP($A142&amp;$B142,'[1]产值及收款计划（2026）'!$A:$A&amp;'[1]产值及收款计划（2026）'!$B:$B,'[1]产值及收款计划（2026）'!W:W)</f>
        <v>0</v>
      </c>
      <c r="X142" s="256" cm="1">
        <f t="array" aca="1" ref="X142" ca="1">_xlfn.XLOOKUP($A142&amp;$B142,'[1]产值及收款计划（2026）'!$A:$A&amp;'[1]产值及收款计划（2026）'!$B:$B,'[1]产值及收款计划（2026）'!X:X)</f>
        <v>0</v>
      </c>
      <c r="Y142" s="256" cm="1">
        <f t="array" aca="1" ref="Y142" ca="1">_xlfn.XLOOKUP($A142&amp;$B142,'[1]产值及收款计划（2026）'!$A:$A&amp;'[1]产值及收款计划（2026）'!$B:$B,'[1]产值及收款计划（2026）'!Y:Y)</f>
        <v>0</v>
      </c>
      <c r="Z142" s="256" cm="1">
        <f t="array" aca="1" ref="Z142" ca="1">_xlfn.XLOOKUP($A142&amp;$B142,'[1]产值及收款计划（2026）'!$A:$A&amp;'[1]产值及收款计划（2026）'!$B:$B,'[1]产值及收款计划（2026）'!Z:Z)</f>
        <v>0</v>
      </c>
      <c r="AA142" s="256" cm="1">
        <f t="array" aca="1" ref="AA142" ca="1">_xlfn.XLOOKUP($A142&amp;$B142,'[1]产值及收款计划（2026）'!$A:$A&amp;'[1]产值及收款计划（2026）'!$B:$B,'[1]产值及收款计划（2026）'!AA:AA)</f>
        <v>0</v>
      </c>
      <c r="AB142" s="256" cm="1">
        <f t="array" aca="1" ref="AB142" ca="1">_xlfn.XLOOKUP($A142&amp;$B142,'[1]产值及收款计划（2026）'!$A:$A&amp;'[1]产值及收款计划（2026）'!$B:$B,'[1]产值及收款计划（2026）'!AB:AB)</f>
        <v>0</v>
      </c>
      <c r="AC142" s="256" cm="1">
        <f t="array" aca="1" ref="AC142" ca="1">_xlfn.XLOOKUP($A142&amp;$B142,'[1]产值及收款计划（2026）'!$A:$A&amp;'[1]产值及收款计划（2026）'!$B:$B,'[1]产值及收款计划（2026）'!AC:AC)</f>
        <v>0</v>
      </c>
      <c r="AD142" s="256" cm="1">
        <f t="array" aca="1" ref="AD142" ca="1">_xlfn.XLOOKUP($A142&amp;$B142,'[1]产值及收款计划（2026）'!$A:$A&amp;'[1]产值及收款计划（2026）'!$B:$B,'[1]产值及收款计划（2026）'!AD:AD)</f>
        <v>0</v>
      </c>
      <c r="AE142" s="256" cm="1">
        <f t="array" aca="1" ref="AE142" ca="1">_xlfn.XLOOKUP($A142&amp;$B142,'[1]产值及收款计划（2026）'!$A:$A&amp;'[1]产值及收款计划（2026）'!$B:$B,'[1]产值及收款计划（2026）'!AE:AE)</f>
        <v>0</v>
      </c>
      <c r="AF142" s="256" cm="1">
        <f t="array" aca="1" ref="AF142" ca="1">_xlfn.XLOOKUP($A142&amp;$B142,'[1]产值及收款计划（2026）'!$A:$A&amp;'[1]产值及收款计划（2026）'!$B:$B,'[1]产值及收款计划（2026）'!AF:AF)</f>
        <v>0</v>
      </c>
      <c r="AG142" s="256" cm="1">
        <f t="array" aca="1" ref="AG142" ca="1">_xlfn.XLOOKUP($A142&amp;$B142,'[1]产值及收款计划（2026）'!$A:$A&amp;'[1]产值及收款计划（2026）'!$B:$B,'[1]产值及收款计划（2026）'!AG:AG)</f>
        <v>0</v>
      </c>
      <c r="AH142" s="256" cm="1">
        <f t="array" aca="1" ref="AH142" ca="1">_xlfn.XLOOKUP($A142&amp;$B142,'[1]产值及收款计划（2026）'!$A:$A&amp;'[1]产值及收款计划（2026）'!$B:$B,'[1]产值及收款计划（2026）'!AH:AH)</f>
        <v>0</v>
      </c>
      <c r="AI142" s="256" cm="1">
        <f t="array" aca="1" ref="AI142" ca="1">_xlfn.XLOOKUP($A142&amp;$B142,'[1]产值及收款计划（2026）'!$A:$A&amp;'[1]产值及收款计划（2026）'!$B:$B,'[1]产值及收款计划（2026）'!AI:AI)</f>
        <v>0</v>
      </c>
      <c r="AJ142" s="256" cm="1">
        <f t="array" aca="1" ref="AJ142" ca="1">_xlfn.XLOOKUP($A142&amp;$B142,'[1]产值及收款计划（2026）'!$A:$A&amp;'[1]产值及收款计划（2026）'!$B:$B,'[1]产值及收款计划（2026）'!AJ:AJ)</f>
        <v>0</v>
      </c>
      <c r="AK142" s="256" cm="1">
        <f t="array" aca="1" ref="AK142" ca="1">_xlfn.XLOOKUP($A142&amp;$B142,'[1]产值及收款计划（2026）'!$A:$A&amp;'[1]产值及收款计划（2026）'!$B:$B,'[1]产值及收款计划（2026）'!AK:AK)</f>
        <v>0</v>
      </c>
      <c r="AL142" s="256" cm="1">
        <f t="array" aca="1" ref="AL142" ca="1">_xlfn.XLOOKUP($A142&amp;$B142,'[1]产值及收款计划（2026）'!$A:$A&amp;'[1]产值及收款计划（2026）'!$B:$B,'[1]产值及收款计划（2026）'!AL:AL)</f>
        <v>900</v>
      </c>
      <c r="AM142" s="263" t="e" cm="1">
        <f t="array" aca="1" ref="AM142" ca="1">_xlfn.LET(_xlpm.勾选月份状态数组,TRANSPOSE('PPT(12-15页）-TOP10'!$A$3:$A$14),_xlpm.选择数据区,IF('PPT(12-15页）-TOP10'!$E$3="收款",$BA142:$BL142,$AA142:$AL142),SUM(_xlfn._xlws.FILTER(_xlpm.选择数据区,_xlpm.勾选月份状态数组,"")))</f>
        <v>#NAME?</v>
      </c>
      <c r="AN142" s="256" t="e" cm="1">
        <f t="array" aca="1" ref="AN142" ca="1">_xlfn.LET(_xlpm.勾选月份状态数组,TRANSPOSE('PPT(12-15页）-TOP10'!$A$3:$A$14),_xlpm.选择数据区,IF('PPT(12-15页）-TOP10'!$E$3="收款",$DA142:$DL142,$CA142:$CL142),SUM(_xlfn._xlws.FILTER(_xlpm.选择数据区,_xlpm.勾选月份状态数组,"")))</f>
        <v>#NAME?</v>
      </c>
      <c r="AO142" s="256">
        <f ca="1">SUM(CA142:CC142)+SUM(AD142:AL142)</f>
        <v>900</v>
      </c>
      <c r="AP142" s="256"/>
      <c r="AQ142" s="256"/>
      <c r="AR142" s="256"/>
      <c r="AS142" s="256" cm="1">
        <f t="array" aca="1" ref="AS142" ca="1">_xlfn.XLOOKUP($A142&amp;$B142,'[1]产值及收款计划（2026）'!$A:$A&amp;'[1]产值及收款计划（2026）'!$B:$B,'[1]产值及收款计划（2026）'!AS:AS)</f>
        <v>0</v>
      </c>
      <c r="AT142" s="256" cm="1">
        <f t="array" aca="1" ref="AT142" ca="1">_xlfn.XLOOKUP($A142&amp;$B142,'[1]产值及收款计划（2026）'!$A:$A&amp;'[1]产值及收款计划（2026）'!$B:$B,'[1]产值及收款计划（2026）'!AT:AT)</f>
        <v>0</v>
      </c>
      <c r="AU142" s="256" cm="1">
        <f t="array" aca="1" ref="AU142" ca="1">_xlfn.XLOOKUP($A142&amp;$B142,'[1]产值及收款计划（2026）'!$A:$A&amp;'[1]产值及收款计划（2026）'!$B:$B,'[1]产值及收款计划（2026）'!AU:AU)</f>
        <v>0</v>
      </c>
      <c r="AV142" s="256" cm="1">
        <f t="array" aca="1" ref="AV142" ca="1">_xlfn.XLOOKUP($A142&amp;$B142,'[1]产值及收款计划（2026）'!$A:$A&amp;'[1]产值及收款计划（2026）'!$B:$B,'[1]产值及收款计划（2026）'!AV:AV)</f>
        <v>0</v>
      </c>
      <c r="AW142" s="256" cm="1">
        <f t="array" aca="1" ref="AW142" ca="1">_xlfn.XLOOKUP($A142&amp;$B142,'[1]产值及收款计划（2026）'!$A:$A&amp;'[1]产值及收款计划（2026）'!$B:$B,'[1]产值及收款计划（2026）'!AW:AW)</f>
        <v>0</v>
      </c>
      <c r="AX142" s="256" cm="1">
        <f t="array" aca="1" ref="AX142" ca="1">_xlfn.XLOOKUP($A142&amp;$B142,'[1]产值及收款计划（2026）'!$A:$A&amp;'[1]产值及收款计划（2026）'!$B:$B,'[1]产值及收款计划（2026）'!AX:AX)</f>
        <v>0</v>
      </c>
      <c r="AY142" s="256" cm="1">
        <f t="array" aca="1" ref="AY142" ca="1">_xlfn.XLOOKUP($A142&amp;$B142,'[1]产值及收款计划（2026）'!$A:$A&amp;'[1]产值及收款计划（2026）'!$B:$B,'[1]产值及收款计划（2026）'!AY:AY)</f>
        <v>3200</v>
      </c>
      <c r="AZ142" s="256" cm="1">
        <f t="array" aca="1" ref="AZ142" ca="1">_xlfn.XLOOKUP($A142&amp;$B142,'[1]产值及收款计划（2026）'!$A:$A&amp;'[1]产值及收款计划（2026）'!$B:$B,'[1]产值及收款计划（2026）'!AZ:AZ)</f>
        <v>1500</v>
      </c>
      <c r="BA142" s="256" cm="1">
        <f t="array" aca="1" ref="BA142" ca="1">_xlfn.XLOOKUP($A142&amp;$B142,'[1]产值及收款计划（2026）'!$A:$A&amp;'[1]产值及收款计划（2026）'!$B:$B,'[1]产值及收款计划（2026）'!BA:BA)</f>
        <v>0</v>
      </c>
      <c r="BB142" s="256" cm="1">
        <f t="array" aca="1" ref="BB142" ca="1">_xlfn.XLOOKUP($A142&amp;$B142,'[1]产值及收款计划（2026）'!$A:$A&amp;'[1]产值及收款计划（2026）'!$B:$B,'[1]产值及收款计划（2026）'!BB:BB)</f>
        <v>0</v>
      </c>
      <c r="BC142" s="256" cm="1">
        <f t="array" aca="1" ref="BC142" ca="1">_xlfn.XLOOKUP($A142&amp;$B142,'[1]产值及收款计划（2026）'!$A:$A&amp;'[1]产值及收款计划（2026）'!$B:$B,'[1]产值及收款计划（2026）'!BC:BC)</f>
        <v>0</v>
      </c>
      <c r="BD142" s="256" cm="1">
        <f t="array" aca="1" ref="BD142" ca="1">_xlfn.XLOOKUP($A142&amp;$B142,'[1]产值及收款计划（2026）'!$A:$A&amp;'[1]产值及收款计划（2026）'!$B:$B,'[1]产值及收款计划（2026）'!BD:BD)</f>
        <v>0</v>
      </c>
      <c r="BE142" s="256" cm="1">
        <f t="array" aca="1" ref="BE142" ca="1">_xlfn.XLOOKUP($A142&amp;$B142,'[1]产值及收款计划（2026）'!$A:$A&amp;'[1]产值及收款计划（2026）'!$B:$B,'[1]产值及收款计划（2026）'!BE:BE)</f>
        <v>0</v>
      </c>
      <c r="BF142" s="256" cm="1">
        <f t="array" aca="1" ref="BF142" ca="1">_xlfn.XLOOKUP($A142&amp;$B142,'[1]产值及收款计划（2026）'!$A:$A&amp;'[1]产值及收款计划（2026）'!$B:$B,'[1]产值及收款计划（2026）'!BF:BF)</f>
        <v>0</v>
      </c>
      <c r="BG142" s="256" cm="1">
        <f t="array" aca="1" ref="BG142" ca="1">_xlfn.XLOOKUP($A142&amp;$B142,'[1]产值及收款计划（2026）'!$A:$A&amp;'[1]产值及收款计划（2026）'!$B:$B,'[1]产值及收款计划（2026）'!BG:BG)</f>
        <v>0</v>
      </c>
      <c r="BH142" s="256" cm="1">
        <f t="array" aca="1" ref="BH142" ca="1">_xlfn.XLOOKUP($A142&amp;$B142,'[1]产值及收款计划（2026）'!$A:$A&amp;'[1]产值及收款计划（2026）'!$B:$B,'[1]产值及收款计划（2026）'!BH:BH)</f>
        <v>0</v>
      </c>
      <c r="BI142" s="256" cm="1">
        <f t="array" aca="1" ref="BI142" ca="1">_xlfn.XLOOKUP($A142&amp;$B142,'[1]产值及收款计划（2026）'!$A:$A&amp;'[1]产值及收款计划（2026）'!$B:$B,'[1]产值及收款计划（2026）'!BI:BI)</f>
        <v>0</v>
      </c>
      <c r="BJ142" s="256" cm="1">
        <f t="array" aca="1" ref="BJ142" ca="1">_xlfn.XLOOKUP($A142&amp;$B142,'[1]产值及收款计划（2026）'!$A:$A&amp;'[1]产值及收款计划（2026）'!$B:$B,'[1]产值及收款计划（2026）'!BJ:BJ)</f>
        <v>0</v>
      </c>
      <c r="BK142" s="256" cm="1">
        <f t="array" aca="1" ref="BK142" ca="1">_xlfn.XLOOKUP($A142&amp;$B142,'[1]产值及收款计划（2026）'!$A:$A&amp;'[1]产值及收款计划（2026）'!$B:$B,'[1]产值及收款计划（2026）'!BK:BK)</f>
        <v>0</v>
      </c>
      <c r="BL142" s="256" cm="1">
        <f t="array" aca="1" ref="BL142" ca="1">_xlfn.XLOOKUP($A142&amp;$B142,'[1]产值及收款计划（2026）'!$A:$A&amp;'[1]产值及收款计划（2026）'!$B:$B,'[1]产值及收款计划（2026）'!BL:BL)</f>
        <v>1500</v>
      </c>
      <c r="BM142" s="256"/>
      <c r="BN142" s="256"/>
      <c r="BO142" s="256"/>
      <c r="BP142" s="256"/>
      <c r="BQ142" s="255" cm="1">
        <f t="array" aca="1" ref="BQ142" ca="1">_xlfn.XLOOKUP($A142&amp;$B142,'[1]产值及收款计划（2026）'!$A:$A&amp;'[1]产值及收款计划（2026）'!$B:$B,'[1]产值及收款计划（2026）'!BQ:BQ)</f>
        <v>0</v>
      </c>
      <c r="BR142" s="256" cm="1">
        <f t="array" aca="1" ref="BR142" ca="1">_xlfn.XLOOKUP($A142&amp;$B142,'[1]产值及收款计划（2026）'!$A:$A&amp;'[1]产值及收款计划（2026）'!$B:$B,'[1]产值及收款计划（2026）'!BR:BR)</f>
        <v>0</v>
      </c>
      <c r="CA142" s="256" cm="1">
        <f t="array" aca="1" ref="CA142" ca="1">_xlfn.XLOOKUP($A142&amp;$B142,'[1]产值及收款计划（2026）'!$A:$A&amp;'[1]产值及收款计划（2026）'!$B:$B,'[1]产值及收款计划（2026）'!CA:CA)</f>
        <v>0</v>
      </c>
      <c r="CB142" s="256" cm="1">
        <f t="array" aca="1" ref="CB142" ca="1">_xlfn.XLOOKUP($A142&amp;$B142,'[1]产值及收款计划（2026）'!$A:$A&amp;'[1]产值及收款计划（2026）'!$B:$B,'[1]产值及收款计划（2026）'!CB:CB)</f>
        <v>0</v>
      </c>
      <c r="CC142" s="256" cm="1">
        <f t="array" aca="1" ref="CC142" ca="1">_xlfn.XLOOKUP($A142&amp;$B142,'[1]产值及收款计划（2026）'!$A:$A&amp;'[1]产值及收款计划（2026）'!$B:$B,'[1]产值及收款计划（2026）'!CC:CC)</f>
        <v>0</v>
      </c>
      <c r="CD142" s="256" cm="1">
        <f t="array" aca="1" ref="CD142" ca="1">_xlfn.XLOOKUP($A142&amp;$B142,'[1]产值及收款计划（2026）'!$A:$A&amp;'[1]产值及收款计划（2026）'!$B:$B,'[1]产值及收款计划（2026）'!CD:CD)</f>
        <v>0</v>
      </c>
      <c r="CE142" s="256" cm="1">
        <f t="array" aca="1" ref="CE142" ca="1">_xlfn.XLOOKUP($A142&amp;$B142,'[1]产值及收款计划（2026）'!$A:$A&amp;'[1]产值及收款计划（2026）'!$B:$B,'[1]产值及收款计划（2026）'!CE:CE)</f>
        <v>0</v>
      </c>
      <c r="CF142" s="256" cm="1">
        <f t="array" aca="1" ref="CF142" ca="1">_xlfn.XLOOKUP($A142&amp;$B142,'[1]产值及收款计划（2026）'!$A:$A&amp;'[1]产值及收款计划（2026）'!$B:$B,'[1]产值及收款计划（2026）'!CF:CF)</f>
        <v>0</v>
      </c>
      <c r="CG142" s="256" cm="1">
        <f t="array" aca="1" ref="CG142" ca="1">_xlfn.XLOOKUP($A142&amp;$B142,'[1]产值及收款计划（2026）'!$A:$A&amp;'[1]产值及收款计划（2026）'!$B:$B,'[1]产值及收款计划（2026）'!CG:CG)</f>
        <v>0</v>
      </c>
      <c r="CH142" s="256" cm="1">
        <f t="array" aca="1" ref="CH142" ca="1">_xlfn.XLOOKUP($A142&amp;$B142,'[1]产值及收款计划（2026）'!$A:$A&amp;'[1]产值及收款计划（2026）'!$B:$B,'[1]产值及收款计划（2026）'!CH:CH)</f>
        <v>0</v>
      </c>
      <c r="CI142" s="256" cm="1">
        <f t="array" aca="1" ref="CI142" ca="1">_xlfn.XLOOKUP($A142&amp;$B142,'[1]产值及收款计划（2026）'!$A:$A&amp;'[1]产值及收款计划（2026）'!$B:$B,'[1]产值及收款计划（2026）'!CI:CI)</f>
        <v>0</v>
      </c>
      <c r="CJ142" s="256" cm="1">
        <f t="array" aca="1" ref="CJ142" ca="1">_xlfn.XLOOKUP($A142&amp;$B142,'[1]产值及收款计划（2026）'!$A:$A&amp;'[1]产值及收款计划（2026）'!$B:$B,'[1]产值及收款计划（2026）'!CJ:CJ)</f>
        <v>0</v>
      </c>
      <c r="CK142" s="256" cm="1">
        <f t="array" aca="1" ref="CK142" ca="1">_xlfn.XLOOKUP($A142&amp;$B142,'[1]产值及收款计划（2026）'!$A:$A&amp;'[1]产值及收款计划（2026）'!$B:$B,'[1]产值及收款计划（2026）'!CK:CK)</f>
        <v>0</v>
      </c>
      <c r="CL142" s="256" cm="1">
        <f t="array" aca="1" ref="CL142" ca="1">_xlfn.XLOOKUP($A142&amp;$B142,'[1]产值及收款计划（2026）'!$A:$A&amp;'[1]产值及收款计划（2026）'!$B:$B,'[1]产值及收款计划（2026）'!CL:CL)</f>
        <v>0</v>
      </c>
      <c r="DA142" s="256" cm="1">
        <f t="array" aca="1" ref="DA142" ca="1">_xlfn.XLOOKUP($A142&amp;$B142,'[1]产值及收款计划（2026）'!$A:$A&amp;'[1]产值及收款计划（2026）'!$B:$B,'[1]产值及收款计划（2026）'!DA:DA)</f>
        <v>0</v>
      </c>
      <c r="DB142" s="256" cm="1">
        <f t="array" aca="1" ref="DB142" ca="1">_xlfn.XLOOKUP($A142&amp;$B142,'[1]产值及收款计划（2026）'!$A:$A&amp;'[1]产值及收款计划（2026）'!$B:$B,'[1]产值及收款计划（2026）'!DB:DB)</f>
        <v>0</v>
      </c>
      <c r="DC142" s="256" cm="1">
        <f t="array" aca="1" ref="DC142" ca="1">_xlfn.XLOOKUP($A142&amp;$B142,'[1]产值及收款计划（2026）'!$A:$A&amp;'[1]产值及收款计划（2026）'!$B:$B,'[1]产值及收款计划（2026）'!DC:DC)</f>
        <v>0</v>
      </c>
      <c r="DD142" s="256" cm="1">
        <f t="array" aca="1" ref="DD142" ca="1">_xlfn.XLOOKUP($A142&amp;$B142,'[1]产值及收款计划（2026）'!$A:$A&amp;'[1]产值及收款计划（2026）'!$B:$B,'[1]产值及收款计划（2026）'!DD:DD)</f>
        <v>0</v>
      </c>
      <c r="DE142" s="256" cm="1">
        <f t="array" aca="1" ref="DE142" ca="1">_xlfn.XLOOKUP($A142&amp;$B142,'[1]产值及收款计划（2026）'!$A:$A&amp;'[1]产值及收款计划（2026）'!$B:$B,'[1]产值及收款计划（2026）'!DE:DE)</f>
        <v>0</v>
      </c>
      <c r="DF142" s="256" cm="1">
        <f t="array" aca="1" ref="DF142" ca="1">_xlfn.XLOOKUP($A142&amp;$B142,'[1]产值及收款计划（2026）'!$A:$A&amp;'[1]产值及收款计划（2026）'!$B:$B,'[1]产值及收款计划（2026）'!DF:DF)</f>
        <v>0</v>
      </c>
      <c r="DG142" s="256" cm="1">
        <f t="array" aca="1" ref="DG142" ca="1">_xlfn.XLOOKUP($A142&amp;$B142,'[1]产值及收款计划（2026）'!$A:$A&amp;'[1]产值及收款计划（2026）'!$B:$B,'[1]产值及收款计划（2026）'!DG:DG)</f>
        <v>0</v>
      </c>
      <c r="DH142" s="256" cm="1">
        <f t="array" aca="1" ref="DH142" ca="1">_xlfn.XLOOKUP($A142&amp;$B142,'[1]产值及收款计划（2026）'!$A:$A&amp;'[1]产值及收款计划（2026）'!$B:$B,'[1]产值及收款计划（2026）'!DH:DH)</f>
        <v>0</v>
      </c>
      <c r="DI142" s="256" cm="1">
        <f t="array" aca="1" ref="DI142" ca="1">_xlfn.XLOOKUP($A142&amp;$B142,'[1]产值及收款计划（2026）'!$A:$A&amp;'[1]产值及收款计划（2026）'!$B:$B,'[1]产值及收款计划（2026）'!DI:DI)</f>
        <v>0</v>
      </c>
      <c r="DJ142" s="256" cm="1">
        <f t="array" aca="1" ref="DJ142" ca="1">_xlfn.XLOOKUP($A142&amp;$B142,'[1]产值及收款计划（2026）'!$A:$A&amp;'[1]产值及收款计划（2026）'!$B:$B,'[1]产值及收款计划（2026）'!DJ:DJ)</f>
        <v>0</v>
      </c>
      <c r="DK142" s="256" cm="1">
        <f t="array" aca="1" ref="DK142" ca="1">_xlfn.XLOOKUP($A142&amp;$B142,'[1]产值及收款计划（2026）'!$A:$A&amp;'[1]产值及收款计划（2026）'!$B:$B,'[1]产值及收款计划（2026）'!DK:DK)</f>
        <v>0</v>
      </c>
      <c r="DL142" s="256" cm="1">
        <f t="array" aca="1" ref="DL142" ca="1">_xlfn.XLOOKUP($A142&amp;$B142,'[1]产值及收款计划（2026）'!$A:$A&amp;'[1]产值及收款计划（2026）'!$B:$B,'[1]产值及收款计划（2026）'!DL:DL)</f>
        <v>0</v>
      </c>
      <c r="DM142" s="264"/>
      <c r="DN142" s="250"/>
    </row>
    <row r="143" spans="1:118" ht="20.25" x14ac:dyDescent="0.15">
      <c r="A143" s="254">
        <f t="shared" ca="1" si="11"/>
        <v>139</v>
      </c>
      <c r="B143" s="254" t="s">
        <v>25</v>
      </c>
      <c r="C143" s="255" t="str" cm="1">
        <f t="array" aca="1" ref="C143" ca="1">_xlfn.XLOOKUP($A143&amp;$B143,'[1]产值及收款计划（2026）'!$A:$A&amp;'[1]产值及收款计划（2026）'!$B:$B,'[1]产值及收款计划（2026）'!C:C)</f>
        <v>C0CJSJ--T-2025103</v>
      </c>
      <c r="D143" s="255" t="str" cm="1">
        <f t="array" aca="1" ref="D143" ca="1">_xlfn.XLOOKUP($A143&amp;$B143,'[1]产值及收款计划（2026）'!$A:$A&amp;'[1]产值及收款计划（2026）'!$B:$B,'[1]产值及收款计划（2026）'!D:D)</f>
        <v>嘉兴至枫南市域铁路七星车辆段一体化全过程管控平台实施与服务</v>
      </c>
      <c r="E143" s="256" cm="1">
        <f t="array" aca="1" ref="E143" ca="1">_xlfn.XLOOKUP($A143&amp;$B143,'[1]产值及收款计划（2026）'!$A:$A&amp;'[1]产值及收款计划（2026）'!$B:$B,'[1]产值及收款计划（2026）'!E:E)</f>
        <v>50.218000000000004</v>
      </c>
      <c r="F143" s="256" cm="1">
        <f t="array" aca="1" ref="F143" ca="1">_xlfn.XLOOKUP($A143&amp;$B143,'[1]产值及收款计划（2026）'!$A:$A&amp;'[1]产值及收款计划（2026）'!$B:$B,'[1]产值及收款计划（2026）'!F:F)</f>
        <v>50.218000000000004</v>
      </c>
      <c r="G143" s="256" cm="1">
        <f t="array" aca="1" ref="G143" ca="1">_xlfn.XLOOKUP($A143&amp;$B143,'[1]产值及收款计划（2026）'!$A:$A&amp;'[1]产值及收款计划（2026）'!$B:$B,'[1]产值及收款计划（2026）'!G:G)</f>
        <v>50.218000000000004</v>
      </c>
      <c r="H143" s="256" cm="1">
        <f t="array" aca="1" ref="H143" ca="1">_xlfn.XLOOKUP($A143&amp;$B143,'[1]产值及收款计划（2026）'!$A:$A&amp;'[1]产值及收款计划（2026）'!$B:$B,'[1]产值及收款计划（2026）'!H:H)</f>
        <v>42.218000000000004</v>
      </c>
      <c r="I143" s="257" cm="1">
        <f t="array" aca="1" ref="I143" ca="1">_xlfn.XLOOKUP($A143&amp;$B143,'[1]产值及收款计划（2026）'!$A:$A&amp;'[1]产值及收款计划（2026）'!$B:$B,'[1]产值及收款计划（2026）'!I:I)</f>
        <v>0.84069457166753003</v>
      </c>
      <c r="J143" s="258" cm="1">
        <f t="array" aca="1" ref="J143" ca="1">_xlfn.XLOOKUP($A143&amp;$B143,'[1]产值及收款计划（2026）'!$A:$A&amp;'[1]产值及收款计划（2026）'!$B:$B,'[1]产值及收款计划（2026）'!J:J)</f>
        <v>0.06</v>
      </c>
      <c r="K143" s="256" cm="1">
        <f t="array" aca="1" ref="K143" ca="1">_xlfn.XLOOKUP($A143&amp;$B143,'[1]产值及收款计划（2026）'!$A:$A&amp;'[1]产值及收款计划（2026）'!$B:$B,'[1]产值及收款计划（2026）'!K:K)</f>
        <v>0</v>
      </c>
      <c r="L143" s="256" cm="1">
        <f t="array" aca="1" ref="L143" ca="1">_xlfn.XLOOKUP($A143&amp;$B143,'[1]产值及收款计划（2026）'!$A:$A&amp;'[1]产值及收款计划（2026）'!$B:$B,'[1]产值及收款计划（2026）'!L:L)</f>
        <v>0</v>
      </c>
      <c r="M143" s="256" t="str" cm="1">
        <f t="array" aca="1" ref="M143" ca="1">_xlfn.XLOOKUP($A143&amp;$B143,'[1]产值及收款计划（2026）'!$A:$A&amp;'[1]产值及收款计划（2026）'!$B:$B,'[1]产值及收款计划（2026）'!M:M)</f>
        <v>主导</v>
      </c>
      <c r="N143" s="256" cm="1">
        <f t="array" aca="1" ref="N143" ca="1">_xlfn.XLOOKUP($A143&amp;$B143,'[1]产值及收款计划（2026）'!$A:$A&amp;'[1]产值及收款计划（2026）'!$B:$B,'[1]产值及收款计划（2026）'!N:N)</f>
        <v>0</v>
      </c>
      <c r="O143" s="256" t="str" cm="1">
        <f t="array" aca="1" ref="O143" ca="1">_xlfn.XLOOKUP($A143&amp;$B143,'[1]产值及收款计划（2026）'!$A:$A&amp;'[1]产值及收款计划（2026）'!$B:$B,'[1]产值及收款计划（2026）'!O:O)</f>
        <v>余梦媛</v>
      </c>
      <c r="P143" s="255" t="str" cm="1">
        <f t="array" aca="1" ref="P143" ca="1">_xlfn.XLOOKUP($A143&amp;$B143,'[1]产值及收款计划（2026）'!$A:$A&amp;'[1]产值及收款计划（2026）'!$B:$B,'[1]产值及收款计划（2026）'!P:P)</f>
        <v>25已完结</v>
      </c>
      <c r="Q143" s="256" cm="1">
        <f t="array" aca="1" ref="Q143" ca="1">_xlfn.XLOOKUP($A143&amp;$B143,'[1]产值及收款计划（2026）'!$A:$A&amp;'[1]产值及收款计划（2026）'!$B:$B,'[1]产值及收款计划（2026）'!Q:Q)</f>
        <v>0</v>
      </c>
      <c r="R143" s="256" cm="1">
        <f t="array" aca="1" ref="R143" ca="1">_xlfn.XLOOKUP($A143&amp;$B143,'[1]产值及收款计划（2026）'!$A:$A&amp;'[1]产值及收款计划（2026）'!$B:$B,'[1]产值及收款计划（2026）'!R:R)</f>
        <v>0</v>
      </c>
      <c r="S143" s="256" cm="1">
        <f t="array" aca="1" ref="S143" ca="1">_xlfn.XLOOKUP($A143&amp;$B143,'[1]产值及收款计划（2026）'!$A:$A&amp;'[1]产值及收款计划（2026）'!$B:$B,'[1]产值及收款计划（2026）'!S:S)</f>
        <v>0</v>
      </c>
      <c r="T143" s="256" cm="1">
        <f t="array" aca="1" ref="T143" ca="1">_xlfn.XLOOKUP($A143&amp;$B143,'[1]产值及收款计划（2026）'!$A:$A&amp;'[1]产值及收款计划（2026）'!$B:$B,'[1]产值及收款计划（2026）'!T:T)</f>
        <v>50.218000000000004</v>
      </c>
      <c r="U143" s="256" cm="1">
        <f t="array" aca="1" ref="U143" ca="1">_xlfn.XLOOKUP($A143&amp;$B143,'[1]产值及收款计划（2026）'!$A:$A&amp;'[1]产值及收款计划（2026）'!$B:$B,'[1]产值及收款计划（2026）'!U:U)</f>
        <v>0</v>
      </c>
      <c r="V143" s="256" cm="1">
        <f t="array" aca="1" ref="V143" ca="1">_xlfn.XLOOKUP($A143&amp;$B143,'[1]产值及收款计划（2026）'!$A:$A&amp;'[1]产值及收款计划（2026）'!$B:$B,'[1]产值及收款计划（2026）'!V:V)</f>
        <v>0</v>
      </c>
      <c r="W143" s="256" cm="1">
        <f t="array" aca="1" ref="W143" ca="1">_xlfn.XLOOKUP($A143&amp;$B143,'[1]产值及收款计划（2026）'!$A:$A&amp;'[1]产值及收款计划（2026）'!$B:$B,'[1]产值及收款计划（2026）'!W:W)</f>
        <v>0</v>
      </c>
      <c r="X143" s="256" cm="1">
        <f t="array" aca="1" ref="X143" ca="1">_xlfn.XLOOKUP($A143&amp;$B143,'[1]产值及收款计划（2026）'!$A:$A&amp;'[1]产值及收款计划（2026）'!$B:$B,'[1]产值及收款计划（2026）'!X:X)</f>
        <v>0</v>
      </c>
      <c r="Y143" s="256" cm="1">
        <f t="array" aca="1" ref="Y143" ca="1">_xlfn.XLOOKUP($A143&amp;$B143,'[1]产值及收款计划（2026）'!$A:$A&amp;'[1]产值及收款计划（2026）'!$B:$B,'[1]产值及收款计划（2026）'!Y:Y)</f>
        <v>0</v>
      </c>
      <c r="Z143" s="256" cm="1">
        <f t="array" aca="1" ref="Z143" ca="1">_xlfn.XLOOKUP($A143&amp;$B143,'[1]产值及收款计划（2026）'!$A:$A&amp;'[1]产值及收款计划（2026）'!$B:$B,'[1]产值及收款计划（2026）'!Z:Z)</f>
        <v>0</v>
      </c>
      <c r="AA143" s="256" cm="1">
        <f t="array" aca="1" ref="AA143" ca="1">_xlfn.XLOOKUP($A143&amp;$B143,'[1]产值及收款计划（2026）'!$A:$A&amp;'[1]产值及收款计划（2026）'!$B:$B,'[1]产值及收款计划（2026）'!AA:AA)</f>
        <v>0</v>
      </c>
      <c r="AB143" s="256" cm="1">
        <f t="array" aca="1" ref="AB143" ca="1">_xlfn.XLOOKUP($A143&amp;$B143,'[1]产值及收款计划（2026）'!$A:$A&amp;'[1]产值及收款计划（2026）'!$B:$B,'[1]产值及收款计划（2026）'!AB:AB)</f>
        <v>0</v>
      </c>
      <c r="AC143" s="256" cm="1">
        <f t="array" aca="1" ref="AC143" ca="1">_xlfn.XLOOKUP($A143&amp;$B143,'[1]产值及收款计划（2026）'!$A:$A&amp;'[1]产值及收款计划（2026）'!$B:$B,'[1]产值及收款计划（2026）'!AC:AC)</f>
        <v>0</v>
      </c>
      <c r="AD143" s="256" cm="1">
        <f t="array" aca="1" ref="AD143" ca="1">_xlfn.XLOOKUP($A143&amp;$B143,'[1]产值及收款计划（2026）'!$A:$A&amp;'[1]产值及收款计划（2026）'!$B:$B,'[1]产值及收款计划（2026）'!AD:AD)</f>
        <v>0</v>
      </c>
      <c r="AE143" s="256" cm="1">
        <f t="array" aca="1" ref="AE143" ca="1">_xlfn.XLOOKUP($A143&amp;$B143,'[1]产值及收款计划（2026）'!$A:$A&amp;'[1]产值及收款计划（2026）'!$B:$B,'[1]产值及收款计划（2026）'!AE:AE)</f>
        <v>0</v>
      </c>
      <c r="AF143" s="256" cm="1">
        <f t="array" aca="1" ref="AF143" ca="1">_xlfn.XLOOKUP($A143&amp;$B143,'[1]产值及收款计划（2026）'!$A:$A&amp;'[1]产值及收款计划（2026）'!$B:$B,'[1]产值及收款计划（2026）'!AF:AF)</f>
        <v>0</v>
      </c>
      <c r="AG143" s="256" cm="1">
        <f t="array" aca="1" ref="AG143" ca="1">_xlfn.XLOOKUP($A143&amp;$B143,'[1]产值及收款计划（2026）'!$A:$A&amp;'[1]产值及收款计划（2026）'!$B:$B,'[1]产值及收款计划（2026）'!AG:AG)</f>
        <v>0</v>
      </c>
      <c r="AH143" s="256" cm="1">
        <f t="array" aca="1" ref="AH143" ca="1">_xlfn.XLOOKUP($A143&amp;$B143,'[1]产值及收款计划（2026）'!$A:$A&amp;'[1]产值及收款计划（2026）'!$B:$B,'[1]产值及收款计划（2026）'!AH:AH)</f>
        <v>0</v>
      </c>
      <c r="AI143" s="256" cm="1">
        <f t="array" aca="1" ref="AI143" ca="1">_xlfn.XLOOKUP($A143&amp;$B143,'[1]产值及收款计划（2026）'!$A:$A&amp;'[1]产值及收款计划（2026）'!$B:$B,'[1]产值及收款计划（2026）'!AI:AI)</f>
        <v>0</v>
      </c>
      <c r="AJ143" s="256" cm="1">
        <f t="array" aca="1" ref="AJ143" ca="1">_xlfn.XLOOKUP($A143&amp;$B143,'[1]产值及收款计划（2026）'!$A:$A&amp;'[1]产值及收款计划（2026）'!$B:$B,'[1]产值及收款计划（2026）'!AJ:AJ)</f>
        <v>0</v>
      </c>
      <c r="AK143" s="256" cm="1">
        <f t="array" aca="1" ref="AK143" ca="1">_xlfn.XLOOKUP($A143&amp;$B143,'[1]产值及收款计划（2026）'!$A:$A&amp;'[1]产值及收款计划（2026）'!$B:$B,'[1]产值及收款计划（2026）'!AK:AK)</f>
        <v>0</v>
      </c>
      <c r="AL143" s="256" cm="1">
        <f t="array" aca="1" ref="AL143" ca="1">_xlfn.XLOOKUP($A143&amp;$B143,'[1]产值及收款计划（2026）'!$A:$A&amp;'[1]产值及收款计划（2026）'!$B:$B,'[1]产值及收款计划（2026）'!AL:AL)</f>
        <v>0</v>
      </c>
      <c r="AM143" s="263" t="e" cm="1">
        <f t="array" aca="1" ref="AM143" ca="1">_xlfn.LET(_xlpm.勾选月份状态数组,TRANSPOSE('PPT(12-15页）-TOP10'!$A$3:$A$14),_xlpm.选择数据区,IF('PPT(12-15页）-TOP10'!$E$3="收款",$BA143:$BL143,$AA143:$AL143),SUM(_xlfn._xlws.FILTER(_xlpm.选择数据区,_xlpm.勾选月份状态数组,"")))</f>
        <v>#NAME?</v>
      </c>
      <c r="AN143" s="256" t="e" cm="1">
        <f t="array" aca="1" ref="AN143" ca="1">_xlfn.LET(_xlpm.勾选月份状态数组,TRANSPOSE('PPT(12-15页）-TOP10'!$A$3:$A$14),_xlpm.选择数据区,IF('PPT(12-15页）-TOP10'!$E$3="收款",$DA143:$DL143,$CA143:$CL143),SUM(_xlfn._xlws.FILTER(_xlpm.选择数据区,_xlpm.勾选月份状态数组,"")))</f>
        <v>#NAME?</v>
      </c>
      <c r="AO143" s="256">
        <f ca="1">SUM(CA143:CC143)+SUM(AD143:AL143)</f>
        <v>0</v>
      </c>
      <c r="AP143" s="256"/>
      <c r="AQ143" s="256"/>
      <c r="AR143" s="256"/>
      <c r="AS143" s="256" cm="1">
        <f t="array" aca="1" ref="AS143" ca="1">_xlfn.XLOOKUP($A143&amp;$B143,'[1]产值及收款计划（2026）'!$A:$A&amp;'[1]产值及收款计划（2026）'!$B:$B,'[1]产值及收款计划（2026）'!AS:AS)</f>
        <v>0</v>
      </c>
      <c r="AT143" s="256" cm="1">
        <f t="array" aca="1" ref="AT143" ca="1">_xlfn.XLOOKUP($A143&amp;$B143,'[1]产值及收款计划（2026）'!$A:$A&amp;'[1]产值及收款计划（2026）'!$B:$B,'[1]产值及收款计划（2026）'!AT:AT)</f>
        <v>0</v>
      </c>
      <c r="AU143" s="256" cm="1">
        <f t="array" aca="1" ref="AU143" ca="1">_xlfn.XLOOKUP($A143&amp;$B143,'[1]产值及收款计划（2026）'!$A:$A&amp;'[1]产值及收款计划（2026）'!$B:$B,'[1]产值及收款计划（2026）'!AU:AU)</f>
        <v>0</v>
      </c>
      <c r="AV143" s="256" cm="1">
        <f t="array" aca="1" ref="AV143" ca="1">_xlfn.XLOOKUP($A143&amp;$B143,'[1]产值及收款计划（2026）'!$A:$A&amp;'[1]产值及收款计划（2026）'!$B:$B,'[1]产值及收款计划（2026）'!AV:AV)</f>
        <v>0</v>
      </c>
      <c r="AW143" s="256" cm="1">
        <f t="array" aca="1" ref="AW143" ca="1">_xlfn.XLOOKUP($A143&amp;$B143,'[1]产值及收款计划（2026）'!$A:$A&amp;'[1]产值及收款计划（2026）'!$B:$B,'[1]产值及收款计划（2026）'!AW:AW)</f>
        <v>0</v>
      </c>
      <c r="AX143" s="256" cm="1">
        <f t="array" aca="1" ref="AX143" ca="1">_xlfn.XLOOKUP($A143&amp;$B143,'[1]产值及收款计划（2026）'!$A:$A&amp;'[1]产值及收款计划（2026）'!$B:$B,'[1]产值及收款计划（2026）'!AX:AX)</f>
        <v>0</v>
      </c>
      <c r="AY143" s="256" cm="1">
        <f t="array" aca="1" ref="AY143" ca="1">_xlfn.XLOOKUP($A143&amp;$B143,'[1]产值及收款计划（2026）'!$A:$A&amp;'[1]产值及收款计划（2026）'!$B:$B,'[1]产值及收款计划（2026）'!AY:AY)</f>
        <v>50.218000000000004</v>
      </c>
      <c r="AZ143" s="256" cm="1">
        <f t="array" aca="1" ref="AZ143" ca="1">_xlfn.XLOOKUP($A143&amp;$B143,'[1]产值及收款计划（2026）'!$A:$A&amp;'[1]产值及收款计划（2026）'!$B:$B,'[1]产值及收款计划（2026）'!AZ:AZ)</f>
        <v>50.218000000000004</v>
      </c>
      <c r="BA143" s="256" cm="1">
        <f t="array" aca="1" ref="BA143" ca="1">_xlfn.XLOOKUP($A143&amp;$B143,'[1]产值及收款计划（2026）'!$A:$A&amp;'[1]产值及收款计划（2026）'!$B:$B,'[1]产值及收款计划（2026）'!BA:BA)</f>
        <v>0</v>
      </c>
      <c r="BB143" s="256" cm="1">
        <f t="array" aca="1" ref="BB143" ca="1">_xlfn.XLOOKUP($A143&amp;$B143,'[1]产值及收款计划（2026）'!$A:$A&amp;'[1]产值及收款计划（2026）'!$B:$B,'[1]产值及收款计划（2026）'!BB:BB)</f>
        <v>0</v>
      </c>
      <c r="BC143" s="256" cm="1">
        <f t="array" aca="1" ref="BC143" ca="1">_xlfn.XLOOKUP($A143&amp;$B143,'[1]产值及收款计划（2026）'!$A:$A&amp;'[1]产值及收款计划（2026）'!$B:$B,'[1]产值及收款计划（2026）'!BC:BC)</f>
        <v>0</v>
      </c>
      <c r="BD143" s="256" cm="1">
        <f t="array" aca="1" ref="BD143" ca="1">_xlfn.XLOOKUP($A143&amp;$B143,'[1]产值及收款计划（2026）'!$A:$A&amp;'[1]产值及收款计划（2026）'!$B:$B,'[1]产值及收款计划（2026）'!BD:BD)</f>
        <v>0</v>
      </c>
      <c r="BE143" s="256" cm="1">
        <f t="array" aca="1" ref="BE143" ca="1">_xlfn.XLOOKUP($A143&amp;$B143,'[1]产值及收款计划（2026）'!$A:$A&amp;'[1]产值及收款计划（2026）'!$B:$B,'[1]产值及收款计划（2026）'!BE:BE)</f>
        <v>25.109000000000002</v>
      </c>
      <c r="BF143" s="256" cm="1">
        <f t="array" aca="1" ref="BF143" ca="1">_xlfn.XLOOKUP($A143&amp;$B143,'[1]产值及收款计划（2026）'!$A:$A&amp;'[1]产值及收款计划（2026）'!$B:$B,'[1]产值及收款计划（2026）'!BF:BF)</f>
        <v>0</v>
      </c>
      <c r="BG143" s="256" cm="1">
        <f t="array" aca="1" ref="BG143" ca="1">_xlfn.XLOOKUP($A143&amp;$B143,'[1]产值及收款计划（2026）'!$A:$A&amp;'[1]产值及收款计划（2026）'!$B:$B,'[1]产值及收款计划（2026）'!BG:BG)</f>
        <v>0</v>
      </c>
      <c r="BH143" s="256" cm="1">
        <f t="array" aca="1" ref="BH143" ca="1">_xlfn.XLOOKUP($A143&amp;$B143,'[1]产值及收款计划（2026）'!$A:$A&amp;'[1]产值及收款计划（2026）'!$B:$B,'[1]产值及收款计划（2026）'!BH:BH)</f>
        <v>0</v>
      </c>
      <c r="BI143" s="256" cm="1">
        <f t="array" aca="1" ref="BI143" ca="1">_xlfn.XLOOKUP($A143&amp;$B143,'[1]产值及收款计划（2026）'!$A:$A&amp;'[1]产值及收款计划（2026）'!$B:$B,'[1]产值及收款计划（2026）'!BI:BI)</f>
        <v>0</v>
      </c>
      <c r="BJ143" s="256" cm="1">
        <f t="array" aca="1" ref="BJ143" ca="1">_xlfn.XLOOKUP($A143&amp;$B143,'[1]产值及收款计划（2026）'!$A:$A&amp;'[1]产值及收款计划（2026）'!$B:$B,'[1]产值及收款计划（2026）'!BJ:BJ)</f>
        <v>0</v>
      </c>
      <c r="BK143" s="256" cm="1">
        <f t="array" aca="1" ref="BK143" ca="1">_xlfn.XLOOKUP($A143&amp;$B143,'[1]产值及收款计划（2026）'!$A:$A&amp;'[1]产值及收款计划（2026）'!$B:$B,'[1]产值及收款计划（2026）'!BK:BK)</f>
        <v>0</v>
      </c>
      <c r="BL143" s="256" cm="1">
        <f t="array" aca="1" ref="BL143" ca="1">_xlfn.XLOOKUP($A143&amp;$B143,'[1]产值及收款计划（2026）'!$A:$A&amp;'[1]产值及收款计划（2026）'!$B:$B,'[1]产值及收款计划（2026）'!BL:BL)</f>
        <v>0</v>
      </c>
      <c r="BM143" s="256"/>
      <c r="BN143" s="256"/>
      <c r="BO143" s="256"/>
      <c r="BP143" s="256"/>
      <c r="BQ143" s="255" cm="1">
        <f t="array" aca="1" ref="BQ143" ca="1">_xlfn.XLOOKUP($A143&amp;$B143,'[1]产值及收款计划（2026）'!$A:$A&amp;'[1]产值及收款计划（2026）'!$B:$B,'[1]产值及收款计划（2026）'!BQ:BQ)</f>
        <v>0</v>
      </c>
      <c r="BR143" s="256" cm="1">
        <f t="array" aca="1" ref="BR143" ca="1">_xlfn.XLOOKUP($A143&amp;$B143,'[1]产值及收款计划（2026）'!$A:$A&amp;'[1]产值及收款计划（2026）'!$B:$B,'[1]产值及收款计划（2026）'!BR:BR)</f>
        <v>0</v>
      </c>
      <c r="CA143" s="256" cm="1">
        <f t="array" aca="1" ref="CA143" ca="1">_xlfn.XLOOKUP($A143&amp;$B143,'[1]产值及收款计划（2026）'!$A:$A&amp;'[1]产值及收款计划（2026）'!$B:$B,'[1]产值及收款计划（2026）'!CA:CA)</f>
        <v>0</v>
      </c>
      <c r="CB143" s="256" cm="1">
        <f t="array" aca="1" ref="CB143" ca="1">_xlfn.XLOOKUP($A143&amp;$B143,'[1]产值及收款计划（2026）'!$A:$A&amp;'[1]产值及收款计划（2026）'!$B:$B,'[1]产值及收款计划（2026）'!CB:CB)</f>
        <v>0</v>
      </c>
      <c r="CC143" s="256" cm="1">
        <f t="array" aca="1" ref="CC143" ca="1">_xlfn.XLOOKUP($A143&amp;$B143,'[1]产值及收款计划（2026）'!$A:$A&amp;'[1]产值及收款计划（2026）'!$B:$B,'[1]产值及收款计划（2026）'!CC:CC)</f>
        <v>0</v>
      </c>
      <c r="CD143" s="256" cm="1">
        <f t="array" aca="1" ref="CD143" ca="1">_xlfn.XLOOKUP($A143&amp;$B143,'[1]产值及收款计划（2026）'!$A:$A&amp;'[1]产值及收款计划（2026）'!$B:$B,'[1]产值及收款计划（2026）'!CD:CD)</f>
        <v>0</v>
      </c>
      <c r="CE143" s="256" cm="1">
        <f t="array" aca="1" ref="CE143" ca="1">_xlfn.XLOOKUP($A143&amp;$B143,'[1]产值及收款计划（2026）'!$A:$A&amp;'[1]产值及收款计划（2026）'!$B:$B,'[1]产值及收款计划（2026）'!CE:CE)</f>
        <v>0</v>
      </c>
      <c r="CF143" s="256" cm="1">
        <f t="array" aca="1" ref="CF143" ca="1">_xlfn.XLOOKUP($A143&amp;$B143,'[1]产值及收款计划（2026）'!$A:$A&amp;'[1]产值及收款计划（2026）'!$B:$B,'[1]产值及收款计划（2026）'!CF:CF)</f>
        <v>0</v>
      </c>
      <c r="CG143" s="256" cm="1">
        <f t="array" aca="1" ref="CG143" ca="1">_xlfn.XLOOKUP($A143&amp;$B143,'[1]产值及收款计划（2026）'!$A:$A&amp;'[1]产值及收款计划（2026）'!$B:$B,'[1]产值及收款计划（2026）'!CG:CG)</f>
        <v>0</v>
      </c>
      <c r="CH143" s="256" cm="1">
        <f t="array" aca="1" ref="CH143" ca="1">_xlfn.XLOOKUP($A143&amp;$B143,'[1]产值及收款计划（2026）'!$A:$A&amp;'[1]产值及收款计划（2026）'!$B:$B,'[1]产值及收款计划（2026）'!CH:CH)</f>
        <v>0</v>
      </c>
      <c r="CI143" s="256" cm="1">
        <f t="array" aca="1" ref="CI143" ca="1">_xlfn.XLOOKUP($A143&amp;$B143,'[1]产值及收款计划（2026）'!$A:$A&amp;'[1]产值及收款计划（2026）'!$B:$B,'[1]产值及收款计划（2026）'!CI:CI)</f>
        <v>0</v>
      </c>
      <c r="CJ143" s="256" cm="1">
        <f t="array" aca="1" ref="CJ143" ca="1">_xlfn.XLOOKUP($A143&amp;$B143,'[1]产值及收款计划（2026）'!$A:$A&amp;'[1]产值及收款计划（2026）'!$B:$B,'[1]产值及收款计划（2026）'!CJ:CJ)</f>
        <v>0</v>
      </c>
      <c r="CK143" s="256" cm="1">
        <f t="array" aca="1" ref="CK143" ca="1">_xlfn.XLOOKUP($A143&amp;$B143,'[1]产值及收款计划（2026）'!$A:$A&amp;'[1]产值及收款计划（2026）'!$B:$B,'[1]产值及收款计划（2026）'!CK:CK)</f>
        <v>0</v>
      </c>
      <c r="CL143" s="256" cm="1">
        <f t="array" aca="1" ref="CL143" ca="1">_xlfn.XLOOKUP($A143&amp;$B143,'[1]产值及收款计划（2026）'!$A:$A&amp;'[1]产值及收款计划（2026）'!$B:$B,'[1]产值及收款计划（2026）'!CL:CL)</f>
        <v>0</v>
      </c>
      <c r="DA143" s="256" cm="1">
        <f t="array" aca="1" ref="DA143" ca="1">_xlfn.XLOOKUP($A143&amp;$B143,'[1]产值及收款计划（2026）'!$A:$A&amp;'[1]产值及收款计划（2026）'!$B:$B,'[1]产值及收款计划（2026）'!DA:DA)</f>
        <v>0</v>
      </c>
      <c r="DB143" s="256" cm="1">
        <f t="array" aca="1" ref="DB143" ca="1">_xlfn.XLOOKUP($A143&amp;$B143,'[1]产值及收款计划（2026）'!$A:$A&amp;'[1]产值及收款计划（2026）'!$B:$B,'[1]产值及收款计划（2026）'!DB:DB)</f>
        <v>0</v>
      </c>
      <c r="DC143" s="256" cm="1">
        <f t="array" aca="1" ref="DC143" ca="1">_xlfn.XLOOKUP($A143&amp;$B143,'[1]产值及收款计划（2026）'!$A:$A&amp;'[1]产值及收款计划（2026）'!$B:$B,'[1]产值及收款计划（2026）'!DC:DC)</f>
        <v>0</v>
      </c>
      <c r="DD143" s="256" cm="1">
        <f t="array" aca="1" ref="DD143" ca="1">_xlfn.XLOOKUP($A143&amp;$B143,'[1]产值及收款计划（2026）'!$A:$A&amp;'[1]产值及收款计划（2026）'!$B:$B,'[1]产值及收款计划（2026）'!DD:DD)</f>
        <v>0</v>
      </c>
      <c r="DE143" s="256" cm="1">
        <f t="array" aca="1" ref="DE143" ca="1">_xlfn.XLOOKUP($A143&amp;$B143,'[1]产值及收款计划（2026）'!$A:$A&amp;'[1]产值及收款计划（2026）'!$B:$B,'[1]产值及收款计划（2026）'!DE:DE)</f>
        <v>0</v>
      </c>
      <c r="DF143" s="256" cm="1">
        <f t="array" aca="1" ref="DF143" ca="1">_xlfn.XLOOKUP($A143&amp;$B143,'[1]产值及收款计划（2026）'!$A:$A&amp;'[1]产值及收款计划（2026）'!$B:$B,'[1]产值及收款计划（2026）'!DF:DF)</f>
        <v>0</v>
      </c>
      <c r="DG143" s="256" cm="1">
        <f t="array" aca="1" ref="DG143" ca="1">_xlfn.XLOOKUP($A143&amp;$B143,'[1]产值及收款计划（2026）'!$A:$A&amp;'[1]产值及收款计划（2026）'!$B:$B,'[1]产值及收款计划（2026）'!DG:DG)</f>
        <v>0</v>
      </c>
      <c r="DH143" s="256" cm="1">
        <f t="array" aca="1" ref="DH143" ca="1">_xlfn.XLOOKUP($A143&amp;$B143,'[1]产值及收款计划（2026）'!$A:$A&amp;'[1]产值及收款计划（2026）'!$B:$B,'[1]产值及收款计划（2026）'!DH:DH)</f>
        <v>0</v>
      </c>
      <c r="DI143" s="256" cm="1">
        <f t="array" aca="1" ref="DI143" ca="1">_xlfn.XLOOKUP($A143&amp;$B143,'[1]产值及收款计划（2026）'!$A:$A&amp;'[1]产值及收款计划（2026）'!$B:$B,'[1]产值及收款计划（2026）'!DI:DI)</f>
        <v>0</v>
      </c>
      <c r="DJ143" s="256" cm="1">
        <f t="array" aca="1" ref="DJ143" ca="1">_xlfn.XLOOKUP($A143&amp;$B143,'[1]产值及收款计划（2026）'!$A:$A&amp;'[1]产值及收款计划（2026）'!$B:$B,'[1]产值及收款计划（2026）'!DJ:DJ)</f>
        <v>0</v>
      </c>
      <c r="DK143" s="256" cm="1">
        <f t="array" aca="1" ref="DK143" ca="1">_xlfn.XLOOKUP($A143&amp;$B143,'[1]产值及收款计划（2026）'!$A:$A&amp;'[1]产值及收款计划（2026）'!$B:$B,'[1]产值及收款计划（2026）'!DK:DK)</f>
        <v>0</v>
      </c>
      <c r="DL143" s="256" cm="1">
        <f t="array" aca="1" ref="DL143" ca="1">_xlfn.XLOOKUP($A143&amp;$B143,'[1]产值及收款计划（2026）'!$A:$A&amp;'[1]产值及收款计划（2026）'!$B:$B,'[1]产值及收款计划（2026）'!DL:DL)</f>
        <v>0</v>
      </c>
      <c r="DM143" s="264"/>
      <c r="DN143" s="250"/>
    </row>
    <row r="144" spans="1:118" ht="20.25" x14ac:dyDescent="0.15">
      <c r="A144" s="254">
        <f t="shared" ca="1" si="11"/>
        <v>140</v>
      </c>
      <c r="B144" s="254" t="s">
        <v>25</v>
      </c>
      <c r="C144" s="255" t="str" cm="1">
        <f t="array" aca="1" ref="C144" ca="1">_xlfn.XLOOKUP($A144&amp;$B144,'[1]产值及收款计划（2026）'!$A:$A&amp;'[1]产值及收款计划（2026）'!$B:$B,'[1]产值及收款计划（2026）'!C:C)</f>
        <v>C0CJSJ-FW-T-2025129</v>
      </c>
      <c r="D144" s="255" t="str" cm="1">
        <f t="array" aca="1" ref="D144" ca="1">_xlfn.XLOOKUP($A144&amp;$B144,'[1]产值及收款计划（2026）'!$A:$A&amp;'[1]产值及收款计划（2026）'!$B:$B,'[1]产值及收款计划（2026）'!D:D)</f>
        <v>2025年水务工程重要隐蔽（关键部位）综合管控项目</v>
      </c>
      <c r="E144" s="256" cm="1">
        <f t="array" aca="1" ref="E144" ca="1">_xlfn.XLOOKUP($A144&amp;$B144,'[1]产值及收款计划（2026）'!$A:$A&amp;'[1]产值及收款计划（2026）'!$B:$B,'[1]产值及收款计划（2026）'!E:E)</f>
        <v>33.607199999999999</v>
      </c>
      <c r="F144" s="256" cm="1">
        <f t="array" aca="1" ref="F144" ca="1">_xlfn.XLOOKUP($A144&amp;$B144,'[1]产值及收款计划（2026）'!$A:$A&amp;'[1]产值及收款计划（2026）'!$B:$B,'[1]产值及收款计划（2026）'!F:F)</f>
        <v>33.607199999999999</v>
      </c>
      <c r="G144" s="256" cm="1">
        <f t="array" aca="1" ref="G144" ca="1">_xlfn.XLOOKUP($A144&amp;$B144,'[1]产值及收款计划（2026）'!$A:$A&amp;'[1]产值及收款计划（2026）'!$B:$B,'[1]产值及收款计划（2026）'!G:G)</f>
        <v>33.607199999999999</v>
      </c>
      <c r="H144" s="256" cm="1">
        <f t="array" aca="1" ref="H144" ca="1">_xlfn.XLOOKUP($A144&amp;$B144,'[1]产值及收款计划（2026）'!$A:$A&amp;'[1]产值及收款计划（2026）'!$B:$B,'[1]产值及收款计划（2026）'!H:H)</f>
        <v>19.107199999999999</v>
      </c>
      <c r="I144" s="257" cm="1">
        <f t="array" aca="1" ref="I144" ca="1">_xlfn.XLOOKUP($A144&amp;$B144,'[1]产值及收款计划（2026）'!$A:$A&amp;'[1]产值及收款计划（2026）'!$B:$B,'[1]产值及收款计划（2026）'!I:I)</f>
        <v>0.56854483563045999</v>
      </c>
      <c r="J144" s="258" cm="1">
        <f t="array" aca="1" ref="J144" ca="1">_xlfn.XLOOKUP($A144&amp;$B144,'[1]产值及收款计划（2026）'!$A:$A&amp;'[1]产值及收款计划（2026）'!$B:$B,'[1]产值及收款计划（2026）'!J:J)</f>
        <v>0.06</v>
      </c>
      <c r="K144" s="256" cm="1">
        <f t="array" aca="1" ref="K144" ca="1">_xlfn.XLOOKUP($A144&amp;$B144,'[1]产值及收款计划（2026）'!$A:$A&amp;'[1]产值及收款计划（2026）'!$B:$B,'[1]产值及收款计划（2026）'!K:K)</f>
        <v>0</v>
      </c>
      <c r="L144" s="256" cm="1">
        <f t="array" aca="1" ref="L144" ca="1">_xlfn.XLOOKUP($A144&amp;$B144,'[1]产值及收款计划（2026）'!$A:$A&amp;'[1]产值及收款计划（2026）'!$B:$B,'[1]产值及收款计划（2026）'!L:L)</f>
        <v>0</v>
      </c>
      <c r="M144" s="256" t="str" cm="1">
        <f t="array" aca="1" ref="M144" ca="1">_xlfn.XLOOKUP($A144&amp;$B144,'[1]产值及收款计划（2026）'!$A:$A&amp;'[1]产值及收款计划（2026）'!$B:$B,'[1]产值及收款计划（2026）'!M:M)</f>
        <v>主导</v>
      </c>
      <c r="N144" s="256" t="str" cm="1">
        <f t="array" aca="1" ref="N144" ca="1">_xlfn.XLOOKUP($A144&amp;$B144,'[1]产值及收款计划（2026）'!$A:$A&amp;'[1]产值及收款计划（2026）'!$B:$B,'[1]产值及收款计划（2026）'!N:N)</f>
        <v>史菁霞团队</v>
      </c>
      <c r="O144" s="256" t="str" cm="1">
        <f t="array" aca="1" ref="O144" ca="1">_xlfn.XLOOKUP($A144&amp;$B144,'[1]产值及收款计划（2026）'!$A:$A&amp;'[1]产值及收款计划（2026）'!$B:$B,'[1]产值及收款计划（2026）'!O:O)</f>
        <v>袁超</v>
      </c>
      <c r="P144" s="255" t="str" cm="1">
        <f t="array" aca="1" ref="P144" ca="1">_xlfn.XLOOKUP($A144&amp;$B144,'[1]产值及收款计划（2026）'!$A:$A&amp;'[1]产值及收款计划（2026）'!$B:$B,'[1]产值及收款计划（2026）'!P:P)</f>
        <v>25已完结</v>
      </c>
      <c r="Q144" s="256" cm="1">
        <f t="array" aca="1" ref="Q144" ca="1">_xlfn.XLOOKUP($A144&amp;$B144,'[1]产值及收款计划（2026）'!$A:$A&amp;'[1]产值及收款计划（2026）'!$B:$B,'[1]产值及收款计划（2026）'!Q:Q)</f>
        <v>0</v>
      </c>
      <c r="R144" s="256" cm="1">
        <f t="array" aca="1" ref="R144" ca="1">_xlfn.XLOOKUP($A144&amp;$B144,'[1]产值及收款计划（2026）'!$A:$A&amp;'[1]产值及收款计划（2026）'!$B:$B,'[1]产值及收款计划（2026）'!R:R)</f>
        <v>0</v>
      </c>
      <c r="S144" s="256" cm="1">
        <f t="array" aca="1" ref="S144" ca="1">_xlfn.XLOOKUP($A144&amp;$B144,'[1]产值及收款计划（2026）'!$A:$A&amp;'[1]产值及收款计划（2026）'!$B:$B,'[1]产值及收款计划（2026）'!S:S)</f>
        <v>0</v>
      </c>
      <c r="T144" s="256" cm="1">
        <f t="array" aca="1" ref="T144" ca="1">_xlfn.XLOOKUP($A144&amp;$B144,'[1]产值及收款计划（2026）'!$A:$A&amp;'[1]产值及收款计划（2026）'!$B:$B,'[1]产值及收款计划（2026）'!T:T)</f>
        <v>33.607199999999999</v>
      </c>
      <c r="U144" s="256" cm="1">
        <f t="array" aca="1" ref="U144" ca="1">_xlfn.XLOOKUP($A144&amp;$B144,'[1]产值及收款计划（2026）'!$A:$A&amp;'[1]产值及收款计划（2026）'!$B:$B,'[1]产值及收款计划（2026）'!U:U)</f>
        <v>0</v>
      </c>
      <c r="V144" s="256" cm="1">
        <f t="array" aca="1" ref="V144" ca="1">_xlfn.XLOOKUP($A144&amp;$B144,'[1]产值及收款计划（2026）'!$A:$A&amp;'[1]产值及收款计划（2026）'!$B:$B,'[1]产值及收款计划（2026）'!V:V)</f>
        <v>0</v>
      </c>
      <c r="W144" s="256" cm="1">
        <f t="array" aca="1" ref="W144" ca="1">_xlfn.XLOOKUP($A144&amp;$B144,'[1]产值及收款计划（2026）'!$A:$A&amp;'[1]产值及收款计划（2026）'!$B:$B,'[1]产值及收款计划（2026）'!W:W)</f>
        <v>0</v>
      </c>
      <c r="X144" s="256" cm="1">
        <f t="array" aca="1" ref="X144" ca="1">_xlfn.XLOOKUP($A144&amp;$B144,'[1]产值及收款计划（2026）'!$A:$A&amp;'[1]产值及收款计划（2026）'!$B:$B,'[1]产值及收款计划（2026）'!X:X)</f>
        <v>0</v>
      </c>
      <c r="Y144" s="256" cm="1">
        <f t="array" aca="1" ref="Y144" ca="1">_xlfn.XLOOKUP($A144&amp;$B144,'[1]产值及收款计划（2026）'!$A:$A&amp;'[1]产值及收款计划（2026）'!$B:$B,'[1]产值及收款计划（2026）'!Y:Y)</f>
        <v>0</v>
      </c>
      <c r="Z144" s="256" cm="1">
        <f t="array" aca="1" ref="Z144" ca="1">_xlfn.XLOOKUP($A144&amp;$B144,'[1]产值及收款计划（2026）'!$A:$A&amp;'[1]产值及收款计划（2026）'!$B:$B,'[1]产值及收款计划（2026）'!Z:Z)</f>
        <v>0</v>
      </c>
      <c r="AA144" s="256" cm="1">
        <f t="array" aca="1" ref="AA144" ca="1">_xlfn.XLOOKUP($A144&amp;$B144,'[1]产值及收款计划（2026）'!$A:$A&amp;'[1]产值及收款计划（2026）'!$B:$B,'[1]产值及收款计划（2026）'!AA:AA)</f>
        <v>0</v>
      </c>
      <c r="AB144" s="256" cm="1">
        <f t="array" aca="1" ref="AB144" ca="1">_xlfn.XLOOKUP($A144&amp;$B144,'[1]产值及收款计划（2026）'!$A:$A&amp;'[1]产值及收款计划（2026）'!$B:$B,'[1]产值及收款计划（2026）'!AB:AB)</f>
        <v>0</v>
      </c>
      <c r="AC144" s="256" cm="1">
        <f t="array" aca="1" ref="AC144" ca="1">_xlfn.XLOOKUP($A144&amp;$B144,'[1]产值及收款计划（2026）'!$A:$A&amp;'[1]产值及收款计划（2026）'!$B:$B,'[1]产值及收款计划（2026）'!AC:AC)</f>
        <v>0</v>
      </c>
      <c r="AD144" s="256" cm="1">
        <f t="array" aca="1" ref="AD144" ca="1">_xlfn.XLOOKUP($A144&amp;$B144,'[1]产值及收款计划（2026）'!$A:$A&amp;'[1]产值及收款计划（2026）'!$B:$B,'[1]产值及收款计划（2026）'!AD:AD)</f>
        <v>0</v>
      </c>
      <c r="AE144" s="256" cm="1">
        <f t="array" aca="1" ref="AE144" ca="1">_xlfn.XLOOKUP($A144&amp;$B144,'[1]产值及收款计划（2026）'!$A:$A&amp;'[1]产值及收款计划（2026）'!$B:$B,'[1]产值及收款计划（2026）'!AE:AE)</f>
        <v>0</v>
      </c>
      <c r="AF144" s="256" cm="1">
        <f t="array" aca="1" ref="AF144" ca="1">_xlfn.XLOOKUP($A144&amp;$B144,'[1]产值及收款计划（2026）'!$A:$A&amp;'[1]产值及收款计划（2026）'!$B:$B,'[1]产值及收款计划（2026）'!AF:AF)</f>
        <v>0</v>
      </c>
      <c r="AG144" s="256" cm="1">
        <f t="array" aca="1" ref="AG144" ca="1">_xlfn.XLOOKUP($A144&amp;$B144,'[1]产值及收款计划（2026）'!$A:$A&amp;'[1]产值及收款计划（2026）'!$B:$B,'[1]产值及收款计划（2026）'!AG:AG)</f>
        <v>0</v>
      </c>
      <c r="AH144" s="256" cm="1">
        <f t="array" aca="1" ref="AH144" ca="1">_xlfn.XLOOKUP($A144&amp;$B144,'[1]产值及收款计划（2026）'!$A:$A&amp;'[1]产值及收款计划（2026）'!$B:$B,'[1]产值及收款计划（2026）'!AH:AH)</f>
        <v>0</v>
      </c>
      <c r="AI144" s="256" cm="1">
        <f t="array" aca="1" ref="AI144" ca="1">_xlfn.XLOOKUP($A144&amp;$B144,'[1]产值及收款计划（2026）'!$A:$A&amp;'[1]产值及收款计划（2026）'!$B:$B,'[1]产值及收款计划（2026）'!AI:AI)</f>
        <v>0</v>
      </c>
      <c r="AJ144" s="256" cm="1">
        <f t="array" aca="1" ref="AJ144" ca="1">_xlfn.XLOOKUP($A144&amp;$B144,'[1]产值及收款计划（2026）'!$A:$A&amp;'[1]产值及收款计划（2026）'!$B:$B,'[1]产值及收款计划（2026）'!AJ:AJ)</f>
        <v>0</v>
      </c>
      <c r="AK144" s="256" cm="1">
        <f t="array" aca="1" ref="AK144" ca="1">_xlfn.XLOOKUP($A144&amp;$B144,'[1]产值及收款计划（2026）'!$A:$A&amp;'[1]产值及收款计划（2026）'!$B:$B,'[1]产值及收款计划（2026）'!AK:AK)</f>
        <v>0</v>
      </c>
      <c r="AL144" s="256" cm="1">
        <f t="array" aca="1" ref="AL144" ca="1">_xlfn.XLOOKUP($A144&amp;$B144,'[1]产值及收款计划（2026）'!$A:$A&amp;'[1]产值及收款计划（2026）'!$B:$B,'[1]产值及收款计划（2026）'!AL:AL)</f>
        <v>0</v>
      </c>
      <c r="AM144" s="263" t="e" cm="1">
        <f t="array" aca="1" ref="AM144" ca="1">_xlfn.LET(_xlpm.勾选月份状态数组,TRANSPOSE('PPT(12-15页）-TOP10'!$A$3:$A$14),_xlpm.选择数据区,IF('PPT(12-15页）-TOP10'!$E$3="收款",$BA144:$BL144,$AA144:$AL144),SUM(_xlfn._xlws.FILTER(_xlpm.选择数据区,_xlpm.勾选月份状态数组,"")))</f>
        <v>#NAME?</v>
      </c>
      <c r="AN144" s="256" t="e" cm="1">
        <f t="array" aca="1" ref="AN144" ca="1">_xlfn.LET(_xlpm.勾选月份状态数组,TRANSPOSE('PPT(12-15页）-TOP10'!$A$3:$A$14),_xlpm.选择数据区,IF('PPT(12-15页）-TOP10'!$E$3="收款",$DA144:$DL144,$CA144:$CL144),SUM(_xlfn._xlws.FILTER(_xlpm.选择数据区,_xlpm.勾选月份状态数组,"")))</f>
        <v>#NAME?</v>
      </c>
      <c r="AO144" s="256">
        <f ca="1">SUM(CA144:CC144)+SUM(AD144:AL144)</f>
        <v>0</v>
      </c>
      <c r="AP144" s="256"/>
      <c r="AQ144" s="256"/>
      <c r="AR144" s="256"/>
      <c r="AS144" s="256" cm="1">
        <f t="array" aca="1" ref="AS144" ca="1">_xlfn.XLOOKUP($A144&amp;$B144,'[1]产值及收款计划（2026）'!$A:$A&amp;'[1]产值及收款计划（2026）'!$B:$B,'[1]产值及收款计划（2026）'!AS:AS)</f>
        <v>0</v>
      </c>
      <c r="AT144" s="256" cm="1">
        <f t="array" aca="1" ref="AT144" ca="1">_xlfn.XLOOKUP($A144&amp;$B144,'[1]产值及收款计划（2026）'!$A:$A&amp;'[1]产值及收款计划（2026）'!$B:$B,'[1]产值及收款计划（2026）'!AT:AT)</f>
        <v>0</v>
      </c>
      <c r="AU144" s="256" cm="1">
        <f t="array" aca="1" ref="AU144" ca="1">_xlfn.XLOOKUP($A144&amp;$B144,'[1]产值及收款计划（2026）'!$A:$A&amp;'[1]产值及收款计划（2026）'!$B:$B,'[1]产值及收款计划（2026）'!AU:AU)</f>
        <v>0</v>
      </c>
      <c r="AV144" s="256" cm="1">
        <f t="array" aca="1" ref="AV144" ca="1">_xlfn.XLOOKUP($A144&amp;$B144,'[1]产值及收款计划（2026）'!$A:$A&amp;'[1]产值及收款计划（2026）'!$B:$B,'[1]产值及收款计划（2026）'!AV:AV)</f>
        <v>0</v>
      </c>
      <c r="AW144" s="256" cm="1">
        <f t="array" aca="1" ref="AW144" ca="1">_xlfn.XLOOKUP($A144&amp;$B144,'[1]产值及收款计划（2026）'!$A:$A&amp;'[1]产值及收款计划（2026）'!$B:$B,'[1]产值及收款计划（2026）'!AW:AW)</f>
        <v>0</v>
      </c>
      <c r="AX144" s="256" cm="1">
        <f t="array" aca="1" ref="AX144" ca="1">_xlfn.XLOOKUP($A144&amp;$B144,'[1]产值及收款计划（2026）'!$A:$A&amp;'[1]产值及收款计划（2026）'!$B:$B,'[1]产值及收款计划（2026）'!AX:AX)</f>
        <v>15</v>
      </c>
      <c r="AY144" s="256" cm="1">
        <f t="array" aca="1" ref="AY144" ca="1">_xlfn.XLOOKUP($A144&amp;$B144,'[1]产值及收款计划（2026）'!$A:$A&amp;'[1]产值及收款计划（2026）'!$B:$B,'[1]产值及收款计划（2026）'!AY:AY)</f>
        <v>18.607199999999999</v>
      </c>
      <c r="AZ144" s="256" cm="1">
        <f t="array" aca="1" ref="AZ144" ca="1">_xlfn.XLOOKUP($A144&amp;$B144,'[1]产值及收款计划（2026）'!$A:$A&amp;'[1]产值及收款计划（2026）'!$B:$B,'[1]产值及收款计划（2026）'!AZ:AZ)</f>
        <v>18.607199999999999</v>
      </c>
      <c r="BA144" s="256" cm="1">
        <f t="array" aca="1" ref="BA144" ca="1">_xlfn.XLOOKUP($A144&amp;$B144,'[1]产值及收款计划（2026）'!$A:$A&amp;'[1]产值及收款计划（2026）'!$B:$B,'[1]产值及收款计划（2026）'!BA:BA)</f>
        <v>0</v>
      </c>
      <c r="BB144" s="256" cm="1">
        <f t="array" aca="1" ref="BB144" ca="1">_xlfn.XLOOKUP($A144&amp;$B144,'[1]产值及收款计划（2026）'!$A:$A&amp;'[1]产值及收款计划（2026）'!$B:$B,'[1]产值及收款计划（2026）'!BB:BB)</f>
        <v>0</v>
      </c>
      <c r="BC144" s="256" cm="1">
        <f t="array" aca="1" ref="BC144" ca="1">_xlfn.XLOOKUP($A144&amp;$B144,'[1]产值及收款计划（2026）'!$A:$A&amp;'[1]产值及收款计划（2026）'!$B:$B,'[1]产值及收款计划（2026）'!BC:BC)</f>
        <v>0</v>
      </c>
      <c r="BD144" s="256" cm="1">
        <f t="array" aca="1" ref="BD144" ca="1">_xlfn.XLOOKUP($A144&amp;$B144,'[1]产值及收款计划（2026）'!$A:$A&amp;'[1]产值及收款计划（2026）'!$B:$B,'[1]产值及收款计划（2026）'!BD:BD)</f>
        <v>0</v>
      </c>
      <c r="BE144" s="256" cm="1">
        <f t="array" aca="1" ref="BE144" ca="1">_xlfn.XLOOKUP($A144&amp;$B144,'[1]产值及收款计划（2026）'!$A:$A&amp;'[1]产值及收款计划（2026）'!$B:$B,'[1]产值及收款计划（2026）'!BE:BE)</f>
        <v>33.607199999999999</v>
      </c>
      <c r="BF144" s="256" cm="1">
        <f t="array" aca="1" ref="BF144" ca="1">_xlfn.XLOOKUP($A144&amp;$B144,'[1]产值及收款计划（2026）'!$A:$A&amp;'[1]产值及收款计划（2026）'!$B:$B,'[1]产值及收款计划（2026）'!BF:BF)</f>
        <v>0</v>
      </c>
      <c r="BG144" s="256" cm="1">
        <f t="array" aca="1" ref="BG144" ca="1">_xlfn.XLOOKUP($A144&amp;$B144,'[1]产值及收款计划（2026）'!$A:$A&amp;'[1]产值及收款计划（2026）'!$B:$B,'[1]产值及收款计划（2026）'!BG:BG)</f>
        <v>0</v>
      </c>
      <c r="BH144" s="256" cm="1">
        <f t="array" aca="1" ref="BH144" ca="1">_xlfn.XLOOKUP($A144&amp;$B144,'[1]产值及收款计划（2026）'!$A:$A&amp;'[1]产值及收款计划（2026）'!$B:$B,'[1]产值及收款计划（2026）'!BH:BH)</f>
        <v>0</v>
      </c>
      <c r="BI144" s="256" cm="1">
        <f t="array" aca="1" ref="BI144" ca="1">_xlfn.XLOOKUP($A144&amp;$B144,'[1]产值及收款计划（2026）'!$A:$A&amp;'[1]产值及收款计划（2026）'!$B:$B,'[1]产值及收款计划（2026）'!BI:BI)</f>
        <v>0</v>
      </c>
      <c r="BJ144" s="256" cm="1">
        <f t="array" aca="1" ref="BJ144" ca="1">_xlfn.XLOOKUP($A144&amp;$B144,'[1]产值及收款计划（2026）'!$A:$A&amp;'[1]产值及收款计划（2026）'!$B:$B,'[1]产值及收款计划（2026）'!BJ:BJ)</f>
        <v>0</v>
      </c>
      <c r="BK144" s="256" cm="1">
        <f t="array" aca="1" ref="BK144" ca="1">_xlfn.XLOOKUP($A144&amp;$B144,'[1]产值及收款计划（2026）'!$A:$A&amp;'[1]产值及收款计划（2026）'!$B:$B,'[1]产值及收款计划（2026）'!BK:BK)</f>
        <v>0</v>
      </c>
      <c r="BL144" s="256" cm="1">
        <f t="array" aca="1" ref="BL144" ca="1">_xlfn.XLOOKUP($A144&amp;$B144,'[1]产值及收款计划（2026）'!$A:$A&amp;'[1]产值及收款计划（2026）'!$B:$B,'[1]产值及收款计划（2026）'!BL:BL)</f>
        <v>0</v>
      </c>
      <c r="BM144" s="256"/>
      <c r="BN144" s="256"/>
      <c r="BO144" s="256"/>
      <c r="BP144" s="256"/>
      <c r="BQ144" s="255" cm="1">
        <f t="array" aca="1" ref="BQ144" ca="1">_xlfn.XLOOKUP($A144&amp;$B144,'[1]产值及收款计划（2026）'!$A:$A&amp;'[1]产值及收款计划（2026）'!$B:$B,'[1]产值及收款计划（2026）'!BQ:BQ)</f>
        <v>0</v>
      </c>
      <c r="BR144" s="256" cm="1">
        <f t="array" aca="1" ref="BR144" ca="1">_xlfn.XLOOKUP($A144&amp;$B144,'[1]产值及收款计划（2026）'!$A:$A&amp;'[1]产值及收款计划（2026）'!$B:$B,'[1]产值及收款计划（2026）'!BR:BR)</f>
        <v>0</v>
      </c>
      <c r="CA144" s="256" cm="1">
        <f t="array" aca="1" ref="CA144" ca="1">_xlfn.XLOOKUP($A144&amp;$B144,'[1]产值及收款计划（2026）'!$A:$A&amp;'[1]产值及收款计划（2026）'!$B:$B,'[1]产值及收款计划（2026）'!CA:CA)</f>
        <v>0</v>
      </c>
      <c r="CB144" s="256" cm="1">
        <f t="array" aca="1" ref="CB144" ca="1">_xlfn.XLOOKUP($A144&amp;$B144,'[1]产值及收款计划（2026）'!$A:$A&amp;'[1]产值及收款计划（2026）'!$B:$B,'[1]产值及收款计划（2026）'!CB:CB)</f>
        <v>0</v>
      </c>
      <c r="CC144" s="256" cm="1">
        <f t="array" aca="1" ref="CC144" ca="1">_xlfn.XLOOKUP($A144&amp;$B144,'[1]产值及收款计划（2026）'!$A:$A&amp;'[1]产值及收款计划（2026）'!$B:$B,'[1]产值及收款计划（2026）'!CC:CC)</f>
        <v>0</v>
      </c>
      <c r="CD144" s="256" cm="1">
        <f t="array" aca="1" ref="CD144" ca="1">_xlfn.XLOOKUP($A144&amp;$B144,'[1]产值及收款计划（2026）'!$A:$A&amp;'[1]产值及收款计划（2026）'!$B:$B,'[1]产值及收款计划（2026）'!CD:CD)</f>
        <v>0</v>
      </c>
      <c r="CE144" s="256" cm="1">
        <f t="array" aca="1" ref="CE144" ca="1">_xlfn.XLOOKUP($A144&amp;$B144,'[1]产值及收款计划（2026）'!$A:$A&amp;'[1]产值及收款计划（2026）'!$B:$B,'[1]产值及收款计划（2026）'!CE:CE)</f>
        <v>0</v>
      </c>
      <c r="CF144" s="256" cm="1">
        <f t="array" aca="1" ref="CF144" ca="1">_xlfn.XLOOKUP($A144&amp;$B144,'[1]产值及收款计划（2026）'!$A:$A&amp;'[1]产值及收款计划（2026）'!$B:$B,'[1]产值及收款计划（2026）'!CF:CF)</f>
        <v>0</v>
      </c>
      <c r="CG144" s="256" cm="1">
        <f t="array" aca="1" ref="CG144" ca="1">_xlfn.XLOOKUP($A144&amp;$B144,'[1]产值及收款计划（2026）'!$A:$A&amp;'[1]产值及收款计划（2026）'!$B:$B,'[1]产值及收款计划（2026）'!CG:CG)</f>
        <v>0</v>
      </c>
      <c r="CH144" s="256" cm="1">
        <f t="array" aca="1" ref="CH144" ca="1">_xlfn.XLOOKUP($A144&amp;$B144,'[1]产值及收款计划（2026）'!$A:$A&amp;'[1]产值及收款计划（2026）'!$B:$B,'[1]产值及收款计划（2026）'!CH:CH)</f>
        <v>0</v>
      </c>
      <c r="CI144" s="256" cm="1">
        <f t="array" aca="1" ref="CI144" ca="1">_xlfn.XLOOKUP($A144&amp;$B144,'[1]产值及收款计划（2026）'!$A:$A&amp;'[1]产值及收款计划（2026）'!$B:$B,'[1]产值及收款计划（2026）'!CI:CI)</f>
        <v>0</v>
      </c>
      <c r="CJ144" s="256" cm="1">
        <f t="array" aca="1" ref="CJ144" ca="1">_xlfn.XLOOKUP($A144&amp;$B144,'[1]产值及收款计划（2026）'!$A:$A&amp;'[1]产值及收款计划（2026）'!$B:$B,'[1]产值及收款计划（2026）'!CJ:CJ)</f>
        <v>0</v>
      </c>
      <c r="CK144" s="256" cm="1">
        <f t="array" aca="1" ref="CK144" ca="1">_xlfn.XLOOKUP($A144&amp;$B144,'[1]产值及收款计划（2026）'!$A:$A&amp;'[1]产值及收款计划（2026）'!$B:$B,'[1]产值及收款计划（2026）'!CK:CK)</f>
        <v>0</v>
      </c>
      <c r="CL144" s="256" cm="1">
        <f t="array" aca="1" ref="CL144" ca="1">_xlfn.XLOOKUP($A144&amp;$B144,'[1]产值及收款计划（2026）'!$A:$A&amp;'[1]产值及收款计划（2026）'!$B:$B,'[1]产值及收款计划（2026）'!CL:CL)</f>
        <v>0</v>
      </c>
      <c r="DA144" s="256" cm="1">
        <f t="array" aca="1" ref="DA144" ca="1">_xlfn.XLOOKUP($A144&amp;$B144,'[1]产值及收款计划（2026）'!$A:$A&amp;'[1]产值及收款计划（2026）'!$B:$B,'[1]产值及收款计划（2026）'!DA:DA)</f>
        <v>0</v>
      </c>
      <c r="DB144" s="256" cm="1">
        <f t="array" aca="1" ref="DB144" ca="1">_xlfn.XLOOKUP($A144&amp;$B144,'[1]产值及收款计划（2026）'!$A:$A&amp;'[1]产值及收款计划（2026）'!$B:$B,'[1]产值及收款计划（2026）'!DB:DB)</f>
        <v>0</v>
      </c>
      <c r="DC144" s="256" cm="1">
        <f t="array" aca="1" ref="DC144" ca="1">_xlfn.XLOOKUP($A144&amp;$B144,'[1]产值及收款计划（2026）'!$A:$A&amp;'[1]产值及收款计划（2026）'!$B:$B,'[1]产值及收款计划（2026）'!DC:DC)</f>
        <v>0</v>
      </c>
      <c r="DD144" s="256" cm="1">
        <f t="array" aca="1" ref="DD144" ca="1">_xlfn.XLOOKUP($A144&amp;$B144,'[1]产值及收款计划（2026）'!$A:$A&amp;'[1]产值及收款计划（2026）'!$B:$B,'[1]产值及收款计划（2026）'!DD:DD)</f>
        <v>15</v>
      </c>
      <c r="DE144" s="256" cm="1">
        <f t="array" aca="1" ref="DE144" ca="1">_xlfn.XLOOKUP($A144&amp;$B144,'[1]产值及收款计划（2026）'!$A:$A&amp;'[1]产值及收款计划（2026）'!$B:$B,'[1]产值及收款计划（2026）'!DE:DE)</f>
        <v>0</v>
      </c>
      <c r="DF144" s="256" cm="1">
        <f t="array" aca="1" ref="DF144" ca="1">_xlfn.XLOOKUP($A144&amp;$B144,'[1]产值及收款计划（2026）'!$A:$A&amp;'[1]产值及收款计划（2026）'!$B:$B,'[1]产值及收款计划（2026）'!DF:DF)</f>
        <v>0</v>
      </c>
      <c r="DG144" s="256" cm="1">
        <f t="array" aca="1" ref="DG144" ca="1">_xlfn.XLOOKUP($A144&amp;$B144,'[1]产值及收款计划（2026）'!$A:$A&amp;'[1]产值及收款计划（2026）'!$B:$B,'[1]产值及收款计划（2026）'!DG:DG)</f>
        <v>0</v>
      </c>
      <c r="DH144" s="256" cm="1">
        <f t="array" aca="1" ref="DH144" ca="1">_xlfn.XLOOKUP($A144&amp;$B144,'[1]产值及收款计划（2026）'!$A:$A&amp;'[1]产值及收款计划（2026）'!$B:$B,'[1]产值及收款计划（2026）'!DH:DH)</f>
        <v>0</v>
      </c>
      <c r="DI144" s="256" cm="1">
        <f t="array" aca="1" ref="DI144" ca="1">_xlfn.XLOOKUP($A144&amp;$B144,'[1]产值及收款计划（2026）'!$A:$A&amp;'[1]产值及收款计划（2026）'!$B:$B,'[1]产值及收款计划（2026）'!DI:DI)</f>
        <v>0</v>
      </c>
      <c r="DJ144" s="256" cm="1">
        <f t="array" aca="1" ref="DJ144" ca="1">_xlfn.XLOOKUP($A144&amp;$B144,'[1]产值及收款计划（2026）'!$A:$A&amp;'[1]产值及收款计划（2026）'!$B:$B,'[1]产值及收款计划（2026）'!DJ:DJ)</f>
        <v>0</v>
      </c>
      <c r="DK144" s="256" cm="1">
        <f t="array" aca="1" ref="DK144" ca="1">_xlfn.XLOOKUP($A144&amp;$B144,'[1]产值及收款计划（2026）'!$A:$A&amp;'[1]产值及收款计划（2026）'!$B:$B,'[1]产值及收款计划（2026）'!DK:DK)</f>
        <v>0</v>
      </c>
      <c r="DL144" s="256" cm="1">
        <f t="array" aca="1" ref="DL144" ca="1">_xlfn.XLOOKUP($A144&amp;$B144,'[1]产值及收款计划（2026）'!$A:$A&amp;'[1]产值及收款计划（2026）'!$B:$B,'[1]产值及收款计划（2026）'!DL:DL)</f>
        <v>0</v>
      </c>
      <c r="DM144" s="264"/>
      <c r="DN144" s="250"/>
    </row>
    <row r="145" spans="1:118" ht="20.25" x14ac:dyDescent="0.15">
      <c r="A145" s="254">
        <f t="shared" ca="1" si="11"/>
        <v>141</v>
      </c>
      <c r="B145" s="254" t="s">
        <v>25</v>
      </c>
      <c r="C145" s="255" t="str" cm="1">
        <f t="array" aca="1" ref="C145" ca="1">_xlfn.XLOOKUP($A145&amp;$B145,'[1]产值及收款计划（2026）'!$A:$A&amp;'[1]产值及收款计划（2026）'!$B:$B,'[1]产值及收款计划（2026）'!C:C)</f>
        <v>C0CJSJ-FW-T-2026001</v>
      </c>
      <c r="D145" s="255" t="str" cm="1">
        <f t="array" aca="1" ref="D145" ca="1">_xlfn.XLOOKUP($A145&amp;$B145,'[1]产值及收款计划（2026）'!$A:$A&amp;'[1]产值及收款计划（2026）'!$B:$B,'[1]产值及收款计划（2026）'!D:D)</f>
        <v>上海示范区线工程SFQSG-12标智慧工地项目</v>
      </c>
      <c r="E145" s="256" cm="1">
        <f t="array" aca="1" ref="E145" ca="1">_xlfn.XLOOKUP($A145&amp;$B145,'[1]产值及收款计划（2026）'!$A:$A&amp;'[1]产值及收款计划（2026）'!$B:$B,'[1]产值及收款计划（2026）'!E:E)</f>
        <v>46.2</v>
      </c>
      <c r="F145" s="256" cm="1">
        <f t="array" aca="1" ref="F145" ca="1">_xlfn.XLOOKUP($A145&amp;$B145,'[1]产值及收款计划（2026）'!$A:$A&amp;'[1]产值及收款计划（2026）'!$B:$B,'[1]产值及收款计划（2026）'!F:F)</f>
        <v>46.2</v>
      </c>
      <c r="G145" s="256" cm="1">
        <f t="array" aca="1" ref="G145" ca="1">_xlfn.XLOOKUP($A145&amp;$B145,'[1]产值及收款计划（2026）'!$A:$A&amp;'[1]产值及收款计划（2026）'!$B:$B,'[1]产值及收款计划（2026）'!G:G)</f>
        <v>46.2</v>
      </c>
      <c r="H145" s="256" cm="1">
        <f t="array" aca="1" ref="H145" ca="1">_xlfn.XLOOKUP($A145&amp;$B145,'[1]产值及收款计划（2026）'!$A:$A&amp;'[1]产值及收款计划（2026）'!$B:$B,'[1]产值及收款计划（2026）'!H:H)</f>
        <v>26.2</v>
      </c>
      <c r="I145" s="257" cm="1">
        <f t="array" aca="1" ref="I145" ca="1">_xlfn.XLOOKUP($A145&amp;$B145,'[1]产值及收款计划（2026）'!$A:$A&amp;'[1]产值及收款计划（2026）'!$B:$B,'[1]产值及收款计划（2026）'!I:I)</f>
        <v>0.56709956709956699</v>
      </c>
      <c r="J145" s="258" cm="1">
        <f t="array" aca="1" ref="J145" ca="1">_xlfn.XLOOKUP($A145&amp;$B145,'[1]产值及收款计划（2026）'!$A:$A&amp;'[1]产值及收款计划（2026）'!$B:$B,'[1]产值及收款计划（2026）'!J:J)</f>
        <v>0.06</v>
      </c>
      <c r="K145" s="256" cm="1">
        <f t="array" aca="1" ref="K145" ca="1">_xlfn.XLOOKUP($A145&amp;$B145,'[1]产值及收款计划（2026）'!$A:$A&amp;'[1]产值及收款计划（2026）'!$B:$B,'[1]产值及收款计划（2026）'!K:K)</f>
        <v>0</v>
      </c>
      <c r="L145" s="256" cm="1">
        <f t="array" aca="1" ref="L145" ca="1">_xlfn.XLOOKUP($A145&amp;$B145,'[1]产值及收款计划（2026）'!$A:$A&amp;'[1]产值及收款计划（2026）'!$B:$B,'[1]产值及收款计划（2026）'!L:L)</f>
        <v>0</v>
      </c>
      <c r="M145" s="256" t="str" cm="1">
        <f t="array" aca="1" ref="M145" ca="1">_xlfn.XLOOKUP($A145&amp;$B145,'[1]产值及收款计划（2026）'!$A:$A&amp;'[1]产值及收款计划（2026）'!$B:$B,'[1]产值及收款计划（2026）'!M:M)</f>
        <v>主导</v>
      </c>
      <c r="N145" s="256" t="str" cm="1">
        <f t="array" aca="1" ref="N145" ca="1">_xlfn.XLOOKUP($A145&amp;$B145,'[1]产值及收款计划（2026）'!$A:$A&amp;'[1]产值及收款计划（2026）'!$B:$B,'[1]产值及收款计划（2026）'!N:N)</f>
        <v>史菁霞团队</v>
      </c>
      <c r="O145" s="256" t="str" cm="1">
        <f t="array" aca="1" ref="O145" ca="1">_xlfn.XLOOKUP($A145&amp;$B145,'[1]产值及收款计划（2026）'!$A:$A&amp;'[1]产值及收款计划（2026）'!$B:$B,'[1]产值及收款计划（2026）'!O:O)</f>
        <v>袁超</v>
      </c>
      <c r="P145" s="255" t="str" cm="1">
        <f t="array" aca="1" ref="P145" ca="1">_xlfn.XLOOKUP($A145&amp;$B145,'[1]产值及收款计划（2026）'!$A:$A&amp;'[1]产值及收款计划（2026）'!$B:$B,'[1]产值及收款计划（2026）'!P:P)</f>
        <v>26新签</v>
      </c>
      <c r="Q145" s="256" cm="1">
        <f t="array" aca="1" ref="Q145" ca="1">_xlfn.XLOOKUP($A145&amp;$B145,'[1]产值及收款计划（2026）'!$A:$A&amp;'[1]产值及收款计划（2026）'!$B:$B,'[1]产值及收款计划（2026）'!Q:Q)</f>
        <v>0</v>
      </c>
      <c r="R145" s="256" cm="1">
        <f t="array" aca="1" ref="R145" ca="1">_xlfn.XLOOKUP($A145&amp;$B145,'[1]产值及收款计划（2026）'!$A:$A&amp;'[1]产值及收款计划（2026）'!$B:$B,'[1]产值及收款计划（2026）'!R:R)</f>
        <v>0</v>
      </c>
      <c r="S145" s="256" cm="1">
        <f t="array" aca="1" ref="S145" ca="1">_xlfn.XLOOKUP($A145&amp;$B145,'[1]产值及收款计划（2026）'!$A:$A&amp;'[1]产值及收款计划（2026）'!$B:$B,'[1]产值及收款计划（2026）'!S:S)</f>
        <v>0</v>
      </c>
      <c r="T145" s="256" cm="1">
        <f t="array" aca="1" ref="T145" ca="1">_xlfn.XLOOKUP($A145&amp;$B145,'[1]产值及收款计划（2026）'!$A:$A&amp;'[1]产值及收款计划（2026）'!$B:$B,'[1]产值及收款计划（2026）'!T:T)</f>
        <v>0</v>
      </c>
      <c r="U145" s="256" cm="1">
        <f t="array" aca="1" ref="U145" ca="1">_xlfn.XLOOKUP($A145&amp;$B145,'[1]产值及收款计划（2026）'!$A:$A&amp;'[1]产值及收款计划（2026）'!$B:$B,'[1]产值及收款计划（2026）'!U:U)</f>
        <v>0</v>
      </c>
      <c r="V145" s="256" cm="1">
        <f t="array" aca="1" ref="V145" ca="1">_xlfn.XLOOKUP($A145&amp;$B145,'[1]产值及收款计划（2026）'!$A:$A&amp;'[1]产值及收款计划（2026）'!$B:$B,'[1]产值及收款计划（2026）'!V:V)</f>
        <v>46.2</v>
      </c>
      <c r="W145" s="256" cm="1">
        <f t="array" aca="1" ref="W145" ca="1">_xlfn.XLOOKUP($A145&amp;$B145,'[1]产值及收款计划（2026）'!$A:$A&amp;'[1]产值及收款计划（2026）'!$B:$B,'[1]产值及收款计划（2026）'!W:W)</f>
        <v>0</v>
      </c>
      <c r="X145" s="256" cm="1">
        <f t="array" aca="1" ref="X145" ca="1">_xlfn.XLOOKUP($A145&amp;$B145,'[1]产值及收款计划（2026）'!$A:$A&amp;'[1]产值及收款计划（2026）'!$B:$B,'[1]产值及收款计划（2026）'!X:X)</f>
        <v>0</v>
      </c>
      <c r="Y145" s="256" cm="1">
        <f t="array" aca="1" ref="Y145" ca="1">_xlfn.XLOOKUP($A145&amp;$B145,'[1]产值及收款计划（2026）'!$A:$A&amp;'[1]产值及收款计划（2026）'!$B:$B,'[1]产值及收款计划（2026）'!Y:Y)</f>
        <v>0</v>
      </c>
      <c r="Z145" s="256" cm="1">
        <f t="array" aca="1" ref="Z145" ca="1">_xlfn.XLOOKUP($A145&amp;$B145,'[1]产值及收款计划（2026）'!$A:$A&amp;'[1]产值及收款计划（2026）'!$B:$B,'[1]产值及收款计划（2026）'!Z:Z)</f>
        <v>0</v>
      </c>
      <c r="AA145" s="256" cm="1">
        <f t="array" aca="1" ref="AA145" ca="1">_xlfn.XLOOKUP($A145&amp;$B145,'[1]产值及收款计划（2026）'!$A:$A&amp;'[1]产值及收款计划（2026）'!$B:$B,'[1]产值及收款计划（2026）'!AA:AA)</f>
        <v>0</v>
      </c>
      <c r="AB145" s="256" cm="1">
        <f t="array" aca="1" ref="AB145" ca="1">_xlfn.XLOOKUP($A145&amp;$B145,'[1]产值及收款计划（2026）'!$A:$A&amp;'[1]产值及收款计划（2026）'!$B:$B,'[1]产值及收款计划（2026）'!AB:AB)</f>
        <v>0</v>
      </c>
      <c r="AC145" s="256" cm="1">
        <f t="array" aca="1" ref="AC145" ca="1">_xlfn.XLOOKUP($A145&amp;$B145,'[1]产值及收款计划（2026）'!$A:$A&amp;'[1]产值及收款计划（2026）'!$B:$B,'[1]产值及收款计划（2026）'!AC:AC)</f>
        <v>0</v>
      </c>
      <c r="AD145" s="256" cm="1">
        <f t="array" aca="1" ref="AD145" ca="1">_xlfn.XLOOKUP($A145&amp;$B145,'[1]产值及收款计划（2026）'!$A:$A&amp;'[1]产值及收款计划（2026）'!$B:$B,'[1]产值及收款计划（2026）'!AD:AD)</f>
        <v>0</v>
      </c>
      <c r="AE145" s="256" cm="1">
        <f t="array" aca="1" ref="AE145" ca="1">_xlfn.XLOOKUP($A145&amp;$B145,'[1]产值及收款计划（2026）'!$A:$A&amp;'[1]产值及收款计划（2026）'!$B:$B,'[1]产值及收款计划（2026）'!AE:AE)</f>
        <v>0</v>
      </c>
      <c r="AF145" s="256" cm="1">
        <f t="array" aca="1" ref="AF145" ca="1">_xlfn.XLOOKUP($A145&amp;$B145,'[1]产值及收款计划（2026）'!$A:$A&amp;'[1]产值及收款计划（2026）'!$B:$B,'[1]产值及收款计划（2026）'!AF:AF)</f>
        <v>0</v>
      </c>
      <c r="AG145" s="256" cm="1">
        <f t="array" aca="1" ref="AG145" ca="1">_xlfn.XLOOKUP($A145&amp;$B145,'[1]产值及收款计划（2026）'!$A:$A&amp;'[1]产值及收款计划（2026）'!$B:$B,'[1]产值及收款计划（2026）'!AG:AG)</f>
        <v>0</v>
      </c>
      <c r="AH145" s="256" cm="1">
        <f t="array" aca="1" ref="AH145" ca="1">_xlfn.XLOOKUP($A145&amp;$B145,'[1]产值及收款计划（2026）'!$A:$A&amp;'[1]产值及收款计划（2026）'!$B:$B,'[1]产值及收款计划（2026）'!AH:AH)</f>
        <v>0</v>
      </c>
      <c r="AI145" s="256" cm="1">
        <f t="array" aca="1" ref="AI145" ca="1">_xlfn.XLOOKUP($A145&amp;$B145,'[1]产值及收款计划（2026）'!$A:$A&amp;'[1]产值及收款计划（2026）'!$B:$B,'[1]产值及收款计划（2026）'!AI:AI)</f>
        <v>0</v>
      </c>
      <c r="AJ145" s="256" cm="1">
        <f t="array" aca="1" ref="AJ145" ca="1">_xlfn.XLOOKUP($A145&amp;$B145,'[1]产值及收款计划（2026）'!$A:$A&amp;'[1]产值及收款计划（2026）'!$B:$B,'[1]产值及收款计划（2026）'!AJ:AJ)</f>
        <v>0</v>
      </c>
      <c r="AK145" s="256" cm="1">
        <f t="array" aca="1" ref="AK145" ca="1">_xlfn.XLOOKUP($A145&amp;$B145,'[1]产值及收款计划（2026）'!$A:$A&amp;'[1]产值及收款计划（2026）'!$B:$B,'[1]产值及收款计划（2026）'!AK:AK)</f>
        <v>0</v>
      </c>
      <c r="AL145" s="256" cm="1">
        <f t="array" aca="1" ref="AL145" ca="1">_xlfn.XLOOKUP($A145&amp;$B145,'[1]产值及收款计划（2026）'!$A:$A&amp;'[1]产值及收款计划（2026）'!$B:$B,'[1]产值及收款计划（2026）'!AL:AL)</f>
        <v>0</v>
      </c>
      <c r="AM145" s="263" t="e" cm="1">
        <f t="array" aca="1" ref="AM145" ca="1">_xlfn.LET(_xlpm.勾选月份状态数组,TRANSPOSE('PPT(12-15页）-TOP10'!$A$3:$A$14),_xlpm.选择数据区,IF('PPT(12-15页）-TOP10'!$E$3="收款",$BA145:$BL145,$AA145:$AL145),SUM(_xlfn._xlws.FILTER(_xlpm.选择数据区,_xlpm.勾选月份状态数组,"")))</f>
        <v>#NAME?</v>
      </c>
      <c r="AN145" s="256" t="e" cm="1">
        <f t="array" aca="1" ref="AN145" ca="1">_xlfn.LET(_xlpm.勾选月份状态数组,TRANSPOSE('PPT(12-15页）-TOP10'!$A$3:$A$14),_xlpm.选择数据区,IF('PPT(12-15页）-TOP10'!$E$3="收款",$DA145:$DL145,$CA145:$CL145),SUM(_xlfn._xlws.FILTER(_xlpm.选择数据区,_xlpm.勾选月份状态数组,"")))</f>
        <v>#NAME?</v>
      </c>
      <c r="AO145" s="256">
        <f ca="1">SUM(CA145:CC145)+SUM(AD145:AL145)</f>
        <v>0</v>
      </c>
      <c r="AP145" s="256"/>
      <c r="AQ145" s="256"/>
      <c r="AR145" s="256"/>
      <c r="AS145" s="256" cm="1">
        <f t="array" aca="1" ref="AS145" ca="1">_xlfn.XLOOKUP($A145&amp;$B145,'[1]产值及收款计划（2026）'!$A:$A&amp;'[1]产值及收款计划（2026）'!$B:$B,'[1]产值及收款计划（2026）'!AS:AS)</f>
        <v>0</v>
      </c>
      <c r="AT145" s="256" cm="1">
        <f t="array" aca="1" ref="AT145" ca="1">_xlfn.XLOOKUP($A145&amp;$B145,'[1]产值及收款计划（2026）'!$A:$A&amp;'[1]产值及收款计划（2026）'!$B:$B,'[1]产值及收款计划（2026）'!AT:AT)</f>
        <v>0</v>
      </c>
      <c r="AU145" s="256" cm="1">
        <f t="array" aca="1" ref="AU145" ca="1">_xlfn.XLOOKUP($A145&amp;$B145,'[1]产值及收款计划（2026）'!$A:$A&amp;'[1]产值及收款计划（2026）'!$B:$B,'[1]产值及收款计划（2026）'!AU:AU)</f>
        <v>0</v>
      </c>
      <c r="AV145" s="256" cm="1">
        <f t="array" aca="1" ref="AV145" ca="1">_xlfn.XLOOKUP($A145&amp;$B145,'[1]产值及收款计划（2026）'!$A:$A&amp;'[1]产值及收款计划（2026）'!$B:$B,'[1]产值及收款计划（2026）'!AV:AV)</f>
        <v>0</v>
      </c>
      <c r="AW145" s="256" cm="1">
        <f t="array" aca="1" ref="AW145" ca="1">_xlfn.XLOOKUP($A145&amp;$B145,'[1]产值及收款计划（2026）'!$A:$A&amp;'[1]产值及收款计划（2026）'!$B:$B,'[1]产值及收款计划（2026）'!AW:AW)</f>
        <v>0</v>
      </c>
      <c r="AX145" s="256" cm="1">
        <f t="array" aca="1" ref="AX145" ca="1">_xlfn.XLOOKUP($A145&amp;$B145,'[1]产值及收款计划（2026）'!$A:$A&amp;'[1]产值及收款计划（2026）'!$B:$B,'[1]产值及收款计划（2026）'!AX:AX)</f>
        <v>30.38</v>
      </c>
      <c r="AY145" s="256" cm="1">
        <f t="array" aca="1" ref="AY145" ca="1">_xlfn.XLOOKUP($A145&amp;$B145,'[1]产值及收款计划（2026）'!$A:$A&amp;'[1]产值及收款计划（2026）'!$B:$B,'[1]产值及收款计划（2026）'!AY:AY)</f>
        <v>15.82</v>
      </c>
      <c r="AZ145" s="256" cm="1">
        <f t="array" aca="1" ref="AZ145" ca="1">_xlfn.XLOOKUP($A145&amp;$B145,'[1]产值及收款计划（2026）'!$A:$A&amp;'[1]产值及收款计划（2026）'!$B:$B,'[1]产值及收款计划（2026）'!AZ:AZ)</f>
        <v>-30.38</v>
      </c>
      <c r="BA145" s="256" cm="1">
        <f t="array" aca="1" ref="BA145" ca="1">_xlfn.XLOOKUP($A145&amp;$B145,'[1]产值及收款计划（2026）'!$A:$A&amp;'[1]产值及收款计划（2026）'!$B:$B,'[1]产值及收款计划（2026）'!BA:BA)</f>
        <v>0</v>
      </c>
      <c r="BB145" s="256" cm="1">
        <f t="array" aca="1" ref="BB145" ca="1">_xlfn.XLOOKUP($A145&amp;$B145,'[1]产值及收款计划（2026）'!$A:$A&amp;'[1]产值及收款计划（2026）'!$B:$B,'[1]产值及收款计划（2026）'!BB:BB)</f>
        <v>0</v>
      </c>
      <c r="BC145" s="256" cm="1">
        <f t="array" aca="1" ref="BC145" ca="1">_xlfn.XLOOKUP($A145&amp;$B145,'[1]产值及收款计划（2026）'!$A:$A&amp;'[1]产值及收款计划（2026）'!$B:$B,'[1]产值及收款计划（2026）'!BC:BC)</f>
        <v>0</v>
      </c>
      <c r="BD145" s="256" cm="1">
        <f t="array" aca="1" ref="BD145" ca="1">_xlfn.XLOOKUP($A145&amp;$B145,'[1]产值及收款计划（2026）'!$A:$A&amp;'[1]产值及收款计划（2026）'!$B:$B,'[1]产值及收款计划（2026）'!BD:BD)</f>
        <v>0</v>
      </c>
      <c r="BE145" s="256" cm="1">
        <f t="array" aca="1" ref="BE145" ca="1">_xlfn.XLOOKUP($A145&amp;$B145,'[1]产值及收款计划（2026）'!$A:$A&amp;'[1]产值及收款计划（2026）'!$B:$B,'[1]产值及收款计划（2026）'!BE:BE)</f>
        <v>0</v>
      </c>
      <c r="BF145" s="256" cm="1">
        <f t="array" aca="1" ref="BF145" ca="1">_xlfn.XLOOKUP($A145&amp;$B145,'[1]产值及收款计划（2026）'!$A:$A&amp;'[1]产值及收款计划（2026）'!$B:$B,'[1]产值及收款计划（2026）'!BF:BF)</f>
        <v>0</v>
      </c>
      <c r="BG145" s="256" cm="1">
        <f t="array" aca="1" ref="BG145" ca="1">_xlfn.XLOOKUP($A145&amp;$B145,'[1]产值及收款计划（2026）'!$A:$A&amp;'[1]产值及收款计划（2026）'!$B:$B,'[1]产值及收款计划（2026）'!BG:BG)</f>
        <v>0</v>
      </c>
      <c r="BH145" s="256" cm="1">
        <f t="array" aca="1" ref="BH145" ca="1">_xlfn.XLOOKUP($A145&amp;$B145,'[1]产值及收款计划（2026）'!$A:$A&amp;'[1]产值及收款计划（2026）'!$B:$B,'[1]产值及收款计划（2026）'!BH:BH)</f>
        <v>0</v>
      </c>
      <c r="BI145" s="256" cm="1">
        <f t="array" aca="1" ref="BI145" ca="1">_xlfn.XLOOKUP($A145&amp;$B145,'[1]产值及收款计划（2026）'!$A:$A&amp;'[1]产值及收款计划（2026）'!$B:$B,'[1]产值及收款计划（2026）'!BI:BI)</f>
        <v>0</v>
      </c>
      <c r="BJ145" s="256" cm="1">
        <f t="array" aca="1" ref="BJ145" ca="1">_xlfn.XLOOKUP($A145&amp;$B145,'[1]产值及收款计划（2026）'!$A:$A&amp;'[1]产值及收款计划（2026）'!$B:$B,'[1]产值及收款计划（2026）'!BJ:BJ)</f>
        <v>0</v>
      </c>
      <c r="BK145" s="256" cm="1">
        <f t="array" aca="1" ref="BK145" ca="1">_xlfn.XLOOKUP($A145&amp;$B145,'[1]产值及收款计划（2026）'!$A:$A&amp;'[1]产值及收款计划（2026）'!$B:$B,'[1]产值及收款计划（2026）'!BK:BK)</f>
        <v>0</v>
      </c>
      <c r="BL145" s="256" cm="1">
        <f t="array" aca="1" ref="BL145" ca="1">_xlfn.XLOOKUP($A145&amp;$B145,'[1]产值及收款计划（2026）'!$A:$A&amp;'[1]产值及收款计划（2026）'!$B:$B,'[1]产值及收款计划（2026）'!BL:BL)</f>
        <v>15.82</v>
      </c>
      <c r="BM145" s="256"/>
      <c r="BN145" s="256"/>
      <c r="BO145" s="256"/>
      <c r="BP145" s="256"/>
      <c r="BQ145" s="255" cm="1">
        <f t="array" aca="1" ref="BQ145" ca="1">_xlfn.XLOOKUP($A145&amp;$B145,'[1]产值及收款计划（2026）'!$A:$A&amp;'[1]产值及收款计划（2026）'!$B:$B,'[1]产值及收款计划（2026）'!BQ:BQ)</f>
        <v>0</v>
      </c>
      <c r="BR145" s="256" cm="1">
        <f t="array" aca="1" ref="BR145" ca="1">_xlfn.XLOOKUP($A145&amp;$B145,'[1]产值及收款计划（2026）'!$A:$A&amp;'[1]产值及收款计划（2026）'!$B:$B,'[1]产值及收款计划（2026）'!BR:BR)</f>
        <v>0</v>
      </c>
      <c r="CA145" s="256" cm="1">
        <f t="array" aca="1" ref="CA145" ca="1">_xlfn.XLOOKUP($A145&amp;$B145,'[1]产值及收款计划（2026）'!$A:$A&amp;'[1]产值及收款计划（2026）'!$B:$B,'[1]产值及收款计划（2026）'!CA:CA)</f>
        <v>0</v>
      </c>
      <c r="CB145" s="256" cm="1">
        <f t="array" aca="1" ref="CB145" ca="1">_xlfn.XLOOKUP($A145&amp;$B145,'[1]产值及收款计划（2026）'!$A:$A&amp;'[1]产值及收款计划（2026）'!$B:$B,'[1]产值及收款计划（2026）'!CB:CB)</f>
        <v>0</v>
      </c>
      <c r="CC145" s="256" cm="1">
        <f t="array" aca="1" ref="CC145" ca="1">_xlfn.XLOOKUP($A145&amp;$B145,'[1]产值及收款计划（2026）'!$A:$A&amp;'[1]产值及收款计划（2026）'!$B:$B,'[1]产值及收款计划（2026）'!CC:CC)</f>
        <v>0</v>
      </c>
      <c r="CD145" s="256" cm="1">
        <f t="array" aca="1" ref="CD145" ca="1">_xlfn.XLOOKUP($A145&amp;$B145,'[1]产值及收款计划（2026）'!$A:$A&amp;'[1]产值及收款计划（2026）'!$B:$B,'[1]产值及收款计划（2026）'!CD:CD)</f>
        <v>0</v>
      </c>
      <c r="CE145" s="256" cm="1">
        <f t="array" aca="1" ref="CE145" ca="1">_xlfn.XLOOKUP($A145&amp;$B145,'[1]产值及收款计划（2026）'!$A:$A&amp;'[1]产值及收款计划（2026）'!$B:$B,'[1]产值及收款计划（2026）'!CE:CE)</f>
        <v>0</v>
      </c>
      <c r="CF145" s="256" cm="1">
        <f t="array" aca="1" ref="CF145" ca="1">_xlfn.XLOOKUP($A145&amp;$B145,'[1]产值及收款计划（2026）'!$A:$A&amp;'[1]产值及收款计划（2026）'!$B:$B,'[1]产值及收款计划（2026）'!CF:CF)</f>
        <v>0</v>
      </c>
      <c r="CG145" s="256" cm="1">
        <f t="array" aca="1" ref="CG145" ca="1">_xlfn.XLOOKUP($A145&amp;$B145,'[1]产值及收款计划（2026）'!$A:$A&amp;'[1]产值及收款计划（2026）'!$B:$B,'[1]产值及收款计划（2026）'!CG:CG)</f>
        <v>0</v>
      </c>
      <c r="CH145" s="256" cm="1">
        <f t="array" aca="1" ref="CH145" ca="1">_xlfn.XLOOKUP($A145&amp;$B145,'[1]产值及收款计划（2026）'!$A:$A&amp;'[1]产值及收款计划（2026）'!$B:$B,'[1]产值及收款计划（2026）'!CH:CH)</f>
        <v>0</v>
      </c>
      <c r="CI145" s="256" cm="1">
        <f t="array" aca="1" ref="CI145" ca="1">_xlfn.XLOOKUP($A145&amp;$B145,'[1]产值及收款计划（2026）'!$A:$A&amp;'[1]产值及收款计划（2026）'!$B:$B,'[1]产值及收款计划（2026）'!CI:CI)</f>
        <v>0</v>
      </c>
      <c r="CJ145" s="256" cm="1">
        <f t="array" aca="1" ref="CJ145" ca="1">_xlfn.XLOOKUP($A145&amp;$B145,'[1]产值及收款计划（2026）'!$A:$A&amp;'[1]产值及收款计划（2026）'!$B:$B,'[1]产值及收款计划（2026）'!CJ:CJ)</f>
        <v>0</v>
      </c>
      <c r="CK145" s="256" cm="1">
        <f t="array" aca="1" ref="CK145" ca="1">_xlfn.XLOOKUP($A145&amp;$B145,'[1]产值及收款计划（2026）'!$A:$A&amp;'[1]产值及收款计划（2026）'!$B:$B,'[1]产值及收款计划（2026）'!CK:CK)</f>
        <v>0</v>
      </c>
      <c r="CL145" s="256" cm="1">
        <f t="array" aca="1" ref="CL145" ca="1">_xlfn.XLOOKUP($A145&amp;$B145,'[1]产值及收款计划（2026）'!$A:$A&amp;'[1]产值及收款计划（2026）'!$B:$B,'[1]产值及收款计划（2026）'!CL:CL)</f>
        <v>0</v>
      </c>
      <c r="DA145" s="256" cm="1">
        <f t="array" aca="1" ref="DA145" ca="1">_xlfn.XLOOKUP($A145&amp;$B145,'[1]产值及收款计划（2026）'!$A:$A&amp;'[1]产值及收款计划（2026）'!$B:$B,'[1]产值及收款计划（2026）'!DA:DA)</f>
        <v>0</v>
      </c>
      <c r="DB145" s="256" cm="1">
        <f t="array" aca="1" ref="DB145" ca="1">_xlfn.XLOOKUP($A145&amp;$B145,'[1]产值及收款计划（2026）'!$A:$A&amp;'[1]产值及收款计划（2026）'!$B:$B,'[1]产值及收款计划（2026）'!DB:DB)</f>
        <v>30.38</v>
      </c>
      <c r="DC145" s="256" cm="1">
        <f t="array" aca="1" ref="DC145" ca="1">_xlfn.XLOOKUP($A145&amp;$B145,'[1]产值及收款计划（2026）'!$A:$A&amp;'[1]产值及收款计划（2026）'!$B:$B,'[1]产值及收款计划（2026）'!DC:DC)</f>
        <v>0</v>
      </c>
      <c r="DD145" s="256" cm="1">
        <f t="array" aca="1" ref="DD145" ca="1">_xlfn.XLOOKUP($A145&amp;$B145,'[1]产值及收款计划（2026）'!$A:$A&amp;'[1]产值及收款计划（2026）'!$B:$B,'[1]产值及收款计划（2026）'!DD:DD)</f>
        <v>0</v>
      </c>
      <c r="DE145" s="256" cm="1">
        <f t="array" aca="1" ref="DE145" ca="1">_xlfn.XLOOKUP($A145&amp;$B145,'[1]产值及收款计划（2026）'!$A:$A&amp;'[1]产值及收款计划（2026）'!$B:$B,'[1]产值及收款计划（2026）'!DE:DE)</f>
        <v>0</v>
      </c>
      <c r="DF145" s="256" cm="1">
        <f t="array" aca="1" ref="DF145" ca="1">_xlfn.XLOOKUP($A145&amp;$B145,'[1]产值及收款计划（2026）'!$A:$A&amp;'[1]产值及收款计划（2026）'!$B:$B,'[1]产值及收款计划（2026）'!DF:DF)</f>
        <v>0</v>
      </c>
      <c r="DG145" s="256" cm="1">
        <f t="array" aca="1" ref="DG145" ca="1">_xlfn.XLOOKUP($A145&amp;$B145,'[1]产值及收款计划（2026）'!$A:$A&amp;'[1]产值及收款计划（2026）'!$B:$B,'[1]产值及收款计划（2026）'!DG:DG)</f>
        <v>0</v>
      </c>
      <c r="DH145" s="256" cm="1">
        <f t="array" aca="1" ref="DH145" ca="1">_xlfn.XLOOKUP($A145&amp;$B145,'[1]产值及收款计划（2026）'!$A:$A&amp;'[1]产值及收款计划（2026）'!$B:$B,'[1]产值及收款计划（2026）'!DH:DH)</f>
        <v>0</v>
      </c>
      <c r="DI145" s="256" cm="1">
        <f t="array" aca="1" ref="DI145" ca="1">_xlfn.XLOOKUP($A145&amp;$B145,'[1]产值及收款计划（2026）'!$A:$A&amp;'[1]产值及收款计划（2026）'!$B:$B,'[1]产值及收款计划（2026）'!DI:DI)</f>
        <v>0</v>
      </c>
      <c r="DJ145" s="256" cm="1">
        <f t="array" aca="1" ref="DJ145" ca="1">_xlfn.XLOOKUP($A145&amp;$B145,'[1]产值及收款计划（2026）'!$A:$A&amp;'[1]产值及收款计划（2026）'!$B:$B,'[1]产值及收款计划（2026）'!DJ:DJ)</f>
        <v>0</v>
      </c>
      <c r="DK145" s="256" cm="1">
        <f t="array" aca="1" ref="DK145" ca="1">_xlfn.XLOOKUP($A145&amp;$B145,'[1]产值及收款计划（2026）'!$A:$A&amp;'[1]产值及收款计划（2026）'!$B:$B,'[1]产值及收款计划（2026）'!DK:DK)</f>
        <v>0</v>
      </c>
      <c r="DL145" s="256" cm="1">
        <f t="array" aca="1" ref="DL145" ca="1">_xlfn.XLOOKUP($A145&amp;$B145,'[1]产值及收款计划（2026）'!$A:$A&amp;'[1]产值及收款计划（2026）'!$B:$B,'[1]产值及收款计划（2026）'!DL:DL)</f>
        <v>0</v>
      </c>
      <c r="DM145" s="264"/>
      <c r="DN145" s="250"/>
    </row>
    <row r="146" spans="1:118" ht="20.25" x14ac:dyDescent="0.15">
      <c r="A146" s="254">
        <f t="shared" ca="1" si="11"/>
        <v>142</v>
      </c>
      <c r="B146" s="254" t="s">
        <v>25</v>
      </c>
      <c r="C146" s="255" t="str" cm="1">
        <f t="array" aca="1" ref="C146" ca="1">_xlfn.XLOOKUP($A146&amp;$B146,'[1]产值及收款计划（2026）'!$A:$A&amp;'[1]产值及收款计划（2026）'!$B:$B,'[1]产值及收款计划（2026）'!C:C)</f>
        <v>C0CJSJ-JCCG-T/W-2026003</v>
      </c>
      <c r="D146" s="255" t="str" cm="1">
        <f t="array" aca="1" ref="D146" ca="1">_xlfn.XLOOKUP($A146&amp;$B146,'[1]产值及收款计划（2026）'!$A:$A&amp;'[1]产值及收款计划（2026）'!$B:$B,'[1]产值及收款计划（2026）'!D:D)</f>
        <v>上海市示范区线工程SFQSG-10标智慧工地项目</v>
      </c>
      <c r="E146" s="256" cm="1">
        <f t="array" aca="1" ref="E146" ca="1">_xlfn.XLOOKUP($A146&amp;$B146,'[1]产值及收款计划（2026）'!$A:$A&amp;'[1]产值及收款计划（2026）'!$B:$B,'[1]产值及收款计划（2026）'!E:E)</f>
        <v>67.2</v>
      </c>
      <c r="F146" s="256" cm="1">
        <f t="array" aca="1" ref="F146" ca="1">_xlfn.XLOOKUP($A146&amp;$B146,'[1]产值及收款计划（2026）'!$A:$A&amp;'[1]产值及收款计划（2026）'!$B:$B,'[1]产值及收款计划（2026）'!F:F)</f>
        <v>67.2</v>
      </c>
      <c r="G146" s="256" cm="1">
        <f t="array" aca="1" ref="G146" ca="1">_xlfn.XLOOKUP($A146&amp;$B146,'[1]产值及收款计划（2026）'!$A:$A&amp;'[1]产值及收款计划（2026）'!$B:$B,'[1]产值及收款计划（2026）'!G:G)</f>
        <v>67.2</v>
      </c>
      <c r="H146" s="256" cm="1">
        <f t="array" aca="1" ref="H146" ca="1">_xlfn.XLOOKUP($A146&amp;$B146,'[1]产值及收款计划（2026）'!$A:$A&amp;'[1]产值及收款计划（2026）'!$B:$B,'[1]产值及收款计划（2026）'!H:H)</f>
        <v>51.2</v>
      </c>
      <c r="I146" s="257" cm="1">
        <f t="array" aca="1" ref="I146" ca="1">_xlfn.XLOOKUP($A146&amp;$B146,'[1]产值及收款计划（2026）'!$A:$A&amp;'[1]产值及收款计划（2026）'!$B:$B,'[1]产值及收款计划（2026）'!I:I)</f>
        <v>0.76190476190476197</v>
      </c>
      <c r="J146" s="258" cm="1">
        <f t="array" aca="1" ref="J146" ca="1">_xlfn.XLOOKUP($A146&amp;$B146,'[1]产值及收款计划（2026）'!$A:$A&amp;'[1]产值及收款计划（2026）'!$B:$B,'[1]产值及收款计划（2026）'!J:J)</f>
        <v>8.0924976455700695E-2</v>
      </c>
      <c r="K146" s="256" cm="1">
        <f t="array" aca="1" ref="K146" ca="1">_xlfn.XLOOKUP($A146&amp;$B146,'[1]产值及收款计划（2026）'!$A:$A&amp;'[1]产值及收款计划（2026）'!$B:$B,'[1]产值及收款计划（2026）'!K:K)</f>
        <v>0</v>
      </c>
      <c r="L146" s="256" cm="1">
        <f t="array" aca="1" ref="L146" ca="1">_xlfn.XLOOKUP($A146&amp;$B146,'[1]产值及收款计划（2026）'!$A:$A&amp;'[1]产值及收款计划（2026）'!$B:$B,'[1]产值及收款计划（2026）'!L:L)</f>
        <v>0</v>
      </c>
      <c r="M146" s="256" t="str" cm="1">
        <f t="array" aca="1" ref="M146" ca="1">_xlfn.XLOOKUP($A146&amp;$B146,'[1]产值及收款计划（2026）'!$A:$A&amp;'[1]产值及收款计划（2026）'!$B:$B,'[1]产值及收款计划（2026）'!M:M)</f>
        <v>主导</v>
      </c>
      <c r="N146" s="256" t="str" cm="1">
        <f t="array" aca="1" ref="N146" ca="1">_xlfn.XLOOKUP($A146&amp;$B146,'[1]产值及收款计划（2026）'!$A:$A&amp;'[1]产值及收款计划（2026）'!$B:$B,'[1]产值及收款计划（2026）'!N:N)</f>
        <v>史菁霞团队</v>
      </c>
      <c r="O146" s="256" t="str" cm="1">
        <f t="array" aca="1" ref="O146" ca="1">_xlfn.XLOOKUP($A146&amp;$B146,'[1]产值及收款计划（2026）'!$A:$A&amp;'[1]产值及收款计划（2026）'!$B:$B,'[1]产值及收款计划（2026）'!O:O)</f>
        <v>谢复欣</v>
      </c>
      <c r="P146" s="255" t="str" cm="1">
        <f t="array" aca="1" ref="P146" ca="1">_xlfn.XLOOKUP($A146&amp;$B146,'[1]产值及收款计划（2026）'!$A:$A&amp;'[1]产值及收款计划（2026）'!$B:$B,'[1]产值及收款计划（2026）'!P:P)</f>
        <v>26新签</v>
      </c>
      <c r="Q146" s="256" cm="1">
        <f t="array" aca="1" ref="Q146" ca="1">_xlfn.XLOOKUP($A146&amp;$B146,'[1]产值及收款计划（2026）'!$A:$A&amp;'[1]产值及收款计划（2026）'!$B:$B,'[1]产值及收款计划（2026）'!Q:Q)</f>
        <v>0</v>
      </c>
      <c r="R146" s="256" cm="1">
        <f t="array" aca="1" ref="R146" ca="1">_xlfn.XLOOKUP($A146&amp;$B146,'[1]产值及收款计划（2026）'!$A:$A&amp;'[1]产值及收款计划（2026）'!$B:$B,'[1]产值及收款计划（2026）'!R:R)</f>
        <v>0</v>
      </c>
      <c r="S146" s="256" cm="1">
        <f t="array" aca="1" ref="S146" ca="1">_xlfn.XLOOKUP($A146&amp;$B146,'[1]产值及收款计划（2026）'!$A:$A&amp;'[1]产值及收款计划（2026）'!$B:$B,'[1]产值及收款计划（2026）'!S:S)</f>
        <v>0</v>
      </c>
      <c r="T146" s="256" cm="1">
        <f t="array" aca="1" ref="T146" ca="1">_xlfn.XLOOKUP($A146&amp;$B146,'[1]产值及收款计划（2026）'!$A:$A&amp;'[1]产值及收款计划（2026）'!$B:$B,'[1]产值及收款计划（2026）'!T:T)</f>
        <v>0</v>
      </c>
      <c r="U146" s="256" cm="1">
        <f t="array" aca="1" ref="U146" ca="1">_xlfn.XLOOKUP($A146&amp;$B146,'[1]产值及收款计划（2026）'!$A:$A&amp;'[1]产值及收款计划（2026）'!$B:$B,'[1]产值及收款计划（2026）'!U:U)</f>
        <v>63.419550000000001</v>
      </c>
      <c r="V146" s="256" cm="1">
        <f t="array" aca="1" ref="V146" ca="1">_xlfn.XLOOKUP($A146&amp;$B146,'[1]产值及收款计划（2026）'!$A:$A&amp;'[1]产值及收款计划（2026）'!$B:$B,'[1]产值及收款计划（2026）'!V:V)</f>
        <v>3.7804500000000001</v>
      </c>
      <c r="W146" s="256" cm="1">
        <f t="array" aca="1" ref="W146" ca="1">_xlfn.XLOOKUP($A146&amp;$B146,'[1]产值及收款计划（2026）'!$A:$A&amp;'[1]产值及收款计划（2026）'!$B:$B,'[1]产值及收款计划（2026）'!W:W)</f>
        <v>0</v>
      </c>
      <c r="X146" s="256" cm="1">
        <f t="array" aca="1" ref="X146" ca="1">_xlfn.XLOOKUP($A146&amp;$B146,'[1]产值及收款计划（2026）'!$A:$A&amp;'[1]产值及收款计划（2026）'!$B:$B,'[1]产值及收款计划（2026）'!X:X)</f>
        <v>0</v>
      </c>
      <c r="Y146" s="256" cm="1">
        <f t="array" aca="1" ref="Y146" ca="1">_xlfn.XLOOKUP($A146&amp;$B146,'[1]产值及收款计划（2026）'!$A:$A&amp;'[1]产值及收款计划（2026）'!$B:$B,'[1]产值及收款计划（2026）'!Y:Y)</f>
        <v>0</v>
      </c>
      <c r="Z146" s="256" cm="1">
        <f t="array" aca="1" ref="Z146" ca="1">_xlfn.XLOOKUP($A146&amp;$B146,'[1]产值及收款计划（2026）'!$A:$A&amp;'[1]产值及收款计划（2026）'!$B:$B,'[1]产值及收款计划（2026）'!Z:Z)</f>
        <v>0</v>
      </c>
      <c r="AA146" s="256" cm="1">
        <f t="array" aca="1" ref="AA146" ca="1">_xlfn.XLOOKUP($A146&amp;$B146,'[1]产值及收款计划（2026）'!$A:$A&amp;'[1]产值及收款计划（2026）'!$B:$B,'[1]产值及收款计划（2026）'!AA:AA)</f>
        <v>0</v>
      </c>
      <c r="AB146" s="256" cm="1">
        <f t="array" aca="1" ref="AB146" ca="1">_xlfn.XLOOKUP($A146&amp;$B146,'[1]产值及收款计划（2026）'!$A:$A&amp;'[1]产值及收款计划（2026）'!$B:$B,'[1]产值及收款计划（2026）'!AB:AB)</f>
        <v>0</v>
      </c>
      <c r="AC146" s="256" cm="1">
        <f t="array" aca="1" ref="AC146" ca="1">_xlfn.XLOOKUP($A146&amp;$B146,'[1]产值及收款计划（2026）'!$A:$A&amp;'[1]产值及收款计划（2026）'!$B:$B,'[1]产值及收款计划（2026）'!AC:AC)</f>
        <v>0</v>
      </c>
      <c r="AD146" s="256" cm="1">
        <f t="array" aca="1" ref="AD146" ca="1">_xlfn.XLOOKUP($A146&amp;$B146,'[1]产值及收款计划（2026）'!$A:$A&amp;'[1]产值及收款计划（2026）'!$B:$B,'[1]产值及收款计划（2026）'!AD:AD)</f>
        <v>0</v>
      </c>
      <c r="AE146" s="256" cm="1">
        <f t="array" aca="1" ref="AE146" ca="1">_xlfn.XLOOKUP($A146&amp;$B146,'[1]产值及收款计划（2026）'!$A:$A&amp;'[1]产值及收款计划（2026）'!$B:$B,'[1]产值及收款计划（2026）'!AE:AE)</f>
        <v>0</v>
      </c>
      <c r="AF146" s="256" cm="1">
        <f t="array" aca="1" ref="AF146" ca="1">_xlfn.XLOOKUP($A146&amp;$B146,'[1]产值及收款计划（2026）'!$A:$A&amp;'[1]产值及收款计划（2026）'!$B:$B,'[1]产值及收款计划（2026）'!AF:AF)</f>
        <v>0</v>
      </c>
      <c r="AG146" s="256" cm="1">
        <f t="array" aca="1" ref="AG146" ca="1">_xlfn.XLOOKUP($A146&amp;$B146,'[1]产值及收款计划（2026）'!$A:$A&amp;'[1]产值及收款计划（2026）'!$B:$B,'[1]产值及收款计划（2026）'!AG:AG)</f>
        <v>0</v>
      </c>
      <c r="AH146" s="256" cm="1">
        <f t="array" aca="1" ref="AH146" ca="1">_xlfn.XLOOKUP($A146&amp;$B146,'[1]产值及收款计划（2026）'!$A:$A&amp;'[1]产值及收款计划（2026）'!$B:$B,'[1]产值及收款计划（2026）'!AH:AH)</f>
        <v>0</v>
      </c>
      <c r="AI146" s="256" cm="1">
        <f t="array" aca="1" ref="AI146" ca="1">_xlfn.XLOOKUP($A146&amp;$B146,'[1]产值及收款计划（2026）'!$A:$A&amp;'[1]产值及收款计划（2026）'!$B:$B,'[1]产值及收款计划（2026）'!AI:AI)</f>
        <v>67.2</v>
      </c>
      <c r="AJ146" s="256" cm="1">
        <f t="array" aca="1" ref="AJ146" ca="1">_xlfn.XLOOKUP($A146&amp;$B146,'[1]产值及收款计划（2026）'!$A:$A&amp;'[1]产值及收款计划（2026）'!$B:$B,'[1]产值及收款计划（2026）'!AJ:AJ)</f>
        <v>0</v>
      </c>
      <c r="AK146" s="256" cm="1">
        <f t="array" aca="1" ref="AK146" ca="1">_xlfn.XLOOKUP($A146&amp;$B146,'[1]产值及收款计划（2026）'!$A:$A&amp;'[1]产值及收款计划（2026）'!$B:$B,'[1]产值及收款计划（2026）'!AK:AK)</f>
        <v>0</v>
      </c>
      <c r="AL146" s="256" cm="1">
        <f t="array" aca="1" ref="AL146" ca="1">_xlfn.XLOOKUP($A146&amp;$B146,'[1]产值及收款计划（2026）'!$A:$A&amp;'[1]产值及收款计划（2026）'!$B:$B,'[1]产值及收款计划（2026）'!AL:AL)</f>
        <v>0</v>
      </c>
      <c r="AM146" s="263" t="e" cm="1">
        <f t="array" aca="1" ref="AM146" ca="1">_xlfn.LET(_xlpm.勾选月份状态数组,TRANSPOSE('PPT(12-15页）-TOP10'!$A$3:$A$14),_xlpm.选择数据区,IF('PPT(12-15页）-TOP10'!$E$3="收款",$BA146:$BL146,$AA146:$AL146),SUM(_xlfn._xlws.FILTER(_xlpm.选择数据区,_xlpm.勾选月份状态数组,"")))</f>
        <v>#NAME?</v>
      </c>
      <c r="AN146" s="256" t="e" cm="1">
        <f t="array" aca="1" ref="AN146" ca="1">_xlfn.LET(_xlpm.勾选月份状态数组,TRANSPOSE('PPT(12-15页）-TOP10'!$A$3:$A$14),_xlpm.选择数据区,IF('PPT(12-15页）-TOP10'!$E$3="收款",$DA146:$DL146,$CA146:$CL146),SUM(_xlfn._xlws.FILTER(_xlpm.选择数据区,_xlpm.勾选月份状态数组,"")))</f>
        <v>#NAME?</v>
      </c>
      <c r="AO146" s="256">
        <f ca="1">SUM(CA146:CC146)+SUM(AD146:AL146)</f>
        <v>67.2</v>
      </c>
      <c r="AP146" s="256"/>
      <c r="AQ146" s="256"/>
      <c r="AR146" s="256"/>
      <c r="AS146" s="256" cm="1">
        <f t="array" aca="1" ref="AS146" ca="1">_xlfn.XLOOKUP($A146&amp;$B146,'[1]产值及收款计划（2026）'!$A:$A&amp;'[1]产值及收款计划（2026）'!$B:$B,'[1]产值及收款计划（2026）'!AS:AS)</f>
        <v>0</v>
      </c>
      <c r="AT146" s="256" cm="1">
        <f t="array" aca="1" ref="AT146" ca="1">_xlfn.XLOOKUP($A146&amp;$B146,'[1]产值及收款计划（2026）'!$A:$A&amp;'[1]产值及收款计划（2026）'!$B:$B,'[1]产值及收款计划（2026）'!AT:AT)</f>
        <v>0</v>
      </c>
      <c r="AU146" s="256" cm="1">
        <f t="array" aca="1" ref="AU146" ca="1">_xlfn.XLOOKUP($A146&amp;$B146,'[1]产值及收款计划（2026）'!$A:$A&amp;'[1]产值及收款计划（2026）'!$B:$B,'[1]产值及收款计划（2026）'!AU:AU)</f>
        <v>0</v>
      </c>
      <c r="AV146" s="256" cm="1">
        <f t="array" aca="1" ref="AV146" ca="1">_xlfn.XLOOKUP($A146&amp;$B146,'[1]产值及收款计划（2026）'!$A:$A&amp;'[1]产值及收款计划（2026）'!$B:$B,'[1]产值及收款计划（2026）'!AV:AV)</f>
        <v>0</v>
      </c>
      <c r="AW146" s="256" cm="1">
        <f t="array" aca="1" ref="AW146" ca="1">_xlfn.XLOOKUP($A146&amp;$B146,'[1]产值及收款计划（2026）'!$A:$A&amp;'[1]产值及收款计划（2026）'!$B:$B,'[1]产值及收款计划（2026）'!AW:AW)</f>
        <v>0</v>
      </c>
      <c r="AX146" s="256" cm="1">
        <f t="array" aca="1" ref="AX146" ca="1">_xlfn.XLOOKUP($A146&amp;$B146,'[1]产值及收款计划（2026）'!$A:$A&amp;'[1]产值及收款计划（2026）'!$B:$B,'[1]产值及收款计划（2026）'!AX:AX)</f>
        <v>43.26</v>
      </c>
      <c r="AY146" s="256" cm="1">
        <f t="array" aca="1" ref="AY146" ca="1">_xlfn.XLOOKUP($A146&amp;$B146,'[1]产值及收款计划（2026）'!$A:$A&amp;'[1]产值及收款计划（2026）'!$B:$B,'[1]产值及收款计划（2026）'!AY:AY)</f>
        <v>23.94</v>
      </c>
      <c r="AZ146" s="256" cm="1">
        <f t="array" aca="1" ref="AZ146" ca="1">_xlfn.XLOOKUP($A146&amp;$B146,'[1]产值及收款计划（2026）'!$A:$A&amp;'[1]产值及收款计划（2026）'!$B:$B,'[1]产值及收款计划（2026）'!AZ:AZ)</f>
        <v>20.159549999999999</v>
      </c>
      <c r="BA146" s="256" cm="1">
        <f t="array" aca="1" ref="BA146" ca="1">_xlfn.XLOOKUP($A146&amp;$B146,'[1]产值及收款计划（2026）'!$A:$A&amp;'[1]产值及收款计划（2026）'!$B:$B,'[1]产值及收款计划（2026）'!BA:BA)</f>
        <v>0</v>
      </c>
      <c r="BB146" s="256" cm="1">
        <f t="array" aca="1" ref="BB146" ca="1">_xlfn.XLOOKUP($A146&amp;$B146,'[1]产值及收款计划（2026）'!$A:$A&amp;'[1]产值及收款计划（2026）'!$B:$B,'[1]产值及收款计划（2026）'!BB:BB)</f>
        <v>0</v>
      </c>
      <c r="BC146" s="256" cm="1">
        <f t="array" aca="1" ref="BC146" ca="1">_xlfn.XLOOKUP($A146&amp;$B146,'[1]产值及收款计划（2026）'!$A:$A&amp;'[1]产值及收款计划（2026）'!$B:$B,'[1]产值及收款计划（2026）'!BC:BC)</f>
        <v>0</v>
      </c>
      <c r="BD146" s="256" cm="1">
        <f t="array" aca="1" ref="BD146" ca="1">_xlfn.XLOOKUP($A146&amp;$B146,'[1]产值及收款计划（2026）'!$A:$A&amp;'[1]产值及收款计划（2026）'!$B:$B,'[1]产值及收款计划（2026）'!BD:BD)</f>
        <v>0</v>
      </c>
      <c r="BE146" s="256" cm="1">
        <f t="array" aca="1" ref="BE146" ca="1">_xlfn.XLOOKUP($A146&amp;$B146,'[1]产值及收款计划（2026）'!$A:$A&amp;'[1]产值及收款计划（2026）'!$B:$B,'[1]产值及收款计划（2026）'!BE:BE)</f>
        <v>0</v>
      </c>
      <c r="BF146" s="256" cm="1">
        <f t="array" aca="1" ref="BF146" ca="1">_xlfn.XLOOKUP($A146&amp;$B146,'[1]产值及收款计划（2026）'!$A:$A&amp;'[1]产值及收款计划（2026）'!$B:$B,'[1]产值及收款计划（2026）'!BF:BF)</f>
        <v>0</v>
      </c>
      <c r="BG146" s="256" cm="1">
        <f t="array" aca="1" ref="BG146" ca="1">_xlfn.XLOOKUP($A146&amp;$B146,'[1]产值及收款计划（2026）'!$A:$A&amp;'[1]产值及收款计划（2026）'!$B:$B,'[1]产值及收款计划（2026）'!BG:BG)</f>
        <v>0</v>
      </c>
      <c r="BH146" s="256" cm="1">
        <f t="array" aca="1" ref="BH146" ca="1">_xlfn.XLOOKUP($A146&amp;$B146,'[1]产值及收款计划（2026）'!$A:$A&amp;'[1]产值及收款计划（2026）'!$B:$B,'[1]产值及收款计划（2026）'!BH:BH)</f>
        <v>0</v>
      </c>
      <c r="BI146" s="256" cm="1">
        <f t="array" aca="1" ref="BI146" ca="1">_xlfn.XLOOKUP($A146&amp;$B146,'[1]产值及收款计划（2026）'!$A:$A&amp;'[1]产值及收款计划（2026）'!$B:$B,'[1]产值及收款计划（2026）'!BI:BI)</f>
        <v>0</v>
      </c>
      <c r="BJ146" s="256" cm="1">
        <f t="array" aca="1" ref="BJ146" ca="1">_xlfn.XLOOKUP($A146&amp;$B146,'[1]产值及收款计划（2026）'!$A:$A&amp;'[1]产值及收款计划（2026）'!$B:$B,'[1]产值及收款计划（2026）'!BJ:BJ)</f>
        <v>0</v>
      </c>
      <c r="BK146" s="256" cm="1">
        <f t="array" aca="1" ref="BK146" ca="1">_xlfn.XLOOKUP($A146&amp;$B146,'[1]产值及收款计划（2026）'!$A:$A&amp;'[1]产值及收款计划（2026）'!$B:$B,'[1]产值及收款计划（2026）'!BK:BK)</f>
        <v>0</v>
      </c>
      <c r="BL146" s="256" cm="1">
        <f t="array" aca="1" ref="BL146" ca="1">_xlfn.XLOOKUP($A146&amp;$B146,'[1]产值及收款计划（2026）'!$A:$A&amp;'[1]产值及收款计划（2026）'!$B:$B,'[1]产值及收款计划（2026）'!BL:BL)</f>
        <v>23.94</v>
      </c>
      <c r="BM146" s="256"/>
      <c r="BN146" s="256"/>
      <c r="BO146" s="256"/>
      <c r="BP146" s="256"/>
      <c r="BQ146" s="255" cm="1">
        <f t="array" aca="1" ref="BQ146" ca="1">_xlfn.XLOOKUP($A146&amp;$B146,'[1]产值及收款计划（2026）'!$A:$A&amp;'[1]产值及收款计划（2026）'!$B:$B,'[1]产值及收款计划（2026）'!BQ:BQ)</f>
        <v>0</v>
      </c>
      <c r="BR146" s="256" cm="1">
        <f t="array" aca="1" ref="BR146" ca="1">_xlfn.XLOOKUP($A146&amp;$B146,'[1]产值及收款计划（2026）'!$A:$A&amp;'[1]产值及收款计划（2026）'!$B:$B,'[1]产值及收款计划（2026）'!BR:BR)</f>
        <v>0</v>
      </c>
      <c r="CA146" s="256" cm="1">
        <f t="array" aca="1" ref="CA146" ca="1">_xlfn.XLOOKUP($A146&amp;$B146,'[1]产值及收款计划（2026）'!$A:$A&amp;'[1]产值及收款计划（2026）'!$B:$B,'[1]产值及收款计划（2026）'!CA:CA)</f>
        <v>0</v>
      </c>
      <c r="CB146" s="256" cm="1">
        <f t="array" aca="1" ref="CB146" ca="1">_xlfn.XLOOKUP($A146&amp;$B146,'[1]产值及收款计划（2026）'!$A:$A&amp;'[1]产值及收款计划（2026）'!$B:$B,'[1]产值及收款计划（2026）'!CB:CB)</f>
        <v>0</v>
      </c>
      <c r="CC146" s="256" cm="1">
        <f t="array" aca="1" ref="CC146" ca="1">_xlfn.XLOOKUP($A146&amp;$B146,'[1]产值及收款计划（2026）'!$A:$A&amp;'[1]产值及收款计划（2026）'!$B:$B,'[1]产值及收款计划（2026）'!CC:CC)</f>
        <v>0</v>
      </c>
      <c r="CD146" s="256" cm="1">
        <f t="array" aca="1" ref="CD146" ca="1">_xlfn.XLOOKUP($A146&amp;$B146,'[1]产值及收款计划（2026）'!$A:$A&amp;'[1]产值及收款计划（2026）'!$B:$B,'[1]产值及收款计划（2026）'!CD:CD)</f>
        <v>0</v>
      </c>
      <c r="CE146" s="256" cm="1">
        <f t="array" aca="1" ref="CE146" ca="1">_xlfn.XLOOKUP($A146&amp;$B146,'[1]产值及收款计划（2026）'!$A:$A&amp;'[1]产值及收款计划（2026）'!$B:$B,'[1]产值及收款计划（2026）'!CE:CE)</f>
        <v>63.419550000000001</v>
      </c>
      <c r="CF146" s="256" cm="1">
        <f t="array" aca="1" ref="CF146" ca="1">_xlfn.XLOOKUP($A146&amp;$B146,'[1]产值及收款计划（2026）'!$A:$A&amp;'[1]产值及收款计划（2026）'!$B:$B,'[1]产值及收款计划（2026）'!CF:CF)</f>
        <v>0</v>
      </c>
      <c r="CG146" s="256" cm="1">
        <f t="array" aca="1" ref="CG146" ca="1">_xlfn.XLOOKUP($A146&amp;$B146,'[1]产值及收款计划（2026）'!$A:$A&amp;'[1]产值及收款计划（2026）'!$B:$B,'[1]产值及收款计划（2026）'!CG:CG)</f>
        <v>0</v>
      </c>
      <c r="CH146" s="256" cm="1">
        <f t="array" aca="1" ref="CH146" ca="1">_xlfn.XLOOKUP($A146&amp;$B146,'[1]产值及收款计划（2026）'!$A:$A&amp;'[1]产值及收款计划（2026）'!$B:$B,'[1]产值及收款计划（2026）'!CH:CH)</f>
        <v>0</v>
      </c>
      <c r="CI146" s="256" cm="1">
        <f t="array" aca="1" ref="CI146" ca="1">_xlfn.XLOOKUP($A146&amp;$B146,'[1]产值及收款计划（2026）'!$A:$A&amp;'[1]产值及收款计划（2026）'!$B:$B,'[1]产值及收款计划（2026）'!CI:CI)</f>
        <v>0</v>
      </c>
      <c r="CJ146" s="256" cm="1">
        <f t="array" aca="1" ref="CJ146" ca="1">_xlfn.XLOOKUP($A146&amp;$B146,'[1]产值及收款计划（2026）'!$A:$A&amp;'[1]产值及收款计划（2026）'!$B:$B,'[1]产值及收款计划（2026）'!CJ:CJ)</f>
        <v>0</v>
      </c>
      <c r="CK146" s="256" cm="1">
        <f t="array" aca="1" ref="CK146" ca="1">_xlfn.XLOOKUP($A146&amp;$B146,'[1]产值及收款计划（2026）'!$A:$A&amp;'[1]产值及收款计划（2026）'!$B:$B,'[1]产值及收款计划（2026）'!CK:CK)</f>
        <v>0</v>
      </c>
      <c r="CL146" s="256" cm="1">
        <f t="array" aca="1" ref="CL146" ca="1">_xlfn.XLOOKUP($A146&amp;$B146,'[1]产值及收款计划（2026）'!$A:$A&amp;'[1]产值及收款计划（2026）'!$B:$B,'[1]产值及收款计划（2026）'!CL:CL)</f>
        <v>0</v>
      </c>
      <c r="DA146" s="256" cm="1">
        <f t="array" aca="1" ref="DA146" ca="1">_xlfn.XLOOKUP($A146&amp;$B146,'[1]产值及收款计划（2026）'!$A:$A&amp;'[1]产值及收款计划（2026）'!$B:$B,'[1]产值及收款计划（2026）'!DA:DA)</f>
        <v>0</v>
      </c>
      <c r="DB146" s="256" cm="1">
        <f t="array" aca="1" ref="DB146" ca="1">_xlfn.XLOOKUP($A146&amp;$B146,'[1]产值及收款计划（2026）'!$A:$A&amp;'[1]产值及收款计划（2026）'!$B:$B,'[1]产值及收款计划（2026）'!DB:DB)</f>
        <v>43.26</v>
      </c>
      <c r="DC146" s="256" cm="1">
        <f t="array" aca="1" ref="DC146" ca="1">_xlfn.XLOOKUP($A146&amp;$B146,'[1]产值及收款计划（2026）'!$A:$A&amp;'[1]产值及收款计划（2026）'!$B:$B,'[1]产值及收款计划（2026）'!DC:DC)</f>
        <v>0</v>
      </c>
      <c r="DD146" s="256" cm="1">
        <f t="array" aca="1" ref="DD146" ca="1">_xlfn.XLOOKUP($A146&amp;$B146,'[1]产值及收款计划（2026）'!$A:$A&amp;'[1]产值及收款计划（2026）'!$B:$B,'[1]产值及收款计划（2026）'!DD:DD)</f>
        <v>0</v>
      </c>
      <c r="DE146" s="256" cm="1">
        <f t="array" aca="1" ref="DE146" ca="1">_xlfn.XLOOKUP($A146&amp;$B146,'[1]产值及收款计划（2026）'!$A:$A&amp;'[1]产值及收款计划（2026）'!$B:$B,'[1]产值及收款计划（2026）'!DE:DE)</f>
        <v>0</v>
      </c>
      <c r="DF146" s="256" cm="1">
        <f t="array" aca="1" ref="DF146" ca="1">_xlfn.XLOOKUP($A146&amp;$B146,'[1]产值及收款计划（2026）'!$A:$A&amp;'[1]产值及收款计划（2026）'!$B:$B,'[1]产值及收款计划（2026）'!DF:DF)</f>
        <v>0</v>
      </c>
      <c r="DG146" s="256" cm="1">
        <f t="array" aca="1" ref="DG146" ca="1">_xlfn.XLOOKUP($A146&amp;$B146,'[1]产值及收款计划（2026）'!$A:$A&amp;'[1]产值及收款计划（2026）'!$B:$B,'[1]产值及收款计划（2026）'!DG:DG)</f>
        <v>0</v>
      </c>
      <c r="DH146" s="256" cm="1">
        <f t="array" aca="1" ref="DH146" ca="1">_xlfn.XLOOKUP($A146&amp;$B146,'[1]产值及收款计划（2026）'!$A:$A&amp;'[1]产值及收款计划（2026）'!$B:$B,'[1]产值及收款计划（2026）'!DH:DH)</f>
        <v>0</v>
      </c>
      <c r="DI146" s="256" cm="1">
        <f t="array" aca="1" ref="DI146" ca="1">_xlfn.XLOOKUP($A146&amp;$B146,'[1]产值及收款计划（2026）'!$A:$A&amp;'[1]产值及收款计划（2026）'!$B:$B,'[1]产值及收款计划（2026）'!DI:DI)</f>
        <v>0</v>
      </c>
      <c r="DJ146" s="256" cm="1">
        <f t="array" aca="1" ref="DJ146" ca="1">_xlfn.XLOOKUP($A146&amp;$B146,'[1]产值及收款计划（2026）'!$A:$A&amp;'[1]产值及收款计划（2026）'!$B:$B,'[1]产值及收款计划（2026）'!DJ:DJ)</f>
        <v>0</v>
      </c>
      <c r="DK146" s="256" cm="1">
        <f t="array" aca="1" ref="DK146" ca="1">_xlfn.XLOOKUP($A146&amp;$B146,'[1]产值及收款计划（2026）'!$A:$A&amp;'[1]产值及收款计划（2026）'!$B:$B,'[1]产值及收款计划（2026）'!DK:DK)</f>
        <v>0</v>
      </c>
      <c r="DL146" s="256" cm="1">
        <f t="array" aca="1" ref="DL146" ca="1">_xlfn.XLOOKUP($A146&amp;$B146,'[1]产值及收款计划（2026）'!$A:$A&amp;'[1]产值及收款计划（2026）'!$B:$B,'[1]产值及收款计划（2026）'!DL:DL)</f>
        <v>0</v>
      </c>
      <c r="DM146" s="264"/>
      <c r="DN146" s="250"/>
    </row>
    <row r="147" spans="1:118" ht="20.25" x14ac:dyDescent="0.15">
      <c r="A147" s="254">
        <f t="shared" ca="1" si="11"/>
        <v>143</v>
      </c>
      <c r="B147" s="254" t="s">
        <v>25</v>
      </c>
      <c r="C147" s="255" t="str" cm="1">
        <f t="array" aca="1" ref="C147" ca="1">_xlfn.XLOOKUP($A147&amp;$B147,'[1]产值及收款计划（2026）'!$A:$A&amp;'[1]产值及收款计划（2026）'!$B:$B,'[1]产值及收款计划（2026）'!C:C)</f>
        <v>C0CJSJ-FW-T-2026014</v>
      </c>
      <c r="D147" s="255" t="str" cm="1">
        <f t="array" aca="1" ref="D147" ca="1">_xlfn.XLOOKUP($A147&amp;$B147,'[1]产值及收款计划（2026）'!$A:$A&amp;'[1]产值及收款计划（2026）'!$B:$B,'[1]产值及收款计划（2026）'!D:D)</f>
        <v>上海市水务建设工程安全质量监督管理系统建设项目(2026年升级改造）咨询服务合同</v>
      </c>
      <c r="E147" s="256" cm="1">
        <f t="array" aca="1" ref="E147" ca="1">_xlfn.XLOOKUP($A147&amp;$B147,'[1]产值及收款计划（2026）'!$A:$A&amp;'[1]产值及收款计划（2026）'!$B:$B,'[1]产值及收款计划（2026）'!E:E)</f>
        <v>1.5</v>
      </c>
      <c r="F147" s="256" cm="1">
        <f t="array" aca="1" ref="F147" ca="1">_xlfn.XLOOKUP($A147&amp;$B147,'[1]产值及收款计划（2026）'!$A:$A&amp;'[1]产值及收款计划（2026）'!$B:$B,'[1]产值及收款计划（2026）'!F:F)</f>
        <v>1.5</v>
      </c>
      <c r="G147" s="256" cm="1">
        <f t="array" aca="1" ref="G147" ca="1">_xlfn.XLOOKUP($A147&amp;$B147,'[1]产值及收款计划（2026）'!$A:$A&amp;'[1]产值及收款计划（2026）'!$B:$B,'[1]产值及收款计划（2026）'!G:G)</f>
        <v>1.5</v>
      </c>
      <c r="H147" s="256" cm="1">
        <f t="array" aca="1" ref="H147" ca="1">_xlfn.XLOOKUP($A147&amp;$B147,'[1]产值及收款计划（2026）'!$A:$A&amp;'[1]产值及收款计划（2026）'!$B:$B,'[1]产值及收款计划（2026）'!H:H)</f>
        <v>1.5</v>
      </c>
      <c r="I147" s="257" cm="1">
        <f t="array" aca="1" ref="I147" ca="1">_xlfn.XLOOKUP($A147&amp;$B147,'[1]产值及收款计划（2026）'!$A:$A&amp;'[1]产值及收款计划（2026）'!$B:$B,'[1]产值及收款计划（2026）'!I:I)</f>
        <v>1</v>
      </c>
      <c r="J147" s="258" cm="1">
        <f t="array" aca="1" ref="J147" ca="1">_xlfn.XLOOKUP($A147&amp;$B147,'[1]产值及收款计划（2026）'!$A:$A&amp;'[1]产值及收款计划（2026）'!$B:$B,'[1]产值及收款计划（2026）'!J:J)</f>
        <v>0.06</v>
      </c>
      <c r="K147" s="256" cm="1">
        <f t="array" aca="1" ref="K147" ca="1">_xlfn.XLOOKUP($A147&amp;$B147,'[1]产值及收款计划（2026）'!$A:$A&amp;'[1]产值及收款计划（2026）'!$B:$B,'[1]产值及收款计划（2026）'!K:K)</f>
        <v>0</v>
      </c>
      <c r="L147" s="256" cm="1">
        <f t="array" aca="1" ref="L147" ca="1">_xlfn.XLOOKUP($A147&amp;$B147,'[1]产值及收款计划（2026）'!$A:$A&amp;'[1]产值及收款计划（2026）'!$B:$B,'[1]产值及收款计划（2026）'!L:L)</f>
        <v>0</v>
      </c>
      <c r="M147" s="256" t="str" cm="1">
        <f t="array" aca="1" ref="M147" ca="1">_xlfn.XLOOKUP($A147&amp;$B147,'[1]产值及收款计划（2026）'!$A:$A&amp;'[1]产值及收款计划（2026）'!$B:$B,'[1]产值及收款计划（2026）'!M:M)</f>
        <v>主导</v>
      </c>
      <c r="N147" s="256" cm="1">
        <f t="array" aca="1" ref="N147" ca="1">_xlfn.XLOOKUP($A147&amp;$B147,'[1]产值及收款计划（2026）'!$A:$A&amp;'[1]产值及收款计划（2026）'!$B:$B,'[1]产值及收款计划（2026）'!N:N)</f>
        <v>0</v>
      </c>
      <c r="O147" s="256" t="str" cm="1">
        <f t="array" aca="1" ref="O147" ca="1">_xlfn.XLOOKUP($A147&amp;$B147,'[1]产值及收款计划（2026）'!$A:$A&amp;'[1]产值及收款计划（2026）'!$B:$B,'[1]产值及收款计划（2026）'!O:O)</f>
        <v>袁超</v>
      </c>
      <c r="P147" s="255" t="str" cm="1">
        <f t="array" aca="1" ref="P147" ca="1">_xlfn.XLOOKUP($A147&amp;$B147,'[1]产值及收款计划（2026）'!$A:$A&amp;'[1]产值及收款计划（2026）'!$B:$B,'[1]产值及收款计划（2026）'!P:P)</f>
        <v>26新签</v>
      </c>
      <c r="Q147" s="256" cm="1">
        <f t="array" aca="1" ref="Q147" ca="1">_xlfn.XLOOKUP($A147&amp;$B147,'[1]产值及收款计划（2026）'!$A:$A&amp;'[1]产值及收款计划（2026）'!$B:$B,'[1]产值及收款计划（2026）'!Q:Q)</f>
        <v>0</v>
      </c>
      <c r="R147" s="256" cm="1">
        <f t="array" aca="1" ref="R147" ca="1">_xlfn.XLOOKUP($A147&amp;$B147,'[1]产值及收款计划（2026）'!$A:$A&amp;'[1]产值及收款计划（2026）'!$B:$B,'[1]产值及收款计划（2026）'!R:R)</f>
        <v>0</v>
      </c>
      <c r="S147" s="256" cm="1">
        <f t="array" aca="1" ref="S147" ca="1">_xlfn.XLOOKUP($A147&amp;$B147,'[1]产值及收款计划（2026）'!$A:$A&amp;'[1]产值及收款计划（2026）'!$B:$B,'[1]产值及收款计划（2026）'!S:S)</f>
        <v>0</v>
      </c>
      <c r="T147" s="256" cm="1">
        <f t="array" aca="1" ref="T147" ca="1">_xlfn.XLOOKUP($A147&amp;$B147,'[1]产值及收款计划（2026）'!$A:$A&amp;'[1]产值及收款计划（2026）'!$B:$B,'[1]产值及收款计划（2026）'!T:T)</f>
        <v>0</v>
      </c>
      <c r="U147" s="256" cm="1">
        <f t="array" aca="1" ref="U147" ca="1">_xlfn.XLOOKUP($A147&amp;$B147,'[1]产值及收款计划（2026）'!$A:$A&amp;'[1]产值及收款计划（2026）'!$B:$B,'[1]产值及收款计划（2026）'!U:U)</f>
        <v>0</v>
      </c>
      <c r="V147" s="256" cm="1">
        <f t="array" aca="1" ref="V147" ca="1">_xlfn.XLOOKUP($A147&amp;$B147,'[1]产值及收款计划（2026）'!$A:$A&amp;'[1]产值及收款计划（2026）'!$B:$B,'[1]产值及收款计划（2026）'!V:V)</f>
        <v>1.5</v>
      </c>
      <c r="W147" s="256" cm="1">
        <f t="array" aca="1" ref="W147" ca="1">_xlfn.XLOOKUP($A147&amp;$B147,'[1]产值及收款计划（2026）'!$A:$A&amp;'[1]产值及收款计划（2026）'!$B:$B,'[1]产值及收款计划（2026）'!W:W)</f>
        <v>0</v>
      </c>
      <c r="X147" s="256" cm="1">
        <f t="array" aca="1" ref="X147" ca="1">_xlfn.XLOOKUP($A147&amp;$B147,'[1]产值及收款计划（2026）'!$A:$A&amp;'[1]产值及收款计划（2026）'!$B:$B,'[1]产值及收款计划（2026）'!X:X)</f>
        <v>0</v>
      </c>
      <c r="Y147" s="256" cm="1">
        <f t="array" aca="1" ref="Y147" ca="1">_xlfn.XLOOKUP($A147&amp;$B147,'[1]产值及收款计划（2026）'!$A:$A&amp;'[1]产值及收款计划（2026）'!$B:$B,'[1]产值及收款计划（2026）'!Y:Y)</f>
        <v>0</v>
      </c>
      <c r="Z147" s="256" cm="1">
        <f t="array" aca="1" ref="Z147" ca="1">_xlfn.XLOOKUP($A147&amp;$B147,'[1]产值及收款计划（2026）'!$A:$A&amp;'[1]产值及收款计划（2026）'!$B:$B,'[1]产值及收款计划（2026）'!Z:Z)</f>
        <v>0</v>
      </c>
      <c r="AA147" s="256" cm="1">
        <f t="array" aca="1" ref="AA147" ca="1">_xlfn.XLOOKUP($A147&amp;$B147,'[1]产值及收款计划（2026）'!$A:$A&amp;'[1]产值及收款计划（2026）'!$B:$B,'[1]产值及收款计划（2026）'!AA:AA)</f>
        <v>0</v>
      </c>
      <c r="AB147" s="256" cm="1">
        <f t="array" aca="1" ref="AB147" ca="1">_xlfn.XLOOKUP($A147&amp;$B147,'[1]产值及收款计划（2026）'!$A:$A&amp;'[1]产值及收款计划（2026）'!$B:$B,'[1]产值及收款计划（2026）'!AB:AB)</f>
        <v>0</v>
      </c>
      <c r="AC147" s="256" cm="1">
        <f t="array" aca="1" ref="AC147" ca="1">_xlfn.XLOOKUP($A147&amp;$B147,'[1]产值及收款计划（2026）'!$A:$A&amp;'[1]产值及收款计划（2026）'!$B:$B,'[1]产值及收款计划（2026）'!AC:AC)</f>
        <v>0</v>
      </c>
      <c r="AD147" s="256" cm="1">
        <f t="array" aca="1" ref="AD147" ca="1">_xlfn.XLOOKUP($A147&amp;$B147,'[1]产值及收款计划（2026）'!$A:$A&amp;'[1]产值及收款计划（2026）'!$B:$B,'[1]产值及收款计划（2026）'!AD:AD)</f>
        <v>0</v>
      </c>
      <c r="AE147" s="256" cm="1">
        <f t="array" aca="1" ref="AE147" ca="1">_xlfn.XLOOKUP($A147&amp;$B147,'[1]产值及收款计划（2026）'!$A:$A&amp;'[1]产值及收款计划（2026）'!$B:$B,'[1]产值及收款计划（2026）'!AE:AE)</f>
        <v>0</v>
      </c>
      <c r="AF147" s="256" cm="1">
        <f t="array" aca="1" ref="AF147" ca="1">_xlfn.XLOOKUP($A147&amp;$B147,'[1]产值及收款计划（2026）'!$A:$A&amp;'[1]产值及收款计划（2026）'!$B:$B,'[1]产值及收款计划（2026）'!AF:AF)</f>
        <v>0</v>
      </c>
      <c r="AG147" s="256" cm="1">
        <f t="array" aca="1" ref="AG147" ca="1">_xlfn.XLOOKUP($A147&amp;$B147,'[1]产值及收款计划（2026）'!$A:$A&amp;'[1]产值及收款计划（2026）'!$B:$B,'[1]产值及收款计划（2026）'!AG:AG)</f>
        <v>1.5</v>
      </c>
      <c r="AH147" s="256" cm="1">
        <f t="array" aca="1" ref="AH147" ca="1">_xlfn.XLOOKUP($A147&amp;$B147,'[1]产值及收款计划（2026）'!$A:$A&amp;'[1]产值及收款计划（2026）'!$B:$B,'[1]产值及收款计划（2026）'!AH:AH)</f>
        <v>0</v>
      </c>
      <c r="AI147" s="256" cm="1">
        <f t="array" aca="1" ref="AI147" ca="1">_xlfn.XLOOKUP($A147&amp;$B147,'[1]产值及收款计划（2026）'!$A:$A&amp;'[1]产值及收款计划（2026）'!$B:$B,'[1]产值及收款计划（2026）'!AI:AI)</f>
        <v>0</v>
      </c>
      <c r="AJ147" s="256" cm="1">
        <f t="array" aca="1" ref="AJ147" ca="1">_xlfn.XLOOKUP($A147&amp;$B147,'[1]产值及收款计划（2026）'!$A:$A&amp;'[1]产值及收款计划（2026）'!$B:$B,'[1]产值及收款计划（2026）'!AJ:AJ)</f>
        <v>0</v>
      </c>
      <c r="AK147" s="256" cm="1">
        <f t="array" aca="1" ref="AK147" ca="1">_xlfn.XLOOKUP($A147&amp;$B147,'[1]产值及收款计划（2026）'!$A:$A&amp;'[1]产值及收款计划（2026）'!$B:$B,'[1]产值及收款计划（2026）'!AK:AK)</f>
        <v>0</v>
      </c>
      <c r="AL147" s="256" cm="1">
        <f t="array" aca="1" ref="AL147" ca="1">_xlfn.XLOOKUP($A147&amp;$B147,'[1]产值及收款计划（2026）'!$A:$A&amp;'[1]产值及收款计划（2026）'!$B:$B,'[1]产值及收款计划（2026）'!AL:AL)</f>
        <v>0</v>
      </c>
      <c r="AM147" s="263" t="e" cm="1">
        <f t="array" aca="1" ref="AM147" ca="1">_xlfn.LET(_xlpm.勾选月份状态数组,TRANSPOSE('PPT(12-15页）-TOP10'!$A$3:$A$14),_xlpm.选择数据区,IF('PPT(12-15页）-TOP10'!$E$3="收款",$BA147:$BL147,$AA147:$AL147),SUM(_xlfn._xlws.FILTER(_xlpm.选择数据区,_xlpm.勾选月份状态数组,"")))</f>
        <v>#NAME?</v>
      </c>
      <c r="AN147" s="256" t="e" cm="1">
        <f t="array" aca="1" ref="AN147" ca="1">_xlfn.LET(_xlpm.勾选月份状态数组,TRANSPOSE('PPT(12-15页）-TOP10'!$A$3:$A$14),_xlpm.选择数据区,IF('PPT(12-15页）-TOP10'!$E$3="收款",$DA147:$DL147,$CA147:$CL147),SUM(_xlfn._xlws.FILTER(_xlpm.选择数据区,_xlpm.勾选月份状态数组,"")))</f>
        <v>#NAME?</v>
      </c>
      <c r="AO147" s="256">
        <f ca="1">SUM(CA147:CC147)+SUM(AD147:AL147)</f>
        <v>1.5</v>
      </c>
      <c r="AP147" s="256"/>
      <c r="AQ147" s="256"/>
      <c r="AR147" s="256"/>
      <c r="AS147" s="256" cm="1">
        <f t="array" aca="1" ref="AS147" ca="1">_xlfn.XLOOKUP($A147&amp;$B147,'[1]产值及收款计划（2026）'!$A:$A&amp;'[1]产值及收款计划（2026）'!$B:$B,'[1]产值及收款计划（2026）'!AS:AS)</f>
        <v>0</v>
      </c>
      <c r="AT147" s="256" cm="1">
        <f t="array" aca="1" ref="AT147" ca="1">_xlfn.XLOOKUP($A147&amp;$B147,'[1]产值及收款计划（2026）'!$A:$A&amp;'[1]产值及收款计划（2026）'!$B:$B,'[1]产值及收款计划（2026）'!AT:AT)</f>
        <v>0</v>
      </c>
      <c r="AU147" s="256" cm="1">
        <f t="array" aca="1" ref="AU147" ca="1">_xlfn.XLOOKUP($A147&amp;$B147,'[1]产值及收款计划（2026）'!$A:$A&amp;'[1]产值及收款计划（2026）'!$B:$B,'[1]产值及收款计划（2026）'!AU:AU)</f>
        <v>0</v>
      </c>
      <c r="AV147" s="256" cm="1">
        <f t="array" aca="1" ref="AV147" ca="1">_xlfn.XLOOKUP($A147&amp;$B147,'[1]产值及收款计划（2026）'!$A:$A&amp;'[1]产值及收款计划（2026）'!$B:$B,'[1]产值及收款计划（2026）'!AV:AV)</f>
        <v>0</v>
      </c>
      <c r="AW147" s="256" cm="1">
        <f t="array" aca="1" ref="AW147" ca="1">_xlfn.XLOOKUP($A147&amp;$B147,'[1]产值及收款计划（2026）'!$A:$A&amp;'[1]产值及收款计划（2026）'!$B:$B,'[1]产值及收款计划（2026）'!AW:AW)</f>
        <v>0</v>
      </c>
      <c r="AX147" s="256" cm="1">
        <f t="array" aca="1" ref="AX147" ca="1">_xlfn.XLOOKUP($A147&amp;$B147,'[1]产值及收款计划（2026）'!$A:$A&amp;'[1]产值及收款计划（2026）'!$B:$B,'[1]产值及收款计划（2026）'!AX:AX)</f>
        <v>1.5</v>
      </c>
      <c r="AY147" s="256" cm="1">
        <f t="array" aca="1" ref="AY147" ca="1">_xlfn.XLOOKUP($A147&amp;$B147,'[1]产值及收款计划（2026）'!$A:$A&amp;'[1]产值及收款计划（2026）'!$B:$B,'[1]产值及收款计划（2026）'!AY:AY)</f>
        <v>0</v>
      </c>
      <c r="AZ147" s="256" cm="1">
        <f t="array" aca="1" ref="AZ147" ca="1">_xlfn.XLOOKUP($A147&amp;$B147,'[1]产值及收款计划（2026）'!$A:$A&amp;'[1]产值及收款计划（2026）'!$B:$B,'[1]产值及收款计划（2026）'!AZ:AZ)</f>
        <v>-1.5</v>
      </c>
      <c r="BA147" s="256" cm="1">
        <f t="array" aca="1" ref="BA147" ca="1">_xlfn.XLOOKUP($A147&amp;$B147,'[1]产值及收款计划（2026）'!$A:$A&amp;'[1]产值及收款计划（2026）'!$B:$B,'[1]产值及收款计划（2026）'!BA:BA)</f>
        <v>0</v>
      </c>
      <c r="BB147" s="256" cm="1">
        <f t="array" aca="1" ref="BB147" ca="1">_xlfn.XLOOKUP($A147&amp;$B147,'[1]产值及收款计划（2026）'!$A:$A&amp;'[1]产值及收款计划（2026）'!$B:$B,'[1]产值及收款计划（2026）'!BB:BB)</f>
        <v>0</v>
      </c>
      <c r="BC147" s="256" cm="1">
        <f t="array" aca="1" ref="BC147" ca="1">_xlfn.XLOOKUP($A147&amp;$B147,'[1]产值及收款计划（2026）'!$A:$A&amp;'[1]产值及收款计划（2026）'!$B:$B,'[1]产值及收款计划（2026）'!BC:BC)</f>
        <v>0</v>
      </c>
      <c r="BD147" s="256" cm="1">
        <f t="array" aca="1" ref="BD147" ca="1">_xlfn.XLOOKUP($A147&amp;$B147,'[1]产值及收款计划（2026）'!$A:$A&amp;'[1]产值及收款计划（2026）'!$B:$B,'[1]产值及收款计划（2026）'!BD:BD)</f>
        <v>0</v>
      </c>
      <c r="BE147" s="256" cm="1">
        <f t="array" aca="1" ref="BE147" ca="1">_xlfn.XLOOKUP($A147&amp;$B147,'[1]产值及收款计划（2026）'!$A:$A&amp;'[1]产值及收款计划（2026）'!$B:$B,'[1]产值及收款计划（2026）'!BE:BE)</f>
        <v>0</v>
      </c>
      <c r="BF147" s="256" cm="1">
        <f t="array" aca="1" ref="BF147" ca="1">_xlfn.XLOOKUP($A147&amp;$B147,'[1]产值及收款计划（2026）'!$A:$A&amp;'[1]产值及收款计划（2026）'!$B:$B,'[1]产值及收款计划（2026）'!BF:BF)</f>
        <v>0</v>
      </c>
      <c r="BG147" s="256" cm="1">
        <f t="array" aca="1" ref="BG147" ca="1">_xlfn.XLOOKUP($A147&amp;$B147,'[1]产值及收款计划（2026）'!$A:$A&amp;'[1]产值及收款计划（2026）'!$B:$B,'[1]产值及收款计划（2026）'!BG:BG)</f>
        <v>0</v>
      </c>
      <c r="BH147" s="256" cm="1">
        <f t="array" aca="1" ref="BH147" ca="1">_xlfn.XLOOKUP($A147&amp;$B147,'[1]产值及收款计划（2026）'!$A:$A&amp;'[1]产值及收款计划（2026）'!$B:$B,'[1]产值及收款计划（2026）'!BH:BH)</f>
        <v>0</v>
      </c>
      <c r="BI147" s="256" cm="1">
        <f t="array" aca="1" ref="BI147" ca="1">_xlfn.XLOOKUP($A147&amp;$B147,'[1]产值及收款计划（2026）'!$A:$A&amp;'[1]产值及收款计划（2026）'!$B:$B,'[1]产值及收款计划（2026）'!BI:BI)</f>
        <v>0</v>
      </c>
      <c r="BJ147" s="256" cm="1">
        <f t="array" aca="1" ref="BJ147" ca="1">_xlfn.XLOOKUP($A147&amp;$B147,'[1]产值及收款计划（2026）'!$A:$A&amp;'[1]产值及收款计划（2026）'!$B:$B,'[1]产值及收款计划（2026）'!BJ:BJ)</f>
        <v>0</v>
      </c>
      <c r="BK147" s="256" cm="1">
        <f t="array" aca="1" ref="BK147" ca="1">_xlfn.XLOOKUP($A147&amp;$B147,'[1]产值及收款计划（2026）'!$A:$A&amp;'[1]产值及收款计划（2026）'!$B:$B,'[1]产值及收款计划（2026）'!BK:BK)</f>
        <v>0</v>
      </c>
      <c r="BL147" s="256" cm="1">
        <f t="array" aca="1" ref="BL147" ca="1">_xlfn.XLOOKUP($A147&amp;$B147,'[1]产值及收款计划（2026）'!$A:$A&amp;'[1]产值及收款计划（2026）'!$B:$B,'[1]产值及收款计划（2026）'!BL:BL)</f>
        <v>0</v>
      </c>
      <c r="BM147" s="256"/>
      <c r="BN147" s="256"/>
      <c r="BO147" s="256"/>
      <c r="BP147" s="256"/>
      <c r="BQ147" s="255" cm="1">
        <f t="array" aca="1" ref="BQ147" ca="1">_xlfn.XLOOKUP($A147&amp;$B147,'[1]产值及收款计划（2026）'!$A:$A&amp;'[1]产值及收款计划（2026）'!$B:$B,'[1]产值及收款计划（2026）'!BQ:BQ)</f>
        <v>0</v>
      </c>
      <c r="BR147" s="256" cm="1">
        <f t="array" aca="1" ref="BR147" ca="1">_xlfn.XLOOKUP($A147&amp;$B147,'[1]产值及收款计划（2026）'!$A:$A&amp;'[1]产值及收款计划（2026）'!$B:$B,'[1]产值及收款计划（2026）'!BR:BR)</f>
        <v>0</v>
      </c>
      <c r="CA147" s="256" cm="1">
        <f t="array" aca="1" ref="CA147" ca="1">_xlfn.XLOOKUP($A147&amp;$B147,'[1]产值及收款计划（2026）'!$A:$A&amp;'[1]产值及收款计划（2026）'!$B:$B,'[1]产值及收款计划（2026）'!CA:CA)</f>
        <v>0</v>
      </c>
      <c r="CB147" s="256" cm="1">
        <f t="array" aca="1" ref="CB147" ca="1">_xlfn.XLOOKUP($A147&amp;$B147,'[1]产值及收款计划（2026）'!$A:$A&amp;'[1]产值及收款计划（2026）'!$B:$B,'[1]产值及收款计划（2026）'!CB:CB)</f>
        <v>0</v>
      </c>
      <c r="CC147" s="256" cm="1">
        <f t="array" aca="1" ref="CC147" ca="1">_xlfn.XLOOKUP($A147&amp;$B147,'[1]产值及收款计划（2026）'!$A:$A&amp;'[1]产值及收款计划（2026）'!$B:$B,'[1]产值及收款计划（2026）'!CC:CC)</f>
        <v>0</v>
      </c>
      <c r="CD147" s="256" cm="1">
        <f t="array" aca="1" ref="CD147" ca="1">_xlfn.XLOOKUP($A147&amp;$B147,'[1]产值及收款计划（2026）'!$A:$A&amp;'[1]产值及收款计划（2026）'!$B:$B,'[1]产值及收款计划（2026）'!CD:CD)</f>
        <v>0</v>
      </c>
      <c r="CE147" s="256" cm="1">
        <f t="array" aca="1" ref="CE147" ca="1">_xlfn.XLOOKUP($A147&amp;$B147,'[1]产值及收款计划（2026）'!$A:$A&amp;'[1]产值及收款计划（2026）'!$B:$B,'[1]产值及收款计划（2026）'!CE:CE)</f>
        <v>0</v>
      </c>
      <c r="CF147" s="256" cm="1">
        <f t="array" aca="1" ref="CF147" ca="1">_xlfn.XLOOKUP($A147&amp;$B147,'[1]产值及收款计划（2026）'!$A:$A&amp;'[1]产值及收款计划（2026）'!$B:$B,'[1]产值及收款计划（2026）'!CF:CF)</f>
        <v>0</v>
      </c>
      <c r="CG147" s="256" cm="1">
        <f t="array" aca="1" ref="CG147" ca="1">_xlfn.XLOOKUP($A147&amp;$B147,'[1]产值及收款计划（2026）'!$A:$A&amp;'[1]产值及收款计划（2026）'!$B:$B,'[1]产值及收款计划（2026）'!CG:CG)</f>
        <v>0</v>
      </c>
      <c r="CH147" s="256" cm="1">
        <f t="array" aca="1" ref="CH147" ca="1">_xlfn.XLOOKUP($A147&amp;$B147,'[1]产值及收款计划（2026）'!$A:$A&amp;'[1]产值及收款计划（2026）'!$B:$B,'[1]产值及收款计划（2026）'!CH:CH)</f>
        <v>0</v>
      </c>
      <c r="CI147" s="256" cm="1">
        <f t="array" aca="1" ref="CI147" ca="1">_xlfn.XLOOKUP($A147&amp;$B147,'[1]产值及收款计划（2026）'!$A:$A&amp;'[1]产值及收款计划（2026）'!$B:$B,'[1]产值及收款计划（2026）'!CI:CI)</f>
        <v>0</v>
      </c>
      <c r="CJ147" s="256" cm="1">
        <f t="array" aca="1" ref="CJ147" ca="1">_xlfn.XLOOKUP($A147&amp;$B147,'[1]产值及收款计划（2026）'!$A:$A&amp;'[1]产值及收款计划（2026）'!$B:$B,'[1]产值及收款计划（2026）'!CJ:CJ)</f>
        <v>0</v>
      </c>
      <c r="CK147" s="256" cm="1">
        <f t="array" aca="1" ref="CK147" ca="1">_xlfn.XLOOKUP($A147&amp;$B147,'[1]产值及收款计划（2026）'!$A:$A&amp;'[1]产值及收款计划（2026）'!$B:$B,'[1]产值及收款计划（2026）'!CK:CK)</f>
        <v>0</v>
      </c>
      <c r="CL147" s="256" cm="1">
        <f t="array" aca="1" ref="CL147" ca="1">_xlfn.XLOOKUP($A147&amp;$B147,'[1]产值及收款计划（2026）'!$A:$A&amp;'[1]产值及收款计划（2026）'!$B:$B,'[1]产值及收款计划（2026）'!CL:CL)</f>
        <v>0</v>
      </c>
      <c r="DA147" s="256" cm="1">
        <f t="array" aca="1" ref="DA147" ca="1">_xlfn.XLOOKUP($A147&amp;$B147,'[1]产值及收款计划（2026）'!$A:$A&amp;'[1]产值及收款计划（2026）'!$B:$B,'[1]产值及收款计划（2026）'!DA:DA)</f>
        <v>0</v>
      </c>
      <c r="DB147" s="256" cm="1">
        <f t="array" aca="1" ref="DB147" ca="1">_xlfn.XLOOKUP($A147&amp;$B147,'[1]产值及收款计划（2026）'!$A:$A&amp;'[1]产值及收款计划（2026）'!$B:$B,'[1]产值及收款计划（2026）'!DB:DB)</f>
        <v>0</v>
      </c>
      <c r="DC147" s="256" cm="1">
        <f t="array" aca="1" ref="DC147" ca="1">_xlfn.XLOOKUP($A147&amp;$B147,'[1]产值及收款计划（2026）'!$A:$A&amp;'[1]产值及收款计划（2026）'!$B:$B,'[1]产值及收款计划（2026）'!DC:DC)</f>
        <v>1.5</v>
      </c>
      <c r="DD147" s="256" cm="1">
        <f t="array" aca="1" ref="DD147" ca="1">_xlfn.XLOOKUP($A147&amp;$B147,'[1]产值及收款计划（2026）'!$A:$A&amp;'[1]产值及收款计划（2026）'!$B:$B,'[1]产值及收款计划（2026）'!DD:DD)</f>
        <v>0</v>
      </c>
      <c r="DE147" s="256" cm="1">
        <f t="array" aca="1" ref="DE147" ca="1">_xlfn.XLOOKUP($A147&amp;$B147,'[1]产值及收款计划（2026）'!$A:$A&amp;'[1]产值及收款计划（2026）'!$B:$B,'[1]产值及收款计划（2026）'!DE:DE)</f>
        <v>0</v>
      </c>
      <c r="DF147" s="256" cm="1">
        <f t="array" aca="1" ref="DF147" ca="1">_xlfn.XLOOKUP($A147&amp;$B147,'[1]产值及收款计划（2026）'!$A:$A&amp;'[1]产值及收款计划（2026）'!$B:$B,'[1]产值及收款计划（2026）'!DF:DF)</f>
        <v>0</v>
      </c>
      <c r="DG147" s="256" cm="1">
        <f t="array" aca="1" ref="DG147" ca="1">_xlfn.XLOOKUP($A147&amp;$B147,'[1]产值及收款计划（2026）'!$A:$A&amp;'[1]产值及收款计划（2026）'!$B:$B,'[1]产值及收款计划（2026）'!DG:DG)</f>
        <v>0</v>
      </c>
      <c r="DH147" s="256" cm="1">
        <f t="array" aca="1" ref="DH147" ca="1">_xlfn.XLOOKUP($A147&amp;$B147,'[1]产值及收款计划（2026）'!$A:$A&amp;'[1]产值及收款计划（2026）'!$B:$B,'[1]产值及收款计划（2026）'!DH:DH)</f>
        <v>0</v>
      </c>
      <c r="DI147" s="256" cm="1">
        <f t="array" aca="1" ref="DI147" ca="1">_xlfn.XLOOKUP($A147&amp;$B147,'[1]产值及收款计划（2026）'!$A:$A&amp;'[1]产值及收款计划（2026）'!$B:$B,'[1]产值及收款计划（2026）'!DI:DI)</f>
        <v>0</v>
      </c>
      <c r="DJ147" s="256" cm="1">
        <f t="array" aca="1" ref="DJ147" ca="1">_xlfn.XLOOKUP($A147&amp;$B147,'[1]产值及收款计划（2026）'!$A:$A&amp;'[1]产值及收款计划（2026）'!$B:$B,'[1]产值及收款计划（2026）'!DJ:DJ)</f>
        <v>0</v>
      </c>
      <c r="DK147" s="256" cm="1">
        <f t="array" aca="1" ref="DK147" ca="1">_xlfn.XLOOKUP($A147&amp;$B147,'[1]产值及收款计划（2026）'!$A:$A&amp;'[1]产值及收款计划（2026）'!$B:$B,'[1]产值及收款计划（2026）'!DK:DK)</f>
        <v>0</v>
      </c>
      <c r="DL147" s="256" cm="1">
        <f t="array" aca="1" ref="DL147" ca="1">_xlfn.XLOOKUP($A147&amp;$B147,'[1]产值及收款计划（2026）'!$A:$A&amp;'[1]产值及收款计划（2026）'!$B:$B,'[1]产值及收款计划（2026）'!DL:DL)</f>
        <v>0</v>
      </c>
      <c r="DM147" s="264"/>
      <c r="DN147" s="250"/>
    </row>
    <row r="148" spans="1:118" ht="20.25" x14ac:dyDescent="0.15">
      <c r="A148" s="254">
        <f t="shared" ca="1" si="11"/>
        <v>144</v>
      </c>
      <c r="B148" s="254" t="s">
        <v>25</v>
      </c>
      <c r="C148" s="255" t="str" cm="1">
        <f t="array" aca="1" ref="C148" ca="1">_xlfn.XLOOKUP($A148&amp;$B148,'[1]产值及收款计划（2026）'!$A:$A&amp;'[1]产值及收款计划（2026）'!$B:$B,'[1]产值及收款计划（2026）'!C:C)</f>
        <v>待签01</v>
      </c>
      <c r="D148" s="255" t="str" cm="1">
        <f t="array" aca="1" ref="D148" ca="1">_xlfn.XLOOKUP($A148&amp;$B148,'[1]产值及收款计划（2026）'!$A:$A&amp;'[1]产值及收款计划（2026）'!$B:$B,'[1]产值及收款计划（2026）'!D:D)</f>
        <v>山东电建沙特阿美项目（增补）</v>
      </c>
      <c r="E148" s="256" cm="1">
        <f t="array" aca="1" ref="E148" ca="1">_xlfn.XLOOKUP($A148&amp;$B148,'[1]产值及收款计划（2026）'!$A:$A&amp;'[1]产值及收款计划（2026）'!$B:$B,'[1]产值及收款计划（2026）'!E:E)</f>
        <v>280</v>
      </c>
      <c r="F148" s="256" cm="1">
        <f t="array" aca="1" ref="F148" ca="1">_xlfn.XLOOKUP($A148&amp;$B148,'[1]产值及收款计划（2026）'!$A:$A&amp;'[1]产值及收款计划（2026）'!$B:$B,'[1]产值及收款计划（2026）'!F:F)</f>
        <v>0</v>
      </c>
      <c r="G148" s="256" cm="1">
        <f t="array" aca="1" ref="G148" ca="1">_xlfn.XLOOKUP($A148&amp;$B148,'[1]产值及收款计划（2026）'!$A:$A&amp;'[1]产值及收款计划（2026）'!$B:$B,'[1]产值及收款计划（2026）'!G:G)</f>
        <v>0</v>
      </c>
      <c r="H148" s="256" cm="1">
        <f t="array" aca="1" ref="H148" ca="1">_xlfn.XLOOKUP($A148&amp;$B148,'[1]产值及收款计划（2026）'!$A:$A&amp;'[1]产值及收款计划（2026）'!$B:$B,'[1]产值及收款计划（2026）'!H:H)</f>
        <v>0</v>
      </c>
      <c r="I148" s="257" cm="1">
        <f t="array" aca="1" ref="I148" ca="1">_xlfn.XLOOKUP($A148&amp;$B148,'[1]产值及收款计划（2026）'!$A:$A&amp;'[1]产值及收款计划（2026）'!$B:$B,'[1]产值及收款计划（2026）'!I:I)</f>
        <v>0.25</v>
      </c>
      <c r="J148" s="258" cm="1">
        <f t="array" aca="1" ref="J148" ca="1">_xlfn.XLOOKUP($A148&amp;$B148,'[1]产值及收款计划（2026）'!$A:$A&amp;'[1]产值及收款计划（2026）'!$B:$B,'[1]产值及收款计划（2026）'!J:J)</f>
        <v>0.06</v>
      </c>
      <c r="K148" s="256" cm="1">
        <f t="array" aca="1" ref="K148" ca="1">_xlfn.XLOOKUP($A148&amp;$B148,'[1]产值及收款计划（2026）'!$A:$A&amp;'[1]产值及收款计划（2026）'!$B:$B,'[1]产值及收款计划（2026）'!K:K)</f>
        <v>0</v>
      </c>
      <c r="L148" s="256" cm="1">
        <f t="array" aca="1" ref="L148" ca="1">_xlfn.XLOOKUP($A148&amp;$B148,'[1]产值及收款计划（2026）'!$A:$A&amp;'[1]产值及收款计划（2026）'!$B:$B,'[1]产值及收款计划（2026）'!L:L)</f>
        <v>0</v>
      </c>
      <c r="M148" s="256" t="str" cm="1">
        <f t="array" aca="1" ref="M148" ca="1">_xlfn.XLOOKUP($A148&amp;$B148,'[1]产值及收款计划（2026）'!$A:$A&amp;'[1]产值及收款计划（2026）'!$B:$B,'[1]产值及收款计划（2026）'!M:M)</f>
        <v>主导</v>
      </c>
      <c r="N148" s="256" cm="1">
        <f t="array" aca="1" ref="N148" ca="1">_xlfn.XLOOKUP($A148&amp;$B148,'[1]产值及收款计划（2026）'!$A:$A&amp;'[1]产值及收款计划（2026）'!$B:$B,'[1]产值及收款计划（2026）'!N:N)</f>
        <v>0</v>
      </c>
      <c r="O148" s="256" cm="1">
        <f t="array" aca="1" ref="O148" ca="1">_xlfn.XLOOKUP($A148&amp;$B148,'[1]产值及收款计划（2026）'!$A:$A&amp;'[1]产值及收款计划（2026）'!$B:$B,'[1]产值及收款计划（2026）'!O:O)</f>
        <v>0</v>
      </c>
      <c r="P148" s="255" t="str" cm="1">
        <f t="array" aca="1" ref="P148" ca="1">_xlfn.XLOOKUP($A148&amp;$B148,'[1]产值及收款计划（2026）'!$A:$A&amp;'[1]产值及收款计划（2026）'!$B:$B,'[1]产值及收款计划（2026）'!P:P)</f>
        <v>待签</v>
      </c>
      <c r="Q148" s="256" cm="1">
        <f t="array" aca="1" ref="Q148" ca="1">_xlfn.XLOOKUP($A148&amp;$B148,'[1]产值及收款计划（2026）'!$A:$A&amp;'[1]产值及收款计划（2026）'!$B:$B,'[1]产值及收款计划（2026）'!Q:Q)</f>
        <v>0</v>
      </c>
      <c r="R148" s="256" cm="1">
        <f t="array" aca="1" ref="R148" ca="1">_xlfn.XLOOKUP($A148&amp;$B148,'[1]产值及收款计划（2026）'!$A:$A&amp;'[1]产值及收款计划（2026）'!$B:$B,'[1]产值及收款计划（2026）'!R:R)</f>
        <v>0</v>
      </c>
      <c r="S148" s="256" cm="1">
        <f t="array" aca="1" ref="S148" ca="1">_xlfn.XLOOKUP($A148&amp;$B148,'[1]产值及收款计划（2026）'!$A:$A&amp;'[1]产值及收款计划（2026）'!$B:$B,'[1]产值及收款计划（2026）'!S:S)</f>
        <v>0</v>
      </c>
      <c r="T148" s="256" cm="1">
        <f t="array" aca="1" ref="T148" ca="1">_xlfn.XLOOKUP($A148&amp;$B148,'[1]产值及收款计划（2026）'!$A:$A&amp;'[1]产值及收款计划（2026）'!$B:$B,'[1]产值及收款计划（2026）'!T:T)</f>
        <v>0</v>
      </c>
      <c r="U148" s="256" cm="1">
        <f t="array" aca="1" ref="U148" ca="1">_xlfn.XLOOKUP($A148&amp;$B148,'[1]产值及收款计划（2026）'!$A:$A&amp;'[1]产值及收款计划（2026）'!$B:$B,'[1]产值及收款计划（2026）'!U:U)</f>
        <v>0</v>
      </c>
      <c r="V148" s="256" cm="1">
        <f t="array" aca="1" ref="V148" ca="1">_xlfn.XLOOKUP($A148&amp;$B148,'[1]产值及收款计划（2026）'!$A:$A&amp;'[1]产值及收款计划（2026）'!$B:$B,'[1]产值及收款计划（2026）'!V:V)</f>
        <v>0</v>
      </c>
      <c r="W148" s="256" cm="1">
        <f t="array" aca="1" ref="W148" ca="1">_xlfn.XLOOKUP($A148&amp;$B148,'[1]产值及收款计划（2026）'!$A:$A&amp;'[1]产值及收款计划（2026）'!$B:$B,'[1]产值及收款计划（2026）'!W:W)</f>
        <v>0</v>
      </c>
      <c r="X148" s="256" cm="1">
        <f t="array" aca="1" ref="X148" ca="1">_xlfn.XLOOKUP($A148&amp;$B148,'[1]产值及收款计划（2026）'!$A:$A&amp;'[1]产值及收款计划（2026）'!$B:$B,'[1]产值及收款计划（2026）'!X:X)</f>
        <v>0</v>
      </c>
      <c r="Y148" s="256" cm="1">
        <f t="array" aca="1" ref="Y148" ca="1">_xlfn.XLOOKUP($A148&amp;$B148,'[1]产值及收款计划（2026）'!$A:$A&amp;'[1]产值及收款计划（2026）'!$B:$B,'[1]产值及收款计划（2026）'!Y:Y)</f>
        <v>0</v>
      </c>
      <c r="Z148" s="256" cm="1">
        <f t="array" aca="1" ref="Z148" ca="1">_xlfn.XLOOKUP($A148&amp;$B148,'[1]产值及收款计划（2026）'!$A:$A&amp;'[1]产值及收款计划（2026）'!$B:$B,'[1]产值及收款计划（2026）'!Z:Z)</f>
        <v>0</v>
      </c>
      <c r="AA148" s="256" cm="1">
        <f t="array" aca="1" ref="AA148" ca="1">_xlfn.XLOOKUP($A148&amp;$B148,'[1]产值及收款计划（2026）'!$A:$A&amp;'[1]产值及收款计划（2026）'!$B:$B,'[1]产值及收款计划（2026）'!AA:AA)</f>
        <v>0</v>
      </c>
      <c r="AB148" s="256" cm="1">
        <f t="array" aca="1" ref="AB148" ca="1">_xlfn.XLOOKUP($A148&amp;$B148,'[1]产值及收款计划（2026）'!$A:$A&amp;'[1]产值及收款计划（2026）'!$B:$B,'[1]产值及收款计划（2026）'!AB:AB)</f>
        <v>0</v>
      </c>
      <c r="AC148" s="256" cm="1">
        <f t="array" aca="1" ref="AC148" ca="1">_xlfn.XLOOKUP($A148&amp;$B148,'[1]产值及收款计划（2026）'!$A:$A&amp;'[1]产值及收款计划（2026）'!$B:$B,'[1]产值及收款计划（2026）'!AC:AC)</f>
        <v>0</v>
      </c>
      <c r="AD148" s="256" cm="1">
        <f t="array" aca="1" ref="AD148" ca="1">_xlfn.XLOOKUP($A148&amp;$B148,'[1]产值及收款计划（2026）'!$A:$A&amp;'[1]产值及收款计划（2026）'!$B:$B,'[1]产值及收款计划（2026）'!AD:AD)</f>
        <v>0</v>
      </c>
      <c r="AE148" s="256" cm="1">
        <f t="array" aca="1" ref="AE148" ca="1">_xlfn.XLOOKUP($A148&amp;$B148,'[1]产值及收款计划（2026）'!$A:$A&amp;'[1]产值及收款计划（2026）'!$B:$B,'[1]产值及收款计划（2026）'!AE:AE)</f>
        <v>0</v>
      </c>
      <c r="AF148" s="256" cm="1">
        <f t="array" aca="1" ref="AF148" ca="1">_xlfn.XLOOKUP($A148&amp;$B148,'[1]产值及收款计划（2026）'!$A:$A&amp;'[1]产值及收款计划（2026）'!$B:$B,'[1]产值及收款计划（2026）'!AF:AF)</f>
        <v>0</v>
      </c>
      <c r="AG148" s="256" cm="1">
        <f t="array" aca="1" ref="AG148" ca="1">_xlfn.XLOOKUP($A148&amp;$B148,'[1]产值及收款计划（2026）'!$A:$A&amp;'[1]产值及收款计划（2026）'!$B:$B,'[1]产值及收款计划（2026）'!AG:AG)</f>
        <v>0</v>
      </c>
      <c r="AH148" s="256" cm="1">
        <f t="array" aca="1" ref="AH148" ca="1">_xlfn.XLOOKUP($A148&amp;$B148,'[1]产值及收款计划（2026）'!$A:$A&amp;'[1]产值及收款计划（2026）'!$B:$B,'[1]产值及收款计划（2026）'!AH:AH)</f>
        <v>0</v>
      </c>
      <c r="AI148" s="256" cm="1">
        <f t="array" aca="1" ref="AI148" ca="1">_xlfn.XLOOKUP($A148&amp;$B148,'[1]产值及收款计划（2026）'!$A:$A&amp;'[1]产值及收款计划（2026）'!$B:$B,'[1]产值及收款计划（2026）'!AI:AI)</f>
        <v>280</v>
      </c>
      <c r="AJ148" s="256" cm="1">
        <f t="array" aca="1" ref="AJ148" ca="1">_xlfn.XLOOKUP($A148&amp;$B148,'[1]产值及收款计划（2026）'!$A:$A&amp;'[1]产值及收款计划（2026）'!$B:$B,'[1]产值及收款计划（2026）'!AJ:AJ)</f>
        <v>0</v>
      </c>
      <c r="AK148" s="256" cm="1">
        <f t="array" aca="1" ref="AK148" ca="1">_xlfn.XLOOKUP($A148&amp;$B148,'[1]产值及收款计划（2026）'!$A:$A&amp;'[1]产值及收款计划（2026）'!$B:$B,'[1]产值及收款计划（2026）'!AK:AK)</f>
        <v>0</v>
      </c>
      <c r="AL148" s="256" cm="1">
        <f t="array" aca="1" ref="AL148" ca="1">_xlfn.XLOOKUP($A148&amp;$B148,'[1]产值及收款计划（2026）'!$A:$A&amp;'[1]产值及收款计划（2026）'!$B:$B,'[1]产值及收款计划（2026）'!AL:AL)</f>
        <v>0</v>
      </c>
      <c r="AM148" s="263" t="e" cm="1">
        <f t="array" aca="1" ref="AM148" ca="1">_xlfn.LET(_xlpm.勾选月份状态数组,TRANSPOSE('PPT(12-15页）-TOP10'!$A$3:$A$14),_xlpm.选择数据区,IF('PPT(12-15页）-TOP10'!$E$3="收款",$BA148:$BL148,$AA148:$AL148),SUM(_xlfn._xlws.FILTER(_xlpm.选择数据区,_xlpm.勾选月份状态数组,"")))</f>
        <v>#NAME?</v>
      </c>
      <c r="AN148" s="256" t="e" cm="1">
        <f t="array" aca="1" ref="AN148" ca="1">_xlfn.LET(_xlpm.勾选月份状态数组,TRANSPOSE('PPT(12-15页）-TOP10'!$A$3:$A$14),_xlpm.选择数据区,IF('PPT(12-15页）-TOP10'!$E$3="收款",$DA148:$DL148,$CA148:$CL148),SUM(_xlfn._xlws.FILTER(_xlpm.选择数据区,_xlpm.勾选月份状态数组,"")))</f>
        <v>#NAME?</v>
      </c>
      <c r="AO148" s="256">
        <f ca="1">SUM(CA148:CC148)+SUM(AD148:AL148)</f>
        <v>280</v>
      </c>
      <c r="AP148" s="256"/>
      <c r="AQ148" s="256"/>
      <c r="AR148" s="256"/>
      <c r="AS148" s="256" cm="1">
        <f t="array" aca="1" ref="AS148" ca="1">_xlfn.XLOOKUP($A148&amp;$B148,'[1]产值及收款计划（2026）'!$A:$A&amp;'[1]产值及收款计划（2026）'!$B:$B,'[1]产值及收款计划（2026）'!AS:AS)</f>
        <v>0</v>
      </c>
      <c r="AT148" s="256" cm="1">
        <f t="array" aca="1" ref="AT148" ca="1">_xlfn.XLOOKUP($A148&amp;$B148,'[1]产值及收款计划（2026）'!$A:$A&amp;'[1]产值及收款计划（2026）'!$B:$B,'[1]产值及收款计划（2026）'!AT:AT)</f>
        <v>0</v>
      </c>
      <c r="AU148" s="256" cm="1">
        <f t="array" aca="1" ref="AU148" ca="1">_xlfn.XLOOKUP($A148&amp;$B148,'[1]产值及收款计划（2026）'!$A:$A&amp;'[1]产值及收款计划（2026）'!$B:$B,'[1]产值及收款计划（2026）'!AU:AU)</f>
        <v>0</v>
      </c>
      <c r="AV148" s="256" cm="1">
        <f t="array" aca="1" ref="AV148" ca="1">_xlfn.XLOOKUP($A148&amp;$B148,'[1]产值及收款计划（2026）'!$A:$A&amp;'[1]产值及收款计划（2026）'!$B:$B,'[1]产值及收款计划（2026）'!AV:AV)</f>
        <v>0</v>
      </c>
      <c r="AW148" s="256" cm="1">
        <f t="array" aca="1" ref="AW148" ca="1">_xlfn.XLOOKUP($A148&amp;$B148,'[1]产值及收款计划（2026）'!$A:$A&amp;'[1]产值及收款计划（2026）'!$B:$B,'[1]产值及收款计划（2026）'!AW:AW)</f>
        <v>0</v>
      </c>
      <c r="AX148" s="256" cm="1">
        <f t="array" aca="1" ref="AX148" ca="1">_xlfn.XLOOKUP($A148&amp;$B148,'[1]产值及收款计划（2026）'!$A:$A&amp;'[1]产值及收款计划（2026）'!$B:$B,'[1]产值及收款计划（2026）'!AX:AX)</f>
        <v>0</v>
      </c>
      <c r="AY148" s="256" cm="1">
        <f t="array" aca="1" ref="AY148" ca="1">_xlfn.XLOOKUP($A148&amp;$B148,'[1]产值及收款计划（2026）'!$A:$A&amp;'[1]产值及收款计划（2026）'!$B:$B,'[1]产值及收款计划（2026）'!AY:AY)</f>
        <v>0</v>
      </c>
      <c r="AZ148" s="256" cm="1">
        <f t="array" aca="1" ref="AZ148" ca="1">_xlfn.XLOOKUP($A148&amp;$B148,'[1]产值及收款计划（2026）'!$A:$A&amp;'[1]产值及收款计划（2026）'!$B:$B,'[1]产值及收款计划（2026）'!AZ:AZ)</f>
        <v>0</v>
      </c>
      <c r="BA148" s="256" cm="1">
        <f t="array" aca="1" ref="BA148" ca="1">_xlfn.XLOOKUP($A148&amp;$B148,'[1]产值及收款计划（2026）'!$A:$A&amp;'[1]产值及收款计划（2026）'!$B:$B,'[1]产值及收款计划（2026）'!BA:BA)</f>
        <v>0</v>
      </c>
      <c r="BB148" s="256" cm="1">
        <f t="array" aca="1" ref="BB148" ca="1">_xlfn.XLOOKUP($A148&amp;$B148,'[1]产值及收款计划（2026）'!$A:$A&amp;'[1]产值及收款计划（2026）'!$B:$B,'[1]产值及收款计划（2026）'!BB:BB)</f>
        <v>0</v>
      </c>
      <c r="BC148" s="256" cm="1">
        <f t="array" aca="1" ref="BC148" ca="1">_xlfn.XLOOKUP($A148&amp;$B148,'[1]产值及收款计划（2026）'!$A:$A&amp;'[1]产值及收款计划（2026）'!$B:$B,'[1]产值及收款计划（2026）'!BC:BC)</f>
        <v>0</v>
      </c>
      <c r="BD148" s="256" cm="1">
        <f t="array" aca="1" ref="BD148" ca="1">_xlfn.XLOOKUP($A148&amp;$B148,'[1]产值及收款计划（2026）'!$A:$A&amp;'[1]产值及收款计划（2026）'!$B:$B,'[1]产值及收款计划（2026）'!BD:BD)</f>
        <v>0</v>
      </c>
      <c r="BE148" s="256" cm="1">
        <f t="array" aca="1" ref="BE148" ca="1">_xlfn.XLOOKUP($A148&amp;$B148,'[1]产值及收款计划（2026）'!$A:$A&amp;'[1]产值及收款计划（2026）'!$B:$B,'[1]产值及收款计划（2026）'!BE:BE)</f>
        <v>0</v>
      </c>
      <c r="BF148" s="256" cm="1">
        <f t="array" aca="1" ref="BF148" ca="1">_xlfn.XLOOKUP($A148&amp;$B148,'[1]产值及收款计划（2026）'!$A:$A&amp;'[1]产值及收款计划（2026）'!$B:$B,'[1]产值及收款计划（2026）'!BF:BF)</f>
        <v>0</v>
      </c>
      <c r="BG148" s="256" cm="1">
        <f t="array" aca="1" ref="BG148" ca="1">_xlfn.XLOOKUP($A148&amp;$B148,'[1]产值及收款计划（2026）'!$A:$A&amp;'[1]产值及收款计划（2026）'!$B:$B,'[1]产值及收款计划（2026）'!BG:BG)</f>
        <v>0</v>
      </c>
      <c r="BH148" s="256" cm="1">
        <f t="array" aca="1" ref="BH148" ca="1">_xlfn.XLOOKUP($A148&amp;$B148,'[1]产值及收款计划（2026）'!$A:$A&amp;'[1]产值及收款计划（2026）'!$B:$B,'[1]产值及收款计划（2026）'!BH:BH)</f>
        <v>0</v>
      </c>
      <c r="BI148" s="256" cm="1">
        <f t="array" aca="1" ref="BI148" ca="1">_xlfn.XLOOKUP($A148&amp;$B148,'[1]产值及收款计划（2026）'!$A:$A&amp;'[1]产值及收款计划（2026）'!$B:$B,'[1]产值及收款计划（2026）'!BI:BI)</f>
        <v>0</v>
      </c>
      <c r="BJ148" s="256" cm="1">
        <f t="array" aca="1" ref="BJ148" ca="1">_xlfn.XLOOKUP($A148&amp;$B148,'[1]产值及收款计划（2026）'!$A:$A&amp;'[1]产值及收款计划（2026）'!$B:$B,'[1]产值及收款计划（2026）'!BJ:BJ)</f>
        <v>0</v>
      </c>
      <c r="BK148" s="256" cm="1">
        <f t="array" aca="1" ref="BK148" ca="1">_xlfn.XLOOKUP($A148&amp;$B148,'[1]产值及收款计划（2026）'!$A:$A&amp;'[1]产值及收款计划（2026）'!$B:$B,'[1]产值及收款计划（2026）'!BK:BK)</f>
        <v>0</v>
      </c>
      <c r="BL148" s="256" cm="1">
        <f t="array" aca="1" ref="BL148" ca="1">_xlfn.XLOOKUP($A148&amp;$B148,'[1]产值及收款计划（2026）'!$A:$A&amp;'[1]产值及收款计划（2026）'!$B:$B,'[1]产值及收款计划（2026）'!BL:BL)</f>
        <v>0</v>
      </c>
      <c r="BM148" s="256"/>
      <c r="BN148" s="256"/>
      <c r="BO148" s="256"/>
      <c r="BP148" s="256"/>
      <c r="BQ148" s="255" cm="1">
        <f t="array" aca="1" ref="BQ148" ca="1">_xlfn.XLOOKUP($A148&amp;$B148,'[1]产值及收款计划（2026）'!$A:$A&amp;'[1]产值及收款计划（2026）'!$B:$B,'[1]产值及收款计划（2026）'!BQ:BQ)</f>
        <v>0</v>
      </c>
      <c r="BR148" s="256" cm="1">
        <f t="array" aca="1" ref="BR148" ca="1">_xlfn.XLOOKUP($A148&amp;$B148,'[1]产值及收款计划（2026）'!$A:$A&amp;'[1]产值及收款计划（2026）'!$B:$B,'[1]产值及收款计划（2026）'!BR:BR)</f>
        <v>0</v>
      </c>
      <c r="CA148" s="256" cm="1">
        <f t="array" aca="1" ref="CA148" ca="1">_xlfn.XLOOKUP($A148&amp;$B148,'[1]产值及收款计划（2026）'!$A:$A&amp;'[1]产值及收款计划（2026）'!$B:$B,'[1]产值及收款计划（2026）'!CA:CA)</f>
        <v>0</v>
      </c>
      <c r="CB148" s="256" cm="1">
        <f t="array" aca="1" ref="CB148" ca="1">_xlfn.XLOOKUP($A148&amp;$B148,'[1]产值及收款计划（2026）'!$A:$A&amp;'[1]产值及收款计划（2026）'!$B:$B,'[1]产值及收款计划（2026）'!CB:CB)</f>
        <v>0</v>
      </c>
      <c r="CC148" s="256" cm="1">
        <f t="array" aca="1" ref="CC148" ca="1">_xlfn.XLOOKUP($A148&amp;$B148,'[1]产值及收款计划（2026）'!$A:$A&amp;'[1]产值及收款计划（2026）'!$B:$B,'[1]产值及收款计划（2026）'!CC:CC)</f>
        <v>0</v>
      </c>
      <c r="CD148" s="256" cm="1">
        <f t="array" aca="1" ref="CD148" ca="1">_xlfn.XLOOKUP($A148&amp;$B148,'[1]产值及收款计划（2026）'!$A:$A&amp;'[1]产值及收款计划（2026）'!$B:$B,'[1]产值及收款计划（2026）'!CD:CD)</f>
        <v>0</v>
      </c>
      <c r="CE148" s="256" cm="1">
        <f t="array" aca="1" ref="CE148" ca="1">_xlfn.XLOOKUP($A148&amp;$B148,'[1]产值及收款计划（2026）'!$A:$A&amp;'[1]产值及收款计划（2026）'!$B:$B,'[1]产值及收款计划（2026）'!CE:CE)</f>
        <v>0</v>
      </c>
      <c r="CF148" s="256" cm="1">
        <f t="array" aca="1" ref="CF148" ca="1">_xlfn.XLOOKUP($A148&amp;$B148,'[1]产值及收款计划（2026）'!$A:$A&amp;'[1]产值及收款计划（2026）'!$B:$B,'[1]产值及收款计划（2026）'!CF:CF)</f>
        <v>0</v>
      </c>
      <c r="CG148" s="256" cm="1">
        <f t="array" aca="1" ref="CG148" ca="1">_xlfn.XLOOKUP($A148&amp;$B148,'[1]产值及收款计划（2026）'!$A:$A&amp;'[1]产值及收款计划（2026）'!$B:$B,'[1]产值及收款计划（2026）'!CG:CG)</f>
        <v>0</v>
      </c>
      <c r="CH148" s="256" cm="1">
        <f t="array" aca="1" ref="CH148" ca="1">_xlfn.XLOOKUP($A148&amp;$B148,'[1]产值及收款计划（2026）'!$A:$A&amp;'[1]产值及收款计划（2026）'!$B:$B,'[1]产值及收款计划（2026）'!CH:CH)</f>
        <v>0</v>
      </c>
      <c r="CI148" s="256" cm="1">
        <f t="array" aca="1" ref="CI148" ca="1">_xlfn.XLOOKUP($A148&amp;$B148,'[1]产值及收款计划（2026）'!$A:$A&amp;'[1]产值及收款计划（2026）'!$B:$B,'[1]产值及收款计划（2026）'!CI:CI)</f>
        <v>0</v>
      </c>
      <c r="CJ148" s="256" cm="1">
        <f t="array" aca="1" ref="CJ148" ca="1">_xlfn.XLOOKUP($A148&amp;$B148,'[1]产值及收款计划（2026）'!$A:$A&amp;'[1]产值及收款计划（2026）'!$B:$B,'[1]产值及收款计划（2026）'!CJ:CJ)</f>
        <v>0</v>
      </c>
      <c r="CK148" s="256" cm="1">
        <f t="array" aca="1" ref="CK148" ca="1">_xlfn.XLOOKUP($A148&amp;$B148,'[1]产值及收款计划（2026）'!$A:$A&amp;'[1]产值及收款计划（2026）'!$B:$B,'[1]产值及收款计划（2026）'!CK:CK)</f>
        <v>0</v>
      </c>
      <c r="CL148" s="256" cm="1">
        <f t="array" aca="1" ref="CL148" ca="1">_xlfn.XLOOKUP($A148&amp;$B148,'[1]产值及收款计划（2026）'!$A:$A&amp;'[1]产值及收款计划（2026）'!$B:$B,'[1]产值及收款计划（2026）'!CL:CL)</f>
        <v>0</v>
      </c>
      <c r="DA148" s="256" cm="1">
        <f t="array" aca="1" ref="DA148" ca="1">_xlfn.XLOOKUP($A148&amp;$B148,'[1]产值及收款计划（2026）'!$A:$A&amp;'[1]产值及收款计划（2026）'!$B:$B,'[1]产值及收款计划（2026）'!DA:DA)</f>
        <v>0</v>
      </c>
      <c r="DB148" s="256" cm="1">
        <f t="array" aca="1" ref="DB148" ca="1">_xlfn.XLOOKUP($A148&amp;$B148,'[1]产值及收款计划（2026）'!$A:$A&amp;'[1]产值及收款计划（2026）'!$B:$B,'[1]产值及收款计划（2026）'!DB:DB)</f>
        <v>0</v>
      </c>
      <c r="DC148" s="256" cm="1">
        <f t="array" aca="1" ref="DC148" ca="1">_xlfn.XLOOKUP($A148&amp;$B148,'[1]产值及收款计划（2026）'!$A:$A&amp;'[1]产值及收款计划（2026）'!$B:$B,'[1]产值及收款计划（2026）'!DC:DC)</f>
        <v>0</v>
      </c>
      <c r="DD148" s="256" cm="1">
        <f t="array" aca="1" ref="DD148" ca="1">_xlfn.XLOOKUP($A148&amp;$B148,'[1]产值及收款计划（2026）'!$A:$A&amp;'[1]产值及收款计划（2026）'!$B:$B,'[1]产值及收款计划（2026）'!DD:DD)</f>
        <v>0</v>
      </c>
      <c r="DE148" s="256" cm="1">
        <f t="array" aca="1" ref="DE148" ca="1">_xlfn.XLOOKUP($A148&amp;$B148,'[1]产值及收款计划（2026）'!$A:$A&amp;'[1]产值及收款计划（2026）'!$B:$B,'[1]产值及收款计划（2026）'!DE:DE)</f>
        <v>0</v>
      </c>
      <c r="DF148" s="256" cm="1">
        <f t="array" aca="1" ref="DF148" ca="1">_xlfn.XLOOKUP($A148&amp;$B148,'[1]产值及收款计划（2026）'!$A:$A&amp;'[1]产值及收款计划（2026）'!$B:$B,'[1]产值及收款计划（2026）'!DF:DF)</f>
        <v>0</v>
      </c>
      <c r="DG148" s="256" cm="1">
        <f t="array" aca="1" ref="DG148" ca="1">_xlfn.XLOOKUP($A148&amp;$B148,'[1]产值及收款计划（2026）'!$A:$A&amp;'[1]产值及收款计划（2026）'!$B:$B,'[1]产值及收款计划（2026）'!DG:DG)</f>
        <v>0</v>
      </c>
      <c r="DH148" s="256" cm="1">
        <f t="array" aca="1" ref="DH148" ca="1">_xlfn.XLOOKUP($A148&amp;$B148,'[1]产值及收款计划（2026）'!$A:$A&amp;'[1]产值及收款计划（2026）'!$B:$B,'[1]产值及收款计划（2026）'!DH:DH)</f>
        <v>0</v>
      </c>
      <c r="DI148" s="256" cm="1">
        <f t="array" aca="1" ref="DI148" ca="1">_xlfn.XLOOKUP($A148&amp;$B148,'[1]产值及收款计划（2026）'!$A:$A&amp;'[1]产值及收款计划（2026）'!$B:$B,'[1]产值及收款计划（2026）'!DI:DI)</f>
        <v>0</v>
      </c>
      <c r="DJ148" s="256" cm="1">
        <f t="array" aca="1" ref="DJ148" ca="1">_xlfn.XLOOKUP($A148&amp;$B148,'[1]产值及收款计划（2026）'!$A:$A&amp;'[1]产值及收款计划（2026）'!$B:$B,'[1]产值及收款计划（2026）'!DJ:DJ)</f>
        <v>0</v>
      </c>
      <c r="DK148" s="256" cm="1">
        <f t="array" aca="1" ref="DK148" ca="1">_xlfn.XLOOKUP($A148&amp;$B148,'[1]产值及收款计划（2026）'!$A:$A&amp;'[1]产值及收款计划（2026）'!$B:$B,'[1]产值及收款计划（2026）'!DK:DK)</f>
        <v>0</v>
      </c>
      <c r="DL148" s="256" cm="1">
        <f t="array" aca="1" ref="DL148" ca="1">_xlfn.XLOOKUP($A148&amp;$B148,'[1]产值及收款计划（2026）'!$A:$A&amp;'[1]产值及收款计划（2026）'!$B:$B,'[1]产值及收款计划（2026）'!DL:DL)</f>
        <v>0</v>
      </c>
      <c r="DM148" s="264"/>
      <c r="DN148" s="250"/>
    </row>
    <row r="149" spans="1:118" ht="20.25" x14ac:dyDescent="0.15">
      <c r="A149" s="254">
        <f t="shared" ref="A149:A172" ca="1" si="12">A148+1</f>
        <v>145</v>
      </c>
      <c r="B149" s="254" t="s">
        <v>25</v>
      </c>
      <c r="C149" s="255" t="str" cm="1">
        <f t="array" aca="1" ref="C149" ca="1">_xlfn.XLOOKUP($A149&amp;$B149,'[1]产值及收款计划（2026）'!$A:$A&amp;'[1]产值及收款计划（2026）'!$B:$B,'[1]产值及收款计划（2026）'!C:C)</f>
        <v>待签02</v>
      </c>
      <c r="D149" s="255" t="str" cm="1">
        <f t="array" aca="1" ref="D149" ca="1">_xlfn.XLOOKUP($A149&amp;$B149,'[1]产值及收款计划（2026）'!$A:$A&amp;'[1]产值及收款计划（2026）'!$B:$B,'[1]产值及收款计划（2026）'!D:D)</f>
        <v>工程泥浆资源化再生循环利用管理平台</v>
      </c>
      <c r="E149" s="256" cm="1">
        <f t="array" aca="1" ref="E149" ca="1">_xlfn.XLOOKUP($A149&amp;$B149,'[1]产值及收款计划（2026）'!$A:$A&amp;'[1]产值及收款计划（2026）'!$B:$B,'[1]产值及收款计划（2026）'!E:E)</f>
        <v>300</v>
      </c>
      <c r="F149" s="256" cm="1">
        <f t="array" aca="1" ref="F149" ca="1">_xlfn.XLOOKUP($A149&amp;$B149,'[1]产值及收款计划（2026）'!$A:$A&amp;'[1]产值及收款计划（2026）'!$B:$B,'[1]产值及收款计划（2026）'!F:F)</f>
        <v>0</v>
      </c>
      <c r="G149" s="256" cm="1">
        <f t="array" aca="1" ref="G149" ca="1">_xlfn.XLOOKUP($A149&amp;$B149,'[1]产值及收款计划（2026）'!$A:$A&amp;'[1]产值及收款计划（2026）'!$B:$B,'[1]产值及收款计划（2026）'!G:G)</f>
        <v>0</v>
      </c>
      <c r="H149" s="256" cm="1">
        <f t="array" aca="1" ref="H149" ca="1">_xlfn.XLOOKUP($A149&amp;$B149,'[1]产值及收款计划（2026）'!$A:$A&amp;'[1]产值及收款计划（2026）'!$B:$B,'[1]产值及收款计划（2026）'!H:H)</f>
        <v>0</v>
      </c>
      <c r="I149" s="257" cm="1">
        <f t="array" aca="1" ref="I149" ca="1">_xlfn.XLOOKUP($A149&amp;$B149,'[1]产值及收款计划（2026）'!$A:$A&amp;'[1]产值及收款计划（2026）'!$B:$B,'[1]产值及收款计划（2026）'!I:I)</f>
        <v>1</v>
      </c>
      <c r="J149" s="258" cm="1">
        <f t="array" aca="1" ref="J149" ca="1">_xlfn.XLOOKUP($A149&amp;$B149,'[1]产值及收款计划（2026）'!$A:$A&amp;'[1]产值及收款计划（2026）'!$B:$B,'[1]产值及收款计划（2026）'!J:J)</f>
        <v>0.06</v>
      </c>
      <c r="K149" s="256" cm="1">
        <f t="array" aca="1" ref="K149" ca="1">_xlfn.XLOOKUP($A149&amp;$B149,'[1]产值及收款计划（2026）'!$A:$A&amp;'[1]产值及收款计划（2026）'!$B:$B,'[1]产值及收款计划（2026）'!K:K)</f>
        <v>0</v>
      </c>
      <c r="L149" s="256" cm="1">
        <f t="array" aca="1" ref="L149" ca="1">_xlfn.XLOOKUP($A149&amp;$B149,'[1]产值及收款计划（2026）'!$A:$A&amp;'[1]产值及收款计划（2026）'!$B:$B,'[1]产值及收款计划（2026）'!L:L)</f>
        <v>0</v>
      </c>
      <c r="M149" s="256" t="str" cm="1">
        <f t="array" aca="1" ref="M149" ca="1">_xlfn.XLOOKUP($A149&amp;$B149,'[1]产值及收款计划（2026）'!$A:$A&amp;'[1]产值及收款计划（2026）'!$B:$B,'[1]产值及收款计划（2026）'!M:M)</f>
        <v>主导</v>
      </c>
      <c r="N149" s="256" cm="1">
        <f t="array" aca="1" ref="N149" ca="1">_xlfn.XLOOKUP($A149&amp;$B149,'[1]产值及收款计划（2026）'!$A:$A&amp;'[1]产值及收款计划（2026）'!$B:$B,'[1]产值及收款计划（2026）'!N:N)</f>
        <v>0</v>
      </c>
      <c r="O149" s="256" cm="1">
        <f t="array" aca="1" ref="O149" ca="1">_xlfn.XLOOKUP($A149&amp;$B149,'[1]产值及收款计划（2026）'!$A:$A&amp;'[1]产值及收款计划（2026）'!$B:$B,'[1]产值及收款计划（2026）'!O:O)</f>
        <v>0</v>
      </c>
      <c r="P149" s="255" t="str" cm="1">
        <f t="array" aca="1" ref="P149" ca="1">_xlfn.XLOOKUP($A149&amp;$B149,'[1]产值及收款计划（2026）'!$A:$A&amp;'[1]产值及收款计划（2026）'!$B:$B,'[1]产值及收款计划（2026）'!P:P)</f>
        <v>待签</v>
      </c>
      <c r="Q149" s="256" cm="1">
        <f t="array" aca="1" ref="Q149" ca="1">_xlfn.XLOOKUP($A149&amp;$B149,'[1]产值及收款计划（2026）'!$A:$A&amp;'[1]产值及收款计划（2026）'!$B:$B,'[1]产值及收款计划（2026）'!Q:Q)</f>
        <v>0</v>
      </c>
      <c r="R149" s="256" cm="1">
        <f t="array" aca="1" ref="R149" ca="1">_xlfn.XLOOKUP($A149&amp;$B149,'[1]产值及收款计划（2026）'!$A:$A&amp;'[1]产值及收款计划（2026）'!$B:$B,'[1]产值及收款计划（2026）'!R:R)</f>
        <v>0</v>
      </c>
      <c r="S149" s="256" cm="1">
        <f t="array" aca="1" ref="S149" ca="1">_xlfn.XLOOKUP($A149&amp;$B149,'[1]产值及收款计划（2026）'!$A:$A&amp;'[1]产值及收款计划（2026）'!$B:$B,'[1]产值及收款计划（2026）'!S:S)</f>
        <v>0</v>
      </c>
      <c r="T149" s="256" cm="1">
        <f t="array" aca="1" ref="T149" ca="1">_xlfn.XLOOKUP($A149&amp;$B149,'[1]产值及收款计划（2026）'!$A:$A&amp;'[1]产值及收款计划（2026）'!$B:$B,'[1]产值及收款计划（2026）'!T:T)</f>
        <v>0</v>
      </c>
      <c r="U149" s="256" cm="1">
        <f t="array" aca="1" ref="U149" ca="1">_xlfn.XLOOKUP($A149&amp;$B149,'[1]产值及收款计划（2026）'!$A:$A&amp;'[1]产值及收款计划（2026）'!$B:$B,'[1]产值及收款计划（2026）'!U:U)</f>
        <v>0</v>
      </c>
      <c r="V149" s="256" cm="1">
        <f t="array" aca="1" ref="V149" ca="1">_xlfn.XLOOKUP($A149&amp;$B149,'[1]产值及收款计划（2026）'!$A:$A&amp;'[1]产值及收款计划（2026）'!$B:$B,'[1]产值及收款计划（2026）'!V:V)</f>
        <v>0</v>
      </c>
      <c r="W149" s="256" cm="1">
        <f t="array" aca="1" ref="W149" ca="1">_xlfn.XLOOKUP($A149&amp;$B149,'[1]产值及收款计划（2026）'!$A:$A&amp;'[1]产值及收款计划（2026）'!$B:$B,'[1]产值及收款计划（2026）'!W:W)</f>
        <v>0</v>
      </c>
      <c r="X149" s="256" cm="1">
        <f t="array" aca="1" ref="X149" ca="1">_xlfn.XLOOKUP($A149&amp;$B149,'[1]产值及收款计划（2026）'!$A:$A&amp;'[1]产值及收款计划（2026）'!$B:$B,'[1]产值及收款计划（2026）'!X:X)</f>
        <v>0</v>
      </c>
      <c r="Y149" s="256" cm="1">
        <f t="array" aca="1" ref="Y149" ca="1">_xlfn.XLOOKUP($A149&amp;$B149,'[1]产值及收款计划（2026）'!$A:$A&amp;'[1]产值及收款计划（2026）'!$B:$B,'[1]产值及收款计划（2026）'!Y:Y)</f>
        <v>0</v>
      </c>
      <c r="Z149" s="256" cm="1">
        <f t="array" aca="1" ref="Z149" ca="1">_xlfn.XLOOKUP($A149&amp;$B149,'[1]产值及收款计划（2026）'!$A:$A&amp;'[1]产值及收款计划（2026）'!$B:$B,'[1]产值及收款计划（2026）'!Z:Z)</f>
        <v>0</v>
      </c>
      <c r="AA149" s="256" cm="1">
        <f t="array" aca="1" ref="AA149" ca="1">_xlfn.XLOOKUP($A149&amp;$B149,'[1]产值及收款计划（2026）'!$A:$A&amp;'[1]产值及收款计划（2026）'!$B:$B,'[1]产值及收款计划（2026）'!AA:AA)</f>
        <v>0</v>
      </c>
      <c r="AB149" s="256" cm="1">
        <f t="array" aca="1" ref="AB149" ca="1">_xlfn.XLOOKUP($A149&amp;$B149,'[1]产值及收款计划（2026）'!$A:$A&amp;'[1]产值及收款计划（2026）'!$B:$B,'[1]产值及收款计划（2026）'!AB:AB)</f>
        <v>0</v>
      </c>
      <c r="AC149" s="256" cm="1">
        <f t="array" aca="1" ref="AC149" ca="1">_xlfn.XLOOKUP($A149&amp;$B149,'[1]产值及收款计划（2026）'!$A:$A&amp;'[1]产值及收款计划（2026）'!$B:$B,'[1]产值及收款计划（2026）'!AC:AC)</f>
        <v>0</v>
      </c>
      <c r="AD149" s="256" cm="1">
        <f t="array" aca="1" ref="AD149" ca="1">_xlfn.XLOOKUP($A149&amp;$B149,'[1]产值及收款计划（2026）'!$A:$A&amp;'[1]产值及收款计划（2026）'!$B:$B,'[1]产值及收款计划（2026）'!AD:AD)</f>
        <v>0</v>
      </c>
      <c r="AE149" s="256" cm="1">
        <f t="array" aca="1" ref="AE149" ca="1">_xlfn.XLOOKUP($A149&amp;$B149,'[1]产值及收款计划（2026）'!$A:$A&amp;'[1]产值及收款计划（2026）'!$B:$B,'[1]产值及收款计划（2026）'!AE:AE)</f>
        <v>0</v>
      </c>
      <c r="AF149" s="256" cm="1">
        <f t="array" aca="1" ref="AF149" ca="1">_xlfn.XLOOKUP($A149&amp;$B149,'[1]产值及收款计划（2026）'!$A:$A&amp;'[1]产值及收款计划（2026）'!$B:$B,'[1]产值及收款计划（2026）'!AF:AF)</f>
        <v>0</v>
      </c>
      <c r="AG149" s="256" cm="1">
        <f t="array" aca="1" ref="AG149" ca="1">_xlfn.XLOOKUP($A149&amp;$B149,'[1]产值及收款计划（2026）'!$A:$A&amp;'[1]产值及收款计划（2026）'!$B:$B,'[1]产值及收款计划（2026）'!AG:AG)</f>
        <v>0</v>
      </c>
      <c r="AH149" s="256" cm="1">
        <f t="array" aca="1" ref="AH149" ca="1">_xlfn.XLOOKUP($A149&amp;$B149,'[1]产值及收款计划（2026）'!$A:$A&amp;'[1]产值及收款计划（2026）'!$B:$B,'[1]产值及收款计划（2026）'!AH:AH)</f>
        <v>0</v>
      </c>
      <c r="AI149" s="256" cm="1">
        <f t="array" aca="1" ref="AI149" ca="1">_xlfn.XLOOKUP($A149&amp;$B149,'[1]产值及收款计划（2026）'!$A:$A&amp;'[1]产值及收款计划（2026）'!$B:$B,'[1]产值及收款计划（2026）'!AI:AI)</f>
        <v>0</v>
      </c>
      <c r="AJ149" s="256" cm="1">
        <f t="array" aca="1" ref="AJ149" ca="1">_xlfn.XLOOKUP($A149&amp;$B149,'[1]产值及收款计划（2026）'!$A:$A&amp;'[1]产值及收款计划（2026）'!$B:$B,'[1]产值及收款计划（2026）'!AJ:AJ)</f>
        <v>0</v>
      </c>
      <c r="AK149" s="256" cm="1">
        <f t="array" aca="1" ref="AK149" ca="1">_xlfn.XLOOKUP($A149&amp;$B149,'[1]产值及收款计划（2026）'!$A:$A&amp;'[1]产值及收款计划（2026）'!$B:$B,'[1]产值及收款计划（2026）'!AK:AK)</f>
        <v>0</v>
      </c>
      <c r="AL149" s="256" cm="1">
        <f t="array" aca="1" ref="AL149" ca="1">_xlfn.XLOOKUP($A149&amp;$B149,'[1]产值及收款计划（2026）'!$A:$A&amp;'[1]产值及收款计划（2026）'!$B:$B,'[1]产值及收款计划（2026）'!AL:AL)</f>
        <v>180</v>
      </c>
      <c r="AM149" s="263" t="e" cm="1">
        <f t="array" aca="1" ref="AM149" ca="1">_xlfn.LET(_xlpm.勾选月份状态数组,TRANSPOSE('PPT(12-15页）-TOP10'!$A$3:$A$14),_xlpm.选择数据区,IF('PPT(12-15页）-TOP10'!$E$3="收款",$BA149:$BL149,$AA149:$AL149),SUM(_xlfn._xlws.FILTER(_xlpm.选择数据区,_xlpm.勾选月份状态数组,"")))</f>
        <v>#NAME?</v>
      </c>
      <c r="AN149" s="256" t="e" cm="1">
        <f t="array" aca="1" ref="AN149" ca="1">_xlfn.LET(_xlpm.勾选月份状态数组,TRANSPOSE('PPT(12-15页）-TOP10'!$A$3:$A$14),_xlpm.选择数据区,IF('PPT(12-15页）-TOP10'!$E$3="收款",$DA149:$DL149,$CA149:$CL149),SUM(_xlfn._xlws.FILTER(_xlpm.选择数据区,_xlpm.勾选月份状态数组,"")))</f>
        <v>#NAME?</v>
      </c>
      <c r="AO149" s="256">
        <f ca="1">SUM(CA149:CC149)+SUM(AD149:AL149)</f>
        <v>180</v>
      </c>
      <c r="AP149" s="256"/>
      <c r="AQ149" s="256"/>
      <c r="AR149" s="256"/>
      <c r="AS149" s="256" cm="1">
        <f t="array" aca="1" ref="AS149" ca="1">_xlfn.XLOOKUP($A149&amp;$B149,'[1]产值及收款计划（2026）'!$A:$A&amp;'[1]产值及收款计划（2026）'!$B:$B,'[1]产值及收款计划（2026）'!AS:AS)</f>
        <v>0</v>
      </c>
      <c r="AT149" s="256" cm="1">
        <f t="array" aca="1" ref="AT149" ca="1">_xlfn.XLOOKUP($A149&amp;$B149,'[1]产值及收款计划（2026）'!$A:$A&amp;'[1]产值及收款计划（2026）'!$B:$B,'[1]产值及收款计划（2026）'!AT:AT)</f>
        <v>0</v>
      </c>
      <c r="AU149" s="256" cm="1">
        <f t="array" aca="1" ref="AU149" ca="1">_xlfn.XLOOKUP($A149&amp;$B149,'[1]产值及收款计划（2026）'!$A:$A&amp;'[1]产值及收款计划（2026）'!$B:$B,'[1]产值及收款计划（2026）'!AU:AU)</f>
        <v>0</v>
      </c>
      <c r="AV149" s="256" cm="1">
        <f t="array" aca="1" ref="AV149" ca="1">_xlfn.XLOOKUP($A149&amp;$B149,'[1]产值及收款计划（2026）'!$A:$A&amp;'[1]产值及收款计划（2026）'!$B:$B,'[1]产值及收款计划（2026）'!AV:AV)</f>
        <v>0</v>
      </c>
      <c r="AW149" s="256" cm="1">
        <f t="array" aca="1" ref="AW149" ca="1">_xlfn.XLOOKUP($A149&amp;$B149,'[1]产值及收款计划（2026）'!$A:$A&amp;'[1]产值及收款计划（2026）'!$B:$B,'[1]产值及收款计划（2026）'!AW:AW)</f>
        <v>0</v>
      </c>
      <c r="AX149" s="256" cm="1">
        <f t="array" aca="1" ref="AX149" ca="1">_xlfn.XLOOKUP($A149&amp;$B149,'[1]产值及收款计划（2026）'!$A:$A&amp;'[1]产值及收款计划（2026）'!$B:$B,'[1]产值及收款计划（2026）'!AX:AX)</f>
        <v>0</v>
      </c>
      <c r="AY149" s="256" cm="1">
        <f t="array" aca="1" ref="AY149" ca="1">_xlfn.XLOOKUP($A149&amp;$B149,'[1]产值及收款计划（2026）'!$A:$A&amp;'[1]产值及收款计划（2026）'!$B:$B,'[1]产值及收款计划（2026）'!AY:AY)</f>
        <v>0</v>
      </c>
      <c r="AZ149" s="256" cm="1">
        <f t="array" aca="1" ref="AZ149" ca="1">_xlfn.XLOOKUP($A149&amp;$B149,'[1]产值及收款计划（2026）'!$A:$A&amp;'[1]产值及收款计划（2026）'!$B:$B,'[1]产值及收款计划（2026）'!AZ:AZ)</f>
        <v>0</v>
      </c>
      <c r="BA149" s="256" cm="1">
        <f t="array" aca="1" ref="BA149" ca="1">_xlfn.XLOOKUP($A149&amp;$B149,'[1]产值及收款计划（2026）'!$A:$A&amp;'[1]产值及收款计划（2026）'!$B:$B,'[1]产值及收款计划（2026）'!BA:BA)</f>
        <v>0</v>
      </c>
      <c r="BB149" s="256" cm="1">
        <f t="array" aca="1" ref="BB149" ca="1">_xlfn.XLOOKUP($A149&amp;$B149,'[1]产值及收款计划（2026）'!$A:$A&amp;'[1]产值及收款计划（2026）'!$B:$B,'[1]产值及收款计划（2026）'!BB:BB)</f>
        <v>0</v>
      </c>
      <c r="BC149" s="256" cm="1">
        <f t="array" aca="1" ref="BC149" ca="1">_xlfn.XLOOKUP($A149&amp;$B149,'[1]产值及收款计划（2026）'!$A:$A&amp;'[1]产值及收款计划（2026）'!$B:$B,'[1]产值及收款计划（2026）'!BC:BC)</f>
        <v>0</v>
      </c>
      <c r="BD149" s="256" cm="1">
        <f t="array" aca="1" ref="BD149" ca="1">_xlfn.XLOOKUP($A149&amp;$B149,'[1]产值及收款计划（2026）'!$A:$A&amp;'[1]产值及收款计划（2026）'!$B:$B,'[1]产值及收款计划（2026）'!BD:BD)</f>
        <v>0</v>
      </c>
      <c r="BE149" s="256" cm="1">
        <f t="array" aca="1" ref="BE149" ca="1">_xlfn.XLOOKUP($A149&amp;$B149,'[1]产值及收款计划（2026）'!$A:$A&amp;'[1]产值及收款计划（2026）'!$B:$B,'[1]产值及收款计划（2026）'!BE:BE)</f>
        <v>0</v>
      </c>
      <c r="BF149" s="256" cm="1">
        <f t="array" aca="1" ref="BF149" ca="1">_xlfn.XLOOKUP($A149&amp;$B149,'[1]产值及收款计划（2026）'!$A:$A&amp;'[1]产值及收款计划（2026）'!$B:$B,'[1]产值及收款计划（2026）'!BF:BF)</f>
        <v>0</v>
      </c>
      <c r="BG149" s="256" cm="1">
        <f t="array" aca="1" ref="BG149" ca="1">_xlfn.XLOOKUP($A149&amp;$B149,'[1]产值及收款计划（2026）'!$A:$A&amp;'[1]产值及收款计划（2026）'!$B:$B,'[1]产值及收款计划（2026）'!BG:BG)</f>
        <v>0</v>
      </c>
      <c r="BH149" s="256" cm="1">
        <f t="array" aca="1" ref="BH149" ca="1">_xlfn.XLOOKUP($A149&amp;$B149,'[1]产值及收款计划（2026）'!$A:$A&amp;'[1]产值及收款计划（2026）'!$B:$B,'[1]产值及收款计划（2026）'!BH:BH)</f>
        <v>0</v>
      </c>
      <c r="BI149" s="256" cm="1">
        <f t="array" aca="1" ref="BI149" ca="1">_xlfn.XLOOKUP($A149&amp;$B149,'[1]产值及收款计划（2026）'!$A:$A&amp;'[1]产值及收款计划（2026）'!$B:$B,'[1]产值及收款计划（2026）'!BI:BI)</f>
        <v>0</v>
      </c>
      <c r="BJ149" s="256" cm="1">
        <f t="array" aca="1" ref="BJ149" ca="1">_xlfn.XLOOKUP($A149&amp;$B149,'[1]产值及收款计划（2026）'!$A:$A&amp;'[1]产值及收款计划（2026）'!$B:$B,'[1]产值及收款计划（2026）'!BJ:BJ)</f>
        <v>0</v>
      </c>
      <c r="BK149" s="256" cm="1">
        <f t="array" aca="1" ref="BK149" ca="1">_xlfn.XLOOKUP($A149&amp;$B149,'[1]产值及收款计划（2026）'!$A:$A&amp;'[1]产值及收款计划（2026）'!$B:$B,'[1]产值及收款计划（2026）'!BK:BK)</f>
        <v>0</v>
      </c>
      <c r="BL149" s="256" cm="1">
        <f t="array" aca="1" ref="BL149" ca="1">_xlfn.XLOOKUP($A149&amp;$B149,'[1]产值及收款计划（2026）'!$A:$A&amp;'[1]产值及收款计划（2026）'!$B:$B,'[1]产值及收款计划（2026）'!BL:BL)</f>
        <v>0</v>
      </c>
      <c r="BM149" s="256"/>
      <c r="BN149" s="256"/>
      <c r="BO149" s="256"/>
      <c r="BP149" s="256"/>
      <c r="BQ149" s="255" cm="1">
        <f t="array" aca="1" ref="BQ149" ca="1">_xlfn.XLOOKUP($A149&amp;$B149,'[1]产值及收款计划（2026）'!$A:$A&amp;'[1]产值及收款计划（2026）'!$B:$B,'[1]产值及收款计划（2026）'!BQ:BQ)</f>
        <v>0</v>
      </c>
      <c r="BR149" s="256" cm="1">
        <f t="array" aca="1" ref="BR149" ca="1">_xlfn.XLOOKUP($A149&amp;$B149,'[1]产值及收款计划（2026）'!$A:$A&amp;'[1]产值及收款计划（2026）'!$B:$B,'[1]产值及收款计划（2026）'!BR:BR)</f>
        <v>0</v>
      </c>
      <c r="CA149" s="256" cm="1">
        <f t="array" aca="1" ref="CA149" ca="1">_xlfn.XLOOKUP($A149&amp;$B149,'[1]产值及收款计划（2026）'!$A:$A&amp;'[1]产值及收款计划（2026）'!$B:$B,'[1]产值及收款计划（2026）'!CA:CA)</f>
        <v>0</v>
      </c>
      <c r="CB149" s="256" cm="1">
        <f t="array" aca="1" ref="CB149" ca="1">_xlfn.XLOOKUP($A149&amp;$B149,'[1]产值及收款计划（2026）'!$A:$A&amp;'[1]产值及收款计划（2026）'!$B:$B,'[1]产值及收款计划（2026）'!CB:CB)</f>
        <v>0</v>
      </c>
      <c r="CC149" s="256" cm="1">
        <f t="array" aca="1" ref="CC149" ca="1">_xlfn.XLOOKUP($A149&amp;$B149,'[1]产值及收款计划（2026）'!$A:$A&amp;'[1]产值及收款计划（2026）'!$B:$B,'[1]产值及收款计划（2026）'!CC:CC)</f>
        <v>0</v>
      </c>
      <c r="CD149" s="256" cm="1">
        <f t="array" aca="1" ref="CD149" ca="1">_xlfn.XLOOKUP($A149&amp;$B149,'[1]产值及收款计划（2026）'!$A:$A&amp;'[1]产值及收款计划（2026）'!$B:$B,'[1]产值及收款计划（2026）'!CD:CD)</f>
        <v>0</v>
      </c>
      <c r="CE149" s="256" cm="1">
        <f t="array" aca="1" ref="CE149" ca="1">_xlfn.XLOOKUP($A149&amp;$B149,'[1]产值及收款计划（2026）'!$A:$A&amp;'[1]产值及收款计划（2026）'!$B:$B,'[1]产值及收款计划（2026）'!CE:CE)</f>
        <v>0</v>
      </c>
      <c r="CF149" s="256" cm="1">
        <f t="array" aca="1" ref="CF149" ca="1">_xlfn.XLOOKUP($A149&amp;$B149,'[1]产值及收款计划（2026）'!$A:$A&amp;'[1]产值及收款计划（2026）'!$B:$B,'[1]产值及收款计划（2026）'!CF:CF)</f>
        <v>0</v>
      </c>
      <c r="CG149" s="256" cm="1">
        <f t="array" aca="1" ref="CG149" ca="1">_xlfn.XLOOKUP($A149&amp;$B149,'[1]产值及收款计划（2026）'!$A:$A&amp;'[1]产值及收款计划（2026）'!$B:$B,'[1]产值及收款计划（2026）'!CG:CG)</f>
        <v>0</v>
      </c>
      <c r="CH149" s="256" cm="1">
        <f t="array" aca="1" ref="CH149" ca="1">_xlfn.XLOOKUP($A149&amp;$B149,'[1]产值及收款计划（2026）'!$A:$A&amp;'[1]产值及收款计划（2026）'!$B:$B,'[1]产值及收款计划（2026）'!CH:CH)</f>
        <v>0</v>
      </c>
      <c r="CI149" s="256" cm="1">
        <f t="array" aca="1" ref="CI149" ca="1">_xlfn.XLOOKUP($A149&amp;$B149,'[1]产值及收款计划（2026）'!$A:$A&amp;'[1]产值及收款计划（2026）'!$B:$B,'[1]产值及收款计划（2026）'!CI:CI)</f>
        <v>0</v>
      </c>
      <c r="CJ149" s="256" cm="1">
        <f t="array" aca="1" ref="CJ149" ca="1">_xlfn.XLOOKUP($A149&amp;$B149,'[1]产值及收款计划（2026）'!$A:$A&amp;'[1]产值及收款计划（2026）'!$B:$B,'[1]产值及收款计划（2026）'!CJ:CJ)</f>
        <v>0</v>
      </c>
      <c r="CK149" s="256" cm="1">
        <f t="array" aca="1" ref="CK149" ca="1">_xlfn.XLOOKUP($A149&amp;$B149,'[1]产值及收款计划（2026）'!$A:$A&amp;'[1]产值及收款计划（2026）'!$B:$B,'[1]产值及收款计划（2026）'!CK:CK)</f>
        <v>0</v>
      </c>
      <c r="CL149" s="256" cm="1">
        <f t="array" aca="1" ref="CL149" ca="1">_xlfn.XLOOKUP($A149&amp;$B149,'[1]产值及收款计划（2026）'!$A:$A&amp;'[1]产值及收款计划（2026）'!$B:$B,'[1]产值及收款计划（2026）'!CL:CL)</f>
        <v>0</v>
      </c>
      <c r="DA149" s="256" cm="1">
        <f t="array" aca="1" ref="DA149" ca="1">_xlfn.XLOOKUP($A149&amp;$B149,'[1]产值及收款计划（2026）'!$A:$A&amp;'[1]产值及收款计划（2026）'!$B:$B,'[1]产值及收款计划（2026）'!DA:DA)</f>
        <v>0</v>
      </c>
      <c r="DB149" s="256" cm="1">
        <f t="array" aca="1" ref="DB149" ca="1">_xlfn.XLOOKUP($A149&amp;$B149,'[1]产值及收款计划（2026）'!$A:$A&amp;'[1]产值及收款计划（2026）'!$B:$B,'[1]产值及收款计划（2026）'!DB:DB)</f>
        <v>0</v>
      </c>
      <c r="DC149" s="256" cm="1">
        <f t="array" aca="1" ref="DC149" ca="1">_xlfn.XLOOKUP($A149&amp;$B149,'[1]产值及收款计划（2026）'!$A:$A&amp;'[1]产值及收款计划（2026）'!$B:$B,'[1]产值及收款计划（2026）'!DC:DC)</f>
        <v>0</v>
      </c>
      <c r="DD149" s="256" cm="1">
        <f t="array" aca="1" ref="DD149" ca="1">_xlfn.XLOOKUP($A149&amp;$B149,'[1]产值及收款计划（2026）'!$A:$A&amp;'[1]产值及收款计划（2026）'!$B:$B,'[1]产值及收款计划（2026）'!DD:DD)</f>
        <v>0</v>
      </c>
      <c r="DE149" s="256" cm="1">
        <f t="array" aca="1" ref="DE149" ca="1">_xlfn.XLOOKUP($A149&amp;$B149,'[1]产值及收款计划（2026）'!$A:$A&amp;'[1]产值及收款计划（2026）'!$B:$B,'[1]产值及收款计划（2026）'!DE:DE)</f>
        <v>0</v>
      </c>
      <c r="DF149" s="256" cm="1">
        <f t="array" aca="1" ref="DF149" ca="1">_xlfn.XLOOKUP($A149&amp;$B149,'[1]产值及收款计划（2026）'!$A:$A&amp;'[1]产值及收款计划（2026）'!$B:$B,'[1]产值及收款计划（2026）'!DF:DF)</f>
        <v>0</v>
      </c>
      <c r="DG149" s="256" cm="1">
        <f t="array" aca="1" ref="DG149" ca="1">_xlfn.XLOOKUP($A149&amp;$B149,'[1]产值及收款计划（2026）'!$A:$A&amp;'[1]产值及收款计划（2026）'!$B:$B,'[1]产值及收款计划（2026）'!DG:DG)</f>
        <v>0</v>
      </c>
      <c r="DH149" s="256" cm="1">
        <f t="array" aca="1" ref="DH149" ca="1">_xlfn.XLOOKUP($A149&amp;$B149,'[1]产值及收款计划（2026）'!$A:$A&amp;'[1]产值及收款计划（2026）'!$B:$B,'[1]产值及收款计划（2026）'!DH:DH)</f>
        <v>0</v>
      </c>
      <c r="DI149" s="256" cm="1">
        <f t="array" aca="1" ref="DI149" ca="1">_xlfn.XLOOKUP($A149&amp;$B149,'[1]产值及收款计划（2026）'!$A:$A&amp;'[1]产值及收款计划（2026）'!$B:$B,'[1]产值及收款计划（2026）'!DI:DI)</f>
        <v>0</v>
      </c>
      <c r="DJ149" s="256" cm="1">
        <f t="array" aca="1" ref="DJ149" ca="1">_xlfn.XLOOKUP($A149&amp;$B149,'[1]产值及收款计划（2026）'!$A:$A&amp;'[1]产值及收款计划（2026）'!$B:$B,'[1]产值及收款计划（2026）'!DJ:DJ)</f>
        <v>0</v>
      </c>
      <c r="DK149" s="256" cm="1">
        <f t="array" aca="1" ref="DK149" ca="1">_xlfn.XLOOKUP($A149&amp;$B149,'[1]产值及收款计划（2026）'!$A:$A&amp;'[1]产值及收款计划（2026）'!$B:$B,'[1]产值及收款计划（2026）'!DK:DK)</f>
        <v>0</v>
      </c>
      <c r="DL149" s="256" cm="1">
        <f t="array" aca="1" ref="DL149" ca="1">_xlfn.XLOOKUP($A149&amp;$B149,'[1]产值及收款计划（2026）'!$A:$A&amp;'[1]产值及收款计划（2026）'!$B:$B,'[1]产值及收款计划（2026）'!DL:DL)</f>
        <v>0</v>
      </c>
      <c r="DM149" s="264"/>
      <c r="DN149" s="250"/>
    </row>
    <row r="150" spans="1:118" ht="20.25" x14ac:dyDescent="0.15">
      <c r="A150" s="254">
        <f t="shared" ca="1" si="12"/>
        <v>146</v>
      </c>
      <c r="B150" s="254" t="s">
        <v>25</v>
      </c>
      <c r="C150" s="255" t="str" cm="1">
        <f t="array" aca="1" ref="C150" ca="1">_xlfn.XLOOKUP($A150&amp;$B150,'[1]产值及收款计划（2026）'!$A:$A&amp;'[1]产值及收款计划（2026）'!$B:$B,'[1]产值及收款计划（2026）'!C:C)</f>
        <v>待签03</v>
      </c>
      <c r="D150" s="255" t="str" cm="1">
        <f t="array" aca="1" ref="D150" ca="1">_xlfn.XLOOKUP($A150&amp;$B150,'[1]产值及收款计划（2026）'!$A:$A&amp;'[1]产值及收款计划（2026）'!$B:$B,'[1]产值及收款计划（2026）'!D:D)</f>
        <v>嘉兴铁投平台实施服务合同（土建施工SG3）</v>
      </c>
      <c r="E150" s="256" cm="1">
        <f t="array" aca="1" ref="E150" ca="1">_xlfn.XLOOKUP($A150&amp;$B150,'[1]产值及收款计划（2026）'!$A:$A&amp;'[1]产值及收款计划（2026）'!$B:$B,'[1]产值及收款计划（2026）'!E:E)</f>
        <v>112.9</v>
      </c>
      <c r="F150" s="256" cm="1">
        <f t="array" aca="1" ref="F150" ca="1">_xlfn.XLOOKUP($A150&amp;$B150,'[1]产值及收款计划（2026）'!$A:$A&amp;'[1]产值及收款计划（2026）'!$B:$B,'[1]产值及收款计划（2026）'!F:F)</f>
        <v>0</v>
      </c>
      <c r="G150" s="256" cm="1">
        <f t="array" aca="1" ref="G150" ca="1">_xlfn.XLOOKUP($A150&amp;$B150,'[1]产值及收款计划（2026）'!$A:$A&amp;'[1]产值及收款计划（2026）'!$B:$B,'[1]产值及收款计划（2026）'!G:G)</f>
        <v>0</v>
      </c>
      <c r="H150" s="256" cm="1">
        <f t="array" aca="1" ref="H150" ca="1">_xlfn.XLOOKUP($A150&amp;$B150,'[1]产值及收款计划（2026）'!$A:$A&amp;'[1]产值及收款计划（2026）'!$B:$B,'[1]产值及收款计划（2026）'!H:H)</f>
        <v>0</v>
      </c>
      <c r="I150" s="257" cm="1">
        <f t="array" aca="1" ref="I150" ca="1">_xlfn.XLOOKUP($A150&amp;$B150,'[1]产值及收款计划（2026）'!$A:$A&amp;'[1]产值及收款计划（2026）'!$B:$B,'[1]产值及收款计划（2026）'!I:I)</f>
        <v>0.7</v>
      </c>
      <c r="J150" s="258" cm="1">
        <f t="array" aca="1" ref="J150" ca="1">_xlfn.XLOOKUP($A150&amp;$B150,'[1]产值及收款计划（2026）'!$A:$A&amp;'[1]产值及收款计划（2026）'!$B:$B,'[1]产值及收款计划（2026）'!J:J)</f>
        <v>0.06</v>
      </c>
      <c r="K150" s="256" cm="1">
        <f t="array" aca="1" ref="K150" ca="1">_xlfn.XLOOKUP($A150&amp;$B150,'[1]产值及收款计划（2026）'!$A:$A&amp;'[1]产值及收款计划（2026）'!$B:$B,'[1]产值及收款计划（2026）'!K:K)</f>
        <v>0</v>
      </c>
      <c r="L150" s="256" cm="1">
        <f t="array" aca="1" ref="L150" ca="1">_xlfn.XLOOKUP($A150&amp;$B150,'[1]产值及收款计划（2026）'!$A:$A&amp;'[1]产值及收款计划（2026）'!$B:$B,'[1]产值及收款计划（2026）'!L:L)</f>
        <v>0</v>
      </c>
      <c r="M150" s="256" t="str" cm="1">
        <f t="array" aca="1" ref="M150" ca="1">_xlfn.XLOOKUP($A150&amp;$B150,'[1]产值及收款计划（2026）'!$A:$A&amp;'[1]产值及收款计划（2026）'!$B:$B,'[1]产值及收款计划（2026）'!M:M)</f>
        <v>主导</v>
      </c>
      <c r="N150" s="256" cm="1">
        <f t="array" aca="1" ref="N150" ca="1">_xlfn.XLOOKUP($A150&amp;$B150,'[1]产值及收款计划（2026）'!$A:$A&amp;'[1]产值及收款计划（2026）'!$B:$B,'[1]产值及收款计划（2026）'!N:N)</f>
        <v>0</v>
      </c>
      <c r="O150" s="256" cm="1">
        <f t="array" aca="1" ref="O150" ca="1">_xlfn.XLOOKUP($A150&amp;$B150,'[1]产值及收款计划（2026）'!$A:$A&amp;'[1]产值及收款计划（2026）'!$B:$B,'[1]产值及收款计划（2026）'!O:O)</f>
        <v>0</v>
      </c>
      <c r="P150" s="255" t="str" cm="1">
        <f t="array" aca="1" ref="P150" ca="1">_xlfn.XLOOKUP($A150&amp;$B150,'[1]产值及收款计划（2026）'!$A:$A&amp;'[1]产值及收款计划（2026）'!$B:$B,'[1]产值及收款计划（2026）'!P:P)</f>
        <v>待签</v>
      </c>
      <c r="Q150" s="256" cm="1">
        <f t="array" aca="1" ref="Q150" ca="1">_xlfn.XLOOKUP($A150&amp;$B150,'[1]产值及收款计划（2026）'!$A:$A&amp;'[1]产值及收款计划（2026）'!$B:$B,'[1]产值及收款计划（2026）'!Q:Q)</f>
        <v>0</v>
      </c>
      <c r="R150" s="256" cm="1">
        <f t="array" aca="1" ref="R150" ca="1">_xlfn.XLOOKUP($A150&amp;$B150,'[1]产值及收款计划（2026）'!$A:$A&amp;'[1]产值及收款计划（2026）'!$B:$B,'[1]产值及收款计划（2026）'!R:R)</f>
        <v>0</v>
      </c>
      <c r="S150" s="256" cm="1">
        <f t="array" aca="1" ref="S150" ca="1">_xlfn.XLOOKUP($A150&amp;$B150,'[1]产值及收款计划（2026）'!$A:$A&amp;'[1]产值及收款计划（2026）'!$B:$B,'[1]产值及收款计划（2026）'!S:S)</f>
        <v>0</v>
      </c>
      <c r="T150" s="256" cm="1">
        <f t="array" aca="1" ref="T150" ca="1">_xlfn.XLOOKUP($A150&amp;$B150,'[1]产值及收款计划（2026）'!$A:$A&amp;'[1]产值及收款计划（2026）'!$B:$B,'[1]产值及收款计划（2026）'!T:T)</f>
        <v>0</v>
      </c>
      <c r="U150" s="256" cm="1">
        <f t="array" aca="1" ref="U150" ca="1">_xlfn.XLOOKUP($A150&amp;$B150,'[1]产值及收款计划（2026）'!$A:$A&amp;'[1]产值及收款计划（2026）'!$B:$B,'[1]产值及收款计划（2026）'!U:U)</f>
        <v>0</v>
      </c>
      <c r="V150" s="256" cm="1">
        <f t="array" aca="1" ref="V150" ca="1">_xlfn.XLOOKUP($A150&amp;$B150,'[1]产值及收款计划（2026）'!$A:$A&amp;'[1]产值及收款计划（2026）'!$B:$B,'[1]产值及收款计划（2026）'!V:V)</f>
        <v>0</v>
      </c>
      <c r="W150" s="256" cm="1">
        <f t="array" aca="1" ref="W150" ca="1">_xlfn.XLOOKUP($A150&amp;$B150,'[1]产值及收款计划（2026）'!$A:$A&amp;'[1]产值及收款计划（2026）'!$B:$B,'[1]产值及收款计划（2026）'!W:W)</f>
        <v>0</v>
      </c>
      <c r="X150" s="256" cm="1">
        <f t="array" aca="1" ref="X150" ca="1">_xlfn.XLOOKUP($A150&amp;$B150,'[1]产值及收款计划（2026）'!$A:$A&amp;'[1]产值及收款计划（2026）'!$B:$B,'[1]产值及收款计划（2026）'!X:X)</f>
        <v>0</v>
      </c>
      <c r="Y150" s="256" cm="1">
        <f t="array" aca="1" ref="Y150" ca="1">_xlfn.XLOOKUP($A150&amp;$B150,'[1]产值及收款计划（2026）'!$A:$A&amp;'[1]产值及收款计划（2026）'!$B:$B,'[1]产值及收款计划（2026）'!Y:Y)</f>
        <v>0</v>
      </c>
      <c r="Z150" s="256" cm="1">
        <f t="array" aca="1" ref="Z150" ca="1">_xlfn.XLOOKUP($A150&amp;$B150,'[1]产值及收款计划（2026）'!$A:$A&amp;'[1]产值及收款计划（2026）'!$B:$B,'[1]产值及收款计划（2026）'!Z:Z)</f>
        <v>0</v>
      </c>
      <c r="AA150" s="256" cm="1">
        <f t="array" aca="1" ref="AA150" ca="1">_xlfn.XLOOKUP($A150&amp;$B150,'[1]产值及收款计划（2026）'!$A:$A&amp;'[1]产值及收款计划（2026）'!$B:$B,'[1]产值及收款计划（2026）'!AA:AA)</f>
        <v>0</v>
      </c>
      <c r="AB150" s="256" cm="1">
        <f t="array" aca="1" ref="AB150" ca="1">_xlfn.XLOOKUP($A150&amp;$B150,'[1]产值及收款计划（2026）'!$A:$A&amp;'[1]产值及收款计划（2026）'!$B:$B,'[1]产值及收款计划（2026）'!AB:AB)</f>
        <v>0</v>
      </c>
      <c r="AC150" s="256" cm="1">
        <f t="array" aca="1" ref="AC150" ca="1">_xlfn.XLOOKUP($A150&amp;$B150,'[1]产值及收款计划（2026）'!$A:$A&amp;'[1]产值及收款计划（2026）'!$B:$B,'[1]产值及收款计划（2026）'!AC:AC)</f>
        <v>0</v>
      </c>
      <c r="AD150" s="256" cm="1">
        <f t="array" aca="1" ref="AD150" ca="1">_xlfn.XLOOKUP($A150&amp;$B150,'[1]产值及收款计划（2026）'!$A:$A&amp;'[1]产值及收款计划（2026）'!$B:$B,'[1]产值及收款计划（2026）'!AD:AD)</f>
        <v>0</v>
      </c>
      <c r="AE150" s="256" cm="1">
        <f t="array" aca="1" ref="AE150" ca="1">_xlfn.XLOOKUP($A150&amp;$B150,'[1]产值及收款计划（2026）'!$A:$A&amp;'[1]产值及收款计划（2026）'!$B:$B,'[1]产值及收款计划（2026）'!AE:AE)</f>
        <v>0</v>
      </c>
      <c r="AF150" s="256" cm="1">
        <f t="array" aca="1" ref="AF150" ca="1">_xlfn.XLOOKUP($A150&amp;$B150,'[1]产值及收款计划（2026）'!$A:$A&amp;'[1]产值及收款计划（2026）'!$B:$B,'[1]产值及收款计划（2026）'!AF:AF)</f>
        <v>0</v>
      </c>
      <c r="AG150" s="256" cm="1">
        <f t="array" aca="1" ref="AG150" ca="1">_xlfn.XLOOKUP($A150&amp;$B150,'[1]产值及收款计划（2026）'!$A:$A&amp;'[1]产值及收款计划（2026）'!$B:$B,'[1]产值及收款计划（2026）'!AG:AG)</f>
        <v>0</v>
      </c>
      <c r="AH150" s="256" cm="1">
        <f t="array" aca="1" ref="AH150" ca="1">_xlfn.XLOOKUP($A150&amp;$B150,'[1]产值及收款计划（2026）'!$A:$A&amp;'[1]产值及收款计划（2026）'!$B:$B,'[1]产值及收款计划（2026）'!AH:AH)</f>
        <v>0</v>
      </c>
      <c r="AI150" s="256" cm="1">
        <f t="array" aca="1" ref="AI150" ca="1">_xlfn.XLOOKUP($A150&amp;$B150,'[1]产值及收款计划（2026）'!$A:$A&amp;'[1]产值及收款计划（2026）'!$B:$B,'[1]产值及收款计划（2026）'!AI:AI)</f>
        <v>112.9</v>
      </c>
      <c r="AJ150" s="256" cm="1">
        <f t="array" aca="1" ref="AJ150" ca="1">_xlfn.XLOOKUP($A150&amp;$B150,'[1]产值及收款计划（2026）'!$A:$A&amp;'[1]产值及收款计划（2026）'!$B:$B,'[1]产值及收款计划（2026）'!AJ:AJ)</f>
        <v>0</v>
      </c>
      <c r="AK150" s="256" cm="1">
        <f t="array" aca="1" ref="AK150" ca="1">_xlfn.XLOOKUP($A150&amp;$B150,'[1]产值及收款计划（2026）'!$A:$A&amp;'[1]产值及收款计划（2026）'!$B:$B,'[1]产值及收款计划（2026）'!AK:AK)</f>
        <v>0</v>
      </c>
      <c r="AL150" s="256" cm="1">
        <f t="array" aca="1" ref="AL150" ca="1">_xlfn.XLOOKUP($A150&amp;$B150,'[1]产值及收款计划（2026）'!$A:$A&amp;'[1]产值及收款计划（2026）'!$B:$B,'[1]产值及收款计划（2026）'!AL:AL)</f>
        <v>0</v>
      </c>
      <c r="AM150" s="263" t="e" cm="1">
        <f t="array" aca="1" ref="AM150" ca="1">_xlfn.LET(_xlpm.勾选月份状态数组,TRANSPOSE('PPT(12-15页）-TOP10'!$A$3:$A$14),_xlpm.选择数据区,IF('PPT(12-15页）-TOP10'!$E$3="收款",$BA150:$BL150,$AA150:$AL150),SUM(_xlfn._xlws.FILTER(_xlpm.选择数据区,_xlpm.勾选月份状态数组,"")))</f>
        <v>#NAME?</v>
      </c>
      <c r="AN150" s="256" t="e" cm="1">
        <f t="array" aca="1" ref="AN150" ca="1">_xlfn.LET(_xlpm.勾选月份状态数组,TRANSPOSE('PPT(12-15页）-TOP10'!$A$3:$A$14),_xlpm.选择数据区,IF('PPT(12-15页）-TOP10'!$E$3="收款",$DA150:$DL150,$CA150:$CL150),SUM(_xlfn._xlws.FILTER(_xlpm.选择数据区,_xlpm.勾选月份状态数组,"")))</f>
        <v>#NAME?</v>
      </c>
      <c r="AO150" s="256">
        <f ca="1">SUM(CA150:CC150)+SUM(AD150:AL150)</f>
        <v>112.9</v>
      </c>
      <c r="AP150" s="256"/>
      <c r="AQ150" s="256"/>
      <c r="AR150" s="256"/>
      <c r="AS150" s="256" cm="1">
        <f t="array" aca="1" ref="AS150" ca="1">_xlfn.XLOOKUP($A150&amp;$B150,'[1]产值及收款计划（2026）'!$A:$A&amp;'[1]产值及收款计划（2026）'!$B:$B,'[1]产值及收款计划（2026）'!AS:AS)</f>
        <v>0</v>
      </c>
      <c r="AT150" s="256" cm="1">
        <f t="array" aca="1" ref="AT150" ca="1">_xlfn.XLOOKUP($A150&amp;$B150,'[1]产值及收款计划（2026）'!$A:$A&amp;'[1]产值及收款计划（2026）'!$B:$B,'[1]产值及收款计划（2026）'!AT:AT)</f>
        <v>0</v>
      </c>
      <c r="AU150" s="256" cm="1">
        <f t="array" aca="1" ref="AU150" ca="1">_xlfn.XLOOKUP($A150&amp;$B150,'[1]产值及收款计划（2026）'!$A:$A&amp;'[1]产值及收款计划（2026）'!$B:$B,'[1]产值及收款计划（2026）'!AU:AU)</f>
        <v>0</v>
      </c>
      <c r="AV150" s="256" cm="1">
        <f t="array" aca="1" ref="AV150" ca="1">_xlfn.XLOOKUP($A150&amp;$B150,'[1]产值及收款计划（2026）'!$A:$A&amp;'[1]产值及收款计划（2026）'!$B:$B,'[1]产值及收款计划（2026）'!AV:AV)</f>
        <v>0</v>
      </c>
      <c r="AW150" s="256" cm="1">
        <f t="array" aca="1" ref="AW150" ca="1">_xlfn.XLOOKUP($A150&amp;$B150,'[1]产值及收款计划（2026）'!$A:$A&amp;'[1]产值及收款计划（2026）'!$B:$B,'[1]产值及收款计划（2026）'!AW:AW)</f>
        <v>0</v>
      </c>
      <c r="AX150" s="256" cm="1">
        <f t="array" aca="1" ref="AX150" ca="1">_xlfn.XLOOKUP($A150&amp;$B150,'[1]产值及收款计划（2026）'!$A:$A&amp;'[1]产值及收款计划（2026）'!$B:$B,'[1]产值及收款计划（2026）'!AX:AX)</f>
        <v>0</v>
      </c>
      <c r="AY150" s="256" cm="1">
        <f t="array" aca="1" ref="AY150" ca="1">_xlfn.XLOOKUP($A150&amp;$B150,'[1]产值及收款计划（2026）'!$A:$A&amp;'[1]产值及收款计划（2026）'!$B:$B,'[1]产值及收款计划（2026）'!AY:AY)</f>
        <v>0</v>
      </c>
      <c r="AZ150" s="256" cm="1">
        <f t="array" aca="1" ref="AZ150" ca="1">_xlfn.XLOOKUP($A150&amp;$B150,'[1]产值及收款计划（2026）'!$A:$A&amp;'[1]产值及收款计划（2026）'!$B:$B,'[1]产值及收款计划（2026）'!AZ:AZ)</f>
        <v>0</v>
      </c>
      <c r="BA150" s="256" cm="1">
        <f t="array" aca="1" ref="BA150" ca="1">_xlfn.XLOOKUP($A150&amp;$B150,'[1]产值及收款计划（2026）'!$A:$A&amp;'[1]产值及收款计划（2026）'!$B:$B,'[1]产值及收款计划（2026）'!BA:BA)</f>
        <v>0</v>
      </c>
      <c r="BB150" s="256" cm="1">
        <f t="array" aca="1" ref="BB150" ca="1">_xlfn.XLOOKUP($A150&amp;$B150,'[1]产值及收款计划（2026）'!$A:$A&amp;'[1]产值及收款计划（2026）'!$B:$B,'[1]产值及收款计划（2026）'!BB:BB)</f>
        <v>0</v>
      </c>
      <c r="BC150" s="256" cm="1">
        <f t="array" aca="1" ref="BC150" ca="1">_xlfn.XLOOKUP($A150&amp;$B150,'[1]产值及收款计划（2026）'!$A:$A&amp;'[1]产值及收款计划（2026）'!$B:$B,'[1]产值及收款计划（2026）'!BC:BC)</f>
        <v>0</v>
      </c>
      <c r="BD150" s="256" cm="1">
        <f t="array" aca="1" ref="BD150" ca="1">_xlfn.XLOOKUP($A150&amp;$B150,'[1]产值及收款计划（2026）'!$A:$A&amp;'[1]产值及收款计划（2026）'!$B:$B,'[1]产值及收款计划（2026）'!BD:BD)</f>
        <v>0</v>
      </c>
      <c r="BE150" s="256" cm="1">
        <f t="array" aca="1" ref="BE150" ca="1">_xlfn.XLOOKUP($A150&amp;$B150,'[1]产值及收款计划（2026）'!$A:$A&amp;'[1]产值及收款计划（2026）'!$B:$B,'[1]产值及收款计划（2026）'!BE:BE)</f>
        <v>0</v>
      </c>
      <c r="BF150" s="256" cm="1">
        <f t="array" aca="1" ref="BF150" ca="1">_xlfn.XLOOKUP($A150&amp;$B150,'[1]产值及收款计划（2026）'!$A:$A&amp;'[1]产值及收款计划（2026）'!$B:$B,'[1]产值及收款计划（2026）'!BF:BF)</f>
        <v>0</v>
      </c>
      <c r="BG150" s="256" cm="1">
        <f t="array" aca="1" ref="BG150" ca="1">_xlfn.XLOOKUP($A150&amp;$B150,'[1]产值及收款计划（2026）'!$A:$A&amp;'[1]产值及收款计划（2026）'!$B:$B,'[1]产值及收款计划（2026）'!BG:BG)</f>
        <v>0</v>
      </c>
      <c r="BH150" s="256" cm="1">
        <f t="array" aca="1" ref="BH150" ca="1">_xlfn.XLOOKUP($A150&amp;$B150,'[1]产值及收款计划（2026）'!$A:$A&amp;'[1]产值及收款计划（2026）'!$B:$B,'[1]产值及收款计划（2026）'!BH:BH)</f>
        <v>0</v>
      </c>
      <c r="BI150" s="256" cm="1">
        <f t="array" aca="1" ref="BI150" ca="1">_xlfn.XLOOKUP($A150&amp;$B150,'[1]产值及收款计划（2026）'!$A:$A&amp;'[1]产值及收款计划（2026）'!$B:$B,'[1]产值及收款计划（2026）'!BI:BI)</f>
        <v>0</v>
      </c>
      <c r="BJ150" s="256" cm="1">
        <f t="array" aca="1" ref="BJ150" ca="1">_xlfn.XLOOKUP($A150&amp;$B150,'[1]产值及收款计划（2026）'!$A:$A&amp;'[1]产值及收款计划（2026）'!$B:$B,'[1]产值及收款计划（2026）'!BJ:BJ)</f>
        <v>0</v>
      </c>
      <c r="BK150" s="256" cm="1">
        <f t="array" aca="1" ref="BK150" ca="1">_xlfn.XLOOKUP($A150&amp;$B150,'[1]产值及收款计划（2026）'!$A:$A&amp;'[1]产值及收款计划（2026）'!$B:$B,'[1]产值及收款计划（2026）'!BK:BK)</f>
        <v>0</v>
      </c>
      <c r="BL150" s="256" cm="1">
        <f t="array" aca="1" ref="BL150" ca="1">_xlfn.XLOOKUP($A150&amp;$B150,'[1]产值及收款计划（2026）'!$A:$A&amp;'[1]产值及收款计划（2026）'!$B:$B,'[1]产值及收款计划（2026）'!BL:BL)</f>
        <v>0</v>
      </c>
      <c r="BM150" s="256"/>
      <c r="BN150" s="256"/>
      <c r="BO150" s="256"/>
      <c r="BP150" s="256"/>
      <c r="BQ150" s="255" cm="1">
        <f t="array" aca="1" ref="BQ150" ca="1">_xlfn.XLOOKUP($A150&amp;$B150,'[1]产值及收款计划（2026）'!$A:$A&amp;'[1]产值及收款计划（2026）'!$B:$B,'[1]产值及收款计划（2026）'!BQ:BQ)</f>
        <v>0</v>
      </c>
      <c r="BR150" s="256" cm="1">
        <f t="array" aca="1" ref="BR150" ca="1">_xlfn.XLOOKUP($A150&amp;$B150,'[1]产值及收款计划（2026）'!$A:$A&amp;'[1]产值及收款计划（2026）'!$B:$B,'[1]产值及收款计划（2026）'!BR:BR)</f>
        <v>0</v>
      </c>
      <c r="CA150" s="256" cm="1">
        <f t="array" aca="1" ref="CA150" ca="1">_xlfn.XLOOKUP($A150&amp;$B150,'[1]产值及收款计划（2026）'!$A:$A&amp;'[1]产值及收款计划（2026）'!$B:$B,'[1]产值及收款计划（2026）'!CA:CA)</f>
        <v>0</v>
      </c>
      <c r="CB150" s="256" cm="1">
        <f t="array" aca="1" ref="CB150" ca="1">_xlfn.XLOOKUP($A150&amp;$B150,'[1]产值及收款计划（2026）'!$A:$A&amp;'[1]产值及收款计划（2026）'!$B:$B,'[1]产值及收款计划（2026）'!CB:CB)</f>
        <v>0</v>
      </c>
      <c r="CC150" s="256" cm="1">
        <f t="array" aca="1" ref="CC150" ca="1">_xlfn.XLOOKUP($A150&amp;$B150,'[1]产值及收款计划（2026）'!$A:$A&amp;'[1]产值及收款计划（2026）'!$B:$B,'[1]产值及收款计划（2026）'!CC:CC)</f>
        <v>0</v>
      </c>
      <c r="CD150" s="256" cm="1">
        <f t="array" aca="1" ref="CD150" ca="1">_xlfn.XLOOKUP($A150&amp;$B150,'[1]产值及收款计划（2026）'!$A:$A&amp;'[1]产值及收款计划（2026）'!$B:$B,'[1]产值及收款计划（2026）'!CD:CD)</f>
        <v>0</v>
      </c>
      <c r="CE150" s="256" cm="1">
        <f t="array" aca="1" ref="CE150" ca="1">_xlfn.XLOOKUP($A150&amp;$B150,'[1]产值及收款计划（2026）'!$A:$A&amp;'[1]产值及收款计划（2026）'!$B:$B,'[1]产值及收款计划（2026）'!CE:CE)</f>
        <v>0</v>
      </c>
      <c r="CF150" s="256" cm="1">
        <f t="array" aca="1" ref="CF150" ca="1">_xlfn.XLOOKUP($A150&amp;$B150,'[1]产值及收款计划（2026）'!$A:$A&amp;'[1]产值及收款计划（2026）'!$B:$B,'[1]产值及收款计划（2026）'!CF:CF)</f>
        <v>0</v>
      </c>
      <c r="CG150" s="256" cm="1">
        <f t="array" aca="1" ref="CG150" ca="1">_xlfn.XLOOKUP($A150&amp;$B150,'[1]产值及收款计划（2026）'!$A:$A&amp;'[1]产值及收款计划（2026）'!$B:$B,'[1]产值及收款计划（2026）'!CG:CG)</f>
        <v>0</v>
      </c>
      <c r="CH150" s="256" cm="1">
        <f t="array" aca="1" ref="CH150" ca="1">_xlfn.XLOOKUP($A150&amp;$B150,'[1]产值及收款计划（2026）'!$A:$A&amp;'[1]产值及收款计划（2026）'!$B:$B,'[1]产值及收款计划（2026）'!CH:CH)</f>
        <v>0</v>
      </c>
      <c r="CI150" s="256" cm="1">
        <f t="array" aca="1" ref="CI150" ca="1">_xlfn.XLOOKUP($A150&amp;$B150,'[1]产值及收款计划（2026）'!$A:$A&amp;'[1]产值及收款计划（2026）'!$B:$B,'[1]产值及收款计划（2026）'!CI:CI)</f>
        <v>0</v>
      </c>
      <c r="CJ150" s="256" cm="1">
        <f t="array" aca="1" ref="CJ150" ca="1">_xlfn.XLOOKUP($A150&amp;$B150,'[1]产值及收款计划（2026）'!$A:$A&amp;'[1]产值及收款计划（2026）'!$B:$B,'[1]产值及收款计划（2026）'!CJ:CJ)</f>
        <v>0</v>
      </c>
      <c r="CK150" s="256" cm="1">
        <f t="array" aca="1" ref="CK150" ca="1">_xlfn.XLOOKUP($A150&amp;$B150,'[1]产值及收款计划（2026）'!$A:$A&amp;'[1]产值及收款计划（2026）'!$B:$B,'[1]产值及收款计划（2026）'!CK:CK)</f>
        <v>0</v>
      </c>
      <c r="CL150" s="256" cm="1">
        <f t="array" aca="1" ref="CL150" ca="1">_xlfn.XLOOKUP($A150&amp;$B150,'[1]产值及收款计划（2026）'!$A:$A&amp;'[1]产值及收款计划（2026）'!$B:$B,'[1]产值及收款计划（2026）'!CL:CL)</f>
        <v>0</v>
      </c>
      <c r="DA150" s="256" cm="1">
        <f t="array" aca="1" ref="DA150" ca="1">_xlfn.XLOOKUP($A150&amp;$B150,'[1]产值及收款计划（2026）'!$A:$A&amp;'[1]产值及收款计划（2026）'!$B:$B,'[1]产值及收款计划（2026）'!DA:DA)</f>
        <v>0</v>
      </c>
      <c r="DB150" s="256" cm="1">
        <f t="array" aca="1" ref="DB150" ca="1">_xlfn.XLOOKUP($A150&amp;$B150,'[1]产值及收款计划（2026）'!$A:$A&amp;'[1]产值及收款计划（2026）'!$B:$B,'[1]产值及收款计划（2026）'!DB:DB)</f>
        <v>0</v>
      </c>
      <c r="DC150" s="256" cm="1">
        <f t="array" aca="1" ref="DC150" ca="1">_xlfn.XLOOKUP($A150&amp;$B150,'[1]产值及收款计划（2026）'!$A:$A&amp;'[1]产值及收款计划（2026）'!$B:$B,'[1]产值及收款计划（2026）'!DC:DC)</f>
        <v>0</v>
      </c>
      <c r="DD150" s="256" cm="1">
        <f t="array" aca="1" ref="DD150" ca="1">_xlfn.XLOOKUP($A150&amp;$B150,'[1]产值及收款计划（2026）'!$A:$A&amp;'[1]产值及收款计划（2026）'!$B:$B,'[1]产值及收款计划（2026）'!DD:DD)</f>
        <v>0</v>
      </c>
      <c r="DE150" s="256" cm="1">
        <f t="array" aca="1" ref="DE150" ca="1">_xlfn.XLOOKUP($A150&amp;$B150,'[1]产值及收款计划（2026）'!$A:$A&amp;'[1]产值及收款计划（2026）'!$B:$B,'[1]产值及收款计划（2026）'!DE:DE)</f>
        <v>0</v>
      </c>
      <c r="DF150" s="256" cm="1">
        <f t="array" aca="1" ref="DF150" ca="1">_xlfn.XLOOKUP($A150&amp;$B150,'[1]产值及收款计划（2026）'!$A:$A&amp;'[1]产值及收款计划（2026）'!$B:$B,'[1]产值及收款计划（2026）'!DF:DF)</f>
        <v>0</v>
      </c>
      <c r="DG150" s="256" cm="1">
        <f t="array" aca="1" ref="DG150" ca="1">_xlfn.XLOOKUP($A150&amp;$B150,'[1]产值及收款计划（2026）'!$A:$A&amp;'[1]产值及收款计划（2026）'!$B:$B,'[1]产值及收款计划（2026）'!DG:DG)</f>
        <v>0</v>
      </c>
      <c r="DH150" s="256" cm="1">
        <f t="array" aca="1" ref="DH150" ca="1">_xlfn.XLOOKUP($A150&amp;$B150,'[1]产值及收款计划（2026）'!$A:$A&amp;'[1]产值及收款计划（2026）'!$B:$B,'[1]产值及收款计划（2026）'!DH:DH)</f>
        <v>0</v>
      </c>
      <c r="DI150" s="256" cm="1">
        <f t="array" aca="1" ref="DI150" ca="1">_xlfn.XLOOKUP($A150&amp;$B150,'[1]产值及收款计划（2026）'!$A:$A&amp;'[1]产值及收款计划（2026）'!$B:$B,'[1]产值及收款计划（2026）'!DI:DI)</f>
        <v>0</v>
      </c>
      <c r="DJ150" s="256" cm="1">
        <f t="array" aca="1" ref="DJ150" ca="1">_xlfn.XLOOKUP($A150&amp;$B150,'[1]产值及收款计划（2026）'!$A:$A&amp;'[1]产值及收款计划（2026）'!$B:$B,'[1]产值及收款计划（2026）'!DJ:DJ)</f>
        <v>0</v>
      </c>
      <c r="DK150" s="256" cm="1">
        <f t="array" aca="1" ref="DK150" ca="1">_xlfn.XLOOKUP($A150&amp;$B150,'[1]产值及收款计划（2026）'!$A:$A&amp;'[1]产值及收款计划（2026）'!$B:$B,'[1]产值及收款计划（2026）'!DK:DK)</f>
        <v>0</v>
      </c>
      <c r="DL150" s="256" cm="1">
        <f t="array" aca="1" ref="DL150" ca="1">_xlfn.XLOOKUP($A150&amp;$B150,'[1]产值及收款计划（2026）'!$A:$A&amp;'[1]产值及收款计划（2026）'!$B:$B,'[1]产值及收款计划（2026）'!DL:DL)</f>
        <v>0</v>
      </c>
      <c r="DM150" s="264"/>
      <c r="DN150" s="250"/>
    </row>
    <row r="151" spans="1:118" ht="20.25" x14ac:dyDescent="0.15">
      <c r="A151" s="254">
        <f t="shared" ca="1" si="12"/>
        <v>147</v>
      </c>
      <c r="B151" s="254" t="s">
        <v>25</v>
      </c>
      <c r="C151" s="255" t="str" cm="1">
        <f t="array" aca="1" ref="C151" ca="1">_xlfn.XLOOKUP($A151&amp;$B151,'[1]产值及收款计划（2026）'!$A:$A&amp;'[1]产值及收款计划（2026）'!$B:$B,'[1]产值及收款计划（2026）'!C:C)</f>
        <v>待签04</v>
      </c>
      <c r="D151" s="255" t="str" cm="1">
        <f t="array" aca="1" ref="D151" ca="1">_xlfn.XLOOKUP($A151&amp;$B151,'[1]产值及收款计划（2026）'!$A:$A&amp;'[1]产值及收款计划（2026）'!$B:$B,'[1]产值及收款计划（2026）'!D:D)</f>
        <v>嘉兴铁投平台实施服务合同（土建施工SG2标）</v>
      </c>
      <c r="E151" s="256" cm="1">
        <f t="array" aca="1" ref="E151" ca="1">_xlfn.XLOOKUP($A151&amp;$B151,'[1]产值及收款计划（2026）'!$A:$A&amp;'[1]产值及收款计划（2026）'!$B:$B,'[1]产值及收款计划（2026）'!E:E)</f>
        <v>63.69</v>
      </c>
      <c r="F151" s="256" cm="1">
        <f t="array" aca="1" ref="F151" ca="1">_xlfn.XLOOKUP($A151&amp;$B151,'[1]产值及收款计划（2026）'!$A:$A&amp;'[1]产值及收款计划（2026）'!$B:$B,'[1]产值及收款计划（2026）'!F:F)</f>
        <v>0</v>
      </c>
      <c r="G151" s="256" cm="1">
        <f t="array" aca="1" ref="G151" ca="1">_xlfn.XLOOKUP($A151&amp;$B151,'[1]产值及收款计划（2026）'!$A:$A&amp;'[1]产值及收款计划（2026）'!$B:$B,'[1]产值及收款计划（2026）'!G:G)</f>
        <v>0</v>
      </c>
      <c r="H151" s="256" cm="1">
        <f t="array" aca="1" ref="H151" ca="1">_xlfn.XLOOKUP($A151&amp;$B151,'[1]产值及收款计划（2026）'!$A:$A&amp;'[1]产值及收款计划（2026）'!$B:$B,'[1]产值及收款计划（2026）'!H:H)</f>
        <v>0</v>
      </c>
      <c r="I151" s="257" cm="1">
        <f t="array" aca="1" ref="I151" ca="1">_xlfn.XLOOKUP($A151&amp;$B151,'[1]产值及收款计划（2026）'!$A:$A&amp;'[1]产值及收款计划（2026）'!$B:$B,'[1]产值及收款计划（2026）'!I:I)</f>
        <v>0.7</v>
      </c>
      <c r="J151" s="258" cm="1">
        <f t="array" aca="1" ref="J151" ca="1">_xlfn.XLOOKUP($A151&amp;$B151,'[1]产值及收款计划（2026）'!$A:$A&amp;'[1]产值及收款计划（2026）'!$B:$B,'[1]产值及收款计划（2026）'!J:J)</f>
        <v>0.06</v>
      </c>
      <c r="K151" s="256" cm="1">
        <f t="array" aca="1" ref="K151" ca="1">_xlfn.XLOOKUP($A151&amp;$B151,'[1]产值及收款计划（2026）'!$A:$A&amp;'[1]产值及收款计划（2026）'!$B:$B,'[1]产值及收款计划（2026）'!K:K)</f>
        <v>0</v>
      </c>
      <c r="L151" s="256" cm="1">
        <f t="array" aca="1" ref="L151" ca="1">_xlfn.XLOOKUP($A151&amp;$B151,'[1]产值及收款计划（2026）'!$A:$A&amp;'[1]产值及收款计划（2026）'!$B:$B,'[1]产值及收款计划（2026）'!L:L)</f>
        <v>0</v>
      </c>
      <c r="M151" s="256" t="str" cm="1">
        <f t="array" aca="1" ref="M151" ca="1">_xlfn.XLOOKUP($A151&amp;$B151,'[1]产值及收款计划（2026）'!$A:$A&amp;'[1]产值及收款计划（2026）'!$B:$B,'[1]产值及收款计划（2026）'!M:M)</f>
        <v>主导</v>
      </c>
      <c r="N151" s="256" cm="1">
        <f t="array" aca="1" ref="N151" ca="1">_xlfn.XLOOKUP($A151&amp;$B151,'[1]产值及收款计划（2026）'!$A:$A&amp;'[1]产值及收款计划（2026）'!$B:$B,'[1]产值及收款计划（2026）'!N:N)</f>
        <v>0</v>
      </c>
      <c r="O151" s="256" cm="1">
        <f t="array" aca="1" ref="O151" ca="1">_xlfn.XLOOKUP($A151&amp;$B151,'[1]产值及收款计划（2026）'!$A:$A&amp;'[1]产值及收款计划（2026）'!$B:$B,'[1]产值及收款计划（2026）'!O:O)</f>
        <v>0</v>
      </c>
      <c r="P151" s="255" t="str" cm="1">
        <f t="array" aca="1" ref="P151" ca="1">_xlfn.XLOOKUP($A151&amp;$B151,'[1]产值及收款计划（2026）'!$A:$A&amp;'[1]产值及收款计划（2026）'!$B:$B,'[1]产值及收款计划（2026）'!P:P)</f>
        <v>待签</v>
      </c>
      <c r="Q151" s="256" cm="1">
        <f t="array" aca="1" ref="Q151" ca="1">_xlfn.XLOOKUP($A151&amp;$B151,'[1]产值及收款计划（2026）'!$A:$A&amp;'[1]产值及收款计划（2026）'!$B:$B,'[1]产值及收款计划（2026）'!Q:Q)</f>
        <v>0</v>
      </c>
      <c r="R151" s="256" cm="1">
        <f t="array" aca="1" ref="R151" ca="1">_xlfn.XLOOKUP($A151&amp;$B151,'[1]产值及收款计划（2026）'!$A:$A&amp;'[1]产值及收款计划（2026）'!$B:$B,'[1]产值及收款计划（2026）'!R:R)</f>
        <v>0</v>
      </c>
      <c r="S151" s="256" cm="1">
        <f t="array" aca="1" ref="S151" ca="1">_xlfn.XLOOKUP($A151&amp;$B151,'[1]产值及收款计划（2026）'!$A:$A&amp;'[1]产值及收款计划（2026）'!$B:$B,'[1]产值及收款计划（2026）'!S:S)</f>
        <v>0</v>
      </c>
      <c r="T151" s="256" cm="1">
        <f t="array" aca="1" ref="T151" ca="1">_xlfn.XLOOKUP($A151&amp;$B151,'[1]产值及收款计划（2026）'!$A:$A&amp;'[1]产值及收款计划（2026）'!$B:$B,'[1]产值及收款计划（2026）'!T:T)</f>
        <v>0</v>
      </c>
      <c r="U151" s="256" cm="1">
        <f t="array" aca="1" ref="U151" ca="1">_xlfn.XLOOKUP($A151&amp;$B151,'[1]产值及收款计划（2026）'!$A:$A&amp;'[1]产值及收款计划（2026）'!$B:$B,'[1]产值及收款计划（2026）'!U:U)</f>
        <v>0</v>
      </c>
      <c r="V151" s="256" cm="1">
        <f t="array" aca="1" ref="V151" ca="1">_xlfn.XLOOKUP($A151&amp;$B151,'[1]产值及收款计划（2026）'!$A:$A&amp;'[1]产值及收款计划（2026）'!$B:$B,'[1]产值及收款计划（2026）'!V:V)</f>
        <v>0</v>
      </c>
      <c r="W151" s="256" cm="1">
        <f t="array" aca="1" ref="W151" ca="1">_xlfn.XLOOKUP($A151&amp;$B151,'[1]产值及收款计划（2026）'!$A:$A&amp;'[1]产值及收款计划（2026）'!$B:$B,'[1]产值及收款计划（2026）'!W:W)</f>
        <v>0</v>
      </c>
      <c r="X151" s="256" cm="1">
        <f t="array" aca="1" ref="X151" ca="1">_xlfn.XLOOKUP($A151&amp;$B151,'[1]产值及收款计划（2026）'!$A:$A&amp;'[1]产值及收款计划（2026）'!$B:$B,'[1]产值及收款计划（2026）'!X:X)</f>
        <v>0</v>
      </c>
      <c r="Y151" s="256" cm="1">
        <f t="array" aca="1" ref="Y151" ca="1">_xlfn.XLOOKUP($A151&amp;$B151,'[1]产值及收款计划（2026）'!$A:$A&amp;'[1]产值及收款计划（2026）'!$B:$B,'[1]产值及收款计划（2026）'!Y:Y)</f>
        <v>0</v>
      </c>
      <c r="Z151" s="256" cm="1">
        <f t="array" aca="1" ref="Z151" ca="1">_xlfn.XLOOKUP($A151&amp;$B151,'[1]产值及收款计划（2026）'!$A:$A&amp;'[1]产值及收款计划（2026）'!$B:$B,'[1]产值及收款计划（2026）'!Z:Z)</f>
        <v>0</v>
      </c>
      <c r="AA151" s="256" cm="1">
        <f t="array" aca="1" ref="AA151" ca="1">_xlfn.XLOOKUP($A151&amp;$B151,'[1]产值及收款计划（2026）'!$A:$A&amp;'[1]产值及收款计划（2026）'!$B:$B,'[1]产值及收款计划（2026）'!AA:AA)</f>
        <v>0</v>
      </c>
      <c r="AB151" s="256" cm="1">
        <f t="array" aca="1" ref="AB151" ca="1">_xlfn.XLOOKUP($A151&amp;$B151,'[1]产值及收款计划（2026）'!$A:$A&amp;'[1]产值及收款计划（2026）'!$B:$B,'[1]产值及收款计划（2026）'!AB:AB)</f>
        <v>0</v>
      </c>
      <c r="AC151" s="256" cm="1">
        <f t="array" aca="1" ref="AC151" ca="1">_xlfn.XLOOKUP($A151&amp;$B151,'[1]产值及收款计划（2026）'!$A:$A&amp;'[1]产值及收款计划（2026）'!$B:$B,'[1]产值及收款计划（2026）'!AC:AC)</f>
        <v>0</v>
      </c>
      <c r="AD151" s="256" cm="1">
        <f t="array" aca="1" ref="AD151" ca="1">_xlfn.XLOOKUP($A151&amp;$B151,'[1]产值及收款计划（2026）'!$A:$A&amp;'[1]产值及收款计划（2026）'!$B:$B,'[1]产值及收款计划（2026）'!AD:AD)</f>
        <v>0</v>
      </c>
      <c r="AE151" s="256" cm="1">
        <f t="array" aca="1" ref="AE151" ca="1">_xlfn.XLOOKUP($A151&amp;$B151,'[1]产值及收款计划（2026）'!$A:$A&amp;'[1]产值及收款计划（2026）'!$B:$B,'[1]产值及收款计划（2026）'!AE:AE)</f>
        <v>0</v>
      </c>
      <c r="AF151" s="256" cm="1">
        <f t="array" aca="1" ref="AF151" ca="1">_xlfn.XLOOKUP($A151&amp;$B151,'[1]产值及收款计划（2026）'!$A:$A&amp;'[1]产值及收款计划（2026）'!$B:$B,'[1]产值及收款计划（2026）'!AF:AF)</f>
        <v>0</v>
      </c>
      <c r="AG151" s="256" cm="1">
        <f t="array" aca="1" ref="AG151" ca="1">_xlfn.XLOOKUP($A151&amp;$B151,'[1]产值及收款计划（2026）'!$A:$A&amp;'[1]产值及收款计划（2026）'!$B:$B,'[1]产值及收款计划（2026）'!AG:AG)</f>
        <v>0</v>
      </c>
      <c r="AH151" s="256" cm="1">
        <f t="array" aca="1" ref="AH151" ca="1">_xlfn.XLOOKUP($A151&amp;$B151,'[1]产值及收款计划（2026）'!$A:$A&amp;'[1]产值及收款计划（2026）'!$B:$B,'[1]产值及收款计划（2026）'!AH:AH)</f>
        <v>0</v>
      </c>
      <c r="AI151" s="256" cm="1">
        <f t="array" aca="1" ref="AI151" ca="1">_xlfn.XLOOKUP($A151&amp;$B151,'[1]产值及收款计划（2026）'!$A:$A&amp;'[1]产值及收款计划（2026）'!$B:$B,'[1]产值及收款计划（2026）'!AI:AI)</f>
        <v>63.69</v>
      </c>
      <c r="AJ151" s="256" cm="1">
        <f t="array" aca="1" ref="AJ151" ca="1">_xlfn.XLOOKUP($A151&amp;$B151,'[1]产值及收款计划（2026）'!$A:$A&amp;'[1]产值及收款计划（2026）'!$B:$B,'[1]产值及收款计划（2026）'!AJ:AJ)</f>
        <v>0</v>
      </c>
      <c r="AK151" s="256" cm="1">
        <f t="array" aca="1" ref="AK151" ca="1">_xlfn.XLOOKUP($A151&amp;$B151,'[1]产值及收款计划（2026）'!$A:$A&amp;'[1]产值及收款计划（2026）'!$B:$B,'[1]产值及收款计划（2026）'!AK:AK)</f>
        <v>0</v>
      </c>
      <c r="AL151" s="256" cm="1">
        <f t="array" aca="1" ref="AL151" ca="1">_xlfn.XLOOKUP($A151&amp;$B151,'[1]产值及收款计划（2026）'!$A:$A&amp;'[1]产值及收款计划（2026）'!$B:$B,'[1]产值及收款计划（2026）'!AL:AL)</f>
        <v>0</v>
      </c>
      <c r="AM151" s="263" t="e" cm="1">
        <f t="array" aca="1" ref="AM151" ca="1">_xlfn.LET(_xlpm.勾选月份状态数组,TRANSPOSE('PPT(12-15页）-TOP10'!$A$3:$A$14),_xlpm.选择数据区,IF('PPT(12-15页）-TOP10'!$E$3="收款",$BA151:$BL151,$AA151:$AL151),SUM(_xlfn._xlws.FILTER(_xlpm.选择数据区,_xlpm.勾选月份状态数组,"")))</f>
        <v>#NAME?</v>
      </c>
      <c r="AN151" s="256" t="e" cm="1">
        <f t="array" aca="1" ref="AN151" ca="1">_xlfn.LET(_xlpm.勾选月份状态数组,TRANSPOSE('PPT(12-15页）-TOP10'!$A$3:$A$14),_xlpm.选择数据区,IF('PPT(12-15页）-TOP10'!$E$3="收款",$DA151:$DL151,$CA151:$CL151),SUM(_xlfn._xlws.FILTER(_xlpm.选择数据区,_xlpm.勾选月份状态数组,"")))</f>
        <v>#NAME?</v>
      </c>
      <c r="AO151" s="256">
        <f ca="1">SUM(CA151:CC151)+SUM(AD151:AL151)</f>
        <v>63.69</v>
      </c>
      <c r="AP151" s="256"/>
      <c r="AQ151" s="256"/>
      <c r="AR151" s="256"/>
      <c r="AS151" s="256" cm="1">
        <f t="array" aca="1" ref="AS151" ca="1">_xlfn.XLOOKUP($A151&amp;$B151,'[1]产值及收款计划（2026）'!$A:$A&amp;'[1]产值及收款计划（2026）'!$B:$B,'[1]产值及收款计划（2026）'!AS:AS)</f>
        <v>0</v>
      </c>
      <c r="AT151" s="256" cm="1">
        <f t="array" aca="1" ref="AT151" ca="1">_xlfn.XLOOKUP($A151&amp;$B151,'[1]产值及收款计划（2026）'!$A:$A&amp;'[1]产值及收款计划（2026）'!$B:$B,'[1]产值及收款计划（2026）'!AT:AT)</f>
        <v>0</v>
      </c>
      <c r="AU151" s="256" cm="1">
        <f t="array" aca="1" ref="AU151" ca="1">_xlfn.XLOOKUP($A151&amp;$B151,'[1]产值及收款计划（2026）'!$A:$A&amp;'[1]产值及收款计划（2026）'!$B:$B,'[1]产值及收款计划（2026）'!AU:AU)</f>
        <v>0</v>
      </c>
      <c r="AV151" s="256" cm="1">
        <f t="array" aca="1" ref="AV151" ca="1">_xlfn.XLOOKUP($A151&amp;$B151,'[1]产值及收款计划（2026）'!$A:$A&amp;'[1]产值及收款计划（2026）'!$B:$B,'[1]产值及收款计划（2026）'!AV:AV)</f>
        <v>0</v>
      </c>
      <c r="AW151" s="256" cm="1">
        <f t="array" aca="1" ref="AW151" ca="1">_xlfn.XLOOKUP($A151&amp;$B151,'[1]产值及收款计划（2026）'!$A:$A&amp;'[1]产值及收款计划（2026）'!$B:$B,'[1]产值及收款计划（2026）'!AW:AW)</f>
        <v>0</v>
      </c>
      <c r="AX151" s="256" cm="1">
        <f t="array" aca="1" ref="AX151" ca="1">_xlfn.XLOOKUP($A151&amp;$B151,'[1]产值及收款计划（2026）'!$A:$A&amp;'[1]产值及收款计划（2026）'!$B:$B,'[1]产值及收款计划（2026）'!AX:AX)</f>
        <v>0</v>
      </c>
      <c r="AY151" s="256" cm="1">
        <f t="array" aca="1" ref="AY151" ca="1">_xlfn.XLOOKUP($A151&amp;$B151,'[1]产值及收款计划（2026）'!$A:$A&amp;'[1]产值及收款计划（2026）'!$B:$B,'[1]产值及收款计划（2026）'!AY:AY)</f>
        <v>0</v>
      </c>
      <c r="AZ151" s="256" cm="1">
        <f t="array" aca="1" ref="AZ151" ca="1">_xlfn.XLOOKUP($A151&amp;$B151,'[1]产值及收款计划（2026）'!$A:$A&amp;'[1]产值及收款计划（2026）'!$B:$B,'[1]产值及收款计划（2026）'!AZ:AZ)</f>
        <v>0</v>
      </c>
      <c r="BA151" s="256" cm="1">
        <f t="array" aca="1" ref="BA151" ca="1">_xlfn.XLOOKUP($A151&amp;$B151,'[1]产值及收款计划（2026）'!$A:$A&amp;'[1]产值及收款计划（2026）'!$B:$B,'[1]产值及收款计划（2026）'!BA:BA)</f>
        <v>0</v>
      </c>
      <c r="BB151" s="256" cm="1">
        <f t="array" aca="1" ref="BB151" ca="1">_xlfn.XLOOKUP($A151&amp;$B151,'[1]产值及收款计划（2026）'!$A:$A&amp;'[1]产值及收款计划（2026）'!$B:$B,'[1]产值及收款计划（2026）'!BB:BB)</f>
        <v>0</v>
      </c>
      <c r="BC151" s="256" cm="1">
        <f t="array" aca="1" ref="BC151" ca="1">_xlfn.XLOOKUP($A151&amp;$B151,'[1]产值及收款计划（2026）'!$A:$A&amp;'[1]产值及收款计划（2026）'!$B:$B,'[1]产值及收款计划（2026）'!BC:BC)</f>
        <v>0</v>
      </c>
      <c r="BD151" s="256" cm="1">
        <f t="array" aca="1" ref="BD151" ca="1">_xlfn.XLOOKUP($A151&amp;$B151,'[1]产值及收款计划（2026）'!$A:$A&amp;'[1]产值及收款计划（2026）'!$B:$B,'[1]产值及收款计划（2026）'!BD:BD)</f>
        <v>0</v>
      </c>
      <c r="BE151" s="256" cm="1">
        <f t="array" aca="1" ref="BE151" ca="1">_xlfn.XLOOKUP($A151&amp;$B151,'[1]产值及收款计划（2026）'!$A:$A&amp;'[1]产值及收款计划（2026）'!$B:$B,'[1]产值及收款计划（2026）'!BE:BE)</f>
        <v>0</v>
      </c>
      <c r="BF151" s="256" cm="1">
        <f t="array" aca="1" ref="BF151" ca="1">_xlfn.XLOOKUP($A151&amp;$B151,'[1]产值及收款计划（2026）'!$A:$A&amp;'[1]产值及收款计划（2026）'!$B:$B,'[1]产值及收款计划（2026）'!BF:BF)</f>
        <v>0</v>
      </c>
      <c r="BG151" s="256" cm="1">
        <f t="array" aca="1" ref="BG151" ca="1">_xlfn.XLOOKUP($A151&amp;$B151,'[1]产值及收款计划（2026）'!$A:$A&amp;'[1]产值及收款计划（2026）'!$B:$B,'[1]产值及收款计划（2026）'!BG:BG)</f>
        <v>0</v>
      </c>
      <c r="BH151" s="256" cm="1">
        <f t="array" aca="1" ref="BH151" ca="1">_xlfn.XLOOKUP($A151&amp;$B151,'[1]产值及收款计划（2026）'!$A:$A&amp;'[1]产值及收款计划（2026）'!$B:$B,'[1]产值及收款计划（2026）'!BH:BH)</f>
        <v>0</v>
      </c>
      <c r="BI151" s="256" cm="1">
        <f t="array" aca="1" ref="BI151" ca="1">_xlfn.XLOOKUP($A151&amp;$B151,'[1]产值及收款计划（2026）'!$A:$A&amp;'[1]产值及收款计划（2026）'!$B:$B,'[1]产值及收款计划（2026）'!BI:BI)</f>
        <v>0</v>
      </c>
      <c r="BJ151" s="256" cm="1">
        <f t="array" aca="1" ref="BJ151" ca="1">_xlfn.XLOOKUP($A151&amp;$B151,'[1]产值及收款计划（2026）'!$A:$A&amp;'[1]产值及收款计划（2026）'!$B:$B,'[1]产值及收款计划（2026）'!BJ:BJ)</f>
        <v>0</v>
      </c>
      <c r="BK151" s="256" cm="1">
        <f t="array" aca="1" ref="BK151" ca="1">_xlfn.XLOOKUP($A151&amp;$B151,'[1]产值及收款计划（2026）'!$A:$A&amp;'[1]产值及收款计划（2026）'!$B:$B,'[1]产值及收款计划（2026）'!BK:BK)</f>
        <v>0</v>
      </c>
      <c r="BL151" s="256" cm="1">
        <f t="array" aca="1" ref="BL151" ca="1">_xlfn.XLOOKUP($A151&amp;$B151,'[1]产值及收款计划（2026）'!$A:$A&amp;'[1]产值及收款计划（2026）'!$B:$B,'[1]产值及收款计划（2026）'!BL:BL)</f>
        <v>0</v>
      </c>
      <c r="BM151" s="256"/>
      <c r="BN151" s="256"/>
      <c r="BO151" s="256"/>
      <c r="BP151" s="256"/>
      <c r="BQ151" s="255" cm="1">
        <f t="array" aca="1" ref="BQ151" ca="1">_xlfn.XLOOKUP($A151&amp;$B151,'[1]产值及收款计划（2026）'!$A:$A&amp;'[1]产值及收款计划（2026）'!$B:$B,'[1]产值及收款计划（2026）'!BQ:BQ)</f>
        <v>0</v>
      </c>
      <c r="BR151" s="256" cm="1">
        <f t="array" aca="1" ref="BR151" ca="1">_xlfn.XLOOKUP($A151&amp;$B151,'[1]产值及收款计划（2026）'!$A:$A&amp;'[1]产值及收款计划（2026）'!$B:$B,'[1]产值及收款计划（2026）'!BR:BR)</f>
        <v>0</v>
      </c>
      <c r="CA151" s="256" cm="1">
        <f t="array" aca="1" ref="CA151" ca="1">_xlfn.XLOOKUP($A151&amp;$B151,'[1]产值及收款计划（2026）'!$A:$A&amp;'[1]产值及收款计划（2026）'!$B:$B,'[1]产值及收款计划（2026）'!CA:CA)</f>
        <v>0</v>
      </c>
      <c r="CB151" s="256" cm="1">
        <f t="array" aca="1" ref="CB151" ca="1">_xlfn.XLOOKUP($A151&amp;$B151,'[1]产值及收款计划（2026）'!$A:$A&amp;'[1]产值及收款计划（2026）'!$B:$B,'[1]产值及收款计划（2026）'!CB:CB)</f>
        <v>0</v>
      </c>
      <c r="CC151" s="256" cm="1">
        <f t="array" aca="1" ref="CC151" ca="1">_xlfn.XLOOKUP($A151&amp;$B151,'[1]产值及收款计划（2026）'!$A:$A&amp;'[1]产值及收款计划（2026）'!$B:$B,'[1]产值及收款计划（2026）'!CC:CC)</f>
        <v>0</v>
      </c>
      <c r="CD151" s="256" cm="1">
        <f t="array" aca="1" ref="CD151" ca="1">_xlfn.XLOOKUP($A151&amp;$B151,'[1]产值及收款计划（2026）'!$A:$A&amp;'[1]产值及收款计划（2026）'!$B:$B,'[1]产值及收款计划（2026）'!CD:CD)</f>
        <v>0</v>
      </c>
      <c r="CE151" s="256" cm="1">
        <f t="array" aca="1" ref="CE151" ca="1">_xlfn.XLOOKUP($A151&amp;$B151,'[1]产值及收款计划（2026）'!$A:$A&amp;'[1]产值及收款计划（2026）'!$B:$B,'[1]产值及收款计划（2026）'!CE:CE)</f>
        <v>0</v>
      </c>
      <c r="CF151" s="256" cm="1">
        <f t="array" aca="1" ref="CF151" ca="1">_xlfn.XLOOKUP($A151&amp;$B151,'[1]产值及收款计划（2026）'!$A:$A&amp;'[1]产值及收款计划（2026）'!$B:$B,'[1]产值及收款计划（2026）'!CF:CF)</f>
        <v>0</v>
      </c>
      <c r="CG151" s="256" cm="1">
        <f t="array" aca="1" ref="CG151" ca="1">_xlfn.XLOOKUP($A151&amp;$B151,'[1]产值及收款计划（2026）'!$A:$A&amp;'[1]产值及收款计划（2026）'!$B:$B,'[1]产值及收款计划（2026）'!CG:CG)</f>
        <v>0</v>
      </c>
      <c r="CH151" s="256" cm="1">
        <f t="array" aca="1" ref="CH151" ca="1">_xlfn.XLOOKUP($A151&amp;$B151,'[1]产值及收款计划（2026）'!$A:$A&amp;'[1]产值及收款计划（2026）'!$B:$B,'[1]产值及收款计划（2026）'!CH:CH)</f>
        <v>0</v>
      </c>
      <c r="CI151" s="256" cm="1">
        <f t="array" aca="1" ref="CI151" ca="1">_xlfn.XLOOKUP($A151&amp;$B151,'[1]产值及收款计划（2026）'!$A:$A&amp;'[1]产值及收款计划（2026）'!$B:$B,'[1]产值及收款计划（2026）'!CI:CI)</f>
        <v>0</v>
      </c>
      <c r="CJ151" s="256" cm="1">
        <f t="array" aca="1" ref="CJ151" ca="1">_xlfn.XLOOKUP($A151&amp;$B151,'[1]产值及收款计划（2026）'!$A:$A&amp;'[1]产值及收款计划（2026）'!$B:$B,'[1]产值及收款计划（2026）'!CJ:CJ)</f>
        <v>0</v>
      </c>
      <c r="CK151" s="256" cm="1">
        <f t="array" aca="1" ref="CK151" ca="1">_xlfn.XLOOKUP($A151&amp;$B151,'[1]产值及收款计划（2026）'!$A:$A&amp;'[1]产值及收款计划（2026）'!$B:$B,'[1]产值及收款计划（2026）'!CK:CK)</f>
        <v>0</v>
      </c>
      <c r="CL151" s="256" cm="1">
        <f t="array" aca="1" ref="CL151" ca="1">_xlfn.XLOOKUP($A151&amp;$B151,'[1]产值及收款计划（2026）'!$A:$A&amp;'[1]产值及收款计划（2026）'!$B:$B,'[1]产值及收款计划（2026）'!CL:CL)</f>
        <v>0</v>
      </c>
      <c r="DA151" s="256" cm="1">
        <f t="array" aca="1" ref="DA151" ca="1">_xlfn.XLOOKUP($A151&amp;$B151,'[1]产值及收款计划（2026）'!$A:$A&amp;'[1]产值及收款计划（2026）'!$B:$B,'[1]产值及收款计划（2026）'!DA:DA)</f>
        <v>0</v>
      </c>
      <c r="DB151" s="256" cm="1">
        <f t="array" aca="1" ref="DB151" ca="1">_xlfn.XLOOKUP($A151&amp;$B151,'[1]产值及收款计划（2026）'!$A:$A&amp;'[1]产值及收款计划（2026）'!$B:$B,'[1]产值及收款计划（2026）'!DB:DB)</f>
        <v>0</v>
      </c>
      <c r="DC151" s="256" cm="1">
        <f t="array" aca="1" ref="DC151" ca="1">_xlfn.XLOOKUP($A151&amp;$B151,'[1]产值及收款计划（2026）'!$A:$A&amp;'[1]产值及收款计划（2026）'!$B:$B,'[1]产值及收款计划（2026）'!DC:DC)</f>
        <v>0</v>
      </c>
      <c r="DD151" s="256" cm="1">
        <f t="array" aca="1" ref="DD151" ca="1">_xlfn.XLOOKUP($A151&amp;$B151,'[1]产值及收款计划（2026）'!$A:$A&amp;'[1]产值及收款计划（2026）'!$B:$B,'[1]产值及收款计划（2026）'!DD:DD)</f>
        <v>0</v>
      </c>
      <c r="DE151" s="256" cm="1">
        <f t="array" aca="1" ref="DE151" ca="1">_xlfn.XLOOKUP($A151&amp;$B151,'[1]产值及收款计划（2026）'!$A:$A&amp;'[1]产值及收款计划（2026）'!$B:$B,'[1]产值及收款计划（2026）'!DE:DE)</f>
        <v>0</v>
      </c>
      <c r="DF151" s="256" cm="1">
        <f t="array" aca="1" ref="DF151" ca="1">_xlfn.XLOOKUP($A151&amp;$B151,'[1]产值及收款计划（2026）'!$A:$A&amp;'[1]产值及收款计划（2026）'!$B:$B,'[1]产值及收款计划（2026）'!DF:DF)</f>
        <v>0</v>
      </c>
      <c r="DG151" s="256" cm="1">
        <f t="array" aca="1" ref="DG151" ca="1">_xlfn.XLOOKUP($A151&amp;$B151,'[1]产值及收款计划（2026）'!$A:$A&amp;'[1]产值及收款计划（2026）'!$B:$B,'[1]产值及收款计划（2026）'!DG:DG)</f>
        <v>0</v>
      </c>
      <c r="DH151" s="256" cm="1">
        <f t="array" aca="1" ref="DH151" ca="1">_xlfn.XLOOKUP($A151&amp;$B151,'[1]产值及收款计划（2026）'!$A:$A&amp;'[1]产值及收款计划（2026）'!$B:$B,'[1]产值及收款计划（2026）'!DH:DH)</f>
        <v>0</v>
      </c>
      <c r="DI151" s="256" cm="1">
        <f t="array" aca="1" ref="DI151" ca="1">_xlfn.XLOOKUP($A151&amp;$B151,'[1]产值及收款计划（2026）'!$A:$A&amp;'[1]产值及收款计划（2026）'!$B:$B,'[1]产值及收款计划（2026）'!DI:DI)</f>
        <v>0</v>
      </c>
      <c r="DJ151" s="256" cm="1">
        <f t="array" aca="1" ref="DJ151" ca="1">_xlfn.XLOOKUP($A151&amp;$B151,'[1]产值及收款计划（2026）'!$A:$A&amp;'[1]产值及收款计划（2026）'!$B:$B,'[1]产值及收款计划（2026）'!DJ:DJ)</f>
        <v>0</v>
      </c>
      <c r="DK151" s="256" cm="1">
        <f t="array" aca="1" ref="DK151" ca="1">_xlfn.XLOOKUP($A151&amp;$B151,'[1]产值及收款计划（2026）'!$A:$A&amp;'[1]产值及收款计划（2026）'!$B:$B,'[1]产值及收款计划（2026）'!DK:DK)</f>
        <v>0</v>
      </c>
      <c r="DL151" s="256" cm="1">
        <f t="array" aca="1" ref="DL151" ca="1">_xlfn.XLOOKUP($A151&amp;$B151,'[1]产值及收款计划（2026）'!$A:$A&amp;'[1]产值及收款计划（2026）'!$B:$B,'[1]产值及收款计划（2026）'!DL:DL)</f>
        <v>0</v>
      </c>
      <c r="DM151" s="264"/>
      <c r="DN151" s="250"/>
    </row>
    <row r="152" spans="1:118" ht="20.25" x14ac:dyDescent="0.15">
      <c r="A152" s="254">
        <f t="shared" ca="1" si="12"/>
        <v>148</v>
      </c>
      <c r="B152" s="254" t="s">
        <v>25</v>
      </c>
      <c r="C152" s="255" t="str" cm="1">
        <f t="array" aca="1" ref="C152" ca="1">_xlfn.XLOOKUP($A152&amp;$B152,'[1]产值及收款计划（2026）'!$A:$A&amp;'[1]产值及收款计划（2026）'!$B:$B,'[1]产值及收款计划（2026）'!C:C)</f>
        <v>待签05</v>
      </c>
      <c r="D152" s="255" t="str" cm="1">
        <f t="array" aca="1" ref="D152" ca="1">_xlfn.XLOOKUP($A152&amp;$B152,'[1]产值及收款计划（2026）'!$A:$A&amp;'[1]产值及收款计划（2026）'!$B:$B,'[1]产值及收款计划（2026）'!D:D)</f>
        <v>嘉兴铁投平台实施服务合同（土建施工SG5标）</v>
      </c>
      <c r="E152" s="256" cm="1">
        <f t="array" aca="1" ref="E152" ca="1">_xlfn.XLOOKUP($A152&amp;$B152,'[1]产值及收款计划（2026）'!$A:$A&amp;'[1]产值及收款计划（2026）'!$B:$B,'[1]产值及收款计划（2026）'!E:E)</f>
        <v>95.61</v>
      </c>
      <c r="F152" s="256" cm="1">
        <f t="array" aca="1" ref="F152" ca="1">_xlfn.XLOOKUP($A152&amp;$B152,'[1]产值及收款计划（2026）'!$A:$A&amp;'[1]产值及收款计划（2026）'!$B:$B,'[1]产值及收款计划（2026）'!F:F)</f>
        <v>0</v>
      </c>
      <c r="G152" s="256" cm="1">
        <f t="array" aca="1" ref="G152" ca="1">_xlfn.XLOOKUP($A152&amp;$B152,'[1]产值及收款计划（2026）'!$A:$A&amp;'[1]产值及收款计划（2026）'!$B:$B,'[1]产值及收款计划（2026）'!G:G)</f>
        <v>0</v>
      </c>
      <c r="H152" s="256" cm="1">
        <f t="array" aca="1" ref="H152" ca="1">_xlfn.XLOOKUP($A152&amp;$B152,'[1]产值及收款计划（2026）'!$A:$A&amp;'[1]产值及收款计划（2026）'!$B:$B,'[1]产值及收款计划（2026）'!H:H)</f>
        <v>0</v>
      </c>
      <c r="I152" s="257" cm="1">
        <f t="array" aca="1" ref="I152" ca="1">_xlfn.XLOOKUP($A152&amp;$B152,'[1]产值及收款计划（2026）'!$A:$A&amp;'[1]产值及收款计划（2026）'!$B:$B,'[1]产值及收款计划（2026）'!I:I)</f>
        <v>0.7</v>
      </c>
      <c r="J152" s="258" cm="1">
        <f t="array" aca="1" ref="J152" ca="1">_xlfn.XLOOKUP($A152&amp;$B152,'[1]产值及收款计划（2026）'!$A:$A&amp;'[1]产值及收款计划（2026）'!$B:$B,'[1]产值及收款计划（2026）'!J:J)</f>
        <v>0.06</v>
      </c>
      <c r="K152" s="256" cm="1">
        <f t="array" aca="1" ref="K152" ca="1">_xlfn.XLOOKUP($A152&amp;$B152,'[1]产值及收款计划（2026）'!$A:$A&amp;'[1]产值及收款计划（2026）'!$B:$B,'[1]产值及收款计划（2026）'!K:K)</f>
        <v>0</v>
      </c>
      <c r="L152" s="256" cm="1">
        <f t="array" aca="1" ref="L152" ca="1">_xlfn.XLOOKUP($A152&amp;$B152,'[1]产值及收款计划（2026）'!$A:$A&amp;'[1]产值及收款计划（2026）'!$B:$B,'[1]产值及收款计划（2026）'!L:L)</f>
        <v>0</v>
      </c>
      <c r="M152" s="256" t="str" cm="1">
        <f t="array" aca="1" ref="M152" ca="1">_xlfn.XLOOKUP($A152&amp;$B152,'[1]产值及收款计划（2026）'!$A:$A&amp;'[1]产值及收款计划（2026）'!$B:$B,'[1]产值及收款计划（2026）'!M:M)</f>
        <v>主导</v>
      </c>
      <c r="N152" s="256" cm="1">
        <f t="array" aca="1" ref="N152" ca="1">_xlfn.XLOOKUP($A152&amp;$B152,'[1]产值及收款计划（2026）'!$A:$A&amp;'[1]产值及收款计划（2026）'!$B:$B,'[1]产值及收款计划（2026）'!N:N)</f>
        <v>0</v>
      </c>
      <c r="O152" s="256" cm="1">
        <f t="array" aca="1" ref="O152" ca="1">_xlfn.XLOOKUP($A152&amp;$B152,'[1]产值及收款计划（2026）'!$A:$A&amp;'[1]产值及收款计划（2026）'!$B:$B,'[1]产值及收款计划（2026）'!O:O)</f>
        <v>0</v>
      </c>
      <c r="P152" s="255" t="str" cm="1">
        <f t="array" aca="1" ref="P152" ca="1">_xlfn.XLOOKUP($A152&amp;$B152,'[1]产值及收款计划（2026）'!$A:$A&amp;'[1]产值及收款计划（2026）'!$B:$B,'[1]产值及收款计划（2026）'!P:P)</f>
        <v>待签</v>
      </c>
      <c r="Q152" s="256" cm="1">
        <f t="array" aca="1" ref="Q152" ca="1">_xlfn.XLOOKUP($A152&amp;$B152,'[1]产值及收款计划（2026）'!$A:$A&amp;'[1]产值及收款计划（2026）'!$B:$B,'[1]产值及收款计划（2026）'!Q:Q)</f>
        <v>0</v>
      </c>
      <c r="R152" s="256" cm="1">
        <f t="array" aca="1" ref="R152" ca="1">_xlfn.XLOOKUP($A152&amp;$B152,'[1]产值及收款计划（2026）'!$A:$A&amp;'[1]产值及收款计划（2026）'!$B:$B,'[1]产值及收款计划（2026）'!R:R)</f>
        <v>0</v>
      </c>
      <c r="S152" s="256" cm="1">
        <f t="array" aca="1" ref="S152" ca="1">_xlfn.XLOOKUP($A152&amp;$B152,'[1]产值及收款计划（2026）'!$A:$A&amp;'[1]产值及收款计划（2026）'!$B:$B,'[1]产值及收款计划（2026）'!S:S)</f>
        <v>0</v>
      </c>
      <c r="T152" s="256" cm="1">
        <f t="array" aca="1" ref="T152" ca="1">_xlfn.XLOOKUP($A152&amp;$B152,'[1]产值及收款计划（2026）'!$A:$A&amp;'[1]产值及收款计划（2026）'!$B:$B,'[1]产值及收款计划（2026）'!T:T)</f>
        <v>0</v>
      </c>
      <c r="U152" s="256" cm="1">
        <f t="array" aca="1" ref="U152" ca="1">_xlfn.XLOOKUP($A152&amp;$B152,'[1]产值及收款计划（2026）'!$A:$A&amp;'[1]产值及收款计划（2026）'!$B:$B,'[1]产值及收款计划（2026）'!U:U)</f>
        <v>0</v>
      </c>
      <c r="V152" s="256" cm="1">
        <f t="array" aca="1" ref="V152" ca="1">_xlfn.XLOOKUP($A152&amp;$B152,'[1]产值及收款计划（2026）'!$A:$A&amp;'[1]产值及收款计划（2026）'!$B:$B,'[1]产值及收款计划（2026）'!V:V)</f>
        <v>0</v>
      </c>
      <c r="W152" s="256" cm="1">
        <f t="array" aca="1" ref="W152" ca="1">_xlfn.XLOOKUP($A152&amp;$B152,'[1]产值及收款计划（2026）'!$A:$A&amp;'[1]产值及收款计划（2026）'!$B:$B,'[1]产值及收款计划（2026）'!W:W)</f>
        <v>0</v>
      </c>
      <c r="X152" s="256" cm="1">
        <f t="array" aca="1" ref="X152" ca="1">_xlfn.XLOOKUP($A152&amp;$B152,'[1]产值及收款计划（2026）'!$A:$A&amp;'[1]产值及收款计划（2026）'!$B:$B,'[1]产值及收款计划（2026）'!X:X)</f>
        <v>0</v>
      </c>
      <c r="Y152" s="256" cm="1">
        <f t="array" aca="1" ref="Y152" ca="1">_xlfn.XLOOKUP($A152&amp;$B152,'[1]产值及收款计划（2026）'!$A:$A&amp;'[1]产值及收款计划（2026）'!$B:$B,'[1]产值及收款计划（2026）'!Y:Y)</f>
        <v>0</v>
      </c>
      <c r="Z152" s="256" cm="1">
        <f t="array" aca="1" ref="Z152" ca="1">_xlfn.XLOOKUP($A152&amp;$B152,'[1]产值及收款计划（2026）'!$A:$A&amp;'[1]产值及收款计划（2026）'!$B:$B,'[1]产值及收款计划（2026）'!Z:Z)</f>
        <v>0</v>
      </c>
      <c r="AA152" s="256" cm="1">
        <f t="array" aca="1" ref="AA152" ca="1">_xlfn.XLOOKUP($A152&amp;$B152,'[1]产值及收款计划（2026）'!$A:$A&amp;'[1]产值及收款计划（2026）'!$B:$B,'[1]产值及收款计划（2026）'!AA:AA)</f>
        <v>0</v>
      </c>
      <c r="AB152" s="256" cm="1">
        <f t="array" aca="1" ref="AB152" ca="1">_xlfn.XLOOKUP($A152&amp;$B152,'[1]产值及收款计划（2026）'!$A:$A&amp;'[1]产值及收款计划（2026）'!$B:$B,'[1]产值及收款计划（2026）'!AB:AB)</f>
        <v>0</v>
      </c>
      <c r="AC152" s="256" cm="1">
        <f t="array" aca="1" ref="AC152" ca="1">_xlfn.XLOOKUP($A152&amp;$B152,'[1]产值及收款计划（2026）'!$A:$A&amp;'[1]产值及收款计划（2026）'!$B:$B,'[1]产值及收款计划（2026）'!AC:AC)</f>
        <v>0</v>
      </c>
      <c r="AD152" s="256" cm="1">
        <f t="array" aca="1" ref="AD152" ca="1">_xlfn.XLOOKUP($A152&amp;$B152,'[1]产值及收款计划（2026）'!$A:$A&amp;'[1]产值及收款计划（2026）'!$B:$B,'[1]产值及收款计划（2026）'!AD:AD)</f>
        <v>0</v>
      </c>
      <c r="AE152" s="256" cm="1">
        <f t="array" aca="1" ref="AE152" ca="1">_xlfn.XLOOKUP($A152&amp;$B152,'[1]产值及收款计划（2026）'!$A:$A&amp;'[1]产值及收款计划（2026）'!$B:$B,'[1]产值及收款计划（2026）'!AE:AE)</f>
        <v>0</v>
      </c>
      <c r="AF152" s="256" cm="1">
        <f t="array" aca="1" ref="AF152" ca="1">_xlfn.XLOOKUP($A152&amp;$B152,'[1]产值及收款计划（2026）'!$A:$A&amp;'[1]产值及收款计划（2026）'!$B:$B,'[1]产值及收款计划（2026）'!AF:AF)</f>
        <v>0</v>
      </c>
      <c r="AG152" s="256" cm="1">
        <f t="array" aca="1" ref="AG152" ca="1">_xlfn.XLOOKUP($A152&amp;$B152,'[1]产值及收款计划（2026）'!$A:$A&amp;'[1]产值及收款计划（2026）'!$B:$B,'[1]产值及收款计划（2026）'!AG:AG)</f>
        <v>0</v>
      </c>
      <c r="AH152" s="256" cm="1">
        <f t="array" aca="1" ref="AH152" ca="1">_xlfn.XLOOKUP($A152&amp;$B152,'[1]产值及收款计划（2026）'!$A:$A&amp;'[1]产值及收款计划（2026）'!$B:$B,'[1]产值及收款计划（2026）'!AH:AH)</f>
        <v>0</v>
      </c>
      <c r="AI152" s="256" cm="1">
        <f t="array" aca="1" ref="AI152" ca="1">_xlfn.XLOOKUP($A152&amp;$B152,'[1]产值及收款计划（2026）'!$A:$A&amp;'[1]产值及收款计划（2026）'!$B:$B,'[1]产值及收款计划（2026）'!AI:AI)</f>
        <v>95.61</v>
      </c>
      <c r="AJ152" s="256" cm="1">
        <f t="array" aca="1" ref="AJ152" ca="1">_xlfn.XLOOKUP($A152&amp;$B152,'[1]产值及收款计划（2026）'!$A:$A&amp;'[1]产值及收款计划（2026）'!$B:$B,'[1]产值及收款计划（2026）'!AJ:AJ)</f>
        <v>0</v>
      </c>
      <c r="AK152" s="256" cm="1">
        <f t="array" aca="1" ref="AK152" ca="1">_xlfn.XLOOKUP($A152&amp;$B152,'[1]产值及收款计划（2026）'!$A:$A&amp;'[1]产值及收款计划（2026）'!$B:$B,'[1]产值及收款计划（2026）'!AK:AK)</f>
        <v>0</v>
      </c>
      <c r="AL152" s="256" cm="1">
        <f t="array" aca="1" ref="AL152" ca="1">_xlfn.XLOOKUP($A152&amp;$B152,'[1]产值及收款计划（2026）'!$A:$A&amp;'[1]产值及收款计划（2026）'!$B:$B,'[1]产值及收款计划（2026）'!AL:AL)</f>
        <v>0</v>
      </c>
      <c r="AM152" s="263" t="e" cm="1">
        <f t="array" aca="1" ref="AM152" ca="1">_xlfn.LET(_xlpm.勾选月份状态数组,TRANSPOSE('PPT(12-15页）-TOP10'!$A$3:$A$14),_xlpm.选择数据区,IF('PPT(12-15页）-TOP10'!$E$3="收款",$BA152:$BL152,$AA152:$AL152),SUM(_xlfn._xlws.FILTER(_xlpm.选择数据区,_xlpm.勾选月份状态数组,"")))</f>
        <v>#NAME?</v>
      </c>
      <c r="AN152" s="256" t="e" cm="1">
        <f t="array" aca="1" ref="AN152" ca="1">_xlfn.LET(_xlpm.勾选月份状态数组,TRANSPOSE('PPT(12-15页）-TOP10'!$A$3:$A$14),_xlpm.选择数据区,IF('PPT(12-15页）-TOP10'!$E$3="收款",$DA152:$DL152,$CA152:$CL152),SUM(_xlfn._xlws.FILTER(_xlpm.选择数据区,_xlpm.勾选月份状态数组,"")))</f>
        <v>#NAME?</v>
      </c>
      <c r="AO152" s="256">
        <f ca="1">SUM(CA152:CC152)+SUM(AD152:AL152)</f>
        <v>95.61</v>
      </c>
      <c r="AP152" s="256"/>
      <c r="AQ152" s="256"/>
      <c r="AR152" s="256"/>
      <c r="AS152" s="256" cm="1">
        <f t="array" aca="1" ref="AS152" ca="1">_xlfn.XLOOKUP($A152&amp;$B152,'[1]产值及收款计划（2026）'!$A:$A&amp;'[1]产值及收款计划（2026）'!$B:$B,'[1]产值及收款计划（2026）'!AS:AS)</f>
        <v>0</v>
      </c>
      <c r="AT152" s="256" cm="1">
        <f t="array" aca="1" ref="AT152" ca="1">_xlfn.XLOOKUP($A152&amp;$B152,'[1]产值及收款计划（2026）'!$A:$A&amp;'[1]产值及收款计划（2026）'!$B:$B,'[1]产值及收款计划（2026）'!AT:AT)</f>
        <v>0</v>
      </c>
      <c r="AU152" s="256" cm="1">
        <f t="array" aca="1" ref="AU152" ca="1">_xlfn.XLOOKUP($A152&amp;$B152,'[1]产值及收款计划（2026）'!$A:$A&amp;'[1]产值及收款计划（2026）'!$B:$B,'[1]产值及收款计划（2026）'!AU:AU)</f>
        <v>0</v>
      </c>
      <c r="AV152" s="256" cm="1">
        <f t="array" aca="1" ref="AV152" ca="1">_xlfn.XLOOKUP($A152&amp;$B152,'[1]产值及收款计划（2026）'!$A:$A&amp;'[1]产值及收款计划（2026）'!$B:$B,'[1]产值及收款计划（2026）'!AV:AV)</f>
        <v>0</v>
      </c>
      <c r="AW152" s="256" cm="1">
        <f t="array" aca="1" ref="AW152" ca="1">_xlfn.XLOOKUP($A152&amp;$B152,'[1]产值及收款计划（2026）'!$A:$A&amp;'[1]产值及收款计划（2026）'!$B:$B,'[1]产值及收款计划（2026）'!AW:AW)</f>
        <v>0</v>
      </c>
      <c r="AX152" s="256" cm="1">
        <f t="array" aca="1" ref="AX152" ca="1">_xlfn.XLOOKUP($A152&amp;$B152,'[1]产值及收款计划（2026）'!$A:$A&amp;'[1]产值及收款计划（2026）'!$B:$B,'[1]产值及收款计划（2026）'!AX:AX)</f>
        <v>0</v>
      </c>
      <c r="AY152" s="256" cm="1">
        <f t="array" aca="1" ref="AY152" ca="1">_xlfn.XLOOKUP($A152&amp;$B152,'[1]产值及收款计划（2026）'!$A:$A&amp;'[1]产值及收款计划（2026）'!$B:$B,'[1]产值及收款计划（2026）'!AY:AY)</f>
        <v>0</v>
      </c>
      <c r="AZ152" s="256" cm="1">
        <f t="array" aca="1" ref="AZ152" ca="1">_xlfn.XLOOKUP($A152&amp;$B152,'[1]产值及收款计划（2026）'!$A:$A&amp;'[1]产值及收款计划（2026）'!$B:$B,'[1]产值及收款计划（2026）'!AZ:AZ)</f>
        <v>0</v>
      </c>
      <c r="BA152" s="256" cm="1">
        <f t="array" aca="1" ref="BA152" ca="1">_xlfn.XLOOKUP($A152&amp;$B152,'[1]产值及收款计划（2026）'!$A:$A&amp;'[1]产值及收款计划（2026）'!$B:$B,'[1]产值及收款计划（2026）'!BA:BA)</f>
        <v>0</v>
      </c>
      <c r="BB152" s="256" cm="1">
        <f t="array" aca="1" ref="BB152" ca="1">_xlfn.XLOOKUP($A152&amp;$B152,'[1]产值及收款计划（2026）'!$A:$A&amp;'[1]产值及收款计划（2026）'!$B:$B,'[1]产值及收款计划（2026）'!BB:BB)</f>
        <v>0</v>
      </c>
      <c r="BC152" s="256" cm="1">
        <f t="array" aca="1" ref="BC152" ca="1">_xlfn.XLOOKUP($A152&amp;$B152,'[1]产值及收款计划（2026）'!$A:$A&amp;'[1]产值及收款计划（2026）'!$B:$B,'[1]产值及收款计划（2026）'!BC:BC)</f>
        <v>0</v>
      </c>
      <c r="BD152" s="256" cm="1">
        <f t="array" aca="1" ref="BD152" ca="1">_xlfn.XLOOKUP($A152&amp;$B152,'[1]产值及收款计划（2026）'!$A:$A&amp;'[1]产值及收款计划（2026）'!$B:$B,'[1]产值及收款计划（2026）'!BD:BD)</f>
        <v>0</v>
      </c>
      <c r="BE152" s="256" cm="1">
        <f t="array" aca="1" ref="BE152" ca="1">_xlfn.XLOOKUP($A152&amp;$B152,'[1]产值及收款计划（2026）'!$A:$A&amp;'[1]产值及收款计划（2026）'!$B:$B,'[1]产值及收款计划（2026）'!BE:BE)</f>
        <v>0</v>
      </c>
      <c r="BF152" s="256" cm="1">
        <f t="array" aca="1" ref="BF152" ca="1">_xlfn.XLOOKUP($A152&amp;$B152,'[1]产值及收款计划（2026）'!$A:$A&amp;'[1]产值及收款计划（2026）'!$B:$B,'[1]产值及收款计划（2026）'!BF:BF)</f>
        <v>0</v>
      </c>
      <c r="BG152" s="256" cm="1">
        <f t="array" aca="1" ref="BG152" ca="1">_xlfn.XLOOKUP($A152&amp;$B152,'[1]产值及收款计划（2026）'!$A:$A&amp;'[1]产值及收款计划（2026）'!$B:$B,'[1]产值及收款计划（2026）'!BG:BG)</f>
        <v>0</v>
      </c>
      <c r="BH152" s="256" cm="1">
        <f t="array" aca="1" ref="BH152" ca="1">_xlfn.XLOOKUP($A152&amp;$B152,'[1]产值及收款计划（2026）'!$A:$A&amp;'[1]产值及收款计划（2026）'!$B:$B,'[1]产值及收款计划（2026）'!BH:BH)</f>
        <v>0</v>
      </c>
      <c r="BI152" s="256" cm="1">
        <f t="array" aca="1" ref="BI152" ca="1">_xlfn.XLOOKUP($A152&amp;$B152,'[1]产值及收款计划（2026）'!$A:$A&amp;'[1]产值及收款计划（2026）'!$B:$B,'[1]产值及收款计划（2026）'!BI:BI)</f>
        <v>0</v>
      </c>
      <c r="BJ152" s="256" cm="1">
        <f t="array" aca="1" ref="BJ152" ca="1">_xlfn.XLOOKUP($A152&amp;$B152,'[1]产值及收款计划（2026）'!$A:$A&amp;'[1]产值及收款计划（2026）'!$B:$B,'[1]产值及收款计划（2026）'!BJ:BJ)</f>
        <v>0</v>
      </c>
      <c r="BK152" s="256" cm="1">
        <f t="array" aca="1" ref="BK152" ca="1">_xlfn.XLOOKUP($A152&amp;$B152,'[1]产值及收款计划（2026）'!$A:$A&amp;'[1]产值及收款计划（2026）'!$B:$B,'[1]产值及收款计划（2026）'!BK:BK)</f>
        <v>0</v>
      </c>
      <c r="BL152" s="256" cm="1">
        <f t="array" aca="1" ref="BL152" ca="1">_xlfn.XLOOKUP($A152&amp;$B152,'[1]产值及收款计划（2026）'!$A:$A&amp;'[1]产值及收款计划（2026）'!$B:$B,'[1]产值及收款计划（2026）'!BL:BL)</f>
        <v>0</v>
      </c>
      <c r="BM152" s="256"/>
      <c r="BN152" s="256"/>
      <c r="BO152" s="256"/>
      <c r="BP152" s="256"/>
      <c r="BQ152" s="255" cm="1">
        <f t="array" aca="1" ref="BQ152" ca="1">_xlfn.XLOOKUP($A152&amp;$B152,'[1]产值及收款计划（2026）'!$A:$A&amp;'[1]产值及收款计划（2026）'!$B:$B,'[1]产值及收款计划（2026）'!BQ:BQ)</f>
        <v>0</v>
      </c>
      <c r="BR152" s="256" cm="1">
        <f t="array" aca="1" ref="BR152" ca="1">_xlfn.XLOOKUP($A152&amp;$B152,'[1]产值及收款计划（2026）'!$A:$A&amp;'[1]产值及收款计划（2026）'!$B:$B,'[1]产值及收款计划（2026）'!BR:BR)</f>
        <v>0</v>
      </c>
      <c r="CA152" s="256" cm="1">
        <f t="array" aca="1" ref="CA152" ca="1">_xlfn.XLOOKUP($A152&amp;$B152,'[1]产值及收款计划（2026）'!$A:$A&amp;'[1]产值及收款计划（2026）'!$B:$B,'[1]产值及收款计划（2026）'!CA:CA)</f>
        <v>0</v>
      </c>
      <c r="CB152" s="256" cm="1">
        <f t="array" aca="1" ref="CB152" ca="1">_xlfn.XLOOKUP($A152&amp;$B152,'[1]产值及收款计划（2026）'!$A:$A&amp;'[1]产值及收款计划（2026）'!$B:$B,'[1]产值及收款计划（2026）'!CB:CB)</f>
        <v>0</v>
      </c>
      <c r="CC152" s="256" cm="1">
        <f t="array" aca="1" ref="CC152" ca="1">_xlfn.XLOOKUP($A152&amp;$B152,'[1]产值及收款计划（2026）'!$A:$A&amp;'[1]产值及收款计划（2026）'!$B:$B,'[1]产值及收款计划（2026）'!CC:CC)</f>
        <v>0</v>
      </c>
      <c r="CD152" s="256" cm="1">
        <f t="array" aca="1" ref="CD152" ca="1">_xlfn.XLOOKUP($A152&amp;$B152,'[1]产值及收款计划（2026）'!$A:$A&amp;'[1]产值及收款计划（2026）'!$B:$B,'[1]产值及收款计划（2026）'!CD:CD)</f>
        <v>0</v>
      </c>
      <c r="CE152" s="256" cm="1">
        <f t="array" aca="1" ref="CE152" ca="1">_xlfn.XLOOKUP($A152&amp;$B152,'[1]产值及收款计划（2026）'!$A:$A&amp;'[1]产值及收款计划（2026）'!$B:$B,'[1]产值及收款计划（2026）'!CE:CE)</f>
        <v>0</v>
      </c>
      <c r="CF152" s="256" cm="1">
        <f t="array" aca="1" ref="CF152" ca="1">_xlfn.XLOOKUP($A152&amp;$B152,'[1]产值及收款计划（2026）'!$A:$A&amp;'[1]产值及收款计划（2026）'!$B:$B,'[1]产值及收款计划（2026）'!CF:CF)</f>
        <v>0</v>
      </c>
      <c r="CG152" s="256" cm="1">
        <f t="array" aca="1" ref="CG152" ca="1">_xlfn.XLOOKUP($A152&amp;$B152,'[1]产值及收款计划（2026）'!$A:$A&amp;'[1]产值及收款计划（2026）'!$B:$B,'[1]产值及收款计划（2026）'!CG:CG)</f>
        <v>0</v>
      </c>
      <c r="CH152" s="256" cm="1">
        <f t="array" aca="1" ref="CH152" ca="1">_xlfn.XLOOKUP($A152&amp;$B152,'[1]产值及收款计划（2026）'!$A:$A&amp;'[1]产值及收款计划（2026）'!$B:$B,'[1]产值及收款计划（2026）'!CH:CH)</f>
        <v>0</v>
      </c>
      <c r="CI152" s="256" cm="1">
        <f t="array" aca="1" ref="CI152" ca="1">_xlfn.XLOOKUP($A152&amp;$B152,'[1]产值及收款计划（2026）'!$A:$A&amp;'[1]产值及收款计划（2026）'!$B:$B,'[1]产值及收款计划（2026）'!CI:CI)</f>
        <v>0</v>
      </c>
      <c r="CJ152" s="256" cm="1">
        <f t="array" aca="1" ref="CJ152" ca="1">_xlfn.XLOOKUP($A152&amp;$B152,'[1]产值及收款计划（2026）'!$A:$A&amp;'[1]产值及收款计划（2026）'!$B:$B,'[1]产值及收款计划（2026）'!CJ:CJ)</f>
        <v>0</v>
      </c>
      <c r="CK152" s="256" cm="1">
        <f t="array" aca="1" ref="CK152" ca="1">_xlfn.XLOOKUP($A152&amp;$B152,'[1]产值及收款计划（2026）'!$A:$A&amp;'[1]产值及收款计划（2026）'!$B:$B,'[1]产值及收款计划（2026）'!CK:CK)</f>
        <v>0</v>
      </c>
      <c r="CL152" s="256" cm="1">
        <f t="array" aca="1" ref="CL152" ca="1">_xlfn.XLOOKUP($A152&amp;$B152,'[1]产值及收款计划（2026）'!$A:$A&amp;'[1]产值及收款计划（2026）'!$B:$B,'[1]产值及收款计划（2026）'!CL:CL)</f>
        <v>0</v>
      </c>
      <c r="DA152" s="256" cm="1">
        <f t="array" aca="1" ref="DA152" ca="1">_xlfn.XLOOKUP($A152&amp;$B152,'[1]产值及收款计划（2026）'!$A:$A&amp;'[1]产值及收款计划（2026）'!$B:$B,'[1]产值及收款计划（2026）'!DA:DA)</f>
        <v>0</v>
      </c>
      <c r="DB152" s="256" cm="1">
        <f t="array" aca="1" ref="DB152" ca="1">_xlfn.XLOOKUP($A152&amp;$B152,'[1]产值及收款计划（2026）'!$A:$A&amp;'[1]产值及收款计划（2026）'!$B:$B,'[1]产值及收款计划（2026）'!DB:DB)</f>
        <v>0</v>
      </c>
      <c r="DC152" s="256" cm="1">
        <f t="array" aca="1" ref="DC152" ca="1">_xlfn.XLOOKUP($A152&amp;$B152,'[1]产值及收款计划（2026）'!$A:$A&amp;'[1]产值及收款计划（2026）'!$B:$B,'[1]产值及收款计划（2026）'!DC:DC)</f>
        <v>0</v>
      </c>
      <c r="DD152" s="256" cm="1">
        <f t="array" aca="1" ref="DD152" ca="1">_xlfn.XLOOKUP($A152&amp;$B152,'[1]产值及收款计划（2026）'!$A:$A&amp;'[1]产值及收款计划（2026）'!$B:$B,'[1]产值及收款计划（2026）'!DD:DD)</f>
        <v>0</v>
      </c>
      <c r="DE152" s="256" cm="1">
        <f t="array" aca="1" ref="DE152" ca="1">_xlfn.XLOOKUP($A152&amp;$B152,'[1]产值及收款计划（2026）'!$A:$A&amp;'[1]产值及收款计划（2026）'!$B:$B,'[1]产值及收款计划（2026）'!DE:DE)</f>
        <v>0</v>
      </c>
      <c r="DF152" s="256" cm="1">
        <f t="array" aca="1" ref="DF152" ca="1">_xlfn.XLOOKUP($A152&amp;$B152,'[1]产值及收款计划（2026）'!$A:$A&amp;'[1]产值及收款计划（2026）'!$B:$B,'[1]产值及收款计划（2026）'!DF:DF)</f>
        <v>0</v>
      </c>
      <c r="DG152" s="256" cm="1">
        <f t="array" aca="1" ref="DG152" ca="1">_xlfn.XLOOKUP($A152&amp;$B152,'[1]产值及收款计划（2026）'!$A:$A&amp;'[1]产值及收款计划（2026）'!$B:$B,'[1]产值及收款计划（2026）'!DG:DG)</f>
        <v>0</v>
      </c>
      <c r="DH152" s="256" cm="1">
        <f t="array" aca="1" ref="DH152" ca="1">_xlfn.XLOOKUP($A152&amp;$B152,'[1]产值及收款计划（2026）'!$A:$A&amp;'[1]产值及收款计划（2026）'!$B:$B,'[1]产值及收款计划（2026）'!DH:DH)</f>
        <v>0</v>
      </c>
      <c r="DI152" s="256" cm="1">
        <f t="array" aca="1" ref="DI152" ca="1">_xlfn.XLOOKUP($A152&amp;$B152,'[1]产值及收款计划（2026）'!$A:$A&amp;'[1]产值及收款计划（2026）'!$B:$B,'[1]产值及收款计划（2026）'!DI:DI)</f>
        <v>0</v>
      </c>
      <c r="DJ152" s="256" cm="1">
        <f t="array" aca="1" ref="DJ152" ca="1">_xlfn.XLOOKUP($A152&amp;$B152,'[1]产值及收款计划（2026）'!$A:$A&amp;'[1]产值及收款计划（2026）'!$B:$B,'[1]产值及收款计划（2026）'!DJ:DJ)</f>
        <v>0</v>
      </c>
      <c r="DK152" s="256" cm="1">
        <f t="array" aca="1" ref="DK152" ca="1">_xlfn.XLOOKUP($A152&amp;$B152,'[1]产值及收款计划（2026）'!$A:$A&amp;'[1]产值及收款计划（2026）'!$B:$B,'[1]产值及收款计划（2026）'!DK:DK)</f>
        <v>0</v>
      </c>
      <c r="DL152" s="256" cm="1">
        <f t="array" aca="1" ref="DL152" ca="1">_xlfn.XLOOKUP($A152&amp;$B152,'[1]产值及收款计划（2026）'!$A:$A&amp;'[1]产值及收款计划（2026）'!$B:$B,'[1]产值及收款计划（2026）'!DL:DL)</f>
        <v>0</v>
      </c>
      <c r="DM152" s="264"/>
      <c r="DN152" s="250"/>
    </row>
    <row r="153" spans="1:118" ht="20.25" x14ac:dyDescent="0.15">
      <c r="A153" s="254">
        <f t="shared" ca="1" si="12"/>
        <v>149</v>
      </c>
      <c r="B153" s="254" t="s">
        <v>25</v>
      </c>
      <c r="C153" s="255" t="str" cm="1">
        <f t="array" aca="1" ref="C153" ca="1">_xlfn.XLOOKUP($A153&amp;$B153,'[1]产值及收款计划（2026）'!$A:$A&amp;'[1]产值及收款计划（2026）'!$B:$B,'[1]产值及收款计划（2026）'!C:C)</f>
        <v>待签06</v>
      </c>
      <c r="D153" s="255" t="str" cm="1">
        <f t="array" aca="1" ref="D153" ca="1">_xlfn.XLOOKUP($A153&amp;$B153,'[1]产值及收款计划（2026）'!$A:$A&amp;'[1]产值及收款计划（2026）'!$B:$B,'[1]产值及收款计划（2026）'!D:D)</f>
        <v>南汇支线机电安装标智慧工地</v>
      </c>
      <c r="E153" s="256" cm="1">
        <f t="array" aca="1" ref="E153" ca="1">_xlfn.XLOOKUP($A153&amp;$B153,'[1]产值及收款计划（2026）'!$A:$A&amp;'[1]产值及收款计划（2026）'!$B:$B,'[1]产值及收款计划（2026）'!E:E)</f>
        <v>20</v>
      </c>
      <c r="F153" s="256" cm="1">
        <f t="array" aca="1" ref="F153" ca="1">_xlfn.XLOOKUP($A153&amp;$B153,'[1]产值及收款计划（2026）'!$A:$A&amp;'[1]产值及收款计划（2026）'!$B:$B,'[1]产值及收款计划（2026）'!F:F)</f>
        <v>0</v>
      </c>
      <c r="G153" s="256" cm="1">
        <f t="array" aca="1" ref="G153" ca="1">_xlfn.XLOOKUP($A153&amp;$B153,'[1]产值及收款计划（2026）'!$A:$A&amp;'[1]产值及收款计划（2026）'!$B:$B,'[1]产值及收款计划（2026）'!G:G)</f>
        <v>0</v>
      </c>
      <c r="H153" s="256" cm="1">
        <f t="array" aca="1" ref="H153" ca="1">_xlfn.XLOOKUP($A153&amp;$B153,'[1]产值及收款计划（2026）'!$A:$A&amp;'[1]产值及收款计划（2026）'!$B:$B,'[1]产值及收款计划（2026）'!H:H)</f>
        <v>0</v>
      </c>
      <c r="I153" s="257" cm="1">
        <f t="array" aca="1" ref="I153" ca="1">_xlfn.XLOOKUP($A153&amp;$B153,'[1]产值及收款计划（2026）'!$A:$A&amp;'[1]产值及收款计划（2026）'!$B:$B,'[1]产值及收款计划（2026）'!I:I)</f>
        <v>1</v>
      </c>
      <c r="J153" s="258" cm="1">
        <f t="array" aca="1" ref="J153" ca="1">_xlfn.XLOOKUP($A153&amp;$B153,'[1]产值及收款计划（2026）'!$A:$A&amp;'[1]产值及收款计划（2026）'!$B:$B,'[1]产值及收款计划（2026）'!J:J)</f>
        <v>0.06</v>
      </c>
      <c r="K153" s="256" cm="1">
        <f t="array" aca="1" ref="K153" ca="1">_xlfn.XLOOKUP($A153&amp;$B153,'[1]产值及收款计划（2026）'!$A:$A&amp;'[1]产值及收款计划（2026）'!$B:$B,'[1]产值及收款计划（2026）'!K:K)</f>
        <v>0</v>
      </c>
      <c r="L153" s="256" cm="1">
        <f t="array" aca="1" ref="L153" ca="1">_xlfn.XLOOKUP($A153&amp;$B153,'[1]产值及收款计划（2026）'!$A:$A&amp;'[1]产值及收款计划（2026）'!$B:$B,'[1]产值及收款计划（2026）'!L:L)</f>
        <v>0</v>
      </c>
      <c r="M153" s="256" t="str" cm="1">
        <f t="array" aca="1" ref="M153" ca="1">_xlfn.XLOOKUP($A153&amp;$B153,'[1]产值及收款计划（2026）'!$A:$A&amp;'[1]产值及收款计划（2026）'!$B:$B,'[1]产值及收款计划（2026）'!M:M)</f>
        <v>主导</v>
      </c>
      <c r="N153" s="256" t="str" cm="1">
        <f t="array" aca="1" ref="N153" ca="1">_xlfn.XLOOKUP($A153&amp;$B153,'[1]产值及收款计划（2026）'!$A:$A&amp;'[1]产值及收款计划（2026）'!$B:$B,'[1]产值及收款计划（2026）'!N:N)</f>
        <v>史菁霞团队</v>
      </c>
      <c r="O153" s="256" t="str" cm="1">
        <f t="array" aca="1" ref="O153" ca="1">_xlfn.XLOOKUP($A153&amp;$B153,'[1]产值及收款计划（2026）'!$A:$A&amp;'[1]产值及收款计划（2026）'!$B:$B,'[1]产值及收款计划（2026）'!O:O)</f>
        <v>谢复欣</v>
      </c>
      <c r="P153" s="255" t="str" cm="1">
        <f t="array" aca="1" ref="P153" ca="1">_xlfn.XLOOKUP($A153&amp;$B153,'[1]产值及收款计划（2026）'!$A:$A&amp;'[1]产值及收款计划（2026）'!$B:$B,'[1]产值及收款计划（2026）'!P:P)</f>
        <v>待签</v>
      </c>
      <c r="Q153" s="256" cm="1">
        <f t="array" aca="1" ref="Q153" ca="1">_xlfn.XLOOKUP($A153&amp;$B153,'[1]产值及收款计划（2026）'!$A:$A&amp;'[1]产值及收款计划（2026）'!$B:$B,'[1]产值及收款计划（2026）'!Q:Q)</f>
        <v>0</v>
      </c>
      <c r="R153" s="256" cm="1">
        <f t="array" aca="1" ref="R153" ca="1">_xlfn.XLOOKUP($A153&amp;$B153,'[1]产值及收款计划（2026）'!$A:$A&amp;'[1]产值及收款计划（2026）'!$B:$B,'[1]产值及收款计划（2026）'!R:R)</f>
        <v>0</v>
      </c>
      <c r="S153" s="256" cm="1">
        <f t="array" aca="1" ref="S153" ca="1">_xlfn.XLOOKUP($A153&amp;$B153,'[1]产值及收款计划（2026）'!$A:$A&amp;'[1]产值及收款计划（2026）'!$B:$B,'[1]产值及收款计划（2026）'!S:S)</f>
        <v>0</v>
      </c>
      <c r="T153" s="256" cm="1">
        <f t="array" aca="1" ref="T153" ca="1">_xlfn.XLOOKUP($A153&amp;$B153,'[1]产值及收款计划（2026）'!$A:$A&amp;'[1]产值及收款计划（2026）'!$B:$B,'[1]产值及收款计划（2026）'!T:T)</f>
        <v>0</v>
      </c>
      <c r="U153" s="256" cm="1">
        <f t="array" aca="1" ref="U153" ca="1">_xlfn.XLOOKUP($A153&amp;$B153,'[1]产值及收款计划（2026）'!$A:$A&amp;'[1]产值及收款计划（2026）'!$B:$B,'[1]产值及收款计划（2026）'!U:U)</f>
        <v>0</v>
      </c>
      <c r="V153" s="256" cm="1">
        <f t="array" aca="1" ref="V153" ca="1">_xlfn.XLOOKUP($A153&amp;$B153,'[1]产值及收款计划（2026）'!$A:$A&amp;'[1]产值及收款计划（2026）'!$B:$B,'[1]产值及收款计划（2026）'!V:V)</f>
        <v>0</v>
      </c>
      <c r="W153" s="256" cm="1">
        <f t="array" aca="1" ref="W153" ca="1">_xlfn.XLOOKUP($A153&amp;$B153,'[1]产值及收款计划（2026）'!$A:$A&amp;'[1]产值及收款计划（2026）'!$B:$B,'[1]产值及收款计划（2026）'!W:W)</f>
        <v>0</v>
      </c>
      <c r="X153" s="256" cm="1">
        <f t="array" aca="1" ref="X153" ca="1">_xlfn.XLOOKUP($A153&amp;$B153,'[1]产值及收款计划（2026）'!$A:$A&amp;'[1]产值及收款计划（2026）'!$B:$B,'[1]产值及收款计划（2026）'!X:X)</f>
        <v>0</v>
      </c>
      <c r="Y153" s="256" cm="1">
        <f t="array" aca="1" ref="Y153" ca="1">_xlfn.XLOOKUP($A153&amp;$B153,'[1]产值及收款计划（2026）'!$A:$A&amp;'[1]产值及收款计划（2026）'!$B:$B,'[1]产值及收款计划（2026）'!Y:Y)</f>
        <v>0</v>
      </c>
      <c r="Z153" s="256" cm="1">
        <f t="array" aca="1" ref="Z153" ca="1">_xlfn.XLOOKUP($A153&amp;$B153,'[1]产值及收款计划（2026）'!$A:$A&amp;'[1]产值及收款计划（2026）'!$B:$B,'[1]产值及收款计划（2026）'!Z:Z)</f>
        <v>0</v>
      </c>
      <c r="AA153" s="256" cm="1">
        <f t="array" aca="1" ref="AA153" ca="1">_xlfn.XLOOKUP($A153&amp;$B153,'[1]产值及收款计划（2026）'!$A:$A&amp;'[1]产值及收款计划（2026）'!$B:$B,'[1]产值及收款计划（2026）'!AA:AA)</f>
        <v>0</v>
      </c>
      <c r="AB153" s="256" cm="1">
        <f t="array" aca="1" ref="AB153" ca="1">_xlfn.XLOOKUP($A153&amp;$B153,'[1]产值及收款计划（2026）'!$A:$A&amp;'[1]产值及收款计划（2026）'!$B:$B,'[1]产值及收款计划（2026）'!AB:AB)</f>
        <v>0</v>
      </c>
      <c r="AC153" s="256" cm="1">
        <f t="array" aca="1" ref="AC153" ca="1">_xlfn.XLOOKUP($A153&amp;$B153,'[1]产值及收款计划（2026）'!$A:$A&amp;'[1]产值及收款计划（2026）'!$B:$B,'[1]产值及收款计划（2026）'!AC:AC)</f>
        <v>0</v>
      </c>
      <c r="AD153" s="256" cm="1">
        <f t="array" aca="1" ref="AD153" ca="1">_xlfn.XLOOKUP($A153&amp;$B153,'[1]产值及收款计划（2026）'!$A:$A&amp;'[1]产值及收款计划（2026）'!$B:$B,'[1]产值及收款计划（2026）'!AD:AD)</f>
        <v>0</v>
      </c>
      <c r="AE153" s="256" cm="1">
        <f t="array" aca="1" ref="AE153" ca="1">_xlfn.XLOOKUP($A153&amp;$B153,'[1]产值及收款计划（2026）'!$A:$A&amp;'[1]产值及收款计划（2026）'!$B:$B,'[1]产值及收款计划（2026）'!AE:AE)</f>
        <v>0</v>
      </c>
      <c r="AF153" s="256" cm="1">
        <f t="array" aca="1" ref="AF153" ca="1">_xlfn.XLOOKUP($A153&amp;$B153,'[1]产值及收款计划（2026）'!$A:$A&amp;'[1]产值及收款计划（2026）'!$B:$B,'[1]产值及收款计划（2026）'!AF:AF)</f>
        <v>0</v>
      </c>
      <c r="AG153" s="256" cm="1">
        <f t="array" aca="1" ref="AG153" ca="1">_xlfn.XLOOKUP($A153&amp;$B153,'[1]产值及收款计划（2026）'!$A:$A&amp;'[1]产值及收款计划（2026）'!$B:$B,'[1]产值及收款计划（2026）'!AG:AG)</f>
        <v>0</v>
      </c>
      <c r="AH153" s="256" cm="1">
        <f t="array" aca="1" ref="AH153" ca="1">_xlfn.XLOOKUP($A153&amp;$B153,'[1]产值及收款计划（2026）'!$A:$A&amp;'[1]产值及收款计划（2026）'!$B:$B,'[1]产值及收款计划（2026）'!AH:AH)</f>
        <v>0</v>
      </c>
      <c r="AI153" s="256" cm="1">
        <f t="array" aca="1" ref="AI153" ca="1">_xlfn.XLOOKUP($A153&amp;$B153,'[1]产值及收款计划（2026）'!$A:$A&amp;'[1]产值及收款计划（2026）'!$B:$B,'[1]产值及收款计划（2026）'!AI:AI)</f>
        <v>0</v>
      </c>
      <c r="AJ153" s="256" cm="1">
        <f t="array" aca="1" ref="AJ153" ca="1">_xlfn.XLOOKUP($A153&amp;$B153,'[1]产值及收款计划（2026）'!$A:$A&amp;'[1]产值及收款计划（2026）'!$B:$B,'[1]产值及收款计划（2026）'!AJ:AJ)</f>
        <v>0</v>
      </c>
      <c r="AK153" s="256" cm="1">
        <f t="array" aca="1" ref="AK153" ca="1">_xlfn.XLOOKUP($A153&amp;$B153,'[1]产值及收款计划（2026）'!$A:$A&amp;'[1]产值及收款计划（2026）'!$B:$B,'[1]产值及收款计划（2026）'!AK:AK)</f>
        <v>0</v>
      </c>
      <c r="AL153" s="256" cm="1">
        <f t="array" aca="1" ref="AL153" ca="1">_xlfn.XLOOKUP($A153&amp;$B153,'[1]产值及收款计划（2026）'!$A:$A&amp;'[1]产值及收款计划（2026）'!$B:$B,'[1]产值及收款计划（2026）'!AL:AL)</f>
        <v>20</v>
      </c>
      <c r="AM153" s="263" t="e" cm="1">
        <f t="array" aca="1" ref="AM153" ca="1">_xlfn.LET(_xlpm.勾选月份状态数组,TRANSPOSE('PPT(12-15页）-TOP10'!$A$3:$A$14),_xlpm.选择数据区,IF('PPT(12-15页）-TOP10'!$E$3="收款",$BA153:$BL153,$AA153:$AL153),SUM(_xlfn._xlws.FILTER(_xlpm.选择数据区,_xlpm.勾选月份状态数组,"")))</f>
        <v>#NAME?</v>
      </c>
      <c r="AN153" s="256" t="e" cm="1">
        <f t="array" aca="1" ref="AN153" ca="1">_xlfn.LET(_xlpm.勾选月份状态数组,TRANSPOSE('PPT(12-15页）-TOP10'!$A$3:$A$14),_xlpm.选择数据区,IF('PPT(12-15页）-TOP10'!$E$3="收款",$DA153:$DL153,$CA153:$CL153),SUM(_xlfn._xlws.FILTER(_xlpm.选择数据区,_xlpm.勾选月份状态数组,"")))</f>
        <v>#NAME?</v>
      </c>
      <c r="AO153" s="256">
        <f ca="1">SUM(CA153:CC153)+SUM(AD153:AL153)</f>
        <v>20</v>
      </c>
      <c r="AP153" s="256"/>
      <c r="AQ153" s="256"/>
      <c r="AR153" s="256"/>
      <c r="AS153" s="256" cm="1">
        <f t="array" aca="1" ref="AS153" ca="1">_xlfn.XLOOKUP($A153&amp;$B153,'[1]产值及收款计划（2026）'!$A:$A&amp;'[1]产值及收款计划（2026）'!$B:$B,'[1]产值及收款计划（2026）'!AS:AS)</f>
        <v>0</v>
      </c>
      <c r="AT153" s="256" cm="1">
        <f t="array" aca="1" ref="AT153" ca="1">_xlfn.XLOOKUP($A153&amp;$B153,'[1]产值及收款计划（2026）'!$A:$A&amp;'[1]产值及收款计划（2026）'!$B:$B,'[1]产值及收款计划（2026）'!AT:AT)</f>
        <v>0</v>
      </c>
      <c r="AU153" s="256" t="str" cm="1">
        <f t="array" aca="1" ref="AU153" ca="1">_xlfn.XLOOKUP($A153&amp;$B153,'[1]产值及收款计划（2026）'!$A:$A&amp;'[1]产值及收款计划（2026）'!$B:$B,'[1]产值及收款计划（2026）'!AU:AU)</f>
        <v>确保</v>
      </c>
      <c r="AV153" s="256" cm="1">
        <f t="array" aca="1" ref="AV153" ca="1">_xlfn.XLOOKUP($A153&amp;$B153,'[1]产值及收款计划（2026）'!$A:$A&amp;'[1]产值及收款计划（2026）'!$B:$B,'[1]产值及收款计划（2026）'!AV:AV)</f>
        <v>0</v>
      </c>
      <c r="AW153" s="256" cm="1">
        <f t="array" aca="1" ref="AW153" ca="1">_xlfn.XLOOKUP($A153&amp;$B153,'[1]产值及收款计划（2026）'!$A:$A&amp;'[1]产值及收款计划（2026）'!$B:$B,'[1]产值及收款计划（2026）'!AW:AW)</f>
        <v>0</v>
      </c>
      <c r="AX153" s="256" cm="1">
        <f t="array" aca="1" ref="AX153" ca="1">_xlfn.XLOOKUP($A153&amp;$B153,'[1]产值及收款计划（2026）'!$A:$A&amp;'[1]产值及收款计划（2026）'!$B:$B,'[1]产值及收款计划（2026）'!AX:AX)</f>
        <v>0</v>
      </c>
      <c r="AY153" s="256" cm="1">
        <f t="array" aca="1" ref="AY153" ca="1">_xlfn.XLOOKUP($A153&amp;$B153,'[1]产值及收款计划（2026）'!$A:$A&amp;'[1]产值及收款计划（2026）'!$B:$B,'[1]产值及收款计划（2026）'!AY:AY)</f>
        <v>0</v>
      </c>
      <c r="AZ153" s="256" cm="1">
        <f t="array" aca="1" ref="AZ153" ca="1">_xlfn.XLOOKUP($A153&amp;$B153,'[1]产值及收款计划（2026）'!$A:$A&amp;'[1]产值及收款计划（2026）'!$B:$B,'[1]产值及收款计划（2026）'!AZ:AZ)</f>
        <v>0</v>
      </c>
      <c r="BA153" s="256" cm="1">
        <f t="array" aca="1" ref="BA153" ca="1">_xlfn.XLOOKUP($A153&amp;$B153,'[1]产值及收款计划（2026）'!$A:$A&amp;'[1]产值及收款计划（2026）'!$B:$B,'[1]产值及收款计划（2026）'!BA:BA)</f>
        <v>0</v>
      </c>
      <c r="BB153" s="256" cm="1">
        <f t="array" aca="1" ref="BB153" ca="1">_xlfn.XLOOKUP($A153&amp;$B153,'[1]产值及收款计划（2026）'!$A:$A&amp;'[1]产值及收款计划（2026）'!$B:$B,'[1]产值及收款计划（2026）'!BB:BB)</f>
        <v>0</v>
      </c>
      <c r="BC153" s="256" cm="1">
        <f t="array" aca="1" ref="BC153" ca="1">_xlfn.XLOOKUP($A153&amp;$B153,'[1]产值及收款计划（2026）'!$A:$A&amp;'[1]产值及收款计划（2026）'!$B:$B,'[1]产值及收款计划（2026）'!BC:BC)</f>
        <v>0</v>
      </c>
      <c r="BD153" s="256" cm="1">
        <f t="array" aca="1" ref="BD153" ca="1">_xlfn.XLOOKUP($A153&amp;$B153,'[1]产值及收款计划（2026）'!$A:$A&amp;'[1]产值及收款计划（2026）'!$B:$B,'[1]产值及收款计划（2026）'!BD:BD)</f>
        <v>0</v>
      </c>
      <c r="BE153" s="256" cm="1">
        <f t="array" aca="1" ref="BE153" ca="1">_xlfn.XLOOKUP($A153&amp;$B153,'[1]产值及收款计划（2026）'!$A:$A&amp;'[1]产值及收款计划（2026）'!$B:$B,'[1]产值及收款计划（2026）'!BE:BE)</f>
        <v>0</v>
      </c>
      <c r="BF153" s="256" cm="1">
        <f t="array" aca="1" ref="BF153" ca="1">_xlfn.XLOOKUP($A153&amp;$B153,'[1]产值及收款计划（2026）'!$A:$A&amp;'[1]产值及收款计划（2026）'!$B:$B,'[1]产值及收款计划（2026）'!BF:BF)</f>
        <v>0</v>
      </c>
      <c r="BG153" s="256" cm="1">
        <f t="array" aca="1" ref="BG153" ca="1">_xlfn.XLOOKUP($A153&amp;$B153,'[1]产值及收款计划（2026）'!$A:$A&amp;'[1]产值及收款计划（2026）'!$B:$B,'[1]产值及收款计划（2026）'!BG:BG)</f>
        <v>0</v>
      </c>
      <c r="BH153" s="256" cm="1">
        <f t="array" aca="1" ref="BH153" ca="1">_xlfn.XLOOKUP($A153&amp;$B153,'[1]产值及收款计划（2026）'!$A:$A&amp;'[1]产值及收款计划（2026）'!$B:$B,'[1]产值及收款计划（2026）'!BH:BH)</f>
        <v>0</v>
      </c>
      <c r="BI153" s="256" cm="1">
        <f t="array" aca="1" ref="BI153" ca="1">_xlfn.XLOOKUP($A153&amp;$B153,'[1]产值及收款计划（2026）'!$A:$A&amp;'[1]产值及收款计划（2026）'!$B:$B,'[1]产值及收款计划（2026）'!BI:BI)</f>
        <v>0</v>
      </c>
      <c r="BJ153" s="256" cm="1">
        <f t="array" aca="1" ref="BJ153" ca="1">_xlfn.XLOOKUP($A153&amp;$B153,'[1]产值及收款计划（2026）'!$A:$A&amp;'[1]产值及收款计划（2026）'!$B:$B,'[1]产值及收款计划（2026）'!BJ:BJ)</f>
        <v>0</v>
      </c>
      <c r="BK153" s="256" cm="1">
        <f t="array" aca="1" ref="BK153" ca="1">_xlfn.XLOOKUP($A153&amp;$B153,'[1]产值及收款计划（2026）'!$A:$A&amp;'[1]产值及收款计划（2026）'!$B:$B,'[1]产值及收款计划（2026）'!BK:BK)</f>
        <v>0</v>
      </c>
      <c r="BL153" s="256" cm="1">
        <f t="array" aca="1" ref="BL153" ca="1">_xlfn.XLOOKUP($A153&amp;$B153,'[1]产值及收款计划（2026）'!$A:$A&amp;'[1]产值及收款计划（2026）'!$B:$B,'[1]产值及收款计划（2026）'!BL:BL)</f>
        <v>20</v>
      </c>
      <c r="BM153" s="256"/>
      <c r="BN153" s="256"/>
      <c r="BO153" s="256"/>
      <c r="BP153" s="256"/>
      <c r="BQ153" s="255" cm="1">
        <f t="array" aca="1" ref="BQ153" ca="1">_xlfn.XLOOKUP($A153&amp;$B153,'[1]产值及收款计划（2026）'!$A:$A&amp;'[1]产值及收款计划（2026）'!$B:$B,'[1]产值及收款计划（2026）'!BQ:BQ)</f>
        <v>0</v>
      </c>
      <c r="BR153" s="256" cm="1">
        <f t="array" aca="1" ref="BR153" ca="1">_xlfn.XLOOKUP($A153&amp;$B153,'[1]产值及收款计划（2026）'!$A:$A&amp;'[1]产值及收款计划（2026）'!$B:$B,'[1]产值及收款计划（2026）'!BR:BR)</f>
        <v>0</v>
      </c>
      <c r="CA153" s="256" cm="1">
        <f t="array" aca="1" ref="CA153" ca="1">_xlfn.XLOOKUP($A153&amp;$B153,'[1]产值及收款计划（2026）'!$A:$A&amp;'[1]产值及收款计划（2026）'!$B:$B,'[1]产值及收款计划（2026）'!CA:CA)</f>
        <v>0</v>
      </c>
      <c r="CB153" s="256" cm="1">
        <f t="array" aca="1" ref="CB153" ca="1">_xlfn.XLOOKUP($A153&amp;$B153,'[1]产值及收款计划（2026）'!$A:$A&amp;'[1]产值及收款计划（2026）'!$B:$B,'[1]产值及收款计划（2026）'!CB:CB)</f>
        <v>0</v>
      </c>
      <c r="CC153" s="256" cm="1">
        <f t="array" aca="1" ref="CC153" ca="1">_xlfn.XLOOKUP($A153&amp;$B153,'[1]产值及收款计划（2026）'!$A:$A&amp;'[1]产值及收款计划（2026）'!$B:$B,'[1]产值及收款计划（2026）'!CC:CC)</f>
        <v>0</v>
      </c>
      <c r="CD153" s="256" cm="1">
        <f t="array" aca="1" ref="CD153" ca="1">_xlfn.XLOOKUP($A153&amp;$B153,'[1]产值及收款计划（2026）'!$A:$A&amp;'[1]产值及收款计划（2026）'!$B:$B,'[1]产值及收款计划（2026）'!CD:CD)</f>
        <v>0</v>
      </c>
      <c r="CE153" s="256" cm="1">
        <f t="array" aca="1" ref="CE153" ca="1">_xlfn.XLOOKUP($A153&amp;$B153,'[1]产值及收款计划（2026）'!$A:$A&amp;'[1]产值及收款计划（2026）'!$B:$B,'[1]产值及收款计划（2026）'!CE:CE)</f>
        <v>0</v>
      </c>
      <c r="CF153" s="256" cm="1">
        <f t="array" aca="1" ref="CF153" ca="1">_xlfn.XLOOKUP($A153&amp;$B153,'[1]产值及收款计划（2026）'!$A:$A&amp;'[1]产值及收款计划（2026）'!$B:$B,'[1]产值及收款计划（2026）'!CF:CF)</f>
        <v>0</v>
      </c>
      <c r="CG153" s="256" cm="1">
        <f t="array" aca="1" ref="CG153" ca="1">_xlfn.XLOOKUP($A153&amp;$B153,'[1]产值及收款计划（2026）'!$A:$A&amp;'[1]产值及收款计划（2026）'!$B:$B,'[1]产值及收款计划（2026）'!CG:CG)</f>
        <v>0</v>
      </c>
      <c r="CH153" s="256" cm="1">
        <f t="array" aca="1" ref="CH153" ca="1">_xlfn.XLOOKUP($A153&amp;$B153,'[1]产值及收款计划（2026）'!$A:$A&amp;'[1]产值及收款计划（2026）'!$B:$B,'[1]产值及收款计划（2026）'!CH:CH)</f>
        <v>0</v>
      </c>
      <c r="CI153" s="256" cm="1">
        <f t="array" aca="1" ref="CI153" ca="1">_xlfn.XLOOKUP($A153&amp;$B153,'[1]产值及收款计划（2026）'!$A:$A&amp;'[1]产值及收款计划（2026）'!$B:$B,'[1]产值及收款计划（2026）'!CI:CI)</f>
        <v>0</v>
      </c>
      <c r="CJ153" s="256" cm="1">
        <f t="array" aca="1" ref="CJ153" ca="1">_xlfn.XLOOKUP($A153&amp;$B153,'[1]产值及收款计划（2026）'!$A:$A&amp;'[1]产值及收款计划（2026）'!$B:$B,'[1]产值及收款计划（2026）'!CJ:CJ)</f>
        <v>0</v>
      </c>
      <c r="CK153" s="256" cm="1">
        <f t="array" aca="1" ref="CK153" ca="1">_xlfn.XLOOKUP($A153&amp;$B153,'[1]产值及收款计划（2026）'!$A:$A&amp;'[1]产值及收款计划（2026）'!$B:$B,'[1]产值及收款计划（2026）'!CK:CK)</f>
        <v>0</v>
      </c>
      <c r="CL153" s="256" cm="1">
        <f t="array" aca="1" ref="CL153" ca="1">_xlfn.XLOOKUP($A153&amp;$B153,'[1]产值及收款计划（2026）'!$A:$A&amp;'[1]产值及收款计划（2026）'!$B:$B,'[1]产值及收款计划（2026）'!CL:CL)</f>
        <v>0</v>
      </c>
      <c r="DA153" s="256" cm="1">
        <f t="array" aca="1" ref="DA153" ca="1">_xlfn.XLOOKUP($A153&amp;$B153,'[1]产值及收款计划（2026）'!$A:$A&amp;'[1]产值及收款计划（2026）'!$B:$B,'[1]产值及收款计划（2026）'!DA:DA)</f>
        <v>0</v>
      </c>
      <c r="DB153" s="256" cm="1">
        <f t="array" aca="1" ref="DB153" ca="1">_xlfn.XLOOKUP($A153&amp;$B153,'[1]产值及收款计划（2026）'!$A:$A&amp;'[1]产值及收款计划（2026）'!$B:$B,'[1]产值及收款计划（2026）'!DB:DB)</f>
        <v>0</v>
      </c>
      <c r="DC153" s="256" cm="1">
        <f t="array" aca="1" ref="DC153" ca="1">_xlfn.XLOOKUP($A153&amp;$B153,'[1]产值及收款计划（2026）'!$A:$A&amp;'[1]产值及收款计划（2026）'!$B:$B,'[1]产值及收款计划（2026）'!DC:DC)</f>
        <v>0</v>
      </c>
      <c r="DD153" s="256" cm="1">
        <f t="array" aca="1" ref="DD153" ca="1">_xlfn.XLOOKUP($A153&amp;$B153,'[1]产值及收款计划（2026）'!$A:$A&amp;'[1]产值及收款计划（2026）'!$B:$B,'[1]产值及收款计划（2026）'!DD:DD)</f>
        <v>0</v>
      </c>
      <c r="DE153" s="256" cm="1">
        <f t="array" aca="1" ref="DE153" ca="1">_xlfn.XLOOKUP($A153&amp;$B153,'[1]产值及收款计划（2026）'!$A:$A&amp;'[1]产值及收款计划（2026）'!$B:$B,'[1]产值及收款计划（2026）'!DE:DE)</f>
        <v>0</v>
      </c>
      <c r="DF153" s="256" cm="1">
        <f t="array" aca="1" ref="DF153" ca="1">_xlfn.XLOOKUP($A153&amp;$B153,'[1]产值及收款计划（2026）'!$A:$A&amp;'[1]产值及收款计划（2026）'!$B:$B,'[1]产值及收款计划（2026）'!DF:DF)</f>
        <v>0</v>
      </c>
      <c r="DG153" s="256" cm="1">
        <f t="array" aca="1" ref="DG153" ca="1">_xlfn.XLOOKUP($A153&amp;$B153,'[1]产值及收款计划（2026）'!$A:$A&amp;'[1]产值及收款计划（2026）'!$B:$B,'[1]产值及收款计划（2026）'!DG:DG)</f>
        <v>0</v>
      </c>
      <c r="DH153" s="256" cm="1">
        <f t="array" aca="1" ref="DH153" ca="1">_xlfn.XLOOKUP($A153&amp;$B153,'[1]产值及收款计划（2026）'!$A:$A&amp;'[1]产值及收款计划（2026）'!$B:$B,'[1]产值及收款计划（2026）'!DH:DH)</f>
        <v>0</v>
      </c>
      <c r="DI153" s="256" cm="1">
        <f t="array" aca="1" ref="DI153" ca="1">_xlfn.XLOOKUP($A153&amp;$B153,'[1]产值及收款计划（2026）'!$A:$A&amp;'[1]产值及收款计划（2026）'!$B:$B,'[1]产值及收款计划（2026）'!DI:DI)</f>
        <v>0</v>
      </c>
      <c r="DJ153" s="256" cm="1">
        <f t="array" aca="1" ref="DJ153" ca="1">_xlfn.XLOOKUP($A153&amp;$B153,'[1]产值及收款计划（2026）'!$A:$A&amp;'[1]产值及收款计划（2026）'!$B:$B,'[1]产值及收款计划（2026）'!DJ:DJ)</f>
        <v>0</v>
      </c>
      <c r="DK153" s="256" cm="1">
        <f t="array" aca="1" ref="DK153" ca="1">_xlfn.XLOOKUP($A153&amp;$B153,'[1]产值及收款计划（2026）'!$A:$A&amp;'[1]产值及收款计划（2026）'!$B:$B,'[1]产值及收款计划（2026）'!DK:DK)</f>
        <v>0</v>
      </c>
      <c r="DL153" s="256" cm="1">
        <f t="array" aca="1" ref="DL153" ca="1">_xlfn.XLOOKUP($A153&amp;$B153,'[1]产值及收款计划（2026）'!$A:$A&amp;'[1]产值及收款计划（2026）'!$B:$B,'[1]产值及收款计划（2026）'!DL:DL)</f>
        <v>0</v>
      </c>
      <c r="DM153" s="264"/>
      <c r="DN153" s="250"/>
    </row>
    <row r="154" spans="1:118" ht="20.25" x14ac:dyDescent="0.15">
      <c r="A154" s="254">
        <f t="shared" ca="1" si="12"/>
        <v>150</v>
      </c>
      <c r="B154" s="254" t="s">
        <v>25</v>
      </c>
      <c r="C154" s="255" t="str" cm="1">
        <f t="array" aca="1" ref="C154" ca="1">_xlfn.XLOOKUP($A154&amp;$B154,'[1]产值及收款计划（2026）'!$A:$A&amp;'[1]产值及收款计划（2026）'!$B:$B,'[1]产值及收款计划（2026）'!C:C)</f>
        <v>待签07</v>
      </c>
      <c r="D154" s="255" t="str" cm="1">
        <f t="array" aca="1" ref="D154" ca="1">_xlfn.XLOOKUP($A154&amp;$B154,'[1]产值及收款计划（2026）'!$A:$A&amp;'[1]产值及收款计划（2026）'!$B:$B,'[1]产值及收款计划（2026）'!D:D)</f>
        <v>F7断层加固施工智慧孪生平台</v>
      </c>
      <c r="E154" s="256" cm="1">
        <f t="array" aca="1" ref="E154" ca="1">_xlfn.XLOOKUP($A154&amp;$B154,'[1]产值及收款计划（2026）'!$A:$A&amp;'[1]产值及收款计划（2026）'!$B:$B,'[1]产值及收款计划（2026）'!E:E)</f>
        <v>50</v>
      </c>
      <c r="F154" s="256" cm="1">
        <f t="array" aca="1" ref="F154" ca="1">_xlfn.XLOOKUP($A154&amp;$B154,'[1]产值及收款计划（2026）'!$A:$A&amp;'[1]产值及收款计划（2026）'!$B:$B,'[1]产值及收款计划（2026）'!F:F)</f>
        <v>0</v>
      </c>
      <c r="G154" s="256" cm="1">
        <f t="array" aca="1" ref="G154" ca="1">_xlfn.XLOOKUP($A154&amp;$B154,'[1]产值及收款计划（2026）'!$A:$A&amp;'[1]产值及收款计划（2026）'!$B:$B,'[1]产值及收款计划（2026）'!G:G)</f>
        <v>0</v>
      </c>
      <c r="H154" s="256" cm="1">
        <f t="array" aca="1" ref="H154" ca="1">_xlfn.XLOOKUP($A154&amp;$B154,'[1]产值及收款计划（2026）'!$A:$A&amp;'[1]产值及收款计划（2026）'!$B:$B,'[1]产值及收款计划（2026）'!H:H)</f>
        <v>0</v>
      </c>
      <c r="I154" s="257" cm="1">
        <f t="array" aca="1" ref="I154" ca="1">_xlfn.XLOOKUP($A154&amp;$B154,'[1]产值及收款计划（2026）'!$A:$A&amp;'[1]产值及收款计划（2026）'!$B:$B,'[1]产值及收款计划（2026）'!I:I)</f>
        <v>1</v>
      </c>
      <c r="J154" s="258" cm="1">
        <f t="array" aca="1" ref="J154" ca="1">_xlfn.XLOOKUP($A154&amp;$B154,'[1]产值及收款计划（2026）'!$A:$A&amp;'[1]产值及收款计划（2026）'!$B:$B,'[1]产值及收款计划（2026）'!J:J)</f>
        <v>0.06</v>
      </c>
      <c r="K154" s="256" cm="1">
        <f t="array" aca="1" ref="K154" ca="1">_xlfn.XLOOKUP($A154&amp;$B154,'[1]产值及收款计划（2026）'!$A:$A&amp;'[1]产值及收款计划（2026）'!$B:$B,'[1]产值及收款计划（2026）'!K:K)</f>
        <v>0</v>
      </c>
      <c r="L154" s="256" cm="1">
        <f t="array" aca="1" ref="L154" ca="1">_xlfn.XLOOKUP($A154&amp;$B154,'[1]产值及收款计划（2026）'!$A:$A&amp;'[1]产值及收款计划（2026）'!$B:$B,'[1]产值及收款计划（2026）'!L:L)</f>
        <v>0</v>
      </c>
      <c r="M154" s="256" t="str" cm="1">
        <f t="array" aca="1" ref="M154" ca="1">_xlfn.XLOOKUP($A154&amp;$B154,'[1]产值及收款计划（2026）'!$A:$A&amp;'[1]产值及收款计划（2026）'!$B:$B,'[1]产值及收款计划（2026）'!M:M)</f>
        <v>主导</v>
      </c>
      <c r="N154" s="256" t="str" cm="1">
        <f t="array" aca="1" ref="N154" ca="1">_xlfn.XLOOKUP($A154&amp;$B154,'[1]产值及收款计划（2026）'!$A:$A&amp;'[1]产值及收款计划（2026）'!$B:$B,'[1]产值及收款计划（2026）'!N:N)</f>
        <v>张智伟团队</v>
      </c>
      <c r="O154" s="256" t="str" cm="1">
        <f t="array" aca="1" ref="O154" ca="1">_xlfn.XLOOKUP($A154&amp;$B154,'[1]产值及收款计划（2026）'!$A:$A&amp;'[1]产值及收款计划（2026）'!$B:$B,'[1]产值及收款计划（2026）'!O:O)</f>
        <v>张智伟</v>
      </c>
      <c r="P154" s="255" t="str" cm="1">
        <f t="array" aca="1" ref="P154" ca="1">_xlfn.XLOOKUP($A154&amp;$B154,'[1]产值及收款计划（2026）'!$A:$A&amp;'[1]产值及收款计划（2026）'!$B:$B,'[1]产值及收款计划（2026）'!P:P)</f>
        <v>待签</v>
      </c>
      <c r="Q154" s="256" cm="1">
        <f t="array" aca="1" ref="Q154" ca="1">_xlfn.XLOOKUP($A154&amp;$B154,'[1]产值及收款计划（2026）'!$A:$A&amp;'[1]产值及收款计划（2026）'!$B:$B,'[1]产值及收款计划（2026）'!Q:Q)</f>
        <v>0</v>
      </c>
      <c r="R154" s="256" cm="1">
        <f t="array" aca="1" ref="R154" ca="1">_xlfn.XLOOKUP($A154&amp;$B154,'[1]产值及收款计划（2026）'!$A:$A&amp;'[1]产值及收款计划（2026）'!$B:$B,'[1]产值及收款计划（2026）'!R:R)</f>
        <v>0</v>
      </c>
      <c r="S154" s="256" cm="1">
        <f t="array" aca="1" ref="S154" ca="1">_xlfn.XLOOKUP($A154&amp;$B154,'[1]产值及收款计划（2026）'!$A:$A&amp;'[1]产值及收款计划（2026）'!$B:$B,'[1]产值及收款计划（2026）'!S:S)</f>
        <v>0</v>
      </c>
      <c r="T154" s="256" cm="1">
        <f t="array" aca="1" ref="T154" ca="1">_xlfn.XLOOKUP($A154&amp;$B154,'[1]产值及收款计划（2026）'!$A:$A&amp;'[1]产值及收款计划（2026）'!$B:$B,'[1]产值及收款计划（2026）'!T:T)</f>
        <v>0</v>
      </c>
      <c r="U154" s="256" cm="1">
        <f t="array" aca="1" ref="U154" ca="1">_xlfn.XLOOKUP($A154&amp;$B154,'[1]产值及收款计划（2026）'!$A:$A&amp;'[1]产值及收款计划（2026）'!$B:$B,'[1]产值及收款计划（2026）'!U:U)</f>
        <v>0</v>
      </c>
      <c r="V154" s="256" cm="1">
        <f t="array" aca="1" ref="V154" ca="1">_xlfn.XLOOKUP($A154&amp;$B154,'[1]产值及收款计划（2026）'!$A:$A&amp;'[1]产值及收款计划（2026）'!$B:$B,'[1]产值及收款计划（2026）'!V:V)</f>
        <v>0</v>
      </c>
      <c r="W154" s="256" cm="1">
        <f t="array" aca="1" ref="W154" ca="1">_xlfn.XLOOKUP($A154&amp;$B154,'[1]产值及收款计划（2026）'!$A:$A&amp;'[1]产值及收款计划（2026）'!$B:$B,'[1]产值及收款计划（2026）'!W:W)</f>
        <v>0</v>
      </c>
      <c r="X154" s="256" cm="1">
        <f t="array" aca="1" ref="X154" ca="1">_xlfn.XLOOKUP($A154&amp;$B154,'[1]产值及收款计划（2026）'!$A:$A&amp;'[1]产值及收款计划（2026）'!$B:$B,'[1]产值及收款计划（2026）'!X:X)</f>
        <v>0</v>
      </c>
      <c r="Y154" s="256" cm="1">
        <f t="array" aca="1" ref="Y154" ca="1">_xlfn.XLOOKUP($A154&amp;$B154,'[1]产值及收款计划（2026）'!$A:$A&amp;'[1]产值及收款计划（2026）'!$B:$B,'[1]产值及收款计划（2026）'!Y:Y)</f>
        <v>0</v>
      </c>
      <c r="Z154" s="256" cm="1">
        <f t="array" aca="1" ref="Z154" ca="1">_xlfn.XLOOKUP($A154&amp;$B154,'[1]产值及收款计划（2026）'!$A:$A&amp;'[1]产值及收款计划（2026）'!$B:$B,'[1]产值及收款计划（2026）'!Z:Z)</f>
        <v>0</v>
      </c>
      <c r="AA154" s="256" cm="1">
        <f t="array" aca="1" ref="AA154" ca="1">_xlfn.XLOOKUP($A154&amp;$B154,'[1]产值及收款计划（2026）'!$A:$A&amp;'[1]产值及收款计划（2026）'!$B:$B,'[1]产值及收款计划（2026）'!AA:AA)</f>
        <v>0</v>
      </c>
      <c r="AB154" s="256" cm="1">
        <f t="array" aca="1" ref="AB154" ca="1">_xlfn.XLOOKUP($A154&amp;$B154,'[1]产值及收款计划（2026）'!$A:$A&amp;'[1]产值及收款计划（2026）'!$B:$B,'[1]产值及收款计划（2026）'!AB:AB)</f>
        <v>0</v>
      </c>
      <c r="AC154" s="256" cm="1">
        <f t="array" aca="1" ref="AC154" ca="1">_xlfn.XLOOKUP($A154&amp;$B154,'[1]产值及收款计划（2026）'!$A:$A&amp;'[1]产值及收款计划（2026）'!$B:$B,'[1]产值及收款计划（2026）'!AC:AC)</f>
        <v>0</v>
      </c>
      <c r="AD154" s="256" cm="1">
        <f t="array" aca="1" ref="AD154" ca="1">_xlfn.XLOOKUP($A154&amp;$B154,'[1]产值及收款计划（2026）'!$A:$A&amp;'[1]产值及收款计划（2026）'!$B:$B,'[1]产值及收款计划（2026）'!AD:AD)</f>
        <v>0</v>
      </c>
      <c r="AE154" s="256" cm="1">
        <f t="array" aca="1" ref="AE154" ca="1">_xlfn.XLOOKUP($A154&amp;$B154,'[1]产值及收款计划（2026）'!$A:$A&amp;'[1]产值及收款计划（2026）'!$B:$B,'[1]产值及收款计划（2026）'!AE:AE)</f>
        <v>0</v>
      </c>
      <c r="AF154" s="256" cm="1">
        <f t="array" aca="1" ref="AF154" ca="1">_xlfn.XLOOKUP($A154&amp;$B154,'[1]产值及收款计划（2026）'!$A:$A&amp;'[1]产值及收款计划（2026）'!$B:$B,'[1]产值及收款计划（2026）'!AF:AF)</f>
        <v>0</v>
      </c>
      <c r="AG154" s="256" cm="1">
        <f t="array" aca="1" ref="AG154" ca="1">_xlfn.XLOOKUP($A154&amp;$B154,'[1]产值及收款计划（2026）'!$A:$A&amp;'[1]产值及收款计划（2026）'!$B:$B,'[1]产值及收款计划（2026）'!AG:AG)</f>
        <v>0</v>
      </c>
      <c r="AH154" s="256" cm="1">
        <f t="array" aca="1" ref="AH154" ca="1">_xlfn.XLOOKUP($A154&amp;$B154,'[1]产值及收款计划（2026）'!$A:$A&amp;'[1]产值及收款计划（2026）'!$B:$B,'[1]产值及收款计划（2026）'!AH:AH)</f>
        <v>0</v>
      </c>
      <c r="AI154" s="256" cm="1">
        <f t="array" aca="1" ref="AI154" ca="1">_xlfn.XLOOKUP($A154&amp;$B154,'[1]产值及收款计划（2026）'!$A:$A&amp;'[1]产值及收款计划（2026）'!$B:$B,'[1]产值及收款计划（2026）'!AI:AI)</f>
        <v>50</v>
      </c>
      <c r="AJ154" s="256" cm="1">
        <f t="array" aca="1" ref="AJ154" ca="1">_xlfn.XLOOKUP($A154&amp;$B154,'[1]产值及收款计划（2026）'!$A:$A&amp;'[1]产值及收款计划（2026）'!$B:$B,'[1]产值及收款计划（2026）'!AJ:AJ)</f>
        <v>0</v>
      </c>
      <c r="AK154" s="256" cm="1">
        <f t="array" aca="1" ref="AK154" ca="1">_xlfn.XLOOKUP($A154&amp;$B154,'[1]产值及收款计划（2026）'!$A:$A&amp;'[1]产值及收款计划（2026）'!$B:$B,'[1]产值及收款计划（2026）'!AK:AK)</f>
        <v>0</v>
      </c>
      <c r="AL154" s="256" cm="1">
        <f t="array" aca="1" ref="AL154" ca="1">_xlfn.XLOOKUP($A154&amp;$B154,'[1]产值及收款计划（2026）'!$A:$A&amp;'[1]产值及收款计划（2026）'!$B:$B,'[1]产值及收款计划（2026）'!AL:AL)</f>
        <v>0</v>
      </c>
      <c r="AM154" s="263" t="e" cm="1">
        <f t="array" aca="1" ref="AM154" ca="1">_xlfn.LET(_xlpm.勾选月份状态数组,TRANSPOSE('PPT(12-15页）-TOP10'!$A$3:$A$14),_xlpm.选择数据区,IF('PPT(12-15页）-TOP10'!$E$3="收款",$BA154:$BL154,$AA154:$AL154),SUM(_xlfn._xlws.FILTER(_xlpm.选择数据区,_xlpm.勾选月份状态数组,"")))</f>
        <v>#NAME?</v>
      </c>
      <c r="AN154" s="256" t="e" cm="1">
        <f t="array" aca="1" ref="AN154" ca="1">_xlfn.LET(_xlpm.勾选月份状态数组,TRANSPOSE('PPT(12-15页）-TOP10'!$A$3:$A$14),_xlpm.选择数据区,IF('PPT(12-15页）-TOP10'!$E$3="收款",$DA154:$DL154,$CA154:$CL154),SUM(_xlfn._xlws.FILTER(_xlpm.选择数据区,_xlpm.勾选月份状态数组,"")))</f>
        <v>#NAME?</v>
      </c>
      <c r="AO154" s="256">
        <f ca="1">SUM(CA154:CC154)+SUM(AD154:AL154)</f>
        <v>50</v>
      </c>
      <c r="AP154" s="256"/>
      <c r="AQ154" s="256"/>
      <c r="AR154" s="256"/>
      <c r="AS154" s="256" cm="1">
        <f t="array" aca="1" ref="AS154" ca="1">_xlfn.XLOOKUP($A154&amp;$B154,'[1]产值及收款计划（2026）'!$A:$A&amp;'[1]产值及收款计划（2026）'!$B:$B,'[1]产值及收款计划（2026）'!AS:AS)</f>
        <v>0</v>
      </c>
      <c r="AT154" s="256" cm="1">
        <f t="array" aca="1" ref="AT154" ca="1">_xlfn.XLOOKUP($A154&amp;$B154,'[1]产值及收款计划（2026）'!$A:$A&amp;'[1]产值及收款计划（2026）'!$B:$B,'[1]产值及收款计划（2026）'!AT:AT)</f>
        <v>0</v>
      </c>
      <c r="AU154" s="256" cm="1">
        <f t="array" aca="1" ref="AU154" ca="1">_xlfn.XLOOKUP($A154&amp;$B154,'[1]产值及收款计划（2026）'!$A:$A&amp;'[1]产值及收款计划（2026）'!$B:$B,'[1]产值及收款计划（2026）'!AU:AU)</f>
        <v>0</v>
      </c>
      <c r="AV154" s="256" cm="1">
        <f t="array" aca="1" ref="AV154" ca="1">_xlfn.XLOOKUP($A154&amp;$B154,'[1]产值及收款计划（2026）'!$A:$A&amp;'[1]产值及收款计划（2026）'!$B:$B,'[1]产值及收款计划（2026）'!AV:AV)</f>
        <v>0</v>
      </c>
      <c r="AW154" s="256" cm="1">
        <f t="array" aca="1" ref="AW154" ca="1">_xlfn.XLOOKUP($A154&amp;$B154,'[1]产值及收款计划（2026）'!$A:$A&amp;'[1]产值及收款计划（2026）'!$B:$B,'[1]产值及收款计划（2026）'!AW:AW)</f>
        <v>0</v>
      </c>
      <c r="AX154" s="256" cm="1">
        <f t="array" aca="1" ref="AX154" ca="1">_xlfn.XLOOKUP($A154&amp;$B154,'[1]产值及收款计划（2026）'!$A:$A&amp;'[1]产值及收款计划（2026）'!$B:$B,'[1]产值及收款计划（2026）'!AX:AX)</f>
        <v>0</v>
      </c>
      <c r="AY154" s="256" cm="1">
        <f t="array" aca="1" ref="AY154" ca="1">_xlfn.XLOOKUP($A154&amp;$B154,'[1]产值及收款计划（2026）'!$A:$A&amp;'[1]产值及收款计划（2026）'!$B:$B,'[1]产值及收款计划（2026）'!AY:AY)</f>
        <v>0</v>
      </c>
      <c r="AZ154" s="256" cm="1">
        <f t="array" aca="1" ref="AZ154" ca="1">_xlfn.XLOOKUP($A154&amp;$B154,'[1]产值及收款计划（2026）'!$A:$A&amp;'[1]产值及收款计划（2026）'!$B:$B,'[1]产值及收款计划（2026）'!AZ:AZ)</f>
        <v>0</v>
      </c>
      <c r="BA154" s="256" cm="1">
        <f t="array" aca="1" ref="BA154" ca="1">_xlfn.XLOOKUP($A154&amp;$B154,'[1]产值及收款计划（2026）'!$A:$A&amp;'[1]产值及收款计划（2026）'!$B:$B,'[1]产值及收款计划（2026）'!BA:BA)</f>
        <v>0</v>
      </c>
      <c r="BB154" s="256" cm="1">
        <f t="array" aca="1" ref="BB154" ca="1">_xlfn.XLOOKUP($A154&amp;$B154,'[1]产值及收款计划（2026）'!$A:$A&amp;'[1]产值及收款计划（2026）'!$B:$B,'[1]产值及收款计划（2026）'!BB:BB)</f>
        <v>0</v>
      </c>
      <c r="BC154" s="256" cm="1">
        <f t="array" aca="1" ref="BC154" ca="1">_xlfn.XLOOKUP($A154&amp;$B154,'[1]产值及收款计划（2026）'!$A:$A&amp;'[1]产值及收款计划（2026）'!$B:$B,'[1]产值及收款计划（2026）'!BC:BC)</f>
        <v>0</v>
      </c>
      <c r="BD154" s="256" cm="1">
        <f t="array" aca="1" ref="BD154" ca="1">_xlfn.XLOOKUP($A154&amp;$B154,'[1]产值及收款计划（2026）'!$A:$A&amp;'[1]产值及收款计划（2026）'!$B:$B,'[1]产值及收款计划（2026）'!BD:BD)</f>
        <v>0</v>
      </c>
      <c r="BE154" s="256" cm="1">
        <f t="array" aca="1" ref="BE154" ca="1">_xlfn.XLOOKUP($A154&amp;$B154,'[1]产值及收款计划（2026）'!$A:$A&amp;'[1]产值及收款计划（2026）'!$B:$B,'[1]产值及收款计划（2026）'!BE:BE)</f>
        <v>0</v>
      </c>
      <c r="BF154" s="256" cm="1">
        <f t="array" aca="1" ref="BF154" ca="1">_xlfn.XLOOKUP($A154&amp;$B154,'[1]产值及收款计划（2026）'!$A:$A&amp;'[1]产值及收款计划（2026）'!$B:$B,'[1]产值及收款计划（2026）'!BF:BF)</f>
        <v>0</v>
      </c>
      <c r="BG154" s="256" cm="1">
        <f t="array" aca="1" ref="BG154" ca="1">_xlfn.XLOOKUP($A154&amp;$B154,'[1]产值及收款计划（2026）'!$A:$A&amp;'[1]产值及收款计划（2026）'!$B:$B,'[1]产值及收款计划（2026）'!BG:BG)</f>
        <v>0</v>
      </c>
      <c r="BH154" s="256" cm="1">
        <f t="array" aca="1" ref="BH154" ca="1">_xlfn.XLOOKUP($A154&amp;$B154,'[1]产值及收款计划（2026）'!$A:$A&amp;'[1]产值及收款计划（2026）'!$B:$B,'[1]产值及收款计划（2026）'!BH:BH)</f>
        <v>0</v>
      </c>
      <c r="BI154" s="256" cm="1">
        <f t="array" aca="1" ref="BI154" ca="1">_xlfn.XLOOKUP($A154&amp;$B154,'[1]产值及收款计划（2026）'!$A:$A&amp;'[1]产值及收款计划（2026）'!$B:$B,'[1]产值及收款计划（2026）'!BI:BI)</f>
        <v>0</v>
      </c>
      <c r="BJ154" s="256" cm="1">
        <f t="array" aca="1" ref="BJ154" ca="1">_xlfn.XLOOKUP($A154&amp;$B154,'[1]产值及收款计划（2026）'!$A:$A&amp;'[1]产值及收款计划（2026）'!$B:$B,'[1]产值及收款计划（2026）'!BJ:BJ)</f>
        <v>0</v>
      </c>
      <c r="BK154" s="256" cm="1">
        <f t="array" aca="1" ref="BK154" ca="1">_xlfn.XLOOKUP($A154&amp;$B154,'[1]产值及收款计划（2026）'!$A:$A&amp;'[1]产值及收款计划（2026）'!$B:$B,'[1]产值及收款计划（2026）'!BK:BK)</f>
        <v>0</v>
      </c>
      <c r="BL154" s="256" cm="1">
        <f t="array" aca="1" ref="BL154" ca="1">_xlfn.XLOOKUP($A154&amp;$B154,'[1]产值及收款计划（2026）'!$A:$A&amp;'[1]产值及收款计划（2026）'!$B:$B,'[1]产值及收款计划（2026）'!BL:BL)</f>
        <v>0</v>
      </c>
      <c r="BM154" s="256"/>
      <c r="BN154" s="256"/>
      <c r="BO154" s="256"/>
      <c r="BP154" s="256"/>
      <c r="BQ154" s="255" cm="1">
        <f t="array" aca="1" ref="BQ154" ca="1">_xlfn.XLOOKUP($A154&amp;$B154,'[1]产值及收款计划（2026）'!$A:$A&amp;'[1]产值及收款计划（2026）'!$B:$B,'[1]产值及收款计划（2026）'!BQ:BQ)</f>
        <v>0</v>
      </c>
      <c r="BR154" s="256" cm="1">
        <f t="array" aca="1" ref="BR154" ca="1">_xlfn.XLOOKUP($A154&amp;$B154,'[1]产值及收款计划（2026）'!$A:$A&amp;'[1]产值及收款计划（2026）'!$B:$B,'[1]产值及收款计划（2026）'!BR:BR)</f>
        <v>0</v>
      </c>
      <c r="CA154" s="256" cm="1">
        <f t="array" aca="1" ref="CA154" ca="1">_xlfn.XLOOKUP($A154&amp;$B154,'[1]产值及收款计划（2026）'!$A:$A&amp;'[1]产值及收款计划（2026）'!$B:$B,'[1]产值及收款计划（2026）'!CA:CA)</f>
        <v>0</v>
      </c>
      <c r="CB154" s="256" cm="1">
        <f t="array" aca="1" ref="CB154" ca="1">_xlfn.XLOOKUP($A154&amp;$B154,'[1]产值及收款计划（2026）'!$A:$A&amp;'[1]产值及收款计划（2026）'!$B:$B,'[1]产值及收款计划（2026）'!CB:CB)</f>
        <v>0</v>
      </c>
      <c r="CC154" s="256" cm="1">
        <f t="array" aca="1" ref="CC154" ca="1">_xlfn.XLOOKUP($A154&amp;$B154,'[1]产值及收款计划（2026）'!$A:$A&amp;'[1]产值及收款计划（2026）'!$B:$B,'[1]产值及收款计划（2026）'!CC:CC)</f>
        <v>0</v>
      </c>
      <c r="CD154" s="256" cm="1">
        <f t="array" aca="1" ref="CD154" ca="1">_xlfn.XLOOKUP($A154&amp;$B154,'[1]产值及收款计划（2026）'!$A:$A&amp;'[1]产值及收款计划（2026）'!$B:$B,'[1]产值及收款计划（2026）'!CD:CD)</f>
        <v>0</v>
      </c>
      <c r="CE154" s="256" cm="1">
        <f t="array" aca="1" ref="CE154" ca="1">_xlfn.XLOOKUP($A154&amp;$B154,'[1]产值及收款计划（2026）'!$A:$A&amp;'[1]产值及收款计划（2026）'!$B:$B,'[1]产值及收款计划（2026）'!CE:CE)</f>
        <v>0</v>
      </c>
      <c r="CF154" s="256" cm="1">
        <f t="array" aca="1" ref="CF154" ca="1">_xlfn.XLOOKUP($A154&amp;$B154,'[1]产值及收款计划（2026）'!$A:$A&amp;'[1]产值及收款计划（2026）'!$B:$B,'[1]产值及收款计划（2026）'!CF:CF)</f>
        <v>0</v>
      </c>
      <c r="CG154" s="256" cm="1">
        <f t="array" aca="1" ref="CG154" ca="1">_xlfn.XLOOKUP($A154&amp;$B154,'[1]产值及收款计划（2026）'!$A:$A&amp;'[1]产值及收款计划（2026）'!$B:$B,'[1]产值及收款计划（2026）'!CG:CG)</f>
        <v>0</v>
      </c>
      <c r="CH154" s="256" cm="1">
        <f t="array" aca="1" ref="CH154" ca="1">_xlfn.XLOOKUP($A154&amp;$B154,'[1]产值及收款计划（2026）'!$A:$A&amp;'[1]产值及收款计划（2026）'!$B:$B,'[1]产值及收款计划（2026）'!CH:CH)</f>
        <v>0</v>
      </c>
      <c r="CI154" s="256" cm="1">
        <f t="array" aca="1" ref="CI154" ca="1">_xlfn.XLOOKUP($A154&amp;$B154,'[1]产值及收款计划（2026）'!$A:$A&amp;'[1]产值及收款计划（2026）'!$B:$B,'[1]产值及收款计划（2026）'!CI:CI)</f>
        <v>0</v>
      </c>
      <c r="CJ154" s="256" cm="1">
        <f t="array" aca="1" ref="CJ154" ca="1">_xlfn.XLOOKUP($A154&amp;$B154,'[1]产值及收款计划（2026）'!$A:$A&amp;'[1]产值及收款计划（2026）'!$B:$B,'[1]产值及收款计划（2026）'!CJ:CJ)</f>
        <v>0</v>
      </c>
      <c r="CK154" s="256" cm="1">
        <f t="array" aca="1" ref="CK154" ca="1">_xlfn.XLOOKUP($A154&amp;$B154,'[1]产值及收款计划（2026）'!$A:$A&amp;'[1]产值及收款计划（2026）'!$B:$B,'[1]产值及收款计划（2026）'!CK:CK)</f>
        <v>0</v>
      </c>
      <c r="CL154" s="256" cm="1">
        <f t="array" aca="1" ref="CL154" ca="1">_xlfn.XLOOKUP($A154&amp;$B154,'[1]产值及收款计划（2026）'!$A:$A&amp;'[1]产值及收款计划（2026）'!$B:$B,'[1]产值及收款计划（2026）'!CL:CL)</f>
        <v>0</v>
      </c>
      <c r="DA154" s="256" cm="1">
        <f t="array" aca="1" ref="DA154" ca="1">_xlfn.XLOOKUP($A154&amp;$B154,'[1]产值及收款计划（2026）'!$A:$A&amp;'[1]产值及收款计划（2026）'!$B:$B,'[1]产值及收款计划（2026）'!DA:DA)</f>
        <v>0</v>
      </c>
      <c r="DB154" s="256" cm="1">
        <f t="array" aca="1" ref="DB154" ca="1">_xlfn.XLOOKUP($A154&amp;$B154,'[1]产值及收款计划（2026）'!$A:$A&amp;'[1]产值及收款计划（2026）'!$B:$B,'[1]产值及收款计划（2026）'!DB:DB)</f>
        <v>0</v>
      </c>
      <c r="DC154" s="256" cm="1">
        <f t="array" aca="1" ref="DC154" ca="1">_xlfn.XLOOKUP($A154&amp;$B154,'[1]产值及收款计划（2026）'!$A:$A&amp;'[1]产值及收款计划（2026）'!$B:$B,'[1]产值及收款计划（2026）'!DC:DC)</f>
        <v>0</v>
      </c>
      <c r="DD154" s="256" cm="1">
        <f t="array" aca="1" ref="DD154" ca="1">_xlfn.XLOOKUP($A154&amp;$B154,'[1]产值及收款计划（2026）'!$A:$A&amp;'[1]产值及收款计划（2026）'!$B:$B,'[1]产值及收款计划（2026）'!DD:DD)</f>
        <v>0</v>
      </c>
      <c r="DE154" s="256" cm="1">
        <f t="array" aca="1" ref="DE154" ca="1">_xlfn.XLOOKUP($A154&amp;$B154,'[1]产值及收款计划（2026）'!$A:$A&amp;'[1]产值及收款计划（2026）'!$B:$B,'[1]产值及收款计划（2026）'!DE:DE)</f>
        <v>0</v>
      </c>
      <c r="DF154" s="256" cm="1">
        <f t="array" aca="1" ref="DF154" ca="1">_xlfn.XLOOKUP($A154&amp;$B154,'[1]产值及收款计划（2026）'!$A:$A&amp;'[1]产值及收款计划（2026）'!$B:$B,'[1]产值及收款计划（2026）'!DF:DF)</f>
        <v>0</v>
      </c>
      <c r="DG154" s="256" cm="1">
        <f t="array" aca="1" ref="DG154" ca="1">_xlfn.XLOOKUP($A154&amp;$B154,'[1]产值及收款计划（2026）'!$A:$A&amp;'[1]产值及收款计划（2026）'!$B:$B,'[1]产值及收款计划（2026）'!DG:DG)</f>
        <v>0</v>
      </c>
      <c r="DH154" s="256" cm="1">
        <f t="array" aca="1" ref="DH154" ca="1">_xlfn.XLOOKUP($A154&amp;$B154,'[1]产值及收款计划（2026）'!$A:$A&amp;'[1]产值及收款计划（2026）'!$B:$B,'[1]产值及收款计划（2026）'!DH:DH)</f>
        <v>0</v>
      </c>
      <c r="DI154" s="256" cm="1">
        <f t="array" aca="1" ref="DI154" ca="1">_xlfn.XLOOKUP($A154&amp;$B154,'[1]产值及收款计划（2026）'!$A:$A&amp;'[1]产值及收款计划（2026）'!$B:$B,'[1]产值及收款计划（2026）'!DI:DI)</f>
        <v>0</v>
      </c>
      <c r="DJ154" s="256" cm="1">
        <f t="array" aca="1" ref="DJ154" ca="1">_xlfn.XLOOKUP($A154&amp;$B154,'[1]产值及收款计划（2026）'!$A:$A&amp;'[1]产值及收款计划（2026）'!$B:$B,'[1]产值及收款计划（2026）'!DJ:DJ)</f>
        <v>0</v>
      </c>
      <c r="DK154" s="256" cm="1">
        <f t="array" aca="1" ref="DK154" ca="1">_xlfn.XLOOKUP($A154&amp;$B154,'[1]产值及收款计划（2026）'!$A:$A&amp;'[1]产值及收款计划（2026）'!$B:$B,'[1]产值及收款计划（2026）'!DK:DK)</f>
        <v>0</v>
      </c>
      <c r="DL154" s="256" cm="1">
        <f t="array" aca="1" ref="DL154" ca="1">_xlfn.XLOOKUP($A154&amp;$B154,'[1]产值及收款计划（2026）'!$A:$A&amp;'[1]产值及收款计划（2026）'!$B:$B,'[1]产值及收款计划（2026）'!DL:DL)</f>
        <v>0</v>
      </c>
      <c r="DM154" s="264"/>
      <c r="DN154" s="250"/>
    </row>
    <row r="155" spans="1:118" ht="20.25" x14ac:dyDescent="0.15">
      <c r="A155" s="254">
        <f t="shared" ca="1" si="12"/>
        <v>151</v>
      </c>
      <c r="B155" s="254" t="s">
        <v>25</v>
      </c>
      <c r="C155" s="255" t="str" cm="1">
        <f t="array" aca="1" ref="C155" ca="1">_xlfn.XLOOKUP($A155&amp;$B155,'[1]产值及收款计划（2026）'!$A:$A&amp;'[1]产值及收款计划（2026）'!$B:$B,'[1]产值及收款计划（2026）'!C:C)</f>
        <v>待签08</v>
      </c>
      <c r="D155" s="255" t="str" cm="1">
        <f t="array" aca="1" ref="D155" ca="1">_xlfn.XLOOKUP($A155&amp;$B155,'[1]产值及收款计划（2026）'!$A:$A&amp;'[1]产值及收款计划（2026）'!$B:$B,'[1]产值及收款计划（2026）'!D:D)</f>
        <v>2026 年上海市水务建设工程安全质量监督管理系统信息化升级改造项目（水务工程安全质量监督业务功能）</v>
      </c>
      <c r="E155" s="256" cm="1">
        <f t="array" aca="1" ref="E155" ca="1">_xlfn.XLOOKUP($A155&amp;$B155,'[1]产值及收款计划（2026）'!$A:$A&amp;'[1]产值及收款计划（2026）'!$B:$B,'[1]产值及收款计划（2026）'!E:E)</f>
        <v>32.330199999999998</v>
      </c>
      <c r="F155" s="256" cm="1">
        <f t="array" aca="1" ref="F155" ca="1">_xlfn.XLOOKUP($A155&amp;$B155,'[1]产值及收款计划（2026）'!$A:$A&amp;'[1]产值及收款计划（2026）'!$B:$B,'[1]产值及收款计划（2026）'!F:F)</f>
        <v>32.330199999999998</v>
      </c>
      <c r="G155" s="256" cm="1">
        <f t="array" aca="1" ref="G155" ca="1">_xlfn.XLOOKUP($A155&amp;$B155,'[1]产值及收款计划（2026）'!$A:$A&amp;'[1]产值及收款计划（2026）'!$B:$B,'[1]产值及收款计划（2026）'!G:G)</f>
        <v>32.330199999999998</v>
      </c>
      <c r="H155" s="256" cm="1">
        <f t="array" aca="1" ref="H155" ca="1">_xlfn.XLOOKUP($A155&amp;$B155,'[1]产值及收款计划（2026）'!$A:$A&amp;'[1]产值及收款计划（2026）'!$B:$B,'[1]产值及收款计划（2026）'!H:H)</f>
        <v>23</v>
      </c>
      <c r="I155" s="257" cm="1">
        <f t="array" aca="1" ref="I155" ca="1">_xlfn.XLOOKUP($A155&amp;$B155,'[1]产值及收款计划（2026）'!$A:$A&amp;'[1]产值及收款计划（2026）'!$B:$B,'[1]产值及收款计划（2026）'!I:I)</f>
        <v>0.28999999999999998</v>
      </c>
      <c r="J155" s="258" cm="1">
        <f t="array" aca="1" ref="J155" ca="1">_xlfn.XLOOKUP($A155&amp;$B155,'[1]产值及收款计划（2026）'!$A:$A&amp;'[1]产值及收款计划（2026）'!$B:$B,'[1]产值及收款计划（2026）'!J:J)</f>
        <v>0.06</v>
      </c>
      <c r="K155" s="256" cm="1">
        <f t="array" aca="1" ref="K155" ca="1">_xlfn.XLOOKUP($A155&amp;$B155,'[1]产值及收款计划（2026）'!$A:$A&amp;'[1]产值及收款计划（2026）'!$B:$B,'[1]产值及收款计划（2026）'!K:K)</f>
        <v>0</v>
      </c>
      <c r="L155" s="256" cm="1">
        <f t="array" aca="1" ref="L155" ca="1">_xlfn.XLOOKUP($A155&amp;$B155,'[1]产值及收款计划（2026）'!$A:$A&amp;'[1]产值及收款计划（2026）'!$B:$B,'[1]产值及收款计划（2026）'!L:L)</f>
        <v>0</v>
      </c>
      <c r="M155" s="256" t="str" cm="1">
        <f t="array" aca="1" ref="M155" ca="1">_xlfn.XLOOKUP($A155&amp;$B155,'[1]产值及收款计划（2026）'!$A:$A&amp;'[1]产值及收款计划（2026）'!$B:$B,'[1]产值及收款计划（2026）'!M:M)</f>
        <v>主导</v>
      </c>
      <c r="N155" s="256" t="str" cm="1">
        <f t="array" aca="1" ref="N155" ca="1">_xlfn.XLOOKUP($A155&amp;$B155,'[1]产值及收款计划（2026）'!$A:$A&amp;'[1]产值及收款计划（2026）'!$B:$B,'[1]产值及收款计划（2026）'!N:N)</f>
        <v>史菁霞团队</v>
      </c>
      <c r="O155" s="256" t="str" cm="1">
        <f t="array" aca="1" ref="O155" ca="1">_xlfn.XLOOKUP($A155&amp;$B155,'[1]产值及收款计划（2026）'!$A:$A&amp;'[1]产值及收款计划（2026）'!$B:$B,'[1]产值及收款计划（2026）'!O:O)</f>
        <v>袁超</v>
      </c>
      <c r="P155" s="255" t="str" cm="1">
        <f t="array" aca="1" ref="P155" ca="1">_xlfn.XLOOKUP($A155&amp;$B155,'[1]产值及收款计划（2026）'!$A:$A&amp;'[1]产值及收款计划（2026）'!$B:$B,'[1]产值及收款计划（2026）'!P:P)</f>
        <v>待签</v>
      </c>
      <c r="Q155" s="256" cm="1">
        <f t="array" aca="1" ref="Q155" ca="1">_xlfn.XLOOKUP($A155&amp;$B155,'[1]产值及收款计划（2026）'!$A:$A&amp;'[1]产值及收款计划（2026）'!$B:$B,'[1]产值及收款计划（2026）'!Q:Q)</f>
        <v>0</v>
      </c>
      <c r="R155" s="256" cm="1">
        <f t="array" aca="1" ref="R155" ca="1">_xlfn.XLOOKUP($A155&amp;$B155,'[1]产值及收款计划（2026）'!$A:$A&amp;'[1]产值及收款计划（2026）'!$B:$B,'[1]产值及收款计划（2026）'!R:R)</f>
        <v>0</v>
      </c>
      <c r="S155" s="256" cm="1">
        <f t="array" aca="1" ref="S155" ca="1">_xlfn.XLOOKUP($A155&amp;$B155,'[1]产值及收款计划（2026）'!$A:$A&amp;'[1]产值及收款计划（2026）'!$B:$B,'[1]产值及收款计划（2026）'!S:S)</f>
        <v>0</v>
      </c>
      <c r="T155" s="256" cm="1">
        <f t="array" aca="1" ref="T155" ca="1">_xlfn.XLOOKUP($A155&amp;$B155,'[1]产值及收款计划（2026）'!$A:$A&amp;'[1]产值及收款计划（2026）'!$B:$B,'[1]产值及收款计划（2026）'!T:T)</f>
        <v>0</v>
      </c>
      <c r="U155" s="256" cm="1">
        <f t="array" aca="1" ref="U155" ca="1">_xlfn.XLOOKUP($A155&amp;$B155,'[1]产值及收款计划（2026）'!$A:$A&amp;'[1]产值及收款计划（2026）'!$B:$B,'[1]产值及收款计划（2026）'!U:U)</f>
        <v>0</v>
      </c>
      <c r="V155" s="256" cm="1">
        <f t="array" aca="1" ref="V155" ca="1">_xlfn.XLOOKUP($A155&amp;$B155,'[1]产值及收款计划（2026）'!$A:$A&amp;'[1]产值及收款计划（2026）'!$B:$B,'[1]产值及收款计划（2026）'!V:V)</f>
        <v>0</v>
      </c>
      <c r="W155" s="256" cm="1">
        <f t="array" aca="1" ref="W155" ca="1">_xlfn.XLOOKUP($A155&amp;$B155,'[1]产值及收款计划（2026）'!$A:$A&amp;'[1]产值及收款计划（2026）'!$B:$B,'[1]产值及收款计划（2026）'!W:W)</f>
        <v>0</v>
      </c>
      <c r="X155" s="256" cm="1">
        <f t="array" aca="1" ref="X155" ca="1">_xlfn.XLOOKUP($A155&amp;$B155,'[1]产值及收款计划（2026）'!$A:$A&amp;'[1]产值及收款计划（2026）'!$B:$B,'[1]产值及收款计划（2026）'!X:X)</f>
        <v>0</v>
      </c>
      <c r="Y155" s="256" cm="1">
        <f t="array" aca="1" ref="Y155" ca="1">_xlfn.XLOOKUP($A155&amp;$B155,'[1]产值及收款计划（2026）'!$A:$A&amp;'[1]产值及收款计划（2026）'!$B:$B,'[1]产值及收款计划（2026）'!Y:Y)</f>
        <v>0</v>
      </c>
      <c r="Z155" s="256" cm="1">
        <f t="array" aca="1" ref="Z155" ca="1">_xlfn.XLOOKUP($A155&amp;$B155,'[1]产值及收款计划（2026）'!$A:$A&amp;'[1]产值及收款计划（2026）'!$B:$B,'[1]产值及收款计划（2026）'!Z:Z)</f>
        <v>0</v>
      </c>
      <c r="AA155" s="256" cm="1">
        <f t="array" aca="1" ref="AA155" ca="1">_xlfn.XLOOKUP($A155&amp;$B155,'[1]产值及收款计划（2026）'!$A:$A&amp;'[1]产值及收款计划（2026）'!$B:$B,'[1]产值及收款计划（2026）'!AA:AA)</f>
        <v>0</v>
      </c>
      <c r="AB155" s="256" cm="1">
        <f t="array" aca="1" ref="AB155" ca="1">_xlfn.XLOOKUP($A155&amp;$B155,'[1]产值及收款计划（2026）'!$A:$A&amp;'[1]产值及收款计划（2026）'!$B:$B,'[1]产值及收款计划（2026）'!AB:AB)</f>
        <v>0</v>
      </c>
      <c r="AC155" s="256" cm="1">
        <f t="array" aca="1" ref="AC155" ca="1">_xlfn.XLOOKUP($A155&amp;$B155,'[1]产值及收款计划（2026）'!$A:$A&amp;'[1]产值及收款计划（2026）'!$B:$B,'[1]产值及收款计划（2026）'!AC:AC)</f>
        <v>0</v>
      </c>
      <c r="AD155" s="256" cm="1">
        <f t="array" aca="1" ref="AD155" ca="1">_xlfn.XLOOKUP($A155&amp;$B155,'[1]产值及收款计划（2026）'!$A:$A&amp;'[1]产值及收款计划（2026）'!$B:$B,'[1]产值及收款计划（2026）'!AD:AD)</f>
        <v>0</v>
      </c>
      <c r="AE155" s="256" cm="1">
        <f t="array" aca="1" ref="AE155" ca="1">_xlfn.XLOOKUP($A155&amp;$B155,'[1]产值及收款计划（2026）'!$A:$A&amp;'[1]产值及收款计划（2026）'!$B:$B,'[1]产值及收款计划（2026）'!AE:AE)</f>
        <v>0</v>
      </c>
      <c r="AF155" s="256" cm="1">
        <f t="array" aca="1" ref="AF155" ca="1">_xlfn.XLOOKUP($A155&amp;$B155,'[1]产值及收款计划（2026）'!$A:$A&amp;'[1]产值及收款计划（2026）'!$B:$B,'[1]产值及收款计划（2026）'!AF:AF)</f>
        <v>0</v>
      </c>
      <c r="AG155" s="256" cm="1">
        <f t="array" aca="1" ref="AG155" ca="1">_xlfn.XLOOKUP($A155&amp;$B155,'[1]产值及收款计划（2026）'!$A:$A&amp;'[1]产值及收款计划（2026）'!$B:$B,'[1]产值及收款计划（2026）'!AG:AG)</f>
        <v>0</v>
      </c>
      <c r="AH155" s="256" cm="1">
        <f t="array" aca="1" ref="AH155" ca="1">_xlfn.XLOOKUP($A155&amp;$B155,'[1]产值及收款计划（2026）'!$A:$A&amp;'[1]产值及收款计划（2026）'!$B:$B,'[1]产值及收款计划（2026）'!AH:AH)</f>
        <v>0</v>
      </c>
      <c r="AI155" s="256" cm="1">
        <f t="array" aca="1" ref="AI155" ca="1">_xlfn.XLOOKUP($A155&amp;$B155,'[1]产值及收款计划（2026）'!$A:$A&amp;'[1]产值及收款计划（2026）'!$B:$B,'[1]产值及收款计划（2026）'!AI:AI)</f>
        <v>0</v>
      </c>
      <c r="AJ155" s="256" cm="1">
        <f t="array" aca="1" ref="AJ155" ca="1">_xlfn.XLOOKUP($A155&amp;$B155,'[1]产值及收款计划（2026）'!$A:$A&amp;'[1]产值及收款计划（2026）'!$B:$B,'[1]产值及收款计划（2026）'!AJ:AJ)</f>
        <v>0</v>
      </c>
      <c r="AK155" s="256" cm="1">
        <f t="array" aca="1" ref="AK155" ca="1">_xlfn.XLOOKUP($A155&amp;$B155,'[1]产值及收款计划（2026）'!$A:$A&amp;'[1]产值及收款计划（2026）'!$B:$B,'[1]产值及收款计划（2026）'!AK:AK)</f>
        <v>0</v>
      </c>
      <c r="AL155" s="256" cm="1">
        <f t="array" aca="1" ref="AL155" ca="1">_xlfn.XLOOKUP($A155&amp;$B155,'[1]产值及收款计划（2026）'!$A:$A&amp;'[1]产值及收款计划（2026）'!$B:$B,'[1]产值及收款计划（2026）'!AL:AL)</f>
        <v>32.330199999999998</v>
      </c>
      <c r="AM155" s="263" t="e" cm="1">
        <f t="array" aca="1" ref="AM155" ca="1">_xlfn.LET(_xlpm.勾选月份状态数组,TRANSPOSE('PPT(12-15页）-TOP10'!$A$3:$A$14),_xlpm.选择数据区,IF('PPT(12-15页）-TOP10'!$E$3="收款",$BA155:$BL155,$AA155:$AL155),SUM(_xlfn._xlws.FILTER(_xlpm.选择数据区,_xlpm.勾选月份状态数组,"")))</f>
        <v>#NAME?</v>
      </c>
      <c r="AN155" s="256" t="e" cm="1">
        <f t="array" aca="1" ref="AN155" ca="1">_xlfn.LET(_xlpm.勾选月份状态数组,TRANSPOSE('PPT(12-15页）-TOP10'!$A$3:$A$14),_xlpm.选择数据区,IF('PPT(12-15页）-TOP10'!$E$3="收款",$DA155:$DL155,$CA155:$CL155),SUM(_xlfn._xlws.FILTER(_xlpm.选择数据区,_xlpm.勾选月份状态数组,"")))</f>
        <v>#NAME?</v>
      </c>
      <c r="AO155" s="256">
        <f ca="1">SUM(CA155:CC155)+SUM(AD155:AL155)</f>
        <v>32.330199999999998</v>
      </c>
      <c r="AP155" s="256"/>
      <c r="AQ155" s="256"/>
      <c r="AR155" s="256"/>
      <c r="AS155" s="256" cm="1">
        <f t="array" aca="1" ref="AS155" ca="1">_xlfn.XLOOKUP($A155&amp;$B155,'[1]产值及收款计划（2026）'!$A:$A&amp;'[1]产值及收款计划（2026）'!$B:$B,'[1]产值及收款计划（2026）'!AS:AS)</f>
        <v>0</v>
      </c>
      <c r="AT155" s="256" cm="1">
        <f t="array" aca="1" ref="AT155" ca="1">_xlfn.XLOOKUP($A155&amp;$B155,'[1]产值及收款计划（2026）'!$A:$A&amp;'[1]产值及收款计划（2026）'!$B:$B,'[1]产值及收款计划（2026）'!AT:AT)</f>
        <v>0</v>
      </c>
      <c r="AU155" s="256" t="str" cm="1">
        <f t="array" aca="1" ref="AU155" ca="1">_xlfn.XLOOKUP($A155&amp;$B155,'[1]产值及收款计划（2026）'!$A:$A&amp;'[1]产值及收款计划（2026）'!$B:$B,'[1]产值及收款计划（2026）'!AU:AU)</f>
        <v>确保</v>
      </c>
      <c r="AV155" s="256" cm="1">
        <f t="array" aca="1" ref="AV155" ca="1">_xlfn.XLOOKUP($A155&amp;$B155,'[1]产值及收款计划（2026）'!$A:$A&amp;'[1]产值及收款计划（2026）'!$B:$B,'[1]产值及收款计划（2026）'!AV:AV)</f>
        <v>0</v>
      </c>
      <c r="AW155" s="256" cm="1">
        <f t="array" aca="1" ref="AW155" ca="1">_xlfn.XLOOKUP($A155&amp;$B155,'[1]产值及收款计划（2026）'!$A:$A&amp;'[1]产值及收款计划（2026）'!$B:$B,'[1]产值及收款计划（2026）'!AW:AW)</f>
        <v>0</v>
      </c>
      <c r="AX155" s="256" cm="1">
        <f t="array" aca="1" ref="AX155" ca="1">_xlfn.XLOOKUP($A155&amp;$B155,'[1]产值及收款计划（2026）'!$A:$A&amp;'[1]产值及收款计划（2026）'!$B:$B,'[1]产值及收款计划（2026）'!AX:AX)</f>
        <v>0</v>
      </c>
      <c r="AY155" s="256" cm="1">
        <f t="array" aca="1" ref="AY155" ca="1">_xlfn.XLOOKUP($A155&amp;$B155,'[1]产值及收款计划（2026）'!$A:$A&amp;'[1]产值及收款计划（2026）'!$B:$B,'[1]产值及收款计划（2026）'!AY:AY)</f>
        <v>0</v>
      </c>
      <c r="AZ155" s="256" cm="1">
        <f t="array" aca="1" ref="AZ155" ca="1">_xlfn.XLOOKUP($A155&amp;$B155,'[1]产值及收款计划（2026）'!$A:$A&amp;'[1]产值及收款计划（2026）'!$B:$B,'[1]产值及收款计划（2026）'!AZ:AZ)</f>
        <v>0</v>
      </c>
      <c r="BA155" s="256" cm="1">
        <f t="array" aca="1" ref="BA155" ca="1">_xlfn.XLOOKUP($A155&amp;$B155,'[1]产值及收款计划（2026）'!$A:$A&amp;'[1]产值及收款计划（2026）'!$B:$B,'[1]产值及收款计划（2026）'!BA:BA)</f>
        <v>0</v>
      </c>
      <c r="BB155" s="256" cm="1">
        <f t="array" aca="1" ref="BB155" ca="1">_xlfn.XLOOKUP($A155&amp;$B155,'[1]产值及收款计划（2026）'!$A:$A&amp;'[1]产值及收款计划（2026）'!$B:$B,'[1]产值及收款计划（2026）'!BB:BB)</f>
        <v>0</v>
      </c>
      <c r="BC155" s="256" cm="1">
        <f t="array" aca="1" ref="BC155" ca="1">_xlfn.XLOOKUP($A155&amp;$B155,'[1]产值及收款计划（2026）'!$A:$A&amp;'[1]产值及收款计划（2026）'!$B:$B,'[1]产值及收款计划（2026）'!BC:BC)</f>
        <v>0</v>
      </c>
      <c r="BD155" s="256" cm="1">
        <f t="array" aca="1" ref="BD155" ca="1">_xlfn.XLOOKUP($A155&amp;$B155,'[1]产值及收款计划（2026）'!$A:$A&amp;'[1]产值及收款计划（2026）'!$B:$B,'[1]产值及收款计划（2026）'!BD:BD)</f>
        <v>0</v>
      </c>
      <c r="BE155" s="256" cm="1">
        <f t="array" aca="1" ref="BE155" ca="1">_xlfn.XLOOKUP($A155&amp;$B155,'[1]产值及收款计划（2026）'!$A:$A&amp;'[1]产值及收款计划（2026）'!$B:$B,'[1]产值及收款计划（2026）'!BE:BE)</f>
        <v>0</v>
      </c>
      <c r="BF155" s="256" cm="1">
        <f t="array" aca="1" ref="BF155" ca="1">_xlfn.XLOOKUP($A155&amp;$B155,'[1]产值及收款计划（2026）'!$A:$A&amp;'[1]产值及收款计划（2026）'!$B:$B,'[1]产值及收款计划（2026）'!BF:BF)</f>
        <v>0</v>
      </c>
      <c r="BG155" s="256" cm="1">
        <f t="array" aca="1" ref="BG155" ca="1">_xlfn.XLOOKUP($A155&amp;$B155,'[1]产值及收款计划（2026）'!$A:$A&amp;'[1]产值及收款计划（2026）'!$B:$B,'[1]产值及收款计划（2026）'!BG:BG)</f>
        <v>0</v>
      </c>
      <c r="BH155" s="256" cm="1">
        <f t="array" aca="1" ref="BH155" ca="1">_xlfn.XLOOKUP($A155&amp;$B155,'[1]产值及收款计划（2026）'!$A:$A&amp;'[1]产值及收款计划（2026）'!$B:$B,'[1]产值及收款计划（2026）'!BH:BH)</f>
        <v>0</v>
      </c>
      <c r="BI155" s="256" cm="1">
        <f t="array" aca="1" ref="BI155" ca="1">_xlfn.XLOOKUP($A155&amp;$B155,'[1]产值及收款计划（2026）'!$A:$A&amp;'[1]产值及收款计划（2026）'!$B:$B,'[1]产值及收款计划（2026）'!BI:BI)</f>
        <v>0</v>
      </c>
      <c r="BJ155" s="256" cm="1">
        <f t="array" aca="1" ref="BJ155" ca="1">_xlfn.XLOOKUP($A155&amp;$B155,'[1]产值及收款计划（2026）'!$A:$A&amp;'[1]产值及收款计划（2026）'!$B:$B,'[1]产值及收款计划（2026）'!BJ:BJ)</f>
        <v>0</v>
      </c>
      <c r="BK155" s="256" cm="1">
        <f t="array" aca="1" ref="BK155" ca="1">_xlfn.XLOOKUP($A155&amp;$B155,'[1]产值及收款计划（2026）'!$A:$A&amp;'[1]产值及收款计划（2026）'!$B:$B,'[1]产值及收款计划（2026）'!BK:BK)</f>
        <v>0</v>
      </c>
      <c r="BL155" s="256" cm="1">
        <f t="array" aca="1" ref="BL155" ca="1">_xlfn.XLOOKUP($A155&amp;$B155,'[1]产值及收款计划（2026）'!$A:$A&amp;'[1]产值及收款计划（2026）'!$B:$B,'[1]产值及收款计划（2026）'!BL:BL)</f>
        <v>32.330199999999998</v>
      </c>
      <c r="BM155" s="256"/>
      <c r="BN155" s="256"/>
      <c r="BO155" s="256"/>
      <c r="BP155" s="256"/>
      <c r="BQ155" s="255" cm="1">
        <f t="array" aca="1" ref="BQ155" ca="1">_xlfn.XLOOKUP($A155&amp;$B155,'[1]产值及收款计划（2026）'!$A:$A&amp;'[1]产值及收款计划（2026）'!$B:$B,'[1]产值及收款计划（2026）'!BQ:BQ)</f>
        <v>0</v>
      </c>
      <c r="BR155" s="256" cm="1">
        <f t="array" aca="1" ref="BR155" ca="1">_xlfn.XLOOKUP($A155&amp;$B155,'[1]产值及收款计划（2026）'!$A:$A&amp;'[1]产值及收款计划（2026）'!$B:$B,'[1]产值及收款计划（2026）'!BR:BR)</f>
        <v>0</v>
      </c>
      <c r="CA155" s="256" cm="1">
        <f t="array" aca="1" ref="CA155" ca="1">_xlfn.XLOOKUP($A155&amp;$B155,'[1]产值及收款计划（2026）'!$A:$A&amp;'[1]产值及收款计划（2026）'!$B:$B,'[1]产值及收款计划（2026）'!CA:CA)</f>
        <v>0</v>
      </c>
      <c r="CB155" s="256" cm="1">
        <f t="array" aca="1" ref="CB155" ca="1">_xlfn.XLOOKUP($A155&amp;$B155,'[1]产值及收款计划（2026）'!$A:$A&amp;'[1]产值及收款计划（2026）'!$B:$B,'[1]产值及收款计划（2026）'!CB:CB)</f>
        <v>0</v>
      </c>
      <c r="CC155" s="256" cm="1">
        <f t="array" aca="1" ref="CC155" ca="1">_xlfn.XLOOKUP($A155&amp;$B155,'[1]产值及收款计划（2026）'!$A:$A&amp;'[1]产值及收款计划（2026）'!$B:$B,'[1]产值及收款计划（2026）'!CC:CC)</f>
        <v>0</v>
      </c>
      <c r="CD155" s="256" cm="1">
        <f t="array" aca="1" ref="CD155" ca="1">_xlfn.XLOOKUP($A155&amp;$B155,'[1]产值及收款计划（2026）'!$A:$A&amp;'[1]产值及收款计划（2026）'!$B:$B,'[1]产值及收款计划（2026）'!CD:CD)</f>
        <v>0</v>
      </c>
      <c r="CE155" s="256" cm="1">
        <f t="array" aca="1" ref="CE155" ca="1">_xlfn.XLOOKUP($A155&amp;$B155,'[1]产值及收款计划（2026）'!$A:$A&amp;'[1]产值及收款计划（2026）'!$B:$B,'[1]产值及收款计划（2026）'!CE:CE)</f>
        <v>0</v>
      </c>
      <c r="CF155" s="256" cm="1">
        <f t="array" aca="1" ref="CF155" ca="1">_xlfn.XLOOKUP($A155&amp;$B155,'[1]产值及收款计划（2026）'!$A:$A&amp;'[1]产值及收款计划（2026）'!$B:$B,'[1]产值及收款计划（2026）'!CF:CF)</f>
        <v>0</v>
      </c>
      <c r="CG155" s="256" cm="1">
        <f t="array" aca="1" ref="CG155" ca="1">_xlfn.XLOOKUP($A155&amp;$B155,'[1]产值及收款计划（2026）'!$A:$A&amp;'[1]产值及收款计划（2026）'!$B:$B,'[1]产值及收款计划（2026）'!CG:CG)</f>
        <v>0</v>
      </c>
      <c r="CH155" s="256" cm="1">
        <f t="array" aca="1" ref="CH155" ca="1">_xlfn.XLOOKUP($A155&amp;$B155,'[1]产值及收款计划（2026）'!$A:$A&amp;'[1]产值及收款计划（2026）'!$B:$B,'[1]产值及收款计划（2026）'!CH:CH)</f>
        <v>0</v>
      </c>
      <c r="CI155" s="256" cm="1">
        <f t="array" aca="1" ref="CI155" ca="1">_xlfn.XLOOKUP($A155&amp;$B155,'[1]产值及收款计划（2026）'!$A:$A&amp;'[1]产值及收款计划（2026）'!$B:$B,'[1]产值及收款计划（2026）'!CI:CI)</f>
        <v>0</v>
      </c>
      <c r="CJ155" s="256" cm="1">
        <f t="array" aca="1" ref="CJ155" ca="1">_xlfn.XLOOKUP($A155&amp;$B155,'[1]产值及收款计划（2026）'!$A:$A&amp;'[1]产值及收款计划（2026）'!$B:$B,'[1]产值及收款计划（2026）'!CJ:CJ)</f>
        <v>0</v>
      </c>
      <c r="CK155" s="256" cm="1">
        <f t="array" aca="1" ref="CK155" ca="1">_xlfn.XLOOKUP($A155&amp;$B155,'[1]产值及收款计划（2026）'!$A:$A&amp;'[1]产值及收款计划（2026）'!$B:$B,'[1]产值及收款计划（2026）'!CK:CK)</f>
        <v>0</v>
      </c>
      <c r="CL155" s="256" cm="1">
        <f t="array" aca="1" ref="CL155" ca="1">_xlfn.XLOOKUP($A155&amp;$B155,'[1]产值及收款计划（2026）'!$A:$A&amp;'[1]产值及收款计划（2026）'!$B:$B,'[1]产值及收款计划（2026）'!CL:CL)</f>
        <v>0</v>
      </c>
      <c r="DA155" s="256" cm="1">
        <f t="array" aca="1" ref="DA155" ca="1">_xlfn.XLOOKUP($A155&amp;$B155,'[1]产值及收款计划（2026）'!$A:$A&amp;'[1]产值及收款计划（2026）'!$B:$B,'[1]产值及收款计划（2026）'!DA:DA)</f>
        <v>0</v>
      </c>
      <c r="DB155" s="256" cm="1">
        <f t="array" aca="1" ref="DB155" ca="1">_xlfn.XLOOKUP($A155&amp;$B155,'[1]产值及收款计划（2026）'!$A:$A&amp;'[1]产值及收款计划（2026）'!$B:$B,'[1]产值及收款计划（2026）'!DB:DB)</f>
        <v>0</v>
      </c>
      <c r="DC155" s="256" cm="1">
        <f t="array" aca="1" ref="DC155" ca="1">_xlfn.XLOOKUP($A155&amp;$B155,'[1]产值及收款计划（2026）'!$A:$A&amp;'[1]产值及收款计划（2026）'!$B:$B,'[1]产值及收款计划（2026）'!DC:DC)</f>
        <v>0</v>
      </c>
      <c r="DD155" s="256" cm="1">
        <f t="array" aca="1" ref="DD155" ca="1">_xlfn.XLOOKUP($A155&amp;$B155,'[1]产值及收款计划（2026）'!$A:$A&amp;'[1]产值及收款计划（2026）'!$B:$B,'[1]产值及收款计划（2026）'!DD:DD)</f>
        <v>0</v>
      </c>
      <c r="DE155" s="256" cm="1">
        <f t="array" aca="1" ref="DE155" ca="1">_xlfn.XLOOKUP($A155&amp;$B155,'[1]产值及收款计划（2026）'!$A:$A&amp;'[1]产值及收款计划（2026）'!$B:$B,'[1]产值及收款计划（2026）'!DE:DE)</f>
        <v>0</v>
      </c>
      <c r="DF155" s="256" cm="1">
        <f t="array" aca="1" ref="DF155" ca="1">_xlfn.XLOOKUP($A155&amp;$B155,'[1]产值及收款计划（2026）'!$A:$A&amp;'[1]产值及收款计划（2026）'!$B:$B,'[1]产值及收款计划（2026）'!DF:DF)</f>
        <v>0</v>
      </c>
      <c r="DG155" s="256" cm="1">
        <f t="array" aca="1" ref="DG155" ca="1">_xlfn.XLOOKUP($A155&amp;$B155,'[1]产值及收款计划（2026）'!$A:$A&amp;'[1]产值及收款计划（2026）'!$B:$B,'[1]产值及收款计划（2026）'!DG:DG)</f>
        <v>0</v>
      </c>
      <c r="DH155" s="256" cm="1">
        <f t="array" aca="1" ref="DH155" ca="1">_xlfn.XLOOKUP($A155&amp;$B155,'[1]产值及收款计划（2026）'!$A:$A&amp;'[1]产值及收款计划（2026）'!$B:$B,'[1]产值及收款计划（2026）'!DH:DH)</f>
        <v>0</v>
      </c>
      <c r="DI155" s="256" cm="1">
        <f t="array" aca="1" ref="DI155" ca="1">_xlfn.XLOOKUP($A155&amp;$B155,'[1]产值及收款计划（2026）'!$A:$A&amp;'[1]产值及收款计划（2026）'!$B:$B,'[1]产值及收款计划（2026）'!DI:DI)</f>
        <v>0</v>
      </c>
      <c r="DJ155" s="256" cm="1">
        <f t="array" aca="1" ref="DJ155" ca="1">_xlfn.XLOOKUP($A155&amp;$B155,'[1]产值及收款计划（2026）'!$A:$A&amp;'[1]产值及收款计划（2026）'!$B:$B,'[1]产值及收款计划（2026）'!DJ:DJ)</f>
        <v>0</v>
      </c>
      <c r="DK155" s="256" cm="1">
        <f t="array" aca="1" ref="DK155" ca="1">_xlfn.XLOOKUP($A155&amp;$B155,'[1]产值及收款计划（2026）'!$A:$A&amp;'[1]产值及收款计划（2026）'!$B:$B,'[1]产值及收款计划（2026）'!DK:DK)</f>
        <v>0</v>
      </c>
      <c r="DL155" s="256" cm="1">
        <f t="array" aca="1" ref="DL155" ca="1">_xlfn.XLOOKUP($A155&amp;$B155,'[1]产值及收款计划（2026）'!$A:$A&amp;'[1]产值及收款计划（2026）'!$B:$B,'[1]产值及收款计划（2026）'!DL:DL)</f>
        <v>0</v>
      </c>
      <c r="DM155" s="264"/>
      <c r="DN155" s="250"/>
    </row>
    <row r="156" spans="1:118" ht="20.25" x14ac:dyDescent="0.15">
      <c r="A156" s="254">
        <f t="shared" ca="1" si="12"/>
        <v>152</v>
      </c>
      <c r="B156" s="254" t="s">
        <v>25</v>
      </c>
      <c r="C156" s="255" t="str" cm="1">
        <f t="array" aca="1" ref="C156" ca="1">_xlfn.XLOOKUP($A156&amp;$B156,'[1]产值及收款计划（2026）'!$A:$A&amp;'[1]产值及收款计划（2026）'!$B:$B,'[1]产值及收款计划（2026）'!C:C)</f>
        <v>待签09</v>
      </c>
      <c r="D156" s="255" t="str" cm="1">
        <f t="array" aca="1" ref="D156" ca="1">_xlfn.XLOOKUP($A156&amp;$B156,'[1]产值及收款计划（2026）'!$A:$A&amp;'[1]产值及收款计划（2026）'!$B:$B,'[1]产值及收款计划（2026）'!D:D)</f>
        <v>上海市河道蓝线管理系统升级改造项目</v>
      </c>
      <c r="E156" s="256" cm="1">
        <f t="array" aca="1" ref="E156" ca="1">_xlfn.XLOOKUP($A156&amp;$B156,'[1]产值及收款计划（2026）'!$A:$A&amp;'[1]产值及收款计划（2026）'!$B:$B,'[1]产值及收款计划（2026）'!E:E)</f>
        <v>120</v>
      </c>
      <c r="F156" s="256" cm="1">
        <f t="array" aca="1" ref="F156" ca="1">_xlfn.XLOOKUP($A156&amp;$B156,'[1]产值及收款计划（2026）'!$A:$A&amp;'[1]产值及收款计划（2026）'!$B:$B,'[1]产值及收款计划（2026）'!F:F)</f>
        <v>0</v>
      </c>
      <c r="G156" s="256" cm="1">
        <f t="array" aca="1" ref="G156" ca="1">_xlfn.XLOOKUP($A156&amp;$B156,'[1]产值及收款计划（2026）'!$A:$A&amp;'[1]产值及收款计划（2026）'!$B:$B,'[1]产值及收款计划（2026）'!G:G)</f>
        <v>0</v>
      </c>
      <c r="H156" s="256" cm="1">
        <f t="array" aca="1" ref="H156" ca="1">_xlfn.XLOOKUP($A156&amp;$B156,'[1]产值及收款计划（2026）'!$A:$A&amp;'[1]产值及收款计划（2026）'!$B:$B,'[1]产值及收款计划（2026）'!H:H)</f>
        <v>0</v>
      </c>
      <c r="I156" s="257" cm="1">
        <f t="array" aca="1" ref="I156" ca="1">_xlfn.XLOOKUP($A156&amp;$B156,'[1]产值及收款计划（2026）'!$A:$A&amp;'[1]产值及收款计划（2026）'!$B:$B,'[1]产值及收款计划（2026）'!I:I)</f>
        <v>0.5</v>
      </c>
      <c r="J156" s="258" cm="1">
        <f t="array" aca="1" ref="J156" ca="1">_xlfn.XLOOKUP($A156&amp;$B156,'[1]产值及收款计划（2026）'!$A:$A&amp;'[1]产值及收款计划（2026）'!$B:$B,'[1]产值及收款计划（2026）'!J:J)</f>
        <v>0.06</v>
      </c>
      <c r="K156" s="256" cm="1">
        <f t="array" aca="1" ref="K156" ca="1">_xlfn.XLOOKUP($A156&amp;$B156,'[1]产值及收款计划（2026）'!$A:$A&amp;'[1]产值及收款计划（2026）'!$B:$B,'[1]产值及收款计划（2026）'!K:K)</f>
        <v>0</v>
      </c>
      <c r="L156" s="256" cm="1">
        <f t="array" aca="1" ref="L156" ca="1">_xlfn.XLOOKUP($A156&amp;$B156,'[1]产值及收款计划（2026）'!$A:$A&amp;'[1]产值及收款计划（2026）'!$B:$B,'[1]产值及收款计划（2026）'!L:L)</f>
        <v>0</v>
      </c>
      <c r="M156" s="256" t="str" cm="1">
        <f t="array" aca="1" ref="M156" ca="1">_xlfn.XLOOKUP($A156&amp;$B156,'[1]产值及收款计划（2026）'!$A:$A&amp;'[1]产值及收款计划（2026）'!$B:$B,'[1]产值及收款计划（2026）'!M:M)</f>
        <v>主导</v>
      </c>
      <c r="N156" s="256" t="str" cm="1">
        <f t="array" aca="1" ref="N156" ca="1">_xlfn.XLOOKUP($A156&amp;$B156,'[1]产值及收款计划（2026）'!$A:$A&amp;'[1]产值及收款计划（2026）'!$B:$B,'[1]产值及收款计划（2026）'!N:N)</f>
        <v>史菁霞团队</v>
      </c>
      <c r="O156" s="256" t="str" cm="1">
        <f t="array" aca="1" ref="O156" ca="1">_xlfn.XLOOKUP($A156&amp;$B156,'[1]产值及收款计划（2026）'!$A:$A&amp;'[1]产值及收款计划（2026）'!$B:$B,'[1]产值及收款计划（2026）'!O:O)</f>
        <v>袁超</v>
      </c>
      <c r="P156" s="255" t="str" cm="1">
        <f t="array" aca="1" ref="P156" ca="1">_xlfn.XLOOKUP($A156&amp;$B156,'[1]产值及收款计划（2026）'!$A:$A&amp;'[1]产值及收款计划（2026）'!$B:$B,'[1]产值及收款计划（2026）'!P:P)</f>
        <v>待签</v>
      </c>
      <c r="Q156" s="256" cm="1">
        <f t="array" aca="1" ref="Q156" ca="1">_xlfn.XLOOKUP($A156&amp;$B156,'[1]产值及收款计划（2026）'!$A:$A&amp;'[1]产值及收款计划（2026）'!$B:$B,'[1]产值及收款计划（2026）'!Q:Q)</f>
        <v>0</v>
      </c>
      <c r="R156" s="256" cm="1">
        <f t="array" aca="1" ref="R156" ca="1">_xlfn.XLOOKUP($A156&amp;$B156,'[1]产值及收款计划（2026）'!$A:$A&amp;'[1]产值及收款计划（2026）'!$B:$B,'[1]产值及收款计划（2026）'!R:R)</f>
        <v>0</v>
      </c>
      <c r="S156" s="256" cm="1">
        <f t="array" aca="1" ref="S156" ca="1">_xlfn.XLOOKUP($A156&amp;$B156,'[1]产值及收款计划（2026）'!$A:$A&amp;'[1]产值及收款计划（2026）'!$B:$B,'[1]产值及收款计划（2026）'!S:S)</f>
        <v>0</v>
      </c>
      <c r="T156" s="256" cm="1">
        <f t="array" aca="1" ref="T156" ca="1">_xlfn.XLOOKUP($A156&amp;$B156,'[1]产值及收款计划（2026）'!$A:$A&amp;'[1]产值及收款计划（2026）'!$B:$B,'[1]产值及收款计划（2026）'!T:T)</f>
        <v>0</v>
      </c>
      <c r="U156" s="256" cm="1">
        <f t="array" aca="1" ref="U156" ca="1">_xlfn.XLOOKUP($A156&amp;$B156,'[1]产值及收款计划（2026）'!$A:$A&amp;'[1]产值及收款计划（2026）'!$B:$B,'[1]产值及收款计划（2026）'!U:U)</f>
        <v>0</v>
      </c>
      <c r="V156" s="256" cm="1">
        <f t="array" aca="1" ref="V156" ca="1">_xlfn.XLOOKUP($A156&amp;$B156,'[1]产值及收款计划（2026）'!$A:$A&amp;'[1]产值及收款计划（2026）'!$B:$B,'[1]产值及收款计划（2026）'!V:V)</f>
        <v>0</v>
      </c>
      <c r="W156" s="256" cm="1">
        <f t="array" aca="1" ref="W156" ca="1">_xlfn.XLOOKUP($A156&amp;$B156,'[1]产值及收款计划（2026）'!$A:$A&amp;'[1]产值及收款计划（2026）'!$B:$B,'[1]产值及收款计划（2026）'!W:W)</f>
        <v>0</v>
      </c>
      <c r="X156" s="256" cm="1">
        <f t="array" aca="1" ref="X156" ca="1">_xlfn.XLOOKUP($A156&amp;$B156,'[1]产值及收款计划（2026）'!$A:$A&amp;'[1]产值及收款计划（2026）'!$B:$B,'[1]产值及收款计划（2026）'!X:X)</f>
        <v>0</v>
      </c>
      <c r="Y156" s="256" cm="1">
        <f t="array" aca="1" ref="Y156" ca="1">_xlfn.XLOOKUP($A156&amp;$B156,'[1]产值及收款计划（2026）'!$A:$A&amp;'[1]产值及收款计划（2026）'!$B:$B,'[1]产值及收款计划（2026）'!Y:Y)</f>
        <v>0</v>
      </c>
      <c r="Z156" s="256" cm="1">
        <f t="array" aca="1" ref="Z156" ca="1">_xlfn.XLOOKUP($A156&amp;$B156,'[1]产值及收款计划（2026）'!$A:$A&amp;'[1]产值及收款计划（2026）'!$B:$B,'[1]产值及收款计划（2026）'!Z:Z)</f>
        <v>0</v>
      </c>
      <c r="AA156" s="256" cm="1">
        <f t="array" aca="1" ref="AA156" ca="1">_xlfn.XLOOKUP($A156&amp;$B156,'[1]产值及收款计划（2026）'!$A:$A&amp;'[1]产值及收款计划（2026）'!$B:$B,'[1]产值及收款计划（2026）'!AA:AA)</f>
        <v>0</v>
      </c>
      <c r="AB156" s="256" cm="1">
        <f t="array" aca="1" ref="AB156" ca="1">_xlfn.XLOOKUP($A156&amp;$B156,'[1]产值及收款计划（2026）'!$A:$A&amp;'[1]产值及收款计划（2026）'!$B:$B,'[1]产值及收款计划（2026）'!AB:AB)</f>
        <v>0</v>
      </c>
      <c r="AC156" s="256" cm="1">
        <f t="array" aca="1" ref="AC156" ca="1">_xlfn.XLOOKUP($A156&amp;$B156,'[1]产值及收款计划（2026）'!$A:$A&amp;'[1]产值及收款计划（2026）'!$B:$B,'[1]产值及收款计划（2026）'!AC:AC)</f>
        <v>0</v>
      </c>
      <c r="AD156" s="256" cm="1">
        <f t="array" aca="1" ref="AD156" ca="1">_xlfn.XLOOKUP($A156&amp;$B156,'[1]产值及收款计划（2026）'!$A:$A&amp;'[1]产值及收款计划（2026）'!$B:$B,'[1]产值及收款计划（2026）'!AD:AD)</f>
        <v>0</v>
      </c>
      <c r="AE156" s="256" cm="1">
        <f t="array" aca="1" ref="AE156" ca="1">_xlfn.XLOOKUP($A156&amp;$B156,'[1]产值及收款计划（2026）'!$A:$A&amp;'[1]产值及收款计划（2026）'!$B:$B,'[1]产值及收款计划（2026）'!AE:AE)</f>
        <v>0</v>
      </c>
      <c r="AF156" s="256" cm="1">
        <f t="array" aca="1" ref="AF156" ca="1">_xlfn.XLOOKUP($A156&amp;$B156,'[1]产值及收款计划（2026）'!$A:$A&amp;'[1]产值及收款计划（2026）'!$B:$B,'[1]产值及收款计划（2026）'!AF:AF)</f>
        <v>0</v>
      </c>
      <c r="AG156" s="256" cm="1">
        <f t="array" aca="1" ref="AG156" ca="1">_xlfn.XLOOKUP($A156&amp;$B156,'[1]产值及收款计划（2026）'!$A:$A&amp;'[1]产值及收款计划（2026）'!$B:$B,'[1]产值及收款计划（2026）'!AG:AG)</f>
        <v>0</v>
      </c>
      <c r="AH156" s="256" cm="1">
        <f t="array" aca="1" ref="AH156" ca="1">_xlfn.XLOOKUP($A156&amp;$B156,'[1]产值及收款计划（2026）'!$A:$A&amp;'[1]产值及收款计划（2026）'!$B:$B,'[1]产值及收款计划（2026）'!AH:AH)</f>
        <v>0</v>
      </c>
      <c r="AI156" s="256" cm="1">
        <f t="array" aca="1" ref="AI156" ca="1">_xlfn.XLOOKUP($A156&amp;$B156,'[1]产值及收款计划（2026）'!$A:$A&amp;'[1]产值及收款计划（2026）'!$B:$B,'[1]产值及收款计划（2026）'!AI:AI)</f>
        <v>0</v>
      </c>
      <c r="AJ156" s="256" cm="1">
        <f t="array" aca="1" ref="AJ156" ca="1">_xlfn.XLOOKUP($A156&amp;$B156,'[1]产值及收款计划（2026）'!$A:$A&amp;'[1]产值及收款计划（2026）'!$B:$B,'[1]产值及收款计划（2026）'!AJ:AJ)</f>
        <v>0</v>
      </c>
      <c r="AK156" s="256" cm="1">
        <f t="array" aca="1" ref="AK156" ca="1">_xlfn.XLOOKUP($A156&amp;$B156,'[1]产值及收款计划（2026）'!$A:$A&amp;'[1]产值及收款计划（2026）'!$B:$B,'[1]产值及收款计划（2026）'!AK:AK)</f>
        <v>0</v>
      </c>
      <c r="AL156" s="256" cm="1">
        <f t="array" aca="1" ref="AL156" ca="1">_xlfn.XLOOKUP($A156&amp;$B156,'[1]产值及收款计划（2026）'!$A:$A&amp;'[1]产值及收款计划（2026）'!$B:$B,'[1]产值及收款计划（2026）'!AL:AL)</f>
        <v>120</v>
      </c>
      <c r="AM156" s="263" t="e" cm="1">
        <f t="array" aca="1" ref="AM156" ca="1">_xlfn.LET(_xlpm.勾选月份状态数组,TRANSPOSE('PPT(12-15页）-TOP10'!$A$3:$A$14),_xlpm.选择数据区,IF('PPT(12-15页）-TOP10'!$E$3="收款",$BA156:$BL156,$AA156:$AL156),SUM(_xlfn._xlws.FILTER(_xlpm.选择数据区,_xlpm.勾选月份状态数组,"")))</f>
        <v>#NAME?</v>
      </c>
      <c r="AN156" s="256" t="e" cm="1">
        <f t="array" aca="1" ref="AN156" ca="1">_xlfn.LET(_xlpm.勾选月份状态数组,TRANSPOSE('PPT(12-15页）-TOP10'!$A$3:$A$14),_xlpm.选择数据区,IF('PPT(12-15页）-TOP10'!$E$3="收款",$DA156:$DL156,$CA156:$CL156),SUM(_xlfn._xlws.FILTER(_xlpm.选择数据区,_xlpm.勾选月份状态数组,"")))</f>
        <v>#NAME?</v>
      </c>
      <c r="AO156" s="256">
        <f ca="1">SUM(CA156:CC156)+SUM(AD156:AL156)</f>
        <v>120</v>
      </c>
      <c r="AP156" s="256"/>
      <c r="AQ156" s="256"/>
      <c r="AR156" s="256"/>
      <c r="AS156" s="256" cm="1">
        <f t="array" aca="1" ref="AS156" ca="1">_xlfn.XLOOKUP($A156&amp;$B156,'[1]产值及收款计划（2026）'!$A:$A&amp;'[1]产值及收款计划（2026）'!$B:$B,'[1]产值及收款计划（2026）'!AS:AS)</f>
        <v>0</v>
      </c>
      <c r="AT156" s="256" cm="1">
        <f t="array" aca="1" ref="AT156" ca="1">_xlfn.XLOOKUP($A156&amp;$B156,'[1]产值及收款计划（2026）'!$A:$A&amp;'[1]产值及收款计划（2026）'!$B:$B,'[1]产值及收款计划（2026）'!AT:AT)</f>
        <v>0</v>
      </c>
      <c r="AU156" s="256" t="str" cm="1">
        <f t="array" aca="1" ref="AU156" ca="1">_xlfn.XLOOKUP($A156&amp;$B156,'[1]产值及收款计划（2026）'!$A:$A&amp;'[1]产值及收款计划（2026）'!$B:$B,'[1]产值及收款计划（2026）'!AU:AU)</f>
        <v>确保</v>
      </c>
      <c r="AV156" s="256" cm="1">
        <f t="array" aca="1" ref="AV156" ca="1">_xlfn.XLOOKUP($A156&amp;$B156,'[1]产值及收款计划（2026）'!$A:$A&amp;'[1]产值及收款计划（2026）'!$B:$B,'[1]产值及收款计划（2026）'!AV:AV)</f>
        <v>0</v>
      </c>
      <c r="AW156" s="256" cm="1">
        <f t="array" aca="1" ref="AW156" ca="1">_xlfn.XLOOKUP($A156&amp;$B156,'[1]产值及收款计划（2026）'!$A:$A&amp;'[1]产值及收款计划（2026）'!$B:$B,'[1]产值及收款计划（2026）'!AW:AW)</f>
        <v>0</v>
      </c>
      <c r="AX156" s="256" cm="1">
        <f t="array" aca="1" ref="AX156" ca="1">_xlfn.XLOOKUP($A156&amp;$B156,'[1]产值及收款计划（2026）'!$A:$A&amp;'[1]产值及收款计划（2026）'!$B:$B,'[1]产值及收款计划（2026）'!AX:AX)</f>
        <v>0</v>
      </c>
      <c r="AY156" s="256" cm="1">
        <f t="array" aca="1" ref="AY156" ca="1">_xlfn.XLOOKUP($A156&amp;$B156,'[1]产值及收款计划（2026）'!$A:$A&amp;'[1]产值及收款计划（2026）'!$B:$B,'[1]产值及收款计划（2026）'!AY:AY)</f>
        <v>0</v>
      </c>
      <c r="AZ156" s="256" cm="1">
        <f t="array" aca="1" ref="AZ156" ca="1">_xlfn.XLOOKUP($A156&amp;$B156,'[1]产值及收款计划（2026）'!$A:$A&amp;'[1]产值及收款计划（2026）'!$B:$B,'[1]产值及收款计划（2026）'!AZ:AZ)</f>
        <v>0</v>
      </c>
      <c r="BA156" s="256" cm="1">
        <f t="array" aca="1" ref="BA156" ca="1">_xlfn.XLOOKUP($A156&amp;$B156,'[1]产值及收款计划（2026）'!$A:$A&amp;'[1]产值及收款计划（2026）'!$B:$B,'[1]产值及收款计划（2026）'!BA:BA)</f>
        <v>0</v>
      </c>
      <c r="BB156" s="256" cm="1">
        <f t="array" aca="1" ref="BB156" ca="1">_xlfn.XLOOKUP($A156&amp;$B156,'[1]产值及收款计划（2026）'!$A:$A&amp;'[1]产值及收款计划（2026）'!$B:$B,'[1]产值及收款计划（2026）'!BB:BB)</f>
        <v>0</v>
      </c>
      <c r="BC156" s="256" cm="1">
        <f t="array" aca="1" ref="BC156" ca="1">_xlfn.XLOOKUP($A156&amp;$B156,'[1]产值及收款计划（2026）'!$A:$A&amp;'[1]产值及收款计划（2026）'!$B:$B,'[1]产值及收款计划（2026）'!BC:BC)</f>
        <v>0</v>
      </c>
      <c r="BD156" s="256" cm="1">
        <f t="array" aca="1" ref="BD156" ca="1">_xlfn.XLOOKUP($A156&amp;$B156,'[1]产值及收款计划（2026）'!$A:$A&amp;'[1]产值及收款计划（2026）'!$B:$B,'[1]产值及收款计划（2026）'!BD:BD)</f>
        <v>0</v>
      </c>
      <c r="BE156" s="256" cm="1">
        <f t="array" aca="1" ref="BE156" ca="1">_xlfn.XLOOKUP($A156&amp;$B156,'[1]产值及收款计划（2026）'!$A:$A&amp;'[1]产值及收款计划（2026）'!$B:$B,'[1]产值及收款计划（2026）'!BE:BE)</f>
        <v>0</v>
      </c>
      <c r="BF156" s="256" cm="1">
        <f t="array" aca="1" ref="BF156" ca="1">_xlfn.XLOOKUP($A156&amp;$B156,'[1]产值及收款计划（2026）'!$A:$A&amp;'[1]产值及收款计划（2026）'!$B:$B,'[1]产值及收款计划（2026）'!BF:BF)</f>
        <v>0</v>
      </c>
      <c r="BG156" s="256" cm="1">
        <f t="array" aca="1" ref="BG156" ca="1">_xlfn.XLOOKUP($A156&amp;$B156,'[1]产值及收款计划（2026）'!$A:$A&amp;'[1]产值及收款计划（2026）'!$B:$B,'[1]产值及收款计划（2026）'!BG:BG)</f>
        <v>0</v>
      </c>
      <c r="BH156" s="256" cm="1">
        <f t="array" aca="1" ref="BH156" ca="1">_xlfn.XLOOKUP($A156&amp;$B156,'[1]产值及收款计划（2026）'!$A:$A&amp;'[1]产值及收款计划（2026）'!$B:$B,'[1]产值及收款计划（2026）'!BH:BH)</f>
        <v>0</v>
      </c>
      <c r="BI156" s="256" cm="1">
        <f t="array" aca="1" ref="BI156" ca="1">_xlfn.XLOOKUP($A156&amp;$B156,'[1]产值及收款计划（2026）'!$A:$A&amp;'[1]产值及收款计划（2026）'!$B:$B,'[1]产值及收款计划（2026）'!BI:BI)</f>
        <v>0</v>
      </c>
      <c r="BJ156" s="256" cm="1">
        <f t="array" aca="1" ref="BJ156" ca="1">_xlfn.XLOOKUP($A156&amp;$B156,'[1]产值及收款计划（2026）'!$A:$A&amp;'[1]产值及收款计划（2026）'!$B:$B,'[1]产值及收款计划（2026）'!BJ:BJ)</f>
        <v>0</v>
      </c>
      <c r="BK156" s="256" cm="1">
        <f t="array" aca="1" ref="BK156" ca="1">_xlfn.XLOOKUP($A156&amp;$B156,'[1]产值及收款计划（2026）'!$A:$A&amp;'[1]产值及收款计划（2026）'!$B:$B,'[1]产值及收款计划（2026）'!BK:BK)</f>
        <v>0</v>
      </c>
      <c r="BL156" s="256" cm="1">
        <f t="array" aca="1" ref="BL156" ca="1">_xlfn.XLOOKUP($A156&amp;$B156,'[1]产值及收款计划（2026）'!$A:$A&amp;'[1]产值及收款计划（2026）'!$B:$B,'[1]产值及收款计划（2026）'!BL:BL)</f>
        <v>120</v>
      </c>
      <c r="BM156" s="256"/>
      <c r="BN156" s="256"/>
      <c r="BO156" s="256"/>
      <c r="BP156" s="256"/>
      <c r="BQ156" s="255" cm="1">
        <f t="array" aca="1" ref="BQ156" ca="1">_xlfn.XLOOKUP($A156&amp;$B156,'[1]产值及收款计划（2026）'!$A:$A&amp;'[1]产值及收款计划（2026）'!$B:$B,'[1]产值及收款计划（2026）'!BQ:BQ)</f>
        <v>0</v>
      </c>
      <c r="BR156" s="256" cm="1">
        <f t="array" aca="1" ref="BR156" ca="1">_xlfn.XLOOKUP($A156&amp;$B156,'[1]产值及收款计划（2026）'!$A:$A&amp;'[1]产值及收款计划（2026）'!$B:$B,'[1]产值及收款计划（2026）'!BR:BR)</f>
        <v>0</v>
      </c>
      <c r="CA156" s="256" cm="1">
        <f t="array" aca="1" ref="CA156" ca="1">_xlfn.XLOOKUP($A156&amp;$B156,'[1]产值及收款计划（2026）'!$A:$A&amp;'[1]产值及收款计划（2026）'!$B:$B,'[1]产值及收款计划（2026）'!CA:CA)</f>
        <v>0</v>
      </c>
      <c r="CB156" s="256" cm="1">
        <f t="array" aca="1" ref="CB156" ca="1">_xlfn.XLOOKUP($A156&amp;$B156,'[1]产值及收款计划（2026）'!$A:$A&amp;'[1]产值及收款计划（2026）'!$B:$B,'[1]产值及收款计划（2026）'!CB:CB)</f>
        <v>0</v>
      </c>
      <c r="CC156" s="256" cm="1">
        <f t="array" aca="1" ref="CC156" ca="1">_xlfn.XLOOKUP($A156&amp;$B156,'[1]产值及收款计划（2026）'!$A:$A&amp;'[1]产值及收款计划（2026）'!$B:$B,'[1]产值及收款计划（2026）'!CC:CC)</f>
        <v>0</v>
      </c>
      <c r="CD156" s="256" cm="1">
        <f t="array" aca="1" ref="CD156" ca="1">_xlfn.XLOOKUP($A156&amp;$B156,'[1]产值及收款计划（2026）'!$A:$A&amp;'[1]产值及收款计划（2026）'!$B:$B,'[1]产值及收款计划（2026）'!CD:CD)</f>
        <v>0</v>
      </c>
      <c r="CE156" s="256" cm="1">
        <f t="array" aca="1" ref="CE156" ca="1">_xlfn.XLOOKUP($A156&amp;$B156,'[1]产值及收款计划（2026）'!$A:$A&amp;'[1]产值及收款计划（2026）'!$B:$B,'[1]产值及收款计划（2026）'!CE:CE)</f>
        <v>0</v>
      </c>
      <c r="CF156" s="256" cm="1">
        <f t="array" aca="1" ref="CF156" ca="1">_xlfn.XLOOKUP($A156&amp;$B156,'[1]产值及收款计划（2026）'!$A:$A&amp;'[1]产值及收款计划（2026）'!$B:$B,'[1]产值及收款计划（2026）'!CF:CF)</f>
        <v>0</v>
      </c>
      <c r="CG156" s="256" cm="1">
        <f t="array" aca="1" ref="CG156" ca="1">_xlfn.XLOOKUP($A156&amp;$B156,'[1]产值及收款计划（2026）'!$A:$A&amp;'[1]产值及收款计划（2026）'!$B:$B,'[1]产值及收款计划（2026）'!CG:CG)</f>
        <v>0</v>
      </c>
      <c r="CH156" s="256" cm="1">
        <f t="array" aca="1" ref="CH156" ca="1">_xlfn.XLOOKUP($A156&amp;$B156,'[1]产值及收款计划（2026）'!$A:$A&amp;'[1]产值及收款计划（2026）'!$B:$B,'[1]产值及收款计划（2026）'!CH:CH)</f>
        <v>0</v>
      </c>
      <c r="CI156" s="256" cm="1">
        <f t="array" aca="1" ref="CI156" ca="1">_xlfn.XLOOKUP($A156&amp;$B156,'[1]产值及收款计划（2026）'!$A:$A&amp;'[1]产值及收款计划（2026）'!$B:$B,'[1]产值及收款计划（2026）'!CI:CI)</f>
        <v>0</v>
      </c>
      <c r="CJ156" s="256" cm="1">
        <f t="array" aca="1" ref="CJ156" ca="1">_xlfn.XLOOKUP($A156&amp;$B156,'[1]产值及收款计划（2026）'!$A:$A&amp;'[1]产值及收款计划（2026）'!$B:$B,'[1]产值及收款计划（2026）'!CJ:CJ)</f>
        <v>0</v>
      </c>
      <c r="CK156" s="256" cm="1">
        <f t="array" aca="1" ref="CK156" ca="1">_xlfn.XLOOKUP($A156&amp;$B156,'[1]产值及收款计划（2026）'!$A:$A&amp;'[1]产值及收款计划（2026）'!$B:$B,'[1]产值及收款计划（2026）'!CK:CK)</f>
        <v>0</v>
      </c>
      <c r="CL156" s="256" cm="1">
        <f t="array" aca="1" ref="CL156" ca="1">_xlfn.XLOOKUP($A156&amp;$B156,'[1]产值及收款计划（2026）'!$A:$A&amp;'[1]产值及收款计划（2026）'!$B:$B,'[1]产值及收款计划（2026）'!CL:CL)</f>
        <v>0</v>
      </c>
      <c r="DA156" s="256" cm="1">
        <f t="array" aca="1" ref="DA156" ca="1">_xlfn.XLOOKUP($A156&amp;$B156,'[1]产值及收款计划（2026）'!$A:$A&amp;'[1]产值及收款计划（2026）'!$B:$B,'[1]产值及收款计划（2026）'!DA:DA)</f>
        <v>0</v>
      </c>
      <c r="DB156" s="256" cm="1">
        <f t="array" aca="1" ref="DB156" ca="1">_xlfn.XLOOKUP($A156&amp;$B156,'[1]产值及收款计划（2026）'!$A:$A&amp;'[1]产值及收款计划（2026）'!$B:$B,'[1]产值及收款计划（2026）'!DB:DB)</f>
        <v>0</v>
      </c>
      <c r="DC156" s="256" cm="1">
        <f t="array" aca="1" ref="DC156" ca="1">_xlfn.XLOOKUP($A156&amp;$B156,'[1]产值及收款计划（2026）'!$A:$A&amp;'[1]产值及收款计划（2026）'!$B:$B,'[1]产值及收款计划（2026）'!DC:DC)</f>
        <v>0</v>
      </c>
      <c r="DD156" s="256" cm="1">
        <f t="array" aca="1" ref="DD156" ca="1">_xlfn.XLOOKUP($A156&amp;$B156,'[1]产值及收款计划（2026）'!$A:$A&amp;'[1]产值及收款计划（2026）'!$B:$B,'[1]产值及收款计划（2026）'!DD:DD)</f>
        <v>0</v>
      </c>
      <c r="DE156" s="256" cm="1">
        <f t="array" aca="1" ref="DE156" ca="1">_xlfn.XLOOKUP($A156&amp;$B156,'[1]产值及收款计划（2026）'!$A:$A&amp;'[1]产值及收款计划（2026）'!$B:$B,'[1]产值及收款计划（2026）'!DE:DE)</f>
        <v>0</v>
      </c>
      <c r="DF156" s="256" cm="1">
        <f t="array" aca="1" ref="DF156" ca="1">_xlfn.XLOOKUP($A156&amp;$B156,'[1]产值及收款计划（2026）'!$A:$A&amp;'[1]产值及收款计划（2026）'!$B:$B,'[1]产值及收款计划（2026）'!DF:DF)</f>
        <v>0</v>
      </c>
      <c r="DG156" s="256" cm="1">
        <f t="array" aca="1" ref="DG156" ca="1">_xlfn.XLOOKUP($A156&amp;$B156,'[1]产值及收款计划（2026）'!$A:$A&amp;'[1]产值及收款计划（2026）'!$B:$B,'[1]产值及收款计划（2026）'!DG:DG)</f>
        <v>0</v>
      </c>
      <c r="DH156" s="256" cm="1">
        <f t="array" aca="1" ref="DH156" ca="1">_xlfn.XLOOKUP($A156&amp;$B156,'[1]产值及收款计划（2026）'!$A:$A&amp;'[1]产值及收款计划（2026）'!$B:$B,'[1]产值及收款计划（2026）'!DH:DH)</f>
        <v>0</v>
      </c>
      <c r="DI156" s="256" cm="1">
        <f t="array" aca="1" ref="DI156" ca="1">_xlfn.XLOOKUP($A156&amp;$B156,'[1]产值及收款计划（2026）'!$A:$A&amp;'[1]产值及收款计划（2026）'!$B:$B,'[1]产值及收款计划（2026）'!DI:DI)</f>
        <v>0</v>
      </c>
      <c r="DJ156" s="256" cm="1">
        <f t="array" aca="1" ref="DJ156" ca="1">_xlfn.XLOOKUP($A156&amp;$B156,'[1]产值及收款计划（2026）'!$A:$A&amp;'[1]产值及收款计划（2026）'!$B:$B,'[1]产值及收款计划（2026）'!DJ:DJ)</f>
        <v>0</v>
      </c>
      <c r="DK156" s="256" cm="1">
        <f t="array" aca="1" ref="DK156" ca="1">_xlfn.XLOOKUP($A156&amp;$B156,'[1]产值及收款计划（2026）'!$A:$A&amp;'[1]产值及收款计划（2026）'!$B:$B,'[1]产值及收款计划（2026）'!DK:DK)</f>
        <v>0</v>
      </c>
      <c r="DL156" s="256" cm="1">
        <f t="array" aca="1" ref="DL156" ca="1">_xlfn.XLOOKUP($A156&amp;$B156,'[1]产值及收款计划（2026）'!$A:$A&amp;'[1]产值及收款计划（2026）'!$B:$B,'[1]产值及收款计划（2026）'!DL:DL)</f>
        <v>0</v>
      </c>
      <c r="DM156" s="264"/>
      <c r="DN156" s="250"/>
    </row>
    <row r="157" spans="1:118" ht="20.25" x14ac:dyDescent="0.15">
      <c r="A157" s="254">
        <f t="shared" ca="1" si="12"/>
        <v>153</v>
      </c>
      <c r="B157" s="254" t="s">
        <v>25</v>
      </c>
      <c r="C157" s="255" t="str" cm="1">
        <f t="array" aca="1" ref="C157" ca="1">_xlfn.XLOOKUP($A157&amp;$B157,'[1]产值及收款计划（2026）'!$A:$A&amp;'[1]产值及收款计划（2026）'!$B:$B,'[1]产值及收款计划（2026）'!C:C)</f>
        <v>待签10</v>
      </c>
      <c r="D157" s="255" t="str" cm="1">
        <f t="array" aca="1" ref="D157" ca="1">_xlfn.XLOOKUP($A157&amp;$B157,'[1]产值及收款计划（2026）'!$A:$A&amp;'[1]产值及收款计划（2026）'!$B:$B,'[1]产值及收款计划（2026）'!D:D)</f>
        <v>关键人员考勤七期技术服务项目</v>
      </c>
      <c r="E157" s="256" cm="1">
        <f t="array" aca="1" ref="E157" ca="1">_xlfn.XLOOKUP($A157&amp;$B157,'[1]产值及收款计划（2026）'!$A:$A&amp;'[1]产值及收款计划（2026）'!$B:$B,'[1]产值及收款计划（2026）'!E:E)</f>
        <v>50</v>
      </c>
      <c r="F157" s="256" cm="1">
        <f t="array" aca="1" ref="F157" ca="1">_xlfn.XLOOKUP($A157&amp;$B157,'[1]产值及收款计划（2026）'!$A:$A&amp;'[1]产值及收款计划（2026）'!$B:$B,'[1]产值及收款计划（2026）'!F:F)</f>
        <v>0</v>
      </c>
      <c r="G157" s="256" cm="1">
        <f t="array" aca="1" ref="G157" ca="1">_xlfn.XLOOKUP($A157&amp;$B157,'[1]产值及收款计划（2026）'!$A:$A&amp;'[1]产值及收款计划（2026）'!$B:$B,'[1]产值及收款计划（2026）'!G:G)</f>
        <v>0</v>
      </c>
      <c r="H157" s="256" cm="1">
        <f t="array" aca="1" ref="H157" ca="1">_xlfn.XLOOKUP($A157&amp;$B157,'[1]产值及收款计划（2026）'!$A:$A&amp;'[1]产值及收款计划（2026）'!$B:$B,'[1]产值及收款计划（2026）'!H:H)</f>
        <v>0</v>
      </c>
      <c r="I157" s="257" cm="1">
        <f t="array" aca="1" ref="I157" ca="1">_xlfn.XLOOKUP($A157&amp;$B157,'[1]产值及收款计划（2026）'!$A:$A&amp;'[1]产值及收款计划（2026）'!$B:$B,'[1]产值及收款计划（2026）'!I:I)</f>
        <v>0.9</v>
      </c>
      <c r="J157" s="258" cm="1">
        <f t="array" aca="1" ref="J157" ca="1">_xlfn.XLOOKUP($A157&amp;$B157,'[1]产值及收款计划（2026）'!$A:$A&amp;'[1]产值及收款计划（2026）'!$B:$B,'[1]产值及收款计划（2026）'!J:J)</f>
        <v>0.06</v>
      </c>
      <c r="K157" s="256" cm="1">
        <f t="array" aca="1" ref="K157" ca="1">_xlfn.XLOOKUP($A157&amp;$B157,'[1]产值及收款计划（2026）'!$A:$A&amp;'[1]产值及收款计划（2026）'!$B:$B,'[1]产值及收款计划（2026）'!K:K)</f>
        <v>0</v>
      </c>
      <c r="L157" s="256" cm="1">
        <f t="array" aca="1" ref="L157" ca="1">_xlfn.XLOOKUP($A157&amp;$B157,'[1]产值及收款计划（2026）'!$A:$A&amp;'[1]产值及收款计划（2026）'!$B:$B,'[1]产值及收款计划（2026）'!L:L)</f>
        <v>0</v>
      </c>
      <c r="M157" s="256" t="str" cm="1">
        <f t="array" aca="1" ref="M157" ca="1">_xlfn.XLOOKUP($A157&amp;$B157,'[1]产值及收款计划（2026）'!$A:$A&amp;'[1]产值及收款计划（2026）'!$B:$B,'[1]产值及收款计划（2026）'!M:M)</f>
        <v>主导</v>
      </c>
      <c r="N157" s="256" t="str" cm="1">
        <f t="array" aca="1" ref="N157" ca="1">_xlfn.XLOOKUP($A157&amp;$B157,'[1]产值及收款计划（2026）'!$A:$A&amp;'[1]产值及收款计划（2026）'!$B:$B,'[1]产值及收款计划（2026）'!N:N)</f>
        <v>史菁霞团队</v>
      </c>
      <c r="O157" s="256" t="str" cm="1">
        <f t="array" aca="1" ref="O157" ca="1">_xlfn.XLOOKUP($A157&amp;$B157,'[1]产值及收款计划（2026）'!$A:$A&amp;'[1]产值及收款计划（2026）'!$B:$B,'[1]产值及收款计划（2026）'!O:O)</f>
        <v>袁超</v>
      </c>
      <c r="P157" s="255" t="str" cm="1">
        <f t="array" aca="1" ref="P157" ca="1">_xlfn.XLOOKUP($A157&amp;$B157,'[1]产值及收款计划（2026）'!$A:$A&amp;'[1]产值及收款计划（2026）'!$B:$B,'[1]产值及收款计划（2026）'!P:P)</f>
        <v>待签</v>
      </c>
      <c r="Q157" s="256" cm="1">
        <f t="array" aca="1" ref="Q157" ca="1">_xlfn.XLOOKUP($A157&amp;$B157,'[1]产值及收款计划（2026）'!$A:$A&amp;'[1]产值及收款计划（2026）'!$B:$B,'[1]产值及收款计划（2026）'!Q:Q)</f>
        <v>0</v>
      </c>
      <c r="R157" s="256" cm="1">
        <f t="array" aca="1" ref="R157" ca="1">_xlfn.XLOOKUP($A157&amp;$B157,'[1]产值及收款计划（2026）'!$A:$A&amp;'[1]产值及收款计划（2026）'!$B:$B,'[1]产值及收款计划（2026）'!R:R)</f>
        <v>0</v>
      </c>
      <c r="S157" s="256" cm="1">
        <f t="array" aca="1" ref="S157" ca="1">_xlfn.XLOOKUP($A157&amp;$B157,'[1]产值及收款计划（2026）'!$A:$A&amp;'[1]产值及收款计划（2026）'!$B:$B,'[1]产值及收款计划（2026）'!S:S)</f>
        <v>0</v>
      </c>
      <c r="T157" s="256" cm="1">
        <f t="array" aca="1" ref="T157" ca="1">_xlfn.XLOOKUP($A157&amp;$B157,'[1]产值及收款计划（2026）'!$A:$A&amp;'[1]产值及收款计划（2026）'!$B:$B,'[1]产值及收款计划（2026）'!T:T)</f>
        <v>0</v>
      </c>
      <c r="U157" s="256" cm="1">
        <f t="array" aca="1" ref="U157" ca="1">_xlfn.XLOOKUP($A157&amp;$B157,'[1]产值及收款计划（2026）'!$A:$A&amp;'[1]产值及收款计划（2026）'!$B:$B,'[1]产值及收款计划（2026）'!U:U)</f>
        <v>0</v>
      </c>
      <c r="V157" s="256" cm="1">
        <f t="array" aca="1" ref="V157" ca="1">_xlfn.XLOOKUP($A157&amp;$B157,'[1]产值及收款计划（2026）'!$A:$A&amp;'[1]产值及收款计划（2026）'!$B:$B,'[1]产值及收款计划（2026）'!V:V)</f>
        <v>0</v>
      </c>
      <c r="W157" s="256" cm="1">
        <f t="array" aca="1" ref="W157" ca="1">_xlfn.XLOOKUP($A157&amp;$B157,'[1]产值及收款计划（2026）'!$A:$A&amp;'[1]产值及收款计划（2026）'!$B:$B,'[1]产值及收款计划（2026）'!W:W)</f>
        <v>0</v>
      </c>
      <c r="X157" s="256" cm="1">
        <f t="array" aca="1" ref="X157" ca="1">_xlfn.XLOOKUP($A157&amp;$B157,'[1]产值及收款计划（2026）'!$A:$A&amp;'[1]产值及收款计划（2026）'!$B:$B,'[1]产值及收款计划（2026）'!X:X)</f>
        <v>0</v>
      </c>
      <c r="Y157" s="256" cm="1">
        <f t="array" aca="1" ref="Y157" ca="1">_xlfn.XLOOKUP($A157&amp;$B157,'[1]产值及收款计划（2026）'!$A:$A&amp;'[1]产值及收款计划（2026）'!$B:$B,'[1]产值及收款计划（2026）'!Y:Y)</f>
        <v>0</v>
      </c>
      <c r="Z157" s="256" cm="1">
        <f t="array" aca="1" ref="Z157" ca="1">_xlfn.XLOOKUP($A157&amp;$B157,'[1]产值及收款计划（2026）'!$A:$A&amp;'[1]产值及收款计划（2026）'!$B:$B,'[1]产值及收款计划（2026）'!Z:Z)</f>
        <v>0</v>
      </c>
      <c r="AA157" s="256" cm="1">
        <f t="array" aca="1" ref="AA157" ca="1">_xlfn.XLOOKUP($A157&amp;$B157,'[1]产值及收款计划（2026）'!$A:$A&amp;'[1]产值及收款计划（2026）'!$B:$B,'[1]产值及收款计划（2026）'!AA:AA)</f>
        <v>0</v>
      </c>
      <c r="AB157" s="256" cm="1">
        <f t="array" aca="1" ref="AB157" ca="1">_xlfn.XLOOKUP($A157&amp;$B157,'[1]产值及收款计划（2026）'!$A:$A&amp;'[1]产值及收款计划（2026）'!$B:$B,'[1]产值及收款计划（2026）'!AB:AB)</f>
        <v>0</v>
      </c>
      <c r="AC157" s="256" cm="1">
        <f t="array" aca="1" ref="AC157" ca="1">_xlfn.XLOOKUP($A157&amp;$B157,'[1]产值及收款计划（2026）'!$A:$A&amp;'[1]产值及收款计划（2026）'!$B:$B,'[1]产值及收款计划（2026）'!AC:AC)</f>
        <v>0</v>
      </c>
      <c r="AD157" s="256" cm="1">
        <f t="array" aca="1" ref="AD157" ca="1">_xlfn.XLOOKUP($A157&amp;$B157,'[1]产值及收款计划（2026）'!$A:$A&amp;'[1]产值及收款计划（2026）'!$B:$B,'[1]产值及收款计划（2026）'!AD:AD)</f>
        <v>0</v>
      </c>
      <c r="AE157" s="256" cm="1">
        <f t="array" aca="1" ref="AE157" ca="1">_xlfn.XLOOKUP($A157&amp;$B157,'[1]产值及收款计划（2026）'!$A:$A&amp;'[1]产值及收款计划（2026）'!$B:$B,'[1]产值及收款计划（2026）'!AE:AE)</f>
        <v>0</v>
      </c>
      <c r="AF157" s="256" cm="1">
        <f t="array" aca="1" ref="AF157" ca="1">_xlfn.XLOOKUP($A157&amp;$B157,'[1]产值及收款计划（2026）'!$A:$A&amp;'[1]产值及收款计划（2026）'!$B:$B,'[1]产值及收款计划（2026）'!AF:AF)</f>
        <v>0</v>
      </c>
      <c r="AG157" s="256" cm="1">
        <f t="array" aca="1" ref="AG157" ca="1">_xlfn.XLOOKUP($A157&amp;$B157,'[1]产值及收款计划（2026）'!$A:$A&amp;'[1]产值及收款计划（2026）'!$B:$B,'[1]产值及收款计划（2026）'!AG:AG)</f>
        <v>0</v>
      </c>
      <c r="AH157" s="256" cm="1">
        <f t="array" aca="1" ref="AH157" ca="1">_xlfn.XLOOKUP($A157&amp;$B157,'[1]产值及收款计划（2026）'!$A:$A&amp;'[1]产值及收款计划（2026）'!$B:$B,'[1]产值及收款计划（2026）'!AH:AH)</f>
        <v>0</v>
      </c>
      <c r="AI157" s="256" cm="1">
        <f t="array" aca="1" ref="AI157" ca="1">_xlfn.XLOOKUP($A157&amp;$B157,'[1]产值及收款计划（2026）'!$A:$A&amp;'[1]产值及收款计划（2026）'!$B:$B,'[1]产值及收款计划（2026）'!AI:AI)</f>
        <v>0</v>
      </c>
      <c r="AJ157" s="256" cm="1">
        <f t="array" aca="1" ref="AJ157" ca="1">_xlfn.XLOOKUP($A157&amp;$B157,'[1]产值及收款计划（2026）'!$A:$A&amp;'[1]产值及收款计划（2026）'!$B:$B,'[1]产值及收款计划（2026）'!AJ:AJ)</f>
        <v>0</v>
      </c>
      <c r="AK157" s="256" cm="1">
        <f t="array" aca="1" ref="AK157" ca="1">_xlfn.XLOOKUP($A157&amp;$B157,'[1]产值及收款计划（2026）'!$A:$A&amp;'[1]产值及收款计划（2026）'!$B:$B,'[1]产值及收款计划（2026）'!AK:AK)</f>
        <v>0</v>
      </c>
      <c r="AL157" s="256" cm="1">
        <f t="array" aca="1" ref="AL157" ca="1">_xlfn.XLOOKUP($A157&amp;$B157,'[1]产值及收款计划（2026）'!$A:$A&amp;'[1]产值及收款计划（2026）'!$B:$B,'[1]产值及收款计划（2026）'!AL:AL)</f>
        <v>50</v>
      </c>
      <c r="AM157" s="263" t="e" cm="1">
        <f t="array" aca="1" ref="AM157" ca="1">_xlfn.LET(_xlpm.勾选月份状态数组,TRANSPOSE('PPT(12-15页）-TOP10'!$A$3:$A$14),_xlpm.选择数据区,IF('PPT(12-15页）-TOP10'!$E$3="收款",$BA157:$BL157,$AA157:$AL157),SUM(_xlfn._xlws.FILTER(_xlpm.选择数据区,_xlpm.勾选月份状态数组,"")))</f>
        <v>#NAME?</v>
      </c>
      <c r="AN157" s="256" t="e" cm="1">
        <f t="array" aca="1" ref="AN157" ca="1">_xlfn.LET(_xlpm.勾选月份状态数组,TRANSPOSE('PPT(12-15页）-TOP10'!$A$3:$A$14),_xlpm.选择数据区,IF('PPT(12-15页）-TOP10'!$E$3="收款",$DA157:$DL157,$CA157:$CL157),SUM(_xlfn._xlws.FILTER(_xlpm.选择数据区,_xlpm.勾选月份状态数组,"")))</f>
        <v>#NAME?</v>
      </c>
      <c r="AO157" s="256">
        <f ca="1">SUM(CA157:CC157)+SUM(AD157:AL157)</f>
        <v>50</v>
      </c>
      <c r="AP157" s="256"/>
      <c r="AQ157" s="256"/>
      <c r="AR157" s="256"/>
      <c r="AS157" s="256" cm="1">
        <f t="array" aca="1" ref="AS157" ca="1">_xlfn.XLOOKUP($A157&amp;$B157,'[1]产值及收款计划（2026）'!$A:$A&amp;'[1]产值及收款计划（2026）'!$B:$B,'[1]产值及收款计划（2026）'!AS:AS)</f>
        <v>0</v>
      </c>
      <c r="AT157" s="256" cm="1">
        <f t="array" aca="1" ref="AT157" ca="1">_xlfn.XLOOKUP($A157&amp;$B157,'[1]产值及收款计划（2026）'!$A:$A&amp;'[1]产值及收款计划（2026）'!$B:$B,'[1]产值及收款计划（2026）'!AT:AT)</f>
        <v>0</v>
      </c>
      <c r="AU157" s="256" t="str" cm="1">
        <f t="array" aca="1" ref="AU157" ca="1">_xlfn.XLOOKUP($A157&amp;$B157,'[1]产值及收款计划（2026）'!$A:$A&amp;'[1]产值及收款计划（2026）'!$B:$B,'[1]产值及收款计划（2026）'!AU:AU)</f>
        <v>力争</v>
      </c>
      <c r="AV157" s="256" cm="1">
        <f t="array" aca="1" ref="AV157" ca="1">_xlfn.XLOOKUP($A157&amp;$B157,'[1]产值及收款计划（2026）'!$A:$A&amp;'[1]产值及收款计划（2026）'!$B:$B,'[1]产值及收款计划（2026）'!AV:AV)</f>
        <v>0</v>
      </c>
      <c r="AW157" s="256" cm="1">
        <f t="array" aca="1" ref="AW157" ca="1">_xlfn.XLOOKUP($A157&amp;$B157,'[1]产值及收款计划（2026）'!$A:$A&amp;'[1]产值及收款计划（2026）'!$B:$B,'[1]产值及收款计划（2026）'!AW:AW)</f>
        <v>0</v>
      </c>
      <c r="AX157" s="256" cm="1">
        <f t="array" aca="1" ref="AX157" ca="1">_xlfn.XLOOKUP($A157&amp;$B157,'[1]产值及收款计划（2026）'!$A:$A&amp;'[1]产值及收款计划（2026）'!$B:$B,'[1]产值及收款计划（2026）'!AX:AX)</f>
        <v>0</v>
      </c>
      <c r="AY157" s="256" cm="1">
        <f t="array" aca="1" ref="AY157" ca="1">_xlfn.XLOOKUP($A157&amp;$B157,'[1]产值及收款计划（2026）'!$A:$A&amp;'[1]产值及收款计划（2026）'!$B:$B,'[1]产值及收款计划（2026）'!AY:AY)</f>
        <v>0</v>
      </c>
      <c r="AZ157" s="256" cm="1">
        <f t="array" aca="1" ref="AZ157" ca="1">_xlfn.XLOOKUP($A157&amp;$B157,'[1]产值及收款计划（2026）'!$A:$A&amp;'[1]产值及收款计划（2026）'!$B:$B,'[1]产值及收款计划（2026）'!AZ:AZ)</f>
        <v>0</v>
      </c>
      <c r="BA157" s="256" cm="1">
        <f t="array" aca="1" ref="BA157" ca="1">_xlfn.XLOOKUP($A157&amp;$B157,'[1]产值及收款计划（2026）'!$A:$A&amp;'[1]产值及收款计划（2026）'!$B:$B,'[1]产值及收款计划（2026）'!BA:BA)</f>
        <v>0</v>
      </c>
      <c r="BB157" s="256" cm="1">
        <f t="array" aca="1" ref="BB157" ca="1">_xlfn.XLOOKUP($A157&amp;$B157,'[1]产值及收款计划（2026）'!$A:$A&amp;'[1]产值及收款计划（2026）'!$B:$B,'[1]产值及收款计划（2026）'!BB:BB)</f>
        <v>0</v>
      </c>
      <c r="BC157" s="256" cm="1">
        <f t="array" aca="1" ref="BC157" ca="1">_xlfn.XLOOKUP($A157&amp;$B157,'[1]产值及收款计划（2026）'!$A:$A&amp;'[1]产值及收款计划（2026）'!$B:$B,'[1]产值及收款计划（2026）'!BC:BC)</f>
        <v>0</v>
      </c>
      <c r="BD157" s="256" cm="1">
        <f t="array" aca="1" ref="BD157" ca="1">_xlfn.XLOOKUP($A157&amp;$B157,'[1]产值及收款计划（2026）'!$A:$A&amp;'[1]产值及收款计划（2026）'!$B:$B,'[1]产值及收款计划（2026）'!BD:BD)</f>
        <v>0</v>
      </c>
      <c r="BE157" s="256" cm="1">
        <f t="array" aca="1" ref="BE157" ca="1">_xlfn.XLOOKUP($A157&amp;$B157,'[1]产值及收款计划（2026）'!$A:$A&amp;'[1]产值及收款计划（2026）'!$B:$B,'[1]产值及收款计划（2026）'!BE:BE)</f>
        <v>0</v>
      </c>
      <c r="BF157" s="256" cm="1">
        <f t="array" aca="1" ref="BF157" ca="1">_xlfn.XLOOKUP($A157&amp;$B157,'[1]产值及收款计划（2026）'!$A:$A&amp;'[1]产值及收款计划（2026）'!$B:$B,'[1]产值及收款计划（2026）'!BF:BF)</f>
        <v>0</v>
      </c>
      <c r="BG157" s="256" cm="1">
        <f t="array" aca="1" ref="BG157" ca="1">_xlfn.XLOOKUP($A157&amp;$B157,'[1]产值及收款计划（2026）'!$A:$A&amp;'[1]产值及收款计划（2026）'!$B:$B,'[1]产值及收款计划（2026）'!BG:BG)</f>
        <v>0</v>
      </c>
      <c r="BH157" s="256" cm="1">
        <f t="array" aca="1" ref="BH157" ca="1">_xlfn.XLOOKUP($A157&amp;$B157,'[1]产值及收款计划（2026）'!$A:$A&amp;'[1]产值及收款计划（2026）'!$B:$B,'[1]产值及收款计划（2026）'!BH:BH)</f>
        <v>0</v>
      </c>
      <c r="BI157" s="256" cm="1">
        <f t="array" aca="1" ref="BI157" ca="1">_xlfn.XLOOKUP($A157&amp;$B157,'[1]产值及收款计划（2026）'!$A:$A&amp;'[1]产值及收款计划（2026）'!$B:$B,'[1]产值及收款计划（2026）'!BI:BI)</f>
        <v>0</v>
      </c>
      <c r="BJ157" s="256" cm="1">
        <f t="array" aca="1" ref="BJ157" ca="1">_xlfn.XLOOKUP($A157&amp;$B157,'[1]产值及收款计划（2026）'!$A:$A&amp;'[1]产值及收款计划（2026）'!$B:$B,'[1]产值及收款计划（2026）'!BJ:BJ)</f>
        <v>0</v>
      </c>
      <c r="BK157" s="256" cm="1">
        <f t="array" aca="1" ref="BK157" ca="1">_xlfn.XLOOKUP($A157&amp;$B157,'[1]产值及收款计划（2026）'!$A:$A&amp;'[1]产值及收款计划（2026）'!$B:$B,'[1]产值及收款计划（2026）'!BK:BK)</f>
        <v>0</v>
      </c>
      <c r="BL157" s="256" cm="1">
        <f t="array" aca="1" ref="BL157" ca="1">_xlfn.XLOOKUP($A157&amp;$B157,'[1]产值及收款计划（2026）'!$A:$A&amp;'[1]产值及收款计划（2026）'!$B:$B,'[1]产值及收款计划（2026）'!BL:BL)</f>
        <v>50</v>
      </c>
      <c r="BM157" s="256"/>
      <c r="BN157" s="256"/>
      <c r="BO157" s="256"/>
      <c r="BP157" s="256"/>
      <c r="BQ157" s="255" cm="1">
        <f t="array" aca="1" ref="BQ157" ca="1">_xlfn.XLOOKUP($A157&amp;$B157,'[1]产值及收款计划（2026）'!$A:$A&amp;'[1]产值及收款计划（2026）'!$B:$B,'[1]产值及收款计划（2026）'!BQ:BQ)</f>
        <v>0</v>
      </c>
      <c r="BR157" s="256" cm="1">
        <f t="array" aca="1" ref="BR157" ca="1">_xlfn.XLOOKUP($A157&amp;$B157,'[1]产值及收款计划（2026）'!$A:$A&amp;'[1]产值及收款计划（2026）'!$B:$B,'[1]产值及收款计划（2026）'!BR:BR)</f>
        <v>0</v>
      </c>
      <c r="CA157" s="256" cm="1">
        <f t="array" aca="1" ref="CA157" ca="1">_xlfn.XLOOKUP($A157&amp;$B157,'[1]产值及收款计划（2026）'!$A:$A&amp;'[1]产值及收款计划（2026）'!$B:$B,'[1]产值及收款计划（2026）'!CA:CA)</f>
        <v>0</v>
      </c>
      <c r="CB157" s="256" cm="1">
        <f t="array" aca="1" ref="CB157" ca="1">_xlfn.XLOOKUP($A157&amp;$B157,'[1]产值及收款计划（2026）'!$A:$A&amp;'[1]产值及收款计划（2026）'!$B:$B,'[1]产值及收款计划（2026）'!CB:CB)</f>
        <v>0</v>
      </c>
      <c r="CC157" s="256" cm="1">
        <f t="array" aca="1" ref="CC157" ca="1">_xlfn.XLOOKUP($A157&amp;$B157,'[1]产值及收款计划（2026）'!$A:$A&amp;'[1]产值及收款计划（2026）'!$B:$B,'[1]产值及收款计划（2026）'!CC:CC)</f>
        <v>0</v>
      </c>
      <c r="CD157" s="256" cm="1">
        <f t="array" aca="1" ref="CD157" ca="1">_xlfn.XLOOKUP($A157&amp;$B157,'[1]产值及收款计划（2026）'!$A:$A&amp;'[1]产值及收款计划（2026）'!$B:$B,'[1]产值及收款计划（2026）'!CD:CD)</f>
        <v>0</v>
      </c>
      <c r="CE157" s="256" cm="1">
        <f t="array" aca="1" ref="CE157" ca="1">_xlfn.XLOOKUP($A157&amp;$B157,'[1]产值及收款计划（2026）'!$A:$A&amp;'[1]产值及收款计划（2026）'!$B:$B,'[1]产值及收款计划（2026）'!CE:CE)</f>
        <v>0</v>
      </c>
      <c r="CF157" s="256" cm="1">
        <f t="array" aca="1" ref="CF157" ca="1">_xlfn.XLOOKUP($A157&amp;$B157,'[1]产值及收款计划（2026）'!$A:$A&amp;'[1]产值及收款计划（2026）'!$B:$B,'[1]产值及收款计划（2026）'!CF:CF)</f>
        <v>0</v>
      </c>
      <c r="CG157" s="256" cm="1">
        <f t="array" aca="1" ref="CG157" ca="1">_xlfn.XLOOKUP($A157&amp;$B157,'[1]产值及收款计划（2026）'!$A:$A&amp;'[1]产值及收款计划（2026）'!$B:$B,'[1]产值及收款计划（2026）'!CG:CG)</f>
        <v>0</v>
      </c>
      <c r="CH157" s="256" cm="1">
        <f t="array" aca="1" ref="CH157" ca="1">_xlfn.XLOOKUP($A157&amp;$B157,'[1]产值及收款计划（2026）'!$A:$A&amp;'[1]产值及收款计划（2026）'!$B:$B,'[1]产值及收款计划（2026）'!CH:CH)</f>
        <v>0</v>
      </c>
      <c r="CI157" s="256" cm="1">
        <f t="array" aca="1" ref="CI157" ca="1">_xlfn.XLOOKUP($A157&amp;$B157,'[1]产值及收款计划（2026）'!$A:$A&amp;'[1]产值及收款计划（2026）'!$B:$B,'[1]产值及收款计划（2026）'!CI:CI)</f>
        <v>0</v>
      </c>
      <c r="CJ157" s="256" cm="1">
        <f t="array" aca="1" ref="CJ157" ca="1">_xlfn.XLOOKUP($A157&amp;$B157,'[1]产值及收款计划（2026）'!$A:$A&amp;'[1]产值及收款计划（2026）'!$B:$B,'[1]产值及收款计划（2026）'!CJ:CJ)</f>
        <v>0</v>
      </c>
      <c r="CK157" s="256" cm="1">
        <f t="array" aca="1" ref="CK157" ca="1">_xlfn.XLOOKUP($A157&amp;$B157,'[1]产值及收款计划（2026）'!$A:$A&amp;'[1]产值及收款计划（2026）'!$B:$B,'[1]产值及收款计划（2026）'!CK:CK)</f>
        <v>0</v>
      </c>
      <c r="CL157" s="256" cm="1">
        <f t="array" aca="1" ref="CL157" ca="1">_xlfn.XLOOKUP($A157&amp;$B157,'[1]产值及收款计划（2026）'!$A:$A&amp;'[1]产值及收款计划（2026）'!$B:$B,'[1]产值及收款计划（2026）'!CL:CL)</f>
        <v>0</v>
      </c>
      <c r="DA157" s="256" cm="1">
        <f t="array" aca="1" ref="DA157" ca="1">_xlfn.XLOOKUP($A157&amp;$B157,'[1]产值及收款计划（2026）'!$A:$A&amp;'[1]产值及收款计划（2026）'!$B:$B,'[1]产值及收款计划（2026）'!DA:DA)</f>
        <v>0</v>
      </c>
      <c r="DB157" s="256" cm="1">
        <f t="array" aca="1" ref="DB157" ca="1">_xlfn.XLOOKUP($A157&amp;$B157,'[1]产值及收款计划（2026）'!$A:$A&amp;'[1]产值及收款计划（2026）'!$B:$B,'[1]产值及收款计划（2026）'!DB:DB)</f>
        <v>0</v>
      </c>
      <c r="DC157" s="256" cm="1">
        <f t="array" aca="1" ref="DC157" ca="1">_xlfn.XLOOKUP($A157&amp;$B157,'[1]产值及收款计划（2026）'!$A:$A&amp;'[1]产值及收款计划（2026）'!$B:$B,'[1]产值及收款计划（2026）'!DC:DC)</f>
        <v>0</v>
      </c>
      <c r="DD157" s="256" cm="1">
        <f t="array" aca="1" ref="DD157" ca="1">_xlfn.XLOOKUP($A157&amp;$B157,'[1]产值及收款计划（2026）'!$A:$A&amp;'[1]产值及收款计划（2026）'!$B:$B,'[1]产值及收款计划（2026）'!DD:DD)</f>
        <v>0</v>
      </c>
      <c r="DE157" s="256" cm="1">
        <f t="array" aca="1" ref="DE157" ca="1">_xlfn.XLOOKUP($A157&amp;$B157,'[1]产值及收款计划（2026）'!$A:$A&amp;'[1]产值及收款计划（2026）'!$B:$B,'[1]产值及收款计划（2026）'!DE:DE)</f>
        <v>0</v>
      </c>
      <c r="DF157" s="256" cm="1">
        <f t="array" aca="1" ref="DF157" ca="1">_xlfn.XLOOKUP($A157&amp;$B157,'[1]产值及收款计划（2026）'!$A:$A&amp;'[1]产值及收款计划（2026）'!$B:$B,'[1]产值及收款计划（2026）'!DF:DF)</f>
        <v>0</v>
      </c>
      <c r="DG157" s="256" cm="1">
        <f t="array" aca="1" ref="DG157" ca="1">_xlfn.XLOOKUP($A157&amp;$B157,'[1]产值及收款计划（2026）'!$A:$A&amp;'[1]产值及收款计划（2026）'!$B:$B,'[1]产值及收款计划（2026）'!DG:DG)</f>
        <v>0</v>
      </c>
      <c r="DH157" s="256" cm="1">
        <f t="array" aca="1" ref="DH157" ca="1">_xlfn.XLOOKUP($A157&amp;$B157,'[1]产值及收款计划（2026）'!$A:$A&amp;'[1]产值及收款计划（2026）'!$B:$B,'[1]产值及收款计划（2026）'!DH:DH)</f>
        <v>0</v>
      </c>
      <c r="DI157" s="256" cm="1">
        <f t="array" aca="1" ref="DI157" ca="1">_xlfn.XLOOKUP($A157&amp;$B157,'[1]产值及收款计划（2026）'!$A:$A&amp;'[1]产值及收款计划（2026）'!$B:$B,'[1]产值及收款计划（2026）'!DI:DI)</f>
        <v>0</v>
      </c>
      <c r="DJ157" s="256" cm="1">
        <f t="array" aca="1" ref="DJ157" ca="1">_xlfn.XLOOKUP($A157&amp;$B157,'[1]产值及收款计划（2026）'!$A:$A&amp;'[1]产值及收款计划（2026）'!$B:$B,'[1]产值及收款计划（2026）'!DJ:DJ)</f>
        <v>0</v>
      </c>
      <c r="DK157" s="256" cm="1">
        <f t="array" aca="1" ref="DK157" ca="1">_xlfn.XLOOKUP($A157&amp;$B157,'[1]产值及收款计划（2026）'!$A:$A&amp;'[1]产值及收款计划（2026）'!$B:$B,'[1]产值及收款计划（2026）'!DK:DK)</f>
        <v>0</v>
      </c>
      <c r="DL157" s="256" cm="1">
        <f t="array" aca="1" ref="DL157" ca="1">_xlfn.XLOOKUP($A157&amp;$B157,'[1]产值及收款计划（2026）'!$A:$A&amp;'[1]产值及收款计划（2026）'!$B:$B,'[1]产值及收款计划（2026）'!DL:DL)</f>
        <v>0</v>
      </c>
      <c r="DM157" s="264"/>
      <c r="DN157" s="250"/>
    </row>
    <row r="158" spans="1:118" ht="20.25" x14ac:dyDescent="0.15">
      <c r="A158" s="254">
        <f t="shared" ca="1" si="12"/>
        <v>154</v>
      </c>
      <c r="B158" s="254" t="s">
        <v>25</v>
      </c>
      <c r="C158" s="255" t="str" cm="1">
        <f t="array" aca="1" ref="C158" ca="1">_xlfn.XLOOKUP($A158&amp;$B158,'[1]产值及收款计划（2026）'!$A:$A&amp;'[1]产值及收款计划（2026）'!$B:$B,'[1]产值及收款计划（2026）'!C:C)</f>
        <v>待签11</v>
      </c>
      <c r="D158" s="255" t="str" cm="1">
        <f t="array" aca="1" ref="D158" ca="1">_xlfn.XLOOKUP($A158&amp;$B158,'[1]产值及收款计划（2026）'!$A:$A&amp;'[1]产值及收款计划（2026）'!$B:$B,'[1]产值及收款计划（2026）'!D:D)</f>
        <v>建元资管真如翠谷项目数字沙盘</v>
      </c>
      <c r="E158" s="256" cm="1">
        <f t="array" aca="1" ref="E158" ca="1">_xlfn.XLOOKUP($A158&amp;$B158,'[1]产值及收款计划（2026）'!$A:$A&amp;'[1]产值及收款计划（2026）'!$B:$B,'[1]产值及收款计划（2026）'!E:E)</f>
        <v>378</v>
      </c>
      <c r="F158" s="256" cm="1">
        <f t="array" aca="1" ref="F158" ca="1">_xlfn.XLOOKUP($A158&amp;$B158,'[1]产值及收款计划（2026）'!$A:$A&amp;'[1]产值及收款计划（2026）'!$B:$B,'[1]产值及收款计划（2026）'!F:F)</f>
        <v>0</v>
      </c>
      <c r="G158" s="256" cm="1">
        <f t="array" aca="1" ref="G158" ca="1">_xlfn.XLOOKUP($A158&amp;$B158,'[1]产值及收款计划（2026）'!$A:$A&amp;'[1]产值及收款计划（2026）'!$B:$B,'[1]产值及收款计划（2026）'!G:G)</f>
        <v>0</v>
      </c>
      <c r="H158" s="256" cm="1">
        <f t="array" aca="1" ref="H158" ca="1">_xlfn.XLOOKUP($A158&amp;$B158,'[1]产值及收款计划（2026）'!$A:$A&amp;'[1]产值及收款计划（2026）'!$B:$B,'[1]产值及收款计划（2026）'!H:H)</f>
        <v>0</v>
      </c>
      <c r="I158" s="257" cm="1">
        <f t="array" aca="1" ref="I158" ca="1">_xlfn.XLOOKUP($A158&amp;$B158,'[1]产值及收款计划（2026）'!$A:$A&amp;'[1]产值及收款计划（2026）'!$B:$B,'[1]产值及收款计划（2026）'!I:I)</f>
        <v>0.9</v>
      </c>
      <c r="J158" s="258" cm="1">
        <f t="array" aca="1" ref="J158" ca="1">_xlfn.XLOOKUP($A158&amp;$B158,'[1]产值及收款计划（2026）'!$A:$A&amp;'[1]产值及收款计划（2026）'!$B:$B,'[1]产值及收款计划（2026）'!J:J)</f>
        <v>0.06</v>
      </c>
      <c r="K158" s="256" cm="1">
        <f t="array" aca="1" ref="K158" ca="1">_xlfn.XLOOKUP($A158&amp;$B158,'[1]产值及收款计划（2026）'!$A:$A&amp;'[1]产值及收款计划（2026）'!$B:$B,'[1]产值及收款计划（2026）'!K:K)</f>
        <v>0</v>
      </c>
      <c r="L158" s="256" cm="1">
        <f t="array" aca="1" ref="L158" ca="1">_xlfn.XLOOKUP($A158&amp;$B158,'[1]产值及收款计划（2026）'!$A:$A&amp;'[1]产值及收款计划（2026）'!$B:$B,'[1]产值及收款计划（2026）'!L:L)</f>
        <v>0</v>
      </c>
      <c r="M158" s="256" t="str" cm="1">
        <f t="array" aca="1" ref="M158" ca="1">_xlfn.XLOOKUP($A158&amp;$B158,'[1]产值及收款计划（2026）'!$A:$A&amp;'[1]产值及收款计划（2026）'!$B:$B,'[1]产值及收款计划（2026）'!M:M)</f>
        <v>主导</v>
      </c>
      <c r="N158" s="256" t="str" cm="1">
        <f t="array" aca="1" ref="N158" ca="1">_xlfn.XLOOKUP($A158&amp;$B158,'[1]产值及收款计划（2026）'!$A:$A&amp;'[1]产值及收款计划（2026）'!$B:$B,'[1]产值及收款计划（2026）'!N:N)</f>
        <v>徐勇团队</v>
      </c>
      <c r="O158" s="256" t="str" cm="1">
        <f t="array" aca="1" ref="O158" ca="1">_xlfn.XLOOKUP($A158&amp;$B158,'[1]产值及收款计划（2026）'!$A:$A&amp;'[1]产值及收款计划（2026）'!$B:$B,'[1]产值及收款计划（2026）'!O:O)</f>
        <v>徐勇</v>
      </c>
      <c r="P158" s="255" t="str" cm="1">
        <f t="array" aca="1" ref="P158" ca="1">_xlfn.XLOOKUP($A158&amp;$B158,'[1]产值及收款计划（2026）'!$A:$A&amp;'[1]产值及收款计划（2026）'!$B:$B,'[1]产值及收款计划（2026）'!P:P)</f>
        <v>待签</v>
      </c>
      <c r="Q158" s="256" cm="1">
        <f t="array" aca="1" ref="Q158" ca="1">_xlfn.XLOOKUP($A158&amp;$B158,'[1]产值及收款计划（2026）'!$A:$A&amp;'[1]产值及收款计划（2026）'!$B:$B,'[1]产值及收款计划（2026）'!Q:Q)</f>
        <v>0</v>
      </c>
      <c r="R158" s="256" cm="1">
        <f t="array" aca="1" ref="R158" ca="1">_xlfn.XLOOKUP($A158&amp;$B158,'[1]产值及收款计划（2026）'!$A:$A&amp;'[1]产值及收款计划（2026）'!$B:$B,'[1]产值及收款计划（2026）'!R:R)</f>
        <v>0</v>
      </c>
      <c r="S158" s="256" cm="1">
        <f t="array" aca="1" ref="S158" ca="1">_xlfn.XLOOKUP($A158&amp;$B158,'[1]产值及收款计划（2026）'!$A:$A&amp;'[1]产值及收款计划（2026）'!$B:$B,'[1]产值及收款计划（2026）'!S:S)</f>
        <v>0</v>
      </c>
      <c r="T158" s="256" cm="1">
        <f t="array" aca="1" ref="T158" ca="1">_xlfn.XLOOKUP($A158&amp;$B158,'[1]产值及收款计划（2026）'!$A:$A&amp;'[1]产值及收款计划（2026）'!$B:$B,'[1]产值及收款计划（2026）'!T:T)</f>
        <v>0</v>
      </c>
      <c r="U158" s="256" cm="1">
        <f t="array" aca="1" ref="U158" ca="1">_xlfn.XLOOKUP($A158&amp;$B158,'[1]产值及收款计划（2026）'!$A:$A&amp;'[1]产值及收款计划（2026）'!$B:$B,'[1]产值及收款计划（2026）'!U:U)</f>
        <v>0</v>
      </c>
      <c r="V158" s="256" cm="1">
        <f t="array" aca="1" ref="V158" ca="1">_xlfn.XLOOKUP($A158&amp;$B158,'[1]产值及收款计划（2026）'!$A:$A&amp;'[1]产值及收款计划（2026）'!$B:$B,'[1]产值及收款计划（2026）'!V:V)</f>
        <v>0</v>
      </c>
      <c r="W158" s="256" cm="1">
        <f t="array" aca="1" ref="W158" ca="1">_xlfn.XLOOKUP($A158&amp;$B158,'[1]产值及收款计划（2026）'!$A:$A&amp;'[1]产值及收款计划（2026）'!$B:$B,'[1]产值及收款计划（2026）'!W:W)</f>
        <v>0</v>
      </c>
      <c r="X158" s="256" cm="1">
        <f t="array" aca="1" ref="X158" ca="1">_xlfn.XLOOKUP($A158&amp;$B158,'[1]产值及收款计划（2026）'!$A:$A&amp;'[1]产值及收款计划（2026）'!$B:$B,'[1]产值及收款计划（2026）'!X:X)</f>
        <v>0</v>
      </c>
      <c r="Y158" s="256" cm="1">
        <f t="array" aca="1" ref="Y158" ca="1">_xlfn.XLOOKUP($A158&amp;$B158,'[1]产值及收款计划（2026）'!$A:$A&amp;'[1]产值及收款计划（2026）'!$B:$B,'[1]产值及收款计划（2026）'!Y:Y)</f>
        <v>0</v>
      </c>
      <c r="Z158" s="256" cm="1">
        <f t="array" aca="1" ref="Z158" ca="1">_xlfn.XLOOKUP($A158&amp;$B158,'[1]产值及收款计划（2026）'!$A:$A&amp;'[1]产值及收款计划（2026）'!$B:$B,'[1]产值及收款计划（2026）'!Z:Z)</f>
        <v>0</v>
      </c>
      <c r="AA158" s="256" cm="1">
        <f t="array" aca="1" ref="AA158" ca="1">_xlfn.XLOOKUP($A158&amp;$B158,'[1]产值及收款计划（2026）'!$A:$A&amp;'[1]产值及收款计划（2026）'!$B:$B,'[1]产值及收款计划（2026）'!AA:AA)</f>
        <v>0</v>
      </c>
      <c r="AB158" s="256" cm="1">
        <f t="array" aca="1" ref="AB158" ca="1">_xlfn.XLOOKUP($A158&amp;$B158,'[1]产值及收款计划（2026）'!$A:$A&amp;'[1]产值及收款计划（2026）'!$B:$B,'[1]产值及收款计划（2026）'!AB:AB)</f>
        <v>0</v>
      </c>
      <c r="AC158" s="256" cm="1">
        <f t="array" aca="1" ref="AC158" ca="1">_xlfn.XLOOKUP($A158&amp;$B158,'[1]产值及收款计划（2026）'!$A:$A&amp;'[1]产值及收款计划（2026）'!$B:$B,'[1]产值及收款计划（2026）'!AC:AC)</f>
        <v>0</v>
      </c>
      <c r="AD158" s="256" cm="1">
        <f t="array" aca="1" ref="AD158" ca="1">_xlfn.XLOOKUP($A158&amp;$B158,'[1]产值及收款计划（2026）'!$A:$A&amp;'[1]产值及收款计划（2026）'!$B:$B,'[1]产值及收款计划（2026）'!AD:AD)</f>
        <v>0</v>
      </c>
      <c r="AE158" s="256" cm="1">
        <f t="array" aca="1" ref="AE158" ca="1">_xlfn.XLOOKUP($A158&amp;$B158,'[1]产值及收款计划（2026）'!$A:$A&amp;'[1]产值及收款计划（2026）'!$B:$B,'[1]产值及收款计划（2026）'!AE:AE)</f>
        <v>0</v>
      </c>
      <c r="AF158" s="256" cm="1">
        <f t="array" aca="1" ref="AF158" ca="1">_xlfn.XLOOKUP($A158&amp;$B158,'[1]产值及收款计划（2026）'!$A:$A&amp;'[1]产值及收款计划（2026）'!$B:$B,'[1]产值及收款计划（2026）'!AF:AF)</f>
        <v>151.19999999999999</v>
      </c>
      <c r="AG158" s="256" cm="1">
        <f t="array" aca="1" ref="AG158" ca="1">_xlfn.XLOOKUP($A158&amp;$B158,'[1]产值及收款计划（2026）'!$A:$A&amp;'[1]产值及收款计划（2026）'!$B:$B,'[1]产值及收款计划（2026）'!AG:AG)</f>
        <v>0</v>
      </c>
      <c r="AH158" s="256" cm="1">
        <f t="array" aca="1" ref="AH158" ca="1">_xlfn.XLOOKUP($A158&amp;$B158,'[1]产值及收款计划（2026）'!$A:$A&amp;'[1]产值及收款计划（2026）'!$B:$B,'[1]产值及收款计划（2026）'!AH:AH)</f>
        <v>0</v>
      </c>
      <c r="AI158" s="256" cm="1">
        <f t="array" aca="1" ref="AI158" ca="1">_xlfn.XLOOKUP($A158&amp;$B158,'[1]产值及收款计划（2026）'!$A:$A&amp;'[1]产值及收款计划（2026）'!$B:$B,'[1]产值及收款计划（2026）'!AI:AI)</f>
        <v>0</v>
      </c>
      <c r="AJ158" s="256" cm="1">
        <f t="array" aca="1" ref="AJ158" ca="1">_xlfn.XLOOKUP($A158&amp;$B158,'[1]产值及收款计划（2026）'!$A:$A&amp;'[1]产值及收款计划（2026）'!$B:$B,'[1]产值及收款计划（2026）'!AJ:AJ)</f>
        <v>0</v>
      </c>
      <c r="AK158" s="256" cm="1">
        <f t="array" aca="1" ref="AK158" ca="1">_xlfn.XLOOKUP($A158&amp;$B158,'[1]产值及收款计划（2026）'!$A:$A&amp;'[1]产值及收款计划（2026）'!$B:$B,'[1]产值及收款计划（2026）'!AK:AK)</f>
        <v>0</v>
      </c>
      <c r="AL158" s="256" cm="1">
        <f t="array" aca="1" ref="AL158" ca="1">_xlfn.XLOOKUP($A158&amp;$B158,'[1]产值及收款计划（2026）'!$A:$A&amp;'[1]产值及收款计划（2026）'!$B:$B,'[1]产值及收款计划（2026）'!AL:AL)</f>
        <v>75.599999999999994</v>
      </c>
      <c r="AM158" s="263" t="e" cm="1">
        <f t="array" aca="1" ref="AM158" ca="1">_xlfn.LET(_xlpm.勾选月份状态数组,TRANSPOSE('PPT(12-15页）-TOP10'!$A$3:$A$14),_xlpm.选择数据区,IF('PPT(12-15页）-TOP10'!$E$3="收款",$BA158:$BL158,$AA158:$AL158),SUM(_xlfn._xlws.FILTER(_xlpm.选择数据区,_xlpm.勾选月份状态数组,"")))</f>
        <v>#NAME?</v>
      </c>
      <c r="AN158" s="256" t="e" cm="1">
        <f t="array" aca="1" ref="AN158" ca="1">_xlfn.LET(_xlpm.勾选月份状态数组,TRANSPOSE('PPT(12-15页）-TOP10'!$A$3:$A$14),_xlpm.选择数据区,IF('PPT(12-15页）-TOP10'!$E$3="收款",$DA158:$DL158,$CA158:$CL158),SUM(_xlfn._xlws.FILTER(_xlpm.选择数据区,_xlpm.勾选月份状态数组,"")))</f>
        <v>#NAME?</v>
      </c>
      <c r="AO158" s="256">
        <f ca="1">SUM(CA158:CC158)+SUM(AD158:AL158)</f>
        <v>226.8</v>
      </c>
      <c r="AP158" s="256"/>
      <c r="AQ158" s="256"/>
      <c r="AR158" s="256"/>
      <c r="AS158" s="256" cm="1">
        <f t="array" aca="1" ref="AS158" ca="1">_xlfn.XLOOKUP($A158&amp;$B158,'[1]产值及收款计划（2026）'!$A:$A&amp;'[1]产值及收款计划（2026）'!$B:$B,'[1]产值及收款计划（2026）'!AS:AS)</f>
        <v>0</v>
      </c>
      <c r="AT158" s="256" cm="1">
        <f t="array" aca="1" ref="AT158" ca="1">_xlfn.XLOOKUP($A158&amp;$B158,'[1]产值及收款计划（2026）'!$A:$A&amp;'[1]产值及收款计划（2026）'!$B:$B,'[1]产值及收款计划（2026）'!AT:AT)</f>
        <v>0</v>
      </c>
      <c r="AU158" s="256" t="str" cm="1">
        <f t="array" aca="1" ref="AU158" ca="1">_xlfn.XLOOKUP($A158&amp;$B158,'[1]产值及收款计划（2026）'!$A:$A&amp;'[1]产值及收款计划（2026）'!$B:$B,'[1]产值及收款计划（2026）'!AU:AU)</f>
        <v>力争</v>
      </c>
      <c r="AV158" s="256" cm="1">
        <f t="array" aca="1" ref="AV158" ca="1">_xlfn.XLOOKUP($A158&amp;$B158,'[1]产值及收款计划（2026）'!$A:$A&amp;'[1]产值及收款计划（2026）'!$B:$B,'[1]产值及收款计划（2026）'!AV:AV)</f>
        <v>0</v>
      </c>
      <c r="AW158" s="256" cm="1">
        <f t="array" aca="1" ref="AW158" ca="1">_xlfn.XLOOKUP($A158&amp;$B158,'[1]产值及收款计划（2026）'!$A:$A&amp;'[1]产值及收款计划（2026）'!$B:$B,'[1]产值及收款计划（2026）'!AW:AW)</f>
        <v>0</v>
      </c>
      <c r="AX158" s="256" cm="1">
        <f t="array" aca="1" ref="AX158" ca="1">_xlfn.XLOOKUP($A158&amp;$B158,'[1]产值及收款计划（2026）'!$A:$A&amp;'[1]产值及收款计划（2026）'!$B:$B,'[1]产值及收款计划（2026）'!AX:AX)</f>
        <v>0</v>
      </c>
      <c r="AY158" s="256" cm="1">
        <f t="array" aca="1" ref="AY158" ca="1">_xlfn.XLOOKUP($A158&amp;$B158,'[1]产值及收款计划（2026）'!$A:$A&amp;'[1]产值及收款计划（2026）'!$B:$B,'[1]产值及收款计划（2026）'!AY:AY)</f>
        <v>0</v>
      </c>
      <c r="AZ158" s="256" cm="1">
        <f t="array" aca="1" ref="AZ158" ca="1">_xlfn.XLOOKUP($A158&amp;$B158,'[1]产值及收款计划（2026）'!$A:$A&amp;'[1]产值及收款计划（2026）'!$B:$B,'[1]产值及收款计划（2026）'!AZ:AZ)</f>
        <v>0</v>
      </c>
      <c r="BA158" s="256" cm="1">
        <f t="array" aca="1" ref="BA158" ca="1">_xlfn.XLOOKUP($A158&amp;$B158,'[1]产值及收款计划（2026）'!$A:$A&amp;'[1]产值及收款计划（2026）'!$B:$B,'[1]产值及收款计划（2026）'!BA:BA)</f>
        <v>0</v>
      </c>
      <c r="BB158" s="256" cm="1">
        <f t="array" aca="1" ref="BB158" ca="1">_xlfn.XLOOKUP($A158&amp;$B158,'[1]产值及收款计划（2026）'!$A:$A&amp;'[1]产值及收款计划（2026）'!$B:$B,'[1]产值及收款计划（2026）'!BB:BB)</f>
        <v>0</v>
      </c>
      <c r="BC158" s="256" cm="1">
        <f t="array" aca="1" ref="BC158" ca="1">_xlfn.XLOOKUP($A158&amp;$B158,'[1]产值及收款计划（2026）'!$A:$A&amp;'[1]产值及收款计划（2026）'!$B:$B,'[1]产值及收款计划（2026）'!BC:BC)</f>
        <v>0</v>
      </c>
      <c r="BD158" s="256" cm="1">
        <f t="array" aca="1" ref="BD158" ca="1">_xlfn.XLOOKUP($A158&amp;$B158,'[1]产值及收款计划（2026）'!$A:$A&amp;'[1]产值及收款计划（2026）'!$B:$B,'[1]产值及收款计划（2026）'!BD:BD)</f>
        <v>0</v>
      </c>
      <c r="BE158" s="256" cm="1">
        <f t="array" aca="1" ref="BE158" ca="1">_xlfn.XLOOKUP($A158&amp;$B158,'[1]产值及收款计划（2026）'!$A:$A&amp;'[1]产值及收款计划（2026）'!$B:$B,'[1]产值及收款计划（2026）'!BE:BE)</f>
        <v>0</v>
      </c>
      <c r="BF158" s="256" cm="1">
        <f t="array" aca="1" ref="BF158" ca="1">_xlfn.XLOOKUP($A158&amp;$B158,'[1]产值及收款计划（2026）'!$A:$A&amp;'[1]产值及收款计划（2026）'!$B:$B,'[1]产值及收款计划（2026）'!BF:BF)</f>
        <v>0</v>
      </c>
      <c r="BG158" s="256" cm="1">
        <f t="array" aca="1" ref="BG158" ca="1">_xlfn.XLOOKUP($A158&amp;$B158,'[1]产值及收款计划（2026）'!$A:$A&amp;'[1]产值及收款计划（2026）'!$B:$B,'[1]产值及收款计划（2026）'!BG:BG)</f>
        <v>0</v>
      </c>
      <c r="BH158" s="256" cm="1">
        <f t="array" aca="1" ref="BH158" ca="1">_xlfn.XLOOKUP($A158&amp;$B158,'[1]产值及收款计划（2026）'!$A:$A&amp;'[1]产值及收款计划（2026）'!$B:$B,'[1]产值及收款计划（2026）'!BH:BH)</f>
        <v>0</v>
      </c>
      <c r="BI158" s="256" cm="1">
        <f t="array" aca="1" ref="BI158" ca="1">_xlfn.XLOOKUP($A158&amp;$B158,'[1]产值及收款计划（2026）'!$A:$A&amp;'[1]产值及收款计划（2026）'!$B:$B,'[1]产值及收款计划（2026）'!BI:BI)</f>
        <v>0</v>
      </c>
      <c r="BJ158" s="256" cm="1">
        <f t="array" aca="1" ref="BJ158" ca="1">_xlfn.XLOOKUP($A158&amp;$B158,'[1]产值及收款计划（2026）'!$A:$A&amp;'[1]产值及收款计划（2026）'!$B:$B,'[1]产值及收款计划（2026）'!BJ:BJ)</f>
        <v>0</v>
      </c>
      <c r="BK158" s="256" cm="1">
        <f t="array" aca="1" ref="BK158" ca="1">_xlfn.XLOOKUP($A158&amp;$B158,'[1]产值及收款计划（2026）'!$A:$A&amp;'[1]产值及收款计划（2026）'!$B:$B,'[1]产值及收款计划（2026）'!BK:BK)</f>
        <v>0</v>
      </c>
      <c r="BL158" s="256" cm="1">
        <f t="array" aca="1" ref="BL158" ca="1">_xlfn.XLOOKUP($A158&amp;$B158,'[1]产值及收款计划（2026）'!$A:$A&amp;'[1]产值及收款计划（2026）'!$B:$B,'[1]产值及收款计划（2026）'!BL:BL)</f>
        <v>151.19999999999999</v>
      </c>
      <c r="BM158" s="256"/>
      <c r="BN158" s="256"/>
      <c r="BO158" s="256"/>
      <c r="BP158" s="256"/>
      <c r="BQ158" s="255" cm="1">
        <f t="array" aca="1" ref="BQ158" ca="1">_xlfn.XLOOKUP($A158&amp;$B158,'[1]产值及收款计划（2026）'!$A:$A&amp;'[1]产值及收款计划（2026）'!$B:$B,'[1]产值及收款计划（2026）'!BQ:BQ)</f>
        <v>0</v>
      </c>
      <c r="BR158" s="256" cm="1">
        <f t="array" aca="1" ref="BR158" ca="1">_xlfn.XLOOKUP($A158&amp;$B158,'[1]产值及收款计划（2026）'!$A:$A&amp;'[1]产值及收款计划（2026）'!$B:$B,'[1]产值及收款计划（2026）'!BR:BR)</f>
        <v>0</v>
      </c>
      <c r="CA158" s="256" cm="1">
        <f t="array" aca="1" ref="CA158" ca="1">_xlfn.XLOOKUP($A158&amp;$B158,'[1]产值及收款计划（2026）'!$A:$A&amp;'[1]产值及收款计划（2026）'!$B:$B,'[1]产值及收款计划（2026）'!CA:CA)</f>
        <v>0</v>
      </c>
      <c r="CB158" s="256" cm="1">
        <f t="array" aca="1" ref="CB158" ca="1">_xlfn.XLOOKUP($A158&amp;$B158,'[1]产值及收款计划（2026）'!$A:$A&amp;'[1]产值及收款计划（2026）'!$B:$B,'[1]产值及收款计划（2026）'!CB:CB)</f>
        <v>0</v>
      </c>
      <c r="CC158" s="256" cm="1">
        <f t="array" aca="1" ref="CC158" ca="1">_xlfn.XLOOKUP($A158&amp;$B158,'[1]产值及收款计划（2026）'!$A:$A&amp;'[1]产值及收款计划（2026）'!$B:$B,'[1]产值及收款计划（2026）'!CC:CC)</f>
        <v>0</v>
      </c>
      <c r="CD158" s="256" cm="1">
        <f t="array" aca="1" ref="CD158" ca="1">_xlfn.XLOOKUP($A158&amp;$B158,'[1]产值及收款计划（2026）'!$A:$A&amp;'[1]产值及收款计划（2026）'!$B:$B,'[1]产值及收款计划（2026）'!CD:CD)</f>
        <v>0</v>
      </c>
      <c r="CE158" s="256" cm="1">
        <f t="array" aca="1" ref="CE158" ca="1">_xlfn.XLOOKUP($A158&amp;$B158,'[1]产值及收款计划（2026）'!$A:$A&amp;'[1]产值及收款计划（2026）'!$B:$B,'[1]产值及收款计划（2026）'!CE:CE)</f>
        <v>0</v>
      </c>
      <c r="CF158" s="256" cm="1">
        <f t="array" aca="1" ref="CF158" ca="1">_xlfn.XLOOKUP($A158&amp;$B158,'[1]产值及收款计划（2026）'!$A:$A&amp;'[1]产值及收款计划（2026）'!$B:$B,'[1]产值及收款计划（2026）'!CF:CF)</f>
        <v>0</v>
      </c>
      <c r="CG158" s="256" cm="1">
        <f t="array" aca="1" ref="CG158" ca="1">_xlfn.XLOOKUP($A158&amp;$B158,'[1]产值及收款计划（2026）'!$A:$A&amp;'[1]产值及收款计划（2026）'!$B:$B,'[1]产值及收款计划（2026）'!CG:CG)</f>
        <v>0</v>
      </c>
      <c r="CH158" s="256" cm="1">
        <f t="array" aca="1" ref="CH158" ca="1">_xlfn.XLOOKUP($A158&amp;$B158,'[1]产值及收款计划（2026）'!$A:$A&amp;'[1]产值及收款计划（2026）'!$B:$B,'[1]产值及收款计划（2026）'!CH:CH)</f>
        <v>0</v>
      </c>
      <c r="CI158" s="256" cm="1">
        <f t="array" aca="1" ref="CI158" ca="1">_xlfn.XLOOKUP($A158&amp;$B158,'[1]产值及收款计划（2026）'!$A:$A&amp;'[1]产值及收款计划（2026）'!$B:$B,'[1]产值及收款计划（2026）'!CI:CI)</f>
        <v>0</v>
      </c>
      <c r="CJ158" s="256" cm="1">
        <f t="array" aca="1" ref="CJ158" ca="1">_xlfn.XLOOKUP($A158&amp;$B158,'[1]产值及收款计划（2026）'!$A:$A&amp;'[1]产值及收款计划（2026）'!$B:$B,'[1]产值及收款计划（2026）'!CJ:CJ)</f>
        <v>0</v>
      </c>
      <c r="CK158" s="256" cm="1">
        <f t="array" aca="1" ref="CK158" ca="1">_xlfn.XLOOKUP($A158&amp;$B158,'[1]产值及收款计划（2026）'!$A:$A&amp;'[1]产值及收款计划（2026）'!$B:$B,'[1]产值及收款计划（2026）'!CK:CK)</f>
        <v>0</v>
      </c>
      <c r="CL158" s="256" cm="1">
        <f t="array" aca="1" ref="CL158" ca="1">_xlfn.XLOOKUP($A158&amp;$B158,'[1]产值及收款计划（2026）'!$A:$A&amp;'[1]产值及收款计划（2026）'!$B:$B,'[1]产值及收款计划（2026）'!CL:CL)</f>
        <v>0</v>
      </c>
      <c r="DA158" s="256" cm="1">
        <f t="array" aca="1" ref="DA158" ca="1">_xlfn.XLOOKUP($A158&amp;$B158,'[1]产值及收款计划（2026）'!$A:$A&amp;'[1]产值及收款计划（2026）'!$B:$B,'[1]产值及收款计划（2026）'!DA:DA)</f>
        <v>0</v>
      </c>
      <c r="DB158" s="256" cm="1">
        <f t="array" aca="1" ref="DB158" ca="1">_xlfn.XLOOKUP($A158&amp;$B158,'[1]产值及收款计划（2026）'!$A:$A&amp;'[1]产值及收款计划（2026）'!$B:$B,'[1]产值及收款计划（2026）'!DB:DB)</f>
        <v>0</v>
      </c>
      <c r="DC158" s="256" cm="1">
        <f t="array" aca="1" ref="DC158" ca="1">_xlfn.XLOOKUP($A158&amp;$B158,'[1]产值及收款计划（2026）'!$A:$A&amp;'[1]产值及收款计划（2026）'!$B:$B,'[1]产值及收款计划（2026）'!DC:DC)</f>
        <v>0</v>
      </c>
      <c r="DD158" s="256" cm="1">
        <f t="array" aca="1" ref="DD158" ca="1">_xlfn.XLOOKUP($A158&amp;$B158,'[1]产值及收款计划（2026）'!$A:$A&amp;'[1]产值及收款计划（2026）'!$B:$B,'[1]产值及收款计划（2026）'!DD:DD)</f>
        <v>0</v>
      </c>
      <c r="DE158" s="256" cm="1">
        <f t="array" aca="1" ref="DE158" ca="1">_xlfn.XLOOKUP($A158&amp;$B158,'[1]产值及收款计划（2026）'!$A:$A&amp;'[1]产值及收款计划（2026）'!$B:$B,'[1]产值及收款计划（2026）'!DE:DE)</f>
        <v>0</v>
      </c>
      <c r="DF158" s="256" cm="1">
        <f t="array" aca="1" ref="DF158" ca="1">_xlfn.XLOOKUP($A158&amp;$B158,'[1]产值及收款计划（2026）'!$A:$A&amp;'[1]产值及收款计划（2026）'!$B:$B,'[1]产值及收款计划（2026）'!DF:DF)</f>
        <v>0</v>
      </c>
      <c r="DG158" s="256" cm="1">
        <f t="array" aca="1" ref="DG158" ca="1">_xlfn.XLOOKUP($A158&amp;$B158,'[1]产值及收款计划（2026）'!$A:$A&amp;'[1]产值及收款计划（2026）'!$B:$B,'[1]产值及收款计划（2026）'!DG:DG)</f>
        <v>0</v>
      </c>
      <c r="DH158" s="256" cm="1">
        <f t="array" aca="1" ref="DH158" ca="1">_xlfn.XLOOKUP($A158&amp;$B158,'[1]产值及收款计划（2026）'!$A:$A&amp;'[1]产值及收款计划（2026）'!$B:$B,'[1]产值及收款计划（2026）'!DH:DH)</f>
        <v>0</v>
      </c>
      <c r="DI158" s="256" cm="1">
        <f t="array" aca="1" ref="DI158" ca="1">_xlfn.XLOOKUP($A158&amp;$B158,'[1]产值及收款计划（2026）'!$A:$A&amp;'[1]产值及收款计划（2026）'!$B:$B,'[1]产值及收款计划（2026）'!DI:DI)</f>
        <v>0</v>
      </c>
      <c r="DJ158" s="256" cm="1">
        <f t="array" aca="1" ref="DJ158" ca="1">_xlfn.XLOOKUP($A158&amp;$B158,'[1]产值及收款计划（2026）'!$A:$A&amp;'[1]产值及收款计划（2026）'!$B:$B,'[1]产值及收款计划（2026）'!DJ:DJ)</f>
        <v>0</v>
      </c>
      <c r="DK158" s="256" cm="1">
        <f t="array" aca="1" ref="DK158" ca="1">_xlfn.XLOOKUP($A158&amp;$B158,'[1]产值及收款计划（2026）'!$A:$A&amp;'[1]产值及收款计划（2026）'!$B:$B,'[1]产值及收款计划（2026）'!DK:DK)</f>
        <v>0</v>
      </c>
      <c r="DL158" s="256" cm="1">
        <f t="array" aca="1" ref="DL158" ca="1">_xlfn.XLOOKUP($A158&amp;$B158,'[1]产值及收款计划（2026）'!$A:$A&amp;'[1]产值及收款计划（2026）'!$B:$B,'[1]产值及收款计划（2026）'!DL:DL)</f>
        <v>0</v>
      </c>
      <c r="DM158" s="264"/>
      <c r="DN158" s="250"/>
    </row>
    <row r="159" spans="1:118" ht="20.25" x14ac:dyDescent="0.15">
      <c r="A159" s="254">
        <f t="shared" ca="1" si="12"/>
        <v>155</v>
      </c>
      <c r="B159" s="254" t="s">
        <v>25</v>
      </c>
      <c r="C159" s="255" t="str" cm="1">
        <f t="array" aca="1" ref="C159" ca="1">_xlfn.XLOOKUP($A159&amp;$B159,'[1]产值及收款计划（2026）'!$A:$A&amp;'[1]产值及收款计划（2026）'!$B:$B,'[1]产值及收款计划（2026）'!C:C)</f>
        <v>待签12</v>
      </c>
      <c r="D159" s="255" t="str" cm="1">
        <f t="array" aca="1" ref="D159" ca="1">_xlfn.XLOOKUP($A159&amp;$B159,'[1]产值及收款计划（2026）'!$A:$A&amp;'[1]产值及收款计划（2026）'!$B:$B,'[1]产值及收款计划（2026）'!D:D)</f>
        <v>示范区线SGQSG-9智慧工地项目</v>
      </c>
      <c r="E159" s="256" cm="1">
        <f t="array" aca="1" ref="E159" ca="1">_xlfn.XLOOKUP($A159&amp;$B159,'[1]产值及收款计划（2026）'!$A:$A&amp;'[1]产值及收款计划（2026）'!$B:$B,'[1]产值及收款计划（2026）'!E:E)</f>
        <v>66.2</v>
      </c>
      <c r="F159" s="256" cm="1">
        <f t="array" aca="1" ref="F159" ca="1">_xlfn.XLOOKUP($A159&amp;$B159,'[1]产值及收款计划（2026）'!$A:$A&amp;'[1]产值及收款计划（2026）'!$B:$B,'[1]产值及收款计划（2026）'!F:F)</f>
        <v>0</v>
      </c>
      <c r="G159" s="256" cm="1">
        <f t="array" aca="1" ref="G159" ca="1">_xlfn.XLOOKUP($A159&amp;$B159,'[1]产值及收款计划（2026）'!$A:$A&amp;'[1]产值及收款计划（2026）'!$B:$B,'[1]产值及收款计划（2026）'!G:G)</f>
        <v>0</v>
      </c>
      <c r="H159" s="256" cm="1">
        <f t="array" aca="1" ref="H159" ca="1">_xlfn.XLOOKUP($A159&amp;$B159,'[1]产值及收款计划（2026）'!$A:$A&amp;'[1]产值及收款计划（2026）'!$B:$B,'[1]产值及收款计划（2026）'!H:H)</f>
        <v>0</v>
      </c>
      <c r="I159" s="257" cm="1">
        <f t="array" aca="1" ref="I159" ca="1">_xlfn.XLOOKUP($A159&amp;$B159,'[1]产值及收款计划（2026）'!$A:$A&amp;'[1]产值及收款计划（2026）'!$B:$B,'[1]产值及收款计划（2026）'!I:I)</f>
        <v>0.6</v>
      </c>
      <c r="J159" s="258" cm="1">
        <f t="array" aca="1" ref="J159" ca="1">_xlfn.XLOOKUP($A159&amp;$B159,'[1]产值及收款计划（2026）'!$A:$A&amp;'[1]产值及收款计划（2026）'!$B:$B,'[1]产值及收款计划（2026）'!J:J)</f>
        <v>0.06</v>
      </c>
      <c r="K159" s="256" cm="1">
        <f t="array" aca="1" ref="K159" ca="1">_xlfn.XLOOKUP($A159&amp;$B159,'[1]产值及收款计划（2026）'!$A:$A&amp;'[1]产值及收款计划（2026）'!$B:$B,'[1]产值及收款计划（2026）'!K:K)</f>
        <v>0</v>
      </c>
      <c r="L159" s="256" cm="1">
        <f t="array" aca="1" ref="L159" ca="1">_xlfn.XLOOKUP($A159&amp;$B159,'[1]产值及收款计划（2026）'!$A:$A&amp;'[1]产值及收款计划（2026）'!$B:$B,'[1]产值及收款计划（2026）'!L:L)</f>
        <v>0</v>
      </c>
      <c r="M159" s="256" t="str" cm="1">
        <f t="array" aca="1" ref="M159" ca="1">_xlfn.XLOOKUP($A159&amp;$B159,'[1]产值及收款计划（2026）'!$A:$A&amp;'[1]产值及收款计划（2026）'!$B:$B,'[1]产值及收款计划（2026）'!M:M)</f>
        <v>主导</v>
      </c>
      <c r="N159" s="256" cm="1">
        <f t="array" aca="1" ref="N159" ca="1">_xlfn.XLOOKUP($A159&amp;$B159,'[1]产值及收款计划（2026）'!$A:$A&amp;'[1]产值及收款计划（2026）'!$B:$B,'[1]产值及收款计划（2026）'!N:N)</f>
        <v>0</v>
      </c>
      <c r="O159" s="256" t="str" cm="1">
        <f t="array" aca="1" ref="O159" ca="1">_xlfn.XLOOKUP($A159&amp;$B159,'[1]产值及收款计划（2026）'!$A:$A&amp;'[1]产值及收款计划（2026）'!$B:$B,'[1]产值及收款计划（2026）'!O:O)</f>
        <v>谢复欣</v>
      </c>
      <c r="P159" s="255" t="str" cm="1">
        <f t="array" aca="1" ref="P159" ca="1">_xlfn.XLOOKUP($A159&amp;$B159,'[1]产值及收款计划（2026）'!$A:$A&amp;'[1]产值及收款计划（2026）'!$B:$B,'[1]产值及收款计划（2026）'!P:P)</f>
        <v>待签</v>
      </c>
      <c r="Q159" s="256" cm="1">
        <f t="array" aca="1" ref="Q159" ca="1">_xlfn.XLOOKUP($A159&amp;$B159,'[1]产值及收款计划（2026）'!$A:$A&amp;'[1]产值及收款计划（2026）'!$B:$B,'[1]产值及收款计划（2026）'!Q:Q)</f>
        <v>0</v>
      </c>
      <c r="R159" s="256" cm="1">
        <f t="array" aca="1" ref="R159" ca="1">_xlfn.XLOOKUP($A159&amp;$B159,'[1]产值及收款计划（2026）'!$A:$A&amp;'[1]产值及收款计划（2026）'!$B:$B,'[1]产值及收款计划（2026）'!R:R)</f>
        <v>0</v>
      </c>
      <c r="S159" s="256" cm="1">
        <f t="array" aca="1" ref="S159" ca="1">_xlfn.XLOOKUP($A159&amp;$B159,'[1]产值及收款计划（2026）'!$A:$A&amp;'[1]产值及收款计划（2026）'!$B:$B,'[1]产值及收款计划（2026）'!S:S)</f>
        <v>0</v>
      </c>
      <c r="T159" s="256" cm="1">
        <f t="array" aca="1" ref="T159" ca="1">_xlfn.XLOOKUP($A159&amp;$B159,'[1]产值及收款计划（2026）'!$A:$A&amp;'[1]产值及收款计划（2026）'!$B:$B,'[1]产值及收款计划（2026）'!T:T)</f>
        <v>0</v>
      </c>
      <c r="U159" s="256" cm="1">
        <f t="array" aca="1" ref="U159" ca="1">_xlfn.XLOOKUP($A159&amp;$B159,'[1]产值及收款计划（2026）'!$A:$A&amp;'[1]产值及收款计划（2026）'!$B:$B,'[1]产值及收款计划（2026）'!U:U)</f>
        <v>0</v>
      </c>
      <c r="V159" s="256" cm="1">
        <f t="array" aca="1" ref="V159" ca="1">_xlfn.XLOOKUP($A159&amp;$B159,'[1]产值及收款计划（2026）'!$A:$A&amp;'[1]产值及收款计划（2026）'!$B:$B,'[1]产值及收款计划（2026）'!V:V)</f>
        <v>0</v>
      </c>
      <c r="W159" s="256" cm="1">
        <f t="array" aca="1" ref="W159" ca="1">_xlfn.XLOOKUP($A159&amp;$B159,'[1]产值及收款计划（2026）'!$A:$A&amp;'[1]产值及收款计划（2026）'!$B:$B,'[1]产值及收款计划（2026）'!W:W)</f>
        <v>0</v>
      </c>
      <c r="X159" s="256" cm="1">
        <f t="array" aca="1" ref="X159" ca="1">_xlfn.XLOOKUP($A159&amp;$B159,'[1]产值及收款计划（2026）'!$A:$A&amp;'[1]产值及收款计划（2026）'!$B:$B,'[1]产值及收款计划（2026）'!X:X)</f>
        <v>0</v>
      </c>
      <c r="Y159" s="256" cm="1">
        <f t="array" aca="1" ref="Y159" ca="1">_xlfn.XLOOKUP($A159&amp;$B159,'[1]产值及收款计划（2026）'!$A:$A&amp;'[1]产值及收款计划（2026）'!$B:$B,'[1]产值及收款计划（2026）'!Y:Y)</f>
        <v>0</v>
      </c>
      <c r="Z159" s="256" cm="1">
        <f t="array" aca="1" ref="Z159" ca="1">_xlfn.XLOOKUP($A159&amp;$B159,'[1]产值及收款计划（2026）'!$A:$A&amp;'[1]产值及收款计划（2026）'!$B:$B,'[1]产值及收款计划（2026）'!Z:Z)</f>
        <v>0</v>
      </c>
      <c r="AA159" s="256" cm="1">
        <f t="array" aca="1" ref="AA159" ca="1">_xlfn.XLOOKUP($A159&amp;$B159,'[1]产值及收款计划（2026）'!$A:$A&amp;'[1]产值及收款计划（2026）'!$B:$B,'[1]产值及收款计划（2026）'!AA:AA)</f>
        <v>0</v>
      </c>
      <c r="AB159" s="256" cm="1">
        <f t="array" aca="1" ref="AB159" ca="1">_xlfn.XLOOKUP($A159&amp;$B159,'[1]产值及收款计划（2026）'!$A:$A&amp;'[1]产值及收款计划（2026）'!$B:$B,'[1]产值及收款计划（2026）'!AB:AB)</f>
        <v>0</v>
      </c>
      <c r="AC159" s="256" cm="1">
        <f t="array" aca="1" ref="AC159" ca="1">_xlfn.XLOOKUP($A159&amp;$B159,'[1]产值及收款计划（2026）'!$A:$A&amp;'[1]产值及收款计划（2026）'!$B:$B,'[1]产值及收款计划（2026）'!AC:AC)</f>
        <v>0</v>
      </c>
      <c r="AD159" s="256" cm="1">
        <f t="array" aca="1" ref="AD159" ca="1">_xlfn.XLOOKUP($A159&amp;$B159,'[1]产值及收款计划（2026）'!$A:$A&amp;'[1]产值及收款计划（2026）'!$B:$B,'[1]产值及收款计划（2026）'!AD:AD)</f>
        <v>0</v>
      </c>
      <c r="AE159" s="256" cm="1">
        <f t="array" aca="1" ref="AE159" ca="1">_xlfn.XLOOKUP($A159&amp;$B159,'[1]产值及收款计划（2026）'!$A:$A&amp;'[1]产值及收款计划（2026）'!$B:$B,'[1]产值及收款计划（2026）'!AE:AE)</f>
        <v>0</v>
      </c>
      <c r="AF159" s="256" cm="1">
        <f t="array" aca="1" ref="AF159" ca="1">_xlfn.XLOOKUP($A159&amp;$B159,'[1]产值及收款计划（2026）'!$A:$A&amp;'[1]产值及收款计划（2026）'!$B:$B,'[1]产值及收款计划（2026）'!AF:AF)</f>
        <v>0</v>
      </c>
      <c r="AG159" s="256" cm="1">
        <f t="array" aca="1" ref="AG159" ca="1">_xlfn.XLOOKUP($A159&amp;$B159,'[1]产值及收款计划（2026）'!$A:$A&amp;'[1]产值及收款计划（2026）'!$B:$B,'[1]产值及收款计划（2026）'!AG:AG)</f>
        <v>0</v>
      </c>
      <c r="AH159" s="256" cm="1">
        <f t="array" aca="1" ref="AH159" ca="1">_xlfn.XLOOKUP($A159&amp;$B159,'[1]产值及收款计划（2026）'!$A:$A&amp;'[1]产值及收款计划（2026）'!$B:$B,'[1]产值及收款计划（2026）'!AH:AH)</f>
        <v>0</v>
      </c>
      <c r="AI159" s="256" cm="1">
        <f t="array" aca="1" ref="AI159" ca="1">_xlfn.XLOOKUP($A159&amp;$B159,'[1]产值及收款计划（2026）'!$A:$A&amp;'[1]产值及收款计划（2026）'!$B:$B,'[1]产值及收款计划（2026）'!AI:AI)</f>
        <v>0</v>
      </c>
      <c r="AJ159" s="256" cm="1">
        <f t="array" aca="1" ref="AJ159" ca="1">_xlfn.XLOOKUP($A159&amp;$B159,'[1]产值及收款计划（2026）'!$A:$A&amp;'[1]产值及收款计划（2026）'!$B:$B,'[1]产值及收款计划（2026）'!AJ:AJ)</f>
        <v>0</v>
      </c>
      <c r="AK159" s="256" cm="1">
        <f t="array" aca="1" ref="AK159" ca="1">_xlfn.XLOOKUP($A159&amp;$B159,'[1]产值及收款计划（2026）'!$A:$A&amp;'[1]产值及收款计划（2026）'!$B:$B,'[1]产值及收款计划（2026）'!AK:AK)</f>
        <v>0</v>
      </c>
      <c r="AL159" s="256" cm="1">
        <f t="array" aca="1" ref="AL159" ca="1">_xlfn.XLOOKUP($A159&amp;$B159,'[1]产值及收款计划（2026）'!$A:$A&amp;'[1]产值及收款计划（2026）'!$B:$B,'[1]产值及收款计划（2026）'!AL:AL)</f>
        <v>52.96</v>
      </c>
      <c r="AM159" s="263" t="e" cm="1">
        <f t="array" aca="1" ref="AM159" ca="1">_xlfn.LET(_xlpm.勾选月份状态数组,TRANSPOSE('PPT(12-15页）-TOP10'!$A$3:$A$14),_xlpm.选择数据区,IF('PPT(12-15页）-TOP10'!$E$3="收款",$BA159:$BL159,$AA159:$AL159),SUM(_xlfn._xlws.FILTER(_xlpm.选择数据区,_xlpm.勾选月份状态数组,"")))</f>
        <v>#NAME?</v>
      </c>
      <c r="AN159" s="256" t="e" cm="1">
        <f t="array" aca="1" ref="AN159" ca="1">_xlfn.LET(_xlpm.勾选月份状态数组,TRANSPOSE('PPT(12-15页）-TOP10'!$A$3:$A$14),_xlpm.选择数据区,IF('PPT(12-15页）-TOP10'!$E$3="收款",$DA159:$DL159,$CA159:$CL159),SUM(_xlfn._xlws.FILTER(_xlpm.选择数据区,_xlpm.勾选月份状态数组,"")))</f>
        <v>#NAME?</v>
      </c>
      <c r="AO159" s="256">
        <f ca="1">SUM(CA159:CC159)+SUM(AD159:AL159)</f>
        <v>52.96</v>
      </c>
      <c r="AP159" s="256"/>
      <c r="AQ159" s="256"/>
      <c r="AR159" s="256"/>
      <c r="AS159" s="256" cm="1">
        <f t="array" aca="1" ref="AS159" ca="1">_xlfn.XLOOKUP($A159&amp;$B159,'[1]产值及收款计划（2026）'!$A:$A&amp;'[1]产值及收款计划（2026）'!$B:$B,'[1]产值及收款计划（2026）'!AS:AS)</f>
        <v>0</v>
      </c>
      <c r="AT159" s="256" cm="1">
        <f t="array" aca="1" ref="AT159" ca="1">_xlfn.XLOOKUP($A159&amp;$B159,'[1]产值及收款计划（2026）'!$A:$A&amp;'[1]产值及收款计划（2026）'!$B:$B,'[1]产值及收款计划（2026）'!AT:AT)</f>
        <v>0</v>
      </c>
      <c r="AU159" s="256" t="str" cm="1">
        <f t="array" aca="1" ref="AU159" ca="1">_xlfn.XLOOKUP($A159&amp;$B159,'[1]产值及收款计划（2026）'!$A:$A&amp;'[1]产值及收款计划（2026）'!$B:$B,'[1]产值及收款计划（2026）'!AU:AU)</f>
        <v>力争</v>
      </c>
      <c r="AV159" s="256" cm="1">
        <f t="array" aca="1" ref="AV159" ca="1">_xlfn.XLOOKUP($A159&amp;$B159,'[1]产值及收款计划（2026）'!$A:$A&amp;'[1]产值及收款计划（2026）'!$B:$B,'[1]产值及收款计划（2026）'!AV:AV)</f>
        <v>0</v>
      </c>
      <c r="AW159" s="256" cm="1">
        <f t="array" aca="1" ref="AW159" ca="1">_xlfn.XLOOKUP($A159&amp;$B159,'[1]产值及收款计划（2026）'!$A:$A&amp;'[1]产值及收款计划（2026）'!$B:$B,'[1]产值及收款计划（2026）'!AW:AW)</f>
        <v>0</v>
      </c>
      <c r="AX159" s="256" cm="1">
        <f t="array" aca="1" ref="AX159" ca="1">_xlfn.XLOOKUP($A159&amp;$B159,'[1]产值及收款计划（2026）'!$A:$A&amp;'[1]产值及收款计划（2026）'!$B:$B,'[1]产值及收款计划（2026）'!AX:AX)</f>
        <v>0</v>
      </c>
      <c r="AY159" s="256" cm="1">
        <f t="array" aca="1" ref="AY159" ca="1">_xlfn.XLOOKUP($A159&amp;$B159,'[1]产值及收款计划（2026）'!$A:$A&amp;'[1]产值及收款计划（2026）'!$B:$B,'[1]产值及收款计划（2026）'!AY:AY)</f>
        <v>0</v>
      </c>
      <c r="AZ159" s="256" cm="1">
        <f t="array" aca="1" ref="AZ159" ca="1">_xlfn.XLOOKUP($A159&amp;$B159,'[1]产值及收款计划（2026）'!$A:$A&amp;'[1]产值及收款计划（2026）'!$B:$B,'[1]产值及收款计划（2026）'!AZ:AZ)</f>
        <v>0</v>
      </c>
      <c r="BA159" s="256" cm="1">
        <f t="array" aca="1" ref="BA159" ca="1">_xlfn.XLOOKUP($A159&amp;$B159,'[1]产值及收款计划（2026）'!$A:$A&amp;'[1]产值及收款计划（2026）'!$B:$B,'[1]产值及收款计划（2026）'!BA:BA)</f>
        <v>0</v>
      </c>
      <c r="BB159" s="256" cm="1">
        <f t="array" aca="1" ref="BB159" ca="1">_xlfn.XLOOKUP($A159&amp;$B159,'[1]产值及收款计划（2026）'!$A:$A&amp;'[1]产值及收款计划（2026）'!$B:$B,'[1]产值及收款计划（2026）'!BB:BB)</f>
        <v>0</v>
      </c>
      <c r="BC159" s="256" cm="1">
        <f t="array" aca="1" ref="BC159" ca="1">_xlfn.XLOOKUP($A159&amp;$B159,'[1]产值及收款计划（2026）'!$A:$A&amp;'[1]产值及收款计划（2026）'!$B:$B,'[1]产值及收款计划（2026）'!BC:BC)</f>
        <v>0</v>
      </c>
      <c r="BD159" s="256" cm="1">
        <f t="array" aca="1" ref="BD159" ca="1">_xlfn.XLOOKUP($A159&amp;$B159,'[1]产值及收款计划（2026）'!$A:$A&amp;'[1]产值及收款计划（2026）'!$B:$B,'[1]产值及收款计划（2026）'!BD:BD)</f>
        <v>0</v>
      </c>
      <c r="BE159" s="256" cm="1">
        <f t="array" aca="1" ref="BE159" ca="1">_xlfn.XLOOKUP($A159&amp;$B159,'[1]产值及收款计划（2026）'!$A:$A&amp;'[1]产值及收款计划（2026）'!$B:$B,'[1]产值及收款计划（2026）'!BE:BE)</f>
        <v>0</v>
      </c>
      <c r="BF159" s="256" cm="1">
        <f t="array" aca="1" ref="BF159" ca="1">_xlfn.XLOOKUP($A159&amp;$B159,'[1]产值及收款计划（2026）'!$A:$A&amp;'[1]产值及收款计划（2026）'!$B:$B,'[1]产值及收款计划（2026）'!BF:BF)</f>
        <v>0</v>
      </c>
      <c r="BG159" s="256" cm="1">
        <f t="array" aca="1" ref="BG159" ca="1">_xlfn.XLOOKUP($A159&amp;$B159,'[1]产值及收款计划（2026）'!$A:$A&amp;'[1]产值及收款计划（2026）'!$B:$B,'[1]产值及收款计划（2026）'!BG:BG)</f>
        <v>0</v>
      </c>
      <c r="BH159" s="256" cm="1">
        <f t="array" aca="1" ref="BH159" ca="1">_xlfn.XLOOKUP($A159&amp;$B159,'[1]产值及收款计划（2026）'!$A:$A&amp;'[1]产值及收款计划（2026）'!$B:$B,'[1]产值及收款计划（2026）'!BH:BH)</f>
        <v>0</v>
      </c>
      <c r="BI159" s="256" cm="1">
        <f t="array" aca="1" ref="BI159" ca="1">_xlfn.XLOOKUP($A159&amp;$B159,'[1]产值及收款计划（2026）'!$A:$A&amp;'[1]产值及收款计划（2026）'!$B:$B,'[1]产值及收款计划（2026）'!BI:BI)</f>
        <v>0</v>
      </c>
      <c r="BJ159" s="256" cm="1">
        <f t="array" aca="1" ref="BJ159" ca="1">_xlfn.XLOOKUP($A159&amp;$B159,'[1]产值及收款计划（2026）'!$A:$A&amp;'[1]产值及收款计划（2026）'!$B:$B,'[1]产值及收款计划（2026）'!BJ:BJ)</f>
        <v>0</v>
      </c>
      <c r="BK159" s="256" cm="1">
        <f t="array" aca="1" ref="BK159" ca="1">_xlfn.XLOOKUP($A159&amp;$B159,'[1]产值及收款计划（2026）'!$A:$A&amp;'[1]产值及收款计划（2026）'!$B:$B,'[1]产值及收款计划（2026）'!BK:BK)</f>
        <v>0</v>
      </c>
      <c r="BL159" s="256" cm="1">
        <f t="array" aca="1" ref="BL159" ca="1">_xlfn.XLOOKUP($A159&amp;$B159,'[1]产值及收款计划（2026）'!$A:$A&amp;'[1]产值及收款计划（2026）'!$B:$B,'[1]产值及收款计划（2026）'!BL:BL)</f>
        <v>0</v>
      </c>
      <c r="BM159" s="256"/>
      <c r="BN159" s="256"/>
      <c r="BO159" s="256"/>
      <c r="BP159" s="256"/>
      <c r="BQ159" s="255" cm="1">
        <f t="array" aca="1" ref="BQ159" ca="1">_xlfn.XLOOKUP($A159&amp;$B159,'[1]产值及收款计划（2026）'!$A:$A&amp;'[1]产值及收款计划（2026）'!$B:$B,'[1]产值及收款计划（2026）'!BQ:BQ)</f>
        <v>0</v>
      </c>
      <c r="BR159" s="256" cm="1">
        <f t="array" aca="1" ref="BR159" ca="1">_xlfn.XLOOKUP($A159&amp;$B159,'[1]产值及收款计划（2026）'!$A:$A&amp;'[1]产值及收款计划（2026）'!$B:$B,'[1]产值及收款计划（2026）'!BR:BR)</f>
        <v>0</v>
      </c>
      <c r="CA159" s="256" cm="1">
        <f t="array" aca="1" ref="CA159" ca="1">_xlfn.XLOOKUP($A159&amp;$B159,'[1]产值及收款计划（2026）'!$A:$A&amp;'[1]产值及收款计划（2026）'!$B:$B,'[1]产值及收款计划（2026）'!CA:CA)</f>
        <v>0</v>
      </c>
      <c r="CB159" s="256" cm="1">
        <f t="array" aca="1" ref="CB159" ca="1">_xlfn.XLOOKUP($A159&amp;$B159,'[1]产值及收款计划（2026）'!$A:$A&amp;'[1]产值及收款计划（2026）'!$B:$B,'[1]产值及收款计划（2026）'!CB:CB)</f>
        <v>0</v>
      </c>
      <c r="CC159" s="256" cm="1">
        <f t="array" aca="1" ref="CC159" ca="1">_xlfn.XLOOKUP($A159&amp;$B159,'[1]产值及收款计划（2026）'!$A:$A&amp;'[1]产值及收款计划（2026）'!$B:$B,'[1]产值及收款计划（2026）'!CC:CC)</f>
        <v>0</v>
      </c>
      <c r="CD159" s="256" cm="1">
        <f t="array" aca="1" ref="CD159" ca="1">_xlfn.XLOOKUP($A159&amp;$B159,'[1]产值及收款计划（2026）'!$A:$A&amp;'[1]产值及收款计划（2026）'!$B:$B,'[1]产值及收款计划（2026）'!CD:CD)</f>
        <v>0</v>
      </c>
      <c r="CE159" s="256" cm="1">
        <f t="array" aca="1" ref="CE159" ca="1">_xlfn.XLOOKUP($A159&amp;$B159,'[1]产值及收款计划（2026）'!$A:$A&amp;'[1]产值及收款计划（2026）'!$B:$B,'[1]产值及收款计划（2026）'!CE:CE)</f>
        <v>0</v>
      </c>
      <c r="CF159" s="256" cm="1">
        <f t="array" aca="1" ref="CF159" ca="1">_xlfn.XLOOKUP($A159&amp;$B159,'[1]产值及收款计划（2026）'!$A:$A&amp;'[1]产值及收款计划（2026）'!$B:$B,'[1]产值及收款计划（2026）'!CF:CF)</f>
        <v>0</v>
      </c>
      <c r="CG159" s="256" cm="1">
        <f t="array" aca="1" ref="CG159" ca="1">_xlfn.XLOOKUP($A159&amp;$B159,'[1]产值及收款计划（2026）'!$A:$A&amp;'[1]产值及收款计划（2026）'!$B:$B,'[1]产值及收款计划（2026）'!CG:CG)</f>
        <v>0</v>
      </c>
      <c r="CH159" s="256" cm="1">
        <f t="array" aca="1" ref="CH159" ca="1">_xlfn.XLOOKUP($A159&amp;$B159,'[1]产值及收款计划（2026）'!$A:$A&amp;'[1]产值及收款计划（2026）'!$B:$B,'[1]产值及收款计划（2026）'!CH:CH)</f>
        <v>0</v>
      </c>
      <c r="CI159" s="256" cm="1">
        <f t="array" aca="1" ref="CI159" ca="1">_xlfn.XLOOKUP($A159&amp;$B159,'[1]产值及收款计划（2026）'!$A:$A&amp;'[1]产值及收款计划（2026）'!$B:$B,'[1]产值及收款计划（2026）'!CI:CI)</f>
        <v>0</v>
      </c>
      <c r="CJ159" s="256" cm="1">
        <f t="array" aca="1" ref="CJ159" ca="1">_xlfn.XLOOKUP($A159&amp;$B159,'[1]产值及收款计划（2026）'!$A:$A&amp;'[1]产值及收款计划（2026）'!$B:$B,'[1]产值及收款计划（2026）'!CJ:CJ)</f>
        <v>0</v>
      </c>
      <c r="CK159" s="256" cm="1">
        <f t="array" aca="1" ref="CK159" ca="1">_xlfn.XLOOKUP($A159&amp;$B159,'[1]产值及收款计划（2026）'!$A:$A&amp;'[1]产值及收款计划（2026）'!$B:$B,'[1]产值及收款计划（2026）'!CK:CK)</f>
        <v>0</v>
      </c>
      <c r="CL159" s="256" cm="1">
        <f t="array" aca="1" ref="CL159" ca="1">_xlfn.XLOOKUP($A159&amp;$B159,'[1]产值及收款计划（2026）'!$A:$A&amp;'[1]产值及收款计划（2026）'!$B:$B,'[1]产值及收款计划（2026）'!CL:CL)</f>
        <v>0</v>
      </c>
      <c r="DA159" s="256" cm="1">
        <f t="array" aca="1" ref="DA159" ca="1">_xlfn.XLOOKUP($A159&amp;$B159,'[1]产值及收款计划（2026）'!$A:$A&amp;'[1]产值及收款计划（2026）'!$B:$B,'[1]产值及收款计划（2026）'!DA:DA)</f>
        <v>0</v>
      </c>
      <c r="DB159" s="256" cm="1">
        <f t="array" aca="1" ref="DB159" ca="1">_xlfn.XLOOKUP($A159&amp;$B159,'[1]产值及收款计划（2026）'!$A:$A&amp;'[1]产值及收款计划（2026）'!$B:$B,'[1]产值及收款计划（2026）'!DB:DB)</f>
        <v>0</v>
      </c>
      <c r="DC159" s="256" cm="1">
        <f t="array" aca="1" ref="DC159" ca="1">_xlfn.XLOOKUP($A159&amp;$B159,'[1]产值及收款计划（2026）'!$A:$A&amp;'[1]产值及收款计划（2026）'!$B:$B,'[1]产值及收款计划（2026）'!DC:DC)</f>
        <v>0</v>
      </c>
      <c r="DD159" s="256" cm="1">
        <f t="array" aca="1" ref="DD159" ca="1">_xlfn.XLOOKUP($A159&amp;$B159,'[1]产值及收款计划（2026）'!$A:$A&amp;'[1]产值及收款计划（2026）'!$B:$B,'[1]产值及收款计划（2026）'!DD:DD)</f>
        <v>0</v>
      </c>
      <c r="DE159" s="256" cm="1">
        <f t="array" aca="1" ref="DE159" ca="1">_xlfn.XLOOKUP($A159&amp;$B159,'[1]产值及收款计划（2026）'!$A:$A&amp;'[1]产值及收款计划（2026）'!$B:$B,'[1]产值及收款计划（2026）'!DE:DE)</f>
        <v>0</v>
      </c>
      <c r="DF159" s="256" cm="1">
        <f t="array" aca="1" ref="DF159" ca="1">_xlfn.XLOOKUP($A159&amp;$B159,'[1]产值及收款计划（2026）'!$A:$A&amp;'[1]产值及收款计划（2026）'!$B:$B,'[1]产值及收款计划（2026）'!DF:DF)</f>
        <v>0</v>
      </c>
      <c r="DG159" s="256" cm="1">
        <f t="array" aca="1" ref="DG159" ca="1">_xlfn.XLOOKUP($A159&amp;$B159,'[1]产值及收款计划（2026）'!$A:$A&amp;'[1]产值及收款计划（2026）'!$B:$B,'[1]产值及收款计划（2026）'!DG:DG)</f>
        <v>0</v>
      </c>
      <c r="DH159" s="256" cm="1">
        <f t="array" aca="1" ref="DH159" ca="1">_xlfn.XLOOKUP($A159&amp;$B159,'[1]产值及收款计划（2026）'!$A:$A&amp;'[1]产值及收款计划（2026）'!$B:$B,'[1]产值及收款计划（2026）'!DH:DH)</f>
        <v>0</v>
      </c>
      <c r="DI159" s="256" cm="1">
        <f t="array" aca="1" ref="DI159" ca="1">_xlfn.XLOOKUP($A159&amp;$B159,'[1]产值及收款计划（2026）'!$A:$A&amp;'[1]产值及收款计划（2026）'!$B:$B,'[1]产值及收款计划（2026）'!DI:DI)</f>
        <v>0</v>
      </c>
      <c r="DJ159" s="256" cm="1">
        <f t="array" aca="1" ref="DJ159" ca="1">_xlfn.XLOOKUP($A159&amp;$B159,'[1]产值及收款计划（2026）'!$A:$A&amp;'[1]产值及收款计划（2026）'!$B:$B,'[1]产值及收款计划（2026）'!DJ:DJ)</f>
        <v>0</v>
      </c>
      <c r="DK159" s="256" cm="1">
        <f t="array" aca="1" ref="DK159" ca="1">_xlfn.XLOOKUP($A159&amp;$B159,'[1]产值及收款计划（2026）'!$A:$A&amp;'[1]产值及收款计划（2026）'!$B:$B,'[1]产值及收款计划（2026）'!DK:DK)</f>
        <v>0</v>
      </c>
      <c r="DL159" s="256" cm="1">
        <f t="array" aca="1" ref="DL159" ca="1">_xlfn.XLOOKUP($A159&amp;$B159,'[1]产值及收款计划（2026）'!$A:$A&amp;'[1]产值及收款计划（2026）'!$B:$B,'[1]产值及收款计划（2026）'!DL:DL)</f>
        <v>0</v>
      </c>
      <c r="DM159" s="264"/>
      <c r="DN159" s="250"/>
    </row>
    <row r="160" spans="1:118" ht="20.25" x14ac:dyDescent="0.15">
      <c r="A160" s="254">
        <f t="shared" ca="1" si="12"/>
        <v>156</v>
      </c>
      <c r="B160" s="254" t="s">
        <v>25</v>
      </c>
      <c r="C160" s="255" t="str" cm="1">
        <f t="array" aca="1" ref="C160" ca="1">_xlfn.XLOOKUP($A160&amp;$B160,'[1]产值及收款计划（2026）'!$A:$A&amp;'[1]产值及收款计划（2026）'!$B:$B,'[1]产值及收款计划（2026）'!C:C)</f>
        <v>待签13</v>
      </c>
      <c r="D160" s="255" t="str" cm="1">
        <f t="array" aca="1" ref="D160" ca="1">_xlfn.XLOOKUP($A160&amp;$B160,'[1]产值及收款计划（2026）'!$A:$A&amp;'[1]产值及收款计划（2026）'!$B:$B,'[1]产值及收款计划（2026）'!D:D)</f>
        <v>示范区线SGQSG-11智慧工地项目</v>
      </c>
      <c r="E160" s="256" cm="1">
        <f t="array" aca="1" ref="E160" ca="1">_xlfn.XLOOKUP($A160&amp;$B160,'[1]产值及收款计划（2026）'!$A:$A&amp;'[1]产值及收款计划（2026）'!$B:$B,'[1]产值及收款计划（2026）'!E:E)</f>
        <v>46.2</v>
      </c>
      <c r="F160" s="256" cm="1">
        <f t="array" aca="1" ref="F160" ca="1">_xlfn.XLOOKUP($A160&amp;$B160,'[1]产值及收款计划（2026）'!$A:$A&amp;'[1]产值及收款计划（2026）'!$B:$B,'[1]产值及收款计划（2026）'!F:F)</f>
        <v>0</v>
      </c>
      <c r="G160" s="256" cm="1">
        <f t="array" aca="1" ref="G160" ca="1">_xlfn.XLOOKUP($A160&amp;$B160,'[1]产值及收款计划（2026）'!$A:$A&amp;'[1]产值及收款计划（2026）'!$B:$B,'[1]产值及收款计划（2026）'!G:G)</f>
        <v>0</v>
      </c>
      <c r="H160" s="256" cm="1">
        <f t="array" aca="1" ref="H160" ca="1">_xlfn.XLOOKUP($A160&amp;$B160,'[1]产值及收款计划（2026）'!$A:$A&amp;'[1]产值及收款计划（2026）'!$B:$B,'[1]产值及收款计划（2026）'!H:H)</f>
        <v>0</v>
      </c>
      <c r="I160" s="257" cm="1">
        <f t="array" aca="1" ref="I160" ca="1">_xlfn.XLOOKUP($A160&amp;$B160,'[1]产值及收款计划（2026）'!$A:$A&amp;'[1]产值及收款计划（2026）'!$B:$B,'[1]产值及收款计划（2026）'!I:I)</f>
        <v>0.6</v>
      </c>
      <c r="J160" s="258" cm="1">
        <f t="array" aca="1" ref="J160" ca="1">_xlfn.XLOOKUP($A160&amp;$B160,'[1]产值及收款计划（2026）'!$A:$A&amp;'[1]产值及收款计划（2026）'!$B:$B,'[1]产值及收款计划（2026）'!J:J)</f>
        <v>0.06</v>
      </c>
      <c r="K160" s="256" cm="1">
        <f t="array" aca="1" ref="K160" ca="1">_xlfn.XLOOKUP($A160&amp;$B160,'[1]产值及收款计划（2026）'!$A:$A&amp;'[1]产值及收款计划（2026）'!$B:$B,'[1]产值及收款计划（2026）'!K:K)</f>
        <v>0</v>
      </c>
      <c r="L160" s="256" cm="1">
        <f t="array" aca="1" ref="L160" ca="1">_xlfn.XLOOKUP($A160&amp;$B160,'[1]产值及收款计划（2026）'!$A:$A&amp;'[1]产值及收款计划（2026）'!$B:$B,'[1]产值及收款计划（2026）'!L:L)</f>
        <v>0</v>
      </c>
      <c r="M160" s="256" t="str" cm="1">
        <f t="array" aca="1" ref="M160" ca="1">_xlfn.XLOOKUP($A160&amp;$B160,'[1]产值及收款计划（2026）'!$A:$A&amp;'[1]产值及收款计划（2026）'!$B:$B,'[1]产值及收款计划（2026）'!M:M)</f>
        <v>主导</v>
      </c>
      <c r="N160" s="256" cm="1">
        <f t="array" aca="1" ref="N160" ca="1">_xlfn.XLOOKUP($A160&amp;$B160,'[1]产值及收款计划（2026）'!$A:$A&amp;'[1]产值及收款计划（2026）'!$B:$B,'[1]产值及收款计划（2026）'!N:N)</f>
        <v>0</v>
      </c>
      <c r="O160" s="256" t="str" cm="1">
        <f t="array" aca="1" ref="O160" ca="1">_xlfn.XLOOKUP($A160&amp;$B160,'[1]产值及收款计划（2026）'!$A:$A&amp;'[1]产值及收款计划（2026）'!$B:$B,'[1]产值及收款计划（2026）'!O:O)</f>
        <v>袁超</v>
      </c>
      <c r="P160" s="255" t="str" cm="1">
        <f t="array" aca="1" ref="P160" ca="1">_xlfn.XLOOKUP($A160&amp;$B160,'[1]产值及收款计划（2026）'!$A:$A&amp;'[1]产值及收款计划（2026）'!$B:$B,'[1]产值及收款计划（2026）'!P:P)</f>
        <v>待签</v>
      </c>
      <c r="Q160" s="256" cm="1">
        <f t="array" aca="1" ref="Q160" ca="1">_xlfn.XLOOKUP($A160&amp;$B160,'[1]产值及收款计划（2026）'!$A:$A&amp;'[1]产值及收款计划（2026）'!$B:$B,'[1]产值及收款计划（2026）'!Q:Q)</f>
        <v>0</v>
      </c>
      <c r="R160" s="256" cm="1">
        <f t="array" aca="1" ref="R160" ca="1">_xlfn.XLOOKUP($A160&amp;$B160,'[1]产值及收款计划（2026）'!$A:$A&amp;'[1]产值及收款计划（2026）'!$B:$B,'[1]产值及收款计划（2026）'!R:R)</f>
        <v>0</v>
      </c>
      <c r="S160" s="256" cm="1">
        <f t="array" aca="1" ref="S160" ca="1">_xlfn.XLOOKUP($A160&amp;$B160,'[1]产值及收款计划（2026）'!$A:$A&amp;'[1]产值及收款计划（2026）'!$B:$B,'[1]产值及收款计划（2026）'!S:S)</f>
        <v>0</v>
      </c>
      <c r="T160" s="256" cm="1">
        <f t="array" aca="1" ref="T160" ca="1">_xlfn.XLOOKUP($A160&amp;$B160,'[1]产值及收款计划（2026）'!$A:$A&amp;'[1]产值及收款计划（2026）'!$B:$B,'[1]产值及收款计划（2026）'!T:T)</f>
        <v>0</v>
      </c>
      <c r="U160" s="256" cm="1">
        <f t="array" aca="1" ref="U160" ca="1">_xlfn.XLOOKUP($A160&amp;$B160,'[1]产值及收款计划（2026）'!$A:$A&amp;'[1]产值及收款计划（2026）'!$B:$B,'[1]产值及收款计划（2026）'!U:U)</f>
        <v>0</v>
      </c>
      <c r="V160" s="256" cm="1">
        <f t="array" aca="1" ref="V160" ca="1">_xlfn.XLOOKUP($A160&amp;$B160,'[1]产值及收款计划（2026）'!$A:$A&amp;'[1]产值及收款计划（2026）'!$B:$B,'[1]产值及收款计划（2026）'!V:V)</f>
        <v>0</v>
      </c>
      <c r="W160" s="256" cm="1">
        <f t="array" aca="1" ref="W160" ca="1">_xlfn.XLOOKUP($A160&amp;$B160,'[1]产值及收款计划（2026）'!$A:$A&amp;'[1]产值及收款计划（2026）'!$B:$B,'[1]产值及收款计划（2026）'!W:W)</f>
        <v>0</v>
      </c>
      <c r="X160" s="256" cm="1">
        <f t="array" aca="1" ref="X160" ca="1">_xlfn.XLOOKUP($A160&amp;$B160,'[1]产值及收款计划（2026）'!$A:$A&amp;'[1]产值及收款计划（2026）'!$B:$B,'[1]产值及收款计划（2026）'!X:X)</f>
        <v>0</v>
      </c>
      <c r="Y160" s="256" cm="1">
        <f t="array" aca="1" ref="Y160" ca="1">_xlfn.XLOOKUP($A160&amp;$B160,'[1]产值及收款计划（2026）'!$A:$A&amp;'[1]产值及收款计划（2026）'!$B:$B,'[1]产值及收款计划（2026）'!Y:Y)</f>
        <v>0</v>
      </c>
      <c r="Z160" s="256" cm="1">
        <f t="array" aca="1" ref="Z160" ca="1">_xlfn.XLOOKUP($A160&amp;$B160,'[1]产值及收款计划（2026）'!$A:$A&amp;'[1]产值及收款计划（2026）'!$B:$B,'[1]产值及收款计划（2026）'!Z:Z)</f>
        <v>0</v>
      </c>
      <c r="AA160" s="256" cm="1">
        <f t="array" aca="1" ref="AA160" ca="1">_xlfn.XLOOKUP($A160&amp;$B160,'[1]产值及收款计划（2026）'!$A:$A&amp;'[1]产值及收款计划（2026）'!$B:$B,'[1]产值及收款计划（2026）'!AA:AA)</f>
        <v>0</v>
      </c>
      <c r="AB160" s="256" cm="1">
        <f t="array" aca="1" ref="AB160" ca="1">_xlfn.XLOOKUP($A160&amp;$B160,'[1]产值及收款计划（2026）'!$A:$A&amp;'[1]产值及收款计划（2026）'!$B:$B,'[1]产值及收款计划（2026）'!AB:AB)</f>
        <v>0</v>
      </c>
      <c r="AC160" s="256" cm="1">
        <f t="array" aca="1" ref="AC160" ca="1">_xlfn.XLOOKUP($A160&amp;$B160,'[1]产值及收款计划（2026）'!$A:$A&amp;'[1]产值及收款计划（2026）'!$B:$B,'[1]产值及收款计划（2026）'!AC:AC)</f>
        <v>0</v>
      </c>
      <c r="AD160" s="256" cm="1">
        <f t="array" aca="1" ref="AD160" ca="1">_xlfn.XLOOKUP($A160&amp;$B160,'[1]产值及收款计划（2026）'!$A:$A&amp;'[1]产值及收款计划（2026）'!$B:$B,'[1]产值及收款计划（2026）'!AD:AD)</f>
        <v>0</v>
      </c>
      <c r="AE160" s="256" cm="1">
        <f t="array" aca="1" ref="AE160" ca="1">_xlfn.XLOOKUP($A160&amp;$B160,'[1]产值及收款计划（2026）'!$A:$A&amp;'[1]产值及收款计划（2026）'!$B:$B,'[1]产值及收款计划（2026）'!AE:AE)</f>
        <v>0</v>
      </c>
      <c r="AF160" s="256" cm="1">
        <f t="array" aca="1" ref="AF160" ca="1">_xlfn.XLOOKUP($A160&amp;$B160,'[1]产值及收款计划（2026）'!$A:$A&amp;'[1]产值及收款计划（2026）'!$B:$B,'[1]产值及收款计划（2026）'!AF:AF)</f>
        <v>0</v>
      </c>
      <c r="AG160" s="256" cm="1">
        <f t="array" aca="1" ref="AG160" ca="1">_xlfn.XLOOKUP($A160&amp;$B160,'[1]产值及收款计划（2026）'!$A:$A&amp;'[1]产值及收款计划（2026）'!$B:$B,'[1]产值及收款计划（2026）'!AG:AG)</f>
        <v>0</v>
      </c>
      <c r="AH160" s="256" cm="1">
        <f t="array" aca="1" ref="AH160" ca="1">_xlfn.XLOOKUP($A160&amp;$B160,'[1]产值及收款计划（2026）'!$A:$A&amp;'[1]产值及收款计划（2026）'!$B:$B,'[1]产值及收款计划（2026）'!AH:AH)</f>
        <v>0</v>
      </c>
      <c r="AI160" s="256" cm="1">
        <f t="array" aca="1" ref="AI160" ca="1">_xlfn.XLOOKUP($A160&amp;$B160,'[1]产值及收款计划（2026）'!$A:$A&amp;'[1]产值及收款计划（2026）'!$B:$B,'[1]产值及收款计划（2026）'!AI:AI)</f>
        <v>0</v>
      </c>
      <c r="AJ160" s="256" cm="1">
        <f t="array" aca="1" ref="AJ160" ca="1">_xlfn.XLOOKUP($A160&amp;$B160,'[1]产值及收款计划（2026）'!$A:$A&amp;'[1]产值及收款计划（2026）'!$B:$B,'[1]产值及收款计划（2026）'!AJ:AJ)</f>
        <v>0</v>
      </c>
      <c r="AK160" s="256" cm="1">
        <f t="array" aca="1" ref="AK160" ca="1">_xlfn.XLOOKUP($A160&amp;$B160,'[1]产值及收款计划（2026）'!$A:$A&amp;'[1]产值及收款计划（2026）'!$B:$B,'[1]产值及收款计划（2026）'!AK:AK)</f>
        <v>0</v>
      </c>
      <c r="AL160" s="256" cm="1">
        <f t="array" aca="1" ref="AL160" ca="1">_xlfn.XLOOKUP($A160&amp;$B160,'[1]产值及收款计划（2026）'!$A:$A&amp;'[1]产值及收款计划（2026）'!$B:$B,'[1]产值及收款计划（2026）'!AL:AL)</f>
        <v>36.96</v>
      </c>
      <c r="AM160" s="263" t="e" cm="1">
        <f t="array" aca="1" ref="AM160" ca="1">_xlfn.LET(_xlpm.勾选月份状态数组,TRANSPOSE('PPT(12-15页）-TOP10'!$A$3:$A$14),_xlpm.选择数据区,IF('PPT(12-15页）-TOP10'!$E$3="收款",$BA160:$BL160,$AA160:$AL160),SUM(_xlfn._xlws.FILTER(_xlpm.选择数据区,_xlpm.勾选月份状态数组,"")))</f>
        <v>#NAME?</v>
      </c>
      <c r="AN160" s="256" t="e" cm="1">
        <f t="array" aca="1" ref="AN160" ca="1">_xlfn.LET(_xlpm.勾选月份状态数组,TRANSPOSE('PPT(12-15页）-TOP10'!$A$3:$A$14),_xlpm.选择数据区,IF('PPT(12-15页）-TOP10'!$E$3="收款",$DA160:$DL160,$CA160:$CL160),SUM(_xlfn._xlws.FILTER(_xlpm.选择数据区,_xlpm.勾选月份状态数组,"")))</f>
        <v>#NAME?</v>
      </c>
      <c r="AO160" s="256">
        <f ca="1">SUM(CA160:CC160)+SUM(AD160:AL160)</f>
        <v>36.96</v>
      </c>
      <c r="AP160" s="256"/>
      <c r="AQ160" s="256"/>
      <c r="AR160" s="256"/>
      <c r="AS160" s="256" cm="1">
        <f t="array" aca="1" ref="AS160" ca="1">_xlfn.XLOOKUP($A160&amp;$B160,'[1]产值及收款计划（2026）'!$A:$A&amp;'[1]产值及收款计划（2026）'!$B:$B,'[1]产值及收款计划（2026）'!AS:AS)</f>
        <v>0</v>
      </c>
      <c r="AT160" s="256" cm="1">
        <f t="array" aca="1" ref="AT160" ca="1">_xlfn.XLOOKUP($A160&amp;$B160,'[1]产值及收款计划（2026）'!$A:$A&amp;'[1]产值及收款计划（2026）'!$B:$B,'[1]产值及收款计划（2026）'!AT:AT)</f>
        <v>0</v>
      </c>
      <c r="AU160" s="256" cm="1">
        <f t="array" aca="1" ref="AU160" ca="1">_xlfn.XLOOKUP($A160&amp;$B160,'[1]产值及收款计划（2026）'!$A:$A&amp;'[1]产值及收款计划（2026）'!$B:$B,'[1]产值及收款计划（2026）'!AU:AU)</f>
        <v>0</v>
      </c>
      <c r="AV160" s="256" cm="1">
        <f t="array" aca="1" ref="AV160" ca="1">_xlfn.XLOOKUP($A160&amp;$B160,'[1]产值及收款计划（2026）'!$A:$A&amp;'[1]产值及收款计划（2026）'!$B:$B,'[1]产值及收款计划（2026）'!AV:AV)</f>
        <v>0</v>
      </c>
      <c r="AW160" s="256" cm="1">
        <f t="array" aca="1" ref="AW160" ca="1">_xlfn.XLOOKUP($A160&amp;$B160,'[1]产值及收款计划（2026）'!$A:$A&amp;'[1]产值及收款计划（2026）'!$B:$B,'[1]产值及收款计划（2026）'!AW:AW)</f>
        <v>0</v>
      </c>
      <c r="AX160" s="256" cm="1">
        <f t="array" aca="1" ref="AX160" ca="1">_xlfn.XLOOKUP($A160&amp;$B160,'[1]产值及收款计划（2026）'!$A:$A&amp;'[1]产值及收款计划（2026）'!$B:$B,'[1]产值及收款计划（2026）'!AX:AX)</f>
        <v>0</v>
      </c>
      <c r="AY160" s="256" cm="1">
        <f t="array" aca="1" ref="AY160" ca="1">_xlfn.XLOOKUP($A160&amp;$B160,'[1]产值及收款计划（2026）'!$A:$A&amp;'[1]产值及收款计划（2026）'!$B:$B,'[1]产值及收款计划（2026）'!AY:AY)</f>
        <v>0</v>
      </c>
      <c r="AZ160" s="256" cm="1">
        <f t="array" aca="1" ref="AZ160" ca="1">_xlfn.XLOOKUP($A160&amp;$B160,'[1]产值及收款计划（2026）'!$A:$A&amp;'[1]产值及收款计划（2026）'!$B:$B,'[1]产值及收款计划（2026）'!AZ:AZ)</f>
        <v>0</v>
      </c>
      <c r="BA160" s="256" cm="1">
        <f t="array" aca="1" ref="BA160" ca="1">_xlfn.XLOOKUP($A160&amp;$B160,'[1]产值及收款计划（2026）'!$A:$A&amp;'[1]产值及收款计划（2026）'!$B:$B,'[1]产值及收款计划（2026）'!BA:BA)</f>
        <v>0</v>
      </c>
      <c r="BB160" s="256" cm="1">
        <f t="array" aca="1" ref="BB160" ca="1">_xlfn.XLOOKUP($A160&amp;$B160,'[1]产值及收款计划（2026）'!$A:$A&amp;'[1]产值及收款计划（2026）'!$B:$B,'[1]产值及收款计划（2026）'!BB:BB)</f>
        <v>0</v>
      </c>
      <c r="BC160" s="256" cm="1">
        <f t="array" aca="1" ref="BC160" ca="1">_xlfn.XLOOKUP($A160&amp;$B160,'[1]产值及收款计划（2026）'!$A:$A&amp;'[1]产值及收款计划（2026）'!$B:$B,'[1]产值及收款计划（2026）'!BC:BC)</f>
        <v>0</v>
      </c>
      <c r="BD160" s="256" cm="1">
        <f t="array" aca="1" ref="BD160" ca="1">_xlfn.XLOOKUP($A160&amp;$B160,'[1]产值及收款计划（2026）'!$A:$A&amp;'[1]产值及收款计划（2026）'!$B:$B,'[1]产值及收款计划（2026）'!BD:BD)</f>
        <v>0</v>
      </c>
      <c r="BE160" s="256" cm="1">
        <f t="array" aca="1" ref="BE160" ca="1">_xlfn.XLOOKUP($A160&amp;$B160,'[1]产值及收款计划（2026）'!$A:$A&amp;'[1]产值及收款计划（2026）'!$B:$B,'[1]产值及收款计划（2026）'!BE:BE)</f>
        <v>0</v>
      </c>
      <c r="BF160" s="256" cm="1">
        <f t="array" aca="1" ref="BF160" ca="1">_xlfn.XLOOKUP($A160&amp;$B160,'[1]产值及收款计划（2026）'!$A:$A&amp;'[1]产值及收款计划（2026）'!$B:$B,'[1]产值及收款计划（2026）'!BF:BF)</f>
        <v>0</v>
      </c>
      <c r="BG160" s="256" cm="1">
        <f t="array" aca="1" ref="BG160" ca="1">_xlfn.XLOOKUP($A160&amp;$B160,'[1]产值及收款计划（2026）'!$A:$A&amp;'[1]产值及收款计划（2026）'!$B:$B,'[1]产值及收款计划（2026）'!BG:BG)</f>
        <v>0</v>
      </c>
      <c r="BH160" s="256" cm="1">
        <f t="array" aca="1" ref="BH160" ca="1">_xlfn.XLOOKUP($A160&amp;$B160,'[1]产值及收款计划（2026）'!$A:$A&amp;'[1]产值及收款计划（2026）'!$B:$B,'[1]产值及收款计划（2026）'!BH:BH)</f>
        <v>0</v>
      </c>
      <c r="BI160" s="256" cm="1">
        <f t="array" aca="1" ref="BI160" ca="1">_xlfn.XLOOKUP($A160&amp;$B160,'[1]产值及收款计划（2026）'!$A:$A&amp;'[1]产值及收款计划（2026）'!$B:$B,'[1]产值及收款计划（2026）'!BI:BI)</f>
        <v>0</v>
      </c>
      <c r="BJ160" s="256" cm="1">
        <f t="array" aca="1" ref="BJ160" ca="1">_xlfn.XLOOKUP($A160&amp;$B160,'[1]产值及收款计划（2026）'!$A:$A&amp;'[1]产值及收款计划（2026）'!$B:$B,'[1]产值及收款计划（2026）'!BJ:BJ)</f>
        <v>0</v>
      </c>
      <c r="BK160" s="256" cm="1">
        <f t="array" aca="1" ref="BK160" ca="1">_xlfn.XLOOKUP($A160&amp;$B160,'[1]产值及收款计划（2026）'!$A:$A&amp;'[1]产值及收款计划（2026）'!$B:$B,'[1]产值及收款计划（2026）'!BK:BK)</f>
        <v>0</v>
      </c>
      <c r="BL160" s="256" cm="1">
        <f t="array" aca="1" ref="BL160" ca="1">_xlfn.XLOOKUP($A160&amp;$B160,'[1]产值及收款计划（2026）'!$A:$A&amp;'[1]产值及收款计划（2026）'!$B:$B,'[1]产值及收款计划（2026）'!BL:BL)</f>
        <v>0</v>
      </c>
      <c r="BM160" s="256"/>
      <c r="BN160" s="256"/>
      <c r="BO160" s="256"/>
      <c r="BP160" s="256"/>
      <c r="BQ160" s="255" cm="1">
        <f t="array" aca="1" ref="BQ160" ca="1">_xlfn.XLOOKUP($A160&amp;$B160,'[1]产值及收款计划（2026）'!$A:$A&amp;'[1]产值及收款计划（2026）'!$B:$B,'[1]产值及收款计划（2026）'!BQ:BQ)</f>
        <v>0</v>
      </c>
      <c r="BR160" s="256" cm="1">
        <f t="array" aca="1" ref="BR160" ca="1">_xlfn.XLOOKUP($A160&amp;$B160,'[1]产值及收款计划（2026）'!$A:$A&amp;'[1]产值及收款计划（2026）'!$B:$B,'[1]产值及收款计划（2026）'!BR:BR)</f>
        <v>0</v>
      </c>
      <c r="CA160" s="256" cm="1">
        <f t="array" aca="1" ref="CA160" ca="1">_xlfn.XLOOKUP($A160&amp;$B160,'[1]产值及收款计划（2026）'!$A:$A&amp;'[1]产值及收款计划（2026）'!$B:$B,'[1]产值及收款计划（2026）'!CA:CA)</f>
        <v>0</v>
      </c>
      <c r="CB160" s="256" cm="1">
        <f t="array" aca="1" ref="CB160" ca="1">_xlfn.XLOOKUP($A160&amp;$B160,'[1]产值及收款计划（2026）'!$A:$A&amp;'[1]产值及收款计划（2026）'!$B:$B,'[1]产值及收款计划（2026）'!CB:CB)</f>
        <v>0</v>
      </c>
      <c r="CC160" s="256" cm="1">
        <f t="array" aca="1" ref="CC160" ca="1">_xlfn.XLOOKUP($A160&amp;$B160,'[1]产值及收款计划（2026）'!$A:$A&amp;'[1]产值及收款计划（2026）'!$B:$B,'[1]产值及收款计划（2026）'!CC:CC)</f>
        <v>0</v>
      </c>
      <c r="CD160" s="256" cm="1">
        <f t="array" aca="1" ref="CD160" ca="1">_xlfn.XLOOKUP($A160&amp;$B160,'[1]产值及收款计划（2026）'!$A:$A&amp;'[1]产值及收款计划（2026）'!$B:$B,'[1]产值及收款计划（2026）'!CD:CD)</f>
        <v>0</v>
      </c>
      <c r="CE160" s="256" cm="1">
        <f t="array" aca="1" ref="CE160" ca="1">_xlfn.XLOOKUP($A160&amp;$B160,'[1]产值及收款计划（2026）'!$A:$A&amp;'[1]产值及收款计划（2026）'!$B:$B,'[1]产值及收款计划（2026）'!CE:CE)</f>
        <v>0</v>
      </c>
      <c r="CF160" s="256" cm="1">
        <f t="array" aca="1" ref="CF160" ca="1">_xlfn.XLOOKUP($A160&amp;$B160,'[1]产值及收款计划（2026）'!$A:$A&amp;'[1]产值及收款计划（2026）'!$B:$B,'[1]产值及收款计划（2026）'!CF:CF)</f>
        <v>0</v>
      </c>
      <c r="CG160" s="256" cm="1">
        <f t="array" aca="1" ref="CG160" ca="1">_xlfn.XLOOKUP($A160&amp;$B160,'[1]产值及收款计划（2026）'!$A:$A&amp;'[1]产值及收款计划（2026）'!$B:$B,'[1]产值及收款计划（2026）'!CG:CG)</f>
        <v>0</v>
      </c>
      <c r="CH160" s="256" cm="1">
        <f t="array" aca="1" ref="CH160" ca="1">_xlfn.XLOOKUP($A160&amp;$B160,'[1]产值及收款计划（2026）'!$A:$A&amp;'[1]产值及收款计划（2026）'!$B:$B,'[1]产值及收款计划（2026）'!CH:CH)</f>
        <v>0</v>
      </c>
      <c r="CI160" s="256" cm="1">
        <f t="array" aca="1" ref="CI160" ca="1">_xlfn.XLOOKUP($A160&amp;$B160,'[1]产值及收款计划（2026）'!$A:$A&amp;'[1]产值及收款计划（2026）'!$B:$B,'[1]产值及收款计划（2026）'!CI:CI)</f>
        <v>0</v>
      </c>
      <c r="CJ160" s="256" cm="1">
        <f t="array" aca="1" ref="CJ160" ca="1">_xlfn.XLOOKUP($A160&amp;$B160,'[1]产值及收款计划（2026）'!$A:$A&amp;'[1]产值及收款计划（2026）'!$B:$B,'[1]产值及收款计划（2026）'!CJ:CJ)</f>
        <v>0</v>
      </c>
      <c r="CK160" s="256" cm="1">
        <f t="array" aca="1" ref="CK160" ca="1">_xlfn.XLOOKUP($A160&amp;$B160,'[1]产值及收款计划（2026）'!$A:$A&amp;'[1]产值及收款计划（2026）'!$B:$B,'[1]产值及收款计划（2026）'!CK:CK)</f>
        <v>0</v>
      </c>
      <c r="CL160" s="256" cm="1">
        <f t="array" aca="1" ref="CL160" ca="1">_xlfn.XLOOKUP($A160&amp;$B160,'[1]产值及收款计划（2026）'!$A:$A&amp;'[1]产值及收款计划（2026）'!$B:$B,'[1]产值及收款计划（2026）'!CL:CL)</f>
        <v>0</v>
      </c>
      <c r="DA160" s="256" cm="1">
        <f t="array" aca="1" ref="DA160" ca="1">_xlfn.XLOOKUP($A160&amp;$B160,'[1]产值及收款计划（2026）'!$A:$A&amp;'[1]产值及收款计划（2026）'!$B:$B,'[1]产值及收款计划（2026）'!DA:DA)</f>
        <v>0</v>
      </c>
      <c r="DB160" s="256" cm="1">
        <f t="array" aca="1" ref="DB160" ca="1">_xlfn.XLOOKUP($A160&amp;$B160,'[1]产值及收款计划（2026）'!$A:$A&amp;'[1]产值及收款计划（2026）'!$B:$B,'[1]产值及收款计划（2026）'!DB:DB)</f>
        <v>0</v>
      </c>
      <c r="DC160" s="256" cm="1">
        <f t="array" aca="1" ref="DC160" ca="1">_xlfn.XLOOKUP($A160&amp;$B160,'[1]产值及收款计划（2026）'!$A:$A&amp;'[1]产值及收款计划（2026）'!$B:$B,'[1]产值及收款计划（2026）'!DC:DC)</f>
        <v>0</v>
      </c>
      <c r="DD160" s="256" cm="1">
        <f t="array" aca="1" ref="DD160" ca="1">_xlfn.XLOOKUP($A160&amp;$B160,'[1]产值及收款计划（2026）'!$A:$A&amp;'[1]产值及收款计划（2026）'!$B:$B,'[1]产值及收款计划（2026）'!DD:DD)</f>
        <v>0</v>
      </c>
      <c r="DE160" s="256" cm="1">
        <f t="array" aca="1" ref="DE160" ca="1">_xlfn.XLOOKUP($A160&amp;$B160,'[1]产值及收款计划（2026）'!$A:$A&amp;'[1]产值及收款计划（2026）'!$B:$B,'[1]产值及收款计划（2026）'!DE:DE)</f>
        <v>0</v>
      </c>
      <c r="DF160" s="256" cm="1">
        <f t="array" aca="1" ref="DF160" ca="1">_xlfn.XLOOKUP($A160&amp;$B160,'[1]产值及收款计划（2026）'!$A:$A&amp;'[1]产值及收款计划（2026）'!$B:$B,'[1]产值及收款计划（2026）'!DF:DF)</f>
        <v>0</v>
      </c>
      <c r="DG160" s="256" cm="1">
        <f t="array" aca="1" ref="DG160" ca="1">_xlfn.XLOOKUP($A160&amp;$B160,'[1]产值及收款计划（2026）'!$A:$A&amp;'[1]产值及收款计划（2026）'!$B:$B,'[1]产值及收款计划（2026）'!DG:DG)</f>
        <v>0</v>
      </c>
      <c r="DH160" s="256" cm="1">
        <f t="array" aca="1" ref="DH160" ca="1">_xlfn.XLOOKUP($A160&amp;$B160,'[1]产值及收款计划（2026）'!$A:$A&amp;'[1]产值及收款计划（2026）'!$B:$B,'[1]产值及收款计划（2026）'!DH:DH)</f>
        <v>0</v>
      </c>
      <c r="DI160" s="256" cm="1">
        <f t="array" aca="1" ref="DI160" ca="1">_xlfn.XLOOKUP($A160&amp;$B160,'[1]产值及收款计划（2026）'!$A:$A&amp;'[1]产值及收款计划（2026）'!$B:$B,'[1]产值及收款计划（2026）'!DI:DI)</f>
        <v>0</v>
      </c>
      <c r="DJ160" s="256" cm="1">
        <f t="array" aca="1" ref="DJ160" ca="1">_xlfn.XLOOKUP($A160&amp;$B160,'[1]产值及收款计划（2026）'!$A:$A&amp;'[1]产值及收款计划（2026）'!$B:$B,'[1]产值及收款计划（2026）'!DJ:DJ)</f>
        <v>0</v>
      </c>
      <c r="DK160" s="256" cm="1">
        <f t="array" aca="1" ref="DK160" ca="1">_xlfn.XLOOKUP($A160&amp;$B160,'[1]产值及收款计划（2026）'!$A:$A&amp;'[1]产值及收款计划（2026）'!$B:$B,'[1]产值及收款计划（2026）'!DK:DK)</f>
        <v>0</v>
      </c>
      <c r="DL160" s="256" cm="1">
        <f t="array" aca="1" ref="DL160" ca="1">_xlfn.XLOOKUP($A160&amp;$B160,'[1]产值及收款计划（2026）'!$A:$A&amp;'[1]产值及收款计划（2026）'!$B:$B,'[1]产值及收款计划（2026）'!DL:DL)</f>
        <v>0</v>
      </c>
      <c r="DM160" s="264"/>
      <c r="DN160" s="250"/>
    </row>
    <row r="161" spans="1:118" ht="20.25" x14ac:dyDescent="0.15">
      <c r="A161" s="254">
        <f t="shared" ca="1" si="12"/>
        <v>157</v>
      </c>
      <c r="B161" s="254" t="s">
        <v>25</v>
      </c>
      <c r="C161" s="255" t="str" cm="1">
        <f t="array" aca="1" ref="C161" ca="1">_xlfn.XLOOKUP($A161&amp;$B161,'[1]产值及收款计划（2026）'!$A:$A&amp;'[1]产值及收款计划（2026）'!$B:$B,'[1]产值及收款计划（2026）'!C:C)</f>
        <v>待签14</v>
      </c>
      <c r="D161" s="255" t="str" cm="1">
        <f t="array" aca="1" ref="D161" ca="1">_xlfn.XLOOKUP($A161&amp;$B161,'[1]产值及收款计划（2026）'!$A:$A&amp;'[1]产值及收款计划（2026）'!$B:$B,'[1]产值及收款计划（2026）'!D:D)</f>
        <v>东方枢纽</v>
      </c>
      <c r="E161" s="256" cm="1">
        <f t="array" aca="1" ref="E161" ca="1">_xlfn.XLOOKUP($A161&amp;$B161,'[1]产值及收款计划（2026）'!$A:$A&amp;'[1]产值及收款计划（2026）'!$B:$B,'[1]产值及收款计划（2026）'!E:E)</f>
        <v>1000</v>
      </c>
      <c r="F161" s="256" cm="1">
        <f t="array" aca="1" ref="F161" ca="1">_xlfn.XLOOKUP($A161&amp;$B161,'[1]产值及收款计划（2026）'!$A:$A&amp;'[1]产值及收款计划（2026）'!$B:$B,'[1]产值及收款计划（2026）'!F:F)</f>
        <v>0</v>
      </c>
      <c r="G161" s="256" cm="1">
        <f t="array" aca="1" ref="G161" ca="1">_xlfn.XLOOKUP($A161&amp;$B161,'[1]产值及收款计划（2026）'!$A:$A&amp;'[1]产值及收款计划（2026）'!$B:$B,'[1]产值及收款计划（2026）'!G:G)</f>
        <v>0</v>
      </c>
      <c r="H161" s="256" cm="1">
        <f t="array" aca="1" ref="H161" ca="1">_xlfn.XLOOKUP($A161&amp;$B161,'[1]产值及收款计划（2026）'!$A:$A&amp;'[1]产值及收款计划（2026）'!$B:$B,'[1]产值及收款计划（2026）'!H:H)</f>
        <v>0</v>
      </c>
      <c r="I161" s="257" cm="1">
        <f t="array" aca="1" ref="I161" ca="1">_xlfn.XLOOKUP($A161&amp;$B161,'[1]产值及收款计划（2026）'!$A:$A&amp;'[1]产值及收款计划（2026）'!$B:$B,'[1]产值及收款计划（2026）'!I:I)</f>
        <v>0.6</v>
      </c>
      <c r="J161" s="258" cm="1">
        <f t="array" aca="1" ref="J161" ca="1">_xlfn.XLOOKUP($A161&amp;$B161,'[1]产值及收款计划（2026）'!$A:$A&amp;'[1]产值及收款计划（2026）'!$B:$B,'[1]产值及收款计划（2026）'!J:J)</f>
        <v>0.06</v>
      </c>
      <c r="K161" s="256" cm="1">
        <f t="array" aca="1" ref="K161" ca="1">_xlfn.XLOOKUP($A161&amp;$B161,'[1]产值及收款计划（2026）'!$A:$A&amp;'[1]产值及收款计划（2026）'!$B:$B,'[1]产值及收款计划（2026）'!K:K)</f>
        <v>0</v>
      </c>
      <c r="L161" s="256" cm="1">
        <f t="array" aca="1" ref="L161" ca="1">_xlfn.XLOOKUP($A161&amp;$B161,'[1]产值及收款计划（2026）'!$A:$A&amp;'[1]产值及收款计划（2026）'!$B:$B,'[1]产值及收款计划（2026）'!L:L)</f>
        <v>0</v>
      </c>
      <c r="M161" s="256" t="str" cm="1">
        <f t="array" aca="1" ref="M161" ca="1">_xlfn.XLOOKUP($A161&amp;$B161,'[1]产值及收款计划（2026）'!$A:$A&amp;'[1]产值及收款计划（2026）'!$B:$B,'[1]产值及收款计划（2026）'!M:M)</f>
        <v>主导</v>
      </c>
      <c r="N161" s="256" cm="1">
        <f t="array" aca="1" ref="N161" ca="1">_xlfn.XLOOKUP($A161&amp;$B161,'[1]产值及收款计划（2026）'!$A:$A&amp;'[1]产值及收款计划（2026）'!$B:$B,'[1]产值及收款计划（2026）'!N:N)</f>
        <v>0</v>
      </c>
      <c r="O161" s="256" cm="1">
        <f t="array" aca="1" ref="O161" ca="1">_xlfn.XLOOKUP($A161&amp;$B161,'[1]产值及收款计划（2026）'!$A:$A&amp;'[1]产值及收款计划（2026）'!$B:$B,'[1]产值及收款计划（2026）'!O:O)</f>
        <v>0</v>
      </c>
      <c r="P161" s="255" t="str" cm="1">
        <f t="array" aca="1" ref="P161" ca="1">_xlfn.XLOOKUP($A161&amp;$B161,'[1]产值及收款计划（2026）'!$A:$A&amp;'[1]产值及收款计划（2026）'!$B:$B,'[1]产值及收款计划（2026）'!P:P)</f>
        <v>待签</v>
      </c>
      <c r="Q161" s="256" cm="1">
        <f t="array" aca="1" ref="Q161" ca="1">_xlfn.XLOOKUP($A161&amp;$B161,'[1]产值及收款计划（2026）'!$A:$A&amp;'[1]产值及收款计划（2026）'!$B:$B,'[1]产值及收款计划（2026）'!Q:Q)</f>
        <v>0</v>
      </c>
      <c r="R161" s="256" cm="1">
        <f t="array" aca="1" ref="R161" ca="1">_xlfn.XLOOKUP($A161&amp;$B161,'[1]产值及收款计划（2026）'!$A:$A&amp;'[1]产值及收款计划（2026）'!$B:$B,'[1]产值及收款计划（2026）'!R:R)</f>
        <v>0</v>
      </c>
      <c r="S161" s="256" cm="1">
        <f t="array" aca="1" ref="S161" ca="1">_xlfn.XLOOKUP($A161&amp;$B161,'[1]产值及收款计划（2026）'!$A:$A&amp;'[1]产值及收款计划（2026）'!$B:$B,'[1]产值及收款计划（2026）'!S:S)</f>
        <v>0</v>
      </c>
      <c r="T161" s="256" cm="1">
        <f t="array" aca="1" ref="T161" ca="1">_xlfn.XLOOKUP($A161&amp;$B161,'[1]产值及收款计划（2026）'!$A:$A&amp;'[1]产值及收款计划（2026）'!$B:$B,'[1]产值及收款计划（2026）'!T:T)</f>
        <v>0</v>
      </c>
      <c r="U161" s="256" cm="1">
        <f t="array" aca="1" ref="U161" ca="1">_xlfn.XLOOKUP($A161&amp;$B161,'[1]产值及收款计划（2026）'!$A:$A&amp;'[1]产值及收款计划（2026）'!$B:$B,'[1]产值及收款计划（2026）'!U:U)</f>
        <v>0</v>
      </c>
      <c r="V161" s="256" cm="1">
        <f t="array" aca="1" ref="V161" ca="1">_xlfn.XLOOKUP($A161&amp;$B161,'[1]产值及收款计划（2026）'!$A:$A&amp;'[1]产值及收款计划（2026）'!$B:$B,'[1]产值及收款计划（2026）'!V:V)</f>
        <v>0</v>
      </c>
      <c r="W161" s="256" cm="1">
        <f t="array" aca="1" ref="W161" ca="1">_xlfn.XLOOKUP($A161&amp;$B161,'[1]产值及收款计划（2026）'!$A:$A&amp;'[1]产值及收款计划（2026）'!$B:$B,'[1]产值及收款计划（2026）'!W:W)</f>
        <v>0</v>
      </c>
      <c r="X161" s="256" cm="1">
        <f t="array" aca="1" ref="X161" ca="1">_xlfn.XLOOKUP($A161&amp;$B161,'[1]产值及收款计划（2026）'!$A:$A&amp;'[1]产值及收款计划（2026）'!$B:$B,'[1]产值及收款计划（2026）'!X:X)</f>
        <v>0</v>
      </c>
      <c r="Y161" s="256" cm="1">
        <f t="array" aca="1" ref="Y161" ca="1">_xlfn.XLOOKUP($A161&amp;$B161,'[1]产值及收款计划（2026）'!$A:$A&amp;'[1]产值及收款计划（2026）'!$B:$B,'[1]产值及收款计划（2026）'!Y:Y)</f>
        <v>0</v>
      </c>
      <c r="Z161" s="256" cm="1">
        <f t="array" aca="1" ref="Z161" ca="1">_xlfn.XLOOKUP($A161&amp;$B161,'[1]产值及收款计划（2026）'!$A:$A&amp;'[1]产值及收款计划（2026）'!$B:$B,'[1]产值及收款计划（2026）'!Z:Z)</f>
        <v>0</v>
      </c>
      <c r="AA161" s="256" cm="1">
        <f t="array" aca="1" ref="AA161" ca="1">_xlfn.XLOOKUP($A161&amp;$B161,'[1]产值及收款计划（2026）'!$A:$A&amp;'[1]产值及收款计划（2026）'!$B:$B,'[1]产值及收款计划（2026）'!AA:AA)</f>
        <v>0</v>
      </c>
      <c r="AB161" s="256" cm="1">
        <f t="array" aca="1" ref="AB161" ca="1">_xlfn.XLOOKUP($A161&amp;$B161,'[1]产值及收款计划（2026）'!$A:$A&amp;'[1]产值及收款计划（2026）'!$B:$B,'[1]产值及收款计划（2026）'!AB:AB)</f>
        <v>0</v>
      </c>
      <c r="AC161" s="256" cm="1">
        <f t="array" aca="1" ref="AC161" ca="1">_xlfn.XLOOKUP($A161&amp;$B161,'[1]产值及收款计划（2026）'!$A:$A&amp;'[1]产值及收款计划（2026）'!$B:$B,'[1]产值及收款计划（2026）'!AC:AC)</f>
        <v>0</v>
      </c>
      <c r="AD161" s="256" cm="1">
        <f t="array" aca="1" ref="AD161" ca="1">_xlfn.XLOOKUP($A161&amp;$B161,'[1]产值及收款计划（2026）'!$A:$A&amp;'[1]产值及收款计划（2026）'!$B:$B,'[1]产值及收款计划（2026）'!AD:AD)</f>
        <v>0</v>
      </c>
      <c r="AE161" s="256" cm="1">
        <f t="array" aca="1" ref="AE161" ca="1">_xlfn.XLOOKUP($A161&amp;$B161,'[1]产值及收款计划（2026）'!$A:$A&amp;'[1]产值及收款计划（2026）'!$B:$B,'[1]产值及收款计划（2026）'!AE:AE)</f>
        <v>0</v>
      </c>
      <c r="AF161" s="256" cm="1">
        <f t="array" aca="1" ref="AF161" ca="1">_xlfn.XLOOKUP($A161&amp;$B161,'[1]产值及收款计划（2026）'!$A:$A&amp;'[1]产值及收款计划（2026）'!$B:$B,'[1]产值及收款计划（2026）'!AF:AF)</f>
        <v>0</v>
      </c>
      <c r="AG161" s="256" cm="1">
        <f t="array" aca="1" ref="AG161" ca="1">_xlfn.XLOOKUP($A161&amp;$B161,'[1]产值及收款计划（2026）'!$A:$A&amp;'[1]产值及收款计划（2026）'!$B:$B,'[1]产值及收款计划（2026）'!AG:AG)</f>
        <v>0</v>
      </c>
      <c r="AH161" s="256" cm="1">
        <f t="array" aca="1" ref="AH161" ca="1">_xlfn.XLOOKUP($A161&amp;$B161,'[1]产值及收款计划（2026）'!$A:$A&amp;'[1]产值及收款计划（2026）'!$B:$B,'[1]产值及收款计划（2026）'!AH:AH)</f>
        <v>0</v>
      </c>
      <c r="AI161" s="256" cm="1">
        <f t="array" aca="1" ref="AI161" ca="1">_xlfn.XLOOKUP($A161&amp;$B161,'[1]产值及收款计划（2026）'!$A:$A&amp;'[1]产值及收款计划（2026）'!$B:$B,'[1]产值及收款计划（2026）'!AI:AI)</f>
        <v>0</v>
      </c>
      <c r="AJ161" s="256" cm="1">
        <f t="array" aca="1" ref="AJ161" ca="1">_xlfn.XLOOKUP($A161&amp;$B161,'[1]产值及收款计划（2026）'!$A:$A&amp;'[1]产值及收款计划（2026）'!$B:$B,'[1]产值及收款计划（2026）'!AJ:AJ)</f>
        <v>0</v>
      </c>
      <c r="AK161" s="256" cm="1">
        <f t="array" aca="1" ref="AK161" ca="1">_xlfn.XLOOKUP($A161&amp;$B161,'[1]产值及收款计划（2026）'!$A:$A&amp;'[1]产值及收款计划（2026）'!$B:$B,'[1]产值及收款计划（2026）'!AK:AK)</f>
        <v>0</v>
      </c>
      <c r="AL161" s="256" cm="1">
        <f t="array" aca="1" ref="AL161" ca="1">_xlfn.XLOOKUP($A161&amp;$B161,'[1]产值及收款计划（2026）'!$A:$A&amp;'[1]产值及收款计划（2026）'!$B:$B,'[1]产值及收款计划（2026）'!AL:AL)</f>
        <v>500</v>
      </c>
      <c r="AM161" s="263" t="e" cm="1">
        <f t="array" aca="1" ref="AM161" ca="1">_xlfn.LET(_xlpm.勾选月份状态数组,TRANSPOSE('PPT(12-15页）-TOP10'!$A$3:$A$14),_xlpm.选择数据区,IF('PPT(12-15页）-TOP10'!$E$3="收款",$BA161:$BL161,$AA161:$AL161),SUM(_xlfn._xlws.FILTER(_xlpm.选择数据区,_xlpm.勾选月份状态数组,"")))</f>
        <v>#NAME?</v>
      </c>
      <c r="AN161" s="256" t="e" cm="1">
        <f t="array" aca="1" ref="AN161" ca="1">_xlfn.LET(_xlpm.勾选月份状态数组,TRANSPOSE('PPT(12-15页）-TOP10'!$A$3:$A$14),_xlpm.选择数据区,IF('PPT(12-15页）-TOP10'!$E$3="收款",$DA161:$DL161,$CA161:$CL161),SUM(_xlfn._xlws.FILTER(_xlpm.选择数据区,_xlpm.勾选月份状态数组,"")))</f>
        <v>#NAME?</v>
      </c>
      <c r="AO161" s="256">
        <f ca="1">SUM(CA161:CC161)+SUM(AD161:AL161)</f>
        <v>500</v>
      </c>
      <c r="AP161" s="256"/>
      <c r="AQ161" s="256"/>
      <c r="AR161" s="256"/>
      <c r="AS161" s="256" cm="1">
        <f t="array" aca="1" ref="AS161" ca="1">_xlfn.XLOOKUP($A161&amp;$B161,'[1]产值及收款计划（2026）'!$A:$A&amp;'[1]产值及收款计划（2026）'!$B:$B,'[1]产值及收款计划（2026）'!AS:AS)</f>
        <v>0</v>
      </c>
      <c r="AT161" s="256" cm="1">
        <f t="array" aca="1" ref="AT161" ca="1">_xlfn.XLOOKUP($A161&amp;$B161,'[1]产值及收款计划（2026）'!$A:$A&amp;'[1]产值及收款计划（2026）'!$B:$B,'[1]产值及收款计划（2026）'!AT:AT)</f>
        <v>0</v>
      </c>
      <c r="AU161" s="256" cm="1">
        <f t="array" aca="1" ref="AU161" ca="1">_xlfn.XLOOKUP($A161&amp;$B161,'[1]产值及收款计划（2026）'!$A:$A&amp;'[1]产值及收款计划（2026）'!$B:$B,'[1]产值及收款计划（2026）'!AU:AU)</f>
        <v>0</v>
      </c>
      <c r="AV161" s="256" cm="1">
        <f t="array" aca="1" ref="AV161" ca="1">_xlfn.XLOOKUP($A161&amp;$B161,'[1]产值及收款计划（2026）'!$A:$A&amp;'[1]产值及收款计划（2026）'!$B:$B,'[1]产值及收款计划（2026）'!AV:AV)</f>
        <v>0</v>
      </c>
      <c r="AW161" s="256" cm="1">
        <f t="array" aca="1" ref="AW161" ca="1">_xlfn.XLOOKUP($A161&amp;$B161,'[1]产值及收款计划（2026）'!$A:$A&amp;'[1]产值及收款计划（2026）'!$B:$B,'[1]产值及收款计划（2026）'!AW:AW)</f>
        <v>0</v>
      </c>
      <c r="AX161" s="256" cm="1">
        <f t="array" aca="1" ref="AX161" ca="1">_xlfn.XLOOKUP($A161&amp;$B161,'[1]产值及收款计划（2026）'!$A:$A&amp;'[1]产值及收款计划（2026）'!$B:$B,'[1]产值及收款计划（2026）'!AX:AX)</f>
        <v>0</v>
      </c>
      <c r="AY161" s="256" cm="1">
        <f t="array" aca="1" ref="AY161" ca="1">_xlfn.XLOOKUP($A161&amp;$B161,'[1]产值及收款计划（2026）'!$A:$A&amp;'[1]产值及收款计划（2026）'!$B:$B,'[1]产值及收款计划（2026）'!AY:AY)</f>
        <v>0</v>
      </c>
      <c r="AZ161" s="256" cm="1">
        <f t="array" aca="1" ref="AZ161" ca="1">_xlfn.XLOOKUP($A161&amp;$B161,'[1]产值及收款计划（2026）'!$A:$A&amp;'[1]产值及收款计划（2026）'!$B:$B,'[1]产值及收款计划（2026）'!AZ:AZ)</f>
        <v>0</v>
      </c>
      <c r="BA161" s="256" cm="1">
        <f t="array" aca="1" ref="BA161" ca="1">_xlfn.XLOOKUP($A161&amp;$B161,'[1]产值及收款计划（2026）'!$A:$A&amp;'[1]产值及收款计划（2026）'!$B:$B,'[1]产值及收款计划（2026）'!BA:BA)</f>
        <v>0</v>
      </c>
      <c r="BB161" s="256" cm="1">
        <f t="array" aca="1" ref="BB161" ca="1">_xlfn.XLOOKUP($A161&amp;$B161,'[1]产值及收款计划（2026）'!$A:$A&amp;'[1]产值及收款计划（2026）'!$B:$B,'[1]产值及收款计划（2026）'!BB:BB)</f>
        <v>0</v>
      </c>
      <c r="BC161" s="256" cm="1">
        <f t="array" aca="1" ref="BC161" ca="1">_xlfn.XLOOKUP($A161&amp;$B161,'[1]产值及收款计划（2026）'!$A:$A&amp;'[1]产值及收款计划（2026）'!$B:$B,'[1]产值及收款计划（2026）'!BC:BC)</f>
        <v>0</v>
      </c>
      <c r="BD161" s="256" cm="1">
        <f t="array" aca="1" ref="BD161" ca="1">_xlfn.XLOOKUP($A161&amp;$B161,'[1]产值及收款计划（2026）'!$A:$A&amp;'[1]产值及收款计划（2026）'!$B:$B,'[1]产值及收款计划（2026）'!BD:BD)</f>
        <v>0</v>
      </c>
      <c r="BE161" s="256" cm="1">
        <f t="array" aca="1" ref="BE161" ca="1">_xlfn.XLOOKUP($A161&amp;$B161,'[1]产值及收款计划（2026）'!$A:$A&amp;'[1]产值及收款计划（2026）'!$B:$B,'[1]产值及收款计划（2026）'!BE:BE)</f>
        <v>0</v>
      </c>
      <c r="BF161" s="256" cm="1">
        <f t="array" aca="1" ref="BF161" ca="1">_xlfn.XLOOKUP($A161&amp;$B161,'[1]产值及收款计划（2026）'!$A:$A&amp;'[1]产值及收款计划（2026）'!$B:$B,'[1]产值及收款计划（2026）'!BF:BF)</f>
        <v>0</v>
      </c>
      <c r="BG161" s="256" cm="1">
        <f t="array" aca="1" ref="BG161" ca="1">_xlfn.XLOOKUP($A161&amp;$B161,'[1]产值及收款计划（2026）'!$A:$A&amp;'[1]产值及收款计划（2026）'!$B:$B,'[1]产值及收款计划（2026）'!BG:BG)</f>
        <v>0</v>
      </c>
      <c r="BH161" s="256" cm="1">
        <f t="array" aca="1" ref="BH161" ca="1">_xlfn.XLOOKUP($A161&amp;$B161,'[1]产值及收款计划（2026）'!$A:$A&amp;'[1]产值及收款计划（2026）'!$B:$B,'[1]产值及收款计划（2026）'!BH:BH)</f>
        <v>0</v>
      </c>
      <c r="BI161" s="256" cm="1">
        <f t="array" aca="1" ref="BI161" ca="1">_xlfn.XLOOKUP($A161&amp;$B161,'[1]产值及收款计划（2026）'!$A:$A&amp;'[1]产值及收款计划（2026）'!$B:$B,'[1]产值及收款计划（2026）'!BI:BI)</f>
        <v>0</v>
      </c>
      <c r="BJ161" s="256" cm="1">
        <f t="array" aca="1" ref="BJ161" ca="1">_xlfn.XLOOKUP($A161&amp;$B161,'[1]产值及收款计划（2026）'!$A:$A&amp;'[1]产值及收款计划（2026）'!$B:$B,'[1]产值及收款计划（2026）'!BJ:BJ)</f>
        <v>0</v>
      </c>
      <c r="BK161" s="256" cm="1">
        <f t="array" aca="1" ref="BK161" ca="1">_xlfn.XLOOKUP($A161&amp;$B161,'[1]产值及收款计划（2026）'!$A:$A&amp;'[1]产值及收款计划（2026）'!$B:$B,'[1]产值及收款计划（2026）'!BK:BK)</f>
        <v>0</v>
      </c>
      <c r="BL161" s="256" cm="1">
        <f t="array" aca="1" ref="BL161" ca="1">_xlfn.XLOOKUP($A161&amp;$B161,'[1]产值及收款计划（2026）'!$A:$A&amp;'[1]产值及收款计划（2026）'!$B:$B,'[1]产值及收款计划（2026）'!BL:BL)</f>
        <v>0</v>
      </c>
      <c r="BM161" s="256"/>
      <c r="BN161" s="256"/>
      <c r="BO161" s="256"/>
      <c r="BP161" s="256"/>
      <c r="BQ161" s="255" cm="1">
        <f t="array" aca="1" ref="BQ161" ca="1">_xlfn.XLOOKUP($A161&amp;$B161,'[1]产值及收款计划（2026）'!$A:$A&amp;'[1]产值及收款计划（2026）'!$B:$B,'[1]产值及收款计划（2026）'!BQ:BQ)</f>
        <v>0</v>
      </c>
      <c r="BR161" s="256" cm="1">
        <f t="array" aca="1" ref="BR161" ca="1">_xlfn.XLOOKUP($A161&amp;$B161,'[1]产值及收款计划（2026）'!$A:$A&amp;'[1]产值及收款计划（2026）'!$B:$B,'[1]产值及收款计划（2026）'!BR:BR)</f>
        <v>0</v>
      </c>
      <c r="CA161" s="256" cm="1">
        <f t="array" aca="1" ref="CA161" ca="1">_xlfn.XLOOKUP($A161&amp;$B161,'[1]产值及收款计划（2026）'!$A:$A&amp;'[1]产值及收款计划（2026）'!$B:$B,'[1]产值及收款计划（2026）'!CA:CA)</f>
        <v>0</v>
      </c>
      <c r="CB161" s="256" cm="1">
        <f t="array" aca="1" ref="CB161" ca="1">_xlfn.XLOOKUP($A161&amp;$B161,'[1]产值及收款计划（2026）'!$A:$A&amp;'[1]产值及收款计划（2026）'!$B:$B,'[1]产值及收款计划（2026）'!CB:CB)</f>
        <v>0</v>
      </c>
      <c r="CC161" s="256" cm="1">
        <f t="array" aca="1" ref="CC161" ca="1">_xlfn.XLOOKUP($A161&amp;$B161,'[1]产值及收款计划（2026）'!$A:$A&amp;'[1]产值及收款计划（2026）'!$B:$B,'[1]产值及收款计划（2026）'!CC:CC)</f>
        <v>0</v>
      </c>
      <c r="CD161" s="256" cm="1">
        <f t="array" aca="1" ref="CD161" ca="1">_xlfn.XLOOKUP($A161&amp;$B161,'[1]产值及收款计划（2026）'!$A:$A&amp;'[1]产值及收款计划（2026）'!$B:$B,'[1]产值及收款计划（2026）'!CD:CD)</f>
        <v>0</v>
      </c>
      <c r="CE161" s="256" cm="1">
        <f t="array" aca="1" ref="CE161" ca="1">_xlfn.XLOOKUP($A161&amp;$B161,'[1]产值及收款计划（2026）'!$A:$A&amp;'[1]产值及收款计划（2026）'!$B:$B,'[1]产值及收款计划（2026）'!CE:CE)</f>
        <v>0</v>
      </c>
      <c r="CF161" s="256" cm="1">
        <f t="array" aca="1" ref="CF161" ca="1">_xlfn.XLOOKUP($A161&amp;$B161,'[1]产值及收款计划（2026）'!$A:$A&amp;'[1]产值及收款计划（2026）'!$B:$B,'[1]产值及收款计划（2026）'!CF:CF)</f>
        <v>0</v>
      </c>
      <c r="CG161" s="256" cm="1">
        <f t="array" aca="1" ref="CG161" ca="1">_xlfn.XLOOKUP($A161&amp;$B161,'[1]产值及收款计划（2026）'!$A:$A&amp;'[1]产值及收款计划（2026）'!$B:$B,'[1]产值及收款计划（2026）'!CG:CG)</f>
        <v>0</v>
      </c>
      <c r="CH161" s="256" cm="1">
        <f t="array" aca="1" ref="CH161" ca="1">_xlfn.XLOOKUP($A161&amp;$B161,'[1]产值及收款计划（2026）'!$A:$A&amp;'[1]产值及收款计划（2026）'!$B:$B,'[1]产值及收款计划（2026）'!CH:CH)</f>
        <v>0</v>
      </c>
      <c r="CI161" s="256" cm="1">
        <f t="array" aca="1" ref="CI161" ca="1">_xlfn.XLOOKUP($A161&amp;$B161,'[1]产值及收款计划（2026）'!$A:$A&amp;'[1]产值及收款计划（2026）'!$B:$B,'[1]产值及收款计划（2026）'!CI:CI)</f>
        <v>0</v>
      </c>
      <c r="CJ161" s="256" cm="1">
        <f t="array" aca="1" ref="CJ161" ca="1">_xlfn.XLOOKUP($A161&amp;$B161,'[1]产值及收款计划（2026）'!$A:$A&amp;'[1]产值及收款计划（2026）'!$B:$B,'[1]产值及收款计划（2026）'!CJ:CJ)</f>
        <v>0</v>
      </c>
      <c r="CK161" s="256" cm="1">
        <f t="array" aca="1" ref="CK161" ca="1">_xlfn.XLOOKUP($A161&amp;$B161,'[1]产值及收款计划（2026）'!$A:$A&amp;'[1]产值及收款计划（2026）'!$B:$B,'[1]产值及收款计划（2026）'!CK:CK)</f>
        <v>0</v>
      </c>
      <c r="CL161" s="256" cm="1">
        <f t="array" aca="1" ref="CL161" ca="1">_xlfn.XLOOKUP($A161&amp;$B161,'[1]产值及收款计划（2026）'!$A:$A&amp;'[1]产值及收款计划（2026）'!$B:$B,'[1]产值及收款计划（2026）'!CL:CL)</f>
        <v>0</v>
      </c>
      <c r="DA161" s="256" cm="1">
        <f t="array" aca="1" ref="DA161" ca="1">_xlfn.XLOOKUP($A161&amp;$B161,'[1]产值及收款计划（2026）'!$A:$A&amp;'[1]产值及收款计划（2026）'!$B:$B,'[1]产值及收款计划（2026）'!DA:DA)</f>
        <v>0</v>
      </c>
      <c r="DB161" s="256" cm="1">
        <f t="array" aca="1" ref="DB161" ca="1">_xlfn.XLOOKUP($A161&amp;$B161,'[1]产值及收款计划（2026）'!$A:$A&amp;'[1]产值及收款计划（2026）'!$B:$B,'[1]产值及收款计划（2026）'!DB:DB)</f>
        <v>0</v>
      </c>
      <c r="DC161" s="256" cm="1">
        <f t="array" aca="1" ref="DC161" ca="1">_xlfn.XLOOKUP($A161&amp;$B161,'[1]产值及收款计划（2026）'!$A:$A&amp;'[1]产值及收款计划（2026）'!$B:$B,'[1]产值及收款计划（2026）'!DC:DC)</f>
        <v>0</v>
      </c>
      <c r="DD161" s="256" cm="1">
        <f t="array" aca="1" ref="DD161" ca="1">_xlfn.XLOOKUP($A161&amp;$B161,'[1]产值及收款计划（2026）'!$A:$A&amp;'[1]产值及收款计划（2026）'!$B:$B,'[1]产值及收款计划（2026）'!DD:DD)</f>
        <v>0</v>
      </c>
      <c r="DE161" s="256" cm="1">
        <f t="array" aca="1" ref="DE161" ca="1">_xlfn.XLOOKUP($A161&amp;$B161,'[1]产值及收款计划（2026）'!$A:$A&amp;'[1]产值及收款计划（2026）'!$B:$B,'[1]产值及收款计划（2026）'!DE:DE)</f>
        <v>0</v>
      </c>
      <c r="DF161" s="256" cm="1">
        <f t="array" aca="1" ref="DF161" ca="1">_xlfn.XLOOKUP($A161&amp;$B161,'[1]产值及收款计划（2026）'!$A:$A&amp;'[1]产值及收款计划（2026）'!$B:$B,'[1]产值及收款计划（2026）'!DF:DF)</f>
        <v>0</v>
      </c>
      <c r="DG161" s="256" cm="1">
        <f t="array" aca="1" ref="DG161" ca="1">_xlfn.XLOOKUP($A161&amp;$B161,'[1]产值及收款计划（2026）'!$A:$A&amp;'[1]产值及收款计划（2026）'!$B:$B,'[1]产值及收款计划（2026）'!DG:DG)</f>
        <v>0</v>
      </c>
      <c r="DH161" s="256" cm="1">
        <f t="array" aca="1" ref="DH161" ca="1">_xlfn.XLOOKUP($A161&amp;$B161,'[1]产值及收款计划（2026）'!$A:$A&amp;'[1]产值及收款计划（2026）'!$B:$B,'[1]产值及收款计划（2026）'!DH:DH)</f>
        <v>0</v>
      </c>
      <c r="DI161" s="256" cm="1">
        <f t="array" aca="1" ref="DI161" ca="1">_xlfn.XLOOKUP($A161&amp;$B161,'[1]产值及收款计划（2026）'!$A:$A&amp;'[1]产值及收款计划（2026）'!$B:$B,'[1]产值及收款计划（2026）'!DI:DI)</f>
        <v>0</v>
      </c>
      <c r="DJ161" s="256" cm="1">
        <f t="array" aca="1" ref="DJ161" ca="1">_xlfn.XLOOKUP($A161&amp;$B161,'[1]产值及收款计划（2026）'!$A:$A&amp;'[1]产值及收款计划（2026）'!$B:$B,'[1]产值及收款计划（2026）'!DJ:DJ)</f>
        <v>0</v>
      </c>
      <c r="DK161" s="256" cm="1">
        <f t="array" aca="1" ref="DK161" ca="1">_xlfn.XLOOKUP($A161&amp;$B161,'[1]产值及收款计划（2026）'!$A:$A&amp;'[1]产值及收款计划（2026）'!$B:$B,'[1]产值及收款计划（2026）'!DK:DK)</f>
        <v>0</v>
      </c>
      <c r="DL161" s="256" cm="1">
        <f t="array" aca="1" ref="DL161" ca="1">_xlfn.XLOOKUP($A161&amp;$B161,'[1]产值及收款计划（2026）'!$A:$A&amp;'[1]产值及收款计划（2026）'!$B:$B,'[1]产值及收款计划（2026）'!DL:DL)</f>
        <v>0</v>
      </c>
      <c r="DM161" s="264"/>
      <c r="DN161" s="250"/>
    </row>
    <row r="162" spans="1:118" ht="20.25" x14ac:dyDescent="0.15">
      <c r="A162" s="254">
        <f t="shared" ca="1" si="12"/>
        <v>158</v>
      </c>
      <c r="B162" s="254" t="s">
        <v>25</v>
      </c>
      <c r="C162" s="255" t="str" cm="1">
        <f t="array" aca="1" ref="C162" ca="1">_xlfn.XLOOKUP($A162&amp;$B162,'[1]产值及收款计划（2026）'!$A:$A&amp;'[1]产值及收款计划（2026）'!$B:$B,'[1]产值及收款计划（2026）'!C:C)</f>
        <v>待签15</v>
      </c>
      <c r="D162" s="255" t="str" cm="1">
        <f t="array" aca="1" ref="D162" ca="1">_xlfn.XLOOKUP($A162&amp;$B162,'[1]产值及收款计划（2026）'!$A:$A&amp;'[1]产值及收款计划（2026）'!$B:$B,'[1]产值及收款计划（2026）'!D:D)</f>
        <v>智慧车站</v>
      </c>
      <c r="E162" s="256" cm="1">
        <f t="array" aca="1" ref="E162" ca="1">_xlfn.XLOOKUP($A162&amp;$B162,'[1]产值及收款计划（2026）'!$A:$A&amp;'[1]产值及收款计划（2026）'!$B:$B,'[1]产值及收款计划（2026）'!E:E)</f>
        <v>195</v>
      </c>
      <c r="F162" s="256" cm="1">
        <f t="array" aca="1" ref="F162" ca="1">_xlfn.XLOOKUP($A162&amp;$B162,'[1]产值及收款计划（2026）'!$A:$A&amp;'[1]产值及收款计划（2026）'!$B:$B,'[1]产值及收款计划（2026）'!F:F)</f>
        <v>0</v>
      </c>
      <c r="G162" s="256" cm="1">
        <f t="array" aca="1" ref="G162" ca="1">_xlfn.XLOOKUP($A162&amp;$B162,'[1]产值及收款计划（2026）'!$A:$A&amp;'[1]产值及收款计划（2026）'!$B:$B,'[1]产值及收款计划（2026）'!G:G)</f>
        <v>0</v>
      </c>
      <c r="H162" s="256" cm="1">
        <f t="array" aca="1" ref="H162" ca="1">_xlfn.XLOOKUP($A162&amp;$B162,'[1]产值及收款计划（2026）'!$A:$A&amp;'[1]产值及收款计划（2026）'!$B:$B,'[1]产值及收款计划（2026）'!H:H)</f>
        <v>0</v>
      </c>
      <c r="I162" s="257" cm="1">
        <f t="array" aca="1" ref="I162" ca="1">_xlfn.XLOOKUP($A162&amp;$B162,'[1]产值及收款计划（2026）'!$A:$A&amp;'[1]产值及收款计划（2026）'!$B:$B,'[1]产值及收款计划（2026）'!I:I)</f>
        <v>0.8</v>
      </c>
      <c r="J162" s="258" cm="1">
        <f t="array" aca="1" ref="J162" ca="1">_xlfn.XLOOKUP($A162&amp;$B162,'[1]产值及收款计划（2026）'!$A:$A&amp;'[1]产值及收款计划（2026）'!$B:$B,'[1]产值及收款计划（2026）'!J:J)</f>
        <v>0.06</v>
      </c>
      <c r="K162" s="256" cm="1">
        <f t="array" aca="1" ref="K162" ca="1">_xlfn.XLOOKUP($A162&amp;$B162,'[1]产值及收款计划（2026）'!$A:$A&amp;'[1]产值及收款计划（2026）'!$B:$B,'[1]产值及收款计划（2026）'!K:K)</f>
        <v>0</v>
      </c>
      <c r="L162" s="256" cm="1">
        <f t="array" aca="1" ref="L162" ca="1">_xlfn.XLOOKUP($A162&amp;$B162,'[1]产值及收款计划（2026）'!$A:$A&amp;'[1]产值及收款计划（2026）'!$B:$B,'[1]产值及收款计划（2026）'!L:L)</f>
        <v>0</v>
      </c>
      <c r="M162" s="256" t="str" cm="1">
        <f t="array" aca="1" ref="M162" ca="1">_xlfn.XLOOKUP($A162&amp;$B162,'[1]产值及收款计划（2026）'!$A:$A&amp;'[1]产值及收款计划（2026）'!$B:$B,'[1]产值及收款计划（2026）'!M:M)</f>
        <v>主导</v>
      </c>
      <c r="N162" s="256" cm="1">
        <f t="array" aca="1" ref="N162" ca="1">_xlfn.XLOOKUP($A162&amp;$B162,'[1]产值及收款计划（2026）'!$A:$A&amp;'[1]产值及收款计划（2026）'!$B:$B,'[1]产值及收款计划（2026）'!N:N)</f>
        <v>0</v>
      </c>
      <c r="O162" s="256" t="str" cm="1">
        <f t="array" aca="1" ref="O162" ca="1">_xlfn.XLOOKUP($A162&amp;$B162,'[1]产值及收款计划（2026）'!$A:$A&amp;'[1]产值及收款计划（2026）'!$B:$B,'[1]产值及收款计划（2026）'!O:O)</f>
        <v>孔祥平</v>
      </c>
      <c r="P162" s="255" t="str" cm="1">
        <f t="array" aca="1" ref="P162" ca="1">_xlfn.XLOOKUP($A162&amp;$B162,'[1]产值及收款计划（2026）'!$A:$A&amp;'[1]产值及收款计划（2026）'!$B:$B,'[1]产值及收款计划（2026）'!P:P)</f>
        <v>待签</v>
      </c>
      <c r="Q162" s="256" cm="1">
        <f t="array" aca="1" ref="Q162" ca="1">_xlfn.XLOOKUP($A162&amp;$B162,'[1]产值及收款计划（2026）'!$A:$A&amp;'[1]产值及收款计划（2026）'!$B:$B,'[1]产值及收款计划（2026）'!Q:Q)</f>
        <v>0</v>
      </c>
      <c r="R162" s="256" cm="1">
        <f t="array" aca="1" ref="R162" ca="1">_xlfn.XLOOKUP($A162&amp;$B162,'[1]产值及收款计划（2026）'!$A:$A&amp;'[1]产值及收款计划（2026）'!$B:$B,'[1]产值及收款计划（2026）'!R:R)</f>
        <v>0</v>
      </c>
      <c r="S162" s="256" cm="1">
        <f t="array" aca="1" ref="S162" ca="1">_xlfn.XLOOKUP($A162&amp;$B162,'[1]产值及收款计划（2026）'!$A:$A&amp;'[1]产值及收款计划（2026）'!$B:$B,'[1]产值及收款计划（2026）'!S:S)</f>
        <v>0</v>
      </c>
      <c r="T162" s="256" cm="1">
        <f t="array" aca="1" ref="T162" ca="1">_xlfn.XLOOKUP($A162&amp;$B162,'[1]产值及收款计划（2026）'!$A:$A&amp;'[1]产值及收款计划（2026）'!$B:$B,'[1]产值及收款计划（2026）'!T:T)</f>
        <v>0</v>
      </c>
      <c r="U162" s="256" cm="1">
        <f t="array" aca="1" ref="U162" ca="1">_xlfn.XLOOKUP($A162&amp;$B162,'[1]产值及收款计划（2026）'!$A:$A&amp;'[1]产值及收款计划（2026）'!$B:$B,'[1]产值及收款计划（2026）'!U:U)</f>
        <v>0</v>
      </c>
      <c r="V162" s="256" cm="1">
        <f t="array" aca="1" ref="V162" ca="1">_xlfn.XLOOKUP($A162&amp;$B162,'[1]产值及收款计划（2026）'!$A:$A&amp;'[1]产值及收款计划（2026）'!$B:$B,'[1]产值及收款计划（2026）'!V:V)</f>
        <v>0</v>
      </c>
      <c r="W162" s="256" cm="1">
        <f t="array" aca="1" ref="W162" ca="1">_xlfn.XLOOKUP($A162&amp;$B162,'[1]产值及收款计划（2026）'!$A:$A&amp;'[1]产值及收款计划（2026）'!$B:$B,'[1]产值及收款计划（2026）'!W:W)</f>
        <v>0</v>
      </c>
      <c r="X162" s="256" cm="1">
        <f t="array" aca="1" ref="X162" ca="1">_xlfn.XLOOKUP($A162&amp;$B162,'[1]产值及收款计划（2026）'!$A:$A&amp;'[1]产值及收款计划（2026）'!$B:$B,'[1]产值及收款计划（2026）'!X:X)</f>
        <v>0</v>
      </c>
      <c r="Y162" s="256" cm="1">
        <f t="array" aca="1" ref="Y162" ca="1">_xlfn.XLOOKUP($A162&amp;$B162,'[1]产值及收款计划（2026）'!$A:$A&amp;'[1]产值及收款计划（2026）'!$B:$B,'[1]产值及收款计划（2026）'!Y:Y)</f>
        <v>0</v>
      </c>
      <c r="Z162" s="256" cm="1">
        <f t="array" aca="1" ref="Z162" ca="1">_xlfn.XLOOKUP($A162&amp;$B162,'[1]产值及收款计划（2026）'!$A:$A&amp;'[1]产值及收款计划（2026）'!$B:$B,'[1]产值及收款计划（2026）'!Z:Z)</f>
        <v>0</v>
      </c>
      <c r="AA162" s="256" cm="1">
        <f t="array" aca="1" ref="AA162" ca="1">_xlfn.XLOOKUP($A162&amp;$B162,'[1]产值及收款计划（2026）'!$A:$A&amp;'[1]产值及收款计划（2026）'!$B:$B,'[1]产值及收款计划（2026）'!AA:AA)</f>
        <v>0</v>
      </c>
      <c r="AB162" s="256" cm="1">
        <f t="array" aca="1" ref="AB162" ca="1">_xlfn.XLOOKUP($A162&amp;$B162,'[1]产值及收款计划（2026）'!$A:$A&amp;'[1]产值及收款计划（2026）'!$B:$B,'[1]产值及收款计划（2026）'!AB:AB)</f>
        <v>0</v>
      </c>
      <c r="AC162" s="256" cm="1">
        <f t="array" aca="1" ref="AC162" ca="1">_xlfn.XLOOKUP($A162&amp;$B162,'[1]产值及收款计划（2026）'!$A:$A&amp;'[1]产值及收款计划（2026）'!$B:$B,'[1]产值及收款计划（2026）'!AC:AC)</f>
        <v>0</v>
      </c>
      <c r="AD162" s="256" cm="1">
        <f t="array" aca="1" ref="AD162" ca="1">_xlfn.XLOOKUP($A162&amp;$B162,'[1]产值及收款计划（2026）'!$A:$A&amp;'[1]产值及收款计划（2026）'!$B:$B,'[1]产值及收款计划（2026）'!AD:AD)</f>
        <v>0</v>
      </c>
      <c r="AE162" s="256" cm="1">
        <f t="array" aca="1" ref="AE162" ca="1">_xlfn.XLOOKUP($A162&amp;$B162,'[1]产值及收款计划（2026）'!$A:$A&amp;'[1]产值及收款计划（2026）'!$B:$B,'[1]产值及收款计划（2026）'!AE:AE)</f>
        <v>0</v>
      </c>
      <c r="AF162" s="256" cm="1">
        <f t="array" aca="1" ref="AF162" ca="1">_xlfn.XLOOKUP($A162&amp;$B162,'[1]产值及收款计划（2026）'!$A:$A&amp;'[1]产值及收款计划（2026）'!$B:$B,'[1]产值及收款计划（2026）'!AF:AF)</f>
        <v>0</v>
      </c>
      <c r="AG162" s="256" cm="1">
        <f t="array" aca="1" ref="AG162" ca="1">_xlfn.XLOOKUP($A162&amp;$B162,'[1]产值及收款计划（2026）'!$A:$A&amp;'[1]产值及收款计划（2026）'!$B:$B,'[1]产值及收款计划（2026）'!AG:AG)</f>
        <v>0</v>
      </c>
      <c r="AH162" s="256" cm="1">
        <f t="array" aca="1" ref="AH162" ca="1">_xlfn.XLOOKUP($A162&amp;$B162,'[1]产值及收款计划（2026）'!$A:$A&amp;'[1]产值及收款计划（2026）'!$B:$B,'[1]产值及收款计划（2026）'!AH:AH)</f>
        <v>0</v>
      </c>
      <c r="AI162" s="256" cm="1">
        <f t="array" aca="1" ref="AI162" ca="1">_xlfn.XLOOKUP($A162&amp;$B162,'[1]产值及收款计划（2026）'!$A:$A&amp;'[1]产值及收款计划（2026）'!$B:$B,'[1]产值及收款计划（2026）'!AI:AI)</f>
        <v>0</v>
      </c>
      <c r="AJ162" s="256" cm="1">
        <f t="array" aca="1" ref="AJ162" ca="1">_xlfn.XLOOKUP($A162&amp;$B162,'[1]产值及收款计划（2026）'!$A:$A&amp;'[1]产值及收款计划（2026）'!$B:$B,'[1]产值及收款计划（2026）'!AJ:AJ)</f>
        <v>0</v>
      </c>
      <c r="AK162" s="256" cm="1">
        <f t="array" aca="1" ref="AK162" ca="1">_xlfn.XLOOKUP($A162&amp;$B162,'[1]产值及收款计划（2026）'!$A:$A&amp;'[1]产值及收款计划（2026）'!$B:$B,'[1]产值及收款计划（2026）'!AK:AK)</f>
        <v>0</v>
      </c>
      <c r="AL162" s="256" cm="1">
        <f t="array" aca="1" ref="AL162" ca="1">_xlfn.XLOOKUP($A162&amp;$B162,'[1]产值及收款计划（2026）'!$A:$A&amp;'[1]产值及收款计划（2026）'!$B:$B,'[1]产值及收款计划（2026）'!AL:AL)</f>
        <v>0</v>
      </c>
      <c r="AM162" s="263" t="e" cm="1">
        <f t="array" aca="1" ref="AM162" ca="1">_xlfn.LET(_xlpm.勾选月份状态数组,TRANSPOSE('PPT(12-15页）-TOP10'!$A$3:$A$14),_xlpm.选择数据区,IF('PPT(12-15页）-TOP10'!$E$3="收款",$BA162:$BL162,$AA162:$AL162),SUM(_xlfn._xlws.FILTER(_xlpm.选择数据区,_xlpm.勾选月份状态数组,"")))</f>
        <v>#NAME?</v>
      </c>
      <c r="AN162" s="256" t="e" cm="1">
        <f t="array" aca="1" ref="AN162" ca="1">_xlfn.LET(_xlpm.勾选月份状态数组,TRANSPOSE('PPT(12-15页）-TOP10'!$A$3:$A$14),_xlpm.选择数据区,IF('PPT(12-15页）-TOP10'!$E$3="收款",$DA162:$DL162,$CA162:$CL162),SUM(_xlfn._xlws.FILTER(_xlpm.选择数据区,_xlpm.勾选月份状态数组,"")))</f>
        <v>#NAME?</v>
      </c>
      <c r="AO162" s="256">
        <f ca="1">SUM(CA162:CC162)+SUM(AD162:AL162)</f>
        <v>0</v>
      </c>
      <c r="AP162" s="256"/>
      <c r="AQ162" s="256"/>
      <c r="AR162" s="256"/>
      <c r="AS162" s="256" cm="1">
        <f t="array" aca="1" ref="AS162" ca="1">_xlfn.XLOOKUP($A162&amp;$B162,'[1]产值及收款计划（2026）'!$A:$A&amp;'[1]产值及收款计划（2026）'!$B:$B,'[1]产值及收款计划（2026）'!AS:AS)</f>
        <v>0</v>
      </c>
      <c r="AT162" s="256" cm="1">
        <f t="array" aca="1" ref="AT162" ca="1">_xlfn.XLOOKUP($A162&amp;$B162,'[1]产值及收款计划（2026）'!$A:$A&amp;'[1]产值及收款计划（2026）'!$B:$B,'[1]产值及收款计划（2026）'!AT:AT)</f>
        <v>0</v>
      </c>
      <c r="AU162" s="256" cm="1">
        <f t="array" aca="1" ref="AU162" ca="1">_xlfn.XLOOKUP($A162&amp;$B162,'[1]产值及收款计划（2026）'!$A:$A&amp;'[1]产值及收款计划（2026）'!$B:$B,'[1]产值及收款计划（2026）'!AU:AU)</f>
        <v>0</v>
      </c>
      <c r="AV162" s="256" cm="1">
        <f t="array" aca="1" ref="AV162" ca="1">_xlfn.XLOOKUP($A162&amp;$B162,'[1]产值及收款计划（2026）'!$A:$A&amp;'[1]产值及收款计划（2026）'!$B:$B,'[1]产值及收款计划（2026）'!AV:AV)</f>
        <v>0</v>
      </c>
      <c r="AW162" s="256" cm="1">
        <f t="array" aca="1" ref="AW162" ca="1">_xlfn.XLOOKUP($A162&amp;$B162,'[1]产值及收款计划（2026）'!$A:$A&amp;'[1]产值及收款计划（2026）'!$B:$B,'[1]产值及收款计划（2026）'!AW:AW)</f>
        <v>0</v>
      </c>
      <c r="AX162" s="256" cm="1">
        <f t="array" aca="1" ref="AX162" ca="1">_xlfn.XLOOKUP($A162&amp;$B162,'[1]产值及收款计划（2026）'!$A:$A&amp;'[1]产值及收款计划（2026）'!$B:$B,'[1]产值及收款计划（2026）'!AX:AX)</f>
        <v>0</v>
      </c>
      <c r="AY162" s="256" cm="1">
        <f t="array" aca="1" ref="AY162" ca="1">_xlfn.XLOOKUP($A162&amp;$B162,'[1]产值及收款计划（2026）'!$A:$A&amp;'[1]产值及收款计划（2026）'!$B:$B,'[1]产值及收款计划（2026）'!AY:AY)</f>
        <v>0</v>
      </c>
      <c r="AZ162" s="256" cm="1">
        <f t="array" aca="1" ref="AZ162" ca="1">_xlfn.XLOOKUP($A162&amp;$B162,'[1]产值及收款计划（2026）'!$A:$A&amp;'[1]产值及收款计划（2026）'!$B:$B,'[1]产值及收款计划（2026）'!AZ:AZ)</f>
        <v>0</v>
      </c>
      <c r="BA162" s="256" cm="1">
        <f t="array" aca="1" ref="BA162" ca="1">_xlfn.XLOOKUP($A162&amp;$B162,'[1]产值及收款计划（2026）'!$A:$A&amp;'[1]产值及收款计划（2026）'!$B:$B,'[1]产值及收款计划（2026）'!BA:BA)</f>
        <v>0</v>
      </c>
      <c r="BB162" s="256" cm="1">
        <f t="array" aca="1" ref="BB162" ca="1">_xlfn.XLOOKUP($A162&amp;$B162,'[1]产值及收款计划（2026）'!$A:$A&amp;'[1]产值及收款计划（2026）'!$B:$B,'[1]产值及收款计划（2026）'!BB:BB)</f>
        <v>0</v>
      </c>
      <c r="BC162" s="256" cm="1">
        <f t="array" aca="1" ref="BC162" ca="1">_xlfn.XLOOKUP($A162&amp;$B162,'[1]产值及收款计划（2026）'!$A:$A&amp;'[1]产值及收款计划（2026）'!$B:$B,'[1]产值及收款计划（2026）'!BC:BC)</f>
        <v>0</v>
      </c>
      <c r="BD162" s="256" cm="1">
        <f t="array" aca="1" ref="BD162" ca="1">_xlfn.XLOOKUP($A162&amp;$B162,'[1]产值及收款计划（2026）'!$A:$A&amp;'[1]产值及收款计划（2026）'!$B:$B,'[1]产值及收款计划（2026）'!BD:BD)</f>
        <v>0</v>
      </c>
      <c r="BE162" s="256" cm="1">
        <f t="array" aca="1" ref="BE162" ca="1">_xlfn.XLOOKUP($A162&amp;$B162,'[1]产值及收款计划（2026）'!$A:$A&amp;'[1]产值及收款计划（2026）'!$B:$B,'[1]产值及收款计划（2026）'!BE:BE)</f>
        <v>0</v>
      </c>
      <c r="BF162" s="256" cm="1">
        <f t="array" aca="1" ref="BF162" ca="1">_xlfn.XLOOKUP($A162&amp;$B162,'[1]产值及收款计划（2026）'!$A:$A&amp;'[1]产值及收款计划（2026）'!$B:$B,'[1]产值及收款计划（2026）'!BF:BF)</f>
        <v>0</v>
      </c>
      <c r="BG162" s="256" cm="1">
        <f t="array" aca="1" ref="BG162" ca="1">_xlfn.XLOOKUP($A162&amp;$B162,'[1]产值及收款计划（2026）'!$A:$A&amp;'[1]产值及收款计划（2026）'!$B:$B,'[1]产值及收款计划（2026）'!BG:BG)</f>
        <v>0</v>
      </c>
      <c r="BH162" s="256" cm="1">
        <f t="array" aca="1" ref="BH162" ca="1">_xlfn.XLOOKUP($A162&amp;$B162,'[1]产值及收款计划（2026）'!$A:$A&amp;'[1]产值及收款计划（2026）'!$B:$B,'[1]产值及收款计划（2026）'!BH:BH)</f>
        <v>0</v>
      </c>
      <c r="BI162" s="256" cm="1">
        <f t="array" aca="1" ref="BI162" ca="1">_xlfn.XLOOKUP($A162&amp;$B162,'[1]产值及收款计划（2026）'!$A:$A&amp;'[1]产值及收款计划（2026）'!$B:$B,'[1]产值及收款计划（2026）'!BI:BI)</f>
        <v>0</v>
      </c>
      <c r="BJ162" s="256" cm="1">
        <f t="array" aca="1" ref="BJ162" ca="1">_xlfn.XLOOKUP($A162&amp;$B162,'[1]产值及收款计划（2026）'!$A:$A&amp;'[1]产值及收款计划（2026）'!$B:$B,'[1]产值及收款计划（2026）'!BJ:BJ)</f>
        <v>0</v>
      </c>
      <c r="BK162" s="256" cm="1">
        <f t="array" aca="1" ref="BK162" ca="1">_xlfn.XLOOKUP($A162&amp;$B162,'[1]产值及收款计划（2026）'!$A:$A&amp;'[1]产值及收款计划（2026）'!$B:$B,'[1]产值及收款计划（2026）'!BK:BK)</f>
        <v>0</v>
      </c>
      <c r="BL162" s="256" cm="1">
        <f t="array" aca="1" ref="BL162" ca="1">_xlfn.XLOOKUP($A162&amp;$B162,'[1]产值及收款计划（2026）'!$A:$A&amp;'[1]产值及收款计划（2026）'!$B:$B,'[1]产值及收款计划（2026）'!BL:BL)</f>
        <v>0</v>
      </c>
      <c r="BM162" s="256"/>
      <c r="BN162" s="256"/>
      <c r="BO162" s="256"/>
      <c r="BP162" s="256"/>
      <c r="BQ162" s="255" cm="1">
        <f t="array" aca="1" ref="BQ162" ca="1">_xlfn.XLOOKUP($A162&amp;$B162,'[1]产值及收款计划（2026）'!$A:$A&amp;'[1]产值及收款计划（2026）'!$B:$B,'[1]产值及收款计划（2026）'!BQ:BQ)</f>
        <v>0</v>
      </c>
      <c r="BR162" s="256" cm="1">
        <f t="array" aca="1" ref="BR162" ca="1">_xlfn.XLOOKUP($A162&amp;$B162,'[1]产值及收款计划（2026）'!$A:$A&amp;'[1]产值及收款计划（2026）'!$B:$B,'[1]产值及收款计划（2026）'!BR:BR)</f>
        <v>0</v>
      </c>
      <c r="CA162" s="256" cm="1">
        <f t="array" aca="1" ref="CA162" ca="1">_xlfn.XLOOKUP($A162&amp;$B162,'[1]产值及收款计划（2026）'!$A:$A&amp;'[1]产值及收款计划（2026）'!$B:$B,'[1]产值及收款计划（2026）'!CA:CA)</f>
        <v>0</v>
      </c>
      <c r="CB162" s="256" cm="1">
        <f t="array" aca="1" ref="CB162" ca="1">_xlfn.XLOOKUP($A162&amp;$B162,'[1]产值及收款计划（2026）'!$A:$A&amp;'[1]产值及收款计划（2026）'!$B:$B,'[1]产值及收款计划（2026）'!CB:CB)</f>
        <v>0</v>
      </c>
      <c r="CC162" s="256" cm="1">
        <f t="array" aca="1" ref="CC162" ca="1">_xlfn.XLOOKUP($A162&amp;$B162,'[1]产值及收款计划（2026）'!$A:$A&amp;'[1]产值及收款计划（2026）'!$B:$B,'[1]产值及收款计划（2026）'!CC:CC)</f>
        <v>0</v>
      </c>
      <c r="CD162" s="256" cm="1">
        <f t="array" aca="1" ref="CD162" ca="1">_xlfn.XLOOKUP($A162&amp;$B162,'[1]产值及收款计划（2026）'!$A:$A&amp;'[1]产值及收款计划（2026）'!$B:$B,'[1]产值及收款计划（2026）'!CD:CD)</f>
        <v>0</v>
      </c>
      <c r="CE162" s="256" cm="1">
        <f t="array" aca="1" ref="CE162" ca="1">_xlfn.XLOOKUP($A162&amp;$B162,'[1]产值及收款计划（2026）'!$A:$A&amp;'[1]产值及收款计划（2026）'!$B:$B,'[1]产值及收款计划（2026）'!CE:CE)</f>
        <v>0</v>
      </c>
      <c r="CF162" s="256" cm="1">
        <f t="array" aca="1" ref="CF162" ca="1">_xlfn.XLOOKUP($A162&amp;$B162,'[1]产值及收款计划（2026）'!$A:$A&amp;'[1]产值及收款计划（2026）'!$B:$B,'[1]产值及收款计划（2026）'!CF:CF)</f>
        <v>0</v>
      </c>
      <c r="CG162" s="256" cm="1">
        <f t="array" aca="1" ref="CG162" ca="1">_xlfn.XLOOKUP($A162&amp;$B162,'[1]产值及收款计划（2026）'!$A:$A&amp;'[1]产值及收款计划（2026）'!$B:$B,'[1]产值及收款计划（2026）'!CG:CG)</f>
        <v>0</v>
      </c>
      <c r="CH162" s="256" cm="1">
        <f t="array" aca="1" ref="CH162" ca="1">_xlfn.XLOOKUP($A162&amp;$B162,'[1]产值及收款计划（2026）'!$A:$A&amp;'[1]产值及收款计划（2026）'!$B:$B,'[1]产值及收款计划（2026）'!CH:CH)</f>
        <v>0</v>
      </c>
      <c r="CI162" s="256" cm="1">
        <f t="array" aca="1" ref="CI162" ca="1">_xlfn.XLOOKUP($A162&amp;$B162,'[1]产值及收款计划（2026）'!$A:$A&amp;'[1]产值及收款计划（2026）'!$B:$B,'[1]产值及收款计划（2026）'!CI:CI)</f>
        <v>0</v>
      </c>
      <c r="CJ162" s="256" cm="1">
        <f t="array" aca="1" ref="CJ162" ca="1">_xlfn.XLOOKUP($A162&amp;$B162,'[1]产值及收款计划（2026）'!$A:$A&amp;'[1]产值及收款计划（2026）'!$B:$B,'[1]产值及收款计划（2026）'!CJ:CJ)</f>
        <v>0</v>
      </c>
      <c r="CK162" s="256" cm="1">
        <f t="array" aca="1" ref="CK162" ca="1">_xlfn.XLOOKUP($A162&amp;$B162,'[1]产值及收款计划（2026）'!$A:$A&amp;'[1]产值及收款计划（2026）'!$B:$B,'[1]产值及收款计划（2026）'!CK:CK)</f>
        <v>0</v>
      </c>
      <c r="CL162" s="256" cm="1">
        <f t="array" aca="1" ref="CL162" ca="1">_xlfn.XLOOKUP($A162&amp;$B162,'[1]产值及收款计划（2026）'!$A:$A&amp;'[1]产值及收款计划（2026）'!$B:$B,'[1]产值及收款计划（2026）'!CL:CL)</f>
        <v>0</v>
      </c>
      <c r="DA162" s="256" cm="1">
        <f t="array" aca="1" ref="DA162" ca="1">_xlfn.XLOOKUP($A162&amp;$B162,'[1]产值及收款计划（2026）'!$A:$A&amp;'[1]产值及收款计划（2026）'!$B:$B,'[1]产值及收款计划（2026）'!DA:DA)</f>
        <v>0</v>
      </c>
      <c r="DB162" s="256" cm="1">
        <f t="array" aca="1" ref="DB162" ca="1">_xlfn.XLOOKUP($A162&amp;$B162,'[1]产值及收款计划（2026）'!$A:$A&amp;'[1]产值及收款计划（2026）'!$B:$B,'[1]产值及收款计划（2026）'!DB:DB)</f>
        <v>0</v>
      </c>
      <c r="DC162" s="256" cm="1">
        <f t="array" aca="1" ref="DC162" ca="1">_xlfn.XLOOKUP($A162&amp;$B162,'[1]产值及收款计划（2026）'!$A:$A&amp;'[1]产值及收款计划（2026）'!$B:$B,'[1]产值及收款计划（2026）'!DC:DC)</f>
        <v>0</v>
      </c>
      <c r="DD162" s="256" cm="1">
        <f t="array" aca="1" ref="DD162" ca="1">_xlfn.XLOOKUP($A162&amp;$B162,'[1]产值及收款计划（2026）'!$A:$A&amp;'[1]产值及收款计划（2026）'!$B:$B,'[1]产值及收款计划（2026）'!DD:DD)</f>
        <v>0</v>
      </c>
      <c r="DE162" s="256" cm="1">
        <f t="array" aca="1" ref="DE162" ca="1">_xlfn.XLOOKUP($A162&amp;$B162,'[1]产值及收款计划（2026）'!$A:$A&amp;'[1]产值及收款计划（2026）'!$B:$B,'[1]产值及收款计划（2026）'!DE:DE)</f>
        <v>0</v>
      </c>
      <c r="DF162" s="256" cm="1">
        <f t="array" aca="1" ref="DF162" ca="1">_xlfn.XLOOKUP($A162&amp;$B162,'[1]产值及收款计划（2026）'!$A:$A&amp;'[1]产值及收款计划（2026）'!$B:$B,'[1]产值及收款计划（2026）'!DF:DF)</f>
        <v>0</v>
      </c>
      <c r="DG162" s="256" cm="1">
        <f t="array" aca="1" ref="DG162" ca="1">_xlfn.XLOOKUP($A162&amp;$B162,'[1]产值及收款计划（2026）'!$A:$A&amp;'[1]产值及收款计划（2026）'!$B:$B,'[1]产值及收款计划（2026）'!DG:DG)</f>
        <v>0</v>
      </c>
      <c r="DH162" s="256" cm="1">
        <f t="array" aca="1" ref="DH162" ca="1">_xlfn.XLOOKUP($A162&amp;$B162,'[1]产值及收款计划（2026）'!$A:$A&amp;'[1]产值及收款计划（2026）'!$B:$B,'[1]产值及收款计划（2026）'!DH:DH)</f>
        <v>0</v>
      </c>
      <c r="DI162" s="256" cm="1">
        <f t="array" aca="1" ref="DI162" ca="1">_xlfn.XLOOKUP($A162&amp;$B162,'[1]产值及收款计划（2026）'!$A:$A&amp;'[1]产值及收款计划（2026）'!$B:$B,'[1]产值及收款计划（2026）'!DI:DI)</f>
        <v>0</v>
      </c>
      <c r="DJ162" s="256" cm="1">
        <f t="array" aca="1" ref="DJ162" ca="1">_xlfn.XLOOKUP($A162&amp;$B162,'[1]产值及收款计划（2026）'!$A:$A&amp;'[1]产值及收款计划（2026）'!$B:$B,'[1]产值及收款计划（2026）'!DJ:DJ)</f>
        <v>0</v>
      </c>
      <c r="DK162" s="256" cm="1">
        <f t="array" aca="1" ref="DK162" ca="1">_xlfn.XLOOKUP($A162&amp;$B162,'[1]产值及收款计划（2026）'!$A:$A&amp;'[1]产值及收款计划（2026）'!$B:$B,'[1]产值及收款计划（2026）'!DK:DK)</f>
        <v>0</v>
      </c>
      <c r="DL162" s="256" cm="1">
        <f t="array" aca="1" ref="DL162" ca="1">_xlfn.XLOOKUP($A162&amp;$B162,'[1]产值及收款计划（2026）'!$A:$A&amp;'[1]产值及收款计划（2026）'!$B:$B,'[1]产值及收款计划（2026）'!DL:DL)</f>
        <v>0</v>
      </c>
      <c r="DM162" s="264"/>
      <c r="DN162" s="250"/>
    </row>
    <row r="163" spans="1:118" ht="20.25" x14ac:dyDescent="0.15">
      <c r="A163" s="254">
        <f t="shared" ca="1" si="12"/>
        <v>159</v>
      </c>
      <c r="B163" s="254" t="s">
        <v>25</v>
      </c>
      <c r="C163" s="255" t="str" cm="1">
        <f t="array" aca="1" ref="C163" ca="1">_xlfn.XLOOKUP($A163&amp;$B163,'[1]产值及收款计划（2026）'!$A:$A&amp;'[1]产值及收款计划（2026）'!$B:$B,'[1]产值及收款计划（2026）'!C:C)</f>
        <v>待签16</v>
      </c>
      <c r="D163" s="255" t="str" cm="1">
        <f t="array" aca="1" ref="D163" ca="1">_xlfn.XLOOKUP($A163&amp;$B163,'[1]产值及收款计划（2026）'!$A:$A&amp;'[1]产值及收款计划（2026）'!$B:$B,'[1]产值及收款计划（2026）'!D:D)</f>
        <v>城投长兴建管平台项目</v>
      </c>
      <c r="E163" s="256" cm="1">
        <f t="array" aca="1" ref="E163" ca="1">_xlfn.XLOOKUP($A163&amp;$B163,'[1]产值及收款计划（2026）'!$A:$A&amp;'[1]产值及收款计划（2026）'!$B:$B,'[1]产值及收款计划（2026）'!E:E)</f>
        <v>300</v>
      </c>
      <c r="F163" s="256" cm="1">
        <f t="array" aca="1" ref="F163" ca="1">_xlfn.XLOOKUP($A163&amp;$B163,'[1]产值及收款计划（2026）'!$A:$A&amp;'[1]产值及收款计划（2026）'!$B:$B,'[1]产值及收款计划（2026）'!F:F)</f>
        <v>0</v>
      </c>
      <c r="G163" s="256" cm="1">
        <f t="array" aca="1" ref="G163" ca="1">_xlfn.XLOOKUP($A163&amp;$B163,'[1]产值及收款计划（2026）'!$A:$A&amp;'[1]产值及收款计划（2026）'!$B:$B,'[1]产值及收款计划（2026）'!G:G)</f>
        <v>0</v>
      </c>
      <c r="H163" s="256" cm="1">
        <f t="array" aca="1" ref="H163" ca="1">_xlfn.XLOOKUP($A163&amp;$B163,'[1]产值及收款计划（2026）'!$A:$A&amp;'[1]产值及收款计划（2026）'!$B:$B,'[1]产值及收款计划（2026）'!H:H)</f>
        <v>0</v>
      </c>
      <c r="I163" s="257" cm="1">
        <f t="array" aca="1" ref="I163" ca="1">_xlfn.XLOOKUP($A163&amp;$B163,'[1]产值及收款计划（2026）'!$A:$A&amp;'[1]产值及收款计划（2026）'!$B:$B,'[1]产值及收款计划（2026）'!I:I)</f>
        <v>1</v>
      </c>
      <c r="J163" s="258" cm="1">
        <f t="array" aca="1" ref="J163" ca="1">_xlfn.XLOOKUP($A163&amp;$B163,'[1]产值及收款计划（2026）'!$A:$A&amp;'[1]产值及收款计划（2026）'!$B:$B,'[1]产值及收款计划（2026）'!J:J)</f>
        <v>0.06</v>
      </c>
      <c r="K163" s="256" cm="1">
        <f t="array" aca="1" ref="K163" ca="1">_xlfn.XLOOKUP($A163&amp;$B163,'[1]产值及收款计划（2026）'!$A:$A&amp;'[1]产值及收款计划（2026）'!$B:$B,'[1]产值及收款计划（2026）'!K:K)</f>
        <v>0</v>
      </c>
      <c r="L163" s="256" cm="1">
        <f t="array" aca="1" ref="L163" ca="1">_xlfn.XLOOKUP($A163&amp;$B163,'[1]产值及收款计划（2026）'!$A:$A&amp;'[1]产值及收款计划（2026）'!$B:$B,'[1]产值及收款计划（2026）'!L:L)</f>
        <v>0</v>
      </c>
      <c r="M163" s="256" t="str" cm="1">
        <f t="array" aca="1" ref="M163" ca="1">_xlfn.XLOOKUP($A163&amp;$B163,'[1]产值及收款计划（2026）'!$A:$A&amp;'[1]产值及收款计划（2026）'!$B:$B,'[1]产值及收款计划（2026）'!M:M)</f>
        <v>主导</v>
      </c>
      <c r="N163" s="256" cm="1">
        <f t="array" aca="1" ref="N163" ca="1">_xlfn.XLOOKUP($A163&amp;$B163,'[1]产值及收款计划（2026）'!$A:$A&amp;'[1]产值及收款计划（2026）'!$B:$B,'[1]产值及收款计划（2026）'!N:N)</f>
        <v>0</v>
      </c>
      <c r="O163" s="256" t="str" cm="1">
        <f t="array" aca="1" ref="O163" ca="1">_xlfn.XLOOKUP($A163&amp;$B163,'[1]产值及收款计划（2026）'!$A:$A&amp;'[1]产值及收款计划（2026）'!$B:$B,'[1]产值及收款计划（2026）'!O:O)</f>
        <v>杨馨</v>
      </c>
      <c r="P163" s="255" t="str" cm="1">
        <f t="array" aca="1" ref="P163" ca="1">_xlfn.XLOOKUP($A163&amp;$B163,'[1]产值及收款计划（2026）'!$A:$A&amp;'[1]产值及收款计划（2026）'!$B:$B,'[1]产值及收款计划（2026）'!P:P)</f>
        <v>待签</v>
      </c>
      <c r="Q163" s="256" cm="1">
        <f t="array" aca="1" ref="Q163" ca="1">_xlfn.XLOOKUP($A163&amp;$B163,'[1]产值及收款计划（2026）'!$A:$A&amp;'[1]产值及收款计划（2026）'!$B:$B,'[1]产值及收款计划（2026）'!Q:Q)</f>
        <v>0</v>
      </c>
      <c r="R163" s="256" cm="1">
        <f t="array" aca="1" ref="R163" ca="1">_xlfn.XLOOKUP($A163&amp;$B163,'[1]产值及收款计划（2026）'!$A:$A&amp;'[1]产值及收款计划（2026）'!$B:$B,'[1]产值及收款计划（2026）'!R:R)</f>
        <v>0</v>
      </c>
      <c r="S163" s="256" cm="1">
        <f t="array" aca="1" ref="S163" ca="1">_xlfn.XLOOKUP($A163&amp;$B163,'[1]产值及收款计划（2026）'!$A:$A&amp;'[1]产值及收款计划（2026）'!$B:$B,'[1]产值及收款计划（2026）'!S:S)</f>
        <v>0</v>
      </c>
      <c r="T163" s="256" cm="1">
        <f t="array" aca="1" ref="T163" ca="1">_xlfn.XLOOKUP($A163&amp;$B163,'[1]产值及收款计划（2026）'!$A:$A&amp;'[1]产值及收款计划（2026）'!$B:$B,'[1]产值及收款计划（2026）'!T:T)</f>
        <v>0</v>
      </c>
      <c r="U163" s="256" cm="1">
        <f t="array" aca="1" ref="U163" ca="1">_xlfn.XLOOKUP($A163&amp;$B163,'[1]产值及收款计划（2026）'!$A:$A&amp;'[1]产值及收款计划（2026）'!$B:$B,'[1]产值及收款计划（2026）'!U:U)</f>
        <v>0</v>
      </c>
      <c r="V163" s="256" cm="1">
        <f t="array" aca="1" ref="V163" ca="1">_xlfn.XLOOKUP($A163&amp;$B163,'[1]产值及收款计划（2026）'!$A:$A&amp;'[1]产值及收款计划（2026）'!$B:$B,'[1]产值及收款计划（2026）'!V:V)</f>
        <v>0</v>
      </c>
      <c r="W163" s="256" cm="1">
        <f t="array" aca="1" ref="W163" ca="1">_xlfn.XLOOKUP($A163&amp;$B163,'[1]产值及收款计划（2026）'!$A:$A&amp;'[1]产值及收款计划（2026）'!$B:$B,'[1]产值及收款计划（2026）'!W:W)</f>
        <v>0</v>
      </c>
      <c r="X163" s="256" cm="1">
        <f t="array" aca="1" ref="X163" ca="1">_xlfn.XLOOKUP($A163&amp;$B163,'[1]产值及收款计划（2026）'!$A:$A&amp;'[1]产值及收款计划（2026）'!$B:$B,'[1]产值及收款计划（2026）'!X:X)</f>
        <v>0</v>
      </c>
      <c r="Y163" s="256" cm="1">
        <f t="array" aca="1" ref="Y163" ca="1">_xlfn.XLOOKUP($A163&amp;$B163,'[1]产值及收款计划（2026）'!$A:$A&amp;'[1]产值及收款计划（2026）'!$B:$B,'[1]产值及收款计划（2026）'!Y:Y)</f>
        <v>0</v>
      </c>
      <c r="Z163" s="256" cm="1">
        <f t="array" aca="1" ref="Z163" ca="1">_xlfn.XLOOKUP($A163&amp;$B163,'[1]产值及收款计划（2026）'!$A:$A&amp;'[1]产值及收款计划（2026）'!$B:$B,'[1]产值及收款计划（2026）'!Z:Z)</f>
        <v>0</v>
      </c>
      <c r="AA163" s="256" cm="1">
        <f t="array" aca="1" ref="AA163" ca="1">_xlfn.XLOOKUP($A163&amp;$B163,'[1]产值及收款计划（2026）'!$A:$A&amp;'[1]产值及收款计划（2026）'!$B:$B,'[1]产值及收款计划（2026）'!AA:AA)</f>
        <v>0</v>
      </c>
      <c r="AB163" s="256" cm="1">
        <f t="array" aca="1" ref="AB163" ca="1">_xlfn.XLOOKUP($A163&amp;$B163,'[1]产值及收款计划（2026）'!$A:$A&amp;'[1]产值及收款计划（2026）'!$B:$B,'[1]产值及收款计划（2026）'!AB:AB)</f>
        <v>0</v>
      </c>
      <c r="AC163" s="256" cm="1">
        <f t="array" aca="1" ref="AC163" ca="1">_xlfn.XLOOKUP($A163&amp;$B163,'[1]产值及收款计划（2026）'!$A:$A&amp;'[1]产值及收款计划（2026）'!$B:$B,'[1]产值及收款计划（2026）'!AC:AC)</f>
        <v>0</v>
      </c>
      <c r="AD163" s="256" cm="1">
        <f t="array" aca="1" ref="AD163" ca="1">_xlfn.XLOOKUP($A163&amp;$B163,'[1]产值及收款计划（2026）'!$A:$A&amp;'[1]产值及收款计划（2026）'!$B:$B,'[1]产值及收款计划（2026）'!AD:AD)</f>
        <v>0</v>
      </c>
      <c r="AE163" s="256" cm="1">
        <f t="array" aca="1" ref="AE163" ca="1">_xlfn.XLOOKUP($A163&amp;$B163,'[1]产值及收款计划（2026）'!$A:$A&amp;'[1]产值及收款计划（2026）'!$B:$B,'[1]产值及收款计划（2026）'!AE:AE)</f>
        <v>0</v>
      </c>
      <c r="AF163" s="256" cm="1">
        <f t="array" aca="1" ref="AF163" ca="1">_xlfn.XLOOKUP($A163&amp;$B163,'[1]产值及收款计划（2026）'!$A:$A&amp;'[1]产值及收款计划（2026）'!$B:$B,'[1]产值及收款计划（2026）'!AF:AF)</f>
        <v>0</v>
      </c>
      <c r="AG163" s="256" cm="1">
        <f t="array" aca="1" ref="AG163" ca="1">_xlfn.XLOOKUP($A163&amp;$B163,'[1]产值及收款计划（2026）'!$A:$A&amp;'[1]产值及收款计划（2026）'!$B:$B,'[1]产值及收款计划（2026）'!AG:AG)</f>
        <v>0</v>
      </c>
      <c r="AH163" s="256" cm="1">
        <f t="array" aca="1" ref="AH163" ca="1">_xlfn.XLOOKUP($A163&amp;$B163,'[1]产值及收款计划（2026）'!$A:$A&amp;'[1]产值及收款计划（2026）'!$B:$B,'[1]产值及收款计划（2026）'!AH:AH)</f>
        <v>0</v>
      </c>
      <c r="AI163" s="256" cm="1">
        <f t="array" aca="1" ref="AI163" ca="1">_xlfn.XLOOKUP($A163&amp;$B163,'[1]产值及收款计划（2026）'!$A:$A&amp;'[1]产值及收款计划（2026）'!$B:$B,'[1]产值及收款计划（2026）'!AI:AI)</f>
        <v>0</v>
      </c>
      <c r="AJ163" s="256" cm="1">
        <f t="array" aca="1" ref="AJ163" ca="1">_xlfn.XLOOKUP($A163&amp;$B163,'[1]产值及收款计划（2026）'!$A:$A&amp;'[1]产值及收款计划（2026）'!$B:$B,'[1]产值及收款计划（2026）'!AJ:AJ)</f>
        <v>0</v>
      </c>
      <c r="AK163" s="256" cm="1">
        <f t="array" aca="1" ref="AK163" ca="1">_xlfn.XLOOKUP($A163&amp;$B163,'[1]产值及收款计划（2026）'!$A:$A&amp;'[1]产值及收款计划（2026）'!$B:$B,'[1]产值及收款计划（2026）'!AK:AK)</f>
        <v>0</v>
      </c>
      <c r="AL163" s="256" cm="1">
        <f t="array" aca="1" ref="AL163" ca="1">_xlfn.XLOOKUP($A163&amp;$B163,'[1]产值及收款计划（2026）'!$A:$A&amp;'[1]产值及收款计划（2026）'!$B:$B,'[1]产值及收款计划（2026）'!AL:AL)</f>
        <v>100</v>
      </c>
      <c r="AM163" s="263" t="e" cm="1">
        <f t="array" aca="1" ref="AM163" ca="1">_xlfn.LET(_xlpm.勾选月份状态数组,TRANSPOSE('PPT(12-15页）-TOP10'!$A$3:$A$14),_xlpm.选择数据区,IF('PPT(12-15页）-TOP10'!$E$3="收款",$BA163:$BL163,$AA163:$AL163),SUM(_xlfn._xlws.FILTER(_xlpm.选择数据区,_xlpm.勾选月份状态数组,"")))</f>
        <v>#NAME?</v>
      </c>
      <c r="AN163" s="256" t="e" cm="1">
        <f t="array" aca="1" ref="AN163" ca="1">_xlfn.LET(_xlpm.勾选月份状态数组,TRANSPOSE('PPT(12-15页）-TOP10'!$A$3:$A$14),_xlpm.选择数据区,IF('PPT(12-15页）-TOP10'!$E$3="收款",$DA163:$DL163,$CA163:$CL163),SUM(_xlfn._xlws.FILTER(_xlpm.选择数据区,_xlpm.勾选月份状态数组,"")))</f>
        <v>#NAME?</v>
      </c>
      <c r="AO163" s="256">
        <f ca="1">SUM(CA163:CC163)+SUM(AD163:AL163)</f>
        <v>100</v>
      </c>
      <c r="AP163" s="256"/>
      <c r="AQ163" s="256"/>
      <c r="AR163" s="256"/>
      <c r="AS163" s="256" cm="1">
        <f t="array" aca="1" ref="AS163" ca="1">_xlfn.XLOOKUP($A163&amp;$B163,'[1]产值及收款计划（2026）'!$A:$A&amp;'[1]产值及收款计划（2026）'!$B:$B,'[1]产值及收款计划（2026）'!AS:AS)</f>
        <v>0</v>
      </c>
      <c r="AT163" s="256" cm="1">
        <f t="array" aca="1" ref="AT163" ca="1">_xlfn.XLOOKUP($A163&amp;$B163,'[1]产值及收款计划（2026）'!$A:$A&amp;'[1]产值及收款计划（2026）'!$B:$B,'[1]产值及收款计划（2026）'!AT:AT)</f>
        <v>0</v>
      </c>
      <c r="AU163" s="256" cm="1">
        <f t="array" aca="1" ref="AU163" ca="1">_xlfn.XLOOKUP($A163&amp;$B163,'[1]产值及收款计划（2026）'!$A:$A&amp;'[1]产值及收款计划（2026）'!$B:$B,'[1]产值及收款计划（2026）'!AU:AU)</f>
        <v>0</v>
      </c>
      <c r="AV163" s="256" cm="1">
        <f t="array" aca="1" ref="AV163" ca="1">_xlfn.XLOOKUP($A163&amp;$B163,'[1]产值及收款计划（2026）'!$A:$A&amp;'[1]产值及收款计划（2026）'!$B:$B,'[1]产值及收款计划（2026）'!AV:AV)</f>
        <v>0</v>
      </c>
      <c r="AW163" s="256" cm="1">
        <f t="array" aca="1" ref="AW163" ca="1">_xlfn.XLOOKUP($A163&amp;$B163,'[1]产值及收款计划（2026）'!$A:$A&amp;'[1]产值及收款计划（2026）'!$B:$B,'[1]产值及收款计划（2026）'!AW:AW)</f>
        <v>0</v>
      </c>
      <c r="AX163" s="256" cm="1">
        <f t="array" aca="1" ref="AX163" ca="1">_xlfn.XLOOKUP($A163&amp;$B163,'[1]产值及收款计划（2026）'!$A:$A&amp;'[1]产值及收款计划（2026）'!$B:$B,'[1]产值及收款计划（2026）'!AX:AX)</f>
        <v>0</v>
      </c>
      <c r="AY163" s="256" cm="1">
        <f t="array" aca="1" ref="AY163" ca="1">_xlfn.XLOOKUP($A163&amp;$B163,'[1]产值及收款计划（2026）'!$A:$A&amp;'[1]产值及收款计划（2026）'!$B:$B,'[1]产值及收款计划（2026）'!AY:AY)</f>
        <v>0</v>
      </c>
      <c r="AZ163" s="256" cm="1">
        <f t="array" aca="1" ref="AZ163" ca="1">_xlfn.XLOOKUP($A163&amp;$B163,'[1]产值及收款计划（2026）'!$A:$A&amp;'[1]产值及收款计划（2026）'!$B:$B,'[1]产值及收款计划（2026）'!AZ:AZ)</f>
        <v>0</v>
      </c>
      <c r="BA163" s="256" cm="1">
        <f t="array" aca="1" ref="BA163" ca="1">_xlfn.XLOOKUP($A163&amp;$B163,'[1]产值及收款计划（2026）'!$A:$A&amp;'[1]产值及收款计划（2026）'!$B:$B,'[1]产值及收款计划（2026）'!BA:BA)</f>
        <v>0</v>
      </c>
      <c r="BB163" s="256" cm="1">
        <f t="array" aca="1" ref="BB163" ca="1">_xlfn.XLOOKUP($A163&amp;$B163,'[1]产值及收款计划（2026）'!$A:$A&amp;'[1]产值及收款计划（2026）'!$B:$B,'[1]产值及收款计划（2026）'!BB:BB)</f>
        <v>0</v>
      </c>
      <c r="BC163" s="256" cm="1">
        <f t="array" aca="1" ref="BC163" ca="1">_xlfn.XLOOKUP($A163&amp;$B163,'[1]产值及收款计划（2026）'!$A:$A&amp;'[1]产值及收款计划（2026）'!$B:$B,'[1]产值及收款计划（2026）'!BC:BC)</f>
        <v>0</v>
      </c>
      <c r="BD163" s="256" cm="1">
        <f t="array" aca="1" ref="BD163" ca="1">_xlfn.XLOOKUP($A163&amp;$B163,'[1]产值及收款计划（2026）'!$A:$A&amp;'[1]产值及收款计划（2026）'!$B:$B,'[1]产值及收款计划（2026）'!BD:BD)</f>
        <v>0</v>
      </c>
      <c r="BE163" s="256" cm="1">
        <f t="array" aca="1" ref="BE163" ca="1">_xlfn.XLOOKUP($A163&amp;$B163,'[1]产值及收款计划（2026）'!$A:$A&amp;'[1]产值及收款计划（2026）'!$B:$B,'[1]产值及收款计划（2026）'!BE:BE)</f>
        <v>0</v>
      </c>
      <c r="BF163" s="256" cm="1">
        <f t="array" aca="1" ref="BF163" ca="1">_xlfn.XLOOKUP($A163&amp;$B163,'[1]产值及收款计划（2026）'!$A:$A&amp;'[1]产值及收款计划（2026）'!$B:$B,'[1]产值及收款计划（2026）'!BF:BF)</f>
        <v>0</v>
      </c>
      <c r="BG163" s="256" cm="1">
        <f t="array" aca="1" ref="BG163" ca="1">_xlfn.XLOOKUP($A163&amp;$B163,'[1]产值及收款计划（2026）'!$A:$A&amp;'[1]产值及收款计划（2026）'!$B:$B,'[1]产值及收款计划（2026）'!BG:BG)</f>
        <v>0</v>
      </c>
      <c r="BH163" s="256" cm="1">
        <f t="array" aca="1" ref="BH163" ca="1">_xlfn.XLOOKUP($A163&amp;$B163,'[1]产值及收款计划（2026）'!$A:$A&amp;'[1]产值及收款计划（2026）'!$B:$B,'[1]产值及收款计划（2026）'!BH:BH)</f>
        <v>0</v>
      </c>
      <c r="BI163" s="256" cm="1">
        <f t="array" aca="1" ref="BI163" ca="1">_xlfn.XLOOKUP($A163&amp;$B163,'[1]产值及收款计划（2026）'!$A:$A&amp;'[1]产值及收款计划（2026）'!$B:$B,'[1]产值及收款计划（2026）'!BI:BI)</f>
        <v>0</v>
      </c>
      <c r="BJ163" s="256" cm="1">
        <f t="array" aca="1" ref="BJ163" ca="1">_xlfn.XLOOKUP($A163&amp;$B163,'[1]产值及收款计划（2026）'!$A:$A&amp;'[1]产值及收款计划（2026）'!$B:$B,'[1]产值及收款计划（2026）'!BJ:BJ)</f>
        <v>0</v>
      </c>
      <c r="BK163" s="256" cm="1">
        <f t="array" aca="1" ref="BK163" ca="1">_xlfn.XLOOKUP($A163&amp;$B163,'[1]产值及收款计划（2026）'!$A:$A&amp;'[1]产值及收款计划（2026）'!$B:$B,'[1]产值及收款计划（2026）'!BK:BK)</f>
        <v>0</v>
      </c>
      <c r="BL163" s="256" cm="1">
        <f t="array" aca="1" ref="BL163" ca="1">_xlfn.XLOOKUP($A163&amp;$B163,'[1]产值及收款计划（2026）'!$A:$A&amp;'[1]产值及收款计划（2026）'!$B:$B,'[1]产值及收款计划（2026）'!BL:BL)</f>
        <v>0</v>
      </c>
      <c r="BM163" s="256"/>
      <c r="BN163" s="256"/>
      <c r="BO163" s="256"/>
      <c r="BP163" s="256"/>
      <c r="BQ163" s="255" cm="1">
        <f t="array" aca="1" ref="BQ163" ca="1">_xlfn.XLOOKUP($A163&amp;$B163,'[1]产值及收款计划（2026）'!$A:$A&amp;'[1]产值及收款计划（2026）'!$B:$B,'[1]产值及收款计划（2026）'!BQ:BQ)</f>
        <v>0</v>
      </c>
      <c r="BR163" s="256" cm="1">
        <f t="array" aca="1" ref="BR163" ca="1">_xlfn.XLOOKUP($A163&amp;$B163,'[1]产值及收款计划（2026）'!$A:$A&amp;'[1]产值及收款计划（2026）'!$B:$B,'[1]产值及收款计划（2026）'!BR:BR)</f>
        <v>0</v>
      </c>
      <c r="CA163" s="256" cm="1">
        <f t="array" aca="1" ref="CA163" ca="1">_xlfn.XLOOKUP($A163&amp;$B163,'[1]产值及收款计划（2026）'!$A:$A&amp;'[1]产值及收款计划（2026）'!$B:$B,'[1]产值及收款计划（2026）'!CA:CA)</f>
        <v>0</v>
      </c>
      <c r="CB163" s="256" cm="1">
        <f t="array" aca="1" ref="CB163" ca="1">_xlfn.XLOOKUP($A163&amp;$B163,'[1]产值及收款计划（2026）'!$A:$A&amp;'[1]产值及收款计划（2026）'!$B:$B,'[1]产值及收款计划（2026）'!CB:CB)</f>
        <v>0</v>
      </c>
      <c r="CC163" s="256" cm="1">
        <f t="array" aca="1" ref="CC163" ca="1">_xlfn.XLOOKUP($A163&amp;$B163,'[1]产值及收款计划（2026）'!$A:$A&amp;'[1]产值及收款计划（2026）'!$B:$B,'[1]产值及收款计划（2026）'!CC:CC)</f>
        <v>0</v>
      </c>
      <c r="CD163" s="256" cm="1">
        <f t="array" aca="1" ref="CD163" ca="1">_xlfn.XLOOKUP($A163&amp;$B163,'[1]产值及收款计划（2026）'!$A:$A&amp;'[1]产值及收款计划（2026）'!$B:$B,'[1]产值及收款计划（2026）'!CD:CD)</f>
        <v>0</v>
      </c>
      <c r="CE163" s="256" cm="1">
        <f t="array" aca="1" ref="CE163" ca="1">_xlfn.XLOOKUP($A163&amp;$B163,'[1]产值及收款计划（2026）'!$A:$A&amp;'[1]产值及收款计划（2026）'!$B:$B,'[1]产值及收款计划（2026）'!CE:CE)</f>
        <v>0</v>
      </c>
      <c r="CF163" s="256" cm="1">
        <f t="array" aca="1" ref="CF163" ca="1">_xlfn.XLOOKUP($A163&amp;$B163,'[1]产值及收款计划（2026）'!$A:$A&amp;'[1]产值及收款计划（2026）'!$B:$B,'[1]产值及收款计划（2026）'!CF:CF)</f>
        <v>0</v>
      </c>
      <c r="CG163" s="256" cm="1">
        <f t="array" aca="1" ref="CG163" ca="1">_xlfn.XLOOKUP($A163&amp;$B163,'[1]产值及收款计划（2026）'!$A:$A&amp;'[1]产值及收款计划（2026）'!$B:$B,'[1]产值及收款计划（2026）'!CG:CG)</f>
        <v>0</v>
      </c>
      <c r="CH163" s="256" cm="1">
        <f t="array" aca="1" ref="CH163" ca="1">_xlfn.XLOOKUP($A163&amp;$B163,'[1]产值及收款计划（2026）'!$A:$A&amp;'[1]产值及收款计划（2026）'!$B:$B,'[1]产值及收款计划（2026）'!CH:CH)</f>
        <v>0</v>
      </c>
      <c r="CI163" s="256" cm="1">
        <f t="array" aca="1" ref="CI163" ca="1">_xlfn.XLOOKUP($A163&amp;$B163,'[1]产值及收款计划（2026）'!$A:$A&amp;'[1]产值及收款计划（2026）'!$B:$B,'[1]产值及收款计划（2026）'!CI:CI)</f>
        <v>0</v>
      </c>
      <c r="CJ163" s="256" cm="1">
        <f t="array" aca="1" ref="CJ163" ca="1">_xlfn.XLOOKUP($A163&amp;$B163,'[1]产值及收款计划（2026）'!$A:$A&amp;'[1]产值及收款计划（2026）'!$B:$B,'[1]产值及收款计划（2026）'!CJ:CJ)</f>
        <v>0</v>
      </c>
      <c r="CK163" s="256" cm="1">
        <f t="array" aca="1" ref="CK163" ca="1">_xlfn.XLOOKUP($A163&amp;$B163,'[1]产值及收款计划（2026）'!$A:$A&amp;'[1]产值及收款计划（2026）'!$B:$B,'[1]产值及收款计划（2026）'!CK:CK)</f>
        <v>0</v>
      </c>
      <c r="CL163" s="256" cm="1">
        <f t="array" aca="1" ref="CL163" ca="1">_xlfn.XLOOKUP($A163&amp;$B163,'[1]产值及收款计划（2026）'!$A:$A&amp;'[1]产值及收款计划（2026）'!$B:$B,'[1]产值及收款计划（2026）'!CL:CL)</f>
        <v>0</v>
      </c>
      <c r="DA163" s="256" cm="1">
        <f t="array" aca="1" ref="DA163" ca="1">_xlfn.XLOOKUP($A163&amp;$B163,'[1]产值及收款计划（2026）'!$A:$A&amp;'[1]产值及收款计划（2026）'!$B:$B,'[1]产值及收款计划（2026）'!DA:DA)</f>
        <v>0</v>
      </c>
      <c r="DB163" s="256" cm="1">
        <f t="array" aca="1" ref="DB163" ca="1">_xlfn.XLOOKUP($A163&amp;$B163,'[1]产值及收款计划（2026）'!$A:$A&amp;'[1]产值及收款计划（2026）'!$B:$B,'[1]产值及收款计划（2026）'!DB:DB)</f>
        <v>0</v>
      </c>
      <c r="DC163" s="256" cm="1">
        <f t="array" aca="1" ref="DC163" ca="1">_xlfn.XLOOKUP($A163&amp;$B163,'[1]产值及收款计划（2026）'!$A:$A&amp;'[1]产值及收款计划（2026）'!$B:$B,'[1]产值及收款计划（2026）'!DC:DC)</f>
        <v>0</v>
      </c>
      <c r="DD163" s="256" cm="1">
        <f t="array" aca="1" ref="DD163" ca="1">_xlfn.XLOOKUP($A163&amp;$B163,'[1]产值及收款计划（2026）'!$A:$A&amp;'[1]产值及收款计划（2026）'!$B:$B,'[1]产值及收款计划（2026）'!DD:DD)</f>
        <v>0</v>
      </c>
      <c r="DE163" s="256" cm="1">
        <f t="array" aca="1" ref="DE163" ca="1">_xlfn.XLOOKUP($A163&amp;$B163,'[1]产值及收款计划（2026）'!$A:$A&amp;'[1]产值及收款计划（2026）'!$B:$B,'[1]产值及收款计划（2026）'!DE:DE)</f>
        <v>0</v>
      </c>
      <c r="DF163" s="256" cm="1">
        <f t="array" aca="1" ref="DF163" ca="1">_xlfn.XLOOKUP($A163&amp;$B163,'[1]产值及收款计划（2026）'!$A:$A&amp;'[1]产值及收款计划（2026）'!$B:$B,'[1]产值及收款计划（2026）'!DF:DF)</f>
        <v>0</v>
      </c>
      <c r="DG163" s="256" cm="1">
        <f t="array" aca="1" ref="DG163" ca="1">_xlfn.XLOOKUP($A163&amp;$B163,'[1]产值及收款计划（2026）'!$A:$A&amp;'[1]产值及收款计划（2026）'!$B:$B,'[1]产值及收款计划（2026）'!DG:DG)</f>
        <v>0</v>
      </c>
      <c r="DH163" s="256" cm="1">
        <f t="array" aca="1" ref="DH163" ca="1">_xlfn.XLOOKUP($A163&amp;$B163,'[1]产值及收款计划（2026）'!$A:$A&amp;'[1]产值及收款计划（2026）'!$B:$B,'[1]产值及收款计划（2026）'!DH:DH)</f>
        <v>0</v>
      </c>
      <c r="DI163" s="256" cm="1">
        <f t="array" aca="1" ref="DI163" ca="1">_xlfn.XLOOKUP($A163&amp;$B163,'[1]产值及收款计划（2026）'!$A:$A&amp;'[1]产值及收款计划（2026）'!$B:$B,'[1]产值及收款计划（2026）'!DI:DI)</f>
        <v>0</v>
      </c>
      <c r="DJ163" s="256" cm="1">
        <f t="array" aca="1" ref="DJ163" ca="1">_xlfn.XLOOKUP($A163&amp;$B163,'[1]产值及收款计划（2026）'!$A:$A&amp;'[1]产值及收款计划（2026）'!$B:$B,'[1]产值及收款计划（2026）'!DJ:DJ)</f>
        <v>0</v>
      </c>
      <c r="DK163" s="256" cm="1">
        <f t="array" aca="1" ref="DK163" ca="1">_xlfn.XLOOKUP($A163&amp;$B163,'[1]产值及收款计划（2026）'!$A:$A&amp;'[1]产值及收款计划（2026）'!$B:$B,'[1]产值及收款计划（2026）'!DK:DK)</f>
        <v>0</v>
      </c>
      <c r="DL163" s="256" cm="1">
        <f t="array" aca="1" ref="DL163" ca="1">_xlfn.XLOOKUP($A163&amp;$B163,'[1]产值及收款计划（2026）'!$A:$A&amp;'[1]产值及收款计划（2026）'!$B:$B,'[1]产值及收款计划（2026）'!DL:DL)</f>
        <v>0</v>
      </c>
      <c r="DM163" s="264"/>
      <c r="DN163" s="250"/>
    </row>
    <row r="164" spans="1:118" ht="20.25" x14ac:dyDescent="0.15">
      <c r="A164" s="254">
        <f t="shared" ca="1" si="12"/>
        <v>160</v>
      </c>
      <c r="B164" s="254" t="s">
        <v>25</v>
      </c>
      <c r="C164" s="255" t="str" cm="1">
        <f t="array" aca="1" ref="C164" ca="1">_xlfn.XLOOKUP($A164&amp;$B164,'[1]产值及收款计划（2026）'!$A:$A&amp;'[1]产值及收款计划（2026）'!$B:$B,'[1]产值及收款计划（2026）'!C:C)</f>
        <v>待签17</v>
      </c>
      <c r="D164" s="255" t="str" cm="1">
        <f t="array" aca="1" ref="D164" ca="1">_xlfn.XLOOKUP($A164&amp;$B164,'[1]产值及收款计划（2026）'!$A:$A&amp;'[1]产值及收款计划（2026）'!$B:$B,'[1]产值及收款计划（2026）'!D:D)</f>
        <v>沙特项目退税</v>
      </c>
      <c r="E164" s="256" cm="1">
        <f t="array" aca="1" ref="E164" ca="1">_xlfn.XLOOKUP($A164&amp;$B164,'[1]产值及收款计划（2026）'!$A:$A&amp;'[1]产值及收款计划（2026）'!$B:$B,'[1]产值及收款计划（2026）'!E:E)</f>
        <v>20</v>
      </c>
      <c r="F164" s="256" cm="1">
        <f t="array" aca="1" ref="F164" ca="1">_xlfn.XLOOKUP($A164&amp;$B164,'[1]产值及收款计划（2026）'!$A:$A&amp;'[1]产值及收款计划（2026）'!$B:$B,'[1]产值及收款计划（2026）'!F:F)</f>
        <v>0</v>
      </c>
      <c r="G164" s="256" cm="1">
        <f t="array" aca="1" ref="G164" ca="1">_xlfn.XLOOKUP($A164&amp;$B164,'[1]产值及收款计划（2026）'!$A:$A&amp;'[1]产值及收款计划（2026）'!$B:$B,'[1]产值及收款计划（2026）'!G:G)</f>
        <v>0</v>
      </c>
      <c r="H164" s="256" cm="1">
        <f t="array" aca="1" ref="H164" ca="1">_xlfn.XLOOKUP($A164&amp;$B164,'[1]产值及收款计划（2026）'!$A:$A&amp;'[1]产值及收款计划（2026）'!$B:$B,'[1]产值及收款计划（2026）'!H:H)</f>
        <v>0</v>
      </c>
      <c r="I164" s="257" cm="1">
        <f t="array" aca="1" ref="I164" ca="1">_xlfn.XLOOKUP($A164&amp;$B164,'[1]产值及收款计划（2026）'!$A:$A&amp;'[1]产值及收款计划（2026）'!$B:$B,'[1]产值及收款计划（2026）'!I:I)</f>
        <v>1</v>
      </c>
      <c r="J164" s="258" cm="1">
        <f t="array" aca="1" ref="J164" ca="1">_xlfn.XLOOKUP($A164&amp;$B164,'[1]产值及收款计划（2026）'!$A:$A&amp;'[1]产值及收款计划（2026）'!$B:$B,'[1]产值及收款计划（2026）'!J:J)</f>
        <v>0</v>
      </c>
      <c r="K164" s="256" cm="1">
        <f t="array" aca="1" ref="K164" ca="1">_xlfn.XLOOKUP($A164&amp;$B164,'[1]产值及收款计划（2026）'!$A:$A&amp;'[1]产值及收款计划（2026）'!$B:$B,'[1]产值及收款计划（2026）'!K:K)</f>
        <v>0</v>
      </c>
      <c r="L164" s="256" cm="1">
        <f t="array" aca="1" ref="L164" ca="1">_xlfn.XLOOKUP($A164&amp;$B164,'[1]产值及收款计划（2026）'!$A:$A&amp;'[1]产值及收款计划（2026）'!$B:$B,'[1]产值及收款计划（2026）'!L:L)</f>
        <v>0</v>
      </c>
      <c r="M164" s="256" t="str" cm="1">
        <f t="array" aca="1" ref="M164" ca="1">_xlfn.XLOOKUP($A164&amp;$B164,'[1]产值及收款计划（2026）'!$A:$A&amp;'[1]产值及收款计划（2026）'!$B:$B,'[1]产值及收款计划（2026）'!M:M)</f>
        <v>主导</v>
      </c>
      <c r="N164" s="256" t="str" cm="1">
        <f t="array" aca="1" ref="N164" ca="1">_xlfn.XLOOKUP($A164&amp;$B164,'[1]产值及收款计划（2026）'!$A:$A&amp;'[1]产值及收款计划（2026）'!$B:$B,'[1]产值及收款计划（2026）'!N:N)</f>
        <v>施林烽团队</v>
      </c>
      <c r="O164" s="256" cm="1">
        <f t="array" aca="1" ref="O164" ca="1">_xlfn.XLOOKUP($A164&amp;$B164,'[1]产值及收款计划（2026）'!$A:$A&amp;'[1]产值及收款计划（2026）'!$B:$B,'[1]产值及收款计划（2026）'!O:O)</f>
        <v>0</v>
      </c>
      <c r="P164" s="255" t="str" cm="1">
        <f t="array" aca="1" ref="P164" ca="1">_xlfn.XLOOKUP($A164&amp;$B164,'[1]产值及收款计划（2026）'!$A:$A&amp;'[1]产值及收款计划（2026）'!$B:$B,'[1]产值及收款计划（2026）'!P:P)</f>
        <v>待签</v>
      </c>
      <c r="Q164" s="256" cm="1">
        <f t="array" aca="1" ref="Q164" ca="1">_xlfn.XLOOKUP($A164&amp;$B164,'[1]产值及收款计划（2026）'!$A:$A&amp;'[1]产值及收款计划（2026）'!$B:$B,'[1]产值及收款计划（2026）'!Q:Q)</f>
        <v>0</v>
      </c>
      <c r="R164" s="256" cm="1">
        <f t="array" aca="1" ref="R164" ca="1">_xlfn.XLOOKUP($A164&amp;$B164,'[1]产值及收款计划（2026）'!$A:$A&amp;'[1]产值及收款计划（2026）'!$B:$B,'[1]产值及收款计划（2026）'!R:R)</f>
        <v>0</v>
      </c>
      <c r="S164" s="256" cm="1">
        <f t="array" aca="1" ref="S164" ca="1">_xlfn.XLOOKUP($A164&amp;$B164,'[1]产值及收款计划（2026）'!$A:$A&amp;'[1]产值及收款计划（2026）'!$B:$B,'[1]产值及收款计划（2026）'!S:S)</f>
        <v>0</v>
      </c>
      <c r="T164" s="256" cm="1">
        <f t="array" aca="1" ref="T164" ca="1">_xlfn.XLOOKUP($A164&amp;$B164,'[1]产值及收款计划（2026）'!$A:$A&amp;'[1]产值及收款计划（2026）'!$B:$B,'[1]产值及收款计划（2026）'!T:T)</f>
        <v>0</v>
      </c>
      <c r="U164" s="256" cm="1">
        <f t="array" aca="1" ref="U164" ca="1">_xlfn.XLOOKUP($A164&amp;$B164,'[1]产值及收款计划（2026）'!$A:$A&amp;'[1]产值及收款计划（2026）'!$B:$B,'[1]产值及收款计划（2026）'!U:U)</f>
        <v>0</v>
      </c>
      <c r="V164" s="256" cm="1">
        <f t="array" aca="1" ref="V164" ca="1">_xlfn.XLOOKUP($A164&amp;$B164,'[1]产值及收款计划（2026）'!$A:$A&amp;'[1]产值及收款计划（2026）'!$B:$B,'[1]产值及收款计划（2026）'!V:V)</f>
        <v>0</v>
      </c>
      <c r="W164" s="256" cm="1">
        <f t="array" aca="1" ref="W164" ca="1">_xlfn.XLOOKUP($A164&amp;$B164,'[1]产值及收款计划（2026）'!$A:$A&amp;'[1]产值及收款计划（2026）'!$B:$B,'[1]产值及收款计划（2026）'!W:W)</f>
        <v>0</v>
      </c>
      <c r="X164" s="256" cm="1">
        <f t="array" aca="1" ref="X164" ca="1">_xlfn.XLOOKUP($A164&amp;$B164,'[1]产值及收款计划（2026）'!$A:$A&amp;'[1]产值及收款计划（2026）'!$B:$B,'[1]产值及收款计划（2026）'!X:X)</f>
        <v>0</v>
      </c>
      <c r="Y164" s="256" cm="1">
        <f t="array" aca="1" ref="Y164" ca="1">_xlfn.XLOOKUP($A164&amp;$B164,'[1]产值及收款计划（2026）'!$A:$A&amp;'[1]产值及收款计划（2026）'!$B:$B,'[1]产值及收款计划（2026）'!Y:Y)</f>
        <v>0</v>
      </c>
      <c r="Z164" s="256" cm="1">
        <f t="array" aca="1" ref="Z164" ca="1">_xlfn.XLOOKUP($A164&amp;$B164,'[1]产值及收款计划（2026）'!$A:$A&amp;'[1]产值及收款计划（2026）'!$B:$B,'[1]产值及收款计划（2026）'!Z:Z)</f>
        <v>0</v>
      </c>
      <c r="AA164" s="256" cm="1">
        <f t="array" aca="1" ref="AA164" ca="1">_xlfn.XLOOKUP($A164&amp;$B164,'[1]产值及收款计划（2026）'!$A:$A&amp;'[1]产值及收款计划（2026）'!$B:$B,'[1]产值及收款计划（2026）'!AA:AA)</f>
        <v>0</v>
      </c>
      <c r="AB164" s="256" cm="1">
        <f t="array" aca="1" ref="AB164" ca="1">_xlfn.XLOOKUP($A164&amp;$B164,'[1]产值及收款计划（2026）'!$A:$A&amp;'[1]产值及收款计划（2026）'!$B:$B,'[1]产值及收款计划（2026）'!AB:AB)</f>
        <v>0</v>
      </c>
      <c r="AC164" s="256" cm="1">
        <f t="array" aca="1" ref="AC164" ca="1">_xlfn.XLOOKUP($A164&amp;$B164,'[1]产值及收款计划（2026）'!$A:$A&amp;'[1]产值及收款计划（2026）'!$B:$B,'[1]产值及收款计划（2026）'!AC:AC)</f>
        <v>0</v>
      </c>
      <c r="AD164" s="256" cm="1">
        <f t="array" aca="1" ref="AD164" ca="1">_xlfn.XLOOKUP($A164&amp;$B164,'[1]产值及收款计划（2026）'!$A:$A&amp;'[1]产值及收款计划（2026）'!$B:$B,'[1]产值及收款计划（2026）'!AD:AD)</f>
        <v>20</v>
      </c>
      <c r="AE164" s="256" cm="1">
        <f t="array" aca="1" ref="AE164" ca="1">_xlfn.XLOOKUP($A164&amp;$B164,'[1]产值及收款计划（2026）'!$A:$A&amp;'[1]产值及收款计划（2026）'!$B:$B,'[1]产值及收款计划（2026）'!AE:AE)</f>
        <v>0</v>
      </c>
      <c r="AF164" s="256" cm="1">
        <f t="array" aca="1" ref="AF164" ca="1">_xlfn.XLOOKUP($A164&amp;$B164,'[1]产值及收款计划（2026）'!$A:$A&amp;'[1]产值及收款计划（2026）'!$B:$B,'[1]产值及收款计划（2026）'!AF:AF)</f>
        <v>0</v>
      </c>
      <c r="AG164" s="256" cm="1">
        <f t="array" aca="1" ref="AG164" ca="1">_xlfn.XLOOKUP($A164&amp;$B164,'[1]产值及收款计划（2026）'!$A:$A&amp;'[1]产值及收款计划（2026）'!$B:$B,'[1]产值及收款计划（2026）'!AG:AG)</f>
        <v>0</v>
      </c>
      <c r="AH164" s="256" cm="1">
        <f t="array" aca="1" ref="AH164" ca="1">_xlfn.XLOOKUP($A164&amp;$B164,'[1]产值及收款计划（2026）'!$A:$A&amp;'[1]产值及收款计划（2026）'!$B:$B,'[1]产值及收款计划（2026）'!AH:AH)</f>
        <v>0</v>
      </c>
      <c r="AI164" s="256" cm="1">
        <f t="array" aca="1" ref="AI164" ca="1">_xlfn.XLOOKUP($A164&amp;$B164,'[1]产值及收款计划（2026）'!$A:$A&amp;'[1]产值及收款计划（2026）'!$B:$B,'[1]产值及收款计划（2026）'!AI:AI)</f>
        <v>0</v>
      </c>
      <c r="AJ164" s="256" cm="1">
        <f t="array" aca="1" ref="AJ164" ca="1">_xlfn.XLOOKUP($A164&amp;$B164,'[1]产值及收款计划（2026）'!$A:$A&amp;'[1]产值及收款计划（2026）'!$B:$B,'[1]产值及收款计划（2026）'!AJ:AJ)</f>
        <v>0</v>
      </c>
      <c r="AK164" s="256" cm="1">
        <f t="array" aca="1" ref="AK164" ca="1">_xlfn.XLOOKUP($A164&amp;$B164,'[1]产值及收款计划（2026）'!$A:$A&amp;'[1]产值及收款计划（2026）'!$B:$B,'[1]产值及收款计划（2026）'!AK:AK)</f>
        <v>0</v>
      </c>
      <c r="AL164" s="256" cm="1">
        <f t="array" aca="1" ref="AL164" ca="1">_xlfn.XLOOKUP($A164&amp;$B164,'[1]产值及收款计划（2026）'!$A:$A&amp;'[1]产值及收款计划（2026）'!$B:$B,'[1]产值及收款计划（2026）'!AL:AL)</f>
        <v>0</v>
      </c>
      <c r="AM164" s="263" t="e" cm="1">
        <f t="array" aca="1" ref="AM164" ca="1">_xlfn.LET(_xlpm.勾选月份状态数组,TRANSPOSE('PPT(12-15页）-TOP10'!$A$3:$A$14),_xlpm.选择数据区,IF('PPT(12-15页）-TOP10'!$E$3="收款",$BA164:$BL164,$AA164:$AL164),SUM(_xlfn._xlws.FILTER(_xlpm.选择数据区,_xlpm.勾选月份状态数组,"")))</f>
        <v>#NAME?</v>
      </c>
      <c r="AN164" s="256" t="e" cm="1">
        <f t="array" aca="1" ref="AN164" ca="1">_xlfn.LET(_xlpm.勾选月份状态数组,TRANSPOSE('PPT(12-15页）-TOP10'!$A$3:$A$14),_xlpm.选择数据区,IF('PPT(12-15页）-TOP10'!$E$3="收款",$DA164:$DL164,$CA164:$CL164),SUM(_xlfn._xlws.FILTER(_xlpm.选择数据区,_xlpm.勾选月份状态数组,"")))</f>
        <v>#NAME?</v>
      </c>
      <c r="AO164" s="256">
        <f ca="1">SUM(CA164:CC164)+SUM(AD164:AL164)</f>
        <v>20</v>
      </c>
      <c r="AP164" s="256"/>
      <c r="AQ164" s="256"/>
      <c r="AR164" s="256"/>
      <c r="AS164" s="256" cm="1">
        <f t="array" aca="1" ref="AS164" ca="1">_xlfn.XLOOKUP($A164&amp;$B164,'[1]产值及收款计划（2026）'!$A:$A&amp;'[1]产值及收款计划（2026）'!$B:$B,'[1]产值及收款计划（2026）'!AS:AS)</f>
        <v>0</v>
      </c>
      <c r="AT164" s="256" cm="1">
        <f t="array" aca="1" ref="AT164" ca="1">_xlfn.XLOOKUP($A164&amp;$B164,'[1]产值及收款计划（2026）'!$A:$A&amp;'[1]产值及收款计划（2026）'!$B:$B,'[1]产值及收款计划（2026）'!AT:AT)</f>
        <v>0</v>
      </c>
      <c r="AU164" s="256" cm="1">
        <f t="array" aca="1" ref="AU164" ca="1">_xlfn.XLOOKUP($A164&amp;$B164,'[1]产值及收款计划（2026）'!$A:$A&amp;'[1]产值及收款计划（2026）'!$B:$B,'[1]产值及收款计划（2026）'!AU:AU)</f>
        <v>0</v>
      </c>
      <c r="AV164" s="256" cm="1">
        <f t="array" aca="1" ref="AV164" ca="1">_xlfn.XLOOKUP($A164&amp;$B164,'[1]产值及收款计划（2026）'!$A:$A&amp;'[1]产值及收款计划（2026）'!$B:$B,'[1]产值及收款计划（2026）'!AV:AV)</f>
        <v>0</v>
      </c>
      <c r="AW164" s="256" cm="1">
        <f t="array" aca="1" ref="AW164" ca="1">_xlfn.XLOOKUP($A164&amp;$B164,'[1]产值及收款计划（2026）'!$A:$A&amp;'[1]产值及收款计划（2026）'!$B:$B,'[1]产值及收款计划（2026）'!AW:AW)</f>
        <v>0</v>
      </c>
      <c r="AX164" s="256" cm="1">
        <f t="array" aca="1" ref="AX164" ca="1">_xlfn.XLOOKUP($A164&amp;$B164,'[1]产值及收款计划（2026）'!$A:$A&amp;'[1]产值及收款计划（2026）'!$B:$B,'[1]产值及收款计划（2026）'!AX:AX)</f>
        <v>0</v>
      </c>
      <c r="AY164" s="256" cm="1">
        <f t="array" aca="1" ref="AY164" ca="1">_xlfn.XLOOKUP($A164&amp;$B164,'[1]产值及收款计划（2026）'!$A:$A&amp;'[1]产值及收款计划（2026）'!$B:$B,'[1]产值及收款计划（2026）'!AY:AY)</f>
        <v>0</v>
      </c>
      <c r="AZ164" s="256" cm="1">
        <f t="array" aca="1" ref="AZ164" ca="1">_xlfn.XLOOKUP($A164&amp;$B164,'[1]产值及收款计划（2026）'!$A:$A&amp;'[1]产值及收款计划（2026）'!$B:$B,'[1]产值及收款计划（2026）'!AZ:AZ)</f>
        <v>0</v>
      </c>
      <c r="BA164" s="256" cm="1">
        <f t="array" aca="1" ref="BA164" ca="1">_xlfn.XLOOKUP($A164&amp;$B164,'[1]产值及收款计划（2026）'!$A:$A&amp;'[1]产值及收款计划（2026）'!$B:$B,'[1]产值及收款计划（2026）'!BA:BA)</f>
        <v>0</v>
      </c>
      <c r="BB164" s="256" cm="1">
        <f t="array" aca="1" ref="BB164" ca="1">_xlfn.XLOOKUP($A164&amp;$B164,'[1]产值及收款计划（2026）'!$A:$A&amp;'[1]产值及收款计划（2026）'!$B:$B,'[1]产值及收款计划（2026）'!BB:BB)</f>
        <v>0</v>
      </c>
      <c r="BC164" s="256" cm="1">
        <f t="array" aca="1" ref="BC164" ca="1">_xlfn.XLOOKUP($A164&amp;$B164,'[1]产值及收款计划（2026）'!$A:$A&amp;'[1]产值及收款计划（2026）'!$B:$B,'[1]产值及收款计划（2026）'!BC:BC)</f>
        <v>0</v>
      </c>
      <c r="BD164" s="256" cm="1">
        <f t="array" aca="1" ref="BD164" ca="1">_xlfn.XLOOKUP($A164&amp;$B164,'[1]产值及收款计划（2026）'!$A:$A&amp;'[1]产值及收款计划（2026）'!$B:$B,'[1]产值及收款计划（2026）'!BD:BD)</f>
        <v>0</v>
      </c>
      <c r="BE164" s="256" cm="1">
        <f t="array" aca="1" ref="BE164" ca="1">_xlfn.XLOOKUP($A164&amp;$B164,'[1]产值及收款计划（2026）'!$A:$A&amp;'[1]产值及收款计划（2026）'!$B:$B,'[1]产值及收款计划（2026）'!BE:BE)</f>
        <v>0</v>
      </c>
      <c r="BF164" s="256" cm="1">
        <f t="array" aca="1" ref="BF164" ca="1">_xlfn.XLOOKUP($A164&amp;$B164,'[1]产值及收款计划（2026）'!$A:$A&amp;'[1]产值及收款计划（2026）'!$B:$B,'[1]产值及收款计划（2026）'!BF:BF)</f>
        <v>0</v>
      </c>
      <c r="BG164" s="256" cm="1">
        <f t="array" aca="1" ref="BG164" ca="1">_xlfn.XLOOKUP($A164&amp;$B164,'[1]产值及收款计划（2026）'!$A:$A&amp;'[1]产值及收款计划（2026）'!$B:$B,'[1]产值及收款计划（2026）'!BG:BG)</f>
        <v>0</v>
      </c>
      <c r="BH164" s="256" cm="1">
        <f t="array" aca="1" ref="BH164" ca="1">_xlfn.XLOOKUP($A164&amp;$B164,'[1]产值及收款计划（2026）'!$A:$A&amp;'[1]产值及收款计划（2026）'!$B:$B,'[1]产值及收款计划（2026）'!BH:BH)</f>
        <v>0</v>
      </c>
      <c r="BI164" s="256" cm="1">
        <f t="array" aca="1" ref="BI164" ca="1">_xlfn.XLOOKUP($A164&amp;$B164,'[1]产值及收款计划（2026）'!$A:$A&amp;'[1]产值及收款计划（2026）'!$B:$B,'[1]产值及收款计划（2026）'!BI:BI)</f>
        <v>0</v>
      </c>
      <c r="BJ164" s="256" cm="1">
        <f t="array" aca="1" ref="BJ164" ca="1">_xlfn.XLOOKUP($A164&amp;$B164,'[1]产值及收款计划（2026）'!$A:$A&amp;'[1]产值及收款计划（2026）'!$B:$B,'[1]产值及收款计划（2026）'!BJ:BJ)</f>
        <v>0</v>
      </c>
      <c r="BK164" s="256" cm="1">
        <f t="array" aca="1" ref="BK164" ca="1">_xlfn.XLOOKUP($A164&amp;$B164,'[1]产值及收款计划（2026）'!$A:$A&amp;'[1]产值及收款计划（2026）'!$B:$B,'[1]产值及收款计划（2026）'!BK:BK)</f>
        <v>0</v>
      </c>
      <c r="BL164" s="256" cm="1">
        <f t="array" aca="1" ref="BL164" ca="1">_xlfn.XLOOKUP($A164&amp;$B164,'[1]产值及收款计划（2026）'!$A:$A&amp;'[1]产值及收款计划（2026）'!$B:$B,'[1]产值及收款计划（2026）'!BL:BL)</f>
        <v>0</v>
      </c>
      <c r="BM164" s="256"/>
      <c r="BN164" s="256"/>
      <c r="BO164" s="256"/>
      <c r="BP164" s="256"/>
      <c r="BQ164" s="255" cm="1">
        <f t="array" aca="1" ref="BQ164" ca="1">_xlfn.XLOOKUP($A164&amp;$B164,'[1]产值及收款计划（2026）'!$A:$A&amp;'[1]产值及收款计划（2026）'!$B:$B,'[1]产值及收款计划（2026）'!BQ:BQ)</f>
        <v>0</v>
      </c>
      <c r="BR164" s="256" cm="1">
        <f t="array" aca="1" ref="BR164" ca="1">_xlfn.XLOOKUP($A164&amp;$B164,'[1]产值及收款计划（2026）'!$A:$A&amp;'[1]产值及收款计划（2026）'!$B:$B,'[1]产值及收款计划（2026）'!BR:BR)</f>
        <v>0</v>
      </c>
      <c r="CA164" s="256" cm="1">
        <f t="array" aca="1" ref="CA164" ca="1">_xlfn.XLOOKUP($A164&amp;$B164,'[1]产值及收款计划（2026）'!$A:$A&amp;'[1]产值及收款计划（2026）'!$B:$B,'[1]产值及收款计划（2026）'!CA:CA)</f>
        <v>0</v>
      </c>
      <c r="CB164" s="256" cm="1">
        <f t="array" aca="1" ref="CB164" ca="1">_xlfn.XLOOKUP($A164&amp;$B164,'[1]产值及收款计划（2026）'!$A:$A&amp;'[1]产值及收款计划（2026）'!$B:$B,'[1]产值及收款计划（2026）'!CB:CB)</f>
        <v>0</v>
      </c>
      <c r="CC164" s="256" cm="1">
        <f t="array" aca="1" ref="CC164" ca="1">_xlfn.XLOOKUP($A164&amp;$B164,'[1]产值及收款计划（2026）'!$A:$A&amp;'[1]产值及收款计划（2026）'!$B:$B,'[1]产值及收款计划（2026）'!CC:CC)</f>
        <v>0</v>
      </c>
      <c r="CD164" s="256" cm="1">
        <f t="array" aca="1" ref="CD164" ca="1">_xlfn.XLOOKUP($A164&amp;$B164,'[1]产值及收款计划（2026）'!$A:$A&amp;'[1]产值及收款计划（2026）'!$B:$B,'[1]产值及收款计划（2026）'!CD:CD)</f>
        <v>0</v>
      </c>
      <c r="CE164" s="256" cm="1">
        <f t="array" aca="1" ref="CE164" ca="1">_xlfn.XLOOKUP($A164&amp;$B164,'[1]产值及收款计划（2026）'!$A:$A&amp;'[1]产值及收款计划（2026）'!$B:$B,'[1]产值及收款计划（2026）'!CE:CE)</f>
        <v>0</v>
      </c>
      <c r="CF164" s="256" cm="1">
        <f t="array" aca="1" ref="CF164" ca="1">_xlfn.XLOOKUP($A164&amp;$B164,'[1]产值及收款计划（2026）'!$A:$A&amp;'[1]产值及收款计划（2026）'!$B:$B,'[1]产值及收款计划（2026）'!CF:CF)</f>
        <v>0</v>
      </c>
      <c r="CG164" s="256" cm="1">
        <f t="array" aca="1" ref="CG164" ca="1">_xlfn.XLOOKUP($A164&amp;$B164,'[1]产值及收款计划（2026）'!$A:$A&amp;'[1]产值及收款计划（2026）'!$B:$B,'[1]产值及收款计划（2026）'!CG:CG)</f>
        <v>0</v>
      </c>
      <c r="CH164" s="256" cm="1">
        <f t="array" aca="1" ref="CH164" ca="1">_xlfn.XLOOKUP($A164&amp;$B164,'[1]产值及收款计划（2026）'!$A:$A&amp;'[1]产值及收款计划（2026）'!$B:$B,'[1]产值及收款计划（2026）'!CH:CH)</f>
        <v>0</v>
      </c>
      <c r="CI164" s="256" cm="1">
        <f t="array" aca="1" ref="CI164" ca="1">_xlfn.XLOOKUP($A164&amp;$B164,'[1]产值及收款计划（2026）'!$A:$A&amp;'[1]产值及收款计划（2026）'!$B:$B,'[1]产值及收款计划（2026）'!CI:CI)</f>
        <v>0</v>
      </c>
      <c r="CJ164" s="256" cm="1">
        <f t="array" aca="1" ref="CJ164" ca="1">_xlfn.XLOOKUP($A164&amp;$B164,'[1]产值及收款计划（2026）'!$A:$A&amp;'[1]产值及收款计划（2026）'!$B:$B,'[1]产值及收款计划（2026）'!CJ:CJ)</f>
        <v>0</v>
      </c>
      <c r="CK164" s="256" cm="1">
        <f t="array" aca="1" ref="CK164" ca="1">_xlfn.XLOOKUP($A164&amp;$B164,'[1]产值及收款计划（2026）'!$A:$A&amp;'[1]产值及收款计划（2026）'!$B:$B,'[1]产值及收款计划（2026）'!CK:CK)</f>
        <v>0</v>
      </c>
      <c r="CL164" s="256" cm="1">
        <f t="array" aca="1" ref="CL164" ca="1">_xlfn.XLOOKUP($A164&amp;$B164,'[1]产值及收款计划（2026）'!$A:$A&amp;'[1]产值及收款计划（2026）'!$B:$B,'[1]产值及收款计划（2026）'!CL:CL)</f>
        <v>0</v>
      </c>
      <c r="DA164" s="256" cm="1">
        <f t="array" aca="1" ref="DA164" ca="1">_xlfn.XLOOKUP($A164&amp;$B164,'[1]产值及收款计划（2026）'!$A:$A&amp;'[1]产值及收款计划（2026）'!$B:$B,'[1]产值及收款计划（2026）'!DA:DA)</f>
        <v>0</v>
      </c>
      <c r="DB164" s="256" cm="1">
        <f t="array" aca="1" ref="DB164" ca="1">_xlfn.XLOOKUP($A164&amp;$B164,'[1]产值及收款计划（2026）'!$A:$A&amp;'[1]产值及收款计划（2026）'!$B:$B,'[1]产值及收款计划（2026）'!DB:DB)</f>
        <v>0</v>
      </c>
      <c r="DC164" s="256" cm="1">
        <f t="array" aca="1" ref="DC164" ca="1">_xlfn.XLOOKUP($A164&amp;$B164,'[1]产值及收款计划（2026）'!$A:$A&amp;'[1]产值及收款计划（2026）'!$B:$B,'[1]产值及收款计划（2026）'!DC:DC)</f>
        <v>0</v>
      </c>
      <c r="DD164" s="256" cm="1">
        <f t="array" aca="1" ref="DD164" ca="1">_xlfn.XLOOKUP($A164&amp;$B164,'[1]产值及收款计划（2026）'!$A:$A&amp;'[1]产值及收款计划（2026）'!$B:$B,'[1]产值及收款计划（2026）'!DD:DD)</f>
        <v>0</v>
      </c>
      <c r="DE164" s="256" cm="1">
        <f t="array" aca="1" ref="DE164" ca="1">_xlfn.XLOOKUP($A164&amp;$B164,'[1]产值及收款计划（2026）'!$A:$A&amp;'[1]产值及收款计划（2026）'!$B:$B,'[1]产值及收款计划（2026）'!DE:DE)</f>
        <v>0</v>
      </c>
      <c r="DF164" s="256" cm="1">
        <f t="array" aca="1" ref="DF164" ca="1">_xlfn.XLOOKUP($A164&amp;$B164,'[1]产值及收款计划（2026）'!$A:$A&amp;'[1]产值及收款计划（2026）'!$B:$B,'[1]产值及收款计划（2026）'!DF:DF)</f>
        <v>0</v>
      </c>
      <c r="DG164" s="256" cm="1">
        <f t="array" aca="1" ref="DG164" ca="1">_xlfn.XLOOKUP($A164&amp;$B164,'[1]产值及收款计划（2026）'!$A:$A&amp;'[1]产值及收款计划（2026）'!$B:$B,'[1]产值及收款计划（2026）'!DG:DG)</f>
        <v>0</v>
      </c>
      <c r="DH164" s="256" cm="1">
        <f t="array" aca="1" ref="DH164" ca="1">_xlfn.XLOOKUP($A164&amp;$B164,'[1]产值及收款计划（2026）'!$A:$A&amp;'[1]产值及收款计划（2026）'!$B:$B,'[1]产值及收款计划（2026）'!DH:DH)</f>
        <v>0</v>
      </c>
      <c r="DI164" s="256" cm="1">
        <f t="array" aca="1" ref="DI164" ca="1">_xlfn.XLOOKUP($A164&amp;$B164,'[1]产值及收款计划（2026）'!$A:$A&amp;'[1]产值及收款计划（2026）'!$B:$B,'[1]产值及收款计划（2026）'!DI:DI)</f>
        <v>0</v>
      </c>
      <c r="DJ164" s="256" cm="1">
        <f t="array" aca="1" ref="DJ164" ca="1">_xlfn.XLOOKUP($A164&amp;$B164,'[1]产值及收款计划（2026）'!$A:$A&amp;'[1]产值及收款计划（2026）'!$B:$B,'[1]产值及收款计划（2026）'!DJ:DJ)</f>
        <v>0</v>
      </c>
      <c r="DK164" s="256" cm="1">
        <f t="array" aca="1" ref="DK164" ca="1">_xlfn.XLOOKUP($A164&amp;$B164,'[1]产值及收款计划（2026）'!$A:$A&amp;'[1]产值及收款计划（2026）'!$B:$B,'[1]产值及收款计划（2026）'!DK:DK)</f>
        <v>0</v>
      </c>
      <c r="DL164" s="256" cm="1">
        <f t="array" aca="1" ref="DL164" ca="1">_xlfn.XLOOKUP($A164&amp;$B164,'[1]产值及收款计划（2026）'!$A:$A&amp;'[1]产值及收款计划（2026）'!$B:$B,'[1]产值及收款计划（2026）'!DL:DL)</f>
        <v>0</v>
      </c>
      <c r="DM164" s="264"/>
      <c r="DN164" s="250"/>
    </row>
    <row r="165" spans="1:118" ht="20.25" x14ac:dyDescent="0.15">
      <c r="A165" s="254">
        <f t="shared" ca="1" si="12"/>
        <v>161</v>
      </c>
      <c r="B165" s="254" t="s">
        <v>25</v>
      </c>
      <c r="C165" s="255" t="str" cm="1">
        <f t="array" aca="1" ref="C165" ca="1">_xlfn.XLOOKUP($A165&amp;$B165,'[1]产值及收款计划（2026）'!$A:$A&amp;'[1]产值及收款计划（2026）'!$B:$B,'[1]产值及收款计划（2026）'!C:C)</f>
        <v>待签19</v>
      </c>
      <c r="D165" s="255" t="str" cm="1">
        <f t="array" aca="1" ref="D165" ca="1">_xlfn.XLOOKUP($A165&amp;$B165,'[1]产值及收款计划（2026）'!$A:$A&amp;'[1]产值及收款计划（2026）'!$B:$B,'[1]产值及收款计划（2026）'!D:D)</f>
        <v>福建分公司25年挂账：32.725</v>
      </c>
      <c r="E165" s="256" cm="1">
        <f t="array" aca="1" ref="E165" ca="1">_xlfn.XLOOKUP($A165&amp;$B165,'[1]产值及收款计划（2026）'!$A:$A&amp;'[1]产值及收款计划（2026）'!$B:$B,'[1]产值及收款计划（2026）'!E:E)</f>
        <v>32.725000000000001</v>
      </c>
      <c r="F165" s="256" cm="1">
        <f t="array" aca="1" ref="F165" ca="1">_xlfn.XLOOKUP($A165&amp;$B165,'[1]产值及收款计划（2026）'!$A:$A&amp;'[1]产值及收款计划（2026）'!$B:$B,'[1]产值及收款计划（2026）'!F:F)</f>
        <v>0</v>
      </c>
      <c r="G165" s="256" cm="1">
        <f t="array" aca="1" ref="G165" ca="1">_xlfn.XLOOKUP($A165&amp;$B165,'[1]产值及收款计划（2026）'!$A:$A&amp;'[1]产值及收款计划（2026）'!$B:$B,'[1]产值及收款计划（2026）'!G:G)</f>
        <v>0</v>
      </c>
      <c r="H165" s="256" cm="1">
        <f t="array" aca="1" ref="H165" ca="1">_xlfn.XLOOKUP($A165&amp;$B165,'[1]产值及收款计划（2026）'!$A:$A&amp;'[1]产值及收款计划（2026）'!$B:$B,'[1]产值及收款计划（2026）'!H:H)</f>
        <v>0</v>
      </c>
      <c r="I165" s="257" cm="1">
        <f t="array" aca="1" ref="I165" ca="1">_xlfn.XLOOKUP($A165&amp;$B165,'[1]产值及收款计划（2026）'!$A:$A&amp;'[1]产值及收款计划（2026）'!$B:$B,'[1]产值及收款计划（2026）'!I:I)</f>
        <v>1</v>
      </c>
      <c r="J165" s="258" cm="1">
        <f t="array" aca="1" ref="J165" ca="1">_xlfn.XLOOKUP($A165&amp;$B165,'[1]产值及收款计划（2026）'!$A:$A&amp;'[1]产值及收款计划（2026）'!$B:$B,'[1]产值及收款计划（2026）'!J:J)</f>
        <v>0.06</v>
      </c>
      <c r="K165" s="256" cm="1">
        <f t="array" aca="1" ref="K165" ca="1">_xlfn.XLOOKUP($A165&amp;$B165,'[1]产值及收款计划（2026）'!$A:$A&amp;'[1]产值及收款计划（2026）'!$B:$B,'[1]产值及收款计划（2026）'!K:K)</f>
        <v>0</v>
      </c>
      <c r="L165" s="256" cm="1">
        <f t="array" aca="1" ref="L165" ca="1">_xlfn.XLOOKUP($A165&amp;$B165,'[1]产值及收款计划（2026）'!$A:$A&amp;'[1]产值及收款计划（2026）'!$B:$B,'[1]产值及收款计划（2026）'!L:L)</f>
        <v>0</v>
      </c>
      <c r="M165" s="256" t="str" cm="1">
        <f t="array" aca="1" ref="M165" ca="1">_xlfn.XLOOKUP($A165&amp;$B165,'[1]产值及收款计划（2026）'!$A:$A&amp;'[1]产值及收款计划（2026）'!$B:$B,'[1]产值及收款计划（2026）'!M:M)</f>
        <v>主导</v>
      </c>
      <c r="N165" s="256" t="str" cm="1">
        <f t="array" aca="1" ref="N165" ca="1">_xlfn.XLOOKUP($A165&amp;$B165,'[1]产值及收款计划（2026）'!$A:$A&amp;'[1]产值及收款计划（2026）'!$B:$B,'[1]产值及收款计划（2026）'!N:N)</f>
        <v>施林烽团队</v>
      </c>
      <c r="O165" s="256" cm="1">
        <f t="array" aca="1" ref="O165" ca="1">_xlfn.XLOOKUP($A165&amp;$B165,'[1]产值及收款计划（2026）'!$A:$A&amp;'[1]产值及收款计划（2026）'!$B:$B,'[1]产值及收款计划（2026）'!O:O)</f>
        <v>0</v>
      </c>
      <c r="P165" s="255" t="str" cm="1">
        <f t="array" aca="1" ref="P165" ca="1">_xlfn.XLOOKUP($A165&amp;$B165,'[1]产值及收款计划（2026）'!$A:$A&amp;'[1]产值及收款计划（2026）'!$B:$B,'[1]产值及收款计划（2026）'!P:P)</f>
        <v>待签</v>
      </c>
      <c r="Q165" s="256" cm="1">
        <f t="array" aca="1" ref="Q165" ca="1">_xlfn.XLOOKUP($A165&amp;$B165,'[1]产值及收款计划（2026）'!$A:$A&amp;'[1]产值及收款计划（2026）'!$B:$B,'[1]产值及收款计划（2026）'!Q:Q)</f>
        <v>0</v>
      </c>
      <c r="R165" s="256" cm="1">
        <f t="array" aca="1" ref="R165" ca="1">_xlfn.XLOOKUP($A165&amp;$B165,'[1]产值及收款计划（2026）'!$A:$A&amp;'[1]产值及收款计划（2026）'!$B:$B,'[1]产值及收款计划（2026）'!R:R)</f>
        <v>0</v>
      </c>
      <c r="S165" s="256" cm="1">
        <f t="array" aca="1" ref="S165" ca="1">_xlfn.XLOOKUP($A165&amp;$B165,'[1]产值及收款计划（2026）'!$A:$A&amp;'[1]产值及收款计划（2026）'!$B:$B,'[1]产值及收款计划（2026）'!S:S)</f>
        <v>0</v>
      </c>
      <c r="T165" s="256" cm="1">
        <f t="array" aca="1" ref="T165" ca="1">_xlfn.XLOOKUP($A165&amp;$B165,'[1]产值及收款计划（2026）'!$A:$A&amp;'[1]产值及收款计划（2026）'!$B:$B,'[1]产值及收款计划（2026）'!T:T)</f>
        <v>0</v>
      </c>
      <c r="U165" s="256" cm="1">
        <f t="array" aca="1" ref="U165" ca="1">_xlfn.XLOOKUP($A165&amp;$B165,'[1]产值及收款计划（2026）'!$A:$A&amp;'[1]产值及收款计划（2026）'!$B:$B,'[1]产值及收款计划（2026）'!U:U)</f>
        <v>0</v>
      </c>
      <c r="V165" s="256" cm="1">
        <f t="array" aca="1" ref="V165" ca="1">_xlfn.XLOOKUP($A165&amp;$B165,'[1]产值及收款计划（2026）'!$A:$A&amp;'[1]产值及收款计划（2026）'!$B:$B,'[1]产值及收款计划（2026）'!V:V)</f>
        <v>0</v>
      </c>
      <c r="W165" s="256" cm="1">
        <f t="array" aca="1" ref="W165" ca="1">_xlfn.XLOOKUP($A165&amp;$B165,'[1]产值及收款计划（2026）'!$A:$A&amp;'[1]产值及收款计划（2026）'!$B:$B,'[1]产值及收款计划（2026）'!W:W)</f>
        <v>0</v>
      </c>
      <c r="X165" s="256" cm="1">
        <f t="array" aca="1" ref="X165" ca="1">_xlfn.XLOOKUP($A165&amp;$B165,'[1]产值及收款计划（2026）'!$A:$A&amp;'[1]产值及收款计划（2026）'!$B:$B,'[1]产值及收款计划（2026）'!X:X)</f>
        <v>0</v>
      </c>
      <c r="Y165" s="256" cm="1">
        <f t="array" aca="1" ref="Y165" ca="1">_xlfn.XLOOKUP($A165&amp;$B165,'[1]产值及收款计划（2026）'!$A:$A&amp;'[1]产值及收款计划（2026）'!$B:$B,'[1]产值及收款计划（2026）'!Y:Y)</f>
        <v>0</v>
      </c>
      <c r="Z165" s="256" cm="1">
        <f t="array" aca="1" ref="Z165" ca="1">_xlfn.XLOOKUP($A165&amp;$B165,'[1]产值及收款计划（2026）'!$A:$A&amp;'[1]产值及收款计划（2026）'!$B:$B,'[1]产值及收款计划（2026）'!Z:Z)</f>
        <v>0</v>
      </c>
      <c r="AA165" s="256" cm="1">
        <f t="array" aca="1" ref="AA165" ca="1">_xlfn.XLOOKUP($A165&amp;$B165,'[1]产值及收款计划（2026）'!$A:$A&amp;'[1]产值及收款计划（2026）'!$B:$B,'[1]产值及收款计划（2026）'!AA:AA)</f>
        <v>0</v>
      </c>
      <c r="AB165" s="256" cm="1">
        <f t="array" aca="1" ref="AB165" ca="1">_xlfn.XLOOKUP($A165&amp;$B165,'[1]产值及收款计划（2026）'!$A:$A&amp;'[1]产值及收款计划（2026）'!$B:$B,'[1]产值及收款计划（2026）'!AB:AB)</f>
        <v>0</v>
      </c>
      <c r="AC165" s="256" cm="1">
        <f t="array" aca="1" ref="AC165" ca="1">_xlfn.XLOOKUP($A165&amp;$B165,'[1]产值及收款计划（2026）'!$A:$A&amp;'[1]产值及收款计划（2026）'!$B:$B,'[1]产值及收款计划（2026）'!AC:AC)</f>
        <v>0</v>
      </c>
      <c r="AD165" s="256" cm="1">
        <f t="array" aca="1" ref="AD165" ca="1">_xlfn.XLOOKUP($A165&amp;$B165,'[1]产值及收款计划（2026）'!$A:$A&amp;'[1]产值及收款计划（2026）'!$B:$B,'[1]产值及收款计划（2026）'!AD:AD)</f>
        <v>0</v>
      </c>
      <c r="AE165" s="256" cm="1">
        <f t="array" aca="1" ref="AE165" ca="1">_xlfn.XLOOKUP($A165&amp;$B165,'[1]产值及收款计划（2026）'!$A:$A&amp;'[1]产值及收款计划（2026）'!$B:$B,'[1]产值及收款计划（2026）'!AE:AE)</f>
        <v>32.725000000000001</v>
      </c>
      <c r="AF165" s="256" cm="1">
        <f t="array" aca="1" ref="AF165" ca="1">_xlfn.XLOOKUP($A165&amp;$B165,'[1]产值及收款计划（2026）'!$A:$A&amp;'[1]产值及收款计划（2026）'!$B:$B,'[1]产值及收款计划（2026）'!AF:AF)</f>
        <v>0</v>
      </c>
      <c r="AG165" s="256" cm="1">
        <f t="array" aca="1" ref="AG165" ca="1">_xlfn.XLOOKUP($A165&amp;$B165,'[1]产值及收款计划（2026）'!$A:$A&amp;'[1]产值及收款计划（2026）'!$B:$B,'[1]产值及收款计划（2026）'!AG:AG)</f>
        <v>0</v>
      </c>
      <c r="AH165" s="256" cm="1">
        <f t="array" aca="1" ref="AH165" ca="1">_xlfn.XLOOKUP($A165&amp;$B165,'[1]产值及收款计划（2026）'!$A:$A&amp;'[1]产值及收款计划（2026）'!$B:$B,'[1]产值及收款计划（2026）'!AH:AH)</f>
        <v>0</v>
      </c>
      <c r="AI165" s="256" cm="1">
        <f t="array" aca="1" ref="AI165" ca="1">_xlfn.XLOOKUP($A165&amp;$B165,'[1]产值及收款计划（2026）'!$A:$A&amp;'[1]产值及收款计划（2026）'!$B:$B,'[1]产值及收款计划（2026）'!AI:AI)</f>
        <v>0</v>
      </c>
      <c r="AJ165" s="256" cm="1">
        <f t="array" aca="1" ref="AJ165" ca="1">_xlfn.XLOOKUP($A165&amp;$B165,'[1]产值及收款计划（2026）'!$A:$A&amp;'[1]产值及收款计划（2026）'!$B:$B,'[1]产值及收款计划（2026）'!AJ:AJ)</f>
        <v>0</v>
      </c>
      <c r="AK165" s="256" cm="1">
        <f t="array" aca="1" ref="AK165" ca="1">_xlfn.XLOOKUP($A165&amp;$B165,'[1]产值及收款计划（2026）'!$A:$A&amp;'[1]产值及收款计划（2026）'!$B:$B,'[1]产值及收款计划（2026）'!AK:AK)</f>
        <v>0</v>
      </c>
      <c r="AL165" s="256" cm="1">
        <f t="array" aca="1" ref="AL165" ca="1">_xlfn.XLOOKUP($A165&amp;$B165,'[1]产值及收款计划（2026）'!$A:$A&amp;'[1]产值及收款计划（2026）'!$B:$B,'[1]产值及收款计划（2026）'!AL:AL)</f>
        <v>0</v>
      </c>
      <c r="AM165" s="263" t="e" cm="1">
        <f t="array" aca="1" ref="AM165" ca="1">_xlfn.LET(_xlpm.勾选月份状态数组,TRANSPOSE('PPT(12-15页）-TOP10'!$A$3:$A$14),_xlpm.选择数据区,IF('PPT(12-15页）-TOP10'!$E$3="收款",$BA165:$BL165,$AA165:$AL165),SUM(_xlfn._xlws.FILTER(_xlpm.选择数据区,_xlpm.勾选月份状态数组,"")))</f>
        <v>#NAME?</v>
      </c>
      <c r="AN165" s="256" t="e" cm="1">
        <f t="array" aca="1" ref="AN165" ca="1">_xlfn.LET(_xlpm.勾选月份状态数组,TRANSPOSE('PPT(12-15页）-TOP10'!$A$3:$A$14),_xlpm.选择数据区,IF('PPT(12-15页）-TOP10'!$E$3="收款",$DA165:$DL165,$CA165:$CL165),SUM(_xlfn._xlws.FILTER(_xlpm.选择数据区,_xlpm.勾选月份状态数组,"")))</f>
        <v>#NAME?</v>
      </c>
      <c r="AO165" s="256">
        <f ca="1">SUM(CA165:CC165)+SUM(AD165:AL165)</f>
        <v>32.725000000000001</v>
      </c>
      <c r="AP165" s="256"/>
      <c r="AQ165" s="256"/>
      <c r="AR165" s="256"/>
      <c r="AS165" s="256" cm="1">
        <f t="array" aca="1" ref="AS165" ca="1">_xlfn.XLOOKUP($A165&amp;$B165,'[1]产值及收款计划（2026）'!$A:$A&amp;'[1]产值及收款计划（2026）'!$B:$B,'[1]产值及收款计划（2026）'!AS:AS)</f>
        <v>0</v>
      </c>
      <c r="AT165" s="256" cm="1">
        <f t="array" aca="1" ref="AT165" ca="1">_xlfn.XLOOKUP($A165&amp;$B165,'[1]产值及收款计划（2026）'!$A:$A&amp;'[1]产值及收款计划（2026）'!$B:$B,'[1]产值及收款计划（2026）'!AT:AT)</f>
        <v>0</v>
      </c>
      <c r="AU165" s="256" cm="1">
        <f t="array" aca="1" ref="AU165" ca="1">_xlfn.XLOOKUP($A165&amp;$B165,'[1]产值及收款计划（2026）'!$A:$A&amp;'[1]产值及收款计划（2026）'!$B:$B,'[1]产值及收款计划（2026）'!AU:AU)</f>
        <v>0</v>
      </c>
      <c r="AV165" s="256" cm="1">
        <f t="array" aca="1" ref="AV165" ca="1">_xlfn.XLOOKUP($A165&amp;$B165,'[1]产值及收款计划（2026）'!$A:$A&amp;'[1]产值及收款计划（2026）'!$B:$B,'[1]产值及收款计划（2026）'!AV:AV)</f>
        <v>0</v>
      </c>
      <c r="AW165" s="256" cm="1">
        <f t="array" aca="1" ref="AW165" ca="1">_xlfn.XLOOKUP($A165&amp;$B165,'[1]产值及收款计划（2026）'!$A:$A&amp;'[1]产值及收款计划（2026）'!$B:$B,'[1]产值及收款计划（2026）'!AW:AW)</f>
        <v>0</v>
      </c>
      <c r="AX165" s="256" cm="1">
        <f t="array" aca="1" ref="AX165" ca="1">_xlfn.XLOOKUP($A165&amp;$B165,'[1]产值及收款计划（2026）'!$A:$A&amp;'[1]产值及收款计划（2026）'!$B:$B,'[1]产值及收款计划（2026）'!AX:AX)</f>
        <v>0</v>
      </c>
      <c r="AY165" s="256" cm="1">
        <f t="array" aca="1" ref="AY165" ca="1">_xlfn.XLOOKUP($A165&amp;$B165,'[1]产值及收款计划（2026）'!$A:$A&amp;'[1]产值及收款计划（2026）'!$B:$B,'[1]产值及收款计划（2026）'!AY:AY)</f>
        <v>0</v>
      </c>
      <c r="AZ165" s="256" cm="1">
        <f t="array" aca="1" ref="AZ165" ca="1">_xlfn.XLOOKUP($A165&amp;$B165,'[1]产值及收款计划（2026）'!$A:$A&amp;'[1]产值及收款计划（2026）'!$B:$B,'[1]产值及收款计划（2026）'!AZ:AZ)</f>
        <v>0</v>
      </c>
      <c r="BA165" s="256" cm="1">
        <f t="array" aca="1" ref="BA165" ca="1">_xlfn.XLOOKUP($A165&amp;$B165,'[1]产值及收款计划（2026）'!$A:$A&amp;'[1]产值及收款计划（2026）'!$B:$B,'[1]产值及收款计划（2026）'!BA:BA)</f>
        <v>0</v>
      </c>
      <c r="BB165" s="256" cm="1">
        <f t="array" aca="1" ref="BB165" ca="1">_xlfn.XLOOKUP($A165&amp;$B165,'[1]产值及收款计划（2026）'!$A:$A&amp;'[1]产值及收款计划（2026）'!$B:$B,'[1]产值及收款计划（2026）'!BB:BB)</f>
        <v>0</v>
      </c>
      <c r="BC165" s="256" cm="1">
        <f t="array" aca="1" ref="BC165" ca="1">_xlfn.XLOOKUP($A165&amp;$B165,'[1]产值及收款计划（2026）'!$A:$A&amp;'[1]产值及收款计划（2026）'!$B:$B,'[1]产值及收款计划（2026）'!BC:BC)</f>
        <v>0</v>
      </c>
      <c r="BD165" s="256" cm="1">
        <f t="array" aca="1" ref="BD165" ca="1">_xlfn.XLOOKUP($A165&amp;$B165,'[1]产值及收款计划（2026）'!$A:$A&amp;'[1]产值及收款计划（2026）'!$B:$B,'[1]产值及收款计划（2026）'!BD:BD)</f>
        <v>0</v>
      </c>
      <c r="BE165" s="256" cm="1">
        <f t="array" aca="1" ref="BE165" ca="1">_xlfn.XLOOKUP($A165&amp;$B165,'[1]产值及收款计划（2026）'!$A:$A&amp;'[1]产值及收款计划（2026）'!$B:$B,'[1]产值及收款计划（2026）'!BE:BE)</f>
        <v>0</v>
      </c>
      <c r="BF165" s="256" cm="1">
        <f t="array" aca="1" ref="BF165" ca="1">_xlfn.XLOOKUP($A165&amp;$B165,'[1]产值及收款计划（2026）'!$A:$A&amp;'[1]产值及收款计划（2026）'!$B:$B,'[1]产值及收款计划（2026）'!BF:BF)</f>
        <v>0</v>
      </c>
      <c r="BG165" s="256" cm="1">
        <f t="array" aca="1" ref="BG165" ca="1">_xlfn.XLOOKUP($A165&amp;$B165,'[1]产值及收款计划（2026）'!$A:$A&amp;'[1]产值及收款计划（2026）'!$B:$B,'[1]产值及收款计划（2026）'!BG:BG)</f>
        <v>0</v>
      </c>
      <c r="BH165" s="256" cm="1">
        <f t="array" aca="1" ref="BH165" ca="1">_xlfn.XLOOKUP($A165&amp;$B165,'[1]产值及收款计划（2026）'!$A:$A&amp;'[1]产值及收款计划（2026）'!$B:$B,'[1]产值及收款计划（2026）'!BH:BH)</f>
        <v>0</v>
      </c>
      <c r="BI165" s="256" cm="1">
        <f t="array" aca="1" ref="BI165" ca="1">_xlfn.XLOOKUP($A165&amp;$B165,'[1]产值及收款计划（2026）'!$A:$A&amp;'[1]产值及收款计划（2026）'!$B:$B,'[1]产值及收款计划（2026）'!BI:BI)</f>
        <v>0</v>
      </c>
      <c r="BJ165" s="256" cm="1">
        <f t="array" aca="1" ref="BJ165" ca="1">_xlfn.XLOOKUP($A165&amp;$B165,'[1]产值及收款计划（2026）'!$A:$A&amp;'[1]产值及收款计划（2026）'!$B:$B,'[1]产值及收款计划（2026）'!BJ:BJ)</f>
        <v>0</v>
      </c>
      <c r="BK165" s="256" cm="1">
        <f t="array" aca="1" ref="BK165" ca="1">_xlfn.XLOOKUP($A165&amp;$B165,'[1]产值及收款计划（2026）'!$A:$A&amp;'[1]产值及收款计划（2026）'!$B:$B,'[1]产值及收款计划（2026）'!BK:BK)</f>
        <v>0</v>
      </c>
      <c r="BL165" s="256" cm="1">
        <f t="array" aca="1" ref="BL165" ca="1">_xlfn.XLOOKUP($A165&amp;$B165,'[1]产值及收款计划（2026）'!$A:$A&amp;'[1]产值及收款计划（2026）'!$B:$B,'[1]产值及收款计划（2026）'!BL:BL)</f>
        <v>0</v>
      </c>
      <c r="BM165" s="256"/>
      <c r="BN165" s="256"/>
      <c r="BO165" s="256"/>
      <c r="BP165" s="256"/>
      <c r="BQ165" s="255" cm="1">
        <f t="array" aca="1" ref="BQ165" ca="1">_xlfn.XLOOKUP($A165&amp;$B165,'[1]产值及收款计划（2026）'!$A:$A&amp;'[1]产值及收款计划（2026）'!$B:$B,'[1]产值及收款计划（2026）'!BQ:BQ)</f>
        <v>0</v>
      </c>
      <c r="BR165" s="256" cm="1">
        <f t="array" aca="1" ref="BR165" ca="1">_xlfn.XLOOKUP($A165&amp;$B165,'[1]产值及收款计划（2026）'!$A:$A&amp;'[1]产值及收款计划（2026）'!$B:$B,'[1]产值及收款计划（2026）'!BR:BR)</f>
        <v>0</v>
      </c>
      <c r="CA165" s="256" cm="1">
        <f t="array" aca="1" ref="CA165" ca="1">_xlfn.XLOOKUP($A165&amp;$B165,'[1]产值及收款计划（2026）'!$A:$A&amp;'[1]产值及收款计划（2026）'!$B:$B,'[1]产值及收款计划（2026）'!CA:CA)</f>
        <v>0</v>
      </c>
      <c r="CB165" s="256" cm="1">
        <f t="array" aca="1" ref="CB165" ca="1">_xlfn.XLOOKUP($A165&amp;$B165,'[1]产值及收款计划（2026）'!$A:$A&amp;'[1]产值及收款计划（2026）'!$B:$B,'[1]产值及收款计划（2026）'!CB:CB)</f>
        <v>0</v>
      </c>
      <c r="CC165" s="256" cm="1">
        <f t="array" aca="1" ref="CC165" ca="1">_xlfn.XLOOKUP($A165&amp;$B165,'[1]产值及收款计划（2026）'!$A:$A&amp;'[1]产值及收款计划（2026）'!$B:$B,'[1]产值及收款计划（2026）'!CC:CC)</f>
        <v>0</v>
      </c>
      <c r="CD165" s="256" cm="1">
        <f t="array" aca="1" ref="CD165" ca="1">_xlfn.XLOOKUP($A165&amp;$B165,'[1]产值及收款计划（2026）'!$A:$A&amp;'[1]产值及收款计划（2026）'!$B:$B,'[1]产值及收款计划（2026）'!CD:CD)</f>
        <v>0</v>
      </c>
      <c r="CE165" s="256" cm="1">
        <f t="array" aca="1" ref="CE165" ca="1">_xlfn.XLOOKUP($A165&amp;$B165,'[1]产值及收款计划（2026）'!$A:$A&amp;'[1]产值及收款计划（2026）'!$B:$B,'[1]产值及收款计划（2026）'!CE:CE)</f>
        <v>0</v>
      </c>
      <c r="CF165" s="256" cm="1">
        <f t="array" aca="1" ref="CF165" ca="1">_xlfn.XLOOKUP($A165&amp;$B165,'[1]产值及收款计划（2026）'!$A:$A&amp;'[1]产值及收款计划（2026）'!$B:$B,'[1]产值及收款计划（2026）'!CF:CF)</f>
        <v>0</v>
      </c>
      <c r="CG165" s="256" cm="1">
        <f t="array" aca="1" ref="CG165" ca="1">_xlfn.XLOOKUP($A165&amp;$B165,'[1]产值及收款计划（2026）'!$A:$A&amp;'[1]产值及收款计划（2026）'!$B:$B,'[1]产值及收款计划（2026）'!CG:CG)</f>
        <v>0</v>
      </c>
      <c r="CH165" s="256" cm="1">
        <f t="array" aca="1" ref="CH165" ca="1">_xlfn.XLOOKUP($A165&amp;$B165,'[1]产值及收款计划（2026）'!$A:$A&amp;'[1]产值及收款计划（2026）'!$B:$B,'[1]产值及收款计划（2026）'!CH:CH)</f>
        <v>0</v>
      </c>
      <c r="CI165" s="256" cm="1">
        <f t="array" aca="1" ref="CI165" ca="1">_xlfn.XLOOKUP($A165&amp;$B165,'[1]产值及收款计划（2026）'!$A:$A&amp;'[1]产值及收款计划（2026）'!$B:$B,'[1]产值及收款计划（2026）'!CI:CI)</f>
        <v>0</v>
      </c>
      <c r="CJ165" s="256" cm="1">
        <f t="array" aca="1" ref="CJ165" ca="1">_xlfn.XLOOKUP($A165&amp;$B165,'[1]产值及收款计划（2026）'!$A:$A&amp;'[1]产值及收款计划（2026）'!$B:$B,'[1]产值及收款计划（2026）'!CJ:CJ)</f>
        <v>0</v>
      </c>
      <c r="CK165" s="256" cm="1">
        <f t="array" aca="1" ref="CK165" ca="1">_xlfn.XLOOKUP($A165&amp;$B165,'[1]产值及收款计划（2026）'!$A:$A&amp;'[1]产值及收款计划（2026）'!$B:$B,'[1]产值及收款计划（2026）'!CK:CK)</f>
        <v>0</v>
      </c>
      <c r="CL165" s="256" cm="1">
        <f t="array" aca="1" ref="CL165" ca="1">_xlfn.XLOOKUP($A165&amp;$B165,'[1]产值及收款计划（2026）'!$A:$A&amp;'[1]产值及收款计划（2026）'!$B:$B,'[1]产值及收款计划（2026）'!CL:CL)</f>
        <v>0</v>
      </c>
      <c r="DA165" s="256" cm="1">
        <f t="array" aca="1" ref="DA165" ca="1">_xlfn.XLOOKUP($A165&amp;$B165,'[1]产值及收款计划（2026）'!$A:$A&amp;'[1]产值及收款计划（2026）'!$B:$B,'[1]产值及收款计划（2026）'!DA:DA)</f>
        <v>0</v>
      </c>
      <c r="DB165" s="256" cm="1">
        <f t="array" aca="1" ref="DB165" ca="1">_xlfn.XLOOKUP($A165&amp;$B165,'[1]产值及收款计划（2026）'!$A:$A&amp;'[1]产值及收款计划（2026）'!$B:$B,'[1]产值及收款计划（2026）'!DB:DB)</f>
        <v>0</v>
      </c>
      <c r="DC165" s="256" cm="1">
        <f t="array" aca="1" ref="DC165" ca="1">_xlfn.XLOOKUP($A165&amp;$B165,'[1]产值及收款计划（2026）'!$A:$A&amp;'[1]产值及收款计划（2026）'!$B:$B,'[1]产值及收款计划（2026）'!DC:DC)</f>
        <v>0</v>
      </c>
      <c r="DD165" s="256" cm="1">
        <f t="array" aca="1" ref="DD165" ca="1">_xlfn.XLOOKUP($A165&amp;$B165,'[1]产值及收款计划（2026）'!$A:$A&amp;'[1]产值及收款计划（2026）'!$B:$B,'[1]产值及收款计划（2026）'!DD:DD)</f>
        <v>0</v>
      </c>
      <c r="DE165" s="256" cm="1">
        <f t="array" aca="1" ref="DE165" ca="1">_xlfn.XLOOKUP($A165&amp;$B165,'[1]产值及收款计划（2026）'!$A:$A&amp;'[1]产值及收款计划（2026）'!$B:$B,'[1]产值及收款计划（2026）'!DE:DE)</f>
        <v>0</v>
      </c>
      <c r="DF165" s="256" cm="1">
        <f t="array" aca="1" ref="DF165" ca="1">_xlfn.XLOOKUP($A165&amp;$B165,'[1]产值及收款计划（2026）'!$A:$A&amp;'[1]产值及收款计划（2026）'!$B:$B,'[1]产值及收款计划（2026）'!DF:DF)</f>
        <v>0</v>
      </c>
      <c r="DG165" s="256" cm="1">
        <f t="array" aca="1" ref="DG165" ca="1">_xlfn.XLOOKUP($A165&amp;$B165,'[1]产值及收款计划（2026）'!$A:$A&amp;'[1]产值及收款计划（2026）'!$B:$B,'[1]产值及收款计划（2026）'!DG:DG)</f>
        <v>0</v>
      </c>
      <c r="DH165" s="256" cm="1">
        <f t="array" aca="1" ref="DH165" ca="1">_xlfn.XLOOKUP($A165&amp;$B165,'[1]产值及收款计划（2026）'!$A:$A&amp;'[1]产值及收款计划（2026）'!$B:$B,'[1]产值及收款计划（2026）'!DH:DH)</f>
        <v>0</v>
      </c>
      <c r="DI165" s="256" cm="1">
        <f t="array" aca="1" ref="DI165" ca="1">_xlfn.XLOOKUP($A165&amp;$B165,'[1]产值及收款计划（2026）'!$A:$A&amp;'[1]产值及收款计划（2026）'!$B:$B,'[1]产值及收款计划（2026）'!DI:DI)</f>
        <v>0</v>
      </c>
      <c r="DJ165" s="256" cm="1">
        <f t="array" aca="1" ref="DJ165" ca="1">_xlfn.XLOOKUP($A165&amp;$B165,'[1]产值及收款计划（2026）'!$A:$A&amp;'[1]产值及收款计划（2026）'!$B:$B,'[1]产值及收款计划（2026）'!DJ:DJ)</f>
        <v>0</v>
      </c>
      <c r="DK165" s="256" cm="1">
        <f t="array" aca="1" ref="DK165" ca="1">_xlfn.XLOOKUP($A165&amp;$B165,'[1]产值及收款计划（2026）'!$A:$A&amp;'[1]产值及收款计划（2026）'!$B:$B,'[1]产值及收款计划（2026）'!DK:DK)</f>
        <v>0</v>
      </c>
      <c r="DL165" s="256" cm="1">
        <f t="array" aca="1" ref="DL165" ca="1">_xlfn.XLOOKUP($A165&amp;$B165,'[1]产值及收款计划（2026）'!$A:$A&amp;'[1]产值及收款计划（2026）'!$B:$B,'[1]产值及收款计划（2026）'!DL:DL)</f>
        <v>0</v>
      </c>
      <c r="DM165" s="264"/>
      <c r="DN165" s="250"/>
    </row>
    <row r="166" spans="1:118" ht="20.25" x14ac:dyDescent="0.15">
      <c r="A166" s="254">
        <f t="shared" ca="1" si="12"/>
        <v>162</v>
      </c>
      <c r="B166" s="254" t="s">
        <v>25</v>
      </c>
      <c r="C166" s="255" t="str" cm="1">
        <f t="array" aca="1" ref="C166" ca="1">_xlfn.XLOOKUP($A166&amp;$B166,'[1]产值及收款计划（2026）'!$A:$A&amp;'[1]产值及收款计划（2026）'!$B:$B,'[1]产值及收款计划（2026）'!C:C)</f>
        <v>待签20</v>
      </c>
      <c r="D166" s="255" t="str" cm="1">
        <f t="array" aca="1" ref="D166" ca="1">_xlfn.XLOOKUP($A166&amp;$B166,'[1]产值及收款计划（2026）'!$A:$A&amp;'[1]产值及收款计划（2026）'!$B:$B,'[1]产值及收款计划（2026）'!D:D)</f>
        <v>G92项目</v>
      </c>
      <c r="E166" s="256" cm="1">
        <f t="array" aca="1" ref="E166" ca="1">_xlfn.XLOOKUP($A166&amp;$B166,'[1]产值及收款计划（2026）'!$A:$A&amp;'[1]产值及收款计划（2026）'!$B:$B,'[1]产值及收款计划（2026）'!E:E)</f>
        <v>333</v>
      </c>
      <c r="F166" s="256" cm="1">
        <f t="array" aca="1" ref="F166" ca="1">_xlfn.XLOOKUP($A166&amp;$B166,'[1]产值及收款计划（2026）'!$A:$A&amp;'[1]产值及收款计划（2026）'!$B:$B,'[1]产值及收款计划（2026）'!F:F)</f>
        <v>0</v>
      </c>
      <c r="G166" s="256" cm="1">
        <f t="array" aca="1" ref="G166" ca="1">_xlfn.XLOOKUP($A166&amp;$B166,'[1]产值及收款计划（2026）'!$A:$A&amp;'[1]产值及收款计划（2026）'!$B:$B,'[1]产值及收款计划（2026）'!G:G)</f>
        <v>0</v>
      </c>
      <c r="H166" s="256" cm="1">
        <f t="array" aca="1" ref="H166" ca="1">_xlfn.XLOOKUP($A166&amp;$B166,'[1]产值及收款计划（2026）'!$A:$A&amp;'[1]产值及收款计划（2026）'!$B:$B,'[1]产值及收款计划（2026）'!H:H)</f>
        <v>0</v>
      </c>
      <c r="I166" s="257" cm="1">
        <f t="array" aca="1" ref="I166" ca="1">_xlfn.XLOOKUP($A166&amp;$B166,'[1]产值及收款计划（2026）'!$A:$A&amp;'[1]产值及收款计划（2026）'!$B:$B,'[1]产值及收款计划（2026）'!I:I)</f>
        <v>0.8</v>
      </c>
      <c r="J166" s="258" cm="1">
        <f t="array" aca="1" ref="J166" ca="1">_xlfn.XLOOKUP($A166&amp;$B166,'[1]产值及收款计划（2026）'!$A:$A&amp;'[1]产值及收款计划（2026）'!$B:$B,'[1]产值及收款计划（2026）'!J:J)</f>
        <v>0.06</v>
      </c>
      <c r="K166" s="256" cm="1">
        <f t="array" aca="1" ref="K166" ca="1">_xlfn.XLOOKUP($A166&amp;$B166,'[1]产值及收款计划（2026）'!$A:$A&amp;'[1]产值及收款计划（2026）'!$B:$B,'[1]产值及收款计划（2026）'!K:K)</f>
        <v>0</v>
      </c>
      <c r="L166" s="256" cm="1">
        <f t="array" aca="1" ref="L166" ca="1">_xlfn.XLOOKUP($A166&amp;$B166,'[1]产值及收款计划（2026）'!$A:$A&amp;'[1]产值及收款计划（2026）'!$B:$B,'[1]产值及收款计划（2026）'!L:L)</f>
        <v>0</v>
      </c>
      <c r="M166" s="256" t="str" cm="1">
        <f t="array" aca="1" ref="M166" ca="1">_xlfn.XLOOKUP($A166&amp;$B166,'[1]产值及收款计划（2026）'!$A:$A&amp;'[1]产值及收款计划（2026）'!$B:$B,'[1]产值及收款计划（2026）'!M:M)</f>
        <v>主导</v>
      </c>
      <c r="N166" s="256" t="str" cm="1">
        <f t="array" aca="1" ref="N166" ca="1">_xlfn.XLOOKUP($A166&amp;$B166,'[1]产值及收款计划（2026）'!$A:$A&amp;'[1]产值及收款计划（2026）'!$B:$B,'[1]产值及收款计划（2026）'!N:N)</f>
        <v>施林烽团队</v>
      </c>
      <c r="O166" s="256" cm="1">
        <f t="array" aca="1" ref="O166" ca="1">_xlfn.XLOOKUP($A166&amp;$B166,'[1]产值及收款计划（2026）'!$A:$A&amp;'[1]产值及收款计划（2026）'!$B:$B,'[1]产值及收款计划（2026）'!O:O)</f>
        <v>0</v>
      </c>
      <c r="P166" s="255" t="str" cm="1">
        <f t="array" aca="1" ref="P166" ca="1">_xlfn.XLOOKUP($A166&amp;$B166,'[1]产值及收款计划（2026）'!$A:$A&amp;'[1]产值及收款计划（2026）'!$B:$B,'[1]产值及收款计划（2026）'!P:P)</f>
        <v>待签</v>
      </c>
      <c r="Q166" s="256" cm="1">
        <f t="array" aca="1" ref="Q166" ca="1">_xlfn.XLOOKUP($A166&amp;$B166,'[1]产值及收款计划（2026）'!$A:$A&amp;'[1]产值及收款计划（2026）'!$B:$B,'[1]产值及收款计划（2026）'!Q:Q)</f>
        <v>0</v>
      </c>
      <c r="R166" s="256" cm="1">
        <f t="array" aca="1" ref="R166" ca="1">_xlfn.XLOOKUP($A166&amp;$B166,'[1]产值及收款计划（2026）'!$A:$A&amp;'[1]产值及收款计划（2026）'!$B:$B,'[1]产值及收款计划（2026）'!R:R)</f>
        <v>0</v>
      </c>
      <c r="S166" s="256" cm="1">
        <f t="array" aca="1" ref="S166" ca="1">_xlfn.XLOOKUP($A166&amp;$B166,'[1]产值及收款计划（2026）'!$A:$A&amp;'[1]产值及收款计划（2026）'!$B:$B,'[1]产值及收款计划（2026）'!S:S)</f>
        <v>0</v>
      </c>
      <c r="T166" s="256" cm="1">
        <f t="array" aca="1" ref="T166" ca="1">_xlfn.XLOOKUP($A166&amp;$B166,'[1]产值及收款计划（2026）'!$A:$A&amp;'[1]产值及收款计划（2026）'!$B:$B,'[1]产值及收款计划（2026）'!T:T)</f>
        <v>0</v>
      </c>
      <c r="U166" s="256" cm="1">
        <f t="array" aca="1" ref="U166" ca="1">_xlfn.XLOOKUP($A166&amp;$B166,'[1]产值及收款计划（2026）'!$A:$A&amp;'[1]产值及收款计划（2026）'!$B:$B,'[1]产值及收款计划（2026）'!U:U)</f>
        <v>0</v>
      </c>
      <c r="V166" s="256" cm="1">
        <f t="array" aca="1" ref="V166" ca="1">_xlfn.XLOOKUP($A166&amp;$B166,'[1]产值及收款计划（2026）'!$A:$A&amp;'[1]产值及收款计划（2026）'!$B:$B,'[1]产值及收款计划（2026）'!V:V)</f>
        <v>0</v>
      </c>
      <c r="W166" s="256" cm="1">
        <f t="array" aca="1" ref="W166" ca="1">_xlfn.XLOOKUP($A166&amp;$B166,'[1]产值及收款计划（2026）'!$A:$A&amp;'[1]产值及收款计划（2026）'!$B:$B,'[1]产值及收款计划（2026）'!W:W)</f>
        <v>0</v>
      </c>
      <c r="X166" s="256" cm="1">
        <f t="array" aca="1" ref="X166" ca="1">_xlfn.XLOOKUP($A166&amp;$B166,'[1]产值及收款计划（2026）'!$A:$A&amp;'[1]产值及收款计划（2026）'!$B:$B,'[1]产值及收款计划（2026）'!X:X)</f>
        <v>0</v>
      </c>
      <c r="Y166" s="256" cm="1">
        <f t="array" aca="1" ref="Y166" ca="1">_xlfn.XLOOKUP($A166&amp;$B166,'[1]产值及收款计划（2026）'!$A:$A&amp;'[1]产值及收款计划（2026）'!$B:$B,'[1]产值及收款计划（2026）'!Y:Y)</f>
        <v>0</v>
      </c>
      <c r="Z166" s="256" cm="1">
        <f t="array" aca="1" ref="Z166" ca="1">_xlfn.XLOOKUP($A166&amp;$B166,'[1]产值及收款计划（2026）'!$A:$A&amp;'[1]产值及收款计划（2026）'!$B:$B,'[1]产值及收款计划（2026）'!Z:Z)</f>
        <v>0</v>
      </c>
      <c r="AA166" s="256" cm="1">
        <f t="array" aca="1" ref="AA166" ca="1">_xlfn.XLOOKUP($A166&amp;$B166,'[1]产值及收款计划（2026）'!$A:$A&amp;'[1]产值及收款计划（2026）'!$B:$B,'[1]产值及收款计划（2026）'!AA:AA)</f>
        <v>0</v>
      </c>
      <c r="AB166" s="256" cm="1">
        <f t="array" aca="1" ref="AB166" ca="1">_xlfn.XLOOKUP($A166&amp;$B166,'[1]产值及收款计划（2026）'!$A:$A&amp;'[1]产值及收款计划（2026）'!$B:$B,'[1]产值及收款计划（2026）'!AB:AB)</f>
        <v>0</v>
      </c>
      <c r="AC166" s="256" cm="1">
        <f t="array" aca="1" ref="AC166" ca="1">_xlfn.XLOOKUP($A166&amp;$B166,'[1]产值及收款计划（2026）'!$A:$A&amp;'[1]产值及收款计划（2026）'!$B:$B,'[1]产值及收款计划（2026）'!AC:AC)</f>
        <v>0</v>
      </c>
      <c r="AD166" s="256" cm="1">
        <f t="array" aca="1" ref="AD166" ca="1">_xlfn.XLOOKUP($A166&amp;$B166,'[1]产值及收款计划（2026）'!$A:$A&amp;'[1]产值及收款计划（2026）'!$B:$B,'[1]产值及收款计划（2026）'!AD:AD)</f>
        <v>0</v>
      </c>
      <c r="AE166" s="256" cm="1">
        <f t="array" aca="1" ref="AE166" ca="1">_xlfn.XLOOKUP($A166&amp;$B166,'[1]产值及收款计划（2026）'!$A:$A&amp;'[1]产值及收款计划（2026）'!$B:$B,'[1]产值及收款计划（2026）'!AE:AE)</f>
        <v>0</v>
      </c>
      <c r="AF166" s="256" cm="1">
        <f t="array" aca="1" ref="AF166" ca="1">_xlfn.XLOOKUP($A166&amp;$B166,'[1]产值及收款计划（2026）'!$A:$A&amp;'[1]产值及收款计划（2026）'!$B:$B,'[1]产值及收款计划（2026）'!AF:AF)</f>
        <v>0</v>
      </c>
      <c r="AG166" s="256" cm="1">
        <f t="array" aca="1" ref="AG166" ca="1">_xlfn.XLOOKUP($A166&amp;$B166,'[1]产值及收款计划（2026）'!$A:$A&amp;'[1]产值及收款计划（2026）'!$B:$B,'[1]产值及收款计划（2026）'!AG:AG)</f>
        <v>0</v>
      </c>
      <c r="AH166" s="256" cm="1">
        <f t="array" aca="1" ref="AH166" ca="1">_xlfn.XLOOKUP($A166&amp;$B166,'[1]产值及收款计划（2026）'!$A:$A&amp;'[1]产值及收款计划（2026）'!$B:$B,'[1]产值及收款计划（2026）'!AH:AH)</f>
        <v>0</v>
      </c>
      <c r="AI166" s="256" cm="1">
        <f t="array" aca="1" ref="AI166" ca="1">_xlfn.XLOOKUP($A166&amp;$B166,'[1]产值及收款计划（2026）'!$A:$A&amp;'[1]产值及收款计划（2026）'!$B:$B,'[1]产值及收款计划（2026）'!AI:AI)</f>
        <v>0</v>
      </c>
      <c r="AJ166" s="256" cm="1">
        <f t="array" aca="1" ref="AJ166" ca="1">_xlfn.XLOOKUP($A166&amp;$B166,'[1]产值及收款计划（2026）'!$A:$A&amp;'[1]产值及收款计划（2026）'!$B:$B,'[1]产值及收款计划（2026）'!AJ:AJ)</f>
        <v>0</v>
      </c>
      <c r="AK166" s="256" cm="1">
        <f t="array" aca="1" ref="AK166" ca="1">_xlfn.XLOOKUP($A166&amp;$B166,'[1]产值及收款计划（2026）'!$A:$A&amp;'[1]产值及收款计划（2026）'!$B:$B,'[1]产值及收款计划（2026）'!AK:AK)</f>
        <v>0</v>
      </c>
      <c r="AL166" s="256" cm="1">
        <f t="array" aca="1" ref="AL166" ca="1">_xlfn.XLOOKUP($A166&amp;$B166,'[1]产值及收款计划（2026）'!$A:$A&amp;'[1]产值及收款计划（2026）'!$B:$B,'[1]产值及收款计划（2026）'!AL:AL)</f>
        <v>233.1</v>
      </c>
      <c r="AM166" s="263" t="e" cm="1">
        <f t="array" aca="1" ref="AM166" ca="1">_xlfn.LET(_xlpm.勾选月份状态数组,TRANSPOSE('PPT(12-15页）-TOP10'!$A$3:$A$14),_xlpm.选择数据区,IF('PPT(12-15页）-TOP10'!$E$3="收款",$BA166:$BL166,$AA166:$AL166),SUM(_xlfn._xlws.FILTER(_xlpm.选择数据区,_xlpm.勾选月份状态数组,"")))</f>
        <v>#NAME?</v>
      </c>
      <c r="AN166" s="256" t="e" cm="1">
        <f t="array" aca="1" ref="AN166" ca="1">_xlfn.LET(_xlpm.勾选月份状态数组,TRANSPOSE('PPT(12-15页）-TOP10'!$A$3:$A$14),_xlpm.选择数据区,IF('PPT(12-15页）-TOP10'!$E$3="收款",$DA166:$DL166,$CA166:$CL166),SUM(_xlfn._xlws.FILTER(_xlpm.选择数据区,_xlpm.勾选月份状态数组,"")))</f>
        <v>#NAME?</v>
      </c>
      <c r="AO166" s="256">
        <f ca="1">SUM(CA166:CC166)+SUM(AD166:AL166)</f>
        <v>233.1</v>
      </c>
      <c r="AP166" s="256"/>
      <c r="AQ166" s="256"/>
      <c r="AR166" s="256"/>
      <c r="AS166" s="256" cm="1">
        <f t="array" aca="1" ref="AS166" ca="1">_xlfn.XLOOKUP($A166&amp;$B166,'[1]产值及收款计划（2026）'!$A:$A&amp;'[1]产值及收款计划（2026）'!$B:$B,'[1]产值及收款计划（2026）'!AS:AS)</f>
        <v>0</v>
      </c>
      <c r="AT166" s="256" cm="1">
        <f t="array" aca="1" ref="AT166" ca="1">_xlfn.XLOOKUP($A166&amp;$B166,'[1]产值及收款计划（2026）'!$A:$A&amp;'[1]产值及收款计划（2026）'!$B:$B,'[1]产值及收款计划（2026）'!AT:AT)</f>
        <v>0</v>
      </c>
      <c r="AU166" s="256" cm="1">
        <f t="array" aca="1" ref="AU166" ca="1">_xlfn.XLOOKUP($A166&amp;$B166,'[1]产值及收款计划（2026）'!$A:$A&amp;'[1]产值及收款计划（2026）'!$B:$B,'[1]产值及收款计划（2026）'!AU:AU)</f>
        <v>0</v>
      </c>
      <c r="AV166" s="256" cm="1">
        <f t="array" aca="1" ref="AV166" ca="1">_xlfn.XLOOKUP($A166&amp;$B166,'[1]产值及收款计划（2026）'!$A:$A&amp;'[1]产值及收款计划（2026）'!$B:$B,'[1]产值及收款计划（2026）'!AV:AV)</f>
        <v>0</v>
      </c>
      <c r="AW166" s="256" cm="1">
        <f t="array" aca="1" ref="AW166" ca="1">_xlfn.XLOOKUP($A166&amp;$B166,'[1]产值及收款计划（2026）'!$A:$A&amp;'[1]产值及收款计划（2026）'!$B:$B,'[1]产值及收款计划（2026）'!AW:AW)</f>
        <v>0</v>
      </c>
      <c r="AX166" s="256" cm="1">
        <f t="array" aca="1" ref="AX166" ca="1">_xlfn.XLOOKUP($A166&amp;$B166,'[1]产值及收款计划（2026）'!$A:$A&amp;'[1]产值及收款计划（2026）'!$B:$B,'[1]产值及收款计划（2026）'!AX:AX)</f>
        <v>0</v>
      </c>
      <c r="AY166" s="256" cm="1">
        <f t="array" aca="1" ref="AY166" ca="1">_xlfn.XLOOKUP($A166&amp;$B166,'[1]产值及收款计划（2026）'!$A:$A&amp;'[1]产值及收款计划（2026）'!$B:$B,'[1]产值及收款计划（2026）'!AY:AY)</f>
        <v>0</v>
      </c>
      <c r="AZ166" s="256" cm="1">
        <f t="array" aca="1" ref="AZ166" ca="1">_xlfn.XLOOKUP($A166&amp;$B166,'[1]产值及收款计划（2026）'!$A:$A&amp;'[1]产值及收款计划（2026）'!$B:$B,'[1]产值及收款计划（2026）'!AZ:AZ)</f>
        <v>0</v>
      </c>
      <c r="BA166" s="256" cm="1">
        <f t="array" aca="1" ref="BA166" ca="1">_xlfn.XLOOKUP($A166&amp;$B166,'[1]产值及收款计划（2026）'!$A:$A&amp;'[1]产值及收款计划（2026）'!$B:$B,'[1]产值及收款计划（2026）'!BA:BA)</f>
        <v>0</v>
      </c>
      <c r="BB166" s="256" cm="1">
        <f t="array" aca="1" ref="BB166" ca="1">_xlfn.XLOOKUP($A166&amp;$B166,'[1]产值及收款计划（2026）'!$A:$A&amp;'[1]产值及收款计划（2026）'!$B:$B,'[1]产值及收款计划（2026）'!BB:BB)</f>
        <v>0</v>
      </c>
      <c r="BC166" s="256" cm="1">
        <f t="array" aca="1" ref="BC166" ca="1">_xlfn.XLOOKUP($A166&amp;$B166,'[1]产值及收款计划（2026）'!$A:$A&amp;'[1]产值及收款计划（2026）'!$B:$B,'[1]产值及收款计划（2026）'!BC:BC)</f>
        <v>0</v>
      </c>
      <c r="BD166" s="256" cm="1">
        <f t="array" aca="1" ref="BD166" ca="1">_xlfn.XLOOKUP($A166&amp;$B166,'[1]产值及收款计划（2026）'!$A:$A&amp;'[1]产值及收款计划（2026）'!$B:$B,'[1]产值及收款计划（2026）'!BD:BD)</f>
        <v>0</v>
      </c>
      <c r="BE166" s="256" cm="1">
        <f t="array" aca="1" ref="BE166" ca="1">_xlfn.XLOOKUP($A166&amp;$B166,'[1]产值及收款计划（2026）'!$A:$A&amp;'[1]产值及收款计划（2026）'!$B:$B,'[1]产值及收款计划（2026）'!BE:BE)</f>
        <v>0</v>
      </c>
      <c r="BF166" s="256" cm="1">
        <f t="array" aca="1" ref="BF166" ca="1">_xlfn.XLOOKUP($A166&amp;$B166,'[1]产值及收款计划（2026）'!$A:$A&amp;'[1]产值及收款计划（2026）'!$B:$B,'[1]产值及收款计划（2026）'!BF:BF)</f>
        <v>0</v>
      </c>
      <c r="BG166" s="256" cm="1">
        <f t="array" aca="1" ref="BG166" ca="1">_xlfn.XLOOKUP($A166&amp;$B166,'[1]产值及收款计划（2026）'!$A:$A&amp;'[1]产值及收款计划（2026）'!$B:$B,'[1]产值及收款计划（2026）'!BG:BG)</f>
        <v>0</v>
      </c>
      <c r="BH166" s="256" cm="1">
        <f t="array" aca="1" ref="BH166" ca="1">_xlfn.XLOOKUP($A166&amp;$B166,'[1]产值及收款计划（2026）'!$A:$A&amp;'[1]产值及收款计划（2026）'!$B:$B,'[1]产值及收款计划（2026）'!BH:BH)</f>
        <v>0</v>
      </c>
      <c r="BI166" s="256" cm="1">
        <f t="array" aca="1" ref="BI166" ca="1">_xlfn.XLOOKUP($A166&amp;$B166,'[1]产值及收款计划（2026）'!$A:$A&amp;'[1]产值及收款计划（2026）'!$B:$B,'[1]产值及收款计划（2026）'!BI:BI)</f>
        <v>0</v>
      </c>
      <c r="BJ166" s="256" cm="1">
        <f t="array" aca="1" ref="BJ166" ca="1">_xlfn.XLOOKUP($A166&amp;$B166,'[1]产值及收款计划（2026）'!$A:$A&amp;'[1]产值及收款计划（2026）'!$B:$B,'[1]产值及收款计划（2026）'!BJ:BJ)</f>
        <v>0</v>
      </c>
      <c r="BK166" s="256" cm="1">
        <f t="array" aca="1" ref="BK166" ca="1">_xlfn.XLOOKUP($A166&amp;$B166,'[1]产值及收款计划（2026）'!$A:$A&amp;'[1]产值及收款计划（2026）'!$B:$B,'[1]产值及收款计划（2026）'!BK:BK)</f>
        <v>0</v>
      </c>
      <c r="BL166" s="256" cm="1">
        <f t="array" aca="1" ref="BL166" ca="1">_xlfn.XLOOKUP($A166&amp;$B166,'[1]产值及收款计划（2026）'!$A:$A&amp;'[1]产值及收款计划（2026）'!$B:$B,'[1]产值及收款计划（2026）'!BL:BL)</f>
        <v>166.5</v>
      </c>
      <c r="BM166" s="256"/>
      <c r="BN166" s="256"/>
      <c r="BO166" s="256"/>
      <c r="BP166" s="256"/>
      <c r="BQ166" s="255" cm="1">
        <f t="array" aca="1" ref="BQ166" ca="1">_xlfn.XLOOKUP($A166&amp;$B166,'[1]产值及收款计划（2026）'!$A:$A&amp;'[1]产值及收款计划（2026）'!$B:$B,'[1]产值及收款计划（2026）'!BQ:BQ)</f>
        <v>0</v>
      </c>
      <c r="BR166" s="256" cm="1">
        <f t="array" aca="1" ref="BR166" ca="1">_xlfn.XLOOKUP($A166&amp;$B166,'[1]产值及收款计划（2026）'!$A:$A&amp;'[1]产值及收款计划（2026）'!$B:$B,'[1]产值及收款计划（2026）'!BR:BR)</f>
        <v>0</v>
      </c>
      <c r="CA166" s="256" cm="1">
        <f t="array" aca="1" ref="CA166" ca="1">_xlfn.XLOOKUP($A166&amp;$B166,'[1]产值及收款计划（2026）'!$A:$A&amp;'[1]产值及收款计划（2026）'!$B:$B,'[1]产值及收款计划（2026）'!CA:CA)</f>
        <v>0</v>
      </c>
      <c r="CB166" s="256" cm="1">
        <f t="array" aca="1" ref="CB166" ca="1">_xlfn.XLOOKUP($A166&amp;$B166,'[1]产值及收款计划（2026）'!$A:$A&amp;'[1]产值及收款计划（2026）'!$B:$B,'[1]产值及收款计划（2026）'!CB:CB)</f>
        <v>0</v>
      </c>
      <c r="CC166" s="256" cm="1">
        <f t="array" aca="1" ref="CC166" ca="1">_xlfn.XLOOKUP($A166&amp;$B166,'[1]产值及收款计划（2026）'!$A:$A&amp;'[1]产值及收款计划（2026）'!$B:$B,'[1]产值及收款计划（2026）'!CC:CC)</f>
        <v>0</v>
      </c>
      <c r="CD166" s="256" cm="1">
        <f t="array" aca="1" ref="CD166" ca="1">_xlfn.XLOOKUP($A166&amp;$B166,'[1]产值及收款计划（2026）'!$A:$A&amp;'[1]产值及收款计划（2026）'!$B:$B,'[1]产值及收款计划（2026）'!CD:CD)</f>
        <v>0</v>
      </c>
      <c r="CE166" s="256" cm="1">
        <f t="array" aca="1" ref="CE166" ca="1">_xlfn.XLOOKUP($A166&amp;$B166,'[1]产值及收款计划（2026）'!$A:$A&amp;'[1]产值及收款计划（2026）'!$B:$B,'[1]产值及收款计划（2026）'!CE:CE)</f>
        <v>0</v>
      </c>
      <c r="CF166" s="256" cm="1">
        <f t="array" aca="1" ref="CF166" ca="1">_xlfn.XLOOKUP($A166&amp;$B166,'[1]产值及收款计划（2026）'!$A:$A&amp;'[1]产值及收款计划（2026）'!$B:$B,'[1]产值及收款计划（2026）'!CF:CF)</f>
        <v>0</v>
      </c>
      <c r="CG166" s="256" cm="1">
        <f t="array" aca="1" ref="CG166" ca="1">_xlfn.XLOOKUP($A166&amp;$B166,'[1]产值及收款计划（2026）'!$A:$A&amp;'[1]产值及收款计划（2026）'!$B:$B,'[1]产值及收款计划（2026）'!CG:CG)</f>
        <v>0</v>
      </c>
      <c r="CH166" s="256" cm="1">
        <f t="array" aca="1" ref="CH166" ca="1">_xlfn.XLOOKUP($A166&amp;$B166,'[1]产值及收款计划（2026）'!$A:$A&amp;'[1]产值及收款计划（2026）'!$B:$B,'[1]产值及收款计划（2026）'!CH:CH)</f>
        <v>0</v>
      </c>
      <c r="CI166" s="256" cm="1">
        <f t="array" aca="1" ref="CI166" ca="1">_xlfn.XLOOKUP($A166&amp;$B166,'[1]产值及收款计划（2026）'!$A:$A&amp;'[1]产值及收款计划（2026）'!$B:$B,'[1]产值及收款计划（2026）'!CI:CI)</f>
        <v>0</v>
      </c>
      <c r="CJ166" s="256" cm="1">
        <f t="array" aca="1" ref="CJ166" ca="1">_xlfn.XLOOKUP($A166&amp;$B166,'[1]产值及收款计划（2026）'!$A:$A&amp;'[1]产值及收款计划（2026）'!$B:$B,'[1]产值及收款计划（2026）'!CJ:CJ)</f>
        <v>0</v>
      </c>
      <c r="CK166" s="256" cm="1">
        <f t="array" aca="1" ref="CK166" ca="1">_xlfn.XLOOKUP($A166&amp;$B166,'[1]产值及收款计划（2026）'!$A:$A&amp;'[1]产值及收款计划（2026）'!$B:$B,'[1]产值及收款计划（2026）'!CK:CK)</f>
        <v>0</v>
      </c>
      <c r="CL166" s="256" cm="1">
        <f t="array" aca="1" ref="CL166" ca="1">_xlfn.XLOOKUP($A166&amp;$B166,'[1]产值及收款计划（2026）'!$A:$A&amp;'[1]产值及收款计划（2026）'!$B:$B,'[1]产值及收款计划（2026）'!CL:CL)</f>
        <v>0</v>
      </c>
      <c r="DA166" s="256" cm="1">
        <f t="array" aca="1" ref="DA166" ca="1">_xlfn.XLOOKUP($A166&amp;$B166,'[1]产值及收款计划（2026）'!$A:$A&amp;'[1]产值及收款计划（2026）'!$B:$B,'[1]产值及收款计划（2026）'!DA:DA)</f>
        <v>0</v>
      </c>
      <c r="DB166" s="256" cm="1">
        <f t="array" aca="1" ref="DB166" ca="1">_xlfn.XLOOKUP($A166&amp;$B166,'[1]产值及收款计划（2026）'!$A:$A&amp;'[1]产值及收款计划（2026）'!$B:$B,'[1]产值及收款计划（2026）'!DB:DB)</f>
        <v>0</v>
      </c>
      <c r="DC166" s="256" cm="1">
        <f t="array" aca="1" ref="DC166" ca="1">_xlfn.XLOOKUP($A166&amp;$B166,'[1]产值及收款计划（2026）'!$A:$A&amp;'[1]产值及收款计划（2026）'!$B:$B,'[1]产值及收款计划（2026）'!DC:DC)</f>
        <v>0</v>
      </c>
      <c r="DD166" s="256" cm="1">
        <f t="array" aca="1" ref="DD166" ca="1">_xlfn.XLOOKUP($A166&amp;$B166,'[1]产值及收款计划（2026）'!$A:$A&amp;'[1]产值及收款计划（2026）'!$B:$B,'[1]产值及收款计划（2026）'!DD:DD)</f>
        <v>0</v>
      </c>
      <c r="DE166" s="256" cm="1">
        <f t="array" aca="1" ref="DE166" ca="1">_xlfn.XLOOKUP($A166&amp;$B166,'[1]产值及收款计划（2026）'!$A:$A&amp;'[1]产值及收款计划（2026）'!$B:$B,'[1]产值及收款计划（2026）'!DE:DE)</f>
        <v>0</v>
      </c>
      <c r="DF166" s="256" cm="1">
        <f t="array" aca="1" ref="DF166" ca="1">_xlfn.XLOOKUP($A166&amp;$B166,'[1]产值及收款计划（2026）'!$A:$A&amp;'[1]产值及收款计划（2026）'!$B:$B,'[1]产值及收款计划（2026）'!DF:DF)</f>
        <v>0</v>
      </c>
      <c r="DG166" s="256" cm="1">
        <f t="array" aca="1" ref="DG166" ca="1">_xlfn.XLOOKUP($A166&amp;$B166,'[1]产值及收款计划（2026）'!$A:$A&amp;'[1]产值及收款计划（2026）'!$B:$B,'[1]产值及收款计划（2026）'!DG:DG)</f>
        <v>0</v>
      </c>
      <c r="DH166" s="256" cm="1">
        <f t="array" aca="1" ref="DH166" ca="1">_xlfn.XLOOKUP($A166&amp;$B166,'[1]产值及收款计划（2026）'!$A:$A&amp;'[1]产值及收款计划（2026）'!$B:$B,'[1]产值及收款计划（2026）'!DH:DH)</f>
        <v>0</v>
      </c>
      <c r="DI166" s="256" cm="1">
        <f t="array" aca="1" ref="DI166" ca="1">_xlfn.XLOOKUP($A166&amp;$B166,'[1]产值及收款计划（2026）'!$A:$A&amp;'[1]产值及收款计划（2026）'!$B:$B,'[1]产值及收款计划（2026）'!DI:DI)</f>
        <v>0</v>
      </c>
      <c r="DJ166" s="256" cm="1">
        <f t="array" aca="1" ref="DJ166" ca="1">_xlfn.XLOOKUP($A166&amp;$B166,'[1]产值及收款计划（2026）'!$A:$A&amp;'[1]产值及收款计划（2026）'!$B:$B,'[1]产值及收款计划（2026）'!DJ:DJ)</f>
        <v>0</v>
      </c>
      <c r="DK166" s="256" cm="1">
        <f t="array" aca="1" ref="DK166" ca="1">_xlfn.XLOOKUP($A166&amp;$B166,'[1]产值及收款计划（2026）'!$A:$A&amp;'[1]产值及收款计划（2026）'!$B:$B,'[1]产值及收款计划（2026）'!DK:DK)</f>
        <v>0</v>
      </c>
      <c r="DL166" s="256" cm="1">
        <f t="array" aca="1" ref="DL166" ca="1">_xlfn.XLOOKUP($A166&amp;$B166,'[1]产值及收款计划（2026）'!$A:$A&amp;'[1]产值及收款计划（2026）'!$B:$B,'[1]产值及收款计划（2026）'!DL:DL)</f>
        <v>0</v>
      </c>
      <c r="DM166" s="264"/>
      <c r="DN166" s="250"/>
    </row>
    <row r="167" spans="1:118" ht="20.25" x14ac:dyDescent="0.15">
      <c r="A167" s="254">
        <f t="shared" ca="1" si="12"/>
        <v>163</v>
      </c>
      <c r="B167" s="254" t="s">
        <v>25</v>
      </c>
      <c r="C167" s="255"/>
      <c r="D167" s="255"/>
      <c r="E167" s="256"/>
      <c r="F167" s="256"/>
      <c r="G167" s="256"/>
      <c r="H167" s="256"/>
      <c r="I167" s="257"/>
      <c r="J167" s="258"/>
      <c r="K167" s="256"/>
      <c r="L167" s="256"/>
      <c r="M167" s="256"/>
      <c r="N167" s="256"/>
      <c r="O167" s="256"/>
      <c r="P167" s="255"/>
      <c r="Q167" s="256"/>
      <c r="R167" s="256"/>
      <c r="S167" s="256"/>
      <c r="T167" s="256"/>
      <c r="U167" s="256"/>
      <c r="V167" s="256"/>
      <c r="W167" s="256"/>
      <c r="X167" s="256"/>
      <c r="Y167" s="256"/>
      <c r="Z167" s="256"/>
      <c r="AA167" s="256"/>
      <c r="AB167" s="256"/>
      <c r="AC167" s="256"/>
      <c r="AD167" s="256"/>
      <c r="AE167" s="256"/>
      <c r="AF167" s="256"/>
      <c r="AG167" s="256"/>
      <c r="AH167" s="256"/>
      <c r="AI167" s="256"/>
      <c r="AJ167" s="256"/>
      <c r="AK167" s="256"/>
      <c r="AL167" s="256"/>
      <c r="AM167" s="263"/>
      <c r="AN167" s="256" t="e" cm="1">
        <f t="array" aca="1" ref="AN167" ca="1">_xlfn.LET(_xlpm.勾选月份状态数组,TRANSPOSE('PPT(12-15页）-TOP10'!$A$3:$A$14),_xlpm.选择数据区,IF('PPT(12-15页）-TOP10'!$E$3="收款",$DA167:$DL167,$CA167:$CL167),SUM(_xlfn._xlws.FILTER(_xlpm.选择数据区,_xlpm.勾选月份状态数组,"")))</f>
        <v>#NAME?</v>
      </c>
      <c r="AO167" s="256">
        <f>SUM(CA167:CC167)+SUM(AD167:AL167)</f>
        <v>0</v>
      </c>
      <c r="AP167" s="256"/>
      <c r="AQ167" s="256"/>
      <c r="AR167" s="256"/>
      <c r="AS167" s="256"/>
      <c r="AT167" s="256"/>
      <c r="AU167" s="256"/>
      <c r="AV167" s="256"/>
      <c r="AW167" s="256"/>
      <c r="AX167" s="256"/>
      <c r="AY167" s="256"/>
      <c r="AZ167" s="256"/>
      <c r="BA167" s="256"/>
      <c r="BB167" s="256"/>
      <c r="BC167" s="256"/>
      <c r="BD167" s="256"/>
      <c r="BE167" s="256"/>
      <c r="BF167" s="256"/>
      <c r="BG167" s="256"/>
      <c r="BH167" s="256"/>
      <c r="BI167" s="256"/>
      <c r="BJ167" s="256"/>
      <c r="BK167" s="256"/>
      <c r="BL167" s="256"/>
      <c r="BM167" s="256"/>
      <c r="BN167" s="256"/>
      <c r="BO167" s="256"/>
      <c r="BP167" s="256"/>
      <c r="BQ167" s="255"/>
      <c r="BR167" s="256"/>
      <c r="CA167" s="256"/>
      <c r="CB167" s="256"/>
      <c r="CC167" s="256"/>
      <c r="CD167" s="256"/>
      <c r="CE167" s="256"/>
      <c r="CF167" s="256"/>
      <c r="CG167" s="256"/>
      <c r="CH167" s="256"/>
      <c r="CI167" s="256"/>
      <c r="CJ167" s="256"/>
      <c r="CK167" s="256"/>
      <c r="CL167" s="256"/>
      <c r="DA167" s="256"/>
      <c r="DB167" s="256"/>
      <c r="DC167" s="256"/>
      <c r="DD167" s="256"/>
      <c r="DE167" s="256"/>
      <c r="DF167" s="256"/>
      <c r="DG167" s="256"/>
      <c r="DH167" s="256"/>
      <c r="DI167" s="256"/>
      <c r="DJ167" s="256"/>
      <c r="DK167" s="256"/>
      <c r="DL167" s="256"/>
      <c r="DM167" s="264"/>
      <c r="DN167" s="250"/>
    </row>
    <row r="168" spans="1:118" ht="20.25" x14ac:dyDescent="0.15">
      <c r="A168" s="254">
        <f t="shared" ca="1" si="12"/>
        <v>164</v>
      </c>
      <c r="B168" s="254" t="s">
        <v>25</v>
      </c>
      <c r="C168" s="255"/>
      <c r="D168" s="255"/>
      <c r="E168" s="256"/>
      <c r="F168" s="256"/>
      <c r="G168" s="256"/>
      <c r="H168" s="256"/>
      <c r="I168" s="257"/>
      <c r="J168" s="258"/>
      <c r="K168" s="256"/>
      <c r="L168" s="256"/>
      <c r="M168" s="256"/>
      <c r="N168" s="256"/>
      <c r="O168" s="256"/>
      <c r="P168" s="255"/>
      <c r="Q168" s="256"/>
      <c r="R168" s="256"/>
      <c r="S168" s="256"/>
      <c r="T168" s="256"/>
      <c r="U168" s="256"/>
      <c r="V168" s="256"/>
      <c r="W168" s="256"/>
      <c r="X168" s="256"/>
      <c r="Y168" s="256"/>
      <c r="Z168" s="256"/>
      <c r="AA168" s="256"/>
      <c r="AB168" s="256"/>
      <c r="AC168" s="256"/>
      <c r="AD168" s="256"/>
      <c r="AE168" s="256"/>
      <c r="AF168" s="256"/>
      <c r="AG168" s="256"/>
      <c r="AH168" s="256"/>
      <c r="AI168" s="256"/>
      <c r="AJ168" s="256"/>
      <c r="AK168" s="256"/>
      <c r="AL168" s="256"/>
      <c r="AM168" s="263"/>
      <c r="AN168" s="256" t="e" cm="1">
        <f t="array" aca="1" ref="AN168" ca="1">_xlfn.LET(_xlpm.勾选月份状态数组,TRANSPOSE('PPT(12-15页）-TOP10'!$A$3:$A$14),_xlpm.选择数据区,IF('PPT(12-15页）-TOP10'!$E$3="收款",$DA168:$DL168,$CA168:$CL168),SUM(_xlfn._xlws.FILTER(_xlpm.选择数据区,_xlpm.勾选月份状态数组,"")))</f>
        <v>#NAME?</v>
      </c>
      <c r="AO168" s="256">
        <f>SUM(CA168:CC168)+SUM(AD168:AL168)</f>
        <v>0</v>
      </c>
      <c r="AP168" s="256"/>
      <c r="AQ168" s="256"/>
      <c r="AR168" s="256"/>
      <c r="AS168" s="256"/>
      <c r="AT168" s="256"/>
      <c r="AU168" s="256"/>
      <c r="AV168" s="256"/>
      <c r="AW168" s="256"/>
      <c r="AX168" s="256"/>
      <c r="AY168" s="256"/>
      <c r="AZ168" s="256"/>
      <c r="BA168" s="256"/>
      <c r="BB168" s="256"/>
      <c r="BC168" s="256"/>
      <c r="BD168" s="256"/>
      <c r="BE168" s="256"/>
      <c r="BF168" s="256"/>
      <c r="BG168" s="256"/>
      <c r="BH168" s="256"/>
      <c r="BI168" s="256"/>
      <c r="BJ168" s="256"/>
      <c r="BK168" s="256"/>
      <c r="BL168" s="256"/>
      <c r="BM168" s="256"/>
      <c r="BN168" s="256"/>
      <c r="BO168" s="256"/>
      <c r="BP168" s="256"/>
      <c r="BQ168" s="255"/>
      <c r="BR168" s="256"/>
      <c r="CA168" s="256"/>
      <c r="CB168" s="256"/>
      <c r="CC168" s="256"/>
      <c r="CD168" s="256"/>
      <c r="CE168" s="256"/>
      <c r="CF168" s="256"/>
      <c r="CG168" s="256"/>
      <c r="CH168" s="256"/>
      <c r="CI168" s="256"/>
      <c r="CJ168" s="256"/>
      <c r="CK168" s="256"/>
      <c r="CL168" s="256"/>
      <c r="DA168" s="256"/>
      <c r="DB168" s="256"/>
      <c r="DC168" s="256"/>
      <c r="DD168" s="256"/>
      <c r="DE168" s="256"/>
      <c r="DF168" s="256"/>
      <c r="DG168" s="256"/>
      <c r="DH168" s="256"/>
      <c r="DI168" s="256"/>
      <c r="DJ168" s="256"/>
      <c r="DK168" s="256"/>
      <c r="DL168" s="256"/>
      <c r="DM168" s="264"/>
      <c r="DN168" s="250"/>
    </row>
    <row r="169" spans="1:118" ht="20.25" x14ac:dyDescent="0.15">
      <c r="A169" s="254">
        <f t="shared" ca="1" si="12"/>
        <v>165</v>
      </c>
      <c r="B169" s="254" t="s">
        <v>25</v>
      </c>
      <c r="C169" s="255"/>
      <c r="D169" s="255"/>
      <c r="E169" s="256"/>
      <c r="F169" s="256"/>
      <c r="G169" s="256"/>
      <c r="H169" s="256"/>
      <c r="I169" s="257"/>
      <c r="J169" s="258"/>
      <c r="K169" s="256"/>
      <c r="L169" s="256"/>
      <c r="M169" s="256"/>
      <c r="N169" s="256"/>
      <c r="O169" s="256"/>
      <c r="P169" s="255"/>
      <c r="Q169" s="256"/>
      <c r="R169" s="256"/>
      <c r="S169" s="256"/>
      <c r="T169" s="256"/>
      <c r="U169" s="256"/>
      <c r="V169" s="256"/>
      <c r="W169" s="256"/>
      <c r="X169" s="256"/>
      <c r="Y169" s="256"/>
      <c r="Z169" s="256"/>
      <c r="AA169" s="256"/>
      <c r="AB169" s="256"/>
      <c r="AC169" s="256"/>
      <c r="AD169" s="256"/>
      <c r="AE169" s="256"/>
      <c r="AF169" s="256"/>
      <c r="AG169" s="256"/>
      <c r="AH169" s="256"/>
      <c r="AI169" s="256"/>
      <c r="AJ169" s="256"/>
      <c r="AK169" s="256"/>
      <c r="AL169" s="256"/>
      <c r="AM169" s="263"/>
      <c r="AN169" s="256" t="e" cm="1">
        <f t="array" aca="1" ref="AN169" ca="1">_xlfn.LET(_xlpm.勾选月份状态数组,TRANSPOSE('PPT(12-15页）-TOP10'!$A$3:$A$14),_xlpm.选择数据区,IF('PPT(12-15页）-TOP10'!$E$3="收款",$DA169:$DL169,$CA169:$CL169),SUM(_xlfn._xlws.FILTER(_xlpm.选择数据区,_xlpm.勾选月份状态数组,"")))</f>
        <v>#NAME?</v>
      </c>
      <c r="AO169" s="256">
        <f>SUM(CA169:CC169)+SUM(AD169:AL169)</f>
        <v>0</v>
      </c>
      <c r="AP169" s="256"/>
      <c r="AQ169" s="256"/>
      <c r="AR169" s="256"/>
      <c r="AS169" s="256"/>
      <c r="AT169" s="256"/>
      <c r="AU169" s="256"/>
      <c r="AV169" s="256"/>
      <c r="AW169" s="256"/>
      <c r="AX169" s="256"/>
      <c r="AY169" s="256"/>
      <c r="AZ169" s="256"/>
      <c r="BA169" s="256"/>
      <c r="BB169" s="256"/>
      <c r="BC169" s="256"/>
      <c r="BD169" s="256"/>
      <c r="BE169" s="256"/>
      <c r="BF169" s="256"/>
      <c r="BG169" s="256"/>
      <c r="BH169" s="256"/>
      <c r="BI169" s="256"/>
      <c r="BJ169" s="256"/>
      <c r="BK169" s="256"/>
      <c r="BL169" s="256"/>
      <c r="BM169" s="256"/>
      <c r="BN169" s="256"/>
      <c r="BO169" s="256"/>
      <c r="BP169" s="256"/>
      <c r="BQ169" s="255"/>
      <c r="BR169" s="256"/>
      <c r="CA169" s="256"/>
      <c r="CB169" s="256"/>
      <c r="CC169" s="256"/>
      <c r="CD169" s="256"/>
      <c r="CE169" s="256"/>
      <c r="CF169" s="256"/>
      <c r="CG169" s="256"/>
      <c r="CH169" s="256"/>
      <c r="CI169" s="256"/>
      <c r="CJ169" s="256"/>
      <c r="CK169" s="256"/>
      <c r="CL169" s="256"/>
      <c r="DA169" s="256"/>
      <c r="DB169" s="256"/>
      <c r="DC169" s="256"/>
      <c r="DD169" s="256"/>
      <c r="DE169" s="256"/>
      <c r="DF169" s="256"/>
      <c r="DG169" s="256"/>
      <c r="DH169" s="256"/>
      <c r="DI169" s="256"/>
      <c r="DJ169" s="256"/>
      <c r="DK169" s="256"/>
      <c r="DL169" s="256"/>
      <c r="DM169" s="264"/>
      <c r="DN169" s="250"/>
    </row>
    <row r="170" spans="1:118" ht="20.25" x14ac:dyDescent="0.15">
      <c r="A170" s="254">
        <f t="shared" ca="1" si="12"/>
        <v>166</v>
      </c>
      <c r="B170" s="254" t="s">
        <v>25</v>
      </c>
      <c r="C170" s="255"/>
      <c r="D170" s="255"/>
      <c r="E170" s="256"/>
      <c r="F170" s="256"/>
      <c r="G170" s="256"/>
      <c r="H170" s="256"/>
      <c r="I170" s="257"/>
      <c r="J170" s="258"/>
      <c r="K170" s="256"/>
      <c r="L170" s="256"/>
      <c r="M170" s="256"/>
      <c r="N170" s="256"/>
      <c r="O170" s="256"/>
      <c r="P170" s="255"/>
      <c r="Q170" s="256"/>
      <c r="R170" s="256"/>
      <c r="S170" s="256"/>
      <c r="T170" s="256"/>
      <c r="U170" s="256"/>
      <c r="V170" s="256"/>
      <c r="W170" s="256"/>
      <c r="X170" s="256"/>
      <c r="Y170" s="256"/>
      <c r="Z170" s="256"/>
      <c r="AA170" s="256"/>
      <c r="AB170" s="256"/>
      <c r="AC170" s="256"/>
      <c r="AD170" s="256"/>
      <c r="AE170" s="256"/>
      <c r="AF170" s="256"/>
      <c r="AG170" s="256"/>
      <c r="AH170" s="256"/>
      <c r="AI170" s="256"/>
      <c r="AJ170" s="256"/>
      <c r="AK170" s="256"/>
      <c r="AL170" s="256"/>
      <c r="AM170" s="263"/>
      <c r="AN170" s="256" t="e" cm="1">
        <f t="array" aca="1" ref="AN170" ca="1">_xlfn.LET(_xlpm.勾选月份状态数组,TRANSPOSE('PPT(12-15页）-TOP10'!$A$3:$A$14),_xlpm.选择数据区,IF('PPT(12-15页）-TOP10'!$E$3="收款",$DA170:$DL170,$CA170:$CL170),SUM(_xlfn._xlws.FILTER(_xlpm.选择数据区,_xlpm.勾选月份状态数组,"")))</f>
        <v>#NAME?</v>
      </c>
      <c r="AO170" s="256">
        <f>SUM(CA170:CC170)+SUM(AD170:AL170)</f>
        <v>0</v>
      </c>
      <c r="AP170" s="256"/>
      <c r="AQ170" s="256"/>
      <c r="AR170" s="256"/>
      <c r="AS170" s="256"/>
      <c r="AT170" s="256"/>
      <c r="AU170" s="256"/>
      <c r="AV170" s="256"/>
      <c r="AW170" s="256"/>
      <c r="AX170" s="256"/>
      <c r="AY170" s="256"/>
      <c r="AZ170" s="256"/>
      <c r="BA170" s="256"/>
      <c r="BB170" s="256"/>
      <c r="BC170" s="256"/>
      <c r="BD170" s="256"/>
      <c r="BE170" s="256"/>
      <c r="BF170" s="256"/>
      <c r="BG170" s="256"/>
      <c r="BH170" s="256"/>
      <c r="BI170" s="256"/>
      <c r="BJ170" s="256"/>
      <c r="BK170" s="256"/>
      <c r="BL170" s="256"/>
      <c r="BM170" s="256"/>
      <c r="BN170" s="256"/>
      <c r="BO170" s="256"/>
      <c r="BP170" s="256"/>
      <c r="BQ170" s="255"/>
      <c r="BR170" s="256"/>
      <c r="CA170" s="256"/>
      <c r="CB170" s="256"/>
      <c r="CC170" s="256"/>
      <c r="CD170" s="256"/>
      <c r="CE170" s="256"/>
      <c r="CF170" s="256"/>
      <c r="CG170" s="256"/>
      <c r="CH170" s="256"/>
      <c r="CI170" s="256"/>
      <c r="CJ170" s="256"/>
      <c r="CK170" s="256"/>
      <c r="CL170" s="256"/>
      <c r="DA170" s="256"/>
      <c r="DB170" s="256"/>
      <c r="DC170" s="256"/>
      <c r="DD170" s="256"/>
      <c r="DE170" s="256"/>
      <c r="DF170" s="256"/>
      <c r="DG170" s="256"/>
      <c r="DH170" s="256"/>
      <c r="DI170" s="256"/>
      <c r="DJ170" s="256"/>
      <c r="DK170" s="256"/>
      <c r="DL170" s="256"/>
      <c r="DM170" s="264"/>
      <c r="DN170" s="250"/>
    </row>
    <row r="171" spans="1:118" ht="20.25" x14ac:dyDescent="0.15">
      <c r="A171" s="254">
        <f t="shared" ca="1" si="12"/>
        <v>167</v>
      </c>
      <c r="B171" s="254" t="s">
        <v>25</v>
      </c>
      <c r="C171" s="255"/>
      <c r="D171" s="255"/>
      <c r="E171" s="256"/>
      <c r="F171" s="256"/>
      <c r="G171" s="256"/>
      <c r="H171" s="256"/>
      <c r="I171" s="257"/>
      <c r="J171" s="258"/>
      <c r="K171" s="256"/>
      <c r="L171" s="256"/>
      <c r="M171" s="256"/>
      <c r="N171" s="256"/>
      <c r="O171" s="256"/>
      <c r="P171" s="255"/>
      <c r="Q171" s="256"/>
      <c r="R171" s="256"/>
      <c r="S171" s="256"/>
      <c r="T171" s="256"/>
      <c r="U171" s="256"/>
      <c r="V171" s="256"/>
      <c r="W171" s="256"/>
      <c r="X171" s="256"/>
      <c r="Y171" s="256"/>
      <c r="Z171" s="256"/>
      <c r="AA171" s="256"/>
      <c r="AB171" s="256"/>
      <c r="AC171" s="256"/>
      <c r="AD171" s="256"/>
      <c r="AE171" s="256"/>
      <c r="AF171" s="256"/>
      <c r="AG171" s="256"/>
      <c r="AH171" s="256"/>
      <c r="AI171" s="256"/>
      <c r="AJ171" s="256"/>
      <c r="AK171" s="256"/>
      <c r="AL171" s="256"/>
      <c r="AM171" s="263"/>
      <c r="AN171" s="256" t="e" cm="1">
        <f t="array" aca="1" ref="AN171" ca="1">_xlfn.LET(_xlpm.勾选月份状态数组,TRANSPOSE('PPT(12-15页）-TOP10'!$A$3:$A$14),_xlpm.选择数据区,IF('PPT(12-15页）-TOP10'!$E$3="收款",$DA171:$DL171,$CA171:$CL171),SUM(_xlfn._xlws.FILTER(_xlpm.选择数据区,_xlpm.勾选月份状态数组,"")))</f>
        <v>#NAME?</v>
      </c>
      <c r="AO171" s="256">
        <f>SUM(CA171:CC171)+SUM(AD171:AL171)</f>
        <v>0</v>
      </c>
      <c r="AP171" s="256"/>
      <c r="AQ171" s="256"/>
      <c r="AR171" s="256"/>
      <c r="AS171" s="256"/>
      <c r="AT171" s="256"/>
      <c r="AU171" s="256"/>
      <c r="AV171" s="256"/>
      <c r="AW171" s="256"/>
      <c r="AX171" s="256"/>
      <c r="AY171" s="256"/>
      <c r="AZ171" s="256"/>
      <c r="BA171" s="256"/>
      <c r="BB171" s="256"/>
      <c r="BC171" s="256"/>
      <c r="BD171" s="256"/>
      <c r="BE171" s="256"/>
      <c r="BF171" s="256"/>
      <c r="BG171" s="256"/>
      <c r="BH171" s="256"/>
      <c r="BI171" s="256"/>
      <c r="BJ171" s="256"/>
      <c r="BK171" s="256"/>
      <c r="BL171" s="256"/>
      <c r="BM171" s="256"/>
      <c r="BN171" s="256"/>
      <c r="BO171" s="256"/>
      <c r="BP171" s="256"/>
      <c r="BQ171" s="255"/>
      <c r="BR171" s="256"/>
      <c r="CA171" s="256"/>
      <c r="CB171" s="256"/>
      <c r="CC171" s="256"/>
      <c r="CD171" s="256"/>
      <c r="CE171" s="256"/>
      <c r="CF171" s="256"/>
      <c r="CG171" s="256"/>
      <c r="CH171" s="256"/>
      <c r="CI171" s="256"/>
      <c r="CJ171" s="256"/>
      <c r="CK171" s="256"/>
      <c r="CL171" s="256"/>
      <c r="DA171" s="256"/>
      <c r="DB171" s="256"/>
      <c r="DC171" s="256"/>
      <c r="DD171" s="256"/>
      <c r="DE171" s="256"/>
      <c r="DF171" s="256"/>
      <c r="DG171" s="256"/>
      <c r="DH171" s="256"/>
      <c r="DI171" s="256"/>
      <c r="DJ171" s="256"/>
      <c r="DK171" s="256"/>
      <c r="DL171" s="256"/>
      <c r="DM171" s="264"/>
      <c r="DN171" s="250"/>
    </row>
    <row r="172" spans="1:118" ht="20.25" x14ac:dyDescent="0.15">
      <c r="A172" s="254">
        <f t="shared" ca="1" si="12"/>
        <v>168</v>
      </c>
      <c r="B172" s="254" t="s">
        <v>25</v>
      </c>
      <c r="C172" s="255"/>
      <c r="D172" s="255"/>
      <c r="E172" s="256"/>
      <c r="F172" s="256"/>
      <c r="G172" s="256"/>
      <c r="H172" s="256"/>
      <c r="I172" s="257"/>
      <c r="J172" s="258"/>
      <c r="K172" s="256"/>
      <c r="L172" s="256"/>
      <c r="M172" s="256"/>
      <c r="N172" s="256"/>
      <c r="O172" s="256"/>
      <c r="P172" s="255"/>
      <c r="Q172" s="256"/>
      <c r="R172" s="256"/>
      <c r="S172" s="256"/>
      <c r="T172" s="256"/>
      <c r="U172" s="256"/>
      <c r="V172" s="256"/>
      <c r="W172" s="256"/>
      <c r="X172" s="256"/>
      <c r="Y172" s="256"/>
      <c r="Z172" s="256"/>
      <c r="AA172" s="256"/>
      <c r="AB172" s="256"/>
      <c r="AC172" s="256"/>
      <c r="AD172" s="256"/>
      <c r="AE172" s="256"/>
      <c r="AF172" s="256"/>
      <c r="AG172" s="256"/>
      <c r="AH172" s="256"/>
      <c r="AI172" s="256"/>
      <c r="AJ172" s="256"/>
      <c r="AK172" s="256"/>
      <c r="AL172" s="256"/>
      <c r="AM172" s="263"/>
      <c r="AN172" s="256" t="e" cm="1">
        <f t="array" aca="1" ref="AN172" ca="1">_xlfn.LET(_xlpm.勾选月份状态数组,TRANSPOSE('PPT(12-15页）-TOP10'!$A$3:$A$14),_xlpm.选择数据区,IF('PPT(12-15页）-TOP10'!$E$3="收款",$DA172:$DL172,$CA172:$CL172),SUM(_xlfn._xlws.FILTER(_xlpm.选择数据区,_xlpm.勾选月份状态数组,"")))</f>
        <v>#NAME?</v>
      </c>
      <c r="AO172" s="256">
        <f>SUM(CA172:CC172)+SUM(AD172:AL172)</f>
        <v>0</v>
      </c>
      <c r="AP172" s="256"/>
      <c r="AQ172" s="256"/>
      <c r="AR172" s="256"/>
      <c r="AS172" s="256"/>
      <c r="AT172" s="256"/>
      <c r="AU172" s="256"/>
      <c r="AV172" s="256"/>
      <c r="AW172" s="256"/>
      <c r="AX172" s="256"/>
      <c r="AY172" s="256"/>
      <c r="AZ172" s="256"/>
      <c r="BA172" s="256"/>
      <c r="BB172" s="256"/>
      <c r="BC172" s="256"/>
      <c r="BD172" s="256"/>
      <c r="BE172" s="256"/>
      <c r="BF172" s="256"/>
      <c r="BG172" s="256"/>
      <c r="BH172" s="256"/>
      <c r="BI172" s="256"/>
      <c r="BJ172" s="256"/>
      <c r="BK172" s="256"/>
      <c r="BL172" s="256"/>
      <c r="BM172" s="256"/>
      <c r="BN172" s="256"/>
      <c r="BO172" s="256"/>
      <c r="BP172" s="256"/>
      <c r="BQ172" s="255"/>
      <c r="BR172" s="256"/>
      <c r="CA172" s="256"/>
      <c r="CB172" s="256"/>
      <c r="CC172" s="256"/>
      <c r="CD172" s="256"/>
      <c r="CE172" s="256"/>
      <c r="CF172" s="256"/>
      <c r="CG172" s="256"/>
      <c r="CH172" s="256"/>
      <c r="CI172" s="256"/>
      <c r="CJ172" s="256"/>
      <c r="CK172" s="256"/>
      <c r="CL172" s="256"/>
      <c r="DA172" s="256"/>
      <c r="DB172" s="256"/>
      <c r="DC172" s="256"/>
      <c r="DD172" s="256"/>
      <c r="DE172" s="256"/>
      <c r="DF172" s="256"/>
      <c r="DG172" s="256"/>
      <c r="DH172" s="256"/>
      <c r="DI172" s="256"/>
      <c r="DJ172" s="256"/>
      <c r="DK172" s="256"/>
      <c r="DL172" s="256"/>
      <c r="DM172" s="264"/>
      <c r="DN172" s="250"/>
    </row>
    <row r="173" spans="1:118" ht="20.25" x14ac:dyDescent="0.15">
      <c r="A173" s="254">
        <f t="shared" ref="A173:A180" ca="1" si="13">A172+1</f>
        <v>169</v>
      </c>
      <c r="B173" s="254" t="s">
        <v>25</v>
      </c>
      <c r="C173" s="255"/>
      <c r="D173" s="255"/>
      <c r="E173" s="256"/>
      <c r="F173" s="256"/>
      <c r="G173" s="256"/>
      <c r="H173" s="256"/>
      <c r="I173" s="257"/>
      <c r="J173" s="258"/>
      <c r="K173" s="256"/>
      <c r="L173" s="256"/>
      <c r="M173" s="256"/>
      <c r="N173" s="256"/>
      <c r="O173" s="256"/>
      <c r="P173" s="255"/>
      <c r="Q173" s="256"/>
      <c r="R173" s="256"/>
      <c r="S173" s="256"/>
      <c r="T173" s="256"/>
      <c r="U173" s="256"/>
      <c r="V173" s="256"/>
      <c r="W173" s="256"/>
      <c r="X173" s="256"/>
      <c r="Y173" s="256"/>
      <c r="Z173" s="256"/>
      <c r="AA173" s="256"/>
      <c r="AB173" s="256"/>
      <c r="AC173" s="256"/>
      <c r="AD173" s="256"/>
      <c r="AE173" s="256"/>
      <c r="AF173" s="256"/>
      <c r="AG173" s="256"/>
      <c r="AH173" s="256"/>
      <c r="AI173" s="256"/>
      <c r="AJ173" s="256"/>
      <c r="AK173" s="256"/>
      <c r="AL173" s="256"/>
      <c r="AM173" s="263"/>
      <c r="AN173" s="256" t="e" cm="1">
        <f t="array" aca="1" ref="AN173" ca="1">_xlfn.LET(_xlpm.勾选月份状态数组,TRANSPOSE('PPT(12-15页）-TOP10'!$A$3:$A$14),_xlpm.选择数据区,IF('PPT(12-15页）-TOP10'!$E$3="收款",$DA173:$DL173,$CA173:$CL173),SUM(_xlfn._xlws.FILTER(_xlpm.选择数据区,_xlpm.勾选月份状态数组,"")))</f>
        <v>#NAME?</v>
      </c>
      <c r="AO173" s="256">
        <f>SUM(CA173:CC173)+SUM(AD173:AL173)</f>
        <v>0</v>
      </c>
      <c r="AP173" s="256"/>
      <c r="AQ173" s="256"/>
      <c r="AR173" s="256"/>
      <c r="AS173" s="256"/>
      <c r="AT173" s="256"/>
      <c r="AU173" s="256"/>
      <c r="AV173" s="256"/>
      <c r="AW173" s="256"/>
      <c r="AX173" s="256"/>
      <c r="AY173" s="256"/>
      <c r="AZ173" s="256"/>
      <c r="BA173" s="256"/>
      <c r="BB173" s="256"/>
      <c r="BC173" s="256"/>
      <c r="BD173" s="256"/>
      <c r="BE173" s="256"/>
      <c r="BF173" s="256"/>
      <c r="BG173" s="256"/>
      <c r="BH173" s="256"/>
      <c r="BI173" s="256"/>
      <c r="BJ173" s="256"/>
      <c r="BK173" s="256"/>
      <c r="BL173" s="256"/>
      <c r="BM173" s="256"/>
      <c r="BN173" s="256"/>
      <c r="BO173" s="256"/>
      <c r="BP173" s="256"/>
      <c r="BQ173" s="255"/>
      <c r="BR173" s="256"/>
      <c r="CA173" s="256"/>
      <c r="CB173" s="256"/>
      <c r="CC173" s="256"/>
      <c r="CD173" s="256"/>
      <c r="CE173" s="256"/>
      <c r="CF173" s="256"/>
      <c r="CG173" s="256"/>
      <c r="CH173" s="256"/>
      <c r="CI173" s="256"/>
      <c r="CJ173" s="256"/>
      <c r="CK173" s="256"/>
      <c r="CL173" s="256"/>
      <c r="DA173" s="256"/>
      <c r="DB173" s="256"/>
      <c r="DC173" s="256"/>
      <c r="DD173" s="256"/>
      <c r="DE173" s="256"/>
      <c r="DF173" s="256"/>
      <c r="DG173" s="256"/>
      <c r="DH173" s="256"/>
      <c r="DI173" s="256"/>
      <c r="DJ173" s="256"/>
      <c r="DK173" s="256"/>
      <c r="DL173" s="256"/>
      <c r="DM173" s="264"/>
      <c r="DN173" s="250"/>
    </row>
    <row r="174" spans="1:118" ht="20.25" x14ac:dyDescent="0.15">
      <c r="A174" s="254">
        <f t="shared" ca="1" si="13"/>
        <v>170</v>
      </c>
      <c r="B174" s="254" t="s">
        <v>25</v>
      </c>
      <c r="C174" s="255"/>
      <c r="D174" s="255"/>
      <c r="E174" s="256"/>
      <c r="F174" s="256"/>
      <c r="G174" s="256"/>
      <c r="H174" s="256"/>
      <c r="I174" s="257"/>
      <c r="J174" s="258"/>
      <c r="K174" s="256"/>
      <c r="L174" s="256"/>
      <c r="M174" s="256"/>
      <c r="N174" s="256"/>
      <c r="O174" s="256"/>
      <c r="P174" s="255"/>
      <c r="Q174" s="256"/>
      <c r="R174" s="256"/>
      <c r="S174" s="256"/>
      <c r="T174" s="256"/>
      <c r="U174" s="256"/>
      <c r="V174" s="256"/>
      <c r="W174" s="256"/>
      <c r="X174" s="256"/>
      <c r="Y174" s="256"/>
      <c r="Z174" s="256"/>
      <c r="AA174" s="256"/>
      <c r="AB174" s="256"/>
      <c r="AC174" s="256"/>
      <c r="AD174" s="256"/>
      <c r="AE174" s="256"/>
      <c r="AF174" s="256"/>
      <c r="AG174" s="256"/>
      <c r="AH174" s="256"/>
      <c r="AI174" s="256"/>
      <c r="AJ174" s="256"/>
      <c r="AK174" s="256"/>
      <c r="AL174" s="256"/>
      <c r="AM174" s="263"/>
      <c r="AN174" s="256" t="e" cm="1">
        <f t="array" aca="1" ref="AN174" ca="1">_xlfn.LET(_xlpm.勾选月份状态数组,TRANSPOSE('PPT(12-15页）-TOP10'!$A$3:$A$14),_xlpm.选择数据区,IF('PPT(12-15页）-TOP10'!$E$3="收款",$DA174:$DL174,$CA174:$CL174),SUM(_xlfn._xlws.FILTER(_xlpm.选择数据区,_xlpm.勾选月份状态数组,"")))</f>
        <v>#NAME?</v>
      </c>
      <c r="AO174" s="256">
        <f>SUM(CA174:CC174)+SUM(AD174:AL174)</f>
        <v>0</v>
      </c>
      <c r="AP174" s="256"/>
      <c r="AQ174" s="256"/>
      <c r="AR174" s="256"/>
      <c r="AS174" s="256"/>
      <c r="AT174" s="256"/>
      <c r="AU174" s="256"/>
      <c r="AV174" s="256"/>
      <c r="AW174" s="256"/>
      <c r="AX174" s="256"/>
      <c r="AY174" s="256"/>
      <c r="AZ174" s="256"/>
      <c r="BA174" s="256"/>
      <c r="BB174" s="256"/>
      <c r="BC174" s="256"/>
      <c r="BD174" s="256"/>
      <c r="BE174" s="256"/>
      <c r="BF174" s="256"/>
      <c r="BG174" s="256"/>
      <c r="BH174" s="256"/>
      <c r="BI174" s="256"/>
      <c r="BJ174" s="256"/>
      <c r="BK174" s="256"/>
      <c r="BL174" s="256"/>
      <c r="BM174" s="256"/>
      <c r="BN174" s="256"/>
      <c r="BO174" s="256"/>
      <c r="BP174" s="256"/>
      <c r="BQ174" s="255"/>
      <c r="BR174" s="256"/>
      <c r="CA174" s="256"/>
      <c r="CB174" s="256"/>
      <c r="CC174" s="256"/>
      <c r="CD174" s="256"/>
      <c r="CE174" s="256"/>
      <c r="CF174" s="256"/>
      <c r="CG174" s="256"/>
      <c r="CH174" s="256"/>
      <c r="CI174" s="256"/>
      <c r="CJ174" s="256"/>
      <c r="CK174" s="256"/>
      <c r="CL174" s="256"/>
      <c r="DA174" s="256"/>
      <c r="DB174" s="256"/>
      <c r="DC174" s="256"/>
      <c r="DD174" s="256"/>
      <c r="DE174" s="256"/>
      <c r="DF174" s="256"/>
      <c r="DG174" s="256"/>
      <c r="DH174" s="256"/>
      <c r="DI174" s="256"/>
      <c r="DJ174" s="256"/>
      <c r="DK174" s="256"/>
      <c r="DL174" s="256"/>
      <c r="DM174" s="264"/>
      <c r="DN174" s="250"/>
    </row>
    <row r="175" spans="1:118" ht="20.25" x14ac:dyDescent="0.15">
      <c r="A175" s="254">
        <f t="shared" ca="1" si="13"/>
        <v>171</v>
      </c>
      <c r="B175" s="254" t="s">
        <v>25</v>
      </c>
      <c r="C175" s="255"/>
      <c r="D175" s="255"/>
      <c r="E175" s="256"/>
      <c r="F175" s="256"/>
      <c r="G175" s="256"/>
      <c r="H175" s="256"/>
      <c r="I175" s="257"/>
      <c r="J175" s="258"/>
      <c r="K175" s="256"/>
      <c r="L175" s="256"/>
      <c r="M175" s="256"/>
      <c r="N175" s="256"/>
      <c r="O175" s="256"/>
      <c r="P175" s="255"/>
      <c r="Q175" s="256"/>
      <c r="R175" s="256"/>
      <c r="S175" s="256"/>
      <c r="T175" s="256"/>
      <c r="U175" s="256"/>
      <c r="V175" s="256"/>
      <c r="W175" s="256"/>
      <c r="X175" s="256"/>
      <c r="Y175" s="256"/>
      <c r="Z175" s="256"/>
      <c r="AA175" s="256"/>
      <c r="AB175" s="256"/>
      <c r="AC175" s="256"/>
      <c r="AD175" s="256"/>
      <c r="AE175" s="256"/>
      <c r="AF175" s="256"/>
      <c r="AG175" s="256"/>
      <c r="AH175" s="256"/>
      <c r="AI175" s="256"/>
      <c r="AJ175" s="256"/>
      <c r="AK175" s="256"/>
      <c r="AL175" s="256"/>
      <c r="AM175" s="263"/>
      <c r="AN175" s="256" t="e" cm="1">
        <f t="array" aca="1" ref="AN175" ca="1">_xlfn.LET(_xlpm.勾选月份状态数组,TRANSPOSE('PPT(12-15页）-TOP10'!$A$3:$A$14),_xlpm.选择数据区,IF('PPT(12-15页）-TOP10'!$E$3="收款",$DA175:$DL175,$CA175:$CL175),SUM(_xlfn._xlws.FILTER(_xlpm.选择数据区,_xlpm.勾选月份状态数组,"")))</f>
        <v>#NAME?</v>
      </c>
      <c r="AO175" s="256">
        <f>SUM(CA175:CC175)+SUM(AD175:AL175)</f>
        <v>0</v>
      </c>
      <c r="AP175" s="256"/>
      <c r="AQ175" s="256"/>
      <c r="AR175" s="256"/>
      <c r="AS175" s="256"/>
      <c r="AT175" s="256"/>
      <c r="AU175" s="256"/>
      <c r="AV175" s="256"/>
      <c r="AW175" s="256"/>
      <c r="AX175" s="256"/>
      <c r="AY175" s="256"/>
      <c r="AZ175" s="256"/>
      <c r="BA175" s="256"/>
      <c r="BB175" s="256"/>
      <c r="BC175" s="256"/>
      <c r="BD175" s="256"/>
      <c r="BE175" s="256"/>
      <c r="BF175" s="256"/>
      <c r="BG175" s="256"/>
      <c r="BH175" s="256"/>
      <c r="BI175" s="256"/>
      <c r="BJ175" s="256"/>
      <c r="BK175" s="256"/>
      <c r="BL175" s="256"/>
      <c r="BM175" s="256"/>
      <c r="BN175" s="256"/>
      <c r="BO175" s="256"/>
      <c r="BP175" s="256"/>
      <c r="BQ175" s="255"/>
      <c r="BR175" s="256"/>
      <c r="CA175" s="256"/>
      <c r="CB175" s="256"/>
      <c r="CC175" s="256"/>
      <c r="CD175" s="256"/>
      <c r="CE175" s="256"/>
      <c r="CF175" s="256"/>
      <c r="CG175" s="256"/>
      <c r="CH175" s="256"/>
      <c r="CI175" s="256"/>
      <c r="CJ175" s="256"/>
      <c r="CK175" s="256"/>
      <c r="CL175" s="256"/>
      <c r="DA175" s="256"/>
      <c r="DB175" s="256"/>
      <c r="DC175" s="256"/>
      <c r="DD175" s="256"/>
      <c r="DE175" s="256"/>
      <c r="DF175" s="256"/>
      <c r="DG175" s="256"/>
      <c r="DH175" s="256"/>
      <c r="DI175" s="256"/>
      <c r="DJ175" s="256"/>
      <c r="DK175" s="256"/>
      <c r="DL175" s="256"/>
      <c r="DM175" s="264"/>
      <c r="DN175" s="250"/>
    </row>
    <row r="176" spans="1:118" ht="20.25" x14ac:dyDescent="0.15">
      <c r="A176" s="254">
        <f t="shared" ca="1" si="13"/>
        <v>172</v>
      </c>
      <c r="B176" s="254" t="s">
        <v>25</v>
      </c>
      <c r="C176" s="255"/>
      <c r="D176" s="255"/>
      <c r="E176" s="256"/>
      <c r="F176" s="256"/>
      <c r="G176" s="256"/>
      <c r="H176" s="256"/>
      <c r="I176" s="257"/>
      <c r="J176" s="258"/>
      <c r="K176" s="256"/>
      <c r="L176" s="256"/>
      <c r="M176" s="256"/>
      <c r="N176" s="256"/>
      <c r="O176" s="256"/>
      <c r="P176" s="255"/>
      <c r="Q176" s="256"/>
      <c r="R176" s="256"/>
      <c r="S176" s="256"/>
      <c r="T176" s="256"/>
      <c r="U176" s="256"/>
      <c r="V176" s="256"/>
      <c r="W176" s="256"/>
      <c r="X176" s="256"/>
      <c r="Y176" s="256"/>
      <c r="Z176" s="256"/>
      <c r="AA176" s="256"/>
      <c r="AB176" s="256"/>
      <c r="AC176" s="256"/>
      <c r="AD176" s="256"/>
      <c r="AE176" s="256"/>
      <c r="AF176" s="256"/>
      <c r="AG176" s="256"/>
      <c r="AH176" s="256"/>
      <c r="AI176" s="256"/>
      <c r="AJ176" s="256"/>
      <c r="AK176" s="256"/>
      <c r="AL176" s="256"/>
      <c r="AM176" s="263"/>
      <c r="AN176" s="256" t="e" cm="1">
        <f t="array" aca="1" ref="AN176" ca="1">_xlfn.LET(_xlpm.勾选月份状态数组,TRANSPOSE('PPT(12-15页）-TOP10'!$A$3:$A$14),_xlpm.选择数据区,IF('PPT(12-15页）-TOP10'!$E$3="收款",$DA176:$DL176,$CA176:$CL176),SUM(_xlfn._xlws.FILTER(_xlpm.选择数据区,_xlpm.勾选月份状态数组,"")))</f>
        <v>#NAME?</v>
      </c>
      <c r="AO176" s="256">
        <f>SUM(CA176:CC176)+SUM(AD176:AL176)</f>
        <v>0</v>
      </c>
      <c r="AP176" s="256"/>
      <c r="AQ176" s="256"/>
      <c r="AR176" s="256"/>
      <c r="AS176" s="256"/>
      <c r="AT176" s="256"/>
      <c r="AU176" s="256"/>
      <c r="AV176" s="256"/>
      <c r="AW176" s="256"/>
      <c r="AX176" s="256"/>
      <c r="AY176" s="256"/>
      <c r="AZ176" s="256"/>
      <c r="BA176" s="256"/>
      <c r="BB176" s="256"/>
      <c r="BC176" s="256"/>
      <c r="BD176" s="256"/>
      <c r="BE176" s="256"/>
      <c r="BF176" s="256"/>
      <c r="BG176" s="256"/>
      <c r="BH176" s="256"/>
      <c r="BI176" s="256"/>
      <c r="BJ176" s="256"/>
      <c r="BK176" s="256"/>
      <c r="BL176" s="256"/>
      <c r="BM176" s="256"/>
      <c r="BN176" s="256"/>
      <c r="BO176" s="256"/>
      <c r="BP176" s="256"/>
      <c r="BQ176" s="255"/>
      <c r="BR176" s="256"/>
      <c r="CA176" s="256"/>
      <c r="CB176" s="256"/>
      <c r="CC176" s="256"/>
      <c r="CD176" s="256"/>
      <c r="CE176" s="256"/>
      <c r="CF176" s="256"/>
      <c r="CG176" s="256"/>
      <c r="CH176" s="256"/>
      <c r="CI176" s="256"/>
      <c r="CJ176" s="256"/>
      <c r="CK176" s="256"/>
      <c r="CL176" s="256"/>
      <c r="DA176" s="256"/>
      <c r="DB176" s="256"/>
      <c r="DC176" s="256"/>
      <c r="DD176" s="256"/>
      <c r="DE176" s="256"/>
      <c r="DF176" s="256"/>
      <c r="DG176" s="256"/>
      <c r="DH176" s="256"/>
      <c r="DI176" s="256"/>
      <c r="DJ176" s="256"/>
      <c r="DK176" s="256"/>
      <c r="DL176" s="256"/>
      <c r="DM176" s="264"/>
      <c r="DN176" s="250"/>
    </row>
    <row r="177" spans="1:118" ht="20.25" x14ac:dyDescent="0.15">
      <c r="A177" s="254">
        <f t="shared" ca="1" si="13"/>
        <v>173</v>
      </c>
      <c r="B177" s="254" t="s">
        <v>25</v>
      </c>
      <c r="C177" s="255"/>
      <c r="D177" s="255"/>
      <c r="E177" s="256"/>
      <c r="F177" s="256"/>
      <c r="G177" s="256"/>
      <c r="H177" s="256"/>
      <c r="I177" s="257"/>
      <c r="J177" s="258"/>
      <c r="K177" s="256"/>
      <c r="L177" s="256"/>
      <c r="M177" s="256"/>
      <c r="N177" s="256"/>
      <c r="O177" s="256"/>
      <c r="P177" s="255"/>
      <c r="Q177" s="256"/>
      <c r="R177" s="256"/>
      <c r="S177" s="256"/>
      <c r="T177" s="256"/>
      <c r="U177" s="256"/>
      <c r="V177" s="256"/>
      <c r="W177" s="256"/>
      <c r="X177" s="256"/>
      <c r="Y177" s="256"/>
      <c r="Z177" s="256"/>
      <c r="AA177" s="256"/>
      <c r="AB177" s="256"/>
      <c r="AC177" s="256"/>
      <c r="AD177" s="256"/>
      <c r="AE177" s="256"/>
      <c r="AF177" s="256"/>
      <c r="AG177" s="256"/>
      <c r="AH177" s="256"/>
      <c r="AI177" s="256"/>
      <c r="AJ177" s="256"/>
      <c r="AK177" s="256"/>
      <c r="AL177" s="256"/>
      <c r="AM177" s="263"/>
      <c r="AN177" s="256" t="e" cm="1">
        <f t="array" aca="1" ref="AN177" ca="1">_xlfn.LET(_xlpm.勾选月份状态数组,TRANSPOSE('PPT(12-15页）-TOP10'!$A$3:$A$14),_xlpm.选择数据区,IF('PPT(12-15页）-TOP10'!$E$3="收款",$DA177:$DL177,$CA177:$CL177),SUM(_xlfn._xlws.FILTER(_xlpm.选择数据区,_xlpm.勾选月份状态数组,"")))</f>
        <v>#NAME?</v>
      </c>
      <c r="AO177" s="256">
        <f>SUM(CA177:CC177)+SUM(AD177:AL177)</f>
        <v>0</v>
      </c>
      <c r="AP177" s="256"/>
      <c r="AQ177" s="256"/>
      <c r="AR177" s="256"/>
      <c r="AS177" s="256"/>
      <c r="AT177" s="256"/>
      <c r="AU177" s="256"/>
      <c r="AV177" s="256"/>
      <c r="AW177" s="256"/>
      <c r="AX177" s="256"/>
      <c r="AY177" s="256"/>
      <c r="AZ177" s="256"/>
      <c r="BA177" s="256"/>
      <c r="BB177" s="256"/>
      <c r="BC177" s="256"/>
      <c r="BD177" s="256"/>
      <c r="BE177" s="256"/>
      <c r="BF177" s="256"/>
      <c r="BG177" s="256"/>
      <c r="BH177" s="256"/>
      <c r="BI177" s="256"/>
      <c r="BJ177" s="256"/>
      <c r="BK177" s="256"/>
      <c r="BL177" s="256"/>
      <c r="BM177" s="256"/>
      <c r="BN177" s="256"/>
      <c r="BO177" s="256"/>
      <c r="BP177" s="256"/>
      <c r="BQ177" s="255"/>
      <c r="BR177" s="256"/>
      <c r="CA177" s="256"/>
      <c r="CB177" s="256"/>
      <c r="CC177" s="256"/>
      <c r="CD177" s="256"/>
      <c r="CE177" s="256"/>
      <c r="CF177" s="256"/>
      <c r="CG177" s="256"/>
      <c r="CH177" s="256"/>
      <c r="CI177" s="256"/>
      <c r="CJ177" s="256"/>
      <c r="CK177" s="256"/>
      <c r="CL177" s="256"/>
      <c r="DA177" s="256"/>
      <c r="DB177" s="256"/>
      <c r="DC177" s="256"/>
      <c r="DD177" s="256"/>
      <c r="DE177" s="256"/>
      <c r="DF177" s="256"/>
      <c r="DG177" s="256"/>
      <c r="DH177" s="256"/>
      <c r="DI177" s="256"/>
      <c r="DJ177" s="256"/>
      <c r="DK177" s="256"/>
      <c r="DL177" s="256"/>
      <c r="DM177" s="264"/>
      <c r="DN177" s="250"/>
    </row>
    <row r="178" spans="1:118" ht="20.25" x14ac:dyDescent="0.15">
      <c r="A178" s="254">
        <f t="shared" ca="1" si="13"/>
        <v>174</v>
      </c>
      <c r="B178" s="254" t="s">
        <v>25</v>
      </c>
      <c r="C178" s="255"/>
      <c r="D178" s="255"/>
      <c r="E178" s="256"/>
      <c r="F178" s="256"/>
      <c r="G178" s="256"/>
      <c r="H178" s="256"/>
      <c r="I178" s="257"/>
      <c r="J178" s="258"/>
      <c r="K178" s="256"/>
      <c r="L178" s="256"/>
      <c r="M178" s="256"/>
      <c r="N178" s="256"/>
      <c r="O178" s="256"/>
      <c r="P178" s="255"/>
      <c r="Q178" s="256"/>
      <c r="R178" s="256"/>
      <c r="S178" s="256"/>
      <c r="T178" s="256"/>
      <c r="U178" s="256"/>
      <c r="V178" s="256"/>
      <c r="W178" s="256"/>
      <c r="X178" s="256"/>
      <c r="Y178" s="256"/>
      <c r="Z178" s="256"/>
      <c r="AA178" s="256"/>
      <c r="AB178" s="256"/>
      <c r="AC178" s="256"/>
      <c r="AD178" s="256"/>
      <c r="AE178" s="256"/>
      <c r="AF178" s="256"/>
      <c r="AG178" s="256"/>
      <c r="AH178" s="256"/>
      <c r="AI178" s="256"/>
      <c r="AJ178" s="256"/>
      <c r="AK178" s="256"/>
      <c r="AL178" s="256"/>
      <c r="AM178" s="263"/>
      <c r="AN178" s="256" t="e" cm="1">
        <f t="array" aca="1" ref="AN178" ca="1">_xlfn.LET(_xlpm.勾选月份状态数组,TRANSPOSE('PPT(12-15页）-TOP10'!$A$3:$A$14),_xlpm.选择数据区,IF('PPT(12-15页）-TOP10'!$E$3="收款",$DA178:$DL178,$CA178:$CL178),SUM(_xlfn._xlws.FILTER(_xlpm.选择数据区,_xlpm.勾选月份状态数组,"")))</f>
        <v>#NAME?</v>
      </c>
      <c r="AO178" s="256">
        <f>SUM(CA178:CC178)+SUM(AD178:AL178)</f>
        <v>0</v>
      </c>
      <c r="AP178" s="256"/>
      <c r="AQ178" s="256"/>
      <c r="AR178" s="256"/>
      <c r="AS178" s="256"/>
      <c r="AT178" s="256"/>
      <c r="AU178" s="256"/>
      <c r="AV178" s="256"/>
      <c r="AW178" s="256"/>
      <c r="AX178" s="256"/>
      <c r="AY178" s="256"/>
      <c r="AZ178" s="256"/>
      <c r="BA178" s="256"/>
      <c r="BB178" s="256"/>
      <c r="BC178" s="256"/>
      <c r="BD178" s="256"/>
      <c r="BE178" s="256"/>
      <c r="BF178" s="256"/>
      <c r="BG178" s="256"/>
      <c r="BH178" s="256"/>
      <c r="BI178" s="256"/>
      <c r="BJ178" s="256"/>
      <c r="BK178" s="256"/>
      <c r="BL178" s="256"/>
      <c r="BM178" s="256"/>
      <c r="BN178" s="256"/>
      <c r="BO178" s="256"/>
      <c r="BP178" s="256"/>
      <c r="BQ178" s="255"/>
      <c r="BR178" s="256"/>
      <c r="CA178" s="256"/>
      <c r="CB178" s="256"/>
      <c r="CC178" s="256"/>
      <c r="CD178" s="256"/>
      <c r="CE178" s="256"/>
      <c r="CF178" s="256"/>
      <c r="CG178" s="256"/>
      <c r="CH178" s="256"/>
      <c r="CI178" s="256"/>
      <c r="CJ178" s="256"/>
      <c r="CK178" s="256"/>
      <c r="CL178" s="256"/>
      <c r="DA178" s="256"/>
      <c r="DB178" s="256"/>
      <c r="DC178" s="256"/>
      <c r="DD178" s="256"/>
      <c r="DE178" s="256"/>
      <c r="DF178" s="256"/>
      <c r="DG178" s="256"/>
      <c r="DH178" s="256"/>
      <c r="DI178" s="256"/>
      <c r="DJ178" s="256"/>
      <c r="DK178" s="256"/>
      <c r="DL178" s="256"/>
      <c r="DM178" s="264"/>
      <c r="DN178" s="250"/>
    </row>
    <row r="179" spans="1:118" ht="20.25" x14ac:dyDescent="0.15">
      <c r="A179" s="254">
        <f t="shared" ca="1" si="13"/>
        <v>175</v>
      </c>
      <c r="B179" s="254" t="s">
        <v>25</v>
      </c>
      <c r="C179" s="255"/>
      <c r="D179" s="255"/>
      <c r="E179" s="256"/>
      <c r="F179" s="256"/>
      <c r="G179" s="256"/>
      <c r="H179" s="256"/>
      <c r="I179" s="257"/>
      <c r="J179" s="258"/>
      <c r="K179" s="256"/>
      <c r="L179" s="256"/>
      <c r="M179" s="256"/>
      <c r="N179" s="256"/>
      <c r="O179" s="256"/>
      <c r="P179" s="255"/>
      <c r="Q179" s="256"/>
      <c r="R179" s="256"/>
      <c r="S179" s="256"/>
      <c r="T179" s="256"/>
      <c r="U179" s="256"/>
      <c r="V179" s="256"/>
      <c r="W179" s="256"/>
      <c r="X179" s="256"/>
      <c r="Y179" s="256"/>
      <c r="Z179" s="256"/>
      <c r="AA179" s="256"/>
      <c r="AB179" s="256"/>
      <c r="AC179" s="256"/>
      <c r="AD179" s="256"/>
      <c r="AE179" s="256"/>
      <c r="AF179" s="256"/>
      <c r="AG179" s="256"/>
      <c r="AH179" s="256"/>
      <c r="AI179" s="256"/>
      <c r="AJ179" s="256"/>
      <c r="AK179" s="256"/>
      <c r="AL179" s="256"/>
      <c r="AM179" s="263"/>
      <c r="AN179" s="256" t="e" cm="1">
        <f t="array" aca="1" ref="AN179" ca="1">_xlfn.LET(_xlpm.勾选月份状态数组,TRANSPOSE('PPT(12-15页）-TOP10'!$A$3:$A$14),_xlpm.选择数据区,IF('PPT(12-15页）-TOP10'!$E$3="收款",$DA179:$DL179,$CA179:$CL179),SUM(_xlfn._xlws.FILTER(_xlpm.选择数据区,_xlpm.勾选月份状态数组,"")))</f>
        <v>#NAME?</v>
      </c>
      <c r="AO179" s="256">
        <f>SUM(CA179:CC179)+SUM(AD179:AL179)</f>
        <v>0</v>
      </c>
      <c r="AP179" s="256"/>
      <c r="AQ179" s="256"/>
      <c r="AR179" s="256"/>
      <c r="AS179" s="256"/>
      <c r="AT179" s="256"/>
      <c r="AU179" s="256"/>
      <c r="AV179" s="256"/>
      <c r="AW179" s="256"/>
      <c r="AX179" s="256"/>
      <c r="AY179" s="256"/>
      <c r="AZ179" s="256"/>
      <c r="BA179" s="256"/>
      <c r="BB179" s="256"/>
      <c r="BC179" s="256"/>
      <c r="BD179" s="256"/>
      <c r="BE179" s="256"/>
      <c r="BF179" s="256"/>
      <c r="BG179" s="256"/>
      <c r="BH179" s="256"/>
      <c r="BI179" s="256"/>
      <c r="BJ179" s="256"/>
      <c r="BK179" s="256"/>
      <c r="BL179" s="256"/>
      <c r="BM179" s="256"/>
      <c r="BN179" s="256"/>
      <c r="BO179" s="256"/>
      <c r="BP179" s="256"/>
      <c r="BQ179" s="255"/>
      <c r="BR179" s="256"/>
      <c r="CA179" s="256"/>
      <c r="CB179" s="256"/>
      <c r="CC179" s="256"/>
      <c r="CD179" s="256"/>
      <c r="CE179" s="256"/>
      <c r="CF179" s="256"/>
      <c r="CG179" s="256"/>
      <c r="CH179" s="256"/>
      <c r="CI179" s="256"/>
      <c r="CJ179" s="256"/>
      <c r="CK179" s="256"/>
      <c r="CL179" s="256"/>
      <c r="DA179" s="256"/>
      <c r="DB179" s="256"/>
      <c r="DC179" s="256"/>
      <c r="DD179" s="256"/>
      <c r="DE179" s="256"/>
      <c r="DF179" s="256"/>
      <c r="DG179" s="256"/>
      <c r="DH179" s="256"/>
      <c r="DI179" s="256"/>
      <c r="DJ179" s="256"/>
      <c r="DK179" s="256"/>
      <c r="DL179" s="256"/>
      <c r="DM179" s="264"/>
      <c r="DN179" s="250"/>
    </row>
    <row r="180" spans="1:118" ht="20.25" x14ac:dyDescent="0.15">
      <c r="A180" s="254">
        <f t="shared" ca="1" si="13"/>
        <v>176</v>
      </c>
      <c r="B180" s="254" t="s">
        <v>25</v>
      </c>
      <c r="C180" s="255"/>
      <c r="D180" s="255"/>
      <c r="E180" s="256"/>
      <c r="F180" s="256"/>
      <c r="G180" s="256"/>
      <c r="H180" s="256"/>
      <c r="I180" s="257"/>
      <c r="J180" s="258"/>
      <c r="K180" s="256"/>
      <c r="L180" s="256"/>
      <c r="M180" s="256"/>
      <c r="N180" s="256"/>
      <c r="O180" s="256"/>
      <c r="P180" s="255"/>
      <c r="Q180" s="256"/>
      <c r="R180" s="256"/>
      <c r="S180" s="256"/>
      <c r="T180" s="256"/>
      <c r="U180" s="256"/>
      <c r="V180" s="256"/>
      <c r="W180" s="256"/>
      <c r="X180" s="256"/>
      <c r="Y180" s="256"/>
      <c r="Z180" s="256"/>
      <c r="AA180" s="256"/>
      <c r="AB180" s="256"/>
      <c r="AC180" s="256"/>
      <c r="AD180" s="256"/>
      <c r="AE180" s="256"/>
      <c r="AF180" s="256"/>
      <c r="AG180" s="256"/>
      <c r="AH180" s="256"/>
      <c r="AI180" s="256"/>
      <c r="AJ180" s="256"/>
      <c r="AK180" s="256"/>
      <c r="AL180" s="256"/>
      <c r="AM180" s="263"/>
      <c r="AN180" s="256" t="e" cm="1">
        <f t="array" aca="1" ref="AN180" ca="1">_xlfn.LET(_xlpm.勾选月份状态数组,TRANSPOSE('PPT(12-15页）-TOP10'!$A$3:$A$14),_xlpm.选择数据区,IF('PPT(12-15页）-TOP10'!$E$3="收款",$DA180:$DL180,$CA180:$CL180),SUM(_xlfn._xlws.FILTER(_xlpm.选择数据区,_xlpm.勾选月份状态数组,"")))</f>
        <v>#NAME?</v>
      </c>
      <c r="AO180" s="256">
        <f>SUM(CA180:CC180)+SUM(AD180:AL180)</f>
        <v>0</v>
      </c>
      <c r="AP180" s="256"/>
      <c r="AQ180" s="256"/>
      <c r="AR180" s="256"/>
      <c r="AS180" s="256"/>
      <c r="AT180" s="256"/>
      <c r="AU180" s="256"/>
      <c r="AV180" s="256"/>
      <c r="AW180" s="256"/>
      <c r="AX180" s="256"/>
      <c r="AY180" s="256"/>
      <c r="AZ180" s="256"/>
      <c r="BA180" s="256"/>
      <c r="BB180" s="256"/>
      <c r="BC180" s="256"/>
      <c r="BD180" s="256"/>
      <c r="BE180" s="256"/>
      <c r="BF180" s="256"/>
      <c r="BG180" s="256"/>
      <c r="BH180" s="256"/>
      <c r="BI180" s="256"/>
      <c r="BJ180" s="256"/>
      <c r="BK180" s="256"/>
      <c r="BL180" s="256"/>
      <c r="BM180" s="256"/>
      <c r="BN180" s="256"/>
      <c r="BO180" s="256"/>
      <c r="BP180" s="256"/>
      <c r="BQ180" s="255"/>
      <c r="BR180" s="256"/>
      <c r="CA180" s="256"/>
      <c r="CB180" s="256"/>
      <c r="CC180" s="256"/>
      <c r="CD180" s="256"/>
      <c r="CE180" s="256"/>
      <c r="CF180" s="256"/>
      <c r="CG180" s="256"/>
      <c r="CH180" s="256"/>
      <c r="CI180" s="256"/>
      <c r="CJ180" s="256"/>
      <c r="CK180" s="256"/>
      <c r="CL180" s="256"/>
      <c r="DA180" s="256"/>
      <c r="DB180" s="256"/>
      <c r="DC180" s="256"/>
      <c r="DD180" s="256"/>
      <c r="DE180" s="256"/>
      <c r="DF180" s="256"/>
      <c r="DG180" s="256"/>
      <c r="DH180" s="256"/>
      <c r="DI180" s="256"/>
      <c r="DJ180" s="256"/>
      <c r="DK180" s="256"/>
      <c r="DL180" s="256"/>
      <c r="DM180" s="264"/>
      <c r="DN180" s="250"/>
    </row>
    <row r="181" spans="1:118" ht="20.25" x14ac:dyDescent="0.15">
      <c r="A181" s="268"/>
      <c r="B181" s="268"/>
      <c r="C181" s="269"/>
      <c r="D181" s="270"/>
      <c r="E181" s="270"/>
      <c r="F181" s="270"/>
      <c r="G181" s="270"/>
      <c r="H181" s="270"/>
      <c r="I181" s="271"/>
      <c r="J181" s="272"/>
      <c r="K181" s="270"/>
      <c r="L181" s="270"/>
      <c r="M181" s="270"/>
      <c r="N181" s="270"/>
      <c r="O181" s="270"/>
      <c r="P181" s="269"/>
      <c r="Q181" s="270"/>
      <c r="R181" s="270"/>
      <c r="S181" s="270"/>
      <c r="T181" s="270"/>
      <c r="U181" s="270"/>
      <c r="V181" s="270"/>
      <c r="W181" s="270"/>
      <c r="X181" s="270"/>
      <c r="Y181" s="270"/>
      <c r="Z181" s="270"/>
      <c r="AA181" s="270"/>
      <c r="AB181" s="270"/>
      <c r="AC181" s="270"/>
      <c r="AD181" s="270"/>
      <c r="AE181" s="270"/>
      <c r="AF181" s="270"/>
      <c r="AG181" s="270"/>
      <c r="AH181" s="270"/>
      <c r="AI181" s="270"/>
      <c r="AJ181" s="270"/>
      <c r="AK181" s="270"/>
      <c r="AL181" s="270"/>
      <c r="AM181" s="263"/>
      <c r="AN181" s="256"/>
      <c r="AO181" s="270"/>
      <c r="AP181" s="270"/>
      <c r="AQ181" s="270"/>
      <c r="AR181" s="270"/>
      <c r="AS181" s="270"/>
      <c r="AT181" s="270"/>
      <c r="AU181" s="270"/>
      <c r="AV181" s="270"/>
      <c r="AW181" s="270"/>
      <c r="AX181" s="270"/>
      <c r="AY181" s="270"/>
      <c r="AZ181" s="270"/>
      <c r="BA181" s="270"/>
      <c r="BB181" s="270"/>
      <c r="BC181" s="270"/>
      <c r="BD181" s="270"/>
      <c r="BE181" s="270"/>
      <c r="BF181" s="270"/>
      <c r="BG181" s="270"/>
      <c r="BH181" s="270"/>
      <c r="BI181" s="270"/>
      <c r="BJ181" s="270"/>
      <c r="BK181" s="270"/>
      <c r="BL181" s="270"/>
      <c r="BM181" s="270"/>
      <c r="BN181" s="270"/>
      <c r="BO181" s="270"/>
      <c r="BP181" s="270"/>
      <c r="BQ181" s="269"/>
      <c r="BR181" s="270"/>
      <c r="CA181" s="256" t="e" cm="1">
        <f t="array" aca="1" ref="CA181" ca="1">_xlfn.XLOOKUP($A181&amp;$B181,'[1]产值及收款计划（2026）'!$A:$A&amp;'[1]产值及收款计划（2026）'!$B:$B,'[1]产值及收款计划（2026）'!CA:CA)</f>
        <v>#NAME?</v>
      </c>
      <c r="CB181" s="256" t="e" cm="1">
        <f t="array" aca="1" ref="CB181" ca="1">_xlfn.XLOOKUP($A181&amp;$B181,'[1]产值及收款计划（2026）'!$A:$A&amp;'[1]产值及收款计划（2026）'!$B:$B,'[1]产值及收款计划（2026）'!CB:CB)</f>
        <v>#NAME?</v>
      </c>
      <c r="CC181" s="256" t="e" cm="1">
        <f t="array" aca="1" ref="CC181" ca="1">_xlfn.XLOOKUP($A181&amp;$B181,'[1]产值及收款计划（2026）'!$A:$A&amp;'[1]产值及收款计划（2026）'!$B:$B,'[1]产值及收款计划（2026）'!CC:CC)</f>
        <v>#NAME?</v>
      </c>
      <c r="CD181" s="256" t="e" cm="1">
        <f t="array" aca="1" ref="CD181" ca="1">_xlfn.XLOOKUP($A181&amp;$B181,'[1]产值及收款计划（2026）'!$A:$A&amp;'[1]产值及收款计划（2026）'!$B:$B,'[1]产值及收款计划（2026）'!CD:CD)</f>
        <v>#NAME?</v>
      </c>
      <c r="CE181" s="256" t="e" cm="1">
        <f t="array" aca="1" ref="CE181" ca="1">_xlfn.XLOOKUP($A181&amp;$B181,'[1]产值及收款计划（2026）'!$A:$A&amp;'[1]产值及收款计划（2026）'!$B:$B,'[1]产值及收款计划（2026）'!CE:CE)</f>
        <v>#NAME?</v>
      </c>
      <c r="CF181" s="256" t="e" cm="1">
        <f t="array" aca="1" ref="CF181" ca="1">_xlfn.XLOOKUP($A181&amp;$B181,'[1]产值及收款计划（2026）'!$A:$A&amp;'[1]产值及收款计划（2026）'!$B:$B,'[1]产值及收款计划（2026）'!CF:CF)</f>
        <v>#NAME?</v>
      </c>
      <c r="CG181" s="256" t="e" cm="1">
        <f t="array" aca="1" ref="CG181" ca="1">_xlfn.XLOOKUP($A181&amp;$B181,'[1]产值及收款计划（2026）'!$A:$A&amp;'[1]产值及收款计划（2026）'!$B:$B,'[1]产值及收款计划（2026）'!CG:CG)</f>
        <v>#NAME?</v>
      </c>
      <c r="CH181" s="256" t="e" cm="1">
        <f t="array" aca="1" ref="CH181" ca="1">_xlfn.XLOOKUP($A181&amp;$B181,'[1]产值及收款计划（2026）'!$A:$A&amp;'[1]产值及收款计划（2026）'!$B:$B,'[1]产值及收款计划（2026）'!CH:CH)</f>
        <v>#NAME?</v>
      </c>
      <c r="CI181" s="256" t="e" cm="1">
        <f t="array" aca="1" ref="CI181" ca="1">_xlfn.XLOOKUP($A181&amp;$B181,'[1]产值及收款计划（2026）'!$A:$A&amp;'[1]产值及收款计划（2026）'!$B:$B,'[1]产值及收款计划（2026）'!CI:CI)</f>
        <v>#NAME?</v>
      </c>
      <c r="CJ181" s="256" t="e" cm="1">
        <f t="array" aca="1" ref="CJ181" ca="1">_xlfn.XLOOKUP($A181&amp;$B181,'[1]产值及收款计划（2026）'!$A:$A&amp;'[1]产值及收款计划（2026）'!$B:$B,'[1]产值及收款计划（2026）'!CJ:CJ)</f>
        <v>#NAME?</v>
      </c>
      <c r="CK181" s="256" t="e" cm="1">
        <f t="array" aca="1" ref="CK181" ca="1">_xlfn.XLOOKUP($A181&amp;$B181,'[1]产值及收款计划（2026）'!$A:$A&amp;'[1]产值及收款计划（2026）'!$B:$B,'[1]产值及收款计划（2026）'!CK:CK)</f>
        <v>#NAME?</v>
      </c>
      <c r="CL181" s="256" t="e" cm="1">
        <f t="array" aca="1" ref="CL181" ca="1">_xlfn.XLOOKUP($A181&amp;$B181,'[1]产值及收款计划（2026）'!$A:$A&amp;'[1]产值及收款计划（2026）'!$B:$B,'[1]产值及收款计划（2026）'!CL:CL)</f>
        <v>#NAME?</v>
      </c>
      <c r="DA181" s="256" t="e" cm="1">
        <f t="array" aca="1" ref="DA181" ca="1">_xlfn.XLOOKUP($A181&amp;$B181,'[1]产值及收款计划（2026）'!$A:$A&amp;'[1]产值及收款计划（2026）'!$B:$B,'[1]产值及收款计划（2026）'!DA:DA)</f>
        <v>#NAME?</v>
      </c>
      <c r="DB181" s="256" t="e" cm="1">
        <f t="array" aca="1" ref="DB181" ca="1">_xlfn.XLOOKUP($A181&amp;$B181,'[1]产值及收款计划（2026）'!$A:$A&amp;'[1]产值及收款计划（2026）'!$B:$B,'[1]产值及收款计划（2026）'!DB:DB)</f>
        <v>#NAME?</v>
      </c>
      <c r="DC181" s="256" t="e" cm="1">
        <f t="array" aca="1" ref="DC181" ca="1">_xlfn.XLOOKUP($A181&amp;$B181,'[1]产值及收款计划（2026）'!$A:$A&amp;'[1]产值及收款计划（2026）'!$B:$B,'[1]产值及收款计划（2026）'!DC:DC)</f>
        <v>#NAME?</v>
      </c>
      <c r="DD181" s="256" t="e" cm="1">
        <f t="array" aca="1" ref="DD181" ca="1">_xlfn.XLOOKUP($A181&amp;$B181,'[1]产值及收款计划（2026）'!$A:$A&amp;'[1]产值及收款计划（2026）'!$B:$B,'[1]产值及收款计划（2026）'!DD:DD)</f>
        <v>#NAME?</v>
      </c>
      <c r="DE181" s="256" t="e" cm="1">
        <f t="array" aca="1" ref="DE181" ca="1">_xlfn.XLOOKUP($A181&amp;$B181,'[1]产值及收款计划（2026）'!$A:$A&amp;'[1]产值及收款计划（2026）'!$B:$B,'[1]产值及收款计划（2026）'!DE:DE)</f>
        <v>#NAME?</v>
      </c>
      <c r="DF181" s="256" t="e" cm="1">
        <f t="array" aca="1" ref="DF181" ca="1">_xlfn.XLOOKUP($A181&amp;$B181,'[1]产值及收款计划（2026）'!$A:$A&amp;'[1]产值及收款计划（2026）'!$B:$B,'[1]产值及收款计划（2026）'!DF:DF)</f>
        <v>#NAME?</v>
      </c>
      <c r="DG181" s="256" t="e" cm="1">
        <f t="array" aca="1" ref="DG181" ca="1">_xlfn.XLOOKUP($A181&amp;$B181,'[1]产值及收款计划（2026）'!$A:$A&amp;'[1]产值及收款计划（2026）'!$B:$B,'[1]产值及收款计划（2026）'!DG:DG)</f>
        <v>#NAME?</v>
      </c>
      <c r="DH181" s="256" t="e" cm="1">
        <f t="array" aca="1" ref="DH181" ca="1">_xlfn.XLOOKUP($A181&amp;$B181,'[1]产值及收款计划（2026）'!$A:$A&amp;'[1]产值及收款计划（2026）'!$B:$B,'[1]产值及收款计划（2026）'!DH:DH)</f>
        <v>#NAME?</v>
      </c>
      <c r="DI181" s="256" t="e" cm="1">
        <f t="array" aca="1" ref="DI181" ca="1">_xlfn.XLOOKUP($A181&amp;$B181,'[1]产值及收款计划（2026）'!$A:$A&amp;'[1]产值及收款计划（2026）'!$B:$B,'[1]产值及收款计划（2026）'!DI:DI)</f>
        <v>#NAME?</v>
      </c>
      <c r="DJ181" s="256" t="e" cm="1">
        <f t="array" aca="1" ref="DJ181" ca="1">_xlfn.XLOOKUP($A181&amp;$B181,'[1]产值及收款计划（2026）'!$A:$A&amp;'[1]产值及收款计划（2026）'!$B:$B,'[1]产值及收款计划（2026）'!DJ:DJ)</f>
        <v>#NAME?</v>
      </c>
      <c r="DK181" s="256" t="e" cm="1">
        <f t="array" aca="1" ref="DK181" ca="1">_xlfn.XLOOKUP($A181&amp;$B181,'[1]产值及收款计划（2026）'!$A:$A&amp;'[1]产值及收款计划（2026）'!$B:$B,'[1]产值及收款计划（2026）'!DK:DK)</f>
        <v>#NAME?</v>
      </c>
      <c r="DL181" s="256" t="e" cm="1">
        <f t="array" aca="1" ref="DL181" ca="1">_xlfn.XLOOKUP($A181&amp;$B181,'[1]产值及收款计划（2026）'!$A:$A&amp;'[1]产值及收款计划（2026）'!$B:$B,'[1]产值及收款计划（2026）'!DL:DL)</f>
        <v>#NAME?</v>
      </c>
      <c r="DM181" s="264"/>
      <c r="DN181" s="250"/>
    </row>
    <row r="182" spans="1:118" ht="20.25" x14ac:dyDescent="0.15">
      <c r="A182" s="254">
        <v>1</v>
      </c>
      <c r="B182" s="254" t="s">
        <v>26</v>
      </c>
      <c r="C182" s="255" t="e" cm="1">
        <f t="array" aca="1" ref="C182" ca="1">_xlfn.XLOOKUP($A182&amp;$B182,'[2]产值及收款计划（2026）'!$A:$A&amp;'[2]产值及收款计划（2026）'!$B:$B,'[2]产值及收款计划（2026）'!C:C)</f>
        <v>#NAME?</v>
      </c>
      <c r="D182" s="255" t="e" cm="1">
        <f t="array" aca="1" ref="D182" ca="1">_xlfn.XLOOKUP($A182&amp;$B182,'[2]产值及收款计划（2026）'!$A:$A&amp;'[2]产值及收款计划（2026）'!$B:$B,'[2]产值及收款计划（2026）'!D:D)</f>
        <v>#NAME?</v>
      </c>
      <c r="E182" s="256" t="e" cm="1">
        <f t="array" aca="1" ref="E182" ca="1">_xlfn.XLOOKUP($A182&amp;$B182,'[2]产值及收款计划（2026）'!$A:$A&amp;'[2]产值及收款计划（2026）'!$B:$B,'[2]产值及收款计划（2026）'!E:E)</f>
        <v>#NAME?</v>
      </c>
      <c r="F182" s="256" t="e" cm="1">
        <f t="array" aca="1" ref="F182" ca="1">_xlfn.XLOOKUP($A182&amp;$B182,'[2]产值及收款计划（2026）'!$A:$A&amp;'[2]产值及收款计划（2026）'!$B:$B,'[2]产值及收款计划（2026）'!F:F)</f>
        <v>#NAME?</v>
      </c>
      <c r="G182" s="256" t="e" cm="1">
        <f t="array" aca="1" ref="G182" ca="1">_xlfn.XLOOKUP($A182&amp;$B182,'[2]产值及收款计划（2026）'!$A:$A&amp;'[2]产值及收款计划（2026）'!$B:$B,'[2]产值及收款计划（2026）'!G:G)</f>
        <v>#NAME?</v>
      </c>
      <c r="H182" s="256" t="e" cm="1">
        <f t="array" aca="1" ref="H182" ca="1">_xlfn.XLOOKUP($A182&amp;$B182,'[2]产值及收款计划（2026）'!$A:$A&amp;'[2]产值及收款计划（2026）'!$B:$B,'[2]产值及收款计划（2026）'!H:H)</f>
        <v>#NAME?</v>
      </c>
      <c r="I182" s="257" t="e" cm="1">
        <f t="array" aca="1" ref="I182" ca="1">_xlfn.XLOOKUP($A182&amp;$B182,'[2]产值及收款计划（2026）'!$A:$A&amp;'[2]产值及收款计划（2026）'!$B:$B,'[2]产值及收款计划（2026）'!I:I)</f>
        <v>#NAME?</v>
      </c>
      <c r="J182" s="258" t="e" cm="1">
        <f t="array" aca="1" ref="J182" ca="1">_xlfn.XLOOKUP($A182&amp;$B182,'[2]产值及收款计划（2026）'!$A:$A&amp;'[2]产值及收款计划（2026）'!$B:$B,'[2]产值及收款计划（2026）'!J:J)</f>
        <v>#NAME?</v>
      </c>
      <c r="K182" s="256" t="e" cm="1">
        <f t="array" aca="1" ref="K182" ca="1">_xlfn.XLOOKUP($A182&amp;$B182,'[2]产值及收款计划（2026）'!$A:$A&amp;'[2]产值及收款计划（2026）'!$B:$B,'[2]产值及收款计划（2026）'!K:K)</f>
        <v>#NAME?</v>
      </c>
      <c r="L182" s="256" t="e" cm="1">
        <f t="array" aca="1" ref="L182" ca="1">_xlfn.XLOOKUP($A182&amp;$B182,'[2]产值及收款计划（2026）'!$A:$A&amp;'[2]产值及收款计划（2026）'!$B:$B,'[2]产值及收款计划（2026）'!L:L)</f>
        <v>#NAME?</v>
      </c>
      <c r="M182" s="256" t="e" cm="1">
        <f t="array" aca="1" ref="M182" ca="1">_xlfn.XLOOKUP($A182&amp;$B182,'[2]产值及收款计划（2026）'!$A:$A&amp;'[2]产值及收款计划（2026）'!$B:$B,'[2]产值及收款计划（2026）'!M:M)</f>
        <v>#NAME?</v>
      </c>
      <c r="N182" s="256" t="e" cm="1">
        <f t="array" aca="1" ref="N182" ca="1">_xlfn.XLOOKUP($A182&amp;$B182,'[2]产值及收款计划（2026）'!$A:$A&amp;'[2]产值及收款计划（2026）'!$B:$B,'[2]产值及收款计划（2026）'!N:N)</f>
        <v>#NAME?</v>
      </c>
      <c r="O182" s="256" t="e" cm="1">
        <f t="array" aca="1" ref="O182" ca="1">_xlfn.XLOOKUP($A182&amp;$B182,'[2]产值及收款计划（2026）'!$A:$A&amp;'[2]产值及收款计划（2026）'!$B:$B,'[2]产值及收款计划（2026）'!O:O)</f>
        <v>#NAME?</v>
      </c>
      <c r="P182" s="255" t="e" cm="1">
        <f t="array" aca="1" ref="P182" ca="1">_xlfn.XLOOKUP($A182&amp;$B182,'[2]产值及收款计划（2026）'!$A:$A&amp;'[2]产值及收款计划（2026）'!$B:$B,'[2]产值及收款计划（2026）'!P:P)</f>
        <v>#NAME?</v>
      </c>
      <c r="Q182" s="256" t="e" cm="1">
        <f t="array" aca="1" ref="Q182" ca="1">_xlfn.XLOOKUP($A182&amp;$B182,'[2]产值及收款计划（2026）'!$A:$A&amp;'[2]产值及收款计划（2026）'!$B:$B,'[2]产值及收款计划（2026）'!Q:Q)</f>
        <v>#NAME?</v>
      </c>
      <c r="R182" s="256" t="e" cm="1">
        <f t="array" aca="1" ref="R182" ca="1">_xlfn.XLOOKUP($A182&amp;$B182,'[2]产值及收款计划（2026）'!$A:$A&amp;'[2]产值及收款计划（2026）'!$B:$B,'[2]产值及收款计划（2026）'!R:R)</f>
        <v>#NAME?</v>
      </c>
      <c r="S182" s="256" t="e" cm="1">
        <f t="array" aca="1" ref="S182" ca="1">_xlfn.XLOOKUP($A182&amp;$B182,'[2]产值及收款计划（2026）'!$A:$A&amp;'[2]产值及收款计划（2026）'!$B:$B,'[2]产值及收款计划（2026）'!S:S)</f>
        <v>#NAME?</v>
      </c>
      <c r="T182" s="256" t="e" cm="1">
        <f t="array" aca="1" ref="T182" ca="1">_xlfn.XLOOKUP($A182&amp;$B182,'[2]产值及收款计划（2026）'!$A:$A&amp;'[2]产值及收款计划（2026）'!$B:$B,'[2]产值及收款计划（2026）'!T:T)</f>
        <v>#NAME?</v>
      </c>
      <c r="U182" s="256" t="e" cm="1">
        <f t="array" aca="1" ref="U182" ca="1">_xlfn.XLOOKUP($A182&amp;$B182,'[2]产值及收款计划（2026）'!$A:$A&amp;'[2]产值及收款计划（2026）'!$B:$B,'[2]产值及收款计划（2026）'!U:U)</f>
        <v>#NAME?</v>
      </c>
      <c r="V182" s="256" t="e" cm="1">
        <f t="array" aca="1" ref="V182" ca="1">_xlfn.XLOOKUP($A182&amp;$B182,'[2]产值及收款计划（2026）'!$A:$A&amp;'[2]产值及收款计划（2026）'!$B:$B,'[2]产值及收款计划（2026）'!V:V)</f>
        <v>#NAME?</v>
      </c>
      <c r="W182" s="256" t="e" cm="1">
        <f t="array" aca="1" ref="W182" ca="1">_xlfn.XLOOKUP($A182&amp;$B182,'[2]产值及收款计划（2026）'!$A:$A&amp;'[2]产值及收款计划（2026）'!$B:$B,'[2]产值及收款计划（2026）'!W:W)</f>
        <v>#NAME?</v>
      </c>
      <c r="X182" s="256" t="e" cm="1">
        <f t="array" aca="1" ref="X182" ca="1">_xlfn.XLOOKUP($A182&amp;$B182,'[2]产值及收款计划（2026）'!$A:$A&amp;'[2]产值及收款计划（2026）'!$B:$B,'[2]产值及收款计划（2026）'!X:X)</f>
        <v>#NAME?</v>
      </c>
      <c r="Y182" s="256" t="e" cm="1">
        <f t="array" aca="1" ref="Y182" ca="1">_xlfn.XLOOKUP($A182&amp;$B182,'[2]产值及收款计划（2026）'!$A:$A&amp;'[2]产值及收款计划（2026）'!$B:$B,'[2]产值及收款计划（2026）'!Y:Y)</f>
        <v>#NAME?</v>
      </c>
      <c r="Z182" s="256" t="e" cm="1">
        <f t="array" aca="1" ref="Z182" ca="1">_xlfn.XLOOKUP($A182&amp;$B182,'[2]产值及收款计划（2026）'!$A:$A&amp;'[2]产值及收款计划（2026）'!$B:$B,'[2]产值及收款计划（2026）'!Z:Z)</f>
        <v>#NAME?</v>
      </c>
      <c r="AA182" s="256" t="e" cm="1">
        <f t="array" aca="1" ref="AA182" ca="1">_xlfn.XLOOKUP($A182&amp;$B182,'[2]产值及收款计划（2026）'!$A:$A&amp;'[2]产值及收款计划（2026）'!$B:$B,'[2]产值及收款计划（2026）'!AA:AA)</f>
        <v>#NAME?</v>
      </c>
      <c r="AB182" s="256" t="e" cm="1">
        <f t="array" aca="1" ref="AB182" ca="1">_xlfn.XLOOKUP($A182&amp;$B182,'[2]产值及收款计划（2026）'!$A:$A&amp;'[2]产值及收款计划（2026）'!$B:$B,'[2]产值及收款计划（2026）'!AB:AB)</f>
        <v>#NAME?</v>
      </c>
      <c r="AC182" s="256" t="e" cm="1">
        <f t="array" aca="1" ref="AC182" ca="1">_xlfn.XLOOKUP($A182&amp;$B182,'[2]产值及收款计划（2026）'!$A:$A&amp;'[2]产值及收款计划（2026）'!$B:$B,'[2]产值及收款计划（2026）'!AC:AC)</f>
        <v>#NAME?</v>
      </c>
      <c r="AD182" s="256" t="e" cm="1">
        <f t="array" aca="1" ref="AD182" ca="1">_xlfn.XLOOKUP($A182&amp;$B182,'[2]产值及收款计划（2026）'!$A:$A&amp;'[2]产值及收款计划（2026）'!$B:$B,'[2]产值及收款计划（2026）'!AD:AD)</f>
        <v>#NAME?</v>
      </c>
      <c r="AE182" s="256" t="e" cm="1">
        <f t="array" aca="1" ref="AE182" ca="1">_xlfn.XLOOKUP($A182&amp;$B182,'[2]产值及收款计划（2026）'!$A:$A&amp;'[2]产值及收款计划（2026）'!$B:$B,'[2]产值及收款计划（2026）'!AE:AE)</f>
        <v>#NAME?</v>
      </c>
      <c r="AF182" s="256" t="e" cm="1">
        <f t="array" aca="1" ref="AF182" ca="1">_xlfn.XLOOKUP($A182&amp;$B182,'[2]产值及收款计划（2026）'!$A:$A&amp;'[2]产值及收款计划（2026）'!$B:$B,'[2]产值及收款计划（2026）'!AF:AF)</f>
        <v>#NAME?</v>
      </c>
      <c r="AG182" s="256" t="e" cm="1">
        <f t="array" aca="1" ref="AG182" ca="1">_xlfn.XLOOKUP($A182&amp;$B182,'[2]产值及收款计划（2026）'!$A:$A&amp;'[2]产值及收款计划（2026）'!$B:$B,'[2]产值及收款计划（2026）'!AG:AG)</f>
        <v>#NAME?</v>
      </c>
      <c r="AH182" s="256" t="e" cm="1">
        <f t="array" aca="1" ref="AH182" ca="1">_xlfn.XLOOKUP($A182&amp;$B182,'[2]产值及收款计划（2026）'!$A:$A&amp;'[2]产值及收款计划（2026）'!$B:$B,'[2]产值及收款计划（2026）'!AH:AH)</f>
        <v>#NAME?</v>
      </c>
      <c r="AI182" s="256" t="e" cm="1">
        <f t="array" aca="1" ref="AI182" ca="1">_xlfn.XLOOKUP($A182&amp;$B182,'[2]产值及收款计划（2026）'!$A:$A&amp;'[2]产值及收款计划（2026）'!$B:$B,'[2]产值及收款计划（2026）'!AI:AI)</f>
        <v>#NAME?</v>
      </c>
      <c r="AJ182" s="256" t="e" cm="1">
        <f t="array" aca="1" ref="AJ182" ca="1">_xlfn.XLOOKUP($A182&amp;$B182,'[2]产值及收款计划（2026）'!$A:$A&amp;'[2]产值及收款计划（2026）'!$B:$B,'[2]产值及收款计划（2026）'!AJ:AJ)</f>
        <v>#NAME?</v>
      </c>
      <c r="AK182" s="256" t="e" cm="1">
        <f t="array" aca="1" ref="AK182" ca="1">_xlfn.XLOOKUP($A182&amp;$B182,'[2]产值及收款计划（2026）'!$A:$A&amp;'[2]产值及收款计划（2026）'!$B:$B,'[2]产值及收款计划（2026）'!AK:AK)</f>
        <v>#NAME?</v>
      </c>
      <c r="AL182" s="256" t="e" cm="1">
        <f t="array" aca="1" ref="AL182" ca="1">_xlfn.XLOOKUP($A182&amp;$B182,'[2]产值及收款计划（2026）'!$A:$A&amp;'[2]产值及收款计划（2026）'!$B:$B,'[2]产值及收款计划（2026）'!AL:AL)</f>
        <v>#NAME?</v>
      </c>
      <c r="AM182" s="263" t="e" cm="1">
        <f t="array" aca="1" ref="AM182" ca="1">_xlfn.LET(_xlpm.勾选月份状态数组,TRANSPOSE('PPT(12-15页）-TOP10'!$A$3:$A$14),_xlpm.选择数据区,IF('PPT(12-15页）-TOP10'!$E$3="收款",$BA182:$BL182,$AA182:$AL182),SUM(_xlfn._xlws.FILTER(_xlpm.选择数据区,_xlpm.勾选月份状态数组,"")))</f>
        <v>#NAME?</v>
      </c>
      <c r="AN182" s="256" t="e" cm="1">
        <f t="array" aca="1" ref="AN182" ca="1">_xlfn.LET(_xlpm.勾选月份状态数组,TRANSPOSE('PPT(12-15页）-TOP10'!$A$3:$A$14),_xlpm.选择数据区,IF('PPT(12-15页）-TOP10'!$E$3="收款",$DA182:$DL182,$CA182:$CL182),SUM(_xlfn._xlws.FILTER(_xlpm.选择数据区,_xlpm.勾选月份状态数组,"")))</f>
        <v>#NAME?</v>
      </c>
      <c r="AO182" s="256" t="e">
        <f ca="1">SUM(CA182:CC182)+SUM(AD182:AL182)</f>
        <v>#NAME?</v>
      </c>
      <c r="AP182" s="256"/>
      <c r="AQ182" s="256"/>
      <c r="AR182" s="256"/>
      <c r="AS182" s="256" t="e" cm="1">
        <f t="array" aca="1" ref="AS182" ca="1">_xlfn.XLOOKUP($A182&amp;$B182,'[2]产值及收款计划（2026）'!$A:$A&amp;'[2]产值及收款计划（2026）'!$B:$B,'[2]产值及收款计划（2026）'!AS:AS)</f>
        <v>#NAME?</v>
      </c>
      <c r="AT182" s="256" t="e" cm="1">
        <f t="array" aca="1" ref="AT182" ca="1">_xlfn.XLOOKUP($A182&amp;$B182,'[2]产值及收款计划（2026）'!$A:$A&amp;'[2]产值及收款计划（2026）'!$B:$B,'[2]产值及收款计划（2026）'!AT:AT)</f>
        <v>#NAME?</v>
      </c>
      <c r="AU182" s="256" t="e" cm="1">
        <f t="array" aca="1" ref="AU182" ca="1">_xlfn.XLOOKUP($A182&amp;$B182,'[2]产值及收款计划（2026）'!$A:$A&amp;'[2]产值及收款计划（2026）'!$B:$B,'[2]产值及收款计划（2026）'!AU:AU)</f>
        <v>#NAME?</v>
      </c>
      <c r="AV182" s="256" t="e" cm="1">
        <f t="array" aca="1" ref="AV182" ca="1">_xlfn.XLOOKUP($A182&amp;$B182,'[2]产值及收款计划（2026）'!$A:$A&amp;'[2]产值及收款计划（2026）'!$B:$B,'[2]产值及收款计划（2026）'!AV:AV)</f>
        <v>#NAME?</v>
      </c>
      <c r="AW182" s="256" t="e" cm="1">
        <f t="array" aca="1" ref="AW182" ca="1">_xlfn.XLOOKUP($A182&amp;$B182,'[2]产值及收款计划（2026）'!$A:$A&amp;'[2]产值及收款计划（2026）'!$B:$B,'[2]产值及收款计划（2026）'!AW:AW)</f>
        <v>#NAME?</v>
      </c>
      <c r="AX182" s="256" t="e" cm="1">
        <f t="array" aca="1" ref="AX182" ca="1">_xlfn.XLOOKUP($A182&amp;$B182,'[2]产值及收款计划（2026）'!$A:$A&amp;'[2]产值及收款计划（2026）'!$B:$B,'[2]产值及收款计划（2026）'!AX:AX)</f>
        <v>#NAME?</v>
      </c>
      <c r="AY182" s="256" t="e" cm="1">
        <f t="array" aca="1" ref="AY182" ca="1">_xlfn.XLOOKUP($A182&amp;$B182,'[2]产值及收款计划（2026）'!$A:$A&amp;'[2]产值及收款计划（2026）'!$B:$B,'[2]产值及收款计划（2026）'!AY:AY)</f>
        <v>#NAME?</v>
      </c>
      <c r="AZ182" s="256" t="e" cm="1">
        <f t="array" aca="1" ref="AZ182" ca="1">_xlfn.XLOOKUP($A182&amp;$B182,'[2]产值及收款计划（2026）'!$A:$A&amp;'[2]产值及收款计划（2026）'!$B:$B,'[2]产值及收款计划（2026）'!AZ:AZ)</f>
        <v>#NAME?</v>
      </c>
      <c r="BA182" s="256" t="e" cm="1">
        <f t="array" aca="1" ref="BA182" ca="1">_xlfn.XLOOKUP($A182&amp;$B182,'[2]产值及收款计划（2026）'!$A:$A&amp;'[2]产值及收款计划（2026）'!$B:$B,'[2]产值及收款计划（2026）'!BA:BA)</f>
        <v>#NAME?</v>
      </c>
      <c r="BB182" s="256" t="e" cm="1">
        <f t="array" aca="1" ref="BB182" ca="1">_xlfn.XLOOKUP($A182&amp;$B182,'[2]产值及收款计划（2026）'!$A:$A&amp;'[2]产值及收款计划（2026）'!$B:$B,'[2]产值及收款计划（2026）'!BB:BB)</f>
        <v>#NAME?</v>
      </c>
      <c r="BC182" s="256" t="e" cm="1">
        <f t="array" aca="1" ref="BC182" ca="1">_xlfn.XLOOKUP($A182&amp;$B182,'[2]产值及收款计划（2026）'!$A:$A&amp;'[2]产值及收款计划（2026）'!$B:$B,'[2]产值及收款计划（2026）'!BC:BC)</f>
        <v>#NAME?</v>
      </c>
      <c r="BD182" s="256" t="e" cm="1">
        <f t="array" aca="1" ref="BD182" ca="1">_xlfn.XLOOKUP($A182&amp;$B182,'[2]产值及收款计划（2026）'!$A:$A&amp;'[2]产值及收款计划（2026）'!$B:$B,'[2]产值及收款计划（2026）'!BD:BD)</f>
        <v>#NAME?</v>
      </c>
      <c r="BE182" s="256" t="e" cm="1">
        <f t="array" aca="1" ref="BE182" ca="1">_xlfn.XLOOKUP($A182&amp;$B182,'[2]产值及收款计划（2026）'!$A:$A&amp;'[2]产值及收款计划（2026）'!$B:$B,'[2]产值及收款计划（2026）'!BE:BE)</f>
        <v>#NAME?</v>
      </c>
      <c r="BF182" s="256" t="e" cm="1">
        <f t="array" aca="1" ref="BF182" ca="1">_xlfn.XLOOKUP($A182&amp;$B182,'[2]产值及收款计划（2026）'!$A:$A&amp;'[2]产值及收款计划（2026）'!$B:$B,'[2]产值及收款计划（2026）'!BF:BF)</f>
        <v>#NAME?</v>
      </c>
      <c r="BG182" s="256" t="e" cm="1">
        <f t="array" aca="1" ref="BG182" ca="1">_xlfn.XLOOKUP($A182&amp;$B182,'[2]产值及收款计划（2026）'!$A:$A&amp;'[2]产值及收款计划（2026）'!$B:$B,'[2]产值及收款计划（2026）'!BG:BG)</f>
        <v>#NAME?</v>
      </c>
      <c r="BH182" s="256" t="e" cm="1">
        <f t="array" aca="1" ref="BH182" ca="1">_xlfn.XLOOKUP($A182&amp;$B182,'[2]产值及收款计划（2026）'!$A:$A&amp;'[2]产值及收款计划（2026）'!$B:$B,'[2]产值及收款计划（2026）'!BH:BH)</f>
        <v>#NAME?</v>
      </c>
      <c r="BI182" s="256" t="e" cm="1">
        <f t="array" aca="1" ref="BI182" ca="1">_xlfn.XLOOKUP($A182&amp;$B182,'[2]产值及收款计划（2026）'!$A:$A&amp;'[2]产值及收款计划（2026）'!$B:$B,'[2]产值及收款计划（2026）'!BI:BI)</f>
        <v>#NAME?</v>
      </c>
      <c r="BJ182" s="256" t="e" cm="1">
        <f t="array" aca="1" ref="BJ182" ca="1">_xlfn.XLOOKUP($A182&amp;$B182,'[2]产值及收款计划（2026）'!$A:$A&amp;'[2]产值及收款计划（2026）'!$B:$B,'[2]产值及收款计划（2026）'!BJ:BJ)</f>
        <v>#NAME?</v>
      </c>
      <c r="BK182" s="256" t="e" cm="1">
        <f t="array" aca="1" ref="BK182" ca="1">_xlfn.XLOOKUP($A182&amp;$B182,'[2]产值及收款计划（2026）'!$A:$A&amp;'[2]产值及收款计划（2026）'!$B:$B,'[2]产值及收款计划（2026）'!BK:BK)</f>
        <v>#NAME?</v>
      </c>
      <c r="BL182" s="256" t="e" cm="1">
        <f t="array" aca="1" ref="BL182" ca="1">_xlfn.XLOOKUP($A182&amp;$B182,'[2]产值及收款计划（2026）'!$A:$A&amp;'[2]产值及收款计划（2026）'!$B:$B,'[2]产值及收款计划（2026）'!BL:BL)</f>
        <v>#NAME?</v>
      </c>
      <c r="BM182" s="256"/>
      <c r="BN182" s="256"/>
      <c r="BO182" s="256"/>
      <c r="BP182" s="256"/>
      <c r="BQ182" s="255" t="e" cm="1">
        <f t="array" aca="1" ref="BQ182" ca="1">_xlfn.XLOOKUP($A182&amp;$B182,'[2]产值及收款计划（2026）'!$A:$A&amp;'[2]产值及收款计划（2026）'!$B:$B,'[2]产值及收款计划（2026）'!BQ:BQ)</f>
        <v>#NAME?</v>
      </c>
      <c r="BR182" s="256" t="e" cm="1">
        <f t="array" aca="1" ref="BR182" ca="1">_xlfn.XLOOKUP($A182&amp;$B182,'[2]产值及收款计划（2026）'!$A:$A&amp;'[2]产值及收款计划（2026）'!$B:$B,'[2]产值及收款计划（2026）'!BR:BR)</f>
        <v>#NAME?</v>
      </c>
      <c r="CA182" s="256" t="e" cm="1">
        <f t="array" aca="1" ref="CA182" ca="1">_xlfn.XLOOKUP($A182&amp;$B182,'[2]产值及收款计划（2026）'!$A:$A&amp;'[2]产值及收款计划（2026）'!$B:$B,'[2]产值及收款计划（2026）'!CA:CA)</f>
        <v>#NAME?</v>
      </c>
      <c r="CB182" s="256" t="e" cm="1">
        <f t="array" aca="1" ref="CB182" ca="1">_xlfn.XLOOKUP($A182&amp;$B182,'[2]产值及收款计划（2026）'!$A:$A&amp;'[2]产值及收款计划（2026）'!$B:$B,'[2]产值及收款计划（2026）'!CB:CB)</f>
        <v>#NAME?</v>
      </c>
      <c r="CC182" s="256" t="e" cm="1">
        <f t="array" aca="1" ref="CC182" ca="1">_xlfn.XLOOKUP($A182&amp;$B182,'[2]产值及收款计划（2026）'!$A:$A&amp;'[2]产值及收款计划（2026）'!$B:$B,'[2]产值及收款计划（2026）'!CC:CC)</f>
        <v>#NAME?</v>
      </c>
      <c r="CD182" s="256" t="e" cm="1">
        <f t="array" aca="1" ref="CD182" ca="1">_xlfn.XLOOKUP($A182&amp;$B182,'[2]产值及收款计划（2026）'!$A:$A&amp;'[2]产值及收款计划（2026）'!$B:$B,'[2]产值及收款计划（2026）'!CD:CD)</f>
        <v>#NAME?</v>
      </c>
      <c r="CE182" s="256" t="e" cm="1">
        <f t="array" aca="1" ref="CE182" ca="1">_xlfn.XLOOKUP($A182&amp;$B182,'[2]产值及收款计划（2026）'!$A:$A&amp;'[2]产值及收款计划（2026）'!$B:$B,'[2]产值及收款计划（2026）'!CE:CE)</f>
        <v>#NAME?</v>
      </c>
      <c r="CF182" s="256" t="e" cm="1">
        <f t="array" aca="1" ref="CF182" ca="1">_xlfn.XLOOKUP($A182&amp;$B182,'[2]产值及收款计划（2026）'!$A:$A&amp;'[2]产值及收款计划（2026）'!$B:$B,'[2]产值及收款计划（2026）'!CF:CF)</f>
        <v>#NAME?</v>
      </c>
      <c r="CG182" s="256" t="e" cm="1">
        <f t="array" aca="1" ref="CG182" ca="1">_xlfn.XLOOKUP($A182&amp;$B182,'[2]产值及收款计划（2026）'!$A:$A&amp;'[2]产值及收款计划（2026）'!$B:$B,'[2]产值及收款计划（2026）'!CG:CG)</f>
        <v>#NAME?</v>
      </c>
      <c r="CH182" s="256" t="e" cm="1">
        <f t="array" aca="1" ref="CH182" ca="1">_xlfn.XLOOKUP($A182&amp;$B182,'[2]产值及收款计划（2026）'!$A:$A&amp;'[2]产值及收款计划（2026）'!$B:$B,'[2]产值及收款计划（2026）'!CH:CH)</f>
        <v>#NAME?</v>
      </c>
      <c r="CI182" s="256" t="e" cm="1">
        <f t="array" aca="1" ref="CI182" ca="1">_xlfn.XLOOKUP($A182&amp;$B182,'[2]产值及收款计划（2026）'!$A:$A&amp;'[2]产值及收款计划（2026）'!$B:$B,'[2]产值及收款计划（2026）'!CI:CI)</f>
        <v>#NAME?</v>
      </c>
      <c r="CJ182" s="256" t="e" cm="1">
        <f t="array" aca="1" ref="CJ182" ca="1">_xlfn.XLOOKUP($A182&amp;$B182,'[2]产值及收款计划（2026）'!$A:$A&amp;'[2]产值及收款计划（2026）'!$B:$B,'[2]产值及收款计划（2026）'!CJ:CJ)</f>
        <v>#NAME?</v>
      </c>
      <c r="CK182" s="256" t="e" cm="1">
        <f t="array" aca="1" ref="CK182" ca="1">_xlfn.XLOOKUP($A182&amp;$B182,'[2]产值及收款计划（2026）'!$A:$A&amp;'[2]产值及收款计划（2026）'!$B:$B,'[2]产值及收款计划（2026）'!CK:CK)</f>
        <v>#NAME?</v>
      </c>
      <c r="CL182" s="256" t="e" cm="1">
        <f t="array" aca="1" ref="CL182" ca="1">_xlfn.XLOOKUP($A182&amp;$B182,'[2]产值及收款计划（2026）'!$A:$A&amp;'[2]产值及收款计划（2026）'!$B:$B,'[2]产值及收款计划（2026）'!CL:CL)</f>
        <v>#NAME?</v>
      </c>
      <c r="DA182" s="256" t="e" cm="1">
        <f t="array" aca="1" ref="DA182" ca="1">_xlfn.XLOOKUP($A182&amp;$B182,'[2]产值及收款计划（2026）'!$A:$A&amp;'[2]产值及收款计划（2026）'!$B:$B,'[2]产值及收款计划（2026）'!DA:DA)</f>
        <v>#NAME?</v>
      </c>
      <c r="DB182" s="256" t="e" cm="1">
        <f t="array" aca="1" ref="DB182" ca="1">_xlfn.XLOOKUP($A182&amp;$B182,'[2]产值及收款计划（2026）'!$A:$A&amp;'[2]产值及收款计划（2026）'!$B:$B,'[2]产值及收款计划（2026）'!DB:DB)</f>
        <v>#NAME?</v>
      </c>
      <c r="DC182" s="256" t="e" cm="1">
        <f t="array" aca="1" ref="DC182" ca="1">_xlfn.XLOOKUP($A182&amp;$B182,'[2]产值及收款计划（2026）'!$A:$A&amp;'[2]产值及收款计划（2026）'!$B:$B,'[2]产值及收款计划（2026）'!DC:DC)</f>
        <v>#NAME?</v>
      </c>
      <c r="DD182" s="256" t="e" cm="1">
        <f t="array" aca="1" ref="DD182" ca="1">_xlfn.XLOOKUP($A182&amp;$B182,'[2]产值及收款计划（2026）'!$A:$A&amp;'[2]产值及收款计划（2026）'!$B:$B,'[2]产值及收款计划（2026）'!DD:DD)</f>
        <v>#NAME?</v>
      </c>
      <c r="DE182" s="256" t="e" cm="1">
        <f t="array" aca="1" ref="DE182" ca="1">_xlfn.XLOOKUP($A182&amp;$B182,'[2]产值及收款计划（2026）'!$A:$A&amp;'[2]产值及收款计划（2026）'!$B:$B,'[2]产值及收款计划（2026）'!DE:DE)</f>
        <v>#NAME?</v>
      </c>
      <c r="DF182" s="256" t="e" cm="1">
        <f t="array" aca="1" ref="DF182" ca="1">_xlfn.XLOOKUP($A182&amp;$B182,'[2]产值及收款计划（2026）'!$A:$A&amp;'[2]产值及收款计划（2026）'!$B:$B,'[2]产值及收款计划（2026）'!DF:DF)</f>
        <v>#NAME?</v>
      </c>
      <c r="DG182" s="256" t="e" cm="1">
        <f t="array" aca="1" ref="DG182" ca="1">_xlfn.XLOOKUP($A182&amp;$B182,'[2]产值及收款计划（2026）'!$A:$A&amp;'[2]产值及收款计划（2026）'!$B:$B,'[2]产值及收款计划（2026）'!DG:DG)</f>
        <v>#NAME?</v>
      </c>
      <c r="DH182" s="256" t="e" cm="1">
        <f t="array" aca="1" ref="DH182" ca="1">_xlfn.XLOOKUP($A182&amp;$B182,'[2]产值及收款计划（2026）'!$A:$A&amp;'[2]产值及收款计划（2026）'!$B:$B,'[2]产值及收款计划（2026）'!DH:DH)</f>
        <v>#NAME?</v>
      </c>
      <c r="DI182" s="256" t="e" cm="1">
        <f t="array" aca="1" ref="DI182" ca="1">_xlfn.XLOOKUP($A182&amp;$B182,'[2]产值及收款计划（2026）'!$A:$A&amp;'[2]产值及收款计划（2026）'!$B:$B,'[2]产值及收款计划（2026）'!DI:DI)</f>
        <v>#NAME?</v>
      </c>
      <c r="DJ182" s="256" t="e" cm="1">
        <f t="array" aca="1" ref="DJ182" ca="1">_xlfn.XLOOKUP($A182&amp;$B182,'[2]产值及收款计划（2026）'!$A:$A&amp;'[2]产值及收款计划（2026）'!$B:$B,'[2]产值及收款计划（2026）'!DJ:DJ)</f>
        <v>#NAME?</v>
      </c>
      <c r="DK182" s="256" t="e" cm="1">
        <f t="array" aca="1" ref="DK182" ca="1">_xlfn.XLOOKUP($A182&amp;$B182,'[2]产值及收款计划（2026）'!$A:$A&amp;'[2]产值及收款计划（2026）'!$B:$B,'[2]产值及收款计划（2026）'!DK:DK)</f>
        <v>#NAME?</v>
      </c>
      <c r="DL182" s="256" t="e" cm="1">
        <f t="array" aca="1" ref="DL182" ca="1">_xlfn.XLOOKUP($A182&amp;$B182,'[2]产值及收款计划（2026）'!$A:$A&amp;'[2]产值及收款计划（2026）'!$B:$B,'[2]产值及收款计划（2026）'!DL:DL)</f>
        <v>#NAME?</v>
      </c>
      <c r="DM182" s="264"/>
      <c r="DN182" s="250"/>
    </row>
    <row r="183" spans="1:118" ht="20.25" x14ac:dyDescent="0.15">
      <c r="A183" s="254">
        <f>A182+1</f>
        <v>2</v>
      </c>
      <c r="B183" s="254" t="s">
        <v>26</v>
      </c>
      <c r="C183" s="255" t="e" cm="1">
        <f t="array" aca="1" ref="C183" ca="1">_xlfn.XLOOKUP($A183&amp;$B183,'[2]产值及收款计划（2026）'!$A:$A&amp;'[2]产值及收款计划（2026）'!$B:$B,'[2]产值及收款计划（2026）'!C:C)</f>
        <v>#NAME?</v>
      </c>
      <c r="D183" s="255" t="e" cm="1">
        <f t="array" aca="1" ref="D183" ca="1">_xlfn.XLOOKUP($A183&amp;$B183,'[2]产值及收款计划（2026）'!$A:$A&amp;'[2]产值及收款计划（2026）'!$B:$B,'[2]产值及收款计划（2026）'!D:D)</f>
        <v>#NAME?</v>
      </c>
      <c r="E183" s="256" t="e" cm="1">
        <f t="array" aca="1" ref="E183" ca="1">_xlfn.XLOOKUP($A183&amp;$B183,'[2]产值及收款计划（2026）'!$A:$A&amp;'[2]产值及收款计划（2026）'!$B:$B,'[2]产值及收款计划（2026）'!E:E)</f>
        <v>#NAME?</v>
      </c>
      <c r="F183" s="256" t="e" cm="1">
        <f t="array" aca="1" ref="F183" ca="1">_xlfn.XLOOKUP($A183&amp;$B183,'[2]产值及收款计划（2026）'!$A:$A&amp;'[2]产值及收款计划（2026）'!$B:$B,'[2]产值及收款计划（2026）'!F:F)</f>
        <v>#NAME?</v>
      </c>
      <c r="G183" s="256" t="e" cm="1">
        <f t="array" aca="1" ref="G183" ca="1">_xlfn.XLOOKUP($A183&amp;$B183,'[2]产值及收款计划（2026）'!$A:$A&amp;'[2]产值及收款计划（2026）'!$B:$B,'[2]产值及收款计划（2026）'!G:G)</f>
        <v>#NAME?</v>
      </c>
      <c r="H183" s="256" t="e" cm="1">
        <f t="array" aca="1" ref="H183" ca="1">_xlfn.XLOOKUP($A183&amp;$B183,'[2]产值及收款计划（2026）'!$A:$A&amp;'[2]产值及收款计划（2026）'!$B:$B,'[2]产值及收款计划（2026）'!H:H)</f>
        <v>#NAME?</v>
      </c>
      <c r="I183" s="257" t="e" cm="1">
        <f t="array" aca="1" ref="I183" ca="1">_xlfn.XLOOKUP($A183&amp;$B183,'[2]产值及收款计划（2026）'!$A:$A&amp;'[2]产值及收款计划（2026）'!$B:$B,'[2]产值及收款计划（2026）'!I:I)</f>
        <v>#NAME?</v>
      </c>
      <c r="J183" s="258" t="e" cm="1">
        <f t="array" aca="1" ref="J183" ca="1">_xlfn.XLOOKUP($A183&amp;$B183,'[2]产值及收款计划（2026）'!$A:$A&amp;'[2]产值及收款计划（2026）'!$B:$B,'[2]产值及收款计划（2026）'!J:J)</f>
        <v>#NAME?</v>
      </c>
      <c r="K183" s="256" t="e" cm="1">
        <f t="array" aca="1" ref="K183" ca="1">_xlfn.XLOOKUP($A183&amp;$B183,'[2]产值及收款计划（2026）'!$A:$A&amp;'[2]产值及收款计划（2026）'!$B:$B,'[2]产值及收款计划（2026）'!K:K)</f>
        <v>#NAME?</v>
      </c>
      <c r="L183" s="256" t="e" cm="1">
        <f t="array" aca="1" ref="L183" ca="1">_xlfn.XLOOKUP($A183&amp;$B183,'[2]产值及收款计划（2026）'!$A:$A&amp;'[2]产值及收款计划（2026）'!$B:$B,'[2]产值及收款计划（2026）'!L:L)</f>
        <v>#NAME?</v>
      </c>
      <c r="M183" s="256" t="e" cm="1">
        <f t="array" aca="1" ref="M183" ca="1">_xlfn.XLOOKUP($A183&amp;$B183,'[2]产值及收款计划（2026）'!$A:$A&amp;'[2]产值及收款计划（2026）'!$B:$B,'[2]产值及收款计划（2026）'!M:M)</f>
        <v>#NAME?</v>
      </c>
      <c r="N183" s="256" t="e" cm="1">
        <f t="array" aca="1" ref="N183" ca="1">_xlfn.XLOOKUP($A183&amp;$B183,'[2]产值及收款计划（2026）'!$A:$A&amp;'[2]产值及收款计划（2026）'!$B:$B,'[2]产值及收款计划（2026）'!N:N)</f>
        <v>#NAME?</v>
      </c>
      <c r="O183" s="256" t="e" cm="1">
        <f t="array" aca="1" ref="O183" ca="1">_xlfn.XLOOKUP($A183&amp;$B183,'[2]产值及收款计划（2026）'!$A:$A&amp;'[2]产值及收款计划（2026）'!$B:$B,'[2]产值及收款计划（2026）'!O:O)</f>
        <v>#NAME?</v>
      </c>
      <c r="P183" s="255" t="e" cm="1">
        <f t="array" aca="1" ref="P183" ca="1">_xlfn.XLOOKUP($A183&amp;$B183,'[2]产值及收款计划（2026）'!$A:$A&amp;'[2]产值及收款计划（2026）'!$B:$B,'[2]产值及收款计划（2026）'!P:P)</f>
        <v>#NAME?</v>
      </c>
      <c r="Q183" s="256" t="e" cm="1">
        <f t="array" aca="1" ref="Q183" ca="1">_xlfn.XLOOKUP($A183&amp;$B183,'[2]产值及收款计划（2026）'!$A:$A&amp;'[2]产值及收款计划（2026）'!$B:$B,'[2]产值及收款计划（2026）'!Q:Q)</f>
        <v>#NAME?</v>
      </c>
      <c r="R183" s="256" t="e" cm="1">
        <f t="array" aca="1" ref="R183" ca="1">_xlfn.XLOOKUP($A183&amp;$B183,'[2]产值及收款计划（2026）'!$A:$A&amp;'[2]产值及收款计划（2026）'!$B:$B,'[2]产值及收款计划（2026）'!R:R)</f>
        <v>#NAME?</v>
      </c>
      <c r="S183" s="256" t="e" cm="1">
        <f t="array" aca="1" ref="S183" ca="1">_xlfn.XLOOKUP($A183&amp;$B183,'[2]产值及收款计划（2026）'!$A:$A&amp;'[2]产值及收款计划（2026）'!$B:$B,'[2]产值及收款计划（2026）'!S:S)</f>
        <v>#NAME?</v>
      </c>
      <c r="T183" s="256" t="e" cm="1">
        <f t="array" aca="1" ref="T183" ca="1">_xlfn.XLOOKUP($A183&amp;$B183,'[2]产值及收款计划（2026）'!$A:$A&amp;'[2]产值及收款计划（2026）'!$B:$B,'[2]产值及收款计划（2026）'!T:T)</f>
        <v>#NAME?</v>
      </c>
      <c r="U183" s="256" t="e" cm="1">
        <f t="array" aca="1" ref="U183" ca="1">_xlfn.XLOOKUP($A183&amp;$B183,'[2]产值及收款计划（2026）'!$A:$A&amp;'[2]产值及收款计划（2026）'!$B:$B,'[2]产值及收款计划（2026）'!U:U)</f>
        <v>#NAME?</v>
      </c>
      <c r="V183" s="256" t="e" cm="1">
        <f t="array" aca="1" ref="V183" ca="1">_xlfn.XLOOKUP($A183&amp;$B183,'[2]产值及收款计划（2026）'!$A:$A&amp;'[2]产值及收款计划（2026）'!$B:$B,'[2]产值及收款计划（2026）'!V:V)</f>
        <v>#NAME?</v>
      </c>
      <c r="W183" s="256" t="e" cm="1">
        <f t="array" aca="1" ref="W183" ca="1">_xlfn.XLOOKUP($A183&amp;$B183,'[2]产值及收款计划（2026）'!$A:$A&amp;'[2]产值及收款计划（2026）'!$B:$B,'[2]产值及收款计划（2026）'!W:W)</f>
        <v>#NAME?</v>
      </c>
      <c r="X183" s="256" t="e" cm="1">
        <f t="array" aca="1" ref="X183" ca="1">_xlfn.XLOOKUP($A183&amp;$B183,'[2]产值及收款计划（2026）'!$A:$A&amp;'[2]产值及收款计划（2026）'!$B:$B,'[2]产值及收款计划（2026）'!X:X)</f>
        <v>#NAME?</v>
      </c>
      <c r="Y183" s="256" t="e" cm="1">
        <f t="array" aca="1" ref="Y183" ca="1">_xlfn.XLOOKUP($A183&amp;$B183,'[2]产值及收款计划（2026）'!$A:$A&amp;'[2]产值及收款计划（2026）'!$B:$B,'[2]产值及收款计划（2026）'!Y:Y)</f>
        <v>#NAME?</v>
      </c>
      <c r="Z183" s="256" t="e" cm="1">
        <f t="array" aca="1" ref="Z183" ca="1">_xlfn.XLOOKUP($A183&amp;$B183,'[2]产值及收款计划（2026）'!$A:$A&amp;'[2]产值及收款计划（2026）'!$B:$B,'[2]产值及收款计划（2026）'!Z:Z)</f>
        <v>#NAME?</v>
      </c>
      <c r="AA183" s="256" t="e" cm="1">
        <f t="array" aca="1" ref="AA183" ca="1">_xlfn.XLOOKUP($A183&amp;$B183,'[2]产值及收款计划（2026）'!$A:$A&amp;'[2]产值及收款计划（2026）'!$B:$B,'[2]产值及收款计划（2026）'!AA:AA)</f>
        <v>#NAME?</v>
      </c>
      <c r="AB183" s="256" t="e" cm="1">
        <f t="array" aca="1" ref="AB183" ca="1">_xlfn.XLOOKUP($A183&amp;$B183,'[2]产值及收款计划（2026）'!$A:$A&amp;'[2]产值及收款计划（2026）'!$B:$B,'[2]产值及收款计划（2026）'!AB:AB)</f>
        <v>#NAME?</v>
      </c>
      <c r="AC183" s="256" t="e" cm="1">
        <f t="array" aca="1" ref="AC183" ca="1">_xlfn.XLOOKUP($A183&amp;$B183,'[2]产值及收款计划（2026）'!$A:$A&amp;'[2]产值及收款计划（2026）'!$B:$B,'[2]产值及收款计划（2026）'!AC:AC)</f>
        <v>#NAME?</v>
      </c>
      <c r="AD183" s="256" t="e" cm="1">
        <f t="array" aca="1" ref="AD183" ca="1">_xlfn.XLOOKUP($A183&amp;$B183,'[2]产值及收款计划（2026）'!$A:$A&amp;'[2]产值及收款计划（2026）'!$B:$B,'[2]产值及收款计划（2026）'!AD:AD)</f>
        <v>#NAME?</v>
      </c>
      <c r="AE183" s="256" t="e" cm="1">
        <f t="array" aca="1" ref="AE183" ca="1">_xlfn.XLOOKUP($A183&amp;$B183,'[2]产值及收款计划（2026）'!$A:$A&amp;'[2]产值及收款计划（2026）'!$B:$B,'[2]产值及收款计划（2026）'!AE:AE)</f>
        <v>#NAME?</v>
      </c>
      <c r="AF183" s="256" t="e" cm="1">
        <f t="array" aca="1" ref="AF183" ca="1">_xlfn.XLOOKUP($A183&amp;$B183,'[2]产值及收款计划（2026）'!$A:$A&amp;'[2]产值及收款计划（2026）'!$B:$B,'[2]产值及收款计划（2026）'!AF:AF)</f>
        <v>#NAME?</v>
      </c>
      <c r="AG183" s="256" t="e" cm="1">
        <f t="array" aca="1" ref="AG183" ca="1">_xlfn.XLOOKUP($A183&amp;$B183,'[2]产值及收款计划（2026）'!$A:$A&amp;'[2]产值及收款计划（2026）'!$B:$B,'[2]产值及收款计划（2026）'!AG:AG)</f>
        <v>#NAME?</v>
      </c>
      <c r="AH183" s="256" t="e" cm="1">
        <f t="array" aca="1" ref="AH183" ca="1">_xlfn.XLOOKUP($A183&amp;$B183,'[2]产值及收款计划（2026）'!$A:$A&amp;'[2]产值及收款计划（2026）'!$B:$B,'[2]产值及收款计划（2026）'!AH:AH)</f>
        <v>#NAME?</v>
      </c>
      <c r="AI183" s="256" t="e" cm="1">
        <f t="array" aca="1" ref="AI183" ca="1">_xlfn.XLOOKUP($A183&amp;$B183,'[2]产值及收款计划（2026）'!$A:$A&amp;'[2]产值及收款计划（2026）'!$B:$B,'[2]产值及收款计划（2026）'!AI:AI)</f>
        <v>#NAME?</v>
      </c>
      <c r="AJ183" s="256" t="e" cm="1">
        <f t="array" aca="1" ref="AJ183" ca="1">_xlfn.XLOOKUP($A183&amp;$B183,'[2]产值及收款计划（2026）'!$A:$A&amp;'[2]产值及收款计划（2026）'!$B:$B,'[2]产值及收款计划（2026）'!AJ:AJ)</f>
        <v>#NAME?</v>
      </c>
      <c r="AK183" s="256" t="e" cm="1">
        <f t="array" aca="1" ref="AK183" ca="1">_xlfn.XLOOKUP($A183&amp;$B183,'[2]产值及收款计划（2026）'!$A:$A&amp;'[2]产值及收款计划（2026）'!$B:$B,'[2]产值及收款计划（2026）'!AK:AK)</f>
        <v>#NAME?</v>
      </c>
      <c r="AL183" s="256" t="e" cm="1">
        <f t="array" aca="1" ref="AL183" ca="1">_xlfn.XLOOKUP($A183&amp;$B183,'[2]产值及收款计划（2026）'!$A:$A&amp;'[2]产值及收款计划（2026）'!$B:$B,'[2]产值及收款计划（2026）'!AL:AL)</f>
        <v>#NAME?</v>
      </c>
      <c r="AM183" s="263" t="e" cm="1">
        <f t="array" aca="1" ref="AM183" ca="1">_xlfn.LET(_xlpm.勾选月份状态数组,TRANSPOSE('PPT(12-15页）-TOP10'!$A$3:$A$14),_xlpm.选择数据区,IF('PPT(12-15页）-TOP10'!$E$3="收款",$BA183:$BL183,$AA183:$AL183),SUM(_xlfn._xlws.FILTER(_xlpm.选择数据区,_xlpm.勾选月份状态数组,"")))</f>
        <v>#NAME?</v>
      </c>
      <c r="AN183" s="256" t="e" cm="1">
        <f t="array" aca="1" ref="AN183" ca="1">_xlfn.LET(_xlpm.勾选月份状态数组,TRANSPOSE('PPT(12-15页）-TOP10'!$A$3:$A$14),_xlpm.选择数据区,IF('PPT(12-15页）-TOP10'!$E$3="收款",$DA183:$DL183,$CA183:$CL183),SUM(_xlfn._xlws.FILTER(_xlpm.选择数据区,_xlpm.勾选月份状态数组,"")))</f>
        <v>#NAME?</v>
      </c>
      <c r="AO183" s="256" t="e">
        <f ca="1">SUM(CA183:CC183)+SUM(AD183:AL183)</f>
        <v>#NAME?</v>
      </c>
      <c r="AP183" s="256"/>
      <c r="AQ183" s="256"/>
      <c r="AR183" s="256"/>
      <c r="AS183" s="256" t="e" cm="1">
        <f t="array" aca="1" ref="AS183" ca="1">_xlfn.XLOOKUP($A183&amp;$B183,'[2]产值及收款计划（2026）'!$A:$A&amp;'[2]产值及收款计划（2026）'!$B:$B,'[2]产值及收款计划（2026）'!AS:AS)</f>
        <v>#NAME?</v>
      </c>
      <c r="AT183" s="256" t="e" cm="1">
        <f t="array" aca="1" ref="AT183" ca="1">_xlfn.XLOOKUP($A183&amp;$B183,'[2]产值及收款计划（2026）'!$A:$A&amp;'[2]产值及收款计划（2026）'!$B:$B,'[2]产值及收款计划（2026）'!AT:AT)</f>
        <v>#NAME?</v>
      </c>
      <c r="AU183" s="256" t="e" cm="1">
        <f t="array" aca="1" ref="AU183" ca="1">_xlfn.XLOOKUP($A183&amp;$B183,'[2]产值及收款计划（2026）'!$A:$A&amp;'[2]产值及收款计划（2026）'!$B:$B,'[2]产值及收款计划（2026）'!AU:AU)</f>
        <v>#NAME?</v>
      </c>
      <c r="AV183" s="256" t="e" cm="1">
        <f t="array" aca="1" ref="AV183" ca="1">_xlfn.XLOOKUP($A183&amp;$B183,'[2]产值及收款计划（2026）'!$A:$A&amp;'[2]产值及收款计划（2026）'!$B:$B,'[2]产值及收款计划（2026）'!AV:AV)</f>
        <v>#NAME?</v>
      </c>
      <c r="AW183" s="256" t="e" cm="1">
        <f t="array" aca="1" ref="AW183" ca="1">_xlfn.XLOOKUP($A183&amp;$B183,'[2]产值及收款计划（2026）'!$A:$A&amp;'[2]产值及收款计划（2026）'!$B:$B,'[2]产值及收款计划（2026）'!AW:AW)</f>
        <v>#NAME?</v>
      </c>
      <c r="AX183" s="256" t="e" cm="1">
        <f t="array" aca="1" ref="AX183" ca="1">_xlfn.XLOOKUP($A183&amp;$B183,'[2]产值及收款计划（2026）'!$A:$A&amp;'[2]产值及收款计划（2026）'!$B:$B,'[2]产值及收款计划（2026）'!AX:AX)</f>
        <v>#NAME?</v>
      </c>
      <c r="AY183" s="256" t="e" cm="1">
        <f t="array" aca="1" ref="AY183" ca="1">_xlfn.XLOOKUP($A183&amp;$B183,'[2]产值及收款计划（2026）'!$A:$A&amp;'[2]产值及收款计划（2026）'!$B:$B,'[2]产值及收款计划（2026）'!AY:AY)</f>
        <v>#NAME?</v>
      </c>
      <c r="AZ183" s="256" t="e" cm="1">
        <f t="array" aca="1" ref="AZ183" ca="1">_xlfn.XLOOKUP($A183&amp;$B183,'[2]产值及收款计划（2026）'!$A:$A&amp;'[2]产值及收款计划（2026）'!$B:$B,'[2]产值及收款计划（2026）'!AZ:AZ)</f>
        <v>#NAME?</v>
      </c>
      <c r="BA183" s="256" t="e" cm="1">
        <f t="array" aca="1" ref="BA183" ca="1">_xlfn.XLOOKUP($A183&amp;$B183,'[2]产值及收款计划（2026）'!$A:$A&amp;'[2]产值及收款计划（2026）'!$B:$B,'[2]产值及收款计划（2026）'!BA:BA)</f>
        <v>#NAME?</v>
      </c>
      <c r="BB183" s="256" t="e" cm="1">
        <f t="array" aca="1" ref="BB183" ca="1">_xlfn.XLOOKUP($A183&amp;$B183,'[2]产值及收款计划（2026）'!$A:$A&amp;'[2]产值及收款计划（2026）'!$B:$B,'[2]产值及收款计划（2026）'!BB:BB)</f>
        <v>#NAME?</v>
      </c>
      <c r="BC183" s="256" t="e" cm="1">
        <f t="array" aca="1" ref="BC183" ca="1">_xlfn.XLOOKUP($A183&amp;$B183,'[2]产值及收款计划（2026）'!$A:$A&amp;'[2]产值及收款计划（2026）'!$B:$B,'[2]产值及收款计划（2026）'!BC:BC)</f>
        <v>#NAME?</v>
      </c>
      <c r="BD183" s="256" t="e" cm="1">
        <f t="array" aca="1" ref="BD183" ca="1">_xlfn.XLOOKUP($A183&amp;$B183,'[2]产值及收款计划（2026）'!$A:$A&amp;'[2]产值及收款计划（2026）'!$B:$B,'[2]产值及收款计划（2026）'!BD:BD)</f>
        <v>#NAME?</v>
      </c>
      <c r="BE183" s="256" t="e" cm="1">
        <f t="array" aca="1" ref="BE183" ca="1">_xlfn.XLOOKUP($A183&amp;$B183,'[2]产值及收款计划（2026）'!$A:$A&amp;'[2]产值及收款计划（2026）'!$B:$B,'[2]产值及收款计划（2026）'!BE:BE)</f>
        <v>#NAME?</v>
      </c>
      <c r="BF183" s="256" t="e" cm="1">
        <f t="array" aca="1" ref="BF183" ca="1">_xlfn.XLOOKUP($A183&amp;$B183,'[2]产值及收款计划（2026）'!$A:$A&amp;'[2]产值及收款计划（2026）'!$B:$B,'[2]产值及收款计划（2026）'!BF:BF)</f>
        <v>#NAME?</v>
      </c>
      <c r="BG183" s="256" t="e" cm="1">
        <f t="array" aca="1" ref="BG183" ca="1">_xlfn.XLOOKUP($A183&amp;$B183,'[2]产值及收款计划（2026）'!$A:$A&amp;'[2]产值及收款计划（2026）'!$B:$B,'[2]产值及收款计划（2026）'!BG:BG)</f>
        <v>#NAME?</v>
      </c>
      <c r="BH183" s="256" t="e" cm="1">
        <f t="array" aca="1" ref="BH183" ca="1">_xlfn.XLOOKUP($A183&amp;$B183,'[2]产值及收款计划（2026）'!$A:$A&amp;'[2]产值及收款计划（2026）'!$B:$B,'[2]产值及收款计划（2026）'!BH:BH)</f>
        <v>#NAME?</v>
      </c>
      <c r="BI183" s="256" t="e" cm="1">
        <f t="array" aca="1" ref="BI183" ca="1">_xlfn.XLOOKUP($A183&amp;$B183,'[2]产值及收款计划（2026）'!$A:$A&amp;'[2]产值及收款计划（2026）'!$B:$B,'[2]产值及收款计划（2026）'!BI:BI)</f>
        <v>#NAME?</v>
      </c>
      <c r="BJ183" s="256" t="e" cm="1">
        <f t="array" aca="1" ref="BJ183" ca="1">_xlfn.XLOOKUP($A183&amp;$B183,'[2]产值及收款计划（2026）'!$A:$A&amp;'[2]产值及收款计划（2026）'!$B:$B,'[2]产值及收款计划（2026）'!BJ:BJ)</f>
        <v>#NAME?</v>
      </c>
      <c r="BK183" s="256" t="e" cm="1">
        <f t="array" aca="1" ref="BK183" ca="1">_xlfn.XLOOKUP($A183&amp;$B183,'[2]产值及收款计划（2026）'!$A:$A&amp;'[2]产值及收款计划（2026）'!$B:$B,'[2]产值及收款计划（2026）'!BK:BK)</f>
        <v>#NAME?</v>
      </c>
      <c r="BL183" s="256" t="e" cm="1">
        <f t="array" aca="1" ref="BL183" ca="1">_xlfn.XLOOKUP($A183&amp;$B183,'[2]产值及收款计划（2026）'!$A:$A&amp;'[2]产值及收款计划（2026）'!$B:$B,'[2]产值及收款计划（2026）'!BL:BL)</f>
        <v>#NAME?</v>
      </c>
      <c r="BM183" s="256"/>
      <c r="BN183" s="256"/>
      <c r="BO183" s="256"/>
      <c r="BP183" s="256"/>
      <c r="BQ183" s="255" t="e" cm="1">
        <f t="array" aca="1" ref="BQ183" ca="1">_xlfn.XLOOKUP($A183&amp;$B183,'[2]产值及收款计划（2026）'!$A:$A&amp;'[2]产值及收款计划（2026）'!$B:$B,'[2]产值及收款计划（2026）'!BQ:BQ)</f>
        <v>#NAME?</v>
      </c>
      <c r="BR183" s="256" t="e" cm="1">
        <f t="array" aca="1" ref="BR183" ca="1">_xlfn.XLOOKUP($A183&amp;$B183,'[2]产值及收款计划（2026）'!$A:$A&amp;'[2]产值及收款计划（2026）'!$B:$B,'[2]产值及收款计划（2026）'!BR:BR)</f>
        <v>#NAME?</v>
      </c>
      <c r="CA183" s="256" t="e" cm="1">
        <f t="array" aca="1" ref="CA183" ca="1">_xlfn.XLOOKUP($A183&amp;$B183,'[2]产值及收款计划（2026）'!$A:$A&amp;'[2]产值及收款计划（2026）'!$B:$B,'[2]产值及收款计划（2026）'!CA:CA)</f>
        <v>#NAME?</v>
      </c>
      <c r="CB183" s="256" t="e" cm="1">
        <f t="array" aca="1" ref="CB183" ca="1">_xlfn.XLOOKUP($A183&amp;$B183,'[2]产值及收款计划（2026）'!$A:$A&amp;'[2]产值及收款计划（2026）'!$B:$B,'[2]产值及收款计划（2026）'!CB:CB)</f>
        <v>#NAME?</v>
      </c>
      <c r="CC183" s="256" t="e" cm="1">
        <f t="array" aca="1" ref="CC183" ca="1">_xlfn.XLOOKUP($A183&amp;$B183,'[2]产值及收款计划（2026）'!$A:$A&amp;'[2]产值及收款计划（2026）'!$B:$B,'[2]产值及收款计划（2026）'!CC:CC)</f>
        <v>#NAME?</v>
      </c>
      <c r="CD183" s="256" t="e" cm="1">
        <f t="array" aca="1" ref="CD183" ca="1">_xlfn.XLOOKUP($A183&amp;$B183,'[2]产值及收款计划（2026）'!$A:$A&amp;'[2]产值及收款计划（2026）'!$B:$B,'[2]产值及收款计划（2026）'!CD:CD)</f>
        <v>#NAME?</v>
      </c>
      <c r="CE183" s="256" t="e" cm="1">
        <f t="array" aca="1" ref="CE183" ca="1">_xlfn.XLOOKUP($A183&amp;$B183,'[2]产值及收款计划（2026）'!$A:$A&amp;'[2]产值及收款计划（2026）'!$B:$B,'[2]产值及收款计划（2026）'!CE:CE)</f>
        <v>#NAME?</v>
      </c>
      <c r="CF183" s="256" t="e" cm="1">
        <f t="array" aca="1" ref="CF183" ca="1">_xlfn.XLOOKUP($A183&amp;$B183,'[2]产值及收款计划（2026）'!$A:$A&amp;'[2]产值及收款计划（2026）'!$B:$B,'[2]产值及收款计划（2026）'!CF:CF)</f>
        <v>#NAME?</v>
      </c>
      <c r="CG183" s="256" t="e" cm="1">
        <f t="array" aca="1" ref="CG183" ca="1">_xlfn.XLOOKUP($A183&amp;$B183,'[2]产值及收款计划（2026）'!$A:$A&amp;'[2]产值及收款计划（2026）'!$B:$B,'[2]产值及收款计划（2026）'!CG:CG)</f>
        <v>#NAME?</v>
      </c>
      <c r="CH183" s="256" t="e" cm="1">
        <f t="array" aca="1" ref="CH183" ca="1">_xlfn.XLOOKUP($A183&amp;$B183,'[2]产值及收款计划（2026）'!$A:$A&amp;'[2]产值及收款计划（2026）'!$B:$B,'[2]产值及收款计划（2026）'!CH:CH)</f>
        <v>#NAME?</v>
      </c>
      <c r="CI183" s="256" t="e" cm="1">
        <f t="array" aca="1" ref="CI183" ca="1">_xlfn.XLOOKUP($A183&amp;$B183,'[2]产值及收款计划（2026）'!$A:$A&amp;'[2]产值及收款计划（2026）'!$B:$B,'[2]产值及收款计划（2026）'!CI:CI)</f>
        <v>#NAME?</v>
      </c>
      <c r="CJ183" s="256" t="e" cm="1">
        <f t="array" aca="1" ref="CJ183" ca="1">_xlfn.XLOOKUP($A183&amp;$B183,'[2]产值及收款计划（2026）'!$A:$A&amp;'[2]产值及收款计划（2026）'!$B:$B,'[2]产值及收款计划（2026）'!CJ:CJ)</f>
        <v>#NAME?</v>
      </c>
      <c r="CK183" s="256" t="e" cm="1">
        <f t="array" aca="1" ref="CK183" ca="1">_xlfn.XLOOKUP($A183&amp;$B183,'[2]产值及收款计划（2026）'!$A:$A&amp;'[2]产值及收款计划（2026）'!$B:$B,'[2]产值及收款计划（2026）'!CK:CK)</f>
        <v>#NAME?</v>
      </c>
      <c r="CL183" s="256" t="e" cm="1">
        <f t="array" aca="1" ref="CL183" ca="1">_xlfn.XLOOKUP($A183&amp;$B183,'[2]产值及收款计划（2026）'!$A:$A&amp;'[2]产值及收款计划（2026）'!$B:$B,'[2]产值及收款计划（2026）'!CL:CL)</f>
        <v>#NAME?</v>
      </c>
      <c r="DA183" s="256" t="e" cm="1">
        <f t="array" aca="1" ref="DA183" ca="1">_xlfn.XLOOKUP($A183&amp;$B183,'[2]产值及收款计划（2026）'!$A:$A&amp;'[2]产值及收款计划（2026）'!$B:$B,'[2]产值及收款计划（2026）'!DA:DA)</f>
        <v>#NAME?</v>
      </c>
      <c r="DB183" s="256" t="e" cm="1">
        <f t="array" aca="1" ref="DB183" ca="1">_xlfn.XLOOKUP($A183&amp;$B183,'[2]产值及收款计划（2026）'!$A:$A&amp;'[2]产值及收款计划（2026）'!$B:$B,'[2]产值及收款计划（2026）'!DB:DB)</f>
        <v>#NAME?</v>
      </c>
      <c r="DC183" s="256" t="e" cm="1">
        <f t="array" aca="1" ref="DC183" ca="1">_xlfn.XLOOKUP($A183&amp;$B183,'[2]产值及收款计划（2026）'!$A:$A&amp;'[2]产值及收款计划（2026）'!$B:$B,'[2]产值及收款计划（2026）'!DC:DC)</f>
        <v>#NAME?</v>
      </c>
      <c r="DD183" s="256" t="e" cm="1">
        <f t="array" aca="1" ref="DD183" ca="1">_xlfn.XLOOKUP($A183&amp;$B183,'[2]产值及收款计划（2026）'!$A:$A&amp;'[2]产值及收款计划（2026）'!$B:$B,'[2]产值及收款计划（2026）'!DD:DD)</f>
        <v>#NAME?</v>
      </c>
      <c r="DE183" s="256" t="e" cm="1">
        <f t="array" aca="1" ref="DE183" ca="1">_xlfn.XLOOKUP($A183&amp;$B183,'[2]产值及收款计划（2026）'!$A:$A&amp;'[2]产值及收款计划（2026）'!$B:$B,'[2]产值及收款计划（2026）'!DE:DE)</f>
        <v>#NAME?</v>
      </c>
      <c r="DF183" s="256" t="e" cm="1">
        <f t="array" aca="1" ref="DF183" ca="1">_xlfn.XLOOKUP($A183&amp;$B183,'[2]产值及收款计划（2026）'!$A:$A&amp;'[2]产值及收款计划（2026）'!$B:$B,'[2]产值及收款计划（2026）'!DF:DF)</f>
        <v>#NAME?</v>
      </c>
      <c r="DG183" s="256" t="e" cm="1">
        <f t="array" aca="1" ref="DG183" ca="1">_xlfn.XLOOKUP($A183&amp;$B183,'[2]产值及收款计划（2026）'!$A:$A&amp;'[2]产值及收款计划（2026）'!$B:$B,'[2]产值及收款计划（2026）'!DG:DG)</f>
        <v>#NAME?</v>
      </c>
      <c r="DH183" s="256" t="e" cm="1">
        <f t="array" aca="1" ref="DH183" ca="1">_xlfn.XLOOKUP($A183&amp;$B183,'[2]产值及收款计划（2026）'!$A:$A&amp;'[2]产值及收款计划（2026）'!$B:$B,'[2]产值及收款计划（2026）'!DH:DH)</f>
        <v>#NAME?</v>
      </c>
      <c r="DI183" s="256" t="e" cm="1">
        <f t="array" aca="1" ref="DI183" ca="1">_xlfn.XLOOKUP($A183&amp;$B183,'[2]产值及收款计划（2026）'!$A:$A&amp;'[2]产值及收款计划（2026）'!$B:$B,'[2]产值及收款计划（2026）'!DI:DI)</f>
        <v>#NAME?</v>
      </c>
      <c r="DJ183" s="256" t="e" cm="1">
        <f t="array" aca="1" ref="DJ183" ca="1">_xlfn.XLOOKUP($A183&amp;$B183,'[2]产值及收款计划（2026）'!$A:$A&amp;'[2]产值及收款计划（2026）'!$B:$B,'[2]产值及收款计划（2026）'!DJ:DJ)</f>
        <v>#NAME?</v>
      </c>
      <c r="DK183" s="256" t="e" cm="1">
        <f t="array" aca="1" ref="DK183" ca="1">_xlfn.XLOOKUP($A183&amp;$B183,'[2]产值及收款计划（2026）'!$A:$A&amp;'[2]产值及收款计划（2026）'!$B:$B,'[2]产值及收款计划（2026）'!DK:DK)</f>
        <v>#NAME?</v>
      </c>
      <c r="DL183" s="256" t="e" cm="1">
        <f t="array" aca="1" ref="DL183" ca="1">_xlfn.XLOOKUP($A183&amp;$B183,'[2]产值及收款计划（2026）'!$A:$A&amp;'[2]产值及收款计划（2026）'!$B:$B,'[2]产值及收款计划（2026）'!DL:DL)</f>
        <v>#NAME?</v>
      </c>
      <c r="DM183" s="264"/>
      <c r="DN183" s="250"/>
    </row>
    <row r="184" spans="1:118" ht="40.5" x14ac:dyDescent="0.15">
      <c r="A184" s="254">
        <f t="shared" ref="A184:A215" si="14">A183+1</f>
        <v>3</v>
      </c>
      <c r="B184" s="254" t="s">
        <v>26</v>
      </c>
      <c r="C184" s="255" t="e" cm="1">
        <f t="array" aca="1" ref="C184" ca="1">_xlfn.XLOOKUP($A184&amp;$B184,'[2]产值及收款计划（2026）'!$A:$A&amp;'[2]产值及收款计划（2026）'!$B:$B,'[2]产值及收款计划（2026）'!C:C)</f>
        <v>#NAME?</v>
      </c>
      <c r="D184" s="256" t="e" cm="1">
        <f t="array" aca="1" ref="D184" ca="1">_xlfn.XLOOKUP($A184&amp;$B184,'[2]产值及收款计划（2026）'!$A:$A&amp;'[2]产值及收款计划（2026）'!$B:$B,'[2]产值及收款计划（2026）'!D:D)</f>
        <v>#NAME?</v>
      </c>
      <c r="E184" s="256" t="e" cm="1">
        <f t="array" aca="1" ref="E184" ca="1">_xlfn.XLOOKUP($A184&amp;$B184,'[2]产值及收款计划（2026）'!$A:$A&amp;'[2]产值及收款计划（2026）'!$B:$B,'[2]产值及收款计划（2026）'!E:E)</f>
        <v>#NAME?</v>
      </c>
      <c r="F184" s="256" t="e" cm="1">
        <f t="array" aca="1" ref="F184" ca="1">_xlfn.XLOOKUP($A184&amp;$B184,'[2]产值及收款计划（2026）'!$A:$A&amp;'[2]产值及收款计划（2026）'!$B:$B,'[2]产值及收款计划（2026）'!F:F)</f>
        <v>#NAME?</v>
      </c>
      <c r="G184" s="256" t="e" cm="1">
        <f t="array" aca="1" ref="G184" ca="1">_xlfn.XLOOKUP($A184&amp;$B184,'[2]产值及收款计划（2026）'!$A:$A&amp;'[2]产值及收款计划（2026）'!$B:$B,'[2]产值及收款计划（2026）'!G:G)</f>
        <v>#NAME?</v>
      </c>
      <c r="H184" s="256" t="e" cm="1">
        <f t="array" aca="1" ref="H184" ca="1">_xlfn.XLOOKUP($A184&amp;$B184,'[2]产值及收款计划（2026）'!$A:$A&amp;'[2]产值及收款计划（2026）'!$B:$B,'[2]产值及收款计划（2026）'!H:H)</f>
        <v>#NAME?</v>
      </c>
      <c r="I184" s="257" t="e" cm="1">
        <f t="array" aca="1" ref="I184" ca="1">_xlfn.XLOOKUP($A184&amp;$B184,'[2]产值及收款计划（2026）'!$A:$A&amp;'[2]产值及收款计划（2026）'!$B:$B,'[2]产值及收款计划（2026）'!I:I)</f>
        <v>#NAME?</v>
      </c>
      <c r="J184" s="258" t="e" cm="1">
        <f t="array" aca="1" ref="J184" ca="1">_xlfn.XLOOKUP($A184&amp;$B184,'[2]产值及收款计划（2026）'!$A:$A&amp;'[2]产值及收款计划（2026）'!$B:$B,'[2]产值及收款计划（2026）'!J:J)</f>
        <v>#NAME?</v>
      </c>
      <c r="K184" s="256" t="e" cm="1">
        <f t="array" aca="1" ref="K184" ca="1">_xlfn.XLOOKUP($A184&amp;$B184,'[2]产值及收款计划（2026）'!$A:$A&amp;'[2]产值及收款计划（2026）'!$B:$B,'[2]产值及收款计划（2026）'!K:K)</f>
        <v>#NAME?</v>
      </c>
      <c r="L184" s="256" t="e" cm="1">
        <f t="array" aca="1" ref="L184" ca="1">_xlfn.XLOOKUP($A184&amp;$B184,'[2]产值及收款计划（2026）'!$A:$A&amp;'[2]产值及收款计划（2026）'!$B:$B,'[2]产值及收款计划（2026）'!L:L)</f>
        <v>#NAME?</v>
      </c>
      <c r="M184" s="256" t="e" cm="1">
        <f t="array" aca="1" ref="M184" ca="1">_xlfn.XLOOKUP($A184&amp;$B184,'[2]产值及收款计划（2026）'!$A:$A&amp;'[2]产值及收款计划（2026）'!$B:$B,'[2]产值及收款计划（2026）'!M:M)</f>
        <v>#NAME?</v>
      </c>
      <c r="N184" s="256" t="e" cm="1">
        <f t="array" aca="1" ref="N184" ca="1">_xlfn.XLOOKUP($A184&amp;$B184,'[2]产值及收款计划（2026）'!$A:$A&amp;'[2]产值及收款计划（2026）'!$B:$B,'[2]产值及收款计划（2026）'!N:N)</f>
        <v>#NAME?</v>
      </c>
      <c r="O184" s="256" t="e" cm="1">
        <f t="array" aca="1" ref="O184" ca="1">_xlfn.XLOOKUP($A184&amp;$B184,'[2]产值及收款计划（2026）'!$A:$A&amp;'[2]产值及收款计划（2026）'!$B:$B,'[2]产值及收款计划（2026）'!O:O)</f>
        <v>#NAME?</v>
      </c>
      <c r="P184" s="255" t="e" cm="1">
        <f t="array" aca="1" ref="P184" ca="1">_xlfn.XLOOKUP($A184&amp;$B184,'[2]产值及收款计划（2026）'!$A:$A&amp;'[2]产值及收款计划（2026）'!$B:$B,'[2]产值及收款计划（2026）'!P:P)</f>
        <v>#NAME?</v>
      </c>
      <c r="Q184" s="256" t="e" cm="1">
        <f t="array" aca="1" ref="Q184" ca="1">_xlfn.XLOOKUP($A184&amp;$B184,'[2]产值及收款计划（2026）'!$A:$A&amp;'[2]产值及收款计划（2026）'!$B:$B,'[2]产值及收款计划（2026）'!Q:Q)</f>
        <v>#NAME?</v>
      </c>
      <c r="R184" s="256" t="e" cm="1">
        <f t="array" aca="1" ref="R184" ca="1">_xlfn.XLOOKUP($A184&amp;$B184,'[2]产值及收款计划（2026）'!$A:$A&amp;'[2]产值及收款计划（2026）'!$B:$B,'[2]产值及收款计划（2026）'!R:R)</f>
        <v>#NAME?</v>
      </c>
      <c r="S184" s="256" t="e" cm="1">
        <f t="array" aca="1" ref="S184" ca="1">_xlfn.XLOOKUP($A184&amp;$B184,'[2]产值及收款计划（2026）'!$A:$A&amp;'[2]产值及收款计划（2026）'!$B:$B,'[2]产值及收款计划（2026）'!S:S)</f>
        <v>#NAME?</v>
      </c>
      <c r="T184" s="256" t="e" cm="1">
        <f t="array" aca="1" ref="T184" ca="1">_xlfn.XLOOKUP($A184&amp;$B184,'[2]产值及收款计划（2026）'!$A:$A&amp;'[2]产值及收款计划（2026）'!$B:$B,'[2]产值及收款计划（2026）'!T:T)</f>
        <v>#NAME?</v>
      </c>
      <c r="U184" s="256" t="e" cm="1">
        <f t="array" aca="1" ref="U184" ca="1">_xlfn.XLOOKUP($A184&amp;$B184,'[2]产值及收款计划（2026）'!$A:$A&amp;'[2]产值及收款计划（2026）'!$B:$B,'[2]产值及收款计划（2026）'!U:U)</f>
        <v>#NAME?</v>
      </c>
      <c r="V184" s="256" t="e" cm="1">
        <f t="array" aca="1" ref="V184" ca="1">_xlfn.XLOOKUP($A184&amp;$B184,'[2]产值及收款计划（2026）'!$A:$A&amp;'[2]产值及收款计划（2026）'!$B:$B,'[2]产值及收款计划（2026）'!V:V)</f>
        <v>#NAME?</v>
      </c>
      <c r="W184" s="256" t="e" cm="1">
        <f t="array" aca="1" ref="W184" ca="1">_xlfn.XLOOKUP($A184&amp;$B184,'[2]产值及收款计划（2026）'!$A:$A&amp;'[2]产值及收款计划（2026）'!$B:$B,'[2]产值及收款计划（2026）'!W:W)</f>
        <v>#NAME?</v>
      </c>
      <c r="X184" s="256" t="e" cm="1">
        <f t="array" aca="1" ref="X184" ca="1">_xlfn.XLOOKUP($A184&amp;$B184,'[2]产值及收款计划（2026）'!$A:$A&amp;'[2]产值及收款计划（2026）'!$B:$B,'[2]产值及收款计划（2026）'!X:X)</f>
        <v>#NAME?</v>
      </c>
      <c r="Y184" s="256" t="e" cm="1">
        <f t="array" aca="1" ref="Y184" ca="1">_xlfn.XLOOKUP($A184&amp;$B184,'[2]产值及收款计划（2026）'!$A:$A&amp;'[2]产值及收款计划（2026）'!$B:$B,'[2]产值及收款计划（2026）'!Y:Y)</f>
        <v>#NAME?</v>
      </c>
      <c r="Z184" s="256" t="e" cm="1">
        <f t="array" aca="1" ref="Z184" ca="1">_xlfn.XLOOKUP($A184&amp;$B184,'[2]产值及收款计划（2026）'!$A:$A&amp;'[2]产值及收款计划（2026）'!$B:$B,'[2]产值及收款计划（2026）'!Z:Z)</f>
        <v>#NAME?</v>
      </c>
      <c r="AA184" s="256" t="e" cm="1">
        <f t="array" aca="1" ref="AA184" ca="1">_xlfn.XLOOKUP($A184&amp;$B184,'[2]产值及收款计划（2026）'!$A:$A&amp;'[2]产值及收款计划（2026）'!$B:$B,'[2]产值及收款计划（2026）'!AA:AA)</f>
        <v>#NAME?</v>
      </c>
      <c r="AB184" s="256" t="e" cm="1">
        <f t="array" aca="1" ref="AB184" ca="1">_xlfn.XLOOKUP($A184&amp;$B184,'[2]产值及收款计划（2026）'!$A:$A&amp;'[2]产值及收款计划（2026）'!$B:$B,'[2]产值及收款计划（2026）'!AB:AB)</f>
        <v>#NAME?</v>
      </c>
      <c r="AC184" s="256" t="e" cm="1">
        <f t="array" aca="1" ref="AC184" ca="1">_xlfn.XLOOKUP($A184&amp;$B184,'[2]产值及收款计划（2026）'!$A:$A&amp;'[2]产值及收款计划（2026）'!$B:$B,'[2]产值及收款计划（2026）'!AC:AC)</f>
        <v>#NAME?</v>
      </c>
      <c r="AD184" s="256" t="e" cm="1">
        <f t="array" aca="1" ref="AD184" ca="1">_xlfn.XLOOKUP($A184&amp;$B184,'[2]产值及收款计划（2026）'!$A:$A&amp;'[2]产值及收款计划（2026）'!$B:$B,'[2]产值及收款计划（2026）'!AD:AD)</f>
        <v>#NAME?</v>
      </c>
      <c r="AE184" s="256" t="e" cm="1">
        <f t="array" aca="1" ref="AE184" ca="1">_xlfn.XLOOKUP($A184&amp;$B184,'[2]产值及收款计划（2026）'!$A:$A&amp;'[2]产值及收款计划（2026）'!$B:$B,'[2]产值及收款计划（2026）'!AE:AE)</f>
        <v>#NAME?</v>
      </c>
      <c r="AF184" s="256" t="e" cm="1">
        <f t="array" aca="1" ref="AF184" ca="1">_xlfn.XLOOKUP($A184&amp;$B184,'[2]产值及收款计划（2026）'!$A:$A&amp;'[2]产值及收款计划（2026）'!$B:$B,'[2]产值及收款计划（2026）'!AF:AF)</f>
        <v>#NAME?</v>
      </c>
      <c r="AG184" s="256" t="e" cm="1">
        <f t="array" aca="1" ref="AG184" ca="1">_xlfn.XLOOKUP($A184&amp;$B184,'[2]产值及收款计划（2026）'!$A:$A&amp;'[2]产值及收款计划（2026）'!$B:$B,'[2]产值及收款计划（2026）'!AG:AG)</f>
        <v>#NAME?</v>
      </c>
      <c r="AH184" s="256" t="e" cm="1">
        <f t="array" aca="1" ref="AH184" ca="1">_xlfn.XLOOKUP($A184&amp;$B184,'[2]产值及收款计划（2026）'!$A:$A&amp;'[2]产值及收款计划（2026）'!$B:$B,'[2]产值及收款计划（2026）'!AH:AH)</f>
        <v>#NAME?</v>
      </c>
      <c r="AI184" s="256" t="e" cm="1">
        <f t="array" aca="1" ref="AI184" ca="1">_xlfn.XLOOKUP($A184&amp;$B184,'[2]产值及收款计划（2026）'!$A:$A&amp;'[2]产值及收款计划（2026）'!$B:$B,'[2]产值及收款计划（2026）'!AI:AI)</f>
        <v>#NAME?</v>
      </c>
      <c r="AJ184" s="256" t="e" cm="1">
        <f t="array" aca="1" ref="AJ184" ca="1">_xlfn.XLOOKUP($A184&amp;$B184,'[2]产值及收款计划（2026）'!$A:$A&amp;'[2]产值及收款计划（2026）'!$B:$B,'[2]产值及收款计划（2026）'!AJ:AJ)</f>
        <v>#NAME?</v>
      </c>
      <c r="AK184" s="256" t="e" cm="1">
        <f t="array" aca="1" ref="AK184" ca="1">_xlfn.XLOOKUP($A184&amp;$B184,'[2]产值及收款计划（2026）'!$A:$A&amp;'[2]产值及收款计划（2026）'!$B:$B,'[2]产值及收款计划（2026）'!AK:AK)</f>
        <v>#NAME?</v>
      </c>
      <c r="AL184" s="256" t="e" cm="1">
        <f t="array" aca="1" ref="AL184" ca="1">_xlfn.XLOOKUP($A184&amp;$B184,'[2]产值及收款计划（2026）'!$A:$A&amp;'[2]产值及收款计划（2026）'!$B:$B,'[2]产值及收款计划（2026）'!AL:AL)</f>
        <v>#NAME?</v>
      </c>
      <c r="AM184" s="263" t="e" cm="1">
        <f t="array" aca="1" ref="AM184" ca="1">_xlfn.LET(_xlpm.勾选月份状态数组,TRANSPOSE('PPT(12-15页）-TOP10'!$A$3:$A$14),_xlpm.选择数据区,IF('PPT(12-15页）-TOP10'!$E$3="收款",$BA184:$BL184,$AA184:$AL184),SUM(_xlfn._xlws.FILTER(_xlpm.选择数据区,_xlpm.勾选月份状态数组,"")))</f>
        <v>#NAME?</v>
      </c>
      <c r="AN184" s="256" t="e" cm="1">
        <f t="array" aca="1" ref="AN184" ca="1">_xlfn.LET(_xlpm.勾选月份状态数组,TRANSPOSE('PPT(12-15页）-TOP10'!$A$3:$A$14),_xlpm.选择数据区,IF('PPT(12-15页）-TOP10'!$E$3="收款",$DA184:$DL184,$CA184:$CL184),SUM(_xlfn._xlws.FILTER(_xlpm.选择数据区,_xlpm.勾选月份状态数组,"")))</f>
        <v>#NAME?</v>
      </c>
      <c r="AO184" s="256" t="e">
        <f ca="1">SUM(CA184:CC184)+SUM(AD184:AL184)</f>
        <v>#NAME?</v>
      </c>
      <c r="AP184" s="256"/>
      <c r="AQ184" s="256"/>
      <c r="AR184" s="256"/>
      <c r="AS184" s="256" t="e" cm="1">
        <f t="array" aca="1" ref="AS184" ca="1">_xlfn.XLOOKUP($A184&amp;$B184,'[2]产值及收款计划（2026）'!$A:$A&amp;'[2]产值及收款计划（2026）'!$B:$B,'[2]产值及收款计划（2026）'!AS:AS)</f>
        <v>#NAME?</v>
      </c>
      <c r="AT184" s="256" t="e" cm="1">
        <f t="array" aca="1" ref="AT184" ca="1">_xlfn.XLOOKUP($A184&amp;$B184,'[2]产值及收款计划（2026）'!$A:$A&amp;'[2]产值及收款计划（2026）'!$B:$B,'[2]产值及收款计划（2026）'!AT:AT)</f>
        <v>#NAME?</v>
      </c>
      <c r="AU184" s="256" t="e" cm="1">
        <f t="array" aca="1" ref="AU184" ca="1">_xlfn.XLOOKUP($A184&amp;$B184,'[2]产值及收款计划（2026）'!$A:$A&amp;'[2]产值及收款计划（2026）'!$B:$B,'[2]产值及收款计划（2026）'!AU:AU)</f>
        <v>#NAME?</v>
      </c>
      <c r="AV184" s="256" t="e" cm="1">
        <f t="array" aca="1" ref="AV184" ca="1">_xlfn.XLOOKUP($A184&amp;$B184,'[2]产值及收款计划（2026）'!$A:$A&amp;'[2]产值及收款计划（2026）'!$B:$B,'[2]产值及收款计划（2026）'!AV:AV)</f>
        <v>#NAME?</v>
      </c>
      <c r="AW184" s="256" t="e" cm="1">
        <f t="array" aca="1" ref="AW184" ca="1">_xlfn.XLOOKUP($A184&amp;$B184,'[2]产值及收款计划（2026）'!$A:$A&amp;'[2]产值及收款计划（2026）'!$B:$B,'[2]产值及收款计划（2026）'!AW:AW)</f>
        <v>#NAME?</v>
      </c>
      <c r="AX184" s="256" t="e" cm="1">
        <f t="array" aca="1" ref="AX184" ca="1">_xlfn.XLOOKUP($A184&amp;$B184,'[2]产值及收款计划（2026）'!$A:$A&amp;'[2]产值及收款计划（2026）'!$B:$B,'[2]产值及收款计划（2026）'!AX:AX)</f>
        <v>#NAME?</v>
      </c>
      <c r="AY184" s="256" t="e" cm="1">
        <f t="array" aca="1" ref="AY184" ca="1">_xlfn.XLOOKUP($A184&amp;$B184,'[2]产值及收款计划（2026）'!$A:$A&amp;'[2]产值及收款计划（2026）'!$B:$B,'[2]产值及收款计划（2026）'!AY:AY)</f>
        <v>#NAME?</v>
      </c>
      <c r="AZ184" s="256" t="e" cm="1">
        <f t="array" aca="1" ref="AZ184" ca="1">_xlfn.XLOOKUP($A184&amp;$B184,'[2]产值及收款计划（2026）'!$A:$A&amp;'[2]产值及收款计划（2026）'!$B:$B,'[2]产值及收款计划（2026）'!AZ:AZ)</f>
        <v>#NAME?</v>
      </c>
      <c r="BA184" s="256" t="e" cm="1">
        <f t="array" aca="1" ref="BA184" ca="1">_xlfn.XLOOKUP($A184&amp;$B184,'[2]产值及收款计划（2026）'!$A:$A&amp;'[2]产值及收款计划（2026）'!$B:$B,'[2]产值及收款计划（2026）'!BA:BA)</f>
        <v>#NAME?</v>
      </c>
      <c r="BB184" s="256" t="e" cm="1">
        <f t="array" aca="1" ref="BB184" ca="1">_xlfn.XLOOKUP($A184&amp;$B184,'[2]产值及收款计划（2026）'!$A:$A&amp;'[2]产值及收款计划（2026）'!$B:$B,'[2]产值及收款计划（2026）'!BB:BB)</f>
        <v>#NAME?</v>
      </c>
      <c r="BC184" s="256" t="e" cm="1">
        <f t="array" aca="1" ref="BC184" ca="1">_xlfn.XLOOKUP($A184&amp;$B184,'[2]产值及收款计划（2026）'!$A:$A&amp;'[2]产值及收款计划（2026）'!$B:$B,'[2]产值及收款计划（2026）'!BC:BC)</f>
        <v>#NAME?</v>
      </c>
      <c r="BD184" s="256" t="e" cm="1">
        <f t="array" aca="1" ref="BD184" ca="1">_xlfn.XLOOKUP($A184&amp;$B184,'[2]产值及收款计划（2026）'!$A:$A&amp;'[2]产值及收款计划（2026）'!$B:$B,'[2]产值及收款计划（2026）'!BD:BD)</f>
        <v>#NAME?</v>
      </c>
      <c r="BE184" s="256" t="e" cm="1">
        <f t="array" aca="1" ref="BE184" ca="1">_xlfn.XLOOKUP($A184&amp;$B184,'[2]产值及收款计划（2026）'!$A:$A&amp;'[2]产值及收款计划（2026）'!$B:$B,'[2]产值及收款计划（2026）'!BE:BE)</f>
        <v>#NAME?</v>
      </c>
      <c r="BF184" s="256" t="e" cm="1">
        <f t="array" aca="1" ref="BF184" ca="1">_xlfn.XLOOKUP($A184&amp;$B184,'[2]产值及收款计划（2026）'!$A:$A&amp;'[2]产值及收款计划（2026）'!$B:$B,'[2]产值及收款计划（2026）'!BF:BF)</f>
        <v>#NAME?</v>
      </c>
      <c r="BG184" s="256" t="e" cm="1">
        <f t="array" aca="1" ref="BG184" ca="1">_xlfn.XLOOKUP($A184&amp;$B184,'[2]产值及收款计划（2026）'!$A:$A&amp;'[2]产值及收款计划（2026）'!$B:$B,'[2]产值及收款计划（2026）'!BG:BG)</f>
        <v>#NAME?</v>
      </c>
      <c r="BH184" s="256" t="e" cm="1">
        <f t="array" aca="1" ref="BH184" ca="1">_xlfn.XLOOKUP($A184&amp;$B184,'[2]产值及收款计划（2026）'!$A:$A&amp;'[2]产值及收款计划（2026）'!$B:$B,'[2]产值及收款计划（2026）'!BH:BH)</f>
        <v>#NAME?</v>
      </c>
      <c r="BI184" s="256" t="e" cm="1">
        <f t="array" aca="1" ref="BI184" ca="1">_xlfn.XLOOKUP($A184&amp;$B184,'[2]产值及收款计划（2026）'!$A:$A&amp;'[2]产值及收款计划（2026）'!$B:$B,'[2]产值及收款计划（2026）'!BI:BI)</f>
        <v>#NAME?</v>
      </c>
      <c r="BJ184" s="256" t="e" cm="1">
        <f t="array" aca="1" ref="BJ184" ca="1">_xlfn.XLOOKUP($A184&amp;$B184,'[2]产值及收款计划（2026）'!$A:$A&amp;'[2]产值及收款计划（2026）'!$B:$B,'[2]产值及收款计划（2026）'!BJ:BJ)</f>
        <v>#NAME?</v>
      </c>
      <c r="BK184" s="256" t="e" cm="1">
        <f t="array" aca="1" ref="BK184" ca="1">_xlfn.XLOOKUP($A184&amp;$B184,'[2]产值及收款计划（2026）'!$A:$A&amp;'[2]产值及收款计划（2026）'!$B:$B,'[2]产值及收款计划（2026）'!BK:BK)</f>
        <v>#NAME?</v>
      </c>
      <c r="BL184" s="256" t="e" cm="1">
        <f t="array" aca="1" ref="BL184" ca="1">_xlfn.XLOOKUP($A184&amp;$B184,'[2]产值及收款计划（2026）'!$A:$A&amp;'[2]产值及收款计划（2026）'!$B:$B,'[2]产值及收款计划（2026）'!BL:BL)</f>
        <v>#NAME?</v>
      </c>
      <c r="BM184" s="256"/>
      <c r="BN184" s="256"/>
      <c r="BO184" s="256"/>
      <c r="BP184" s="256"/>
      <c r="BQ184" s="255" t="e" cm="1">
        <f t="array" aca="1" ref="BQ184" ca="1">_xlfn.XLOOKUP($A184&amp;$B184,'[2]产值及收款计划（2026）'!$A:$A&amp;'[2]产值及收款计划（2026）'!$B:$B,'[2]产值及收款计划（2026）'!BQ:BQ)</f>
        <v>#NAME?</v>
      </c>
      <c r="BR184" s="256" t="e" cm="1">
        <f t="array" aca="1" ref="BR184" ca="1">_xlfn.XLOOKUP($A184&amp;$B184,'[2]产值及收款计划（2026）'!$A:$A&amp;'[2]产值及收款计划（2026）'!$B:$B,'[2]产值及收款计划（2026）'!BR:BR)</f>
        <v>#NAME?</v>
      </c>
      <c r="CA184" s="256" t="e" cm="1">
        <f t="array" aca="1" ref="CA184" ca="1">_xlfn.XLOOKUP($A184&amp;$B184,'[2]产值及收款计划（2026）'!$A:$A&amp;'[2]产值及收款计划（2026）'!$B:$B,'[2]产值及收款计划（2026）'!CA:CA)</f>
        <v>#NAME?</v>
      </c>
      <c r="CB184" s="256" t="e" cm="1">
        <f t="array" aca="1" ref="CB184" ca="1">_xlfn.XLOOKUP($A184&amp;$B184,'[2]产值及收款计划（2026）'!$A:$A&amp;'[2]产值及收款计划（2026）'!$B:$B,'[2]产值及收款计划（2026）'!CB:CB)</f>
        <v>#NAME?</v>
      </c>
      <c r="CC184" s="256" t="e" cm="1">
        <f t="array" aca="1" ref="CC184" ca="1">_xlfn.XLOOKUP($A184&amp;$B184,'[2]产值及收款计划（2026）'!$A:$A&amp;'[2]产值及收款计划（2026）'!$B:$B,'[2]产值及收款计划（2026）'!CC:CC)</f>
        <v>#NAME?</v>
      </c>
      <c r="CD184" s="256" t="e" cm="1">
        <f t="array" aca="1" ref="CD184" ca="1">_xlfn.XLOOKUP($A184&amp;$B184,'[2]产值及收款计划（2026）'!$A:$A&amp;'[2]产值及收款计划（2026）'!$B:$B,'[2]产值及收款计划（2026）'!CD:CD)</f>
        <v>#NAME?</v>
      </c>
      <c r="CE184" s="256" t="e" cm="1">
        <f t="array" aca="1" ref="CE184" ca="1">_xlfn.XLOOKUP($A184&amp;$B184,'[2]产值及收款计划（2026）'!$A:$A&amp;'[2]产值及收款计划（2026）'!$B:$B,'[2]产值及收款计划（2026）'!CE:CE)</f>
        <v>#NAME?</v>
      </c>
      <c r="CF184" s="256" t="e" cm="1">
        <f t="array" aca="1" ref="CF184" ca="1">_xlfn.XLOOKUP($A184&amp;$B184,'[2]产值及收款计划（2026）'!$A:$A&amp;'[2]产值及收款计划（2026）'!$B:$B,'[2]产值及收款计划（2026）'!CF:CF)</f>
        <v>#NAME?</v>
      </c>
      <c r="CG184" s="256" t="e" cm="1">
        <f t="array" aca="1" ref="CG184" ca="1">_xlfn.XLOOKUP($A184&amp;$B184,'[2]产值及收款计划（2026）'!$A:$A&amp;'[2]产值及收款计划（2026）'!$B:$B,'[2]产值及收款计划（2026）'!CG:CG)</f>
        <v>#NAME?</v>
      </c>
      <c r="CH184" s="256" t="e" cm="1">
        <f t="array" aca="1" ref="CH184" ca="1">_xlfn.XLOOKUP($A184&amp;$B184,'[2]产值及收款计划（2026）'!$A:$A&amp;'[2]产值及收款计划（2026）'!$B:$B,'[2]产值及收款计划（2026）'!CH:CH)</f>
        <v>#NAME?</v>
      </c>
      <c r="CI184" s="256" t="e" cm="1">
        <f t="array" aca="1" ref="CI184" ca="1">_xlfn.XLOOKUP($A184&amp;$B184,'[2]产值及收款计划（2026）'!$A:$A&amp;'[2]产值及收款计划（2026）'!$B:$B,'[2]产值及收款计划（2026）'!CI:CI)</f>
        <v>#NAME?</v>
      </c>
      <c r="CJ184" s="256" t="e" cm="1">
        <f t="array" aca="1" ref="CJ184" ca="1">_xlfn.XLOOKUP($A184&amp;$B184,'[2]产值及收款计划（2026）'!$A:$A&amp;'[2]产值及收款计划（2026）'!$B:$B,'[2]产值及收款计划（2026）'!CJ:CJ)</f>
        <v>#NAME?</v>
      </c>
      <c r="CK184" s="256" t="e" cm="1">
        <f t="array" aca="1" ref="CK184" ca="1">_xlfn.XLOOKUP($A184&amp;$B184,'[2]产值及收款计划（2026）'!$A:$A&amp;'[2]产值及收款计划（2026）'!$B:$B,'[2]产值及收款计划（2026）'!CK:CK)</f>
        <v>#NAME?</v>
      </c>
      <c r="CL184" s="256" t="e" cm="1">
        <f t="array" aca="1" ref="CL184" ca="1">_xlfn.XLOOKUP($A184&amp;$B184,'[2]产值及收款计划（2026）'!$A:$A&amp;'[2]产值及收款计划（2026）'!$B:$B,'[2]产值及收款计划（2026）'!CL:CL)</f>
        <v>#NAME?</v>
      </c>
      <c r="DA184" s="256" t="e" cm="1">
        <f t="array" aca="1" ref="DA184" ca="1">_xlfn.XLOOKUP($A184&amp;$B184,'[2]产值及收款计划（2026）'!$A:$A&amp;'[2]产值及收款计划（2026）'!$B:$B,'[2]产值及收款计划（2026）'!DA:DA)</f>
        <v>#NAME?</v>
      </c>
      <c r="DB184" s="256" t="e" cm="1">
        <f t="array" aca="1" ref="DB184" ca="1">_xlfn.XLOOKUP($A184&amp;$B184,'[2]产值及收款计划（2026）'!$A:$A&amp;'[2]产值及收款计划（2026）'!$B:$B,'[2]产值及收款计划（2026）'!DB:DB)</f>
        <v>#NAME?</v>
      </c>
      <c r="DC184" s="256" t="e" cm="1">
        <f t="array" aca="1" ref="DC184" ca="1">_xlfn.XLOOKUP($A184&amp;$B184,'[2]产值及收款计划（2026）'!$A:$A&amp;'[2]产值及收款计划（2026）'!$B:$B,'[2]产值及收款计划（2026）'!DC:DC)</f>
        <v>#NAME?</v>
      </c>
      <c r="DD184" s="256" t="e" cm="1">
        <f t="array" aca="1" ref="DD184" ca="1">_xlfn.XLOOKUP($A184&amp;$B184,'[2]产值及收款计划（2026）'!$A:$A&amp;'[2]产值及收款计划（2026）'!$B:$B,'[2]产值及收款计划（2026）'!DD:DD)</f>
        <v>#NAME?</v>
      </c>
      <c r="DE184" s="256" t="e" cm="1">
        <f t="array" aca="1" ref="DE184" ca="1">_xlfn.XLOOKUP($A184&amp;$B184,'[2]产值及收款计划（2026）'!$A:$A&amp;'[2]产值及收款计划（2026）'!$B:$B,'[2]产值及收款计划（2026）'!DE:DE)</f>
        <v>#NAME?</v>
      </c>
      <c r="DF184" s="256" t="e" cm="1">
        <f t="array" aca="1" ref="DF184" ca="1">_xlfn.XLOOKUP($A184&amp;$B184,'[2]产值及收款计划（2026）'!$A:$A&amp;'[2]产值及收款计划（2026）'!$B:$B,'[2]产值及收款计划（2026）'!DF:DF)</f>
        <v>#NAME?</v>
      </c>
      <c r="DG184" s="256" t="e" cm="1">
        <f t="array" aca="1" ref="DG184" ca="1">_xlfn.XLOOKUP($A184&amp;$B184,'[2]产值及收款计划（2026）'!$A:$A&amp;'[2]产值及收款计划（2026）'!$B:$B,'[2]产值及收款计划（2026）'!DG:DG)</f>
        <v>#NAME?</v>
      </c>
      <c r="DH184" s="256" t="e" cm="1">
        <f t="array" aca="1" ref="DH184" ca="1">_xlfn.XLOOKUP($A184&amp;$B184,'[2]产值及收款计划（2026）'!$A:$A&amp;'[2]产值及收款计划（2026）'!$B:$B,'[2]产值及收款计划（2026）'!DH:DH)</f>
        <v>#NAME?</v>
      </c>
      <c r="DI184" s="256" t="e" cm="1">
        <f t="array" aca="1" ref="DI184" ca="1">_xlfn.XLOOKUP($A184&amp;$B184,'[2]产值及收款计划（2026）'!$A:$A&amp;'[2]产值及收款计划（2026）'!$B:$B,'[2]产值及收款计划（2026）'!DI:DI)</f>
        <v>#NAME?</v>
      </c>
      <c r="DJ184" s="256" t="e" cm="1">
        <f t="array" aca="1" ref="DJ184" ca="1">_xlfn.XLOOKUP($A184&amp;$B184,'[2]产值及收款计划（2026）'!$A:$A&amp;'[2]产值及收款计划（2026）'!$B:$B,'[2]产值及收款计划（2026）'!DJ:DJ)</f>
        <v>#NAME?</v>
      </c>
      <c r="DK184" s="256" t="e" cm="1">
        <f t="array" aca="1" ref="DK184" ca="1">_xlfn.XLOOKUP($A184&amp;$B184,'[2]产值及收款计划（2026）'!$A:$A&amp;'[2]产值及收款计划（2026）'!$B:$B,'[2]产值及收款计划（2026）'!DK:DK)</f>
        <v>#NAME?</v>
      </c>
      <c r="DL184" s="256" t="e" cm="1">
        <f t="array" aca="1" ref="DL184" ca="1">_xlfn.XLOOKUP($A184&amp;$B184,'[2]产值及收款计划（2026）'!$A:$A&amp;'[2]产值及收款计划（2026）'!$B:$B,'[2]产值及收款计划（2026）'!DL:DL)</f>
        <v>#NAME?</v>
      </c>
      <c r="DM184" s="264"/>
      <c r="DN184" s="250"/>
    </row>
    <row r="185" spans="1:118" ht="20.25" x14ac:dyDescent="0.15">
      <c r="A185" s="254">
        <f t="shared" si="14"/>
        <v>4</v>
      </c>
      <c r="B185" s="254" t="s">
        <v>26</v>
      </c>
      <c r="C185" s="255" t="e" cm="1">
        <f t="array" aca="1" ref="C185" ca="1">_xlfn.XLOOKUP($A185&amp;$B185,'[2]产值及收款计划（2026）'!$A:$A&amp;'[2]产值及收款计划（2026）'!$B:$B,'[2]产值及收款计划（2026）'!C:C)</f>
        <v>#NAME?</v>
      </c>
      <c r="D185" s="255" t="e" cm="1">
        <f t="array" aca="1" ref="D185" ca="1">_xlfn.XLOOKUP($A185&amp;$B185,'[2]产值及收款计划（2026）'!$A:$A&amp;'[2]产值及收款计划（2026）'!$B:$B,'[2]产值及收款计划（2026）'!D:D)</f>
        <v>#NAME?</v>
      </c>
      <c r="E185" s="256" t="e" cm="1">
        <f t="array" aca="1" ref="E185" ca="1">_xlfn.XLOOKUP($A185&amp;$B185,'[2]产值及收款计划（2026）'!$A:$A&amp;'[2]产值及收款计划（2026）'!$B:$B,'[2]产值及收款计划（2026）'!E:E)</f>
        <v>#NAME?</v>
      </c>
      <c r="F185" s="256" t="e" cm="1">
        <f t="array" aca="1" ref="F185" ca="1">_xlfn.XLOOKUP($A185&amp;$B185,'[2]产值及收款计划（2026）'!$A:$A&amp;'[2]产值及收款计划（2026）'!$B:$B,'[2]产值及收款计划（2026）'!F:F)</f>
        <v>#NAME?</v>
      </c>
      <c r="G185" s="256" t="e" cm="1">
        <f t="array" aca="1" ref="G185" ca="1">_xlfn.XLOOKUP($A185&amp;$B185,'[2]产值及收款计划（2026）'!$A:$A&amp;'[2]产值及收款计划（2026）'!$B:$B,'[2]产值及收款计划（2026）'!G:G)</f>
        <v>#NAME?</v>
      </c>
      <c r="H185" s="256" t="e" cm="1">
        <f t="array" aca="1" ref="H185" ca="1">_xlfn.XLOOKUP($A185&amp;$B185,'[2]产值及收款计划（2026）'!$A:$A&amp;'[2]产值及收款计划（2026）'!$B:$B,'[2]产值及收款计划（2026）'!H:H)</f>
        <v>#NAME?</v>
      </c>
      <c r="I185" s="257" t="e" cm="1">
        <f t="array" aca="1" ref="I185" ca="1">_xlfn.XLOOKUP($A185&amp;$B185,'[2]产值及收款计划（2026）'!$A:$A&amp;'[2]产值及收款计划（2026）'!$B:$B,'[2]产值及收款计划（2026）'!I:I)</f>
        <v>#NAME?</v>
      </c>
      <c r="J185" s="258" t="e" cm="1">
        <f t="array" aca="1" ref="J185" ca="1">_xlfn.XLOOKUP($A185&amp;$B185,'[2]产值及收款计划（2026）'!$A:$A&amp;'[2]产值及收款计划（2026）'!$B:$B,'[2]产值及收款计划（2026）'!J:J)</f>
        <v>#NAME?</v>
      </c>
      <c r="K185" s="256" t="e" cm="1">
        <f t="array" aca="1" ref="K185" ca="1">_xlfn.XLOOKUP($A185&amp;$B185,'[2]产值及收款计划（2026）'!$A:$A&amp;'[2]产值及收款计划（2026）'!$B:$B,'[2]产值及收款计划（2026）'!K:K)</f>
        <v>#NAME?</v>
      </c>
      <c r="L185" s="256" t="e" cm="1">
        <f t="array" aca="1" ref="L185" ca="1">_xlfn.XLOOKUP($A185&amp;$B185,'[2]产值及收款计划（2026）'!$A:$A&amp;'[2]产值及收款计划（2026）'!$B:$B,'[2]产值及收款计划（2026）'!L:L)</f>
        <v>#NAME?</v>
      </c>
      <c r="M185" s="256" t="e" cm="1">
        <f t="array" aca="1" ref="M185" ca="1">_xlfn.XLOOKUP($A185&amp;$B185,'[2]产值及收款计划（2026）'!$A:$A&amp;'[2]产值及收款计划（2026）'!$B:$B,'[2]产值及收款计划（2026）'!M:M)</f>
        <v>#NAME?</v>
      </c>
      <c r="N185" s="256" t="e" cm="1">
        <f t="array" aca="1" ref="N185" ca="1">_xlfn.XLOOKUP($A185&amp;$B185,'[2]产值及收款计划（2026）'!$A:$A&amp;'[2]产值及收款计划（2026）'!$B:$B,'[2]产值及收款计划（2026）'!N:N)</f>
        <v>#NAME?</v>
      </c>
      <c r="O185" s="256" t="e" cm="1">
        <f t="array" aca="1" ref="O185" ca="1">_xlfn.XLOOKUP($A185&amp;$B185,'[2]产值及收款计划（2026）'!$A:$A&amp;'[2]产值及收款计划（2026）'!$B:$B,'[2]产值及收款计划（2026）'!O:O)</f>
        <v>#NAME?</v>
      </c>
      <c r="P185" s="255" t="e" cm="1">
        <f t="array" aca="1" ref="P185" ca="1">_xlfn.XLOOKUP($A185&amp;$B185,'[2]产值及收款计划（2026）'!$A:$A&amp;'[2]产值及收款计划（2026）'!$B:$B,'[2]产值及收款计划（2026）'!P:P)</f>
        <v>#NAME?</v>
      </c>
      <c r="Q185" s="256" t="e" cm="1">
        <f t="array" aca="1" ref="Q185" ca="1">_xlfn.XLOOKUP($A185&amp;$B185,'[2]产值及收款计划（2026）'!$A:$A&amp;'[2]产值及收款计划（2026）'!$B:$B,'[2]产值及收款计划（2026）'!Q:Q)</f>
        <v>#NAME?</v>
      </c>
      <c r="R185" s="256" t="e" cm="1">
        <f t="array" aca="1" ref="R185" ca="1">_xlfn.XLOOKUP($A185&amp;$B185,'[2]产值及收款计划（2026）'!$A:$A&amp;'[2]产值及收款计划（2026）'!$B:$B,'[2]产值及收款计划（2026）'!R:R)</f>
        <v>#NAME?</v>
      </c>
      <c r="S185" s="256" t="e" cm="1">
        <f t="array" aca="1" ref="S185" ca="1">_xlfn.XLOOKUP($A185&amp;$B185,'[2]产值及收款计划（2026）'!$A:$A&amp;'[2]产值及收款计划（2026）'!$B:$B,'[2]产值及收款计划（2026）'!S:S)</f>
        <v>#NAME?</v>
      </c>
      <c r="T185" s="256" t="e" cm="1">
        <f t="array" aca="1" ref="T185" ca="1">_xlfn.XLOOKUP($A185&amp;$B185,'[2]产值及收款计划（2026）'!$A:$A&amp;'[2]产值及收款计划（2026）'!$B:$B,'[2]产值及收款计划（2026）'!T:T)</f>
        <v>#NAME?</v>
      </c>
      <c r="U185" s="256" t="e" cm="1">
        <f t="array" aca="1" ref="U185" ca="1">_xlfn.XLOOKUP($A185&amp;$B185,'[2]产值及收款计划（2026）'!$A:$A&amp;'[2]产值及收款计划（2026）'!$B:$B,'[2]产值及收款计划（2026）'!U:U)</f>
        <v>#NAME?</v>
      </c>
      <c r="V185" s="256" t="e" cm="1">
        <f t="array" aca="1" ref="V185" ca="1">_xlfn.XLOOKUP($A185&amp;$B185,'[2]产值及收款计划（2026）'!$A:$A&amp;'[2]产值及收款计划（2026）'!$B:$B,'[2]产值及收款计划（2026）'!V:V)</f>
        <v>#NAME?</v>
      </c>
      <c r="W185" s="256" t="e" cm="1">
        <f t="array" aca="1" ref="W185" ca="1">_xlfn.XLOOKUP($A185&amp;$B185,'[2]产值及收款计划（2026）'!$A:$A&amp;'[2]产值及收款计划（2026）'!$B:$B,'[2]产值及收款计划（2026）'!W:W)</f>
        <v>#NAME?</v>
      </c>
      <c r="X185" s="256" t="e" cm="1">
        <f t="array" aca="1" ref="X185" ca="1">_xlfn.XLOOKUP($A185&amp;$B185,'[2]产值及收款计划（2026）'!$A:$A&amp;'[2]产值及收款计划（2026）'!$B:$B,'[2]产值及收款计划（2026）'!X:X)</f>
        <v>#NAME?</v>
      </c>
      <c r="Y185" s="256" t="e" cm="1">
        <f t="array" aca="1" ref="Y185" ca="1">_xlfn.XLOOKUP($A185&amp;$B185,'[2]产值及收款计划（2026）'!$A:$A&amp;'[2]产值及收款计划（2026）'!$B:$B,'[2]产值及收款计划（2026）'!Y:Y)</f>
        <v>#NAME?</v>
      </c>
      <c r="Z185" s="256" t="e" cm="1">
        <f t="array" aca="1" ref="Z185" ca="1">_xlfn.XLOOKUP($A185&amp;$B185,'[2]产值及收款计划（2026）'!$A:$A&amp;'[2]产值及收款计划（2026）'!$B:$B,'[2]产值及收款计划（2026）'!Z:Z)</f>
        <v>#NAME?</v>
      </c>
      <c r="AA185" s="256" t="e" cm="1">
        <f t="array" aca="1" ref="AA185" ca="1">_xlfn.XLOOKUP($A185&amp;$B185,'[2]产值及收款计划（2026）'!$A:$A&amp;'[2]产值及收款计划（2026）'!$B:$B,'[2]产值及收款计划（2026）'!AA:AA)</f>
        <v>#NAME?</v>
      </c>
      <c r="AB185" s="256" t="e" cm="1">
        <f t="array" aca="1" ref="AB185" ca="1">_xlfn.XLOOKUP($A185&amp;$B185,'[2]产值及收款计划（2026）'!$A:$A&amp;'[2]产值及收款计划（2026）'!$B:$B,'[2]产值及收款计划（2026）'!AB:AB)</f>
        <v>#NAME?</v>
      </c>
      <c r="AC185" s="256" t="e" cm="1">
        <f t="array" aca="1" ref="AC185" ca="1">_xlfn.XLOOKUP($A185&amp;$B185,'[2]产值及收款计划（2026）'!$A:$A&amp;'[2]产值及收款计划（2026）'!$B:$B,'[2]产值及收款计划（2026）'!AC:AC)</f>
        <v>#NAME?</v>
      </c>
      <c r="AD185" s="256" t="e" cm="1">
        <f t="array" aca="1" ref="AD185" ca="1">_xlfn.XLOOKUP($A185&amp;$B185,'[2]产值及收款计划（2026）'!$A:$A&amp;'[2]产值及收款计划（2026）'!$B:$B,'[2]产值及收款计划（2026）'!AD:AD)</f>
        <v>#NAME?</v>
      </c>
      <c r="AE185" s="256" t="e" cm="1">
        <f t="array" aca="1" ref="AE185" ca="1">_xlfn.XLOOKUP($A185&amp;$B185,'[2]产值及收款计划（2026）'!$A:$A&amp;'[2]产值及收款计划（2026）'!$B:$B,'[2]产值及收款计划（2026）'!AE:AE)</f>
        <v>#NAME?</v>
      </c>
      <c r="AF185" s="256" t="e" cm="1">
        <f t="array" aca="1" ref="AF185" ca="1">_xlfn.XLOOKUP($A185&amp;$B185,'[2]产值及收款计划（2026）'!$A:$A&amp;'[2]产值及收款计划（2026）'!$B:$B,'[2]产值及收款计划（2026）'!AF:AF)</f>
        <v>#NAME?</v>
      </c>
      <c r="AG185" s="256" t="e" cm="1">
        <f t="array" aca="1" ref="AG185" ca="1">_xlfn.XLOOKUP($A185&amp;$B185,'[2]产值及收款计划（2026）'!$A:$A&amp;'[2]产值及收款计划（2026）'!$B:$B,'[2]产值及收款计划（2026）'!AG:AG)</f>
        <v>#NAME?</v>
      </c>
      <c r="AH185" s="256" t="e" cm="1">
        <f t="array" aca="1" ref="AH185" ca="1">_xlfn.XLOOKUP($A185&amp;$B185,'[2]产值及收款计划（2026）'!$A:$A&amp;'[2]产值及收款计划（2026）'!$B:$B,'[2]产值及收款计划（2026）'!AH:AH)</f>
        <v>#NAME?</v>
      </c>
      <c r="AI185" s="256" t="e" cm="1">
        <f t="array" aca="1" ref="AI185" ca="1">_xlfn.XLOOKUP($A185&amp;$B185,'[2]产值及收款计划（2026）'!$A:$A&amp;'[2]产值及收款计划（2026）'!$B:$B,'[2]产值及收款计划（2026）'!AI:AI)</f>
        <v>#NAME?</v>
      </c>
      <c r="AJ185" s="256" t="e" cm="1">
        <f t="array" aca="1" ref="AJ185" ca="1">_xlfn.XLOOKUP($A185&amp;$B185,'[2]产值及收款计划（2026）'!$A:$A&amp;'[2]产值及收款计划（2026）'!$B:$B,'[2]产值及收款计划（2026）'!AJ:AJ)</f>
        <v>#NAME?</v>
      </c>
      <c r="AK185" s="256" t="e" cm="1">
        <f t="array" aca="1" ref="AK185" ca="1">_xlfn.XLOOKUP($A185&amp;$B185,'[2]产值及收款计划（2026）'!$A:$A&amp;'[2]产值及收款计划（2026）'!$B:$B,'[2]产值及收款计划（2026）'!AK:AK)</f>
        <v>#NAME?</v>
      </c>
      <c r="AL185" s="256" t="e" cm="1">
        <f t="array" aca="1" ref="AL185" ca="1">_xlfn.XLOOKUP($A185&amp;$B185,'[2]产值及收款计划（2026）'!$A:$A&amp;'[2]产值及收款计划（2026）'!$B:$B,'[2]产值及收款计划（2026）'!AL:AL)</f>
        <v>#NAME?</v>
      </c>
      <c r="AM185" s="263" t="e" cm="1">
        <f t="array" aca="1" ref="AM185" ca="1">_xlfn.LET(_xlpm.勾选月份状态数组,TRANSPOSE('PPT(12-15页）-TOP10'!$A$3:$A$14),_xlpm.选择数据区,IF('PPT(12-15页）-TOP10'!$E$3="收款",$BA185:$BL185,$AA185:$AL185),SUM(_xlfn._xlws.FILTER(_xlpm.选择数据区,_xlpm.勾选月份状态数组,"")))</f>
        <v>#NAME?</v>
      </c>
      <c r="AN185" s="256" t="e" cm="1">
        <f t="array" aca="1" ref="AN185" ca="1">_xlfn.LET(_xlpm.勾选月份状态数组,TRANSPOSE('PPT(12-15页）-TOP10'!$A$3:$A$14),_xlpm.选择数据区,IF('PPT(12-15页）-TOP10'!$E$3="收款",$DA185:$DL185,$CA185:$CL185),SUM(_xlfn._xlws.FILTER(_xlpm.选择数据区,_xlpm.勾选月份状态数组,"")))</f>
        <v>#NAME?</v>
      </c>
      <c r="AO185" s="256" t="e">
        <f ca="1">SUM(CA185:CC185)+SUM(AD185:AL185)</f>
        <v>#NAME?</v>
      </c>
      <c r="AP185" s="256"/>
      <c r="AQ185" s="256"/>
      <c r="AR185" s="256"/>
      <c r="AS185" s="256" t="e" cm="1">
        <f t="array" aca="1" ref="AS185" ca="1">_xlfn.XLOOKUP($A185&amp;$B185,'[2]产值及收款计划（2026）'!$A:$A&amp;'[2]产值及收款计划（2026）'!$B:$B,'[2]产值及收款计划（2026）'!AS:AS)</f>
        <v>#NAME?</v>
      </c>
      <c r="AT185" s="256" t="e" cm="1">
        <f t="array" aca="1" ref="AT185" ca="1">_xlfn.XLOOKUP($A185&amp;$B185,'[2]产值及收款计划（2026）'!$A:$A&amp;'[2]产值及收款计划（2026）'!$B:$B,'[2]产值及收款计划（2026）'!AT:AT)</f>
        <v>#NAME?</v>
      </c>
      <c r="AU185" s="256" t="e" cm="1">
        <f t="array" aca="1" ref="AU185" ca="1">_xlfn.XLOOKUP($A185&amp;$B185,'[2]产值及收款计划（2026）'!$A:$A&amp;'[2]产值及收款计划（2026）'!$B:$B,'[2]产值及收款计划（2026）'!AU:AU)</f>
        <v>#NAME?</v>
      </c>
      <c r="AV185" s="256" t="e" cm="1">
        <f t="array" aca="1" ref="AV185" ca="1">_xlfn.XLOOKUP($A185&amp;$B185,'[2]产值及收款计划（2026）'!$A:$A&amp;'[2]产值及收款计划（2026）'!$B:$B,'[2]产值及收款计划（2026）'!AV:AV)</f>
        <v>#NAME?</v>
      </c>
      <c r="AW185" s="256" t="e" cm="1">
        <f t="array" aca="1" ref="AW185" ca="1">_xlfn.XLOOKUP($A185&amp;$B185,'[2]产值及收款计划（2026）'!$A:$A&amp;'[2]产值及收款计划（2026）'!$B:$B,'[2]产值及收款计划（2026）'!AW:AW)</f>
        <v>#NAME?</v>
      </c>
      <c r="AX185" s="256" t="e" cm="1">
        <f t="array" aca="1" ref="AX185" ca="1">_xlfn.XLOOKUP($A185&amp;$B185,'[2]产值及收款计划（2026）'!$A:$A&amp;'[2]产值及收款计划（2026）'!$B:$B,'[2]产值及收款计划（2026）'!AX:AX)</f>
        <v>#NAME?</v>
      </c>
      <c r="AY185" s="256" t="e" cm="1">
        <f t="array" aca="1" ref="AY185" ca="1">_xlfn.XLOOKUP($A185&amp;$B185,'[2]产值及收款计划（2026）'!$A:$A&amp;'[2]产值及收款计划（2026）'!$B:$B,'[2]产值及收款计划（2026）'!AY:AY)</f>
        <v>#NAME?</v>
      </c>
      <c r="AZ185" s="256" t="e" cm="1">
        <f t="array" aca="1" ref="AZ185" ca="1">_xlfn.XLOOKUP($A185&amp;$B185,'[2]产值及收款计划（2026）'!$A:$A&amp;'[2]产值及收款计划（2026）'!$B:$B,'[2]产值及收款计划（2026）'!AZ:AZ)</f>
        <v>#NAME?</v>
      </c>
      <c r="BA185" s="256" t="e" cm="1">
        <f t="array" aca="1" ref="BA185" ca="1">_xlfn.XLOOKUP($A185&amp;$B185,'[2]产值及收款计划（2026）'!$A:$A&amp;'[2]产值及收款计划（2026）'!$B:$B,'[2]产值及收款计划（2026）'!BA:BA)</f>
        <v>#NAME?</v>
      </c>
      <c r="BB185" s="256" t="e" cm="1">
        <f t="array" aca="1" ref="BB185" ca="1">_xlfn.XLOOKUP($A185&amp;$B185,'[2]产值及收款计划（2026）'!$A:$A&amp;'[2]产值及收款计划（2026）'!$B:$B,'[2]产值及收款计划（2026）'!BB:BB)</f>
        <v>#NAME?</v>
      </c>
      <c r="BC185" s="256" t="e" cm="1">
        <f t="array" aca="1" ref="BC185" ca="1">_xlfn.XLOOKUP($A185&amp;$B185,'[2]产值及收款计划（2026）'!$A:$A&amp;'[2]产值及收款计划（2026）'!$B:$B,'[2]产值及收款计划（2026）'!BC:BC)</f>
        <v>#NAME?</v>
      </c>
      <c r="BD185" s="256" t="e" cm="1">
        <f t="array" aca="1" ref="BD185" ca="1">_xlfn.XLOOKUP($A185&amp;$B185,'[2]产值及收款计划（2026）'!$A:$A&amp;'[2]产值及收款计划（2026）'!$B:$B,'[2]产值及收款计划（2026）'!BD:BD)</f>
        <v>#NAME?</v>
      </c>
      <c r="BE185" s="256" t="e" cm="1">
        <f t="array" aca="1" ref="BE185" ca="1">_xlfn.XLOOKUP($A185&amp;$B185,'[2]产值及收款计划（2026）'!$A:$A&amp;'[2]产值及收款计划（2026）'!$B:$B,'[2]产值及收款计划（2026）'!BE:BE)</f>
        <v>#NAME?</v>
      </c>
      <c r="BF185" s="256" t="e" cm="1">
        <f t="array" aca="1" ref="BF185" ca="1">_xlfn.XLOOKUP($A185&amp;$B185,'[2]产值及收款计划（2026）'!$A:$A&amp;'[2]产值及收款计划（2026）'!$B:$B,'[2]产值及收款计划（2026）'!BF:BF)</f>
        <v>#NAME?</v>
      </c>
      <c r="BG185" s="256" t="e" cm="1">
        <f t="array" aca="1" ref="BG185" ca="1">_xlfn.XLOOKUP($A185&amp;$B185,'[2]产值及收款计划（2026）'!$A:$A&amp;'[2]产值及收款计划（2026）'!$B:$B,'[2]产值及收款计划（2026）'!BG:BG)</f>
        <v>#NAME?</v>
      </c>
      <c r="BH185" s="256" t="e" cm="1">
        <f t="array" aca="1" ref="BH185" ca="1">_xlfn.XLOOKUP($A185&amp;$B185,'[2]产值及收款计划（2026）'!$A:$A&amp;'[2]产值及收款计划（2026）'!$B:$B,'[2]产值及收款计划（2026）'!BH:BH)</f>
        <v>#NAME?</v>
      </c>
      <c r="BI185" s="256" t="e" cm="1">
        <f t="array" aca="1" ref="BI185" ca="1">_xlfn.XLOOKUP($A185&amp;$B185,'[2]产值及收款计划（2026）'!$A:$A&amp;'[2]产值及收款计划（2026）'!$B:$B,'[2]产值及收款计划（2026）'!BI:BI)</f>
        <v>#NAME?</v>
      </c>
      <c r="BJ185" s="256" t="e" cm="1">
        <f t="array" aca="1" ref="BJ185" ca="1">_xlfn.XLOOKUP($A185&amp;$B185,'[2]产值及收款计划（2026）'!$A:$A&amp;'[2]产值及收款计划（2026）'!$B:$B,'[2]产值及收款计划（2026）'!BJ:BJ)</f>
        <v>#NAME?</v>
      </c>
      <c r="BK185" s="256" t="e" cm="1">
        <f t="array" aca="1" ref="BK185" ca="1">_xlfn.XLOOKUP($A185&amp;$B185,'[2]产值及收款计划（2026）'!$A:$A&amp;'[2]产值及收款计划（2026）'!$B:$B,'[2]产值及收款计划（2026）'!BK:BK)</f>
        <v>#NAME?</v>
      </c>
      <c r="BL185" s="256" t="e" cm="1">
        <f t="array" aca="1" ref="BL185" ca="1">_xlfn.XLOOKUP($A185&amp;$B185,'[2]产值及收款计划（2026）'!$A:$A&amp;'[2]产值及收款计划（2026）'!$B:$B,'[2]产值及收款计划（2026）'!BL:BL)</f>
        <v>#NAME?</v>
      </c>
      <c r="BM185" s="256"/>
      <c r="BN185" s="256"/>
      <c r="BO185" s="256"/>
      <c r="BP185" s="256"/>
      <c r="BQ185" s="255" t="e" cm="1">
        <f t="array" aca="1" ref="BQ185" ca="1">_xlfn.XLOOKUP($A185&amp;$B185,'[2]产值及收款计划（2026）'!$A:$A&amp;'[2]产值及收款计划（2026）'!$B:$B,'[2]产值及收款计划（2026）'!BQ:BQ)</f>
        <v>#NAME?</v>
      </c>
      <c r="BR185" s="256" t="e" cm="1">
        <f t="array" aca="1" ref="BR185" ca="1">_xlfn.XLOOKUP($A185&amp;$B185,'[2]产值及收款计划（2026）'!$A:$A&amp;'[2]产值及收款计划（2026）'!$B:$B,'[2]产值及收款计划（2026）'!BR:BR)</f>
        <v>#NAME?</v>
      </c>
      <c r="CA185" s="256" t="e" cm="1">
        <f t="array" aca="1" ref="CA185" ca="1">_xlfn.XLOOKUP($A185&amp;$B185,'[2]产值及收款计划（2026）'!$A:$A&amp;'[2]产值及收款计划（2026）'!$B:$B,'[2]产值及收款计划（2026）'!CA:CA)</f>
        <v>#NAME?</v>
      </c>
      <c r="CB185" s="256" t="e" cm="1">
        <f t="array" aca="1" ref="CB185" ca="1">_xlfn.XLOOKUP($A185&amp;$B185,'[2]产值及收款计划（2026）'!$A:$A&amp;'[2]产值及收款计划（2026）'!$B:$B,'[2]产值及收款计划（2026）'!CB:CB)</f>
        <v>#NAME?</v>
      </c>
      <c r="CC185" s="256" t="e" cm="1">
        <f t="array" aca="1" ref="CC185" ca="1">_xlfn.XLOOKUP($A185&amp;$B185,'[2]产值及收款计划（2026）'!$A:$A&amp;'[2]产值及收款计划（2026）'!$B:$B,'[2]产值及收款计划（2026）'!CC:CC)</f>
        <v>#NAME?</v>
      </c>
      <c r="CD185" s="256" t="e" cm="1">
        <f t="array" aca="1" ref="CD185" ca="1">_xlfn.XLOOKUP($A185&amp;$B185,'[2]产值及收款计划（2026）'!$A:$A&amp;'[2]产值及收款计划（2026）'!$B:$B,'[2]产值及收款计划（2026）'!CD:CD)</f>
        <v>#NAME?</v>
      </c>
      <c r="CE185" s="256" t="e" cm="1">
        <f t="array" aca="1" ref="CE185" ca="1">_xlfn.XLOOKUP($A185&amp;$B185,'[2]产值及收款计划（2026）'!$A:$A&amp;'[2]产值及收款计划（2026）'!$B:$B,'[2]产值及收款计划（2026）'!CE:CE)</f>
        <v>#NAME?</v>
      </c>
      <c r="CF185" s="256" t="e" cm="1">
        <f t="array" aca="1" ref="CF185" ca="1">_xlfn.XLOOKUP($A185&amp;$B185,'[2]产值及收款计划（2026）'!$A:$A&amp;'[2]产值及收款计划（2026）'!$B:$B,'[2]产值及收款计划（2026）'!CF:CF)</f>
        <v>#NAME?</v>
      </c>
      <c r="CG185" s="256" t="e" cm="1">
        <f t="array" aca="1" ref="CG185" ca="1">_xlfn.XLOOKUP($A185&amp;$B185,'[2]产值及收款计划（2026）'!$A:$A&amp;'[2]产值及收款计划（2026）'!$B:$B,'[2]产值及收款计划（2026）'!CG:CG)</f>
        <v>#NAME?</v>
      </c>
      <c r="CH185" s="256" t="e" cm="1">
        <f t="array" aca="1" ref="CH185" ca="1">_xlfn.XLOOKUP($A185&amp;$B185,'[2]产值及收款计划（2026）'!$A:$A&amp;'[2]产值及收款计划（2026）'!$B:$B,'[2]产值及收款计划（2026）'!CH:CH)</f>
        <v>#NAME?</v>
      </c>
      <c r="CI185" s="256" t="e" cm="1">
        <f t="array" aca="1" ref="CI185" ca="1">_xlfn.XLOOKUP($A185&amp;$B185,'[2]产值及收款计划（2026）'!$A:$A&amp;'[2]产值及收款计划（2026）'!$B:$B,'[2]产值及收款计划（2026）'!CI:CI)</f>
        <v>#NAME?</v>
      </c>
      <c r="CJ185" s="256" t="e" cm="1">
        <f t="array" aca="1" ref="CJ185" ca="1">_xlfn.XLOOKUP($A185&amp;$B185,'[2]产值及收款计划（2026）'!$A:$A&amp;'[2]产值及收款计划（2026）'!$B:$B,'[2]产值及收款计划（2026）'!CJ:CJ)</f>
        <v>#NAME?</v>
      </c>
      <c r="CK185" s="256" t="e" cm="1">
        <f t="array" aca="1" ref="CK185" ca="1">_xlfn.XLOOKUP($A185&amp;$B185,'[2]产值及收款计划（2026）'!$A:$A&amp;'[2]产值及收款计划（2026）'!$B:$B,'[2]产值及收款计划（2026）'!CK:CK)</f>
        <v>#NAME?</v>
      </c>
      <c r="CL185" s="256" t="e" cm="1">
        <f t="array" aca="1" ref="CL185" ca="1">_xlfn.XLOOKUP($A185&amp;$B185,'[2]产值及收款计划（2026）'!$A:$A&amp;'[2]产值及收款计划（2026）'!$B:$B,'[2]产值及收款计划（2026）'!CL:CL)</f>
        <v>#NAME?</v>
      </c>
      <c r="DA185" s="256" t="e" cm="1">
        <f t="array" aca="1" ref="DA185" ca="1">_xlfn.XLOOKUP($A185&amp;$B185,'[2]产值及收款计划（2026）'!$A:$A&amp;'[2]产值及收款计划（2026）'!$B:$B,'[2]产值及收款计划（2026）'!DA:DA)</f>
        <v>#NAME?</v>
      </c>
      <c r="DB185" s="256" t="e" cm="1">
        <f t="array" aca="1" ref="DB185" ca="1">_xlfn.XLOOKUP($A185&amp;$B185,'[2]产值及收款计划（2026）'!$A:$A&amp;'[2]产值及收款计划（2026）'!$B:$B,'[2]产值及收款计划（2026）'!DB:DB)</f>
        <v>#NAME?</v>
      </c>
      <c r="DC185" s="256" t="e" cm="1">
        <f t="array" aca="1" ref="DC185" ca="1">_xlfn.XLOOKUP($A185&amp;$B185,'[2]产值及收款计划（2026）'!$A:$A&amp;'[2]产值及收款计划（2026）'!$B:$B,'[2]产值及收款计划（2026）'!DC:DC)</f>
        <v>#NAME?</v>
      </c>
      <c r="DD185" s="256" t="e" cm="1">
        <f t="array" aca="1" ref="DD185" ca="1">_xlfn.XLOOKUP($A185&amp;$B185,'[2]产值及收款计划（2026）'!$A:$A&amp;'[2]产值及收款计划（2026）'!$B:$B,'[2]产值及收款计划（2026）'!DD:DD)</f>
        <v>#NAME?</v>
      </c>
      <c r="DE185" s="256" t="e" cm="1">
        <f t="array" aca="1" ref="DE185" ca="1">_xlfn.XLOOKUP($A185&amp;$B185,'[2]产值及收款计划（2026）'!$A:$A&amp;'[2]产值及收款计划（2026）'!$B:$B,'[2]产值及收款计划（2026）'!DE:DE)</f>
        <v>#NAME?</v>
      </c>
      <c r="DF185" s="256" t="e" cm="1">
        <f t="array" aca="1" ref="DF185" ca="1">_xlfn.XLOOKUP($A185&amp;$B185,'[2]产值及收款计划（2026）'!$A:$A&amp;'[2]产值及收款计划（2026）'!$B:$B,'[2]产值及收款计划（2026）'!DF:DF)</f>
        <v>#NAME?</v>
      </c>
      <c r="DG185" s="256" t="e" cm="1">
        <f t="array" aca="1" ref="DG185" ca="1">_xlfn.XLOOKUP($A185&amp;$B185,'[2]产值及收款计划（2026）'!$A:$A&amp;'[2]产值及收款计划（2026）'!$B:$B,'[2]产值及收款计划（2026）'!DG:DG)</f>
        <v>#NAME?</v>
      </c>
      <c r="DH185" s="256" t="e" cm="1">
        <f t="array" aca="1" ref="DH185" ca="1">_xlfn.XLOOKUP($A185&amp;$B185,'[2]产值及收款计划（2026）'!$A:$A&amp;'[2]产值及收款计划（2026）'!$B:$B,'[2]产值及收款计划（2026）'!DH:DH)</f>
        <v>#NAME?</v>
      </c>
      <c r="DI185" s="256" t="e" cm="1">
        <f t="array" aca="1" ref="DI185" ca="1">_xlfn.XLOOKUP($A185&amp;$B185,'[2]产值及收款计划（2026）'!$A:$A&amp;'[2]产值及收款计划（2026）'!$B:$B,'[2]产值及收款计划（2026）'!DI:DI)</f>
        <v>#NAME?</v>
      </c>
      <c r="DJ185" s="256" t="e" cm="1">
        <f t="array" aca="1" ref="DJ185" ca="1">_xlfn.XLOOKUP($A185&amp;$B185,'[2]产值及收款计划（2026）'!$A:$A&amp;'[2]产值及收款计划（2026）'!$B:$B,'[2]产值及收款计划（2026）'!DJ:DJ)</f>
        <v>#NAME?</v>
      </c>
      <c r="DK185" s="256" t="e" cm="1">
        <f t="array" aca="1" ref="DK185" ca="1">_xlfn.XLOOKUP($A185&amp;$B185,'[2]产值及收款计划（2026）'!$A:$A&amp;'[2]产值及收款计划（2026）'!$B:$B,'[2]产值及收款计划（2026）'!DK:DK)</f>
        <v>#NAME?</v>
      </c>
      <c r="DL185" s="256" t="e" cm="1">
        <f t="array" aca="1" ref="DL185" ca="1">_xlfn.XLOOKUP($A185&amp;$B185,'[2]产值及收款计划（2026）'!$A:$A&amp;'[2]产值及收款计划（2026）'!$B:$B,'[2]产值及收款计划（2026）'!DL:DL)</f>
        <v>#NAME?</v>
      </c>
      <c r="DM185" s="264"/>
      <c r="DN185" s="250"/>
    </row>
    <row r="186" spans="1:118" ht="20.25" x14ac:dyDescent="0.15">
      <c r="A186" s="254">
        <f t="shared" si="14"/>
        <v>5</v>
      </c>
      <c r="B186" s="254" t="s">
        <v>26</v>
      </c>
      <c r="C186" s="255" t="e" cm="1">
        <f t="array" aca="1" ref="C186" ca="1">_xlfn.XLOOKUP($A186&amp;$B186,'[2]产值及收款计划（2026）'!$A:$A&amp;'[2]产值及收款计划（2026）'!$B:$B,'[2]产值及收款计划（2026）'!C:C)</f>
        <v>#NAME?</v>
      </c>
      <c r="D186" s="255" t="e" cm="1">
        <f t="array" aca="1" ref="D186" ca="1">_xlfn.XLOOKUP($A186&amp;$B186,'[2]产值及收款计划（2026）'!$A:$A&amp;'[2]产值及收款计划（2026）'!$B:$B,'[2]产值及收款计划（2026）'!D:D)</f>
        <v>#NAME?</v>
      </c>
      <c r="E186" s="256" t="e" cm="1">
        <f t="array" aca="1" ref="E186" ca="1">_xlfn.XLOOKUP($A186&amp;$B186,'[2]产值及收款计划（2026）'!$A:$A&amp;'[2]产值及收款计划（2026）'!$B:$B,'[2]产值及收款计划（2026）'!E:E)</f>
        <v>#NAME?</v>
      </c>
      <c r="F186" s="256" t="e" cm="1">
        <f t="array" aca="1" ref="F186" ca="1">_xlfn.XLOOKUP($A186&amp;$B186,'[2]产值及收款计划（2026）'!$A:$A&amp;'[2]产值及收款计划（2026）'!$B:$B,'[2]产值及收款计划（2026）'!F:F)</f>
        <v>#NAME?</v>
      </c>
      <c r="G186" s="256" t="e" cm="1">
        <f t="array" aca="1" ref="G186" ca="1">_xlfn.XLOOKUP($A186&amp;$B186,'[2]产值及收款计划（2026）'!$A:$A&amp;'[2]产值及收款计划（2026）'!$B:$B,'[2]产值及收款计划（2026）'!G:G)</f>
        <v>#NAME?</v>
      </c>
      <c r="H186" s="256" t="e" cm="1">
        <f t="array" aca="1" ref="H186" ca="1">_xlfn.XLOOKUP($A186&amp;$B186,'[2]产值及收款计划（2026）'!$A:$A&amp;'[2]产值及收款计划（2026）'!$B:$B,'[2]产值及收款计划（2026）'!H:H)</f>
        <v>#NAME?</v>
      </c>
      <c r="I186" s="257" t="e" cm="1">
        <f t="array" aca="1" ref="I186" ca="1">_xlfn.XLOOKUP($A186&amp;$B186,'[2]产值及收款计划（2026）'!$A:$A&amp;'[2]产值及收款计划（2026）'!$B:$B,'[2]产值及收款计划（2026）'!I:I)</f>
        <v>#NAME?</v>
      </c>
      <c r="J186" s="258" t="e" cm="1">
        <f t="array" aca="1" ref="J186" ca="1">_xlfn.XLOOKUP($A186&amp;$B186,'[2]产值及收款计划（2026）'!$A:$A&amp;'[2]产值及收款计划（2026）'!$B:$B,'[2]产值及收款计划（2026）'!J:J)</f>
        <v>#NAME?</v>
      </c>
      <c r="K186" s="256" t="e" cm="1">
        <f t="array" aca="1" ref="K186" ca="1">_xlfn.XLOOKUP($A186&amp;$B186,'[2]产值及收款计划（2026）'!$A:$A&amp;'[2]产值及收款计划（2026）'!$B:$B,'[2]产值及收款计划（2026）'!K:K)</f>
        <v>#NAME?</v>
      </c>
      <c r="L186" s="256" t="e" cm="1">
        <f t="array" aca="1" ref="L186" ca="1">_xlfn.XLOOKUP($A186&amp;$B186,'[2]产值及收款计划（2026）'!$A:$A&amp;'[2]产值及收款计划（2026）'!$B:$B,'[2]产值及收款计划（2026）'!L:L)</f>
        <v>#NAME?</v>
      </c>
      <c r="M186" s="256" t="e" cm="1">
        <f t="array" aca="1" ref="M186" ca="1">_xlfn.XLOOKUP($A186&amp;$B186,'[2]产值及收款计划（2026）'!$A:$A&amp;'[2]产值及收款计划（2026）'!$B:$B,'[2]产值及收款计划（2026）'!M:M)</f>
        <v>#NAME?</v>
      </c>
      <c r="N186" s="256" t="e" cm="1">
        <f t="array" aca="1" ref="N186" ca="1">_xlfn.XLOOKUP($A186&amp;$B186,'[2]产值及收款计划（2026）'!$A:$A&amp;'[2]产值及收款计划（2026）'!$B:$B,'[2]产值及收款计划（2026）'!N:N)</f>
        <v>#NAME?</v>
      </c>
      <c r="O186" s="256" t="e" cm="1">
        <f t="array" aca="1" ref="O186" ca="1">_xlfn.XLOOKUP($A186&amp;$B186,'[2]产值及收款计划（2026）'!$A:$A&amp;'[2]产值及收款计划（2026）'!$B:$B,'[2]产值及收款计划（2026）'!O:O)</f>
        <v>#NAME?</v>
      </c>
      <c r="P186" s="255" t="e" cm="1">
        <f t="array" aca="1" ref="P186" ca="1">_xlfn.XLOOKUP($A186&amp;$B186,'[2]产值及收款计划（2026）'!$A:$A&amp;'[2]产值及收款计划（2026）'!$B:$B,'[2]产值及收款计划（2026）'!P:P)</f>
        <v>#NAME?</v>
      </c>
      <c r="Q186" s="256" t="e" cm="1">
        <f t="array" aca="1" ref="Q186" ca="1">_xlfn.XLOOKUP($A186&amp;$B186,'[2]产值及收款计划（2026）'!$A:$A&amp;'[2]产值及收款计划（2026）'!$B:$B,'[2]产值及收款计划（2026）'!Q:Q)</f>
        <v>#NAME?</v>
      </c>
      <c r="R186" s="256" t="e" cm="1">
        <f t="array" aca="1" ref="R186" ca="1">_xlfn.XLOOKUP($A186&amp;$B186,'[2]产值及收款计划（2026）'!$A:$A&amp;'[2]产值及收款计划（2026）'!$B:$B,'[2]产值及收款计划（2026）'!R:R)</f>
        <v>#NAME?</v>
      </c>
      <c r="S186" s="256" t="e" cm="1">
        <f t="array" aca="1" ref="S186" ca="1">_xlfn.XLOOKUP($A186&amp;$B186,'[2]产值及收款计划（2026）'!$A:$A&amp;'[2]产值及收款计划（2026）'!$B:$B,'[2]产值及收款计划（2026）'!S:S)</f>
        <v>#NAME?</v>
      </c>
      <c r="T186" s="256" t="e" cm="1">
        <f t="array" aca="1" ref="T186" ca="1">_xlfn.XLOOKUP($A186&amp;$B186,'[2]产值及收款计划（2026）'!$A:$A&amp;'[2]产值及收款计划（2026）'!$B:$B,'[2]产值及收款计划（2026）'!T:T)</f>
        <v>#NAME?</v>
      </c>
      <c r="U186" s="256" t="e" cm="1">
        <f t="array" aca="1" ref="U186" ca="1">_xlfn.XLOOKUP($A186&amp;$B186,'[2]产值及收款计划（2026）'!$A:$A&amp;'[2]产值及收款计划（2026）'!$B:$B,'[2]产值及收款计划（2026）'!U:U)</f>
        <v>#NAME?</v>
      </c>
      <c r="V186" s="256" t="e" cm="1">
        <f t="array" aca="1" ref="V186" ca="1">_xlfn.XLOOKUP($A186&amp;$B186,'[2]产值及收款计划（2026）'!$A:$A&amp;'[2]产值及收款计划（2026）'!$B:$B,'[2]产值及收款计划（2026）'!V:V)</f>
        <v>#NAME?</v>
      </c>
      <c r="W186" s="256" t="e" cm="1">
        <f t="array" aca="1" ref="W186" ca="1">_xlfn.XLOOKUP($A186&amp;$B186,'[2]产值及收款计划（2026）'!$A:$A&amp;'[2]产值及收款计划（2026）'!$B:$B,'[2]产值及收款计划（2026）'!W:W)</f>
        <v>#NAME?</v>
      </c>
      <c r="X186" s="256" t="e" cm="1">
        <f t="array" aca="1" ref="X186" ca="1">_xlfn.XLOOKUP($A186&amp;$B186,'[2]产值及收款计划（2026）'!$A:$A&amp;'[2]产值及收款计划（2026）'!$B:$B,'[2]产值及收款计划（2026）'!X:X)</f>
        <v>#NAME?</v>
      </c>
      <c r="Y186" s="256" t="e" cm="1">
        <f t="array" aca="1" ref="Y186" ca="1">_xlfn.XLOOKUP($A186&amp;$B186,'[2]产值及收款计划（2026）'!$A:$A&amp;'[2]产值及收款计划（2026）'!$B:$B,'[2]产值及收款计划（2026）'!Y:Y)</f>
        <v>#NAME?</v>
      </c>
      <c r="Z186" s="256" t="e" cm="1">
        <f t="array" aca="1" ref="Z186" ca="1">_xlfn.XLOOKUP($A186&amp;$B186,'[2]产值及收款计划（2026）'!$A:$A&amp;'[2]产值及收款计划（2026）'!$B:$B,'[2]产值及收款计划（2026）'!Z:Z)</f>
        <v>#NAME?</v>
      </c>
      <c r="AA186" s="256" t="e" cm="1">
        <f t="array" aca="1" ref="AA186" ca="1">_xlfn.XLOOKUP($A186&amp;$B186,'[2]产值及收款计划（2026）'!$A:$A&amp;'[2]产值及收款计划（2026）'!$B:$B,'[2]产值及收款计划（2026）'!AA:AA)</f>
        <v>#NAME?</v>
      </c>
      <c r="AB186" s="256" t="e" cm="1">
        <f t="array" aca="1" ref="AB186" ca="1">_xlfn.XLOOKUP($A186&amp;$B186,'[2]产值及收款计划（2026）'!$A:$A&amp;'[2]产值及收款计划（2026）'!$B:$B,'[2]产值及收款计划（2026）'!AB:AB)</f>
        <v>#NAME?</v>
      </c>
      <c r="AC186" s="256" t="e" cm="1">
        <f t="array" aca="1" ref="AC186" ca="1">_xlfn.XLOOKUP($A186&amp;$B186,'[2]产值及收款计划（2026）'!$A:$A&amp;'[2]产值及收款计划（2026）'!$B:$B,'[2]产值及收款计划（2026）'!AC:AC)</f>
        <v>#NAME?</v>
      </c>
      <c r="AD186" s="256" t="e" cm="1">
        <f t="array" aca="1" ref="AD186" ca="1">_xlfn.XLOOKUP($A186&amp;$B186,'[2]产值及收款计划（2026）'!$A:$A&amp;'[2]产值及收款计划（2026）'!$B:$B,'[2]产值及收款计划（2026）'!AD:AD)</f>
        <v>#NAME?</v>
      </c>
      <c r="AE186" s="256" t="e" cm="1">
        <f t="array" aca="1" ref="AE186" ca="1">_xlfn.XLOOKUP($A186&amp;$B186,'[2]产值及收款计划（2026）'!$A:$A&amp;'[2]产值及收款计划（2026）'!$B:$B,'[2]产值及收款计划（2026）'!AE:AE)</f>
        <v>#NAME?</v>
      </c>
      <c r="AF186" s="256" t="e" cm="1">
        <f t="array" aca="1" ref="AF186" ca="1">_xlfn.XLOOKUP($A186&amp;$B186,'[2]产值及收款计划（2026）'!$A:$A&amp;'[2]产值及收款计划（2026）'!$B:$B,'[2]产值及收款计划（2026）'!AF:AF)</f>
        <v>#NAME?</v>
      </c>
      <c r="AG186" s="256" t="e" cm="1">
        <f t="array" aca="1" ref="AG186" ca="1">_xlfn.XLOOKUP($A186&amp;$B186,'[2]产值及收款计划（2026）'!$A:$A&amp;'[2]产值及收款计划（2026）'!$B:$B,'[2]产值及收款计划（2026）'!AG:AG)</f>
        <v>#NAME?</v>
      </c>
      <c r="AH186" s="256" t="e" cm="1">
        <f t="array" aca="1" ref="AH186" ca="1">_xlfn.XLOOKUP($A186&amp;$B186,'[2]产值及收款计划（2026）'!$A:$A&amp;'[2]产值及收款计划（2026）'!$B:$B,'[2]产值及收款计划（2026）'!AH:AH)</f>
        <v>#NAME?</v>
      </c>
      <c r="AI186" s="256" t="e" cm="1">
        <f t="array" aca="1" ref="AI186" ca="1">_xlfn.XLOOKUP($A186&amp;$B186,'[2]产值及收款计划（2026）'!$A:$A&amp;'[2]产值及收款计划（2026）'!$B:$B,'[2]产值及收款计划（2026）'!AI:AI)</f>
        <v>#NAME?</v>
      </c>
      <c r="AJ186" s="256" t="e" cm="1">
        <f t="array" aca="1" ref="AJ186" ca="1">_xlfn.XLOOKUP($A186&amp;$B186,'[2]产值及收款计划（2026）'!$A:$A&amp;'[2]产值及收款计划（2026）'!$B:$B,'[2]产值及收款计划（2026）'!AJ:AJ)</f>
        <v>#NAME?</v>
      </c>
      <c r="AK186" s="256" t="e" cm="1">
        <f t="array" aca="1" ref="AK186" ca="1">_xlfn.XLOOKUP($A186&amp;$B186,'[2]产值及收款计划（2026）'!$A:$A&amp;'[2]产值及收款计划（2026）'!$B:$B,'[2]产值及收款计划（2026）'!AK:AK)</f>
        <v>#NAME?</v>
      </c>
      <c r="AL186" s="256" t="e" cm="1">
        <f t="array" aca="1" ref="AL186" ca="1">_xlfn.XLOOKUP($A186&amp;$B186,'[2]产值及收款计划（2026）'!$A:$A&amp;'[2]产值及收款计划（2026）'!$B:$B,'[2]产值及收款计划（2026）'!AL:AL)</f>
        <v>#NAME?</v>
      </c>
      <c r="AM186" s="263" t="e" cm="1">
        <f t="array" aca="1" ref="AM186" ca="1">_xlfn.LET(_xlpm.勾选月份状态数组,TRANSPOSE('PPT(12-15页）-TOP10'!$A$3:$A$14),_xlpm.选择数据区,IF('PPT(12-15页）-TOP10'!$E$3="收款",$BA186:$BL186,$AA186:$AL186),SUM(_xlfn._xlws.FILTER(_xlpm.选择数据区,_xlpm.勾选月份状态数组,"")))</f>
        <v>#NAME?</v>
      </c>
      <c r="AN186" s="256" t="e" cm="1">
        <f t="array" aca="1" ref="AN186" ca="1">_xlfn.LET(_xlpm.勾选月份状态数组,TRANSPOSE('PPT(12-15页）-TOP10'!$A$3:$A$14),_xlpm.选择数据区,IF('PPT(12-15页）-TOP10'!$E$3="收款",$DA186:$DL186,$CA186:$CL186),SUM(_xlfn._xlws.FILTER(_xlpm.选择数据区,_xlpm.勾选月份状态数组,"")))</f>
        <v>#NAME?</v>
      </c>
      <c r="AO186" s="256" t="e">
        <f ca="1">SUM(CA186:CC186)+SUM(AD186:AL186)</f>
        <v>#NAME?</v>
      </c>
      <c r="AP186" s="256"/>
      <c r="AQ186" s="256"/>
      <c r="AR186" s="256"/>
      <c r="AS186" s="256" t="e" cm="1">
        <f t="array" aca="1" ref="AS186" ca="1">_xlfn.XLOOKUP($A186&amp;$B186,'[2]产值及收款计划（2026）'!$A:$A&amp;'[2]产值及收款计划（2026）'!$B:$B,'[2]产值及收款计划（2026）'!AS:AS)</f>
        <v>#NAME?</v>
      </c>
      <c r="AT186" s="256" t="e" cm="1">
        <f t="array" aca="1" ref="AT186" ca="1">_xlfn.XLOOKUP($A186&amp;$B186,'[2]产值及收款计划（2026）'!$A:$A&amp;'[2]产值及收款计划（2026）'!$B:$B,'[2]产值及收款计划（2026）'!AT:AT)</f>
        <v>#NAME?</v>
      </c>
      <c r="AU186" s="256" t="e" cm="1">
        <f t="array" aca="1" ref="AU186" ca="1">_xlfn.XLOOKUP($A186&amp;$B186,'[2]产值及收款计划（2026）'!$A:$A&amp;'[2]产值及收款计划（2026）'!$B:$B,'[2]产值及收款计划（2026）'!AU:AU)</f>
        <v>#NAME?</v>
      </c>
      <c r="AV186" s="256" t="e" cm="1">
        <f t="array" aca="1" ref="AV186" ca="1">_xlfn.XLOOKUP($A186&amp;$B186,'[2]产值及收款计划（2026）'!$A:$A&amp;'[2]产值及收款计划（2026）'!$B:$B,'[2]产值及收款计划（2026）'!AV:AV)</f>
        <v>#NAME?</v>
      </c>
      <c r="AW186" s="256" t="e" cm="1">
        <f t="array" aca="1" ref="AW186" ca="1">_xlfn.XLOOKUP($A186&amp;$B186,'[2]产值及收款计划（2026）'!$A:$A&amp;'[2]产值及收款计划（2026）'!$B:$B,'[2]产值及收款计划（2026）'!AW:AW)</f>
        <v>#NAME?</v>
      </c>
      <c r="AX186" s="256" t="e" cm="1">
        <f t="array" aca="1" ref="AX186" ca="1">_xlfn.XLOOKUP($A186&amp;$B186,'[2]产值及收款计划（2026）'!$A:$A&amp;'[2]产值及收款计划（2026）'!$B:$B,'[2]产值及收款计划（2026）'!AX:AX)</f>
        <v>#NAME?</v>
      </c>
      <c r="AY186" s="256" t="e" cm="1">
        <f t="array" aca="1" ref="AY186" ca="1">_xlfn.XLOOKUP($A186&amp;$B186,'[2]产值及收款计划（2026）'!$A:$A&amp;'[2]产值及收款计划（2026）'!$B:$B,'[2]产值及收款计划（2026）'!AY:AY)</f>
        <v>#NAME?</v>
      </c>
      <c r="AZ186" s="256" t="e" cm="1">
        <f t="array" aca="1" ref="AZ186" ca="1">_xlfn.XLOOKUP($A186&amp;$B186,'[2]产值及收款计划（2026）'!$A:$A&amp;'[2]产值及收款计划（2026）'!$B:$B,'[2]产值及收款计划（2026）'!AZ:AZ)</f>
        <v>#NAME?</v>
      </c>
      <c r="BA186" s="256" t="e" cm="1">
        <f t="array" aca="1" ref="BA186" ca="1">_xlfn.XLOOKUP($A186&amp;$B186,'[2]产值及收款计划（2026）'!$A:$A&amp;'[2]产值及收款计划（2026）'!$B:$B,'[2]产值及收款计划（2026）'!BA:BA)</f>
        <v>#NAME?</v>
      </c>
      <c r="BB186" s="256" t="e" cm="1">
        <f t="array" aca="1" ref="BB186" ca="1">_xlfn.XLOOKUP($A186&amp;$B186,'[2]产值及收款计划（2026）'!$A:$A&amp;'[2]产值及收款计划（2026）'!$B:$B,'[2]产值及收款计划（2026）'!BB:BB)</f>
        <v>#NAME?</v>
      </c>
      <c r="BC186" s="256" t="e" cm="1">
        <f t="array" aca="1" ref="BC186" ca="1">_xlfn.XLOOKUP($A186&amp;$B186,'[2]产值及收款计划（2026）'!$A:$A&amp;'[2]产值及收款计划（2026）'!$B:$B,'[2]产值及收款计划（2026）'!BC:BC)</f>
        <v>#NAME?</v>
      </c>
      <c r="BD186" s="256" t="e" cm="1">
        <f t="array" aca="1" ref="BD186" ca="1">_xlfn.XLOOKUP($A186&amp;$B186,'[2]产值及收款计划（2026）'!$A:$A&amp;'[2]产值及收款计划（2026）'!$B:$B,'[2]产值及收款计划（2026）'!BD:BD)</f>
        <v>#NAME?</v>
      </c>
      <c r="BE186" s="256" t="e" cm="1">
        <f t="array" aca="1" ref="BE186" ca="1">_xlfn.XLOOKUP($A186&amp;$B186,'[2]产值及收款计划（2026）'!$A:$A&amp;'[2]产值及收款计划（2026）'!$B:$B,'[2]产值及收款计划（2026）'!BE:BE)</f>
        <v>#NAME?</v>
      </c>
      <c r="BF186" s="256" t="e" cm="1">
        <f t="array" aca="1" ref="BF186" ca="1">_xlfn.XLOOKUP($A186&amp;$B186,'[2]产值及收款计划（2026）'!$A:$A&amp;'[2]产值及收款计划（2026）'!$B:$B,'[2]产值及收款计划（2026）'!BF:BF)</f>
        <v>#NAME?</v>
      </c>
      <c r="BG186" s="256" t="e" cm="1">
        <f t="array" aca="1" ref="BG186" ca="1">_xlfn.XLOOKUP($A186&amp;$B186,'[2]产值及收款计划（2026）'!$A:$A&amp;'[2]产值及收款计划（2026）'!$B:$B,'[2]产值及收款计划（2026）'!BG:BG)</f>
        <v>#NAME?</v>
      </c>
      <c r="BH186" s="256" t="e" cm="1">
        <f t="array" aca="1" ref="BH186" ca="1">_xlfn.XLOOKUP($A186&amp;$B186,'[2]产值及收款计划（2026）'!$A:$A&amp;'[2]产值及收款计划（2026）'!$B:$B,'[2]产值及收款计划（2026）'!BH:BH)</f>
        <v>#NAME?</v>
      </c>
      <c r="BI186" s="256" t="e" cm="1">
        <f t="array" aca="1" ref="BI186" ca="1">_xlfn.XLOOKUP($A186&amp;$B186,'[2]产值及收款计划（2026）'!$A:$A&amp;'[2]产值及收款计划（2026）'!$B:$B,'[2]产值及收款计划（2026）'!BI:BI)</f>
        <v>#NAME?</v>
      </c>
      <c r="BJ186" s="256" t="e" cm="1">
        <f t="array" aca="1" ref="BJ186" ca="1">_xlfn.XLOOKUP($A186&amp;$B186,'[2]产值及收款计划（2026）'!$A:$A&amp;'[2]产值及收款计划（2026）'!$B:$B,'[2]产值及收款计划（2026）'!BJ:BJ)</f>
        <v>#NAME?</v>
      </c>
      <c r="BK186" s="256" t="e" cm="1">
        <f t="array" aca="1" ref="BK186" ca="1">_xlfn.XLOOKUP($A186&amp;$B186,'[2]产值及收款计划（2026）'!$A:$A&amp;'[2]产值及收款计划（2026）'!$B:$B,'[2]产值及收款计划（2026）'!BK:BK)</f>
        <v>#NAME?</v>
      </c>
      <c r="BL186" s="256" t="e" cm="1">
        <f t="array" aca="1" ref="BL186" ca="1">_xlfn.XLOOKUP($A186&amp;$B186,'[2]产值及收款计划（2026）'!$A:$A&amp;'[2]产值及收款计划（2026）'!$B:$B,'[2]产值及收款计划（2026）'!BL:BL)</f>
        <v>#NAME?</v>
      </c>
      <c r="BM186" s="256"/>
      <c r="BN186" s="256"/>
      <c r="BO186" s="256"/>
      <c r="BP186" s="256"/>
      <c r="BQ186" s="255" t="e" cm="1">
        <f t="array" aca="1" ref="BQ186" ca="1">_xlfn.XLOOKUP($A186&amp;$B186,'[2]产值及收款计划（2026）'!$A:$A&amp;'[2]产值及收款计划（2026）'!$B:$B,'[2]产值及收款计划（2026）'!BQ:BQ)</f>
        <v>#NAME?</v>
      </c>
      <c r="BR186" s="256" t="e" cm="1">
        <f t="array" aca="1" ref="BR186" ca="1">_xlfn.XLOOKUP($A186&amp;$B186,'[2]产值及收款计划（2026）'!$A:$A&amp;'[2]产值及收款计划（2026）'!$B:$B,'[2]产值及收款计划（2026）'!BR:BR)</f>
        <v>#NAME?</v>
      </c>
      <c r="CA186" s="256" t="e" cm="1">
        <f t="array" aca="1" ref="CA186" ca="1">_xlfn.XLOOKUP($A186&amp;$B186,'[2]产值及收款计划（2026）'!$A:$A&amp;'[2]产值及收款计划（2026）'!$B:$B,'[2]产值及收款计划（2026）'!CA:CA)</f>
        <v>#NAME?</v>
      </c>
      <c r="CB186" s="256" t="e" cm="1">
        <f t="array" aca="1" ref="CB186" ca="1">_xlfn.XLOOKUP($A186&amp;$B186,'[2]产值及收款计划（2026）'!$A:$A&amp;'[2]产值及收款计划（2026）'!$B:$B,'[2]产值及收款计划（2026）'!CB:CB)</f>
        <v>#NAME?</v>
      </c>
      <c r="CC186" s="256" t="e" cm="1">
        <f t="array" aca="1" ref="CC186" ca="1">_xlfn.XLOOKUP($A186&amp;$B186,'[2]产值及收款计划（2026）'!$A:$A&amp;'[2]产值及收款计划（2026）'!$B:$B,'[2]产值及收款计划（2026）'!CC:CC)</f>
        <v>#NAME?</v>
      </c>
      <c r="CD186" s="256" t="e" cm="1">
        <f t="array" aca="1" ref="CD186" ca="1">_xlfn.XLOOKUP($A186&amp;$B186,'[2]产值及收款计划（2026）'!$A:$A&amp;'[2]产值及收款计划（2026）'!$B:$B,'[2]产值及收款计划（2026）'!CD:CD)</f>
        <v>#NAME?</v>
      </c>
      <c r="CE186" s="256" t="e" cm="1">
        <f t="array" aca="1" ref="CE186" ca="1">_xlfn.XLOOKUP($A186&amp;$B186,'[2]产值及收款计划（2026）'!$A:$A&amp;'[2]产值及收款计划（2026）'!$B:$B,'[2]产值及收款计划（2026）'!CE:CE)</f>
        <v>#NAME?</v>
      </c>
      <c r="CF186" s="256" t="e" cm="1">
        <f t="array" aca="1" ref="CF186" ca="1">_xlfn.XLOOKUP($A186&amp;$B186,'[2]产值及收款计划（2026）'!$A:$A&amp;'[2]产值及收款计划（2026）'!$B:$B,'[2]产值及收款计划（2026）'!CF:CF)</f>
        <v>#NAME?</v>
      </c>
      <c r="CG186" s="256" t="e" cm="1">
        <f t="array" aca="1" ref="CG186" ca="1">_xlfn.XLOOKUP($A186&amp;$B186,'[2]产值及收款计划（2026）'!$A:$A&amp;'[2]产值及收款计划（2026）'!$B:$B,'[2]产值及收款计划（2026）'!CG:CG)</f>
        <v>#NAME?</v>
      </c>
      <c r="CH186" s="256" t="e" cm="1">
        <f t="array" aca="1" ref="CH186" ca="1">_xlfn.XLOOKUP($A186&amp;$B186,'[2]产值及收款计划（2026）'!$A:$A&amp;'[2]产值及收款计划（2026）'!$B:$B,'[2]产值及收款计划（2026）'!CH:CH)</f>
        <v>#NAME?</v>
      </c>
      <c r="CI186" s="256" t="e" cm="1">
        <f t="array" aca="1" ref="CI186" ca="1">_xlfn.XLOOKUP($A186&amp;$B186,'[2]产值及收款计划（2026）'!$A:$A&amp;'[2]产值及收款计划（2026）'!$B:$B,'[2]产值及收款计划（2026）'!CI:CI)</f>
        <v>#NAME?</v>
      </c>
      <c r="CJ186" s="256" t="e" cm="1">
        <f t="array" aca="1" ref="CJ186" ca="1">_xlfn.XLOOKUP($A186&amp;$B186,'[2]产值及收款计划（2026）'!$A:$A&amp;'[2]产值及收款计划（2026）'!$B:$B,'[2]产值及收款计划（2026）'!CJ:CJ)</f>
        <v>#NAME?</v>
      </c>
      <c r="CK186" s="256" t="e" cm="1">
        <f t="array" aca="1" ref="CK186" ca="1">_xlfn.XLOOKUP($A186&amp;$B186,'[2]产值及收款计划（2026）'!$A:$A&amp;'[2]产值及收款计划（2026）'!$B:$B,'[2]产值及收款计划（2026）'!CK:CK)</f>
        <v>#NAME?</v>
      </c>
      <c r="CL186" s="256" t="e" cm="1">
        <f t="array" aca="1" ref="CL186" ca="1">_xlfn.XLOOKUP($A186&amp;$B186,'[2]产值及收款计划（2026）'!$A:$A&amp;'[2]产值及收款计划（2026）'!$B:$B,'[2]产值及收款计划（2026）'!CL:CL)</f>
        <v>#NAME?</v>
      </c>
      <c r="DA186" s="256" t="e" cm="1">
        <f t="array" aca="1" ref="DA186" ca="1">_xlfn.XLOOKUP($A186&amp;$B186,'[2]产值及收款计划（2026）'!$A:$A&amp;'[2]产值及收款计划（2026）'!$B:$B,'[2]产值及收款计划（2026）'!DA:DA)</f>
        <v>#NAME?</v>
      </c>
      <c r="DB186" s="256" t="e" cm="1">
        <f t="array" aca="1" ref="DB186" ca="1">_xlfn.XLOOKUP($A186&amp;$B186,'[2]产值及收款计划（2026）'!$A:$A&amp;'[2]产值及收款计划（2026）'!$B:$B,'[2]产值及收款计划（2026）'!DB:DB)</f>
        <v>#NAME?</v>
      </c>
      <c r="DC186" s="256" t="e" cm="1">
        <f t="array" aca="1" ref="DC186" ca="1">_xlfn.XLOOKUP($A186&amp;$B186,'[2]产值及收款计划（2026）'!$A:$A&amp;'[2]产值及收款计划（2026）'!$B:$B,'[2]产值及收款计划（2026）'!DC:DC)</f>
        <v>#NAME?</v>
      </c>
      <c r="DD186" s="256" t="e" cm="1">
        <f t="array" aca="1" ref="DD186" ca="1">_xlfn.XLOOKUP($A186&amp;$B186,'[2]产值及收款计划（2026）'!$A:$A&amp;'[2]产值及收款计划（2026）'!$B:$B,'[2]产值及收款计划（2026）'!DD:DD)</f>
        <v>#NAME?</v>
      </c>
      <c r="DE186" s="256" t="e" cm="1">
        <f t="array" aca="1" ref="DE186" ca="1">_xlfn.XLOOKUP($A186&amp;$B186,'[2]产值及收款计划（2026）'!$A:$A&amp;'[2]产值及收款计划（2026）'!$B:$B,'[2]产值及收款计划（2026）'!DE:DE)</f>
        <v>#NAME?</v>
      </c>
      <c r="DF186" s="256" t="e" cm="1">
        <f t="array" aca="1" ref="DF186" ca="1">_xlfn.XLOOKUP($A186&amp;$B186,'[2]产值及收款计划（2026）'!$A:$A&amp;'[2]产值及收款计划（2026）'!$B:$B,'[2]产值及收款计划（2026）'!DF:DF)</f>
        <v>#NAME?</v>
      </c>
      <c r="DG186" s="256" t="e" cm="1">
        <f t="array" aca="1" ref="DG186" ca="1">_xlfn.XLOOKUP($A186&amp;$B186,'[2]产值及收款计划（2026）'!$A:$A&amp;'[2]产值及收款计划（2026）'!$B:$B,'[2]产值及收款计划（2026）'!DG:DG)</f>
        <v>#NAME?</v>
      </c>
      <c r="DH186" s="256" t="e" cm="1">
        <f t="array" aca="1" ref="DH186" ca="1">_xlfn.XLOOKUP($A186&amp;$B186,'[2]产值及收款计划（2026）'!$A:$A&amp;'[2]产值及收款计划（2026）'!$B:$B,'[2]产值及收款计划（2026）'!DH:DH)</f>
        <v>#NAME?</v>
      </c>
      <c r="DI186" s="256" t="e" cm="1">
        <f t="array" aca="1" ref="DI186" ca="1">_xlfn.XLOOKUP($A186&amp;$B186,'[2]产值及收款计划（2026）'!$A:$A&amp;'[2]产值及收款计划（2026）'!$B:$B,'[2]产值及收款计划（2026）'!DI:DI)</f>
        <v>#NAME?</v>
      </c>
      <c r="DJ186" s="256" t="e" cm="1">
        <f t="array" aca="1" ref="DJ186" ca="1">_xlfn.XLOOKUP($A186&amp;$B186,'[2]产值及收款计划（2026）'!$A:$A&amp;'[2]产值及收款计划（2026）'!$B:$B,'[2]产值及收款计划（2026）'!DJ:DJ)</f>
        <v>#NAME?</v>
      </c>
      <c r="DK186" s="256" t="e" cm="1">
        <f t="array" aca="1" ref="DK186" ca="1">_xlfn.XLOOKUP($A186&amp;$B186,'[2]产值及收款计划（2026）'!$A:$A&amp;'[2]产值及收款计划（2026）'!$B:$B,'[2]产值及收款计划（2026）'!DK:DK)</f>
        <v>#NAME?</v>
      </c>
      <c r="DL186" s="256" t="e" cm="1">
        <f t="array" aca="1" ref="DL186" ca="1">_xlfn.XLOOKUP($A186&amp;$B186,'[2]产值及收款计划（2026）'!$A:$A&amp;'[2]产值及收款计划（2026）'!$B:$B,'[2]产值及收款计划（2026）'!DL:DL)</f>
        <v>#NAME?</v>
      </c>
      <c r="DM186" s="264"/>
      <c r="DN186" s="250"/>
    </row>
    <row r="187" spans="1:118" ht="20.25" x14ac:dyDescent="0.15">
      <c r="A187" s="254">
        <f t="shared" si="14"/>
        <v>6</v>
      </c>
      <c r="B187" s="254" t="s">
        <v>26</v>
      </c>
      <c r="C187" s="255" t="e" cm="1">
        <f t="array" aca="1" ref="C187" ca="1">_xlfn.XLOOKUP($A187&amp;$B187,'[2]产值及收款计划（2026）'!$A:$A&amp;'[2]产值及收款计划（2026）'!$B:$B,'[2]产值及收款计划（2026）'!C:C)</f>
        <v>#NAME?</v>
      </c>
      <c r="D187" s="255" t="e" cm="1">
        <f t="array" aca="1" ref="D187" ca="1">_xlfn.XLOOKUP($A187&amp;$B187,'[2]产值及收款计划（2026）'!$A:$A&amp;'[2]产值及收款计划（2026）'!$B:$B,'[2]产值及收款计划（2026）'!D:D)</f>
        <v>#NAME?</v>
      </c>
      <c r="E187" s="256" t="e" cm="1">
        <f t="array" aca="1" ref="E187" ca="1">_xlfn.XLOOKUP($A187&amp;$B187,'[2]产值及收款计划（2026）'!$A:$A&amp;'[2]产值及收款计划（2026）'!$B:$B,'[2]产值及收款计划（2026）'!E:E)</f>
        <v>#NAME?</v>
      </c>
      <c r="F187" s="256" t="e" cm="1">
        <f t="array" aca="1" ref="F187" ca="1">_xlfn.XLOOKUP($A187&amp;$B187,'[2]产值及收款计划（2026）'!$A:$A&amp;'[2]产值及收款计划（2026）'!$B:$B,'[2]产值及收款计划（2026）'!F:F)</f>
        <v>#NAME?</v>
      </c>
      <c r="G187" s="256" t="e" cm="1">
        <f t="array" aca="1" ref="G187" ca="1">_xlfn.XLOOKUP($A187&amp;$B187,'[2]产值及收款计划（2026）'!$A:$A&amp;'[2]产值及收款计划（2026）'!$B:$B,'[2]产值及收款计划（2026）'!G:G)</f>
        <v>#NAME?</v>
      </c>
      <c r="H187" s="256" t="e" cm="1">
        <f t="array" aca="1" ref="H187" ca="1">_xlfn.XLOOKUP($A187&amp;$B187,'[2]产值及收款计划（2026）'!$A:$A&amp;'[2]产值及收款计划（2026）'!$B:$B,'[2]产值及收款计划（2026）'!H:H)</f>
        <v>#NAME?</v>
      </c>
      <c r="I187" s="257" t="e" cm="1">
        <f t="array" aca="1" ref="I187" ca="1">_xlfn.XLOOKUP($A187&amp;$B187,'[2]产值及收款计划（2026）'!$A:$A&amp;'[2]产值及收款计划（2026）'!$B:$B,'[2]产值及收款计划（2026）'!I:I)</f>
        <v>#NAME?</v>
      </c>
      <c r="J187" s="258" t="e" cm="1">
        <f t="array" aca="1" ref="J187" ca="1">_xlfn.XLOOKUP($A187&amp;$B187,'[2]产值及收款计划（2026）'!$A:$A&amp;'[2]产值及收款计划（2026）'!$B:$B,'[2]产值及收款计划（2026）'!J:J)</f>
        <v>#NAME?</v>
      </c>
      <c r="K187" s="256" t="e" cm="1">
        <f t="array" aca="1" ref="K187" ca="1">_xlfn.XLOOKUP($A187&amp;$B187,'[2]产值及收款计划（2026）'!$A:$A&amp;'[2]产值及收款计划（2026）'!$B:$B,'[2]产值及收款计划（2026）'!K:K)</f>
        <v>#NAME?</v>
      </c>
      <c r="L187" s="256" t="e" cm="1">
        <f t="array" aca="1" ref="L187" ca="1">_xlfn.XLOOKUP($A187&amp;$B187,'[2]产值及收款计划（2026）'!$A:$A&amp;'[2]产值及收款计划（2026）'!$B:$B,'[2]产值及收款计划（2026）'!L:L)</f>
        <v>#NAME?</v>
      </c>
      <c r="M187" s="256" t="e" cm="1">
        <f t="array" aca="1" ref="M187" ca="1">_xlfn.XLOOKUP($A187&amp;$B187,'[2]产值及收款计划（2026）'!$A:$A&amp;'[2]产值及收款计划（2026）'!$B:$B,'[2]产值及收款计划（2026）'!M:M)</f>
        <v>#NAME?</v>
      </c>
      <c r="N187" s="256" t="e" cm="1">
        <f t="array" aca="1" ref="N187" ca="1">_xlfn.XLOOKUP($A187&amp;$B187,'[2]产值及收款计划（2026）'!$A:$A&amp;'[2]产值及收款计划（2026）'!$B:$B,'[2]产值及收款计划（2026）'!N:N)</f>
        <v>#NAME?</v>
      </c>
      <c r="O187" s="256" t="e" cm="1">
        <f t="array" aca="1" ref="O187" ca="1">_xlfn.XLOOKUP($A187&amp;$B187,'[2]产值及收款计划（2026）'!$A:$A&amp;'[2]产值及收款计划（2026）'!$B:$B,'[2]产值及收款计划（2026）'!O:O)</f>
        <v>#NAME?</v>
      </c>
      <c r="P187" s="255" t="e" cm="1">
        <f t="array" aca="1" ref="P187" ca="1">_xlfn.XLOOKUP($A187&amp;$B187,'[2]产值及收款计划（2026）'!$A:$A&amp;'[2]产值及收款计划（2026）'!$B:$B,'[2]产值及收款计划（2026）'!P:P)</f>
        <v>#NAME?</v>
      </c>
      <c r="Q187" s="256" t="e" cm="1">
        <f t="array" aca="1" ref="Q187" ca="1">_xlfn.XLOOKUP($A187&amp;$B187,'[2]产值及收款计划（2026）'!$A:$A&amp;'[2]产值及收款计划（2026）'!$B:$B,'[2]产值及收款计划（2026）'!Q:Q)</f>
        <v>#NAME?</v>
      </c>
      <c r="R187" s="256" t="e" cm="1">
        <f t="array" aca="1" ref="R187" ca="1">_xlfn.XLOOKUP($A187&amp;$B187,'[2]产值及收款计划（2026）'!$A:$A&amp;'[2]产值及收款计划（2026）'!$B:$B,'[2]产值及收款计划（2026）'!R:R)</f>
        <v>#NAME?</v>
      </c>
      <c r="S187" s="256" t="e" cm="1">
        <f t="array" aca="1" ref="S187" ca="1">_xlfn.XLOOKUP($A187&amp;$B187,'[2]产值及收款计划（2026）'!$A:$A&amp;'[2]产值及收款计划（2026）'!$B:$B,'[2]产值及收款计划（2026）'!S:S)</f>
        <v>#NAME?</v>
      </c>
      <c r="T187" s="256" t="e" cm="1">
        <f t="array" aca="1" ref="T187" ca="1">_xlfn.XLOOKUP($A187&amp;$B187,'[2]产值及收款计划（2026）'!$A:$A&amp;'[2]产值及收款计划（2026）'!$B:$B,'[2]产值及收款计划（2026）'!T:T)</f>
        <v>#NAME?</v>
      </c>
      <c r="U187" s="256" t="e" cm="1">
        <f t="array" aca="1" ref="U187" ca="1">_xlfn.XLOOKUP($A187&amp;$B187,'[2]产值及收款计划（2026）'!$A:$A&amp;'[2]产值及收款计划（2026）'!$B:$B,'[2]产值及收款计划（2026）'!U:U)</f>
        <v>#NAME?</v>
      </c>
      <c r="V187" s="256" t="e" cm="1">
        <f t="array" aca="1" ref="V187" ca="1">_xlfn.XLOOKUP($A187&amp;$B187,'[2]产值及收款计划（2026）'!$A:$A&amp;'[2]产值及收款计划（2026）'!$B:$B,'[2]产值及收款计划（2026）'!V:V)</f>
        <v>#NAME?</v>
      </c>
      <c r="W187" s="256" t="e" cm="1">
        <f t="array" aca="1" ref="W187" ca="1">_xlfn.XLOOKUP($A187&amp;$B187,'[2]产值及收款计划（2026）'!$A:$A&amp;'[2]产值及收款计划（2026）'!$B:$B,'[2]产值及收款计划（2026）'!W:W)</f>
        <v>#NAME?</v>
      </c>
      <c r="X187" s="256" t="e" cm="1">
        <f t="array" aca="1" ref="X187" ca="1">_xlfn.XLOOKUP($A187&amp;$B187,'[2]产值及收款计划（2026）'!$A:$A&amp;'[2]产值及收款计划（2026）'!$B:$B,'[2]产值及收款计划（2026）'!X:X)</f>
        <v>#NAME?</v>
      </c>
      <c r="Y187" s="256" t="e" cm="1">
        <f t="array" aca="1" ref="Y187" ca="1">_xlfn.XLOOKUP($A187&amp;$B187,'[2]产值及收款计划（2026）'!$A:$A&amp;'[2]产值及收款计划（2026）'!$B:$B,'[2]产值及收款计划（2026）'!Y:Y)</f>
        <v>#NAME?</v>
      </c>
      <c r="Z187" s="256" t="e" cm="1">
        <f t="array" aca="1" ref="Z187" ca="1">_xlfn.XLOOKUP($A187&amp;$B187,'[2]产值及收款计划（2026）'!$A:$A&amp;'[2]产值及收款计划（2026）'!$B:$B,'[2]产值及收款计划（2026）'!Z:Z)</f>
        <v>#NAME?</v>
      </c>
      <c r="AA187" s="256" t="e" cm="1">
        <f t="array" aca="1" ref="AA187" ca="1">_xlfn.XLOOKUP($A187&amp;$B187,'[2]产值及收款计划（2026）'!$A:$A&amp;'[2]产值及收款计划（2026）'!$B:$B,'[2]产值及收款计划（2026）'!AA:AA)</f>
        <v>#NAME?</v>
      </c>
      <c r="AB187" s="256" t="e" cm="1">
        <f t="array" aca="1" ref="AB187" ca="1">_xlfn.XLOOKUP($A187&amp;$B187,'[2]产值及收款计划（2026）'!$A:$A&amp;'[2]产值及收款计划（2026）'!$B:$B,'[2]产值及收款计划（2026）'!AB:AB)</f>
        <v>#NAME?</v>
      </c>
      <c r="AC187" s="256" t="e" cm="1">
        <f t="array" aca="1" ref="AC187" ca="1">_xlfn.XLOOKUP($A187&amp;$B187,'[2]产值及收款计划（2026）'!$A:$A&amp;'[2]产值及收款计划（2026）'!$B:$B,'[2]产值及收款计划（2026）'!AC:AC)</f>
        <v>#NAME?</v>
      </c>
      <c r="AD187" s="256" t="e" cm="1">
        <f t="array" aca="1" ref="AD187" ca="1">_xlfn.XLOOKUP($A187&amp;$B187,'[2]产值及收款计划（2026）'!$A:$A&amp;'[2]产值及收款计划（2026）'!$B:$B,'[2]产值及收款计划（2026）'!AD:AD)</f>
        <v>#NAME?</v>
      </c>
      <c r="AE187" s="256" t="e" cm="1">
        <f t="array" aca="1" ref="AE187" ca="1">_xlfn.XLOOKUP($A187&amp;$B187,'[2]产值及收款计划（2026）'!$A:$A&amp;'[2]产值及收款计划（2026）'!$B:$B,'[2]产值及收款计划（2026）'!AE:AE)</f>
        <v>#NAME?</v>
      </c>
      <c r="AF187" s="256" t="e" cm="1">
        <f t="array" aca="1" ref="AF187" ca="1">_xlfn.XLOOKUP($A187&amp;$B187,'[2]产值及收款计划（2026）'!$A:$A&amp;'[2]产值及收款计划（2026）'!$B:$B,'[2]产值及收款计划（2026）'!AF:AF)</f>
        <v>#NAME?</v>
      </c>
      <c r="AG187" s="256" t="e" cm="1">
        <f t="array" aca="1" ref="AG187" ca="1">_xlfn.XLOOKUP($A187&amp;$B187,'[2]产值及收款计划（2026）'!$A:$A&amp;'[2]产值及收款计划（2026）'!$B:$B,'[2]产值及收款计划（2026）'!AG:AG)</f>
        <v>#NAME?</v>
      </c>
      <c r="AH187" s="256" t="e" cm="1">
        <f t="array" aca="1" ref="AH187" ca="1">_xlfn.XLOOKUP($A187&amp;$B187,'[2]产值及收款计划（2026）'!$A:$A&amp;'[2]产值及收款计划（2026）'!$B:$B,'[2]产值及收款计划（2026）'!AH:AH)</f>
        <v>#NAME?</v>
      </c>
      <c r="AI187" s="256" t="e" cm="1">
        <f t="array" aca="1" ref="AI187" ca="1">_xlfn.XLOOKUP($A187&amp;$B187,'[2]产值及收款计划（2026）'!$A:$A&amp;'[2]产值及收款计划（2026）'!$B:$B,'[2]产值及收款计划（2026）'!AI:AI)</f>
        <v>#NAME?</v>
      </c>
      <c r="AJ187" s="256" t="e" cm="1">
        <f t="array" aca="1" ref="AJ187" ca="1">_xlfn.XLOOKUP($A187&amp;$B187,'[2]产值及收款计划（2026）'!$A:$A&amp;'[2]产值及收款计划（2026）'!$B:$B,'[2]产值及收款计划（2026）'!AJ:AJ)</f>
        <v>#NAME?</v>
      </c>
      <c r="AK187" s="256" t="e" cm="1">
        <f t="array" aca="1" ref="AK187" ca="1">_xlfn.XLOOKUP($A187&amp;$B187,'[2]产值及收款计划（2026）'!$A:$A&amp;'[2]产值及收款计划（2026）'!$B:$B,'[2]产值及收款计划（2026）'!AK:AK)</f>
        <v>#NAME?</v>
      </c>
      <c r="AL187" s="256" t="e" cm="1">
        <f t="array" aca="1" ref="AL187" ca="1">_xlfn.XLOOKUP($A187&amp;$B187,'[2]产值及收款计划（2026）'!$A:$A&amp;'[2]产值及收款计划（2026）'!$B:$B,'[2]产值及收款计划（2026）'!AL:AL)</f>
        <v>#NAME?</v>
      </c>
      <c r="AM187" s="263" t="e" cm="1">
        <f t="array" aca="1" ref="AM187" ca="1">_xlfn.LET(_xlpm.勾选月份状态数组,TRANSPOSE('PPT(12-15页）-TOP10'!$A$3:$A$14),_xlpm.选择数据区,IF('PPT(12-15页）-TOP10'!$E$3="收款",$BA187:$BL187,$AA187:$AL187),SUM(_xlfn._xlws.FILTER(_xlpm.选择数据区,_xlpm.勾选月份状态数组,"")))</f>
        <v>#NAME?</v>
      </c>
      <c r="AN187" s="256" t="e" cm="1">
        <f t="array" aca="1" ref="AN187" ca="1">_xlfn.LET(_xlpm.勾选月份状态数组,TRANSPOSE('PPT(12-15页）-TOP10'!$A$3:$A$14),_xlpm.选择数据区,IF('PPT(12-15页）-TOP10'!$E$3="收款",$DA187:$DL187,$CA187:$CL187),SUM(_xlfn._xlws.FILTER(_xlpm.选择数据区,_xlpm.勾选月份状态数组,"")))</f>
        <v>#NAME?</v>
      </c>
      <c r="AO187" s="256" t="e">
        <f ca="1">SUM(CA187:CC187)+SUM(AD187:AL187)</f>
        <v>#NAME?</v>
      </c>
      <c r="AP187" s="256"/>
      <c r="AQ187" s="256"/>
      <c r="AR187" s="256"/>
      <c r="AS187" s="256" t="e" cm="1">
        <f t="array" aca="1" ref="AS187" ca="1">_xlfn.XLOOKUP($A187&amp;$B187,'[2]产值及收款计划（2026）'!$A:$A&amp;'[2]产值及收款计划（2026）'!$B:$B,'[2]产值及收款计划（2026）'!AS:AS)</f>
        <v>#NAME?</v>
      </c>
      <c r="AT187" s="256" t="e" cm="1">
        <f t="array" aca="1" ref="AT187" ca="1">_xlfn.XLOOKUP($A187&amp;$B187,'[2]产值及收款计划（2026）'!$A:$A&amp;'[2]产值及收款计划（2026）'!$B:$B,'[2]产值及收款计划（2026）'!AT:AT)</f>
        <v>#NAME?</v>
      </c>
      <c r="AU187" s="256" t="e" cm="1">
        <f t="array" aca="1" ref="AU187" ca="1">_xlfn.XLOOKUP($A187&amp;$B187,'[2]产值及收款计划（2026）'!$A:$A&amp;'[2]产值及收款计划（2026）'!$B:$B,'[2]产值及收款计划（2026）'!AU:AU)</f>
        <v>#NAME?</v>
      </c>
      <c r="AV187" s="256" t="e" cm="1">
        <f t="array" aca="1" ref="AV187" ca="1">_xlfn.XLOOKUP($A187&amp;$B187,'[2]产值及收款计划（2026）'!$A:$A&amp;'[2]产值及收款计划（2026）'!$B:$B,'[2]产值及收款计划（2026）'!AV:AV)</f>
        <v>#NAME?</v>
      </c>
      <c r="AW187" s="256" t="e" cm="1">
        <f t="array" aca="1" ref="AW187" ca="1">_xlfn.XLOOKUP($A187&amp;$B187,'[2]产值及收款计划（2026）'!$A:$A&amp;'[2]产值及收款计划（2026）'!$B:$B,'[2]产值及收款计划（2026）'!AW:AW)</f>
        <v>#NAME?</v>
      </c>
      <c r="AX187" s="256" t="e" cm="1">
        <f t="array" aca="1" ref="AX187" ca="1">_xlfn.XLOOKUP($A187&amp;$B187,'[2]产值及收款计划（2026）'!$A:$A&amp;'[2]产值及收款计划（2026）'!$B:$B,'[2]产值及收款计划（2026）'!AX:AX)</f>
        <v>#NAME?</v>
      </c>
      <c r="AY187" s="256" t="e" cm="1">
        <f t="array" aca="1" ref="AY187" ca="1">_xlfn.XLOOKUP($A187&amp;$B187,'[2]产值及收款计划（2026）'!$A:$A&amp;'[2]产值及收款计划（2026）'!$B:$B,'[2]产值及收款计划（2026）'!AY:AY)</f>
        <v>#NAME?</v>
      </c>
      <c r="AZ187" s="256" t="e" cm="1">
        <f t="array" aca="1" ref="AZ187" ca="1">_xlfn.XLOOKUP($A187&amp;$B187,'[2]产值及收款计划（2026）'!$A:$A&amp;'[2]产值及收款计划（2026）'!$B:$B,'[2]产值及收款计划（2026）'!AZ:AZ)</f>
        <v>#NAME?</v>
      </c>
      <c r="BA187" s="256" t="e" cm="1">
        <f t="array" aca="1" ref="BA187" ca="1">_xlfn.XLOOKUP($A187&amp;$B187,'[2]产值及收款计划（2026）'!$A:$A&amp;'[2]产值及收款计划（2026）'!$B:$B,'[2]产值及收款计划（2026）'!BA:BA)</f>
        <v>#NAME?</v>
      </c>
      <c r="BB187" s="256" t="e" cm="1">
        <f t="array" aca="1" ref="BB187" ca="1">_xlfn.XLOOKUP($A187&amp;$B187,'[2]产值及收款计划（2026）'!$A:$A&amp;'[2]产值及收款计划（2026）'!$B:$B,'[2]产值及收款计划（2026）'!BB:BB)</f>
        <v>#NAME?</v>
      </c>
      <c r="BC187" s="256" t="e" cm="1">
        <f t="array" aca="1" ref="BC187" ca="1">_xlfn.XLOOKUP($A187&amp;$B187,'[2]产值及收款计划（2026）'!$A:$A&amp;'[2]产值及收款计划（2026）'!$B:$B,'[2]产值及收款计划（2026）'!BC:BC)</f>
        <v>#NAME?</v>
      </c>
      <c r="BD187" s="256" t="e" cm="1">
        <f t="array" aca="1" ref="BD187" ca="1">_xlfn.XLOOKUP($A187&amp;$B187,'[2]产值及收款计划（2026）'!$A:$A&amp;'[2]产值及收款计划（2026）'!$B:$B,'[2]产值及收款计划（2026）'!BD:BD)</f>
        <v>#NAME?</v>
      </c>
      <c r="BE187" s="256" t="e" cm="1">
        <f t="array" aca="1" ref="BE187" ca="1">_xlfn.XLOOKUP($A187&amp;$B187,'[2]产值及收款计划（2026）'!$A:$A&amp;'[2]产值及收款计划（2026）'!$B:$B,'[2]产值及收款计划（2026）'!BE:BE)</f>
        <v>#NAME?</v>
      </c>
      <c r="BF187" s="256" t="e" cm="1">
        <f t="array" aca="1" ref="BF187" ca="1">_xlfn.XLOOKUP($A187&amp;$B187,'[2]产值及收款计划（2026）'!$A:$A&amp;'[2]产值及收款计划（2026）'!$B:$B,'[2]产值及收款计划（2026）'!BF:BF)</f>
        <v>#NAME?</v>
      </c>
      <c r="BG187" s="256" t="e" cm="1">
        <f t="array" aca="1" ref="BG187" ca="1">_xlfn.XLOOKUP($A187&amp;$B187,'[2]产值及收款计划（2026）'!$A:$A&amp;'[2]产值及收款计划（2026）'!$B:$B,'[2]产值及收款计划（2026）'!BG:BG)</f>
        <v>#NAME?</v>
      </c>
      <c r="BH187" s="256" t="e" cm="1">
        <f t="array" aca="1" ref="BH187" ca="1">_xlfn.XLOOKUP($A187&amp;$B187,'[2]产值及收款计划（2026）'!$A:$A&amp;'[2]产值及收款计划（2026）'!$B:$B,'[2]产值及收款计划（2026）'!BH:BH)</f>
        <v>#NAME?</v>
      </c>
      <c r="BI187" s="256" t="e" cm="1">
        <f t="array" aca="1" ref="BI187" ca="1">_xlfn.XLOOKUP($A187&amp;$B187,'[2]产值及收款计划（2026）'!$A:$A&amp;'[2]产值及收款计划（2026）'!$B:$B,'[2]产值及收款计划（2026）'!BI:BI)</f>
        <v>#NAME?</v>
      </c>
      <c r="BJ187" s="256" t="e" cm="1">
        <f t="array" aca="1" ref="BJ187" ca="1">_xlfn.XLOOKUP($A187&amp;$B187,'[2]产值及收款计划（2026）'!$A:$A&amp;'[2]产值及收款计划（2026）'!$B:$B,'[2]产值及收款计划（2026）'!BJ:BJ)</f>
        <v>#NAME?</v>
      </c>
      <c r="BK187" s="256" t="e" cm="1">
        <f t="array" aca="1" ref="BK187" ca="1">_xlfn.XLOOKUP($A187&amp;$B187,'[2]产值及收款计划（2026）'!$A:$A&amp;'[2]产值及收款计划（2026）'!$B:$B,'[2]产值及收款计划（2026）'!BK:BK)</f>
        <v>#NAME?</v>
      </c>
      <c r="BL187" s="256" t="e" cm="1">
        <f t="array" aca="1" ref="BL187" ca="1">_xlfn.XLOOKUP($A187&amp;$B187,'[2]产值及收款计划（2026）'!$A:$A&amp;'[2]产值及收款计划（2026）'!$B:$B,'[2]产值及收款计划（2026）'!BL:BL)</f>
        <v>#NAME?</v>
      </c>
      <c r="BM187" s="256"/>
      <c r="BN187" s="256"/>
      <c r="BO187" s="256"/>
      <c r="BP187" s="256"/>
      <c r="BQ187" s="255" t="e" cm="1">
        <f t="array" aca="1" ref="BQ187" ca="1">_xlfn.XLOOKUP($A187&amp;$B187,'[2]产值及收款计划（2026）'!$A:$A&amp;'[2]产值及收款计划（2026）'!$B:$B,'[2]产值及收款计划（2026）'!BQ:BQ)</f>
        <v>#NAME?</v>
      </c>
      <c r="BR187" s="256" t="e" cm="1">
        <f t="array" aca="1" ref="BR187" ca="1">_xlfn.XLOOKUP($A187&amp;$B187,'[2]产值及收款计划（2026）'!$A:$A&amp;'[2]产值及收款计划（2026）'!$B:$B,'[2]产值及收款计划（2026）'!BR:BR)</f>
        <v>#NAME?</v>
      </c>
      <c r="CA187" s="256" t="e" cm="1">
        <f t="array" aca="1" ref="CA187" ca="1">_xlfn.XLOOKUP($A187&amp;$B187,'[2]产值及收款计划（2026）'!$A:$A&amp;'[2]产值及收款计划（2026）'!$B:$B,'[2]产值及收款计划（2026）'!CA:CA)</f>
        <v>#NAME?</v>
      </c>
      <c r="CB187" s="256" t="e" cm="1">
        <f t="array" aca="1" ref="CB187" ca="1">_xlfn.XLOOKUP($A187&amp;$B187,'[2]产值及收款计划（2026）'!$A:$A&amp;'[2]产值及收款计划（2026）'!$B:$B,'[2]产值及收款计划（2026）'!CB:CB)</f>
        <v>#NAME?</v>
      </c>
      <c r="CC187" s="256" t="e" cm="1">
        <f t="array" aca="1" ref="CC187" ca="1">_xlfn.XLOOKUP($A187&amp;$B187,'[2]产值及收款计划（2026）'!$A:$A&amp;'[2]产值及收款计划（2026）'!$B:$B,'[2]产值及收款计划（2026）'!CC:CC)</f>
        <v>#NAME?</v>
      </c>
      <c r="CD187" s="256" t="e" cm="1">
        <f t="array" aca="1" ref="CD187" ca="1">_xlfn.XLOOKUP($A187&amp;$B187,'[2]产值及收款计划（2026）'!$A:$A&amp;'[2]产值及收款计划（2026）'!$B:$B,'[2]产值及收款计划（2026）'!CD:CD)</f>
        <v>#NAME?</v>
      </c>
      <c r="CE187" s="256" t="e" cm="1">
        <f t="array" aca="1" ref="CE187" ca="1">_xlfn.XLOOKUP($A187&amp;$B187,'[2]产值及收款计划（2026）'!$A:$A&amp;'[2]产值及收款计划（2026）'!$B:$B,'[2]产值及收款计划（2026）'!CE:CE)</f>
        <v>#NAME?</v>
      </c>
      <c r="CF187" s="256" t="e" cm="1">
        <f t="array" aca="1" ref="CF187" ca="1">_xlfn.XLOOKUP($A187&amp;$B187,'[2]产值及收款计划（2026）'!$A:$A&amp;'[2]产值及收款计划（2026）'!$B:$B,'[2]产值及收款计划（2026）'!CF:CF)</f>
        <v>#NAME?</v>
      </c>
      <c r="CG187" s="256" t="e" cm="1">
        <f t="array" aca="1" ref="CG187" ca="1">_xlfn.XLOOKUP($A187&amp;$B187,'[2]产值及收款计划（2026）'!$A:$A&amp;'[2]产值及收款计划（2026）'!$B:$B,'[2]产值及收款计划（2026）'!CG:CG)</f>
        <v>#NAME?</v>
      </c>
      <c r="CH187" s="256" t="e" cm="1">
        <f t="array" aca="1" ref="CH187" ca="1">_xlfn.XLOOKUP($A187&amp;$B187,'[2]产值及收款计划（2026）'!$A:$A&amp;'[2]产值及收款计划（2026）'!$B:$B,'[2]产值及收款计划（2026）'!CH:CH)</f>
        <v>#NAME?</v>
      </c>
      <c r="CI187" s="256" t="e" cm="1">
        <f t="array" aca="1" ref="CI187" ca="1">_xlfn.XLOOKUP($A187&amp;$B187,'[2]产值及收款计划（2026）'!$A:$A&amp;'[2]产值及收款计划（2026）'!$B:$B,'[2]产值及收款计划（2026）'!CI:CI)</f>
        <v>#NAME?</v>
      </c>
      <c r="CJ187" s="256" t="e" cm="1">
        <f t="array" aca="1" ref="CJ187" ca="1">_xlfn.XLOOKUP($A187&amp;$B187,'[2]产值及收款计划（2026）'!$A:$A&amp;'[2]产值及收款计划（2026）'!$B:$B,'[2]产值及收款计划（2026）'!CJ:CJ)</f>
        <v>#NAME?</v>
      </c>
      <c r="CK187" s="256" t="e" cm="1">
        <f t="array" aca="1" ref="CK187" ca="1">_xlfn.XLOOKUP($A187&amp;$B187,'[2]产值及收款计划（2026）'!$A:$A&amp;'[2]产值及收款计划（2026）'!$B:$B,'[2]产值及收款计划（2026）'!CK:CK)</f>
        <v>#NAME?</v>
      </c>
      <c r="CL187" s="256" t="e" cm="1">
        <f t="array" aca="1" ref="CL187" ca="1">_xlfn.XLOOKUP($A187&amp;$B187,'[2]产值及收款计划（2026）'!$A:$A&amp;'[2]产值及收款计划（2026）'!$B:$B,'[2]产值及收款计划（2026）'!CL:CL)</f>
        <v>#NAME?</v>
      </c>
      <c r="DA187" s="256" t="e" cm="1">
        <f t="array" aca="1" ref="DA187" ca="1">_xlfn.XLOOKUP($A187&amp;$B187,'[2]产值及收款计划（2026）'!$A:$A&amp;'[2]产值及收款计划（2026）'!$B:$B,'[2]产值及收款计划（2026）'!DA:DA)</f>
        <v>#NAME?</v>
      </c>
      <c r="DB187" s="256" t="e" cm="1">
        <f t="array" aca="1" ref="DB187" ca="1">_xlfn.XLOOKUP($A187&amp;$B187,'[2]产值及收款计划（2026）'!$A:$A&amp;'[2]产值及收款计划（2026）'!$B:$B,'[2]产值及收款计划（2026）'!DB:DB)</f>
        <v>#NAME?</v>
      </c>
      <c r="DC187" s="256" t="e" cm="1">
        <f t="array" aca="1" ref="DC187" ca="1">_xlfn.XLOOKUP($A187&amp;$B187,'[2]产值及收款计划（2026）'!$A:$A&amp;'[2]产值及收款计划（2026）'!$B:$B,'[2]产值及收款计划（2026）'!DC:DC)</f>
        <v>#NAME?</v>
      </c>
      <c r="DD187" s="256" t="e" cm="1">
        <f t="array" aca="1" ref="DD187" ca="1">_xlfn.XLOOKUP($A187&amp;$B187,'[2]产值及收款计划（2026）'!$A:$A&amp;'[2]产值及收款计划（2026）'!$B:$B,'[2]产值及收款计划（2026）'!DD:DD)</f>
        <v>#NAME?</v>
      </c>
      <c r="DE187" s="256" t="e" cm="1">
        <f t="array" aca="1" ref="DE187" ca="1">_xlfn.XLOOKUP($A187&amp;$B187,'[2]产值及收款计划（2026）'!$A:$A&amp;'[2]产值及收款计划（2026）'!$B:$B,'[2]产值及收款计划（2026）'!DE:DE)</f>
        <v>#NAME?</v>
      </c>
      <c r="DF187" s="256" t="e" cm="1">
        <f t="array" aca="1" ref="DF187" ca="1">_xlfn.XLOOKUP($A187&amp;$B187,'[2]产值及收款计划（2026）'!$A:$A&amp;'[2]产值及收款计划（2026）'!$B:$B,'[2]产值及收款计划（2026）'!DF:DF)</f>
        <v>#NAME?</v>
      </c>
      <c r="DG187" s="256" t="e" cm="1">
        <f t="array" aca="1" ref="DG187" ca="1">_xlfn.XLOOKUP($A187&amp;$B187,'[2]产值及收款计划（2026）'!$A:$A&amp;'[2]产值及收款计划（2026）'!$B:$B,'[2]产值及收款计划（2026）'!DG:DG)</f>
        <v>#NAME?</v>
      </c>
      <c r="DH187" s="256" t="e" cm="1">
        <f t="array" aca="1" ref="DH187" ca="1">_xlfn.XLOOKUP($A187&amp;$B187,'[2]产值及收款计划（2026）'!$A:$A&amp;'[2]产值及收款计划（2026）'!$B:$B,'[2]产值及收款计划（2026）'!DH:DH)</f>
        <v>#NAME?</v>
      </c>
      <c r="DI187" s="256" t="e" cm="1">
        <f t="array" aca="1" ref="DI187" ca="1">_xlfn.XLOOKUP($A187&amp;$B187,'[2]产值及收款计划（2026）'!$A:$A&amp;'[2]产值及收款计划（2026）'!$B:$B,'[2]产值及收款计划（2026）'!DI:DI)</f>
        <v>#NAME?</v>
      </c>
      <c r="DJ187" s="256" t="e" cm="1">
        <f t="array" aca="1" ref="DJ187" ca="1">_xlfn.XLOOKUP($A187&amp;$B187,'[2]产值及收款计划（2026）'!$A:$A&amp;'[2]产值及收款计划（2026）'!$B:$B,'[2]产值及收款计划（2026）'!DJ:DJ)</f>
        <v>#NAME?</v>
      </c>
      <c r="DK187" s="256" t="e" cm="1">
        <f t="array" aca="1" ref="DK187" ca="1">_xlfn.XLOOKUP($A187&amp;$B187,'[2]产值及收款计划（2026）'!$A:$A&amp;'[2]产值及收款计划（2026）'!$B:$B,'[2]产值及收款计划（2026）'!DK:DK)</f>
        <v>#NAME?</v>
      </c>
      <c r="DL187" s="256" t="e" cm="1">
        <f t="array" aca="1" ref="DL187" ca="1">_xlfn.XLOOKUP($A187&amp;$B187,'[2]产值及收款计划（2026）'!$A:$A&amp;'[2]产值及收款计划（2026）'!$B:$B,'[2]产值及收款计划（2026）'!DL:DL)</f>
        <v>#NAME?</v>
      </c>
      <c r="DM187" s="264"/>
      <c r="DN187" s="250"/>
    </row>
    <row r="188" spans="1:118" ht="20.25" x14ac:dyDescent="0.15">
      <c r="A188" s="254">
        <f t="shared" si="14"/>
        <v>7</v>
      </c>
      <c r="B188" s="254" t="s">
        <v>26</v>
      </c>
      <c r="C188" s="255" t="e" cm="1">
        <f t="array" aca="1" ref="C188" ca="1">_xlfn.XLOOKUP($A188&amp;$B188,'[2]产值及收款计划（2026）'!$A:$A&amp;'[2]产值及收款计划（2026）'!$B:$B,'[2]产值及收款计划（2026）'!C:C)</f>
        <v>#NAME?</v>
      </c>
      <c r="D188" s="255" t="e" cm="1">
        <f t="array" aca="1" ref="D188" ca="1">_xlfn.XLOOKUP($A188&amp;$B188,'[2]产值及收款计划（2026）'!$A:$A&amp;'[2]产值及收款计划（2026）'!$B:$B,'[2]产值及收款计划（2026）'!D:D)</f>
        <v>#NAME?</v>
      </c>
      <c r="E188" s="256" t="e" cm="1">
        <f t="array" aca="1" ref="E188" ca="1">_xlfn.XLOOKUP($A188&amp;$B188,'[2]产值及收款计划（2026）'!$A:$A&amp;'[2]产值及收款计划（2026）'!$B:$B,'[2]产值及收款计划（2026）'!E:E)</f>
        <v>#NAME?</v>
      </c>
      <c r="F188" s="256" t="e" cm="1">
        <f t="array" aca="1" ref="F188" ca="1">_xlfn.XLOOKUP($A188&amp;$B188,'[2]产值及收款计划（2026）'!$A:$A&amp;'[2]产值及收款计划（2026）'!$B:$B,'[2]产值及收款计划（2026）'!F:F)</f>
        <v>#NAME?</v>
      </c>
      <c r="G188" s="256" t="e" cm="1">
        <f t="array" aca="1" ref="G188" ca="1">_xlfn.XLOOKUP($A188&amp;$B188,'[2]产值及收款计划（2026）'!$A:$A&amp;'[2]产值及收款计划（2026）'!$B:$B,'[2]产值及收款计划（2026）'!G:G)</f>
        <v>#NAME?</v>
      </c>
      <c r="H188" s="256" t="e" cm="1">
        <f t="array" aca="1" ref="H188" ca="1">_xlfn.XLOOKUP($A188&amp;$B188,'[2]产值及收款计划（2026）'!$A:$A&amp;'[2]产值及收款计划（2026）'!$B:$B,'[2]产值及收款计划（2026）'!H:H)</f>
        <v>#NAME?</v>
      </c>
      <c r="I188" s="257" t="e" cm="1">
        <f t="array" aca="1" ref="I188" ca="1">_xlfn.XLOOKUP($A188&amp;$B188,'[2]产值及收款计划（2026）'!$A:$A&amp;'[2]产值及收款计划（2026）'!$B:$B,'[2]产值及收款计划（2026）'!I:I)</f>
        <v>#NAME?</v>
      </c>
      <c r="J188" s="258" t="e" cm="1">
        <f t="array" aca="1" ref="J188" ca="1">_xlfn.XLOOKUP($A188&amp;$B188,'[2]产值及收款计划（2026）'!$A:$A&amp;'[2]产值及收款计划（2026）'!$B:$B,'[2]产值及收款计划（2026）'!J:J)</f>
        <v>#NAME?</v>
      </c>
      <c r="K188" s="256" t="e" cm="1">
        <f t="array" aca="1" ref="K188" ca="1">_xlfn.XLOOKUP($A188&amp;$B188,'[2]产值及收款计划（2026）'!$A:$A&amp;'[2]产值及收款计划（2026）'!$B:$B,'[2]产值及收款计划（2026）'!K:K)</f>
        <v>#NAME?</v>
      </c>
      <c r="L188" s="256" t="e" cm="1">
        <f t="array" aca="1" ref="L188" ca="1">_xlfn.XLOOKUP($A188&amp;$B188,'[2]产值及收款计划（2026）'!$A:$A&amp;'[2]产值及收款计划（2026）'!$B:$B,'[2]产值及收款计划（2026）'!L:L)</f>
        <v>#NAME?</v>
      </c>
      <c r="M188" s="256" t="e" cm="1">
        <f t="array" aca="1" ref="M188" ca="1">_xlfn.XLOOKUP($A188&amp;$B188,'[2]产值及收款计划（2026）'!$A:$A&amp;'[2]产值及收款计划（2026）'!$B:$B,'[2]产值及收款计划（2026）'!M:M)</f>
        <v>#NAME?</v>
      </c>
      <c r="N188" s="256" t="e" cm="1">
        <f t="array" aca="1" ref="N188" ca="1">_xlfn.XLOOKUP($A188&amp;$B188,'[2]产值及收款计划（2026）'!$A:$A&amp;'[2]产值及收款计划（2026）'!$B:$B,'[2]产值及收款计划（2026）'!N:N)</f>
        <v>#NAME?</v>
      </c>
      <c r="O188" s="256" t="e" cm="1">
        <f t="array" aca="1" ref="O188" ca="1">_xlfn.XLOOKUP($A188&amp;$B188,'[2]产值及收款计划（2026）'!$A:$A&amp;'[2]产值及收款计划（2026）'!$B:$B,'[2]产值及收款计划（2026）'!O:O)</f>
        <v>#NAME?</v>
      </c>
      <c r="P188" s="255" t="e" cm="1">
        <f t="array" aca="1" ref="P188" ca="1">_xlfn.XLOOKUP($A188&amp;$B188,'[2]产值及收款计划（2026）'!$A:$A&amp;'[2]产值及收款计划（2026）'!$B:$B,'[2]产值及收款计划（2026）'!P:P)</f>
        <v>#NAME?</v>
      </c>
      <c r="Q188" s="256" t="e" cm="1">
        <f t="array" aca="1" ref="Q188" ca="1">_xlfn.XLOOKUP($A188&amp;$B188,'[2]产值及收款计划（2026）'!$A:$A&amp;'[2]产值及收款计划（2026）'!$B:$B,'[2]产值及收款计划（2026）'!Q:Q)</f>
        <v>#NAME?</v>
      </c>
      <c r="R188" s="256" t="e" cm="1">
        <f t="array" aca="1" ref="R188" ca="1">_xlfn.XLOOKUP($A188&amp;$B188,'[2]产值及收款计划（2026）'!$A:$A&amp;'[2]产值及收款计划（2026）'!$B:$B,'[2]产值及收款计划（2026）'!R:R)</f>
        <v>#NAME?</v>
      </c>
      <c r="S188" s="256" t="e" cm="1">
        <f t="array" aca="1" ref="S188" ca="1">_xlfn.XLOOKUP($A188&amp;$B188,'[2]产值及收款计划（2026）'!$A:$A&amp;'[2]产值及收款计划（2026）'!$B:$B,'[2]产值及收款计划（2026）'!S:S)</f>
        <v>#NAME?</v>
      </c>
      <c r="T188" s="256" t="e" cm="1">
        <f t="array" aca="1" ref="T188" ca="1">_xlfn.XLOOKUP($A188&amp;$B188,'[2]产值及收款计划（2026）'!$A:$A&amp;'[2]产值及收款计划（2026）'!$B:$B,'[2]产值及收款计划（2026）'!T:T)</f>
        <v>#NAME?</v>
      </c>
      <c r="U188" s="256" t="e" cm="1">
        <f t="array" aca="1" ref="U188" ca="1">_xlfn.XLOOKUP($A188&amp;$B188,'[2]产值及收款计划（2026）'!$A:$A&amp;'[2]产值及收款计划（2026）'!$B:$B,'[2]产值及收款计划（2026）'!U:U)</f>
        <v>#NAME?</v>
      </c>
      <c r="V188" s="256" t="e" cm="1">
        <f t="array" aca="1" ref="V188" ca="1">_xlfn.XLOOKUP($A188&amp;$B188,'[2]产值及收款计划（2026）'!$A:$A&amp;'[2]产值及收款计划（2026）'!$B:$B,'[2]产值及收款计划（2026）'!V:V)</f>
        <v>#NAME?</v>
      </c>
      <c r="W188" s="256" t="e" cm="1">
        <f t="array" aca="1" ref="W188" ca="1">_xlfn.XLOOKUP($A188&amp;$B188,'[2]产值及收款计划（2026）'!$A:$A&amp;'[2]产值及收款计划（2026）'!$B:$B,'[2]产值及收款计划（2026）'!W:W)</f>
        <v>#NAME?</v>
      </c>
      <c r="X188" s="256" t="e" cm="1">
        <f t="array" aca="1" ref="X188" ca="1">_xlfn.XLOOKUP($A188&amp;$B188,'[2]产值及收款计划（2026）'!$A:$A&amp;'[2]产值及收款计划（2026）'!$B:$B,'[2]产值及收款计划（2026）'!X:X)</f>
        <v>#NAME?</v>
      </c>
      <c r="Y188" s="256" t="e" cm="1">
        <f t="array" aca="1" ref="Y188" ca="1">_xlfn.XLOOKUP($A188&amp;$B188,'[2]产值及收款计划（2026）'!$A:$A&amp;'[2]产值及收款计划（2026）'!$B:$B,'[2]产值及收款计划（2026）'!Y:Y)</f>
        <v>#NAME?</v>
      </c>
      <c r="Z188" s="256" t="e" cm="1">
        <f t="array" aca="1" ref="Z188" ca="1">_xlfn.XLOOKUP($A188&amp;$B188,'[2]产值及收款计划（2026）'!$A:$A&amp;'[2]产值及收款计划（2026）'!$B:$B,'[2]产值及收款计划（2026）'!Z:Z)</f>
        <v>#NAME?</v>
      </c>
      <c r="AA188" s="256" t="e" cm="1">
        <f t="array" aca="1" ref="AA188" ca="1">_xlfn.XLOOKUP($A188&amp;$B188,'[2]产值及收款计划（2026）'!$A:$A&amp;'[2]产值及收款计划（2026）'!$B:$B,'[2]产值及收款计划（2026）'!AA:AA)</f>
        <v>#NAME?</v>
      </c>
      <c r="AB188" s="256" t="e" cm="1">
        <f t="array" aca="1" ref="AB188" ca="1">_xlfn.XLOOKUP($A188&amp;$B188,'[2]产值及收款计划（2026）'!$A:$A&amp;'[2]产值及收款计划（2026）'!$B:$B,'[2]产值及收款计划（2026）'!AB:AB)</f>
        <v>#NAME?</v>
      </c>
      <c r="AC188" s="256" t="e" cm="1">
        <f t="array" aca="1" ref="AC188" ca="1">_xlfn.XLOOKUP($A188&amp;$B188,'[2]产值及收款计划（2026）'!$A:$A&amp;'[2]产值及收款计划（2026）'!$B:$B,'[2]产值及收款计划（2026）'!AC:AC)</f>
        <v>#NAME?</v>
      </c>
      <c r="AD188" s="256" t="e" cm="1">
        <f t="array" aca="1" ref="AD188" ca="1">_xlfn.XLOOKUP($A188&amp;$B188,'[2]产值及收款计划（2026）'!$A:$A&amp;'[2]产值及收款计划（2026）'!$B:$B,'[2]产值及收款计划（2026）'!AD:AD)</f>
        <v>#NAME?</v>
      </c>
      <c r="AE188" s="256" t="e" cm="1">
        <f t="array" aca="1" ref="AE188" ca="1">_xlfn.XLOOKUP($A188&amp;$B188,'[2]产值及收款计划（2026）'!$A:$A&amp;'[2]产值及收款计划（2026）'!$B:$B,'[2]产值及收款计划（2026）'!AE:AE)</f>
        <v>#NAME?</v>
      </c>
      <c r="AF188" s="256" t="e" cm="1">
        <f t="array" aca="1" ref="AF188" ca="1">_xlfn.XLOOKUP($A188&amp;$B188,'[2]产值及收款计划（2026）'!$A:$A&amp;'[2]产值及收款计划（2026）'!$B:$B,'[2]产值及收款计划（2026）'!AF:AF)</f>
        <v>#NAME?</v>
      </c>
      <c r="AG188" s="256" t="e" cm="1">
        <f t="array" aca="1" ref="AG188" ca="1">_xlfn.XLOOKUP($A188&amp;$B188,'[2]产值及收款计划（2026）'!$A:$A&amp;'[2]产值及收款计划（2026）'!$B:$B,'[2]产值及收款计划（2026）'!AG:AG)</f>
        <v>#NAME?</v>
      </c>
      <c r="AH188" s="256" t="e" cm="1">
        <f t="array" aca="1" ref="AH188" ca="1">_xlfn.XLOOKUP($A188&amp;$B188,'[2]产值及收款计划（2026）'!$A:$A&amp;'[2]产值及收款计划（2026）'!$B:$B,'[2]产值及收款计划（2026）'!AH:AH)</f>
        <v>#NAME?</v>
      </c>
      <c r="AI188" s="256" t="e" cm="1">
        <f t="array" aca="1" ref="AI188" ca="1">_xlfn.XLOOKUP($A188&amp;$B188,'[2]产值及收款计划（2026）'!$A:$A&amp;'[2]产值及收款计划（2026）'!$B:$B,'[2]产值及收款计划（2026）'!AI:AI)</f>
        <v>#NAME?</v>
      </c>
      <c r="AJ188" s="256" t="e" cm="1">
        <f t="array" aca="1" ref="AJ188" ca="1">_xlfn.XLOOKUP($A188&amp;$B188,'[2]产值及收款计划（2026）'!$A:$A&amp;'[2]产值及收款计划（2026）'!$B:$B,'[2]产值及收款计划（2026）'!AJ:AJ)</f>
        <v>#NAME?</v>
      </c>
      <c r="AK188" s="256" t="e" cm="1">
        <f t="array" aca="1" ref="AK188" ca="1">_xlfn.XLOOKUP($A188&amp;$B188,'[2]产值及收款计划（2026）'!$A:$A&amp;'[2]产值及收款计划（2026）'!$B:$B,'[2]产值及收款计划（2026）'!AK:AK)</f>
        <v>#NAME?</v>
      </c>
      <c r="AL188" s="256" t="e" cm="1">
        <f t="array" aca="1" ref="AL188" ca="1">_xlfn.XLOOKUP($A188&amp;$B188,'[2]产值及收款计划（2026）'!$A:$A&amp;'[2]产值及收款计划（2026）'!$B:$B,'[2]产值及收款计划（2026）'!AL:AL)</f>
        <v>#NAME?</v>
      </c>
      <c r="AM188" s="263" t="e" cm="1">
        <f t="array" aca="1" ref="AM188" ca="1">_xlfn.LET(_xlpm.勾选月份状态数组,TRANSPOSE('PPT(12-15页）-TOP10'!$A$3:$A$14),_xlpm.选择数据区,IF('PPT(12-15页）-TOP10'!$E$3="收款",$BA188:$BL188,$AA188:$AL188),SUM(_xlfn._xlws.FILTER(_xlpm.选择数据区,_xlpm.勾选月份状态数组,"")))</f>
        <v>#NAME?</v>
      </c>
      <c r="AN188" s="256" t="e" cm="1">
        <f t="array" aca="1" ref="AN188" ca="1">_xlfn.LET(_xlpm.勾选月份状态数组,TRANSPOSE('PPT(12-15页）-TOP10'!$A$3:$A$14),_xlpm.选择数据区,IF('PPT(12-15页）-TOP10'!$E$3="收款",$DA188:$DL188,$CA188:$CL188),SUM(_xlfn._xlws.FILTER(_xlpm.选择数据区,_xlpm.勾选月份状态数组,"")))</f>
        <v>#NAME?</v>
      </c>
      <c r="AO188" s="256" t="e">
        <f ca="1">SUM(CA188:CC188)+SUM(AD188:AL188)</f>
        <v>#NAME?</v>
      </c>
      <c r="AP188" s="256"/>
      <c r="AQ188" s="256"/>
      <c r="AR188" s="256"/>
      <c r="AS188" s="256" t="e" cm="1">
        <f t="array" aca="1" ref="AS188" ca="1">_xlfn.XLOOKUP($A188&amp;$B188,'[2]产值及收款计划（2026）'!$A:$A&amp;'[2]产值及收款计划（2026）'!$B:$B,'[2]产值及收款计划（2026）'!AS:AS)</f>
        <v>#NAME?</v>
      </c>
      <c r="AT188" s="256" t="e" cm="1">
        <f t="array" aca="1" ref="AT188" ca="1">_xlfn.XLOOKUP($A188&amp;$B188,'[2]产值及收款计划（2026）'!$A:$A&amp;'[2]产值及收款计划（2026）'!$B:$B,'[2]产值及收款计划（2026）'!AT:AT)</f>
        <v>#NAME?</v>
      </c>
      <c r="AU188" s="256" t="e" cm="1">
        <f t="array" aca="1" ref="AU188" ca="1">_xlfn.XLOOKUP($A188&amp;$B188,'[2]产值及收款计划（2026）'!$A:$A&amp;'[2]产值及收款计划（2026）'!$B:$B,'[2]产值及收款计划（2026）'!AU:AU)</f>
        <v>#NAME?</v>
      </c>
      <c r="AV188" s="256" t="e" cm="1">
        <f t="array" aca="1" ref="AV188" ca="1">_xlfn.XLOOKUP($A188&amp;$B188,'[2]产值及收款计划（2026）'!$A:$A&amp;'[2]产值及收款计划（2026）'!$B:$B,'[2]产值及收款计划（2026）'!AV:AV)</f>
        <v>#NAME?</v>
      </c>
      <c r="AW188" s="256" t="e" cm="1">
        <f t="array" aca="1" ref="AW188" ca="1">_xlfn.XLOOKUP($A188&amp;$B188,'[2]产值及收款计划（2026）'!$A:$A&amp;'[2]产值及收款计划（2026）'!$B:$B,'[2]产值及收款计划（2026）'!AW:AW)</f>
        <v>#NAME?</v>
      </c>
      <c r="AX188" s="256" t="e" cm="1">
        <f t="array" aca="1" ref="AX188" ca="1">_xlfn.XLOOKUP($A188&amp;$B188,'[2]产值及收款计划（2026）'!$A:$A&amp;'[2]产值及收款计划（2026）'!$B:$B,'[2]产值及收款计划（2026）'!AX:AX)</f>
        <v>#NAME?</v>
      </c>
      <c r="AY188" s="256" t="e" cm="1">
        <f t="array" aca="1" ref="AY188" ca="1">_xlfn.XLOOKUP($A188&amp;$B188,'[2]产值及收款计划（2026）'!$A:$A&amp;'[2]产值及收款计划（2026）'!$B:$B,'[2]产值及收款计划（2026）'!AY:AY)</f>
        <v>#NAME?</v>
      </c>
      <c r="AZ188" s="256" t="e" cm="1">
        <f t="array" aca="1" ref="AZ188" ca="1">_xlfn.XLOOKUP($A188&amp;$B188,'[2]产值及收款计划（2026）'!$A:$A&amp;'[2]产值及收款计划（2026）'!$B:$B,'[2]产值及收款计划（2026）'!AZ:AZ)</f>
        <v>#NAME?</v>
      </c>
      <c r="BA188" s="256" t="e" cm="1">
        <f t="array" aca="1" ref="BA188" ca="1">_xlfn.XLOOKUP($A188&amp;$B188,'[2]产值及收款计划（2026）'!$A:$A&amp;'[2]产值及收款计划（2026）'!$B:$B,'[2]产值及收款计划（2026）'!BA:BA)</f>
        <v>#NAME?</v>
      </c>
      <c r="BB188" s="256" t="e" cm="1">
        <f t="array" aca="1" ref="BB188" ca="1">_xlfn.XLOOKUP($A188&amp;$B188,'[2]产值及收款计划（2026）'!$A:$A&amp;'[2]产值及收款计划（2026）'!$B:$B,'[2]产值及收款计划（2026）'!BB:BB)</f>
        <v>#NAME?</v>
      </c>
      <c r="BC188" s="256" t="e" cm="1">
        <f t="array" aca="1" ref="BC188" ca="1">_xlfn.XLOOKUP($A188&amp;$B188,'[2]产值及收款计划（2026）'!$A:$A&amp;'[2]产值及收款计划（2026）'!$B:$B,'[2]产值及收款计划（2026）'!BC:BC)</f>
        <v>#NAME?</v>
      </c>
      <c r="BD188" s="256" t="e" cm="1">
        <f t="array" aca="1" ref="BD188" ca="1">_xlfn.XLOOKUP($A188&amp;$B188,'[2]产值及收款计划（2026）'!$A:$A&amp;'[2]产值及收款计划（2026）'!$B:$B,'[2]产值及收款计划（2026）'!BD:BD)</f>
        <v>#NAME?</v>
      </c>
      <c r="BE188" s="256" t="e" cm="1">
        <f t="array" aca="1" ref="BE188" ca="1">_xlfn.XLOOKUP($A188&amp;$B188,'[2]产值及收款计划（2026）'!$A:$A&amp;'[2]产值及收款计划（2026）'!$B:$B,'[2]产值及收款计划（2026）'!BE:BE)</f>
        <v>#NAME?</v>
      </c>
      <c r="BF188" s="256" t="e" cm="1">
        <f t="array" aca="1" ref="BF188" ca="1">_xlfn.XLOOKUP($A188&amp;$B188,'[2]产值及收款计划（2026）'!$A:$A&amp;'[2]产值及收款计划（2026）'!$B:$B,'[2]产值及收款计划（2026）'!BF:BF)</f>
        <v>#NAME?</v>
      </c>
      <c r="BG188" s="256" t="e" cm="1">
        <f t="array" aca="1" ref="BG188" ca="1">_xlfn.XLOOKUP($A188&amp;$B188,'[2]产值及收款计划（2026）'!$A:$A&amp;'[2]产值及收款计划（2026）'!$B:$B,'[2]产值及收款计划（2026）'!BG:BG)</f>
        <v>#NAME?</v>
      </c>
      <c r="BH188" s="256" t="e" cm="1">
        <f t="array" aca="1" ref="BH188" ca="1">_xlfn.XLOOKUP($A188&amp;$B188,'[2]产值及收款计划（2026）'!$A:$A&amp;'[2]产值及收款计划（2026）'!$B:$B,'[2]产值及收款计划（2026）'!BH:BH)</f>
        <v>#NAME?</v>
      </c>
      <c r="BI188" s="256" t="e" cm="1">
        <f t="array" aca="1" ref="BI188" ca="1">_xlfn.XLOOKUP($A188&amp;$B188,'[2]产值及收款计划（2026）'!$A:$A&amp;'[2]产值及收款计划（2026）'!$B:$B,'[2]产值及收款计划（2026）'!BI:BI)</f>
        <v>#NAME?</v>
      </c>
      <c r="BJ188" s="256" t="e" cm="1">
        <f t="array" aca="1" ref="BJ188" ca="1">_xlfn.XLOOKUP($A188&amp;$B188,'[2]产值及收款计划（2026）'!$A:$A&amp;'[2]产值及收款计划（2026）'!$B:$B,'[2]产值及收款计划（2026）'!BJ:BJ)</f>
        <v>#NAME?</v>
      </c>
      <c r="BK188" s="256" t="e" cm="1">
        <f t="array" aca="1" ref="BK188" ca="1">_xlfn.XLOOKUP($A188&amp;$B188,'[2]产值及收款计划（2026）'!$A:$A&amp;'[2]产值及收款计划（2026）'!$B:$B,'[2]产值及收款计划（2026）'!BK:BK)</f>
        <v>#NAME?</v>
      </c>
      <c r="BL188" s="256" t="e" cm="1">
        <f t="array" aca="1" ref="BL188" ca="1">_xlfn.XLOOKUP($A188&amp;$B188,'[2]产值及收款计划（2026）'!$A:$A&amp;'[2]产值及收款计划（2026）'!$B:$B,'[2]产值及收款计划（2026）'!BL:BL)</f>
        <v>#NAME?</v>
      </c>
      <c r="BM188" s="256"/>
      <c r="BN188" s="256"/>
      <c r="BO188" s="256"/>
      <c r="BP188" s="256"/>
      <c r="BQ188" s="255" t="e" cm="1">
        <f t="array" aca="1" ref="BQ188" ca="1">_xlfn.XLOOKUP($A188&amp;$B188,'[2]产值及收款计划（2026）'!$A:$A&amp;'[2]产值及收款计划（2026）'!$B:$B,'[2]产值及收款计划（2026）'!BQ:BQ)</f>
        <v>#NAME?</v>
      </c>
      <c r="BR188" s="256" t="e" cm="1">
        <f t="array" aca="1" ref="BR188" ca="1">_xlfn.XLOOKUP($A188&amp;$B188,'[2]产值及收款计划（2026）'!$A:$A&amp;'[2]产值及收款计划（2026）'!$B:$B,'[2]产值及收款计划（2026）'!BR:BR)</f>
        <v>#NAME?</v>
      </c>
      <c r="CA188" s="256" t="e" cm="1">
        <f t="array" aca="1" ref="CA188" ca="1">_xlfn.XLOOKUP($A188&amp;$B188,'[2]产值及收款计划（2026）'!$A:$A&amp;'[2]产值及收款计划（2026）'!$B:$B,'[2]产值及收款计划（2026）'!CA:CA)</f>
        <v>#NAME?</v>
      </c>
      <c r="CB188" s="256" t="e" cm="1">
        <f t="array" aca="1" ref="CB188" ca="1">_xlfn.XLOOKUP($A188&amp;$B188,'[2]产值及收款计划（2026）'!$A:$A&amp;'[2]产值及收款计划（2026）'!$B:$B,'[2]产值及收款计划（2026）'!CB:CB)</f>
        <v>#NAME?</v>
      </c>
      <c r="CC188" s="256" t="e" cm="1">
        <f t="array" aca="1" ref="CC188" ca="1">_xlfn.XLOOKUP($A188&amp;$B188,'[2]产值及收款计划（2026）'!$A:$A&amp;'[2]产值及收款计划（2026）'!$B:$B,'[2]产值及收款计划（2026）'!CC:CC)</f>
        <v>#NAME?</v>
      </c>
      <c r="CD188" s="256" t="e" cm="1">
        <f t="array" aca="1" ref="CD188" ca="1">_xlfn.XLOOKUP($A188&amp;$B188,'[2]产值及收款计划（2026）'!$A:$A&amp;'[2]产值及收款计划（2026）'!$B:$B,'[2]产值及收款计划（2026）'!CD:CD)</f>
        <v>#NAME?</v>
      </c>
      <c r="CE188" s="256" t="e" cm="1">
        <f t="array" aca="1" ref="CE188" ca="1">_xlfn.XLOOKUP($A188&amp;$B188,'[2]产值及收款计划（2026）'!$A:$A&amp;'[2]产值及收款计划（2026）'!$B:$B,'[2]产值及收款计划（2026）'!CE:CE)</f>
        <v>#NAME?</v>
      </c>
      <c r="CF188" s="256" t="e" cm="1">
        <f t="array" aca="1" ref="CF188" ca="1">_xlfn.XLOOKUP($A188&amp;$B188,'[2]产值及收款计划（2026）'!$A:$A&amp;'[2]产值及收款计划（2026）'!$B:$B,'[2]产值及收款计划（2026）'!CF:CF)</f>
        <v>#NAME?</v>
      </c>
      <c r="CG188" s="256" t="e" cm="1">
        <f t="array" aca="1" ref="CG188" ca="1">_xlfn.XLOOKUP($A188&amp;$B188,'[2]产值及收款计划（2026）'!$A:$A&amp;'[2]产值及收款计划（2026）'!$B:$B,'[2]产值及收款计划（2026）'!CG:CG)</f>
        <v>#NAME?</v>
      </c>
      <c r="CH188" s="256" t="e" cm="1">
        <f t="array" aca="1" ref="CH188" ca="1">_xlfn.XLOOKUP($A188&amp;$B188,'[2]产值及收款计划（2026）'!$A:$A&amp;'[2]产值及收款计划（2026）'!$B:$B,'[2]产值及收款计划（2026）'!CH:CH)</f>
        <v>#NAME?</v>
      </c>
      <c r="CI188" s="256" t="e" cm="1">
        <f t="array" aca="1" ref="CI188" ca="1">_xlfn.XLOOKUP($A188&amp;$B188,'[2]产值及收款计划（2026）'!$A:$A&amp;'[2]产值及收款计划（2026）'!$B:$B,'[2]产值及收款计划（2026）'!CI:CI)</f>
        <v>#NAME?</v>
      </c>
      <c r="CJ188" s="256" t="e" cm="1">
        <f t="array" aca="1" ref="CJ188" ca="1">_xlfn.XLOOKUP($A188&amp;$B188,'[2]产值及收款计划（2026）'!$A:$A&amp;'[2]产值及收款计划（2026）'!$B:$B,'[2]产值及收款计划（2026）'!CJ:CJ)</f>
        <v>#NAME?</v>
      </c>
      <c r="CK188" s="256" t="e" cm="1">
        <f t="array" aca="1" ref="CK188" ca="1">_xlfn.XLOOKUP($A188&amp;$B188,'[2]产值及收款计划（2026）'!$A:$A&amp;'[2]产值及收款计划（2026）'!$B:$B,'[2]产值及收款计划（2026）'!CK:CK)</f>
        <v>#NAME?</v>
      </c>
      <c r="CL188" s="256" t="e" cm="1">
        <f t="array" aca="1" ref="CL188" ca="1">_xlfn.XLOOKUP($A188&amp;$B188,'[2]产值及收款计划（2026）'!$A:$A&amp;'[2]产值及收款计划（2026）'!$B:$B,'[2]产值及收款计划（2026）'!CL:CL)</f>
        <v>#NAME?</v>
      </c>
      <c r="DA188" s="256" t="e" cm="1">
        <f t="array" aca="1" ref="DA188" ca="1">_xlfn.XLOOKUP($A188&amp;$B188,'[2]产值及收款计划（2026）'!$A:$A&amp;'[2]产值及收款计划（2026）'!$B:$B,'[2]产值及收款计划（2026）'!DA:DA)</f>
        <v>#NAME?</v>
      </c>
      <c r="DB188" s="256" t="e" cm="1">
        <f t="array" aca="1" ref="DB188" ca="1">_xlfn.XLOOKUP($A188&amp;$B188,'[2]产值及收款计划（2026）'!$A:$A&amp;'[2]产值及收款计划（2026）'!$B:$B,'[2]产值及收款计划（2026）'!DB:DB)</f>
        <v>#NAME?</v>
      </c>
      <c r="DC188" s="256" t="e" cm="1">
        <f t="array" aca="1" ref="DC188" ca="1">_xlfn.XLOOKUP($A188&amp;$B188,'[2]产值及收款计划（2026）'!$A:$A&amp;'[2]产值及收款计划（2026）'!$B:$B,'[2]产值及收款计划（2026）'!DC:DC)</f>
        <v>#NAME?</v>
      </c>
      <c r="DD188" s="256" t="e" cm="1">
        <f t="array" aca="1" ref="DD188" ca="1">_xlfn.XLOOKUP($A188&amp;$B188,'[2]产值及收款计划（2026）'!$A:$A&amp;'[2]产值及收款计划（2026）'!$B:$B,'[2]产值及收款计划（2026）'!DD:DD)</f>
        <v>#NAME?</v>
      </c>
      <c r="DE188" s="256" t="e" cm="1">
        <f t="array" aca="1" ref="DE188" ca="1">_xlfn.XLOOKUP($A188&amp;$B188,'[2]产值及收款计划（2026）'!$A:$A&amp;'[2]产值及收款计划（2026）'!$B:$B,'[2]产值及收款计划（2026）'!DE:DE)</f>
        <v>#NAME?</v>
      </c>
      <c r="DF188" s="256" t="e" cm="1">
        <f t="array" aca="1" ref="DF188" ca="1">_xlfn.XLOOKUP($A188&amp;$B188,'[2]产值及收款计划（2026）'!$A:$A&amp;'[2]产值及收款计划（2026）'!$B:$B,'[2]产值及收款计划（2026）'!DF:DF)</f>
        <v>#NAME?</v>
      </c>
      <c r="DG188" s="256" t="e" cm="1">
        <f t="array" aca="1" ref="DG188" ca="1">_xlfn.XLOOKUP($A188&amp;$B188,'[2]产值及收款计划（2026）'!$A:$A&amp;'[2]产值及收款计划（2026）'!$B:$B,'[2]产值及收款计划（2026）'!DG:DG)</f>
        <v>#NAME?</v>
      </c>
      <c r="DH188" s="256" t="e" cm="1">
        <f t="array" aca="1" ref="DH188" ca="1">_xlfn.XLOOKUP($A188&amp;$B188,'[2]产值及收款计划（2026）'!$A:$A&amp;'[2]产值及收款计划（2026）'!$B:$B,'[2]产值及收款计划（2026）'!DH:DH)</f>
        <v>#NAME?</v>
      </c>
      <c r="DI188" s="256" t="e" cm="1">
        <f t="array" aca="1" ref="DI188" ca="1">_xlfn.XLOOKUP($A188&amp;$B188,'[2]产值及收款计划（2026）'!$A:$A&amp;'[2]产值及收款计划（2026）'!$B:$B,'[2]产值及收款计划（2026）'!DI:DI)</f>
        <v>#NAME?</v>
      </c>
      <c r="DJ188" s="256" t="e" cm="1">
        <f t="array" aca="1" ref="DJ188" ca="1">_xlfn.XLOOKUP($A188&amp;$B188,'[2]产值及收款计划（2026）'!$A:$A&amp;'[2]产值及收款计划（2026）'!$B:$B,'[2]产值及收款计划（2026）'!DJ:DJ)</f>
        <v>#NAME?</v>
      </c>
      <c r="DK188" s="256" t="e" cm="1">
        <f t="array" aca="1" ref="DK188" ca="1">_xlfn.XLOOKUP($A188&amp;$B188,'[2]产值及收款计划（2026）'!$A:$A&amp;'[2]产值及收款计划（2026）'!$B:$B,'[2]产值及收款计划（2026）'!DK:DK)</f>
        <v>#NAME?</v>
      </c>
      <c r="DL188" s="256" t="e" cm="1">
        <f t="array" aca="1" ref="DL188" ca="1">_xlfn.XLOOKUP($A188&amp;$B188,'[2]产值及收款计划（2026）'!$A:$A&amp;'[2]产值及收款计划（2026）'!$B:$B,'[2]产值及收款计划（2026）'!DL:DL)</f>
        <v>#NAME?</v>
      </c>
      <c r="DM188" s="264"/>
      <c r="DN188" s="250"/>
    </row>
    <row r="189" spans="1:118" ht="20.25" x14ac:dyDescent="0.15">
      <c r="A189" s="254">
        <f t="shared" si="14"/>
        <v>8</v>
      </c>
      <c r="B189" s="254" t="s">
        <v>26</v>
      </c>
      <c r="C189" s="255" t="str" cm="1">
        <f t="array" aca="1" ref="C189" ca="1">_xlfn.XLOOKUP($A189&amp;$B189,'[2]产值及收款计划（2026）'!$A:$A&amp;'[2]产值及收款计划（2026）'!$B:$B,'[2]产值及收款计划（2026）'!C:C)</f>
        <v>ZHT2022122200123</v>
      </c>
      <c r="D189" s="255" t="str" cm="1">
        <f t="array" aca="1" ref="D189" ca="1">_xlfn.XLOOKUP($A189&amp;$B189,'[2]产值及收款计划（2026）'!$A:$A&amp;'[2]产值及收款计划（2026）'!$B:$B,'[2]产值及收款计划（2026）'!D:D)</f>
        <v>隧道股份中原区域视频会议系统设备采购合同</v>
      </c>
      <c r="E189" s="256" cm="1">
        <f t="array" aca="1" ref="E189" ca="1">_xlfn.XLOOKUP($A189&amp;$B189,'[2]产值及收款计划（2026）'!$A:$A&amp;'[2]产值及收款计划（2026）'!$B:$B,'[2]产值及收款计划（2026）'!E:E)</f>
        <v>16.877079999999999</v>
      </c>
      <c r="F189" s="256" cm="1">
        <f t="array" aca="1" ref="F189" ca="1">_xlfn.XLOOKUP($A189&amp;$B189,'[2]产值及收款计划（2026）'!$A:$A&amp;'[2]产值及收款计划（2026）'!$B:$B,'[2]产值及收款计划（2026）'!F:F)</f>
        <v>16.877079999999999</v>
      </c>
      <c r="G189" s="256" cm="1">
        <f t="array" aca="1" ref="G189" ca="1">_xlfn.XLOOKUP($A189&amp;$B189,'[2]产值及收款计划（2026）'!$A:$A&amp;'[2]产值及收款计划（2026）'!$B:$B,'[2]产值及收款计划（2026）'!G:G)</f>
        <v>0</v>
      </c>
      <c r="H189" s="256" cm="1">
        <f t="array" aca="1" ref="H189" ca="1">_xlfn.XLOOKUP($A189&amp;$B189,'[2]产值及收款计划（2026）'!$A:$A&amp;'[2]产值及收款计划（2026）'!$B:$B,'[2]产值及收款计划（2026）'!H:H)</f>
        <v>1.31308</v>
      </c>
      <c r="I189" s="257" cm="1">
        <f t="array" aca="1" ref="I189" ca="1">_xlfn.XLOOKUP($A189&amp;$B189,'[2]产值及收款计划（2026）'!$A:$A&amp;'[2]产值及收款计划（2026）'!$B:$B,'[2]产值及收款计划（2026）'!I:I)</f>
        <v>7.7802558262448196E-2</v>
      </c>
      <c r="J189" s="258" cm="1">
        <f t="array" aca="1" ref="J189" ca="1">_xlfn.XLOOKUP($A189&amp;$B189,'[2]产值及收款计划（2026）'!$A:$A&amp;'[2]产值及收款计划（2026）'!$B:$B,'[2]产值及收款计划（2026）'!J:J)</f>
        <v>0.13</v>
      </c>
      <c r="K189" s="256" cm="1">
        <f t="array" aca="1" ref="K189" ca="1">_xlfn.XLOOKUP($A189&amp;$B189,'[2]产值及收款计划（2026）'!$A:$A&amp;'[2]产值及收款计划（2026）'!$B:$B,'[2]产值及收款计划（2026）'!K:K)</f>
        <v>0</v>
      </c>
      <c r="L189" s="256" cm="1">
        <f t="array" aca="1" ref="L189" ca="1">_xlfn.XLOOKUP($A189&amp;$B189,'[2]产值及收款计划（2026）'!$A:$A&amp;'[2]产值及收款计划（2026）'!$B:$B,'[2]产值及收款计划（2026）'!L:L)</f>
        <v>0</v>
      </c>
      <c r="M189" s="256" t="str" cm="1">
        <f t="array" aca="1" ref="M189" ca="1">_xlfn.XLOOKUP($A189&amp;$B189,'[2]产值及收款计划（2026）'!$A:$A&amp;'[2]产值及收款计划（2026）'!$B:$B,'[2]产值及收款计划（2026）'!M:M)</f>
        <v>主导</v>
      </c>
      <c r="N189" s="256" t="str" cm="1">
        <f t="array" aca="1" ref="N189" ca="1">_xlfn.XLOOKUP($A189&amp;$B189,'[2]产值及收款计划（2026）'!$A:$A&amp;'[2]产值及收款计划（2026）'!$B:$B,'[2]产值及收款计划（2026）'!N:N)</f>
        <v>邱枫团队</v>
      </c>
      <c r="O189" s="256" t="str" cm="1">
        <f t="array" aca="1" ref="O189" ca="1">_xlfn.XLOOKUP($A189&amp;$B189,'[2]产值及收款计划（2026）'!$A:$A&amp;'[2]产值及收款计划（2026）'!$B:$B,'[2]产值及收款计划（2026）'!O:O)</f>
        <v>邱枫</v>
      </c>
      <c r="P189" s="255" t="str" cm="1">
        <f t="array" aca="1" ref="P189" ca="1">_xlfn.XLOOKUP($A189&amp;$B189,'[2]产值及收款计划（2026）'!$A:$A&amp;'[2]产值及收款计划（2026）'!$B:$B,'[2]产值及收款计划（2026）'!P:P)</f>
        <v>过往已完结</v>
      </c>
      <c r="Q189" s="256" cm="1">
        <f t="array" aca="1" ref="Q189" ca="1">_xlfn.XLOOKUP($A189&amp;$B189,'[2]产值及收款计划（2026）'!$A:$A&amp;'[2]产值及收款计划（2026）'!$B:$B,'[2]产值及收款计划（2026）'!Q:Q)</f>
        <v>0</v>
      </c>
      <c r="R189" s="256" cm="1">
        <f t="array" aca="1" ref="R189" ca="1">_xlfn.XLOOKUP($A189&amp;$B189,'[2]产值及收款计划（2026）'!$A:$A&amp;'[2]产值及收款计划（2026）'!$B:$B,'[2]产值及收款计划（2026）'!R:R)</f>
        <v>0</v>
      </c>
      <c r="S189" s="256" cm="1">
        <f t="array" aca="1" ref="S189" ca="1">_xlfn.XLOOKUP($A189&amp;$B189,'[2]产值及收款计划（2026）'!$A:$A&amp;'[2]产值及收款计划（2026）'!$B:$B,'[2]产值及收款计划（2026）'!S:S)</f>
        <v>0</v>
      </c>
      <c r="T189" s="256" cm="1">
        <f t="array" aca="1" ref="T189" ca="1">_xlfn.XLOOKUP($A189&amp;$B189,'[2]产值及收款计划（2026）'!$A:$A&amp;'[2]产值及收款计划（2026）'!$B:$B,'[2]产值及收款计划（2026）'!T:T)</f>
        <v>16.877079999999999</v>
      </c>
      <c r="U189" s="256" cm="1">
        <f t="array" aca="1" ref="U189" ca="1">_xlfn.XLOOKUP($A189&amp;$B189,'[2]产值及收款计划（2026）'!$A:$A&amp;'[2]产值及收款计划（2026）'!$B:$B,'[2]产值及收款计划（2026）'!U:U)</f>
        <v>0</v>
      </c>
      <c r="V189" s="256" cm="1">
        <f t="array" aca="1" ref="V189" ca="1">_xlfn.XLOOKUP($A189&amp;$B189,'[2]产值及收款计划（2026）'!$A:$A&amp;'[2]产值及收款计划（2026）'!$B:$B,'[2]产值及收款计划（2026）'!V:V)</f>
        <v>0</v>
      </c>
      <c r="W189" s="256" cm="1">
        <f t="array" aca="1" ref="W189" ca="1">_xlfn.XLOOKUP($A189&amp;$B189,'[2]产值及收款计划（2026）'!$A:$A&amp;'[2]产值及收款计划（2026）'!$B:$B,'[2]产值及收款计划（2026）'!W:W)</f>
        <v>0</v>
      </c>
      <c r="X189" s="256" cm="1">
        <f t="array" aca="1" ref="X189" ca="1">_xlfn.XLOOKUP($A189&amp;$B189,'[2]产值及收款计划（2026）'!$A:$A&amp;'[2]产值及收款计划（2026）'!$B:$B,'[2]产值及收款计划（2026）'!X:X)</f>
        <v>0</v>
      </c>
      <c r="Y189" s="256" cm="1">
        <f t="array" aca="1" ref="Y189" ca="1">_xlfn.XLOOKUP($A189&amp;$B189,'[2]产值及收款计划（2026）'!$A:$A&amp;'[2]产值及收款计划（2026）'!$B:$B,'[2]产值及收款计划（2026）'!Y:Y)</f>
        <v>0</v>
      </c>
      <c r="Z189" s="256" cm="1">
        <f t="array" aca="1" ref="Z189" ca="1">_xlfn.XLOOKUP($A189&amp;$B189,'[2]产值及收款计划（2026）'!$A:$A&amp;'[2]产值及收款计划（2026）'!$B:$B,'[2]产值及收款计划（2026）'!Z:Z)</f>
        <v>0</v>
      </c>
      <c r="AA189" s="256" cm="1">
        <f t="array" aca="1" ref="AA189" ca="1">_xlfn.XLOOKUP($A189&amp;$B189,'[2]产值及收款计划（2026）'!$A:$A&amp;'[2]产值及收款计划（2026）'!$B:$B,'[2]产值及收款计划（2026）'!AA:AA)</f>
        <v>0</v>
      </c>
      <c r="AB189" s="256" cm="1">
        <f t="array" aca="1" ref="AB189" ca="1">_xlfn.XLOOKUP($A189&amp;$B189,'[2]产值及收款计划（2026）'!$A:$A&amp;'[2]产值及收款计划（2026）'!$B:$B,'[2]产值及收款计划（2026）'!AB:AB)</f>
        <v>0</v>
      </c>
      <c r="AC189" s="256" cm="1">
        <f t="array" aca="1" ref="AC189" ca="1">_xlfn.XLOOKUP($A189&amp;$B189,'[2]产值及收款计划（2026）'!$A:$A&amp;'[2]产值及收款计划（2026）'!$B:$B,'[2]产值及收款计划（2026）'!AC:AC)</f>
        <v>0</v>
      </c>
      <c r="AD189" s="256" cm="1">
        <f t="array" aca="1" ref="AD189" ca="1">_xlfn.XLOOKUP($A189&amp;$B189,'[2]产值及收款计划（2026）'!$A:$A&amp;'[2]产值及收款计划（2026）'!$B:$B,'[2]产值及收款计划（2026）'!AD:AD)</f>
        <v>0</v>
      </c>
      <c r="AE189" s="256" cm="1">
        <f t="array" aca="1" ref="AE189" ca="1">_xlfn.XLOOKUP($A189&amp;$B189,'[2]产值及收款计划（2026）'!$A:$A&amp;'[2]产值及收款计划（2026）'!$B:$B,'[2]产值及收款计划（2026）'!AE:AE)</f>
        <v>0</v>
      </c>
      <c r="AF189" s="256" cm="1">
        <f t="array" aca="1" ref="AF189" ca="1">_xlfn.XLOOKUP($A189&amp;$B189,'[2]产值及收款计划（2026）'!$A:$A&amp;'[2]产值及收款计划（2026）'!$B:$B,'[2]产值及收款计划（2026）'!AF:AF)</f>
        <v>0</v>
      </c>
      <c r="AG189" s="256" cm="1">
        <f t="array" aca="1" ref="AG189" ca="1">_xlfn.XLOOKUP($A189&amp;$B189,'[2]产值及收款计划（2026）'!$A:$A&amp;'[2]产值及收款计划（2026）'!$B:$B,'[2]产值及收款计划（2026）'!AG:AG)</f>
        <v>0</v>
      </c>
      <c r="AH189" s="256" cm="1">
        <f t="array" aca="1" ref="AH189" ca="1">_xlfn.XLOOKUP($A189&amp;$B189,'[2]产值及收款计划（2026）'!$A:$A&amp;'[2]产值及收款计划（2026）'!$B:$B,'[2]产值及收款计划（2026）'!AH:AH)</f>
        <v>0</v>
      </c>
      <c r="AI189" s="256" cm="1">
        <f t="array" aca="1" ref="AI189" ca="1">_xlfn.XLOOKUP($A189&amp;$B189,'[2]产值及收款计划（2026）'!$A:$A&amp;'[2]产值及收款计划（2026）'!$B:$B,'[2]产值及收款计划（2026）'!AI:AI)</f>
        <v>0</v>
      </c>
      <c r="AJ189" s="256" cm="1">
        <f t="array" aca="1" ref="AJ189" ca="1">_xlfn.XLOOKUP($A189&amp;$B189,'[2]产值及收款计划（2026）'!$A:$A&amp;'[2]产值及收款计划（2026）'!$B:$B,'[2]产值及收款计划（2026）'!AJ:AJ)</f>
        <v>0</v>
      </c>
      <c r="AK189" s="256" cm="1">
        <f t="array" aca="1" ref="AK189" ca="1">_xlfn.XLOOKUP($A189&amp;$B189,'[2]产值及收款计划（2026）'!$A:$A&amp;'[2]产值及收款计划（2026）'!$B:$B,'[2]产值及收款计划（2026）'!AK:AK)</f>
        <v>0</v>
      </c>
      <c r="AL189" s="256" cm="1">
        <f t="array" aca="1" ref="AL189" ca="1">_xlfn.XLOOKUP($A189&amp;$B189,'[2]产值及收款计划（2026）'!$A:$A&amp;'[2]产值及收款计划（2026）'!$B:$B,'[2]产值及收款计划（2026）'!AL:AL)</f>
        <v>0</v>
      </c>
      <c r="AM189" s="263" t="e" cm="1">
        <f t="array" aca="1" ref="AM189" ca="1">_xlfn.LET(_xlpm.勾选月份状态数组,TRANSPOSE('PPT(12-15页）-TOP10'!$A$3:$A$14),_xlpm.选择数据区,IF('PPT(12-15页）-TOP10'!$E$3="收款",$BA189:$BL189,$AA189:$AL189),SUM(_xlfn._xlws.FILTER(_xlpm.选择数据区,_xlpm.勾选月份状态数组,"")))</f>
        <v>#NAME?</v>
      </c>
      <c r="AN189" s="256" t="e" cm="1">
        <f t="array" aca="1" ref="AN189" ca="1">_xlfn.LET(_xlpm.勾选月份状态数组,TRANSPOSE('PPT(12-15页）-TOP10'!$A$3:$A$14),_xlpm.选择数据区,IF('PPT(12-15页）-TOP10'!$E$3="收款",$DA189:$DL189,$CA189:$CL189),SUM(_xlfn._xlws.FILTER(_xlpm.选择数据区,_xlpm.勾选月份状态数组,"")))</f>
        <v>#NAME?</v>
      </c>
      <c r="AO189" s="256">
        <f ca="1">SUM(CA189:CC189)+SUM(AD189:AL189)</f>
        <v>0</v>
      </c>
      <c r="AP189" s="256"/>
      <c r="AQ189" s="256"/>
      <c r="AR189" s="256"/>
      <c r="AS189" s="256" cm="1">
        <f t="array" aca="1" ref="AS189" ca="1">_xlfn.XLOOKUP($A189&amp;$B189,'[2]产值及收款计划（2026）'!$A:$A&amp;'[2]产值及收款计划（2026）'!$B:$B,'[2]产值及收款计划（2026）'!AS:AS)</f>
        <v>0</v>
      </c>
      <c r="AT189" s="256" cm="1">
        <f t="array" aca="1" ref="AT189" ca="1">_xlfn.XLOOKUP($A189&amp;$B189,'[2]产值及收款计划（2026）'!$A:$A&amp;'[2]产值及收款计划（2026）'!$B:$B,'[2]产值及收款计划（2026）'!AT:AT)</f>
        <v>0</v>
      </c>
      <c r="AU189" s="256" cm="1">
        <f t="array" aca="1" ref="AU189" ca="1">_xlfn.XLOOKUP($A189&amp;$B189,'[2]产值及收款计划（2026）'!$A:$A&amp;'[2]产值及收款计划（2026）'!$B:$B,'[2]产值及收款计划（2026）'!AU:AU)</f>
        <v>0</v>
      </c>
      <c r="AV189" s="256" cm="1">
        <f t="array" aca="1" ref="AV189" ca="1">_xlfn.XLOOKUP($A189&amp;$B189,'[2]产值及收款计划（2026）'!$A:$A&amp;'[2]产值及收款计划（2026）'!$B:$B,'[2]产值及收款计划（2026）'!AV:AV)</f>
        <v>0</v>
      </c>
      <c r="AW189" s="256" cm="1">
        <f t="array" aca="1" ref="AW189" ca="1">_xlfn.XLOOKUP($A189&amp;$B189,'[2]产值及收款计划（2026）'!$A:$A&amp;'[2]产值及收款计划（2026）'!$B:$B,'[2]产值及收款计划（2026）'!AW:AW)</f>
        <v>16</v>
      </c>
      <c r="AX189" s="256" cm="1">
        <f t="array" aca="1" ref="AX189" ca="1">_xlfn.XLOOKUP($A189&amp;$B189,'[2]产值及收款计划（2026）'!$A:$A&amp;'[2]产值及收款计划（2026）'!$B:$B,'[2]产值及收款计划（2026）'!AX:AX)</f>
        <v>0</v>
      </c>
      <c r="AY189" s="256" cm="1">
        <f t="array" aca="1" ref="AY189" ca="1">_xlfn.XLOOKUP($A189&amp;$B189,'[2]产值及收款计划（2026）'!$A:$A&amp;'[2]产值及收款计划（2026）'!$B:$B,'[2]产值及收款计划（2026）'!AY:AY)</f>
        <v>0.87707999999999897</v>
      </c>
      <c r="AZ189" s="256" cm="1">
        <f t="array" aca="1" ref="AZ189" ca="1">_xlfn.XLOOKUP($A189&amp;$B189,'[2]产值及收款计划（2026）'!$A:$A&amp;'[2]产值及收款计划（2026）'!$B:$B,'[2]产值及收款计划（2026）'!AZ:AZ)</f>
        <v>0.87707999999999897</v>
      </c>
      <c r="BA189" s="256" cm="1">
        <f t="array" aca="1" ref="BA189" ca="1">_xlfn.XLOOKUP($A189&amp;$B189,'[2]产值及收款计划（2026）'!$A:$A&amp;'[2]产值及收款计划（2026）'!$B:$B,'[2]产值及收款计划（2026）'!BA:BA)</f>
        <v>0</v>
      </c>
      <c r="BB189" s="256" cm="1">
        <f t="array" aca="1" ref="BB189" ca="1">_xlfn.XLOOKUP($A189&amp;$B189,'[2]产值及收款计划（2026）'!$A:$A&amp;'[2]产值及收款计划（2026）'!$B:$B,'[2]产值及收款计划（2026）'!BB:BB)</f>
        <v>0</v>
      </c>
      <c r="BC189" s="256" cm="1">
        <f t="array" aca="1" ref="BC189" ca="1">_xlfn.XLOOKUP($A189&amp;$B189,'[2]产值及收款计划（2026）'!$A:$A&amp;'[2]产值及收款计划（2026）'!$B:$B,'[2]产值及收款计划（2026）'!BC:BC)</f>
        <v>0</v>
      </c>
      <c r="BD189" s="256" cm="1">
        <f t="array" aca="1" ref="BD189" ca="1">_xlfn.XLOOKUP($A189&amp;$B189,'[2]产值及收款计划（2026）'!$A:$A&amp;'[2]产值及收款计划（2026）'!$B:$B,'[2]产值及收款计划（2026）'!BD:BD)</f>
        <v>0</v>
      </c>
      <c r="BE189" s="256" cm="1">
        <f t="array" aca="1" ref="BE189" ca="1">_xlfn.XLOOKUP($A189&amp;$B189,'[2]产值及收款计划（2026）'!$A:$A&amp;'[2]产值及收款计划（2026）'!$B:$B,'[2]产值及收款计划（2026）'!BE:BE)</f>
        <v>0</v>
      </c>
      <c r="BF189" s="256" cm="1">
        <f t="array" aca="1" ref="BF189" ca="1">_xlfn.XLOOKUP($A189&amp;$B189,'[2]产值及收款计划（2026）'!$A:$A&amp;'[2]产值及收款计划（2026）'!$B:$B,'[2]产值及收款计划（2026）'!BF:BF)</f>
        <v>0</v>
      </c>
      <c r="BG189" s="256" cm="1">
        <f t="array" aca="1" ref="BG189" ca="1">_xlfn.XLOOKUP($A189&amp;$B189,'[2]产值及收款计划（2026）'!$A:$A&amp;'[2]产值及收款计划（2026）'!$B:$B,'[2]产值及收款计划（2026）'!BG:BG)</f>
        <v>0</v>
      </c>
      <c r="BH189" s="256" cm="1">
        <f t="array" aca="1" ref="BH189" ca="1">_xlfn.XLOOKUP($A189&amp;$B189,'[2]产值及收款计划（2026）'!$A:$A&amp;'[2]产值及收款计划（2026）'!$B:$B,'[2]产值及收款计划（2026）'!BH:BH)</f>
        <v>0</v>
      </c>
      <c r="BI189" s="256" cm="1">
        <f t="array" aca="1" ref="BI189" ca="1">_xlfn.XLOOKUP($A189&amp;$B189,'[2]产值及收款计划（2026）'!$A:$A&amp;'[2]产值及收款计划（2026）'!$B:$B,'[2]产值及收款计划（2026）'!BI:BI)</f>
        <v>0</v>
      </c>
      <c r="BJ189" s="256" cm="1">
        <f t="array" aca="1" ref="BJ189" ca="1">_xlfn.XLOOKUP($A189&amp;$B189,'[2]产值及收款计划（2026）'!$A:$A&amp;'[2]产值及收款计划（2026）'!$B:$B,'[2]产值及收款计划（2026）'!BJ:BJ)</f>
        <v>0</v>
      </c>
      <c r="BK189" s="256" cm="1">
        <f t="array" aca="1" ref="BK189" ca="1">_xlfn.XLOOKUP($A189&amp;$B189,'[2]产值及收款计划（2026）'!$A:$A&amp;'[2]产值及收款计划（2026）'!$B:$B,'[2]产值及收款计划（2026）'!BK:BK)</f>
        <v>0</v>
      </c>
      <c r="BL189" s="256" cm="1">
        <f t="array" aca="1" ref="BL189" ca="1">_xlfn.XLOOKUP($A189&amp;$B189,'[2]产值及收款计划（2026）'!$A:$A&amp;'[2]产值及收款计划（2026）'!$B:$B,'[2]产值及收款计划（2026）'!BL:BL)</f>
        <v>0</v>
      </c>
      <c r="BM189" s="256"/>
      <c r="BN189" s="256"/>
      <c r="BO189" s="256"/>
      <c r="BP189" s="256"/>
      <c r="BQ189" s="255" t="str" cm="1">
        <f t="array" aca="1" ref="BQ189" ca="1">_xlfn.XLOOKUP($A189&amp;$B189,'[2]产值及收款计划（2026）'!$A:$A&amp;'[2]产值及收款计划（2026）'!$B:$B,'[2]产值及收款计划（2026）'!BQ:BQ)</f>
        <v>河南宏筑实业有限公司</v>
      </c>
      <c r="BR189" s="256" cm="1">
        <f t="array" aca="1" ref="BR189" ca="1">_xlfn.XLOOKUP($A189&amp;$B189,'[2]产值及收款计划（2026）'!$A:$A&amp;'[2]产值及收款计划（2026）'!$B:$B,'[2]产值及收款计划（2026）'!BR:BR)</f>
        <v>0</v>
      </c>
      <c r="CA189" s="256" cm="1">
        <f t="array" aca="1" ref="CA189" ca="1">_xlfn.XLOOKUP($A189&amp;$B189,'[2]产值及收款计划（2026）'!$A:$A&amp;'[2]产值及收款计划（2026）'!$B:$B,'[2]产值及收款计划（2026）'!CA:CA)</f>
        <v>0</v>
      </c>
      <c r="CB189" s="256" cm="1">
        <f t="array" aca="1" ref="CB189" ca="1">_xlfn.XLOOKUP($A189&amp;$B189,'[2]产值及收款计划（2026）'!$A:$A&amp;'[2]产值及收款计划（2026）'!$B:$B,'[2]产值及收款计划（2026）'!CB:CB)</f>
        <v>0</v>
      </c>
      <c r="CC189" s="256" cm="1">
        <f t="array" aca="1" ref="CC189" ca="1">_xlfn.XLOOKUP($A189&amp;$B189,'[2]产值及收款计划（2026）'!$A:$A&amp;'[2]产值及收款计划（2026）'!$B:$B,'[2]产值及收款计划（2026）'!CC:CC)</f>
        <v>0</v>
      </c>
      <c r="CD189" s="256" cm="1">
        <f t="array" aca="1" ref="CD189" ca="1">_xlfn.XLOOKUP($A189&amp;$B189,'[2]产值及收款计划（2026）'!$A:$A&amp;'[2]产值及收款计划（2026）'!$B:$B,'[2]产值及收款计划（2026）'!CD:CD)</f>
        <v>0</v>
      </c>
      <c r="CE189" s="256" cm="1">
        <f t="array" aca="1" ref="CE189" ca="1">_xlfn.XLOOKUP($A189&amp;$B189,'[2]产值及收款计划（2026）'!$A:$A&amp;'[2]产值及收款计划（2026）'!$B:$B,'[2]产值及收款计划（2026）'!CE:CE)</f>
        <v>0</v>
      </c>
      <c r="CF189" s="256" cm="1">
        <f t="array" aca="1" ref="CF189" ca="1">_xlfn.XLOOKUP($A189&amp;$B189,'[2]产值及收款计划（2026）'!$A:$A&amp;'[2]产值及收款计划（2026）'!$B:$B,'[2]产值及收款计划（2026）'!CF:CF)</f>
        <v>0</v>
      </c>
      <c r="CG189" s="256" cm="1">
        <f t="array" aca="1" ref="CG189" ca="1">_xlfn.XLOOKUP($A189&amp;$B189,'[2]产值及收款计划（2026）'!$A:$A&amp;'[2]产值及收款计划（2026）'!$B:$B,'[2]产值及收款计划（2026）'!CG:CG)</f>
        <v>0</v>
      </c>
      <c r="CH189" s="256" cm="1">
        <f t="array" aca="1" ref="CH189" ca="1">_xlfn.XLOOKUP($A189&amp;$B189,'[2]产值及收款计划（2026）'!$A:$A&amp;'[2]产值及收款计划（2026）'!$B:$B,'[2]产值及收款计划（2026）'!CH:CH)</f>
        <v>0</v>
      </c>
      <c r="CI189" s="256" cm="1">
        <f t="array" aca="1" ref="CI189" ca="1">_xlfn.XLOOKUP($A189&amp;$B189,'[2]产值及收款计划（2026）'!$A:$A&amp;'[2]产值及收款计划（2026）'!$B:$B,'[2]产值及收款计划（2026）'!CI:CI)</f>
        <v>0</v>
      </c>
      <c r="CJ189" s="256" cm="1">
        <f t="array" aca="1" ref="CJ189" ca="1">_xlfn.XLOOKUP($A189&amp;$B189,'[2]产值及收款计划（2026）'!$A:$A&amp;'[2]产值及收款计划（2026）'!$B:$B,'[2]产值及收款计划（2026）'!CJ:CJ)</f>
        <v>0</v>
      </c>
      <c r="CK189" s="256" cm="1">
        <f t="array" aca="1" ref="CK189" ca="1">_xlfn.XLOOKUP($A189&amp;$B189,'[2]产值及收款计划（2026）'!$A:$A&amp;'[2]产值及收款计划（2026）'!$B:$B,'[2]产值及收款计划（2026）'!CK:CK)</f>
        <v>0</v>
      </c>
      <c r="CL189" s="256" cm="1">
        <f t="array" aca="1" ref="CL189" ca="1">_xlfn.XLOOKUP($A189&amp;$B189,'[2]产值及收款计划（2026）'!$A:$A&amp;'[2]产值及收款计划（2026）'!$B:$B,'[2]产值及收款计划（2026）'!CL:CL)</f>
        <v>0</v>
      </c>
      <c r="DA189" s="256" cm="1">
        <f t="array" aca="1" ref="DA189" ca="1">_xlfn.XLOOKUP($A189&amp;$B189,'[2]产值及收款计划（2026）'!$A:$A&amp;'[2]产值及收款计划（2026）'!$B:$B,'[2]产值及收款计划（2026）'!DA:DA)</f>
        <v>0</v>
      </c>
      <c r="DB189" s="256" cm="1">
        <f t="array" aca="1" ref="DB189" ca="1">_xlfn.XLOOKUP($A189&amp;$B189,'[2]产值及收款计划（2026）'!$A:$A&amp;'[2]产值及收款计划（2026）'!$B:$B,'[2]产值及收款计划（2026）'!DB:DB)</f>
        <v>0</v>
      </c>
      <c r="DC189" s="256" cm="1">
        <f t="array" aca="1" ref="DC189" ca="1">_xlfn.XLOOKUP($A189&amp;$B189,'[2]产值及收款计划（2026）'!$A:$A&amp;'[2]产值及收款计划（2026）'!$B:$B,'[2]产值及收款计划（2026）'!DC:DC)</f>
        <v>0</v>
      </c>
      <c r="DD189" s="256" cm="1">
        <f t="array" aca="1" ref="DD189" ca="1">_xlfn.XLOOKUP($A189&amp;$B189,'[2]产值及收款计划（2026）'!$A:$A&amp;'[2]产值及收款计划（2026）'!$B:$B,'[2]产值及收款计划（2026）'!DD:DD)</f>
        <v>0</v>
      </c>
      <c r="DE189" s="256" cm="1">
        <f t="array" aca="1" ref="DE189" ca="1">_xlfn.XLOOKUP($A189&amp;$B189,'[2]产值及收款计划（2026）'!$A:$A&amp;'[2]产值及收款计划（2026）'!$B:$B,'[2]产值及收款计划（2026）'!DE:DE)</f>
        <v>0</v>
      </c>
      <c r="DF189" s="256" cm="1">
        <f t="array" aca="1" ref="DF189" ca="1">_xlfn.XLOOKUP($A189&amp;$B189,'[2]产值及收款计划（2026）'!$A:$A&amp;'[2]产值及收款计划（2026）'!$B:$B,'[2]产值及收款计划（2026）'!DF:DF)</f>
        <v>0</v>
      </c>
      <c r="DG189" s="256" cm="1">
        <f t="array" aca="1" ref="DG189" ca="1">_xlfn.XLOOKUP($A189&amp;$B189,'[2]产值及收款计划（2026）'!$A:$A&amp;'[2]产值及收款计划（2026）'!$B:$B,'[2]产值及收款计划（2026）'!DG:DG)</f>
        <v>0</v>
      </c>
      <c r="DH189" s="256" cm="1">
        <f t="array" aca="1" ref="DH189" ca="1">_xlfn.XLOOKUP($A189&amp;$B189,'[2]产值及收款计划（2026）'!$A:$A&amp;'[2]产值及收款计划（2026）'!$B:$B,'[2]产值及收款计划（2026）'!DH:DH)</f>
        <v>0</v>
      </c>
      <c r="DI189" s="256" cm="1">
        <f t="array" aca="1" ref="DI189" ca="1">_xlfn.XLOOKUP($A189&amp;$B189,'[2]产值及收款计划（2026）'!$A:$A&amp;'[2]产值及收款计划（2026）'!$B:$B,'[2]产值及收款计划（2026）'!DI:DI)</f>
        <v>0</v>
      </c>
      <c r="DJ189" s="256" cm="1">
        <f t="array" aca="1" ref="DJ189" ca="1">_xlfn.XLOOKUP($A189&amp;$B189,'[2]产值及收款计划（2026）'!$A:$A&amp;'[2]产值及收款计划（2026）'!$B:$B,'[2]产值及收款计划（2026）'!DJ:DJ)</f>
        <v>0</v>
      </c>
      <c r="DK189" s="256" cm="1">
        <f t="array" aca="1" ref="DK189" ca="1">_xlfn.XLOOKUP($A189&amp;$B189,'[2]产值及收款计划（2026）'!$A:$A&amp;'[2]产值及收款计划（2026）'!$B:$B,'[2]产值及收款计划（2026）'!DK:DK)</f>
        <v>0</v>
      </c>
      <c r="DL189" s="256" cm="1">
        <f t="array" aca="1" ref="DL189" ca="1">_xlfn.XLOOKUP($A189&amp;$B189,'[2]产值及收款计划（2026）'!$A:$A&amp;'[2]产值及收款计划（2026）'!$B:$B,'[2]产值及收款计划（2026）'!DL:DL)</f>
        <v>0</v>
      </c>
      <c r="DM189" s="264"/>
      <c r="DN189" s="250"/>
    </row>
    <row r="190" spans="1:118" ht="20.25" x14ac:dyDescent="0.15">
      <c r="A190" s="254">
        <f t="shared" ca="1" si="14"/>
        <v>9</v>
      </c>
      <c r="B190" s="254" t="s">
        <v>26</v>
      </c>
      <c r="C190" s="255" t="str" cm="1">
        <f t="array" aca="1" ref="C190" ca="1">_xlfn.XLOOKUP($A190&amp;$B190,'[2]产值及收款计划（2026）'!$A:$A&amp;'[2]产值及收款计划（2026）'!$B:$B,'[2]产值及收款计划（2026）'!C:C)</f>
        <v>ZHT2023103100129</v>
      </c>
      <c r="D190" s="255" t="str" cm="1">
        <f t="array" aca="1" ref="D190" ca="1">_xlfn.XLOOKUP($A190&amp;$B190,'[2]产值及收款计划（2026）'!$A:$A&amp;'[2]产值及收款计划（2026）'!$B:$B,'[2]产值及收款计划（2026）'!D:D)</f>
        <v>城建滨江大厦访客系统、梯控及设备网络改造施工合同</v>
      </c>
      <c r="E190" s="256" cm="1">
        <f t="array" aca="1" ref="E190" ca="1">_xlfn.XLOOKUP($A190&amp;$B190,'[2]产值及收款计划（2026）'!$A:$A&amp;'[2]产值及收款计划（2026）'!$B:$B,'[2]产值及收款计划（2026）'!E:E)</f>
        <v>112.65150199999999</v>
      </c>
      <c r="F190" s="256" cm="1">
        <f t="array" aca="1" ref="F190" ca="1">_xlfn.XLOOKUP($A190&amp;$B190,'[2]产值及收款计划（2026）'!$A:$A&amp;'[2]产值及收款计划（2026）'!$B:$B,'[2]产值及收款计划（2026）'!F:F)</f>
        <v>112.65150199999999</v>
      </c>
      <c r="G190" s="256" cm="1">
        <f t="array" aca="1" ref="G190" ca="1">_xlfn.XLOOKUP($A190&amp;$B190,'[2]产值及收款计划（2026）'!$A:$A&amp;'[2]产值及收款计划（2026）'!$B:$B,'[2]产值及收款计划（2026）'!G:G)</f>
        <v>0</v>
      </c>
      <c r="H190" s="256" cm="1">
        <f t="array" aca="1" ref="H190" ca="1">_xlfn.XLOOKUP($A190&amp;$B190,'[2]产值及收款计划（2026）'!$A:$A&amp;'[2]产值及收款计划（2026）'!$B:$B,'[2]产值及收款计划（2026）'!H:H)</f>
        <v>10.897302</v>
      </c>
      <c r="I190" s="257" cm="1">
        <f t="array" aca="1" ref="I190" ca="1">_xlfn.XLOOKUP($A190&amp;$B190,'[2]产值及收款计划（2026）'!$A:$A&amp;'[2]产值及收款计划（2026）'!$B:$B,'[2]产值及收款计划（2026）'!I:I)</f>
        <v>9.6734635637614502E-2</v>
      </c>
      <c r="J190" s="258" cm="1">
        <f t="array" aca="1" ref="J190" ca="1">_xlfn.XLOOKUP($A190&amp;$B190,'[2]产值及收款计划（2026）'!$A:$A&amp;'[2]产值及收款计划（2026）'!$B:$B,'[2]产值及收款计划（2026）'!J:J)</f>
        <v>0.09</v>
      </c>
      <c r="K190" s="256" cm="1">
        <f t="array" aca="1" ref="K190" ca="1">_xlfn.XLOOKUP($A190&amp;$B190,'[2]产值及收款计划（2026）'!$A:$A&amp;'[2]产值及收款计划（2026）'!$B:$B,'[2]产值及收款计划（2026）'!K:K)</f>
        <v>0</v>
      </c>
      <c r="L190" s="256" cm="1">
        <f t="array" aca="1" ref="L190" ca="1">_xlfn.XLOOKUP($A190&amp;$B190,'[2]产值及收款计划（2026）'!$A:$A&amp;'[2]产值及收款计划（2026）'!$B:$B,'[2]产值及收款计划（2026）'!L:L)</f>
        <v>0</v>
      </c>
      <c r="M190" s="256" t="str" cm="1">
        <f t="array" aca="1" ref="M190" ca="1">_xlfn.XLOOKUP($A190&amp;$B190,'[2]产值及收款计划（2026）'!$A:$A&amp;'[2]产值及收款计划（2026）'!$B:$B,'[2]产值及收款计划（2026）'!M:M)</f>
        <v>主导</v>
      </c>
      <c r="N190" s="256" t="str" cm="1">
        <f t="array" aca="1" ref="N190" ca="1">_xlfn.XLOOKUP($A190&amp;$B190,'[2]产值及收款计划（2026）'!$A:$A&amp;'[2]产值及收款计划（2026）'!$B:$B,'[2]产值及收款计划（2026）'!N:N)</f>
        <v>邱枫团队</v>
      </c>
      <c r="O190" s="256" t="str" cm="1">
        <f t="array" aca="1" ref="O190" ca="1">_xlfn.XLOOKUP($A190&amp;$B190,'[2]产值及收款计划（2026）'!$A:$A&amp;'[2]产值及收款计划（2026）'!$B:$B,'[2]产值及收款计划（2026）'!O:O)</f>
        <v>邱枫</v>
      </c>
      <c r="P190" s="255" t="str" cm="1">
        <f t="array" aca="1" ref="P190" ca="1">_xlfn.XLOOKUP($A190&amp;$B190,'[2]产值及收款计划（2026）'!$A:$A&amp;'[2]产值及收款计划（2026）'!$B:$B,'[2]产值及收款计划（2026）'!P:P)</f>
        <v>过往已完结</v>
      </c>
      <c r="Q190" s="256" cm="1">
        <f t="array" aca="1" ref="Q190" ca="1">_xlfn.XLOOKUP($A190&amp;$B190,'[2]产值及收款计划（2026）'!$A:$A&amp;'[2]产值及收款计划（2026）'!$B:$B,'[2]产值及收款计划（2026）'!Q:Q)</f>
        <v>0</v>
      </c>
      <c r="R190" s="256" cm="1">
        <f t="array" aca="1" ref="R190" ca="1">_xlfn.XLOOKUP($A190&amp;$B190,'[2]产值及收款计划（2026）'!$A:$A&amp;'[2]产值及收款计划（2026）'!$B:$B,'[2]产值及收款计划（2026）'!R:R)</f>
        <v>0</v>
      </c>
      <c r="S190" s="256" cm="1">
        <f t="array" aca="1" ref="S190" ca="1">_xlfn.XLOOKUP($A190&amp;$B190,'[2]产值及收款计划（2026）'!$A:$A&amp;'[2]产值及收款计划（2026）'!$B:$B,'[2]产值及收款计划（2026）'!S:S)</f>
        <v>0</v>
      </c>
      <c r="T190" s="256" cm="1">
        <f t="array" aca="1" ref="T190" ca="1">_xlfn.XLOOKUP($A190&amp;$B190,'[2]产值及收款计划（2026）'!$A:$A&amp;'[2]产值及收款计划（2026）'!$B:$B,'[2]产值及收款计划（2026）'!T:T)</f>
        <v>112.65150199999999</v>
      </c>
      <c r="U190" s="256" cm="1">
        <f t="array" aca="1" ref="U190" ca="1">_xlfn.XLOOKUP($A190&amp;$B190,'[2]产值及收款计划（2026）'!$A:$A&amp;'[2]产值及收款计划（2026）'!$B:$B,'[2]产值及收款计划（2026）'!U:U)</f>
        <v>0</v>
      </c>
      <c r="V190" s="256" cm="1">
        <f t="array" aca="1" ref="V190" ca="1">_xlfn.XLOOKUP($A190&amp;$B190,'[2]产值及收款计划（2026）'!$A:$A&amp;'[2]产值及收款计划（2026）'!$B:$B,'[2]产值及收款计划（2026）'!V:V)</f>
        <v>0</v>
      </c>
      <c r="W190" s="256" cm="1">
        <f t="array" aca="1" ref="W190" ca="1">_xlfn.XLOOKUP($A190&amp;$B190,'[2]产值及收款计划（2026）'!$A:$A&amp;'[2]产值及收款计划（2026）'!$B:$B,'[2]产值及收款计划（2026）'!W:W)</f>
        <v>0</v>
      </c>
      <c r="X190" s="256" cm="1">
        <f t="array" aca="1" ref="X190" ca="1">_xlfn.XLOOKUP($A190&amp;$B190,'[2]产值及收款计划（2026）'!$A:$A&amp;'[2]产值及收款计划（2026）'!$B:$B,'[2]产值及收款计划（2026）'!X:X)</f>
        <v>0</v>
      </c>
      <c r="Y190" s="256" cm="1">
        <f t="array" aca="1" ref="Y190" ca="1">_xlfn.XLOOKUP($A190&amp;$B190,'[2]产值及收款计划（2026）'!$A:$A&amp;'[2]产值及收款计划（2026）'!$B:$B,'[2]产值及收款计划（2026）'!Y:Y)</f>
        <v>0</v>
      </c>
      <c r="Z190" s="256" cm="1">
        <f t="array" aca="1" ref="Z190" ca="1">_xlfn.XLOOKUP($A190&amp;$B190,'[2]产值及收款计划（2026）'!$A:$A&amp;'[2]产值及收款计划（2026）'!$B:$B,'[2]产值及收款计划（2026）'!Z:Z)</f>
        <v>0</v>
      </c>
      <c r="AA190" s="256" cm="1">
        <f t="array" aca="1" ref="AA190" ca="1">_xlfn.XLOOKUP($A190&amp;$B190,'[2]产值及收款计划（2026）'!$A:$A&amp;'[2]产值及收款计划（2026）'!$B:$B,'[2]产值及收款计划（2026）'!AA:AA)</f>
        <v>0</v>
      </c>
      <c r="AB190" s="256" cm="1">
        <f t="array" aca="1" ref="AB190" ca="1">_xlfn.XLOOKUP($A190&amp;$B190,'[2]产值及收款计划（2026）'!$A:$A&amp;'[2]产值及收款计划（2026）'!$B:$B,'[2]产值及收款计划（2026）'!AB:AB)</f>
        <v>0</v>
      </c>
      <c r="AC190" s="256" cm="1">
        <f t="array" aca="1" ref="AC190" ca="1">_xlfn.XLOOKUP($A190&amp;$B190,'[2]产值及收款计划（2026）'!$A:$A&amp;'[2]产值及收款计划（2026）'!$B:$B,'[2]产值及收款计划（2026）'!AC:AC)</f>
        <v>0</v>
      </c>
      <c r="AD190" s="256" cm="1">
        <f t="array" aca="1" ref="AD190" ca="1">_xlfn.XLOOKUP($A190&amp;$B190,'[2]产值及收款计划（2026）'!$A:$A&amp;'[2]产值及收款计划（2026）'!$B:$B,'[2]产值及收款计划（2026）'!AD:AD)</f>
        <v>0</v>
      </c>
      <c r="AE190" s="256" cm="1">
        <f t="array" aca="1" ref="AE190" ca="1">_xlfn.XLOOKUP($A190&amp;$B190,'[2]产值及收款计划（2026）'!$A:$A&amp;'[2]产值及收款计划（2026）'!$B:$B,'[2]产值及收款计划（2026）'!AE:AE)</f>
        <v>0</v>
      </c>
      <c r="AF190" s="256" cm="1">
        <f t="array" aca="1" ref="AF190" ca="1">_xlfn.XLOOKUP($A190&amp;$B190,'[2]产值及收款计划（2026）'!$A:$A&amp;'[2]产值及收款计划（2026）'!$B:$B,'[2]产值及收款计划（2026）'!AF:AF)</f>
        <v>0</v>
      </c>
      <c r="AG190" s="256" cm="1">
        <f t="array" aca="1" ref="AG190" ca="1">_xlfn.XLOOKUP($A190&amp;$B190,'[2]产值及收款计划（2026）'!$A:$A&amp;'[2]产值及收款计划（2026）'!$B:$B,'[2]产值及收款计划（2026）'!AG:AG)</f>
        <v>0</v>
      </c>
      <c r="AH190" s="256" cm="1">
        <f t="array" aca="1" ref="AH190" ca="1">_xlfn.XLOOKUP($A190&amp;$B190,'[2]产值及收款计划（2026）'!$A:$A&amp;'[2]产值及收款计划（2026）'!$B:$B,'[2]产值及收款计划（2026）'!AH:AH)</f>
        <v>0</v>
      </c>
      <c r="AI190" s="256" cm="1">
        <f t="array" aca="1" ref="AI190" ca="1">_xlfn.XLOOKUP($A190&amp;$B190,'[2]产值及收款计划（2026）'!$A:$A&amp;'[2]产值及收款计划（2026）'!$B:$B,'[2]产值及收款计划（2026）'!AI:AI)</f>
        <v>0</v>
      </c>
      <c r="AJ190" s="256" cm="1">
        <f t="array" aca="1" ref="AJ190" ca="1">_xlfn.XLOOKUP($A190&amp;$B190,'[2]产值及收款计划（2026）'!$A:$A&amp;'[2]产值及收款计划（2026）'!$B:$B,'[2]产值及收款计划（2026）'!AJ:AJ)</f>
        <v>0</v>
      </c>
      <c r="AK190" s="256" cm="1">
        <f t="array" aca="1" ref="AK190" ca="1">_xlfn.XLOOKUP($A190&amp;$B190,'[2]产值及收款计划（2026）'!$A:$A&amp;'[2]产值及收款计划（2026）'!$B:$B,'[2]产值及收款计划（2026）'!AK:AK)</f>
        <v>0</v>
      </c>
      <c r="AL190" s="256" cm="1">
        <f t="array" aca="1" ref="AL190" ca="1">_xlfn.XLOOKUP($A190&amp;$B190,'[2]产值及收款计划（2026）'!$A:$A&amp;'[2]产值及收款计划（2026）'!$B:$B,'[2]产值及收款计划（2026）'!AL:AL)</f>
        <v>0</v>
      </c>
      <c r="AM190" s="263" t="e" cm="1">
        <f t="array" aca="1" ref="AM190" ca="1">_xlfn.LET(_xlpm.勾选月份状态数组,TRANSPOSE('PPT(12-15页）-TOP10'!$A$3:$A$14),_xlpm.选择数据区,IF('PPT(12-15页）-TOP10'!$E$3="收款",$BA190:$BL190,$AA190:$AL190),SUM(_xlfn._xlws.FILTER(_xlpm.选择数据区,_xlpm.勾选月份状态数组,"")))</f>
        <v>#NAME?</v>
      </c>
      <c r="AN190" s="256" t="e" cm="1">
        <f t="array" aca="1" ref="AN190" ca="1">_xlfn.LET(_xlpm.勾选月份状态数组,TRANSPOSE('PPT(12-15页）-TOP10'!$A$3:$A$14),_xlpm.选择数据区,IF('PPT(12-15页）-TOP10'!$E$3="收款",$DA190:$DL190,$CA190:$CL190),SUM(_xlfn._xlws.FILTER(_xlpm.选择数据区,_xlpm.勾选月份状态数组,"")))</f>
        <v>#NAME?</v>
      </c>
      <c r="AO190" s="256">
        <f ca="1">SUM(CA190:CC190)+SUM(AD190:AL190)</f>
        <v>0</v>
      </c>
      <c r="AP190" s="256"/>
      <c r="AQ190" s="256"/>
      <c r="AR190" s="256"/>
      <c r="AS190" s="256" cm="1">
        <f t="array" aca="1" ref="AS190" ca="1">_xlfn.XLOOKUP($A190&amp;$B190,'[2]产值及收款计划（2026）'!$A:$A&amp;'[2]产值及收款计划（2026）'!$B:$B,'[2]产值及收款计划（2026）'!AS:AS)</f>
        <v>0</v>
      </c>
      <c r="AT190" s="256" cm="1">
        <f t="array" aca="1" ref="AT190" ca="1">_xlfn.XLOOKUP($A190&amp;$B190,'[2]产值及收款计划（2026）'!$A:$A&amp;'[2]产值及收款计划（2026）'!$B:$B,'[2]产值及收款计划（2026）'!AT:AT)</f>
        <v>0</v>
      </c>
      <c r="AU190" s="256" cm="1">
        <f t="array" aca="1" ref="AU190" ca="1">_xlfn.XLOOKUP($A190&amp;$B190,'[2]产值及收款计划（2026）'!$A:$A&amp;'[2]产值及收款计划（2026）'!$B:$B,'[2]产值及收款计划（2026）'!AU:AU)</f>
        <v>0</v>
      </c>
      <c r="AV190" s="256" cm="1">
        <f t="array" aca="1" ref="AV190" ca="1">_xlfn.XLOOKUP($A190&amp;$B190,'[2]产值及收款计划（2026）'!$A:$A&amp;'[2]产值及收款计划（2026）'!$B:$B,'[2]产值及收款计划（2026）'!AV:AV)</f>
        <v>0</v>
      </c>
      <c r="AW190" s="256" cm="1">
        <f t="array" aca="1" ref="AW190" ca="1">_xlfn.XLOOKUP($A190&amp;$B190,'[2]产值及收款计划（2026）'!$A:$A&amp;'[2]产值及收款计划（2026）'!$B:$B,'[2]产值及收款计划（2026）'!AW:AW)</f>
        <v>106.991507</v>
      </c>
      <c r="AX190" s="256" cm="1">
        <f t="array" aca="1" ref="AX190" ca="1">_xlfn.XLOOKUP($A190&amp;$B190,'[2]产值及收款计划（2026）'!$A:$A&amp;'[2]产值及收款计划（2026）'!$B:$B,'[2]产值及收款计划（2026）'!AX:AX)</f>
        <v>0</v>
      </c>
      <c r="AY190" s="256" cm="1">
        <f t="array" aca="1" ref="AY190" ca="1">_xlfn.XLOOKUP($A190&amp;$B190,'[2]产值及收款计划（2026）'!$A:$A&amp;'[2]产值及收款计划（2026）'!$B:$B,'[2]产值及收款计划（2026）'!AY:AY)</f>
        <v>5.6599949999999799</v>
      </c>
      <c r="AZ190" s="256" cm="1">
        <f t="array" aca="1" ref="AZ190" ca="1">_xlfn.XLOOKUP($A190&amp;$B190,'[2]产值及收款计划（2026）'!$A:$A&amp;'[2]产值及收款计划（2026）'!$B:$B,'[2]产值及收款计划（2026）'!AZ:AZ)</f>
        <v>5.6599950000000003</v>
      </c>
      <c r="BA190" s="256" cm="1">
        <f t="array" aca="1" ref="BA190" ca="1">_xlfn.XLOOKUP($A190&amp;$B190,'[2]产值及收款计划（2026）'!$A:$A&amp;'[2]产值及收款计划（2026）'!$B:$B,'[2]产值及收款计划（2026）'!BA:BA)</f>
        <v>0</v>
      </c>
      <c r="BB190" s="256" cm="1">
        <f t="array" aca="1" ref="BB190" ca="1">_xlfn.XLOOKUP($A190&amp;$B190,'[2]产值及收款计划（2026）'!$A:$A&amp;'[2]产值及收款计划（2026）'!$B:$B,'[2]产值及收款计划（2026）'!BB:BB)</f>
        <v>0</v>
      </c>
      <c r="BC190" s="256" cm="1">
        <f t="array" aca="1" ref="BC190" ca="1">_xlfn.XLOOKUP($A190&amp;$B190,'[2]产值及收款计划（2026）'!$A:$A&amp;'[2]产值及收款计划（2026）'!$B:$B,'[2]产值及收款计划（2026）'!BC:BC)</f>
        <v>5.6599950000000003</v>
      </c>
      <c r="BD190" s="256" cm="1">
        <f t="array" aca="1" ref="BD190" ca="1">_xlfn.XLOOKUP($A190&amp;$B190,'[2]产值及收款计划（2026）'!$A:$A&amp;'[2]产值及收款计划（2026）'!$B:$B,'[2]产值及收款计划（2026）'!BD:BD)</f>
        <v>0</v>
      </c>
      <c r="BE190" s="256" cm="1">
        <f t="array" aca="1" ref="BE190" ca="1">_xlfn.XLOOKUP($A190&amp;$B190,'[2]产值及收款计划（2026）'!$A:$A&amp;'[2]产值及收款计划（2026）'!$B:$B,'[2]产值及收款计划（2026）'!BE:BE)</f>
        <v>0</v>
      </c>
      <c r="BF190" s="256" cm="1">
        <f t="array" aca="1" ref="BF190" ca="1">_xlfn.XLOOKUP($A190&amp;$B190,'[2]产值及收款计划（2026）'!$A:$A&amp;'[2]产值及收款计划（2026）'!$B:$B,'[2]产值及收款计划（2026）'!BF:BF)</f>
        <v>0</v>
      </c>
      <c r="BG190" s="256" cm="1">
        <f t="array" aca="1" ref="BG190" ca="1">_xlfn.XLOOKUP($A190&amp;$B190,'[2]产值及收款计划（2026）'!$A:$A&amp;'[2]产值及收款计划（2026）'!$B:$B,'[2]产值及收款计划（2026）'!BG:BG)</f>
        <v>0</v>
      </c>
      <c r="BH190" s="256" cm="1">
        <f t="array" aca="1" ref="BH190" ca="1">_xlfn.XLOOKUP($A190&amp;$B190,'[2]产值及收款计划（2026）'!$A:$A&amp;'[2]产值及收款计划（2026）'!$B:$B,'[2]产值及收款计划（2026）'!BH:BH)</f>
        <v>0</v>
      </c>
      <c r="BI190" s="256" cm="1">
        <f t="array" aca="1" ref="BI190" ca="1">_xlfn.XLOOKUP($A190&amp;$B190,'[2]产值及收款计划（2026）'!$A:$A&amp;'[2]产值及收款计划（2026）'!$B:$B,'[2]产值及收款计划（2026）'!BI:BI)</f>
        <v>0</v>
      </c>
      <c r="BJ190" s="256" cm="1">
        <f t="array" aca="1" ref="BJ190" ca="1">_xlfn.XLOOKUP($A190&amp;$B190,'[2]产值及收款计划（2026）'!$A:$A&amp;'[2]产值及收款计划（2026）'!$B:$B,'[2]产值及收款计划（2026）'!BJ:BJ)</f>
        <v>0</v>
      </c>
      <c r="BK190" s="256" cm="1">
        <f t="array" aca="1" ref="BK190" ca="1">_xlfn.XLOOKUP($A190&amp;$B190,'[2]产值及收款计划（2026）'!$A:$A&amp;'[2]产值及收款计划（2026）'!$B:$B,'[2]产值及收款计划（2026）'!BK:BK)</f>
        <v>0</v>
      </c>
      <c r="BL190" s="256" cm="1">
        <f t="array" aca="1" ref="BL190" ca="1">_xlfn.XLOOKUP($A190&amp;$B190,'[2]产值及收款计划（2026）'!$A:$A&amp;'[2]产值及收款计划（2026）'!$B:$B,'[2]产值及收款计划（2026）'!BL:BL)</f>
        <v>0</v>
      </c>
      <c r="BM190" s="256"/>
      <c r="BN190" s="256"/>
      <c r="BO190" s="256"/>
      <c r="BP190" s="256"/>
      <c r="BQ190" s="255" t="str" cm="1">
        <f t="array" aca="1" ref="BQ190" ca="1">_xlfn.XLOOKUP($A190&amp;$B190,'[2]产值及收款计划（2026）'!$A:$A&amp;'[2]产值及收款计划（2026）'!$B:$B,'[2]产值及收款计划（2026）'!BQ:BQ)</f>
        <v>上海城建滨江置业有限公司</v>
      </c>
      <c r="BR190" s="256" cm="1">
        <f t="array" aca="1" ref="BR190" ca="1">_xlfn.XLOOKUP($A190&amp;$B190,'[2]产值及收款计划（2026）'!$A:$A&amp;'[2]产值及收款计划（2026）'!$B:$B,'[2]产值及收款计划（2026）'!BR:BR)</f>
        <v>0</v>
      </c>
      <c r="CA190" s="256" cm="1">
        <f t="array" aca="1" ref="CA190" ca="1">_xlfn.XLOOKUP($A190&amp;$B190,'[2]产值及收款计划（2026）'!$A:$A&amp;'[2]产值及收款计划（2026）'!$B:$B,'[2]产值及收款计划（2026）'!CA:CA)</f>
        <v>0</v>
      </c>
      <c r="CB190" s="256" cm="1">
        <f t="array" aca="1" ref="CB190" ca="1">_xlfn.XLOOKUP($A190&amp;$B190,'[2]产值及收款计划（2026）'!$A:$A&amp;'[2]产值及收款计划（2026）'!$B:$B,'[2]产值及收款计划（2026）'!CB:CB)</f>
        <v>0</v>
      </c>
      <c r="CC190" s="256" cm="1">
        <f t="array" aca="1" ref="CC190" ca="1">_xlfn.XLOOKUP($A190&amp;$B190,'[2]产值及收款计划（2026）'!$A:$A&amp;'[2]产值及收款计划（2026）'!$B:$B,'[2]产值及收款计划（2026）'!CC:CC)</f>
        <v>0</v>
      </c>
      <c r="CD190" s="256" cm="1">
        <f t="array" aca="1" ref="CD190" ca="1">_xlfn.XLOOKUP($A190&amp;$B190,'[2]产值及收款计划（2026）'!$A:$A&amp;'[2]产值及收款计划（2026）'!$B:$B,'[2]产值及收款计划（2026）'!CD:CD)</f>
        <v>0</v>
      </c>
      <c r="CE190" s="256" cm="1">
        <f t="array" aca="1" ref="CE190" ca="1">_xlfn.XLOOKUP($A190&amp;$B190,'[2]产值及收款计划（2026）'!$A:$A&amp;'[2]产值及收款计划（2026）'!$B:$B,'[2]产值及收款计划（2026）'!CE:CE)</f>
        <v>0</v>
      </c>
      <c r="CF190" s="256" cm="1">
        <f t="array" aca="1" ref="CF190" ca="1">_xlfn.XLOOKUP($A190&amp;$B190,'[2]产值及收款计划（2026）'!$A:$A&amp;'[2]产值及收款计划（2026）'!$B:$B,'[2]产值及收款计划（2026）'!CF:CF)</f>
        <v>0</v>
      </c>
      <c r="CG190" s="256" cm="1">
        <f t="array" aca="1" ref="CG190" ca="1">_xlfn.XLOOKUP($A190&amp;$B190,'[2]产值及收款计划（2026）'!$A:$A&amp;'[2]产值及收款计划（2026）'!$B:$B,'[2]产值及收款计划（2026）'!CG:CG)</f>
        <v>0</v>
      </c>
      <c r="CH190" s="256" cm="1">
        <f t="array" aca="1" ref="CH190" ca="1">_xlfn.XLOOKUP($A190&amp;$B190,'[2]产值及收款计划（2026）'!$A:$A&amp;'[2]产值及收款计划（2026）'!$B:$B,'[2]产值及收款计划（2026）'!CH:CH)</f>
        <v>0</v>
      </c>
      <c r="CI190" s="256" cm="1">
        <f t="array" aca="1" ref="CI190" ca="1">_xlfn.XLOOKUP($A190&amp;$B190,'[2]产值及收款计划（2026）'!$A:$A&amp;'[2]产值及收款计划（2026）'!$B:$B,'[2]产值及收款计划（2026）'!CI:CI)</f>
        <v>0</v>
      </c>
      <c r="CJ190" s="256" cm="1">
        <f t="array" aca="1" ref="CJ190" ca="1">_xlfn.XLOOKUP($A190&amp;$B190,'[2]产值及收款计划（2026）'!$A:$A&amp;'[2]产值及收款计划（2026）'!$B:$B,'[2]产值及收款计划（2026）'!CJ:CJ)</f>
        <v>0</v>
      </c>
      <c r="CK190" s="256" cm="1">
        <f t="array" aca="1" ref="CK190" ca="1">_xlfn.XLOOKUP($A190&amp;$B190,'[2]产值及收款计划（2026）'!$A:$A&amp;'[2]产值及收款计划（2026）'!$B:$B,'[2]产值及收款计划（2026）'!CK:CK)</f>
        <v>0</v>
      </c>
      <c r="CL190" s="256" cm="1">
        <f t="array" aca="1" ref="CL190" ca="1">_xlfn.XLOOKUP($A190&amp;$B190,'[2]产值及收款计划（2026）'!$A:$A&amp;'[2]产值及收款计划（2026）'!$B:$B,'[2]产值及收款计划（2026）'!CL:CL)</f>
        <v>0</v>
      </c>
      <c r="DA190" s="256" cm="1">
        <f t="array" aca="1" ref="DA190" ca="1">_xlfn.XLOOKUP($A190&amp;$B190,'[2]产值及收款计划（2026）'!$A:$A&amp;'[2]产值及收款计划（2026）'!$B:$B,'[2]产值及收款计划（2026）'!DA:DA)</f>
        <v>0</v>
      </c>
      <c r="DB190" s="256" cm="1">
        <f t="array" aca="1" ref="DB190" ca="1">_xlfn.XLOOKUP($A190&amp;$B190,'[2]产值及收款计划（2026）'!$A:$A&amp;'[2]产值及收款计划（2026）'!$B:$B,'[2]产值及收款计划（2026）'!DB:DB)</f>
        <v>0</v>
      </c>
      <c r="DC190" s="256" cm="1">
        <f t="array" aca="1" ref="DC190" ca="1">_xlfn.XLOOKUP($A190&amp;$B190,'[2]产值及收款计划（2026）'!$A:$A&amp;'[2]产值及收款计划（2026）'!$B:$B,'[2]产值及收款计划（2026）'!DC:DC)</f>
        <v>0</v>
      </c>
      <c r="DD190" s="256" cm="1">
        <f t="array" aca="1" ref="DD190" ca="1">_xlfn.XLOOKUP($A190&amp;$B190,'[2]产值及收款计划（2026）'!$A:$A&amp;'[2]产值及收款计划（2026）'!$B:$B,'[2]产值及收款计划（2026）'!DD:DD)</f>
        <v>0</v>
      </c>
      <c r="DE190" s="256" cm="1">
        <f t="array" aca="1" ref="DE190" ca="1">_xlfn.XLOOKUP($A190&amp;$B190,'[2]产值及收款计划（2026）'!$A:$A&amp;'[2]产值及收款计划（2026）'!$B:$B,'[2]产值及收款计划（2026）'!DE:DE)</f>
        <v>0</v>
      </c>
      <c r="DF190" s="256" cm="1">
        <f t="array" aca="1" ref="DF190" ca="1">_xlfn.XLOOKUP($A190&amp;$B190,'[2]产值及收款计划（2026）'!$A:$A&amp;'[2]产值及收款计划（2026）'!$B:$B,'[2]产值及收款计划（2026）'!DF:DF)</f>
        <v>0</v>
      </c>
      <c r="DG190" s="256" cm="1">
        <f t="array" aca="1" ref="DG190" ca="1">_xlfn.XLOOKUP($A190&amp;$B190,'[2]产值及收款计划（2026）'!$A:$A&amp;'[2]产值及收款计划（2026）'!$B:$B,'[2]产值及收款计划（2026）'!DG:DG)</f>
        <v>0</v>
      </c>
      <c r="DH190" s="256" cm="1">
        <f t="array" aca="1" ref="DH190" ca="1">_xlfn.XLOOKUP($A190&amp;$B190,'[2]产值及收款计划（2026）'!$A:$A&amp;'[2]产值及收款计划（2026）'!$B:$B,'[2]产值及收款计划（2026）'!DH:DH)</f>
        <v>0</v>
      </c>
      <c r="DI190" s="256" cm="1">
        <f t="array" aca="1" ref="DI190" ca="1">_xlfn.XLOOKUP($A190&amp;$B190,'[2]产值及收款计划（2026）'!$A:$A&amp;'[2]产值及收款计划（2026）'!$B:$B,'[2]产值及收款计划（2026）'!DI:DI)</f>
        <v>0</v>
      </c>
      <c r="DJ190" s="256" cm="1">
        <f t="array" aca="1" ref="DJ190" ca="1">_xlfn.XLOOKUP($A190&amp;$B190,'[2]产值及收款计划（2026）'!$A:$A&amp;'[2]产值及收款计划（2026）'!$B:$B,'[2]产值及收款计划（2026）'!DJ:DJ)</f>
        <v>0</v>
      </c>
      <c r="DK190" s="256" cm="1">
        <f t="array" aca="1" ref="DK190" ca="1">_xlfn.XLOOKUP($A190&amp;$B190,'[2]产值及收款计划（2026）'!$A:$A&amp;'[2]产值及收款计划（2026）'!$B:$B,'[2]产值及收款计划（2026）'!DK:DK)</f>
        <v>0</v>
      </c>
      <c r="DL190" s="256" cm="1">
        <f t="array" aca="1" ref="DL190" ca="1">_xlfn.XLOOKUP($A190&amp;$B190,'[2]产值及收款计划（2026）'!$A:$A&amp;'[2]产值及收款计划（2026）'!$B:$B,'[2]产值及收款计划（2026）'!DL:DL)</f>
        <v>0</v>
      </c>
      <c r="DM190" s="264"/>
      <c r="DN190" s="250"/>
    </row>
    <row r="191" spans="1:118" ht="20.25" x14ac:dyDescent="0.15">
      <c r="A191" s="254">
        <f t="shared" ca="1" si="14"/>
        <v>10</v>
      </c>
      <c r="B191" s="254" t="s">
        <v>26</v>
      </c>
      <c r="C191" s="255" t="str" cm="1">
        <f t="array" aca="1" ref="C191" ca="1">_xlfn.XLOOKUP($A191&amp;$B191,'[2]产值及收款计划（2026）'!$A:$A&amp;'[2]产值及收款计划（2026）'!$B:$B,'[2]产值及收款计划（2026）'!C:C)</f>
        <v>ZHT2022030800023</v>
      </c>
      <c r="D191" s="255" t="str" cm="1">
        <f t="array" aca="1" ref="D191" ca="1">_xlfn.XLOOKUP($A191&amp;$B191,'[2]产值及收款计划（2026）'!$A:$A&amp;'[2]产值及收款计划（2026）'!$B:$B,'[2]产值及收款计划（2026）'!D:D)</f>
        <v>绍兴G329国道智慧快速路改造工程基础设施结构智能监测工程专业分包</v>
      </c>
      <c r="E191" s="256" cm="1">
        <f t="array" aca="1" ref="E191" ca="1">_xlfn.XLOOKUP($A191&amp;$B191,'[2]产值及收款计划（2026）'!$A:$A&amp;'[2]产值及收款计划（2026）'!$B:$B,'[2]产值及收款计划（2026）'!E:E)</f>
        <v>125.00326099999999</v>
      </c>
      <c r="F191" s="256" cm="1">
        <f t="array" aca="1" ref="F191" ca="1">_xlfn.XLOOKUP($A191&amp;$B191,'[2]产值及收款计划（2026）'!$A:$A&amp;'[2]产值及收款计划（2026）'!$B:$B,'[2]产值及收款计划（2026）'!F:F)</f>
        <v>125.00326099999999</v>
      </c>
      <c r="G191" s="256" cm="1">
        <f t="array" aca="1" ref="G191" ca="1">_xlfn.XLOOKUP($A191&amp;$B191,'[2]产值及收款计划（2026）'!$A:$A&amp;'[2]产值及收款计划（2026）'!$B:$B,'[2]产值及收款计划（2026）'!G:G)</f>
        <v>0</v>
      </c>
      <c r="H191" s="256" cm="1">
        <f t="array" aca="1" ref="H191" ca="1">_xlfn.XLOOKUP($A191&amp;$B191,'[2]产值及收款计划（2026）'!$A:$A&amp;'[2]产值及收款计划（2026）'!$B:$B,'[2]产值及收款计划（2026）'!H:H)</f>
        <v>26.986260999999999</v>
      </c>
      <c r="I191" s="257" cm="1">
        <f t="array" aca="1" ref="I191" ca="1">_xlfn.XLOOKUP($A191&amp;$B191,'[2]产值及收款计划（2026）'!$A:$A&amp;'[2]产值及收款计划（2026）'!$B:$B,'[2]产值及收款计划（2026）'!I:I)</f>
        <v>0.21588445600631201</v>
      </c>
      <c r="J191" s="258" cm="1">
        <f t="array" aca="1" ref="J191" ca="1">_xlfn.XLOOKUP($A191&amp;$B191,'[2]产值及收款计划（2026）'!$A:$A&amp;'[2]产值及收款计划（2026）'!$B:$B,'[2]产值及收款计划（2026）'!J:J)</f>
        <v>0.09</v>
      </c>
      <c r="K191" s="256" cm="1">
        <f t="array" aca="1" ref="K191" ca="1">_xlfn.XLOOKUP($A191&amp;$B191,'[2]产值及收款计划（2026）'!$A:$A&amp;'[2]产值及收款计划（2026）'!$B:$B,'[2]产值及收款计划（2026）'!K:K)</f>
        <v>0</v>
      </c>
      <c r="L191" s="256" cm="1">
        <f t="array" aca="1" ref="L191" ca="1">_xlfn.XLOOKUP($A191&amp;$B191,'[2]产值及收款计划（2026）'!$A:$A&amp;'[2]产值及收款计划（2026）'!$B:$B,'[2]产值及收款计划（2026）'!L:L)</f>
        <v>0</v>
      </c>
      <c r="M191" s="256" t="str" cm="1">
        <f t="array" aca="1" ref="M191" ca="1">_xlfn.XLOOKUP($A191&amp;$B191,'[2]产值及收款计划（2026）'!$A:$A&amp;'[2]产值及收款计划（2026）'!$B:$B,'[2]产值及收款计划（2026）'!M:M)</f>
        <v>主导</v>
      </c>
      <c r="N191" s="256" cm="1">
        <f t="array" aca="1" ref="N191" ca="1">_xlfn.XLOOKUP($A191&amp;$B191,'[2]产值及收款计划（2026）'!$A:$A&amp;'[2]产值及收款计划（2026）'!$B:$B,'[2]产值及收款计划（2026）'!N:N)</f>
        <v>0</v>
      </c>
      <c r="O191" s="256" t="str" cm="1">
        <f t="array" aca="1" ref="O191" ca="1">_xlfn.XLOOKUP($A191&amp;$B191,'[2]产值及收款计划（2026）'!$A:$A&amp;'[2]产值及收款计划（2026）'!$B:$B,'[2]产值及收款计划（2026）'!O:O)</f>
        <v>董力健</v>
      </c>
      <c r="P191" s="255" t="str" cm="1">
        <f t="array" aca="1" ref="P191" ca="1">_xlfn.XLOOKUP($A191&amp;$B191,'[2]产值及收款计划（2026）'!$A:$A&amp;'[2]产值及收款计划（2026）'!$B:$B,'[2]产值及收款计划（2026）'!P:P)</f>
        <v>过往已完结</v>
      </c>
      <c r="Q191" s="256" cm="1">
        <f t="array" aca="1" ref="Q191" ca="1">_xlfn.XLOOKUP($A191&amp;$B191,'[2]产值及收款计划（2026）'!$A:$A&amp;'[2]产值及收款计划（2026）'!$B:$B,'[2]产值及收款计划（2026）'!Q:Q)</f>
        <v>0</v>
      </c>
      <c r="R191" s="256" cm="1">
        <f t="array" aca="1" ref="R191" ca="1">_xlfn.XLOOKUP($A191&amp;$B191,'[2]产值及收款计划（2026）'!$A:$A&amp;'[2]产值及收款计划（2026）'!$B:$B,'[2]产值及收款计划（2026）'!R:R)</f>
        <v>0</v>
      </c>
      <c r="S191" s="256" cm="1">
        <f t="array" aca="1" ref="S191" ca="1">_xlfn.XLOOKUP($A191&amp;$B191,'[2]产值及收款计划（2026）'!$A:$A&amp;'[2]产值及收款计划（2026）'!$B:$B,'[2]产值及收款计划（2026）'!S:S)</f>
        <v>0</v>
      </c>
      <c r="T191" s="256" cm="1">
        <f t="array" aca="1" ref="T191" ca="1">_xlfn.XLOOKUP($A191&amp;$B191,'[2]产值及收款计划（2026）'!$A:$A&amp;'[2]产值及收款计划（2026）'!$B:$B,'[2]产值及收款计划（2026）'!T:T)</f>
        <v>125.00326099999999</v>
      </c>
      <c r="U191" s="256" cm="1">
        <f t="array" aca="1" ref="U191" ca="1">_xlfn.XLOOKUP($A191&amp;$B191,'[2]产值及收款计划（2026）'!$A:$A&amp;'[2]产值及收款计划（2026）'!$B:$B,'[2]产值及收款计划（2026）'!U:U)</f>
        <v>0</v>
      </c>
      <c r="V191" s="256" cm="1">
        <f t="array" aca="1" ref="V191" ca="1">_xlfn.XLOOKUP($A191&amp;$B191,'[2]产值及收款计划（2026）'!$A:$A&amp;'[2]产值及收款计划（2026）'!$B:$B,'[2]产值及收款计划（2026）'!V:V)</f>
        <v>0</v>
      </c>
      <c r="W191" s="256" cm="1">
        <f t="array" aca="1" ref="W191" ca="1">_xlfn.XLOOKUP($A191&amp;$B191,'[2]产值及收款计划（2026）'!$A:$A&amp;'[2]产值及收款计划（2026）'!$B:$B,'[2]产值及收款计划（2026）'!W:W)</f>
        <v>0</v>
      </c>
      <c r="X191" s="256" cm="1">
        <f t="array" aca="1" ref="X191" ca="1">_xlfn.XLOOKUP($A191&amp;$B191,'[2]产值及收款计划（2026）'!$A:$A&amp;'[2]产值及收款计划（2026）'!$B:$B,'[2]产值及收款计划（2026）'!X:X)</f>
        <v>0</v>
      </c>
      <c r="Y191" s="256" cm="1">
        <f t="array" aca="1" ref="Y191" ca="1">_xlfn.XLOOKUP($A191&amp;$B191,'[2]产值及收款计划（2026）'!$A:$A&amp;'[2]产值及收款计划（2026）'!$B:$B,'[2]产值及收款计划（2026）'!Y:Y)</f>
        <v>0</v>
      </c>
      <c r="Z191" s="256" cm="1">
        <f t="array" aca="1" ref="Z191" ca="1">_xlfn.XLOOKUP($A191&amp;$B191,'[2]产值及收款计划（2026）'!$A:$A&amp;'[2]产值及收款计划（2026）'!$B:$B,'[2]产值及收款计划（2026）'!Z:Z)</f>
        <v>0</v>
      </c>
      <c r="AA191" s="256" cm="1">
        <f t="array" aca="1" ref="AA191" ca="1">_xlfn.XLOOKUP($A191&amp;$B191,'[2]产值及收款计划（2026）'!$A:$A&amp;'[2]产值及收款计划（2026）'!$B:$B,'[2]产值及收款计划（2026）'!AA:AA)</f>
        <v>0</v>
      </c>
      <c r="AB191" s="256" cm="1">
        <f t="array" aca="1" ref="AB191" ca="1">_xlfn.XLOOKUP($A191&amp;$B191,'[2]产值及收款计划（2026）'!$A:$A&amp;'[2]产值及收款计划（2026）'!$B:$B,'[2]产值及收款计划（2026）'!AB:AB)</f>
        <v>0</v>
      </c>
      <c r="AC191" s="256" cm="1">
        <f t="array" aca="1" ref="AC191" ca="1">_xlfn.XLOOKUP($A191&amp;$B191,'[2]产值及收款计划（2026）'!$A:$A&amp;'[2]产值及收款计划（2026）'!$B:$B,'[2]产值及收款计划（2026）'!AC:AC)</f>
        <v>0</v>
      </c>
      <c r="AD191" s="256" cm="1">
        <f t="array" aca="1" ref="AD191" ca="1">_xlfn.XLOOKUP($A191&amp;$B191,'[2]产值及收款计划（2026）'!$A:$A&amp;'[2]产值及收款计划（2026）'!$B:$B,'[2]产值及收款计划（2026）'!AD:AD)</f>
        <v>0</v>
      </c>
      <c r="AE191" s="256" cm="1">
        <f t="array" aca="1" ref="AE191" ca="1">_xlfn.XLOOKUP($A191&amp;$B191,'[2]产值及收款计划（2026）'!$A:$A&amp;'[2]产值及收款计划（2026）'!$B:$B,'[2]产值及收款计划（2026）'!AE:AE)</f>
        <v>0</v>
      </c>
      <c r="AF191" s="256" cm="1">
        <f t="array" aca="1" ref="AF191" ca="1">_xlfn.XLOOKUP($A191&amp;$B191,'[2]产值及收款计划（2026）'!$A:$A&amp;'[2]产值及收款计划（2026）'!$B:$B,'[2]产值及收款计划（2026）'!AF:AF)</f>
        <v>0</v>
      </c>
      <c r="AG191" s="256" cm="1">
        <f t="array" aca="1" ref="AG191" ca="1">_xlfn.XLOOKUP($A191&amp;$B191,'[2]产值及收款计划（2026）'!$A:$A&amp;'[2]产值及收款计划（2026）'!$B:$B,'[2]产值及收款计划（2026）'!AG:AG)</f>
        <v>0</v>
      </c>
      <c r="AH191" s="256" cm="1">
        <f t="array" aca="1" ref="AH191" ca="1">_xlfn.XLOOKUP($A191&amp;$B191,'[2]产值及收款计划（2026）'!$A:$A&amp;'[2]产值及收款计划（2026）'!$B:$B,'[2]产值及收款计划（2026）'!AH:AH)</f>
        <v>0</v>
      </c>
      <c r="AI191" s="256" cm="1">
        <f t="array" aca="1" ref="AI191" ca="1">_xlfn.XLOOKUP($A191&amp;$B191,'[2]产值及收款计划（2026）'!$A:$A&amp;'[2]产值及收款计划（2026）'!$B:$B,'[2]产值及收款计划（2026）'!AI:AI)</f>
        <v>0</v>
      </c>
      <c r="AJ191" s="256" cm="1">
        <f t="array" aca="1" ref="AJ191" ca="1">_xlfn.XLOOKUP($A191&amp;$B191,'[2]产值及收款计划（2026）'!$A:$A&amp;'[2]产值及收款计划（2026）'!$B:$B,'[2]产值及收款计划（2026）'!AJ:AJ)</f>
        <v>0</v>
      </c>
      <c r="AK191" s="256" cm="1">
        <f t="array" aca="1" ref="AK191" ca="1">_xlfn.XLOOKUP($A191&amp;$B191,'[2]产值及收款计划（2026）'!$A:$A&amp;'[2]产值及收款计划（2026）'!$B:$B,'[2]产值及收款计划（2026）'!AK:AK)</f>
        <v>0</v>
      </c>
      <c r="AL191" s="256" cm="1">
        <f t="array" aca="1" ref="AL191" ca="1">_xlfn.XLOOKUP($A191&amp;$B191,'[2]产值及收款计划（2026）'!$A:$A&amp;'[2]产值及收款计划（2026）'!$B:$B,'[2]产值及收款计划（2026）'!AL:AL)</f>
        <v>0</v>
      </c>
      <c r="AM191" s="263" t="e" cm="1">
        <f t="array" aca="1" ref="AM191" ca="1">_xlfn.LET(_xlpm.勾选月份状态数组,TRANSPOSE('PPT(12-15页）-TOP10'!$A$3:$A$14),_xlpm.选择数据区,IF('PPT(12-15页）-TOP10'!$E$3="收款",$BA191:$BL191,$AA191:$AL191),SUM(_xlfn._xlws.FILTER(_xlpm.选择数据区,_xlpm.勾选月份状态数组,"")))</f>
        <v>#NAME?</v>
      </c>
      <c r="AN191" s="256" t="e" cm="1">
        <f t="array" aca="1" ref="AN191" ca="1">_xlfn.LET(_xlpm.勾选月份状态数组,TRANSPOSE('PPT(12-15页）-TOP10'!$A$3:$A$14),_xlpm.选择数据区,IF('PPT(12-15页）-TOP10'!$E$3="收款",$DA191:$DL191,$CA191:$CL191),SUM(_xlfn._xlws.FILTER(_xlpm.选择数据区,_xlpm.勾选月份状态数组,"")))</f>
        <v>#NAME?</v>
      </c>
      <c r="AO191" s="256">
        <f ca="1">SUM(CA191:CC191)+SUM(AD191:AL191)</f>
        <v>0</v>
      </c>
      <c r="AP191" s="256"/>
      <c r="AQ191" s="256"/>
      <c r="AR191" s="256"/>
      <c r="AS191" s="256" cm="1">
        <f t="array" aca="1" ref="AS191" ca="1">_xlfn.XLOOKUP($A191&amp;$B191,'[2]产值及收款计划（2026）'!$A:$A&amp;'[2]产值及收款计划（2026）'!$B:$B,'[2]产值及收款计划（2026）'!AS:AS)</f>
        <v>0</v>
      </c>
      <c r="AT191" s="256" cm="1">
        <f t="array" aca="1" ref="AT191" ca="1">_xlfn.XLOOKUP($A191&amp;$B191,'[2]产值及收款计划（2026）'!$A:$A&amp;'[2]产值及收款计划（2026）'!$B:$B,'[2]产值及收款计划（2026）'!AT:AT)</f>
        <v>0</v>
      </c>
      <c r="AU191" s="256" cm="1">
        <f t="array" aca="1" ref="AU191" ca="1">_xlfn.XLOOKUP($A191&amp;$B191,'[2]产值及收款计划（2026）'!$A:$A&amp;'[2]产值及收款计划（2026）'!$B:$B,'[2]产值及收款计划（2026）'!AU:AU)</f>
        <v>0</v>
      </c>
      <c r="AV191" s="256" cm="1">
        <f t="array" aca="1" ref="AV191" ca="1">_xlfn.XLOOKUP($A191&amp;$B191,'[2]产值及收款计划（2026）'!$A:$A&amp;'[2]产值及收款计划（2026）'!$B:$B,'[2]产值及收款计划（2026）'!AV:AV)</f>
        <v>0</v>
      </c>
      <c r="AW191" s="256" cm="1">
        <f t="array" aca="1" ref="AW191" ca="1">_xlfn.XLOOKUP($A191&amp;$B191,'[2]产值及收款计划（2026）'!$A:$A&amp;'[2]产值及收款计划（2026）'!$B:$B,'[2]产值及收款计划（2026）'!AW:AW)</f>
        <v>105</v>
      </c>
      <c r="AX191" s="256" cm="1">
        <f t="array" aca="1" ref="AX191" ca="1">_xlfn.XLOOKUP($A191&amp;$B191,'[2]产值及收款计划（2026）'!$A:$A&amp;'[2]产值及收款计划（2026）'!$B:$B,'[2]产值及收款计划（2026）'!AX:AX)</f>
        <v>0</v>
      </c>
      <c r="AY191" s="256" cm="1">
        <f t="array" aca="1" ref="AY191" ca="1">_xlfn.XLOOKUP($A191&amp;$B191,'[2]产值及收款计划（2026）'!$A:$A&amp;'[2]产值及收款计划（2026）'!$B:$B,'[2]产值及收款计划（2026）'!AY:AY)</f>
        <v>20.003260999999998</v>
      </c>
      <c r="AZ191" s="256" cm="1">
        <f t="array" aca="1" ref="AZ191" ca="1">_xlfn.XLOOKUP($A191&amp;$B191,'[2]产值及收款计划（2026）'!$A:$A&amp;'[2]产值及收款计划（2026）'!$B:$B,'[2]产值及收款计划（2026）'!AZ:AZ)</f>
        <v>20.003260999999998</v>
      </c>
      <c r="BA191" s="256" cm="1">
        <f t="array" aca="1" ref="BA191" ca="1">_xlfn.XLOOKUP($A191&amp;$B191,'[2]产值及收款计划（2026）'!$A:$A&amp;'[2]产值及收款计划（2026）'!$B:$B,'[2]产值及收款计划（2026）'!BA:BA)</f>
        <v>0</v>
      </c>
      <c r="BB191" s="256" cm="1">
        <f t="array" aca="1" ref="BB191" ca="1">_xlfn.XLOOKUP($A191&amp;$B191,'[2]产值及收款计划（2026）'!$A:$A&amp;'[2]产值及收款计划（2026）'!$B:$B,'[2]产值及收款计划（2026）'!BB:BB)</f>
        <v>0</v>
      </c>
      <c r="BC191" s="256" cm="1">
        <f t="array" aca="1" ref="BC191" ca="1">_xlfn.XLOOKUP($A191&amp;$B191,'[2]产值及收款计划（2026）'!$A:$A&amp;'[2]产值及收款计划（2026）'!$B:$B,'[2]产值及收款计划（2026）'!BC:BC)</f>
        <v>0</v>
      </c>
      <c r="BD191" s="256" cm="1">
        <f t="array" aca="1" ref="BD191" ca="1">_xlfn.XLOOKUP($A191&amp;$B191,'[2]产值及收款计划（2026）'!$A:$A&amp;'[2]产值及收款计划（2026）'!$B:$B,'[2]产值及收款计划（2026）'!BD:BD)</f>
        <v>0</v>
      </c>
      <c r="BE191" s="256" cm="1">
        <f t="array" aca="1" ref="BE191" ca="1">_xlfn.XLOOKUP($A191&amp;$B191,'[2]产值及收款计划（2026）'!$A:$A&amp;'[2]产值及收款计划（2026）'!$B:$B,'[2]产值及收款计划（2026）'!BE:BE)</f>
        <v>0</v>
      </c>
      <c r="BF191" s="256" cm="1">
        <f t="array" aca="1" ref="BF191" ca="1">_xlfn.XLOOKUP($A191&amp;$B191,'[2]产值及收款计划（2026）'!$A:$A&amp;'[2]产值及收款计划（2026）'!$B:$B,'[2]产值及收款计划（2026）'!BF:BF)</f>
        <v>0</v>
      </c>
      <c r="BG191" s="256" cm="1">
        <f t="array" aca="1" ref="BG191" ca="1">_xlfn.XLOOKUP($A191&amp;$B191,'[2]产值及收款计划（2026）'!$A:$A&amp;'[2]产值及收款计划（2026）'!$B:$B,'[2]产值及收款计划（2026）'!BG:BG)</f>
        <v>0</v>
      </c>
      <c r="BH191" s="256" cm="1">
        <f t="array" aca="1" ref="BH191" ca="1">_xlfn.XLOOKUP($A191&amp;$B191,'[2]产值及收款计划（2026）'!$A:$A&amp;'[2]产值及收款计划（2026）'!$B:$B,'[2]产值及收款计划（2026）'!BH:BH)</f>
        <v>0</v>
      </c>
      <c r="BI191" s="256" cm="1">
        <f t="array" aca="1" ref="BI191" ca="1">_xlfn.XLOOKUP($A191&amp;$B191,'[2]产值及收款计划（2026）'!$A:$A&amp;'[2]产值及收款计划（2026）'!$B:$B,'[2]产值及收款计划（2026）'!BI:BI)</f>
        <v>0</v>
      </c>
      <c r="BJ191" s="256" cm="1">
        <f t="array" aca="1" ref="BJ191" ca="1">_xlfn.XLOOKUP($A191&amp;$B191,'[2]产值及收款计划（2026）'!$A:$A&amp;'[2]产值及收款计划（2026）'!$B:$B,'[2]产值及收款计划（2026）'!BJ:BJ)</f>
        <v>0</v>
      </c>
      <c r="BK191" s="256" cm="1">
        <f t="array" aca="1" ref="BK191" ca="1">_xlfn.XLOOKUP($A191&amp;$B191,'[2]产值及收款计划（2026）'!$A:$A&amp;'[2]产值及收款计划（2026）'!$B:$B,'[2]产值及收款计划（2026）'!BK:BK)</f>
        <v>0</v>
      </c>
      <c r="BL191" s="256" cm="1">
        <f t="array" aca="1" ref="BL191" ca="1">_xlfn.XLOOKUP($A191&amp;$B191,'[2]产值及收款计划（2026）'!$A:$A&amp;'[2]产值及收款计划（2026）'!$B:$B,'[2]产值及收款计划（2026）'!BL:BL)</f>
        <v>0</v>
      </c>
      <c r="BM191" s="256"/>
      <c r="BN191" s="256"/>
      <c r="BO191" s="256"/>
      <c r="BP191" s="256"/>
      <c r="BQ191" s="255" t="str" cm="1">
        <f t="array" aca="1" ref="BQ191" ca="1">_xlfn.XLOOKUP($A191&amp;$B191,'[2]产值及收款计划（2026）'!$A:$A&amp;'[2]产值及收款计划（2026）'!$B:$B,'[2]产值及收款计划（2026）'!BQ:BQ)</f>
        <v>中铁一局集团第五工程有限公司</v>
      </c>
      <c r="BR191" s="256" cm="1">
        <f t="array" aca="1" ref="BR191" ca="1">_xlfn.XLOOKUP($A191&amp;$B191,'[2]产值及收款计划（2026）'!$A:$A&amp;'[2]产值及收款计划（2026）'!$B:$B,'[2]产值及收款计划（2026）'!BR:BR)</f>
        <v>0</v>
      </c>
      <c r="CA191" s="256" cm="1">
        <f t="array" aca="1" ref="CA191" ca="1">_xlfn.XLOOKUP($A191&amp;$B191,'[2]产值及收款计划（2026）'!$A:$A&amp;'[2]产值及收款计划（2026）'!$B:$B,'[2]产值及收款计划（2026）'!CA:CA)</f>
        <v>0</v>
      </c>
      <c r="CB191" s="256" cm="1">
        <f t="array" aca="1" ref="CB191" ca="1">_xlfn.XLOOKUP($A191&amp;$B191,'[2]产值及收款计划（2026）'!$A:$A&amp;'[2]产值及收款计划（2026）'!$B:$B,'[2]产值及收款计划（2026）'!CB:CB)</f>
        <v>0</v>
      </c>
      <c r="CC191" s="256" cm="1">
        <f t="array" aca="1" ref="CC191" ca="1">_xlfn.XLOOKUP($A191&amp;$B191,'[2]产值及收款计划（2026）'!$A:$A&amp;'[2]产值及收款计划（2026）'!$B:$B,'[2]产值及收款计划（2026）'!CC:CC)</f>
        <v>0</v>
      </c>
      <c r="CD191" s="256" cm="1">
        <f t="array" aca="1" ref="CD191" ca="1">_xlfn.XLOOKUP($A191&amp;$B191,'[2]产值及收款计划（2026）'!$A:$A&amp;'[2]产值及收款计划（2026）'!$B:$B,'[2]产值及收款计划（2026）'!CD:CD)</f>
        <v>0</v>
      </c>
      <c r="CE191" s="256" cm="1">
        <f t="array" aca="1" ref="CE191" ca="1">_xlfn.XLOOKUP($A191&amp;$B191,'[2]产值及收款计划（2026）'!$A:$A&amp;'[2]产值及收款计划（2026）'!$B:$B,'[2]产值及收款计划（2026）'!CE:CE)</f>
        <v>0</v>
      </c>
      <c r="CF191" s="256" cm="1">
        <f t="array" aca="1" ref="CF191" ca="1">_xlfn.XLOOKUP($A191&amp;$B191,'[2]产值及收款计划（2026）'!$A:$A&amp;'[2]产值及收款计划（2026）'!$B:$B,'[2]产值及收款计划（2026）'!CF:CF)</f>
        <v>0</v>
      </c>
      <c r="CG191" s="256" cm="1">
        <f t="array" aca="1" ref="CG191" ca="1">_xlfn.XLOOKUP($A191&amp;$B191,'[2]产值及收款计划（2026）'!$A:$A&amp;'[2]产值及收款计划（2026）'!$B:$B,'[2]产值及收款计划（2026）'!CG:CG)</f>
        <v>0</v>
      </c>
      <c r="CH191" s="256" cm="1">
        <f t="array" aca="1" ref="CH191" ca="1">_xlfn.XLOOKUP($A191&amp;$B191,'[2]产值及收款计划（2026）'!$A:$A&amp;'[2]产值及收款计划（2026）'!$B:$B,'[2]产值及收款计划（2026）'!CH:CH)</f>
        <v>0</v>
      </c>
      <c r="CI191" s="256" cm="1">
        <f t="array" aca="1" ref="CI191" ca="1">_xlfn.XLOOKUP($A191&amp;$B191,'[2]产值及收款计划（2026）'!$A:$A&amp;'[2]产值及收款计划（2026）'!$B:$B,'[2]产值及收款计划（2026）'!CI:CI)</f>
        <v>0</v>
      </c>
      <c r="CJ191" s="256" cm="1">
        <f t="array" aca="1" ref="CJ191" ca="1">_xlfn.XLOOKUP($A191&amp;$B191,'[2]产值及收款计划（2026）'!$A:$A&amp;'[2]产值及收款计划（2026）'!$B:$B,'[2]产值及收款计划（2026）'!CJ:CJ)</f>
        <v>0</v>
      </c>
      <c r="CK191" s="256" cm="1">
        <f t="array" aca="1" ref="CK191" ca="1">_xlfn.XLOOKUP($A191&amp;$B191,'[2]产值及收款计划（2026）'!$A:$A&amp;'[2]产值及收款计划（2026）'!$B:$B,'[2]产值及收款计划（2026）'!CK:CK)</f>
        <v>0</v>
      </c>
      <c r="CL191" s="256" cm="1">
        <f t="array" aca="1" ref="CL191" ca="1">_xlfn.XLOOKUP($A191&amp;$B191,'[2]产值及收款计划（2026）'!$A:$A&amp;'[2]产值及收款计划（2026）'!$B:$B,'[2]产值及收款计划（2026）'!CL:CL)</f>
        <v>0</v>
      </c>
      <c r="DA191" s="256" cm="1">
        <f t="array" aca="1" ref="DA191" ca="1">_xlfn.XLOOKUP($A191&amp;$B191,'[2]产值及收款计划（2026）'!$A:$A&amp;'[2]产值及收款计划（2026）'!$B:$B,'[2]产值及收款计划（2026）'!DA:DA)</f>
        <v>0</v>
      </c>
      <c r="DB191" s="256" cm="1">
        <f t="array" aca="1" ref="DB191" ca="1">_xlfn.XLOOKUP($A191&amp;$B191,'[2]产值及收款计划（2026）'!$A:$A&amp;'[2]产值及收款计划（2026）'!$B:$B,'[2]产值及收款计划（2026）'!DB:DB)</f>
        <v>0</v>
      </c>
      <c r="DC191" s="256" cm="1">
        <f t="array" aca="1" ref="DC191" ca="1">_xlfn.XLOOKUP($A191&amp;$B191,'[2]产值及收款计划（2026）'!$A:$A&amp;'[2]产值及收款计划（2026）'!$B:$B,'[2]产值及收款计划（2026）'!DC:DC)</f>
        <v>0</v>
      </c>
      <c r="DD191" s="256" cm="1">
        <f t="array" aca="1" ref="DD191" ca="1">_xlfn.XLOOKUP($A191&amp;$B191,'[2]产值及收款计划（2026）'!$A:$A&amp;'[2]产值及收款计划（2026）'!$B:$B,'[2]产值及收款计划（2026）'!DD:DD)</f>
        <v>0</v>
      </c>
      <c r="DE191" s="256" cm="1">
        <f t="array" aca="1" ref="DE191" ca="1">_xlfn.XLOOKUP($A191&amp;$B191,'[2]产值及收款计划（2026）'!$A:$A&amp;'[2]产值及收款计划（2026）'!$B:$B,'[2]产值及收款计划（2026）'!DE:DE)</f>
        <v>0</v>
      </c>
      <c r="DF191" s="256" cm="1">
        <f t="array" aca="1" ref="DF191" ca="1">_xlfn.XLOOKUP($A191&amp;$B191,'[2]产值及收款计划（2026）'!$A:$A&amp;'[2]产值及收款计划（2026）'!$B:$B,'[2]产值及收款计划（2026）'!DF:DF)</f>
        <v>0</v>
      </c>
      <c r="DG191" s="256" cm="1">
        <f t="array" aca="1" ref="DG191" ca="1">_xlfn.XLOOKUP($A191&amp;$B191,'[2]产值及收款计划（2026）'!$A:$A&amp;'[2]产值及收款计划（2026）'!$B:$B,'[2]产值及收款计划（2026）'!DG:DG)</f>
        <v>0</v>
      </c>
      <c r="DH191" s="256" cm="1">
        <f t="array" aca="1" ref="DH191" ca="1">_xlfn.XLOOKUP($A191&amp;$B191,'[2]产值及收款计划（2026）'!$A:$A&amp;'[2]产值及收款计划（2026）'!$B:$B,'[2]产值及收款计划（2026）'!DH:DH)</f>
        <v>0</v>
      </c>
      <c r="DI191" s="256" cm="1">
        <f t="array" aca="1" ref="DI191" ca="1">_xlfn.XLOOKUP($A191&amp;$B191,'[2]产值及收款计划（2026）'!$A:$A&amp;'[2]产值及收款计划（2026）'!$B:$B,'[2]产值及收款计划（2026）'!DI:DI)</f>
        <v>0</v>
      </c>
      <c r="DJ191" s="256" cm="1">
        <f t="array" aca="1" ref="DJ191" ca="1">_xlfn.XLOOKUP($A191&amp;$B191,'[2]产值及收款计划（2026）'!$A:$A&amp;'[2]产值及收款计划（2026）'!$B:$B,'[2]产值及收款计划（2026）'!DJ:DJ)</f>
        <v>0</v>
      </c>
      <c r="DK191" s="256" cm="1">
        <f t="array" aca="1" ref="DK191" ca="1">_xlfn.XLOOKUP($A191&amp;$B191,'[2]产值及收款计划（2026）'!$A:$A&amp;'[2]产值及收款计划（2026）'!$B:$B,'[2]产值及收款计划（2026）'!DK:DK)</f>
        <v>0</v>
      </c>
      <c r="DL191" s="256" cm="1">
        <f t="array" aca="1" ref="DL191" ca="1">_xlfn.XLOOKUP($A191&amp;$B191,'[2]产值及收款计划（2026）'!$A:$A&amp;'[2]产值及收款计划（2026）'!$B:$B,'[2]产值及收款计划（2026）'!DL:DL)</f>
        <v>0</v>
      </c>
      <c r="DM191" s="264"/>
      <c r="DN191" s="250"/>
    </row>
    <row r="192" spans="1:118" ht="20.25" x14ac:dyDescent="0.15">
      <c r="A192" s="254">
        <f t="shared" ca="1" si="14"/>
        <v>11</v>
      </c>
      <c r="B192" s="254" t="s">
        <v>26</v>
      </c>
      <c r="C192" s="255" t="str" cm="1">
        <f t="array" aca="1" ref="C192" ca="1">_xlfn.XLOOKUP($A192&amp;$B192,'[2]产值及收款计划（2026）'!$A:$A&amp;'[2]产值及收款计划（2026）'!$B:$B,'[2]产值及收款计划（2026）'!C:C)</f>
        <v>ZHT2024052200060</v>
      </c>
      <c r="D192" s="255" t="str" cm="1">
        <f t="array" aca="1" ref="D192" ca="1">_xlfn.XLOOKUP($A192&amp;$B192,'[2]产值及收款计划（2026）'!$A:$A&amp;'[2]产值及收款计划（2026）'!$B:$B,'[2]产值及收款计划（2026）'!D:D)</f>
        <v>停车可视化大屏开发</v>
      </c>
      <c r="E192" s="256" cm="1">
        <f t="array" aca="1" ref="E192" ca="1">_xlfn.XLOOKUP($A192&amp;$B192,'[2]产值及收款计划（2026）'!$A:$A&amp;'[2]产值及收款计划（2026）'!$B:$B,'[2]产值及收款计划（2026）'!E:E)</f>
        <v>35.04</v>
      </c>
      <c r="F192" s="256" cm="1">
        <f t="array" aca="1" ref="F192" ca="1">_xlfn.XLOOKUP($A192&amp;$B192,'[2]产值及收款计划（2026）'!$A:$A&amp;'[2]产值及收款计划（2026）'!$B:$B,'[2]产值及收款计划（2026）'!F:F)</f>
        <v>35.04</v>
      </c>
      <c r="G192" s="256" cm="1">
        <f t="array" aca="1" ref="G192" ca="1">_xlfn.XLOOKUP($A192&amp;$B192,'[2]产值及收款计划（2026）'!$A:$A&amp;'[2]产值及收款计划（2026）'!$B:$B,'[2]产值及收款计划（2026）'!G:G)</f>
        <v>0</v>
      </c>
      <c r="H192" s="256" cm="1">
        <f t="array" aca="1" ref="H192" ca="1">_xlfn.XLOOKUP($A192&amp;$B192,'[2]产值及收款计划（2026）'!$A:$A&amp;'[2]产值及收款计划（2026）'!$B:$B,'[2]产值及收款计划（2026）'!H:H)</f>
        <v>35.04</v>
      </c>
      <c r="I192" s="257" cm="1">
        <f t="array" aca="1" ref="I192" ca="1">_xlfn.XLOOKUP($A192&amp;$B192,'[2]产值及收款计划（2026）'!$A:$A&amp;'[2]产值及收款计划（2026）'!$B:$B,'[2]产值及收款计划（2026）'!I:I)</f>
        <v>1</v>
      </c>
      <c r="J192" s="258" cm="1">
        <f t="array" aca="1" ref="J192" ca="1">_xlfn.XLOOKUP($A192&amp;$B192,'[2]产值及收款计划（2026）'!$A:$A&amp;'[2]产值及收款计划（2026）'!$B:$B,'[2]产值及收款计划（2026）'!J:J)</f>
        <v>0.06</v>
      </c>
      <c r="K192" s="256" cm="1">
        <f t="array" aca="1" ref="K192" ca="1">_xlfn.XLOOKUP($A192&amp;$B192,'[2]产值及收款计划（2026）'!$A:$A&amp;'[2]产值及收款计划（2026）'!$B:$B,'[2]产值及收款计划（2026）'!K:K)</f>
        <v>0</v>
      </c>
      <c r="L192" s="256" cm="1">
        <f t="array" aca="1" ref="L192" ca="1">_xlfn.XLOOKUP($A192&amp;$B192,'[2]产值及收款计划（2026）'!$A:$A&amp;'[2]产值及收款计划（2026）'!$B:$B,'[2]产值及收款计划（2026）'!L:L)</f>
        <v>0</v>
      </c>
      <c r="M192" s="256" t="str" cm="1">
        <f t="array" aca="1" ref="M192" ca="1">_xlfn.XLOOKUP($A192&amp;$B192,'[2]产值及收款计划（2026）'!$A:$A&amp;'[2]产值及收款计划（2026）'!$B:$B,'[2]产值及收款计划（2026）'!M:M)</f>
        <v>主导</v>
      </c>
      <c r="N192" s="256" t="str" cm="1">
        <f t="array" aca="1" ref="N192" ca="1">_xlfn.XLOOKUP($A192&amp;$B192,'[2]产值及收款计划（2026）'!$A:$A&amp;'[2]产值及收款计划（2026）'!$B:$B,'[2]产值及收款计划（2026）'!N:N)</f>
        <v>贺一玮团队</v>
      </c>
      <c r="O192" s="256" t="str" cm="1">
        <f t="array" aca="1" ref="O192" ca="1">_xlfn.XLOOKUP($A192&amp;$B192,'[2]产值及收款计划（2026）'!$A:$A&amp;'[2]产值及收款计划（2026）'!$B:$B,'[2]产值及收款计划（2026）'!O:O)</f>
        <v>贺一玮</v>
      </c>
      <c r="P192" s="255" t="str" cm="1">
        <f t="array" aca="1" ref="P192" ca="1">_xlfn.XLOOKUP($A192&amp;$B192,'[2]产值及收款计划（2026）'!$A:$A&amp;'[2]产值及收款计划（2026）'!$B:$B,'[2]产值及收款计划（2026）'!P:P)</f>
        <v>过往已完结</v>
      </c>
      <c r="Q192" s="256" cm="1">
        <f t="array" aca="1" ref="Q192" ca="1">_xlfn.XLOOKUP($A192&amp;$B192,'[2]产值及收款计划（2026）'!$A:$A&amp;'[2]产值及收款计划（2026）'!$B:$B,'[2]产值及收款计划（2026）'!Q:Q)</f>
        <v>0</v>
      </c>
      <c r="R192" s="256" cm="1">
        <f t="array" aca="1" ref="R192" ca="1">_xlfn.XLOOKUP($A192&amp;$B192,'[2]产值及收款计划（2026）'!$A:$A&amp;'[2]产值及收款计划（2026）'!$B:$B,'[2]产值及收款计划（2026）'!R:R)</f>
        <v>0</v>
      </c>
      <c r="S192" s="256" cm="1">
        <f t="array" aca="1" ref="S192" ca="1">_xlfn.XLOOKUP($A192&amp;$B192,'[2]产值及收款计划（2026）'!$A:$A&amp;'[2]产值及收款计划（2026）'!$B:$B,'[2]产值及收款计划（2026）'!S:S)</f>
        <v>0</v>
      </c>
      <c r="T192" s="256" cm="1">
        <f t="array" aca="1" ref="T192" ca="1">_xlfn.XLOOKUP($A192&amp;$B192,'[2]产值及收款计划（2026）'!$A:$A&amp;'[2]产值及收款计划（2026）'!$B:$B,'[2]产值及收款计划（2026）'!T:T)</f>
        <v>35.04</v>
      </c>
      <c r="U192" s="256" cm="1">
        <f t="array" aca="1" ref="U192" ca="1">_xlfn.XLOOKUP($A192&amp;$B192,'[2]产值及收款计划（2026）'!$A:$A&amp;'[2]产值及收款计划（2026）'!$B:$B,'[2]产值及收款计划（2026）'!U:U)</f>
        <v>0</v>
      </c>
      <c r="V192" s="256" cm="1">
        <f t="array" aca="1" ref="V192" ca="1">_xlfn.XLOOKUP($A192&amp;$B192,'[2]产值及收款计划（2026）'!$A:$A&amp;'[2]产值及收款计划（2026）'!$B:$B,'[2]产值及收款计划（2026）'!V:V)</f>
        <v>0</v>
      </c>
      <c r="W192" s="256" cm="1">
        <f t="array" aca="1" ref="W192" ca="1">_xlfn.XLOOKUP($A192&amp;$B192,'[2]产值及收款计划（2026）'!$A:$A&amp;'[2]产值及收款计划（2026）'!$B:$B,'[2]产值及收款计划（2026）'!W:W)</f>
        <v>0</v>
      </c>
      <c r="X192" s="256" cm="1">
        <f t="array" aca="1" ref="X192" ca="1">_xlfn.XLOOKUP($A192&amp;$B192,'[2]产值及收款计划（2026）'!$A:$A&amp;'[2]产值及收款计划（2026）'!$B:$B,'[2]产值及收款计划（2026）'!X:X)</f>
        <v>0</v>
      </c>
      <c r="Y192" s="256" cm="1">
        <f t="array" aca="1" ref="Y192" ca="1">_xlfn.XLOOKUP($A192&amp;$B192,'[2]产值及收款计划（2026）'!$A:$A&amp;'[2]产值及收款计划（2026）'!$B:$B,'[2]产值及收款计划（2026）'!Y:Y)</f>
        <v>0</v>
      </c>
      <c r="Z192" s="256" cm="1">
        <f t="array" aca="1" ref="Z192" ca="1">_xlfn.XLOOKUP($A192&amp;$B192,'[2]产值及收款计划（2026）'!$A:$A&amp;'[2]产值及收款计划（2026）'!$B:$B,'[2]产值及收款计划（2026）'!Z:Z)</f>
        <v>0</v>
      </c>
      <c r="AA192" s="256" cm="1">
        <f t="array" aca="1" ref="AA192" ca="1">_xlfn.XLOOKUP($A192&amp;$B192,'[2]产值及收款计划（2026）'!$A:$A&amp;'[2]产值及收款计划（2026）'!$B:$B,'[2]产值及收款计划（2026）'!AA:AA)</f>
        <v>0</v>
      </c>
      <c r="AB192" s="256" cm="1">
        <f t="array" aca="1" ref="AB192" ca="1">_xlfn.XLOOKUP($A192&amp;$B192,'[2]产值及收款计划（2026）'!$A:$A&amp;'[2]产值及收款计划（2026）'!$B:$B,'[2]产值及收款计划（2026）'!AB:AB)</f>
        <v>0</v>
      </c>
      <c r="AC192" s="256" cm="1">
        <f t="array" aca="1" ref="AC192" ca="1">_xlfn.XLOOKUP($A192&amp;$B192,'[2]产值及收款计划（2026）'!$A:$A&amp;'[2]产值及收款计划（2026）'!$B:$B,'[2]产值及收款计划（2026）'!AC:AC)</f>
        <v>0</v>
      </c>
      <c r="AD192" s="256" cm="1">
        <f t="array" aca="1" ref="AD192" ca="1">_xlfn.XLOOKUP($A192&amp;$B192,'[2]产值及收款计划（2026）'!$A:$A&amp;'[2]产值及收款计划（2026）'!$B:$B,'[2]产值及收款计划（2026）'!AD:AD)</f>
        <v>0</v>
      </c>
      <c r="AE192" s="256" cm="1">
        <f t="array" aca="1" ref="AE192" ca="1">_xlfn.XLOOKUP($A192&amp;$B192,'[2]产值及收款计划（2026）'!$A:$A&amp;'[2]产值及收款计划（2026）'!$B:$B,'[2]产值及收款计划（2026）'!AE:AE)</f>
        <v>0</v>
      </c>
      <c r="AF192" s="256" cm="1">
        <f t="array" aca="1" ref="AF192" ca="1">_xlfn.XLOOKUP($A192&amp;$B192,'[2]产值及收款计划（2026）'!$A:$A&amp;'[2]产值及收款计划（2026）'!$B:$B,'[2]产值及收款计划（2026）'!AF:AF)</f>
        <v>0</v>
      </c>
      <c r="AG192" s="256" cm="1">
        <f t="array" aca="1" ref="AG192" ca="1">_xlfn.XLOOKUP($A192&amp;$B192,'[2]产值及收款计划（2026）'!$A:$A&amp;'[2]产值及收款计划（2026）'!$B:$B,'[2]产值及收款计划（2026）'!AG:AG)</f>
        <v>0</v>
      </c>
      <c r="AH192" s="256" cm="1">
        <f t="array" aca="1" ref="AH192" ca="1">_xlfn.XLOOKUP($A192&amp;$B192,'[2]产值及收款计划（2026）'!$A:$A&amp;'[2]产值及收款计划（2026）'!$B:$B,'[2]产值及收款计划（2026）'!AH:AH)</f>
        <v>0</v>
      </c>
      <c r="AI192" s="256" cm="1">
        <f t="array" aca="1" ref="AI192" ca="1">_xlfn.XLOOKUP($A192&amp;$B192,'[2]产值及收款计划（2026）'!$A:$A&amp;'[2]产值及收款计划（2026）'!$B:$B,'[2]产值及收款计划（2026）'!AI:AI)</f>
        <v>0</v>
      </c>
      <c r="AJ192" s="256" cm="1">
        <f t="array" aca="1" ref="AJ192" ca="1">_xlfn.XLOOKUP($A192&amp;$B192,'[2]产值及收款计划（2026）'!$A:$A&amp;'[2]产值及收款计划（2026）'!$B:$B,'[2]产值及收款计划（2026）'!AJ:AJ)</f>
        <v>0</v>
      </c>
      <c r="AK192" s="256" cm="1">
        <f t="array" aca="1" ref="AK192" ca="1">_xlfn.XLOOKUP($A192&amp;$B192,'[2]产值及收款计划（2026）'!$A:$A&amp;'[2]产值及收款计划（2026）'!$B:$B,'[2]产值及收款计划（2026）'!AK:AK)</f>
        <v>0</v>
      </c>
      <c r="AL192" s="256" cm="1">
        <f t="array" aca="1" ref="AL192" ca="1">_xlfn.XLOOKUP($A192&amp;$B192,'[2]产值及收款计划（2026）'!$A:$A&amp;'[2]产值及收款计划（2026）'!$B:$B,'[2]产值及收款计划（2026）'!AL:AL)</f>
        <v>0</v>
      </c>
      <c r="AM192" s="263" t="e" cm="1">
        <f t="array" aca="1" ref="AM192" ca="1">_xlfn.LET(_xlpm.勾选月份状态数组,TRANSPOSE('PPT(12-15页）-TOP10'!$A$3:$A$14),_xlpm.选择数据区,IF('PPT(12-15页）-TOP10'!$E$3="收款",$BA192:$BL192,$AA192:$AL192),SUM(_xlfn._xlws.FILTER(_xlpm.选择数据区,_xlpm.勾选月份状态数组,"")))</f>
        <v>#NAME?</v>
      </c>
      <c r="AN192" s="256" t="e" cm="1">
        <f t="array" aca="1" ref="AN192" ca="1">_xlfn.LET(_xlpm.勾选月份状态数组,TRANSPOSE('PPT(12-15页）-TOP10'!$A$3:$A$14),_xlpm.选择数据区,IF('PPT(12-15页）-TOP10'!$E$3="收款",$DA192:$DL192,$CA192:$CL192),SUM(_xlfn._xlws.FILTER(_xlpm.选择数据区,_xlpm.勾选月份状态数组,"")))</f>
        <v>#NAME?</v>
      </c>
      <c r="AO192" s="256">
        <f ca="1">SUM(CA192:CC192)+SUM(AD192:AL192)</f>
        <v>0</v>
      </c>
      <c r="AP192" s="256"/>
      <c r="AQ192" s="256"/>
      <c r="AR192" s="256"/>
      <c r="AS192" s="256" cm="1">
        <f t="array" aca="1" ref="AS192" ca="1">_xlfn.XLOOKUP($A192&amp;$B192,'[2]产值及收款计划（2026）'!$A:$A&amp;'[2]产值及收款计划（2026）'!$B:$B,'[2]产值及收款计划（2026）'!AS:AS)</f>
        <v>0</v>
      </c>
      <c r="AT192" s="256" cm="1">
        <f t="array" aca="1" ref="AT192" ca="1">_xlfn.XLOOKUP($A192&amp;$B192,'[2]产值及收款计划（2026）'!$A:$A&amp;'[2]产值及收款计划（2026）'!$B:$B,'[2]产值及收款计划（2026）'!AT:AT)</f>
        <v>0</v>
      </c>
      <c r="AU192" s="256" cm="1">
        <f t="array" aca="1" ref="AU192" ca="1">_xlfn.XLOOKUP($A192&amp;$B192,'[2]产值及收款计划（2026）'!$A:$A&amp;'[2]产值及收款计划（2026）'!$B:$B,'[2]产值及收款计划（2026）'!AU:AU)</f>
        <v>0</v>
      </c>
      <c r="AV192" s="256" cm="1">
        <f t="array" aca="1" ref="AV192" ca="1">_xlfn.XLOOKUP($A192&amp;$B192,'[2]产值及收款计划（2026）'!$A:$A&amp;'[2]产值及收款计划（2026）'!$B:$B,'[2]产值及收款计划（2026）'!AV:AV)</f>
        <v>0</v>
      </c>
      <c r="AW192" s="256" cm="1">
        <f t="array" aca="1" ref="AW192" ca="1">_xlfn.XLOOKUP($A192&amp;$B192,'[2]产值及收款计划（2026）'!$A:$A&amp;'[2]产值及收款计划（2026）'!$B:$B,'[2]产值及收款计划（2026）'!AW:AW)</f>
        <v>31.536000000000001</v>
      </c>
      <c r="AX192" s="256" cm="1">
        <f t="array" aca="1" ref="AX192" ca="1">_xlfn.XLOOKUP($A192&amp;$B192,'[2]产值及收款计划（2026）'!$A:$A&amp;'[2]产值及收款计划（2026）'!$B:$B,'[2]产值及收款计划（2026）'!AX:AX)</f>
        <v>3.504</v>
      </c>
      <c r="AY192" s="256" cm="1">
        <f t="array" aca="1" ref="AY192" ca="1">_xlfn.XLOOKUP($A192&amp;$B192,'[2]产值及收款计划（2026）'!$A:$A&amp;'[2]产值及收款计划（2026）'!$B:$B,'[2]产值及收款计划（2026）'!AY:AY)</f>
        <v>0</v>
      </c>
      <c r="AZ192" s="256" cm="1">
        <f t="array" aca="1" ref="AZ192" ca="1">_xlfn.XLOOKUP($A192&amp;$B192,'[2]产值及收款计划（2026）'!$A:$A&amp;'[2]产值及收款计划（2026）'!$B:$B,'[2]产值及收款计划（2026）'!AZ:AZ)</f>
        <v>0</v>
      </c>
      <c r="BA192" s="256" cm="1">
        <f t="array" aca="1" ref="BA192" ca="1">_xlfn.XLOOKUP($A192&amp;$B192,'[2]产值及收款计划（2026）'!$A:$A&amp;'[2]产值及收款计划（2026）'!$B:$B,'[2]产值及收款计划（2026）'!BA:BA)</f>
        <v>0</v>
      </c>
      <c r="BB192" s="256" cm="1">
        <f t="array" aca="1" ref="BB192" ca="1">_xlfn.XLOOKUP($A192&amp;$B192,'[2]产值及收款计划（2026）'!$A:$A&amp;'[2]产值及收款计划（2026）'!$B:$B,'[2]产值及收款计划（2026）'!BB:BB)</f>
        <v>0</v>
      </c>
      <c r="BC192" s="256" cm="1">
        <f t="array" aca="1" ref="BC192" ca="1">_xlfn.XLOOKUP($A192&amp;$B192,'[2]产值及收款计划（2026）'!$A:$A&amp;'[2]产值及收款计划（2026）'!$B:$B,'[2]产值及收款计划（2026）'!BC:BC)</f>
        <v>0</v>
      </c>
      <c r="BD192" s="256" cm="1">
        <f t="array" aca="1" ref="BD192" ca="1">_xlfn.XLOOKUP($A192&amp;$B192,'[2]产值及收款计划（2026）'!$A:$A&amp;'[2]产值及收款计划（2026）'!$B:$B,'[2]产值及收款计划（2026）'!BD:BD)</f>
        <v>1.752</v>
      </c>
      <c r="BE192" s="256" cm="1">
        <f t="array" aca="1" ref="BE192" ca="1">_xlfn.XLOOKUP($A192&amp;$B192,'[2]产值及收款计划（2026）'!$A:$A&amp;'[2]产值及收款计划（2026）'!$B:$B,'[2]产值及收款计划（2026）'!BE:BE)</f>
        <v>0</v>
      </c>
      <c r="BF192" s="256" cm="1">
        <f t="array" aca="1" ref="BF192" ca="1">_xlfn.XLOOKUP($A192&amp;$B192,'[2]产值及收款计划（2026）'!$A:$A&amp;'[2]产值及收款计划（2026）'!$B:$B,'[2]产值及收款计划（2026）'!BF:BF)</f>
        <v>0</v>
      </c>
      <c r="BG192" s="256" cm="1">
        <f t="array" aca="1" ref="BG192" ca="1">_xlfn.XLOOKUP($A192&amp;$B192,'[2]产值及收款计划（2026）'!$A:$A&amp;'[2]产值及收款计划（2026）'!$B:$B,'[2]产值及收款计划（2026）'!BG:BG)</f>
        <v>0</v>
      </c>
      <c r="BH192" s="256" cm="1">
        <f t="array" aca="1" ref="BH192" ca="1">_xlfn.XLOOKUP($A192&amp;$B192,'[2]产值及收款计划（2026）'!$A:$A&amp;'[2]产值及收款计划（2026）'!$B:$B,'[2]产值及收款计划（2026）'!BH:BH)</f>
        <v>0</v>
      </c>
      <c r="BI192" s="256" cm="1">
        <f t="array" aca="1" ref="BI192" ca="1">_xlfn.XLOOKUP($A192&amp;$B192,'[2]产值及收款计划（2026）'!$A:$A&amp;'[2]产值及收款计划（2026）'!$B:$B,'[2]产值及收款计划（2026）'!BI:BI)</f>
        <v>0</v>
      </c>
      <c r="BJ192" s="256" cm="1">
        <f t="array" aca="1" ref="BJ192" ca="1">_xlfn.XLOOKUP($A192&amp;$B192,'[2]产值及收款计划（2026）'!$A:$A&amp;'[2]产值及收款计划（2026）'!$B:$B,'[2]产值及收款计划（2026）'!BJ:BJ)</f>
        <v>0</v>
      </c>
      <c r="BK192" s="256" cm="1">
        <f t="array" aca="1" ref="BK192" ca="1">_xlfn.XLOOKUP($A192&amp;$B192,'[2]产值及收款计划（2026）'!$A:$A&amp;'[2]产值及收款计划（2026）'!$B:$B,'[2]产值及收款计划（2026）'!BK:BK)</f>
        <v>0</v>
      </c>
      <c r="BL192" s="256" cm="1">
        <f t="array" aca="1" ref="BL192" ca="1">_xlfn.XLOOKUP($A192&amp;$B192,'[2]产值及收款计划（2026）'!$A:$A&amp;'[2]产值及收款计划（2026）'!$B:$B,'[2]产值及收款计划（2026）'!BL:BL)</f>
        <v>0</v>
      </c>
      <c r="BM192" s="256"/>
      <c r="BN192" s="256"/>
      <c r="BO192" s="256"/>
      <c r="BP192" s="256"/>
      <c r="BQ192" s="255" t="str" cm="1">
        <f t="array" aca="1" ref="BQ192" ca="1">_xlfn.XLOOKUP($A192&amp;$B192,'[2]产值及收款计划（2026）'!$A:$A&amp;'[2]产值及收款计划（2026）'!$B:$B,'[2]产值及收款计划（2026）'!BQ:BQ)</f>
        <v>上海停车信息科技有限公司</v>
      </c>
      <c r="BR192" s="256" cm="1">
        <f t="array" aca="1" ref="BR192" ca="1">_xlfn.XLOOKUP($A192&amp;$B192,'[2]产值及收款计划（2026）'!$A:$A&amp;'[2]产值及收款计划（2026）'!$B:$B,'[2]产值及收款计划（2026）'!BR:BR)</f>
        <v>0</v>
      </c>
      <c r="CA192" s="256" cm="1">
        <f t="array" aca="1" ref="CA192" ca="1">_xlfn.XLOOKUP($A192&amp;$B192,'[2]产值及收款计划（2026）'!$A:$A&amp;'[2]产值及收款计划（2026）'!$B:$B,'[2]产值及收款计划（2026）'!CA:CA)</f>
        <v>0</v>
      </c>
      <c r="CB192" s="256" cm="1">
        <f t="array" aca="1" ref="CB192" ca="1">_xlfn.XLOOKUP($A192&amp;$B192,'[2]产值及收款计划（2026）'!$A:$A&amp;'[2]产值及收款计划（2026）'!$B:$B,'[2]产值及收款计划（2026）'!CB:CB)</f>
        <v>0</v>
      </c>
      <c r="CC192" s="256" cm="1">
        <f t="array" aca="1" ref="CC192" ca="1">_xlfn.XLOOKUP($A192&amp;$B192,'[2]产值及收款计划（2026）'!$A:$A&amp;'[2]产值及收款计划（2026）'!$B:$B,'[2]产值及收款计划（2026）'!CC:CC)</f>
        <v>0</v>
      </c>
      <c r="CD192" s="256" cm="1">
        <f t="array" aca="1" ref="CD192" ca="1">_xlfn.XLOOKUP($A192&amp;$B192,'[2]产值及收款计划（2026）'!$A:$A&amp;'[2]产值及收款计划（2026）'!$B:$B,'[2]产值及收款计划（2026）'!CD:CD)</f>
        <v>0</v>
      </c>
      <c r="CE192" s="256" cm="1">
        <f t="array" aca="1" ref="CE192" ca="1">_xlfn.XLOOKUP($A192&amp;$B192,'[2]产值及收款计划（2026）'!$A:$A&amp;'[2]产值及收款计划（2026）'!$B:$B,'[2]产值及收款计划（2026）'!CE:CE)</f>
        <v>0</v>
      </c>
      <c r="CF192" s="256" cm="1">
        <f t="array" aca="1" ref="CF192" ca="1">_xlfn.XLOOKUP($A192&amp;$B192,'[2]产值及收款计划（2026）'!$A:$A&amp;'[2]产值及收款计划（2026）'!$B:$B,'[2]产值及收款计划（2026）'!CF:CF)</f>
        <v>0</v>
      </c>
      <c r="CG192" s="256" cm="1">
        <f t="array" aca="1" ref="CG192" ca="1">_xlfn.XLOOKUP($A192&amp;$B192,'[2]产值及收款计划（2026）'!$A:$A&amp;'[2]产值及收款计划（2026）'!$B:$B,'[2]产值及收款计划（2026）'!CG:CG)</f>
        <v>0</v>
      </c>
      <c r="CH192" s="256" cm="1">
        <f t="array" aca="1" ref="CH192" ca="1">_xlfn.XLOOKUP($A192&amp;$B192,'[2]产值及收款计划（2026）'!$A:$A&amp;'[2]产值及收款计划（2026）'!$B:$B,'[2]产值及收款计划（2026）'!CH:CH)</f>
        <v>0</v>
      </c>
      <c r="CI192" s="256" cm="1">
        <f t="array" aca="1" ref="CI192" ca="1">_xlfn.XLOOKUP($A192&amp;$B192,'[2]产值及收款计划（2026）'!$A:$A&amp;'[2]产值及收款计划（2026）'!$B:$B,'[2]产值及收款计划（2026）'!CI:CI)</f>
        <v>0</v>
      </c>
      <c r="CJ192" s="256" cm="1">
        <f t="array" aca="1" ref="CJ192" ca="1">_xlfn.XLOOKUP($A192&amp;$B192,'[2]产值及收款计划（2026）'!$A:$A&amp;'[2]产值及收款计划（2026）'!$B:$B,'[2]产值及收款计划（2026）'!CJ:CJ)</f>
        <v>0</v>
      </c>
      <c r="CK192" s="256" cm="1">
        <f t="array" aca="1" ref="CK192" ca="1">_xlfn.XLOOKUP($A192&amp;$B192,'[2]产值及收款计划（2026）'!$A:$A&amp;'[2]产值及收款计划（2026）'!$B:$B,'[2]产值及收款计划（2026）'!CK:CK)</f>
        <v>0</v>
      </c>
      <c r="CL192" s="256" cm="1">
        <f t="array" aca="1" ref="CL192" ca="1">_xlfn.XLOOKUP($A192&amp;$B192,'[2]产值及收款计划（2026）'!$A:$A&amp;'[2]产值及收款计划（2026）'!$B:$B,'[2]产值及收款计划（2026）'!CL:CL)</f>
        <v>0</v>
      </c>
      <c r="DA192" s="256" cm="1">
        <f t="array" aca="1" ref="DA192" ca="1">_xlfn.XLOOKUP($A192&amp;$B192,'[2]产值及收款计划（2026）'!$A:$A&amp;'[2]产值及收款计划（2026）'!$B:$B,'[2]产值及收款计划（2026）'!DA:DA)</f>
        <v>0</v>
      </c>
      <c r="DB192" s="256" cm="1">
        <f t="array" aca="1" ref="DB192" ca="1">_xlfn.XLOOKUP($A192&amp;$B192,'[2]产值及收款计划（2026）'!$A:$A&amp;'[2]产值及收款计划（2026）'!$B:$B,'[2]产值及收款计划（2026）'!DB:DB)</f>
        <v>0</v>
      </c>
      <c r="DC192" s="256" cm="1">
        <f t="array" aca="1" ref="DC192" ca="1">_xlfn.XLOOKUP($A192&amp;$B192,'[2]产值及收款计划（2026）'!$A:$A&amp;'[2]产值及收款计划（2026）'!$B:$B,'[2]产值及收款计划（2026）'!DC:DC)</f>
        <v>1.752</v>
      </c>
      <c r="DD192" s="256" cm="1">
        <f t="array" aca="1" ref="DD192" ca="1">_xlfn.XLOOKUP($A192&amp;$B192,'[2]产值及收款计划（2026）'!$A:$A&amp;'[2]产值及收款计划（2026）'!$B:$B,'[2]产值及收款计划（2026）'!DD:DD)</f>
        <v>1.752</v>
      </c>
      <c r="DE192" s="256" cm="1">
        <f t="array" aca="1" ref="DE192" ca="1">_xlfn.XLOOKUP($A192&amp;$B192,'[2]产值及收款计划（2026）'!$A:$A&amp;'[2]产值及收款计划（2026）'!$B:$B,'[2]产值及收款计划（2026）'!DE:DE)</f>
        <v>0</v>
      </c>
      <c r="DF192" s="256" cm="1">
        <f t="array" aca="1" ref="DF192" ca="1">_xlfn.XLOOKUP($A192&amp;$B192,'[2]产值及收款计划（2026）'!$A:$A&amp;'[2]产值及收款计划（2026）'!$B:$B,'[2]产值及收款计划（2026）'!DF:DF)</f>
        <v>0</v>
      </c>
      <c r="DG192" s="256" cm="1">
        <f t="array" aca="1" ref="DG192" ca="1">_xlfn.XLOOKUP($A192&amp;$B192,'[2]产值及收款计划（2026）'!$A:$A&amp;'[2]产值及收款计划（2026）'!$B:$B,'[2]产值及收款计划（2026）'!DG:DG)</f>
        <v>0</v>
      </c>
      <c r="DH192" s="256" cm="1">
        <f t="array" aca="1" ref="DH192" ca="1">_xlfn.XLOOKUP($A192&amp;$B192,'[2]产值及收款计划（2026）'!$A:$A&amp;'[2]产值及收款计划（2026）'!$B:$B,'[2]产值及收款计划（2026）'!DH:DH)</f>
        <v>0</v>
      </c>
      <c r="DI192" s="256" cm="1">
        <f t="array" aca="1" ref="DI192" ca="1">_xlfn.XLOOKUP($A192&amp;$B192,'[2]产值及收款计划（2026）'!$A:$A&amp;'[2]产值及收款计划（2026）'!$B:$B,'[2]产值及收款计划（2026）'!DI:DI)</f>
        <v>0</v>
      </c>
      <c r="DJ192" s="256" cm="1">
        <f t="array" aca="1" ref="DJ192" ca="1">_xlfn.XLOOKUP($A192&amp;$B192,'[2]产值及收款计划（2026）'!$A:$A&amp;'[2]产值及收款计划（2026）'!$B:$B,'[2]产值及收款计划（2026）'!DJ:DJ)</f>
        <v>0</v>
      </c>
      <c r="DK192" s="256" cm="1">
        <f t="array" aca="1" ref="DK192" ca="1">_xlfn.XLOOKUP($A192&amp;$B192,'[2]产值及收款计划（2026）'!$A:$A&amp;'[2]产值及收款计划（2026）'!$B:$B,'[2]产值及收款计划（2026）'!DK:DK)</f>
        <v>0</v>
      </c>
      <c r="DL192" s="256" cm="1">
        <f t="array" aca="1" ref="DL192" ca="1">_xlfn.XLOOKUP($A192&amp;$B192,'[2]产值及收款计划（2026）'!$A:$A&amp;'[2]产值及收款计划（2026）'!$B:$B,'[2]产值及收款计划（2026）'!DL:DL)</f>
        <v>0</v>
      </c>
      <c r="DM192" s="264"/>
      <c r="DN192" s="250"/>
    </row>
    <row r="193" spans="1:118" ht="20.25" x14ac:dyDescent="0.15">
      <c r="A193" s="254">
        <f t="shared" ca="1" si="14"/>
        <v>12</v>
      </c>
      <c r="B193" s="254" t="s">
        <v>26</v>
      </c>
      <c r="C193" s="255" t="str" cm="1">
        <f t="array" aca="1" ref="C193" ca="1">_xlfn.XLOOKUP($A193&amp;$B193,'[2]产值及收款计划（2026）'!$A:$A&amp;'[2]产值及收款计划（2026）'!$B:$B,'[2]产值及收款计划（2026）'!C:C)</f>
        <v>ZHT2024052100058</v>
      </c>
      <c r="D193" s="255" t="str" cm="1">
        <f t="array" aca="1" ref="D193" ca="1">_xlfn.XLOOKUP($A193&amp;$B193,'[2]产值及收款计划（2026）'!$A:$A&amp;'[2]产值及收款计划（2026）'!$B:$B,'[2]产值及收款计划（2026）'!D:D)</f>
        <v>2023年浦东大道地道设施缺陷监控项目技术服务</v>
      </c>
      <c r="E193" s="256" cm="1">
        <f t="array" aca="1" ref="E193" ca="1">_xlfn.XLOOKUP($A193&amp;$B193,'[2]产值及收款计划（2026）'!$A:$A&amp;'[2]产值及收款计划（2026）'!$B:$B,'[2]产值及收款计划（2026）'!E:E)</f>
        <v>54.359223</v>
      </c>
      <c r="F193" s="256" cm="1">
        <f t="array" aca="1" ref="F193" ca="1">_xlfn.XLOOKUP($A193&amp;$B193,'[2]产值及收款计划（2026）'!$A:$A&amp;'[2]产值及收款计划（2026）'!$B:$B,'[2]产值及收款计划（2026）'!F:F)</f>
        <v>54.359223</v>
      </c>
      <c r="G193" s="256" cm="1">
        <f t="array" aca="1" ref="G193" ca="1">_xlfn.XLOOKUP($A193&amp;$B193,'[2]产值及收款计划（2026）'!$A:$A&amp;'[2]产值及收款计划（2026）'!$B:$B,'[2]产值及收款计划（2026）'!G:G)</f>
        <v>0</v>
      </c>
      <c r="H193" s="256" cm="1">
        <f t="array" aca="1" ref="H193" ca="1">_xlfn.XLOOKUP($A193&amp;$B193,'[2]产值及收款计划（2026）'!$A:$A&amp;'[2]产值及收款计划（2026）'!$B:$B,'[2]产值及收款计划（2026）'!H:H)</f>
        <v>24.359223</v>
      </c>
      <c r="I193" s="257" cm="1">
        <f t="array" aca="1" ref="I193" ca="1">_xlfn.XLOOKUP($A193&amp;$B193,'[2]产值及收款计划（2026）'!$A:$A&amp;'[2]产值及收款计划（2026）'!$B:$B,'[2]产值及收款计划（2026）'!I:I)</f>
        <v>0.44811573189705101</v>
      </c>
      <c r="J193" s="258" cm="1">
        <f t="array" aca="1" ref="J193" ca="1">_xlfn.XLOOKUP($A193&amp;$B193,'[2]产值及收款计划（2026）'!$A:$A&amp;'[2]产值及收款计划（2026）'!$B:$B,'[2]产值及收款计划（2026）'!J:J)</f>
        <v>0.06</v>
      </c>
      <c r="K193" s="256" cm="1">
        <f t="array" aca="1" ref="K193" ca="1">_xlfn.XLOOKUP($A193&amp;$B193,'[2]产值及收款计划（2026）'!$A:$A&amp;'[2]产值及收款计划（2026）'!$B:$B,'[2]产值及收款计划（2026）'!K:K)</f>
        <v>0</v>
      </c>
      <c r="L193" s="256" cm="1">
        <f t="array" aca="1" ref="L193" ca="1">_xlfn.XLOOKUP($A193&amp;$B193,'[2]产值及收款计划（2026）'!$A:$A&amp;'[2]产值及收款计划（2026）'!$B:$B,'[2]产值及收款计划（2026）'!L:L)</f>
        <v>0</v>
      </c>
      <c r="M193" s="256" t="str" cm="1">
        <f t="array" aca="1" ref="M193" ca="1">_xlfn.XLOOKUP($A193&amp;$B193,'[2]产值及收款计划（2026）'!$A:$A&amp;'[2]产值及收款计划（2026）'!$B:$B,'[2]产值及收款计划（2026）'!M:M)</f>
        <v>主导</v>
      </c>
      <c r="N193" s="256" t="str" cm="1">
        <f t="array" aca="1" ref="N193" ca="1">_xlfn.XLOOKUP($A193&amp;$B193,'[2]产值及收款计划（2026）'!$A:$A&amp;'[2]产值及收款计划（2026）'!$B:$B,'[2]产值及收款计划（2026）'!N:N)</f>
        <v>邱枫团队</v>
      </c>
      <c r="O193" s="256" t="str" cm="1">
        <f t="array" aca="1" ref="O193" ca="1">_xlfn.XLOOKUP($A193&amp;$B193,'[2]产值及收款计划（2026）'!$A:$A&amp;'[2]产值及收款计划（2026）'!$B:$B,'[2]产值及收款计划（2026）'!O:O)</f>
        <v>丁启明</v>
      </c>
      <c r="P193" s="255" t="str" cm="1">
        <f t="array" aca="1" ref="P193" ca="1">_xlfn.XLOOKUP($A193&amp;$B193,'[2]产值及收款计划（2026）'!$A:$A&amp;'[2]产值及收款计划（2026）'!$B:$B,'[2]产值及收款计划（2026）'!P:P)</f>
        <v>过往已完结</v>
      </c>
      <c r="Q193" s="256" cm="1">
        <f t="array" aca="1" ref="Q193" ca="1">_xlfn.XLOOKUP($A193&amp;$B193,'[2]产值及收款计划（2026）'!$A:$A&amp;'[2]产值及收款计划（2026）'!$B:$B,'[2]产值及收款计划（2026）'!Q:Q)</f>
        <v>0</v>
      </c>
      <c r="R193" s="256" cm="1">
        <f t="array" aca="1" ref="R193" ca="1">_xlfn.XLOOKUP($A193&amp;$B193,'[2]产值及收款计划（2026）'!$A:$A&amp;'[2]产值及收款计划（2026）'!$B:$B,'[2]产值及收款计划（2026）'!R:R)</f>
        <v>0</v>
      </c>
      <c r="S193" s="256" cm="1">
        <f t="array" aca="1" ref="S193" ca="1">_xlfn.XLOOKUP($A193&amp;$B193,'[2]产值及收款计划（2026）'!$A:$A&amp;'[2]产值及收款计划（2026）'!$B:$B,'[2]产值及收款计划（2026）'!S:S)</f>
        <v>0</v>
      </c>
      <c r="T193" s="256" cm="1">
        <f t="array" aca="1" ref="T193" ca="1">_xlfn.XLOOKUP($A193&amp;$B193,'[2]产值及收款计划（2026）'!$A:$A&amp;'[2]产值及收款计划（2026）'!$B:$B,'[2]产值及收款计划（2026）'!T:T)</f>
        <v>54.359223</v>
      </c>
      <c r="U193" s="256" cm="1">
        <f t="array" aca="1" ref="U193" ca="1">_xlfn.XLOOKUP($A193&amp;$B193,'[2]产值及收款计划（2026）'!$A:$A&amp;'[2]产值及收款计划（2026）'!$B:$B,'[2]产值及收款计划（2026）'!U:U)</f>
        <v>0</v>
      </c>
      <c r="V193" s="256" cm="1">
        <f t="array" aca="1" ref="V193" ca="1">_xlfn.XLOOKUP($A193&amp;$B193,'[2]产值及收款计划（2026）'!$A:$A&amp;'[2]产值及收款计划（2026）'!$B:$B,'[2]产值及收款计划（2026）'!V:V)</f>
        <v>0</v>
      </c>
      <c r="W193" s="256" cm="1">
        <f t="array" aca="1" ref="W193" ca="1">_xlfn.XLOOKUP($A193&amp;$B193,'[2]产值及收款计划（2026）'!$A:$A&amp;'[2]产值及收款计划（2026）'!$B:$B,'[2]产值及收款计划（2026）'!W:W)</f>
        <v>0</v>
      </c>
      <c r="X193" s="256" cm="1">
        <f t="array" aca="1" ref="X193" ca="1">_xlfn.XLOOKUP($A193&amp;$B193,'[2]产值及收款计划（2026）'!$A:$A&amp;'[2]产值及收款计划（2026）'!$B:$B,'[2]产值及收款计划（2026）'!X:X)</f>
        <v>0</v>
      </c>
      <c r="Y193" s="256" cm="1">
        <f t="array" aca="1" ref="Y193" ca="1">_xlfn.XLOOKUP($A193&amp;$B193,'[2]产值及收款计划（2026）'!$A:$A&amp;'[2]产值及收款计划（2026）'!$B:$B,'[2]产值及收款计划（2026）'!Y:Y)</f>
        <v>0</v>
      </c>
      <c r="Z193" s="256" cm="1">
        <f t="array" aca="1" ref="Z193" ca="1">_xlfn.XLOOKUP($A193&amp;$B193,'[2]产值及收款计划（2026）'!$A:$A&amp;'[2]产值及收款计划（2026）'!$B:$B,'[2]产值及收款计划（2026）'!Z:Z)</f>
        <v>0</v>
      </c>
      <c r="AA193" s="256" cm="1">
        <f t="array" aca="1" ref="AA193" ca="1">_xlfn.XLOOKUP($A193&amp;$B193,'[2]产值及收款计划（2026）'!$A:$A&amp;'[2]产值及收款计划（2026）'!$B:$B,'[2]产值及收款计划（2026）'!AA:AA)</f>
        <v>0</v>
      </c>
      <c r="AB193" s="256" cm="1">
        <f t="array" aca="1" ref="AB193" ca="1">_xlfn.XLOOKUP($A193&amp;$B193,'[2]产值及收款计划（2026）'!$A:$A&amp;'[2]产值及收款计划（2026）'!$B:$B,'[2]产值及收款计划（2026）'!AB:AB)</f>
        <v>0</v>
      </c>
      <c r="AC193" s="256" cm="1">
        <f t="array" aca="1" ref="AC193" ca="1">_xlfn.XLOOKUP($A193&amp;$B193,'[2]产值及收款计划（2026）'!$A:$A&amp;'[2]产值及收款计划（2026）'!$B:$B,'[2]产值及收款计划（2026）'!AC:AC)</f>
        <v>0</v>
      </c>
      <c r="AD193" s="256" cm="1">
        <f t="array" aca="1" ref="AD193" ca="1">_xlfn.XLOOKUP($A193&amp;$B193,'[2]产值及收款计划（2026）'!$A:$A&amp;'[2]产值及收款计划（2026）'!$B:$B,'[2]产值及收款计划（2026）'!AD:AD)</f>
        <v>0</v>
      </c>
      <c r="AE193" s="256" cm="1">
        <f t="array" aca="1" ref="AE193" ca="1">_xlfn.XLOOKUP($A193&amp;$B193,'[2]产值及收款计划（2026）'!$A:$A&amp;'[2]产值及收款计划（2026）'!$B:$B,'[2]产值及收款计划（2026）'!AE:AE)</f>
        <v>0</v>
      </c>
      <c r="AF193" s="256" cm="1">
        <f t="array" aca="1" ref="AF193" ca="1">_xlfn.XLOOKUP($A193&amp;$B193,'[2]产值及收款计划（2026）'!$A:$A&amp;'[2]产值及收款计划（2026）'!$B:$B,'[2]产值及收款计划（2026）'!AF:AF)</f>
        <v>0</v>
      </c>
      <c r="AG193" s="256" cm="1">
        <f t="array" aca="1" ref="AG193" ca="1">_xlfn.XLOOKUP($A193&amp;$B193,'[2]产值及收款计划（2026）'!$A:$A&amp;'[2]产值及收款计划（2026）'!$B:$B,'[2]产值及收款计划（2026）'!AG:AG)</f>
        <v>0</v>
      </c>
      <c r="AH193" s="256" cm="1">
        <f t="array" aca="1" ref="AH193" ca="1">_xlfn.XLOOKUP($A193&amp;$B193,'[2]产值及收款计划（2026）'!$A:$A&amp;'[2]产值及收款计划（2026）'!$B:$B,'[2]产值及收款计划（2026）'!AH:AH)</f>
        <v>0</v>
      </c>
      <c r="AI193" s="256" cm="1">
        <f t="array" aca="1" ref="AI193" ca="1">_xlfn.XLOOKUP($A193&amp;$B193,'[2]产值及收款计划（2026）'!$A:$A&amp;'[2]产值及收款计划（2026）'!$B:$B,'[2]产值及收款计划（2026）'!AI:AI)</f>
        <v>0</v>
      </c>
      <c r="AJ193" s="256" cm="1">
        <f t="array" aca="1" ref="AJ193" ca="1">_xlfn.XLOOKUP($A193&amp;$B193,'[2]产值及收款计划（2026）'!$A:$A&amp;'[2]产值及收款计划（2026）'!$B:$B,'[2]产值及收款计划（2026）'!AJ:AJ)</f>
        <v>0</v>
      </c>
      <c r="AK193" s="256" cm="1">
        <f t="array" aca="1" ref="AK193" ca="1">_xlfn.XLOOKUP($A193&amp;$B193,'[2]产值及收款计划（2026）'!$A:$A&amp;'[2]产值及收款计划（2026）'!$B:$B,'[2]产值及收款计划（2026）'!AK:AK)</f>
        <v>0</v>
      </c>
      <c r="AL193" s="256" cm="1">
        <f t="array" aca="1" ref="AL193" ca="1">_xlfn.XLOOKUP($A193&amp;$B193,'[2]产值及收款计划（2026）'!$A:$A&amp;'[2]产值及收款计划（2026）'!$B:$B,'[2]产值及收款计划（2026）'!AL:AL)</f>
        <v>0</v>
      </c>
      <c r="AM193" s="263" t="e" cm="1">
        <f t="array" aca="1" ref="AM193" ca="1">_xlfn.LET(_xlpm.勾选月份状态数组,TRANSPOSE('PPT(12-15页）-TOP10'!$A$3:$A$14),_xlpm.选择数据区,IF('PPT(12-15页）-TOP10'!$E$3="收款",$BA193:$BL193,$AA193:$AL193),SUM(_xlfn._xlws.FILTER(_xlpm.选择数据区,_xlpm.勾选月份状态数组,"")))</f>
        <v>#NAME?</v>
      </c>
      <c r="AN193" s="256" t="e" cm="1">
        <f t="array" aca="1" ref="AN193" ca="1">_xlfn.LET(_xlpm.勾选月份状态数组,TRANSPOSE('PPT(12-15页）-TOP10'!$A$3:$A$14),_xlpm.选择数据区,IF('PPT(12-15页）-TOP10'!$E$3="收款",$DA193:$DL193,$CA193:$CL193),SUM(_xlfn._xlws.FILTER(_xlpm.选择数据区,_xlpm.勾选月份状态数组,"")))</f>
        <v>#NAME?</v>
      </c>
      <c r="AO193" s="256">
        <f ca="1">SUM(CA193:CC193)+SUM(AD193:AL193)</f>
        <v>0</v>
      </c>
      <c r="AP193" s="256"/>
      <c r="AQ193" s="256"/>
      <c r="AR193" s="256"/>
      <c r="AS193" s="256" cm="1">
        <f t="array" aca="1" ref="AS193" ca="1">_xlfn.XLOOKUP($A193&amp;$B193,'[2]产值及收款计划（2026）'!$A:$A&amp;'[2]产值及收款计划（2026）'!$B:$B,'[2]产值及收款计划（2026）'!AS:AS)</f>
        <v>0</v>
      </c>
      <c r="AT193" s="256" cm="1">
        <f t="array" aca="1" ref="AT193" ca="1">_xlfn.XLOOKUP($A193&amp;$B193,'[2]产值及收款计划（2026）'!$A:$A&amp;'[2]产值及收款计划（2026）'!$B:$B,'[2]产值及收款计划（2026）'!AT:AT)</f>
        <v>0</v>
      </c>
      <c r="AU193" s="256" cm="1">
        <f t="array" aca="1" ref="AU193" ca="1">_xlfn.XLOOKUP($A193&amp;$B193,'[2]产值及收款计划（2026）'!$A:$A&amp;'[2]产值及收款计划（2026）'!$B:$B,'[2]产值及收款计划（2026）'!AU:AU)</f>
        <v>0</v>
      </c>
      <c r="AV193" s="256" cm="1">
        <f t="array" aca="1" ref="AV193" ca="1">_xlfn.XLOOKUP($A193&amp;$B193,'[2]产值及收款计划（2026）'!$A:$A&amp;'[2]产值及收款计划（2026）'!$B:$B,'[2]产值及收款计划（2026）'!AV:AV)</f>
        <v>0</v>
      </c>
      <c r="AW193" s="256" cm="1">
        <f t="array" aca="1" ref="AW193" ca="1">_xlfn.XLOOKUP($A193&amp;$B193,'[2]产值及收款计划（2026）'!$A:$A&amp;'[2]产值及收款计划（2026）'!$B:$B,'[2]产值及收款计划（2026）'!AW:AW)</f>
        <v>35.333500000000001</v>
      </c>
      <c r="AX193" s="256" cm="1">
        <f t="array" aca="1" ref="AX193" ca="1">_xlfn.XLOOKUP($A193&amp;$B193,'[2]产值及收款计划（2026）'!$A:$A&amp;'[2]产值及收款计划（2026）'!$B:$B,'[2]产值及收款计划（2026）'!AX:AX)</f>
        <v>19.025722999999999</v>
      </c>
      <c r="AY193" s="256" cm="1">
        <f t="array" aca="1" ref="AY193" ca="1">_xlfn.XLOOKUP($A193&amp;$B193,'[2]产值及收款计划（2026）'!$A:$A&amp;'[2]产值及收款计划（2026）'!$B:$B,'[2]产值及收款计划（2026）'!AY:AY)</f>
        <v>0</v>
      </c>
      <c r="AZ193" s="256" cm="1">
        <f t="array" aca="1" ref="AZ193" ca="1">_xlfn.XLOOKUP($A193&amp;$B193,'[2]产值及收款计划（2026）'!$A:$A&amp;'[2]产值及收款计划（2026）'!$B:$B,'[2]产值及收款计划（2026）'!AZ:AZ)</f>
        <v>0</v>
      </c>
      <c r="BA193" s="256" cm="1">
        <f t="array" aca="1" ref="BA193" ca="1">_xlfn.XLOOKUP($A193&amp;$B193,'[2]产值及收款计划（2026）'!$A:$A&amp;'[2]产值及收款计划（2026）'!$B:$B,'[2]产值及收款计划（2026）'!BA:BA)</f>
        <v>0</v>
      </c>
      <c r="BB193" s="256" cm="1">
        <f t="array" aca="1" ref="BB193" ca="1">_xlfn.XLOOKUP($A193&amp;$B193,'[2]产值及收款计划（2026）'!$A:$A&amp;'[2]产值及收款计划（2026）'!$B:$B,'[2]产值及收款计划（2026）'!BB:BB)</f>
        <v>0</v>
      </c>
      <c r="BC193" s="256" cm="1">
        <f t="array" aca="1" ref="BC193" ca="1">_xlfn.XLOOKUP($A193&amp;$B193,'[2]产值及收款计划（2026）'!$A:$A&amp;'[2]产值及收款计划（2026）'!$B:$B,'[2]产值及收款计划（2026）'!BC:BC)</f>
        <v>19.025722999999999</v>
      </c>
      <c r="BD193" s="256" cm="1">
        <f t="array" aca="1" ref="BD193" ca="1">_xlfn.XLOOKUP($A193&amp;$B193,'[2]产值及收款计划（2026）'!$A:$A&amp;'[2]产值及收款计划（2026）'!$B:$B,'[2]产值及收款计划（2026）'!BD:BD)</f>
        <v>0</v>
      </c>
      <c r="BE193" s="256" cm="1">
        <f t="array" aca="1" ref="BE193" ca="1">_xlfn.XLOOKUP($A193&amp;$B193,'[2]产值及收款计划（2026）'!$A:$A&amp;'[2]产值及收款计划（2026）'!$B:$B,'[2]产值及收款计划（2026）'!BE:BE)</f>
        <v>0</v>
      </c>
      <c r="BF193" s="256" cm="1">
        <f t="array" aca="1" ref="BF193" ca="1">_xlfn.XLOOKUP($A193&amp;$B193,'[2]产值及收款计划（2026）'!$A:$A&amp;'[2]产值及收款计划（2026）'!$B:$B,'[2]产值及收款计划（2026）'!BF:BF)</f>
        <v>0</v>
      </c>
      <c r="BG193" s="256" cm="1">
        <f t="array" aca="1" ref="BG193" ca="1">_xlfn.XLOOKUP($A193&amp;$B193,'[2]产值及收款计划（2026）'!$A:$A&amp;'[2]产值及收款计划（2026）'!$B:$B,'[2]产值及收款计划（2026）'!BG:BG)</f>
        <v>0</v>
      </c>
      <c r="BH193" s="256" cm="1">
        <f t="array" aca="1" ref="BH193" ca="1">_xlfn.XLOOKUP($A193&amp;$B193,'[2]产值及收款计划（2026）'!$A:$A&amp;'[2]产值及收款计划（2026）'!$B:$B,'[2]产值及收款计划（2026）'!BH:BH)</f>
        <v>0</v>
      </c>
      <c r="BI193" s="256" cm="1">
        <f t="array" aca="1" ref="BI193" ca="1">_xlfn.XLOOKUP($A193&amp;$B193,'[2]产值及收款计划（2026）'!$A:$A&amp;'[2]产值及收款计划（2026）'!$B:$B,'[2]产值及收款计划（2026）'!BI:BI)</f>
        <v>0</v>
      </c>
      <c r="BJ193" s="256" cm="1">
        <f t="array" aca="1" ref="BJ193" ca="1">_xlfn.XLOOKUP($A193&amp;$B193,'[2]产值及收款计划（2026）'!$A:$A&amp;'[2]产值及收款计划（2026）'!$B:$B,'[2]产值及收款计划（2026）'!BJ:BJ)</f>
        <v>0</v>
      </c>
      <c r="BK193" s="256" cm="1">
        <f t="array" aca="1" ref="BK193" ca="1">_xlfn.XLOOKUP($A193&amp;$B193,'[2]产值及收款计划（2026）'!$A:$A&amp;'[2]产值及收款计划（2026）'!$B:$B,'[2]产值及收款计划（2026）'!BK:BK)</f>
        <v>0</v>
      </c>
      <c r="BL193" s="256" cm="1">
        <f t="array" aca="1" ref="BL193" ca="1">_xlfn.XLOOKUP($A193&amp;$B193,'[2]产值及收款计划（2026）'!$A:$A&amp;'[2]产值及收款计划（2026）'!$B:$B,'[2]产值及收款计划（2026）'!BL:BL)</f>
        <v>0</v>
      </c>
      <c r="BM193" s="256"/>
      <c r="BN193" s="256"/>
      <c r="BO193" s="256"/>
      <c r="BP193" s="256"/>
      <c r="BQ193" s="255" t="str" cm="1">
        <f t="array" aca="1" ref="BQ193" ca="1">_xlfn.XLOOKUP($A193&amp;$B193,'[2]产值及收款计划（2026）'!$A:$A&amp;'[2]产值及收款计划（2026）'!$B:$B,'[2]产值及收款计划（2026）'!BQ:BQ)</f>
        <v>上海靖东信息科技有限公司</v>
      </c>
      <c r="BR193" s="256" cm="1">
        <f t="array" aca="1" ref="BR193" ca="1">_xlfn.XLOOKUP($A193&amp;$B193,'[2]产值及收款计划（2026）'!$A:$A&amp;'[2]产值及收款计划（2026）'!$B:$B,'[2]产值及收款计划（2026）'!BR:BR)</f>
        <v>0</v>
      </c>
      <c r="CA193" s="256" cm="1">
        <f t="array" aca="1" ref="CA193" ca="1">_xlfn.XLOOKUP($A193&amp;$B193,'[2]产值及收款计划（2026）'!$A:$A&amp;'[2]产值及收款计划（2026）'!$B:$B,'[2]产值及收款计划（2026）'!CA:CA)</f>
        <v>0</v>
      </c>
      <c r="CB193" s="256" cm="1">
        <f t="array" aca="1" ref="CB193" ca="1">_xlfn.XLOOKUP($A193&amp;$B193,'[2]产值及收款计划（2026）'!$A:$A&amp;'[2]产值及收款计划（2026）'!$B:$B,'[2]产值及收款计划（2026）'!CB:CB)</f>
        <v>0</v>
      </c>
      <c r="CC193" s="256" cm="1">
        <f t="array" aca="1" ref="CC193" ca="1">_xlfn.XLOOKUP($A193&amp;$B193,'[2]产值及收款计划（2026）'!$A:$A&amp;'[2]产值及收款计划（2026）'!$B:$B,'[2]产值及收款计划（2026）'!CC:CC)</f>
        <v>0</v>
      </c>
      <c r="CD193" s="256" cm="1">
        <f t="array" aca="1" ref="CD193" ca="1">_xlfn.XLOOKUP($A193&amp;$B193,'[2]产值及收款计划（2026）'!$A:$A&amp;'[2]产值及收款计划（2026）'!$B:$B,'[2]产值及收款计划（2026）'!CD:CD)</f>
        <v>0</v>
      </c>
      <c r="CE193" s="256" cm="1">
        <f t="array" aca="1" ref="CE193" ca="1">_xlfn.XLOOKUP($A193&amp;$B193,'[2]产值及收款计划（2026）'!$A:$A&amp;'[2]产值及收款计划（2026）'!$B:$B,'[2]产值及收款计划（2026）'!CE:CE)</f>
        <v>0</v>
      </c>
      <c r="CF193" s="256" cm="1">
        <f t="array" aca="1" ref="CF193" ca="1">_xlfn.XLOOKUP($A193&amp;$B193,'[2]产值及收款计划（2026）'!$A:$A&amp;'[2]产值及收款计划（2026）'!$B:$B,'[2]产值及收款计划（2026）'!CF:CF)</f>
        <v>0</v>
      </c>
      <c r="CG193" s="256" cm="1">
        <f t="array" aca="1" ref="CG193" ca="1">_xlfn.XLOOKUP($A193&amp;$B193,'[2]产值及收款计划（2026）'!$A:$A&amp;'[2]产值及收款计划（2026）'!$B:$B,'[2]产值及收款计划（2026）'!CG:CG)</f>
        <v>0</v>
      </c>
      <c r="CH193" s="256" cm="1">
        <f t="array" aca="1" ref="CH193" ca="1">_xlfn.XLOOKUP($A193&amp;$B193,'[2]产值及收款计划（2026）'!$A:$A&amp;'[2]产值及收款计划（2026）'!$B:$B,'[2]产值及收款计划（2026）'!CH:CH)</f>
        <v>0</v>
      </c>
      <c r="CI193" s="256" cm="1">
        <f t="array" aca="1" ref="CI193" ca="1">_xlfn.XLOOKUP($A193&amp;$B193,'[2]产值及收款计划（2026）'!$A:$A&amp;'[2]产值及收款计划（2026）'!$B:$B,'[2]产值及收款计划（2026）'!CI:CI)</f>
        <v>0</v>
      </c>
      <c r="CJ193" s="256" cm="1">
        <f t="array" aca="1" ref="CJ193" ca="1">_xlfn.XLOOKUP($A193&amp;$B193,'[2]产值及收款计划（2026）'!$A:$A&amp;'[2]产值及收款计划（2026）'!$B:$B,'[2]产值及收款计划（2026）'!CJ:CJ)</f>
        <v>0</v>
      </c>
      <c r="CK193" s="256" cm="1">
        <f t="array" aca="1" ref="CK193" ca="1">_xlfn.XLOOKUP($A193&amp;$B193,'[2]产值及收款计划（2026）'!$A:$A&amp;'[2]产值及收款计划（2026）'!$B:$B,'[2]产值及收款计划（2026）'!CK:CK)</f>
        <v>0</v>
      </c>
      <c r="CL193" s="256" cm="1">
        <f t="array" aca="1" ref="CL193" ca="1">_xlfn.XLOOKUP($A193&amp;$B193,'[2]产值及收款计划（2026）'!$A:$A&amp;'[2]产值及收款计划（2026）'!$B:$B,'[2]产值及收款计划（2026）'!CL:CL)</f>
        <v>0</v>
      </c>
      <c r="DA193" s="256" cm="1">
        <f t="array" aca="1" ref="DA193" ca="1">_xlfn.XLOOKUP($A193&amp;$B193,'[2]产值及收款计划（2026）'!$A:$A&amp;'[2]产值及收款计划（2026）'!$B:$B,'[2]产值及收款计划（2026）'!DA:DA)</f>
        <v>0</v>
      </c>
      <c r="DB193" s="256" cm="1">
        <f t="array" aca="1" ref="DB193" ca="1">_xlfn.XLOOKUP($A193&amp;$B193,'[2]产值及收款计划（2026）'!$A:$A&amp;'[2]产值及收款计划（2026）'!$B:$B,'[2]产值及收款计划（2026）'!DB:DB)</f>
        <v>0</v>
      </c>
      <c r="DC193" s="256" cm="1">
        <f t="array" aca="1" ref="DC193" ca="1">_xlfn.XLOOKUP($A193&amp;$B193,'[2]产值及收款计划（2026）'!$A:$A&amp;'[2]产值及收款计划（2026）'!$B:$B,'[2]产值及收款计划（2026）'!DC:DC)</f>
        <v>19.025722999999999</v>
      </c>
      <c r="DD193" s="256" cm="1">
        <f t="array" aca="1" ref="DD193" ca="1">_xlfn.XLOOKUP($A193&amp;$B193,'[2]产值及收款计划（2026）'!$A:$A&amp;'[2]产值及收款计划（2026）'!$B:$B,'[2]产值及收款计划（2026）'!DD:DD)</f>
        <v>0</v>
      </c>
      <c r="DE193" s="256" cm="1">
        <f t="array" aca="1" ref="DE193" ca="1">_xlfn.XLOOKUP($A193&amp;$B193,'[2]产值及收款计划（2026）'!$A:$A&amp;'[2]产值及收款计划（2026）'!$B:$B,'[2]产值及收款计划（2026）'!DE:DE)</f>
        <v>0</v>
      </c>
      <c r="DF193" s="256" cm="1">
        <f t="array" aca="1" ref="DF193" ca="1">_xlfn.XLOOKUP($A193&amp;$B193,'[2]产值及收款计划（2026）'!$A:$A&amp;'[2]产值及收款计划（2026）'!$B:$B,'[2]产值及收款计划（2026）'!DF:DF)</f>
        <v>0</v>
      </c>
      <c r="DG193" s="256" cm="1">
        <f t="array" aca="1" ref="DG193" ca="1">_xlfn.XLOOKUP($A193&amp;$B193,'[2]产值及收款计划（2026）'!$A:$A&amp;'[2]产值及收款计划（2026）'!$B:$B,'[2]产值及收款计划（2026）'!DG:DG)</f>
        <v>0</v>
      </c>
      <c r="DH193" s="256" cm="1">
        <f t="array" aca="1" ref="DH193" ca="1">_xlfn.XLOOKUP($A193&amp;$B193,'[2]产值及收款计划（2026）'!$A:$A&amp;'[2]产值及收款计划（2026）'!$B:$B,'[2]产值及收款计划（2026）'!DH:DH)</f>
        <v>0</v>
      </c>
      <c r="DI193" s="256" cm="1">
        <f t="array" aca="1" ref="DI193" ca="1">_xlfn.XLOOKUP($A193&amp;$B193,'[2]产值及收款计划（2026）'!$A:$A&amp;'[2]产值及收款计划（2026）'!$B:$B,'[2]产值及收款计划（2026）'!DI:DI)</f>
        <v>0</v>
      </c>
      <c r="DJ193" s="256" cm="1">
        <f t="array" aca="1" ref="DJ193" ca="1">_xlfn.XLOOKUP($A193&amp;$B193,'[2]产值及收款计划（2026）'!$A:$A&amp;'[2]产值及收款计划（2026）'!$B:$B,'[2]产值及收款计划（2026）'!DJ:DJ)</f>
        <v>0</v>
      </c>
      <c r="DK193" s="256" cm="1">
        <f t="array" aca="1" ref="DK193" ca="1">_xlfn.XLOOKUP($A193&amp;$B193,'[2]产值及收款计划（2026）'!$A:$A&amp;'[2]产值及收款计划（2026）'!$B:$B,'[2]产值及收款计划（2026）'!DK:DK)</f>
        <v>0</v>
      </c>
      <c r="DL193" s="256" cm="1">
        <f t="array" aca="1" ref="DL193" ca="1">_xlfn.XLOOKUP($A193&amp;$B193,'[2]产值及收款计划（2026）'!$A:$A&amp;'[2]产值及收款计划（2026）'!$B:$B,'[2]产值及收款计划（2026）'!DL:DL)</f>
        <v>0</v>
      </c>
      <c r="DM193" s="264"/>
      <c r="DN193" s="250"/>
    </row>
    <row r="194" spans="1:118" ht="20.25" x14ac:dyDescent="0.15">
      <c r="A194" s="254">
        <f t="shared" ca="1" si="14"/>
        <v>13</v>
      </c>
      <c r="B194" s="254" t="s">
        <v>26</v>
      </c>
      <c r="C194" s="255" t="str" cm="1">
        <f t="array" aca="1" ref="C194" ca="1">_xlfn.XLOOKUP($A194&amp;$B194,'[2]产值及收款计划（2026）'!$A:$A&amp;'[2]产值及收款计划（2026）'!$B:$B,'[2]产值及收款计划（2026）'!C:C)</f>
        <v>ZHT2024051400053</v>
      </c>
      <c r="D194" s="255" t="str" cm="1">
        <f t="array" aca="1" ref="D194" ca="1">_xlfn.XLOOKUP($A194&amp;$B194,'[2]产值及收款计划（2026）'!$A:$A&amp;'[2]产值及收款计划（2026）'!$B:$B,'[2]产值及收款计划（2026）'!D:D)</f>
        <v>2023浦东大道地道设施缺陷监控项目设备采购合同</v>
      </c>
      <c r="E194" s="256" cm="1">
        <f t="array" aca="1" ref="E194" ca="1">_xlfn.XLOOKUP($A194&amp;$B194,'[2]产值及收款计划（2026）'!$A:$A&amp;'[2]产值及收款计划（2026）'!$B:$B,'[2]产值及收款计划（2026）'!E:E)</f>
        <v>120.47</v>
      </c>
      <c r="F194" s="256" cm="1">
        <f t="array" aca="1" ref="F194" ca="1">_xlfn.XLOOKUP($A194&amp;$B194,'[2]产值及收款计划（2026）'!$A:$A&amp;'[2]产值及收款计划（2026）'!$B:$B,'[2]产值及收款计划（2026）'!F:F)</f>
        <v>120.47</v>
      </c>
      <c r="G194" s="256" cm="1">
        <f t="array" aca="1" ref="G194" ca="1">_xlfn.XLOOKUP($A194&amp;$B194,'[2]产值及收款计划（2026）'!$A:$A&amp;'[2]产值及收款计划（2026）'!$B:$B,'[2]产值及收款计划（2026）'!G:G)</f>
        <v>0</v>
      </c>
      <c r="H194" s="256" cm="1">
        <f t="array" aca="1" ref="H194" ca="1">_xlfn.XLOOKUP($A194&amp;$B194,'[2]产值及收款计划（2026）'!$A:$A&amp;'[2]产值及收款计划（2026）'!$B:$B,'[2]产值及收款计划（2026）'!H:H)</f>
        <v>30.47</v>
      </c>
      <c r="I194" s="257" cm="1">
        <f t="array" aca="1" ref="I194" ca="1">_xlfn.XLOOKUP($A194&amp;$B194,'[2]产值及收款计划（2026）'!$A:$A&amp;'[2]产值及收款计划（2026）'!$B:$B,'[2]产值及收款计划（2026）'!I:I)</f>
        <v>0.25292603967792798</v>
      </c>
      <c r="J194" s="258" cm="1">
        <f t="array" aca="1" ref="J194" ca="1">_xlfn.XLOOKUP($A194&amp;$B194,'[2]产值及收款计划（2026）'!$A:$A&amp;'[2]产值及收款计划（2026）'!$B:$B,'[2]产值及收款计划（2026）'!J:J)</f>
        <v>0.13</v>
      </c>
      <c r="K194" s="256" cm="1">
        <f t="array" aca="1" ref="K194" ca="1">_xlfn.XLOOKUP($A194&amp;$B194,'[2]产值及收款计划（2026）'!$A:$A&amp;'[2]产值及收款计划（2026）'!$B:$B,'[2]产值及收款计划（2026）'!K:K)</f>
        <v>0</v>
      </c>
      <c r="L194" s="256" cm="1">
        <f t="array" aca="1" ref="L194" ca="1">_xlfn.XLOOKUP($A194&amp;$B194,'[2]产值及收款计划（2026）'!$A:$A&amp;'[2]产值及收款计划（2026）'!$B:$B,'[2]产值及收款计划（2026）'!L:L)</f>
        <v>0</v>
      </c>
      <c r="M194" s="256" t="str" cm="1">
        <f t="array" aca="1" ref="M194" ca="1">_xlfn.XLOOKUP($A194&amp;$B194,'[2]产值及收款计划（2026）'!$A:$A&amp;'[2]产值及收款计划（2026）'!$B:$B,'[2]产值及收款计划（2026）'!M:M)</f>
        <v>主导</v>
      </c>
      <c r="N194" s="256" t="str" cm="1">
        <f t="array" aca="1" ref="N194" ca="1">_xlfn.XLOOKUP($A194&amp;$B194,'[2]产值及收款计划（2026）'!$A:$A&amp;'[2]产值及收款计划（2026）'!$B:$B,'[2]产值及收款计划（2026）'!N:N)</f>
        <v>邱枫团队</v>
      </c>
      <c r="O194" s="256" t="str" cm="1">
        <f t="array" aca="1" ref="O194" ca="1">_xlfn.XLOOKUP($A194&amp;$B194,'[2]产值及收款计划（2026）'!$A:$A&amp;'[2]产值及收款计划（2026）'!$B:$B,'[2]产值及收款计划（2026）'!O:O)</f>
        <v>丁启明</v>
      </c>
      <c r="P194" s="255" t="str" cm="1">
        <f t="array" aca="1" ref="P194" ca="1">_xlfn.XLOOKUP($A194&amp;$B194,'[2]产值及收款计划（2026）'!$A:$A&amp;'[2]产值及收款计划（2026）'!$B:$B,'[2]产值及收款计划（2026）'!P:P)</f>
        <v>过往已完结</v>
      </c>
      <c r="Q194" s="256" cm="1">
        <f t="array" aca="1" ref="Q194" ca="1">_xlfn.XLOOKUP($A194&amp;$B194,'[2]产值及收款计划（2026）'!$A:$A&amp;'[2]产值及收款计划（2026）'!$B:$B,'[2]产值及收款计划（2026）'!Q:Q)</f>
        <v>0</v>
      </c>
      <c r="R194" s="256" cm="1">
        <f t="array" aca="1" ref="R194" ca="1">_xlfn.XLOOKUP($A194&amp;$B194,'[2]产值及收款计划（2026）'!$A:$A&amp;'[2]产值及收款计划（2026）'!$B:$B,'[2]产值及收款计划（2026）'!R:R)</f>
        <v>0</v>
      </c>
      <c r="S194" s="256" cm="1">
        <f t="array" aca="1" ref="S194" ca="1">_xlfn.XLOOKUP($A194&amp;$B194,'[2]产值及收款计划（2026）'!$A:$A&amp;'[2]产值及收款计划（2026）'!$B:$B,'[2]产值及收款计划（2026）'!S:S)</f>
        <v>0</v>
      </c>
      <c r="T194" s="256" cm="1">
        <f t="array" aca="1" ref="T194" ca="1">_xlfn.XLOOKUP($A194&amp;$B194,'[2]产值及收款计划（2026）'!$A:$A&amp;'[2]产值及收款计划（2026）'!$B:$B,'[2]产值及收款计划（2026）'!T:T)</f>
        <v>120.47</v>
      </c>
      <c r="U194" s="256" cm="1">
        <f t="array" aca="1" ref="U194" ca="1">_xlfn.XLOOKUP($A194&amp;$B194,'[2]产值及收款计划（2026）'!$A:$A&amp;'[2]产值及收款计划（2026）'!$B:$B,'[2]产值及收款计划（2026）'!U:U)</f>
        <v>0</v>
      </c>
      <c r="V194" s="256" cm="1">
        <f t="array" aca="1" ref="V194" ca="1">_xlfn.XLOOKUP($A194&amp;$B194,'[2]产值及收款计划（2026）'!$A:$A&amp;'[2]产值及收款计划（2026）'!$B:$B,'[2]产值及收款计划（2026）'!V:V)</f>
        <v>0</v>
      </c>
      <c r="W194" s="256" cm="1">
        <f t="array" aca="1" ref="W194" ca="1">_xlfn.XLOOKUP($A194&amp;$B194,'[2]产值及收款计划（2026）'!$A:$A&amp;'[2]产值及收款计划（2026）'!$B:$B,'[2]产值及收款计划（2026）'!W:W)</f>
        <v>0</v>
      </c>
      <c r="X194" s="256" cm="1">
        <f t="array" aca="1" ref="X194" ca="1">_xlfn.XLOOKUP($A194&amp;$B194,'[2]产值及收款计划（2026）'!$A:$A&amp;'[2]产值及收款计划（2026）'!$B:$B,'[2]产值及收款计划（2026）'!X:X)</f>
        <v>0</v>
      </c>
      <c r="Y194" s="256" cm="1">
        <f t="array" aca="1" ref="Y194" ca="1">_xlfn.XLOOKUP($A194&amp;$B194,'[2]产值及收款计划（2026）'!$A:$A&amp;'[2]产值及收款计划（2026）'!$B:$B,'[2]产值及收款计划（2026）'!Y:Y)</f>
        <v>0</v>
      </c>
      <c r="Z194" s="256" cm="1">
        <f t="array" aca="1" ref="Z194" ca="1">_xlfn.XLOOKUP($A194&amp;$B194,'[2]产值及收款计划（2026）'!$A:$A&amp;'[2]产值及收款计划（2026）'!$B:$B,'[2]产值及收款计划（2026）'!Z:Z)</f>
        <v>0</v>
      </c>
      <c r="AA194" s="256" cm="1">
        <f t="array" aca="1" ref="AA194" ca="1">_xlfn.XLOOKUP($A194&amp;$B194,'[2]产值及收款计划（2026）'!$A:$A&amp;'[2]产值及收款计划（2026）'!$B:$B,'[2]产值及收款计划（2026）'!AA:AA)</f>
        <v>0</v>
      </c>
      <c r="AB194" s="256" cm="1">
        <f t="array" aca="1" ref="AB194" ca="1">_xlfn.XLOOKUP($A194&amp;$B194,'[2]产值及收款计划（2026）'!$A:$A&amp;'[2]产值及收款计划（2026）'!$B:$B,'[2]产值及收款计划（2026）'!AB:AB)</f>
        <v>0</v>
      </c>
      <c r="AC194" s="256" cm="1">
        <f t="array" aca="1" ref="AC194" ca="1">_xlfn.XLOOKUP($A194&amp;$B194,'[2]产值及收款计划（2026）'!$A:$A&amp;'[2]产值及收款计划（2026）'!$B:$B,'[2]产值及收款计划（2026）'!AC:AC)</f>
        <v>0</v>
      </c>
      <c r="AD194" s="256" cm="1">
        <f t="array" aca="1" ref="AD194" ca="1">_xlfn.XLOOKUP($A194&amp;$B194,'[2]产值及收款计划（2026）'!$A:$A&amp;'[2]产值及收款计划（2026）'!$B:$B,'[2]产值及收款计划（2026）'!AD:AD)</f>
        <v>0</v>
      </c>
      <c r="AE194" s="256" cm="1">
        <f t="array" aca="1" ref="AE194" ca="1">_xlfn.XLOOKUP($A194&amp;$B194,'[2]产值及收款计划（2026）'!$A:$A&amp;'[2]产值及收款计划（2026）'!$B:$B,'[2]产值及收款计划（2026）'!AE:AE)</f>
        <v>0</v>
      </c>
      <c r="AF194" s="256" cm="1">
        <f t="array" aca="1" ref="AF194" ca="1">_xlfn.XLOOKUP($A194&amp;$B194,'[2]产值及收款计划（2026）'!$A:$A&amp;'[2]产值及收款计划（2026）'!$B:$B,'[2]产值及收款计划（2026）'!AF:AF)</f>
        <v>0</v>
      </c>
      <c r="AG194" s="256" cm="1">
        <f t="array" aca="1" ref="AG194" ca="1">_xlfn.XLOOKUP($A194&amp;$B194,'[2]产值及收款计划（2026）'!$A:$A&amp;'[2]产值及收款计划（2026）'!$B:$B,'[2]产值及收款计划（2026）'!AG:AG)</f>
        <v>0</v>
      </c>
      <c r="AH194" s="256" cm="1">
        <f t="array" aca="1" ref="AH194" ca="1">_xlfn.XLOOKUP($A194&amp;$B194,'[2]产值及收款计划（2026）'!$A:$A&amp;'[2]产值及收款计划（2026）'!$B:$B,'[2]产值及收款计划（2026）'!AH:AH)</f>
        <v>0</v>
      </c>
      <c r="AI194" s="256" cm="1">
        <f t="array" aca="1" ref="AI194" ca="1">_xlfn.XLOOKUP($A194&amp;$B194,'[2]产值及收款计划（2026）'!$A:$A&amp;'[2]产值及收款计划（2026）'!$B:$B,'[2]产值及收款计划（2026）'!AI:AI)</f>
        <v>0</v>
      </c>
      <c r="AJ194" s="256" cm="1">
        <f t="array" aca="1" ref="AJ194" ca="1">_xlfn.XLOOKUP($A194&amp;$B194,'[2]产值及收款计划（2026）'!$A:$A&amp;'[2]产值及收款计划（2026）'!$B:$B,'[2]产值及收款计划（2026）'!AJ:AJ)</f>
        <v>0</v>
      </c>
      <c r="AK194" s="256" cm="1">
        <f t="array" aca="1" ref="AK194" ca="1">_xlfn.XLOOKUP($A194&amp;$B194,'[2]产值及收款计划（2026）'!$A:$A&amp;'[2]产值及收款计划（2026）'!$B:$B,'[2]产值及收款计划（2026）'!AK:AK)</f>
        <v>0</v>
      </c>
      <c r="AL194" s="256" cm="1">
        <f t="array" aca="1" ref="AL194" ca="1">_xlfn.XLOOKUP($A194&amp;$B194,'[2]产值及收款计划（2026）'!$A:$A&amp;'[2]产值及收款计划（2026）'!$B:$B,'[2]产值及收款计划（2026）'!AL:AL)</f>
        <v>0</v>
      </c>
      <c r="AM194" s="263" t="e" cm="1">
        <f t="array" aca="1" ref="AM194" ca="1">_xlfn.LET(_xlpm.勾选月份状态数组,TRANSPOSE('PPT(12-15页）-TOP10'!$A$3:$A$14),_xlpm.选择数据区,IF('PPT(12-15页）-TOP10'!$E$3="收款",$BA194:$BL194,$AA194:$AL194),SUM(_xlfn._xlws.FILTER(_xlpm.选择数据区,_xlpm.勾选月份状态数组,"")))</f>
        <v>#NAME?</v>
      </c>
      <c r="AN194" s="256" t="e" cm="1">
        <f t="array" aca="1" ref="AN194" ca="1">_xlfn.LET(_xlpm.勾选月份状态数组,TRANSPOSE('PPT(12-15页）-TOP10'!$A$3:$A$14),_xlpm.选择数据区,IF('PPT(12-15页）-TOP10'!$E$3="收款",$DA194:$DL194,$CA194:$CL194),SUM(_xlfn._xlws.FILTER(_xlpm.选择数据区,_xlpm.勾选月份状态数组,"")))</f>
        <v>#NAME?</v>
      </c>
      <c r="AO194" s="256">
        <f ca="1">SUM(CA194:CC194)+SUM(AD194:AL194)</f>
        <v>0</v>
      </c>
      <c r="AP194" s="256"/>
      <c r="AQ194" s="256"/>
      <c r="AR194" s="256"/>
      <c r="AS194" s="256" cm="1">
        <f t="array" aca="1" ref="AS194" ca="1">_xlfn.XLOOKUP($A194&amp;$B194,'[2]产值及收款计划（2026）'!$A:$A&amp;'[2]产值及收款计划（2026）'!$B:$B,'[2]产值及收款计划（2026）'!AS:AS)</f>
        <v>0</v>
      </c>
      <c r="AT194" s="256" cm="1">
        <f t="array" aca="1" ref="AT194" ca="1">_xlfn.XLOOKUP($A194&amp;$B194,'[2]产值及收款计划（2026）'!$A:$A&amp;'[2]产值及收款计划（2026）'!$B:$B,'[2]产值及收款计划（2026）'!AT:AT)</f>
        <v>0</v>
      </c>
      <c r="AU194" s="256" cm="1">
        <f t="array" aca="1" ref="AU194" ca="1">_xlfn.XLOOKUP($A194&amp;$B194,'[2]产值及收款计划（2026）'!$A:$A&amp;'[2]产值及收款计划（2026）'!$B:$B,'[2]产值及收款计划（2026）'!AU:AU)</f>
        <v>0</v>
      </c>
      <c r="AV194" s="256" cm="1">
        <f t="array" aca="1" ref="AV194" ca="1">_xlfn.XLOOKUP($A194&amp;$B194,'[2]产值及收款计划（2026）'!$A:$A&amp;'[2]产值及收款计划（2026）'!$B:$B,'[2]产值及收款计划（2026）'!AV:AV)</f>
        <v>0</v>
      </c>
      <c r="AW194" s="256" cm="1">
        <f t="array" aca="1" ref="AW194" ca="1">_xlfn.XLOOKUP($A194&amp;$B194,'[2]产值及收款计划（2026）'!$A:$A&amp;'[2]产值及收款计划（2026）'!$B:$B,'[2]产值及收款计划（2026）'!AW:AW)</f>
        <v>108.423</v>
      </c>
      <c r="AX194" s="256" cm="1">
        <f t="array" aca="1" ref="AX194" ca="1">_xlfn.XLOOKUP($A194&amp;$B194,'[2]产值及收款计划（2026）'!$A:$A&amp;'[2]产值及收款计划（2026）'!$B:$B,'[2]产值及收款计划（2026）'!AX:AX)</f>
        <v>12.047000000000001</v>
      </c>
      <c r="AY194" s="256" cm="1">
        <f t="array" aca="1" ref="AY194" ca="1">_xlfn.XLOOKUP($A194&amp;$B194,'[2]产值及收款计划（2026）'!$A:$A&amp;'[2]产值及收款计划（2026）'!$B:$B,'[2]产值及收款计划（2026）'!AY:AY)</f>
        <v>0</v>
      </c>
      <c r="AZ194" s="256" cm="1">
        <f t="array" aca="1" ref="AZ194" ca="1">_xlfn.XLOOKUP($A194&amp;$B194,'[2]产值及收款计划（2026）'!$A:$A&amp;'[2]产值及收款计划（2026）'!$B:$B,'[2]产值及收款计划（2026）'!AZ:AZ)</f>
        <v>0</v>
      </c>
      <c r="BA194" s="256" cm="1">
        <f t="array" aca="1" ref="BA194" ca="1">_xlfn.XLOOKUP($A194&amp;$B194,'[2]产值及收款计划（2026）'!$A:$A&amp;'[2]产值及收款计划（2026）'!$B:$B,'[2]产值及收款计划（2026）'!BA:BA)</f>
        <v>0</v>
      </c>
      <c r="BB194" s="256" cm="1">
        <f t="array" aca="1" ref="BB194" ca="1">_xlfn.XLOOKUP($A194&amp;$B194,'[2]产值及收款计划（2026）'!$A:$A&amp;'[2]产值及收款计划（2026）'!$B:$B,'[2]产值及收款计划（2026）'!BB:BB)</f>
        <v>0</v>
      </c>
      <c r="BC194" s="256" cm="1">
        <f t="array" aca="1" ref="BC194" ca="1">_xlfn.XLOOKUP($A194&amp;$B194,'[2]产值及收款计划（2026）'!$A:$A&amp;'[2]产值及收款计划（2026）'!$B:$B,'[2]产值及收款计划（2026）'!BC:BC)</f>
        <v>12.047000000000001</v>
      </c>
      <c r="BD194" s="256" cm="1">
        <f t="array" aca="1" ref="BD194" ca="1">_xlfn.XLOOKUP($A194&amp;$B194,'[2]产值及收款计划（2026）'!$A:$A&amp;'[2]产值及收款计划（2026）'!$B:$B,'[2]产值及收款计划（2026）'!BD:BD)</f>
        <v>0</v>
      </c>
      <c r="BE194" s="256" cm="1">
        <f t="array" aca="1" ref="BE194" ca="1">_xlfn.XLOOKUP($A194&amp;$B194,'[2]产值及收款计划（2026）'!$A:$A&amp;'[2]产值及收款计划（2026）'!$B:$B,'[2]产值及收款计划（2026）'!BE:BE)</f>
        <v>0</v>
      </c>
      <c r="BF194" s="256" cm="1">
        <f t="array" aca="1" ref="BF194" ca="1">_xlfn.XLOOKUP($A194&amp;$B194,'[2]产值及收款计划（2026）'!$A:$A&amp;'[2]产值及收款计划（2026）'!$B:$B,'[2]产值及收款计划（2026）'!BF:BF)</f>
        <v>0</v>
      </c>
      <c r="BG194" s="256" cm="1">
        <f t="array" aca="1" ref="BG194" ca="1">_xlfn.XLOOKUP($A194&amp;$B194,'[2]产值及收款计划（2026）'!$A:$A&amp;'[2]产值及收款计划（2026）'!$B:$B,'[2]产值及收款计划（2026）'!BG:BG)</f>
        <v>0</v>
      </c>
      <c r="BH194" s="256" cm="1">
        <f t="array" aca="1" ref="BH194" ca="1">_xlfn.XLOOKUP($A194&amp;$B194,'[2]产值及收款计划（2026）'!$A:$A&amp;'[2]产值及收款计划（2026）'!$B:$B,'[2]产值及收款计划（2026）'!BH:BH)</f>
        <v>0</v>
      </c>
      <c r="BI194" s="256" cm="1">
        <f t="array" aca="1" ref="BI194" ca="1">_xlfn.XLOOKUP($A194&amp;$B194,'[2]产值及收款计划（2026）'!$A:$A&amp;'[2]产值及收款计划（2026）'!$B:$B,'[2]产值及收款计划（2026）'!BI:BI)</f>
        <v>0</v>
      </c>
      <c r="BJ194" s="256" cm="1">
        <f t="array" aca="1" ref="BJ194" ca="1">_xlfn.XLOOKUP($A194&amp;$B194,'[2]产值及收款计划（2026）'!$A:$A&amp;'[2]产值及收款计划（2026）'!$B:$B,'[2]产值及收款计划（2026）'!BJ:BJ)</f>
        <v>0</v>
      </c>
      <c r="BK194" s="256" cm="1">
        <f t="array" aca="1" ref="BK194" ca="1">_xlfn.XLOOKUP($A194&amp;$B194,'[2]产值及收款计划（2026）'!$A:$A&amp;'[2]产值及收款计划（2026）'!$B:$B,'[2]产值及收款计划（2026）'!BK:BK)</f>
        <v>0</v>
      </c>
      <c r="BL194" s="256" cm="1">
        <f t="array" aca="1" ref="BL194" ca="1">_xlfn.XLOOKUP($A194&amp;$B194,'[2]产值及收款计划（2026）'!$A:$A&amp;'[2]产值及收款计划（2026）'!$B:$B,'[2]产值及收款计划（2026）'!BL:BL)</f>
        <v>0</v>
      </c>
      <c r="BM194" s="256"/>
      <c r="BN194" s="256"/>
      <c r="BO194" s="256"/>
      <c r="BP194" s="256"/>
      <c r="BQ194" s="255" t="str" cm="1">
        <f t="array" aca="1" ref="BQ194" ca="1">_xlfn.XLOOKUP($A194&amp;$B194,'[2]产值及收款计划（2026）'!$A:$A&amp;'[2]产值及收款计划（2026）'!$B:$B,'[2]产值及收款计划（2026）'!BQ:BQ)</f>
        <v>上海城建智慧城市运营管理有限公司</v>
      </c>
      <c r="BR194" s="256" cm="1">
        <f t="array" aca="1" ref="BR194" ca="1">_xlfn.XLOOKUP($A194&amp;$B194,'[2]产值及收款计划（2026）'!$A:$A&amp;'[2]产值及收款计划（2026）'!$B:$B,'[2]产值及收款计划（2026）'!BR:BR)</f>
        <v>0</v>
      </c>
      <c r="CA194" s="256" cm="1">
        <f t="array" aca="1" ref="CA194" ca="1">_xlfn.XLOOKUP($A194&amp;$B194,'[2]产值及收款计划（2026）'!$A:$A&amp;'[2]产值及收款计划（2026）'!$B:$B,'[2]产值及收款计划（2026）'!CA:CA)</f>
        <v>0</v>
      </c>
      <c r="CB194" s="256" cm="1">
        <f t="array" aca="1" ref="CB194" ca="1">_xlfn.XLOOKUP($A194&amp;$B194,'[2]产值及收款计划（2026）'!$A:$A&amp;'[2]产值及收款计划（2026）'!$B:$B,'[2]产值及收款计划（2026）'!CB:CB)</f>
        <v>0</v>
      </c>
      <c r="CC194" s="256" cm="1">
        <f t="array" aca="1" ref="CC194" ca="1">_xlfn.XLOOKUP($A194&amp;$B194,'[2]产值及收款计划（2026）'!$A:$A&amp;'[2]产值及收款计划（2026）'!$B:$B,'[2]产值及收款计划（2026）'!CC:CC)</f>
        <v>0</v>
      </c>
      <c r="CD194" s="256" cm="1">
        <f t="array" aca="1" ref="CD194" ca="1">_xlfn.XLOOKUP($A194&amp;$B194,'[2]产值及收款计划（2026）'!$A:$A&amp;'[2]产值及收款计划（2026）'!$B:$B,'[2]产值及收款计划（2026）'!CD:CD)</f>
        <v>0</v>
      </c>
      <c r="CE194" s="256" cm="1">
        <f t="array" aca="1" ref="CE194" ca="1">_xlfn.XLOOKUP($A194&amp;$B194,'[2]产值及收款计划（2026）'!$A:$A&amp;'[2]产值及收款计划（2026）'!$B:$B,'[2]产值及收款计划（2026）'!CE:CE)</f>
        <v>0</v>
      </c>
      <c r="CF194" s="256" cm="1">
        <f t="array" aca="1" ref="CF194" ca="1">_xlfn.XLOOKUP($A194&amp;$B194,'[2]产值及收款计划（2026）'!$A:$A&amp;'[2]产值及收款计划（2026）'!$B:$B,'[2]产值及收款计划（2026）'!CF:CF)</f>
        <v>0</v>
      </c>
      <c r="CG194" s="256" cm="1">
        <f t="array" aca="1" ref="CG194" ca="1">_xlfn.XLOOKUP($A194&amp;$B194,'[2]产值及收款计划（2026）'!$A:$A&amp;'[2]产值及收款计划（2026）'!$B:$B,'[2]产值及收款计划（2026）'!CG:CG)</f>
        <v>0</v>
      </c>
      <c r="CH194" s="256" cm="1">
        <f t="array" aca="1" ref="CH194" ca="1">_xlfn.XLOOKUP($A194&amp;$B194,'[2]产值及收款计划（2026）'!$A:$A&amp;'[2]产值及收款计划（2026）'!$B:$B,'[2]产值及收款计划（2026）'!CH:CH)</f>
        <v>0</v>
      </c>
      <c r="CI194" s="256" cm="1">
        <f t="array" aca="1" ref="CI194" ca="1">_xlfn.XLOOKUP($A194&amp;$B194,'[2]产值及收款计划（2026）'!$A:$A&amp;'[2]产值及收款计划（2026）'!$B:$B,'[2]产值及收款计划（2026）'!CI:CI)</f>
        <v>0</v>
      </c>
      <c r="CJ194" s="256" cm="1">
        <f t="array" aca="1" ref="CJ194" ca="1">_xlfn.XLOOKUP($A194&amp;$B194,'[2]产值及收款计划（2026）'!$A:$A&amp;'[2]产值及收款计划（2026）'!$B:$B,'[2]产值及收款计划（2026）'!CJ:CJ)</f>
        <v>0</v>
      </c>
      <c r="CK194" s="256" cm="1">
        <f t="array" aca="1" ref="CK194" ca="1">_xlfn.XLOOKUP($A194&amp;$B194,'[2]产值及收款计划（2026）'!$A:$A&amp;'[2]产值及收款计划（2026）'!$B:$B,'[2]产值及收款计划（2026）'!CK:CK)</f>
        <v>0</v>
      </c>
      <c r="CL194" s="256" cm="1">
        <f t="array" aca="1" ref="CL194" ca="1">_xlfn.XLOOKUP($A194&amp;$B194,'[2]产值及收款计划（2026）'!$A:$A&amp;'[2]产值及收款计划（2026）'!$B:$B,'[2]产值及收款计划（2026）'!CL:CL)</f>
        <v>0</v>
      </c>
      <c r="DA194" s="256" cm="1">
        <f t="array" aca="1" ref="DA194" ca="1">_xlfn.XLOOKUP($A194&amp;$B194,'[2]产值及收款计划（2026）'!$A:$A&amp;'[2]产值及收款计划（2026）'!$B:$B,'[2]产值及收款计划（2026）'!DA:DA)</f>
        <v>0</v>
      </c>
      <c r="DB194" s="256" cm="1">
        <f t="array" aca="1" ref="DB194" ca="1">_xlfn.XLOOKUP($A194&amp;$B194,'[2]产值及收款计划（2026）'!$A:$A&amp;'[2]产值及收款计划（2026）'!$B:$B,'[2]产值及收款计划（2026）'!DB:DB)</f>
        <v>0</v>
      </c>
      <c r="DC194" s="256" cm="1">
        <f t="array" aca="1" ref="DC194" ca="1">_xlfn.XLOOKUP($A194&amp;$B194,'[2]产值及收款计划（2026）'!$A:$A&amp;'[2]产值及收款计划（2026）'!$B:$B,'[2]产值及收款计划（2026）'!DC:DC)</f>
        <v>12.047000000000001</v>
      </c>
      <c r="DD194" s="256" cm="1">
        <f t="array" aca="1" ref="DD194" ca="1">_xlfn.XLOOKUP($A194&amp;$B194,'[2]产值及收款计划（2026）'!$A:$A&amp;'[2]产值及收款计划（2026）'!$B:$B,'[2]产值及收款计划（2026）'!DD:DD)</f>
        <v>0</v>
      </c>
      <c r="DE194" s="256" cm="1">
        <f t="array" aca="1" ref="DE194" ca="1">_xlfn.XLOOKUP($A194&amp;$B194,'[2]产值及收款计划（2026）'!$A:$A&amp;'[2]产值及收款计划（2026）'!$B:$B,'[2]产值及收款计划（2026）'!DE:DE)</f>
        <v>0</v>
      </c>
      <c r="DF194" s="256" cm="1">
        <f t="array" aca="1" ref="DF194" ca="1">_xlfn.XLOOKUP($A194&amp;$B194,'[2]产值及收款计划（2026）'!$A:$A&amp;'[2]产值及收款计划（2026）'!$B:$B,'[2]产值及收款计划（2026）'!DF:DF)</f>
        <v>0</v>
      </c>
      <c r="DG194" s="256" cm="1">
        <f t="array" aca="1" ref="DG194" ca="1">_xlfn.XLOOKUP($A194&amp;$B194,'[2]产值及收款计划（2026）'!$A:$A&amp;'[2]产值及收款计划（2026）'!$B:$B,'[2]产值及收款计划（2026）'!DG:DG)</f>
        <v>0</v>
      </c>
      <c r="DH194" s="256" cm="1">
        <f t="array" aca="1" ref="DH194" ca="1">_xlfn.XLOOKUP($A194&amp;$B194,'[2]产值及收款计划（2026）'!$A:$A&amp;'[2]产值及收款计划（2026）'!$B:$B,'[2]产值及收款计划（2026）'!DH:DH)</f>
        <v>0</v>
      </c>
      <c r="DI194" s="256" cm="1">
        <f t="array" aca="1" ref="DI194" ca="1">_xlfn.XLOOKUP($A194&amp;$B194,'[2]产值及收款计划（2026）'!$A:$A&amp;'[2]产值及收款计划（2026）'!$B:$B,'[2]产值及收款计划（2026）'!DI:DI)</f>
        <v>0</v>
      </c>
      <c r="DJ194" s="256" cm="1">
        <f t="array" aca="1" ref="DJ194" ca="1">_xlfn.XLOOKUP($A194&amp;$B194,'[2]产值及收款计划（2026）'!$A:$A&amp;'[2]产值及收款计划（2026）'!$B:$B,'[2]产值及收款计划（2026）'!DJ:DJ)</f>
        <v>0</v>
      </c>
      <c r="DK194" s="256" cm="1">
        <f t="array" aca="1" ref="DK194" ca="1">_xlfn.XLOOKUP($A194&amp;$B194,'[2]产值及收款计划（2026）'!$A:$A&amp;'[2]产值及收款计划（2026）'!$B:$B,'[2]产值及收款计划（2026）'!DK:DK)</f>
        <v>0</v>
      </c>
      <c r="DL194" s="256" cm="1">
        <f t="array" aca="1" ref="DL194" ca="1">_xlfn.XLOOKUP($A194&amp;$B194,'[2]产值及收款计划（2026）'!$A:$A&amp;'[2]产值及收款计划（2026）'!$B:$B,'[2]产值及收款计划（2026）'!DL:DL)</f>
        <v>0</v>
      </c>
      <c r="DM194" s="264"/>
      <c r="DN194" s="250"/>
    </row>
    <row r="195" spans="1:118" ht="20.25" x14ac:dyDescent="0.15">
      <c r="A195" s="254">
        <f t="shared" ca="1" si="14"/>
        <v>14</v>
      </c>
      <c r="B195" s="254" t="s">
        <v>26</v>
      </c>
      <c r="C195" s="255" t="str" cm="1">
        <f t="array" aca="1" ref="C195" ca="1">_xlfn.XLOOKUP($A195&amp;$B195,'[2]产值及收款计划（2026）'!$A:$A&amp;'[2]产值及收款计划（2026）'!$B:$B,'[2]产值及收款计划（2026）'!C:C)</f>
        <v>ZHT2024121600160</v>
      </c>
      <c r="D195" s="255" t="str" cm="1">
        <f t="array" aca="1" ref="D195" ca="1">_xlfn.XLOOKUP($A195&amp;$B195,'[2]产值及收款计划（2026）'!$A:$A&amp;'[2]产值及收款计划（2026）'!$B:$B,'[2]产值及收款计划（2026）'!D:D)</f>
        <v>S9苏绍高速钱江隧道2024年度信息化提升实施及应用服务项目材料采购合同</v>
      </c>
      <c r="E195" s="256" cm="1">
        <f t="array" aca="1" ref="E195" ca="1">_xlfn.XLOOKUP($A195&amp;$B195,'[2]产值及收款计划（2026）'!$A:$A&amp;'[2]产值及收款计划（2026）'!$B:$B,'[2]产值及收款计划（2026）'!E:E)</f>
        <v>168.50868600000001</v>
      </c>
      <c r="F195" s="256" cm="1">
        <f t="array" aca="1" ref="F195" ca="1">_xlfn.XLOOKUP($A195&amp;$B195,'[2]产值及收款计划（2026）'!$A:$A&amp;'[2]产值及收款计划（2026）'!$B:$B,'[2]产值及收款计划（2026）'!F:F)</f>
        <v>168.50868600000001</v>
      </c>
      <c r="G195" s="256" cm="1">
        <f t="array" aca="1" ref="G195" ca="1">_xlfn.XLOOKUP($A195&amp;$B195,'[2]产值及收款计划（2026）'!$A:$A&amp;'[2]产值及收款计划（2026）'!$B:$B,'[2]产值及收款计划（2026）'!G:G)</f>
        <v>0</v>
      </c>
      <c r="H195" s="256" cm="1">
        <f t="array" aca="1" ref="H195" ca="1">_xlfn.XLOOKUP($A195&amp;$B195,'[2]产值及收款计划（2026）'!$A:$A&amp;'[2]产值及收款计划（2026）'!$B:$B,'[2]产值及收款计划（2026）'!H:H)</f>
        <v>33.940581000000002</v>
      </c>
      <c r="I195" s="257" cm="1">
        <f t="array" aca="1" ref="I195" ca="1">_xlfn.XLOOKUP($A195&amp;$B195,'[2]产值及收款计划（2026）'!$A:$A&amp;'[2]产值及收款计划（2026）'!$B:$B,'[2]产值及收款计划（2026）'!I:I)</f>
        <v>0.20141739755777299</v>
      </c>
      <c r="J195" s="258" cm="1">
        <f t="array" aca="1" ref="J195" ca="1">_xlfn.XLOOKUP($A195&amp;$B195,'[2]产值及收款计划（2026）'!$A:$A&amp;'[2]产值及收款计划（2026）'!$B:$B,'[2]产值及收款计划（2026）'!J:J)</f>
        <v>0.13</v>
      </c>
      <c r="K195" s="256" cm="1">
        <f t="array" aca="1" ref="K195" ca="1">_xlfn.XLOOKUP($A195&amp;$B195,'[2]产值及收款计划（2026）'!$A:$A&amp;'[2]产值及收款计划（2026）'!$B:$B,'[2]产值及收款计划（2026）'!K:K)</f>
        <v>0</v>
      </c>
      <c r="L195" s="256" cm="1">
        <f t="array" aca="1" ref="L195" ca="1">_xlfn.XLOOKUP($A195&amp;$B195,'[2]产值及收款计划（2026）'!$A:$A&amp;'[2]产值及收款计划（2026）'!$B:$B,'[2]产值及收款计划（2026）'!L:L)</f>
        <v>0</v>
      </c>
      <c r="M195" s="256" t="str" cm="1">
        <f t="array" aca="1" ref="M195" ca="1">_xlfn.XLOOKUP($A195&amp;$B195,'[2]产值及收款计划（2026）'!$A:$A&amp;'[2]产值及收款计划（2026）'!$B:$B,'[2]产值及收款计划（2026）'!M:M)</f>
        <v>主导</v>
      </c>
      <c r="N195" s="256" t="str" cm="1">
        <f t="array" aca="1" ref="N195" ca="1">_xlfn.XLOOKUP($A195&amp;$B195,'[2]产值及收款计划（2026）'!$A:$A&amp;'[2]产值及收款计划（2026）'!$B:$B,'[2]产值及收款计划（2026）'!N:N)</f>
        <v>邱枫团队</v>
      </c>
      <c r="O195" s="256" t="str" cm="1">
        <f t="array" aca="1" ref="O195" ca="1">_xlfn.XLOOKUP($A195&amp;$B195,'[2]产值及收款计划（2026）'!$A:$A&amp;'[2]产值及收款计划（2026）'!$B:$B,'[2]产值及收款计划（2026）'!O:O)</f>
        <v>邱枫</v>
      </c>
      <c r="P195" s="255" t="str" cm="1">
        <f t="array" aca="1" ref="P195" ca="1">_xlfn.XLOOKUP($A195&amp;$B195,'[2]产值及收款计划（2026）'!$A:$A&amp;'[2]产值及收款计划（2026）'!$B:$B,'[2]产值及收款计划（2026）'!P:P)</f>
        <v>过往已完结</v>
      </c>
      <c r="Q195" s="256" cm="1">
        <f t="array" aca="1" ref="Q195" ca="1">_xlfn.XLOOKUP($A195&amp;$B195,'[2]产值及收款计划（2026）'!$A:$A&amp;'[2]产值及收款计划（2026）'!$B:$B,'[2]产值及收款计划（2026）'!Q:Q)</f>
        <v>0</v>
      </c>
      <c r="R195" s="256" cm="1">
        <f t="array" aca="1" ref="R195" ca="1">_xlfn.XLOOKUP($A195&amp;$B195,'[2]产值及收款计划（2026）'!$A:$A&amp;'[2]产值及收款计划（2026）'!$B:$B,'[2]产值及收款计划（2026）'!R:R)</f>
        <v>0</v>
      </c>
      <c r="S195" s="256" cm="1">
        <f t="array" aca="1" ref="S195" ca="1">_xlfn.XLOOKUP($A195&amp;$B195,'[2]产值及收款计划（2026）'!$A:$A&amp;'[2]产值及收款计划（2026）'!$B:$B,'[2]产值及收款计划（2026）'!S:S)</f>
        <v>0</v>
      </c>
      <c r="T195" s="256" cm="1">
        <f t="array" aca="1" ref="T195" ca="1">_xlfn.XLOOKUP($A195&amp;$B195,'[2]产值及收款计划（2026）'!$A:$A&amp;'[2]产值及收款计划（2026）'!$B:$B,'[2]产值及收款计划（2026）'!T:T)</f>
        <v>168.50868600000001</v>
      </c>
      <c r="U195" s="256" cm="1">
        <f t="array" aca="1" ref="U195" ca="1">_xlfn.XLOOKUP($A195&amp;$B195,'[2]产值及收款计划（2026）'!$A:$A&amp;'[2]产值及收款计划（2026）'!$B:$B,'[2]产值及收款计划（2026）'!U:U)</f>
        <v>0</v>
      </c>
      <c r="V195" s="256" cm="1">
        <f t="array" aca="1" ref="V195" ca="1">_xlfn.XLOOKUP($A195&amp;$B195,'[2]产值及收款计划（2026）'!$A:$A&amp;'[2]产值及收款计划（2026）'!$B:$B,'[2]产值及收款计划（2026）'!V:V)</f>
        <v>0</v>
      </c>
      <c r="W195" s="256" cm="1">
        <f t="array" aca="1" ref="W195" ca="1">_xlfn.XLOOKUP($A195&amp;$B195,'[2]产值及收款计划（2026）'!$A:$A&amp;'[2]产值及收款计划（2026）'!$B:$B,'[2]产值及收款计划（2026）'!W:W)</f>
        <v>0</v>
      </c>
      <c r="X195" s="256" cm="1">
        <f t="array" aca="1" ref="X195" ca="1">_xlfn.XLOOKUP($A195&amp;$B195,'[2]产值及收款计划（2026）'!$A:$A&amp;'[2]产值及收款计划（2026）'!$B:$B,'[2]产值及收款计划（2026）'!X:X)</f>
        <v>0</v>
      </c>
      <c r="Y195" s="256" cm="1">
        <f t="array" aca="1" ref="Y195" ca="1">_xlfn.XLOOKUP($A195&amp;$B195,'[2]产值及收款计划（2026）'!$A:$A&amp;'[2]产值及收款计划（2026）'!$B:$B,'[2]产值及收款计划（2026）'!Y:Y)</f>
        <v>0</v>
      </c>
      <c r="Z195" s="256" cm="1">
        <f t="array" aca="1" ref="Z195" ca="1">_xlfn.XLOOKUP($A195&amp;$B195,'[2]产值及收款计划（2026）'!$A:$A&amp;'[2]产值及收款计划（2026）'!$B:$B,'[2]产值及收款计划（2026）'!Z:Z)</f>
        <v>0</v>
      </c>
      <c r="AA195" s="256" cm="1">
        <f t="array" aca="1" ref="AA195" ca="1">_xlfn.XLOOKUP($A195&amp;$B195,'[2]产值及收款计划（2026）'!$A:$A&amp;'[2]产值及收款计划（2026）'!$B:$B,'[2]产值及收款计划（2026）'!AA:AA)</f>
        <v>0</v>
      </c>
      <c r="AB195" s="256" cm="1">
        <f t="array" aca="1" ref="AB195" ca="1">_xlfn.XLOOKUP($A195&amp;$B195,'[2]产值及收款计划（2026）'!$A:$A&amp;'[2]产值及收款计划（2026）'!$B:$B,'[2]产值及收款计划（2026）'!AB:AB)</f>
        <v>0</v>
      </c>
      <c r="AC195" s="256" cm="1">
        <f t="array" aca="1" ref="AC195" ca="1">_xlfn.XLOOKUP($A195&amp;$B195,'[2]产值及收款计划（2026）'!$A:$A&amp;'[2]产值及收款计划（2026）'!$B:$B,'[2]产值及收款计划（2026）'!AC:AC)</f>
        <v>0</v>
      </c>
      <c r="AD195" s="256" cm="1">
        <f t="array" aca="1" ref="AD195" ca="1">_xlfn.XLOOKUP($A195&amp;$B195,'[2]产值及收款计划（2026）'!$A:$A&amp;'[2]产值及收款计划（2026）'!$B:$B,'[2]产值及收款计划（2026）'!AD:AD)</f>
        <v>0</v>
      </c>
      <c r="AE195" s="256" cm="1">
        <f t="array" aca="1" ref="AE195" ca="1">_xlfn.XLOOKUP($A195&amp;$B195,'[2]产值及收款计划（2026）'!$A:$A&amp;'[2]产值及收款计划（2026）'!$B:$B,'[2]产值及收款计划（2026）'!AE:AE)</f>
        <v>0</v>
      </c>
      <c r="AF195" s="256" cm="1">
        <f t="array" aca="1" ref="AF195" ca="1">_xlfn.XLOOKUP($A195&amp;$B195,'[2]产值及收款计划（2026）'!$A:$A&amp;'[2]产值及收款计划（2026）'!$B:$B,'[2]产值及收款计划（2026）'!AF:AF)</f>
        <v>0</v>
      </c>
      <c r="AG195" s="256" cm="1">
        <f t="array" aca="1" ref="AG195" ca="1">_xlfn.XLOOKUP($A195&amp;$B195,'[2]产值及收款计划（2026）'!$A:$A&amp;'[2]产值及收款计划（2026）'!$B:$B,'[2]产值及收款计划（2026）'!AG:AG)</f>
        <v>0</v>
      </c>
      <c r="AH195" s="256" cm="1">
        <f t="array" aca="1" ref="AH195" ca="1">_xlfn.XLOOKUP($A195&amp;$B195,'[2]产值及收款计划（2026）'!$A:$A&amp;'[2]产值及收款计划（2026）'!$B:$B,'[2]产值及收款计划（2026）'!AH:AH)</f>
        <v>0</v>
      </c>
      <c r="AI195" s="256" cm="1">
        <f t="array" aca="1" ref="AI195" ca="1">_xlfn.XLOOKUP($A195&amp;$B195,'[2]产值及收款计划（2026）'!$A:$A&amp;'[2]产值及收款计划（2026）'!$B:$B,'[2]产值及收款计划（2026）'!AI:AI)</f>
        <v>0</v>
      </c>
      <c r="AJ195" s="256" cm="1">
        <f t="array" aca="1" ref="AJ195" ca="1">_xlfn.XLOOKUP($A195&amp;$B195,'[2]产值及收款计划（2026）'!$A:$A&amp;'[2]产值及收款计划（2026）'!$B:$B,'[2]产值及收款计划（2026）'!AJ:AJ)</f>
        <v>0</v>
      </c>
      <c r="AK195" s="256" cm="1">
        <f t="array" aca="1" ref="AK195" ca="1">_xlfn.XLOOKUP($A195&amp;$B195,'[2]产值及收款计划（2026）'!$A:$A&amp;'[2]产值及收款计划（2026）'!$B:$B,'[2]产值及收款计划（2026）'!AK:AK)</f>
        <v>0</v>
      </c>
      <c r="AL195" s="256" cm="1">
        <f t="array" aca="1" ref="AL195" ca="1">_xlfn.XLOOKUP($A195&amp;$B195,'[2]产值及收款计划（2026）'!$A:$A&amp;'[2]产值及收款计划（2026）'!$B:$B,'[2]产值及收款计划（2026）'!AL:AL)</f>
        <v>0</v>
      </c>
      <c r="AM195" s="263" t="e" cm="1">
        <f t="array" aca="1" ref="AM195" ca="1">_xlfn.LET(_xlpm.勾选月份状态数组,TRANSPOSE('PPT(12-15页）-TOP10'!$A$3:$A$14),_xlpm.选择数据区,IF('PPT(12-15页）-TOP10'!$E$3="收款",$BA195:$BL195,$AA195:$AL195),SUM(_xlfn._xlws.FILTER(_xlpm.选择数据区,_xlpm.勾选月份状态数组,"")))</f>
        <v>#NAME?</v>
      </c>
      <c r="AN195" s="256" t="e" cm="1">
        <f t="array" aca="1" ref="AN195" ca="1">_xlfn.LET(_xlpm.勾选月份状态数组,TRANSPOSE('PPT(12-15页）-TOP10'!$A$3:$A$14),_xlpm.选择数据区,IF('PPT(12-15页）-TOP10'!$E$3="收款",$DA195:$DL195,$CA195:$CL195),SUM(_xlfn._xlws.FILTER(_xlpm.选择数据区,_xlpm.勾选月份状态数组,"")))</f>
        <v>#NAME?</v>
      </c>
      <c r="AO195" s="256">
        <f ca="1">SUM(CA195:CC195)+SUM(AD195:AL195)</f>
        <v>0</v>
      </c>
      <c r="AP195" s="256"/>
      <c r="AQ195" s="256"/>
      <c r="AR195" s="256"/>
      <c r="AS195" s="256" cm="1">
        <f t="array" aca="1" ref="AS195" ca="1">_xlfn.XLOOKUP($A195&amp;$B195,'[2]产值及收款计划（2026）'!$A:$A&amp;'[2]产值及收款计划（2026）'!$B:$B,'[2]产值及收款计划（2026）'!AS:AS)</f>
        <v>0</v>
      </c>
      <c r="AT195" s="256" cm="1">
        <f t="array" aca="1" ref="AT195" ca="1">_xlfn.XLOOKUP($A195&amp;$B195,'[2]产值及收款计划（2026）'!$A:$A&amp;'[2]产值及收款计划（2026）'!$B:$B,'[2]产值及收款计划（2026）'!AT:AT)</f>
        <v>0</v>
      </c>
      <c r="AU195" s="256" cm="1">
        <f t="array" aca="1" ref="AU195" ca="1">_xlfn.XLOOKUP($A195&amp;$B195,'[2]产值及收款计划（2026）'!$A:$A&amp;'[2]产值及收款计划（2026）'!$B:$B,'[2]产值及收款计划（2026）'!AU:AU)</f>
        <v>0</v>
      </c>
      <c r="AV195" s="256" cm="1">
        <f t="array" aca="1" ref="AV195" ca="1">_xlfn.XLOOKUP($A195&amp;$B195,'[2]产值及收款计划（2026）'!$A:$A&amp;'[2]产值及收款计划（2026）'!$B:$B,'[2]产值及收款计划（2026）'!AV:AV)</f>
        <v>0</v>
      </c>
      <c r="AW195" s="256" cm="1">
        <f t="array" aca="1" ref="AW195" ca="1">_xlfn.XLOOKUP($A195&amp;$B195,'[2]产值及收款计划（2026）'!$A:$A&amp;'[2]产值及收款计划（2026）'!$B:$B,'[2]产值及收款计划（2026）'!AW:AW)</f>
        <v>160.08325199999999</v>
      </c>
      <c r="AX195" s="256" cm="1">
        <f t="array" aca="1" ref="AX195" ca="1">_xlfn.XLOOKUP($A195&amp;$B195,'[2]产值及收款计划（2026）'!$A:$A&amp;'[2]产值及收款计划（2026）'!$B:$B,'[2]产值及收款计划（2026）'!AX:AX)</f>
        <v>0</v>
      </c>
      <c r="AY195" s="256" cm="1">
        <f t="array" aca="1" ref="AY195" ca="1">_xlfn.XLOOKUP($A195&amp;$B195,'[2]产值及收款计划（2026）'!$A:$A&amp;'[2]产值及收款计划（2026）'!$B:$B,'[2]产值及收款计划（2026）'!AY:AY)</f>
        <v>8.4254339999999992</v>
      </c>
      <c r="AZ195" s="256" cm="1">
        <f t="array" aca="1" ref="AZ195" ca="1">_xlfn.XLOOKUP($A195&amp;$B195,'[2]产值及收款计划（2026）'!$A:$A&amp;'[2]产值及收款计划（2026）'!$B:$B,'[2]产值及收款计划（2026）'!AZ:AZ)</f>
        <v>8.4254339999999992</v>
      </c>
      <c r="BA195" s="256" cm="1">
        <f t="array" aca="1" ref="BA195" ca="1">_xlfn.XLOOKUP($A195&amp;$B195,'[2]产值及收款计划（2026）'!$A:$A&amp;'[2]产值及收款计划（2026）'!$B:$B,'[2]产值及收款计划（2026）'!BA:BA)</f>
        <v>0</v>
      </c>
      <c r="BB195" s="256" cm="1">
        <f t="array" aca="1" ref="BB195" ca="1">_xlfn.XLOOKUP($A195&amp;$B195,'[2]产值及收款计划（2026）'!$A:$A&amp;'[2]产值及收款计划（2026）'!$B:$B,'[2]产值及收款计划（2026）'!BB:BB)</f>
        <v>0</v>
      </c>
      <c r="BC195" s="256" cm="1">
        <f t="array" aca="1" ref="BC195" ca="1">_xlfn.XLOOKUP($A195&amp;$B195,'[2]产值及收款计划（2026）'!$A:$A&amp;'[2]产值及收款计划（2026）'!$B:$B,'[2]产值及收款计划（2026）'!BC:BC)</f>
        <v>0</v>
      </c>
      <c r="BD195" s="256" cm="1">
        <f t="array" aca="1" ref="BD195" ca="1">_xlfn.XLOOKUP($A195&amp;$B195,'[2]产值及收款计划（2026）'!$A:$A&amp;'[2]产值及收款计划（2026）'!$B:$B,'[2]产值及收款计划（2026）'!BD:BD)</f>
        <v>0</v>
      </c>
      <c r="BE195" s="256" cm="1">
        <f t="array" aca="1" ref="BE195" ca="1">_xlfn.XLOOKUP($A195&amp;$B195,'[2]产值及收款计划（2026）'!$A:$A&amp;'[2]产值及收款计划（2026）'!$B:$B,'[2]产值及收款计划（2026）'!BE:BE)</f>
        <v>0</v>
      </c>
      <c r="BF195" s="256" cm="1">
        <f t="array" aca="1" ref="BF195" ca="1">_xlfn.XLOOKUP($A195&amp;$B195,'[2]产值及收款计划（2026）'!$A:$A&amp;'[2]产值及收款计划（2026）'!$B:$B,'[2]产值及收款计划（2026）'!BF:BF)</f>
        <v>0</v>
      </c>
      <c r="BG195" s="256" cm="1">
        <f t="array" aca="1" ref="BG195" ca="1">_xlfn.XLOOKUP($A195&amp;$B195,'[2]产值及收款计划（2026）'!$A:$A&amp;'[2]产值及收款计划（2026）'!$B:$B,'[2]产值及收款计划（2026）'!BG:BG)</f>
        <v>0</v>
      </c>
      <c r="BH195" s="256" cm="1">
        <f t="array" aca="1" ref="BH195" ca="1">_xlfn.XLOOKUP($A195&amp;$B195,'[2]产值及收款计划（2026）'!$A:$A&amp;'[2]产值及收款计划（2026）'!$B:$B,'[2]产值及收款计划（2026）'!BH:BH)</f>
        <v>0</v>
      </c>
      <c r="BI195" s="256" cm="1">
        <f t="array" aca="1" ref="BI195" ca="1">_xlfn.XLOOKUP($A195&amp;$B195,'[2]产值及收款计划（2026）'!$A:$A&amp;'[2]产值及收款计划（2026）'!$B:$B,'[2]产值及收款计划（2026）'!BI:BI)</f>
        <v>0</v>
      </c>
      <c r="BJ195" s="256" cm="1">
        <f t="array" aca="1" ref="BJ195" ca="1">_xlfn.XLOOKUP($A195&amp;$B195,'[2]产值及收款计划（2026）'!$A:$A&amp;'[2]产值及收款计划（2026）'!$B:$B,'[2]产值及收款计划（2026）'!BJ:BJ)</f>
        <v>0</v>
      </c>
      <c r="BK195" s="256" cm="1">
        <f t="array" aca="1" ref="BK195" ca="1">_xlfn.XLOOKUP($A195&amp;$B195,'[2]产值及收款计划（2026）'!$A:$A&amp;'[2]产值及收款计划（2026）'!$B:$B,'[2]产值及收款计划（2026）'!BK:BK)</f>
        <v>0</v>
      </c>
      <c r="BL195" s="256" cm="1">
        <f t="array" aca="1" ref="BL195" ca="1">_xlfn.XLOOKUP($A195&amp;$B195,'[2]产值及收款计划（2026）'!$A:$A&amp;'[2]产值及收款计划（2026）'!$B:$B,'[2]产值及收款计划（2026）'!BL:BL)</f>
        <v>0</v>
      </c>
      <c r="BM195" s="256"/>
      <c r="BN195" s="256"/>
      <c r="BO195" s="256"/>
      <c r="BP195" s="256"/>
      <c r="BQ195" s="255" t="str" cm="1">
        <f t="array" aca="1" ref="BQ195" ca="1">_xlfn.XLOOKUP($A195&amp;$B195,'[2]产值及收款计划（2026）'!$A:$A&amp;'[2]产值及收款计划（2026）'!$B:$B,'[2]产值及收款计划（2026）'!BQ:BQ)</f>
        <v>上海城建城市运营（集团）有限公司</v>
      </c>
      <c r="BR195" s="256" cm="1">
        <f t="array" aca="1" ref="BR195" ca="1">_xlfn.XLOOKUP($A195&amp;$B195,'[2]产值及收款计划（2026）'!$A:$A&amp;'[2]产值及收款计划（2026）'!$B:$B,'[2]产值及收款计划（2026）'!BR:BR)</f>
        <v>0</v>
      </c>
      <c r="CA195" s="256" cm="1">
        <f t="array" aca="1" ref="CA195" ca="1">_xlfn.XLOOKUP($A195&amp;$B195,'[2]产值及收款计划（2026）'!$A:$A&amp;'[2]产值及收款计划（2026）'!$B:$B,'[2]产值及收款计划（2026）'!CA:CA)</f>
        <v>0</v>
      </c>
      <c r="CB195" s="256" cm="1">
        <f t="array" aca="1" ref="CB195" ca="1">_xlfn.XLOOKUP($A195&amp;$B195,'[2]产值及收款计划（2026）'!$A:$A&amp;'[2]产值及收款计划（2026）'!$B:$B,'[2]产值及收款计划（2026）'!CB:CB)</f>
        <v>0</v>
      </c>
      <c r="CC195" s="256" cm="1">
        <f t="array" aca="1" ref="CC195" ca="1">_xlfn.XLOOKUP($A195&amp;$B195,'[2]产值及收款计划（2026）'!$A:$A&amp;'[2]产值及收款计划（2026）'!$B:$B,'[2]产值及收款计划（2026）'!CC:CC)</f>
        <v>0</v>
      </c>
      <c r="CD195" s="256" cm="1">
        <f t="array" aca="1" ref="CD195" ca="1">_xlfn.XLOOKUP($A195&amp;$B195,'[2]产值及收款计划（2026）'!$A:$A&amp;'[2]产值及收款计划（2026）'!$B:$B,'[2]产值及收款计划（2026）'!CD:CD)</f>
        <v>0</v>
      </c>
      <c r="CE195" s="256" cm="1">
        <f t="array" aca="1" ref="CE195" ca="1">_xlfn.XLOOKUP($A195&amp;$B195,'[2]产值及收款计划（2026）'!$A:$A&amp;'[2]产值及收款计划（2026）'!$B:$B,'[2]产值及收款计划（2026）'!CE:CE)</f>
        <v>0</v>
      </c>
      <c r="CF195" s="256" cm="1">
        <f t="array" aca="1" ref="CF195" ca="1">_xlfn.XLOOKUP($A195&amp;$B195,'[2]产值及收款计划（2026）'!$A:$A&amp;'[2]产值及收款计划（2026）'!$B:$B,'[2]产值及收款计划（2026）'!CF:CF)</f>
        <v>0</v>
      </c>
      <c r="CG195" s="256" cm="1">
        <f t="array" aca="1" ref="CG195" ca="1">_xlfn.XLOOKUP($A195&amp;$B195,'[2]产值及收款计划（2026）'!$A:$A&amp;'[2]产值及收款计划（2026）'!$B:$B,'[2]产值及收款计划（2026）'!CG:CG)</f>
        <v>0</v>
      </c>
      <c r="CH195" s="256" cm="1">
        <f t="array" aca="1" ref="CH195" ca="1">_xlfn.XLOOKUP($A195&amp;$B195,'[2]产值及收款计划（2026）'!$A:$A&amp;'[2]产值及收款计划（2026）'!$B:$B,'[2]产值及收款计划（2026）'!CH:CH)</f>
        <v>0</v>
      </c>
      <c r="CI195" s="256" cm="1">
        <f t="array" aca="1" ref="CI195" ca="1">_xlfn.XLOOKUP($A195&amp;$B195,'[2]产值及收款计划（2026）'!$A:$A&amp;'[2]产值及收款计划（2026）'!$B:$B,'[2]产值及收款计划（2026）'!CI:CI)</f>
        <v>0</v>
      </c>
      <c r="CJ195" s="256" cm="1">
        <f t="array" aca="1" ref="CJ195" ca="1">_xlfn.XLOOKUP($A195&amp;$B195,'[2]产值及收款计划（2026）'!$A:$A&amp;'[2]产值及收款计划（2026）'!$B:$B,'[2]产值及收款计划（2026）'!CJ:CJ)</f>
        <v>0</v>
      </c>
      <c r="CK195" s="256" cm="1">
        <f t="array" aca="1" ref="CK195" ca="1">_xlfn.XLOOKUP($A195&amp;$B195,'[2]产值及收款计划（2026）'!$A:$A&amp;'[2]产值及收款计划（2026）'!$B:$B,'[2]产值及收款计划（2026）'!CK:CK)</f>
        <v>0</v>
      </c>
      <c r="CL195" s="256" cm="1">
        <f t="array" aca="1" ref="CL195" ca="1">_xlfn.XLOOKUP($A195&amp;$B195,'[2]产值及收款计划（2026）'!$A:$A&amp;'[2]产值及收款计划（2026）'!$B:$B,'[2]产值及收款计划（2026）'!CL:CL)</f>
        <v>0</v>
      </c>
      <c r="DA195" s="256" cm="1">
        <f t="array" aca="1" ref="DA195" ca="1">_xlfn.XLOOKUP($A195&amp;$B195,'[2]产值及收款计划（2026）'!$A:$A&amp;'[2]产值及收款计划（2026）'!$B:$B,'[2]产值及收款计划（2026）'!DA:DA)</f>
        <v>0</v>
      </c>
      <c r="DB195" s="256" cm="1">
        <f t="array" aca="1" ref="DB195" ca="1">_xlfn.XLOOKUP($A195&amp;$B195,'[2]产值及收款计划（2026）'!$A:$A&amp;'[2]产值及收款计划（2026）'!$B:$B,'[2]产值及收款计划（2026）'!DB:DB)</f>
        <v>0</v>
      </c>
      <c r="DC195" s="256" cm="1">
        <f t="array" aca="1" ref="DC195" ca="1">_xlfn.XLOOKUP($A195&amp;$B195,'[2]产值及收款计划（2026）'!$A:$A&amp;'[2]产值及收款计划（2026）'!$B:$B,'[2]产值及收款计划（2026）'!DC:DC)</f>
        <v>0</v>
      </c>
      <c r="DD195" s="256" cm="1">
        <f t="array" aca="1" ref="DD195" ca="1">_xlfn.XLOOKUP($A195&amp;$B195,'[2]产值及收款计划（2026）'!$A:$A&amp;'[2]产值及收款计划（2026）'!$B:$B,'[2]产值及收款计划（2026）'!DD:DD)</f>
        <v>0</v>
      </c>
      <c r="DE195" s="256" cm="1">
        <f t="array" aca="1" ref="DE195" ca="1">_xlfn.XLOOKUP($A195&amp;$B195,'[2]产值及收款计划（2026）'!$A:$A&amp;'[2]产值及收款计划（2026）'!$B:$B,'[2]产值及收款计划（2026）'!DE:DE)</f>
        <v>0</v>
      </c>
      <c r="DF195" s="256" cm="1">
        <f t="array" aca="1" ref="DF195" ca="1">_xlfn.XLOOKUP($A195&amp;$B195,'[2]产值及收款计划（2026）'!$A:$A&amp;'[2]产值及收款计划（2026）'!$B:$B,'[2]产值及收款计划（2026）'!DF:DF)</f>
        <v>0</v>
      </c>
      <c r="DG195" s="256" cm="1">
        <f t="array" aca="1" ref="DG195" ca="1">_xlfn.XLOOKUP($A195&amp;$B195,'[2]产值及收款计划（2026）'!$A:$A&amp;'[2]产值及收款计划（2026）'!$B:$B,'[2]产值及收款计划（2026）'!DG:DG)</f>
        <v>0</v>
      </c>
      <c r="DH195" s="256" cm="1">
        <f t="array" aca="1" ref="DH195" ca="1">_xlfn.XLOOKUP($A195&amp;$B195,'[2]产值及收款计划（2026）'!$A:$A&amp;'[2]产值及收款计划（2026）'!$B:$B,'[2]产值及收款计划（2026）'!DH:DH)</f>
        <v>0</v>
      </c>
      <c r="DI195" s="256" cm="1">
        <f t="array" aca="1" ref="DI195" ca="1">_xlfn.XLOOKUP($A195&amp;$B195,'[2]产值及收款计划（2026）'!$A:$A&amp;'[2]产值及收款计划（2026）'!$B:$B,'[2]产值及收款计划（2026）'!DI:DI)</f>
        <v>0</v>
      </c>
      <c r="DJ195" s="256" cm="1">
        <f t="array" aca="1" ref="DJ195" ca="1">_xlfn.XLOOKUP($A195&amp;$B195,'[2]产值及收款计划（2026）'!$A:$A&amp;'[2]产值及收款计划（2026）'!$B:$B,'[2]产值及收款计划（2026）'!DJ:DJ)</f>
        <v>0</v>
      </c>
      <c r="DK195" s="256" cm="1">
        <f t="array" aca="1" ref="DK195" ca="1">_xlfn.XLOOKUP($A195&amp;$B195,'[2]产值及收款计划（2026）'!$A:$A&amp;'[2]产值及收款计划（2026）'!$B:$B,'[2]产值及收款计划（2026）'!DK:DK)</f>
        <v>0</v>
      </c>
      <c r="DL195" s="256" cm="1">
        <f t="array" aca="1" ref="DL195" ca="1">_xlfn.XLOOKUP($A195&amp;$B195,'[2]产值及收款计划（2026）'!$A:$A&amp;'[2]产值及收款计划（2026）'!$B:$B,'[2]产值及收款计划（2026）'!DL:DL)</f>
        <v>0</v>
      </c>
      <c r="DM195" s="264"/>
      <c r="DN195" s="250"/>
    </row>
    <row r="196" spans="1:118" ht="20.25" x14ac:dyDescent="0.15">
      <c r="A196" s="254">
        <f t="shared" ca="1" si="14"/>
        <v>15</v>
      </c>
      <c r="B196" s="254" t="s">
        <v>26</v>
      </c>
      <c r="C196" s="255" t="str" cm="1">
        <f t="array" aca="1" ref="C196" ca="1">_xlfn.XLOOKUP($A196&amp;$B196,'[2]产值及收款计划（2026）'!$A:$A&amp;'[2]产值及收款计划（2026）'!$B:$B,'[2]产值及收款计划（2026）'!C:C)</f>
        <v>ZHT2024111300139</v>
      </c>
      <c r="D196" s="255" t="str" cm="1">
        <f t="array" aca="1" ref="D196" ca="1">_xlfn.XLOOKUP($A196&amp;$B196,'[2]产值及收款计划（2026）'!$A:$A&amp;'[2]产值及收款计划（2026）'!$B:$B,'[2]产值及收款计划（2026）'!D:D)</f>
        <v>S9苏绍高速钱江隧道信息化提升实施及应用项目材料采购合同</v>
      </c>
      <c r="E196" s="256" cm="1">
        <f t="array" aca="1" ref="E196" ca="1">_xlfn.XLOOKUP($A196&amp;$B196,'[2]产值及收款计划（2026）'!$A:$A&amp;'[2]产值及收款计划（2026）'!$B:$B,'[2]产值及收款计划（2026）'!E:E)</f>
        <v>176.87005300000001</v>
      </c>
      <c r="F196" s="256" cm="1">
        <f t="array" aca="1" ref="F196" ca="1">_xlfn.XLOOKUP($A196&amp;$B196,'[2]产值及收款计划（2026）'!$A:$A&amp;'[2]产值及收款计划（2026）'!$B:$B,'[2]产值及收款计划（2026）'!F:F)</f>
        <v>176.87005300000001</v>
      </c>
      <c r="G196" s="256" cm="1">
        <f t="array" aca="1" ref="G196" ca="1">_xlfn.XLOOKUP($A196&amp;$B196,'[2]产值及收款计划（2026）'!$A:$A&amp;'[2]产值及收款计划（2026）'!$B:$B,'[2]产值及收款计划（2026）'!G:G)</f>
        <v>0</v>
      </c>
      <c r="H196" s="256" cm="1">
        <f t="array" aca="1" ref="H196" ca="1">_xlfn.XLOOKUP($A196&amp;$B196,'[2]产值及收款计划（2026）'!$A:$A&amp;'[2]产值及收款计划（2026）'!$B:$B,'[2]产值及收款计划（2026）'!H:H)</f>
        <v>34.948253000000001</v>
      </c>
      <c r="I196" s="257" cm="1">
        <f t="array" aca="1" ref="I196" ca="1">_xlfn.XLOOKUP($A196&amp;$B196,'[2]产值及收款计划（2026）'!$A:$A&amp;'[2]产值及收款计划（2026）'!$B:$B,'[2]产值及收款计划（2026）'!I:I)</f>
        <v>0.197592822567877</v>
      </c>
      <c r="J196" s="258" cm="1">
        <f t="array" aca="1" ref="J196" ca="1">_xlfn.XLOOKUP($A196&amp;$B196,'[2]产值及收款计划（2026）'!$A:$A&amp;'[2]产值及收款计划（2026）'!$B:$B,'[2]产值及收款计划（2026）'!J:J)</f>
        <v>0.13</v>
      </c>
      <c r="K196" s="256" cm="1">
        <f t="array" aca="1" ref="K196" ca="1">_xlfn.XLOOKUP($A196&amp;$B196,'[2]产值及收款计划（2026）'!$A:$A&amp;'[2]产值及收款计划（2026）'!$B:$B,'[2]产值及收款计划（2026）'!K:K)</f>
        <v>0</v>
      </c>
      <c r="L196" s="256" cm="1">
        <f t="array" aca="1" ref="L196" ca="1">_xlfn.XLOOKUP($A196&amp;$B196,'[2]产值及收款计划（2026）'!$A:$A&amp;'[2]产值及收款计划（2026）'!$B:$B,'[2]产值及收款计划（2026）'!L:L)</f>
        <v>0</v>
      </c>
      <c r="M196" s="256" t="str" cm="1">
        <f t="array" aca="1" ref="M196" ca="1">_xlfn.XLOOKUP($A196&amp;$B196,'[2]产值及收款计划（2026）'!$A:$A&amp;'[2]产值及收款计划（2026）'!$B:$B,'[2]产值及收款计划（2026）'!M:M)</f>
        <v>主导</v>
      </c>
      <c r="N196" s="256" t="str" cm="1">
        <f t="array" aca="1" ref="N196" ca="1">_xlfn.XLOOKUP($A196&amp;$B196,'[2]产值及收款计划（2026）'!$A:$A&amp;'[2]产值及收款计划（2026）'!$B:$B,'[2]产值及收款计划（2026）'!N:N)</f>
        <v>邱枫团队</v>
      </c>
      <c r="O196" s="256" t="str" cm="1">
        <f t="array" aca="1" ref="O196" ca="1">_xlfn.XLOOKUP($A196&amp;$B196,'[2]产值及收款计划（2026）'!$A:$A&amp;'[2]产值及收款计划（2026）'!$B:$B,'[2]产值及收款计划（2026）'!O:O)</f>
        <v>邱枫</v>
      </c>
      <c r="P196" s="255" t="str" cm="1">
        <f t="array" aca="1" ref="P196" ca="1">_xlfn.XLOOKUP($A196&amp;$B196,'[2]产值及收款计划（2026）'!$A:$A&amp;'[2]产值及收款计划（2026）'!$B:$B,'[2]产值及收款计划（2026）'!P:P)</f>
        <v>过往已完结</v>
      </c>
      <c r="Q196" s="256" cm="1">
        <f t="array" aca="1" ref="Q196" ca="1">_xlfn.XLOOKUP($A196&amp;$B196,'[2]产值及收款计划（2026）'!$A:$A&amp;'[2]产值及收款计划（2026）'!$B:$B,'[2]产值及收款计划（2026）'!Q:Q)</f>
        <v>0</v>
      </c>
      <c r="R196" s="256" cm="1">
        <f t="array" aca="1" ref="R196" ca="1">_xlfn.XLOOKUP($A196&amp;$B196,'[2]产值及收款计划（2026）'!$A:$A&amp;'[2]产值及收款计划（2026）'!$B:$B,'[2]产值及收款计划（2026）'!R:R)</f>
        <v>0</v>
      </c>
      <c r="S196" s="256" cm="1">
        <f t="array" aca="1" ref="S196" ca="1">_xlfn.XLOOKUP($A196&amp;$B196,'[2]产值及收款计划（2026）'!$A:$A&amp;'[2]产值及收款计划（2026）'!$B:$B,'[2]产值及收款计划（2026）'!S:S)</f>
        <v>0</v>
      </c>
      <c r="T196" s="256" cm="1">
        <f t="array" aca="1" ref="T196" ca="1">_xlfn.XLOOKUP($A196&amp;$B196,'[2]产值及收款计划（2026）'!$A:$A&amp;'[2]产值及收款计划（2026）'!$B:$B,'[2]产值及收款计划（2026）'!T:T)</f>
        <v>176.87005300000001</v>
      </c>
      <c r="U196" s="256" cm="1">
        <f t="array" aca="1" ref="U196" ca="1">_xlfn.XLOOKUP($A196&amp;$B196,'[2]产值及收款计划（2026）'!$A:$A&amp;'[2]产值及收款计划（2026）'!$B:$B,'[2]产值及收款计划（2026）'!U:U)</f>
        <v>0</v>
      </c>
      <c r="V196" s="256" cm="1">
        <f t="array" aca="1" ref="V196" ca="1">_xlfn.XLOOKUP($A196&amp;$B196,'[2]产值及收款计划（2026）'!$A:$A&amp;'[2]产值及收款计划（2026）'!$B:$B,'[2]产值及收款计划（2026）'!V:V)</f>
        <v>0</v>
      </c>
      <c r="W196" s="256" cm="1">
        <f t="array" aca="1" ref="W196" ca="1">_xlfn.XLOOKUP($A196&amp;$B196,'[2]产值及收款计划（2026）'!$A:$A&amp;'[2]产值及收款计划（2026）'!$B:$B,'[2]产值及收款计划（2026）'!W:W)</f>
        <v>0</v>
      </c>
      <c r="X196" s="256" cm="1">
        <f t="array" aca="1" ref="X196" ca="1">_xlfn.XLOOKUP($A196&amp;$B196,'[2]产值及收款计划（2026）'!$A:$A&amp;'[2]产值及收款计划（2026）'!$B:$B,'[2]产值及收款计划（2026）'!X:X)</f>
        <v>0</v>
      </c>
      <c r="Y196" s="256" cm="1">
        <f t="array" aca="1" ref="Y196" ca="1">_xlfn.XLOOKUP($A196&amp;$B196,'[2]产值及收款计划（2026）'!$A:$A&amp;'[2]产值及收款计划（2026）'!$B:$B,'[2]产值及收款计划（2026）'!Y:Y)</f>
        <v>0</v>
      </c>
      <c r="Z196" s="256" cm="1">
        <f t="array" aca="1" ref="Z196" ca="1">_xlfn.XLOOKUP($A196&amp;$B196,'[2]产值及收款计划（2026）'!$A:$A&amp;'[2]产值及收款计划（2026）'!$B:$B,'[2]产值及收款计划（2026）'!Z:Z)</f>
        <v>0</v>
      </c>
      <c r="AA196" s="256" cm="1">
        <f t="array" aca="1" ref="AA196" ca="1">_xlfn.XLOOKUP($A196&amp;$B196,'[2]产值及收款计划（2026）'!$A:$A&amp;'[2]产值及收款计划（2026）'!$B:$B,'[2]产值及收款计划（2026）'!AA:AA)</f>
        <v>0</v>
      </c>
      <c r="AB196" s="256" cm="1">
        <f t="array" aca="1" ref="AB196" ca="1">_xlfn.XLOOKUP($A196&amp;$B196,'[2]产值及收款计划（2026）'!$A:$A&amp;'[2]产值及收款计划（2026）'!$B:$B,'[2]产值及收款计划（2026）'!AB:AB)</f>
        <v>0</v>
      </c>
      <c r="AC196" s="256" cm="1">
        <f t="array" aca="1" ref="AC196" ca="1">_xlfn.XLOOKUP($A196&amp;$B196,'[2]产值及收款计划（2026）'!$A:$A&amp;'[2]产值及收款计划（2026）'!$B:$B,'[2]产值及收款计划（2026）'!AC:AC)</f>
        <v>0</v>
      </c>
      <c r="AD196" s="256" cm="1">
        <f t="array" aca="1" ref="AD196" ca="1">_xlfn.XLOOKUP($A196&amp;$B196,'[2]产值及收款计划（2026）'!$A:$A&amp;'[2]产值及收款计划（2026）'!$B:$B,'[2]产值及收款计划（2026）'!AD:AD)</f>
        <v>0</v>
      </c>
      <c r="AE196" s="256" cm="1">
        <f t="array" aca="1" ref="AE196" ca="1">_xlfn.XLOOKUP($A196&amp;$B196,'[2]产值及收款计划（2026）'!$A:$A&amp;'[2]产值及收款计划（2026）'!$B:$B,'[2]产值及收款计划（2026）'!AE:AE)</f>
        <v>0</v>
      </c>
      <c r="AF196" s="256" cm="1">
        <f t="array" aca="1" ref="AF196" ca="1">_xlfn.XLOOKUP($A196&amp;$B196,'[2]产值及收款计划（2026）'!$A:$A&amp;'[2]产值及收款计划（2026）'!$B:$B,'[2]产值及收款计划（2026）'!AF:AF)</f>
        <v>0</v>
      </c>
      <c r="AG196" s="256" cm="1">
        <f t="array" aca="1" ref="AG196" ca="1">_xlfn.XLOOKUP($A196&amp;$B196,'[2]产值及收款计划（2026）'!$A:$A&amp;'[2]产值及收款计划（2026）'!$B:$B,'[2]产值及收款计划（2026）'!AG:AG)</f>
        <v>0</v>
      </c>
      <c r="AH196" s="256" cm="1">
        <f t="array" aca="1" ref="AH196" ca="1">_xlfn.XLOOKUP($A196&amp;$B196,'[2]产值及收款计划（2026）'!$A:$A&amp;'[2]产值及收款计划（2026）'!$B:$B,'[2]产值及收款计划（2026）'!AH:AH)</f>
        <v>0</v>
      </c>
      <c r="AI196" s="256" cm="1">
        <f t="array" aca="1" ref="AI196" ca="1">_xlfn.XLOOKUP($A196&amp;$B196,'[2]产值及收款计划（2026）'!$A:$A&amp;'[2]产值及收款计划（2026）'!$B:$B,'[2]产值及收款计划（2026）'!AI:AI)</f>
        <v>0</v>
      </c>
      <c r="AJ196" s="256" cm="1">
        <f t="array" aca="1" ref="AJ196" ca="1">_xlfn.XLOOKUP($A196&amp;$B196,'[2]产值及收款计划（2026）'!$A:$A&amp;'[2]产值及收款计划（2026）'!$B:$B,'[2]产值及收款计划（2026）'!AJ:AJ)</f>
        <v>0</v>
      </c>
      <c r="AK196" s="256" cm="1">
        <f t="array" aca="1" ref="AK196" ca="1">_xlfn.XLOOKUP($A196&amp;$B196,'[2]产值及收款计划（2026）'!$A:$A&amp;'[2]产值及收款计划（2026）'!$B:$B,'[2]产值及收款计划（2026）'!AK:AK)</f>
        <v>0</v>
      </c>
      <c r="AL196" s="256" cm="1">
        <f t="array" aca="1" ref="AL196" ca="1">_xlfn.XLOOKUP($A196&amp;$B196,'[2]产值及收款计划（2026）'!$A:$A&amp;'[2]产值及收款计划（2026）'!$B:$B,'[2]产值及收款计划（2026）'!AL:AL)</f>
        <v>0</v>
      </c>
      <c r="AM196" s="263" t="e" cm="1">
        <f t="array" aca="1" ref="AM196" ca="1">_xlfn.LET(_xlpm.勾选月份状态数组,TRANSPOSE('PPT(12-15页）-TOP10'!$A$3:$A$14),_xlpm.选择数据区,IF('PPT(12-15页）-TOP10'!$E$3="收款",$BA196:$BL196,$AA196:$AL196),SUM(_xlfn._xlws.FILTER(_xlpm.选择数据区,_xlpm.勾选月份状态数组,"")))</f>
        <v>#NAME?</v>
      </c>
      <c r="AN196" s="256" t="e" cm="1">
        <f t="array" aca="1" ref="AN196" ca="1">_xlfn.LET(_xlpm.勾选月份状态数组,TRANSPOSE('PPT(12-15页）-TOP10'!$A$3:$A$14),_xlpm.选择数据区,IF('PPT(12-15页）-TOP10'!$E$3="收款",$DA196:$DL196,$CA196:$CL196),SUM(_xlfn._xlws.FILTER(_xlpm.选择数据区,_xlpm.勾选月份状态数组,"")))</f>
        <v>#NAME?</v>
      </c>
      <c r="AO196" s="256">
        <f ca="1">SUM(CA196:CC196)+SUM(AD196:AL196)</f>
        <v>0</v>
      </c>
      <c r="AP196" s="256"/>
      <c r="AQ196" s="256"/>
      <c r="AR196" s="256"/>
      <c r="AS196" s="256" cm="1">
        <f t="array" aca="1" ref="AS196" ca="1">_xlfn.XLOOKUP($A196&amp;$B196,'[2]产值及收款计划（2026）'!$A:$A&amp;'[2]产值及收款计划（2026）'!$B:$B,'[2]产值及收款计划（2026）'!AS:AS)</f>
        <v>0</v>
      </c>
      <c r="AT196" s="256" cm="1">
        <f t="array" aca="1" ref="AT196" ca="1">_xlfn.XLOOKUP($A196&amp;$B196,'[2]产值及收款计划（2026）'!$A:$A&amp;'[2]产值及收款计划（2026）'!$B:$B,'[2]产值及收款计划（2026）'!AT:AT)</f>
        <v>0</v>
      </c>
      <c r="AU196" s="256" cm="1">
        <f t="array" aca="1" ref="AU196" ca="1">_xlfn.XLOOKUP($A196&amp;$B196,'[2]产值及收款计划（2026）'!$A:$A&amp;'[2]产值及收款计划（2026）'!$B:$B,'[2]产值及收款计划（2026）'!AU:AU)</f>
        <v>0</v>
      </c>
      <c r="AV196" s="256" cm="1">
        <f t="array" aca="1" ref="AV196" ca="1">_xlfn.XLOOKUP($A196&amp;$B196,'[2]产值及收款计划（2026）'!$A:$A&amp;'[2]产值及收款计划（2026）'!$B:$B,'[2]产值及收款计划（2026）'!AV:AV)</f>
        <v>0</v>
      </c>
      <c r="AW196" s="256" cm="1">
        <f t="array" aca="1" ref="AW196" ca="1">_xlfn.XLOOKUP($A196&amp;$B196,'[2]产值及收款计划（2026）'!$A:$A&amp;'[2]产值及收款计划（2026）'!$B:$B,'[2]产值及收款计划（2026）'!AW:AW)</f>
        <v>168.02654999999999</v>
      </c>
      <c r="AX196" s="256" cm="1">
        <f t="array" aca="1" ref="AX196" ca="1">_xlfn.XLOOKUP($A196&amp;$B196,'[2]产值及收款计划（2026）'!$A:$A&amp;'[2]产值及收款计划（2026）'!$B:$B,'[2]产值及收款计划（2026）'!AX:AX)</f>
        <v>0</v>
      </c>
      <c r="AY196" s="256" cm="1">
        <f t="array" aca="1" ref="AY196" ca="1">_xlfn.XLOOKUP($A196&amp;$B196,'[2]产值及收款计划（2026）'!$A:$A&amp;'[2]产值及收款计划（2026）'!$B:$B,'[2]产值及收款计划（2026）'!AY:AY)</f>
        <v>8.8435030000000303</v>
      </c>
      <c r="AZ196" s="256" cm="1">
        <f t="array" aca="1" ref="AZ196" ca="1">_xlfn.XLOOKUP($A196&amp;$B196,'[2]产值及收款计划（2026）'!$A:$A&amp;'[2]产值及收款计划（2026）'!$B:$B,'[2]产值及收款计划（2026）'!AZ:AZ)</f>
        <v>8.8435030000000303</v>
      </c>
      <c r="BA196" s="256" cm="1">
        <f t="array" aca="1" ref="BA196" ca="1">_xlfn.XLOOKUP($A196&amp;$B196,'[2]产值及收款计划（2026）'!$A:$A&amp;'[2]产值及收款计划（2026）'!$B:$B,'[2]产值及收款计划（2026）'!BA:BA)</f>
        <v>0</v>
      </c>
      <c r="BB196" s="256" cm="1">
        <f t="array" aca="1" ref="BB196" ca="1">_xlfn.XLOOKUP($A196&amp;$B196,'[2]产值及收款计划（2026）'!$A:$A&amp;'[2]产值及收款计划（2026）'!$B:$B,'[2]产值及收款计划（2026）'!BB:BB)</f>
        <v>0</v>
      </c>
      <c r="BC196" s="256" cm="1">
        <f t="array" aca="1" ref="BC196" ca="1">_xlfn.XLOOKUP($A196&amp;$B196,'[2]产值及收款计划（2026）'!$A:$A&amp;'[2]产值及收款计划（2026）'!$B:$B,'[2]产值及收款计划（2026）'!BC:BC)</f>
        <v>0</v>
      </c>
      <c r="BD196" s="256" cm="1">
        <f t="array" aca="1" ref="BD196" ca="1">_xlfn.XLOOKUP($A196&amp;$B196,'[2]产值及收款计划（2026）'!$A:$A&amp;'[2]产值及收款计划（2026）'!$B:$B,'[2]产值及收款计划（2026）'!BD:BD)</f>
        <v>0</v>
      </c>
      <c r="BE196" s="256" cm="1">
        <f t="array" aca="1" ref="BE196" ca="1">_xlfn.XLOOKUP($A196&amp;$B196,'[2]产值及收款计划（2026）'!$A:$A&amp;'[2]产值及收款计划（2026）'!$B:$B,'[2]产值及收款计划（2026）'!BE:BE)</f>
        <v>0</v>
      </c>
      <c r="BF196" s="256" cm="1">
        <f t="array" aca="1" ref="BF196" ca="1">_xlfn.XLOOKUP($A196&amp;$B196,'[2]产值及收款计划（2026）'!$A:$A&amp;'[2]产值及收款计划（2026）'!$B:$B,'[2]产值及收款计划（2026）'!BF:BF)</f>
        <v>0</v>
      </c>
      <c r="BG196" s="256" cm="1">
        <f t="array" aca="1" ref="BG196" ca="1">_xlfn.XLOOKUP($A196&amp;$B196,'[2]产值及收款计划（2026）'!$A:$A&amp;'[2]产值及收款计划（2026）'!$B:$B,'[2]产值及收款计划（2026）'!BG:BG)</f>
        <v>0</v>
      </c>
      <c r="BH196" s="256" cm="1">
        <f t="array" aca="1" ref="BH196" ca="1">_xlfn.XLOOKUP($A196&amp;$B196,'[2]产值及收款计划（2026）'!$A:$A&amp;'[2]产值及收款计划（2026）'!$B:$B,'[2]产值及收款计划（2026）'!BH:BH)</f>
        <v>0</v>
      </c>
      <c r="BI196" s="256" cm="1">
        <f t="array" aca="1" ref="BI196" ca="1">_xlfn.XLOOKUP($A196&amp;$B196,'[2]产值及收款计划（2026）'!$A:$A&amp;'[2]产值及收款计划（2026）'!$B:$B,'[2]产值及收款计划（2026）'!BI:BI)</f>
        <v>0</v>
      </c>
      <c r="BJ196" s="256" cm="1">
        <f t="array" aca="1" ref="BJ196" ca="1">_xlfn.XLOOKUP($A196&amp;$B196,'[2]产值及收款计划（2026）'!$A:$A&amp;'[2]产值及收款计划（2026）'!$B:$B,'[2]产值及收款计划（2026）'!BJ:BJ)</f>
        <v>0</v>
      </c>
      <c r="BK196" s="256" cm="1">
        <f t="array" aca="1" ref="BK196" ca="1">_xlfn.XLOOKUP($A196&amp;$B196,'[2]产值及收款计划（2026）'!$A:$A&amp;'[2]产值及收款计划（2026）'!$B:$B,'[2]产值及收款计划（2026）'!BK:BK)</f>
        <v>0</v>
      </c>
      <c r="BL196" s="256" cm="1">
        <f t="array" aca="1" ref="BL196" ca="1">_xlfn.XLOOKUP($A196&amp;$B196,'[2]产值及收款计划（2026）'!$A:$A&amp;'[2]产值及收款计划（2026）'!$B:$B,'[2]产值及收款计划（2026）'!BL:BL)</f>
        <v>0</v>
      </c>
      <c r="BM196" s="256"/>
      <c r="BN196" s="256"/>
      <c r="BO196" s="256"/>
      <c r="BP196" s="256"/>
      <c r="BQ196" s="255" t="str" cm="1">
        <f t="array" aca="1" ref="BQ196" ca="1">_xlfn.XLOOKUP($A196&amp;$B196,'[2]产值及收款计划（2026）'!$A:$A&amp;'[2]产值及收款计划（2026）'!$B:$B,'[2]产值及收款计划（2026）'!BQ:BQ)</f>
        <v>上海城建城市运营（集团）有限公司</v>
      </c>
      <c r="BR196" s="256" cm="1">
        <f t="array" aca="1" ref="BR196" ca="1">_xlfn.XLOOKUP($A196&amp;$B196,'[2]产值及收款计划（2026）'!$A:$A&amp;'[2]产值及收款计划（2026）'!$B:$B,'[2]产值及收款计划（2026）'!BR:BR)</f>
        <v>0</v>
      </c>
      <c r="CA196" s="256" cm="1">
        <f t="array" aca="1" ref="CA196" ca="1">_xlfn.XLOOKUP($A196&amp;$B196,'[2]产值及收款计划（2026）'!$A:$A&amp;'[2]产值及收款计划（2026）'!$B:$B,'[2]产值及收款计划（2026）'!CA:CA)</f>
        <v>0</v>
      </c>
      <c r="CB196" s="256" cm="1">
        <f t="array" aca="1" ref="CB196" ca="1">_xlfn.XLOOKUP($A196&amp;$B196,'[2]产值及收款计划（2026）'!$A:$A&amp;'[2]产值及收款计划（2026）'!$B:$B,'[2]产值及收款计划（2026）'!CB:CB)</f>
        <v>0</v>
      </c>
      <c r="CC196" s="256" cm="1">
        <f t="array" aca="1" ref="CC196" ca="1">_xlfn.XLOOKUP($A196&amp;$B196,'[2]产值及收款计划（2026）'!$A:$A&amp;'[2]产值及收款计划（2026）'!$B:$B,'[2]产值及收款计划（2026）'!CC:CC)</f>
        <v>0</v>
      </c>
      <c r="CD196" s="256" cm="1">
        <f t="array" aca="1" ref="CD196" ca="1">_xlfn.XLOOKUP($A196&amp;$B196,'[2]产值及收款计划（2026）'!$A:$A&amp;'[2]产值及收款计划（2026）'!$B:$B,'[2]产值及收款计划（2026）'!CD:CD)</f>
        <v>0</v>
      </c>
      <c r="CE196" s="256" cm="1">
        <f t="array" aca="1" ref="CE196" ca="1">_xlfn.XLOOKUP($A196&amp;$B196,'[2]产值及收款计划（2026）'!$A:$A&amp;'[2]产值及收款计划（2026）'!$B:$B,'[2]产值及收款计划（2026）'!CE:CE)</f>
        <v>0</v>
      </c>
      <c r="CF196" s="256" cm="1">
        <f t="array" aca="1" ref="CF196" ca="1">_xlfn.XLOOKUP($A196&amp;$B196,'[2]产值及收款计划（2026）'!$A:$A&amp;'[2]产值及收款计划（2026）'!$B:$B,'[2]产值及收款计划（2026）'!CF:CF)</f>
        <v>0</v>
      </c>
      <c r="CG196" s="256" cm="1">
        <f t="array" aca="1" ref="CG196" ca="1">_xlfn.XLOOKUP($A196&amp;$B196,'[2]产值及收款计划（2026）'!$A:$A&amp;'[2]产值及收款计划（2026）'!$B:$B,'[2]产值及收款计划（2026）'!CG:CG)</f>
        <v>0</v>
      </c>
      <c r="CH196" s="256" cm="1">
        <f t="array" aca="1" ref="CH196" ca="1">_xlfn.XLOOKUP($A196&amp;$B196,'[2]产值及收款计划（2026）'!$A:$A&amp;'[2]产值及收款计划（2026）'!$B:$B,'[2]产值及收款计划（2026）'!CH:CH)</f>
        <v>0</v>
      </c>
      <c r="CI196" s="256" cm="1">
        <f t="array" aca="1" ref="CI196" ca="1">_xlfn.XLOOKUP($A196&amp;$B196,'[2]产值及收款计划（2026）'!$A:$A&amp;'[2]产值及收款计划（2026）'!$B:$B,'[2]产值及收款计划（2026）'!CI:CI)</f>
        <v>0</v>
      </c>
      <c r="CJ196" s="256" cm="1">
        <f t="array" aca="1" ref="CJ196" ca="1">_xlfn.XLOOKUP($A196&amp;$B196,'[2]产值及收款计划（2026）'!$A:$A&amp;'[2]产值及收款计划（2026）'!$B:$B,'[2]产值及收款计划（2026）'!CJ:CJ)</f>
        <v>0</v>
      </c>
      <c r="CK196" s="256" cm="1">
        <f t="array" aca="1" ref="CK196" ca="1">_xlfn.XLOOKUP($A196&amp;$B196,'[2]产值及收款计划（2026）'!$A:$A&amp;'[2]产值及收款计划（2026）'!$B:$B,'[2]产值及收款计划（2026）'!CK:CK)</f>
        <v>0</v>
      </c>
      <c r="CL196" s="256" cm="1">
        <f t="array" aca="1" ref="CL196" ca="1">_xlfn.XLOOKUP($A196&amp;$B196,'[2]产值及收款计划（2026）'!$A:$A&amp;'[2]产值及收款计划（2026）'!$B:$B,'[2]产值及收款计划（2026）'!CL:CL)</f>
        <v>0</v>
      </c>
      <c r="DA196" s="256" cm="1">
        <f t="array" aca="1" ref="DA196" ca="1">_xlfn.XLOOKUP($A196&amp;$B196,'[2]产值及收款计划（2026）'!$A:$A&amp;'[2]产值及收款计划（2026）'!$B:$B,'[2]产值及收款计划（2026）'!DA:DA)</f>
        <v>0</v>
      </c>
      <c r="DB196" s="256" cm="1">
        <f t="array" aca="1" ref="DB196" ca="1">_xlfn.XLOOKUP($A196&amp;$B196,'[2]产值及收款计划（2026）'!$A:$A&amp;'[2]产值及收款计划（2026）'!$B:$B,'[2]产值及收款计划（2026）'!DB:DB)</f>
        <v>0</v>
      </c>
      <c r="DC196" s="256" cm="1">
        <f t="array" aca="1" ref="DC196" ca="1">_xlfn.XLOOKUP($A196&amp;$B196,'[2]产值及收款计划（2026）'!$A:$A&amp;'[2]产值及收款计划（2026）'!$B:$B,'[2]产值及收款计划（2026）'!DC:DC)</f>
        <v>0</v>
      </c>
      <c r="DD196" s="256" cm="1">
        <f t="array" aca="1" ref="DD196" ca="1">_xlfn.XLOOKUP($A196&amp;$B196,'[2]产值及收款计划（2026）'!$A:$A&amp;'[2]产值及收款计划（2026）'!$B:$B,'[2]产值及收款计划（2026）'!DD:DD)</f>
        <v>0</v>
      </c>
      <c r="DE196" s="256" cm="1">
        <f t="array" aca="1" ref="DE196" ca="1">_xlfn.XLOOKUP($A196&amp;$B196,'[2]产值及收款计划（2026）'!$A:$A&amp;'[2]产值及收款计划（2026）'!$B:$B,'[2]产值及收款计划（2026）'!DE:DE)</f>
        <v>0</v>
      </c>
      <c r="DF196" s="256" cm="1">
        <f t="array" aca="1" ref="DF196" ca="1">_xlfn.XLOOKUP($A196&amp;$B196,'[2]产值及收款计划（2026）'!$A:$A&amp;'[2]产值及收款计划（2026）'!$B:$B,'[2]产值及收款计划（2026）'!DF:DF)</f>
        <v>0</v>
      </c>
      <c r="DG196" s="256" cm="1">
        <f t="array" aca="1" ref="DG196" ca="1">_xlfn.XLOOKUP($A196&amp;$B196,'[2]产值及收款计划（2026）'!$A:$A&amp;'[2]产值及收款计划（2026）'!$B:$B,'[2]产值及收款计划（2026）'!DG:DG)</f>
        <v>0</v>
      </c>
      <c r="DH196" s="256" cm="1">
        <f t="array" aca="1" ref="DH196" ca="1">_xlfn.XLOOKUP($A196&amp;$B196,'[2]产值及收款计划（2026）'!$A:$A&amp;'[2]产值及收款计划（2026）'!$B:$B,'[2]产值及收款计划（2026）'!DH:DH)</f>
        <v>0</v>
      </c>
      <c r="DI196" s="256" cm="1">
        <f t="array" aca="1" ref="DI196" ca="1">_xlfn.XLOOKUP($A196&amp;$B196,'[2]产值及收款计划（2026）'!$A:$A&amp;'[2]产值及收款计划（2026）'!$B:$B,'[2]产值及收款计划（2026）'!DI:DI)</f>
        <v>0</v>
      </c>
      <c r="DJ196" s="256" cm="1">
        <f t="array" aca="1" ref="DJ196" ca="1">_xlfn.XLOOKUP($A196&amp;$B196,'[2]产值及收款计划（2026）'!$A:$A&amp;'[2]产值及收款计划（2026）'!$B:$B,'[2]产值及收款计划（2026）'!DJ:DJ)</f>
        <v>0</v>
      </c>
      <c r="DK196" s="256" cm="1">
        <f t="array" aca="1" ref="DK196" ca="1">_xlfn.XLOOKUP($A196&amp;$B196,'[2]产值及收款计划（2026）'!$A:$A&amp;'[2]产值及收款计划（2026）'!$B:$B,'[2]产值及收款计划（2026）'!DK:DK)</f>
        <v>0</v>
      </c>
      <c r="DL196" s="256" cm="1">
        <f t="array" aca="1" ref="DL196" ca="1">_xlfn.XLOOKUP($A196&amp;$B196,'[2]产值及收款计划（2026）'!$A:$A&amp;'[2]产值及收款计划（2026）'!$B:$B,'[2]产值及收款计划（2026）'!DL:DL)</f>
        <v>0</v>
      </c>
      <c r="DM196" s="264"/>
      <c r="DN196" s="250"/>
    </row>
    <row r="197" spans="1:118" ht="20.25" x14ac:dyDescent="0.15">
      <c r="A197" s="254">
        <f t="shared" ca="1" si="14"/>
        <v>16</v>
      </c>
      <c r="B197" s="254" t="s">
        <v>26</v>
      </c>
      <c r="C197" s="255" t="str" cm="1">
        <f t="array" aca="1" ref="C197" ca="1">_xlfn.XLOOKUP($A197&amp;$B197,'[2]产值及收款计划（2026）'!$A:$A&amp;'[2]产值及收款计划（2026）'!$B:$B,'[2]产值及收款计划（2026）'!C:C)</f>
        <v>ZHT2024122400172</v>
      </c>
      <c r="D197" s="255" t="str" cm="1">
        <f t="array" aca="1" ref="D197" ca="1">_xlfn.XLOOKUP($A197&amp;$B197,'[2]产值及收款计划（2026）'!$A:$A&amp;'[2]产值及收款计划（2026）'!$B:$B,'[2]产值及收款计划（2026）'!D:D)</f>
        <v>2023年浦东大道地道监控系统整治项目技术服务</v>
      </c>
      <c r="E197" s="256" cm="1">
        <f t="array" aca="1" ref="E197" ca="1">_xlfn.XLOOKUP($A197&amp;$B197,'[2]产值及收款计划（2026）'!$A:$A&amp;'[2]产值及收款计划（2026）'!$B:$B,'[2]产值及收款计划（2026）'!E:E)</f>
        <v>97.372799999999998</v>
      </c>
      <c r="F197" s="256" cm="1">
        <f t="array" aca="1" ref="F197" ca="1">_xlfn.XLOOKUP($A197&amp;$B197,'[2]产值及收款计划（2026）'!$A:$A&amp;'[2]产值及收款计划（2026）'!$B:$B,'[2]产值及收款计划（2026）'!F:F)</f>
        <v>97.372799999999998</v>
      </c>
      <c r="G197" s="256" cm="1">
        <f t="array" aca="1" ref="G197" ca="1">_xlfn.XLOOKUP($A197&amp;$B197,'[2]产值及收款计划（2026）'!$A:$A&amp;'[2]产值及收款计划（2026）'!$B:$B,'[2]产值及收款计划（2026）'!G:G)</f>
        <v>0</v>
      </c>
      <c r="H197" s="256" cm="1">
        <f t="array" aca="1" ref="H197" ca="1">_xlfn.XLOOKUP($A197&amp;$B197,'[2]产值及收款计划（2026）'!$A:$A&amp;'[2]产值及收款计划（2026）'!$B:$B,'[2]产值及收款计划（2026）'!H:H)</f>
        <v>77.372799999999998</v>
      </c>
      <c r="I197" s="257" cm="1">
        <f t="array" aca="1" ref="I197" ca="1">_xlfn.XLOOKUP($A197&amp;$B197,'[2]产值及收款计划（2026）'!$A:$A&amp;'[2]产值及收款计划（2026）'!$B:$B,'[2]产值及收款计划（2026）'!I:I)</f>
        <v>0.79460383187091299</v>
      </c>
      <c r="J197" s="258" cm="1">
        <f t="array" aca="1" ref="J197" ca="1">_xlfn.XLOOKUP($A197&amp;$B197,'[2]产值及收款计划（2026）'!$A:$A&amp;'[2]产值及收款计划（2026）'!$B:$B,'[2]产值及收款计划（2026）'!J:J)</f>
        <v>0.06</v>
      </c>
      <c r="K197" s="256" cm="1">
        <f t="array" aca="1" ref="K197" ca="1">_xlfn.XLOOKUP($A197&amp;$B197,'[2]产值及收款计划（2026）'!$A:$A&amp;'[2]产值及收款计划（2026）'!$B:$B,'[2]产值及收款计划（2026）'!K:K)</f>
        <v>0</v>
      </c>
      <c r="L197" s="256" cm="1">
        <f t="array" aca="1" ref="L197" ca="1">_xlfn.XLOOKUP($A197&amp;$B197,'[2]产值及收款计划（2026）'!$A:$A&amp;'[2]产值及收款计划（2026）'!$B:$B,'[2]产值及收款计划（2026）'!L:L)</f>
        <v>0</v>
      </c>
      <c r="M197" s="256" t="str" cm="1">
        <f t="array" aca="1" ref="M197" ca="1">_xlfn.XLOOKUP($A197&amp;$B197,'[2]产值及收款计划（2026）'!$A:$A&amp;'[2]产值及收款计划（2026）'!$B:$B,'[2]产值及收款计划（2026）'!M:M)</f>
        <v>主导</v>
      </c>
      <c r="N197" s="256" t="str" cm="1">
        <f t="array" aca="1" ref="N197" ca="1">_xlfn.XLOOKUP($A197&amp;$B197,'[2]产值及收款计划（2026）'!$A:$A&amp;'[2]产值及收款计划（2026）'!$B:$B,'[2]产值及收款计划（2026）'!N:N)</f>
        <v>邱枫团队</v>
      </c>
      <c r="O197" s="256" t="str" cm="1">
        <f t="array" aca="1" ref="O197" ca="1">_xlfn.XLOOKUP($A197&amp;$B197,'[2]产值及收款计划（2026）'!$A:$A&amp;'[2]产值及收款计划（2026）'!$B:$B,'[2]产值及收款计划（2026）'!O:O)</f>
        <v>邱枫</v>
      </c>
      <c r="P197" s="255" t="str" cm="1">
        <f t="array" aca="1" ref="P197" ca="1">_xlfn.XLOOKUP($A197&amp;$B197,'[2]产值及收款计划（2026）'!$A:$A&amp;'[2]产值及收款计划（2026）'!$B:$B,'[2]产值及收款计划（2026）'!P:P)</f>
        <v>过往已完结</v>
      </c>
      <c r="Q197" s="256" cm="1">
        <f t="array" aca="1" ref="Q197" ca="1">_xlfn.XLOOKUP($A197&amp;$B197,'[2]产值及收款计划（2026）'!$A:$A&amp;'[2]产值及收款计划（2026）'!$B:$B,'[2]产值及收款计划（2026）'!Q:Q)</f>
        <v>0</v>
      </c>
      <c r="R197" s="256" cm="1">
        <f t="array" aca="1" ref="R197" ca="1">_xlfn.XLOOKUP($A197&amp;$B197,'[2]产值及收款计划（2026）'!$A:$A&amp;'[2]产值及收款计划（2026）'!$B:$B,'[2]产值及收款计划（2026）'!R:R)</f>
        <v>0</v>
      </c>
      <c r="S197" s="256" cm="1">
        <f t="array" aca="1" ref="S197" ca="1">_xlfn.XLOOKUP($A197&amp;$B197,'[2]产值及收款计划（2026）'!$A:$A&amp;'[2]产值及收款计划（2026）'!$B:$B,'[2]产值及收款计划（2026）'!S:S)</f>
        <v>0</v>
      </c>
      <c r="T197" s="256" cm="1">
        <f t="array" aca="1" ref="T197" ca="1">_xlfn.XLOOKUP($A197&amp;$B197,'[2]产值及收款计划（2026）'!$A:$A&amp;'[2]产值及收款计划（2026）'!$B:$B,'[2]产值及收款计划（2026）'!T:T)</f>
        <v>97.372799999999998</v>
      </c>
      <c r="U197" s="256" cm="1">
        <f t="array" aca="1" ref="U197" ca="1">_xlfn.XLOOKUP($A197&amp;$B197,'[2]产值及收款计划（2026）'!$A:$A&amp;'[2]产值及收款计划（2026）'!$B:$B,'[2]产值及收款计划（2026）'!U:U)</f>
        <v>0</v>
      </c>
      <c r="V197" s="256" cm="1">
        <f t="array" aca="1" ref="V197" ca="1">_xlfn.XLOOKUP($A197&amp;$B197,'[2]产值及收款计划（2026）'!$A:$A&amp;'[2]产值及收款计划（2026）'!$B:$B,'[2]产值及收款计划（2026）'!V:V)</f>
        <v>0</v>
      </c>
      <c r="W197" s="256" cm="1">
        <f t="array" aca="1" ref="W197" ca="1">_xlfn.XLOOKUP($A197&amp;$B197,'[2]产值及收款计划（2026）'!$A:$A&amp;'[2]产值及收款计划（2026）'!$B:$B,'[2]产值及收款计划（2026）'!W:W)</f>
        <v>0</v>
      </c>
      <c r="X197" s="256" cm="1">
        <f t="array" aca="1" ref="X197" ca="1">_xlfn.XLOOKUP($A197&amp;$B197,'[2]产值及收款计划（2026）'!$A:$A&amp;'[2]产值及收款计划（2026）'!$B:$B,'[2]产值及收款计划（2026）'!X:X)</f>
        <v>0</v>
      </c>
      <c r="Y197" s="256" cm="1">
        <f t="array" aca="1" ref="Y197" ca="1">_xlfn.XLOOKUP($A197&amp;$B197,'[2]产值及收款计划（2026）'!$A:$A&amp;'[2]产值及收款计划（2026）'!$B:$B,'[2]产值及收款计划（2026）'!Y:Y)</f>
        <v>0</v>
      </c>
      <c r="Z197" s="256" cm="1">
        <f t="array" aca="1" ref="Z197" ca="1">_xlfn.XLOOKUP($A197&amp;$B197,'[2]产值及收款计划（2026）'!$A:$A&amp;'[2]产值及收款计划（2026）'!$B:$B,'[2]产值及收款计划（2026）'!Z:Z)</f>
        <v>0</v>
      </c>
      <c r="AA197" s="256" cm="1">
        <f t="array" aca="1" ref="AA197" ca="1">_xlfn.XLOOKUP($A197&amp;$B197,'[2]产值及收款计划（2026）'!$A:$A&amp;'[2]产值及收款计划（2026）'!$B:$B,'[2]产值及收款计划（2026）'!AA:AA)</f>
        <v>0</v>
      </c>
      <c r="AB197" s="256" cm="1">
        <f t="array" aca="1" ref="AB197" ca="1">_xlfn.XLOOKUP($A197&amp;$B197,'[2]产值及收款计划（2026）'!$A:$A&amp;'[2]产值及收款计划（2026）'!$B:$B,'[2]产值及收款计划（2026）'!AB:AB)</f>
        <v>0</v>
      </c>
      <c r="AC197" s="256" cm="1">
        <f t="array" aca="1" ref="AC197" ca="1">_xlfn.XLOOKUP($A197&amp;$B197,'[2]产值及收款计划（2026）'!$A:$A&amp;'[2]产值及收款计划（2026）'!$B:$B,'[2]产值及收款计划（2026）'!AC:AC)</f>
        <v>0</v>
      </c>
      <c r="AD197" s="256" cm="1">
        <f t="array" aca="1" ref="AD197" ca="1">_xlfn.XLOOKUP($A197&amp;$B197,'[2]产值及收款计划（2026）'!$A:$A&amp;'[2]产值及收款计划（2026）'!$B:$B,'[2]产值及收款计划（2026）'!AD:AD)</f>
        <v>0</v>
      </c>
      <c r="AE197" s="256" cm="1">
        <f t="array" aca="1" ref="AE197" ca="1">_xlfn.XLOOKUP($A197&amp;$B197,'[2]产值及收款计划（2026）'!$A:$A&amp;'[2]产值及收款计划（2026）'!$B:$B,'[2]产值及收款计划（2026）'!AE:AE)</f>
        <v>0</v>
      </c>
      <c r="AF197" s="256" cm="1">
        <f t="array" aca="1" ref="AF197" ca="1">_xlfn.XLOOKUP($A197&amp;$B197,'[2]产值及收款计划（2026）'!$A:$A&amp;'[2]产值及收款计划（2026）'!$B:$B,'[2]产值及收款计划（2026）'!AF:AF)</f>
        <v>0</v>
      </c>
      <c r="AG197" s="256" cm="1">
        <f t="array" aca="1" ref="AG197" ca="1">_xlfn.XLOOKUP($A197&amp;$B197,'[2]产值及收款计划（2026）'!$A:$A&amp;'[2]产值及收款计划（2026）'!$B:$B,'[2]产值及收款计划（2026）'!AG:AG)</f>
        <v>0</v>
      </c>
      <c r="AH197" s="256" cm="1">
        <f t="array" aca="1" ref="AH197" ca="1">_xlfn.XLOOKUP($A197&amp;$B197,'[2]产值及收款计划（2026）'!$A:$A&amp;'[2]产值及收款计划（2026）'!$B:$B,'[2]产值及收款计划（2026）'!AH:AH)</f>
        <v>0</v>
      </c>
      <c r="AI197" s="256" cm="1">
        <f t="array" aca="1" ref="AI197" ca="1">_xlfn.XLOOKUP($A197&amp;$B197,'[2]产值及收款计划（2026）'!$A:$A&amp;'[2]产值及收款计划（2026）'!$B:$B,'[2]产值及收款计划（2026）'!AI:AI)</f>
        <v>0</v>
      </c>
      <c r="AJ197" s="256" cm="1">
        <f t="array" aca="1" ref="AJ197" ca="1">_xlfn.XLOOKUP($A197&amp;$B197,'[2]产值及收款计划（2026）'!$A:$A&amp;'[2]产值及收款计划（2026）'!$B:$B,'[2]产值及收款计划（2026）'!AJ:AJ)</f>
        <v>0</v>
      </c>
      <c r="AK197" s="256" cm="1">
        <f t="array" aca="1" ref="AK197" ca="1">_xlfn.XLOOKUP($A197&amp;$B197,'[2]产值及收款计划（2026）'!$A:$A&amp;'[2]产值及收款计划（2026）'!$B:$B,'[2]产值及收款计划（2026）'!AK:AK)</f>
        <v>0</v>
      </c>
      <c r="AL197" s="256" cm="1">
        <f t="array" aca="1" ref="AL197" ca="1">_xlfn.XLOOKUP($A197&amp;$B197,'[2]产值及收款计划（2026）'!$A:$A&amp;'[2]产值及收款计划（2026）'!$B:$B,'[2]产值及收款计划（2026）'!AL:AL)</f>
        <v>0</v>
      </c>
      <c r="AM197" s="263" t="e" cm="1">
        <f t="array" aca="1" ref="AM197" ca="1">_xlfn.LET(_xlpm.勾选月份状态数组,TRANSPOSE('PPT(12-15页）-TOP10'!$A$3:$A$14),_xlpm.选择数据区,IF('PPT(12-15页）-TOP10'!$E$3="收款",$BA197:$BL197,$AA197:$AL197),SUM(_xlfn._xlws.FILTER(_xlpm.选择数据区,_xlpm.勾选月份状态数组,"")))</f>
        <v>#NAME?</v>
      </c>
      <c r="AN197" s="256" t="e" cm="1">
        <f t="array" aca="1" ref="AN197" ca="1">_xlfn.LET(_xlpm.勾选月份状态数组,TRANSPOSE('PPT(12-15页）-TOP10'!$A$3:$A$14),_xlpm.选择数据区,IF('PPT(12-15页）-TOP10'!$E$3="收款",$DA197:$DL197,$CA197:$CL197),SUM(_xlfn._xlws.FILTER(_xlpm.选择数据区,_xlpm.勾选月份状态数组,"")))</f>
        <v>#NAME?</v>
      </c>
      <c r="AO197" s="256">
        <f ca="1">SUM(CA197:CC197)+SUM(AD197:AL197)</f>
        <v>0</v>
      </c>
      <c r="AP197" s="256"/>
      <c r="AQ197" s="256"/>
      <c r="AR197" s="256"/>
      <c r="AS197" s="256" cm="1">
        <f t="array" aca="1" ref="AS197" ca="1">_xlfn.XLOOKUP($A197&amp;$B197,'[2]产值及收款计划（2026）'!$A:$A&amp;'[2]产值及收款计划（2026）'!$B:$B,'[2]产值及收款计划（2026）'!AS:AS)</f>
        <v>0</v>
      </c>
      <c r="AT197" s="256" cm="1">
        <f t="array" aca="1" ref="AT197" ca="1">_xlfn.XLOOKUP($A197&amp;$B197,'[2]产值及收款计划（2026）'!$A:$A&amp;'[2]产值及收款计划（2026）'!$B:$B,'[2]产值及收款计划（2026）'!AT:AT)</f>
        <v>0</v>
      </c>
      <c r="AU197" s="256" cm="1">
        <f t="array" aca="1" ref="AU197" ca="1">_xlfn.XLOOKUP($A197&amp;$B197,'[2]产值及收款计划（2026）'!$A:$A&amp;'[2]产值及收款计划（2026）'!$B:$B,'[2]产值及收款计划（2026）'!AU:AU)</f>
        <v>0</v>
      </c>
      <c r="AV197" s="256" cm="1">
        <f t="array" aca="1" ref="AV197" ca="1">_xlfn.XLOOKUP($A197&amp;$B197,'[2]产值及收款计划（2026）'!$A:$A&amp;'[2]产值及收款计划（2026）'!$B:$B,'[2]产值及收款计划（2026）'!AV:AV)</f>
        <v>0</v>
      </c>
      <c r="AW197" s="256" cm="1">
        <f t="array" aca="1" ref="AW197" ca="1">_xlfn.XLOOKUP($A197&amp;$B197,'[2]产值及收款计划（2026）'!$A:$A&amp;'[2]产值及收款计划（2026）'!$B:$B,'[2]产值及收款计划（2026）'!AW:AW)</f>
        <v>92.504159999999999</v>
      </c>
      <c r="AX197" s="256" cm="1">
        <f t="array" aca="1" ref="AX197" ca="1">_xlfn.XLOOKUP($A197&amp;$B197,'[2]产值及收款计划（2026）'!$A:$A&amp;'[2]产值及收款计划（2026）'!$B:$B,'[2]产值及收款计划（2026）'!AX:AX)</f>
        <v>4.8686400000000001</v>
      </c>
      <c r="AY197" s="256" cm="1">
        <f t="array" aca="1" ref="AY197" ca="1">_xlfn.XLOOKUP($A197&amp;$B197,'[2]产值及收款计划（2026）'!$A:$A&amp;'[2]产值及收款计划（2026）'!$B:$B,'[2]产值及收款计划（2026）'!AY:AY)</f>
        <v>0</v>
      </c>
      <c r="AZ197" s="256" cm="1">
        <f t="array" aca="1" ref="AZ197" ca="1">_xlfn.XLOOKUP($A197&amp;$B197,'[2]产值及收款计划（2026）'!$A:$A&amp;'[2]产值及收款计划（2026）'!$B:$B,'[2]产值及收款计划（2026）'!AZ:AZ)</f>
        <v>0</v>
      </c>
      <c r="BA197" s="256" cm="1">
        <f t="array" aca="1" ref="BA197" ca="1">_xlfn.XLOOKUP($A197&amp;$B197,'[2]产值及收款计划（2026）'!$A:$A&amp;'[2]产值及收款计划（2026）'!$B:$B,'[2]产值及收款计划（2026）'!BA:BA)</f>
        <v>0</v>
      </c>
      <c r="BB197" s="256" cm="1">
        <f t="array" aca="1" ref="BB197" ca="1">_xlfn.XLOOKUP($A197&amp;$B197,'[2]产值及收款计划（2026）'!$A:$A&amp;'[2]产值及收款计划（2026）'!$B:$B,'[2]产值及收款计划（2026）'!BB:BB)</f>
        <v>0</v>
      </c>
      <c r="BC197" s="256" cm="1">
        <f t="array" aca="1" ref="BC197" ca="1">_xlfn.XLOOKUP($A197&amp;$B197,'[2]产值及收款计划（2026）'!$A:$A&amp;'[2]产值及收款计划（2026）'!$B:$B,'[2]产值及收款计划（2026）'!BC:BC)</f>
        <v>0</v>
      </c>
      <c r="BD197" s="256" cm="1">
        <f t="array" aca="1" ref="BD197" ca="1">_xlfn.XLOOKUP($A197&amp;$B197,'[2]产值及收款计划（2026）'!$A:$A&amp;'[2]产值及收款计划（2026）'!$B:$B,'[2]产值及收款计划（2026）'!BD:BD)</f>
        <v>0</v>
      </c>
      <c r="BE197" s="256" cm="1">
        <f t="array" aca="1" ref="BE197" ca="1">_xlfn.XLOOKUP($A197&amp;$B197,'[2]产值及收款计划（2026）'!$A:$A&amp;'[2]产值及收款计划（2026）'!$B:$B,'[2]产值及收款计划（2026）'!BE:BE)</f>
        <v>0</v>
      </c>
      <c r="BF197" s="256" cm="1">
        <f t="array" aca="1" ref="BF197" ca="1">_xlfn.XLOOKUP($A197&amp;$B197,'[2]产值及收款计划（2026）'!$A:$A&amp;'[2]产值及收款计划（2026）'!$B:$B,'[2]产值及收款计划（2026）'!BF:BF)</f>
        <v>0</v>
      </c>
      <c r="BG197" s="256" cm="1">
        <f t="array" aca="1" ref="BG197" ca="1">_xlfn.XLOOKUP($A197&amp;$B197,'[2]产值及收款计划（2026）'!$A:$A&amp;'[2]产值及收款计划（2026）'!$B:$B,'[2]产值及收款计划（2026）'!BG:BG)</f>
        <v>0</v>
      </c>
      <c r="BH197" s="256" cm="1">
        <f t="array" aca="1" ref="BH197" ca="1">_xlfn.XLOOKUP($A197&amp;$B197,'[2]产值及收款计划（2026）'!$A:$A&amp;'[2]产值及收款计划（2026）'!$B:$B,'[2]产值及收款计划（2026）'!BH:BH)</f>
        <v>0</v>
      </c>
      <c r="BI197" s="256" cm="1">
        <f t="array" aca="1" ref="BI197" ca="1">_xlfn.XLOOKUP($A197&amp;$B197,'[2]产值及收款计划（2026）'!$A:$A&amp;'[2]产值及收款计划（2026）'!$B:$B,'[2]产值及收款计划（2026）'!BI:BI)</f>
        <v>0</v>
      </c>
      <c r="BJ197" s="256" cm="1">
        <f t="array" aca="1" ref="BJ197" ca="1">_xlfn.XLOOKUP($A197&amp;$B197,'[2]产值及收款计划（2026）'!$A:$A&amp;'[2]产值及收款计划（2026）'!$B:$B,'[2]产值及收款计划（2026）'!BJ:BJ)</f>
        <v>0</v>
      </c>
      <c r="BK197" s="256" cm="1">
        <f t="array" aca="1" ref="BK197" ca="1">_xlfn.XLOOKUP($A197&amp;$B197,'[2]产值及收款计划（2026）'!$A:$A&amp;'[2]产值及收款计划（2026）'!$B:$B,'[2]产值及收款计划（2026）'!BK:BK)</f>
        <v>0</v>
      </c>
      <c r="BL197" s="256" cm="1">
        <f t="array" aca="1" ref="BL197" ca="1">_xlfn.XLOOKUP($A197&amp;$B197,'[2]产值及收款计划（2026）'!$A:$A&amp;'[2]产值及收款计划（2026）'!$B:$B,'[2]产值及收款计划（2026）'!BL:BL)</f>
        <v>0</v>
      </c>
      <c r="BM197" s="256"/>
      <c r="BN197" s="256"/>
      <c r="BO197" s="256"/>
      <c r="BP197" s="256"/>
      <c r="BQ197" s="255" t="str" cm="1">
        <f t="array" aca="1" ref="BQ197" ca="1">_xlfn.XLOOKUP($A197&amp;$B197,'[2]产值及收款计划（2026）'!$A:$A&amp;'[2]产值及收款计划（2026）'!$B:$B,'[2]产值及收款计划（2026）'!BQ:BQ)</f>
        <v>上海城建智慧城市运营管理有限公司</v>
      </c>
      <c r="BR197" s="256" cm="1">
        <f t="array" aca="1" ref="BR197" ca="1">_xlfn.XLOOKUP($A197&amp;$B197,'[2]产值及收款计划（2026）'!$A:$A&amp;'[2]产值及收款计划（2026）'!$B:$B,'[2]产值及收款计划（2026）'!BR:BR)</f>
        <v>0</v>
      </c>
      <c r="CA197" s="256" cm="1">
        <f t="array" aca="1" ref="CA197" ca="1">_xlfn.XLOOKUP($A197&amp;$B197,'[2]产值及收款计划（2026）'!$A:$A&amp;'[2]产值及收款计划（2026）'!$B:$B,'[2]产值及收款计划（2026）'!CA:CA)</f>
        <v>0</v>
      </c>
      <c r="CB197" s="256" cm="1">
        <f t="array" aca="1" ref="CB197" ca="1">_xlfn.XLOOKUP($A197&amp;$B197,'[2]产值及收款计划（2026）'!$A:$A&amp;'[2]产值及收款计划（2026）'!$B:$B,'[2]产值及收款计划（2026）'!CB:CB)</f>
        <v>0</v>
      </c>
      <c r="CC197" s="256" cm="1">
        <f t="array" aca="1" ref="CC197" ca="1">_xlfn.XLOOKUP($A197&amp;$B197,'[2]产值及收款计划（2026）'!$A:$A&amp;'[2]产值及收款计划（2026）'!$B:$B,'[2]产值及收款计划（2026）'!CC:CC)</f>
        <v>0</v>
      </c>
      <c r="CD197" s="256" cm="1">
        <f t="array" aca="1" ref="CD197" ca="1">_xlfn.XLOOKUP($A197&amp;$B197,'[2]产值及收款计划（2026）'!$A:$A&amp;'[2]产值及收款计划（2026）'!$B:$B,'[2]产值及收款计划（2026）'!CD:CD)</f>
        <v>0</v>
      </c>
      <c r="CE197" s="256" cm="1">
        <f t="array" aca="1" ref="CE197" ca="1">_xlfn.XLOOKUP($A197&amp;$B197,'[2]产值及收款计划（2026）'!$A:$A&amp;'[2]产值及收款计划（2026）'!$B:$B,'[2]产值及收款计划（2026）'!CE:CE)</f>
        <v>0</v>
      </c>
      <c r="CF197" s="256" cm="1">
        <f t="array" aca="1" ref="CF197" ca="1">_xlfn.XLOOKUP($A197&amp;$B197,'[2]产值及收款计划（2026）'!$A:$A&amp;'[2]产值及收款计划（2026）'!$B:$B,'[2]产值及收款计划（2026）'!CF:CF)</f>
        <v>0</v>
      </c>
      <c r="CG197" s="256" cm="1">
        <f t="array" aca="1" ref="CG197" ca="1">_xlfn.XLOOKUP($A197&amp;$B197,'[2]产值及收款计划（2026）'!$A:$A&amp;'[2]产值及收款计划（2026）'!$B:$B,'[2]产值及收款计划（2026）'!CG:CG)</f>
        <v>0</v>
      </c>
      <c r="CH197" s="256" cm="1">
        <f t="array" aca="1" ref="CH197" ca="1">_xlfn.XLOOKUP($A197&amp;$B197,'[2]产值及收款计划（2026）'!$A:$A&amp;'[2]产值及收款计划（2026）'!$B:$B,'[2]产值及收款计划（2026）'!CH:CH)</f>
        <v>0</v>
      </c>
      <c r="CI197" s="256" cm="1">
        <f t="array" aca="1" ref="CI197" ca="1">_xlfn.XLOOKUP($A197&amp;$B197,'[2]产值及收款计划（2026）'!$A:$A&amp;'[2]产值及收款计划（2026）'!$B:$B,'[2]产值及收款计划（2026）'!CI:CI)</f>
        <v>0</v>
      </c>
      <c r="CJ197" s="256" cm="1">
        <f t="array" aca="1" ref="CJ197" ca="1">_xlfn.XLOOKUP($A197&amp;$B197,'[2]产值及收款计划（2026）'!$A:$A&amp;'[2]产值及收款计划（2026）'!$B:$B,'[2]产值及收款计划（2026）'!CJ:CJ)</f>
        <v>0</v>
      </c>
      <c r="CK197" s="256" cm="1">
        <f t="array" aca="1" ref="CK197" ca="1">_xlfn.XLOOKUP($A197&amp;$B197,'[2]产值及收款计划（2026）'!$A:$A&amp;'[2]产值及收款计划（2026）'!$B:$B,'[2]产值及收款计划（2026）'!CK:CK)</f>
        <v>0</v>
      </c>
      <c r="CL197" s="256" cm="1">
        <f t="array" aca="1" ref="CL197" ca="1">_xlfn.XLOOKUP($A197&amp;$B197,'[2]产值及收款计划（2026）'!$A:$A&amp;'[2]产值及收款计划（2026）'!$B:$B,'[2]产值及收款计划（2026）'!CL:CL)</f>
        <v>0</v>
      </c>
      <c r="DA197" s="256" cm="1">
        <f t="array" aca="1" ref="DA197" ca="1">_xlfn.XLOOKUP($A197&amp;$B197,'[2]产值及收款计划（2026）'!$A:$A&amp;'[2]产值及收款计划（2026）'!$B:$B,'[2]产值及收款计划（2026）'!DA:DA)</f>
        <v>4.8686400000000001</v>
      </c>
      <c r="DB197" s="256" cm="1">
        <f t="array" aca="1" ref="DB197" ca="1">_xlfn.XLOOKUP($A197&amp;$B197,'[2]产值及收款计划（2026）'!$A:$A&amp;'[2]产值及收款计划（2026）'!$B:$B,'[2]产值及收款计划（2026）'!DB:DB)</f>
        <v>0</v>
      </c>
      <c r="DC197" s="256" cm="1">
        <f t="array" aca="1" ref="DC197" ca="1">_xlfn.XLOOKUP($A197&amp;$B197,'[2]产值及收款计划（2026）'!$A:$A&amp;'[2]产值及收款计划（2026）'!$B:$B,'[2]产值及收款计划（2026）'!DC:DC)</f>
        <v>0</v>
      </c>
      <c r="DD197" s="256" cm="1">
        <f t="array" aca="1" ref="DD197" ca="1">_xlfn.XLOOKUP($A197&amp;$B197,'[2]产值及收款计划（2026）'!$A:$A&amp;'[2]产值及收款计划（2026）'!$B:$B,'[2]产值及收款计划（2026）'!DD:DD)</f>
        <v>0</v>
      </c>
      <c r="DE197" s="256" cm="1">
        <f t="array" aca="1" ref="DE197" ca="1">_xlfn.XLOOKUP($A197&amp;$B197,'[2]产值及收款计划（2026）'!$A:$A&amp;'[2]产值及收款计划（2026）'!$B:$B,'[2]产值及收款计划（2026）'!DE:DE)</f>
        <v>0</v>
      </c>
      <c r="DF197" s="256" cm="1">
        <f t="array" aca="1" ref="DF197" ca="1">_xlfn.XLOOKUP($A197&amp;$B197,'[2]产值及收款计划（2026）'!$A:$A&amp;'[2]产值及收款计划（2026）'!$B:$B,'[2]产值及收款计划（2026）'!DF:DF)</f>
        <v>0</v>
      </c>
      <c r="DG197" s="256" cm="1">
        <f t="array" aca="1" ref="DG197" ca="1">_xlfn.XLOOKUP($A197&amp;$B197,'[2]产值及收款计划（2026）'!$A:$A&amp;'[2]产值及收款计划（2026）'!$B:$B,'[2]产值及收款计划（2026）'!DG:DG)</f>
        <v>0</v>
      </c>
      <c r="DH197" s="256" cm="1">
        <f t="array" aca="1" ref="DH197" ca="1">_xlfn.XLOOKUP($A197&amp;$B197,'[2]产值及收款计划（2026）'!$A:$A&amp;'[2]产值及收款计划（2026）'!$B:$B,'[2]产值及收款计划（2026）'!DH:DH)</f>
        <v>0</v>
      </c>
      <c r="DI197" s="256" cm="1">
        <f t="array" aca="1" ref="DI197" ca="1">_xlfn.XLOOKUP($A197&amp;$B197,'[2]产值及收款计划（2026）'!$A:$A&amp;'[2]产值及收款计划（2026）'!$B:$B,'[2]产值及收款计划（2026）'!DI:DI)</f>
        <v>0</v>
      </c>
      <c r="DJ197" s="256" cm="1">
        <f t="array" aca="1" ref="DJ197" ca="1">_xlfn.XLOOKUP($A197&amp;$B197,'[2]产值及收款计划（2026）'!$A:$A&amp;'[2]产值及收款计划（2026）'!$B:$B,'[2]产值及收款计划（2026）'!DJ:DJ)</f>
        <v>0</v>
      </c>
      <c r="DK197" s="256" cm="1">
        <f t="array" aca="1" ref="DK197" ca="1">_xlfn.XLOOKUP($A197&amp;$B197,'[2]产值及收款计划（2026）'!$A:$A&amp;'[2]产值及收款计划（2026）'!$B:$B,'[2]产值及收款计划（2026）'!DK:DK)</f>
        <v>0</v>
      </c>
      <c r="DL197" s="256" cm="1">
        <f t="array" aca="1" ref="DL197" ca="1">_xlfn.XLOOKUP($A197&amp;$B197,'[2]产值及收款计划（2026）'!$A:$A&amp;'[2]产值及收款计划（2026）'!$B:$B,'[2]产值及收款计划（2026）'!DL:DL)</f>
        <v>0</v>
      </c>
      <c r="DM197" s="264"/>
      <c r="DN197" s="250"/>
    </row>
    <row r="198" spans="1:118" ht="20.25" x14ac:dyDescent="0.15">
      <c r="A198" s="254">
        <f t="shared" ca="1" si="14"/>
        <v>17</v>
      </c>
      <c r="B198" s="254" t="s">
        <v>26</v>
      </c>
      <c r="C198" s="255" t="str" cm="1">
        <f t="array" aca="1" ref="C198" ca="1">_xlfn.XLOOKUP($A198&amp;$B198,'[2]产值及收款计划（2026）'!$A:$A&amp;'[2]产值及收款计划（2026）'!$B:$B,'[2]产值及收款计划（2026）'!C:C)</f>
        <v>ZHT2022121900115</v>
      </c>
      <c r="D198" s="255" t="str" cm="1">
        <f t="array" aca="1" ref="D198" ca="1">_xlfn.XLOOKUP($A198&amp;$B198,'[2]产值及收款计划（2026）'!$A:$A&amp;'[2]产值及收款计划（2026）'!$B:$B,'[2]产值及收款计划（2026）'!D:D)</f>
        <v>嘉兴港区智慧污水（化工园区）平台项目BIM系统 服务之AR/MR咨询项目</v>
      </c>
      <c r="E198" s="256" cm="1">
        <f t="array" aca="1" ref="E198" ca="1">_xlfn.XLOOKUP($A198&amp;$B198,'[2]产值及收款计划（2026）'!$A:$A&amp;'[2]产值及收款计划（2026）'!$B:$B,'[2]产值及收款计划（2026）'!E:E)</f>
        <v>48</v>
      </c>
      <c r="F198" s="256" cm="1">
        <f t="array" aca="1" ref="F198" ca="1">_xlfn.XLOOKUP($A198&amp;$B198,'[2]产值及收款计划（2026）'!$A:$A&amp;'[2]产值及收款计划（2026）'!$B:$B,'[2]产值及收款计划（2026）'!F:F)</f>
        <v>2.4</v>
      </c>
      <c r="G198" s="256" cm="1">
        <f t="array" aca="1" ref="G198" ca="1">_xlfn.XLOOKUP($A198&amp;$B198,'[2]产值及收款计划（2026）'!$A:$A&amp;'[2]产值及收款计划（2026）'!$B:$B,'[2]产值及收款计划（2026）'!G:G)</f>
        <v>0</v>
      </c>
      <c r="H198" s="256" cm="1">
        <f t="array" aca="1" ref="H198" ca="1">_xlfn.XLOOKUP($A198&amp;$B198,'[2]产值及收款计划（2026）'!$A:$A&amp;'[2]产值及收款计划（2026）'!$B:$B,'[2]产值及收款计划（2026）'!H:H)</f>
        <v>2.4</v>
      </c>
      <c r="I198" s="257" cm="1">
        <f t="array" aca="1" ref="I198" ca="1">_xlfn.XLOOKUP($A198&amp;$B198,'[2]产值及收款计划（2026）'!$A:$A&amp;'[2]产值及收款计划（2026）'!$B:$B,'[2]产值及收款计划（2026）'!I:I)</f>
        <v>1</v>
      </c>
      <c r="J198" s="258" cm="1">
        <f t="array" aca="1" ref="J198" ca="1">_xlfn.XLOOKUP($A198&amp;$B198,'[2]产值及收款计划（2026）'!$A:$A&amp;'[2]产值及收款计划（2026）'!$B:$B,'[2]产值及收款计划（2026）'!J:J)</f>
        <v>0.06</v>
      </c>
      <c r="K198" s="256" cm="1">
        <f t="array" aca="1" ref="K198" ca="1">_xlfn.XLOOKUP($A198&amp;$B198,'[2]产值及收款计划（2026）'!$A:$A&amp;'[2]产值及收款计划（2026）'!$B:$B,'[2]产值及收款计划（2026）'!K:K)</f>
        <v>0</v>
      </c>
      <c r="L198" s="256" cm="1">
        <f t="array" aca="1" ref="L198" ca="1">_xlfn.XLOOKUP($A198&amp;$B198,'[2]产值及收款计划（2026）'!$A:$A&amp;'[2]产值及收款计划（2026）'!$B:$B,'[2]产值及收款计划（2026）'!L:L)</f>
        <v>0</v>
      </c>
      <c r="M198" s="256" cm="1">
        <f t="array" aca="1" ref="M198" ca="1">_xlfn.XLOOKUP($A198&amp;$B198,'[2]产值及收款计划（2026）'!$A:$A&amp;'[2]产值及收款计划（2026）'!$B:$B,'[2]产值及收款计划（2026）'!M:M)</f>
        <v>0</v>
      </c>
      <c r="N198" s="256" cm="1">
        <f t="array" aca="1" ref="N198" ca="1">_xlfn.XLOOKUP($A198&amp;$B198,'[2]产值及收款计划（2026）'!$A:$A&amp;'[2]产值及收款计划（2026）'!$B:$B,'[2]产值及收款计划（2026）'!N:N)</f>
        <v>0</v>
      </c>
      <c r="O198" s="256" t="str" cm="1">
        <f t="array" aca="1" ref="O198" ca="1">_xlfn.XLOOKUP($A198&amp;$B198,'[2]产值及收款计划（2026）'!$A:$A&amp;'[2]产值及收款计划（2026）'!$B:$B,'[2]产值及收款计划（2026）'!O:O)</f>
        <v>林健</v>
      </c>
      <c r="P198" s="255" t="str" cm="1">
        <f t="array" aca="1" ref="P198" ca="1">_xlfn.XLOOKUP($A198&amp;$B198,'[2]产值及收款计划（2026）'!$A:$A&amp;'[2]产值及收款计划（2026）'!$B:$B,'[2]产值及收款计划（2026）'!P:P)</f>
        <v>过往已完结</v>
      </c>
      <c r="Q198" s="256" cm="1">
        <f t="array" aca="1" ref="Q198" ca="1">_xlfn.XLOOKUP($A198&amp;$B198,'[2]产值及收款计划（2026）'!$A:$A&amp;'[2]产值及收款计划（2026）'!$B:$B,'[2]产值及收款计划（2026）'!Q:Q)</f>
        <v>0</v>
      </c>
      <c r="R198" s="256" cm="1">
        <f t="array" aca="1" ref="R198" ca="1">_xlfn.XLOOKUP($A198&amp;$B198,'[2]产值及收款计划（2026）'!$A:$A&amp;'[2]产值及收款计划（2026）'!$B:$B,'[2]产值及收款计划（2026）'!R:R)</f>
        <v>0</v>
      </c>
      <c r="S198" s="256" cm="1">
        <f t="array" aca="1" ref="S198" ca="1">_xlfn.XLOOKUP($A198&amp;$B198,'[2]产值及收款计划（2026）'!$A:$A&amp;'[2]产值及收款计划（2026）'!$B:$B,'[2]产值及收款计划（2026）'!S:S)</f>
        <v>0</v>
      </c>
      <c r="T198" s="256" cm="1">
        <f t="array" aca="1" ref="T198" ca="1">_xlfn.XLOOKUP($A198&amp;$B198,'[2]产值及收款计划（2026）'!$A:$A&amp;'[2]产值及收款计划（2026）'!$B:$B,'[2]产值及收款计划（2026）'!T:T)</f>
        <v>48</v>
      </c>
      <c r="U198" s="256" cm="1">
        <f t="array" aca="1" ref="U198" ca="1">_xlfn.XLOOKUP($A198&amp;$B198,'[2]产值及收款计划（2026）'!$A:$A&amp;'[2]产值及收款计划（2026）'!$B:$B,'[2]产值及收款计划（2026）'!U:U)</f>
        <v>0</v>
      </c>
      <c r="V198" s="256" cm="1">
        <f t="array" aca="1" ref="V198" ca="1">_xlfn.XLOOKUP($A198&amp;$B198,'[2]产值及收款计划（2026）'!$A:$A&amp;'[2]产值及收款计划（2026）'!$B:$B,'[2]产值及收款计划（2026）'!V:V)</f>
        <v>0</v>
      </c>
      <c r="W198" s="256" cm="1">
        <f t="array" aca="1" ref="W198" ca="1">_xlfn.XLOOKUP($A198&amp;$B198,'[2]产值及收款计划（2026）'!$A:$A&amp;'[2]产值及收款计划（2026）'!$B:$B,'[2]产值及收款计划（2026）'!W:W)</f>
        <v>0</v>
      </c>
      <c r="X198" s="256" cm="1">
        <f t="array" aca="1" ref="X198" ca="1">_xlfn.XLOOKUP($A198&amp;$B198,'[2]产值及收款计划（2026）'!$A:$A&amp;'[2]产值及收款计划（2026）'!$B:$B,'[2]产值及收款计划（2026）'!X:X)</f>
        <v>0</v>
      </c>
      <c r="Y198" s="256" cm="1">
        <f t="array" aca="1" ref="Y198" ca="1">_xlfn.XLOOKUP($A198&amp;$B198,'[2]产值及收款计划（2026）'!$A:$A&amp;'[2]产值及收款计划（2026）'!$B:$B,'[2]产值及收款计划（2026）'!Y:Y)</f>
        <v>0</v>
      </c>
      <c r="Z198" s="256" cm="1">
        <f t="array" aca="1" ref="Z198" ca="1">_xlfn.XLOOKUP($A198&amp;$B198,'[2]产值及收款计划（2026）'!$A:$A&amp;'[2]产值及收款计划（2026）'!$B:$B,'[2]产值及收款计划（2026）'!Z:Z)</f>
        <v>0</v>
      </c>
      <c r="AA198" s="256" cm="1">
        <f t="array" aca="1" ref="AA198" ca="1">_xlfn.XLOOKUP($A198&amp;$B198,'[2]产值及收款计划（2026）'!$A:$A&amp;'[2]产值及收款计划（2026）'!$B:$B,'[2]产值及收款计划（2026）'!AA:AA)</f>
        <v>0</v>
      </c>
      <c r="AB198" s="256" cm="1">
        <f t="array" aca="1" ref="AB198" ca="1">_xlfn.XLOOKUP($A198&amp;$B198,'[2]产值及收款计划（2026）'!$A:$A&amp;'[2]产值及收款计划（2026）'!$B:$B,'[2]产值及收款计划（2026）'!AB:AB)</f>
        <v>0</v>
      </c>
      <c r="AC198" s="256" cm="1">
        <f t="array" aca="1" ref="AC198" ca="1">_xlfn.XLOOKUP($A198&amp;$B198,'[2]产值及收款计划（2026）'!$A:$A&amp;'[2]产值及收款计划（2026）'!$B:$B,'[2]产值及收款计划（2026）'!AC:AC)</f>
        <v>0</v>
      </c>
      <c r="AD198" s="256" cm="1">
        <f t="array" aca="1" ref="AD198" ca="1">_xlfn.XLOOKUP($A198&amp;$B198,'[2]产值及收款计划（2026）'!$A:$A&amp;'[2]产值及收款计划（2026）'!$B:$B,'[2]产值及收款计划（2026）'!AD:AD)</f>
        <v>0</v>
      </c>
      <c r="AE198" s="256" cm="1">
        <f t="array" aca="1" ref="AE198" ca="1">_xlfn.XLOOKUP($A198&amp;$B198,'[2]产值及收款计划（2026）'!$A:$A&amp;'[2]产值及收款计划（2026）'!$B:$B,'[2]产值及收款计划（2026）'!AE:AE)</f>
        <v>0</v>
      </c>
      <c r="AF198" s="256" cm="1">
        <f t="array" aca="1" ref="AF198" ca="1">_xlfn.XLOOKUP($A198&amp;$B198,'[2]产值及收款计划（2026）'!$A:$A&amp;'[2]产值及收款计划（2026）'!$B:$B,'[2]产值及收款计划（2026）'!AF:AF)</f>
        <v>0</v>
      </c>
      <c r="AG198" s="256" cm="1">
        <f t="array" aca="1" ref="AG198" ca="1">_xlfn.XLOOKUP($A198&amp;$B198,'[2]产值及收款计划（2026）'!$A:$A&amp;'[2]产值及收款计划（2026）'!$B:$B,'[2]产值及收款计划（2026）'!AG:AG)</f>
        <v>0</v>
      </c>
      <c r="AH198" s="256" cm="1">
        <f t="array" aca="1" ref="AH198" ca="1">_xlfn.XLOOKUP($A198&amp;$B198,'[2]产值及收款计划（2026）'!$A:$A&amp;'[2]产值及收款计划（2026）'!$B:$B,'[2]产值及收款计划（2026）'!AH:AH)</f>
        <v>0</v>
      </c>
      <c r="AI198" s="256" cm="1">
        <f t="array" aca="1" ref="AI198" ca="1">_xlfn.XLOOKUP($A198&amp;$B198,'[2]产值及收款计划（2026）'!$A:$A&amp;'[2]产值及收款计划（2026）'!$B:$B,'[2]产值及收款计划（2026）'!AI:AI)</f>
        <v>0</v>
      </c>
      <c r="AJ198" s="256" cm="1">
        <f t="array" aca="1" ref="AJ198" ca="1">_xlfn.XLOOKUP($A198&amp;$B198,'[2]产值及收款计划（2026）'!$A:$A&amp;'[2]产值及收款计划（2026）'!$B:$B,'[2]产值及收款计划（2026）'!AJ:AJ)</f>
        <v>0</v>
      </c>
      <c r="AK198" s="256" cm="1">
        <f t="array" aca="1" ref="AK198" ca="1">_xlfn.XLOOKUP($A198&amp;$B198,'[2]产值及收款计划（2026）'!$A:$A&amp;'[2]产值及收款计划（2026）'!$B:$B,'[2]产值及收款计划（2026）'!AK:AK)</f>
        <v>0</v>
      </c>
      <c r="AL198" s="256" cm="1">
        <f t="array" aca="1" ref="AL198" ca="1">_xlfn.XLOOKUP($A198&amp;$B198,'[2]产值及收款计划（2026）'!$A:$A&amp;'[2]产值及收款计划（2026）'!$B:$B,'[2]产值及收款计划（2026）'!AL:AL)</f>
        <v>0</v>
      </c>
      <c r="AM198" s="263" t="e" cm="1">
        <f t="array" aca="1" ref="AM198" ca="1">_xlfn.LET(_xlpm.勾选月份状态数组,TRANSPOSE('PPT(12-15页）-TOP10'!$A$3:$A$14),_xlpm.选择数据区,IF('PPT(12-15页）-TOP10'!$E$3="收款",$BA198:$BL198,$AA198:$AL198),SUM(_xlfn._xlws.FILTER(_xlpm.选择数据区,_xlpm.勾选月份状态数组,"")))</f>
        <v>#NAME?</v>
      </c>
      <c r="AN198" s="256" t="e" cm="1">
        <f t="array" aca="1" ref="AN198" ca="1">_xlfn.LET(_xlpm.勾选月份状态数组,TRANSPOSE('PPT(12-15页）-TOP10'!$A$3:$A$14),_xlpm.选择数据区,IF('PPT(12-15页）-TOP10'!$E$3="收款",$DA198:$DL198,$CA198:$CL198),SUM(_xlfn._xlws.FILTER(_xlpm.选择数据区,_xlpm.勾选月份状态数组,"")))</f>
        <v>#NAME?</v>
      </c>
      <c r="AO198" s="256">
        <f ca="1">SUM(CA198:CC198)+SUM(AD198:AL198)</f>
        <v>0</v>
      </c>
      <c r="AP198" s="256"/>
      <c r="AQ198" s="256"/>
      <c r="AR198" s="256"/>
      <c r="AS198" s="256" cm="1">
        <f t="array" aca="1" ref="AS198" ca="1">_xlfn.XLOOKUP($A198&amp;$B198,'[2]产值及收款计划（2026）'!$A:$A&amp;'[2]产值及收款计划（2026）'!$B:$B,'[2]产值及收款计划（2026）'!AS:AS)</f>
        <v>0</v>
      </c>
      <c r="AT198" s="256" cm="1">
        <f t="array" aca="1" ref="AT198" ca="1">_xlfn.XLOOKUP($A198&amp;$B198,'[2]产值及收款计划（2026）'!$A:$A&amp;'[2]产值及收款计划（2026）'!$B:$B,'[2]产值及收款计划（2026）'!AT:AT)</f>
        <v>0</v>
      </c>
      <c r="AU198" s="256" cm="1">
        <f t="array" aca="1" ref="AU198" ca="1">_xlfn.XLOOKUP($A198&amp;$B198,'[2]产值及收款计划（2026）'!$A:$A&amp;'[2]产值及收款计划（2026）'!$B:$B,'[2]产值及收款计划（2026）'!AU:AU)</f>
        <v>0</v>
      </c>
      <c r="AV198" s="256" cm="1">
        <f t="array" aca="1" ref="AV198" ca="1">_xlfn.XLOOKUP($A198&amp;$B198,'[2]产值及收款计划（2026）'!$A:$A&amp;'[2]产值及收款计划（2026）'!$B:$B,'[2]产值及收款计划（2026）'!AV:AV)</f>
        <v>0</v>
      </c>
      <c r="AW198" s="256" cm="1">
        <f t="array" aca="1" ref="AW198" ca="1">_xlfn.XLOOKUP($A198&amp;$B198,'[2]产值及收款计划（2026）'!$A:$A&amp;'[2]产值及收款计划（2026）'!$B:$B,'[2]产值及收款计划（2026）'!AW:AW)</f>
        <v>43.2</v>
      </c>
      <c r="AX198" s="256" cm="1">
        <f t="array" aca="1" ref="AX198" ca="1">_xlfn.XLOOKUP($A198&amp;$B198,'[2]产值及收款计划（2026）'!$A:$A&amp;'[2]产值及收款计划（2026）'!$B:$B,'[2]产值及收款计划（2026）'!AX:AX)</f>
        <v>0</v>
      </c>
      <c r="AY198" s="256" cm="1">
        <f t="array" aca="1" ref="AY198" ca="1">_xlfn.XLOOKUP($A198&amp;$B198,'[2]产值及收款计划（2026）'!$A:$A&amp;'[2]产值及收款计划（2026）'!$B:$B,'[2]产值及收款计划（2026）'!AY:AY)</f>
        <v>4.8</v>
      </c>
      <c r="AZ198" s="256" cm="1">
        <f t="array" aca="1" ref="AZ198" ca="1">_xlfn.XLOOKUP($A198&amp;$B198,'[2]产值及收款计划（2026）'!$A:$A&amp;'[2]产值及收款计划（2026）'!$B:$B,'[2]产值及收款计划（2026）'!AZ:AZ)</f>
        <v>4.8</v>
      </c>
      <c r="BA198" s="256" cm="1">
        <f t="array" aca="1" ref="BA198" ca="1">_xlfn.XLOOKUP($A198&amp;$B198,'[2]产值及收款计划（2026）'!$A:$A&amp;'[2]产值及收款计划（2026）'!$B:$B,'[2]产值及收款计划（2026）'!BA:BA)</f>
        <v>0</v>
      </c>
      <c r="BB198" s="256" cm="1">
        <f t="array" aca="1" ref="BB198" ca="1">_xlfn.XLOOKUP($A198&amp;$B198,'[2]产值及收款计划（2026）'!$A:$A&amp;'[2]产值及收款计划（2026）'!$B:$B,'[2]产值及收款计划（2026）'!BB:BB)</f>
        <v>0</v>
      </c>
      <c r="BC198" s="256" cm="1">
        <f t="array" aca="1" ref="BC198" ca="1">_xlfn.XLOOKUP($A198&amp;$B198,'[2]产值及收款计划（2026）'!$A:$A&amp;'[2]产值及收款计划（2026）'!$B:$B,'[2]产值及收款计划（2026）'!BC:BC)</f>
        <v>0</v>
      </c>
      <c r="BD198" s="256" cm="1">
        <f t="array" aca="1" ref="BD198" ca="1">_xlfn.XLOOKUP($A198&amp;$B198,'[2]产值及收款计划（2026）'!$A:$A&amp;'[2]产值及收款计划（2026）'!$B:$B,'[2]产值及收款计划（2026）'!BD:BD)</f>
        <v>0</v>
      </c>
      <c r="BE198" s="256" cm="1">
        <f t="array" aca="1" ref="BE198" ca="1">_xlfn.XLOOKUP($A198&amp;$B198,'[2]产值及收款计划（2026）'!$A:$A&amp;'[2]产值及收款计划（2026）'!$B:$B,'[2]产值及收款计划（2026）'!BE:BE)</f>
        <v>0</v>
      </c>
      <c r="BF198" s="256" cm="1">
        <f t="array" aca="1" ref="BF198" ca="1">_xlfn.XLOOKUP($A198&amp;$B198,'[2]产值及收款计划（2026）'!$A:$A&amp;'[2]产值及收款计划（2026）'!$B:$B,'[2]产值及收款计划（2026）'!BF:BF)</f>
        <v>0</v>
      </c>
      <c r="BG198" s="256" cm="1">
        <f t="array" aca="1" ref="BG198" ca="1">_xlfn.XLOOKUP($A198&amp;$B198,'[2]产值及收款计划（2026）'!$A:$A&amp;'[2]产值及收款计划（2026）'!$B:$B,'[2]产值及收款计划（2026）'!BG:BG)</f>
        <v>0</v>
      </c>
      <c r="BH198" s="256" cm="1">
        <f t="array" aca="1" ref="BH198" ca="1">_xlfn.XLOOKUP($A198&amp;$B198,'[2]产值及收款计划（2026）'!$A:$A&amp;'[2]产值及收款计划（2026）'!$B:$B,'[2]产值及收款计划（2026）'!BH:BH)</f>
        <v>0</v>
      </c>
      <c r="BI198" s="256" cm="1">
        <f t="array" aca="1" ref="BI198" ca="1">_xlfn.XLOOKUP($A198&amp;$B198,'[2]产值及收款计划（2026）'!$A:$A&amp;'[2]产值及收款计划（2026）'!$B:$B,'[2]产值及收款计划（2026）'!BI:BI)</f>
        <v>0</v>
      </c>
      <c r="BJ198" s="256" cm="1">
        <f t="array" aca="1" ref="BJ198" ca="1">_xlfn.XLOOKUP($A198&amp;$B198,'[2]产值及收款计划（2026）'!$A:$A&amp;'[2]产值及收款计划（2026）'!$B:$B,'[2]产值及收款计划（2026）'!BJ:BJ)</f>
        <v>0</v>
      </c>
      <c r="BK198" s="256" cm="1">
        <f t="array" aca="1" ref="BK198" ca="1">_xlfn.XLOOKUP($A198&amp;$B198,'[2]产值及收款计划（2026）'!$A:$A&amp;'[2]产值及收款计划（2026）'!$B:$B,'[2]产值及收款计划（2026）'!BK:BK)</f>
        <v>0</v>
      </c>
      <c r="BL198" s="256" cm="1">
        <f t="array" aca="1" ref="BL198" ca="1">_xlfn.XLOOKUP($A198&amp;$B198,'[2]产值及收款计划（2026）'!$A:$A&amp;'[2]产值及收款计划（2026）'!$B:$B,'[2]产值及收款计划（2026）'!BL:BL)</f>
        <v>0</v>
      </c>
      <c r="BM198" s="256"/>
      <c r="BN198" s="256"/>
      <c r="BO198" s="256"/>
      <c r="BP198" s="256"/>
      <c r="BQ198" s="255" t="str" cm="1">
        <f t="array" aca="1" ref="BQ198" ca="1">_xlfn.XLOOKUP($A198&amp;$B198,'[2]产值及收款计划（2026）'!$A:$A&amp;'[2]产值及收款计划（2026）'!$B:$B,'[2]产值及收款计划（2026）'!BQ:BQ)</f>
        <v>浙江长三角规划设计研究咨询有限公司</v>
      </c>
      <c r="BR198" s="256" cm="1">
        <f t="array" aca="1" ref="BR198" ca="1">_xlfn.XLOOKUP($A198&amp;$B198,'[2]产值及收款计划（2026）'!$A:$A&amp;'[2]产值及收款计划（2026）'!$B:$B,'[2]产值及收款计划（2026）'!BR:BR)</f>
        <v>0</v>
      </c>
      <c r="CA198" s="256" cm="1">
        <f t="array" aca="1" ref="CA198" ca="1">_xlfn.XLOOKUP($A198&amp;$B198,'[2]产值及收款计划（2026）'!$A:$A&amp;'[2]产值及收款计划（2026）'!$B:$B,'[2]产值及收款计划（2026）'!CA:CA)</f>
        <v>0</v>
      </c>
      <c r="CB198" s="256" cm="1">
        <f t="array" aca="1" ref="CB198" ca="1">_xlfn.XLOOKUP($A198&amp;$B198,'[2]产值及收款计划（2026）'!$A:$A&amp;'[2]产值及收款计划（2026）'!$B:$B,'[2]产值及收款计划（2026）'!CB:CB)</f>
        <v>0</v>
      </c>
      <c r="CC198" s="256" cm="1">
        <f t="array" aca="1" ref="CC198" ca="1">_xlfn.XLOOKUP($A198&amp;$B198,'[2]产值及收款计划（2026）'!$A:$A&amp;'[2]产值及收款计划（2026）'!$B:$B,'[2]产值及收款计划（2026）'!CC:CC)</f>
        <v>0</v>
      </c>
      <c r="CD198" s="256" cm="1">
        <f t="array" aca="1" ref="CD198" ca="1">_xlfn.XLOOKUP($A198&amp;$B198,'[2]产值及收款计划（2026）'!$A:$A&amp;'[2]产值及收款计划（2026）'!$B:$B,'[2]产值及收款计划（2026）'!CD:CD)</f>
        <v>0</v>
      </c>
      <c r="CE198" s="256" cm="1">
        <f t="array" aca="1" ref="CE198" ca="1">_xlfn.XLOOKUP($A198&amp;$B198,'[2]产值及收款计划（2026）'!$A:$A&amp;'[2]产值及收款计划（2026）'!$B:$B,'[2]产值及收款计划（2026）'!CE:CE)</f>
        <v>0</v>
      </c>
      <c r="CF198" s="256" cm="1">
        <f t="array" aca="1" ref="CF198" ca="1">_xlfn.XLOOKUP($A198&amp;$B198,'[2]产值及收款计划（2026）'!$A:$A&amp;'[2]产值及收款计划（2026）'!$B:$B,'[2]产值及收款计划（2026）'!CF:CF)</f>
        <v>0</v>
      </c>
      <c r="CG198" s="256" cm="1">
        <f t="array" aca="1" ref="CG198" ca="1">_xlfn.XLOOKUP($A198&amp;$B198,'[2]产值及收款计划（2026）'!$A:$A&amp;'[2]产值及收款计划（2026）'!$B:$B,'[2]产值及收款计划（2026）'!CG:CG)</f>
        <v>0</v>
      </c>
      <c r="CH198" s="256" cm="1">
        <f t="array" aca="1" ref="CH198" ca="1">_xlfn.XLOOKUP($A198&amp;$B198,'[2]产值及收款计划（2026）'!$A:$A&amp;'[2]产值及收款计划（2026）'!$B:$B,'[2]产值及收款计划（2026）'!CH:CH)</f>
        <v>0</v>
      </c>
      <c r="CI198" s="256" cm="1">
        <f t="array" aca="1" ref="CI198" ca="1">_xlfn.XLOOKUP($A198&amp;$B198,'[2]产值及收款计划（2026）'!$A:$A&amp;'[2]产值及收款计划（2026）'!$B:$B,'[2]产值及收款计划（2026）'!CI:CI)</f>
        <v>0</v>
      </c>
      <c r="CJ198" s="256" cm="1">
        <f t="array" aca="1" ref="CJ198" ca="1">_xlfn.XLOOKUP($A198&amp;$B198,'[2]产值及收款计划（2026）'!$A:$A&amp;'[2]产值及收款计划（2026）'!$B:$B,'[2]产值及收款计划（2026）'!CJ:CJ)</f>
        <v>0</v>
      </c>
      <c r="CK198" s="256" cm="1">
        <f t="array" aca="1" ref="CK198" ca="1">_xlfn.XLOOKUP($A198&amp;$B198,'[2]产值及收款计划（2026）'!$A:$A&amp;'[2]产值及收款计划（2026）'!$B:$B,'[2]产值及收款计划（2026）'!CK:CK)</f>
        <v>0</v>
      </c>
      <c r="CL198" s="256" cm="1">
        <f t="array" aca="1" ref="CL198" ca="1">_xlfn.XLOOKUP($A198&amp;$B198,'[2]产值及收款计划（2026）'!$A:$A&amp;'[2]产值及收款计划（2026）'!$B:$B,'[2]产值及收款计划（2026）'!CL:CL)</f>
        <v>0</v>
      </c>
      <c r="DA198" s="256" cm="1">
        <f t="array" aca="1" ref="DA198" ca="1">_xlfn.XLOOKUP($A198&amp;$B198,'[2]产值及收款计划（2026）'!$A:$A&amp;'[2]产值及收款计划（2026）'!$B:$B,'[2]产值及收款计划（2026）'!DA:DA)</f>
        <v>0</v>
      </c>
      <c r="DB198" s="256" cm="1">
        <f t="array" aca="1" ref="DB198" ca="1">_xlfn.XLOOKUP($A198&amp;$B198,'[2]产值及收款计划（2026）'!$A:$A&amp;'[2]产值及收款计划（2026）'!$B:$B,'[2]产值及收款计划（2026）'!DB:DB)</f>
        <v>0</v>
      </c>
      <c r="DC198" s="256" cm="1">
        <f t="array" aca="1" ref="DC198" ca="1">_xlfn.XLOOKUP($A198&amp;$B198,'[2]产值及收款计划（2026）'!$A:$A&amp;'[2]产值及收款计划（2026）'!$B:$B,'[2]产值及收款计划（2026）'!DC:DC)</f>
        <v>0</v>
      </c>
      <c r="DD198" s="256" cm="1">
        <f t="array" aca="1" ref="DD198" ca="1">_xlfn.XLOOKUP($A198&amp;$B198,'[2]产值及收款计划（2026）'!$A:$A&amp;'[2]产值及收款计划（2026）'!$B:$B,'[2]产值及收款计划（2026）'!DD:DD)</f>
        <v>0</v>
      </c>
      <c r="DE198" s="256" cm="1">
        <f t="array" aca="1" ref="DE198" ca="1">_xlfn.XLOOKUP($A198&amp;$B198,'[2]产值及收款计划（2026）'!$A:$A&amp;'[2]产值及收款计划（2026）'!$B:$B,'[2]产值及收款计划（2026）'!DE:DE)</f>
        <v>0</v>
      </c>
      <c r="DF198" s="256" cm="1">
        <f t="array" aca="1" ref="DF198" ca="1">_xlfn.XLOOKUP($A198&amp;$B198,'[2]产值及收款计划（2026）'!$A:$A&amp;'[2]产值及收款计划（2026）'!$B:$B,'[2]产值及收款计划（2026）'!DF:DF)</f>
        <v>0</v>
      </c>
      <c r="DG198" s="256" cm="1">
        <f t="array" aca="1" ref="DG198" ca="1">_xlfn.XLOOKUP($A198&amp;$B198,'[2]产值及收款计划（2026）'!$A:$A&amp;'[2]产值及收款计划（2026）'!$B:$B,'[2]产值及收款计划（2026）'!DG:DG)</f>
        <v>0</v>
      </c>
      <c r="DH198" s="256" cm="1">
        <f t="array" aca="1" ref="DH198" ca="1">_xlfn.XLOOKUP($A198&amp;$B198,'[2]产值及收款计划（2026）'!$A:$A&amp;'[2]产值及收款计划（2026）'!$B:$B,'[2]产值及收款计划（2026）'!DH:DH)</f>
        <v>0</v>
      </c>
      <c r="DI198" s="256" cm="1">
        <f t="array" aca="1" ref="DI198" ca="1">_xlfn.XLOOKUP($A198&amp;$B198,'[2]产值及收款计划（2026）'!$A:$A&amp;'[2]产值及收款计划（2026）'!$B:$B,'[2]产值及收款计划（2026）'!DI:DI)</f>
        <v>0</v>
      </c>
      <c r="DJ198" s="256" cm="1">
        <f t="array" aca="1" ref="DJ198" ca="1">_xlfn.XLOOKUP($A198&amp;$B198,'[2]产值及收款计划（2026）'!$A:$A&amp;'[2]产值及收款计划（2026）'!$B:$B,'[2]产值及收款计划（2026）'!DJ:DJ)</f>
        <v>0</v>
      </c>
      <c r="DK198" s="256" cm="1">
        <f t="array" aca="1" ref="DK198" ca="1">_xlfn.XLOOKUP($A198&amp;$B198,'[2]产值及收款计划（2026）'!$A:$A&amp;'[2]产值及收款计划（2026）'!$B:$B,'[2]产值及收款计划（2026）'!DK:DK)</f>
        <v>0</v>
      </c>
      <c r="DL198" s="256" cm="1">
        <f t="array" aca="1" ref="DL198" ca="1">_xlfn.XLOOKUP($A198&amp;$B198,'[2]产值及收款计划（2026）'!$A:$A&amp;'[2]产值及收款计划（2026）'!$B:$B,'[2]产值及收款计划（2026）'!DL:DL)</f>
        <v>0</v>
      </c>
      <c r="DM198" s="264"/>
      <c r="DN198" s="250"/>
    </row>
    <row r="199" spans="1:118" ht="20.25" x14ac:dyDescent="0.15">
      <c r="A199" s="254">
        <f t="shared" ca="1" si="14"/>
        <v>18</v>
      </c>
      <c r="B199" s="254" t="s">
        <v>26</v>
      </c>
      <c r="C199" s="255" t="str" cm="1">
        <f t="array" aca="1" ref="C199" ca="1">_xlfn.XLOOKUP($A199&amp;$B199,'[2]产值及收款计划（2026）'!$A:$A&amp;'[2]产值及收款计划（2026）'!$B:$B,'[2]产值及收款计划（2026）'!C:C)</f>
        <v>ZHT2022121900116</v>
      </c>
      <c r="D199" s="255" t="str" cm="1">
        <f t="array" aca="1" ref="D199" ca="1">_xlfn.XLOOKUP($A199&amp;$B199,'[2]产值及收款计划（2026）'!$A:$A&amp;'[2]产值及收款计划（2026）'!$B:$B,'[2]产值及收款计划（2026）'!D:D)</f>
        <v>嘉兴港区智慧污水（化工园区）平台项目BIM系统服务之BIM咨询项目</v>
      </c>
      <c r="E199" s="256" cm="1">
        <f t="array" aca="1" ref="E199" ca="1">_xlfn.XLOOKUP($A199&amp;$B199,'[2]产值及收款计划（2026）'!$A:$A&amp;'[2]产值及收款计划（2026）'!$B:$B,'[2]产值及收款计划（2026）'!E:E)</f>
        <v>82</v>
      </c>
      <c r="F199" s="256" cm="1">
        <f t="array" aca="1" ref="F199" ca="1">_xlfn.XLOOKUP($A199&amp;$B199,'[2]产值及收款计划（2026）'!$A:$A&amp;'[2]产值及收款计划（2026）'!$B:$B,'[2]产值及收款计划（2026）'!F:F)</f>
        <v>4.0999999999999996</v>
      </c>
      <c r="G199" s="256" cm="1">
        <f t="array" aca="1" ref="G199" ca="1">_xlfn.XLOOKUP($A199&amp;$B199,'[2]产值及收款计划（2026）'!$A:$A&amp;'[2]产值及收款计划（2026）'!$B:$B,'[2]产值及收款计划（2026）'!G:G)</f>
        <v>0</v>
      </c>
      <c r="H199" s="256" cm="1">
        <f t="array" aca="1" ref="H199" ca="1">_xlfn.XLOOKUP($A199&amp;$B199,'[2]产值及收款计划（2026）'!$A:$A&amp;'[2]产值及收款计划（2026）'!$B:$B,'[2]产值及收款计划（2026）'!H:H)</f>
        <v>4.0999999999999996</v>
      </c>
      <c r="I199" s="257" cm="1">
        <f t="array" aca="1" ref="I199" ca="1">_xlfn.XLOOKUP($A199&amp;$B199,'[2]产值及收款计划（2026）'!$A:$A&amp;'[2]产值及收款计划（2026）'!$B:$B,'[2]产值及收款计划（2026）'!I:I)</f>
        <v>1</v>
      </c>
      <c r="J199" s="258" cm="1">
        <f t="array" aca="1" ref="J199" ca="1">_xlfn.XLOOKUP($A199&amp;$B199,'[2]产值及收款计划（2026）'!$A:$A&amp;'[2]产值及收款计划（2026）'!$B:$B,'[2]产值及收款计划（2026）'!J:J)</f>
        <v>0.06</v>
      </c>
      <c r="K199" s="256" cm="1">
        <f t="array" aca="1" ref="K199" ca="1">_xlfn.XLOOKUP($A199&amp;$B199,'[2]产值及收款计划（2026）'!$A:$A&amp;'[2]产值及收款计划（2026）'!$B:$B,'[2]产值及收款计划（2026）'!K:K)</f>
        <v>0</v>
      </c>
      <c r="L199" s="256" cm="1">
        <f t="array" aca="1" ref="L199" ca="1">_xlfn.XLOOKUP($A199&amp;$B199,'[2]产值及收款计划（2026）'!$A:$A&amp;'[2]产值及收款计划（2026）'!$B:$B,'[2]产值及收款计划（2026）'!L:L)</f>
        <v>0</v>
      </c>
      <c r="M199" s="256" cm="1">
        <f t="array" aca="1" ref="M199" ca="1">_xlfn.XLOOKUP($A199&amp;$B199,'[2]产值及收款计划（2026）'!$A:$A&amp;'[2]产值及收款计划（2026）'!$B:$B,'[2]产值及收款计划（2026）'!M:M)</f>
        <v>0</v>
      </c>
      <c r="N199" s="256" cm="1">
        <f t="array" aca="1" ref="N199" ca="1">_xlfn.XLOOKUP($A199&amp;$B199,'[2]产值及收款计划（2026）'!$A:$A&amp;'[2]产值及收款计划（2026）'!$B:$B,'[2]产值及收款计划（2026）'!N:N)</f>
        <v>0</v>
      </c>
      <c r="O199" s="256" t="str" cm="1">
        <f t="array" aca="1" ref="O199" ca="1">_xlfn.XLOOKUP($A199&amp;$B199,'[2]产值及收款计划（2026）'!$A:$A&amp;'[2]产值及收款计划（2026）'!$B:$B,'[2]产值及收款计划（2026）'!O:O)</f>
        <v>林健</v>
      </c>
      <c r="P199" s="255" t="str" cm="1">
        <f t="array" aca="1" ref="P199" ca="1">_xlfn.XLOOKUP($A199&amp;$B199,'[2]产值及收款计划（2026）'!$A:$A&amp;'[2]产值及收款计划（2026）'!$B:$B,'[2]产值及收款计划（2026）'!P:P)</f>
        <v>过往已完结</v>
      </c>
      <c r="Q199" s="256" cm="1">
        <f t="array" aca="1" ref="Q199" ca="1">_xlfn.XLOOKUP($A199&amp;$B199,'[2]产值及收款计划（2026）'!$A:$A&amp;'[2]产值及收款计划（2026）'!$B:$B,'[2]产值及收款计划（2026）'!Q:Q)</f>
        <v>0</v>
      </c>
      <c r="R199" s="256" cm="1">
        <f t="array" aca="1" ref="R199" ca="1">_xlfn.XLOOKUP($A199&amp;$B199,'[2]产值及收款计划（2026）'!$A:$A&amp;'[2]产值及收款计划（2026）'!$B:$B,'[2]产值及收款计划（2026）'!R:R)</f>
        <v>0</v>
      </c>
      <c r="S199" s="256" cm="1">
        <f t="array" aca="1" ref="S199" ca="1">_xlfn.XLOOKUP($A199&amp;$B199,'[2]产值及收款计划（2026）'!$A:$A&amp;'[2]产值及收款计划（2026）'!$B:$B,'[2]产值及收款计划（2026）'!S:S)</f>
        <v>0</v>
      </c>
      <c r="T199" s="256" cm="1">
        <f t="array" aca="1" ref="T199" ca="1">_xlfn.XLOOKUP($A199&amp;$B199,'[2]产值及收款计划（2026）'!$A:$A&amp;'[2]产值及收款计划（2026）'!$B:$B,'[2]产值及收款计划（2026）'!T:T)</f>
        <v>82</v>
      </c>
      <c r="U199" s="256" cm="1">
        <f t="array" aca="1" ref="U199" ca="1">_xlfn.XLOOKUP($A199&amp;$B199,'[2]产值及收款计划（2026）'!$A:$A&amp;'[2]产值及收款计划（2026）'!$B:$B,'[2]产值及收款计划（2026）'!U:U)</f>
        <v>0</v>
      </c>
      <c r="V199" s="256" cm="1">
        <f t="array" aca="1" ref="V199" ca="1">_xlfn.XLOOKUP($A199&amp;$B199,'[2]产值及收款计划（2026）'!$A:$A&amp;'[2]产值及收款计划（2026）'!$B:$B,'[2]产值及收款计划（2026）'!V:V)</f>
        <v>0</v>
      </c>
      <c r="W199" s="256" cm="1">
        <f t="array" aca="1" ref="W199" ca="1">_xlfn.XLOOKUP($A199&amp;$B199,'[2]产值及收款计划（2026）'!$A:$A&amp;'[2]产值及收款计划（2026）'!$B:$B,'[2]产值及收款计划（2026）'!W:W)</f>
        <v>0</v>
      </c>
      <c r="X199" s="256" cm="1">
        <f t="array" aca="1" ref="X199" ca="1">_xlfn.XLOOKUP($A199&amp;$B199,'[2]产值及收款计划（2026）'!$A:$A&amp;'[2]产值及收款计划（2026）'!$B:$B,'[2]产值及收款计划（2026）'!X:X)</f>
        <v>0</v>
      </c>
      <c r="Y199" s="256" cm="1">
        <f t="array" aca="1" ref="Y199" ca="1">_xlfn.XLOOKUP($A199&amp;$B199,'[2]产值及收款计划（2026）'!$A:$A&amp;'[2]产值及收款计划（2026）'!$B:$B,'[2]产值及收款计划（2026）'!Y:Y)</f>
        <v>0</v>
      </c>
      <c r="Z199" s="256" cm="1">
        <f t="array" aca="1" ref="Z199" ca="1">_xlfn.XLOOKUP($A199&amp;$B199,'[2]产值及收款计划（2026）'!$A:$A&amp;'[2]产值及收款计划（2026）'!$B:$B,'[2]产值及收款计划（2026）'!Z:Z)</f>
        <v>0</v>
      </c>
      <c r="AA199" s="256" cm="1">
        <f t="array" aca="1" ref="AA199" ca="1">_xlfn.XLOOKUP($A199&amp;$B199,'[2]产值及收款计划（2026）'!$A:$A&amp;'[2]产值及收款计划（2026）'!$B:$B,'[2]产值及收款计划（2026）'!AA:AA)</f>
        <v>0</v>
      </c>
      <c r="AB199" s="256" cm="1">
        <f t="array" aca="1" ref="AB199" ca="1">_xlfn.XLOOKUP($A199&amp;$B199,'[2]产值及收款计划（2026）'!$A:$A&amp;'[2]产值及收款计划（2026）'!$B:$B,'[2]产值及收款计划（2026）'!AB:AB)</f>
        <v>0</v>
      </c>
      <c r="AC199" s="256" cm="1">
        <f t="array" aca="1" ref="AC199" ca="1">_xlfn.XLOOKUP($A199&amp;$B199,'[2]产值及收款计划（2026）'!$A:$A&amp;'[2]产值及收款计划（2026）'!$B:$B,'[2]产值及收款计划（2026）'!AC:AC)</f>
        <v>0</v>
      </c>
      <c r="AD199" s="256" cm="1">
        <f t="array" aca="1" ref="AD199" ca="1">_xlfn.XLOOKUP($A199&amp;$B199,'[2]产值及收款计划（2026）'!$A:$A&amp;'[2]产值及收款计划（2026）'!$B:$B,'[2]产值及收款计划（2026）'!AD:AD)</f>
        <v>0</v>
      </c>
      <c r="AE199" s="256" cm="1">
        <f t="array" aca="1" ref="AE199" ca="1">_xlfn.XLOOKUP($A199&amp;$B199,'[2]产值及收款计划（2026）'!$A:$A&amp;'[2]产值及收款计划（2026）'!$B:$B,'[2]产值及收款计划（2026）'!AE:AE)</f>
        <v>0</v>
      </c>
      <c r="AF199" s="256" cm="1">
        <f t="array" aca="1" ref="AF199" ca="1">_xlfn.XLOOKUP($A199&amp;$B199,'[2]产值及收款计划（2026）'!$A:$A&amp;'[2]产值及收款计划（2026）'!$B:$B,'[2]产值及收款计划（2026）'!AF:AF)</f>
        <v>0</v>
      </c>
      <c r="AG199" s="256" cm="1">
        <f t="array" aca="1" ref="AG199" ca="1">_xlfn.XLOOKUP($A199&amp;$B199,'[2]产值及收款计划（2026）'!$A:$A&amp;'[2]产值及收款计划（2026）'!$B:$B,'[2]产值及收款计划（2026）'!AG:AG)</f>
        <v>0</v>
      </c>
      <c r="AH199" s="256" cm="1">
        <f t="array" aca="1" ref="AH199" ca="1">_xlfn.XLOOKUP($A199&amp;$B199,'[2]产值及收款计划（2026）'!$A:$A&amp;'[2]产值及收款计划（2026）'!$B:$B,'[2]产值及收款计划（2026）'!AH:AH)</f>
        <v>0</v>
      </c>
      <c r="AI199" s="256" cm="1">
        <f t="array" aca="1" ref="AI199" ca="1">_xlfn.XLOOKUP($A199&amp;$B199,'[2]产值及收款计划（2026）'!$A:$A&amp;'[2]产值及收款计划（2026）'!$B:$B,'[2]产值及收款计划（2026）'!AI:AI)</f>
        <v>0</v>
      </c>
      <c r="AJ199" s="256" cm="1">
        <f t="array" aca="1" ref="AJ199" ca="1">_xlfn.XLOOKUP($A199&amp;$B199,'[2]产值及收款计划（2026）'!$A:$A&amp;'[2]产值及收款计划（2026）'!$B:$B,'[2]产值及收款计划（2026）'!AJ:AJ)</f>
        <v>0</v>
      </c>
      <c r="AK199" s="256" cm="1">
        <f t="array" aca="1" ref="AK199" ca="1">_xlfn.XLOOKUP($A199&amp;$B199,'[2]产值及收款计划（2026）'!$A:$A&amp;'[2]产值及收款计划（2026）'!$B:$B,'[2]产值及收款计划（2026）'!AK:AK)</f>
        <v>0</v>
      </c>
      <c r="AL199" s="256" cm="1">
        <f t="array" aca="1" ref="AL199" ca="1">_xlfn.XLOOKUP($A199&amp;$B199,'[2]产值及收款计划（2026）'!$A:$A&amp;'[2]产值及收款计划（2026）'!$B:$B,'[2]产值及收款计划（2026）'!AL:AL)</f>
        <v>0</v>
      </c>
      <c r="AM199" s="263" t="e" cm="1">
        <f t="array" aca="1" ref="AM199" ca="1">_xlfn.LET(_xlpm.勾选月份状态数组,TRANSPOSE('PPT(12-15页）-TOP10'!$A$3:$A$14),_xlpm.选择数据区,IF('PPT(12-15页）-TOP10'!$E$3="收款",$BA199:$BL199,$AA199:$AL199),SUM(_xlfn._xlws.FILTER(_xlpm.选择数据区,_xlpm.勾选月份状态数组,"")))</f>
        <v>#NAME?</v>
      </c>
      <c r="AN199" s="256" t="e" cm="1">
        <f t="array" aca="1" ref="AN199" ca="1">_xlfn.LET(_xlpm.勾选月份状态数组,TRANSPOSE('PPT(12-15页）-TOP10'!$A$3:$A$14),_xlpm.选择数据区,IF('PPT(12-15页）-TOP10'!$E$3="收款",$DA199:$DL199,$CA199:$CL199),SUM(_xlfn._xlws.FILTER(_xlpm.选择数据区,_xlpm.勾选月份状态数组,"")))</f>
        <v>#NAME?</v>
      </c>
      <c r="AO199" s="256">
        <f ca="1">SUM(CA199:CC199)+SUM(AD199:AL199)</f>
        <v>0</v>
      </c>
      <c r="AP199" s="256"/>
      <c r="AQ199" s="256"/>
      <c r="AR199" s="256"/>
      <c r="AS199" s="256" cm="1">
        <f t="array" aca="1" ref="AS199" ca="1">_xlfn.XLOOKUP($A199&amp;$B199,'[2]产值及收款计划（2026）'!$A:$A&amp;'[2]产值及收款计划（2026）'!$B:$B,'[2]产值及收款计划（2026）'!AS:AS)</f>
        <v>0</v>
      </c>
      <c r="AT199" s="256" cm="1">
        <f t="array" aca="1" ref="AT199" ca="1">_xlfn.XLOOKUP($A199&amp;$B199,'[2]产值及收款计划（2026）'!$A:$A&amp;'[2]产值及收款计划（2026）'!$B:$B,'[2]产值及收款计划（2026）'!AT:AT)</f>
        <v>0</v>
      </c>
      <c r="AU199" s="256" cm="1">
        <f t="array" aca="1" ref="AU199" ca="1">_xlfn.XLOOKUP($A199&amp;$B199,'[2]产值及收款计划（2026）'!$A:$A&amp;'[2]产值及收款计划（2026）'!$B:$B,'[2]产值及收款计划（2026）'!AU:AU)</f>
        <v>0</v>
      </c>
      <c r="AV199" s="256" cm="1">
        <f t="array" aca="1" ref="AV199" ca="1">_xlfn.XLOOKUP($A199&amp;$B199,'[2]产值及收款计划（2026）'!$A:$A&amp;'[2]产值及收款计划（2026）'!$B:$B,'[2]产值及收款计划（2026）'!AV:AV)</f>
        <v>0</v>
      </c>
      <c r="AW199" s="256" cm="1">
        <f t="array" aca="1" ref="AW199" ca="1">_xlfn.XLOOKUP($A199&amp;$B199,'[2]产值及收款计划（2026）'!$A:$A&amp;'[2]产值及收款计划（2026）'!$B:$B,'[2]产值及收款计划（2026）'!AW:AW)</f>
        <v>73.8</v>
      </c>
      <c r="AX199" s="256" cm="1">
        <f t="array" aca="1" ref="AX199" ca="1">_xlfn.XLOOKUP($A199&amp;$B199,'[2]产值及收款计划（2026）'!$A:$A&amp;'[2]产值及收款计划（2026）'!$B:$B,'[2]产值及收款计划（2026）'!AX:AX)</f>
        <v>0</v>
      </c>
      <c r="AY199" s="256" cm="1">
        <f t="array" aca="1" ref="AY199" ca="1">_xlfn.XLOOKUP($A199&amp;$B199,'[2]产值及收款计划（2026）'!$A:$A&amp;'[2]产值及收款计划（2026）'!$B:$B,'[2]产值及收款计划（2026）'!AY:AY)</f>
        <v>8.1999999999999993</v>
      </c>
      <c r="AZ199" s="256" cm="1">
        <f t="array" aca="1" ref="AZ199" ca="1">_xlfn.XLOOKUP($A199&amp;$B199,'[2]产值及收款计划（2026）'!$A:$A&amp;'[2]产值及收款计划（2026）'!$B:$B,'[2]产值及收款计划（2026）'!AZ:AZ)</f>
        <v>8.1999999999999993</v>
      </c>
      <c r="BA199" s="256" cm="1">
        <f t="array" aca="1" ref="BA199" ca="1">_xlfn.XLOOKUP($A199&amp;$B199,'[2]产值及收款计划（2026）'!$A:$A&amp;'[2]产值及收款计划（2026）'!$B:$B,'[2]产值及收款计划（2026）'!BA:BA)</f>
        <v>0</v>
      </c>
      <c r="BB199" s="256" cm="1">
        <f t="array" aca="1" ref="BB199" ca="1">_xlfn.XLOOKUP($A199&amp;$B199,'[2]产值及收款计划（2026）'!$A:$A&amp;'[2]产值及收款计划（2026）'!$B:$B,'[2]产值及收款计划（2026）'!BB:BB)</f>
        <v>0</v>
      </c>
      <c r="BC199" s="256" cm="1">
        <f t="array" aca="1" ref="BC199" ca="1">_xlfn.XLOOKUP($A199&amp;$B199,'[2]产值及收款计划（2026）'!$A:$A&amp;'[2]产值及收款计划（2026）'!$B:$B,'[2]产值及收款计划（2026）'!BC:BC)</f>
        <v>0</v>
      </c>
      <c r="BD199" s="256" cm="1">
        <f t="array" aca="1" ref="BD199" ca="1">_xlfn.XLOOKUP($A199&amp;$B199,'[2]产值及收款计划（2026）'!$A:$A&amp;'[2]产值及收款计划（2026）'!$B:$B,'[2]产值及收款计划（2026）'!BD:BD)</f>
        <v>0</v>
      </c>
      <c r="BE199" s="256" cm="1">
        <f t="array" aca="1" ref="BE199" ca="1">_xlfn.XLOOKUP($A199&amp;$B199,'[2]产值及收款计划（2026）'!$A:$A&amp;'[2]产值及收款计划（2026）'!$B:$B,'[2]产值及收款计划（2026）'!BE:BE)</f>
        <v>0</v>
      </c>
      <c r="BF199" s="256" cm="1">
        <f t="array" aca="1" ref="BF199" ca="1">_xlfn.XLOOKUP($A199&amp;$B199,'[2]产值及收款计划（2026）'!$A:$A&amp;'[2]产值及收款计划（2026）'!$B:$B,'[2]产值及收款计划（2026）'!BF:BF)</f>
        <v>0</v>
      </c>
      <c r="BG199" s="256" cm="1">
        <f t="array" aca="1" ref="BG199" ca="1">_xlfn.XLOOKUP($A199&amp;$B199,'[2]产值及收款计划（2026）'!$A:$A&amp;'[2]产值及收款计划（2026）'!$B:$B,'[2]产值及收款计划（2026）'!BG:BG)</f>
        <v>0</v>
      </c>
      <c r="BH199" s="256" cm="1">
        <f t="array" aca="1" ref="BH199" ca="1">_xlfn.XLOOKUP($A199&amp;$B199,'[2]产值及收款计划（2026）'!$A:$A&amp;'[2]产值及收款计划（2026）'!$B:$B,'[2]产值及收款计划（2026）'!BH:BH)</f>
        <v>0</v>
      </c>
      <c r="BI199" s="256" cm="1">
        <f t="array" aca="1" ref="BI199" ca="1">_xlfn.XLOOKUP($A199&amp;$B199,'[2]产值及收款计划（2026）'!$A:$A&amp;'[2]产值及收款计划（2026）'!$B:$B,'[2]产值及收款计划（2026）'!BI:BI)</f>
        <v>0</v>
      </c>
      <c r="BJ199" s="256" cm="1">
        <f t="array" aca="1" ref="BJ199" ca="1">_xlfn.XLOOKUP($A199&amp;$B199,'[2]产值及收款计划（2026）'!$A:$A&amp;'[2]产值及收款计划（2026）'!$B:$B,'[2]产值及收款计划（2026）'!BJ:BJ)</f>
        <v>0</v>
      </c>
      <c r="BK199" s="256" cm="1">
        <f t="array" aca="1" ref="BK199" ca="1">_xlfn.XLOOKUP($A199&amp;$B199,'[2]产值及收款计划（2026）'!$A:$A&amp;'[2]产值及收款计划（2026）'!$B:$B,'[2]产值及收款计划（2026）'!BK:BK)</f>
        <v>0</v>
      </c>
      <c r="BL199" s="256" cm="1">
        <f t="array" aca="1" ref="BL199" ca="1">_xlfn.XLOOKUP($A199&amp;$B199,'[2]产值及收款计划（2026）'!$A:$A&amp;'[2]产值及收款计划（2026）'!$B:$B,'[2]产值及收款计划（2026）'!BL:BL)</f>
        <v>0</v>
      </c>
      <c r="BM199" s="256"/>
      <c r="BN199" s="256"/>
      <c r="BO199" s="256"/>
      <c r="BP199" s="256"/>
      <c r="BQ199" s="255" t="str" cm="1">
        <f t="array" aca="1" ref="BQ199" ca="1">_xlfn.XLOOKUP($A199&amp;$B199,'[2]产值及收款计划（2026）'!$A:$A&amp;'[2]产值及收款计划（2026）'!$B:$B,'[2]产值及收款计划（2026）'!BQ:BQ)</f>
        <v>浙江长三角规划设计研究咨询有限公司</v>
      </c>
      <c r="BR199" s="256" cm="1">
        <f t="array" aca="1" ref="BR199" ca="1">_xlfn.XLOOKUP($A199&amp;$B199,'[2]产值及收款计划（2026）'!$A:$A&amp;'[2]产值及收款计划（2026）'!$B:$B,'[2]产值及收款计划（2026）'!BR:BR)</f>
        <v>0</v>
      </c>
      <c r="CA199" s="256" cm="1">
        <f t="array" aca="1" ref="CA199" ca="1">_xlfn.XLOOKUP($A199&amp;$B199,'[2]产值及收款计划（2026）'!$A:$A&amp;'[2]产值及收款计划（2026）'!$B:$B,'[2]产值及收款计划（2026）'!CA:CA)</f>
        <v>0</v>
      </c>
      <c r="CB199" s="256" cm="1">
        <f t="array" aca="1" ref="CB199" ca="1">_xlfn.XLOOKUP($A199&amp;$B199,'[2]产值及收款计划（2026）'!$A:$A&amp;'[2]产值及收款计划（2026）'!$B:$B,'[2]产值及收款计划（2026）'!CB:CB)</f>
        <v>0</v>
      </c>
      <c r="CC199" s="256" cm="1">
        <f t="array" aca="1" ref="CC199" ca="1">_xlfn.XLOOKUP($A199&amp;$B199,'[2]产值及收款计划（2026）'!$A:$A&amp;'[2]产值及收款计划（2026）'!$B:$B,'[2]产值及收款计划（2026）'!CC:CC)</f>
        <v>0</v>
      </c>
      <c r="CD199" s="256" cm="1">
        <f t="array" aca="1" ref="CD199" ca="1">_xlfn.XLOOKUP($A199&amp;$B199,'[2]产值及收款计划（2026）'!$A:$A&amp;'[2]产值及收款计划（2026）'!$B:$B,'[2]产值及收款计划（2026）'!CD:CD)</f>
        <v>0</v>
      </c>
      <c r="CE199" s="256" cm="1">
        <f t="array" aca="1" ref="CE199" ca="1">_xlfn.XLOOKUP($A199&amp;$B199,'[2]产值及收款计划（2026）'!$A:$A&amp;'[2]产值及收款计划（2026）'!$B:$B,'[2]产值及收款计划（2026）'!CE:CE)</f>
        <v>0</v>
      </c>
      <c r="CF199" s="256" cm="1">
        <f t="array" aca="1" ref="CF199" ca="1">_xlfn.XLOOKUP($A199&amp;$B199,'[2]产值及收款计划（2026）'!$A:$A&amp;'[2]产值及收款计划（2026）'!$B:$B,'[2]产值及收款计划（2026）'!CF:CF)</f>
        <v>0</v>
      </c>
      <c r="CG199" s="256" cm="1">
        <f t="array" aca="1" ref="CG199" ca="1">_xlfn.XLOOKUP($A199&amp;$B199,'[2]产值及收款计划（2026）'!$A:$A&amp;'[2]产值及收款计划（2026）'!$B:$B,'[2]产值及收款计划（2026）'!CG:CG)</f>
        <v>0</v>
      </c>
      <c r="CH199" s="256" cm="1">
        <f t="array" aca="1" ref="CH199" ca="1">_xlfn.XLOOKUP($A199&amp;$B199,'[2]产值及收款计划（2026）'!$A:$A&amp;'[2]产值及收款计划（2026）'!$B:$B,'[2]产值及收款计划（2026）'!CH:CH)</f>
        <v>0</v>
      </c>
      <c r="CI199" s="256" cm="1">
        <f t="array" aca="1" ref="CI199" ca="1">_xlfn.XLOOKUP($A199&amp;$B199,'[2]产值及收款计划（2026）'!$A:$A&amp;'[2]产值及收款计划（2026）'!$B:$B,'[2]产值及收款计划（2026）'!CI:CI)</f>
        <v>0</v>
      </c>
      <c r="CJ199" s="256" cm="1">
        <f t="array" aca="1" ref="CJ199" ca="1">_xlfn.XLOOKUP($A199&amp;$B199,'[2]产值及收款计划（2026）'!$A:$A&amp;'[2]产值及收款计划（2026）'!$B:$B,'[2]产值及收款计划（2026）'!CJ:CJ)</f>
        <v>0</v>
      </c>
      <c r="CK199" s="256" cm="1">
        <f t="array" aca="1" ref="CK199" ca="1">_xlfn.XLOOKUP($A199&amp;$B199,'[2]产值及收款计划（2026）'!$A:$A&amp;'[2]产值及收款计划（2026）'!$B:$B,'[2]产值及收款计划（2026）'!CK:CK)</f>
        <v>0</v>
      </c>
      <c r="CL199" s="256" cm="1">
        <f t="array" aca="1" ref="CL199" ca="1">_xlfn.XLOOKUP($A199&amp;$B199,'[2]产值及收款计划（2026）'!$A:$A&amp;'[2]产值及收款计划（2026）'!$B:$B,'[2]产值及收款计划（2026）'!CL:CL)</f>
        <v>0</v>
      </c>
      <c r="DA199" s="256" cm="1">
        <f t="array" aca="1" ref="DA199" ca="1">_xlfn.XLOOKUP($A199&amp;$B199,'[2]产值及收款计划（2026）'!$A:$A&amp;'[2]产值及收款计划（2026）'!$B:$B,'[2]产值及收款计划（2026）'!DA:DA)</f>
        <v>0</v>
      </c>
      <c r="DB199" s="256" cm="1">
        <f t="array" aca="1" ref="DB199" ca="1">_xlfn.XLOOKUP($A199&amp;$B199,'[2]产值及收款计划（2026）'!$A:$A&amp;'[2]产值及收款计划（2026）'!$B:$B,'[2]产值及收款计划（2026）'!DB:DB)</f>
        <v>0</v>
      </c>
      <c r="DC199" s="256" cm="1">
        <f t="array" aca="1" ref="DC199" ca="1">_xlfn.XLOOKUP($A199&amp;$B199,'[2]产值及收款计划（2026）'!$A:$A&amp;'[2]产值及收款计划（2026）'!$B:$B,'[2]产值及收款计划（2026）'!DC:DC)</f>
        <v>0</v>
      </c>
      <c r="DD199" s="256" cm="1">
        <f t="array" aca="1" ref="DD199" ca="1">_xlfn.XLOOKUP($A199&amp;$B199,'[2]产值及收款计划（2026）'!$A:$A&amp;'[2]产值及收款计划（2026）'!$B:$B,'[2]产值及收款计划（2026）'!DD:DD)</f>
        <v>0</v>
      </c>
      <c r="DE199" s="256" cm="1">
        <f t="array" aca="1" ref="DE199" ca="1">_xlfn.XLOOKUP($A199&amp;$B199,'[2]产值及收款计划（2026）'!$A:$A&amp;'[2]产值及收款计划（2026）'!$B:$B,'[2]产值及收款计划（2026）'!DE:DE)</f>
        <v>0</v>
      </c>
      <c r="DF199" s="256" cm="1">
        <f t="array" aca="1" ref="DF199" ca="1">_xlfn.XLOOKUP($A199&amp;$B199,'[2]产值及收款计划（2026）'!$A:$A&amp;'[2]产值及收款计划（2026）'!$B:$B,'[2]产值及收款计划（2026）'!DF:DF)</f>
        <v>0</v>
      </c>
      <c r="DG199" s="256" cm="1">
        <f t="array" aca="1" ref="DG199" ca="1">_xlfn.XLOOKUP($A199&amp;$B199,'[2]产值及收款计划（2026）'!$A:$A&amp;'[2]产值及收款计划（2026）'!$B:$B,'[2]产值及收款计划（2026）'!DG:DG)</f>
        <v>0</v>
      </c>
      <c r="DH199" s="256" cm="1">
        <f t="array" aca="1" ref="DH199" ca="1">_xlfn.XLOOKUP($A199&amp;$B199,'[2]产值及收款计划（2026）'!$A:$A&amp;'[2]产值及收款计划（2026）'!$B:$B,'[2]产值及收款计划（2026）'!DH:DH)</f>
        <v>0</v>
      </c>
      <c r="DI199" s="256" cm="1">
        <f t="array" aca="1" ref="DI199" ca="1">_xlfn.XLOOKUP($A199&amp;$B199,'[2]产值及收款计划（2026）'!$A:$A&amp;'[2]产值及收款计划（2026）'!$B:$B,'[2]产值及收款计划（2026）'!DI:DI)</f>
        <v>0</v>
      </c>
      <c r="DJ199" s="256" cm="1">
        <f t="array" aca="1" ref="DJ199" ca="1">_xlfn.XLOOKUP($A199&amp;$B199,'[2]产值及收款计划（2026）'!$A:$A&amp;'[2]产值及收款计划（2026）'!$B:$B,'[2]产值及收款计划（2026）'!DJ:DJ)</f>
        <v>0</v>
      </c>
      <c r="DK199" s="256" cm="1">
        <f t="array" aca="1" ref="DK199" ca="1">_xlfn.XLOOKUP($A199&amp;$B199,'[2]产值及收款计划（2026）'!$A:$A&amp;'[2]产值及收款计划（2026）'!$B:$B,'[2]产值及收款计划（2026）'!DK:DK)</f>
        <v>0</v>
      </c>
      <c r="DL199" s="256" cm="1">
        <f t="array" aca="1" ref="DL199" ca="1">_xlfn.XLOOKUP($A199&amp;$B199,'[2]产值及收款计划（2026）'!$A:$A&amp;'[2]产值及收款计划（2026）'!$B:$B,'[2]产值及收款计划（2026）'!DL:DL)</f>
        <v>0</v>
      </c>
      <c r="DM199" s="264"/>
      <c r="DN199" s="250"/>
    </row>
    <row r="200" spans="1:118" ht="20.25" x14ac:dyDescent="0.15">
      <c r="A200" s="254">
        <f t="shared" ca="1" si="14"/>
        <v>19</v>
      </c>
      <c r="B200" s="254" t="s">
        <v>26</v>
      </c>
      <c r="C200" s="255" t="str" cm="1">
        <f t="array" aca="1" ref="C200" ca="1">_xlfn.XLOOKUP($A200&amp;$B200,'[2]产值及收款计划（2026）'!$A:$A&amp;'[2]产值及收款计划（2026）'!$B:$B,'[2]产值及收款计划（2026）'!C:C)</f>
        <v>ZHT2020070600031</v>
      </c>
      <c r="D200" s="255" t="str" cm="1">
        <f t="array" aca="1" ref="D200" ca="1">_xlfn.XLOOKUP($A200&amp;$B200,'[2]产值及收款计划（2026）'!$A:$A&amp;'[2]产值及收款计划（2026）'!$B:$B,'[2]产值及收款计划（2026）'!D:D)</f>
        <v>《松江区南永丰公交停车保养场新建工程BIM技术服务》项目</v>
      </c>
      <c r="E200" s="256" cm="1">
        <f t="array" aca="1" ref="E200" ca="1">_xlfn.XLOOKUP($A200&amp;$B200,'[2]产值及收款计划（2026）'!$A:$A&amp;'[2]产值及收款计划（2026）'!$B:$B,'[2]产值及收款计划（2026）'!E:E)</f>
        <v>24.4848</v>
      </c>
      <c r="F200" s="256" cm="1">
        <f t="array" aca="1" ref="F200" ca="1">_xlfn.XLOOKUP($A200&amp;$B200,'[2]产值及收款计划（2026）'!$A:$A&amp;'[2]产值及收款计划（2026）'!$B:$B,'[2]产值及收款计划（2026）'!F:F)</f>
        <v>24.4848</v>
      </c>
      <c r="G200" s="256" cm="1">
        <f t="array" aca="1" ref="G200" ca="1">_xlfn.XLOOKUP($A200&amp;$B200,'[2]产值及收款计划（2026）'!$A:$A&amp;'[2]产值及收款计划（2026）'!$B:$B,'[2]产值及收款计划（2026）'!G:G)</f>
        <v>0</v>
      </c>
      <c r="H200" s="256" cm="1">
        <f t="array" aca="1" ref="H200" ca="1">_xlfn.XLOOKUP($A200&amp;$B200,'[2]产值及收款计划（2026）'!$A:$A&amp;'[2]产值及收款计划（2026）'!$B:$B,'[2]产值及收款计划（2026）'!H:H)</f>
        <v>19.2</v>
      </c>
      <c r="I200" s="257" cm="1">
        <f t="array" aca="1" ref="I200" ca="1">_xlfn.XLOOKUP($A200&amp;$B200,'[2]产值及收款计划（2026）'!$A:$A&amp;'[2]产值及收款计划（2026）'!$B:$B,'[2]产值及收款计划（2026）'!I:I)</f>
        <v>0.78415996863360105</v>
      </c>
      <c r="J200" s="258" cm="1">
        <f t="array" aca="1" ref="J200" ca="1">_xlfn.XLOOKUP($A200&amp;$B200,'[2]产值及收款计划（2026）'!$A:$A&amp;'[2]产值及收款计划（2026）'!$B:$B,'[2]产值及收款计划（2026）'!J:J)</f>
        <v>0.06</v>
      </c>
      <c r="K200" s="256" cm="1">
        <f t="array" aca="1" ref="K200" ca="1">_xlfn.XLOOKUP($A200&amp;$B200,'[2]产值及收款计划（2026）'!$A:$A&amp;'[2]产值及收款计划（2026）'!$B:$B,'[2]产值及收款计划（2026）'!K:K)</f>
        <v>0</v>
      </c>
      <c r="L200" s="256" cm="1">
        <f t="array" aca="1" ref="L200" ca="1">_xlfn.XLOOKUP($A200&amp;$B200,'[2]产值及收款计划（2026）'!$A:$A&amp;'[2]产值及收款计划（2026）'!$B:$B,'[2]产值及收款计划（2026）'!L:L)</f>
        <v>0</v>
      </c>
      <c r="M200" s="256" t="str" cm="1">
        <f t="array" aca="1" ref="M200" ca="1">_xlfn.XLOOKUP($A200&amp;$B200,'[2]产值及收款计划（2026）'!$A:$A&amp;'[2]产值及收款计划（2026）'!$B:$B,'[2]产值及收款计划（2026）'!M:M)</f>
        <v>主导</v>
      </c>
      <c r="N200" s="256" cm="1">
        <f t="array" aca="1" ref="N200" ca="1">_xlfn.XLOOKUP($A200&amp;$B200,'[2]产值及收款计划（2026）'!$A:$A&amp;'[2]产值及收款计划（2026）'!$B:$B,'[2]产值及收款计划（2026）'!N:N)</f>
        <v>0</v>
      </c>
      <c r="O200" s="256" t="str" cm="1">
        <f t="array" aca="1" ref="O200" ca="1">_xlfn.XLOOKUP($A200&amp;$B200,'[2]产值及收款计划（2026）'!$A:$A&amp;'[2]产值及收款计划（2026）'!$B:$B,'[2]产值及收款计划（2026）'!O:O)</f>
        <v>龚小彪</v>
      </c>
      <c r="P200" s="255" t="str" cm="1">
        <f t="array" aca="1" ref="P200" ca="1">_xlfn.XLOOKUP($A200&amp;$B200,'[2]产值及收款计划（2026）'!$A:$A&amp;'[2]产值及收款计划（2026）'!$B:$B,'[2]产值及收款计划（2026）'!P:P)</f>
        <v>过往已完结</v>
      </c>
      <c r="Q200" s="256" cm="1">
        <f t="array" aca="1" ref="Q200" ca="1">_xlfn.XLOOKUP($A200&amp;$B200,'[2]产值及收款计划（2026）'!$A:$A&amp;'[2]产值及收款计划（2026）'!$B:$B,'[2]产值及收款计划（2026）'!Q:Q)</f>
        <v>0</v>
      </c>
      <c r="R200" s="256" cm="1">
        <f t="array" aca="1" ref="R200" ca="1">_xlfn.XLOOKUP($A200&amp;$B200,'[2]产值及收款计划（2026）'!$A:$A&amp;'[2]产值及收款计划（2026）'!$B:$B,'[2]产值及收款计划（2026）'!R:R)</f>
        <v>0</v>
      </c>
      <c r="S200" s="256" cm="1">
        <f t="array" aca="1" ref="S200" ca="1">_xlfn.XLOOKUP($A200&amp;$B200,'[2]产值及收款计划（2026）'!$A:$A&amp;'[2]产值及收款计划（2026）'!$B:$B,'[2]产值及收款计划（2026）'!S:S)</f>
        <v>0</v>
      </c>
      <c r="T200" s="256" cm="1">
        <f t="array" aca="1" ref="T200" ca="1">_xlfn.XLOOKUP($A200&amp;$B200,'[2]产值及收款计划（2026）'!$A:$A&amp;'[2]产值及收款计划（2026）'!$B:$B,'[2]产值及收款计划（2026）'!T:T)</f>
        <v>24.4848</v>
      </c>
      <c r="U200" s="256" cm="1">
        <f t="array" aca="1" ref="U200" ca="1">_xlfn.XLOOKUP($A200&amp;$B200,'[2]产值及收款计划（2026）'!$A:$A&amp;'[2]产值及收款计划（2026）'!$B:$B,'[2]产值及收款计划（2026）'!U:U)</f>
        <v>0</v>
      </c>
      <c r="V200" s="256" cm="1">
        <f t="array" aca="1" ref="V200" ca="1">_xlfn.XLOOKUP($A200&amp;$B200,'[2]产值及收款计划（2026）'!$A:$A&amp;'[2]产值及收款计划（2026）'!$B:$B,'[2]产值及收款计划（2026）'!V:V)</f>
        <v>0</v>
      </c>
      <c r="W200" s="256" cm="1">
        <f t="array" aca="1" ref="W200" ca="1">_xlfn.XLOOKUP($A200&amp;$B200,'[2]产值及收款计划（2026）'!$A:$A&amp;'[2]产值及收款计划（2026）'!$B:$B,'[2]产值及收款计划（2026）'!W:W)</f>
        <v>0</v>
      </c>
      <c r="X200" s="256" cm="1">
        <f t="array" aca="1" ref="X200" ca="1">_xlfn.XLOOKUP($A200&amp;$B200,'[2]产值及收款计划（2026）'!$A:$A&amp;'[2]产值及收款计划（2026）'!$B:$B,'[2]产值及收款计划（2026）'!X:X)</f>
        <v>0</v>
      </c>
      <c r="Y200" s="256" cm="1">
        <f t="array" aca="1" ref="Y200" ca="1">_xlfn.XLOOKUP($A200&amp;$B200,'[2]产值及收款计划（2026）'!$A:$A&amp;'[2]产值及收款计划（2026）'!$B:$B,'[2]产值及收款计划（2026）'!Y:Y)</f>
        <v>0</v>
      </c>
      <c r="Z200" s="256" cm="1">
        <f t="array" aca="1" ref="Z200" ca="1">_xlfn.XLOOKUP($A200&amp;$B200,'[2]产值及收款计划（2026）'!$A:$A&amp;'[2]产值及收款计划（2026）'!$B:$B,'[2]产值及收款计划（2026）'!Z:Z)</f>
        <v>0</v>
      </c>
      <c r="AA200" s="256" cm="1">
        <f t="array" aca="1" ref="AA200" ca="1">_xlfn.XLOOKUP($A200&amp;$B200,'[2]产值及收款计划（2026）'!$A:$A&amp;'[2]产值及收款计划（2026）'!$B:$B,'[2]产值及收款计划（2026）'!AA:AA)</f>
        <v>0</v>
      </c>
      <c r="AB200" s="256" cm="1">
        <f t="array" aca="1" ref="AB200" ca="1">_xlfn.XLOOKUP($A200&amp;$B200,'[2]产值及收款计划（2026）'!$A:$A&amp;'[2]产值及收款计划（2026）'!$B:$B,'[2]产值及收款计划（2026）'!AB:AB)</f>
        <v>0</v>
      </c>
      <c r="AC200" s="256" cm="1">
        <f t="array" aca="1" ref="AC200" ca="1">_xlfn.XLOOKUP($A200&amp;$B200,'[2]产值及收款计划（2026）'!$A:$A&amp;'[2]产值及收款计划（2026）'!$B:$B,'[2]产值及收款计划（2026）'!AC:AC)</f>
        <v>0</v>
      </c>
      <c r="AD200" s="256" cm="1">
        <f t="array" aca="1" ref="AD200" ca="1">_xlfn.XLOOKUP($A200&amp;$B200,'[2]产值及收款计划（2026）'!$A:$A&amp;'[2]产值及收款计划（2026）'!$B:$B,'[2]产值及收款计划（2026）'!AD:AD)</f>
        <v>0</v>
      </c>
      <c r="AE200" s="256" cm="1">
        <f t="array" aca="1" ref="AE200" ca="1">_xlfn.XLOOKUP($A200&amp;$B200,'[2]产值及收款计划（2026）'!$A:$A&amp;'[2]产值及收款计划（2026）'!$B:$B,'[2]产值及收款计划（2026）'!AE:AE)</f>
        <v>0</v>
      </c>
      <c r="AF200" s="256" cm="1">
        <f t="array" aca="1" ref="AF200" ca="1">_xlfn.XLOOKUP($A200&amp;$B200,'[2]产值及收款计划（2026）'!$A:$A&amp;'[2]产值及收款计划（2026）'!$B:$B,'[2]产值及收款计划（2026）'!AF:AF)</f>
        <v>0</v>
      </c>
      <c r="AG200" s="256" cm="1">
        <f t="array" aca="1" ref="AG200" ca="1">_xlfn.XLOOKUP($A200&amp;$B200,'[2]产值及收款计划（2026）'!$A:$A&amp;'[2]产值及收款计划（2026）'!$B:$B,'[2]产值及收款计划（2026）'!AG:AG)</f>
        <v>0</v>
      </c>
      <c r="AH200" s="256" cm="1">
        <f t="array" aca="1" ref="AH200" ca="1">_xlfn.XLOOKUP($A200&amp;$B200,'[2]产值及收款计划（2026）'!$A:$A&amp;'[2]产值及收款计划（2026）'!$B:$B,'[2]产值及收款计划（2026）'!AH:AH)</f>
        <v>0</v>
      </c>
      <c r="AI200" s="256" cm="1">
        <f t="array" aca="1" ref="AI200" ca="1">_xlfn.XLOOKUP($A200&amp;$B200,'[2]产值及收款计划（2026）'!$A:$A&amp;'[2]产值及收款计划（2026）'!$B:$B,'[2]产值及收款计划（2026）'!AI:AI)</f>
        <v>0</v>
      </c>
      <c r="AJ200" s="256" cm="1">
        <f t="array" aca="1" ref="AJ200" ca="1">_xlfn.XLOOKUP($A200&amp;$B200,'[2]产值及收款计划（2026）'!$A:$A&amp;'[2]产值及收款计划（2026）'!$B:$B,'[2]产值及收款计划（2026）'!AJ:AJ)</f>
        <v>0</v>
      </c>
      <c r="AK200" s="256" cm="1">
        <f t="array" aca="1" ref="AK200" ca="1">_xlfn.XLOOKUP($A200&amp;$B200,'[2]产值及收款计划（2026）'!$A:$A&amp;'[2]产值及收款计划（2026）'!$B:$B,'[2]产值及收款计划（2026）'!AK:AK)</f>
        <v>0</v>
      </c>
      <c r="AL200" s="256" cm="1">
        <f t="array" aca="1" ref="AL200" ca="1">_xlfn.XLOOKUP($A200&amp;$B200,'[2]产值及收款计划（2026）'!$A:$A&amp;'[2]产值及收款计划（2026）'!$B:$B,'[2]产值及收款计划（2026）'!AL:AL)</f>
        <v>0</v>
      </c>
      <c r="AM200" s="263" t="e" cm="1">
        <f t="array" aca="1" ref="AM200" ca="1">_xlfn.LET(_xlpm.勾选月份状态数组,TRANSPOSE('PPT(12-15页）-TOP10'!$A$3:$A$14),_xlpm.选择数据区,IF('PPT(12-15页）-TOP10'!$E$3="收款",$BA200:$BL200,$AA200:$AL200),SUM(_xlfn._xlws.FILTER(_xlpm.选择数据区,_xlpm.勾选月份状态数组,"")))</f>
        <v>#NAME?</v>
      </c>
      <c r="AN200" s="256" t="e" cm="1">
        <f t="array" aca="1" ref="AN200" ca="1">_xlfn.LET(_xlpm.勾选月份状态数组,TRANSPOSE('PPT(12-15页）-TOP10'!$A$3:$A$14),_xlpm.选择数据区,IF('PPT(12-15页）-TOP10'!$E$3="收款",$DA200:$DL200,$CA200:$CL200),SUM(_xlfn._xlws.FILTER(_xlpm.选择数据区,_xlpm.勾选月份状态数组,"")))</f>
        <v>#NAME?</v>
      </c>
      <c r="AO200" s="256">
        <f ca="1">SUM(CA200:CC200)+SUM(AD200:AL200)</f>
        <v>0</v>
      </c>
      <c r="AP200" s="256"/>
      <c r="AQ200" s="256"/>
      <c r="AR200" s="256"/>
      <c r="AS200" s="256" cm="1">
        <f t="array" aca="1" ref="AS200" ca="1">_xlfn.XLOOKUP($A200&amp;$B200,'[2]产值及收款计划（2026）'!$A:$A&amp;'[2]产值及收款计划（2026）'!$B:$B,'[2]产值及收款计划（2026）'!AS:AS)</f>
        <v>0</v>
      </c>
      <c r="AT200" s="256" cm="1">
        <f t="array" aca="1" ref="AT200" ca="1">_xlfn.XLOOKUP($A200&amp;$B200,'[2]产值及收款计划（2026）'!$A:$A&amp;'[2]产值及收款计划（2026）'!$B:$B,'[2]产值及收款计划（2026）'!AT:AT)</f>
        <v>0</v>
      </c>
      <c r="AU200" s="256" cm="1">
        <f t="array" aca="1" ref="AU200" ca="1">_xlfn.XLOOKUP($A200&amp;$B200,'[2]产值及收款计划（2026）'!$A:$A&amp;'[2]产值及收款计划（2026）'!$B:$B,'[2]产值及收款计划（2026）'!AU:AU)</f>
        <v>0</v>
      </c>
      <c r="AV200" s="256" cm="1">
        <f t="array" aca="1" ref="AV200" ca="1">_xlfn.XLOOKUP($A200&amp;$B200,'[2]产值及收款计划（2026）'!$A:$A&amp;'[2]产值及收款计划（2026）'!$B:$B,'[2]产值及收款计划（2026）'!AV:AV)</f>
        <v>0</v>
      </c>
      <c r="AW200" s="256" cm="1">
        <f t="array" aca="1" ref="AW200" ca="1">_xlfn.XLOOKUP($A200&amp;$B200,'[2]产值及收款计划（2026）'!$A:$A&amp;'[2]产值及收款计划（2026）'!$B:$B,'[2]产值及收款计划（2026）'!AW:AW)</f>
        <v>22.3248</v>
      </c>
      <c r="AX200" s="256" cm="1">
        <f t="array" aca="1" ref="AX200" ca="1">_xlfn.XLOOKUP($A200&amp;$B200,'[2]产值及收款计划（2026）'!$A:$A&amp;'[2]产值及收款计划（2026）'!$B:$B,'[2]产值及收款计划（2026）'!AX:AX)</f>
        <v>0</v>
      </c>
      <c r="AY200" s="256" cm="1">
        <f t="array" aca="1" ref="AY200" ca="1">_xlfn.XLOOKUP($A200&amp;$B200,'[2]产值及收款计划（2026）'!$A:$A&amp;'[2]产值及收款计划（2026）'!$B:$B,'[2]产值及收款计划（2026）'!AY:AY)</f>
        <v>2.16</v>
      </c>
      <c r="AZ200" s="256" cm="1">
        <f t="array" aca="1" ref="AZ200" ca="1">_xlfn.XLOOKUP($A200&amp;$B200,'[2]产值及收款计划（2026）'!$A:$A&amp;'[2]产值及收款计划（2026）'!$B:$B,'[2]产值及收款计划（2026）'!AZ:AZ)</f>
        <v>2.16</v>
      </c>
      <c r="BA200" s="256" cm="1">
        <f t="array" aca="1" ref="BA200" ca="1">_xlfn.XLOOKUP($A200&amp;$B200,'[2]产值及收款计划（2026）'!$A:$A&amp;'[2]产值及收款计划（2026）'!$B:$B,'[2]产值及收款计划（2026）'!BA:BA)</f>
        <v>0</v>
      </c>
      <c r="BB200" s="256" cm="1">
        <f t="array" aca="1" ref="BB200" ca="1">_xlfn.XLOOKUP($A200&amp;$B200,'[2]产值及收款计划（2026）'!$A:$A&amp;'[2]产值及收款计划（2026）'!$B:$B,'[2]产值及收款计划（2026）'!BB:BB)</f>
        <v>0</v>
      </c>
      <c r="BC200" s="256" cm="1">
        <f t="array" aca="1" ref="BC200" ca="1">_xlfn.XLOOKUP($A200&amp;$B200,'[2]产值及收款计划（2026）'!$A:$A&amp;'[2]产值及收款计划（2026）'!$B:$B,'[2]产值及收款计划（2026）'!BC:BC)</f>
        <v>0</v>
      </c>
      <c r="BD200" s="256" cm="1">
        <f t="array" aca="1" ref="BD200" ca="1">_xlfn.XLOOKUP($A200&amp;$B200,'[2]产值及收款计划（2026）'!$A:$A&amp;'[2]产值及收款计划（2026）'!$B:$B,'[2]产值及收款计划（2026）'!BD:BD)</f>
        <v>0</v>
      </c>
      <c r="BE200" s="256" cm="1">
        <f t="array" aca="1" ref="BE200" ca="1">_xlfn.XLOOKUP($A200&amp;$B200,'[2]产值及收款计划（2026）'!$A:$A&amp;'[2]产值及收款计划（2026）'!$B:$B,'[2]产值及收款计划（2026）'!BE:BE)</f>
        <v>0</v>
      </c>
      <c r="BF200" s="256" cm="1">
        <f t="array" aca="1" ref="BF200" ca="1">_xlfn.XLOOKUP($A200&amp;$B200,'[2]产值及收款计划（2026）'!$A:$A&amp;'[2]产值及收款计划（2026）'!$B:$B,'[2]产值及收款计划（2026）'!BF:BF)</f>
        <v>0</v>
      </c>
      <c r="BG200" s="256" cm="1">
        <f t="array" aca="1" ref="BG200" ca="1">_xlfn.XLOOKUP($A200&amp;$B200,'[2]产值及收款计划（2026）'!$A:$A&amp;'[2]产值及收款计划（2026）'!$B:$B,'[2]产值及收款计划（2026）'!BG:BG)</f>
        <v>0</v>
      </c>
      <c r="BH200" s="256" cm="1">
        <f t="array" aca="1" ref="BH200" ca="1">_xlfn.XLOOKUP($A200&amp;$B200,'[2]产值及收款计划（2026）'!$A:$A&amp;'[2]产值及收款计划（2026）'!$B:$B,'[2]产值及收款计划（2026）'!BH:BH)</f>
        <v>0</v>
      </c>
      <c r="BI200" s="256" cm="1">
        <f t="array" aca="1" ref="BI200" ca="1">_xlfn.XLOOKUP($A200&amp;$B200,'[2]产值及收款计划（2026）'!$A:$A&amp;'[2]产值及收款计划（2026）'!$B:$B,'[2]产值及收款计划（2026）'!BI:BI)</f>
        <v>0</v>
      </c>
      <c r="BJ200" s="256" cm="1">
        <f t="array" aca="1" ref="BJ200" ca="1">_xlfn.XLOOKUP($A200&amp;$B200,'[2]产值及收款计划（2026）'!$A:$A&amp;'[2]产值及收款计划（2026）'!$B:$B,'[2]产值及收款计划（2026）'!BJ:BJ)</f>
        <v>0</v>
      </c>
      <c r="BK200" s="256" cm="1">
        <f t="array" aca="1" ref="BK200" ca="1">_xlfn.XLOOKUP($A200&amp;$B200,'[2]产值及收款计划（2026）'!$A:$A&amp;'[2]产值及收款计划（2026）'!$B:$B,'[2]产值及收款计划（2026）'!BK:BK)</f>
        <v>0</v>
      </c>
      <c r="BL200" s="256" cm="1">
        <f t="array" aca="1" ref="BL200" ca="1">_xlfn.XLOOKUP($A200&amp;$B200,'[2]产值及收款计划（2026）'!$A:$A&amp;'[2]产值及收款计划（2026）'!$B:$B,'[2]产值及收款计划（2026）'!BL:BL)</f>
        <v>0</v>
      </c>
      <c r="BM200" s="256"/>
      <c r="BN200" s="256"/>
      <c r="BO200" s="256"/>
      <c r="BP200" s="256"/>
      <c r="BQ200" s="255" t="str" cm="1">
        <f t="array" aca="1" ref="BQ200" ca="1">_xlfn.XLOOKUP($A200&amp;$B200,'[2]产值及收款计划（2026）'!$A:$A&amp;'[2]产值及收款计划（2026）'!$B:$B,'[2]产值及收款计划（2026）'!BQ:BQ)</f>
        <v>上海市城市建设设计研究总院（集团）有限公司</v>
      </c>
      <c r="BR200" s="256" cm="1">
        <f t="array" aca="1" ref="BR200" ca="1">_xlfn.XLOOKUP($A200&amp;$B200,'[2]产值及收款计划（2026）'!$A:$A&amp;'[2]产值及收款计划（2026）'!$B:$B,'[2]产值及收款计划（2026）'!BR:BR)</f>
        <v>0</v>
      </c>
      <c r="CA200" s="256" cm="1">
        <f t="array" aca="1" ref="CA200" ca="1">_xlfn.XLOOKUP($A200&amp;$B200,'[2]产值及收款计划（2026）'!$A:$A&amp;'[2]产值及收款计划（2026）'!$B:$B,'[2]产值及收款计划（2026）'!CA:CA)</f>
        <v>0</v>
      </c>
      <c r="CB200" s="256" cm="1">
        <f t="array" aca="1" ref="CB200" ca="1">_xlfn.XLOOKUP($A200&amp;$B200,'[2]产值及收款计划（2026）'!$A:$A&amp;'[2]产值及收款计划（2026）'!$B:$B,'[2]产值及收款计划（2026）'!CB:CB)</f>
        <v>0</v>
      </c>
      <c r="CC200" s="256" cm="1">
        <f t="array" aca="1" ref="CC200" ca="1">_xlfn.XLOOKUP($A200&amp;$B200,'[2]产值及收款计划（2026）'!$A:$A&amp;'[2]产值及收款计划（2026）'!$B:$B,'[2]产值及收款计划（2026）'!CC:CC)</f>
        <v>0</v>
      </c>
      <c r="CD200" s="256" cm="1">
        <f t="array" aca="1" ref="CD200" ca="1">_xlfn.XLOOKUP($A200&amp;$B200,'[2]产值及收款计划（2026）'!$A:$A&amp;'[2]产值及收款计划（2026）'!$B:$B,'[2]产值及收款计划（2026）'!CD:CD)</f>
        <v>0</v>
      </c>
      <c r="CE200" s="256" cm="1">
        <f t="array" aca="1" ref="CE200" ca="1">_xlfn.XLOOKUP($A200&amp;$B200,'[2]产值及收款计划（2026）'!$A:$A&amp;'[2]产值及收款计划（2026）'!$B:$B,'[2]产值及收款计划（2026）'!CE:CE)</f>
        <v>0</v>
      </c>
      <c r="CF200" s="256" cm="1">
        <f t="array" aca="1" ref="CF200" ca="1">_xlfn.XLOOKUP($A200&amp;$B200,'[2]产值及收款计划（2026）'!$A:$A&amp;'[2]产值及收款计划（2026）'!$B:$B,'[2]产值及收款计划（2026）'!CF:CF)</f>
        <v>0</v>
      </c>
      <c r="CG200" s="256" cm="1">
        <f t="array" aca="1" ref="CG200" ca="1">_xlfn.XLOOKUP($A200&amp;$B200,'[2]产值及收款计划（2026）'!$A:$A&amp;'[2]产值及收款计划（2026）'!$B:$B,'[2]产值及收款计划（2026）'!CG:CG)</f>
        <v>0</v>
      </c>
      <c r="CH200" s="256" cm="1">
        <f t="array" aca="1" ref="CH200" ca="1">_xlfn.XLOOKUP($A200&amp;$B200,'[2]产值及收款计划（2026）'!$A:$A&amp;'[2]产值及收款计划（2026）'!$B:$B,'[2]产值及收款计划（2026）'!CH:CH)</f>
        <v>0</v>
      </c>
      <c r="CI200" s="256" cm="1">
        <f t="array" aca="1" ref="CI200" ca="1">_xlfn.XLOOKUP($A200&amp;$B200,'[2]产值及收款计划（2026）'!$A:$A&amp;'[2]产值及收款计划（2026）'!$B:$B,'[2]产值及收款计划（2026）'!CI:CI)</f>
        <v>0</v>
      </c>
      <c r="CJ200" s="256" cm="1">
        <f t="array" aca="1" ref="CJ200" ca="1">_xlfn.XLOOKUP($A200&amp;$B200,'[2]产值及收款计划（2026）'!$A:$A&amp;'[2]产值及收款计划（2026）'!$B:$B,'[2]产值及收款计划（2026）'!CJ:CJ)</f>
        <v>0</v>
      </c>
      <c r="CK200" s="256" cm="1">
        <f t="array" aca="1" ref="CK200" ca="1">_xlfn.XLOOKUP($A200&amp;$B200,'[2]产值及收款计划（2026）'!$A:$A&amp;'[2]产值及收款计划（2026）'!$B:$B,'[2]产值及收款计划（2026）'!CK:CK)</f>
        <v>0</v>
      </c>
      <c r="CL200" s="256" cm="1">
        <f t="array" aca="1" ref="CL200" ca="1">_xlfn.XLOOKUP($A200&amp;$B200,'[2]产值及收款计划（2026）'!$A:$A&amp;'[2]产值及收款计划（2026）'!$B:$B,'[2]产值及收款计划（2026）'!CL:CL)</f>
        <v>0</v>
      </c>
      <c r="DA200" s="256" cm="1">
        <f t="array" aca="1" ref="DA200" ca="1">_xlfn.XLOOKUP($A200&amp;$B200,'[2]产值及收款计划（2026）'!$A:$A&amp;'[2]产值及收款计划（2026）'!$B:$B,'[2]产值及收款计划（2026）'!DA:DA)</f>
        <v>0</v>
      </c>
      <c r="DB200" s="256" cm="1">
        <f t="array" aca="1" ref="DB200" ca="1">_xlfn.XLOOKUP($A200&amp;$B200,'[2]产值及收款计划（2026）'!$A:$A&amp;'[2]产值及收款计划（2026）'!$B:$B,'[2]产值及收款计划（2026）'!DB:DB)</f>
        <v>0</v>
      </c>
      <c r="DC200" s="256" cm="1">
        <f t="array" aca="1" ref="DC200" ca="1">_xlfn.XLOOKUP($A200&amp;$B200,'[2]产值及收款计划（2026）'!$A:$A&amp;'[2]产值及收款计划（2026）'!$B:$B,'[2]产值及收款计划（2026）'!DC:DC)</f>
        <v>0</v>
      </c>
      <c r="DD200" s="256" cm="1">
        <f t="array" aca="1" ref="DD200" ca="1">_xlfn.XLOOKUP($A200&amp;$B200,'[2]产值及收款计划（2026）'!$A:$A&amp;'[2]产值及收款计划（2026）'!$B:$B,'[2]产值及收款计划（2026）'!DD:DD)</f>
        <v>0</v>
      </c>
      <c r="DE200" s="256" cm="1">
        <f t="array" aca="1" ref="DE200" ca="1">_xlfn.XLOOKUP($A200&amp;$B200,'[2]产值及收款计划（2026）'!$A:$A&amp;'[2]产值及收款计划（2026）'!$B:$B,'[2]产值及收款计划（2026）'!DE:DE)</f>
        <v>0</v>
      </c>
      <c r="DF200" s="256" cm="1">
        <f t="array" aca="1" ref="DF200" ca="1">_xlfn.XLOOKUP($A200&amp;$B200,'[2]产值及收款计划（2026）'!$A:$A&amp;'[2]产值及收款计划（2026）'!$B:$B,'[2]产值及收款计划（2026）'!DF:DF)</f>
        <v>0</v>
      </c>
      <c r="DG200" s="256" cm="1">
        <f t="array" aca="1" ref="DG200" ca="1">_xlfn.XLOOKUP($A200&amp;$B200,'[2]产值及收款计划（2026）'!$A:$A&amp;'[2]产值及收款计划（2026）'!$B:$B,'[2]产值及收款计划（2026）'!DG:DG)</f>
        <v>0</v>
      </c>
      <c r="DH200" s="256" cm="1">
        <f t="array" aca="1" ref="DH200" ca="1">_xlfn.XLOOKUP($A200&amp;$B200,'[2]产值及收款计划（2026）'!$A:$A&amp;'[2]产值及收款计划（2026）'!$B:$B,'[2]产值及收款计划（2026）'!DH:DH)</f>
        <v>0</v>
      </c>
      <c r="DI200" s="256" cm="1">
        <f t="array" aca="1" ref="DI200" ca="1">_xlfn.XLOOKUP($A200&amp;$B200,'[2]产值及收款计划（2026）'!$A:$A&amp;'[2]产值及收款计划（2026）'!$B:$B,'[2]产值及收款计划（2026）'!DI:DI)</f>
        <v>0</v>
      </c>
      <c r="DJ200" s="256" cm="1">
        <f t="array" aca="1" ref="DJ200" ca="1">_xlfn.XLOOKUP($A200&amp;$B200,'[2]产值及收款计划（2026）'!$A:$A&amp;'[2]产值及收款计划（2026）'!$B:$B,'[2]产值及收款计划（2026）'!DJ:DJ)</f>
        <v>0</v>
      </c>
      <c r="DK200" s="256" cm="1">
        <f t="array" aca="1" ref="DK200" ca="1">_xlfn.XLOOKUP($A200&amp;$B200,'[2]产值及收款计划（2026）'!$A:$A&amp;'[2]产值及收款计划（2026）'!$B:$B,'[2]产值及收款计划（2026）'!DK:DK)</f>
        <v>0</v>
      </c>
      <c r="DL200" s="256" cm="1">
        <f t="array" aca="1" ref="DL200" ca="1">_xlfn.XLOOKUP($A200&amp;$B200,'[2]产值及收款计划（2026）'!$A:$A&amp;'[2]产值及收款计划（2026）'!$B:$B,'[2]产值及收款计划（2026）'!DL:DL)</f>
        <v>0</v>
      </c>
      <c r="DM200" s="264"/>
      <c r="DN200" s="250"/>
    </row>
    <row r="201" spans="1:118" ht="20.25" x14ac:dyDescent="0.15">
      <c r="A201" s="254">
        <f t="shared" ca="1" si="14"/>
        <v>20</v>
      </c>
      <c r="B201" s="254" t="s">
        <v>26</v>
      </c>
      <c r="C201" s="255" t="str" cm="1">
        <f t="array" aca="1" ref="C201" ca="1">_xlfn.XLOOKUP($A201&amp;$B201,'[2]产值及收款计划（2026）'!$A:$A&amp;'[2]产值及收款计划（2026）'!$B:$B,'[2]产值及收款计划（2026）'!C:C)</f>
        <v>ZHT2024071100087</v>
      </c>
      <c r="D201" s="255" t="str" cm="1">
        <f t="array" aca="1" ref="D201" ca="1">_xlfn.XLOOKUP($A201&amp;$B201,'[2]产值及收款计划（2026）'!$A:$A&amp;'[2]产值及收款计划（2026）'!$B:$B,'[2]产值及收款计划（2026）'!D:D)</f>
        <v>BIM数据处理与业务应用支撑系统</v>
      </c>
      <c r="E201" s="256" cm="1">
        <f t="array" aca="1" ref="E201" ca="1">_xlfn.XLOOKUP($A201&amp;$B201,'[2]产值及收款计划（2026）'!$A:$A&amp;'[2]产值及收款计划（2026）'!$B:$B,'[2]产值及收款计划（2026）'!E:E)</f>
        <v>60</v>
      </c>
      <c r="F201" s="256" cm="1">
        <f t="array" aca="1" ref="F201" ca="1">_xlfn.XLOOKUP($A201&amp;$B201,'[2]产值及收款计划（2026）'!$A:$A&amp;'[2]产值及收款计划（2026）'!$B:$B,'[2]产值及收款计划（2026）'!F:F)</f>
        <v>60</v>
      </c>
      <c r="G201" s="256" cm="1">
        <f t="array" aca="1" ref="G201" ca="1">_xlfn.XLOOKUP($A201&amp;$B201,'[2]产值及收款计划（2026）'!$A:$A&amp;'[2]产值及收款计划（2026）'!$B:$B,'[2]产值及收款计划（2026）'!G:G)</f>
        <v>0</v>
      </c>
      <c r="H201" s="256" cm="1">
        <f t="array" aca="1" ref="H201" ca="1">_xlfn.XLOOKUP($A201&amp;$B201,'[2]产值及收款计划（2026）'!$A:$A&amp;'[2]产值及收款计划（2026）'!$B:$B,'[2]产值及收款计划（2026）'!H:H)</f>
        <v>51.761800000000001</v>
      </c>
      <c r="I201" s="257" cm="1">
        <f t="array" aca="1" ref="I201" ca="1">_xlfn.XLOOKUP($A201&amp;$B201,'[2]产值及收款计划（2026）'!$A:$A&amp;'[2]产值及收款计划（2026）'!$B:$B,'[2]产值及收款计划（2026）'!I:I)</f>
        <v>0.862696666666667</v>
      </c>
      <c r="J201" s="258" cm="1">
        <f t="array" aca="1" ref="J201" ca="1">_xlfn.XLOOKUP($A201&amp;$B201,'[2]产值及收款计划（2026）'!$A:$A&amp;'[2]产值及收款计划（2026）'!$B:$B,'[2]产值及收款计划（2026）'!J:J)</f>
        <v>0.06</v>
      </c>
      <c r="K201" s="256" cm="1">
        <f t="array" aca="1" ref="K201" ca="1">_xlfn.XLOOKUP($A201&amp;$B201,'[2]产值及收款计划（2026）'!$A:$A&amp;'[2]产值及收款计划（2026）'!$B:$B,'[2]产值及收款计划（2026）'!K:K)</f>
        <v>0</v>
      </c>
      <c r="L201" s="256" cm="1">
        <f t="array" aca="1" ref="L201" ca="1">_xlfn.XLOOKUP($A201&amp;$B201,'[2]产值及收款计划（2026）'!$A:$A&amp;'[2]产值及收款计划（2026）'!$B:$B,'[2]产值及收款计划（2026）'!L:L)</f>
        <v>0</v>
      </c>
      <c r="M201" s="256" t="str" cm="1">
        <f t="array" aca="1" ref="M201" ca="1">_xlfn.XLOOKUP($A201&amp;$B201,'[2]产值及收款计划（2026）'!$A:$A&amp;'[2]产值及收款计划（2026）'!$B:$B,'[2]产值及收款计划（2026）'!M:M)</f>
        <v>主导</v>
      </c>
      <c r="N201" s="256" cm="1">
        <f t="array" aca="1" ref="N201" ca="1">_xlfn.XLOOKUP($A201&amp;$B201,'[2]产值及收款计划（2026）'!$A:$A&amp;'[2]产值及收款计划（2026）'!$B:$B,'[2]产值及收款计划（2026）'!N:N)</f>
        <v>0</v>
      </c>
      <c r="O201" s="256" t="str" cm="1">
        <f t="array" aca="1" ref="O201" ca="1">_xlfn.XLOOKUP($A201&amp;$B201,'[2]产值及收款计划（2026）'!$A:$A&amp;'[2]产值及收款计划（2026）'!$B:$B,'[2]产值及收款计划（2026）'!O:O)</f>
        <v>谢娇</v>
      </c>
      <c r="P201" s="255" t="str" cm="1">
        <f t="array" aca="1" ref="P201" ca="1">_xlfn.XLOOKUP($A201&amp;$B201,'[2]产值及收款计划（2026）'!$A:$A&amp;'[2]产值及收款计划（2026）'!$B:$B,'[2]产值及收款计划（2026）'!P:P)</f>
        <v>过往已完结</v>
      </c>
      <c r="Q201" s="256" cm="1">
        <f t="array" aca="1" ref="Q201" ca="1">_xlfn.XLOOKUP($A201&amp;$B201,'[2]产值及收款计划（2026）'!$A:$A&amp;'[2]产值及收款计划（2026）'!$B:$B,'[2]产值及收款计划（2026）'!Q:Q)</f>
        <v>0</v>
      </c>
      <c r="R201" s="256" cm="1">
        <f t="array" aca="1" ref="R201" ca="1">_xlfn.XLOOKUP($A201&amp;$B201,'[2]产值及收款计划（2026）'!$A:$A&amp;'[2]产值及收款计划（2026）'!$B:$B,'[2]产值及收款计划（2026）'!R:R)</f>
        <v>0</v>
      </c>
      <c r="S201" s="256" cm="1">
        <f t="array" aca="1" ref="S201" ca="1">_xlfn.XLOOKUP($A201&amp;$B201,'[2]产值及收款计划（2026）'!$A:$A&amp;'[2]产值及收款计划（2026）'!$B:$B,'[2]产值及收款计划（2026）'!S:S)</f>
        <v>0</v>
      </c>
      <c r="T201" s="256" cm="1">
        <f t="array" aca="1" ref="T201" ca="1">_xlfn.XLOOKUP($A201&amp;$B201,'[2]产值及收款计划（2026）'!$A:$A&amp;'[2]产值及收款计划（2026）'!$B:$B,'[2]产值及收款计划（2026）'!T:T)</f>
        <v>60</v>
      </c>
      <c r="U201" s="256" cm="1">
        <f t="array" aca="1" ref="U201" ca="1">_xlfn.XLOOKUP($A201&amp;$B201,'[2]产值及收款计划（2026）'!$A:$A&amp;'[2]产值及收款计划（2026）'!$B:$B,'[2]产值及收款计划（2026）'!U:U)</f>
        <v>0</v>
      </c>
      <c r="V201" s="256" cm="1">
        <f t="array" aca="1" ref="V201" ca="1">_xlfn.XLOOKUP($A201&amp;$B201,'[2]产值及收款计划（2026）'!$A:$A&amp;'[2]产值及收款计划（2026）'!$B:$B,'[2]产值及收款计划（2026）'!V:V)</f>
        <v>0</v>
      </c>
      <c r="W201" s="256" cm="1">
        <f t="array" aca="1" ref="W201" ca="1">_xlfn.XLOOKUP($A201&amp;$B201,'[2]产值及收款计划（2026）'!$A:$A&amp;'[2]产值及收款计划（2026）'!$B:$B,'[2]产值及收款计划（2026）'!W:W)</f>
        <v>0</v>
      </c>
      <c r="X201" s="256" cm="1">
        <f t="array" aca="1" ref="X201" ca="1">_xlfn.XLOOKUP($A201&amp;$B201,'[2]产值及收款计划（2026）'!$A:$A&amp;'[2]产值及收款计划（2026）'!$B:$B,'[2]产值及收款计划（2026）'!X:X)</f>
        <v>0</v>
      </c>
      <c r="Y201" s="256" cm="1">
        <f t="array" aca="1" ref="Y201" ca="1">_xlfn.XLOOKUP($A201&amp;$B201,'[2]产值及收款计划（2026）'!$A:$A&amp;'[2]产值及收款计划（2026）'!$B:$B,'[2]产值及收款计划（2026）'!Y:Y)</f>
        <v>0</v>
      </c>
      <c r="Z201" s="256" cm="1">
        <f t="array" aca="1" ref="Z201" ca="1">_xlfn.XLOOKUP($A201&amp;$B201,'[2]产值及收款计划（2026）'!$A:$A&amp;'[2]产值及收款计划（2026）'!$B:$B,'[2]产值及收款计划（2026）'!Z:Z)</f>
        <v>0</v>
      </c>
      <c r="AA201" s="256" cm="1">
        <f t="array" aca="1" ref="AA201" ca="1">_xlfn.XLOOKUP($A201&amp;$B201,'[2]产值及收款计划（2026）'!$A:$A&amp;'[2]产值及收款计划（2026）'!$B:$B,'[2]产值及收款计划（2026）'!AA:AA)</f>
        <v>0</v>
      </c>
      <c r="AB201" s="256" cm="1">
        <f t="array" aca="1" ref="AB201" ca="1">_xlfn.XLOOKUP($A201&amp;$B201,'[2]产值及收款计划（2026）'!$A:$A&amp;'[2]产值及收款计划（2026）'!$B:$B,'[2]产值及收款计划（2026）'!AB:AB)</f>
        <v>0</v>
      </c>
      <c r="AC201" s="256" cm="1">
        <f t="array" aca="1" ref="AC201" ca="1">_xlfn.XLOOKUP($A201&amp;$B201,'[2]产值及收款计划（2026）'!$A:$A&amp;'[2]产值及收款计划（2026）'!$B:$B,'[2]产值及收款计划（2026）'!AC:AC)</f>
        <v>0</v>
      </c>
      <c r="AD201" s="256" cm="1">
        <f t="array" aca="1" ref="AD201" ca="1">_xlfn.XLOOKUP($A201&amp;$B201,'[2]产值及收款计划（2026）'!$A:$A&amp;'[2]产值及收款计划（2026）'!$B:$B,'[2]产值及收款计划（2026）'!AD:AD)</f>
        <v>0</v>
      </c>
      <c r="AE201" s="256" cm="1">
        <f t="array" aca="1" ref="AE201" ca="1">_xlfn.XLOOKUP($A201&amp;$B201,'[2]产值及收款计划（2026）'!$A:$A&amp;'[2]产值及收款计划（2026）'!$B:$B,'[2]产值及收款计划（2026）'!AE:AE)</f>
        <v>0</v>
      </c>
      <c r="AF201" s="256" cm="1">
        <f t="array" aca="1" ref="AF201" ca="1">_xlfn.XLOOKUP($A201&amp;$B201,'[2]产值及收款计划（2026）'!$A:$A&amp;'[2]产值及收款计划（2026）'!$B:$B,'[2]产值及收款计划（2026）'!AF:AF)</f>
        <v>0</v>
      </c>
      <c r="AG201" s="256" cm="1">
        <f t="array" aca="1" ref="AG201" ca="1">_xlfn.XLOOKUP($A201&amp;$B201,'[2]产值及收款计划（2026）'!$A:$A&amp;'[2]产值及收款计划（2026）'!$B:$B,'[2]产值及收款计划（2026）'!AG:AG)</f>
        <v>0</v>
      </c>
      <c r="AH201" s="256" cm="1">
        <f t="array" aca="1" ref="AH201" ca="1">_xlfn.XLOOKUP($A201&amp;$B201,'[2]产值及收款计划（2026）'!$A:$A&amp;'[2]产值及收款计划（2026）'!$B:$B,'[2]产值及收款计划（2026）'!AH:AH)</f>
        <v>0</v>
      </c>
      <c r="AI201" s="256" cm="1">
        <f t="array" aca="1" ref="AI201" ca="1">_xlfn.XLOOKUP($A201&amp;$B201,'[2]产值及收款计划（2026）'!$A:$A&amp;'[2]产值及收款计划（2026）'!$B:$B,'[2]产值及收款计划（2026）'!AI:AI)</f>
        <v>0</v>
      </c>
      <c r="AJ201" s="256" cm="1">
        <f t="array" aca="1" ref="AJ201" ca="1">_xlfn.XLOOKUP($A201&amp;$B201,'[2]产值及收款计划（2026）'!$A:$A&amp;'[2]产值及收款计划（2026）'!$B:$B,'[2]产值及收款计划（2026）'!AJ:AJ)</f>
        <v>0</v>
      </c>
      <c r="AK201" s="256" cm="1">
        <f t="array" aca="1" ref="AK201" ca="1">_xlfn.XLOOKUP($A201&amp;$B201,'[2]产值及收款计划（2026）'!$A:$A&amp;'[2]产值及收款计划（2026）'!$B:$B,'[2]产值及收款计划（2026）'!AK:AK)</f>
        <v>0</v>
      </c>
      <c r="AL201" s="256" cm="1">
        <f t="array" aca="1" ref="AL201" ca="1">_xlfn.XLOOKUP($A201&amp;$B201,'[2]产值及收款计划（2026）'!$A:$A&amp;'[2]产值及收款计划（2026）'!$B:$B,'[2]产值及收款计划（2026）'!AL:AL)</f>
        <v>0</v>
      </c>
      <c r="AM201" s="263" t="e" cm="1">
        <f t="array" aca="1" ref="AM201" ca="1">_xlfn.LET(_xlpm.勾选月份状态数组,TRANSPOSE('PPT(12-15页）-TOP10'!$A$3:$A$14),_xlpm.选择数据区,IF('PPT(12-15页）-TOP10'!$E$3="收款",$BA201:$BL201,$AA201:$AL201),SUM(_xlfn._xlws.FILTER(_xlpm.选择数据区,_xlpm.勾选月份状态数组,"")))</f>
        <v>#NAME?</v>
      </c>
      <c r="AN201" s="256" t="e" cm="1">
        <f t="array" aca="1" ref="AN201" ca="1">_xlfn.LET(_xlpm.勾选月份状态数组,TRANSPOSE('PPT(12-15页）-TOP10'!$A$3:$A$14),_xlpm.选择数据区,IF('PPT(12-15页）-TOP10'!$E$3="收款",$DA201:$DL201,$CA201:$CL201),SUM(_xlfn._xlws.FILTER(_xlpm.选择数据区,_xlpm.勾选月份状态数组,"")))</f>
        <v>#NAME?</v>
      </c>
      <c r="AO201" s="256">
        <f ca="1">SUM(CA201:CC201)+SUM(AD201:AL201)</f>
        <v>0</v>
      </c>
      <c r="AP201" s="256"/>
      <c r="AQ201" s="256"/>
      <c r="AR201" s="256"/>
      <c r="AS201" s="256" cm="1">
        <f t="array" aca="1" ref="AS201" ca="1">_xlfn.XLOOKUP($A201&amp;$B201,'[2]产值及收款计划（2026）'!$A:$A&amp;'[2]产值及收款计划（2026）'!$B:$B,'[2]产值及收款计划（2026）'!AS:AS)</f>
        <v>0</v>
      </c>
      <c r="AT201" s="256" cm="1">
        <f t="array" aca="1" ref="AT201" ca="1">_xlfn.XLOOKUP($A201&amp;$B201,'[2]产值及收款计划（2026）'!$A:$A&amp;'[2]产值及收款计划（2026）'!$B:$B,'[2]产值及收款计划（2026）'!AT:AT)</f>
        <v>0</v>
      </c>
      <c r="AU201" s="256" cm="1">
        <f t="array" aca="1" ref="AU201" ca="1">_xlfn.XLOOKUP($A201&amp;$B201,'[2]产值及收款计划（2026）'!$A:$A&amp;'[2]产值及收款计划（2026）'!$B:$B,'[2]产值及收款计划（2026）'!AU:AU)</f>
        <v>0</v>
      </c>
      <c r="AV201" s="256" cm="1">
        <f t="array" aca="1" ref="AV201" ca="1">_xlfn.XLOOKUP($A201&amp;$B201,'[2]产值及收款计划（2026）'!$A:$A&amp;'[2]产值及收款计划（2026）'!$B:$B,'[2]产值及收款计划（2026）'!AV:AV)</f>
        <v>0</v>
      </c>
      <c r="AW201" s="256" cm="1">
        <f t="array" aca="1" ref="AW201" ca="1">_xlfn.XLOOKUP($A201&amp;$B201,'[2]产值及收款计划（2026）'!$A:$A&amp;'[2]产值及收款计划（2026）'!$B:$B,'[2]产值及收款计划（2026）'!AW:AW)</f>
        <v>48</v>
      </c>
      <c r="AX201" s="256" cm="1">
        <f t="array" aca="1" ref="AX201" ca="1">_xlfn.XLOOKUP($A201&amp;$B201,'[2]产值及收款计划（2026）'!$A:$A&amp;'[2]产值及收款计划（2026）'!$B:$B,'[2]产值及收款计划（2026）'!AX:AX)</f>
        <v>12</v>
      </c>
      <c r="AY201" s="256" cm="1">
        <f t="array" aca="1" ref="AY201" ca="1">_xlfn.XLOOKUP($A201&amp;$B201,'[2]产值及收款计划（2026）'!$A:$A&amp;'[2]产值及收款计划（2026）'!$B:$B,'[2]产值及收款计划（2026）'!AY:AY)</f>
        <v>0</v>
      </c>
      <c r="AZ201" s="256" cm="1">
        <f t="array" aca="1" ref="AZ201" ca="1">_xlfn.XLOOKUP($A201&amp;$B201,'[2]产值及收款计划（2026）'!$A:$A&amp;'[2]产值及收款计划（2026）'!$B:$B,'[2]产值及收款计划（2026）'!AZ:AZ)</f>
        <v>0</v>
      </c>
      <c r="BA201" s="256" cm="1">
        <f t="array" aca="1" ref="BA201" ca="1">_xlfn.XLOOKUP($A201&amp;$B201,'[2]产值及收款计划（2026）'!$A:$A&amp;'[2]产值及收款计划（2026）'!$B:$B,'[2]产值及收款计划（2026）'!BA:BA)</f>
        <v>0</v>
      </c>
      <c r="BB201" s="256" cm="1">
        <f t="array" aca="1" ref="BB201" ca="1">_xlfn.XLOOKUP($A201&amp;$B201,'[2]产值及收款计划（2026）'!$A:$A&amp;'[2]产值及收款计划（2026）'!$B:$B,'[2]产值及收款计划（2026）'!BB:BB)</f>
        <v>0</v>
      </c>
      <c r="BC201" s="256" cm="1">
        <f t="array" aca="1" ref="BC201" ca="1">_xlfn.XLOOKUP($A201&amp;$B201,'[2]产值及收款计划（2026）'!$A:$A&amp;'[2]产值及收款计划（2026）'!$B:$B,'[2]产值及收款计划（2026）'!BC:BC)</f>
        <v>0</v>
      </c>
      <c r="BD201" s="256" cm="1">
        <f t="array" aca="1" ref="BD201" ca="1">_xlfn.XLOOKUP($A201&amp;$B201,'[2]产值及收款计划（2026）'!$A:$A&amp;'[2]产值及收款计划（2026）'!$B:$B,'[2]产值及收款计划（2026）'!BD:BD)</f>
        <v>0</v>
      </c>
      <c r="BE201" s="256" cm="1">
        <f t="array" aca="1" ref="BE201" ca="1">_xlfn.XLOOKUP($A201&amp;$B201,'[2]产值及收款计划（2026）'!$A:$A&amp;'[2]产值及收款计划（2026）'!$B:$B,'[2]产值及收款计划（2026）'!BE:BE)</f>
        <v>0</v>
      </c>
      <c r="BF201" s="256" cm="1">
        <f t="array" aca="1" ref="BF201" ca="1">_xlfn.XLOOKUP($A201&amp;$B201,'[2]产值及收款计划（2026）'!$A:$A&amp;'[2]产值及收款计划（2026）'!$B:$B,'[2]产值及收款计划（2026）'!BF:BF)</f>
        <v>0</v>
      </c>
      <c r="BG201" s="256" cm="1">
        <f t="array" aca="1" ref="BG201" ca="1">_xlfn.XLOOKUP($A201&amp;$B201,'[2]产值及收款计划（2026）'!$A:$A&amp;'[2]产值及收款计划（2026）'!$B:$B,'[2]产值及收款计划（2026）'!BG:BG)</f>
        <v>0</v>
      </c>
      <c r="BH201" s="256" cm="1">
        <f t="array" aca="1" ref="BH201" ca="1">_xlfn.XLOOKUP($A201&amp;$B201,'[2]产值及收款计划（2026）'!$A:$A&amp;'[2]产值及收款计划（2026）'!$B:$B,'[2]产值及收款计划（2026）'!BH:BH)</f>
        <v>0</v>
      </c>
      <c r="BI201" s="256" cm="1">
        <f t="array" aca="1" ref="BI201" ca="1">_xlfn.XLOOKUP($A201&amp;$B201,'[2]产值及收款计划（2026）'!$A:$A&amp;'[2]产值及收款计划（2026）'!$B:$B,'[2]产值及收款计划（2026）'!BI:BI)</f>
        <v>0</v>
      </c>
      <c r="BJ201" s="256" cm="1">
        <f t="array" aca="1" ref="BJ201" ca="1">_xlfn.XLOOKUP($A201&amp;$B201,'[2]产值及收款计划（2026）'!$A:$A&amp;'[2]产值及收款计划（2026）'!$B:$B,'[2]产值及收款计划（2026）'!BJ:BJ)</f>
        <v>0</v>
      </c>
      <c r="BK201" s="256" cm="1">
        <f t="array" aca="1" ref="BK201" ca="1">_xlfn.XLOOKUP($A201&amp;$B201,'[2]产值及收款计划（2026）'!$A:$A&amp;'[2]产值及收款计划（2026）'!$B:$B,'[2]产值及收款计划（2026）'!BK:BK)</f>
        <v>0</v>
      </c>
      <c r="BL201" s="256" cm="1">
        <f t="array" aca="1" ref="BL201" ca="1">_xlfn.XLOOKUP($A201&amp;$B201,'[2]产值及收款计划（2026）'!$A:$A&amp;'[2]产值及收款计划（2026）'!$B:$B,'[2]产值及收款计划（2026）'!BL:BL)</f>
        <v>0</v>
      </c>
      <c r="BM201" s="256"/>
      <c r="BN201" s="256"/>
      <c r="BO201" s="256"/>
      <c r="BP201" s="256"/>
      <c r="BQ201" s="255" t="str" cm="1">
        <f t="array" aca="1" ref="BQ201" ca="1">_xlfn.XLOOKUP($A201&amp;$B201,'[2]产值及收款计划（2026）'!$A:$A&amp;'[2]产值及收款计划（2026）'!$B:$B,'[2]产值及收款计划（2026）'!BQ:BQ)</f>
        <v>上海城市地理信息系统发展有限公司</v>
      </c>
      <c r="BR201" s="256" cm="1">
        <f t="array" aca="1" ref="BR201" ca="1">_xlfn.XLOOKUP($A201&amp;$B201,'[2]产值及收款计划（2026）'!$A:$A&amp;'[2]产值及收款计划（2026）'!$B:$B,'[2]产值及收款计划（2026）'!BR:BR)</f>
        <v>0</v>
      </c>
      <c r="CA201" s="256" cm="1">
        <f t="array" aca="1" ref="CA201" ca="1">_xlfn.XLOOKUP($A201&amp;$B201,'[2]产值及收款计划（2026）'!$A:$A&amp;'[2]产值及收款计划（2026）'!$B:$B,'[2]产值及收款计划（2026）'!CA:CA)</f>
        <v>0</v>
      </c>
      <c r="CB201" s="256" cm="1">
        <f t="array" aca="1" ref="CB201" ca="1">_xlfn.XLOOKUP($A201&amp;$B201,'[2]产值及收款计划（2026）'!$A:$A&amp;'[2]产值及收款计划（2026）'!$B:$B,'[2]产值及收款计划（2026）'!CB:CB)</f>
        <v>0</v>
      </c>
      <c r="CC201" s="256" cm="1">
        <f t="array" aca="1" ref="CC201" ca="1">_xlfn.XLOOKUP($A201&amp;$B201,'[2]产值及收款计划（2026）'!$A:$A&amp;'[2]产值及收款计划（2026）'!$B:$B,'[2]产值及收款计划（2026）'!CC:CC)</f>
        <v>0</v>
      </c>
      <c r="CD201" s="256" cm="1">
        <f t="array" aca="1" ref="CD201" ca="1">_xlfn.XLOOKUP($A201&amp;$B201,'[2]产值及收款计划（2026）'!$A:$A&amp;'[2]产值及收款计划（2026）'!$B:$B,'[2]产值及收款计划（2026）'!CD:CD)</f>
        <v>0</v>
      </c>
      <c r="CE201" s="256" cm="1">
        <f t="array" aca="1" ref="CE201" ca="1">_xlfn.XLOOKUP($A201&amp;$B201,'[2]产值及收款计划（2026）'!$A:$A&amp;'[2]产值及收款计划（2026）'!$B:$B,'[2]产值及收款计划（2026）'!CE:CE)</f>
        <v>0</v>
      </c>
      <c r="CF201" s="256" cm="1">
        <f t="array" aca="1" ref="CF201" ca="1">_xlfn.XLOOKUP($A201&amp;$B201,'[2]产值及收款计划（2026）'!$A:$A&amp;'[2]产值及收款计划（2026）'!$B:$B,'[2]产值及收款计划（2026）'!CF:CF)</f>
        <v>0</v>
      </c>
      <c r="CG201" s="256" cm="1">
        <f t="array" aca="1" ref="CG201" ca="1">_xlfn.XLOOKUP($A201&amp;$B201,'[2]产值及收款计划（2026）'!$A:$A&amp;'[2]产值及收款计划（2026）'!$B:$B,'[2]产值及收款计划（2026）'!CG:CG)</f>
        <v>0</v>
      </c>
      <c r="CH201" s="256" cm="1">
        <f t="array" aca="1" ref="CH201" ca="1">_xlfn.XLOOKUP($A201&amp;$B201,'[2]产值及收款计划（2026）'!$A:$A&amp;'[2]产值及收款计划（2026）'!$B:$B,'[2]产值及收款计划（2026）'!CH:CH)</f>
        <v>0</v>
      </c>
      <c r="CI201" s="256" cm="1">
        <f t="array" aca="1" ref="CI201" ca="1">_xlfn.XLOOKUP($A201&amp;$B201,'[2]产值及收款计划（2026）'!$A:$A&amp;'[2]产值及收款计划（2026）'!$B:$B,'[2]产值及收款计划（2026）'!CI:CI)</f>
        <v>0</v>
      </c>
      <c r="CJ201" s="256" cm="1">
        <f t="array" aca="1" ref="CJ201" ca="1">_xlfn.XLOOKUP($A201&amp;$B201,'[2]产值及收款计划（2026）'!$A:$A&amp;'[2]产值及收款计划（2026）'!$B:$B,'[2]产值及收款计划（2026）'!CJ:CJ)</f>
        <v>0</v>
      </c>
      <c r="CK201" s="256" cm="1">
        <f t="array" aca="1" ref="CK201" ca="1">_xlfn.XLOOKUP($A201&amp;$B201,'[2]产值及收款计划（2026）'!$A:$A&amp;'[2]产值及收款计划（2026）'!$B:$B,'[2]产值及收款计划（2026）'!CK:CK)</f>
        <v>0</v>
      </c>
      <c r="CL201" s="256" cm="1">
        <f t="array" aca="1" ref="CL201" ca="1">_xlfn.XLOOKUP($A201&amp;$B201,'[2]产值及收款计划（2026）'!$A:$A&amp;'[2]产值及收款计划（2026）'!$B:$B,'[2]产值及收款计划（2026）'!CL:CL)</f>
        <v>0</v>
      </c>
      <c r="DA201" s="256" cm="1">
        <f t="array" aca="1" ref="DA201" ca="1">_xlfn.XLOOKUP($A201&amp;$B201,'[2]产值及收款计划（2026）'!$A:$A&amp;'[2]产值及收款计划（2026）'!$B:$B,'[2]产值及收款计划（2026）'!DA:DA)</f>
        <v>0</v>
      </c>
      <c r="DB201" s="256" cm="1">
        <f t="array" aca="1" ref="DB201" ca="1">_xlfn.XLOOKUP($A201&amp;$B201,'[2]产值及收款计划（2026）'!$A:$A&amp;'[2]产值及收款计划（2026）'!$B:$B,'[2]产值及收款计划（2026）'!DB:DB)</f>
        <v>12</v>
      </c>
      <c r="DC201" s="256" cm="1">
        <f t="array" aca="1" ref="DC201" ca="1">_xlfn.XLOOKUP($A201&amp;$B201,'[2]产值及收款计划（2026）'!$A:$A&amp;'[2]产值及收款计划（2026）'!$B:$B,'[2]产值及收款计划（2026）'!DC:DC)</f>
        <v>0</v>
      </c>
      <c r="DD201" s="256" cm="1">
        <f t="array" aca="1" ref="DD201" ca="1">_xlfn.XLOOKUP($A201&amp;$B201,'[2]产值及收款计划（2026）'!$A:$A&amp;'[2]产值及收款计划（2026）'!$B:$B,'[2]产值及收款计划（2026）'!DD:DD)</f>
        <v>0</v>
      </c>
      <c r="DE201" s="256" cm="1">
        <f t="array" aca="1" ref="DE201" ca="1">_xlfn.XLOOKUP($A201&amp;$B201,'[2]产值及收款计划（2026）'!$A:$A&amp;'[2]产值及收款计划（2026）'!$B:$B,'[2]产值及收款计划（2026）'!DE:DE)</f>
        <v>0</v>
      </c>
      <c r="DF201" s="256" cm="1">
        <f t="array" aca="1" ref="DF201" ca="1">_xlfn.XLOOKUP($A201&amp;$B201,'[2]产值及收款计划（2026）'!$A:$A&amp;'[2]产值及收款计划（2026）'!$B:$B,'[2]产值及收款计划（2026）'!DF:DF)</f>
        <v>0</v>
      </c>
      <c r="DG201" s="256" cm="1">
        <f t="array" aca="1" ref="DG201" ca="1">_xlfn.XLOOKUP($A201&amp;$B201,'[2]产值及收款计划（2026）'!$A:$A&amp;'[2]产值及收款计划（2026）'!$B:$B,'[2]产值及收款计划（2026）'!DG:DG)</f>
        <v>0</v>
      </c>
      <c r="DH201" s="256" cm="1">
        <f t="array" aca="1" ref="DH201" ca="1">_xlfn.XLOOKUP($A201&amp;$B201,'[2]产值及收款计划（2026）'!$A:$A&amp;'[2]产值及收款计划（2026）'!$B:$B,'[2]产值及收款计划（2026）'!DH:DH)</f>
        <v>0</v>
      </c>
      <c r="DI201" s="256" cm="1">
        <f t="array" aca="1" ref="DI201" ca="1">_xlfn.XLOOKUP($A201&amp;$B201,'[2]产值及收款计划（2026）'!$A:$A&amp;'[2]产值及收款计划（2026）'!$B:$B,'[2]产值及收款计划（2026）'!DI:DI)</f>
        <v>0</v>
      </c>
      <c r="DJ201" s="256" cm="1">
        <f t="array" aca="1" ref="DJ201" ca="1">_xlfn.XLOOKUP($A201&amp;$B201,'[2]产值及收款计划（2026）'!$A:$A&amp;'[2]产值及收款计划（2026）'!$B:$B,'[2]产值及收款计划（2026）'!DJ:DJ)</f>
        <v>0</v>
      </c>
      <c r="DK201" s="256" cm="1">
        <f t="array" aca="1" ref="DK201" ca="1">_xlfn.XLOOKUP($A201&amp;$B201,'[2]产值及收款计划（2026）'!$A:$A&amp;'[2]产值及收款计划（2026）'!$B:$B,'[2]产值及收款计划（2026）'!DK:DK)</f>
        <v>0</v>
      </c>
      <c r="DL201" s="256" cm="1">
        <f t="array" aca="1" ref="DL201" ca="1">_xlfn.XLOOKUP($A201&amp;$B201,'[2]产值及收款计划（2026）'!$A:$A&amp;'[2]产值及收款计划（2026）'!$B:$B,'[2]产值及收款计划（2026）'!DL:DL)</f>
        <v>0</v>
      </c>
      <c r="DM201" s="264"/>
      <c r="DN201" s="250"/>
    </row>
    <row r="202" spans="1:118" ht="20.25" x14ac:dyDescent="0.15">
      <c r="A202" s="254">
        <f t="shared" ca="1" si="14"/>
        <v>21</v>
      </c>
      <c r="B202" s="254" t="s">
        <v>26</v>
      </c>
      <c r="C202" s="255" t="str" cm="1">
        <f t="array" aca="1" ref="C202" ca="1">_xlfn.XLOOKUP($A202&amp;$B202,'[2]产值及收款计划（2026）'!$A:$A&amp;'[2]产值及收款计划（2026）'!$B:$B,'[2]产值及收款计划（2026）'!C:C)</f>
        <v>ZHT2023071200065</v>
      </c>
      <c r="D202" s="255" t="str" cm="1">
        <f t="array" aca="1" ref="D202" ca="1">_xlfn.XLOOKUP($A202&amp;$B202,'[2]产值及收款计划（2026）'!$A:$A&amp;'[2]产值及收款计划（2026）'!$B:$B,'[2]产值及收款计划（2026）'!D:D)</f>
        <v>视频会议系统端口及维保技术服务（水务建设）</v>
      </c>
      <c r="E202" s="256" cm="1">
        <f t="array" aca="1" ref="E202" ca="1">_xlfn.XLOOKUP($A202&amp;$B202,'[2]产值及收款计划（2026）'!$A:$A&amp;'[2]产值及收款计划（2026）'!$B:$B,'[2]产值及收款计划（2026）'!E:E)</f>
        <v>4.7699999999999996</v>
      </c>
      <c r="F202" s="256" cm="1">
        <f t="array" aca="1" ref="F202" ca="1">_xlfn.XLOOKUP($A202&amp;$B202,'[2]产值及收款计划（2026）'!$A:$A&amp;'[2]产值及收款计划（2026）'!$B:$B,'[2]产值及收款计划（2026）'!F:F)</f>
        <v>4.7699999999999996</v>
      </c>
      <c r="G202" s="256" cm="1">
        <f t="array" aca="1" ref="G202" ca="1">_xlfn.XLOOKUP($A202&amp;$B202,'[2]产值及收款计划（2026）'!$A:$A&amp;'[2]产值及收款计划（2026）'!$B:$B,'[2]产值及收款计划（2026）'!G:G)</f>
        <v>4.7699999999999996</v>
      </c>
      <c r="H202" s="256" cm="1">
        <f t="array" aca="1" ref="H202" ca="1">_xlfn.XLOOKUP($A202&amp;$B202,'[2]产值及收款计划（2026）'!$A:$A&amp;'[2]产值及收款计划（2026）'!$B:$B,'[2]产值及收款计划（2026）'!H:H)</f>
        <v>0.95399999999999996</v>
      </c>
      <c r="I202" s="257" cm="1">
        <f t="array" aca="1" ref="I202" ca="1">_xlfn.XLOOKUP($A202&amp;$B202,'[2]产值及收款计划（2026）'!$A:$A&amp;'[2]产值及收款计划（2026）'!$B:$B,'[2]产值及收款计划（2026）'!I:I)</f>
        <v>0.2</v>
      </c>
      <c r="J202" s="258" cm="1">
        <f t="array" aca="1" ref="J202" ca="1">_xlfn.XLOOKUP($A202&amp;$B202,'[2]产值及收款计划（2026）'!$A:$A&amp;'[2]产值及收款计划（2026）'!$B:$B,'[2]产值及收款计划（2026）'!J:J)</f>
        <v>0.06</v>
      </c>
      <c r="K202" s="256" cm="1">
        <f t="array" aca="1" ref="K202" ca="1">_xlfn.XLOOKUP($A202&amp;$B202,'[2]产值及收款计划（2026）'!$A:$A&amp;'[2]产值及收款计划（2026）'!$B:$B,'[2]产值及收款计划（2026）'!K:K)</f>
        <v>0</v>
      </c>
      <c r="L202" s="256" cm="1">
        <f t="array" aca="1" ref="L202" ca="1">_xlfn.XLOOKUP($A202&amp;$B202,'[2]产值及收款计划（2026）'!$A:$A&amp;'[2]产值及收款计划（2026）'!$B:$B,'[2]产值及收款计划（2026）'!L:L)</f>
        <v>0</v>
      </c>
      <c r="M202" s="256" t="str" cm="1">
        <f t="array" aca="1" ref="M202" ca="1">_xlfn.XLOOKUP($A202&amp;$B202,'[2]产值及收款计划（2026）'!$A:$A&amp;'[2]产值及收款计划（2026）'!$B:$B,'[2]产值及收款计划（2026）'!M:M)</f>
        <v>主导</v>
      </c>
      <c r="N202" s="256" t="str" cm="1">
        <f t="array" aca="1" ref="N202" ca="1">_xlfn.XLOOKUP($A202&amp;$B202,'[2]产值及收款计划（2026）'!$A:$A&amp;'[2]产值及收款计划（2026）'!$B:$B,'[2]产值及收款计划（2026）'!N:N)</f>
        <v>邱枫团队</v>
      </c>
      <c r="O202" s="256" t="str" cm="1">
        <f t="array" aca="1" ref="O202" ca="1">_xlfn.XLOOKUP($A202&amp;$B202,'[2]产值及收款计划（2026）'!$A:$A&amp;'[2]产值及收款计划（2026）'!$B:$B,'[2]产值及收款计划（2026）'!O:O)</f>
        <v>邱枫</v>
      </c>
      <c r="P202" s="255" t="str" cm="1">
        <f t="array" aca="1" ref="P202" ca="1">_xlfn.XLOOKUP($A202&amp;$B202,'[2]产值及收款计划（2026）'!$A:$A&amp;'[2]产值及收款计划（2026）'!$B:$B,'[2]产值及收款计划（2026）'!P:P)</f>
        <v>在建</v>
      </c>
      <c r="Q202" s="256" cm="1">
        <f t="array" aca="1" ref="Q202" ca="1">_xlfn.XLOOKUP($A202&amp;$B202,'[2]产值及收款计划（2026）'!$A:$A&amp;'[2]产值及收款计划（2026）'!$B:$B,'[2]产值及收款计划（2026）'!Q:Q)</f>
        <v>0</v>
      </c>
      <c r="R202" s="256" cm="1">
        <f t="array" aca="1" ref="R202" ca="1">_xlfn.XLOOKUP($A202&amp;$B202,'[2]产值及收款计划（2026）'!$A:$A&amp;'[2]产值及收款计划（2026）'!$B:$B,'[2]产值及收款计划（2026）'!R:R)</f>
        <v>0</v>
      </c>
      <c r="S202" s="256" cm="1">
        <f t="array" aca="1" ref="S202" ca="1">_xlfn.XLOOKUP($A202&amp;$B202,'[2]产值及收款计划（2026）'!$A:$A&amp;'[2]产值及收款计划（2026）'!$B:$B,'[2]产值及收款计划（2026）'!S:S)</f>
        <v>0</v>
      </c>
      <c r="T202" s="256" cm="1">
        <f t="array" aca="1" ref="T202" ca="1">_xlfn.XLOOKUP($A202&amp;$B202,'[2]产值及收款计划（2026）'!$A:$A&amp;'[2]产值及收款计划（2026）'!$B:$B,'[2]产值及收款计划（2026）'!T:T)</f>
        <v>0</v>
      </c>
      <c r="U202" s="256" cm="1">
        <f t="array" aca="1" ref="U202" ca="1">_xlfn.XLOOKUP($A202&amp;$B202,'[2]产值及收款计划（2026）'!$A:$A&amp;'[2]产值及收款计划（2026）'!$B:$B,'[2]产值及收款计划（2026）'!U:U)</f>
        <v>0</v>
      </c>
      <c r="V202" s="256" cm="1">
        <f t="array" aca="1" ref="V202" ca="1">_xlfn.XLOOKUP($A202&amp;$B202,'[2]产值及收款计划（2026）'!$A:$A&amp;'[2]产值及收款计划（2026）'!$B:$B,'[2]产值及收款计划（2026）'!V:V)</f>
        <v>4.7699999999999996</v>
      </c>
      <c r="W202" s="256" cm="1">
        <f t="array" aca="1" ref="W202" ca="1">_xlfn.XLOOKUP($A202&amp;$B202,'[2]产值及收款计划（2026）'!$A:$A&amp;'[2]产值及收款计划（2026）'!$B:$B,'[2]产值及收款计划（2026）'!W:W)</f>
        <v>0</v>
      </c>
      <c r="X202" s="256" cm="1">
        <f t="array" aca="1" ref="X202" ca="1">_xlfn.XLOOKUP($A202&amp;$B202,'[2]产值及收款计划（2026）'!$A:$A&amp;'[2]产值及收款计划（2026）'!$B:$B,'[2]产值及收款计划（2026）'!X:X)</f>
        <v>0</v>
      </c>
      <c r="Y202" s="256" cm="1">
        <f t="array" aca="1" ref="Y202" ca="1">_xlfn.XLOOKUP($A202&amp;$B202,'[2]产值及收款计划（2026）'!$A:$A&amp;'[2]产值及收款计划（2026）'!$B:$B,'[2]产值及收款计划（2026）'!Y:Y)</f>
        <v>0</v>
      </c>
      <c r="Z202" s="256" cm="1">
        <f t="array" aca="1" ref="Z202" ca="1">_xlfn.XLOOKUP($A202&amp;$B202,'[2]产值及收款计划（2026）'!$A:$A&amp;'[2]产值及收款计划（2026）'!$B:$B,'[2]产值及收款计划（2026）'!Z:Z)</f>
        <v>0</v>
      </c>
      <c r="AA202" s="256" cm="1">
        <f t="array" aca="1" ref="AA202" ca="1">_xlfn.XLOOKUP($A202&amp;$B202,'[2]产值及收款计划（2026）'!$A:$A&amp;'[2]产值及收款计划（2026）'!$B:$B,'[2]产值及收款计划（2026）'!AA:AA)</f>
        <v>0</v>
      </c>
      <c r="AB202" s="256" cm="1">
        <f t="array" aca="1" ref="AB202" ca="1">_xlfn.XLOOKUP($A202&amp;$B202,'[2]产值及收款计划（2026）'!$A:$A&amp;'[2]产值及收款计划（2026）'!$B:$B,'[2]产值及收款计划（2026）'!AB:AB)</f>
        <v>0</v>
      </c>
      <c r="AC202" s="256" cm="1">
        <f t="array" aca="1" ref="AC202" ca="1">_xlfn.XLOOKUP($A202&amp;$B202,'[2]产值及收款计划（2026）'!$A:$A&amp;'[2]产值及收款计划（2026）'!$B:$B,'[2]产值及收款计划（2026）'!AC:AC)</f>
        <v>4.7699999999999996</v>
      </c>
      <c r="AD202" s="256" cm="1">
        <f t="array" aca="1" ref="AD202" ca="1">_xlfn.XLOOKUP($A202&amp;$B202,'[2]产值及收款计划（2026）'!$A:$A&amp;'[2]产值及收款计划（2026）'!$B:$B,'[2]产值及收款计划（2026）'!AD:AD)</f>
        <v>4.7699999999999996</v>
      </c>
      <c r="AE202" s="256" cm="1">
        <f t="array" aca="1" ref="AE202" ca="1">_xlfn.XLOOKUP($A202&amp;$B202,'[2]产值及收款计划（2026）'!$A:$A&amp;'[2]产值及收款计划（2026）'!$B:$B,'[2]产值及收款计划（2026）'!AE:AE)</f>
        <v>0</v>
      </c>
      <c r="AF202" s="256" cm="1">
        <f t="array" aca="1" ref="AF202" ca="1">_xlfn.XLOOKUP($A202&amp;$B202,'[2]产值及收款计划（2026）'!$A:$A&amp;'[2]产值及收款计划（2026）'!$B:$B,'[2]产值及收款计划（2026）'!AF:AF)</f>
        <v>0</v>
      </c>
      <c r="AG202" s="256" cm="1">
        <f t="array" aca="1" ref="AG202" ca="1">_xlfn.XLOOKUP($A202&amp;$B202,'[2]产值及收款计划（2026）'!$A:$A&amp;'[2]产值及收款计划（2026）'!$B:$B,'[2]产值及收款计划（2026）'!AG:AG)</f>
        <v>0</v>
      </c>
      <c r="AH202" s="256" cm="1">
        <f t="array" aca="1" ref="AH202" ca="1">_xlfn.XLOOKUP($A202&amp;$B202,'[2]产值及收款计划（2026）'!$A:$A&amp;'[2]产值及收款计划（2026）'!$B:$B,'[2]产值及收款计划（2026）'!AH:AH)</f>
        <v>0</v>
      </c>
      <c r="AI202" s="256" cm="1">
        <f t="array" aca="1" ref="AI202" ca="1">_xlfn.XLOOKUP($A202&amp;$B202,'[2]产值及收款计划（2026）'!$A:$A&amp;'[2]产值及收款计划（2026）'!$B:$B,'[2]产值及收款计划（2026）'!AI:AI)</f>
        <v>0</v>
      </c>
      <c r="AJ202" s="256" cm="1">
        <f t="array" aca="1" ref="AJ202" ca="1">_xlfn.XLOOKUP($A202&amp;$B202,'[2]产值及收款计划（2026）'!$A:$A&amp;'[2]产值及收款计划（2026）'!$B:$B,'[2]产值及收款计划（2026）'!AJ:AJ)</f>
        <v>0</v>
      </c>
      <c r="AK202" s="256" cm="1">
        <f t="array" aca="1" ref="AK202" ca="1">_xlfn.XLOOKUP($A202&amp;$B202,'[2]产值及收款计划（2026）'!$A:$A&amp;'[2]产值及收款计划（2026）'!$B:$B,'[2]产值及收款计划（2026）'!AK:AK)</f>
        <v>0</v>
      </c>
      <c r="AL202" s="256" cm="1">
        <f t="array" aca="1" ref="AL202" ca="1">_xlfn.XLOOKUP($A202&amp;$B202,'[2]产值及收款计划（2026）'!$A:$A&amp;'[2]产值及收款计划（2026）'!$B:$B,'[2]产值及收款计划（2026）'!AL:AL)</f>
        <v>0</v>
      </c>
      <c r="AM202" s="263" t="e" cm="1">
        <f t="array" aca="1" ref="AM202" ca="1">_xlfn.LET(_xlpm.勾选月份状态数组,TRANSPOSE('PPT(12-15页）-TOP10'!$A$3:$A$14),_xlpm.选择数据区,IF('PPT(12-15页）-TOP10'!$E$3="收款",$BA202:$BL202,$AA202:$AL202),SUM(_xlfn._xlws.FILTER(_xlpm.选择数据区,_xlpm.勾选月份状态数组,"")))</f>
        <v>#NAME?</v>
      </c>
      <c r="AN202" s="256" t="e" cm="1">
        <f t="array" aca="1" ref="AN202" ca="1">_xlfn.LET(_xlpm.勾选月份状态数组,TRANSPOSE('PPT(12-15页）-TOP10'!$A$3:$A$14),_xlpm.选择数据区,IF('PPT(12-15页）-TOP10'!$E$3="收款",$DA202:$DL202,$CA202:$CL202),SUM(_xlfn._xlws.FILTER(_xlpm.选择数据区,_xlpm.勾选月份状态数组,"")))</f>
        <v>#NAME?</v>
      </c>
      <c r="AO202" s="256">
        <f ca="1">SUM(CA202:CC202)+SUM(AD202:AL202)</f>
        <v>4.7699999999999996</v>
      </c>
      <c r="AP202" s="256"/>
      <c r="AQ202" s="256"/>
      <c r="AR202" s="256"/>
      <c r="AS202" s="256" cm="1">
        <f t="array" aca="1" ref="AS202" ca="1">_xlfn.XLOOKUP($A202&amp;$B202,'[2]产值及收款计划（2026）'!$A:$A&amp;'[2]产值及收款计划（2026）'!$B:$B,'[2]产值及收款计划（2026）'!AS:AS)</f>
        <v>0</v>
      </c>
      <c r="AT202" s="256" cm="1">
        <f t="array" aca="1" ref="AT202" ca="1">_xlfn.XLOOKUP($A202&amp;$B202,'[2]产值及收款计划（2026）'!$A:$A&amp;'[2]产值及收款计划（2026）'!$B:$B,'[2]产值及收款计划（2026）'!AT:AT)</f>
        <v>0</v>
      </c>
      <c r="AU202" s="256" cm="1">
        <f t="array" aca="1" ref="AU202" ca="1">_xlfn.XLOOKUP($A202&amp;$B202,'[2]产值及收款计划（2026）'!$A:$A&amp;'[2]产值及收款计划（2026）'!$B:$B,'[2]产值及收款计划（2026）'!AU:AU)</f>
        <v>0</v>
      </c>
      <c r="AV202" s="256" cm="1">
        <f t="array" aca="1" ref="AV202" ca="1">_xlfn.XLOOKUP($A202&amp;$B202,'[2]产值及收款计划（2026）'!$A:$A&amp;'[2]产值及收款计划（2026）'!$B:$B,'[2]产值及收款计划（2026）'!AV:AV)</f>
        <v>0</v>
      </c>
      <c r="AW202" s="256" cm="1">
        <f t="array" aca="1" ref="AW202" ca="1">_xlfn.XLOOKUP($A202&amp;$B202,'[2]产值及收款计划（2026）'!$A:$A&amp;'[2]产值及收款计划（2026）'!$B:$B,'[2]产值及收款计划（2026）'!AW:AW)</f>
        <v>4.5315000000000003</v>
      </c>
      <c r="AX202" s="256" cm="1">
        <f t="array" aca="1" ref="AX202" ca="1">_xlfn.XLOOKUP($A202&amp;$B202,'[2]产值及收款计划（2026）'!$A:$A&amp;'[2]产值及收款计划（2026）'!$B:$B,'[2]产值及收款计划（2026）'!AX:AX)</f>
        <v>0</v>
      </c>
      <c r="AY202" s="256" cm="1">
        <f t="array" aca="1" ref="AY202" ca="1">_xlfn.XLOOKUP($A202&amp;$B202,'[2]产值及收款计划（2026）'!$A:$A&amp;'[2]产值及收款计划（2026）'!$B:$B,'[2]产值及收款计划（2026）'!AY:AY)</f>
        <v>0.23849999999999899</v>
      </c>
      <c r="AZ202" s="256" cm="1">
        <f t="array" aca="1" ref="AZ202" ca="1">_xlfn.XLOOKUP($A202&amp;$B202,'[2]产值及收款计划（2026）'!$A:$A&amp;'[2]产值及收款计划（2026）'!$B:$B,'[2]产值及收款计划（2026）'!AZ:AZ)</f>
        <v>-4.5315000000000003</v>
      </c>
      <c r="BA202" s="256" cm="1">
        <f t="array" aca="1" ref="BA202" ca="1">_xlfn.XLOOKUP($A202&amp;$B202,'[2]产值及收款计划（2026）'!$A:$A&amp;'[2]产值及收款计划（2026）'!$B:$B,'[2]产值及收款计划（2026）'!BA:BA)</f>
        <v>0</v>
      </c>
      <c r="BB202" s="256" cm="1">
        <f t="array" aca="1" ref="BB202" ca="1">_xlfn.XLOOKUP($A202&amp;$B202,'[2]产值及收款计划（2026）'!$A:$A&amp;'[2]产值及收款计划（2026）'!$B:$B,'[2]产值及收款计划（2026）'!BB:BB)</f>
        <v>0</v>
      </c>
      <c r="BC202" s="256" cm="1">
        <f t="array" aca="1" ref="BC202" ca="1">_xlfn.XLOOKUP($A202&amp;$B202,'[2]产值及收款计划（2026）'!$A:$A&amp;'[2]产值及收款计划（2026）'!$B:$B,'[2]产值及收款计划（2026）'!BC:BC)</f>
        <v>0</v>
      </c>
      <c r="BD202" s="256" cm="1">
        <f t="array" aca="1" ref="BD202" ca="1">_xlfn.XLOOKUP($A202&amp;$B202,'[2]产值及收款计划（2026）'!$A:$A&amp;'[2]产值及收款计划（2026）'!$B:$B,'[2]产值及收款计划（2026）'!BD:BD)</f>
        <v>0.23849999999999899</v>
      </c>
      <c r="BE202" s="256" cm="1">
        <f t="array" aca="1" ref="BE202" ca="1">_xlfn.XLOOKUP($A202&amp;$B202,'[2]产值及收款计划（2026）'!$A:$A&amp;'[2]产值及收款计划（2026）'!$B:$B,'[2]产值及收款计划（2026）'!BE:BE)</f>
        <v>0</v>
      </c>
      <c r="BF202" s="256" cm="1">
        <f t="array" aca="1" ref="BF202" ca="1">_xlfn.XLOOKUP($A202&amp;$B202,'[2]产值及收款计划（2026）'!$A:$A&amp;'[2]产值及收款计划（2026）'!$B:$B,'[2]产值及收款计划（2026）'!BF:BF)</f>
        <v>0</v>
      </c>
      <c r="BG202" s="256" cm="1">
        <f t="array" aca="1" ref="BG202" ca="1">_xlfn.XLOOKUP($A202&amp;$B202,'[2]产值及收款计划（2026）'!$A:$A&amp;'[2]产值及收款计划（2026）'!$B:$B,'[2]产值及收款计划（2026）'!BG:BG)</f>
        <v>0</v>
      </c>
      <c r="BH202" s="256" cm="1">
        <f t="array" aca="1" ref="BH202" ca="1">_xlfn.XLOOKUP($A202&amp;$B202,'[2]产值及收款计划（2026）'!$A:$A&amp;'[2]产值及收款计划（2026）'!$B:$B,'[2]产值及收款计划（2026）'!BH:BH)</f>
        <v>0</v>
      </c>
      <c r="BI202" s="256" cm="1">
        <f t="array" aca="1" ref="BI202" ca="1">_xlfn.XLOOKUP($A202&amp;$B202,'[2]产值及收款计划（2026）'!$A:$A&amp;'[2]产值及收款计划（2026）'!$B:$B,'[2]产值及收款计划（2026）'!BI:BI)</f>
        <v>0</v>
      </c>
      <c r="BJ202" s="256" cm="1">
        <f t="array" aca="1" ref="BJ202" ca="1">_xlfn.XLOOKUP($A202&amp;$B202,'[2]产值及收款计划（2026）'!$A:$A&amp;'[2]产值及收款计划（2026）'!$B:$B,'[2]产值及收款计划（2026）'!BJ:BJ)</f>
        <v>0</v>
      </c>
      <c r="BK202" s="256" cm="1">
        <f t="array" aca="1" ref="BK202" ca="1">_xlfn.XLOOKUP($A202&amp;$B202,'[2]产值及收款计划（2026）'!$A:$A&amp;'[2]产值及收款计划（2026）'!$B:$B,'[2]产值及收款计划（2026）'!BK:BK)</f>
        <v>0</v>
      </c>
      <c r="BL202" s="256" cm="1">
        <f t="array" aca="1" ref="BL202" ca="1">_xlfn.XLOOKUP($A202&amp;$B202,'[2]产值及收款计划（2026）'!$A:$A&amp;'[2]产值及收款计划（2026）'!$B:$B,'[2]产值及收款计划（2026）'!BL:BL)</f>
        <v>0</v>
      </c>
      <c r="BM202" s="256"/>
      <c r="BN202" s="256"/>
      <c r="BO202" s="256"/>
      <c r="BP202" s="256"/>
      <c r="BQ202" s="255" t="str" cm="1">
        <f t="array" aca="1" ref="BQ202" ca="1">_xlfn.XLOOKUP($A202&amp;$B202,'[2]产值及收款计划（2026）'!$A:$A&amp;'[2]产值及收款计划（2026）'!$B:$B,'[2]产值及收款计划（2026）'!BQ:BQ)</f>
        <v>上海水务建设工程有限公司</v>
      </c>
      <c r="BR202" s="256" cm="1">
        <f t="array" aca="1" ref="BR202" ca="1">_xlfn.XLOOKUP($A202&amp;$B202,'[2]产值及收款计划（2026）'!$A:$A&amp;'[2]产值及收款计划（2026）'!$B:$B,'[2]产值及收款计划（2026）'!BR:BR)</f>
        <v>0</v>
      </c>
      <c r="CA202" s="256" cm="1">
        <f t="array" aca="1" ref="CA202" ca="1">_xlfn.XLOOKUP($A202&amp;$B202,'[2]产值及收款计划（2026）'!$A:$A&amp;'[2]产值及收款计划（2026）'!$B:$B,'[2]产值及收款计划（2026）'!CA:CA)</f>
        <v>0</v>
      </c>
      <c r="CB202" s="256" cm="1">
        <f t="array" aca="1" ref="CB202" ca="1">_xlfn.XLOOKUP($A202&amp;$B202,'[2]产值及收款计划（2026）'!$A:$A&amp;'[2]产值及收款计划（2026）'!$B:$B,'[2]产值及收款计划（2026）'!CB:CB)</f>
        <v>0</v>
      </c>
      <c r="CC202" s="256" cm="1">
        <f t="array" aca="1" ref="CC202" ca="1">_xlfn.XLOOKUP($A202&amp;$B202,'[2]产值及收款计划（2026）'!$A:$A&amp;'[2]产值及收款计划（2026）'!$B:$B,'[2]产值及收款计划（2026）'!CC:CC)</f>
        <v>0</v>
      </c>
      <c r="CD202" s="256" cm="1">
        <f t="array" aca="1" ref="CD202" ca="1">_xlfn.XLOOKUP($A202&amp;$B202,'[2]产值及收款计划（2026）'!$A:$A&amp;'[2]产值及收款计划（2026）'!$B:$B,'[2]产值及收款计划（2026）'!CD:CD)</f>
        <v>0</v>
      </c>
      <c r="CE202" s="256" cm="1">
        <f t="array" aca="1" ref="CE202" ca="1">_xlfn.XLOOKUP($A202&amp;$B202,'[2]产值及收款计划（2026）'!$A:$A&amp;'[2]产值及收款计划（2026）'!$B:$B,'[2]产值及收款计划（2026）'!CE:CE)</f>
        <v>0</v>
      </c>
      <c r="CF202" s="256" cm="1">
        <f t="array" aca="1" ref="CF202" ca="1">_xlfn.XLOOKUP($A202&amp;$B202,'[2]产值及收款计划（2026）'!$A:$A&amp;'[2]产值及收款计划（2026）'!$B:$B,'[2]产值及收款计划（2026）'!CF:CF)</f>
        <v>0</v>
      </c>
      <c r="CG202" s="256" cm="1">
        <f t="array" aca="1" ref="CG202" ca="1">_xlfn.XLOOKUP($A202&amp;$B202,'[2]产值及收款计划（2026）'!$A:$A&amp;'[2]产值及收款计划（2026）'!$B:$B,'[2]产值及收款计划（2026）'!CG:CG)</f>
        <v>0</v>
      </c>
      <c r="CH202" s="256" cm="1">
        <f t="array" aca="1" ref="CH202" ca="1">_xlfn.XLOOKUP($A202&amp;$B202,'[2]产值及收款计划（2026）'!$A:$A&amp;'[2]产值及收款计划（2026）'!$B:$B,'[2]产值及收款计划（2026）'!CH:CH)</f>
        <v>0</v>
      </c>
      <c r="CI202" s="256" cm="1">
        <f t="array" aca="1" ref="CI202" ca="1">_xlfn.XLOOKUP($A202&amp;$B202,'[2]产值及收款计划（2026）'!$A:$A&amp;'[2]产值及收款计划（2026）'!$B:$B,'[2]产值及收款计划（2026）'!CI:CI)</f>
        <v>0</v>
      </c>
      <c r="CJ202" s="256" cm="1">
        <f t="array" aca="1" ref="CJ202" ca="1">_xlfn.XLOOKUP($A202&amp;$B202,'[2]产值及收款计划（2026）'!$A:$A&amp;'[2]产值及收款计划（2026）'!$B:$B,'[2]产值及收款计划（2026）'!CJ:CJ)</f>
        <v>0</v>
      </c>
      <c r="CK202" s="256" cm="1">
        <f t="array" aca="1" ref="CK202" ca="1">_xlfn.XLOOKUP($A202&amp;$B202,'[2]产值及收款计划（2026）'!$A:$A&amp;'[2]产值及收款计划（2026）'!$B:$B,'[2]产值及收款计划（2026）'!CK:CK)</f>
        <v>0</v>
      </c>
      <c r="CL202" s="256" cm="1">
        <f t="array" aca="1" ref="CL202" ca="1">_xlfn.XLOOKUP($A202&amp;$B202,'[2]产值及收款计划（2026）'!$A:$A&amp;'[2]产值及收款计划（2026）'!$B:$B,'[2]产值及收款计划（2026）'!CL:CL)</f>
        <v>0</v>
      </c>
      <c r="DA202" s="256" cm="1">
        <f t="array" aca="1" ref="DA202" ca="1">_xlfn.XLOOKUP($A202&amp;$B202,'[2]产值及收款计划（2026）'!$A:$A&amp;'[2]产值及收款计划（2026）'!$B:$B,'[2]产值及收款计划（2026）'!DA:DA)</f>
        <v>0</v>
      </c>
      <c r="DB202" s="256" cm="1">
        <f t="array" aca="1" ref="DB202" ca="1">_xlfn.XLOOKUP($A202&amp;$B202,'[2]产值及收款计划（2026）'!$A:$A&amp;'[2]产值及收款计划（2026）'!$B:$B,'[2]产值及收款计划（2026）'!DB:DB)</f>
        <v>0</v>
      </c>
      <c r="DC202" s="256" cm="1">
        <f t="array" aca="1" ref="DC202" ca="1">_xlfn.XLOOKUP($A202&amp;$B202,'[2]产值及收款计划（2026）'!$A:$A&amp;'[2]产值及收款计划（2026）'!$B:$B,'[2]产值及收款计划（2026）'!DC:DC)</f>
        <v>0</v>
      </c>
      <c r="DD202" s="256" cm="1">
        <f t="array" aca="1" ref="DD202" ca="1">_xlfn.XLOOKUP($A202&amp;$B202,'[2]产值及收款计划（2026）'!$A:$A&amp;'[2]产值及收款计划（2026）'!$B:$B,'[2]产值及收款计划（2026）'!DD:DD)</f>
        <v>0</v>
      </c>
      <c r="DE202" s="256" cm="1">
        <f t="array" aca="1" ref="DE202" ca="1">_xlfn.XLOOKUP($A202&amp;$B202,'[2]产值及收款计划（2026）'!$A:$A&amp;'[2]产值及收款计划（2026）'!$B:$B,'[2]产值及收款计划（2026）'!DE:DE)</f>
        <v>0</v>
      </c>
      <c r="DF202" s="256" cm="1">
        <f t="array" aca="1" ref="DF202" ca="1">_xlfn.XLOOKUP($A202&amp;$B202,'[2]产值及收款计划（2026）'!$A:$A&amp;'[2]产值及收款计划（2026）'!$B:$B,'[2]产值及收款计划（2026）'!DF:DF)</f>
        <v>0</v>
      </c>
      <c r="DG202" s="256" cm="1">
        <f t="array" aca="1" ref="DG202" ca="1">_xlfn.XLOOKUP($A202&amp;$B202,'[2]产值及收款计划（2026）'!$A:$A&amp;'[2]产值及收款计划（2026）'!$B:$B,'[2]产值及收款计划（2026）'!DG:DG)</f>
        <v>0</v>
      </c>
      <c r="DH202" s="256" cm="1">
        <f t="array" aca="1" ref="DH202" ca="1">_xlfn.XLOOKUP($A202&amp;$B202,'[2]产值及收款计划（2026）'!$A:$A&amp;'[2]产值及收款计划（2026）'!$B:$B,'[2]产值及收款计划（2026）'!DH:DH)</f>
        <v>0</v>
      </c>
      <c r="DI202" s="256" cm="1">
        <f t="array" aca="1" ref="DI202" ca="1">_xlfn.XLOOKUP($A202&amp;$B202,'[2]产值及收款计划（2026）'!$A:$A&amp;'[2]产值及收款计划（2026）'!$B:$B,'[2]产值及收款计划（2026）'!DI:DI)</f>
        <v>0</v>
      </c>
      <c r="DJ202" s="256" cm="1">
        <f t="array" aca="1" ref="DJ202" ca="1">_xlfn.XLOOKUP($A202&amp;$B202,'[2]产值及收款计划（2026）'!$A:$A&amp;'[2]产值及收款计划（2026）'!$B:$B,'[2]产值及收款计划（2026）'!DJ:DJ)</f>
        <v>0</v>
      </c>
      <c r="DK202" s="256" cm="1">
        <f t="array" aca="1" ref="DK202" ca="1">_xlfn.XLOOKUP($A202&amp;$B202,'[2]产值及收款计划（2026）'!$A:$A&amp;'[2]产值及收款计划（2026）'!$B:$B,'[2]产值及收款计划（2026）'!DK:DK)</f>
        <v>0</v>
      </c>
      <c r="DL202" s="256" cm="1">
        <f t="array" aca="1" ref="DL202" ca="1">_xlfn.XLOOKUP($A202&amp;$B202,'[2]产值及收款计划（2026）'!$A:$A&amp;'[2]产值及收款计划（2026）'!$B:$B,'[2]产值及收款计划（2026）'!DL:DL)</f>
        <v>0</v>
      </c>
      <c r="DM202" s="264"/>
      <c r="DN202" s="250"/>
    </row>
    <row r="203" spans="1:118" ht="20.25" x14ac:dyDescent="0.15">
      <c r="A203" s="254">
        <f t="shared" ca="1" si="14"/>
        <v>22</v>
      </c>
      <c r="B203" s="254" t="s">
        <v>26</v>
      </c>
      <c r="C203" s="255" t="str" cm="1">
        <f t="array" aca="1" ref="C203" ca="1">_xlfn.XLOOKUP($A203&amp;$B203,'[2]产值及收款计划（2026）'!$A:$A&amp;'[2]产值及收款计划（2026）'!$B:$B,'[2]产值及收款计划（2026）'!C:C)</f>
        <v>ZHT2023071200067</v>
      </c>
      <c r="D203" s="255" t="str" cm="1">
        <f t="array" aca="1" ref="D203" ca="1">_xlfn.XLOOKUP($A203&amp;$B203,'[2]产值及收款计划（2026）'!$A:$A&amp;'[2]产值及收款计划（2026）'!$B:$B,'[2]产值及收款计划（2026）'!D:D)</f>
        <v>视频会议系统端口及维保技术服务（地空开发实业）</v>
      </c>
      <c r="E203" s="256" cm="1">
        <f t="array" aca="1" ref="E203" ca="1">_xlfn.XLOOKUP($A203&amp;$B203,'[2]产值及收款计划（2026）'!$A:$A&amp;'[2]产值及收款计划（2026）'!$B:$B,'[2]产值及收款计划（2026）'!E:E)</f>
        <v>4.0225999999999997</v>
      </c>
      <c r="F203" s="256" cm="1">
        <f t="array" aca="1" ref="F203" ca="1">_xlfn.XLOOKUP($A203&amp;$B203,'[2]产值及收款计划（2026）'!$A:$A&amp;'[2]产值及收款计划（2026）'!$B:$B,'[2]产值及收款计划（2026）'!F:F)</f>
        <v>4.0225999999999997</v>
      </c>
      <c r="G203" s="256" cm="1">
        <f t="array" aca="1" ref="G203" ca="1">_xlfn.XLOOKUP($A203&amp;$B203,'[2]产值及收款计划（2026）'!$A:$A&amp;'[2]产值及收款计划（2026）'!$B:$B,'[2]产值及收款计划（2026）'!G:G)</f>
        <v>4.0225999999999997</v>
      </c>
      <c r="H203" s="256" cm="1">
        <f t="array" aca="1" ref="H203" ca="1">_xlfn.XLOOKUP($A203&amp;$B203,'[2]产值及收款计划（2026）'!$A:$A&amp;'[2]产值及收款计划（2026）'!$B:$B,'[2]产值及收款计划（2026）'!H:H)</f>
        <v>0.80459999999999998</v>
      </c>
      <c r="I203" s="257" cm="1">
        <f t="array" aca="1" ref="I203" ca="1">_xlfn.XLOOKUP($A203&amp;$B203,'[2]产值及收款计划（2026）'!$A:$A&amp;'[2]产值及收款计划（2026）'!$B:$B,'[2]产值及收款计划（2026）'!I:I)</f>
        <v>0.200019887634863</v>
      </c>
      <c r="J203" s="258" cm="1">
        <f t="array" aca="1" ref="J203" ca="1">_xlfn.XLOOKUP($A203&amp;$B203,'[2]产值及收款计划（2026）'!$A:$A&amp;'[2]产值及收款计划（2026）'!$B:$B,'[2]产值及收款计划（2026）'!J:J)</f>
        <v>0.06</v>
      </c>
      <c r="K203" s="256" cm="1">
        <f t="array" aca="1" ref="K203" ca="1">_xlfn.XLOOKUP($A203&amp;$B203,'[2]产值及收款计划（2026）'!$A:$A&amp;'[2]产值及收款计划（2026）'!$B:$B,'[2]产值及收款计划（2026）'!K:K)</f>
        <v>0</v>
      </c>
      <c r="L203" s="256" cm="1">
        <f t="array" aca="1" ref="L203" ca="1">_xlfn.XLOOKUP($A203&amp;$B203,'[2]产值及收款计划（2026）'!$A:$A&amp;'[2]产值及收款计划（2026）'!$B:$B,'[2]产值及收款计划（2026）'!L:L)</f>
        <v>0</v>
      </c>
      <c r="M203" s="256" t="str" cm="1">
        <f t="array" aca="1" ref="M203" ca="1">_xlfn.XLOOKUP($A203&amp;$B203,'[2]产值及收款计划（2026）'!$A:$A&amp;'[2]产值及收款计划（2026）'!$B:$B,'[2]产值及收款计划（2026）'!M:M)</f>
        <v>主导</v>
      </c>
      <c r="N203" s="256" t="str" cm="1">
        <f t="array" aca="1" ref="N203" ca="1">_xlfn.XLOOKUP($A203&amp;$B203,'[2]产值及收款计划（2026）'!$A:$A&amp;'[2]产值及收款计划（2026）'!$B:$B,'[2]产值及收款计划（2026）'!N:N)</f>
        <v>邱枫团队</v>
      </c>
      <c r="O203" s="256" t="str" cm="1">
        <f t="array" aca="1" ref="O203" ca="1">_xlfn.XLOOKUP($A203&amp;$B203,'[2]产值及收款计划（2026）'!$A:$A&amp;'[2]产值及收款计划（2026）'!$B:$B,'[2]产值及收款计划（2026）'!O:O)</f>
        <v>邱枫</v>
      </c>
      <c r="P203" s="255" t="str" cm="1">
        <f t="array" aca="1" ref="P203" ca="1">_xlfn.XLOOKUP($A203&amp;$B203,'[2]产值及收款计划（2026）'!$A:$A&amp;'[2]产值及收款计划（2026）'!$B:$B,'[2]产值及收款计划（2026）'!P:P)</f>
        <v>在建</v>
      </c>
      <c r="Q203" s="256" cm="1">
        <f t="array" aca="1" ref="Q203" ca="1">_xlfn.XLOOKUP($A203&amp;$B203,'[2]产值及收款计划（2026）'!$A:$A&amp;'[2]产值及收款计划（2026）'!$B:$B,'[2]产值及收款计划（2026）'!Q:Q)</f>
        <v>0</v>
      </c>
      <c r="R203" s="256" cm="1">
        <f t="array" aca="1" ref="R203" ca="1">_xlfn.XLOOKUP($A203&amp;$B203,'[2]产值及收款计划（2026）'!$A:$A&amp;'[2]产值及收款计划（2026）'!$B:$B,'[2]产值及收款计划（2026）'!R:R)</f>
        <v>0</v>
      </c>
      <c r="S203" s="256" cm="1">
        <f t="array" aca="1" ref="S203" ca="1">_xlfn.XLOOKUP($A203&amp;$B203,'[2]产值及收款计划（2026）'!$A:$A&amp;'[2]产值及收款计划（2026）'!$B:$B,'[2]产值及收款计划（2026）'!S:S)</f>
        <v>0</v>
      </c>
      <c r="T203" s="256" cm="1">
        <f t="array" aca="1" ref="T203" ca="1">_xlfn.XLOOKUP($A203&amp;$B203,'[2]产值及收款计划（2026）'!$A:$A&amp;'[2]产值及收款计划（2026）'!$B:$B,'[2]产值及收款计划（2026）'!T:T)</f>
        <v>0</v>
      </c>
      <c r="U203" s="256" cm="1">
        <f t="array" aca="1" ref="U203" ca="1">_xlfn.XLOOKUP($A203&amp;$B203,'[2]产值及收款计划（2026）'!$A:$A&amp;'[2]产值及收款计划（2026）'!$B:$B,'[2]产值及收款计划（2026）'!U:U)</f>
        <v>0</v>
      </c>
      <c r="V203" s="256" cm="1">
        <f t="array" aca="1" ref="V203" ca="1">_xlfn.XLOOKUP($A203&amp;$B203,'[2]产值及收款计划（2026）'!$A:$A&amp;'[2]产值及收款计划（2026）'!$B:$B,'[2]产值及收款计划（2026）'!V:V)</f>
        <v>4.0225999999999997</v>
      </c>
      <c r="W203" s="256" cm="1">
        <f t="array" aca="1" ref="W203" ca="1">_xlfn.XLOOKUP($A203&amp;$B203,'[2]产值及收款计划（2026）'!$A:$A&amp;'[2]产值及收款计划（2026）'!$B:$B,'[2]产值及收款计划（2026）'!W:W)</f>
        <v>0</v>
      </c>
      <c r="X203" s="256" cm="1">
        <f t="array" aca="1" ref="X203" ca="1">_xlfn.XLOOKUP($A203&amp;$B203,'[2]产值及收款计划（2026）'!$A:$A&amp;'[2]产值及收款计划（2026）'!$B:$B,'[2]产值及收款计划（2026）'!X:X)</f>
        <v>0</v>
      </c>
      <c r="Y203" s="256" cm="1">
        <f t="array" aca="1" ref="Y203" ca="1">_xlfn.XLOOKUP($A203&amp;$B203,'[2]产值及收款计划（2026）'!$A:$A&amp;'[2]产值及收款计划（2026）'!$B:$B,'[2]产值及收款计划（2026）'!Y:Y)</f>
        <v>0</v>
      </c>
      <c r="Z203" s="256" cm="1">
        <f t="array" aca="1" ref="Z203" ca="1">_xlfn.XLOOKUP($A203&amp;$B203,'[2]产值及收款计划（2026）'!$A:$A&amp;'[2]产值及收款计划（2026）'!$B:$B,'[2]产值及收款计划（2026）'!Z:Z)</f>
        <v>0</v>
      </c>
      <c r="AA203" s="256" cm="1">
        <f t="array" aca="1" ref="AA203" ca="1">_xlfn.XLOOKUP($A203&amp;$B203,'[2]产值及收款计划（2026）'!$A:$A&amp;'[2]产值及收款计划（2026）'!$B:$B,'[2]产值及收款计划（2026）'!AA:AA)</f>
        <v>0</v>
      </c>
      <c r="AB203" s="256" cm="1">
        <f t="array" aca="1" ref="AB203" ca="1">_xlfn.XLOOKUP($A203&amp;$B203,'[2]产值及收款计划（2026）'!$A:$A&amp;'[2]产值及收款计划（2026）'!$B:$B,'[2]产值及收款计划（2026）'!AB:AB)</f>
        <v>0</v>
      </c>
      <c r="AC203" s="256" cm="1">
        <f t="array" aca="1" ref="AC203" ca="1">_xlfn.XLOOKUP($A203&amp;$B203,'[2]产值及收款计划（2026）'!$A:$A&amp;'[2]产值及收款计划（2026）'!$B:$B,'[2]产值及收款计划（2026）'!AC:AC)</f>
        <v>4.0225999999999997</v>
      </c>
      <c r="AD203" s="256" cm="1">
        <f t="array" aca="1" ref="AD203" ca="1">_xlfn.XLOOKUP($A203&amp;$B203,'[2]产值及收款计划（2026）'!$A:$A&amp;'[2]产值及收款计划（2026）'!$B:$B,'[2]产值及收款计划（2026）'!AD:AD)</f>
        <v>4.0225999999999997</v>
      </c>
      <c r="AE203" s="256" cm="1">
        <f t="array" aca="1" ref="AE203" ca="1">_xlfn.XLOOKUP($A203&amp;$B203,'[2]产值及收款计划（2026）'!$A:$A&amp;'[2]产值及收款计划（2026）'!$B:$B,'[2]产值及收款计划（2026）'!AE:AE)</f>
        <v>0</v>
      </c>
      <c r="AF203" s="256" cm="1">
        <f t="array" aca="1" ref="AF203" ca="1">_xlfn.XLOOKUP($A203&amp;$B203,'[2]产值及收款计划（2026）'!$A:$A&amp;'[2]产值及收款计划（2026）'!$B:$B,'[2]产值及收款计划（2026）'!AF:AF)</f>
        <v>0</v>
      </c>
      <c r="AG203" s="256" cm="1">
        <f t="array" aca="1" ref="AG203" ca="1">_xlfn.XLOOKUP($A203&amp;$B203,'[2]产值及收款计划（2026）'!$A:$A&amp;'[2]产值及收款计划（2026）'!$B:$B,'[2]产值及收款计划（2026）'!AG:AG)</f>
        <v>0</v>
      </c>
      <c r="AH203" s="256" cm="1">
        <f t="array" aca="1" ref="AH203" ca="1">_xlfn.XLOOKUP($A203&amp;$B203,'[2]产值及收款计划（2026）'!$A:$A&amp;'[2]产值及收款计划（2026）'!$B:$B,'[2]产值及收款计划（2026）'!AH:AH)</f>
        <v>0</v>
      </c>
      <c r="AI203" s="256" cm="1">
        <f t="array" aca="1" ref="AI203" ca="1">_xlfn.XLOOKUP($A203&amp;$B203,'[2]产值及收款计划（2026）'!$A:$A&amp;'[2]产值及收款计划（2026）'!$B:$B,'[2]产值及收款计划（2026）'!AI:AI)</f>
        <v>0</v>
      </c>
      <c r="AJ203" s="256" cm="1">
        <f t="array" aca="1" ref="AJ203" ca="1">_xlfn.XLOOKUP($A203&amp;$B203,'[2]产值及收款计划（2026）'!$A:$A&amp;'[2]产值及收款计划（2026）'!$B:$B,'[2]产值及收款计划（2026）'!AJ:AJ)</f>
        <v>0</v>
      </c>
      <c r="AK203" s="256" cm="1">
        <f t="array" aca="1" ref="AK203" ca="1">_xlfn.XLOOKUP($A203&amp;$B203,'[2]产值及收款计划（2026）'!$A:$A&amp;'[2]产值及收款计划（2026）'!$B:$B,'[2]产值及收款计划（2026）'!AK:AK)</f>
        <v>0</v>
      </c>
      <c r="AL203" s="256" cm="1">
        <f t="array" aca="1" ref="AL203" ca="1">_xlfn.XLOOKUP($A203&amp;$B203,'[2]产值及收款计划（2026）'!$A:$A&amp;'[2]产值及收款计划（2026）'!$B:$B,'[2]产值及收款计划（2026）'!AL:AL)</f>
        <v>0</v>
      </c>
      <c r="AM203" s="263" t="e" cm="1">
        <f t="array" aca="1" ref="AM203" ca="1">_xlfn.LET(_xlpm.勾选月份状态数组,TRANSPOSE('PPT(12-15页）-TOP10'!$A$3:$A$14),_xlpm.选择数据区,IF('PPT(12-15页）-TOP10'!$E$3="收款",$BA203:$BL203,$AA203:$AL203),SUM(_xlfn._xlws.FILTER(_xlpm.选择数据区,_xlpm.勾选月份状态数组,"")))</f>
        <v>#NAME?</v>
      </c>
      <c r="AN203" s="256" t="e" cm="1">
        <f t="array" aca="1" ref="AN203" ca="1">_xlfn.LET(_xlpm.勾选月份状态数组,TRANSPOSE('PPT(12-15页）-TOP10'!$A$3:$A$14),_xlpm.选择数据区,IF('PPT(12-15页）-TOP10'!$E$3="收款",$DA203:$DL203,$CA203:$CL203),SUM(_xlfn._xlws.FILTER(_xlpm.选择数据区,_xlpm.勾选月份状态数组,"")))</f>
        <v>#NAME?</v>
      </c>
      <c r="AO203" s="256">
        <f ca="1">SUM(CA203:CC203)+SUM(AD203:AL203)</f>
        <v>4.0225999999999997</v>
      </c>
      <c r="AP203" s="256"/>
      <c r="AQ203" s="256"/>
      <c r="AR203" s="256"/>
      <c r="AS203" s="256" cm="1">
        <f t="array" aca="1" ref="AS203" ca="1">_xlfn.XLOOKUP($A203&amp;$B203,'[2]产值及收款计划（2026）'!$A:$A&amp;'[2]产值及收款计划（2026）'!$B:$B,'[2]产值及收款计划（2026）'!AS:AS)</f>
        <v>0</v>
      </c>
      <c r="AT203" s="256" cm="1">
        <f t="array" aca="1" ref="AT203" ca="1">_xlfn.XLOOKUP($A203&amp;$B203,'[2]产值及收款计划（2026）'!$A:$A&amp;'[2]产值及收款计划（2026）'!$B:$B,'[2]产值及收款计划（2026）'!AT:AT)</f>
        <v>0</v>
      </c>
      <c r="AU203" s="256" cm="1">
        <f t="array" aca="1" ref="AU203" ca="1">_xlfn.XLOOKUP($A203&amp;$B203,'[2]产值及收款计划（2026）'!$A:$A&amp;'[2]产值及收款计划（2026）'!$B:$B,'[2]产值及收款计划（2026）'!AU:AU)</f>
        <v>0</v>
      </c>
      <c r="AV203" s="256" cm="1">
        <f t="array" aca="1" ref="AV203" ca="1">_xlfn.XLOOKUP($A203&amp;$B203,'[2]产值及收款计划（2026）'!$A:$A&amp;'[2]产值及收款计划（2026）'!$B:$B,'[2]产值及收款计划（2026）'!AV:AV)</f>
        <v>0</v>
      </c>
      <c r="AW203" s="256" cm="1">
        <f t="array" aca="1" ref="AW203" ca="1">_xlfn.XLOOKUP($A203&amp;$B203,'[2]产值及收款计划（2026）'!$A:$A&amp;'[2]产值及收款计划（2026）'!$B:$B,'[2]产值及收款计划（2026）'!AW:AW)</f>
        <v>3.8214700000000001</v>
      </c>
      <c r="AX203" s="256" cm="1">
        <f t="array" aca="1" ref="AX203" ca="1">_xlfn.XLOOKUP($A203&amp;$B203,'[2]产值及收款计划（2026）'!$A:$A&amp;'[2]产值及收款计划（2026）'!$B:$B,'[2]产值及收款计划（2026）'!AX:AX)</f>
        <v>0</v>
      </c>
      <c r="AY203" s="256" cm="1">
        <f t="array" aca="1" ref="AY203" ca="1">_xlfn.XLOOKUP($A203&amp;$B203,'[2]产值及收款计划（2026）'!$A:$A&amp;'[2]产值及收款计划（2026）'!$B:$B,'[2]产值及收款计划（2026）'!AY:AY)</f>
        <v>0.20113</v>
      </c>
      <c r="AZ203" s="256" cm="1">
        <f t="array" aca="1" ref="AZ203" ca="1">_xlfn.XLOOKUP($A203&amp;$B203,'[2]产值及收款计划（2026）'!$A:$A&amp;'[2]产值及收款计划（2026）'!$B:$B,'[2]产值及收款计划（2026）'!AZ:AZ)</f>
        <v>-3.8214700000000001</v>
      </c>
      <c r="BA203" s="256" cm="1">
        <f t="array" aca="1" ref="BA203" ca="1">_xlfn.XLOOKUP($A203&amp;$B203,'[2]产值及收款计划（2026）'!$A:$A&amp;'[2]产值及收款计划（2026）'!$B:$B,'[2]产值及收款计划（2026）'!BA:BA)</f>
        <v>0</v>
      </c>
      <c r="BB203" s="256" cm="1">
        <f t="array" aca="1" ref="BB203" ca="1">_xlfn.XLOOKUP($A203&amp;$B203,'[2]产值及收款计划（2026）'!$A:$A&amp;'[2]产值及收款计划（2026）'!$B:$B,'[2]产值及收款计划（2026）'!BB:BB)</f>
        <v>0</v>
      </c>
      <c r="BC203" s="256" cm="1">
        <f t="array" aca="1" ref="BC203" ca="1">_xlfn.XLOOKUP($A203&amp;$B203,'[2]产值及收款计划（2026）'!$A:$A&amp;'[2]产值及收款计划（2026）'!$B:$B,'[2]产值及收款计划（2026）'!BC:BC)</f>
        <v>0</v>
      </c>
      <c r="BD203" s="256" cm="1">
        <f t="array" aca="1" ref="BD203" ca="1">_xlfn.XLOOKUP($A203&amp;$B203,'[2]产值及收款计划（2026）'!$A:$A&amp;'[2]产值及收款计划（2026）'!$B:$B,'[2]产值及收款计划（2026）'!BD:BD)</f>
        <v>0.20113</v>
      </c>
      <c r="BE203" s="256" cm="1">
        <f t="array" aca="1" ref="BE203" ca="1">_xlfn.XLOOKUP($A203&amp;$B203,'[2]产值及收款计划（2026）'!$A:$A&amp;'[2]产值及收款计划（2026）'!$B:$B,'[2]产值及收款计划（2026）'!BE:BE)</f>
        <v>0</v>
      </c>
      <c r="BF203" s="256" cm="1">
        <f t="array" aca="1" ref="BF203" ca="1">_xlfn.XLOOKUP($A203&amp;$B203,'[2]产值及收款计划（2026）'!$A:$A&amp;'[2]产值及收款计划（2026）'!$B:$B,'[2]产值及收款计划（2026）'!BF:BF)</f>
        <v>0</v>
      </c>
      <c r="BG203" s="256" cm="1">
        <f t="array" aca="1" ref="BG203" ca="1">_xlfn.XLOOKUP($A203&amp;$B203,'[2]产值及收款计划（2026）'!$A:$A&amp;'[2]产值及收款计划（2026）'!$B:$B,'[2]产值及收款计划（2026）'!BG:BG)</f>
        <v>0</v>
      </c>
      <c r="BH203" s="256" cm="1">
        <f t="array" aca="1" ref="BH203" ca="1">_xlfn.XLOOKUP($A203&amp;$B203,'[2]产值及收款计划（2026）'!$A:$A&amp;'[2]产值及收款计划（2026）'!$B:$B,'[2]产值及收款计划（2026）'!BH:BH)</f>
        <v>0</v>
      </c>
      <c r="BI203" s="256" cm="1">
        <f t="array" aca="1" ref="BI203" ca="1">_xlfn.XLOOKUP($A203&amp;$B203,'[2]产值及收款计划（2026）'!$A:$A&amp;'[2]产值及收款计划（2026）'!$B:$B,'[2]产值及收款计划（2026）'!BI:BI)</f>
        <v>0</v>
      </c>
      <c r="BJ203" s="256" cm="1">
        <f t="array" aca="1" ref="BJ203" ca="1">_xlfn.XLOOKUP($A203&amp;$B203,'[2]产值及收款计划（2026）'!$A:$A&amp;'[2]产值及收款计划（2026）'!$B:$B,'[2]产值及收款计划（2026）'!BJ:BJ)</f>
        <v>0</v>
      </c>
      <c r="BK203" s="256" cm="1">
        <f t="array" aca="1" ref="BK203" ca="1">_xlfn.XLOOKUP($A203&amp;$B203,'[2]产值及收款计划（2026）'!$A:$A&amp;'[2]产值及收款计划（2026）'!$B:$B,'[2]产值及收款计划（2026）'!BK:BK)</f>
        <v>0</v>
      </c>
      <c r="BL203" s="256" cm="1">
        <f t="array" aca="1" ref="BL203" ca="1">_xlfn.XLOOKUP($A203&amp;$B203,'[2]产值及收款计划（2026）'!$A:$A&amp;'[2]产值及收款计划（2026）'!$B:$B,'[2]产值及收款计划（2026）'!BL:BL)</f>
        <v>0</v>
      </c>
      <c r="BM203" s="256"/>
      <c r="BN203" s="256"/>
      <c r="BO203" s="256"/>
      <c r="BP203" s="256"/>
      <c r="BQ203" s="255" t="str" cm="1">
        <f t="array" aca="1" ref="BQ203" ca="1">_xlfn.XLOOKUP($A203&amp;$B203,'[2]产值及收款计划（2026）'!$A:$A&amp;'[2]产值及收款计划（2026）'!$B:$B,'[2]产值及收款计划（2026）'!BQ:BQ)</f>
        <v>上海市地下空间开发实业有限公司</v>
      </c>
      <c r="BR203" s="256" cm="1">
        <f t="array" aca="1" ref="BR203" ca="1">_xlfn.XLOOKUP($A203&amp;$B203,'[2]产值及收款计划（2026）'!$A:$A&amp;'[2]产值及收款计划（2026）'!$B:$B,'[2]产值及收款计划（2026）'!BR:BR)</f>
        <v>0</v>
      </c>
      <c r="CA203" s="256" cm="1">
        <f t="array" aca="1" ref="CA203" ca="1">_xlfn.XLOOKUP($A203&amp;$B203,'[2]产值及收款计划（2026）'!$A:$A&amp;'[2]产值及收款计划（2026）'!$B:$B,'[2]产值及收款计划（2026）'!CA:CA)</f>
        <v>0</v>
      </c>
      <c r="CB203" s="256" cm="1">
        <f t="array" aca="1" ref="CB203" ca="1">_xlfn.XLOOKUP($A203&amp;$B203,'[2]产值及收款计划（2026）'!$A:$A&amp;'[2]产值及收款计划（2026）'!$B:$B,'[2]产值及收款计划（2026）'!CB:CB)</f>
        <v>0</v>
      </c>
      <c r="CC203" s="256" cm="1">
        <f t="array" aca="1" ref="CC203" ca="1">_xlfn.XLOOKUP($A203&amp;$B203,'[2]产值及收款计划（2026）'!$A:$A&amp;'[2]产值及收款计划（2026）'!$B:$B,'[2]产值及收款计划（2026）'!CC:CC)</f>
        <v>0</v>
      </c>
      <c r="CD203" s="256" cm="1">
        <f t="array" aca="1" ref="CD203" ca="1">_xlfn.XLOOKUP($A203&amp;$B203,'[2]产值及收款计划（2026）'!$A:$A&amp;'[2]产值及收款计划（2026）'!$B:$B,'[2]产值及收款计划（2026）'!CD:CD)</f>
        <v>0</v>
      </c>
      <c r="CE203" s="256" cm="1">
        <f t="array" aca="1" ref="CE203" ca="1">_xlfn.XLOOKUP($A203&amp;$B203,'[2]产值及收款计划（2026）'!$A:$A&amp;'[2]产值及收款计划（2026）'!$B:$B,'[2]产值及收款计划（2026）'!CE:CE)</f>
        <v>0</v>
      </c>
      <c r="CF203" s="256" cm="1">
        <f t="array" aca="1" ref="CF203" ca="1">_xlfn.XLOOKUP($A203&amp;$B203,'[2]产值及收款计划（2026）'!$A:$A&amp;'[2]产值及收款计划（2026）'!$B:$B,'[2]产值及收款计划（2026）'!CF:CF)</f>
        <v>0</v>
      </c>
      <c r="CG203" s="256" cm="1">
        <f t="array" aca="1" ref="CG203" ca="1">_xlfn.XLOOKUP($A203&amp;$B203,'[2]产值及收款计划（2026）'!$A:$A&amp;'[2]产值及收款计划（2026）'!$B:$B,'[2]产值及收款计划（2026）'!CG:CG)</f>
        <v>0</v>
      </c>
      <c r="CH203" s="256" cm="1">
        <f t="array" aca="1" ref="CH203" ca="1">_xlfn.XLOOKUP($A203&amp;$B203,'[2]产值及收款计划（2026）'!$A:$A&amp;'[2]产值及收款计划（2026）'!$B:$B,'[2]产值及收款计划（2026）'!CH:CH)</f>
        <v>0</v>
      </c>
      <c r="CI203" s="256" cm="1">
        <f t="array" aca="1" ref="CI203" ca="1">_xlfn.XLOOKUP($A203&amp;$B203,'[2]产值及收款计划（2026）'!$A:$A&amp;'[2]产值及收款计划（2026）'!$B:$B,'[2]产值及收款计划（2026）'!CI:CI)</f>
        <v>0</v>
      </c>
      <c r="CJ203" s="256" cm="1">
        <f t="array" aca="1" ref="CJ203" ca="1">_xlfn.XLOOKUP($A203&amp;$B203,'[2]产值及收款计划（2026）'!$A:$A&amp;'[2]产值及收款计划（2026）'!$B:$B,'[2]产值及收款计划（2026）'!CJ:CJ)</f>
        <v>0</v>
      </c>
      <c r="CK203" s="256" cm="1">
        <f t="array" aca="1" ref="CK203" ca="1">_xlfn.XLOOKUP($A203&amp;$B203,'[2]产值及收款计划（2026）'!$A:$A&amp;'[2]产值及收款计划（2026）'!$B:$B,'[2]产值及收款计划（2026）'!CK:CK)</f>
        <v>0</v>
      </c>
      <c r="CL203" s="256" cm="1">
        <f t="array" aca="1" ref="CL203" ca="1">_xlfn.XLOOKUP($A203&amp;$B203,'[2]产值及收款计划（2026）'!$A:$A&amp;'[2]产值及收款计划（2026）'!$B:$B,'[2]产值及收款计划（2026）'!CL:CL)</f>
        <v>0</v>
      </c>
      <c r="DA203" s="256" cm="1">
        <f t="array" aca="1" ref="DA203" ca="1">_xlfn.XLOOKUP($A203&amp;$B203,'[2]产值及收款计划（2026）'!$A:$A&amp;'[2]产值及收款计划（2026）'!$B:$B,'[2]产值及收款计划（2026）'!DA:DA)</f>
        <v>0</v>
      </c>
      <c r="DB203" s="256" cm="1">
        <f t="array" aca="1" ref="DB203" ca="1">_xlfn.XLOOKUP($A203&amp;$B203,'[2]产值及收款计划（2026）'!$A:$A&amp;'[2]产值及收款计划（2026）'!$B:$B,'[2]产值及收款计划（2026）'!DB:DB)</f>
        <v>0</v>
      </c>
      <c r="DC203" s="256" cm="1">
        <f t="array" aca="1" ref="DC203" ca="1">_xlfn.XLOOKUP($A203&amp;$B203,'[2]产值及收款计划（2026）'!$A:$A&amp;'[2]产值及收款计划（2026）'!$B:$B,'[2]产值及收款计划（2026）'!DC:DC)</f>
        <v>0</v>
      </c>
      <c r="DD203" s="256" cm="1">
        <f t="array" aca="1" ref="DD203" ca="1">_xlfn.XLOOKUP($A203&amp;$B203,'[2]产值及收款计划（2026）'!$A:$A&amp;'[2]产值及收款计划（2026）'!$B:$B,'[2]产值及收款计划（2026）'!DD:DD)</f>
        <v>0</v>
      </c>
      <c r="DE203" s="256" cm="1">
        <f t="array" aca="1" ref="DE203" ca="1">_xlfn.XLOOKUP($A203&amp;$B203,'[2]产值及收款计划（2026）'!$A:$A&amp;'[2]产值及收款计划（2026）'!$B:$B,'[2]产值及收款计划（2026）'!DE:DE)</f>
        <v>0</v>
      </c>
      <c r="DF203" s="256" cm="1">
        <f t="array" aca="1" ref="DF203" ca="1">_xlfn.XLOOKUP($A203&amp;$B203,'[2]产值及收款计划（2026）'!$A:$A&amp;'[2]产值及收款计划（2026）'!$B:$B,'[2]产值及收款计划（2026）'!DF:DF)</f>
        <v>0</v>
      </c>
      <c r="DG203" s="256" cm="1">
        <f t="array" aca="1" ref="DG203" ca="1">_xlfn.XLOOKUP($A203&amp;$B203,'[2]产值及收款计划（2026）'!$A:$A&amp;'[2]产值及收款计划（2026）'!$B:$B,'[2]产值及收款计划（2026）'!DG:DG)</f>
        <v>0</v>
      </c>
      <c r="DH203" s="256" cm="1">
        <f t="array" aca="1" ref="DH203" ca="1">_xlfn.XLOOKUP($A203&amp;$B203,'[2]产值及收款计划（2026）'!$A:$A&amp;'[2]产值及收款计划（2026）'!$B:$B,'[2]产值及收款计划（2026）'!DH:DH)</f>
        <v>0</v>
      </c>
      <c r="DI203" s="256" cm="1">
        <f t="array" aca="1" ref="DI203" ca="1">_xlfn.XLOOKUP($A203&amp;$B203,'[2]产值及收款计划（2026）'!$A:$A&amp;'[2]产值及收款计划（2026）'!$B:$B,'[2]产值及收款计划（2026）'!DI:DI)</f>
        <v>0</v>
      </c>
      <c r="DJ203" s="256" cm="1">
        <f t="array" aca="1" ref="DJ203" ca="1">_xlfn.XLOOKUP($A203&amp;$B203,'[2]产值及收款计划（2026）'!$A:$A&amp;'[2]产值及收款计划（2026）'!$B:$B,'[2]产值及收款计划（2026）'!DJ:DJ)</f>
        <v>0</v>
      </c>
      <c r="DK203" s="256" cm="1">
        <f t="array" aca="1" ref="DK203" ca="1">_xlfn.XLOOKUP($A203&amp;$B203,'[2]产值及收款计划（2026）'!$A:$A&amp;'[2]产值及收款计划（2026）'!$B:$B,'[2]产值及收款计划（2026）'!DK:DK)</f>
        <v>0</v>
      </c>
      <c r="DL203" s="256" cm="1">
        <f t="array" aca="1" ref="DL203" ca="1">_xlfn.XLOOKUP($A203&amp;$B203,'[2]产值及收款计划（2026）'!$A:$A&amp;'[2]产值及收款计划（2026）'!$B:$B,'[2]产值及收款计划（2026）'!DL:DL)</f>
        <v>0</v>
      </c>
      <c r="DM203" s="264"/>
      <c r="DN203" s="250"/>
    </row>
    <row r="204" spans="1:118" ht="20.25" x14ac:dyDescent="0.15">
      <c r="A204" s="254">
        <f t="shared" ca="1" si="14"/>
        <v>23</v>
      </c>
      <c r="B204" s="254" t="s">
        <v>26</v>
      </c>
      <c r="C204" s="255" t="str" cm="1">
        <f t="array" aca="1" ref="C204" ca="1">_xlfn.XLOOKUP($A204&amp;$B204,'[2]产值及收款计划（2026）'!$A:$A&amp;'[2]产值及收款计划（2026）'!$B:$B,'[2]产值及收款计划（2026）'!C:C)</f>
        <v>ZHT2023071200069</v>
      </c>
      <c r="D204" s="255" t="str" cm="1">
        <f t="array" aca="1" ref="D204" ca="1">_xlfn.XLOOKUP($A204&amp;$B204,'[2]产值及收款计划（2026）'!$A:$A&amp;'[2]产值及收款计划（2026）'!$B:$B,'[2]产值及收款计划（2026）'!D:D)</f>
        <v>视频会议系统端口及维保技术服务（能源建设集团）</v>
      </c>
      <c r="E204" s="256" cm="1">
        <f t="array" aca="1" ref="E204" ca="1">_xlfn.XLOOKUP($A204&amp;$B204,'[2]产值及收款计划（2026）'!$A:$A&amp;'[2]产值及收款计划（2026）'!$B:$B,'[2]产值及收款计划（2026）'!E:E)</f>
        <v>4.0999999999999996</v>
      </c>
      <c r="F204" s="256" cm="1">
        <f t="array" aca="1" ref="F204" ca="1">_xlfn.XLOOKUP($A204&amp;$B204,'[2]产值及收款计划（2026）'!$A:$A&amp;'[2]产值及收款计划（2026）'!$B:$B,'[2]产值及收款计划（2026）'!F:F)</f>
        <v>4.0999999999999996</v>
      </c>
      <c r="G204" s="256" cm="1">
        <f t="array" aca="1" ref="G204" ca="1">_xlfn.XLOOKUP($A204&amp;$B204,'[2]产值及收款计划（2026）'!$A:$A&amp;'[2]产值及收款计划（2026）'!$B:$B,'[2]产值及收款计划（2026）'!G:G)</f>
        <v>4.0999999999999996</v>
      </c>
      <c r="H204" s="256" cm="1">
        <f t="array" aca="1" ref="H204" ca="1">_xlfn.XLOOKUP($A204&amp;$B204,'[2]产值及收款计划（2026）'!$A:$A&amp;'[2]产值及收款计划（2026）'!$B:$B,'[2]产值及收款计划（2026）'!H:H)</f>
        <v>0.82</v>
      </c>
      <c r="I204" s="257" cm="1">
        <f t="array" aca="1" ref="I204" ca="1">_xlfn.XLOOKUP($A204&amp;$B204,'[2]产值及收款计划（2026）'!$A:$A&amp;'[2]产值及收款计划（2026）'!$B:$B,'[2]产值及收款计划（2026）'!I:I)</f>
        <v>0.2</v>
      </c>
      <c r="J204" s="258" cm="1">
        <f t="array" aca="1" ref="J204" ca="1">_xlfn.XLOOKUP($A204&amp;$B204,'[2]产值及收款计划（2026）'!$A:$A&amp;'[2]产值及收款计划（2026）'!$B:$B,'[2]产值及收款计划（2026）'!J:J)</f>
        <v>0.06</v>
      </c>
      <c r="K204" s="256" cm="1">
        <f t="array" aca="1" ref="K204" ca="1">_xlfn.XLOOKUP($A204&amp;$B204,'[2]产值及收款计划（2026）'!$A:$A&amp;'[2]产值及收款计划（2026）'!$B:$B,'[2]产值及收款计划（2026）'!K:K)</f>
        <v>0</v>
      </c>
      <c r="L204" s="256" cm="1">
        <f t="array" aca="1" ref="L204" ca="1">_xlfn.XLOOKUP($A204&amp;$B204,'[2]产值及收款计划（2026）'!$A:$A&amp;'[2]产值及收款计划（2026）'!$B:$B,'[2]产值及收款计划（2026）'!L:L)</f>
        <v>0</v>
      </c>
      <c r="M204" s="256" t="str" cm="1">
        <f t="array" aca="1" ref="M204" ca="1">_xlfn.XLOOKUP($A204&amp;$B204,'[2]产值及收款计划（2026）'!$A:$A&amp;'[2]产值及收款计划（2026）'!$B:$B,'[2]产值及收款计划（2026）'!M:M)</f>
        <v>主导</v>
      </c>
      <c r="N204" s="256" t="str" cm="1">
        <f t="array" aca="1" ref="N204" ca="1">_xlfn.XLOOKUP($A204&amp;$B204,'[2]产值及收款计划（2026）'!$A:$A&amp;'[2]产值及收款计划（2026）'!$B:$B,'[2]产值及收款计划（2026）'!N:N)</f>
        <v>邱枫团队</v>
      </c>
      <c r="O204" s="256" t="str" cm="1">
        <f t="array" aca="1" ref="O204" ca="1">_xlfn.XLOOKUP($A204&amp;$B204,'[2]产值及收款计划（2026）'!$A:$A&amp;'[2]产值及收款计划（2026）'!$B:$B,'[2]产值及收款计划（2026）'!O:O)</f>
        <v>邱枫</v>
      </c>
      <c r="P204" s="255" t="str" cm="1">
        <f t="array" aca="1" ref="P204" ca="1">_xlfn.XLOOKUP($A204&amp;$B204,'[2]产值及收款计划（2026）'!$A:$A&amp;'[2]产值及收款计划（2026）'!$B:$B,'[2]产值及收款计划（2026）'!P:P)</f>
        <v>在建</v>
      </c>
      <c r="Q204" s="256" cm="1">
        <f t="array" aca="1" ref="Q204" ca="1">_xlfn.XLOOKUP($A204&amp;$B204,'[2]产值及收款计划（2026）'!$A:$A&amp;'[2]产值及收款计划（2026）'!$B:$B,'[2]产值及收款计划（2026）'!Q:Q)</f>
        <v>0</v>
      </c>
      <c r="R204" s="256" cm="1">
        <f t="array" aca="1" ref="R204" ca="1">_xlfn.XLOOKUP($A204&amp;$B204,'[2]产值及收款计划（2026）'!$A:$A&amp;'[2]产值及收款计划（2026）'!$B:$B,'[2]产值及收款计划（2026）'!R:R)</f>
        <v>0</v>
      </c>
      <c r="S204" s="256" cm="1">
        <f t="array" aca="1" ref="S204" ca="1">_xlfn.XLOOKUP($A204&amp;$B204,'[2]产值及收款计划（2026）'!$A:$A&amp;'[2]产值及收款计划（2026）'!$B:$B,'[2]产值及收款计划（2026）'!S:S)</f>
        <v>0</v>
      </c>
      <c r="T204" s="256" cm="1">
        <f t="array" aca="1" ref="T204" ca="1">_xlfn.XLOOKUP($A204&amp;$B204,'[2]产值及收款计划（2026）'!$A:$A&amp;'[2]产值及收款计划（2026）'!$B:$B,'[2]产值及收款计划（2026）'!T:T)</f>
        <v>0</v>
      </c>
      <c r="U204" s="256" cm="1">
        <f t="array" aca="1" ref="U204" ca="1">_xlfn.XLOOKUP($A204&amp;$B204,'[2]产值及收款计划（2026）'!$A:$A&amp;'[2]产值及收款计划（2026）'!$B:$B,'[2]产值及收款计划（2026）'!U:U)</f>
        <v>0</v>
      </c>
      <c r="V204" s="256" cm="1">
        <f t="array" aca="1" ref="V204" ca="1">_xlfn.XLOOKUP($A204&amp;$B204,'[2]产值及收款计划（2026）'!$A:$A&amp;'[2]产值及收款计划（2026）'!$B:$B,'[2]产值及收款计划（2026）'!V:V)</f>
        <v>4.0999999999999996</v>
      </c>
      <c r="W204" s="256" cm="1">
        <f t="array" aca="1" ref="W204" ca="1">_xlfn.XLOOKUP($A204&amp;$B204,'[2]产值及收款计划（2026）'!$A:$A&amp;'[2]产值及收款计划（2026）'!$B:$B,'[2]产值及收款计划（2026）'!W:W)</f>
        <v>0</v>
      </c>
      <c r="X204" s="256" cm="1">
        <f t="array" aca="1" ref="X204" ca="1">_xlfn.XLOOKUP($A204&amp;$B204,'[2]产值及收款计划（2026）'!$A:$A&amp;'[2]产值及收款计划（2026）'!$B:$B,'[2]产值及收款计划（2026）'!X:X)</f>
        <v>0</v>
      </c>
      <c r="Y204" s="256" cm="1">
        <f t="array" aca="1" ref="Y204" ca="1">_xlfn.XLOOKUP($A204&amp;$B204,'[2]产值及收款计划（2026）'!$A:$A&amp;'[2]产值及收款计划（2026）'!$B:$B,'[2]产值及收款计划（2026）'!Y:Y)</f>
        <v>0</v>
      </c>
      <c r="Z204" s="256" cm="1">
        <f t="array" aca="1" ref="Z204" ca="1">_xlfn.XLOOKUP($A204&amp;$B204,'[2]产值及收款计划（2026）'!$A:$A&amp;'[2]产值及收款计划（2026）'!$B:$B,'[2]产值及收款计划（2026）'!Z:Z)</f>
        <v>0</v>
      </c>
      <c r="AA204" s="256" cm="1">
        <f t="array" aca="1" ref="AA204" ca="1">_xlfn.XLOOKUP($A204&amp;$B204,'[2]产值及收款计划（2026）'!$A:$A&amp;'[2]产值及收款计划（2026）'!$B:$B,'[2]产值及收款计划（2026）'!AA:AA)</f>
        <v>0</v>
      </c>
      <c r="AB204" s="256" cm="1">
        <f t="array" aca="1" ref="AB204" ca="1">_xlfn.XLOOKUP($A204&amp;$B204,'[2]产值及收款计划（2026）'!$A:$A&amp;'[2]产值及收款计划（2026）'!$B:$B,'[2]产值及收款计划（2026）'!AB:AB)</f>
        <v>0</v>
      </c>
      <c r="AC204" s="256" cm="1">
        <f t="array" aca="1" ref="AC204" ca="1">_xlfn.XLOOKUP($A204&amp;$B204,'[2]产值及收款计划（2026）'!$A:$A&amp;'[2]产值及收款计划（2026）'!$B:$B,'[2]产值及收款计划（2026）'!AC:AC)</f>
        <v>4.0999999999999996</v>
      </c>
      <c r="AD204" s="256" cm="1">
        <f t="array" aca="1" ref="AD204" ca="1">_xlfn.XLOOKUP($A204&amp;$B204,'[2]产值及收款计划（2026）'!$A:$A&amp;'[2]产值及收款计划（2026）'!$B:$B,'[2]产值及收款计划（2026）'!AD:AD)</f>
        <v>4.0999999999999996</v>
      </c>
      <c r="AE204" s="256" cm="1">
        <f t="array" aca="1" ref="AE204" ca="1">_xlfn.XLOOKUP($A204&amp;$B204,'[2]产值及收款计划（2026）'!$A:$A&amp;'[2]产值及收款计划（2026）'!$B:$B,'[2]产值及收款计划（2026）'!AE:AE)</f>
        <v>0</v>
      </c>
      <c r="AF204" s="256" cm="1">
        <f t="array" aca="1" ref="AF204" ca="1">_xlfn.XLOOKUP($A204&amp;$B204,'[2]产值及收款计划（2026）'!$A:$A&amp;'[2]产值及收款计划（2026）'!$B:$B,'[2]产值及收款计划（2026）'!AF:AF)</f>
        <v>0</v>
      </c>
      <c r="AG204" s="256" cm="1">
        <f t="array" aca="1" ref="AG204" ca="1">_xlfn.XLOOKUP($A204&amp;$B204,'[2]产值及收款计划（2026）'!$A:$A&amp;'[2]产值及收款计划（2026）'!$B:$B,'[2]产值及收款计划（2026）'!AG:AG)</f>
        <v>0</v>
      </c>
      <c r="AH204" s="256" cm="1">
        <f t="array" aca="1" ref="AH204" ca="1">_xlfn.XLOOKUP($A204&amp;$B204,'[2]产值及收款计划（2026）'!$A:$A&amp;'[2]产值及收款计划（2026）'!$B:$B,'[2]产值及收款计划（2026）'!AH:AH)</f>
        <v>0</v>
      </c>
      <c r="AI204" s="256" cm="1">
        <f t="array" aca="1" ref="AI204" ca="1">_xlfn.XLOOKUP($A204&amp;$B204,'[2]产值及收款计划（2026）'!$A:$A&amp;'[2]产值及收款计划（2026）'!$B:$B,'[2]产值及收款计划（2026）'!AI:AI)</f>
        <v>0</v>
      </c>
      <c r="AJ204" s="256" cm="1">
        <f t="array" aca="1" ref="AJ204" ca="1">_xlfn.XLOOKUP($A204&amp;$B204,'[2]产值及收款计划（2026）'!$A:$A&amp;'[2]产值及收款计划（2026）'!$B:$B,'[2]产值及收款计划（2026）'!AJ:AJ)</f>
        <v>0</v>
      </c>
      <c r="AK204" s="256" cm="1">
        <f t="array" aca="1" ref="AK204" ca="1">_xlfn.XLOOKUP($A204&amp;$B204,'[2]产值及收款计划（2026）'!$A:$A&amp;'[2]产值及收款计划（2026）'!$B:$B,'[2]产值及收款计划（2026）'!AK:AK)</f>
        <v>0</v>
      </c>
      <c r="AL204" s="256" cm="1">
        <f t="array" aca="1" ref="AL204" ca="1">_xlfn.XLOOKUP($A204&amp;$B204,'[2]产值及收款计划（2026）'!$A:$A&amp;'[2]产值及收款计划（2026）'!$B:$B,'[2]产值及收款计划（2026）'!AL:AL)</f>
        <v>0</v>
      </c>
      <c r="AM204" s="263" t="e" cm="1">
        <f t="array" aca="1" ref="AM204" ca="1">_xlfn.LET(_xlpm.勾选月份状态数组,TRANSPOSE('PPT(12-15页）-TOP10'!$A$3:$A$14),_xlpm.选择数据区,IF('PPT(12-15页）-TOP10'!$E$3="收款",$BA204:$BL204,$AA204:$AL204),SUM(_xlfn._xlws.FILTER(_xlpm.选择数据区,_xlpm.勾选月份状态数组,"")))</f>
        <v>#NAME?</v>
      </c>
      <c r="AN204" s="256" t="e" cm="1">
        <f t="array" aca="1" ref="AN204" ca="1">_xlfn.LET(_xlpm.勾选月份状态数组,TRANSPOSE('PPT(12-15页）-TOP10'!$A$3:$A$14),_xlpm.选择数据区,IF('PPT(12-15页）-TOP10'!$E$3="收款",$DA204:$DL204,$CA204:$CL204),SUM(_xlfn._xlws.FILTER(_xlpm.选择数据区,_xlpm.勾选月份状态数组,"")))</f>
        <v>#NAME?</v>
      </c>
      <c r="AO204" s="256">
        <f ca="1">SUM(CA204:CC204)+SUM(AD204:AL204)</f>
        <v>4.0999999999999996</v>
      </c>
      <c r="AP204" s="256"/>
      <c r="AQ204" s="256"/>
      <c r="AR204" s="256"/>
      <c r="AS204" s="256" cm="1">
        <f t="array" aca="1" ref="AS204" ca="1">_xlfn.XLOOKUP($A204&amp;$B204,'[2]产值及收款计划（2026）'!$A:$A&amp;'[2]产值及收款计划（2026）'!$B:$B,'[2]产值及收款计划（2026）'!AS:AS)</f>
        <v>0</v>
      </c>
      <c r="AT204" s="256" cm="1">
        <f t="array" aca="1" ref="AT204" ca="1">_xlfn.XLOOKUP($A204&amp;$B204,'[2]产值及收款计划（2026）'!$A:$A&amp;'[2]产值及收款计划（2026）'!$B:$B,'[2]产值及收款计划（2026）'!AT:AT)</f>
        <v>0</v>
      </c>
      <c r="AU204" s="256" cm="1">
        <f t="array" aca="1" ref="AU204" ca="1">_xlfn.XLOOKUP($A204&amp;$B204,'[2]产值及收款计划（2026）'!$A:$A&amp;'[2]产值及收款计划（2026）'!$B:$B,'[2]产值及收款计划（2026）'!AU:AU)</f>
        <v>0</v>
      </c>
      <c r="AV204" s="256" cm="1">
        <f t="array" aca="1" ref="AV204" ca="1">_xlfn.XLOOKUP($A204&amp;$B204,'[2]产值及收款计划（2026）'!$A:$A&amp;'[2]产值及收款计划（2026）'!$B:$B,'[2]产值及收款计划（2026）'!AV:AV)</f>
        <v>0</v>
      </c>
      <c r="AW204" s="256" cm="1">
        <f t="array" aca="1" ref="AW204" ca="1">_xlfn.XLOOKUP($A204&amp;$B204,'[2]产值及收款计划（2026）'!$A:$A&amp;'[2]产值及收款计划（2026）'!$B:$B,'[2]产值及收款计划（2026）'!AW:AW)</f>
        <v>3.895</v>
      </c>
      <c r="AX204" s="256" cm="1">
        <f t="array" aca="1" ref="AX204" ca="1">_xlfn.XLOOKUP($A204&amp;$B204,'[2]产值及收款计划（2026）'!$A:$A&amp;'[2]产值及收款计划（2026）'!$B:$B,'[2]产值及收款计划（2026）'!AX:AX)</f>
        <v>0</v>
      </c>
      <c r="AY204" s="256" cm="1">
        <f t="array" aca="1" ref="AY204" ca="1">_xlfn.XLOOKUP($A204&amp;$B204,'[2]产值及收款计划（2026）'!$A:$A&amp;'[2]产值及收款计划（2026）'!$B:$B,'[2]产值及收款计划（2026）'!AY:AY)</f>
        <v>0.20499999999999999</v>
      </c>
      <c r="AZ204" s="256" cm="1">
        <f t="array" aca="1" ref="AZ204" ca="1">_xlfn.XLOOKUP($A204&amp;$B204,'[2]产值及收款计划（2026）'!$A:$A&amp;'[2]产值及收款计划（2026）'!$B:$B,'[2]产值及收款计划（2026）'!AZ:AZ)</f>
        <v>-3.895</v>
      </c>
      <c r="BA204" s="256" cm="1">
        <f t="array" aca="1" ref="BA204" ca="1">_xlfn.XLOOKUP($A204&amp;$B204,'[2]产值及收款计划（2026）'!$A:$A&amp;'[2]产值及收款计划（2026）'!$B:$B,'[2]产值及收款计划（2026）'!BA:BA)</f>
        <v>0</v>
      </c>
      <c r="BB204" s="256" cm="1">
        <f t="array" aca="1" ref="BB204" ca="1">_xlfn.XLOOKUP($A204&amp;$B204,'[2]产值及收款计划（2026）'!$A:$A&amp;'[2]产值及收款计划（2026）'!$B:$B,'[2]产值及收款计划（2026）'!BB:BB)</f>
        <v>0</v>
      </c>
      <c r="BC204" s="256" cm="1">
        <f t="array" aca="1" ref="BC204" ca="1">_xlfn.XLOOKUP($A204&amp;$B204,'[2]产值及收款计划（2026）'!$A:$A&amp;'[2]产值及收款计划（2026）'!$B:$B,'[2]产值及收款计划（2026）'!BC:BC)</f>
        <v>0</v>
      </c>
      <c r="BD204" s="256" cm="1">
        <f t="array" aca="1" ref="BD204" ca="1">_xlfn.XLOOKUP($A204&amp;$B204,'[2]产值及收款计划（2026）'!$A:$A&amp;'[2]产值及收款计划（2026）'!$B:$B,'[2]产值及收款计划（2026）'!BD:BD)</f>
        <v>0.20499999999999999</v>
      </c>
      <c r="BE204" s="256" cm="1">
        <f t="array" aca="1" ref="BE204" ca="1">_xlfn.XLOOKUP($A204&amp;$B204,'[2]产值及收款计划（2026）'!$A:$A&amp;'[2]产值及收款计划（2026）'!$B:$B,'[2]产值及收款计划（2026）'!BE:BE)</f>
        <v>0</v>
      </c>
      <c r="BF204" s="256" cm="1">
        <f t="array" aca="1" ref="BF204" ca="1">_xlfn.XLOOKUP($A204&amp;$B204,'[2]产值及收款计划（2026）'!$A:$A&amp;'[2]产值及收款计划（2026）'!$B:$B,'[2]产值及收款计划（2026）'!BF:BF)</f>
        <v>0</v>
      </c>
      <c r="BG204" s="256" cm="1">
        <f t="array" aca="1" ref="BG204" ca="1">_xlfn.XLOOKUP($A204&amp;$B204,'[2]产值及收款计划（2026）'!$A:$A&amp;'[2]产值及收款计划（2026）'!$B:$B,'[2]产值及收款计划（2026）'!BG:BG)</f>
        <v>0</v>
      </c>
      <c r="BH204" s="256" cm="1">
        <f t="array" aca="1" ref="BH204" ca="1">_xlfn.XLOOKUP($A204&amp;$B204,'[2]产值及收款计划（2026）'!$A:$A&amp;'[2]产值及收款计划（2026）'!$B:$B,'[2]产值及收款计划（2026）'!BH:BH)</f>
        <v>0</v>
      </c>
      <c r="BI204" s="256" cm="1">
        <f t="array" aca="1" ref="BI204" ca="1">_xlfn.XLOOKUP($A204&amp;$B204,'[2]产值及收款计划（2026）'!$A:$A&amp;'[2]产值及收款计划（2026）'!$B:$B,'[2]产值及收款计划（2026）'!BI:BI)</f>
        <v>0</v>
      </c>
      <c r="BJ204" s="256" cm="1">
        <f t="array" aca="1" ref="BJ204" ca="1">_xlfn.XLOOKUP($A204&amp;$B204,'[2]产值及收款计划（2026）'!$A:$A&amp;'[2]产值及收款计划（2026）'!$B:$B,'[2]产值及收款计划（2026）'!BJ:BJ)</f>
        <v>0</v>
      </c>
      <c r="BK204" s="256" cm="1">
        <f t="array" aca="1" ref="BK204" ca="1">_xlfn.XLOOKUP($A204&amp;$B204,'[2]产值及收款计划（2026）'!$A:$A&amp;'[2]产值及收款计划（2026）'!$B:$B,'[2]产值及收款计划（2026）'!BK:BK)</f>
        <v>0</v>
      </c>
      <c r="BL204" s="256" cm="1">
        <f t="array" aca="1" ref="BL204" ca="1">_xlfn.XLOOKUP($A204&amp;$B204,'[2]产值及收款计划（2026）'!$A:$A&amp;'[2]产值及收款计划（2026）'!$B:$B,'[2]产值及收款计划（2026）'!BL:BL)</f>
        <v>0</v>
      </c>
      <c r="BM204" s="256"/>
      <c r="BN204" s="256"/>
      <c r="BO204" s="256"/>
      <c r="BP204" s="256"/>
      <c r="BQ204" s="255" t="str" cm="1">
        <f t="array" aca="1" ref="BQ204" ca="1">_xlfn.XLOOKUP($A204&amp;$B204,'[2]产值及收款计划（2026）'!$A:$A&amp;'[2]产值及收款计划（2026）'!$B:$B,'[2]产值及收款计划（2026）'!BQ:BQ)</f>
        <v>上海能源建设集团有限公司</v>
      </c>
      <c r="BR204" s="256" cm="1">
        <f t="array" aca="1" ref="BR204" ca="1">_xlfn.XLOOKUP($A204&amp;$B204,'[2]产值及收款计划（2026）'!$A:$A&amp;'[2]产值及收款计划（2026）'!$B:$B,'[2]产值及收款计划（2026）'!BR:BR)</f>
        <v>0</v>
      </c>
      <c r="CA204" s="256" cm="1">
        <f t="array" aca="1" ref="CA204" ca="1">_xlfn.XLOOKUP($A204&amp;$B204,'[2]产值及收款计划（2026）'!$A:$A&amp;'[2]产值及收款计划（2026）'!$B:$B,'[2]产值及收款计划（2026）'!CA:CA)</f>
        <v>0</v>
      </c>
      <c r="CB204" s="256" cm="1">
        <f t="array" aca="1" ref="CB204" ca="1">_xlfn.XLOOKUP($A204&amp;$B204,'[2]产值及收款计划（2026）'!$A:$A&amp;'[2]产值及收款计划（2026）'!$B:$B,'[2]产值及收款计划（2026）'!CB:CB)</f>
        <v>0</v>
      </c>
      <c r="CC204" s="256" cm="1">
        <f t="array" aca="1" ref="CC204" ca="1">_xlfn.XLOOKUP($A204&amp;$B204,'[2]产值及收款计划（2026）'!$A:$A&amp;'[2]产值及收款计划（2026）'!$B:$B,'[2]产值及收款计划（2026）'!CC:CC)</f>
        <v>0</v>
      </c>
      <c r="CD204" s="256" cm="1">
        <f t="array" aca="1" ref="CD204" ca="1">_xlfn.XLOOKUP($A204&amp;$B204,'[2]产值及收款计划（2026）'!$A:$A&amp;'[2]产值及收款计划（2026）'!$B:$B,'[2]产值及收款计划（2026）'!CD:CD)</f>
        <v>0</v>
      </c>
      <c r="CE204" s="256" cm="1">
        <f t="array" aca="1" ref="CE204" ca="1">_xlfn.XLOOKUP($A204&amp;$B204,'[2]产值及收款计划（2026）'!$A:$A&amp;'[2]产值及收款计划（2026）'!$B:$B,'[2]产值及收款计划（2026）'!CE:CE)</f>
        <v>0</v>
      </c>
      <c r="CF204" s="256" cm="1">
        <f t="array" aca="1" ref="CF204" ca="1">_xlfn.XLOOKUP($A204&amp;$B204,'[2]产值及收款计划（2026）'!$A:$A&amp;'[2]产值及收款计划（2026）'!$B:$B,'[2]产值及收款计划（2026）'!CF:CF)</f>
        <v>0</v>
      </c>
      <c r="CG204" s="256" cm="1">
        <f t="array" aca="1" ref="CG204" ca="1">_xlfn.XLOOKUP($A204&amp;$B204,'[2]产值及收款计划（2026）'!$A:$A&amp;'[2]产值及收款计划（2026）'!$B:$B,'[2]产值及收款计划（2026）'!CG:CG)</f>
        <v>0</v>
      </c>
      <c r="CH204" s="256" cm="1">
        <f t="array" aca="1" ref="CH204" ca="1">_xlfn.XLOOKUP($A204&amp;$B204,'[2]产值及收款计划（2026）'!$A:$A&amp;'[2]产值及收款计划（2026）'!$B:$B,'[2]产值及收款计划（2026）'!CH:CH)</f>
        <v>0</v>
      </c>
      <c r="CI204" s="256" cm="1">
        <f t="array" aca="1" ref="CI204" ca="1">_xlfn.XLOOKUP($A204&amp;$B204,'[2]产值及收款计划（2026）'!$A:$A&amp;'[2]产值及收款计划（2026）'!$B:$B,'[2]产值及收款计划（2026）'!CI:CI)</f>
        <v>0</v>
      </c>
      <c r="CJ204" s="256" cm="1">
        <f t="array" aca="1" ref="CJ204" ca="1">_xlfn.XLOOKUP($A204&amp;$B204,'[2]产值及收款计划（2026）'!$A:$A&amp;'[2]产值及收款计划（2026）'!$B:$B,'[2]产值及收款计划（2026）'!CJ:CJ)</f>
        <v>0</v>
      </c>
      <c r="CK204" s="256" cm="1">
        <f t="array" aca="1" ref="CK204" ca="1">_xlfn.XLOOKUP($A204&amp;$B204,'[2]产值及收款计划（2026）'!$A:$A&amp;'[2]产值及收款计划（2026）'!$B:$B,'[2]产值及收款计划（2026）'!CK:CK)</f>
        <v>0</v>
      </c>
      <c r="CL204" s="256" cm="1">
        <f t="array" aca="1" ref="CL204" ca="1">_xlfn.XLOOKUP($A204&amp;$B204,'[2]产值及收款计划（2026）'!$A:$A&amp;'[2]产值及收款计划（2026）'!$B:$B,'[2]产值及收款计划（2026）'!CL:CL)</f>
        <v>0</v>
      </c>
      <c r="DA204" s="256" cm="1">
        <f t="array" aca="1" ref="DA204" ca="1">_xlfn.XLOOKUP($A204&amp;$B204,'[2]产值及收款计划（2026）'!$A:$A&amp;'[2]产值及收款计划（2026）'!$B:$B,'[2]产值及收款计划（2026）'!DA:DA)</f>
        <v>0</v>
      </c>
      <c r="DB204" s="256" cm="1">
        <f t="array" aca="1" ref="DB204" ca="1">_xlfn.XLOOKUP($A204&amp;$B204,'[2]产值及收款计划（2026）'!$A:$A&amp;'[2]产值及收款计划（2026）'!$B:$B,'[2]产值及收款计划（2026）'!DB:DB)</f>
        <v>0</v>
      </c>
      <c r="DC204" s="256" cm="1">
        <f t="array" aca="1" ref="DC204" ca="1">_xlfn.XLOOKUP($A204&amp;$B204,'[2]产值及收款计划（2026）'!$A:$A&amp;'[2]产值及收款计划（2026）'!$B:$B,'[2]产值及收款计划（2026）'!DC:DC)</f>
        <v>0</v>
      </c>
      <c r="DD204" s="256" cm="1">
        <f t="array" aca="1" ref="DD204" ca="1">_xlfn.XLOOKUP($A204&amp;$B204,'[2]产值及收款计划（2026）'!$A:$A&amp;'[2]产值及收款计划（2026）'!$B:$B,'[2]产值及收款计划（2026）'!DD:DD)</f>
        <v>0</v>
      </c>
      <c r="DE204" s="256" cm="1">
        <f t="array" aca="1" ref="DE204" ca="1">_xlfn.XLOOKUP($A204&amp;$B204,'[2]产值及收款计划（2026）'!$A:$A&amp;'[2]产值及收款计划（2026）'!$B:$B,'[2]产值及收款计划（2026）'!DE:DE)</f>
        <v>0</v>
      </c>
      <c r="DF204" s="256" cm="1">
        <f t="array" aca="1" ref="DF204" ca="1">_xlfn.XLOOKUP($A204&amp;$B204,'[2]产值及收款计划（2026）'!$A:$A&amp;'[2]产值及收款计划（2026）'!$B:$B,'[2]产值及收款计划（2026）'!DF:DF)</f>
        <v>0</v>
      </c>
      <c r="DG204" s="256" cm="1">
        <f t="array" aca="1" ref="DG204" ca="1">_xlfn.XLOOKUP($A204&amp;$B204,'[2]产值及收款计划（2026）'!$A:$A&amp;'[2]产值及收款计划（2026）'!$B:$B,'[2]产值及收款计划（2026）'!DG:DG)</f>
        <v>0</v>
      </c>
      <c r="DH204" s="256" cm="1">
        <f t="array" aca="1" ref="DH204" ca="1">_xlfn.XLOOKUP($A204&amp;$B204,'[2]产值及收款计划（2026）'!$A:$A&amp;'[2]产值及收款计划（2026）'!$B:$B,'[2]产值及收款计划（2026）'!DH:DH)</f>
        <v>0</v>
      </c>
      <c r="DI204" s="256" cm="1">
        <f t="array" aca="1" ref="DI204" ca="1">_xlfn.XLOOKUP($A204&amp;$B204,'[2]产值及收款计划（2026）'!$A:$A&amp;'[2]产值及收款计划（2026）'!$B:$B,'[2]产值及收款计划（2026）'!DI:DI)</f>
        <v>0</v>
      </c>
      <c r="DJ204" s="256" cm="1">
        <f t="array" aca="1" ref="DJ204" ca="1">_xlfn.XLOOKUP($A204&amp;$B204,'[2]产值及收款计划（2026）'!$A:$A&amp;'[2]产值及收款计划（2026）'!$B:$B,'[2]产值及收款计划（2026）'!DJ:DJ)</f>
        <v>0</v>
      </c>
      <c r="DK204" s="256" cm="1">
        <f t="array" aca="1" ref="DK204" ca="1">_xlfn.XLOOKUP($A204&amp;$B204,'[2]产值及收款计划（2026）'!$A:$A&amp;'[2]产值及收款计划（2026）'!$B:$B,'[2]产值及收款计划（2026）'!DK:DK)</f>
        <v>0</v>
      </c>
      <c r="DL204" s="256" cm="1">
        <f t="array" aca="1" ref="DL204" ca="1">_xlfn.XLOOKUP($A204&amp;$B204,'[2]产值及收款计划（2026）'!$A:$A&amp;'[2]产值及收款计划（2026）'!$B:$B,'[2]产值及收款计划（2026）'!DL:DL)</f>
        <v>0</v>
      </c>
      <c r="DM204" s="264"/>
      <c r="DN204" s="250"/>
    </row>
    <row r="205" spans="1:118" ht="20.25" x14ac:dyDescent="0.15">
      <c r="A205" s="254">
        <f t="shared" ca="1" si="14"/>
        <v>24</v>
      </c>
      <c r="B205" s="254" t="s">
        <v>26</v>
      </c>
      <c r="C205" s="255" t="str" cm="1">
        <f t="array" aca="1" ref="C205" ca="1">_xlfn.XLOOKUP($A205&amp;$B205,'[2]产值及收款计划（2026）'!$A:$A&amp;'[2]产值及收款计划（2026）'!$B:$B,'[2]产值及收款计划（2026）'!C:C)</f>
        <v>ZHT2023071200068</v>
      </c>
      <c r="D205" s="255" t="str" cm="1">
        <f t="array" aca="1" ref="D205" ca="1">_xlfn.XLOOKUP($A205&amp;$B205,'[2]产值及收款计划（2026）'!$A:$A&amp;'[2]产值及收款计划（2026）'!$B:$B,'[2]产值及收款计划（2026）'!D:D)</f>
        <v>视频会议系统端口及维保技术服务（公路桥梁）</v>
      </c>
      <c r="E205" s="256" cm="1">
        <f t="array" aca="1" ref="E205" ca="1">_xlfn.XLOOKUP($A205&amp;$B205,'[2]产值及收款计划（2026）'!$A:$A&amp;'[2]产值及收款计划（2026）'!$B:$B,'[2]产值及收款计划（2026）'!E:E)</f>
        <v>5.56</v>
      </c>
      <c r="F205" s="256" cm="1">
        <f t="array" aca="1" ref="F205" ca="1">_xlfn.XLOOKUP($A205&amp;$B205,'[2]产值及收款计划（2026）'!$A:$A&amp;'[2]产值及收款计划（2026）'!$B:$B,'[2]产值及收款计划（2026）'!F:F)</f>
        <v>5.56</v>
      </c>
      <c r="G205" s="256" cm="1">
        <f t="array" aca="1" ref="G205" ca="1">_xlfn.XLOOKUP($A205&amp;$B205,'[2]产值及收款计划（2026）'!$A:$A&amp;'[2]产值及收款计划（2026）'!$B:$B,'[2]产值及收款计划（2026）'!G:G)</f>
        <v>5.56</v>
      </c>
      <c r="H205" s="256" cm="1">
        <f t="array" aca="1" ref="H205" ca="1">_xlfn.XLOOKUP($A205&amp;$B205,'[2]产值及收款计划（2026）'!$A:$A&amp;'[2]产值及收款计划（2026）'!$B:$B,'[2]产值及收款计划（2026）'!H:H)</f>
        <v>1.1120000000000001</v>
      </c>
      <c r="I205" s="257" cm="1">
        <f t="array" aca="1" ref="I205" ca="1">_xlfn.XLOOKUP($A205&amp;$B205,'[2]产值及收款计划（2026）'!$A:$A&amp;'[2]产值及收款计划（2026）'!$B:$B,'[2]产值及收款计划（2026）'!I:I)</f>
        <v>0.2</v>
      </c>
      <c r="J205" s="258" cm="1">
        <f t="array" aca="1" ref="J205" ca="1">_xlfn.XLOOKUP($A205&amp;$B205,'[2]产值及收款计划（2026）'!$A:$A&amp;'[2]产值及收款计划（2026）'!$B:$B,'[2]产值及收款计划（2026）'!J:J)</f>
        <v>0.06</v>
      </c>
      <c r="K205" s="256" cm="1">
        <f t="array" aca="1" ref="K205" ca="1">_xlfn.XLOOKUP($A205&amp;$B205,'[2]产值及收款计划（2026）'!$A:$A&amp;'[2]产值及收款计划（2026）'!$B:$B,'[2]产值及收款计划（2026）'!K:K)</f>
        <v>0</v>
      </c>
      <c r="L205" s="256" cm="1">
        <f t="array" aca="1" ref="L205" ca="1">_xlfn.XLOOKUP($A205&amp;$B205,'[2]产值及收款计划（2026）'!$A:$A&amp;'[2]产值及收款计划（2026）'!$B:$B,'[2]产值及收款计划（2026）'!L:L)</f>
        <v>0</v>
      </c>
      <c r="M205" s="256" t="str" cm="1">
        <f t="array" aca="1" ref="M205" ca="1">_xlfn.XLOOKUP($A205&amp;$B205,'[2]产值及收款计划（2026）'!$A:$A&amp;'[2]产值及收款计划（2026）'!$B:$B,'[2]产值及收款计划（2026）'!M:M)</f>
        <v>主导</v>
      </c>
      <c r="N205" s="256" t="str" cm="1">
        <f t="array" aca="1" ref="N205" ca="1">_xlfn.XLOOKUP($A205&amp;$B205,'[2]产值及收款计划（2026）'!$A:$A&amp;'[2]产值及收款计划（2026）'!$B:$B,'[2]产值及收款计划（2026）'!N:N)</f>
        <v>邱枫团队</v>
      </c>
      <c r="O205" s="256" t="str" cm="1">
        <f t="array" aca="1" ref="O205" ca="1">_xlfn.XLOOKUP($A205&amp;$B205,'[2]产值及收款计划（2026）'!$A:$A&amp;'[2]产值及收款计划（2026）'!$B:$B,'[2]产值及收款计划（2026）'!O:O)</f>
        <v>邱枫</v>
      </c>
      <c r="P205" s="255" t="str" cm="1">
        <f t="array" aca="1" ref="P205" ca="1">_xlfn.XLOOKUP($A205&amp;$B205,'[2]产值及收款计划（2026）'!$A:$A&amp;'[2]产值及收款计划（2026）'!$B:$B,'[2]产值及收款计划（2026）'!P:P)</f>
        <v>在建</v>
      </c>
      <c r="Q205" s="256" cm="1">
        <f t="array" aca="1" ref="Q205" ca="1">_xlfn.XLOOKUP($A205&amp;$B205,'[2]产值及收款计划（2026）'!$A:$A&amp;'[2]产值及收款计划（2026）'!$B:$B,'[2]产值及收款计划（2026）'!Q:Q)</f>
        <v>0</v>
      </c>
      <c r="R205" s="256" cm="1">
        <f t="array" aca="1" ref="R205" ca="1">_xlfn.XLOOKUP($A205&amp;$B205,'[2]产值及收款计划（2026）'!$A:$A&amp;'[2]产值及收款计划（2026）'!$B:$B,'[2]产值及收款计划（2026）'!R:R)</f>
        <v>0</v>
      </c>
      <c r="S205" s="256" cm="1">
        <f t="array" aca="1" ref="S205" ca="1">_xlfn.XLOOKUP($A205&amp;$B205,'[2]产值及收款计划（2026）'!$A:$A&amp;'[2]产值及收款计划（2026）'!$B:$B,'[2]产值及收款计划（2026）'!S:S)</f>
        <v>0</v>
      </c>
      <c r="T205" s="256" cm="1">
        <f t="array" aca="1" ref="T205" ca="1">_xlfn.XLOOKUP($A205&amp;$B205,'[2]产值及收款计划（2026）'!$A:$A&amp;'[2]产值及收款计划（2026）'!$B:$B,'[2]产值及收款计划（2026）'!T:T)</f>
        <v>0</v>
      </c>
      <c r="U205" s="256" cm="1">
        <f t="array" aca="1" ref="U205" ca="1">_xlfn.XLOOKUP($A205&amp;$B205,'[2]产值及收款计划（2026）'!$A:$A&amp;'[2]产值及收款计划（2026）'!$B:$B,'[2]产值及收款计划（2026）'!U:U)</f>
        <v>0</v>
      </c>
      <c r="V205" s="256" cm="1">
        <f t="array" aca="1" ref="V205" ca="1">_xlfn.XLOOKUP($A205&amp;$B205,'[2]产值及收款计划（2026）'!$A:$A&amp;'[2]产值及收款计划（2026）'!$B:$B,'[2]产值及收款计划（2026）'!V:V)</f>
        <v>5.56</v>
      </c>
      <c r="W205" s="256" cm="1">
        <f t="array" aca="1" ref="W205" ca="1">_xlfn.XLOOKUP($A205&amp;$B205,'[2]产值及收款计划（2026）'!$A:$A&amp;'[2]产值及收款计划（2026）'!$B:$B,'[2]产值及收款计划（2026）'!W:W)</f>
        <v>0</v>
      </c>
      <c r="X205" s="256" cm="1">
        <f t="array" aca="1" ref="X205" ca="1">_xlfn.XLOOKUP($A205&amp;$B205,'[2]产值及收款计划（2026）'!$A:$A&amp;'[2]产值及收款计划（2026）'!$B:$B,'[2]产值及收款计划（2026）'!X:X)</f>
        <v>0</v>
      </c>
      <c r="Y205" s="256" cm="1">
        <f t="array" aca="1" ref="Y205" ca="1">_xlfn.XLOOKUP($A205&amp;$B205,'[2]产值及收款计划（2026）'!$A:$A&amp;'[2]产值及收款计划（2026）'!$B:$B,'[2]产值及收款计划（2026）'!Y:Y)</f>
        <v>0</v>
      </c>
      <c r="Z205" s="256" cm="1">
        <f t="array" aca="1" ref="Z205" ca="1">_xlfn.XLOOKUP($A205&amp;$B205,'[2]产值及收款计划（2026）'!$A:$A&amp;'[2]产值及收款计划（2026）'!$B:$B,'[2]产值及收款计划（2026）'!Z:Z)</f>
        <v>0</v>
      </c>
      <c r="AA205" s="256" cm="1">
        <f t="array" aca="1" ref="AA205" ca="1">_xlfn.XLOOKUP($A205&amp;$B205,'[2]产值及收款计划（2026）'!$A:$A&amp;'[2]产值及收款计划（2026）'!$B:$B,'[2]产值及收款计划（2026）'!AA:AA)</f>
        <v>0</v>
      </c>
      <c r="AB205" s="256" cm="1">
        <f t="array" aca="1" ref="AB205" ca="1">_xlfn.XLOOKUP($A205&amp;$B205,'[2]产值及收款计划（2026）'!$A:$A&amp;'[2]产值及收款计划（2026）'!$B:$B,'[2]产值及收款计划（2026）'!AB:AB)</f>
        <v>0</v>
      </c>
      <c r="AC205" s="256" cm="1">
        <f t="array" aca="1" ref="AC205" ca="1">_xlfn.XLOOKUP($A205&amp;$B205,'[2]产值及收款计划（2026）'!$A:$A&amp;'[2]产值及收款计划（2026）'!$B:$B,'[2]产值及收款计划（2026）'!AC:AC)</f>
        <v>5.56</v>
      </c>
      <c r="AD205" s="256" cm="1">
        <f t="array" aca="1" ref="AD205" ca="1">_xlfn.XLOOKUP($A205&amp;$B205,'[2]产值及收款计划（2026）'!$A:$A&amp;'[2]产值及收款计划（2026）'!$B:$B,'[2]产值及收款计划（2026）'!AD:AD)</f>
        <v>5.56</v>
      </c>
      <c r="AE205" s="256" cm="1">
        <f t="array" aca="1" ref="AE205" ca="1">_xlfn.XLOOKUP($A205&amp;$B205,'[2]产值及收款计划（2026）'!$A:$A&amp;'[2]产值及收款计划（2026）'!$B:$B,'[2]产值及收款计划（2026）'!AE:AE)</f>
        <v>0</v>
      </c>
      <c r="AF205" s="256" cm="1">
        <f t="array" aca="1" ref="AF205" ca="1">_xlfn.XLOOKUP($A205&amp;$B205,'[2]产值及收款计划（2026）'!$A:$A&amp;'[2]产值及收款计划（2026）'!$B:$B,'[2]产值及收款计划（2026）'!AF:AF)</f>
        <v>0</v>
      </c>
      <c r="AG205" s="256" cm="1">
        <f t="array" aca="1" ref="AG205" ca="1">_xlfn.XLOOKUP($A205&amp;$B205,'[2]产值及收款计划（2026）'!$A:$A&amp;'[2]产值及收款计划（2026）'!$B:$B,'[2]产值及收款计划（2026）'!AG:AG)</f>
        <v>0</v>
      </c>
      <c r="AH205" s="256" cm="1">
        <f t="array" aca="1" ref="AH205" ca="1">_xlfn.XLOOKUP($A205&amp;$B205,'[2]产值及收款计划（2026）'!$A:$A&amp;'[2]产值及收款计划（2026）'!$B:$B,'[2]产值及收款计划（2026）'!AH:AH)</f>
        <v>0</v>
      </c>
      <c r="AI205" s="256" cm="1">
        <f t="array" aca="1" ref="AI205" ca="1">_xlfn.XLOOKUP($A205&amp;$B205,'[2]产值及收款计划（2026）'!$A:$A&amp;'[2]产值及收款计划（2026）'!$B:$B,'[2]产值及收款计划（2026）'!AI:AI)</f>
        <v>0</v>
      </c>
      <c r="AJ205" s="256" cm="1">
        <f t="array" aca="1" ref="AJ205" ca="1">_xlfn.XLOOKUP($A205&amp;$B205,'[2]产值及收款计划（2026）'!$A:$A&amp;'[2]产值及收款计划（2026）'!$B:$B,'[2]产值及收款计划（2026）'!AJ:AJ)</f>
        <v>0</v>
      </c>
      <c r="AK205" s="256" cm="1">
        <f t="array" aca="1" ref="AK205" ca="1">_xlfn.XLOOKUP($A205&amp;$B205,'[2]产值及收款计划（2026）'!$A:$A&amp;'[2]产值及收款计划（2026）'!$B:$B,'[2]产值及收款计划（2026）'!AK:AK)</f>
        <v>0</v>
      </c>
      <c r="AL205" s="256" cm="1">
        <f t="array" aca="1" ref="AL205" ca="1">_xlfn.XLOOKUP($A205&amp;$B205,'[2]产值及收款计划（2026）'!$A:$A&amp;'[2]产值及收款计划（2026）'!$B:$B,'[2]产值及收款计划（2026）'!AL:AL)</f>
        <v>0</v>
      </c>
      <c r="AM205" s="263" t="e" cm="1">
        <f t="array" aca="1" ref="AM205" ca="1">_xlfn.LET(_xlpm.勾选月份状态数组,TRANSPOSE('PPT(12-15页）-TOP10'!$A$3:$A$14),_xlpm.选择数据区,IF('PPT(12-15页）-TOP10'!$E$3="收款",$BA205:$BL205,$AA205:$AL205),SUM(_xlfn._xlws.FILTER(_xlpm.选择数据区,_xlpm.勾选月份状态数组,"")))</f>
        <v>#NAME?</v>
      </c>
      <c r="AN205" s="256" t="e" cm="1">
        <f t="array" aca="1" ref="AN205" ca="1">_xlfn.LET(_xlpm.勾选月份状态数组,TRANSPOSE('PPT(12-15页）-TOP10'!$A$3:$A$14),_xlpm.选择数据区,IF('PPT(12-15页）-TOP10'!$E$3="收款",$DA205:$DL205,$CA205:$CL205),SUM(_xlfn._xlws.FILTER(_xlpm.选择数据区,_xlpm.勾选月份状态数组,"")))</f>
        <v>#NAME?</v>
      </c>
      <c r="AO205" s="256">
        <f ca="1">SUM(CA205:CC205)+SUM(AD205:AL205)</f>
        <v>5.56</v>
      </c>
      <c r="AP205" s="256"/>
      <c r="AQ205" s="256"/>
      <c r="AR205" s="256"/>
      <c r="AS205" s="256" cm="1">
        <f t="array" aca="1" ref="AS205" ca="1">_xlfn.XLOOKUP($A205&amp;$B205,'[2]产值及收款计划（2026）'!$A:$A&amp;'[2]产值及收款计划（2026）'!$B:$B,'[2]产值及收款计划（2026）'!AS:AS)</f>
        <v>0</v>
      </c>
      <c r="AT205" s="256" cm="1">
        <f t="array" aca="1" ref="AT205" ca="1">_xlfn.XLOOKUP($A205&amp;$B205,'[2]产值及收款计划（2026）'!$A:$A&amp;'[2]产值及收款计划（2026）'!$B:$B,'[2]产值及收款计划（2026）'!AT:AT)</f>
        <v>0</v>
      </c>
      <c r="AU205" s="256" cm="1">
        <f t="array" aca="1" ref="AU205" ca="1">_xlfn.XLOOKUP($A205&amp;$B205,'[2]产值及收款计划（2026）'!$A:$A&amp;'[2]产值及收款计划（2026）'!$B:$B,'[2]产值及收款计划（2026）'!AU:AU)</f>
        <v>0</v>
      </c>
      <c r="AV205" s="256" cm="1">
        <f t="array" aca="1" ref="AV205" ca="1">_xlfn.XLOOKUP($A205&amp;$B205,'[2]产值及收款计划（2026）'!$A:$A&amp;'[2]产值及收款计划（2026）'!$B:$B,'[2]产值及收款计划（2026）'!AV:AV)</f>
        <v>0</v>
      </c>
      <c r="AW205" s="256" cm="1">
        <f t="array" aca="1" ref="AW205" ca="1">_xlfn.XLOOKUP($A205&amp;$B205,'[2]产值及收款计划（2026）'!$A:$A&amp;'[2]产值及收款计划（2026）'!$B:$B,'[2]产值及收款计划（2026）'!AW:AW)</f>
        <v>5.282</v>
      </c>
      <c r="AX205" s="256" cm="1">
        <f t="array" aca="1" ref="AX205" ca="1">_xlfn.XLOOKUP($A205&amp;$B205,'[2]产值及收款计划（2026）'!$A:$A&amp;'[2]产值及收款计划（2026）'!$B:$B,'[2]产值及收款计划（2026）'!AX:AX)</f>
        <v>0</v>
      </c>
      <c r="AY205" s="256" cm="1">
        <f t="array" aca="1" ref="AY205" ca="1">_xlfn.XLOOKUP($A205&amp;$B205,'[2]产值及收款计划（2026）'!$A:$A&amp;'[2]产值及收款计划（2026）'!$B:$B,'[2]产值及收款计划（2026）'!AY:AY)</f>
        <v>0.27800000000000002</v>
      </c>
      <c r="AZ205" s="256" cm="1">
        <f t="array" aca="1" ref="AZ205" ca="1">_xlfn.XLOOKUP($A205&amp;$B205,'[2]产值及收款计划（2026）'!$A:$A&amp;'[2]产值及收款计划（2026）'!$B:$B,'[2]产值及收款计划（2026）'!AZ:AZ)</f>
        <v>-5.282</v>
      </c>
      <c r="BA205" s="256" cm="1">
        <f t="array" aca="1" ref="BA205" ca="1">_xlfn.XLOOKUP($A205&amp;$B205,'[2]产值及收款计划（2026）'!$A:$A&amp;'[2]产值及收款计划（2026）'!$B:$B,'[2]产值及收款计划（2026）'!BA:BA)</f>
        <v>0</v>
      </c>
      <c r="BB205" s="256" cm="1">
        <f t="array" aca="1" ref="BB205" ca="1">_xlfn.XLOOKUP($A205&amp;$B205,'[2]产值及收款计划（2026）'!$A:$A&amp;'[2]产值及收款计划（2026）'!$B:$B,'[2]产值及收款计划（2026）'!BB:BB)</f>
        <v>0</v>
      </c>
      <c r="BC205" s="256" cm="1">
        <f t="array" aca="1" ref="BC205" ca="1">_xlfn.XLOOKUP($A205&amp;$B205,'[2]产值及收款计划（2026）'!$A:$A&amp;'[2]产值及收款计划（2026）'!$B:$B,'[2]产值及收款计划（2026）'!BC:BC)</f>
        <v>0</v>
      </c>
      <c r="BD205" s="256" cm="1">
        <f t="array" aca="1" ref="BD205" ca="1">_xlfn.XLOOKUP($A205&amp;$B205,'[2]产值及收款计划（2026）'!$A:$A&amp;'[2]产值及收款计划（2026）'!$B:$B,'[2]产值及收款计划（2026）'!BD:BD)</f>
        <v>0.27800000000000002</v>
      </c>
      <c r="BE205" s="256" cm="1">
        <f t="array" aca="1" ref="BE205" ca="1">_xlfn.XLOOKUP($A205&amp;$B205,'[2]产值及收款计划（2026）'!$A:$A&amp;'[2]产值及收款计划（2026）'!$B:$B,'[2]产值及收款计划（2026）'!BE:BE)</f>
        <v>0</v>
      </c>
      <c r="BF205" s="256" cm="1">
        <f t="array" aca="1" ref="BF205" ca="1">_xlfn.XLOOKUP($A205&amp;$B205,'[2]产值及收款计划（2026）'!$A:$A&amp;'[2]产值及收款计划（2026）'!$B:$B,'[2]产值及收款计划（2026）'!BF:BF)</f>
        <v>0</v>
      </c>
      <c r="BG205" s="256" cm="1">
        <f t="array" aca="1" ref="BG205" ca="1">_xlfn.XLOOKUP($A205&amp;$B205,'[2]产值及收款计划（2026）'!$A:$A&amp;'[2]产值及收款计划（2026）'!$B:$B,'[2]产值及收款计划（2026）'!BG:BG)</f>
        <v>0</v>
      </c>
      <c r="BH205" s="256" cm="1">
        <f t="array" aca="1" ref="BH205" ca="1">_xlfn.XLOOKUP($A205&amp;$B205,'[2]产值及收款计划（2026）'!$A:$A&amp;'[2]产值及收款计划（2026）'!$B:$B,'[2]产值及收款计划（2026）'!BH:BH)</f>
        <v>0</v>
      </c>
      <c r="BI205" s="256" cm="1">
        <f t="array" aca="1" ref="BI205" ca="1">_xlfn.XLOOKUP($A205&amp;$B205,'[2]产值及收款计划（2026）'!$A:$A&amp;'[2]产值及收款计划（2026）'!$B:$B,'[2]产值及收款计划（2026）'!BI:BI)</f>
        <v>0</v>
      </c>
      <c r="BJ205" s="256" cm="1">
        <f t="array" aca="1" ref="BJ205" ca="1">_xlfn.XLOOKUP($A205&amp;$B205,'[2]产值及收款计划（2026）'!$A:$A&amp;'[2]产值及收款计划（2026）'!$B:$B,'[2]产值及收款计划（2026）'!BJ:BJ)</f>
        <v>0</v>
      </c>
      <c r="BK205" s="256" cm="1">
        <f t="array" aca="1" ref="BK205" ca="1">_xlfn.XLOOKUP($A205&amp;$B205,'[2]产值及收款计划（2026）'!$A:$A&amp;'[2]产值及收款计划（2026）'!$B:$B,'[2]产值及收款计划（2026）'!BK:BK)</f>
        <v>0</v>
      </c>
      <c r="BL205" s="256" cm="1">
        <f t="array" aca="1" ref="BL205" ca="1">_xlfn.XLOOKUP($A205&amp;$B205,'[2]产值及收款计划（2026）'!$A:$A&amp;'[2]产值及收款计划（2026）'!$B:$B,'[2]产值及收款计划（2026）'!BL:BL)</f>
        <v>0</v>
      </c>
      <c r="BM205" s="256"/>
      <c r="BN205" s="256"/>
      <c r="BO205" s="256"/>
      <c r="BP205" s="256"/>
      <c r="BQ205" s="255" t="str" cm="1">
        <f t="array" aca="1" ref="BQ205" ca="1">_xlfn.XLOOKUP($A205&amp;$B205,'[2]产值及收款计划（2026）'!$A:$A&amp;'[2]产值及收款计划（2026）'!$B:$B,'[2]产值及收款计划（2026）'!BQ:BQ)</f>
        <v>上海公路桥梁（集团）有限公司</v>
      </c>
      <c r="BR205" s="256" cm="1">
        <f t="array" aca="1" ref="BR205" ca="1">_xlfn.XLOOKUP($A205&amp;$B205,'[2]产值及收款计划（2026）'!$A:$A&amp;'[2]产值及收款计划（2026）'!$B:$B,'[2]产值及收款计划（2026）'!BR:BR)</f>
        <v>0</v>
      </c>
      <c r="CA205" s="256" cm="1">
        <f t="array" aca="1" ref="CA205" ca="1">_xlfn.XLOOKUP($A205&amp;$B205,'[2]产值及收款计划（2026）'!$A:$A&amp;'[2]产值及收款计划（2026）'!$B:$B,'[2]产值及收款计划（2026）'!CA:CA)</f>
        <v>0</v>
      </c>
      <c r="CB205" s="256" cm="1">
        <f t="array" aca="1" ref="CB205" ca="1">_xlfn.XLOOKUP($A205&amp;$B205,'[2]产值及收款计划（2026）'!$A:$A&amp;'[2]产值及收款计划（2026）'!$B:$B,'[2]产值及收款计划（2026）'!CB:CB)</f>
        <v>0</v>
      </c>
      <c r="CC205" s="256" cm="1">
        <f t="array" aca="1" ref="CC205" ca="1">_xlfn.XLOOKUP($A205&amp;$B205,'[2]产值及收款计划（2026）'!$A:$A&amp;'[2]产值及收款计划（2026）'!$B:$B,'[2]产值及收款计划（2026）'!CC:CC)</f>
        <v>0</v>
      </c>
      <c r="CD205" s="256" cm="1">
        <f t="array" aca="1" ref="CD205" ca="1">_xlfn.XLOOKUP($A205&amp;$B205,'[2]产值及收款计划（2026）'!$A:$A&amp;'[2]产值及收款计划（2026）'!$B:$B,'[2]产值及收款计划（2026）'!CD:CD)</f>
        <v>0</v>
      </c>
      <c r="CE205" s="256" cm="1">
        <f t="array" aca="1" ref="CE205" ca="1">_xlfn.XLOOKUP($A205&amp;$B205,'[2]产值及收款计划（2026）'!$A:$A&amp;'[2]产值及收款计划（2026）'!$B:$B,'[2]产值及收款计划（2026）'!CE:CE)</f>
        <v>0</v>
      </c>
      <c r="CF205" s="256" cm="1">
        <f t="array" aca="1" ref="CF205" ca="1">_xlfn.XLOOKUP($A205&amp;$B205,'[2]产值及收款计划（2026）'!$A:$A&amp;'[2]产值及收款计划（2026）'!$B:$B,'[2]产值及收款计划（2026）'!CF:CF)</f>
        <v>0</v>
      </c>
      <c r="CG205" s="256" cm="1">
        <f t="array" aca="1" ref="CG205" ca="1">_xlfn.XLOOKUP($A205&amp;$B205,'[2]产值及收款计划（2026）'!$A:$A&amp;'[2]产值及收款计划（2026）'!$B:$B,'[2]产值及收款计划（2026）'!CG:CG)</f>
        <v>0</v>
      </c>
      <c r="CH205" s="256" cm="1">
        <f t="array" aca="1" ref="CH205" ca="1">_xlfn.XLOOKUP($A205&amp;$B205,'[2]产值及收款计划（2026）'!$A:$A&amp;'[2]产值及收款计划（2026）'!$B:$B,'[2]产值及收款计划（2026）'!CH:CH)</f>
        <v>0</v>
      </c>
      <c r="CI205" s="256" cm="1">
        <f t="array" aca="1" ref="CI205" ca="1">_xlfn.XLOOKUP($A205&amp;$B205,'[2]产值及收款计划（2026）'!$A:$A&amp;'[2]产值及收款计划（2026）'!$B:$B,'[2]产值及收款计划（2026）'!CI:CI)</f>
        <v>0</v>
      </c>
      <c r="CJ205" s="256" cm="1">
        <f t="array" aca="1" ref="CJ205" ca="1">_xlfn.XLOOKUP($A205&amp;$B205,'[2]产值及收款计划（2026）'!$A:$A&amp;'[2]产值及收款计划（2026）'!$B:$B,'[2]产值及收款计划（2026）'!CJ:CJ)</f>
        <v>0</v>
      </c>
      <c r="CK205" s="256" cm="1">
        <f t="array" aca="1" ref="CK205" ca="1">_xlfn.XLOOKUP($A205&amp;$B205,'[2]产值及收款计划（2026）'!$A:$A&amp;'[2]产值及收款计划（2026）'!$B:$B,'[2]产值及收款计划（2026）'!CK:CK)</f>
        <v>0</v>
      </c>
      <c r="CL205" s="256" cm="1">
        <f t="array" aca="1" ref="CL205" ca="1">_xlfn.XLOOKUP($A205&amp;$B205,'[2]产值及收款计划（2026）'!$A:$A&amp;'[2]产值及收款计划（2026）'!$B:$B,'[2]产值及收款计划（2026）'!CL:CL)</f>
        <v>0</v>
      </c>
      <c r="DA205" s="256" cm="1">
        <f t="array" aca="1" ref="DA205" ca="1">_xlfn.XLOOKUP($A205&amp;$B205,'[2]产值及收款计划（2026）'!$A:$A&amp;'[2]产值及收款计划（2026）'!$B:$B,'[2]产值及收款计划（2026）'!DA:DA)</f>
        <v>0</v>
      </c>
      <c r="DB205" s="256" cm="1">
        <f t="array" aca="1" ref="DB205" ca="1">_xlfn.XLOOKUP($A205&amp;$B205,'[2]产值及收款计划（2026）'!$A:$A&amp;'[2]产值及收款计划（2026）'!$B:$B,'[2]产值及收款计划（2026）'!DB:DB)</f>
        <v>0</v>
      </c>
      <c r="DC205" s="256" cm="1">
        <f t="array" aca="1" ref="DC205" ca="1">_xlfn.XLOOKUP($A205&amp;$B205,'[2]产值及收款计划（2026）'!$A:$A&amp;'[2]产值及收款计划（2026）'!$B:$B,'[2]产值及收款计划（2026）'!DC:DC)</f>
        <v>0</v>
      </c>
      <c r="DD205" s="256" cm="1">
        <f t="array" aca="1" ref="DD205" ca="1">_xlfn.XLOOKUP($A205&amp;$B205,'[2]产值及收款计划（2026）'!$A:$A&amp;'[2]产值及收款计划（2026）'!$B:$B,'[2]产值及收款计划（2026）'!DD:DD)</f>
        <v>0</v>
      </c>
      <c r="DE205" s="256" cm="1">
        <f t="array" aca="1" ref="DE205" ca="1">_xlfn.XLOOKUP($A205&amp;$B205,'[2]产值及收款计划（2026）'!$A:$A&amp;'[2]产值及收款计划（2026）'!$B:$B,'[2]产值及收款计划（2026）'!DE:DE)</f>
        <v>0</v>
      </c>
      <c r="DF205" s="256" cm="1">
        <f t="array" aca="1" ref="DF205" ca="1">_xlfn.XLOOKUP($A205&amp;$B205,'[2]产值及收款计划（2026）'!$A:$A&amp;'[2]产值及收款计划（2026）'!$B:$B,'[2]产值及收款计划（2026）'!DF:DF)</f>
        <v>0</v>
      </c>
      <c r="DG205" s="256" cm="1">
        <f t="array" aca="1" ref="DG205" ca="1">_xlfn.XLOOKUP($A205&amp;$B205,'[2]产值及收款计划（2026）'!$A:$A&amp;'[2]产值及收款计划（2026）'!$B:$B,'[2]产值及收款计划（2026）'!DG:DG)</f>
        <v>0</v>
      </c>
      <c r="DH205" s="256" cm="1">
        <f t="array" aca="1" ref="DH205" ca="1">_xlfn.XLOOKUP($A205&amp;$B205,'[2]产值及收款计划（2026）'!$A:$A&amp;'[2]产值及收款计划（2026）'!$B:$B,'[2]产值及收款计划（2026）'!DH:DH)</f>
        <v>0</v>
      </c>
      <c r="DI205" s="256" cm="1">
        <f t="array" aca="1" ref="DI205" ca="1">_xlfn.XLOOKUP($A205&amp;$B205,'[2]产值及收款计划（2026）'!$A:$A&amp;'[2]产值及收款计划（2026）'!$B:$B,'[2]产值及收款计划（2026）'!DI:DI)</f>
        <v>0</v>
      </c>
      <c r="DJ205" s="256" cm="1">
        <f t="array" aca="1" ref="DJ205" ca="1">_xlfn.XLOOKUP($A205&amp;$B205,'[2]产值及收款计划（2026）'!$A:$A&amp;'[2]产值及收款计划（2026）'!$B:$B,'[2]产值及收款计划（2026）'!DJ:DJ)</f>
        <v>0</v>
      </c>
      <c r="DK205" s="256" cm="1">
        <f t="array" aca="1" ref="DK205" ca="1">_xlfn.XLOOKUP($A205&amp;$B205,'[2]产值及收款计划（2026）'!$A:$A&amp;'[2]产值及收款计划（2026）'!$B:$B,'[2]产值及收款计划（2026）'!DK:DK)</f>
        <v>0</v>
      </c>
      <c r="DL205" s="256" cm="1">
        <f t="array" aca="1" ref="DL205" ca="1">_xlfn.XLOOKUP($A205&amp;$B205,'[2]产值及收款计划（2026）'!$A:$A&amp;'[2]产值及收款计划（2026）'!$B:$B,'[2]产值及收款计划（2026）'!DL:DL)</f>
        <v>0</v>
      </c>
      <c r="DM205" s="264"/>
      <c r="DN205" s="250"/>
    </row>
    <row r="206" spans="1:118" ht="20.25" x14ac:dyDescent="0.15">
      <c r="A206" s="254">
        <f t="shared" ca="1" si="14"/>
        <v>25</v>
      </c>
      <c r="B206" s="254" t="s">
        <v>26</v>
      </c>
      <c r="C206" s="255" t="str" cm="1">
        <f t="array" aca="1" ref="C206" ca="1">_xlfn.XLOOKUP($A206&amp;$B206,'[2]产值及收款计划（2026）'!$A:$A&amp;'[2]产值及收款计划（2026）'!$B:$B,'[2]产值及收款计划（2026）'!C:C)</f>
        <v>ZHT2023081700083</v>
      </c>
      <c r="D206" s="255" t="str" cm="1">
        <f t="array" aca="1" ref="D206" ca="1">_xlfn.XLOOKUP($A206&amp;$B206,'[2]产值及收款计划（2026）'!$A:$A&amp;'[2]产值及收款计划（2026）'!$B:$B,'[2]产值及收款计划（2026）'!D:D)</f>
        <v>视频会议系统端口及维保技术服务（建元财务）</v>
      </c>
      <c r="E206" s="256" cm="1">
        <f t="array" aca="1" ref="E206" ca="1">_xlfn.XLOOKUP($A206&amp;$B206,'[2]产值及收款计划（2026）'!$A:$A&amp;'[2]产值及收款计划（2026）'!$B:$B,'[2]产值及收款计划（2026）'!E:E)</f>
        <v>4.0999999999999996</v>
      </c>
      <c r="F206" s="256" cm="1">
        <f t="array" aca="1" ref="F206" ca="1">_xlfn.XLOOKUP($A206&amp;$B206,'[2]产值及收款计划（2026）'!$A:$A&amp;'[2]产值及收款计划（2026）'!$B:$B,'[2]产值及收款计划（2026）'!F:F)</f>
        <v>4.0999999999999996</v>
      </c>
      <c r="G206" s="256" cm="1">
        <f t="array" aca="1" ref="G206" ca="1">_xlfn.XLOOKUP($A206&amp;$B206,'[2]产值及收款计划（2026）'!$A:$A&amp;'[2]产值及收款计划（2026）'!$B:$B,'[2]产值及收款计划（2026）'!G:G)</f>
        <v>4.0999999999999996</v>
      </c>
      <c r="H206" s="256" cm="1">
        <f t="array" aca="1" ref="H206" ca="1">_xlfn.XLOOKUP($A206&amp;$B206,'[2]产值及收款计划（2026）'!$A:$A&amp;'[2]产值及收款计划（2026）'!$B:$B,'[2]产值及收款计划（2026）'!H:H)</f>
        <v>0.82</v>
      </c>
      <c r="I206" s="257" cm="1">
        <f t="array" aca="1" ref="I206" ca="1">_xlfn.XLOOKUP($A206&amp;$B206,'[2]产值及收款计划（2026）'!$A:$A&amp;'[2]产值及收款计划（2026）'!$B:$B,'[2]产值及收款计划（2026）'!I:I)</f>
        <v>0.2</v>
      </c>
      <c r="J206" s="258" cm="1">
        <f t="array" aca="1" ref="J206" ca="1">_xlfn.XLOOKUP($A206&amp;$B206,'[2]产值及收款计划（2026）'!$A:$A&amp;'[2]产值及收款计划（2026）'!$B:$B,'[2]产值及收款计划（2026）'!J:J)</f>
        <v>0.06</v>
      </c>
      <c r="K206" s="256" cm="1">
        <f t="array" aca="1" ref="K206" ca="1">_xlfn.XLOOKUP($A206&amp;$B206,'[2]产值及收款计划（2026）'!$A:$A&amp;'[2]产值及收款计划（2026）'!$B:$B,'[2]产值及收款计划（2026）'!K:K)</f>
        <v>0</v>
      </c>
      <c r="L206" s="256" cm="1">
        <f t="array" aca="1" ref="L206" ca="1">_xlfn.XLOOKUP($A206&amp;$B206,'[2]产值及收款计划（2026）'!$A:$A&amp;'[2]产值及收款计划（2026）'!$B:$B,'[2]产值及收款计划（2026）'!L:L)</f>
        <v>0</v>
      </c>
      <c r="M206" s="256" t="str" cm="1">
        <f t="array" aca="1" ref="M206" ca="1">_xlfn.XLOOKUP($A206&amp;$B206,'[2]产值及收款计划（2026）'!$A:$A&amp;'[2]产值及收款计划（2026）'!$B:$B,'[2]产值及收款计划（2026）'!M:M)</f>
        <v>主导</v>
      </c>
      <c r="N206" s="256" t="str" cm="1">
        <f t="array" aca="1" ref="N206" ca="1">_xlfn.XLOOKUP($A206&amp;$B206,'[2]产值及收款计划（2026）'!$A:$A&amp;'[2]产值及收款计划（2026）'!$B:$B,'[2]产值及收款计划（2026）'!N:N)</f>
        <v>邱枫团队</v>
      </c>
      <c r="O206" s="256" t="str" cm="1">
        <f t="array" aca="1" ref="O206" ca="1">_xlfn.XLOOKUP($A206&amp;$B206,'[2]产值及收款计划（2026）'!$A:$A&amp;'[2]产值及收款计划（2026）'!$B:$B,'[2]产值及收款计划（2026）'!O:O)</f>
        <v>邱枫</v>
      </c>
      <c r="P206" s="255" t="str" cm="1">
        <f t="array" aca="1" ref="P206" ca="1">_xlfn.XLOOKUP($A206&amp;$B206,'[2]产值及收款计划（2026）'!$A:$A&amp;'[2]产值及收款计划（2026）'!$B:$B,'[2]产值及收款计划（2026）'!P:P)</f>
        <v>在建</v>
      </c>
      <c r="Q206" s="256" cm="1">
        <f t="array" aca="1" ref="Q206" ca="1">_xlfn.XLOOKUP($A206&amp;$B206,'[2]产值及收款计划（2026）'!$A:$A&amp;'[2]产值及收款计划（2026）'!$B:$B,'[2]产值及收款计划（2026）'!Q:Q)</f>
        <v>0</v>
      </c>
      <c r="R206" s="256" cm="1">
        <f t="array" aca="1" ref="R206" ca="1">_xlfn.XLOOKUP($A206&amp;$B206,'[2]产值及收款计划（2026）'!$A:$A&amp;'[2]产值及收款计划（2026）'!$B:$B,'[2]产值及收款计划（2026）'!R:R)</f>
        <v>0</v>
      </c>
      <c r="S206" s="256" cm="1">
        <f t="array" aca="1" ref="S206" ca="1">_xlfn.XLOOKUP($A206&amp;$B206,'[2]产值及收款计划（2026）'!$A:$A&amp;'[2]产值及收款计划（2026）'!$B:$B,'[2]产值及收款计划（2026）'!S:S)</f>
        <v>0</v>
      </c>
      <c r="T206" s="256" cm="1">
        <f t="array" aca="1" ref="T206" ca="1">_xlfn.XLOOKUP($A206&amp;$B206,'[2]产值及收款计划（2026）'!$A:$A&amp;'[2]产值及收款计划（2026）'!$B:$B,'[2]产值及收款计划（2026）'!T:T)</f>
        <v>0</v>
      </c>
      <c r="U206" s="256" cm="1">
        <f t="array" aca="1" ref="U206" ca="1">_xlfn.XLOOKUP($A206&amp;$B206,'[2]产值及收款计划（2026）'!$A:$A&amp;'[2]产值及收款计划（2026）'!$B:$B,'[2]产值及收款计划（2026）'!U:U)</f>
        <v>0</v>
      </c>
      <c r="V206" s="256" cm="1">
        <f t="array" aca="1" ref="V206" ca="1">_xlfn.XLOOKUP($A206&amp;$B206,'[2]产值及收款计划（2026）'!$A:$A&amp;'[2]产值及收款计划（2026）'!$B:$B,'[2]产值及收款计划（2026）'!V:V)</f>
        <v>4.0999999999999996</v>
      </c>
      <c r="W206" s="256" cm="1">
        <f t="array" aca="1" ref="W206" ca="1">_xlfn.XLOOKUP($A206&amp;$B206,'[2]产值及收款计划（2026）'!$A:$A&amp;'[2]产值及收款计划（2026）'!$B:$B,'[2]产值及收款计划（2026）'!W:W)</f>
        <v>0</v>
      </c>
      <c r="X206" s="256" cm="1">
        <f t="array" aca="1" ref="X206" ca="1">_xlfn.XLOOKUP($A206&amp;$B206,'[2]产值及收款计划（2026）'!$A:$A&amp;'[2]产值及收款计划（2026）'!$B:$B,'[2]产值及收款计划（2026）'!X:X)</f>
        <v>0</v>
      </c>
      <c r="Y206" s="256" cm="1">
        <f t="array" aca="1" ref="Y206" ca="1">_xlfn.XLOOKUP($A206&amp;$B206,'[2]产值及收款计划（2026）'!$A:$A&amp;'[2]产值及收款计划（2026）'!$B:$B,'[2]产值及收款计划（2026）'!Y:Y)</f>
        <v>0</v>
      </c>
      <c r="Z206" s="256" cm="1">
        <f t="array" aca="1" ref="Z206" ca="1">_xlfn.XLOOKUP($A206&amp;$B206,'[2]产值及收款计划（2026）'!$A:$A&amp;'[2]产值及收款计划（2026）'!$B:$B,'[2]产值及收款计划（2026）'!Z:Z)</f>
        <v>0</v>
      </c>
      <c r="AA206" s="256" cm="1">
        <f t="array" aca="1" ref="AA206" ca="1">_xlfn.XLOOKUP($A206&amp;$B206,'[2]产值及收款计划（2026）'!$A:$A&amp;'[2]产值及收款计划（2026）'!$B:$B,'[2]产值及收款计划（2026）'!AA:AA)</f>
        <v>0</v>
      </c>
      <c r="AB206" s="256" cm="1">
        <f t="array" aca="1" ref="AB206" ca="1">_xlfn.XLOOKUP($A206&amp;$B206,'[2]产值及收款计划（2026）'!$A:$A&amp;'[2]产值及收款计划（2026）'!$B:$B,'[2]产值及收款计划（2026）'!AB:AB)</f>
        <v>0</v>
      </c>
      <c r="AC206" s="256" cm="1">
        <f t="array" aca="1" ref="AC206" ca="1">_xlfn.XLOOKUP($A206&amp;$B206,'[2]产值及收款计划（2026）'!$A:$A&amp;'[2]产值及收款计划（2026）'!$B:$B,'[2]产值及收款计划（2026）'!AC:AC)</f>
        <v>4.0999999999999996</v>
      </c>
      <c r="AD206" s="256" cm="1">
        <f t="array" aca="1" ref="AD206" ca="1">_xlfn.XLOOKUP($A206&amp;$B206,'[2]产值及收款计划（2026）'!$A:$A&amp;'[2]产值及收款计划（2026）'!$B:$B,'[2]产值及收款计划（2026）'!AD:AD)</f>
        <v>4.0999999999999996</v>
      </c>
      <c r="AE206" s="256" cm="1">
        <f t="array" aca="1" ref="AE206" ca="1">_xlfn.XLOOKUP($A206&amp;$B206,'[2]产值及收款计划（2026）'!$A:$A&amp;'[2]产值及收款计划（2026）'!$B:$B,'[2]产值及收款计划（2026）'!AE:AE)</f>
        <v>0</v>
      </c>
      <c r="AF206" s="256" cm="1">
        <f t="array" aca="1" ref="AF206" ca="1">_xlfn.XLOOKUP($A206&amp;$B206,'[2]产值及收款计划（2026）'!$A:$A&amp;'[2]产值及收款计划（2026）'!$B:$B,'[2]产值及收款计划（2026）'!AF:AF)</f>
        <v>0</v>
      </c>
      <c r="AG206" s="256" cm="1">
        <f t="array" aca="1" ref="AG206" ca="1">_xlfn.XLOOKUP($A206&amp;$B206,'[2]产值及收款计划（2026）'!$A:$A&amp;'[2]产值及收款计划（2026）'!$B:$B,'[2]产值及收款计划（2026）'!AG:AG)</f>
        <v>0</v>
      </c>
      <c r="AH206" s="256" cm="1">
        <f t="array" aca="1" ref="AH206" ca="1">_xlfn.XLOOKUP($A206&amp;$B206,'[2]产值及收款计划（2026）'!$A:$A&amp;'[2]产值及收款计划（2026）'!$B:$B,'[2]产值及收款计划（2026）'!AH:AH)</f>
        <v>0</v>
      </c>
      <c r="AI206" s="256" cm="1">
        <f t="array" aca="1" ref="AI206" ca="1">_xlfn.XLOOKUP($A206&amp;$B206,'[2]产值及收款计划（2026）'!$A:$A&amp;'[2]产值及收款计划（2026）'!$B:$B,'[2]产值及收款计划（2026）'!AI:AI)</f>
        <v>0</v>
      </c>
      <c r="AJ206" s="256" cm="1">
        <f t="array" aca="1" ref="AJ206" ca="1">_xlfn.XLOOKUP($A206&amp;$B206,'[2]产值及收款计划（2026）'!$A:$A&amp;'[2]产值及收款计划（2026）'!$B:$B,'[2]产值及收款计划（2026）'!AJ:AJ)</f>
        <v>0</v>
      </c>
      <c r="AK206" s="256" cm="1">
        <f t="array" aca="1" ref="AK206" ca="1">_xlfn.XLOOKUP($A206&amp;$B206,'[2]产值及收款计划（2026）'!$A:$A&amp;'[2]产值及收款计划（2026）'!$B:$B,'[2]产值及收款计划（2026）'!AK:AK)</f>
        <v>0</v>
      </c>
      <c r="AL206" s="256" cm="1">
        <f t="array" aca="1" ref="AL206" ca="1">_xlfn.XLOOKUP($A206&amp;$B206,'[2]产值及收款计划（2026）'!$A:$A&amp;'[2]产值及收款计划（2026）'!$B:$B,'[2]产值及收款计划（2026）'!AL:AL)</f>
        <v>0</v>
      </c>
      <c r="AM206" s="263" t="e" cm="1">
        <f t="array" aca="1" ref="AM206" ca="1">_xlfn.LET(_xlpm.勾选月份状态数组,TRANSPOSE('PPT(12-15页）-TOP10'!$A$3:$A$14),_xlpm.选择数据区,IF('PPT(12-15页）-TOP10'!$E$3="收款",$BA206:$BL206,$AA206:$AL206),SUM(_xlfn._xlws.FILTER(_xlpm.选择数据区,_xlpm.勾选月份状态数组,"")))</f>
        <v>#NAME?</v>
      </c>
      <c r="AN206" s="256" t="e" cm="1">
        <f t="array" aca="1" ref="AN206" ca="1">_xlfn.LET(_xlpm.勾选月份状态数组,TRANSPOSE('PPT(12-15页）-TOP10'!$A$3:$A$14),_xlpm.选择数据区,IF('PPT(12-15页）-TOP10'!$E$3="收款",$DA206:$DL206,$CA206:$CL206),SUM(_xlfn._xlws.FILTER(_xlpm.选择数据区,_xlpm.勾选月份状态数组,"")))</f>
        <v>#NAME?</v>
      </c>
      <c r="AO206" s="256">
        <f ca="1">SUM(CA206:CC206)+SUM(AD206:AL206)</f>
        <v>4.0999999999999996</v>
      </c>
      <c r="AP206" s="256"/>
      <c r="AQ206" s="256"/>
      <c r="AR206" s="256"/>
      <c r="AS206" s="256" cm="1">
        <f t="array" aca="1" ref="AS206" ca="1">_xlfn.XLOOKUP($A206&amp;$B206,'[2]产值及收款计划（2026）'!$A:$A&amp;'[2]产值及收款计划（2026）'!$B:$B,'[2]产值及收款计划（2026）'!AS:AS)</f>
        <v>0</v>
      </c>
      <c r="AT206" s="256" cm="1">
        <f t="array" aca="1" ref="AT206" ca="1">_xlfn.XLOOKUP($A206&amp;$B206,'[2]产值及收款计划（2026）'!$A:$A&amp;'[2]产值及收款计划（2026）'!$B:$B,'[2]产值及收款计划（2026）'!AT:AT)</f>
        <v>0</v>
      </c>
      <c r="AU206" s="256" cm="1">
        <f t="array" aca="1" ref="AU206" ca="1">_xlfn.XLOOKUP($A206&amp;$B206,'[2]产值及收款计划（2026）'!$A:$A&amp;'[2]产值及收款计划（2026）'!$B:$B,'[2]产值及收款计划（2026）'!AU:AU)</f>
        <v>0</v>
      </c>
      <c r="AV206" s="256" cm="1">
        <f t="array" aca="1" ref="AV206" ca="1">_xlfn.XLOOKUP($A206&amp;$B206,'[2]产值及收款计划（2026）'!$A:$A&amp;'[2]产值及收款计划（2026）'!$B:$B,'[2]产值及收款计划（2026）'!AV:AV)</f>
        <v>0</v>
      </c>
      <c r="AW206" s="256" cm="1">
        <f t="array" aca="1" ref="AW206" ca="1">_xlfn.XLOOKUP($A206&amp;$B206,'[2]产值及收款计划（2026）'!$A:$A&amp;'[2]产值及收款计划（2026）'!$B:$B,'[2]产值及收款计划（2026）'!AW:AW)</f>
        <v>3.895</v>
      </c>
      <c r="AX206" s="256" cm="1">
        <f t="array" aca="1" ref="AX206" ca="1">_xlfn.XLOOKUP($A206&amp;$B206,'[2]产值及收款计划（2026）'!$A:$A&amp;'[2]产值及收款计划（2026）'!$B:$B,'[2]产值及收款计划（2026）'!AX:AX)</f>
        <v>0</v>
      </c>
      <c r="AY206" s="256" cm="1">
        <f t="array" aca="1" ref="AY206" ca="1">_xlfn.XLOOKUP($A206&amp;$B206,'[2]产值及收款计划（2026）'!$A:$A&amp;'[2]产值及收款计划（2026）'!$B:$B,'[2]产值及收款计划（2026）'!AY:AY)</f>
        <v>0.20499999999999999</v>
      </c>
      <c r="AZ206" s="256" cm="1">
        <f t="array" aca="1" ref="AZ206" ca="1">_xlfn.XLOOKUP($A206&amp;$B206,'[2]产值及收款计划（2026）'!$A:$A&amp;'[2]产值及收款计划（2026）'!$B:$B,'[2]产值及收款计划（2026）'!AZ:AZ)</f>
        <v>-3.895</v>
      </c>
      <c r="BA206" s="256" cm="1">
        <f t="array" aca="1" ref="BA206" ca="1">_xlfn.XLOOKUP($A206&amp;$B206,'[2]产值及收款计划（2026）'!$A:$A&amp;'[2]产值及收款计划（2026）'!$B:$B,'[2]产值及收款计划（2026）'!BA:BA)</f>
        <v>0</v>
      </c>
      <c r="BB206" s="256" cm="1">
        <f t="array" aca="1" ref="BB206" ca="1">_xlfn.XLOOKUP($A206&amp;$B206,'[2]产值及收款计划（2026）'!$A:$A&amp;'[2]产值及收款计划（2026）'!$B:$B,'[2]产值及收款计划（2026）'!BB:BB)</f>
        <v>0</v>
      </c>
      <c r="BC206" s="256" cm="1">
        <f t="array" aca="1" ref="BC206" ca="1">_xlfn.XLOOKUP($A206&amp;$B206,'[2]产值及收款计划（2026）'!$A:$A&amp;'[2]产值及收款计划（2026）'!$B:$B,'[2]产值及收款计划（2026）'!BC:BC)</f>
        <v>0</v>
      </c>
      <c r="BD206" s="256" cm="1">
        <f t="array" aca="1" ref="BD206" ca="1">_xlfn.XLOOKUP($A206&amp;$B206,'[2]产值及收款计划（2026）'!$A:$A&amp;'[2]产值及收款计划（2026）'!$B:$B,'[2]产值及收款计划（2026）'!BD:BD)</f>
        <v>0.20499999999999999</v>
      </c>
      <c r="BE206" s="256" cm="1">
        <f t="array" aca="1" ref="BE206" ca="1">_xlfn.XLOOKUP($A206&amp;$B206,'[2]产值及收款计划（2026）'!$A:$A&amp;'[2]产值及收款计划（2026）'!$B:$B,'[2]产值及收款计划（2026）'!BE:BE)</f>
        <v>0</v>
      </c>
      <c r="BF206" s="256" cm="1">
        <f t="array" aca="1" ref="BF206" ca="1">_xlfn.XLOOKUP($A206&amp;$B206,'[2]产值及收款计划（2026）'!$A:$A&amp;'[2]产值及收款计划（2026）'!$B:$B,'[2]产值及收款计划（2026）'!BF:BF)</f>
        <v>0</v>
      </c>
      <c r="BG206" s="256" cm="1">
        <f t="array" aca="1" ref="BG206" ca="1">_xlfn.XLOOKUP($A206&amp;$B206,'[2]产值及收款计划（2026）'!$A:$A&amp;'[2]产值及收款计划（2026）'!$B:$B,'[2]产值及收款计划（2026）'!BG:BG)</f>
        <v>0</v>
      </c>
      <c r="BH206" s="256" cm="1">
        <f t="array" aca="1" ref="BH206" ca="1">_xlfn.XLOOKUP($A206&amp;$B206,'[2]产值及收款计划（2026）'!$A:$A&amp;'[2]产值及收款计划（2026）'!$B:$B,'[2]产值及收款计划（2026）'!BH:BH)</f>
        <v>0</v>
      </c>
      <c r="BI206" s="256" cm="1">
        <f t="array" aca="1" ref="BI206" ca="1">_xlfn.XLOOKUP($A206&amp;$B206,'[2]产值及收款计划（2026）'!$A:$A&amp;'[2]产值及收款计划（2026）'!$B:$B,'[2]产值及收款计划（2026）'!BI:BI)</f>
        <v>0</v>
      </c>
      <c r="BJ206" s="256" cm="1">
        <f t="array" aca="1" ref="BJ206" ca="1">_xlfn.XLOOKUP($A206&amp;$B206,'[2]产值及收款计划（2026）'!$A:$A&amp;'[2]产值及收款计划（2026）'!$B:$B,'[2]产值及收款计划（2026）'!BJ:BJ)</f>
        <v>0</v>
      </c>
      <c r="BK206" s="256" cm="1">
        <f t="array" aca="1" ref="BK206" ca="1">_xlfn.XLOOKUP($A206&amp;$B206,'[2]产值及收款计划（2026）'!$A:$A&amp;'[2]产值及收款计划（2026）'!$B:$B,'[2]产值及收款计划（2026）'!BK:BK)</f>
        <v>0</v>
      </c>
      <c r="BL206" s="256" cm="1">
        <f t="array" aca="1" ref="BL206" ca="1">_xlfn.XLOOKUP($A206&amp;$B206,'[2]产值及收款计划（2026）'!$A:$A&amp;'[2]产值及收款计划（2026）'!$B:$B,'[2]产值及收款计划（2026）'!BL:BL)</f>
        <v>0</v>
      </c>
      <c r="BM206" s="256"/>
      <c r="BN206" s="256"/>
      <c r="BO206" s="256"/>
      <c r="BP206" s="256"/>
      <c r="BQ206" s="255" t="str" cm="1">
        <f t="array" aca="1" ref="BQ206" ca="1">_xlfn.XLOOKUP($A206&amp;$B206,'[2]产值及收款计划（2026）'!$A:$A&amp;'[2]产值及收款计划（2026）'!$B:$B,'[2]产值及收款计划（2026）'!BQ:BQ)</f>
        <v>上海建元财务管理有限公司</v>
      </c>
      <c r="BR206" s="256" cm="1">
        <f t="array" aca="1" ref="BR206" ca="1">_xlfn.XLOOKUP($A206&amp;$B206,'[2]产值及收款计划（2026）'!$A:$A&amp;'[2]产值及收款计划（2026）'!$B:$B,'[2]产值及收款计划（2026）'!BR:BR)</f>
        <v>0</v>
      </c>
      <c r="CA206" s="256" cm="1">
        <f t="array" aca="1" ref="CA206" ca="1">_xlfn.XLOOKUP($A206&amp;$B206,'[2]产值及收款计划（2026）'!$A:$A&amp;'[2]产值及收款计划（2026）'!$B:$B,'[2]产值及收款计划（2026）'!CA:CA)</f>
        <v>0</v>
      </c>
      <c r="CB206" s="256" cm="1">
        <f t="array" aca="1" ref="CB206" ca="1">_xlfn.XLOOKUP($A206&amp;$B206,'[2]产值及收款计划（2026）'!$A:$A&amp;'[2]产值及收款计划（2026）'!$B:$B,'[2]产值及收款计划（2026）'!CB:CB)</f>
        <v>0</v>
      </c>
      <c r="CC206" s="256" cm="1">
        <f t="array" aca="1" ref="CC206" ca="1">_xlfn.XLOOKUP($A206&amp;$B206,'[2]产值及收款计划（2026）'!$A:$A&amp;'[2]产值及收款计划（2026）'!$B:$B,'[2]产值及收款计划（2026）'!CC:CC)</f>
        <v>0</v>
      </c>
      <c r="CD206" s="256" cm="1">
        <f t="array" aca="1" ref="CD206" ca="1">_xlfn.XLOOKUP($A206&amp;$B206,'[2]产值及收款计划（2026）'!$A:$A&amp;'[2]产值及收款计划（2026）'!$B:$B,'[2]产值及收款计划（2026）'!CD:CD)</f>
        <v>0</v>
      </c>
      <c r="CE206" s="256" cm="1">
        <f t="array" aca="1" ref="CE206" ca="1">_xlfn.XLOOKUP($A206&amp;$B206,'[2]产值及收款计划（2026）'!$A:$A&amp;'[2]产值及收款计划（2026）'!$B:$B,'[2]产值及收款计划（2026）'!CE:CE)</f>
        <v>0</v>
      </c>
      <c r="CF206" s="256" cm="1">
        <f t="array" aca="1" ref="CF206" ca="1">_xlfn.XLOOKUP($A206&amp;$B206,'[2]产值及收款计划（2026）'!$A:$A&amp;'[2]产值及收款计划（2026）'!$B:$B,'[2]产值及收款计划（2026）'!CF:CF)</f>
        <v>0</v>
      </c>
      <c r="CG206" s="256" cm="1">
        <f t="array" aca="1" ref="CG206" ca="1">_xlfn.XLOOKUP($A206&amp;$B206,'[2]产值及收款计划（2026）'!$A:$A&amp;'[2]产值及收款计划（2026）'!$B:$B,'[2]产值及收款计划（2026）'!CG:CG)</f>
        <v>0</v>
      </c>
      <c r="CH206" s="256" cm="1">
        <f t="array" aca="1" ref="CH206" ca="1">_xlfn.XLOOKUP($A206&amp;$B206,'[2]产值及收款计划（2026）'!$A:$A&amp;'[2]产值及收款计划（2026）'!$B:$B,'[2]产值及收款计划（2026）'!CH:CH)</f>
        <v>0</v>
      </c>
      <c r="CI206" s="256" cm="1">
        <f t="array" aca="1" ref="CI206" ca="1">_xlfn.XLOOKUP($A206&amp;$B206,'[2]产值及收款计划（2026）'!$A:$A&amp;'[2]产值及收款计划（2026）'!$B:$B,'[2]产值及收款计划（2026）'!CI:CI)</f>
        <v>0</v>
      </c>
      <c r="CJ206" s="256" cm="1">
        <f t="array" aca="1" ref="CJ206" ca="1">_xlfn.XLOOKUP($A206&amp;$B206,'[2]产值及收款计划（2026）'!$A:$A&amp;'[2]产值及收款计划（2026）'!$B:$B,'[2]产值及收款计划（2026）'!CJ:CJ)</f>
        <v>0</v>
      </c>
      <c r="CK206" s="256" cm="1">
        <f t="array" aca="1" ref="CK206" ca="1">_xlfn.XLOOKUP($A206&amp;$B206,'[2]产值及收款计划（2026）'!$A:$A&amp;'[2]产值及收款计划（2026）'!$B:$B,'[2]产值及收款计划（2026）'!CK:CK)</f>
        <v>0</v>
      </c>
      <c r="CL206" s="256" cm="1">
        <f t="array" aca="1" ref="CL206" ca="1">_xlfn.XLOOKUP($A206&amp;$B206,'[2]产值及收款计划（2026）'!$A:$A&amp;'[2]产值及收款计划（2026）'!$B:$B,'[2]产值及收款计划（2026）'!CL:CL)</f>
        <v>0</v>
      </c>
      <c r="DA206" s="256" cm="1">
        <f t="array" aca="1" ref="DA206" ca="1">_xlfn.XLOOKUP($A206&amp;$B206,'[2]产值及收款计划（2026）'!$A:$A&amp;'[2]产值及收款计划（2026）'!$B:$B,'[2]产值及收款计划（2026）'!DA:DA)</f>
        <v>0</v>
      </c>
      <c r="DB206" s="256" cm="1">
        <f t="array" aca="1" ref="DB206" ca="1">_xlfn.XLOOKUP($A206&amp;$B206,'[2]产值及收款计划（2026）'!$A:$A&amp;'[2]产值及收款计划（2026）'!$B:$B,'[2]产值及收款计划（2026）'!DB:DB)</f>
        <v>0</v>
      </c>
      <c r="DC206" s="256" cm="1">
        <f t="array" aca="1" ref="DC206" ca="1">_xlfn.XLOOKUP($A206&amp;$B206,'[2]产值及收款计划（2026）'!$A:$A&amp;'[2]产值及收款计划（2026）'!$B:$B,'[2]产值及收款计划（2026）'!DC:DC)</f>
        <v>0</v>
      </c>
      <c r="DD206" s="256" cm="1">
        <f t="array" aca="1" ref="DD206" ca="1">_xlfn.XLOOKUP($A206&amp;$B206,'[2]产值及收款计划（2026）'!$A:$A&amp;'[2]产值及收款计划（2026）'!$B:$B,'[2]产值及收款计划（2026）'!DD:DD)</f>
        <v>0</v>
      </c>
      <c r="DE206" s="256" cm="1">
        <f t="array" aca="1" ref="DE206" ca="1">_xlfn.XLOOKUP($A206&amp;$B206,'[2]产值及收款计划（2026）'!$A:$A&amp;'[2]产值及收款计划（2026）'!$B:$B,'[2]产值及收款计划（2026）'!DE:DE)</f>
        <v>0</v>
      </c>
      <c r="DF206" s="256" cm="1">
        <f t="array" aca="1" ref="DF206" ca="1">_xlfn.XLOOKUP($A206&amp;$B206,'[2]产值及收款计划（2026）'!$A:$A&amp;'[2]产值及收款计划（2026）'!$B:$B,'[2]产值及收款计划（2026）'!DF:DF)</f>
        <v>0</v>
      </c>
      <c r="DG206" s="256" cm="1">
        <f t="array" aca="1" ref="DG206" ca="1">_xlfn.XLOOKUP($A206&amp;$B206,'[2]产值及收款计划（2026）'!$A:$A&amp;'[2]产值及收款计划（2026）'!$B:$B,'[2]产值及收款计划（2026）'!DG:DG)</f>
        <v>0</v>
      </c>
      <c r="DH206" s="256" cm="1">
        <f t="array" aca="1" ref="DH206" ca="1">_xlfn.XLOOKUP($A206&amp;$B206,'[2]产值及收款计划（2026）'!$A:$A&amp;'[2]产值及收款计划（2026）'!$B:$B,'[2]产值及收款计划（2026）'!DH:DH)</f>
        <v>0</v>
      </c>
      <c r="DI206" s="256" cm="1">
        <f t="array" aca="1" ref="DI206" ca="1">_xlfn.XLOOKUP($A206&amp;$B206,'[2]产值及收款计划（2026）'!$A:$A&amp;'[2]产值及收款计划（2026）'!$B:$B,'[2]产值及收款计划（2026）'!DI:DI)</f>
        <v>0</v>
      </c>
      <c r="DJ206" s="256" cm="1">
        <f t="array" aca="1" ref="DJ206" ca="1">_xlfn.XLOOKUP($A206&amp;$B206,'[2]产值及收款计划（2026）'!$A:$A&amp;'[2]产值及收款计划（2026）'!$B:$B,'[2]产值及收款计划（2026）'!DJ:DJ)</f>
        <v>0</v>
      </c>
      <c r="DK206" s="256" cm="1">
        <f t="array" aca="1" ref="DK206" ca="1">_xlfn.XLOOKUP($A206&amp;$B206,'[2]产值及收款计划（2026）'!$A:$A&amp;'[2]产值及收款计划（2026）'!$B:$B,'[2]产值及收款计划（2026）'!DK:DK)</f>
        <v>0</v>
      </c>
      <c r="DL206" s="256" cm="1">
        <f t="array" aca="1" ref="DL206" ca="1">_xlfn.XLOOKUP($A206&amp;$B206,'[2]产值及收款计划（2026）'!$A:$A&amp;'[2]产值及收款计划（2026）'!$B:$B,'[2]产值及收款计划（2026）'!DL:DL)</f>
        <v>0</v>
      </c>
      <c r="DM206" s="264"/>
      <c r="DN206" s="250"/>
    </row>
    <row r="207" spans="1:118" ht="20.25" x14ac:dyDescent="0.15">
      <c r="A207" s="254">
        <f t="shared" ca="1" si="14"/>
        <v>26</v>
      </c>
      <c r="B207" s="254" t="s">
        <v>26</v>
      </c>
      <c r="C207" s="255" t="str" cm="1">
        <f t="array" aca="1" ref="C207" ca="1">_xlfn.XLOOKUP($A207&amp;$B207,'[2]产值及收款计划（2026）'!$A:$A&amp;'[2]产值及收款计划（2026）'!$B:$B,'[2]产值及收款计划（2026）'!C:C)</f>
        <v>ZHT2023071200066</v>
      </c>
      <c r="D207" s="255" t="str" cm="1">
        <f t="array" aca="1" ref="D207" ca="1">_xlfn.XLOOKUP($A207&amp;$B207,'[2]产值及收款计划（2026）'!$A:$A&amp;'[2]产值及收款计划（2026）'!$B:$B,'[2]产值及收款计划（2026）'!D:D)</f>
        <v>视频会议系统端口及维保技术服务（城建置业）</v>
      </c>
      <c r="E207" s="256" cm="1">
        <f t="array" aca="1" ref="E207" ca="1">_xlfn.XLOOKUP($A207&amp;$B207,'[2]产值及收款计划（2026）'!$A:$A&amp;'[2]产值及收款计划（2026）'!$B:$B,'[2]产值及收款计划（2026）'!E:E)</f>
        <v>6.86</v>
      </c>
      <c r="F207" s="256" cm="1">
        <f t="array" aca="1" ref="F207" ca="1">_xlfn.XLOOKUP($A207&amp;$B207,'[2]产值及收款计划（2026）'!$A:$A&amp;'[2]产值及收款计划（2026）'!$B:$B,'[2]产值及收款计划（2026）'!F:F)</f>
        <v>6.86</v>
      </c>
      <c r="G207" s="256" cm="1">
        <f t="array" aca="1" ref="G207" ca="1">_xlfn.XLOOKUP($A207&amp;$B207,'[2]产值及收款计划（2026）'!$A:$A&amp;'[2]产值及收款计划（2026）'!$B:$B,'[2]产值及收款计划（2026）'!G:G)</f>
        <v>6.86</v>
      </c>
      <c r="H207" s="256" cm="1">
        <f t="array" aca="1" ref="H207" ca="1">_xlfn.XLOOKUP($A207&amp;$B207,'[2]产值及收款计划（2026）'!$A:$A&amp;'[2]产值及收款计划（2026）'!$B:$B,'[2]产值及收款计划（2026）'!H:H)</f>
        <v>1.3720000000000001</v>
      </c>
      <c r="I207" s="257" cm="1">
        <f t="array" aca="1" ref="I207" ca="1">_xlfn.XLOOKUP($A207&amp;$B207,'[2]产值及收款计划（2026）'!$A:$A&amp;'[2]产值及收款计划（2026）'!$B:$B,'[2]产值及收款计划（2026）'!I:I)</f>
        <v>0.2</v>
      </c>
      <c r="J207" s="258" cm="1">
        <f t="array" aca="1" ref="J207" ca="1">_xlfn.XLOOKUP($A207&amp;$B207,'[2]产值及收款计划（2026）'!$A:$A&amp;'[2]产值及收款计划（2026）'!$B:$B,'[2]产值及收款计划（2026）'!J:J)</f>
        <v>0.06</v>
      </c>
      <c r="K207" s="256" cm="1">
        <f t="array" aca="1" ref="K207" ca="1">_xlfn.XLOOKUP($A207&amp;$B207,'[2]产值及收款计划（2026）'!$A:$A&amp;'[2]产值及收款计划（2026）'!$B:$B,'[2]产值及收款计划（2026）'!K:K)</f>
        <v>0</v>
      </c>
      <c r="L207" s="256" cm="1">
        <f t="array" aca="1" ref="L207" ca="1">_xlfn.XLOOKUP($A207&amp;$B207,'[2]产值及收款计划（2026）'!$A:$A&amp;'[2]产值及收款计划（2026）'!$B:$B,'[2]产值及收款计划（2026）'!L:L)</f>
        <v>0</v>
      </c>
      <c r="M207" s="256" t="str" cm="1">
        <f t="array" aca="1" ref="M207" ca="1">_xlfn.XLOOKUP($A207&amp;$B207,'[2]产值及收款计划（2026）'!$A:$A&amp;'[2]产值及收款计划（2026）'!$B:$B,'[2]产值及收款计划（2026）'!M:M)</f>
        <v>主导</v>
      </c>
      <c r="N207" s="256" t="str" cm="1">
        <f t="array" aca="1" ref="N207" ca="1">_xlfn.XLOOKUP($A207&amp;$B207,'[2]产值及收款计划（2026）'!$A:$A&amp;'[2]产值及收款计划（2026）'!$B:$B,'[2]产值及收款计划（2026）'!N:N)</f>
        <v>邱枫团队</v>
      </c>
      <c r="O207" s="256" t="str" cm="1">
        <f t="array" aca="1" ref="O207" ca="1">_xlfn.XLOOKUP($A207&amp;$B207,'[2]产值及收款计划（2026）'!$A:$A&amp;'[2]产值及收款计划（2026）'!$B:$B,'[2]产值及收款计划（2026）'!O:O)</f>
        <v>邱枫</v>
      </c>
      <c r="P207" s="255" t="str" cm="1">
        <f t="array" aca="1" ref="P207" ca="1">_xlfn.XLOOKUP($A207&amp;$B207,'[2]产值及收款计划（2026）'!$A:$A&amp;'[2]产值及收款计划（2026）'!$B:$B,'[2]产值及收款计划（2026）'!P:P)</f>
        <v>在建</v>
      </c>
      <c r="Q207" s="256" cm="1">
        <f t="array" aca="1" ref="Q207" ca="1">_xlfn.XLOOKUP($A207&amp;$B207,'[2]产值及收款计划（2026）'!$A:$A&amp;'[2]产值及收款计划（2026）'!$B:$B,'[2]产值及收款计划（2026）'!Q:Q)</f>
        <v>0</v>
      </c>
      <c r="R207" s="256" cm="1">
        <f t="array" aca="1" ref="R207" ca="1">_xlfn.XLOOKUP($A207&amp;$B207,'[2]产值及收款计划（2026）'!$A:$A&amp;'[2]产值及收款计划（2026）'!$B:$B,'[2]产值及收款计划（2026）'!R:R)</f>
        <v>0</v>
      </c>
      <c r="S207" s="256" cm="1">
        <f t="array" aca="1" ref="S207" ca="1">_xlfn.XLOOKUP($A207&amp;$B207,'[2]产值及收款计划（2026）'!$A:$A&amp;'[2]产值及收款计划（2026）'!$B:$B,'[2]产值及收款计划（2026）'!S:S)</f>
        <v>0</v>
      </c>
      <c r="T207" s="256" cm="1">
        <f t="array" aca="1" ref="T207" ca="1">_xlfn.XLOOKUP($A207&amp;$B207,'[2]产值及收款计划（2026）'!$A:$A&amp;'[2]产值及收款计划（2026）'!$B:$B,'[2]产值及收款计划（2026）'!T:T)</f>
        <v>0</v>
      </c>
      <c r="U207" s="256" cm="1">
        <f t="array" aca="1" ref="U207" ca="1">_xlfn.XLOOKUP($A207&amp;$B207,'[2]产值及收款计划（2026）'!$A:$A&amp;'[2]产值及收款计划（2026）'!$B:$B,'[2]产值及收款计划（2026）'!U:U)</f>
        <v>0</v>
      </c>
      <c r="V207" s="256" cm="1">
        <f t="array" aca="1" ref="V207" ca="1">_xlfn.XLOOKUP($A207&amp;$B207,'[2]产值及收款计划（2026）'!$A:$A&amp;'[2]产值及收款计划（2026）'!$B:$B,'[2]产值及收款计划（2026）'!V:V)</f>
        <v>6.86</v>
      </c>
      <c r="W207" s="256" cm="1">
        <f t="array" aca="1" ref="W207" ca="1">_xlfn.XLOOKUP($A207&amp;$B207,'[2]产值及收款计划（2026）'!$A:$A&amp;'[2]产值及收款计划（2026）'!$B:$B,'[2]产值及收款计划（2026）'!W:W)</f>
        <v>0</v>
      </c>
      <c r="X207" s="256" cm="1">
        <f t="array" aca="1" ref="X207" ca="1">_xlfn.XLOOKUP($A207&amp;$B207,'[2]产值及收款计划（2026）'!$A:$A&amp;'[2]产值及收款计划（2026）'!$B:$B,'[2]产值及收款计划（2026）'!X:X)</f>
        <v>0</v>
      </c>
      <c r="Y207" s="256" cm="1">
        <f t="array" aca="1" ref="Y207" ca="1">_xlfn.XLOOKUP($A207&amp;$B207,'[2]产值及收款计划（2026）'!$A:$A&amp;'[2]产值及收款计划（2026）'!$B:$B,'[2]产值及收款计划（2026）'!Y:Y)</f>
        <v>0</v>
      </c>
      <c r="Z207" s="256" cm="1">
        <f t="array" aca="1" ref="Z207" ca="1">_xlfn.XLOOKUP($A207&amp;$B207,'[2]产值及收款计划（2026）'!$A:$A&amp;'[2]产值及收款计划（2026）'!$B:$B,'[2]产值及收款计划（2026）'!Z:Z)</f>
        <v>0</v>
      </c>
      <c r="AA207" s="256" cm="1">
        <f t="array" aca="1" ref="AA207" ca="1">_xlfn.XLOOKUP($A207&amp;$B207,'[2]产值及收款计划（2026）'!$A:$A&amp;'[2]产值及收款计划（2026）'!$B:$B,'[2]产值及收款计划（2026）'!AA:AA)</f>
        <v>0</v>
      </c>
      <c r="AB207" s="256" cm="1">
        <f t="array" aca="1" ref="AB207" ca="1">_xlfn.XLOOKUP($A207&amp;$B207,'[2]产值及收款计划（2026）'!$A:$A&amp;'[2]产值及收款计划（2026）'!$B:$B,'[2]产值及收款计划（2026）'!AB:AB)</f>
        <v>0</v>
      </c>
      <c r="AC207" s="256" cm="1">
        <f t="array" aca="1" ref="AC207" ca="1">_xlfn.XLOOKUP($A207&amp;$B207,'[2]产值及收款计划（2026）'!$A:$A&amp;'[2]产值及收款计划（2026）'!$B:$B,'[2]产值及收款计划（2026）'!AC:AC)</f>
        <v>6.86</v>
      </c>
      <c r="AD207" s="256" cm="1">
        <f t="array" aca="1" ref="AD207" ca="1">_xlfn.XLOOKUP($A207&amp;$B207,'[2]产值及收款计划（2026）'!$A:$A&amp;'[2]产值及收款计划（2026）'!$B:$B,'[2]产值及收款计划（2026）'!AD:AD)</f>
        <v>6.86</v>
      </c>
      <c r="AE207" s="256" cm="1">
        <f t="array" aca="1" ref="AE207" ca="1">_xlfn.XLOOKUP($A207&amp;$B207,'[2]产值及收款计划（2026）'!$A:$A&amp;'[2]产值及收款计划（2026）'!$B:$B,'[2]产值及收款计划（2026）'!AE:AE)</f>
        <v>0</v>
      </c>
      <c r="AF207" s="256" cm="1">
        <f t="array" aca="1" ref="AF207" ca="1">_xlfn.XLOOKUP($A207&amp;$B207,'[2]产值及收款计划（2026）'!$A:$A&amp;'[2]产值及收款计划（2026）'!$B:$B,'[2]产值及收款计划（2026）'!AF:AF)</f>
        <v>0</v>
      </c>
      <c r="AG207" s="256" cm="1">
        <f t="array" aca="1" ref="AG207" ca="1">_xlfn.XLOOKUP($A207&amp;$B207,'[2]产值及收款计划（2026）'!$A:$A&amp;'[2]产值及收款计划（2026）'!$B:$B,'[2]产值及收款计划（2026）'!AG:AG)</f>
        <v>0</v>
      </c>
      <c r="AH207" s="256" cm="1">
        <f t="array" aca="1" ref="AH207" ca="1">_xlfn.XLOOKUP($A207&amp;$B207,'[2]产值及收款计划（2026）'!$A:$A&amp;'[2]产值及收款计划（2026）'!$B:$B,'[2]产值及收款计划（2026）'!AH:AH)</f>
        <v>0</v>
      </c>
      <c r="AI207" s="256" cm="1">
        <f t="array" aca="1" ref="AI207" ca="1">_xlfn.XLOOKUP($A207&amp;$B207,'[2]产值及收款计划（2026）'!$A:$A&amp;'[2]产值及收款计划（2026）'!$B:$B,'[2]产值及收款计划（2026）'!AI:AI)</f>
        <v>0</v>
      </c>
      <c r="AJ207" s="256" cm="1">
        <f t="array" aca="1" ref="AJ207" ca="1">_xlfn.XLOOKUP($A207&amp;$B207,'[2]产值及收款计划（2026）'!$A:$A&amp;'[2]产值及收款计划（2026）'!$B:$B,'[2]产值及收款计划（2026）'!AJ:AJ)</f>
        <v>0</v>
      </c>
      <c r="AK207" s="256" cm="1">
        <f t="array" aca="1" ref="AK207" ca="1">_xlfn.XLOOKUP($A207&amp;$B207,'[2]产值及收款计划（2026）'!$A:$A&amp;'[2]产值及收款计划（2026）'!$B:$B,'[2]产值及收款计划（2026）'!AK:AK)</f>
        <v>0</v>
      </c>
      <c r="AL207" s="256" cm="1">
        <f t="array" aca="1" ref="AL207" ca="1">_xlfn.XLOOKUP($A207&amp;$B207,'[2]产值及收款计划（2026）'!$A:$A&amp;'[2]产值及收款计划（2026）'!$B:$B,'[2]产值及收款计划（2026）'!AL:AL)</f>
        <v>0</v>
      </c>
      <c r="AM207" s="263" t="e" cm="1">
        <f t="array" aca="1" ref="AM207" ca="1">_xlfn.LET(_xlpm.勾选月份状态数组,TRANSPOSE('PPT(12-15页）-TOP10'!$A$3:$A$14),_xlpm.选择数据区,IF('PPT(12-15页）-TOP10'!$E$3="收款",$BA207:$BL207,$AA207:$AL207),SUM(_xlfn._xlws.FILTER(_xlpm.选择数据区,_xlpm.勾选月份状态数组,"")))</f>
        <v>#NAME?</v>
      </c>
      <c r="AN207" s="256" t="e" cm="1">
        <f t="array" aca="1" ref="AN207" ca="1">_xlfn.LET(_xlpm.勾选月份状态数组,TRANSPOSE('PPT(12-15页）-TOP10'!$A$3:$A$14),_xlpm.选择数据区,IF('PPT(12-15页）-TOP10'!$E$3="收款",$DA207:$DL207,$CA207:$CL207),SUM(_xlfn._xlws.FILTER(_xlpm.选择数据区,_xlpm.勾选月份状态数组,"")))</f>
        <v>#NAME?</v>
      </c>
      <c r="AO207" s="256">
        <f ca="1">SUM(CA207:CC207)+SUM(AD207:AL207)</f>
        <v>6.86</v>
      </c>
      <c r="AP207" s="256"/>
      <c r="AQ207" s="256"/>
      <c r="AR207" s="256"/>
      <c r="AS207" s="256" cm="1">
        <f t="array" aca="1" ref="AS207" ca="1">_xlfn.XLOOKUP($A207&amp;$B207,'[2]产值及收款计划（2026）'!$A:$A&amp;'[2]产值及收款计划（2026）'!$B:$B,'[2]产值及收款计划（2026）'!AS:AS)</f>
        <v>0</v>
      </c>
      <c r="AT207" s="256" cm="1">
        <f t="array" aca="1" ref="AT207" ca="1">_xlfn.XLOOKUP($A207&amp;$B207,'[2]产值及收款计划（2026）'!$A:$A&amp;'[2]产值及收款计划（2026）'!$B:$B,'[2]产值及收款计划（2026）'!AT:AT)</f>
        <v>0</v>
      </c>
      <c r="AU207" s="256" cm="1">
        <f t="array" aca="1" ref="AU207" ca="1">_xlfn.XLOOKUP($A207&amp;$B207,'[2]产值及收款计划（2026）'!$A:$A&amp;'[2]产值及收款计划（2026）'!$B:$B,'[2]产值及收款计划（2026）'!AU:AU)</f>
        <v>0</v>
      </c>
      <c r="AV207" s="256" cm="1">
        <f t="array" aca="1" ref="AV207" ca="1">_xlfn.XLOOKUP($A207&amp;$B207,'[2]产值及收款计划（2026）'!$A:$A&amp;'[2]产值及收款计划（2026）'!$B:$B,'[2]产值及收款计划（2026）'!AV:AV)</f>
        <v>0</v>
      </c>
      <c r="AW207" s="256" cm="1">
        <f t="array" aca="1" ref="AW207" ca="1">_xlfn.XLOOKUP($A207&amp;$B207,'[2]产值及收款计划（2026）'!$A:$A&amp;'[2]产值及收款计划（2026）'!$B:$B,'[2]产值及收款计划（2026）'!AW:AW)</f>
        <v>6.5170000000000003</v>
      </c>
      <c r="AX207" s="256" cm="1">
        <f t="array" aca="1" ref="AX207" ca="1">_xlfn.XLOOKUP($A207&amp;$B207,'[2]产值及收款计划（2026）'!$A:$A&amp;'[2]产值及收款计划（2026）'!$B:$B,'[2]产值及收款计划（2026）'!AX:AX)</f>
        <v>0</v>
      </c>
      <c r="AY207" s="256" cm="1">
        <f t="array" aca="1" ref="AY207" ca="1">_xlfn.XLOOKUP($A207&amp;$B207,'[2]产值及收款计划（2026）'!$A:$A&amp;'[2]产值及收款计划（2026）'!$B:$B,'[2]产值及收款计划（2026）'!AY:AY)</f>
        <v>0.34300000000000003</v>
      </c>
      <c r="AZ207" s="256" cm="1">
        <f t="array" aca="1" ref="AZ207" ca="1">_xlfn.XLOOKUP($A207&amp;$B207,'[2]产值及收款计划（2026）'!$A:$A&amp;'[2]产值及收款计划（2026）'!$B:$B,'[2]产值及收款计划（2026）'!AZ:AZ)</f>
        <v>-6.5170000000000003</v>
      </c>
      <c r="BA207" s="256" cm="1">
        <f t="array" aca="1" ref="BA207" ca="1">_xlfn.XLOOKUP($A207&amp;$B207,'[2]产值及收款计划（2026）'!$A:$A&amp;'[2]产值及收款计划（2026）'!$B:$B,'[2]产值及收款计划（2026）'!BA:BA)</f>
        <v>0</v>
      </c>
      <c r="BB207" s="256" cm="1">
        <f t="array" aca="1" ref="BB207" ca="1">_xlfn.XLOOKUP($A207&amp;$B207,'[2]产值及收款计划（2026）'!$A:$A&amp;'[2]产值及收款计划（2026）'!$B:$B,'[2]产值及收款计划（2026）'!BB:BB)</f>
        <v>0</v>
      </c>
      <c r="BC207" s="256" cm="1">
        <f t="array" aca="1" ref="BC207" ca="1">_xlfn.XLOOKUP($A207&amp;$B207,'[2]产值及收款计划（2026）'!$A:$A&amp;'[2]产值及收款计划（2026）'!$B:$B,'[2]产值及收款计划（2026）'!BC:BC)</f>
        <v>0</v>
      </c>
      <c r="BD207" s="256" cm="1">
        <f t="array" aca="1" ref="BD207" ca="1">_xlfn.XLOOKUP($A207&amp;$B207,'[2]产值及收款计划（2026）'!$A:$A&amp;'[2]产值及收款计划（2026）'!$B:$B,'[2]产值及收款计划（2026）'!BD:BD)</f>
        <v>0.34300000000000003</v>
      </c>
      <c r="BE207" s="256" cm="1">
        <f t="array" aca="1" ref="BE207" ca="1">_xlfn.XLOOKUP($A207&amp;$B207,'[2]产值及收款计划（2026）'!$A:$A&amp;'[2]产值及收款计划（2026）'!$B:$B,'[2]产值及收款计划（2026）'!BE:BE)</f>
        <v>0</v>
      </c>
      <c r="BF207" s="256" cm="1">
        <f t="array" aca="1" ref="BF207" ca="1">_xlfn.XLOOKUP($A207&amp;$B207,'[2]产值及收款计划（2026）'!$A:$A&amp;'[2]产值及收款计划（2026）'!$B:$B,'[2]产值及收款计划（2026）'!BF:BF)</f>
        <v>0</v>
      </c>
      <c r="BG207" s="256" cm="1">
        <f t="array" aca="1" ref="BG207" ca="1">_xlfn.XLOOKUP($A207&amp;$B207,'[2]产值及收款计划（2026）'!$A:$A&amp;'[2]产值及收款计划（2026）'!$B:$B,'[2]产值及收款计划（2026）'!BG:BG)</f>
        <v>0</v>
      </c>
      <c r="BH207" s="256" cm="1">
        <f t="array" aca="1" ref="BH207" ca="1">_xlfn.XLOOKUP($A207&amp;$B207,'[2]产值及收款计划（2026）'!$A:$A&amp;'[2]产值及收款计划（2026）'!$B:$B,'[2]产值及收款计划（2026）'!BH:BH)</f>
        <v>0</v>
      </c>
      <c r="BI207" s="256" cm="1">
        <f t="array" aca="1" ref="BI207" ca="1">_xlfn.XLOOKUP($A207&amp;$B207,'[2]产值及收款计划（2026）'!$A:$A&amp;'[2]产值及收款计划（2026）'!$B:$B,'[2]产值及收款计划（2026）'!BI:BI)</f>
        <v>0</v>
      </c>
      <c r="BJ207" s="256" cm="1">
        <f t="array" aca="1" ref="BJ207" ca="1">_xlfn.XLOOKUP($A207&amp;$B207,'[2]产值及收款计划（2026）'!$A:$A&amp;'[2]产值及收款计划（2026）'!$B:$B,'[2]产值及收款计划（2026）'!BJ:BJ)</f>
        <v>0</v>
      </c>
      <c r="BK207" s="256" cm="1">
        <f t="array" aca="1" ref="BK207" ca="1">_xlfn.XLOOKUP($A207&amp;$B207,'[2]产值及收款计划（2026）'!$A:$A&amp;'[2]产值及收款计划（2026）'!$B:$B,'[2]产值及收款计划（2026）'!BK:BK)</f>
        <v>0</v>
      </c>
      <c r="BL207" s="256" cm="1">
        <f t="array" aca="1" ref="BL207" ca="1">_xlfn.XLOOKUP($A207&amp;$B207,'[2]产值及收款计划（2026）'!$A:$A&amp;'[2]产值及收款计划（2026）'!$B:$B,'[2]产值及收款计划（2026）'!BL:BL)</f>
        <v>0</v>
      </c>
      <c r="BM207" s="256"/>
      <c r="BN207" s="256"/>
      <c r="BO207" s="256"/>
      <c r="BP207" s="256"/>
      <c r="BQ207" s="255" t="str" cm="1">
        <f t="array" aca="1" ref="BQ207" ca="1">_xlfn.XLOOKUP($A207&amp;$B207,'[2]产值及收款计划（2026）'!$A:$A&amp;'[2]产值及收款计划（2026）'!$B:$B,'[2]产值及收款计划（2026）'!BQ:BQ)</f>
        <v>上海城建置业发展有限公司</v>
      </c>
      <c r="BR207" s="256" cm="1">
        <f t="array" aca="1" ref="BR207" ca="1">_xlfn.XLOOKUP($A207&amp;$B207,'[2]产值及收款计划（2026）'!$A:$A&amp;'[2]产值及收款计划（2026）'!$B:$B,'[2]产值及收款计划（2026）'!BR:BR)</f>
        <v>0</v>
      </c>
      <c r="CA207" s="256" cm="1">
        <f t="array" aca="1" ref="CA207" ca="1">_xlfn.XLOOKUP($A207&amp;$B207,'[2]产值及收款计划（2026）'!$A:$A&amp;'[2]产值及收款计划（2026）'!$B:$B,'[2]产值及收款计划（2026）'!CA:CA)</f>
        <v>0</v>
      </c>
      <c r="CB207" s="256" cm="1">
        <f t="array" aca="1" ref="CB207" ca="1">_xlfn.XLOOKUP($A207&amp;$B207,'[2]产值及收款计划（2026）'!$A:$A&amp;'[2]产值及收款计划（2026）'!$B:$B,'[2]产值及收款计划（2026）'!CB:CB)</f>
        <v>0</v>
      </c>
      <c r="CC207" s="256" cm="1">
        <f t="array" aca="1" ref="CC207" ca="1">_xlfn.XLOOKUP($A207&amp;$B207,'[2]产值及收款计划（2026）'!$A:$A&amp;'[2]产值及收款计划（2026）'!$B:$B,'[2]产值及收款计划（2026）'!CC:CC)</f>
        <v>0</v>
      </c>
      <c r="CD207" s="256" cm="1">
        <f t="array" aca="1" ref="CD207" ca="1">_xlfn.XLOOKUP($A207&amp;$B207,'[2]产值及收款计划（2026）'!$A:$A&amp;'[2]产值及收款计划（2026）'!$B:$B,'[2]产值及收款计划（2026）'!CD:CD)</f>
        <v>0</v>
      </c>
      <c r="CE207" s="256" cm="1">
        <f t="array" aca="1" ref="CE207" ca="1">_xlfn.XLOOKUP($A207&amp;$B207,'[2]产值及收款计划（2026）'!$A:$A&amp;'[2]产值及收款计划（2026）'!$B:$B,'[2]产值及收款计划（2026）'!CE:CE)</f>
        <v>0</v>
      </c>
      <c r="CF207" s="256" cm="1">
        <f t="array" aca="1" ref="CF207" ca="1">_xlfn.XLOOKUP($A207&amp;$B207,'[2]产值及收款计划（2026）'!$A:$A&amp;'[2]产值及收款计划（2026）'!$B:$B,'[2]产值及收款计划（2026）'!CF:CF)</f>
        <v>0</v>
      </c>
      <c r="CG207" s="256" cm="1">
        <f t="array" aca="1" ref="CG207" ca="1">_xlfn.XLOOKUP($A207&amp;$B207,'[2]产值及收款计划（2026）'!$A:$A&amp;'[2]产值及收款计划（2026）'!$B:$B,'[2]产值及收款计划（2026）'!CG:CG)</f>
        <v>0</v>
      </c>
      <c r="CH207" s="256" cm="1">
        <f t="array" aca="1" ref="CH207" ca="1">_xlfn.XLOOKUP($A207&amp;$B207,'[2]产值及收款计划（2026）'!$A:$A&amp;'[2]产值及收款计划（2026）'!$B:$B,'[2]产值及收款计划（2026）'!CH:CH)</f>
        <v>0</v>
      </c>
      <c r="CI207" s="256" cm="1">
        <f t="array" aca="1" ref="CI207" ca="1">_xlfn.XLOOKUP($A207&amp;$B207,'[2]产值及收款计划（2026）'!$A:$A&amp;'[2]产值及收款计划（2026）'!$B:$B,'[2]产值及收款计划（2026）'!CI:CI)</f>
        <v>0</v>
      </c>
      <c r="CJ207" s="256" cm="1">
        <f t="array" aca="1" ref="CJ207" ca="1">_xlfn.XLOOKUP($A207&amp;$B207,'[2]产值及收款计划（2026）'!$A:$A&amp;'[2]产值及收款计划（2026）'!$B:$B,'[2]产值及收款计划（2026）'!CJ:CJ)</f>
        <v>0</v>
      </c>
      <c r="CK207" s="256" cm="1">
        <f t="array" aca="1" ref="CK207" ca="1">_xlfn.XLOOKUP($A207&amp;$B207,'[2]产值及收款计划（2026）'!$A:$A&amp;'[2]产值及收款计划（2026）'!$B:$B,'[2]产值及收款计划（2026）'!CK:CK)</f>
        <v>0</v>
      </c>
      <c r="CL207" s="256" cm="1">
        <f t="array" aca="1" ref="CL207" ca="1">_xlfn.XLOOKUP($A207&amp;$B207,'[2]产值及收款计划（2026）'!$A:$A&amp;'[2]产值及收款计划（2026）'!$B:$B,'[2]产值及收款计划（2026）'!CL:CL)</f>
        <v>0</v>
      </c>
      <c r="DA207" s="256" cm="1">
        <f t="array" aca="1" ref="DA207" ca="1">_xlfn.XLOOKUP($A207&amp;$B207,'[2]产值及收款计划（2026）'!$A:$A&amp;'[2]产值及收款计划（2026）'!$B:$B,'[2]产值及收款计划（2026）'!DA:DA)</f>
        <v>0</v>
      </c>
      <c r="DB207" s="256" cm="1">
        <f t="array" aca="1" ref="DB207" ca="1">_xlfn.XLOOKUP($A207&amp;$B207,'[2]产值及收款计划（2026）'!$A:$A&amp;'[2]产值及收款计划（2026）'!$B:$B,'[2]产值及收款计划（2026）'!DB:DB)</f>
        <v>0</v>
      </c>
      <c r="DC207" s="256" cm="1">
        <f t="array" aca="1" ref="DC207" ca="1">_xlfn.XLOOKUP($A207&amp;$B207,'[2]产值及收款计划（2026）'!$A:$A&amp;'[2]产值及收款计划（2026）'!$B:$B,'[2]产值及收款计划（2026）'!DC:DC)</f>
        <v>0</v>
      </c>
      <c r="DD207" s="256" cm="1">
        <f t="array" aca="1" ref="DD207" ca="1">_xlfn.XLOOKUP($A207&amp;$B207,'[2]产值及收款计划（2026）'!$A:$A&amp;'[2]产值及收款计划（2026）'!$B:$B,'[2]产值及收款计划（2026）'!DD:DD)</f>
        <v>0</v>
      </c>
      <c r="DE207" s="256" cm="1">
        <f t="array" aca="1" ref="DE207" ca="1">_xlfn.XLOOKUP($A207&amp;$B207,'[2]产值及收款计划（2026）'!$A:$A&amp;'[2]产值及收款计划（2026）'!$B:$B,'[2]产值及收款计划（2026）'!DE:DE)</f>
        <v>0</v>
      </c>
      <c r="DF207" s="256" cm="1">
        <f t="array" aca="1" ref="DF207" ca="1">_xlfn.XLOOKUP($A207&amp;$B207,'[2]产值及收款计划（2026）'!$A:$A&amp;'[2]产值及收款计划（2026）'!$B:$B,'[2]产值及收款计划（2026）'!DF:DF)</f>
        <v>0</v>
      </c>
      <c r="DG207" s="256" cm="1">
        <f t="array" aca="1" ref="DG207" ca="1">_xlfn.XLOOKUP($A207&amp;$B207,'[2]产值及收款计划（2026）'!$A:$A&amp;'[2]产值及收款计划（2026）'!$B:$B,'[2]产值及收款计划（2026）'!DG:DG)</f>
        <v>0</v>
      </c>
      <c r="DH207" s="256" cm="1">
        <f t="array" aca="1" ref="DH207" ca="1">_xlfn.XLOOKUP($A207&amp;$B207,'[2]产值及收款计划（2026）'!$A:$A&amp;'[2]产值及收款计划（2026）'!$B:$B,'[2]产值及收款计划（2026）'!DH:DH)</f>
        <v>0</v>
      </c>
      <c r="DI207" s="256" cm="1">
        <f t="array" aca="1" ref="DI207" ca="1">_xlfn.XLOOKUP($A207&amp;$B207,'[2]产值及收款计划（2026）'!$A:$A&amp;'[2]产值及收款计划（2026）'!$B:$B,'[2]产值及收款计划（2026）'!DI:DI)</f>
        <v>0</v>
      </c>
      <c r="DJ207" s="256" cm="1">
        <f t="array" aca="1" ref="DJ207" ca="1">_xlfn.XLOOKUP($A207&amp;$B207,'[2]产值及收款计划（2026）'!$A:$A&amp;'[2]产值及收款计划（2026）'!$B:$B,'[2]产值及收款计划（2026）'!DJ:DJ)</f>
        <v>0</v>
      </c>
      <c r="DK207" s="256" cm="1">
        <f t="array" aca="1" ref="DK207" ca="1">_xlfn.XLOOKUP($A207&amp;$B207,'[2]产值及收款计划（2026）'!$A:$A&amp;'[2]产值及收款计划（2026）'!$B:$B,'[2]产值及收款计划（2026）'!DK:DK)</f>
        <v>0</v>
      </c>
      <c r="DL207" s="256" cm="1">
        <f t="array" aca="1" ref="DL207" ca="1">_xlfn.XLOOKUP($A207&amp;$B207,'[2]产值及收款计划（2026）'!$A:$A&amp;'[2]产值及收款计划（2026）'!$B:$B,'[2]产值及收款计划（2026）'!DL:DL)</f>
        <v>0</v>
      </c>
      <c r="DM207" s="264"/>
      <c r="DN207" s="250"/>
    </row>
    <row r="208" spans="1:118" ht="20.25" x14ac:dyDescent="0.15">
      <c r="A208" s="254">
        <f t="shared" ca="1" si="14"/>
        <v>27</v>
      </c>
      <c r="B208" s="254" t="s">
        <v>26</v>
      </c>
      <c r="C208" s="255" t="str" cm="1">
        <f t="array" aca="1" ref="C208" ca="1">_xlfn.XLOOKUP($A208&amp;$B208,'[2]产值及收款计划（2026）'!$A:$A&amp;'[2]产值及收款计划（2026）'!$B:$B,'[2]产值及收款计划（2026）'!C:C)</f>
        <v>SJHT2019121200103</v>
      </c>
      <c r="D208" s="255" t="str" cm="1">
        <f t="array" aca="1" ref="D208" ca="1">_xlfn.XLOOKUP($A208&amp;$B208,'[2]产值及收款计划（2026）'!$A:$A&amp;'[2]产值及收款计划（2026）'!$B:$B,'[2]产值及收款计划（2026）'!D:D)</f>
        <v>春风隧道盾构安全监控项目采购合同</v>
      </c>
      <c r="E208" s="256" cm="1">
        <f t="array" aca="1" ref="E208" ca="1">_xlfn.XLOOKUP($A208&amp;$B208,'[2]产值及收款计划（2026）'!$A:$A&amp;'[2]产值及收款计划（2026）'!$B:$B,'[2]产值及收款计划（2026）'!E:E)</f>
        <v>258</v>
      </c>
      <c r="F208" s="256" cm="1">
        <f t="array" aca="1" ref="F208" ca="1">_xlfn.XLOOKUP($A208&amp;$B208,'[2]产值及收款计划（2026）'!$A:$A&amp;'[2]产值及收款计划（2026）'!$B:$B,'[2]产值及收款计划（2026）'!F:F)</f>
        <v>30</v>
      </c>
      <c r="G208" s="256" cm="1">
        <f t="array" aca="1" ref="G208" ca="1">_xlfn.XLOOKUP($A208&amp;$B208,'[2]产值及收款计划（2026）'!$A:$A&amp;'[2]产值及收款计划（2026）'!$B:$B,'[2]产值及收款计划（2026）'!G:G)</f>
        <v>30</v>
      </c>
      <c r="H208" s="256" cm="1">
        <f t="array" aca="1" ref="H208" ca="1">_xlfn.XLOOKUP($A208&amp;$B208,'[2]产值及收款计划（2026）'!$A:$A&amp;'[2]产值及收款计划（2026）'!$B:$B,'[2]产值及收款计划（2026）'!H:H)</f>
        <v>30</v>
      </c>
      <c r="I208" s="257" cm="1">
        <f t="array" aca="1" ref="I208" ca="1">_xlfn.XLOOKUP($A208&amp;$B208,'[2]产值及收款计划（2026）'!$A:$A&amp;'[2]产值及收款计划（2026）'!$B:$B,'[2]产值及收款计划（2026）'!I:I)</f>
        <v>1</v>
      </c>
      <c r="J208" s="258" cm="1">
        <f t="array" aca="1" ref="J208" ca="1">_xlfn.XLOOKUP($A208&amp;$B208,'[2]产值及收款计划（2026）'!$A:$A&amp;'[2]产值及收款计划（2026）'!$B:$B,'[2]产值及收款计划（2026）'!J:J)</f>
        <v>0.06</v>
      </c>
      <c r="K208" s="256" cm="1">
        <f t="array" aca="1" ref="K208" ca="1">_xlfn.XLOOKUP($A208&amp;$B208,'[2]产值及收款计划（2026）'!$A:$A&amp;'[2]产值及收款计划（2026）'!$B:$B,'[2]产值及收款计划（2026）'!K:K)</f>
        <v>0</v>
      </c>
      <c r="L208" s="256" cm="1">
        <f t="array" aca="1" ref="L208" ca="1">_xlfn.XLOOKUP($A208&amp;$B208,'[2]产值及收款计划（2026）'!$A:$A&amp;'[2]产值及收款计划（2026）'!$B:$B,'[2]产值及收款计划（2026）'!L:L)</f>
        <v>0</v>
      </c>
      <c r="M208" s="256" cm="1">
        <f t="array" aca="1" ref="M208" ca="1">_xlfn.XLOOKUP($A208&amp;$B208,'[2]产值及收款计划（2026）'!$A:$A&amp;'[2]产值及收款计划（2026）'!$B:$B,'[2]产值及收款计划（2026）'!M:M)</f>
        <v>0</v>
      </c>
      <c r="N208" s="256" t="str" cm="1">
        <f t="array" aca="1" ref="N208" ca="1">_xlfn.XLOOKUP($A208&amp;$B208,'[2]产值及收款计划（2026）'!$A:$A&amp;'[2]产值及收款计划（2026）'!$B:$B,'[2]产值及收款计划（2026）'!N:N)</f>
        <v>许清亮团队</v>
      </c>
      <c r="O208" s="256" t="str" cm="1">
        <f t="array" aca="1" ref="O208" ca="1">_xlfn.XLOOKUP($A208&amp;$B208,'[2]产值及收款计划（2026）'!$A:$A&amp;'[2]产值及收款计划（2026）'!$B:$B,'[2]产值及收款计划（2026）'!O:O)</f>
        <v>杜江</v>
      </c>
      <c r="P208" s="255" t="str" cm="1">
        <f t="array" aca="1" ref="P208" ca="1">_xlfn.XLOOKUP($A208&amp;$B208,'[2]产值及收款计划（2026）'!$A:$A&amp;'[2]产值及收款计划（2026）'!$B:$B,'[2]产值及收款计划（2026）'!P:P)</f>
        <v>在建</v>
      </c>
      <c r="Q208" s="256" cm="1">
        <f t="array" aca="1" ref="Q208" ca="1">_xlfn.XLOOKUP($A208&amp;$B208,'[2]产值及收款计划（2026）'!$A:$A&amp;'[2]产值及收款计划（2026）'!$B:$B,'[2]产值及收款计划（2026）'!Q:Q)</f>
        <v>0</v>
      </c>
      <c r="R208" s="256" cm="1">
        <f t="array" aca="1" ref="R208" ca="1">_xlfn.XLOOKUP($A208&amp;$B208,'[2]产值及收款计划（2026）'!$A:$A&amp;'[2]产值及收款计划（2026）'!$B:$B,'[2]产值及收款计划（2026）'!R:R)</f>
        <v>0</v>
      </c>
      <c r="S208" s="256" cm="1">
        <f t="array" aca="1" ref="S208" ca="1">_xlfn.XLOOKUP($A208&amp;$B208,'[2]产值及收款计划（2026）'!$A:$A&amp;'[2]产值及收款计划（2026）'!$B:$B,'[2]产值及收款计划（2026）'!S:S)</f>
        <v>0</v>
      </c>
      <c r="T208" s="256" cm="1">
        <f t="array" aca="1" ref="T208" ca="1">_xlfn.XLOOKUP($A208&amp;$B208,'[2]产值及收款计划（2026）'!$A:$A&amp;'[2]产值及收款计划（2026）'!$B:$B,'[2]产值及收款计划（2026）'!T:T)</f>
        <v>208.41</v>
      </c>
      <c r="U208" s="256" cm="1">
        <f t="array" aca="1" ref="U208" ca="1">_xlfn.XLOOKUP($A208&amp;$B208,'[2]产值及收款计划（2026）'!$A:$A&amp;'[2]产值及收款计划（2026）'!$B:$B,'[2]产值及收款计划（2026）'!U:U)</f>
        <v>0</v>
      </c>
      <c r="V208" s="256" cm="1">
        <f t="array" aca="1" ref="V208" ca="1">_xlfn.XLOOKUP($A208&amp;$B208,'[2]产值及收款计划（2026）'!$A:$A&amp;'[2]产值及收款计划（2026）'!$B:$B,'[2]产值及收款计划（2026）'!V:V)</f>
        <v>49.59</v>
      </c>
      <c r="W208" s="256" cm="1">
        <f t="array" aca="1" ref="W208" ca="1">_xlfn.XLOOKUP($A208&amp;$B208,'[2]产值及收款计划（2026）'!$A:$A&amp;'[2]产值及收款计划（2026）'!$B:$B,'[2]产值及收款计划（2026）'!W:W)</f>
        <v>0</v>
      </c>
      <c r="X208" s="256" cm="1">
        <f t="array" aca="1" ref="X208" ca="1">_xlfn.XLOOKUP($A208&amp;$B208,'[2]产值及收款计划（2026）'!$A:$A&amp;'[2]产值及收款计划（2026）'!$B:$B,'[2]产值及收款计划（2026）'!X:X)</f>
        <v>0</v>
      </c>
      <c r="Y208" s="256" cm="1">
        <f t="array" aca="1" ref="Y208" ca="1">_xlfn.XLOOKUP($A208&amp;$B208,'[2]产值及收款计划（2026）'!$A:$A&amp;'[2]产值及收款计划（2026）'!$B:$B,'[2]产值及收款计划（2026）'!Y:Y)</f>
        <v>0</v>
      </c>
      <c r="Z208" s="256" cm="1">
        <f t="array" aca="1" ref="Z208" ca="1">_xlfn.XLOOKUP($A208&amp;$B208,'[2]产值及收款计划（2026）'!$A:$A&amp;'[2]产值及收款计划（2026）'!$B:$B,'[2]产值及收款计划（2026）'!Z:Z)</f>
        <v>0</v>
      </c>
      <c r="AA208" s="256" cm="1">
        <f t="array" aca="1" ref="AA208" ca="1">_xlfn.XLOOKUP($A208&amp;$B208,'[2]产值及收款计划（2026）'!$A:$A&amp;'[2]产值及收款计划（2026）'!$B:$B,'[2]产值及收款计划（2026）'!AA:AA)</f>
        <v>0</v>
      </c>
      <c r="AB208" s="256" cm="1">
        <f t="array" aca="1" ref="AB208" ca="1">_xlfn.XLOOKUP($A208&amp;$B208,'[2]产值及收款计划（2026）'!$A:$A&amp;'[2]产值及收款计划（2026）'!$B:$B,'[2]产值及收款计划（2026）'!AB:AB)</f>
        <v>0</v>
      </c>
      <c r="AC208" s="256" cm="1">
        <f t="array" aca="1" ref="AC208" ca="1">_xlfn.XLOOKUP($A208&amp;$B208,'[2]产值及收款计划（2026）'!$A:$A&amp;'[2]产值及收款计划（2026）'!$B:$B,'[2]产值及收款计划（2026）'!AC:AC)</f>
        <v>0</v>
      </c>
      <c r="AD208" s="256" cm="1">
        <f t="array" aca="1" ref="AD208" ca="1">_xlfn.XLOOKUP($A208&amp;$B208,'[2]产值及收款计划（2026）'!$A:$A&amp;'[2]产值及收款计划（2026）'!$B:$B,'[2]产值及收款计划（2026）'!AD:AD)</f>
        <v>0</v>
      </c>
      <c r="AE208" s="256" cm="1">
        <f t="array" aca="1" ref="AE208" ca="1">_xlfn.XLOOKUP($A208&amp;$B208,'[2]产值及收款计划（2026）'!$A:$A&amp;'[2]产值及收款计划（2026）'!$B:$B,'[2]产值及收款计划（2026）'!AE:AE)</f>
        <v>0</v>
      </c>
      <c r="AF208" s="256" cm="1">
        <f t="array" aca="1" ref="AF208" ca="1">_xlfn.XLOOKUP($A208&amp;$B208,'[2]产值及收款计划（2026）'!$A:$A&amp;'[2]产值及收款计划（2026）'!$B:$B,'[2]产值及收款计划（2026）'!AF:AF)</f>
        <v>0</v>
      </c>
      <c r="AG208" s="256" cm="1">
        <f t="array" aca="1" ref="AG208" ca="1">_xlfn.XLOOKUP($A208&amp;$B208,'[2]产值及收款计划（2026）'!$A:$A&amp;'[2]产值及收款计划（2026）'!$B:$B,'[2]产值及收款计划（2026）'!AG:AG)</f>
        <v>0</v>
      </c>
      <c r="AH208" s="256" cm="1">
        <f t="array" aca="1" ref="AH208" ca="1">_xlfn.XLOOKUP($A208&amp;$B208,'[2]产值及收款计划（2026）'!$A:$A&amp;'[2]产值及收款计划（2026）'!$B:$B,'[2]产值及收款计划（2026）'!AH:AH)</f>
        <v>0</v>
      </c>
      <c r="AI208" s="256" cm="1">
        <f t="array" aca="1" ref="AI208" ca="1">_xlfn.XLOOKUP($A208&amp;$B208,'[2]产值及收款计划（2026）'!$A:$A&amp;'[2]产值及收款计划（2026）'!$B:$B,'[2]产值及收款计划（2026）'!AI:AI)</f>
        <v>0</v>
      </c>
      <c r="AJ208" s="256" cm="1">
        <f t="array" aca="1" ref="AJ208" ca="1">_xlfn.XLOOKUP($A208&amp;$B208,'[2]产值及收款计划（2026）'!$A:$A&amp;'[2]产值及收款计划（2026）'!$B:$B,'[2]产值及收款计划（2026）'!AJ:AJ)</f>
        <v>0</v>
      </c>
      <c r="AK208" s="256" cm="1">
        <f t="array" aca="1" ref="AK208" ca="1">_xlfn.XLOOKUP($A208&amp;$B208,'[2]产值及收款计划（2026）'!$A:$A&amp;'[2]产值及收款计划（2026）'!$B:$B,'[2]产值及收款计划（2026）'!AK:AK)</f>
        <v>0</v>
      </c>
      <c r="AL208" s="256" cm="1">
        <f t="array" aca="1" ref="AL208" ca="1">_xlfn.XLOOKUP($A208&amp;$B208,'[2]产值及收款计划（2026）'!$A:$A&amp;'[2]产值及收款计划（2026）'!$B:$B,'[2]产值及收款计划（2026）'!AL:AL)</f>
        <v>0</v>
      </c>
      <c r="AM208" s="263" t="e" cm="1">
        <f t="array" aca="1" ref="AM208" ca="1">_xlfn.LET(_xlpm.勾选月份状态数组,TRANSPOSE('PPT(12-15页）-TOP10'!$A$3:$A$14),_xlpm.选择数据区,IF('PPT(12-15页）-TOP10'!$E$3="收款",$BA208:$BL208,$AA208:$AL208),SUM(_xlfn._xlws.FILTER(_xlpm.选择数据区,_xlpm.勾选月份状态数组,"")))</f>
        <v>#NAME?</v>
      </c>
      <c r="AN208" s="256" t="e" cm="1">
        <f t="array" aca="1" ref="AN208" ca="1">_xlfn.LET(_xlpm.勾选月份状态数组,TRANSPOSE('PPT(12-15页）-TOP10'!$A$3:$A$14),_xlpm.选择数据区,IF('PPT(12-15页）-TOP10'!$E$3="收款",$DA208:$DL208,$CA208:$CL208),SUM(_xlfn._xlws.FILTER(_xlpm.选择数据区,_xlpm.勾选月份状态数组,"")))</f>
        <v>#NAME?</v>
      </c>
      <c r="AO208" s="256">
        <f ca="1">SUM(CA208:CC208)+SUM(AD208:AL208)</f>
        <v>0</v>
      </c>
      <c r="AP208" s="256"/>
      <c r="AQ208" s="256"/>
      <c r="AR208" s="256"/>
      <c r="AS208" s="256" cm="1">
        <f t="array" aca="1" ref="AS208" ca="1">_xlfn.XLOOKUP($A208&amp;$B208,'[2]产值及收款计划（2026）'!$A:$A&amp;'[2]产值及收款计划（2026）'!$B:$B,'[2]产值及收款计划（2026）'!AS:AS)</f>
        <v>0</v>
      </c>
      <c r="AT208" s="256" cm="1">
        <f t="array" aca="1" ref="AT208" ca="1">_xlfn.XLOOKUP($A208&amp;$B208,'[2]产值及收款计划（2026）'!$A:$A&amp;'[2]产值及收款计划（2026）'!$B:$B,'[2]产值及收款计划（2026）'!AT:AT)</f>
        <v>0</v>
      </c>
      <c r="AU208" s="256" cm="1">
        <f t="array" aca="1" ref="AU208" ca="1">_xlfn.XLOOKUP($A208&amp;$B208,'[2]产值及收款计划（2026）'!$A:$A&amp;'[2]产值及收款计划（2026）'!$B:$B,'[2]产值及收款计划（2026）'!AU:AU)</f>
        <v>0</v>
      </c>
      <c r="AV208" s="256" cm="1">
        <f t="array" aca="1" ref="AV208" ca="1">_xlfn.XLOOKUP($A208&amp;$B208,'[2]产值及收款计划（2026）'!$A:$A&amp;'[2]产值及收款计划（2026）'!$B:$B,'[2]产值及收款计划（2026）'!AV:AV)</f>
        <v>0</v>
      </c>
      <c r="AW208" s="256" cm="1">
        <f t="array" aca="1" ref="AW208" ca="1">_xlfn.XLOOKUP($A208&amp;$B208,'[2]产值及收款计划（2026）'!$A:$A&amp;'[2]产值及收款计划（2026）'!$B:$B,'[2]产值及收款计划（2026）'!AW:AW)</f>
        <v>180.6</v>
      </c>
      <c r="AX208" s="256" cm="1">
        <f t="array" aca="1" ref="AX208" ca="1">_xlfn.XLOOKUP($A208&amp;$B208,'[2]产值及收款计划（2026）'!$A:$A&amp;'[2]产值及收款计划（2026）'!$B:$B,'[2]产值及收款计划（2026）'!AX:AX)</f>
        <v>0</v>
      </c>
      <c r="AY208" s="256" cm="1">
        <f t="array" aca="1" ref="AY208" ca="1">_xlfn.XLOOKUP($A208&amp;$B208,'[2]产值及收款计划（2026）'!$A:$A&amp;'[2]产值及收款计划（2026）'!$B:$B,'[2]产值及收款计划（2026）'!AY:AY)</f>
        <v>77.400000000000006</v>
      </c>
      <c r="AZ208" s="256" cm="1">
        <f t="array" aca="1" ref="AZ208" ca="1">_xlfn.XLOOKUP($A208&amp;$B208,'[2]产值及收款计划（2026）'!$A:$A&amp;'[2]产值及收款计划（2026）'!$B:$B,'[2]产值及收款计划（2026）'!AZ:AZ)</f>
        <v>27.81</v>
      </c>
      <c r="BA208" s="256" cm="1">
        <f t="array" aca="1" ref="BA208" ca="1">_xlfn.XLOOKUP($A208&amp;$B208,'[2]产值及收款计划（2026）'!$A:$A&amp;'[2]产值及收款计划（2026）'!$B:$B,'[2]产值及收款计划（2026）'!BA:BA)</f>
        <v>0</v>
      </c>
      <c r="BB208" s="256" cm="1">
        <f t="array" aca="1" ref="BB208" ca="1">_xlfn.XLOOKUP($A208&amp;$B208,'[2]产值及收款计划（2026）'!$A:$A&amp;'[2]产值及收款计划（2026）'!$B:$B,'[2]产值及收款计划（2026）'!BB:BB)</f>
        <v>0</v>
      </c>
      <c r="BC208" s="256" cm="1">
        <f t="array" aca="1" ref="BC208" ca="1">_xlfn.XLOOKUP($A208&amp;$B208,'[2]产值及收款计划（2026）'!$A:$A&amp;'[2]产值及收款计划（2026）'!$B:$B,'[2]产值及收款计划（2026）'!BC:BC)</f>
        <v>0</v>
      </c>
      <c r="BD208" s="256" cm="1">
        <f t="array" aca="1" ref="BD208" ca="1">_xlfn.XLOOKUP($A208&amp;$B208,'[2]产值及收款计划（2026）'!$A:$A&amp;'[2]产值及收款计划（2026）'!$B:$B,'[2]产值及收款计划（2026）'!BD:BD)</f>
        <v>0</v>
      </c>
      <c r="BE208" s="256" cm="1">
        <f t="array" aca="1" ref="BE208" ca="1">_xlfn.XLOOKUP($A208&amp;$B208,'[2]产值及收款计划（2026）'!$A:$A&amp;'[2]产值及收款计划（2026）'!$B:$B,'[2]产值及收款计划（2026）'!BE:BE)</f>
        <v>0</v>
      </c>
      <c r="BF208" s="256" cm="1">
        <f t="array" aca="1" ref="BF208" ca="1">_xlfn.XLOOKUP($A208&amp;$B208,'[2]产值及收款计划（2026）'!$A:$A&amp;'[2]产值及收款计划（2026）'!$B:$B,'[2]产值及收款计划（2026）'!BF:BF)</f>
        <v>0</v>
      </c>
      <c r="BG208" s="256" cm="1">
        <f t="array" aca="1" ref="BG208" ca="1">_xlfn.XLOOKUP($A208&amp;$B208,'[2]产值及收款计划（2026）'!$A:$A&amp;'[2]产值及收款计划（2026）'!$B:$B,'[2]产值及收款计划（2026）'!BG:BG)</f>
        <v>0</v>
      </c>
      <c r="BH208" s="256" cm="1">
        <f t="array" aca="1" ref="BH208" ca="1">_xlfn.XLOOKUP($A208&amp;$B208,'[2]产值及收款计划（2026）'!$A:$A&amp;'[2]产值及收款计划（2026）'!$B:$B,'[2]产值及收款计划（2026）'!BH:BH)</f>
        <v>0</v>
      </c>
      <c r="BI208" s="256" cm="1">
        <f t="array" aca="1" ref="BI208" ca="1">_xlfn.XLOOKUP($A208&amp;$B208,'[2]产值及收款计划（2026）'!$A:$A&amp;'[2]产值及收款计划（2026）'!$B:$B,'[2]产值及收款计划（2026）'!BI:BI)</f>
        <v>0</v>
      </c>
      <c r="BJ208" s="256" cm="1">
        <f t="array" aca="1" ref="BJ208" ca="1">_xlfn.XLOOKUP($A208&amp;$B208,'[2]产值及收款计划（2026）'!$A:$A&amp;'[2]产值及收款计划（2026）'!$B:$B,'[2]产值及收款计划（2026）'!BJ:BJ)</f>
        <v>0</v>
      </c>
      <c r="BK208" s="256" cm="1">
        <f t="array" aca="1" ref="BK208" ca="1">_xlfn.XLOOKUP($A208&amp;$B208,'[2]产值及收款计划（2026）'!$A:$A&amp;'[2]产值及收款计划（2026）'!$B:$B,'[2]产值及收款计划（2026）'!BK:BK)</f>
        <v>0</v>
      </c>
      <c r="BL208" s="256" cm="1">
        <f t="array" aca="1" ref="BL208" ca="1">_xlfn.XLOOKUP($A208&amp;$B208,'[2]产值及收款计划（2026）'!$A:$A&amp;'[2]产值及收款计划（2026）'!$B:$B,'[2]产值及收款计划（2026）'!BL:BL)</f>
        <v>0</v>
      </c>
      <c r="BM208" s="256"/>
      <c r="BN208" s="256"/>
      <c r="BO208" s="256"/>
      <c r="BP208" s="256"/>
      <c r="BQ208" s="255" t="str" cm="1">
        <f t="array" aca="1" ref="BQ208" ca="1">_xlfn.XLOOKUP($A208&amp;$B208,'[2]产值及收款计划（2026）'!$A:$A&amp;'[2]产值及收款计划（2026）'!$B:$B,'[2]产值及收款计划（2026）'!BQ:BQ)</f>
        <v>深圳市城市公共安全技术研究院有限公司</v>
      </c>
      <c r="BR208" s="256" cm="1">
        <f t="array" aca="1" ref="BR208" ca="1">_xlfn.XLOOKUP($A208&amp;$B208,'[2]产值及收款计划（2026）'!$A:$A&amp;'[2]产值及收款计划（2026）'!$B:$B,'[2]产值及收款计划（2026）'!BR:BR)</f>
        <v>0</v>
      </c>
      <c r="CA208" s="256" cm="1">
        <f t="array" aca="1" ref="CA208" ca="1">_xlfn.XLOOKUP($A208&amp;$B208,'[2]产值及收款计划（2026）'!$A:$A&amp;'[2]产值及收款计划（2026）'!$B:$B,'[2]产值及收款计划（2026）'!CA:CA)</f>
        <v>0</v>
      </c>
      <c r="CB208" s="256" cm="1">
        <f t="array" aca="1" ref="CB208" ca="1">_xlfn.XLOOKUP($A208&amp;$B208,'[2]产值及收款计划（2026）'!$A:$A&amp;'[2]产值及收款计划（2026）'!$B:$B,'[2]产值及收款计划（2026）'!CB:CB)</f>
        <v>0</v>
      </c>
      <c r="CC208" s="256" cm="1">
        <f t="array" aca="1" ref="CC208" ca="1">_xlfn.XLOOKUP($A208&amp;$B208,'[2]产值及收款计划（2026）'!$A:$A&amp;'[2]产值及收款计划（2026）'!$B:$B,'[2]产值及收款计划（2026）'!CC:CC)</f>
        <v>0</v>
      </c>
      <c r="CD208" s="256" cm="1">
        <f t="array" aca="1" ref="CD208" ca="1">_xlfn.XLOOKUP($A208&amp;$B208,'[2]产值及收款计划（2026）'!$A:$A&amp;'[2]产值及收款计划（2026）'!$B:$B,'[2]产值及收款计划（2026）'!CD:CD)</f>
        <v>0</v>
      </c>
      <c r="CE208" s="256" cm="1">
        <f t="array" aca="1" ref="CE208" ca="1">_xlfn.XLOOKUP($A208&amp;$B208,'[2]产值及收款计划（2026）'!$A:$A&amp;'[2]产值及收款计划（2026）'!$B:$B,'[2]产值及收款计划（2026）'!CE:CE)</f>
        <v>0</v>
      </c>
      <c r="CF208" s="256" cm="1">
        <f t="array" aca="1" ref="CF208" ca="1">_xlfn.XLOOKUP($A208&amp;$B208,'[2]产值及收款计划（2026）'!$A:$A&amp;'[2]产值及收款计划（2026）'!$B:$B,'[2]产值及收款计划（2026）'!CF:CF)</f>
        <v>0</v>
      </c>
      <c r="CG208" s="256" cm="1">
        <f t="array" aca="1" ref="CG208" ca="1">_xlfn.XLOOKUP($A208&amp;$B208,'[2]产值及收款计划（2026）'!$A:$A&amp;'[2]产值及收款计划（2026）'!$B:$B,'[2]产值及收款计划（2026）'!CG:CG)</f>
        <v>0</v>
      </c>
      <c r="CH208" s="256" cm="1">
        <f t="array" aca="1" ref="CH208" ca="1">_xlfn.XLOOKUP($A208&amp;$B208,'[2]产值及收款计划（2026）'!$A:$A&amp;'[2]产值及收款计划（2026）'!$B:$B,'[2]产值及收款计划（2026）'!CH:CH)</f>
        <v>0</v>
      </c>
      <c r="CI208" s="256" cm="1">
        <f t="array" aca="1" ref="CI208" ca="1">_xlfn.XLOOKUP($A208&amp;$B208,'[2]产值及收款计划（2026）'!$A:$A&amp;'[2]产值及收款计划（2026）'!$B:$B,'[2]产值及收款计划（2026）'!CI:CI)</f>
        <v>0</v>
      </c>
      <c r="CJ208" s="256" cm="1">
        <f t="array" aca="1" ref="CJ208" ca="1">_xlfn.XLOOKUP($A208&amp;$B208,'[2]产值及收款计划（2026）'!$A:$A&amp;'[2]产值及收款计划（2026）'!$B:$B,'[2]产值及收款计划（2026）'!CJ:CJ)</f>
        <v>0</v>
      </c>
      <c r="CK208" s="256" cm="1">
        <f t="array" aca="1" ref="CK208" ca="1">_xlfn.XLOOKUP($A208&amp;$B208,'[2]产值及收款计划（2026）'!$A:$A&amp;'[2]产值及收款计划（2026）'!$B:$B,'[2]产值及收款计划（2026）'!CK:CK)</f>
        <v>0</v>
      </c>
      <c r="CL208" s="256" cm="1">
        <f t="array" aca="1" ref="CL208" ca="1">_xlfn.XLOOKUP($A208&amp;$B208,'[2]产值及收款计划（2026）'!$A:$A&amp;'[2]产值及收款计划（2026）'!$B:$B,'[2]产值及收款计划（2026）'!CL:CL)</f>
        <v>0</v>
      </c>
      <c r="DA208" s="256" cm="1">
        <f t="array" aca="1" ref="DA208" ca="1">_xlfn.XLOOKUP($A208&amp;$B208,'[2]产值及收款计划（2026）'!$A:$A&amp;'[2]产值及收款计划（2026）'!$B:$B,'[2]产值及收款计划（2026）'!DA:DA)</f>
        <v>0</v>
      </c>
      <c r="DB208" s="256" cm="1">
        <f t="array" aca="1" ref="DB208" ca="1">_xlfn.XLOOKUP($A208&amp;$B208,'[2]产值及收款计划（2026）'!$A:$A&amp;'[2]产值及收款计划（2026）'!$B:$B,'[2]产值及收款计划（2026）'!DB:DB)</f>
        <v>0</v>
      </c>
      <c r="DC208" s="256" cm="1">
        <f t="array" aca="1" ref="DC208" ca="1">_xlfn.XLOOKUP($A208&amp;$B208,'[2]产值及收款计划（2026）'!$A:$A&amp;'[2]产值及收款计划（2026）'!$B:$B,'[2]产值及收款计划（2026）'!DC:DC)</f>
        <v>0</v>
      </c>
      <c r="DD208" s="256" cm="1">
        <f t="array" aca="1" ref="DD208" ca="1">_xlfn.XLOOKUP($A208&amp;$B208,'[2]产值及收款计划（2026）'!$A:$A&amp;'[2]产值及收款计划（2026）'!$B:$B,'[2]产值及收款计划（2026）'!DD:DD)</f>
        <v>0</v>
      </c>
      <c r="DE208" s="256" cm="1">
        <f t="array" aca="1" ref="DE208" ca="1">_xlfn.XLOOKUP($A208&amp;$B208,'[2]产值及收款计划（2026）'!$A:$A&amp;'[2]产值及收款计划（2026）'!$B:$B,'[2]产值及收款计划（2026）'!DE:DE)</f>
        <v>0</v>
      </c>
      <c r="DF208" s="256" cm="1">
        <f t="array" aca="1" ref="DF208" ca="1">_xlfn.XLOOKUP($A208&amp;$B208,'[2]产值及收款计划（2026）'!$A:$A&amp;'[2]产值及收款计划（2026）'!$B:$B,'[2]产值及收款计划（2026）'!DF:DF)</f>
        <v>0</v>
      </c>
      <c r="DG208" s="256" cm="1">
        <f t="array" aca="1" ref="DG208" ca="1">_xlfn.XLOOKUP($A208&amp;$B208,'[2]产值及收款计划（2026）'!$A:$A&amp;'[2]产值及收款计划（2026）'!$B:$B,'[2]产值及收款计划（2026）'!DG:DG)</f>
        <v>0</v>
      </c>
      <c r="DH208" s="256" cm="1">
        <f t="array" aca="1" ref="DH208" ca="1">_xlfn.XLOOKUP($A208&amp;$B208,'[2]产值及收款计划（2026）'!$A:$A&amp;'[2]产值及收款计划（2026）'!$B:$B,'[2]产值及收款计划（2026）'!DH:DH)</f>
        <v>0</v>
      </c>
      <c r="DI208" s="256" cm="1">
        <f t="array" aca="1" ref="DI208" ca="1">_xlfn.XLOOKUP($A208&amp;$B208,'[2]产值及收款计划（2026）'!$A:$A&amp;'[2]产值及收款计划（2026）'!$B:$B,'[2]产值及收款计划（2026）'!DI:DI)</f>
        <v>0</v>
      </c>
      <c r="DJ208" s="256" cm="1">
        <f t="array" aca="1" ref="DJ208" ca="1">_xlfn.XLOOKUP($A208&amp;$B208,'[2]产值及收款计划（2026）'!$A:$A&amp;'[2]产值及收款计划（2026）'!$B:$B,'[2]产值及收款计划（2026）'!DJ:DJ)</f>
        <v>0</v>
      </c>
      <c r="DK208" s="256" cm="1">
        <f t="array" aca="1" ref="DK208" ca="1">_xlfn.XLOOKUP($A208&amp;$B208,'[2]产值及收款计划（2026）'!$A:$A&amp;'[2]产值及收款计划（2026）'!$B:$B,'[2]产值及收款计划（2026）'!DK:DK)</f>
        <v>0</v>
      </c>
      <c r="DL208" s="256" cm="1">
        <f t="array" aca="1" ref="DL208" ca="1">_xlfn.XLOOKUP($A208&amp;$B208,'[2]产值及收款计划（2026）'!$A:$A&amp;'[2]产值及收款计划（2026）'!$B:$B,'[2]产值及收款计划（2026）'!DL:DL)</f>
        <v>0</v>
      </c>
      <c r="DM208" s="264"/>
      <c r="DN208" s="250"/>
    </row>
    <row r="209" spans="1:118" ht="20.25" x14ac:dyDescent="0.15">
      <c r="A209" s="254">
        <f t="shared" ca="1" si="14"/>
        <v>28</v>
      </c>
      <c r="B209" s="254" t="s">
        <v>26</v>
      </c>
      <c r="C209" s="255" t="str" cm="1">
        <f t="array" aca="1" ref="C209" ca="1">_xlfn.XLOOKUP($A209&amp;$B209,'[2]产值及收款计划（2026）'!$A:$A&amp;'[2]产值及收款计划（2026）'!$B:$B,'[2]产值及收款计划（2026）'!C:C)</f>
        <v>SJHT2019121300125</v>
      </c>
      <c r="D209" s="255" t="str" cm="1">
        <f t="array" aca="1" ref="D209" ca="1">_xlfn.XLOOKUP($A209&amp;$B209,'[2]产值及收款计划（2026）'!$A:$A&amp;'[2]产值及收款计划（2026）'!$B:$B,'[2]产值及收款计划（2026）'!D:D)</f>
        <v>地下院平移合同-大连路隧道东西通道穿越段结构健康监测系统</v>
      </c>
      <c r="E209" s="256" cm="1">
        <f t="array" aca="1" ref="E209" ca="1">_xlfn.XLOOKUP($A209&amp;$B209,'[2]产值及收款计划（2026）'!$A:$A&amp;'[2]产值及收款计划（2026）'!$B:$B,'[2]产值及收款计划（2026）'!E:E)</f>
        <v>52.2</v>
      </c>
      <c r="F209" s="256" cm="1">
        <f t="array" aca="1" ref="F209" ca="1">_xlfn.XLOOKUP($A209&amp;$B209,'[2]产值及收款计划（2026）'!$A:$A&amp;'[2]产值及收款计划（2026）'!$B:$B,'[2]产值及收款计划（2026）'!F:F)</f>
        <v>52.2</v>
      </c>
      <c r="G209" s="256" cm="1">
        <f t="array" aca="1" ref="G209" ca="1">_xlfn.XLOOKUP($A209&amp;$B209,'[2]产值及收款计划（2026）'!$A:$A&amp;'[2]产值及收款计划（2026）'!$B:$B,'[2]产值及收款计划（2026）'!G:G)</f>
        <v>52.2</v>
      </c>
      <c r="H209" s="256" cm="1">
        <f t="array" aca="1" ref="H209" ca="1">_xlfn.XLOOKUP($A209&amp;$B209,'[2]产值及收款计划（2026）'!$A:$A&amp;'[2]产值及收款计划（2026）'!$B:$B,'[2]产值及收款计划（2026）'!H:H)</f>
        <v>52.2</v>
      </c>
      <c r="I209" s="257" cm="1">
        <f t="array" aca="1" ref="I209" ca="1">_xlfn.XLOOKUP($A209&amp;$B209,'[2]产值及收款计划（2026）'!$A:$A&amp;'[2]产值及收款计划（2026）'!$B:$B,'[2]产值及收款计划（2026）'!I:I)</f>
        <v>1</v>
      </c>
      <c r="J209" s="258" cm="1">
        <f t="array" aca="1" ref="J209" ca="1">_xlfn.XLOOKUP($A209&amp;$B209,'[2]产值及收款计划（2026）'!$A:$A&amp;'[2]产值及收款计划（2026）'!$B:$B,'[2]产值及收款计划（2026）'!J:J)</f>
        <v>0.06</v>
      </c>
      <c r="K209" s="256" cm="1">
        <f t="array" aca="1" ref="K209" ca="1">_xlfn.XLOOKUP($A209&amp;$B209,'[2]产值及收款计划（2026）'!$A:$A&amp;'[2]产值及收款计划（2026）'!$B:$B,'[2]产值及收款计划（2026）'!K:K)</f>
        <v>0</v>
      </c>
      <c r="L209" s="256" cm="1">
        <f t="array" aca="1" ref="L209" ca="1">_xlfn.XLOOKUP($A209&amp;$B209,'[2]产值及收款计划（2026）'!$A:$A&amp;'[2]产值及收款计划（2026）'!$B:$B,'[2]产值及收款计划（2026）'!L:L)</f>
        <v>0</v>
      </c>
      <c r="M209" s="256" t="str" cm="1">
        <f t="array" aca="1" ref="M209" ca="1">_xlfn.XLOOKUP($A209&amp;$B209,'[2]产值及收款计划（2026）'!$A:$A&amp;'[2]产值及收款计划（2026）'!$B:$B,'[2]产值及收款计划（2026）'!M:M)</f>
        <v>主导</v>
      </c>
      <c r="N209" s="256" t="str" cm="1">
        <f t="array" aca="1" ref="N209" ca="1">_xlfn.XLOOKUP($A209&amp;$B209,'[2]产值及收款计划（2026）'!$A:$A&amp;'[2]产值及收款计划（2026）'!$B:$B,'[2]产值及收款计划（2026）'!N:N)</f>
        <v>邱枫团队</v>
      </c>
      <c r="O209" s="256" t="str" cm="1">
        <f t="array" aca="1" ref="O209" ca="1">_xlfn.XLOOKUP($A209&amp;$B209,'[2]产值及收款计划（2026）'!$A:$A&amp;'[2]产值及收款计划（2026）'!$B:$B,'[2]产值及收款计划（2026）'!O:O)</f>
        <v>邱枫</v>
      </c>
      <c r="P209" s="255" t="str" cm="1">
        <f t="array" aca="1" ref="P209" ca="1">_xlfn.XLOOKUP($A209&amp;$B209,'[2]产值及收款计划（2026）'!$A:$A&amp;'[2]产值及收款计划（2026）'!$B:$B,'[2]产值及收款计划（2026）'!P:P)</f>
        <v>在建</v>
      </c>
      <c r="Q209" s="256" cm="1">
        <f t="array" aca="1" ref="Q209" ca="1">_xlfn.XLOOKUP($A209&amp;$B209,'[2]产值及收款计划（2026）'!$A:$A&amp;'[2]产值及收款计划（2026）'!$B:$B,'[2]产值及收款计划（2026）'!Q:Q)</f>
        <v>0</v>
      </c>
      <c r="R209" s="256" cm="1">
        <f t="array" aca="1" ref="R209" ca="1">_xlfn.XLOOKUP($A209&amp;$B209,'[2]产值及收款计划（2026）'!$A:$A&amp;'[2]产值及收款计划（2026）'!$B:$B,'[2]产值及收款计划（2026）'!R:R)</f>
        <v>0</v>
      </c>
      <c r="S209" s="256" cm="1">
        <f t="array" aca="1" ref="S209" ca="1">_xlfn.XLOOKUP($A209&amp;$B209,'[2]产值及收款计划（2026）'!$A:$A&amp;'[2]产值及收款计划（2026）'!$B:$B,'[2]产值及收款计划（2026）'!S:S)</f>
        <v>0</v>
      </c>
      <c r="T209" s="256" cm="1">
        <f t="array" aca="1" ref="T209" ca="1">_xlfn.XLOOKUP($A209&amp;$B209,'[2]产值及收款计划（2026）'!$A:$A&amp;'[2]产值及收款计划（2026）'!$B:$B,'[2]产值及收款计划（2026）'!T:T)</f>
        <v>17.399999999999999</v>
      </c>
      <c r="U209" s="256" cm="1">
        <f t="array" aca="1" ref="U209" ca="1">_xlfn.XLOOKUP($A209&amp;$B209,'[2]产值及收款计划（2026）'!$A:$A&amp;'[2]产值及收款计划（2026）'!$B:$B,'[2]产值及收款计划（2026）'!U:U)</f>
        <v>0</v>
      </c>
      <c r="V209" s="256" cm="1">
        <f t="array" aca="1" ref="V209" ca="1">_xlfn.XLOOKUP($A209&amp;$B209,'[2]产值及收款计划（2026）'!$A:$A&amp;'[2]产值及收款计划（2026）'!$B:$B,'[2]产值及收款计划（2026）'!V:V)</f>
        <v>34.799999999999997</v>
      </c>
      <c r="W209" s="256" cm="1">
        <f t="array" aca="1" ref="W209" ca="1">_xlfn.XLOOKUP($A209&amp;$B209,'[2]产值及收款计划（2026）'!$A:$A&amp;'[2]产值及收款计划（2026）'!$B:$B,'[2]产值及收款计划（2026）'!W:W)</f>
        <v>0</v>
      </c>
      <c r="X209" s="256" cm="1">
        <f t="array" aca="1" ref="X209" ca="1">_xlfn.XLOOKUP($A209&amp;$B209,'[2]产值及收款计划（2026）'!$A:$A&amp;'[2]产值及收款计划（2026）'!$B:$B,'[2]产值及收款计划（2026）'!X:X)</f>
        <v>0</v>
      </c>
      <c r="Y209" s="256" cm="1">
        <f t="array" aca="1" ref="Y209" ca="1">_xlfn.XLOOKUP($A209&amp;$B209,'[2]产值及收款计划（2026）'!$A:$A&amp;'[2]产值及收款计划（2026）'!$B:$B,'[2]产值及收款计划（2026）'!Y:Y)</f>
        <v>0</v>
      </c>
      <c r="Z209" s="256" cm="1">
        <f t="array" aca="1" ref="Z209" ca="1">_xlfn.XLOOKUP($A209&amp;$B209,'[2]产值及收款计划（2026）'!$A:$A&amp;'[2]产值及收款计划（2026）'!$B:$B,'[2]产值及收款计划（2026）'!Z:Z)</f>
        <v>0</v>
      </c>
      <c r="AA209" s="256" cm="1">
        <f t="array" aca="1" ref="AA209" ca="1">_xlfn.XLOOKUP($A209&amp;$B209,'[2]产值及收款计划（2026）'!$A:$A&amp;'[2]产值及收款计划（2026）'!$B:$B,'[2]产值及收款计划（2026）'!AA:AA)</f>
        <v>0</v>
      </c>
      <c r="AB209" s="256" cm="1">
        <f t="array" aca="1" ref="AB209" ca="1">_xlfn.XLOOKUP($A209&amp;$B209,'[2]产值及收款计划（2026）'!$A:$A&amp;'[2]产值及收款计划（2026）'!$B:$B,'[2]产值及收款计划（2026）'!AB:AB)</f>
        <v>0</v>
      </c>
      <c r="AC209" s="256" cm="1">
        <f t="array" aca="1" ref="AC209" ca="1">_xlfn.XLOOKUP($A209&amp;$B209,'[2]产值及收款计划（2026）'!$A:$A&amp;'[2]产值及收款计划（2026）'!$B:$B,'[2]产值及收款计划（2026）'!AC:AC)</f>
        <v>0</v>
      </c>
      <c r="AD209" s="256" cm="1">
        <f t="array" aca="1" ref="AD209" ca="1">_xlfn.XLOOKUP($A209&amp;$B209,'[2]产值及收款计划（2026）'!$A:$A&amp;'[2]产值及收款计划（2026）'!$B:$B,'[2]产值及收款计划（2026）'!AD:AD)</f>
        <v>0</v>
      </c>
      <c r="AE209" s="256" cm="1">
        <f t="array" aca="1" ref="AE209" ca="1">_xlfn.XLOOKUP($A209&amp;$B209,'[2]产值及收款计划（2026）'!$A:$A&amp;'[2]产值及收款计划（2026）'!$B:$B,'[2]产值及收款计划（2026）'!AE:AE)</f>
        <v>0</v>
      </c>
      <c r="AF209" s="256" cm="1">
        <f t="array" aca="1" ref="AF209" ca="1">_xlfn.XLOOKUP($A209&amp;$B209,'[2]产值及收款计划（2026）'!$A:$A&amp;'[2]产值及收款计划（2026）'!$B:$B,'[2]产值及收款计划（2026）'!AF:AF)</f>
        <v>0</v>
      </c>
      <c r="AG209" s="256" cm="1">
        <f t="array" aca="1" ref="AG209" ca="1">_xlfn.XLOOKUP($A209&amp;$B209,'[2]产值及收款计划（2026）'!$A:$A&amp;'[2]产值及收款计划（2026）'!$B:$B,'[2]产值及收款计划（2026）'!AG:AG)</f>
        <v>0</v>
      </c>
      <c r="AH209" s="256" cm="1">
        <f t="array" aca="1" ref="AH209" ca="1">_xlfn.XLOOKUP($A209&amp;$B209,'[2]产值及收款计划（2026）'!$A:$A&amp;'[2]产值及收款计划（2026）'!$B:$B,'[2]产值及收款计划（2026）'!AH:AH)</f>
        <v>0</v>
      </c>
      <c r="AI209" s="256" cm="1">
        <f t="array" aca="1" ref="AI209" ca="1">_xlfn.XLOOKUP($A209&amp;$B209,'[2]产值及收款计划（2026）'!$A:$A&amp;'[2]产值及收款计划（2026）'!$B:$B,'[2]产值及收款计划（2026）'!AI:AI)</f>
        <v>0</v>
      </c>
      <c r="AJ209" s="256" cm="1">
        <f t="array" aca="1" ref="AJ209" ca="1">_xlfn.XLOOKUP($A209&amp;$B209,'[2]产值及收款计划（2026）'!$A:$A&amp;'[2]产值及收款计划（2026）'!$B:$B,'[2]产值及收款计划（2026）'!AJ:AJ)</f>
        <v>0</v>
      </c>
      <c r="AK209" s="256" cm="1">
        <f t="array" aca="1" ref="AK209" ca="1">_xlfn.XLOOKUP($A209&amp;$B209,'[2]产值及收款计划（2026）'!$A:$A&amp;'[2]产值及收款计划（2026）'!$B:$B,'[2]产值及收款计划（2026）'!AK:AK)</f>
        <v>0</v>
      </c>
      <c r="AL209" s="256" cm="1">
        <f t="array" aca="1" ref="AL209" ca="1">_xlfn.XLOOKUP($A209&amp;$B209,'[2]产值及收款计划（2026）'!$A:$A&amp;'[2]产值及收款计划（2026）'!$B:$B,'[2]产值及收款计划（2026）'!AL:AL)</f>
        <v>0</v>
      </c>
      <c r="AM209" s="263" t="e" cm="1">
        <f t="array" aca="1" ref="AM209" ca="1">_xlfn.LET(_xlpm.勾选月份状态数组,TRANSPOSE('PPT(12-15页）-TOP10'!$A$3:$A$14),_xlpm.选择数据区,IF('PPT(12-15页）-TOP10'!$E$3="收款",$BA209:$BL209,$AA209:$AL209),SUM(_xlfn._xlws.FILTER(_xlpm.选择数据区,_xlpm.勾选月份状态数组,"")))</f>
        <v>#NAME?</v>
      </c>
      <c r="AN209" s="256" t="e" cm="1">
        <f t="array" aca="1" ref="AN209" ca="1">_xlfn.LET(_xlpm.勾选月份状态数组,TRANSPOSE('PPT(12-15页）-TOP10'!$A$3:$A$14),_xlpm.选择数据区,IF('PPT(12-15页）-TOP10'!$E$3="收款",$DA209:$DL209,$CA209:$CL209),SUM(_xlfn._xlws.FILTER(_xlpm.选择数据区,_xlpm.勾选月份状态数组,"")))</f>
        <v>#NAME?</v>
      </c>
      <c r="AO209" s="256">
        <f ca="1">SUM(CA209:CC209)+SUM(AD209:AL209)</f>
        <v>0</v>
      </c>
      <c r="AP209" s="256"/>
      <c r="AQ209" s="256"/>
      <c r="AR209" s="256"/>
      <c r="AS209" s="256" cm="1">
        <f t="array" aca="1" ref="AS209" ca="1">_xlfn.XLOOKUP($A209&amp;$B209,'[2]产值及收款计划（2026）'!$A:$A&amp;'[2]产值及收款计划（2026）'!$B:$B,'[2]产值及收款计划（2026）'!AS:AS)</f>
        <v>0</v>
      </c>
      <c r="AT209" s="256" cm="1">
        <f t="array" aca="1" ref="AT209" ca="1">_xlfn.XLOOKUP($A209&amp;$B209,'[2]产值及收款计划（2026）'!$A:$A&amp;'[2]产值及收款计划（2026）'!$B:$B,'[2]产值及收款计划（2026）'!AT:AT)</f>
        <v>0</v>
      </c>
      <c r="AU209" s="256" cm="1">
        <f t="array" aca="1" ref="AU209" ca="1">_xlfn.XLOOKUP($A209&amp;$B209,'[2]产值及收款计划（2026）'!$A:$A&amp;'[2]产值及收款计划（2026）'!$B:$B,'[2]产值及收款计划（2026）'!AU:AU)</f>
        <v>0</v>
      </c>
      <c r="AV209" s="256" cm="1">
        <f t="array" aca="1" ref="AV209" ca="1">_xlfn.XLOOKUP($A209&amp;$B209,'[2]产值及收款计划（2026）'!$A:$A&amp;'[2]产值及收款计划（2026）'!$B:$B,'[2]产值及收款计划（2026）'!AV:AV)</f>
        <v>0</v>
      </c>
      <c r="AW209" s="256" cm="1">
        <f t="array" aca="1" ref="AW209" ca="1">_xlfn.XLOOKUP($A209&amp;$B209,'[2]产值及收款计划（2026）'!$A:$A&amp;'[2]产值及收款计划（2026）'!$B:$B,'[2]产值及收款计划（2026）'!AW:AW)</f>
        <v>17.399999999999999</v>
      </c>
      <c r="AX209" s="256" cm="1">
        <f t="array" aca="1" ref="AX209" ca="1">_xlfn.XLOOKUP($A209&amp;$B209,'[2]产值及收款计划（2026）'!$A:$A&amp;'[2]产值及收款计划（2026）'!$B:$B,'[2]产值及收款计划（2026）'!AX:AX)</f>
        <v>0</v>
      </c>
      <c r="AY209" s="256" cm="1">
        <f t="array" aca="1" ref="AY209" ca="1">_xlfn.XLOOKUP($A209&amp;$B209,'[2]产值及收款计划（2026）'!$A:$A&amp;'[2]产值及收款计划（2026）'!$B:$B,'[2]产值及收款计划（2026）'!AY:AY)</f>
        <v>34.799999999999997</v>
      </c>
      <c r="AZ209" s="256" cm="1">
        <f t="array" aca="1" ref="AZ209" ca="1">_xlfn.XLOOKUP($A209&amp;$B209,'[2]产值及收款计划（2026）'!$A:$A&amp;'[2]产值及收款计划（2026）'!$B:$B,'[2]产值及收款计划（2026）'!AZ:AZ)</f>
        <v>0</v>
      </c>
      <c r="BA209" s="256" cm="1">
        <f t="array" aca="1" ref="BA209" ca="1">_xlfn.XLOOKUP($A209&amp;$B209,'[2]产值及收款计划（2026）'!$A:$A&amp;'[2]产值及收款计划（2026）'!$B:$B,'[2]产值及收款计划（2026）'!BA:BA)</f>
        <v>0</v>
      </c>
      <c r="BB209" s="256" cm="1">
        <f t="array" aca="1" ref="BB209" ca="1">_xlfn.XLOOKUP($A209&amp;$B209,'[2]产值及收款计划（2026）'!$A:$A&amp;'[2]产值及收款计划（2026）'!$B:$B,'[2]产值及收款计划（2026）'!BB:BB)</f>
        <v>0</v>
      </c>
      <c r="BC209" s="256" cm="1">
        <f t="array" aca="1" ref="BC209" ca="1">_xlfn.XLOOKUP($A209&amp;$B209,'[2]产值及收款计划（2026）'!$A:$A&amp;'[2]产值及收款计划（2026）'!$B:$B,'[2]产值及收款计划（2026）'!BC:BC)</f>
        <v>0</v>
      </c>
      <c r="BD209" s="256" cm="1">
        <f t="array" aca="1" ref="BD209" ca="1">_xlfn.XLOOKUP($A209&amp;$B209,'[2]产值及收款计划（2026）'!$A:$A&amp;'[2]产值及收款计划（2026）'!$B:$B,'[2]产值及收款计划（2026）'!BD:BD)</f>
        <v>0</v>
      </c>
      <c r="BE209" s="256" cm="1">
        <f t="array" aca="1" ref="BE209" ca="1">_xlfn.XLOOKUP($A209&amp;$B209,'[2]产值及收款计划（2026）'!$A:$A&amp;'[2]产值及收款计划（2026）'!$B:$B,'[2]产值及收款计划（2026）'!BE:BE)</f>
        <v>0</v>
      </c>
      <c r="BF209" s="256" cm="1">
        <f t="array" aca="1" ref="BF209" ca="1">_xlfn.XLOOKUP($A209&amp;$B209,'[2]产值及收款计划（2026）'!$A:$A&amp;'[2]产值及收款计划（2026）'!$B:$B,'[2]产值及收款计划（2026）'!BF:BF)</f>
        <v>0</v>
      </c>
      <c r="BG209" s="256" cm="1">
        <f t="array" aca="1" ref="BG209" ca="1">_xlfn.XLOOKUP($A209&amp;$B209,'[2]产值及收款计划（2026）'!$A:$A&amp;'[2]产值及收款计划（2026）'!$B:$B,'[2]产值及收款计划（2026）'!BG:BG)</f>
        <v>0</v>
      </c>
      <c r="BH209" s="256" cm="1">
        <f t="array" aca="1" ref="BH209" ca="1">_xlfn.XLOOKUP($A209&amp;$B209,'[2]产值及收款计划（2026）'!$A:$A&amp;'[2]产值及收款计划（2026）'!$B:$B,'[2]产值及收款计划（2026）'!BH:BH)</f>
        <v>0</v>
      </c>
      <c r="BI209" s="256" cm="1">
        <f t="array" aca="1" ref="BI209" ca="1">_xlfn.XLOOKUP($A209&amp;$B209,'[2]产值及收款计划（2026）'!$A:$A&amp;'[2]产值及收款计划（2026）'!$B:$B,'[2]产值及收款计划（2026）'!BI:BI)</f>
        <v>0</v>
      </c>
      <c r="BJ209" s="256" cm="1">
        <f t="array" aca="1" ref="BJ209" ca="1">_xlfn.XLOOKUP($A209&amp;$B209,'[2]产值及收款计划（2026）'!$A:$A&amp;'[2]产值及收款计划（2026）'!$B:$B,'[2]产值及收款计划（2026）'!BJ:BJ)</f>
        <v>0</v>
      </c>
      <c r="BK209" s="256" cm="1">
        <f t="array" aca="1" ref="BK209" ca="1">_xlfn.XLOOKUP($A209&amp;$B209,'[2]产值及收款计划（2026）'!$A:$A&amp;'[2]产值及收款计划（2026）'!$B:$B,'[2]产值及收款计划（2026）'!BK:BK)</f>
        <v>0</v>
      </c>
      <c r="BL209" s="256" cm="1">
        <f t="array" aca="1" ref="BL209" ca="1">_xlfn.XLOOKUP($A209&amp;$B209,'[2]产值及收款计划（2026）'!$A:$A&amp;'[2]产值及收款计划（2026）'!$B:$B,'[2]产值及收款计划（2026）'!BL:BL)</f>
        <v>0</v>
      </c>
      <c r="BM209" s="256"/>
      <c r="BN209" s="256"/>
      <c r="BO209" s="256"/>
      <c r="BP209" s="256"/>
      <c r="BQ209" s="255" t="str" cm="1">
        <f t="array" aca="1" ref="BQ209" ca="1">_xlfn.XLOOKUP($A209&amp;$B209,'[2]产值及收款计划（2026）'!$A:$A&amp;'[2]产值及收款计划（2026）'!$B:$B,'[2]产值及收款计划（2026）'!BQ:BQ)</f>
        <v>上海市地下空间设计研究总院有限公司</v>
      </c>
      <c r="BR209" s="256" cm="1">
        <f t="array" aca="1" ref="BR209" ca="1">_xlfn.XLOOKUP($A209&amp;$B209,'[2]产值及收款计划（2026）'!$A:$A&amp;'[2]产值及收款计划（2026）'!$B:$B,'[2]产值及收款计划（2026）'!BR:BR)</f>
        <v>0</v>
      </c>
      <c r="CA209" s="256" cm="1">
        <f t="array" aca="1" ref="CA209" ca="1">_xlfn.XLOOKUP($A209&amp;$B209,'[2]产值及收款计划（2026）'!$A:$A&amp;'[2]产值及收款计划（2026）'!$B:$B,'[2]产值及收款计划（2026）'!CA:CA)</f>
        <v>0</v>
      </c>
      <c r="CB209" s="256" cm="1">
        <f t="array" aca="1" ref="CB209" ca="1">_xlfn.XLOOKUP($A209&amp;$B209,'[2]产值及收款计划（2026）'!$A:$A&amp;'[2]产值及收款计划（2026）'!$B:$B,'[2]产值及收款计划（2026）'!CB:CB)</f>
        <v>0</v>
      </c>
      <c r="CC209" s="256" cm="1">
        <f t="array" aca="1" ref="CC209" ca="1">_xlfn.XLOOKUP($A209&amp;$B209,'[2]产值及收款计划（2026）'!$A:$A&amp;'[2]产值及收款计划（2026）'!$B:$B,'[2]产值及收款计划（2026）'!CC:CC)</f>
        <v>0</v>
      </c>
      <c r="CD209" s="256" cm="1">
        <f t="array" aca="1" ref="CD209" ca="1">_xlfn.XLOOKUP($A209&amp;$B209,'[2]产值及收款计划（2026）'!$A:$A&amp;'[2]产值及收款计划（2026）'!$B:$B,'[2]产值及收款计划（2026）'!CD:CD)</f>
        <v>0</v>
      </c>
      <c r="CE209" s="256" cm="1">
        <f t="array" aca="1" ref="CE209" ca="1">_xlfn.XLOOKUP($A209&amp;$B209,'[2]产值及收款计划（2026）'!$A:$A&amp;'[2]产值及收款计划（2026）'!$B:$B,'[2]产值及收款计划（2026）'!CE:CE)</f>
        <v>0</v>
      </c>
      <c r="CF209" s="256" cm="1">
        <f t="array" aca="1" ref="CF209" ca="1">_xlfn.XLOOKUP($A209&amp;$B209,'[2]产值及收款计划（2026）'!$A:$A&amp;'[2]产值及收款计划（2026）'!$B:$B,'[2]产值及收款计划（2026）'!CF:CF)</f>
        <v>0</v>
      </c>
      <c r="CG209" s="256" cm="1">
        <f t="array" aca="1" ref="CG209" ca="1">_xlfn.XLOOKUP($A209&amp;$B209,'[2]产值及收款计划（2026）'!$A:$A&amp;'[2]产值及收款计划（2026）'!$B:$B,'[2]产值及收款计划（2026）'!CG:CG)</f>
        <v>0</v>
      </c>
      <c r="CH209" s="256" cm="1">
        <f t="array" aca="1" ref="CH209" ca="1">_xlfn.XLOOKUP($A209&amp;$B209,'[2]产值及收款计划（2026）'!$A:$A&amp;'[2]产值及收款计划（2026）'!$B:$B,'[2]产值及收款计划（2026）'!CH:CH)</f>
        <v>0</v>
      </c>
      <c r="CI209" s="256" cm="1">
        <f t="array" aca="1" ref="CI209" ca="1">_xlfn.XLOOKUP($A209&amp;$B209,'[2]产值及收款计划（2026）'!$A:$A&amp;'[2]产值及收款计划（2026）'!$B:$B,'[2]产值及收款计划（2026）'!CI:CI)</f>
        <v>0</v>
      </c>
      <c r="CJ209" s="256" cm="1">
        <f t="array" aca="1" ref="CJ209" ca="1">_xlfn.XLOOKUP($A209&amp;$B209,'[2]产值及收款计划（2026）'!$A:$A&amp;'[2]产值及收款计划（2026）'!$B:$B,'[2]产值及收款计划（2026）'!CJ:CJ)</f>
        <v>0</v>
      </c>
      <c r="CK209" s="256" cm="1">
        <f t="array" aca="1" ref="CK209" ca="1">_xlfn.XLOOKUP($A209&amp;$B209,'[2]产值及收款计划（2026）'!$A:$A&amp;'[2]产值及收款计划（2026）'!$B:$B,'[2]产值及收款计划（2026）'!CK:CK)</f>
        <v>0</v>
      </c>
      <c r="CL209" s="256" cm="1">
        <f t="array" aca="1" ref="CL209" ca="1">_xlfn.XLOOKUP($A209&amp;$B209,'[2]产值及收款计划（2026）'!$A:$A&amp;'[2]产值及收款计划（2026）'!$B:$B,'[2]产值及收款计划（2026）'!CL:CL)</f>
        <v>0</v>
      </c>
      <c r="DA209" s="256" cm="1">
        <f t="array" aca="1" ref="DA209" ca="1">_xlfn.XLOOKUP($A209&amp;$B209,'[2]产值及收款计划（2026）'!$A:$A&amp;'[2]产值及收款计划（2026）'!$B:$B,'[2]产值及收款计划（2026）'!DA:DA)</f>
        <v>0</v>
      </c>
      <c r="DB209" s="256" cm="1">
        <f t="array" aca="1" ref="DB209" ca="1">_xlfn.XLOOKUP($A209&amp;$B209,'[2]产值及收款计划（2026）'!$A:$A&amp;'[2]产值及收款计划（2026）'!$B:$B,'[2]产值及收款计划（2026）'!DB:DB)</f>
        <v>0</v>
      </c>
      <c r="DC209" s="256" cm="1">
        <f t="array" aca="1" ref="DC209" ca="1">_xlfn.XLOOKUP($A209&amp;$B209,'[2]产值及收款计划（2026）'!$A:$A&amp;'[2]产值及收款计划（2026）'!$B:$B,'[2]产值及收款计划（2026）'!DC:DC)</f>
        <v>0</v>
      </c>
      <c r="DD209" s="256" cm="1">
        <f t="array" aca="1" ref="DD209" ca="1">_xlfn.XLOOKUP($A209&amp;$B209,'[2]产值及收款计划（2026）'!$A:$A&amp;'[2]产值及收款计划（2026）'!$B:$B,'[2]产值及收款计划（2026）'!DD:DD)</f>
        <v>0</v>
      </c>
      <c r="DE209" s="256" cm="1">
        <f t="array" aca="1" ref="DE209" ca="1">_xlfn.XLOOKUP($A209&amp;$B209,'[2]产值及收款计划（2026）'!$A:$A&amp;'[2]产值及收款计划（2026）'!$B:$B,'[2]产值及收款计划（2026）'!DE:DE)</f>
        <v>0</v>
      </c>
      <c r="DF209" s="256" cm="1">
        <f t="array" aca="1" ref="DF209" ca="1">_xlfn.XLOOKUP($A209&amp;$B209,'[2]产值及收款计划（2026）'!$A:$A&amp;'[2]产值及收款计划（2026）'!$B:$B,'[2]产值及收款计划（2026）'!DF:DF)</f>
        <v>0</v>
      </c>
      <c r="DG209" s="256" cm="1">
        <f t="array" aca="1" ref="DG209" ca="1">_xlfn.XLOOKUP($A209&amp;$B209,'[2]产值及收款计划（2026）'!$A:$A&amp;'[2]产值及收款计划（2026）'!$B:$B,'[2]产值及收款计划（2026）'!DG:DG)</f>
        <v>0</v>
      </c>
      <c r="DH209" s="256" cm="1">
        <f t="array" aca="1" ref="DH209" ca="1">_xlfn.XLOOKUP($A209&amp;$B209,'[2]产值及收款计划（2026）'!$A:$A&amp;'[2]产值及收款计划（2026）'!$B:$B,'[2]产值及收款计划（2026）'!DH:DH)</f>
        <v>0</v>
      </c>
      <c r="DI209" s="256" cm="1">
        <f t="array" aca="1" ref="DI209" ca="1">_xlfn.XLOOKUP($A209&amp;$B209,'[2]产值及收款计划（2026）'!$A:$A&amp;'[2]产值及收款计划（2026）'!$B:$B,'[2]产值及收款计划（2026）'!DI:DI)</f>
        <v>0</v>
      </c>
      <c r="DJ209" s="256" cm="1">
        <f t="array" aca="1" ref="DJ209" ca="1">_xlfn.XLOOKUP($A209&amp;$B209,'[2]产值及收款计划（2026）'!$A:$A&amp;'[2]产值及收款计划（2026）'!$B:$B,'[2]产值及收款计划（2026）'!DJ:DJ)</f>
        <v>0</v>
      </c>
      <c r="DK209" s="256" cm="1">
        <f t="array" aca="1" ref="DK209" ca="1">_xlfn.XLOOKUP($A209&amp;$B209,'[2]产值及收款计划（2026）'!$A:$A&amp;'[2]产值及收款计划（2026）'!$B:$B,'[2]产值及收款计划（2026）'!DK:DK)</f>
        <v>0</v>
      </c>
      <c r="DL209" s="256" cm="1">
        <f t="array" aca="1" ref="DL209" ca="1">_xlfn.XLOOKUP($A209&amp;$B209,'[2]产值及收款计划（2026）'!$A:$A&amp;'[2]产值及收款计划（2026）'!$B:$B,'[2]产值及收款计划（2026）'!DL:DL)</f>
        <v>0</v>
      </c>
      <c r="DM209" s="264"/>
      <c r="DN209" s="250"/>
    </row>
    <row r="210" spans="1:118" ht="20.25" x14ac:dyDescent="0.15">
      <c r="A210" s="254">
        <f t="shared" ca="1" si="14"/>
        <v>29</v>
      </c>
      <c r="B210" s="254" t="s">
        <v>26</v>
      </c>
      <c r="C210" s="255" t="str" cm="1">
        <f t="array" aca="1" ref="C210" ca="1">_xlfn.XLOOKUP($A210&amp;$B210,'[2]产值及收款计划（2026）'!$A:$A&amp;'[2]产值及收款计划（2026）'!$B:$B,'[2]产值及收款计划（2026）'!C:C)</f>
        <v>ZHT2020081900045</v>
      </c>
      <c r="D210" s="255" t="str" cm="1">
        <f t="array" aca="1" ref="D210" ca="1">_xlfn.XLOOKUP($A210&amp;$B210,'[2]产值及收款计划（2026）'!$A:$A&amp;'[2]产值及收款计划（2026）'!$B:$B,'[2]产值及收款计划（2026）'!D:D)</f>
        <v>上海南码头社区14-03C地块装修项目报告厅音视频系统工程材料采购</v>
      </c>
      <c r="E210" s="256" cm="1">
        <f t="array" aca="1" ref="E210" ca="1">_xlfn.XLOOKUP($A210&amp;$B210,'[2]产值及收款计划（2026）'!$A:$A&amp;'[2]产值及收款计划（2026）'!$B:$B,'[2]产值及收款计划（2026）'!E:E)</f>
        <v>27.666</v>
      </c>
      <c r="F210" s="256" cm="1">
        <f t="array" aca="1" ref="F210" ca="1">_xlfn.XLOOKUP($A210&amp;$B210,'[2]产值及收款计划（2026）'!$A:$A&amp;'[2]产值及收款计划（2026）'!$B:$B,'[2]产值及收款计划（2026）'!F:F)</f>
        <v>27.666</v>
      </c>
      <c r="G210" s="256" cm="1">
        <f t="array" aca="1" ref="G210" ca="1">_xlfn.XLOOKUP($A210&amp;$B210,'[2]产值及收款计划（2026）'!$A:$A&amp;'[2]产值及收款计划（2026）'!$B:$B,'[2]产值及收款计划（2026）'!G:G)</f>
        <v>4.6660000000000004</v>
      </c>
      <c r="H210" s="256" cm="1">
        <f t="array" aca="1" ref="H210" ca="1">_xlfn.XLOOKUP($A210&amp;$B210,'[2]产值及收款计划（2026）'!$A:$A&amp;'[2]产值及收款计划（2026）'!$B:$B,'[2]产值及收款计划（2026）'!H:H)</f>
        <v>4.6660000000000004</v>
      </c>
      <c r="I210" s="257" cm="1">
        <f t="array" aca="1" ref="I210" ca="1">_xlfn.XLOOKUP($A210&amp;$B210,'[2]产值及收款计划（2026）'!$A:$A&amp;'[2]产值及收款计划（2026）'!$B:$B,'[2]产值及收款计划（2026）'!I:I)</f>
        <v>0.16865466637750301</v>
      </c>
      <c r="J210" s="258" cm="1">
        <f t="array" aca="1" ref="J210" ca="1">_xlfn.XLOOKUP($A210&amp;$B210,'[2]产值及收款计划（2026）'!$A:$A&amp;'[2]产值及收款计划（2026）'!$B:$B,'[2]产值及收款计划（2026）'!J:J)</f>
        <v>0.13</v>
      </c>
      <c r="K210" s="256" cm="1">
        <f t="array" aca="1" ref="K210" ca="1">_xlfn.XLOOKUP($A210&amp;$B210,'[2]产值及收款计划（2026）'!$A:$A&amp;'[2]产值及收款计划（2026）'!$B:$B,'[2]产值及收款计划（2026）'!K:K)</f>
        <v>0</v>
      </c>
      <c r="L210" s="256" cm="1">
        <f t="array" aca="1" ref="L210" ca="1">_xlfn.XLOOKUP($A210&amp;$B210,'[2]产值及收款计划（2026）'!$A:$A&amp;'[2]产值及收款计划（2026）'!$B:$B,'[2]产值及收款计划（2026）'!L:L)</f>
        <v>0</v>
      </c>
      <c r="M210" s="256" t="str" cm="1">
        <f t="array" aca="1" ref="M210" ca="1">_xlfn.XLOOKUP($A210&amp;$B210,'[2]产值及收款计划（2026）'!$A:$A&amp;'[2]产值及收款计划（2026）'!$B:$B,'[2]产值及收款计划（2026）'!M:M)</f>
        <v>主导</v>
      </c>
      <c r="N210" s="256" t="str" cm="1">
        <f t="array" aca="1" ref="N210" ca="1">_xlfn.XLOOKUP($A210&amp;$B210,'[2]产值及收款计划（2026）'!$A:$A&amp;'[2]产值及收款计划（2026）'!$B:$B,'[2]产值及收款计划（2026）'!N:N)</f>
        <v>邱枫团队</v>
      </c>
      <c r="O210" s="256" t="str" cm="1">
        <f t="array" aca="1" ref="O210" ca="1">_xlfn.XLOOKUP($A210&amp;$B210,'[2]产值及收款计划（2026）'!$A:$A&amp;'[2]产值及收款计划（2026）'!$B:$B,'[2]产值及收款计划（2026）'!O:O)</f>
        <v>邱枫</v>
      </c>
      <c r="P210" s="255" t="str" cm="1">
        <f t="array" aca="1" ref="P210" ca="1">_xlfn.XLOOKUP($A210&amp;$B210,'[2]产值及收款计划（2026）'!$A:$A&amp;'[2]产值及收款计划（2026）'!$B:$B,'[2]产值及收款计划（2026）'!P:P)</f>
        <v>25已完结</v>
      </c>
      <c r="Q210" s="256" cm="1">
        <f t="array" aca="1" ref="Q210" ca="1">_xlfn.XLOOKUP($A210&amp;$B210,'[2]产值及收款计划（2026）'!$A:$A&amp;'[2]产值及收款计划（2026）'!$B:$B,'[2]产值及收款计划（2026）'!Q:Q)</f>
        <v>0</v>
      </c>
      <c r="R210" s="256" cm="1">
        <f t="array" aca="1" ref="R210" ca="1">_xlfn.XLOOKUP($A210&amp;$B210,'[2]产值及收款计划（2026）'!$A:$A&amp;'[2]产值及收款计划（2026）'!$B:$B,'[2]产值及收款计划（2026）'!R:R)</f>
        <v>0</v>
      </c>
      <c r="S210" s="256" cm="1">
        <f t="array" aca="1" ref="S210" ca="1">_xlfn.XLOOKUP($A210&amp;$B210,'[2]产值及收款计划（2026）'!$A:$A&amp;'[2]产值及收款计划（2026）'!$B:$B,'[2]产值及收款计划（2026）'!S:S)</f>
        <v>0</v>
      </c>
      <c r="T210" s="256" cm="1">
        <f t="array" aca="1" ref="T210" ca="1">_xlfn.XLOOKUP($A210&amp;$B210,'[2]产值及收款计划（2026）'!$A:$A&amp;'[2]产值及收款计划（2026）'!$B:$B,'[2]产值及收款计划（2026）'!T:T)</f>
        <v>27.666</v>
      </c>
      <c r="U210" s="256" cm="1">
        <f t="array" aca="1" ref="U210" ca="1">_xlfn.XLOOKUP($A210&amp;$B210,'[2]产值及收款计划（2026）'!$A:$A&amp;'[2]产值及收款计划（2026）'!$B:$B,'[2]产值及收款计划（2026）'!U:U)</f>
        <v>0</v>
      </c>
      <c r="V210" s="256" cm="1">
        <f t="array" aca="1" ref="V210" ca="1">_xlfn.XLOOKUP($A210&amp;$B210,'[2]产值及收款计划（2026）'!$A:$A&amp;'[2]产值及收款计划（2026）'!$B:$B,'[2]产值及收款计划（2026）'!V:V)</f>
        <v>0</v>
      </c>
      <c r="W210" s="256" cm="1">
        <f t="array" aca="1" ref="W210" ca="1">_xlfn.XLOOKUP($A210&amp;$B210,'[2]产值及收款计划（2026）'!$A:$A&amp;'[2]产值及收款计划（2026）'!$B:$B,'[2]产值及收款计划（2026）'!W:W)</f>
        <v>0</v>
      </c>
      <c r="X210" s="256" cm="1">
        <f t="array" aca="1" ref="X210" ca="1">_xlfn.XLOOKUP($A210&amp;$B210,'[2]产值及收款计划（2026）'!$A:$A&amp;'[2]产值及收款计划（2026）'!$B:$B,'[2]产值及收款计划（2026）'!X:X)</f>
        <v>0</v>
      </c>
      <c r="Y210" s="256" cm="1">
        <f t="array" aca="1" ref="Y210" ca="1">_xlfn.XLOOKUP($A210&amp;$B210,'[2]产值及收款计划（2026）'!$A:$A&amp;'[2]产值及收款计划（2026）'!$B:$B,'[2]产值及收款计划（2026）'!Y:Y)</f>
        <v>0</v>
      </c>
      <c r="Z210" s="256" cm="1">
        <f t="array" aca="1" ref="Z210" ca="1">_xlfn.XLOOKUP($A210&amp;$B210,'[2]产值及收款计划（2026）'!$A:$A&amp;'[2]产值及收款计划（2026）'!$B:$B,'[2]产值及收款计划（2026）'!Z:Z)</f>
        <v>0</v>
      </c>
      <c r="AA210" s="256" cm="1">
        <f t="array" aca="1" ref="AA210" ca="1">_xlfn.XLOOKUP($A210&amp;$B210,'[2]产值及收款计划（2026）'!$A:$A&amp;'[2]产值及收款计划（2026）'!$B:$B,'[2]产值及收款计划（2026）'!AA:AA)</f>
        <v>0</v>
      </c>
      <c r="AB210" s="256" cm="1">
        <f t="array" aca="1" ref="AB210" ca="1">_xlfn.XLOOKUP($A210&amp;$B210,'[2]产值及收款计划（2026）'!$A:$A&amp;'[2]产值及收款计划（2026）'!$B:$B,'[2]产值及收款计划（2026）'!AB:AB)</f>
        <v>0</v>
      </c>
      <c r="AC210" s="256" cm="1">
        <f t="array" aca="1" ref="AC210" ca="1">_xlfn.XLOOKUP($A210&amp;$B210,'[2]产值及收款计划（2026）'!$A:$A&amp;'[2]产值及收款计划（2026）'!$B:$B,'[2]产值及收款计划（2026）'!AC:AC)</f>
        <v>0</v>
      </c>
      <c r="AD210" s="256" cm="1">
        <f t="array" aca="1" ref="AD210" ca="1">_xlfn.XLOOKUP($A210&amp;$B210,'[2]产值及收款计划（2026）'!$A:$A&amp;'[2]产值及收款计划（2026）'!$B:$B,'[2]产值及收款计划（2026）'!AD:AD)</f>
        <v>0</v>
      </c>
      <c r="AE210" s="256" cm="1">
        <f t="array" aca="1" ref="AE210" ca="1">_xlfn.XLOOKUP($A210&amp;$B210,'[2]产值及收款计划（2026）'!$A:$A&amp;'[2]产值及收款计划（2026）'!$B:$B,'[2]产值及收款计划（2026）'!AE:AE)</f>
        <v>0</v>
      </c>
      <c r="AF210" s="256" cm="1">
        <f t="array" aca="1" ref="AF210" ca="1">_xlfn.XLOOKUP($A210&amp;$B210,'[2]产值及收款计划（2026）'!$A:$A&amp;'[2]产值及收款计划（2026）'!$B:$B,'[2]产值及收款计划（2026）'!AF:AF)</f>
        <v>0</v>
      </c>
      <c r="AG210" s="256" cm="1">
        <f t="array" aca="1" ref="AG210" ca="1">_xlfn.XLOOKUP($A210&amp;$B210,'[2]产值及收款计划（2026）'!$A:$A&amp;'[2]产值及收款计划（2026）'!$B:$B,'[2]产值及收款计划（2026）'!AG:AG)</f>
        <v>0</v>
      </c>
      <c r="AH210" s="256" cm="1">
        <f t="array" aca="1" ref="AH210" ca="1">_xlfn.XLOOKUP($A210&amp;$B210,'[2]产值及收款计划（2026）'!$A:$A&amp;'[2]产值及收款计划（2026）'!$B:$B,'[2]产值及收款计划（2026）'!AH:AH)</f>
        <v>0</v>
      </c>
      <c r="AI210" s="256" cm="1">
        <f t="array" aca="1" ref="AI210" ca="1">_xlfn.XLOOKUP($A210&amp;$B210,'[2]产值及收款计划（2026）'!$A:$A&amp;'[2]产值及收款计划（2026）'!$B:$B,'[2]产值及收款计划（2026）'!AI:AI)</f>
        <v>0</v>
      </c>
      <c r="AJ210" s="256" cm="1">
        <f t="array" aca="1" ref="AJ210" ca="1">_xlfn.XLOOKUP($A210&amp;$B210,'[2]产值及收款计划（2026）'!$A:$A&amp;'[2]产值及收款计划（2026）'!$B:$B,'[2]产值及收款计划（2026）'!AJ:AJ)</f>
        <v>0</v>
      </c>
      <c r="AK210" s="256" cm="1">
        <f t="array" aca="1" ref="AK210" ca="1">_xlfn.XLOOKUP($A210&amp;$B210,'[2]产值及收款计划（2026）'!$A:$A&amp;'[2]产值及收款计划（2026）'!$B:$B,'[2]产值及收款计划（2026）'!AK:AK)</f>
        <v>0</v>
      </c>
      <c r="AL210" s="256" cm="1">
        <f t="array" aca="1" ref="AL210" ca="1">_xlfn.XLOOKUP($A210&amp;$B210,'[2]产值及收款计划（2026）'!$A:$A&amp;'[2]产值及收款计划（2026）'!$B:$B,'[2]产值及收款计划（2026）'!AL:AL)</f>
        <v>0</v>
      </c>
      <c r="AM210" s="263" t="e" cm="1">
        <f t="array" aca="1" ref="AM210" ca="1">_xlfn.LET(_xlpm.勾选月份状态数组,TRANSPOSE('PPT(12-15页）-TOP10'!$A$3:$A$14),_xlpm.选择数据区,IF('PPT(12-15页）-TOP10'!$E$3="收款",$BA210:$BL210,$AA210:$AL210),SUM(_xlfn._xlws.FILTER(_xlpm.选择数据区,_xlpm.勾选月份状态数组,"")))</f>
        <v>#NAME?</v>
      </c>
      <c r="AN210" s="256" t="e" cm="1">
        <f t="array" aca="1" ref="AN210" ca="1">_xlfn.LET(_xlpm.勾选月份状态数组,TRANSPOSE('PPT(12-15页）-TOP10'!$A$3:$A$14),_xlpm.选择数据区,IF('PPT(12-15页）-TOP10'!$E$3="收款",$DA210:$DL210,$CA210:$CL210),SUM(_xlfn._xlws.FILTER(_xlpm.选择数据区,_xlpm.勾选月份状态数组,"")))</f>
        <v>#NAME?</v>
      </c>
      <c r="AO210" s="256">
        <f ca="1">SUM(CA210:CC210)+SUM(AD210:AL210)</f>
        <v>0</v>
      </c>
      <c r="AP210" s="256"/>
      <c r="AQ210" s="256"/>
      <c r="AR210" s="256"/>
      <c r="AS210" s="256" cm="1">
        <f t="array" aca="1" ref="AS210" ca="1">_xlfn.XLOOKUP($A210&amp;$B210,'[2]产值及收款计划（2026）'!$A:$A&amp;'[2]产值及收款计划（2026）'!$B:$B,'[2]产值及收款计划（2026）'!AS:AS)</f>
        <v>0</v>
      </c>
      <c r="AT210" s="256" cm="1">
        <f t="array" aca="1" ref="AT210" ca="1">_xlfn.XLOOKUP($A210&amp;$B210,'[2]产值及收款计划（2026）'!$A:$A&amp;'[2]产值及收款计划（2026）'!$B:$B,'[2]产值及收款计划（2026）'!AT:AT)</f>
        <v>0</v>
      </c>
      <c r="AU210" s="256" cm="1">
        <f t="array" aca="1" ref="AU210" ca="1">_xlfn.XLOOKUP($A210&amp;$B210,'[2]产值及收款计划（2026）'!$A:$A&amp;'[2]产值及收款计划（2026）'!$B:$B,'[2]产值及收款计划（2026）'!AU:AU)</f>
        <v>0</v>
      </c>
      <c r="AV210" s="256" cm="1">
        <f t="array" aca="1" ref="AV210" ca="1">_xlfn.XLOOKUP($A210&amp;$B210,'[2]产值及收款计划（2026）'!$A:$A&amp;'[2]产值及收款计划（2026）'!$B:$B,'[2]产值及收款计划（2026）'!AV:AV)</f>
        <v>0</v>
      </c>
      <c r="AW210" s="256" cm="1">
        <f t="array" aca="1" ref="AW210" ca="1">_xlfn.XLOOKUP($A210&amp;$B210,'[2]产值及收款计划（2026）'!$A:$A&amp;'[2]产值及收款计划（2026）'!$B:$B,'[2]产值及收款计划（2026）'!AW:AW)</f>
        <v>23.435400000000001</v>
      </c>
      <c r="AX210" s="256" cm="1">
        <f t="array" aca="1" ref="AX210" ca="1">_xlfn.XLOOKUP($A210&amp;$B210,'[2]产值及收款计划（2026）'!$A:$A&amp;'[2]产值及收款计划（2026）'!$B:$B,'[2]产值及收款计划（2026）'!AX:AX)</f>
        <v>0</v>
      </c>
      <c r="AY210" s="256" cm="1">
        <f t="array" aca="1" ref="AY210" ca="1">_xlfn.XLOOKUP($A210&amp;$B210,'[2]产值及收款计划（2026）'!$A:$A&amp;'[2]产值及收款计划（2026）'!$B:$B,'[2]产值及收款计划（2026）'!AY:AY)</f>
        <v>4.2305999999999999</v>
      </c>
      <c r="AZ210" s="256" cm="1">
        <f t="array" aca="1" ref="AZ210" ca="1">_xlfn.XLOOKUP($A210&amp;$B210,'[2]产值及收款计划（2026）'!$A:$A&amp;'[2]产值及收款计划（2026）'!$B:$B,'[2]产值及收款计划（2026）'!AZ:AZ)</f>
        <v>4.2305999999999999</v>
      </c>
      <c r="BA210" s="256" cm="1">
        <f t="array" aca="1" ref="BA210" ca="1">_xlfn.XLOOKUP($A210&amp;$B210,'[2]产值及收款计划（2026）'!$A:$A&amp;'[2]产值及收款计划（2026）'!$B:$B,'[2]产值及收款计划（2026）'!BA:BA)</f>
        <v>0</v>
      </c>
      <c r="BB210" s="256" cm="1">
        <f t="array" aca="1" ref="BB210" ca="1">_xlfn.XLOOKUP($A210&amp;$B210,'[2]产值及收款计划（2026）'!$A:$A&amp;'[2]产值及收款计划（2026）'!$B:$B,'[2]产值及收款计划（2026）'!BB:BB)</f>
        <v>0</v>
      </c>
      <c r="BC210" s="256" cm="1">
        <f t="array" aca="1" ref="BC210" ca="1">_xlfn.XLOOKUP($A210&amp;$B210,'[2]产值及收款计划（2026）'!$A:$A&amp;'[2]产值及收款计划（2026）'!$B:$B,'[2]产值及收款计划（2026）'!BC:BC)</f>
        <v>0</v>
      </c>
      <c r="BD210" s="256" cm="1">
        <f t="array" aca="1" ref="BD210" ca="1">_xlfn.XLOOKUP($A210&amp;$B210,'[2]产值及收款计划（2026）'!$A:$A&amp;'[2]产值及收款计划（2026）'!$B:$B,'[2]产值及收款计划（2026）'!BD:BD)</f>
        <v>0</v>
      </c>
      <c r="BE210" s="256" cm="1">
        <f t="array" aca="1" ref="BE210" ca="1">_xlfn.XLOOKUP($A210&amp;$B210,'[2]产值及收款计划（2026）'!$A:$A&amp;'[2]产值及收款计划（2026）'!$B:$B,'[2]产值及收款计划（2026）'!BE:BE)</f>
        <v>0</v>
      </c>
      <c r="BF210" s="256" cm="1">
        <f t="array" aca="1" ref="BF210" ca="1">_xlfn.XLOOKUP($A210&amp;$B210,'[2]产值及收款计划（2026）'!$A:$A&amp;'[2]产值及收款计划（2026）'!$B:$B,'[2]产值及收款计划（2026）'!BF:BF)</f>
        <v>0</v>
      </c>
      <c r="BG210" s="256" cm="1">
        <f t="array" aca="1" ref="BG210" ca="1">_xlfn.XLOOKUP($A210&amp;$B210,'[2]产值及收款计划（2026）'!$A:$A&amp;'[2]产值及收款计划（2026）'!$B:$B,'[2]产值及收款计划（2026）'!BG:BG)</f>
        <v>0</v>
      </c>
      <c r="BH210" s="256" cm="1">
        <f t="array" aca="1" ref="BH210" ca="1">_xlfn.XLOOKUP($A210&amp;$B210,'[2]产值及收款计划（2026）'!$A:$A&amp;'[2]产值及收款计划（2026）'!$B:$B,'[2]产值及收款计划（2026）'!BH:BH)</f>
        <v>0</v>
      </c>
      <c r="BI210" s="256" cm="1">
        <f t="array" aca="1" ref="BI210" ca="1">_xlfn.XLOOKUP($A210&amp;$B210,'[2]产值及收款计划（2026）'!$A:$A&amp;'[2]产值及收款计划（2026）'!$B:$B,'[2]产值及收款计划（2026）'!BI:BI)</f>
        <v>0</v>
      </c>
      <c r="BJ210" s="256" cm="1">
        <f t="array" aca="1" ref="BJ210" ca="1">_xlfn.XLOOKUP($A210&amp;$B210,'[2]产值及收款计划（2026）'!$A:$A&amp;'[2]产值及收款计划（2026）'!$B:$B,'[2]产值及收款计划（2026）'!BJ:BJ)</f>
        <v>0</v>
      </c>
      <c r="BK210" s="256" cm="1">
        <f t="array" aca="1" ref="BK210" ca="1">_xlfn.XLOOKUP($A210&amp;$B210,'[2]产值及收款计划（2026）'!$A:$A&amp;'[2]产值及收款计划（2026）'!$B:$B,'[2]产值及收款计划（2026）'!BK:BK)</f>
        <v>0</v>
      </c>
      <c r="BL210" s="256" cm="1">
        <f t="array" aca="1" ref="BL210" ca="1">_xlfn.XLOOKUP($A210&amp;$B210,'[2]产值及收款计划（2026）'!$A:$A&amp;'[2]产值及收款计划（2026）'!$B:$B,'[2]产值及收款计划（2026）'!BL:BL)</f>
        <v>0</v>
      </c>
      <c r="BM210" s="256"/>
      <c r="BN210" s="256"/>
      <c r="BO210" s="256"/>
      <c r="BP210" s="256"/>
      <c r="BQ210" s="255" t="str" cm="1">
        <f t="array" aca="1" ref="BQ210" ca="1">_xlfn.XLOOKUP($A210&amp;$B210,'[2]产值及收款计划（2026）'!$A:$A&amp;'[2]产值及收款计划（2026）'!$B:$B,'[2]产值及收款计划（2026）'!BQ:BQ)</f>
        <v>上海龙雨建设工程有限公司</v>
      </c>
      <c r="BR210" s="256" cm="1">
        <f t="array" aca="1" ref="BR210" ca="1">_xlfn.XLOOKUP($A210&amp;$B210,'[2]产值及收款计划（2026）'!$A:$A&amp;'[2]产值及收款计划（2026）'!$B:$B,'[2]产值及收款计划（2026）'!BR:BR)</f>
        <v>0</v>
      </c>
      <c r="CA210" s="256" cm="1">
        <f t="array" aca="1" ref="CA210" ca="1">_xlfn.XLOOKUP($A210&amp;$B210,'[2]产值及收款计划（2026）'!$A:$A&amp;'[2]产值及收款计划（2026）'!$B:$B,'[2]产值及收款计划（2026）'!CA:CA)</f>
        <v>0</v>
      </c>
      <c r="CB210" s="256" cm="1">
        <f t="array" aca="1" ref="CB210" ca="1">_xlfn.XLOOKUP($A210&amp;$B210,'[2]产值及收款计划（2026）'!$A:$A&amp;'[2]产值及收款计划（2026）'!$B:$B,'[2]产值及收款计划（2026）'!CB:CB)</f>
        <v>0</v>
      </c>
      <c r="CC210" s="256" cm="1">
        <f t="array" aca="1" ref="CC210" ca="1">_xlfn.XLOOKUP($A210&amp;$B210,'[2]产值及收款计划（2026）'!$A:$A&amp;'[2]产值及收款计划（2026）'!$B:$B,'[2]产值及收款计划（2026）'!CC:CC)</f>
        <v>0</v>
      </c>
      <c r="CD210" s="256" cm="1">
        <f t="array" aca="1" ref="CD210" ca="1">_xlfn.XLOOKUP($A210&amp;$B210,'[2]产值及收款计划（2026）'!$A:$A&amp;'[2]产值及收款计划（2026）'!$B:$B,'[2]产值及收款计划（2026）'!CD:CD)</f>
        <v>0</v>
      </c>
      <c r="CE210" s="256" cm="1">
        <f t="array" aca="1" ref="CE210" ca="1">_xlfn.XLOOKUP($A210&amp;$B210,'[2]产值及收款计划（2026）'!$A:$A&amp;'[2]产值及收款计划（2026）'!$B:$B,'[2]产值及收款计划（2026）'!CE:CE)</f>
        <v>0</v>
      </c>
      <c r="CF210" s="256" cm="1">
        <f t="array" aca="1" ref="CF210" ca="1">_xlfn.XLOOKUP($A210&amp;$B210,'[2]产值及收款计划（2026）'!$A:$A&amp;'[2]产值及收款计划（2026）'!$B:$B,'[2]产值及收款计划（2026）'!CF:CF)</f>
        <v>0</v>
      </c>
      <c r="CG210" s="256" cm="1">
        <f t="array" aca="1" ref="CG210" ca="1">_xlfn.XLOOKUP($A210&amp;$B210,'[2]产值及收款计划（2026）'!$A:$A&amp;'[2]产值及收款计划（2026）'!$B:$B,'[2]产值及收款计划（2026）'!CG:CG)</f>
        <v>0</v>
      </c>
      <c r="CH210" s="256" cm="1">
        <f t="array" aca="1" ref="CH210" ca="1">_xlfn.XLOOKUP($A210&amp;$B210,'[2]产值及收款计划（2026）'!$A:$A&amp;'[2]产值及收款计划（2026）'!$B:$B,'[2]产值及收款计划（2026）'!CH:CH)</f>
        <v>0</v>
      </c>
      <c r="CI210" s="256" cm="1">
        <f t="array" aca="1" ref="CI210" ca="1">_xlfn.XLOOKUP($A210&amp;$B210,'[2]产值及收款计划（2026）'!$A:$A&amp;'[2]产值及收款计划（2026）'!$B:$B,'[2]产值及收款计划（2026）'!CI:CI)</f>
        <v>0</v>
      </c>
      <c r="CJ210" s="256" cm="1">
        <f t="array" aca="1" ref="CJ210" ca="1">_xlfn.XLOOKUP($A210&amp;$B210,'[2]产值及收款计划（2026）'!$A:$A&amp;'[2]产值及收款计划（2026）'!$B:$B,'[2]产值及收款计划（2026）'!CJ:CJ)</f>
        <v>0</v>
      </c>
      <c r="CK210" s="256" cm="1">
        <f t="array" aca="1" ref="CK210" ca="1">_xlfn.XLOOKUP($A210&amp;$B210,'[2]产值及收款计划（2026）'!$A:$A&amp;'[2]产值及收款计划（2026）'!$B:$B,'[2]产值及收款计划（2026）'!CK:CK)</f>
        <v>0</v>
      </c>
      <c r="CL210" s="256" cm="1">
        <f t="array" aca="1" ref="CL210" ca="1">_xlfn.XLOOKUP($A210&amp;$B210,'[2]产值及收款计划（2026）'!$A:$A&amp;'[2]产值及收款计划（2026）'!$B:$B,'[2]产值及收款计划（2026）'!CL:CL)</f>
        <v>0</v>
      </c>
      <c r="DA210" s="256" cm="1">
        <f t="array" aca="1" ref="DA210" ca="1">_xlfn.XLOOKUP($A210&amp;$B210,'[2]产值及收款计划（2026）'!$A:$A&amp;'[2]产值及收款计划（2026）'!$B:$B,'[2]产值及收款计划（2026）'!DA:DA)</f>
        <v>0</v>
      </c>
      <c r="DB210" s="256" cm="1">
        <f t="array" aca="1" ref="DB210" ca="1">_xlfn.XLOOKUP($A210&amp;$B210,'[2]产值及收款计划（2026）'!$A:$A&amp;'[2]产值及收款计划（2026）'!$B:$B,'[2]产值及收款计划（2026）'!DB:DB)</f>
        <v>0</v>
      </c>
      <c r="DC210" s="256" cm="1">
        <f t="array" aca="1" ref="DC210" ca="1">_xlfn.XLOOKUP($A210&amp;$B210,'[2]产值及收款计划（2026）'!$A:$A&amp;'[2]产值及收款计划（2026）'!$B:$B,'[2]产值及收款计划（2026）'!DC:DC)</f>
        <v>0</v>
      </c>
      <c r="DD210" s="256" cm="1">
        <f t="array" aca="1" ref="DD210" ca="1">_xlfn.XLOOKUP($A210&amp;$B210,'[2]产值及收款计划（2026）'!$A:$A&amp;'[2]产值及收款计划（2026）'!$B:$B,'[2]产值及收款计划（2026）'!DD:DD)</f>
        <v>0</v>
      </c>
      <c r="DE210" s="256" cm="1">
        <f t="array" aca="1" ref="DE210" ca="1">_xlfn.XLOOKUP($A210&amp;$B210,'[2]产值及收款计划（2026）'!$A:$A&amp;'[2]产值及收款计划（2026）'!$B:$B,'[2]产值及收款计划（2026）'!DE:DE)</f>
        <v>0</v>
      </c>
      <c r="DF210" s="256" cm="1">
        <f t="array" aca="1" ref="DF210" ca="1">_xlfn.XLOOKUP($A210&amp;$B210,'[2]产值及收款计划（2026）'!$A:$A&amp;'[2]产值及收款计划（2026）'!$B:$B,'[2]产值及收款计划（2026）'!DF:DF)</f>
        <v>0</v>
      </c>
      <c r="DG210" s="256" cm="1">
        <f t="array" aca="1" ref="DG210" ca="1">_xlfn.XLOOKUP($A210&amp;$B210,'[2]产值及收款计划（2026）'!$A:$A&amp;'[2]产值及收款计划（2026）'!$B:$B,'[2]产值及收款计划（2026）'!DG:DG)</f>
        <v>0</v>
      </c>
      <c r="DH210" s="256" cm="1">
        <f t="array" aca="1" ref="DH210" ca="1">_xlfn.XLOOKUP($A210&amp;$B210,'[2]产值及收款计划（2026）'!$A:$A&amp;'[2]产值及收款计划（2026）'!$B:$B,'[2]产值及收款计划（2026）'!DH:DH)</f>
        <v>0</v>
      </c>
      <c r="DI210" s="256" cm="1">
        <f t="array" aca="1" ref="DI210" ca="1">_xlfn.XLOOKUP($A210&amp;$B210,'[2]产值及收款计划（2026）'!$A:$A&amp;'[2]产值及收款计划（2026）'!$B:$B,'[2]产值及收款计划（2026）'!DI:DI)</f>
        <v>0</v>
      </c>
      <c r="DJ210" s="256" cm="1">
        <f t="array" aca="1" ref="DJ210" ca="1">_xlfn.XLOOKUP($A210&amp;$B210,'[2]产值及收款计划（2026）'!$A:$A&amp;'[2]产值及收款计划（2026）'!$B:$B,'[2]产值及收款计划（2026）'!DJ:DJ)</f>
        <v>0</v>
      </c>
      <c r="DK210" s="256" cm="1">
        <f t="array" aca="1" ref="DK210" ca="1">_xlfn.XLOOKUP($A210&amp;$B210,'[2]产值及收款计划（2026）'!$A:$A&amp;'[2]产值及收款计划（2026）'!$B:$B,'[2]产值及收款计划（2026）'!DK:DK)</f>
        <v>0</v>
      </c>
      <c r="DL210" s="256" cm="1">
        <f t="array" aca="1" ref="DL210" ca="1">_xlfn.XLOOKUP($A210&amp;$B210,'[2]产值及收款计划（2026）'!$A:$A&amp;'[2]产值及收款计划（2026）'!$B:$B,'[2]产值及收款计划（2026）'!DL:DL)</f>
        <v>0</v>
      </c>
      <c r="DM210" s="264"/>
      <c r="DN210" s="250"/>
    </row>
    <row r="211" spans="1:118" ht="20.25" x14ac:dyDescent="0.15">
      <c r="A211" s="254">
        <f t="shared" ca="1" si="14"/>
        <v>30</v>
      </c>
      <c r="B211" s="254" t="s">
        <v>26</v>
      </c>
      <c r="C211" s="255" t="str" cm="1">
        <f t="array" aca="1" ref="C211" ca="1">_xlfn.XLOOKUP($A211&amp;$B211,'[2]产值及收款计划（2026）'!$A:$A&amp;'[2]产值及收款计划（2026）'!$B:$B,'[2]产值及收款计划（2026）'!C:C)</f>
        <v>ZHT2020091800052</v>
      </c>
      <c r="D211" s="255" t="str" cm="1">
        <f t="array" aca="1" ref="D211" ca="1">_xlfn.XLOOKUP($A211&amp;$B211,'[2]产值及收款计划（2026）'!$A:$A&amp;'[2]产值及收款计划（2026）'!$B:$B,'[2]产值及收款计划（2026）'!D:D)</f>
        <v>浦东新区南码头街道471街坊36/1丘办公用房装修项目-弱电工程材料采购（主）合同</v>
      </c>
      <c r="E211" s="256" cm="1">
        <f t="array" aca="1" ref="E211" ca="1">_xlfn.XLOOKUP($A211&amp;$B211,'[2]产值及收款计划（2026）'!$A:$A&amp;'[2]产值及收款计划（2026）'!$B:$B,'[2]产值及收款计划（2026）'!E:E)</f>
        <v>69.266400000000004</v>
      </c>
      <c r="F211" s="256" cm="1">
        <f t="array" aca="1" ref="F211" ca="1">_xlfn.XLOOKUP($A211&amp;$B211,'[2]产值及收款计划（2026）'!$A:$A&amp;'[2]产值及收款计划（2026）'!$B:$B,'[2]产值及收款计划（2026）'!F:F)</f>
        <v>69.266400000000004</v>
      </c>
      <c r="G211" s="256" cm="1">
        <f t="array" aca="1" ref="G211" ca="1">_xlfn.XLOOKUP($A211&amp;$B211,'[2]产值及收款计划（2026）'!$A:$A&amp;'[2]产值及收款计划（2026）'!$B:$B,'[2]产值及收款计划（2026）'!G:G)</f>
        <v>6.7664</v>
      </c>
      <c r="H211" s="256" cm="1">
        <f t="array" aca="1" ref="H211" ca="1">_xlfn.XLOOKUP($A211&amp;$B211,'[2]产值及收款计划（2026）'!$A:$A&amp;'[2]产值及收款计划（2026）'!$B:$B,'[2]产值及收款计划（2026）'!H:H)</f>
        <v>1.8677999999999999</v>
      </c>
      <c r="I211" s="257" cm="1">
        <f t="array" aca="1" ref="I211" ca="1">_xlfn.XLOOKUP($A211&amp;$B211,'[2]产值及收款计划（2026）'!$A:$A&amp;'[2]产值及收款计划（2026）'!$B:$B,'[2]产值及收款计划（2026）'!I:I)</f>
        <v>2.6965455112435501E-2</v>
      </c>
      <c r="J211" s="258" cm="1">
        <f t="array" aca="1" ref="J211" ca="1">_xlfn.XLOOKUP($A211&amp;$B211,'[2]产值及收款计划（2026）'!$A:$A&amp;'[2]产值及收款计划（2026）'!$B:$B,'[2]产值及收款计划（2026）'!J:J)</f>
        <v>0.13</v>
      </c>
      <c r="K211" s="256" cm="1">
        <f t="array" aca="1" ref="K211" ca="1">_xlfn.XLOOKUP($A211&amp;$B211,'[2]产值及收款计划（2026）'!$A:$A&amp;'[2]产值及收款计划（2026）'!$B:$B,'[2]产值及收款计划（2026）'!K:K)</f>
        <v>0</v>
      </c>
      <c r="L211" s="256" cm="1">
        <f t="array" aca="1" ref="L211" ca="1">_xlfn.XLOOKUP($A211&amp;$B211,'[2]产值及收款计划（2026）'!$A:$A&amp;'[2]产值及收款计划（2026）'!$B:$B,'[2]产值及收款计划（2026）'!L:L)</f>
        <v>0</v>
      </c>
      <c r="M211" s="256" t="str" cm="1">
        <f t="array" aca="1" ref="M211" ca="1">_xlfn.XLOOKUP($A211&amp;$B211,'[2]产值及收款计划（2026）'!$A:$A&amp;'[2]产值及收款计划（2026）'!$B:$B,'[2]产值及收款计划（2026）'!M:M)</f>
        <v>主导</v>
      </c>
      <c r="N211" s="256" t="str" cm="1">
        <f t="array" aca="1" ref="N211" ca="1">_xlfn.XLOOKUP($A211&amp;$B211,'[2]产值及收款计划（2026）'!$A:$A&amp;'[2]产值及收款计划（2026）'!$B:$B,'[2]产值及收款计划（2026）'!N:N)</f>
        <v>邱枫团队</v>
      </c>
      <c r="O211" s="256" t="str" cm="1">
        <f t="array" aca="1" ref="O211" ca="1">_xlfn.XLOOKUP($A211&amp;$B211,'[2]产值及收款计划（2026）'!$A:$A&amp;'[2]产值及收款计划（2026）'!$B:$B,'[2]产值及收款计划（2026）'!O:O)</f>
        <v>邱枫</v>
      </c>
      <c r="P211" s="255" t="str" cm="1">
        <f t="array" aca="1" ref="P211" ca="1">_xlfn.XLOOKUP($A211&amp;$B211,'[2]产值及收款计划（2026）'!$A:$A&amp;'[2]产值及收款计划（2026）'!$B:$B,'[2]产值及收款计划（2026）'!P:P)</f>
        <v>在建</v>
      </c>
      <c r="Q211" s="256" cm="1">
        <f t="array" aca="1" ref="Q211" ca="1">_xlfn.XLOOKUP($A211&amp;$B211,'[2]产值及收款计划（2026）'!$A:$A&amp;'[2]产值及收款计划（2026）'!$B:$B,'[2]产值及收款计划（2026）'!Q:Q)</f>
        <v>0</v>
      </c>
      <c r="R211" s="256" cm="1">
        <f t="array" aca="1" ref="R211" ca="1">_xlfn.XLOOKUP($A211&amp;$B211,'[2]产值及收款计划（2026）'!$A:$A&amp;'[2]产值及收款计划（2026）'!$B:$B,'[2]产值及收款计划（2026）'!R:R)</f>
        <v>0</v>
      </c>
      <c r="S211" s="256" cm="1">
        <f t="array" aca="1" ref="S211" ca="1">_xlfn.XLOOKUP($A211&amp;$B211,'[2]产值及收款计划（2026）'!$A:$A&amp;'[2]产值及收款计划（2026）'!$B:$B,'[2]产值及收款计划（2026）'!S:S)</f>
        <v>0</v>
      </c>
      <c r="T211" s="256" cm="1">
        <f t="array" aca="1" ref="T211" ca="1">_xlfn.XLOOKUP($A211&amp;$B211,'[2]产值及收款计划（2026）'!$A:$A&amp;'[2]产值及收款计划（2026）'!$B:$B,'[2]产值及收款计划（2026）'!T:T)</f>
        <v>46.145440000000001</v>
      </c>
      <c r="U211" s="256" cm="1">
        <f t="array" aca="1" ref="U211" ca="1">_xlfn.XLOOKUP($A211&amp;$B211,'[2]产值及收款计划（2026）'!$A:$A&amp;'[2]产值及收款计划（2026）'!$B:$B,'[2]产值及收款计划（2026）'!U:U)</f>
        <v>0</v>
      </c>
      <c r="V211" s="256" cm="1">
        <f t="array" aca="1" ref="V211" ca="1">_xlfn.XLOOKUP($A211&amp;$B211,'[2]产值及收款计划（2026）'!$A:$A&amp;'[2]产值及收款计划（2026）'!$B:$B,'[2]产值及收款计划（2026）'!V:V)</f>
        <v>23.12096</v>
      </c>
      <c r="W211" s="256" cm="1">
        <f t="array" aca="1" ref="W211" ca="1">_xlfn.XLOOKUP($A211&amp;$B211,'[2]产值及收款计划（2026）'!$A:$A&amp;'[2]产值及收款计划（2026）'!$B:$B,'[2]产值及收款计划（2026）'!W:W)</f>
        <v>0</v>
      </c>
      <c r="X211" s="256" cm="1">
        <f t="array" aca="1" ref="X211" ca="1">_xlfn.XLOOKUP($A211&amp;$B211,'[2]产值及收款计划（2026）'!$A:$A&amp;'[2]产值及收款计划（2026）'!$B:$B,'[2]产值及收款计划（2026）'!X:X)</f>
        <v>0</v>
      </c>
      <c r="Y211" s="256" cm="1">
        <f t="array" aca="1" ref="Y211" ca="1">_xlfn.XLOOKUP($A211&amp;$B211,'[2]产值及收款计划（2026）'!$A:$A&amp;'[2]产值及收款计划（2026）'!$B:$B,'[2]产值及收款计划（2026）'!Y:Y)</f>
        <v>0</v>
      </c>
      <c r="Z211" s="256" cm="1">
        <f t="array" aca="1" ref="Z211" ca="1">_xlfn.XLOOKUP($A211&amp;$B211,'[2]产值及收款计划（2026）'!$A:$A&amp;'[2]产值及收款计划（2026）'!$B:$B,'[2]产值及收款计划（2026）'!Z:Z)</f>
        <v>0</v>
      </c>
      <c r="AA211" s="256" cm="1">
        <f t="array" aca="1" ref="AA211" ca="1">_xlfn.XLOOKUP($A211&amp;$B211,'[2]产值及收款计划（2026）'!$A:$A&amp;'[2]产值及收款计划（2026）'!$B:$B,'[2]产值及收款计划（2026）'!AA:AA)</f>
        <v>0</v>
      </c>
      <c r="AB211" s="256" cm="1">
        <f t="array" aca="1" ref="AB211" ca="1">_xlfn.XLOOKUP($A211&amp;$B211,'[2]产值及收款计划（2026）'!$A:$A&amp;'[2]产值及收款计划（2026）'!$B:$B,'[2]产值及收款计划（2026）'!AB:AB)</f>
        <v>0</v>
      </c>
      <c r="AC211" s="256" cm="1">
        <f t="array" aca="1" ref="AC211" ca="1">_xlfn.XLOOKUP($A211&amp;$B211,'[2]产值及收款计划（2026）'!$A:$A&amp;'[2]产值及收款计划（2026）'!$B:$B,'[2]产值及收款计划（2026）'!AC:AC)</f>
        <v>0</v>
      </c>
      <c r="AD211" s="256" cm="1">
        <f t="array" aca="1" ref="AD211" ca="1">_xlfn.XLOOKUP($A211&amp;$B211,'[2]产值及收款计划（2026）'!$A:$A&amp;'[2]产值及收款计划（2026）'!$B:$B,'[2]产值及收款计划（2026）'!AD:AD)</f>
        <v>0</v>
      </c>
      <c r="AE211" s="256" cm="1">
        <f t="array" aca="1" ref="AE211" ca="1">_xlfn.XLOOKUP($A211&amp;$B211,'[2]产值及收款计划（2026）'!$A:$A&amp;'[2]产值及收款计划（2026）'!$B:$B,'[2]产值及收款计划（2026）'!AE:AE)</f>
        <v>0</v>
      </c>
      <c r="AF211" s="256" cm="1">
        <f t="array" aca="1" ref="AF211" ca="1">_xlfn.XLOOKUP($A211&amp;$B211,'[2]产值及收款计划（2026）'!$A:$A&amp;'[2]产值及收款计划（2026）'!$B:$B,'[2]产值及收款计划（2026）'!AF:AF)</f>
        <v>0</v>
      </c>
      <c r="AG211" s="256" cm="1">
        <f t="array" aca="1" ref="AG211" ca="1">_xlfn.XLOOKUP($A211&amp;$B211,'[2]产值及收款计划（2026）'!$A:$A&amp;'[2]产值及收款计划（2026）'!$B:$B,'[2]产值及收款计划（2026）'!AG:AG)</f>
        <v>0</v>
      </c>
      <c r="AH211" s="256" cm="1">
        <f t="array" aca="1" ref="AH211" ca="1">_xlfn.XLOOKUP($A211&amp;$B211,'[2]产值及收款计划（2026）'!$A:$A&amp;'[2]产值及收款计划（2026）'!$B:$B,'[2]产值及收款计划（2026）'!AH:AH)</f>
        <v>0</v>
      </c>
      <c r="AI211" s="256" cm="1">
        <f t="array" aca="1" ref="AI211" ca="1">_xlfn.XLOOKUP($A211&amp;$B211,'[2]产值及收款计划（2026）'!$A:$A&amp;'[2]产值及收款计划（2026）'!$B:$B,'[2]产值及收款计划（2026）'!AI:AI)</f>
        <v>0</v>
      </c>
      <c r="AJ211" s="256" cm="1">
        <f t="array" aca="1" ref="AJ211" ca="1">_xlfn.XLOOKUP($A211&amp;$B211,'[2]产值及收款计划（2026）'!$A:$A&amp;'[2]产值及收款计划（2026）'!$B:$B,'[2]产值及收款计划（2026）'!AJ:AJ)</f>
        <v>0</v>
      </c>
      <c r="AK211" s="256" cm="1">
        <f t="array" aca="1" ref="AK211" ca="1">_xlfn.XLOOKUP($A211&amp;$B211,'[2]产值及收款计划（2026）'!$A:$A&amp;'[2]产值及收款计划（2026）'!$B:$B,'[2]产值及收款计划（2026）'!AK:AK)</f>
        <v>0</v>
      </c>
      <c r="AL211" s="256" cm="1">
        <f t="array" aca="1" ref="AL211" ca="1">_xlfn.XLOOKUP($A211&amp;$B211,'[2]产值及收款计划（2026）'!$A:$A&amp;'[2]产值及收款计划（2026）'!$B:$B,'[2]产值及收款计划（2026）'!AL:AL)</f>
        <v>0</v>
      </c>
      <c r="AM211" s="263" t="e" cm="1">
        <f t="array" aca="1" ref="AM211" ca="1">_xlfn.LET(_xlpm.勾选月份状态数组,TRANSPOSE('PPT(12-15页）-TOP10'!$A$3:$A$14),_xlpm.选择数据区,IF('PPT(12-15页）-TOP10'!$E$3="收款",$BA211:$BL211,$AA211:$AL211),SUM(_xlfn._xlws.FILTER(_xlpm.选择数据区,_xlpm.勾选月份状态数组,"")))</f>
        <v>#NAME?</v>
      </c>
      <c r="AN211" s="256" t="e" cm="1">
        <f t="array" aca="1" ref="AN211" ca="1">_xlfn.LET(_xlpm.勾选月份状态数组,TRANSPOSE('PPT(12-15页）-TOP10'!$A$3:$A$14),_xlpm.选择数据区,IF('PPT(12-15页）-TOP10'!$E$3="收款",$DA211:$DL211,$CA211:$CL211),SUM(_xlfn._xlws.FILTER(_xlpm.选择数据区,_xlpm.勾选月份状态数组,"")))</f>
        <v>#NAME?</v>
      </c>
      <c r="AO211" s="256">
        <f ca="1">SUM(CA211:CC211)+SUM(AD211:AL211)</f>
        <v>0</v>
      </c>
      <c r="AP211" s="256"/>
      <c r="AQ211" s="256"/>
      <c r="AR211" s="256"/>
      <c r="AS211" s="256" cm="1">
        <f t="array" aca="1" ref="AS211" ca="1">_xlfn.XLOOKUP($A211&amp;$B211,'[2]产值及收款计划（2026）'!$A:$A&amp;'[2]产值及收款计划（2026）'!$B:$B,'[2]产值及收款计划（2026）'!AS:AS)</f>
        <v>0</v>
      </c>
      <c r="AT211" s="256" cm="1">
        <f t="array" aca="1" ref="AT211" ca="1">_xlfn.XLOOKUP($A211&amp;$B211,'[2]产值及收款计划（2026）'!$A:$A&amp;'[2]产值及收款计划（2026）'!$B:$B,'[2]产值及收款计划（2026）'!AT:AT)</f>
        <v>0</v>
      </c>
      <c r="AU211" s="256" cm="1">
        <f t="array" aca="1" ref="AU211" ca="1">_xlfn.XLOOKUP($A211&amp;$B211,'[2]产值及收款计划（2026）'!$A:$A&amp;'[2]产值及收款计划（2026）'!$B:$B,'[2]产值及收款计划（2026）'!AU:AU)</f>
        <v>0</v>
      </c>
      <c r="AV211" s="256" cm="1">
        <f t="array" aca="1" ref="AV211" ca="1">_xlfn.XLOOKUP($A211&amp;$B211,'[2]产值及收款计划（2026）'!$A:$A&amp;'[2]产值及收款计划（2026）'!$B:$B,'[2]产值及收款计划（2026）'!AV:AV)</f>
        <v>0</v>
      </c>
      <c r="AW211" s="256" cm="1">
        <f t="array" aca="1" ref="AW211" ca="1">_xlfn.XLOOKUP($A211&amp;$B211,'[2]产值及收款计划（2026）'!$A:$A&amp;'[2]产值及收款计划（2026）'!$B:$B,'[2]产值及收款计划（2026）'!AW:AW)</f>
        <v>47.587209000000001</v>
      </c>
      <c r="AX211" s="256" cm="1">
        <f t="array" aca="1" ref="AX211" ca="1">_xlfn.XLOOKUP($A211&amp;$B211,'[2]产值及收款计划（2026）'!$A:$A&amp;'[2]产值及收款计划（2026）'!$B:$B,'[2]产值及收款计划（2026）'!AX:AX)</f>
        <v>0</v>
      </c>
      <c r="AY211" s="256" cm="1">
        <f t="array" aca="1" ref="AY211" ca="1">_xlfn.XLOOKUP($A211&amp;$B211,'[2]产值及收款计划（2026）'!$A:$A&amp;'[2]产值及收款计划（2026）'!$B:$B,'[2]产值及收款计划（2026）'!AY:AY)</f>
        <v>21.679190999999999</v>
      </c>
      <c r="AZ211" s="256" cm="1">
        <f t="array" aca="1" ref="AZ211" ca="1">_xlfn.XLOOKUP($A211&amp;$B211,'[2]产值及收款计划（2026）'!$A:$A&amp;'[2]产值及收款计划（2026）'!$B:$B,'[2]产值及收款计划（2026）'!AZ:AZ)</f>
        <v>-1.4417689999999901</v>
      </c>
      <c r="BA211" s="256" cm="1">
        <f t="array" aca="1" ref="BA211" ca="1">_xlfn.XLOOKUP($A211&amp;$B211,'[2]产值及收款计划（2026）'!$A:$A&amp;'[2]产值及收款计划（2026）'!$B:$B,'[2]产值及收款计划（2026）'!BA:BA)</f>
        <v>0</v>
      </c>
      <c r="BB211" s="256" cm="1">
        <f t="array" aca="1" ref="BB211" ca="1">_xlfn.XLOOKUP($A211&amp;$B211,'[2]产值及收款计划（2026）'!$A:$A&amp;'[2]产值及收款计划（2026）'!$B:$B,'[2]产值及收款计划（2026）'!BB:BB)</f>
        <v>0</v>
      </c>
      <c r="BC211" s="256" cm="1">
        <f t="array" aca="1" ref="BC211" ca="1">_xlfn.XLOOKUP($A211&amp;$B211,'[2]产值及收款计划（2026）'!$A:$A&amp;'[2]产值及收款计划（2026）'!$B:$B,'[2]产值及收款计划（2026）'!BC:BC)</f>
        <v>0</v>
      </c>
      <c r="BD211" s="256" cm="1">
        <f t="array" aca="1" ref="BD211" ca="1">_xlfn.XLOOKUP($A211&amp;$B211,'[2]产值及收款计划（2026）'!$A:$A&amp;'[2]产值及收款计划（2026）'!$B:$B,'[2]产值及收款计划（2026）'!BD:BD)</f>
        <v>0</v>
      </c>
      <c r="BE211" s="256" cm="1">
        <f t="array" aca="1" ref="BE211" ca="1">_xlfn.XLOOKUP($A211&amp;$B211,'[2]产值及收款计划（2026）'!$A:$A&amp;'[2]产值及收款计划（2026）'!$B:$B,'[2]产值及收款计划（2026）'!BE:BE)</f>
        <v>0</v>
      </c>
      <c r="BF211" s="256" cm="1">
        <f t="array" aca="1" ref="BF211" ca="1">_xlfn.XLOOKUP($A211&amp;$B211,'[2]产值及收款计划（2026）'!$A:$A&amp;'[2]产值及收款计划（2026）'!$B:$B,'[2]产值及收款计划（2026）'!BF:BF)</f>
        <v>0</v>
      </c>
      <c r="BG211" s="256" cm="1">
        <f t="array" aca="1" ref="BG211" ca="1">_xlfn.XLOOKUP($A211&amp;$B211,'[2]产值及收款计划（2026）'!$A:$A&amp;'[2]产值及收款计划（2026）'!$B:$B,'[2]产值及收款计划（2026）'!BG:BG)</f>
        <v>0</v>
      </c>
      <c r="BH211" s="256" cm="1">
        <f t="array" aca="1" ref="BH211" ca="1">_xlfn.XLOOKUP($A211&amp;$B211,'[2]产值及收款计划（2026）'!$A:$A&amp;'[2]产值及收款计划（2026）'!$B:$B,'[2]产值及收款计划（2026）'!BH:BH)</f>
        <v>0</v>
      </c>
      <c r="BI211" s="256" cm="1">
        <f t="array" aca="1" ref="BI211" ca="1">_xlfn.XLOOKUP($A211&amp;$B211,'[2]产值及收款计划（2026）'!$A:$A&amp;'[2]产值及收款计划（2026）'!$B:$B,'[2]产值及收款计划（2026）'!BI:BI)</f>
        <v>0</v>
      </c>
      <c r="BJ211" s="256" cm="1">
        <f t="array" aca="1" ref="BJ211" ca="1">_xlfn.XLOOKUP($A211&amp;$B211,'[2]产值及收款计划（2026）'!$A:$A&amp;'[2]产值及收款计划（2026）'!$B:$B,'[2]产值及收款计划（2026）'!BJ:BJ)</f>
        <v>0</v>
      </c>
      <c r="BK211" s="256" cm="1">
        <f t="array" aca="1" ref="BK211" ca="1">_xlfn.XLOOKUP($A211&amp;$B211,'[2]产值及收款计划（2026）'!$A:$A&amp;'[2]产值及收款计划（2026）'!$B:$B,'[2]产值及收款计划（2026）'!BK:BK)</f>
        <v>0</v>
      </c>
      <c r="BL211" s="256" cm="1">
        <f t="array" aca="1" ref="BL211" ca="1">_xlfn.XLOOKUP($A211&amp;$B211,'[2]产值及收款计划（2026）'!$A:$A&amp;'[2]产值及收款计划（2026）'!$B:$B,'[2]产值及收款计划（2026）'!BL:BL)</f>
        <v>0</v>
      </c>
      <c r="BM211" s="256"/>
      <c r="BN211" s="256"/>
      <c r="BO211" s="256"/>
      <c r="BP211" s="256"/>
      <c r="BQ211" s="255" t="str" cm="1">
        <f t="array" aca="1" ref="BQ211" ca="1">_xlfn.XLOOKUP($A211&amp;$B211,'[2]产值及收款计划（2026）'!$A:$A&amp;'[2]产值及收款计划（2026）'!$B:$B,'[2]产值及收款计划（2026）'!BQ:BQ)</f>
        <v>上海龙雨建设工程有限公司</v>
      </c>
      <c r="BR211" s="256" cm="1">
        <f t="array" aca="1" ref="BR211" ca="1">_xlfn.XLOOKUP($A211&amp;$B211,'[2]产值及收款计划（2026）'!$A:$A&amp;'[2]产值及收款计划（2026）'!$B:$B,'[2]产值及收款计划（2026）'!BR:BR)</f>
        <v>0</v>
      </c>
      <c r="CA211" s="256" cm="1">
        <f t="array" aca="1" ref="CA211" ca="1">_xlfn.XLOOKUP($A211&amp;$B211,'[2]产值及收款计划（2026）'!$A:$A&amp;'[2]产值及收款计划（2026）'!$B:$B,'[2]产值及收款计划（2026）'!CA:CA)</f>
        <v>0</v>
      </c>
      <c r="CB211" s="256" cm="1">
        <f t="array" aca="1" ref="CB211" ca="1">_xlfn.XLOOKUP($A211&amp;$B211,'[2]产值及收款计划（2026）'!$A:$A&amp;'[2]产值及收款计划（2026）'!$B:$B,'[2]产值及收款计划（2026）'!CB:CB)</f>
        <v>0</v>
      </c>
      <c r="CC211" s="256" cm="1">
        <f t="array" aca="1" ref="CC211" ca="1">_xlfn.XLOOKUP($A211&amp;$B211,'[2]产值及收款计划（2026）'!$A:$A&amp;'[2]产值及收款计划（2026）'!$B:$B,'[2]产值及收款计划（2026）'!CC:CC)</f>
        <v>0</v>
      </c>
      <c r="CD211" s="256" cm="1">
        <f t="array" aca="1" ref="CD211" ca="1">_xlfn.XLOOKUP($A211&amp;$B211,'[2]产值及收款计划（2026）'!$A:$A&amp;'[2]产值及收款计划（2026）'!$B:$B,'[2]产值及收款计划（2026）'!CD:CD)</f>
        <v>0</v>
      </c>
      <c r="CE211" s="256" cm="1">
        <f t="array" aca="1" ref="CE211" ca="1">_xlfn.XLOOKUP($A211&amp;$B211,'[2]产值及收款计划（2026）'!$A:$A&amp;'[2]产值及收款计划（2026）'!$B:$B,'[2]产值及收款计划（2026）'!CE:CE)</f>
        <v>0</v>
      </c>
      <c r="CF211" s="256" cm="1">
        <f t="array" aca="1" ref="CF211" ca="1">_xlfn.XLOOKUP($A211&amp;$B211,'[2]产值及收款计划（2026）'!$A:$A&amp;'[2]产值及收款计划（2026）'!$B:$B,'[2]产值及收款计划（2026）'!CF:CF)</f>
        <v>0</v>
      </c>
      <c r="CG211" s="256" cm="1">
        <f t="array" aca="1" ref="CG211" ca="1">_xlfn.XLOOKUP($A211&amp;$B211,'[2]产值及收款计划（2026）'!$A:$A&amp;'[2]产值及收款计划（2026）'!$B:$B,'[2]产值及收款计划（2026）'!CG:CG)</f>
        <v>0</v>
      </c>
      <c r="CH211" s="256" cm="1">
        <f t="array" aca="1" ref="CH211" ca="1">_xlfn.XLOOKUP($A211&amp;$B211,'[2]产值及收款计划（2026）'!$A:$A&amp;'[2]产值及收款计划（2026）'!$B:$B,'[2]产值及收款计划（2026）'!CH:CH)</f>
        <v>0</v>
      </c>
      <c r="CI211" s="256" cm="1">
        <f t="array" aca="1" ref="CI211" ca="1">_xlfn.XLOOKUP($A211&amp;$B211,'[2]产值及收款计划（2026）'!$A:$A&amp;'[2]产值及收款计划（2026）'!$B:$B,'[2]产值及收款计划（2026）'!CI:CI)</f>
        <v>0</v>
      </c>
      <c r="CJ211" s="256" cm="1">
        <f t="array" aca="1" ref="CJ211" ca="1">_xlfn.XLOOKUP($A211&amp;$B211,'[2]产值及收款计划（2026）'!$A:$A&amp;'[2]产值及收款计划（2026）'!$B:$B,'[2]产值及收款计划（2026）'!CJ:CJ)</f>
        <v>0</v>
      </c>
      <c r="CK211" s="256" cm="1">
        <f t="array" aca="1" ref="CK211" ca="1">_xlfn.XLOOKUP($A211&amp;$B211,'[2]产值及收款计划（2026）'!$A:$A&amp;'[2]产值及收款计划（2026）'!$B:$B,'[2]产值及收款计划（2026）'!CK:CK)</f>
        <v>0</v>
      </c>
      <c r="CL211" s="256" cm="1">
        <f t="array" aca="1" ref="CL211" ca="1">_xlfn.XLOOKUP($A211&amp;$B211,'[2]产值及收款计划（2026）'!$A:$A&amp;'[2]产值及收款计划（2026）'!$B:$B,'[2]产值及收款计划（2026）'!CL:CL)</f>
        <v>0</v>
      </c>
      <c r="DA211" s="256" cm="1">
        <f t="array" aca="1" ref="DA211" ca="1">_xlfn.XLOOKUP($A211&amp;$B211,'[2]产值及收款计划（2026）'!$A:$A&amp;'[2]产值及收款计划（2026）'!$B:$B,'[2]产值及收款计划（2026）'!DA:DA)</f>
        <v>0</v>
      </c>
      <c r="DB211" s="256" cm="1">
        <f t="array" aca="1" ref="DB211" ca="1">_xlfn.XLOOKUP($A211&amp;$B211,'[2]产值及收款计划（2026）'!$A:$A&amp;'[2]产值及收款计划（2026）'!$B:$B,'[2]产值及收款计划（2026）'!DB:DB)</f>
        <v>0</v>
      </c>
      <c r="DC211" s="256" cm="1">
        <f t="array" aca="1" ref="DC211" ca="1">_xlfn.XLOOKUP($A211&amp;$B211,'[2]产值及收款计划（2026）'!$A:$A&amp;'[2]产值及收款计划（2026）'!$B:$B,'[2]产值及收款计划（2026）'!DC:DC)</f>
        <v>0</v>
      </c>
      <c r="DD211" s="256" cm="1">
        <f t="array" aca="1" ref="DD211" ca="1">_xlfn.XLOOKUP($A211&amp;$B211,'[2]产值及收款计划（2026）'!$A:$A&amp;'[2]产值及收款计划（2026）'!$B:$B,'[2]产值及收款计划（2026）'!DD:DD)</f>
        <v>0</v>
      </c>
      <c r="DE211" s="256" cm="1">
        <f t="array" aca="1" ref="DE211" ca="1">_xlfn.XLOOKUP($A211&amp;$B211,'[2]产值及收款计划（2026）'!$A:$A&amp;'[2]产值及收款计划（2026）'!$B:$B,'[2]产值及收款计划（2026）'!DE:DE)</f>
        <v>0</v>
      </c>
      <c r="DF211" s="256" cm="1">
        <f t="array" aca="1" ref="DF211" ca="1">_xlfn.XLOOKUP($A211&amp;$B211,'[2]产值及收款计划（2026）'!$A:$A&amp;'[2]产值及收款计划（2026）'!$B:$B,'[2]产值及收款计划（2026）'!DF:DF)</f>
        <v>0</v>
      </c>
      <c r="DG211" s="256" cm="1">
        <f t="array" aca="1" ref="DG211" ca="1">_xlfn.XLOOKUP($A211&amp;$B211,'[2]产值及收款计划（2026）'!$A:$A&amp;'[2]产值及收款计划（2026）'!$B:$B,'[2]产值及收款计划（2026）'!DG:DG)</f>
        <v>0</v>
      </c>
      <c r="DH211" s="256" cm="1">
        <f t="array" aca="1" ref="DH211" ca="1">_xlfn.XLOOKUP($A211&amp;$B211,'[2]产值及收款计划（2026）'!$A:$A&amp;'[2]产值及收款计划（2026）'!$B:$B,'[2]产值及收款计划（2026）'!DH:DH)</f>
        <v>0</v>
      </c>
      <c r="DI211" s="256" cm="1">
        <f t="array" aca="1" ref="DI211" ca="1">_xlfn.XLOOKUP($A211&amp;$B211,'[2]产值及收款计划（2026）'!$A:$A&amp;'[2]产值及收款计划（2026）'!$B:$B,'[2]产值及收款计划（2026）'!DI:DI)</f>
        <v>0</v>
      </c>
      <c r="DJ211" s="256" cm="1">
        <f t="array" aca="1" ref="DJ211" ca="1">_xlfn.XLOOKUP($A211&amp;$B211,'[2]产值及收款计划（2026）'!$A:$A&amp;'[2]产值及收款计划（2026）'!$B:$B,'[2]产值及收款计划（2026）'!DJ:DJ)</f>
        <v>0</v>
      </c>
      <c r="DK211" s="256" cm="1">
        <f t="array" aca="1" ref="DK211" ca="1">_xlfn.XLOOKUP($A211&amp;$B211,'[2]产值及收款计划（2026）'!$A:$A&amp;'[2]产值及收款计划（2026）'!$B:$B,'[2]产值及收款计划（2026）'!DK:DK)</f>
        <v>0</v>
      </c>
      <c r="DL211" s="256" cm="1">
        <f t="array" aca="1" ref="DL211" ca="1">_xlfn.XLOOKUP($A211&amp;$B211,'[2]产值及收款计划（2026）'!$A:$A&amp;'[2]产值及收款计划（2026）'!$B:$B,'[2]产值及收款计划（2026）'!DL:DL)</f>
        <v>0</v>
      </c>
      <c r="DM211" s="264"/>
      <c r="DN211" s="250"/>
    </row>
    <row r="212" spans="1:118" ht="20.25" x14ac:dyDescent="0.15">
      <c r="A212" s="254">
        <f t="shared" ca="1" si="14"/>
        <v>31</v>
      </c>
      <c r="B212" s="254" t="s">
        <v>26</v>
      </c>
      <c r="C212" s="255" t="str" cm="1">
        <f t="array" aca="1" ref="C212" ca="1">_xlfn.XLOOKUP($A212&amp;$B212,'[2]产值及收款计划（2026）'!$A:$A&amp;'[2]产值及收款计划（2026）'!$B:$B,'[2]产值及收款计划（2026）'!C:C)</f>
        <v>ZHT2021122400162</v>
      </c>
      <c r="D212" s="255" t="str" cm="1">
        <f t="array" aca="1" ref="D212" ca="1">_xlfn.XLOOKUP($A212&amp;$B212,'[2]产值及收款计划（2026）'!$A:$A&amp;'[2]产值及收款计划（2026）'!$B:$B,'[2]产值及收款计划（2026）'!D:D)</f>
        <v>绍兴S308省道智慧快速路改造工程EPC总承包项目智慧工程集成控制平台服务项目软件采购合同</v>
      </c>
      <c r="E212" s="256" cm="1">
        <f t="array" aca="1" ref="E212" ca="1">_xlfn.XLOOKUP($A212&amp;$B212,'[2]产值及收款计划（2026）'!$A:$A&amp;'[2]产值及收款计划（2026）'!$B:$B,'[2]产值及收款计划（2026）'!E:E)</f>
        <v>1500</v>
      </c>
      <c r="F212" s="256" cm="1">
        <f t="array" aca="1" ref="F212" ca="1">_xlfn.XLOOKUP($A212&amp;$B212,'[2]产值及收款计划（2026）'!$A:$A&amp;'[2]产值及收款计划（2026）'!$B:$B,'[2]产值及收款计划（2026）'!F:F)</f>
        <v>1275</v>
      </c>
      <c r="G212" s="256" cm="1">
        <f t="array" aca="1" ref="G212" ca="1">_xlfn.XLOOKUP($A212&amp;$B212,'[2]产值及收款计划（2026）'!$A:$A&amp;'[2]产值及收款计划（2026）'!$B:$B,'[2]产值及收款计划（2026）'!G:G)</f>
        <v>1275</v>
      </c>
      <c r="H212" s="256" cm="1">
        <f t="array" aca="1" ref="H212" ca="1">_xlfn.XLOOKUP($A212&amp;$B212,'[2]产值及收款计划（2026）'!$A:$A&amp;'[2]产值及收款计划（2026）'!$B:$B,'[2]产值及收款计划（2026）'!H:H)</f>
        <v>1079.48</v>
      </c>
      <c r="I212" s="257" cm="1">
        <f t="array" aca="1" ref="I212" ca="1">_xlfn.XLOOKUP($A212&amp;$B212,'[2]产值及收款计划（2026）'!$A:$A&amp;'[2]产值及收款计划（2026）'!$B:$B,'[2]产值及收款计划（2026）'!I:I)</f>
        <v>0.84665098039215703</v>
      </c>
      <c r="J212" s="258" cm="1">
        <f t="array" aca="1" ref="J212" ca="1">_xlfn.XLOOKUP($A212&amp;$B212,'[2]产值及收款计划（2026）'!$A:$A&amp;'[2]产值及收款计划（2026）'!$B:$B,'[2]产值及收款计划（2026）'!J:J)</f>
        <v>0.06</v>
      </c>
      <c r="K212" s="256" cm="1">
        <f t="array" aca="1" ref="K212" ca="1">_xlfn.XLOOKUP($A212&amp;$B212,'[2]产值及收款计划（2026）'!$A:$A&amp;'[2]产值及收款计划（2026）'!$B:$B,'[2]产值及收款计划（2026）'!K:K)</f>
        <v>0</v>
      </c>
      <c r="L212" s="256" cm="1">
        <f t="array" aca="1" ref="L212" ca="1">_xlfn.XLOOKUP($A212&amp;$B212,'[2]产值及收款计划（2026）'!$A:$A&amp;'[2]产值及收款计划（2026）'!$B:$B,'[2]产值及收款计划（2026）'!L:L)</f>
        <v>0</v>
      </c>
      <c r="M212" s="256" t="str" cm="1">
        <f t="array" aca="1" ref="M212" ca="1">_xlfn.XLOOKUP($A212&amp;$B212,'[2]产值及收款计划（2026）'!$A:$A&amp;'[2]产值及收款计划（2026）'!$B:$B,'[2]产值及收款计划（2026）'!M:M)</f>
        <v>主导</v>
      </c>
      <c r="N212" s="256" t="str" cm="1">
        <f t="array" aca="1" ref="N212" ca="1">_xlfn.XLOOKUP($A212&amp;$B212,'[2]产值及收款计划（2026）'!$A:$A&amp;'[2]产值及收款计划（2026）'!$B:$B,'[2]产值及收款计划（2026）'!N:N)</f>
        <v>贺一玮团队</v>
      </c>
      <c r="O212" s="256" t="str" cm="1">
        <f t="array" aca="1" ref="O212" ca="1">_xlfn.XLOOKUP($A212&amp;$B212,'[2]产值及收款计划（2026）'!$A:$A&amp;'[2]产值及收款计划（2026）'!$B:$B,'[2]产值及收款计划（2026）'!O:O)</f>
        <v>贺一玮</v>
      </c>
      <c r="P212" s="255" t="str" cm="1">
        <f t="array" aca="1" ref="P212" ca="1">_xlfn.XLOOKUP($A212&amp;$B212,'[2]产值及收款计划（2026）'!$A:$A&amp;'[2]产值及收款计划（2026）'!$B:$B,'[2]产值及收款计划（2026）'!P:P)</f>
        <v>在建</v>
      </c>
      <c r="Q212" s="256" cm="1">
        <f t="array" aca="1" ref="Q212" ca="1">_xlfn.XLOOKUP($A212&amp;$B212,'[2]产值及收款计划（2026）'!$A:$A&amp;'[2]产值及收款计划（2026）'!$B:$B,'[2]产值及收款计划（2026）'!Q:Q)</f>
        <v>0</v>
      </c>
      <c r="R212" s="256" cm="1">
        <f t="array" aca="1" ref="R212" ca="1">_xlfn.XLOOKUP($A212&amp;$B212,'[2]产值及收款计划（2026）'!$A:$A&amp;'[2]产值及收款计划（2026）'!$B:$B,'[2]产值及收款计划（2026）'!R:R)</f>
        <v>0</v>
      </c>
      <c r="S212" s="256" cm="1">
        <f t="array" aca="1" ref="S212" ca="1">_xlfn.XLOOKUP($A212&amp;$B212,'[2]产值及收款计划（2026）'!$A:$A&amp;'[2]产值及收款计划（2026）'!$B:$B,'[2]产值及收款计划（2026）'!S:S)</f>
        <v>0</v>
      </c>
      <c r="T212" s="256" cm="1">
        <f t="array" aca="1" ref="T212" ca="1">_xlfn.XLOOKUP($A212&amp;$B212,'[2]产值及收款计划（2026）'!$A:$A&amp;'[2]产值及收款计划（2026）'!$B:$B,'[2]产值及收款计划（2026）'!T:T)</f>
        <v>1125</v>
      </c>
      <c r="U212" s="256" cm="1">
        <f t="array" aca="1" ref="U212" ca="1">_xlfn.XLOOKUP($A212&amp;$B212,'[2]产值及收款计划（2026）'!$A:$A&amp;'[2]产值及收款计划（2026）'!$B:$B,'[2]产值及收款计划（2026）'!U:U)</f>
        <v>0</v>
      </c>
      <c r="V212" s="256" cm="1">
        <f t="array" aca="1" ref="V212" ca="1">_xlfn.XLOOKUP($A212&amp;$B212,'[2]产值及收款计划（2026）'!$A:$A&amp;'[2]产值及收款计划（2026）'!$B:$B,'[2]产值及收款计划（2026）'!V:V)</f>
        <v>375</v>
      </c>
      <c r="W212" s="256" cm="1">
        <f t="array" aca="1" ref="W212" ca="1">_xlfn.XLOOKUP($A212&amp;$B212,'[2]产值及收款计划（2026）'!$A:$A&amp;'[2]产值及收款计划（2026）'!$B:$B,'[2]产值及收款计划（2026）'!W:W)</f>
        <v>0</v>
      </c>
      <c r="X212" s="256" cm="1">
        <f t="array" aca="1" ref="X212" ca="1">_xlfn.XLOOKUP($A212&amp;$B212,'[2]产值及收款计划（2026）'!$A:$A&amp;'[2]产值及收款计划（2026）'!$B:$B,'[2]产值及收款计划（2026）'!X:X)</f>
        <v>0</v>
      </c>
      <c r="Y212" s="256" cm="1">
        <f t="array" aca="1" ref="Y212" ca="1">_xlfn.XLOOKUP($A212&amp;$B212,'[2]产值及收款计划（2026）'!$A:$A&amp;'[2]产值及收款计划（2026）'!$B:$B,'[2]产值及收款计划（2026）'!Y:Y)</f>
        <v>0</v>
      </c>
      <c r="Z212" s="256" cm="1">
        <f t="array" aca="1" ref="Z212" ca="1">_xlfn.XLOOKUP($A212&amp;$B212,'[2]产值及收款计划（2026）'!$A:$A&amp;'[2]产值及收款计划（2026）'!$B:$B,'[2]产值及收款计划（2026）'!Z:Z)</f>
        <v>0</v>
      </c>
      <c r="AA212" s="256" cm="1">
        <f t="array" aca="1" ref="AA212" ca="1">_xlfn.XLOOKUP($A212&amp;$B212,'[2]产值及收款计划（2026）'!$A:$A&amp;'[2]产值及收款计划（2026）'!$B:$B,'[2]产值及收款计划（2026）'!AA:AA)</f>
        <v>0</v>
      </c>
      <c r="AB212" s="256" cm="1">
        <f t="array" aca="1" ref="AB212" ca="1">_xlfn.XLOOKUP($A212&amp;$B212,'[2]产值及收款计划（2026）'!$A:$A&amp;'[2]产值及收款计划（2026）'!$B:$B,'[2]产值及收款计划（2026）'!AB:AB)</f>
        <v>0</v>
      </c>
      <c r="AC212" s="256" cm="1">
        <f t="array" aca="1" ref="AC212" ca="1">_xlfn.XLOOKUP($A212&amp;$B212,'[2]产值及收款计划（2026）'!$A:$A&amp;'[2]产值及收款计划（2026）'!$B:$B,'[2]产值及收款计划（2026）'!AC:AC)</f>
        <v>0</v>
      </c>
      <c r="AD212" s="256" cm="1">
        <f t="array" aca="1" ref="AD212" ca="1">_xlfn.XLOOKUP($A212&amp;$B212,'[2]产值及收款计划（2026）'!$A:$A&amp;'[2]产值及收款计划（2026）'!$B:$B,'[2]产值及收款计划（2026）'!AD:AD)</f>
        <v>0</v>
      </c>
      <c r="AE212" s="256" cm="1">
        <f t="array" aca="1" ref="AE212" ca="1">_xlfn.XLOOKUP($A212&amp;$B212,'[2]产值及收款计划（2026）'!$A:$A&amp;'[2]产值及收款计划（2026）'!$B:$B,'[2]产值及收款计划（2026）'!AE:AE)</f>
        <v>0</v>
      </c>
      <c r="AF212" s="256" cm="1">
        <f t="array" aca="1" ref="AF212" ca="1">_xlfn.XLOOKUP($A212&amp;$B212,'[2]产值及收款计划（2026）'!$A:$A&amp;'[2]产值及收款计划（2026）'!$B:$B,'[2]产值及收款计划（2026）'!AF:AF)</f>
        <v>0</v>
      </c>
      <c r="AG212" s="256" cm="1">
        <f t="array" aca="1" ref="AG212" ca="1">_xlfn.XLOOKUP($A212&amp;$B212,'[2]产值及收款计划（2026）'!$A:$A&amp;'[2]产值及收款计划（2026）'!$B:$B,'[2]产值及收款计划（2026）'!AG:AG)</f>
        <v>0</v>
      </c>
      <c r="AH212" s="256" cm="1">
        <f t="array" aca="1" ref="AH212" ca="1">_xlfn.XLOOKUP($A212&amp;$B212,'[2]产值及收款计划（2026）'!$A:$A&amp;'[2]产值及收款计划（2026）'!$B:$B,'[2]产值及收款计划（2026）'!AH:AH)</f>
        <v>0</v>
      </c>
      <c r="AI212" s="256" cm="1">
        <f t="array" aca="1" ref="AI212" ca="1">_xlfn.XLOOKUP($A212&amp;$B212,'[2]产值及收款计划（2026）'!$A:$A&amp;'[2]产值及收款计划（2026）'!$B:$B,'[2]产值及收款计划（2026）'!AI:AI)</f>
        <v>0</v>
      </c>
      <c r="AJ212" s="256" cm="1">
        <f t="array" aca="1" ref="AJ212" ca="1">_xlfn.XLOOKUP($A212&amp;$B212,'[2]产值及收款计划（2026）'!$A:$A&amp;'[2]产值及收款计划（2026）'!$B:$B,'[2]产值及收款计划（2026）'!AJ:AJ)</f>
        <v>0</v>
      </c>
      <c r="AK212" s="256" cm="1">
        <f t="array" aca="1" ref="AK212" ca="1">_xlfn.XLOOKUP($A212&amp;$B212,'[2]产值及收款计划（2026）'!$A:$A&amp;'[2]产值及收款计划（2026）'!$B:$B,'[2]产值及收款计划（2026）'!AK:AK)</f>
        <v>0</v>
      </c>
      <c r="AL212" s="256" cm="1">
        <f t="array" aca="1" ref="AL212" ca="1">_xlfn.XLOOKUP($A212&amp;$B212,'[2]产值及收款计划（2026）'!$A:$A&amp;'[2]产值及收款计划（2026）'!$B:$B,'[2]产值及收款计划（2026）'!AL:AL)</f>
        <v>0</v>
      </c>
      <c r="AM212" s="263" t="e" cm="1">
        <f t="array" aca="1" ref="AM212" ca="1">_xlfn.LET(_xlpm.勾选月份状态数组,TRANSPOSE('PPT(12-15页）-TOP10'!$A$3:$A$14),_xlpm.选择数据区,IF('PPT(12-15页）-TOP10'!$E$3="收款",$BA212:$BL212,$AA212:$AL212),SUM(_xlfn._xlws.FILTER(_xlpm.选择数据区,_xlpm.勾选月份状态数组,"")))</f>
        <v>#NAME?</v>
      </c>
      <c r="AN212" s="256" t="e" cm="1">
        <f t="array" aca="1" ref="AN212" ca="1">_xlfn.LET(_xlpm.勾选月份状态数组,TRANSPOSE('PPT(12-15页）-TOP10'!$A$3:$A$14),_xlpm.选择数据区,IF('PPT(12-15页）-TOP10'!$E$3="收款",$DA212:$DL212,$CA212:$CL212),SUM(_xlfn._xlws.FILTER(_xlpm.选择数据区,_xlpm.勾选月份状态数组,"")))</f>
        <v>#NAME?</v>
      </c>
      <c r="AO212" s="256">
        <f ca="1">SUM(CA212:CC212)+SUM(AD212:AL212)</f>
        <v>0</v>
      </c>
      <c r="AP212" s="256"/>
      <c r="AQ212" s="256"/>
      <c r="AR212" s="256"/>
      <c r="AS212" s="256" cm="1">
        <f t="array" aca="1" ref="AS212" ca="1">_xlfn.XLOOKUP($A212&amp;$B212,'[2]产值及收款计划（2026）'!$A:$A&amp;'[2]产值及收款计划（2026）'!$B:$B,'[2]产值及收款计划（2026）'!AS:AS)</f>
        <v>0</v>
      </c>
      <c r="AT212" s="256" cm="1">
        <f t="array" aca="1" ref="AT212" ca="1">_xlfn.XLOOKUP($A212&amp;$B212,'[2]产值及收款计划（2026）'!$A:$A&amp;'[2]产值及收款计划（2026）'!$B:$B,'[2]产值及收款计划（2026）'!AT:AT)</f>
        <v>0</v>
      </c>
      <c r="AU212" s="256" cm="1">
        <f t="array" aca="1" ref="AU212" ca="1">_xlfn.XLOOKUP($A212&amp;$B212,'[2]产值及收款计划（2026）'!$A:$A&amp;'[2]产值及收款计划（2026）'!$B:$B,'[2]产值及收款计划（2026）'!AU:AU)</f>
        <v>0</v>
      </c>
      <c r="AV212" s="256" cm="1">
        <f t="array" aca="1" ref="AV212" ca="1">_xlfn.XLOOKUP($A212&amp;$B212,'[2]产值及收款计划（2026）'!$A:$A&amp;'[2]产值及收款计划（2026）'!$B:$B,'[2]产值及收款计划（2026）'!AV:AV)</f>
        <v>0</v>
      </c>
      <c r="AW212" s="256" cm="1">
        <f t="array" aca="1" ref="AW212" ca="1">_xlfn.XLOOKUP($A212&amp;$B212,'[2]产值及收款计划（2026）'!$A:$A&amp;'[2]产值及收款计划（2026）'!$B:$B,'[2]产值及收款计划（2026）'!AW:AW)</f>
        <v>708.5</v>
      </c>
      <c r="AX212" s="256" cm="1">
        <f t="array" aca="1" ref="AX212" ca="1">_xlfn.XLOOKUP($A212&amp;$B212,'[2]产值及收款计划（2026）'!$A:$A&amp;'[2]产值及收款计划（2026）'!$B:$B,'[2]产值及收款计划（2026）'!AX:AX)</f>
        <v>0</v>
      </c>
      <c r="AY212" s="256" cm="1">
        <f t="array" aca="1" ref="AY212" ca="1">_xlfn.XLOOKUP($A212&amp;$B212,'[2]产值及收款计划（2026）'!$A:$A&amp;'[2]产值及收款计划（2026）'!$B:$B,'[2]产值及收款计划（2026）'!AY:AY)</f>
        <v>791.5</v>
      </c>
      <c r="AZ212" s="256" cm="1">
        <f t="array" aca="1" ref="AZ212" ca="1">_xlfn.XLOOKUP($A212&amp;$B212,'[2]产值及收款计划（2026）'!$A:$A&amp;'[2]产值及收款计划（2026）'!$B:$B,'[2]产值及收款计划（2026）'!AZ:AZ)</f>
        <v>416.5</v>
      </c>
      <c r="BA212" s="256" cm="1">
        <f t="array" aca="1" ref="BA212" ca="1">_xlfn.XLOOKUP($A212&amp;$B212,'[2]产值及收款计划（2026）'!$A:$A&amp;'[2]产值及收款计划（2026）'!$B:$B,'[2]产值及收款计划（2026）'!BA:BA)</f>
        <v>0</v>
      </c>
      <c r="BB212" s="256" cm="1">
        <f t="array" aca="1" ref="BB212" ca="1">_xlfn.XLOOKUP($A212&amp;$B212,'[2]产值及收款计划（2026）'!$A:$A&amp;'[2]产值及收款计划（2026）'!$B:$B,'[2]产值及收款计划（2026）'!BB:BB)</f>
        <v>0</v>
      </c>
      <c r="BC212" s="256" cm="1">
        <f t="array" aca="1" ref="BC212" ca="1">_xlfn.XLOOKUP($A212&amp;$B212,'[2]产值及收款计划（2026）'!$A:$A&amp;'[2]产值及收款计划（2026）'!$B:$B,'[2]产值及收款计划（2026）'!BC:BC)</f>
        <v>0</v>
      </c>
      <c r="BD212" s="256" cm="1">
        <f t="array" aca="1" ref="BD212" ca="1">_xlfn.XLOOKUP($A212&amp;$B212,'[2]产值及收款计划（2026）'!$A:$A&amp;'[2]产值及收款计划（2026）'!$B:$B,'[2]产值及收款计划（2026）'!BD:BD)</f>
        <v>0</v>
      </c>
      <c r="BE212" s="256" cm="1">
        <f t="array" aca="1" ref="BE212" ca="1">_xlfn.XLOOKUP($A212&amp;$B212,'[2]产值及收款计划（2026）'!$A:$A&amp;'[2]产值及收款计划（2026）'!$B:$B,'[2]产值及收款计划（2026）'!BE:BE)</f>
        <v>0</v>
      </c>
      <c r="BF212" s="256" cm="1">
        <f t="array" aca="1" ref="BF212" ca="1">_xlfn.XLOOKUP($A212&amp;$B212,'[2]产值及收款计划（2026）'!$A:$A&amp;'[2]产值及收款计划（2026）'!$B:$B,'[2]产值及收款计划（2026）'!BF:BF)</f>
        <v>0</v>
      </c>
      <c r="BG212" s="256" cm="1">
        <f t="array" aca="1" ref="BG212" ca="1">_xlfn.XLOOKUP($A212&amp;$B212,'[2]产值及收款计划（2026）'!$A:$A&amp;'[2]产值及收款计划（2026）'!$B:$B,'[2]产值及收款计划（2026）'!BG:BG)</f>
        <v>0</v>
      </c>
      <c r="BH212" s="256" cm="1">
        <f t="array" aca="1" ref="BH212" ca="1">_xlfn.XLOOKUP($A212&amp;$B212,'[2]产值及收款计划（2026）'!$A:$A&amp;'[2]产值及收款计划（2026）'!$B:$B,'[2]产值及收款计划（2026）'!BH:BH)</f>
        <v>0</v>
      </c>
      <c r="BI212" s="256" cm="1">
        <f t="array" aca="1" ref="BI212" ca="1">_xlfn.XLOOKUP($A212&amp;$B212,'[2]产值及收款计划（2026）'!$A:$A&amp;'[2]产值及收款计划（2026）'!$B:$B,'[2]产值及收款计划（2026）'!BI:BI)</f>
        <v>240</v>
      </c>
      <c r="BJ212" s="256" cm="1">
        <f t="array" aca="1" ref="BJ212" ca="1">_xlfn.XLOOKUP($A212&amp;$B212,'[2]产值及收款计划（2026）'!$A:$A&amp;'[2]产值及收款计划（2026）'!$B:$B,'[2]产值及收款计划（2026）'!BJ:BJ)</f>
        <v>0</v>
      </c>
      <c r="BK212" s="256" cm="1">
        <f t="array" aca="1" ref="BK212" ca="1">_xlfn.XLOOKUP($A212&amp;$B212,'[2]产值及收款计划（2026）'!$A:$A&amp;'[2]产值及收款计划（2026）'!$B:$B,'[2]产值及收款计划（2026）'!BK:BK)</f>
        <v>0</v>
      </c>
      <c r="BL212" s="256" cm="1">
        <f t="array" aca="1" ref="BL212" ca="1">_xlfn.XLOOKUP($A212&amp;$B212,'[2]产值及收款计划（2026）'!$A:$A&amp;'[2]产值及收款计划（2026）'!$B:$B,'[2]产值及收款计划（2026）'!BL:BL)</f>
        <v>0</v>
      </c>
      <c r="BM212" s="256"/>
      <c r="BN212" s="256"/>
      <c r="BO212" s="256"/>
      <c r="BP212" s="256"/>
      <c r="BQ212" s="255" t="str" cm="1">
        <f t="array" aca="1" ref="BQ212" ca="1">_xlfn.XLOOKUP($A212&amp;$B212,'[2]产值及收款计划（2026）'!$A:$A&amp;'[2]产值及收款计划（2026）'!$B:$B,'[2]产值及收款计划（2026）'!BQ:BQ)</f>
        <v>北京百度网讯科技有限公司</v>
      </c>
      <c r="BR212" s="256" cm="1">
        <f t="array" aca="1" ref="BR212" ca="1">_xlfn.XLOOKUP($A212&amp;$B212,'[2]产值及收款计划（2026）'!$A:$A&amp;'[2]产值及收款计划（2026）'!$B:$B,'[2]产值及收款计划（2026）'!BR:BR)</f>
        <v>0</v>
      </c>
      <c r="CA212" s="256" cm="1">
        <f t="array" aca="1" ref="CA212" ca="1">_xlfn.XLOOKUP($A212&amp;$B212,'[2]产值及收款计划（2026）'!$A:$A&amp;'[2]产值及收款计划（2026）'!$B:$B,'[2]产值及收款计划（2026）'!CA:CA)</f>
        <v>0</v>
      </c>
      <c r="CB212" s="256" cm="1">
        <f t="array" aca="1" ref="CB212" ca="1">_xlfn.XLOOKUP($A212&amp;$B212,'[2]产值及收款计划（2026）'!$A:$A&amp;'[2]产值及收款计划（2026）'!$B:$B,'[2]产值及收款计划（2026）'!CB:CB)</f>
        <v>0</v>
      </c>
      <c r="CC212" s="256" cm="1">
        <f t="array" aca="1" ref="CC212" ca="1">_xlfn.XLOOKUP($A212&amp;$B212,'[2]产值及收款计划（2026）'!$A:$A&amp;'[2]产值及收款计划（2026）'!$B:$B,'[2]产值及收款计划（2026）'!CC:CC)</f>
        <v>0</v>
      </c>
      <c r="CD212" s="256" cm="1">
        <f t="array" aca="1" ref="CD212" ca="1">_xlfn.XLOOKUP($A212&amp;$B212,'[2]产值及收款计划（2026）'!$A:$A&amp;'[2]产值及收款计划（2026）'!$B:$B,'[2]产值及收款计划（2026）'!CD:CD)</f>
        <v>0</v>
      </c>
      <c r="CE212" s="256" cm="1">
        <f t="array" aca="1" ref="CE212" ca="1">_xlfn.XLOOKUP($A212&amp;$B212,'[2]产值及收款计划（2026）'!$A:$A&amp;'[2]产值及收款计划（2026）'!$B:$B,'[2]产值及收款计划（2026）'!CE:CE)</f>
        <v>0</v>
      </c>
      <c r="CF212" s="256" cm="1">
        <f t="array" aca="1" ref="CF212" ca="1">_xlfn.XLOOKUP($A212&amp;$B212,'[2]产值及收款计划（2026）'!$A:$A&amp;'[2]产值及收款计划（2026）'!$B:$B,'[2]产值及收款计划（2026）'!CF:CF)</f>
        <v>0</v>
      </c>
      <c r="CG212" s="256" cm="1">
        <f t="array" aca="1" ref="CG212" ca="1">_xlfn.XLOOKUP($A212&amp;$B212,'[2]产值及收款计划（2026）'!$A:$A&amp;'[2]产值及收款计划（2026）'!$B:$B,'[2]产值及收款计划（2026）'!CG:CG)</f>
        <v>0</v>
      </c>
      <c r="CH212" s="256" cm="1">
        <f t="array" aca="1" ref="CH212" ca="1">_xlfn.XLOOKUP($A212&amp;$B212,'[2]产值及收款计划（2026）'!$A:$A&amp;'[2]产值及收款计划（2026）'!$B:$B,'[2]产值及收款计划（2026）'!CH:CH)</f>
        <v>0</v>
      </c>
      <c r="CI212" s="256" cm="1">
        <f t="array" aca="1" ref="CI212" ca="1">_xlfn.XLOOKUP($A212&amp;$B212,'[2]产值及收款计划（2026）'!$A:$A&amp;'[2]产值及收款计划（2026）'!$B:$B,'[2]产值及收款计划（2026）'!CI:CI)</f>
        <v>0</v>
      </c>
      <c r="CJ212" s="256" cm="1">
        <f t="array" aca="1" ref="CJ212" ca="1">_xlfn.XLOOKUP($A212&amp;$B212,'[2]产值及收款计划（2026）'!$A:$A&amp;'[2]产值及收款计划（2026）'!$B:$B,'[2]产值及收款计划（2026）'!CJ:CJ)</f>
        <v>0</v>
      </c>
      <c r="CK212" s="256" cm="1">
        <f t="array" aca="1" ref="CK212" ca="1">_xlfn.XLOOKUP($A212&amp;$B212,'[2]产值及收款计划（2026）'!$A:$A&amp;'[2]产值及收款计划（2026）'!$B:$B,'[2]产值及收款计划（2026）'!CK:CK)</f>
        <v>0</v>
      </c>
      <c r="CL212" s="256" cm="1">
        <f t="array" aca="1" ref="CL212" ca="1">_xlfn.XLOOKUP($A212&amp;$B212,'[2]产值及收款计划（2026）'!$A:$A&amp;'[2]产值及收款计划（2026）'!$B:$B,'[2]产值及收款计划（2026）'!CL:CL)</f>
        <v>0</v>
      </c>
      <c r="DA212" s="256" cm="1">
        <f t="array" aca="1" ref="DA212" ca="1">_xlfn.XLOOKUP($A212&amp;$B212,'[2]产值及收款计划（2026）'!$A:$A&amp;'[2]产值及收款计划（2026）'!$B:$B,'[2]产值及收款计划（2026）'!DA:DA)</f>
        <v>0</v>
      </c>
      <c r="DB212" s="256" cm="1">
        <f t="array" aca="1" ref="DB212" ca="1">_xlfn.XLOOKUP($A212&amp;$B212,'[2]产值及收款计划（2026）'!$A:$A&amp;'[2]产值及收款计划（2026）'!$B:$B,'[2]产值及收款计划（2026）'!DB:DB)</f>
        <v>0</v>
      </c>
      <c r="DC212" s="256" cm="1">
        <f t="array" aca="1" ref="DC212" ca="1">_xlfn.XLOOKUP($A212&amp;$B212,'[2]产值及收款计划（2026）'!$A:$A&amp;'[2]产值及收款计划（2026）'!$B:$B,'[2]产值及收款计划（2026）'!DC:DC)</f>
        <v>0</v>
      </c>
      <c r="DD212" s="256" cm="1">
        <f t="array" aca="1" ref="DD212" ca="1">_xlfn.XLOOKUP($A212&amp;$B212,'[2]产值及收款计划（2026）'!$A:$A&amp;'[2]产值及收款计划（2026）'!$B:$B,'[2]产值及收款计划（2026）'!DD:DD)</f>
        <v>0</v>
      </c>
      <c r="DE212" s="256" cm="1">
        <f t="array" aca="1" ref="DE212" ca="1">_xlfn.XLOOKUP($A212&amp;$B212,'[2]产值及收款计划（2026）'!$A:$A&amp;'[2]产值及收款计划（2026）'!$B:$B,'[2]产值及收款计划（2026）'!DE:DE)</f>
        <v>0</v>
      </c>
      <c r="DF212" s="256" cm="1">
        <f t="array" aca="1" ref="DF212" ca="1">_xlfn.XLOOKUP($A212&amp;$B212,'[2]产值及收款计划（2026）'!$A:$A&amp;'[2]产值及收款计划（2026）'!$B:$B,'[2]产值及收款计划（2026）'!DF:DF)</f>
        <v>0</v>
      </c>
      <c r="DG212" s="256" cm="1">
        <f t="array" aca="1" ref="DG212" ca="1">_xlfn.XLOOKUP($A212&amp;$B212,'[2]产值及收款计划（2026）'!$A:$A&amp;'[2]产值及收款计划（2026）'!$B:$B,'[2]产值及收款计划（2026）'!DG:DG)</f>
        <v>0</v>
      </c>
      <c r="DH212" s="256" cm="1">
        <f t="array" aca="1" ref="DH212" ca="1">_xlfn.XLOOKUP($A212&amp;$B212,'[2]产值及收款计划（2026）'!$A:$A&amp;'[2]产值及收款计划（2026）'!$B:$B,'[2]产值及收款计划（2026）'!DH:DH)</f>
        <v>0</v>
      </c>
      <c r="DI212" s="256" cm="1">
        <f t="array" aca="1" ref="DI212" ca="1">_xlfn.XLOOKUP($A212&amp;$B212,'[2]产值及收款计划（2026）'!$A:$A&amp;'[2]产值及收款计划（2026）'!$B:$B,'[2]产值及收款计划（2026）'!DI:DI)</f>
        <v>0</v>
      </c>
      <c r="DJ212" s="256" cm="1">
        <f t="array" aca="1" ref="DJ212" ca="1">_xlfn.XLOOKUP($A212&amp;$B212,'[2]产值及收款计划（2026）'!$A:$A&amp;'[2]产值及收款计划（2026）'!$B:$B,'[2]产值及收款计划（2026）'!DJ:DJ)</f>
        <v>0</v>
      </c>
      <c r="DK212" s="256" cm="1">
        <f t="array" aca="1" ref="DK212" ca="1">_xlfn.XLOOKUP($A212&amp;$B212,'[2]产值及收款计划（2026）'!$A:$A&amp;'[2]产值及收款计划（2026）'!$B:$B,'[2]产值及收款计划（2026）'!DK:DK)</f>
        <v>0</v>
      </c>
      <c r="DL212" s="256" cm="1">
        <f t="array" aca="1" ref="DL212" ca="1">_xlfn.XLOOKUP($A212&amp;$B212,'[2]产值及收款计划（2026）'!$A:$A&amp;'[2]产值及收款计划（2026）'!$B:$B,'[2]产值及收款计划（2026）'!DL:DL)</f>
        <v>0</v>
      </c>
      <c r="DM212" s="264"/>
      <c r="DN212" s="250"/>
    </row>
    <row r="213" spans="1:118" ht="20.25" x14ac:dyDescent="0.15">
      <c r="A213" s="254">
        <f t="shared" ca="1" si="14"/>
        <v>32</v>
      </c>
      <c r="B213" s="254" t="s">
        <v>26</v>
      </c>
      <c r="C213" s="255" t="str" cm="1">
        <f t="array" aca="1" ref="C213" ca="1">_xlfn.XLOOKUP($A213&amp;$B213,'[2]产值及收款计划（2026）'!$A:$A&amp;'[2]产值及收款计划（2026）'!$B:$B,'[2]产值及收款计划（2026）'!C:C)</f>
        <v>ZHT2022012400015</v>
      </c>
      <c r="D213" s="255" t="str" cm="1">
        <f t="array" aca="1" ref="D213" ca="1">_xlfn.XLOOKUP($A213&amp;$B213,'[2]产值及收款计划（2026）'!$A:$A&amp;'[2]产值及收款计划（2026）'!$B:$B,'[2]产值及收款计划（2026）'!D:D)</f>
        <v>临港养护基地信息化建设工程项目</v>
      </c>
      <c r="E213" s="256" cm="1">
        <f t="array" aca="1" ref="E213" ca="1">_xlfn.XLOOKUP($A213&amp;$B213,'[2]产值及收款计划（2026）'!$A:$A&amp;'[2]产值及收款计划（2026）'!$B:$B,'[2]产值及收款计划（2026）'!E:E)</f>
        <v>49.2408</v>
      </c>
      <c r="F213" s="256" cm="1">
        <f t="array" aca="1" ref="F213" ca="1">_xlfn.XLOOKUP($A213&amp;$B213,'[2]产值及收款计划（2026）'!$A:$A&amp;'[2]产值及收款计划（2026）'!$B:$B,'[2]产值及收款计划（2026）'!F:F)</f>
        <v>49.2408</v>
      </c>
      <c r="G213" s="256" cm="1">
        <f t="array" aca="1" ref="G213" ca="1">_xlfn.XLOOKUP($A213&amp;$B213,'[2]产值及收款计划（2026）'!$A:$A&amp;'[2]产值及收款计划（2026）'!$B:$B,'[2]产值及收款计划（2026）'!G:G)</f>
        <v>7.2408000000000001</v>
      </c>
      <c r="H213" s="256" cm="1">
        <f t="array" aca="1" ref="H213" ca="1">_xlfn.XLOOKUP($A213&amp;$B213,'[2]产值及收款计划（2026）'!$A:$A&amp;'[2]产值及收款计划（2026）'!$B:$B,'[2]产值及收款计划（2026）'!H:H)</f>
        <v>7.2408000000000001</v>
      </c>
      <c r="I213" s="257" cm="1">
        <f t="array" aca="1" ref="I213" ca="1">_xlfn.XLOOKUP($A213&amp;$B213,'[2]产值及收款计划（2026）'!$A:$A&amp;'[2]产值及收款计划（2026）'!$B:$B,'[2]产值及收款计划（2026）'!I:I)</f>
        <v>0.14704878880927999</v>
      </c>
      <c r="J213" s="258" cm="1">
        <f t="array" aca="1" ref="J213" ca="1">_xlfn.XLOOKUP($A213&amp;$B213,'[2]产值及收款计划（2026）'!$A:$A&amp;'[2]产值及收款计划（2026）'!$B:$B,'[2]产值及收款计划（2026）'!J:J)</f>
        <v>0.09</v>
      </c>
      <c r="K213" s="256" cm="1">
        <f t="array" aca="1" ref="K213" ca="1">_xlfn.XLOOKUP($A213&amp;$B213,'[2]产值及收款计划（2026）'!$A:$A&amp;'[2]产值及收款计划（2026）'!$B:$B,'[2]产值及收款计划（2026）'!K:K)</f>
        <v>0</v>
      </c>
      <c r="L213" s="256" cm="1">
        <f t="array" aca="1" ref="L213" ca="1">_xlfn.XLOOKUP($A213&amp;$B213,'[2]产值及收款计划（2026）'!$A:$A&amp;'[2]产值及收款计划（2026）'!$B:$B,'[2]产值及收款计划（2026）'!L:L)</f>
        <v>0</v>
      </c>
      <c r="M213" s="256" t="str" cm="1">
        <f t="array" aca="1" ref="M213" ca="1">_xlfn.XLOOKUP($A213&amp;$B213,'[2]产值及收款计划（2026）'!$A:$A&amp;'[2]产值及收款计划（2026）'!$B:$B,'[2]产值及收款计划（2026）'!M:M)</f>
        <v>主导</v>
      </c>
      <c r="N213" s="256" t="str" cm="1">
        <f t="array" aca="1" ref="N213" ca="1">_xlfn.XLOOKUP($A213&amp;$B213,'[2]产值及收款计划（2026）'!$A:$A&amp;'[2]产值及收款计划（2026）'!$B:$B,'[2]产值及收款计划（2026）'!N:N)</f>
        <v>邱枫团队</v>
      </c>
      <c r="O213" s="256" t="str" cm="1">
        <f t="array" aca="1" ref="O213" ca="1">_xlfn.XLOOKUP($A213&amp;$B213,'[2]产值及收款计划（2026）'!$A:$A&amp;'[2]产值及收款计划（2026）'!$B:$B,'[2]产值及收款计划（2026）'!O:O)</f>
        <v>丁启明</v>
      </c>
      <c r="P213" s="255" t="str" cm="1">
        <f t="array" aca="1" ref="P213" ca="1">_xlfn.XLOOKUP($A213&amp;$B213,'[2]产值及收款计划（2026）'!$A:$A&amp;'[2]产值及收款计划（2026）'!$B:$B,'[2]产值及收款计划（2026）'!P:P)</f>
        <v>在建</v>
      </c>
      <c r="Q213" s="256" cm="1">
        <f t="array" aca="1" ref="Q213" ca="1">_xlfn.XLOOKUP($A213&amp;$B213,'[2]产值及收款计划（2026）'!$A:$A&amp;'[2]产值及收款计划（2026）'!$B:$B,'[2]产值及收款计划（2026）'!Q:Q)</f>
        <v>0</v>
      </c>
      <c r="R213" s="256" cm="1">
        <f t="array" aca="1" ref="R213" ca="1">_xlfn.XLOOKUP($A213&amp;$B213,'[2]产值及收款计划（2026）'!$A:$A&amp;'[2]产值及收款计划（2026）'!$B:$B,'[2]产值及收款计划（2026）'!R:R)</f>
        <v>0</v>
      </c>
      <c r="S213" s="256" cm="1">
        <f t="array" aca="1" ref="S213" ca="1">_xlfn.XLOOKUP($A213&amp;$B213,'[2]产值及收款计划（2026）'!$A:$A&amp;'[2]产值及收款计划（2026）'!$B:$B,'[2]产值及收款计划（2026）'!S:S)</f>
        <v>0</v>
      </c>
      <c r="T213" s="256" cm="1">
        <f t="array" aca="1" ref="T213" ca="1">_xlfn.XLOOKUP($A213&amp;$B213,'[2]产值及收款计划（2026）'!$A:$A&amp;'[2]产值及收款计划（2026）'!$B:$B,'[2]产值及收款计划（2026）'!T:T)</f>
        <v>31.552</v>
      </c>
      <c r="U213" s="256" cm="1">
        <f t="array" aca="1" ref="U213" ca="1">_xlfn.XLOOKUP($A213&amp;$B213,'[2]产值及收款计划（2026）'!$A:$A&amp;'[2]产值及收款计划（2026）'!$B:$B,'[2]产值及收款计划（2026）'!U:U)</f>
        <v>0</v>
      </c>
      <c r="V213" s="256" cm="1">
        <f t="array" aca="1" ref="V213" ca="1">_xlfn.XLOOKUP($A213&amp;$B213,'[2]产值及收款计划（2026）'!$A:$A&amp;'[2]产值及收款计划（2026）'!$B:$B,'[2]产值及收款计划（2026）'!V:V)</f>
        <v>17.688800000000001</v>
      </c>
      <c r="W213" s="256" cm="1">
        <f t="array" aca="1" ref="W213" ca="1">_xlfn.XLOOKUP($A213&amp;$B213,'[2]产值及收款计划（2026）'!$A:$A&amp;'[2]产值及收款计划（2026）'!$B:$B,'[2]产值及收款计划（2026）'!W:W)</f>
        <v>0</v>
      </c>
      <c r="X213" s="256" cm="1">
        <f t="array" aca="1" ref="X213" ca="1">_xlfn.XLOOKUP($A213&amp;$B213,'[2]产值及收款计划（2026）'!$A:$A&amp;'[2]产值及收款计划（2026）'!$B:$B,'[2]产值及收款计划（2026）'!X:X)</f>
        <v>0</v>
      </c>
      <c r="Y213" s="256" cm="1">
        <f t="array" aca="1" ref="Y213" ca="1">_xlfn.XLOOKUP($A213&amp;$B213,'[2]产值及收款计划（2026）'!$A:$A&amp;'[2]产值及收款计划（2026）'!$B:$B,'[2]产值及收款计划（2026）'!Y:Y)</f>
        <v>0</v>
      </c>
      <c r="Z213" s="256" cm="1">
        <f t="array" aca="1" ref="Z213" ca="1">_xlfn.XLOOKUP($A213&amp;$B213,'[2]产值及收款计划（2026）'!$A:$A&amp;'[2]产值及收款计划（2026）'!$B:$B,'[2]产值及收款计划（2026）'!Z:Z)</f>
        <v>0</v>
      </c>
      <c r="AA213" s="256" cm="1">
        <f t="array" aca="1" ref="AA213" ca="1">_xlfn.XLOOKUP($A213&amp;$B213,'[2]产值及收款计划（2026）'!$A:$A&amp;'[2]产值及收款计划（2026）'!$B:$B,'[2]产值及收款计划（2026）'!AA:AA)</f>
        <v>0</v>
      </c>
      <c r="AB213" s="256" cm="1">
        <f t="array" aca="1" ref="AB213" ca="1">_xlfn.XLOOKUP($A213&amp;$B213,'[2]产值及收款计划（2026）'!$A:$A&amp;'[2]产值及收款计划（2026）'!$B:$B,'[2]产值及收款计划（2026）'!AB:AB)</f>
        <v>2.6669999999999998</v>
      </c>
      <c r="AC213" s="256" cm="1">
        <f t="array" aca="1" ref="AC213" ca="1">_xlfn.XLOOKUP($A213&amp;$B213,'[2]产值及收款计划（2026）'!$A:$A&amp;'[2]产值及收款计划（2026）'!$B:$B,'[2]产值及收款计划（2026）'!AC:AC)</f>
        <v>0</v>
      </c>
      <c r="AD213" s="256" cm="1">
        <f t="array" aca="1" ref="AD213" ca="1">_xlfn.XLOOKUP($A213&amp;$B213,'[2]产值及收款计划（2026）'!$A:$A&amp;'[2]产值及收款计划（2026）'!$B:$B,'[2]产值及收款计划（2026）'!AD:AD)</f>
        <v>0</v>
      </c>
      <c r="AE213" s="256" cm="1">
        <f t="array" aca="1" ref="AE213" ca="1">_xlfn.XLOOKUP($A213&amp;$B213,'[2]产值及收款计划（2026）'!$A:$A&amp;'[2]产值及收款计划（2026）'!$B:$B,'[2]产值及收款计划（2026）'!AE:AE)</f>
        <v>0</v>
      </c>
      <c r="AF213" s="256" cm="1">
        <f t="array" aca="1" ref="AF213" ca="1">_xlfn.XLOOKUP($A213&amp;$B213,'[2]产值及收款计划（2026）'!$A:$A&amp;'[2]产值及收款计划（2026）'!$B:$B,'[2]产值及收款计划（2026）'!AF:AF)</f>
        <v>0</v>
      </c>
      <c r="AG213" s="256" cm="1">
        <f t="array" aca="1" ref="AG213" ca="1">_xlfn.XLOOKUP($A213&amp;$B213,'[2]产值及收款计划（2026）'!$A:$A&amp;'[2]产值及收款计划（2026）'!$B:$B,'[2]产值及收款计划（2026）'!AG:AG)</f>
        <v>0</v>
      </c>
      <c r="AH213" s="256" cm="1">
        <f t="array" aca="1" ref="AH213" ca="1">_xlfn.XLOOKUP($A213&amp;$B213,'[2]产值及收款计划（2026）'!$A:$A&amp;'[2]产值及收款计划（2026）'!$B:$B,'[2]产值及收款计划（2026）'!AH:AH)</f>
        <v>0</v>
      </c>
      <c r="AI213" s="256" cm="1">
        <f t="array" aca="1" ref="AI213" ca="1">_xlfn.XLOOKUP($A213&amp;$B213,'[2]产值及收款计划（2026）'!$A:$A&amp;'[2]产值及收款计划（2026）'!$B:$B,'[2]产值及收款计划（2026）'!AI:AI)</f>
        <v>0</v>
      </c>
      <c r="AJ213" s="256" cm="1">
        <f t="array" aca="1" ref="AJ213" ca="1">_xlfn.XLOOKUP($A213&amp;$B213,'[2]产值及收款计划（2026）'!$A:$A&amp;'[2]产值及收款计划（2026）'!$B:$B,'[2]产值及收款计划（2026）'!AJ:AJ)</f>
        <v>0</v>
      </c>
      <c r="AK213" s="256" cm="1">
        <f t="array" aca="1" ref="AK213" ca="1">_xlfn.XLOOKUP($A213&amp;$B213,'[2]产值及收款计划（2026）'!$A:$A&amp;'[2]产值及收款计划（2026）'!$B:$B,'[2]产值及收款计划（2026）'!AK:AK)</f>
        <v>0</v>
      </c>
      <c r="AL213" s="256" cm="1">
        <f t="array" aca="1" ref="AL213" ca="1">_xlfn.XLOOKUP($A213&amp;$B213,'[2]产值及收款计划（2026）'!$A:$A&amp;'[2]产值及收款计划（2026）'!$B:$B,'[2]产值及收款计划（2026）'!AL:AL)</f>
        <v>0</v>
      </c>
      <c r="AM213" s="263" t="e" cm="1">
        <f t="array" aca="1" ref="AM213" ca="1">_xlfn.LET(_xlpm.勾选月份状态数组,TRANSPOSE('PPT(12-15页）-TOP10'!$A$3:$A$14),_xlpm.选择数据区,IF('PPT(12-15页）-TOP10'!$E$3="收款",$BA213:$BL213,$AA213:$AL213),SUM(_xlfn._xlws.FILTER(_xlpm.选择数据区,_xlpm.勾选月份状态数组,"")))</f>
        <v>#NAME?</v>
      </c>
      <c r="AN213" s="256" t="e" cm="1">
        <f t="array" aca="1" ref="AN213" ca="1">_xlfn.LET(_xlpm.勾选月份状态数组,TRANSPOSE('PPT(12-15页）-TOP10'!$A$3:$A$14),_xlpm.选择数据区,IF('PPT(12-15页）-TOP10'!$E$3="收款",$DA213:$DL213,$CA213:$CL213),SUM(_xlfn._xlws.FILTER(_xlpm.选择数据区,_xlpm.勾选月份状态数组,"")))</f>
        <v>#NAME?</v>
      </c>
      <c r="AO213" s="256">
        <f ca="1">SUM(CA213:CC213)+SUM(AD213:AL213)</f>
        <v>0</v>
      </c>
      <c r="AP213" s="256"/>
      <c r="AQ213" s="256"/>
      <c r="AR213" s="256"/>
      <c r="AS213" s="256" cm="1">
        <f t="array" aca="1" ref="AS213" ca="1">_xlfn.XLOOKUP($A213&amp;$B213,'[2]产值及收款计划（2026）'!$A:$A&amp;'[2]产值及收款计划（2026）'!$B:$B,'[2]产值及收款计划（2026）'!AS:AS)</f>
        <v>0</v>
      </c>
      <c r="AT213" s="256" cm="1">
        <f t="array" aca="1" ref="AT213" ca="1">_xlfn.XLOOKUP($A213&amp;$B213,'[2]产值及收款计划（2026）'!$A:$A&amp;'[2]产值及收款计划（2026）'!$B:$B,'[2]产值及收款计划（2026）'!AT:AT)</f>
        <v>0</v>
      </c>
      <c r="AU213" s="256" cm="1">
        <f t="array" aca="1" ref="AU213" ca="1">_xlfn.XLOOKUP($A213&amp;$B213,'[2]产值及收款计划（2026）'!$A:$A&amp;'[2]产值及收款计划（2026）'!$B:$B,'[2]产值及收款计划（2026）'!AU:AU)</f>
        <v>0</v>
      </c>
      <c r="AV213" s="256" cm="1">
        <f t="array" aca="1" ref="AV213" ca="1">_xlfn.XLOOKUP($A213&amp;$B213,'[2]产值及收款计划（2026）'!$A:$A&amp;'[2]产值及收款计划（2026）'!$B:$B,'[2]产值及收款计划（2026）'!AV:AV)</f>
        <v>0</v>
      </c>
      <c r="AW213" s="256" cm="1">
        <f t="array" aca="1" ref="AW213" ca="1">_xlfn.XLOOKUP($A213&amp;$B213,'[2]产值及收款计划（2026）'!$A:$A&amp;'[2]产值及收款计划（2026）'!$B:$B,'[2]产值及收款计划（2026）'!AW:AW)</f>
        <v>34.219000000000001</v>
      </c>
      <c r="AX213" s="256" cm="1">
        <f t="array" aca="1" ref="AX213" ca="1">_xlfn.XLOOKUP($A213&amp;$B213,'[2]产值及收款计划（2026）'!$A:$A&amp;'[2]产值及收款计划（2026）'!$B:$B,'[2]产值及收款计划（2026）'!AX:AX)</f>
        <v>0</v>
      </c>
      <c r="AY213" s="256" cm="1">
        <f t="array" aca="1" ref="AY213" ca="1">_xlfn.XLOOKUP($A213&amp;$B213,'[2]产值及收款计划（2026）'!$A:$A&amp;'[2]产值及收款计划（2026）'!$B:$B,'[2]产值及收款计划（2026）'!AY:AY)</f>
        <v>15.021800000000001</v>
      </c>
      <c r="AZ213" s="256" cm="1">
        <f t="array" aca="1" ref="AZ213" ca="1">_xlfn.XLOOKUP($A213&amp;$B213,'[2]产值及收款计划（2026）'!$A:$A&amp;'[2]产值及收款计划（2026）'!$B:$B,'[2]产值及收款计划（2026）'!AZ:AZ)</f>
        <v>-2.6669999999999998</v>
      </c>
      <c r="BA213" s="256" cm="1">
        <f t="array" aca="1" ref="BA213" ca="1">_xlfn.XLOOKUP($A213&amp;$B213,'[2]产值及收款计划（2026）'!$A:$A&amp;'[2]产值及收款计划（2026）'!$B:$B,'[2]产值及收款计划（2026）'!BA:BA)</f>
        <v>0</v>
      </c>
      <c r="BB213" s="256" cm="1">
        <f t="array" aca="1" ref="BB213" ca="1">_xlfn.XLOOKUP($A213&amp;$B213,'[2]产值及收款计划（2026）'!$A:$A&amp;'[2]产值及收款计划（2026）'!$B:$B,'[2]产值及收款计划（2026）'!BB:BB)</f>
        <v>0</v>
      </c>
      <c r="BC213" s="256" cm="1">
        <f t="array" aca="1" ref="BC213" ca="1">_xlfn.XLOOKUP($A213&amp;$B213,'[2]产值及收款计划（2026）'!$A:$A&amp;'[2]产值及收款计划（2026）'!$B:$B,'[2]产值及收款计划（2026）'!BC:BC)</f>
        <v>0</v>
      </c>
      <c r="BD213" s="256" cm="1">
        <f t="array" aca="1" ref="BD213" ca="1">_xlfn.XLOOKUP($A213&amp;$B213,'[2]产值及收款计划（2026）'!$A:$A&amp;'[2]产值及收款计划（2026）'!$B:$B,'[2]产值及收款计划（2026）'!BD:BD)</f>
        <v>0</v>
      </c>
      <c r="BE213" s="256" cm="1">
        <f t="array" aca="1" ref="BE213" ca="1">_xlfn.XLOOKUP($A213&amp;$B213,'[2]产值及收款计划（2026）'!$A:$A&amp;'[2]产值及收款计划（2026）'!$B:$B,'[2]产值及收款计划（2026）'!BE:BE)</f>
        <v>0</v>
      </c>
      <c r="BF213" s="256" cm="1">
        <f t="array" aca="1" ref="BF213" ca="1">_xlfn.XLOOKUP($A213&amp;$B213,'[2]产值及收款计划（2026）'!$A:$A&amp;'[2]产值及收款计划（2026）'!$B:$B,'[2]产值及收款计划（2026）'!BF:BF)</f>
        <v>0</v>
      </c>
      <c r="BG213" s="256" cm="1">
        <f t="array" aca="1" ref="BG213" ca="1">_xlfn.XLOOKUP($A213&amp;$B213,'[2]产值及收款计划（2026）'!$A:$A&amp;'[2]产值及收款计划（2026）'!$B:$B,'[2]产值及收款计划（2026）'!BG:BG)</f>
        <v>0</v>
      </c>
      <c r="BH213" s="256" cm="1">
        <f t="array" aca="1" ref="BH213" ca="1">_xlfn.XLOOKUP($A213&amp;$B213,'[2]产值及收款计划（2026）'!$A:$A&amp;'[2]产值及收款计划（2026）'!$B:$B,'[2]产值及收款计划（2026）'!BH:BH)</f>
        <v>0</v>
      </c>
      <c r="BI213" s="256" cm="1">
        <f t="array" aca="1" ref="BI213" ca="1">_xlfn.XLOOKUP($A213&amp;$B213,'[2]产值及收款计划（2026）'!$A:$A&amp;'[2]产值及收款计划（2026）'!$B:$B,'[2]产值及收款计划（2026）'!BI:BI)</f>
        <v>0</v>
      </c>
      <c r="BJ213" s="256" cm="1">
        <f t="array" aca="1" ref="BJ213" ca="1">_xlfn.XLOOKUP($A213&amp;$B213,'[2]产值及收款计划（2026）'!$A:$A&amp;'[2]产值及收款计划（2026）'!$B:$B,'[2]产值及收款计划（2026）'!BJ:BJ)</f>
        <v>0</v>
      </c>
      <c r="BK213" s="256" cm="1">
        <f t="array" aca="1" ref="BK213" ca="1">_xlfn.XLOOKUP($A213&amp;$B213,'[2]产值及收款计划（2026）'!$A:$A&amp;'[2]产值及收款计划（2026）'!$B:$B,'[2]产值及收款计划（2026）'!BK:BK)</f>
        <v>0</v>
      </c>
      <c r="BL213" s="256" cm="1">
        <f t="array" aca="1" ref="BL213" ca="1">_xlfn.XLOOKUP($A213&amp;$B213,'[2]产值及收款计划（2026）'!$A:$A&amp;'[2]产值及收款计划（2026）'!$B:$B,'[2]产值及收款计划（2026）'!BL:BL)</f>
        <v>0</v>
      </c>
      <c r="BM213" s="256"/>
      <c r="BN213" s="256"/>
      <c r="BO213" s="256"/>
      <c r="BP213" s="256"/>
      <c r="BQ213" s="255" t="str" cm="1">
        <f t="array" aca="1" ref="BQ213" ca="1">_xlfn.XLOOKUP($A213&amp;$B213,'[2]产值及收款计划（2026）'!$A:$A&amp;'[2]产值及收款计划（2026）'!$B:$B,'[2]产值及收款计划（2026）'!BQ:BQ)</f>
        <v>上海浦江桥隧运营管理有限公司</v>
      </c>
      <c r="BR213" s="256" t="str" cm="1">
        <f t="array" aca="1" ref="BR213" ca="1">_xlfn.XLOOKUP($A213&amp;$B213,'[2]产值及收款计划（2026）'!$A:$A&amp;'[2]产值及收款计划（2026）'!$B:$B,'[2]产值及收款计划（2026）'!BR:BR)</f>
        <v>主合同核减</v>
      </c>
      <c r="CA213" s="256" cm="1">
        <f t="array" aca="1" ref="CA213" ca="1">_xlfn.XLOOKUP($A213&amp;$B213,'[2]产值及收款计划（2026）'!$A:$A&amp;'[2]产值及收款计划（2026）'!$B:$B,'[2]产值及收款计划（2026）'!CA:CA)</f>
        <v>0</v>
      </c>
      <c r="CB213" s="256" cm="1">
        <f t="array" aca="1" ref="CB213" ca="1">_xlfn.XLOOKUP($A213&amp;$B213,'[2]产值及收款计划（2026）'!$A:$A&amp;'[2]产值及收款计划（2026）'!$B:$B,'[2]产值及收款计划（2026）'!CB:CB)</f>
        <v>0</v>
      </c>
      <c r="CC213" s="256" cm="1">
        <f t="array" aca="1" ref="CC213" ca="1">_xlfn.XLOOKUP($A213&amp;$B213,'[2]产值及收款计划（2026）'!$A:$A&amp;'[2]产值及收款计划（2026）'!$B:$B,'[2]产值及收款计划（2026）'!CC:CC)</f>
        <v>0</v>
      </c>
      <c r="CD213" s="256" cm="1">
        <f t="array" aca="1" ref="CD213" ca="1">_xlfn.XLOOKUP($A213&amp;$B213,'[2]产值及收款计划（2026）'!$A:$A&amp;'[2]产值及收款计划（2026）'!$B:$B,'[2]产值及收款计划（2026）'!CD:CD)</f>
        <v>0</v>
      </c>
      <c r="CE213" s="256" cm="1">
        <f t="array" aca="1" ref="CE213" ca="1">_xlfn.XLOOKUP($A213&amp;$B213,'[2]产值及收款计划（2026）'!$A:$A&amp;'[2]产值及收款计划（2026）'!$B:$B,'[2]产值及收款计划（2026）'!CE:CE)</f>
        <v>0</v>
      </c>
      <c r="CF213" s="256" cm="1">
        <f t="array" aca="1" ref="CF213" ca="1">_xlfn.XLOOKUP($A213&amp;$B213,'[2]产值及收款计划（2026）'!$A:$A&amp;'[2]产值及收款计划（2026）'!$B:$B,'[2]产值及收款计划（2026）'!CF:CF)</f>
        <v>0</v>
      </c>
      <c r="CG213" s="256" cm="1">
        <f t="array" aca="1" ref="CG213" ca="1">_xlfn.XLOOKUP($A213&amp;$B213,'[2]产值及收款计划（2026）'!$A:$A&amp;'[2]产值及收款计划（2026）'!$B:$B,'[2]产值及收款计划（2026）'!CG:CG)</f>
        <v>0</v>
      </c>
      <c r="CH213" s="256" cm="1">
        <f t="array" aca="1" ref="CH213" ca="1">_xlfn.XLOOKUP($A213&amp;$B213,'[2]产值及收款计划（2026）'!$A:$A&amp;'[2]产值及收款计划（2026）'!$B:$B,'[2]产值及收款计划（2026）'!CH:CH)</f>
        <v>0</v>
      </c>
      <c r="CI213" s="256" cm="1">
        <f t="array" aca="1" ref="CI213" ca="1">_xlfn.XLOOKUP($A213&amp;$B213,'[2]产值及收款计划（2026）'!$A:$A&amp;'[2]产值及收款计划（2026）'!$B:$B,'[2]产值及收款计划（2026）'!CI:CI)</f>
        <v>0</v>
      </c>
      <c r="CJ213" s="256" cm="1">
        <f t="array" aca="1" ref="CJ213" ca="1">_xlfn.XLOOKUP($A213&amp;$B213,'[2]产值及收款计划（2026）'!$A:$A&amp;'[2]产值及收款计划（2026）'!$B:$B,'[2]产值及收款计划（2026）'!CJ:CJ)</f>
        <v>0</v>
      </c>
      <c r="CK213" s="256" cm="1">
        <f t="array" aca="1" ref="CK213" ca="1">_xlfn.XLOOKUP($A213&amp;$B213,'[2]产值及收款计划（2026）'!$A:$A&amp;'[2]产值及收款计划（2026）'!$B:$B,'[2]产值及收款计划（2026）'!CK:CK)</f>
        <v>0</v>
      </c>
      <c r="CL213" s="256" cm="1">
        <f t="array" aca="1" ref="CL213" ca="1">_xlfn.XLOOKUP($A213&amp;$B213,'[2]产值及收款计划（2026）'!$A:$A&amp;'[2]产值及收款计划（2026）'!$B:$B,'[2]产值及收款计划（2026）'!CL:CL)</f>
        <v>0</v>
      </c>
      <c r="DA213" s="256" cm="1">
        <f t="array" aca="1" ref="DA213" ca="1">_xlfn.XLOOKUP($A213&amp;$B213,'[2]产值及收款计划（2026）'!$A:$A&amp;'[2]产值及收款计划（2026）'!$B:$B,'[2]产值及收款计划（2026）'!DA:DA)</f>
        <v>0</v>
      </c>
      <c r="DB213" s="256" cm="1">
        <f t="array" aca="1" ref="DB213" ca="1">_xlfn.XLOOKUP($A213&amp;$B213,'[2]产值及收款计划（2026）'!$A:$A&amp;'[2]产值及收款计划（2026）'!$B:$B,'[2]产值及收款计划（2026）'!DB:DB)</f>
        <v>0</v>
      </c>
      <c r="DC213" s="256" cm="1">
        <f t="array" aca="1" ref="DC213" ca="1">_xlfn.XLOOKUP($A213&amp;$B213,'[2]产值及收款计划（2026）'!$A:$A&amp;'[2]产值及收款计划（2026）'!$B:$B,'[2]产值及收款计划（2026）'!DC:DC)</f>
        <v>0</v>
      </c>
      <c r="DD213" s="256" cm="1">
        <f t="array" aca="1" ref="DD213" ca="1">_xlfn.XLOOKUP($A213&amp;$B213,'[2]产值及收款计划（2026）'!$A:$A&amp;'[2]产值及收款计划（2026）'!$B:$B,'[2]产值及收款计划（2026）'!DD:DD)</f>
        <v>0</v>
      </c>
      <c r="DE213" s="256" cm="1">
        <f t="array" aca="1" ref="DE213" ca="1">_xlfn.XLOOKUP($A213&amp;$B213,'[2]产值及收款计划（2026）'!$A:$A&amp;'[2]产值及收款计划（2026）'!$B:$B,'[2]产值及收款计划（2026）'!DE:DE)</f>
        <v>0</v>
      </c>
      <c r="DF213" s="256" cm="1">
        <f t="array" aca="1" ref="DF213" ca="1">_xlfn.XLOOKUP($A213&amp;$B213,'[2]产值及收款计划（2026）'!$A:$A&amp;'[2]产值及收款计划（2026）'!$B:$B,'[2]产值及收款计划（2026）'!DF:DF)</f>
        <v>0</v>
      </c>
      <c r="DG213" s="256" cm="1">
        <f t="array" aca="1" ref="DG213" ca="1">_xlfn.XLOOKUP($A213&amp;$B213,'[2]产值及收款计划（2026）'!$A:$A&amp;'[2]产值及收款计划（2026）'!$B:$B,'[2]产值及收款计划（2026）'!DG:DG)</f>
        <v>0</v>
      </c>
      <c r="DH213" s="256" cm="1">
        <f t="array" aca="1" ref="DH213" ca="1">_xlfn.XLOOKUP($A213&amp;$B213,'[2]产值及收款计划（2026）'!$A:$A&amp;'[2]产值及收款计划（2026）'!$B:$B,'[2]产值及收款计划（2026）'!DH:DH)</f>
        <v>0</v>
      </c>
      <c r="DI213" s="256" cm="1">
        <f t="array" aca="1" ref="DI213" ca="1">_xlfn.XLOOKUP($A213&amp;$B213,'[2]产值及收款计划（2026）'!$A:$A&amp;'[2]产值及收款计划（2026）'!$B:$B,'[2]产值及收款计划（2026）'!DI:DI)</f>
        <v>0</v>
      </c>
      <c r="DJ213" s="256" cm="1">
        <f t="array" aca="1" ref="DJ213" ca="1">_xlfn.XLOOKUP($A213&amp;$B213,'[2]产值及收款计划（2026）'!$A:$A&amp;'[2]产值及收款计划（2026）'!$B:$B,'[2]产值及收款计划（2026）'!DJ:DJ)</f>
        <v>0</v>
      </c>
      <c r="DK213" s="256" cm="1">
        <f t="array" aca="1" ref="DK213" ca="1">_xlfn.XLOOKUP($A213&amp;$B213,'[2]产值及收款计划（2026）'!$A:$A&amp;'[2]产值及收款计划（2026）'!$B:$B,'[2]产值及收款计划（2026）'!DK:DK)</f>
        <v>0</v>
      </c>
      <c r="DL213" s="256" cm="1">
        <f t="array" aca="1" ref="DL213" ca="1">_xlfn.XLOOKUP($A213&amp;$B213,'[2]产值及收款计划（2026）'!$A:$A&amp;'[2]产值及收款计划（2026）'!$B:$B,'[2]产值及收款计划（2026）'!DL:DL)</f>
        <v>0</v>
      </c>
      <c r="DM213" s="264"/>
      <c r="DN213" s="250"/>
    </row>
    <row r="214" spans="1:118" ht="20.25" x14ac:dyDescent="0.15">
      <c r="A214" s="254">
        <f t="shared" ca="1" si="14"/>
        <v>33</v>
      </c>
      <c r="B214" s="254" t="s">
        <v>26</v>
      </c>
      <c r="C214" s="255" t="str" cm="1">
        <f t="array" aca="1" ref="C214" ca="1">_xlfn.XLOOKUP($A214&amp;$B214,'[2]产值及收款计划（2026）'!$A:$A&amp;'[2]产值及收款计划（2026）'!$B:$B,'[2]产值及收款计划（2026）'!C:C)</f>
        <v>ZHT2022050900037</v>
      </c>
      <c r="D214" s="255" t="str" cm="1">
        <f t="array" aca="1" ref="D214" ca="1">_xlfn.XLOOKUP($A214&amp;$B214,'[2]产值及收款计划（2026）'!$A:$A&amp;'[2]产值及收款计划（2026）'!$B:$B,'[2]产值及收款计划（2026）'!D:D)</f>
        <v>地下实验室科研数据动态管理平台项目</v>
      </c>
      <c r="E214" s="256" cm="1">
        <f t="array" aca="1" ref="E214" ca="1">_xlfn.XLOOKUP($A214&amp;$B214,'[2]产值及收款计划（2026）'!$A:$A&amp;'[2]产值及收款计划（2026）'!$B:$B,'[2]产值及收款计划（2026）'!E:E)</f>
        <v>2952</v>
      </c>
      <c r="F214" s="256" cm="1">
        <f t="array" aca="1" ref="F214" ca="1">_xlfn.XLOOKUP($A214&amp;$B214,'[2]产值及收款计划（2026）'!$A:$A&amp;'[2]产值及收款计划（2026）'!$B:$B,'[2]产值及收款计划（2026）'!F:F)</f>
        <v>150</v>
      </c>
      <c r="G214" s="256" cm="1">
        <f t="array" aca="1" ref="G214" ca="1">_xlfn.XLOOKUP($A214&amp;$B214,'[2]产值及收款计划（2026）'!$A:$A&amp;'[2]产值及收款计划（2026）'!$B:$B,'[2]产值及收款计划（2026）'!G:G)</f>
        <v>150</v>
      </c>
      <c r="H214" s="256" cm="1">
        <f t="array" aca="1" ref="H214" ca="1">_xlfn.XLOOKUP($A214&amp;$B214,'[2]产值及收款计划（2026）'!$A:$A&amp;'[2]产值及收款计划（2026）'!$B:$B,'[2]产值及收款计划（2026）'!H:H)</f>
        <v>150</v>
      </c>
      <c r="I214" s="257" cm="1">
        <f t="array" aca="1" ref="I214" ca="1">_xlfn.XLOOKUP($A214&amp;$B214,'[2]产值及收款计划（2026）'!$A:$A&amp;'[2]产值及收款计划（2026）'!$B:$B,'[2]产值及收款计划（2026）'!I:I)</f>
        <v>1</v>
      </c>
      <c r="J214" s="258" cm="1">
        <f t="array" aca="1" ref="J214" ca="1">_xlfn.XLOOKUP($A214&amp;$B214,'[2]产值及收款计划（2026）'!$A:$A&amp;'[2]产值及收款计划（2026）'!$B:$B,'[2]产值及收款计划（2026）'!J:J)</f>
        <v>0.125794173995319</v>
      </c>
      <c r="K214" s="256" cm="1">
        <f t="array" aca="1" ref="K214" ca="1">_xlfn.XLOOKUP($A214&amp;$B214,'[2]产值及收款计划（2026）'!$A:$A&amp;'[2]产值及收款计划（2026）'!$B:$B,'[2]产值及收款计划（2026）'!K:K)</f>
        <v>0</v>
      </c>
      <c r="L214" s="256" cm="1">
        <f t="array" aca="1" ref="L214" ca="1">_xlfn.XLOOKUP($A214&amp;$B214,'[2]产值及收款计划（2026）'!$A:$A&amp;'[2]产值及收款计划（2026）'!$B:$B,'[2]产值及收款计划（2026）'!L:L)</f>
        <v>0</v>
      </c>
      <c r="M214" s="256" cm="1">
        <f t="array" aca="1" ref="M214" ca="1">_xlfn.XLOOKUP($A214&amp;$B214,'[2]产值及收款计划（2026）'!$A:$A&amp;'[2]产值及收款计划（2026）'!$B:$B,'[2]产值及收款计划（2026）'!M:M)</f>
        <v>0</v>
      </c>
      <c r="N214" s="256" t="str" cm="1">
        <f t="array" aca="1" ref="N214" ca="1">_xlfn.XLOOKUP($A214&amp;$B214,'[2]产值及收款计划（2026）'!$A:$A&amp;'[2]产值及收款计划（2026）'!$B:$B,'[2]产值及收款计划（2026）'!N:N)</f>
        <v>孔祥平团队</v>
      </c>
      <c r="O214" s="256" t="str" cm="1">
        <f t="array" aca="1" ref="O214" ca="1">_xlfn.XLOOKUP($A214&amp;$B214,'[2]产值及收款计划（2026）'!$A:$A&amp;'[2]产值及收款计划（2026）'!$B:$B,'[2]产值及收款计划（2026）'!O:O)</f>
        <v>张智伟</v>
      </c>
      <c r="P214" s="255" t="str" cm="1">
        <f t="array" aca="1" ref="P214" ca="1">_xlfn.XLOOKUP($A214&amp;$B214,'[2]产值及收款计划（2026）'!$A:$A&amp;'[2]产值及收款计划（2026）'!$B:$B,'[2]产值及收款计划（2026）'!P:P)</f>
        <v>在建</v>
      </c>
      <c r="Q214" s="256" cm="1">
        <f t="array" aca="1" ref="Q214" ca="1">_xlfn.XLOOKUP($A214&amp;$B214,'[2]产值及收款计划（2026）'!$A:$A&amp;'[2]产值及收款计划（2026）'!$B:$B,'[2]产值及收款计划（2026）'!Q:Q)</f>
        <v>0</v>
      </c>
      <c r="R214" s="256" cm="1">
        <f t="array" aca="1" ref="R214" ca="1">_xlfn.XLOOKUP($A214&amp;$B214,'[2]产值及收款计划（2026）'!$A:$A&amp;'[2]产值及收款计划（2026）'!$B:$B,'[2]产值及收款计划（2026）'!R:R)</f>
        <v>0</v>
      </c>
      <c r="S214" s="256" cm="1">
        <f t="array" aca="1" ref="S214" ca="1">_xlfn.XLOOKUP($A214&amp;$B214,'[2]产值及收款计划（2026）'!$A:$A&amp;'[2]产值及收款计划（2026）'!$B:$B,'[2]产值及收款计划（2026）'!S:S)</f>
        <v>0</v>
      </c>
      <c r="T214" s="256" cm="1">
        <f t="array" aca="1" ref="T214" ca="1">_xlfn.XLOOKUP($A214&amp;$B214,'[2]产值及收款计划（2026）'!$A:$A&amp;'[2]产值及收款计划（2026）'!$B:$B,'[2]产值及收款计划（2026）'!T:T)</f>
        <v>1277.1034999999999</v>
      </c>
      <c r="U214" s="256" cm="1">
        <f t="array" aca="1" ref="U214" ca="1">_xlfn.XLOOKUP($A214&amp;$B214,'[2]产值及收款计划（2026）'!$A:$A&amp;'[2]产值及收款计划（2026）'!$B:$B,'[2]产值及收款计划（2026）'!U:U)</f>
        <v>0</v>
      </c>
      <c r="V214" s="256" cm="1">
        <f t="array" aca="1" ref="V214" ca="1">_xlfn.XLOOKUP($A214&amp;$B214,'[2]产值及收款计划（2026）'!$A:$A&amp;'[2]产值及收款计划（2026）'!$B:$B,'[2]产值及收款计划（2026）'!V:V)</f>
        <v>1674.8965000000001</v>
      </c>
      <c r="W214" s="256" cm="1">
        <f t="array" aca="1" ref="W214" ca="1">_xlfn.XLOOKUP($A214&amp;$B214,'[2]产值及收款计划（2026）'!$A:$A&amp;'[2]产值及收款计划（2026）'!$B:$B,'[2]产值及收款计划（2026）'!W:W)</f>
        <v>0</v>
      </c>
      <c r="X214" s="256" cm="1">
        <f t="array" aca="1" ref="X214" ca="1">_xlfn.XLOOKUP($A214&amp;$B214,'[2]产值及收款计划（2026）'!$A:$A&amp;'[2]产值及收款计划（2026）'!$B:$B,'[2]产值及收款计划（2026）'!X:X)</f>
        <v>0</v>
      </c>
      <c r="Y214" s="256" cm="1">
        <f t="array" aca="1" ref="Y214" ca="1">_xlfn.XLOOKUP($A214&amp;$B214,'[2]产值及收款计划（2026）'!$A:$A&amp;'[2]产值及收款计划（2026）'!$B:$B,'[2]产值及收款计划（2026）'!Y:Y)</f>
        <v>0</v>
      </c>
      <c r="Z214" s="256" cm="1">
        <f t="array" aca="1" ref="Z214" ca="1">_xlfn.XLOOKUP($A214&amp;$B214,'[2]产值及收款计划（2026）'!$A:$A&amp;'[2]产值及收款计划（2026）'!$B:$B,'[2]产值及收款计划（2026）'!Z:Z)</f>
        <v>0</v>
      </c>
      <c r="AA214" s="256" cm="1">
        <f t="array" aca="1" ref="AA214" ca="1">_xlfn.XLOOKUP($A214&amp;$B214,'[2]产值及收款计划（2026）'!$A:$A&amp;'[2]产值及收款计划（2026）'!$B:$B,'[2]产值及收款计划（2026）'!AA:AA)</f>
        <v>0</v>
      </c>
      <c r="AB214" s="256" cm="1">
        <f t="array" aca="1" ref="AB214" ca="1">_xlfn.XLOOKUP($A214&amp;$B214,'[2]产值及收款计划（2026）'!$A:$A&amp;'[2]产值及收款计划（2026）'!$B:$B,'[2]产值及收款计划（2026）'!AB:AB)</f>
        <v>0</v>
      </c>
      <c r="AC214" s="256" cm="1">
        <f t="array" aca="1" ref="AC214" ca="1">_xlfn.XLOOKUP($A214&amp;$B214,'[2]产值及收款计划（2026）'!$A:$A&amp;'[2]产值及收款计划（2026）'!$B:$B,'[2]产值及收款计划（2026）'!AC:AC)</f>
        <v>0</v>
      </c>
      <c r="AD214" s="256" cm="1">
        <f t="array" aca="1" ref="AD214" ca="1">_xlfn.XLOOKUP($A214&amp;$B214,'[2]产值及收款计划（2026）'!$A:$A&amp;'[2]产值及收款计划（2026）'!$B:$B,'[2]产值及收款计划（2026）'!AD:AD)</f>
        <v>0</v>
      </c>
      <c r="AE214" s="256" cm="1">
        <f t="array" aca="1" ref="AE214" ca="1">_xlfn.XLOOKUP($A214&amp;$B214,'[2]产值及收款计划（2026）'!$A:$A&amp;'[2]产值及收款计划（2026）'!$B:$B,'[2]产值及收款计划（2026）'!AE:AE)</f>
        <v>0</v>
      </c>
      <c r="AF214" s="256" cm="1">
        <f t="array" aca="1" ref="AF214" ca="1">_xlfn.XLOOKUP($A214&amp;$B214,'[2]产值及收款计划（2026）'!$A:$A&amp;'[2]产值及收款计划（2026）'!$B:$B,'[2]产值及收款计划（2026）'!AF:AF)</f>
        <v>0</v>
      </c>
      <c r="AG214" s="256" cm="1">
        <f t="array" aca="1" ref="AG214" ca="1">_xlfn.XLOOKUP($A214&amp;$B214,'[2]产值及收款计划（2026）'!$A:$A&amp;'[2]产值及收款计划（2026）'!$B:$B,'[2]产值及收款计划（2026）'!AG:AG)</f>
        <v>0</v>
      </c>
      <c r="AH214" s="256" cm="1">
        <f t="array" aca="1" ref="AH214" ca="1">_xlfn.XLOOKUP($A214&amp;$B214,'[2]产值及收款计划（2026）'!$A:$A&amp;'[2]产值及收款计划（2026）'!$B:$B,'[2]产值及收款计划（2026）'!AH:AH)</f>
        <v>0</v>
      </c>
      <c r="AI214" s="256" cm="1">
        <f t="array" aca="1" ref="AI214" ca="1">_xlfn.XLOOKUP($A214&amp;$B214,'[2]产值及收款计划（2026）'!$A:$A&amp;'[2]产值及收款计划（2026）'!$B:$B,'[2]产值及收款计划（2026）'!AI:AI)</f>
        <v>0</v>
      </c>
      <c r="AJ214" s="256" cm="1">
        <f t="array" aca="1" ref="AJ214" ca="1">_xlfn.XLOOKUP($A214&amp;$B214,'[2]产值及收款计划（2026）'!$A:$A&amp;'[2]产值及收款计划（2026）'!$B:$B,'[2]产值及收款计划（2026）'!AJ:AJ)</f>
        <v>0</v>
      </c>
      <c r="AK214" s="256" cm="1">
        <f t="array" aca="1" ref="AK214" ca="1">_xlfn.XLOOKUP($A214&amp;$B214,'[2]产值及收款计划（2026）'!$A:$A&amp;'[2]产值及收款计划（2026）'!$B:$B,'[2]产值及收款计划（2026）'!AK:AK)</f>
        <v>0</v>
      </c>
      <c r="AL214" s="256" cm="1">
        <f t="array" aca="1" ref="AL214" ca="1">_xlfn.XLOOKUP($A214&amp;$B214,'[2]产值及收款计划（2026）'!$A:$A&amp;'[2]产值及收款计划（2026）'!$B:$B,'[2]产值及收款计划（2026）'!AL:AL)</f>
        <v>0</v>
      </c>
      <c r="AM214" s="263" t="e" cm="1">
        <f t="array" aca="1" ref="AM214" ca="1">_xlfn.LET(_xlpm.勾选月份状态数组,TRANSPOSE('PPT(12-15页）-TOP10'!$A$3:$A$14),_xlpm.选择数据区,IF('PPT(12-15页）-TOP10'!$E$3="收款",$BA214:$BL214,$AA214:$AL214),SUM(_xlfn._xlws.FILTER(_xlpm.选择数据区,_xlpm.勾选月份状态数组,"")))</f>
        <v>#NAME?</v>
      </c>
      <c r="AN214" s="256" t="e" cm="1">
        <f t="array" aca="1" ref="AN214" ca="1">_xlfn.LET(_xlpm.勾选月份状态数组,TRANSPOSE('PPT(12-15页）-TOP10'!$A$3:$A$14),_xlpm.选择数据区,IF('PPT(12-15页）-TOP10'!$E$3="收款",$DA214:$DL214,$CA214:$CL214),SUM(_xlfn._xlws.FILTER(_xlpm.选择数据区,_xlpm.勾选月份状态数组,"")))</f>
        <v>#NAME?</v>
      </c>
      <c r="AO214" s="256">
        <f ca="1">SUM(CA214:CC214)+SUM(AD214:AL214)</f>
        <v>0</v>
      </c>
      <c r="AP214" s="256"/>
      <c r="AQ214" s="256"/>
      <c r="AR214" s="256"/>
      <c r="AS214" s="256" cm="1">
        <f t="array" aca="1" ref="AS214" ca="1">_xlfn.XLOOKUP($A214&amp;$B214,'[2]产值及收款计划（2026）'!$A:$A&amp;'[2]产值及收款计划（2026）'!$B:$B,'[2]产值及收款计划（2026）'!AS:AS)</f>
        <v>0</v>
      </c>
      <c r="AT214" s="256" cm="1">
        <f t="array" aca="1" ref="AT214" ca="1">_xlfn.XLOOKUP($A214&amp;$B214,'[2]产值及收款计划（2026）'!$A:$A&amp;'[2]产值及收款计划（2026）'!$B:$B,'[2]产值及收款计划（2026）'!AT:AT)</f>
        <v>0</v>
      </c>
      <c r="AU214" s="256" cm="1">
        <f t="array" aca="1" ref="AU214" ca="1">_xlfn.XLOOKUP($A214&amp;$B214,'[2]产值及收款计划（2026）'!$A:$A&amp;'[2]产值及收款计划（2026）'!$B:$B,'[2]产值及收款计划（2026）'!AU:AU)</f>
        <v>0</v>
      </c>
      <c r="AV214" s="256" cm="1">
        <f t="array" aca="1" ref="AV214" ca="1">_xlfn.XLOOKUP($A214&amp;$B214,'[2]产值及收款计划（2026）'!$A:$A&amp;'[2]产值及收款计划（2026）'!$B:$B,'[2]产值及收款计划（2026）'!AV:AV)</f>
        <v>0</v>
      </c>
      <c r="AW214" s="256" cm="1">
        <f t="array" aca="1" ref="AW214" ca="1">_xlfn.XLOOKUP($A214&amp;$B214,'[2]产值及收款计划（2026）'!$A:$A&amp;'[2]产值及收款计划（2026）'!$B:$B,'[2]产值及收款计划（2026）'!AW:AW)</f>
        <v>1163.5995</v>
      </c>
      <c r="AX214" s="256" cm="1">
        <f t="array" aca="1" ref="AX214" ca="1">_xlfn.XLOOKUP($A214&amp;$B214,'[2]产值及收款计划（2026）'!$A:$A&amp;'[2]产值及收款计划（2026）'!$B:$B,'[2]产值及收款计划（2026）'!AX:AX)</f>
        <v>0</v>
      </c>
      <c r="AY214" s="256" cm="1">
        <f t="array" aca="1" ref="AY214" ca="1">_xlfn.XLOOKUP($A214&amp;$B214,'[2]产值及收款计划（2026）'!$A:$A&amp;'[2]产值及收款计划（2026）'!$B:$B,'[2]产值及收款计划（2026）'!AY:AY)</f>
        <v>1788.4005</v>
      </c>
      <c r="AZ214" s="256" cm="1">
        <f t="array" aca="1" ref="AZ214" ca="1">_xlfn.XLOOKUP($A214&amp;$B214,'[2]产值及收款计划（2026）'!$A:$A&amp;'[2]产值及收款计划（2026）'!$B:$B,'[2]产值及收款计划（2026）'!AZ:AZ)</f>
        <v>113.504</v>
      </c>
      <c r="BA214" s="256" cm="1">
        <f t="array" aca="1" ref="BA214" ca="1">_xlfn.XLOOKUP($A214&amp;$B214,'[2]产值及收款计划（2026）'!$A:$A&amp;'[2]产值及收款计划（2026）'!$B:$B,'[2]产值及收款计划（2026）'!BA:BA)</f>
        <v>0</v>
      </c>
      <c r="BB214" s="256" cm="1">
        <f t="array" aca="1" ref="BB214" ca="1">_xlfn.XLOOKUP($A214&amp;$B214,'[2]产值及收款计划（2026）'!$A:$A&amp;'[2]产值及收款计划（2026）'!$B:$B,'[2]产值及收款计划（2026）'!BB:BB)</f>
        <v>0</v>
      </c>
      <c r="BC214" s="256" cm="1">
        <f t="array" aca="1" ref="BC214" ca="1">_xlfn.XLOOKUP($A214&amp;$B214,'[2]产值及收款计划（2026）'!$A:$A&amp;'[2]产值及收款计划（2026）'!$B:$B,'[2]产值及收款计划（2026）'!BC:BC)</f>
        <v>0</v>
      </c>
      <c r="BD214" s="256" cm="1">
        <f t="array" aca="1" ref="BD214" ca="1">_xlfn.XLOOKUP($A214&amp;$B214,'[2]产值及收款计划（2026）'!$A:$A&amp;'[2]产值及收款计划（2026）'!$B:$B,'[2]产值及收款计划（2026）'!BD:BD)</f>
        <v>0</v>
      </c>
      <c r="BE214" s="256" cm="1">
        <f t="array" aca="1" ref="BE214" ca="1">_xlfn.XLOOKUP($A214&amp;$B214,'[2]产值及收款计划（2026）'!$A:$A&amp;'[2]产值及收款计划（2026）'!$B:$B,'[2]产值及收款计划（2026）'!BE:BE)</f>
        <v>0</v>
      </c>
      <c r="BF214" s="256" cm="1">
        <f t="array" aca="1" ref="BF214" ca="1">_xlfn.XLOOKUP($A214&amp;$B214,'[2]产值及收款计划（2026）'!$A:$A&amp;'[2]产值及收款计划（2026）'!$B:$B,'[2]产值及收款计划（2026）'!BF:BF)</f>
        <v>0</v>
      </c>
      <c r="BG214" s="256" cm="1">
        <f t="array" aca="1" ref="BG214" ca="1">_xlfn.XLOOKUP($A214&amp;$B214,'[2]产值及收款计划（2026）'!$A:$A&amp;'[2]产值及收款计划（2026）'!$B:$B,'[2]产值及收款计划（2026）'!BG:BG)</f>
        <v>0</v>
      </c>
      <c r="BH214" s="256" cm="1">
        <f t="array" aca="1" ref="BH214" ca="1">_xlfn.XLOOKUP($A214&amp;$B214,'[2]产值及收款计划（2026）'!$A:$A&amp;'[2]产值及收款计划（2026）'!$B:$B,'[2]产值及收款计划（2026）'!BH:BH)</f>
        <v>0</v>
      </c>
      <c r="BI214" s="256" cm="1">
        <f t="array" aca="1" ref="BI214" ca="1">_xlfn.XLOOKUP($A214&amp;$B214,'[2]产值及收款计划（2026）'!$A:$A&amp;'[2]产值及收款计划（2026）'!$B:$B,'[2]产值及收款计划（2026）'!BI:BI)</f>
        <v>0</v>
      </c>
      <c r="BJ214" s="256" cm="1">
        <f t="array" aca="1" ref="BJ214" ca="1">_xlfn.XLOOKUP($A214&amp;$B214,'[2]产值及收款计划（2026）'!$A:$A&amp;'[2]产值及收款计划（2026）'!$B:$B,'[2]产值及收款计划（2026）'!BJ:BJ)</f>
        <v>0</v>
      </c>
      <c r="BK214" s="256" cm="1">
        <f t="array" aca="1" ref="BK214" ca="1">_xlfn.XLOOKUP($A214&amp;$B214,'[2]产值及收款计划（2026）'!$A:$A&amp;'[2]产值及收款计划（2026）'!$B:$B,'[2]产值及收款计划（2026）'!BK:BK)</f>
        <v>0</v>
      </c>
      <c r="BL214" s="256" cm="1">
        <f t="array" aca="1" ref="BL214" ca="1">_xlfn.XLOOKUP($A214&amp;$B214,'[2]产值及收款计划（2026）'!$A:$A&amp;'[2]产值及收款计划（2026）'!$B:$B,'[2]产值及收款计划（2026）'!BL:BL)</f>
        <v>0</v>
      </c>
      <c r="BM214" s="256"/>
      <c r="BN214" s="256"/>
      <c r="BO214" s="256"/>
      <c r="BP214" s="256"/>
      <c r="BQ214" s="255" t="str" cm="1">
        <f t="array" aca="1" ref="BQ214" ca="1">_xlfn.XLOOKUP($A214&amp;$B214,'[2]产值及收款计划（2026）'!$A:$A&amp;'[2]产值及收款计划（2026）'!$B:$B,'[2]产值及收款计划（2026）'!BQ:BQ)</f>
        <v>核工业北京地质研究院</v>
      </c>
      <c r="BR214" s="256" cm="1">
        <f t="array" aca="1" ref="BR214" ca="1">_xlfn.XLOOKUP($A214&amp;$B214,'[2]产值及收款计划（2026）'!$A:$A&amp;'[2]产值及收款计划（2026）'!$B:$B,'[2]产值及收款计划（2026）'!BR:BR)</f>
        <v>0</v>
      </c>
      <c r="CA214" s="256" cm="1">
        <f t="array" aca="1" ref="CA214" ca="1">_xlfn.XLOOKUP($A214&amp;$B214,'[2]产值及收款计划（2026）'!$A:$A&amp;'[2]产值及收款计划（2026）'!$B:$B,'[2]产值及收款计划（2026）'!CA:CA)</f>
        <v>0</v>
      </c>
      <c r="CB214" s="256" cm="1">
        <f t="array" aca="1" ref="CB214" ca="1">_xlfn.XLOOKUP($A214&amp;$B214,'[2]产值及收款计划（2026）'!$A:$A&amp;'[2]产值及收款计划（2026）'!$B:$B,'[2]产值及收款计划（2026）'!CB:CB)</f>
        <v>0</v>
      </c>
      <c r="CC214" s="256" cm="1">
        <f t="array" aca="1" ref="CC214" ca="1">_xlfn.XLOOKUP($A214&amp;$B214,'[2]产值及收款计划（2026）'!$A:$A&amp;'[2]产值及收款计划（2026）'!$B:$B,'[2]产值及收款计划（2026）'!CC:CC)</f>
        <v>0</v>
      </c>
      <c r="CD214" s="256" cm="1">
        <f t="array" aca="1" ref="CD214" ca="1">_xlfn.XLOOKUP($A214&amp;$B214,'[2]产值及收款计划（2026）'!$A:$A&amp;'[2]产值及收款计划（2026）'!$B:$B,'[2]产值及收款计划（2026）'!CD:CD)</f>
        <v>0</v>
      </c>
      <c r="CE214" s="256" cm="1">
        <f t="array" aca="1" ref="CE214" ca="1">_xlfn.XLOOKUP($A214&amp;$B214,'[2]产值及收款计划（2026）'!$A:$A&amp;'[2]产值及收款计划（2026）'!$B:$B,'[2]产值及收款计划（2026）'!CE:CE)</f>
        <v>0</v>
      </c>
      <c r="CF214" s="256" cm="1">
        <f t="array" aca="1" ref="CF214" ca="1">_xlfn.XLOOKUP($A214&amp;$B214,'[2]产值及收款计划（2026）'!$A:$A&amp;'[2]产值及收款计划（2026）'!$B:$B,'[2]产值及收款计划（2026）'!CF:CF)</f>
        <v>0</v>
      </c>
      <c r="CG214" s="256" cm="1">
        <f t="array" aca="1" ref="CG214" ca="1">_xlfn.XLOOKUP($A214&amp;$B214,'[2]产值及收款计划（2026）'!$A:$A&amp;'[2]产值及收款计划（2026）'!$B:$B,'[2]产值及收款计划（2026）'!CG:CG)</f>
        <v>0</v>
      </c>
      <c r="CH214" s="256" cm="1">
        <f t="array" aca="1" ref="CH214" ca="1">_xlfn.XLOOKUP($A214&amp;$B214,'[2]产值及收款计划（2026）'!$A:$A&amp;'[2]产值及收款计划（2026）'!$B:$B,'[2]产值及收款计划（2026）'!CH:CH)</f>
        <v>0</v>
      </c>
      <c r="CI214" s="256" cm="1">
        <f t="array" aca="1" ref="CI214" ca="1">_xlfn.XLOOKUP($A214&amp;$B214,'[2]产值及收款计划（2026）'!$A:$A&amp;'[2]产值及收款计划（2026）'!$B:$B,'[2]产值及收款计划（2026）'!CI:CI)</f>
        <v>0</v>
      </c>
      <c r="CJ214" s="256" cm="1">
        <f t="array" aca="1" ref="CJ214" ca="1">_xlfn.XLOOKUP($A214&amp;$B214,'[2]产值及收款计划（2026）'!$A:$A&amp;'[2]产值及收款计划（2026）'!$B:$B,'[2]产值及收款计划（2026）'!CJ:CJ)</f>
        <v>0</v>
      </c>
      <c r="CK214" s="256" cm="1">
        <f t="array" aca="1" ref="CK214" ca="1">_xlfn.XLOOKUP($A214&amp;$B214,'[2]产值及收款计划（2026）'!$A:$A&amp;'[2]产值及收款计划（2026）'!$B:$B,'[2]产值及收款计划（2026）'!CK:CK)</f>
        <v>0</v>
      </c>
      <c r="CL214" s="256" cm="1">
        <f t="array" aca="1" ref="CL214" ca="1">_xlfn.XLOOKUP($A214&amp;$B214,'[2]产值及收款计划（2026）'!$A:$A&amp;'[2]产值及收款计划（2026）'!$B:$B,'[2]产值及收款计划（2026）'!CL:CL)</f>
        <v>0</v>
      </c>
      <c r="DA214" s="256" cm="1">
        <f t="array" aca="1" ref="DA214" ca="1">_xlfn.XLOOKUP($A214&amp;$B214,'[2]产值及收款计划（2026）'!$A:$A&amp;'[2]产值及收款计划（2026）'!$B:$B,'[2]产值及收款计划（2026）'!DA:DA)</f>
        <v>0</v>
      </c>
      <c r="DB214" s="256" cm="1">
        <f t="array" aca="1" ref="DB214" ca="1">_xlfn.XLOOKUP($A214&amp;$B214,'[2]产值及收款计划（2026）'!$A:$A&amp;'[2]产值及收款计划（2026）'!$B:$B,'[2]产值及收款计划（2026）'!DB:DB)</f>
        <v>0</v>
      </c>
      <c r="DC214" s="256" cm="1">
        <f t="array" aca="1" ref="DC214" ca="1">_xlfn.XLOOKUP($A214&amp;$B214,'[2]产值及收款计划（2026）'!$A:$A&amp;'[2]产值及收款计划（2026）'!$B:$B,'[2]产值及收款计划（2026）'!DC:DC)</f>
        <v>0</v>
      </c>
      <c r="DD214" s="256" cm="1">
        <f t="array" aca="1" ref="DD214" ca="1">_xlfn.XLOOKUP($A214&amp;$B214,'[2]产值及收款计划（2026）'!$A:$A&amp;'[2]产值及收款计划（2026）'!$B:$B,'[2]产值及收款计划（2026）'!DD:DD)</f>
        <v>0</v>
      </c>
      <c r="DE214" s="256" cm="1">
        <f t="array" aca="1" ref="DE214" ca="1">_xlfn.XLOOKUP($A214&amp;$B214,'[2]产值及收款计划（2026）'!$A:$A&amp;'[2]产值及收款计划（2026）'!$B:$B,'[2]产值及收款计划（2026）'!DE:DE)</f>
        <v>0</v>
      </c>
      <c r="DF214" s="256" cm="1">
        <f t="array" aca="1" ref="DF214" ca="1">_xlfn.XLOOKUP($A214&amp;$B214,'[2]产值及收款计划（2026）'!$A:$A&amp;'[2]产值及收款计划（2026）'!$B:$B,'[2]产值及收款计划（2026）'!DF:DF)</f>
        <v>0</v>
      </c>
      <c r="DG214" s="256" cm="1">
        <f t="array" aca="1" ref="DG214" ca="1">_xlfn.XLOOKUP($A214&amp;$B214,'[2]产值及收款计划（2026）'!$A:$A&amp;'[2]产值及收款计划（2026）'!$B:$B,'[2]产值及收款计划（2026）'!DG:DG)</f>
        <v>0</v>
      </c>
      <c r="DH214" s="256" cm="1">
        <f t="array" aca="1" ref="DH214" ca="1">_xlfn.XLOOKUP($A214&amp;$B214,'[2]产值及收款计划（2026）'!$A:$A&amp;'[2]产值及收款计划（2026）'!$B:$B,'[2]产值及收款计划（2026）'!DH:DH)</f>
        <v>0</v>
      </c>
      <c r="DI214" s="256" cm="1">
        <f t="array" aca="1" ref="DI214" ca="1">_xlfn.XLOOKUP($A214&amp;$B214,'[2]产值及收款计划（2026）'!$A:$A&amp;'[2]产值及收款计划（2026）'!$B:$B,'[2]产值及收款计划（2026）'!DI:DI)</f>
        <v>0</v>
      </c>
      <c r="DJ214" s="256" cm="1">
        <f t="array" aca="1" ref="DJ214" ca="1">_xlfn.XLOOKUP($A214&amp;$B214,'[2]产值及收款计划（2026）'!$A:$A&amp;'[2]产值及收款计划（2026）'!$B:$B,'[2]产值及收款计划（2026）'!DJ:DJ)</f>
        <v>0</v>
      </c>
      <c r="DK214" s="256" cm="1">
        <f t="array" aca="1" ref="DK214" ca="1">_xlfn.XLOOKUP($A214&amp;$B214,'[2]产值及收款计划（2026）'!$A:$A&amp;'[2]产值及收款计划（2026）'!$B:$B,'[2]产值及收款计划（2026）'!DK:DK)</f>
        <v>0</v>
      </c>
      <c r="DL214" s="256" cm="1">
        <f t="array" aca="1" ref="DL214" ca="1">_xlfn.XLOOKUP($A214&amp;$B214,'[2]产值及收款计划（2026）'!$A:$A&amp;'[2]产值及收款计划（2026）'!$B:$B,'[2]产值及收款计划（2026）'!DL:DL)</f>
        <v>0</v>
      </c>
      <c r="DM214" s="264"/>
      <c r="DN214" s="250"/>
    </row>
    <row r="215" spans="1:118" ht="20.25" x14ac:dyDescent="0.15">
      <c r="A215" s="254">
        <f t="shared" ca="1" si="14"/>
        <v>34</v>
      </c>
      <c r="B215" s="254" t="s">
        <v>26</v>
      </c>
      <c r="C215" s="255" t="str" cm="1">
        <f t="array" aca="1" ref="C215" ca="1">_xlfn.XLOOKUP($A215&amp;$B215,'[2]产值及收款计划（2026）'!$A:$A&amp;'[2]产值及收款计划（2026）'!$B:$B,'[2]产值及收款计划（2026）'!C:C)</f>
        <v>ZHT2022082400069</v>
      </c>
      <c r="D215" s="255" t="str" cm="1">
        <f t="array" aca="1" ref="D215" ca="1">_xlfn.XLOOKUP($A215&amp;$B215,'[2]产值及收款计划（2026）'!$A:$A&amp;'[2]产值及收款计划（2026）'!$B:$B,'[2]产值及收款计划（2026）'!D:D)</f>
        <v>嘉浏智慧高速机电系统施工项目专业分包合同</v>
      </c>
      <c r="E215" s="256" cm="1">
        <f t="array" aca="1" ref="E215" ca="1">_xlfn.XLOOKUP($A215&amp;$B215,'[2]产值及收款计划（2026）'!$A:$A&amp;'[2]产值及收款计划（2026）'!$B:$B,'[2]产值及收款计划（2026）'!E:E)</f>
        <v>169.411</v>
      </c>
      <c r="F215" s="256" cm="1">
        <f t="array" aca="1" ref="F215" ca="1">_xlfn.XLOOKUP($A215&amp;$B215,'[2]产值及收款计划（2026）'!$A:$A&amp;'[2]产值及收款计划（2026）'!$B:$B,'[2]产值及收款计划（2026）'!F:F)</f>
        <v>169.411</v>
      </c>
      <c r="G215" s="256" cm="1">
        <f t="array" aca="1" ref="G215" ca="1">_xlfn.XLOOKUP($A215&amp;$B215,'[2]产值及收款计划（2026）'!$A:$A&amp;'[2]产值及收款计划（2026）'!$B:$B,'[2]产值及收款计划（2026）'!G:G)</f>
        <v>93.340999999999994</v>
      </c>
      <c r="H215" s="256" cm="1">
        <f t="array" aca="1" ref="H215" ca="1">_xlfn.XLOOKUP($A215&amp;$B215,'[2]产值及收款计划（2026）'!$A:$A&amp;'[2]产值及收款计划（2026）'!$B:$B,'[2]产值及收款计划（2026）'!H:H)</f>
        <v>93.340999999999994</v>
      </c>
      <c r="I215" s="257" cm="1">
        <f t="array" aca="1" ref="I215" ca="1">_xlfn.XLOOKUP($A215&amp;$B215,'[2]产值及收款计划（2026）'!$A:$A&amp;'[2]产值及收款计划（2026）'!$B:$B,'[2]产值及收款计划（2026）'!I:I)</f>
        <v>0.55097366758947197</v>
      </c>
      <c r="J215" s="258" cm="1">
        <f t="array" aca="1" ref="J215" ca="1">_xlfn.XLOOKUP($A215&amp;$B215,'[2]产值及收款计划（2026）'!$A:$A&amp;'[2]产值及收款计划（2026）'!$B:$B,'[2]产值及收款计划（2026）'!J:J)</f>
        <v>0.09</v>
      </c>
      <c r="K215" s="256" cm="1">
        <f t="array" aca="1" ref="K215" ca="1">_xlfn.XLOOKUP($A215&amp;$B215,'[2]产值及收款计划（2026）'!$A:$A&amp;'[2]产值及收款计划（2026）'!$B:$B,'[2]产值及收款计划（2026）'!K:K)</f>
        <v>0</v>
      </c>
      <c r="L215" s="256" cm="1">
        <f t="array" aca="1" ref="L215" ca="1">_xlfn.XLOOKUP($A215&amp;$B215,'[2]产值及收款计划（2026）'!$A:$A&amp;'[2]产值及收款计划（2026）'!$B:$B,'[2]产值及收款计划（2026）'!L:L)</f>
        <v>0</v>
      </c>
      <c r="M215" s="256" t="str" cm="1">
        <f t="array" aca="1" ref="M215" ca="1">_xlfn.XLOOKUP($A215&amp;$B215,'[2]产值及收款计划（2026）'!$A:$A&amp;'[2]产值及收款计划（2026）'!$B:$B,'[2]产值及收款计划（2026）'!M:M)</f>
        <v>主导</v>
      </c>
      <c r="N215" s="256" t="str" cm="1">
        <f t="array" aca="1" ref="N215" ca="1">_xlfn.XLOOKUP($A215&amp;$B215,'[2]产值及收款计划（2026）'!$A:$A&amp;'[2]产值及收款计划（2026）'!$B:$B,'[2]产值及收款计划（2026）'!N:N)</f>
        <v>邱枫团队</v>
      </c>
      <c r="O215" s="256" t="str" cm="1">
        <f t="array" aca="1" ref="O215" ca="1">_xlfn.XLOOKUP($A215&amp;$B215,'[2]产值及收款计划（2026）'!$A:$A&amp;'[2]产值及收款计划（2026）'!$B:$B,'[2]产值及收款计划（2026）'!O:O)</f>
        <v>邱枫</v>
      </c>
      <c r="P215" s="255" t="str" cm="1">
        <f t="array" aca="1" ref="P215" ca="1">_xlfn.XLOOKUP($A215&amp;$B215,'[2]产值及收款计划（2026）'!$A:$A&amp;'[2]产值及收款计划（2026）'!$B:$B,'[2]产值及收款计划（2026）'!P:P)</f>
        <v>25已完结</v>
      </c>
      <c r="Q215" s="256" cm="1">
        <f t="array" aca="1" ref="Q215" ca="1">_xlfn.XLOOKUP($A215&amp;$B215,'[2]产值及收款计划（2026）'!$A:$A&amp;'[2]产值及收款计划（2026）'!$B:$B,'[2]产值及收款计划（2026）'!Q:Q)</f>
        <v>0</v>
      </c>
      <c r="R215" s="256" cm="1">
        <f t="array" aca="1" ref="R215" ca="1">_xlfn.XLOOKUP($A215&amp;$B215,'[2]产值及收款计划（2026）'!$A:$A&amp;'[2]产值及收款计划（2026）'!$B:$B,'[2]产值及收款计划（2026）'!R:R)</f>
        <v>0</v>
      </c>
      <c r="S215" s="256" cm="1">
        <f t="array" aca="1" ref="S215" ca="1">_xlfn.XLOOKUP($A215&amp;$B215,'[2]产值及收款计划（2026）'!$A:$A&amp;'[2]产值及收款计划（2026）'!$B:$B,'[2]产值及收款计划（2026）'!S:S)</f>
        <v>0</v>
      </c>
      <c r="T215" s="256" cm="1">
        <f t="array" aca="1" ref="T215" ca="1">_xlfn.XLOOKUP($A215&amp;$B215,'[2]产值及收款计划（2026）'!$A:$A&amp;'[2]产值及收款计划（2026）'!$B:$B,'[2]产值及收款计划（2026）'!T:T)</f>
        <v>169.411</v>
      </c>
      <c r="U215" s="256" cm="1">
        <f t="array" aca="1" ref="U215" ca="1">_xlfn.XLOOKUP($A215&amp;$B215,'[2]产值及收款计划（2026）'!$A:$A&amp;'[2]产值及收款计划（2026）'!$B:$B,'[2]产值及收款计划（2026）'!U:U)</f>
        <v>0</v>
      </c>
      <c r="V215" s="256" cm="1">
        <f t="array" aca="1" ref="V215" ca="1">_xlfn.XLOOKUP($A215&amp;$B215,'[2]产值及收款计划（2026）'!$A:$A&amp;'[2]产值及收款计划（2026）'!$B:$B,'[2]产值及收款计划（2026）'!V:V)</f>
        <v>0</v>
      </c>
      <c r="W215" s="256" cm="1">
        <f t="array" aca="1" ref="W215" ca="1">_xlfn.XLOOKUP($A215&amp;$B215,'[2]产值及收款计划（2026）'!$A:$A&amp;'[2]产值及收款计划（2026）'!$B:$B,'[2]产值及收款计划（2026）'!W:W)</f>
        <v>0</v>
      </c>
      <c r="X215" s="256" cm="1">
        <f t="array" aca="1" ref="X215" ca="1">_xlfn.XLOOKUP($A215&amp;$B215,'[2]产值及收款计划（2026）'!$A:$A&amp;'[2]产值及收款计划（2026）'!$B:$B,'[2]产值及收款计划（2026）'!X:X)</f>
        <v>0</v>
      </c>
      <c r="Y215" s="256" cm="1">
        <f t="array" aca="1" ref="Y215" ca="1">_xlfn.XLOOKUP($A215&amp;$B215,'[2]产值及收款计划（2026）'!$A:$A&amp;'[2]产值及收款计划（2026）'!$B:$B,'[2]产值及收款计划（2026）'!Y:Y)</f>
        <v>0</v>
      </c>
      <c r="Z215" s="256" cm="1">
        <f t="array" aca="1" ref="Z215" ca="1">_xlfn.XLOOKUP($A215&amp;$B215,'[2]产值及收款计划（2026）'!$A:$A&amp;'[2]产值及收款计划（2026）'!$B:$B,'[2]产值及收款计划（2026）'!Z:Z)</f>
        <v>0</v>
      </c>
      <c r="AA215" s="256" cm="1">
        <f t="array" aca="1" ref="AA215" ca="1">_xlfn.XLOOKUP($A215&amp;$B215,'[2]产值及收款计划（2026）'!$A:$A&amp;'[2]产值及收款计划（2026）'!$B:$B,'[2]产值及收款计划（2026）'!AA:AA)</f>
        <v>0</v>
      </c>
      <c r="AB215" s="256" cm="1">
        <f t="array" aca="1" ref="AB215" ca="1">_xlfn.XLOOKUP($A215&amp;$B215,'[2]产值及收款计划（2026）'!$A:$A&amp;'[2]产值及收款计划（2026）'!$B:$B,'[2]产值及收款计划（2026）'!AB:AB)</f>
        <v>0</v>
      </c>
      <c r="AC215" s="256" cm="1">
        <f t="array" aca="1" ref="AC215" ca="1">_xlfn.XLOOKUP($A215&amp;$B215,'[2]产值及收款计划（2026）'!$A:$A&amp;'[2]产值及收款计划（2026）'!$B:$B,'[2]产值及收款计划（2026）'!AC:AC)</f>
        <v>0</v>
      </c>
      <c r="AD215" s="256" cm="1">
        <f t="array" aca="1" ref="AD215" ca="1">_xlfn.XLOOKUP($A215&amp;$B215,'[2]产值及收款计划（2026）'!$A:$A&amp;'[2]产值及收款计划（2026）'!$B:$B,'[2]产值及收款计划（2026）'!AD:AD)</f>
        <v>0</v>
      </c>
      <c r="AE215" s="256" cm="1">
        <f t="array" aca="1" ref="AE215" ca="1">_xlfn.XLOOKUP($A215&amp;$B215,'[2]产值及收款计划（2026）'!$A:$A&amp;'[2]产值及收款计划（2026）'!$B:$B,'[2]产值及收款计划（2026）'!AE:AE)</f>
        <v>0</v>
      </c>
      <c r="AF215" s="256" cm="1">
        <f t="array" aca="1" ref="AF215" ca="1">_xlfn.XLOOKUP($A215&amp;$B215,'[2]产值及收款计划（2026）'!$A:$A&amp;'[2]产值及收款计划（2026）'!$B:$B,'[2]产值及收款计划（2026）'!AF:AF)</f>
        <v>0</v>
      </c>
      <c r="AG215" s="256" cm="1">
        <f t="array" aca="1" ref="AG215" ca="1">_xlfn.XLOOKUP($A215&amp;$B215,'[2]产值及收款计划（2026）'!$A:$A&amp;'[2]产值及收款计划（2026）'!$B:$B,'[2]产值及收款计划（2026）'!AG:AG)</f>
        <v>0</v>
      </c>
      <c r="AH215" s="256" cm="1">
        <f t="array" aca="1" ref="AH215" ca="1">_xlfn.XLOOKUP($A215&amp;$B215,'[2]产值及收款计划（2026）'!$A:$A&amp;'[2]产值及收款计划（2026）'!$B:$B,'[2]产值及收款计划（2026）'!AH:AH)</f>
        <v>0</v>
      </c>
      <c r="AI215" s="256" cm="1">
        <f t="array" aca="1" ref="AI215" ca="1">_xlfn.XLOOKUP($A215&amp;$B215,'[2]产值及收款计划（2026）'!$A:$A&amp;'[2]产值及收款计划（2026）'!$B:$B,'[2]产值及收款计划（2026）'!AI:AI)</f>
        <v>0</v>
      </c>
      <c r="AJ215" s="256" cm="1">
        <f t="array" aca="1" ref="AJ215" ca="1">_xlfn.XLOOKUP($A215&amp;$B215,'[2]产值及收款计划（2026）'!$A:$A&amp;'[2]产值及收款计划（2026）'!$B:$B,'[2]产值及收款计划（2026）'!AJ:AJ)</f>
        <v>0</v>
      </c>
      <c r="AK215" s="256" cm="1">
        <f t="array" aca="1" ref="AK215" ca="1">_xlfn.XLOOKUP($A215&amp;$B215,'[2]产值及收款计划（2026）'!$A:$A&amp;'[2]产值及收款计划（2026）'!$B:$B,'[2]产值及收款计划（2026）'!AK:AK)</f>
        <v>0</v>
      </c>
      <c r="AL215" s="256" cm="1">
        <f t="array" aca="1" ref="AL215" ca="1">_xlfn.XLOOKUP($A215&amp;$B215,'[2]产值及收款计划（2026）'!$A:$A&amp;'[2]产值及收款计划（2026）'!$B:$B,'[2]产值及收款计划（2026）'!AL:AL)</f>
        <v>0</v>
      </c>
      <c r="AM215" s="263" t="e" cm="1">
        <f t="array" aca="1" ref="AM215" ca="1">_xlfn.LET(_xlpm.勾选月份状态数组,TRANSPOSE('PPT(12-15页）-TOP10'!$A$3:$A$14),_xlpm.选择数据区,IF('PPT(12-15页）-TOP10'!$E$3="收款",$BA215:$BL215,$AA215:$AL215),SUM(_xlfn._xlws.FILTER(_xlpm.选择数据区,_xlpm.勾选月份状态数组,"")))</f>
        <v>#NAME?</v>
      </c>
      <c r="AN215" s="256" t="e" cm="1">
        <f t="array" aca="1" ref="AN215" ca="1">_xlfn.LET(_xlpm.勾选月份状态数组,TRANSPOSE('PPT(12-15页）-TOP10'!$A$3:$A$14),_xlpm.选择数据区,IF('PPT(12-15页）-TOP10'!$E$3="收款",$DA215:$DL215,$CA215:$CL215),SUM(_xlfn._xlws.FILTER(_xlpm.选择数据区,_xlpm.勾选月份状态数组,"")))</f>
        <v>#NAME?</v>
      </c>
      <c r="AO215" s="256">
        <f ca="1">SUM(CA215:CC215)+SUM(AD215:AL215)</f>
        <v>0</v>
      </c>
      <c r="AP215" s="256"/>
      <c r="AQ215" s="256"/>
      <c r="AR215" s="256"/>
      <c r="AS215" s="256" cm="1">
        <f t="array" aca="1" ref="AS215" ca="1">_xlfn.XLOOKUP($A215&amp;$B215,'[2]产值及收款计划（2026）'!$A:$A&amp;'[2]产值及收款计划（2026）'!$B:$B,'[2]产值及收款计划（2026）'!AS:AS)</f>
        <v>0</v>
      </c>
      <c r="AT215" s="256" cm="1">
        <f t="array" aca="1" ref="AT215" ca="1">_xlfn.XLOOKUP($A215&amp;$B215,'[2]产值及收款计划（2026）'!$A:$A&amp;'[2]产值及收款计划（2026）'!$B:$B,'[2]产值及收款计划（2026）'!AT:AT)</f>
        <v>0</v>
      </c>
      <c r="AU215" s="256" cm="1">
        <f t="array" aca="1" ref="AU215" ca="1">_xlfn.XLOOKUP($A215&amp;$B215,'[2]产值及收款计划（2026）'!$A:$A&amp;'[2]产值及收款计划（2026）'!$B:$B,'[2]产值及收款计划（2026）'!AU:AU)</f>
        <v>0</v>
      </c>
      <c r="AV215" s="256" cm="1">
        <f t="array" aca="1" ref="AV215" ca="1">_xlfn.XLOOKUP($A215&amp;$B215,'[2]产值及收款计划（2026）'!$A:$A&amp;'[2]产值及收款计划（2026）'!$B:$B,'[2]产值及收款计划（2026）'!AV:AV)</f>
        <v>0</v>
      </c>
      <c r="AW215" s="256" cm="1">
        <f t="array" aca="1" ref="AW215" ca="1">_xlfn.XLOOKUP($A215&amp;$B215,'[2]产值及收款计划（2026）'!$A:$A&amp;'[2]产值及收款计划（2026）'!$B:$B,'[2]产值及收款计划（2026）'!AW:AW)</f>
        <v>152.4699</v>
      </c>
      <c r="AX215" s="256" cm="1">
        <f t="array" aca="1" ref="AX215" ca="1">_xlfn.XLOOKUP($A215&amp;$B215,'[2]产值及收款计划（2026）'!$A:$A&amp;'[2]产值及收款计划（2026）'!$B:$B,'[2]产值及收款计划（2026）'!AX:AX)</f>
        <v>16.941099999999999</v>
      </c>
      <c r="AY215" s="256" cm="1">
        <f t="array" aca="1" ref="AY215" ca="1">_xlfn.XLOOKUP($A215&amp;$B215,'[2]产值及收款计划（2026）'!$A:$A&amp;'[2]产值及收款计划（2026）'!$B:$B,'[2]产值及收款计划（2026）'!AY:AY)</f>
        <v>0</v>
      </c>
      <c r="AZ215" s="256" cm="1">
        <f t="array" aca="1" ref="AZ215" ca="1">_xlfn.XLOOKUP($A215&amp;$B215,'[2]产值及收款计划（2026）'!$A:$A&amp;'[2]产值及收款计划（2026）'!$B:$B,'[2]产值及收款计划（2026）'!AZ:AZ)</f>
        <v>0</v>
      </c>
      <c r="BA215" s="256" cm="1">
        <f t="array" aca="1" ref="BA215" ca="1">_xlfn.XLOOKUP($A215&amp;$B215,'[2]产值及收款计划（2026）'!$A:$A&amp;'[2]产值及收款计划（2026）'!$B:$B,'[2]产值及收款计划（2026）'!BA:BA)</f>
        <v>0</v>
      </c>
      <c r="BB215" s="256" cm="1">
        <f t="array" aca="1" ref="BB215" ca="1">_xlfn.XLOOKUP($A215&amp;$B215,'[2]产值及收款计划（2026）'!$A:$A&amp;'[2]产值及收款计划（2026）'!$B:$B,'[2]产值及收款计划（2026）'!BB:BB)</f>
        <v>16.941099999999999</v>
      </c>
      <c r="BC215" s="256" cm="1">
        <f t="array" aca="1" ref="BC215" ca="1">_xlfn.XLOOKUP($A215&amp;$B215,'[2]产值及收款计划（2026）'!$A:$A&amp;'[2]产值及收款计划（2026）'!$B:$B,'[2]产值及收款计划（2026）'!BC:BC)</f>
        <v>0</v>
      </c>
      <c r="BD215" s="256" cm="1">
        <f t="array" aca="1" ref="BD215" ca="1">_xlfn.XLOOKUP($A215&amp;$B215,'[2]产值及收款计划（2026）'!$A:$A&amp;'[2]产值及收款计划（2026）'!$B:$B,'[2]产值及收款计划（2026）'!BD:BD)</f>
        <v>0</v>
      </c>
      <c r="BE215" s="256" cm="1">
        <f t="array" aca="1" ref="BE215" ca="1">_xlfn.XLOOKUP($A215&amp;$B215,'[2]产值及收款计划（2026）'!$A:$A&amp;'[2]产值及收款计划（2026）'!$B:$B,'[2]产值及收款计划（2026）'!BE:BE)</f>
        <v>0</v>
      </c>
      <c r="BF215" s="256" cm="1">
        <f t="array" aca="1" ref="BF215" ca="1">_xlfn.XLOOKUP($A215&amp;$B215,'[2]产值及收款计划（2026）'!$A:$A&amp;'[2]产值及收款计划（2026）'!$B:$B,'[2]产值及收款计划（2026）'!BF:BF)</f>
        <v>0</v>
      </c>
      <c r="BG215" s="256" cm="1">
        <f t="array" aca="1" ref="BG215" ca="1">_xlfn.XLOOKUP($A215&amp;$B215,'[2]产值及收款计划（2026）'!$A:$A&amp;'[2]产值及收款计划（2026）'!$B:$B,'[2]产值及收款计划（2026）'!BG:BG)</f>
        <v>0</v>
      </c>
      <c r="BH215" s="256" cm="1">
        <f t="array" aca="1" ref="BH215" ca="1">_xlfn.XLOOKUP($A215&amp;$B215,'[2]产值及收款计划（2026）'!$A:$A&amp;'[2]产值及收款计划（2026）'!$B:$B,'[2]产值及收款计划（2026）'!BH:BH)</f>
        <v>0</v>
      </c>
      <c r="BI215" s="256" cm="1">
        <f t="array" aca="1" ref="BI215" ca="1">_xlfn.XLOOKUP($A215&amp;$B215,'[2]产值及收款计划（2026）'!$A:$A&amp;'[2]产值及收款计划（2026）'!$B:$B,'[2]产值及收款计划（2026）'!BI:BI)</f>
        <v>0</v>
      </c>
      <c r="BJ215" s="256" cm="1">
        <f t="array" aca="1" ref="BJ215" ca="1">_xlfn.XLOOKUP($A215&amp;$B215,'[2]产值及收款计划（2026）'!$A:$A&amp;'[2]产值及收款计划（2026）'!$B:$B,'[2]产值及收款计划（2026）'!BJ:BJ)</f>
        <v>0</v>
      </c>
      <c r="BK215" s="256" cm="1">
        <f t="array" aca="1" ref="BK215" ca="1">_xlfn.XLOOKUP($A215&amp;$B215,'[2]产值及收款计划（2026）'!$A:$A&amp;'[2]产值及收款计划（2026）'!$B:$B,'[2]产值及收款计划（2026）'!BK:BK)</f>
        <v>0</v>
      </c>
      <c r="BL215" s="256" cm="1">
        <f t="array" aca="1" ref="BL215" ca="1">_xlfn.XLOOKUP($A215&amp;$B215,'[2]产值及收款计划（2026）'!$A:$A&amp;'[2]产值及收款计划（2026）'!$B:$B,'[2]产值及收款计划（2026）'!BL:BL)</f>
        <v>0</v>
      </c>
      <c r="BM215" s="256"/>
      <c r="BN215" s="256"/>
      <c r="BO215" s="256"/>
      <c r="BP215" s="256"/>
      <c r="BQ215" s="255" t="str" cm="1">
        <f t="array" aca="1" ref="BQ215" ca="1">_xlfn.XLOOKUP($A215&amp;$B215,'[2]产值及收款计划（2026）'!$A:$A&amp;'[2]产值及收款计划（2026）'!$B:$B,'[2]产值及收款计划（2026）'!BQ:BQ)</f>
        <v>上海智能交通有限公司</v>
      </c>
      <c r="BR215" s="256" cm="1">
        <f t="array" aca="1" ref="BR215" ca="1">_xlfn.XLOOKUP($A215&amp;$B215,'[2]产值及收款计划（2026）'!$A:$A&amp;'[2]产值及收款计划（2026）'!$B:$B,'[2]产值及收款计划（2026）'!BR:BR)</f>
        <v>0</v>
      </c>
      <c r="CA215" s="256" cm="1">
        <f t="array" aca="1" ref="CA215" ca="1">_xlfn.XLOOKUP($A215&amp;$B215,'[2]产值及收款计划（2026）'!$A:$A&amp;'[2]产值及收款计划（2026）'!$B:$B,'[2]产值及收款计划（2026）'!CA:CA)</f>
        <v>0</v>
      </c>
      <c r="CB215" s="256" cm="1">
        <f t="array" aca="1" ref="CB215" ca="1">_xlfn.XLOOKUP($A215&amp;$B215,'[2]产值及收款计划（2026）'!$A:$A&amp;'[2]产值及收款计划（2026）'!$B:$B,'[2]产值及收款计划（2026）'!CB:CB)</f>
        <v>0</v>
      </c>
      <c r="CC215" s="256" cm="1">
        <f t="array" aca="1" ref="CC215" ca="1">_xlfn.XLOOKUP($A215&amp;$B215,'[2]产值及收款计划（2026）'!$A:$A&amp;'[2]产值及收款计划（2026）'!$B:$B,'[2]产值及收款计划（2026）'!CC:CC)</f>
        <v>0</v>
      </c>
      <c r="CD215" s="256" cm="1">
        <f t="array" aca="1" ref="CD215" ca="1">_xlfn.XLOOKUP($A215&amp;$B215,'[2]产值及收款计划（2026）'!$A:$A&amp;'[2]产值及收款计划（2026）'!$B:$B,'[2]产值及收款计划（2026）'!CD:CD)</f>
        <v>0</v>
      </c>
      <c r="CE215" s="256" cm="1">
        <f t="array" aca="1" ref="CE215" ca="1">_xlfn.XLOOKUP($A215&amp;$B215,'[2]产值及收款计划（2026）'!$A:$A&amp;'[2]产值及收款计划（2026）'!$B:$B,'[2]产值及收款计划（2026）'!CE:CE)</f>
        <v>0</v>
      </c>
      <c r="CF215" s="256" cm="1">
        <f t="array" aca="1" ref="CF215" ca="1">_xlfn.XLOOKUP($A215&amp;$B215,'[2]产值及收款计划（2026）'!$A:$A&amp;'[2]产值及收款计划（2026）'!$B:$B,'[2]产值及收款计划（2026）'!CF:CF)</f>
        <v>0</v>
      </c>
      <c r="CG215" s="256" cm="1">
        <f t="array" aca="1" ref="CG215" ca="1">_xlfn.XLOOKUP($A215&amp;$B215,'[2]产值及收款计划（2026）'!$A:$A&amp;'[2]产值及收款计划（2026）'!$B:$B,'[2]产值及收款计划（2026）'!CG:CG)</f>
        <v>0</v>
      </c>
      <c r="CH215" s="256" cm="1">
        <f t="array" aca="1" ref="CH215" ca="1">_xlfn.XLOOKUP($A215&amp;$B215,'[2]产值及收款计划（2026）'!$A:$A&amp;'[2]产值及收款计划（2026）'!$B:$B,'[2]产值及收款计划（2026）'!CH:CH)</f>
        <v>0</v>
      </c>
      <c r="CI215" s="256" cm="1">
        <f t="array" aca="1" ref="CI215" ca="1">_xlfn.XLOOKUP($A215&amp;$B215,'[2]产值及收款计划（2026）'!$A:$A&amp;'[2]产值及收款计划（2026）'!$B:$B,'[2]产值及收款计划（2026）'!CI:CI)</f>
        <v>0</v>
      </c>
      <c r="CJ215" s="256" cm="1">
        <f t="array" aca="1" ref="CJ215" ca="1">_xlfn.XLOOKUP($A215&amp;$B215,'[2]产值及收款计划（2026）'!$A:$A&amp;'[2]产值及收款计划（2026）'!$B:$B,'[2]产值及收款计划（2026）'!CJ:CJ)</f>
        <v>0</v>
      </c>
      <c r="CK215" s="256" cm="1">
        <f t="array" aca="1" ref="CK215" ca="1">_xlfn.XLOOKUP($A215&amp;$B215,'[2]产值及收款计划（2026）'!$A:$A&amp;'[2]产值及收款计划（2026）'!$B:$B,'[2]产值及收款计划（2026）'!CK:CK)</f>
        <v>0</v>
      </c>
      <c r="CL215" s="256" cm="1">
        <f t="array" aca="1" ref="CL215" ca="1">_xlfn.XLOOKUP($A215&amp;$B215,'[2]产值及收款计划（2026）'!$A:$A&amp;'[2]产值及收款计划（2026）'!$B:$B,'[2]产值及收款计划（2026）'!CL:CL)</f>
        <v>0</v>
      </c>
      <c r="DA215" s="256" cm="1">
        <f t="array" aca="1" ref="DA215" ca="1">_xlfn.XLOOKUP($A215&amp;$B215,'[2]产值及收款计划（2026）'!$A:$A&amp;'[2]产值及收款计划（2026）'!$B:$B,'[2]产值及收款计划（2026）'!DA:DA)</f>
        <v>0</v>
      </c>
      <c r="DB215" s="256" cm="1">
        <f t="array" aca="1" ref="DB215" ca="1">_xlfn.XLOOKUP($A215&amp;$B215,'[2]产值及收款计划（2026）'!$A:$A&amp;'[2]产值及收款计划（2026）'!$B:$B,'[2]产值及收款计划（2026）'!DB:DB)</f>
        <v>16.941099999999999</v>
      </c>
      <c r="DC215" s="256" cm="1">
        <f t="array" aca="1" ref="DC215" ca="1">_xlfn.XLOOKUP($A215&amp;$B215,'[2]产值及收款计划（2026）'!$A:$A&amp;'[2]产值及收款计划（2026）'!$B:$B,'[2]产值及收款计划（2026）'!DC:DC)</f>
        <v>0</v>
      </c>
      <c r="DD215" s="256" cm="1">
        <f t="array" aca="1" ref="DD215" ca="1">_xlfn.XLOOKUP($A215&amp;$B215,'[2]产值及收款计划（2026）'!$A:$A&amp;'[2]产值及收款计划（2026）'!$B:$B,'[2]产值及收款计划（2026）'!DD:DD)</f>
        <v>0</v>
      </c>
      <c r="DE215" s="256" cm="1">
        <f t="array" aca="1" ref="DE215" ca="1">_xlfn.XLOOKUP($A215&amp;$B215,'[2]产值及收款计划（2026）'!$A:$A&amp;'[2]产值及收款计划（2026）'!$B:$B,'[2]产值及收款计划（2026）'!DE:DE)</f>
        <v>0</v>
      </c>
      <c r="DF215" s="256" cm="1">
        <f t="array" aca="1" ref="DF215" ca="1">_xlfn.XLOOKUP($A215&amp;$B215,'[2]产值及收款计划（2026）'!$A:$A&amp;'[2]产值及收款计划（2026）'!$B:$B,'[2]产值及收款计划（2026）'!DF:DF)</f>
        <v>0</v>
      </c>
      <c r="DG215" s="256" cm="1">
        <f t="array" aca="1" ref="DG215" ca="1">_xlfn.XLOOKUP($A215&amp;$B215,'[2]产值及收款计划（2026）'!$A:$A&amp;'[2]产值及收款计划（2026）'!$B:$B,'[2]产值及收款计划（2026）'!DG:DG)</f>
        <v>0</v>
      </c>
      <c r="DH215" s="256" cm="1">
        <f t="array" aca="1" ref="DH215" ca="1">_xlfn.XLOOKUP($A215&amp;$B215,'[2]产值及收款计划（2026）'!$A:$A&amp;'[2]产值及收款计划（2026）'!$B:$B,'[2]产值及收款计划（2026）'!DH:DH)</f>
        <v>0</v>
      </c>
      <c r="DI215" s="256" cm="1">
        <f t="array" aca="1" ref="DI215" ca="1">_xlfn.XLOOKUP($A215&amp;$B215,'[2]产值及收款计划（2026）'!$A:$A&amp;'[2]产值及收款计划（2026）'!$B:$B,'[2]产值及收款计划（2026）'!DI:DI)</f>
        <v>0</v>
      </c>
      <c r="DJ215" s="256" cm="1">
        <f t="array" aca="1" ref="DJ215" ca="1">_xlfn.XLOOKUP($A215&amp;$B215,'[2]产值及收款计划（2026）'!$A:$A&amp;'[2]产值及收款计划（2026）'!$B:$B,'[2]产值及收款计划（2026）'!DJ:DJ)</f>
        <v>0</v>
      </c>
      <c r="DK215" s="256" cm="1">
        <f t="array" aca="1" ref="DK215" ca="1">_xlfn.XLOOKUP($A215&amp;$B215,'[2]产值及收款计划（2026）'!$A:$A&amp;'[2]产值及收款计划（2026）'!$B:$B,'[2]产值及收款计划（2026）'!DK:DK)</f>
        <v>0</v>
      </c>
      <c r="DL215" s="256" cm="1">
        <f t="array" aca="1" ref="DL215" ca="1">_xlfn.XLOOKUP($A215&amp;$B215,'[2]产值及收款计划（2026）'!$A:$A&amp;'[2]产值及收款计划（2026）'!$B:$B,'[2]产值及收款计划（2026）'!DL:DL)</f>
        <v>0</v>
      </c>
      <c r="DM215" s="264"/>
      <c r="DN215" s="250"/>
    </row>
    <row r="216" spans="1:118" ht="20.25" x14ac:dyDescent="0.15">
      <c r="A216" s="254">
        <f t="shared" ref="A216:A247" ca="1" si="15">A215+1</f>
        <v>35</v>
      </c>
      <c r="B216" s="254" t="s">
        <v>26</v>
      </c>
      <c r="C216" s="255" t="str" cm="1">
        <f t="array" aca="1" ref="C216" ca="1">_xlfn.XLOOKUP($A216&amp;$B216,'[2]产值及收款计划（2026）'!$A:$A&amp;'[2]产值及收款计划（2026）'!$B:$B,'[2]产值及收款计划（2026）'!C:C)</f>
        <v>ZHT2022103100092</v>
      </c>
      <c r="D216" s="255" t="str" cm="1">
        <f t="array" aca="1" ref="D216" ca="1">_xlfn.XLOOKUP($A216&amp;$B216,'[2]产值及收款计划（2026）'!$A:$A&amp;'[2]产值及收款计划（2026）'!$B:$B,'[2]产值及收款计划（2026）'!D:D)</f>
        <v>数据驱动的区域化设施全生命周期精准维养研究与应用（地道健康监测）</v>
      </c>
      <c r="E216" s="256" cm="1">
        <f t="array" aca="1" ref="E216" ca="1">_xlfn.XLOOKUP($A216&amp;$B216,'[2]产值及收款计划（2026）'!$A:$A&amp;'[2]产值及收款计划（2026）'!$B:$B,'[2]产值及收款计划（2026）'!E:E)</f>
        <v>18.21</v>
      </c>
      <c r="F216" s="256" cm="1">
        <f t="array" aca="1" ref="F216" ca="1">_xlfn.XLOOKUP($A216&amp;$B216,'[2]产值及收款计划（2026）'!$A:$A&amp;'[2]产值及收款计划（2026）'!$B:$B,'[2]产值及收款计划（2026）'!F:F)</f>
        <v>18.21</v>
      </c>
      <c r="G216" s="256" cm="1">
        <f t="array" aca="1" ref="G216" ca="1">_xlfn.XLOOKUP($A216&amp;$B216,'[2]产值及收款计划（2026）'!$A:$A&amp;'[2]产值及收款计划（2026）'!$B:$B,'[2]产值及收款计划（2026）'!G:G)</f>
        <v>18.21</v>
      </c>
      <c r="H216" s="256" cm="1">
        <f t="array" aca="1" ref="H216" ca="1">_xlfn.XLOOKUP($A216&amp;$B216,'[2]产值及收款计划（2026）'!$A:$A&amp;'[2]产值及收款计划（2026）'!$B:$B,'[2]产值及收款计划（2026）'!H:H)</f>
        <v>18.21</v>
      </c>
      <c r="I216" s="257" cm="1">
        <f t="array" aca="1" ref="I216" ca="1">_xlfn.XLOOKUP($A216&amp;$B216,'[2]产值及收款计划（2026）'!$A:$A&amp;'[2]产值及收款计划（2026）'!$B:$B,'[2]产值及收款计划（2026）'!I:I)</f>
        <v>1</v>
      </c>
      <c r="J216" s="258" cm="1">
        <f t="array" aca="1" ref="J216" ca="1">_xlfn.XLOOKUP($A216&amp;$B216,'[2]产值及收款计划（2026）'!$A:$A&amp;'[2]产值及收款计划（2026）'!$B:$B,'[2]产值及收款计划（2026）'!J:J)</f>
        <v>0.06</v>
      </c>
      <c r="K216" s="256" cm="1">
        <f t="array" aca="1" ref="K216" ca="1">_xlfn.XLOOKUP($A216&amp;$B216,'[2]产值及收款计划（2026）'!$A:$A&amp;'[2]产值及收款计划（2026）'!$B:$B,'[2]产值及收款计划（2026）'!K:K)</f>
        <v>0</v>
      </c>
      <c r="L216" s="256" cm="1">
        <f t="array" aca="1" ref="L216" ca="1">_xlfn.XLOOKUP($A216&amp;$B216,'[2]产值及收款计划（2026）'!$A:$A&amp;'[2]产值及收款计划（2026）'!$B:$B,'[2]产值及收款计划（2026）'!L:L)</f>
        <v>0</v>
      </c>
      <c r="M216" s="256" t="str" cm="1">
        <f t="array" aca="1" ref="M216" ca="1">_xlfn.XLOOKUP($A216&amp;$B216,'[2]产值及收款计划（2026）'!$A:$A&amp;'[2]产值及收款计划（2026）'!$B:$B,'[2]产值及收款计划（2026）'!M:M)</f>
        <v>主导</v>
      </c>
      <c r="N216" s="256" t="str" cm="1">
        <f t="array" aca="1" ref="N216" ca="1">_xlfn.XLOOKUP($A216&amp;$B216,'[2]产值及收款计划（2026）'!$A:$A&amp;'[2]产值及收款计划（2026）'!$B:$B,'[2]产值及收款计划（2026）'!N:N)</f>
        <v>邱枫团队</v>
      </c>
      <c r="O216" s="256" t="str" cm="1">
        <f t="array" aca="1" ref="O216" ca="1">_xlfn.XLOOKUP($A216&amp;$B216,'[2]产值及收款计划（2026）'!$A:$A&amp;'[2]产值及收款计划（2026）'!$B:$B,'[2]产值及收款计划（2026）'!O:O)</f>
        <v>邱枫</v>
      </c>
      <c r="P216" s="255" t="str" cm="1">
        <f t="array" aca="1" ref="P216" ca="1">_xlfn.XLOOKUP($A216&amp;$B216,'[2]产值及收款计划（2026）'!$A:$A&amp;'[2]产值及收款计划（2026）'!$B:$B,'[2]产值及收款计划（2026）'!P:P)</f>
        <v>在建</v>
      </c>
      <c r="Q216" s="256" cm="1">
        <f t="array" aca="1" ref="Q216" ca="1">_xlfn.XLOOKUP($A216&amp;$B216,'[2]产值及收款计划（2026）'!$A:$A&amp;'[2]产值及收款计划（2026）'!$B:$B,'[2]产值及收款计划（2026）'!Q:Q)</f>
        <v>0</v>
      </c>
      <c r="R216" s="256" cm="1">
        <f t="array" aca="1" ref="R216" ca="1">_xlfn.XLOOKUP($A216&amp;$B216,'[2]产值及收款计划（2026）'!$A:$A&amp;'[2]产值及收款计划（2026）'!$B:$B,'[2]产值及收款计划（2026）'!R:R)</f>
        <v>0</v>
      </c>
      <c r="S216" s="256" cm="1">
        <f t="array" aca="1" ref="S216" ca="1">_xlfn.XLOOKUP($A216&amp;$B216,'[2]产值及收款计划（2026）'!$A:$A&amp;'[2]产值及收款计划（2026）'!$B:$B,'[2]产值及收款计划（2026）'!S:S)</f>
        <v>0</v>
      </c>
      <c r="T216" s="256" cm="1">
        <f t="array" aca="1" ref="T216" ca="1">_xlfn.XLOOKUP($A216&amp;$B216,'[2]产值及收款计划（2026）'!$A:$A&amp;'[2]产值及收款计划（2026）'!$B:$B,'[2]产值及收款计划（2026）'!T:T)</f>
        <v>17.299499999999998</v>
      </c>
      <c r="U216" s="256" cm="1">
        <f t="array" aca="1" ref="U216" ca="1">_xlfn.XLOOKUP($A216&amp;$B216,'[2]产值及收款计划（2026）'!$A:$A&amp;'[2]产值及收款计划（2026）'!$B:$B,'[2]产值及收款计划（2026）'!U:U)</f>
        <v>0</v>
      </c>
      <c r="V216" s="256" cm="1">
        <f t="array" aca="1" ref="V216" ca="1">_xlfn.XLOOKUP($A216&amp;$B216,'[2]产值及收款计划（2026）'!$A:$A&amp;'[2]产值及收款计划（2026）'!$B:$B,'[2]产值及收款计划（2026）'!V:V)</f>
        <v>0.91050000000000297</v>
      </c>
      <c r="W216" s="256" cm="1">
        <f t="array" aca="1" ref="W216" ca="1">_xlfn.XLOOKUP($A216&amp;$B216,'[2]产值及收款计划（2026）'!$A:$A&amp;'[2]产值及收款计划（2026）'!$B:$B,'[2]产值及收款计划（2026）'!W:W)</f>
        <v>0</v>
      </c>
      <c r="X216" s="256" cm="1">
        <f t="array" aca="1" ref="X216" ca="1">_xlfn.XLOOKUP($A216&amp;$B216,'[2]产值及收款计划（2026）'!$A:$A&amp;'[2]产值及收款计划（2026）'!$B:$B,'[2]产值及收款计划（2026）'!X:X)</f>
        <v>0</v>
      </c>
      <c r="Y216" s="256" cm="1">
        <f t="array" aca="1" ref="Y216" ca="1">_xlfn.XLOOKUP($A216&amp;$B216,'[2]产值及收款计划（2026）'!$A:$A&amp;'[2]产值及收款计划（2026）'!$B:$B,'[2]产值及收款计划（2026）'!Y:Y)</f>
        <v>0</v>
      </c>
      <c r="Z216" s="256" cm="1">
        <f t="array" aca="1" ref="Z216" ca="1">_xlfn.XLOOKUP($A216&amp;$B216,'[2]产值及收款计划（2026）'!$A:$A&amp;'[2]产值及收款计划（2026）'!$B:$B,'[2]产值及收款计划（2026）'!Z:Z)</f>
        <v>0</v>
      </c>
      <c r="AA216" s="256" cm="1">
        <f t="array" aca="1" ref="AA216" ca="1">_xlfn.XLOOKUP($A216&amp;$B216,'[2]产值及收款计划（2026）'!$A:$A&amp;'[2]产值及收款计划（2026）'!$B:$B,'[2]产值及收款计划（2026）'!AA:AA)</f>
        <v>0</v>
      </c>
      <c r="AB216" s="256" cm="1">
        <f t="array" aca="1" ref="AB216" ca="1">_xlfn.XLOOKUP($A216&amp;$B216,'[2]产值及收款计划（2026）'!$A:$A&amp;'[2]产值及收款计划（2026）'!$B:$B,'[2]产值及收款计划（2026）'!AB:AB)</f>
        <v>0.91049999999999998</v>
      </c>
      <c r="AC216" s="256" cm="1">
        <f t="array" aca="1" ref="AC216" ca="1">_xlfn.XLOOKUP($A216&amp;$B216,'[2]产值及收款计划（2026）'!$A:$A&amp;'[2]产值及收款计划（2026）'!$B:$B,'[2]产值及收款计划（2026）'!AC:AC)</f>
        <v>0.91049999999999998</v>
      </c>
      <c r="AD216" s="256" cm="1">
        <f t="array" aca="1" ref="AD216" ca="1">_xlfn.XLOOKUP($A216&amp;$B216,'[2]产值及收款计划（2026）'!$A:$A&amp;'[2]产值及收款计划（2026）'!$B:$B,'[2]产值及收款计划（2026）'!AD:AD)</f>
        <v>0</v>
      </c>
      <c r="AE216" s="256" cm="1">
        <f t="array" aca="1" ref="AE216" ca="1">_xlfn.XLOOKUP($A216&amp;$B216,'[2]产值及收款计划（2026）'!$A:$A&amp;'[2]产值及收款计划（2026）'!$B:$B,'[2]产值及收款计划（2026）'!AE:AE)</f>
        <v>0</v>
      </c>
      <c r="AF216" s="256" cm="1">
        <f t="array" aca="1" ref="AF216" ca="1">_xlfn.XLOOKUP($A216&amp;$B216,'[2]产值及收款计划（2026）'!$A:$A&amp;'[2]产值及收款计划（2026）'!$B:$B,'[2]产值及收款计划（2026）'!AF:AF)</f>
        <v>0</v>
      </c>
      <c r="AG216" s="256" cm="1">
        <f t="array" aca="1" ref="AG216" ca="1">_xlfn.XLOOKUP($A216&amp;$B216,'[2]产值及收款计划（2026）'!$A:$A&amp;'[2]产值及收款计划（2026）'!$B:$B,'[2]产值及收款计划（2026）'!AG:AG)</f>
        <v>0</v>
      </c>
      <c r="AH216" s="256" cm="1">
        <f t="array" aca="1" ref="AH216" ca="1">_xlfn.XLOOKUP($A216&amp;$B216,'[2]产值及收款计划（2026）'!$A:$A&amp;'[2]产值及收款计划（2026）'!$B:$B,'[2]产值及收款计划（2026）'!AH:AH)</f>
        <v>0</v>
      </c>
      <c r="AI216" s="256" cm="1">
        <f t="array" aca="1" ref="AI216" ca="1">_xlfn.XLOOKUP($A216&amp;$B216,'[2]产值及收款计划（2026）'!$A:$A&amp;'[2]产值及收款计划（2026）'!$B:$B,'[2]产值及收款计划（2026）'!AI:AI)</f>
        <v>0</v>
      </c>
      <c r="AJ216" s="256" cm="1">
        <f t="array" aca="1" ref="AJ216" ca="1">_xlfn.XLOOKUP($A216&amp;$B216,'[2]产值及收款计划（2026）'!$A:$A&amp;'[2]产值及收款计划（2026）'!$B:$B,'[2]产值及收款计划（2026）'!AJ:AJ)</f>
        <v>0</v>
      </c>
      <c r="AK216" s="256" cm="1">
        <f t="array" aca="1" ref="AK216" ca="1">_xlfn.XLOOKUP($A216&amp;$B216,'[2]产值及收款计划（2026）'!$A:$A&amp;'[2]产值及收款计划（2026）'!$B:$B,'[2]产值及收款计划（2026）'!AK:AK)</f>
        <v>0</v>
      </c>
      <c r="AL216" s="256" cm="1">
        <f t="array" aca="1" ref="AL216" ca="1">_xlfn.XLOOKUP($A216&amp;$B216,'[2]产值及收款计划（2026）'!$A:$A&amp;'[2]产值及收款计划（2026）'!$B:$B,'[2]产值及收款计划（2026）'!AL:AL)</f>
        <v>0</v>
      </c>
      <c r="AM216" s="263" t="e" cm="1">
        <f t="array" aca="1" ref="AM216" ca="1">_xlfn.LET(_xlpm.勾选月份状态数组,TRANSPOSE('PPT(12-15页）-TOP10'!$A$3:$A$14),_xlpm.选择数据区,IF('PPT(12-15页）-TOP10'!$E$3="收款",$BA216:$BL216,$AA216:$AL216),SUM(_xlfn._xlws.FILTER(_xlpm.选择数据区,_xlpm.勾选月份状态数组,"")))</f>
        <v>#NAME?</v>
      </c>
      <c r="AN216" s="256" t="e" cm="1">
        <f t="array" aca="1" ref="AN216" ca="1">_xlfn.LET(_xlpm.勾选月份状态数组,TRANSPOSE('PPT(12-15页）-TOP10'!$A$3:$A$14),_xlpm.选择数据区,IF('PPT(12-15页）-TOP10'!$E$3="收款",$DA216:$DL216,$CA216:$CL216),SUM(_xlfn._xlws.FILTER(_xlpm.选择数据区,_xlpm.勾选月份状态数组,"")))</f>
        <v>#NAME?</v>
      </c>
      <c r="AO216" s="256">
        <f ca="1">SUM(CA216:CC216)+SUM(AD216:AL216)</f>
        <v>0</v>
      </c>
      <c r="AP216" s="256"/>
      <c r="AQ216" s="256"/>
      <c r="AR216" s="256"/>
      <c r="AS216" s="256" cm="1">
        <f t="array" aca="1" ref="AS216" ca="1">_xlfn.XLOOKUP($A216&amp;$B216,'[2]产值及收款计划（2026）'!$A:$A&amp;'[2]产值及收款计划（2026）'!$B:$B,'[2]产值及收款计划（2026）'!AS:AS)</f>
        <v>0</v>
      </c>
      <c r="AT216" s="256" cm="1">
        <f t="array" aca="1" ref="AT216" ca="1">_xlfn.XLOOKUP($A216&amp;$B216,'[2]产值及收款计划（2026）'!$A:$A&amp;'[2]产值及收款计划（2026）'!$B:$B,'[2]产值及收款计划（2026）'!AT:AT)</f>
        <v>0</v>
      </c>
      <c r="AU216" s="256" cm="1">
        <f t="array" aca="1" ref="AU216" ca="1">_xlfn.XLOOKUP($A216&amp;$B216,'[2]产值及收款计划（2026）'!$A:$A&amp;'[2]产值及收款计划（2026）'!$B:$B,'[2]产值及收款计划（2026）'!AU:AU)</f>
        <v>0</v>
      </c>
      <c r="AV216" s="256" cm="1">
        <f t="array" aca="1" ref="AV216" ca="1">_xlfn.XLOOKUP($A216&amp;$B216,'[2]产值及收款计划（2026）'!$A:$A&amp;'[2]产值及收款计划（2026）'!$B:$B,'[2]产值及收款计划（2026）'!AV:AV)</f>
        <v>0</v>
      </c>
      <c r="AW216" s="256" cm="1">
        <f t="array" aca="1" ref="AW216" ca="1">_xlfn.XLOOKUP($A216&amp;$B216,'[2]产值及收款计划（2026）'!$A:$A&amp;'[2]产值及收款计划（2026）'!$B:$B,'[2]产值及收款计划（2026）'!AW:AW)</f>
        <v>18.21</v>
      </c>
      <c r="AX216" s="256" cm="1">
        <f t="array" aca="1" ref="AX216" ca="1">_xlfn.XLOOKUP($A216&amp;$B216,'[2]产值及收款计划（2026）'!$A:$A&amp;'[2]产值及收款计划（2026）'!$B:$B,'[2]产值及收款计划（2026）'!AX:AX)</f>
        <v>0</v>
      </c>
      <c r="AY216" s="256" cm="1">
        <f t="array" aca="1" ref="AY216" ca="1">_xlfn.XLOOKUP($A216&amp;$B216,'[2]产值及收款计划（2026）'!$A:$A&amp;'[2]产值及收款计划（2026）'!$B:$B,'[2]产值及收款计划（2026）'!AY:AY)</f>
        <v>0</v>
      </c>
      <c r="AZ216" s="256" cm="1">
        <f t="array" aca="1" ref="AZ216" ca="1">_xlfn.XLOOKUP($A216&amp;$B216,'[2]产值及收款计划（2026）'!$A:$A&amp;'[2]产值及收款计划（2026）'!$B:$B,'[2]产值及收款计划（2026）'!AZ:AZ)</f>
        <v>-0.91050000000000297</v>
      </c>
      <c r="BA216" s="256" cm="1">
        <f t="array" aca="1" ref="BA216" ca="1">_xlfn.XLOOKUP($A216&amp;$B216,'[2]产值及收款计划（2026）'!$A:$A&amp;'[2]产值及收款计划（2026）'!$B:$B,'[2]产值及收款计划（2026）'!BA:BA)</f>
        <v>0</v>
      </c>
      <c r="BB216" s="256" cm="1">
        <f t="array" aca="1" ref="BB216" ca="1">_xlfn.XLOOKUP($A216&amp;$B216,'[2]产值及收款计划（2026）'!$A:$A&amp;'[2]产值及收款计划（2026）'!$B:$B,'[2]产值及收款计划（2026）'!BB:BB)</f>
        <v>0</v>
      </c>
      <c r="BC216" s="256" cm="1">
        <f t="array" aca="1" ref="BC216" ca="1">_xlfn.XLOOKUP($A216&amp;$B216,'[2]产值及收款计划（2026）'!$A:$A&amp;'[2]产值及收款计划（2026）'!$B:$B,'[2]产值及收款计划（2026）'!BC:BC)</f>
        <v>0</v>
      </c>
      <c r="BD216" s="256" cm="1">
        <f t="array" aca="1" ref="BD216" ca="1">_xlfn.XLOOKUP($A216&amp;$B216,'[2]产值及收款计划（2026）'!$A:$A&amp;'[2]产值及收款计划（2026）'!$B:$B,'[2]产值及收款计划（2026）'!BD:BD)</f>
        <v>0</v>
      </c>
      <c r="BE216" s="256" cm="1">
        <f t="array" aca="1" ref="BE216" ca="1">_xlfn.XLOOKUP($A216&amp;$B216,'[2]产值及收款计划（2026）'!$A:$A&amp;'[2]产值及收款计划（2026）'!$B:$B,'[2]产值及收款计划（2026）'!BE:BE)</f>
        <v>0</v>
      </c>
      <c r="BF216" s="256" cm="1">
        <f t="array" aca="1" ref="BF216" ca="1">_xlfn.XLOOKUP($A216&amp;$B216,'[2]产值及收款计划（2026）'!$A:$A&amp;'[2]产值及收款计划（2026）'!$B:$B,'[2]产值及收款计划（2026）'!BF:BF)</f>
        <v>0</v>
      </c>
      <c r="BG216" s="256" cm="1">
        <f t="array" aca="1" ref="BG216" ca="1">_xlfn.XLOOKUP($A216&amp;$B216,'[2]产值及收款计划（2026）'!$A:$A&amp;'[2]产值及收款计划（2026）'!$B:$B,'[2]产值及收款计划（2026）'!BG:BG)</f>
        <v>0</v>
      </c>
      <c r="BH216" s="256" cm="1">
        <f t="array" aca="1" ref="BH216" ca="1">_xlfn.XLOOKUP($A216&amp;$B216,'[2]产值及收款计划（2026）'!$A:$A&amp;'[2]产值及收款计划（2026）'!$B:$B,'[2]产值及收款计划（2026）'!BH:BH)</f>
        <v>0</v>
      </c>
      <c r="BI216" s="256" cm="1">
        <f t="array" aca="1" ref="BI216" ca="1">_xlfn.XLOOKUP($A216&amp;$B216,'[2]产值及收款计划（2026）'!$A:$A&amp;'[2]产值及收款计划（2026）'!$B:$B,'[2]产值及收款计划（2026）'!BI:BI)</f>
        <v>0</v>
      </c>
      <c r="BJ216" s="256" cm="1">
        <f t="array" aca="1" ref="BJ216" ca="1">_xlfn.XLOOKUP($A216&amp;$B216,'[2]产值及收款计划（2026）'!$A:$A&amp;'[2]产值及收款计划（2026）'!$B:$B,'[2]产值及收款计划（2026）'!BJ:BJ)</f>
        <v>0</v>
      </c>
      <c r="BK216" s="256" cm="1">
        <f t="array" aca="1" ref="BK216" ca="1">_xlfn.XLOOKUP($A216&amp;$B216,'[2]产值及收款计划（2026）'!$A:$A&amp;'[2]产值及收款计划（2026）'!$B:$B,'[2]产值及收款计划（2026）'!BK:BK)</f>
        <v>0</v>
      </c>
      <c r="BL216" s="256" cm="1">
        <f t="array" aca="1" ref="BL216" ca="1">_xlfn.XLOOKUP($A216&amp;$B216,'[2]产值及收款计划（2026）'!$A:$A&amp;'[2]产值及收款计划（2026）'!$B:$B,'[2]产值及收款计划（2026）'!BL:BL)</f>
        <v>0</v>
      </c>
      <c r="BM216" s="256"/>
      <c r="BN216" s="256"/>
      <c r="BO216" s="256"/>
      <c r="BP216" s="256"/>
      <c r="BQ216" s="255" t="str" cm="1">
        <f t="array" aca="1" ref="BQ216" ca="1">_xlfn.XLOOKUP($A216&amp;$B216,'[2]产值及收款计划（2026）'!$A:$A&amp;'[2]产值及收款计划（2026）'!$B:$B,'[2]产值及收款计划（2026）'!BQ:BQ)</f>
        <v>上海城建养护管理有限公司</v>
      </c>
      <c r="BR216" s="256" cm="1">
        <f t="array" aca="1" ref="BR216" ca="1">_xlfn.XLOOKUP($A216&amp;$B216,'[2]产值及收款计划（2026）'!$A:$A&amp;'[2]产值及收款计划（2026）'!$B:$B,'[2]产值及收款计划（2026）'!BR:BR)</f>
        <v>0</v>
      </c>
      <c r="CA216" s="256" cm="1">
        <f t="array" aca="1" ref="CA216" ca="1">_xlfn.XLOOKUP($A216&amp;$B216,'[2]产值及收款计划（2026）'!$A:$A&amp;'[2]产值及收款计划（2026）'!$B:$B,'[2]产值及收款计划（2026）'!CA:CA)</f>
        <v>0</v>
      </c>
      <c r="CB216" s="256" cm="1">
        <f t="array" aca="1" ref="CB216" ca="1">_xlfn.XLOOKUP($A216&amp;$B216,'[2]产值及收款计划（2026）'!$A:$A&amp;'[2]产值及收款计划（2026）'!$B:$B,'[2]产值及收款计划（2026）'!CB:CB)</f>
        <v>0</v>
      </c>
      <c r="CC216" s="256" cm="1">
        <f t="array" aca="1" ref="CC216" ca="1">_xlfn.XLOOKUP($A216&amp;$B216,'[2]产值及收款计划（2026）'!$A:$A&amp;'[2]产值及收款计划（2026）'!$B:$B,'[2]产值及收款计划（2026）'!CC:CC)</f>
        <v>0</v>
      </c>
      <c r="CD216" s="256" cm="1">
        <f t="array" aca="1" ref="CD216" ca="1">_xlfn.XLOOKUP($A216&amp;$B216,'[2]产值及收款计划（2026）'!$A:$A&amp;'[2]产值及收款计划（2026）'!$B:$B,'[2]产值及收款计划（2026）'!CD:CD)</f>
        <v>0</v>
      </c>
      <c r="CE216" s="256" cm="1">
        <f t="array" aca="1" ref="CE216" ca="1">_xlfn.XLOOKUP($A216&amp;$B216,'[2]产值及收款计划（2026）'!$A:$A&amp;'[2]产值及收款计划（2026）'!$B:$B,'[2]产值及收款计划（2026）'!CE:CE)</f>
        <v>0</v>
      </c>
      <c r="CF216" s="256" cm="1">
        <f t="array" aca="1" ref="CF216" ca="1">_xlfn.XLOOKUP($A216&amp;$B216,'[2]产值及收款计划（2026）'!$A:$A&amp;'[2]产值及收款计划（2026）'!$B:$B,'[2]产值及收款计划（2026）'!CF:CF)</f>
        <v>0</v>
      </c>
      <c r="CG216" s="256" cm="1">
        <f t="array" aca="1" ref="CG216" ca="1">_xlfn.XLOOKUP($A216&amp;$B216,'[2]产值及收款计划（2026）'!$A:$A&amp;'[2]产值及收款计划（2026）'!$B:$B,'[2]产值及收款计划（2026）'!CG:CG)</f>
        <v>0</v>
      </c>
      <c r="CH216" s="256" cm="1">
        <f t="array" aca="1" ref="CH216" ca="1">_xlfn.XLOOKUP($A216&amp;$B216,'[2]产值及收款计划（2026）'!$A:$A&amp;'[2]产值及收款计划（2026）'!$B:$B,'[2]产值及收款计划（2026）'!CH:CH)</f>
        <v>0</v>
      </c>
      <c r="CI216" s="256" cm="1">
        <f t="array" aca="1" ref="CI216" ca="1">_xlfn.XLOOKUP($A216&amp;$B216,'[2]产值及收款计划（2026）'!$A:$A&amp;'[2]产值及收款计划（2026）'!$B:$B,'[2]产值及收款计划（2026）'!CI:CI)</f>
        <v>0</v>
      </c>
      <c r="CJ216" s="256" cm="1">
        <f t="array" aca="1" ref="CJ216" ca="1">_xlfn.XLOOKUP($A216&amp;$B216,'[2]产值及收款计划（2026）'!$A:$A&amp;'[2]产值及收款计划（2026）'!$B:$B,'[2]产值及收款计划（2026）'!CJ:CJ)</f>
        <v>0</v>
      </c>
      <c r="CK216" s="256" cm="1">
        <f t="array" aca="1" ref="CK216" ca="1">_xlfn.XLOOKUP($A216&amp;$B216,'[2]产值及收款计划（2026）'!$A:$A&amp;'[2]产值及收款计划（2026）'!$B:$B,'[2]产值及收款计划（2026）'!CK:CK)</f>
        <v>0</v>
      </c>
      <c r="CL216" s="256" cm="1">
        <f t="array" aca="1" ref="CL216" ca="1">_xlfn.XLOOKUP($A216&amp;$B216,'[2]产值及收款计划（2026）'!$A:$A&amp;'[2]产值及收款计划（2026）'!$B:$B,'[2]产值及收款计划（2026）'!CL:CL)</f>
        <v>0</v>
      </c>
      <c r="DA216" s="256" cm="1">
        <f t="array" aca="1" ref="DA216" ca="1">_xlfn.XLOOKUP($A216&amp;$B216,'[2]产值及收款计划（2026）'!$A:$A&amp;'[2]产值及收款计划（2026）'!$B:$B,'[2]产值及收款计划（2026）'!DA:DA)</f>
        <v>0</v>
      </c>
      <c r="DB216" s="256" cm="1">
        <f t="array" aca="1" ref="DB216" ca="1">_xlfn.XLOOKUP($A216&amp;$B216,'[2]产值及收款计划（2026）'!$A:$A&amp;'[2]产值及收款计划（2026）'!$B:$B,'[2]产值及收款计划（2026）'!DB:DB)</f>
        <v>0</v>
      </c>
      <c r="DC216" s="256" cm="1">
        <f t="array" aca="1" ref="DC216" ca="1">_xlfn.XLOOKUP($A216&amp;$B216,'[2]产值及收款计划（2026）'!$A:$A&amp;'[2]产值及收款计划（2026）'!$B:$B,'[2]产值及收款计划（2026）'!DC:DC)</f>
        <v>0</v>
      </c>
      <c r="DD216" s="256" cm="1">
        <f t="array" aca="1" ref="DD216" ca="1">_xlfn.XLOOKUP($A216&amp;$B216,'[2]产值及收款计划（2026）'!$A:$A&amp;'[2]产值及收款计划（2026）'!$B:$B,'[2]产值及收款计划（2026）'!DD:DD)</f>
        <v>0</v>
      </c>
      <c r="DE216" s="256" cm="1">
        <f t="array" aca="1" ref="DE216" ca="1">_xlfn.XLOOKUP($A216&amp;$B216,'[2]产值及收款计划（2026）'!$A:$A&amp;'[2]产值及收款计划（2026）'!$B:$B,'[2]产值及收款计划（2026）'!DE:DE)</f>
        <v>0</v>
      </c>
      <c r="DF216" s="256" cm="1">
        <f t="array" aca="1" ref="DF216" ca="1">_xlfn.XLOOKUP($A216&amp;$B216,'[2]产值及收款计划（2026）'!$A:$A&amp;'[2]产值及收款计划（2026）'!$B:$B,'[2]产值及收款计划（2026）'!DF:DF)</f>
        <v>0</v>
      </c>
      <c r="DG216" s="256" cm="1">
        <f t="array" aca="1" ref="DG216" ca="1">_xlfn.XLOOKUP($A216&amp;$B216,'[2]产值及收款计划（2026）'!$A:$A&amp;'[2]产值及收款计划（2026）'!$B:$B,'[2]产值及收款计划（2026）'!DG:DG)</f>
        <v>0</v>
      </c>
      <c r="DH216" s="256" cm="1">
        <f t="array" aca="1" ref="DH216" ca="1">_xlfn.XLOOKUP($A216&amp;$B216,'[2]产值及收款计划（2026）'!$A:$A&amp;'[2]产值及收款计划（2026）'!$B:$B,'[2]产值及收款计划（2026）'!DH:DH)</f>
        <v>0</v>
      </c>
      <c r="DI216" s="256" cm="1">
        <f t="array" aca="1" ref="DI216" ca="1">_xlfn.XLOOKUP($A216&amp;$B216,'[2]产值及收款计划（2026）'!$A:$A&amp;'[2]产值及收款计划（2026）'!$B:$B,'[2]产值及收款计划（2026）'!DI:DI)</f>
        <v>0</v>
      </c>
      <c r="DJ216" s="256" cm="1">
        <f t="array" aca="1" ref="DJ216" ca="1">_xlfn.XLOOKUP($A216&amp;$B216,'[2]产值及收款计划（2026）'!$A:$A&amp;'[2]产值及收款计划（2026）'!$B:$B,'[2]产值及收款计划（2026）'!DJ:DJ)</f>
        <v>0</v>
      </c>
      <c r="DK216" s="256" cm="1">
        <f t="array" aca="1" ref="DK216" ca="1">_xlfn.XLOOKUP($A216&amp;$B216,'[2]产值及收款计划（2026）'!$A:$A&amp;'[2]产值及收款计划（2026）'!$B:$B,'[2]产值及收款计划（2026）'!DK:DK)</f>
        <v>0</v>
      </c>
      <c r="DL216" s="256" cm="1">
        <f t="array" aca="1" ref="DL216" ca="1">_xlfn.XLOOKUP($A216&amp;$B216,'[2]产值及收款计划（2026）'!$A:$A&amp;'[2]产值及收款计划（2026）'!$B:$B,'[2]产值及收款计划（2026）'!DL:DL)</f>
        <v>0</v>
      </c>
      <c r="DM216" s="264"/>
      <c r="DN216" s="250"/>
    </row>
    <row r="217" spans="1:118" ht="20.25" x14ac:dyDescent="0.15">
      <c r="A217" s="254">
        <f t="shared" ca="1" si="15"/>
        <v>36</v>
      </c>
      <c r="B217" s="254" t="s">
        <v>26</v>
      </c>
      <c r="C217" s="255" t="str" cm="1">
        <f t="array" aca="1" ref="C217" ca="1">_xlfn.XLOOKUP($A217&amp;$B217,'[2]产值及收款计划（2026）'!$A:$A&amp;'[2]产值及收款计划（2026）'!$B:$B,'[2]产值及收款计划（2026）'!C:C)</f>
        <v>ZHT2023032800029</v>
      </c>
      <c r="D217" s="255" t="str" cm="1">
        <f t="array" aca="1" ref="D217" ca="1">_xlfn.XLOOKUP($A217&amp;$B217,'[2]产值及收款计划（2026）'!$A:$A&amp;'[2]产值及收款计划（2026）'!$B:$B,'[2]产值及收款计划（2026）'!D:D)</f>
        <v>G15（嘉浏段）智慧高速业务平台开发技术服务合同</v>
      </c>
      <c r="E217" s="256" cm="1">
        <f t="array" aca="1" ref="E217" ca="1">_xlfn.XLOOKUP($A217&amp;$B217,'[2]产值及收款计划（2026）'!$A:$A&amp;'[2]产值及收款计划（2026）'!$B:$B,'[2]产值及收款计划（2026）'!E:E)</f>
        <v>736.7</v>
      </c>
      <c r="F217" s="256" cm="1">
        <f t="array" aca="1" ref="F217" ca="1">_xlfn.XLOOKUP($A217&amp;$B217,'[2]产值及收款计划（2026）'!$A:$A&amp;'[2]产值及收款计划（2026）'!$B:$B,'[2]产值及收款计划（2026）'!F:F)</f>
        <v>736.7</v>
      </c>
      <c r="G217" s="256" cm="1">
        <f t="array" aca="1" ref="G217" ca="1">_xlfn.XLOOKUP($A217&amp;$B217,'[2]产值及收款计划（2026）'!$A:$A&amp;'[2]产值及收款计划（2026）'!$B:$B,'[2]产值及收款计划（2026）'!G:G)</f>
        <v>636.70000000000005</v>
      </c>
      <c r="H217" s="256" cm="1">
        <f t="array" aca="1" ref="H217" ca="1">_xlfn.XLOOKUP($A217&amp;$B217,'[2]产值及收款计划（2026）'!$A:$A&amp;'[2]产值及收款计划（2026）'!$B:$B,'[2]产值及收款计划（2026）'!H:H)</f>
        <v>576.70000000000005</v>
      </c>
      <c r="I217" s="257" cm="1">
        <f t="array" aca="1" ref="I217" ca="1">_xlfn.XLOOKUP($A217&amp;$B217,'[2]产值及收款计划（2026）'!$A:$A&amp;'[2]产值及收款计划（2026）'!$B:$B,'[2]产值及收款计划（2026）'!I:I)</f>
        <v>0.78281525722818002</v>
      </c>
      <c r="J217" s="258" cm="1">
        <f t="array" aca="1" ref="J217" ca="1">_xlfn.XLOOKUP($A217&amp;$B217,'[2]产值及收款计划（2026）'!$A:$A&amp;'[2]产值及收款计划（2026）'!$B:$B,'[2]产值及收款计划（2026）'!J:J)</f>
        <v>0.06</v>
      </c>
      <c r="K217" s="256" cm="1">
        <f t="array" aca="1" ref="K217" ca="1">_xlfn.XLOOKUP($A217&amp;$B217,'[2]产值及收款计划（2026）'!$A:$A&amp;'[2]产值及收款计划（2026）'!$B:$B,'[2]产值及收款计划（2026）'!K:K)</f>
        <v>0</v>
      </c>
      <c r="L217" s="256" cm="1">
        <f t="array" aca="1" ref="L217" ca="1">_xlfn.XLOOKUP($A217&amp;$B217,'[2]产值及收款计划（2026）'!$A:$A&amp;'[2]产值及收款计划（2026）'!$B:$B,'[2]产值及收款计划（2026）'!L:L)</f>
        <v>0</v>
      </c>
      <c r="M217" s="256" t="str" cm="1">
        <f t="array" aca="1" ref="M217" ca="1">_xlfn.XLOOKUP($A217&amp;$B217,'[2]产值及收款计划（2026）'!$A:$A&amp;'[2]产值及收款计划（2026）'!$B:$B,'[2]产值及收款计划（2026）'!M:M)</f>
        <v>主导</v>
      </c>
      <c r="N217" s="256" t="str" cm="1">
        <f t="array" aca="1" ref="N217" ca="1">_xlfn.XLOOKUP($A217&amp;$B217,'[2]产值及收款计划（2026）'!$A:$A&amp;'[2]产值及收款计划（2026）'!$B:$B,'[2]产值及收款计划（2026）'!N:N)</f>
        <v>贺一玮团队</v>
      </c>
      <c r="O217" s="256" t="str" cm="1">
        <f t="array" aca="1" ref="O217" ca="1">_xlfn.XLOOKUP($A217&amp;$B217,'[2]产值及收款计划（2026）'!$A:$A&amp;'[2]产值及收款计划（2026）'!$B:$B,'[2]产值及收款计划（2026）'!O:O)</f>
        <v>刘逸凡</v>
      </c>
      <c r="P217" s="255" t="str" cm="1">
        <f t="array" aca="1" ref="P217" ca="1">_xlfn.XLOOKUP($A217&amp;$B217,'[2]产值及收款计划（2026）'!$A:$A&amp;'[2]产值及收款计划（2026）'!$B:$B,'[2]产值及收款计划（2026）'!P:P)</f>
        <v>25已完结</v>
      </c>
      <c r="Q217" s="256" cm="1">
        <f t="array" aca="1" ref="Q217" ca="1">_xlfn.XLOOKUP($A217&amp;$B217,'[2]产值及收款计划（2026）'!$A:$A&amp;'[2]产值及收款计划（2026）'!$B:$B,'[2]产值及收款计划（2026）'!Q:Q)</f>
        <v>0</v>
      </c>
      <c r="R217" s="256" cm="1">
        <f t="array" aca="1" ref="R217" ca="1">_xlfn.XLOOKUP($A217&amp;$B217,'[2]产值及收款计划（2026）'!$A:$A&amp;'[2]产值及收款计划（2026）'!$B:$B,'[2]产值及收款计划（2026）'!R:R)</f>
        <v>0</v>
      </c>
      <c r="S217" s="256" cm="1">
        <f t="array" aca="1" ref="S217" ca="1">_xlfn.XLOOKUP($A217&amp;$B217,'[2]产值及收款计划（2026）'!$A:$A&amp;'[2]产值及收款计划（2026）'!$B:$B,'[2]产值及收款计划（2026）'!S:S)</f>
        <v>0</v>
      </c>
      <c r="T217" s="256" cm="1">
        <f t="array" aca="1" ref="T217" ca="1">_xlfn.XLOOKUP($A217&amp;$B217,'[2]产值及收款计划（2026）'!$A:$A&amp;'[2]产值及收款计划（2026）'!$B:$B,'[2]产值及收款计划（2026）'!T:T)</f>
        <v>736.7</v>
      </c>
      <c r="U217" s="256" cm="1">
        <f t="array" aca="1" ref="U217" ca="1">_xlfn.XLOOKUP($A217&amp;$B217,'[2]产值及收款计划（2026）'!$A:$A&amp;'[2]产值及收款计划（2026）'!$B:$B,'[2]产值及收款计划（2026）'!U:U)</f>
        <v>0</v>
      </c>
      <c r="V217" s="256" cm="1">
        <f t="array" aca="1" ref="V217" ca="1">_xlfn.XLOOKUP($A217&amp;$B217,'[2]产值及收款计划（2026）'!$A:$A&amp;'[2]产值及收款计划（2026）'!$B:$B,'[2]产值及收款计划（2026）'!V:V)</f>
        <v>0</v>
      </c>
      <c r="W217" s="256" cm="1">
        <f t="array" aca="1" ref="W217" ca="1">_xlfn.XLOOKUP($A217&amp;$B217,'[2]产值及收款计划（2026）'!$A:$A&amp;'[2]产值及收款计划（2026）'!$B:$B,'[2]产值及收款计划（2026）'!W:W)</f>
        <v>0</v>
      </c>
      <c r="X217" s="256" cm="1">
        <f t="array" aca="1" ref="X217" ca="1">_xlfn.XLOOKUP($A217&amp;$B217,'[2]产值及收款计划（2026）'!$A:$A&amp;'[2]产值及收款计划（2026）'!$B:$B,'[2]产值及收款计划（2026）'!X:X)</f>
        <v>0</v>
      </c>
      <c r="Y217" s="256" cm="1">
        <f t="array" aca="1" ref="Y217" ca="1">_xlfn.XLOOKUP($A217&amp;$B217,'[2]产值及收款计划（2026）'!$A:$A&amp;'[2]产值及收款计划（2026）'!$B:$B,'[2]产值及收款计划（2026）'!Y:Y)</f>
        <v>0</v>
      </c>
      <c r="Z217" s="256" cm="1">
        <f t="array" aca="1" ref="Z217" ca="1">_xlfn.XLOOKUP($A217&amp;$B217,'[2]产值及收款计划（2026）'!$A:$A&amp;'[2]产值及收款计划（2026）'!$B:$B,'[2]产值及收款计划（2026）'!Z:Z)</f>
        <v>0</v>
      </c>
      <c r="AA217" s="256" cm="1">
        <f t="array" aca="1" ref="AA217" ca="1">_xlfn.XLOOKUP($A217&amp;$B217,'[2]产值及收款计划（2026）'!$A:$A&amp;'[2]产值及收款计划（2026）'!$B:$B,'[2]产值及收款计划（2026）'!AA:AA)</f>
        <v>0</v>
      </c>
      <c r="AB217" s="256" cm="1">
        <f t="array" aca="1" ref="AB217" ca="1">_xlfn.XLOOKUP($A217&amp;$B217,'[2]产值及收款计划（2026）'!$A:$A&amp;'[2]产值及收款计划（2026）'!$B:$B,'[2]产值及收款计划（2026）'!AB:AB)</f>
        <v>0</v>
      </c>
      <c r="AC217" s="256" cm="1">
        <f t="array" aca="1" ref="AC217" ca="1">_xlfn.XLOOKUP($A217&amp;$B217,'[2]产值及收款计划（2026）'!$A:$A&amp;'[2]产值及收款计划（2026）'!$B:$B,'[2]产值及收款计划（2026）'!AC:AC)</f>
        <v>0</v>
      </c>
      <c r="AD217" s="256" cm="1">
        <f t="array" aca="1" ref="AD217" ca="1">_xlfn.XLOOKUP($A217&amp;$B217,'[2]产值及收款计划（2026）'!$A:$A&amp;'[2]产值及收款计划（2026）'!$B:$B,'[2]产值及收款计划（2026）'!AD:AD)</f>
        <v>0</v>
      </c>
      <c r="AE217" s="256" cm="1">
        <f t="array" aca="1" ref="AE217" ca="1">_xlfn.XLOOKUP($A217&amp;$B217,'[2]产值及收款计划（2026）'!$A:$A&amp;'[2]产值及收款计划（2026）'!$B:$B,'[2]产值及收款计划（2026）'!AE:AE)</f>
        <v>0</v>
      </c>
      <c r="AF217" s="256" cm="1">
        <f t="array" aca="1" ref="AF217" ca="1">_xlfn.XLOOKUP($A217&amp;$B217,'[2]产值及收款计划（2026）'!$A:$A&amp;'[2]产值及收款计划（2026）'!$B:$B,'[2]产值及收款计划（2026）'!AF:AF)</f>
        <v>0</v>
      </c>
      <c r="AG217" s="256" cm="1">
        <f t="array" aca="1" ref="AG217" ca="1">_xlfn.XLOOKUP($A217&amp;$B217,'[2]产值及收款计划（2026）'!$A:$A&amp;'[2]产值及收款计划（2026）'!$B:$B,'[2]产值及收款计划（2026）'!AG:AG)</f>
        <v>0</v>
      </c>
      <c r="AH217" s="256" cm="1">
        <f t="array" aca="1" ref="AH217" ca="1">_xlfn.XLOOKUP($A217&amp;$B217,'[2]产值及收款计划（2026）'!$A:$A&amp;'[2]产值及收款计划（2026）'!$B:$B,'[2]产值及收款计划（2026）'!AH:AH)</f>
        <v>0</v>
      </c>
      <c r="AI217" s="256" cm="1">
        <f t="array" aca="1" ref="AI217" ca="1">_xlfn.XLOOKUP($A217&amp;$B217,'[2]产值及收款计划（2026）'!$A:$A&amp;'[2]产值及收款计划（2026）'!$B:$B,'[2]产值及收款计划（2026）'!AI:AI)</f>
        <v>0</v>
      </c>
      <c r="AJ217" s="256" cm="1">
        <f t="array" aca="1" ref="AJ217" ca="1">_xlfn.XLOOKUP($A217&amp;$B217,'[2]产值及收款计划（2026）'!$A:$A&amp;'[2]产值及收款计划（2026）'!$B:$B,'[2]产值及收款计划（2026）'!AJ:AJ)</f>
        <v>0</v>
      </c>
      <c r="AK217" s="256" cm="1">
        <f t="array" aca="1" ref="AK217" ca="1">_xlfn.XLOOKUP($A217&amp;$B217,'[2]产值及收款计划（2026）'!$A:$A&amp;'[2]产值及收款计划（2026）'!$B:$B,'[2]产值及收款计划（2026）'!AK:AK)</f>
        <v>0</v>
      </c>
      <c r="AL217" s="256" cm="1">
        <f t="array" aca="1" ref="AL217" ca="1">_xlfn.XLOOKUP($A217&amp;$B217,'[2]产值及收款计划（2026）'!$A:$A&amp;'[2]产值及收款计划（2026）'!$B:$B,'[2]产值及收款计划（2026）'!AL:AL)</f>
        <v>0</v>
      </c>
      <c r="AM217" s="263" t="e" cm="1">
        <f t="array" aca="1" ref="AM217" ca="1">_xlfn.LET(_xlpm.勾选月份状态数组,TRANSPOSE('PPT(12-15页）-TOP10'!$A$3:$A$14),_xlpm.选择数据区,IF('PPT(12-15页）-TOP10'!$E$3="收款",$BA217:$BL217,$AA217:$AL217),SUM(_xlfn._xlws.FILTER(_xlpm.选择数据区,_xlpm.勾选月份状态数组,"")))</f>
        <v>#NAME?</v>
      </c>
      <c r="AN217" s="256" t="e" cm="1">
        <f t="array" aca="1" ref="AN217" ca="1">_xlfn.LET(_xlpm.勾选月份状态数组,TRANSPOSE('PPT(12-15页）-TOP10'!$A$3:$A$14),_xlpm.选择数据区,IF('PPT(12-15页）-TOP10'!$E$3="收款",$DA217:$DL217,$CA217:$CL217),SUM(_xlfn._xlws.FILTER(_xlpm.选择数据区,_xlpm.勾选月份状态数组,"")))</f>
        <v>#NAME?</v>
      </c>
      <c r="AO217" s="256">
        <f ca="1">SUM(CA217:CC217)+SUM(AD217:AL217)</f>
        <v>0</v>
      </c>
      <c r="AP217" s="256"/>
      <c r="AQ217" s="256"/>
      <c r="AR217" s="256"/>
      <c r="AS217" s="256" cm="1">
        <f t="array" aca="1" ref="AS217" ca="1">_xlfn.XLOOKUP($A217&amp;$B217,'[2]产值及收款计划（2026）'!$A:$A&amp;'[2]产值及收款计划（2026）'!$B:$B,'[2]产值及收款计划（2026）'!AS:AS)</f>
        <v>0</v>
      </c>
      <c r="AT217" s="256" cm="1">
        <f t="array" aca="1" ref="AT217" ca="1">_xlfn.XLOOKUP($A217&amp;$B217,'[2]产值及收款计划（2026）'!$A:$A&amp;'[2]产值及收款计划（2026）'!$B:$B,'[2]产值及收款计划（2026）'!AT:AT)</f>
        <v>0</v>
      </c>
      <c r="AU217" s="256" cm="1">
        <f t="array" aca="1" ref="AU217" ca="1">_xlfn.XLOOKUP($A217&amp;$B217,'[2]产值及收款计划（2026）'!$A:$A&amp;'[2]产值及收款计划（2026）'!$B:$B,'[2]产值及收款计划（2026）'!AU:AU)</f>
        <v>0</v>
      </c>
      <c r="AV217" s="256" cm="1">
        <f t="array" aca="1" ref="AV217" ca="1">_xlfn.XLOOKUP($A217&amp;$B217,'[2]产值及收款计划（2026）'!$A:$A&amp;'[2]产值及收款计划（2026）'!$B:$B,'[2]产值及收款计划（2026）'!AV:AV)</f>
        <v>0</v>
      </c>
      <c r="AW217" s="256" cm="1">
        <f t="array" aca="1" ref="AW217" ca="1">_xlfn.XLOOKUP($A217&amp;$B217,'[2]产值及收款计划（2026）'!$A:$A&amp;'[2]产值及收款计划（2026）'!$B:$B,'[2]产值及收款计划（2026）'!AW:AW)</f>
        <v>699.86500000000001</v>
      </c>
      <c r="AX217" s="256" cm="1">
        <f t="array" aca="1" ref="AX217" ca="1">_xlfn.XLOOKUP($A217&amp;$B217,'[2]产值及收款计划（2026）'!$A:$A&amp;'[2]产值及收款计划（2026）'!$B:$B,'[2]产值及收款计划（2026）'!AX:AX)</f>
        <v>0</v>
      </c>
      <c r="AY217" s="256" cm="1">
        <f t="array" aca="1" ref="AY217" ca="1">_xlfn.XLOOKUP($A217&amp;$B217,'[2]产值及收款计划（2026）'!$A:$A&amp;'[2]产值及收款计划（2026）'!$B:$B,'[2]产值及收款计划（2026）'!AY:AY)</f>
        <v>36.835000000000001</v>
      </c>
      <c r="AZ217" s="256" cm="1">
        <f t="array" aca="1" ref="AZ217" ca="1">_xlfn.XLOOKUP($A217&amp;$B217,'[2]产值及收款计划（2026）'!$A:$A&amp;'[2]产值及收款计划（2026）'!$B:$B,'[2]产值及收款计划（2026）'!AZ:AZ)</f>
        <v>36.835000000000001</v>
      </c>
      <c r="BA217" s="256" cm="1">
        <f t="array" aca="1" ref="BA217" ca="1">_xlfn.XLOOKUP($A217&amp;$B217,'[2]产值及收款计划（2026）'!$A:$A&amp;'[2]产值及收款计划（2026）'!$B:$B,'[2]产值及收款计划（2026）'!BA:BA)</f>
        <v>0</v>
      </c>
      <c r="BB217" s="256" cm="1">
        <f t="array" aca="1" ref="BB217" ca="1">_xlfn.XLOOKUP($A217&amp;$B217,'[2]产值及收款计划（2026）'!$A:$A&amp;'[2]产值及收款计划（2026）'!$B:$B,'[2]产值及收款计划（2026）'!BB:BB)</f>
        <v>0</v>
      </c>
      <c r="BC217" s="256" cm="1">
        <f t="array" aca="1" ref="BC217" ca="1">_xlfn.XLOOKUP($A217&amp;$B217,'[2]产值及收款计划（2026）'!$A:$A&amp;'[2]产值及收款计划（2026）'!$B:$B,'[2]产值及收款计划（2026）'!BC:BC)</f>
        <v>0</v>
      </c>
      <c r="BD217" s="256" cm="1">
        <f t="array" aca="1" ref="BD217" ca="1">_xlfn.XLOOKUP($A217&amp;$B217,'[2]产值及收款计划（2026）'!$A:$A&amp;'[2]产值及收款计划（2026）'!$B:$B,'[2]产值及收款计划（2026）'!BD:BD)</f>
        <v>0</v>
      </c>
      <c r="BE217" s="256" cm="1">
        <f t="array" aca="1" ref="BE217" ca="1">_xlfn.XLOOKUP($A217&amp;$B217,'[2]产值及收款计划（2026）'!$A:$A&amp;'[2]产值及收款计划（2026）'!$B:$B,'[2]产值及收款计划（2026）'!BE:BE)</f>
        <v>36.835000000000001</v>
      </c>
      <c r="BF217" s="256" cm="1">
        <f t="array" aca="1" ref="BF217" ca="1">_xlfn.XLOOKUP($A217&amp;$B217,'[2]产值及收款计划（2026）'!$A:$A&amp;'[2]产值及收款计划（2026）'!$B:$B,'[2]产值及收款计划（2026）'!BF:BF)</f>
        <v>0</v>
      </c>
      <c r="BG217" s="256" cm="1">
        <f t="array" aca="1" ref="BG217" ca="1">_xlfn.XLOOKUP($A217&amp;$B217,'[2]产值及收款计划（2026）'!$A:$A&amp;'[2]产值及收款计划（2026）'!$B:$B,'[2]产值及收款计划（2026）'!BG:BG)</f>
        <v>0</v>
      </c>
      <c r="BH217" s="256" cm="1">
        <f t="array" aca="1" ref="BH217" ca="1">_xlfn.XLOOKUP($A217&amp;$B217,'[2]产值及收款计划（2026）'!$A:$A&amp;'[2]产值及收款计划（2026）'!$B:$B,'[2]产值及收款计划（2026）'!BH:BH)</f>
        <v>0</v>
      </c>
      <c r="BI217" s="256" cm="1">
        <f t="array" aca="1" ref="BI217" ca="1">_xlfn.XLOOKUP($A217&amp;$B217,'[2]产值及收款计划（2026）'!$A:$A&amp;'[2]产值及收款计划（2026）'!$B:$B,'[2]产值及收款计划（2026）'!BI:BI)</f>
        <v>0</v>
      </c>
      <c r="BJ217" s="256" cm="1">
        <f t="array" aca="1" ref="BJ217" ca="1">_xlfn.XLOOKUP($A217&amp;$B217,'[2]产值及收款计划（2026）'!$A:$A&amp;'[2]产值及收款计划（2026）'!$B:$B,'[2]产值及收款计划（2026）'!BJ:BJ)</f>
        <v>0</v>
      </c>
      <c r="BK217" s="256" cm="1">
        <f t="array" aca="1" ref="BK217" ca="1">_xlfn.XLOOKUP($A217&amp;$B217,'[2]产值及收款计划（2026）'!$A:$A&amp;'[2]产值及收款计划（2026）'!$B:$B,'[2]产值及收款计划（2026）'!BK:BK)</f>
        <v>0</v>
      </c>
      <c r="BL217" s="256" cm="1">
        <f t="array" aca="1" ref="BL217" ca="1">_xlfn.XLOOKUP($A217&amp;$B217,'[2]产值及收款计划（2026）'!$A:$A&amp;'[2]产值及收款计划（2026）'!$B:$B,'[2]产值及收款计划（2026）'!BL:BL)</f>
        <v>0</v>
      </c>
      <c r="BM217" s="256"/>
      <c r="BN217" s="256"/>
      <c r="BO217" s="256"/>
      <c r="BP217" s="256"/>
      <c r="BQ217" s="255" t="str" cm="1">
        <f t="array" aca="1" ref="BQ217" ca="1">_xlfn.XLOOKUP($A217&amp;$B217,'[2]产值及收款计划（2026）'!$A:$A&amp;'[2]产值及收款计划（2026）'!$B:$B,'[2]产值及收款计划（2026）'!BQ:BQ)</f>
        <v>上海城建智慧城市运营管理有限公司</v>
      </c>
      <c r="BR217" s="256" cm="1">
        <f t="array" aca="1" ref="BR217" ca="1">_xlfn.XLOOKUP($A217&amp;$B217,'[2]产值及收款计划（2026）'!$A:$A&amp;'[2]产值及收款计划（2026）'!$B:$B,'[2]产值及收款计划（2026）'!BR:BR)</f>
        <v>0</v>
      </c>
      <c r="CA217" s="256" cm="1">
        <f t="array" aca="1" ref="CA217" ca="1">_xlfn.XLOOKUP($A217&amp;$B217,'[2]产值及收款计划（2026）'!$A:$A&amp;'[2]产值及收款计划（2026）'!$B:$B,'[2]产值及收款计划（2026）'!CA:CA)</f>
        <v>0</v>
      </c>
      <c r="CB217" s="256" cm="1">
        <f t="array" aca="1" ref="CB217" ca="1">_xlfn.XLOOKUP($A217&amp;$B217,'[2]产值及收款计划（2026）'!$A:$A&amp;'[2]产值及收款计划（2026）'!$B:$B,'[2]产值及收款计划（2026）'!CB:CB)</f>
        <v>0</v>
      </c>
      <c r="CC217" s="256" cm="1">
        <f t="array" aca="1" ref="CC217" ca="1">_xlfn.XLOOKUP($A217&amp;$B217,'[2]产值及收款计划（2026）'!$A:$A&amp;'[2]产值及收款计划（2026）'!$B:$B,'[2]产值及收款计划（2026）'!CC:CC)</f>
        <v>0</v>
      </c>
      <c r="CD217" s="256" cm="1">
        <f t="array" aca="1" ref="CD217" ca="1">_xlfn.XLOOKUP($A217&amp;$B217,'[2]产值及收款计划（2026）'!$A:$A&amp;'[2]产值及收款计划（2026）'!$B:$B,'[2]产值及收款计划（2026）'!CD:CD)</f>
        <v>0</v>
      </c>
      <c r="CE217" s="256" cm="1">
        <f t="array" aca="1" ref="CE217" ca="1">_xlfn.XLOOKUP($A217&amp;$B217,'[2]产值及收款计划（2026）'!$A:$A&amp;'[2]产值及收款计划（2026）'!$B:$B,'[2]产值及收款计划（2026）'!CE:CE)</f>
        <v>0</v>
      </c>
      <c r="CF217" s="256" cm="1">
        <f t="array" aca="1" ref="CF217" ca="1">_xlfn.XLOOKUP($A217&amp;$B217,'[2]产值及收款计划（2026）'!$A:$A&amp;'[2]产值及收款计划（2026）'!$B:$B,'[2]产值及收款计划（2026）'!CF:CF)</f>
        <v>0</v>
      </c>
      <c r="CG217" s="256" cm="1">
        <f t="array" aca="1" ref="CG217" ca="1">_xlfn.XLOOKUP($A217&amp;$B217,'[2]产值及收款计划（2026）'!$A:$A&amp;'[2]产值及收款计划（2026）'!$B:$B,'[2]产值及收款计划（2026）'!CG:CG)</f>
        <v>0</v>
      </c>
      <c r="CH217" s="256" cm="1">
        <f t="array" aca="1" ref="CH217" ca="1">_xlfn.XLOOKUP($A217&amp;$B217,'[2]产值及收款计划（2026）'!$A:$A&amp;'[2]产值及收款计划（2026）'!$B:$B,'[2]产值及收款计划（2026）'!CH:CH)</f>
        <v>0</v>
      </c>
      <c r="CI217" s="256" cm="1">
        <f t="array" aca="1" ref="CI217" ca="1">_xlfn.XLOOKUP($A217&amp;$B217,'[2]产值及收款计划（2026）'!$A:$A&amp;'[2]产值及收款计划（2026）'!$B:$B,'[2]产值及收款计划（2026）'!CI:CI)</f>
        <v>0</v>
      </c>
      <c r="CJ217" s="256" cm="1">
        <f t="array" aca="1" ref="CJ217" ca="1">_xlfn.XLOOKUP($A217&amp;$B217,'[2]产值及收款计划（2026）'!$A:$A&amp;'[2]产值及收款计划（2026）'!$B:$B,'[2]产值及收款计划（2026）'!CJ:CJ)</f>
        <v>0</v>
      </c>
      <c r="CK217" s="256" cm="1">
        <f t="array" aca="1" ref="CK217" ca="1">_xlfn.XLOOKUP($A217&amp;$B217,'[2]产值及收款计划（2026）'!$A:$A&amp;'[2]产值及收款计划（2026）'!$B:$B,'[2]产值及收款计划（2026）'!CK:CK)</f>
        <v>0</v>
      </c>
      <c r="CL217" s="256" cm="1">
        <f t="array" aca="1" ref="CL217" ca="1">_xlfn.XLOOKUP($A217&amp;$B217,'[2]产值及收款计划（2026）'!$A:$A&amp;'[2]产值及收款计划（2026）'!$B:$B,'[2]产值及收款计划（2026）'!CL:CL)</f>
        <v>0</v>
      </c>
      <c r="DA217" s="256" cm="1">
        <f t="array" aca="1" ref="DA217" ca="1">_xlfn.XLOOKUP($A217&amp;$B217,'[2]产值及收款计划（2026）'!$A:$A&amp;'[2]产值及收款计划（2026）'!$B:$B,'[2]产值及收款计划（2026）'!DA:DA)</f>
        <v>0</v>
      </c>
      <c r="DB217" s="256" cm="1">
        <f t="array" aca="1" ref="DB217" ca="1">_xlfn.XLOOKUP($A217&amp;$B217,'[2]产值及收款计划（2026）'!$A:$A&amp;'[2]产值及收款计划（2026）'!$B:$B,'[2]产值及收款计划（2026）'!DB:DB)</f>
        <v>0</v>
      </c>
      <c r="DC217" s="256" cm="1">
        <f t="array" aca="1" ref="DC217" ca="1">_xlfn.XLOOKUP($A217&amp;$B217,'[2]产值及收款计划（2026）'!$A:$A&amp;'[2]产值及收款计划（2026）'!$B:$B,'[2]产值及收款计划（2026）'!DC:DC)</f>
        <v>0</v>
      </c>
      <c r="DD217" s="256" cm="1">
        <f t="array" aca="1" ref="DD217" ca="1">_xlfn.XLOOKUP($A217&amp;$B217,'[2]产值及收款计划（2026）'!$A:$A&amp;'[2]产值及收款计划（2026）'!$B:$B,'[2]产值及收款计划（2026）'!DD:DD)</f>
        <v>0</v>
      </c>
      <c r="DE217" s="256" cm="1">
        <f t="array" aca="1" ref="DE217" ca="1">_xlfn.XLOOKUP($A217&amp;$B217,'[2]产值及收款计划（2026）'!$A:$A&amp;'[2]产值及收款计划（2026）'!$B:$B,'[2]产值及收款计划（2026）'!DE:DE)</f>
        <v>0</v>
      </c>
      <c r="DF217" s="256" cm="1">
        <f t="array" aca="1" ref="DF217" ca="1">_xlfn.XLOOKUP($A217&amp;$B217,'[2]产值及收款计划（2026）'!$A:$A&amp;'[2]产值及收款计划（2026）'!$B:$B,'[2]产值及收款计划（2026）'!DF:DF)</f>
        <v>0</v>
      </c>
      <c r="DG217" s="256" cm="1">
        <f t="array" aca="1" ref="DG217" ca="1">_xlfn.XLOOKUP($A217&amp;$B217,'[2]产值及收款计划（2026）'!$A:$A&amp;'[2]产值及收款计划（2026）'!$B:$B,'[2]产值及收款计划（2026）'!DG:DG)</f>
        <v>0</v>
      </c>
      <c r="DH217" s="256" cm="1">
        <f t="array" aca="1" ref="DH217" ca="1">_xlfn.XLOOKUP($A217&amp;$B217,'[2]产值及收款计划（2026）'!$A:$A&amp;'[2]产值及收款计划（2026）'!$B:$B,'[2]产值及收款计划（2026）'!DH:DH)</f>
        <v>0</v>
      </c>
      <c r="DI217" s="256" cm="1">
        <f t="array" aca="1" ref="DI217" ca="1">_xlfn.XLOOKUP($A217&amp;$B217,'[2]产值及收款计划（2026）'!$A:$A&amp;'[2]产值及收款计划（2026）'!$B:$B,'[2]产值及收款计划（2026）'!DI:DI)</f>
        <v>0</v>
      </c>
      <c r="DJ217" s="256" cm="1">
        <f t="array" aca="1" ref="DJ217" ca="1">_xlfn.XLOOKUP($A217&amp;$B217,'[2]产值及收款计划（2026）'!$A:$A&amp;'[2]产值及收款计划（2026）'!$B:$B,'[2]产值及收款计划（2026）'!DJ:DJ)</f>
        <v>0</v>
      </c>
      <c r="DK217" s="256" cm="1">
        <f t="array" aca="1" ref="DK217" ca="1">_xlfn.XLOOKUP($A217&amp;$B217,'[2]产值及收款计划（2026）'!$A:$A&amp;'[2]产值及收款计划（2026）'!$B:$B,'[2]产值及收款计划（2026）'!DK:DK)</f>
        <v>0</v>
      </c>
      <c r="DL217" s="256" cm="1">
        <f t="array" aca="1" ref="DL217" ca="1">_xlfn.XLOOKUP($A217&amp;$B217,'[2]产值及收款计划（2026）'!$A:$A&amp;'[2]产值及收款计划（2026）'!$B:$B,'[2]产值及收款计划（2026）'!DL:DL)</f>
        <v>0</v>
      </c>
      <c r="DM217" s="264"/>
      <c r="DN217" s="250"/>
    </row>
    <row r="218" spans="1:118" ht="20.25" x14ac:dyDescent="0.15">
      <c r="A218" s="254">
        <f t="shared" ca="1" si="15"/>
        <v>37</v>
      </c>
      <c r="B218" s="254" t="s">
        <v>26</v>
      </c>
      <c r="C218" s="255" t="str" cm="1">
        <f t="array" aca="1" ref="C218" ca="1">_xlfn.XLOOKUP($A218&amp;$B218,'[2]产值及收款计划（2026）'!$A:$A&amp;'[2]产值及收款计划（2026）'!$B:$B,'[2]产值及收款计划（2026）'!C:C)</f>
        <v>ZHT2023033100031</v>
      </c>
      <c r="D218" s="255" t="str" cm="1">
        <f t="array" aca="1" ref="D218" ca="1">_xlfn.XLOOKUP($A218&amp;$B218,'[2]产值及收款计划（2026）'!$A:$A&amp;'[2]产值及收款计划（2026）'!$B:$B,'[2]产值及收款计划（2026）'!D:D)</f>
        <v>G15（嘉浏段）智慧高速大屏软件系统开发</v>
      </c>
      <c r="E218" s="256" cm="1">
        <f t="array" aca="1" ref="E218" ca="1">_xlfn.XLOOKUP($A218&amp;$B218,'[2]产值及收款计划（2026）'!$A:$A&amp;'[2]产值及收款计划（2026）'!$B:$B,'[2]产值及收款计划（2026）'!E:E)</f>
        <v>239.8</v>
      </c>
      <c r="F218" s="256" cm="1">
        <f t="array" aca="1" ref="F218" ca="1">_xlfn.XLOOKUP($A218&amp;$B218,'[2]产值及收款计划（2026）'!$A:$A&amp;'[2]产值及收款计划（2026）'!$B:$B,'[2]产值及收款计划（2026）'!F:F)</f>
        <v>239.8</v>
      </c>
      <c r="G218" s="256" cm="1">
        <f t="array" aca="1" ref="G218" ca="1">_xlfn.XLOOKUP($A218&amp;$B218,'[2]产值及收款计划（2026）'!$A:$A&amp;'[2]产值及收款计划（2026）'!$B:$B,'[2]产值及收款计划（2026）'!G:G)</f>
        <v>239.8</v>
      </c>
      <c r="H218" s="256" cm="1">
        <f t="array" aca="1" ref="H218" ca="1">_xlfn.XLOOKUP($A218&amp;$B218,'[2]产值及收款计划（2026）'!$A:$A&amp;'[2]产值及收款计划（2026）'!$B:$B,'[2]产值及收款计划（2026）'!H:H)</f>
        <v>239.8</v>
      </c>
      <c r="I218" s="257" cm="1">
        <f t="array" aca="1" ref="I218" ca="1">_xlfn.XLOOKUP($A218&amp;$B218,'[2]产值及收款计划（2026）'!$A:$A&amp;'[2]产值及收款计划（2026）'!$B:$B,'[2]产值及收款计划（2026）'!I:I)</f>
        <v>1</v>
      </c>
      <c r="J218" s="258" cm="1">
        <f t="array" aca="1" ref="J218" ca="1">_xlfn.XLOOKUP($A218&amp;$B218,'[2]产值及收款计划（2026）'!$A:$A&amp;'[2]产值及收款计划（2026）'!$B:$B,'[2]产值及收款计划（2026）'!J:J)</f>
        <v>0.06</v>
      </c>
      <c r="K218" s="256" cm="1">
        <f t="array" aca="1" ref="K218" ca="1">_xlfn.XLOOKUP($A218&amp;$B218,'[2]产值及收款计划（2026）'!$A:$A&amp;'[2]产值及收款计划（2026）'!$B:$B,'[2]产值及收款计划（2026）'!K:K)</f>
        <v>0</v>
      </c>
      <c r="L218" s="256" cm="1">
        <f t="array" aca="1" ref="L218" ca="1">_xlfn.XLOOKUP($A218&amp;$B218,'[2]产值及收款计划（2026）'!$A:$A&amp;'[2]产值及收款计划（2026）'!$B:$B,'[2]产值及收款计划（2026）'!L:L)</f>
        <v>0</v>
      </c>
      <c r="M218" s="256" t="str" cm="1">
        <f t="array" aca="1" ref="M218" ca="1">_xlfn.XLOOKUP($A218&amp;$B218,'[2]产值及收款计划（2026）'!$A:$A&amp;'[2]产值及收款计划（2026）'!$B:$B,'[2]产值及收款计划（2026）'!M:M)</f>
        <v>主导</v>
      </c>
      <c r="N218" s="256" t="str" cm="1">
        <f t="array" aca="1" ref="N218" ca="1">_xlfn.XLOOKUP($A218&amp;$B218,'[2]产值及收款计划（2026）'!$A:$A&amp;'[2]产值及收款计划（2026）'!$B:$B,'[2]产值及收款计划（2026）'!N:N)</f>
        <v>贺一玮团队</v>
      </c>
      <c r="O218" s="256" t="str" cm="1">
        <f t="array" aca="1" ref="O218" ca="1">_xlfn.XLOOKUP($A218&amp;$B218,'[2]产值及收款计划（2026）'!$A:$A&amp;'[2]产值及收款计划（2026）'!$B:$B,'[2]产值及收款计划（2026）'!O:O)</f>
        <v>刘逸凡</v>
      </c>
      <c r="P218" s="255" t="str" cm="1">
        <f t="array" aca="1" ref="P218" ca="1">_xlfn.XLOOKUP($A218&amp;$B218,'[2]产值及收款计划（2026）'!$A:$A&amp;'[2]产值及收款计划（2026）'!$B:$B,'[2]产值及收款计划（2026）'!P:P)</f>
        <v>25已完结</v>
      </c>
      <c r="Q218" s="256" cm="1">
        <f t="array" aca="1" ref="Q218" ca="1">_xlfn.XLOOKUP($A218&amp;$B218,'[2]产值及收款计划（2026）'!$A:$A&amp;'[2]产值及收款计划（2026）'!$B:$B,'[2]产值及收款计划（2026）'!Q:Q)</f>
        <v>0</v>
      </c>
      <c r="R218" s="256" cm="1">
        <f t="array" aca="1" ref="R218" ca="1">_xlfn.XLOOKUP($A218&amp;$B218,'[2]产值及收款计划（2026）'!$A:$A&amp;'[2]产值及收款计划（2026）'!$B:$B,'[2]产值及收款计划（2026）'!R:R)</f>
        <v>0</v>
      </c>
      <c r="S218" s="256" cm="1">
        <f t="array" aca="1" ref="S218" ca="1">_xlfn.XLOOKUP($A218&amp;$B218,'[2]产值及收款计划（2026）'!$A:$A&amp;'[2]产值及收款计划（2026）'!$B:$B,'[2]产值及收款计划（2026）'!S:S)</f>
        <v>0</v>
      </c>
      <c r="T218" s="256" cm="1">
        <f t="array" aca="1" ref="T218" ca="1">_xlfn.XLOOKUP($A218&amp;$B218,'[2]产值及收款计划（2026）'!$A:$A&amp;'[2]产值及收款计划（2026）'!$B:$B,'[2]产值及收款计划（2026）'!T:T)</f>
        <v>239.8</v>
      </c>
      <c r="U218" s="256" cm="1">
        <f t="array" aca="1" ref="U218" ca="1">_xlfn.XLOOKUP($A218&amp;$B218,'[2]产值及收款计划（2026）'!$A:$A&amp;'[2]产值及收款计划（2026）'!$B:$B,'[2]产值及收款计划（2026）'!U:U)</f>
        <v>0</v>
      </c>
      <c r="V218" s="256" cm="1">
        <f t="array" aca="1" ref="V218" ca="1">_xlfn.XLOOKUP($A218&amp;$B218,'[2]产值及收款计划（2026）'!$A:$A&amp;'[2]产值及收款计划（2026）'!$B:$B,'[2]产值及收款计划（2026）'!V:V)</f>
        <v>0</v>
      </c>
      <c r="W218" s="256" cm="1">
        <f t="array" aca="1" ref="W218" ca="1">_xlfn.XLOOKUP($A218&amp;$B218,'[2]产值及收款计划（2026）'!$A:$A&amp;'[2]产值及收款计划（2026）'!$B:$B,'[2]产值及收款计划（2026）'!W:W)</f>
        <v>0</v>
      </c>
      <c r="X218" s="256" cm="1">
        <f t="array" aca="1" ref="X218" ca="1">_xlfn.XLOOKUP($A218&amp;$B218,'[2]产值及收款计划（2026）'!$A:$A&amp;'[2]产值及收款计划（2026）'!$B:$B,'[2]产值及收款计划（2026）'!X:X)</f>
        <v>0</v>
      </c>
      <c r="Y218" s="256" cm="1">
        <f t="array" aca="1" ref="Y218" ca="1">_xlfn.XLOOKUP($A218&amp;$B218,'[2]产值及收款计划（2026）'!$A:$A&amp;'[2]产值及收款计划（2026）'!$B:$B,'[2]产值及收款计划（2026）'!Y:Y)</f>
        <v>0</v>
      </c>
      <c r="Z218" s="256" cm="1">
        <f t="array" aca="1" ref="Z218" ca="1">_xlfn.XLOOKUP($A218&amp;$B218,'[2]产值及收款计划（2026）'!$A:$A&amp;'[2]产值及收款计划（2026）'!$B:$B,'[2]产值及收款计划（2026）'!Z:Z)</f>
        <v>0</v>
      </c>
      <c r="AA218" s="256" cm="1">
        <f t="array" aca="1" ref="AA218" ca="1">_xlfn.XLOOKUP($A218&amp;$B218,'[2]产值及收款计划（2026）'!$A:$A&amp;'[2]产值及收款计划（2026）'!$B:$B,'[2]产值及收款计划（2026）'!AA:AA)</f>
        <v>0</v>
      </c>
      <c r="AB218" s="256" cm="1">
        <f t="array" aca="1" ref="AB218" ca="1">_xlfn.XLOOKUP($A218&amp;$B218,'[2]产值及收款计划（2026）'!$A:$A&amp;'[2]产值及收款计划（2026）'!$B:$B,'[2]产值及收款计划（2026）'!AB:AB)</f>
        <v>0</v>
      </c>
      <c r="AC218" s="256" cm="1">
        <f t="array" aca="1" ref="AC218" ca="1">_xlfn.XLOOKUP($A218&amp;$B218,'[2]产值及收款计划（2026）'!$A:$A&amp;'[2]产值及收款计划（2026）'!$B:$B,'[2]产值及收款计划（2026）'!AC:AC)</f>
        <v>0</v>
      </c>
      <c r="AD218" s="256" cm="1">
        <f t="array" aca="1" ref="AD218" ca="1">_xlfn.XLOOKUP($A218&amp;$B218,'[2]产值及收款计划（2026）'!$A:$A&amp;'[2]产值及收款计划（2026）'!$B:$B,'[2]产值及收款计划（2026）'!AD:AD)</f>
        <v>0</v>
      </c>
      <c r="AE218" s="256" cm="1">
        <f t="array" aca="1" ref="AE218" ca="1">_xlfn.XLOOKUP($A218&amp;$B218,'[2]产值及收款计划（2026）'!$A:$A&amp;'[2]产值及收款计划（2026）'!$B:$B,'[2]产值及收款计划（2026）'!AE:AE)</f>
        <v>0</v>
      </c>
      <c r="AF218" s="256" cm="1">
        <f t="array" aca="1" ref="AF218" ca="1">_xlfn.XLOOKUP($A218&amp;$B218,'[2]产值及收款计划（2026）'!$A:$A&amp;'[2]产值及收款计划（2026）'!$B:$B,'[2]产值及收款计划（2026）'!AF:AF)</f>
        <v>0</v>
      </c>
      <c r="AG218" s="256" cm="1">
        <f t="array" aca="1" ref="AG218" ca="1">_xlfn.XLOOKUP($A218&amp;$B218,'[2]产值及收款计划（2026）'!$A:$A&amp;'[2]产值及收款计划（2026）'!$B:$B,'[2]产值及收款计划（2026）'!AG:AG)</f>
        <v>0</v>
      </c>
      <c r="AH218" s="256" cm="1">
        <f t="array" aca="1" ref="AH218" ca="1">_xlfn.XLOOKUP($A218&amp;$B218,'[2]产值及收款计划（2026）'!$A:$A&amp;'[2]产值及收款计划（2026）'!$B:$B,'[2]产值及收款计划（2026）'!AH:AH)</f>
        <v>0</v>
      </c>
      <c r="AI218" s="256" cm="1">
        <f t="array" aca="1" ref="AI218" ca="1">_xlfn.XLOOKUP($A218&amp;$B218,'[2]产值及收款计划（2026）'!$A:$A&amp;'[2]产值及收款计划（2026）'!$B:$B,'[2]产值及收款计划（2026）'!AI:AI)</f>
        <v>0</v>
      </c>
      <c r="AJ218" s="256" cm="1">
        <f t="array" aca="1" ref="AJ218" ca="1">_xlfn.XLOOKUP($A218&amp;$B218,'[2]产值及收款计划（2026）'!$A:$A&amp;'[2]产值及收款计划（2026）'!$B:$B,'[2]产值及收款计划（2026）'!AJ:AJ)</f>
        <v>0</v>
      </c>
      <c r="AK218" s="256" cm="1">
        <f t="array" aca="1" ref="AK218" ca="1">_xlfn.XLOOKUP($A218&amp;$B218,'[2]产值及收款计划（2026）'!$A:$A&amp;'[2]产值及收款计划（2026）'!$B:$B,'[2]产值及收款计划（2026）'!AK:AK)</f>
        <v>0</v>
      </c>
      <c r="AL218" s="256" cm="1">
        <f t="array" aca="1" ref="AL218" ca="1">_xlfn.XLOOKUP($A218&amp;$B218,'[2]产值及收款计划（2026）'!$A:$A&amp;'[2]产值及收款计划（2026）'!$B:$B,'[2]产值及收款计划（2026）'!AL:AL)</f>
        <v>0</v>
      </c>
      <c r="AM218" s="263" t="e" cm="1">
        <f t="array" aca="1" ref="AM218" ca="1">_xlfn.LET(_xlpm.勾选月份状态数组,TRANSPOSE('PPT(12-15页）-TOP10'!$A$3:$A$14),_xlpm.选择数据区,IF('PPT(12-15页）-TOP10'!$E$3="收款",$BA218:$BL218,$AA218:$AL218),SUM(_xlfn._xlws.FILTER(_xlpm.选择数据区,_xlpm.勾选月份状态数组,"")))</f>
        <v>#NAME?</v>
      </c>
      <c r="AN218" s="256" t="e" cm="1">
        <f t="array" aca="1" ref="AN218" ca="1">_xlfn.LET(_xlpm.勾选月份状态数组,TRANSPOSE('PPT(12-15页）-TOP10'!$A$3:$A$14),_xlpm.选择数据区,IF('PPT(12-15页）-TOP10'!$E$3="收款",$DA218:$DL218,$CA218:$CL218),SUM(_xlfn._xlws.FILTER(_xlpm.选择数据区,_xlpm.勾选月份状态数组,"")))</f>
        <v>#NAME?</v>
      </c>
      <c r="AO218" s="256">
        <f ca="1">SUM(CA218:CC218)+SUM(AD218:AL218)</f>
        <v>0</v>
      </c>
      <c r="AP218" s="256"/>
      <c r="AQ218" s="256"/>
      <c r="AR218" s="256"/>
      <c r="AS218" s="256" cm="1">
        <f t="array" aca="1" ref="AS218" ca="1">_xlfn.XLOOKUP($A218&amp;$B218,'[2]产值及收款计划（2026）'!$A:$A&amp;'[2]产值及收款计划（2026）'!$B:$B,'[2]产值及收款计划（2026）'!AS:AS)</f>
        <v>0</v>
      </c>
      <c r="AT218" s="256" cm="1">
        <f t="array" aca="1" ref="AT218" ca="1">_xlfn.XLOOKUP($A218&amp;$B218,'[2]产值及收款计划（2026）'!$A:$A&amp;'[2]产值及收款计划（2026）'!$B:$B,'[2]产值及收款计划（2026）'!AT:AT)</f>
        <v>0</v>
      </c>
      <c r="AU218" s="256" cm="1">
        <f t="array" aca="1" ref="AU218" ca="1">_xlfn.XLOOKUP($A218&amp;$B218,'[2]产值及收款计划（2026）'!$A:$A&amp;'[2]产值及收款计划（2026）'!$B:$B,'[2]产值及收款计划（2026）'!AU:AU)</f>
        <v>0</v>
      </c>
      <c r="AV218" s="256" cm="1">
        <f t="array" aca="1" ref="AV218" ca="1">_xlfn.XLOOKUP($A218&amp;$B218,'[2]产值及收款计划（2026）'!$A:$A&amp;'[2]产值及收款计划（2026）'!$B:$B,'[2]产值及收款计划（2026）'!AV:AV)</f>
        <v>0</v>
      </c>
      <c r="AW218" s="256" cm="1">
        <f t="array" aca="1" ref="AW218" ca="1">_xlfn.XLOOKUP($A218&amp;$B218,'[2]产值及收款计划（2026）'!$A:$A&amp;'[2]产值及收款计划（2026）'!$B:$B,'[2]产值及收款计划（2026）'!AW:AW)</f>
        <v>203.83</v>
      </c>
      <c r="AX218" s="256" cm="1">
        <f t="array" aca="1" ref="AX218" ca="1">_xlfn.XLOOKUP($A218&amp;$B218,'[2]产值及收款计划（2026）'!$A:$A&amp;'[2]产值及收款计划（2026）'!$B:$B,'[2]产值及收款计划（2026）'!AX:AX)</f>
        <v>0</v>
      </c>
      <c r="AY218" s="256" cm="1">
        <f t="array" aca="1" ref="AY218" ca="1">_xlfn.XLOOKUP($A218&amp;$B218,'[2]产值及收款计划（2026）'!$A:$A&amp;'[2]产值及收款计划（2026）'!$B:$B,'[2]产值及收款计划（2026）'!AY:AY)</f>
        <v>35.97</v>
      </c>
      <c r="AZ218" s="256" cm="1">
        <f t="array" aca="1" ref="AZ218" ca="1">_xlfn.XLOOKUP($A218&amp;$B218,'[2]产值及收款计划（2026）'!$A:$A&amp;'[2]产值及收款计划（2026）'!$B:$B,'[2]产值及收款计划（2026）'!AZ:AZ)</f>
        <v>35.97</v>
      </c>
      <c r="BA218" s="256" cm="1">
        <f t="array" aca="1" ref="BA218" ca="1">_xlfn.XLOOKUP($A218&amp;$B218,'[2]产值及收款计划（2026）'!$A:$A&amp;'[2]产值及收款计划（2026）'!$B:$B,'[2]产值及收款计划（2026）'!BA:BA)</f>
        <v>0</v>
      </c>
      <c r="BB218" s="256" cm="1">
        <f t="array" aca="1" ref="BB218" ca="1">_xlfn.XLOOKUP($A218&amp;$B218,'[2]产值及收款计划（2026）'!$A:$A&amp;'[2]产值及收款计划（2026）'!$B:$B,'[2]产值及收款计划（2026）'!BB:BB)</f>
        <v>0</v>
      </c>
      <c r="BC218" s="256" cm="1">
        <f t="array" aca="1" ref="BC218" ca="1">_xlfn.XLOOKUP($A218&amp;$B218,'[2]产值及收款计划（2026）'!$A:$A&amp;'[2]产值及收款计划（2026）'!$B:$B,'[2]产值及收款计划（2026）'!BC:BC)</f>
        <v>0</v>
      </c>
      <c r="BD218" s="256" cm="1">
        <f t="array" aca="1" ref="BD218" ca="1">_xlfn.XLOOKUP($A218&amp;$B218,'[2]产值及收款计划（2026）'!$A:$A&amp;'[2]产值及收款计划（2026）'!$B:$B,'[2]产值及收款计划（2026）'!BD:BD)</f>
        <v>0</v>
      </c>
      <c r="BE218" s="256" cm="1">
        <f t="array" aca="1" ref="BE218" ca="1">_xlfn.XLOOKUP($A218&amp;$B218,'[2]产值及收款计划（2026）'!$A:$A&amp;'[2]产值及收款计划（2026）'!$B:$B,'[2]产值及收款计划（2026）'!BE:BE)</f>
        <v>35.97</v>
      </c>
      <c r="BF218" s="256" cm="1">
        <f t="array" aca="1" ref="BF218" ca="1">_xlfn.XLOOKUP($A218&amp;$B218,'[2]产值及收款计划（2026）'!$A:$A&amp;'[2]产值及收款计划（2026）'!$B:$B,'[2]产值及收款计划（2026）'!BF:BF)</f>
        <v>0</v>
      </c>
      <c r="BG218" s="256" cm="1">
        <f t="array" aca="1" ref="BG218" ca="1">_xlfn.XLOOKUP($A218&amp;$B218,'[2]产值及收款计划（2026）'!$A:$A&amp;'[2]产值及收款计划（2026）'!$B:$B,'[2]产值及收款计划（2026）'!BG:BG)</f>
        <v>0</v>
      </c>
      <c r="BH218" s="256" cm="1">
        <f t="array" aca="1" ref="BH218" ca="1">_xlfn.XLOOKUP($A218&amp;$B218,'[2]产值及收款计划（2026）'!$A:$A&amp;'[2]产值及收款计划（2026）'!$B:$B,'[2]产值及收款计划（2026）'!BH:BH)</f>
        <v>0</v>
      </c>
      <c r="BI218" s="256" cm="1">
        <f t="array" aca="1" ref="BI218" ca="1">_xlfn.XLOOKUP($A218&amp;$B218,'[2]产值及收款计划（2026）'!$A:$A&amp;'[2]产值及收款计划（2026）'!$B:$B,'[2]产值及收款计划（2026）'!BI:BI)</f>
        <v>0</v>
      </c>
      <c r="BJ218" s="256" cm="1">
        <f t="array" aca="1" ref="BJ218" ca="1">_xlfn.XLOOKUP($A218&amp;$B218,'[2]产值及收款计划（2026）'!$A:$A&amp;'[2]产值及收款计划（2026）'!$B:$B,'[2]产值及收款计划（2026）'!BJ:BJ)</f>
        <v>0</v>
      </c>
      <c r="BK218" s="256" cm="1">
        <f t="array" aca="1" ref="BK218" ca="1">_xlfn.XLOOKUP($A218&amp;$B218,'[2]产值及收款计划（2026）'!$A:$A&amp;'[2]产值及收款计划（2026）'!$B:$B,'[2]产值及收款计划（2026）'!BK:BK)</f>
        <v>0</v>
      </c>
      <c r="BL218" s="256" cm="1">
        <f t="array" aca="1" ref="BL218" ca="1">_xlfn.XLOOKUP($A218&amp;$B218,'[2]产值及收款计划（2026）'!$A:$A&amp;'[2]产值及收款计划（2026）'!$B:$B,'[2]产值及收款计划（2026）'!BL:BL)</f>
        <v>0</v>
      </c>
      <c r="BM218" s="256"/>
      <c r="BN218" s="256"/>
      <c r="BO218" s="256"/>
      <c r="BP218" s="256"/>
      <c r="BQ218" s="255" t="str" cm="1">
        <f t="array" aca="1" ref="BQ218" ca="1">_xlfn.XLOOKUP($A218&amp;$B218,'[2]产值及收款计划（2026）'!$A:$A&amp;'[2]产值及收款计划（2026）'!$B:$B,'[2]产值及收款计划（2026）'!BQ:BQ)</f>
        <v>上海巨一科技发展有限公司</v>
      </c>
      <c r="BR218" s="256" cm="1">
        <f t="array" aca="1" ref="BR218" ca="1">_xlfn.XLOOKUP($A218&amp;$B218,'[2]产值及收款计划（2026）'!$A:$A&amp;'[2]产值及收款计划（2026）'!$B:$B,'[2]产值及收款计划（2026）'!BR:BR)</f>
        <v>0</v>
      </c>
      <c r="CA218" s="256" cm="1">
        <f t="array" aca="1" ref="CA218" ca="1">_xlfn.XLOOKUP($A218&amp;$B218,'[2]产值及收款计划（2026）'!$A:$A&amp;'[2]产值及收款计划（2026）'!$B:$B,'[2]产值及收款计划（2026）'!CA:CA)</f>
        <v>0</v>
      </c>
      <c r="CB218" s="256" cm="1">
        <f t="array" aca="1" ref="CB218" ca="1">_xlfn.XLOOKUP($A218&amp;$B218,'[2]产值及收款计划（2026）'!$A:$A&amp;'[2]产值及收款计划（2026）'!$B:$B,'[2]产值及收款计划（2026）'!CB:CB)</f>
        <v>0</v>
      </c>
      <c r="CC218" s="256" cm="1">
        <f t="array" aca="1" ref="CC218" ca="1">_xlfn.XLOOKUP($A218&amp;$B218,'[2]产值及收款计划（2026）'!$A:$A&amp;'[2]产值及收款计划（2026）'!$B:$B,'[2]产值及收款计划（2026）'!CC:CC)</f>
        <v>0</v>
      </c>
      <c r="CD218" s="256" cm="1">
        <f t="array" aca="1" ref="CD218" ca="1">_xlfn.XLOOKUP($A218&amp;$B218,'[2]产值及收款计划（2026）'!$A:$A&amp;'[2]产值及收款计划（2026）'!$B:$B,'[2]产值及收款计划（2026）'!CD:CD)</f>
        <v>0</v>
      </c>
      <c r="CE218" s="256" cm="1">
        <f t="array" aca="1" ref="CE218" ca="1">_xlfn.XLOOKUP($A218&amp;$B218,'[2]产值及收款计划（2026）'!$A:$A&amp;'[2]产值及收款计划（2026）'!$B:$B,'[2]产值及收款计划（2026）'!CE:CE)</f>
        <v>0</v>
      </c>
      <c r="CF218" s="256" cm="1">
        <f t="array" aca="1" ref="CF218" ca="1">_xlfn.XLOOKUP($A218&amp;$B218,'[2]产值及收款计划（2026）'!$A:$A&amp;'[2]产值及收款计划（2026）'!$B:$B,'[2]产值及收款计划（2026）'!CF:CF)</f>
        <v>0</v>
      </c>
      <c r="CG218" s="256" cm="1">
        <f t="array" aca="1" ref="CG218" ca="1">_xlfn.XLOOKUP($A218&amp;$B218,'[2]产值及收款计划（2026）'!$A:$A&amp;'[2]产值及收款计划（2026）'!$B:$B,'[2]产值及收款计划（2026）'!CG:CG)</f>
        <v>0</v>
      </c>
      <c r="CH218" s="256" cm="1">
        <f t="array" aca="1" ref="CH218" ca="1">_xlfn.XLOOKUP($A218&amp;$B218,'[2]产值及收款计划（2026）'!$A:$A&amp;'[2]产值及收款计划（2026）'!$B:$B,'[2]产值及收款计划（2026）'!CH:CH)</f>
        <v>0</v>
      </c>
      <c r="CI218" s="256" cm="1">
        <f t="array" aca="1" ref="CI218" ca="1">_xlfn.XLOOKUP($A218&amp;$B218,'[2]产值及收款计划（2026）'!$A:$A&amp;'[2]产值及收款计划（2026）'!$B:$B,'[2]产值及收款计划（2026）'!CI:CI)</f>
        <v>0</v>
      </c>
      <c r="CJ218" s="256" cm="1">
        <f t="array" aca="1" ref="CJ218" ca="1">_xlfn.XLOOKUP($A218&amp;$B218,'[2]产值及收款计划（2026）'!$A:$A&amp;'[2]产值及收款计划（2026）'!$B:$B,'[2]产值及收款计划（2026）'!CJ:CJ)</f>
        <v>0</v>
      </c>
      <c r="CK218" s="256" cm="1">
        <f t="array" aca="1" ref="CK218" ca="1">_xlfn.XLOOKUP($A218&amp;$B218,'[2]产值及收款计划（2026）'!$A:$A&amp;'[2]产值及收款计划（2026）'!$B:$B,'[2]产值及收款计划（2026）'!CK:CK)</f>
        <v>0</v>
      </c>
      <c r="CL218" s="256" cm="1">
        <f t="array" aca="1" ref="CL218" ca="1">_xlfn.XLOOKUP($A218&amp;$B218,'[2]产值及收款计划（2026）'!$A:$A&amp;'[2]产值及收款计划（2026）'!$B:$B,'[2]产值及收款计划（2026）'!CL:CL)</f>
        <v>0</v>
      </c>
      <c r="DA218" s="256" cm="1">
        <f t="array" aca="1" ref="DA218" ca="1">_xlfn.XLOOKUP($A218&amp;$B218,'[2]产值及收款计划（2026）'!$A:$A&amp;'[2]产值及收款计划（2026）'!$B:$B,'[2]产值及收款计划（2026）'!DA:DA)</f>
        <v>0</v>
      </c>
      <c r="DB218" s="256" cm="1">
        <f t="array" aca="1" ref="DB218" ca="1">_xlfn.XLOOKUP($A218&amp;$B218,'[2]产值及收款计划（2026）'!$A:$A&amp;'[2]产值及收款计划（2026）'!$B:$B,'[2]产值及收款计划（2026）'!DB:DB)</f>
        <v>0</v>
      </c>
      <c r="DC218" s="256" cm="1">
        <f t="array" aca="1" ref="DC218" ca="1">_xlfn.XLOOKUP($A218&amp;$B218,'[2]产值及收款计划（2026）'!$A:$A&amp;'[2]产值及收款计划（2026）'!$B:$B,'[2]产值及收款计划（2026）'!DC:DC)</f>
        <v>0</v>
      </c>
      <c r="DD218" s="256" cm="1">
        <f t="array" aca="1" ref="DD218" ca="1">_xlfn.XLOOKUP($A218&amp;$B218,'[2]产值及收款计划（2026）'!$A:$A&amp;'[2]产值及收款计划（2026）'!$B:$B,'[2]产值及收款计划（2026）'!DD:DD)</f>
        <v>0</v>
      </c>
      <c r="DE218" s="256" cm="1">
        <f t="array" aca="1" ref="DE218" ca="1">_xlfn.XLOOKUP($A218&amp;$B218,'[2]产值及收款计划（2026）'!$A:$A&amp;'[2]产值及收款计划（2026）'!$B:$B,'[2]产值及收款计划（2026）'!DE:DE)</f>
        <v>0</v>
      </c>
      <c r="DF218" s="256" cm="1">
        <f t="array" aca="1" ref="DF218" ca="1">_xlfn.XLOOKUP($A218&amp;$B218,'[2]产值及收款计划（2026）'!$A:$A&amp;'[2]产值及收款计划（2026）'!$B:$B,'[2]产值及收款计划（2026）'!DF:DF)</f>
        <v>0</v>
      </c>
      <c r="DG218" s="256" cm="1">
        <f t="array" aca="1" ref="DG218" ca="1">_xlfn.XLOOKUP($A218&amp;$B218,'[2]产值及收款计划（2026）'!$A:$A&amp;'[2]产值及收款计划（2026）'!$B:$B,'[2]产值及收款计划（2026）'!DG:DG)</f>
        <v>0</v>
      </c>
      <c r="DH218" s="256" cm="1">
        <f t="array" aca="1" ref="DH218" ca="1">_xlfn.XLOOKUP($A218&amp;$B218,'[2]产值及收款计划（2026）'!$A:$A&amp;'[2]产值及收款计划（2026）'!$B:$B,'[2]产值及收款计划（2026）'!DH:DH)</f>
        <v>0</v>
      </c>
      <c r="DI218" s="256" cm="1">
        <f t="array" aca="1" ref="DI218" ca="1">_xlfn.XLOOKUP($A218&amp;$B218,'[2]产值及收款计划（2026）'!$A:$A&amp;'[2]产值及收款计划（2026）'!$B:$B,'[2]产值及收款计划（2026）'!DI:DI)</f>
        <v>0</v>
      </c>
      <c r="DJ218" s="256" cm="1">
        <f t="array" aca="1" ref="DJ218" ca="1">_xlfn.XLOOKUP($A218&amp;$B218,'[2]产值及收款计划（2026）'!$A:$A&amp;'[2]产值及收款计划（2026）'!$B:$B,'[2]产值及收款计划（2026）'!DJ:DJ)</f>
        <v>0</v>
      </c>
      <c r="DK218" s="256" cm="1">
        <f t="array" aca="1" ref="DK218" ca="1">_xlfn.XLOOKUP($A218&amp;$B218,'[2]产值及收款计划（2026）'!$A:$A&amp;'[2]产值及收款计划（2026）'!$B:$B,'[2]产值及收款计划（2026）'!DK:DK)</f>
        <v>0</v>
      </c>
      <c r="DL218" s="256" cm="1">
        <f t="array" aca="1" ref="DL218" ca="1">_xlfn.XLOOKUP($A218&amp;$B218,'[2]产值及收款计划（2026）'!$A:$A&amp;'[2]产值及收款计划（2026）'!$B:$B,'[2]产值及收款计划（2026）'!DL:DL)</f>
        <v>0</v>
      </c>
      <c r="DM218" s="264"/>
      <c r="DN218" s="250"/>
    </row>
    <row r="219" spans="1:118" ht="20.25" x14ac:dyDescent="0.15">
      <c r="A219" s="254">
        <f t="shared" ca="1" si="15"/>
        <v>38</v>
      </c>
      <c r="B219" s="254" t="s">
        <v>26</v>
      </c>
      <c r="C219" s="255" t="str" cm="1">
        <f t="array" aca="1" ref="C219" ca="1">_xlfn.XLOOKUP($A219&amp;$B219,'[2]产值及收款计划（2026）'!$A:$A&amp;'[2]产值及收款计划（2026）'!$B:$B,'[2]产值及收款计划（2026）'!C:C)</f>
        <v>ZHT2023010900007</v>
      </c>
      <c r="D219" s="255" t="str" cm="1">
        <f t="array" aca="1" ref="D219" ca="1">_xlfn.XLOOKUP($A219&amp;$B219,'[2]产值及收款计划（2026）'!$A:$A&amp;'[2]产值及收款计划（2026）'!$B:$B,'[2]产值及收款计划（2026）'!D:D)</f>
        <v>隧道全生命管养平台三期开发服务</v>
      </c>
      <c r="E219" s="256" cm="1">
        <f t="array" aca="1" ref="E219" ca="1">_xlfn.XLOOKUP($A219&amp;$B219,'[2]产值及收款计划（2026）'!$A:$A&amp;'[2]产值及收款计划（2026）'!$B:$B,'[2]产值及收款计划（2026）'!E:E)</f>
        <v>89.87</v>
      </c>
      <c r="F219" s="256" cm="1">
        <f t="array" aca="1" ref="F219" ca="1">_xlfn.XLOOKUP($A219&amp;$B219,'[2]产值及收款计划（2026）'!$A:$A&amp;'[2]产值及收款计划（2026）'!$B:$B,'[2]产值及收款计划（2026）'!F:F)</f>
        <v>89.87</v>
      </c>
      <c r="G219" s="256" cm="1">
        <f t="array" aca="1" ref="G219" ca="1">_xlfn.XLOOKUP($A219&amp;$B219,'[2]产值及收款计划（2026）'!$A:$A&amp;'[2]产值及收款计划（2026）'!$B:$B,'[2]产值及收款计划（2026）'!G:G)</f>
        <v>89.87</v>
      </c>
      <c r="H219" s="256" cm="1">
        <f t="array" aca="1" ref="H219" ca="1">_xlfn.XLOOKUP($A219&amp;$B219,'[2]产值及收款计划（2026）'!$A:$A&amp;'[2]产值及收款计划（2026）'!$B:$B,'[2]产值及收款计划（2026）'!H:H)</f>
        <v>89.87</v>
      </c>
      <c r="I219" s="257" cm="1">
        <f t="array" aca="1" ref="I219" ca="1">_xlfn.XLOOKUP($A219&amp;$B219,'[2]产值及收款计划（2026）'!$A:$A&amp;'[2]产值及收款计划（2026）'!$B:$B,'[2]产值及收款计划（2026）'!I:I)</f>
        <v>1</v>
      </c>
      <c r="J219" s="258" cm="1">
        <f t="array" aca="1" ref="J219" ca="1">_xlfn.XLOOKUP($A219&amp;$B219,'[2]产值及收款计划（2026）'!$A:$A&amp;'[2]产值及收款计划（2026）'!$B:$B,'[2]产值及收款计划（2026）'!J:J)</f>
        <v>0.06</v>
      </c>
      <c r="K219" s="256" cm="1">
        <f t="array" aca="1" ref="K219" ca="1">_xlfn.XLOOKUP($A219&amp;$B219,'[2]产值及收款计划（2026）'!$A:$A&amp;'[2]产值及收款计划（2026）'!$B:$B,'[2]产值及收款计划（2026）'!K:K)</f>
        <v>0</v>
      </c>
      <c r="L219" s="256" cm="1">
        <f t="array" aca="1" ref="L219" ca="1">_xlfn.XLOOKUP($A219&amp;$B219,'[2]产值及收款计划（2026）'!$A:$A&amp;'[2]产值及收款计划（2026）'!$B:$B,'[2]产值及收款计划（2026）'!L:L)</f>
        <v>0</v>
      </c>
      <c r="M219" s="256" t="str" cm="1">
        <f t="array" aca="1" ref="M219" ca="1">_xlfn.XLOOKUP($A219&amp;$B219,'[2]产值及收款计划（2026）'!$A:$A&amp;'[2]产值及收款计划（2026）'!$B:$B,'[2]产值及收款计划（2026）'!M:M)</f>
        <v>主导</v>
      </c>
      <c r="N219" s="256" t="str" cm="1">
        <f t="array" aca="1" ref="N219" ca="1">_xlfn.XLOOKUP($A219&amp;$B219,'[2]产值及收款计划（2026）'!$A:$A&amp;'[2]产值及收款计划（2026）'!$B:$B,'[2]产值及收款计划（2026）'!N:N)</f>
        <v>贺一玮团队</v>
      </c>
      <c r="O219" s="256" t="str" cm="1">
        <f t="array" aca="1" ref="O219" ca="1">_xlfn.XLOOKUP($A219&amp;$B219,'[2]产值及收款计划（2026）'!$A:$A&amp;'[2]产值及收款计划（2026）'!$B:$B,'[2]产值及收款计划（2026）'!O:O)</f>
        <v>何栩</v>
      </c>
      <c r="P219" s="255" t="str" cm="1">
        <f t="array" aca="1" ref="P219" ca="1">_xlfn.XLOOKUP($A219&amp;$B219,'[2]产值及收款计划（2026）'!$A:$A&amp;'[2]产值及收款计划（2026）'!$B:$B,'[2]产值及收款计划（2026）'!P:P)</f>
        <v>25已完结</v>
      </c>
      <c r="Q219" s="256" cm="1">
        <f t="array" aca="1" ref="Q219" ca="1">_xlfn.XLOOKUP($A219&amp;$B219,'[2]产值及收款计划（2026）'!$A:$A&amp;'[2]产值及收款计划（2026）'!$B:$B,'[2]产值及收款计划（2026）'!Q:Q)</f>
        <v>0</v>
      </c>
      <c r="R219" s="256" cm="1">
        <f t="array" aca="1" ref="R219" ca="1">_xlfn.XLOOKUP($A219&amp;$B219,'[2]产值及收款计划（2026）'!$A:$A&amp;'[2]产值及收款计划（2026）'!$B:$B,'[2]产值及收款计划（2026）'!R:R)</f>
        <v>0</v>
      </c>
      <c r="S219" s="256" cm="1">
        <f t="array" aca="1" ref="S219" ca="1">_xlfn.XLOOKUP($A219&amp;$B219,'[2]产值及收款计划（2026）'!$A:$A&amp;'[2]产值及收款计划（2026）'!$B:$B,'[2]产值及收款计划（2026）'!S:S)</f>
        <v>0</v>
      </c>
      <c r="T219" s="256" cm="1">
        <f t="array" aca="1" ref="T219" ca="1">_xlfn.XLOOKUP($A219&amp;$B219,'[2]产值及收款计划（2026）'!$A:$A&amp;'[2]产值及收款计划（2026）'!$B:$B,'[2]产值及收款计划（2026）'!T:T)</f>
        <v>89.87</v>
      </c>
      <c r="U219" s="256" cm="1">
        <f t="array" aca="1" ref="U219" ca="1">_xlfn.XLOOKUP($A219&amp;$B219,'[2]产值及收款计划（2026）'!$A:$A&amp;'[2]产值及收款计划（2026）'!$B:$B,'[2]产值及收款计划（2026）'!U:U)</f>
        <v>0</v>
      </c>
      <c r="V219" s="256" cm="1">
        <f t="array" aca="1" ref="V219" ca="1">_xlfn.XLOOKUP($A219&amp;$B219,'[2]产值及收款计划（2026）'!$A:$A&amp;'[2]产值及收款计划（2026）'!$B:$B,'[2]产值及收款计划（2026）'!V:V)</f>
        <v>0</v>
      </c>
      <c r="W219" s="256" cm="1">
        <f t="array" aca="1" ref="W219" ca="1">_xlfn.XLOOKUP($A219&amp;$B219,'[2]产值及收款计划（2026）'!$A:$A&amp;'[2]产值及收款计划（2026）'!$B:$B,'[2]产值及收款计划（2026）'!W:W)</f>
        <v>0</v>
      </c>
      <c r="X219" s="256" cm="1">
        <f t="array" aca="1" ref="X219" ca="1">_xlfn.XLOOKUP($A219&amp;$B219,'[2]产值及收款计划（2026）'!$A:$A&amp;'[2]产值及收款计划（2026）'!$B:$B,'[2]产值及收款计划（2026）'!X:X)</f>
        <v>0</v>
      </c>
      <c r="Y219" s="256" cm="1">
        <f t="array" aca="1" ref="Y219" ca="1">_xlfn.XLOOKUP($A219&amp;$B219,'[2]产值及收款计划（2026）'!$A:$A&amp;'[2]产值及收款计划（2026）'!$B:$B,'[2]产值及收款计划（2026）'!Y:Y)</f>
        <v>0</v>
      </c>
      <c r="Z219" s="256" cm="1">
        <f t="array" aca="1" ref="Z219" ca="1">_xlfn.XLOOKUP($A219&amp;$B219,'[2]产值及收款计划（2026）'!$A:$A&amp;'[2]产值及收款计划（2026）'!$B:$B,'[2]产值及收款计划（2026）'!Z:Z)</f>
        <v>0</v>
      </c>
      <c r="AA219" s="256" cm="1">
        <f t="array" aca="1" ref="AA219" ca="1">_xlfn.XLOOKUP($A219&amp;$B219,'[2]产值及收款计划（2026）'!$A:$A&amp;'[2]产值及收款计划（2026）'!$B:$B,'[2]产值及收款计划（2026）'!AA:AA)</f>
        <v>0</v>
      </c>
      <c r="AB219" s="256" cm="1">
        <f t="array" aca="1" ref="AB219" ca="1">_xlfn.XLOOKUP($A219&amp;$B219,'[2]产值及收款计划（2026）'!$A:$A&amp;'[2]产值及收款计划（2026）'!$B:$B,'[2]产值及收款计划（2026）'!AB:AB)</f>
        <v>0</v>
      </c>
      <c r="AC219" s="256" cm="1">
        <f t="array" aca="1" ref="AC219" ca="1">_xlfn.XLOOKUP($A219&amp;$B219,'[2]产值及收款计划（2026）'!$A:$A&amp;'[2]产值及收款计划（2026）'!$B:$B,'[2]产值及收款计划（2026）'!AC:AC)</f>
        <v>0</v>
      </c>
      <c r="AD219" s="256" cm="1">
        <f t="array" aca="1" ref="AD219" ca="1">_xlfn.XLOOKUP($A219&amp;$B219,'[2]产值及收款计划（2026）'!$A:$A&amp;'[2]产值及收款计划（2026）'!$B:$B,'[2]产值及收款计划（2026）'!AD:AD)</f>
        <v>0</v>
      </c>
      <c r="AE219" s="256" cm="1">
        <f t="array" aca="1" ref="AE219" ca="1">_xlfn.XLOOKUP($A219&amp;$B219,'[2]产值及收款计划（2026）'!$A:$A&amp;'[2]产值及收款计划（2026）'!$B:$B,'[2]产值及收款计划（2026）'!AE:AE)</f>
        <v>0</v>
      </c>
      <c r="AF219" s="256" cm="1">
        <f t="array" aca="1" ref="AF219" ca="1">_xlfn.XLOOKUP($A219&amp;$B219,'[2]产值及收款计划（2026）'!$A:$A&amp;'[2]产值及收款计划（2026）'!$B:$B,'[2]产值及收款计划（2026）'!AF:AF)</f>
        <v>0</v>
      </c>
      <c r="AG219" s="256" cm="1">
        <f t="array" aca="1" ref="AG219" ca="1">_xlfn.XLOOKUP($A219&amp;$B219,'[2]产值及收款计划（2026）'!$A:$A&amp;'[2]产值及收款计划（2026）'!$B:$B,'[2]产值及收款计划（2026）'!AG:AG)</f>
        <v>0</v>
      </c>
      <c r="AH219" s="256" cm="1">
        <f t="array" aca="1" ref="AH219" ca="1">_xlfn.XLOOKUP($A219&amp;$B219,'[2]产值及收款计划（2026）'!$A:$A&amp;'[2]产值及收款计划（2026）'!$B:$B,'[2]产值及收款计划（2026）'!AH:AH)</f>
        <v>0</v>
      </c>
      <c r="AI219" s="256" cm="1">
        <f t="array" aca="1" ref="AI219" ca="1">_xlfn.XLOOKUP($A219&amp;$B219,'[2]产值及收款计划（2026）'!$A:$A&amp;'[2]产值及收款计划（2026）'!$B:$B,'[2]产值及收款计划（2026）'!AI:AI)</f>
        <v>0</v>
      </c>
      <c r="AJ219" s="256" cm="1">
        <f t="array" aca="1" ref="AJ219" ca="1">_xlfn.XLOOKUP($A219&amp;$B219,'[2]产值及收款计划（2026）'!$A:$A&amp;'[2]产值及收款计划（2026）'!$B:$B,'[2]产值及收款计划（2026）'!AJ:AJ)</f>
        <v>0</v>
      </c>
      <c r="AK219" s="256" cm="1">
        <f t="array" aca="1" ref="AK219" ca="1">_xlfn.XLOOKUP($A219&amp;$B219,'[2]产值及收款计划（2026）'!$A:$A&amp;'[2]产值及收款计划（2026）'!$B:$B,'[2]产值及收款计划（2026）'!AK:AK)</f>
        <v>0</v>
      </c>
      <c r="AL219" s="256" cm="1">
        <f t="array" aca="1" ref="AL219" ca="1">_xlfn.XLOOKUP($A219&amp;$B219,'[2]产值及收款计划（2026）'!$A:$A&amp;'[2]产值及收款计划（2026）'!$B:$B,'[2]产值及收款计划（2026）'!AL:AL)</f>
        <v>0</v>
      </c>
      <c r="AM219" s="263" t="e" cm="1">
        <f t="array" aca="1" ref="AM219" ca="1">_xlfn.LET(_xlpm.勾选月份状态数组,TRANSPOSE('PPT(12-15页）-TOP10'!$A$3:$A$14),_xlpm.选择数据区,IF('PPT(12-15页）-TOP10'!$E$3="收款",$BA219:$BL219,$AA219:$AL219),SUM(_xlfn._xlws.FILTER(_xlpm.选择数据区,_xlpm.勾选月份状态数组,"")))</f>
        <v>#NAME?</v>
      </c>
      <c r="AN219" s="256" t="e" cm="1">
        <f t="array" aca="1" ref="AN219" ca="1">_xlfn.LET(_xlpm.勾选月份状态数组,TRANSPOSE('PPT(12-15页）-TOP10'!$A$3:$A$14),_xlpm.选择数据区,IF('PPT(12-15页）-TOP10'!$E$3="收款",$DA219:$DL219,$CA219:$CL219),SUM(_xlfn._xlws.FILTER(_xlpm.选择数据区,_xlpm.勾选月份状态数组,"")))</f>
        <v>#NAME?</v>
      </c>
      <c r="AO219" s="256">
        <f ca="1">SUM(CA219:CC219)+SUM(AD219:AL219)</f>
        <v>0</v>
      </c>
      <c r="AP219" s="256"/>
      <c r="AQ219" s="256"/>
      <c r="AR219" s="256"/>
      <c r="AS219" s="256" cm="1">
        <f t="array" aca="1" ref="AS219" ca="1">_xlfn.XLOOKUP($A219&amp;$B219,'[2]产值及收款计划（2026）'!$A:$A&amp;'[2]产值及收款计划（2026）'!$B:$B,'[2]产值及收款计划（2026）'!AS:AS)</f>
        <v>0</v>
      </c>
      <c r="AT219" s="256" cm="1">
        <f t="array" aca="1" ref="AT219" ca="1">_xlfn.XLOOKUP($A219&amp;$B219,'[2]产值及收款计划（2026）'!$A:$A&amp;'[2]产值及收款计划（2026）'!$B:$B,'[2]产值及收款计划（2026）'!AT:AT)</f>
        <v>0</v>
      </c>
      <c r="AU219" s="256" cm="1">
        <f t="array" aca="1" ref="AU219" ca="1">_xlfn.XLOOKUP($A219&amp;$B219,'[2]产值及收款计划（2026）'!$A:$A&amp;'[2]产值及收款计划（2026）'!$B:$B,'[2]产值及收款计划（2026）'!AU:AU)</f>
        <v>0</v>
      </c>
      <c r="AV219" s="256" cm="1">
        <f t="array" aca="1" ref="AV219" ca="1">_xlfn.XLOOKUP($A219&amp;$B219,'[2]产值及收款计划（2026）'!$A:$A&amp;'[2]产值及收款计划（2026）'!$B:$B,'[2]产值及收款计划（2026）'!AV:AV)</f>
        <v>0</v>
      </c>
      <c r="AW219" s="256" cm="1">
        <f t="array" aca="1" ref="AW219" ca="1">_xlfn.XLOOKUP($A219&amp;$B219,'[2]产值及收款计划（2026）'!$A:$A&amp;'[2]产值及收款计划（2026）'!$B:$B,'[2]产值及收款计划（2026）'!AW:AW)</f>
        <v>89.87</v>
      </c>
      <c r="AX219" s="256" cm="1">
        <f t="array" aca="1" ref="AX219" ca="1">_xlfn.XLOOKUP($A219&amp;$B219,'[2]产值及收款计划（2026）'!$A:$A&amp;'[2]产值及收款计划（2026）'!$B:$B,'[2]产值及收款计划（2026）'!AX:AX)</f>
        <v>0</v>
      </c>
      <c r="AY219" s="256" cm="1">
        <f t="array" aca="1" ref="AY219" ca="1">_xlfn.XLOOKUP($A219&amp;$B219,'[2]产值及收款计划（2026）'!$A:$A&amp;'[2]产值及收款计划（2026）'!$B:$B,'[2]产值及收款计划（2026）'!AY:AY)</f>
        <v>0</v>
      </c>
      <c r="AZ219" s="256" cm="1">
        <f t="array" aca="1" ref="AZ219" ca="1">_xlfn.XLOOKUP($A219&amp;$B219,'[2]产值及收款计划（2026）'!$A:$A&amp;'[2]产值及收款计划（2026）'!$B:$B,'[2]产值及收款计划（2026）'!AZ:AZ)</f>
        <v>0</v>
      </c>
      <c r="BA219" s="256" cm="1">
        <f t="array" aca="1" ref="BA219" ca="1">_xlfn.XLOOKUP($A219&amp;$B219,'[2]产值及收款计划（2026）'!$A:$A&amp;'[2]产值及收款计划（2026）'!$B:$B,'[2]产值及收款计划（2026）'!BA:BA)</f>
        <v>0</v>
      </c>
      <c r="BB219" s="256" cm="1">
        <f t="array" aca="1" ref="BB219" ca="1">_xlfn.XLOOKUP($A219&amp;$B219,'[2]产值及收款计划（2026）'!$A:$A&amp;'[2]产值及收款计划（2026）'!$B:$B,'[2]产值及收款计划（2026）'!BB:BB)</f>
        <v>0</v>
      </c>
      <c r="BC219" s="256" cm="1">
        <f t="array" aca="1" ref="BC219" ca="1">_xlfn.XLOOKUP($A219&amp;$B219,'[2]产值及收款计划（2026）'!$A:$A&amp;'[2]产值及收款计划（2026）'!$B:$B,'[2]产值及收款计划（2026）'!BC:BC)</f>
        <v>0</v>
      </c>
      <c r="BD219" s="256" cm="1">
        <f t="array" aca="1" ref="BD219" ca="1">_xlfn.XLOOKUP($A219&amp;$B219,'[2]产值及收款计划（2026）'!$A:$A&amp;'[2]产值及收款计划（2026）'!$B:$B,'[2]产值及收款计划（2026）'!BD:BD)</f>
        <v>0</v>
      </c>
      <c r="BE219" s="256" cm="1">
        <f t="array" aca="1" ref="BE219" ca="1">_xlfn.XLOOKUP($A219&amp;$B219,'[2]产值及收款计划（2026）'!$A:$A&amp;'[2]产值及收款计划（2026）'!$B:$B,'[2]产值及收款计划（2026）'!BE:BE)</f>
        <v>0</v>
      </c>
      <c r="BF219" s="256" cm="1">
        <f t="array" aca="1" ref="BF219" ca="1">_xlfn.XLOOKUP($A219&amp;$B219,'[2]产值及收款计划（2026）'!$A:$A&amp;'[2]产值及收款计划（2026）'!$B:$B,'[2]产值及收款计划（2026）'!BF:BF)</f>
        <v>0</v>
      </c>
      <c r="BG219" s="256" cm="1">
        <f t="array" aca="1" ref="BG219" ca="1">_xlfn.XLOOKUP($A219&amp;$B219,'[2]产值及收款计划（2026）'!$A:$A&amp;'[2]产值及收款计划（2026）'!$B:$B,'[2]产值及收款计划（2026）'!BG:BG)</f>
        <v>0</v>
      </c>
      <c r="BH219" s="256" cm="1">
        <f t="array" aca="1" ref="BH219" ca="1">_xlfn.XLOOKUP($A219&amp;$B219,'[2]产值及收款计划（2026）'!$A:$A&amp;'[2]产值及收款计划（2026）'!$B:$B,'[2]产值及收款计划（2026）'!BH:BH)</f>
        <v>0</v>
      </c>
      <c r="BI219" s="256" cm="1">
        <f t="array" aca="1" ref="BI219" ca="1">_xlfn.XLOOKUP($A219&amp;$B219,'[2]产值及收款计划（2026）'!$A:$A&amp;'[2]产值及收款计划（2026）'!$B:$B,'[2]产值及收款计划（2026）'!BI:BI)</f>
        <v>0</v>
      </c>
      <c r="BJ219" s="256" cm="1">
        <f t="array" aca="1" ref="BJ219" ca="1">_xlfn.XLOOKUP($A219&amp;$B219,'[2]产值及收款计划（2026）'!$A:$A&amp;'[2]产值及收款计划（2026）'!$B:$B,'[2]产值及收款计划（2026）'!BJ:BJ)</f>
        <v>0</v>
      </c>
      <c r="BK219" s="256" cm="1">
        <f t="array" aca="1" ref="BK219" ca="1">_xlfn.XLOOKUP($A219&amp;$B219,'[2]产值及收款计划（2026）'!$A:$A&amp;'[2]产值及收款计划（2026）'!$B:$B,'[2]产值及收款计划（2026）'!BK:BK)</f>
        <v>0</v>
      </c>
      <c r="BL219" s="256" cm="1">
        <f t="array" aca="1" ref="BL219" ca="1">_xlfn.XLOOKUP($A219&amp;$B219,'[2]产值及收款计划（2026）'!$A:$A&amp;'[2]产值及收款计划（2026）'!$B:$B,'[2]产值及收款计划（2026）'!BL:BL)</f>
        <v>0</v>
      </c>
      <c r="BM219" s="256"/>
      <c r="BN219" s="256"/>
      <c r="BO219" s="256"/>
      <c r="BP219" s="256"/>
      <c r="BQ219" s="255" t="str" cm="1">
        <f t="array" aca="1" ref="BQ219" ca="1">_xlfn.XLOOKUP($A219&amp;$B219,'[2]产值及收款计划（2026）'!$A:$A&amp;'[2]产值及收款计划（2026）'!$B:$B,'[2]产值及收款计划（2026）'!BQ:BQ)</f>
        <v>上海城建城市运营（集团）有限公司</v>
      </c>
      <c r="BR219" s="256" cm="1">
        <f t="array" aca="1" ref="BR219" ca="1">_xlfn.XLOOKUP($A219&amp;$B219,'[2]产值及收款计划（2026）'!$A:$A&amp;'[2]产值及收款计划（2026）'!$B:$B,'[2]产值及收款计划（2026）'!BR:BR)</f>
        <v>0</v>
      </c>
      <c r="CA219" s="256" cm="1">
        <f t="array" aca="1" ref="CA219" ca="1">_xlfn.XLOOKUP($A219&amp;$B219,'[2]产值及收款计划（2026）'!$A:$A&amp;'[2]产值及收款计划（2026）'!$B:$B,'[2]产值及收款计划（2026）'!CA:CA)</f>
        <v>0</v>
      </c>
      <c r="CB219" s="256" cm="1">
        <f t="array" aca="1" ref="CB219" ca="1">_xlfn.XLOOKUP($A219&amp;$B219,'[2]产值及收款计划（2026）'!$A:$A&amp;'[2]产值及收款计划（2026）'!$B:$B,'[2]产值及收款计划（2026）'!CB:CB)</f>
        <v>0</v>
      </c>
      <c r="CC219" s="256" cm="1">
        <f t="array" aca="1" ref="CC219" ca="1">_xlfn.XLOOKUP($A219&amp;$B219,'[2]产值及收款计划（2026）'!$A:$A&amp;'[2]产值及收款计划（2026）'!$B:$B,'[2]产值及收款计划（2026）'!CC:CC)</f>
        <v>0</v>
      </c>
      <c r="CD219" s="256" cm="1">
        <f t="array" aca="1" ref="CD219" ca="1">_xlfn.XLOOKUP($A219&amp;$B219,'[2]产值及收款计划（2026）'!$A:$A&amp;'[2]产值及收款计划（2026）'!$B:$B,'[2]产值及收款计划（2026）'!CD:CD)</f>
        <v>0</v>
      </c>
      <c r="CE219" s="256" cm="1">
        <f t="array" aca="1" ref="CE219" ca="1">_xlfn.XLOOKUP($A219&amp;$B219,'[2]产值及收款计划（2026）'!$A:$A&amp;'[2]产值及收款计划（2026）'!$B:$B,'[2]产值及收款计划（2026）'!CE:CE)</f>
        <v>0</v>
      </c>
      <c r="CF219" s="256" cm="1">
        <f t="array" aca="1" ref="CF219" ca="1">_xlfn.XLOOKUP($A219&amp;$B219,'[2]产值及收款计划（2026）'!$A:$A&amp;'[2]产值及收款计划（2026）'!$B:$B,'[2]产值及收款计划（2026）'!CF:CF)</f>
        <v>0</v>
      </c>
      <c r="CG219" s="256" cm="1">
        <f t="array" aca="1" ref="CG219" ca="1">_xlfn.XLOOKUP($A219&amp;$B219,'[2]产值及收款计划（2026）'!$A:$A&amp;'[2]产值及收款计划（2026）'!$B:$B,'[2]产值及收款计划（2026）'!CG:CG)</f>
        <v>0</v>
      </c>
      <c r="CH219" s="256" cm="1">
        <f t="array" aca="1" ref="CH219" ca="1">_xlfn.XLOOKUP($A219&amp;$B219,'[2]产值及收款计划（2026）'!$A:$A&amp;'[2]产值及收款计划（2026）'!$B:$B,'[2]产值及收款计划（2026）'!CH:CH)</f>
        <v>0</v>
      </c>
      <c r="CI219" s="256" cm="1">
        <f t="array" aca="1" ref="CI219" ca="1">_xlfn.XLOOKUP($A219&amp;$B219,'[2]产值及收款计划（2026）'!$A:$A&amp;'[2]产值及收款计划（2026）'!$B:$B,'[2]产值及收款计划（2026）'!CI:CI)</f>
        <v>0</v>
      </c>
      <c r="CJ219" s="256" cm="1">
        <f t="array" aca="1" ref="CJ219" ca="1">_xlfn.XLOOKUP($A219&amp;$B219,'[2]产值及收款计划（2026）'!$A:$A&amp;'[2]产值及收款计划（2026）'!$B:$B,'[2]产值及收款计划（2026）'!CJ:CJ)</f>
        <v>0</v>
      </c>
      <c r="CK219" s="256" cm="1">
        <f t="array" aca="1" ref="CK219" ca="1">_xlfn.XLOOKUP($A219&amp;$B219,'[2]产值及收款计划（2026）'!$A:$A&amp;'[2]产值及收款计划（2026）'!$B:$B,'[2]产值及收款计划（2026）'!CK:CK)</f>
        <v>0</v>
      </c>
      <c r="CL219" s="256" cm="1">
        <f t="array" aca="1" ref="CL219" ca="1">_xlfn.XLOOKUP($A219&amp;$B219,'[2]产值及收款计划（2026）'!$A:$A&amp;'[2]产值及收款计划（2026）'!$B:$B,'[2]产值及收款计划（2026）'!CL:CL)</f>
        <v>0</v>
      </c>
      <c r="DA219" s="256" cm="1">
        <f t="array" aca="1" ref="DA219" ca="1">_xlfn.XLOOKUP($A219&amp;$B219,'[2]产值及收款计划（2026）'!$A:$A&amp;'[2]产值及收款计划（2026）'!$B:$B,'[2]产值及收款计划（2026）'!DA:DA)</f>
        <v>0</v>
      </c>
      <c r="DB219" s="256" cm="1">
        <f t="array" aca="1" ref="DB219" ca="1">_xlfn.XLOOKUP($A219&amp;$B219,'[2]产值及收款计划（2026）'!$A:$A&amp;'[2]产值及收款计划（2026）'!$B:$B,'[2]产值及收款计划（2026）'!DB:DB)</f>
        <v>0</v>
      </c>
      <c r="DC219" s="256" cm="1">
        <f t="array" aca="1" ref="DC219" ca="1">_xlfn.XLOOKUP($A219&amp;$B219,'[2]产值及收款计划（2026）'!$A:$A&amp;'[2]产值及收款计划（2026）'!$B:$B,'[2]产值及收款计划（2026）'!DC:DC)</f>
        <v>0</v>
      </c>
      <c r="DD219" s="256" cm="1">
        <f t="array" aca="1" ref="DD219" ca="1">_xlfn.XLOOKUP($A219&amp;$B219,'[2]产值及收款计划（2026）'!$A:$A&amp;'[2]产值及收款计划（2026）'!$B:$B,'[2]产值及收款计划（2026）'!DD:DD)</f>
        <v>0</v>
      </c>
      <c r="DE219" s="256" cm="1">
        <f t="array" aca="1" ref="DE219" ca="1">_xlfn.XLOOKUP($A219&amp;$B219,'[2]产值及收款计划（2026）'!$A:$A&amp;'[2]产值及收款计划（2026）'!$B:$B,'[2]产值及收款计划（2026）'!DE:DE)</f>
        <v>0</v>
      </c>
      <c r="DF219" s="256" cm="1">
        <f t="array" aca="1" ref="DF219" ca="1">_xlfn.XLOOKUP($A219&amp;$B219,'[2]产值及收款计划（2026）'!$A:$A&amp;'[2]产值及收款计划（2026）'!$B:$B,'[2]产值及收款计划（2026）'!DF:DF)</f>
        <v>0</v>
      </c>
      <c r="DG219" s="256" cm="1">
        <f t="array" aca="1" ref="DG219" ca="1">_xlfn.XLOOKUP($A219&amp;$B219,'[2]产值及收款计划（2026）'!$A:$A&amp;'[2]产值及收款计划（2026）'!$B:$B,'[2]产值及收款计划（2026）'!DG:DG)</f>
        <v>0</v>
      </c>
      <c r="DH219" s="256" cm="1">
        <f t="array" aca="1" ref="DH219" ca="1">_xlfn.XLOOKUP($A219&amp;$B219,'[2]产值及收款计划（2026）'!$A:$A&amp;'[2]产值及收款计划（2026）'!$B:$B,'[2]产值及收款计划（2026）'!DH:DH)</f>
        <v>0</v>
      </c>
      <c r="DI219" s="256" cm="1">
        <f t="array" aca="1" ref="DI219" ca="1">_xlfn.XLOOKUP($A219&amp;$B219,'[2]产值及收款计划（2026）'!$A:$A&amp;'[2]产值及收款计划（2026）'!$B:$B,'[2]产值及收款计划（2026）'!DI:DI)</f>
        <v>0</v>
      </c>
      <c r="DJ219" s="256" cm="1">
        <f t="array" aca="1" ref="DJ219" ca="1">_xlfn.XLOOKUP($A219&amp;$B219,'[2]产值及收款计划（2026）'!$A:$A&amp;'[2]产值及收款计划（2026）'!$B:$B,'[2]产值及收款计划（2026）'!DJ:DJ)</f>
        <v>0</v>
      </c>
      <c r="DK219" s="256" cm="1">
        <f t="array" aca="1" ref="DK219" ca="1">_xlfn.XLOOKUP($A219&amp;$B219,'[2]产值及收款计划（2026）'!$A:$A&amp;'[2]产值及收款计划（2026）'!$B:$B,'[2]产值及收款计划（2026）'!DK:DK)</f>
        <v>0</v>
      </c>
      <c r="DL219" s="256" cm="1">
        <f t="array" aca="1" ref="DL219" ca="1">_xlfn.XLOOKUP($A219&amp;$B219,'[2]产值及收款计划（2026）'!$A:$A&amp;'[2]产值及收款计划（2026）'!$B:$B,'[2]产值及收款计划（2026）'!DL:DL)</f>
        <v>0</v>
      </c>
      <c r="DM219" s="264"/>
      <c r="DN219" s="250"/>
    </row>
    <row r="220" spans="1:118" ht="20.25" x14ac:dyDescent="0.15">
      <c r="A220" s="254">
        <f t="shared" ca="1" si="15"/>
        <v>39</v>
      </c>
      <c r="B220" s="254" t="s">
        <v>26</v>
      </c>
      <c r="C220" s="255" t="str" cm="1">
        <f t="array" aca="1" ref="C220" ca="1">_xlfn.XLOOKUP($A220&amp;$B220,'[2]产值及收款计划（2026）'!$A:$A&amp;'[2]产值及收款计划（2026）'!$B:$B,'[2]产值及收款计划（2026）'!C:C)</f>
        <v>ZHT2023102500121</v>
      </c>
      <c r="D220" s="255" t="str" cm="1">
        <f t="array" aca="1" ref="D220" ca="1">_xlfn.XLOOKUP($A220&amp;$B220,'[2]产值及收款计划（2026）'!$A:$A&amp;'[2]产值及收款计划（2026）'!$B:$B,'[2]产值及收款计划（2026）'!D:D)</f>
        <v>绍兴智慧快速路智能路巡系统采购项目合同</v>
      </c>
      <c r="E220" s="256" cm="1">
        <f t="array" aca="1" ref="E220" ca="1">_xlfn.XLOOKUP($A220&amp;$B220,'[2]产值及收款计划（2026）'!$A:$A&amp;'[2]产值及收款计划（2026）'!$B:$B,'[2]产值及收款计划（2026）'!E:E)</f>
        <v>39.799999999999997</v>
      </c>
      <c r="F220" s="256" cm="1">
        <f t="array" aca="1" ref="F220" ca="1">_xlfn.XLOOKUP($A220&amp;$B220,'[2]产值及收款计划（2026）'!$A:$A&amp;'[2]产值及收款计划（2026）'!$B:$B,'[2]产值及收款计划（2026）'!F:F)</f>
        <v>39.799999999999997</v>
      </c>
      <c r="G220" s="256" cm="1">
        <f t="array" aca="1" ref="G220" ca="1">_xlfn.XLOOKUP($A220&amp;$B220,'[2]产值及收款计划（2026）'!$A:$A&amp;'[2]产值及收款计划（2026）'!$B:$B,'[2]产值及收款计划（2026）'!G:G)</f>
        <v>39.799999999999997</v>
      </c>
      <c r="H220" s="256" cm="1">
        <f t="array" aca="1" ref="H220" ca="1">_xlfn.XLOOKUP($A220&amp;$B220,'[2]产值及收款计划（2026）'!$A:$A&amp;'[2]产值及收款计划（2026）'!$B:$B,'[2]产值及收款计划（2026）'!H:H)</f>
        <v>5.8</v>
      </c>
      <c r="I220" s="257" cm="1">
        <f t="array" aca="1" ref="I220" ca="1">_xlfn.XLOOKUP($A220&amp;$B220,'[2]产值及收款计划（2026）'!$A:$A&amp;'[2]产值及收款计划（2026）'!$B:$B,'[2]产值及收款计划（2026）'!I:I)</f>
        <v>0.14572864321608001</v>
      </c>
      <c r="J220" s="258" cm="1">
        <f t="array" aca="1" ref="J220" ca="1">_xlfn.XLOOKUP($A220&amp;$B220,'[2]产值及收款计划（2026）'!$A:$A&amp;'[2]产值及收款计划（2026）'!$B:$B,'[2]产值及收款计划（2026）'!J:J)</f>
        <v>0.13</v>
      </c>
      <c r="K220" s="256" cm="1">
        <f t="array" aca="1" ref="K220" ca="1">_xlfn.XLOOKUP($A220&amp;$B220,'[2]产值及收款计划（2026）'!$A:$A&amp;'[2]产值及收款计划（2026）'!$B:$B,'[2]产值及收款计划（2026）'!K:K)</f>
        <v>0</v>
      </c>
      <c r="L220" s="256" cm="1">
        <f t="array" aca="1" ref="L220" ca="1">_xlfn.XLOOKUP($A220&amp;$B220,'[2]产值及收款计划（2026）'!$A:$A&amp;'[2]产值及收款计划（2026）'!$B:$B,'[2]产值及收款计划（2026）'!L:L)</f>
        <v>0</v>
      </c>
      <c r="M220" s="256" t="str" cm="1">
        <f t="array" aca="1" ref="M220" ca="1">_xlfn.XLOOKUP($A220&amp;$B220,'[2]产值及收款计划（2026）'!$A:$A&amp;'[2]产值及收款计划（2026）'!$B:$B,'[2]产值及收款计划（2026）'!M:M)</f>
        <v>主导</v>
      </c>
      <c r="N220" s="256" t="str" cm="1">
        <f t="array" aca="1" ref="N220" ca="1">_xlfn.XLOOKUP($A220&amp;$B220,'[2]产值及收款计划（2026）'!$A:$A&amp;'[2]产值及收款计划（2026）'!$B:$B,'[2]产值及收款计划（2026）'!N:N)</f>
        <v>贺一玮团队</v>
      </c>
      <c r="O220" s="256" t="str" cm="1">
        <f t="array" aca="1" ref="O220" ca="1">_xlfn.XLOOKUP($A220&amp;$B220,'[2]产值及收款计划（2026）'!$A:$A&amp;'[2]产值及收款计划（2026）'!$B:$B,'[2]产值及收款计划（2026）'!O:O)</f>
        <v>贺一玮</v>
      </c>
      <c r="P220" s="255" t="str" cm="1">
        <f t="array" aca="1" ref="P220" ca="1">_xlfn.XLOOKUP($A220&amp;$B220,'[2]产值及收款计划（2026）'!$A:$A&amp;'[2]产值及收款计划（2026）'!$B:$B,'[2]产值及收款计划（2026）'!P:P)</f>
        <v>在建</v>
      </c>
      <c r="Q220" s="256" cm="1">
        <f t="array" aca="1" ref="Q220" ca="1">_xlfn.XLOOKUP($A220&amp;$B220,'[2]产值及收款计划（2026）'!$A:$A&amp;'[2]产值及收款计划（2026）'!$B:$B,'[2]产值及收款计划（2026）'!Q:Q)</f>
        <v>0</v>
      </c>
      <c r="R220" s="256" cm="1">
        <f t="array" aca="1" ref="R220" ca="1">_xlfn.XLOOKUP($A220&amp;$B220,'[2]产值及收款计划（2026）'!$A:$A&amp;'[2]产值及收款计划（2026）'!$B:$B,'[2]产值及收款计划（2026）'!R:R)</f>
        <v>0</v>
      </c>
      <c r="S220" s="256" cm="1">
        <f t="array" aca="1" ref="S220" ca="1">_xlfn.XLOOKUP($A220&amp;$B220,'[2]产值及收款计划（2026）'!$A:$A&amp;'[2]产值及收款计划（2026）'!$B:$B,'[2]产值及收款计划（2026）'!S:S)</f>
        <v>0</v>
      </c>
      <c r="T220" s="256" cm="1">
        <f t="array" aca="1" ref="T220" ca="1">_xlfn.XLOOKUP($A220&amp;$B220,'[2]产值及收款计划（2026）'!$A:$A&amp;'[2]产值及收款计划（2026）'!$B:$B,'[2]产值及收款计划（2026）'!T:T)</f>
        <v>27.86</v>
      </c>
      <c r="U220" s="256" cm="1">
        <f t="array" aca="1" ref="U220" ca="1">_xlfn.XLOOKUP($A220&amp;$B220,'[2]产值及收款计划（2026）'!$A:$A&amp;'[2]产值及收款计划（2026）'!$B:$B,'[2]产值及收款计划（2026）'!U:U)</f>
        <v>0</v>
      </c>
      <c r="V220" s="256" cm="1">
        <f t="array" aca="1" ref="V220" ca="1">_xlfn.XLOOKUP($A220&amp;$B220,'[2]产值及收款计划（2026）'!$A:$A&amp;'[2]产值及收款计划（2026）'!$B:$B,'[2]产值及收款计划（2026）'!V:V)</f>
        <v>11.94</v>
      </c>
      <c r="W220" s="256" cm="1">
        <f t="array" aca="1" ref="W220" ca="1">_xlfn.XLOOKUP($A220&amp;$B220,'[2]产值及收款计划（2026）'!$A:$A&amp;'[2]产值及收款计划（2026）'!$B:$B,'[2]产值及收款计划（2026）'!W:W)</f>
        <v>0</v>
      </c>
      <c r="X220" s="256" cm="1">
        <f t="array" aca="1" ref="X220" ca="1">_xlfn.XLOOKUP($A220&amp;$B220,'[2]产值及收款计划（2026）'!$A:$A&amp;'[2]产值及收款计划（2026）'!$B:$B,'[2]产值及收款计划（2026）'!X:X)</f>
        <v>0</v>
      </c>
      <c r="Y220" s="256" cm="1">
        <f t="array" aca="1" ref="Y220" ca="1">_xlfn.XLOOKUP($A220&amp;$B220,'[2]产值及收款计划（2026）'!$A:$A&amp;'[2]产值及收款计划（2026）'!$B:$B,'[2]产值及收款计划（2026）'!Y:Y)</f>
        <v>0</v>
      </c>
      <c r="Z220" s="256" cm="1">
        <f t="array" aca="1" ref="Z220" ca="1">_xlfn.XLOOKUP($A220&amp;$B220,'[2]产值及收款计划（2026）'!$A:$A&amp;'[2]产值及收款计划（2026）'!$B:$B,'[2]产值及收款计划（2026）'!Z:Z)</f>
        <v>0</v>
      </c>
      <c r="AA220" s="256" cm="1">
        <f t="array" aca="1" ref="AA220" ca="1">_xlfn.XLOOKUP($A220&amp;$B220,'[2]产值及收款计划（2026）'!$A:$A&amp;'[2]产值及收款计划（2026）'!$B:$B,'[2]产值及收款计划（2026）'!AA:AA)</f>
        <v>0</v>
      </c>
      <c r="AB220" s="256" cm="1">
        <f t="array" aca="1" ref="AB220" ca="1">_xlfn.XLOOKUP($A220&amp;$B220,'[2]产值及收款计划（2026）'!$A:$A&amp;'[2]产值及收款计划（2026）'!$B:$B,'[2]产值及收款计划（2026）'!AB:AB)</f>
        <v>0</v>
      </c>
      <c r="AC220" s="256" cm="1">
        <f t="array" aca="1" ref="AC220" ca="1">_xlfn.XLOOKUP($A220&amp;$B220,'[2]产值及收款计划（2026）'!$A:$A&amp;'[2]产值及收款计划（2026）'!$B:$B,'[2]产值及收款计划（2026）'!AC:AC)</f>
        <v>0</v>
      </c>
      <c r="AD220" s="256" cm="1">
        <f t="array" aca="1" ref="AD220" ca="1">_xlfn.XLOOKUP($A220&amp;$B220,'[2]产值及收款计划（2026）'!$A:$A&amp;'[2]产值及收款计划（2026）'!$B:$B,'[2]产值及收款计划（2026）'!AD:AD)</f>
        <v>3.98</v>
      </c>
      <c r="AE220" s="256" cm="1">
        <f t="array" aca="1" ref="AE220" ca="1">_xlfn.XLOOKUP($A220&amp;$B220,'[2]产值及收款计划（2026）'!$A:$A&amp;'[2]产值及收款计划（2026）'!$B:$B,'[2]产值及收款计划（2026）'!AE:AE)</f>
        <v>0</v>
      </c>
      <c r="AF220" s="256" cm="1">
        <f t="array" aca="1" ref="AF220" ca="1">_xlfn.XLOOKUP($A220&amp;$B220,'[2]产值及收款计划（2026）'!$A:$A&amp;'[2]产值及收款计划（2026）'!$B:$B,'[2]产值及收款计划（2026）'!AF:AF)</f>
        <v>0</v>
      </c>
      <c r="AG220" s="256" cm="1">
        <f t="array" aca="1" ref="AG220" ca="1">_xlfn.XLOOKUP($A220&amp;$B220,'[2]产值及收款计划（2026）'!$A:$A&amp;'[2]产值及收款计划（2026）'!$B:$B,'[2]产值及收款计划（2026）'!AG:AG)</f>
        <v>0</v>
      </c>
      <c r="AH220" s="256" cm="1">
        <f t="array" aca="1" ref="AH220" ca="1">_xlfn.XLOOKUP($A220&amp;$B220,'[2]产值及收款计划（2026）'!$A:$A&amp;'[2]产值及收款计划（2026）'!$B:$B,'[2]产值及收款计划（2026）'!AH:AH)</f>
        <v>0</v>
      </c>
      <c r="AI220" s="256" cm="1">
        <f t="array" aca="1" ref="AI220" ca="1">_xlfn.XLOOKUP($A220&amp;$B220,'[2]产值及收款计划（2026）'!$A:$A&amp;'[2]产值及收款计划（2026）'!$B:$B,'[2]产值及收款计划（2026）'!AI:AI)</f>
        <v>0</v>
      </c>
      <c r="AJ220" s="256" cm="1">
        <f t="array" aca="1" ref="AJ220" ca="1">_xlfn.XLOOKUP($A220&amp;$B220,'[2]产值及收款计划（2026）'!$A:$A&amp;'[2]产值及收款计划（2026）'!$B:$B,'[2]产值及收款计划（2026）'!AJ:AJ)</f>
        <v>0</v>
      </c>
      <c r="AK220" s="256" cm="1">
        <f t="array" aca="1" ref="AK220" ca="1">_xlfn.XLOOKUP($A220&amp;$B220,'[2]产值及收款计划（2026）'!$A:$A&amp;'[2]产值及收款计划（2026）'!$B:$B,'[2]产值及收款计划（2026）'!AK:AK)</f>
        <v>0</v>
      </c>
      <c r="AL220" s="256" cm="1">
        <f t="array" aca="1" ref="AL220" ca="1">_xlfn.XLOOKUP($A220&amp;$B220,'[2]产值及收款计划（2026）'!$A:$A&amp;'[2]产值及收款计划（2026）'!$B:$B,'[2]产值及收款计划（2026）'!AL:AL)</f>
        <v>0</v>
      </c>
      <c r="AM220" s="263" t="e" cm="1">
        <f t="array" aca="1" ref="AM220" ca="1">_xlfn.LET(_xlpm.勾选月份状态数组,TRANSPOSE('PPT(12-15页）-TOP10'!$A$3:$A$14),_xlpm.选择数据区,IF('PPT(12-15页）-TOP10'!$E$3="收款",$BA220:$BL220,$AA220:$AL220),SUM(_xlfn._xlws.FILTER(_xlpm.选择数据区,_xlpm.勾选月份状态数组,"")))</f>
        <v>#NAME?</v>
      </c>
      <c r="AN220" s="256" t="e" cm="1">
        <f t="array" aca="1" ref="AN220" ca="1">_xlfn.LET(_xlpm.勾选月份状态数组,TRANSPOSE('PPT(12-15页）-TOP10'!$A$3:$A$14),_xlpm.选择数据区,IF('PPT(12-15页）-TOP10'!$E$3="收款",$DA220:$DL220,$CA220:$CL220),SUM(_xlfn._xlws.FILTER(_xlpm.选择数据区,_xlpm.勾选月份状态数组,"")))</f>
        <v>#NAME?</v>
      </c>
      <c r="AO220" s="256">
        <f ca="1">SUM(CA220:CC220)+SUM(AD220:AL220)</f>
        <v>3.98</v>
      </c>
      <c r="AP220" s="256"/>
      <c r="AQ220" s="256"/>
      <c r="AR220" s="256"/>
      <c r="AS220" s="256" cm="1">
        <f t="array" aca="1" ref="AS220" ca="1">_xlfn.XLOOKUP($A220&amp;$B220,'[2]产值及收款计划（2026）'!$A:$A&amp;'[2]产值及收款计划（2026）'!$B:$B,'[2]产值及收款计划（2026）'!AS:AS)</f>
        <v>0</v>
      </c>
      <c r="AT220" s="256" cm="1">
        <f t="array" aca="1" ref="AT220" ca="1">_xlfn.XLOOKUP($A220&amp;$B220,'[2]产值及收款计划（2026）'!$A:$A&amp;'[2]产值及收款计划（2026）'!$B:$B,'[2]产值及收款计划（2026）'!AT:AT)</f>
        <v>0</v>
      </c>
      <c r="AU220" s="256" cm="1">
        <f t="array" aca="1" ref="AU220" ca="1">_xlfn.XLOOKUP($A220&amp;$B220,'[2]产值及收款计划（2026）'!$A:$A&amp;'[2]产值及收款计划（2026）'!$B:$B,'[2]产值及收款计划（2026）'!AU:AU)</f>
        <v>0</v>
      </c>
      <c r="AV220" s="256" cm="1">
        <f t="array" aca="1" ref="AV220" ca="1">_xlfn.XLOOKUP($A220&amp;$B220,'[2]产值及收款计划（2026）'!$A:$A&amp;'[2]产值及收款计划（2026）'!$B:$B,'[2]产值及收款计划（2026）'!AV:AV)</f>
        <v>0</v>
      </c>
      <c r="AW220" s="256" cm="1">
        <f t="array" aca="1" ref="AW220" ca="1">_xlfn.XLOOKUP($A220&amp;$B220,'[2]产值及收款计划（2026）'!$A:$A&amp;'[2]产值及收款计划（2026）'!$B:$B,'[2]产值及收款计划（2026）'!AW:AW)</f>
        <v>27.86</v>
      </c>
      <c r="AX220" s="256" cm="1">
        <f t="array" aca="1" ref="AX220" ca="1">_xlfn.XLOOKUP($A220&amp;$B220,'[2]产值及收款计划（2026）'!$A:$A&amp;'[2]产值及收款计划（2026）'!$B:$B,'[2]产值及收款计划（2026）'!AX:AX)</f>
        <v>3.98</v>
      </c>
      <c r="AY220" s="256" cm="1">
        <f t="array" aca="1" ref="AY220" ca="1">_xlfn.XLOOKUP($A220&amp;$B220,'[2]产值及收款计划（2026）'!$A:$A&amp;'[2]产值及收款计划（2026）'!$B:$B,'[2]产值及收款计划（2026）'!AY:AY)</f>
        <v>7.96</v>
      </c>
      <c r="AZ220" s="256" cm="1">
        <f t="array" aca="1" ref="AZ220" ca="1">_xlfn.XLOOKUP($A220&amp;$B220,'[2]产值及收款计划（2026）'!$A:$A&amp;'[2]产值及收款计划（2026）'!$B:$B,'[2]产值及收款计划（2026）'!AZ:AZ)</f>
        <v>-3.98</v>
      </c>
      <c r="BA220" s="256" cm="1">
        <f t="array" aca="1" ref="BA220" ca="1">_xlfn.XLOOKUP($A220&amp;$B220,'[2]产值及收款计划（2026）'!$A:$A&amp;'[2]产值及收款计划（2026）'!$B:$B,'[2]产值及收款计划（2026）'!BA:BA)</f>
        <v>0</v>
      </c>
      <c r="BB220" s="256" cm="1">
        <f t="array" aca="1" ref="BB220" ca="1">_xlfn.XLOOKUP($A220&amp;$B220,'[2]产值及收款计划（2026）'!$A:$A&amp;'[2]产值及收款计划（2026）'!$B:$B,'[2]产值及收款计划（2026）'!BB:BB)</f>
        <v>3.98</v>
      </c>
      <c r="BC220" s="256" cm="1">
        <f t="array" aca="1" ref="BC220" ca="1">_xlfn.XLOOKUP($A220&amp;$B220,'[2]产值及收款计划（2026）'!$A:$A&amp;'[2]产值及收款计划（2026）'!$B:$B,'[2]产值及收款计划（2026）'!BC:BC)</f>
        <v>0</v>
      </c>
      <c r="BD220" s="256" cm="1">
        <f t="array" aca="1" ref="BD220" ca="1">_xlfn.XLOOKUP($A220&amp;$B220,'[2]产值及收款计划（2026）'!$A:$A&amp;'[2]产值及收款计划（2026）'!$B:$B,'[2]产值及收款计划（2026）'!BD:BD)</f>
        <v>0</v>
      </c>
      <c r="BE220" s="256" cm="1">
        <f t="array" aca="1" ref="BE220" ca="1">_xlfn.XLOOKUP($A220&amp;$B220,'[2]产值及收款计划（2026）'!$A:$A&amp;'[2]产值及收款计划（2026）'!$B:$B,'[2]产值及收款计划（2026）'!BE:BE)</f>
        <v>0</v>
      </c>
      <c r="BF220" s="256" cm="1">
        <f t="array" aca="1" ref="BF220" ca="1">_xlfn.XLOOKUP($A220&amp;$B220,'[2]产值及收款计划（2026）'!$A:$A&amp;'[2]产值及收款计划（2026）'!$B:$B,'[2]产值及收款计划（2026）'!BF:BF)</f>
        <v>0</v>
      </c>
      <c r="BG220" s="256" cm="1">
        <f t="array" aca="1" ref="BG220" ca="1">_xlfn.XLOOKUP($A220&amp;$B220,'[2]产值及收款计划（2026）'!$A:$A&amp;'[2]产值及收款计划（2026）'!$B:$B,'[2]产值及收款计划（2026）'!BG:BG)</f>
        <v>0</v>
      </c>
      <c r="BH220" s="256" cm="1">
        <f t="array" aca="1" ref="BH220" ca="1">_xlfn.XLOOKUP($A220&amp;$B220,'[2]产值及收款计划（2026）'!$A:$A&amp;'[2]产值及收款计划（2026）'!$B:$B,'[2]产值及收款计划（2026）'!BH:BH)</f>
        <v>0</v>
      </c>
      <c r="BI220" s="256" cm="1">
        <f t="array" aca="1" ref="BI220" ca="1">_xlfn.XLOOKUP($A220&amp;$B220,'[2]产值及收款计划（2026）'!$A:$A&amp;'[2]产值及收款计划（2026）'!$B:$B,'[2]产值及收款计划（2026）'!BI:BI)</f>
        <v>0</v>
      </c>
      <c r="BJ220" s="256" cm="1">
        <f t="array" aca="1" ref="BJ220" ca="1">_xlfn.XLOOKUP($A220&amp;$B220,'[2]产值及收款计划（2026）'!$A:$A&amp;'[2]产值及收款计划（2026）'!$B:$B,'[2]产值及收款计划（2026）'!BJ:BJ)</f>
        <v>0</v>
      </c>
      <c r="BK220" s="256" cm="1">
        <f t="array" aca="1" ref="BK220" ca="1">_xlfn.XLOOKUP($A220&amp;$B220,'[2]产值及收款计划（2026）'!$A:$A&amp;'[2]产值及收款计划（2026）'!$B:$B,'[2]产值及收款计划（2026）'!BK:BK)</f>
        <v>0</v>
      </c>
      <c r="BL220" s="256" cm="1">
        <f t="array" aca="1" ref="BL220" ca="1">_xlfn.XLOOKUP($A220&amp;$B220,'[2]产值及收款计划（2026）'!$A:$A&amp;'[2]产值及收款计划（2026）'!$B:$B,'[2]产值及收款计划（2026）'!BL:BL)</f>
        <v>0</v>
      </c>
      <c r="BM220" s="256"/>
      <c r="BN220" s="256"/>
      <c r="BO220" s="256"/>
      <c r="BP220" s="256"/>
      <c r="BQ220" s="255" t="str" cm="1">
        <f t="array" aca="1" ref="BQ220" ca="1">_xlfn.XLOOKUP($A220&amp;$B220,'[2]产值及收款计划（2026）'!$A:$A&amp;'[2]产值及收款计划（2026）'!$B:$B,'[2]产值及收款计划（2026）'!BQ:BQ)</f>
        <v>绍兴市智慧快速路运营管理有限公司</v>
      </c>
      <c r="BR220" s="256" cm="1">
        <f t="array" aca="1" ref="BR220" ca="1">_xlfn.XLOOKUP($A220&amp;$B220,'[2]产值及收款计划（2026）'!$A:$A&amp;'[2]产值及收款计划（2026）'!$B:$B,'[2]产值及收款计划（2026）'!BR:BR)</f>
        <v>0</v>
      </c>
      <c r="CA220" s="256" cm="1">
        <f t="array" aca="1" ref="CA220" ca="1">_xlfn.XLOOKUP($A220&amp;$B220,'[2]产值及收款计划（2026）'!$A:$A&amp;'[2]产值及收款计划（2026）'!$B:$B,'[2]产值及收款计划（2026）'!CA:CA)</f>
        <v>0</v>
      </c>
      <c r="CB220" s="256" cm="1">
        <f t="array" aca="1" ref="CB220" ca="1">_xlfn.XLOOKUP($A220&amp;$B220,'[2]产值及收款计划（2026）'!$A:$A&amp;'[2]产值及收款计划（2026）'!$B:$B,'[2]产值及收款计划（2026）'!CB:CB)</f>
        <v>0</v>
      </c>
      <c r="CC220" s="256" cm="1">
        <f t="array" aca="1" ref="CC220" ca="1">_xlfn.XLOOKUP($A220&amp;$B220,'[2]产值及收款计划（2026）'!$A:$A&amp;'[2]产值及收款计划（2026）'!$B:$B,'[2]产值及收款计划（2026）'!CC:CC)</f>
        <v>0</v>
      </c>
      <c r="CD220" s="256" cm="1">
        <f t="array" aca="1" ref="CD220" ca="1">_xlfn.XLOOKUP($A220&amp;$B220,'[2]产值及收款计划（2026）'!$A:$A&amp;'[2]产值及收款计划（2026）'!$B:$B,'[2]产值及收款计划（2026）'!CD:CD)</f>
        <v>0</v>
      </c>
      <c r="CE220" s="256" cm="1">
        <f t="array" aca="1" ref="CE220" ca="1">_xlfn.XLOOKUP($A220&amp;$B220,'[2]产值及收款计划（2026）'!$A:$A&amp;'[2]产值及收款计划（2026）'!$B:$B,'[2]产值及收款计划（2026）'!CE:CE)</f>
        <v>0</v>
      </c>
      <c r="CF220" s="256" cm="1">
        <f t="array" aca="1" ref="CF220" ca="1">_xlfn.XLOOKUP($A220&amp;$B220,'[2]产值及收款计划（2026）'!$A:$A&amp;'[2]产值及收款计划（2026）'!$B:$B,'[2]产值及收款计划（2026）'!CF:CF)</f>
        <v>0</v>
      </c>
      <c r="CG220" s="256" cm="1">
        <f t="array" aca="1" ref="CG220" ca="1">_xlfn.XLOOKUP($A220&amp;$B220,'[2]产值及收款计划（2026）'!$A:$A&amp;'[2]产值及收款计划（2026）'!$B:$B,'[2]产值及收款计划（2026）'!CG:CG)</f>
        <v>0</v>
      </c>
      <c r="CH220" s="256" cm="1">
        <f t="array" aca="1" ref="CH220" ca="1">_xlfn.XLOOKUP($A220&amp;$B220,'[2]产值及收款计划（2026）'!$A:$A&amp;'[2]产值及收款计划（2026）'!$B:$B,'[2]产值及收款计划（2026）'!CH:CH)</f>
        <v>0</v>
      </c>
      <c r="CI220" s="256" cm="1">
        <f t="array" aca="1" ref="CI220" ca="1">_xlfn.XLOOKUP($A220&amp;$B220,'[2]产值及收款计划（2026）'!$A:$A&amp;'[2]产值及收款计划（2026）'!$B:$B,'[2]产值及收款计划（2026）'!CI:CI)</f>
        <v>0</v>
      </c>
      <c r="CJ220" s="256" cm="1">
        <f t="array" aca="1" ref="CJ220" ca="1">_xlfn.XLOOKUP($A220&amp;$B220,'[2]产值及收款计划（2026）'!$A:$A&amp;'[2]产值及收款计划（2026）'!$B:$B,'[2]产值及收款计划（2026）'!CJ:CJ)</f>
        <v>0</v>
      </c>
      <c r="CK220" s="256" cm="1">
        <f t="array" aca="1" ref="CK220" ca="1">_xlfn.XLOOKUP($A220&amp;$B220,'[2]产值及收款计划（2026）'!$A:$A&amp;'[2]产值及收款计划（2026）'!$B:$B,'[2]产值及收款计划（2026）'!CK:CK)</f>
        <v>0</v>
      </c>
      <c r="CL220" s="256" cm="1">
        <f t="array" aca="1" ref="CL220" ca="1">_xlfn.XLOOKUP($A220&amp;$B220,'[2]产值及收款计划（2026）'!$A:$A&amp;'[2]产值及收款计划（2026）'!$B:$B,'[2]产值及收款计划（2026）'!CL:CL)</f>
        <v>0</v>
      </c>
      <c r="DA220" s="256" cm="1">
        <f t="array" aca="1" ref="DA220" ca="1">_xlfn.XLOOKUP($A220&amp;$B220,'[2]产值及收款计划（2026）'!$A:$A&amp;'[2]产值及收款计划（2026）'!$B:$B,'[2]产值及收款计划（2026）'!DA:DA)</f>
        <v>0</v>
      </c>
      <c r="DB220" s="256" cm="1">
        <f t="array" aca="1" ref="DB220" ca="1">_xlfn.XLOOKUP($A220&amp;$B220,'[2]产值及收款计划（2026）'!$A:$A&amp;'[2]产值及收款计划（2026）'!$B:$B,'[2]产值及收款计划（2026）'!DB:DB)</f>
        <v>0</v>
      </c>
      <c r="DC220" s="256" cm="1">
        <f t="array" aca="1" ref="DC220" ca="1">_xlfn.XLOOKUP($A220&amp;$B220,'[2]产值及收款计划（2026）'!$A:$A&amp;'[2]产值及收款计划（2026）'!$B:$B,'[2]产值及收款计划（2026）'!DC:DC)</f>
        <v>3.98</v>
      </c>
      <c r="DD220" s="256" cm="1">
        <f t="array" aca="1" ref="DD220" ca="1">_xlfn.XLOOKUP($A220&amp;$B220,'[2]产值及收款计划（2026）'!$A:$A&amp;'[2]产值及收款计划（2026）'!$B:$B,'[2]产值及收款计划（2026）'!DD:DD)</f>
        <v>0</v>
      </c>
      <c r="DE220" s="256" cm="1">
        <f t="array" aca="1" ref="DE220" ca="1">_xlfn.XLOOKUP($A220&amp;$B220,'[2]产值及收款计划（2026）'!$A:$A&amp;'[2]产值及收款计划（2026）'!$B:$B,'[2]产值及收款计划（2026）'!DE:DE)</f>
        <v>0</v>
      </c>
      <c r="DF220" s="256" cm="1">
        <f t="array" aca="1" ref="DF220" ca="1">_xlfn.XLOOKUP($A220&amp;$B220,'[2]产值及收款计划（2026）'!$A:$A&amp;'[2]产值及收款计划（2026）'!$B:$B,'[2]产值及收款计划（2026）'!DF:DF)</f>
        <v>0</v>
      </c>
      <c r="DG220" s="256" cm="1">
        <f t="array" aca="1" ref="DG220" ca="1">_xlfn.XLOOKUP($A220&amp;$B220,'[2]产值及收款计划（2026）'!$A:$A&amp;'[2]产值及收款计划（2026）'!$B:$B,'[2]产值及收款计划（2026）'!DG:DG)</f>
        <v>0</v>
      </c>
      <c r="DH220" s="256" cm="1">
        <f t="array" aca="1" ref="DH220" ca="1">_xlfn.XLOOKUP($A220&amp;$B220,'[2]产值及收款计划（2026）'!$A:$A&amp;'[2]产值及收款计划（2026）'!$B:$B,'[2]产值及收款计划（2026）'!DH:DH)</f>
        <v>0</v>
      </c>
      <c r="DI220" s="256" cm="1">
        <f t="array" aca="1" ref="DI220" ca="1">_xlfn.XLOOKUP($A220&amp;$B220,'[2]产值及收款计划（2026）'!$A:$A&amp;'[2]产值及收款计划（2026）'!$B:$B,'[2]产值及收款计划（2026）'!DI:DI)</f>
        <v>0</v>
      </c>
      <c r="DJ220" s="256" cm="1">
        <f t="array" aca="1" ref="DJ220" ca="1">_xlfn.XLOOKUP($A220&amp;$B220,'[2]产值及收款计划（2026）'!$A:$A&amp;'[2]产值及收款计划（2026）'!$B:$B,'[2]产值及收款计划（2026）'!DJ:DJ)</f>
        <v>0</v>
      </c>
      <c r="DK220" s="256" cm="1">
        <f t="array" aca="1" ref="DK220" ca="1">_xlfn.XLOOKUP($A220&amp;$B220,'[2]产值及收款计划（2026）'!$A:$A&amp;'[2]产值及收款计划（2026）'!$B:$B,'[2]产值及收款计划（2026）'!DK:DK)</f>
        <v>0</v>
      </c>
      <c r="DL220" s="256" cm="1">
        <f t="array" aca="1" ref="DL220" ca="1">_xlfn.XLOOKUP($A220&amp;$B220,'[2]产值及收款计划（2026）'!$A:$A&amp;'[2]产值及收款计划（2026）'!$B:$B,'[2]产值及收款计划（2026）'!DL:DL)</f>
        <v>0</v>
      </c>
      <c r="DM220" s="264"/>
      <c r="DN220" s="250"/>
    </row>
    <row r="221" spans="1:118" ht="20.25" x14ac:dyDescent="0.15">
      <c r="A221" s="254">
        <f t="shared" ca="1" si="15"/>
        <v>40</v>
      </c>
      <c r="B221" s="254" t="s">
        <v>26</v>
      </c>
      <c r="C221" s="255" t="str" cm="1">
        <f t="array" aca="1" ref="C221" ca="1">_xlfn.XLOOKUP($A221&amp;$B221,'[2]产值及收款计划（2026）'!$A:$A&amp;'[2]产值及收款计划（2026）'!$B:$B,'[2]产值及收款计划（2026）'!C:C)</f>
        <v>ZHT2023091100092</v>
      </c>
      <c r="D221" s="255" t="str" cm="1">
        <f t="array" aca="1" ref="D221" ca="1">_xlfn.XLOOKUP($A221&amp;$B221,'[2]产值及收款计划（2026）'!$A:$A&amp;'[2]产值及收款计划（2026）'!$B:$B,'[2]产值及收款计划（2026）'!D:D)</f>
        <v>G15（嘉浏段）智慧高速大屏集成管理技术服务</v>
      </c>
      <c r="E221" s="256" cm="1">
        <f t="array" aca="1" ref="E221" ca="1">_xlfn.XLOOKUP($A221&amp;$B221,'[2]产值及收款计划（2026）'!$A:$A&amp;'[2]产值及收款计划（2026）'!$B:$B,'[2]产值及收款计划（2026）'!E:E)</f>
        <v>25.6</v>
      </c>
      <c r="F221" s="256" cm="1">
        <f t="array" aca="1" ref="F221" ca="1">_xlfn.XLOOKUP($A221&amp;$B221,'[2]产值及收款计划（2026）'!$A:$A&amp;'[2]产值及收款计划（2026）'!$B:$B,'[2]产值及收款计划（2026）'!F:F)</f>
        <v>25.6</v>
      </c>
      <c r="G221" s="256" cm="1">
        <f t="array" aca="1" ref="G221" ca="1">_xlfn.XLOOKUP($A221&amp;$B221,'[2]产值及收款计划（2026）'!$A:$A&amp;'[2]产值及收款计划（2026）'!$B:$B,'[2]产值及收款计划（2026）'!G:G)</f>
        <v>25.6</v>
      </c>
      <c r="H221" s="256" cm="1">
        <f t="array" aca="1" ref="H221" ca="1">_xlfn.XLOOKUP($A221&amp;$B221,'[2]产值及收款计划（2026）'!$A:$A&amp;'[2]产值及收款计划（2026）'!$B:$B,'[2]产值及收款计划（2026）'!H:H)</f>
        <v>22.6</v>
      </c>
      <c r="I221" s="257" cm="1">
        <f t="array" aca="1" ref="I221" ca="1">_xlfn.XLOOKUP($A221&amp;$B221,'[2]产值及收款计划（2026）'!$A:$A&amp;'[2]产值及收款计划（2026）'!$B:$B,'[2]产值及收款计划（2026）'!I:I)</f>
        <v>0.8828125</v>
      </c>
      <c r="J221" s="258" cm="1">
        <f t="array" aca="1" ref="J221" ca="1">_xlfn.XLOOKUP($A221&amp;$B221,'[2]产值及收款计划（2026）'!$A:$A&amp;'[2]产值及收款计划（2026）'!$B:$B,'[2]产值及收款计划（2026）'!J:J)</f>
        <v>0.06</v>
      </c>
      <c r="K221" s="256" cm="1">
        <f t="array" aca="1" ref="K221" ca="1">_xlfn.XLOOKUP($A221&amp;$B221,'[2]产值及收款计划（2026）'!$A:$A&amp;'[2]产值及收款计划（2026）'!$B:$B,'[2]产值及收款计划（2026）'!K:K)</f>
        <v>0</v>
      </c>
      <c r="L221" s="256" cm="1">
        <f t="array" aca="1" ref="L221" ca="1">_xlfn.XLOOKUP($A221&amp;$B221,'[2]产值及收款计划（2026）'!$A:$A&amp;'[2]产值及收款计划（2026）'!$B:$B,'[2]产值及收款计划（2026）'!L:L)</f>
        <v>0</v>
      </c>
      <c r="M221" s="256" t="str" cm="1">
        <f t="array" aca="1" ref="M221" ca="1">_xlfn.XLOOKUP($A221&amp;$B221,'[2]产值及收款计划（2026）'!$A:$A&amp;'[2]产值及收款计划（2026）'!$B:$B,'[2]产值及收款计划（2026）'!M:M)</f>
        <v>主导</v>
      </c>
      <c r="N221" s="256" t="str" cm="1">
        <f t="array" aca="1" ref="N221" ca="1">_xlfn.XLOOKUP($A221&amp;$B221,'[2]产值及收款计划（2026）'!$A:$A&amp;'[2]产值及收款计划（2026）'!$B:$B,'[2]产值及收款计划（2026）'!N:N)</f>
        <v>邱枫团队</v>
      </c>
      <c r="O221" s="256" t="str" cm="1">
        <f t="array" aca="1" ref="O221" ca="1">_xlfn.XLOOKUP($A221&amp;$B221,'[2]产值及收款计划（2026）'!$A:$A&amp;'[2]产值及收款计划（2026）'!$B:$B,'[2]产值及收款计划（2026）'!O:O)</f>
        <v>高建勇</v>
      </c>
      <c r="P221" s="255" t="str" cm="1">
        <f t="array" aca="1" ref="P221" ca="1">_xlfn.XLOOKUP($A221&amp;$B221,'[2]产值及收款计划（2026）'!$A:$A&amp;'[2]产值及收款计划（2026）'!$B:$B,'[2]产值及收款计划（2026）'!P:P)</f>
        <v>在建</v>
      </c>
      <c r="Q221" s="256" cm="1">
        <f t="array" aca="1" ref="Q221" ca="1">_xlfn.XLOOKUP($A221&amp;$B221,'[2]产值及收款计划（2026）'!$A:$A&amp;'[2]产值及收款计划（2026）'!$B:$B,'[2]产值及收款计划（2026）'!Q:Q)</f>
        <v>0</v>
      </c>
      <c r="R221" s="256" cm="1">
        <f t="array" aca="1" ref="R221" ca="1">_xlfn.XLOOKUP($A221&amp;$B221,'[2]产值及收款计划（2026）'!$A:$A&amp;'[2]产值及收款计划（2026）'!$B:$B,'[2]产值及收款计划（2026）'!R:R)</f>
        <v>0</v>
      </c>
      <c r="S221" s="256" cm="1">
        <f t="array" aca="1" ref="S221" ca="1">_xlfn.XLOOKUP($A221&amp;$B221,'[2]产值及收款计划（2026）'!$A:$A&amp;'[2]产值及收款计划（2026）'!$B:$B,'[2]产值及收款计划（2026）'!S:S)</f>
        <v>0</v>
      </c>
      <c r="T221" s="256" cm="1">
        <f t="array" aca="1" ref="T221" ca="1">_xlfn.XLOOKUP($A221&amp;$B221,'[2]产值及收款计划（2026）'!$A:$A&amp;'[2]产值及收款计划（2026）'!$B:$B,'[2]产值及收款计划（2026）'!T:T)</f>
        <v>24.32</v>
      </c>
      <c r="U221" s="256" cm="1">
        <f t="array" aca="1" ref="U221" ca="1">_xlfn.XLOOKUP($A221&amp;$B221,'[2]产值及收款计划（2026）'!$A:$A&amp;'[2]产值及收款计划（2026）'!$B:$B,'[2]产值及收款计划（2026）'!U:U)</f>
        <v>0</v>
      </c>
      <c r="V221" s="256" cm="1">
        <f t="array" aca="1" ref="V221" ca="1">_xlfn.XLOOKUP($A221&amp;$B221,'[2]产值及收款计划（2026）'!$A:$A&amp;'[2]产值及收款计划（2026）'!$B:$B,'[2]产值及收款计划（2026）'!V:V)</f>
        <v>1.28</v>
      </c>
      <c r="W221" s="256" cm="1">
        <f t="array" aca="1" ref="W221" ca="1">_xlfn.XLOOKUP($A221&amp;$B221,'[2]产值及收款计划（2026）'!$A:$A&amp;'[2]产值及收款计划（2026）'!$B:$B,'[2]产值及收款计划（2026）'!W:W)</f>
        <v>0</v>
      </c>
      <c r="X221" s="256" cm="1">
        <f t="array" aca="1" ref="X221" ca="1">_xlfn.XLOOKUP($A221&amp;$B221,'[2]产值及收款计划（2026）'!$A:$A&amp;'[2]产值及收款计划（2026）'!$B:$B,'[2]产值及收款计划（2026）'!X:X)</f>
        <v>0</v>
      </c>
      <c r="Y221" s="256" cm="1">
        <f t="array" aca="1" ref="Y221" ca="1">_xlfn.XLOOKUP($A221&amp;$B221,'[2]产值及收款计划（2026）'!$A:$A&amp;'[2]产值及收款计划（2026）'!$B:$B,'[2]产值及收款计划（2026）'!Y:Y)</f>
        <v>0</v>
      </c>
      <c r="Z221" s="256" cm="1">
        <f t="array" aca="1" ref="Z221" ca="1">_xlfn.XLOOKUP($A221&amp;$B221,'[2]产值及收款计划（2026）'!$A:$A&amp;'[2]产值及收款计划（2026）'!$B:$B,'[2]产值及收款计划（2026）'!Z:Z)</f>
        <v>0</v>
      </c>
      <c r="AA221" s="256" cm="1">
        <f t="array" aca="1" ref="AA221" ca="1">_xlfn.XLOOKUP($A221&amp;$B221,'[2]产值及收款计划（2026）'!$A:$A&amp;'[2]产值及收款计划（2026）'!$B:$B,'[2]产值及收款计划（2026）'!AA:AA)</f>
        <v>0</v>
      </c>
      <c r="AB221" s="256" cm="1">
        <f t="array" aca="1" ref="AB221" ca="1">_xlfn.XLOOKUP($A221&amp;$B221,'[2]产值及收款计划（2026）'!$A:$A&amp;'[2]产值及收款计划（2026）'!$B:$B,'[2]产值及收款计划（2026）'!AB:AB)</f>
        <v>0</v>
      </c>
      <c r="AC221" s="256" cm="1">
        <f t="array" aca="1" ref="AC221" ca="1">_xlfn.XLOOKUP($A221&amp;$B221,'[2]产值及收款计划（2026）'!$A:$A&amp;'[2]产值及收款计划（2026）'!$B:$B,'[2]产值及收款计划（2026）'!AC:AC)</f>
        <v>0</v>
      </c>
      <c r="AD221" s="256" cm="1">
        <f t="array" aca="1" ref="AD221" ca="1">_xlfn.XLOOKUP($A221&amp;$B221,'[2]产值及收款计划（2026）'!$A:$A&amp;'[2]产值及收款计划（2026）'!$B:$B,'[2]产值及收款计划（2026）'!AD:AD)</f>
        <v>0</v>
      </c>
      <c r="AE221" s="256" cm="1">
        <f t="array" aca="1" ref="AE221" ca="1">_xlfn.XLOOKUP($A221&amp;$B221,'[2]产值及收款计划（2026）'!$A:$A&amp;'[2]产值及收款计划（2026）'!$B:$B,'[2]产值及收款计划（2026）'!AE:AE)</f>
        <v>0</v>
      </c>
      <c r="AF221" s="256" cm="1">
        <f t="array" aca="1" ref="AF221" ca="1">_xlfn.XLOOKUP($A221&amp;$B221,'[2]产值及收款计划（2026）'!$A:$A&amp;'[2]产值及收款计划（2026）'!$B:$B,'[2]产值及收款计划（2026）'!AF:AF)</f>
        <v>0</v>
      </c>
      <c r="AG221" s="256" cm="1">
        <f t="array" aca="1" ref="AG221" ca="1">_xlfn.XLOOKUP($A221&amp;$B221,'[2]产值及收款计划（2026）'!$A:$A&amp;'[2]产值及收款计划（2026）'!$B:$B,'[2]产值及收款计划（2026）'!AG:AG)</f>
        <v>0</v>
      </c>
      <c r="AH221" s="256" cm="1">
        <f t="array" aca="1" ref="AH221" ca="1">_xlfn.XLOOKUP($A221&amp;$B221,'[2]产值及收款计划（2026）'!$A:$A&amp;'[2]产值及收款计划（2026）'!$B:$B,'[2]产值及收款计划（2026）'!AH:AH)</f>
        <v>0</v>
      </c>
      <c r="AI221" s="256" cm="1">
        <f t="array" aca="1" ref="AI221" ca="1">_xlfn.XLOOKUP($A221&amp;$B221,'[2]产值及收款计划（2026）'!$A:$A&amp;'[2]产值及收款计划（2026）'!$B:$B,'[2]产值及收款计划（2026）'!AI:AI)</f>
        <v>0</v>
      </c>
      <c r="AJ221" s="256" cm="1">
        <f t="array" aca="1" ref="AJ221" ca="1">_xlfn.XLOOKUP($A221&amp;$B221,'[2]产值及收款计划（2026）'!$A:$A&amp;'[2]产值及收款计划（2026）'!$B:$B,'[2]产值及收款计划（2026）'!AJ:AJ)</f>
        <v>0</v>
      </c>
      <c r="AK221" s="256" cm="1">
        <f t="array" aca="1" ref="AK221" ca="1">_xlfn.XLOOKUP($A221&amp;$B221,'[2]产值及收款计划（2026）'!$A:$A&amp;'[2]产值及收款计划（2026）'!$B:$B,'[2]产值及收款计划（2026）'!AK:AK)</f>
        <v>0</v>
      </c>
      <c r="AL221" s="256" cm="1">
        <f t="array" aca="1" ref="AL221" ca="1">_xlfn.XLOOKUP($A221&amp;$B221,'[2]产值及收款计划（2026）'!$A:$A&amp;'[2]产值及收款计划（2026）'!$B:$B,'[2]产值及收款计划（2026）'!AL:AL)</f>
        <v>0</v>
      </c>
      <c r="AM221" s="263" t="e" cm="1">
        <f t="array" aca="1" ref="AM221" ca="1">_xlfn.LET(_xlpm.勾选月份状态数组,TRANSPOSE('PPT(12-15页）-TOP10'!$A$3:$A$14),_xlpm.选择数据区,IF('PPT(12-15页）-TOP10'!$E$3="收款",$BA221:$BL221,$AA221:$AL221),SUM(_xlfn._xlws.FILTER(_xlpm.选择数据区,_xlpm.勾选月份状态数组,"")))</f>
        <v>#NAME?</v>
      </c>
      <c r="AN221" s="256" t="e" cm="1">
        <f t="array" aca="1" ref="AN221" ca="1">_xlfn.LET(_xlpm.勾选月份状态数组,TRANSPOSE('PPT(12-15页）-TOP10'!$A$3:$A$14),_xlpm.选择数据区,IF('PPT(12-15页）-TOP10'!$E$3="收款",$DA221:$DL221,$CA221:$CL221),SUM(_xlfn._xlws.FILTER(_xlpm.选择数据区,_xlpm.勾选月份状态数组,"")))</f>
        <v>#NAME?</v>
      </c>
      <c r="AO221" s="256">
        <f ca="1">SUM(CA221:CC221)+SUM(AD221:AL221)</f>
        <v>0</v>
      </c>
      <c r="AP221" s="256"/>
      <c r="AQ221" s="256"/>
      <c r="AR221" s="256"/>
      <c r="AS221" s="256" cm="1">
        <f t="array" aca="1" ref="AS221" ca="1">_xlfn.XLOOKUP($A221&amp;$B221,'[2]产值及收款计划（2026）'!$A:$A&amp;'[2]产值及收款计划（2026）'!$B:$B,'[2]产值及收款计划（2026）'!AS:AS)</f>
        <v>0</v>
      </c>
      <c r="AT221" s="256" cm="1">
        <f t="array" aca="1" ref="AT221" ca="1">_xlfn.XLOOKUP($A221&amp;$B221,'[2]产值及收款计划（2026）'!$A:$A&amp;'[2]产值及收款计划（2026）'!$B:$B,'[2]产值及收款计划（2026）'!AT:AT)</f>
        <v>0</v>
      </c>
      <c r="AU221" s="256" cm="1">
        <f t="array" aca="1" ref="AU221" ca="1">_xlfn.XLOOKUP($A221&amp;$B221,'[2]产值及收款计划（2026）'!$A:$A&amp;'[2]产值及收款计划（2026）'!$B:$B,'[2]产值及收款计划（2026）'!AU:AU)</f>
        <v>0</v>
      </c>
      <c r="AV221" s="256" cm="1">
        <f t="array" aca="1" ref="AV221" ca="1">_xlfn.XLOOKUP($A221&amp;$B221,'[2]产值及收款计划（2026）'!$A:$A&amp;'[2]产值及收款计划（2026）'!$B:$B,'[2]产值及收款计划（2026）'!AV:AV)</f>
        <v>0</v>
      </c>
      <c r="AW221" s="256" cm="1">
        <f t="array" aca="1" ref="AW221" ca="1">_xlfn.XLOOKUP($A221&amp;$B221,'[2]产值及收款计划（2026）'!$A:$A&amp;'[2]产值及收款计划（2026）'!$B:$B,'[2]产值及收款计划（2026）'!AW:AW)</f>
        <v>24.32</v>
      </c>
      <c r="AX221" s="256" cm="1">
        <f t="array" aca="1" ref="AX221" ca="1">_xlfn.XLOOKUP($A221&amp;$B221,'[2]产值及收款计划（2026）'!$A:$A&amp;'[2]产值及收款计划（2026）'!$B:$B,'[2]产值及收款计划（2026）'!AX:AX)</f>
        <v>0</v>
      </c>
      <c r="AY221" s="256" cm="1">
        <f t="array" aca="1" ref="AY221" ca="1">_xlfn.XLOOKUP($A221&amp;$B221,'[2]产值及收款计划（2026）'!$A:$A&amp;'[2]产值及收款计划（2026）'!$B:$B,'[2]产值及收款计划（2026）'!AY:AY)</f>
        <v>1.28</v>
      </c>
      <c r="AZ221" s="256" cm="1">
        <f t="array" aca="1" ref="AZ221" ca="1">_xlfn.XLOOKUP($A221&amp;$B221,'[2]产值及收款计划（2026）'!$A:$A&amp;'[2]产值及收款计划（2026）'!$B:$B,'[2]产值及收款计划（2026）'!AZ:AZ)</f>
        <v>0</v>
      </c>
      <c r="BA221" s="256" cm="1">
        <f t="array" aca="1" ref="BA221" ca="1">_xlfn.XLOOKUP($A221&amp;$B221,'[2]产值及收款计划（2026）'!$A:$A&amp;'[2]产值及收款计划（2026）'!$B:$B,'[2]产值及收款计划（2026）'!BA:BA)</f>
        <v>0</v>
      </c>
      <c r="BB221" s="256" cm="1">
        <f t="array" aca="1" ref="BB221" ca="1">_xlfn.XLOOKUP($A221&amp;$B221,'[2]产值及收款计划（2026）'!$A:$A&amp;'[2]产值及收款计划（2026）'!$B:$B,'[2]产值及收款计划（2026）'!BB:BB)</f>
        <v>0</v>
      </c>
      <c r="BC221" s="256" cm="1">
        <f t="array" aca="1" ref="BC221" ca="1">_xlfn.XLOOKUP($A221&amp;$B221,'[2]产值及收款计划（2026）'!$A:$A&amp;'[2]产值及收款计划（2026）'!$B:$B,'[2]产值及收款计划（2026）'!BC:BC)</f>
        <v>0</v>
      </c>
      <c r="BD221" s="256" cm="1">
        <f t="array" aca="1" ref="BD221" ca="1">_xlfn.XLOOKUP($A221&amp;$B221,'[2]产值及收款计划（2026）'!$A:$A&amp;'[2]产值及收款计划（2026）'!$B:$B,'[2]产值及收款计划（2026）'!BD:BD)</f>
        <v>0</v>
      </c>
      <c r="BE221" s="256" cm="1">
        <f t="array" aca="1" ref="BE221" ca="1">_xlfn.XLOOKUP($A221&amp;$B221,'[2]产值及收款计划（2026）'!$A:$A&amp;'[2]产值及收款计划（2026）'!$B:$B,'[2]产值及收款计划（2026）'!BE:BE)</f>
        <v>0</v>
      </c>
      <c r="BF221" s="256" cm="1">
        <f t="array" aca="1" ref="BF221" ca="1">_xlfn.XLOOKUP($A221&amp;$B221,'[2]产值及收款计划（2026）'!$A:$A&amp;'[2]产值及收款计划（2026）'!$B:$B,'[2]产值及收款计划（2026）'!BF:BF)</f>
        <v>0</v>
      </c>
      <c r="BG221" s="256" cm="1">
        <f t="array" aca="1" ref="BG221" ca="1">_xlfn.XLOOKUP($A221&amp;$B221,'[2]产值及收款计划（2026）'!$A:$A&amp;'[2]产值及收款计划（2026）'!$B:$B,'[2]产值及收款计划（2026）'!BG:BG)</f>
        <v>0</v>
      </c>
      <c r="BH221" s="256" cm="1">
        <f t="array" aca="1" ref="BH221" ca="1">_xlfn.XLOOKUP($A221&amp;$B221,'[2]产值及收款计划（2026）'!$A:$A&amp;'[2]产值及收款计划（2026）'!$B:$B,'[2]产值及收款计划（2026）'!BH:BH)</f>
        <v>0</v>
      </c>
      <c r="BI221" s="256" cm="1">
        <f t="array" aca="1" ref="BI221" ca="1">_xlfn.XLOOKUP($A221&amp;$B221,'[2]产值及收款计划（2026）'!$A:$A&amp;'[2]产值及收款计划（2026）'!$B:$B,'[2]产值及收款计划（2026）'!BI:BI)</f>
        <v>0</v>
      </c>
      <c r="BJ221" s="256" cm="1">
        <f t="array" aca="1" ref="BJ221" ca="1">_xlfn.XLOOKUP($A221&amp;$B221,'[2]产值及收款计划（2026）'!$A:$A&amp;'[2]产值及收款计划（2026）'!$B:$B,'[2]产值及收款计划（2026）'!BJ:BJ)</f>
        <v>0</v>
      </c>
      <c r="BK221" s="256" cm="1">
        <f t="array" aca="1" ref="BK221" ca="1">_xlfn.XLOOKUP($A221&amp;$B221,'[2]产值及收款计划（2026）'!$A:$A&amp;'[2]产值及收款计划（2026）'!$B:$B,'[2]产值及收款计划（2026）'!BK:BK)</f>
        <v>0</v>
      </c>
      <c r="BL221" s="256" cm="1">
        <f t="array" aca="1" ref="BL221" ca="1">_xlfn.XLOOKUP($A221&amp;$B221,'[2]产值及收款计划（2026）'!$A:$A&amp;'[2]产值及收款计划（2026）'!$B:$B,'[2]产值及收款计划（2026）'!BL:BL)</f>
        <v>0</v>
      </c>
      <c r="BM221" s="256"/>
      <c r="BN221" s="256"/>
      <c r="BO221" s="256"/>
      <c r="BP221" s="256"/>
      <c r="BQ221" s="255" t="str" cm="1">
        <f t="array" aca="1" ref="BQ221" ca="1">_xlfn.XLOOKUP($A221&amp;$B221,'[2]产值及收款计划（2026）'!$A:$A&amp;'[2]产值及收款计划（2026）'!$B:$B,'[2]产值及收款计划（2026）'!BQ:BQ)</f>
        <v>上海城建智慧城市运营管理有限公司</v>
      </c>
      <c r="BR221" s="256" cm="1">
        <f t="array" aca="1" ref="BR221" ca="1">_xlfn.XLOOKUP($A221&amp;$B221,'[2]产值及收款计划（2026）'!$A:$A&amp;'[2]产值及收款计划（2026）'!$B:$B,'[2]产值及收款计划（2026）'!BR:BR)</f>
        <v>0</v>
      </c>
      <c r="CA221" s="256" cm="1">
        <f t="array" aca="1" ref="CA221" ca="1">_xlfn.XLOOKUP($A221&amp;$B221,'[2]产值及收款计划（2026）'!$A:$A&amp;'[2]产值及收款计划（2026）'!$B:$B,'[2]产值及收款计划（2026）'!CA:CA)</f>
        <v>0</v>
      </c>
      <c r="CB221" s="256" cm="1">
        <f t="array" aca="1" ref="CB221" ca="1">_xlfn.XLOOKUP($A221&amp;$B221,'[2]产值及收款计划（2026）'!$A:$A&amp;'[2]产值及收款计划（2026）'!$B:$B,'[2]产值及收款计划（2026）'!CB:CB)</f>
        <v>0</v>
      </c>
      <c r="CC221" s="256" cm="1">
        <f t="array" aca="1" ref="CC221" ca="1">_xlfn.XLOOKUP($A221&amp;$B221,'[2]产值及收款计划（2026）'!$A:$A&amp;'[2]产值及收款计划（2026）'!$B:$B,'[2]产值及收款计划（2026）'!CC:CC)</f>
        <v>0</v>
      </c>
      <c r="CD221" s="256" cm="1">
        <f t="array" aca="1" ref="CD221" ca="1">_xlfn.XLOOKUP($A221&amp;$B221,'[2]产值及收款计划（2026）'!$A:$A&amp;'[2]产值及收款计划（2026）'!$B:$B,'[2]产值及收款计划（2026）'!CD:CD)</f>
        <v>0</v>
      </c>
      <c r="CE221" s="256" cm="1">
        <f t="array" aca="1" ref="CE221" ca="1">_xlfn.XLOOKUP($A221&amp;$B221,'[2]产值及收款计划（2026）'!$A:$A&amp;'[2]产值及收款计划（2026）'!$B:$B,'[2]产值及收款计划（2026）'!CE:CE)</f>
        <v>0</v>
      </c>
      <c r="CF221" s="256" cm="1">
        <f t="array" aca="1" ref="CF221" ca="1">_xlfn.XLOOKUP($A221&amp;$B221,'[2]产值及收款计划（2026）'!$A:$A&amp;'[2]产值及收款计划（2026）'!$B:$B,'[2]产值及收款计划（2026）'!CF:CF)</f>
        <v>0</v>
      </c>
      <c r="CG221" s="256" cm="1">
        <f t="array" aca="1" ref="CG221" ca="1">_xlfn.XLOOKUP($A221&amp;$B221,'[2]产值及收款计划（2026）'!$A:$A&amp;'[2]产值及收款计划（2026）'!$B:$B,'[2]产值及收款计划（2026）'!CG:CG)</f>
        <v>0</v>
      </c>
      <c r="CH221" s="256" cm="1">
        <f t="array" aca="1" ref="CH221" ca="1">_xlfn.XLOOKUP($A221&amp;$B221,'[2]产值及收款计划（2026）'!$A:$A&amp;'[2]产值及收款计划（2026）'!$B:$B,'[2]产值及收款计划（2026）'!CH:CH)</f>
        <v>0</v>
      </c>
      <c r="CI221" s="256" cm="1">
        <f t="array" aca="1" ref="CI221" ca="1">_xlfn.XLOOKUP($A221&amp;$B221,'[2]产值及收款计划（2026）'!$A:$A&amp;'[2]产值及收款计划（2026）'!$B:$B,'[2]产值及收款计划（2026）'!CI:CI)</f>
        <v>0</v>
      </c>
      <c r="CJ221" s="256" cm="1">
        <f t="array" aca="1" ref="CJ221" ca="1">_xlfn.XLOOKUP($A221&amp;$B221,'[2]产值及收款计划（2026）'!$A:$A&amp;'[2]产值及收款计划（2026）'!$B:$B,'[2]产值及收款计划（2026）'!CJ:CJ)</f>
        <v>0</v>
      </c>
      <c r="CK221" s="256" cm="1">
        <f t="array" aca="1" ref="CK221" ca="1">_xlfn.XLOOKUP($A221&amp;$B221,'[2]产值及收款计划（2026）'!$A:$A&amp;'[2]产值及收款计划（2026）'!$B:$B,'[2]产值及收款计划（2026）'!CK:CK)</f>
        <v>0</v>
      </c>
      <c r="CL221" s="256" cm="1">
        <f t="array" aca="1" ref="CL221" ca="1">_xlfn.XLOOKUP($A221&amp;$B221,'[2]产值及收款计划（2026）'!$A:$A&amp;'[2]产值及收款计划（2026）'!$B:$B,'[2]产值及收款计划（2026）'!CL:CL)</f>
        <v>0</v>
      </c>
      <c r="DA221" s="256" cm="1">
        <f t="array" aca="1" ref="DA221" ca="1">_xlfn.XLOOKUP($A221&amp;$B221,'[2]产值及收款计划（2026）'!$A:$A&amp;'[2]产值及收款计划（2026）'!$B:$B,'[2]产值及收款计划（2026）'!DA:DA)</f>
        <v>0</v>
      </c>
      <c r="DB221" s="256" cm="1">
        <f t="array" aca="1" ref="DB221" ca="1">_xlfn.XLOOKUP($A221&amp;$B221,'[2]产值及收款计划（2026）'!$A:$A&amp;'[2]产值及收款计划（2026）'!$B:$B,'[2]产值及收款计划（2026）'!DB:DB)</f>
        <v>0</v>
      </c>
      <c r="DC221" s="256" cm="1">
        <f t="array" aca="1" ref="DC221" ca="1">_xlfn.XLOOKUP($A221&amp;$B221,'[2]产值及收款计划（2026）'!$A:$A&amp;'[2]产值及收款计划（2026）'!$B:$B,'[2]产值及收款计划（2026）'!DC:DC)</f>
        <v>0</v>
      </c>
      <c r="DD221" s="256" cm="1">
        <f t="array" aca="1" ref="DD221" ca="1">_xlfn.XLOOKUP($A221&amp;$B221,'[2]产值及收款计划（2026）'!$A:$A&amp;'[2]产值及收款计划（2026）'!$B:$B,'[2]产值及收款计划（2026）'!DD:DD)</f>
        <v>0</v>
      </c>
      <c r="DE221" s="256" cm="1">
        <f t="array" aca="1" ref="DE221" ca="1">_xlfn.XLOOKUP($A221&amp;$B221,'[2]产值及收款计划（2026）'!$A:$A&amp;'[2]产值及收款计划（2026）'!$B:$B,'[2]产值及收款计划（2026）'!DE:DE)</f>
        <v>0</v>
      </c>
      <c r="DF221" s="256" cm="1">
        <f t="array" aca="1" ref="DF221" ca="1">_xlfn.XLOOKUP($A221&amp;$B221,'[2]产值及收款计划（2026）'!$A:$A&amp;'[2]产值及收款计划（2026）'!$B:$B,'[2]产值及收款计划（2026）'!DF:DF)</f>
        <v>0</v>
      </c>
      <c r="DG221" s="256" cm="1">
        <f t="array" aca="1" ref="DG221" ca="1">_xlfn.XLOOKUP($A221&amp;$B221,'[2]产值及收款计划（2026）'!$A:$A&amp;'[2]产值及收款计划（2026）'!$B:$B,'[2]产值及收款计划（2026）'!DG:DG)</f>
        <v>0</v>
      </c>
      <c r="DH221" s="256" cm="1">
        <f t="array" aca="1" ref="DH221" ca="1">_xlfn.XLOOKUP($A221&amp;$B221,'[2]产值及收款计划（2026）'!$A:$A&amp;'[2]产值及收款计划（2026）'!$B:$B,'[2]产值及收款计划（2026）'!DH:DH)</f>
        <v>0</v>
      </c>
      <c r="DI221" s="256" cm="1">
        <f t="array" aca="1" ref="DI221" ca="1">_xlfn.XLOOKUP($A221&amp;$B221,'[2]产值及收款计划（2026）'!$A:$A&amp;'[2]产值及收款计划（2026）'!$B:$B,'[2]产值及收款计划（2026）'!DI:DI)</f>
        <v>0</v>
      </c>
      <c r="DJ221" s="256" cm="1">
        <f t="array" aca="1" ref="DJ221" ca="1">_xlfn.XLOOKUP($A221&amp;$B221,'[2]产值及收款计划（2026）'!$A:$A&amp;'[2]产值及收款计划（2026）'!$B:$B,'[2]产值及收款计划（2026）'!DJ:DJ)</f>
        <v>0</v>
      </c>
      <c r="DK221" s="256" cm="1">
        <f t="array" aca="1" ref="DK221" ca="1">_xlfn.XLOOKUP($A221&amp;$B221,'[2]产值及收款计划（2026）'!$A:$A&amp;'[2]产值及收款计划（2026）'!$B:$B,'[2]产值及收款计划（2026）'!DK:DK)</f>
        <v>0</v>
      </c>
      <c r="DL221" s="256" cm="1">
        <f t="array" aca="1" ref="DL221" ca="1">_xlfn.XLOOKUP($A221&amp;$B221,'[2]产值及收款计划（2026）'!$A:$A&amp;'[2]产值及收款计划（2026）'!$B:$B,'[2]产值及收款计划（2026）'!DL:DL)</f>
        <v>0</v>
      </c>
      <c r="DM221" s="264"/>
      <c r="DN221" s="250"/>
    </row>
    <row r="222" spans="1:118" ht="20.25" x14ac:dyDescent="0.15">
      <c r="A222" s="254">
        <f t="shared" ca="1" si="15"/>
        <v>41</v>
      </c>
      <c r="B222" s="254" t="s">
        <v>26</v>
      </c>
      <c r="C222" s="255" t="str" cm="1">
        <f t="array" aca="1" ref="C222" ca="1">_xlfn.XLOOKUP($A222&amp;$B222,'[2]产值及收款计划（2026）'!$A:$A&amp;'[2]产值及收款计划（2026）'!$B:$B,'[2]产值及收款计划（2026）'!C:C)</f>
        <v>ZHT2023062800056</v>
      </c>
      <c r="D222" s="255" t="str" cm="1">
        <f t="array" aca="1" ref="D222" ca="1">_xlfn.XLOOKUP($A222&amp;$B222,'[2]产值及收款计划（2026）'!$A:$A&amp;'[2]产值及收款计划（2026）'!$B:$B,'[2]产值及收款计划（2026）'!D:D)</f>
        <v>北接线智慧高速建设（二期）项目合同协议书</v>
      </c>
      <c r="E222" s="256" cm="1">
        <f t="array" aca="1" ref="E222" ca="1">_xlfn.XLOOKUP($A222&amp;$B222,'[2]产值及收款计划（2026）'!$A:$A&amp;'[2]产值及收款计划（2026）'!$B:$B,'[2]产值及收款计划（2026）'!E:E)</f>
        <v>570</v>
      </c>
      <c r="F222" s="256" cm="1">
        <f t="array" aca="1" ref="F222" ca="1">_xlfn.XLOOKUP($A222&amp;$B222,'[2]产值及收款计划（2026）'!$A:$A&amp;'[2]产值及收款计划（2026）'!$B:$B,'[2]产值及收款计划（2026）'!F:F)</f>
        <v>546.05999999999995</v>
      </c>
      <c r="G222" s="256" cm="1">
        <f t="array" aca="1" ref="G222" ca="1">_xlfn.XLOOKUP($A222&amp;$B222,'[2]产值及收款计划（2026）'!$A:$A&amp;'[2]产值及收款计划（2026）'!$B:$B,'[2]产值及收款计划（2026）'!G:G)</f>
        <v>546.05999999999995</v>
      </c>
      <c r="H222" s="256" cm="1">
        <f t="array" aca="1" ref="H222" ca="1">_xlfn.XLOOKUP($A222&amp;$B222,'[2]产值及收款计划（2026）'!$A:$A&amp;'[2]产值及收款计划（2026）'!$B:$B,'[2]产值及收款计划（2026）'!H:H)</f>
        <v>426.06</v>
      </c>
      <c r="I222" s="257" cm="1">
        <f t="array" aca="1" ref="I222" ca="1">_xlfn.XLOOKUP($A222&amp;$B222,'[2]产值及收款计划（2026）'!$A:$A&amp;'[2]产值及收款计划（2026）'!$B:$B,'[2]产值及收款计划（2026）'!I:I)</f>
        <v>0.78024392923854502</v>
      </c>
      <c r="J222" s="258" cm="1">
        <f t="array" aca="1" ref="J222" ca="1">_xlfn.XLOOKUP($A222&amp;$B222,'[2]产值及收款计划（2026）'!$A:$A&amp;'[2]产值及收款计划（2026）'!$B:$B,'[2]产值及收款计划（2026）'!J:J)</f>
        <v>0.06</v>
      </c>
      <c r="K222" s="256" cm="1">
        <f t="array" aca="1" ref="K222" ca="1">_xlfn.XLOOKUP($A222&amp;$B222,'[2]产值及收款计划（2026）'!$A:$A&amp;'[2]产值及收款计划（2026）'!$B:$B,'[2]产值及收款计划（2026）'!K:K)</f>
        <v>0</v>
      </c>
      <c r="L222" s="256" cm="1">
        <f t="array" aca="1" ref="L222" ca="1">_xlfn.XLOOKUP($A222&amp;$B222,'[2]产值及收款计划（2026）'!$A:$A&amp;'[2]产值及收款计划（2026）'!$B:$B,'[2]产值及收款计划（2026）'!L:L)</f>
        <v>0</v>
      </c>
      <c r="M222" s="256" t="str" cm="1">
        <f t="array" aca="1" ref="M222" ca="1">_xlfn.XLOOKUP($A222&amp;$B222,'[2]产值及收款计划（2026）'!$A:$A&amp;'[2]产值及收款计划（2026）'!$B:$B,'[2]产值及收款计划（2026）'!M:M)</f>
        <v>主导</v>
      </c>
      <c r="N222" s="256" t="str" cm="1">
        <f t="array" aca="1" ref="N222" ca="1">_xlfn.XLOOKUP($A222&amp;$B222,'[2]产值及收款计划（2026）'!$A:$A&amp;'[2]产值及收款计划（2026）'!$B:$B,'[2]产值及收款计划（2026）'!N:N)</f>
        <v>贺一玮团队</v>
      </c>
      <c r="O222" s="256" t="str" cm="1">
        <f t="array" aca="1" ref="O222" ca="1">_xlfn.XLOOKUP($A222&amp;$B222,'[2]产值及收款计划（2026）'!$A:$A&amp;'[2]产值及收款计划（2026）'!$B:$B,'[2]产值及收款计划（2026）'!O:O)</f>
        <v>刘逸凡</v>
      </c>
      <c r="P222" s="255" t="str" cm="1">
        <f t="array" aca="1" ref="P222" ca="1">_xlfn.XLOOKUP($A222&amp;$B222,'[2]产值及收款计划（2026）'!$A:$A&amp;'[2]产值及收款计划（2026）'!$B:$B,'[2]产值及收款计划（2026）'!P:P)</f>
        <v>在建</v>
      </c>
      <c r="Q222" s="256" cm="1">
        <f t="array" aca="1" ref="Q222" ca="1">_xlfn.XLOOKUP($A222&amp;$B222,'[2]产值及收款计划（2026）'!$A:$A&amp;'[2]产值及收款计划（2026）'!$B:$B,'[2]产值及收款计划（2026）'!Q:Q)</f>
        <v>0</v>
      </c>
      <c r="R222" s="256" cm="1">
        <f t="array" aca="1" ref="R222" ca="1">_xlfn.XLOOKUP($A222&amp;$B222,'[2]产值及收款计划（2026）'!$A:$A&amp;'[2]产值及收款计划（2026）'!$B:$B,'[2]产值及收款计划（2026）'!R:R)</f>
        <v>0</v>
      </c>
      <c r="S222" s="256" cm="1">
        <f t="array" aca="1" ref="S222" ca="1">_xlfn.XLOOKUP($A222&amp;$B222,'[2]产值及收款计划（2026）'!$A:$A&amp;'[2]产值及收款计划（2026）'!$B:$B,'[2]产值及收款计划（2026）'!S:S)</f>
        <v>0</v>
      </c>
      <c r="T222" s="256" cm="1">
        <f t="array" aca="1" ref="T222" ca="1">_xlfn.XLOOKUP($A222&amp;$B222,'[2]产值及收款计划（2026）'!$A:$A&amp;'[2]产值及收款计划（2026）'!$B:$B,'[2]产值及收款计划（2026）'!T:T)</f>
        <v>513</v>
      </c>
      <c r="U222" s="256" cm="1">
        <f t="array" aca="1" ref="U222" ca="1">_xlfn.XLOOKUP($A222&amp;$B222,'[2]产值及收款计划（2026）'!$A:$A&amp;'[2]产值及收款计划（2026）'!$B:$B,'[2]产值及收款计划（2026）'!U:U)</f>
        <v>0</v>
      </c>
      <c r="V222" s="256" cm="1">
        <f t="array" aca="1" ref="V222" ca="1">_xlfn.XLOOKUP($A222&amp;$B222,'[2]产值及收款计划（2026）'!$A:$A&amp;'[2]产值及收款计划（2026）'!$B:$B,'[2]产值及收款计划（2026）'!V:V)</f>
        <v>57</v>
      </c>
      <c r="W222" s="256" cm="1">
        <f t="array" aca="1" ref="W222" ca="1">_xlfn.XLOOKUP($A222&amp;$B222,'[2]产值及收款计划（2026）'!$A:$A&amp;'[2]产值及收款计划（2026）'!$B:$B,'[2]产值及收款计划（2026）'!W:W)</f>
        <v>0</v>
      </c>
      <c r="X222" s="256" cm="1">
        <f t="array" aca="1" ref="X222" ca="1">_xlfn.XLOOKUP($A222&amp;$B222,'[2]产值及收款计划（2026）'!$A:$A&amp;'[2]产值及收款计划（2026）'!$B:$B,'[2]产值及收款计划（2026）'!X:X)</f>
        <v>0</v>
      </c>
      <c r="Y222" s="256" cm="1">
        <f t="array" aca="1" ref="Y222" ca="1">_xlfn.XLOOKUP($A222&amp;$B222,'[2]产值及收款计划（2026）'!$A:$A&amp;'[2]产值及收款计划（2026）'!$B:$B,'[2]产值及收款计划（2026）'!Y:Y)</f>
        <v>0</v>
      </c>
      <c r="Z222" s="256" cm="1">
        <f t="array" aca="1" ref="Z222" ca="1">_xlfn.XLOOKUP($A222&amp;$B222,'[2]产值及收款计划（2026）'!$A:$A&amp;'[2]产值及收款计划（2026）'!$B:$B,'[2]产值及收款计划（2026）'!Z:Z)</f>
        <v>0</v>
      </c>
      <c r="AA222" s="256" cm="1">
        <f t="array" aca="1" ref="AA222" ca="1">_xlfn.XLOOKUP($A222&amp;$B222,'[2]产值及收款计划（2026）'!$A:$A&amp;'[2]产值及收款计划（2026）'!$B:$B,'[2]产值及收款计划（2026）'!AA:AA)</f>
        <v>0</v>
      </c>
      <c r="AB222" s="256" cm="1">
        <f t="array" aca="1" ref="AB222" ca="1">_xlfn.XLOOKUP($A222&amp;$B222,'[2]产值及收款计划（2026）'!$A:$A&amp;'[2]产值及收款计划（2026）'!$B:$B,'[2]产值及收款计划（2026）'!AB:AB)</f>
        <v>0</v>
      </c>
      <c r="AC222" s="256" cm="1">
        <f t="array" aca="1" ref="AC222" ca="1">_xlfn.XLOOKUP($A222&amp;$B222,'[2]产值及收款计划（2026）'!$A:$A&amp;'[2]产值及收款计划（2026）'!$B:$B,'[2]产值及收款计划（2026）'!AC:AC)</f>
        <v>0</v>
      </c>
      <c r="AD222" s="256" cm="1">
        <f t="array" aca="1" ref="AD222" ca="1">_xlfn.XLOOKUP($A222&amp;$B222,'[2]产值及收款计划（2026）'!$A:$A&amp;'[2]产值及收款计划（2026）'!$B:$B,'[2]产值及收款计划（2026）'!AD:AD)</f>
        <v>0</v>
      </c>
      <c r="AE222" s="256" cm="1">
        <f t="array" aca="1" ref="AE222" ca="1">_xlfn.XLOOKUP($A222&amp;$B222,'[2]产值及收款计划（2026）'!$A:$A&amp;'[2]产值及收款计划（2026）'!$B:$B,'[2]产值及收款计划（2026）'!AE:AE)</f>
        <v>0</v>
      </c>
      <c r="AF222" s="256" cm="1">
        <f t="array" aca="1" ref="AF222" ca="1">_xlfn.XLOOKUP($A222&amp;$B222,'[2]产值及收款计划（2026）'!$A:$A&amp;'[2]产值及收款计划（2026）'!$B:$B,'[2]产值及收款计划（2026）'!AF:AF)</f>
        <v>0</v>
      </c>
      <c r="AG222" s="256" cm="1">
        <f t="array" aca="1" ref="AG222" ca="1">_xlfn.XLOOKUP($A222&amp;$B222,'[2]产值及收款计划（2026）'!$A:$A&amp;'[2]产值及收款计划（2026）'!$B:$B,'[2]产值及收款计划（2026）'!AG:AG)</f>
        <v>0</v>
      </c>
      <c r="AH222" s="256" cm="1">
        <f t="array" aca="1" ref="AH222" ca="1">_xlfn.XLOOKUP($A222&amp;$B222,'[2]产值及收款计划（2026）'!$A:$A&amp;'[2]产值及收款计划（2026）'!$B:$B,'[2]产值及收款计划（2026）'!AH:AH)</f>
        <v>0</v>
      </c>
      <c r="AI222" s="256" cm="1">
        <f t="array" aca="1" ref="AI222" ca="1">_xlfn.XLOOKUP($A222&amp;$B222,'[2]产值及收款计划（2026）'!$A:$A&amp;'[2]产值及收款计划（2026）'!$B:$B,'[2]产值及收款计划（2026）'!AI:AI)</f>
        <v>0</v>
      </c>
      <c r="AJ222" s="256" cm="1">
        <f t="array" aca="1" ref="AJ222" ca="1">_xlfn.XLOOKUP($A222&amp;$B222,'[2]产值及收款计划（2026）'!$A:$A&amp;'[2]产值及收款计划（2026）'!$B:$B,'[2]产值及收款计划（2026）'!AJ:AJ)</f>
        <v>0</v>
      </c>
      <c r="AK222" s="256" cm="1">
        <f t="array" aca="1" ref="AK222" ca="1">_xlfn.XLOOKUP($A222&amp;$B222,'[2]产值及收款计划（2026）'!$A:$A&amp;'[2]产值及收款计划（2026）'!$B:$B,'[2]产值及收款计划（2026）'!AK:AK)</f>
        <v>0</v>
      </c>
      <c r="AL222" s="256" cm="1">
        <f t="array" aca="1" ref="AL222" ca="1">_xlfn.XLOOKUP($A222&amp;$B222,'[2]产值及收款计划（2026）'!$A:$A&amp;'[2]产值及收款计划（2026）'!$B:$B,'[2]产值及收款计划（2026）'!AL:AL)</f>
        <v>0</v>
      </c>
      <c r="AM222" s="263" t="e" cm="1">
        <f t="array" aca="1" ref="AM222" ca="1">_xlfn.LET(_xlpm.勾选月份状态数组,TRANSPOSE('PPT(12-15页）-TOP10'!$A$3:$A$14),_xlpm.选择数据区,IF('PPT(12-15页）-TOP10'!$E$3="收款",$BA222:$BL222,$AA222:$AL222),SUM(_xlfn._xlws.FILTER(_xlpm.选择数据区,_xlpm.勾选月份状态数组,"")))</f>
        <v>#NAME?</v>
      </c>
      <c r="AN222" s="256" t="e" cm="1">
        <f t="array" aca="1" ref="AN222" ca="1">_xlfn.LET(_xlpm.勾选月份状态数组,TRANSPOSE('PPT(12-15页）-TOP10'!$A$3:$A$14),_xlpm.选择数据区,IF('PPT(12-15页）-TOP10'!$E$3="收款",$DA222:$DL222,$CA222:$CL222),SUM(_xlfn._xlws.FILTER(_xlpm.选择数据区,_xlpm.勾选月份状态数组,"")))</f>
        <v>#NAME?</v>
      </c>
      <c r="AO222" s="256">
        <f ca="1">SUM(CA222:CC222)+SUM(AD222:AL222)</f>
        <v>0</v>
      </c>
      <c r="AP222" s="256"/>
      <c r="AQ222" s="256"/>
      <c r="AR222" s="256"/>
      <c r="AS222" s="256" cm="1">
        <f t="array" aca="1" ref="AS222" ca="1">_xlfn.XLOOKUP($A222&amp;$B222,'[2]产值及收款计划（2026）'!$A:$A&amp;'[2]产值及收款计划（2026）'!$B:$B,'[2]产值及收款计划（2026）'!AS:AS)</f>
        <v>0</v>
      </c>
      <c r="AT222" s="256" cm="1">
        <f t="array" aca="1" ref="AT222" ca="1">_xlfn.XLOOKUP($A222&amp;$B222,'[2]产值及收款计划（2026）'!$A:$A&amp;'[2]产值及收款计划（2026）'!$B:$B,'[2]产值及收款计划（2026）'!AT:AT)</f>
        <v>0</v>
      </c>
      <c r="AU222" s="256" cm="1">
        <f t="array" aca="1" ref="AU222" ca="1">_xlfn.XLOOKUP($A222&amp;$B222,'[2]产值及收款计划（2026）'!$A:$A&amp;'[2]产值及收款计划（2026）'!$B:$B,'[2]产值及收款计划（2026）'!AU:AU)</f>
        <v>0</v>
      </c>
      <c r="AV222" s="256" cm="1">
        <f t="array" aca="1" ref="AV222" ca="1">_xlfn.XLOOKUP($A222&amp;$B222,'[2]产值及收款计划（2026）'!$A:$A&amp;'[2]产值及收款计划（2026）'!$B:$B,'[2]产值及收款计划（2026）'!AV:AV)</f>
        <v>0</v>
      </c>
      <c r="AW222" s="256" cm="1">
        <f t="array" aca="1" ref="AW222" ca="1">_xlfn.XLOOKUP($A222&amp;$B222,'[2]产值及收款计划（2026）'!$A:$A&amp;'[2]产值及收款计划（2026）'!$B:$B,'[2]产值及收款计划（2026）'!AW:AW)</f>
        <v>399</v>
      </c>
      <c r="AX222" s="256" cm="1">
        <f t="array" aca="1" ref="AX222" ca="1">_xlfn.XLOOKUP($A222&amp;$B222,'[2]产值及收款计划（2026）'!$A:$A&amp;'[2]产值及收款计划（2026）'!$B:$B,'[2]产值及收款计划（2026）'!AX:AX)</f>
        <v>0</v>
      </c>
      <c r="AY222" s="256" cm="1">
        <f t="array" aca="1" ref="AY222" ca="1">_xlfn.XLOOKUP($A222&amp;$B222,'[2]产值及收款计划（2026）'!$A:$A&amp;'[2]产值及收款计划（2026）'!$B:$B,'[2]产值及收款计划（2026）'!AY:AY)</f>
        <v>171</v>
      </c>
      <c r="AZ222" s="256" cm="1">
        <f t="array" aca="1" ref="AZ222" ca="1">_xlfn.XLOOKUP($A222&amp;$B222,'[2]产值及收款计划（2026）'!$A:$A&amp;'[2]产值及收款计划（2026）'!$B:$B,'[2]产值及收款计划（2026）'!AZ:AZ)</f>
        <v>114</v>
      </c>
      <c r="BA222" s="256" cm="1">
        <f t="array" aca="1" ref="BA222" ca="1">_xlfn.XLOOKUP($A222&amp;$B222,'[2]产值及收款计划（2026）'!$A:$A&amp;'[2]产值及收款计划（2026）'!$B:$B,'[2]产值及收款计划（2026）'!BA:BA)</f>
        <v>0</v>
      </c>
      <c r="BB222" s="256" cm="1">
        <f t="array" aca="1" ref="BB222" ca="1">_xlfn.XLOOKUP($A222&amp;$B222,'[2]产值及收款计划（2026）'!$A:$A&amp;'[2]产值及收款计划（2026）'!$B:$B,'[2]产值及收款计划（2026）'!BB:BB)</f>
        <v>0</v>
      </c>
      <c r="BC222" s="256" cm="1">
        <f t="array" aca="1" ref="BC222" ca="1">_xlfn.XLOOKUP($A222&amp;$B222,'[2]产值及收款计划（2026）'!$A:$A&amp;'[2]产值及收款计划（2026）'!$B:$B,'[2]产值及收款计划（2026）'!BC:BC)</f>
        <v>0</v>
      </c>
      <c r="BD222" s="256" cm="1">
        <f t="array" aca="1" ref="BD222" ca="1">_xlfn.XLOOKUP($A222&amp;$B222,'[2]产值及收款计划（2026）'!$A:$A&amp;'[2]产值及收款计划（2026）'!$B:$B,'[2]产值及收款计划（2026）'!BD:BD)</f>
        <v>0</v>
      </c>
      <c r="BE222" s="256" cm="1">
        <f t="array" aca="1" ref="BE222" ca="1">_xlfn.XLOOKUP($A222&amp;$B222,'[2]产值及收款计划（2026）'!$A:$A&amp;'[2]产值及收款计划（2026）'!$B:$B,'[2]产值及收款计划（2026）'!BE:BE)</f>
        <v>57</v>
      </c>
      <c r="BF222" s="256" cm="1">
        <f t="array" aca="1" ref="BF222" ca="1">_xlfn.XLOOKUP($A222&amp;$B222,'[2]产值及收款计划（2026）'!$A:$A&amp;'[2]产值及收款计划（2026）'!$B:$B,'[2]产值及收款计划（2026）'!BF:BF)</f>
        <v>0</v>
      </c>
      <c r="BG222" s="256" cm="1">
        <f t="array" aca="1" ref="BG222" ca="1">_xlfn.XLOOKUP($A222&amp;$B222,'[2]产值及收款计划（2026）'!$A:$A&amp;'[2]产值及收款计划（2026）'!$B:$B,'[2]产值及收款计划（2026）'!BG:BG)</f>
        <v>0</v>
      </c>
      <c r="BH222" s="256" cm="1">
        <f t="array" aca="1" ref="BH222" ca="1">_xlfn.XLOOKUP($A222&amp;$B222,'[2]产值及收款计划（2026）'!$A:$A&amp;'[2]产值及收款计划（2026）'!$B:$B,'[2]产值及收款计划（2026）'!BH:BH)</f>
        <v>0</v>
      </c>
      <c r="BI222" s="256" cm="1">
        <f t="array" aca="1" ref="BI222" ca="1">_xlfn.XLOOKUP($A222&amp;$B222,'[2]产值及收款计划（2026）'!$A:$A&amp;'[2]产值及收款计划（2026）'!$B:$B,'[2]产值及收款计划（2026）'!BI:BI)</f>
        <v>0</v>
      </c>
      <c r="BJ222" s="256" cm="1">
        <f t="array" aca="1" ref="BJ222" ca="1">_xlfn.XLOOKUP($A222&amp;$B222,'[2]产值及收款计划（2026）'!$A:$A&amp;'[2]产值及收款计划（2026）'!$B:$B,'[2]产值及收款计划（2026）'!BJ:BJ)</f>
        <v>0</v>
      </c>
      <c r="BK222" s="256" cm="1">
        <f t="array" aca="1" ref="BK222" ca="1">_xlfn.XLOOKUP($A222&amp;$B222,'[2]产值及收款计划（2026）'!$A:$A&amp;'[2]产值及收款计划（2026）'!$B:$B,'[2]产值及收款计划（2026）'!BK:BK)</f>
        <v>0</v>
      </c>
      <c r="BL222" s="256" cm="1">
        <f t="array" aca="1" ref="BL222" ca="1">_xlfn.XLOOKUP($A222&amp;$B222,'[2]产值及收款计划（2026）'!$A:$A&amp;'[2]产值及收款计划（2026）'!$B:$B,'[2]产值及收款计划（2026）'!BL:BL)</f>
        <v>0</v>
      </c>
      <c r="BM222" s="256"/>
      <c r="BN222" s="256"/>
      <c r="BO222" s="256"/>
      <c r="BP222" s="256"/>
      <c r="BQ222" s="255" t="str" cm="1">
        <f t="array" aca="1" ref="BQ222" ca="1">_xlfn.XLOOKUP($A222&amp;$B222,'[2]产值及收款计划（2026）'!$A:$A&amp;'[2]产值及收款计划（2026）'!$B:$B,'[2]产值及收款计划（2026）'!BQ:BQ)</f>
        <v>嘉兴市杭州湾大桥投资开发有限责任公司</v>
      </c>
      <c r="BR222" s="256" cm="1">
        <f t="array" aca="1" ref="BR222" ca="1">_xlfn.XLOOKUP($A222&amp;$B222,'[2]产值及收款计划（2026）'!$A:$A&amp;'[2]产值及收款计划（2026）'!$B:$B,'[2]产值及收款计划（2026）'!BR:BR)</f>
        <v>0</v>
      </c>
      <c r="CA222" s="256" cm="1">
        <f t="array" aca="1" ref="CA222" ca="1">_xlfn.XLOOKUP($A222&amp;$B222,'[2]产值及收款计划（2026）'!$A:$A&amp;'[2]产值及收款计划（2026）'!$B:$B,'[2]产值及收款计划（2026）'!CA:CA)</f>
        <v>0</v>
      </c>
      <c r="CB222" s="256" cm="1">
        <f t="array" aca="1" ref="CB222" ca="1">_xlfn.XLOOKUP($A222&amp;$B222,'[2]产值及收款计划（2026）'!$A:$A&amp;'[2]产值及收款计划（2026）'!$B:$B,'[2]产值及收款计划（2026）'!CB:CB)</f>
        <v>0</v>
      </c>
      <c r="CC222" s="256" cm="1">
        <f t="array" aca="1" ref="CC222" ca="1">_xlfn.XLOOKUP($A222&amp;$B222,'[2]产值及收款计划（2026）'!$A:$A&amp;'[2]产值及收款计划（2026）'!$B:$B,'[2]产值及收款计划（2026）'!CC:CC)</f>
        <v>0</v>
      </c>
      <c r="CD222" s="256" cm="1">
        <f t="array" aca="1" ref="CD222" ca="1">_xlfn.XLOOKUP($A222&amp;$B222,'[2]产值及收款计划（2026）'!$A:$A&amp;'[2]产值及收款计划（2026）'!$B:$B,'[2]产值及收款计划（2026）'!CD:CD)</f>
        <v>0</v>
      </c>
      <c r="CE222" s="256" cm="1">
        <f t="array" aca="1" ref="CE222" ca="1">_xlfn.XLOOKUP($A222&amp;$B222,'[2]产值及收款计划（2026）'!$A:$A&amp;'[2]产值及收款计划（2026）'!$B:$B,'[2]产值及收款计划（2026）'!CE:CE)</f>
        <v>0</v>
      </c>
      <c r="CF222" s="256" cm="1">
        <f t="array" aca="1" ref="CF222" ca="1">_xlfn.XLOOKUP($A222&amp;$B222,'[2]产值及收款计划（2026）'!$A:$A&amp;'[2]产值及收款计划（2026）'!$B:$B,'[2]产值及收款计划（2026）'!CF:CF)</f>
        <v>0</v>
      </c>
      <c r="CG222" s="256" cm="1">
        <f t="array" aca="1" ref="CG222" ca="1">_xlfn.XLOOKUP($A222&amp;$B222,'[2]产值及收款计划（2026）'!$A:$A&amp;'[2]产值及收款计划（2026）'!$B:$B,'[2]产值及收款计划（2026）'!CG:CG)</f>
        <v>0</v>
      </c>
      <c r="CH222" s="256" cm="1">
        <f t="array" aca="1" ref="CH222" ca="1">_xlfn.XLOOKUP($A222&amp;$B222,'[2]产值及收款计划（2026）'!$A:$A&amp;'[2]产值及收款计划（2026）'!$B:$B,'[2]产值及收款计划（2026）'!CH:CH)</f>
        <v>0</v>
      </c>
      <c r="CI222" s="256" cm="1">
        <f t="array" aca="1" ref="CI222" ca="1">_xlfn.XLOOKUP($A222&amp;$B222,'[2]产值及收款计划（2026）'!$A:$A&amp;'[2]产值及收款计划（2026）'!$B:$B,'[2]产值及收款计划（2026）'!CI:CI)</f>
        <v>0</v>
      </c>
      <c r="CJ222" s="256" cm="1">
        <f t="array" aca="1" ref="CJ222" ca="1">_xlfn.XLOOKUP($A222&amp;$B222,'[2]产值及收款计划（2026）'!$A:$A&amp;'[2]产值及收款计划（2026）'!$B:$B,'[2]产值及收款计划（2026）'!CJ:CJ)</f>
        <v>0</v>
      </c>
      <c r="CK222" s="256" cm="1">
        <f t="array" aca="1" ref="CK222" ca="1">_xlfn.XLOOKUP($A222&amp;$B222,'[2]产值及收款计划（2026）'!$A:$A&amp;'[2]产值及收款计划（2026）'!$B:$B,'[2]产值及收款计划（2026）'!CK:CK)</f>
        <v>0</v>
      </c>
      <c r="CL222" s="256" cm="1">
        <f t="array" aca="1" ref="CL222" ca="1">_xlfn.XLOOKUP($A222&amp;$B222,'[2]产值及收款计划（2026）'!$A:$A&amp;'[2]产值及收款计划（2026）'!$B:$B,'[2]产值及收款计划（2026）'!CL:CL)</f>
        <v>0</v>
      </c>
      <c r="DA222" s="256" cm="1">
        <f t="array" aca="1" ref="DA222" ca="1">_xlfn.XLOOKUP($A222&amp;$B222,'[2]产值及收款计划（2026）'!$A:$A&amp;'[2]产值及收款计划（2026）'!$B:$B,'[2]产值及收款计划（2026）'!DA:DA)</f>
        <v>0</v>
      </c>
      <c r="DB222" s="256" cm="1">
        <f t="array" aca="1" ref="DB222" ca="1">_xlfn.XLOOKUP($A222&amp;$B222,'[2]产值及收款计划（2026）'!$A:$A&amp;'[2]产值及收款计划（2026）'!$B:$B,'[2]产值及收款计划（2026）'!DB:DB)</f>
        <v>0</v>
      </c>
      <c r="DC222" s="256" cm="1">
        <f t="array" aca="1" ref="DC222" ca="1">_xlfn.XLOOKUP($A222&amp;$B222,'[2]产值及收款计划（2026）'!$A:$A&amp;'[2]产值及收款计划（2026）'!$B:$B,'[2]产值及收款计划（2026）'!DC:DC)</f>
        <v>0</v>
      </c>
      <c r="DD222" s="256" cm="1">
        <f t="array" aca="1" ref="DD222" ca="1">_xlfn.XLOOKUP($A222&amp;$B222,'[2]产值及收款计划（2026）'!$A:$A&amp;'[2]产值及收款计划（2026）'!$B:$B,'[2]产值及收款计划（2026）'!DD:DD)</f>
        <v>0</v>
      </c>
      <c r="DE222" s="256" cm="1">
        <f t="array" aca="1" ref="DE222" ca="1">_xlfn.XLOOKUP($A222&amp;$B222,'[2]产值及收款计划（2026）'!$A:$A&amp;'[2]产值及收款计划（2026）'!$B:$B,'[2]产值及收款计划（2026）'!DE:DE)</f>
        <v>0</v>
      </c>
      <c r="DF222" s="256" cm="1">
        <f t="array" aca="1" ref="DF222" ca="1">_xlfn.XLOOKUP($A222&amp;$B222,'[2]产值及收款计划（2026）'!$A:$A&amp;'[2]产值及收款计划（2026）'!$B:$B,'[2]产值及收款计划（2026）'!DF:DF)</f>
        <v>0</v>
      </c>
      <c r="DG222" s="256" cm="1">
        <f t="array" aca="1" ref="DG222" ca="1">_xlfn.XLOOKUP($A222&amp;$B222,'[2]产值及收款计划（2026）'!$A:$A&amp;'[2]产值及收款计划（2026）'!$B:$B,'[2]产值及收款计划（2026）'!DG:DG)</f>
        <v>0</v>
      </c>
      <c r="DH222" s="256" cm="1">
        <f t="array" aca="1" ref="DH222" ca="1">_xlfn.XLOOKUP($A222&amp;$B222,'[2]产值及收款计划（2026）'!$A:$A&amp;'[2]产值及收款计划（2026）'!$B:$B,'[2]产值及收款计划（2026）'!DH:DH)</f>
        <v>0</v>
      </c>
      <c r="DI222" s="256" cm="1">
        <f t="array" aca="1" ref="DI222" ca="1">_xlfn.XLOOKUP($A222&amp;$B222,'[2]产值及收款计划（2026）'!$A:$A&amp;'[2]产值及收款计划（2026）'!$B:$B,'[2]产值及收款计划（2026）'!DI:DI)</f>
        <v>0</v>
      </c>
      <c r="DJ222" s="256" cm="1">
        <f t="array" aca="1" ref="DJ222" ca="1">_xlfn.XLOOKUP($A222&amp;$B222,'[2]产值及收款计划（2026）'!$A:$A&amp;'[2]产值及收款计划（2026）'!$B:$B,'[2]产值及收款计划（2026）'!DJ:DJ)</f>
        <v>0</v>
      </c>
      <c r="DK222" s="256" cm="1">
        <f t="array" aca="1" ref="DK222" ca="1">_xlfn.XLOOKUP($A222&amp;$B222,'[2]产值及收款计划（2026）'!$A:$A&amp;'[2]产值及收款计划（2026）'!$B:$B,'[2]产值及收款计划（2026）'!DK:DK)</f>
        <v>0</v>
      </c>
      <c r="DL222" s="256" cm="1">
        <f t="array" aca="1" ref="DL222" ca="1">_xlfn.XLOOKUP($A222&amp;$B222,'[2]产值及收款计划（2026）'!$A:$A&amp;'[2]产值及收款计划（2026）'!$B:$B,'[2]产值及收款计划（2026）'!DL:DL)</f>
        <v>0</v>
      </c>
      <c r="DM222" s="264"/>
      <c r="DN222" s="250"/>
    </row>
    <row r="223" spans="1:118" ht="20.25" x14ac:dyDescent="0.15">
      <c r="A223" s="254">
        <f t="shared" ca="1" si="15"/>
        <v>42</v>
      </c>
      <c r="B223" s="254" t="s">
        <v>26</v>
      </c>
      <c r="C223" s="255" t="str" cm="1">
        <f t="array" aca="1" ref="C223" ca="1">_xlfn.XLOOKUP($A223&amp;$B223,'[2]产值及收款计划（2026）'!$A:$A&amp;'[2]产值及收款计划（2026）'!$B:$B,'[2]产值及收款计划（2026）'!C:C)</f>
        <v>ZHT2023110100131</v>
      </c>
      <c r="D223" s="255" t="str" cm="1">
        <f t="array" aca="1" ref="D223" ca="1">_xlfn.XLOOKUP($A223&amp;$B223,'[2]产值及收款计划（2026）'!$A:$A&amp;'[2]产值及收款计划（2026）'!$B:$B,'[2]产值及收款计划（2026）'!D:D)</f>
        <v>城市区块数字化管理模式的研究（数字化管理系统）</v>
      </c>
      <c r="E223" s="256" cm="1">
        <f t="array" aca="1" ref="E223" ca="1">_xlfn.XLOOKUP($A223&amp;$B223,'[2]产值及收款计划（2026）'!$A:$A&amp;'[2]产值及收款计划（2026）'!$B:$B,'[2]产值及收款计划（2026）'!E:E)</f>
        <v>23</v>
      </c>
      <c r="F223" s="256" cm="1">
        <f t="array" aca="1" ref="F223" ca="1">_xlfn.XLOOKUP($A223&amp;$B223,'[2]产值及收款计划（2026）'!$A:$A&amp;'[2]产值及收款计划（2026）'!$B:$B,'[2]产值及收款计划（2026）'!F:F)</f>
        <v>23</v>
      </c>
      <c r="G223" s="256" cm="1">
        <f t="array" aca="1" ref="G223" ca="1">_xlfn.XLOOKUP($A223&amp;$B223,'[2]产值及收款计划（2026）'!$A:$A&amp;'[2]产值及收款计划（2026）'!$B:$B,'[2]产值及收款计划（2026）'!G:G)</f>
        <v>23</v>
      </c>
      <c r="H223" s="256" cm="1">
        <f t="array" aca="1" ref="H223" ca="1">_xlfn.XLOOKUP($A223&amp;$B223,'[2]产值及收款计划（2026）'!$A:$A&amp;'[2]产值及收款计划（2026）'!$B:$B,'[2]产值及收款计划（2026）'!H:H)</f>
        <v>23</v>
      </c>
      <c r="I223" s="257" cm="1">
        <f t="array" aca="1" ref="I223" ca="1">_xlfn.XLOOKUP($A223&amp;$B223,'[2]产值及收款计划（2026）'!$A:$A&amp;'[2]产值及收款计划（2026）'!$B:$B,'[2]产值及收款计划（2026）'!I:I)</f>
        <v>1</v>
      </c>
      <c r="J223" s="258" cm="1">
        <f t="array" aca="1" ref="J223" ca="1">_xlfn.XLOOKUP($A223&amp;$B223,'[2]产值及收款计划（2026）'!$A:$A&amp;'[2]产值及收款计划（2026）'!$B:$B,'[2]产值及收款计划（2026）'!J:J)</f>
        <v>0.06</v>
      </c>
      <c r="K223" s="256" cm="1">
        <f t="array" aca="1" ref="K223" ca="1">_xlfn.XLOOKUP($A223&amp;$B223,'[2]产值及收款计划（2026）'!$A:$A&amp;'[2]产值及收款计划（2026）'!$B:$B,'[2]产值及收款计划（2026）'!K:K)</f>
        <v>0</v>
      </c>
      <c r="L223" s="256" cm="1">
        <f t="array" aca="1" ref="L223" ca="1">_xlfn.XLOOKUP($A223&amp;$B223,'[2]产值及收款计划（2026）'!$A:$A&amp;'[2]产值及收款计划（2026）'!$B:$B,'[2]产值及收款计划（2026）'!L:L)</f>
        <v>0</v>
      </c>
      <c r="M223" s="256" t="str" cm="1">
        <f t="array" aca="1" ref="M223" ca="1">_xlfn.XLOOKUP($A223&amp;$B223,'[2]产值及收款计划（2026）'!$A:$A&amp;'[2]产值及收款计划（2026）'!$B:$B,'[2]产值及收款计划（2026）'!M:M)</f>
        <v>主导</v>
      </c>
      <c r="N223" s="256" t="str" cm="1">
        <f t="array" aca="1" ref="N223" ca="1">_xlfn.XLOOKUP($A223&amp;$B223,'[2]产值及收款计划（2026）'!$A:$A&amp;'[2]产值及收款计划（2026）'!$B:$B,'[2]产值及收款计划（2026）'!N:N)</f>
        <v>贺一玮团队</v>
      </c>
      <c r="O223" s="256" t="str" cm="1">
        <f t="array" aca="1" ref="O223" ca="1">_xlfn.XLOOKUP($A223&amp;$B223,'[2]产值及收款计划（2026）'!$A:$A&amp;'[2]产值及收款计划（2026）'!$B:$B,'[2]产值及收款计划（2026）'!O:O)</f>
        <v>贺一玮</v>
      </c>
      <c r="P223" s="255" t="str" cm="1">
        <f t="array" aca="1" ref="P223" ca="1">_xlfn.XLOOKUP($A223&amp;$B223,'[2]产值及收款计划（2026）'!$A:$A&amp;'[2]产值及收款计划（2026）'!$B:$B,'[2]产值及收款计划（2026）'!P:P)</f>
        <v>25已完结</v>
      </c>
      <c r="Q223" s="256" cm="1">
        <f t="array" aca="1" ref="Q223" ca="1">_xlfn.XLOOKUP($A223&amp;$B223,'[2]产值及收款计划（2026）'!$A:$A&amp;'[2]产值及收款计划（2026）'!$B:$B,'[2]产值及收款计划（2026）'!Q:Q)</f>
        <v>0</v>
      </c>
      <c r="R223" s="256" cm="1">
        <f t="array" aca="1" ref="R223" ca="1">_xlfn.XLOOKUP($A223&amp;$B223,'[2]产值及收款计划（2026）'!$A:$A&amp;'[2]产值及收款计划（2026）'!$B:$B,'[2]产值及收款计划（2026）'!R:R)</f>
        <v>0</v>
      </c>
      <c r="S223" s="256" cm="1">
        <f t="array" aca="1" ref="S223" ca="1">_xlfn.XLOOKUP($A223&amp;$B223,'[2]产值及收款计划（2026）'!$A:$A&amp;'[2]产值及收款计划（2026）'!$B:$B,'[2]产值及收款计划（2026）'!S:S)</f>
        <v>0</v>
      </c>
      <c r="T223" s="256" cm="1">
        <f t="array" aca="1" ref="T223" ca="1">_xlfn.XLOOKUP($A223&amp;$B223,'[2]产值及收款计划（2026）'!$A:$A&amp;'[2]产值及收款计划（2026）'!$B:$B,'[2]产值及收款计划（2026）'!T:T)</f>
        <v>23</v>
      </c>
      <c r="U223" s="256" cm="1">
        <f t="array" aca="1" ref="U223" ca="1">_xlfn.XLOOKUP($A223&amp;$B223,'[2]产值及收款计划（2026）'!$A:$A&amp;'[2]产值及收款计划（2026）'!$B:$B,'[2]产值及收款计划（2026）'!U:U)</f>
        <v>0</v>
      </c>
      <c r="V223" s="256" cm="1">
        <f t="array" aca="1" ref="V223" ca="1">_xlfn.XLOOKUP($A223&amp;$B223,'[2]产值及收款计划（2026）'!$A:$A&amp;'[2]产值及收款计划（2026）'!$B:$B,'[2]产值及收款计划（2026）'!V:V)</f>
        <v>0</v>
      </c>
      <c r="W223" s="256" cm="1">
        <f t="array" aca="1" ref="W223" ca="1">_xlfn.XLOOKUP($A223&amp;$B223,'[2]产值及收款计划（2026）'!$A:$A&amp;'[2]产值及收款计划（2026）'!$B:$B,'[2]产值及收款计划（2026）'!W:W)</f>
        <v>0</v>
      </c>
      <c r="X223" s="256" cm="1">
        <f t="array" aca="1" ref="X223" ca="1">_xlfn.XLOOKUP($A223&amp;$B223,'[2]产值及收款计划（2026）'!$A:$A&amp;'[2]产值及收款计划（2026）'!$B:$B,'[2]产值及收款计划（2026）'!X:X)</f>
        <v>0</v>
      </c>
      <c r="Y223" s="256" cm="1">
        <f t="array" aca="1" ref="Y223" ca="1">_xlfn.XLOOKUP($A223&amp;$B223,'[2]产值及收款计划（2026）'!$A:$A&amp;'[2]产值及收款计划（2026）'!$B:$B,'[2]产值及收款计划（2026）'!Y:Y)</f>
        <v>0</v>
      </c>
      <c r="Z223" s="256" cm="1">
        <f t="array" aca="1" ref="Z223" ca="1">_xlfn.XLOOKUP($A223&amp;$B223,'[2]产值及收款计划（2026）'!$A:$A&amp;'[2]产值及收款计划（2026）'!$B:$B,'[2]产值及收款计划（2026）'!Z:Z)</f>
        <v>0</v>
      </c>
      <c r="AA223" s="256" cm="1">
        <f t="array" aca="1" ref="AA223" ca="1">_xlfn.XLOOKUP($A223&amp;$B223,'[2]产值及收款计划（2026）'!$A:$A&amp;'[2]产值及收款计划（2026）'!$B:$B,'[2]产值及收款计划（2026）'!AA:AA)</f>
        <v>0</v>
      </c>
      <c r="AB223" s="256" cm="1">
        <f t="array" aca="1" ref="AB223" ca="1">_xlfn.XLOOKUP($A223&amp;$B223,'[2]产值及收款计划（2026）'!$A:$A&amp;'[2]产值及收款计划（2026）'!$B:$B,'[2]产值及收款计划（2026）'!AB:AB)</f>
        <v>0</v>
      </c>
      <c r="AC223" s="256" cm="1">
        <f t="array" aca="1" ref="AC223" ca="1">_xlfn.XLOOKUP($A223&amp;$B223,'[2]产值及收款计划（2026）'!$A:$A&amp;'[2]产值及收款计划（2026）'!$B:$B,'[2]产值及收款计划（2026）'!AC:AC)</f>
        <v>0</v>
      </c>
      <c r="AD223" s="256" cm="1">
        <f t="array" aca="1" ref="AD223" ca="1">_xlfn.XLOOKUP($A223&amp;$B223,'[2]产值及收款计划（2026）'!$A:$A&amp;'[2]产值及收款计划（2026）'!$B:$B,'[2]产值及收款计划（2026）'!AD:AD)</f>
        <v>0</v>
      </c>
      <c r="AE223" s="256" cm="1">
        <f t="array" aca="1" ref="AE223" ca="1">_xlfn.XLOOKUP($A223&amp;$B223,'[2]产值及收款计划（2026）'!$A:$A&amp;'[2]产值及收款计划（2026）'!$B:$B,'[2]产值及收款计划（2026）'!AE:AE)</f>
        <v>0</v>
      </c>
      <c r="AF223" s="256" cm="1">
        <f t="array" aca="1" ref="AF223" ca="1">_xlfn.XLOOKUP($A223&amp;$B223,'[2]产值及收款计划（2026）'!$A:$A&amp;'[2]产值及收款计划（2026）'!$B:$B,'[2]产值及收款计划（2026）'!AF:AF)</f>
        <v>0</v>
      </c>
      <c r="AG223" s="256" cm="1">
        <f t="array" aca="1" ref="AG223" ca="1">_xlfn.XLOOKUP($A223&amp;$B223,'[2]产值及收款计划（2026）'!$A:$A&amp;'[2]产值及收款计划（2026）'!$B:$B,'[2]产值及收款计划（2026）'!AG:AG)</f>
        <v>0</v>
      </c>
      <c r="AH223" s="256" cm="1">
        <f t="array" aca="1" ref="AH223" ca="1">_xlfn.XLOOKUP($A223&amp;$B223,'[2]产值及收款计划（2026）'!$A:$A&amp;'[2]产值及收款计划（2026）'!$B:$B,'[2]产值及收款计划（2026）'!AH:AH)</f>
        <v>0</v>
      </c>
      <c r="AI223" s="256" cm="1">
        <f t="array" aca="1" ref="AI223" ca="1">_xlfn.XLOOKUP($A223&amp;$B223,'[2]产值及收款计划（2026）'!$A:$A&amp;'[2]产值及收款计划（2026）'!$B:$B,'[2]产值及收款计划（2026）'!AI:AI)</f>
        <v>0</v>
      </c>
      <c r="AJ223" s="256" cm="1">
        <f t="array" aca="1" ref="AJ223" ca="1">_xlfn.XLOOKUP($A223&amp;$B223,'[2]产值及收款计划（2026）'!$A:$A&amp;'[2]产值及收款计划（2026）'!$B:$B,'[2]产值及收款计划（2026）'!AJ:AJ)</f>
        <v>0</v>
      </c>
      <c r="AK223" s="256" cm="1">
        <f t="array" aca="1" ref="AK223" ca="1">_xlfn.XLOOKUP($A223&amp;$B223,'[2]产值及收款计划（2026）'!$A:$A&amp;'[2]产值及收款计划（2026）'!$B:$B,'[2]产值及收款计划（2026）'!AK:AK)</f>
        <v>0</v>
      </c>
      <c r="AL223" s="256" cm="1">
        <f t="array" aca="1" ref="AL223" ca="1">_xlfn.XLOOKUP($A223&amp;$B223,'[2]产值及收款计划（2026）'!$A:$A&amp;'[2]产值及收款计划（2026）'!$B:$B,'[2]产值及收款计划（2026）'!AL:AL)</f>
        <v>0</v>
      </c>
      <c r="AM223" s="263" t="e" cm="1">
        <f t="array" aca="1" ref="AM223" ca="1">_xlfn.LET(_xlpm.勾选月份状态数组,TRANSPOSE('PPT(12-15页）-TOP10'!$A$3:$A$14),_xlpm.选择数据区,IF('PPT(12-15页）-TOP10'!$E$3="收款",$BA223:$BL223,$AA223:$AL223),SUM(_xlfn._xlws.FILTER(_xlpm.选择数据区,_xlpm.勾选月份状态数组,"")))</f>
        <v>#NAME?</v>
      </c>
      <c r="AN223" s="256" t="e" cm="1">
        <f t="array" aca="1" ref="AN223" ca="1">_xlfn.LET(_xlpm.勾选月份状态数组,TRANSPOSE('PPT(12-15页）-TOP10'!$A$3:$A$14),_xlpm.选择数据区,IF('PPT(12-15页）-TOP10'!$E$3="收款",$DA223:$DL223,$CA223:$CL223),SUM(_xlfn._xlws.FILTER(_xlpm.选择数据区,_xlpm.勾选月份状态数组,"")))</f>
        <v>#NAME?</v>
      </c>
      <c r="AO223" s="256">
        <f ca="1">SUM(CA223:CC223)+SUM(AD223:AL223)</f>
        <v>0</v>
      </c>
      <c r="AP223" s="256"/>
      <c r="AQ223" s="256"/>
      <c r="AR223" s="256"/>
      <c r="AS223" s="256" cm="1">
        <f t="array" aca="1" ref="AS223" ca="1">_xlfn.XLOOKUP($A223&amp;$B223,'[2]产值及收款计划（2026）'!$A:$A&amp;'[2]产值及收款计划（2026）'!$B:$B,'[2]产值及收款计划（2026）'!AS:AS)</f>
        <v>0</v>
      </c>
      <c r="AT223" s="256" cm="1">
        <f t="array" aca="1" ref="AT223" ca="1">_xlfn.XLOOKUP($A223&amp;$B223,'[2]产值及收款计划（2026）'!$A:$A&amp;'[2]产值及收款计划（2026）'!$B:$B,'[2]产值及收款计划（2026）'!AT:AT)</f>
        <v>0</v>
      </c>
      <c r="AU223" s="256" cm="1">
        <f t="array" aca="1" ref="AU223" ca="1">_xlfn.XLOOKUP($A223&amp;$B223,'[2]产值及收款计划（2026）'!$A:$A&amp;'[2]产值及收款计划（2026）'!$B:$B,'[2]产值及收款计划（2026）'!AU:AU)</f>
        <v>0</v>
      </c>
      <c r="AV223" s="256" cm="1">
        <f t="array" aca="1" ref="AV223" ca="1">_xlfn.XLOOKUP($A223&amp;$B223,'[2]产值及收款计划（2026）'!$A:$A&amp;'[2]产值及收款计划（2026）'!$B:$B,'[2]产值及收款计划（2026）'!AV:AV)</f>
        <v>0</v>
      </c>
      <c r="AW223" s="256" cm="1">
        <f t="array" aca="1" ref="AW223" ca="1">_xlfn.XLOOKUP($A223&amp;$B223,'[2]产值及收款计划（2026）'!$A:$A&amp;'[2]产值及收款计划（2026）'!$B:$B,'[2]产值及收款计划（2026）'!AW:AW)</f>
        <v>6.9</v>
      </c>
      <c r="AX223" s="256" cm="1">
        <f t="array" aca="1" ref="AX223" ca="1">_xlfn.XLOOKUP($A223&amp;$B223,'[2]产值及收款计划（2026）'!$A:$A&amp;'[2]产值及收款计划（2026）'!$B:$B,'[2]产值及收款计划（2026）'!AX:AX)</f>
        <v>14.95</v>
      </c>
      <c r="AY223" s="256" cm="1">
        <f t="array" aca="1" ref="AY223" ca="1">_xlfn.XLOOKUP($A223&amp;$B223,'[2]产值及收款计划（2026）'!$A:$A&amp;'[2]产值及收款计划（2026）'!$B:$B,'[2]产值及收款计划（2026）'!AY:AY)</f>
        <v>1.1499999999999999</v>
      </c>
      <c r="AZ223" s="256" cm="1">
        <f t="array" aca="1" ref="AZ223" ca="1">_xlfn.XLOOKUP($A223&amp;$B223,'[2]产值及收款计划（2026）'!$A:$A&amp;'[2]产值及收款计划（2026）'!$B:$B,'[2]产值及收款计划（2026）'!AZ:AZ)</f>
        <v>1.1499999999999999</v>
      </c>
      <c r="BA223" s="256" cm="1">
        <f t="array" aca="1" ref="BA223" ca="1">_xlfn.XLOOKUP($A223&amp;$B223,'[2]产值及收款计划（2026）'!$A:$A&amp;'[2]产值及收款计划（2026）'!$B:$B,'[2]产值及收款计划（2026）'!BA:BA)</f>
        <v>6.9</v>
      </c>
      <c r="BB223" s="256" cm="1">
        <f t="array" aca="1" ref="BB223" ca="1">_xlfn.XLOOKUP($A223&amp;$B223,'[2]产值及收款计划（2026）'!$A:$A&amp;'[2]产值及收款计划（2026）'!$B:$B,'[2]产值及收款计划（2026）'!BB:BB)</f>
        <v>8.0500000000000007</v>
      </c>
      <c r="BC223" s="256" cm="1">
        <f t="array" aca="1" ref="BC223" ca="1">_xlfn.XLOOKUP($A223&amp;$B223,'[2]产值及收款计划（2026）'!$A:$A&amp;'[2]产值及收款计划（2026）'!$B:$B,'[2]产值及收款计划（2026）'!BC:BC)</f>
        <v>0</v>
      </c>
      <c r="BD223" s="256" cm="1">
        <f t="array" aca="1" ref="BD223" ca="1">_xlfn.XLOOKUP($A223&amp;$B223,'[2]产值及收款计划（2026）'!$A:$A&amp;'[2]产值及收款计划（2026）'!$B:$B,'[2]产值及收款计划（2026）'!BD:BD)</f>
        <v>0</v>
      </c>
      <c r="BE223" s="256" cm="1">
        <f t="array" aca="1" ref="BE223" ca="1">_xlfn.XLOOKUP($A223&amp;$B223,'[2]产值及收款计划（2026）'!$A:$A&amp;'[2]产值及收款计划（2026）'!$B:$B,'[2]产值及收款计划（2026）'!BE:BE)</f>
        <v>0</v>
      </c>
      <c r="BF223" s="256" cm="1">
        <f t="array" aca="1" ref="BF223" ca="1">_xlfn.XLOOKUP($A223&amp;$B223,'[2]产值及收款计划（2026）'!$A:$A&amp;'[2]产值及收款计划（2026）'!$B:$B,'[2]产值及收款计划（2026）'!BF:BF)</f>
        <v>0</v>
      </c>
      <c r="BG223" s="256" cm="1">
        <f t="array" aca="1" ref="BG223" ca="1">_xlfn.XLOOKUP($A223&amp;$B223,'[2]产值及收款计划（2026）'!$A:$A&amp;'[2]产值及收款计划（2026）'!$B:$B,'[2]产值及收款计划（2026）'!BG:BG)</f>
        <v>0</v>
      </c>
      <c r="BH223" s="256" cm="1">
        <f t="array" aca="1" ref="BH223" ca="1">_xlfn.XLOOKUP($A223&amp;$B223,'[2]产值及收款计划（2026）'!$A:$A&amp;'[2]产值及收款计划（2026）'!$B:$B,'[2]产值及收款计划（2026）'!BH:BH)</f>
        <v>0</v>
      </c>
      <c r="BI223" s="256" cm="1">
        <f t="array" aca="1" ref="BI223" ca="1">_xlfn.XLOOKUP($A223&amp;$B223,'[2]产值及收款计划（2026）'!$A:$A&amp;'[2]产值及收款计划（2026）'!$B:$B,'[2]产值及收款计划（2026）'!BI:BI)</f>
        <v>0</v>
      </c>
      <c r="BJ223" s="256" cm="1">
        <f t="array" aca="1" ref="BJ223" ca="1">_xlfn.XLOOKUP($A223&amp;$B223,'[2]产值及收款计划（2026）'!$A:$A&amp;'[2]产值及收款计划（2026）'!$B:$B,'[2]产值及收款计划（2026）'!BJ:BJ)</f>
        <v>0</v>
      </c>
      <c r="BK223" s="256" cm="1">
        <f t="array" aca="1" ref="BK223" ca="1">_xlfn.XLOOKUP($A223&amp;$B223,'[2]产值及收款计划（2026）'!$A:$A&amp;'[2]产值及收款计划（2026）'!$B:$B,'[2]产值及收款计划（2026）'!BK:BK)</f>
        <v>0</v>
      </c>
      <c r="BL223" s="256" cm="1">
        <f t="array" aca="1" ref="BL223" ca="1">_xlfn.XLOOKUP($A223&amp;$B223,'[2]产值及收款计划（2026）'!$A:$A&amp;'[2]产值及收款计划（2026）'!$B:$B,'[2]产值及收款计划（2026）'!BL:BL)</f>
        <v>0</v>
      </c>
      <c r="BM223" s="256"/>
      <c r="BN223" s="256"/>
      <c r="BO223" s="256"/>
      <c r="BP223" s="256"/>
      <c r="BQ223" s="255" t="str" cm="1">
        <f t="array" aca="1" ref="BQ223" ca="1">_xlfn.XLOOKUP($A223&amp;$B223,'[2]产值及收款计划（2026）'!$A:$A&amp;'[2]产值及收款计划（2026）'!$B:$B,'[2]产值及收款计划（2026）'!BQ:BQ)</f>
        <v>上海城建养护管理有限公司</v>
      </c>
      <c r="BR223" s="256" cm="1">
        <f t="array" aca="1" ref="BR223" ca="1">_xlfn.XLOOKUP($A223&amp;$B223,'[2]产值及收款计划（2026）'!$A:$A&amp;'[2]产值及收款计划（2026）'!$B:$B,'[2]产值及收款计划（2026）'!BR:BR)</f>
        <v>0</v>
      </c>
      <c r="CA223" s="256" cm="1">
        <f t="array" aca="1" ref="CA223" ca="1">_xlfn.XLOOKUP($A223&amp;$B223,'[2]产值及收款计划（2026）'!$A:$A&amp;'[2]产值及收款计划（2026）'!$B:$B,'[2]产值及收款计划（2026）'!CA:CA)</f>
        <v>0</v>
      </c>
      <c r="CB223" s="256" cm="1">
        <f t="array" aca="1" ref="CB223" ca="1">_xlfn.XLOOKUP($A223&amp;$B223,'[2]产值及收款计划（2026）'!$A:$A&amp;'[2]产值及收款计划（2026）'!$B:$B,'[2]产值及收款计划（2026）'!CB:CB)</f>
        <v>0</v>
      </c>
      <c r="CC223" s="256" cm="1">
        <f t="array" aca="1" ref="CC223" ca="1">_xlfn.XLOOKUP($A223&amp;$B223,'[2]产值及收款计划（2026）'!$A:$A&amp;'[2]产值及收款计划（2026）'!$B:$B,'[2]产值及收款计划（2026）'!CC:CC)</f>
        <v>0</v>
      </c>
      <c r="CD223" s="256" cm="1">
        <f t="array" aca="1" ref="CD223" ca="1">_xlfn.XLOOKUP($A223&amp;$B223,'[2]产值及收款计划（2026）'!$A:$A&amp;'[2]产值及收款计划（2026）'!$B:$B,'[2]产值及收款计划（2026）'!CD:CD)</f>
        <v>0</v>
      </c>
      <c r="CE223" s="256" cm="1">
        <f t="array" aca="1" ref="CE223" ca="1">_xlfn.XLOOKUP($A223&amp;$B223,'[2]产值及收款计划（2026）'!$A:$A&amp;'[2]产值及收款计划（2026）'!$B:$B,'[2]产值及收款计划（2026）'!CE:CE)</f>
        <v>0</v>
      </c>
      <c r="CF223" s="256" cm="1">
        <f t="array" aca="1" ref="CF223" ca="1">_xlfn.XLOOKUP($A223&amp;$B223,'[2]产值及收款计划（2026）'!$A:$A&amp;'[2]产值及收款计划（2026）'!$B:$B,'[2]产值及收款计划（2026）'!CF:CF)</f>
        <v>0</v>
      </c>
      <c r="CG223" s="256" cm="1">
        <f t="array" aca="1" ref="CG223" ca="1">_xlfn.XLOOKUP($A223&amp;$B223,'[2]产值及收款计划（2026）'!$A:$A&amp;'[2]产值及收款计划（2026）'!$B:$B,'[2]产值及收款计划（2026）'!CG:CG)</f>
        <v>0</v>
      </c>
      <c r="CH223" s="256" cm="1">
        <f t="array" aca="1" ref="CH223" ca="1">_xlfn.XLOOKUP($A223&amp;$B223,'[2]产值及收款计划（2026）'!$A:$A&amp;'[2]产值及收款计划（2026）'!$B:$B,'[2]产值及收款计划（2026）'!CH:CH)</f>
        <v>0</v>
      </c>
      <c r="CI223" s="256" cm="1">
        <f t="array" aca="1" ref="CI223" ca="1">_xlfn.XLOOKUP($A223&amp;$B223,'[2]产值及收款计划（2026）'!$A:$A&amp;'[2]产值及收款计划（2026）'!$B:$B,'[2]产值及收款计划（2026）'!CI:CI)</f>
        <v>0</v>
      </c>
      <c r="CJ223" s="256" cm="1">
        <f t="array" aca="1" ref="CJ223" ca="1">_xlfn.XLOOKUP($A223&amp;$B223,'[2]产值及收款计划（2026）'!$A:$A&amp;'[2]产值及收款计划（2026）'!$B:$B,'[2]产值及收款计划（2026）'!CJ:CJ)</f>
        <v>0</v>
      </c>
      <c r="CK223" s="256" cm="1">
        <f t="array" aca="1" ref="CK223" ca="1">_xlfn.XLOOKUP($A223&amp;$B223,'[2]产值及收款计划（2026）'!$A:$A&amp;'[2]产值及收款计划（2026）'!$B:$B,'[2]产值及收款计划（2026）'!CK:CK)</f>
        <v>0</v>
      </c>
      <c r="CL223" s="256" cm="1">
        <f t="array" aca="1" ref="CL223" ca="1">_xlfn.XLOOKUP($A223&amp;$B223,'[2]产值及收款计划（2026）'!$A:$A&amp;'[2]产值及收款计划（2026）'!$B:$B,'[2]产值及收款计划（2026）'!CL:CL)</f>
        <v>0</v>
      </c>
      <c r="DA223" s="256" cm="1">
        <f t="array" aca="1" ref="DA223" ca="1">_xlfn.XLOOKUP($A223&amp;$B223,'[2]产值及收款计划（2026）'!$A:$A&amp;'[2]产值及收款计划（2026）'!$B:$B,'[2]产值及收款计划（2026）'!DA:DA)</f>
        <v>6.9</v>
      </c>
      <c r="DB223" s="256" cm="1">
        <f t="array" aca="1" ref="DB223" ca="1">_xlfn.XLOOKUP($A223&amp;$B223,'[2]产值及收款计划（2026）'!$A:$A&amp;'[2]产值及收款计划（2026）'!$B:$B,'[2]产值及收款计划（2026）'!DB:DB)</f>
        <v>8.0500000000000007</v>
      </c>
      <c r="DC223" s="256" cm="1">
        <f t="array" aca="1" ref="DC223" ca="1">_xlfn.XLOOKUP($A223&amp;$B223,'[2]产值及收款计划（2026）'!$A:$A&amp;'[2]产值及收款计划（2026）'!$B:$B,'[2]产值及收款计划（2026）'!DC:DC)</f>
        <v>0</v>
      </c>
      <c r="DD223" s="256" cm="1">
        <f t="array" aca="1" ref="DD223" ca="1">_xlfn.XLOOKUP($A223&amp;$B223,'[2]产值及收款计划（2026）'!$A:$A&amp;'[2]产值及收款计划（2026）'!$B:$B,'[2]产值及收款计划（2026）'!DD:DD)</f>
        <v>0</v>
      </c>
      <c r="DE223" s="256" cm="1">
        <f t="array" aca="1" ref="DE223" ca="1">_xlfn.XLOOKUP($A223&amp;$B223,'[2]产值及收款计划（2026）'!$A:$A&amp;'[2]产值及收款计划（2026）'!$B:$B,'[2]产值及收款计划（2026）'!DE:DE)</f>
        <v>0</v>
      </c>
      <c r="DF223" s="256" cm="1">
        <f t="array" aca="1" ref="DF223" ca="1">_xlfn.XLOOKUP($A223&amp;$B223,'[2]产值及收款计划（2026）'!$A:$A&amp;'[2]产值及收款计划（2026）'!$B:$B,'[2]产值及收款计划（2026）'!DF:DF)</f>
        <v>0</v>
      </c>
      <c r="DG223" s="256" cm="1">
        <f t="array" aca="1" ref="DG223" ca="1">_xlfn.XLOOKUP($A223&amp;$B223,'[2]产值及收款计划（2026）'!$A:$A&amp;'[2]产值及收款计划（2026）'!$B:$B,'[2]产值及收款计划（2026）'!DG:DG)</f>
        <v>0</v>
      </c>
      <c r="DH223" s="256" cm="1">
        <f t="array" aca="1" ref="DH223" ca="1">_xlfn.XLOOKUP($A223&amp;$B223,'[2]产值及收款计划（2026）'!$A:$A&amp;'[2]产值及收款计划（2026）'!$B:$B,'[2]产值及收款计划（2026）'!DH:DH)</f>
        <v>0</v>
      </c>
      <c r="DI223" s="256" cm="1">
        <f t="array" aca="1" ref="DI223" ca="1">_xlfn.XLOOKUP($A223&amp;$B223,'[2]产值及收款计划（2026）'!$A:$A&amp;'[2]产值及收款计划（2026）'!$B:$B,'[2]产值及收款计划（2026）'!DI:DI)</f>
        <v>0</v>
      </c>
      <c r="DJ223" s="256" cm="1">
        <f t="array" aca="1" ref="DJ223" ca="1">_xlfn.XLOOKUP($A223&amp;$B223,'[2]产值及收款计划（2026）'!$A:$A&amp;'[2]产值及收款计划（2026）'!$B:$B,'[2]产值及收款计划（2026）'!DJ:DJ)</f>
        <v>0</v>
      </c>
      <c r="DK223" s="256" cm="1">
        <f t="array" aca="1" ref="DK223" ca="1">_xlfn.XLOOKUP($A223&amp;$B223,'[2]产值及收款计划（2026）'!$A:$A&amp;'[2]产值及收款计划（2026）'!$B:$B,'[2]产值及收款计划（2026）'!DK:DK)</f>
        <v>0</v>
      </c>
      <c r="DL223" s="256" cm="1">
        <f t="array" aca="1" ref="DL223" ca="1">_xlfn.XLOOKUP($A223&amp;$B223,'[2]产值及收款计划（2026）'!$A:$A&amp;'[2]产值及收款计划（2026）'!$B:$B,'[2]产值及收款计划（2026）'!DL:DL)</f>
        <v>0</v>
      </c>
      <c r="DM223" s="264"/>
      <c r="DN223" s="250"/>
    </row>
    <row r="224" spans="1:118" ht="20.25" x14ac:dyDescent="0.15">
      <c r="A224" s="254">
        <f t="shared" ca="1" si="15"/>
        <v>43</v>
      </c>
      <c r="B224" s="254" t="s">
        <v>26</v>
      </c>
      <c r="C224" s="255" t="str" cm="1">
        <f t="array" aca="1" ref="C224" ca="1">_xlfn.XLOOKUP($A224&amp;$B224,'[2]产值及收款计划（2026）'!$A:$A&amp;'[2]产值及收款计划（2026）'!$B:$B,'[2]产值及收款计划（2026）'!C:C)</f>
        <v>ZHT2023121400159</v>
      </c>
      <c r="D224" s="255" t="str" cm="1">
        <f t="array" aca="1" ref="D224" ca="1">_xlfn.XLOOKUP($A224&amp;$B224,'[2]产值及收款计划（2026）'!$A:$A&amp;'[2]产值及收款计划（2026）'!$B:$B,'[2]产值及收款计划（2026）'!D:D)</f>
        <v>慢速车数据服务平台开发项目</v>
      </c>
      <c r="E224" s="256" cm="1">
        <f t="array" aca="1" ref="E224" ca="1">_xlfn.XLOOKUP($A224&amp;$B224,'[2]产值及收款计划（2026）'!$A:$A&amp;'[2]产值及收款计划（2026）'!$B:$B,'[2]产值及收款计划（2026）'!E:E)</f>
        <v>34.799999999999997</v>
      </c>
      <c r="F224" s="256" cm="1">
        <f t="array" aca="1" ref="F224" ca="1">_xlfn.XLOOKUP($A224&amp;$B224,'[2]产值及收款计划（2026）'!$A:$A&amp;'[2]产值及收款计划（2026）'!$B:$B,'[2]产值及收款计划（2026）'!F:F)</f>
        <v>34.799999999999997</v>
      </c>
      <c r="G224" s="256" cm="1">
        <f t="array" aca="1" ref="G224" ca="1">_xlfn.XLOOKUP($A224&amp;$B224,'[2]产值及收款计划（2026）'!$A:$A&amp;'[2]产值及收款计划（2026）'!$B:$B,'[2]产值及收款计划（2026）'!G:G)</f>
        <v>34.799999999999997</v>
      </c>
      <c r="H224" s="256" cm="1">
        <f t="array" aca="1" ref="H224" ca="1">_xlfn.XLOOKUP($A224&amp;$B224,'[2]产值及收款计划（2026）'!$A:$A&amp;'[2]产值及收款计划（2026）'!$B:$B,'[2]产值及收款计划（2026）'!H:H)</f>
        <v>19.608000000000001</v>
      </c>
      <c r="I224" s="257" cm="1">
        <f t="array" aca="1" ref="I224" ca="1">_xlfn.XLOOKUP($A224&amp;$B224,'[2]产值及收款计划（2026）'!$A:$A&amp;'[2]产值及收款计划（2026）'!$B:$B,'[2]产值及收款计划（2026）'!I:I)</f>
        <v>0.56344827586206903</v>
      </c>
      <c r="J224" s="258" cm="1">
        <f t="array" aca="1" ref="J224" ca="1">_xlfn.XLOOKUP($A224&amp;$B224,'[2]产值及收款计划（2026）'!$A:$A&amp;'[2]产值及收款计划（2026）'!$B:$B,'[2]产值及收款计划（2026）'!J:J)</f>
        <v>0.06</v>
      </c>
      <c r="K224" s="256" cm="1">
        <f t="array" aca="1" ref="K224" ca="1">_xlfn.XLOOKUP($A224&amp;$B224,'[2]产值及收款计划（2026）'!$A:$A&amp;'[2]产值及收款计划（2026）'!$B:$B,'[2]产值及收款计划（2026）'!K:K)</f>
        <v>0</v>
      </c>
      <c r="L224" s="256" cm="1">
        <f t="array" aca="1" ref="L224" ca="1">_xlfn.XLOOKUP($A224&amp;$B224,'[2]产值及收款计划（2026）'!$A:$A&amp;'[2]产值及收款计划（2026）'!$B:$B,'[2]产值及收款计划（2026）'!L:L)</f>
        <v>0</v>
      </c>
      <c r="M224" s="256" t="str" cm="1">
        <f t="array" aca="1" ref="M224" ca="1">_xlfn.XLOOKUP($A224&amp;$B224,'[2]产值及收款计划（2026）'!$A:$A&amp;'[2]产值及收款计划（2026）'!$B:$B,'[2]产值及收款计划（2026）'!M:M)</f>
        <v>主导</v>
      </c>
      <c r="N224" s="256" t="str" cm="1">
        <f t="array" aca="1" ref="N224" ca="1">_xlfn.XLOOKUP($A224&amp;$B224,'[2]产值及收款计划（2026）'!$A:$A&amp;'[2]产值及收款计划（2026）'!$B:$B,'[2]产值及收款计划（2026）'!N:N)</f>
        <v>贺一玮团队</v>
      </c>
      <c r="O224" s="256" t="str" cm="1">
        <f t="array" aca="1" ref="O224" ca="1">_xlfn.XLOOKUP($A224&amp;$B224,'[2]产值及收款计划（2026）'!$A:$A&amp;'[2]产值及收款计划（2026）'!$B:$B,'[2]产值及收款计划（2026）'!O:O)</f>
        <v>贺一玮</v>
      </c>
      <c r="P224" s="255" t="str" cm="1">
        <f t="array" aca="1" ref="P224" ca="1">_xlfn.XLOOKUP($A224&amp;$B224,'[2]产值及收款计划（2026）'!$A:$A&amp;'[2]产值及收款计划（2026）'!$B:$B,'[2]产值及收款计划（2026）'!P:P)</f>
        <v>在建</v>
      </c>
      <c r="Q224" s="256" cm="1">
        <f t="array" aca="1" ref="Q224" ca="1">_xlfn.XLOOKUP($A224&amp;$B224,'[2]产值及收款计划（2026）'!$A:$A&amp;'[2]产值及收款计划（2026）'!$B:$B,'[2]产值及收款计划（2026）'!Q:Q)</f>
        <v>0</v>
      </c>
      <c r="R224" s="256" cm="1">
        <f t="array" aca="1" ref="R224" ca="1">_xlfn.XLOOKUP($A224&amp;$B224,'[2]产值及收款计划（2026）'!$A:$A&amp;'[2]产值及收款计划（2026）'!$B:$B,'[2]产值及收款计划（2026）'!R:R)</f>
        <v>0</v>
      </c>
      <c r="S224" s="256" cm="1">
        <f t="array" aca="1" ref="S224" ca="1">_xlfn.XLOOKUP($A224&amp;$B224,'[2]产值及收款计划（2026）'!$A:$A&amp;'[2]产值及收款计划（2026）'!$B:$B,'[2]产值及收款计划（2026）'!S:S)</f>
        <v>0</v>
      </c>
      <c r="T224" s="256" cm="1">
        <f t="array" aca="1" ref="T224" ca="1">_xlfn.XLOOKUP($A224&amp;$B224,'[2]产值及收款计划（2026）'!$A:$A&amp;'[2]产值及收款计划（2026）'!$B:$B,'[2]产值及收款计划（2026）'!T:T)</f>
        <v>33.06</v>
      </c>
      <c r="U224" s="256" cm="1">
        <f t="array" aca="1" ref="U224" ca="1">_xlfn.XLOOKUP($A224&amp;$B224,'[2]产值及收款计划（2026）'!$A:$A&amp;'[2]产值及收款计划（2026）'!$B:$B,'[2]产值及收款计划（2026）'!U:U)</f>
        <v>0</v>
      </c>
      <c r="V224" s="256" cm="1">
        <f t="array" aca="1" ref="V224" ca="1">_xlfn.XLOOKUP($A224&amp;$B224,'[2]产值及收款计划（2026）'!$A:$A&amp;'[2]产值及收款计划（2026）'!$B:$B,'[2]产值及收款计划（2026）'!V:V)</f>
        <v>1.73999999999999</v>
      </c>
      <c r="W224" s="256" cm="1">
        <f t="array" aca="1" ref="W224" ca="1">_xlfn.XLOOKUP($A224&amp;$B224,'[2]产值及收款计划（2026）'!$A:$A&amp;'[2]产值及收款计划（2026）'!$B:$B,'[2]产值及收款计划（2026）'!W:W)</f>
        <v>0</v>
      </c>
      <c r="X224" s="256" cm="1">
        <f t="array" aca="1" ref="X224" ca="1">_xlfn.XLOOKUP($A224&amp;$B224,'[2]产值及收款计划（2026）'!$A:$A&amp;'[2]产值及收款计划（2026）'!$B:$B,'[2]产值及收款计划（2026）'!X:X)</f>
        <v>0</v>
      </c>
      <c r="Y224" s="256" cm="1">
        <f t="array" aca="1" ref="Y224" ca="1">_xlfn.XLOOKUP($A224&amp;$B224,'[2]产值及收款计划（2026）'!$A:$A&amp;'[2]产值及收款计划（2026）'!$B:$B,'[2]产值及收款计划（2026）'!Y:Y)</f>
        <v>0</v>
      </c>
      <c r="Z224" s="256" cm="1">
        <f t="array" aca="1" ref="Z224" ca="1">_xlfn.XLOOKUP($A224&amp;$B224,'[2]产值及收款计划（2026）'!$A:$A&amp;'[2]产值及收款计划（2026）'!$B:$B,'[2]产值及收款计划（2026）'!Z:Z)</f>
        <v>0</v>
      </c>
      <c r="AA224" s="256" cm="1">
        <f t="array" aca="1" ref="AA224" ca="1">_xlfn.XLOOKUP($A224&amp;$B224,'[2]产值及收款计划（2026）'!$A:$A&amp;'[2]产值及收款计划（2026）'!$B:$B,'[2]产值及收款计划（2026）'!AA:AA)</f>
        <v>0</v>
      </c>
      <c r="AB224" s="256" cm="1">
        <f t="array" aca="1" ref="AB224" ca="1">_xlfn.XLOOKUP($A224&amp;$B224,'[2]产值及收款计划（2026）'!$A:$A&amp;'[2]产值及收款计划（2026）'!$B:$B,'[2]产值及收款计划（2026）'!AB:AB)</f>
        <v>0</v>
      </c>
      <c r="AC224" s="256" cm="1">
        <f t="array" aca="1" ref="AC224" ca="1">_xlfn.XLOOKUP($A224&amp;$B224,'[2]产值及收款计划（2026）'!$A:$A&amp;'[2]产值及收款计划（2026）'!$B:$B,'[2]产值及收款计划（2026）'!AC:AC)</f>
        <v>0</v>
      </c>
      <c r="AD224" s="256" cm="1">
        <f t="array" aca="1" ref="AD224" ca="1">_xlfn.XLOOKUP($A224&amp;$B224,'[2]产值及收款计划（2026）'!$A:$A&amp;'[2]产值及收款计划（2026）'!$B:$B,'[2]产值及收款计划（2026）'!AD:AD)</f>
        <v>0</v>
      </c>
      <c r="AE224" s="256" cm="1">
        <f t="array" aca="1" ref="AE224" ca="1">_xlfn.XLOOKUP($A224&amp;$B224,'[2]产值及收款计划（2026）'!$A:$A&amp;'[2]产值及收款计划（2026）'!$B:$B,'[2]产值及收款计划（2026）'!AE:AE)</f>
        <v>0</v>
      </c>
      <c r="AF224" s="256" cm="1">
        <f t="array" aca="1" ref="AF224" ca="1">_xlfn.XLOOKUP($A224&amp;$B224,'[2]产值及收款计划（2026）'!$A:$A&amp;'[2]产值及收款计划（2026）'!$B:$B,'[2]产值及收款计划（2026）'!AF:AF)</f>
        <v>0</v>
      </c>
      <c r="AG224" s="256" cm="1">
        <f t="array" aca="1" ref="AG224" ca="1">_xlfn.XLOOKUP($A224&amp;$B224,'[2]产值及收款计划（2026）'!$A:$A&amp;'[2]产值及收款计划（2026）'!$B:$B,'[2]产值及收款计划（2026）'!AG:AG)</f>
        <v>1.74</v>
      </c>
      <c r="AH224" s="256" cm="1">
        <f t="array" aca="1" ref="AH224" ca="1">_xlfn.XLOOKUP($A224&amp;$B224,'[2]产值及收款计划（2026）'!$A:$A&amp;'[2]产值及收款计划（2026）'!$B:$B,'[2]产值及收款计划（2026）'!AH:AH)</f>
        <v>0</v>
      </c>
      <c r="AI224" s="256" cm="1">
        <f t="array" aca="1" ref="AI224" ca="1">_xlfn.XLOOKUP($A224&amp;$B224,'[2]产值及收款计划（2026）'!$A:$A&amp;'[2]产值及收款计划（2026）'!$B:$B,'[2]产值及收款计划（2026）'!AI:AI)</f>
        <v>0</v>
      </c>
      <c r="AJ224" s="256" cm="1">
        <f t="array" aca="1" ref="AJ224" ca="1">_xlfn.XLOOKUP($A224&amp;$B224,'[2]产值及收款计划（2026）'!$A:$A&amp;'[2]产值及收款计划（2026）'!$B:$B,'[2]产值及收款计划（2026）'!AJ:AJ)</f>
        <v>0</v>
      </c>
      <c r="AK224" s="256" cm="1">
        <f t="array" aca="1" ref="AK224" ca="1">_xlfn.XLOOKUP($A224&amp;$B224,'[2]产值及收款计划（2026）'!$A:$A&amp;'[2]产值及收款计划（2026）'!$B:$B,'[2]产值及收款计划（2026）'!AK:AK)</f>
        <v>0</v>
      </c>
      <c r="AL224" s="256" cm="1">
        <f t="array" aca="1" ref="AL224" ca="1">_xlfn.XLOOKUP($A224&amp;$B224,'[2]产值及收款计划（2026）'!$A:$A&amp;'[2]产值及收款计划（2026）'!$B:$B,'[2]产值及收款计划（2026）'!AL:AL)</f>
        <v>0</v>
      </c>
      <c r="AM224" s="263" t="e" cm="1">
        <f t="array" aca="1" ref="AM224" ca="1">_xlfn.LET(_xlpm.勾选月份状态数组,TRANSPOSE('PPT(12-15页）-TOP10'!$A$3:$A$14),_xlpm.选择数据区,IF('PPT(12-15页）-TOP10'!$E$3="收款",$BA224:$BL224,$AA224:$AL224),SUM(_xlfn._xlws.FILTER(_xlpm.选择数据区,_xlpm.勾选月份状态数组,"")))</f>
        <v>#NAME?</v>
      </c>
      <c r="AN224" s="256" t="e" cm="1">
        <f t="array" aca="1" ref="AN224" ca="1">_xlfn.LET(_xlpm.勾选月份状态数组,TRANSPOSE('PPT(12-15页）-TOP10'!$A$3:$A$14),_xlpm.选择数据区,IF('PPT(12-15页）-TOP10'!$E$3="收款",$DA224:$DL224,$CA224:$CL224),SUM(_xlfn._xlws.FILTER(_xlpm.选择数据区,_xlpm.勾选月份状态数组,"")))</f>
        <v>#NAME?</v>
      </c>
      <c r="AO224" s="256">
        <f ca="1">SUM(CA224:CC224)+SUM(AD224:AL224)</f>
        <v>1.74</v>
      </c>
      <c r="AP224" s="256"/>
      <c r="AQ224" s="256"/>
      <c r="AR224" s="256"/>
      <c r="AS224" s="256" cm="1">
        <f t="array" aca="1" ref="AS224" ca="1">_xlfn.XLOOKUP($A224&amp;$B224,'[2]产值及收款计划（2026）'!$A:$A&amp;'[2]产值及收款计划（2026）'!$B:$B,'[2]产值及收款计划（2026）'!AS:AS)</f>
        <v>0</v>
      </c>
      <c r="AT224" s="256" cm="1">
        <f t="array" aca="1" ref="AT224" ca="1">_xlfn.XLOOKUP($A224&amp;$B224,'[2]产值及收款计划（2026）'!$A:$A&amp;'[2]产值及收款计划（2026）'!$B:$B,'[2]产值及收款计划（2026）'!AT:AT)</f>
        <v>0</v>
      </c>
      <c r="AU224" s="256" cm="1">
        <f t="array" aca="1" ref="AU224" ca="1">_xlfn.XLOOKUP($A224&amp;$B224,'[2]产值及收款计划（2026）'!$A:$A&amp;'[2]产值及收款计划（2026）'!$B:$B,'[2]产值及收款计划（2026）'!AU:AU)</f>
        <v>0</v>
      </c>
      <c r="AV224" s="256" cm="1">
        <f t="array" aca="1" ref="AV224" ca="1">_xlfn.XLOOKUP($A224&amp;$B224,'[2]产值及收款计划（2026）'!$A:$A&amp;'[2]产值及收款计划（2026）'!$B:$B,'[2]产值及收款计划（2026）'!AV:AV)</f>
        <v>0</v>
      </c>
      <c r="AW224" s="256" cm="1">
        <f t="array" aca="1" ref="AW224" ca="1">_xlfn.XLOOKUP($A224&amp;$B224,'[2]产值及收款计划（2026）'!$A:$A&amp;'[2]产值及收款计划（2026）'!$B:$B,'[2]产值及收款计划（2026）'!AW:AW)</f>
        <v>33.06</v>
      </c>
      <c r="AX224" s="256" cm="1">
        <f t="array" aca="1" ref="AX224" ca="1">_xlfn.XLOOKUP($A224&amp;$B224,'[2]产值及收款计划（2026）'!$A:$A&amp;'[2]产值及收款计划（2026）'!$B:$B,'[2]产值及收款计划（2026）'!AX:AX)</f>
        <v>0</v>
      </c>
      <c r="AY224" s="256" cm="1">
        <f t="array" aca="1" ref="AY224" ca="1">_xlfn.XLOOKUP($A224&amp;$B224,'[2]产值及收款计划（2026）'!$A:$A&amp;'[2]产值及收款计划（2026）'!$B:$B,'[2]产值及收款计划（2026）'!AY:AY)</f>
        <v>1.73999999999999</v>
      </c>
      <c r="AZ224" s="256" cm="1">
        <f t="array" aca="1" ref="AZ224" ca="1">_xlfn.XLOOKUP($A224&amp;$B224,'[2]产值及收款计划（2026）'!$A:$A&amp;'[2]产值及收款计划（2026）'!$B:$B,'[2]产值及收款计划（2026）'!AZ:AZ)</f>
        <v>0</v>
      </c>
      <c r="BA224" s="256" cm="1">
        <f t="array" aca="1" ref="BA224" ca="1">_xlfn.XLOOKUP($A224&amp;$B224,'[2]产值及收款计划（2026）'!$A:$A&amp;'[2]产值及收款计划（2026）'!$B:$B,'[2]产值及收款计划（2026）'!BA:BA)</f>
        <v>0</v>
      </c>
      <c r="BB224" s="256" cm="1">
        <f t="array" aca="1" ref="BB224" ca="1">_xlfn.XLOOKUP($A224&amp;$B224,'[2]产值及收款计划（2026）'!$A:$A&amp;'[2]产值及收款计划（2026）'!$B:$B,'[2]产值及收款计划（2026）'!BB:BB)</f>
        <v>0</v>
      </c>
      <c r="BC224" s="256" cm="1">
        <f t="array" aca="1" ref="BC224" ca="1">_xlfn.XLOOKUP($A224&amp;$B224,'[2]产值及收款计划（2026）'!$A:$A&amp;'[2]产值及收款计划（2026）'!$B:$B,'[2]产值及收款计划（2026）'!BC:BC)</f>
        <v>0</v>
      </c>
      <c r="BD224" s="256" cm="1">
        <f t="array" aca="1" ref="BD224" ca="1">_xlfn.XLOOKUP($A224&amp;$B224,'[2]产值及收款计划（2026）'!$A:$A&amp;'[2]产值及收款计划（2026）'!$B:$B,'[2]产值及收款计划（2026）'!BD:BD)</f>
        <v>0</v>
      </c>
      <c r="BE224" s="256" cm="1">
        <f t="array" aca="1" ref="BE224" ca="1">_xlfn.XLOOKUP($A224&amp;$B224,'[2]产值及收款计划（2026）'!$A:$A&amp;'[2]产值及收款计划（2026）'!$B:$B,'[2]产值及收款计划（2026）'!BE:BE)</f>
        <v>0</v>
      </c>
      <c r="BF224" s="256" cm="1">
        <f t="array" aca="1" ref="BF224" ca="1">_xlfn.XLOOKUP($A224&amp;$B224,'[2]产值及收款计划（2026）'!$A:$A&amp;'[2]产值及收款计划（2026）'!$B:$B,'[2]产值及收款计划（2026）'!BF:BF)</f>
        <v>0</v>
      </c>
      <c r="BG224" s="256" cm="1">
        <f t="array" aca="1" ref="BG224" ca="1">_xlfn.XLOOKUP($A224&amp;$B224,'[2]产值及收款计划（2026）'!$A:$A&amp;'[2]产值及收款计划（2026）'!$B:$B,'[2]产值及收款计划（2026）'!BG:BG)</f>
        <v>0</v>
      </c>
      <c r="BH224" s="256" cm="1">
        <f t="array" aca="1" ref="BH224" ca="1">_xlfn.XLOOKUP($A224&amp;$B224,'[2]产值及收款计划（2026）'!$A:$A&amp;'[2]产值及收款计划（2026）'!$B:$B,'[2]产值及收款计划（2026）'!BH:BH)</f>
        <v>0</v>
      </c>
      <c r="BI224" s="256" cm="1">
        <f t="array" aca="1" ref="BI224" ca="1">_xlfn.XLOOKUP($A224&amp;$B224,'[2]产值及收款计划（2026）'!$A:$A&amp;'[2]产值及收款计划（2026）'!$B:$B,'[2]产值及收款计划（2026）'!BI:BI)</f>
        <v>0</v>
      </c>
      <c r="BJ224" s="256" cm="1">
        <f t="array" aca="1" ref="BJ224" ca="1">_xlfn.XLOOKUP($A224&amp;$B224,'[2]产值及收款计划（2026）'!$A:$A&amp;'[2]产值及收款计划（2026）'!$B:$B,'[2]产值及收款计划（2026）'!BJ:BJ)</f>
        <v>0</v>
      </c>
      <c r="BK224" s="256" cm="1">
        <f t="array" aca="1" ref="BK224" ca="1">_xlfn.XLOOKUP($A224&amp;$B224,'[2]产值及收款计划（2026）'!$A:$A&amp;'[2]产值及收款计划（2026）'!$B:$B,'[2]产值及收款计划（2026）'!BK:BK)</f>
        <v>0</v>
      </c>
      <c r="BL224" s="256" cm="1">
        <f t="array" aca="1" ref="BL224" ca="1">_xlfn.XLOOKUP($A224&amp;$B224,'[2]产值及收款计划（2026）'!$A:$A&amp;'[2]产值及收款计划（2026）'!$B:$B,'[2]产值及收款计划（2026）'!BL:BL)</f>
        <v>0</v>
      </c>
      <c r="BM224" s="256"/>
      <c r="BN224" s="256"/>
      <c r="BO224" s="256"/>
      <c r="BP224" s="256"/>
      <c r="BQ224" s="255" t="str" cm="1">
        <f t="array" aca="1" ref="BQ224" ca="1">_xlfn.XLOOKUP($A224&amp;$B224,'[2]产值及收款计划（2026）'!$A:$A&amp;'[2]产值及收款计划（2026）'!$B:$B,'[2]产值及收款计划（2026）'!BQ:BQ)</f>
        <v>上海城建城市运营（集团）有限公司</v>
      </c>
      <c r="BR224" s="256" cm="1">
        <f t="array" aca="1" ref="BR224" ca="1">_xlfn.XLOOKUP($A224&amp;$B224,'[2]产值及收款计划（2026）'!$A:$A&amp;'[2]产值及收款计划（2026）'!$B:$B,'[2]产值及收款计划（2026）'!BR:BR)</f>
        <v>0</v>
      </c>
      <c r="CA224" s="256" cm="1">
        <f t="array" aca="1" ref="CA224" ca="1">_xlfn.XLOOKUP($A224&amp;$B224,'[2]产值及收款计划（2026）'!$A:$A&amp;'[2]产值及收款计划（2026）'!$B:$B,'[2]产值及收款计划（2026）'!CA:CA)</f>
        <v>0</v>
      </c>
      <c r="CB224" s="256" cm="1">
        <f t="array" aca="1" ref="CB224" ca="1">_xlfn.XLOOKUP($A224&amp;$B224,'[2]产值及收款计划（2026）'!$A:$A&amp;'[2]产值及收款计划（2026）'!$B:$B,'[2]产值及收款计划（2026）'!CB:CB)</f>
        <v>0</v>
      </c>
      <c r="CC224" s="256" cm="1">
        <f t="array" aca="1" ref="CC224" ca="1">_xlfn.XLOOKUP($A224&amp;$B224,'[2]产值及收款计划（2026）'!$A:$A&amp;'[2]产值及收款计划（2026）'!$B:$B,'[2]产值及收款计划（2026）'!CC:CC)</f>
        <v>0</v>
      </c>
      <c r="CD224" s="256" cm="1">
        <f t="array" aca="1" ref="CD224" ca="1">_xlfn.XLOOKUP($A224&amp;$B224,'[2]产值及收款计划（2026）'!$A:$A&amp;'[2]产值及收款计划（2026）'!$B:$B,'[2]产值及收款计划（2026）'!CD:CD)</f>
        <v>0</v>
      </c>
      <c r="CE224" s="256" cm="1">
        <f t="array" aca="1" ref="CE224" ca="1">_xlfn.XLOOKUP($A224&amp;$B224,'[2]产值及收款计划（2026）'!$A:$A&amp;'[2]产值及收款计划（2026）'!$B:$B,'[2]产值及收款计划（2026）'!CE:CE)</f>
        <v>0</v>
      </c>
      <c r="CF224" s="256" cm="1">
        <f t="array" aca="1" ref="CF224" ca="1">_xlfn.XLOOKUP($A224&amp;$B224,'[2]产值及收款计划（2026）'!$A:$A&amp;'[2]产值及收款计划（2026）'!$B:$B,'[2]产值及收款计划（2026）'!CF:CF)</f>
        <v>0</v>
      </c>
      <c r="CG224" s="256" cm="1">
        <f t="array" aca="1" ref="CG224" ca="1">_xlfn.XLOOKUP($A224&amp;$B224,'[2]产值及收款计划（2026）'!$A:$A&amp;'[2]产值及收款计划（2026）'!$B:$B,'[2]产值及收款计划（2026）'!CG:CG)</f>
        <v>0</v>
      </c>
      <c r="CH224" s="256" cm="1">
        <f t="array" aca="1" ref="CH224" ca="1">_xlfn.XLOOKUP($A224&amp;$B224,'[2]产值及收款计划（2026）'!$A:$A&amp;'[2]产值及收款计划（2026）'!$B:$B,'[2]产值及收款计划（2026）'!CH:CH)</f>
        <v>0</v>
      </c>
      <c r="CI224" s="256" cm="1">
        <f t="array" aca="1" ref="CI224" ca="1">_xlfn.XLOOKUP($A224&amp;$B224,'[2]产值及收款计划（2026）'!$A:$A&amp;'[2]产值及收款计划（2026）'!$B:$B,'[2]产值及收款计划（2026）'!CI:CI)</f>
        <v>0</v>
      </c>
      <c r="CJ224" s="256" cm="1">
        <f t="array" aca="1" ref="CJ224" ca="1">_xlfn.XLOOKUP($A224&amp;$B224,'[2]产值及收款计划（2026）'!$A:$A&amp;'[2]产值及收款计划（2026）'!$B:$B,'[2]产值及收款计划（2026）'!CJ:CJ)</f>
        <v>0</v>
      </c>
      <c r="CK224" s="256" cm="1">
        <f t="array" aca="1" ref="CK224" ca="1">_xlfn.XLOOKUP($A224&amp;$B224,'[2]产值及收款计划（2026）'!$A:$A&amp;'[2]产值及收款计划（2026）'!$B:$B,'[2]产值及收款计划（2026）'!CK:CK)</f>
        <v>0</v>
      </c>
      <c r="CL224" s="256" cm="1">
        <f t="array" aca="1" ref="CL224" ca="1">_xlfn.XLOOKUP($A224&amp;$B224,'[2]产值及收款计划（2026）'!$A:$A&amp;'[2]产值及收款计划（2026）'!$B:$B,'[2]产值及收款计划（2026）'!CL:CL)</f>
        <v>0</v>
      </c>
      <c r="DA224" s="256" cm="1">
        <f t="array" aca="1" ref="DA224" ca="1">_xlfn.XLOOKUP($A224&amp;$B224,'[2]产值及收款计划（2026）'!$A:$A&amp;'[2]产值及收款计划（2026）'!$B:$B,'[2]产值及收款计划（2026）'!DA:DA)</f>
        <v>0</v>
      </c>
      <c r="DB224" s="256" cm="1">
        <f t="array" aca="1" ref="DB224" ca="1">_xlfn.XLOOKUP($A224&amp;$B224,'[2]产值及收款计划（2026）'!$A:$A&amp;'[2]产值及收款计划（2026）'!$B:$B,'[2]产值及收款计划（2026）'!DB:DB)</f>
        <v>0</v>
      </c>
      <c r="DC224" s="256" cm="1">
        <f t="array" aca="1" ref="DC224" ca="1">_xlfn.XLOOKUP($A224&amp;$B224,'[2]产值及收款计划（2026）'!$A:$A&amp;'[2]产值及收款计划（2026）'!$B:$B,'[2]产值及收款计划（2026）'!DC:DC)</f>
        <v>0</v>
      </c>
      <c r="DD224" s="256" cm="1">
        <f t="array" aca="1" ref="DD224" ca="1">_xlfn.XLOOKUP($A224&amp;$B224,'[2]产值及收款计划（2026）'!$A:$A&amp;'[2]产值及收款计划（2026）'!$B:$B,'[2]产值及收款计划（2026）'!DD:DD)</f>
        <v>0</v>
      </c>
      <c r="DE224" s="256" cm="1">
        <f t="array" aca="1" ref="DE224" ca="1">_xlfn.XLOOKUP($A224&amp;$B224,'[2]产值及收款计划（2026）'!$A:$A&amp;'[2]产值及收款计划（2026）'!$B:$B,'[2]产值及收款计划（2026）'!DE:DE)</f>
        <v>0</v>
      </c>
      <c r="DF224" s="256" cm="1">
        <f t="array" aca="1" ref="DF224" ca="1">_xlfn.XLOOKUP($A224&amp;$B224,'[2]产值及收款计划（2026）'!$A:$A&amp;'[2]产值及收款计划（2026）'!$B:$B,'[2]产值及收款计划（2026）'!DF:DF)</f>
        <v>0</v>
      </c>
      <c r="DG224" s="256" cm="1">
        <f t="array" aca="1" ref="DG224" ca="1">_xlfn.XLOOKUP($A224&amp;$B224,'[2]产值及收款计划（2026）'!$A:$A&amp;'[2]产值及收款计划（2026）'!$B:$B,'[2]产值及收款计划（2026）'!DG:DG)</f>
        <v>0</v>
      </c>
      <c r="DH224" s="256" cm="1">
        <f t="array" aca="1" ref="DH224" ca="1">_xlfn.XLOOKUP($A224&amp;$B224,'[2]产值及收款计划（2026）'!$A:$A&amp;'[2]产值及收款计划（2026）'!$B:$B,'[2]产值及收款计划（2026）'!DH:DH)</f>
        <v>0</v>
      </c>
      <c r="DI224" s="256" cm="1">
        <f t="array" aca="1" ref="DI224" ca="1">_xlfn.XLOOKUP($A224&amp;$B224,'[2]产值及收款计划（2026）'!$A:$A&amp;'[2]产值及收款计划（2026）'!$B:$B,'[2]产值及收款计划（2026）'!DI:DI)</f>
        <v>0</v>
      </c>
      <c r="DJ224" s="256" cm="1">
        <f t="array" aca="1" ref="DJ224" ca="1">_xlfn.XLOOKUP($A224&amp;$B224,'[2]产值及收款计划（2026）'!$A:$A&amp;'[2]产值及收款计划（2026）'!$B:$B,'[2]产值及收款计划（2026）'!DJ:DJ)</f>
        <v>0</v>
      </c>
      <c r="DK224" s="256" cm="1">
        <f t="array" aca="1" ref="DK224" ca="1">_xlfn.XLOOKUP($A224&amp;$B224,'[2]产值及收款计划（2026）'!$A:$A&amp;'[2]产值及收款计划（2026）'!$B:$B,'[2]产值及收款计划（2026）'!DK:DK)</f>
        <v>0</v>
      </c>
      <c r="DL224" s="256" cm="1">
        <f t="array" aca="1" ref="DL224" ca="1">_xlfn.XLOOKUP($A224&amp;$B224,'[2]产值及收款计划（2026）'!$A:$A&amp;'[2]产值及收款计划（2026）'!$B:$B,'[2]产值及收款计划（2026）'!DL:DL)</f>
        <v>0</v>
      </c>
      <c r="DM224" s="264"/>
      <c r="DN224" s="250"/>
    </row>
    <row r="225" spans="1:118" ht="20.25" x14ac:dyDescent="0.15">
      <c r="A225" s="254">
        <f t="shared" ca="1" si="15"/>
        <v>44</v>
      </c>
      <c r="B225" s="254" t="s">
        <v>26</v>
      </c>
      <c r="C225" s="255" t="str" cm="1">
        <f t="array" aca="1" ref="C225" ca="1">_xlfn.XLOOKUP($A225&amp;$B225,'[2]产值及收款计划（2026）'!$A:$A&amp;'[2]产值及收款计划（2026）'!$B:$B,'[2]产值及收款计划（2026）'!C:C)</f>
        <v>ZHT2023121100152</v>
      </c>
      <c r="D225" s="255" t="str" cm="1">
        <f t="array" aca="1" ref="D225" ca="1">_xlfn.XLOOKUP($A225&amp;$B225,'[2]产值及收款计划（2026）'!$A:$A&amp;'[2]产值及收款计划（2026）'!$B:$B,'[2]产值及收款计划（2026）'!D:D)</f>
        <v>2023年城市基础设施综合运营大屏技术开发合同</v>
      </c>
      <c r="E225" s="256" cm="1">
        <f t="array" aca="1" ref="E225" ca="1">_xlfn.XLOOKUP($A225&amp;$B225,'[2]产值及收款计划（2026）'!$A:$A&amp;'[2]产值及收款计划（2026）'!$B:$B,'[2]产值及收款计划（2026）'!E:E)</f>
        <v>88.820999999999998</v>
      </c>
      <c r="F225" s="256" cm="1">
        <f t="array" aca="1" ref="F225" ca="1">_xlfn.XLOOKUP($A225&amp;$B225,'[2]产值及收款计划（2026）'!$A:$A&amp;'[2]产值及收款计划（2026）'!$B:$B,'[2]产值及收款计划（2026）'!F:F)</f>
        <v>88.820999999999998</v>
      </c>
      <c r="G225" s="256" cm="1">
        <f t="array" aca="1" ref="G225" ca="1">_xlfn.XLOOKUP($A225&amp;$B225,'[2]产值及收款计划（2026）'!$A:$A&amp;'[2]产值及收款计划（2026）'!$B:$B,'[2]产值及收款计划（2026）'!G:G)</f>
        <v>88.820999999999998</v>
      </c>
      <c r="H225" s="256" cm="1">
        <f t="array" aca="1" ref="H225" ca="1">_xlfn.XLOOKUP($A225&amp;$B225,'[2]产值及收款计划（2026）'!$A:$A&amp;'[2]产值及收款计划（2026）'!$B:$B,'[2]产值及收款计划（2026）'!H:H)</f>
        <v>22.821000000000002</v>
      </c>
      <c r="I225" s="257" cm="1">
        <f t="array" aca="1" ref="I225" ca="1">_xlfn.XLOOKUP($A225&amp;$B225,'[2]产值及收款计划（2026）'!$A:$A&amp;'[2]产值及收款计划（2026）'!$B:$B,'[2]产值及收款计划（2026）'!I:I)</f>
        <v>0.25693248218326697</v>
      </c>
      <c r="J225" s="258" cm="1">
        <f t="array" aca="1" ref="J225" ca="1">_xlfn.XLOOKUP($A225&amp;$B225,'[2]产值及收款计划（2026）'!$A:$A&amp;'[2]产值及收款计划（2026）'!$B:$B,'[2]产值及收款计划（2026）'!J:J)</f>
        <v>0.06</v>
      </c>
      <c r="K225" s="256" cm="1">
        <f t="array" aca="1" ref="K225" ca="1">_xlfn.XLOOKUP($A225&amp;$B225,'[2]产值及收款计划（2026）'!$A:$A&amp;'[2]产值及收款计划（2026）'!$B:$B,'[2]产值及收款计划（2026）'!K:K)</f>
        <v>0</v>
      </c>
      <c r="L225" s="256" cm="1">
        <f t="array" aca="1" ref="L225" ca="1">_xlfn.XLOOKUP($A225&amp;$B225,'[2]产值及收款计划（2026）'!$A:$A&amp;'[2]产值及收款计划（2026）'!$B:$B,'[2]产值及收款计划（2026）'!L:L)</f>
        <v>0</v>
      </c>
      <c r="M225" s="256" t="str" cm="1">
        <f t="array" aca="1" ref="M225" ca="1">_xlfn.XLOOKUP($A225&amp;$B225,'[2]产值及收款计划（2026）'!$A:$A&amp;'[2]产值及收款计划（2026）'!$B:$B,'[2]产值及收款计划（2026）'!M:M)</f>
        <v>主导</v>
      </c>
      <c r="N225" s="256" t="str" cm="1">
        <f t="array" aca="1" ref="N225" ca="1">_xlfn.XLOOKUP($A225&amp;$B225,'[2]产值及收款计划（2026）'!$A:$A&amp;'[2]产值及收款计划（2026）'!$B:$B,'[2]产值及收款计划（2026）'!N:N)</f>
        <v>贺一玮团队</v>
      </c>
      <c r="O225" s="256" t="str" cm="1">
        <f t="array" aca="1" ref="O225" ca="1">_xlfn.XLOOKUP($A225&amp;$B225,'[2]产值及收款计划（2026）'!$A:$A&amp;'[2]产值及收款计划（2026）'!$B:$B,'[2]产值及收款计划（2026）'!O:O)</f>
        <v>贺一玮</v>
      </c>
      <c r="P225" s="255" t="str" cm="1">
        <f t="array" aca="1" ref="P225" ca="1">_xlfn.XLOOKUP($A225&amp;$B225,'[2]产值及收款计划（2026）'!$A:$A&amp;'[2]产值及收款计划（2026）'!$B:$B,'[2]产值及收款计划（2026）'!P:P)</f>
        <v>25已完结</v>
      </c>
      <c r="Q225" s="256" cm="1">
        <f t="array" aca="1" ref="Q225" ca="1">_xlfn.XLOOKUP($A225&amp;$B225,'[2]产值及收款计划（2026）'!$A:$A&amp;'[2]产值及收款计划（2026）'!$B:$B,'[2]产值及收款计划（2026）'!Q:Q)</f>
        <v>0</v>
      </c>
      <c r="R225" s="256" cm="1">
        <f t="array" aca="1" ref="R225" ca="1">_xlfn.XLOOKUP($A225&amp;$B225,'[2]产值及收款计划（2026）'!$A:$A&amp;'[2]产值及收款计划（2026）'!$B:$B,'[2]产值及收款计划（2026）'!R:R)</f>
        <v>0</v>
      </c>
      <c r="S225" s="256" cm="1">
        <f t="array" aca="1" ref="S225" ca="1">_xlfn.XLOOKUP($A225&amp;$B225,'[2]产值及收款计划（2026）'!$A:$A&amp;'[2]产值及收款计划（2026）'!$B:$B,'[2]产值及收款计划（2026）'!S:S)</f>
        <v>0</v>
      </c>
      <c r="T225" s="256" cm="1">
        <f t="array" aca="1" ref="T225" ca="1">_xlfn.XLOOKUP($A225&amp;$B225,'[2]产值及收款计划（2026）'!$A:$A&amp;'[2]产值及收款计划（2026）'!$B:$B,'[2]产值及收款计划（2026）'!T:T)</f>
        <v>88.820999999999998</v>
      </c>
      <c r="U225" s="256" cm="1">
        <f t="array" aca="1" ref="U225" ca="1">_xlfn.XLOOKUP($A225&amp;$B225,'[2]产值及收款计划（2026）'!$A:$A&amp;'[2]产值及收款计划（2026）'!$B:$B,'[2]产值及收款计划（2026）'!U:U)</f>
        <v>0</v>
      </c>
      <c r="V225" s="256" cm="1">
        <f t="array" aca="1" ref="V225" ca="1">_xlfn.XLOOKUP($A225&amp;$B225,'[2]产值及收款计划（2026）'!$A:$A&amp;'[2]产值及收款计划（2026）'!$B:$B,'[2]产值及收款计划（2026）'!V:V)</f>
        <v>0</v>
      </c>
      <c r="W225" s="256" cm="1">
        <f t="array" aca="1" ref="W225" ca="1">_xlfn.XLOOKUP($A225&amp;$B225,'[2]产值及收款计划（2026）'!$A:$A&amp;'[2]产值及收款计划（2026）'!$B:$B,'[2]产值及收款计划（2026）'!W:W)</f>
        <v>0</v>
      </c>
      <c r="X225" s="256" cm="1">
        <f t="array" aca="1" ref="X225" ca="1">_xlfn.XLOOKUP($A225&amp;$B225,'[2]产值及收款计划（2026）'!$A:$A&amp;'[2]产值及收款计划（2026）'!$B:$B,'[2]产值及收款计划（2026）'!X:X)</f>
        <v>0</v>
      </c>
      <c r="Y225" s="256" cm="1">
        <f t="array" aca="1" ref="Y225" ca="1">_xlfn.XLOOKUP($A225&amp;$B225,'[2]产值及收款计划（2026）'!$A:$A&amp;'[2]产值及收款计划（2026）'!$B:$B,'[2]产值及收款计划（2026）'!Y:Y)</f>
        <v>0</v>
      </c>
      <c r="Z225" s="256" cm="1">
        <f t="array" aca="1" ref="Z225" ca="1">_xlfn.XLOOKUP($A225&amp;$B225,'[2]产值及收款计划（2026）'!$A:$A&amp;'[2]产值及收款计划（2026）'!$B:$B,'[2]产值及收款计划（2026）'!Z:Z)</f>
        <v>0</v>
      </c>
      <c r="AA225" s="256" cm="1">
        <f t="array" aca="1" ref="AA225" ca="1">_xlfn.XLOOKUP($A225&amp;$B225,'[2]产值及收款计划（2026）'!$A:$A&amp;'[2]产值及收款计划（2026）'!$B:$B,'[2]产值及收款计划（2026）'!AA:AA)</f>
        <v>0</v>
      </c>
      <c r="AB225" s="256" cm="1">
        <f t="array" aca="1" ref="AB225" ca="1">_xlfn.XLOOKUP($A225&amp;$B225,'[2]产值及收款计划（2026）'!$A:$A&amp;'[2]产值及收款计划（2026）'!$B:$B,'[2]产值及收款计划（2026）'!AB:AB)</f>
        <v>0</v>
      </c>
      <c r="AC225" s="256" cm="1">
        <f t="array" aca="1" ref="AC225" ca="1">_xlfn.XLOOKUP($A225&amp;$B225,'[2]产值及收款计划（2026）'!$A:$A&amp;'[2]产值及收款计划（2026）'!$B:$B,'[2]产值及收款计划（2026）'!AC:AC)</f>
        <v>0</v>
      </c>
      <c r="AD225" s="256" cm="1">
        <f t="array" aca="1" ref="AD225" ca="1">_xlfn.XLOOKUP($A225&amp;$B225,'[2]产值及收款计划（2026）'!$A:$A&amp;'[2]产值及收款计划（2026）'!$B:$B,'[2]产值及收款计划（2026）'!AD:AD)</f>
        <v>0</v>
      </c>
      <c r="AE225" s="256" cm="1">
        <f t="array" aca="1" ref="AE225" ca="1">_xlfn.XLOOKUP($A225&amp;$B225,'[2]产值及收款计划（2026）'!$A:$A&amp;'[2]产值及收款计划（2026）'!$B:$B,'[2]产值及收款计划（2026）'!AE:AE)</f>
        <v>0</v>
      </c>
      <c r="AF225" s="256" cm="1">
        <f t="array" aca="1" ref="AF225" ca="1">_xlfn.XLOOKUP($A225&amp;$B225,'[2]产值及收款计划（2026）'!$A:$A&amp;'[2]产值及收款计划（2026）'!$B:$B,'[2]产值及收款计划（2026）'!AF:AF)</f>
        <v>0</v>
      </c>
      <c r="AG225" s="256" cm="1">
        <f t="array" aca="1" ref="AG225" ca="1">_xlfn.XLOOKUP($A225&amp;$B225,'[2]产值及收款计划（2026）'!$A:$A&amp;'[2]产值及收款计划（2026）'!$B:$B,'[2]产值及收款计划（2026）'!AG:AG)</f>
        <v>0</v>
      </c>
      <c r="AH225" s="256" cm="1">
        <f t="array" aca="1" ref="AH225" ca="1">_xlfn.XLOOKUP($A225&amp;$B225,'[2]产值及收款计划（2026）'!$A:$A&amp;'[2]产值及收款计划（2026）'!$B:$B,'[2]产值及收款计划（2026）'!AH:AH)</f>
        <v>0</v>
      </c>
      <c r="AI225" s="256" cm="1">
        <f t="array" aca="1" ref="AI225" ca="1">_xlfn.XLOOKUP($A225&amp;$B225,'[2]产值及收款计划（2026）'!$A:$A&amp;'[2]产值及收款计划（2026）'!$B:$B,'[2]产值及收款计划（2026）'!AI:AI)</f>
        <v>0</v>
      </c>
      <c r="AJ225" s="256" cm="1">
        <f t="array" aca="1" ref="AJ225" ca="1">_xlfn.XLOOKUP($A225&amp;$B225,'[2]产值及收款计划（2026）'!$A:$A&amp;'[2]产值及收款计划（2026）'!$B:$B,'[2]产值及收款计划（2026）'!AJ:AJ)</f>
        <v>0</v>
      </c>
      <c r="AK225" s="256" cm="1">
        <f t="array" aca="1" ref="AK225" ca="1">_xlfn.XLOOKUP($A225&amp;$B225,'[2]产值及收款计划（2026）'!$A:$A&amp;'[2]产值及收款计划（2026）'!$B:$B,'[2]产值及收款计划（2026）'!AK:AK)</f>
        <v>0</v>
      </c>
      <c r="AL225" s="256" cm="1">
        <f t="array" aca="1" ref="AL225" ca="1">_xlfn.XLOOKUP($A225&amp;$B225,'[2]产值及收款计划（2026）'!$A:$A&amp;'[2]产值及收款计划（2026）'!$B:$B,'[2]产值及收款计划（2026）'!AL:AL)</f>
        <v>0</v>
      </c>
      <c r="AM225" s="263" t="e" cm="1">
        <f t="array" aca="1" ref="AM225" ca="1">_xlfn.LET(_xlpm.勾选月份状态数组,TRANSPOSE('PPT(12-15页）-TOP10'!$A$3:$A$14),_xlpm.选择数据区,IF('PPT(12-15页）-TOP10'!$E$3="收款",$BA225:$BL225,$AA225:$AL225),SUM(_xlfn._xlws.FILTER(_xlpm.选择数据区,_xlpm.勾选月份状态数组,"")))</f>
        <v>#NAME?</v>
      </c>
      <c r="AN225" s="256" t="e" cm="1">
        <f t="array" aca="1" ref="AN225" ca="1">_xlfn.LET(_xlpm.勾选月份状态数组,TRANSPOSE('PPT(12-15页）-TOP10'!$A$3:$A$14),_xlpm.选择数据区,IF('PPT(12-15页）-TOP10'!$E$3="收款",$DA225:$DL225,$CA225:$CL225),SUM(_xlfn._xlws.FILTER(_xlpm.选择数据区,_xlpm.勾选月份状态数组,"")))</f>
        <v>#NAME?</v>
      </c>
      <c r="AO225" s="256">
        <f ca="1">SUM(CA225:CC225)+SUM(AD225:AL225)</f>
        <v>0</v>
      </c>
      <c r="AP225" s="256"/>
      <c r="AQ225" s="256"/>
      <c r="AR225" s="256"/>
      <c r="AS225" s="256" cm="1">
        <f t="array" aca="1" ref="AS225" ca="1">_xlfn.XLOOKUP($A225&amp;$B225,'[2]产值及收款计划（2026）'!$A:$A&amp;'[2]产值及收款计划（2026）'!$B:$B,'[2]产值及收款计划（2026）'!AS:AS)</f>
        <v>0</v>
      </c>
      <c r="AT225" s="256" cm="1">
        <f t="array" aca="1" ref="AT225" ca="1">_xlfn.XLOOKUP($A225&amp;$B225,'[2]产值及收款计划（2026）'!$A:$A&amp;'[2]产值及收款计划（2026）'!$B:$B,'[2]产值及收款计划（2026）'!AT:AT)</f>
        <v>0</v>
      </c>
      <c r="AU225" s="256" cm="1">
        <f t="array" aca="1" ref="AU225" ca="1">_xlfn.XLOOKUP($A225&amp;$B225,'[2]产值及收款计划（2026）'!$A:$A&amp;'[2]产值及收款计划（2026）'!$B:$B,'[2]产值及收款计划（2026）'!AU:AU)</f>
        <v>0</v>
      </c>
      <c r="AV225" s="256" cm="1">
        <f t="array" aca="1" ref="AV225" ca="1">_xlfn.XLOOKUP($A225&amp;$B225,'[2]产值及收款计划（2026）'!$A:$A&amp;'[2]产值及收款计划（2026）'!$B:$B,'[2]产值及收款计划（2026）'!AV:AV)</f>
        <v>0</v>
      </c>
      <c r="AW225" s="256" cm="1">
        <f t="array" aca="1" ref="AW225" ca="1">_xlfn.XLOOKUP($A225&amp;$B225,'[2]产值及收款计划（2026）'!$A:$A&amp;'[2]产值及收款计划（2026）'!$B:$B,'[2]产值及收款计划（2026）'!AW:AW)</f>
        <v>84.379949999999994</v>
      </c>
      <c r="AX225" s="256" cm="1">
        <f t="array" aca="1" ref="AX225" ca="1">_xlfn.XLOOKUP($A225&amp;$B225,'[2]产值及收款计划（2026）'!$A:$A&amp;'[2]产值及收款计划（2026）'!$B:$B,'[2]产值及收款计划（2026）'!AX:AX)</f>
        <v>4.4410499999999997</v>
      </c>
      <c r="AY225" s="256" cm="1">
        <f t="array" aca="1" ref="AY225" ca="1">_xlfn.XLOOKUP($A225&amp;$B225,'[2]产值及收款计划（2026）'!$A:$A&amp;'[2]产值及收款计划（2026）'!$B:$B,'[2]产值及收款计划（2026）'!AY:AY)</f>
        <v>0</v>
      </c>
      <c r="AZ225" s="256" cm="1">
        <f t="array" aca="1" ref="AZ225" ca="1">_xlfn.XLOOKUP($A225&amp;$B225,'[2]产值及收款计划（2026）'!$A:$A&amp;'[2]产值及收款计划（2026）'!$B:$B,'[2]产值及收款计划（2026）'!AZ:AZ)</f>
        <v>0</v>
      </c>
      <c r="BA225" s="256" cm="1">
        <f t="array" aca="1" ref="BA225" ca="1">_xlfn.XLOOKUP($A225&amp;$B225,'[2]产值及收款计划（2026）'!$A:$A&amp;'[2]产值及收款计划（2026）'!$B:$B,'[2]产值及收款计划（2026）'!BA:BA)</f>
        <v>0</v>
      </c>
      <c r="BB225" s="256" cm="1">
        <f t="array" aca="1" ref="BB225" ca="1">_xlfn.XLOOKUP($A225&amp;$B225,'[2]产值及收款计划（2026）'!$A:$A&amp;'[2]产值及收款计划（2026）'!$B:$B,'[2]产值及收款计划（2026）'!BB:BB)</f>
        <v>4.4410499999999997</v>
      </c>
      <c r="BC225" s="256" cm="1">
        <f t="array" aca="1" ref="BC225" ca="1">_xlfn.XLOOKUP($A225&amp;$B225,'[2]产值及收款计划（2026）'!$A:$A&amp;'[2]产值及收款计划（2026）'!$B:$B,'[2]产值及收款计划（2026）'!BC:BC)</f>
        <v>0</v>
      </c>
      <c r="BD225" s="256" cm="1">
        <f t="array" aca="1" ref="BD225" ca="1">_xlfn.XLOOKUP($A225&amp;$B225,'[2]产值及收款计划（2026）'!$A:$A&amp;'[2]产值及收款计划（2026）'!$B:$B,'[2]产值及收款计划（2026）'!BD:BD)</f>
        <v>0</v>
      </c>
      <c r="BE225" s="256" cm="1">
        <f t="array" aca="1" ref="BE225" ca="1">_xlfn.XLOOKUP($A225&amp;$B225,'[2]产值及收款计划（2026）'!$A:$A&amp;'[2]产值及收款计划（2026）'!$B:$B,'[2]产值及收款计划（2026）'!BE:BE)</f>
        <v>0</v>
      </c>
      <c r="BF225" s="256" cm="1">
        <f t="array" aca="1" ref="BF225" ca="1">_xlfn.XLOOKUP($A225&amp;$B225,'[2]产值及收款计划（2026）'!$A:$A&amp;'[2]产值及收款计划（2026）'!$B:$B,'[2]产值及收款计划（2026）'!BF:BF)</f>
        <v>0</v>
      </c>
      <c r="BG225" s="256" cm="1">
        <f t="array" aca="1" ref="BG225" ca="1">_xlfn.XLOOKUP($A225&amp;$B225,'[2]产值及收款计划（2026）'!$A:$A&amp;'[2]产值及收款计划（2026）'!$B:$B,'[2]产值及收款计划（2026）'!BG:BG)</f>
        <v>0</v>
      </c>
      <c r="BH225" s="256" cm="1">
        <f t="array" aca="1" ref="BH225" ca="1">_xlfn.XLOOKUP($A225&amp;$B225,'[2]产值及收款计划（2026）'!$A:$A&amp;'[2]产值及收款计划（2026）'!$B:$B,'[2]产值及收款计划（2026）'!BH:BH)</f>
        <v>0</v>
      </c>
      <c r="BI225" s="256" cm="1">
        <f t="array" aca="1" ref="BI225" ca="1">_xlfn.XLOOKUP($A225&amp;$B225,'[2]产值及收款计划（2026）'!$A:$A&amp;'[2]产值及收款计划（2026）'!$B:$B,'[2]产值及收款计划（2026）'!BI:BI)</f>
        <v>0</v>
      </c>
      <c r="BJ225" s="256" cm="1">
        <f t="array" aca="1" ref="BJ225" ca="1">_xlfn.XLOOKUP($A225&amp;$B225,'[2]产值及收款计划（2026）'!$A:$A&amp;'[2]产值及收款计划（2026）'!$B:$B,'[2]产值及收款计划（2026）'!BJ:BJ)</f>
        <v>0</v>
      </c>
      <c r="BK225" s="256" cm="1">
        <f t="array" aca="1" ref="BK225" ca="1">_xlfn.XLOOKUP($A225&amp;$B225,'[2]产值及收款计划（2026）'!$A:$A&amp;'[2]产值及收款计划（2026）'!$B:$B,'[2]产值及收款计划（2026）'!BK:BK)</f>
        <v>0</v>
      </c>
      <c r="BL225" s="256" cm="1">
        <f t="array" aca="1" ref="BL225" ca="1">_xlfn.XLOOKUP($A225&amp;$B225,'[2]产值及收款计划（2026）'!$A:$A&amp;'[2]产值及收款计划（2026）'!$B:$B,'[2]产值及收款计划（2026）'!BL:BL)</f>
        <v>0</v>
      </c>
      <c r="BM225" s="256"/>
      <c r="BN225" s="256"/>
      <c r="BO225" s="256"/>
      <c r="BP225" s="256"/>
      <c r="BQ225" s="255" t="str" cm="1">
        <f t="array" aca="1" ref="BQ225" ca="1">_xlfn.XLOOKUP($A225&amp;$B225,'[2]产值及收款计划（2026）'!$A:$A&amp;'[2]产值及收款计划（2026）'!$B:$B,'[2]产值及收款计划（2026）'!BQ:BQ)</f>
        <v>上海城建智慧城市运营管理有限公司</v>
      </c>
      <c r="BR225" s="256" cm="1">
        <f t="array" aca="1" ref="BR225" ca="1">_xlfn.XLOOKUP($A225&amp;$B225,'[2]产值及收款计划（2026）'!$A:$A&amp;'[2]产值及收款计划（2026）'!$B:$B,'[2]产值及收款计划（2026）'!BR:BR)</f>
        <v>0</v>
      </c>
      <c r="CA225" s="256" cm="1">
        <f t="array" aca="1" ref="CA225" ca="1">_xlfn.XLOOKUP($A225&amp;$B225,'[2]产值及收款计划（2026）'!$A:$A&amp;'[2]产值及收款计划（2026）'!$B:$B,'[2]产值及收款计划（2026）'!CA:CA)</f>
        <v>0</v>
      </c>
      <c r="CB225" s="256" cm="1">
        <f t="array" aca="1" ref="CB225" ca="1">_xlfn.XLOOKUP($A225&amp;$B225,'[2]产值及收款计划（2026）'!$A:$A&amp;'[2]产值及收款计划（2026）'!$B:$B,'[2]产值及收款计划（2026）'!CB:CB)</f>
        <v>0</v>
      </c>
      <c r="CC225" s="256" cm="1">
        <f t="array" aca="1" ref="CC225" ca="1">_xlfn.XLOOKUP($A225&amp;$B225,'[2]产值及收款计划（2026）'!$A:$A&amp;'[2]产值及收款计划（2026）'!$B:$B,'[2]产值及收款计划（2026）'!CC:CC)</f>
        <v>0</v>
      </c>
      <c r="CD225" s="256" cm="1">
        <f t="array" aca="1" ref="CD225" ca="1">_xlfn.XLOOKUP($A225&amp;$B225,'[2]产值及收款计划（2026）'!$A:$A&amp;'[2]产值及收款计划（2026）'!$B:$B,'[2]产值及收款计划（2026）'!CD:CD)</f>
        <v>0</v>
      </c>
      <c r="CE225" s="256" cm="1">
        <f t="array" aca="1" ref="CE225" ca="1">_xlfn.XLOOKUP($A225&amp;$B225,'[2]产值及收款计划（2026）'!$A:$A&amp;'[2]产值及收款计划（2026）'!$B:$B,'[2]产值及收款计划（2026）'!CE:CE)</f>
        <v>0</v>
      </c>
      <c r="CF225" s="256" cm="1">
        <f t="array" aca="1" ref="CF225" ca="1">_xlfn.XLOOKUP($A225&amp;$B225,'[2]产值及收款计划（2026）'!$A:$A&amp;'[2]产值及收款计划（2026）'!$B:$B,'[2]产值及收款计划（2026）'!CF:CF)</f>
        <v>0</v>
      </c>
      <c r="CG225" s="256" cm="1">
        <f t="array" aca="1" ref="CG225" ca="1">_xlfn.XLOOKUP($A225&amp;$B225,'[2]产值及收款计划（2026）'!$A:$A&amp;'[2]产值及收款计划（2026）'!$B:$B,'[2]产值及收款计划（2026）'!CG:CG)</f>
        <v>0</v>
      </c>
      <c r="CH225" s="256" cm="1">
        <f t="array" aca="1" ref="CH225" ca="1">_xlfn.XLOOKUP($A225&amp;$B225,'[2]产值及收款计划（2026）'!$A:$A&amp;'[2]产值及收款计划（2026）'!$B:$B,'[2]产值及收款计划（2026）'!CH:CH)</f>
        <v>0</v>
      </c>
      <c r="CI225" s="256" cm="1">
        <f t="array" aca="1" ref="CI225" ca="1">_xlfn.XLOOKUP($A225&amp;$B225,'[2]产值及收款计划（2026）'!$A:$A&amp;'[2]产值及收款计划（2026）'!$B:$B,'[2]产值及收款计划（2026）'!CI:CI)</f>
        <v>0</v>
      </c>
      <c r="CJ225" s="256" cm="1">
        <f t="array" aca="1" ref="CJ225" ca="1">_xlfn.XLOOKUP($A225&amp;$B225,'[2]产值及收款计划（2026）'!$A:$A&amp;'[2]产值及收款计划（2026）'!$B:$B,'[2]产值及收款计划（2026）'!CJ:CJ)</f>
        <v>0</v>
      </c>
      <c r="CK225" s="256" cm="1">
        <f t="array" aca="1" ref="CK225" ca="1">_xlfn.XLOOKUP($A225&amp;$B225,'[2]产值及收款计划（2026）'!$A:$A&amp;'[2]产值及收款计划（2026）'!$B:$B,'[2]产值及收款计划（2026）'!CK:CK)</f>
        <v>0</v>
      </c>
      <c r="CL225" s="256" cm="1">
        <f t="array" aca="1" ref="CL225" ca="1">_xlfn.XLOOKUP($A225&amp;$B225,'[2]产值及收款计划（2026）'!$A:$A&amp;'[2]产值及收款计划（2026）'!$B:$B,'[2]产值及收款计划（2026）'!CL:CL)</f>
        <v>0</v>
      </c>
      <c r="DA225" s="256" cm="1">
        <f t="array" aca="1" ref="DA225" ca="1">_xlfn.XLOOKUP($A225&amp;$B225,'[2]产值及收款计划（2026）'!$A:$A&amp;'[2]产值及收款计划（2026）'!$B:$B,'[2]产值及收款计划（2026）'!DA:DA)</f>
        <v>0</v>
      </c>
      <c r="DB225" s="256" cm="1">
        <f t="array" aca="1" ref="DB225" ca="1">_xlfn.XLOOKUP($A225&amp;$B225,'[2]产值及收款计划（2026）'!$A:$A&amp;'[2]产值及收款计划（2026）'!$B:$B,'[2]产值及收款计划（2026）'!DB:DB)</f>
        <v>4.4410499999999997</v>
      </c>
      <c r="DC225" s="256" cm="1">
        <f t="array" aca="1" ref="DC225" ca="1">_xlfn.XLOOKUP($A225&amp;$B225,'[2]产值及收款计划（2026）'!$A:$A&amp;'[2]产值及收款计划（2026）'!$B:$B,'[2]产值及收款计划（2026）'!DC:DC)</f>
        <v>0</v>
      </c>
      <c r="DD225" s="256" cm="1">
        <f t="array" aca="1" ref="DD225" ca="1">_xlfn.XLOOKUP($A225&amp;$B225,'[2]产值及收款计划（2026）'!$A:$A&amp;'[2]产值及收款计划（2026）'!$B:$B,'[2]产值及收款计划（2026）'!DD:DD)</f>
        <v>0</v>
      </c>
      <c r="DE225" s="256" cm="1">
        <f t="array" aca="1" ref="DE225" ca="1">_xlfn.XLOOKUP($A225&amp;$B225,'[2]产值及收款计划（2026）'!$A:$A&amp;'[2]产值及收款计划（2026）'!$B:$B,'[2]产值及收款计划（2026）'!DE:DE)</f>
        <v>0</v>
      </c>
      <c r="DF225" s="256" cm="1">
        <f t="array" aca="1" ref="DF225" ca="1">_xlfn.XLOOKUP($A225&amp;$B225,'[2]产值及收款计划（2026）'!$A:$A&amp;'[2]产值及收款计划（2026）'!$B:$B,'[2]产值及收款计划（2026）'!DF:DF)</f>
        <v>0</v>
      </c>
      <c r="DG225" s="256" cm="1">
        <f t="array" aca="1" ref="DG225" ca="1">_xlfn.XLOOKUP($A225&amp;$B225,'[2]产值及收款计划（2026）'!$A:$A&amp;'[2]产值及收款计划（2026）'!$B:$B,'[2]产值及收款计划（2026）'!DG:DG)</f>
        <v>0</v>
      </c>
      <c r="DH225" s="256" cm="1">
        <f t="array" aca="1" ref="DH225" ca="1">_xlfn.XLOOKUP($A225&amp;$B225,'[2]产值及收款计划（2026）'!$A:$A&amp;'[2]产值及收款计划（2026）'!$B:$B,'[2]产值及收款计划（2026）'!DH:DH)</f>
        <v>0</v>
      </c>
      <c r="DI225" s="256" cm="1">
        <f t="array" aca="1" ref="DI225" ca="1">_xlfn.XLOOKUP($A225&amp;$B225,'[2]产值及收款计划（2026）'!$A:$A&amp;'[2]产值及收款计划（2026）'!$B:$B,'[2]产值及收款计划（2026）'!DI:DI)</f>
        <v>0</v>
      </c>
      <c r="DJ225" s="256" cm="1">
        <f t="array" aca="1" ref="DJ225" ca="1">_xlfn.XLOOKUP($A225&amp;$B225,'[2]产值及收款计划（2026）'!$A:$A&amp;'[2]产值及收款计划（2026）'!$B:$B,'[2]产值及收款计划（2026）'!DJ:DJ)</f>
        <v>0</v>
      </c>
      <c r="DK225" s="256" cm="1">
        <f t="array" aca="1" ref="DK225" ca="1">_xlfn.XLOOKUP($A225&amp;$B225,'[2]产值及收款计划（2026）'!$A:$A&amp;'[2]产值及收款计划（2026）'!$B:$B,'[2]产值及收款计划（2026）'!DK:DK)</f>
        <v>0</v>
      </c>
      <c r="DL225" s="256" cm="1">
        <f t="array" aca="1" ref="DL225" ca="1">_xlfn.XLOOKUP($A225&amp;$B225,'[2]产值及收款计划（2026）'!$A:$A&amp;'[2]产值及收款计划（2026）'!$B:$B,'[2]产值及收款计划（2026）'!DL:DL)</f>
        <v>0</v>
      </c>
      <c r="DM225" s="264"/>
      <c r="DN225" s="250"/>
    </row>
    <row r="226" spans="1:118" ht="20.25" x14ac:dyDescent="0.15">
      <c r="A226" s="254">
        <f t="shared" ca="1" si="15"/>
        <v>45</v>
      </c>
      <c r="B226" s="254" t="s">
        <v>26</v>
      </c>
      <c r="C226" s="255" t="str" cm="1">
        <f t="array" aca="1" ref="C226" ca="1">_xlfn.XLOOKUP($A226&amp;$B226,'[2]产值及收款计划（2026）'!$A:$A&amp;'[2]产值及收款计划（2026）'!$B:$B,'[2]产值及收款计划（2026）'!C:C)</f>
        <v>ZHT2023121100153</v>
      </c>
      <c r="D226" s="255" t="str" cm="1">
        <f t="array" aca="1" ref="D226" ca="1">_xlfn.XLOOKUP($A226&amp;$B226,'[2]产值及收款计划（2026）'!$A:$A&amp;'[2]产值及收款计划（2026）'!$B:$B,'[2]产值及收款计划（2026）'!D:D)</f>
        <v>2023年城市基础设施基础及业务数据服务技术服务合同</v>
      </c>
      <c r="E226" s="256" cm="1">
        <f t="array" aca="1" ref="E226" ca="1">_xlfn.XLOOKUP($A226&amp;$B226,'[2]产值及收款计划（2026）'!$A:$A&amp;'[2]产值及收款计划（2026）'!$B:$B,'[2]产值及收款计划（2026）'!E:E)</f>
        <v>47.889000000000003</v>
      </c>
      <c r="F226" s="256" cm="1">
        <f t="array" aca="1" ref="F226" ca="1">_xlfn.XLOOKUP($A226&amp;$B226,'[2]产值及收款计划（2026）'!$A:$A&amp;'[2]产值及收款计划（2026）'!$B:$B,'[2]产值及收款计划（2026）'!F:F)</f>
        <v>47.889000000000003</v>
      </c>
      <c r="G226" s="256" cm="1">
        <f t="array" aca="1" ref="G226" ca="1">_xlfn.XLOOKUP($A226&amp;$B226,'[2]产值及收款计划（2026）'!$A:$A&amp;'[2]产值及收款计划（2026）'!$B:$B,'[2]产值及收款计划（2026）'!G:G)</f>
        <v>47.889000000000003</v>
      </c>
      <c r="H226" s="256" cm="1">
        <f t="array" aca="1" ref="H226" ca="1">_xlfn.XLOOKUP($A226&amp;$B226,'[2]产值及收款计划（2026）'!$A:$A&amp;'[2]产值及收款计划（2026）'!$B:$B,'[2]产值及收款计划（2026）'!H:H)</f>
        <v>32.889000000000003</v>
      </c>
      <c r="I226" s="257" cm="1">
        <f t="array" aca="1" ref="I226" ca="1">_xlfn.XLOOKUP($A226&amp;$B226,'[2]产值及收款计划（2026）'!$A:$A&amp;'[2]产值及收款计划（2026）'!$B:$B,'[2]产值及收款计划（2026）'!I:I)</f>
        <v>0.68677566873394702</v>
      </c>
      <c r="J226" s="258" cm="1">
        <f t="array" aca="1" ref="J226" ca="1">_xlfn.XLOOKUP($A226&amp;$B226,'[2]产值及收款计划（2026）'!$A:$A&amp;'[2]产值及收款计划（2026）'!$B:$B,'[2]产值及收款计划（2026）'!J:J)</f>
        <v>0.06</v>
      </c>
      <c r="K226" s="256" cm="1">
        <f t="array" aca="1" ref="K226" ca="1">_xlfn.XLOOKUP($A226&amp;$B226,'[2]产值及收款计划（2026）'!$A:$A&amp;'[2]产值及收款计划（2026）'!$B:$B,'[2]产值及收款计划（2026）'!K:K)</f>
        <v>0</v>
      </c>
      <c r="L226" s="256" cm="1">
        <f t="array" aca="1" ref="L226" ca="1">_xlfn.XLOOKUP($A226&amp;$B226,'[2]产值及收款计划（2026）'!$A:$A&amp;'[2]产值及收款计划（2026）'!$B:$B,'[2]产值及收款计划（2026）'!L:L)</f>
        <v>0</v>
      </c>
      <c r="M226" s="256" t="str" cm="1">
        <f t="array" aca="1" ref="M226" ca="1">_xlfn.XLOOKUP($A226&amp;$B226,'[2]产值及收款计划（2026）'!$A:$A&amp;'[2]产值及收款计划（2026）'!$B:$B,'[2]产值及收款计划（2026）'!M:M)</f>
        <v>主导</v>
      </c>
      <c r="N226" s="256" t="str" cm="1">
        <f t="array" aca="1" ref="N226" ca="1">_xlfn.XLOOKUP($A226&amp;$B226,'[2]产值及收款计划（2026）'!$A:$A&amp;'[2]产值及收款计划（2026）'!$B:$B,'[2]产值及收款计划（2026）'!N:N)</f>
        <v>贺一玮团队</v>
      </c>
      <c r="O226" s="256" t="str" cm="1">
        <f t="array" aca="1" ref="O226" ca="1">_xlfn.XLOOKUP($A226&amp;$B226,'[2]产值及收款计划（2026）'!$A:$A&amp;'[2]产值及收款计划（2026）'!$B:$B,'[2]产值及收款计划（2026）'!O:O)</f>
        <v>贺一玮</v>
      </c>
      <c r="P226" s="255" t="str" cm="1">
        <f t="array" aca="1" ref="P226" ca="1">_xlfn.XLOOKUP($A226&amp;$B226,'[2]产值及收款计划（2026）'!$A:$A&amp;'[2]产值及收款计划（2026）'!$B:$B,'[2]产值及收款计划（2026）'!P:P)</f>
        <v>25已完结</v>
      </c>
      <c r="Q226" s="256" cm="1">
        <f t="array" aca="1" ref="Q226" ca="1">_xlfn.XLOOKUP($A226&amp;$B226,'[2]产值及收款计划（2026）'!$A:$A&amp;'[2]产值及收款计划（2026）'!$B:$B,'[2]产值及收款计划（2026）'!Q:Q)</f>
        <v>0</v>
      </c>
      <c r="R226" s="256" cm="1">
        <f t="array" aca="1" ref="R226" ca="1">_xlfn.XLOOKUP($A226&amp;$B226,'[2]产值及收款计划（2026）'!$A:$A&amp;'[2]产值及收款计划（2026）'!$B:$B,'[2]产值及收款计划（2026）'!R:R)</f>
        <v>0</v>
      </c>
      <c r="S226" s="256" cm="1">
        <f t="array" aca="1" ref="S226" ca="1">_xlfn.XLOOKUP($A226&amp;$B226,'[2]产值及收款计划（2026）'!$A:$A&amp;'[2]产值及收款计划（2026）'!$B:$B,'[2]产值及收款计划（2026）'!S:S)</f>
        <v>0</v>
      </c>
      <c r="T226" s="256" cm="1">
        <f t="array" aca="1" ref="T226" ca="1">_xlfn.XLOOKUP($A226&amp;$B226,'[2]产值及收款计划（2026）'!$A:$A&amp;'[2]产值及收款计划（2026）'!$B:$B,'[2]产值及收款计划（2026）'!T:T)</f>
        <v>47.889000000000003</v>
      </c>
      <c r="U226" s="256" cm="1">
        <f t="array" aca="1" ref="U226" ca="1">_xlfn.XLOOKUP($A226&amp;$B226,'[2]产值及收款计划（2026）'!$A:$A&amp;'[2]产值及收款计划（2026）'!$B:$B,'[2]产值及收款计划（2026）'!U:U)</f>
        <v>0</v>
      </c>
      <c r="V226" s="256" cm="1">
        <f t="array" aca="1" ref="V226" ca="1">_xlfn.XLOOKUP($A226&amp;$B226,'[2]产值及收款计划（2026）'!$A:$A&amp;'[2]产值及收款计划（2026）'!$B:$B,'[2]产值及收款计划（2026）'!V:V)</f>
        <v>0</v>
      </c>
      <c r="W226" s="256" cm="1">
        <f t="array" aca="1" ref="W226" ca="1">_xlfn.XLOOKUP($A226&amp;$B226,'[2]产值及收款计划（2026）'!$A:$A&amp;'[2]产值及收款计划（2026）'!$B:$B,'[2]产值及收款计划（2026）'!W:W)</f>
        <v>0</v>
      </c>
      <c r="X226" s="256" cm="1">
        <f t="array" aca="1" ref="X226" ca="1">_xlfn.XLOOKUP($A226&amp;$B226,'[2]产值及收款计划（2026）'!$A:$A&amp;'[2]产值及收款计划（2026）'!$B:$B,'[2]产值及收款计划（2026）'!X:X)</f>
        <v>0</v>
      </c>
      <c r="Y226" s="256" cm="1">
        <f t="array" aca="1" ref="Y226" ca="1">_xlfn.XLOOKUP($A226&amp;$B226,'[2]产值及收款计划（2026）'!$A:$A&amp;'[2]产值及收款计划（2026）'!$B:$B,'[2]产值及收款计划（2026）'!Y:Y)</f>
        <v>0</v>
      </c>
      <c r="Z226" s="256" cm="1">
        <f t="array" aca="1" ref="Z226" ca="1">_xlfn.XLOOKUP($A226&amp;$B226,'[2]产值及收款计划（2026）'!$A:$A&amp;'[2]产值及收款计划（2026）'!$B:$B,'[2]产值及收款计划（2026）'!Z:Z)</f>
        <v>0</v>
      </c>
      <c r="AA226" s="256" cm="1">
        <f t="array" aca="1" ref="AA226" ca="1">_xlfn.XLOOKUP($A226&amp;$B226,'[2]产值及收款计划（2026）'!$A:$A&amp;'[2]产值及收款计划（2026）'!$B:$B,'[2]产值及收款计划（2026）'!AA:AA)</f>
        <v>0</v>
      </c>
      <c r="AB226" s="256" cm="1">
        <f t="array" aca="1" ref="AB226" ca="1">_xlfn.XLOOKUP($A226&amp;$B226,'[2]产值及收款计划（2026）'!$A:$A&amp;'[2]产值及收款计划（2026）'!$B:$B,'[2]产值及收款计划（2026）'!AB:AB)</f>
        <v>0</v>
      </c>
      <c r="AC226" s="256" cm="1">
        <f t="array" aca="1" ref="AC226" ca="1">_xlfn.XLOOKUP($A226&amp;$B226,'[2]产值及收款计划（2026）'!$A:$A&amp;'[2]产值及收款计划（2026）'!$B:$B,'[2]产值及收款计划（2026）'!AC:AC)</f>
        <v>0</v>
      </c>
      <c r="AD226" s="256" cm="1">
        <f t="array" aca="1" ref="AD226" ca="1">_xlfn.XLOOKUP($A226&amp;$B226,'[2]产值及收款计划（2026）'!$A:$A&amp;'[2]产值及收款计划（2026）'!$B:$B,'[2]产值及收款计划（2026）'!AD:AD)</f>
        <v>0</v>
      </c>
      <c r="AE226" s="256" cm="1">
        <f t="array" aca="1" ref="AE226" ca="1">_xlfn.XLOOKUP($A226&amp;$B226,'[2]产值及收款计划（2026）'!$A:$A&amp;'[2]产值及收款计划（2026）'!$B:$B,'[2]产值及收款计划（2026）'!AE:AE)</f>
        <v>0</v>
      </c>
      <c r="AF226" s="256" cm="1">
        <f t="array" aca="1" ref="AF226" ca="1">_xlfn.XLOOKUP($A226&amp;$B226,'[2]产值及收款计划（2026）'!$A:$A&amp;'[2]产值及收款计划（2026）'!$B:$B,'[2]产值及收款计划（2026）'!AF:AF)</f>
        <v>0</v>
      </c>
      <c r="AG226" s="256" cm="1">
        <f t="array" aca="1" ref="AG226" ca="1">_xlfn.XLOOKUP($A226&amp;$B226,'[2]产值及收款计划（2026）'!$A:$A&amp;'[2]产值及收款计划（2026）'!$B:$B,'[2]产值及收款计划（2026）'!AG:AG)</f>
        <v>0</v>
      </c>
      <c r="AH226" s="256" cm="1">
        <f t="array" aca="1" ref="AH226" ca="1">_xlfn.XLOOKUP($A226&amp;$B226,'[2]产值及收款计划（2026）'!$A:$A&amp;'[2]产值及收款计划（2026）'!$B:$B,'[2]产值及收款计划（2026）'!AH:AH)</f>
        <v>0</v>
      </c>
      <c r="AI226" s="256" cm="1">
        <f t="array" aca="1" ref="AI226" ca="1">_xlfn.XLOOKUP($A226&amp;$B226,'[2]产值及收款计划（2026）'!$A:$A&amp;'[2]产值及收款计划（2026）'!$B:$B,'[2]产值及收款计划（2026）'!AI:AI)</f>
        <v>0</v>
      </c>
      <c r="AJ226" s="256" cm="1">
        <f t="array" aca="1" ref="AJ226" ca="1">_xlfn.XLOOKUP($A226&amp;$B226,'[2]产值及收款计划（2026）'!$A:$A&amp;'[2]产值及收款计划（2026）'!$B:$B,'[2]产值及收款计划（2026）'!AJ:AJ)</f>
        <v>0</v>
      </c>
      <c r="AK226" s="256" cm="1">
        <f t="array" aca="1" ref="AK226" ca="1">_xlfn.XLOOKUP($A226&amp;$B226,'[2]产值及收款计划（2026）'!$A:$A&amp;'[2]产值及收款计划（2026）'!$B:$B,'[2]产值及收款计划（2026）'!AK:AK)</f>
        <v>0</v>
      </c>
      <c r="AL226" s="256" cm="1">
        <f t="array" aca="1" ref="AL226" ca="1">_xlfn.XLOOKUP($A226&amp;$B226,'[2]产值及收款计划（2026）'!$A:$A&amp;'[2]产值及收款计划（2026）'!$B:$B,'[2]产值及收款计划（2026）'!AL:AL)</f>
        <v>0</v>
      </c>
      <c r="AM226" s="263" t="e" cm="1">
        <f t="array" aca="1" ref="AM226" ca="1">_xlfn.LET(_xlpm.勾选月份状态数组,TRANSPOSE('PPT(12-15页）-TOP10'!$A$3:$A$14),_xlpm.选择数据区,IF('PPT(12-15页）-TOP10'!$E$3="收款",$BA226:$BL226,$AA226:$AL226),SUM(_xlfn._xlws.FILTER(_xlpm.选择数据区,_xlpm.勾选月份状态数组,"")))</f>
        <v>#NAME?</v>
      </c>
      <c r="AN226" s="256" t="e" cm="1">
        <f t="array" aca="1" ref="AN226" ca="1">_xlfn.LET(_xlpm.勾选月份状态数组,TRANSPOSE('PPT(12-15页）-TOP10'!$A$3:$A$14),_xlpm.选择数据区,IF('PPT(12-15页）-TOP10'!$E$3="收款",$DA226:$DL226,$CA226:$CL226),SUM(_xlfn._xlws.FILTER(_xlpm.选择数据区,_xlpm.勾选月份状态数组,"")))</f>
        <v>#NAME?</v>
      </c>
      <c r="AO226" s="256">
        <f ca="1">SUM(CA226:CC226)+SUM(AD226:AL226)</f>
        <v>0</v>
      </c>
      <c r="AP226" s="256"/>
      <c r="AQ226" s="256"/>
      <c r="AR226" s="256"/>
      <c r="AS226" s="256" cm="1">
        <f t="array" aca="1" ref="AS226" ca="1">_xlfn.XLOOKUP($A226&amp;$B226,'[2]产值及收款计划（2026）'!$A:$A&amp;'[2]产值及收款计划（2026）'!$B:$B,'[2]产值及收款计划（2026）'!AS:AS)</f>
        <v>0</v>
      </c>
      <c r="AT226" s="256" cm="1">
        <f t="array" aca="1" ref="AT226" ca="1">_xlfn.XLOOKUP($A226&amp;$B226,'[2]产值及收款计划（2026）'!$A:$A&amp;'[2]产值及收款计划（2026）'!$B:$B,'[2]产值及收款计划（2026）'!AT:AT)</f>
        <v>0</v>
      </c>
      <c r="AU226" s="256" cm="1">
        <f t="array" aca="1" ref="AU226" ca="1">_xlfn.XLOOKUP($A226&amp;$B226,'[2]产值及收款计划（2026）'!$A:$A&amp;'[2]产值及收款计划（2026）'!$B:$B,'[2]产值及收款计划（2026）'!AU:AU)</f>
        <v>0</v>
      </c>
      <c r="AV226" s="256" cm="1">
        <f t="array" aca="1" ref="AV226" ca="1">_xlfn.XLOOKUP($A226&amp;$B226,'[2]产值及收款计划（2026）'!$A:$A&amp;'[2]产值及收款计划（2026）'!$B:$B,'[2]产值及收款计划（2026）'!AV:AV)</f>
        <v>0</v>
      </c>
      <c r="AW226" s="256" cm="1">
        <f t="array" aca="1" ref="AW226" ca="1">_xlfn.XLOOKUP($A226&amp;$B226,'[2]产值及收款计划（2026）'!$A:$A&amp;'[2]产值及收款计划（2026）'!$B:$B,'[2]产值及收款计划（2026）'!AW:AW)</f>
        <v>45.494549999999997</v>
      </c>
      <c r="AX226" s="256" cm="1">
        <f t="array" aca="1" ref="AX226" ca="1">_xlfn.XLOOKUP($A226&amp;$B226,'[2]产值及收款计划（2026）'!$A:$A&amp;'[2]产值及收款计划（2026）'!$B:$B,'[2]产值及收款计划（2026）'!AX:AX)</f>
        <v>2.39445</v>
      </c>
      <c r="AY226" s="256" cm="1">
        <f t="array" aca="1" ref="AY226" ca="1">_xlfn.XLOOKUP($A226&amp;$B226,'[2]产值及收款计划（2026）'!$A:$A&amp;'[2]产值及收款计划（2026）'!$B:$B,'[2]产值及收款计划（2026）'!AY:AY)</f>
        <v>6.2172489379008798E-15</v>
      </c>
      <c r="AZ226" s="256" cm="1">
        <f t="array" aca="1" ref="AZ226" ca="1">_xlfn.XLOOKUP($A226&amp;$B226,'[2]产值及收款计划（2026）'!$A:$A&amp;'[2]产值及收款计划（2026）'!$B:$B,'[2]产值及收款计划（2026）'!AZ:AZ)</f>
        <v>6.2172489379008798E-15</v>
      </c>
      <c r="BA226" s="256" cm="1">
        <f t="array" aca="1" ref="BA226" ca="1">_xlfn.XLOOKUP($A226&amp;$B226,'[2]产值及收款计划（2026）'!$A:$A&amp;'[2]产值及收款计划（2026）'!$B:$B,'[2]产值及收款计划（2026）'!BA:BA)</f>
        <v>0</v>
      </c>
      <c r="BB226" s="256" cm="1">
        <f t="array" aca="1" ref="BB226" ca="1">_xlfn.XLOOKUP($A226&amp;$B226,'[2]产值及收款计划（2026）'!$A:$A&amp;'[2]产值及收款计划（2026）'!$B:$B,'[2]产值及收款计划（2026）'!BB:BB)</f>
        <v>2.39445</v>
      </c>
      <c r="BC226" s="256" cm="1">
        <f t="array" aca="1" ref="BC226" ca="1">_xlfn.XLOOKUP($A226&amp;$B226,'[2]产值及收款计划（2026）'!$A:$A&amp;'[2]产值及收款计划（2026）'!$B:$B,'[2]产值及收款计划（2026）'!BC:BC)</f>
        <v>0</v>
      </c>
      <c r="BD226" s="256" cm="1">
        <f t="array" aca="1" ref="BD226" ca="1">_xlfn.XLOOKUP($A226&amp;$B226,'[2]产值及收款计划（2026）'!$A:$A&amp;'[2]产值及收款计划（2026）'!$B:$B,'[2]产值及收款计划（2026）'!BD:BD)</f>
        <v>0</v>
      </c>
      <c r="BE226" s="256" cm="1">
        <f t="array" aca="1" ref="BE226" ca="1">_xlfn.XLOOKUP($A226&amp;$B226,'[2]产值及收款计划（2026）'!$A:$A&amp;'[2]产值及收款计划（2026）'!$B:$B,'[2]产值及收款计划（2026）'!BE:BE)</f>
        <v>0</v>
      </c>
      <c r="BF226" s="256" cm="1">
        <f t="array" aca="1" ref="BF226" ca="1">_xlfn.XLOOKUP($A226&amp;$B226,'[2]产值及收款计划（2026）'!$A:$A&amp;'[2]产值及收款计划（2026）'!$B:$B,'[2]产值及收款计划（2026）'!BF:BF)</f>
        <v>0</v>
      </c>
      <c r="BG226" s="256" cm="1">
        <f t="array" aca="1" ref="BG226" ca="1">_xlfn.XLOOKUP($A226&amp;$B226,'[2]产值及收款计划（2026）'!$A:$A&amp;'[2]产值及收款计划（2026）'!$B:$B,'[2]产值及收款计划（2026）'!BG:BG)</f>
        <v>0</v>
      </c>
      <c r="BH226" s="256" cm="1">
        <f t="array" aca="1" ref="BH226" ca="1">_xlfn.XLOOKUP($A226&amp;$B226,'[2]产值及收款计划（2026）'!$A:$A&amp;'[2]产值及收款计划（2026）'!$B:$B,'[2]产值及收款计划（2026）'!BH:BH)</f>
        <v>0</v>
      </c>
      <c r="BI226" s="256" cm="1">
        <f t="array" aca="1" ref="BI226" ca="1">_xlfn.XLOOKUP($A226&amp;$B226,'[2]产值及收款计划（2026）'!$A:$A&amp;'[2]产值及收款计划（2026）'!$B:$B,'[2]产值及收款计划（2026）'!BI:BI)</f>
        <v>0</v>
      </c>
      <c r="BJ226" s="256" cm="1">
        <f t="array" aca="1" ref="BJ226" ca="1">_xlfn.XLOOKUP($A226&amp;$B226,'[2]产值及收款计划（2026）'!$A:$A&amp;'[2]产值及收款计划（2026）'!$B:$B,'[2]产值及收款计划（2026）'!BJ:BJ)</f>
        <v>0</v>
      </c>
      <c r="BK226" s="256" cm="1">
        <f t="array" aca="1" ref="BK226" ca="1">_xlfn.XLOOKUP($A226&amp;$B226,'[2]产值及收款计划（2026）'!$A:$A&amp;'[2]产值及收款计划（2026）'!$B:$B,'[2]产值及收款计划（2026）'!BK:BK)</f>
        <v>0</v>
      </c>
      <c r="BL226" s="256" cm="1">
        <f t="array" aca="1" ref="BL226" ca="1">_xlfn.XLOOKUP($A226&amp;$B226,'[2]产值及收款计划（2026）'!$A:$A&amp;'[2]产值及收款计划（2026）'!$B:$B,'[2]产值及收款计划（2026）'!BL:BL)</f>
        <v>0</v>
      </c>
      <c r="BM226" s="256"/>
      <c r="BN226" s="256"/>
      <c r="BO226" s="256"/>
      <c r="BP226" s="256"/>
      <c r="BQ226" s="255" t="str" cm="1">
        <f t="array" aca="1" ref="BQ226" ca="1">_xlfn.XLOOKUP($A226&amp;$B226,'[2]产值及收款计划（2026）'!$A:$A&amp;'[2]产值及收款计划（2026）'!$B:$B,'[2]产值及收款计划（2026）'!BQ:BQ)</f>
        <v>上海城建智慧城市运营管理有限公司</v>
      </c>
      <c r="BR226" s="256" cm="1">
        <f t="array" aca="1" ref="BR226" ca="1">_xlfn.XLOOKUP($A226&amp;$B226,'[2]产值及收款计划（2026）'!$A:$A&amp;'[2]产值及收款计划（2026）'!$B:$B,'[2]产值及收款计划（2026）'!BR:BR)</f>
        <v>0</v>
      </c>
      <c r="CA226" s="256" cm="1">
        <f t="array" aca="1" ref="CA226" ca="1">_xlfn.XLOOKUP($A226&amp;$B226,'[2]产值及收款计划（2026）'!$A:$A&amp;'[2]产值及收款计划（2026）'!$B:$B,'[2]产值及收款计划（2026）'!CA:CA)</f>
        <v>0</v>
      </c>
      <c r="CB226" s="256" cm="1">
        <f t="array" aca="1" ref="CB226" ca="1">_xlfn.XLOOKUP($A226&amp;$B226,'[2]产值及收款计划（2026）'!$A:$A&amp;'[2]产值及收款计划（2026）'!$B:$B,'[2]产值及收款计划（2026）'!CB:CB)</f>
        <v>0</v>
      </c>
      <c r="CC226" s="256" cm="1">
        <f t="array" aca="1" ref="CC226" ca="1">_xlfn.XLOOKUP($A226&amp;$B226,'[2]产值及收款计划（2026）'!$A:$A&amp;'[2]产值及收款计划（2026）'!$B:$B,'[2]产值及收款计划（2026）'!CC:CC)</f>
        <v>0</v>
      </c>
      <c r="CD226" s="256" cm="1">
        <f t="array" aca="1" ref="CD226" ca="1">_xlfn.XLOOKUP($A226&amp;$B226,'[2]产值及收款计划（2026）'!$A:$A&amp;'[2]产值及收款计划（2026）'!$B:$B,'[2]产值及收款计划（2026）'!CD:CD)</f>
        <v>0</v>
      </c>
      <c r="CE226" s="256" cm="1">
        <f t="array" aca="1" ref="CE226" ca="1">_xlfn.XLOOKUP($A226&amp;$B226,'[2]产值及收款计划（2026）'!$A:$A&amp;'[2]产值及收款计划（2026）'!$B:$B,'[2]产值及收款计划（2026）'!CE:CE)</f>
        <v>0</v>
      </c>
      <c r="CF226" s="256" cm="1">
        <f t="array" aca="1" ref="CF226" ca="1">_xlfn.XLOOKUP($A226&amp;$B226,'[2]产值及收款计划（2026）'!$A:$A&amp;'[2]产值及收款计划（2026）'!$B:$B,'[2]产值及收款计划（2026）'!CF:CF)</f>
        <v>0</v>
      </c>
      <c r="CG226" s="256" cm="1">
        <f t="array" aca="1" ref="CG226" ca="1">_xlfn.XLOOKUP($A226&amp;$B226,'[2]产值及收款计划（2026）'!$A:$A&amp;'[2]产值及收款计划（2026）'!$B:$B,'[2]产值及收款计划（2026）'!CG:CG)</f>
        <v>0</v>
      </c>
      <c r="CH226" s="256" cm="1">
        <f t="array" aca="1" ref="CH226" ca="1">_xlfn.XLOOKUP($A226&amp;$B226,'[2]产值及收款计划（2026）'!$A:$A&amp;'[2]产值及收款计划（2026）'!$B:$B,'[2]产值及收款计划（2026）'!CH:CH)</f>
        <v>0</v>
      </c>
      <c r="CI226" s="256" cm="1">
        <f t="array" aca="1" ref="CI226" ca="1">_xlfn.XLOOKUP($A226&amp;$B226,'[2]产值及收款计划（2026）'!$A:$A&amp;'[2]产值及收款计划（2026）'!$B:$B,'[2]产值及收款计划（2026）'!CI:CI)</f>
        <v>0</v>
      </c>
      <c r="CJ226" s="256" cm="1">
        <f t="array" aca="1" ref="CJ226" ca="1">_xlfn.XLOOKUP($A226&amp;$B226,'[2]产值及收款计划（2026）'!$A:$A&amp;'[2]产值及收款计划（2026）'!$B:$B,'[2]产值及收款计划（2026）'!CJ:CJ)</f>
        <v>0</v>
      </c>
      <c r="CK226" s="256" cm="1">
        <f t="array" aca="1" ref="CK226" ca="1">_xlfn.XLOOKUP($A226&amp;$B226,'[2]产值及收款计划（2026）'!$A:$A&amp;'[2]产值及收款计划（2026）'!$B:$B,'[2]产值及收款计划（2026）'!CK:CK)</f>
        <v>0</v>
      </c>
      <c r="CL226" s="256" cm="1">
        <f t="array" aca="1" ref="CL226" ca="1">_xlfn.XLOOKUP($A226&amp;$B226,'[2]产值及收款计划（2026）'!$A:$A&amp;'[2]产值及收款计划（2026）'!$B:$B,'[2]产值及收款计划（2026）'!CL:CL)</f>
        <v>0</v>
      </c>
      <c r="DA226" s="256" cm="1">
        <f t="array" aca="1" ref="DA226" ca="1">_xlfn.XLOOKUP($A226&amp;$B226,'[2]产值及收款计划（2026）'!$A:$A&amp;'[2]产值及收款计划（2026）'!$B:$B,'[2]产值及收款计划（2026）'!DA:DA)</f>
        <v>0</v>
      </c>
      <c r="DB226" s="256" cm="1">
        <f t="array" aca="1" ref="DB226" ca="1">_xlfn.XLOOKUP($A226&amp;$B226,'[2]产值及收款计划（2026）'!$A:$A&amp;'[2]产值及收款计划（2026）'!$B:$B,'[2]产值及收款计划（2026）'!DB:DB)</f>
        <v>2.39445</v>
      </c>
      <c r="DC226" s="256" cm="1">
        <f t="array" aca="1" ref="DC226" ca="1">_xlfn.XLOOKUP($A226&amp;$B226,'[2]产值及收款计划（2026）'!$A:$A&amp;'[2]产值及收款计划（2026）'!$B:$B,'[2]产值及收款计划（2026）'!DC:DC)</f>
        <v>0</v>
      </c>
      <c r="DD226" s="256" cm="1">
        <f t="array" aca="1" ref="DD226" ca="1">_xlfn.XLOOKUP($A226&amp;$B226,'[2]产值及收款计划（2026）'!$A:$A&amp;'[2]产值及收款计划（2026）'!$B:$B,'[2]产值及收款计划（2026）'!DD:DD)</f>
        <v>0</v>
      </c>
      <c r="DE226" s="256" cm="1">
        <f t="array" aca="1" ref="DE226" ca="1">_xlfn.XLOOKUP($A226&amp;$B226,'[2]产值及收款计划（2026）'!$A:$A&amp;'[2]产值及收款计划（2026）'!$B:$B,'[2]产值及收款计划（2026）'!DE:DE)</f>
        <v>0</v>
      </c>
      <c r="DF226" s="256" cm="1">
        <f t="array" aca="1" ref="DF226" ca="1">_xlfn.XLOOKUP($A226&amp;$B226,'[2]产值及收款计划（2026）'!$A:$A&amp;'[2]产值及收款计划（2026）'!$B:$B,'[2]产值及收款计划（2026）'!DF:DF)</f>
        <v>0</v>
      </c>
      <c r="DG226" s="256" cm="1">
        <f t="array" aca="1" ref="DG226" ca="1">_xlfn.XLOOKUP($A226&amp;$B226,'[2]产值及收款计划（2026）'!$A:$A&amp;'[2]产值及收款计划（2026）'!$B:$B,'[2]产值及收款计划（2026）'!DG:DG)</f>
        <v>0</v>
      </c>
      <c r="DH226" s="256" cm="1">
        <f t="array" aca="1" ref="DH226" ca="1">_xlfn.XLOOKUP($A226&amp;$B226,'[2]产值及收款计划（2026）'!$A:$A&amp;'[2]产值及收款计划（2026）'!$B:$B,'[2]产值及收款计划（2026）'!DH:DH)</f>
        <v>0</v>
      </c>
      <c r="DI226" s="256" cm="1">
        <f t="array" aca="1" ref="DI226" ca="1">_xlfn.XLOOKUP($A226&amp;$B226,'[2]产值及收款计划（2026）'!$A:$A&amp;'[2]产值及收款计划（2026）'!$B:$B,'[2]产值及收款计划（2026）'!DI:DI)</f>
        <v>0</v>
      </c>
      <c r="DJ226" s="256" cm="1">
        <f t="array" aca="1" ref="DJ226" ca="1">_xlfn.XLOOKUP($A226&amp;$B226,'[2]产值及收款计划（2026）'!$A:$A&amp;'[2]产值及收款计划（2026）'!$B:$B,'[2]产值及收款计划（2026）'!DJ:DJ)</f>
        <v>0</v>
      </c>
      <c r="DK226" s="256" cm="1">
        <f t="array" aca="1" ref="DK226" ca="1">_xlfn.XLOOKUP($A226&amp;$B226,'[2]产值及收款计划（2026）'!$A:$A&amp;'[2]产值及收款计划（2026）'!$B:$B,'[2]产值及收款计划（2026）'!DK:DK)</f>
        <v>0</v>
      </c>
      <c r="DL226" s="256" cm="1">
        <f t="array" aca="1" ref="DL226" ca="1">_xlfn.XLOOKUP($A226&amp;$B226,'[2]产值及收款计划（2026）'!$A:$A&amp;'[2]产值及收款计划（2026）'!$B:$B,'[2]产值及收款计划（2026）'!DL:DL)</f>
        <v>0</v>
      </c>
      <c r="DM226" s="264"/>
      <c r="DN226" s="250"/>
    </row>
    <row r="227" spans="1:118" ht="20.25" x14ac:dyDescent="0.15">
      <c r="A227" s="254">
        <f t="shared" ca="1" si="15"/>
        <v>46</v>
      </c>
      <c r="B227" s="254" t="s">
        <v>26</v>
      </c>
      <c r="C227" s="255" t="str" cm="1">
        <f t="array" aca="1" ref="C227" ca="1">_xlfn.XLOOKUP($A227&amp;$B227,'[2]产值及收款计划（2026）'!$A:$A&amp;'[2]产值及收款计划（2026）'!$B:$B,'[2]产值及收款计划（2026）'!C:C)</f>
        <v>ZHT2023121100154</v>
      </c>
      <c r="D227" s="255" t="str" cm="1">
        <f t="array" aca="1" ref="D227" ca="1">_xlfn.XLOOKUP($A227&amp;$B227,'[2]产值及收款计划（2026）'!$A:$A&amp;'[2]产值及收款计划（2026）'!$B:$B,'[2]产值及收款计划（2026）'!D:D)</f>
        <v>2023年城市基础设施车辆、应急及测绘管理功能技术开发合同</v>
      </c>
      <c r="E227" s="256" cm="1">
        <f t="array" aca="1" ref="E227" ca="1">_xlfn.XLOOKUP($A227&amp;$B227,'[2]产值及收款计划（2026）'!$A:$A&amp;'[2]产值及收款计划（2026）'!$B:$B,'[2]产值及收款计划（2026）'!E:E)</f>
        <v>74.825999999999993</v>
      </c>
      <c r="F227" s="256" cm="1">
        <f t="array" aca="1" ref="F227" ca="1">_xlfn.XLOOKUP($A227&amp;$B227,'[2]产值及收款计划（2026）'!$A:$A&amp;'[2]产值及收款计划（2026）'!$B:$B,'[2]产值及收款计划（2026）'!F:F)</f>
        <v>74.825999999999993</v>
      </c>
      <c r="G227" s="256" cm="1">
        <f t="array" aca="1" ref="G227" ca="1">_xlfn.XLOOKUP($A227&amp;$B227,'[2]产值及收款计划（2026）'!$A:$A&amp;'[2]产值及收款计划（2026）'!$B:$B,'[2]产值及收款计划（2026）'!G:G)</f>
        <v>74.825999999999993</v>
      </c>
      <c r="H227" s="256" cm="1">
        <f t="array" aca="1" ref="H227" ca="1">_xlfn.XLOOKUP($A227&amp;$B227,'[2]产值及收款计划（2026）'!$A:$A&amp;'[2]产值及收款计划（2026）'!$B:$B,'[2]产值及收款计划（2026）'!H:H)</f>
        <v>44.826000000000001</v>
      </c>
      <c r="I227" s="257" cm="1">
        <f t="array" aca="1" ref="I227" ca="1">_xlfn.XLOOKUP($A227&amp;$B227,'[2]产值及收款计划（2026）'!$A:$A&amp;'[2]产值及收款计划（2026）'!$B:$B,'[2]产值及收款计划（2026）'!I:I)</f>
        <v>0.59906984203351799</v>
      </c>
      <c r="J227" s="258" cm="1">
        <f t="array" aca="1" ref="J227" ca="1">_xlfn.XLOOKUP($A227&amp;$B227,'[2]产值及收款计划（2026）'!$A:$A&amp;'[2]产值及收款计划（2026）'!$B:$B,'[2]产值及收款计划（2026）'!J:J)</f>
        <v>0.06</v>
      </c>
      <c r="K227" s="256" cm="1">
        <f t="array" aca="1" ref="K227" ca="1">_xlfn.XLOOKUP($A227&amp;$B227,'[2]产值及收款计划（2026）'!$A:$A&amp;'[2]产值及收款计划（2026）'!$B:$B,'[2]产值及收款计划（2026）'!K:K)</f>
        <v>0</v>
      </c>
      <c r="L227" s="256" cm="1">
        <f t="array" aca="1" ref="L227" ca="1">_xlfn.XLOOKUP($A227&amp;$B227,'[2]产值及收款计划（2026）'!$A:$A&amp;'[2]产值及收款计划（2026）'!$B:$B,'[2]产值及收款计划（2026）'!L:L)</f>
        <v>0</v>
      </c>
      <c r="M227" s="256" t="str" cm="1">
        <f t="array" aca="1" ref="M227" ca="1">_xlfn.XLOOKUP($A227&amp;$B227,'[2]产值及收款计划（2026）'!$A:$A&amp;'[2]产值及收款计划（2026）'!$B:$B,'[2]产值及收款计划（2026）'!M:M)</f>
        <v>主导</v>
      </c>
      <c r="N227" s="256" t="str" cm="1">
        <f t="array" aca="1" ref="N227" ca="1">_xlfn.XLOOKUP($A227&amp;$B227,'[2]产值及收款计划（2026）'!$A:$A&amp;'[2]产值及收款计划（2026）'!$B:$B,'[2]产值及收款计划（2026）'!N:N)</f>
        <v>贺一玮团队</v>
      </c>
      <c r="O227" s="256" t="str" cm="1">
        <f t="array" aca="1" ref="O227" ca="1">_xlfn.XLOOKUP($A227&amp;$B227,'[2]产值及收款计划（2026）'!$A:$A&amp;'[2]产值及收款计划（2026）'!$B:$B,'[2]产值及收款计划（2026）'!O:O)</f>
        <v>贺一玮</v>
      </c>
      <c r="P227" s="255" t="str" cm="1">
        <f t="array" aca="1" ref="P227" ca="1">_xlfn.XLOOKUP($A227&amp;$B227,'[2]产值及收款计划（2026）'!$A:$A&amp;'[2]产值及收款计划（2026）'!$B:$B,'[2]产值及收款计划（2026）'!P:P)</f>
        <v>25已完结</v>
      </c>
      <c r="Q227" s="256" cm="1">
        <f t="array" aca="1" ref="Q227" ca="1">_xlfn.XLOOKUP($A227&amp;$B227,'[2]产值及收款计划（2026）'!$A:$A&amp;'[2]产值及收款计划（2026）'!$B:$B,'[2]产值及收款计划（2026）'!Q:Q)</f>
        <v>0</v>
      </c>
      <c r="R227" s="256" cm="1">
        <f t="array" aca="1" ref="R227" ca="1">_xlfn.XLOOKUP($A227&amp;$B227,'[2]产值及收款计划（2026）'!$A:$A&amp;'[2]产值及收款计划（2026）'!$B:$B,'[2]产值及收款计划（2026）'!R:R)</f>
        <v>0</v>
      </c>
      <c r="S227" s="256" cm="1">
        <f t="array" aca="1" ref="S227" ca="1">_xlfn.XLOOKUP($A227&amp;$B227,'[2]产值及收款计划（2026）'!$A:$A&amp;'[2]产值及收款计划（2026）'!$B:$B,'[2]产值及收款计划（2026）'!S:S)</f>
        <v>0</v>
      </c>
      <c r="T227" s="256" cm="1">
        <f t="array" aca="1" ref="T227" ca="1">_xlfn.XLOOKUP($A227&amp;$B227,'[2]产值及收款计划（2026）'!$A:$A&amp;'[2]产值及收款计划（2026）'!$B:$B,'[2]产值及收款计划（2026）'!T:T)</f>
        <v>74.825999999999993</v>
      </c>
      <c r="U227" s="256" cm="1">
        <f t="array" aca="1" ref="U227" ca="1">_xlfn.XLOOKUP($A227&amp;$B227,'[2]产值及收款计划（2026）'!$A:$A&amp;'[2]产值及收款计划（2026）'!$B:$B,'[2]产值及收款计划（2026）'!U:U)</f>
        <v>0</v>
      </c>
      <c r="V227" s="256" cm="1">
        <f t="array" aca="1" ref="V227" ca="1">_xlfn.XLOOKUP($A227&amp;$B227,'[2]产值及收款计划（2026）'!$A:$A&amp;'[2]产值及收款计划（2026）'!$B:$B,'[2]产值及收款计划（2026）'!V:V)</f>
        <v>0</v>
      </c>
      <c r="W227" s="256" cm="1">
        <f t="array" aca="1" ref="W227" ca="1">_xlfn.XLOOKUP($A227&amp;$B227,'[2]产值及收款计划（2026）'!$A:$A&amp;'[2]产值及收款计划（2026）'!$B:$B,'[2]产值及收款计划（2026）'!W:W)</f>
        <v>0</v>
      </c>
      <c r="X227" s="256" cm="1">
        <f t="array" aca="1" ref="X227" ca="1">_xlfn.XLOOKUP($A227&amp;$B227,'[2]产值及收款计划（2026）'!$A:$A&amp;'[2]产值及收款计划（2026）'!$B:$B,'[2]产值及收款计划（2026）'!X:X)</f>
        <v>0</v>
      </c>
      <c r="Y227" s="256" cm="1">
        <f t="array" aca="1" ref="Y227" ca="1">_xlfn.XLOOKUP($A227&amp;$B227,'[2]产值及收款计划（2026）'!$A:$A&amp;'[2]产值及收款计划（2026）'!$B:$B,'[2]产值及收款计划（2026）'!Y:Y)</f>
        <v>0</v>
      </c>
      <c r="Z227" s="256" cm="1">
        <f t="array" aca="1" ref="Z227" ca="1">_xlfn.XLOOKUP($A227&amp;$B227,'[2]产值及收款计划（2026）'!$A:$A&amp;'[2]产值及收款计划（2026）'!$B:$B,'[2]产值及收款计划（2026）'!Z:Z)</f>
        <v>0</v>
      </c>
      <c r="AA227" s="256" cm="1">
        <f t="array" aca="1" ref="AA227" ca="1">_xlfn.XLOOKUP($A227&amp;$B227,'[2]产值及收款计划（2026）'!$A:$A&amp;'[2]产值及收款计划（2026）'!$B:$B,'[2]产值及收款计划（2026）'!AA:AA)</f>
        <v>0</v>
      </c>
      <c r="AB227" s="256" cm="1">
        <f t="array" aca="1" ref="AB227" ca="1">_xlfn.XLOOKUP($A227&amp;$B227,'[2]产值及收款计划（2026）'!$A:$A&amp;'[2]产值及收款计划（2026）'!$B:$B,'[2]产值及收款计划（2026）'!AB:AB)</f>
        <v>0</v>
      </c>
      <c r="AC227" s="256" cm="1">
        <f t="array" aca="1" ref="AC227" ca="1">_xlfn.XLOOKUP($A227&amp;$B227,'[2]产值及收款计划（2026）'!$A:$A&amp;'[2]产值及收款计划（2026）'!$B:$B,'[2]产值及收款计划（2026）'!AC:AC)</f>
        <v>0</v>
      </c>
      <c r="AD227" s="256" cm="1">
        <f t="array" aca="1" ref="AD227" ca="1">_xlfn.XLOOKUP($A227&amp;$B227,'[2]产值及收款计划（2026）'!$A:$A&amp;'[2]产值及收款计划（2026）'!$B:$B,'[2]产值及收款计划（2026）'!AD:AD)</f>
        <v>0</v>
      </c>
      <c r="AE227" s="256" cm="1">
        <f t="array" aca="1" ref="AE227" ca="1">_xlfn.XLOOKUP($A227&amp;$B227,'[2]产值及收款计划（2026）'!$A:$A&amp;'[2]产值及收款计划（2026）'!$B:$B,'[2]产值及收款计划（2026）'!AE:AE)</f>
        <v>0</v>
      </c>
      <c r="AF227" s="256" cm="1">
        <f t="array" aca="1" ref="AF227" ca="1">_xlfn.XLOOKUP($A227&amp;$B227,'[2]产值及收款计划（2026）'!$A:$A&amp;'[2]产值及收款计划（2026）'!$B:$B,'[2]产值及收款计划（2026）'!AF:AF)</f>
        <v>0</v>
      </c>
      <c r="AG227" s="256" cm="1">
        <f t="array" aca="1" ref="AG227" ca="1">_xlfn.XLOOKUP($A227&amp;$B227,'[2]产值及收款计划（2026）'!$A:$A&amp;'[2]产值及收款计划（2026）'!$B:$B,'[2]产值及收款计划（2026）'!AG:AG)</f>
        <v>0</v>
      </c>
      <c r="AH227" s="256" cm="1">
        <f t="array" aca="1" ref="AH227" ca="1">_xlfn.XLOOKUP($A227&amp;$B227,'[2]产值及收款计划（2026）'!$A:$A&amp;'[2]产值及收款计划（2026）'!$B:$B,'[2]产值及收款计划（2026）'!AH:AH)</f>
        <v>0</v>
      </c>
      <c r="AI227" s="256" cm="1">
        <f t="array" aca="1" ref="AI227" ca="1">_xlfn.XLOOKUP($A227&amp;$B227,'[2]产值及收款计划（2026）'!$A:$A&amp;'[2]产值及收款计划（2026）'!$B:$B,'[2]产值及收款计划（2026）'!AI:AI)</f>
        <v>0</v>
      </c>
      <c r="AJ227" s="256" cm="1">
        <f t="array" aca="1" ref="AJ227" ca="1">_xlfn.XLOOKUP($A227&amp;$B227,'[2]产值及收款计划（2026）'!$A:$A&amp;'[2]产值及收款计划（2026）'!$B:$B,'[2]产值及收款计划（2026）'!AJ:AJ)</f>
        <v>0</v>
      </c>
      <c r="AK227" s="256" cm="1">
        <f t="array" aca="1" ref="AK227" ca="1">_xlfn.XLOOKUP($A227&amp;$B227,'[2]产值及收款计划（2026）'!$A:$A&amp;'[2]产值及收款计划（2026）'!$B:$B,'[2]产值及收款计划（2026）'!AK:AK)</f>
        <v>0</v>
      </c>
      <c r="AL227" s="256" cm="1">
        <f t="array" aca="1" ref="AL227" ca="1">_xlfn.XLOOKUP($A227&amp;$B227,'[2]产值及收款计划（2026）'!$A:$A&amp;'[2]产值及收款计划（2026）'!$B:$B,'[2]产值及收款计划（2026）'!AL:AL)</f>
        <v>0</v>
      </c>
      <c r="AM227" s="263" t="e" cm="1">
        <f t="array" aca="1" ref="AM227" ca="1">_xlfn.LET(_xlpm.勾选月份状态数组,TRANSPOSE('PPT(12-15页）-TOP10'!$A$3:$A$14),_xlpm.选择数据区,IF('PPT(12-15页）-TOP10'!$E$3="收款",$BA227:$BL227,$AA227:$AL227),SUM(_xlfn._xlws.FILTER(_xlpm.选择数据区,_xlpm.勾选月份状态数组,"")))</f>
        <v>#NAME?</v>
      </c>
      <c r="AN227" s="256" t="e" cm="1">
        <f t="array" aca="1" ref="AN227" ca="1">_xlfn.LET(_xlpm.勾选月份状态数组,TRANSPOSE('PPT(12-15页）-TOP10'!$A$3:$A$14),_xlpm.选择数据区,IF('PPT(12-15页）-TOP10'!$E$3="收款",$DA227:$DL227,$CA227:$CL227),SUM(_xlfn._xlws.FILTER(_xlpm.选择数据区,_xlpm.勾选月份状态数组,"")))</f>
        <v>#NAME?</v>
      </c>
      <c r="AO227" s="256">
        <f ca="1">SUM(CA227:CC227)+SUM(AD227:AL227)</f>
        <v>0</v>
      </c>
      <c r="AP227" s="256"/>
      <c r="AQ227" s="256"/>
      <c r="AR227" s="256"/>
      <c r="AS227" s="256" cm="1">
        <f t="array" aca="1" ref="AS227" ca="1">_xlfn.XLOOKUP($A227&amp;$B227,'[2]产值及收款计划（2026）'!$A:$A&amp;'[2]产值及收款计划（2026）'!$B:$B,'[2]产值及收款计划（2026）'!AS:AS)</f>
        <v>0</v>
      </c>
      <c r="AT227" s="256" cm="1">
        <f t="array" aca="1" ref="AT227" ca="1">_xlfn.XLOOKUP($A227&amp;$B227,'[2]产值及收款计划（2026）'!$A:$A&amp;'[2]产值及收款计划（2026）'!$B:$B,'[2]产值及收款计划（2026）'!AT:AT)</f>
        <v>0</v>
      </c>
      <c r="AU227" s="256" cm="1">
        <f t="array" aca="1" ref="AU227" ca="1">_xlfn.XLOOKUP($A227&amp;$B227,'[2]产值及收款计划（2026）'!$A:$A&amp;'[2]产值及收款计划（2026）'!$B:$B,'[2]产值及收款计划（2026）'!AU:AU)</f>
        <v>0</v>
      </c>
      <c r="AV227" s="256" cm="1">
        <f t="array" aca="1" ref="AV227" ca="1">_xlfn.XLOOKUP($A227&amp;$B227,'[2]产值及收款计划（2026）'!$A:$A&amp;'[2]产值及收款计划（2026）'!$B:$B,'[2]产值及收款计划（2026）'!AV:AV)</f>
        <v>0</v>
      </c>
      <c r="AW227" s="256" cm="1">
        <f t="array" aca="1" ref="AW227" ca="1">_xlfn.XLOOKUP($A227&amp;$B227,'[2]产值及收款计划（2026）'!$A:$A&amp;'[2]产值及收款计划（2026）'!$B:$B,'[2]产值及收款计划（2026）'!AW:AW)</f>
        <v>71.084699999999998</v>
      </c>
      <c r="AX227" s="256" cm="1">
        <f t="array" aca="1" ref="AX227" ca="1">_xlfn.XLOOKUP($A227&amp;$B227,'[2]产值及收款计划（2026）'!$A:$A&amp;'[2]产值及收款计划（2026）'!$B:$B,'[2]产值及收款计划（2026）'!AX:AX)</f>
        <v>3.7412999999999998</v>
      </c>
      <c r="AY227" s="256" cm="1">
        <f t="array" aca="1" ref="AY227" ca="1">_xlfn.XLOOKUP($A227&amp;$B227,'[2]产值及收款计划（2026）'!$A:$A&amp;'[2]产值及收款计划（2026）'!$B:$B,'[2]产值及收款计划（2026）'!AY:AY)</f>
        <v>-4.4408920985006301E-15</v>
      </c>
      <c r="AZ227" s="256" cm="1">
        <f t="array" aca="1" ref="AZ227" ca="1">_xlfn.XLOOKUP($A227&amp;$B227,'[2]产值及收款计划（2026）'!$A:$A&amp;'[2]产值及收款计划（2026）'!$B:$B,'[2]产值及收款计划（2026）'!AZ:AZ)</f>
        <v>-4.4408920985006301E-15</v>
      </c>
      <c r="BA227" s="256" cm="1">
        <f t="array" aca="1" ref="BA227" ca="1">_xlfn.XLOOKUP($A227&amp;$B227,'[2]产值及收款计划（2026）'!$A:$A&amp;'[2]产值及收款计划（2026）'!$B:$B,'[2]产值及收款计划（2026）'!BA:BA)</f>
        <v>0</v>
      </c>
      <c r="BB227" s="256" cm="1">
        <f t="array" aca="1" ref="BB227" ca="1">_xlfn.XLOOKUP($A227&amp;$B227,'[2]产值及收款计划（2026）'!$A:$A&amp;'[2]产值及收款计划（2026）'!$B:$B,'[2]产值及收款计划（2026）'!BB:BB)</f>
        <v>3.7412999999999998</v>
      </c>
      <c r="BC227" s="256" cm="1">
        <f t="array" aca="1" ref="BC227" ca="1">_xlfn.XLOOKUP($A227&amp;$B227,'[2]产值及收款计划（2026）'!$A:$A&amp;'[2]产值及收款计划（2026）'!$B:$B,'[2]产值及收款计划（2026）'!BC:BC)</f>
        <v>0</v>
      </c>
      <c r="BD227" s="256" cm="1">
        <f t="array" aca="1" ref="BD227" ca="1">_xlfn.XLOOKUP($A227&amp;$B227,'[2]产值及收款计划（2026）'!$A:$A&amp;'[2]产值及收款计划（2026）'!$B:$B,'[2]产值及收款计划（2026）'!BD:BD)</f>
        <v>0</v>
      </c>
      <c r="BE227" s="256" cm="1">
        <f t="array" aca="1" ref="BE227" ca="1">_xlfn.XLOOKUP($A227&amp;$B227,'[2]产值及收款计划（2026）'!$A:$A&amp;'[2]产值及收款计划（2026）'!$B:$B,'[2]产值及收款计划（2026）'!BE:BE)</f>
        <v>0</v>
      </c>
      <c r="BF227" s="256" cm="1">
        <f t="array" aca="1" ref="BF227" ca="1">_xlfn.XLOOKUP($A227&amp;$B227,'[2]产值及收款计划（2026）'!$A:$A&amp;'[2]产值及收款计划（2026）'!$B:$B,'[2]产值及收款计划（2026）'!BF:BF)</f>
        <v>0</v>
      </c>
      <c r="BG227" s="256" cm="1">
        <f t="array" aca="1" ref="BG227" ca="1">_xlfn.XLOOKUP($A227&amp;$B227,'[2]产值及收款计划（2026）'!$A:$A&amp;'[2]产值及收款计划（2026）'!$B:$B,'[2]产值及收款计划（2026）'!BG:BG)</f>
        <v>0</v>
      </c>
      <c r="BH227" s="256" cm="1">
        <f t="array" aca="1" ref="BH227" ca="1">_xlfn.XLOOKUP($A227&amp;$B227,'[2]产值及收款计划（2026）'!$A:$A&amp;'[2]产值及收款计划（2026）'!$B:$B,'[2]产值及收款计划（2026）'!BH:BH)</f>
        <v>0</v>
      </c>
      <c r="BI227" s="256" cm="1">
        <f t="array" aca="1" ref="BI227" ca="1">_xlfn.XLOOKUP($A227&amp;$B227,'[2]产值及收款计划（2026）'!$A:$A&amp;'[2]产值及收款计划（2026）'!$B:$B,'[2]产值及收款计划（2026）'!BI:BI)</f>
        <v>0</v>
      </c>
      <c r="BJ227" s="256" cm="1">
        <f t="array" aca="1" ref="BJ227" ca="1">_xlfn.XLOOKUP($A227&amp;$B227,'[2]产值及收款计划（2026）'!$A:$A&amp;'[2]产值及收款计划（2026）'!$B:$B,'[2]产值及收款计划（2026）'!BJ:BJ)</f>
        <v>0</v>
      </c>
      <c r="BK227" s="256" cm="1">
        <f t="array" aca="1" ref="BK227" ca="1">_xlfn.XLOOKUP($A227&amp;$B227,'[2]产值及收款计划（2026）'!$A:$A&amp;'[2]产值及收款计划（2026）'!$B:$B,'[2]产值及收款计划（2026）'!BK:BK)</f>
        <v>0</v>
      </c>
      <c r="BL227" s="256" cm="1">
        <f t="array" aca="1" ref="BL227" ca="1">_xlfn.XLOOKUP($A227&amp;$B227,'[2]产值及收款计划（2026）'!$A:$A&amp;'[2]产值及收款计划（2026）'!$B:$B,'[2]产值及收款计划（2026）'!BL:BL)</f>
        <v>0</v>
      </c>
      <c r="BM227" s="256"/>
      <c r="BN227" s="256"/>
      <c r="BO227" s="256"/>
      <c r="BP227" s="256"/>
      <c r="BQ227" s="255" t="str" cm="1">
        <f t="array" aca="1" ref="BQ227" ca="1">_xlfn.XLOOKUP($A227&amp;$B227,'[2]产值及收款计划（2026）'!$A:$A&amp;'[2]产值及收款计划（2026）'!$B:$B,'[2]产值及收款计划（2026）'!BQ:BQ)</f>
        <v>上海城建智慧城市运营管理有限公司</v>
      </c>
      <c r="BR227" s="256" cm="1">
        <f t="array" aca="1" ref="BR227" ca="1">_xlfn.XLOOKUP($A227&amp;$B227,'[2]产值及收款计划（2026）'!$A:$A&amp;'[2]产值及收款计划（2026）'!$B:$B,'[2]产值及收款计划（2026）'!BR:BR)</f>
        <v>0</v>
      </c>
      <c r="CA227" s="256" cm="1">
        <f t="array" aca="1" ref="CA227" ca="1">_xlfn.XLOOKUP($A227&amp;$B227,'[2]产值及收款计划（2026）'!$A:$A&amp;'[2]产值及收款计划（2026）'!$B:$B,'[2]产值及收款计划（2026）'!CA:CA)</f>
        <v>0</v>
      </c>
      <c r="CB227" s="256" cm="1">
        <f t="array" aca="1" ref="CB227" ca="1">_xlfn.XLOOKUP($A227&amp;$B227,'[2]产值及收款计划（2026）'!$A:$A&amp;'[2]产值及收款计划（2026）'!$B:$B,'[2]产值及收款计划（2026）'!CB:CB)</f>
        <v>0</v>
      </c>
      <c r="CC227" s="256" cm="1">
        <f t="array" aca="1" ref="CC227" ca="1">_xlfn.XLOOKUP($A227&amp;$B227,'[2]产值及收款计划（2026）'!$A:$A&amp;'[2]产值及收款计划（2026）'!$B:$B,'[2]产值及收款计划（2026）'!CC:CC)</f>
        <v>0</v>
      </c>
      <c r="CD227" s="256" cm="1">
        <f t="array" aca="1" ref="CD227" ca="1">_xlfn.XLOOKUP($A227&amp;$B227,'[2]产值及收款计划（2026）'!$A:$A&amp;'[2]产值及收款计划（2026）'!$B:$B,'[2]产值及收款计划（2026）'!CD:CD)</f>
        <v>0</v>
      </c>
      <c r="CE227" s="256" cm="1">
        <f t="array" aca="1" ref="CE227" ca="1">_xlfn.XLOOKUP($A227&amp;$B227,'[2]产值及收款计划（2026）'!$A:$A&amp;'[2]产值及收款计划（2026）'!$B:$B,'[2]产值及收款计划（2026）'!CE:CE)</f>
        <v>0</v>
      </c>
      <c r="CF227" s="256" cm="1">
        <f t="array" aca="1" ref="CF227" ca="1">_xlfn.XLOOKUP($A227&amp;$B227,'[2]产值及收款计划（2026）'!$A:$A&amp;'[2]产值及收款计划（2026）'!$B:$B,'[2]产值及收款计划（2026）'!CF:CF)</f>
        <v>0</v>
      </c>
      <c r="CG227" s="256" cm="1">
        <f t="array" aca="1" ref="CG227" ca="1">_xlfn.XLOOKUP($A227&amp;$B227,'[2]产值及收款计划（2026）'!$A:$A&amp;'[2]产值及收款计划（2026）'!$B:$B,'[2]产值及收款计划（2026）'!CG:CG)</f>
        <v>0</v>
      </c>
      <c r="CH227" s="256" cm="1">
        <f t="array" aca="1" ref="CH227" ca="1">_xlfn.XLOOKUP($A227&amp;$B227,'[2]产值及收款计划（2026）'!$A:$A&amp;'[2]产值及收款计划（2026）'!$B:$B,'[2]产值及收款计划（2026）'!CH:CH)</f>
        <v>0</v>
      </c>
      <c r="CI227" s="256" cm="1">
        <f t="array" aca="1" ref="CI227" ca="1">_xlfn.XLOOKUP($A227&amp;$B227,'[2]产值及收款计划（2026）'!$A:$A&amp;'[2]产值及收款计划（2026）'!$B:$B,'[2]产值及收款计划（2026）'!CI:CI)</f>
        <v>0</v>
      </c>
      <c r="CJ227" s="256" cm="1">
        <f t="array" aca="1" ref="CJ227" ca="1">_xlfn.XLOOKUP($A227&amp;$B227,'[2]产值及收款计划（2026）'!$A:$A&amp;'[2]产值及收款计划（2026）'!$B:$B,'[2]产值及收款计划（2026）'!CJ:CJ)</f>
        <v>0</v>
      </c>
      <c r="CK227" s="256" cm="1">
        <f t="array" aca="1" ref="CK227" ca="1">_xlfn.XLOOKUP($A227&amp;$B227,'[2]产值及收款计划（2026）'!$A:$A&amp;'[2]产值及收款计划（2026）'!$B:$B,'[2]产值及收款计划（2026）'!CK:CK)</f>
        <v>0</v>
      </c>
      <c r="CL227" s="256" cm="1">
        <f t="array" aca="1" ref="CL227" ca="1">_xlfn.XLOOKUP($A227&amp;$B227,'[2]产值及收款计划（2026）'!$A:$A&amp;'[2]产值及收款计划（2026）'!$B:$B,'[2]产值及收款计划（2026）'!CL:CL)</f>
        <v>0</v>
      </c>
      <c r="DA227" s="256" cm="1">
        <f t="array" aca="1" ref="DA227" ca="1">_xlfn.XLOOKUP($A227&amp;$B227,'[2]产值及收款计划（2026）'!$A:$A&amp;'[2]产值及收款计划（2026）'!$B:$B,'[2]产值及收款计划（2026）'!DA:DA)</f>
        <v>0</v>
      </c>
      <c r="DB227" s="256" cm="1">
        <f t="array" aca="1" ref="DB227" ca="1">_xlfn.XLOOKUP($A227&amp;$B227,'[2]产值及收款计划（2026）'!$A:$A&amp;'[2]产值及收款计划（2026）'!$B:$B,'[2]产值及收款计划（2026）'!DB:DB)</f>
        <v>3.7412999999999998</v>
      </c>
      <c r="DC227" s="256" cm="1">
        <f t="array" aca="1" ref="DC227" ca="1">_xlfn.XLOOKUP($A227&amp;$B227,'[2]产值及收款计划（2026）'!$A:$A&amp;'[2]产值及收款计划（2026）'!$B:$B,'[2]产值及收款计划（2026）'!DC:DC)</f>
        <v>0</v>
      </c>
      <c r="DD227" s="256" cm="1">
        <f t="array" aca="1" ref="DD227" ca="1">_xlfn.XLOOKUP($A227&amp;$B227,'[2]产值及收款计划（2026）'!$A:$A&amp;'[2]产值及收款计划（2026）'!$B:$B,'[2]产值及收款计划（2026）'!DD:DD)</f>
        <v>0</v>
      </c>
      <c r="DE227" s="256" cm="1">
        <f t="array" aca="1" ref="DE227" ca="1">_xlfn.XLOOKUP($A227&amp;$B227,'[2]产值及收款计划（2026）'!$A:$A&amp;'[2]产值及收款计划（2026）'!$B:$B,'[2]产值及收款计划（2026）'!DE:DE)</f>
        <v>0</v>
      </c>
      <c r="DF227" s="256" cm="1">
        <f t="array" aca="1" ref="DF227" ca="1">_xlfn.XLOOKUP($A227&amp;$B227,'[2]产值及收款计划（2026）'!$A:$A&amp;'[2]产值及收款计划（2026）'!$B:$B,'[2]产值及收款计划（2026）'!DF:DF)</f>
        <v>0</v>
      </c>
      <c r="DG227" s="256" cm="1">
        <f t="array" aca="1" ref="DG227" ca="1">_xlfn.XLOOKUP($A227&amp;$B227,'[2]产值及收款计划（2026）'!$A:$A&amp;'[2]产值及收款计划（2026）'!$B:$B,'[2]产值及收款计划（2026）'!DG:DG)</f>
        <v>0</v>
      </c>
      <c r="DH227" s="256" cm="1">
        <f t="array" aca="1" ref="DH227" ca="1">_xlfn.XLOOKUP($A227&amp;$B227,'[2]产值及收款计划（2026）'!$A:$A&amp;'[2]产值及收款计划（2026）'!$B:$B,'[2]产值及收款计划（2026）'!DH:DH)</f>
        <v>0</v>
      </c>
      <c r="DI227" s="256" cm="1">
        <f t="array" aca="1" ref="DI227" ca="1">_xlfn.XLOOKUP($A227&amp;$B227,'[2]产值及收款计划（2026）'!$A:$A&amp;'[2]产值及收款计划（2026）'!$B:$B,'[2]产值及收款计划（2026）'!DI:DI)</f>
        <v>0</v>
      </c>
      <c r="DJ227" s="256" cm="1">
        <f t="array" aca="1" ref="DJ227" ca="1">_xlfn.XLOOKUP($A227&amp;$B227,'[2]产值及收款计划（2026）'!$A:$A&amp;'[2]产值及收款计划（2026）'!$B:$B,'[2]产值及收款计划（2026）'!DJ:DJ)</f>
        <v>0</v>
      </c>
      <c r="DK227" s="256" cm="1">
        <f t="array" aca="1" ref="DK227" ca="1">_xlfn.XLOOKUP($A227&amp;$B227,'[2]产值及收款计划（2026）'!$A:$A&amp;'[2]产值及收款计划（2026）'!$B:$B,'[2]产值及收款计划（2026）'!DK:DK)</f>
        <v>0</v>
      </c>
      <c r="DL227" s="256" cm="1">
        <f t="array" aca="1" ref="DL227" ca="1">_xlfn.XLOOKUP($A227&amp;$B227,'[2]产值及收款计划（2026）'!$A:$A&amp;'[2]产值及收款计划（2026）'!$B:$B,'[2]产值及收款计划（2026）'!DL:DL)</f>
        <v>0</v>
      </c>
      <c r="DM227" s="264"/>
      <c r="DN227" s="250"/>
    </row>
    <row r="228" spans="1:118" ht="20.25" x14ac:dyDescent="0.15">
      <c r="A228" s="254">
        <f t="shared" ca="1" si="15"/>
        <v>47</v>
      </c>
      <c r="B228" s="254" t="s">
        <v>26</v>
      </c>
      <c r="C228" s="255" t="str" cm="1">
        <f t="array" aca="1" ref="C228" ca="1">_xlfn.XLOOKUP($A228&amp;$B228,'[2]产值及收款计划（2026）'!$A:$A&amp;'[2]产值及收款计划（2026）'!$B:$B,'[2]产值及收款计划（2026）'!C:C)</f>
        <v>ZHT2023121100155</v>
      </c>
      <c r="D228" s="255" t="str" cm="1">
        <f t="array" aca="1" ref="D228" ca="1">_xlfn.XLOOKUP($A228&amp;$B228,'[2]产值及收款计划（2026）'!$A:$A&amp;'[2]产值及收款计划（2026）'!$B:$B,'[2]产值及收款计划（2026）'!D:D)</f>
        <v>2023年城市基础设施智慧运管平台功能提升技术开发合同</v>
      </c>
      <c r="E228" s="256" cm="1">
        <f t="array" aca="1" ref="E228" ca="1">_xlfn.XLOOKUP($A228&amp;$B228,'[2]产值及收款计划（2026）'!$A:$A&amp;'[2]产值及收款计划（2026）'!$B:$B,'[2]产值及收款计划（2026）'!E:E)</f>
        <v>71.063999999999993</v>
      </c>
      <c r="F228" s="256" cm="1">
        <f t="array" aca="1" ref="F228" ca="1">_xlfn.XLOOKUP($A228&amp;$B228,'[2]产值及收款计划（2026）'!$A:$A&amp;'[2]产值及收款计划（2026）'!$B:$B,'[2]产值及收款计划（2026）'!F:F)</f>
        <v>71.063999999999993</v>
      </c>
      <c r="G228" s="256" cm="1">
        <f t="array" aca="1" ref="G228" ca="1">_xlfn.XLOOKUP($A228&amp;$B228,'[2]产值及收款计划（2026）'!$A:$A&amp;'[2]产值及收款计划（2026）'!$B:$B,'[2]产值及收款计划（2026）'!G:G)</f>
        <v>71.063999999999993</v>
      </c>
      <c r="H228" s="256" cm="1">
        <f t="array" aca="1" ref="H228" ca="1">_xlfn.XLOOKUP($A228&amp;$B228,'[2]产值及收款计划（2026）'!$A:$A&amp;'[2]产值及收款计划（2026）'!$B:$B,'[2]产值及收款计划（2026）'!H:H)</f>
        <v>41.064</v>
      </c>
      <c r="I228" s="257" cm="1">
        <f t="array" aca="1" ref="I228" ca="1">_xlfn.XLOOKUP($A228&amp;$B228,'[2]产值及收款计划（2026）'!$A:$A&amp;'[2]产值及收款计划（2026）'!$B:$B,'[2]产值及收款计划（2026）'!I:I)</f>
        <v>0.57784532252617404</v>
      </c>
      <c r="J228" s="258" cm="1">
        <f t="array" aca="1" ref="J228" ca="1">_xlfn.XLOOKUP($A228&amp;$B228,'[2]产值及收款计划（2026）'!$A:$A&amp;'[2]产值及收款计划（2026）'!$B:$B,'[2]产值及收款计划（2026）'!J:J)</f>
        <v>0.06</v>
      </c>
      <c r="K228" s="256" cm="1">
        <f t="array" aca="1" ref="K228" ca="1">_xlfn.XLOOKUP($A228&amp;$B228,'[2]产值及收款计划（2026）'!$A:$A&amp;'[2]产值及收款计划（2026）'!$B:$B,'[2]产值及收款计划（2026）'!K:K)</f>
        <v>0</v>
      </c>
      <c r="L228" s="256" cm="1">
        <f t="array" aca="1" ref="L228" ca="1">_xlfn.XLOOKUP($A228&amp;$B228,'[2]产值及收款计划（2026）'!$A:$A&amp;'[2]产值及收款计划（2026）'!$B:$B,'[2]产值及收款计划（2026）'!L:L)</f>
        <v>0</v>
      </c>
      <c r="M228" s="256" t="str" cm="1">
        <f t="array" aca="1" ref="M228" ca="1">_xlfn.XLOOKUP($A228&amp;$B228,'[2]产值及收款计划（2026）'!$A:$A&amp;'[2]产值及收款计划（2026）'!$B:$B,'[2]产值及收款计划（2026）'!M:M)</f>
        <v>主导</v>
      </c>
      <c r="N228" s="256" t="str" cm="1">
        <f t="array" aca="1" ref="N228" ca="1">_xlfn.XLOOKUP($A228&amp;$B228,'[2]产值及收款计划（2026）'!$A:$A&amp;'[2]产值及收款计划（2026）'!$B:$B,'[2]产值及收款计划（2026）'!N:N)</f>
        <v>贺一玮团队</v>
      </c>
      <c r="O228" s="256" t="str" cm="1">
        <f t="array" aca="1" ref="O228" ca="1">_xlfn.XLOOKUP($A228&amp;$B228,'[2]产值及收款计划（2026）'!$A:$A&amp;'[2]产值及收款计划（2026）'!$B:$B,'[2]产值及收款计划（2026）'!O:O)</f>
        <v>贺一玮</v>
      </c>
      <c r="P228" s="255" t="str" cm="1">
        <f t="array" aca="1" ref="P228" ca="1">_xlfn.XLOOKUP($A228&amp;$B228,'[2]产值及收款计划（2026）'!$A:$A&amp;'[2]产值及收款计划（2026）'!$B:$B,'[2]产值及收款计划（2026）'!P:P)</f>
        <v>25已完结</v>
      </c>
      <c r="Q228" s="256" cm="1">
        <f t="array" aca="1" ref="Q228" ca="1">_xlfn.XLOOKUP($A228&amp;$B228,'[2]产值及收款计划（2026）'!$A:$A&amp;'[2]产值及收款计划（2026）'!$B:$B,'[2]产值及收款计划（2026）'!Q:Q)</f>
        <v>0</v>
      </c>
      <c r="R228" s="256" cm="1">
        <f t="array" aca="1" ref="R228" ca="1">_xlfn.XLOOKUP($A228&amp;$B228,'[2]产值及收款计划（2026）'!$A:$A&amp;'[2]产值及收款计划（2026）'!$B:$B,'[2]产值及收款计划（2026）'!R:R)</f>
        <v>0</v>
      </c>
      <c r="S228" s="256" cm="1">
        <f t="array" aca="1" ref="S228" ca="1">_xlfn.XLOOKUP($A228&amp;$B228,'[2]产值及收款计划（2026）'!$A:$A&amp;'[2]产值及收款计划（2026）'!$B:$B,'[2]产值及收款计划（2026）'!S:S)</f>
        <v>0</v>
      </c>
      <c r="T228" s="256" cm="1">
        <f t="array" aca="1" ref="T228" ca="1">_xlfn.XLOOKUP($A228&amp;$B228,'[2]产值及收款计划（2026）'!$A:$A&amp;'[2]产值及收款计划（2026）'!$B:$B,'[2]产值及收款计划（2026）'!T:T)</f>
        <v>71.063999999999993</v>
      </c>
      <c r="U228" s="256" cm="1">
        <f t="array" aca="1" ref="U228" ca="1">_xlfn.XLOOKUP($A228&amp;$B228,'[2]产值及收款计划（2026）'!$A:$A&amp;'[2]产值及收款计划（2026）'!$B:$B,'[2]产值及收款计划（2026）'!U:U)</f>
        <v>0</v>
      </c>
      <c r="V228" s="256" cm="1">
        <f t="array" aca="1" ref="V228" ca="1">_xlfn.XLOOKUP($A228&amp;$B228,'[2]产值及收款计划（2026）'!$A:$A&amp;'[2]产值及收款计划（2026）'!$B:$B,'[2]产值及收款计划（2026）'!V:V)</f>
        <v>0</v>
      </c>
      <c r="W228" s="256" cm="1">
        <f t="array" aca="1" ref="W228" ca="1">_xlfn.XLOOKUP($A228&amp;$B228,'[2]产值及收款计划（2026）'!$A:$A&amp;'[2]产值及收款计划（2026）'!$B:$B,'[2]产值及收款计划（2026）'!W:W)</f>
        <v>0</v>
      </c>
      <c r="X228" s="256" cm="1">
        <f t="array" aca="1" ref="X228" ca="1">_xlfn.XLOOKUP($A228&amp;$B228,'[2]产值及收款计划（2026）'!$A:$A&amp;'[2]产值及收款计划（2026）'!$B:$B,'[2]产值及收款计划（2026）'!X:X)</f>
        <v>0</v>
      </c>
      <c r="Y228" s="256" cm="1">
        <f t="array" aca="1" ref="Y228" ca="1">_xlfn.XLOOKUP($A228&amp;$B228,'[2]产值及收款计划（2026）'!$A:$A&amp;'[2]产值及收款计划（2026）'!$B:$B,'[2]产值及收款计划（2026）'!Y:Y)</f>
        <v>0</v>
      </c>
      <c r="Z228" s="256" cm="1">
        <f t="array" aca="1" ref="Z228" ca="1">_xlfn.XLOOKUP($A228&amp;$B228,'[2]产值及收款计划（2026）'!$A:$A&amp;'[2]产值及收款计划（2026）'!$B:$B,'[2]产值及收款计划（2026）'!Z:Z)</f>
        <v>0</v>
      </c>
      <c r="AA228" s="256" cm="1">
        <f t="array" aca="1" ref="AA228" ca="1">_xlfn.XLOOKUP($A228&amp;$B228,'[2]产值及收款计划（2026）'!$A:$A&amp;'[2]产值及收款计划（2026）'!$B:$B,'[2]产值及收款计划（2026）'!AA:AA)</f>
        <v>0</v>
      </c>
      <c r="AB228" s="256" cm="1">
        <f t="array" aca="1" ref="AB228" ca="1">_xlfn.XLOOKUP($A228&amp;$B228,'[2]产值及收款计划（2026）'!$A:$A&amp;'[2]产值及收款计划（2026）'!$B:$B,'[2]产值及收款计划（2026）'!AB:AB)</f>
        <v>0</v>
      </c>
      <c r="AC228" s="256" cm="1">
        <f t="array" aca="1" ref="AC228" ca="1">_xlfn.XLOOKUP($A228&amp;$B228,'[2]产值及收款计划（2026）'!$A:$A&amp;'[2]产值及收款计划（2026）'!$B:$B,'[2]产值及收款计划（2026）'!AC:AC)</f>
        <v>0</v>
      </c>
      <c r="AD228" s="256" cm="1">
        <f t="array" aca="1" ref="AD228" ca="1">_xlfn.XLOOKUP($A228&amp;$B228,'[2]产值及收款计划（2026）'!$A:$A&amp;'[2]产值及收款计划（2026）'!$B:$B,'[2]产值及收款计划（2026）'!AD:AD)</f>
        <v>0</v>
      </c>
      <c r="AE228" s="256" cm="1">
        <f t="array" aca="1" ref="AE228" ca="1">_xlfn.XLOOKUP($A228&amp;$B228,'[2]产值及收款计划（2026）'!$A:$A&amp;'[2]产值及收款计划（2026）'!$B:$B,'[2]产值及收款计划（2026）'!AE:AE)</f>
        <v>0</v>
      </c>
      <c r="AF228" s="256" cm="1">
        <f t="array" aca="1" ref="AF228" ca="1">_xlfn.XLOOKUP($A228&amp;$B228,'[2]产值及收款计划（2026）'!$A:$A&amp;'[2]产值及收款计划（2026）'!$B:$B,'[2]产值及收款计划（2026）'!AF:AF)</f>
        <v>0</v>
      </c>
      <c r="AG228" s="256" cm="1">
        <f t="array" aca="1" ref="AG228" ca="1">_xlfn.XLOOKUP($A228&amp;$B228,'[2]产值及收款计划（2026）'!$A:$A&amp;'[2]产值及收款计划（2026）'!$B:$B,'[2]产值及收款计划（2026）'!AG:AG)</f>
        <v>0</v>
      </c>
      <c r="AH228" s="256" cm="1">
        <f t="array" aca="1" ref="AH228" ca="1">_xlfn.XLOOKUP($A228&amp;$B228,'[2]产值及收款计划（2026）'!$A:$A&amp;'[2]产值及收款计划（2026）'!$B:$B,'[2]产值及收款计划（2026）'!AH:AH)</f>
        <v>0</v>
      </c>
      <c r="AI228" s="256" cm="1">
        <f t="array" aca="1" ref="AI228" ca="1">_xlfn.XLOOKUP($A228&amp;$B228,'[2]产值及收款计划（2026）'!$A:$A&amp;'[2]产值及收款计划（2026）'!$B:$B,'[2]产值及收款计划（2026）'!AI:AI)</f>
        <v>0</v>
      </c>
      <c r="AJ228" s="256" cm="1">
        <f t="array" aca="1" ref="AJ228" ca="1">_xlfn.XLOOKUP($A228&amp;$B228,'[2]产值及收款计划（2026）'!$A:$A&amp;'[2]产值及收款计划（2026）'!$B:$B,'[2]产值及收款计划（2026）'!AJ:AJ)</f>
        <v>0</v>
      </c>
      <c r="AK228" s="256" cm="1">
        <f t="array" aca="1" ref="AK228" ca="1">_xlfn.XLOOKUP($A228&amp;$B228,'[2]产值及收款计划（2026）'!$A:$A&amp;'[2]产值及收款计划（2026）'!$B:$B,'[2]产值及收款计划（2026）'!AK:AK)</f>
        <v>0</v>
      </c>
      <c r="AL228" s="256" cm="1">
        <f t="array" aca="1" ref="AL228" ca="1">_xlfn.XLOOKUP($A228&amp;$B228,'[2]产值及收款计划（2026）'!$A:$A&amp;'[2]产值及收款计划（2026）'!$B:$B,'[2]产值及收款计划（2026）'!AL:AL)</f>
        <v>0</v>
      </c>
      <c r="AM228" s="263" t="e" cm="1">
        <f t="array" aca="1" ref="AM228" ca="1">_xlfn.LET(_xlpm.勾选月份状态数组,TRANSPOSE('PPT(12-15页）-TOP10'!$A$3:$A$14),_xlpm.选择数据区,IF('PPT(12-15页）-TOP10'!$E$3="收款",$BA228:$BL228,$AA228:$AL228),SUM(_xlfn._xlws.FILTER(_xlpm.选择数据区,_xlpm.勾选月份状态数组,"")))</f>
        <v>#NAME?</v>
      </c>
      <c r="AN228" s="256" t="e" cm="1">
        <f t="array" aca="1" ref="AN228" ca="1">_xlfn.LET(_xlpm.勾选月份状态数组,TRANSPOSE('PPT(12-15页）-TOP10'!$A$3:$A$14),_xlpm.选择数据区,IF('PPT(12-15页）-TOP10'!$E$3="收款",$DA228:$DL228,$CA228:$CL228),SUM(_xlfn._xlws.FILTER(_xlpm.选择数据区,_xlpm.勾选月份状态数组,"")))</f>
        <v>#NAME?</v>
      </c>
      <c r="AO228" s="256">
        <f ca="1">SUM(CA228:CC228)+SUM(AD228:AL228)</f>
        <v>0</v>
      </c>
      <c r="AP228" s="256"/>
      <c r="AQ228" s="256"/>
      <c r="AR228" s="256"/>
      <c r="AS228" s="256" cm="1">
        <f t="array" aca="1" ref="AS228" ca="1">_xlfn.XLOOKUP($A228&amp;$B228,'[2]产值及收款计划（2026）'!$A:$A&amp;'[2]产值及收款计划（2026）'!$B:$B,'[2]产值及收款计划（2026）'!AS:AS)</f>
        <v>0</v>
      </c>
      <c r="AT228" s="256" cm="1">
        <f t="array" aca="1" ref="AT228" ca="1">_xlfn.XLOOKUP($A228&amp;$B228,'[2]产值及收款计划（2026）'!$A:$A&amp;'[2]产值及收款计划（2026）'!$B:$B,'[2]产值及收款计划（2026）'!AT:AT)</f>
        <v>0</v>
      </c>
      <c r="AU228" s="256" cm="1">
        <f t="array" aca="1" ref="AU228" ca="1">_xlfn.XLOOKUP($A228&amp;$B228,'[2]产值及收款计划（2026）'!$A:$A&amp;'[2]产值及收款计划（2026）'!$B:$B,'[2]产值及收款计划（2026）'!AU:AU)</f>
        <v>0</v>
      </c>
      <c r="AV228" s="256" cm="1">
        <f t="array" aca="1" ref="AV228" ca="1">_xlfn.XLOOKUP($A228&amp;$B228,'[2]产值及收款计划（2026）'!$A:$A&amp;'[2]产值及收款计划（2026）'!$B:$B,'[2]产值及收款计划（2026）'!AV:AV)</f>
        <v>0</v>
      </c>
      <c r="AW228" s="256" cm="1">
        <f t="array" aca="1" ref="AW228" ca="1">_xlfn.XLOOKUP($A228&amp;$B228,'[2]产值及收款计划（2026）'!$A:$A&amp;'[2]产值及收款计划（2026）'!$B:$B,'[2]产值及收款计划（2026）'!AW:AW)</f>
        <v>67.510800000000003</v>
      </c>
      <c r="AX228" s="256" cm="1">
        <f t="array" aca="1" ref="AX228" ca="1">_xlfn.XLOOKUP($A228&amp;$B228,'[2]产值及收款计划（2026）'!$A:$A&amp;'[2]产值及收款计划（2026）'!$B:$B,'[2]产值及收款计划（2026）'!AX:AX)</f>
        <v>3.5531999999999999</v>
      </c>
      <c r="AY228" s="256" cm="1">
        <f t="array" aca="1" ref="AY228" ca="1">_xlfn.XLOOKUP($A228&amp;$B228,'[2]产值及收款计划（2026）'!$A:$A&amp;'[2]产值及收款计划（2026）'!$B:$B,'[2]产值及收款计划（2026）'!AY:AY)</f>
        <v>-1.0214051826551401E-14</v>
      </c>
      <c r="AZ228" s="256" cm="1">
        <f t="array" aca="1" ref="AZ228" ca="1">_xlfn.XLOOKUP($A228&amp;$B228,'[2]产值及收款计划（2026）'!$A:$A&amp;'[2]产值及收款计划（2026）'!$B:$B,'[2]产值及收款计划（2026）'!AZ:AZ)</f>
        <v>-1.0214051826551401E-14</v>
      </c>
      <c r="BA228" s="256" cm="1">
        <f t="array" aca="1" ref="BA228" ca="1">_xlfn.XLOOKUP($A228&amp;$B228,'[2]产值及收款计划（2026）'!$A:$A&amp;'[2]产值及收款计划（2026）'!$B:$B,'[2]产值及收款计划（2026）'!BA:BA)</f>
        <v>0</v>
      </c>
      <c r="BB228" s="256" cm="1">
        <f t="array" aca="1" ref="BB228" ca="1">_xlfn.XLOOKUP($A228&amp;$B228,'[2]产值及收款计划（2026）'!$A:$A&amp;'[2]产值及收款计划（2026）'!$B:$B,'[2]产值及收款计划（2026）'!BB:BB)</f>
        <v>3.5531999999999999</v>
      </c>
      <c r="BC228" s="256" cm="1">
        <f t="array" aca="1" ref="BC228" ca="1">_xlfn.XLOOKUP($A228&amp;$B228,'[2]产值及收款计划（2026）'!$A:$A&amp;'[2]产值及收款计划（2026）'!$B:$B,'[2]产值及收款计划（2026）'!BC:BC)</f>
        <v>0</v>
      </c>
      <c r="BD228" s="256" cm="1">
        <f t="array" aca="1" ref="BD228" ca="1">_xlfn.XLOOKUP($A228&amp;$B228,'[2]产值及收款计划（2026）'!$A:$A&amp;'[2]产值及收款计划（2026）'!$B:$B,'[2]产值及收款计划（2026）'!BD:BD)</f>
        <v>0</v>
      </c>
      <c r="BE228" s="256" cm="1">
        <f t="array" aca="1" ref="BE228" ca="1">_xlfn.XLOOKUP($A228&amp;$B228,'[2]产值及收款计划（2026）'!$A:$A&amp;'[2]产值及收款计划（2026）'!$B:$B,'[2]产值及收款计划（2026）'!BE:BE)</f>
        <v>0</v>
      </c>
      <c r="BF228" s="256" cm="1">
        <f t="array" aca="1" ref="BF228" ca="1">_xlfn.XLOOKUP($A228&amp;$B228,'[2]产值及收款计划（2026）'!$A:$A&amp;'[2]产值及收款计划（2026）'!$B:$B,'[2]产值及收款计划（2026）'!BF:BF)</f>
        <v>0</v>
      </c>
      <c r="BG228" s="256" cm="1">
        <f t="array" aca="1" ref="BG228" ca="1">_xlfn.XLOOKUP($A228&amp;$B228,'[2]产值及收款计划（2026）'!$A:$A&amp;'[2]产值及收款计划（2026）'!$B:$B,'[2]产值及收款计划（2026）'!BG:BG)</f>
        <v>0</v>
      </c>
      <c r="BH228" s="256" cm="1">
        <f t="array" aca="1" ref="BH228" ca="1">_xlfn.XLOOKUP($A228&amp;$B228,'[2]产值及收款计划（2026）'!$A:$A&amp;'[2]产值及收款计划（2026）'!$B:$B,'[2]产值及收款计划（2026）'!BH:BH)</f>
        <v>0</v>
      </c>
      <c r="BI228" s="256" cm="1">
        <f t="array" aca="1" ref="BI228" ca="1">_xlfn.XLOOKUP($A228&amp;$B228,'[2]产值及收款计划（2026）'!$A:$A&amp;'[2]产值及收款计划（2026）'!$B:$B,'[2]产值及收款计划（2026）'!BI:BI)</f>
        <v>0</v>
      </c>
      <c r="BJ228" s="256" cm="1">
        <f t="array" aca="1" ref="BJ228" ca="1">_xlfn.XLOOKUP($A228&amp;$B228,'[2]产值及收款计划（2026）'!$A:$A&amp;'[2]产值及收款计划（2026）'!$B:$B,'[2]产值及收款计划（2026）'!BJ:BJ)</f>
        <v>0</v>
      </c>
      <c r="BK228" s="256" cm="1">
        <f t="array" aca="1" ref="BK228" ca="1">_xlfn.XLOOKUP($A228&amp;$B228,'[2]产值及收款计划（2026）'!$A:$A&amp;'[2]产值及收款计划（2026）'!$B:$B,'[2]产值及收款计划（2026）'!BK:BK)</f>
        <v>0</v>
      </c>
      <c r="BL228" s="256" cm="1">
        <f t="array" aca="1" ref="BL228" ca="1">_xlfn.XLOOKUP($A228&amp;$B228,'[2]产值及收款计划（2026）'!$A:$A&amp;'[2]产值及收款计划（2026）'!$B:$B,'[2]产值及收款计划（2026）'!BL:BL)</f>
        <v>0</v>
      </c>
      <c r="BM228" s="256"/>
      <c r="BN228" s="256"/>
      <c r="BO228" s="256"/>
      <c r="BP228" s="256"/>
      <c r="BQ228" s="255" t="str" cm="1">
        <f t="array" aca="1" ref="BQ228" ca="1">_xlfn.XLOOKUP($A228&amp;$B228,'[2]产值及收款计划（2026）'!$A:$A&amp;'[2]产值及收款计划（2026）'!$B:$B,'[2]产值及收款计划（2026）'!BQ:BQ)</f>
        <v>上海城建智慧城市运营管理有限公司</v>
      </c>
      <c r="BR228" s="256" cm="1">
        <f t="array" aca="1" ref="BR228" ca="1">_xlfn.XLOOKUP($A228&amp;$B228,'[2]产值及收款计划（2026）'!$A:$A&amp;'[2]产值及收款计划（2026）'!$B:$B,'[2]产值及收款计划（2026）'!BR:BR)</f>
        <v>0</v>
      </c>
      <c r="CA228" s="256" cm="1">
        <f t="array" aca="1" ref="CA228" ca="1">_xlfn.XLOOKUP($A228&amp;$B228,'[2]产值及收款计划（2026）'!$A:$A&amp;'[2]产值及收款计划（2026）'!$B:$B,'[2]产值及收款计划（2026）'!CA:CA)</f>
        <v>0</v>
      </c>
      <c r="CB228" s="256" cm="1">
        <f t="array" aca="1" ref="CB228" ca="1">_xlfn.XLOOKUP($A228&amp;$B228,'[2]产值及收款计划（2026）'!$A:$A&amp;'[2]产值及收款计划（2026）'!$B:$B,'[2]产值及收款计划（2026）'!CB:CB)</f>
        <v>0</v>
      </c>
      <c r="CC228" s="256" cm="1">
        <f t="array" aca="1" ref="CC228" ca="1">_xlfn.XLOOKUP($A228&amp;$B228,'[2]产值及收款计划（2026）'!$A:$A&amp;'[2]产值及收款计划（2026）'!$B:$B,'[2]产值及收款计划（2026）'!CC:CC)</f>
        <v>0</v>
      </c>
      <c r="CD228" s="256" cm="1">
        <f t="array" aca="1" ref="CD228" ca="1">_xlfn.XLOOKUP($A228&amp;$B228,'[2]产值及收款计划（2026）'!$A:$A&amp;'[2]产值及收款计划（2026）'!$B:$B,'[2]产值及收款计划（2026）'!CD:CD)</f>
        <v>0</v>
      </c>
      <c r="CE228" s="256" cm="1">
        <f t="array" aca="1" ref="CE228" ca="1">_xlfn.XLOOKUP($A228&amp;$B228,'[2]产值及收款计划（2026）'!$A:$A&amp;'[2]产值及收款计划（2026）'!$B:$B,'[2]产值及收款计划（2026）'!CE:CE)</f>
        <v>0</v>
      </c>
      <c r="CF228" s="256" cm="1">
        <f t="array" aca="1" ref="CF228" ca="1">_xlfn.XLOOKUP($A228&amp;$B228,'[2]产值及收款计划（2026）'!$A:$A&amp;'[2]产值及收款计划（2026）'!$B:$B,'[2]产值及收款计划（2026）'!CF:CF)</f>
        <v>0</v>
      </c>
      <c r="CG228" s="256" cm="1">
        <f t="array" aca="1" ref="CG228" ca="1">_xlfn.XLOOKUP($A228&amp;$B228,'[2]产值及收款计划（2026）'!$A:$A&amp;'[2]产值及收款计划（2026）'!$B:$B,'[2]产值及收款计划（2026）'!CG:CG)</f>
        <v>0</v>
      </c>
      <c r="CH228" s="256" cm="1">
        <f t="array" aca="1" ref="CH228" ca="1">_xlfn.XLOOKUP($A228&amp;$B228,'[2]产值及收款计划（2026）'!$A:$A&amp;'[2]产值及收款计划（2026）'!$B:$B,'[2]产值及收款计划（2026）'!CH:CH)</f>
        <v>0</v>
      </c>
      <c r="CI228" s="256" cm="1">
        <f t="array" aca="1" ref="CI228" ca="1">_xlfn.XLOOKUP($A228&amp;$B228,'[2]产值及收款计划（2026）'!$A:$A&amp;'[2]产值及收款计划（2026）'!$B:$B,'[2]产值及收款计划（2026）'!CI:CI)</f>
        <v>0</v>
      </c>
      <c r="CJ228" s="256" cm="1">
        <f t="array" aca="1" ref="CJ228" ca="1">_xlfn.XLOOKUP($A228&amp;$B228,'[2]产值及收款计划（2026）'!$A:$A&amp;'[2]产值及收款计划（2026）'!$B:$B,'[2]产值及收款计划（2026）'!CJ:CJ)</f>
        <v>0</v>
      </c>
      <c r="CK228" s="256" cm="1">
        <f t="array" aca="1" ref="CK228" ca="1">_xlfn.XLOOKUP($A228&amp;$B228,'[2]产值及收款计划（2026）'!$A:$A&amp;'[2]产值及收款计划（2026）'!$B:$B,'[2]产值及收款计划（2026）'!CK:CK)</f>
        <v>0</v>
      </c>
      <c r="CL228" s="256" cm="1">
        <f t="array" aca="1" ref="CL228" ca="1">_xlfn.XLOOKUP($A228&amp;$B228,'[2]产值及收款计划（2026）'!$A:$A&amp;'[2]产值及收款计划（2026）'!$B:$B,'[2]产值及收款计划（2026）'!CL:CL)</f>
        <v>0</v>
      </c>
      <c r="DA228" s="256" cm="1">
        <f t="array" aca="1" ref="DA228" ca="1">_xlfn.XLOOKUP($A228&amp;$B228,'[2]产值及收款计划（2026）'!$A:$A&amp;'[2]产值及收款计划（2026）'!$B:$B,'[2]产值及收款计划（2026）'!DA:DA)</f>
        <v>0</v>
      </c>
      <c r="DB228" s="256" cm="1">
        <f t="array" aca="1" ref="DB228" ca="1">_xlfn.XLOOKUP($A228&amp;$B228,'[2]产值及收款计划（2026）'!$A:$A&amp;'[2]产值及收款计划（2026）'!$B:$B,'[2]产值及收款计划（2026）'!DB:DB)</f>
        <v>3.5531999999999999</v>
      </c>
      <c r="DC228" s="256" cm="1">
        <f t="array" aca="1" ref="DC228" ca="1">_xlfn.XLOOKUP($A228&amp;$B228,'[2]产值及收款计划（2026）'!$A:$A&amp;'[2]产值及收款计划（2026）'!$B:$B,'[2]产值及收款计划（2026）'!DC:DC)</f>
        <v>0</v>
      </c>
      <c r="DD228" s="256" cm="1">
        <f t="array" aca="1" ref="DD228" ca="1">_xlfn.XLOOKUP($A228&amp;$B228,'[2]产值及收款计划（2026）'!$A:$A&amp;'[2]产值及收款计划（2026）'!$B:$B,'[2]产值及收款计划（2026）'!DD:DD)</f>
        <v>0</v>
      </c>
      <c r="DE228" s="256" cm="1">
        <f t="array" aca="1" ref="DE228" ca="1">_xlfn.XLOOKUP($A228&amp;$B228,'[2]产值及收款计划（2026）'!$A:$A&amp;'[2]产值及收款计划（2026）'!$B:$B,'[2]产值及收款计划（2026）'!DE:DE)</f>
        <v>0</v>
      </c>
      <c r="DF228" s="256" cm="1">
        <f t="array" aca="1" ref="DF228" ca="1">_xlfn.XLOOKUP($A228&amp;$B228,'[2]产值及收款计划（2026）'!$A:$A&amp;'[2]产值及收款计划（2026）'!$B:$B,'[2]产值及收款计划（2026）'!DF:DF)</f>
        <v>0</v>
      </c>
      <c r="DG228" s="256" cm="1">
        <f t="array" aca="1" ref="DG228" ca="1">_xlfn.XLOOKUP($A228&amp;$B228,'[2]产值及收款计划（2026）'!$A:$A&amp;'[2]产值及收款计划（2026）'!$B:$B,'[2]产值及收款计划（2026）'!DG:DG)</f>
        <v>0</v>
      </c>
      <c r="DH228" s="256" cm="1">
        <f t="array" aca="1" ref="DH228" ca="1">_xlfn.XLOOKUP($A228&amp;$B228,'[2]产值及收款计划（2026）'!$A:$A&amp;'[2]产值及收款计划（2026）'!$B:$B,'[2]产值及收款计划（2026）'!DH:DH)</f>
        <v>0</v>
      </c>
      <c r="DI228" s="256" cm="1">
        <f t="array" aca="1" ref="DI228" ca="1">_xlfn.XLOOKUP($A228&amp;$B228,'[2]产值及收款计划（2026）'!$A:$A&amp;'[2]产值及收款计划（2026）'!$B:$B,'[2]产值及收款计划（2026）'!DI:DI)</f>
        <v>0</v>
      </c>
      <c r="DJ228" s="256" cm="1">
        <f t="array" aca="1" ref="DJ228" ca="1">_xlfn.XLOOKUP($A228&amp;$B228,'[2]产值及收款计划（2026）'!$A:$A&amp;'[2]产值及收款计划（2026）'!$B:$B,'[2]产值及收款计划（2026）'!DJ:DJ)</f>
        <v>0</v>
      </c>
      <c r="DK228" s="256" cm="1">
        <f t="array" aca="1" ref="DK228" ca="1">_xlfn.XLOOKUP($A228&amp;$B228,'[2]产值及收款计划（2026）'!$A:$A&amp;'[2]产值及收款计划（2026）'!$B:$B,'[2]产值及收款计划（2026）'!DK:DK)</f>
        <v>0</v>
      </c>
      <c r="DL228" s="256" cm="1">
        <f t="array" aca="1" ref="DL228" ca="1">_xlfn.XLOOKUP($A228&amp;$B228,'[2]产值及收款计划（2026）'!$A:$A&amp;'[2]产值及收款计划（2026）'!$B:$B,'[2]产值及收款计划（2026）'!DL:DL)</f>
        <v>0</v>
      </c>
      <c r="DM228" s="264"/>
      <c r="DN228" s="250"/>
    </row>
    <row r="229" spans="1:118" ht="20.25" x14ac:dyDescent="0.15">
      <c r="A229" s="254">
        <f t="shared" ca="1" si="15"/>
        <v>48</v>
      </c>
      <c r="B229" s="254" t="s">
        <v>26</v>
      </c>
      <c r="C229" s="255" t="str" cm="1">
        <f t="array" aca="1" ref="C229" ca="1">_xlfn.XLOOKUP($A229&amp;$B229,'[2]产值及收款计划（2026）'!$A:$A&amp;'[2]产值及收款计划（2026）'!$B:$B,'[2]产值及收款计划（2026）'!C:C)</f>
        <v>ZHT2023121300157</v>
      </c>
      <c r="D229" s="255" t="str" cm="1">
        <f t="array" aca="1" ref="D229" ca="1">_xlfn.XLOOKUP($A229&amp;$B229,'[2]产值及收款计划（2026）'!$A:$A&amp;'[2]产值及收款计划（2026）'!$B:$B,'[2]产值及收款计划（2026）'!D:D)</f>
        <v>隧道全生命管养大屏功能二期项目</v>
      </c>
      <c r="E229" s="256" cm="1">
        <f t="array" aca="1" ref="E229" ca="1">_xlfn.XLOOKUP($A229&amp;$B229,'[2]产值及收款计划（2026）'!$A:$A&amp;'[2]产值及收款计划（2026）'!$B:$B,'[2]产值及收款计划（2026）'!E:E)</f>
        <v>75</v>
      </c>
      <c r="F229" s="256" cm="1">
        <f t="array" aca="1" ref="F229" ca="1">_xlfn.XLOOKUP($A229&amp;$B229,'[2]产值及收款计划（2026）'!$A:$A&amp;'[2]产值及收款计划（2026）'!$B:$B,'[2]产值及收款计划（2026）'!F:F)</f>
        <v>75</v>
      </c>
      <c r="G229" s="256" cm="1">
        <f t="array" aca="1" ref="G229" ca="1">_xlfn.XLOOKUP($A229&amp;$B229,'[2]产值及收款计划（2026）'!$A:$A&amp;'[2]产值及收款计划（2026）'!$B:$B,'[2]产值及收款计划（2026）'!G:G)</f>
        <v>75</v>
      </c>
      <c r="H229" s="256" cm="1">
        <f t="array" aca="1" ref="H229" ca="1">_xlfn.XLOOKUP($A229&amp;$B229,'[2]产值及收款计划（2026）'!$A:$A&amp;'[2]产值及收款计划（2026）'!$B:$B,'[2]产值及收款计划（2026）'!H:H)</f>
        <v>25</v>
      </c>
      <c r="I229" s="257" cm="1">
        <f t="array" aca="1" ref="I229" ca="1">_xlfn.XLOOKUP($A229&amp;$B229,'[2]产值及收款计划（2026）'!$A:$A&amp;'[2]产值及收款计划（2026）'!$B:$B,'[2]产值及收款计划（2026）'!I:I)</f>
        <v>0.33333333333333298</v>
      </c>
      <c r="J229" s="258" cm="1">
        <f t="array" aca="1" ref="J229" ca="1">_xlfn.XLOOKUP($A229&amp;$B229,'[2]产值及收款计划（2026）'!$A:$A&amp;'[2]产值及收款计划（2026）'!$B:$B,'[2]产值及收款计划（2026）'!J:J)</f>
        <v>0.06</v>
      </c>
      <c r="K229" s="256" cm="1">
        <f t="array" aca="1" ref="K229" ca="1">_xlfn.XLOOKUP($A229&amp;$B229,'[2]产值及收款计划（2026）'!$A:$A&amp;'[2]产值及收款计划（2026）'!$B:$B,'[2]产值及收款计划（2026）'!K:K)</f>
        <v>0</v>
      </c>
      <c r="L229" s="256" cm="1">
        <f t="array" aca="1" ref="L229" ca="1">_xlfn.XLOOKUP($A229&amp;$B229,'[2]产值及收款计划（2026）'!$A:$A&amp;'[2]产值及收款计划（2026）'!$B:$B,'[2]产值及收款计划（2026）'!L:L)</f>
        <v>0</v>
      </c>
      <c r="M229" s="256" t="str" cm="1">
        <f t="array" aca="1" ref="M229" ca="1">_xlfn.XLOOKUP($A229&amp;$B229,'[2]产值及收款计划（2026）'!$A:$A&amp;'[2]产值及收款计划（2026）'!$B:$B,'[2]产值及收款计划（2026）'!M:M)</f>
        <v>主导</v>
      </c>
      <c r="N229" s="256" t="str" cm="1">
        <f t="array" aca="1" ref="N229" ca="1">_xlfn.XLOOKUP($A229&amp;$B229,'[2]产值及收款计划（2026）'!$A:$A&amp;'[2]产值及收款计划（2026）'!$B:$B,'[2]产值及收款计划（2026）'!N:N)</f>
        <v>贺一玮团队</v>
      </c>
      <c r="O229" s="256" t="str" cm="1">
        <f t="array" aca="1" ref="O229" ca="1">_xlfn.XLOOKUP($A229&amp;$B229,'[2]产值及收款计划（2026）'!$A:$A&amp;'[2]产值及收款计划（2026）'!$B:$B,'[2]产值及收款计划（2026）'!O:O)</f>
        <v>何栩</v>
      </c>
      <c r="P229" s="255" t="str" cm="1">
        <f t="array" aca="1" ref="P229" ca="1">_xlfn.XLOOKUP($A229&amp;$B229,'[2]产值及收款计划（2026）'!$A:$A&amp;'[2]产值及收款计划（2026）'!$B:$B,'[2]产值及收款计划（2026）'!P:P)</f>
        <v>25已完结</v>
      </c>
      <c r="Q229" s="256" cm="1">
        <f t="array" aca="1" ref="Q229" ca="1">_xlfn.XLOOKUP($A229&amp;$B229,'[2]产值及收款计划（2026）'!$A:$A&amp;'[2]产值及收款计划（2026）'!$B:$B,'[2]产值及收款计划（2026）'!Q:Q)</f>
        <v>0</v>
      </c>
      <c r="R229" s="256" cm="1">
        <f t="array" aca="1" ref="R229" ca="1">_xlfn.XLOOKUP($A229&amp;$B229,'[2]产值及收款计划（2026）'!$A:$A&amp;'[2]产值及收款计划（2026）'!$B:$B,'[2]产值及收款计划（2026）'!R:R)</f>
        <v>0</v>
      </c>
      <c r="S229" s="256" cm="1">
        <f t="array" aca="1" ref="S229" ca="1">_xlfn.XLOOKUP($A229&amp;$B229,'[2]产值及收款计划（2026）'!$A:$A&amp;'[2]产值及收款计划（2026）'!$B:$B,'[2]产值及收款计划（2026）'!S:S)</f>
        <v>0</v>
      </c>
      <c r="T229" s="256" cm="1">
        <f t="array" aca="1" ref="T229" ca="1">_xlfn.XLOOKUP($A229&amp;$B229,'[2]产值及收款计划（2026）'!$A:$A&amp;'[2]产值及收款计划（2026）'!$B:$B,'[2]产值及收款计划（2026）'!T:T)</f>
        <v>75</v>
      </c>
      <c r="U229" s="256" cm="1">
        <f t="array" aca="1" ref="U229" ca="1">_xlfn.XLOOKUP($A229&amp;$B229,'[2]产值及收款计划（2026）'!$A:$A&amp;'[2]产值及收款计划（2026）'!$B:$B,'[2]产值及收款计划（2026）'!U:U)</f>
        <v>0</v>
      </c>
      <c r="V229" s="256" cm="1">
        <f t="array" aca="1" ref="V229" ca="1">_xlfn.XLOOKUP($A229&amp;$B229,'[2]产值及收款计划（2026）'!$A:$A&amp;'[2]产值及收款计划（2026）'!$B:$B,'[2]产值及收款计划（2026）'!V:V)</f>
        <v>0</v>
      </c>
      <c r="W229" s="256" cm="1">
        <f t="array" aca="1" ref="W229" ca="1">_xlfn.XLOOKUP($A229&amp;$B229,'[2]产值及收款计划（2026）'!$A:$A&amp;'[2]产值及收款计划（2026）'!$B:$B,'[2]产值及收款计划（2026）'!W:W)</f>
        <v>0</v>
      </c>
      <c r="X229" s="256" cm="1">
        <f t="array" aca="1" ref="X229" ca="1">_xlfn.XLOOKUP($A229&amp;$B229,'[2]产值及收款计划（2026）'!$A:$A&amp;'[2]产值及收款计划（2026）'!$B:$B,'[2]产值及收款计划（2026）'!X:X)</f>
        <v>0</v>
      </c>
      <c r="Y229" s="256" cm="1">
        <f t="array" aca="1" ref="Y229" ca="1">_xlfn.XLOOKUP($A229&amp;$B229,'[2]产值及收款计划（2026）'!$A:$A&amp;'[2]产值及收款计划（2026）'!$B:$B,'[2]产值及收款计划（2026）'!Y:Y)</f>
        <v>0</v>
      </c>
      <c r="Z229" s="256" cm="1">
        <f t="array" aca="1" ref="Z229" ca="1">_xlfn.XLOOKUP($A229&amp;$B229,'[2]产值及收款计划（2026）'!$A:$A&amp;'[2]产值及收款计划（2026）'!$B:$B,'[2]产值及收款计划（2026）'!Z:Z)</f>
        <v>0</v>
      </c>
      <c r="AA229" s="256" cm="1">
        <f t="array" aca="1" ref="AA229" ca="1">_xlfn.XLOOKUP($A229&amp;$B229,'[2]产值及收款计划（2026）'!$A:$A&amp;'[2]产值及收款计划（2026）'!$B:$B,'[2]产值及收款计划（2026）'!AA:AA)</f>
        <v>0</v>
      </c>
      <c r="AB229" s="256" cm="1">
        <f t="array" aca="1" ref="AB229" ca="1">_xlfn.XLOOKUP($A229&amp;$B229,'[2]产值及收款计划（2026）'!$A:$A&amp;'[2]产值及收款计划（2026）'!$B:$B,'[2]产值及收款计划（2026）'!AB:AB)</f>
        <v>0</v>
      </c>
      <c r="AC229" s="256" cm="1">
        <f t="array" aca="1" ref="AC229" ca="1">_xlfn.XLOOKUP($A229&amp;$B229,'[2]产值及收款计划（2026）'!$A:$A&amp;'[2]产值及收款计划（2026）'!$B:$B,'[2]产值及收款计划（2026）'!AC:AC)</f>
        <v>0</v>
      </c>
      <c r="AD229" s="256" cm="1">
        <f t="array" aca="1" ref="AD229" ca="1">_xlfn.XLOOKUP($A229&amp;$B229,'[2]产值及收款计划（2026）'!$A:$A&amp;'[2]产值及收款计划（2026）'!$B:$B,'[2]产值及收款计划（2026）'!AD:AD)</f>
        <v>0</v>
      </c>
      <c r="AE229" s="256" cm="1">
        <f t="array" aca="1" ref="AE229" ca="1">_xlfn.XLOOKUP($A229&amp;$B229,'[2]产值及收款计划（2026）'!$A:$A&amp;'[2]产值及收款计划（2026）'!$B:$B,'[2]产值及收款计划（2026）'!AE:AE)</f>
        <v>0</v>
      </c>
      <c r="AF229" s="256" cm="1">
        <f t="array" aca="1" ref="AF229" ca="1">_xlfn.XLOOKUP($A229&amp;$B229,'[2]产值及收款计划（2026）'!$A:$A&amp;'[2]产值及收款计划（2026）'!$B:$B,'[2]产值及收款计划（2026）'!AF:AF)</f>
        <v>0</v>
      </c>
      <c r="AG229" s="256" cm="1">
        <f t="array" aca="1" ref="AG229" ca="1">_xlfn.XLOOKUP($A229&amp;$B229,'[2]产值及收款计划（2026）'!$A:$A&amp;'[2]产值及收款计划（2026）'!$B:$B,'[2]产值及收款计划（2026）'!AG:AG)</f>
        <v>0</v>
      </c>
      <c r="AH229" s="256" cm="1">
        <f t="array" aca="1" ref="AH229" ca="1">_xlfn.XLOOKUP($A229&amp;$B229,'[2]产值及收款计划（2026）'!$A:$A&amp;'[2]产值及收款计划（2026）'!$B:$B,'[2]产值及收款计划（2026）'!AH:AH)</f>
        <v>0</v>
      </c>
      <c r="AI229" s="256" cm="1">
        <f t="array" aca="1" ref="AI229" ca="1">_xlfn.XLOOKUP($A229&amp;$B229,'[2]产值及收款计划（2026）'!$A:$A&amp;'[2]产值及收款计划（2026）'!$B:$B,'[2]产值及收款计划（2026）'!AI:AI)</f>
        <v>0</v>
      </c>
      <c r="AJ229" s="256" cm="1">
        <f t="array" aca="1" ref="AJ229" ca="1">_xlfn.XLOOKUP($A229&amp;$B229,'[2]产值及收款计划（2026）'!$A:$A&amp;'[2]产值及收款计划（2026）'!$B:$B,'[2]产值及收款计划（2026）'!AJ:AJ)</f>
        <v>0</v>
      </c>
      <c r="AK229" s="256" cm="1">
        <f t="array" aca="1" ref="AK229" ca="1">_xlfn.XLOOKUP($A229&amp;$B229,'[2]产值及收款计划（2026）'!$A:$A&amp;'[2]产值及收款计划（2026）'!$B:$B,'[2]产值及收款计划（2026）'!AK:AK)</f>
        <v>0</v>
      </c>
      <c r="AL229" s="256" cm="1">
        <f t="array" aca="1" ref="AL229" ca="1">_xlfn.XLOOKUP($A229&amp;$B229,'[2]产值及收款计划（2026）'!$A:$A&amp;'[2]产值及收款计划（2026）'!$B:$B,'[2]产值及收款计划（2026）'!AL:AL)</f>
        <v>0</v>
      </c>
      <c r="AM229" s="263" t="e" cm="1">
        <f t="array" aca="1" ref="AM229" ca="1">_xlfn.LET(_xlpm.勾选月份状态数组,TRANSPOSE('PPT(12-15页）-TOP10'!$A$3:$A$14),_xlpm.选择数据区,IF('PPT(12-15页）-TOP10'!$E$3="收款",$BA229:$BL229,$AA229:$AL229),SUM(_xlfn._xlws.FILTER(_xlpm.选择数据区,_xlpm.勾选月份状态数组,"")))</f>
        <v>#NAME?</v>
      </c>
      <c r="AN229" s="256" t="e" cm="1">
        <f t="array" aca="1" ref="AN229" ca="1">_xlfn.LET(_xlpm.勾选月份状态数组,TRANSPOSE('PPT(12-15页）-TOP10'!$A$3:$A$14),_xlpm.选择数据区,IF('PPT(12-15页）-TOP10'!$E$3="收款",$DA229:$DL229,$CA229:$CL229),SUM(_xlfn._xlws.FILTER(_xlpm.选择数据区,_xlpm.勾选月份状态数组,"")))</f>
        <v>#NAME?</v>
      </c>
      <c r="AO229" s="256">
        <f ca="1">SUM(CA229:CC229)+SUM(AD229:AL229)</f>
        <v>0</v>
      </c>
      <c r="AP229" s="256"/>
      <c r="AQ229" s="256"/>
      <c r="AR229" s="256"/>
      <c r="AS229" s="256" cm="1">
        <f t="array" aca="1" ref="AS229" ca="1">_xlfn.XLOOKUP($A229&amp;$B229,'[2]产值及收款计划（2026）'!$A:$A&amp;'[2]产值及收款计划（2026）'!$B:$B,'[2]产值及收款计划（2026）'!AS:AS)</f>
        <v>0</v>
      </c>
      <c r="AT229" s="256" cm="1">
        <f t="array" aca="1" ref="AT229" ca="1">_xlfn.XLOOKUP($A229&amp;$B229,'[2]产值及收款计划（2026）'!$A:$A&amp;'[2]产值及收款计划（2026）'!$B:$B,'[2]产值及收款计划（2026）'!AT:AT)</f>
        <v>0</v>
      </c>
      <c r="AU229" s="256" cm="1">
        <f t="array" aca="1" ref="AU229" ca="1">_xlfn.XLOOKUP($A229&amp;$B229,'[2]产值及收款计划（2026）'!$A:$A&amp;'[2]产值及收款计划（2026）'!$B:$B,'[2]产值及收款计划（2026）'!AU:AU)</f>
        <v>0</v>
      </c>
      <c r="AV229" s="256" cm="1">
        <f t="array" aca="1" ref="AV229" ca="1">_xlfn.XLOOKUP($A229&amp;$B229,'[2]产值及收款计划（2026）'!$A:$A&amp;'[2]产值及收款计划（2026）'!$B:$B,'[2]产值及收款计划（2026）'!AV:AV)</f>
        <v>0</v>
      </c>
      <c r="AW229" s="256" cm="1">
        <f t="array" aca="1" ref="AW229" ca="1">_xlfn.XLOOKUP($A229&amp;$B229,'[2]产值及收款计划（2026）'!$A:$A&amp;'[2]产值及收款计划（2026）'!$B:$B,'[2]产值及收款计划（2026）'!AW:AW)</f>
        <v>71.25</v>
      </c>
      <c r="AX229" s="256" cm="1">
        <f t="array" aca="1" ref="AX229" ca="1">_xlfn.XLOOKUP($A229&amp;$B229,'[2]产值及收款计划（2026）'!$A:$A&amp;'[2]产值及收款计划（2026）'!$B:$B,'[2]产值及收款计划（2026）'!AX:AX)</f>
        <v>3.75</v>
      </c>
      <c r="AY229" s="256" cm="1">
        <f t="array" aca="1" ref="AY229" ca="1">_xlfn.XLOOKUP($A229&amp;$B229,'[2]产值及收款计划（2026）'!$A:$A&amp;'[2]产值及收款计划（2026）'!$B:$B,'[2]产值及收款计划（2026）'!AY:AY)</f>
        <v>0</v>
      </c>
      <c r="AZ229" s="256" cm="1">
        <f t="array" aca="1" ref="AZ229" ca="1">_xlfn.XLOOKUP($A229&amp;$B229,'[2]产值及收款计划（2026）'!$A:$A&amp;'[2]产值及收款计划（2026）'!$B:$B,'[2]产值及收款计划（2026）'!AZ:AZ)</f>
        <v>0</v>
      </c>
      <c r="BA229" s="256" cm="1">
        <f t="array" aca="1" ref="BA229" ca="1">_xlfn.XLOOKUP($A229&amp;$B229,'[2]产值及收款计划（2026）'!$A:$A&amp;'[2]产值及收款计划（2026）'!$B:$B,'[2]产值及收款计划（2026）'!BA:BA)</f>
        <v>0</v>
      </c>
      <c r="BB229" s="256" cm="1">
        <f t="array" aca="1" ref="BB229" ca="1">_xlfn.XLOOKUP($A229&amp;$B229,'[2]产值及收款计划（2026）'!$A:$A&amp;'[2]产值及收款计划（2026）'!$B:$B,'[2]产值及收款计划（2026）'!BB:BB)</f>
        <v>3.75</v>
      </c>
      <c r="BC229" s="256" cm="1">
        <f t="array" aca="1" ref="BC229" ca="1">_xlfn.XLOOKUP($A229&amp;$B229,'[2]产值及收款计划（2026）'!$A:$A&amp;'[2]产值及收款计划（2026）'!$B:$B,'[2]产值及收款计划（2026）'!BC:BC)</f>
        <v>0</v>
      </c>
      <c r="BD229" s="256" cm="1">
        <f t="array" aca="1" ref="BD229" ca="1">_xlfn.XLOOKUP($A229&amp;$B229,'[2]产值及收款计划（2026）'!$A:$A&amp;'[2]产值及收款计划（2026）'!$B:$B,'[2]产值及收款计划（2026）'!BD:BD)</f>
        <v>0</v>
      </c>
      <c r="BE229" s="256" cm="1">
        <f t="array" aca="1" ref="BE229" ca="1">_xlfn.XLOOKUP($A229&amp;$B229,'[2]产值及收款计划（2026）'!$A:$A&amp;'[2]产值及收款计划（2026）'!$B:$B,'[2]产值及收款计划（2026）'!BE:BE)</f>
        <v>0</v>
      </c>
      <c r="BF229" s="256" cm="1">
        <f t="array" aca="1" ref="BF229" ca="1">_xlfn.XLOOKUP($A229&amp;$B229,'[2]产值及收款计划（2026）'!$A:$A&amp;'[2]产值及收款计划（2026）'!$B:$B,'[2]产值及收款计划（2026）'!BF:BF)</f>
        <v>0</v>
      </c>
      <c r="BG229" s="256" cm="1">
        <f t="array" aca="1" ref="BG229" ca="1">_xlfn.XLOOKUP($A229&amp;$B229,'[2]产值及收款计划（2026）'!$A:$A&amp;'[2]产值及收款计划（2026）'!$B:$B,'[2]产值及收款计划（2026）'!BG:BG)</f>
        <v>0</v>
      </c>
      <c r="BH229" s="256" cm="1">
        <f t="array" aca="1" ref="BH229" ca="1">_xlfn.XLOOKUP($A229&amp;$B229,'[2]产值及收款计划（2026）'!$A:$A&amp;'[2]产值及收款计划（2026）'!$B:$B,'[2]产值及收款计划（2026）'!BH:BH)</f>
        <v>0</v>
      </c>
      <c r="BI229" s="256" cm="1">
        <f t="array" aca="1" ref="BI229" ca="1">_xlfn.XLOOKUP($A229&amp;$B229,'[2]产值及收款计划（2026）'!$A:$A&amp;'[2]产值及收款计划（2026）'!$B:$B,'[2]产值及收款计划（2026）'!BI:BI)</f>
        <v>0</v>
      </c>
      <c r="BJ229" s="256" cm="1">
        <f t="array" aca="1" ref="BJ229" ca="1">_xlfn.XLOOKUP($A229&amp;$B229,'[2]产值及收款计划（2026）'!$A:$A&amp;'[2]产值及收款计划（2026）'!$B:$B,'[2]产值及收款计划（2026）'!BJ:BJ)</f>
        <v>0</v>
      </c>
      <c r="BK229" s="256" cm="1">
        <f t="array" aca="1" ref="BK229" ca="1">_xlfn.XLOOKUP($A229&amp;$B229,'[2]产值及收款计划（2026）'!$A:$A&amp;'[2]产值及收款计划（2026）'!$B:$B,'[2]产值及收款计划（2026）'!BK:BK)</f>
        <v>0</v>
      </c>
      <c r="BL229" s="256" cm="1">
        <f t="array" aca="1" ref="BL229" ca="1">_xlfn.XLOOKUP($A229&amp;$B229,'[2]产值及收款计划（2026）'!$A:$A&amp;'[2]产值及收款计划（2026）'!$B:$B,'[2]产值及收款计划（2026）'!BL:BL)</f>
        <v>0</v>
      </c>
      <c r="BM229" s="256"/>
      <c r="BN229" s="256"/>
      <c r="BO229" s="256"/>
      <c r="BP229" s="256"/>
      <c r="BQ229" s="255" t="str" cm="1">
        <f t="array" aca="1" ref="BQ229" ca="1">_xlfn.XLOOKUP($A229&amp;$B229,'[2]产值及收款计划（2026）'!$A:$A&amp;'[2]产值及收款计划（2026）'!$B:$B,'[2]产值及收款计划（2026）'!BQ:BQ)</f>
        <v>上海城建智慧城市运营管理有限公司</v>
      </c>
      <c r="BR229" s="256" cm="1">
        <f t="array" aca="1" ref="BR229" ca="1">_xlfn.XLOOKUP($A229&amp;$B229,'[2]产值及收款计划（2026）'!$A:$A&amp;'[2]产值及收款计划（2026）'!$B:$B,'[2]产值及收款计划（2026）'!BR:BR)</f>
        <v>0</v>
      </c>
      <c r="CA229" s="256" cm="1">
        <f t="array" aca="1" ref="CA229" ca="1">_xlfn.XLOOKUP($A229&amp;$B229,'[2]产值及收款计划（2026）'!$A:$A&amp;'[2]产值及收款计划（2026）'!$B:$B,'[2]产值及收款计划（2026）'!CA:CA)</f>
        <v>0</v>
      </c>
      <c r="CB229" s="256" cm="1">
        <f t="array" aca="1" ref="CB229" ca="1">_xlfn.XLOOKUP($A229&amp;$B229,'[2]产值及收款计划（2026）'!$A:$A&amp;'[2]产值及收款计划（2026）'!$B:$B,'[2]产值及收款计划（2026）'!CB:CB)</f>
        <v>0</v>
      </c>
      <c r="CC229" s="256" cm="1">
        <f t="array" aca="1" ref="CC229" ca="1">_xlfn.XLOOKUP($A229&amp;$B229,'[2]产值及收款计划（2026）'!$A:$A&amp;'[2]产值及收款计划（2026）'!$B:$B,'[2]产值及收款计划（2026）'!CC:CC)</f>
        <v>0</v>
      </c>
      <c r="CD229" s="256" cm="1">
        <f t="array" aca="1" ref="CD229" ca="1">_xlfn.XLOOKUP($A229&amp;$B229,'[2]产值及收款计划（2026）'!$A:$A&amp;'[2]产值及收款计划（2026）'!$B:$B,'[2]产值及收款计划（2026）'!CD:CD)</f>
        <v>0</v>
      </c>
      <c r="CE229" s="256" cm="1">
        <f t="array" aca="1" ref="CE229" ca="1">_xlfn.XLOOKUP($A229&amp;$B229,'[2]产值及收款计划（2026）'!$A:$A&amp;'[2]产值及收款计划（2026）'!$B:$B,'[2]产值及收款计划（2026）'!CE:CE)</f>
        <v>0</v>
      </c>
      <c r="CF229" s="256" cm="1">
        <f t="array" aca="1" ref="CF229" ca="1">_xlfn.XLOOKUP($A229&amp;$B229,'[2]产值及收款计划（2026）'!$A:$A&amp;'[2]产值及收款计划（2026）'!$B:$B,'[2]产值及收款计划（2026）'!CF:CF)</f>
        <v>0</v>
      </c>
      <c r="CG229" s="256" cm="1">
        <f t="array" aca="1" ref="CG229" ca="1">_xlfn.XLOOKUP($A229&amp;$B229,'[2]产值及收款计划（2026）'!$A:$A&amp;'[2]产值及收款计划（2026）'!$B:$B,'[2]产值及收款计划（2026）'!CG:CG)</f>
        <v>0</v>
      </c>
      <c r="CH229" s="256" cm="1">
        <f t="array" aca="1" ref="CH229" ca="1">_xlfn.XLOOKUP($A229&amp;$B229,'[2]产值及收款计划（2026）'!$A:$A&amp;'[2]产值及收款计划（2026）'!$B:$B,'[2]产值及收款计划（2026）'!CH:CH)</f>
        <v>0</v>
      </c>
      <c r="CI229" s="256" cm="1">
        <f t="array" aca="1" ref="CI229" ca="1">_xlfn.XLOOKUP($A229&amp;$B229,'[2]产值及收款计划（2026）'!$A:$A&amp;'[2]产值及收款计划（2026）'!$B:$B,'[2]产值及收款计划（2026）'!CI:CI)</f>
        <v>0</v>
      </c>
      <c r="CJ229" s="256" cm="1">
        <f t="array" aca="1" ref="CJ229" ca="1">_xlfn.XLOOKUP($A229&amp;$B229,'[2]产值及收款计划（2026）'!$A:$A&amp;'[2]产值及收款计划（2026）'!$B:$B,'[2]产值及收款计划（2026）'!CJ:CJ)</f>
        <v>0</v>
      </c>
      <c r="CK229" s="256" cm="1">
        <f t="array" aca="1" ref="CK229" ca="1">_xlfn.XLOOKUP($A229&amp;$B229,'[2]产值及收款计划（2026）'!$A:$A&amp;'[2]产值及收款计划（2026）'!$B:$B,'[2]产值及收款计划（2026）'!CK:CK)</f>
        <v>0</v>
      </c>
      <c r="CL229" s="256" cm="1">
        <f t="array" aca="1" ref="CL229" ca="1">_xlfn.XLOOKUP($A229&amp;$B229,'[2]产值及收款计划（2026）'!$A:$A&amp;'[2]产值及收款计划（2026）'!$B:$B,'[2]产值及收款计划（2026）'!CL:CL)</f>
        <v>0</v>
      </c>
      <c r="DA229" s="256" cm="1">
        <f t="array" aca="1" ref="DA229" ca="1">_xlfn.XLOOKUP($A229&amp;$B229,'[2]产值及收款计划（2026）'!$A:$A&amp;'[2]产值及收款计划（2026）'!$B:$B,'[2]产值及收款计划（2026）'!DA:DA)</f>
        <v>0</v>
      </c>
      <c r="DB229" s="256" cm="1">
        <f t="array" aca="1" ref="DB229" ca="1">_xlfn.XLOOKUP($A229&amp;$B229,'[2]产值及收款计划（2026）'!$A:$A&amp;'[2]产值及收款计划（2026）'!$B:$B,'[2]产值及收款计划（2026）'!DB:DB)</f>
        <v>3.75</v>
      </c>
      <c r="DC229" s="256" cm="1">
        <f t="array" aca="1" ref="DC229" ca="1">_xlfn.XLOOKUP($A229&amp;$B229,'[2]产值及收款计划（2026）'!$A:$A&amp;'[2]产值及收款计划（2026）'!$B:$B,'[2]产值及收款计划（2026）'!DC:DC)</f>
        <v>0</v>
      </c>
      <c r="DD229" s="256" cm="1">
        <f t="array" aca="1" ref="DD229" ca="1">_xlfn.XLOOKUP($A229&amp;$B229,'[2]产值及收款计划（2026）'!$A:$A&amp;'[2]产值及收款计划（2026）'!$B:$B,'[2]产值及收款计划（2026）'!DD:DD)</f>
        <v>0</v>
      </c>
      <c r="DE229" s="256" cm="1">
        <f t="array" aca="1" ref="DE229" ca="1">_xlfn.XLOOKUP($A229&amp;$B229,'[2]产值及收款计划（2026）'!$A:$A&amp;'[2]产值及收款计划（2026）'!$B:$B,'[2]产值及收款计划（2026）'!DE:DE)</f>
        <v>0</v>
      </c>
      <c r="DF229" s="256" cm="1">
        <f t="array" aca="1" ref="DF229" ca="1">_xlfn.XLOOKUP($A229&amp;$B229,'[2]产值及收款计划（2026）'!$A:$A&amp;'[2]产值及收款计划（2026）'!$B:$B,'[2]产值及收款计划（2026）'!DF:DF)</f>
        <v>0</v>
      </c>
      <c r="DG229" s="256" cm="1">
        <f t="array" aca="1" ref="DG229" ca="1">_xlfn.XLOOKUP($A229&amp;$B229,'[2]产值及收款计划（2026）'!$A:$A&amp;'[2]产值及收款计划（2026）'!$B:$B,'[2]产值及收款计划（2026）'!DG:DG)</f>
        <v>0</v>
      </c>
      <c r="DH229" s="256" cm="1">
        <f t="array" aca="1" ref="DH229" ca="1">_xlfn.XLOOKUP($A229&amp;$B229,'[2]产值及收款计划（2026）'!$A:$A&amp;'[2]产值及收款计划（2026）'!$B:$B,'[2]产值及收款计划（2026）'!DH:DH)</f>
        <v>0</v>
      </c>
      <c r="DI229" s="256" cm="1">
        <f t="array" aca="1" ref="DI229" ca="1">_xlfn.XLOOKUP($A229&amp;$B229,'[2]产值及收款计划（2026）'!$A:$A&amp;'[2]产值及收款计划（2026）'!$B:$B,'[2]产值及收款计划（2026）'!DI:DI)</f>
        <v>0</v>
      </c>
      <c r="DJ229" s="256" cm="1">
        <f t="array" aca="1" ref="DJ229" ca="1">_xlfn.XLOOKUP($A229&amp;$B229,'[2]产值及收款计划（2026）'!$A:$A&amp;'[2]产值及收款计划（2026）'!$B:$B,'[2]产值及收款计划（2026）'!DJ:DJ)</f>
        <v>0</v>
      </c>
      <c r="DK229" s="256" cm="1">
        <f t="array" aca="1" ref="DK229" ca="1">_xlfn.XLOOKUP($A229&amp;$B229,'[2]产值及收款计划（2026）'!$A:$A&amp;'[2]产值及收款计划（2026）'!$B:$B,'[2]产值及收款计划（2026）'!DK:DK)</f>
        <v>0</v>
      </c>
      <c r="DL229" s="256" cm="1">
        <f t="array" aca="1" ref="DL229" ca="1">_xlfn.XLOOKUP($A229&amp;$B229,'[2]产值及收款计划（2026）'!$A:$A&amp;'[2]产值及收款计划（2026）'!$B:$B,'[2]产值及收款计划（2026）'!DL:DL)</f>
        <v>0</v>
      </c>
      <c r="DM229" s="264"/>
      <c r="DN229" s="250"/>
    </row>
    <row r="230" spans="1:118" ht="20.25" x14ac:dyDescent="0.15">
      <c r="A230" s="254">
        <f t="shared" ca="1" si="15"/>
        <v>49</v>
      </c>
      <c r="B230" s="254" t="s">
        <v>26</v>
      </c>
      <c r="C230" s="255" t="str" cm="1">
        <f t="array" aca="1" ref="C230" ca="1">_xlfn.XLOOKUP($A230&amp;$B230,'[2]产值及收款计划（2026）'!$A:$A&amp;'[2]产值及收款计划（2026）'!$B:$B,'[2]产值及收款计划（2026）'!C:C)</f>
        <v>ZHT2023111000133</v>
      </c>
      <c r="D230" s="255" t="str" cm="1">
        <f t="array" aca="1" ref="D230" ca="1">_xlfn.XLOOKUP($A230&amp;$B230,'[2]产值及收款计划（2026）'!$A:$A&amp;'[2]产值及收款计划（2026）'!$B:$B,'[2]产值及收款计划（2026）'!D:D)</f>
        <v>春申湖快速路智慧运维管理平台服务(二期)</v>
      </c>
      <c r="E230" s="256" cm="1">
        <f t="array" aca="1" ref="E230" ca="1">_xlfn.XLOOKUP($A230&amp;$B230,'[2]产值及收款计划（2026）'!$A:$A&amp;'[2]产值及收款计划（2026）'!$B:$B,'[2]产值及收款计划（2026）'!E:E)</f>
        <v>30.78</v>
      </c>
      <c r="F230" s="256" cm="1">
        <f t="array" aca="1" ref="F230" ca="1">_xlfn.XLOOKUP($A230&amp;$B230,'[2]产值及收款计划（2026）'!$A:$A&amp;'[2]产值及收款计划（2026）'!$B:$B,'[2]产值及收款计划（2026）'!F:F)</f>
        <v>30.78</v>
      </c>
      <c r="G230" s="256" cm="1">
        <f t="array" aca="1" ref="G230" ca="1">_xlfn.XLOOKUP($A230&amp;$B230,'[2]产值及收款计划（2026）'!$A:$A&amp;'[2]产值及收款计划（2026）'!$B:$B,'[2]产值及收款计划（2026）'!G:G)</f>
        <v>30.78</v>
      </c>
      <c r="H230" s="256" cm="1">
        <f t="array" aca="1" ref="H230" ca="1">_xlfn.XLOOKUP($A230&amp;$B230,'[2]产值及收款计划（2026）'!$A:$A&amp;'[2]产值及收款计划（2026）'!$B:$B,'[2]产值及收款计划（2026）'!H:H)</f>
        <v>30.78</v>
      </c>
      <c r="I230" s="257" cm="1">
        <f t="array" aca="1" ref="I230" ca="1">_xlfn.XLOOKUP($A230&amp;$B230,'[2]产值及收款计划（2026）'!$A:$A&amp;'[2]产值及收款计划（2026）'!$B:$B,'[2]产值及收款计划（2026）'!I:I)</f>
        <v>1</v>
      </c>
      <c r="J230" s="258" cm="1">
        <f t="array" aca="1" ref="J230" ca="1">_xlfn.XLOOKUP($A230&amp;$B230,'[2]产值及收款计划（2026）'!$A:$A&amp;'[2]产值及收款计划（2026）'!$B:$B,'[2]产值及收款计划（2026）'!J:J)</f>
        <v>0.06</v>
      </c>
      <c r="K230" s="256" cm="1">
        <f t="array" aca="1" ref="K230" ca="1">_xlfn.XLOOKUP($A230&amp;$B230,'[2]产值及收款计划（2026）'!$A:$A&amp;'[2]产值及收款计划（2026）'!$B:$B,'[2]产值及收款计划（2026）'!K:K)</f>
        <v>0</v>
      </c>
      <c r="L230" s="256" cm="1">
        <f t="array" aca="1" ref="L230" ca="1">_xlfn.XLOOKUP($A230&amp;$B230,'[2]产值及收款计划（2026）'!$A:$A&amp;'[2]产值及收款计划（2026）'!$B:$B,'[2]产值及收款计划（2026）'!L:L)</f>
        <v>0</v>
      </c>
      <c r="M230" s="256" t="str" cm="1">
        <f t="array" aca="1" ref="M230" ca="1">_xlfn.XLOOKUP($A230&amp;$B230,'[2]产值及收款计划（2026）'!$A:$A&amp;'[2]产值及收款计划（2026）'!$B:$B,'[2]产值及收款计划（2026）'!M:M)</f>
        <v>主导</v>
      </c>
      <c r="N230" s="256" t="str" cm="1">
        <f t="array" aca="1" ref="N230" ca="1">_xlfn.XLOOKUP($A230&amp;$B230,'[2]产值及收款计划（2026）'!$A:$A&amp;'[2]产值及收款计划（2026）'!$B:$B,'[2]产值及收款计划（2026）'!N:N)</f>
        <v>邱枫团队</v>
      </c>
      <c r="O230" s="256" t="str" cm="1">
        <f t="array" aca="1" ref="O230" ca="1">_xlfn.XLOOKUP($A230&amp;$B230,'[2]产值及收款计划（2026）'!$A:$A&amp;'[2]产值及收款计划（2026）'!$B:$B,'[2]产值及收款计划（2026）'!O:O)</f>
        <v>邱枫</v>
      </c>
      <c r="P230" s="255" t="str" cm="1">
        <f t="array" aca="1" ref="P230" ca="1">_xlfn.XLOOKUP($A230&amp;$B230,'[2]产值及收款计划（2026）'!$A:$A&amp;'[2]产值及收款计划（2026）'!$B:$B,'[2]产值及收款计划（2026）'!P:P)</f>
        <v>在建</v>
      </c>
      <c r="Q230" s="256" cm="1">
        <f t="array" aca="1" ref="Q230" ca="1">_xlfn.XLOOKUP($A230&amp;$B230,'[2]产值及收款计划（2026）'!$A:$A&amp;'[2]产值及收款计划（2026）'!$B:$B,'[2]产值及收款计划（2026）'!Q:Q)</f>
        <v>0</v>
      </c>
      <c r="R230" s="256" cm="1">
        <f t="array" aca="1" ref="R230" ca="1">_xlfn.XLOOKUP($A230&amp;$B230,'[2]产值及收款计划（2026）'!$A:$A&amp;'[2]产值及收款计划（2026）'!$B:$B,'[2]产值及收款计划（2026）'!R:R)</f>
        <v>0</v>
      </c>
      <c r="S230" s="256" cm="1">
        <f t="array" aca="1" ref="S230" ca="1">_xlfn.XLOOKUP($A230&amp;$B230,'[2]产值及收款计划（2026）'!$A:$A&amp;'[2]产值及收款计划（2026）'!$B:$B,'[2]产值及收款计划（2026）'!S:S)</f>
        <v>0</v>
      </c>
      <c r="T230" s="256" cm="1">
        <f t="array" aca="1" ref="T230" ca="1">_xlfn.XLOOKUP($A230&amp;$B230,'[2]产值及收款计划（2026）'!$A:$A&amp;'[2]产值及收款计划（2026）'!$B:$B,'[2]产值及收款计划（2026）'!T:T)</f>
        <v>29.241</v>
      </c>
      <c r="U230" s="256" cm="1">
        <f t="array" aca="1" ref="U230" ca="1">_xlfn.XLOOKUP($A230&amp;$B230,'[2]产值及收款计划（2026）'!$A:$A&amp;'[2]产值及收款计划（2026）'!$B:$B,'[2]产值及收款计划（2026）'!U:U)</f>
        <v>0</v>
      </c>
      <c r="V230" s="256" cm="1">
        <f t="array" aca="1" ref="V230" ca="1">_xlfn.XLOOKUP($A230&amp;$B230,'[2]产值及收款计划（2026）'!$A:$A&amp;'[2]产值及收款计划（2026）'!$B:$B,'[2]产值及收款计划（2026）'!V:V)</f>
        <v>1.5389999999999999</v>
      </c>
      <c r="W230" s="256" cm="1">
        <f t="array" aca="1" ref="W230" ca="1">_xlfn.XLOOKUP($A230&amp;$B230,'[2]产值及收款计划（2026）'!$A:$A&amp;'[2]产值及收款计划（2026）'!$B:$B,'[2]产值及收款计划（2026）'!W:W)</f>
        <v>0</v>
      </c>
      <c r="X230" s="256" cm="1">
        <f t="array" aca="1" ref="X230" ca="1">_xlfn.XLOOKUP($A230&amp;$B230,'[2]产值及收款计划（2026）'!$A:$A&amp;'[2]产值及收款计划（2026）'!$B:$B,'[2]产值及收款计划（2026）'!X:X)</f>
        <v>0</v>
      </c>
      <c r="Y230" s="256" cm="1">
        <f t="array" aca="1" ref="Y230" ca="1">_xlfn.XLOOKUP($A230&amp;$B230,'[2]产值及收款计划（2026）'!$A:$A&amp;'[2]产值及收款计划（2026）'!$B:$B,'[2]产值及收款计划（2026）'!Y:Y)</f>
        <v>0</v>
      </c>
      <c r="Z230" s="256" cm="1">
        <f t="array" aca="1" ref="Z230" ca="1">_xlfn.XLOOKUP($A230&amp;$B230,'[2]产值及收款计划（2026）'!$A:$A&amp;'[2]产值及收款计划（2026）'!$B:$B,'[2]产值及收款计划（2026）'!Z:Z)</f>
        <v>0</v>
      </c>
      <c r="AA230" s="256" cm="1">
        <f t="array" aca="1" ref="AA230" ca="1">_xlfn.XLOOKUP($A230&amp;$B230,'[2]产值及收款计划（2026）'!$A:$A&amp;'[2]产值及收款计划（2026）'!$B:$B,'[2]产值及收款计划（2026）'!AA:AA)</f>
        <v>0</v>
      </c>
      <c r="AB230" s="256" cm="1">
        <f t="array" aca="1" ref="AB230" ca="1">_xlfn.XLOOKUP($A230&amp;$B230,'[2]产值及收款计划（2026）'!$A:$A&amp;'[2]产值及收款计划（2026）'!$B:$B,'[2]产值及收款计划（2026）'!AB:AB)</f>
        <v>0</v>
      </c>
      <c r="AC230" s="256" cm="1">
        <f t="array" aca="1" ref="AC230" ca="1">_xlfn.XLOOKUP($A230&amp;$B230,'[2]产值及收款计划（2026）'!$A:$A&amp;'[2]产值及收款计划（2026）'!$B:$B,'[2]产值及收款计划（2026）'!AC:AC)</f>
        <v>0</v>
      </c>
      <c r="AD230" s="256" cm="1">
        <f t="array" aca="1" ref="AD230" ca="1">_xlfn.XLOOKUP($A230&amp;$B230,'[2]产值及收款计划（2026）'!$A:$A&amp;'[2]产值及收款计划（2026）'!$B:$B,'[2]产值及收款计划（2026）'!AD:AD)</f>
        <v>0</v>
      </c>
      <c r="AE230" s="256" cm="1">
        <f t="array" aca="1" ref="AE230" ca="1">_xlfn.XLOOKUP($A230&amp;$B230,'[2]产值及收款计划（2026）'!$A:$A&amp;'[2]产值及收款计划（2026）'!$B:$B,'[2]产值及收款计划（2026）'!AE:AE)</f>
        <v>0</v>
      </c>
      <c r="AF230" s="256" cm="1">
        <f t="array" aca="1" ref="AF230" ca="1">_xlfn.XLOOKUP($A230&amp;$B230,'[2]产值及收款计划（2026）'!$A:$A&amp;'[2]产值及收款计划（2026）'!$B:$B,'[2]产值及收款计划（2026）'!AF:AF)</f>
        <v>0</v>
      </c>
      <c r="AG230" s="256" cm="1">
        <f t="array" aca="1" ref="AG230" ca="1">_xlfn.XLOOKUP($A230&amp;$B230,'[2]产值及收款计划（2026）'!$A:$A&amp;'[2]产值及收款计划（2026）'!$B:$B,'[2]产值及收款计划（2026）'!AG:AG)</f>
        <v>0</v>
      </c>
      <c r="AH230" s="256" cm="1">
        <f t="array" aca="1" ref="AH230" ca="1">_xlfn.XLOOKUP($A230&amp;$B230,'[2]产值及收款计划（2026）'!$A:$A&amp;'[2]产值及收款计划（2026）'!$B:$B,'[2]产值及收款计划（2026）'!AH:AH)</f>
        <v>0</v>
      </c>
      <c r="AI230" s="256" cm="1">
        <f t="array" aca="1" ref="AI230" ca="1">_xlfn.XLOOKUP($A230&amp;$B230,'[2]产值及收款计划（2026）'!$A:$A&amp;'[2]产值及收款计划（2026）'!$B:$B,'[2]产值及收款计划（2026）'!AI:AI)</f>
        <v>0</v>
      </c>
      <c r="AJ230" s="256" cm="1">
        <f t="array" aca="1" ref="AJ230" ca="1">_xlfn.XLOOKUP($A230&amp;$B230,'[2]产值及收款计划（2026）'!$A:$A&amp;'[2]产值及收款计划（2026）'!$B:$B,'[2]产值及收款计划（2026）'!AJ:AJ)</f>
        <v>0</v>
      </c>
      <c r="AK230" s="256" cm="1">
        <f t="array" aca="1" ref="AK230" ca="1">_xlfn.XLOOKUP($A230&amp;$B230,'[2]产值及收款计划（2026）'!$A:$A&amp;'[2]产值及收款计划（2026）'!$B:$B,'[2]产值及收款计划（2026）'!AK:AK)</f>
        <v>0</v>
      </c>
      <c r="AL230" s="256" cm="1">
        <f t="array" aca="1" ref="AL230" ca="1">_xlfn.XLOOKUP($A230&amp;$B230,'[2]产值及收款计划（2026）'!$A:$A&amp;'[2]产值及收款计划（2026）'!$B:$B,'[2]产值及收款计划（2026）'!AL:AL)</f>
        <v>0</v>
      </c>
      <c r="AM230" s="263" t="e" cm="1">
        <f t="array" aca="1" ref="AM230" ca="1">_xlfn.LET(_xlpm.勾选月份状态数组,TRANSPOSE('PPT(12-15页）-TOP10'!$A$3:$A$14),_xlpm.选择数据区,IF('PPT(12-15页）-TOP10'!$E$3="收款",$BA230:$BL230,$AA230:$AL230),SUM(_xlfn._xlws.FILTER(_xlpm.选择数据区,_xlpm.勾选月份状态数组,"")))</f>
        <v>#NAME?</v>
      </c>
      <c r="AN230" s="256" t="e" cm="1">
        <f t="array" aca="1" ref="AN230" ca="1">_xlfn.LET(_xlpm.勾选月份状态数组,TRANSPOSE('PPT(12-15页）-TOP10'!$A$3:$A$14),_xlpm.选择数据区,IF('PPT(12-15页）-TOP10'!$E$3="收款",$DA230:$DL230,$CA230:$CL230),SUM(_xlfn._xlws.FILTER(_xlpm.选择数据区,_xlpm.勾选月份状态数组,"")))</f>
        <v>#NAME?</v>
      </c>
      <c r="AO230" s="256">
        <f ca="1">SUM(CA230:CC230)+SUM(AD230:AL230)</f>
        <v>0</v>
      </c>
      <c r="AP230" s="256"/>
      <c r="AQ230" s="256"/>
      <c r="AR230" s="256"/>
      <c r="AS230" s="256" cm="1">
        <f t="array" aca="1" ref="AS230" ca="1">_xlfn.XLOOKUP($A230&amp;$B230,'[2]产值及收款计划（2026）'!$A:$A&amp;'[2]产值及收款计划（2026）'!$B:$B,'[2]产值及收款计划（2026）'!AS:AS)</f>
        <v>0</v>
      </c>
      <c r="AT230" s="256" cm="1">
        <f t="array" aca="1" ref="AT230" ca="1">_xlfn.XLOOKUP($A230&amp;$B230,'[2]产值及收款计划（2026）'!$A:$A&amp;'[2]产值及收款计划（2026）'!$B:$B,'[2]产值及收款计划（2026）'!AT:AT)</f>
        <v>0</v>
      </c>
      <c r="AU230" s="256" cm="1">
        <f t="array" aca="1" ref="AU230" ca="1">_xlfn.XLOOKUP($A230&amp;$B230,'[2]产值及收款计划（2026）'!$A:$A&amp;'[2]产值及收款计划（2026）'!$B:$B,'[2]产值及收款计划（2026）'!AU:AU)</f>
        <v>0</v>
      </c>
      <c r="AV230" s="256" cm="1">
        <f t="array" aca="1" ref="AV230" ca="1">_xlfn.XLOOKUP($A230&amp;$B230,'[2]产值及收款计划（2026）'!$A:$A&amp;'[2]产值及收款计划（2026）'!$B:$B,'[2]产值及收款计划（2026）'!AV:AV)</f>
        <v>0</v>
      </c>
      <c r="AW230" s="256" cm="1">
        <f t="array" aca="1" ref="AW230" ca="1">_xlfn.XLOOKUP($A230&amp;$B230,'[2]产值及收款计划（2026）'!$A:$A&amp;'[2]产值及收款计划（2026）'!$B:$B,'[2]产值及收款计划（2026）'!AW:AW)</f>
        <v>0</v>
      </c>
      <c r="AX230" s="256" cm="1">
        <f t="array" aca="1" ref="AX230" ca="1">_xlfn.XLOOKUP($A230&amp;$B230,'[2]产值及收款计划（2026）'!$A:$A&amp;'[2]产值及收款计划（2026）'!$B:$B,'[2]产值及收款计划（2026）'!AX:AX)</f>
        <v>0</v>
      </c>
      <c r="AY230" s="256" cm="1">
        <f t="array" aca="1" ref="AY230" ca="1">_xlfn.XLOOKUP($A230&amp;$B230,'[2]产值及收款计划（2026）'!$A:$A&amp;'[2]产值及收款计划（2026）'!$B:$B,'[2]产值及收款计划（2026）'!AY:AY)</f>
        <v>30.78</v>
      </c>
      <c r="AZ230" s="256" cm="1">
        <f t="array" aca="1" ref="AZ230" ca="1">_xlfn.XLOOKUP($A230&amp;$B230,'[2]产值及收款计划（2026）'!$A:$A&amp;'[2]产值及收款计划（2026）'!$B:$B,'[2]产值及收款计划（2026）'!AZ:AZ)</f>
        <v>29.241</v>
      </c>
      <c r="BA230" s="256" cm="1">
        <f t="array" aca="1" ref="BA230" ca="1">_xlfn.XLOOKUP($A230&amp;$B230,'[2]产值及收款计划（2026）'!$A:$A&amp;'[2]产值及收款计划（2026）'!$B:$B,'[2]产值及收款计划（2026）'!BA:BA)</f>
        <v>0</v>
      </c>
      <c r="BB230" s="256" cm="1">
        <f t="array" aca="1" ref="BB230" ca="1">_xlfn.XLOOKUP($A230&amp;$B230,'[2]产值及收款计划（2026）'!$A:$A&amp;'[2]产值及收款计划（2026）'!$B:$B,'[2]产值及收款计划（2026）'!BB:BB)</f>
        <v>0</v>
      </c>
      <c r="BC230" s="256" cm="1">
        <f t="array" aca="1" ref="BC230" ca="1">_xlfn.XLOOKUP($A230&amp;$B230,'[2]产值及收款计划（2026）'!$A:$A&amp;'[2]产值及收款计划（2026）'!$B:$B,'[2]产值及收款计划（2026）'!BC:BC)</f>
        <v>0</v>
      </c>
      <c r="BD230" s="256" cm="1">
        <f t="array" aca="1" ref="BD230" ca="1">_xlfn.XLOOKUP($A230&amp;$B230,'[2]产值及收款计划（2026）'!$A:$A&amp;'[2]产值及收款计划（2026）'!$B:$B,'[2]产值及收款计划（2026）'!BD:BD)</f>
        <v>0</v>
      </c>
      <c r="BE230" s="256" cm="1">
        <f t="array" aca="1" ref="BE230" ca="1">_xlfn.XLOOKUP($A230&amp;$B230,'[2]产值及收款计划（2026）'!$A:$A&amp;'[2]产值及收款计划（2026）'!$B:$B,'[2]产值及收款计划（2026）'!BE:BE)</f>
        <v>0</v>
      </c>
      <c r="BF230" s="256" cm="1">
        <f t="array" aca="1" ref="BF230" ca="1">_xlfn.XLOOKUP($A230&amp;$B230,'[2]产值及收款计划（2026）'!$A:$A&amp;'[2]产值及收款计划（2026）'!$B:$B,'[2]产值及收款计划（2026）'!BF:BF)</f>
        <v>0</v>
      </c>
      <c r="BG230" s="256" cm="1">
        <f t="array" aca="1" ref="BG230" ca="1">_xlfn.XLOOKUP($A230&amp;$B230,'[2]产值及收款计划（2026）'!$A:$A&amp;'[2]产值及收款计划（2026）'!$B:$B,'[2]产值及收款计划（2026）'!BG:BG)</f>
        <v>0</v>
      </c>
      <c r="BH230" s="256" cm="1">
        <f t="array" aca="1" ref="BH230" ca="1">_xlfn.XLOOKUP($A230&amp;$B230,'[2]产值及收款计划（2026）'!$A:$A&amp;'[2]产值及收款计划（2026）'!$B:$B,'[2]产值及收款计划（2026）'!BH:BH)</f>
        <v>0</v>
      </c>
      <c r="BI230" s="256" cm="1">
        <f t="array" aca="1" ref="BI230" ca="1">_xlfn.XLOOKUP($A230&amp;$B230,'[2]产值及收款计划（2026）'!$A:$A&amp;'[2]产值及收款计划（2026）'!$B:$B,'[2]产值及收款计划（2026）'!BI:BI)</f>
        <v>0</v>
      </c>
      <c r="BJ230" s="256" cm="1">
        <f t="array" aca="1" ref="BJ230" ca="1">_xlfn.XLOOKUP($A230&amp;$B230,'[2]产值及收款计划（2026）'!$A:$A&amp;'[2]产值及收款计划（2026）'!$B:$B,'[2]产值及收款计划（2026）'!BJ:BJ)</f>
        <v>0</v>
      </c>
      <c r="BK230" s="256" cm="1">
        <f t="array" aca="1" ref="BK230" ca="1">_xlfn.XLOOKUP($A230&amp;$B230,'[2]产值及收款计划（2026）'!$A:$A&amp;'[2]产值及收款计划（2026）'!$B:$B,'[2]产值及收款计划（2026）'!BK:BK)</f>
        <v>0</v>
      </c>
      <c r="BL230" s="256" cm="1">
        <f t="array" aca="1" ref="BL230" ca="1">_xlfn.XLOOKUP($A230&amp;$B230,'[2]产值及收款计划（2026）'!$A:$A&amp;'[2]产值及收款计划（2026）'!$B:$B,'[2]产值及收款计划（2026）'!BL:BL)</f>
        <v>0</v>
      </c>
      <c r="BM230" s="256"/>
      <c r="BN230" s="256"/>
      <c r="BO230" s="256"/>
      <c r="BP230" s="256"/>
      <c r="BQ230" s="255" t="str" cm="1">
        <f t="array" aca="1" ref="BQ230" ca="1">_xlfn.XLOOKUP($A230&amp;$B230,'[2]产值及收款计划（2026）'!$A:$A&amp;'[2]产值及收款计划（2026）'!$B:$B,'[2]产值及收款计划（2026）'!BQ:BQ)</f>
        <v>上海城建城市运营（集团）有限公司</v>
      </c>
      <c r="BR230" s="256" cm="1">
        <f t="array" aca="1" ref="BR230" ca="1">_xlfn.XLOOKUP($A230&amp;$B230,'[2]产值及收款计划（2026）'!$A:$A&amp;'[2]产值及收款计划（2026）'!$B:$B,'[2]产值及收款计划（2026）'!BR:BR)</f>
        <v>0</v>
      </c>
      <c r="CA230" s="256" cm="1">
        <f t="array" aca="1" ref="CA230" ca="1">_xlfn.XLOOKUP($A230&amp;$B230,'[2]产值及收款计划（2026）'!$A:$A&amp;'[2]产值及收款计划（2026）'!$B:$B,'[2]产值及收款计划（2026）'!CA:CA)</f>
        <v>0</v>
      </c>
      <c r="CB230" s="256" cm="1">
        <f t="array" aca="1" ref="CB230" ca="1">_xlfn.XLOOKUP($A230&amp;$B230,'[2]产值及收款计划（2026）'!$A:$A&amp;'[2]产值及收款计划（2026）'!$B:$B,'[2]产值及收款计划（2026）'!CB:CB)</f>
        <v>0</v>
      </c>
      <c r="CC230" s="256" cm="1">
        <f t="array" aca="1" ref="CC230" ca="1">_xlfn.XLOOKUP($A230&amp;$B230,'[2]产值及收款计划（2026）'!$A:$A&amp;'[2]产值及收款计划（2026）'!$B:$B,'[2]产值及收款计划（2026）'!CC:CC)</f>
        <v>0</v>
      </c>
      <c r="CD230" s="256" cm="1">
        <f t="array" aca="1" ref="CD230" ca="1">_xlfn.XLOOKUP($A230&amp;$B230,'[2]产值及收款计划（2026）'!$A:$A&amp;'[2]产值及收款计划（2026）'!$B:$B,'[2]产值及收款计划（2026）'!CD:CD)</f>
        <v>0</v>
      </c>
      <c r="CE230" s="256" cm="1">
        <f t="array" aca="1" ref="CE230" ca="1">_xlfn.XLOOKUP($A230&amp;$B230,'[2]产值及收款计划（2026）'!$A:$A&amp;'[2]产值及收款计划（2026）'!$B:$B,'[2]产值及收款计划（2026）'!CE:CE)</f>
        <v>0</v>
      </c>
      <c r="CF230" s="256" cm="1">
        <f t="array" aca="1" ref="CF230" ca="1">_xlfn.XLOOKUP($A230&amp;$B230,'[2]产值及收款计划（2026）'!$A:$A&amp;'[2]产值及收款计划（2026）'!$B:$B,'[2]产值及收款计划（2026）'!CF:CF)</f>
        <v>0</v>
      </c>
      <c r="CG230" s="256" cm="1">
        <f t="array" aca="1" ref="CG230" ca="1">_xlfn.XLOOKUP($A230&amp;$B230,'[2]产值及收款计划（2026）'!$A:$A&amp;'[2]产值及收款计划（2026）'!$B:$B,'[2]产值及收款计划（2026）'!CG:CG)</f>
        <v>0</v>
      </c>
      <c r="CH230" s="256" cm="1">
        <f t="array" aca="1" ref="CH230" ca="1">_xlfn.XLOOKUP($A230&amp;$B230,'[2]产值及收款计划（2026）'!$A:$A&amp;'[2]产值及收款计划（2026）'!$B:$B,'[2]产值及收款计划（2026）'!CH:CH)</f>
        <v>0</v>
      </c>
      <c r="CI230" s="256" cm="1">
        <f t="array" aca="1" ref="CI230" ca="1">_xlfn.XLOOKUP($A230&amp;$B230,'[2]产值及收款计划（2026）'!$A:$A&amp;'[2]产值及收款计划（2026）'!$B:$B,'[2]产值及收款计划（2026）'!CI:CI)</f>
        <v>0</v>
      </c>
      <c r="CJ230" s="256" cm="1">
        <f t="array" aca="1" ref="CJ230" ca="1">_xlfn.XLOOKUP($A230&amp;$B230,'[2]产值及收款计划（2026）'!$A:$A&amp;'[2]产值及收款计划（2026）'!$B:$B,'[2]产值及收款计划（2026）'!CJ:CJ)</f>
        <v>0</v>
      </c>
      <c r="CK230" s="256" cm="1">
        <f t="array" aca="1" ref="CK230" ca="1">_xlfn.XLOOKUP($A230&amp;$B230,'[2]产值及收款计划（2026）'!$A:$A&amp;'[2]产值及收款计划（2026）'!$B:$B,'[2]产值及收款计划（2026）'!CK:CK)</f>
        <v>0</v>
      </c>
      <c r="CL230" s="256" cm="1">
        <f t="array" aca="1" ref="CL230" ca="1">_xlfn.XLOOKUP($A230&amp;$B230,'[2]产值及收款计划（2026）'!$A:$A&amp;'[2]产值及收款计划（2026）'!$B:$B,'[2]产值及收款计划（2026）'!CL:CL)</f>
        <v>0</v>
      </c>
      <c r="DA230" s="256" cm="1">
        <f t="array" aca="1" ref="DA230" ca="1">_xlfn.XLOOKUP($A230&amp;$B230,'[2]产值及收款计划（2026）'!$A:$A&amp;'[2]产值及收款计划（2026）'!$B:$B,'[2]产值及收款计划（2026）'!DA:DA)</f>
        <v>0</v>
      </c>
      <c r="DB230" s="256" cm="1">
        <f t="array" aca="1" ref="DB230" ca="1">_xlfn.XLOOKUP($A230&amp;$B230,'[2]产值及收款计划（2026）'!$A:$A&amp;'[2]产值及收款计划（2026）'!$B:$B,'[2]产值及收款计划（2026）'!DB:DB)</f>
        <v>0</v>
      </c>
      <c r="DC230" s="256" cm="1">
        <f t="array" aca="1" ref="DC230" ca="1">_xlfn.XLOOKUP($A230&amp;$B230,'[2]产值及收款计划（2026）'!$A:$A&amp;'[2]产值及收款计划（2026）'!$B:$B,'[2]产值及收款计划（2026）'!DC:DC)</f>
        <v>0</v>
      </c>
      <c r="DD230" s="256" cm="1">
        <f t="array" aca="1" ref="DD230" ca="1">_xlfn.XLOOKUP($A230&amp;$B230,'[2]产值及收款计划（2026）'!$A:$A&amp;'[2]产值及收款计划（2026）'!$B:$B,'[2]产值及收款计划（2026）'!DD:DD)</f>
        <v>0</v>
      </c>
      <c r="DE230" s="256" cm="1">
        <f t="array" aca="1" ref="DE230" ca="1">_xlfn.XLOOKUP($A230&amp;$B230,'[2]产值及收款计划（2026）'!$A:$A&amp;'[2]产值及收款计划（2026）'!$B:$B,'[2]产值及收款计划（2026）'!DE:DE)</f>
        <v>0</v>
      </c>
      <c r="DF230" s="256" cm="1">
        <f t="array" aca="1" ref="DF230" ca="1">_xlfn.XLOOKUP($A230&amp;$B230,'[2]产值及收款计划（2026）'!$A:$A&amp;'[2]产值及收款计划（2026）'!$B:$B,'[2]产值及收款计划（2026）'!DF:DF)</f>
        <v>0</v>
      </c>
      <c r="DG230" s="256" cm="1">
        <f t="array" aca="1" ref="DG230" ca="1">_xlfn.XLOOKUP($A230&amp;$B230,'[2]产值及收款计划（2026）'!$A:$A&amp;'[2]产值及收款计划（2026）'!$B:$B,'[2]产值及收款计划（2026）'!DG:DG)</f>
        <v>0</v>
      </c>
      <c r="DH230" s="256" cm="1">
        <f t="array" aca="1" ref="DH230" ca="1">_xlfn.XLOOKUP($A230&amp;$B230,'[2]产值及收款计划（2026）'!$A:$A&amp;'[2]产值及收款计划（2026）'!$B:$B,'[2]产值及收款计划（2026）'!DH:DH)</f>
        <v>0</v>
      </c>
      <c r="DI230" s="256" cm="1">
        <f t="array" aca="1" ref="DI230" ca="1">_xlfn.XLOOKUP($A230&amp;$B230,'[2]产值及收款计划（2026）'!$A:$A&amp;'[2]产值及收款计划（2026）'!$B:$B,'[2]产值及收款计划（2026）'!DI:DI)</f>
        <v>0</v>
      </c>
      <c r="DJ230" s="256" cm="1">
        <f t="array" aca="1" ref="DJ230" ca="1">_xlfn.XLOOKUP($A230&amp;$B230,'[2]产值及收款计划（2026）'!$A:$A&amp;'[2]产值及收款计划（2026）'!$B:$B,'[2]产值及收款计划（2026）'!DJ:DJ)</f>
        <v>0</v>
      </c>
      <c r="DK230" s="256" cm="1">
        <f t="array" aca="1" ref="DK230" ca="1">_xlfn.XLOOKUP($A230&amp;$B230,'[2]产值及收款计划（2026）'!$A:$A&amp;'[2]产值及收款计划（2026）'!$B:$B,'[2]产值及收款计划（2026）'!DK:DK)</f>
        <v>0</v>
      </c>
      <c r="DL230" s="256" cm="1">
        <f t="array" aca="1" ref="DL230" ca="1">_xlfn.XLOOKUP($A230&amp;$B230,'[2]产值及收款计划（2026）'!$A:$A&amp;'[2]产值及收款计划（2026）'!$B:$B,'[2]产值及收款计划（2026）'!DL:DL)</f>
        <v>0</v>
      </c>
      <c r="DM230" s="264"/>
      <c r="DN230" s="250"/>
    </row>
    <row r="231" spans="1:118" ht="20.25" x14ac:dyDescent="0.15">
      <c r="A231" s="254">
        <f t="shared" ca="1" si="15"/>
        <v>50</v>
      </c>
      <c r="B231" s="254" t="s">
        <v>26</v>
      </c>
      <c r="C231" s="255" t="str" cm="1">
        <f t="array" aca="1" ref="C231" ca="1">_xlfn.XLOOKUP($A231&amp;$B231,'[2]产值及收款计划（2026）'!$A:$A&amp;'[2]产值及收款计划（2026）'!$B:$B,'[2]产值及收款计划（2026）'!C:C)</f>
        <v>ZHT2023110100130</v>
      </c>
      <c r="D231" s="255" t="str" cm="1">
        <f t="array" aca="1" ref="D231" ca="1">_xlfn.XLOOKUP($A231&amp;$B231,'[2]产值及收款计划（2026）'!$A:$A&amp;'[2]产值及收款计划（2026）'!$B:$B,'[2]产值及收款计划（2026）'!D:D)</f>
        <v>嘉善县公路数字化智能管养大屏三期开发</v>
      </c>
      <c r="E231" s="256" cm="1">
        <f t="array" aca="1" ref="E231" ca="1">_xlfn.XLOOKUP($A231&amp;$B231,'[2]产值及收款计划（2026）'!$A:$A&amp;'[2]产值及收款计划（2026）'!$B:$B,'[2]产值及收款计划（2026）'!E:E)</f>
        <v>16.7</v>
      </c>
      <c r="F231" s="256" cm="1">
        <f t="array" aca="1" ref="F231" ca="1">_xlfn.XLOOKUP($A231&amp;$B231,'[2]产值及收款计划（2026）'!$A:$A&amp;'[2]产值及收款计划（2026）'!$B:$B,'[2]产值及收款计划（2026）'!F:F)</f>
        <v>16.7</v>
      </c>
      <c r="G231" s="256" cm="1">
        <f t="array" aca="1" ref="G231" ca="1">_xlfn.XLOOKUP($A231&amp;$B231,'[2]产值及收款计划（2026）'!$A:$A&amp;'[2]产值及收款计划（2026）'!$B:$B,'[2]产值及收款计划（2026）'!G:G)</f>
        <v>16.7</v>
      </c>
      <c r="H231" s="256" cm="1">
        <f t="array" aca="1" ref="H231" ca="1">_xlfn.XLOOKUP($A231&amp;$B231,'[2]产值及收款计划（2026）'!$A:$A&amp;'[2]产值及收款计划（2026）'!$B:$B,'[2]产值及收款计划（2026）'!H:H)</f>
        <v>16.7</v>
      </c>
      <c r="I231" s="257" cm="1">
        <f t="array" aca="1" ref="I231" ca="1">_xlfn.XLOOKUP($A231&amp;$B231,'[2]产值及收款计划（2026）'!$A:$A&amp;'[2]产值及收款计划（2026）'!$B:$B,'[2]产值及收款计划（2026）'!I:I)</f>
        <v>1</v>
      </c>
      <c r="J231" s="258" cm="1">
        <f t="array" aca="1" ref="J231" ca="1">_xlfn.XLOOKUP($A231&amp;$B231,'[2]产值及收款计划（2026）'!$A:$A&amp;'[2]产值及收款计划（2026）'!$B:$B,'[2]产值及收款计划（2026）'!J:J)</f>
        <v>0.06</v>
      </c>
      <c r="K231" s="256" cm="1">
        <f t="array" aca="1" ref="K231" ca="1">_xlfn.XLOOKUP($A231&amp;$B231,'[2]产值及收款计划（2026）'!$A:$A&amp;'[2]产值及收款计划（2026）'!$B:$B,'[2]产值及收款计划（2026）'!K:K)</f>
        <v>0</v>
      </c>
      <c r="L231" s="256" cm="1">
        <f t="array" aca="1" ref="L231" ca="1">_xlfn.XLOOKUP($A231&amp;$B231,'[2]产值及收款计划（2026）'!$A:$A&amp;'[2]产值及收款计划（2026）'!$B:$B,'[2]产值及收款计划（2026）'!L:L)</f>
        <v>0</v>
      </c>
      <c r="M231" s="256" t="str" cm="1">
        <f t="array" aca="1" ref="M231" ca="1">_xlfn.XLOOKUP($A231&amp;$B231,'[2]产值及收款计划（2026）'!$A:$A&amp;'[2]产值及收款计划（2026）'!$B:$B,'[2]产值及收款计划（2026）'!M:M)</f>
        <v>主导</v>
      </c>
      <c r="N231" s="256" t="str" cm="1">
        <f t="array" aca="1" ref="N231" ca="1">_xlfn.XLOOKUP($A231&amp;$B231,'[2]产值及收款计划（2026）'!$A:$A&amp;'[2]产值及收款计划（2026）'!$B:$B,'[2]产值及收款计划（2026）'!N:N)</f>
        <v>贺一玮团队</v>
      </c>
      <c r="O231" s="256" t="str" cm="1">
        <f t="array" aca="1" ref="O231" ca="1">_xlfn.XLOOKUP($A231&amp;$B231,'[2]产值及收款计划（2026）'!$A:$A&amp;'[2]产值及收款计划（2026）'!$B:$B,'[2]产值及收款计划（2026）'!O:O)</f>
        <v>贺一玮</v>
      </c>
      <c r="P231" s="255" t="str" cm="1">
        <f t="array" aca="1" ref="P231" ca="1">_xlfn.XLOOKUP($A231&amp;$B231,'[2]产值及收款计划（2026）'!$A:$A&amp;'[2]产值及收款计划（2026）'!$B:$B,'[2]产值及收款计划（2026）'!P:P)</f>
        <v>在建</v>
      </c>
      <c r="Q231" s="256" cm="1">
        <f t="array" aca="1" ref="Q231" ca="1">_xlfn.XLOOKUP($A231&amp;$B231,'[2]产值及收款计划（2026）'!$A:$A&amp;'[2]产值及收款计划（2026）'!$B:$B,'[2]产值及收款计划（2026）'!Q:Q)</f>
        <v>0</v>
      </c>
      <c r="R231" s="256" cm="1">
        <f t="array" aca="1" ref="R231" ca="1">_xlfn.XLOOKUP($A231&amp;$B231,'[2]产值及收款计划（2026）'!$A:$A&amp;'[2]产值及收款计划（2026）'!$B:$B,'[2]产值及收款计划（2026）'!R:R)</f>
        <v>0</v>
      </c>
      <c r="S231" s="256" cm="1">
        <f t="array" aca="1" ref="S231" ca="1">_xlfn.XLOOKUP($A231&amp;$B231,'[2]产值及收款计划（2026）'!$A:$A&amp;'[2]产值及收款计划（2026）'!$B:$B,'[2]产值及收款计划（2026）'!S:S)</f>
        <v>0</v>
      </c>
      <c r="T231" s="256" cm="1">
        <f t="array" aca="1" ref="T231" ca="1">_xlfn.XLOOKUP($A231&amp;$B231,'[2]产值及收款计划（2026）'!$A:$A&amp;'[2]产值及收款计划（2026）'!$B:$B,'[2]产值及收款计划（2026）'!T:T)</f>
        <v>0</v>
      </c>
      <c r="U231" s="256" cm="1">
        <f t="array" aca="1" ref="U231" ca="1">_xlfn.XLOOKUP($A231&amp;$B231,'[2]产值及收款计划（2026）'!$A:$A&amp;'[2]产值及收款计划（2026）'!$B:$B,'[2]产值及收款计划（2026）'!U:U)</f>
        <v>0</v>
      </c>
      <c r="V231" s="256" cm="1">
        <f t="array" aca="1" ref="V231" ca="1">_xlfn.XLOOKUP($A231&amp;$B231,'[2]产值及收款计划（2026）'!$A:$A&amp;'[2]产值及收款计划（2026）'!$B:$B,'[2]产值及收款计划（2026）'!V:V)</f>
        <v>16.7</v>
      </c>
      <c r="W231" s="256" cm="1">
        <f t="array" aca="1" ref="W231" ca="1">_xlfn.XLOOKUP($A231&amp;$B231,'[2]产值及收款计划（2026）'!$A:$A&amp;'[2]产值及收款计划（2026）'!$B:$B,'[2]产值及收款计划（2026）'!W:W)</f>
        <v>0</v>
      </c>
      <c r="X231" s="256" cm="1">
        <f t="array" aca="1" ref="X231" ca="1">_xlfn.XLOOKUP($A231&amp;$B231,'[2]产值及收款计划（2026）'!$A:$A&amp;'[2]产值及收款计划（2026）'!$B:$B,'[2]产值及收款计划（2026）'!X:X)</f>
        <v>0</v>
      </c>
      <c r="Y231" s="256" cm="1">
        <f t="array" aca="1" ref="Y231" ca="1">_xlfn.XLOOKUP($A231&amp;$B231,'[2]产值及收款计划（2026）'!$A:$A&amp;'[2]产值及收款计划（2026）'!$B:$B,'[2]产值及收款计划（2026）'!Y:Y)</f>
        <v>0</v>
      </c>
      <c r="Z231" s="256" cm="1">
        <f t="array" aca="1" ref="Z231" ca="1">_xlfn.XLOOKUP($A231&amp;$B231,'[2]产值及收款计划（2026）'!$A:$A&amp;'[2]产值及收款计划（2026）'!$B:$B,'[2]产值及收款计划（2026）'!Z:Z)</f>
        <v>0</v>
      </c>
      <c r="AA231" s="256" cm="1">
        <f t="array" aca="1" ref="AA231" ca="1">_xlfn.XLOOKUP($A231&amp;$B231,'[2]产值及收款计划（2026）'!$A:$A&amp;'[2]产值及收款计划（2026）'!$B:$B,'[2]产值及收款计划（2026）'!AA:AA)</f>
        <v>0</v>
      </c>
      <c r="AB231" s="256" cm="1">
        <f t="array" aca="1" ref="AB231" ca="1">_xlfn.XLOOKUP($A231&amp;$B231,'[2]产值及收款计划（2026）'!$A:$A&amp;'[2]产值及收款计划（2026）'!$B:$B,'[2]产值及收款计划（2026）'!AB:AB)</f>
        <v>0</v>
      </c>
      <c r="AC231" s="256" cm="1">
        <f t="array" aca="1" ref="AC231" ca="1">_xlfn.XLOOKUP($A231&amp;$B231,'[2]产值及收款计划（2026）'!$A:$A&amp;'[2]产值及收款计划（2026）'!$B:$B,'[2]产值及收款计划（2026）'!AC:AC)</f>
        <v>0</v>
      </c>
      <c r="AD231" s="256" cm="1">
        <f t="array" aca="1" ref="AD231" ca="1">_xlfn.XLOOKUP($A231&amp;$B231,'[2]产值及收款计划（2026）'!$A:$A&amp;'[2]产值及收款计划（2026）'!$B:$B,'[2]产值及收款计划（2026）'!AD:AD)</f>
        <v>0</v>
      </c>
      <c r="AE231" s="256" cm="1">
        <f t="array" aca="1" ref="AE231" ca="1">_xlfn.XLOOKUP($A231&amp;$B231,'[2]产值及收款计划（2026）'!$A:$A&amp;'[2]产值及收款计划（2026）'!$B:$B,'[2]产值及收款计划（2026）'!AE:AE)</f>
        <v>0</v>
      </c>
      <c r="AF231" s="256" cm="1">
        <f t="array" aca="1" ref="AF231" ca="1">_xlfn.XLOOKUP($A231&amp;$B231,'[2]产值及收款计划（2026）'!$A:$A&amp;'[2]产值及收款计划（2026）'!$B:$B,'[2]产值及收款计划（2026）'!AF:AF)</f>
        <v>0</v>
      </c>
      <c r="AG231" s="256" cm="1">
        <f t="array" aca="1" ref="AG231" ca="1">_xlfn.XLOOKUP($A231&amp;$B231,'[2]产值及收款计划（2026）'!$A:$A&amp;'[2]产值及收款计划（2026）'!$B:$B,'[2]产值及收款计划（2026）'!AG:AG)</f>
        <v>0</v>
      </c>
      <c r="AH231" s="256" cm="1">
        <f t="array" aca="1" ref="AH231" ca="1">_xlfn.XLOOKUP($A231&amp;$B231,'[2]产值及收款计划（2026）'!$A:$A&amp;'[2]产值及收款计划（2026）'!$B:$B,'[2]产值及收款计划（2026）'!AH:AH)</f>
        <v>0</v>
      </c>
      <c r="AI231" s="256" cm="1">
        <f t="array" aca="1" ref="AI231" ca="1">_xlfn.XLOOKUP($A231&amp;$B231,'[2]产值及收款计划（2026）'!$A:$A&amp;'[2]产值及收款计划（2026）'!$B:$B,'[2]产值及收款计划（2026）'!AI:AI)</f>
        <v>0</v>
      </c>
      <c r="AJ231" s="256" cm="1">
        <f t="array" aca="1" ref="AJ231" ca="1">_xlfn.XLOOKUP($A231&amp;$B231,'[2]产值及收款计划（2026）'!$A:$A&amp;'[2]产值及收款计划（2026）'!$B:$B,'[2]产值及收款计划（2026）'!AJ:AJ)</f>
        <v>0</v>
      </c>
      <c r="AK231" s="256" cm="1">
        <f t="array" aca="1" ref="AK231" ca="1">_xlfn.XLOOKUP($A231&amp;$B231,'[2]产值及收款计划（2026）'!$A:$A&amp;'[2]产值及收款计划（2026）'!$B:$B,'[2]产值及收款计划（2026）'!AK:AK)</f>
        <v>0</v>
      </c>
      <c r="AL231" s="256" cm="1">
        <f t="array" aca="1" ref="AL231" ca="1">_xlfn.XLOOKUP($A231&amp;$B231,'[2]产值及收款计划（2026）'!$A:$A&amp;'[2]产值及收款计划（2026）'!$B:$B,'[2]产值及收款计划（2026）'!AL:AL)</f>
        <v>0</v>
      </c>
      <c r="AM231" s="263" t="e" cm="1">
        <f t="array" aca="1" ref="AM231" ca="1">_xlfn.LET(_xlpm.勾选月份状态数组,TRANSPOSE('PPT(12-15页）-TOP10'!$A$3:$A$14),_xlpm.选择数据区,IF('PPT(12-15页）-TOP10'!$E$3="收款",$BA231:$BL231,$AA231:$AL231),SUM(_xlfn._xlws.FILTER(_xlpm.选择数据区,_xlpm.勾选月份状态数组,"")))</f>
        <v>#NAME?</v>
      </c>
      <c r="AN231" s="256" t="e" cm="1">
        <f t="array" aca="1" ref="AN231" ca="1">_xlfn.LET(_xlpm.勾选月份状态数组,TRANSPOSE('PPT(12-15页）-TOP10'!$A$3:$A$14),_xlpm.选择数据区,IF('PPT(12-15页）-TOP10'!$E$3="收款",$DA231:$DL231,$CA231:$CL231),SUM(_xlfn._xlws.FILTER(_xlpm.选择数据区,_xlpm.勾选月份状态数组,"")))</f>
        <v>#NAME?</v>
      </c>
      <c r="AO231" s="256">
        <f ca="1">SUM(CA231:CC231)+SUM(AD231:AL231)</f>
        <v>0</v>
      </c>
      <c r="AP231" s="256"/>
      <c r="AQ231" s="256"/>
      <c r="AR231" s="256"/>
      <c r="AS231" s="256" cm="1">
        <f t="array" aca="1" ref="AS231" ca="1">_xlfn.XLOOKUP($A231&amp;$B231,'[2]产值及收款计划（2026）'!$A:$A&amp;'[2]产值及收款计划（2026）'!$B:$B,'[2]产值及收款计划（2026）'!AS:AS)</f>
        <v>0</v>
      </c>
      <c r="AT231" s="256" cm="1">
        <f t="array" aca="1" ref="AT231" ca="1">_xlfn.XLOOKUP($A231&amp;$B231,'[2]产值及收款计划（2026）'!$A:$A&amp;'[2]产值及收款计划（2026）'!$B:$B,'[2]产值及收款计划（2026）'!AT:AT)</f>
        <v>0</v>
      </c>
      <c r="AU231" s="256" cm="1">
        <f t="array" aca="1" ref="AU231" ca="1">_xlfn.XLOOKUP($A231&amp;$B231,'[2]产值及收款计划（2026）'!$A:$A&amp;'[2]产值及收款计划（2026）'!$B:$B,'[2]产值及收款计划（2026）'!AU:AU)</f>
        <v>0</v>
      </c>
      <c r="AV231" s="256" cm="1">
        <f t="array" aca="1" ref="AV231" ca="1">_xlfn.XLOOKUP($A231&amp;$B231,'[2]产值及收款计划（2026）'!$A:$A&amp;'[2]产值及收款计划（2026）'!$B:$B,'[2]产值及收款计划（2026）'!AV:AV)</f>
        <v>0</v>
      </c>
      <c r="AW231" s="256" cm="1">
        <f t="array" aca="1" ref="AW231" ca="1">_xlfn.XLOOKUP($A231&amp;$B231,'[2]产值及收款计划（2026）'!$A:$A&amp;'[2]产值及收款计划（2026）'!$B:$B,'[2]产值及收款计划（2026）'!AW:AW)</f>
        <v>5.01</v>
      </c>
      <c r="AX231" s="256" cm="1">
        <f t="array" aca="1" ref="AX231" ca="1">_xlfn.XLOOKUP($A231&amp;$B231,'[2]产值及收款计划（2026）'!$A:$A&amp;'[2]产值及收款计划（2026）'!$B:$B,'[2]产值及收款计划（2026）'!AX:AX)</f>
        <v>0</v>
      </c>
      <c r="AY231" s="256" cm="1">
        <f t="array" aca="1" ref="AY231" ca="1">_xlfn.XLOOKUP($A231&amp;$B231,'[2]产值及收款计划（2026）'!$A:$A&amp;'[2]产值及收款计划（2026）'!$B:$B,'[2]产值及收款计划（2026）'!AY:AY)</f>
        <v>11.69</v>
      </c>
      <c r="AZ231" s="256" cm="1">
        <f t="array" aca="1" ref="AZ231" ca="1">_xlfn.XLOOKUP($A231&amp;$B231,'[2]产值及收款计划（2026）'!$A:$A&amp;'[2]产值及收款计划（2026）'!$B:$B,'[2]产值及收款计划（2026）'!AZ:AZ)</f>
        <v>-5.01</v>
      </c>
      <c r="BA231" s="256" cm="1">
        <f t="array" aca="1" ref="BA231" ca="1">_xlfn.XLOOKUP($A231&amp;$B231,'[2]产值及收款计划（2026）'!$A:$A&amp;'[2]产值及收款计划（2026）'!$B:$B,'[2]产值及收款计划（2026）'!BA:BA)</f>
        <v>0</v>
      </c>
      <c r="BB231" s="256" cm="1">
        <f t="array" aca="1" ref="BB231" ca="1">_xlfn.XLOOKUP($A231&amp;$B231,'[2]产值及收款计划（2026）'!$A:$A&amp;'[2]产值及收款计划（2026）'!$B:$B,'[2]产值及收款计划（2026）'!BB:BB)</f>
        <v>0</v>
      </c>
      <c r="BC231" s="256" cm="1">
        <f t="array" aca="1" ref="BC231" ca="1">_xlfn.XLOOKUP($A231&amp;$B231,'[2]产值及收款计划（2026）'!$A:$A&amp;'[2]产值及收款计划（2026）'!$B:$B,'[2]产值及收款计划（2026）'!BC:BC)</f>
        <v>0</v>
      </c>
      <c r="BD231" s="256" cm="1">
        <f t="array" aca="1" ref="BD231" ca="1">_xlfn.XLOOKUP($A231&amp;$B231,'[2]产值及收款计划（2026）'!$A:$A&amp;'[2]产值及收款计划（2026）'!$B:$B,'[2]产值及收款计划（2026）'!BD:BD)</f>
        <v>0</v>
      </c>
      <c r="BE231" s="256" cm="1">
        <f t="array" aca="1" ref="BE231" ca="1">_xlfn.XLOOKUP($A231&amp;$B231,'[2]产值及收款计划（2026）'!$A:$A&amp;'[2]产值及收款计划（2026）'!$B:$B,'[2]产值及收款计划（2026）'!BE:BE)</f>
        <v>0</v>
      </c>
      <c r="BF231" s="256" cm="1">
        <f t="array" aca="1" ref="BF231" ca="1">_xlfn.XLOOKUP($A231&amp;$B231,'[2]产值及收款计划（2026）'!$A:$A&amp;'[2]产值及收款计划（2026）'!$B:$B,'[2]产值及收款计划（2026）'!BF:BF)</f>
        <v>0</v>
      </c>
      <c r="BG231" s="256" cm="1">
        <f t="array" aca="1" ref="BG231" ca="1">_xlfn.XLOOKUP($A231&amp;$B231,'[2]产值及收款计划（2026）'!$A:$A&amp;'[2]产值及收款计划（2026）'!$B:$B,'[2]产值及收款计划（2026）'!BG:BG)</f>
        <v>0</v>
      </c>
      <c r="BH231" s="256" cm="1">
        <f t="array" aca="1" ref="BH231" ca="1">_xlfn.XLOOKUP($A231&amp;$B231,'[2]产值及收款计划（2026）'!$A:$A&amp;'[2]产值及收款计划（2026）'!$B:$B,'[2]产值及收款计划（2026）'!BH:BH)</f>
        <v>0</v>
      </c>
      <c r="BI231" s="256" cm="1">
        <f t="array" aca="1" ref="BI231" ca="1">_xlfn.XLOOKUP($A231&amp;$B231,'[2]产值及收款计划（2026）'!$A:$A&amp;'[2]产值及收款计划（2026）'!$B:$B,'[2]产值及收款计划（2026）'!BI:BI)</f>
        <v>0</v>
      </c>
      <c r="BJ231" s="256" cm="1">
        <f t="array" aca="1" ref="BJ231" ca="1">_xlfn.XLOOKUP($A231&amp;$B231,'[2]产值及收款计划（2026）'!$A:$A&amp;'[2]产值及收款计划（2026）'!$B:$B,'[2]产值及收款计划（2026）'!BJ:BJ)</f>
        <v>0</v>
      </c>
      <c r="BK231" s="256" cm="1">
        <f t="array" aca="1" ref="BK231" ca="1">_xlfn.XLOOKUP($A231&amp;$B231,'[2]产值及收款计划（2026）'!$A:$A&amp;'[2]产值及收款计划（2026）'!$B:$B,'[2]产值及收款计划（2026）'!BK:BK)</f>
        <v>0</v>
      </c>
      <c r="BL231" s="256" cm="1">
        <f t="array" aca="1" ref="BL231" ca="1">_xlfn.XLOOKUP($A231&amp;$B231,'[2]产值及收款计划（2026）'!$A:$A&amp;'[2]产值及收款计划（2026）'!$B:$B,'[2]产值及收款计划（2026）'!BL:BL)</f>
        <v>0</v>
      </c>
      <c r="BM231" s="256"/>
      <c r="BN231" s="256"/>
      <c r="BO231" s="256"/>
      <c r="BP231" s="256"/>
      <c r="BQ231" s="255" t="str" cm="1">
        <f t="array" aca="1" ref="BQ231" ca="1">_xlfn.XLOOKUP($A231&amp;$B231,'[2]产值及收款计划（2026）'!$A:$A&amp;'[2]产值及收款计划（2026）'!$B:$B,'[2]产值及收款计划（2026）'!BQ:BQ)</f>
        <v>上海城建智慧城市运营管理有限公司</v>
      </c>
      <c r="BR231" s="256" t="str" cm="1">
        <f t="array" aca="1" ref="BR231" ca="1">_xlfn.XLOOKUP($A231&amp;$B231,'[2]产值及收款计划（2026）'!$A:$A&amp;'[2]产值及收款计划（2026）'!$B:$B,'[2]产值及收款计划（2026）'!BR:BR)</f>
        <v>合同暂停，收到预付款</v>
      </c>
      <c r="CA231" s="256" cm="1">
        <f t="array" aca="1" ref="CA231" ca="1">_xlfn.XLOOKUP($A231&amp;$B231,'[2]产值及收款计划（2026）'!$A:$A&amp;'[2]产值及收款计划（2026）'!$B:$B,'[2]产值及收款计划（2026）'!CA:CA)</f>
        <v>0</v>
      </c>
      <c r="CB231" s="256" cm="1">
        <f t="array" aca="1" ref="CB231" ca="1">_xlfn.XLOOKUP($A231&amp;$B231,'[2]产值及收款计划（2026）'!$A:$A&amp;'[2]产值及收款计划（2026）'!$B:$B,'[2]产值及收款计划（2026）'!CB:CB)</f>
        <v>0</v>
      </c>
      <c r="CC231" s="256" cm="1">
        <f t="array" aca="1" ref="CC231" ca="1">_xlfn.XLOOKUP($A231&amp;$B231,'[2]产值及收款计划（2026）'!$A:$A&amp;'[2]产值及收款计划（2026）'!$B:$B,'[2]产值及收款计划（2026）'!CC:CC)</f>
        <v>0</v>
      </c>
      <c r="CD231" s="256" cm="1">
        <f t="array" aca="1" ref="CD231" ca="1">_xlfn.XLOOKUP($A231&amp;$B231,'[2]产值及收款计划（2026）'!$A:$A&amp;'[2]产值及收款计划（2026）'!$B:$B,'[2]产值及收款计划（2026）'!CD:CD)</f>
        <v>0</v>
      </c>
      <c r="CE231" s="256" cm="1">
        <f t="array" aca="1" ref="CE231" ca="1">_xlfn.XLOOKUP($A231&amp;$B231,'[2]产值及收款计划（2026）'!$A:$A&amp;'[2]产值及收款计划（2026）'!$B:$B,'[2]产值及收款计划（2026）'!CE:CE)</f>
        <v>0</v>
      </c>
      <c r="CF231" s="256" cm="1">
        <f t="array" aca="1" ref="CF231" ca="1">_xlfn.XLOOKUP($A231&amp;$B231,'[2]产值及收款计划（2026）'!$A:$A&amp;'[2]产值及收款计划（2026）'!$B:$B,'[2]产值及收款计划（2026）'!CF:CF)</f>
        <v>0</v>
      </c>
      <c r="CG231" s="256" cm="1">
        <f t="array" aca="1" ref="CG231" ca="1">_xlfn.XLOOKUP($A231&amp;$B231,'[2]产值及收款计划（2026）'!$A:$A&amp;'[2]产值及收款计划（2026）'!$B:$B,'[2]产值及收款计划（2026）'!CG:CG)</f>
        <v>0</v>
      </c>
      <c r="CH231" s="256" cm="1">
        <f t="array" aca="1" ref="CH231" ca="1">_xlfn.XLOOKUP($A231&amp;$B231,'[2]产值及收款计划（2026）'!$A:$A&amp;'[2]产值及收款计划（2026）'!$B:$B,'[2]产值及收款计划（2026）'!CH:CH)</f>
        <v>0</v>
      </c>
      <c r="CI231" s="256" cm="1">
        <f t="array" aca="1" ref="CI231" ca="1">_xlfn.XLOOKUP($A231&amp;$B231,'[2]产值及收款计划（2026）'!$A:$A&amp;'[2]产值及收款计划（2026）'!$B:$B,'[2]产值及收款计划（2026）'!CI:CI)</f>
        <v>0</v>
      </c>
      <c r="CJ231" s="256" cm="1">
        <f t="array" aca="1" ref="CJ231" ca="1">_xlfn.XLOOKUP($A231&amp;$B231,'[2]产值及收款计划（2026）'!$A:$A&amp;'[2]产值及收款计划（2026）'!$B:$B,'[2]产值及收款计划（2026）'!CJ:CJ)</f>
        <v>0</v>
      </c>
      <c r="CK231" s="256" cm="1">
        <f t="array" aca="1" ref="CK231" ca="1">_xlfn.XLOOKUP($A231&amp;$B231,'[2]产值及收款计划（2026）'!$A:$A&amp;'[2]产值及收款计划（2026）'!$B:$B,'[2]产值及收款计划（2026）'!CK:CK)</f>
        <v>0</v>
      </c>
      <c r="CL231" s="256" cm="1">
        <f t="array" aca="1" ref="CL231" ca="1">_xlfn.XLOOKUP($A231&amp;$B231,'[2]产值及收款计划（2026）'!$A:$A&amp;'[2]产值及收款计划（2026）'!$B:$B,'[2]产值及收款计划（2026）'!CL:CL)</f>
        <v>0</v>
      </c>
      <c r="DA231" s="256" cm="1">
        <f t="array" aca="1" ref="DA231" ca="1">_xlfn.XLOOKUP($A231&amp;$B231,'[2]产值及收款计划（2026）'!$A:$A&amp;'[2]产值及收款计划（2026）'!$B:$B,'[2]产值及收款计划（2026）'!DA:DA)</f>
        <v>0</v>
      </c>
      <c r="DB231" s="256" cm="1">
        <f t="array" aca="1" ref="DB231" ca="1">_xlfn.XLOOKUP($A231&amp;$B231,'[2]产值及收款计划（2026）'!$A:$A&amp;'[2]产值及收款计划（2026）'!$B:$B,'[2]产值及收款计划（2026）'!DB:DB)</f>
        <v>0</v>
      </c>
      <c r="DC231" s="256" cm="1">
        <f t="array" aca="1" ref="DC231" ca="1">_xlfn.XLOOKUP($A231&amp;$B231,'[2]产值及收款计划（2026）'!$A:$A&amp;'[2]产值及收款计划（2026）'!$B:$B,'[2]产值及收款计划（2026）'!DC:DC)</f>
        <v>0</v>
      </c>
      <c r="DD231" s="256" cm="1">
        <f t="array" aca="1" ref="DD231" ca="1">_xlfn.XLOOKUP($A231&amp;$B231,'[2]产值及收款计划（2026）'!$A:$A&amp;'[2]产值及收款计划（2026）'!$B:$B,'[2]产值及收款计划（2026）'!DD:DD)</f>
        <v>0</v>
      </c>
      <c r="DE231" s="256" cm="1">
        <f t="array" aca="1" ref="DE231" ca="1">_xlfn.XLOOKUP($A231&amp;$B231,'[2]产值及收款计划（2026）'!$A:$A&amp;'[2]产值及收款计划（2026）'!$B:$B,'[2]产值及收款计划（2026）'!DE:DE)</f>
        <v>0</v>
      </c>
      <c r="DF231" s="256" cm="1">
        <f t="array" aca="1" ref="DF231" ca="1">_xlfn.XLOOKUP($A231&amp;$B231,'[2]产值及收款计划（2026）'!$A:$A&amp;'[2]产值及收款计划（2026）'!$B:$B,'[2]产值及收款计划（2026）'!DF:DF)</f>
        <v>0</v>
      </c>
      <c r="DG231" s="256" cm="1">
        <f t="array" aca="1" ref="DG231" ca="1">_xlfn.XLOOKUP($A231&amp;$B231,'[2]产值及收款计划（2026）'!$A:$A&amp;'[2]产值及收款计划（2026）'!$B:$B,'[2]产值及收款计划（2026）'!DG:DG)</f>
        <v>0</v>
      </c>
      <c r="DH231" s="256" cm="1">
        <f t="array" aca="1" ref="DH231" ca="1">_xlfn.XLOOKUP($A231&amp;$B231,'[2]产值及收款计划（2026）'!$A:$A&amp;'[2]产值及收款计划（2026）'!$B:$B,'[2]产值及收款计划（2026）'!DH:DH)</f>
        <v>0</v>
      </c>
      <c r="DI231" s="256" cm="1">
        <f t="array" aca="1" ref="DI231" ca="1">_xlfn.XLOOKUP($A231&amp;$B231,'[2]产值及收款计划（2026）'!$A:$A&amp;'[2]产值及收款计划（2026）'!$B:$B,'[2]产值及收款计划（2026）'!DI:DI)</f>
        <v>0</v>
      </c>
      <c r="DJ231" s="256" cm="1">
        <f t="array" aca="1" ref="DJ231" ca="1">_xlfn.XLOOKUP($A231&amp;$B231,'[2]产值及收款计划（2026）'!$A:$A&amp;'[2]产值及收款计划（2026）'!$B:$B,'[2]产值及收款计划（2026）'!DJ:DJ)</f>
        <v>0</v>
      </c>
      <c r="DK231" s="256" cm="1">
        <f t="array" aca="1" ref="DK231" ca="1">_xlfn.XLOOKUP($A231&amp;$B231,'[2]产值及收款计划（2026）'!$A:$A&amp;'[2]产值及收款计划（2026）'!$B:$B,'[2]产值及收款计划（2026）'!DK:DK)</f>
        <v>0</v>
      </c>
      <c r="DL231" s="256" cm="1">
        <f t="array" aca="1" ref="DL231" ca="1">_xlfn.XLOOKUP($A231&amp;$B231,'[2]产值及收款计划（2026）'!$A:$A&amp;'[2]产值及收款计划（2026）'!$B:$B,'[2]产值及收款计划（2026）'!DL:DL)</f>
        <v>0</v>
      </c>
      <c r="DM231" s="264"/>
      <c r="DN231" s="250"/>
    </row>
    <row r="232" spans="1:118" ht="20.25" x14ac:dyDescent="0.15">
      <c r="A232" s="254">
        <f t="shared" ca="1" si="15"/>
        <v>51</v>
      </c>
      <c r="B232" s="254" t="s">
        <v>26</v>
      </c>
      <c r="C232" s="255" t="str" cm="1">
        <f t="array" aca="1" ref="C232" ca="1">_xlfn.XLOOKUP($A232&amp;$B232,'[2]产值及收款计划（2026）'!$A:$A&amp;'[2]产值及收款计划（2026）'!$B:$B,'[2]产值及收款计划（2026）'!C:C)</f>
        <v>ZHT2024012300006</v>
      </c>
      <c r="D232" s="255" t="str" cm="1">
        <f t="array" aca="1" ref="D232" ca="1">_xlfn.XLOOKUP($A232&amp;$B232,'[2]产值及收款计划（2026）'!$A:$A&amp;'[2]产值及收款计划（2026）'!$B:$B,'[2]产值及收款计划（2026）'!D:D)</f>
        <v>临港全要素智慧管养项目三期建设项目</v>
      </c>
      <c r="E232" s="256" cm="1">
        <f t="array" aca="1" ref="E232" ca="1">_xlfn.XLOOKUP($A232&amp;$B232,'[2]产值及收款计划（2026）'!$A:$A&amp;'[2]产值及收款计划（2026）'!$B:$B,'[2]产值及收款计划（2026）'!E:E)</f>
        <v>28.82</v>
      </c>
      <c r="F232" s="256" cm="1">
        <f t="array" aca="1" ref="F232" ca="1">_xlfn.XLOOKUP($A232&amp;$B232,'[2]产值及收款计划（2026）'!$A:$A&amp;'[2]产值及收款计划（2026）'!$B:$B,'[2]产值及收款计划（2026）'!F:F)</f>
        <v>28.82</v>
      </c>
      <c r="G232" s="256" cm="1">
        <f t="array" aca="1" ref="G232" ca="1">_xlfn.XLOOKUP($A232&amp;$B232,'[2]产值及收款计划（2026）'!$A:$A&amp;'[2]产值及收款计划（2026）'!$B:$B,'[2]产值及收款计划（2026）'!G:G)</f>
        <v>28.82</v>
      </c>
      <c r="H232" s="256" cm="1">
        <f t="array" aca="1" ref="H232" ca="1">_xlfn.XLOOKUP($A232&amp;$B232,'[2]产值及收款计划（2026）'!$A:$A&amp;'[2]产值及收款计划（2026）'!$B:$B,'[2]产值及收款计划（2026）'!H:H)</f>
        <v>28.82</v>
      </c>
      <c r="I232" s="257" cm="1">
        <f t="array" aca="1" ref="I232" ca="1">_xlfn.XLOOKUP($A232&amp;$B232,'[2]产值及收款计划（2026）'!$A:$A&amp;'[2]产值及收款计划（2026）'!$B:$B,'[2]产值及收款计划（2026）'!I:I)</f>
        <v>1</v>
      </c>
      <c r="J232" s="258" cm="1">
        <f t="array" aca="1" ref="J232" ca="1">_xlfn.XLOOKUP($A232&amp;$B232,'[2]产值及收款计划（2026）'!$A:$A&amp;'[2]产值及收款计划（2026）'!$B:$B,'[2]产值及收款计划（2026）'!J:J)</f>
        <v>0.06</v>
      </c>
      <c r="K232" s="256" cm="1">
        <f t="array" aca="1" ref="K232" ca="1">_xlfn.XLOOKUP($A232&amp;$B232,'[2]产值及收款计划（2026）'!$A:$A&amp;'[2]产值及收款计划（2026）'!$B:$B,'[2]产值及收款计划（2026）'!K:K)</f>
        <v>0</v>
      </c>
      <c r="L232" s="256" cm="1">
        <f t="array" aca="1" ref="L232" ca="1">_xlfn.XLOOKUP($A232&amp;$B232,'[2]产值及收款计划（2026）'!$A:$A&amp;'[2]产值及收款计划（2026）'!$B:$B,'[2]产值及收款计划（2026）'!L:L)</f>
        <v>0</v>
      </c>
      <c r="M232" s="256" t="str" cm="1">
        <f t="array" aca="1" ref="M232" ca="1">_xlfn.XLOOKUP($A232&amp;$B232,'[2]产值及收款计划（2026）'!$A:$A&amp;'[2]产值及收款计划（2026）'!$B:$B,'[2]产值及收款计划（2026）'!M:M)</f>
        <v>主导</v>
      </c>
      <c r="N232" s="256" t="str" cm="1">
        <f t="array" aca="1" ref="N232" ca="1">_xlfn.XLOOKUP($A232&amp;$B232,'[2]产值及收款计划（2026）'!$A:$A&amp;'[2]产值及收款计划（2026）'!$B:$B,'[2]产值及收款计划（2026）'!N:N)</f>
        <v>贺一玮团队</v>
      </c>
      <c r="O232" s="256" t="str" cm="1">
        <f t="array" aca="1" ref="O232" ca="1">_xlfn.XLOOKUP($A232&amp;$B232,'[2]产值及收款计划（2026）'!$A:$A&amp;'[2]产值及收款计划（2026）'!$B:$B,'[2]产值及收款计划（2026）'!O:O)</f>
        <v>贺一玮</v>
      </c>
      <c r="P232" s="255" t="str" cm="1">
        <f t="array" aca="1" ref="P232" ca="1">_xlfn.XLOOKUP($A232&amp;$B232,'[2]产值及收款计划（2026）'!$A:$A&amp;'[2]产值及收款计划（2026）'!$B:$B,'[2]产值及收款计划（2026）'!P:P)</f>
        <v>在建</v>
      </c>
      <c r="Q232" s="256" cm="1">
        <f t="array" aca="1" ref="Q232" ca="1">_xlfn.XLOOKUP($A232&amp;$B232,'[2]产值及收款计划（2026）'!$A:$A&amp;'[2]产值及收款计划（2026）'!$B:$B,'[2]产值及收款计划（2026）'!Q:Q)</f>
        <v>0</v>
      </c>
      <c r="R232" s="256" cm="1">
        <f t="array" aca="1" ref="R232" ca="1">_xlfn.XLOOKUP($A232&amp;$B232,'[2]产值及收款计划（2026）'!$A:$A&amp;'[2]产值及收款计划（2026）'!$B:$B,'[2]产值及收款计划（2026）'!R:R)</f>
        <v>0</v>
      </c>
      <c r="S232" s="256" cm="1">
        <f t="array" aca="1" ref="S232" ca="1">_xlfn.XLOOKUP($A232&amp;$B232,'[2]产值及收款计划（2026）'!$A:$A&amp;'[2]产值及收款计划（2026）'!$B:$B,'[2]产值及收款计划（2026）'!S:S)</f>
        <v>0</v>
      </c>
      <c r="T232" s="256" cm="1">
        <f t="array" aca="1" ref="T232" ca="1">_xlfn.XLOOKUP($A232&amp;$B232,'[2]产值及收款计划（2026）'!$A:$A&amp;'[2]产值及收款计划（2026）'!$B:$B,'[2]产值及收款计划（2026）'!T:T)</f>
        <v>27.379000000000001</v>
      </c>
      <c r="U232" s="256" cm="1">
        <f t="array" aca="1" ref="U232" ca="1">_xlfn.XLOOKUP($A232&amp;$B232,'[2]产值及收款计划（2026）'!$A:$A&amp;'[2]产值及收款计划（2026）'!$B:$B,'[2]产值及收款计划（2026）'!U:U)</f>
        <v>0</v>
      </c>
      <c r="V232" s="256" cm="1">
        <f t="array" aca="1" ref="V232" ca="1">_xlfn.XLOOKUP($A232&amp;$B232,'[2]产值及收款计划（2026）'!$A:$A&amp;'[2]产值及收款计划（2026）'!$B:$B,'[2]产值及收款计划（2026）'!V:V)</f>
        <v>1.4410000000000001</v>
      </c>
      <c r="W232" s="256" cm="1">
        <f t="array" aca="1" ref="W232" ca="1">_xlfn.XLOOKUP($A232&amp;$B232,'[2]产值及收款计划（2026）'!$A:$A&amp;'[2]产值及收款计划（2026）'!$B:$B,'[2]产值及收款计划（2026）'!W:W)</f>
        <v>0</v>
      </c>
      <c r="X232" s="256" cm="1">
        <f t="array" aca="1" ref="X232" ca="1">_xlfn.XLOOKUP($A232&amp;$B232,'[2]产值及收款计划（2026）'!$A:$A&amp;'[2]产值及收款计划（2026）'!$B:$B,'[2]产值及收款计划（2026）'!X:X)</f>
        <v>0</v>
      </c>
      <c r="Y232" s="256" cm="1">
        <f t="array" aca="1" ref="Y232" ca="1">_xlfn.XLOOKUP($A232&amp;$B232,'[2]产值及收款计划（2026）'!$A:$A&amp;'[2]产值及收款计划（2026）'!$B:$B,'[2]产值及收款计划（2026）'!Y:Y)</f>
        <v>0</v>
      </c>
      <c r="Z232" s="256" cm="1">
        <f t="array" aca="1" ref="Z232" ca="1">_xlfn.XLOOKUP($A232&amp;$B232,'[2]产值及收款计划（2026）'!$A:$A&amp;'[2]产值及收款计划（2026）'!$B:$B,'[2]产值及收款计划（2026）'!Z:Z)</f>
        <v>0</v>
      </c>
      <c r="AA232" s="256" cm="1">
        <f t="array" aca="1" ref="AA232" ca="1">_xlfn.XLOOKUP($A232&amp;$B232,'[2]产值及收款计划（2026）'!$A:$A&amp;'[2]产值及收款计划（2026）'!$B:$B,'[2]产值及收款计划（2026）'!AA:AA)</f>
        <v>0</v>
      </c>
      <c r="AB232" s="256" cm="1">
        <f t="array" aca="1" ref="AB232" ca="1">_xlfn.XLOOKUP($A232&amp;$B232,'[2]产值及收款计划（2026）'!$A:$A&amp;'[2]产值及收款计划（2026）'!$B:$B,'[2]产值及收款计划（2026）'!AB:AB)</f>
        <v>0</v>
      </c>
      <c r="AC232" s="256" cm="1">
        <f t="array" aca="1" ref="AC232" ca="1">_xlfn.XLOOKUP($A232&amp;$B232,'[2]产值及收款计划（2026）'!$A:$A&amp;'[2]产值及收款计划（2026）'!$B:$B,'[2]产值及收款计划（2026）'!AC:AC)</f>
        <v>0</v>
      </c>
      <c r="AD232" s="256" cm="1">
        <f t="array" aca="1" ref="AD232" ca="1">_xlfn.XLOOKUP($A232&amp;$B232,'[2]产值及收款计划（2026）'!$A:$A&amp;'[2]产值及收款计划（2026）'!$B:$B,'[2]产值及收款计划（2026）'!AD:AD)</f>
        <v>0</v>
      </c>
      <c r="AE232" s="256" cm="1">
        <f t="array" aca="1" ref="AE232" ca="1">_xlfn.XLOOKUP($A232&amp;$B232,'[2]产值及收款计划（2026）'!$A:$A&amp;'[2]产值及收款计划（2026）'!$B:$B,'[2]产值及收款计划（2026）'!AE:AE)</f>
        <v>0</v>
      </c>
      <c r="AF232" s="256" cm="1">
        <f t="array" aca="1" ref="AF232" ca="1">_xlfn.XLOOKUP($A232&amp;$B232,'[2]产值及收款计划（2026）'!$A:$A&amp;'[2]产值及收款计划（2026）'!$B:$B,'[2]产值及收款计划（2026）'!AF:AF)</f>
        <v>0</v>
      </c>
      <c r="AG232" s="256" cm="1">
        <f t="array" aca="1" ref="AG232" ca="1">_xlfn.XLOOKUP($A232&amp;$B232,'[2]产值及收款计划（2026）'!$A:$A&amp;'[2]产值及收款计划（2026）'!$B:$B,'[2]产值及收款计划（2026）'!AG:AG)</f>
        <v>0</v>
      </c>
      <c r="AH232" s="256" cm="1">
        <f t="array" aca="1" ref="AH232" ca="1">_xlfn.XLOOKUP($A232&amp;$B232,'[2]产值及收款计划（2026）'!$A:$A&amp;'[2]产值及收款计划（2026）'!$B:$B,'[2]产值及收款计划（2026）'!AH:AH)</f>
        <v>0</v>
      </c>
      <c r="AI232" s="256" cm="1">
        <f t="array" aca="1" ref="AI232" ca="1">_xlfn.XLOOKUP($A232&amp;$B232,'[2]产值及收款计划（2026）'!$A:$A&amp;'[2]产值及收款计划（2026）'!$B:$B,'[2]产值及收款计划（2026）'!AI:AI)</f>
        <v>0</v>
      </c>
      <c r="AJ232" s="256" cm="1">
        <f t="array" aca="1" ref="AJ232" ca="1">_xlfn.XLOOKUP($A232&amp;$B232,'[2]产值及收款计划（2026）'!$A:$A&amp;'[2]产值及收款计划（2026）'!$B:$B,'[2]产值及收款计划（2026）'!AJ:AJ)</f>
        <v>0</v>
      </c>
      <c r="AK232" s="256" cm="1">
        <f t="array" aca="1" ref="AK232" ca="1">_xlfn.XLOOKUP($A232&amp;$B232,'[2]产值及收款计划（2026）'!$A:$A&amp;'[2]产值及收款计划（2026）'!$B:$B,'[2]产值及收款计划（2026）'!AK:AK)</f>
        <v>1.4410000000000001</v>
      </c>
      <c r="AL232" s="256" cm="1">
        <f t="array" aca="1" ref="AL232" ca="1">_xlfn.XLOOKUP($A232&amp;$B232,'[2]产值及收款计划（2026）'!$A:$A&amp;'[2]产值及收款计划（2026）'!$B:$B,'[2]产值及收款计划（2026）'!AL:AL)</f>
        <v>0</v>
      </c>
      <c r="AM232" s="263" t="e" cm="1">
        <f t="array" aca="1" ref="AM232" ca="1">_xlfn.LET(_xlpm.勾选月份状态数组,TRANSPOSE('PPT(12-15页）-TOP10'!$A$3:$A$14),_xlpm.选择数据区,IF('PPT(12-15页）-TOP10'!$E$3="收款",$BA232:$BL232,$AA232:$AL232),SUM(_xlfn._xlws.FILTER(_xlpm.选择数据区,_xlpm.勾选月份状态数组,"")))</f>
        <v>#NAME?</v>
      </c>
      <c r="AN232" s="256" t="e" cm="1">
        <f t="array" aca="1" ref="AN232" ca="1">_xlfn.LET(_xlpm.勾选月份状态数组,TRANSPOSE('PPT(12-15页）-TOP10'!$A$3:$A$14),_xlpm.选择数据区,IF('PPT(12-15页）-TOP10'!$E$3="收款",$DA232:$DL232,$CA232:$CL232),SUM(_xlfn._xlws.FILTER(_xlpm.选择数据区,_xlpm.勾选月份状态数组,"")))</f>
        <v>#NAME?</v>
      </c>
      <c r="AO232" s="256">
        <f ca="1">SUM(CA232:CC232)+SUM(AD232:AL232)</f>
        <v>1.4410000000000001</v>
      </c>
      <c r="AP232" s="256"/>
      <c r="AQ232" s="256"/>
      <c r="AR232" s="256"/>
      <c r="AS232" s="256" cm="1">
        <f t="array" aca="1" ref="AS232" ca="1">_xlfn.XLOOKUP($A232&amp;$B232,'[2]产值及收款计划（2026）'!$A:$A&amp;'[2]产值及收款计划（2026）'!$B:$B,'[2]产值及收款计划（2026）'!AS:AS)</f>
        <v>0</v>
      </c>
      <c r="AT232" s="256" cm="1">
        <f t="array" aca="1" ref="AT232" ca="1">_xlfn.XLOOKUP($A232&amp;$B232,'[2]产值及收款计划（2026）'!$A:$A&amp;'[2]产值及收款计划（2026）'!$B:$B,'[2]产值及收款计划（2026）'!AT:AT)</f>
        <v>0</v>
      </c>
      <c r="AU232" s="256" cm="1">
        <f t="array" aca="1" ref="AU232" ca="1">_xlfn.XLOOKUP($A232&amp;$B232,'[2]产值及收款计划（2026）'!$A:$A&amp;'[2]产值及收款计划（2026）'!$B:$B,'[2]产值及收款计划（2026）'!AU:AU)</f>
        <v>0</v>
      </c>
      <c r="AV232" s="256" cm="1">
        <f t="array" aca="1" ref="AV232" ca="1">_xlfn.XLOOKUP($A232&amp;$B232,'[2]产值及收款计划（2026）'!$A:$A&amp;'[2]产值及收款计划（2026）'!$B:$B,'[2]产值及收款计划（2026）'!AV:AV)</f>
        <v>0</v>
      </c>
      <c r="AW232" s="256" cm="1">
        <f t="array" aca="1" ref="AW232" ca="1">_xlfn.XLOOKUP($A232&amp;$B232,'[2]产值及收款计划（2026）'!$A:$A&amp;'[2]产值及收款计划（2026）'!$B:$B,'[2]产值及收款计划（2026）'!AW:AW)</f>
        <v>18.733000000000001</v>
      </c>
      <c r="AX232" s="256" cm="1">
        <f t="array" aca="1" ref="AX232" ca="1">_xlfn.XLOOKUP($A232&amp;$B232,'[2]产值及收款计划（2026）'!$A:$A&amp;'[2]产值及收款计划（2026）'!$B:$B,'[2]产值及收款计划（2026）'!AX:AX)</f>
        <v>8.6460000000000008</v>
      </c>
      <c r="AY232" s="256" cm="1">
        <f t="array" aca="1" ref="AY232" ca="1">_xlfn.XLOOKUP($A232&amp;$B232,'[2]产值及收款计划（2026）'!$A:$A&amp;'[2]产值及收款计划（2026）'!$B:$B,'[2]产值及收款计划（2026）'!AY:AY)</f>
        <v>1.4410000000000001</v>
      </c>
      <c r="AZ232" s="256" cm="1">
        <f t="array" aca="1" ref="AZ232" ca="1">_xlfn.XLOOKUP($A232&amp;$B232,'[2]产值及收款计划（2026）'!$A:$A&amp;'[2]产值及收款计划（2026）'!$B:$B,'[2]产值及收款计划（2026）'!AZ:AZ)</f>
        <v>0</v>
      </c>
      <c r="BA232" s="256" cm="1">
        <f t="array" aca="1" ref="BA232" ca="1">_xlfn.XLOOKUP($A232&amp;$B232,'[2]产值及收款计划（2026）'!$A:$A&amp;'[2]产值及收款计划（2026）'!$B:$B,'[2]产值及收款计划（2026）'!BA:BA)</f>
        <v>0</v>
      </c>
      <c r="BB232" s="256" cm="1">
        <f t="array" aca="1" ref="BB232" ca="1">_xlfn.XLOOKUP($A232&amp;$B232,'[2]产值及收款计划（2026）'!$A:$A&amp;'[2]产值及收款计划（2026）'!$B:$B,'[2]产值及收款计划（2026）'!BB:BB)</f>
        <v>8.6460000000000008</v>
      </c>
      <c r="BC232" s="256" cm="1">
        <f t="array" aca="1" ref="BC232" ca="1">_xlfn.XLOOKUP($A232&amp;$B232,'[2]产值及收款计划（2026）'!$A:$A&amp;'[2]产值及收款计划（2026）'!$B:$B,'[2]产值及收款计划（2026）'!BC:BC)</f>
        <v>0</v>
      </c>
      <c r="BD232" s="256" cm="1">
        <f t="array" aca="1" ref="BD232" ca="1">_xlfn.XLOOKUP($A232&amp;$B232,'[2]产值及收款计划（2026）'!$A:$A&amp;'[2]产值及收款计划（2026）'!$B:$B,'[2]产值及收款计划（2026）'!BD:BD)</f>
        <v>0</v>
      </c>
      <c r="BE232" s="256" cm="1">
        <f t="array" aca="1" ref="BE232" ca="1">_xlfn.XLOOKUP($A232&amp;$B232,'[2]产值及收款计划（2026）'!$A:$A&amp;'[2]产值及收款计划（2026）'!$B:$B,'[2]产值及收款计划（2026）'!BE:BE)</f>
        <v>0</v>
      </c>
      <c r="BF232" s="256" cm="1">
        <f t="array" aca="1" ref="BF232" ca="1">_xlfn.XLOOKUP($A232&amp;$B232,'[2]产值及收款计划（2026）'!$A:$A&amp;'[2]产值及收款计划（2026）'!$B:$B,'[2]产值及收款计划（2026）'!BF:BF)</f>
        <v>0</v>
      </c>
      <c r="BG232" s="256" cm="1">
        <f t="array" aca="1" ref="BG232" ca="1">_xlfn.XLOOKUP($A232&amp;$B232,'[2]产值及收款计划（2026）'!$A:$A&amp;'[2]产值及收款计划（2026）'!$B:$B,'[2]产值及收款计划（2026）'!BG:BG)</f>
        <v>0</v>
      </c>
      <c r="BH232" s="256" cm="1">
        <f t="array" aca="1" ref="BH232" ca="1">_xlfn.XLOOKUP($A232&amp;$B232,'[2]产值及收款计划（2026）'!$A:$A&amp;'[2]产值及收款计划（2026）'!$B:$B,'[2]产值及收款计划（2026）'!BH:BH)</f>
        <v>0</v>
      </c>
      <c r="BI232" s="256" cm="1">
        <f t="array" aca="1" ref="BI232" ca="1">_xlfn.XLOOKUP($A232&amp;$B232,'[2]产值及收款计划（2026）'!$A:$A&amp;'[2]产值及收款计划（2026）'!$B:$B,'[2]产值及收款计划（2026）'!BI:BI)</f>
        <v>0</v>
      </c>
      <c r="BJ232" s="256" cm="1">
        <f t="array" aca="1" ref="BJ232" ca="1">_xlfn.XLOOKUP($A232&amp;$B232,'[2]产值及收款计划（2026）'!$A:$A&amp;'[2]产值及收款计划（2026）'!$B:$B,'[2]产值及收款计划（2026）'!BJ:BJ)</f>
        <v>0</v>
      </c>
      <c r="BK232" s="256" cm="1">
        <f t="array" aca="1" ref="BK232" ca="1">_xlfn.XLOOKUP($A232&amp;$B232,'[2]产值及收款计划（2026）'!$A:$A&amp;'[2]产值及收款计划（2026）'!$B:$B,'[2]产值及收款计划（2026）'!BK:BK)</f>
        <v>0</v>
      </c>
      <c r="BL232" s="256" cm="1">
        <f t="array" aca="1" ref="BL232" ca="1">_xlfn.XLOOKUP($A232&amp;$B232,'[2]产值及收款计划（2026）'!$A:$A&amp;'[2]产值及收款计划（2026）'!$B:$B,'[2]产值及收款计划（2026）'!BL:BL)</f>
        <v>0</v>
      </c>
      <c r="BM232" s="256"/>
      <c r="BN232" s="256"/>
      <c r="BO232" s="256"/>
      <c r="BP232" s="256"/>
      <c r="BQ232" s="255" t="str" cm="1">
        <f t="array" aca="1" ref="BQ232" ca="1">_xlfn.XLOOKUP($A232&amp;$B232,'[2]产值及收款计划（2026）'!$A:$A&amp;'[2]产值及收款计划（2026）'!$B:$B,'[2]产值及收款计划（2026）'!BQ:BQ)</f>
        <v>上海城建智慧城市运营管理有限公司</v>
      </c>
      <c r="BR232" s="256" cm="1">
        <f t="array" aca="1" ref="BR232" ca="1">_xlfn.XLOOKUP($A232&amp;$B232,'[2]产值及收款计划（2026）'!$A:$A&amp;'[2]产值及收款计划（2026）'!$B:$B,'[2]产值及收款计划（2026）'!BR:BR)</f>
        <v>0</v>
      </c>
      <c r="CA232" s="256" cm="1">
        <f t="array" aca="1" ref="CA232" ca="1">_xlfn.XLOOKUP($A232&amp;$B232,'[2]产值及收款计划（2026）'!$A:$A&amp;'[2]产值及收款计划（2026）'!$B:$B,'[2]产值及收款计划（2026）'!CA:CA)</f>
        <v>0</v>
      </c>
      <c r="CB232" s="256" cm="1">
        <f t="array" aca="1" ref="CB232" ca="1">_xlfn.XLOOKUP($A232&amp;$B232,'[2]产值及收款计划（2026）'!$A:$A&amp;'[2]产值及收款计划（2026）'!$B:$B,'[2]产值及收款计划（2026）'!CB:CB)</f>
        <v>0</v>
      </c>
      <c r="CC232" s="256" cm="1">
        <f t="array" aca="1" ref="CC232" ca="1">_xlfn.XLOOKUP($A232&amp;$B232,'[2]产值及收款计划（2026）'!$A:$A&amp;'[2]产值及收款计划（2026）'!$B:$B,'[2]产值及收款计划（2026）'!CC:CC)</f>
        <v>0</v>
      </c>
      <c r="CD232" s="256" cm="1">
        <f t="array" aca="1" ref="CD232" ca="1">_xlfn.XLOOKUP($A232&amp;$B232,'[2]产值及收款计划（2026）'!$A:$A&amp;'[2]产值及收款计划（2026）'!$B:$B,'[2]产值及收款计划（2026）'!CD:CD)</f>
        <v>0</v>
      </c>
      <c r="CE232" s="256" cm="1">
        <f t="array" aca="1" ref="CE232" ca="1">_xlfn.XLOOKUP($A232&amp;$B232,'[2]产值及收款计划（2026）'!$A:$A&amp;'[2]产值及收款计划（2026）'!$B:$B,'[2]产值及收款计划（2026）'!CE:CE)</f>
        <v>0</v>
      </c>
      <c r="CF232" s="256" cm="1">
        <f t="array" aca="1" ref="CF232" ca="1">_xlfn.XLOOKUP($A232&amp;$B232,'[2]产值及收款计划（2026）'!$A:$A&amp;'[2]产值及收款计划（2026）'!$B:$B,'[2]产值及收款计划（2026）'!CF:CF)</f>
        <v>0</v>
      </c>
      <c r="CG232" s="256" cm="1">
        <f t="array" aca="1" ref="CG232" ca="1">_xlfn.XLOOKUP($A232&amp;$B232,'[2]产值及收款计划（2026）'!$A:$A&amp;'[2]产值及收款计划（2026）'!$B:$B,'[2]产值及收款计划（2026）'!CG:CG)</f>
        <v>0</v>
      </c>
      <c r="CH232" s="256" cm="1">
        <f t="array" aca="1" ref="CH232" ca="1">_xlfn.XLOOKUP($A232&amp;$B232,'[2]产值及收款计划（2026）'!$A:$A&amp;'[2]产值及收款计划（2026）'!$B:$B,'[2]产值及收款计划（2026）'!CH:CH)</f>
        <v>0</v>
      </c>
      <c r="CI232" s="256" cm="1">
        <f t="array" aca="1" ref="CI232" ca="1">_xlfn.XLOOKUP($A232&amp;$B232,'[2]产值及收款计划（2026）'!$A:$A&amp;'[2]产值及收款计划（2026）'!$B:$B,'[2]产值及收款计划（2026）'!CI:CI)</f>
        <v>0</v>
      </c>
      <c r="CJ232" s="256" cm="1">
        <f t="array" aca="1" ref="CJ232" ca="1">_xlfn.XLOOKUP($A232&amp;$B232,'[2]产值及收款计划（2026）'!$A:$A&amp;'[2]产值及收款计划（2026）'!$B:$B,'[2]产值及收款计划（2026）'!CJ:CJ)</f>
        <v>0</v>
      </c>
      <c r="CK232" s="256" cm="1">
        <f t="array" aca="1" ref="CK232" ca="1">_xlfn.XLOOKUP($A232&amp;$B232,'[2]产值及收款计划（2026）'!$A:$A&amp;'[2]产值及收款计划（2026）'!$B:$B,'[2]产值及收款计划（2026）'!CK:CK)</f>
        <v>0</v>
      </c>
      <c r="CL232" s="256" cm="1">
        <f t="array" aca="1" ref="CL232" ca="1">_xlfn.XLOOKUP($A232&amp;$B232,'[2]产值及收款计划（2026）'!$A:$A&amp;'[2]产值及收款计划（2026）'!$B:$B,'[2]产值及收款计划（2026）'!CL:CL)</f>
        <v>0</v>
      </c>
      <c r="DA232" s="256" cm="1">
        <f t="array" aca="1" ref="DA232" ca="1">_xlfn.XLOOKUP($A232&amp;$B232,'[2]产值及收款计划（2026）'!$A:$A&amp;'[2]产值及收款计划（2026）'!$B:$B,'[2]产值及收款计划（2026）'!DA:DA)</f>
        <v>0</v>
      </c>
      <c r="DB232" s="256" cm="1">
        <f t="array" aca="1" ref="DB232" ca="1">_xlfn.XLOOKUP($A232&amp;$B232,'[2]产值及收款计划（2026）'!$A:$A&amp;'[2]产值及收款计划（2026）'!$B:$B,'[2]产值及收款计划（2026）'!DB:DB)</f>
        <v>0</v>
      </c>
      <c r="DC232" s="256" cm="1">
        <f t="array" aca="1" ref="DC232" ca="1">_xlfn.XLOOKUP($A232&amp;$B232,'[2]产值及收款计划（2026）'!$A:$A&amp;'[2]产值及收款计划（2026）'!$B:$B,'[2]产值及收款计划（2026）'!DC:DC)</f>
        <v>0</v>
      </c>
      <c r="DD232" s="256" cm="1">
        <f t="array" aca="1" ref="DD232" ca="1">_xlfn.XLOOKUP($A232&amp;$B232,'[2]产值及收款计划（2026）'!$A:$A&amp;'[2]产值及收款计划（2026）'!$B:$B,'[2]产值及收款计划（2026）'!DD:DD)</f>
        <v>8.6460000000000008</v>
      </c>
      <c r="DE232" s="256" cm="1">
        <f t="array" aca="1" ref="DE232" ca="1">_xlfn.XLOOKUP($A232&amp;$B232,'[2]产值及收款计划（2026）'!$A:$A&amp;'[2]产值及收款计划（2026）'!$B:$B,'[2]产值及收款计划（2026）'!DE:DE)</f>
        <v>0</v>
      </c>
      <c r="DF232" s="256" cm="1">
        <f t="array" aca="1" ref="DF232" ca="1">_xlfn.XLOOKUP($A232&amp;$B232,'[2]产值及收款计划（2026）'!$A:$A&amp;'[2]产值及收款计划（2026）'!$B:$B,'[2]产值及收款计划（2026）'!DF:DF)</f>
        <v>0</v>
      </c>
      <c r="DG232" s="256" cm="1">
        <f t="array" aca="1" ref="DG232" ca="1">_xlfn.XLOOKUP($A232&amp;$B232,'[2]产值及收款计划（2026）'!$A:$A&amp;'[2]产值及收款计划（2026）'!$B:$B,'[2]产值及收款计划（2026）'!DG:DG)</f>
        <v>0</v>
      </c>
      <c r="DH232" s="256" cm="1">
        <f t="array" aca="1" ref="DH232" ca="1">_xlfn.XLOOKUP($A232&amp;$B232,'[2]产值及收款计划（2026）'!$A:$A&amp;'[2]产值及收款计划（2026）'!$B:$B,'[2]产值及收款计划（2026）'!DH:DH)</f>
        <v>0</v>
      </c>
      <c r="DI232" s="256" cm="1">
        <f t="array" aca="1" ref="DI232" ca="1">_xlfn.XLOOKUP($A232&amp;$B232,'[2]产值及收款计划（2026）'!$A:$A&amp;'[2]产值及收款计划（2026）'!$B:$B,'[2]产值及收款计划（2026）'!DI:DI)</f>
        <v>0</v>
      </c>
      <c r="DJ232" s="256" cm="1">
        <f t="array" aca="1" ref="DJ232" ca="1">_xlfn.XLOOKUP($A232&amp;$B232,'[2]产值及收款计划（2026）'!$A:$A&amp;'[2]产值及收款计划（2026）'!$B:$B,'[2]产值及收款计划（2026）'!DJ:DJ)</f>
        <v>0</v>
      </c>
      <c r="DK232" s="256" cm="1">
        <f t="array" aca="1" ref="DK232" ca="1">_xlfn.XLOOKUP($A232&amp;$B232,'[2]产值及收款计划（2026）'!$A:$A&amp;'[2]产值及收款计划（2026）'!$B:$B,'[2]产值及收款计划（2026）'!DK:DK)</f>
        <v>0</v>
      </c>
      <c r="DL232" s="256" cm="1">
        <f t="array" aca="1" ref="DL232" ca="1">_xlfn.XLOOKUP($A232&amp;$B232,'[2]产值及收款计划（2026）'!$A:$A&amp;'[2]产值及收款计划（2026）'!$B:$B,'[2]产值及收款计划（2026）'!DL:DL)</f>
        <v>0</v>
      </c>
      <c r="DM232" s="264"/>
      <c r="DN232" s="250"/>
    </row>
    <row r="233" spans="1:118" ht="20.25" x14ac:dyDescent="0.15">
      <c r="A233" s="254">
        <f t="shared" ca="1" si="15"/>
        <v>52</v>
      </c>
      <c r="B233" s="254" t="s">
        <v>26</v>
      </c>
      <c r="C233" s="255" t="str" cm="1">
        <f t="array" aca="1" ref="C233" ca="1">_xlfn.XLOOKUP($A233&amp;$B233,'[2]产值及收款计划（2026）'!$A:$A&amp;'[2]产值及收款计划（2026）'!$B:$B,'[2]产值及收款计划（2026）'!C:C)</f>
        <v>ZHT2024012500011</v>
      </c>
      <c r="D233" s="255" t="str" cm="1">
        <f t="array" aca="1" ref="D233" ca="1">_xlfn.XLOOKUP($A233&amp;$B233,'[2]产值及收款计划（2026）'!$A:$A&amp;'[2]产值及收款计划（2026）'!$B:$B,'[2]产值及收款计划（2026）'!D:D)</f>
        <v>浦东大屏三期建设项目</v>
      </c>
      <c r="E233" s="256" cm="1">
        <f t="array" aca="1" ref="E233" ca="1">_xlfn.XLOOKUP($A233&amp;$B233,'[2]产值及收款计划（2026）'!$A:$A&amp;'[2]产值及收款计划（2026）'!$B:$B,'[2]产值及收款计划（2026）'!E:E)</f>
        <v>49.05</v>
      </c>
      <c r="F233" s="256" cm="1">
        <f t="array" aca="1" ref="F233" ca="1">_xlfn.XLOOKUP($A233&amp;$B233,'[2]产值及收款计划（2026）'!$A:$A&amp;'[2]产值及收款计划（2026）'!$B:$B,'[2]产值及收款计划（2026）'!F:F)</f>
        <v>49.05</v>
      </c>
      <c r="G233" s="256" cm="1">
        <f t="array" aca="1" ref="G233" ca="1">_xlfn.XLOOKUP($A233&amp;$B233,'[2]产值及收款计划（2026）'!$A:$A&amp;'[2]产值及收款计划（2026）'!$B:$B,'[2]产值及收款计划（2026）'!G:G)</f>
        <v>49.05</v>
      </c>
      <c r="H233" s="256" cm="1">
        <f t="array" aca="1" ref="H233" ca="1">_xlfn.XLOOKUP($A233&amp;$B233,'[2]产值及收款计划（2026）'!$A:$A&amp;'[2]产值及收款计划（2026）'!$B:$B,'[2]产值及收款计划（2026）'!H:H)</f>
        <v>49.05</v>
      </c>
      <c r="I233" s="257" cm="1">
        <f t="array" aca="1" ref="I233" ca="1">_xlfn.XLOOKUP($A233&amp;$B233,'[2]产值及收款计划（2026）'!$A:$A&amp;'[2]产值及收款计划（2026）'!$B:$B,'[2]产值及收款计划（2026）'!I:I)</f>
        <v>1</v>
      </c>
      <c r="J233" s="258" cm="1">
        <f t="array" aca="1" ref="J233" ca="1">_xlfn.XLOOKUP($A233&amp;$B233,'[2]产值及收款计划（2026）'!$A:$A&amp;'[2]产值及收款计划（2026）'!$B:$B,'[2]产值及收款计划（2026）'!J:J)</f>
        <v>0.06</v>
      </c>
      <c r="K233" s="256" cm="1">
        <f t="array" aca="1" ref="K233" ca="1">_xlfn.XLOOKUP($A233&amp;$B233,'[2]产值及收款计划（2026）'!$A:$A&amp;'[2]产值及收款计划（2026）'!$B:$B,'[2]产值及收款计划（2026）'!K:K)</f>
        <v>0</v>
      </c>
      <c r="L233" s="256" cm="1">
        <f t="array" aca="1" ref="L233" ca="1">_xlfn.XLOOKUP($A233&amp;$B233,'[2]产值及收款计划（2026）'!$A:$A&amp;'[2]产值及收款计划（2026）'!$B:$B,'[2]产值及收款计划（2026）'!L:L)</f>
        <v>0</v>
      </c>
      <c r="M233" s="256" t="str" cm="1">
        <f t="array" aca="1" ref="M233" ca="1">_xlfn.XLOOKUP($A233&amp;$B233,'[2]产值及收款计划（2026）'!$A:$A&amp;'[2]产值及收款计划（2026）'!$B:$B,'[2]产值及收款计划（2026）'!M:M)</f>
        <v>主导</v>
      </c>
      <c r="N233" s="256" t="str" cm="1">
        <f t="array" aca="1" ref="N233" ca="1">_xlfn.XLOOKUP($A233&amp;$B233,'[2]产值及收款计划（2026）'!$A:$A&amp;'[2]产值及收款计划（2026）'!$B:$B,'[2]产值及收款计划（2026）'!N:N)</f>
        <v>贺一玮团队</v>
      </c>
      <c r="O233" s="256" t="str" cm="1">
        <f t="array" aca="1" ref="O233" ca="1">_xlfn.XLOOKUP($A233&amp;$B233,'[2]产值及收款计划（2026）'!$A:$A&amp;'[2]产值及收款计划（2026）'!$B:$B,'[2]产值及收款计划（2026）'!O:O)</f>
        <v>贺一玮</v>
      </c>
      <c r="P233" s="255" t="str" cm="1">
        <f t="array" aca="1" ref="P233" ca="1">_xlfn.XLOOKUP($A233&amp;$B233,'[2]产值及收款计划（2026）'!$A:$A&amp;'[2]产值及收款计划（2026）'!$B:$B,'[2]产值及收款计划（2026）'!P:P)</f>
        <v>在建</v>
      </c>
      <c r="Q233" s="256" cm="1">
        <f t="array" aca="1" ref="Q233" ca="1">_xlfn.XLOOKUP($A233&amp;$B233,'[2]产值及收款计划（2026）'!$A:$A&amp;'[2]产值及收款计划（2026）'!$B:$B,'[2]产值及收款计划（2026）'!Q:Q)</f>
        <v>0</v>
      </c>
      <c r="R233" s="256" cm="1">
        <f t="array" aca="1" ref="R233" ca="1">_xlfn.XLOOKUP($A233&amp;$B233,'[2]产值及收款计划（2026）'!$A:$A&amp;'[2]产值及收款计划（2026）'!$B:$B,'[2]产值及收款计划（2026）'!R:R)</f>
        <v>0</v>
      </c>
      <c r="S233" s="256" cm="1">
        <f t="array" aca="1" ref="S233" ca="1">_xlfn.XLOOKUP($A233&amp;$B233,'[2]产值及收款计划（2026）'!$A:$A&amp;'[2]产值及收款计划（2026）'!$B:$B,'[2]产值及收款计划（2026）'!S:S)</f>
        <v>0</v>
      </c>
      <c r="T233" s="256" cm="1">
        <f t="array" aca="1" ref="T233" ca="1">_xlfn.XLOOKUP($A233&amp;$B233,'[2]产值及收款计划（2026）'!$A:$A&amp;'[2]产值及收款计划（2026）'!$B:$B,'[2]产值及收款计划（2026）'!T:T)</f>
        <v>46.597499999999997</v>
      </c>
      <c r="U233" s="256" cm="1">
        <f t="array" aca="1" ref="U233" ca="1">_xlfn.XLOOKUP($A233&amp;$B233,'[2]产值及收款计划（2026）'!$A:$A&amp;'[2]产值及收款计划（2026）'!$B:$B,'[2]产值及收款计划（2026）'!U:U)</f>
        <v>0</v>
      </c>
      <c r="V233" s="256" cm="1">
        <f t="array" aca="1" ref="V233" ca="1">_xlfn.XLOOKUP($A233&amp;$B233,'[2]产值及收款计划（2026）'!$A:$A&amp;'[2]产值及收款计划（2026）'!$B:$B,'[2]产值及收款计划（2026）'!V:V)</f>
        <v>2.4525000000000001</v>
      </c>
      <c r="W233" s="256" cm="1">
        <f t="array" aca="1" ref="W233" ca="1">_xlfn.XLOOKUP($A233&amp;$B233,'[2]产值及收款计划（2026）'!$A:$A&amp;'[2]产值及收款计划（2026）'!$B:$B,'[2]产值及收款计划（2026）'!W:W)</f>
        <v>0</v>
      </c>
      <c r="X233" s="256" cm="1">
        <f t="array" aca="1" ref="X233" ca="1">_xlfn.XLOOKUP($A233&amp;$B233,'[2]产值及收款计划（2026）'!$A:$A&amp;'[2]产值及收款计划（2026）'!$B:$B,'[2]产值及收款计划（2026）'!X:X)</f>
        <v>0</v>
      </c>
      <c r="Y233" s="256" cm="1">
        <f t="array" aca="1" ref="Y233" ca="1">_xlfn.XLOOKUP($A233&amp;$B233,'[2]产值及收款计划（2026）'!$A:$A&amp;'[2]产值及收款计划（2026）'!$B:$B,'[2]产值及收款计划（2026）'!Y:Y)</f>
        <v>0</v>
      </c>
      <c r="Z233" s="256" cm="1">
        <f t="array" aca="1" ref="Z233" ca="1">_xlfn.XLOOKUP($A233&amp;$B233,'[2]产值及收款计划（2026）'!$A:$A&amp;'[2]产值及收款计划（2026）'!$B:$B,'[2]产值及收款计划（2026）'!Z:Z)</f>
        <v>0</v>
      </c>
      <c r="AA233" s="256" cm="1">
        <f t="array" aca="1" ref="AA233" ca="1">_xlfn.XLOOKUP($A233&amp;$B233,'[2]产值及收款计划（2026）'!$A:$A&amp;'[2]产值及收款计划（2026）'!$B:$B,'[2]产值及收款计划（2026）'!AA:AA)</f>
        <v>0</v>
      </c>
      <c r="AB233" s="256" cm="1">
        <f t="array" aca="1" ref="AB233" ca="1">_xlfn.XLOOKUP($A233&amp;$B233,'[2]产值及收款计划（2026）'!$A:$A&amp;'[2]产值及收款计划（2026）'!$B:$B,'[2]产值及收款计划（2026）'!AB:AB)</f>
        <v>0</v>
      </c>
      <c r="AC233" s="256" cm="1">
        <f t="array" aca="1" ref="AC233" ca="1">_xlfn.XLOOKUP($A233&amp;$B233,'[2]产值及收款计划（2026）'!$A:$A&amp;'[2]产值及收款计划（2026）'!$B:$B,'[2]产值及收款计划（2026）'!AC:AC)</f>
        <v>0</v>
      </c>
      <c r="AD233" s="256" cm="1">
        <f t="array" aca="1" ref="AD233" ca="1">_xlfn.XLOOKUP($A233&amp;$B233,'[2]产值及收款计划（2026）'!$A:$A&amp;'[2]产值及收款计划（2026）'!$B:$B,'[2]产值及收款计划（2026）'!AD:AD)</f>
        <v>0</v>
      </c>
      <c r="AE233" s="256" cm="1">
        <f t="array" aca="1" ref="AE233" ca="1">_xlfn.XLOOKUP($A233&amp;$B233,'[2]产值及收款计划（2026）'!$A:$A&amp;'[2]产值及收款计划（2026）'!$B:$B,'[2]产值及收款计划（2026）'!AE:AE)</f>
        <v>0</v>
      </c>
      <c r="AF233" s="256" cm="1">
        <f t="array" aca="1" ref="AF233" ca="1">_xlfn.XLOOKUP($A233&amp;$B233,'[2]产值及收款计划（2026）'!$A:$A&amp;'[2]产值及收款计划（2026）'!$B:$B,'[2]产值及收款计划（2026）'!AF:AF)</f>
        <v>0</v>
      </c>
      <c r="AG233" s="256" cm="1">
        <f t="array" aca="1" ref="AG233" ca="1">_xlfn.XLOOKUP($A233&amp;$B233,'[2]产值及收款计划（2026）'!$A:$A&amp;'[2]产值及收款计划（2026）'!$B:$B,'[2]产值及收款计划（2026）'!AG:AG)</f>
        <v>0</v>
      </c>
      <c r="AH233" s="256" cm="1">
        <f t="array" aca="1" ref="AH233" ca="1">_xlfn.XLOOKUP($A233&amp;$B233,'[2]产值及收款计划（2026）'!$A:$A&amp;'[2]产值及收款计划（2026）'!$B:$B,'[2]产值及收款计划（2026）'!AH:AH)</f>
        <v>0</v>
      </c>
      <c r="AI233" s="256" cm="1">
        <f t="array" aca="1" ref="AI233" ca="1">_xlfn.XLOOKUP($A233&amp;$B233,'[2]产值及收款计划（2026）'!$A:$A&amp;'[2]产值及收款计划（2026）'!$B:$B,'[2]产值及收款计划（2026）'!AI:AI)</f>
        <v>0</v>
      </c>
      <c r="AJ233" s="256" cm="1">
        <f t="array" aca="1" ref="AJ233" ca="1">_xlfn.XLOOKUP($A233&amp;$B233,'[2]产值及收款计划（2026）'!$A:$A&amp;'[2]产值及收款计划（2026）'!$B:$B,'[2]产值及收款计划（2026）'!AJ:AJ)</f>
        <v>0</v>
      </c>
      <c r="AK233" s="256" cm="1">
        <f t="array" aca="1" ref="AK233" ca="1">_xlfn.XLOOKUP($A233&amp;$B233,'[2]产值及收款计划（2026）'!$A:$A&amp;'[2]产值及收款计划（2026）'!$B:$B,'[2]产值及收款计划（2026）'!AK:AK)</f>
        <v>2.4525000000000001</v>
      </c>
      <c r="AL233" s="256" cm="1">
        <f t="array" aca="1" ref="AL233" ca="1">_xlfn.XLOOKUP($A233&amp;$B233,'[2]产值及收款计划（2026）'!$A:$A&amp;'[2]产值及收款计划（2026）'!$B:$B,'[2]产值及收款计划（2026）'!AL:AL)</f>
        <v>0</v>
      </c>
      <c r="AM233" s="263" t="e" cm="1">
        <f t="array" aca="1" ref="AM233" ca="1">_xlfn.LET(_xlpm.勾选月份状态数组,TRANSPOSE('PPT(12-15页）-TOP10'!$A$3:$A$14),_xlpm.选择数据区,IF('PPT(12-15页）-TOP10'!$E$3="收款",$BA233:$BL233,$AA233:$AL233),SUM(_xlfn._xlws.FILTER(_xlpm.选择数据区,_xlpm.勾选月份状态数组,"")))</f>
        <v>#NAME?</v>
      </c>
      <c r="AN233" s="256" t="e" cm="1">
        <f t="array" aca="1" ref="AN233" ca="1">_xlfn.LET(_xlpm.勾选月份状态数组,TRANSPOSE('PPT(12-15页）-TOP10'!$A$3:$A$14),_xlpm.选择数据区,IF('PPT(12-15页）-TOP10'!$E$3="收款",$DA233:$DL233,$CA233:$CL233),SUM(_xlfn._xlws.FILTER(_xlpm.选择数据区,_xlpm.勾选月份状态数组,"")))</f>
        <v>#NAME?</v>
      </c>
      <c r="AO233" s="256">
        <f ca="1">SUM(CA233:CC233)+SUM(AD233:AL233)</f>
        <v>2.4525000000000001</v>
      </c>
      <c r="AP233" s="256"/>
      <c r="AQ233" s="256"/>
      <c r="AR233" s="256"/>
      <c r="AS233" s="256" cm="1">
        <f t="array" aca="1" ref="AS233" ca="1">_xlfn.XLOOKUP($A233&amp;$B233,'[2]产值及收款计划（2026）'!$A:$A&amp;'[2]产值及收款计划（2026）'!$B:$B,'[2]产值及收款计划（2026）'!AS:AS)</f>
        <v>0</v>
      </c>
      <c r="AT233" s="256" cm="1">
        <f t="array" aca="1" ref="AT233" ca="1">_xlfn.XLOOKUP($A233&amp;$B233,'[2]产值及收款计划（2026）'!$A:$A&amp;'[2]产值及收款计划（2026）'!$B:$B,'[2]产值及收款计划（2026）'!AT:AT)</f>
        <v>0</v>
      </c>
      <c r="AU233" s="256" cm="1">
        <f t="array" aca="1" ref="AU233" ca="1">_xlfn.XLOOKUP($A233&amp;$B233,'[2]产值及收款计划（2026）'!$A:$A&amp;'[2]产值及收款计划（2026）'!$B:$B,'[2]产值及收款计划（2026）'!AU:AU)</f>
        <v>0</v>
      </c>
      <c r="AV233" s="256" cm="1">
        <f t="array" aca="1" ref="AV233" ca="1">_xlfn.XLOOKUP($A233&amp;$B233,'[2]产值及收款计划（2026）'!$A:$A&amp;'[2]产值及收款计划（2026）'!$B:$B,'[2]产值及收款计划（2026）'!AV:AV)</f>
        <v>0</v>
      </c>
      <c r="AW233" s="256" cm="1">
        <f t="array" aca="1" ref="AW233" ca="1">_xlfn.XLOOKUP($A233&amp;$B233,'[2]产值及收款计划（2026）'!$A:$A&amp;'[2]产值及收款计划（2026）'!$B:$B,'[2]产值及收款计划（2026）'!AW:AW)</f>
        <v>14.715</v>
      </c>
      <c r="AX233" s="256" cm="1">
        <f t="array" aca="1" ref="AX233" ca="1">_xlfn.XLOOKUP($A233&amp;$B233,'[2]产值及收款计划（2026）'!$A:$A&amp;'[2]产值及收款计划（2026）'!$B:$B,'[2]产值及收款计划（2026）'!AX:AX)</f>
        <v>0</v>
      </c>
      <c r="AY233" s="256" cm="1">
        <f t="array" aca="1" ref="AY233" ca="1">_xlfn.XLOOKUP($A233&amp;$B233,'[2]产值及收款计划（2026）'!$A:$A&amp;'[2]产值及收款计划（2026）'!$B:$B,'[2]产值及收款计划（2026）'!AY:AY)</f>
        <v>34.335000000000001</v>
      </c>
      <c r="AZ233" s="256" cm="1">
        <f t="array" aca="1" ref="AZ233" ca="1">_xlfn.XLOOKUP($A233&amp;$B233,'[2]产值及收款计划（2026）'!$A:$A&amp;'[2]产值及收款计划（2026）'!$B:$B,'[2]产值及收款计划（2026）'!AZ:AZ)</f>
        <v>31.8825</v>
      </c>
      <c r="BA233" s="256" cm="1">
        <f t="array" aca="1" ref="BA233" ca="1">_xlfn.XLOOKUP($A233&amp;$B233,'[2]产值及收款计划（2026）'!$A:$A&amp;'[2]产值及收款计划（2026）'!$B:$B,'[2]产值及收款计划（2026）'!BA:BA)</f>
        <v>0</v>
      </c>
      <c r="BB233" s="256" cm="1">
        <f t="array" aca="1" ref="BB233" ca="1">_xlfn.XLOOKUP($A233&amp;$B233,'[2]产值及收款计划（2026）'!$A:$A&amp;'[2]产值及收款计划（2026）'!$B:$B,'[2]产值及收款计划（2026）'!BB:BB)</f>
        <v>17.1675</v>
      </c>
      <c r="BC233" s="256" cm="1">
        <f t="array" aca="1" ref="BC233" ca="1">_xlfn.XLOOKUP($A233&amp;$B233,'[2]产值及收款计划（2026）'!$A:$A&amp;'[2]产值及收款计划（2026）'!$B:$B,'[2]产值及收款计划（2026）'!BC:BC)</f>
        <v>0</v>
      </c>
      <c r="BD233" s="256" cm="1">
        <f t="array" aca="1" ref="BD233" ca="1">_xlfn.XLOOKUP($A233&amp;$B233,'[2]产值及收款计划（2026）'!$A:$A&amp;'[2]产值及收款计划（2026）'!$B:$B,'[2]产值及收款计划（2026）'!BD:BD)</f>
        <v>0</v>
      </c>
      <c r="BE233" s="256" cm="1">
        <f t="array" aca="1" ref="BE233" ca="1">_xlfn.XLOOKUP($A233&amp;$B233,'[2]产值及收款计划（2026）'!$A:$A&amp;'[2]产值及收款计划（2026）'!$B:$B,'[2]产值及收款计划（2026）'!BE:BE)</f>
        <v>0</v>
      </c>
      <c r="BF233" s="256" cm="1">
        <f t="array" aca="1" ref="BF233" ca="1">_xlfn.XLOOKUP($A233&amp;$B233,'[2]产值及收款计划（2026）'!$A:$A&amp;'[2]产值及收款计划（2026）'!$B:$B,'[2]产值及收款计划（2026）'!BF:BF)</f>
        <v>0</v>
      </c>
      <c r="BG233" s="256" cm="1">
        <f t="array" aca="1" ref="BG233" ca="1">_xlfn.XLOOKUP($A233&amp;$B233,'[2]产值及收款计划（2026）'!$A:$A&amp;'[2]产值及收款计划（2026）'!$B:$B,'[2]产值及收款计划（2026）'!BG:BG)</f>
        <v>0</v>
      </c>
      <c r="BH233" s="256" cm="1">
        <f t="array" aca="1" ref="BH233" ca="1">_xlfn.XLOOKUP($A233&amp;$B233,'[2]产值及收款计划（2026）'!$A:$A&amp;'[2]产值及收款计划（2026）'!$B:$B,'[2]产值及收款计划（2026）'!BH:BH)</f>
        <v>0</v>
      </c>
      <c r="BI233" s="256" cm="1">
        <f t="array" aca="1" ref="BI233" ca="1">_xlfn.XLOOKUP($A233&amp;$B233,'[2]产值及收款计划（2026）'!$A:$A&amp;'[2]产值及收款计划（2026）'!$B:$B,'[2]产值及收款计划（2026）'!BI:BI)</f>
        <v>0</v>
      </c>
      <c r="BJ233" s="256" cm="1">
        <f t="array" aca="1" ref="BJ233" ca="1">_xlfn.XLOOKUP($A233&amp;$B233,'[2]产值及收款计划（2026）'!$A:$A&amp;'[2]产值及收款计划（2026）'!$B:$B,'[2]产值及收款计划（2026）'!BJ:BJ)</f>
        <v>0</v>
      </c>
      <c r="BK233" s="256" cm="1">
        <f t="array" aca="1" ref="BK233" ca="1">_xlfn.XLOOKUP($A233&amp;$B233,'[2]产值及收款计划（2026）'!$A:$A&amp;'[2]产值及收款计划（2026）'!$B:$B,'[2]产值及收款计划（2026）'!BK:BK)</f>
        <v>0</v>
      </c>
      <c r="BL233" s="256" cm="1">
        <f t="array" aca="1" ref="BL233" ca="1">_xlfn.XLOOKUP($A233&amp;$B233,'[2]产值及收款计划（2026）'!$A:$A&amp;'[2]产值及收款计划（2026）'!$B:$B,'[2]产值及收款计划（2026）'!BL:BL)</f>
        <v>0</v>
      </c>
      <c r="BM233" s="256"/>
      <c r="BN233" s="256"/>
      <c r="BO233" s="256"/>
      <c r="BP233" s="256"/>
      <c r="BQ233" s="255" t="str" cm="1">
        <f t="array" aca="1" ref="BQ233" ca="1">_xlfn.XLOOKUP($A233&amp;$B233,'[2]产值及收款计划（2026）'!$A:$A&amp;'[2]产值及收款计划（2026）'!$B:$B,'[2]产值及收款计划（2026）'!BQ:BQ)</f>
        <v>上海城建智慧城市运营管理有限公司</v>
      </c>
      <c r="BR233" s="256" cm="1">
        <f t="array" aca="1" ref="BR233" ca="1">_xlfn.XLOOKUP($A233&amp;$B233,'[2]产值及收款计划（2026）'!$A:$A&amp;'[2]产值及收款计划（2026）'!$B:$B,'[2]产值及收款计划（2026）'!BR:BR)</f>
        <v>0</v>
      </c>
      <c r="CA233" s="256" cm="1">
        <f t="array" aca="1" ref="CA233" ca="1">_xlfn.XLOOKUP($A233&amp;$B233,'[2]产值及收款计划（2026）'!$A:$A&amp;'[2]产值及收款计划（2026）'!$B:$B,'[2]产值及收款计划（2026）'!CA:CA)</f>
        <v>0</v>
      </c>
      <c r="CB233" s="256" cm="1">
        <f t="array" aca="1" ref="CB233" ca="1">_xlfn.XLOOKUP($A233&amp;$B233,'[2]产值及收款计划（2026）'!$A:$A&amp;'[2]产值及收款计划（2026）'!$B:$B,'[2]产值及收款计划（2026）'!CB:CB)</f>
        <v>0</v>
      </c>
      <c r="CC233" s="256" cm="1">
        <f t="array" aca="1" ref="CC233" ca="1">_xlfn.XLOOKUP($A233&amp;$B233,'[2]产值及收款计划（2026）'!$A:$A&amp;'[2]产值及收款计划（2026）'!$B:$B,'[2]产值及收款计划（2026）'!CC:CC)</f>
        <v>0</v>
      </c>
      <c r="CD233" s="256" cm="1">
        <f t="array" aca="1" ref="CD233" ca="1">_xlfn.XLOOKUP($A233&amp;$B233,'[2]产值及收款计划（2026）'!$A:$A&amp;'[2]产值及收款计划（2026）'!$B:$B,'[2]产值及收款计划（2026）'!CD:CD)</f>
        <v>0</v>
      </c>
      <c r="CE233" s="256" cm="1">
        <f t="array" aca="1" ref="CE233" ca="1">_xlfn.XLOOKUP($A233&amp;$B233,'[2]产值及收款计划（2026）'!$A:$A&amp;'[2]产值及收款计划（2026）'!$B:$B,'[2]产值及收款计划（2026）'!CE:CE)</f>
        <v>0</v>
      </c>
      <c r="CF233" s="256" cm="1">
        <f t="array" aca="1" ref="CF233" ca="1">_xlfn.XLOOKUP($A233&amp;$B233,'[2]产值及收款计划（2026）'!$A:$A&amp;'[2]产值及收款计划（2026）'!$B:$B,'[2]产值及收款计划（2026）'!CF:CF)</f>
        <v>0</v>
      </c>
      <c r="CG233" s="256" cm="1">
        <f t="array" aca="1" ref="CG233" ca="1">_xlfn.XLOOKUP($A233&amp;$B233,'[2]产值及收款计划（2026）'!$A:$A&amp;'[2]产值及收款计划（2026）'!$B:$B,'[2]产值及收款计划（2026）'!CG:CG)</f>
        <v>0</v>
      </c>
      <c r="CH233" s="256" cm="1">
        <f t="array" aca="1" ref="CH233" ca="1">_xlfn.XLOOKUP($A233&amp;$B233,'[2]产值及收款计划（2026）'!$A:$A&amp;'[2]产值及收款计划（2026）'!$B:$B,'[2]产值及收款计划（2026）'!CH:CH)</f>
        <v>0</v>
      </c>
      <c r="CI233" s="256" cm="1">
        <f t="array" aca="1" ref="CI233" ca="1">_xlfn.XLOOKUP($A233&amp;$B233,'[2]产值及收款计划（2026）'!$A:$A&amp;'[2]产值及收款计划（2026）'!$B:$B,'[2]产值及收款计划（2026）'!CI:CI)</f>
        <v>0</v>
      </c>
      <c r="CJ233" s="256" cm="1">
        <f t="array" aca="1" ref="CJ233" ca="1">_xlfn.XLOOKUP($A233&amp;$B233,'[2]产值及收款计划（2026）'!$A:$A&amp;'[2]产值及收款计划（2026）'!$B:$B,'[2]产值及收款计划（2026）'!CJ:CJ)</f>
        <v>0</v>
      </c>
      <c r="CK233" s="256" cm="1">
        <f t="array" aca="1" ref="CK233" ca="1">_xlfn.XLOOKUP($A233&amp;$B233,'[2]产值及收款计划（2026）'!$A:$A&amp;'[2]产值及收款计划（2026）'!$B:$B,'[2]产值及收款计划（2026）'!CK:CK)</f>
        <v>0</v>
      </c>
      <c r="CL233" s="256" cm="1">
        <f t="array" aca="1" ref="CL233" ca="1">_xlfn.XLOOKUP($A233&amp;$B233,'[2]产值及收款计划（2026）'!$A:$A&amp;'[2]产值及收款计划（2026）'!$B:$B,'[2]产值及收款计划（2026）'!CL:CL)</f>
        <v>0</v>
      </c>
      <c r="DA233" s="256" cm="1">
        <f t="array" aca="1" ref="DA233" ca="1">_xlfn.XLOOKUP($A233&amp;$B233,'[2]产值及收款计划（2026）'!$A:$A&amp;'[2]产值及收款计划（2026）'!$B:$B,'[2]产值及收款计划（2026）'!DA:DA)</f>
        <v>0</v>
      </c>
      <c r="DB233" s="256" cm="1">
        <f t="array" aca="1" ref="DB233" ca="1">_xlfn.XLOOKUP($A233&amp;$B233,'[2]产值及收款计划（2026）'!$A:$A&amp;'[2]产值及收款计划（2026）'!$B:$B,'[2]产值及收款计划（2026）'!DB:DB)</f>
        <v>0</v>
      </c>
      <c r="DC233" s="256" cm="1">
        <f t="array" aca="1" ref="DC233" ca="1">_xlfn.XLOOKUP($A233&amp;$B233,'[2]产值及收款计划（2026）'!$A:$A&amp;'[2]产值及收款计划（2026）'!$B:$B,'[2]产值及收款计划（2026）'!DC:DC)</f>
        <v>0</v>
      </c>
      <c r="DD233" s="256" cm="1">
        <f t="array" aca="1" ref="DD233" ca="1">_xlfn.XLOOKUP($A233&amp;$B233,'[2]产值及收款计划（2026）'!$A:$A&amp;'[2]产值及收款计划（2026）'!$B:$B,'[2]产值及收款计划（2026）'!DD:DD)</f>
        <v>0</v>
      </c>
      <c r="DE233" s="256" cm="1">
        <f t="array" aca="1" ref="DE233" ca="1">_xlfn.XLOOKUP($A233&amp;$B233,'[2]产值及收款计划（2026）'!$A:$A&amp;'[2]产值及收款计划（2026）'!$B:$B,'[2]产值及收款计划（2026）'!DE:DE)</f>
        <v>0</v>
      </c>
      <c r="DF233" s="256" cm="1">
        <f t="array" aca="1" ref="DF233" ca="1">_xlfn.XLOOKUP($A233&amp;$B233,'[2]产值及收款计划（2026）'!$A:$A&amp;'[2]产值及收款计划（2026）'!$B:$B,'[2]产值及收款计划（2026）'!DF:DF)</f>
        <v>0</v>
      </c>
      <c r="DG233" s="256" cm="1">
        <f t="array" aca="1" ref="DG233" ca="1">_xlfn.XLOOKUP($A233&amp;$B233,'[2]产值及收款计划（2026）'!$A:$A&amp;'[2]产值及收款计划（2026）'!$B:$B,'[2]产值及收款计划（2026）'!DG:DG)</f>
        <v>0</v>
      </c>
      <c r="DH233" s="256" cm="1">
        <f t="array" aca="1" ref="DH233" ca="1">_xlfn.XLOOKUP($A233&amp;$B233,'[2]产值及收款计划（2026）'!$A:$A&amp;'[2]产值及收款计划（2026）'!$B:$B,'[2]产值及收款计划（2026）'!DH:DH)</f>
        <v>0</v>
      </c>
      <c r="DI233" s="256" cm="1">
        <f t="array" aca="1" ref="DI233" ca="1">_xlfn.XLOOKUP($A233&amp;$B233,'[2]产值及收款计划（2026）'!$A:$A&amp;'[2]产值及收款计划（2026）'!$B:$B,'[2]产值及收款计划（2026）'!DI:DI)</f>
        <v>0</v>
      </c>
      <c r="DJ233" s="256" cm="1">
        <f t="array" aca="1" ref="DJ233" ca="1">_xlfn.XLOOKUP($A233&amp;$B233,'[2]产值及收款计划（2026）'!$A:$A&amp;'[2]产值及收款计划（2026）'!$B:$B,'[2]产值及收款计划（2026）'!DJ:DJ)</f>
        <v>0</v>
      </c>
      <c r="DK233" s="256" cm="1">
        <f t="array" aca="1" ref="DK233" ca="1">_xlfn.XLOOKUP($A233&amp;$B233,'[2]产值及收款计划（2026）'!$A:$A&amp;'[2]产值及收款计划（2026）'!$B:$B,'[2]产值及收款计划（2026）'!DK:DK)</f>
        <v>0</v>
      </c>
      <c r="DL233" s="256" cm="1">
        <f t="array" aca="1" ref="DL233" ca="1">_xlfn.XLOOKUP($A233&amp;$B233,'[2]产值及收款计划（2026）'!$A:$A&amp;'[2]产值及收款计划（2026）'!$B:$B,'[2]产值及收款计划（2026）'!DL:DL)</f>
        <v>0</v>
      </c>
      <c r="DM233" s="264"/>
      <c r="DN233" s="250"/>
    </row>
    <row r="234" spans="1:118" ht="20.25" x14ac:dyDescent="0.15">
      <c r="A234" s="254">
        <f t="shared" ca="1" si="15"/>
        <v>53</v>
      </c>
      <c r="B234" s="254" t="s">
        <v>26</v>
      </c>
      <c r="C234" s="255" t="str" cm="1">
        <f t="array" aca="1" ref="C234" ca="1">_xlfn.XLOOKUP($A234&amp;$B234,'[2]产值及收款计划（2026）'!$A:$A&amp;'[2]产值及收款计划（2026）'!$B:$B,'[2]产值及收款计划（2026）'!C:C)</f>
        <v>ZHT2024042400039</v>
      </c>
      <c r="D234" s="255" t="str" cm="1">
        <f t="array" aca="1" ref="D234" ca="1">_xlfn.XLOOKUP($A234&amp;$B234,'[2]产值及收款计划（2026）'!$A:$A&amp;'[2]产值及收款计划（2026）'!$B:$B,'[2]产值及收款计划（2026）'!D:D)</f>
        <v>越江大桥拱桥标准优化开发服务</v>
      </c>
      <c r="E234" s="256" cm="1">
        <f t="array" aca="1" ref="E234" ca="1">_xlfn.XLOOKUP($A234&amp;$B234,'[2]产值及收款计划（2026）'!$A:$A&amp;'[2]产值及收款计划（2026）'!$B:$B,'[2]产值及收款计划（2026）'!E:E)</f>
        <v>30</v>
      </c>
      <c r="F234" s="256" cm="1">
        <f t="array" aca="1" ref="F234" ca="1">_xlfn.XLOOKUP($A234&amp;$B234,'[2]产值及收款计划（2026）'!$A:$A&amp;'[2]产值及收款计划（2026）'!$B:$B,'[2]产值及收款计划（2026）'!F:F)</f>
        <v>30</v>
      </c>
      <c r="G234" s="256" cm="1">
        <f t="array" aca="1" ref="G234" ca="1">_xlfn.XLOOKUP($A234&amp;$B234,'[2]产值及收款计划（2026）'!$A:$A&amp;'[2]产值及收款计划（2026）'!$B:$B,'[2]产值及收款计划（2026）'!G:G)</f>
        <v>30</v>
      </c>
      <c r="H234" s="256" cm="1">
        <f t="array" aca="1" ref="H234" ca="1">_xlfn.XLOOKUP($A234&amp;$B234,'[2]产值及收款计划（2026）'!$A:$A&amp;'[2]产值及收款计划（2026）'!$B:$B,'[2]产值及收款计划（2026）'!H:H)</f>
        <v>3</v>
      </c>
      <c r="I234" s="257" cm="1">
        <f t="array" aca="1" ref="I234" ca="1">_xlfn.XLOOKUP($A234&amp;$B234,'[2]产值及收款计划（2026）'!$A:$A&amp;'[2]产值及收款计划（2026）'!$B:$B,'[2]产值及收款计划（2026）'!I:I)</f>
        <v>0.1</v>
      </c>
      <c r="J234" s="258" cm="1">
        <f t="array" aca="1" ref="J234" ca="1">_xlfn.XLOOKUP($A234&amp;$B234,'[2]产值及收款计划（2026）'!$A:$A&amp;'[2]产值及收款计划（2026）'!$B:$B,'[2]产值及收款计划（2026）'!J:J)</f>
        <v>0.06</v>
      </c>
      <c r="K234" s="256" cm="1">
        <f t="array" aca="1" ref="K234" ca="1">_xlfn.XLOOKUP($A234&amp;$B234,'[2]产值及收款计划（2026）'!$A:$A&amp;'[2]产值及收款计划（2026）'!$B:$B,'[2]产值及收款计划（2026）'!K:K)</f>
        <v>0</v>
      </c>
      <c r="L234" s="256" cm="1">
        <f t="array" aca="1" ref="L234" ca="1">_xlfn.XLOOKUP($A234&amp;$B234,'[2]产值及收款计划（2026）'!$A:$A&amp;'[2]产值及收款计划（2026）'!$B:$B,'[2]产值及收款计划（2026）'!L:L)</f>
        <v>0</v>
      </c>
      <c r="M234" s="256" t="str" cm="1">
        <f t="array" aca="1" ref="M234" ca="1">_xlfn.XLOOKUP($A234&amp;$B234,'[2]产值及收款计划（2026）'!$A:$A&amp;'[2]产值及收款计划（2026）'!$B:$B,'[2]产值及收款计划（2026）'!M:M)</f>
        <v>主导</v>
      </c>
      <c r="N234" s="256" t="str" cm="1">
        <f t="array" aca="1" ref="N234" ca="1">_xlfn.XLOOKUP($A234&amp;$B234,'[2]产值及收款计划（2026）'!$A:$A&amp;'[2]产值及收款计划（2026）'!$B:$B,'[2]产值及收款计划（2026）'!N:N)</f>
        <v>贺一玮团队</v>
      </c>
      <c r="O234" s="256" t="str" cm="1">
        <f t="array" aca="1" ref="O234" ca="1">_xlfn.XLOOKUP($A234&amp;$B234,'[2]产值及收款计划（2026）'!$A:$A&amp;'[2]产值及收款计划（2026）'!$B:$B,'[2]产值及收款计划（2026）'!O:O)</f>
        <v>何栩</v>
      </c>
      <c r="P234" s="255" t="str" cm="1">
        <f t="array" aca="1" ref="P234" ca="1">_xlfn.XLOOKUP($A234&amp;$B234,'[2]产值及收款计划（2026）'!$A:$A&amp;'[2]产值及收款计划（2026）'!$B:$B,'[2]产值及收款计划（2026）'!P:P)</f>
        <v>25已完结</v>
      </c>
      <c r="Q234" s="256" cm="1">
        <f t="array" aca="1" ref="Q234" ca="1">_xlfn.XLOOKUP($A234&amp;$B234,'[2]产值及收款计划（2026）'!$A:$A&amp;'[2]产值及收款计划（2026）'!$B:$B,'[2]产值及收款计划（2026）'!Q:Q)</f>
        <v>0</v>
      </c>
      <c r="R234" s="256" cm="1">
        <f t="array" aca="1" ref="R234" ca="1">_xlfn.XLOOKUP($A234&amp;$B234,'[2]产值及收款计划（2026）'!$A:$A&amp;'[2]产值及收款计划（2026）'!$B:$B,'[2]产值及收款计划（2026）'!R:R)</f>
        <v>0</v>
      </c>
      <c r="S234" s="256" cm="1">
        <f t="array" aca="1" ref="S234" ca="1">_xlfn.XLOOKUP($A234&amp;$B234,'[2]产值及收款计划（2026）'!$A:$A&amp;'[2]产值及收款计划（2026）'!$B:$B,'[2]产值及收款计划（2026）'!S:S)</f>
        <v>0</v>
      </c>
      <c r="T234" s="256" cm="1">
        <f t="array" aca="1" ref="T234" ca="1">_xlfn.XLOOKUP($A234&amp;$B234,'[2]产值及收款计划（2026）'!$A:$A&amp;'[2]产值及收款计划（2026）'!$B:$B,'[2]产值及收款计划（2026）'!T:T)</f>
        <v>30</v>
      </c>
      <c r="U234" s="256" cm="1">
        <f t="array" aca="1" ref="U234" ca="1">_xlfn.XLOOKUP($A234&amp;$B234,'[2]产值及收款计划（2026）'!$A:$A&amp;'[2]产值及收款计划（2026）'!$B:$B,'[2]产值及收款计划（2026）'!U:U)</f>
        <v>0</v>
      </c>
      <c r="V234" s="256" cm="1">
        <f t="array" aca="1" ref="V234" ca="1">_xlfn.XLOOKUP($A234&amp;$B234,'[2]产值及收款计划（2026）'!$A:$A&amp;'[2]产值及收款计划（2026）'!$B:$B,'[2]产值及收款计划（2026）'!V:V)</f>
        <v>0</v>
      </c>
      <c r="W234" s="256" cm="1">
        <f t="array" aca="1" ref="W234" ca="1">_xlfn.XLOOKUP($A234&amp;$B234,'[2]产值及收款计划（2026）'!$A:$A&amp;'[2]产值及收款计划（2026）'!$B:$B,'[2]产值及收款计划（2026）'!W:W)</f>
        <v>0</v>
      </c>
      <c r="X234" s="256" cm="1">
        <f t="array" aca="1" ref="X234" ca="1">_xlfn.XLOOKUP($A234&amp;$B234,'[2]产值及收款计划（2026）'!$A:$A&amp;'[2]产值及收款计划（2026）'!$B:$B,'[2]产值及收款计划（2026）'!X:X)</f>
        <v>0</v>
      </c>
      <c r="Y234" s="256" cm="1">
        <f t="array" aca="1" ref="Y234" ca="1">_xlfn.XLOOKUP($A234&amp;$B234,'[2]产值及收款计划（2026）'!$A:$A&amp;'[2]产值及收款计划（2026）'!$B:$B,'[2]产值及收款计划（2026）'!Y:Y)</f>
        <v>0</v>
      </c>
      <c r="Z234" s="256" cm="1">
        <f t="array" aca="1" ref="Z234" ca="1">_xlfn.XLOOKUP($A234&amp;$B234,'[2]产值及收款计划（2026）'!$A:$A&amp;'[2]产值及收款计划（2026）'!$B:$B,'[2]产值及收款计划（2026）'!Z:Z)</f>
        <v>0</v>
      </c>
      <c r="AA234" s="256" cm="1">
        <f t="array" aca="1" ref="AA234" ca="1">_xlfn.XLOOKUP($A234&amp;$B234,'[2]产值及收款计划（2026）'!$A:$A&amp;'[2]产值及收款计划（2026）'!$B:$B,'[2]产值及收款计划（2026）'!AA:AA)</f>
        <v>0</v>
      </c>
      <c r="AB234" s="256" cm="1">
        <f t="array" aca="1" ref="AB234" ca="1">_xlfn.XLOOKUP($A234&amp;$B234,'[2]产值及收款计划（2026）'!$A:$A&amp;'[2]产值及收款计划（2026）'!$B:$B,'[2]产值及收款计划（2026）'!AB:AB)</f>
        <v>0</v>
      </c>
      <c r="AC234" s="256" cm="1">
        <f t="array" aca="1" ref="AC234" ca="1">_xlfn.XLOOKUP($A234&amp;$B234,'[2]产值及收款计划（2026）'!$A:$A&amp;'[2]产值及收款计划（2026）'!$B:$B,'[2]产值及收款计划（2026）'!AC:AC)</f>
        <v>0</v>
      </c>
      <c r="AD234" s="256" cm="1">
        <f t="array" aca="1" ref="AD234" ca="1">_xlfn.XLOOKUP($A234&amp;$B234,'[2]产值及收款计划（2026）'!$A:$A&amp;'[2]产值及收款计划（2026）'!$B:$B,'[2]产值及收款计划（2026）'!AD:AD)</f>
        <v>0</v>
      </c>
      <c r="AE234" s="256" cm="1">
        <f t="array" aca="1" ref="AE234" ca="1">_xlfn.XLOOKUP($A234&amp;$B234,'[2]产值及收款计划（2026）'!$A:$A&amp;'[2]产值及收款计划（2026）'!$B:$B,'[2]产值及收款计划（2026）'!AE:AE)</f>
        <v>0</v>
      </c>
      <c r="AF234" s="256" cm="1">
        <f t="array" aca="1" ref="AF234" ca="1">_xlfn.XLOOKUP($A234&amp;$B234,'[2]产值及收款计划（2026）'!$A:$A&amp;'[2]产值及收款计划（2026）'!$B:$B,'[2]产值及收款计划（2026）'!AF:AF)</f>
        <v>0</v>
      </c>
      <c r="AG234" s="256" cm="1">
        <f t="array" aca="1" ref="AG234" ca="1">_xlfn.XLOOKUP($A234&amp;$B234,'[2]产值及收款计划（2026）'!$A:$A&amp;'[2]产值及收款计划（2026）'!$B:$B,'[2]产值及收款计划（2026）'!AG:AG)</f>
        <v>0</v>
      </c>
      <c r="AH234" s="256" cm="1">
        <f t="array" aca="1" ref="AH234" ca="1">_xlfn.XLOOKUP($A234&amp;$B234,'[2]产值及收款计划（2026）'!$A:$A&amp;'[2]产值及收款计划（2026）'!$B:$B,'[2]产值及收款计划（2026）'!AH:AH)</f>
        <v>0</v>
      </c>
      <c r="AI234" s="256" cm="1">
        <f t="array" aca="1" ref="AI234" ca="1">_xlfn.XLOOKUP($A234&amp;$B234,'[2]产值及收款计划（2026）'!$A:$A&amp;'[2]产值及收款计划（2026）'!$B:$B,'[2]产值及收款计划（2026）'!AI:AI)</f>
        <v>0</v>
      </c>
      <c r="AJ234" s="256" cm="1">
        <f t="array" aca="1" ref="AJ234" ca="1">_xlfn.XLOOKUP($A234&amp;$B234,'[2]产值及收款计划（2026）'!$A:$A&amp;'[2]产值及收款计划（2026）'!$B:$B,'[2]产值及收款计划（2026）'!AJ:AJ)</f>
        <v>0</v>
      </c>
      <c r="AK234" s="256" cm="1">
        <f t="array" aca="1" ref="AK234" ca="1">_xlfn.XLOOKUP($A234&amp;$B234,'[2]产值及收款计划（2026）'!$A:$A&amp;'[2]产值及收款计划（2026）'!$B:$B,'[2]产值及收款计划（2026）'!AK:AK)</f>
        <v>0</v>
      </c>
      <c r="AL234" s="256" cm="1">
        <f t="array" aca="1" ref="AL234" ca="1">_xlfn.XLOOKUP($A234&amp;$B234,'[2]产值及收款计划（2026）'!$A:$A&amp;'[2]产值及收款计划（2026）'!$B:$B,'[2]产值及收款计划（2026）'!AL:AL)</f>
        <v>0</v>
      </c>
      <c r="AM234" s="263" t="e" cm="1">
        <f t="array" aca="1" ref="AM234" ca="1">_xlfn.LET(_xlpm.勾选月份状态数组,TRANSPOSE('PPT(12-15页）-TOP10'!$A$3:$A$14),_xlpm.选择数据区,IF('PPT(12-15页）-TOP10'!$E$3="收款",$BA234:$BL234,$AA234:$AL234),SUM(_xlfn._xlws.FILTER(_xlpm.选择数据区,_xlpm.勾选月份状态数组,"")))</f>
        <v>#NAME?</v>
      </c>
      <c r="AN234" s="256" t="e" cm="1">
        <f t="array" aca="1" ref="AN234" ca="1">_xlfn.LET(_xlpm.勾选月份状态数组,TRANSPOSE('PPT(12-15页）-TOP10'!$A$3:$A$14),_xlpm.选择数据区,IF('PPT(12-15页）-TOP10'!$E$3="收款",$DA234:$DL234,$CA234:$CL234),SUM(_xlfn._xlws.FILTER(_xlpm.选择数据区,_xlpm.勾选月份状态数组,"")))</f>
        <v>#NAME?</v>
      </c>
      <c r="AO234" s="256">
        <f ca="1">SUM(CA234:CC234)+SUM(AD234:AL234)</f>
        <v>0</v>
      </c>
      <c r="AP234" s="256"/>
      <c r="AQ234" s="256"/>
      <c r="AR234" s="256"/>
      <c r="AS234" s="256" cm="1">
        <f t="array" aca="1" ref="AS234" ca="1">_xlfn.XLOOKUP($A234&amp;$B234,'[2]产值及收款计划（2026）'!$A:$A&amp;'[2]产值及收款计划（2026）'!$B:$B,'[2]产值及收款计划（2026）'!AS:AS)</f>
        <v>0</v>
      </c>
      <c r="AT234" s="256" cm="1">
        <f t="array" aca="1" ref="AT234" ca="1">_xlfn.XLOOKUP($A234&amp;$B234,'[2]产值及收款计划（2026）'!$A:$A&amp;'[2]产值及收款计划（2026）'!$B:$B,'[2]产值及收款计划（2026）'!AT:AT)</f>
        <v>0</v>
      </c>
      <c r="AU234" s="256" cm="1">
        <f t="array" aca="1" ref="AU234" ca="1">_xlfn.XLOOKUP($A234&amp;$B234,'[2]产值及收款计划（2026）'!$A:$A&amp;'[2]产值及收款计划（2026）'!$B:$B,'[2]产值及收款计划（2026）'!AU:AU)</f>
        <v>0</v>
      </c>
      <c r="AV234" s="256" cm="1">
        <f t="array" aca="1" ref="AV234" ca="1">_xlfn.XLOOKUP($A234&amp;$B234,'[2]产值及收款计划（2026）'!$A:$A&amp;'[2]产值及收款计划（2026）'!$B:$B,'[2]产值及收款计划（2026）'!AV:AV)</f>
        <v>0</v>
      </c>
      <c r="AW234" s="256" cm="1">
        <f t="array" aca="1" ref="AW234" ca="1">_xlfn.XLOOKUP($A234&amp;$B234,'[2]产值及收款计划（2026）'!$A:$A&amp;'[2]产值及收款计划（2026）'!$B:$B,'[2]产值及收款计划（2026）'!AW:AW)</f>
        <v>28.5</v>
      </c>
      <c r="AX234" s="256" cm="1">
        <f t="array" aca="1" ref="AX234" ca="1">_xlfn.XLOOKUP($A234&amp;$B234,'[2]产值及收款计划（2026）'!$A:$A&amp;'[2]产值及收款计划（2026）'!$B:$B,'[2]产值及收款计划（2026）'!AX:AX)</f>
        <v>0</v>
      </c>
      <c r="AY234" s="256" cm="1">
        <f t="array" aca="1" ref="AY234" ca="1">_xlfn.XLOOKUP($A234&amp;$B234,'[2]产值及收款计划（2026）'!$A:$A&amp;'[2]产值及收款计划（2026）'!$B:$B,'[2]产值及收款计划（2026）'!AY:AY)</f>
        <v>1.5</v>
      </c>
      <c r="AZ234" s="256" cm="1">
        <f t="array" aca="1" ref="AZ234" ca="1">_xlfn.XLOOKUP($A234&amp;$B234,'[2]产值及收款计划（2026）'!$A:$A&amp;'[2]产值及收款计划（2026）'!$B:$B,'[2]产值及收款计划（2026）'!AZ:AZ)</f>
        <v>1.5</v>
      </c>
      <c r="BA234" s="256" cm="1">
        <f t="array" aca="1" ref="BA234" ca="1">_xlfn.XLOOKUP($A234&amp;$B234,'[2]产值及收款计划（2026）'!$A:$A&amp;'[2]产值及收款计划（2026）'!$B:$B,'[2]产值及收款计划（2026）'!BA:BA)</f>
        <v>0</v>
      </c>
      <c r="BB234" s="256" cm="1">
        <f t="array" aca="1" ref="BB234" ca="1">_xlfn.XLOOKUP($A234&amp;$B234,'[2]产值及收款计划（2026）'!$A:$A&amp;'[2]产值及收款计划（2026）'!$B:$B,'[2]产值及收款计划（2026）'!BB:BB)</f>
        <v>1.5</v>
      </c>
      <c r="BC234" s="256" cm="1">
        <f t="array" aca="1" ref="BC234" ca="1">_xlfn.XLOOKUP($A234&amp;$B234,'[2]产值及收款计划（2026）'!$A:$A&amp;'[2]产值及收款计划（2026）'!$B:$B,'[2]产值及收款计划（2026）'!BC:BC)</f>
        <v>0</v>
      </c>
      <c r="BD234" s="256" cm="1">
        <f t="array" aca="1" ref="BD234" ca="1">_xlfn.XLOOKUP($A234&amp;$B234,'[2]产值及收款计划（2026）'!$A:$A&amp;'[2]产值及收款计划（2026）'!$B:$B,'[2]产值及收款计划（2026）'!BD:BD)</f>
        <v>0</v>
      </c>
      <c r="BE234" s="256" cm="1">
        <f t="array" aca="1" ref="BE234" ca="1">_xlfn.XLOOKUP($A234&amp;$B234,'[2]产值及收款计划（2026）'!$A:$A&amp;'[2]产值及收款计划（2026）'!$B:$B,'[2]产值及收款计划（2026）'!BE:BE)</f>
        <v>0</v>
      </c>
      <c r="BF234" s="256" cm="1">
        <f t="array" aca="1" ref="BF234" ca="1">_xlfn.XLOOKUP($A234&amp;$B234,'[2]产值及收款计划（2026）'!$A:$A&amp;'[2]产值及收款计划（2026）'!$B:$B,'[2]产值及收款计划（2026）'!BF:BF)</f>
        <v>0</v>
      </c>
      <c r="BG234" s="256" cm="1">
        <f t="array" aca="1" ref="BG234" ca="1">_xlfn.XLOOKUP($A234&amp;$B234,'[2]产值及收款计划（2026）'!$A:$A&amp;'[2]产值及收款计划（2026）'!$B:$B,'[2]产值及收款计划（2026）'!BG:BG)</f>
        <v>0</v>
      </c>
      <c r="BH234" s="256" cm="1">
        <f t="array" aca="1" ref="BH234" ca="1">_xlfn.XLOOKUP($A234&amp;$B234,'[2]产值及收款计划（2026）'!$A:$A&amp;'[2]产值及收款计划（2026）'!$B:$B,'[2]产值及收款计划（2026）'!BH:BH)</f>
        <v>0</v>
      </c>
      <c r="BI234" s="256" cm="1">
        <f t="array" aca="1" ref="BI234" ca="1">_xlfn.XLOOKUP($A234&amp;$B234,'[2]产值及收款计划（2026）'!$A:$A&amp;'[2]产值及收款计划（2026）'!$B:$B,'[2]产值及收款计划（2026）'!BI:BI)</f>
        <v>0</v>
      </c>
      <c r="BJ234" s="256" cm="1">
        <f t="array" aca="1" ref="BJ234" ca="1">_xlfn.XLOOKUP($A234&amp;$B234,'[2]产值及收款计划（2026）'!$A:$A&amp;'[2]产值及收款计划（2026）'!$B:$B,'[2]产值及收款计划（2026）'!BJ:BJ)</f>
        <v>0</v>
      </c>
      <c r="BK234" s="256" cm="1">
        <f t="array" aca="1" ref="BK234" ca="1">_xlfn.XLOOKUP($A234&amp;$B234,'[2]产值及收款计划（2026）'!$A:$A&amp;'[2]产值及收款计划（2026）'!$B:$B,'[2]产值及收款计划（2026）'!BK:BK)</f>
        <v>0</v>
      </c>
      <c r="BL234" s="256" cm="1">
        <f t="array" aca="1" ref="BL234" ca="1">_xlfn.XLOOKUP($A234&amp;$B234,'[2]产值及收款计划（2026）'!$A:$A&amp;'[2]产值及收款计划（2026）'!$B:$B,'[2]产值及收款计划（2026）'!BL:BL)</f>
        <v>0</v>
      </c>
      <c r="BM234" s="256"/>
      <c r="BN234" s="256"/>
      <c r="BO234" s="256"/>
      <c r="BP234" s="256"/>
      <c r="BQ234" s="255" t="str" cm="1">
        <f t="array" aca="1" ref="BQ234" ca="1">_xlfn.XLOOKUP($A234&amp;$B234,'[2]产值及收款计划（2026）'!$A:$A&amp;'[2]产值及收款计划（2026）'!$B:$B,'[2]产值及收款计划（2026）'!BQ:BQ)</f>
        <v>上海城建智慧城市运营管理有限公司</v>
      </c>
      <c r="BR234" s="256" cm="1">
        <f t="array" aca="1" ref="BR234" ca="1">_xlfn.XLOOKUP($A234&amp;$B234,'[2]产值及收款计划（2026）'!$A:$A&amp;'[2]产值及收款计划（2026）'!$B:$B,'[2]产值及收款计划（2026）'!BR:BR)</f>
        <v>0</v>
      </c>
      <c r="CA234" s="256" cm="1">
        <f t="array" aca="1" ref="CA234" ca="1">_xlfn.XLOOKUP($A234&amp;$B234,'[2]产值及收款计划（2026）'!$A:$A&amp;'[2]产值及收款计划（2026）'!$B:$B,'[2]产值及收款计划（2026）'!CA:CA)</f>
        <v>0</v>
      </c>
      <c r="CB234" s="256" cm="1">
        <f t="array" aca="1" ref="CB234" ca="1">_xlfn.XLOOKUP($A234&amp;$B234,'[2]产值及收款计划（2026）'!$A:$A&amp;'[2]产值及收款计划（2026）'!$B:$B,'[2]产值及收款计划（2026）'!CB:CB)</f>
        <v>0</v>
      </c>
      <c r="CC234" s="256" cm="1">
        <f t="array" aca="1" ref="CC234" ca="1">_xlfn.XLOOKUP($A234&amp;$B234,'[2]产值及收款计划（2026）'!$A:$A&amp;'[2]产值及收款计划（2026）'!$B:$B,'[2]产值及收款计划（2026）'!CC:CC)</f>
        <v>0</v>
      </c>
      <c r="CD234" s="256" cm="1">
        <f t="array" aca="1" ref="CD234" ca="1">_xlfn.XLOOKUP($A234&amp;$B234,'[2]产值及收款计划（2026）'!$A:$A&amp;'[2]产值及收款计划（2026）'!$B:$B,'[2]产值及收款计划（2026）'!CD:CD)</f>
        <v>0</v>
      </c>
      <c r="CE234" s="256" cm="1">
        <f t="array" aca="1" ref="CE234" ca="1">_xlfn.XLOOKUP($A234&amp;$B234,'[2]产值及收款计划（2026）'!$A:$A&amp;'[2]产值及收款计划（2026）'!$B:$B,'[2]产值及收款计划（2026）'!CE:CE)</f>
        <v>0</v>
      </c>
      <c r="CF234" s="256" cm="1">
        <f t="array" aca="1" ref="CF234" ca="1">_xlfn.XLOOKUP($A234&amp;$B234,'[2]产值及收款计划（2026）'!$A:$A&amp;'[2]产值及收款计划（2026）'!$B:$B,'[2]产值及收款计划（2026）'!CF:CF)</f>
        <v>0</v>
      </c>
      <c r="CG234" s="256" cm="1">
        <f t="array" aca="1" ref="CG234" ca="1">_xlfn.XLOOKUP($A234&amp;$B234,'[2]产值及收款计划（2026）'!$A:$A&amp;'[2]产值及收款计划（2026）'!$B:$B,'[2]产值及收款计划（2026）'!CG:CG)</f>
        <v>0</v>
      </c>
      <c r="CH234" s="256" cm="1">
        <f t="array" aca="1" ref="CH234" ca="1">_xlfn.XLOOKUP($A234&amp;$B234,'[2]产值及收款计划（2026）'!$A:$A&amp;'[2]产值及收款计划（2026）'!$B:$B,'[2]产值及收款计划（2026）'!CH:CH)</f>
        <v>0</v>
      </c>
      <c r="CI234" s="256" cm="1">
        <f t="array" aca="1" ref="CI234" ca="1">_xlfn.XLOOKUP($A234&amp;$B234,'[2]产值及收款计划（2026）'!$A:$A&amp;'[2]产值及收款计划（2026）'!$B:$B,'[2]产值及收款计划（2026）'!CI:CI)</f>
        <v>0</v>
      </c>
      <c r="CJ234" s="256" cm="1">
        <f t="array" aca="1" ref="CJ234" ca="1">_xlfn.XLOOKUP($A234&amp;$B234,'[2]产值及收款计划（2026）'!$A:$A&amp;'[2]产值及收款计划（2026）'!$B:$B,'[2]产值及收款计划（2026）'!CJ:CJ)</f>
        <v>0</v>
      </c>
      <c r="CK234" s="256" cm="1">
        <f t="array" aca="1" ref="CK234" ca="1">_xlfn.XLOOKUP($A234&amp;$B234,'[2]产值及收款计划（2026）'!$A:$A&amp;'[2]产值及收款计划（2026）'!$B:$B,'[2]产值及收款计划（2026）'!CK:CK)</f>
        <v>0</v>
      </c>
      <c r="CL234" s="256" cm="1">
        <f t="array" aca="1" ref="CL234" ca="1">_xlfn.XLOOKUP($A234&amp;$B234,'[2]产值及收款计划（2026）'!$A:$A&amp;'[2]产值及收款计划（2026）'!$B:$B,'[2]产值及收款计划（2026）'!CL:CL)</f>
        <v>0</v>
      </c>
      <c r="DA234" s="256" cm="1">
        <f t="array" aca="1" ref="DA234" ca="1">_xlfn.XLOOKUP($A234&amp;$B234,'[2]产值及收款计划（2026）'!$A:$A&amp;'[2]产值及收款计划（2026）'!$B:$B,'[2]产值及收款计划（2026）'!DA:DA)</f>
        <v>0</v>
      </c>
      <c r="DB234" s="256" cm="1">
        <f t="array" aca="1" ref="DB234" ca="1">_xlfn.XLOOKUP($A234&amp;$B234,'[2]产值及收款计划（2026）'!$A:$A&amp;'[2]产值及收款计划（2026）'!$B:$B,'[2]产值及收款计划（2026）'!DB:DB)</f>
        <v>0</v>
      </c>
      <c r="DC234" s="256" cm="1">
        <f t="array" aca="1" ref="DC234" ca="1">_xlfn.XLOOKUP($A234&amp;$B234,'[2]产值及收款计划（2026）'!$A:$A&amp;'[2]产值及收款计划（2026）'!$B:$B,'[2]产值及收款计划（2026）'!DC:DC)</f>
        <v>0</v>
      </c>
      <c r="DD234" s="256" cm="1">
        <f t="array" aca="1" ref="DD234" ca="1">_xlfn.XLOOKUP($A234&amp;$B234,'[2]产值及收款计划（2026）'!$A:$A&amp;'[2]产值及收款计划（2026）'!$B:$B,'[2]产值及收款计划（2026）'!DD:DD)</f>
        <v>0</v>
      </c>
      <c r="DE234" s="256" cm="1">
        <f t="array" aca="1" ref="DE234" ca="1">_xlfn.XLOOKUP($A234&amp;$B234,'[2]产值及收款计划（2026）'!$A:$A&amp;'[2]产值及收款计划（2026）'!$B:$B,'[2]产值及收款计划（2026）'!DE:DE)</f>
        <v>0</v>
      </c>
      <c r="DF234" s="256" cm="1">
        <f t="array" aca="1" ref="DF234" ca="1">_xlfn.XLOOKUP($A234&amp;$B234,'[2]产值及收款计划（2026）'!$A:$A&amp;'[2]产值及收款计划（2026）'!$B:$B,'[2]产值及收款计划（2026）'!DF:DF)</f>
        <v>0</v>
      </c>
      <c r="DG234" s="256" cm="1">
        <f t="array" aca="1" ref="DG234" ca="1">_xlfn.XLOOKUP($A234&amp;$B234,'[2]产值及收款计划（2026）'!$A:$A&amp;'[2]产值及收款计划（2026）'!$B:$B,'[2]产值及收款计划（2026）'!DG:DG)</f>
        <v>0</v>
      </c>
      <c r="DH234" s="256" cm="1">
        <f t="array" aca="1" ref="DH234" ca="1">_xlfn.XLOOKUP($A234&amp;$B234,'[2]产值及收款计划（2026）'!$A:$A&amp;'[2]产值及收款计划（2026）'!$B:$B,'[2]产值及收款计划（2026）'!DH:DH)</f>
        <v>0</v>
      </c>
      <c r="DI234" s="256" cm="1">
        <f t="array" aca="1" ref="DI234" ca="1">_xlfn.XLOOKUP($A234&amp;$B234,'[2]产值及收款计划（2026）'!$A:$A&amp;'[2]产值及收款计划（2026）'!$B:$B,'[2]产值及收款计划（2026）'!DI:DI)</f>
        <v>0</v>
      </c>
      <c r="DJ234" s="256" cm="1">
        <f t="array" aca="1" ref="DJ234" ca="1">_xlfn.XLOOKUP($A234&amp;$B234,'[2]产值及收款计划（2026）'!$A:$A&amp;'[2]产值及收款计划（2026）'!$B:$B,'[2]产值及收款计划（2026）'!DJ:DJ)</f>
        <v>0</v>
      </c>
      <c r="DK234" s="256" cm="1">
        <f t="array" aca="1" ref="DK234" ca="1">_xlfn.XLOOKUP($A234&amp;$B234,'[2]产值及收款计划（2026）'!$A:$A&amp;'[2]产值及收款计划（2026）'!$B:$B,'[2]产值及收款计划（2026）'!DK:DK)</f>
        <v>0</v>
      </c>
      <c r="DL234" s="256" cm="1">
        <f t="array" aca="1" ref="DL234" ca="1">_xlfn.XLOOKUP($A234&amp;$B234,'[2]产值及收款计划（2026）'!$A:$A&amp;'[2]产值及收款计划（2026）'!$B:$B,'[2]产值及收款计划（2026）'!DL:DL)</f>
        <v>0</v>
      </c>
      <c r="DM234" s="264"/>
      <c r="DN234" s="250"/>
    </row>
    <row r="235" spans="1:118" ht="20.25" x14ac:dyDescent="0.15">
      <c r="A235" s="254">
        <f t="shared" ca="1" si="15"/>
        <v>54</v>
      </c>
      <c r="B235" s="254" t="s">
        <v>26</v>
      </c>
      <c r="C235" s="255" t="str" cm="1">
        <f t="array" aca="1" ref="C235" ca="1">_xlfn.XLOOKUP($A235&amp;$B235,'[2]产值及收款计划（2026）'!$A:$A&amp;'[2]产值及收款计划（2026）'!$B:$B,'[2]产值及收款计划（2026）'!C:C)</f>
        <v>ZHT2024012300008</v>
      </c>
      <c r="D235" s="255" t="str" cm="1">
        <f t="array" aca="1" ref="D235" ca="1">_xlfn.XLOOKUP($A235&amp;$B235,'[2]产值及收款计划（2026）'!$A:$A&amp;'[2]产值及收款计划（2026）'!$B:$B,'[2]产值及收款计划（2026）'!D:D)</f>
        <v>桥梁全寿命二期建设项目</v>
      </c>
      <c r="E235" s="256" cm="1">
        <f t="array" aca="1" ref="E235" ca="1">_xlfn.XLOOKUP($A235&amp;$B235,'[2]产值及收款计划（2026）'!$A:$A&amp;'[2]产值及收款计划（2026）'!$B:$B,'[2]产值及收款计划（2026）'!E:E)</f>
        <v>71.48</v>
      </c>
      <c r="F235" s="256" cm="1">
        <f t="array" aca="1" ref="F235" ca="1">_xlfn.XLOOKUP($A235&amp;$B235,'[2]产值及收款计划（2026）'!$A:$A&amp;'[2]产值及收款计划（2026）'!$B:$B,'[2]产值及收款计划（2026）'!F:F)</f>
        <v>71.48</v>
      </c>
      <c r="G235" s="256" cm="1">
        <f t="array" aca="1" ref="G235" ca="1">_xlfn.XLOOKUP($A235&amp;$B235,'[2]产值及收款计划（2026）'!$A:$A&amp;'[2]产值及收款计划（2026）'!$B:$B,'[2]产值及收款计划（2026）'!G:G)</f>
        <v>28.48</v>
      </c>
      <c r="H235" s="256" cm="1">
        <f t="array" aca="1" ref="H235" ca="1">_xlfn.XLOOKUP($A235&amp;$B235,'[2]产值及收款计划（2026）'!$A:$A&amp;'[2]产值及收款计划（2026）'!$B:$B,'[2]产值及收款计划（2026）'!H:H)</f>
        <v>28.48</v>
      </c>
      <c r="I235" s="257" cm="1">
        <f t="array" aca="1" ref="I235" ca="1">_xlfn.XLOOKUP($A235&amp;$B235,'[2]产值及收款计划（2026）'!$A:$A&amp;'[2]产值及收款计划（2026）'!$B:$B,'[2]产值及收款计划（2026）'!I:I)</f>
        <v>0.39843312814773402</v>
      </c>
      <c r="J235" s="258" cm="1">
        <f t="array" aca="1" ref="J235" ca="1">_xlfn.XLOOKUP($A235&amp;$B235,'[2]产值及收款计划（2026）'!$A:$A&amp;'[2]产值及收款计划（2026）'!$B:$B,'[2]产值及收款计划（2026）'!J:J)</f>
        <v>0.06</v>
      </c>
      <c r="K235" s="256" cm="1">
        <f t="array" aca="1" ref="K235" ca="1">_xlfn.XLOOKUP($A235&amp;$B235,'[2]产值及收款计划（2026）'!$A:$A&amp;'[2]产值及收款计划（2026）'!$B:$B,'[2]产值及收款计划（2026）'!K:K)</f>
        <v>0</v>
      </c>
      <c r="L235" s="256" cm="1">
        <f t="array" aca="1" ref="L235" ca="1">_xlfn.XLOOKUP($A235&amp;$B235,'[2]产值及收款计划（2026）'!$A:$A&amp;'[2]产值及收款计划（2026）'!$B:$B,'[2]产值及收款计划（2026）'!L:L)</f>
        <v>0</v>
      </c>
      <c r="M235" s="256" t="str" cm="1">
        <f t="array" aca="1" ref="M235" ca="1">_xlfn.XLOOKUP($A235&amp;$B235,'[2]产值及收款计划（2026）'!$A:$A&amp;'[2]产值及收款计划（2026）'!$B:$B,'[2]产值及收款计划（2026）'!M:M)</f>
        <v>主导</v>
      </c>
      <c r="N235" s="256" t="str" cm="1">
        <f t="array" aca="1" ref="N235" ca="1">_xlfn.XLOOKUP($A235&amp;$B235,'[2]产值及收款计划（2026）'!$A:$A&amp;'[2]产值及收款计划（2026）'!$B:$B,'[2]产值及收款计划（2026）'!N:N)</f>
        <v>贺一玮团队</v>
      </c>
      <c r="O235" s="256" t="str" cm="1">
        <f t="array" aca="1" ref="O235" ca="1">_xlfn.XLOOKUP($A235&amp;$B235,'[2]产值及收款计划（2026）'!$A:$A&amp;'[2]产值及收款计划（2026）'!$B:$B,'[2]产值及收款计划（2026）'!O:O)</f>
        <v>何栩</v>
      </c>
      <c r="P235" s="255" t="str" cm="1">
        <f t="array" aca="1" ref="P235" ca="1">_xlfn.XLOOKUP($A235&amp;$B235,'[2]产值及收款计划（2026）'!$A:$A&amp;'[2]产值及收款计划（2026）'!$B:$B,'[2]产值及收款计划（2026）'!P:P)</f>
        <v>25已完结</v>
      </c>
      <c r="Q235" s="256" cm="1">
        <f t="array" aca="1" ref="Q235" ca="1">_xlfn.XLOOKUP($A235&amp;$B235,'[2]产值及收款计划（2026）'!$A:$A&amp;'[2]产值及收款计划（2026）'!$B:$B,'[2]产值及收款计划（2026）'!Q:Q)</f>
        <v>0</v>
      </c>
      <c r="R235" s="256" cm="1">
        <f t="array" aca="1" ref="R235" ca="1">_xlfn.XLOOKUP($A235&amp;$B235,'[2]产值及收款计划（2026）'!$A:$A&amp;'[2]产值及收款计划（2026）'!$B:$B,'[2]产值及收款计划（2026）'!R:R)</f>
        <v>0</v>
      </c>
      <c r="S235" s="256" cm="1">
        <f t="array" aca="1" ref="S235" ca="1">_xlfn.XLOOKUP($A235&amp;$B235,'[2]产值及收款计划（2026）'!$A:$A&amp;'[2]产值及收款计划（2026）'!$B:$B,'[2]产值及收款计划（2026）'!S:S)</f>
        <v>0</v>
      </c>
      <c r="T235" s="256" cm="1">
        <f t="array" aca="1" ref="T235" ca="1">_xlfn.XLOOKUP($A235&amp;$B235,'[2]产值及收款计划（2026）'!$A:$A&amp;'[2]产值及收款计划（2026）'!$B:$B,'[2]产值及收款计划（2026）'!T:T)</f>
        <v>71.48</v>
      </c>
      <c r="U235" s="256" cm="1">
        <f t="array" aca="1" ref="U235" ca="1">_xlfn.XLOOKUP($A235&amp;$B235,'[2]产值及收款计划（2026）'!$A:$A&amp;'[2]产值及收款计划（2026）'!$B:$B,'[2]产值及收款计划（2026）'!U:U)</f>
        <v>0</v>
      </c>
      <c r="V235" s="256" cm="1">
        <f t="array" aca="1" ref="V235" ca="1">_xlfn.XLOOKUP($A235&amp;$B235,'[2]产值及收款计划（2026）'!$A:$A&amp;'[2]产值及收款计划（2026）'!$B:$B,'[2]产值及收款计划（2026）'!V:V)</f>
        <v>0</v>
      </c>
      <c r="W235" s="256" cm="1">
        <f t="array" aca="1" ref="W235" ca="1">_xlfn.XLOOKUP($A235&amp;$B235,'[2]产值及收款计划（2026）'!$A:$A&amp;'[2]产值及收款计划（2026）'!$B:$B,'[2]产值及收款计划（2026）'!W:W)</f>
        <v>0</v>
      </c>
      <c r="X235" s="256" cm="1">
        <f t="array" aca="1" ref="X235" ca="1">_xlfn.XLOOKUP($A235&amp;$B235,'[2]产值及收款计划（2026）'!$A:$A&amp;'[2]产值及收款计划（2026）'!$B:$B,'[2]产值及收款计划（2026）'!X:X)</f>
        <v>0</v>
      </c>
      <c r="Y235" s="256" cm="1">
        <f t="array" aca="1" ref="Y235" ca="1">_xlfn.XLOOKUP($A235&amp;$B235,'[2]产值及收款计划（2026）'!$A:$A&amp;'[2]产值及收款计划（2026）'!$B:$B,'[2]产值及收款计划（2026）'!Y:Y)</f>
        <v>0</v>
      </c>
      <c r="Z235" s="256" cm="1">
        <f t="array" aca="1" ref="Z235" ca="1">_xlfn.XLOOKUP($A235&amp;$B235,'[2]产值及收款计划（2026）'!$A:$A&amp;'[2]产值及收款计划（2026）'!$B:$B,'[2]产值及收款计划（2026）'!Z:Z)</f>
        <v>0</v>
      </c>
      <c r="AA235" s="256" cm="1">
        <f t="array" aca="1" ref="AA235" ca="1">_xlfn.XLOOKUP($A235&amp;$B235,'[2]产值及收款计划（2026）'!$A:$A&amp;'[2]产值及收款计划（2026）'!$B:$B,'[2]产值及收款计划（2026）'!AA:AA)</f>
        <v>0</v>
      </c>
      <c r="AB235" s="256" cm="1">
        <f t="array" aca="1" ref="AB235" ca="1">_xlfn.XLOOKUP($A235&amp;$B235,'[2]产值及收款计划（2026）'!$A:$A&amp;'[2]产值及收款计划（2026）'!$B:$B,'[2]产值及收款计划（2026）'!AB:AB)</f>
        <v>0</v>
      </c>
      <c r="AC235" s="256" cm="1">
        <f t="array" aca="1" ref="AC235" ca="1">_xlfn.XLOOKUP($A235&amp;$B235,'[2]产值及收款计划（2026）'!$A:$A&amp;'[2]产值及收款计划（2026）'!$B:$B,'[2]产值及收款计划（2026）'!AC:AC)</f>
        <v>0</v>
      </c>
      <c r="AD235" s="256" cm="1">
        <f t="array" aca="1" ref="AD235" ca="1">_xlfn.XLOOKUP($A235&amp;$B235,'[2]产值及收款计划（2026）'!$A:$A&amp;'[2]产值及收款计划（2026）'!$B:$B,'[2]产值及收款计划（2026）'!AD:AD)</f>
        <v>0</v>
      </c>
      <c r="AE235" s="256" cm="1">
        <f t="array" aca="1" ref="AE235" ca="1">_xlfn.XLOOKUP($A235&amp;$B235,'[2]产值及收款计划（2026）'!$A:$A&amp;'[2]产值及收款计划（2026）'!$B:$B,'[2]产值及收款计划（2026）'!AE:AE)</f>
        <v>0</v>
      </c>
      <c r="AF235" s="256" cm="1">
        <f t="array" aca="1" ref="AF235" ca="1">_xlfn.XLOOKUP($A235&amp;$B235,'[2]产值及收款计划（2026）'!$A:$A&amp;'[2]产值及收款计划（2026）'!$B:$B,'[2]产值及收款计划（2026）'!AF:AF)</f>
        <v>0</v>
      </c>
      <c r="AG235" s="256" cm="1">
        <f t="array" aca="1" ref="AG235" ca="1">_xlfn.XLOOKUP($A235&amp;$B235,'[2]产值及收款计划（2026）'!$A:$A&amp;'[2]产值及收款计划（2026）'!$B:$B,'[2]产值及收款计划（2026）'!AG:AG)</f>
        <v>0</v>
      </c>
      <c r="AH235" s="256" cm="1">
        <f t="array" aca="1" ref="AH235" ca="1">_xlfn.XLOOKUP($A235&amp;$B235,'[2]产值及收款计划（2026）'!$A:$A&amp;'[2]产值及收款计划（2026）'!$B:$B,'[2]产值及收款计划（2026）'!AH:AH)</f>
        <v>0</v>
      </c>
      <c r="AI235" s="256" cm="1">
        <f t="array" aca="1" ref="AI235" ca="1">_xlfn.XLOOKUP($A235&amp;$B235,'[2]产值及收款计划（2026）'!$A:$A&amp;'[2]产值及收款计划（2026）'!$B:$B,'[2]产值及收款计划（2026）'!AI:AI)</f>
        <v>0</v>
      </c>
      <c r="AJ235" s="256" cm="1">
        <f t="array" aca="1" ref="AJ235" ca="1">_xlfn.XLOOKUP($A235&amp;$B235,'[2]产值及收款计划（2026）'!$A:$A&amp;'[2]产值及收款计划（2026）'!$B:$B,'[2]产值及收款计划（2026）'!AJ:AJ)</f>
        <v>0</v>
      </c>
      <c r="AK235" s="256" cm="1">
        <f t="array" aca="1" ref="AK235" ca="1">_xlfn.XLOOKUP($A235&amp;$B235,'[2]产值及收款计划（2026）'!$A:$A&amp;'[2]产值及收款计划（2026）'!$B:$B,'[2]产值及收款计划（2026）'!AK:AK)</f>
        <v>0</v>
      </c>
      <c r="AL235" s="256" cm="1">
        <f t="array" aca="1" ref="AL235" ca="1">_xlfn.XLOOKUP($A235&amp;$B235,'[2]产值及收款计划（2026）'!$A:$A&amp;'[2]产值及收款计划（2026）'!$B:$B,'[2]产值及收款计划（2026）'!AL:AL)</f>
        <v>0</v>
      </c>
      <c r="AM235" s="263" t="e" cm="1">
        <f t="array" aca="1" ref="AM235" ca="1">_xlfn.LET(_xlpm.勾选月份状态数组,TRANSPOSE('PPT(12-15页）-TOP10'!$A$3:$A$14),_xlpm.选择数据区,IF('PPT(12-15页）-TOP10'!$E$3="收款",$BA235:$BL235,$AA235:$AL235),SUM(_xlfn._xlws.FILTER(_xlpm.选择数据区,_xlpm.勾选月份状态数组,"")))</f>
        <v>#NAME?</v>
      </c>
      <c r="AN235" s="256" t="e" cm="1">
        <f t="array" aca="1" ref="AN235" ca="1">_xlfn.LET(_xlpm.勾选月份状态数组,TRANSPOSE('PPT(12-15页）-TOP10'!$A$3:$A$14),_xlpm.选择数据区,IF('PPT(12-15页）-TOP10'!$E$3="收款",$DA235:$DL235,$CA235:$CL235),SUM(_xlfn._xlws.FILTER(_xlpm.选择数据区,_xlpm.勾选月份状态数组,"")))</f>
        <v>#NAME?</v>
      </c>
      <c r="AO235" s="256">
        <f ca="1">SUM(CA235:CC235)+SUM(AD235:AL235)</f>
        <v>0</v>
      </c>
      <c r="AP235" s="256"/>
      <c r="AQ235" s="256"/>
      <c r="AR235" s="256"/>
      <c r="AS235" s="256" cm="1">
        <f t="array" aca="1" ref="AS235" ca="1">_xlfn.XLOOKUP($A235&amp;$B235,'[2]产值及收款计划（2026）'!$A:$A&amp;'[2]产值及收款计划（2026）'!$B:$B,'[2]产值及收款计划（2026）'!AS:AS)</f>
        <v>0</v>
      </c>
      <c r="AT235" s="256" cm="1">
        <f t="array" aca="1" ref="AT235" ca="1">_xlfn.XLOOKUP($A235&amp;$B235,'[2]产值及收款计划（2026）'!$A:$A&amp;'[2]产值及收款计划（2026）'!$B:$B,'[2]产值及收款计划（2026）'!AT:AT)</f>
        <v>0</v>
      </c>
      <c r="AU235" s="256" cm="1">
        <f t="array" aca="1" ref="AU235" ca="1">_xlfn.XLOOKUP($A235&amp;$B235,'[2]产值及收款计划（2026）'!$A:$A&amp;'[2]产值及收款计划（2026）'!$B:$B,'[2]产值及收款计划（2026）'!AU:AU)</f>
        <v>0</v>
      </c>
      <c r="AV235" s="256" cm="1">
        <f t="array" aca="1" ref="AV235" ca="1">_xlfn.XLOOKUP($A235&amp;$B235,'[2]产值及收款计划（2026）'!$A:$A&amp;'[2]产值及收款计划（2026）'!$B:$B,'[2]产值及收款计划（2026）'!AV:AV)</f>
        <v>0</v>
      </c>
      <c r="AW235" s="256" cm="1">
        <f t="array" aca="1" ref="AW235" ca="1">_xlfn.XLOOKUP($A235&amp;$B235,'[2]产值及收款计划（2026）'!$A:$A&amp;'[2]产值及收款计划（2026）'!$B:$B,'[2]产值及收款计划（2026）'!AW:AW)</f>
        <v>67.906000000000006</v>
      </c>
      <c r="AX235" s="256" cm="1">
        <f t="array" aca="1" ref="AX235" ca="1">_xlfn.XLOOKUP($A235&amp;$B235,'[2]产值及收款计划（2026）'!$A:$A&amp;'[2]产值及收款计划（2026）'!$B:$B,'[2]产值及收款计划（2026）'!AX:AX)</f>
        <v>0</v>
      </c>
      <c r="AY235" s="256" cm="1">
        <f t="array" aca="1" ref="AY235" ca="1">_xlfn.XLOOKUP($A235&amp;$B235,'[2]产值及收款计划（2026）'!$A:$A&amp;'[2]产值及收款计划（2026）'!$B:$B,'[2]产值及收款计划（2026）'!AY:AY)</f>
        <v>3.5739999999999998</v>
      </c>
      <c r="AZ235" s="256" cm="1">
        <f t="array" aca="1" ref="AZ235" ca="1">_xlfn.XLOOKUP($A235&amp;$B235,'[2]产值及收款计划（2026）'!$A:$A&amp;'[2]产值及收款计划（2026）'!$B:$B,'[2]产值及收款计划（2026）'!AZ:AZ)</f>
        <v>3.5739999999999998</v>
      </c>
      <c r="BA235" s="256" cm="1">
        <f t="array" aca="1" ref="BA235" ca="1">_xlfn.XLOOKUP($A235&amp;$B235,'[2]产值及收款计划（2026）'!$A:$A&amp;'[2]产值及收款计划（2026）'!$B:$B,'[2]产值及收款计划（2026）'!BA:BA)</f>
        <v>0</v>
      </c>
      <c r="BB235" s="256" cm="1">
        <f t="array" aca="1" ref="BB235" ca="1">_xlfn.XLOOKUP($A235&amp;$B235,'[2]产值及收款计划（2026）'!$A:$A&amp;'[2]产值及收款计划（2026）'!$B:$B,'[2]产值及收款计划（2026）'!BB:BB)</f>
        <v>3.5739999999999998</v>
      </c>
      <c r="BC235" s="256" cm="1">
        <f t="array" aca="1" ref="BC235" ca="1">_xlfn.XLOOKUP($A235&amp;$B235,'[2]产值及收款计划（2026）'!$A:$A&amp;'[2]产值及收款计划（2026）'!$B:$B,'[2]产值及收款计划（2026）'!BC:BC)</f>
        <v>0</v>
      </c>
      <c r="BD235" s="256" cm="1">
        <f t="array" aca="1" ref="BD235" ca="1">_xlfn.XLOOKUP($A235&amp;$B235,'[2]产值及收款计划（2026）'!$A:$A&amp;'[2]产值及收款计划（2026）'!$B:$B,'[2]产值及收款计划（2026）'!BD:BD)</f>
        <v>0</v>
      </c>
      <c r="BE235" s="256" cm="1">
        <f t="array" aca="1" ref="BE235" ca="1">_xlfn.XLOOKUP($A235&amp;$B235,'[2]产值及收款计划（2026）'!$A:$A&amp;'[2]产值及收款计划（2026）'!$B:$B,'[2]产值及收款计划（2026）'!BE:BE)</f>
        <v>0</v>
      </c>
      <c r="BF235" s="256" cm="1">
        <f t="array" aca="1" ref="BF235" ca="1">_xlfn.XLOOKUP($A235&amp;$B235,'[2]产值及收款计划（2026）'!$A:$A&amp;'[2]产值及收款计划（2026）'!$B:$B,'[2]产值及收款计划（2026）'!BF:BF)</f>
        <v>0</v>
      </c>
      <c r="BG235" s="256" cm="1">
        <f t="array" aca="1" ref="BG235" ca="1">_xlfn.XLOOKUP($A235&amp;$B235,'[2]产值及收款计划（2026）'!$A:$A&amp;'[2]产值及收款计划（2026）'!$B:$B,'[2]产值及收款计划（2026）'!BG:BG)</f>
        <v>0</v>
      </c>
      <c r="BH235" s="256" cm="1">
        <f t="array" aca="1" ref="BH235" ca="1">_xlfn.XLOOKUP($A235&amp;$B235,'[2]产值及收款计划（2026）'!$A:$A&amp;'[2]产值及收款计划（2026）'!$B:$B,'[2]产值及收款计划（2026）'!BH:BH)</f>
        <v>0</v>
      </c>
      <c r="BI235" s="256" cm="1">
        <f t="array" aca="1" ref="BI235" ca="1">_xlfn.XLOOKUP($A235&amp;$B235,'[2]产值及收款计划（2026）'!$A:$A&amp;'[2]产值及收款计划（2026）'!$B:$B,'[2]产值及收款计划（2026）'!BI:BI)</f>
        <v>0</v>
      </c>
      <c r="BJ235" s="256" cm="1">
        <f t="array" aca="1" ref="BJ235" ca="1">_xlfn.XLOOKUP($A235&amp;$B235,'[2]产值及收款计划（2026）'!$A:$A&amp;'[2]产值及收款计划（2026）'!$B:$B,'[2]产值及收款计划（2026）'!BJ:BJ)</f>
        <v>0</v>
      </c>
      <c r="BK235" s="256" cm="1">
        <f t="array" aca="1" ref="BK235" ca="1">_xlfn.XLOOKUP($A235&amp;$B235,'[2]产值及收款计划（2026）'!$A:$A&amp;'[2]产值及收款计划（2026）'!$B:$B,'[2]产值及收款计划（2026）'!BK:BK)</f>
        <v>0</v>
      </c>
      <c r="BL235" s="256" cm="1">
        <f t="array" aca="1" ref="BL235" ca="1">_xlfn.XLOOKUP($A235&amp;$B235,'[2]产值及收款计划（2026）'!$A:$A&amp;'[2]产值及收款计划（2026）'!$B:$B,'[2]产值及收款计划（2026）'!BL:BL)</f>
        <v>0</v>
      </c>
      <c r="BM235" s="256"/>
      <c r="BN235" s="256"/>
      <c r="BO235" s="256"/>
      <c r="BP235" s="256"/>
      <c r="BQ235" s="255" t="str" cm="1">
        <f t="array" aca="1" ref="BQ235" ca="1">_xlfn.XLOOKUP($A235&amp;$B235,'[2]产值及收款计划（2026）'!$A:$A&amp;'[2]产值及收款计划（2026）'!$B:$B,'[2]产值及收款计划（2026）'!BQ:BQ)</f>
        <v>上海城建智慧城市运营管理有限公司</v>
      </c>
      <c r="BR235" s="256" cm="1">
        <f t="array" aca="1" ref="BR235" ca="1">_xlfn.XLOOKUP($A235&amp;$B235,'[2]产值及收款计划（2026）'!$A:$A&amp;'[2]产值及收款计划（2026）'!$B:$B,'[2]产值及收款计划（2026）'!BR:BR)</f>
        <v>0</v>
      </c>
      <c r="CA235" s="256" cm="1">
        <f t="array" aca="1" ref="CA235" ca="1">_xlfn.XLOOKUP($A235&amp;$B235,'[2]产值及收款计划（2026）'!$A:$A&amp;'[2]产值及收款计划（2026）'!$B:$B,'[2]产值及收款计划（2026）'!CA:CA)</f>
        <v>0</v>
      </c>
      <c r="CB235" s="256" cm="1">
        <f t="array" aca="1" ref="CB235" ca="1">_xlfn.XLOOKUP($A235&amp;$B235,'[2]产值及收款计划（2026）'!$A:$A&amp;'[2]产值及收款计划（2026）'!$B:$B,'[2]产值及收款计划（2026）'!CB:CB)</f>
        <v>0</v>
      </c>
      <c r="CC235" s="256" cm="1">
        <f t="array" aca="1" ref="CC235" ca="1">_xlfn.XLOOKUP($A235&amp;$B235,'[2]产值及收款计划（2026）'!$A:$A&amp;'[2]产值及收款计划（2026）'!$B:$B,'[2]产值及收款计划（2026）'!CC:CC)</f>
        <v>0</v>
      </c>
      <c r="CD235" s="256" cm="1">
        <f t="array" aca="1" ref="CD235" ca="1">_xlfn.XLOOKUP($A235&amp;$B235,'[2]产值及收款计划（2026）'!$A:$A&amp;'[2]产值及收款计划（2026）'!$B:$B,'[2]产值及收款计划（2026）'!CD:CD)</f>
        <v>0</v>
      </c>
      <c r="CE235" s="256" cm="1">
        <f t="array" aca="1" ref="CE235" ca="1">_xlfn.XLOOKUP($A235&amp;$B235,'[2]产值及收款计划（2026）'!$A:$A&amp;'[2]产值及收款计划（2026）'!$B:$B,'[2]产值及收款计划（2026）'!CE:CE)</f>
        <v>0</v>
      </c>
      <c r="CF235" s="256" cm="1">
        <f t="array" aca="1" ref="CF235" ca="1">_xlfn.XLOOKUP($A235&amp;$B235,'[2]产值及收款计划（2026）'!$A:$A&amp;'[2]产值及收款计划（2026）'!$B:$B,'[2]产值及收款计划（2026）'!CF:CF)</f>
        <v>0</v>
      </c>
      <c r="CG235" s="256" cm="1">
        <f t="array" aca="1" ref="CG235" ca="1">_xlfn.XLOOKUP($A235&amp;$B235,'[2]产值及收款计划（2026）'!$A:$A&amp;'[2]产值及收款计划（2026）'!$B:$B,'[2]产值及收款计划（2026）'!CG:CG)</f>
        <v>0</v>
      </c>
      <c r="CH235" s="256" cm="1">
        <f t="array" aca="1" ref="CH235" ca="1">_xlfn.XLOOKUP($A235&amp;$B235,'[2]产值及收款计划（2026）'!$A:$A&amp;'[2]产值及收款计划（2026）'!$B:$B,'[2]产值及收款计划（2026）'!CH:CH)</f>
        <v>0</v>
      </c>
      <c r="CI235" s="256" cm="1">
        <f t="array" aca="1" ref="CI235" ca="1">_xlfn.XLOOKUP($A235&amp;$B235,'[2]产值及收款计划（2026）'!$A:$A&amp;'[2]产值及收款计划（2026）'!$B:$B,'[2]产值及收款计划（2026）'!CI:CI)</f>
        <v>0</v>
      </c>
      <c r="CJ235" s="256" cm="1">
        <f t="array" aca="1" ref="CJ235" ca="1">_xlfn.XLOOKUP($A235&amp;$B235,'[2]产值及收款计划（2026）'!$A:$A&amp;'[2]产值及收款计划（2026）'!$B:$B,'[2]产值及收款计划（2026）'!CJ:CJ)</f>
        <v>0</v>
      </c>
      <c r="CK235" s="256" cm="1">
        <f t="array" aca="1" ref="CK235" ca="1">_xlfn.XLOOKUP($A235&amp;$B235,'[2]产值及收款计划（2026）'!$A:$A&amp;'[2]产值及收款计划（2026）'!$B:$B,'[2]产值及收款计划（2026）'!CK:CK)</f>
        <v>0</v>
      </c>
      <c r="CL235" s="256" cm="1">
        <f t="array" aca="1" ref="CL235" ca="1">_xlfn.XLOOKUP($A235&amp;$B235,'[2]产值及收款计划（2026）'!$A:$A&amp;'[2]产值及收款计划（2026）'!$B:$B,'[2]产值及收款计划（2026）'!CL:CL)</f>
        <v>0</v>
      </c>
      <c r="DA235" s="256" cm="1">
        <f t="array" aca="1" ref="DA235" ca="1">_xlfn.XLOOKUP($A235&amp;$B235,'[2]产值及收款计划（2026）'!$A:$A&amp;'[2]产值及收款计划（2026）'!$B:$B,'[2]产值及收款计划（2026）'!DA:DA)</f>
        <v>0</v>
      </c>
      <c r="DB235" s="256" cm="1">
        <f t="array" aca="1" ref="DB235" ca="1">_xlfn.XLOOKUP($A235&amp;$B235,'[2]产值及收款计划（2026）'!$A:$A&amp;'[2]产值及收款计划（2026）'!$B:$B,'[2]产值及收款计划（2026）'!DB:DB)</f>
        <v>0</v>
      </c>
      <c r="DC235" s="256" cm="1">
        <f t="array" aca="1" ref="DC235" ca="1">_xlfn.XLOOKUP($A235&amp;$B235,'[2]产值及收款计划（2026）'!$A:$A&amp;'[2]产值及收款计划（2026）'!$B:$B,'[2]产值及收款计划（2026）'!DC:DC)</f>
        <v>0</v>
      </c>
      <c r="DD235" s="256" cm="1">
        <f t="array" aca="1" ref="DD235" ca="1">_xlfn.XLOOKUP($A235&amp;$B235,'[2]产值及收款计划（2026）'!$A:$A&amp;'[2]产值及收款计划（2026）'!$B:$B,'[2]产值及收款计划（2026）'!DD:DD)</f>
        <v>0</v>
      </c>
      <c r="DE235" s="256" cm="1">
        <f t="array" aca="1" ref="DE235" ca="1">_xlfn.XLOOKUP($A235&amp;$B235,'[2]产值及收款计划（2026）'!$A:$A&amp;'[2]产值及收款计划（2026）'!$B:$B,'[2]产值及收款计划（2026）'!DE:DE)</f>
        <v>0</v>
      </c>
      <c r="DF235" s="256" cm="1">
        <f t="array" aca="1" ref="DF235" ca="1">_xlfn.XLOOKUP($A235&amp;$B235,'[2]产值及收款计划（2026）'!$A:$A&amp;'[2]产值及收款计划（2026）'!$B:$B,'[2]产值及收款计划（2026）'!DF:DF)</f>
        <v>0</v>
      </c>
      <c r="DG235" s="256" cm="1">
        <f t="array" aca="1" ref="DG235" ca="1">_xlfn.XLOOKUP($A235&amp;$B235,'[2]产值及收款计划（2026）'!$A:$A&amp;'[2]产值及收款计划（2026）'!$B:$B,'[2]产值及收款计划（2026）'!DG:DG)</f>
        <v>0</v>
      </c>
      <c r="DH235" s="256" cm="1">
        <f t="array" aca="1" ref="DH235" ca="1">_xlfn.XLOOKUP($A235&amp;$B235,'[2]产值及收款计划（2026）'!$A:$A&amp;'[2]产值及收款计划（2026）'!$B:$B,'[2]产值及收款计划（2026）'!DH:DH)</f>
        <v>0</v>
      </c>
      <c r="DI235" s="256" cm="1">
        <f t="array" aca="1" ref="DI235" ca="1">_xlfn.XLOOKUP($A235&amp;$B235,'[2]产值及收款计划（2026）'!$A:$A&amp;'[2]产值及收款计划（2026）'!$B:$B,'[2]产值及收款计划（2026）'!DI:DI)</f>
        <v>0</v>
      </c>
      <c r="DJ235" s="256" cm="1">
        <f t="array" aca="1" ref="DJ235" ca="1">_xlfn.XLOOKUP($A235&amp;$B235,'[2]产值及收款计划（2026）'!$A:$A&amp;'[2]产值及收款计划（2026）'!$B:$B,'[2]产值及收款计划（2026）'!DJ:DJ)</f>
        <v>0</v>
      </c>
      <c r="DK235" s="256" cm="1">
        <f t="array" aca="1" ref="DK235" ca="1">_xlfn.XLOOKUP($A235&amp;$B235,'[2]产值及收款计划（2026）'!$A:$A&amp;'[2]产值及收款计划（2026）'!$B:$B,'[2]产值及收款计划（2026）'!DK:DK)</f>
        <v>0</v>
      </c>
      <c r="DL235" s="256" cm="1">
        <f t="array" aca="1" ref="DL235" ca="1">_xlfn.XLOOKUP($A235&amp;$B235,'[2]产值及收款计划（2026）'!$A:$A&amp;'[2]产值及收款计划（2026）'!$B:$B,'[2]产值及收款计划（2026）'!DL:DL)</f>
        <v>0</v>
      </c>
      <c r="DM235" s="264"/>
      <c r="DN235" s="250"/>
    </row>
    <row r="236" spans="1:118" ht="40.5" x14ac:dyDescent="0.15">
      <c r="A236" s="254">
        <f t="shared" ca="1" si="15"/>
        <v>55</v>
      </c>
      <c r="B236" s="254" t="s">
        <v>26</v>
      </c>
      <c r="C236" s="256" t="str" cm="1">
        <f t="array" aca="1" ref="C236" ca="1">_xlfn.XLOOKUP($A236&amp;$B236,'[2]产值及收款计划（2026）'!$A:$A&amp;'[2]产值及收款计划（2026）'!$B:$B,'[2]产值及收款计划（2026）'!C:C)</f>
        <v>ZHT2024090500107</v>
      </c>
      <c r="D236" s="256" t="str" cm="1">
        <f t="array" aca="1" ref="D236" ca="1">_xlfn.XLOOKUP($A236&amp;$B236,'[2]产值及收款计划（2026）'!$A:$A&amp;'[2]产值及收款计划（2026）'!$B:$B,'[2]产值及收款计划（2026）'!D:D)</f>
        <v>海口世纪大桥琼州大桥结构监控工程维保技术服务</v>
      </c>
      <c r="E236" s="256" cm="1">
        <f t="array" aca="1" ref="E236" ca="1">_xlfn.XLOOKUP($A236&amp;$B236,'[2]产值及收款计划（2026）'!$A:$A&amp;'[2]产值及收款计划（2026）'!$B:$B,'[2]产值及收款计划（2026）'!E:E)</f>
        <v>23.85</v>
      </c>
      <c r="F236" s="256" cm="1">
        <f t="array" aca="1" ref="F236" ca="1">_xlfn.XLOOKUP($A236&amp;$B236,'[2]产值及收款计划（2026）'!$A:$A&amp;'[2]产值及收款计划（2026）'!$B:$B,'[2]产值及收款计划（2026）'!F:F)</f>
        <v>23.85</v>
      </c>
      <c r="G236" s="256" cm="1">
        <f t="array" aca="1" ref="G236" ca="1">_xlfn.XLOOKUP($A236&amp;$B236,'[2]产值及收款计划（2026）'!$A:$A&amp;'[2]产值及收款计划（2026）'!$B:$B,'[2]产值及收款计划（2026）'!G:G)</f>
        <v>23.85</v>
      </c>
      <c r="H236" s="256" cm="1">
        <f t="array" aca="1" ref="H236" ca="1">_xlfn.XLOOKUP($A236&amp;$B236,'[2]产值及收款计划（2026）'!$A:$A&amp;'[2]产值及收款计划（2026）'!$B:$B,'[2]产值及收款计划（2026）'!H:H)</f>
        <v>14.05</v>
      </c>
      <c r="I236" s="257" cm="1">
        <f t="array" aca="1" ref="I236" ca="1">_xlfn.XLOOKUP($A236&amp;$B236,'[2]产值及收款计划（2026）'!$A:$A&amp;'[2]产值及收款计划（2026）'!$B:$B,'[2]产值及收款计划（2026）'!I:I)</f>
        <v>0.58909853249475896</v>
      </c>
      <c r="J236" s="258" cm="1">
        <f t="array" aca="1" ref="J236" ca="1">_xlfn.XLOOKUP($A236&amp;$B236,'[2]产值及收款计划（2026）'!$A:$A&amp;'[2]产值及收款计划（2026）'!$B:$B,'[2]产值及收款计划（2026）'!J:J)</f>
        <v>0.06</v>
      </c>
      <c r="K236" s="256" cm="1">
        <f t="array" aca="1" ref="K236" ca="1">_xlfn.XLOOKUP($A236&amp;$B236,'[2]产值及收款计划（2026）'!$A:$A&amp;'[2]产值及收款计划（2026）'!$B:$B,'[2]产值及收款计划（2026）'!K:K)</f>
        <v>0</v>
      </c>
      <c r="L236" s="256" cm="1">
        <f t="array" aca="1" ref="L236" ca="1">_xlfn.XLOOKUP($A236&amp;$B236,'[2]产值及收款计划（2026）'!$A:$A&amp;'[2]产值及收款计划（2026）'!$B:$B,'[2]产值及收款计划（2026）'!L:L)</f>
        <v>0</v>
      </c>
      <c r="M236" s="256" t="str" cm="1">
        <f t="array" aca="1" ref="M236" ca="1">_xlfn.XLOOKUP($A236&amp;$B236,'[2]产值及收款计划（2026）'!$A:$A&amp;'[2]产值及收款计划（2026）'!$B:$B,'[2]产值及收款计划（2026）'!M:M)</f>
        <v>主导</v>
      </c>
      <c r="N236" s="256" t="str" cm="1">
        <f t="array" aca="1" ref="N236" ca="1">_xlfn.XLOOKUP($A236&amp;$B236,'[2]产值及收款计划（2026）'!$A:$A&amp;'[2]产值及收款计划（2026）'!$B:$B,'[2]产值及收款计划（2026）'!N:N)</f>
        <v>邱枫团队</v>
      </c>
      <c r="O236" s="256" t="str" cm="1">
        <f t="array" aca="1" ref="O236" ca="1">_xlfn.XLOOKUP($A236&amp;$B236,'[2]产值及收款计划（2026）'!$A:$A&amp;'[2]产值及收款计划（2026）'!$B:$B,'[2]产值及收款计划（2026）'!O:O)</f>
        <v>查正军</v>
      </c>
      <c r="P236" s="255" t="str" cm="1">
        <f t="array" aca="1" ref="P236" ca="1">_xlfn.XLOOKUP($A236&amp;$B236,'[2]产值及收款计划（2026）'!$A:$A&amp;'[2]产值及收款计划（2026）'!$B:$B,'[2]产值及收款计划（2026）'!P:P)</f>
        <v>在建</v>
      </c>
      <c r="Q236" s="256" cm="1">
        <f t="array" aca="1" ref="Q236" ca="1">_xlfn.XLOOKUP($A236&amp;$B236,'[2]产值及收款计划（2026）'!$A:$A&amp;'[2]产值及收款计划（2026）'!$B:$B,'[2]产值及收款计划（2026）'!Q:Q)</f>
        <v>0</v>
      </c>
      <c r="R236" s="256" cm="1">
        <f t="array" aca="1" ref="R236" ca="1">_xlfn.XLOOKUP($A236&amp;$B236,'[2]产值及收款计划（2026）'!$A:$A&amp;'[2]产值及收款计划（2026）'!$B:$B,'[2]产值及收款计划（2026）'!R:R)</f>
        <v>0</v>
      </c>
      <c r="S236" s="256" cm="1">
        <f t="array" aca="1" ref="S236" ca="1">_xlfn.XLOOKUP($A236&amp;$B236,'[2]产值及收款计划（2026）'!$A:$A&amp;'[2]产值及收款计划（2026）'!$B:$B,'[2]产值及收款计划（2026）'!S:S)</f>
        <v>0</v>
      </c>
      <c r="T236" s="256" cm="1">
        <f t="array" aca="1" ref="T236" ca="1">_xlfn.XLOOKUP($A236&amp;$B236,'[2]产值及收款计划（2026）'!$A:$A&amp;'[2]产值及收款计划（2026）'!$B:$B,'[2]产值及收款计划（2026）'!T:T)</f>
        <v>14.31</v>
      </c>
      <c r="U236" s="256" cm="1">
        <f t="array" aca="1" ref="U236" ca="1">_xlfn.XLOOKUP($A236&amp;$B236,'[2]产值及收款计划（2026）'!$A:$A&amp;'[2]产值及收款计划（2026）'!$B:$B,'[2]产值及收款计划（2026）'!U:U)</f>
        <v>9.5399999999999991</v>
      </c>
      <c r="V236" s="256" cm="1">
        <f t="array" aca="1" ref="V236" ca="1">_xlfn.XLOOKUP($A236&amp;$B236,'[2]产值及收款计划（2026）'!$A:$A&amp;'[2]产值及收款计划（2026）'!$B:$B,'[2]产值及收款计划（2026）'!V:V)</f>
        <v>0</v>
      </c>
      <c r="W236" s="256" cm="1">
        <f t="array" aca="1" ref="W236" ca="1">_xlfn.XLOOKUP($A236&amp;$B236,'[2]产值及收款计划（2026）'!$A:$A&amp;'[2]产值及收款计划（2026）'!$B:$B,'[2]产值及收款计划（2026）'!W:W)</f>
        <v>0</v>
      </c>
      <c r="X236" s="256" cm="1">
        <f t="array" aca="1" ref="X236" ca="1">_xlfn.XLOOKUP($A236&amp;$B236,'[2]产值及收款计划（2026）'!$A:$A&amp;'[2]产值及收款计划（2026）'!$B:$B,'[2]产值及收款计划（2026）'!X:X)</f>
        <v>0</v>
      </c>
      <c r="Y236" s="256" cm="1">
        <f t="array" aca="1" ref="Y236" ca="1">_xlfn.XLOOKUP($A236&amp;$B236,'[2]产值及收款计划（2026）'!$A:$A&amp;'[2]产值及收款计划（2026）'!$B:$B,'[2]产值及收款计划（2026）'!Y:Y)</f>
        <v>0</v>
      </c>
      <c r="Z236" s="256" cm="1">
        <f t="array" aca="1" ref="Z236" ca="1">_xlfn.XLOOKUP($A236&amp;$B236,'[2]产值及收款计划（2026）'!$A:$A&amp;'[2]产值及收款计划（2026）'!$B:$B,'[2]产值及收款计划（2026）'!Z:Z)</f>
        <v>0</v>
      </c>
      <c r="AA236" s="266" cm="1">
        <f t="array" aca="1" ref="AA236" ca="1">_xlfn.XLOOKUP($A236&amp;$B236,'[2]产值及收款计划（2026）'!$A:$A&amp;'[2]产值及收款计划（2026）'!$B:$B,'[2]产值及收款计划（2026）'!AA:AA)</f>
        <v>0</v>
      </c>
      <c r="AB236" s="266" cm="1">
        <f t="array" aca="1" ref="AB236" ca="1">_xlfn.XLOOKUP($A236&amp;$B236,'[2]产值及收款计划（2026）'!$A:$A&amp;'[2]产值及收款计划（2026）'!$B:$B,'[2]产值及收款计划（2026）'!AB:AB)</f>
        <v>0</v>
      </c>
      <c r="AC236" s="266" cm="1">
        <f t="array" aca="1" ref="AC236" ca="1">_xlfn.XLOOKUP($A236&amp;$B236,'[2]产值及收款计划（2026）'!$A:$A&amp;'[2]产值及收款计划（2026）'!$B:$B,'[2]产值及收款计划（2026）'!AC:AC)</f>
        <v>0</v>
      </c>
      <c r="AD236" s="256" cm="1">
        <f t="array" aca="1" ref="AD236" ca="1">_xlfn.XLOOKUP($A236&amp;$B236,'[2]产值及收款计划（2026）'!$A:$A&amp;'[2]产值及收款计划（2026）'!$B:$B,'[2]产值及收款计划（2026）'!AD:AD)</f>
        <v>0</v>
      </c>
      <c r="AE236" s="256" cm="1">
        <f t="array" aca="1" ref="AE236" ca="1">_xlfn.XLOOKUP($A236&amp;$B236,'[2]产值及收款计划（2026）'!$A:$A&amp;'[2]产值及收款计划（2026）'!$B:$B,'[2]产值及收款计划（2026）'!AE:AE)</f>
        <v>0</v>
      </c>
      <c r="AF236" s="256" cm="1">
        <f t="array" aca="1" ref="AF236" ca="1">_xlfn.XLOOKUP($A236&amp;$B236,'[2]产值及收款计划（2026）'!$A:$A&amp;'[2]产值及收款计划（2026）'!$B:$B,'[2]产值及收款计划（2026）'!AF:AF)</f>
        <v>0</v>
      </c>
      <c r="AG236" s="256" cm="1">
        <f t="array" aca="1" ref="AG236" ca="1">_xlfn.XLOOKUP($A236&amp;$B236,'[2]产值及收款计划（2026）'!$A:$A&amp;'[2]产值及收款计划（2026）'!$B:$B,'[2]产值及收款计划（2026）'!AG:AG)</f>
        <v>0</v>
      </c>
      <c r="AH236" s="256" cm="1">
        <f t="array" aca="1" ref="AH236" ca="1">_xlfn.XLOOKUP($A236&amp;$B236,'[2]产值及收款计划（2026）'!$A:$A&amp;'[2]产值及收款计划（2026）'!$B:$B,'[2]产值及收款计划（2026）'!AH:AH)</f>
        <v>0</v>
      </c>
      <c r="AI236" s="256" cm="1">
        <f t="array" aca="1" ref="AI236" ca="1">_xlfn.XLOOKUP($A236&amp;$B236,'[2]产值及收款计划（2026）'!$A:$A&amp;'[2]产值及收款计划（2026）'!$B:$B,'[2]产值及收款计划（2026）'!AI:AI)</f>
        <v>0</v>
      </c>
      <c r="AJ236" s="256" cm="1">
        <f t="array" aca="1" ref="AJ236" ca="1">_xlfn.XLOOKUP($A236&amp;$B236,'[2]产值及收款计划（2026）'!$A:$A&amp;'[2]产值及收款计划（2026）'!$B:$B,'[2]产值及收款计划（2026）'!AJ:AJ)</f>
        <v>0</v>
      </c>
      <c r="AK236" s="256" cm="1">
        <f t="array" aca="1" ref="AK236" ca="1">_xlfn.XLOOKUP($A236&amp;$B236,'[2]产值及收款计划（2026）'!$A:$A&amp;'[2]产值及收款计划（2026）'!$B:$B,'[2]产值及收款计划（2026）'!AK:AK)</f>
        <v>0</v>
      </c>
      <c r="AL236" s="256" cm="1">
        <f t="array" aca="1" ref="AL236" ca="1">_xlfn.XLOOKUP($A236&amp;$B236,'[2]产值及收款计划（2026）'!$A:$A&amp;'[2]产值及收款计划（2026）'!$B:$B,'[2]产值及收款计划（2026）'!AL:AL)</f>
        <v>0</v>
      </c>
      <c r="AM236" s="263" t="e" cm="1">
        <f t="array" aca="1" ref="AM236" ca="1">_xlfn.LET(_xlpm.勾选月份状态数组,TRANSPOSE('PPT(12-15页）-TOP10'!$A$3:$A$14),_xlpm.选择数据区,IF('PPT(12-15页）-TOP10'!$E$3="收款",$BA236:$BL236,$AA236:$AL236),SUM(_xlfn._xlws.FILTER(_xlpm.选择数据区,_xlpm.勾选月份状态数组,"")))</f>
        <v>#NAME?</v>
      </c>
      <c r="AN236" s="256" t="e" cm="1">
        <f t="array" aca="1" ref="AN236" ca="1">_xlfn.LET(_xlpm.勾选月份状态数组,TRANSPOSE('PPT(12-15页）-TOP10'!$A$3:$A$14),_xlpm.选择数据区,IF('PPT(12-15页）-TOP10'!$E$3="收款",$DA236:$DL236,$CA236:$CL236),SUM(_xlfn._xlws.FILTER(_xlpm.选择数据区,_xlpm.勾选月份状态数组,"")))</f>
        <v>#NAME?</v>
      </c>
      <c r="AO236" s="256">
        <f ca="1">SUM(CA236:CC236)+SUM(AD236:AL236)</f>
        <v>9.5399999999999991</v>
      </c>
      <c r="AP236" s="256"/>
      <c r="AQ236" s="266"/>
      <c r="AR236" s="256"/>
      <c r="AS236" s="256" cm="1">
        <f t="array" aca="1" ref="AS236" ca="1">_xlfn.XLOOKUP($A236&amp;$B236,'[2]产值及收款计划（2026）'!$A:$A&amp;'[2]产值及收款计划（2026）'!$B:$B,'[2]产值及收款计划（2026）'!AS:AS)</f>
        <v>0</v>
      </c>
      <c r="AT236" s="256" cm="1">
        <f t="array" aca="1" ref="AT236" ca="1">_xlfn.XLOOKUP($A236&amp;$B236,'[2]产值及收款计划（2026）'!$A:$A&amp;'[2]产值及收款计划（2026）'!$B:$B,'[2]产值及收款计划（2026）'!AT:AT)</f>
        <v>0</v>
      </c>
      <c r="AU236" s="256" cm="1">
        <f t="array" aca="1" ref="AU236" ca="1">_xlfn.XLOOKUP($A236&amp;$B236,'[2]产值及收款计划（2026）'!$A:$A&amp;'[2]产值及收款计划（2026）'!$B:$B,'[2]产值及收款计划（2026）'!AU:AU)</f>
        <v>0</v>
      </c>
      <c r="AV236" s="256" cm="1">
        <f t="array" aca="1" ref="AV236" ca="1">_xlfn.XLOOKUP($A236&amp;$B236,'[2]产值及收款计划（2026）'!$A:$A&amp;'[2]产值及收款计划（2026）'!$B:$B,'[2]产值及收款计划（2026）'!AV:AV)</f>
        <v>0</v>
      </c>
      <c r="AW236" s="256" cm="1">
        <f t="array" aca="1" ref="AW236" ca="1">_xlfn.XLOOKUP($A236&amp;$B236,'[2]产值及收款计划（2026）'!$A:$A&amp;'[2]产值及收款计划（2026）'!$B:$B,'[2]产值及收款计划（2026）'!AW:AW)</f>
        <v>7.1550000000000002</v>
      </c>
      <c r="AX236" s="256" cm="1">
        <f t="array" aca="1" ref="AX236" ca="1">_xlfn.XLOOKUP($A236&amp;$B236,'[2]产值及收款计划（2026）'!$A:$A&amp;'[2]产值及收款计划（2026）'!$B:$B,'[2]产值及收款计划（2026）'!AX:AX)</f>
        <v>7.1550000000000002</v>
      </c>
      <c r="AY236" s="256" cm="1">
        <f t="array" aca="1" ref="AY236" ca="1">_xlfn.XLOOKUP($A236&amp;$B236,'[2]产值及收款计划（2026）'!$A:$A&amp;'[2]产值及收款计划（2026）'!$B:$B,'[2]产值及收款计划（2026）'!AY:AY)</f>
        <v>9.5399999999999991</v>
      </c>
      <c r="AZ236" s="256" cm="1">
        <f t="array" aca="1" ref="AZ236" ca="1">_xlfn.XLOOKUP($A236&amp;$B236,'[2]产值及收款计划（2026）'!$A:$A&amp;'[2]产值及收款计划（2026）'!$B:$B,'[2]产值及收款计划（2026）'!AZ:AZ)</f>
        <v>9.5399999999999991</v>
      </c>
      <c r="BA236" s="266" cm="1">
        <f t="array" aca="1" ref="BA236" ca="1">_xlfn.XLOOKUP($A236&amp;$B236,'[2]产值及收款计划（2026）'!$A:$A&amp;'[2]产值及收款计划（2026）'!$B:$B,'[2]产值及收款计划（2026）'!BA:BA)</f>
        <v>0</v>
      </c>
      <c r="BB236" s="266" cm="1">
        <f t="array" aca="1" ref="BB236" ca="1">_xlfn.XLOOKUP($A236&amp;$B236,'[2]产值及收款计划（2026）'!$A:$A&amp;'[2]产值及收款计划（2026）'!$B:$B,'[2]产值及收款计划（2026）'!BB:BB)</f>
        <v>0</v>
      </c>
      <c r="BC236" s="266" cm="1">
        <f t="array" aca="1" ref="BC236" ca="1">_xlfn.XLOOKUP($A236&amp;$B236,'[2]产值及收款计划（2026）'!$A:$A&amp;'[2]产值及收款计划（2026）'!$B:$B,'[2]产值及收款计划（2026）'!BC:BC)</f>
        <v>9.5399999999999991</v>
      </c>
      <c r="BD236" s="256" cm="1">
        <f t="array" aca="1" ref="BD236" ca="1">_xlfn.XLOOKUP($A236&amp;$B236,'[2]产值及收款计划（2026）'!$A:$A&amp;'[2]产值及收款计划（2026）'!$B:$B,'[2]产值及收款计划（2026）'!BD:BD)</f>
        <v>0</v>
      </c>
      <c r="BE236" s="256" cm="1">
        <f t="array" aca="1" ref="BE236" ca="1">_xlfn.XLOOKUP($A236&amp;$B236,'[2]产值及收款计划（2026）'!$A:$A&amp;'[2]产值及收款计划（2026）'!$B:$B,'[2]产值及收款计划（2026）'!BE:BE)</f>
        <v>9.5399999999999991</v>
      </c>
      <c r="BF236" s="256" cm="1">
        <f t="array" aca="1" ref="BF236" ca="1">_xlfn.XLOOKUP($A236&amp;$B236,'[2]产值及收款计划（2026）'!$A:$A&amp;'[2]产值及收款计划（2026）'!$B:$B,'[2]产值及收款计划（2026）'!BF:BF)</f>
        <v>0</v>
      </c>
      <c r="BG236" s="256" cm="1">
        <f t="array" aca="1" ref="BG236" ca="1">_xlfn.XLOOKUP($A236&amp;$B236,'[2]产值及收款计划（2026）'!$A:$A&amp;'[2]产值及收款计划（2026）'!$B:$B,'[2]产值及收款计划（2026）'!BG:BG)</f>
        <v>0</v>
      </c>
      <c r="BH236" s="256" cm="1">
        <f t="array" aca="1" ref="BH236" ca="1">_xlfn.XLOOKUP($A236&amp;$B236,'[2]产值及收款计划（2026）'!$A:$A&amp;'[2]产值及收款计划（2026）'!$B:$B,'[2]产值及收款计划（2026）'!BH:BH)</f>
        <v>0</v>
      </c>
      <c r="BI236" s="256" cm="1">
        <f t="array" aca="1" ref="BI236" ca="1">_xlfn.XLOOKUP($A236&amp;$B236,'[2]产值及收款计划（2026）'!$A:$A&amp;'[2]产值及收款计划（2026）'!$B:$B,'[2]产值及收款计划（2026）'!BI:BI)</f>
        <v>0</v>
      </c>
      <c r="BJ236" s="256" cm="1">
        <f t="array" aca="1" ref="BJ236" ca="1">_xlfn.XLOOKUP($A236&amp;$B236,'[2]产值及收款计划（2026）'!$A:$A&amp;'[2]产值及收款计划（2026）'!$B:$B,'[2]产值及收款计划（2026）'!BJ:BJ)</f>
        <v>0</v>
      </c>
      <c r="BK236" s="256" cm="1">
        <f t="array" aca="1" ref="BK236" ca="1">_xlfn.XLOOKUP($A236&amp;$B236,'[2]产值及收款计划（2026）'!$A:$A&amp;'[2]产值及收款计划（2026）'!$B:$B,'[2]产值及收款计划（2026）'!BK:BK)</f>
        <v>0</v>
      </c>
      <c r="BL236" s="256" cm="1">
        <f t="array" aca="1" ref="BL236" ca="1">_xlfn.XLOOKUP($A236&amp;$B236,'[2]产值及收款计划（2026）'!$A:$A&amp;'[2]产值及收款计划（2026）'!$B:$B,'[2]产值及收款计划（2026）'!BL:BL)</f>
        <v>0</v>
      </c>
      <c r="BM236" s="256"/>
      <c r="BN236" s="256"/>
      <c r="BO236" s="256"/>
      <c r="BP236" s="256"/>
      <c r="BQ236" s="255" t="str" cm="1">
        <f t="array" aca="1" ref="BQ236" ca="1">_xlfn.XLOOKUP($A236&amp;$B236,'[2]产值及收款计划（2026）'!$A:$A&amp;'[2]产值及收款计划（2026）'!$B:$B,'[2]产值及收款计划（2026）'!BQ:BQ)</f>
        <v>海口市建工城市运营管理有限公司</v>
      </c>
      <c r="BR236" s="256" cm="1">
        <f t="array" aca="1" ref="BR236" ca="1">_xlfn.XLOOKUP($A236&amp;$B236,'[2]产值及收款计划（2026）'!$A:$A&amp;'[2]产值及收款计划（2026）'!$B:$B,'[2]产值及收款计划（2026）'!BR:BR)</f>
        <v>0</v>
      </c>
      <c r="CA236" s="256" cm="1">
        <f t="array" aca="1" ref="CA236" ca="1">_xlfn.XLOOKUP($A236&amp;$B236,'[2]产值及收款计划（2026）'!$A:$A&amp;'[2]产值及收款计划（2026）'!$B:$B,'[2]产值及收款计划（2026）'!CA:CA)</f>
        <v>9.5399999999999991</v>
      </c>
      <c r="CB236" s="256" cm="1">
        <f t="array" aca="1" ref="CB236" ca="1">_xlfn.XLOOKUP($A236&amp;$B236,'[2]产值及收款计划（2026）'!$A:$A&amp;'[2]产值及收款计划（2026）'!$B:$B,'[2]产值及收款计划（2026）'!CB:CB)</f>
        <v>0</v>
      </c>
      <c r="CC236" s="256" cm="1">
        <f t="array" aca="1" ref="CC236" ca="1">_xlfn.XLOOKUP($A236&amp;$B236,'[2]产值及收款计划（2026）'!$A:$A&amp;'[2]产值及收款计划（2026）'!$B:$B,'[2]产值及收款计划（2026）'!CC:CC)</f>
        <v>0</v>
      </c>
      <c r="CD236" s="256" cm="1">
        <f t="array" aca="1" ref="CD236" ca="1">_xlfn.XLOOKUP($A236&amp;$B236,'[2]产值及收款计划（2026）'!$A:$A&amp;'[2]产值及收款计划（2026）'!$B:$B,'[2]产值及收款计划（2026）'!CD:CD)</f>
        <v>0</v>
      </c>
      <c r="CE236" s="256" cm="1">
        <f t="array" aca="1" ref="CE236" ca="1">_xlfn.XLOOKUP($A236&amp;$B236,'[2]产值及收款计划（2026）'!$A:$A&amp;'[2]产值及收款计划（2026）'!$B:$B,'[2]产值及收款计划（2026）'!CE:CE)</f>
        <v>0</v>
      </c>
      <c r="CF236" s="256" cm="1">
        <f t="array" aca="1" ref="CF236" ca="1">_xlfn.XLOOKUP($A236&amp;$B236,'[2]产值及收款计划（2026）'!$A:$A&amp;'[2]产值及收款计划（2026）'!$B:$B,'[2]产值及收款计划（2026）'!CF:CF)</f>
        <v>0</v>
      </c>
      <c r="CG236" s="256" cm="1">
        <f t="array" aca="1" ref="CG236" ca="1">_xlfn.XLOOKUP($A236&amp;$B236,'[2]产值及收款计划（2026）'!$A:$A&amp;'[2]产值及收款计划（2026）'!$B:$B,'[2]产值及收款计划（2026）'!CG:CG)</f>
        <v>0</v>
      </c>
      <c r="CH236" s="256" cm="1">
        <f t="array" aca="1" ref="CH236" ca="1">_xlfn.XLOOKUP($A236&amp;$B236,'[2]产值及收款计划（2026）'!$A:$A&amp;'[2]产值及收款计划（2026）'!$B:$B,'[2]产值及收款计划（2026）'!CH:CH)</f>
        <v>0</v>
      </c>
      <c r="CI236" s="256" cm="1">
        <f t="array" aca="1" ref="CI236" ca="1">_xlfn.XLOOKUP($A236&amp;$B236,'[2]产值及收款计划（2026）'!$A:$A&amp;'[2]产值及收款计划（2026）'!$B:$B,'[2]产值及收款计划（2026）'!CI:CI)</f>
        <v>0</v>
      </c>
      <c r="CJ236" s="256" cm="1">
        <f t="array" aca="1" ref="CJ236" ca="1">_xlfn.XLOOKUP($A236&amp;$B236,'[2]产值及收款计划（2026）'!$A:$A&amp;'[2]产值及收款计划（2026）'!$B:$B,'[2]产值及收款计划（2026）'!CJ:CJ)</f>
        <v>0</v>
      </c>
      <c r="CK236" s="256" cm="1">
        <f t="array" aca="1" ref="CK236" ca="1">_xlfn.XLOOKUP($A236&amp;$B236,'[2]产值及收款计划（2026）'!$A:$A&amp;'[2]产值及收款计划（2026）'!$B:$B,'[2]产值及收款计划（2026）'!CK:CK)</f>
        <v>0</v>
      </c>
      <c r="CL236" s="256" cm="1">
        <f t="array" aca="1" ref="CL236" ca="1">_xlfn.XLOOKUP($A236&amp;$B236,'[2]产值及收款计划（2026）'!$A:$A&amp;'[2]产值及收款计划（2026）'!$B:$B,'[2]产值及收款计划（2026）'!CL:CL)</f>
        <v>0</v>
      </c>
      <c r="DA236" s="256" cm="1">
        <f t="array" aca="1" ref="DA236" ca="1">_xlfn.XLOOKUP($A236&amp;$B236,'[2]产值及收款计划（2026）'!$A:$A&amp;'[2]产值及收款计划（2026）'!$B:$B,'[2]产值及收款计划（2026）'!DA:DA)</f>
        <v>7.1550000000000002</v>
      </c>
      <c r="DB236" s="256" cm="1">
        <f t="array" aca="1" ref="DB236" ca="1">_xlfn.XLOOKUP($A236&amp;$B236,'[2]产值及收款计划（2026）'!$A:$A&amp;'[2]产值及收款计划（2026）'!$B:$B,'[2]产值及收款计划（2026）'!DB:DB)</f>
        <v>0</v>
      </c>
      <c r="DC236" s="256" cm="1">
        <f t="array" aca="1" ref="DC236" ca="1">_xlfn.XLOOKUP($A236&amp;$B236,'[2]产值及收款计划（2026）'!$A:$A&amp;'[2]产值及收款计划（2026）'!$B:$B,'[2]产值及收款计划（2026）'!DC:DC)</f>
        <v>0</v>
      </c>
      <c r="DD236" s="256" cm="1">
        <f t="array" aca="1" ref="DD236" ca="1">_xlfn.XLOOKUP($A236&amp;$B236,'[2]产值及收款计划（2026）'!$A:$A&amp;'[2]产值及收款计划（2026）'!$B:$B,'[2]产值及收款计划（2026）'!DD:DD)</f>
        <v>0</v>
      </c>
      <c r="DE236" s="256" cm="1">
        <f t="array" aca="1" ref="DE236" ca="1">_xlfn.XLOOKUP($A236&amp;$B236,'[2]产值及收款计划（2026）'!$A:$A&amp;'[2]产值及收款计划（2026）'!$B:$B,'[2]产值及收款计划（2026）'!DE:DE)</f>
        <v>0</v>
      </c>
      <c r="DF236" s="256" cm="1">
        <f t="array" aca="1" ref="DF236" ca="1">_xlfn.XLOOKUP($A236&amp;$B236,'[2]产值及收款计划（2026）'!$A:$A&amp;'[2]产值及收款计划（2026）'!$B:$B,'[2]产值及收款计划（2026）'!DF:DF)</f>
        <v>0</v>
      </c>
      <c r="DG236" s="256" cm="1">
        <f t="array" aca="1" ref="DG236" ca="1">_xlfn.XLOOKUP($A236&amp;$B236,'[2]产值及收款计划（2026）'!$A:$A&amp;'[2]产值及收款计划（2026）'!$B:$B,'[2]产值及收款计划（2026）'!DG:DG)</f>
        <v>0</v>
      </c>
      <c r="DH236" s="256" cm="1">
        <f t="array" aca="1" ref="DH236" ca="1">_xlfn.XLOOKUP($A236&amp;$B236,'[2]产值及收款计划（2026）'!$A:$A&amp;'[2]产值及收款计划（2026）'!$B:$B,'[2]产值及收款计划（2026）'!DH:DH)</f>
        <v>0</v>
      </c>
      <c r="DI236" s="256" cm="1">
        <f t="array" aca="1" ref="DI236" ca="1">_xlfn.XLOOKUP($A236&amp;$B236,'[2]产值及收款计划（2026）'!$A:$A&amp;'[2]产值及收款计划（2026）'!$B:$B,'[2]产值及收款计划（2026）'!DI:DI)</f>
        <v>0</v>
      </c>
      <c r="DJ236" s="256" cm="1">
        <f t="array" aca="1" ref="DJ236" ca="1">_xlfn.XLOOKUP($A236&amp;$B236,'[2]产值及收款计划（2026）'!$A:$A&amp;'[2]产值及收款计划（2026）'!$B:$B,'[2]产值及收款计划（2026）'!DJ:DJ)</f>
        <v>0</v>
      </c>
      <c r="DK236" s="256" cm="1">
        <f t="array" aca="1" ref="DK236" ca="1">_xlfn.XLOOKUP($A236&amp;$B236,'[2]产值及收款计划（2026）'!$A:$A&amp;'[2]产值及收款计划（2026）'!$B:$B,'[2]产值及收款计划（2026）'!DK:DK)</f>
        <v>0</v>
      </c>
      <c r="DL236" s="256" cm="1">
        <f t="array" aca="1" ref="DL236" ca="1">_xlfn.XLOOKUP($A236&amp;$B236,'[2]产值及收款计划（2026）'!$A:$A&amp;'[2]产值及收款计划（2026）'!$B:$B,'[2]产值及收款计划（2026）'!DL:DL)</f>
        <v>0</v>
      </c>
      <c r="DM236" s="264"/>
      <c r="DN236" s="250"/>
    </row>
    <row r="237" spans="1:118" ht="20.25" x14ac:dyDescent="0.15">
      <c r="A237" s="254">
        <f t="shared" ca="1" si="15"/>
        <v>56</v>
      </c>
      <c r="B237" s="254" t="s">
        <v>26</v>
      </c>
      <c r="C237" s="255" t="str" cm="1">
        <f t="array" aca="1" ref="C237" ca="1">_xlfn.XLOOKUP($A237&amp;$B237,'[2]产值及收款计划（2026）'!$A:$A&amp;'[2]产值及收款计划（2026）'!$B:$B,'[2]产值及收款计划（2026）'!C:C)</f>
        <v>ZHT2024111800140</v>
      </c>
      <c r="D237" s="255" t="str" cm="1">
        <f t="array" aca="1" ref="D237" ca="1">_xlfn.XLOOKUP($A237&amp;$B237,'[2]产值及收款计划（2026）'!$A:$A&amp;'[2]产值及收款计划（2026）'!$B:$B,'[2]产值及收款计划（2026）'!D:D)</f>
        <v>前海地下道路服务采购协议</v>
      </c>
      <c r="E237" s="256" cm="1">
        <f t="array" aca="1" ref="E237" ca="1">_xlfn.XLOOKUP($A237&amp;$B237,'[2]产值及收款计划（2026）'!$A:$A&amp;'[2]产值及收款计划（2026）'!$B:$B,'[2]产值及收款计划（2026）'!E:E)</f>
        <v>198.94</v>
      </c>
      <c r="F237" s="256" cm="1">
        <f t="array" aca="1" ref="F237" ca="1">_xlfn.XLOOKUP($A237&amp;$B237,'[2]产值及收款计划（2026）'!$A:$A&amp;'[2]产值及收款计划（2026）'!$B:$B,'[2]产值及收款计划（2026）'!F:F)</f>
        <v>49.734999999999999</v>
      </c>
      <c r="G237" s="256" cm="1">
        <f t="array" aca="1" ref="G237" ca="1">_xlfn.XLOOKUP($A237&amp;$B237,'[2]产值及收款计划（2026）'!$A:$A&amp;'[2]产值及收款计划（2026）'!$B:$B,'[2]产值及收款计划（2026）'!G:G)</f>
        <v>49.734999999999999</v>
      </c>
      <c r="H237" s="256" cm="1">
        <f t="array" aca="1" ref="H237" ca="1">_xlfn.XLOOKUP($A237&amp;$B237,'[2]产值及收款计划（2026）'!$A:$A&amp;'[2]产值及收款计划（2026）'!$B:$B,'[2]产值及收款计划（2026）'!H:H)</f>
        <v>49.734999999999999</v>
      </c>
      <c r="I237" s="257" cm="1">
        <f t="array" aca="1" ref="I237" ca="1">_xlfn.XLOOKUP($A237&amp;$B237,'[2]产值及收款计划（2026）'!$A:$A&amp;'[2]产值及收款计划（2026）'!$B:$B,'[2]产值及收款计划（2026）'!I:I)</f>
        <v>1</v>
      </c>
      <c r="J237" s="258" cm="1">
        <f t="array" aca="1" ref="J237" ca="1">_xlfn.XLOOKUP($A237&amp;$B237,'[2]产值及收款计划（2026）'!$A:$A&amp;'[2]产值及收款计划（2026）'!$B:$B,'[2]产值及收款计划（2026）'!J:J)</f>
        <v>0.06</v>
      </c>
      <c r="K237" s="256" cm="1">
        <f t="array" aca="1" ref="K237" ca="1">_xlfn.XLOOKUP($A237&amp;$B237,'[2]产值及收款计划（2026）'!$A:$A&amp;'[2]产值及收款计划（2026）'!$B:$B,'[2]产值及收款计划（2026）'!K:K)</f>
        <v>0</v>
      </c>
      <c r="L237" s="256" cm="1">
        <f t="array" aca="1" ref="L237" ca="1">_xlfn.XLOOKUP($A237&amp;$B237,'[2]产值及收款计划（2026）'!$A:$A&amp;'[2]产值及收款计划（2026）'!$B:$B,'[2]产值及收款计划（2026）'!L:L)</f>
        <v>0</v>
      </c>
      <c r="M237" s="256" cm="1">
        <f t="array" aca="1" ref="M237" ca="1">_xlfn.XLOOKUP($A237&amp;$B237,'[2]产值及收款计划（2026）'!$A:$A&amp;'[2]产值及收款计划（2026）'!$B:$B,'[2]产值及收款计划（2026）'!M:M)</f>
        <v>0</v>
      </c>
      <c r="N237" s="256" t="str" cm="1">
        <f t="array" aca="1" ref="N237" ca="1">_xlfn.XLOOKUP($A237&amp;$B237,'[2]产值及收款计划（2026）'!$A:$A&amp;'[2]产值及收款计划（2026）'!$B:$B,'[2]产值及收款计划（2026）'!N:N)</f>
        <v>许清亮团队</v>
      </c>
      <c r="O237" s="256" t="str" cm="1">
        <f t="array" aca="1" ref="O237" ca="1">_xlfn.XLOOKUP($A237&amp;$B237,'[2]产值及收款计划（2026）'!$A:$A&amp;'[2]产值及收款计划（2026）'!$B:$B,'[2]产值及收款计划（2026）'!O:O)</f>
        <v>明艳丽</v>
      </c>
      <c r="P237" s="255" t="str" cm="1">
        <f t="array" aca="1" ref="P237" ca="1">_xlfn.XLOOKUP($A237&amp;$B237,'[2]产值及收款计划（2026）'!$A:$A&amp;'[2]产值及收款计划（2026）'!$B:$B,'[2]产值及收款计划（2026）'!P:P)</f>
        <v>在建</v>
      </c>
      <c r="Q237" s="256" cm="1">
        <f t="array" aca="1" ref="Q237" ca="1">_xlfn.XLOOKUP($A237&amp;$B237,'[2]产值及收款计划（2026）'!$A:$A&amp;'[2]产值及收款计划（2026）'!$B:$B,'[2]产值及收款计划（2026）'!Q:Q)</f>
        <v>0</v>
      </c>
      <c r="R237" s="256" cm="1">
        <f t="array" aca="1" ref="R237" ca="1">_xlfn.XLOOKUP($A237&amp;$B237,'[2]产值及收款计划（2026）'!$A:$A&amp;'[2]产值及收款计划（2026）'!$B:$B,'[2]产值及收款计划（2026）'!R:R)</f>
        <v>0</v>
      </c>
      <c r="S237" s="256" cm="1">
        <f t="array" aca="1" ref="S237" ca="1">_xlfn.XLOOKUP($A237&amp;$B237,'[2]产值及收款计划（2026）'!$A:$A&amp;'[2]产值及收款计划（2026）'!$B:$B,'[2]产值及收款计划（2026）'!S:S)</f>
        <v>0</v>
      </c>
      <c r="T237" s="256" cm="1">
        <f t="array" aca="1" ref="T237" ca="1">_xlfn.XLOOKUP($A237&amp;$B237,'[2]产值及收款计划（2026）'!$A:$A&amp;'[2]产值及收款计划（2026）'!$B:$B,'[2]产值及收款计划（2026）'!T:T)</f>
        <v>165.12020000000001</v>
      </c>
      <c r="U237" s="256" cm="1">
        <f t="array" aca="1" ref="U237" ca="1">_xlfn.XLOOKUP($A237&amp;$B237,'[2]产值及收款计划（2026）'!$A:$A&amp;'[2]产值及收款计划（2026）'!$B:$B,'[2]产值及收款计划（2026）'!U:U)</f>
        <v>0</v>
      </c>
      <c r="V237" s="256" cm="1">
        <f t="array" aca="1" ref="V237" ca="1">_xlfn.XLOOKUP($A237&amp;$B237,'[2]产值及收款计划（2026）'!$A:$A&amp;'[2]产值及收款计划（2026）'!$B:$B,'[2]产值及收款计划（2026）'!V:V)</f>
        <v>33.819800000000001</v>
      </c>
      <c r="W237" s="256" cm="1">
        <f t="array" aca="1" ref="W237" ca="1">_xlfn.XLOOKUP($A237&amp;$B237,'[2]产值及收款计划（2026）'!$A:$A&amp;'[2]产值及收款计划（2026）'!$B:$B,'[2]产值及收款计划（2026）'!W:W)</f>
        <v>0</v>
      </c>
      <c r="X237" s="256" cm="1">
        <f t="array" aca="1" ref="X237" ca="1">_xlfn.XLOOKUP($A237&amp;$B237,'[2]产值及收款计划（2026）'!$A:$A&amp;'[2]产值及收款计划（2026）'!$B:$B,'[2]产值及收款计划（2026）'!X:X)</f>
        <v>0</v>
      </c>
      <c r="Y237" s="256" cm="1">
        <f t="array" aca="1" ref="Y237" ca="1">_xlfn.XLOOKUP($A237&amp;$B237,'[2]产值及收款计划（2026）'!$A:$A&amp;'[2]产值及收款计划（2026）'!$B:$B,'[2]产值及收款计划（2026）'!Y:Y)</f>
        <v>0</v>
      </c>
      <c r="Z237" s="256" cm="1">
        <f t="array" aca="1" ref="Z237" ca="1">_xlfn.XLOOKUP($A237&amp;$B237,'[2]产值及收款计划（2026）'!$A:$A&amp;'[2]产值及收款计划（2026）'!$B:$B,'[2]产值及收款计划（2026）'!Z:Z)</f>
        <v>0</v>
      </c>
      <c r="AA237" s="256" cm="1">
        <f t="array" aca="1" ref="AA237" ca="1">_xlfn.XLOOKUP($A237&amp;$B237,'[2]产值及收款计划（2026）'!$A:$A&amp;'[2]产值及收款计划（2026）'!$B:$B,'[2]产值及收款计划（2026）'!AA:AA)</f>
        <v>0</v>
      </c>
      <c r="AB237" s="256" cm="1">
        <f t="array" aca="1" ref="AB237" ca="1">_xlfn.XLOOKUP($A237&amp;$B237,'[2]产值及收款计划（2026）'!$A:$A&amp;'[2]产值及收款计划（2026）'!$B:$B,'[2]产值及收款计划（2026）'!AB:AB)</f>
        <v>0</v>
      </c>
      <c r="AC237" s="256" cm="1">
        <f t="array" aca="1" ref="AC237" ca="1">_xlfn.XLOOKUP($A237&amp;$B237,'[2]产值及收款计划（2026）'!$A:$A&amp;'[2]产值及收款计划（2026）'!$B:$B,'[2]产值及收款计划（2026）'!AC:AC)</f>
        <v>0</v>
      </c>
      <c r="AD237" s="256" cm="1">
        <f t="array" aca="1" ref="AD237" ca="1">_xlfn.XLOOKUP($A237&amp;$B237,'[2]产值及收款计划（2026）'!$A:$A&amp;'[2]产值及收款计划（2026）'!$B:$B,'[2]产值及收款计划（2026）'!AD:AD)</f>
        <v>0</v>
      </c>
      <c r="AE237" s="256" cm="1">
        <f t="array" aca="1" ref="AE237" ca="1">_xlfn.XLOOKUP($A237&amp;$B237,'[2]产值及收款计划（2026）'!$A:$A&amp;'[2]产值及收款计划（2026）'!$B:$B,'[2]产值及收款计划（2026）'!AE:AE)</f>
        <v>0</v>
      </c>
      <c r="AF237" s="256" cm="1">
        <f t="array" aca="1" ref="AF237" ca="1">_xlfn.XLOOKUP($A237&amp;$B237,'[2]产值及收款计划（2026）'!$A:$A&amp;'[2]产值及收款计划（2026）'!$B:$B,'[2]产值及收款计划（2026）'!AF:AF)</f>
        <v>0</v>
      </c>
      <c r="AG237" s="256" cm="1">
        <f t="array" aca="1" ref="AG237" ca="1">_xlfn.XLOOKUP($A237&amp;$B237,'[2]产值及收款计划（2026）'!$A:$A&amp;'[2]产值及收款计划（2026）'!$B:$B,'[2]产值及收款计划（2026）'!AG:AG)</f>
        <v>0</v>
      </c>
      <c r="AH237" s="256" cm="1">
        <f t="array" aca="1" ref="AH237" ca="1">_xlfn.XLOOKUP($A237&amp;$B237,'[2]产值及收款计划（2026）'!$A:$A&amp;'[2]产值及收款计划（2026）'!$B:$B,'[2]产值及收款计划（2026）'!AH:AH)</f>
        <v>0</v>
      </c>
      <c r="AI237" s="256" cm="1">
        <f t="array" aca="1" ref="AI237" ca="1">_xlfn.XLOOKUP($A237&amp;$B237,'[2]产值及收款计划（2026）'!$A:$A&amp;'[2]产值及收款计划（2026）'!$B:$B,'[2]产值及收款计划（2026）'!AI:AI)</f>
        <v>0</v>
      </c>
      <c r="AJ237" s="256" cm="1">
        <f t="array" aca="1" ref="AJ237" ca="1">_xlfn.XLOOKUP($A237&amp;$B237,'[2]产值及收款计划（2026）'!$A:$A&amp;'[2]产值及收款计划（2026）'!$B:$B,'[2]产值及收款计划（2026）'!AJ:AJ)</f>
        <v>0</v>
      </c>
      <c r="AK237" s="256" cm="1">
        <f t="array" aca="1" ref="AK237" ca="1">_xlfn.XLOOKUP($A237&amp;$B237,'[2]产值及收款计划（2026）'!$A:$A&amp;'[2]产值及收款计划（2026）'!$B:$B,'[2]产值及收款计划（2026）'!AK:AK)</f>
        <v>0</v>
      </c>
      <c r="AL237" s="256" cm="1">
        <f t="array" aca="1" ref="AL237" ca="1">_xlfn.XLOOKUP($A237&amp;$B237,'[2]产值及收款计划（2026）'!$A:$A&amp;'[2]产值及收款计划（2026）'!$B:$B,'[2]产值及收款计划（2026）'!AL:AL)</f>
        <v>0</v>
      </c>
      <c r="AM237" s="263" t="e" cm="1">
        <f t="array" aca="1" ref="AM237" ca="1">_xlfn.LET(_xlpm.勾选月份状态数组,TRANSPOSE('PPT(12-15页）-TOP10'!$A$3:$A$14),_xlpm.选择数据区,IF('PPT(12-15页）-TOP10'!$E$3="收款",$BA237:$BL237,$AA237:$AL237),SUM(_xlfn._xlws.FILTER(_xlpm.选择数据区,_xlpm.勾选月份状态数组,"")))</f>
        <v>#NAME?</v>
      </c>
      <c r="AN237" s="256" t="e" cm="1">
        <f t="array" aca="1" ref="AN237" ca="1">_xlfn.LET(_xlpm.勾选月份状态数组,TRANSPOSE('PPT(12-15页）-TOP10'!$A$3:$A$14),_xlpm.选择数据区,IF('PPT(12-15页）-TOP10'!$E$3="收款",$DA237:$DL237,$CA237:$CL237),SUM(_xlfn._xlws.FILTER(_xlpm.选择数据区,_xlpm.勾选月份状态数组,"")))</f>
        <v>#NAME?</v>
      </c>
      <c r="AO237" s="256">
        <f ca="1">SUM(CA237:CC237)+SUM(AD237:AL237)</f>
        <v>0</v>
      </c>
      <c r="AP237" s="256"/>
      <c r="AQ237" s="256"/>
      <c r="AR237" s="256"/>
      <c r="AS237" s="256" cm="1">
        <f t="array" aca="1" ref="AS237" ca="1">_xlfn.XLOOKUP($A237&amp;$B237,'[2]产值及收款计划（2026）'!$A:$A&amp;'[2]产值及收款计划（2026）'!$B:$B,'[2]产值及收款计划（2026）'!AS:AS)</f>
        <v>0</v>
      </c>
      <c r="AT237" s="256" cm="1">
        <f t="array" aca="1" ref="AT237" ca="1">_xlfn.XLOOKUP($A237&amp;$B237,'[2]产值及收款计划（2026）'!$A:$A&amp;'[2]产值及收款计划（2026）'!$B:$B,'[2]产值及收款计划（2026）'!AT:AT)</f>
        <v>0</v>
      </c>
      <c r="AU237" s="256" cm="1">
        <f t="array" aca="1" ref="AU237" ca="1">_xlfn.XLOOKUP($A237&amp;$B237,'[2]产值及收款计划（2026）'!$A:$A&amp;'[2]产值及收款计划（2026）'!$B:$B,'[2]产值及收款计划（2026）'!AU:AU)</f>
        <v>0</v>
      </c>
      <c r="AV237" s="256" cm="1">
        <f t="array" aca="1" ref="AV237" ca="1">_xlfn.XLOOKUP($A237&amp;$B237,'[2]产值及收款计划（2026）'!$A:$A&amp;'[2]产值及收款计划（2026）'!$B:$B,'[2]产值及收款计划（2026）'!AV:AV)</f>
        <v>0</v>
      </c>
      <c r="AW237" s="256" cm="1">
        <f t="array" aca="1" ref="AW237" ca="1">_xlfn.XLOOKUP($A237&amp;$B237,'[2]产值及收款计划（2026）'!$A:$A&amp;'[2]产值及收款计划（2026）'!$B:$B,'[2]产值及收款计划（2026）'!AW:AW)</f>
        <v>95.491200000000006</v>
      </c>
      <c r="AX237" s="256" cm="1">
        <f t="array" aca="1" ref="AX237" ca="1">_xlfn.XLOOKUP($A237&amp;$B237,'[2]产值及收款计划（2026）'!$A:$A&amp;'[2]产值及收款计划（2026）'!$B:$B,'[2]产值及收款计划（2026）'!AX:AX)</f>
        <v>0</v>
      </c>
      <c r="AY237" s="256" cm="1">
        <f t="array" aca="1" ref="AY237" ca="1">_xlfn.XLOOKUP($A237&amp;$B237,'[2]产值及收款计划（2026）'!$A:$A&amp;'[2]产值及收款计划（2026）'!$B:$B,'[2]产值及收款计划（2026）'!AY:AY)</f>
        <v>103.44880000000001</v>
      </c>
      <c r="AZ237" s="256" cm="1">
        <f t="array" aca="1" ref="AZ237" ca="1">_xlfn.XLOOKUP($A237&amp;$B237,'[2]产值及收款计划（2026）'!$A:$A&amp;'[2]产值及收款计划（2026）'!$B:$B,'[2]产值及收款计划（2026）'!AZ:AZ)</f>
        <v>69.629000000000005</v>
      </c>
      <c r="BA237" s="256" cm="1">
        <f t="array" aca="1" ref="BA237" ca="1">_xlfn.XLOOKUP($A237&amp;$B237,'[2]产值及收款计划（2026）'!$A:$A&amp;'[2]产值及收款计划（2026）'!$B:$B,'[2]产值及收款计划（2026）'!BA:BA)</f>
        <v>0</v>
      </c>
      <c r="BB237" s="256" cm="1">
        <f t="array" aca="1" ref="BB237" ca="1">_xlfn.XLOOKUP($A237&amp;$B237,'[2]产值及收款计划（2026）'!$A:$A&amp;'[2]产值及收款计划（2026）'!$B:$B,'[2]产值及收款计划（2026）'!BB:BB)</f>
        <v>0</v>
      </c>
      <c r="BC237" s="256" cm="1">
        <f t="array" aca="1" ref="BC237" ca="1">_xlfn.XLOOKUP($A237&amp;$B237,'[2]产值及收款计划（2026）'!$A:$A&amp;'[2]产值及收款计划（2026）'!$B:$B,'[2]产值及收款计划（2026）'!BC:BC)</f>
        <v>0</v>
      </c>
      <c r="BD237" s="256" cm="1">
        <f t="array" aca="1" ref="BD237" ca="1">_xlfn.XLOOKUP($A237&amp;$B237,'[2]产值及收款计划（2026）'!$A:$A&amp;'[2]产值及收款计划（2026）'!$B:$B,'[2]产值及收款计划（2026）'!BD:BD)</f>
        <v>0</v>
      </c>
      <c r="BE237" s="256" cm="1">
        <f t="array" aca="1" ref="BE237" ca="1">_xlfn.XLOOKUP($A237&amp;$B237,'[2]产值及收款计划（2026）'!$A:$A&amp;'[2]产值及收款计划（2026）'!$B:$B,'[2]产值及收款计划（2026）'!BE:BE)</f>
        <v>0</v>
      </c>
      <c r="BF237" s="256" cm="1">
        <f t="array" aca="1" ref="BF237" ca="1">_xlfn.XLOOKUP($A237&amp;$B237,'[2]产值及收款计划（2026）'!$A:$A&amp;'[2]产值及收款计划（2026）'!$B:$B,'[2]产值及收款计划（2026）'!BF:BF)</f>
        <v>0</v>
      </c>
      <c r="BG237" s="256" cm="1">
        <f t="array" aca="1" ref="BG237" ca="1">_xlfn.XLOOKUP($A237&amp;$B237,'[2]产值及收款计划（2026）'!$A:$A&amp;'[2]产值及收款计划（2026）'!$B:$B,'[2]产值及收款计划（2026）'!BG:BG)</f>
        <v>0</v>
      </c>
      <c r="BH237" s="256" cm="1">
        <f t="array" aca="1" ref="BH237" ca="1">_xlfn.XLOOKUP($A237&amp;$B237,'[2]产值及收款计划（2026）'!$A:$A&amp;'[2]产值及收款计划（2026）'!$B:$B,'[2]产值及收款计划（2026）'!BH:BH)</f>
        <v>0</v>
      </c>
      <c r="BI237" s="256" cm="1">
        <f t="array" aca="1" ref="BI237" ca="1">_xlfn.XLOOKUP($A237&amp;$B237,'[2]产值及收款计划（2026）'!$A:$A&amp;'[2]产值及收款计划（2026）'!$B:$B,'[2]产值及收款计划（2026）'!BI:BI)</f>
        <v>0</v>
      </c>
      <c r="BJ237" s="256" cm="1">
        <f t="array" aca="1" ref="BJ237" ca="1">_xlfn.XLOOKUP($A237&amp;$B237,'[2]产值及收款计划（2026）'!$A:$A&amp;'[2]产值及收款计划（2026）'!$B:$B,'[2]产值及收款计划（2026）'!BJ:BJ)</f>
        <v>0</v>
      </c>
      <c r="BK237" s="256" cm="1">
        <f t="array" aca="1" ref="BK237" ca="1">_xlfn.XLOOKUP($A237&amp;$B237,'[2]产值及收款计划（2026）'!$A:$A&amp;'[2]产值及收款计划（2026）'!$B:$B,'[2]产值及收款计划（2026）'!BK:BK)</f>
        <v>0</v>
      </c>
      <c r="BL237" s="256" cm="1">
        <f t="array" aca="1" ref="BL237" ca="1">_xlfn.XLOOKUP($A237&amp;$B237,'[2]产值及收款计划（2026）'!$A:$A&amp;'[2]产值及收款计划（2026）'!$B:$B,'[2]产值及收款计划（2026）'!BL:BL)</f>
        <v>0</v>
      </c>
      <c r="BM237" s="256"/>
      <c r="BN237" s="256"/>
      <c r="BO237" s="256"/>
      <c r="BP237" s="256"/>
      <c r="BQ237" s="255" t="str" cm="1">
        <f t="array" aca="1" ref="BQ237" ca="1">_xlfn.XLOOKUP($A237&amp;$B237,'[2]产值及收款计划（2026）'!$A:$A&amp;'[2]产值及收款计划（2026）'!$B:$B,'[2]产值及收款计划（2026）'!BQ:BQ)</f>
        <v>深圳市商汤科技有限公司</v>
      </c>
      <c r="BR237" s="256" cm="1">
        <f t="array" aca="1" ref="BR237" ca="1">_xlfn.XLOOKUP($A237&amp;$B237,'[2]产值及收款计划（2026）'!$A:$A&amp;'[2]产值及收款计划（2026）'!$B:$B,'[2]产值及收款计划（2026）'!BR:BR)</f>
        <v>0</v>
      </c>
      <c r="CA237" s="256" cm="1">
        <f t="array" aca="1" ref="CA237" ca="1">_xlfn.XLOOKUP($A237&amp;$B237,'[2]产值及收款计划（2026）'!$A:$A&amp;'[2]产值及收款计划（2026）'!$B:$B,'[2]产值及收款计划（2026）'!CA:CA)</f>
        <v>0</v>
      </c>
      <c r="CB237" s="256" cm="1">
        <f t="array" aca="1" ref="CB237" ca="1">_xlfn.XLOOKUP($A237&amp;$B237,'[2]产值及收款计划（2026）'!$A:$A&amp;'[2]产值及收款计划（2026）'!$B:$B,'[2]产值及收款计划（2026）'!CB:CB)</f>
        <v>0</v>
      </c>
      <c r="CC237" s="256" cm="1">
        <f t="array" aca="1" ref="CC237" ca="1">_xlfn.XLOOKUP($A237&amp;$B237,'[2]产值及收款计划（2026）'!$A:$A&amp;'[2]产值及收款计划（2026）'!$B:$B,'[2]产值及收款计划（2026）'!CC:CC)</f>
        <v>0</v>
      </c>
      <c r="CD237" s="256" cm="1">
        <f t="array" aca="1" ref="CD237" ca="1">_xlfn.XLOOKUP($A237&amp;$B237,'[2]产值及收款计划（2026）'!$A:$A&amp;'[2]产值及收款计划（2026）'!$B:$B,'[2]产值及收款计划（2026）'!CD:CD)</f>
        <v>0</v>
      </c>
      <c r="CE237" s="256" cm="1">
        <f t="array" aca="1" ref="CE237" ca="1">_xlfn.XLOOKUP($A237&amp;$B237,'[2]产值及收款计划（2026）'!$A:$A&amp;'[2]产值及收款计划（2026）'!$B:$B,'[2]产值及收款计划（2026）'!CE:CE)</f>
        <v>0</v>
      </c>
      <c r="CF237" s="256" cm="1">
        <f t="array" aca="1" ref="CF237" ca="1">_xlfn.XLOOKUP($A237&amp;$B237,'[2]产值及收款计划（2026）'!$A:$A&amp;'[2]产值及收款计划（2026）'!$B:$B,'[2]产值及收款计划（2026）'!CF:CF)</f>
        <v>0</v>
      </c>
      <c r="CG237" s="256" cm="1">
        <f t="array" aca="1" ref="CG237" ca="1">_xlfn.XLOOKUP($A237&amp;$B237,'[2]产值及收款计划（2026）'!$A:$A&amp;'[2]产值及收款计划（2026）'!$B:$B,'[2]产值及收款计划（2026）'!CG:CG)</f>
        <v>0</v>
      </c>
      <c r="CH237" s="256" cm="1">
        <f t="array" aca="1" ref="CH237" ca="1">_xlfn.XLOOKUP($A237&amp;$B237,'[2]产值及收款计划（2026）'!$A:$A&amp;'[2]产值及收款计划（2026）'!$B:$B,'[2]产值及收款计划（2026）'!CH:CH)</f>
        <v>0</v>
      </c>
      <c r="CI237" s="256" cm="1">
        <f t="array" aca="1" ref="CI237" ca="1">_xlfn.XLOOKUP($A237&amp;$B237,'[2]产值及收款计划（2026）'!$A:$A&amp;'[2]产值及收款计划（2026）'!$B:$B,'[2]产值及收款计划（2026）'!CI:CI)</f>
        <v>0</v>
      </c>
      <c r="CJ237" s="256" cm="1">
        <f t="array" aca="1" ref="CJ237" ca="1">_xlfn.XLOOKUP($A237&amp;$B237,'[2]产值及收款计划（2026）'!$A:$A&amp;'[2]产值及收款计划（2026）'!$B:$B,'[2]产值及收款计划（2026）'!CJ:CJ)</f>
        <v>0</v>
      </c>
      <c r="CK237" s="256" cm="1">
        <f t="array" aca="1" ref="CK237" ca="1">_xlfn.XLOOKUP($A237&amp;$B237,'[2]产值及收款计划（2026）'!$A:$A&amp;'[2]产值及收款计划（2026）'!$B:$B,'[2]产值及收款计划（2026）'!CK:CK)</f>
        <v>0</v>
      </c>
      <c r="CL237" s="256" cm="1">
        <f t="array" aca="1" ref="CL237" ca="1">_xlfn.XLOOKUP($A237&amp;$B237,'[2]产值及收款计划（2026）'!$A:$A&amp;'[2]产值及收款计划（2026）'!$B:$B,'[2]产值及收款计划（2026）'!CL:CL)</f>
        <v>0</v>
      </c>
      <c r="DA237" s="256" cm="1">
        <f t="array" aca="1" ref="DA237" ca="1">_xlfn.XLOOKUP($A237&amp;$B237,'[2]产值及收款计划（2026）'!$A:$A&amp;'[2]产值及收款计划（2026）'!$B:$B,'[2]产值及收款计划（2026）'!DA:DA)</f>
        <v>0</v>
      </c>
      <c r="DB237" s="256" cm="1">
        <f t="array" aca="1" ref="DB237" ca="1">_xlfn.XLOOKUP($A237&amp;$B237,'[2]产值及收款计划（2026）'!$A:$A&amp;'[2]产值及收款计划（2026）'!$B:$B,'[2]产值及收款计划（2026）'!DB:DB)</f>
        <v>0</v>
      </c>
      <c r="DC237" s="256" cm="1">
        <f t="array" aca="1" ref="DC237" ca="1">_xlfn.XLOOKUP($A237&amp;$B237,'[2]产值及收款计划（2026）'!$A:$A&amp;'[2]产值及收款计划（2026）'!$B:$B,'[2]产值及收款计划（2026）'!DC:DC)</f>
        <v>0</v>
      </c>
      <c r="DD237" s="256" cm="1">
        <f t="array" aca="1" ref="DD237" ca="1">_xlfn.XLOOKUP($A237&amp;$B237,'[2]产值及收款计划（2026）'!$A:$A&amp;'[2]产值及收款计划（2026）'!$B:$B,'[2]产值及收款计划（2026）'!DD:DD)</f>
        <v>0</v>
      </c>
      <c r="DE237" s="256" cm="1">
        <f t="array" aca="1" ref="DE237" ca="1">_xlfn.XLOOKUP($A237&amp;$B237,'[2]产值及收款计划（2026）'!$A:$A&amp;'[2]产值及收款计划（2026）'!$B:$B,'[2]产值及收款计划（2026）'!DE:DE)</f>
        <v>0</v>
      </c>
      <c r="DF237" s="256" cm="1">
        <f t="array" aca="1" ref="DF237" ca="1">_xlfn.XLOOKUP($A237&amp;$B237,'[2]产值及收款计划（2026）'!$A:$A&amp;'[2]产值及收款计划（2026）'!$B:$B,'[2]产值及收款计划（2026）'!DF:DF)</f>
        <v>0</v>
      </c>
      <c r="DG237" s="256" cm="1">
        <f t="array" aca="1" ref="DG237" ca="1">_xlfn.XLOOKUP($A237&amp;$B237,'[2]产值及收款计划（2026）'!$A:$A&amp;'[2]产值及收款计划（2026）'!$B:$B,'[2]产值及收款计划（2026）'!DG:DG)</f>
        <v>0</v>
      </c>
      <c r="DH237" s="256" cm="1">
        <f t="array" aca="1" ref="DH237" ca="1">_xlfn.XLOOKUP($A237&amp;$B237,'[2]产值及收款计划（2026）'!$A:$A&amp;'[2]产值及收款计划（2026）'!$B:$B,'[2]产值及收款计划（2026）'!DH:DH)</f>
        <v>0</v>
      </c>
      <c r="DI237" s="256" cm="1">
        <f t="array" aca="1" ref="DI237" ca="1">_xlfn.XLOOKUP($A237&amp;$B237,'[2]产值及收款计划（2026）'!$A:$A&amp;'[2]产值及收款计划（2026）'!$B:$B,'[2]产值及收款计划（2026）'!DI:DI)</f>
        <v>0</v>
      </c>
      <c r="DJ237" s="256" cm="1">
        <f t="array" aca="1" ref="DJ237" ca="1">_xlfn.XLOOKUP($A237&amp;$B237,'[2]产值及收款计划（2026）'!$A:$A&amp;'[2]产值及收款计划（2026）'!$B:$B,'[2]产值及收款计划（2026）'!DJ:DJ)</f>
        <v>0</v>
      </c>
      <c r="DK237" s="256" cm="1">
        <f t="array" aca="1" ref="DK237" ca="1">_xlfn.XLOOKUP($A237&amp;$B237,'[2]产值及收款计划（2026）'!$A:$A&amp;'[2]产值及收款计划（2026）'!$B:$B,'[2]产值及收款计划（2026）'!DK:DK)</f>
        <v>0</v>
      </c>
      <c r="DL237" s="256" cm="1">
        <f t="array" aca="1" ref="DL237" ca="1">_xlfn.XLOOKUP($A237&amp;$B237,'[2]产值及收款计划（2026）'!$A:$A&amp;'[2]产值及收款计划（2026）'!$B:$B,'[2]产值及收款计划（2026）'!DL:DL)</f>
        <v>0</v>
      </c>
      <c r="DM237" s="264"/>
      <c r="DN237" s="250"/>
    </row>
    <row r="238" spans="1:118" ht="20.25" x14ac:dyDescent="0.15">
      <c r="A238" s="254">
        <f t="shared" ca="1" si="15"/>
        <v>57</v>
      </c>
      <c r="B238" s="254" t="s">
        <v>26</v>
      </c>
      <c r="C238" s="256" t="str" cm="1">
        <f t="array" aca="1" ref="C238" ca="1">_xlfn.XLOOKUP($A238&amp;$B238,'[2]产值及收款计划（2026）'!$A:$A&amp;'[2]产值及收款计划（2026）'!$B:$B,'[2]产值及收款计划（2026）'!C:C)</f>
        <v>ZHT2024112900152</v>
      </c>
      <c r="D238" s="255" t="str" cm="1">
        <f t="array" aca="1" ref="D238" ca="1">_xlfn.XLOOKUP($A238&amp;$B238,'[2]产值及收款计划（2026）'!$A:$A&amp;'[2]产值及收款计划（2026）'!$B:$B,'[2]产值及收款计划（2026）'!D:D)</f>
        <v>盾構隧道健康監測</v>
      </c>
      <c r="E238" s="256" cm="1">
        <f t="array" aca="1" ref="E238" ca="1">_xlfn.XLOOKUP($A238&amp;$B238,'[2]产值及收款计划（2026）'!$A:$A&amp;'[2]产值及收款计划（2026）'!$B:$B,'[2]产值及收款计划（2026）'!E:E)</f>
        <v>311</v>
      </c>
      <c r="F238" s="256" cm="1">
        <f t="array" aca="1" ref="F238" ca="1">_xlfn.XLOOKUP($A238&amp;$B238,'[2]产值及收款计划（2026）'!$A:$A&amp;'[2]产值及收款计划（2026）'!$B:$B,'[2]产值及收款计划（2026）'!F:F)</f>
        <v>292.33999999999997</v>
      </c>
      <c r="G238" s="256" cm="1">
        <f t="array" aca="1" ref="G238" ca="1">_xlfn.XLOOKUP($A238&amp;$B238,'[2]产值及收款计划（2026）'!$A:$A&amp;'[2]产值及收款计划（2026）'!$B:$B,'[2]产值及收款计划（2026）'!G:G)</f>
        <v>292.33999999999997</v>
      </c>
      <c r="H238" s="256" cm="1">
        <f t="array" aca="1" ref="H238" ca="1">_xlfn.XLOOKUP($A238&amp;$B238,'[2]产值及收款计划（2026）'!$A:$A&amp;'[2]产值及收款计划（2026）'!$B:$B,'[2]产值及收款计划（2026）'!H:H)</f>
        <v>90.623999999999995</v>
      </c>
      <c r="I238" s="257" cm="1">
        <f t="array" aca="1" ref="I238" ca="1">_xlfn.XLOOKUP($A238&amp;$B238,'[2]产值及收款计划（2026）'!$A:$A&amp;'[2]产值及收款计划（2026）'!$B:$B,'[2]产值及收款计划（2026）'!I:I)</f>
        <v>0.30999521105562</v>
      </c>
      <c r="J238" s="258" cm="1">
        <f t="array" aca="1" ref="J238" ca="1">_xlfn.XLOOKUP($A238&amp;$B238,'[2]产值及收款计划（2026）'!$A:$A&amp;'[2]产值及收款计划（2026）'!$B:$B,'[2]产值及收款计划（2026）'!J:J)</f>
        <v>0.13</v>
      </c>
      <c r="K238" s="256" cm="1">
        <f t="array" aca="1" ref="K238" ca="1">_xlfn.XLOOKUP($A238&amp;$B238,'[2]产值及收款计划（2026）'!$A:$A&amp;'[2]产值及收款计划（2026）'!$B:$B,'[2]产值及收款计划（2026）'!K:K)</f>
        <v>0</v>
      </c>
      <c r="L238" s="256" cm="1">
        <f t="array" aca="1" ref="L238" ca="1">_xlfn.XLOOKUP($A238&amp;$B238,'[2]产值及收款计划（2026）'!$A:$A&amp;'[2]产值及收款计划（2026）'!$B:$B,'[2]产值及收款计划（2026）'!L:L)</f>
        <v>0</v>
      </c>
      <c r="M238" s="256" t="str" cm="1">
        <f t="array" aca="1" ref="M238" ca="1">_xlfn.XLOOKUP($A238&amp;$B238,'[2]产值及收款计划（2026）'!$A:$A&amp;'[2]产值及收款计划（2026）'!$B:$B,'[2]产值及收款计划（2026）'!M:M)</f>
        <v>主导</v>
      </c>
      <c r="N238" s="256" t="str" cm="1">
        <f t="array" aca="1" ref="N238" ca="1">_xlfn.XLOOKUP($A238&amp;$B238,'[2]产值及收款计划（2026）'!$A:$A&amp;'[2]产值及收款计划（2026）'!$B:$B,'[2]产值及收款计划（2026）'!N:N)</f>
        <v>邱枫团队</v>
      </c>
      <c r="O238" s="256" t="str" cm="1">
        <f t="array" aca="1" ref="O238" ca="1">_xlfn.XLOOKUP($A238&amp;$B238,'[2]产值及收款计划（2026）'!$A:$A&amp;'[2]产值及收款计划（2026）'!$B:$B,'[2]产值及收款计划（2026）'!O:O)</f>
        <v>邱枫</v>
      </c>
      <c r="P238" s="255" t="str" cm="1">
        <f t="array" aca="1" ref="P238" ca="1">_xlfn.XLOOKUP($A238&amp;$B238,'[2]产值及收款计划（2026）'!$A:$A&amp;'[2]产值及收款计划（2026）'!$B:$B,'[2]产值及收款计划（2026）'!P:P)</f>
        <v>在建</v>
      </c>
      <c r="Q238" s="256" cm="1">
        <f t="array" aca="1" ref="Q238" ca="1">_xlfn.XLOOKUP($A238&amp;$B238,'[2]产值及收款计划（2026）'!$A:$A&amp;'[2]产值及收款计划（2026）'!$B:$B,'[2]产值及收款计划（2026）'!Q:Q)</f>
        <v>0</v>
      </c>
      <c r="R238" s="256" cm="1">
        <f t="array" aca="1" ref="R238" ca="1">_xlfn.XLOOKUP($A238&amp;$B238,'[2]产值及收款计划（2026）'!$A:$A&amp;'[2]产值及收款计划（2026）'!$B:$B,'[2]产值及收款计划（2026）'!R:R)</f>
        <v>0</v>
      </c>
      <c r="S238" s="256" cm="1">
        <f t="array" aca="1" ref="S238" ca="1">_xlfn.XLOOKUP($A238&amp;$B238,'[2]产值及收款计划（2026）'!$A:$A&amp;'[2]产值及收款计划（2026）'!$B:$B,'[2]产值及收款计划（2026）'!S:S)</f>
        <v>0</v>
      </c>
      <c r="T238" s="256" cm="1">
        <f t="array" aca="1" ref="T238" ca="1">_xlfn.XLOOKUP($A238&amp;$B238,'[2]产值及收款计划（2026）'!$A:$A&amp;'[2]产值及收款计划（2026）'!$B:$B,'[2]产值及收款计划（2026）'!T:T)</f>
        <v>96.145495999999994</v>
      </c>
      <c r="U238" s="256" cm="1">
        <f t="array" aca="1" ref="U238" ca="1">_xlfn.XLOOKUP($A238&amp;$B238,'[2]产值及收款计划（2026）'!$A:$A&amp;'[2]产值及收款计划（2026）'!$B:$B,'[2]产值及收款计划（2026）'!U:U)</f>
        <v>0</v>
      </c>
      <c r="V238" s="256" cm="1">
        <f t="array" aca="1" ref="V238" ca="1">_xlfn.XLOOKUP($A238&amp;$B238,'[2]产值及收款计划（2026）'!$A:$A&amp;'[2]产值及收款计划（2026）'!$B:$B,'[2]产值及收款计划（2026）'!V:V)</f>
        <v>214.85450399999999</v>
      </c>
      <c r="W238" s="256" cm="1">
        <f t="array" aca="1" ref="W238" ca="1">_xlfn.XLOOKUP($A238&amp;$B238,'[2]产值及收款计划（2026）'!$A:$A&amp;'[2]产值及收款计划（2026）'!$B:$B,'[2]产值及收款计划（2026）'!W:W)</f>
        <v>0</v>
      </c>
      <c r="X238" s="256" cm="1">
        <f t="array" aca="1" ref="X238" ca="1">_xlfn.XLOOKUP($A238&amp;$B238,'[2]产值及收款计划（2026）'!$A:$A&amp;'[2]产值及收款计划（2026）'!$B:$B,'[2]产值及收款计划（2026）'!X:X)</f>
        <v>0</v>
      </c>
      <c r="Y238" s="256" cm="1">
        <f t="array" aca="1" ref="Y238" ca="1">_xlfn.XLOOKUP($A238&amp;$B238,'[2]产值及收款计划（2026）'!$A:$A&amp;'[2]产值及收款计划（2026）'!$B:$B,'[2]产值及收款计划（2026）'!Y:Y)</f>
        <v>0</v>
      </c>
      <c r="Z238" s="256" cm="1">
        <f t="array" aca="1" ref="Z238" ca="1">_xlfn.XLOOKUP($A238&amp;$B238,'[2]产值及收款计划（2026）'!$A:$A&amp;'[2]产值及收款计划（2026）'!$B:$B,'[2]产值及收款计划（2026）'!Z:Z)</f>
        <v>0</v>
      </c>
      <c r="AA238" s="267" cm="1">
        <f t="array" aca="1" ref="AA238" ca="1">_xlfn.XLOOKUP($A238&amp;$B238,'[2]产值及收款计划（2026）'!$A:$A&amp;'[2]产值及收款计划（2026）'!$B:$B,'[2]产值及收款计划（2026）'!AA:AA)</f>
        <v>0</v>
      </c>
      <c r="AB238" s="267" cm="1">
        <f t="array" aca="1" ref="AB238" ca="1">_xlfn.XLOOKUP($A238&amp;$B238,'[2]产值及收款计划（2026）'!$A:$A&amp;'[2]产值及收款计划（2026）'!$B:$B,'[2]产值及收款计划（2026）'!AB:AB)</f>
        <v>0</v>
      </c>
      <c r="AC238" s="267" cm="1">
        <f t="array" aca="1" ref="AC238" ca="1">_xlfn.XLOOKUP($A238&amp;$B238,'[2]产值及收款计划（2026）'!$A:$A&amp;'[2]产值及收款计划（2026）'!$B:$B,'[2]产值及收款计划（2026）'!AC:AC)</f>
        <v>0</v>
      </c>
      <c r="AD238" s="256" cm="1">
        <f t="array" aca="1" ref="AD238" ca="1">_xlfn.XLOOKUP($A238&amp;$B238,'[2]产值及收款计划（2026）'!$A:$A&amp;'[2]产值及收款计划（2026）'!$B:$B,'[2]产值及收款计划（2026）'!AD:AD)</f>
        <v>0</v>
      </c>
      <c r="AE238" s="256" cm="1">
        <f t="array" aca="1" ref="AE238" ca="1">_xlfn.XLOOKUP($A238&amp;$B238,'[2]产值及收款计划（2026）'!$A:$A&amp;'[2]产值及收款计划（2026）'!$B:$B,'[2]产值及收款计划（2026）'!AE:AE)</f>
        <v>0</v>
      </c>
      <c r="AF238" s="256" cm="1">
        <f t="array" aca="1" ref="AF238" ca="1">_xlfn.XLOOKUP($A238&amp;$B238,'[2]产值及收款计划（2026）'!$A:$A&amp;'[2]产值及收款计划（2026）'!$B:$B,'[2]产值及收款计划（2026）'!AF:AF)</f>
        <v>0</v>
      </c>
      <c r="AG238" s="256" cm="1">
        <f t="array" aca="1" ref="AG238" ca="1">_xlfn.XLOOKUP($A238&amp;$B238,'[2]产值及收款计划（2026）'!$A:$A&amp;'[2]产值及收款计划（2026）'!$B:$B,'[2]产值及收款计划（2026）'!AG:AG)</f>
        <v>0</v>
      </c>
      <c r="AH238" s="256" cm="1">
        <f t="array" aca="1" ref="AH238" ca="1">_xlfn.XLOOKUP($A238&amp;$B238,'[2]产值及收款计划（2026）'!$A:$A&amp;'[2]产值及收款计划（2026）'!$B:$B,'[2]产值及收款计划（2026）'!AH:AH)</f>
        <v>0</v>
      </c>
      <c r="AI238" s="256" cm="1">
        <f t="array" aca="1" ref="AI238" ca="1">_xlfn.XLOOKUP($A238&amp;$B238,'[2]产值及收款计划（2026）'!$A:$A&amp;'[2]产值及收款计划（2026）'!$B:$B,'[2]产值及收款计划（2026）'!AI:AI)</f>
        <v>0</v>
      </c>
      <c r="AJ238" s="256" cm="1">
        <f t="array" aca="1" ref="AJ238" ca="1">_xlfn.XLOOKUP($A238&amp;$B238,'[2]产值及收款计划（2026）'!$A:$A&amp;'[2]产值及收款计划（2026）'!$B:$B,'[2]产值及收款计划（2026）'!AJ:AJ)</f>
        <v>0</v>
      </c>
      <c r="AK238" s="256" cm="1">
        <f t="array" aca="1" ref="AK238" ca="1">_xlfn.XLOOKUP($A238&amp;$B238,'[2]产值及收款计划（2026）'!$A:$A&amp;'[2]产值及收款计划（2026）'!$B:$B,'[2]产值及收款计划（2026）'!AK:AK)</f>
        <v>0</v>
      </c>
      <c r="AL238" s="256" cm="1">
        <f t="array" aca="1" ref="AL238" ca="1">_xlfn.XLOOKUP($A238&amp;$B238,'[2]产值及收款计划（2026）'!$A:$A&amp;'[2]产值及收款计划（2026）'!$B:$B,'[2]产值及收款计划（2026）'!AL:AL)</f>
        <v>0</v>
      </c>
      <c r="AM238" s="263" t="e" cm="1">
        <f t="array" aca="1" ref="AM238" ca="1">_xlfn.LET(_xlpm.勾选月份状态数组,TRANSPOSE('PPT(12-15页）-TOP10'!$A$3:$A$14),_xlpm.选择数据区,IF('PPT(12-15页）-TOP10'!$E$3="收款",$BA238:$BL238,$AA238:$AL238),SUM(_xlfn._xlws.FILTER(_xlpm.选择数据区,_xlpm.勾选月份状态数组,"")))</f>
        <v>#NAME?</v>
      </c>
      <c r="AN238" s="256" t="e" cm="1">
        <f t="array" aca="1" ref="AN238" ca="1">_xlfn.LET(_xlpm.勾选月份状态数组,TRANSPOSE('PPT(12-15页）-TOP10'!$A$3:$A$14),_xlpm.选择数据区,IF('PPT(12-15页）-TOP10'!$E$3="收款",$DA238:$DL238,$CA238:$CL238),SUM(_xlfn._xlws.FILTER(_xlpm.选择数据区,_xlpm.勾选月份状态数组,"")))</f>
        <v>#NAME?</v>
      </c>
      <c r="AO238" s="256">
        <f ca="1">SUM(CA238:CC238)+SUM(AD238:AL238)</f>
        <v>0</v>
      </c>
      <c r="AP238" s="256"/>
      <c r="AQ238" s="256"/>
      <c r="AR238" s="256"/>
      <c r="AS238" s="256" cm="1">
        <f t="array" aca="1" ref="AS238" ca="1">_xlfn.XLOOKUP($A238&amp;$B238,'[2]产值及收款计划（2026）'!$A:$A&amp;'[2]产值及收款计划（2026）'!$B:$B,'[2]产值及收款计划（2026）'!AS:AS)</f>
        <v>0</v>
      </c>
      <c r="AT238" s="256" cm="1">
        <f t="array" aca="1" ref="AT238" ca="1">_xlfn.XLOOKUP($A238&amp;$B238,'[2]产值及收款计划（2026）'!$A:$A&amp;'[2]产值及收款计划（2026）'!$B:$B,'[2]产值及收款计划（2026）'!AT:AT)</f>
        <v>0</v>
      </c>
      <c r="AU238" s="256" cm="1">
        <f t="array" aca="1" ref="AU238" ca="1">_xlfn.XLOOKUP($A238&amp;$B238,'[2]产值及收款计划（2026）'!$A:$A&amp;'[2]产值及收款计划（2026）'!$B:$B,'[2]产值及收款计划（2026）'!AU:AU)</f>
        <v>0</v>
      </c>
      <c r="AV238" s="256" cm="1">
        <f t="array" aca="1" ref="AV238" ca="1">_xlfn.XLOOKUP($A238&amp;$B238,'[2]产值及收款计划（2026）'!$A:$A&amp;'[2]产值及收款计划（2026）'!$B:$B,'[2]产值及收款计划（2026）'!AV:AV)</f>
        <v>0</v>
      </c>
      <c r="AW238" s="256" cm="1">
        <f t="array" aca="1" ref="AW238" ca="1">_xlfn.XLOOKUP($A238&amp;$B238,'[2]产值及收款计划（2026）'!$A:$A&amp;'[2]产值及收款计划（2026）'!$B:$B,'[2]产值及收款计划（2026）'!AW:AW)</f>
        <v>0</v>
      </c>
      <c r="AX238" s="256" cm="1">
        <f t="array" aca="1" ref="AX238" ca="1">_xlfn.XLOOKUP($A238&amp;$B238,'[2]产值及收款计划（2026）'!$A:$A&amp;'[2]产值及收款计划（2026）'!$B:$B,'[2]产值及收款计划（2026）'!AX:AX)</f>
        <v>82.141632999999999</v>
      </c>
      <c r="AY238" s="256" cm="1">
        <f t="array" aca="1" ref="AY238" ca="1">_xlfn.XLOOKUP($A238&amp;$B238,'[2]产值及收款计划（2026）'!$A:$A&amp;'[2]产值及收款计划（2026）'!$B:$B,'[2]产值及收款计划（2026）'!AY:AY)</f>
        <v>228.85836699999999</v>
      </c>
      <c r="AZ238" s="256" cm="1">
        <f t="array" aca="1" ref="AZ238" ca="1">_xlfn.XLOOKUP($A238&amp;$B238,'[2]产值及收款计划（2026）'!$A:$A&amp;'[2]产值及收款计划（2026）'!$B:$B,'[2]产值及收款计划（2026）'!AZ:AZ)</f>
        <v>14.003863000000001</v>
      </c>
      <c r="BA238" s="266" cm="1">
        <f t="array" aca="1" ref="BA238" ca="1">_xlfn.XLOOKUP($A238&amp;$B238,'[2]产值及收款计划（2026）'!$A:$A&amp;'[2]产值及收款计划（2026）'!$B:$B,'[2]产值及收款计划（2026）'!BA:BA)</f>
        <v>43</v>
      </c>
      <c r="BB238" s="266" cm="1">
        <f t="array" aca="1" ref="BB238" ca="1">_xlfn.XLOOKUP($A238&amp;$B238,'[2]产值及收款计划（2026）'!$A:$A&amp;'[2]产值及收款计划（2026）'!$B:$B,'[2]产值及收款计划（2026）'!BB:BB)</f>
        <v>43</v>
      </c>
      <c r="BC238" s="266" cm="1">
        <f t="array" aca="1" ref="BC238" ca="1">_xlfn.XLOOKUP($A238&amp;$B238,'[2]产值及收款计划（2026）'!$A:$A&amp;'[2]产值及收款计划（2026）'!$B:$B,'[2]产值及收款计划（2026）'!BC:BC)</f>
        <v>50</v>
      </c>
      <c r="BD238" s="256" cm="1">
        <f t="array" aca="1" ref="BD238" ca="1">_xlfn.XLOOKUP($A238&amp;$B238,'[2]产值及收款计划（2026）'!$A:$A&amp;'[2]产值及收款计划（2026）'!$B:$B,'[2]产值及收款计划（2026）'!BD:BD)</f>
        <v>82.141632999999999</v>
      </c>
      <c r="BE238" s="256" cm="1">
        <f t="array" aca="1" ref="BE238" ca="1">_xlfn.XLOOKUP($A238&amp;$B238,'[2]产值及收款计划（2026）'!$A:$A&amp;'[2]产值及收款计划（2026）'!$B:$B,'[2]产值及收款计划（2026）'!BE:BE)</f>
        <v>0</v>
      </c>
      <c r="BF238" s="256" cm="1">
        <f t="array" aca="1" ref="BF238" ca="1">_xlfn.XLOOKUP($A238&amp;$B238,'[2]产值及收款计划（2026）'!$A:$A&amp;'[2]产值及收款计划（2026）'!$B:$B,'[2]产值及收款计划（2026）'!BF:BF)</f>
        <v>0</v>
      </c>
      <c r="BG238" s="256" cm="1">
        <f t="array" aca="1" ref="BG238" ca="1">_xlfn.XLOOKUP($A238&amp;$B238,'[2]产值及收款计划（2026）'!$A:$A&amp;'[2]产值及收款计划（2026）'!$B:$B,'[2]产值及收款计划（2026）'!BG:BG)</f>
        <v>0</v>
      </c>
      <c r="BH238" s="256" cm="1">
        <f t="array" aca="1" ref="BH238" ca="1">_xlfn.XLOOKUP($A238&amp;$B238,'[2]产值及收款计划（2026）'!$A:$A&amp;'[2]产值及收款计划（2026）'!$B:$B,'[2]产值及收款计划（2026）'!BH:BH)</f>
        <v>0</v>
      </c>
      <c r="BI238" s="256" cm="1">
        <f t="array" aca="1" ref="BI238" ca="1">_xlfn.XLOOKUP($A238&amp;$B238,'[2]产值及收款计划（2026）'!$A:$A&amp;'[2]产值及收款计划（2026）'!$B:$B,'[2]产值及收款计划（2026）'!BI:BI)</f>
        <v>0</v>
      </c>
      <c r="BJ238" s="256" cm="1">
        <f t="array" aca="1" ref="BJ238" ca="1">_xlfn.XLOOKUP($A238&amp;$B238,'[2]产值及收款计划（2026）'!$A:$A&amp;'[2]产值及收款计划（2026）'!$B:$B,'[2]产值及收款计划（2026）'!BJ:BJ)</f>
        <v>0</v>
      </c>
      <c r="BK238" s="256" cm="1">
        <f t="array" aca="1" ref="BK238" ca="1">_xlfn.XLOOKUP($A238&amp;$B238,'[2]产值及收款计划（2026）'!$A:$A&amp;'[2]产值及收款计划（2026）'!$B:$B,'[2]产值及收款计划（2026）'!BK:BK)</f>
        <v>0</v>
      </c>
      <c r="BL238" s="256" cm="1">
        <f t="array" aca="1" ref="BL238" ca="1">_xlfn.XLOOKUP($A238&amp;$B238,'[2]产值及收款计划（2026）'!$A:$A&amp;'[2]产值及收款计划（2026）'!$B:$B,'[2]产值及收款计划（2026）'!BL:BL)</f>
        <v>0</v>
      </c>
      <c r="BM238" s="256"/>
      <c r="BN238" s="256"/>
      <c r="BO238" s="256"/>
      <c r="BP238" s="256"/>
      <c r="BQ238" s="255" t="str" cm="1">
        <f t="array" aca="1" ref="BQ238" ca="1">_xlfn.XLOOKUP($A238&amp;$B238,'[2]产值及收款计划（2026）'!$A:$A&amp;'[2]产值及收款计划（2026）'!$B:$B,'[2]产值及收款计划（2026）'!BQ:BQ)</f>
        <v>中建（香港）-中建（澳门）-隧道股份合作经营</v>
      </c>
      <c r="BR238" s="256" cm="1">
        <f t="array" aca="1" ref="BR238" ca="1">_xlfn.XLOOKUP($A238&amp;$B238,'[2]产值及收款计划（2026）'!$A:$A&amp;'[2]产值及收款计划（2026）'!$B:$B,'[2]产值及收款计划（2026）'!BR:BR)</f>
        <v>0</v>
      </c>
      <c r="CA238" s="256" cm="1">
        <f t="array" aca="1" ref="CA238" ca="1">_xlfn.XLOOKUP($A238&amp;$B238,'[2]产值及收款计划（2026）'!$A:$A&amp;'[2]产值及收款计划（2026）'!$B:$B,'[2]产值及收款计划（2026）'!CA:CA)</f>
        <v>0</v>
      </c>
      <c r="CB238" s="256" cm="1">
        <f t="array" aca="1" ref="CB238" ca="1">_xlfn.XLOOKUP($A238&amp;$B238,'[2]产值及收款计划（2026）'!$A:$A&amp;'[2]产值及收款计划（2026）'!$B:$B,'[2]产值及收款计划（2026）'!CB:CB)</f>
        <v>0</v>
      </c>
      <c r="CC238" s="256" cm="1">
        <f t="array" aca="1" ref="CC238" ca="1">_xlfn.XLOOKUP($A238&amp;$B238,'[2]产值及收款计划（2026）'!$A:$A&amp;'[2]产值及收款计划（2026）'!$B:$B,'[2]产值及收款计划（2026）'!CC:CC)</f>
        <v>0</v>
      </c>
      <c r="CD238" s="256" cm="1">
        <f t="array" aca="1" ref="CD238" ca="1">_xlfn.XLOOKUP($A238&amp;$B238,'[2]产值及收款计划（2026）'!$A:$A&amp;'[2]产值及收款计划（2026）'!$B:$B,'[2]产值及收款计划（2026）'!CD:CD)</f>
        <v>0</v>
      </c>
      <c r="CE238" s="256" cm="1">
        <f t="array" aca="1" ref="CE238" ca="1">_xlfn.XLOOKUP($A238&amp;$B238,'[2]产值及收款计划（2026）'!$A:$A&amp;'[2]产值及收款计划（2026）'!$B:$B,'[2]产值及收款计划（2026）'!CE:CE)</f>
        <v>0</v>
      </c>
      <c r="CF238" s="256" cm="1">
        <f t="array" aca="1" ref="CF238" ca="1">_xlfn.XLOOKUP($A238&amp;$B238,'[2]产值及收款计划（2026）'!$A:$A&amp;'[2]产值及收款计划（2026）'!$B:$B,'[2]产值及收款计划（2026）'!CF:CF)</f>
        <v>0</v>
      </c>
      <c r="CG238" s="256" cm="1">
        <f t="array" aca="1" ref="CG238" ca="1">_xlfn.XLOOKUP($A238&amp;$B238,'[2]产值及收款计划（2026）'!$A:$A&amp;'[2]产值及收款计划（2026）'!$B:$B,'[2]产值及收款计划（2026）'!CG:CG)</f>
        <v>0</v>
      </c>
      <c r="CH238" s="256" cm="1">
        <f t="array" aca="1" ref="CH238" ca="1">_xlfn.XLOOKUP($A238&amp;$B238,'[2]产值及收款计划（2026）'!$A:$A&amp;'[2]产值及收款计划（2026）'!$B:$B,'[2]产值及收款计划（2026）'!CH:CH)</f>
        <v>0</v>
      </c>
      <c r="CI238" s="256" cm="1">
        <f t="array" aca="1" ref="CI238" ca="1">_xlfn.XLOOKUP($A238&amp;$B238,'[2]产值及收款计划（2026）'!$A:$A&amp;'[2]产值及收款计划（2026）'!$B:$B,'[2]产值及收款计划（2026）'!CI:CI)</f>
        <v>0</v>
      </c>
      <c r="CJ238" s="256" cm="1">
        <f t="array" aca="1" ref="CJ238" ca="1">_xlfn.XLOOKUP($A238&amp;$B238,'[2]产值及收款计划（2026）'!$A:$A&amp;'[2]产值及收款计划（2026）'!$B:$B,'[2]产值及收款计划（2026）'!CJ:CJ)</f>
        <v>0</v>
      </c>
      <c r="CK238" s="256" cm="1">
        <f t="array" aca="1" ref="CK238" ca="1">_xlfn.XLOOKUP($A238&amp;$B238,'[2]产值及收款计划（2026）'!$A:$A&amp;'[2]产值及收款计划（2026）'!$B:$B,'[2]产值及收款计划（2026）'!CK:CK)</f>
        <v>0</v>
      </c>
      <c r="CL238" s="256" cm="1">
        <f t="array" aca="1" ref="CL238" ca="1">_xlfn.XLOOKUP($A238&amp;$B238,'[2]产值及收款计划（2026）'!$A:$A&amp;'[2]产值及收款计划（2026）'!$B:$B,'[2]产值及收款计划（2026）'!CL:CL)</f>
        <v>0</v>
      </c>
      <c r="DA238" s="256" cm="1">
        <f t="array" aca="1" ref="DA238" ca="1">_xlfn.XLOOKUP($A238&amp;$B238,'[2]产值及收款计划（2026）'!$A:$A&amp;'[2]产值及收款计划（2026）'!$B:$B,'[2]产值及收款计划（2026）'!DA:DA)</f>
        <v>0</v>
      </c>
      <c r="DB238" s="256" cm="1">
        <f t="array" aca="1" ref="DB238" ca="1">_xlfn.XLOOKUP($A238&amp;$B238,'[2]产值及收款计划（2026）'!$A:$A&amp;'[2]产值及收款计划（2026）'!$B:$B,'[2]产值及收款计划（2026）'!DB:DB)</f>
        <v>0</v>
      </c>
      <c r="DC238" s="256" cm="1">
        <f t="array" aca="1" ref="DC238" ca="1">_xlfn.XLOOKUP($A238&amp;$B238,'[2]产值及收款计划（2026）'!$A:$A&amp;'[2]产值及收款计划（2026）'!$B:$B,'[2]产值及收款计划（2026）'!DC:DC)</f>
        <v>0</v>
      </c>
      <c r="DD238" s="256" cm="1">
        <f t="array" aca="1" ref="DD238" ca="1">_xlfn.XLOOKUP($A238&amp;$B238,'[2]产值及收款计划（2026）'!$A:$A&amp;'[2]产值及收款计划（2026）'!$B:$B,'[2]产值及收款计划（2026）'!DD:DD)</f>
        <v>82.141632999999999</v>
      </c>
      <c r="DE238" s="256" cm="1">
        <f t="array" aca="1" ref="DE238" ca="1">_xlfn.XLOOKUP($A238&amp;$B238,'[2]产值及收款计划（2026）'!$A:$A&amp;'[2]产值及收款计划（2026）'!$B:$B,'[2]产值及收款计划（2026）'!DE:DE)</f>
        <v>0</v>
      </c>
      <c r="DF238" s="256" cm="1">
        <f t="array" aca="1" ref="DF238" ca="1">_xlfn.XLOOKUP($A238&amp;$B238,'[2]产值及收款计划（2026）'!$A:$A&amp;'[2]产值及收款计划（2026）'!$B:$B,'[2]产值及收款计划（2026）'!DF:DF)</f>
        <v>0</v>
      </c>
      <c r="DG238" s="256" cm="1">
        <f t="array" aca="1" ref="DG238" ca="1">_xlfn.XLOOKUP($A238&amp;$B238,'[2]产值及收款计划（2026）'!$A:$A&amp;'[2]产值及收款计划（2026）'!$B:$B,'[2]产值及收款计划（2026）'!DG:DG)</f>
        <v>0</v>
      </c>
      <c r="DH238" s="256" cm="1">
        <f t="array" aca="1" ref="DH238" ca="1">_xlfn.XLOOKUP($A238&amp;$B238,'[2]产值及收款计划（2026）'!$A:$A&amp;'[2]产值及收款计划（2026）'!$B:$B,'[2]产值及收款计划（2026）'!DH:DH)</f>
        <v>0</v>
      </c>
      <c r="DI238" s="256" cm="1">
        <f t="array" aca="1" ref="DI238" ca="1">_xlfn.XLOOKUP($A238&amp;$B238,'[2]产值及收款计划（2026）'!$A:$A&amp;'[2]产值及收款计划（2026）'!$B:$B,'[2]产值及收款计划（2026）'!DI:DI)</f>
        <v>0</v>
      </c>
      <c r="DJ238" s="256" cm="1">
        <f t="array" aca="1" ref="DJ238" ca="1">_xlfn.XLOOKUP($A238&amp;$B238,'[2]产值及收款计划（2026）'!$A:$A&amp;'[2]产值及收款计划（2026）'!$B:$B,'[2]产值及收款计划（2026）'!DJ:DJ)</f>
        <v>0</v>
      </c>
      <c r="DK238" s="256" cm="1">
        <f t="array" aca="1" ref="DK238" ca="1">_xlfn.XLOOKUP($A238&amp;$B238,'[2]产值及收款计划（2026）'!$A:$A&amp;'[2]产值及收款计划（2026）'!$B:$B,'[2]产值及收款计划（2026）'!DK:DK)</f>
        <v>0</v>
      </c>
      <c r="DL238" s="256" cm="1">
        <f t="array" aca="1" ref="DL238" ca="1">_xlfn.XLOOKUP($A238&amp;$B238,'[2]产值及收款计划（2026）'!$A:$A&amp;'[2]产值及收款计划（2026）'!$B:$B,'[2]产值及收款计划（2026）'!DL:DL)</f>
        <v>0</v>
      </c>
      <c r="DM238" s="264"/>
      <c r="DN238" s="250"/>
    </row>
    <row r="239" spans="1:118" ht="20.25" x14ac:dyDescent="0.15">
      <c r="A239" s="254">
        <f t="shared" ca="1" si="15"/>
        <v>58</v>
      </c>
      <c r="B239" s="254" t="s">
        <v>26</v>
      </c>
      <c r="C239" s="255" t="str" cm="1">
        <f t="array" aca="1" ref="C239" ca="1">_xlfn.XLOOKUP($A239&amp;$B239,'[2]产值及收款计划（2026）'!$A:$A&amp;'[2]产值及收款计划（2026）'!$B:$B,'[2]产值及收款计划（2026）'!C:C)</f>
        <v>ZHT2024122400171</v>
      </c>
      <c r="D239" s="255" t="str" cm="1">
        <f t="array" aca="1" ref="D239" ca="1">_xlfn.XLOOKUP($A239&amp;$B239,'[2]产值及收款计划（2026）'!$A:$A&amp;'[2]产值及收款计划（2026）'!$B:$B,'[2]产值及收款计划（2026）'!D:D)</f>
        <v>杨浦城投城市服务一体化 管理平台项目</v>
      </c>
      <c r="E239" s="256" cm="1">
        <f t="array" aca="1" ref="E239" ca="1">_xlfn.XLOOKUP($A239&amp;$B239,'[2]产值及收款计划（2026）'!$A:$A&amp;'[2]产值及收款计划（2026）'!$B:$B,'[2]产值及收款计划（2026）'!E:E)</f>
        <v>720</v>
      </c>
      <c r="F239" s="256" cm="1">
        <f t="array" aca="1" ref="F239" ca="1">_xlfn.XLOOKUP($A239&amp;$B239,'[2]产值及收款计划（2026）'!$A:$A&amp;'[2]产值及收款计划（2026）'!$B:$B,'[2]产值及收款计划（2026）'!F:F)</f>
        <v>720</v>
      </c>
      <c r="G239" s="256" cm="1">
        <f t="array" aca="1" ref="G239" ca="1">_xlfn.XLOOKUP($A239&amp;$B239,'[2]产值及收款计划（2026）'!$A:$A&amp;'[2]产值及收款计划（2026）'!$B:$B,'[2]产值及收款计划（2026）'!G:G)</f>
        <v>720</v>
      </c>
      <c r="H239" s="256" cm="1">
        <f t="array" aca="1" ref="H239" ca="1">_xlfn.XLOOKUP($A239&amp;$B239,'[2]产值及收款计划（2026）'!$A:$A&amp;'[2]产值及收款计划（2026）'!$B:$B,'[2]产值及收款计划（2026）'!H:H)</f>
        <v>400</v>
      </c>
      <c r="I239" s="257" cm="1">
        <f t="array" aca="1" ref="I239" ca="1">_xlfn.XLOOKUP($A239&amp;$B239,'[2]产值及收款计划（2026）'!$A:$A&amp;'[2]产值及收款计划（2026）'!$B:$B,'[2]产值及收款计划（2026）'!I:I)</f>
        <v>0.55555555555555602</v>
      </c>
      <c r="J239" s="258" cm="1">
        <f t="array" aca="1" ref="J239" ca="1">_xlfn.XLOOKUP($A239&amp;$B239,'[2]产值及收款计划（2026）'!$A:$A&amp;'[2]产值及收款计划（2026）'!$B:$B,'[2]产值及收款计划（2026）'!J:J)</f>
        <v>6.8957724959365793E-2</v>
      </c>
      <c r="K239" s="256" cm="1">
        <f t="array" aca="1" ref="K239" ca="1">_xlfn.XLOOKUP($A239&amp;$B239,'[2]产值及收款计划（2026）'!$A:$A&amp;'[2]产值及收款计划（2026）'!$B:$B,'[2]产值及收款计划（2026）'!K:K)</f>
        <v>0</v>
      </c>
      <c r="L239" s="256" cm="1">
        <f t="array" aca="1" ref="L239" ca="1">_xlfn.XLOOKUP($A239&amp;$B239,'[2]产值及收款计划（2026）'!$A:$A&amp;'[2]产值及收款计划（2026）'!$B:$B,'[2]产值及收款计划（2026）'!L:L)</f>
        <v>0</v>
      </c>
      <c r="M239" s="256" t="str" cm="1">
        <f t="array" aca="1" ref="M239" ca="1">_xlfn.XLOOKUP($A239&amp;$B239,'[2]产值及收款计划（2026）'!$A:$A&amp;'[2]产值及收款计划（2026）'!$B:$B,'[2]产值及收款计划（2026）'!M:M)</f>
        <v>主导</v>
      </c>
      <c r="N239" s="256" t="str" cm="1">
        <f t="array" aca="1" ref="N239" ca="1">_xlfn.XLOOKUP($A239&amp;$B239,'[2]产值及收款计划（2026）'!$A:$A&amp;'[2]产值及收款计划（2026）'!$B:$B,'[2]产值及收款计划（2026）'!N:N)</f>
        <v>贺一玮团队</v>
      </c>
      <c r="O239" s="256" t="str" cm="1">
        <f t="array" aca="1" ref="O239" ca="1">_xlfn.XLOOKUP($A239&amp;$B239,'[2]产值及收款计划（2026）'!$A:$A&amp;'[2]产值及收款计划（2026）'!$B:$B,'[2]产值及收款计划（2026）'!O:O)</f>
        <v>刘逸凡</v>
      </c>
      <c r="P239" s="255" t="str" cm="1">
        <f t="array" aca="1" ref="P239" ca="1">_xlfn.XLOOKUP($A239&amp;$B239,'[2]产值及收款计划（2026）'!$A:$A&amp;'[2]产值及收款计划（2026）'!$B:$B,'[2]产值及收款计划（2026）'!P:P)</f>
        <v>在建</v>
      </c>
      <c r="Q239" s="256" cm="1">
        <f t="array" aca="1" ref="Q239" ca="1">_xlfn.XLOOKUP($A239&amp;$B239,'[2]产值及收款计划（2026）'!$A:$A&amp;'[2]产值及收款计划（2026）'!$B:$B,'[2]产值及收款计划（2026）'!Q:Q)</f>
        <v>0</v>
      </c>
      <c r="R239" s="256" cm="1">
        <f t="array" aca="1" ref="R239" ca="1">_xlfn.XLOOKUP($A239&amp;$B239,'[2]产值及收款计划（2026）'!$A:$A&amp;'[2]产值及收款计划（2026）'!$B:$B,'[2]产值及收款计划（2026）'!R:R)</f>
        <v>0</v>
      </c>
      <c r="S239" s="256" cm="1">
        <f t="array" aca="1" ref="S239" ca="1">_xlfn.XLOOKUP($A239&amp;$B239,'[2]产值及收款计划（2026）'!$A:$A&amp;'[2]产值及收款计划（2026）'!$B:$B,'[2]产值及收款计划（2026）'!S:S)</f>
        <v>0</v>
      </c>
      <c r="T239" s="256" cm="1">
        <f t="array" aca="1" ref="T239" ca="1">_xlfn.XLOOKUP($A239&amp;$B239,'[2]产值及收款计划（2026）'!$A:$A&amp;'[2]产值及收款计划（2026）'!$B:$B,'[2]产值及收款计划（2026）'!T:T)</f>
        <v>612</v>
      </c>
      <c r="U239" s="256" cm="1">
        <f t="array" aca="1" ref="U239" ca="1">_xlfn.XLOOKUP($A239&amp;$B239,'[2]产值及收款计划（2026）'!$A:$A&amp;'[2]产值及收款计划（2026）'!$B:$B,'[2]产值及收款计划（2026）'!U:U)</f>
        <v>0</v>
      </c>
      <c r="V239" s="256" cm="1">
        <f t="array" aca="1" ref="V239" ca="1">_xlfn.XLOOKUP($A239&amp;$B239,'[2]产值及收款计划（2026）'!$A:$A&amp;'[2]产值及收款计划（2026）'!$B:$B,'[2]产值及收款计划（2026）'!V:V)</f>
        <v>108</v>
      </c>
      <c r="W239" s="256" cm="1">
        <f t="array" aca="1" ref="W239" ca="1">_xlfn.XLOOKUP($A239&amp;$B239,'[2]产值及收款计划（2026）'!$A:$A&amp;'[2]产值及收款计划（2026）'!$B:$B,'[2]产值及收款计划（2026）'!W:W)</f>
        <v>0</v>
      </c>
      <c r="X239" s="256" cm="1">
        <f t="array" aca="1" ref="X239" ca="1">_xlfn.XLOOKUP($A239&amp;$B239,'[2]产值及收款计划（2026）'!$A:$A&amp;'[2]产值及收款计划（2026）'!$B:$B,'[2]产值及收款计划（2026）'!X:X)</f>
        <v>0</v>
      </c>
      <c r="Y239" s="256" cm="1">
        <f t="array" aca="1" ref="Y239" ca="1">_xlfn.XLOOKUP($A239&amp;$B239,'[2]产值及收款计划（2026）'!$A:$A&amp;'[2]产值及收款计划（2026）'!$B:$B,'[2]产值及收款计划（2026）'!Y:Y)</f>
        <v>0</v>
      </c>
      <c r="Z239" s="256" cm="1">
        <f t="array" aca="1" ref="Z239" ca="1">_xlfn.XLOOKUP($A239&amp;$B239,'[2]产值及收款计划（2026）'!$A:$A&amp;'[2]产值及收款计划（2026）'!$B:$B,'[2]产值及收款计划（2026）'!Z:Z)</f>
        <v>0</v>
      </c>
      <c r="AA239" s="256" cm="1">
        <f t="array" aca="1" ref="AA239" ca="1">_xlfn.XLOOKUP($A239&amp;$B239,'[2]产值及收款计划（2026）'!$A:$A&amp;'[2]产值及收款计划（2026）'!$B:$B,'[2]产值及收款计划（2026）'!AA:AA)</f>
        <v>0</v>
      </c>
      <c r="AB239" s="256" cm="1">
        <f t="array" aca="1" ref="AB239" ca="1">_xlfn.XLOOKUP($A239&amp;$B239,'[2]产值及收款计划（2026）'!$A:$A&amp;'[2]产值及收款计划（2026）'!$B:$B,'[2]产值及收款计划（2026）'!AB:AB)</f>
        <v>0</v>
      </c>
      <c r="AC239" s="256" cm="1">
        <f t="array" aca="1" ref="AC239" ca="1">_xlfn.XLOOKUP($A239&amp;$B239,'[2]产值及收款计划（2026）'!$A:$A&amp;'[2]产值及收款计划（2026）'!$B:$B,'[2]产值及收款计划（2026）'!AC:AC)</f>
        <v>0</v>
      </c>
      <c r="AD239" s="256" cm="1">
        <f t="array" aca="1" ref="AD239" ca="1">_xlfn.XLOOKUP($A239&amp;$B239,'[2]产值及收款计划（2026）'!$A:$A&amp;'[2]产值及收款计划（2026）'!$B:$B,'[2]产值及收款计划（2026）'!AD:AD)</f>
        <v>0</v>
      </c>
      <c r="AE239" s="256" cm="1">
        <f t="array" aca="1" ref="AE239" ca="1">_xlfn.XLOOKUP($A239&amp;$B239,'[2]产值及收款计划（2026）'!$A:$A&amp;'[2]产值及收款计划（2026）'!$B:$B,'[2]产值及收款计划（2026）'!AE:AE)</f>
        <v>0</v>
      </c>
      <c r="AF239" s="256" cm="1">
        <f t="array" aca="1" ref="AF239" ca="1">_xlfn.XLOOKUP($A239&amp;$B239,'[2]产值及收款计划（2026）'!$A:$A&amp;'[2]产值及收款计划（2026）'!$B:$B,'[2]产值及收款计划（2026）'!AF:AF)</f>
        <v>108</v>
      </c>
      <c r="AG239" s="256" cm="1">
        <f t="array" aca="1" ref="AG239" ca="1">_xlfn.XLOOKUP($A239&amp;$B239,'[2]产值及收款计划（2026）'!$A:$A&amp;'[2]产值及收款计划（2026）'!$B:$B,'[2]产值及收款计划（2026）'!AG:AG)</f>
        <v>0</v>
      </c>
      <c r="AH239" s="256" cm="1">
        <f t="array" aca="1" ref="AH239" ca="1">_xlfn.XLOOKUP($A239&amp;$B239,'[2]产值及收款计划（2026）'!$A:$A&amp;'[2]产值及收款计划（2026）'!$B:$B,'[2]产值及收款计划（2026）'!AH:AH)</f>
        <v>0</v>
      </c>
      <c r="AI239" s="256" cm="1">
        <f t="array" aca="1" ref="AI239" ca="1">_xlfn.XLOOKUP($A239&amp;$B239,'[2]产值及收款计划（2026）'!$A:$A&amp;'[2]产值及收款计划（2026）'!$B:$B,'[2]产值及收款计划（2026）'!AI:AI)</f>
        <v>0</v>
      </c>
      <c r="AJ239" s="256" cm="1">
        <f t="array" aca="1" ref="AJ239" ca="1">_xlfn.XLOOKUP($A239&amp;$B239,'[2]产值及收款计划（2026）'!$A:$A&amp;'[2]产值及收款计划（2026）'!$B:$B,'[2]产值及收款计划（2026）'!AJ:AJ)</f>
        <v>0</v>
      </c>
      <c r="AK239" s="256" cm="1">
        <f t="array" aca="1" ref="AK239" ca="1">_xlfn.XLOOKUP($A239&amp;$B239,'[2]产值及收款计划（2026）'!$A:$A&amp;'[2]产值及收款计划（2026）'!$B:$B,'[2]产值及收款计划（2026）'!AK:AK)</f>
        <v>0</v>
      </c>
      <c r="AL239" s="256" cm="1">
        <f t="array" aca="1" ref="AL239" ca="1">_xlfn.XLOOKUP($A239&amp;$B239,'[2]产值及收款计划（2026）'!$A:$A&amp;'[2]产值及收款计划（2026）'!$B:$B,'[2]产值及收款计划（2026）'!AL:AL)</f>
        <v>0</v>
      </c>
      <c r="AM239" s="263" t="e" cm="1">
        <f t="array" aca="1" ref="AM239" ca="1">_xlfn.LET(_xlpm.勾选月份状态数组,TRANSPOSE('PPT(12-15页）-TOP10'!$A$3:$A$14),_xlpm.选择数据区,IF('PPT(12-15页）-TOP10'!$E$3="收款",$BA239:$BL239,$AA239:$AL239),SUM(_xlfn._xlws.FILTER(_xlpm.选择数据区,_xlpm.勾选月份状态数组,"")))</f>
        <v>#NAME?</v>
      </c>
      <c r="AN239" s="256" t="e" cm="1">
        <f t="array" aca="1" ref="AN239" ca="1">_xlfn.LET(_xlpm.勾选月份状态数组,TRANSPOSE('PPT(12-15页）-TOP10'!$A$3:$A$14),_xlpm.选择数据区,IF('PPT(12-15页）-TOP10'!$E$3="收款",$DA239:$DL239,$CA239:$CL239),SUM(_xlfn._xlws.FILTER(_xlpm.选择数据区,_xlpm.勾选月份状态数组,"")))</f>
        <v>#NAME?</v>
      </c>
      <c r="AO239" s="256">
        <f ca="1">SUM(CA239:CC239)+SUM(AD239:AL239)</f>
        <v>108</v>
      </c>
      <c r="AP239" s="256"/>
      <c r="AQ239" s="256"/>
      <c r="AR239" s="256"/>
      <c r="AS239" s="256" cm="1">
        <f t="array" aca="1" ref="AS239" ca="1">_xlfn.XLOOKUP($A239&amp;$B239,'[2]产值及收款计划（2026）'!$A:$A&amp;'[2]产值及收款计划（2026）'!$B:$B,'[2]产值及收款计划（2026）'!AS:AS)</f>
        <v>0</v>
      </c>
      <c r="AT239" s="256" cm="1">
        <f t="array" aca="1" ref="AT239" ca="1">_xlfn.XLOOKUP($A239&amp;$B239,'[2]产值及收款计划（2026）'!$A:$A&amp;'[2]产值及收款计划（2026）'!$B:$B,'[2]产值及收款计划（2026）'!AT:AT)</f>
        <v>0</v>
      </c>
      <c r="AU239" s="256" cm="1">
        <f t="array" aca="1" ref="AU239" ca="1">_xlfn.XLOOKUP($A239&amp;$B239,'[2]产值及收款计划（2026）'!$A:$A&amp;'[2]产值及收款计划（2026）'!$B:$B,'[2]产值及收款计划（2026）'!AU:AU)</f>
        <v>0</v>
      </c>
      <c r="AV239" s="256" cm="1">
        <f t="array" aca="1" ref="AV239" ca="1">_xlfn.XLOOKUP($A239&amp;$B239,'[2]产值及收款计划（2026）'!$A:$A&amp;'[2]产值及收款计划（2026）'!$B:$B,'[2]产值及收款计划（2026）'!AV:AV)</f>
        <v>0</v>
      </c>
      <c r="AW239" s="256" cm="1">
        <f t="array" aca="1" ref="AW239" ca="1">_xlfn.XLOOKUP($A239&amp;$B239,'[2]产值及收款计划（2026）'!$A:$A&amp;'[2]产值及收款计划（2026）'!$B:$B,'[2]产值及收款计划（2026）'!AW:AW)</f>
        <v>504</v>
      </c>
      <c r="AX239" s="256" cm="1">
        <f t="array" aca="1" ref="AX239" ca="1">_xlfn.XLOOKUP($A239&amp;$B239,'[2]产值及收款计划（2026）'!$A:$A&amp;'[2]产值及收款计划（2026）'!$B:$B,'[2]产值及收款计划（2026）'!AX:AX)</f>
        <v>0</v>
      </c>
      <c r="AY239" s="256" cm="1">
        <f t="array" aca="1" ref="AY239" ca="1">_xlfn.XLOOKUP($A239&amp;$B239,'[2]产值及收款计划（2026）'!$A:$A&amp;'[2]产值及收款计划（2026）'!$B:$B,'[2]产值及收款计划（2026）'!AY:AY)</f>
        <v>216</v>
      </c>
      <c r="AZ239" s="256" cm="1">
        <f t="array" aca="1" ref="AZ239" ca="1">_xlfn.XLOOKUP($A239&amp;$B239,'[2]产值及收款计划（2026）'!$A:$A&amp;'[2]产值及收款计划（2026）'!$B:$B,'[2]产值及收款计划（2026）'!AZ:AZ)</f>
        <v>108</v>
      </c>
      <c r="BA239" s="256" cm="1">
        <f t="array" aca="1" ref="BA239" ca="1">_xlfn.XLOOKUP($A239&amp;$B239,'[2]产值及收款计划（2026）'!$A:$A&amp;'[2]产值及收款计划（2026）'!$B:$B,'[2]产值及收款计划（2026）'!BA:BA)</f>
        <v>0</v>
      </c>
      <c r="BB239" s="256" cm="1">
        <f t="array" aca="1" ref="BB239" ca="1">_xlfn.XLOOKUP($A239&amp;$B239,'[2]产值及收款计划（2026）'!$A:$A&amp;'[2]产值及收款计划（2026）'!$B:$B,'[2]产值及收款计划（2026）'!BB:BB)</f>
        <v>0</v>
      </c>
      <c r="BC239" s="256" cm="1">
        <f t="array" aca="1" ref="BC239" ca="1">_xlfn.XLOOKUP($A239&amp;$B239,'[2]产值及收款计划（2026）'!$A:$A&amp;'[2]产值及收款计划（2026）'!$B:$B,'[2]产值及收款计划（2026）'!BC:BC)</f>
        <v>0</v>
      </c>
      <c r="BD239" s="256" cm="1">
        <f t="array" aca="1" ref="BD239" ca="1">_xlfn.XLOOKUP($A239&amp;$B239,'[2]产值及收款计划（2026）'!$A:$A&amp;'[2]产值及收款计划（2026）'!$B:$B,'[2]产值及收款计划（2026）'!BD:BD)</f>
        <v>108</v>
      </c>
      <c r="BE239" s="256" cm="1">
        <f t="array" aca="1" ref="BE239" ca="1">_xlfn.XLOOKUP($A239&amp;$B239,'[2]产值及收款计划（2026）'!$A:$A&amp;'[2]产值及收款计划（2026）'!$B:$B,'[2]产值及收款计划（2026）'!BE:BE)</f>
        <v>0</v>
      </c>
      <c r="BF239" s="256" cm="1">
        <f t="array" aca="1" ref="BF239" ca="1">_xlfn.XLOOKUP($A239&amp;$B239,'[2]产值及收款计划（2026）'!$A:$A&amp;'[2]产值及收款计划（2026）'!$B:$B,'[2]产值及收款计划（2026）'!BF:BF)</f>
        <v>0</v>
      </c>
      <c r="BG239" s="256" cm="1">
        <f t="array" aca="1" ref="BG239" ca="1">_xlfn.XLOOKUP($A239&amp;$B239,'[2]产值及收款计划（2026）'!$A:$A&amp;'[2]产值及收款计划（2026）'!$B:$B,'[2]产值及收款计划（2026）'!BG:BG)</f>
        <v>0</v>
      </c>
      <c r="BH239" s="256" cm="1">
        <f t="array" aca="1" ref="BH239" ca="1">_xlfn.XLOOKUP($A239&amp;$B239,'[2]产值及收款计划（2026）'!$A:$A&amp;'[2]产值及收款计划（2026）'!$B:$B,'[2]产值及收款计划（2026）'!BH:BH)</f>
        <v>0</v>
      </c>
      <c r="BI239" s="256" cm="1">
        <f t="array" aca="1" ref="BI239" ca="1">_xlfn.XLOOKUP($A239&amp;$B239,'[2]产值及收款计划（2026）'!$A:$A&amp;'[2]产值及收款计划（2026）'!$B:$B,'[2]产值及收款计划（2026）'!BI:BI)</f>
        <v>0</v>
      </c>
      <c r="BJ239" s="256" cm="1">
        <f t="array" aca="1" ref="BJ239" ca="1">_xlfn.XLOOKUP($A239&amp;$B239,'[2]产值及收款计划（2026）'!$A:$A&amp;'[2]产值及收款计划（2026）'!$B:$B,'[2]产值及收款计划（2026）'!BJ:BJ)</f>
        <v>0</v>
      </c>
      <c r="BK239" s="256" cm="1">
        <f t="array" aca="1" ref="BK239" ca="1">_xlfn.XLOOKUP($A239&amp;$B239,'[2]产值及收款计划（2026）'!$A:$A&amp;'[2]产值及收款计划（2026）'!$B:$B,'[2]产值及收款计划（2026）'!BK:BK)</f>
        <v>0</v>
      </c>
      <c r="BL239" s="256" cm="1">
        <f t="array" aca="1" ref="BL239" ca="1">_xlfn.XLOOKUP($A239&amp;$B239,'[2]产值及收款计划（2026）'!$A:$A&amp;'[2]产值及收款计划（2026）'!$B:$B,'[2]产值及收款计划（2026）'!BL:BL)</f>
        <v>0</v>
      </c>
      <c r="BM239" s="256"/>
      <c r="BN239" s="256"/>
      <c r="BO239" s="256"/>
      <c r="BP239" s="256"/>
      <c r="BQ239" s="255" t="str" cm="1">
        <f t="array" aca="1" ref="BQ239" ca="1">_xlfn.XLOOKUP($A239&amp;$B239,'[2]产值及收款计划（2026）'!$A:$A&amp;'[2]产值及收款计划（2026）'!$B:$B,'[2]产值及收款计划（2026）'!BQ:BQ)</f>
        <v>上海杨浦城市建设投资（集团）有限公司</v>
      </c>
      <c r="BR239" s="256" cm="1">
        <f t="array" aca="1" ref="BR239" ca="1">_xlfn.XLOOKUP($A239&amp;$B239,'[2]产值及收款计划（2026）'!$A:$A&amp;'[2]产值及收款计划（2026）'!$B:$B,'[2]产值及收款计划（2026）'!BR:BR)</f>
        <v>0</v>
      </c>
      <c r="CA239" s="256" cm="1">
        <f t="array" aca="1" ref="CA239" ca="1">_xlfn.XLOOKUP($A239&amp;$B239,'[2]产值及收款计划（2026）'!$A:$A&amp;'[2]产值及收款计划（2026）'!$B:$B,'[2]产值及收款计划（2026）'!CA:CA)</f>
        <v>0</v>
      </c>
      <c r="CB239" s="256" cm="1">
        <f t="array" aca="1" ref="CB239" ca="1">_xlfn.XLOOKUP($A239&amp;$B239,'[2]产值及收款计划（2026）'!$A:$A&amp;'[2]产值及收款计划（2026）'!$B:$B,'[2]产值及收款计划（2026）'!CB:CB)</f>
        <v>0</v>
      </c>
      <c r="CC239" s="256" cm="1">
        <f t="array" aca="1" ref="CC239" ca="1">_xlfn.XLOOKUP($A239&amp;$B239,'[2]产值及收款计划（2026）'!$A:$A&amp;'[2]产值及收款计划（2026）'!$B:$B,'[2]产值及收款计划（2026）'!CC:CC)</f>
        <v>0</v>
      </c>
      <c r="CD239" s="256" cm="1">
        <f t="array" aca="1" ref="CD239" ca="1">_xlfn.XLOOKUP($A239&amp;$B239,'[2]产值及收款计划（2026）'!$A:$A&amp;'[2]产值及收款计划（2026）'!$B:$B,'[2]产值及收款计划（2026）'!CD:CD)</f>
        <v>0</v>
      </c>
      <c r="CE239" s="256" cm="1">
        <f t="array" aca="1" ref="CE239" ca="1">_xlfn.XLOOKUP($A239&amp;$B239,'[2]产值及收款计划（2026）'!$A:$A&amp;'[2]产值及收款计划（2026）'!$B:$B,'[2]产值及收款计划（2026）'!CE:CE)</f>
        <v>0</v>
      </c>
      <c r="CF239" s="256" cm="1">
        <f t="array" aca="1" ref="CF239" ca="1">_xlfn.XLOOKUP($A239&amp;$B239,'[2]产值及收款计划（2026）'!$A:$A&amp;'[2]产值及收款计划（2026）'!$B:$B,'[2]产值及收款计划（2026）'!CF:CF)</f>
        <v>0</v>
      </c>
      <c r="CG239" s="256" cm="1">
        <f t="array" aca="1" ref="CG239" ca="1">_xlfn.XLOOKUP($A239&amp;$B239,'[2]产值及收款计划（2026）'!$A:$A&amp;'[2]产值及收款计划（2026）'!$B:$B,'[2]产值及收款计划（2026）'!CG:CG)</f>
        <v>0</v>
      </c>
      <c r="CH239" s="256" cm="1">
        <f t="array" aca="1" ref="CH239" ca="1">_xlfn.XLOOKUP($A239&amp;$B239,'[2]产值及收款计划（2026）'!$A:$A&amp;'[2]产值及收款计划（2026）'!$B:$B,'[2]产值及收款计划（2026）'!CH:CH)</f>
        <v>0</v>
      </c>
      <c r="CI239" s="256" cm="1">
        <f t="array" aca="1" ref="CI239" ca="1">_xlfn.XLOOKUP($A239&amp;$B239,'[2]产值及收款计划（2026）'!$A:$A&amp;'[2]产值及收款计划（2026）'!$B:$B,'[2]产值及收款计划（2026）'!CI:CI)</f>
        <v>0</v>
      </c>
      <c r="CJ239" s="256" cm="1">
        <f t="array" aca="1" ref="CJ239" ca="1">_xlfn.XLOOKUP($A239&amp;$B239,'[2]产值及收款计划（2026）'!$A:$A&amp;'[2]产值及收款计划（2026）'!$B:$B,'[2]产值及收款计划（2026）'!CJ:CJ)</f>
        <v>0</v>
      </c>
      <c r="CK239" s="256" cm="1">
        <f t="array" aca="1" ref="CK239" ca="1">_xlfn.XLOOKUP($A239&amp;$B239,'[2]产值及收款计划（2026）'!$A:$A&amp;'[2]产值及收款计划（2026）'!$B:$B,'[2]产值及收款计划（2026）'!CK:CK)</f>
        <v>0</v>
      </c>
      <c r="CL239" s="256" cm="1">
        <f t="array" aca="1" ref="CL239" ca="1">_xlfn.XLOOKUP($A239&amp;$B239,'[2]产值及收款计划（2026）'!$A:$A&amp;'[2]产值及收款计划（2026）'!$B:$B,'[2]产值及收款计划（2026）'!CL:CL)</f>
        <v>0</v>
      </c>
      <c r="DA239" s="256" cm="1">
        <f t="array" aca="1" ref="DA239" ca="1">_xlfn.XLOOKUP($A239&amp;$B239,'[2]产值及收款计划（2026）'!$A:$A&amp;'[2]产值及收款计划（2026）'!$B:$B,'[2]产值及收款计划（2026）'!DA:DA)</f>
        <v>0</v>
      </c>
      <c r="DB239" s="256" cm="1">
        <f t="array" aca="1" ref="DB239" ca="1">_xlfn.XLOOKUP($A239&amp;$B239,'[2]产值及收款计划（2026）'!$A:$A&amp;'[2]产值及收款计划（2026）'!$B:$B,'[2]产值及收款计划（2026）'!DB:DB)</f>
        <v>0</v>
      </c>
      <c r="DC239" s="256" cm="1">
        <f t="array" aca="1" ref="DC239" ca="1">_xlfn.XLOOKUP($A239&amp;$B239,'[2]产值及收款计划（2026）'!$A:$A&amp;'[2]产值及收款计划（2026）'!$B:$B,'[2]产值及收款计划（2026）'!DC:DC)</f>
        <v>0</v>
      </c>
      <c r="DD239" s="256" cm="1">
        <f t="array" aca="1" ref="DD239" ca="1">_xlfn.XLOOKUP($A239&amp;$B239,'[2]产值及收款计划（2026）'!$A:$A&amp;'[2]产值及收款计划（2026）'!$B:$B,'[2]产值及收款计划（2026）'!DD:DD)</f>
        <v>0</v>
      </c>
      <c r="DE239" s="256" cm="1">
        <f t="array" aca="1" ref="DE239" ca="1">_xlfn.XLOOKUP($A239&amp;$B239,'[2]产值及收款计划（2026）'!$A:$A&amp;'[2]产值及收款计划（2026）'!$B:$B,'[2]产值及收款计划（2026）'!DE:DE)</f>
        <v>0</v>
      </c>
      <c r="DF239" s="256" cm="1">
        <f t="array" aca="1" ref="DF239" ca="1">_xlfn.XLOOKUP($A239&amp;$B239,'[2]产值及收款计划（2026）'!$A:$A&amp;'[2]产值及收款计划（2026）'!$B:$B,'[2]产值及收款计划（2026）'!DF:DF)</f>
        <v>0</v>
      </c>
      <c r="DG239" s="256" cm="1">
        <f t="array" aca="1" ref="DG239" ca="1">_xlfn.XLOOKUP($A239&amp;$B239,'[2]产值及收款计划（2026）'!$A:$A&amp;'[2]产值及收款计划（2026）'!$B:$B,'[2]产值及收款计划（2026）'!DG:DG)</f>
        <v>0</v>
      </c>
      <c r="DH239" s="256" cm="1">
        <f t="array" aca="1" ref="DH239" ca="1">_xlfn.XLOOKUP($A239&amp;$B239,'[2]产值及收款计划（2026）'!$A:$A&amp;'[2]产值及收款计划（2026）'!$B:$B,'[2]产值及收款计划（2026）'!DH:DH)</f>
        <v>0</v>
      </c>
      <c r="DI239" s="256" cm="1">
        <f t="array" aca="1" ref="DI239" ca="1">_xlfn.XLOOKUP($A239&amp;$B239,'[2]产值及收款计划（2026）'!$A:$A&amp;'[2]产值及收款计划（2026）'!$B:$B,'[2]产值及收款计划（2026）'!DI:DI)</f>
        <v>0</v>
      </c>
      <c r="DJ239" s="256" cm="1">
        <f t="array" aca="1" ref="DJ239" ca="1">_xlfn.XLOOKUP($A239&amp;$B239,'[2]产值及收款计划（2026）'!$A:$A&amp;'[2]产值及收款计划（2026）'!$B:$B,'[2]产值及收款计划（2026）'!DJ:DJ)</f>
        <v>0</v>
      </c>
      <c r="DK239" s="256" cm="1">
        <f t="array" aca="1" ref="DK239" ca="1">_xlfn.XLOOKUP($A239&amp;$B239,'[2]产值及收款计划（2026）'!$A:$A&amp;'[2]产值及收款计划（2026）'!$B:$B,'[2]产值及收款计划（2026）'!DK:DK)</f>
        <v>0</v>
      </c>
      <c r="DL239" s="256" cm="1">
        <f t="array" aca="1" ref="DL239" ca="1">_xlfn.XLOOKUP($A239&amp;$B239,'[2]产值及收款计划（2026）'!$A:$A&amp;'[2]产值及收款计划（2026）'!$B:$B,'[2]产值及收款计划（2026）'!DL:DL)</f>
        <v>0</v>
      </c>
      <c r="DM239" s="264"/>
      <c r="DN239" s="250"/>
    </row>
    <row r="240" spans="1:118" ht="20.25" x14ac:dyDescent="0.15">
      <c r="A240" s="254">
        <f t="shared" ca="1" si="15"/>
        <v>59</v>
      </c>
      <c r="B240" s="254" t="s">
        <v>26</v>
      </c>
      <c r="C240" s="255" t="str" cm="1">
        <f t="array" aca="1" ref="C240" ca="1">_xlfn.XLOOKUP($A240&amp;$B240,'[2]产值及收款计划（2026）'!$A:$A&amp;'[2]产值及收款计划（2026）'!$B:$B,'[2]产值及收款计划（2026）'!C:C)</f>
        <v>ZHT2024111900141</v>
      </c>
      <c r="D240" s="255" t="str" cm="1">
        <f t="array" aca="1" ref="D240" ca="1">_xlfn.XLOOKUP($A240&amp;$B240,'[2]产值及收款计划（2026）'!$A:$A&amp;'[2]产值及收款计划（2026）'!$B:$B,'[2]产值及收款计划（2026）'!D:D)</f>
        <v>机场轨交智慧运维平台(一期)运管大屏开发项目</v>
      </c>
      <c r="E240" s="256" cm="1">
        <f t="array" aca="1" ref="E240" ca="1">_xlfn.XLOOKUP($A240&amp;$B240,'[2]产值及收款计划（2026）'!$A:$A&amp;'[2]产值及收款计划（2026）'!$B:$B,'[2]产值及收款计划（2026）'!E:E)</f>
        <v>74.116259999999997</v>
      </c>
      <c r="F240" s="256" cm="1">
        <f t="array" aca="1" ref="F240" ca="1">_xlfn.XLOOKUP($A240&amp;$B240,'[2]产值及收款计划（2026）'!$A:$A&amp;'[2]产值及收款计划（2026）'!$B:$B,'[2]产值及收款计划（2026）'!F:F)</f>
        <v>74.116259999999997</v>
      </c>
      <c r="G240" s="256" cm="1">
        <f t="array" aca="1" ref="G240" ca="1">_xlfn.XLOOKUP($A240&amp;$B240,'[2]产值及收款计划（2026）'!$A:$A&amp;'[2]产值及收款计划（2026）'!$B:$B,'[2]产值及收款计划（2026）'!G:G)</f>
        <v>74.116259999999997</v>
      </c>
      <c r="H240" s="256" cm="1">
        <f t="array" aca="1" ref="H240" ca="1">_xlfn.XLOOKUP($A240&amp;$B240,'[2]产值及收款计划（2026）'!$A:$A&amp;'[2]产值及收款计划（2026）'!$B:$B,'[2]产值及收款计划（2026）'!H:H)</f>
        <v>74.116259999999997</v>
      </c>
      <c r="I240" s="257" cm="1">
        <f t="array" aca="1" ref="I240" ca="1">_xlfn.XLOOKUP($A240&amp;$B240,'[2]产值及收款计划（2026）'!$A:$A&amp;'[2]产值及收款计划（2026）'!$B:$B,'[2]产值及收款计划（2026）'!I:I)</f>
        <v>1</v>
      </c>
      <c r="J240" s="258" cm="1">
        <f t="array" aca="1" ref="J240" ca="1">_xlfn.XLOOKUP($A240&amp;$B240,'[2]产值及收款计划（2026）'!$A:$A&amp;'[2]产值及收款计划（2026）'!$B:$B,'[2]产值及收款计划（2026）'!J:J)</f>
        <v>0.06</v>
      </c>
      <c r="K240" s="256" cm="1">
        <f t="array" aca="1" ref="K240" ca="1">_xlfn.XLOOKUP($A240&amp;$B240,'[2]产值及收款计划（2026）'!$A:$A&amp;'[2]产值及收款计划（2026）'!$B:$B,'[2]产值及收款计划（2026）'!K:K)</f>
        <v>0</v>
      </c>
      <c r="L240" s="256" cm="1">
        <f t="array" aca="1" ref="L240" ca="1">_xlfn.XLOOKUP($A240&amp;$B240,'[2]产值及收款计划（2026）'!$A:$A&amp;'[2]产值及收款计划（2026）'!$B:$B,'[2]产值及收款计划（2026）'!L:L)</f>
        <v>0</v>
      </c>
      <c r="M240" s="256" t="str" cm="1">
        <f t="array" aca="1" ref="M240" ca="1">_xlfn.XLOOKUP($A240&amp;$B240,'[2]产值及收款计划（2026）'!$A:$A&amp;'[2]产值及收款计划（2026）'!$B:$B,'[2]产值及收款计划（2026）'!M:M)</f>
        <v>主导</v>
      </c>
      <c r="N240" s="256" t="str" cm="1">
        <f t="array" aca="1" ref="N240" ca="1">_xlfn.XLOOKUP($A240&amp;$B240,'[2]产值及收款计划（2026）'!$A:$A&amp;'[2]产值及收款计划（2026）'!$B:$B,'[2]产值及收款计划（2026）'!N:N)</f>
        <v>贺一玮团队</v>
      </c>
      <c r="O240" s="256" t="str" cm="1">
        <f t="array" aca="1" ref="O240" ca="1">_xlfn.XLOOKUP($A240&amp;$B240,'[2]产值及收款计划（2026）'!$A:$A&amp;'[2]产值及收款计划（2026）'!$B:$B,'[2]产值及收款计划（2026）'!O:O)</f>
        <v>贺一玮</v>
      </c>
      <c r="P240" s="255" t="str" cm="1">
        <f t="array" aca="1" ref="P240" ca="1">_xlfn.XLOOKUP($A240&amp;$B240,'[2]产值及收款计划（2026）'!$A:$A&amp;'[2]产值及收款计划（2026）'!$B:$B,'[2]产值及收款计划（2026）'!P:P)</f>
        <v>在建</v>
      </c>
      <c r="Q240" s="256" cm="1">
        <f t="array" aca="1" ref="Q240" ca="1">_xlfn.XLOOKUP($A240&amp;$B240,'[2]产值及收款计划（2026）'!$A:$A&amp;'[2]产值及收款计划（2026）'!$B:$B,'[2]产值及收款计划（2026）'!Q:Q)</f>
        <v>0</v>
      </c>
      <c r="R240" s="256" cm="1">
        <f t="array" aca="1" ref="R240" ca="1">_xlfn.XLOOKUP($A240&amp;$B240,'[2]产值及收款计划（2026）'!$A:$A&amp;'[2]产值及收款计划（2026）'!$B:$B,'[2]产值及收款计划（2026）'!R:R)</f>
        <v>0</v>
      </c>
      <c r="S240" s="256" cm="1">
        <f t="array" aca="1" ref="S240" ca="1">_xlfn.XLOOKUP($A240&amp;$B240,'[2]产值及收款计划（2026）'!$A:$A&amp;'[2]产值及收款计划（2026）'!$B:$B,'[2]产值及收款计划（2026）'!S:S)</f>
        <v>0</v>
      </c>
      <c r="T240" s="256" cm="1">
        <f t="array" aca="1" ref="T240" ca="1">_xlfn.XLOOKUP($A240&amp;$B240,'[2]产值及收款计划（2026）'!$A:$A&amp;'[2]产值及收款计划（2026）'!$B:$B,'[2]产值及收款计划（2026）'!T:T)</f>
        <v>70.410447000000005</v>
      </c>
      <c r="U240" s="256" cm="1">
        <f t="array" aca="1" ref="U240" ca="1">_xlfn.XLOOKUP($A240&amp;$B240,'[2]产值及收款计划（2026）'!$A:$A&amp;'[2]产值及收款计划（2026）'!$B:$B,'[2]产值及收款计划（2026）'!U:U)</f>
        <v>0</v>
      </c>
      <c r="V240" s="256" cm="1">
        <f t="array" aca="1" ref="V240" ca="1">_xlfn.XLOOKUP($A240&amp;$B240,'[2]产值及收款计划（2026）'!$A:$A&amp;'[2]产值及收款计划（2026）'!$B:$B,'[2]产值及收款计划（2026）'!V:V)</f>
        <v>3.7058130000000098</v>
      </c>
      <c r="W240" s="256" cm="1">
        <f t="array" aca="1" ref="W240" ca="1">_xlfn.XLOOKUP($A240&amp;$B240,'[2]产值及收款计划（2026）'!$A:$A&amp;'[2]产值及收款计划（2026）'!$B:$B,'[2]产值及收款计划（2026）'!W:W)</f>
        <v>0</v>
      </c>
      <c r="X240" s="256" cm="1">
        <f t="array" aca="1" ref="X240" ca="1">_xlfn.XLOOKUP($A240&amp;$B240,'[2]产值及收款计划（2026）'!$A:$A&amp;'[2]产值及收款计划（2026）'!$B:$B,'[2]产值及收款计划（2026）'!X:X)</f>
        <v>0</v>
      </c>
      <c r="Y240" s="256" cm="1">
        <f t="array" aca="1" ref="Y240" ca="1">_xlfn.XLOOKUP($A240&amp;$B240,'[2]产值及收款计划（2026）'!$A:$A&amp;'[2]产值及收款计划（2026）'!$B:$B,'[2]产值及收款计划（2026）'!Y:Y)</f>
        <v>0</v>
      </c>
      <c r="Z240" s="256" cm="1">
        <f t="array" aca="1" ref="Z240" ca="1">_xlfn.XLOOKUP($A240&amp;$B240,'[2]产值及收款计划（2026）'!$A:$A&amp;'[2]产值及收款计划（2026）'!$B:$B,'[2]产值及收款计划（2026）'!Z:Z)</f>
        <v>0</v>
      </c>
      <c r="AA240" s="256" cm="1">
        <f t="array" aca="1" ref="AA240" ca="1">_xlfn.XLOOKUP($A240&amp;$B240,'[2]产值及收款计划（2026）'!$A:$A&amp;'[2]产值及收款计划（2026）'!$B:$B,'[2]产值及收款计划（2026）'!AA:AA)</f>
        <v>0</v>
      </c>
      <c r="AB240" s="256" cm="1">
        <f t="array" aca="1" ref="AB240" ca="1">_xlfn.XLOOKUP($A240&amp;$B240,'[2]产值及收款计划（2026）'!$A:$A&amp;'[2]产值及收款计划（2026）'!$B:$B,'[2]产值及收款计划（2026）'!AB:AB)</f>
        <v>0</v>
      </c>
      <c r="AC240" s="256" cm="1">
        <f t="array" aca="1" ref="AC240" ca="1">_xlfn.XLOOKUP($A240&amp;$B240,'[2]产值及收款计划（2026）'!$A:$A&amp;'[2]产值及收款计划（2026）'!$B:$B,'[2]产值及收款计划（2026）'!AC:AC)</f>
        <v>0</v>
      </c>
      <c r="AD240" s="256" cm="1">
        <f t="array" aca="1" ref="AD240" ca="1">_xlfn.XLOOKUP($A240&amp;$B240,'[2]产值及收款计划（2026）'!$A:$A&amp;'[2]产值及收款计划（2026）'!$B:$B,'[2]产值及收款计划（2026）'!AD:AD)</f>
        <v>0</v>
      </c>
      <c r="AE240" s="256" cm="1">
        <f t="array" aca="1" ref="AE240" ca="1">_xlfn.XLOOKUP($A240&amp;$B240,'[2]产值及收款计划（2026）'!$A:$A&amp;'[2]产值及收款计划（2026）'!$B:$B,'[2]产值及收款计划（2026）'!AE:AE)</f>
        <v>0</v>
      </c>
      <c r="AF240" s="256" cm="1">
        <f t="array" aca="1" ref="AF240" ca="1">_xlfn.XLOOKUP($A240&amp;$B240,'[2]产值及收款计划（2026）'!$A:$A&amp;'[2]产值及收款计划（2026）'!$B:$B,'[2]产值及收款计划（2026）'!AF:AF)</f>
        <v>3.7058130000000098</v>
      </c>
      <c r="AG240" s="256" cm="1">
        <f t="array" aca="1" ref="AG240" ca="1">_xlfn.XLOOKUP($A240&amp;$B240,'[2]产值及收款计划（2026）'!$A:$A&amp;'[2]产值及收款计划（2026）'!$B:$B,'[2]产值及收款计划（2026）'!AG:AG)</f>
        <v>0</v>
      </c>
      <c r="AH240" s="256" cm="1">
        <f t="array" aca="1" ref="AH240" ca="1">_xlfn.XLOOKUP($A240&amp;$B240,'[2]产值及收款计划（2026）'!$A:$A&amp;'[2]产值及收款计划（2026）'!$B:$B,'[2]产值及收款计划（2026）'!AH:AH)</f>
        <v>0</v>
      </c>
      <c r="AI240" s="256" cm="1">
        <f t="array" aca="1" ref="AI240" ca="1">_xlfn.XLOOKUP($A240&amp;$B240,'[2]产值及收款计划（2026）'!$A:$A&amp;'[2]产值及收款计划（2026）'!$B:$B,'[2]产值及收款计划（2026）'!AI:AI)</f>
        <v>0</v>
      </c>
      <c r="AJ240" s="256" cm="1">
        <f t="array" aca="1" ref="AJ240" ca="1">_xlfn.XLOOKUP($A240&amp;$B240,'[2]产值及收款计划（2026）'!$A:$A&amp;'[2]产值及收款计划（2026）'!$B:$B,'[2]产值及收款计划（2026）'!AJ:AJ)</f>
        <v>0</v>
      </c>
      <c r="AK240" s="256" cm="1">
        <f t="array" aca="1" ref="AK240" ca="1">_xlfn.XLOOKUP($A240&amp;$B240,'[2]产值及收款计划（2026）'!$A:$A&amp;'[2]产值及收款计划（2026）'!$B:$B,'[2]产值及收款计划（2026）'!AK:AK)</f>
        <v>0</v>
      </c>
      <c r="AL240" s="256" cm="1">
        <f t="array" aca="1" ref="AL240" ca="1">_xlfn.XLOOKUP($A240&amp;$B240,'[2]产值及收款计划（2026）'!$A:$A&amp;'[2]产值及收款计划（2026）'!$B:$B,'[2]产值及收款计划（2026）'!AL:AL)</f>
        <v>0</v>
      </c>
      <c r="AM240" s="263" t="e" cm="1">
        <f t="array" aca="1" ref="AM240" ca="1">_xlfn.LET(_xlpm.勾选月份状态数组,TRANSPOSE('PPT(12-15页）-TOP10'!$A$3:$A$14),_xlpm.选择数据区,IF('PPT(12-15页）-TOP10'!$E$3="收款",$BA240:$BL240,$AA240:$AL240),SUM(_xlfn._xlws.FILTER(_xlpm.选择数据区,_xlpm.勾选月份状态数组,"")))</f>
        <v>#NAME?</v>
      </c>
      <c r="AN240" s="256" t="e" cm="1">
        <f t="array" aca="1" ref="AN240" ca="1">_xlfn.LET(_xlpm.勾选月份状态数组,TRANSPOSE('PPT(12-15页）-TOP10'!$A$3:$A$14),_xlpm.选择数据区,IF('PPT(12-15页）-TOP10'!$E$3="收款",$DA240:$DL240,$CA240:$CL240),SUM(_xlfn._xlws.FILTER(_xlpm.选择数据区,_xlpm.勾选月份状态数组,"")))</f>
        <v>#NAME?</v>
      </c>
      <c r="AO240" s="256">
        <f ca="1">SUM(CA240:CC240)+SUM(AD240:AL240)</f>
        <v>3.7058130000000098</v>
      </c>
      <c r="AP240" s="256"/>
      <c r="AQ240" s="256"/>
      <c r="AR240" s="256"/>
      <c r="AS240" s="256" cm="1">
        <f t="array" aca="1" ref="AS240" ca="1">_xlfn.XLOOKUP($A240&amp;$B240,'[2]产值及收款计划（2026）'!$A:$A&amp;'[2]产值及收款计划（2026）'!$B:$B,'[2]产值及收款计划（2026）'!AS:AS)</f>
        <v>0</v>
      </c>
      <c r="AT240" s="256" cm="1">
        <f t="array" aca="1" ref="AT240" ca="1">_xlfn.XLOOKUP($A240&amp;$B240,'[2]产值及收款计划（2026）'!$A:$A&amp;'[2]产值及收款计划（2026）'!$B:$B,'[2]产值及收款计划（2026）'!AT:AT)</f>
        <v>0</v>
      </c>
      <c r="AU240" s="256" cm="1">
        <f t="array" aca="1" ref="AU240" ca="1">_xlfn.XLOOKUP($A240&amp;$B240,'[2]产值及收款计划（2026）'!$A:$A&amp;'[2]产值及收款计划（2026）'!$B:$B,'[2]产值及收款计划（2026）'!AU:AU)</f>
        <v>0</v>
      </c>
      <c r="AV240" s="256" cm="1">
        <f t="array" aca="1" ref="AV240" ca="1">_xlfn.XLOOKUP($A240&amp;$B240,'[2]产值及收款计划（2026）'!$A:$A&amp;'[2]产值及收款计划（2026）'!$B:$B,'[2]产值及收款计划（2026）'!AV:AV)</f>
        <v>0</v>
      </c>
      <c r="AW240" s="256" cm="1">
        <f t="array" aca="1" ref="AW240" ca="1">_xlfn.XLOOKUP($A240&amp;$B240,'[2]产值及收款计划（2026）'!$A:$A&amp;'[2]产值及收款计划（2026）'!$B:$B,'[2]产值及收款计划（2026）'!AW:AW)</f>
        <v>44.469755999999997</v>
      </c>
      <c r="AX240" s="256" cm="1">
        <f t="array" aca="1" ref="AX240" ca="1">_xlfn.XLOOKUP($A240&amp;$B240,'[2]产值及收款计划（2026）'!$A:$A&amp;'[2]产值及收款计划（2026）'!$B:$B,'[2]产值及收款计划（2026）'!AX:AX)</f>
        <v>0</v>
      </c>
      <c r="AY240" s="256" cm="1">
        <f t="array" aca="1" ref="AY240" ca="1">_xlfn.XLOOKUP($A240&amp;$B240,'[2]产值及收款计划（2026）'!$A:$A&amp;'[2]产值及收款计划（2026）'!$B:$B,'[2]产值及收款计划（2026）'!AY:AY)</f>
        <v>29.646504</v>
      </c>
      <c r="AZ240" s="256" cm="1">
        <f t="array" aca="1" ref="AZ240" ca="1">_xlfn.XLOOKUP($A240&amp;$B240,'[2]产值及收款计划（2026）'!$A:$A&amp;'[2]产值及收款计划（2026）'!$B:$B,'[2]产值及收款计划（2026）'!AZ:AZ)</f>
        <v>25.940691000000001</v>
      </c>
      <c r="BA240" s="256" cm="1">
        <f t="array" aca="1" ref="BA240" ca="1">_xlfn.XLOOKUP($A240&amp;$B240,'[2]产值及收款计划（2026）'!$A:$A&amp;'[2]产值及收款计划（2026）'!$B:$B,'[2]产值及收款计划（2026）'!BA:BA)</f>
        <v>0</v>
      </c>
      <c r="BB240" s="256" cm="1">
        <f t="array" aca="1" ref="BB240" ca="1">_xlfn.XLOOKUP($A240&amp;$B240,'[2]产值及收款计划（2026）'!$A:$A&amp;'[2]产值及收款计划（2026）'!$B:$B,'[2]产值及收款计划（2026）'!BB:BB)</f>
        <v>0</v>
      </c>
      <c r="BC240" s="256" cm="1">
        <f t="array" aca="1" ref="BC240" ca="1">_xlfn.XLOOKUP($A240&amp;$B240,'[2]产值及收款计划（2026）'!$A:$A&amp;'[2]产值及收款计划（2026）'!$B:$B,'[2]产值及收款计划（2026）'!BC:BC)</f>
        <v>0</v>
      </c>
      <c r="BD240" s="256" cm="1">
        <f t="array" aca="1" ref="BD240" ca="1">_xlfn.XLOOKUP($A240&amp;$B240,'[2]产值及收款计划（2026）'!$A:$A&amp;'[2]产值及收款计划（2026）'!$B:$B,'[2]产值及收款计划（2026）'!BD:BD)</f>
        <v>25.940691000000001</v>
      </c>
      <c r="BE240" s="256" cm="1">
        <f t="array" aca="1" ref="BE240" ca="1">_xlfn.XLOOKUP($A240&amp;$B240,'[2]产值及收款计划（2026）'!$A:$A&amp;'[2]产值及收款计划（2026）'!$B:$B,'[2]产值及收款计划（2026）'!BE:BE)</f>
        <v>0</v>
      </c>
      <c r="BF240" s="256" cm="1">
        <f t="array" aca="1" ref="BF240" ca="1">_xlfn.XLOOKUP($A240&amp;$B240,'[2]产值及收款计划（2026）'!$A:$A&amp;'[2]产值及收款计划（2026）'!$B:$B,'[2]产值及收款计划（2026）'!BF:BF)</f>
        <v>0</v>
      </c>
      <c r="BG240" s="256" cm="1">
        <f t="array" aca="1" ref="BG240" ca="1">_xlfn.XLOOKUP($A240&amp;$B240,'[2]产值及收款计划（2026）'!$A:$A&amp;'[2]产值及收款计划（2026）'!$B:$B,'[2]产值及收款计划（2026）'!BG:BG)</f>
        <v>0</v>
      </c>
      <c r="BH240" s="256" cm="1">
        <f t="array" aca="1" ref="BH240" ca="1">_xlfn.XLOOKUP($A240&amp;$B240,'[2]产值及收款计划（2026）'!$A:$A&amp;'[2]产值及收款计划（2026）'!$B:$B,'[2]产值及收款计划（2026）'!BH:BH)</f>
        <v>0</v>
      </c>
      <c r="BI240" s="256" cm="1">
        <f t="array" aca="1" ref="BI240" ca="1">_xlfn.XLOOKUP($A240&amp;$B240,'[2]产值及收款计划（2026）'!$A:$A&amp;'[2]产值及收款计划（2026）'!$B:$B,'[2]产值及收款计划（2026）'!BI:BI)</f>
        <v>0</v>
      </c>
      <c r="BJ240" s="256" cm="1">
        <f t="array" aca="1" ref="BJ240" ca="1">_xlfn.XLOOKUP($A240&amp;$B240,'[2]产值及收款计划（2026）'!$A:$A&amp;'[2]产值及收款计划（2026）'!$B:$B,'[2]产值及收款计划（2026）'!BJ:BJ)</f>
        <v>0</v>
      </c>
      <c r="BK240" s="256" cm="1">
        <f t="array" aca="1" ref="BK240" ca="1">_xlfn.XLOOKUP($A240&amp;$B240,'[2]产值及收款计划（2026）'!$A:$A&amp;'[2]产值及收款计划（2026）'!$B:$B,'[2]产值及收款计划（2026）'!BK:BK)</f>
        <v>0</v>
      </c>
      <c r="BL240" s="256" cm="1">
        <f t="array" aca="1" ref="BL240" ca="1">_xlfn.XLOOKUP($A240&amp;$B240,'[2]产值及收款计划（2026）'!$A:$A&amp;'[2]产值及收款计划（2026）'!$B:$B,'[2]产值及收款计划（2026）'!BL:BL)</f>
        <v>0</v>
      </c>
      <c r="BM240" s="256"/>
      <c r="BN240" s="256"/>
      <c r="BO240" s="256"/>
      <c r="BP240" s="256"/>
      <c r="BQ240" s="255" t="str" cm="1">
        <f t="array" aca="1" ref="BQ240" ca="1">_xlfn.XLOOKUP($A240&amp;$B240,'[2]产值及收款计划（2026）'!$A:$A&amp;'[2]产值及收款计划（2026）'!$B:$B,'[2]产值及收款计划（2026）'!BQ:BQ)</f>
        <v>上海城建智慧城市运营管理有限公司</v>
      </c>
      <c r="BR240" s="256" cm="1">
        <f t="array" aca="1" ref="BR240" ca="1">_xlfn.XLOOKUP($A240&amp;$B240,'[2]产值及收款计划（2026）'!$A:$A&amp;'[2]产值及收款计划（2026）'!$B:$B,'[2]产值及收款计划（2026）'!BR:BR)</f>
        <v>0</v>
      </c>
      <c r="CA240" s="256" cm="1">
        <f t="array" aca="1" ref="CA240" ca="1">_xlfn.XLOOKUP($A240&amp;$B240,'[2]产值及收款计划（2026）'!$A:$A&amp;'[2]产值及收款计划（2026）'!$B:$B,'[2]产值及收款计划（2026）'!CA:CA)</f>
        <v>0</v>
      </c>
      <c r="CB240" s="256" cm="1">
        <f t="array" aca="1" ref="CB240" ca="1">_xlfn.XLOOKUP($A240&amp;$B240,'[2]产值及收款计划（2026）'!$A:$A&amp;'[2]产值及收款计划（2026）'!$B:$B,'[2]产值及收款计划（2026）'!CB:CB)</f>
        <v>0</v>
      </c>
      <c r="CC240" s="256" cm="1">
        <f t="array" aca="1" ref="CC240" ca="1">_xlfn.XLOOKUP($A240&amp;$B240,'[2]产值及收款计划（2026）'!$A:$A&amp;'[2]产值及收款计划（2026）'!$B:$B,'[2]产值及收款计划（2026）'!CC:CC)</f>
        <v>0</v>
      </c>
      <c r="CD240" s="256" cm="1">
        <f t="array" aca="1" ref="CD240" ca="1">_xlfn.XLOOKUP($A240&amp;$B240,'[2]产值及收款计划（2026）'!$A:$A&amp;'[2]产值及收款计划（2026）'!$B:$B,'[2]产值及收款计划（2026）'!CD:CD)</f>
        <v>0</v>
      </c>
      <c r="CE240" s="256" cm="1">
        <f t="array" aca="1" ref="CE240" ca="1">_xlfn.XLOOKUP($A240&amp;$B240,'[2]产值及收款计划（2026）'!$A:$A&amp;'[2]产值及收款计划（2026）'!$B:$B,'[2]产值及收款计划（2026）'!CE:CE)</f>
        <v>0</v>
      </c>
      <c r="CF240" s="256" cm="1">
        <f t="array" aca="1" ref="CF240" ca="1">_xlfn.XLOOKUP($A240&amp;$B240,'[2]产值及收款计划（2026）'!$A:$A&amp;'[2]产值及收款计划（2026）'!$B:$B,'[2]产值及收款计划（2026）'!CF:CF)</f>
        <v>0</v>
      </c>
      <c r="CG240" s="256" cm="1">
        <f t="array" aca="1" ref="CG240" ca="1">_xlfn.XLOOKUP($A240&amp;$B240,'[2]产值及收款计划（2026）'!$A:$A&amp;'[2]产值及收款计划（2026）'!$B:$B,'[2]产值及收款计划（2026）'!CG:CG)</f>
        <v>0</v>
      </c>
      <c r="CH240" s="256" cm="1">
        <f t="array" aca="1" ref="CH240" ca="1">_xlfn.XLOOKUP($A240&amp;$B240,'[2]产值及收款计划（2026）'!$A:$A&amp;'[2]产值及收款计划（2026）'!$B:$B,'[2]产值及收款计划（2026）'!CH:CH)</f>
        <v>0</v>
      </c>
      <c r="CI240" s="256" cm="1">
        <f t="array" aca="1" ref="CI240" ca="1">_xlfn.XLOOKUP($A240&amp;$B240,'[2]产值及收款计划（2026）'!$A:$A&amp;'[2]产值及收款计划（2026）'!$B:$B,'[2]产值及收款计划（2026）'!CI:CI)</f>
        <v>0</v>
      </c>
      <c r="CJ240" s="256" cm="1">
        <f t="array" aca="1" ref="CJ240" ca="1">_xlfn.XLOOKUP($A240&amp;$B240,'[2]产值及收款计划（2026）'!$A:$A&amp;'[2]产值及收款计划（2026）'!$B:$B,'[2]产值及收款计划（2026）'!CJ:CJ)</f>
        <v>0</v>
      </c>
      <c r="CK240" s="256" cm="1">
        <f t="array" aca="1" ref="CK240" ca="1">_xlfn.XLOOKUP($A240&amp;$B240,'[2]产值及收款计划（2026）'!$A:$A&amp;'[2]产值及收款计划（2026）'!$B:$B,'[2]产值及收款计划（2026）'!CK:CK)</f>
        <v>0</v>
      </c>
      <c r="CL240" s="256" cm="1">
        <f t="array" aca="1" ref="CL240" ca="1">_xlfn.XLOOKUP($A240&amp;$B240,'[2]产值及收款计划（2026）'!$A:$A&amp;'[2]产值及收款计划（2026）'!$B:$B,'[2]产值及收款计划（2026）'!CL:CL)</f>
        <v>0</v>
      </c>
      <c r="DA240" s="256" cm="1">
        <f t="array" aca="1" ref="DA240" ca="1">_xlfn.XLOOKUP($A240&amp;$B240,'[2]产值及收款计划（2026）'!$A:$A&amp;'[2]产值及收款计划（2026）'!$B:$B,'[2]产值及收款计划（2026）'!DA:DA)</f>
        <v>0</v>
      </c>
      <c r="DB240" s="256" cm="1">
        <f t="array" aca="1" ref="DB240" ca="1">_xlfn.XLOOKUP($A240&amp;$B240,'[2]产值及收款计划（2026）'!$A:$A&amp;'[2]产值及收款计划（2026）'!$B:$B,'[2]产值及收款计划（2026）'!DB:DB)</f>
        <v>0</v>
      </c>
      <c r="DC240" s="256" cm="1">
        <f t="array" aca="1" ref="DC240" ca="1">_xlfn.XLOOKUP($A240&amp;$B240,'[2]产值及收款计划（2026）'!$A:$A&amp;'[2]产值及收款计划（2026）'!$B:$B,'[2]产值及收款计划（2026）'!DC:DC)</f>
        <v>0</v>
      </c>
      <c r="DD240" s="256" cm="1">
        <f t="array" aca="1" ref="DD240" ca="1">_xlfn.XLOOKUP($A240&amp;$B240,'[2]产值及收款计划（2026）'!$A:$A&amp;'[2]产值及收款计划（2026）'!$B:$B,'[2]产值及收款计划（2026）'!DD:DD)</f>
        <v>0</v>
      </c>
      <c r="DE240" s="256" cm="1">
        <f t="array" aca="1" ref="DE240" ca="1">_xlfn.XLOOKUP($A240&amp;$B240,'[2]产值及收款计划（2026）'!$A:$A&amp;'[2]产值及收款计划（2026）'!$B:$B,'[2]产值及收款计划（2026）'!DE:DE)</f>
        <v>0</v>
      </c>
      <c r="DF240" s="256" cm="1">
        <f t="array" aca="1" ref="DF240" ca="1">_xlfn.XLOOKUP($A240&amp;$B240,'[2]产值及收款计划（2026）'!$A:$A&amp;'[2]产值及收款计划（2026）'!$B:$B,'[2]产值及收款计划（2026）'!DF:DF)</f>
        <v>0</v>
      </c>
      <c r="DG240" s="256" cm="1">
        <f t="array" aca="1" ref="DG240" ca="1">_xlfn.XLOOKUP($A240&amp;$B240,'[2]产值及收款计划（2026）'!$A:$A&amp;'[2]产值及收款计划（2026）'!$B:$B,'[2]产值及收款计划（2026）'!DG:DG)</f>
        <v>0</v>
      </c>
      <c r="DH240" s="256" cm="1">
        <f t="array" aca="1" ref="DH240" ca="1">_xlfn.XLOOKUP($A240&amp;$B240,'[2]产值及收款计划（2026）'!$A:$A&amp;'[2]产值及收款计划（2026）'!$B:$B,'[2]产值及收款计划（2026）'!DH:DH)</f>
        <v>0</v>
      </c>
      <c r="DI240" s="256" cm="1">
        <f t="array" aca="1" ref="DI240" ca="1">_xlfn.XLOOKUP($A240&amp;$B240,'[2]产值及收款计划（2026）'!$A:$A&amp;'[2]产值及收款计划（2026）'!$B:$B,'[2]产值及收款计划（2026）'!DI:DI)</f>
        <v>0</v>
      </c>
      <c r="DJ240" s="256" cm="1">
        <f t="array" aca="1" ref="DJ240" ca="1">_xlfn.XLOOKUP($A240&amp;$B240,'[2]产值及收款计划（2026）'!$A:$A&amp;'[2]产值及收款计划（2026）'!$B:$B,'[2]产值及收款计划（2026）'!DJ:DJ)</f>
        <v>0</v>
      </c>
      <c r="DK240" s="256" cm="1">
        <f t="array" aca="1" ref="DK240" ca="1">_xlfn.XLOOKUP($A240&amp;$B240,'[2]产值及收款计划（2026）'!$A:$A&amp;'[2]产值及收款计划（2026）'!$B:$B,'[2]产值及收款计划（2026）'!DK:DK)</f>
        <v>0</v>
      </c>
      <c r="DL240" s="256" cm="1">
        <f t="array" aca="1" ref="DL240" ca="1">_xlfn.XLOOKUP($A240&amp;$B240,'[2]产值及收款计划（2026）'!$A:$A&amp;'[2]产值及收款计划（2026）'!$B:$B,'[2]产值及收款计划（2026）'!DL:DL)</f>
        <v>0</v>
      </c>
      <c r="DM240" s="264"/>
      <c r="DN240" s="250"/>
    </row>
    <row r="241" spans="1:118" ht="20.25" x14ac:dyDescent="0.15">
      <c r="A241" s="254">
        <f t="shared" ca="1" si="15"/>
        <v>60</v>
      </c>
      <c r="B241" s="254" t="s">
        <v>26</v>
      </c>
      <c r="C241" s="255" t="str" cm="1">
        <f t="array" aca="1" ref="C241" ca="1">_xlfn.XLOOKUP($A241&amp;$B241,'[2]产值及收款计划（2026）'!$A:$A&amp;'[2]产值及收款计划（2026）'!$B:$B,'[2]产值及收款计划（2026）'!C:C)</f>
        <v>ZHT2024111900142</v>
      </c>
      <c r="D241" s="255" t="str" cm="1">
        <f t="array" aca="1" ref="D241" ca="1">_xlfn.XLOOKUP($A241&amp;$B241,'[2]产值及收款计划（2026）'!$A:$A&amp;'[2]产值及收款计划（2026）'!$B:$B,'[2]产值及收款计划（2026）'!D:D)</f>
        <v>机场轨交智慧运维平台(一期)数据结构及接口部署项目</v>
      </c>
      <c r="E241" s="256" cm="1">
        <f t="array" aca="1" ref="E241" ca="1">_xlfn.XLOOKUP($A241&amp;$B241,'[2]产值及收款计划（2026）'!$A:$A&amp;'[2]产值及收款计划（2026）'!$B:$B,'[2]产值及收款计划（2026）'!E:E)</f>
        <v>24.75</v>
      </c>
      <c r="F241" s="256" cm="1">
        <f t="array" aca="1" ref="F241" ca="1">_xlfn.XLOOKUP($A241&amp;$B241,'[2]产值及收款计划（2026）'!$A:$A&amp;'[2]产值及收款计划（2026）'!$B:$B,'[2]产值及收款计划（2026）'!F:F)</f>
        <v>24.75</v>
      </c>
      <c r="G241" s="256" cm="1">
        <f t="array" aca="1" ref="G241" ca="1">_xlfn.XLOOKUP($A241&amp;$B241,'[2]产值及收款计划（2026）'!$A:$A&amp;'[2]产值及收款计划（2026）'!$B:$B,'[2]产值及收款计划（2026）'!G:G)</f>
        <v>24.75</v>
      </c>
      <c r="H241" s="256" cm="1">
        <f t="array" aca="1" ref="H241" ca="1">_xlfn.XLOOKUP($A241&amp;$B241,'[2]产值及收款计划（2026）'!$A:$A&amp;'[2]产值及收款计划（2026）'!$B:$B,'[2]产值及收款计划（2026）'!H:H)</f>
        <v>24.75</v>
      </c>
      <c r="I241" s="257" cm="1">
        <f t="array" aca="1" ref="I241" ca="1">_xlfn.XLOOKUP($A241&amp;$B241,'[2]产值及收款计划（2026）'!$A:$A&amp;'[2]产值及收款计划（2026）'!$B:$B,'[2]产值及收款计划（2026）'!I:I)</f>
        <v>1</v>
      </c>
      <c r="J241" s="258" cm="1">
        <f t="array" aca="1" ref="J241" ca="1">_xlfn.XLOOKUP($A241&amp;$B241,'[2]产值及收款计划（2026）'!$A:$A&amp;'[2]产值及收款计划（2026）'!$B:$B,'[2]产值及收款计划（2026）'!J:J)</f>
        <v>0.06</v>
      </c>
      <c r="K241" s="256" cm="1">
        <f t="array" aca="1" ref="K241" ca="1">_xlfn.XLOOKUP($A241&amp;$B241,'[2]产值及收款计划（2026）'!$A:$A&amp;'[2]产值及收款计划（2026）'!$B:$B,'[2]产值及收款计划（2026）'!K:K)</f>
        <v>0</v>
      </c>
      <c r="L241" s="256" cm="1">
        <f t="array" aca="1" ref="L241" ca="1">_xlfn.XLOOKUP($A241&amp;$B241,'[2]产值及收款计划（2026）'!$A:$A&amp;'[2]产值及收款计划（2026）'!$B:$B,'[2]产值及收款计划（2026）'!L:L)</f>
        <v>0</v>
      </c>
      <c r="M241" s="256" t="str" cm="1">
        <f t="array" aca="1" ref="M241" ca="1">_xlfn.XLOOKUP($A241&amp;$B241,'[2]产值及收款计划（2026）'!$A:$A&amp;'[2]产值及收款计划（2026）'!$B:$B,'[2]产值及收款计划（2026）'!M:M)</f>
        <v>主导</v>
      </c>
      <c r="N241" s="256" t="str" cm="1">
        <f t="array" aca="1" ref="N241" ca="1">_xlfn.XLOOKUP($A241&amp;$B241,'[2]产值及收款计划（2026）'!$A:$A&amp;'[2]产值及收款计划（2026）'!$B:$B,'[2]产值及收款计划（2026）'!N:N)</f>
        <v>贺一玮团队</v>
      </c>
      <c r="O241" s="256" t="str" cm="1">
        <f t="array" aca="1" ref="O241" ca="1">_xlfn.XLOOKUP($A241&amp;$B241,'[2]产值及收款计划（2026）'!$A:$A&amp;'[2]产值及收款计划（2026）'!$B:$B,'[2]产值及收款计划（2026）'!O:O)</f>
        <v>贺一玮</v>
      </c>
      <c r="P241" s="255" t="str" cm="1">
        <f t="array" aca="1" ref="P241" ca="1">_xlfn.XLOOKUP($A241&amp;$B241,'[2]产值及收款计划（2026）'!$A:$A&amp;'[2]产值及收款计划（2026）'!$B:$B,'[2]产值及收款计划（2026）'!P:P)</f>
        <v>在建</v>
      </c>
      <c r="Q241" s="256" cm="1">
        <f t="array" aca="1" ref="Q241" ca="1">_xlfn.XLOOKUP($A241&amp;$B241,'[2]产值及收款计划（2026）'!$A:$A&amp;'[2]产值及收款计划（2026）'!$B:$B,'[2]产值及收款计划（2026）'!Q:Q)</f>
        <v>0</v>
      </c>
      <c r="R241" s="256" cm="1">
        <f t="array" aca="1" ref="R241" ca="1">_xlfn.XLOOKUP($A241&amp;$B241,'[2]产值及收款计划（2026）'!$A:$A&amp;'[2]产值及收款计划（2026）'!$B:$B,'[2]产值及收款计划（2026）'!R:R)</f>
        <v>0</v>
      </c>
      <c r="S241" s="256" cm="1">
        <f t="array" aca="1" ref="S241" ca="1">_xlfn.XLOOKUP($A241&amp;$B241,'[2]产值及收款计划（2026）'!$A:$A&amp;'[2]产值及收款计划（2026）'!$B:$B,'[2]产值及收款计划（2026）'!S:S)</f>
        <v>0</v>
      </c>
      <c r="T241" s="256" cm="1">
        <f t="array" aca="1" ref="T241" ca="1">_xlfn.XLOOKUP($A241&amp;$B241,'[2]产值及收款计划（2026）'!$A:$A&amp;'[2]产值及收款计划（2026）'!$B:$B,'[2]产值及收款计划（2026）'!T:T)</f>
        <v>23.512499999999999</v>
      </c>
      <c r="U241" s="256" cm="1">
        <f t="array" aca="1" ref="U241" ca="1">_xlfn.XLOOKUP($A241&amp;$B241,'[2]产值及收款计划（2026）'!$A:$A&amp;'[2]产值及收款计划（2026）'!$B:$B,'[2]产值及收款计划（2026）'!U:U)</f>
        <v>0</v>
      </c>
      <c r="V241" s="256" cm="1">
        <f t="array" aca="1" ref="V241" ca="1">_xlfn.XLOOKUP($A241&amp;$B241,'[2]产值及收款计划（2026）'!$A:$A&amp;'[2]产值及收款计划（2026）'!$B:$B,'[2]产值及收款计划（2026）'!V:V)</f>
        <v>1.2375</v>
      </c>
      <c r="W241" s="256" cm="1">
        <f t="array" aca="1" ref="W241" ca="1">_xlfn.XLOOKUP($A241&amp;$B241,'[2]产值及收款计划（2026）'!$A:$A&amp;'[2]产值及收款计划（2026）'!$B:$B,'[2]产值及收款计划（2026）'!W:W)</f>
        <v>0</v>
      </c>
      <c r="X241" s="256" cm="1">
        <f t="array" aca="1" ref="X241" ca="1">_xlfn.XLOOKUP($A241&amp;$B241,'[2]产值及收款计划（2026）'!$A:$A&amp;'[2]产值及收款计划（2026）'!$B:$B,'[2]产值及收款计划（2026）'!X:X)</f>
        <v>0</v>
      </c>
      <c r="Y241" s="256" cm="1">
        <f t="array" aca="1" ref="Y241" ca="1">_xlfn.XLOOKUP($A241&amp;$B241,'[2]产值及收款计划（2026）'!$A:$A&amp;'[2]产值及收款计划（2026）'!$B:$B,'[2]产值及收款计划（2026）'!Y:Y)</f>
        <v>0</v>
      </c>
      <c r="Z241" s="256" cm="1">
        <f t="array" aca="1" ref="Z241" ca="1">_xlfn.XLOOKUP($A241&amp;$B241,'[2]产值及收款计划（2026）'!$A:$A&amp;'[2]产值及收款计划（2026）'!$B:$B,'[2]产值及收款计划（2026）'!Z:Z)</f>
        <v>0</v>
      </c>
      <c r="AA241" s="256" cm="1">
        <f t="array" aca="1" ref="AA241" ca="1">_xlfn.XLOOKUP($A241&amp;$B241,'[2]产值及收款计划（2026）'!$A:$A&amp;'[2]产值及收款计划（2026）'!$B:$B,'[2]产值及收款计划（2026）'!AA:AA)</f>
        <v>0</v>
      </c>
      <c r="AB241" s="256" cm="1">
        <f t="array" aca="1" ref="AB241" ca="1">_xlfn.XLOOKUP($A241&amp;$B241,'[2]产值及收款计划（2026）'!$A:$A&amp;'[2]产值及收款计划（2026）'!$B:$B,'[2]产值及收款计划（2026）'!AB:AB)</f>
        <v>0</v>
      </c>
      <c r="AC241" s="256" cm="1">
        <f t="array" aca="1" ref="AC241" ca="1">_xlfn.XLOOKUP($A241&amp;$B241,'[2]产值及收款计划（2026）'!$A:$A&amp;'[2]产值及收款计划（2026）'!$B:$B,'[2]产值及收款计划（2026）'!AC:AC)</f>
        <v>0</v>
      </c>
      <c r="AD241" s="256" cm="1">
        <f t="array" aca="1" ref="AD241" ca="1">_xlfn.XLOOKUP($A241&amp;$B241,'[2]产值及收款计划（2026）'!$A:$A&amp;'[2]产值及收款计划（2026）'!$B:$B,'[2]产值及收款计划（2026）'!AD:AD)</f>
        <v>0</v>
      </c>
      <c r="AE241" s="256" cm="1">
        <f t="array" aca="1" ref="AE241" ca="1">_xlfn.XLOOKUP($A241&amp;$B241,'[2]产值及收款计划（2026）'!$A:$A&amp;'[2]产值及收款计划（2026）'!$B:$B,'[2]产值及收款计划（2026）'!AE:AE)</f>
        <v>0</v>
      </c>
      <c r="AF241" s="256" cm="1">
        <f t="array" aca="1" ref="AF241" ca="1">_xlfn.XLOOKUP($A241&amp;$B241,'[2]产值及收款计划（2026）'!$A:$A&amp;'[2]产值及收款计划（2026）'!$B:$B,'[2]产值及收款计划（2026）'!AF:AF)</f>
        <v>1.2375</v>
      </c>
      <c r="AG241" s="256" cm="1">
        <f t="array" aca="1" ref="AG241" ca="1">_xlfn.XLOOKUP($A241&amp;$B241,'[2]产值及收款计划（2026）'!$A:$A&amp;'[2]产值及收款计划（2026）'!$B:$B,'[2]产值及收款计划（2026）'!AG:AG)</f>
        <v>0</v>
      </c>
      <c r="AH241" s="256" cm="1">
        <f t="array" aca="1" ref="AH241" ca="1">_xlfn.XLOOKUP($A241&amp;$B241,'[2]产值及收款计划（2026）'!$A:$A&amp;'[2]产值及收款计划（2026）'!$B:$B,'[2]产值及收款计划（2026）'!AH:AH)</f>
        <v>0</v>
      </c>
      <c r="AI241" s="256" cm="1">
        <f t="array" aca="1" ref="AI241" ca="1">_xlfn.XLOOKUP($A241&amp;$B241,'[2]产值及收款计划（2026）'!$A:$A&amp;'[2]产值及收款计划（2026）'!$B:$B,'[2]产值及收款计划（2026）'!AI:AI)</f>
        <v>0</v>
      </c>
      <c r="AJ241" s="256" cm="1">
        <f t="array" aca="1" ref="AJ241" ca="1">_xlfn.XLOOKUP($A241&amp;$B241,'[2]产值及收款计划（2026）'!$A:$A&amp;'[2]产值及收款计划（2026）'!$B:$B,'[2]产值及收款计划（2026）'!AJ:AJ)</f>
        <v>0</v>
      </c>
      <c r="AK241" s="256" cm="1">
        <f t="array" aca="1" ref="AK241" ca="1">_xlfn.XLOOKUP($A241&amp;$B241,'[2]产值及收款计划（2026）'!$A:$A&amp;'[2]产值及收款计划（2026）'!$B:$B,'[2]产值及收款计划（2026）'!AK:AK)</f>
        <v>0</v>
      </c>
      <c r="AL241" s="256" cm="1">
        <f t="array" aca="1" ref="AL241" ca="1">_xlfn.XLOOKUP($A241&amp;$B241,'[2]产值及收款计划（2026）'!$A:$A&amp;'[2]产值及收款计划（2026）'!$B:$B,'[2]产值及收款计划（2026）'!AL:AL)</f>
        <v>0</v>
      </c>
      <c r="AM241" s="263" t="e" cm="1">
        <f t="array" aca="1" ref="AM241" ca="1">_xlfn.LET(_xlpm.勾选月份状态数组,TRANSPOSE('PPT(12-15页）-TOP10'!$A$3:$A$14),_xlpm.选择数据区,IF('PPT(12-15页）-TOP10'!$E$3="收款",$BA241:$BL241,$AA241:$AL241),SUM(_xlfn._xlws.FILTER(_xlpm.选择数据区,_xlpm.勾选月份状态数组,"")))</f>
        <v>#NAME?</v>
      </c>
      <c r="AN241" s="256" t="e" cm="1">
        <f t="array" aca="1" ref="AN241" ca="1">_xlfn.LET(_xlpm.勾选月份状态数组,TRANSPOSE('PPT(12-15页）-TOP10'!$A$3:$A$14),_xlpm.选择数据区,IF('PPT(12-15页）-TOP10'!$E$3="收款",$DA241:$DL241,$CA241:$CL241),SUM(_xlfn._xlws.FILTER(_xlpm.选择数据区,_xlpm.勾选月份状态数组,"")))</f>
        <v>#NAME?</v>
      </c>
      <c r="AO241" s="256">
        <f ca="1">SUM(CA241:CC241)+SUM(AD241:AL241)</f>
        <v>1.2375</v>
      </c>
      <c r="AP241" s="256"/>
      <c r="AQ241" s="256"/>
      <c r="AR241" s="256"/>
      <c r="AS241" s="256" cm="1">
        <f t="array" aca="1" ref="AS241" ca="1">_xlfn.XLOOKUP($A241&amp;$B241,'[2]产值及收款计划（2026）'!$A:$A&amp;'[2]产值及收款计划（2026）'!$B:$B,'[2]产值及收款计划（2026）'!AS:AS)</f>
        <v>0</v>
      </c>
      <c r="AT241" s="256" cm="1">
        <f t="array" aca="1" ref="AT241" ca="1">_xlfn.XLOOKUP($A241&amp;$B241,'[2]产值及收款计划（2026）'!$A:$A&amp;'[2]产值及收款计划（2026）'!$B:$B,'[2]产值及收款计划（2026）'!AT:AT)</f>
        <v>0</v>
      </c>
      <c r="AU241" s="256" cm="1">
        <f t="array" aca="1" ref="AU241" ca="1">_xlfn.XLOOKUP($A241&amp;$B241,'[2]产值及收款计划（2026）'!$A:$A&amp;'[2]产值及收款计划（2026）'!$B:$B,'[2]产值及收款计划（2026）'!AU:AU)</f>
        <v>0</v>
      </c>
      <c r="AV241" s="256" cm="1">
        <f t="array" aca="1" ref="AV241" ca="1">_xlfn.XLOOKUP($A241&amp;$B241,'[2]产值及收款计划（2026）'!$A:$A&amp;'[2]产值及收款计划（2026）'!$B:$B,'[2]产值及收款计划（2026）'!AV:AV)</f>
        <v>0</v>
      </c>
      <c r="AW241" s="256" cm="1">
        <f t="array" aca="1" ref="AW241" ca="1">_xlfn.XLOOKUP($A241&amp;$B241,'[2]产值及收款计划（2026）'!$A:$A&amp;'[2]产值及收款计划（2026）'!$B:$B,'[2]产值及收款计划（2026）'!AW:AW)</f>
        <v>14.85</v>
      </c>
      <c r="AX241" s="256" cm="1">
        <f t="array" aca="1" ref="AX241" ca="1">_xlfn.XLOOKUP($A241&amp;$B241,'[2]产值及收款计划（2026）'!$A:$A&amp;'[2]产值及收款计划（2026）'!$B:$B,'[2]产值及收款计划（2026）'!AX:AX)</f>
        <v>0</v>
      </c>
      <c r="AY241" s="256" cm="1">
        <f t="array" aca="1" ref="AY241" ca="1">_xlfn.XLOOKUP($A241&amp;$B241,'[2]产值及收款计划（2026）'!$A:$A&amp;'[2]产值及收款计划（2026）'!$B:$B,'[2]产值及收款计划（2026）'!AY:AY)</f>
        <v>9.9</v>
      </c>
      <c r="AZ241" s="256" cm="1">
        <f t="array" aca="1" ref="AZ241" ca="1">_xlfn.XLOOKUP($A241&amp;$B241,'[2]产值及收款计划（2026）'!$A:$A&amp;'[2]产值及收款计划（2026）'!$B:$B,'[2]产值及收款计划（2026）'!AZ:AZ)</f>
        <v>8.6624999999999996</v>
      </c>
      <c r="BA241" s="256" cm="1">
        <f t="array" aca="1" ref="BA241" ca="1">_xlfn.XLOOKUP($A241&amp;$B241,'[2]产值及收款计划（2026）'!$A:$A&amp;'[2]产值及收款计划（2026）'!$B:$B,'[2]产值及收款计划（2026）'!BA:BA)</f>
        <v>0</v>
      </c>
      <c r="BB241" s="256" cm="1">
        <f t="array" aca="1" ref="BB241" ca="1">_xlfn.XLOOKUP($A241&amp;$B241,'[2]产值及收款计划（2026）'!$A:$A&amp;'[2]产值及收款计划（2026）'!$B:$B,'[2]产值及收款计划（2026）'!BB:BB)</f>
        <v>0</v>
      </c>
      <c r="BC241" s="256" cm="1">
        <f t="array" aca="1" ref="BC241" ca="1">_xlfn.XLOOKUP($A241&amp;$B241,'[2]产值及收款计划（2026）'!$A:$A&amp;'[2]产值及收款计划（2026）'!$B:$B,'[2]产值及收款计划（2026）'!BC:BC)</f>
        <v>0</v>
      </c>
      <c r="BD241" s="256" cm="1">
        <f t="array" aca="1" ref="BD241" ca="1">_xlfn.XLOOKUP($A241&amp;$B241,'[2]产值及收款计划（2026）'!$A:$A&amp;'[2]产值及收款计划（2026）'!$B:$B,'[2]产值及收款计划（2026）'!BD:BD)</f>
        <v>8.6624999999999996</v>
      </c>
      <c r="BE241" s="256" cm="1">
        <f t="array" aca="1" ref="BE241" ca="1">_xlfn.XLOOKUP($A241&amp;$B241,'[2]产值及收款计划（2026）'!$A:$A&amp;'[2]产值及收款计划（2026）'!$B:$B,'[2]产值及收款计划（2026）'!BE:BE)</f>
        <v>0</v>
      </c>
      <c r="BF241" s="256" cm="1">
        <f t="array" aca="1" ref="BF241" ca="1">_xlfn.XLOOKUP($A241&amp;$B241,'[2]产值及收款计划（2026）'!$A:$A&amp;'[2]产值及收款计划（2026）'!$B:$B,'[2]产值及收款计划（2026）'!BF:BF)</f>
        <v>0</v>
      </c>
      <c r="BG241" s="256" cm="1">
        <f t="array" aca="1" ref="BG241" ca="1">_xlfn.XLOOKUP($A241&amp;$B241,'[2]产值及收款计划（2026）'!$A:$A&amp;'[2]产值及收款计划（2026）'!$B:$B,'[2]产值及收款计划（2026）'!BG:BG)</f>
        <v>0</v>
      </c>
      <c r="BH241" s="256" cm="1">
        <f t="array" aca="1" ref="BH241" ca="1">_xlfn.XLOOKUP($A241&amp;$B241,'[2]产值及收款计划（2026）'!$A:$A&amp;'[2]产值及收款计划（2026）'!$B:$B,'[2]产值及收款计划（2026）'!BH:BH)</f>
        <v>0</v>
      </c>
      <c r="BI241" s="256" cm="1">
        <f t="array" aca="1" ref="BI241" ca="1">_xlfn.XLOOKUP($A241&amp;$B241,'[2]产值及收款计划（2026）'!$A:$A&amp;'[2]产值及收款计划（2026）'!$B:$B,'[2]产值及收款计划（2026）'!BI:BI)</f>
        <v>0</v>
      </c>
      <c r="BJ241" s="256" cm="1">
        <f t="array" aca="1" ref="BJ241" ca="1">_xlfn.XLOOKUP($A241&amp;$B241,'[2]产值及收款计划（2026）'!$A:$A&amp;'[2]产值及收款计划（2026）'!$B:$B,'[2]产值及收款计划（2026）'!BJ:BJ)</f>
        <v>0</v>
      </c>
      <c r="BK241" s="256" cm="1">
        <f t="array" aca="1" ref="BK241" ca="1">_xlfn.XLOOKUP($A241&amp;$B241,'[2]产值及收款计划（2026）'!$A:$A&amp;'[2]产值及收款计划（2026）'!$B:$B,'[2]产值及收款计划（2026）'!BK:BK)</f>
        <v>0</v>
      </c>
      <c r="BL241" s="256" cm="1">
        <f t="array" aca="1" ref="BL241" ca="1">_xlfn.XLOOKUP($A241&amp;$B241,'[2]产值及收款计划（2026）'!$A:$A&amp;'[2]产值及收款计划（2026）'!$B:$B,'[2]产值及收款计划（2026）'!BL:BL)</f>
        <v>0</v>
      </c>
      <c r="BM241" s="256"/>
      <c r="BN241" s="256"/>
      <c r="BO241" s="256"/>
      <c r="BP241" s="256"/>
      <c r="BQ241" s="255" t="str" cm="1">
        <f t="array" aca="1" ref="BQ241" ca="1">_xlfn.XLOOKUP($A241&amp;$B241,'[2]产值及收款计划（2026）'!$A:$A&amp;'[2]产值及收款计划（2026）'!$B:$B,'[2]产值及收款计划（2026）'!BQ:BQ)</f>
        <v>上海城建智慧城市运营管理有限公司</v>
      </c>
      <c r="BR241" s="256" cm="1">
        <f t="array" aca="1" ref="BR241" ca="1">_xlfn.XLOOKUP($A241&amp;$B241,'[2]产值及收款计划（2026）'!$A:$A&amp;'[2]产值及收款计划（2026）'!$B:$B,'[2]产值及收款计划（2026）'!BR:BR)</f>
        <v>0</v>
      </c>
      <c r="CA241" s="256" cm="1">
        <f t="array" aca="1" ref="CA241" ca="1">_xlfn.XLOOKUP($A241&amp;$B241,'[2]产值及收款计划（2026）'!$A:$A&amp;'[2]产值及收款计划（2026）'!$B:$B,'[2]产值及收款计划（2026）'!CA:CA)</f>
        <v>0</v>
      </c>
      <c r="CB241" s="256" cm="1">
        <f t="array" aca="1" ref="CB241" ca="1">_xlfn.XLOOKUP($A241&amp;$B241,'[2]产值及收款计划（2026）'!$A:$A&amp;'[2]产值及收款计划（2026）'!$B:$B,'[2]产值及收款计划（2026）'!CB:CB)</f>
        <v>0</v>
      </c>
      <c r="CC241" s="256" cm="1">
        <f t="array" aca="1" ref="CC241" ca="1">_xlfn.XLOOKUP($A241&amp;$B241,'[2]产值及收款计划（2026）'!$A:$A&amp;'[2]产值及收款计划（2026）'!$B:$B,'[2]产值及收款计划（2026）'!CC:CC)</f>
        <v>0</v>
      </c>
      <c r="CD241" s="256" cm="1">
        <f t="array" aca="1" ref="CD241" ca="1">_xlfn.XLOOKUP($A241&amp;$B241,'[2]产值及收款计划（2026）'!$A:$A&amp;'[2]产值及收款计划（2026）'!$B:$B,'[2]产值及收款计划（2026）'!CD:CD)</f>
        <v>0</v>
      </c>
      <c r="CE241" s="256" cm="1">
        <f t="array" aca="1" ref="CE241" ca="1">_xlfn.XLOOKUP($A241&amp;$B241,'[2]产值及收款计划（2026）'!$A:$A&amp;'[2]产值及收款计划（2026）'!$B:$B,'[2]产值及收款计划（2026）'!CE:CE)</f>
        <v>0</v>
      </c>
      <c r="CF241" s="256" cm="1">
        <f t="array" aca="1" ref="CF241" ca="1">_xlfn.XLOOKUP($A241&amp;$B241,'[2]产值及收款计划（2026）'!$A:$A&amp;'[2]产值及收款计划（2026）'!$B:$B,'[2]产值及收款计划（2026）'!CF:CF)</f>
        <v>0</v>
      </c>
      <c r="CG241" s="256" cm="1">
        <f t="array" aca="1" ref="CG241" ca="1">_xlfn.XLOOKUP($A241&amp;$B241,'[2]产值及收款计划（2026）'!$A:$A&amp;'[2]产值及收款计划（2026）'!$B:$B,'[2]产值及收款计划（2026）'!CG:CG)</f>
        <v>0</v>
      </c>
      <c r="CH241" s="256" cm="1">
        <f t="array" aca="1" ref="CH241" ca="1">_xlfn.XLOOKUP($A241&amp;$B241,'[2]产值及收款计划（2026）'!$A:$A&amp;'[2]产值及收款计划（2026）'!$B:$B,'[2]产值及收款计划（2026）'!CH:CH)</f>
        <v>0</v>
      </c>
      <c r="CI241" s="256" cm="1">
        <f t="array" aca="1" ref="CI241" ca="1">_xlfn.XLOOKUP($A241&amp;$B241,'[2]产值及收款计划（2026）'!$A:$A&amp;'[2]产值及收款计划（2026）'!$B:$B,'[2]产值及收款计划（2026）'!CI:CI)</f>
        <v>0</v>
      </c>
      <c r="CJ241" s="256" cm="1">
        <f t="array" aca="1" ref="CJ241" ca="1">_xlfn.XLOOKUP($A241&amp;$B241,'[2]产值及收款计划（2026）'!$A:$A&amp;'[2]产值及收款计划（2026）'!$B:$B,'[2]产值及收款计划（2026）'!CJ:CJ)</f>
        <v>0</v>
      </c>
      <c r="CK241" s="256" cm="1">
        <f t="array" aca="1" ref="CK241" ca="1">_xlfn.XLOOKUP($A241&amp;$B241,'[2]产值及收款计划（2026）'!$A:$A&amp;'[2]产值及收款计划（2026）'!$B:$B,'[2]产值及收款计划（2026）'!CK:CK)</f>
        <v>0</v>
      </c>
      <c r="CL241" s="256" cm="1">
        <f t="array" aca="1" ref="CL241" ca="1">_xlfn.XLOOKUP($A241&amp;$B241,'[2]产值及收款计划（2026）'!$A:$A&amp;'[2]产值及收款计划（2026）'!$B:$B,'[2]产值及收款计划（2026）'!CL:CL)</f>
        <v>0</v>
      </c>
      <c r="DA241" s="256" cm="1">
        <f t="array" aca="1" ref="DA241" ca="1">_xlfn.XLOOKUP($A241&amp;$B241,'[2]产值及收款计划（2026）'!$A:$A&amp;'[2]产值及收款计划（2026）'!$B:$B,'[2]产值及收款计划（2026）'!DA:DA)</f>
        <v>0</v>
      </c>
      <c r="DB241" s="256" cm="1">
        <f t="array" aca="1" ref="DB241" ca="1">_xlfn.XLOOKUP($A241&amp;$B241,'[2]产值及收款计划（2026）'!$A:$A&amp;'[2]产值及收款计划（2026）'!$B:$B,'[2]产值及收款计划（2026）'!DB:DB)</f>
        <v>0</v>
      </c>
      <c r="DC241" s="256" cm="1">
        <f t="array" aca="1" ref="DC241" ca="1">_xlfn.XLOOKUP($A241&amp;$B241,'[2]产值及收款计划（2026）'!$A:$A&amp;'[2]产值及收款计划（2026）'!$B:$B,'[2]产值及收款计划（2026）'!DC:DC)</f>
        <v>0</v>
      </c>
      <c r="DD241" s="256" cm="1">
        <f t="array" aca="1" ref="DD241" ca="1">_xlfn.XLOOKUP($A241&amp;$B241,'[2]产值及收款计划（2026）'!$A:$A&amp;'[2]产值及收款计划（2026）'!$B:$B,'[2]产值及收款计划（2026）'!DD:DD)</f>
        <v>0</v>
      </c>
      <c r="DE241" s="256" cm="1">
        <f t="array" aca="1" ref="DE241" ca="1">_xlfn.XLOOKUP($A241&amp;$B241,'[2]产值及收款计划（2026）'!$A:$A&amp;'[2]产值及收款计划（2026）'!$B:$B,'[2]产值及收款计划（2026）'!DE:DE)</f>
        <v>0</v>
      </c>
      <c r="DF241" s="256" cm="1">
        <f t="array" aca="1" ref="DF241" ca="1">_xlfn.XLOOKUP($A241&amp;$B241,'[2]产值及收款计划（2026）'!$A:$A&amp;'[2]产值及收款计划（2026）'!$B:$B,'[2]产值及收款计划（2026）'!DF:DF)</f>
        <v>0</v>
      </c>
      <c r="DG241" s="256" cm="1">
        <f t="array" aca="1" ref="DG241" ca="1">_xlfn.XLOOKUP($A241&amp;$B241,'[2]产值及收款计划（2026）'!$A:$A&amp;'[2]产值及收款计划（2026）'!$B:$B,'[2]产值及收款计划（2026）'!DG:DG)</f>
        <v>0</v>
      </c>
      <c r="DH241" s="256" cm="1">
        <f t="array" aca="1" ref="DH241" ca="1">_xlfn.XLOOKUP($A241&amp;$B241,'[2]产值及收款计划（2026）'!$A:$A&amp;'[2]产值及收款计划（2026）'!$B:$B,'[2]产值及收款计划（2026）'!DH:DH)</f>
        <v>0</v>
      </c>
      <c r="DI241" s="256" cm="1">
        <f t="array" aca="1" ref="DI241" ca="1">_xlfn.XLOOKUP($A241&amp;$B241,'[2]产值及收款计划（2026）'!$A:$A&amp;'[2]产值及收款计划（2026）'!$B:$B,'[2]产值及收款计划（2026）'!DI:DI)</f>
        <v>0</v>
      </c>
      <c r="DJ241" s="256" cm="1">
        <f t="array" aca="1" ref="DJ241" ca="1">_xlfn.XLOOKUP($A241&amp;$B241,'[2]产值及收款计划（2026）'!$A:$A&amp;'[2]产值及收款计划（2026）'!$B:$B,'[2]产值及收款计划（2026）'!DJ:DJ)</f>
        <v>0</v>
      </c>
      <c r="DK241" s="256" cm="1">
        <f t="array" aca="1" ref="DK241" ca="1">_xlfn.XLOOKUP($A241&amp;$B241,'[2]产值及收款计划（2026）'!$A:$A&amp;'[2]产值及收款计划（2026）'!$B:$B,'[2]产值及收款计划（2026）'!DK:DK)</f>
        <v>0</v>
      </c>
      <c r="DL241" s="256" cm="1">
        <f t="array" aca="1" ref="DL241" ca="1">_xlfn.XLOOKUP($A241&amp;$B241,'[2]产值及收款计划（2026）'!$A:$A&amp;'[2]产值及收款计划（2026）'!$B:$B,'[2]产值及收款计划（2026）'!DL:DL)</f>
        <v>0</v>
      </c>
      <c r="DM241" s="264"/>
      <c r="DN241" s="250"/>
    </row>
    <row r="242" spans="1:118" ht="40.5" x14ac:dyDescent="0.15">
      <c r="A242" s="254">
        <f t="shared" ca="1" si="15"/>
        <v>61</v>
      </c>
      <c r="B242" s="254" t="s">
        <v>26</v>
      </c>
      <c r="C242" s="255" t="str" cm="1">
        <f t="array" aca="1" ref="C242" ca="1">_xlfn.XLOOKUP($A242&amp;$B242,'[2]产值及收款计划（2026）'!$A:$A&amp;'[2]产值及收款计划（2026）'!$B:$B,'[2]产值及收款计划（2026）'!C:C)</f>
        <v>ZHT2024120600153</v>
      </c>
      <c r="D242" s="256" t="str" cm="1">
        <f t="array" aca="1" ref="D242" ca="1">_xlfn.XLOOKUP($A242&amp;$B242,'[2]产值及收款计划（2026）'!$A:$A&amp;'[2]产值及收款计划（2026）'!$B:$B,'[2]产值及收款计划（2026）'!D:D)</f>
        <v>深圳机场充电桩运维服务项目合同</v>
      </c>
      <c r="E242" s="256" cm="1">
        <f t="array" aca="1" ref="E242" ca="1">_xlfn.XLOOKUP($A242&amp;$B242,'[2]产值及收款计划（2026）'!$A:$A&amp;'[2]产值及收款计划（2026）'!$B:$B,'[2]产值及收款计划（2026）'!E:E)</f>
        <v>1380</v>
      </c>
      <c r="F242" s="256" cm="1">
        <f t="array" aca="1" ref="F242" ca="1">_xlfn.XLOOKUP($A242&amp;$B242,'[2]产值及收款计划（2026）'!$A:$A&amp;'[2]产值及收款计划（2026）'!$B:$B,'[2]产值及收款计划（2026）'!F:F)</f>
        <v>1380</v>
      </c>
      <c r="G242" s="256" cm="1">
        <f t="array" aca="1" ref="G242" ca="1">_xlfn.XLOOKUP($A242&amp;$B242,'[2]产值及收款计划（2026）'!$A:$A&amp;'[2]产值及收款计划（2026）'!$B:$B,'[2]产值及收款计划（2026）'!G:G)</f>
        <v>1380</v>
      </c>
      <c r="H242" s="256" cm="1">
        <f t="array" aca="1" ref="H242" ca="1">_xlfn.XLOOKUP($A242&amp;$B242,'[2]产值及收款计划（2026）'!$A:$A&amp;'[2]产值及收款计划（2026）'!$B:$B,'[2]产值及收款计划（2026）'!H:H)</f>
        <v>121</v>
      </c>
      <c r="I242" s="257" cm="1">
        <f t="array" aca="1" ref="I242" ca="1">_xlfn.XLOOKUP($A242&amp;$B242,'[2]产值及收款计划（2026）'!$A:$A&amp;'[2]产值及收款计划（2026）'!$B:$B,'[2]产值及收款计划（2026）'!I:I)</f>
        <v>8.7681159420289895E-2</v>
      </c>
      <c r="J242" s="258" cm="1">
        <f t="array" aca="1" ref="J242" ca="1">_xlfn.XLOOKUP($A242&amp;$B242,'[2]产值及收款计划（2026）'!$A:$A&amp;'[2]产值及收款计划（2026）'!$B:$B,'[2]产值及收款计划（2026）'!J:J)</f>
        <v>0.06</v>
      </c>
      <c r="K242" s="256" cm="1">
        <f t="array" aca="1" ref="K242" ca="1">_xlfn.XLOOKUP($A242&amp;$B242,'[2]产值及收款计划（2026）'!$A:$A&amp;'[2]产值及收款计划（2026）'!$B:$B,'[2]产值及收款计划（2026）'!K:K)</f>
        <v>0</v>
      </c>
      <c r="L242" s="256" cm="1">
        <f t="array" aca="1" ref="L242" ca="1">_xlfn.XLOOKUP($A242&amp;$B242,'[2]产值及收款计划（2026）'!$A:$A&amp;'[2]产值及收款计划（2026）'!$B:$B,'[2]产值及收款计划（2026）'!L:L)</f>
        <v>0</v>
      </c>
      <c r="M242" s="256" t="str" cm="1">
        <f t="array" aca="1" ref="M242" ca="1">_xlfn.XLOOKUP($A242&amp;$B242,'[2]产值及收款计划（2026）'!$A:$A&amp;'[2]产值及收款计划（2026）'!$B:$B,'[2]产值及收款计划（2026）'!M:M)</f>
        <v>主导</v>
      </c>
      <c r="N242" s="256" t="str" cm="1">
        <f t="array" aca="1" ref="N242" ca="1">_xlfn.XLOOKUP($A242&amp;$B242,'[2]产值及收款计划（2026）'!$A:$A&amp;'[2]产值及收款计划（2026）'!$B:$B,'[2]产值及收款计划（2026）'!N:N)</f>
        <v>邱枫团队</v>
      </c>
      <c r="O242" s="256" t="str" cm="1">
        <f t="array" aca="1" ref="O242" ca="1">_xlfn.XLOOKUP($A242&amp;$B242,'[2]产值及收款计划（2026）'!$A:$A&amp;'[2]产值及收款计划（2026）'!$B:$B,'[2]产值及收款计划（2026）'!O:O)</f>
        <v>邱枫</v>
      </c>
      <c r="P242" s="255" t="str" cm="1">
        <f t="array" aca="1" ref="P242" ca="1">_xlfn.XLOOKUP($A242&amp;$B242,'[2]产值及收款计划（2026）'!$A:$A&amp;'[2]产值及收款计划（2026）'!$B:$B,'[2]产值及收款计划（2026）'!P:P)</f>
        <v>在建</v>
      </c>
      <c r="Q242" s="256" cm="1">
        <f t="array" aca="1" ref="Q242" ca="1">_xlfn.XLOOKUP($A242&amp;$B242,'[2]产值及收款计划（2026）'!$A:$A&amp;'[2]产值及收款计划（2026）'!$B:$B,'[2]产值及收款计划（2026）'!Q:Q)</f>
        <v>0</v>
      </c>
      <c r="R242" s="256" cm="1">
        <f t="array" aca="1" ref="R242" ca="1">_xlfn.XLOOKUP($A242&amp;$B242,'[2]产值及收款计划（2026）'!$A:$A&amp;'[2]产值及收款计划（2026）'!$B:$B,'[2]产值及收款计划（2026）'!R:R)</f>
        <v>0</v>
      </c>
      <c r="S242" s="256" cm="1">
        <f t="array" aca="1" ref="S242" ca="1">_xlfn.XLOOKUP($A242&amp;$B242,'[2]产值及收款计划（2026）'!$A:$A&amp;'[2]产值及收款计划（2026）'!$B:$B,'[2]产值及收款计划（2026）'!S:S)</f>
        <v>0</v>
      </c>
      <c r="T242" s="256" cm="1">
        <f t="array" aca="1" ref="T242" ca="1">_xlfn.XLOOKUP($A242&amp;$B242,'[2]产值及收款计划（2026）'!$A:$A&amp;'[2]产值及收款计划（2026）'!$B:$B,'[2]产值及收款计划（2026）'!T:T)</f>
        <v>414</v>
      </c>
      <c r="U242" s="256" cm="1">
        <f t="array" aca="1" ref="U242" ca="1">_xlfn.XLOOKUP($A242&amp;$B242,'[2]产值及收款计划（2026）'!$A:$A&amp;'[2]产值及收款计划（2026）'!$B:$B,'[2]产值及收款计划（2026）'!U:U)</f>
        <v>0</v>
      </c>
      <c r="V242" s="256" cm="1">
        <f t="array" aca="1" ref="V242" ca="1">_xlfn.XLOOKUP($A242&amp;$B242,'[2]产值及收款计划（2026）'!$A:$A&amp;'[2]产值及收款计划（2026）'!$B:$B,'[2]产值及收款计划（2026）'!V:V)</f>
        <v>966</v>
      </c>
      <c r="W242" s="256" cm="1">
        <f t="array" aca="1" ref="W242" ca="1">_xlfn.XLOOKUP($A242&amp;$B242,'[2]产值及收款计划（2026）'!$A:$A&amp;'[2]产值及收款计划（2026）'!$B:$B,'[2]产值及收款计划（2026）'!W:W)</f>
        <v>0</v>
      </c>
      <c r="X242" s="256" cm="1">
        <f t="array" aca="1" ref="X242" ca="1">_xlfn.XLOOKUP($A242&amp;$B242,'[2]产值及收款计划（2026）'!$A:$A&amp;'[2]产值及收款计划（2026）'!$B:$B,'[2]产值及收款计划（2026）'!X:X)</f>
        <v>0</v>
      </c>
      <c r="Y242" s="256" cm="1">
        <f t="array" aca="1" ref="Y242" ca="1">_xlfn.XLOOKUP($A242&amp;$B242,'[2]产值及收款计划（2026）'!$A:$A&amp;'[2]产值及收款计划（2026）'!$B:$B,'[2]产值及收款计划（2026）'!Y:Y)</f>
        <v>0</v>
      </c>
      <c r="Z242" s="256" cm="1">
        <f t="array" aca="1" ref="Z242" ca="1">_xlfn.XLOOKUP($A242&amp;$B242,'[2]产值及收款计划（2026）'!$A:$A&amp;'[2]产值及收款计划（2026）'!$B:$B,'[2]产值及收款计划（2026）'!Z:Z)</f>
        <v>0</v>
      </c>
      <c r="AA242" s="256" cm="1">
        <f t="array" aca="1" ref="AA242" ca="1">_xlfn.XLOOKUP($A242&amp;$B242,'[2]产值及收款计划（2026）'!$A:$A&amp;'[2]产值及收款计划（2026）'!$B:$B,'[2]产值及收款计划（2026）'!AA:AA)</f>
        <v>0</v>
      </c>
      <c r="AB242" s="256" cm="1">
        <f t="array" aca="1" ref="AB242" ca="1">_xlfn.XLOOKUP($A242&amp;$B242,'[2]产值及收款计划（2026）'!$A:$A&amp;'[2]产值及收款计划（2026）'!$B:$B,'[2]产值及收款计划（2026）'!AB:AB)</f>
        <v>0</v>
      </c>
      <c r="AC242" s="256" cm="1">
        <f t="array" aca="1" ref="AC242" ca="1">_xlfn.XLOOKUP($A242&amp;$B242,'[2]产值及收款计划（2026）'!$A:$A&amp;'[2]产值及收款计划（2026）'!$B:$B,'[2]产值及收款计划（2026）'!AC:AC)</f>
        <v>0</v>
      </c>
      <c r="AD242" s="256" cm="1">
        <f t="array" aca="1" ref="AD242" ca="1">_xlfn.XLOOKUP($A242&amp;$B242,'[2]产值及收款计划（2026）'!$A:$A&amp;'[2]产值及收款计划（2026）'!$B:$B,'[2]产值及收款计划（2026）'!AD:AD)</f>
        <v>0</v>
      </c>
      <c r="AE242" s="256" cm="1">
        <f t="array" aca="1" ref="AE242" ca="1">_xlfn.XLOOKUP($A242&amp;$B242,'[2]产值及收款计划（2026）'!$A:$A&amp;'[2]产值及收款计划（2026）'!$B:$B,'[2]产值及收款计划（2026）'!AE:AE)</f>
        <v>0</v>
      </c>
      <c r="AF242" s="256" cm="1">
        <f t="array" aca="1" ref="AF242" ca="1">_xlfn.XLOOKUP($A242&amp;$B242,'[2]产值及收款计划（2026）'!$A:$A&amp;'[2]产值及收款计划（2026）'!$B:$B,'[2]产值及收款计划（2026）'!AF:AF)</f>
        <v>0</v>
      </c>
      <c r="AG242" s="256" cm="1">
        <f t="array" aca="1" ref="AG242" ca="1">_xlfn.XLOOKUP($A242&amp;$B242,'[2]产值及收款计划（2026）'!$A:$A&amp;'[2]产值及收款计划（2026）'!$B:$B,'[2]产值及收款计划（2026）'!AG:AG)</f>
        <v>0</v>
      </c>
      <c r="AH242" s="256" cm="1">
        <f t="array" aca="1" ref="AH242" ca="1">_xlfn.XLOOKUP($A242&amp;$B242,'[2]产值及收款计划（2026）'!$A:$A&amp;'[2]产值及收款计划（2026）'!$B:$B,'[2]产值及收款计划（2026）'!AH:AH)</f>
        <v>0</v>
      </c>
      <c r="AI242" s="256" cm="1">
        <f t="array" aca="1" ref="AI242" ca="1">_xlfn.XLOOKUP($A242&amp;$B242,'[2]产值及收款计划（2026）'!$A:$A&amp;'[2]产值及收款计划（2026）'!$B:$B,'[2]产值及收款计划（2026）'!AI:AI)</f>
        <v>0</v>
      </c>
      <c r="AJ242" s="256" cm="1">
        <f t="array" aca="1" ref="AJ242" ca="1">_xlfn.XLOOKUP($A242&amp;$B242,'[2]产值及收款计划（2026）'!$A:$A&amp;'[2]产值及收款计划（2026）'!$B:$B,'[2]产值及收款计划（2026）'!AJ:AJ)</f>
        <v>0</v>
      </c>
      <c r="AK242" s="256" cm="1">
        <f t="array" aca="1" ref="AK242" ca="1">_xlfn.XLOOKUP($A242&amp;$B242,'[2]产值及收款计划（2026）'!$A:$A&amp;'[2]产值及收款计划（2026）'!$B:$B,'[2]产值及收款计划（2026）'!AK:AK)</f>
        <v>0</v>
      </c>
      <c r="AL242" s="256" cm="1">
        <f t="array" aca="1" ref="AL242" ca="1">_xlfn.XLOOKUP($A242&amp;$B242,'[2]产值及收款计划（2026）'!$A:$A&amp;'[2]产值及收款计划（2026）'!$B:$B,'[2]产值及收款计划（2026）'!AL:AL)</f>
        <v>0</v>
      </c>
      <c r="AM242" s="263" t="e" cm="1">
        <f t="array" aca="1" ref="AM242" ca="1">_xlfn.LET(_xlpm.勾选月份状态数组,TRANSPOSE('PPT(12-15页）-TOP10'!$A$3:$A$14),_xlpm.选择数据区,IF('PPT(12-15页）-TOP10'!$E$3="收款",$BA242:$BL242,$AA242:$AL242),SUM(_xlfn._xlws.FILTER(_xlpm.选择数据区,_xlpm.勾选月份状态数组,"")))</f>
        <v>#NAME?</v>
      </c>
      <c r="AN242" s="256" t="e" cm="1">
        <f t="array" aca="1" ref="AN242" ca="1">_xlfn.LET(_xlpm.勾选月份状态数组,TRANSPOSE('PPT(12-15页）-TOP10'!$A$3:$A$14),_xlpm.选择数据区,IF('PPT(12-15页）-TOP10'!$E$3="收款",$DA242:$DL242,$CA242:$CL242),SUM(_xlfn._xlws.FILTER(_xlpm.选择数据区,_xlpm.勾选月份状态数组,"")))</f>
        <v>#NAME?</v>
      </c>
      <c r="AO242" s="256">
        <f ca="1">SUM(CA242:CC242)+SUM(AD242:AL242)</f>
        <v>0</v>
      </c>
      <c r="AP242" s="256"/>
      <c r="AQ242" s="256"/>
      <c r="AR242" s="256"/>
      <c r="AS242" s="256" cm="1">
        <f t="array" aca="1" ref="AS242" ca="1">_xlfn.XLOOKUP($A242&amp;$B242,'[2]产值及收款计划（2026）'!$A:$A&amp;'[2]产值及收款计划（2026）'!$B:$B,'[2]产值及收款计划（2026）'!AS:AS)</f>
        <v>0</v>
      </c>
      <c r="AT242" s="256" cm="1">
        <f t="array" aca="1" ref="AT242" ca="1">_xlfn.XLOOKUP($A242&amp;$B242,'[2]产值及收款计划（2026）'!$A:$A&amp;'[2]产值及收款计划（2026）'!$B:$B,'[2]产值及收款计划（2026）'!AT:AT)</f>
        <v>0</v>
      </c>
      <c r="AU242" s="256" cm="1">
        <f t="array" aca="1" ref="AU242" ca="1">_xlfn.XLOOKUP($A242&amp;$B242,'[2]产值及收款计划（2026）'!$A:$A&amp;'[2]产值及收款计划（2026）'!$B:$B,'[2]产值及收款计划（2026）'!AU:AU)</f>
        <v>0</v>
      </c>
      <c r="AV242" s="256" cm="1">
        <f t="array" aca="1" ref="AV242" ca="1">_xlfn.XLOOKUP($A242&amp;$B242,'[2]产值及收款计划（2026）'!$A:$A&amp;'[2]产值及收款计划（2026）'!$B:$B,'[2]产值及收款计划（2026）'!AV:AV)</f>
        <v>0</v>
      </c>
      <c r="AW242" s="256" cm="1">
        <f t="array" aca="1" ref="AW242" ca="1">_xlfn.XLOOKUP($A242&amp;$B242,'[2]产值及收款计划（2026）'!$A:$A&amp;'[2]产值及收款计划（2026）'!$B:$B,'[2]产值及收款计划（2026）'!AW:AW)</f>
        <v>59.752465000000001</v>
      </c>
      <c r="AX242" s="256" cm="1">
        <f t="array" aca="1" ref="AX242" ca="1">_xlfn.XLOOKUP($A242&amp;$B242,'[2]产值及收款计划（2026）'!$A:$A&amp;'[2]产值及收款计划（2026）'!$B:$B,'[2]产值及收款计划（2026）'!AX:AX)</f>
        <v>78.514331999999996</v>
      </c>
      <c r="AY242" s="256" cm="1">
        <f t="array" aca="1" ref="AY242" ca="1">_xlfn.XLOOKUP($A242&amp;$B242,'[2]产值及收款计划（2026）'!$A:$A&amp;'[2]产值及收款计划（2026）'!$B:$B,'[2]产值及收款计划（2026）'!AY:AY)</f>
        <v>1241.733203</v>
      </c>
      <c r="AZ242" s="256" cm="1">
        <f t="array" aca="1" ref="AZ242" ca="1">_xlfn.XLOOKUP($A242&amp;$B242,'[2]产值及收款计划（2026）'!$A:$A&amp;'[2]产值及收款计划（2026）'!$B:$B,'[2]产值及收款计划（2026）'!AZ:AZ)</f>
        <v>275.733203</v>
      </c>
      <c r="BA242" s="256" cm="1">
        <f t="array" aca="1" ref="BA242" ca="1">_xlfn.XLOOKUP($A242&amp;$B242,'[2]产值及收款计划（2026）'!$A:$A&amp;'[2]产值及收款计划（2026）'!$B:$B,'[2]产值及收款计划（2026）'!BA:BA)</f>
        <v>0</v>
      </c>
      <c r="BB242" s="256" cm="1">
        <f t="array" aca="1" ref="BB242" ca="1">_xlfn.XLOOKUP($A242&amp;$B242,'[2]产值及收款计划（2026）'!$A:$A&amp;'[2]产值及收款计划（2026）'!$B:$B,'[2]产值及收款计划（2026）'!BB:BB)</f>
        <v>0</v>
      </c>
      <c r="BC242" s="256" cm="1">
        <f t="array" aca="1" ref="BC242" ca="1">_xlfn.XLOOKUP($A242&amp;$B242,'[2]产值及收款计划（2026）'!$A:$A&amp;'[2]产值及收款计划（2026）'!$B:$B,'[2]产值及收款计划（2026）'!BC:BC)</f>
        <v>55</v>
      </c>
      <c r="BD242" s="256" cm="1">
        <f t="array" aca="1" ref="BD242" ca="1">_xlfn.XLOOKUP($A242&amp;$B242,'[2]产值及收款计划（2026）'!$A:$A&amp;'[2]产值及收款计划（2026）'!$B:$B,'[2]产值及收款计划（2026）'!BD:BD)</f>
        <v>0</v>
      </c>
      <c r="BE242" s="256" cm="1">
        <f t="array" aca="1" ref="BE242" ca="1">_xlfn.XLOOKUP($A242&amp;$B242,'[2]产值及收款计划（2026）'!$A:$A&amp;'[2]产值及收款计划（2026）'!$B:$B,'[2]产值及收款计划（2026）'!BE:BE)</f>
        <v>55</v>
      </c>
      <c r="BF242" s="256" cm="1">
        <f t="array" aca="1" ref="BF242" ca="1">_xlfn.XLOOKUP($A242&amp;$B242,'[2]产值及收款计划（2026）'!$A:$A&amp;'[2]产值及收款计划（2026）'!$B:$B,'[2]产值及收款计划（2026）'!BF:BF)</f>
        <v>0</v>
      </c>
      <c r="BG242" s="256" cm="1">
        <f t="array" aca="1" ref="BG242" ca="1">_xlfn.XLOOKUP($A242&amp;$B242,'[2]产值及收款计划（2026）'!$A:$A&amp;'[2]产值及收款计划（2026）'!$B:$B,'[2]产值及收款计划（2026）'!BG:BG)</f>
        <v>0</v>
      </c>
      <c r="BH242" s="256" cm="1">
        <f t="array" aca="1" ref="BH242" ca="1">_xlfn.XLOOKUP($A242&amp;$B242,'[2]产值及收款计划（2026）'!$A:$A&amp;'[2]产值及收款计划（2026）'!$B:$B,'[2]产值及收款计划（2026）'!BH:BH)</f>
        <v>0</v>
      </c>
      <c r="BI242" s="256" cm="1">
        <f t="array" aca="1" ref="BI242" ca="1">_xlfn.XLOOKUP($A242&amp;$B242,'[2]产值及收款计划（2026）'!$A:$A&amp;'[2]产值及收款计划（2026）'!$B:$B,'[2]产值及收款计划（2026）'!BI:BI)</f>
        <v>0</v>
      </c>
      <c r="BJ242" s="256" cm="1">
        <f t="array" aca="1" ref="BJ242" ca="1">_xlfn.XLOOKUP($A242&amp;$B242,'[2]产值及收款计划（2026）'!$A:$A&amp;'[2]产值及收款计划（2026）'!$B:$B,'[2]产值及收款计划（2026）'!BJ:BJ)</f>
        <v>0</v>
      </c>
      <c r="BK242" s="256" cm="1">
        <f t="array" aca="1" ref="BK242" ca="1">_xlfn.XLOOKUP($A242&amp;$B242,'[2]产值及收款计划（2026）'!$A:$A&amp;'[2]产值及收款计划（2026）'!$B:$B,'[2]产值及收款计划（2026）'!BK:BK)</f>
        <v>0</v>
      </c>
      <c r="BL242" s="256" cm="1">
        <f t="array" aca="1" ref="BL242" ca="1">_xlfn.XLOOKUP($A242&amp;$B242,'[2]产值及收款计划（2026）'!$A:$A&amp;'[2]产值及收款计划（2026）'!$B:$B,'[2]产值及收款计划（2026）'!BL:BL)</f>
        <v>0</v>
      </c>
      <c r="BM242" s="256"/>
      <c r="BN242" s="256"/>
      <c r="BO242" s="256"/>
      <c r="BP242" s="256"/>
      <c r="BQ242" s="255" t="str" cm="1">
        <f t="array" aca="1" ref="BQ242" ca="1">_xlfn.XLOOKUP($A242&amp;$B242,'[2]产值及收款计划（2026）'!$A:$A&amp;'[2]产值及收款计划（2026）'!$B:$B,'[2]产值及收款计划（2026）'!BQ:BQ)</f>
        <v>人民电器集团有限公司</v>
      </c>
      <c r="BR242" s="256" cm="1">
        <f t="array" aca="1" ref="BR242" ca="1">_xlfn.XLOOKUP($A242&amp;$B242,'[2]产值及收款计划（2026）'!$A:$A&amp;'[2]产值及收款计划（2026）'!$B:$B,'[2]产值及收款计划（2026）'!BR:BR)</f>
        <v>0</v>
      </c>
      <c r="CA242" s="256" cm="1">
        <f t="array" aca="1" ref="CA242" ca="1">_xlfn.XLOOKUP($A242&amp;$B242,'[2]产值及收款计划（2026）'!$A:$A&amp;'[2]产值及收款计划（2026）'!$B:$B,'[2]产值及收款计划（2026）'!CA:CA)</f>
        <v>0</v>
      </c>
      <c r="CB242" s="256" cm="1">
        <f t="array" aca="1" ref="CB242" ca="1">_xlfn.XLOOKUP($A242&amp;$B242,'[2]产值及收款计划（2026）'!$A:$A&amp;'[2]产值及收款计划（2026）'!$B:$B,'[2]产值及收款计划（2026）'!CB:CB)</f>
        <v>0</v>
      </c>
      <c r="CC242" s="256" cm="1">
        <f t="array" aca="1" ref="CC242" ca="1">_xlfn.XLOOKUP($A242&amp;$B242,'[2]产值及收款计划（2026）'!$A:$A&amp;'[2]产值及收款计划（2026）'!$B:$B,'[2]产值及收款计划（2026）'!CC:CC)</f>
        <v>0</v>
      </c>
      <c r="CD242" s="256" cm="1">
        <f t="array" aca="1" ref="CD242" ca="1">_xlfn.XLOOKUP($A242&amp;$B242,'[2]产值及收款计划（2026）'!$A:$A&amp;'[2]产值及收款计划（2026）'!$B:$B,'[2]产值及收款计划（2026）'!CD:CD)</f>
        <v>0</v>
      </c>
      <c r="CE242" s="256" cm="1">
        <f t="array" aca="1" ref="CE242" ca="1">_xlfn.XLOOKUP($A242&amp;$B242,'[2]产值及收款计划（2026）'!$A:$A&amp;'[2]产值及收款计划（2026）'!$B:$B,'[2]产值及收款计划（2026）'!CE:CE)</f>
        <v>0</v>
      </c>
      <c r="CF242" s="256" cm="1">
        <f t="array" aca="1" ref="CF242" ca="1">_xlfn.XLOOKUP($A242&amp;$B242,'[2]产值及收款计划（2026）'!$A:$A&amp;'[2]产值及收款计划（2026）'!$B:$B,'[2]产值及收款计划（2026）'!CF:CF)</f>
        <v>0</v>
      </c>
      <c r="CG242" s="256" cm="1">
        <f t="array" aca="1" ref="CG242" ca="1">_xlfn.XLOOKUP($A242&amp;$B242,'[2]产值及收款计划（2026）'!$A:$A&amp;'[2]产值及收款计划（2026）'!$B:$B,'[2]产值及收款计划（2026）'!CG:CG)</f>
        <v>0</v>
      </c>
      <c r="CH242" s="256" cm="1">
        <f t="array" aca="1" ref="CH242" ca="1">_xlfn.XLOOKUP($A242&amp;$B242,'[2]产值及收款计划（2026）'!$A:$A&amp;'[2]产值及收款计划（2026）'!$B:$B,'[2]产值及收款计划（2026）'!CH:CH)</f>
        <v>0</v>
      </c>
      <c r="CI242" s="256" cm="1">
        <f t="array" aca="1" ref="CI242" ca="1">_xlfn.XLOOKUP($A242&amp;$B242,'[2]产值及收款计划（2026）'!$A:$A&amp;'[2]产值及收款计划（2026）'!$B:$B,'[2]产值及收款计划（2026）'!CI:CI)</f>
        <v>0</v>
      </c>
      <c r="CJ242" s="256" cm="1">
        <f t="array" aca="1" ref="CJ242" ca="1">_xlfn.XLOOKUP($A242&amp;$B242,'[2]产值及收款计划（2026）'!$A:$A&amp;'[2]产值及收款计划（2026）'!$B:$B,'[2]产值及收款计划（2026）'!CJ:CJ)</f>
        <v>0</v>
      </c>
      <c r="CK242" s="256" cm="1">
        <f t="array" aca="1" ref="CK242" ca="1">_xlfn.XLOOKUP($A242&amp;$B242,'[2]产值及收款计划（2026）'!$A:$A&amp;'[2]产值及收款计划（2026）'!$B:$B,'[2]产值及收款计划（2026）'!CK:CK)</f>
        <v>0</v>
      </c>
      <c r="CL242" s="256" cm="1">
        <f t="array" aca="1" ref="CL242" ca="1">_xlfn.XLOOKUP($A242&amp;$B242,'[2]产值及收款计划（2026）'!$A:$A&amp;'[2]产值及收款计划（2026）'!$B:$B,'[2]产值及收款计划（2026）'!CL:CL)</f>
        <v>0</v>
      </c>
      <c r="DA242" s="256" cm="1">
        <f t="array" aca="1" ref="DA242" ca="1">_xlfn.XLOOKUP($A242&amp;$B242,'[2]产值及收款计划（2026）'!$A:$A&amp;'[2]产值及收款计划（2026）'!$B:$B,'[2]产值及收款计划（2026）'!DA:DA)</f>
        <v>78.514331999999996</v>
      </c>
      <c r="DB242" s="256" cm="1">
        <f t="array" aca="1" ref="DB242" ca="1">_xlfn.XLOOKUP($A242&amp;$B242,'[2]产值及收款计划（2026）'!$A:$A&amp;'[2]产值及收款计划（2026）'!$B:$B,'[2]产值及收款计划（2026）'!DB:DB)</f>
        <v>0</v>
      </c>
      <c r="DC242" s="256" cm="1">
        <f t="array" aca="1" ref="DC242" ca="1">_xlfn.XLOOKUP($A242&amp;$B242,'[2]产值及收款计划（2026）'!$A:$A&amp;'[2]产值及收款计划（2026）'!$B:$B,'[2]产值及收款计划（2026）'!DC:DC)</f>
        <v>0</v>
      </c>
      <c r="DD242" s="256" cm="1">
        <f t="array" aca="1" ref="DD242" ca="1">_xlfn.XLOOKUP($A242&amp;$B242,'[2]产值及收款计划（2026）'!$A:$A&amp;'[2]产值及收款计划（2026）'!$B:$B,'[2]产值及收款计划（2026）'!DD:DD)</f>
        <v>0</v>
      </c>
      <c r="DE242" s="256" cm="1">
        <f t="array" aca="1" ref="DE242" ca="1">_xlfn.XLOOKUP($A242&amp;$B242,'[2]产值及收款计划（2026）'!$A:$A&amp;'[2]产值及收款计划（2026）'!$B:$B,'[2]产值及收款计划（2026）'!DE:DE)</f>
        <v>0</v>
      </c>
      <c r="DF242" s="256" cm="1">
        <f t="array" aca="1" ref="DF242" ca="1">_xlfn.XLOOKUP($A242&amp;$B242,'[2]产值及收款计划（2026）'!$A:$A&amp;'[2]产值及收款计划（2026）'!$B:$B,'[2]产值及收款计划（2026）'!DF:DF)</f>
        <v>0</v>
      </c>
      <c r="DG242" s="256" cm="1">
        <f t="array" aca="1" ref="DG242" ca="1">_xlfn.XLOOKUP($A242&amp;$B242,'[2]产值及收款计划（2026）'!$A:$A&amp;'[2]产值及收款计划（2026）'!$B:$B,'[2]产值及收款计划（2026）'!DG:DG)</f>
        <v>0</v>
      </c>
      <c r="DH242" s="256" cm="1">
        <f t="array" aca="1" ref="DH242" ca="1">_xlfn.XLOOKUP($A242&amp;$B242,'[2]产值及收款计划（2026）'!$A:$A&amp;'[2]产值及收款计划（2026）'!$B:$B,'[2]产值及收款计划（2026）'!DH:DH)</f>
        <v>0</v>
      </c>
      <c r="DI242" s="256" cm="1">
        <f t="array" aca="1" ref="DI242" ca="1">_xlfn.XLOOKUP($A242&amp;$B242,'[2]产值及收款计划（2026）'!$A:$A&amp;'[2]产值及收款计划（2026）'!$B:$B,'[2]产值及收款计划（2026）'!DI:DI)</f>
        <v>0</v>
      </c>
      <c r="DJ242" s="256" cm="1">
        <f t="array" aca="1" ref="DJ242" ca="1">_xlfn.XLOOKUP($A242&amp;$B242,'[2]产值及收款计划（2026）'!$A:$A&amp;'[2]产值及收款计划（2026）'!$B:$B,'[2]产值及收款计划（2026）'!DJ:DJ)</f>
        <v>0</v>
      </c>
      <c r="DK242" s="256" cm="1">
        <f t="array" aca="1" ref="DK242" ca="1">_xlfn.XLOOKUP($A242&amp;$B242,'[2]产值及收款计划（2026）'!$A:$A&amp;'[2]产值及收款计划（2026）'!$B:$B,'[2]产值及收款计划（2026）'!DK:DK)</f>
        <v>0</v>
      </c>
      <c r="DL242" s="256" cm="1">
        <f t="array" aca="1" ref="DL242" ca="1">_xlfn.XLOOKUP($A242&amp;$B242,'[2]产值及收款计划（2026）'!$A:$A&amp;'[2]产值及收款计划（2026）'!$B:$B,'[2]产值及收款计划（2026）'!DL:DL)</f>
        <v>0</v>
      </c>
      <c r="DM242" s="264"/>
      <c r="DN242" s="250"/>
    </row>
    <row r="243" spans="1:118" ht="20.25" x14ac:dyDescent="0.15">
      <c r="A243" s="254">
        <f t="shared" ca="1" si="15"/>
        <v>62</v>
      </c>
      <c r="B243" s="254" t="s">
        <v>26</v>
      </c>
      <c r="C243" s="255" t="str" cm="1">
        <f t="array" aca="1" ref="C243" ca="1">_xlfn.XLOOKUP($A243&amp;$B243,'[2]产值及收款计划（2026）'!$A:$A&amp;'[2]产值及收款计划（2026）'!$B:$B,'[2]产值及收款计划（2026）'!C:C)</f>
        <v>ZHT2024122500174</v>
      </c>
      <c r="D243" s="255" t="str" cm="1">
        <f t="array" aca="1" ref="D243" ca="1">_xlfn.XLOOKUP($A243&amp;$B243,'[2]产值及收款计划（2026）'!$A:$A&amp;'[2]产值及收款计划（2026）'!$B:$B,'[2]产值及收款计划（2026）'!D:D)</f>
        <v>城市基础设施智慧巡检管理平台开发服务</v>
      </c>
      <c r="E243" s="256" cm="1">
        <f t="array" aca="1" ref="E243" ca="1">_xlfn.XLOOKUP($A243&amp;$B243,'[2]产值及收款计划（2026）'!$A:$A&amp;'[2]产值及收款计划（2026）'!$B:$B,'[2]产值及收款计划（2026）'!E:E)</f>
        <v>279.97000000000003</v>
      </c>
      <c r="F243" s="256" cm="1">
        <f t="array" aca="1" ref="F243" ca="1">_xlfn.XLOOKUP($A243&amp;$B243,'[2]产值及收款计划（2026）'!$A:$A&amp;'[2]产值及收款计划（2026）'!$B:$B,'[2]产值及收款计划（2026）'!F:F)</f>
        <v>279.97000000000003</v>
      </c>
      <c r="G243" s="256" cm="1">
        <f t="array" aca="1" ref="G243" ca="1">_xlfn.XLOOKUP($A243&amp;$B243,'[2]产值及收款计划（2026）'!$A:$A&amp;'[2]产值及收款计划（2026）'!$B:$B,'[2]产值及收款计划（2026）'!G:G)</f>
        <v>279.97000000000003</v>
      </c>
      <c r="H243" s="256" cm="1">
        <f t="array" aca="1" ref="H243" ca="1">_xlfn.XLOOKUP($A243&amp;$B243,'[2]产值及收款计划（2026）'!$A:$A&amp;'[2]产值及收款计划（2026）'!$B:$B,'[2]产值及收款计划（2026）'!H:H)</f>
        <v>279.97000000000003</v>
      </c>
      <c r="I243" s="257" cm="1">
        <f t="array" aca="1" ref="I243" ca="1">_xlfn.XLOOKUP($A243&amp;$B243,'[2]产值及收款计划（2026）'!$A:$A&amp;'[2]产值及收款计划（2026）'!$B:$B,'[2]产值及收款计划（2026）'!I:I)</f>
        <v>1</v>
      </c>
      <c r="J243" s="258" cm="1">
        <f t="array" aca="1" ref="J243" ca="1">_xlfn.XLOOKUP($A243&amp;$B243,'[2]产值及收款计划（2026）'!$A:$A&amp;'[2]产值及收款计划（2026）'!$B:$B,'[2]产值及收款计划（2026）'!J:J)</f>
        <v>0.06</v>
      </c>
      <c r="K243" s="256" cm="1">
        <f t="array" aca="1" ref="K243" ca="1">_xlfn.XLOOKUP($A243&amp;$B243,'[2]产值及收款计划（2026）'!$A:$A&amp;'[2]产值及收款计划（2026）'!$B:$B,'[2]产值及收款计划（2026）'!K:K)</f>
        <v>0</v>
      </c>
      <c r="L243" s="256" cm="1">
        <f t="array" aca="1" ref="L243" ca="1">_xlfn.XLOOKUP($A243&amp;$B243,'[2]产值及收款计划（2026）'!$A:$A&amp;'[2]产值及收款计划（2026）'!$B:$B,'[2]产值及收款计划（2026）'!L:L)</f>
        <v>0</v>
      </c>
      <c r="M243" s="256" t="str" cm="1">
        <f t="array" aca="1" ref="M243" ca="1">_xlfn.XLOOKUP($A243&amp;$B243,'[2]产值及收款计划（2026）'!$A:$A&amp;'[2]产值及收款计划（2026）'!$B:$B,'[2]产值及收款计划（2026）'!M:M)</f>
        <v>主导</v>
      </c>
      <c r="N243" s="256" t="str" cm="1">
        <f t="array" aca="1" ref="N243" ca="1">_xlfn.XLOOKUP($A243&amp;$B243,'[2]产值及收款计划（2026）'!$A:$A&amp;'[2]产值及收款计划（2026）'!$B:$B,'[2]产值及收款计划（2026）'!N:N)</f>
        <v>贺一玮团队</v>
      </c>
      <c r="O243" s="256" t="str" cm="1">
        <f t="array" aca="1" ref="O243" ca="1">_xlfn.XLOOKUP($A243&amp;$B243,'[2]产值及收款计划（2026）'!$A:$A&amp;'[2]产值及收款计划（2026）'!$B:$B,'[2]产值及收款计划（2026）'!O:O)</f>
        <v>贺一玮</v>
      </c>
      <c r="P243" s="255" t="str" cm="1">
        <f t="array" aca="1" ref="P243" ca="1">_xlfn.XLOOKUP($A243&amp;$B243,'[2]产值及收款计划（2026）'!$A:$A&amp;'[2]产值及收款计划（2026）'!$B:$B,'[2]产值及收款计划（2026）'!P:P)</f>
        <v>25已完结</v>
      </c>
      <c r="Q243" s="256" cm="1">
        <f t="array" aca="1" ref="Q243" ca="1">_xlfn.XLOOKUP($A243&amp;$B243,'[2]产值及收款计划（2026）'!$A:$A&amp;'[2]产值及收款计划（2026）'!$B:$B,'[2]产值及收款计划（2026）'!Q:Q)</f>
        <v>0</v>
      </c>
      <c r="R243" s="256" cm="1">
        <f t="array" aca="1" ref="R243" ca="1">_xlfn.XLOOKUP($A243&amp;$B243,'[2]产值及收款计划（2026）'!$A:$A&amp;'[2]产值及收款计划（2026）'!$B:$B,'[2]产值及收款计划（2026）'!R:R)</f>
        <v>0</v>
      </c>
      <c r="S243" s="256" cm="1">
        <f t="array" aca="1" ref="S243" ca="1">_xlfn.XLOOKUP($A243&amp;$B243,'[2]产值及收款计划（2026）'!$A:$A&amp;'[2]产值及收款计划（2026）'!$B:$B,'[2]产值及收款计划（2026）'!S:S)</f>
        <v>0</v>
      </c>
      <c r="T243" s="256" cm="1">
        <f t="array" aca="1" ref="T243" ca="1">_xlfn.XLOOKUP($A243&amp;$B243,'[2]产值及收款计划（2026）'!$A:$A&amp;'[2]产值及收款计划（2026）'!$B:$B,'[2]产值及收款计划（2026）'!T:T)</f>
        <v>279.97000000000003</v>
      </c>
      <c r="U243" s="256" cm="1">
        <f t="array" aca="1" ref="U243" ca="1">_xlfn.XLOOKUP($A243&amp;$B243,'[2]产值及收款计划（2026）'!$A:$A&amp;'[2]产值及收款计划（2026）'!$B:$B,'[2]产值及收款计划（2026）'!U:U)</f>
        <v>0</v>
      </c>
      <c r="V243" s="256" cm="1">
        <f t="array" aca="1" ref="V243" ca="1">_xlfn.XLOOKUP($A243&amp;$B243,'[2]产值及收款计划（2026）'!$A:$A&amp;'[2]产值及收款计划（2026）'!$B:$B,'[2]产值及收款计划（2026）'!V:V)</f>
        <v>0</v>
      </c>
      <c r="W243" s="256" cm="1">
        <f t="array" aca="1" ref="W243" ca="1">_xlfn.XLOOKUP($A243&amp;$B243,'[2]产值及收款计划（2026）'!$A:$A&amp;'[2]产值及收款计划（2026）'!$B:$B,'[2]产值及收款计划（2026）'!W:W)</f>
        <v>0</v>
      </c>
      <c r="X243" s="256" cm="1">
        <f t="array" aca="1" ref="X243" ca="1">_xlfn.XLOOKUP($A243&amp;$B243,'[2]产值及收款计划（2026）'!$A:$A&amp;'[2]产值及收款计划（2026）'!$B:$B,'[2]产值及收款计划（2026）'!X:X)</f>
        <v>0</v>
      </c>
      <c r="Y243" s="256" cm="1">
        <f t="array" aca="1" ref="Y243" ca="1">_xlfn.XLOOKUP($A243&amp;$B243,'[2]产值及收款计划（2026）'!$A:$A&amp;'[2]产值及收款计划（2026）'!$B:$B,'[2]产值及收款计划（2026）'!Y:Y)</f>
        <v>0</v>
      </c>
      <c r="Z243" s="256" cm="1">
        <f t="array" aca="1" ref="Z243" ca="1">_xlfn.XLOOKUP($A243&amp;$B243,'[2]产值及收款计划（2026）'!$A:$A&amp;'[2]产值及收款计划（2026）'!$B:$B,'[2]产值及收款计划（2026）'!Z:Z)</f>
        <v>0</v>
      </c>
      <c r="AA243" s="256" cm="1">
        <f t="array" aca="1" ref="AA243" ca="1">_xlfn.XLOOKUP($A243&amp;$B243,'[2]产值及收款计划（2026）'!$A:$A&amp;'[2]产值及收款计划（2026）'!$B:$B,'[2]产值及收款计划（2026）'!AA:AA)</f>
        <v>0</v>
      </c>
      <c r="AB243" s="256" cm="1">
        <f t="array" aca="1" ref="AB243" ca="1">_xlfn.XLOOKUP($A243&amp;$B243,'[2]产值及收款计划（2026）'!$A:$A&amp;'[2]产值及收款计划（2026）'!$B:$B,'[2]产值及收款计划（2026）'!AB:AB)</f>
        <v>0</v>
      </c>
      <c r="AC243" s="256" cm="1">
        <f t="array" aca="1" ref="AC243" ca="1">_xlfn.XLOOKUP($A243&amp;$B243,'[2]产值及收款计划（2026）'!$A:$A&amp;'[2]产值及收款计划（2026）'!$B:$B,'[2]产值及收款计划（2026）'!AC:AC)</f>
        <v>0</v>
      </c>
      <c r="AD243" s="256" cm="1">
        <f t="array" aca="1" ref="AD243" ca="1">_xlfn.XLOOKUP($A243&amp;$B243,'[2]产值及收款计划（2026）'!$A:$A&amp;'[2]产值及收款计划（2026）'!$B:$B,'[2]产值及收款计划（2026）'!AD:AD)</f>
        <v>0</v>
      </c>
      <c r="AE243" s="256" cm="1">
        <f t="array" aca="1" ref="AE243" ca="1">_xlfn.XLOOKUP($A243&amp;$B243,'[2]产值及收款计划（2026）'!$A:$A&amp;'[2]产值及收款计划（2026）'!$B:$B,'[2]产值及收款计划（2026）'!AE:AE)</f>
        <v>0</v>
      </c>
      <c r="AF243" s="256" cm="1">
        <f t="array" aca="1" ref="AF243" ca="1">_xlfn.XLOOKUP($A243&amp;$B243,'[2]产值及收款计划（2026）'!$A:$A&amp;'[2]产值及收款计划（2026）'!$B:$B,'[2]产值及收款计划（2026）'!AF:AF)</f>
        <v>0</v>
      </c>
      <c r="AG243" s="256" cm="1">
        <f t="array" aca="1" ref="AG243" ca="1">_xlfn.XLOOKUP($A243&amp;$B243,'[2]产值及收款计划（2026）'!$A:$A&amp;'[2]产值及收款计划（2026）'!$B:$B,'[2]产值及收款计划（2026）'!AG:AG)</f>
        <v>0</v>
      </c>
      <c r="AH243" s="256" cm="1">
        <f t="array" aca="1" ref="AH243" ca="1">_xlfn.XLOOKUP($A243&amp;$B243,'[2]产值及收款计划（2026）'!$A:$A&amp;'[2]产值及收款计划（2026）'!$B:$B,'[2]产值及收款计划（2026）'!AH:AH)</f>
        <v>0</v>
      </c>
      <c r="AI243" s="256" cm="1">
        <f t="array" aca="1" ref="AI243" ca="1">_xlfn.XLOOKUP($A243&amp;$B243,'[2]产值及收款计划（2026）'!$A:$A&amp;'[2]产值及收款计划（2026）'!$B:$B,'[2]产值及收款计划（2026）'!AI:AI)</f>
        <v>0</v>
      </c>
      <c r="AJ243" s="256" cm="1">
        <f t="array" aca="1" ref="AJ243" ca="1">_xlfn.XLOOKUP($A243&amp;$B243,'[2]产值及收款计划（2026）'!$A:$A&amp;'[2]产值及收款计划（2026）'!$B:$B,'[2]产值及收款计划（2026）'!AJ:AJ)</f>
        <v>0</v>
      </c>
      <c r="AK243" s="256" cm="1">
        <f t="array" aca="1" ref="AK243" ca="1">_xlfn.XLOOKUP($A243&amp;$B243,'[2]产值及收款计划（2026）'!$A:$A&amp;'[2]产值及收款计划（2026）'!$B:$B,'[2]产值及收款计划（2026）'!AK:AK)</f>
        <v>0</v>
      </c>
      <c r="AL243" s="256" cm="1">
        <f t="array" aca="1" ref="AL243" ca="1">_xlfn.XLOOKUP($A243&amp;$B243,'[2]产值及收款计划（2026）'!$A:$A&amp;'[2]产值及收款计划（2026）'!$B:$B,'[2]产值及收款计划（2026）'!AL:AL)</f>
        <v>0</v>
      </c>
      <c r="AM243" s="263" t="e" cm="1">
        <f t="array" aca="1" ref="AM243" ca="1">_xlfn.LET(_xlpm.勾选月份状态数组,TRANSPOSE('PPT(12-15页）-TOP10'!$A$3:$A$14),_xlpm.选择数据区,IF('PPT(12-15页）-TOP10'!$E$3="收款",$BA243:$BL243,$AA243:$AL243),SUM(_xlfn._xlws.FILTER(_xlpm.选择数据区,_xlpm.勾选月份状态数组,"")))</f>
        <v>#NAME?</v>
      </c>
      <c r="AN243" s="256" t="e" cm="1">
        <f t="array" aca="1" ref="AN243" ca="1">_xlfn.LET(_xlpm.勾选月份状态数组,TRANSPOSE('PPT(12-15页）-TOP10'!$A$3:$A$14),_xlpm.选择数据区,IF('PPT(12-15页）-TOP10'!$E$3="收款",$DA243:$DL243,$CA243:$CL243),SUM(_xlfn._xlws.FILTER(_xlpm.选择数据区,_xlpm.勾选月份状态数组,"")))</f>
        <v>#NAME?</v>
      </c>
      <c r="AO243" s="256">
        <f ca="1">SUM(CA243:CC243)+SUM(AD243:AL243)</f>
        <v>0</v>
      </c>
      <c r="AP243" s="256"/>
      <c r="AQ243" s="256"/>
      <c r="AR243" s="256"/>
      <c r="AS243" s="256" cm="1">
        <f t="array" aca="1" ref="AS243" ca="1">_xlfn.XLOOKUP($A243&amp;$B243,'[2]产值及收款计划（2026）'!$A:$A&amp;'[2]产值及收款计划（2026）'!$B:$B,'[2]产值及收款计划（2026）'!AS:AS)</f>
        <v>0</v>
      </c>
      <c r="AT243" s="256" cm="1">
        <f t="array" aca="1" ref="AT243" ca="1">_xlfn.XLOOKUP($A243&amp;$B243,'[2]产值及收款计划（2026）'!$A:$A&amp;'[2]产值及收款计划（2026）'!$B:$B,'[2]产值及收款计划（2026）'!AT:AT)</f>
        <v>0</v>
      </c>
      <c r="AU243" s="256" cm="1">
        <f t="array" aca="1" ref="AU243" ca="1">_xlfn.XLOOKUP($A243&amp;$B243,'[2]产值及收款计划（2026）'!$A:$A&amp;'[2]产值及收款计划（2026）'!$B:$B,'[2]产值及收款计划（2026）'!AU:AU)</f>
        <v>0</v>
      </c>
      <c r="AV243" s="256" cm="1">
        <f t="array" aca="1" ref="AV243" ca="1">_xlfn.XLOOKUP($A243&amp;$B243,'[2]产值及收款计划（2026）'!$A:$A&amp;'[2]产值及收款计划（2026）'!$B:$B,'[2]产值及收款计划（2026）'!AV:AV)</f>
        <v>0</v>
      </c>
      <c r="AW243" s="256" cm="1">
        <f t="array" aca="1" ref="AW243" ca="1">_xlfn.XLOOKUP($A243&amp;$B243,'[2]产值及收款计划（2026）'!$A:$A&amp;'[2]产值及收款计划（2026）'!$B:$B,'[2]产值及收款计划（2026）'!AW:AW)</f>
        <v>265.97149999999999</v>
      </c>
      <c r="AX243" s="256" cm="1">
        <f t="array" aca="1" ref="AX243" ca="1">_xlfn.XLOOKUP($A243&amp;$B243,'[2]产值及收款计划（2026）'!$A:$A&amp;'[2]产值及收款计划（2026）'!$B:$B,'[2]产值及收款计划（2026）'!AX:AX)</f>
        <v>0</v>
      </c>
      <c r="AY243" s="256" cm="1">
        <f t="array" aca="1" ref="AY243" ca="1">_xlfn.XLOOKUP($A243&amp;$B243,'[2]产值及收款计划（2026）'!$A:$A&amp;'[2]产值及收款计划（2026）'!$B:$B,'[2]产值及收款计划（2026）'!AY:AY)</f>
        <v>13.9985</v>
      </c>
      <c r="AZ243" s="256" cm="1">
        <f t="array" aca="1" ref="AZ243" ca="1">_xlfn.XLOOKUP($A243&amp;$B243,'[2]产值及收款计划（2026）'!$A:$A&amp;'[2]产值及收款计划（2026）'!$B:$B,'[2]产值及收款计划（2026）'!AZ:AZ)</f>
        <v>13.9985</v>
      </c>
      <c r="BA243" s="256" cm="1">
        <f t="array" aca="1" ref="BA243" ca="1">_xlfn.XLOOKUP($A243&amp;$B243,'[2]产值及收款计划（2026）'!$A:$A&amp;'[2]产值及收款计划（2026）'!$B:$B,'[2]产值及收款计划（2026）'!BA:BA)</f>
        <v>0</v>
      </c>
      <c r="BB243" s="256" cm="1">
        <f t="array" aca="1" ref="BB243" ca="1">_xlfn.XLOOKUP($A243&amp;$B243,'[2]产值及收款计划（2026）'!$A:$A&amp;'[2]产值及收款计划（2026）'!$B:$B,'[2]产值及收款计划（2026）'!BB:BB)</f>
        <v>0</v>
      </c>
      <c r="BC243" s="256" cm="1">
        <f t="array" aca="1" ref="BC243" ca="1">_xlfn.XLOOKUP($A243&amp;$B243,'[2]产值及收款计划（2026）'!$A:$A&amp;'[2]产值及收款计划（2026）'!$B:$B,'[2]产值及收款计划（2026）'!BC:BC)</f>
        <v>0</v>
      </c>
      <c r="BD243" s="256" cm="1">
        <f t="array" aca="1" ref="BD243" ca="1">_xlfn.XLOOKUP($A243&amp;$B243,'[2]产值及收款计划（2026）'!$A:$A&amp;'[2]产值及收款计划（2026）'!$B:$B,'[2]产值及收款计划（2026）'!BD:BD)</f>
        <v>0</v>
      </c>
      <c r="BE243" s="256" cm="1">
        <f t="array" aca="1" ref="BE243" ca="1">_xlfn.XLOOKUP($A243&amp;$B243,'[2]产值及收款计划（2026）'!$A:$A&amp;'[2]产值及收款计划（2026）'!$B:$B,'[2]产值及收款计划（2026）'!BE:BE)</f>
        <v>0</v>
      </c>
      <c r="BF243" s="256" cm="1">
        <f t="array" aca="1" ref="BF243" ca="1">_xlfn.XLOOKUP($A243&amp;$B243,'[2]产值及收款计划（2026）'!$A:$A&amp;'[2]产值及收款计划（2026）'!$B:$B,'[2]产值及收款计划（2026）'!BF:BF)</f>
        <v>0</v>
      </c>
      <c r="BG243" s="256" cm="1">
        <f t="array" aca="1" ref="BG243" ca="1">_xlfn.XLOOKUP($A243&amp;$B243,'[2]产值及收款计划（2026）'!$A:$A&amp;'[2]产值及收款计划（2026）'!$B:$B,'[2]产值及收款计划（2026）'!BG:BG)</f>
        <v>0</v>
      </c>
      <c r="BH243" s="256" cm="1">
        <f t="array" aca="1" ref="BH243" ca="1">_xlfn.XLOOKUP($A243&amp;$B243,'[2]产值及收款计划（2026）'!$A:$A&amp;'[2]产值及收款计划（2026）'!$B:$B,'[2]产值及收款计划（2026）'!BH:BH)</f>
        <v>0</v>
      </c>
      <c r="BI243" s="256" cm="1">
        <f t="array" aca="1" ref="BI243" ca="1">_xlfn.XLOOKUP($A243&amp;$B243,'[2]产值及收款计划（2026）'!$A:$A&amp;'[2]产值及收款计划（2026）'!$B:$B,'[2]产值及收款计划（2026）'!BI:BI)</f>
        <v>0</v>
      </c>
      <c r="BJ243" s="256" cm="1">
        <f t="array" aca="1" ref="BJ243" ca="1">_xlfn.XLOOKUP($A243&amp;$B243,'[2]产值及收款计划（2026）'!$A:$A&amp;'[2]产值及收款计划（2026）'!$B:$B,'[2]产值及收款计划（2026）'!BJ:BJ)</f>
        <v>0</v>
      </c>
      <c r="BK243" s="256" cm="1">
        <f t="array" aca="1" ref="BK243" ca="1">_xlfn.XLOOKUP($A243&amp;$B243,'[2]产值及收款计划（2026）'!$A:$A&amp;'[2]产值及收款计划（2026）'!$B:$B,'[2]产值及收款计划（2026）'!BK:BK)</f>
        <v>0</v>
      </c>
      <c r="BL243" s="256" cm="1">
        <f t="array" aca="1" ref="BL243" ca="1">_xlfn.XLOOKUP($A243&amp;$B243,'[2]产值及收款计划（2026）'!$A:$A&amp;'[2]产值及收款计划（2026）'!$B:$B,'[2]产值及收款计划（2026）'!BL:BL)</f>
        <v>0</v>
      </c>
      <c r="BM243" s="256"/>
      <c r="BN243" s="256"/>
      <c r="BO243" s="256"/>
      <c r="BP243" s="256"/>
      <c r="BQ243" s="255" t="str" cm="1">
        <f t="array" aca="1" ref="BQ243" ca="1">_xlfn.XLOOKUP($A243&amp;$B243,'[2]产值及收款计划（2026）'!$A:$A&amp;'[2]产值及收款计划（2026）'!$B:$B,'[2]产值及收款计划（2026）'!BQ:BQ)</f>
        <v>上海城建智慧城市运营管理有限公司</v>
      </c>
      <c r="BR243" s="256" cm="1">
        <f t="array" aca="1" ref="BR243" ca="1">_xlfn.XLOOKUP($A243&amp;$B243,'[2]产值及收款计划（2026）'!$A:$A&amp;'[2]产值及收款计划（2026）'!$B:$B,'[2]产值及收款计划（2026）'!BR:BR)</f>
        <v>0</v>
      </c>
      <c r="CA243" s="256" cm="1">
        <f t="array" aca="1" ref="CA243" ca="1">_xlfn.XLOOKUP($A243&amp;$B243,'[2]产值及收款计划（2026）'!$A:$A&amp;'[2]产值及收款计划（2026）'!$B:$B,'[2]产值及收款计划（2026）'!CA:CA)</f>
        <v>0</v>
      </c>
      <c r="CB243" s="256" cm="1">
        <f t="array" aca="1" ref="CB243" ca="1">_xlfn.XLOOKUP($A243&amp;$B243,'[2]产值及收款计划（2026）'!$A:$A&amp;'[2]产值及收款计划（2026）'!$B:$B,'[2]产值及收款计划（2026）'!CB:CB)</f>
        <v>0</v>
      </c>
      <c r="CC243" s="256" cm="1">
        <f t="array" aca="1" ref="CC243" ca="1">_xlfn.XLOOKUP($A243&amp;$B243,'[2]产值及收款计划（2026）'!$A:$A&amp;'[2]产值及收款计划（2026）'!$B:$B,'[2]产值及收款计划（2026）'!CC:CC)</f>
        <v>0</v>
      </c>
      <c r="CD243" s="256" cm="1">
        <f t="array" aca="1" ref="CD243" ca="1">_xlfn.XLOOKUP($A243&amp;$B243,'[2]产值及收款计划（2026）'!$A:$A&amp;'[2]产值及收款计划（2026）'!$B:$B,'[2]产值及收款计划（2026）'!CD:CD)</f>
        <v>0</v>
      </c>
      <c r="CE243" s="256" cm="1">
        <f t="array" aca="1" ref="CE243" ca="1">_xlfn.XLOOKUP($A243&amp;$B243,'[2]产值及收款计划（2026）'!$A:$A&amp;'[2]产值及收款计划（2026）'!$B:$B,'[2]产值及收款计划（2026）'!CE:CE)</f>
        <v>0</v>
      </c>
      <c r="CF243" s="256" cm="1">
        <f t="array" aca="1" ref="CF243" ca="1">_xlfn.XLOOKUP($A243&amp;$B243,'[2]产值及收款计划（2026）'!$A:$A&amp;'[2]产值及收款计划（2026）'!$B:$B,'[2]产值及收款计划（2026）'!CF:CF)</f>
        <v>0</v>
      </c>
      <c r="CG243" s="256" cm="1">
        <f t="array" aca="1" ref="CG243" ca="1">_xlfn.XLOOKUP($A243&amp;$B243,'[2]产值及收款计划（2026）'!$A:$A&amp;'[2]产值及收款计划（2026）'!$B:$B,'[2]产值及收款计划（2026）'!CG:CG)</f>
        <v>0</v>
      </c>
      <c r="CH243" s="256" cm="1">
        <f t="array" aca="1" ref="CH243" ca="1">_xlfn.XLOOKUP($A243&amp;$B243,'[2]产值及收款计划（2026）'!$A:$A&amp;'[2]产值及收款计划（2026）'!$B:$B,'[2]产值及收款计划（2026）'!CH:CH)</f>
        <v>0</v>
      </c>
      <c r="CI243" s="256" cm="1">
        <f t="array" aca="1" ref="CI243" ca="1">_xlfn.XLOOKUP($A243&amp;$B243,'[2]产值及收款计划（2026）'!$A:$A&amp;'[2]产值及收款计划（2026）'!$B:$B,'[2]产值及收款计划（2026）'!CI:CI)</f>
        <v>0</v>
      </c>
      <c r="CJ243" s="256" cm="1">
        <f t="array" aca="1" ref="CJ243" ca="1">_xlfn.XLOOKUP($A243&amp;$B243,'[2]产值及收款计划（2026）'!$A:$A&amp;'[2]产值及收款计划（2026）'!$B:$B,'[2]产值及收款计划（2026）'!CJ:CJ)</f>
        <v>0</v>
      </c>
      <c r="CK243" s="256" cm="1">
        <f t="array" aca="1" ref="CK243" ca="1">_xlfn.XLOOKUP($A243&amp;$B243,'[2]产值及收款计划（2026）'!$A:$A&amp;'[2]产值及收款计划（2026）'!$B:$B,'[2]产值及收款计划（2026）'!CK:CK)</f>
        <v>0</v>
      </c>
      <c r="CL243" s="256" cm="1">
        <f t="array" aca="1" ref="CL243" ca="1">_xlfn.XLOOKUP($A243&amp;$B243,'[2]产值及收款计划（2026）'!$A:$A&amp;'[2]产值及收款计划（2026）'!$B:$B,'[2]产值及收款计划（2026）'!CL:CL)</f>
        <v>0</v>
      </c>
      <c r="DA243" s="256" cm="1">
        <f t="array" aca="1" ref="DA243" ca="1">_xlfn.XLOOKUP($A243&amp;$B243,'[2]产值及收款计划（2026）'!$A:$A&amp;'[2]产值及收款计划（2026）'!$B:$B,'[2]产值及收款计划（2026）'!DA:DA)</f>
        <v>0</v>
      </c>
      <c r="DB243" s="256" cm="1">
        <f t="array" aca="1" ref="DB243" ca="1">_xlfn.XLOOKUP($A243&amp;$B243,'[2]产值及收款计划（2026）'!$A:$A&amp;'[2]产值及收款计划（2026）'!$B:$B,'[2]产值及收款计划（2026）'!DB:DB)</f>
        <v>0</v>
      </c>
      <c r="DC243" s="256" cm="1">
        <f t="array" aca="1" ref="DC243" ca="1">_xlfn.XLOOKUP($A243&amp;$B243,'[2]产值及收款计划（2026）'!$A:$A&amp;'[2]产值及收款计划（2026）'!$B:$B,'[2]产值及收款计划（2026）'!DC:DC)</f>
        <v>0</v>
      </c>
      <c r="DD243" s="256" cm="1">
        <f t="array" aca="1" ref="DD243" ca="1">_xlfn.XLOOKUP($A243&amp;$B243,'[2]产值及收款计划（2026）'!$A:$A&amp;'[2]产值及收款计划（2026）'!$B:$B,'[2]产值及收款计划（2026）'!DD:DD)</f>
        <v>0</v>
      </c>
      <c r="DE243" s="256" cm="1">
        <f t="array" aca="1" ref="DE243" ca="1">_xlfn.XLOOKUP($A243&amp;$B243,'[2]产值及收款计划（2026）'!$A:$A&amp;'[2]产值及收款计划（2026）'!$B:$B,'[2]产值及收款计划（2026）'!DE:DE)</f>
        <v>0</v>
      </c>
      <c r="DF243" s="256" cm="1">
        <f t="array" aca="1" ref="DF243" ca="1">_xlfn.XLOOKUP($A243&amp;$B243,'[2]产值及收款计划（2026）'!$A:$A&amp;'[2]产值及收款计划（2026）'!$B:$B,'[2]产值及收款计划（2026）'!DF:DF)</f>
        <v>0</v>
      </c>
      <c r="DG243" s="256" cm="1">
        <f t="array" aca="1" ref="DG243" ca="1">_xlfn.XLOOKUP($A243&amp;$B243,'[2]产值及收款计划（2026）'!$A:$A&amp;'[2]产值及收款计划（2026）'!$B:$B,'[2]产值及收款计划（2026）'!DG:DG)</f>
        <v>0</v>
      </c>
      <c r="DH243" s="256" cm="1">
        <f t="array" aca="1" ref="DH243" ca="1">_xlfn.XLOOKUP($A243&amp;$B243,'[2]产值及收款计划（2026）'!$A:$A&amp;'[2]产值及收款计划（2026）'!$B:$B,'[2]产值及收款计划（2026）'!DH:DH)</f>
        <v>0</v>
      </c>
      <c r="DI243" s="256" cm="1">
        <f t="array" aca="1" ref="DI243" ca="1">_xlfn.XLOOKUP($A243&amp;$B243,'[2]产值及收款计划（2026）'!$A:$A&amp;'[2]产值及收款计划（2026）'!$B:$B,'[2]产值及收款计划（2026）'!DI:DI)</f>
        <v>0</v>
      </c>
      <c r="DJ243" s="256" cm="1">
        <f t="array" aca="1" ref="DJ243" ca="1">_xlfn.XLOOKUP($A243&amp;$B243,'[2]产值及收款计划（2026）'!$A:$A&amp;'[2]产值及收款计划（2026）'!$B:$B,'[2]产值及收款计划（2026）'!DJ:DJ)</f>
        <v>0</v>
      </c>
      <c r="DK243" s="256" cm="1">
        <f t="array" aca="1" ref="DK243" ca="1">_xlfn.XLOOKUP($A243&amp;$B243,'[2]产值及收款计划（2026）'!$A:$A&amp;'[2]产值及收款计划（2026）'!$B:$B,'[2]产值及收款计划（2026）'!DK:DK)</f>
        <v>0</v>
      </c>
      <c r="DL243" s="256" cm="1">
        <f t="array" aca="1" ref="DL243" ca="1">_xlfn.XLOOKUP($A243&amp;$B243,'[2]产值及收款计划（2026）'!$A:$A&amp;'[2]产值及收款计划（2026）'!$B:$B,'[2]产值及收款计划（2026）'!DL:DL)</f>
        <v>0</v>
      </c>
      <c r="DM243" s="264"/>
      <c r="DN243" s="250"/>
    </row>
    <row r="244" spans="1:118" ht="20.25" x14ac:dyDescent="0.15">
      <c r="A244" s="254">
        <f t="shared" ca="1" si="15"/>
        <v>63</v>
      </c>
      <c r="B244" s="254" t="s">
        <v>26</v>
      </c>
      <c r="C244" s="255" t="str" cm="1">
        <f t="array" aca="1" ref="C244" ca="1">_xlfn.XLOOKUP($A244&amp;$B244,'[2]产值及收款计划（2026）'!$A:$A&amp;'[2]产值及收款计划（2026）'!$B:$B,'[2]产值及收款计划（2026）'!C:C)</f>
        <v>ZHT2024120600154</v>
      </c>
      <c r="D244" s="255" t="str" cm="1">
        <f t="array" aca="1" ref="D244" ca="1">_xlfn.XLOOKUP($A244&amp;$B244,'[2]产值及收款计划（2026）'!$A:$A&amp;'[2]产值及收款计划（2026）'!$B:$B,'[2]产值及收款计划（2026）'!D:D)</f>
        <v>深圳机场充电桩运营合同</v>
      </c>
      <c r="E244" s="256" cm="1">
        <f t="array" aca="1" ref="E244" ca="1">_xlfn.XLOOKUP($A244&amp;$B244,'[2]产值及收款计划（2026）'!$A:$A&amp;'[2]产值及收款计划（2026）'!$B:$B,'[2]产值及收款计划（2026）'!E:E)</f>
        <v>0</v>
      </c>
      <c r="F244" s="256" cm="1">
        <f t="array" aca="1" ref="F244" ca="1">_xlfn.XLOOKUP($A244&amp;$B244,'[2]产值及收款计划（2026）'!$A:$A&amp;'[2]产值及收款计划（2026）'!$B:$B,'[2]产值及收款计划（2026）'!F:F)</f>
        <v>0</v>
      </c>
      <c r="G244" s="256" cm="1">
        <f t="array" aca="1" ref="G244" ca="1">_xlfn.XLOOKUP($A244&amp;$B244,'[2]产值及收款计划（2026）'!$A:$A&amp;'[2]产值及收款计划（2026）'!$B:$B,'[2]产值及收款计划（2026）'!G:G)</f>
        <v>0</v>
      </c>
      <c r="H244" s="256" cm="1">
        <f t="array" aca="1" ref="H244" ca="1">_xlfn.XLOOKUP($A244&amp;$B244,'[2]产值及收款计划（2026）'!$A:$A&amp;'[2]产值及收款计划（2026）'!$B:$B,'[2]产值及收款计划（2026）'!H:H)</f>
        <v>0</v>
      </c>
      <c r="I244" s="257" cm="1">
        <f t="array" aca="1" ref="I244" ca="1">_xlfn.XLOOKUP($A244&amp;$B244,'[2]产值及收款计划（2026）'!$A:$A&amp;'[2]产值及收款计划（2026）'!$B:$B,'[2]产值及收款计划（2026）'!I:I)</f>
        <v>0</v>
      </c>
      <c r="J244" s="258" cm="1">
        <f t="array" aca="1" ref="J244" ca="1">_xlfn.XLOOKUP($A244&amp;$B244,'[2]产值及收款计划（2026）'!$A:$A&amp;'[2]产值及收款计划（2026）'!$B:$B,'[2]产值及收款计划（2026）'!J:J)</f>
        <v>0.13</v>
      </c>
      <c r="K244" s="256" cm="1">
        <f t="array" aca="1" ref="K244" ca="1">_xlfn.XLOOKUP($A244&amp;$B244,'[2]产值及收款计划（2026）'!$A:$A&amp;'[2]产值及收款计划（2026）'!$B:$B,'[2]产值及收款计划（2026）'!K:K)</f>
        <v>0</v>
      </c>
      <c r="L244" s="256" cm="1">
        <f t="array" aca="1" ref="L244" ca="1">_xlfn.XLOOKUP($A244&amp;$B244,'[2]产值及收款计划（2026）'!$A:$A&amp;'[2]产值及收款计划（2026）'!$B:$B,'[2]产值及收款计划（2026）'!L:L)</f>
        <v>0</v>
      </c>
      <c r="M244" s="256" t="str" cm="1">
        <f t="array" aca="1" ref="M244" ca="1">_xlfn.XLOOKUP($A244&amp;$B244,'[2]产值及收款计划（2026）'!$A:$A&amp;'[2]产值及收款计划（2026）'!$B:$B,'[2]产值及收款计划（2026）'!M:M)</f>
        <v>主导</v>
      </c>
      <c r="N244" s="256" t="str" cm="1">
        <f t="array" aca="1" ref="N244" ca="1">_xlfn.XLOOKUP($A244&amp;$B244,'[2]产值及收款计划（2026）'!$A:$A&amp;'[2]产值及收款计划（2026）'!$B:$B,'[2]产值及收款计划（2026）'!N:N)</f>
        <v>邱枫团队</v>
      </c>
      <c r="O244" s="256" t="str" cm="1">
        <f t="array" aca="1" ref="O244" ca="1">_xlfn.XLOOKUP($A244&amp;$B244,'[2]产值及收款计划（2026）'!$A:$A&amp;'[2]产值及收款计划（2026）'!$B:$B,'[2]产值及收款计划（2026）'!O:O)</f>
        <v>邱枫</v>
      </c>
      <c r="P244" s="255" t="str" cm="1">
        <f t="array" aca="1" ref="P244" ca="1">_xlfn.XLOOKUP($A244&amp;$B244,'[2]产值及收款计划（2026）'!$A:$A&amp;'[2]产值及收款计划（2026）'!$B:$B,'[2]产值及收款计划（2026）'!P:P)</f>
        <v>25已完结</v>
      </c>
      <c r="Q244" s="256" cm="1">
        <f t="array" aca="1" ref="Q244" ca="1">_xlfn.XLOOKUP($A244&amp;$B244,'[2]产值及收款计划（2026）'!$A:$A&amp;'[2]产值及收款计划（2026）'!$B:$B,'[2]产值及收款计划（2026）'!Q:Q)</f>
        <v>0</v>
      </c>
      <c r="R244" s="256" cm="1">
        <f t="array" aca="1" ref="R244" ca="1">_xlfn.XLOOKUP($A244&amp;$B244,'[2]产值及收款计划（2026）'!$A:$A&amp;'[2]产值及收款计划（2026）'!$B:$B,'[2]产值及收款计划（2026）'!R:R)</f>
        <v>0</v>
      </c>
      <c r="S244" s="256" cm="1">
        <f t="array" aca="1" ref="S244" ca="1">_xlfn.XLOOKUP($A244&amp;$B244,'[2]产值及收款计划（2026）'!$A:$A&amp;'[2]产值及收款计划（2026）'!$B:$B,'[2]产值及收款计划（2026）'!S:S)</f>
        <v>0</v>
      </c>
      <c r="T244" s="256" cm="1">
        <f t="array" aca="1" ref="T244" ca="1">_xlfn.XLOOKUP($A244&amp;$B244,'[2]产值及收款计划（2026）'!$A:$A&amp;'[2]产值及收款计划（2026）'!$B:$B,'[2]产值及收款计划（2026）'!T:T)</f>
        <v>0</v>
      </c>
      <c r="U244" s="256" cm="1">
        <f t="array" aca="1" ref="U244" ca="1">_xlfn.XLOOKUP($A244&amp;$B244,'[2]产值及收款计划（2026）'!$A:$A&amp;'[2]产值及收款计划（2026）'!$B:$B,'[2]产值及收款计划（2026）'!U:U)</f>
        <v>0</v>
      </c>
      <c r="V244" s="256" cm="1">
        <f t="array" aca="1" ref="V244" ca="1">_xlfn.XLOOKUP($A244&amp;$B244,'[2]产值及收款计划（2026）'!$A:$A&amp;'[2]产值及收款计划（2026）'!$B:$B,'[2]产值及收款计划（2026）'!V:V)</f>
        <v>0</v>
      </c>
      <c r="W244" s="256" cm="1">
        <f t="array" aca="1" ref="W244" ca="1">_xlfn.XLOOKUP($A244&amp;$B244,'[2]产值及收款计划（2026）'!$A:$A&amp;'[2]产值及收款计划（2026）'!$B:$B,'[2]产值及收款计划（2026）'!W:W)</f>
        <v>0</v>
      </c>
      <c r="X244" s="256" cm="1">
        <f t="array" aca="1" ref="X244" ca="1">_xlfn.XLOOKUP($A244&amp;$B244,'[2]产值及收款计划（2026）'!$A:$A&amp;'[2]产值及收款计划（2026）'!$B:$B,'[2]产值及收款计划（2026）'!X:X)</f>
        <v>0</v>
      </c>
      <c r="Y244" s="256" cm="1">
        <f t="array" aca="1" ref="Y244" ca="1">_xlfn.XLOOKUP($A244&amp;$B244,'[2]产值及收款计划（2026）'!$A:$A&amp;'[2]产值及收款计划（2026）'!$B:$B,'[2]产值及收款计划（2026）'!Y:Y)</f>
        <v>0</v>
      </c>
      <c r="Z244" s="256" cm="1">
        <f t="array" aca="1" ref="Z244" ca="1">_xlfn.XLOOKUP($A244&amp;$B244,'[2]产值及收款计划（2026）'!$A:$A&amp;'[2]产值及收款计划（2026）'!$B:$B,'[2]产值及收款计划（2026）'!Z:Z)</f>
        <v>0</v>
      </c>
      <c r="AA244" s="256" cm="1">
        <f t="array" aca="1" ref="AA244" ca="1">_xlfn.XLOOKUP($A244&amp;$B244,'[2]产值及收款计划（2026）'!$A:$A&amp;'[2]产值及收款计划（2026）'!$B:$B,'[2]产值及收款计划（2026）'!AA:AA)</f>
        <v>0</v>
      </c>
      <c r="AB244" s="256" cm="1">
        <f t="array" aca="1" ref="AB244" ca="1">_xlfn.XLOOKUP($A244&amp;$B244,'[2]产值及收款计划（2026）'!$A:$A&amp;'[2]产值及收款计划（2026）'!$B:$B,'[2]产值及收款计划（2026）'!AB:AB)</f>
        <v>0</v>
      </c>
      <c r="AC244" s="256" cm="1">
        <f t="array" aca="1" ref="AC244" ca="1">_xlfn.XLOOKUP($A244&amp;$B244,'[2]产值及收款计划（2026）'!$A:$A&amp;'[2]产值及收款计划（2026）'!$B:$B,'[2]产值及收款计划（2026）'!AC:AC)</f>
        <v>0</v>
      </c>
      <c r="AD244" s="256" cm="1">
        <f t="array" aca="1" ref="AD244" ca="1">_xlfn.XLOOKUP($A244&amp;$B244,'[2]产值及收款计划（2026）'!$A:$A&amp;'[2]产值及收款计划（2026）'!$B:$B,'[2]产值及收款计划（2026）'!AD:AD)</f>
        <v>0</v>
      </c>
      <c r="AE244" s="256" cm="1">
        <f t="array" aca="1" ref="AE244" ca="1">_xlfn.XLOOKUP($A244&amp;$B244,'[2]产值及收款计划（2026）'!$A:$A&amp;'[2]产值及收款计划（2026）'!$B:$B,'[2]产值及收款计划（2026）'!AE:AE)</f>
        <v>0</v>
      </c>
      <c r="AF244" s="256" cm="1">
        <f t="array" aca="1" ref="AF244" ca="1">_xlfn.XLOOKUP($A244&amp;$B244,'[2]产值及收款计划（2026）'!$A:$A&amp;'[2]产值及收款计划（2026）'!$B:$B,'[2]产值及收款计划（2026）'!AF:AF)</f>
        <v>0</v>
      </c>
      <c r="AG244" s="256" cm="1">
        <f t="array" aca="1" ref="AG244" ca="1">_xlfn.XLOOKUP($A244&amp;$B244,'[2]产值及收款计划（2026）'!$A:$A&amp;'[2]产值及收款计划（2026）'!$B:$B,'[2]产值及收款计划（2026）'!AG:AG)</f>
        <v>0</v>
      </c>
      <c r="AH244" s="256" cm="1">
        <f t="array" aca="1" ref="AH244" ca="1">_xlfn.XLOOKUP($A244&amp;$B244,'[2]产值及收款计划（2026）'!$A:$A&amp;'[2]产值及收款计划（2026）'!$B:$B,'[2]产值及收款计划（2026）'!AH:AH)</f>
        <v>0</v>
      </c>
      <c r="AI244" s="256" cm="1">
        <f t="array" aca="1" ref="AI244" ca="1">_xlfn.XLOOKUP($A244&amp;$B244,'[2]产值及收款计划（2026）'!$A:$A&amp;'[2]产值及收款计划（2026）'!$B:$B,'[2]产值及收款计划（2026）'!AI:AI)</f>
        <v>0</v>
      </c>
      <c r="AJ244" s="256" cm="1">
        <f t="array" aca="1" ref="AJ244" ca="1">_xlfn.XLOOKUP($A244&amp;$B244,'[2]产值及收款计划（2026）'!$A:$A&amp;'[2]产值及收款计划（2026）'!$B:$B,'[2]产值及收款计划（2026）'!AJ:AJ)</f>
        <v>0</v>
      </c>
      <c r="AK244" s="256" cm="1">
        <f t="array" aca="1" ref="AK244" ca="1">_xlfn.XLOOKUP($A244&amp;$B244,'[2]产值及收款计划（2026）'!$A:$A&amp;'[2]产值及收款计划（2026）'!$B:$B,'[2]产值及收款计划（2026）'!AK:AK)</f>
        <v>0</v>
      </c>
      <c r="AL244" s="256" cm="1">
        <f t="array" aca="1" ref="AL244" ca="1">_xlfn.XLOOKUP($A244&amp;$B244,'[2]产值及收款计划（2026）'!$A:$A&amp;'[2]产值及收款计划（2026）'!$B:$B,'[2]产值及收款计划（2026）'!AL:AL)</f>
        <v>0</v>
      </c>
      <c r="AM244" s="263" t="e" cm="1">
        <f t="array" aca="1" ref="AM244" ca="1">_xlfn.LET(_xlpm.勾选月份状态数组,TRANSPOSE('PPT(12-15页）-TOP10'!$A$3:$A$14),_xlpm.选择数据区,IF('PPT(12-15页）-TOP10'!$E$3="收款",$BA244:$BL244,$AA244:$AL244),SUM(_xlfn._xlws.FILTER(_xlpm.选择数据区,_xlpm.勾选月份状态数组,"")))</f>
        <v>#NAME?</v>
      </c>
      <c r="AN244" s="256" t="e" cm="1">
        <f t="array" aca="1" ref="AN244" ca="1">_xlfn.LET(_xlpm.勾选月份状态数组,TRANSPOSE('PPT(12-15页）-TOP10'!$A$3:$A$14),_xlpm.选择数据区,IF('PPT(12-15页）-TOP10'!$E$3="收款",$DA244:$DL244,$CA244:$CL244),SUM(_xlfn._xlws.FILTER(_xlpm.选择数据区,_xlpm.勾选月份状态数组,"")))</f>
        <v>#NAME?</v>
      </c>
      <c r="AO244" s="256">
        <f ca="1">SUM(CA244:CC244)+SUM(AD244:AL244)</f>
        <v>0</v>
      </c>
      <c r="AP244" s="256"/>
      <c r="AQ244" s="256"/>
      <c r="AR244" s="256"/>
      <c r="AS244" s="256" cm="1">
        <f t="array" aca="1" ref="AS244" ca="1">_xlfn.XLOOKUP($A244&amp;$B244,'[2]产值及收款计划（2026）'!$A:$A&amp;'[2]产值及收款计划（2026）'!$B:$B,'[2]产值及收款计划（2026）'!AS:AS)</f>
        <v>0</v>
      </c>
      <c r="AT244" s="256" cm="1">
        <f t="array" aca="1" ref="AT244" ca="1">_xlfn.XLOOKUP($A244&amp;$B244,'[2]产值及收款计划（2026）'!$A:$A&amp;'[2]产值及收款计划（2026）'!$B:$B,'[2]产值及收款计划（2026）'!AT:AT)</f>
        <v>0</v>
      </c>
      <c r="AU244" s="256" cm="1">
        <f t="array" aca="1" ref="AU244" ca="1">_xlfn.XLOOKUP($A244&amp;$B244,'[2]产值及收款计划（2026）'!$A:$A&amp;'[2]产值及收款计划（2026）'!$B:$B,'[2]产值及收款计划（2026）'!AU:AU)</f>
        <v>0</v>
      </c>
      <c r="AV244" s="256" cm="1">
        <f t="array" aca="1" ref="AV244" ca="1">_xlfn.XLOOKUP($A244&amp;$B244,'[2]产值及收款计划（2026）'!$A:$A&amp;'[2]产值及收款计划（2026）'!$B:$B,'[2]产值及收款计划（2026）'!AV:AV)</f>
        <v>0</v>
      </c>
      <c r="AW244" s="256" cm="1">
        <f t="array" aca="1" ref="AW244" ca="1">_xlfn.XLOOKUP($A244&amp;$B244,'[2]产值及收款计划（2026）'!$A:$A&amp;'[2]产值及收款计划（2026）'!$B:$B,'[2]产值及收款计划（2026）'!AW:AW)</f>
        <v>36.812054000000003</v>
      </c>
      <c r="AX244" s="256" cm="1">
        <f t="array" aca="1" ref="AX244" ca="1">_xlfn.XLOOKUP($A244&amp;$B244,'[2]产值及收款计划（2026）'!$A:$A&amp;'[2]产值及收款计划（2026）'!$B:$B,'[2]产值及收款计划（2026）'!AX:AX)</f>
        <v>0.14947199999999999</v>
      </c>
      <c r="AY244" s="256" cm="1">
        <f t="array" aca="1" ref="AY244" ca="1">_xlfn.XLOOKUP($A244&amp;$B244,'[2]产值及收款计划（2026）'!$A:$A&amp;'[2]产值及收款计划（2026）'!$B:$B,'[2]产值及收款计划（2026）'!AY:AY)</f>
        <v>-36.961525999999999</v>
      </c>
      <c r="AZ244" s="256" cm="1">
        <f t="array" aca="1" ref="AZ244" ca="1">_xlfn.XLOOKUP($A244&amp;$B244,'[2]产值及收款计划（2026）'!$A:$A&amp;'[2]产值及收款计划（2026）'!$B:$B,'[2]产值及收款计划（2026）'!AZ:AZ)</f>
        <v>-36.961525999999999</v>
      </c>
      <c r="BA244" s="256" cm="1">
        <f t="array" aca="1" ref="BA244" ca="1">_xlfn.XLOOKUP($A244&amp;$B244,'[2]产值及收款计划（2026）'!$A:$A&amp;'[2]产值及收款计划（2026）'!$B:$B,'[2]产值及收款计划（2026）'!BA:BA)</f>
        <v>0</v>
      </c>
      <c r="BB244" s="256" cm="1">
        <f t="array" aca="1" ref="BB244" ca="1">_xlfn.XLOOKUP($A244&amp;$B244,'[2]产值及收款计划（2026）'!$A:$A&amp;'[2]产值及收款计划（2026）'!$B:$B,'[2]产值及收款计划（2026）'!BB:BB)</f>
        <v>0</v>
      </c>
      <c r="BC244" s="256" cm="1">
        <f t="array" aca="1" ref="BC244" ca="1">_xlfn.XLOOKUP($A244&amp;$B244,'[2]产值及收款计划（2026）'!$A:$A&amp;'[2]产值及收款计划（2026）'!$B:$B,'[2]产值及收款计划（2026）'!BC:BC)</f>
        <v>0</v>
      </c>
      <c r="BD244" s="256" cm="1">
        <f t="array" aca="1" ref="BD244" ca="1">_xlfn.XLOOKUP($A244&amp;$B244,'[2]产值及收款计划（2026）'!$A:$A&amp;'[2]产值及收款计划（2026）'!$B:$B,'[2]产值及收款计划（2026）'!BD:BD)</f>
        <v>0</v>
      </c>
      <c r="BE244" s="256" cm="1">
        <f t="array" aca="1" ref="BE244" ca="1">_xlfn.XLOOKUP($A244&amp;$B244,'[2]产值及收款计划（2026）'!$A:$A&amp;'[2]产值及收款计划（2026）'!$B:$B,'[2]产值及收款计划（2026）'!BE:BE)</f>
        <v>0</v>
      </c>
      <c r="BF244" s="256" cm="1">
        <f t="array" aca="1" ref="BF244" ca="1">_xlfn.XLOOKUP($A244&amp;$B244,'[2]产值及收款计划（2026）'!$A:$A&amp;'[2]产值及收款计划（2026）'!$B:$B,'[2]产值及收款计划（2026）'!BF:BF)</f>
        <v>0</v>
      </c>
      <c r="BG244" s="256" cm="1">
        <f t="array" aca="1" ref="BG244" ca="1">_xlfn.XLOOKUP($A244&amp;$B244,'[2]产值及收款计划（2026）'!$A:$A&amp;'[2]产值及收款计划（2026）'!$B:$B,'[2]产值及收款计划（2026）'!BG:BG)</f>
        <v>0</v>
      </c>
      <c r="BH244" s="256" cm="1">
        <f t="array" aca="1" ref="BH244" ca="1">_xlfn.XLOOKUP($A244&amp;$B244,'[2]产值及收款计划（2026）'!$A:$A&amp;'[2]产值及收款计划（2026）'!$B:$B,'[2]产值及收款计划（2026）'!BH:BH)</f>
        <v>0</v>
      </c>
      <c r="BI244" s="256" cm="1">
        <f t="array" aca="1" ref="BI244" ca="1">_xlfn.XLOOKUP($A244&amp;$B244,'[2]产值及收款计划（2026）'!$A:$A&amp;'[2]产值及收款计划（2026）'!$B:$B,'[2]产值及收款计划（2026）'!BI:BI)</f>
        <v>0</v>
      </c>
      <c r="BJ244" s="256" cm="1">
        <f t="array" aca="1" ref="BJ244" ca="1">_xlfn.XLOOKUP($A244&amp;$B244,'[2]产值及收款计划（2026）'!$A:$A&amp;'[2]产值及收款计划（2026）'!$B:$B,'[2]产值及收款计划（2026）'!BJ:BJ)</f>
        <v>0</v>
      </c>
      <c r="BK244" s="256" cm="1">
        <f t="array" aca="1" ref="BK244" ca="1">_xlfn.XLOOKUP($A244&amp;$B244,'[2]产值及收款计划（2026）'!$A:$A&amp;'[2]产值及收款计划（2026）'!$B:$B,'[2]产值及收款计划（2026）'!BK:BK)</f>
        <v>0</v>
      </c>
      <c r="BL244" s="256" cm="1">
        <f t="array" aca="1" ref="BL244" ca="1">_xlfn.XLOOKUP($A244&amp;$B244,'[2]产值及收款计划（2026）'!$A:$A&amp;'[2]产值及收款计划（2026）'!$B:$B,'[2]产值及收款计划（2026）'!BL:BL)</f>
        <v>0</v>
      </c>
      <c r="BM244" s="256"/>
      <c r="BN244" s="256"/>
      <c r="BO244" s="256"/>
      <c r="BP244" s="256"/>
      <c r="BQ244" s="255" t="str" cm="1">
        <f t="array" aca="1" ref="BQ244" ca="1">_xlfn.XLOOKUP($A244&amp;$B244,'[2]产值及收款计划（2026）'!$A:$A&amp;'[2]产值及收款计划（2026）'!$B:$B,'[2]产值及收款计划（2026）'!BQ:BQ)</f>
        <v>人民电器集团有限公司</v>
      </c>
      <c r="BR244" s="256" cm="1">
        <f t="array" aca="1" ref="BR244" ca="1">_xlfn.XLOOKUP($A244&amp;$B244,'[2]产值及收款计划（2026）'!$A:$A&amp;'[2]产值及收款计划（2026）'!$B:$B,'[2]产值及收款计划（2026）'!BR:BR)</f>
        <v>0</v>
      </c>
      <c r="CA244" s="256" cm="1">
        <f t="array" aca="1" ref="CA244" ca="1">_xlfn.XLOOKUP($A244&amp;$B244,'[2]产值及收款计划（2026）'!$A:$A&amp;'[2]产值及收款计划（2026）'!$B:$B,'[2]产值及收款计划（2026）'!CA:CA)</f>
        <v>0</v>
      </c>
      <c r="CB244" s="256" cm="1">
        <f t="array" aca="1" ref="CB244" ca="1">_xlfn.XLOOKUP($A244&amp;$B244,'[2]产值及收款计划（2026）'!$A:$A&amp;'[2]产值及收款计划（2026）'!$B:$B,'[2]产值及收款计划（2026）'!CB:CB)</f>
        <v>0</v>
      </c>
      <c r="CC244" s="256" cm="1">
        <f t="array" aca="1" ref="CC244" ca="1">_xlfn.XLOOKUP($A244&amp;$B244,'[2]产值及收款计划（2026）'!$A:$A&amp;'[2]产值及收款计划（2026）'!$B:$B,'[2]产值及收款计划（2026）'!CC:CC)</f>
        <v>0</v>
      </c>
      <c r="CD244" s="256" cm="1">
        <f t="array" aca="1" ref="CD244" ca="1">_xlfn.XLOOKUP($A244&amp;$B244,'[2]产值及收款计划（2026）'!$A:$A&amp;'[2]产值及收款计划（2026）'!$B:$B,'[2]产值及收款计划（2026）'!CD:CD)</f>
        <v>0</v>
      </c>
      <c r="CE244" s="256" cm="1">
        <f t="array" aca="1" ref="CE244" ca="1">_xlfn.XLOOKUP($A244&amp;$B244,'[2]产值及收款计划（2026）'!$A:$A&amp;'[2]产值及收款计划（2026）'!$B:$B,'[2]产值及收款计划（2026）'!CE:CE)</f>
        <v>0</v>
      </c>
      <c r="CF244" s="256" cm="1">
        <f t="array" aca="1" ref="CF244" ca="1">_xlfn.XLOOKUP($A244&amp;$B244,'[2]产值及收款计划（2026）'!$A:$A&amp;'[2]产值及收款计划（2026）'!$B:$B,'[2]产值及收款计划（2026）'!CF:CF)</f>
        <v>0</v>
      </c>
      <c r="CG244" s="256" cm="1">
        <f t="array" aca="1" ref="CG244" ca="1">_xlfn.XLOOKUP($A244&amp;$B244,'[2]产值及收款计划（2026）'!$A:$A&amp;'[2]产值及收款计划（2026）'!$B:$B,'[2]产值及收款计划（2026）'!CG:CG)</f>
        <v>0</v>
      </c>
      <c r="CH244" s="256" cm="1">
        <f t="array" aca="1" ref="CH244" ca="1">_xlfn.XLOOKUP($A244&amp;$B244,'[2]产值及收款计划（2026）'!$A:$A&amp;'[2]产值及收款计划（2026）'!$B:$B,'[2]产值及收款计划（2026）'!CH:CH)</f>
        <v>0</v>
      </c>
      <c r="CI244" s="256" cm="1">
        <f t="array" aca="1" ref="CI244" ca="1">_xlfn.XLOOKUP($A244&amp;$B244,'[2]产值及收款计划（2026）'!$A:$A&amp;'[2]产值及收款计划（2026）'!$B:$B,'[2]产值及收款计划（2026）'!CI:CI)</f>
        <v>0</v>
      </c>
      <c r="CJ244" s="256" cm="1">
        <f t="array" aca="1" ref="CJ244" ca="1">_xlfn.XLOOKUP($A244&amp;$B244,'[2]产值及收款计划（2026）'!$A:$A&amp;'[2]产值及收款计划（2026）'!$B:$B,'[2]产值及收款计划（2026）'!CJ:CJ)</f>
        <v>0</v>
      </c>
      <c r="CK244" s="256" cm="1">
        <f t="array" aca="1" ref="CK244" ca="1">_xlfn.XLOOKUP($A244&amp;$B244,'[2]产值及收款计划（2026）'!$A:$A&amp;'[2]产值及收款计划（2026）'!$B:$B,'[2]产值及收款计划（2026）'!CK:CK)</f>
        <v>0</v>
      </c>
      <c r="CL244" s="256" cm="1">
        <f t="array" aca="1" ref="CL244" ca="1">_xlfn.XLOOKUP($A244&amp;$B244,'[2]产值及收款计划（2026）'!$A:$A&amp;'[2]产值及收款计划（2026）'!$B:$B,'[2]产值及收款计划（2026）'!CL:CL)</f>
        <v>0</v>
      </c>
      <c r="DA244" s="256" cm="1">
        <f t="array" aca="1" ref="DA244" ca="1">_xlfn.XLOOKUP($A244&amp;$B244,'[2]产值及收款计划（2026）'!$A:$A&amp;'[2]产值及收款计划（2026）'!$B:$B,'[2]产值及收款计划（2026）'!DA:DA)</f>
        <v>3.8206999999999998E-2</v>
      </c>
      <c r="DB244" s="256" cm="1">
        <f t="array" aca="1" ref="DB244" ca="1">_xlfn.XLOOKUP($A244&amp;$B244,'[2]产值及收款计划（2026）'!$A:$A&amp;'[2]产值及收款计划（2026）'!$B:$B,'[2]产值及收款计划（2026）'!DB:DB)</f>
        <v>5.0936000000000002E-2</v>
      </c>
      <c r="DC244" s="256" cm="1">
        <f t="array" aca="1" ref="DC244" ca="1">_xlfn.XLOOKUP($A244&amp;$B244,'[2]产值及收款计划（2026）'!$A:$A&amp;'[2]产值及收款计划（2026）'!$B:$B,'[2]产值及收款计划（2026）'!DC:DC)</f>
        <v>2.5937000000000002E-2</v>
      </c>
      <c r="DD244" s="256" cm="1">
        <f t="array" aca="1" ref="DD244" ca="1">_xlfn.XLOOKUP($A244&amp;$B244,'[2]产值及收款计划（2026）'!$A:$A&amp;'[2]产值及收款计划（2026）'!$B:$B,'[2]产值及收款计划（2026）'!DD:DD)</f>
        <v>2.6610999999999999E-2</v>
      </c>
      <c r="DE244" s="256" cm="1">
        <f t="array" aca="1" ref="DE244" ca="1">_xlfn.XLOOKUP($A244&amp;$B244,'[2]产值及收款计划（2026）'!$A:$A&amp;'[2]产值及收款计划（2026）'!$B:$B,'[2]产值及收款计划（2026）'!DE:DE)</f>
        <v>7.7809999999999997E-3</v>
      </c>
      <c r="DF244" s="256" cm="1">
        <f t="array" aca="1" ref="DF244" ca="1">_xlfn.XLOOKUP($A244&amp;$B244,'[2]产值及收款计划（2026）'!$A:$A&amp;'[2]产值及收款计划（2026）'!$B:$B,'[2]产值及收款计划（2026）'!DF:DF)</f>
        <v>0</v>
      </c>
      <c r="DG244" s="256" cm="1">
        <f t="array" aca="1" ref="DG244" ca="1">_xlfn.XLOOKUP($A244&amp;$B244,'[2]产值及收款计划（2026）'!$A:$A&amp;'[2]产值及收款计划（2026）'!$B:$B,'[2]产值及收款计划（2026）'!DG:DG)</f>
        <v>0</v>
      </c>
      <c r="DH244" s="256" cm="1">
        <f t="array" aca="1" ref="DH244" ca="1">_xlfn.XLOOKUP($A244&amp;$B244,'[2]产值及收款计划（2026）'!$A:$A&amp;'[2]产值及收款计划（2026）'!$B:$B,'[2]产值及收款计划（2026）'!DH:DH)</f>
        <v>0</v>
      </c>
      <c r="DI244" s="256" cm="1">
        <f t="array" aca="1" ref="DI244" ca="1">_xlfn.XLOOKUP($A244&amp;$B244,'[2]产值及收款计划（2026）'!$A:$A&amp;'[2]产值及收款计划（2026）'!$B:$B,'[2]产值及收款计划（2026）'!DI:DI)</f>
        <v>0</v>
      </c>
      <c r="DJ244" s="256" cm="1">
        <f t="array" aca="1" ref="DJ244" ca="1">_xlfn.XLOOKUP($A244&amp;$B244,'[2]产值及收款计划（2026）'!$A:$A&amp;'[2]产值及收款计划（2026）'!$B:$B,'[2]产值及收款计划（2026）'!DJ:DJ)</f>
        <v>0</v>
      </c>
      <c r="DK244" s="256" cm="1">
        <f t="array" aca="1" ref="DK244" ca="1">_xlfn.XLOOKUP($A244&amp;$B244,'[2]产值及收款计划（2026）'!$A:$A&amp;'[2]产值及收款计划（2026）'!$B:$B,'[2]产值及收款计划（2026）'!DK:DK)</f>
        <v>0</v>
      </c>
      <c r="DL244" s="256" cm="1">
        <f t="array" aca="1" ref="DL244" ca="1">_xlfn.XLOOKUP($A244&amp;$B244,'[2]产值及收款计划（2026）'!$A:$A&amp;'[2]产值及收款计划（2026）'!$B:$B,'[2]产值及收款计划（2026）'!DL:DL)</f>
        <v>0</v>
      </c>
      <c r="DM244" s="264"/>
      <c r="DN244" s="250"/>
    </row>
    <row r="245" spans="1:118" ht="20.25" x14ac:dyDescent="0.15">
      <c r="A245" s="254">
        <f t="shared" ca="1" si="15"/>
        <v>64</v>
      </c>
      <c r="B245" s="254" t="s">
        <v>26</v>
      </c>
      <c r="C245" s="255" t="str" cm="1">
        <f t="array" aca="1" ref="C245" ca="1">_xlfn.XLOOKUP($A245&amp;$B245,'[2]产值及收款计划（2026）'!$A:$A&amp;'[2]产值及收款计划（2026）'!$B:$B,'[2]产值及收款计划（2026）'!C:C)</f>
        <v>SJHT2019121300119</v>
      </c>
      <c r="D245" s="255" t="str" cm="1">
        <f t="array" aca="1" ref="D245" ca="1">_xlfn.XLOOKUP($A245&amp;$B245,'[2]产值及收款计划（2026）'!$A:$A&amp;'[2]产值及收款计划（2026）'!$B:$B,'[2]产值及收款计划（2026）'!D:D)</f>
        <v>地下院平移-徐汇区滨江C单元188N-Q-1地块商办楼项目BIM咨询服务</v>
      </c>
      <c r="E245" s="256" cm="1">
        <f t="array" aca="1" ref="E245" ca="1">_xlfn.XLOOKUP($A245&amp;$B245,'[2]产值及收款计划（2026）'!$A:$A&amp;'[2]产值及收款计划（2026）'!$B:$B,'[2]产值及收款计划（2026）'!E:E)</f>
        <v>139.91999999999999</v>
      </c>
      <c r="F245" s="256" cm="1">
        <f t="array" aca="1" ref="F245" ca="1">_xlfn.XLOOKUP($A245&amp;$B245,'[2]产值及收款计划（2026）'!$A:$A&amp;'[2]产值及收款计划（2026）'!$B:$B,'[2]产值及收款计划（2026）'!F:F)</f>
        <v>139.91999999999999</v>
      </c>
      <c r="G245" s="256" cm="1">
        <f t="array" aca="1" ref="G245" ca="1">_xlfn.XLOOKUP($A245&amp;$B245,'[2]产值及收款计划（2026）'!$A:$A&amp;'[2]产值及收款计划（2026）'!$B:$B,'[2]产值及收款计划（2026）'!G:G)</f>
        <v>139.91999999999999</v>
      </c>
      <c r="H245" s="256" cm="1">
        <f t="array" aca="1" ref="H245" ca="1">_xlfn.XLOOKUP($A245&amp;$B245,'[2]产值及收款计划（2026）'!$A:$A&amp;'[2]产值及收款计划（2026）'!$B:$B,'[2]产值及收款计划（2026）'!H:H)</f>
        <v>133.71100000000001</v>
      </c>
      <c r="I245" s="257" cm="1">
        <f t="array" aca="1" ref="I245" ca="1">_xlfn.XLOOKUP($A245&amp;$B245,'[2]产值及收款计划（2026）'!$A:$A&amp;'[2]产值及收款计划（2026）'!$B:$B,'[2]产值及收款计划（2026）'!I:I)</f>
        <v>0.955624642652945</v>
      </c>
      <c r="J245" s="258" cm="1">
        <f t="array" aca="1" ref="J245" ca="1">_xlfn.XLOOKUP($A245&amp;$B245,'[2]产值及收款计划（2026）'!$A:$A&amp;'[2]产值及收款计划（2026）'!$B:$B,'[2]产值及收款计划（2026）'!J:J)</f>
        <v>0.06</v>
      </c>
      <c r="K245" s="256" cm="1">
        <f t="array" aca="1" ref="K245" ca="1">_xlfn.XLOOKUP($A245&amp;$B245,'[2]产值及收款计划（2026）'!$A:$A&amp;'[2]产值及收款计划（2026）'!$B:$B,'[2]产值及收款计划（2026）'!K:K)</f>
        <v>0</v>
      </c>
      <c r="L245" s="256" cm="1">
        <f t="array" aca="1" ref="L245" ca="1">_xlfn.XLOOKUP($A245&amp;$B245,'[2]产值及收款计划（2026）'!$A:$A&amp;'[2]产值及收款计划（2026）'!$B:$B,'[2]产值及收款计划（2026）'!L:L)</f>
        <v>0</v>
      </c>
      <c r="M245" s="256" t="str" cm="1">
        <f t="array" aca="1" ref="M245" ca="1">_xlfn.XLOOKUP($A245&amp;$B245,'[2]产值及收款计划（2026）'!$A:$A&amp;'[2]产值及收款计划（2026）'!$B:$B,'[2]产值及收款计划（2026）'!M:M)</f>
        <v>主导</v>
      </c>
      <c r="N245" s="256" t="str" cm="1">
        <f t="array" aca="1" ref="N245" ca="1">_xlfn.XLOOKUP($A245&amp;$B245,'[2]产值及收款计划（2026）'!$A:$A&amp;'[2]产值及收款计划（2026）'!$B:$B,'[2]产值及收款计划（2026）'!N:N)</f>
        <v>董力健团队</v>
      </c>
      <c r="O245" s="256" t="str" cm="1">
        <f t="array" aca="1" ref="O245" ca="1">_xlfn.XLOOKUP($A245&amp;$B245,'[2]产值及收款计划（2026）'!$A:$A&amp;'[2]产值及收款计划（2026）'!$B:$B,'[2]产值及收款计划（2026）'!O:O)</f>
        <v>董力健</v>
      </c>
      <c r="P245" s="255" t="str" cm="1">
        <f t="array" aca="1" ref="P245" ca="1">_xlfn.XLOOKUP($A245&amp;$B245,'[2]产值及收款计划（2026）'!$A:$A&amp;'[2]产值及收款计划（2026）'!$B:$B,'[2]产值及收款计划（2026）'!P:P)</f>
        <v>25已完结</v>
      </c>
      <c r="Q245" s="256" cm="1">
        <f t="array" aca="1" ref="Q245" ca="1">_xlfn.XLOOKUP($A245&amp;$B245,'[2]产值及收款计划（2026）'!$A:$A&amp;'[2]产值及收款计划（2026）'!$B:$B,'[2]产值及收款计划（2026）'!Q:Q)</f>
        <v>0</v>
      </c>
      <c r="R245" s="256" cm="1">
        <f t="array" aca="1" ref="R245" ca="1">_xlfn.XLOOKUP($A245&amp;$B245,'[2]产值及收款计划（2026）'!$A:$A&amp;'[2]产值及收款计划（2026）'!$B:$B,'[2]产值及收款计划（2026）'!R:R)</f>
        <v>0</v>
      </c>
      <c r="S245" s="256" cm="1">
        <f t="array" aca="1" ref="S245" ca="1">_xlfn.XLOOKUP($A245&amp;$B245,'[2]产值及收款计划（2026）'!$A:$A&amp;'[2]产值及收款计划（2026）'!$B:$B,'[2]产值及收款计划（2026）'!S:S)</f>
        <v>0</v>
      </c>
      <c r="T245" s="256" cm="1">
        <f t="array" aca="1" ref="T245" ca="1">_xlfn.XLOOKUP($A245&amp;$B245,'[2]产值及收款计划（2026）'!$A:$A&amp;'[2]产值及收款计划（2026）'!$B:$B,'[2]产值及收款计划（2026）'!T:T)</f>
        <v>139.91999999999999</v>
      </c>
      <c r="U245" s="256" cm="1">
        <f t="array" aca="1" ref="U245" ca="1">_xlfn.XLOOKUP($A245&amp;$B245,'[2]产值及收款计划（2026）'!$A:$A&amp;'[2]产值及收款计划（2026）'!$B:$B,'[2]产值及收款计划（2026）'!U:U)</f>
        <v>0</v>
      </c>
      <c r="V245" s="256" cm="1">
        <f t="array" aca="1" ref="V245" ca="1">_xlfn.XLOOKUP($A245&amp;$B245,'[2]产值及收款计划（2026）'!$A:$A&amp;'[2]产值及收款计划（2026）'!$B:$B,'[2]产值及收款计划（2026）'!V:V)</f>
        <v>0</v>
      </c>
      <c r="W245" s="256" cm="1">
        <f t="array" aca="1" ref="W245" ca="1">_xlfn.XLOOKUP($A245&amp;$B245,'[2]产值及收款计划（2026）'!$A:$A&amp;'[2]产值及收款计划（2026）'!$B:$B,'[2]产值及收款计划（2026）'!W:W)</f>
        <v>0</v>
      </c>
      <c r="X245" s="256" cm="1">
        <f t="array" aca="1" ref="X245" ca="1">_xlfn.XLOOKUP($A245&amp;$B245,'[2]产值及收款计划（2026）'!$A:$A&amp;'[2]产值及收款计划（2026）'!$B:$B,'[2]产值及收款计划（2026）'!X:X)</f>
        <v>0</v>
      </c>
      <c r="Y245" s="256" cm="1">
        <f t="array" aca="1" ref="Y245" ca="1">_xlfn.XLOOKUP($A245&amp;$B245,'[2]产值及收款计划（2026）'!$A:$A&amp;'[2]产值及收款计划（2026）'!$B:$B,'[2]产值及收款计划（2026）'!Y:Y)</f>
        <v>0</v>
      </c>
      <c r="Z245" s="256" cm="1">
        <f t="array" aca="1" ref="Z245" ca="1">_xlfn.XLOOKUP($A245&amp;$B245,'[2]产值及收款计划（2026）'!$A:$A&amp;'[2]产值及收款计划（2026）'!$B:$B,'[2]产值及收款计划（2026）'!Z:Z)</f>
        <v>0</v>
      </c>
      <c r="AA245" s="256" cm="1">
        <f t="array" aca="1" ref="AA245" ca="1">_xlfn.XLOOKUP($A245&amp;$B245,'[2]产值及收款计划（2026）'!$A:$A&amp;'[2]产值及收款计划（2026）'!$B:$B,'[2]产值及收款计划（2026）'!AA:AA)</f>
        <v>0</v>
      </c>
      <c r="AB245" s="256" cm="1">
        <f t="array" aca="1" ref="AB245" ca="1">_xlfn.XLOOKUP($A245&amp;$B245,'[2]产值及收款计划（2026）'!$A:$A&amp;'[2]产值及收款计划（2026）'!$B:$B,'[2]产值及收款计划（2026）'!AB:AB)</f>
        <v>0</v>
      </c>
      <c r="AC245" s="256" cm="1">
        <f t="array" aca="1" ref="AC245" ca="1">_xlfn.XLOOKUP($A245&amp;$B245,'[2]产值及收款计划（2026）'!$A:$A&amp;'[2]产值及收款计划（2026）'!$B:$B,'[2]产值及收款计划（2026）'!AC:AC)</f>
        <v>0</v>
      </c>
      <c r="AD245" s="256" cm="1">
        <f t="array" aca="1" ref="AD245" ca="1">_xlfn.XLOOKUP($A245&amp;$B245,'[2]产值及收款计划（2026）'!$A:$A&amp;'[2]产值及收款计划（2026）'!$B:$B,'[2]产值及收款计划（2026）'!AD:AD)</f>
        <v>0</v>
      </c>
      <c r="AE245" s="256" cm="1">
        <f t="array" aca="1" ref="AE245" ca="1">_xlfn.XLOOKUP($A245&amp;$B245,'[2]产值及收款计划（2026）'!$A:$A&amp;'[2]产值及收款计划（2026）'!$B:$B,'[2]产值及收款计划（2026）'!AE:AE)</f>
        <v>0</v>
      </c>
      <c r="AF245" s="256" cm="1">
        <f t="array" aca="1" ref="AF245" ca="1">_xlfn.XLOOKUP($A245&amp;$B245,'[2]产值及收款计划（2026）'!$A:$A&amp;'[2]产值及收款计划（2026）'!$B:$B,'[2]产值及收款计划（2026）'!AF:AF)</f>
        <v>0</v>
      </c>
      <c r="AG245" s="256" cm="1">
        <f t="array" aca="1" ref="AG245" ca="1">_xlfn.XLOOKUP($A245&amp;$B245,'[2]产值及收款计划（2026）'!$A:$A&amp;'[2]产值及收款计划（2026）'!$B:$B,'[2]产值及收款计划（2026）'!AG:AG)</f>
        <v>0</v>
      </c>
      <c r="AH245" s="256" cm="1">
        <f t="array" aca="1" ref="AH245" ca="1">_xlfn.XLOOKUP($A245&amp;$B245,'[2]产值及收款计划（2026）'!$A:$A&amp;'[2]产值及收款计划（2026）'!$B:$B,'[2]产值及收款计划（2026）'!AH:AH)</f>
        <v>0</v>
      </c>
      <c r="AI245" s="256" cm="1">
        <f t="array" aca="1" ref="AI245" ca="1">_xlfn.XLOOKUP($A245&amp;$B245,'[2]产值及收款计划（2026）'!$A:$A&amp;'[2]产值及收款计划（2026）'!$B:$B,'[2]产值及收款计划（2026）'!AI:AI)</f>
        <v>0</v>
      </c>
      <c r="AJ245" s="256" cm="1">
        <f t="array" aca="1" ref="AJ245" ca="1">_xlfn.XLOOKUP($A245&amp;$B245,'[2]产值及收款计划（2026）'!$A:$A&amp;'[2]产值及收款计划（2026）'!$B:$B,'[2]产值及收款计划（2026）'!AJ:AJ)</f>
        <v>0</v>
      </c>
      <c r="AK245" s="256" cm="1">
        <f t="array" aca="1" ref="AK245" ca="1">_xlfn.XLOOKUP($A245&amp;$B245,'[2]产值及收款计划（2026）'!$A:$A&amp;'[2]产值及收款计划（2026）'!$B:$B,'[2]产值及收款计划（2026）'!AK:AK)</f>
        <v>0</v>
      </c>
      <c r="AL245" s="256" cm="1">
        <f t="array" aca="1" ref="AL245" ca="1">_xlfn.XLOOKUP($A245&amp;$B245,'[2]产值及收款计划（2026）'!$A:$A&amp;'[2]产值及收款计划（2026）'!$B:$B,'[2]产值及收款计划（2026）'!AL:AL)</f>
        <v>0</v>
      </c>
      <c r="AM245" s="263" t="e" cm="1">
        <f t="array" aca="1" ref="AM245" ca="1">_xlfn.LET(_xlpm.勾选月份状态数组,TRANSPOSE('PPT(12-15页）-TOP10'!$A$3:$A$14),_xlpm.选择数据区,IF('PPT(12-15页）-TOP10'!$E$3="收款",$BA245:$BL245,$AA245:$AL245),SUM(_xlfn._xlws.FILTER(_xlpm.选择数据区,_xlpm.勾选月份状态数组,"")))</f>
        <v>#NAME?</v>
      </c>
      <c r="AN245" s="256" t="e" cm="1">
        <f t="array" aca="1" ref="AN245" ca="1">_xlfn.LET(_xlpm.勾选月份状态数组,TRANSPOSE('PPT(12-15页）-TOP10'!$A$3:$A$14),_xlpm.选择数据区,IF('PPT(12-15页）-TOP10'!$E$3="收款",$DA245:$DL245,$CA245:$CL245),SUM(_xlfn._xlws.FILTER(_xlpm.选择数据区,_xlpm.勾选月份状态数组,"")))</f>
        <v>#NAME?</v>
      </c>
      <c r="AO245" s="256">
        <f ca="1">SUM(CA245:CC245)+SUM(AD245:AL245)</f>
        <v>0</v>
      </c>
      <c r="AP245" s="256"/>
      <c r="AQ245" s="256"/>
      <c r="AR245" s="256"/>
      <c r="AS245" s="256" cm="1">
        <f t="array" aca="1" ref="AS245" ca="1">_xlfn.XLOOKUP($A245&amp;$B245,'[2]产值及收款计划（2026）'!$A:$A&amp;'[2]产值及收款计划（2026）'!$B:$B,'[2]产值及收款计划（2026）'!AS:AS)</f>
        <v>0</v>
      </c>
      <c r="AT245" s="256" cm="1">
        <f t="array" aca="1" ref="AT245" ca="1">_xlfn.XLOOKUP($A245&amp;$B245,'[2]产值及收款计划（2026）'!$A:$A&amp;'[2]产值及收款计划（2026）'!$B:$B,'[2]产值及收款计划（2026）'!AT:AT)</f>
        <v>0</v>
      </c>
      <c r="AU245" s="256" cm="1">
        <f t="array" aca="1" ref="AU245" ca="1">_xlfn.XLOOKUP($A245&amp;$B245,'[2]产值及收款计划（2026）'!$A:$A&amp;'[2]产值及收款计划（2026）'!$B:$B,'[2]产值及收款计划（2026）'!AU:AU)</f>
        <v>0</v>
      </c>
      <c r="AV245" s="256" cm="1">
        <f t="array" aca="1" ref="AV245" ca="1">_xlfn.XLOOKUP($A245&amp;$B245,'[2]产值及收款计划（2026）'!$A:$A&amp;'[2]产值及收款计划（2026）'!$B:$B,'[2]产值及收款计划（2026）'!AV:AV)</f>
        <v>0</v>
      </c>
      <c r="AW245" s="256" cm="1">
        <f t="array" aca="1" ref="AW245" ca="1">_xlfn.XLOOKUP($A245&amp;$B245,'[2]产值及收款计划（2026）'!$A:$A&amp;'[2]产值及收款计划（2026）'!$B:$B,'[2]产值及收款计划（2026）'!AW:AW)</f>
        <v>122.43</v>
      </c>
      <c r="AX245" s="256" cm="1">
        <f t="array" aca="1" ref="AX245" ca="1">_xlfn.XLOOKUP($A245&amp;$B245,'[2]产值及收款计划（2026）'!$A:$A&amp;'[2]产值及收款计划（2026）'!$B:$B,'[2]产值及收款计划（2026）'!AX:AX)</f>
        <v>17.489999999999998</v>
      </c>
      <c r="AY245" s="256" cm="1">
        <f t="array" aca="1" ref="AY245" ca="1">_xlfn.XLOOKUP($A245&amp;$B245,'[2]产值及收款计划（2026）'!$A:$A&amp;'[2]产值及收款计划（2026）'!$B:$B,'[2]产值及收款计划（2026）'!AY:AY)</f>
        <v>0</v>
      </c>
      <c r="AZ245" s="256" cm="1">
        <f t="array" aca="1" ref="AZ245" ca="1">_xlfn.XLOOKUP($A245&amp;$B245,'[2]产值及收款计划（2026）'!$A:$A&amp;'[2]产值及收款计划（2026）'!$B:$B,'[2]产值及收款计划（2026）'!AZ:AZ)</f>
        <v>0</v>
      </c>
      <c r="BA245" s="256" cm="1">
        <f t="array" aca="1" ref="BA245" ca="1">_xlfn.XLOOKUP($A245&amp;$B245,'[2]产值及收款计划（2026）'!$A:$A&amp;'[2]产值及收款计划（2026）'!$B:$B,'[2]产值及收款计划（2026）'!BA:BA)</f>
        <v>0</v>
      </c>
      <c r="BB245" s="256" cm="1">
        <f t="array" aca="1" ref="BB245" ca="1">_xlfn.XLOOKUP($A245&amp;$B245,'[2]产值及收款计划（2026）'!$A:$A&amp;'[2]产值及收款计划（2026）'!$B:$B,'[2]产值及收款计划（2026）'!BB:BB)</f>
        <v>0</v>
      </c>
      <c r="BC245" s="256" cm="1">
        <f t="array" aca="1" ref="BC245" ca="1">_xlfn.XLOOKUP($A245&amp;$B245,'[2]产值及收款计划（2026）'!$A:$A&amp;'[2]产值及收款计划（2026）'!$B:$B,'[2]产值及收款计划（2026）'!BC:BC)</f>
        <v>0</v>
      </c>
      <c r="BD245" s="256" cm="1">
        <f t="array" aca="1" ref="BD245" ca="1">_xlfn.XLOOKUP($A245&amp;$B245,'[2]产值及收款计划（2026）'!$A:$A&amp;'[2]产值及收款计划（2026）'!$B:$B,'[2]产值及收款计划（2026）'!BD:BD)</f>
        <v>0</v>
      </c>
      <c r="BE245" s="256" cm="1">
        <f t="array" aca="1" ref="BE245" ca="1">_xlfn.XLOOKUP($A245&amp;$B245,'[2]产值及收款计划（2026）'!$A:$A&amp;'[2]产值及收款计划（2026）'!$B:$B,'[2]产值及收款计划（2026）'!BE:BE)</f>
        <v>0</v>
      </c>
      <c r="BF245" s="256" cm="1">
        <f t="array" aca="1" ref="BF245" ca="1">_xlfn.XLOOKUP($A245&amp;$B245,'[2]产值及收款计划（2026）'!$A:$A&amp;'[2]产值及收款计划（2026）'!$B:$B,'[2]产值及收款计划（2026）'!BF:BF)</f>
        <v>0</v>
      </c>
      <c r="BG245" s="256" cm="1">
        <f t="array" aca="1" ref="BG245" ca="1">_xlfn.XLOOKUP($A245&amp;$B245,'[2]产值及收款计划（2026）'!$A:$A&amp;'[2]产值及收款计划（2026）'!$B:$B,'[2]产值及收款计划（2026）'!BG:BG)</f>
        <v>0</v>
      </c>
      <c r="BH245" s="256" cm="1">
        <f t="array" aca="1" ref="BH245" ca="1">_xlfn.XLOOKUP($A245&amp;$B245,'[2]产值及收款计划（2026）'!$A:$A&amp;'[2]产值及收款计划（2026）'!$B:$B,'[2]产值及收款计划（2026）'!BH:BH)</f>
        <v>0</v>
      </c>
      <c r="BI245" s="256" cm="1">
        <f t="array" aca="1" ref="BI245" ca="1">_xlfn.XLOOKUP($A245&amp;$B245,'[2]产值及收款计划（2026）'!$A:$A&amp;'[2]产值及收款计划（2026）'!$B:$B,'[2]产值及收款计划（2026）'!BI:BI)</f>
        <v>0</v>
      </c>
      <c r="BJ245" s="256" cm="1">
        <f t="array" aca="1" ref="BJ245" ca="1">_xlfn.XLOOKUP($A245&amp;$B245,'[2]产值及收款计划（2026）'!$A:$A&amp;'[2]产值及收款计划（2026）'!$B:$B,'[2]产值及收款计划（2026）'!BJ:BJ)</f>
        <v>0</v>
      </c>
      <c r="BK245" s="256" cm="1">
        <f t="array" aca="1" ref="BK245" ca="1">_xlfn.XLOOKUP($A245&amp;$B245,'[2]产值及收款计划（2026）'!$A:$A&amp;'[2]产值及收款计划（2026）'!$B:$B,'[2]产值及收款计划（2026）'!BK:BK)</f>
        <v>0</v>
      </c>
      <c r="BL245" s="256" cm="1">
        <f t="array" aca="1" ref="BL245" ca="1">_xlfn.XLOOKUP($A245&amp;$B245,'[2]产值及收款计划（2026）'!$A:$A&amp;'[2]产值及收款计划（2026）'!$B:$B,'[2]产值及收款计划（2026）'!BL:BL)</f>
        <v>0</v>
      </c>
      <c r="BM245" s="256"/>
      <c r="BN245" s="256"/>
      <c r="BO245" s="256"/>
      <c r="BP245" s="256"/>
      <c r="BQ245" s="255" t="str" cm="1">
        <f t="array" aca="1" ref="BQ245" ca="1">_xlfn.XLOOKUP($A245&amp;$B245,'[2]产值及收款计划（2026）'!$A:$A&amp;'[2]产值及收款计划（2026）'!$B:$B,'[2]产值及收款计划（2026）'!BQ:BQ)</f>
        <v>上海市地下空间设计研究总院有限公司</v>
      </c>
      <c r="BR245" s="256" t="str" cm="1">
        <f t="array" aca="1" ref="BR245" ca="1">_xlfn.XLOOKUP($A245&amp;$B245,'[2]产值及收款计划（2026）'!$A:$A&amp;'[2]产值及收款计划（2026）'!$B:$B,'[2]产值及收款计划（2026）'!BR:BR)</f>
        <v>已验收完结。</v>
      </c>
      <c r="CA245" s="256" cm="1">
        <f t="array" aca="1" ref="CA245" ca="1">_xlfn.XLOOKUP($A245&amp;$B245,'[2]产值及收款计划（2026）'!$A:$A&amp;'[2]产值及收款计划（2026）'!$B:$B,'[2]产值及收款计划（2026）'!CA:CA)</f>
        <v>0</v>
      </c>
      <c r="CB245" s="256" cm="1">
        <f t="array" aca="1" ref="CB245" ca="1">_xlfn.XLOOKUP($A245&amp;$B245,'[2]产值及收款计划（2026）'!$A:$A&amp;'[2]产值及收款计划（2026）'!$B:$B,'[2]产值及收款计划（2026）'!CB:CB)</f>
        <v>0</v>
      </c>
      <c r="CC245" s="256" cm="1">
        <f t="array" aca="1" ref="CC245" ca="1">_xlfn.XLOOKUP($A245&amp;$B245,'[2]产值及收款计划（2026）'!$A:$A&amp;'[2]产值及收款计划（2026）'!$B:$B,'[2]产值及收款计划（2026）'!CC:CC)</f>
        <v>0</v>
      </c>
      <c r="CD245" s="256" cm="1">
        <f t="array" aca="1" ref="CD245" ca="1">_xlfn.XLOOKUP($A245&amp;$B245,'[2]产值及收款计划（2026）'!$A:$A&amp;'[2]产值及收款计划（2026）'!$B:$B,'[2]产值及收款计划（2026）'!CD:CD)</f>
        <v>0</v>
      </c>
      <c r="CE245" s="256" cm="1">
        <f t="array" aca="1" ref="CE245" ca="1">_xlfn.XLOOKUP($A245&amp;$B245,'[2]产值及收款计划（2026）'!$A:$A&amp;'[2]产值及收款计划（2026）'!$B:$B,'[2]产值及收款计划（2026）'!CE:CE)</f>
        <v>0</v>
      </c>
      <c r="CF245" s="256" cm="1">
        <f t="array" aca="1" ref="CF245" ca="1">_xlfn.XLOOKUP($A245&amp;$B245,'[2]产值及收款计划（2026）'!$A:$A&amp;'[2]产值及收款计划（2026）'!$B:$B,'[2]产值及收款计划（2026）'!CF:CF)</f>
        <v>0</v>
      </c>
      <c r="CG245" s="256" cm="1">
        <f t="array" aca="1" ref="CG245" ca="1">_xlfn.XLOOKUP($A245&amp;$B245,'[2]产值及收款计划（2026）'!$A:$A&amp;'[2]产值及收款计划（2026）'!$B:$B,'[2]产值及收款计划（2026）'!CG:CG)</f>
        <v>0</v>
      </c>
      <c r="CH245" s="256" cm="1">
        <f t="array" aca="1" ref="CH245" ca="1">_xlfn.XLOOKUP($A245&amp;$B245,'[2]产值及收款计划（2026）'!$A:$A&amp;'[2]产值及收款计划（2026）'!$B:$B,'[2]产值及收款计划（2026）'!CH:CH)</f>
        <v>0</v>
      </c>
      <c r="CI245" s="256" cm="1">
        <f t="array" aca="1" ref="CI245" ca="1">_xlfn.XLOOKUP($A245&amp;$B245,'[2]产值及收款计划（2026）'!$A:$A&amp;'[2]产值及收款计划（2026）'!$B:$B,'[2]产值及收款计划（2026）'!CI:CI)</f>
        <v>0</v>
      </c>
      <c r="CJ245" s="256" cm="1">
        <f t="array" aca="1" ref="CJ245" ca="1">_xlfn.XLOOKUP($A245&amp;$B245,'[2]产值及收款计划（2026）'!$A:$A&amp;'[2]产值及收款计划（2026）'!$B:$B,'[2]产值及收款计划（2026）'!CJ:CJ)</f>
        <v>0</v>
      </c>
      <c r="CK245" s="256" cm="1">
        <f t="array" aca="1" ref="CK245" ca="1">_xlfn.XLOOKUP($A245&amp;$B245,'[2]产值及收款计划（2026）'!$A:$A&amp;'[2]产值及收款计划（2026）'!$B:$B,'[2]产值及收款计划（2026）'!CK:CK)</f>
        <v>0</v>
      </c>
      <c r="CL245" s="256" cm="1">
        <f t="array" aca="1" ref="CL245" ca="1">_xlfn.XLOOKUP($A245&amp;$B245,'[2]产值及收款计划（2026）'!$A:$A&amp;'[2]产值及收款计划（2026）'!$B:$B,'[2]产值及收款计划（2026）'!CL:CL)</f>
        <v>0</v>
      </c>
      <c r="DA245" s="256" cm="1">
        <f t="array" aca="1" ref="DA245" ca="1">_xlfn.XLOOKUP($A245&amp;$B245,'[2]产值及收款计划（2026）'!$A:$A&amp;'[2]产值及收款计划（2026）'!$B:$B,'[2]产值及收款计划（2026）'!DA:DA)</f>
        <v>17.489999999999998</v>
      </c>
      <c r="DB245" s="256" cm="1">
        <f t="array" aca="1" ref="DB245" ca="1">_xlfn.XLOOKUP($A245&amp;$B245,'[2]产值及收款计划（2026）'!$A:$A&amp;'[2]产值及收款计划（2026）'!$B:$B,'[2]产值及收款计划（2026）'!DB:DB)</f>
        <v>0</v>
      </c>
      <c r="DC245" s="256" cm="1">
        <f t="array" aca="1" ref="DC245" ca="1">_xlfn.XLOOKUP($A245&amp;$B245,'[2]产值及收款计划（2026）'!$A:$A&amp;'[2]产值及收款计划（2026）'!$B:$B,'[2]产值及收款计划（2026）'!DC:DC)</f>
        <v>0</v>
      </c>
      <c r="DD245" s="256" cm="1">
        <f t="array" aca="1" ref="DD245" ca="1">_xlfn.XLOOKUP($A245&amp;$B245,'[2]产值及收款计划（2026）'!$A:$A&amp;'[2]产值及收款计划（2026）'!$B:$B,'[2]产值及收款计划（2026）'!DD:DD)</f>
        <v>0</v>
      </c>
      <c r="DE245" s="256" cm="1">
        <f t="array" aca="1" ref="DE245" ca="1">_xlfn.XLOOKUP($A245&amp;$B245,'[2]产值及收款计划（2026）'!$A:$A&amp;'[2]产值及收款计划（2026）'!$B:$B,'[2]产值及收款计划（2026）'!DE:DE)</f>
        <v>0</v>
      </c>
      <c r="DF245" s="256" cm="1">
        <f t="array" aca="1" ref="DF245" ca="1">_xlfn.XLOOKUP($A245&amp;$B245,'[2]产值及收款计划（2026）'!$A:$A&amp;'[2]产值及收款计划（2026）'!$B:$B,'[2]产值及收款计划（2026）'!DF:DF)</f>
        <v>0</v>
      </c>
      <c r="DG245" s="256" cm="1">
        <f t="array" aca="1" ref="DG245" ca="1">_xlfn.XLOOKUP($A245&amp;$B245,'[2]产值及收款计划（2026）'!$A:$A&amp;'[2]产值及收款计划（2026）'!$B:$B,'[2]产值及收款计划（2026）'!DG:DG)</f>
        <v>0</v>
      </c>
      <c r="DH245" s="256" cm="1">
        <f t="array" aca="1" ref="DH245" ca="1">_xlfn.XLOOKUP($A245&amp;$B245,'[2]产值及收款计划（2026）'!$A:$A&amp;'[2]产值及收款计划（2026）'!$B:$B,'[2]产值及收款计划（2026）'!DH:DH)</f>
        <v>0</v>
      </c>
      <c r="DI245" s="256" cm="1">
        <f t="array" aca="1" ref="DI245" ca="1">_xlfn.XLOOKUP($A245&amp;$B245,'[2]产值及收款计划（2026）'!$A:$A&amp;'[2]产值及收款计划（2026）'!$B:$B,'[2]产值及收款计划（2026）'!DI:DI)</f>
        <v>0</v>
      </c>
      <c r="DJ245" s="256" cm="1">
        <f t="array" aca="1" ref="DJ245" ca="1">_xlfn.XLOOKUP($A245&amp;$B245,'[2]产值及收款计划（2026）'!$A:$A&amp;'[2]产值及收款计划（2026）'!$B:$B,'[2]产值及收款计划（2026）'!DJ:DJ)</f>
        <v>0</v>
      </c>
      <c r="DK245" s="256" cm="1">
        <f t="array" aca="1" ref="DK245" ca="1">_xlfn.XLOOKUP($A245&amp;$B245,'[2]产值及收款计划（2026）'!$A:$A&amp;'[2]产值及收款计划（2026）'!$B:$B,'[2]产值及收款计划（2026）'!DK:DK)</f>
        <v>0</v>
      </c>
      <c r="DL245" s="256" cm="1">
        <f t="array" aca="1" ref="DL245" ca="1">_xlfn.XLOOKUP($A245&amp;$B245,'[2]产值及收款计划（2026）'!$A:$A&amp;'[2]产值及收款计划（2026）'!$B:$B,'[2]产值及收款计划（2026）'!DL:DL)</f>
        <v>0</v>
      </c>
      <c r="DM245" s="264"/>
      <c r="DN245" s="250"/>
    </row>
    <row r="246" spans="1:118" ht="20.25" x14ac:dyDescent="0.15">
      <c r="A246" s="254">
        <f t="shared" ca="1" si="15"/>
        <v>65</v>
      </c>
      <c r="B246" s="254" t="s">
        <v>26</v>
      </c>
      <c r="C246" s="255" t="str" cm="1">
        <f t="array" aca="1" ref="C246" ca="1">_xlfn.XLOOKUP($A246&amp;$B246,'[2]产值及收款计划（2026）'!$A:$A&amp;'[2]产值及收款计划（2026）'!$B:$B,'[2]产值及收款计划（2026）'!C:C)</f>
        <v>ZHT2021052700054</v>
      </c>
      <c r="D246" s="255" t="str" cm="1">
        <f t="array" aca="1" ref="D246" ca="1">_xlfn.XLOOKUP($A246&amp;$B246,'[2]产值及收款计划（2026）'!$A:$A&amp;'[2]产值及收款计划（2026）'!$B:$B,'[2]产值及收款计划（2026）'!D:D)</f>
        <v>奉贤区致远高级中学（暂定名）迁建工程BIM咨询服务</v>
      </c>
      <c r="E246" s="256" cm="1">
        <f t="array" aca="1" ref="E246" ca="1">_xlfn.XLOOKUP($A246&amp;$B246,'[2]产值及收款计划（2026）'!$A:$A&amp;'[2]产值及收款计划（2026）'!$B:$B,'[2]产值及收款计划（2026）'!E:E)</f>
        <v>215.94499999999999</v>
      </c>
      <c r="F246" s="256" cm="1">
        <f t="array" aca="1" ref="F246" ca="1">_xlfn.XLOOKUP($A246&amp;$B246,'[2]产值及收款计划（2026）'!$A:$A&amp;'[2]产值及收款计划（2026）'!$B:$B,'[2]产值及收款计划（2026）'!F:F)</f>
        <v>215.94499999999999</v>
      </c>
      <c r="G246" s="256" cm="1">
        <f t="array" aca="1" ref="G246" ca="1">_xlfn.XLOOKUP($A246&amp;$B246,'[2]产值及收款计划（2026）'!$A:$A&amp;'[2]产值及收款计划（2026）'!$B:$B,'[2]产值及收款计划（2026）'!G:G)</f>
        <v>215.94499999999999</v>
      </c>
      <c r="H246" s="256" cm="1">
        <f t="array" aca="1" ref="H246" ca="1">_xlfn.XLOOKUP($A246&amp;$B246,'[2]产值及收款计划（2026）'!$A:$A&amp;'[2]产值及收款计划（2026）'!$B:$B,'[2]产值及收款计划（2026）'!H:H)</f>
        <v>83.944999999999993</v>
      </c>
      <c r="I246" s="257" cm="1">
        <f t="array" aca="1" ref="I246" ca="1">_xlfn.XLOOKUP($A246&amp;$B246,'[2]产值及收款计划（2026）'!$A:$A&amp;'[2]产值及收款计划（2026）'!$B:$B,'[2]产值及收款计划（2026）'!I:I)</f>
        <v>0.388733242260761</v>
      </c>
      <c r="J246" s="258" cm="1">
        <f t="array" aca="1" ref="J246" ca="1">_xlfn.XLOOKUP($A246&amp;$B246,'[2]产值及收款计划（2026）'!$A:$A&amp;'[2]产值及收款计划（2026）'!$B:$B,'[2]产值及收款计划（2026）'!J:J)</f>
        <v>0.06</v>
      </c>
      <c r="K246" s="256" cm="1">
        <f t="array" aca="1" ref="K246" ca="1">_xlfn.XLOOKUP($A246&amp;$B246,'[2]产值及收款计划（2026）'!$A:$A&amp;'[2]产值及收款计划（2026）'!$B:$B,'[2]产值及收款计划（2026）'!K:K)</f>
        <v>0</v>
      </c>
      <c r="L246" s="256" cm="1">
        <f t="array" aca="1" ref="L246" ca="1">_xlfn.XLOOKUP($A246&amp;$B246,'[2]产值及收款计划（2026）'!$A:$A&amp;'[2]产值及收款计划（2026）'!$B:$B,'[2]产值及收款计划（2026）'!L:L)</f>
        <v>0</v>
      </c>
      <c r="M246" s="256" t="str" cm="1">
        <f t="array" aca="1" ref="M246" ca="1">_xlfn.XLOOKUP($A246&amp;$B246,'[2]产值及收款计划（2026）'!$A:$A&amp;'[2]产值及收款计划（2026）'!$B:$B,'[2]产值及收款计划（2026）'!M:M)</f>
        <v>主导</v>
      </c>
      <c r="N246" s="256" t="str" cm="1">
        <f t="array" aca="1" ref="N246" ca="1">_xlfn.XLOOKUP($A246&amp;$B246,'[2]产值及收款计划（2026）'!$A:$A&amp;'[2]产值及收款计划（2026）'!$B:$B,'[2]产值及收款计划（2026）'!N:N)</f>
        <v>董力健团队</v>
      </c>
      <c r="O246" s="256" t="str" cm="1">
        <f t="array" aca="1" ref="O246" ca="1">_xlfn.XLOOKUP($A246&amp;$B246,'[2]产值及收款计划（2026）'!$A:$A&amp;'[2]产值及收款计划（2026）'!$B:$B,'[2]产值及收款计划（2026）'!O:O)</f>
        <v>董力健</v>
      </c>
      <c r="P246" s="255" t="str" cm="1">
        <f t="array" aca="1" ref="P246" ca="1">_xlfn.XLOOKUP($A246&amp;$B246,'[2]产值及收款计划（2026）'!$A:$A&amp;'[2]产值及收款计划（2026）'!$B:$B,'[2]产值及收款计划（2026）'!P:P)</f>
        <v>在建</v>
      </c>
      <c r="Q246" s="256" cm="1">
        <f t="array" aca="1" ref="Q246" ca="1">_xlfn.XLOOKUP($A246&amp;$B246,'[2]产值及收款计划（2026）'!$A:$A&amp;'[2]产值及收款计划（2026）'!$B:$B,'[2]产值及收款计划（2026）'!Q:Q)</f>
        <v>0</v>
      </c>
      <c r="R246" s="256" cm="1">
        <f t="array" aca="1" ref="R246" ca="1">_xlfn.XLOOKUP($A246&amp;$B246,'[2]产值及收款计划（2026）'!$A:$A&amp;'[2]产值及收款计划（2026）'!$B:$B,'[2]产值及收款计划（2026）'!R:R)</f>
        <v>0</v>
      </c>
      <c r="S246" s="256" cm="1">
        <f t="array" aca="1" ref="S246" ca="1">_xlfn.XLOOKUP($A246&amp;$B246,'[2]产值及收款计划（2026）'!$A:$A&amp;'[2]产值及收款计划（2026）'!$B:$B,'[2]产值及收款计划（2026）'!S:S)</f>
        <v>0</v>
      </c>
      <c r="T246" s="256" cm="1">
        <f t="array" aca="1" ref="T246" ca="1">_xlfn.XLOOKUP($A246&amp;$B246,'[2]产值及收款计划（2026）'!$A:$A&amp;'[2]产值及收款计划（2026）'!$B:$B,'[2]产值及收款计划（2026）'!T:T)</f>
        <v>187.73329000000001</v>
      </c>
      <c r="U246" s="256" cm="1">
        <f t="array" aca="1" ref="U246" ca="1">_xlfn.XLOOKUP($A246&amp;$B246,'[2]产值及收款计划（2026）'!$A:$A&amp;'[2]产值及收款计划（2026）'!$B:$B,'[2]产值及收款计划（2026）'!U:U)</f>
        <v>0</v>
      </c>
      <c r="V246" s="256" cm="1">
        <f t="array" aca="1" ref="V246" ca="1">_xlfn.XLOOKUP($A246&amp;$B246,'[2]产值及收款计划（2026）'!$A:$A&amp;'[2]产值及收款计划（2026）'!$B:$B,'[2]产值及收款计划（2026）'!V:V)</f>
        <v>28.21171</v>
      </c>
      <c r="W246" s="256" cm="1">
        <f t="array" aca="1" ref="W246" ca="1">_xlfn.XLOOKUP($A246&amp;$B246,'[2]产值及收款计划（2026）'!$A:$A&amp;'[2]产值及收款计划（2026）'!$B:$B,'[2]产值及收款计划（2026）'!W:W)</f>
        <v>0</v>
      </c>
      <c r="X246" s="256" cm="1">
        <f t="array" aca="1" ref="X246" ca="1">_xlfn.XLOOKUP($A246&amp;$B246,'[2]产值及收款计划（2026）'!$A:$A&amp;'[2]产值及收款计划（2026）'!$B:$B,'[2]产值及收款计划（2026）'!X:X)</f>
        <v>0</v>
      </c>
      <c r="Y246" s="256" cm="1">
        <f t="array" aca="1" ref="Y246" ca="1">_xlfn.XLOOKUP($A246&amp;$B246,'[2]产值及收款计划（2026）'!$A:$A&amp;'[2]产值及收款计划（2026）'!$B:$B,'[2]产值及收款计划（2026）'!Y:Y)</f>
        <v>0</v>
      </c>
      <c r="Z246" s="256" cm="1">
        <f t="array" aca="1" ref="Z246" ca="1">_xlfn.XLOOKUP($A246&amp;$B246,'[2]产值及收款计划（2026）'!$A:$A&amp;'[2]产值及收款计划（2026）'!$B:$B,'[2]产值及收款计划（2026）'!Z:Z)</f>
        <v>0</v>
      </c>
      <c r="AA246" s="256" cm="1">
        <f t="array" aca="1" ref="AA246" ca="1">_xlfn.XLOOKUP($A246&amp;$B246,'[2]产值及收款计划（2026）'!$A:$A&amp;'[2]产值及收款计划（2026）'!$B:$B,'[2]产值及收款计划（2026）'!AA:AA)</f>
        <v>0</v>
      </c>
      <c r="AB246" s="256" cm="1">
        <f t="array" aca="1" ref="AB246" ca="1">_xlfn.XLOOKUP($A246&amp;$B246,'[2]产值及收款计划（2026）'!$A:$A&amp;'[2]产值及收款计划（2026）'!$B:$B,'[2]产值及收款计划（2026）'!AB:AB)</f>
        <v>0</v>
      </c>
      <c r="AC246" s="256" cm="1">
        <f t="array" aca="1" ref="AC246" ca="1">_xlfn.XLOOKUP($A246&amp;$B246,'[2]产值及收款计划（2026）'!$A:$A&amp;'[2]产值及收款计划（2026）'!$B:$B,'[2]产值及收款计划（2026）'!AC:AC)</f>
        <v>0</v>
      </c>
      <c r="AD246" s="256" cm="1">
        <f t="array" aca="1" ref="AD246" ca="1">_xlfn.XLOOKUP($A246&amp;$B246,'[2]产值及收款计划（2026）'!$A:$A&amp;'[2]产值及收款计划（2026）'!$B:$B,'[2]产值及收款计划（2026）'!AD:AD)</f>
        <v>0</v>
      </c>
      <c r="AE246" s="256" cm="1">
        <f t="array" aca="1" ref="AE246" ca="1">_xlfn.XLOOKUP($A246&amp;$B246,'[2]产值及收款计划（2026）'!$A:$A&amp;'[2]产值及收款计划（2026）'!$B:$B,'[2]产值及收款计划（2026）'!AE:AE)</f>
        <v>0</v>
      </c>
      <c r="AF246" s="256" cm="1">
        <f t="array" aca="1" ref="AF246" ca="1">_xlfn.XLOOKUP($A246&amp;$B246,'[2]产值及收款计划（2026）'!$A:$A&amp;'[2]产值及收款计划（2026）'!$B:$B,'[2]产值及收款计划（2026）'!AF:AF)</f>
        <v>0</v>
      </c>
      <c r="AG246" s="256" cm="1">
        <f t="array" aca="1" ref="AG246" ca="1">_xlfn.XLOOKUP($A246&amp;$B246,'[2]产值及收款计划（2026）'!$A:$A&amp;'[2]产值及收款计划（2026）'!$B:$B,'[2]产值及收款计划（2026）'!AG:AG)</f>
        <v>0</v>
      </c>
      <c r="AH246" s="256" cm="1">
        <f t="array" aca="1" ref="AH246" ca="1">_xlfn.XLOOKUP($A246&amp;$B246,'[2]产值及收款计划（2026）'!$A:$A&amp;'[2]产值及收款计划（2026）'!$B:$B,'[2]产值及收款计划（2026）'!AH:AH)</f>
        <v>0</v>
      </c>
      <c r="AI246" s="256" cm="1">
        <f t="array" aca="1" ref="AI246" ca="1">_xlfn.XLOOKUP($A246&amp;$B246,'[2]产值及收款计划（2026）'!$A:$A&amp;'[2]产值及收款计划（2026）'!$B:$B,'[2]产值及收款计划（2026）'!AI:AI)</f>
        <v>0</v>
      </c>
      <c r="AJ246" s="256" cm="1">
        <f t="array" aca="1" ref="AJ246" ca="1">_xlfn.XLOOKUP($A246&amp;$B246,'[2]产值及收款计划（2026）'!$A:$A&amp;'[2]产值及收款计划（2026）'!$B:$B,'[2]产值及收款计划（2026）'!AJ:AJ)</f>
        <v>0</v>
      </c>
      <c r="AK246" s="256" cm="1">
        <f t="array" aca="1" ref="AK246" ca="1">_xlfn.XLOOKUP($A246&amp;$B246,'[2]产值及收款计划（2026）'!$A:$A&amp;'[2]产值及收款计划（2026）'!$B:$B,'[2]产值及收款计划（2026）'!AK:AK)</f>
        <v>0</v>
      </c>
      <c r="AL246" s="256" cm="1">
        <f t="array" aca="1" ref="AL246" ca="1">_xlfn.XLOOKUP($A246&amp;$B246,'[2]产值及收款计划（2026）'!$A:$A&amp;'[2]产值及收款计划（2026）'!$B:$B,'[2]产值及收款计划（2026）'!AL:AL)</f>
        <v>0</v>
      </c>
      <c r="AM246" s="263" t="e" cm="1">
        <f t="array" aca="1" ref="AM246" ca="1">_xlfn.LET(_xlpm.勾选月份状态数组,TRANSPOSE('PPT(12-15页）-TOP10'!$A$3:$A$14),_xlpm.选择数据区,IF('PPT(12-15页）-TOP10'!$E$3="收款",$BA246:$BL246,$AA246:$AL246),SUM(_xlfn._xlws.FILTER(_xlpm.选择数据区,_xlpm.勾选月份状态数组,"")))</f>
        <v>#NAME?</v>
      </c>
      <c r="AN246" s="256" t="e" cm="1">
        <f t="array" aca="1" ref="AN246" ca="1">_xlfn.LET(_xlpm.勾选月份状态数组,TRANSPOSE('PPT(12-15页）-TOP10'!$A$3:$A$14),_xlpm.选择数据区,IF('PPT(12-15页）-TOP10'!$E$3="收款",$DA246:$DL246,$CA246:$CL246),SUM(_xlfn._xlws.FILTER(_xlpm.选择数据区,_xlpm.勾选月份状态数组,"")))</f>
        <v>#NAME?</v>
      </c>
      <c r="AO246" s="256">
        <f ca="1">SUM(CA246:CC246)+SUM(AD246:AL246)</f>
        <v>0</v>
      </c>
      <c r="AP246" s="256"/>
      <c r="AQ246" s="256"/>
      <c r="AR246" s="256"/>
      <c r="AS246" s="256" cm="1">
        <f t="array" aca="1" ref="AS246" ca="1">_xlfn.XLOOKUP($A246&amp;$B246,'[2]产值及收款计划（2026）'!$A:$A&amp;'[2]产值及收款计划（2026）'!$B:$B,'[2]产值及收款计划（2026）'!AS:AS)</f>
        <v>0</v>
      </c>
      <c r="AT246" s="256" cm="1">
        <f t="array" aca="1" ref="AT246" ca="1">_xlfn.XLOOKUP($A246&amp;$B246,'[2]产值及收款计划（2026）'!$A:$A&amp;'[2]产值及收款计划（2026）'!$B:$B,'[2]产值及收款计划（2026）'!AT:AT)</f>
        <v>0</v>
      </c>
      <c r="AU246" s="256" cm="1">
        <f t="array" aca="1" ref="AU246" ca="1">_xlfn.XLOOKUP($A246&amp;$B246,'[2]产值及收款计划（2026）'!$A:$A&amp;'[2]产值及收款计划（2026）'!$B:$B,'[2]产值及收款计划（2026）'!AU:AU)</f>
        <v>0</v>
      </c>
      <c r="AV246" s="256" cm="1">
        <f t="array" aca="1" ref="AV246" ca="1">_xlfn.XLOOKUP($A246&amp;$B246,'[2]产值及收款计划（2026）'!$A:$A&amp;'[2]产值及收款计划（2026）'!$B:$B,'[2]产值及收款计划（2026）'!AV:AV)</f>
        <v>0</v>
      </c>
      <c r="AW246" s="256" cm="1">
        <f t="array" aca="1" ref="AW246" ca="1">_xlfn.XLOOKUP($A246&amp;$B246,'[2]产值及收款计划（2026）'!$A:$A&amp;'[2]产值及收款计划（2026）'!$B:$B,'[2]产值及收款计划（2026）'!AW:AW)</f>
        <v>187.73329000000001</v>
      </c>
      <c r="AX246" s="256" cm="1">
        <f t="array" aca="1" ref="AX246" ca="1">_xlfn.XLOOKUP($A246&amp;$B246,'[2]产值及收款计划（2026）'!$A:$A&amp;'[2]产值及收款计划（2026）'!$B:$B,'[2]产值及收款计划（2026）'!AX:AX)</f>
        <v>0</v>
      </c>
      <c r="AY246" s="256" cm="1">
        <f t="array" aca="1" ref="AY246" ca="1">_xlfn.XLOOKUP($A246&amp;$B246,'[2]产值及收款计划（2026）'!$A:$A&amp;'[2]产值及收款计划（2026）'!$B:$B,'[2]产值及收款计划（2026）'!AY:AY)</f>
        <v>28.21171</v>
      </c>
      <c r="AZ246" s="256" cm="1">
        <f t="array" aca="1" ref="AZ246" ca="1">_xlfn.XLOOKUP($A246&amp;$B246,'[2]产值及收款计划（2026）'!$A:$A&amp;'[2]产值及收款计划（2026）'!$B:$B,'[2]产值及收款计划（2026）'!AZ:AZ)</f>
        <v>0</v>
      </c>
      <c r="BA246" s="256" cm="1">
        <f t="array" aca="1" ref="BA246" ca="1">_xlfn.XLOOKUP($A246&amp;$B246,'[2]产值及收款计划（2026）'!$A:$A&amp;'[2]产值及收款计划（2026）'!$B:$B,'[2]产值及收款计划（2026）'!BA:BA)</f>
        <v>0</v>
      </c>
      <c r="BB246" s="256" cm="1">
        <f t="array" aca="1" ref="BB246" ca="1">_xlfn.XLOOKUP($A246&amp;$B246,'[2]产值及收款计划（2026）'!$A:$A&amp;'[2]产值及收款计划（2026）'!$B:$B,'[2]产值及收款计划（2026）'!BB:BB)</f>
        <v>0</v>
      </c>
      <c r="BC246" s="256" cm="1">
        <f t="array" aca="1" ref="BC246" ca="1">_xlfn.XLOOKUP($A246&amp;$B246,'[2]产值及收款计划（2026）'!$A:$A&amp;'[2]产值及收款计划（2026）'!$B:$B,'[2]产值及收款计划（2026）'!BC:BC)</f>
        <v>0</v>
      </c>
      <c r="BD246" s="256" cm="1">
        <f t="array" aca="1" ref="BD246" ca="1">_xlfn.XLOOKUP($A246&amp;$B246,'[2]产值及收款计划（2026）'!$A:$A&amp;'[2]产值及收款计划（2026）'!$B:$B,'[2]产值及收款计划（2026）'!BD:BD)</f>
        <v>0</v>
      </c>
      <c r="BE246" s="256" cm="1">
        <f t="array" aca="1" ref="BE246" ca="1">_xlfn.XLOOKUP($A246&amp;$B246,'[2]产值及收款计划（2026）'!$A:$A&amp;'[2]产值及收款计划（2026）'!$B:$B,'[2]产值及收款计划（2026）'!BE:BE)</f>
        <v>0</v>
      </c>
      <c r="BF246" s="256" cm="1">
        <f t="array" aca="1" ref="BF246" ca="1">_xlfn.XLOOKUP($A246&amp;$B246,'[2]产值及收款计划（2026）'!$A:$A&amp;'[2]产值及收款计划（2026）'!$B:$B,'[2]产值及收款计划（2026）'!BF:BF)</f>
        <v>0</v>
      </c>
      <c r="BG246" s="256" cm="1">
        <f t="array" aca="1" ref="BG246" ca="1">_xlfn.XLOOKUP($A246&amp;$B246,'[2]产值及收款计划（2026）'!$A:$A&amp;'[2]产值及收款计划（2026）'!$B:$B,'[2]产值及收款计划（2026）'!BG:BG)</f>
        <v>0</v>
      </c>
      <c r="BH246" s="256" cm="1">
        <f t="array" aca="1" ref="BH246" ca="1">_xlfn.XLOOKUP($A246&amp;$B246,'[2]产值及收款计划（2026）'!$A:$A&amp;'[2]产值及收款计划（2026）'!$B:$B,'[2]产值及收款计划（2026）'!BH:BH)</f>
        <v>0</v>
      </c>
      <c r="BI246" s="256" cm="1">
        <f t="array" aca="1" ref="BI246" ca="1">_xlfn.XLOOKUP($A246&amp;$B246,'[2]产值及收款计划（2026）'!$A:$A&amp;'[2]产值及收款计划（2026）'!$B:$B,'[2]产值及收款计划（2026）'!BI:BI)</f>
        <v>0</v>
      </c>
      <c r="BJ246" s="256" cm="1">
        <f t="array" aca="1" ref="BJ246" ca="1">_xlfn.XLOOKUP($A246&amp;$B246,'[2]产值及收款计划（2026）'!$A:$A&amp;'[2]产值及收款计划（2026）'!$B:$B,'[2]产值及收款计划（2026）'!BJ:BJ)</f>
        <v>0</v>
      </c>
      <c r="BK246" s="256" cm="1">
        <f t="array" aca="1" ref="BK246" ca="1">_xlfn.XLOOKUP($A246&amp;$B246,'[2]产值及收款计划（2026）'!$A:$A&amp;'[2]产值及收款计划（2026）'!$B:$B,'[2]产值及收款计划（2026）'!BK:BK)</f>
        <v>0</v>
      </c>
      <c r="BL246" s="256" cm="1">
        <f t="array" aca="1" ref="BL246" ca="1">_xlfn.XLOOKUP($A246&amp;$B246,'[2]产值及收款计划（2026）'!$A:$A&amp;'[2]产值及收款计划（2026）'!$B:$B,'[2]产值及收款计划（2026）'!BL:BL)</f>
        <v>0</v>
      </c>
      <c r="BM246" s="256"/>
      <c r="BN246" s="256"/>
      <c r="BO246" s="256"/>
      <c r="BP246" s="256"/>
      <c r="BQ246" s="255" t="str" cm="1">
        <f t="array" aca="1" ref="BQ246" ca="1">_xlfn.XLOOKUP($A246&amp;$B246,'[2]产值及收款计划（2026）'!$A:$A&amp;'[2]产值及收款计划（2026）'!$B:$B,'[2]产值及收款计划（2026）'!BQ:BQ)</f>
        <v>上海市奉贤区教育局</v>
      </c>
      <c r="BR246" s="256" cm="1">
        <f t="array" aca="1" ref="BR246" ca="1">_xlfn.XLOOKUP($A246&amp;$B246,'[2]产值及收款计划（2026）'!$A:$A&amp;'[2]产值及收款计划（2026）'!$B:$B,'[2]产值及收款计划（2026）'!BR:BR)</f>
        <v>0</v>
      </c>
      <c r="CA246" s="256" cm="1">
        <f t="array" aca="1" ref="CA246" ca="1">_xlfn.XLOOKUP($A246&amp;$B246,'[2]产值及收款计划（2026）'!$A:$A&amp;'[2]产值及收款计划（2026）'!$B:$B,'[2]产值及收款计划（2026）'!CA:CA)</f>
        <v>0</v>
      </c>
      <c r="CB246" s="256" cm="1">
        <f t="array" aca="1" ref="CB246" ca="1">_xlfn.XLOOKUP($A246&amp;$B246,'[2]产值及收款计划（2026）'!$A:$A&amp;'[2]产值及收款计划（2026）'!$B:$B,'[2]产值及收款计划（2026）'!CB:CB)</f>
        <v>0</v>
      </c>
      <c r="CC246" s="256" cm="1">
        <f t="array" aca="1" ref="CC246" ca="1">_xlfn.XLOOKUP($A246&amp;$B246,'[2]产值及收款计划（2026）'!$A:$A&amp;'[2]产值及收款计划（2026）'!$B:$B,'[2]产值及收款计划（2026）'!CC:CC)</f>
        <v>0</v>
      </c>
      <c r="CD246" s="256" cm="1">
        <f t="array" aca="1" ref="CD246" ca="1">_xlfn.XLOOKUP($A246&amp;$B246,'[2]产值及收款计划（2026）'!$A:$A&amp;'[2]产值及收款计划（2026）'!$B:$B,'[2]产值及收款计划（2026）'!CD:CD)</f>
        <v>0</v>
      </c>
      <c r="CE246" s="256" cm="1">
        <f t="array" aca="1" ref="CE246" ca="1">_xlfn.XLOOKUP($A246&amp;$B246,'[2]产值及收款计划（2026）'!$A:$A&amp;'[2]产值及收款计划（2026）'!$B:$B,'[2]产值及收款计划（2026）'!CE:CE)</f>
        <v>0</v>
      </c>
      <c r="CF246" s="256" cm="1">
        <f t="array" aca="1" ref="CF246" ca="1">_xlfn.XLOOKUP($A246&amp;$B246,'[2]产值及收款计划（2026）'!$A:$A&amp;'[2]产值及收款计划（2026）'!$B:$B,'[2]产值及收款计划（2026）'!CF:CF)</f>
        <v>0</v>
      </c>
      <c r="CG246" s="256" cm="1">
        <f t="array" aca="1" ref="CG246" ca="1">_xlfn.XLOOKUP($A246&amp;$B246,'[2]产值及收款计划（2026）'!$A:$A&amp;'[2]产值及收款计划（2026）'!$B:$B,'[2]产值及收款计划（2026）'!CG:CG)</f>
        <v>0</v>
      </c>
      <c r="CH246" s="256" cm="1">
        <f t="array" aca="1" ref="CH246" ca="1">_xlfn.XLOOKUP($A246&amp;$B246,'[2]产值及收款计划（2026）'!$A:$A&amp;'[2]产值及收款计划（2026）'!$B:$B,'[2]产值及收款计划（2026）'!CH:CH)</f>
        <v>0</v>
      </c>
      <c r="CI246" s="256" cm="1">
        <f t="array" aca="1" ref="CI246" ca="1">_xlfn.XLOOKUP($A246&amp;$B246,'[2]产值及收款计划（2026）'!$A:$A&amp;'[2]产值及收款计划（2026）'!$B:$B,'[2]产值及收款计划（2026）'!CI:CI)</f>
        <v>0</v>
      </c>
      <c r="CJ246" s="256" cm="1">
        <f t="array" aca="1" ref="CJ246" ca="1">_xlfn.XLOOKUP($A246&amp;$B246,'[2]产值及收款计划（2026）'!$A:$A&amp;'[2]产值及收款计划（2026）'!$B:$B,'[2]产值及收款计划（2026）'!CJ:CJ)</f>
        <v>0</v>
      </c>
      <c r="CK246" s="256" cm="1">
        <f t="array" aca="1" ref="CK246" ca="1">_xlfn.XLOOKUP($A246&amp;$B246,'[2]产值及收款计划（2026）'!$A:$A&amp;'[2]产值及收款计划（2026）'!$B:$B,'[2]产值及收款计划（2026）'!CK:CK)</f>
        <v>0</v>
      </c>
      <c r="CL246" s="256" cm="1">
        <f t="array" aca="1" ref="CL246" ca="1">_xlfn.XLOOKUP($A246&amp;$B246,'[2]产值及收款计划（2026）'!$A:$A&amp;'[2]产值及收款计划（2026）'!$B:$B,'[2]产值及收款计划（2026）'!CL:CL)</f>
        <v>0</v>
      </c>
      <c r="DA246" s="256" cm="1">
        <f t="array" aca="1" ref="DA246" ca="1">_xlfn.XLOOKUP($A246&amp;$B246,'[2]产值及收款计划（2026）'!$A:$A&amp;'[2]产值及收款计划（2026）'!$B:$B,'[2]产值及收款计划（2026）'!DA:DA)</f>
        <v>0</v>
      </c>
      <c r="DB246" s="256" cm="1">
        <f t="array" aca="1" ref="DB246" ca="1">_xlfn.XLOOKUP($A246&amp;$B246,'[2]产值及收款计划（2026）'!$A:$A&amp;'[2]产值及收款计划（2026）'!$B:$B,'[2]产值及收款计划（2026）'!DB:DB)</f>
        <v>0</v>
      </c>
      <c r="DC246" s="256" cm="1">
        <f t="array" aca="1" ref="DC246" ca="1">_xlfn.XLOOKUP($A246&amp;$B246,'[2]产值及收款计划（2026）'!$A:$A&amp;'[2]产值及收款计划（2026）'!$B:$B,'[2]产值及收款计划（2026）'!DC:DC)</f>
        <v>0</v>
      </c>
      <c r="DD246" s="256" cm="1">
        <f t="array" aca="1" ref="DD246" ca="1">_xlfn.XLOOKUP($A246&amp;$B246,'[2]产值及收款计划（2026）'!$A:$A&amp;'[2]产值及收款计划（2026）'!$B:$B,'[2]产值及收款计划（2026）'!DD:DD)</f>
        <v>0</v>
      </c>
      <c r="DE246" s="256" cm="1">
        <f t="array" aca="1" ref="DE246" ca="1">_xlfn.XLOOKUP($A246&amp;$B246,'[2]产值及收款计划（2026）'!$A:$A&amp;'[2]产值及收款计划（2026）'!$B:$B,'[2]产值及收款计划（2026）'!DE:DE)</f>
        <v>0</v>
      </c>
      <c r="DF246" s="256" cm="1">
        <f t="array" aca="1" ref="DF246" ca="1">_xlfn.XLOOKUP($A246&amp;$B246,'[2]产值及收款计划（2026）'!$A:$A&amp;'[2]产值及收款计划（2026）'!$B:$B,'[2]产值及收款计划（2026）'!DF:DF)</f>
        <v>0</v>
      </c>
      <c r="DG246" s="256" cm="1">
        <f t="array" aca="1" ref="DG246" ca="1">_xlfn.XLOOKUP($A246&amp;$B246,'[2]产值及收款计划（2026）'!$A:$A&amp;'[2]产值及收款计划（2026）'!$B:$B,'[2]产值及收款计划（2026）'!DG:DG)</f>
        <v>0</v>
      </c>
      <c r="DH246" s="256" cm="1">
        <f t="array" aca="1" ref="DH246" ca="1">_xlfn.XLOOKUP($A246&amp;$B246,'[2]产值及收款计划（2026）'!$A:$A&amp;'[2]产值及收款计划（2026）'!$B:$B,'[2]产值及收款计划（2026）'!DH:DH)</f>
        <v>0</v>
      </c>
      <c r="DI246" s="256" cm="1">
        <f t="array" aca="1" ref="DI246" ca="1">_xlfn.XLOOKUP($A246&amp;$B246,'[2]产值及收款计划（2026）'!$A:$A&amp;'[2]产值及收款计划（2026）'!$B:$B,'[2]产值及收款计划（2026）'!DI:DI)</f>
        <v>0</v>
      </c>
      <c r="DJ246" s="256" cm="1">
        <f t="array" aca="1" ref="DJ246" ca="1">_xlfn.XLOOKUP($A246&amp;$B246,'[2]产值及收款计划（2026）'!$A:$A&amp;'[2]产值及收款计划（2026）'!$B:$B,'[2]产值及收款计划（2026）'!DJ:DJ)</f>
        <v>0</v>
      </c>
      <c r="DK246" s="256" cm="1">
        <f t="array" aca="1" ref="DK246" ca="1">_xlfn.XLOOKUP($A246&amp;$B246,'[2]产值及收款计划（2026）'!$A:$A&amp;'[2]产值及收款计划（2026）'!$B:$B,'[2]产值及收款计划（2026）'!DK:DK)</f>
        <v>0</v>
      </c>
      <c r="DL246" s="256" cm="1">
        <f t="array" aca="1" ref="DL246" ca="1">_xlfn.XLOOKUP($A246&amp;$B246,'[2]产值及收款计划（2026）'!$A:$A&amp;'[2]产值及收款计划（2026）'!$B:$B,'[2]产值及收款计划（2026）'!DL:DL)</f>
        <v>0</v>
      </c>
      <c r="DM246" s="264"/>
      <c r="DN246" s="250"/>
    </row>
    <row r="247" spans="1:118" ht="20.25" x14ac:dyDescent="0.15">
      <c r="A247" s="254">
        <f t="shared" ca="1" si="15"/>
        <v>66</v>
      </c>
      <c r="B247" s="254" t="s">
        <v>26</v>
      </c>
      <c r="C247" s="255" t="str" cm="1">
        <f t="array" aca="1" ref="C247" ca="1">_xlfn.XLOOKUP($A247&amp;$B247,'[2]产值及收款计划（2026）'!$A:$A&amp;'[2]产值及收款计划（2026）'!$B:$B,'[2]产值及收款计划（2026）'!C:C)</f>
        <v>ZHT2021110800122</v>
      </c>
      <c r="D247" s="255" t="str" cm="1">
        <f t="array" aca="1" ref="D247" ca="1">_xlfn.XLOOKUP($A247&amp;$B247,'[2]产值及收款计划（2026）'!$A:$A&amp;'[2]产值及收款计划（2026）'!$B:$B,'[2]产值及收款计划（2026）'!D:D)</f>
        <v>奉贤新城16单元高丰路小学新建工程BIM咨询服务项目</v>
      </c>
      <c r="E247" s="256" cm="1">
        <f t="array" aca="1" ref="E247" ca="1">_xlfn.XLOOKUP($A247&amp;$B247,'[2]产值及收款计划（2026）'!$A:$A&amp;'[2]产值及收款计划（2026）'!$B:$B,'[2]产值及收款计划（2026）'!E:E)</f>
        <v>79.345500000000001</v>
      </c>
      <c r="F247" s="256" cm="1">
        <f t="array" aca="1" ref="F247" ca="1">_xlfn.XLOOKUP($A247&amp;$B247,'[2]产值及收款计划（2026）'!$A:$A&amp;'[2]产值及收款计划（2026）'!$B:$B,'[2]产值及收款计划（2026）'!F:F)</f>
        <v>79.345500000000001</v>
      </c>
      <c r="G247" s="256" cm="1">
        <f t="array" aca="1" ref="G247" ca="1">_xlfn.XLOOKUP($A247&amp;$B247,'[2]产值及收款计划（2026）'!$A:$A&amp;'[2]产值及收款计划（2026）'!$B:$B,'[2]产值及收款计划（2026）'!G:G)</f>
        <v>79.345500000000001</v>
      </c>
      <c r="H247" s="256" cm="1">
        <f t="array" aca="1" ref="H247" ca="1">_xlfn.XLOOKUP($A247&amp;$B247,'[2]产值及收款计划（2026）'!$A:$A&amp;'[2]产值及收款计划（2026）'!$B:$B,'[2]产值及收款计划（2026）'!H:H)</f>
        <v>34.345500000000001</v>
      </c>
      <c r="I247" s="257" cm="1">
        <f t="array" aca="1" ref="I247" ca="1">_xlfn.XLOOKUP($A247&amp;$B247,'[2]产值及收款计划（2026）'!$A:$A&amp;'[2]产值及收款计划（2026）'!$B:$B,'[2]产值及收款计划（2026）'!I:I)</f>
        <v>0.43286008658336</v>
      </c>
      <c r="J247" s="258" cm="1">
        <f t="array" aca="1" ref="J247" ca="1">_xlfn.XLOOKUP($A247&amp;$B247,'[2]产值及收款计划（2026）'!$A:$A&amp;'[2]产值及收款计划（2026）'!$B:$B,'[2]产值及收款计划（2026）'!J:J)</f>
        <v>0.06</v>
      </c>
      <c r="K247" s="256" cm="1">
        <f t="array" aca="1" ref="K247" ca="1">_xlfn.XLOOKUP($A247&amp;$B247,'[2]产值及收款计划（2026）'!$A:$A&amp;'[2]产值及收款计划（2026）'!$B:$B,'[2]产值及收款计划（2026）'!K:K)</f>
        <v>0</v>
      </c>
      <c r="L247" s="256" cm="1">
        <f t="array" aca="1" ref="L247" ca="1">_xlfn.XLOOKUP($A247&amp;$B247,'[2]产值及收款计划（2026）'!$A:$A&amp;'[2]产值及收款计划（2026）'!$B:$B,'[2]产值及收款计划（2026）'!L:L)</f>
        <v>0</v>
      </c>
      <c r="M247" s="256" t="str" cm="1">
        <f t="array" aca="1" ref="M247" ca="1">_xlfn.XLOOKUP($A247&amp;$B247,'[2]产值及收款计划（2026）'!$A:$A&amp;'[2]产值及收款计划（2026）'!$B:$B,'[2]产值及收款计划（2026）'!M:M)</f>
        <v>主导</v>
      </c>
      <c r="N247" s="256" t="str" cm="1">
        <f t="array" aca="1" ref="N247" ca="1">_xlfn.XLOOKUP($A247&amp;$B247,'[2]产值及收款计划（2026）'!$A:$A&amp;'[2]产值及收款计划（2026）'!$B:$B,'[2]产值及收款计划（2026）'!N:N)</f>
        <v>董力健团队</v>
      </c>
      <c r="O247" s="256" t="str" cm="1">
        <f t="array" aca="1" ref="O247" ca="1">_xlfn.XLOOKUP($A247&amp;$B247,'[2]产值及收款计划（2026）'!$A:$A&amp;'[2]产值及收款计划（2026）'!$B:$B,'[2]产值及收款计划（2026）'!O:O)</f>
        <v>董力健</v>
      </c>
      <c r="P247" s="255" t="str" cm="1">
        <f t="array" aca="1" ref="P247" ca="1">_xlfn.XLOOKUP($A247&amp;$B247,'[2]产值及收款计划（2026）'!$A:$A&amp;'[2]产值及收款计划（2026）'!$B:$B,'[2]产值及收款计划（2026）'!P:P)</f>
        <v>在建</v>
      </c>
      <c r="Q247" s="256" cm="1">
        <f t="array" aca="1" ref="Q247" ca="1">_xlfn.XLOOKUP($A247&amp;$B247,'[2]产值及收款计划（2026）'!$A:$A&amp;'[2]产值及收款计划（2026）'!$B:$B,'[2]产值及收款计划（2026）'!Q:Q)</f>
        <v>0</v>
      </c>
      <c r="R247" s="256" cm="1">
        <f t="array" aca="1" ref="R247" ca="1">_xlfn.XLOOKUP($A247&amp;$B247,'[2]产值及收款计划（2026）'!$A:$A&amp;'[2]产值及收款计划（2026）'!$B:$B,'[2]产值及收款计划（2026）'!R:R)</f>
        <v>0</v>
      </c>
      <c r="S247" s="256" cm="1">
        <f t="array" aca="1" ref="S247" ca="1">_xlfn.XLOOKUP($A247&amp;$B247,'[2]产值及收款计划（2026）'!$A:$A&amp;'[2]产值及收款计划（2026）'!$B:$B,'[2]产值及收款计划（2026）'!S:S)</f>
        <v>0</v>
      </c>
      <c r="T247" s="256" cm="1">
        <f t="array" aca="1" ref="T247" ca="1">_xlfn.XLOOKUP($A247&amp;$B247,'[2]产值及收款计划（2026）'!$A:$A&amp;'[2]产值及收款计划（2026）'!$B:$B,'[2]产值及收款计划（2026）'!T:T)</f>
        <v>39.6</v>
      </c>
      <c r="U247" s="256" cm="1">
        <f t="array" aca="1" ref="U247" ca="1">_xlfn.XLOOKUP($A247&amp;$B247,'[2]产值及收款计划（2026）'!$A:$A&amp;'[2]产值及收款计划（2026）'!$B:$B,'[2]产值及收款计划（2026）'!U:U)</f>
        <v>0</v>
      </c>
      <c r="V247" s="256" cm="1">
        <f t="array" aca="1" ref="V247" ca="1">_xlfn.XLOOKUP($A247&amp;$B247,'[2]产值及收款计划（2026）'!$A:$A&amp;'[2]产值及收款计划（2026）'!$B:$B,'[2]产值及收款计划（2026）'!V:V)</f>
        <v>39.7455</v>
      </c>
      <c r="W247" s="256" cm="1">
        <f t="array" aca="1" ref="W247" ca="1">_xlfn.XLOOKUP($A247&amp;$B247,'[2]产值及收款计划（2026）'!$A:$A&amp;'[2]产值及收款计划（2026）'!$B:$B,'[2]产值及收款计划（2026）'!W:W)</f>
        <v>0</v>
      </c>
      <c r="X247" s="256" cm="1">
        <f t="array" aca="1" ref="X247" ca="1">_xlfn.XLOOKUP($A247&amp;$B247,'[2]产值及收款计划（2026）'!$A:$A&amp;'[2]产值及收款计划（2026）'!$B:$B,'[2]产值及收款计划（2026）'!X:X)</f>
        <v>0</v>
      </c>
      <c r="Y247" s="256" cm="1">
        <f t="array" aca="1" ref="Y247" ca="1">_xlfn.XLOOKUP($A247&amp;$B247,'[2]产值及收款计划（2026）'!$A:$A&amp;'[2]产值及收款计划（2026）'!$B:$B,'[2]产值及收款计划（2026）'!Y:Y)</f>
        <v>0</v>
      </c>
      <c r="Z247" s="256" cm="1">
        <f t="array" aca="1" ref="Z247" ca="1">_xlfn.XLOOKUP($A247&amp;$B247,'[2]产值及收款计划（2026）'!$A:$A&amp;'[2]产值及收款计划（2026）'!$B:$B,'[2]产值及收款计划（2026）'!Z:Z)</f>
        <v>0</v>
      </c>
      <c r="AA247" s="256" cm="1">
        <f t="array" aca="1" ref="AA247" ca="1">_xlfn.XLOOKUP($A247&amp;$B247,'[2]产值及收款计划（2026）'!$A:$A&amp;'[2]产值及收款计划（2026）'!$B:$B,'[2]产值及收款计划（2026）'!AA:AA)</f>
        <v>0</v>
      </c>
      <c r="AB247" s="256" cm="1">
        <f t="array" aca="1" ref="AB247" ca="1">_xlfn.XLOOKUP($A247&amp;$B247,'[2]产值及收款计划（2026）'!$A:$A&amp;'[2]产值及收款计划（2026）'!$B:$B,'[2]产值及收款计划（2026）'!AB:AB)</f>
        <v>0</v>
      </c>
      <c r="AC247" s="256" cm="1">
        <f t="array" aca="1" ref="AC247" ca="1">_xlfn.XLOOKUP($A247&amp;$B247,'[2]产值及收款计划（2026）'!$A:$A&amp;'[2]产值及收款计划（2026）'!$B:$B,'[2]产值及收款计划（2026）'!AC:AC)</f>
        <v>0</v>
      </c>
      <c r="AD247" s="256" cm="1">
        <f t="array" aca="1" ref="AD247" ca="1">_xlfn.XLOOKUP($A247&amp;$B247,'[2]产值及收款计划（2026）'!$A:$A&amp;'[2]产值及收款计划（2026）'!$B:$B,'[2]产值及收款计划（2026）'!AD:AD)</f>
        <v>0</v>
      </c>
      <c r="AE247" s="256" cm="1">
        <f t="array" aca="1" ref="AE247" ca="1">_xlfn.XLOOKUP($A247&amp;$B247,'[2]产值及收款计划（2026）'!$A:$A&amp;'[2]产值及收款计划（2026）'!$B:$B,'[2]产值及收款计划（2026）'!AE:AE)</f>
        <v>0</v>
      </c>
      <c r="AF247" s="256" cm="1">
        <f t="array" aca="1" ref="AF247" ca="1">_xlfn.XLOOKUP($A247&amp;$B247,'[2]产值及收款计划（2026）'!$A:$A&amp;'[2]产值及收款计划（2026）'!$B:$B,'[2]产值及收款计划（2026）'!AF:AF)</f>
        <v>0</v>
      </c>
      <c r="AG247" s="256" cm="1">
        <f t="array" aca="1" ref="AG247" ca="1">_xlfn.XLOOKUP($A247&amp;$B247,'[2]产值及收款计划（2026）'!$A:$A&amp;'[2]产值及收款计划（2026）'!$B:$B,'[2]产值及收款计划（2026）'!AG:AG)</f>
        <v>0</v>
      </c>
      <c r="AH247" s="256" cm="1">
        <f t="array" aca="1" ref="AH247" ca="1">_xlfn.XLOOKUP($A247&amp;$B247,'[2]产值及收款计划（2026）'!$A:$A&amp;'[2]产值及收款计划（2026）'!$B:$B,'[2]产值及收款计划（2026）'!AH:AH)</f>
        <v>0</v>
      </c>
      <c r="AI247" s="256" cm="1">
        <f t="array" aca="1" ref="AI247" ca="1">_xlfn.XLOOKUP($A247&amp;$B247,'[2]产值及收款计划（2026）'!$A:$A&amp;'[2]产值及收款计划（2026）'!$B:$B,'[2]产值及收款计划（2026）'!AI:AI)</f>
        <v>0</v>
      </c>
      <c r="AJ247" s="256" cm="1">
        <f t="array" aca="1" ref="AJ247" ca="1">_xlfn.XLOOKUP($A247&amp;$B247,'[2]产值及收款计划（2026）'!$A:$A&amp;'[2]产值及收款计划（2026）'!$B:$B,'[2]产值及收款计划（2026）'!AJ:AJ)</f>
        <v>0</v>
      </c>
      <c r="AK247" s="256" cm="1">
        <f t="array" aca="1" ref="AK247" ca="1">_xlfn.XLOOKUP($A247&amp;$B247,'[2]产值及收款计划（2026）'!$A:$A&amp;'[2]产值及收款计划（2026）'!$B:$B,'[2]产值及收款计划（2026）'!AK:AK)</f>
        <v>0</v>
      </c>
      <c r="AL247" s="256" cm="1">
        <f t="array" aca="1" ref="AL247" ca="1">_xlfn.XLOOKUP($A247&amp;$B247,'[2]产值及收款计划（2026）'!$A:$A&amp;'[2]产值及收款计划（2026）'!$B:$B,'[2]产值及收款计划（2026）'!AL:AL)</f>
        <v>0</v>
      </c>
      <c r="AM247" s="263" t="e" cm="1">
        <f t="array" aca="1" ref="AM247" ca="1">_xlfn.LET(_xlpm.勾选月份状态数组,TRANSPOSE('PPT(12-15页）-TOP10'!$A$3:$A$14),_xlpm.选择数据区,IF('PPT(12-15页）-TOP10'!$E$3="收款",$BA247:$BL247,$AA247:$AL247),SUM(_xlfn._xlws.FILTER(_xlpm.选择数据区,_xlpm.勾选月份状态数组,"")))</f>
        <v>#NAME?</v>
      </c>
      <c r="AN247" s="256" t="e" cm="1">
        <f t="array" aca="1" ref="AN247" ca="1">_xlfn.LET(_xlpm.勾选月份状态数组,TRANSPOSE('PPT(12-15页）-TOP10'!$A$3:$A$14),_xlpm.选择数据区,IF('PPT(12-15页）-TOP10'!$E$3="收款",$DA247:$DL247,$CA247:$CL247),SUM(_xlfn._xlws.FILTER(_xlpm.选择数据区,_xlpm.勾选月份状态数组,"")))</f>
        <v>#NAME?</v>
      </c>
      <c r="AO247" s="256">
        <f ca="1">SUM(CA247:CC247)+SUM(AD247:AL247)</f>
        <v>0</v>
      </c>
      <c r="AP247" s="256"/>
      <c r="AQ247" s="256"/>
      <c r="AR247" s="256"/>
      <c r="AS247" s="256" cm="1">
        <f t="array" aca="1" ref="AS247" ca="1">_xlfn.XLOOKUP($A247&amp;$B247,'[2]产值及收款计划（2026）'!$A:$A&amp;'[2]产值及收款计划（2026）'!$B:$B,'[2]产值及收款计划（2026）'!AS:AS)</f>
        <v>0</v>
      </c>
      <c r="AT247" s="256" cm="1">
        <f t="array" aca="1" ref="AT247" ca="1">_xlfn.XLOOKUP($A247&amp;$B247,'[2]产值及收款计划（2026）'!$A:$A&amp;'[2]产值及收款计划（2026）'!$B:$B,'[2]产值及收款计划（2026）'!AT:AT)</f>
        <v>0</v>
      </c>
      <c r="AU247" s="256" cm="1">
        <f t="array" aca="1" ref="AU247" ca="1">_xlfn.XLOOKUP($A247&amp;$B247,'[2]产值及收款计划（2026）'!$A:$A&amp;'[2]产值及收款计划（2026）'!$B:$B,'[2]产值及收款计划（2026）'!AU:AU)</f>
        <v>0</v>
      </c>
      <c r="AV247" s="256" cm="1">
        <f t="array" aca="1" ref="AV247" ca="1">_xlfn.XLOOKUP($A247&amp;$B247,'[2]产值及收款计划（2026）'!$A:$A&amp;'[2]产值及收款计划（2026）'!$B:$B,'[2]产值及收款计划（2026）'!AV:AV)</f>
        <v>0</v>
      </c>
      <c r="AW247" s="256" cm="1">
        <f t="array" aca="1" ref="AW247" ca="1">_xlfn.XLOOKUP($A247&amp;$B247,'[2]产值及收款计划（2026）'!$A:$A&amp;'[2]产值及收款计划（2026）'!$B:$B,'[2]产值及收款计划（2026）'!AW:AW)</f>
        <v>39.6</v>
      </c>
      <c r="AX247" s="256" cm="1">
        <f t="array" aca="1" ref="AX247" ca="1">_xlfn.XLOOKUP($A247&amp;$B247,'[2]产值及收款计划（2026）'!$A:$A&amp;'[2]产值及收款计划（2026）'!$B:$B,'[2]产值及收款计划（2026）'!AX:AX)</f>
        <v>0</v>
      </c>
      <c r="AY247" s="256" cm="1">
        <f t="array" aca="1" ref="AY247" ca="1">_xlfn.XLOOKUP($A247&amp;$B247,'[2]产值及收款计划（2026）'!$A:$A&amp;'[2]产值及收款计划（2026）'!$B:$B,'[2]产值及收款计划（2026）'!AY:AY)</f>
        <v>39.7455</v>
      </c>
      <c r="AZ247" s="256" cm="1">
        <f t="array" aca="1" ref="AZ247" ca="1">_xlfn.XLOOKUP($A247&amp;$B247,'[2]产值及收款计划（2026）'!$A:$A&amp;'[2]产值及收款计划（2026）'!$B:$B,'[2]产值及收款计划（2026）'!AZ:AZ)</f>
        <v>0</v>
      </c>
      <c r="BA247" s="256" cm="1">
        <f t="array" aca="1" ref="BA247" ca="1">_xlfn.XLOOKUP($A247&amp;$B247,'[2]产值及收款计划（2026）'!$A:$A&amp;'[2]产值及收款计划（2026）'!$B:$B,'[2]产值及收款计划（2026）'!BA:BA)</f>
        <v>0</v>
      </c>
      <c r="BB247" s="256" cm="1">
        <f t="array" aca="1" ref="BB247" ca="1">_xlfn.XLOOKUP($A247&amp;$B247,'[2]产值及收款计划（2026）'!$A:$A&amp;'[2]产值及收款计划（2026）'!$B:$B,'[2]产值及收款计划（2026）'!BB:BB)</f>
        <v>0</v>
      </c>
      <c r="BC247" s="256" cm="1">
        <f t="array" aca="1" ref="BC247" ca="1">_xlfn.XLOOKUP($A247&amp;$B247,'[2]产值及收款计划（2026）'!$A:$A&amp;'[2]产值及收款计划（2026）'!$B:$B,'[2]产值及收款计划（2026）'!BC:BC)</f>
        <v>0</v>
      </c>
      <c r="BD247" s="256" cm="1">
        <f t="array" aca="1" ref="BD247" ca="1">_xlfn.XLOOKUP($A247&amp;$B247,'[2]产值及收款计划（2026）'!$A:$A&amp;'[2]产值及收款计划（2026）'!$B:$B,'[2]产值及收款计划（2026）'!BD:BD)</f>
        <v>0</v>
      </c>
      <c r="BE247" s="256" cm="1">
        <f t="array" aca="1" ref="BE247" ca="1">_xlfn.XLOOKUP($A247&amp;$B247,'[2]产值及收款计划（2026）'!$A:$A&amp;'[2]产值及收款计划（2026）'!$B:$B,'[2]产值及收款计划（2026）'!BE:BE)</f>
        <v>0</v>
      </c>
      <c r="BF247" s="256" cm="1">
        <f t="array" aca="1" ref="BF247" ca="1">_xlfn.XLOOKUP($A247&amp;$B247,'[2]产值及收款计划（2026）'!$A:$A&amp;'[2]产值及收款计划（2026）'!$B:$B,'[2]产值及收款计划（2026）'!BF:BF)</f>
        <v>0</v>
      </c>
      <c r="BG247" s="256" cm="1">
        <f t="array" aca="1" ref="BG247" ca="1">_xlfn.XLOOKUP($A247&amp;$B247,'[2]产值及收款计划（2026）'!$A:$A&amp;'[2]产值及收款计划（2026）'!$B:$B,'[2]产值及收款计划（2026）'!BG:BG)</f>
        <v>0</v>
      </c>
      <c r="BH247" s="256" cm="1">
        <f t="array" aca="1" ref="BH247" ca="1">_xlfn.XLOOKUP($A247&amp;$B247,'[2]产值及收款计划（2026）'!$A:$A&amp;'[2]产值及收款计划（2026）'!$B:$B,'[2]产值及收款计划（2026）'!BH:BH)</f>
        <v>0</v>
      </c>
      <c r="BI247" s="256" cm="1">
        <f t="array" aca="1" ref="BI247" ca="1">_xlfn.XLOOKUP($A247&amp;$B247,'[2]产值及收款计划（2026）'!$A:$A&amp;'[2]产值及收款计划（2026）'!$B:$B,'[2]产值及收款计划（2026）'!BI:BI)</f>
        <v>0</v>
      </c>
      <c r="BJ247" s="256" cm="1">
        <f t="array" aca="1" ref="BJ247" ca="1">_xlfn.XLOOKUP($A247&amp;$B247,'[2]产值及收款计划（2026）'!$A:$A&amp;'[2]产值及收款计划（2026）'!$B:$B,'[2]产值及收款计划（2026）'!BJ:BJ)</f>
        <v>0</v>
      </c>
      <c r="BK247" s="256" cm="1">
        <f t="array" aca="1" ref="BK247" ca="1">_xlfn.XLOOKUP($A247&amp;$B247,'[2]产值及收款计划（2026）'!$A:$A&amp;'[2]产值及收款计划（2026）'!$B:$B,'[2]产值及收款计划（2026）'!BK:BK)</f>
        <v>0</v>
      </c>
      <c r="BL247" s="256" cm="1">
        <f t="array" aca="1" ref="BL247" ca="1">_xlfn.XLOOKUP($A247&amp;$B247,'[2]产值及收款计划（2026）'!$A:$A&amp;'[2]产值及收款计划（2026）'!$B:$B,'[2]产值及收款计划（2026）'!BL:BL)</f>
        <v>0</v>
      </c>
      <c r="BM247" s="256"/>
      <c r="BN247" s="256"/>
      <c r="BO247" s="256"/>
      <c r="BP247" s="256"/>
      <c r="BQ247" s="255" t="str" cm="1">
        <f t="array" aca="1" ref="BQ247" ca="1">_xlfn.XLOOKUP($A247&amp;$B247,'[2]产值及收款计划（2026）'!$A:$A&amp;'[2]产值及收款计划（2026）'!$B:$B,'[2]产值及收款计划（2026）'!BQ:BQ)</f>
        <v>上海市奉贤区教育局</v>
      </c>
      <c r="BR247" s="256" cm="1">
        <f t="array" aca="1" ref="BR247" ca="1">_xlfn.XLOOKUP($A247&amp;$B247,'[2]产值及收款计划（2026）'!$A:$A&amp;'[2]产值及收款计划（2026）'!$B:$B,'[2]产值及收款计划（2026）'!BR:BR)</f>
        <v>0</v>
      </c>
      <c r="CA247" s="256" cm="1">
        <f t="array" aca="1" ref="CA247" ca="1">_xlfn.XLOOKUP($A247&amp;$B247,'[2]产值及收款计划（2026）'!$A:$A&amp;'[2]产值及收款计划（2026）'!$B:$B,'[2]产值及收款计划（2026）'!CA:CA)</f>
        <v>0</v>
      </c>
      <c r="CB247" s="256" cm="1">
        <f t="array" aca="1" ref="CB247" ca="1">_xlfn.XLOOKUP($A247&amp;$B247,'[2]产值及收款计划（2026）'!$A:$A&amp;'[2]产值及收款计划（2026）'!$B:$B,'[2]产值及收款计划（2026）'!CB:CB)</f>
        <v>0</v>
      </c>
      <c r="CC247" s="256" cm="1">
        <f t="array" aca="1" ref="CC247" ca="1">_xlfn.XLOOKUP($A247&amp;$B247,'[2]产值及收款计划（2026）'!$A:$A&amp;'[2]产值及收款计划（2026）'!$B:$B,'[2]产值及收款计划（2026）'!CC:CC)</f>
        <v>0</v>
      </c>
      <c r="CD247" s="256" cm="1">
        <f t="array" aca="1" ref="CD247" ca="1">_xlfn.XLOOKUP($A247&amp;$B247,'[2]产值及收款计划（2026）'!$A:$A&amp;'[2]产值及收款计划（2026）'!$B:$B,'[2]产值及收款计划（2026）'!CD:CD)</f>
        <v>0</v>
      </c>
      <c r="CE247" s="256" cm="1">
        <f t="array" aca="1" ref="CE247" ca="1">_xlfn.XLOOKUP($A247&amp;$B247,'[2]产值及收款计划（2026）'!$A:$A&amp;'[2]产值及收款计划（2026）'!$B:$B,'[2]产值及收款计划（2026）'!CE:CE)</f>
        <v>0</v>
      </c>
      <c r="CF247" s="256" cm="1">
        <f t="array" aca="1" ref="CF247" ca="1">_xlfn.XLOOKUP($A247&amp;$B247,'[2]产值及收款计划（2026）'!$A:$A&amp;'[2]产值及收款计划（2026）'!$B:$B,'[2]产值及收款计划（2026）'!CF:CF)</f>
        <v>0</v>
      </c>
      <c r="CG247" s="256" cm="1">
        <f t="array" aca="1" ref="CG247" ca="1">_xlfn.XLOOKUP($A247&amp;$B247,'[2]产值及收款计划（2026）'!$A:$A&amp;'[2]产值及收款计划（2026）'!$B:$B,'[2]产值及收款计划（2026）'!CG:CG)</f>
        <v>0</v>
      </c>
      <c r="CH247" s="256" cm="1">
        <f t="array" aca="1" ref="CH247" ca="1">_xlfn.XLOOKUP($A247&amp;$B247,'[2]产值及收款计划（2026）'!$A:$A&amp;'[2]产值及收款计划（2026）'!$B:$B,'[2]产值及收款计划（2026）'!CH:CH)</f>
        <v>0</v>
      </c>
      <c r="CI247" s="256" cm="1">
        <f t="array" aca="1" ref="CI247" ca="1">_xlfn.XLOOKUP($A247&amp;$B247,'[2]产值及收款计划（2026）'!$A:$A&amp;'[2]产值及收款计划（2026）'!$B:$B,'[2]产值及收款计划（2026）'!CI:CI)</f>
        <v>0</v>
      </c>
      <c r="CJ247" s="256" cm="1">
        <f t="array" aca="1" ref="CJ247" ca="1">_xlfn.XLOOKUP($A247&amp;$B247,'[2]产值及收款计划（2026）'!$A:$A&amp;'[2]产值及收款计划（2026）'!$B:$B,'[2]产值及收款计划（2026）'!CJ:CJ)</f>
        <v>0</v>
      </c>
      <c r="CK247" s="256" cm="1">
        <f t="array" aca="1" ref="CK247" ca="1">_xlfn.XLOOKUP($A247&amp;$B247,'[2]产值及收款计划（2026）'!$A:$A&amp;'[2]产值及收款计划（2026）'!$B:$B,'[2]产值及收款计划（2026）'!CK:CK)</f>
        <v>0</v>
      </c>
      <c r="CL247" s="256" cm="1">
        <f t="array" aca="1" ref="CL247" ca="1">_xlfn.XLOOKUP($A247&amp;$B247,'[2]产值及收款计划（2026）'!$A:$A&amp;'[2]产值及收款计划（2026）'!$B:$B,'[2]产值及收款计划（2026）'!CL:CL)</f>
        <v>0</v>
      </c>
      <c r="DA247" s="256" cm="1">
        <f t="array" aca="1" ref="DA247" ca="1">_xlfn.XLOOKUP($A247&amp;$B247,'[2]产值及收款计划（2026）'!$A:$A&amp;'[2]产值及收款计划（2026）'!$B:$B,'[2]产值及收款计划（2026）'!DA:DA)</f>
        <v>0</v>
      </c>
      <c r="DB247" s="256" cm="1">
        <f t="array" aca="1" ref="DB247" ca="1">_xlfn.XLOOKUP($A247&amp;$B247,'[2]产值及收款计划（2026）'!$A:$A&amp;'[2]产值及收款计划（2026）'!$B:$B,'[2]产值及收款计划（2026）'!DB:DB)</f>
        <v>0</v>
      </c>
      <c r="DC247" s="256" cm="1">
        <f t="array" aca="1" ref="DC247" ca="1">_xlfn.XLOOKUP($A247&amp;$B247,'[2]产值及收款计划（2026）'!$A:$A&amp;'[2]产值及收款计划（2026）'!$B:$B,'[2]产值及收款计划（2026）'!DC:DC)</f>
        <v>0</v>
      </c>
      <c r="DD247" s="256" cm="1">
        <f t="array" aca="1" ref="DD247" ca="1">_xlfn.XLOOKUP($A247&amp;$B247,'[2]产值及收款计划（2026）'!$A:$A&amp;'[2]产值及收款计划（2026）'!$B:$B,'[2]产值及收款计划（2026）'!DD:DD)</f>
        <v>0</v>
      </c>
      <c r="DE247" s="256" cm="1">
        <f t="array" aca="1" ref="DE247" ca="1">_xlfn.XLOOKUP($A247&amp;$B247,'[2]产值及收款计划（2026）'!$A:$A&amp;'[2]产值及收款计划（2026）'!$B:$B,'[2]产值及收款计划（2026）'!DE:DE)</f>
        <v>0</v>
      </c>
      <c r="DF247" s="256" cm="1">
        <f t="array" aca="1" ref="DF247" ca="1">_xlfn.XLOOKUP($A247&amp;$B247,'[2]产值及收款计划（2026）'!$A:$A&amp;'[2]产值及收款计划（2026）'!$B:$B,'[2]产值及收款计划（2026）'!DF:DF)</f>
        <v>0</v>
      </c>
      <c r="DG247" s="256" cm="1">
        <f t="array" aca="1" ref="DG247" ca="1">_xlfn.XLOOKUP($A247&amp;$B247,'[2]产值及收款计划（2026）'!$A:$A&amp;'[2]产值及收款计划（2026）'!$B:$B,'[2]产值及收款计划（2026）'!DG:DG)</f>
        <v>0</v>
      </c>
      <c r="DH247" s="256" cm="1">
        <f t="array" aca="1" ref="DH247" ca="1">_xlfn.XLOOKUP($A247&amp;$B247,'[2]产值及收款计划（2026）'!$A:$A&amp;'[2]产值及收款计划（2026）'!$B:$B,'[2]产值及收款计划（2026）'!DH:DH)</f>
        <v>0</v>
      </c>
      <c r="DI247" s="256" cm="1">
        <f t="array" aca="1" ref="DI247" ca="1">_xlfn.XLOOKUP($A247&amp;$B247,'[2]产值及收款计划（2026）'!$A:$A&amp;'[2]产值及收款计划（2026）'!$B:$B,'[2]产值及收款计划（2026）'!DI:DI)</f>
        <v>0</v>
      </c>
      <c r="DJ247" s="256" cm="1">
        <f t="array" aca="1" ref="DJ247" ca="1">_xlfn.XLOOKUP($A247&amp;$B247,'[2]产值及收款计划（2026）'!$A:$A&amp;'[2]产值及收款计划（2026）'!$B:$B,'[2]产值及收款计划（2026）'!DJ:DJ)</f>
        <v>0</v>
      </c>
      <c r="DK247" s="256" cm="1">
        <f t="array" aca="1" ref="DK247" ca="1">_xlfn.XLOOKUP($A247&amp;$B247,'[2]产值及收款计划（2026）'!$A:$A&amp;'[2]产值及收款计划（2026）'!$B:$B,'[2]产值及收款计划（2026）'!DK:DK)</f>
        <v>0</v>
      </c>
      <c r="DL247" s="256" cm="1">
        <f t="array" aca="1" ref="DL247" ca="1">_xlfn.XLOOKUP($A247&amp;$B247,'[2]产值及收款计划（2026）'!$A:$A&amp;'[2]产值及收款计划（2026）'!$B:$B,'[2]产值及收款计划（2026）'!DL:DL)</f>
        <v>0</v>
      </c>
      <c r="DM247" s="264"/>
      <c r="DN247" s="250"/>
    </row>
    <row r="248" spans="1:118" ht="20.25" x14ac:dyDescent="0.15">
      <c r="A248" s="254">
        <f t="shared" ref="A248:A279" ca="1" si="16">A247+1</f>
        <v>67</v>
      </c>
      <c r="B248" s="254" t="s">
        <v>26</v>
      </c>
      <c r="C248" s="255" t="str" cm="1">
        <f t="array" aca="1" ref="C248" ca="1">_xlfn.XLOOKUP($A248&amp;$B248,'[2]产值及收款计划（2026）'!$A:$A&amp;'[2]产值及收款计划（2026）'!$B:$B,'[2]产值及收款计划（2026）'!C:C)</f>
        <v>ZHT2021112900137</v>
      </c>
      <c r="D248" s="255" t="str" cm="1">
        <f t="array" aca="1" ref="D248" ca="1">_xlfn.XLOOKUP($A248&amp;$B248,'[2]产值及收款计划（2026）'!$A:$A&amp;'[2]产值及收款计划（2026）'!$B:$B,'[2]产值及收款计划（2026）'!D:D)</f>
        <v>嘉兴市联合污水外排一期泵站及管线大修工程（1#连通管复线）设计-BIM技术咨询合同</v>
      </c>
      <c r="E248" s="256" cm="1">
        <f t="array" aca="1" ref="E248" ca="1">_xlfn.XLOOKUP($A248&amp;$B248,'[2]产值及收款计划（2026）'!$A:$A&amp;'[2]产值及收款计划（2026）'!$B:$B,'[2]产值及收款计划（2026）'!E:E)</f>
        <v>11.63</v>
      </c>
      <c r="F248" s="256" cm="1">
        <f t="array" aca="1" ref="F248" ca="1">_xlfn.XLOOKUP($A248&amp;$B248,'[2]产值及收款计划（2026）'!$A:$A&amp;'[2]产值及收款计划（2026）'!$B:$B,'[2]产值及收款计划（2026）'!F:F)</f>
        <v>11.63</v>
      </c>
      <c r="G248" s="256" cm="1">
        <f t="array" aca="1" ref="G248" ca="1">_xlfn.XLOOKUP($A248&amp;$B248,'[2]产值及收款计划（2026）'!$A:$A&amp;'[2]产值及收款计划（2026）'!$B:$B,'[2]产值及收款计划（2026）'!G:G)</f>
        <v>4.7</v>
      </c>
      <c r="H248" s="256" cm="1">
        <f t="array" aca="1" ref="H248" ca="1">_xlfn.XLOOKUP($A248&amp;$B248,'[2]产值及收款计划（2026）'!$A:$A&amp;'[2]产值及收款计划（2026）'!$B:$B,'[2]产值及收款计划（2026）'!H:H)</f>
        <v>4.7</v>
      </c>
      <c r="I248" s="257" cm="1">
        <f t="array" aca="1" ref="I248" ca="1">_xlfn.XLOOKUP($A248&amp;$B248,'[2]产值及收款计划（2026）'!$A:$A&amp;'[2]产值及收款计划（2026）'!$B:$B,'[2]产值及收款计划（2026）'!I:I)</f>
        <v>0.40412725709372299</v>
      </c>
      <c r="J248" s="258" cm="1">
        <f t="array" aca="1" ref="J248" ca="1">_xlfn.XLOOKUP($A248&amp;$B248,'[2]产值及收款计划（2026）'!$A:$A&amp;'[2]产值及收款计划（2026）'!$B:$B,'[2]产值及收款计划（2026）'!J:J)</f>
        <v>0.06</v>
      </c>
      <c r="K248" s="256" cm="1">
        <f t="array" aca="1" ref="K248" ca="1">_xlfn.XLOOKUP($A248&amp;$B248,'[2]产值及收款计划（2026）'!$A:$A&amp;'[2]产值及收款计划（2026）'!$B:$B,'[2]产值及收款计划（2026）'!K:K)</f>
        <v>0</v>
      </c>
      <c r="L248" s="256" cm="1">
        <f t="array" aca="1" ref="L248" ca="1">_xlfn.XLOOKUP($A248&amp;$B248,'[2]产值及收款计划（2026）'!$A:$A&amp;'[2]产值及收款计划（2026）'!$B:$B,'[2]产值及收款计划（2026）'!L:L)</f>
        <v>0</v>
      </c>
      <c r="M248" s="256" t="str" cm="1">
        <f t="array" aca="1" ref="M248" ca="1">_xlfn.XLOOKUP($A248&amp;$B248,'[2]产值及收款计划（2026）'!$A:$A&amp;'[2]产值及收款计划（2026）'!$B:$B,'[2]产值及收款计划（2026）'!M:M)</f>
        <v>主导</v>
      </c>
      <c r="N248" s="256" t="str" cm="1">
        <f t="array" aca="1" ref="N248" ca="1">_xlfn.XLOOKUP($A248&amp;$B248,'[2]产值及收款计划（2026）'!$A:$A&amp;'[2]产值及收款计划（2026）'!$B:$B,'[2]产值及收款计划（2026）'!N:N)</f>
        <v>董力健团队</v>
      </c>
      <c r="O248" s="256" t="str" cm="1">
        <f t="array" aca="1" ref="O248" ca="1">_xlfn.XLOOKUP($A248&amp;$B248,'[2]产值及收款计划（2026）'!$A:$A&amp;'[2]产值及收款计划（2026）'!$B:$B,'[2]产值及收款计划（2026）'!O:O)</f>
        <v>董力健</v>
      </c>
      <c r="P248" s="255" t="str" cm="1">
        <f t="array" aca="1" ref="P248" ca="1">_xlfn.XLOOKUP($A248&amp;$B248,'[2]产值及收款计划（2026）'!$A:$A&amp;'[2]产值及收款计划（2026）'!$B:$B,'[2]产值及收款计划（2026）'!P:P)</f>
        <v>25已完结</v>
      </c>
      <c r="Q248" s="256" cm="1">
        <f t="array" aca="1" ref="Q248" ca="1">_xlfn.XLOOKUP($A248&amp;$B248,'[2]产值及收款计划（2026）'!$A:$A&amp;'[2]产值及收款计划（2026）'!$B:$B,'[2]产值及收款计划（2026）'!Q:Q)</f>
        <v>0</v>
      </c>
      <c r="R248" s="256" cm="1">
        <f t="array" aca="1" ref="R248" ca="1">_xlfn.XLOOKUP($A248&amp;$B248,'[2]产值及收款计划（2026）'!$A:$A&amp;'[2]产值及收款计划（2026）'!$B:$B,'[2]产值及收款计划（2026）'!R:R)</f>
        <v>0</v>
      </c>
      <c r="S248" s="256" cm="1">
        <f t="array" aca="1" ref="S248" ca="1">_xlfn.XLOOKUP($A248&amp;$B248,'[2]产值及收款计划（2026）'!$A:$A&amp;'[2]产值及收款计划（2026）'!$B:$B,'[2]产值及收款计划（2026）'!S:S)</f>
        <v>0</v>
      </c>
      <c r="T248" s="256" cm="1">
        <f t="array" aca="1" ref="T248" ca="1">_xlfn.XLOOKUP($A248&amp;$B248,'[2]产值及收款计划（2026）'!$A:$A&amp;'[2]产值及收款计划（2026）'!$B:$B,'[2]产值及收款计划（2026）'!T:T)</f>
        <v>11.63</v>
      </c>
      <c r="U248" s="256" cm="1">
        <f t="array" aca="1" ref="U248" ca="1">_xlfn.XLOOKUP($A248&amp;$B248,'[2]产值及收款计划（2026）'!$A:$A&amp;'[2]产值及收款计划（2026）'!$B:$B,'[2]产值及收款计划（2026）'!U:U)</f>
        <v>0</v>
      </c>
      <c r="V248" s="256" cm="1">
        <f t="array" aca="1" ref="V248" ca="1">_xlfn.XLOOKUP($A248&amp;$B248,'[2]产值及收款计划（2026）'!$A:$A&amp;'[2]产值及收款计划（2026）'!$B:$B,'[2]产值及收款计划（2026）'!V:V)</f>
        <v>0</v>
      </c>
      <c r="W248" s="256" cm="1">
        <f t="array" aca="1" ref="W248" ca="1">_xlfn.XLOOKUP($A248&amp;$B248,'[2]产值及收款计划（2026）'!$A:$A&amp;'[2]产值及收款计划（2026）'!$B:$B,'[2]产值及收款计划（2026）'!W:W)</f>
        <v>0</v>
      </c>
      <c r="X248" s="256" cm="1">
        <f t="array" aca="1" ref="X248" ca="1">_xlfn.XLOOKUP($A248&amp;$B248,'[2]产值及收款计划（2026）'!$A:$A&amp;'[2]产值及收款计划（2026）'!$B:$B,'[2]产值及收款计划（2026）'!X:X)</f>
        <v>0</v>
      </c>
      <c r="Y248" s="256" cm="1">
        <f t="array" aca="1" ref="Y248" ca="1">_xlfn.XLOOKUP($A248&amp;$B248,'[2]产值及收款计划（2026）'!$A:$A&amp;'[2]产值及收款计划（2026）'!$B:$B,'[2]产值及收款计划（2026）'!Y:Y)</f>
        <v>0</v>
      </c>
      <c r="Z248" s="256" cm="1">
        <f t="array" aca="1" ref="Z248" ca="1">_xlfn.XLOOKUP($A248&amp;$B248,'[2]产值及收款计划（2026）'!$A:$A&amp;'[2]产值及收款计划（2026）'!$B:$B,'[2]产值及收款计划（2026）'!Z:Z)</f>
        <v>0</v>
      </c>
      <c r="AA248" s="256" cm="1">
        <f t="array" aca="1" ref="AA248" ca="1">_xlfn.XLOOKUP($A248&amp;$B248,'[2]产值及收款计划（2026）'!$A:$A&amp;'[2]产值及收款计划（2026）'!$B:$B,'[2]产值及收款计划（2026）'!AA:AA)</f>
        <v>0</v>
      </c>
      <c r="AB248" s="256" cm="1">
        <f t="array" aca="1" ref="AB248" ca="1">_xlfn.XLOOKUP($A248&amp;$B248,'[2]产值及收款计划（2026）'!$A:$A&amp;'[2]产值及收款计划（2026）'!$B:$B,'[2]产值及收款计划（2026）'!AB:AB)</f>
        <v>0</v>
      </c>
      <c r="AC248" s="256" cm="1">
        <f t="array" aca="1" ref="AC248" ca="1">_xlfn.XLOOKUP($A248&amp;$B248,'[2]产值及收款计划（2026）'!$A:$A&amp;'[2]产值及收款计划（2026）'!$B:$B,'[2]产值及收款计划（2026）'!AC:AC)</f>
        <v>0</v>
      </c>
      <c r="AD248" s="256" cm="1">
        <f t="array" aca="1" ref="AD248" ca="1">_xlfn.XLOOKUP($A248&amp;$B248,'[2]产值及收款计划（2026）'!$A:$A&amp;'[2]产值及收款计划（2026）'!$B:$B,'[2]产值及收款计划（2026）'!AD:AD)</f>
        <v>0</v>
      </c>
      <c r="AE248" s="256" cm="1">
        <f t="array" aca="1" ref="AE248" ca="1">_xlfn.XLOOKUP($A248&amp;$B248,'[2]产值及收款计划（2026）'!$A:$A&amp;'[2]产值及收款计划（2026）'!$B:$B,'[2]产值及收款计划（2026）'!AE:AE)</f>
        <v>0</v>
      </c>
      <c r="AF248" s="256" cm="1">
        <f t="array" aca="1" ref="AF248" ca="1">_xlfn.XLOOKUP($A248&amp;$B248,'[2]产值及收款计划（2026）'!$A:$A&amp;'[2]产值及收款计划（2026）'!$B:$B,'[2]产值及收款计划（2026）'!AF:AF)</f>
        <v>0</v>
      </c>
      <c r="AG248" s="256" cm="1">
        <f t="array" aca="1" ref="AG248" ca="1">_xlfn.XLOOKUP($A248&amp;$B248,'[2]产值及收款计划（2026）'!$A:$A&amp;'[2]产值及收款计划（2026）'!$B:$B,'[2]产值及收款计划（2026）'!AG:AG)</f>
        <v>0</v>
      </c>
      <c r="AH248" s="256" cm="1">
        <f t="array" aca="1" ref="AH248" ca="1">_xlfn.XLOOKUP($A248&amp;$B248,'[2]产值及收款计划（2026）'!$A:$A&amp;'[2]产值及收款计划（2026）'!$B:$B,'[2]产值及收款计划（2026）'!AH:AH)</f>
        <v>0</v>
      </c>
      <c r="AI248" s="256" cm="1">
        <f t="array" aca="1" ref="AI248" ca="1">_xlfn.XLOOKUP($A248&amp;$B248,'[2]产值及收款计划（2026）'!$A:$A&amp;'[2]产值及收款计划（2026）'!$B:$B,'[2]产值及收款计划（2026）'!AI:AI)</f>
        <v>0</v>
      </c>
      <c r="AJ248" s="256" cm="1">
        <f t="array" aca="1" ref="AJ248" ca="1">_xlfn.XLOOKUP($A248&amp;$B248,'[2]产值及收款计划（2026）'!$A:$A&amp;'[2]产值及收款计划（2026）'!$B:$B,'[2]产值及收款计划（2026）'!AJ:AJ)</f>
        <v>0</v>
      </c>
      <c r="AK248" s="256" cm="1">
        <f t="array" aca="1" ref="AK248" ca="1">_xlfn.XLOOKUP($A248&amp;$B248,'[2]产值及收款计划（2026）'!$A:$A&amp;'[2]产值及收款计划（2026）'!$B:$B,'[2]产值及收款计划（2026）'!AK:AK)</f>
        <v>0</v>
      </c>
      <c r="AL248" s="256" cm="1">
        <f t="array" aca="1" ref="AL248" ca="1">_xlfn.XLOOKUP($A248&amp;$B248,'[2]产值及收款计划（2026）'!$A:$A&amp;'[2]产值及收款计划（2026）'!$B:$B,'[2]产值及收款计划（2026）'!AL:AL)</f>
        <v>0</v>
      </c>
      <c r="AM248" s="263" t="e" cm="1">
        <f t="array" aca="1" ref="AM248" ca="1">_xlfn.LET(_xlpm.勾选月份状态数组,TRANSPOSE('PPT(12-15页）-TOP10'!$A$3:$A$14),_xlpm.选择数据区,IF('PPT(12-15页）-TOP10'!$E$3="收款",$BA248:$BL248,$AA248:$AL248),SUM(_xlfn._xlws.FILTER(_xlpm.选择数据区,_xlpm.勾选月份状态数组,"")))</f>
        <v>#NAME?</v>
      </c>
      <c r="AN248" s="256" t="e" cm="1">
        <f t="array" aca="1" ref="AN248" ca="1">_xlfn.LET(_xlpm.勾选月份状态数组,TRANSPOSE('PPT(12-15页）-TOP10'!$A$3:$A$14),_xlpm.选择数据区,IF('PPT(12-15页）-TOP10'!$E$3="收款",$DA248:$DL248,$CA248:$CL248),SUM(_xlfn._xlws.FILTER(_xlpm.选择数据区,_xlpm.勾选月份状态数组,"")))</f>
        <v>#NAME?</v>
      </c>
      <c r="AO248" s="256">
        <f ca="1">SUM(CA248:CC248)+SUM(AD248:AL248)</f>
        <v>0</v>
      </c>
      <c r="AP248" s="256"/>
      <c r="AQ248" s="256"/>
      <c r="AR248" s="256"/>
      <c r="AS248" s="256" cm="1">
        <f t="array" aca="1" ref="AS248" ca="1">_xlfn.XLOOKUP($A248&amp;$B248,'[2]产值及收款计划（2026）'!$A:$A&amp;'[2]产值及收款计划（2026）'!$B:$B,'[2]产值及收款计划（2026）'!AS:AS)</f>
        <v>0</v>
      </c>
      <c r="AT248" s="256" cm="1">
        <f t="array" aca="1" ref="AT248" ca="1">_xlfn.XLOOKUP($A248&amp;$B248,'[2]产值及收款计划（2026）'!$A:$A&amp;'[2]产值及收款计划（2026）'!$B:$B,'[2]产值及收款计划（2026）'!AT:AT)</f>
        <v>0</v>
      </c>
      <c r="AU248" s="256" cm="1">
        <f t="array" aca="1" ref="AU248" ca="1">_xlfn.XLOOKUP($A248&amp;$B248,'[2]产值及收款计划（2026）'!$A:$A&amp;'[2]产值及收款计划（2026）'!$B:$B,'[2]产值及收款计划（2026）'!AU:AU)</f>
        <v>0</v>
      </c>
      <c r="AV248" s="256" cm="1">
        <f t="array" aca="1" ref="AV248" ca="1">_xlfn.XLOOKUP($A248&amp;$B248,'[2]产值及收款计划（2026）'!$A:$A&amp;'[2]产值及收款计划（2026）'!$B:$B,'[2]产值及收款计划（2026）'!AV:AV)</f>
        <v>0</v>
      </c>
      <c r="AW248" s="256" cm="1">
        <f t="array" aca="1" ref="AW248" ca="1">_xlfn.XLOOKUP($A248&amp;$B248,'[2]产值及收款计划（2026）'!$A:$A&amp;'[2]产值及收款计划（2026）'!$B:$B,'[2]产值及收款计划（2026）'!AW:AW)</f>
        <v>9.3000000000000007</v>
      </c>
      <c r="AX248" s="256" cm="1">
        <f t="array" aca="1" ref="AX248" ca="1">_xlfn.XLOOKUP($A248&amp;$B248,'[2]产值及收款计划（2026）'!$A:$A&amp;'[2]产值及收款计划（2026）'!$B:$B,'[2]产值及收款计划（2026）'!AX:AX)</f>
        <v>0</v>
      </c>
      <c r="AY248" s="256" cm="1">
        <f t="array" aca="1" ref="AY248" ca="1">_xlfn.XLOOKUP($A248&amp;$B248,'[2]产值及收款计划（2026）'!$A:$A&amp;'[2]产值及收款计划（2026）'!$B:$B,'[2]产值及收款计划（2026）'!AY:AY)</f>
        <v>2.33</v>
      </c>
      <c r="AZ248" s="256" cm="1">
        <f t="array" aca="1" ref="AZ248" ca="1">_xlfn.XLOOKUP($A248&amp;$B248,'[2]产值及收款计划（2026）'!$A:$A&amp;'[2]产值及收款计划（2026）'!$B:$B,'[2]产值及收款计划（2026）'!AZ:AZ)</f>
        <v>2.33</v>
      </c>
      <c r="BA248" s="256" cm="1">
        <f t="array" aca="1" ref="BA248" ca="1">_xlfn.XLOOKUP($A248&amp;$B248,'[2]产值及收款计划（2026）'!$A:$A&amp;'[2]产值及收款计划（2026）'!$B:$B,'[2]产值及收款计划（2026）'!BA:BA)</f>
        <v>0</v>
      </c>
      <c r="BB248" s="256" cm="1">
        <f t="array" aca="1" ref="BB248" ca="1">_xlfn.XLOOKUP($A248&amp;$B248,'[2]产值及收款计划（2026）'!$A:$A&amp;'[2]产值及收款计划（2026）'!$B:$B,'[2]产值及收款计划（2026）'!BB:BB)</f>
        <v>0</v>
      </c>
      <c r="BC248" s="256" cm="1">
        <f t="array" aca="1" ref="BC248" ca="1">_xlfn.XLOOKUP($A248&amp;$B248,'[2]产值及收款计划（2026）'!$A:$A&amp;'[2]产值及收款计划（2026）'!$B:$B,'[2]产值及收款计划（2026）'!BC:BC)</f>
        <v>0</v>
      </c>
      <c r="BD248" s="256" cm="1">
        <f t="array" aca="1" ref="BD248" ca="1">_xlfn.XLOOKUP($A248&amp;$B248,'[2]产值及收款计划（2026）'!$A:$A&amp;'[2]产值及收款计划（2026）'!$B:$B,'[2]产值及收款计划（2026）'!BD:BD)</f>
        <v>0</v>
      </c>
      <c r="BE248" s="256" cm="1">
        <f t="array" aca="1" ref="BE248" ca="1">_xlfn.XLOOKUP($A248&amp;$B248,'[2]产值及收款计划（2026）'!$A:$A&amp;'[2]产值及收款计划（2026）'!$B:$B,'[2]产值及收款计划（2026）'!BE:BE)</f>
        <v>0</v>
      </c>
      <c r="BF248" s="256" cm="1">
        <f t="array" aca="1" ref="BF248" ca="1">_xlfn.XLOOKUP($A248&amp;$B248,'[2]产值及收款计划（2026）'!$A:$A&amp;'[2]产值及收款计划（2026）'!$B:$B,'[2]产值及收款计划（2026）'!BF:BF)</f>
        <v>0</v>
      </c>
      <c r="BG248" s="256" cm="1">
        <f t="array" aca="1" ref="BG248" ca="1">_xlfn.XLOOKUP($A248&amp;$B248,'[2]产值及收款计划（2026）'!$A:$A&amp;'[2]产值及收款计划（2026）'!$B:$B,'[2]产值及收款计划（2026）'!BG:BG)</f>
        <v>0</v>
      </c>
      <c r="BH248" s="256" cm="1">
        <f t="array" aca="1" ref="BH248" ca="1">_xlfn.XLOOKUP($A248&amp;$B248,'[2]产值及收款计划（2026）'!$A:$A&amp;'[2]产值及收款计划（2026）'!$B:$B,'[2]产值及收款计划（2026）'!BH:BH)</f>
        <v>0</v>
      </c>
      <c r="BI248" s="256" cm="1">
        <f t="array" aca="1" ref="BI248" ca="1">_xlfn.XLOOKUP($A248&amp;$B248,'[2]产值及收款计划（2026）'!$A:$A&amp;'[2]产值及收款计划（2026）'!$B:$B,'[2]产值及收款计划（2026）'!BI:BI)</f>
        <v>0</v>
      </c>
      <c r="BJ248" s="256" cm="1">
        <f t="array" aca="1" ref="BJ248" ca="1">_xlfn.XLOOKUP($A248&amp;$B248,'[2]产值及收款计划（2026）'!$A:$A&amp;'[2]产值及收款计划（2026）'!$B:$B,'[2]产值及收款计划（2026）'!BJ:BJ)</f>
        <v>0</v>
      </c>
      <c r="BK248" s="256" cm="1">
        <f t="array" aca="1" ref="BK248" ca="1">_xlfn.XLOOKUP($A248&amp;$B248,'[2]产值及收款计划（2026）'!$A:$A&amp;'[2]产值及收款计划（2026）'!$B:$B,'[2]产值及收款计划（2026）'!BK:BK)</f>
        <v>0</v>
      </c>
      <c r="BL248" s="256" cm="1">
        <f t="array" aca="1" ref="BL248" ca="1">_xlfn.XLOOKUP($A248&amp;$B248,'[2]产值及收款计划（2026）'!$A:$A&amp;'[2]产值及收款计划（2026）'!$B:$B,'[2]产值及收款计划（2026）'!BL:BL)</f>
        <v>0</v>
      </c>
      <c r="BM248" s="256"/>
      <c r="BN248" s="256"/>
      <c r="BO248" s="256"/>
      <c r="BP248" s="256"/>
      <c r="BQ248" s="255" t="str" cm="1">
        <f t="array" aca="1" ref="BQ248" ca="1">_xlfn.XLOOKUP($A248&amp;$B248,'[2]产值及收款计划（2026）'!$A:$A&amp;'[2]产值及收款计划（2026）'!$B:$B,'[2]产值及收款计划（2026）'!BQ:BQ)</f>
        <v>上海市城市建设设计研究总院（集团）有限公司</v>
      </c>
      <c r="BR248" s="256" cm="1">
        <f t="array" aca="1" ref="BR248" ca="1">_xlfn.XLOOKUP($A248&amp;$B248,'[2]产值及收款计划（2026）'!$A:$A&amp;'[2]产值及收款计划（2026）'!$B:$B,'[2]产值及收款计划（2026）'!BR:BR)</f>
        <v>0</v>
      </c>
      <c r="CA248" s="256" cm="1">
        <f t="array" aca="1" ref="CA248" ca="1">_xlfn.XLOOKUP($A248&amp;$B248,'[2]产值及收款计划（2026）'!$A:$A&amp;'[2]产值及收款计划（2026）'!$B:$B,'[2]产值及收款计划（2026）'!CA:CA)</f>
        <v>0</v>
      </c>
      <c r="CB248" s="256" cm="1">
        <f t="array" aca="1" ref="CB248" ca="1">_xlfn.XLOOKUP($A248&amp;$B248,'[2]产值及收款计划（2026）'!$A:$A&amp;'[2]产值及收款计划（2026）'!$B:$B,'[2]产值及收款计划（2026）'!CB:CB)</f>
        <v>0</v>
      </c>
      <c r="CC248" s="256" cm="1">
        <f t="array" aca="1" ref="CC248" ca="1">_xlfn.XLOOKUP($A248&amp;$B248,'[2]产值及收款计划（2026）'!$A:$A&amp;'[2]产值及收款计划（2026）'!$B:$B,'[2]产值及收款计划（2026）'!CC:CC)</f>
        <v>0</v>
      </c>
      <c r="CD248" s="256" cm="1">
        <f t="array" aca="1" ref="CD248" ca="1">_xlfn.XLOOKUP($A248&amp;$B248,'[2]产值及收款计划（2026）'!$A:$A&amp;'[2]产值及收款计划（2026）'!$B:$B,'[2]产值及收款计划（2026）'!CD:CD)</f>
        <v>0</v>
      </c>
      <c r="CE248" s="256" cm="1">
        <f t="array" aca="1" ref="CE248" ca="1">_xlfn.XLOOKUP($A248&amp;$B248,'[2]产值及收款计划（2026）'!$A:$A&amp;'[2]产值及收款计划（2026）'!$B:$B,'[2]产值及收款计划（2026）'!CE:CE)</f>
        <v>0</v>
      </c>
      <c r="CF248" s="256" cm="1">
        <f t="array" aca="1" ref="CF248" ca="1">_xlfn.XLOOKUP($A248&amp;$B248,'[2]产值及收款计划（2026）'!$A:$A&amp;'[2]产值及收款计划（2026）'!$B:$B,'[2]产值及收款计划（2026）'!CF:CF)</f>
        <v>0</v>
      </c>
      <c r="CG248" s="256" cm="1">
        <f t="array" aca="1" ref="CG248" ca="1">_xlfn.XLOOKUP($A248&amp;$B248,'[2]产值及收款计划（2026）'!$A:$A&amp;'[2]产值及收款计划（2026）'!$B:$B,'[2]产值及收款计划（2026）'!CG:CG)</f>
        <v>0</v>
      </c>
      <c r="CH248" s="256" cm="1">
        <f t="array" aca="1" ref="CH248" ca="1">_xlfn.XLOOKUP($A248&amp;$B248,'[2]产值及收款计划（2026）'!$A:$A&amp;'[2]产值及收款计划（2026）'!$B:$B,'[2]产值及收款计划（2026）'!CH:CH)</f>
        <v>0</v>
      </c>
      <c r="CI248" s="256" cm="1">
        <f t="array" aca="1" ref="CI248" ca="1">_xlfn.XLOOKUP($A248&amp;$B248,'[2]产值及收款计划（2026）'!$A:$A&amp;'[2]产值及收款计划（2026）'!$B:$B,'[2]产值及收款计划（2026）'!CI:CI)</f>
        <v>0</v>
      </c>
      <c r="CJ248" s="256" cm="1">
        <f t="array" aca="1" ref="CJ248" ca="1">_xlfn.XLOOKUP($A248&amp;$B248,'[2]产值及收款计划（2026）'!$A:$A&amp;'[2]产值及收款计划（2026）'!$B:$B,'[2]产值及收款计划（2026）'!CJ:CJ)</f>
        <v>0</v>
      </c>
      <c r="CK248" s="256" cm="1">
        <f t="array" aca="1" ref="CK248" ca="1">_xlfn.XLOOKUP($A248&amp;$B248,'[2]产值及收款计划（2026）'!$A:$A&amp;'[2]产值及收款计划（2026）'!$B:$B,'[2]产值及收款计划（2026）'!CK:CK)</f>
        <v>0</v>
      </c>
      <c r="CL248" s="256" cm="1">
        <f t="array" aca="1" ref="CL248" ca="1">_xlfn.XLOOKUP($A248&amp;$B248,'[2]产值及收款计划（2026）'!$A:$A&amp;'[2]产值及收款计划（2026）'!$B:$B,'[2]产值及收款计划（2026）'!CL:CL)</f>
        <v>0</v>
      </c>
      <c r="DA248" s="256" cm="1">
        <f t="array" aca="1" ref="DA248" ca="1">_xlfn.XLOOKUP($A248&amp;$B248,'[2]产值及收款计划（2026）'!$A:$A&amp;'[2]产值及收款计划（2026）'!$B:$B,'[2]产值及收款计划（2026）'!DA:DA)</f>
        <v>0</v>
      </c>
      <c r="DB248" s="256" cm="1">
        <f t="array" aca="1" ref="DB248" ca="1">_xlfn.XLOOKUP($A248&amp;$B248,'[2]产值及收款计划（2026）'!$A:$A&amp;'[2]产值及收款计划（2026）'!$B:$B,'[2]产值及收款计划（2026）'!DB:DB)</f>
        <v>0</v>
      </c>
      <c r="DC248" s="256" cm="1">
        <f t="array" aca="1" ref="DC248" ca="1">_xlfn.XLOOKUP($A248&amp;$B248,'[2]产值及收款计划（2026）'!$A:$A&amp;'[2]产值及收款计划（2026）'!$B:$B,'[2]产值及收款计划（2026）'!DC:DC)</f>
        <v>0</v>
      </c>
      <c r="DD248" s="256" cm="1">
        <f t="array" aca="1" ref="DD248" ca="1">_xlfn.XLOOKUP($A248&amp;$B248,'[2]产值及收款计划（2026）'!$A:$A&amp;'[2]产值及收款计划（2026）'!$B:$B,'[2]产值及收款计划（2026）'!DD:DD)</f>
        <v>0</v>
      </c>
      <c r="DE248" s="256" cm="1">
        <f t="array" aca="1" ref="DE248" ca="1">_xlfn.XLOOKUP($A248&amp;$B248,'[2]产值及收款计划（2026）'!$A:$A&amp;'[2]产值及收款计划（2026）'!$B:$B,'[2]产值及收款计划（2026）'!DE:DE)</f>
        <v>0</v>
      </c>
      <c r="DF248" s="256" cm="1">
        <f t="array" aca="1" ref="DF248" ca="1">_xlfn.XLOOKUP($A248&amp;$B248,'[2]产值及收款计划（2026）'!$A:$A&amp;'[2]产值及收款计划（2026）'!$B:$B,'[2]产值及收款计划（2026）'!DF:DF)</f>
        <v>0</v>
      </c>
      <c r="DG248" s="256" cm="1">
        <f t="array" aca="1" ref="DG248" ca="1">_xlfn.XLOOKUP($A248&amp;$B248,'[2]产值及收款计划（2026）'!$A:$A&amp;'[2]产值及收款计划（2026）'!$B:$B,'[2]产值及收款计划（2026）'!DG:DG)</f>
        <v>0</v>
      </c>
      <c r="DH248" s="256" cm="1">
        <f t="array" aca="1" ref="DH248" ca="1">_xlfn.XLOOKUP($A248&amp;$B248,'[2]产值及收款计划（2026）'!$A:$A&amp;'[2]产值及收款计划（2026）'!$B:$B,'[2]产值及收款计划（2026）'!DH:DH)</f>
        <v>0</v>
      </c>
      <c r="DI248" s="256" cm="1">
        <f t="array" aca="1" ref="DI248" ca="1">_xlfn.XLOOKUP($A248&amp;$B248,'[2]产值及收款计划（2026）'!$A:$A&amp;'[2]产值及收款计划（2026）'!$B:$B,'[2]产值及收款计划（2026）'!DI:DI)</f>
        <v>0</v>
      </c>
      <c r="DJ248" s="256" cm="1">
        <f t="array" aca="1" ref="DJ248" ca="1">_xlfn.XLOOKUP($A248&amp;$B248,'[2]产值及收款计划（2026）'!$A:$A&amp;'[2]产值及收款计划（2026）'!$B:$B,'[2]产值及收款计划（2026）'!DJ:DJ)</f>
        <v>0</v>
      </c>
      <c r="DK248" s="256" cm="1">
        <f t="array" aca="1" ref="DK248" ca="1">_xlfn.XLOOKUP($A248&amp;$B248,'[2]产值及收款计划（2026）'!$A:$A&amp;'[2]产值及收款计划（2026）'!$B:$B,'[2]产值及收款计划（2026）'!DK:DK)</f>
        <v>0</v>
      </c>
      <c r="DL248" s="256" cm="1">
        <f t="array" aca="1" ref="DL248" ca="1">_xlfn.XLOOKUP($A248&amp;$B248,'[2]产值及收款计划（2026）'!$A:$A&amp;'[2]产值及收款计划（2026）'!$B:$B,'[2]产值及收款计划（2026）'!DL:DL)</f>
        <v>0</v>
      </c>
      <c r="DM248" s="264"/>
      <c r="DN248" s="250"/>
    </row>
    <row r="249" spans="1:118" ht="20.25" x14ac:dyDescent="0.15">
      <c r="A249" s="254">
        <f t="shared" ca="1" si="16"/>
        <v>68</v>
      </c>
      <c r="B249" s="254" t="s">
        <v>26</v>
      </c>
      <c r="C249" s="255" t="str" cm="1">
        <f t="array" aca="1" ref="C249" ca="1">_xlfn.XLOOKUP($A249&amp;$B249,'[2]产值及收款计划（2026）'!$A:$A&amp;'[2]产值及收款计划（2026）'!$B:$B,'[2]产值及收款计划（2026）'!C:C)</f>
        <v>ZHT2022022400018</v>
      </c>
      <c r="D249" s="255" t="str" cm="1">
        <f t="array" aca="1" ref="D249" ca="1">_xlfn.XLOOKUP($A249&amp;$B249,'[2]产值及收款计划（2026）'!$A:$A&amp;'[2]产值及收款计划（2026）'!$B:$B,'[2]产值及收款计划（2026）'!D:D)</f>
        <v>诸暨市项目全生命周期数字管理平台建设服务项目合同</v>
      </c>
      <c r="E249" s="256" cm="1">
        <f t="array" aca="1" ref="E249" ca="1">_xlfn.XLOOKUP($A249&amp;$B249,'[2]产值及收款计划（2026）'!$A:$A&amp;'[2]产值及收款计划（2026）'!$B:$B,'[2]产值及收款计划（2026）'!E:E)</f>
        <v>355.68</v>
      </c>
      <c r="F249" s="256" cm="1">
        <f t="array" aca="1" ref="F249" ca="1">_xlfn.XLOOKUP($A249&amp;$B249,'[2]产值及收款计划（2026）'!$A:$A&amp;'[2]产值及收款计划（2026）'!$B:$B,'[2]产值及收款计划（2026）'!F:F)</f>
        <v>355.68</v>
      </c>
      <c r="G249" s="256" cm="1">
        <f t="array" aca="1" ref="G249" ca="1">_xlfn.XLOOKUP($A249&amp;$B249,'[2]产值及收款计划（2026）'!$A:$A&amp;'[2]产值及收款计划（2026）'!$B:$B,'[2]产值及收款计划（2026）'!G:G)</f>
        <v>297.68</v>
      </c>
      <c r="H249" s="256" cm="1">
        <f t="array" aca="1" ref="H249" ca="1">_xlfn.XLOOKUP($A249&amp;$B249,'[2]产值及收款计划（2026）'!$A:$A&amp;'[2]产值及收款计划（2026）'!$B:$B,'[2]产值及收款计划（2026）'!H:H)</f>
        <v>75.680000000000007</v>
      </c>
      <c r="I249" s="257" cm="1">
        <f t="array" aca="1" ref="I249" ca="1">_xlfn.XLOOKUP($A249&amp;$B249,'[2]产值及收款计划（2026）'!$A:$A&amp;'[2]产值及收款计划（2026）'!$B:$B,'[2]产值及收款计划（2026）'!I:I)</f>
        <v>0.21277552856500201</v>
      </c>
      <c r="J249" s="258" cm="1">
        <f t="array" aca="1" ref="J249" ca="1">_xlfn.XLOOKUP($A249&amp;$B249,'[2]产值及收款计划（2026）'!$A:$A&amp;'[2]产值及收款计划（2026）'!$B:$B,'[2]产值及收款计划（2026）'!J:J)</f>
        <v>0.06</v>
      </c>
      <c r="K249" s="256" cm="1">
        <f t="array" aca="1" ref="K249" ca="1">_xlfn.XLOOKUP($A249&amp;$B249,'[2]产值及收款计划（2026）'!$A:$A&amp;'[2]产值及收款计划（2026）'!$B:$B,'[2]产值及收款计划（2026）'!K:K)</f>
        <v>0</v>
      </c>
      <c r="L249" s="256" cm="1">
        <f t="array" aca="1" ref="L249" ca="1">_xlfn.XLOOKUP($A249&amp;$B249,'[2]产值及收款计划（2026）'!$A:$A&amp;'[2]产值及收款计划（2026）'!$B:$B,'[2]产值及收款计划（2026）'!L:L)</f>
        <v>0</v>
      </c>
      <c r="M249" s="256" t="str" cm="1">
        <f t="array" aca="1" ref="M249" ca="1">_xlfn.XLOOKUP($A249&amp;$B249,'[2]产值及收款计划（2026）'!$A:$A&amp;'[2]产值及收款计划（2026）'!$B:$B,'[2]产值及收款计划（2026）'!M:M)</f>
        <v>主导</v>
      </c>
      <c r="N249" s="256" t="str" cm="1">
        <f t="array" aca="1" ref="N249" ca="1">_xlfn.XLOOKUP($A249&amp;$B249,'[2]产值及收款计划（2026）'!$A:$A&amp;'[2]产值及收款计划（2026）'!$B:$B,'[2]产值及收款计划（2026）'!N:N)</f>
        <v>董力健团队</v>
      </c>
      <c r="O249" s="256" t="str" cm="1">
        <f t="array" aca="1" ref="O249" ca="1">_xlfn.XLOOKUP($A249&amp;$B249,'[2]产值及收款计划（2026）'!$A:$A&amp;'[2]产值及收款计划（2026）'!$B:$B,'[2]产值及收款计划（2026）'!O:O)</f>
        <v>董力健</v>
      </c>
      <c r="P249" s="255" t="str" cm="1">
        <f t="array" aca="1" ref="P249" ca="1">_xlfn.XLOOKUP($A249&amp;$B249,'[2]产值及收款计划（2026）'!$A:$A&amp;'[2]产值及收款计划（2026）'!$B:$B,'[2]产值及收款计划（2026）'!P:P)</f>
        <v>在建</v>
      </c>
      <c r="Q249" s="256" cm="1">
        <f t="array" aca="1" ref="Q249" ca="1">_xlfn.XLOOKUP($A249&amp;$B249,'[2]产值及收款计划（2026）'!$A:$A&amp;'[2]产值及收款计划（2026）'!$B:$B,'[2]产值及收款计划（2026）'!Q:Q)</f>
        <v>0</v>
      </c>
      <c r="R249" s="256" cm="1">
        <f t="array" aca="1" ref="R249" ca="1">_xlfn.XLOOKUP($A249&amp;$B249,'[2]产值及收款计划（2026）'!$A:$A&amp;'[2]产值及收款计划（2026）'!$B:$B,'[2]产值及收款计划（2026）'!R:R)</f>
        <v>0</v>
      </c>
      <c r="S249" s="256" cm="1">
        <f t="array" aca="1" ref="S249" ca="1">_xlfn.XLOOKUP($A249&amp;$B249,'[2]产值及收款计划（2026）'!$A:$A&amp;'[2]产值及收款计划（2026）'!$B:$B,'[2]产值及收款计划（2026）'!S:S)</f>
        <v>0</v>
      </c>
      <c r="T249" s="256" cm="1">
        <f t="array" aca="1" ref="T249" ca="1">_xlfn.XLOOKUP($A249&amp;$B249,'[2]产值及收款计划（2026）'!$A:$A&amp;'[2]产值及收款计划（2026）'!$B:$B,'[2]产值及收款计划（2026）'!T:T)</f>
        <v>284.54399999999998</v>
      </c>
      <c r="U249" s="256" cm="1">
        <f t="array" aca="1" ref="U249" ca="1">_xlfn.XLOOKUP($A249&amp;$B249,'[2]产值及收款计划（2026）'!$A:$A&amp;'[2]产值及收款计划（2026）'!$B:$B,'[2]产值及收款计划（2026）'!U:U)</f>
        <v>0</v>
      </c>
      <c r="V249" s="256" cm="1">
        <f t="array" aca="1" ref="V249" ca="1">_xlfn.XLOOKUP($A249&amp;$B249,'[2]产值及收款计划（2026）'!$A:$A&amp;'[2]产值及收款计划（2026）'!$B:$B,'[2]产值及收款计划（2026）'!V:V)</f>
        <v>71.135999999999996</v>
      </c>
      <c r="W249" s="256" cm="1">
        <f t="array" aca="1" ref="W249" ca="1">_xlfn.XLOOKUP($A249&amp;$B249,'[2]产值及收款计划（2026）'!$A:$A&amp;'[2]产值及收款计划（2026）'!$B:$B,'[2]产值及收款计划（2026）'!W:W)</f>
        <v>0</v>
      </c>
      <c r="X249" s="256" cm="1">
        <f t="array" aca="1" ref="X249" ca="1">_xlfn.XLOOKUP($A249&amp;$B249,'[2]产值及收款计划（2026）'!$A:$A&amp;'[2]产值及收款计划（2026）'!$B:$B,'[2]产值及收款计划（2026）'!X:X)</f>
        <v>0</v>
      </c>
      <c r="Y249" s="256" cm="1">
        <f t="array" aca="1" ref="Y249" ca="1">_xlfn.XLOOKUP($A249&amp;$B249,'[2]产值及收款计划（2026）'!$A:$A&amp;'[2]产值及收款计划（2026）'!$B:$B,'[2]产值及收款计划（2026）'!Y:Y)</f>
        <v>0</v>
      </c>
      <c r="Z249" s="256" cm="1">
        <f t="array" aca="1" ref="Z249" ca="1">_xlfn.XLOOKUP($A249&amp;$B249,'[2]产值及收款计划（2026）'!$A:$A&amp;'[2]产值及收款计划（2026）'!$B:$B,'[2]产值及收款计划（2026）'!Z:Z)</f>
        <v>0</v>
      </c>
      <c r="AA249" s="256" cm="1">
        <f t="array" aca="1" ref="AA249" ca="1">_xlfn.XLOOKUP($A249&amp;$B249,'[2]产值及收款计划（2026）'!$A:$A&amp;'[2]产值及收款计划（2026）'!$B:$B,'[2]产值及收款计划（2026）'!AA:AA)</f>
        <v>0</v>
      </c>
      <c r="AB249" s="256" cm="1">
        <f t="array" aca="1" ref="AB249" ca="1">_xlfn.XLOOKUP($A249&amp;$B249,'[2]产值及收款计划（2026）'!$A:$A&amp;'[2]产值及收款计划（2026）'!$B:$B,'[2]产值及收款计划（2026）'!AB:AB)</f>
        <v>0</v>
      </c>
      <c r="AC249" s="256" cm="1">
        <f t="array" aca="1" ref="AC249" ca="1">_xlfn.XLOOKUP($A249&amp;$B249,'[2]产值及收款计划（2026）'!$A:$A&amp;'[2]产值及收款计划（2026）'!$B:$B,'[2]产值及收款计划（2026）'!AC:AC)</f>
        <v>0</v>
      </c>
      <c r="AD249" s="256" cm="1">
        <f t="array" aca="1" ref="AD249" ca="1">_xlfn.XLOOKUP($A249&amp;$B249,'[2]产值及收款计划（2026）'!$A:$A&amp;'[2]产值及收款计划（2026）'!$B:$B,'[2]产值及收款计划（2026）'!AD:AD)</f>
        <v>0</v>
      </c>
      <c r="AE249" s="256" cm="1">
        <f t="array" aca="1" ref="AE249" ca="1">_xlfn.XLOOKUP($A249&amp;$B249,'[2]产值及收款计划（2026）'!$A:$A&amp;'[2]产值及收款计划（2026）'!$B:$B,'[2]产值及收款计划（2026）'!AE:AE)</f>
        <v>0</v>
      </c>
      <c r="AF249" s="256" cm="1">
        <f t="array" aca="1" ref="AF249" ca="1">_xlfn.XLOOKUP($A249&amp;$B249,'[2]产值及收款计划（2026）'!$A:$A&amp;'[2]产值及收款计划（2026）'!$B:$B,'[2]产值及收款计划（2026）'!AF:AF)</f>
        <v>0</v>
      </c>
      <c r="AG249" s="256" cm="1">
        <f t="array" aca="1" ref="AG249" ca="1">_xlfn.XLOOKUP($A249&amp;$B249,'[2]产值及收款计划（2026）'!$A:$A&amp;'[2]产值及收款计划（2026）'!$B:$B,'[2]产值及收款计划（2026）'!AG:AG)</f>
        <v>0</v>
      </c>
      <c r="AH249" s="256" cm="1">
        <f t="array" aca="1" ref="AH249" ca="1">_xlfn.XLOOKUP($A249&amp;$B249,'[2]产值及收款计划（2026）'!$A:$A&amp;'[2]产值及收款计划（2026）'!$B:$B,'[2]产值及收款计划（2026）'!AH:AH)</f>
        <v>0</v>
      </c>
      <c r="AI249" s="256" cm="1">
        <f t="array" aca="1" ref="AI249" ca="1">_xlfn.XLOOKUP($A249&amp;$B249,'[2]产值及收款计划（2026）'!$A:$A&amp;'[2]产值及收款计划（2026）'!$B:$B,'[2]产值及收款计划（2026）'!AI:AI)</f>
        <v>0</v>
      </c>
      <c r="AJ249" s="256" cm="1">
        <f t="array" aca="1" ref="AJ249" ca="1">_xlfn.XLOOKUP($A249&amp;$B249,'[2]产值及收款计划（2026）'!$A:$A&amp;'[2]产值及收款计划（2026）'!$B:$B,'[2]产值及收款计划（2026）'!AJ:AJ)</f>
        <v>0</v>
      </c>
      <c r="AK249" s="256" cm="1">
        <f t="array" aca="1" ref="AK249" ca="1">_xlfn.XLOOKUP($A249&amp;$B249,'[2]产值及收款计划（2026）'!$A:$A&amp;'[2]产值及收款计划（2026）'!$B:$B,'[2]产值及收款计划（2026）'!AK:AK)</f>
        <v>0</v>
      </c>
      <c r="AL249" s="256" cm="1">
        <f t="array" aca="1" ref="AL249" ca="1">_xlfn.XLOOKUP($A249&amp;$B249,'[2]产值及收款计划（2026）'!$A:$A&amp;'[2]产值及收款计划（2026）'!$B:$B,'[2]产值及收款计划（2026）'!AL:AL)</f>
        <v>0</v>
      </c>
      <c r="AM249" s="263" t="e" cm="1">
        <f t="array" aca="1" ref="AM249" ca="1">_xlfn.LET(_xlpm.勾选月份状态数组,TRANSPOSE('PPT(12-15页）-TOP10'!$A$3:$A$14),_xlpm.选择数据区,IF('PPT(12-15页）-TOP10'!$E$3="收款",$BA249:$BL249,$AA249:$AL249),SUM(_xlfn._xlws.FILTER(_xlpm.选择数据区,_xlpm.勾选月份状态数组,"")))</f>
        <v>#NAME?</v>
      </c>
      <c r="AN249" s="256" t="e" cm="1">
        <f t="array" aca="1" ref="AN249" ca="1">_xlfn.LET(_xlpm.勾选月份状态数组,TRANSPOSE('PPT(12-15页）-TOP10'!$A$3:$A$14),_xlpm.选择数据区,IF('PPT(12-15页）-TOP10'!$E$3="收款",$DA249:$DL249,$CA249:$CL249),SUM(_xlfn._xlws.FILTER(_xlpm.选择数据区,_xlpm.勾选月份状态数组,"")))</f>
        <v>#NAME?</v>
      </c>
      <c r="AO249" s="256">
        <f ca="1">SUM(CA249:CC249)+SUM(AD249:AL249)</f>
        <v>0</v>
      </c>
      <c r="AP249" s="256"/>
      <c r="AQ249" s="256"/>
      <c r="AR249" s="256"/>
      <c r="AS249" s="256" cm="1">
        <f t="array" aca="1" ref="AS249" ca="1">_xlfn.XLOOKUP($A249&amp;$B249,'[2]产值及收款计划（2026）'!$A:$A&amp;'[2]产值及收款计划（2026）'!$B:$B,'[2]产值及收款计划（2026）'!AS:AS)</f>
        <v>0</v>
      </c>
      <c r="AT249" s="256" cm="1">
        <f t="array" aca="1" ref="AT249" ca="1">_xlfn.XLOOKUP($A249&amp;$B249,'[2]产值及收款计划（2026）'!$A:$A&amp;'[2]产值及收款计划（2026）'!$B:$B,'[2]产值及收款计划（2026）'!AT:AT)</f>
        <v>0</v>
      </c>
      <c r="AU249" s="256" cm="1">
        <f t="array" aca="1" ref="AU249" ca="1">_xlfn.XLOOKUP($A249&amp;$B249,'[2]产值及收款计划（2026）'!$A:$A&amp;'[2]产值及收款计划（2026）'!$B:$B,'[2]产值及收款计划（2026）'!AU:AU)</f>
        <v>0</v>
      </c>
      <c r="AV249" s="256" cm="1">
        <f t="array" aca="1" ref="AV249" ca="1">_xlfn.XLOOKUP($A249&amp;$B249,'[2]产值及收款计划（2026）'!$A:$A&amp;'[2]产值及收款计划（2026）'!$B:$B,'[2]产值及收款计划（2026）'!AV:AV)</f>
        <v>0</v>
      </c>
      <c r="AW249" s="256" cm="1">
        <f t="array" aca="1" ref="AW249" ca="1">_xlfn.XLOOKUP($A249&amp;$B249,'[2]产值及收款计划（2026）'!$A:$A&amp;'[2]产值及收款计划（2026）'!$B:$B,'[2]产值及收款计划（2026）'!AW:AW)</f>
        <v>284.54399999999998</v>
      </c>
      <c r="AX249" s="256" cm="1">
        <f t="array" aca="1" ref="AX249" ca="1">_xlfn.XLOOKUP($A249&amp;$B249,'[2]产值及收款计划（2026）'!$A:$A&amp;'[2]产值及收款计划（2026）'!$B:$B,'[2]产值及收款计划（2026）'!AX:AX)</f>
        <v>0</v>
      </c>
      <c r="AY249" s="256" cm="1">
        <f t="array" aca="1" ref="AY249" ca="1">_xlfn.XLOOKUP($A249&amp;$B249,'[2]产值及收款计划（2026）'!$A:$A&amp;'[2]产值及收款计划（2026）'!$B:$B,'[2]产值及收款计划（2026）'!AY:AY)</f>
        <v>71.135999999999996</v>
      </c>
      <c r="AZ249" s="256" cm="1">
        <f t="array" aca="1" ref="AZ249" ca="1">_xlfn.XLOOKUP($A249&amp;$B249,'[2]产值及收款计划（2026）'!$A:$A&amp;'[2]产值及收款计划（2026）'!$B:$B,'[2]产值及收款计划（2026）'!AZ:AZ)</f>
        <v>0</v>
      </c>
      <c r="BA249" s="256" cm="1">
        <f t="array" aca="1" ref="BA249" ca="1">_xlfn.XLOOKUP($A249&amp;$B249,'[2]产值及收款计划（2026）'!$A:$A&amp;'[2]产值及收款计划（2026）'!$B:$B,'[2]产值及收款计划（2026）'!BA:BA)</f>
        <v>0</v>
      </c>
      <c r="BB249" s="256" cm="1">
        <f t="array" aca="1" ref="BB249" ca="1">_xlfn.XLOOKUP($A249&amp;$B249,'[2]产值及收款计划（2026）'!$A:$A&amp;'[2]产值及收款计划（2026）'!$B:$B,'[2]产值及收款计划（2026）'!BB:BB)</f>
        <v>0</v>
      </c>
      <c r="BC249" s="256" cm="1">
        <f t="array" aca="1" ref="BC249" ca="1">_xlfn.XLOOKUP($A249&amp;$B249,'[2]产值及收款计划（2026）'!$A:$A&amp;'[2]产值及收款计划（2026）'!$B:$B,'[2]产值及收款计划（2026）'!BC:BC)</f>
        <v>0</v>
      </c>
      <c r="BD249" s="256" cm="1">
        <f t="array" aca="1" ref="BD249" ca="1">_xlfn.XLOOKUP($A249&amp;$B249,'[2]产值及收款计划（2026）'!$A:$A&amp;'[2]产值及收款计划（2026）'!$B:$B,'[2]产值及收款计划（2026）'!BD:BD)</f>
        <v>0</v>
      </c>
      <c r="BE249" s="256" cm="1">
        <f t="array" aca="1" ref="BE249" ca="1">_xlfn.XLOOKUP($A249&amp;$B249,'[2]产值及收款计划（2026）'!$A:$A&amp;'[2]产值及收款计划（2026）'!$B:$B,'[2]产值及收款计划（2026）'!BE:BE)</f>
        <v>0</v>
      </c>
      <c r="BF249" s="256" cm="1">
        <f t="array" aca="1" ref="BF249" ca="1">_xlfn.XLOOKUP($A249&amp;$B249,'[2]产值及收款计划（2026）'!$A:$A&amp;'[2]产值及收款计划（2026）'!$B:$B,'[2]产值及收款计划（2026）'!BF:BF)</f>
        <v>0</v>
      </c>
      <c r="BG249" s="256" cm="1">
        <f t="array" aca="1" ref="BG249" ca="1">_xlfn.XLOOKUP($A249&amp;$B249,'[2]产值及收款计划（2026）'!$A:$A&amp;'[2]产值及收款计划（2026）'!$B:$B,'[2]产值及收款计划（2026）'!BG:BG)</f>
        <v>0</v>
      </c>
      <c r="BH249" s="256" cm="1">
        <f t="array" aca="1" ref="BH249" ca="1">_xlfn.XLOOKUP($A249&amp;$B249,'[2]产值及收款计划（2026）'!$A:$A&amp;'[2]产值及收款计划（2026）'!$B:$B,'[2]产值及收款计划（2026）'!BH:BH)</f>
        <v>0</v>
      </c>
      <c r="BI249" s="256" cm="1">
        <f t="array" aca="1" ref="BI249" ca="1">_xlfn.XLOOKUP($A249&amp;$B249,'[2]产值及收款计划（2026）'!$A:$A&amp;'[2]产值及收款计划（2026）'!$B:$B,'[2]产值及收款计划（2026）'!BI:BI)</f>
        <v>0</v>
      </c>
      <c r="BJ249" s="256" cm="1">
        <f t="array" aca="1" ref="BJ249" ca="1">_xlfn.XLOOKUP($A249&amp;$B249,'[2]产值及收款计划（2026）'!$A:$A&amp;'[2]产值及收款计划（2026）'!$B:$B,'[2]产值及收款计划（2026）'!BJ:BJ)</f>
        <v>0</v>
      </c>
      <c r="BK249" s="256" cm="1">
        <f t="array" aca="1" ref="BK249" ca="1">_xlfn.XLOOKUP($A249&amp;$B249,'[2]产值及收款计划（2026）'!$A:$A&amp;'[2]产值及收款计划（2026）'!$B:$B,'[2]产值及收款计划（2026）'!BK:BK)</f>
        <v>0</v>
      </c>
      <c r="BL249" s="256" cm="1">
        <f t="array" aca="1" ref="BL249" ca="1">_xlfn.XLOOKUP($A249&amp;$B249,'[2]产值及收款计划（2026）'!$A:$A&amp;'[2]产值及收款计划（2026）'!$B:$B,'[2]产值及收款计划（2026）'!BL:BL)</f>
        <v>0</v>
      </c>
      <c r="BM249" s="256"/>
      <c r="BN249" s="256"/>
      <c r="BO249" s="256"/>
      <c r="BP249" s="256"/>
      <c r="BQ249" s="255" t="str" cm="1">
        <f t="array" aca="1" ref="BQ249" ca="1">_xlfn.XLOOKUP($A249&amp;$B249,'[2]产值及收款计划（2026）'!$A:$A&amp;'[2]产值及收款计划（2026）'!$B:$B,'[2]产值及收款计划（2026）'!BQ:BQ)</f>
        <v>浙江公路水运工程咨询有限责任公司</v>
      </c>
      <c r="BR249" s="256" cm="1">
        <f t="array" aca="1" ref="BR249" ca="1">_xlfn.XLOOKUP($A249&amp;$B249,'[2]产值及收款计划（2026）'!$A:$A&amp;'[2]产值及收款计划（2026）'!$B:$B,'[2]产值及收款计划（2026）'!BR:BR)</f>
        <v>0</v>
      </c>
      <c r="CA249" s="256" cm="1">
        <f t="array" aca="1" ref="CA249" ca="1">_xlfn.XLOOKUP($A249&amp;$B249,'[2]产值及收款计划（2026）'!$A:$A&amp;'[2]产值及收款计划（2026）'!$B:$B,'[2]产值及收款计划（2026）'!CA:CA)</f>
        <v>0</v>
      </c>
      <c r="CB249" s="256" cm="1">
        <f t="array" aca="1" ref="CB249" ca="1">_xlfn.XLOOKUP($A249&amp;$B249,'[2]产值及收款计划（2026）'!$A:$A&amp;'[2]产值及收款计划（2026）'!$B:$B,'[2]产值及收款计划（2026）'!CB:CB)</f>
        <v>0</v>
      </c>
      <c r="CC249" s="256" cm="1">
        <f t="array" aca="1" ref="CC249" ca="1">_xlfn.XLOOKUP($A249&amp;$B249,'[2]产值及收款计划（2026）'!$A:$A&amp;'[2]产值及收款计划（2026）'!$B:$B,'[2]产值及收款计划（2026）'!CC:CC)</f>
        <v>0</v>
      </c>
      <c r="CD249" s="256" cm="1">
        <f t="array" aca="1" ref="CD249" ca="1">_xlfn.XLOOKUP($A249&amp;$B249,'[2]产值及收款计划（2026）'!$A:$A&amp;'[2]产值及收款计划（2026）'!$B:$B,'[2]产值及收款计划（2026）'!CD:CD)</f>
        <v>0</v>
      </c>
      <c r="CE249" s="256" cm="1">
        <f t="array" aca="1" ref="CE249" ca="1">_xlfn.XLOOKUP($A249&amp;$B249,'[2]产值及收款计划（2026）'!$A:$A&amp;'[2]产值及收款计划（2026）'!$B:$B,'[2]产值及收款计划（2026）'!CE:CE)</f>
        <v>0</v>
      </c>
      <c r="CF249" s="256" cm="1">
        <f t="array" aca="1" ref="CF249" ca="1">_xlfn.XLOOKUP($A249&amp;$B249,'[2]产值及收款计划（2026）'!$A:$A&amp;'[2]产值及收款计划（2026）'!$B:$B,'[2]产值及收款计划（2026）'!CF:CF)</f>
        <v>0</v>
      </c>
      <c r="CG249" s="256" cm="1">
        <f t="array" aca="1" ref="CG249" ca="1">_xlfn.XLOOKUP($A249&amp;$B249,'[2]产值及收款计划（2026）'!$A:$A&amp;'[2]产值及收款计划（2026）'!$B:$B,'[2]产值及收款计划（2026）'!CG:CG)</f>
        <v>0</v>
      </c>
      <c r="CH249" s="256" cm="1">
        <f t="array" aca="1" ref="CH249" ca="1">_xlfn.XLOOKUP($A249&amp;$B249,'[2]产值及收款计划（2026）'!$A:$A&amp;'[2]产值及收款计划（2026）'!$B:$B,'[2]产值及收款计划（2026）'!CH:CH)</f>
        <v>0</v>
      </c>
      <c r="CI249" s="256" cm="1">
        <f t="array" aca="1" ref="CI249" ca="1">_xlfn.XLOOKUP($A249&amp;$B249,'[2]产值及收款计划（2026）'!$A:$A&amp;'[2]产值及收款计划（2026）'!$B:$B,'[2]产值及收款计划（2026）'!CI:CI)</f>
        <v>0</v>
      </c>
      <c r="CJ249" s="256" cm="1">
        <f t="array" aca="1" ref="CJ249" ca="1">_xlfn.XLOOKUP($A249&amp;$B249,'[2]产值及收款计划（2026）'!$A:$A&amp;'[2]产值及收款计划（2026）'!$B:$B,'[2]产值及收款计划（2026）'!CJ:CJ)</f>
        <v>0</v>
      </c>
      <c r="CK249" s="256" cm="1">
        <f t="array" aca="1" ref="CK249" ca="1">_xlfn.XLOOKUP($A249&amp;$B249,'[2]产值及收款计划（2026）'!$A:$A&amp;'[2]产值及收款计划（2026）'!$B:$B,'[2]产值及收款计划（2026）'!CK:CK)</f>
        <v>0</v>
      </c>
      <c r="CL249" s="256" cm="1">
        <f t="array" aca="1" ref="CL249" ca="1">_xlfn.XLOOKUP($A249&amp;$B249,'[2]产值及收款计划（2026）'!$A:$A&amp;'[2]产值及收款计划（2026）'!$B:$B,'[2]产值及收款计划（2026）'!CL:CL)</f>
        <v>0</v>
      </c>
      <c r="DA249" s="256" cm="1">
        <f t="array" aca="1" ref="DA249" ca="1">_xlfn.XLOOKUP($A249&amp;$B249,'[2]产值及收款计划（2026）'!$A:$A&amp;'[2]产值及收款计划（2026）'!$B:$B,'[2]产值及收款计划（2026）'!DA:DA)</f>
        <v>0</v>
      </c>
      <c r="DB249" s="256" cm="1">
        <f t="array" aca="1" ref="DB249" ca="1">_xlfn.XLOOKUP($A249&amp;$B249,'[2]产值及收款计划（2026）'!$A:$A&amp;'[2]产值及收款计划（2026）'!$B:$B,'[2]产值及收款计划（2026）'!DB:DB)</f>
        <v>0</v>
      </c>
      <c r="DC249" s="256" cm="1">
        <f t="array" aca="1" ref="DC249" ca="1">_xlfn.XLOOKUP($A249&amp;$B249,'[2]产值及收款计划（2026）'!$A:$A&amp;'[2]产值及收款计划（2026）'!$B:$B,'[2]产值及收款计划（2026）'!DC:DC)</f>
        <v>0</v>
      </c>
      <c r="DD249" s="256" cm="1">
        <f t="array" aca="1" ref="DD249" ca="1">_xlfn.XLOOKUP($A249&amp;$B249,'[2]产值及收款计划（2026）'!$A:$A&amp;'[2]产值及收款计划（2026）'!$B:$B,'[2]产值及收款计划（2026）'!DD:DD)</f>
        <v>0</v>
      </c>
      <c r="DE249" s="256" cm="1">
        <f t="array" aca="1" ref="DE249" ca="1">_xlfn.XLOOKUP($A249&amp;$B249,'[2]产值及收款计划（2026）'!$A:$A&amp;'[2]产值及收款计划（2026）'!$B:$B,'[2]产值及收款计划（2026）'!DE:DE)</f>
        <v>0</v>
      </c>
      <c r="DF249" s="256" cm="1">
        <f t="array" aca="1" ref="DF249" ca="1">_xlfn.XLOOKUP($A249&amp;$B249,'[2]产值及收款计划（2026）'!$A:$A&amp;'[2]产值及收款计划（2026）'!$B:$B,'[2]产值及收款计划（2026）'!DF:DF)</f>
        <v>0</v>
      </c>
      <c r="DG249" s="256" cm="1">
        <f t="array" aca="1" ref="DG249" ca="1">_xlfn.XLOOKUP($A249&amp;$B249,'[2]产值及收款计划（2026）'!$A:$A&amp;'[2]产值及收款计划（2026）'!$B:$B,'[2]产值及收款计划（2026）'!DG:DG)</f>
        <v>0</v>
      </c>
      <c r="DH249" s="256" cm="1">
        <f t="array" aca="1" ref="DH249" ca="1">_xlfn.XLOOKUP($A249&amp;$B249,'[2]产值及收款计划（2026）'!$A:$A&amp;'[2]产值及收款计划（2026）'!$B:$B,'[2]产值及收款计划（2026）'!DH:DH)</f>
        <v>0</v>
      </c>
      <c r="DI249" s="256" cm="1">
        <f t="array" aca="1" ref="DI249" ca="1">_xlfn.XLOOKUP($A249&amp;$B249,'[2]产值及收款计划（2026）'!$A:$A&amp;'[2]产值及收款计划（2026）'!$B:$B,'[2]产值及收款计划（2026）'!DI:DI)</f>
        <v>0</v>
      </c>
      <c r="DJ249" s="256" cm="1">
        <f t="array" aca="1" ref="DJ249" ca="1">_xlfn.XLOOKUP($A249&amp;$B249,'[2]产值及收款计划（2026）'!$A:$A&amp;'[2]产值及收款计划（2026）'!$B:$B,'[2]产值及收款计划（2026）'!DJ:DJ)</f>
        <v>0</v>
      </c>
      <c r="DK249" s="256" cm="1">
        <f t="array" aca="1" ref="DK249" ca="1">_xlfn.XLOOKUP($A249&amp;$B249,'[2]产值及收款计划（2026）'!$A:$A&amp;'[2]产值及收款计划（2026）'!$B:$B,'[2]产值及收款计划（2026）'!DK:DK)</f>
        <v>0</v>
      </c>
      <c r="DL249" s="256" cm="1">
        <f t="array" aca="1" ref="DL249" ca="1">_xlfn.XLOOKUP($A249&amp;$B249,'[2]产值及收款计划（2026）'!$A:$A&amp;'[2]产值及收款计划（2026）'!$B:$B,'[2]产值及收款计划（2026）'!DL:DL)</f>
        <v>0</v>
      </c>
      <c r="DM249" s="264"/>
      <c r="DN249" s="250"/>
    </row>
    <row r="250" spans="1:118" ht="20.25" x14ac:dyDescent="0.15">
      <c r="A250" s="254">
        <f t="shared" ca="1" si="16"/>
        <v>69</v>
      </c>
      <c r="B250" s="254" t="s">
        <v>26</v>
      </c>
      <c r="C250" s="255" t="str" cm="1">
        <f t="array" aca="1" ref="C250" ca="1">_xlfn.XLOOKUP($A250&amp;$B250,'[2]产值及收款计划（2026）'!$A:$A&amp;'[2]产值及收款计划（2026）'!$B:$B,'[2]产值及收款计划（2026）'!C:C)</f>
        <v>ZHT2022031100026</v>
      </c>
      <c r="D250" s="255" t="str" cm="1">
        <f t="array" aca="1" ref="D250" ca="1">_xlfn.XLOOKUP($A250&amp;$B250,'[2]产值及收款计划（2026）'!$A:$A&amp;'[2]产值及收款计划（2026）'!$B:$B,'[2]产值及收款计划（2026）'!D:D)</f>
        <v>嘉兴市污水管网智慧平台BIM+GIS系统建设项目（嘉兴市联合污水外排一期泵站及管网大修工程）</v>
      </c>
      <c r="E250" s="256" cm="1">
        <f t="array" aca="1" ref="E250" ca="1">_xlfn.XLOOKUP($A250&amp;$B250,'[2]产值及收款计划（2026）'!$A:$A&amp;'[2]产值及收款计划（2026）'!$B:$B,'[2]产值及收款计划（2026）'!E:E)</f>
        <v>150</v>
      </c>
      <c r="F250" s="256" cm="1">
        <f t="array" aca="1" ref="F250" ca="1">_xlfn.XLOOKUP($A250&amp;$B250,'[2]产值及收款计划（2026）'!$A:$A&amp;'[2]产值及收款计划（2026）'!$B:$B,'[2]产值及收款计划（2026）'!F:F)</f>
        <v>150</v>
      </c>
      <c r="G250" s="256" cm="1">
        <f t="array" aca="1" ref="G250" ca="1">_xlfn.XLOOKUP($A250&amp;$B250,'[2]产值及收款计划（2026）'!$A:$A&amp;'[2]产值及收款计划（2026）'!$B:$B,'[2]产值及收款计划（2026）'!G:G)</f>
        <v>146</v>
      </c>
      <c r="H250" s="256" cm="1">
        <f t="array" aca="1" ref="H250" ca="1">_xlfn.XLOOKUP($A250&amp;$B250,'[2]产值及收款计划（2026）'!$A:$A&amp;'[2]产值及收款计划（2026）'!$B:$B,'[2]产值及收款计划（2026）'!H:H)</f>
        <v>90</v>
      </c>
      <c r="I250" s="257" cm="1">
        <f t="array" aca="1" ref="I250" ca="1">_xlfn.XLOOKUP($A250&amp;$B250,'[2]产值及收款计划（2026）'!$A:$A&amp;'[2]产值及收款计划（2026）'!$B:$B,'[2]产值及收款计划（2026）'!I:I)</f>
        <v>0.6</v>
      </c>
      <c r="J250" s="258" cm="1">
        <f t="array" aca="1" ref="J250" ca="1">_xlfn.XLOOKUP($A250&amp;$B250,'[2]产值及收款计划（2026）'!$A:$A&amp;'[2]产值及收款计划（2026）'!$B:$B,'[2]产值及收款计划（2026）'!J:J)</f>
        <v>0.06</v>
      </c>
      <c r="K250" s="256" cm="1">
        <f t="array" aca="1" ref="K250" ca="1">_xlfn.XLOOKUP($A250&amp;$B250,'[2]产值及收款计划（2026）'!$A:$A&amp;'[2]产值及收款计划（2026）'!$B:$B,'[2]产值及收款计划（2026）'!K:K)</f>
        <v>0</v>
      </c>
      <c r="L250" s="256" cm="1">
        <f t="array" aca="1" ref="L250" ca="1">_xlfn.XLOOKUP($A250&amp;$B250,'[2]产值及收款计划（2026）'!$A:$A&amp;'[2]产值及收款计划（2026）'!$B:$B,'[2]产值及收款计划（2026）'!L:L)</f>
        <v>0</v>
      </c>
      <c r="M250" s="256" t="str" cm="1">
        <f t="array" aca="1" ref="M250" ca="1">_xlfn.XLOOKUP($A250&amp;$B250,'[2]产值及收款计划（2026）'!$A:$A&amp;'[2]产值及收款计划（2026）'!$B:$B,'[2]产值及收款计划（2026）'!M:M)</f>
        <v>主导</v>
      </c>
      <c r="N250" s="256" t="str" cm="1">
        <f t="array" aca="1" ref="N250" ca="1">_xlfn.XLOOKUP($A250&amp;$B250,'[2]产值及收款计划（2026）'!$A:$A&amp;'[2]产值及收款计划（2026）'!$B:$B,'[2]产值及收款计划（2026）'!N:N)</f>
        <v>董力健团队</v>
      </c>
      <c r="O250" s="256" t="str" cm="1">
        <f t="array" aca="1" ref="O250" ca="1">_xlfn.XLOOKUP($A250&amp;$B250,'[2]产值及收款计划（2026）'!$A:$A&amp;'[2]产值及收款计划（2026）'!$B:$B,'[2]产值及收款计划（2026）'!O:O)</f>
        <v>董力健</v>
      </c>
      <c r="P250" s="255" t="str" cm="1">
        <f t="array" aca="1" ref="P250" ca="1">_xlfn.XLOOKUP($A250&amp;$B250,'[2]产值及收款计划（2026）'!$A:$A&amp;'[2]产值及收款计划（2026）'!$B:$B,'[2]产值及收款计划（2026）'!P:P)</f>
        <v>25已完结</v>
      </c>
      <c r="Q250" s="256" cm="1">
        <f t="array" aca="1" ref="Q250" ca="1">_xlfn.XLOOKUP($A250&amp;$B250,'[2]产值及收款计划（2026）'!$A:$A&amp;'[2]产值及收款计划（2026）'!$B:$B,'[2]产值及收款计划（2026）'!Q:Q)</f>
        <v>0</v>
      </c>
      <c r="R250" s="256" cm="1">
        <f t="array" aca="1" ref="R250" ca="1">_xlfn.XLOOKUP($A250&amp;$B250,'[2]产值及收款计划（2026）'!$A:$A&amp;'[2]产值及收款计划（2026）'!$B:$B,'[2]产值及收款计划（2026）'!R:R)</f>
        <v>0</v>
      </c>
      <c r="S250" s="256" cm="1">
        <f t="array" aca="1" ref="S250" ca="1">_xlfn.XLOOKUP($A250&amp;$B250,'[2]产值及收款计划（2026）'!$A:$A&amp;'[2]产值及收款计划（2026）'!$B:$B,'[2]产值及收款计划（2026）'!S:S)</f>
        <v>0</v>
      </c>
      <c r="T250" s="256" cm="1">
        <f t="array" aca="1" ref="T250" ca="1">_xlfn.XLOOKUP($A250&amp;$B250,'[2]产值及收款计划（2026）'!$A:$A&amp;'[2]产值及收款计划（2026）'!$B:$B,'[2]产值及收款计划（2026）'!T:T)</f>
        <v>150</v>
      </c>
      <c r="U250" s="256" cm="1">
        <f t="array" aca="1" ref="U250" ca="1">_xlfn.XLOOKUP($A250&amp;$B250,'[2]产值及收款计划（2026）'!$A:$A&amp;'[2]产值及收款计划（2026）'!$B:$B,'[2]产值及收款计划（2026）'!U:U)</f>
        <v>0</v>
      </c>
      <c r="V250" s="256" cm="1">
        <f t="array" aca="1" ref="V250" ca="1">_xlfn.XLOOKUP($A250&amp;$B250,'[2]产值及收款计划（2026）'!$A:$A&amp;'[2]产值及收款计划（2026）'!$B:$B,'[2]产值及收款计划（2026）'!V:V)</f>
        <v>0</v>
      </c>
      <c r="W250" s="256" cm="1">
        <f t="array" aca="1" ref="W250" ca="1">_xlfn.XLOOKUP($A250&amp;$B250,'[2]产值及收款计划（2026）'!$A:$A&amp;'[2]产值及收款计划（2026）'!$B:$B,'[2]产值及收款计划（2026）'!W:W)</f>
        <v>0</v>
      </c>
      <c r="X250" s="256" cm="1">
        <f t="array" aca="1" ref="X250" ca="1">_xlfn.XLOOKUP($A250&amp;$B250,'[2]产值及收款计划（2026）'!$A:$A&amp;'[2]产值及收款计划（2026）'!$B:$B,'[2]产值及收款计划（2026）'!X:X)</f>
        <v>0</v>
      </c>
      <c r="Y250" s="256" cm="1">
        <f t="array" aca="1" ref="Y250" ca="1">_xlfn.XLOOKUP($A250&amp;$B250,'[2]产值及收款计划（2026）'!$A:$A&amp;'[2]产值及收款计划（2026）'!$B:$B,'[2]产值及收款计划（2026）'!Y:Y)</f>
        <v>0</v>
      </c>
      <c r="Z250" s="256" cm="1">
        <f t="array" aca="1" ref="Z250" ca="1">_xlfn.XLOOKUP($A250&amp;$B250,'[2]产值及收款计划（2026）'!$A:$A&amp;'[2]产值及收款计划（2026）'!$B:$B,'[2]产值及收款计划（2026）'!Z:Z)</f>
        <v>0</v>
      </c>
      <c r="AA250" s="256" cm="1">
        <f t="array" aca="1" ref="AA250" ca="1">_xlfn.XLOOKUP($A250&amp;$B250,'[2]产值及收款计划（2026）'!$A:$A&amp;'[2]产值及收款计划（2026）'!$B:$B,'[2]产值及收款计划（2026）'!AA:AA)</f>
        <v>0</v>
      </c>
      <c r="AB250" s="256" cm="1">
        <f t="array" aca="1" ref="AB250" ca="1">_xlfn.XLOOKUP($A250&amp;$B250,'[2]产值及收款计划（2026）'!$A:$A&amp;'[2]产值及收款计划（2026）'!$B:$B,'[2]产值及收款计划（2026）'!AB:AB)</f>
        <v>0</v>
      </c>
      <c r="AC250" s="256" cm="1">
        <f t="array" aca="1" ref="AC250" ca="1">_xlfn.XLOOKUP($A250&amp;$B250,'[2]产值及收款计划（2026）'!$A:$A&amp;'[2]产值及收款计划（2026）'!$B:$B,'[2]产值及收款计划（2026）'!AC:AC)</f>
        <v>0</v>
      </c>
      <c r="AD250" s="256" cm="1">
        <f t="array" aca="1" ref="AD250" ca="1">_xlfn.XLOOKUP($A250&amp;$B250,'[2]产值及收款计划（2026）'!$A:$A&amp;'[2]产值及收款计划（2026）'!$B:$B,'[2]产值及收款计划（2026）'!AD:AD)</f>
        <v>0</v>
      </c>
      <c r="AE250" s="256" cm="1">
        <f t="array" aca="1" ref="AE250" ca="1">_xlfn.XLOOKUP($A250&amp;$B250,'[2]产值及收款计划（2026）'!$A:$A&amp;'[2]产值及收款计划（2026）'!$B:$B,'[2]产值及收款计划（2026）'!AE:AE)</f>
        <v>0</v>
      </c>
      <c r="AF250" s="256" cm="1">
        <f t="array" aca="1" ref="AF250" ca="1">_xlfn.XLOOKUP($A250&amp;$B250,'[2]产值及收款计划（2026）'!$A:$A&amp;'[2]产值及收款计划（2026）'!$B:$B,'[2]产值及收款计划（2026）'!AF:AF)</f>
        <v>0</v>
      </c>
      <c r="AG250" s="256" cm="1">
        <f t="array" aca="1" ref="AG250" ca="1">_xlfn.XLOOKUP($A250&amp;$B250,'[2]产值及收款计划（2026）'!$A:$A&amp;'[2]产值及收款计划（2026）'!$B:$B,'[2]产值及收款计划（2026）'!AG:AG)</f>
        <v>0</v>
      </c>
      <c r="AH250" s="256" cm="1">
        <f t="array" aca="1" ref="AH250" ca="1">_xlfn.XLOOKUP($A250&amp;$B250,'[2]产值及收款计划（2026）'!$A:$A&amp;'[2]产值及收款计划（2026）'!$B:$B,'[2]产值及收款计划（2026）'!AH:AH)</f>
        <v>0</v>
      </c>
      <c r="AI250" s="256" cm="1">
        <f t="array" aca="1" ref="AI250" ca="1">_xlfn.XLOOKUP($A250&amp;$B250,'[2]产值及收款计划（2026）'!$A:$A&amp;'[2]产值及收款计划（2026）'!$B:$B,'[2]产值及收款计划（2026）'!AI:AI)</f>
        <v>0</v>
      </c>
      <c r="AJ250" s="256" cm="1">
        <f t="array" aca="1" ref="AJ250" ca="1">_xlfn.XLOOKUP($A250&amp;$B250,'[2]产值及收款计划（2026）'!$A:$A&amp;'[2]产值及收款计划（2026）'!$B:$B,'[2]产值及收款计划（2026）'!AJ:AJ)</f>
        <v>0</v>
      </c>
      <c r="AK250" s="256" cm="1">
        <f t="array" aca="1" ref="AK250" ca="1">_xlfn.XLOOKUP($A250&amp;$B250,'[2]产值及收款计划（2026）'!$A:$A&amp;'[2]产值及收款计划（2026）'!$B:$B,'[2]产值及收款计划（2026）'!AK:AK)</f>
        <v>0</v>
      </c>
      <c r="AL250" s="256" cm="1">
        <f t="array" aca="1" ref="AL250" ca="1">_xlfn.XLOOKUP($A250&amp;$B250,'[2]产值及收款计划（2026）'!$A:$A&amp;'[2]产值及收款计划（2026）'!$B:$B,'[2]产值及收款计划（2026）'!AL:AL)</f>
        <v>0</v>
      </c>
      <c r="AM250" s="263" t="e" cm="1">
        <f t="array" aca="1" ref="AM250" ca="1">_xlfn.LET(_xlpm.勾选月份状态数组,TRANSPOSE('PPT(12-15页）-TOP10'!$A$3:$A$14),_xlpm.选择数据区,IF('PPT(12-15页）-TOP10'!$E$3="收款",$BA250:$BL250,$AA250:$AL250),SUM(_xlfn._xlws.FILTER(_xlpm.选择数据区,_xlpm.勾选月份状态数组,"")))</f>
        <v>#NAME?</v>
      </c>
      <c r="AN250" s="256" t="e" cm="1">
        <f t="array" aca="1" ref="AN250" ca="1">_xlfn.LET(_xlpm.勾选月份状态数组,TRANSPOSE('PPT(12-15页）-TOP10'!$A$3:$A$14),_xlpm.选择数据区,IF('PPT(12-15页）-TOP10'!$E$3="收款",$DA250:$DL250,$CA250:$CL250),SUM(_xlfn._xlws.FILTER(_xlpm.选择数据区,_xlpm.勾选月份状态数组,"")))</f>
        <v>#NAME?</v>
      </c>
      <c r="AO250" s="256">
        <f ca="1">SUM(CA250:CC250)+SUM(AD250:AL250)</f>
        <v>0</v>
      </c>
      <c r="AP250" s="256"/>
      <c r="AQ250" s="256"/>
      <c r="AR250" s="256"/>
      <c r="AS250" s="256" cm="1">
        <f t="array" aca="1" ref="AS250" ca="1">_xlfn.XLOOKUP($A250&amp;$B250,'[2]产值及收款计划（2026）'!$A:$A&amp;'[2]产值及收款计划（2026）'!$B:$B,'[2]产值及收款计划（2026）'!AS:AS)</f>
        <v>0</v>
      </c>
      <c r="AT250" s="256" cm="1">
        <f t="array" aca="1" ref="AT250" ca="1">_xlfn.XLOOKUP($A250&amp;$B250,'[2]产值及收款计划（2026）'!$A:$A&amp;'[2]产值及收款计划（2026）'!$B:$B,'[2]产值及收款计划（2026）'!AT:AT)</f>
        <v>0</v>
      </c>
      <c r="AU250" s="256" cm="1">
        <f t="array" aca="1" ref="AU250" ca="1">_xlfn.XLOOKUP($A250&amp;$B250,'[2]产值及收款计划（2026）'!$A:$A&amp;'[2]产值及收款计划（2026）'!$B:$B,'[2]产值及收款计划（2026）'!AU:AU)</f>
        <v>0</v>
      </c>
      <c r="AV250" s="256" cm="1">
        <f t="array" aca="1" ref="AV250" ca="1">_xlfn.XLOOKUP($A250&amp;$B250,'[2]产值及收款计划（2026）'!$A:$A&amp;'[2]产值及收款计划（2026）'!$B:$B,'[2]产值及收款计划（2026）'!AV:AV)</f>
        <v>0</v>
      </c>
      <c r="AW250" s="256" cm="1">
        <f t="array" aca="1" ref="AW250" ca="1">_xlfn.XLOOKUP($A250&amp;$B250,'[2]产值及收款计划（2026）'!$A:$A&amp;'[2]产值及收款计划（2026）'!$B:$B,'[2]产值及收款计划（2026）'!AW:AW)</f>
        <v>120</v>
      </c>
      <c r="AX250" s="256" cm="1">
        <f t="array" aca="1" ref="AX250" ca="1">_xlfn.XLOOKUP($A250&amp;$B250,'[2]产值及收款计划（2026）'!$A:$A&amp;'[2]产值及收款计划（2026）'!$B:$B,'[2]产值及收款计划（2026）'!AX:AX)</f>
        <v>0</v>
      </c>
      <c r="AY250" s="256" cm="1">
        <f t="array" aca="1" ref="AY250" ca="1">_xlfn.XLOOKUP($A250&amp;$B250,'[2]产值及收款计划（2026）'!$A:$A&amp;'[2]产值及收款计划（2026）'!$B:$B,'[2]产值及收款计划（2026）'!AY:AY)</f>
        <v>30</v>
      </c>
      <c r="AZ250" s="256" cm="1">
        <f t="array" aca="1" ref="AZ250" ca="1">_xlfn.XLOOKUP($A250&amp;$B250,'[2]产值及收款计划（2026）'!$A:$A&amp;'[2]产值及收款计划（2026）'!$B:$B,'[2]产值及收款计划（2026）'!AZ:AZ)</f>
        <v>30</v>
      </c>
      <c r="BA250" s="256" cm="1">
        <f t="array" aca="1" ref="BA250" ca="1">_xlfn.XLOOKUP($A250&amp;$B250,'[2]产值及收款计划（2026）'!$A:$A&amp;'[2]产值及收款计划（2026）'!$B:$B,'[2]产值及收款计划（2026）'!BA:BA)</f>
        <v>0</v>
      </c>
      <c r="BB250" s="256" cm="1">
        <f t="array" aca="1" ref="BB250" ca="1">_xlfn.XLOOKUP($A250&amp;$B250,'[2]产值及收款计划（2026）'!$A:$A&amp;'[2]产值及收款计划（2026）'!$B:$B,'[2]产值及收款计划（2026）'!BB:BB)</f>
        <v>0</v>
      </c>
      <c r="BC250" s="256" cm="1">
        <f t="array" aca="1" ref="BC250" ca="1">_xlfn.XLOOKUP($A250&amp;$B250,'[2]产值及收款计划（2026）'!$A:$A&amp;'[2]产值及收款计划（2026）'!$B:$B,'[2]产值及收款计划（2026）'!BC:BC)</f>
        <v>0</v>
      </c>
      <c r="BD250" s="256" cm="1">
        <f t="array" aca="1" ref="BD250" ca="1">_xlfn.XLOOKUP($A250&amp;$B250,'[2]产值及收款计划（2026）'!$A:$A&amp;'[2]产值及收款计划（2026）'!$B:$B,'[2]产值及收款计划（2026）'!BD:BD)</f>
        <v>0</v>
      </c>
      <c r="BE250" s="256" cm="1">
        <f t="array" aca="1" ref="BE250" ca="1">_xlfn.XLOOKUP($A250&amp;$B250,'[2]产值及收款计划（2026）'!$A:$A&amp;'[2]产值及收款计划（2026）'!$B:$B,'[2]产值及收款计划（2026）'!BE:BE)</f>
        <v>0</v>
      </c>
      <c r="BF250" s="256" cm="1">
        <f t="array" aca="1" ref="BF250" ca="1">_xlfn.XLOOKUP($A250&amp;$B250,'[2]产值及收款计划（2026）'!$A:$A&amp;'[2]产值及收款计划（2026）'!$B:$B,'[2]产值及收款计划（2026）'!BF:BF)</f>
        <v>0</v>
      </c>
      <c r="BG250" s="256" cm="1">
        <f t="array" aca="1" ref="BG250" ca="1">_xlfn.XLOOKUP($A250&amp;$B250,'[2]产值及收款计划（2026）'!$A:$A&amp;'[2]产值及收款计划（2026）'!$B:$B,'[2]产值及收款计划（2026）'!BG:BG)</f>
        <v>0</v>
      </c>
      <c r="BH250" s="256" cm="1">
        <f t="array" aca="1" ref="BH250" ca="1">_xlfn.XLOOKUP($A250&amp;$B250,'[2]产值及收款计划（2026）'!$A:$A&amp;'[2]产值及收款计划（2026）'!$B:$B,'[2]产值及收款计划（2026）'!BH:BH)</f>
        <v>0</v>
      </c>
      <c r="BI250" s="256" cm="1">
        <f t="array" aca="1" ref="BI250" ca="1">_xlfn.XLOOKUP($A250&amp;$B250,'[2]产值及收款计划（2026）'!$A:$A&amp;'[2]产值及收款计划（2026）'!$B:$B,'[2]产值及收款计划（2026）'!BI:BI)</f>
        <v>0</v>
      </c>
      <c r="BJ250" s="256" cm="1">
        <f t="array" aca="1" ref="BJ250" ca="1">_xlfn.XLOOKUP($A250&amp;$B250,'[2]产值及收款计划（2026）'!$A:$A&amp;'[2]产值及收款计划（2026）'!$B:$B,'[2]产值及收款计划（2026）'!BJ:BJ)</f>
        <v>0</v>
      </c>
      <c r="BK250" s="256" cm="1">
        <f t="array" aca="1" ref="BK250" ca="1">_xlfn.XLOOKUP($A250&amp;$B250,'[2]产值及收款计划（2026）'!$A:$A&amp;'[2]产值及收款计划（2026）'!$B:$B,'[2]产值及收款计划（2026）'!BK:BK)</f>
        <v>0</v>
      </c>
      <c r="BL250" s="256" cm="1">
        <f t="array" aca="1" ref="BL250" ca="1">_xlfn.XLOOKUP($A250&amp;$B250,'[2]产值及收款计划（2026）'!$A:$A&amp;'[2]产值及收款计划（2026）'!$B:$B,'[2]产值及收款计划（2026）'!BL:BL)</f>
        <v>0</v>
      </c>
      <c r="BM250" s="256"/>
      <c r="BN250" s="256"/>
      <c r="BO250" s="256"/>
      <c r="BP250" s="256"/>
      <c r="BQ250" s="255" t="str" cm="1">
        <f t="array" aca="1" ref="BQ250" ca="1">_xlfn.XLOOKUP($A250&amp;$B250,'[2]产值及收款计划（2026）'!$A:$A&amp;'[2]产值及收款计划（2026）'!$B:$B,'[2]产值及收款计划（2026）'!BQ:BQ)</f>
        <v>上海市城市建设设计研究总院（集团）有限公司</v>
      </c>
      <c r="BR250" s="256" cm="1">
        <f t="array" aca="1" ref="BR250" ca="1">_xlfn.XLOOKUP($A250&amp;$B250,'[2]产值及收款计划（2026）'!$A:$A&amp;'[2]产值及收款计划（2026）'!$B:$B,'[2]产值及收款计划（2026）'!BR:BR)</f>
        <v>0</v>
      </c>
      <c r="CA250" s="256" cm="1">
        <f t="array" aca="1" ref="CA250" ca="1">_xlfn.XLOOKUP($A250&amp;$B250,'[2]产值及收款计划（2026）'!$A:$A&amp;'[2]产值及收款计划（2026）'!$B:$B,'[2]产值及收款计划（2026）'!CA:CA)</f>
        <v>0</v>
      </c>
      <c r="CB250" s="256" cm="1">
        <f t="array" aca="1" ref="CB250" ca="1">_xlfn.XLOOKUP($A250&amp;$B250,'[2]产值及收款计划（2026）'!$A:$A&amp;'[2]产值及收款计划（2026）'!$B:$B,'[2]产值及收款计划（2026）'!CB:CB)</f>
        <v>0</v>
      </c>
      <c r="CC250" s="256" cm="1">
        <f t="array" aca="1" ref="CC250" ca="1">_xlfn.XLOOKUP($A250&amp;$B250,'[2]产值及收款计划（2026）'!$A:$A&amp;'[2]产值及收款计划（2026）'!$B:$B,'[2]产值及收款计划（2026）'!CC:CC)</f>
        <v>0</v>
      </c>
      <c r="CD250" s="256" cm="1">
        <f t="array" aca="1" ref="CD250" ca="1">_xlfn.XLOOKUP($A250&amp;$B250,'[2]产值及收款计划（2026）'!$A:$A&amp;'[2]产值及收款计划（2026）'!$B:$B,'[2]产值及收款计划（2026）'!CD:CD)</f>
        <v>0</v>
      </c>
      <c r="CE250" s="256" cm="1">
        <f t="array" aca="1" ref="CE250" ca="1">_xlfn.XLOOKUP($A250&amp;$B250,'[2]产值及收款计划（2026）'!$A:$A&amp;'[2]产值及收款计划（2026）'!$B:$B,'[2]产值及收款计划（2026）'!CE:CE)</f>
        <v>0</v>
      </c>
      <c r="CF250" s="256" cm="1">
        <f t="array" aca="1" ref="CF250" ca="1">_xlfn.XLOOKUP($A250&amp;$B250,'[2]产值及收款计划（2026）'!$A:$A&amp;'[2]产值及收款计划（2026）'!$B:$B,'[2]产值及收款计划（2026）'!CF:CF)</f>
        <v>0</v>
      </c>
      <c r="CG250" s="256" cm="1">
        <f t="array" aca="1" ref="CG250" ca="1">_xlfn.XLOOKUP($A250&amp;$B250,'[2]产值及收款计划（2026）'!$A:$A&amp;'[2]产值及收款计划（2026）'!$B:$B,'[2]产值及收款计划（2026）'!CG:CG)</f>
        <v>0</v>
      </c>
      <c r="CH250" s="256" cm="1">
        <f t="array" aca="1" ref="CH250" ca="1">_xlfn.XLOOKUP($A250&amp;$B250,'[2]产值及收款计划（2026）'!$A:$A&amp;'[2]产值及收款计划（2026）'!$B:$B,'[2]产值及收款计划（2026）'!CH:CH)</f>
        <v>0</v>
      </c>
      <c r="CI250" s="256" cm="1">
        <f t="array" aca="1" ref="CI250" ca="1">_xlfn.XLOOKUP($A250&amp;$B250,'[2]产值及收款计划（2026）'!$A:$A&amp;'[2]产值及收款计划（2026）'!$B:$B,'[2]产值及收款计划（2026）'!CI:CI)</f>
        <v>0</v>
      </c>
      <c r="CJ250" s="256" cm="1">
        <f t="array" aca="1" ref="CJ250" ca="1">_xlfn.XLOOKUP($A250&amp;$B250,'[2]产值及收款计划（2026）'!$A:$A&amp;'[2]产值及收款计划（2026）'!$B:$B,'[2]产值及收款计划（2026）'!CJ:CJ)</f>
        <v>0</v>
      </c>
      <c r="CK250" s="256" cm="1">
        <f t="array" aca="1" ref="CK250" ca="1">_xlfn.XLOOKUP($A250&amp;$B250,'[2]产值及收款计划（2026）'!$A:$A&amp;'[2]产值及收款计划（2026）'!$B:$B,'[2]产值及收款计划（2026）'!CK:CK)</f>
        <v>0</v>
      </c>
      <c r="CL250" s="256" cm="1">
        <f t="array" aca="1" ref="CL250" ca="1">_xlfn.XLOOKUP($A250&amp;$B250,'[2]产值及收款计划（2026）'!$A:$A&amp;'[2]产值及收款计划（2026）'!$B:$B,'[2]产值及收款计划（2026）'!CL:CL)</f>
        <v>0</v>
      </c>
      <c r="DA250" s="256" cm="1">
        <f t="array" aca="1" ref="DA250" ca="1">_xlfn.XLOOKUP($A250&amp;$B250,'[2]产值及收款计划（2026）'!$A:$A&amp;'[2]产值及收款计划（2026）'!$B:$B,'[2]产值及收款计划（2026）'!DA:DA)</f>
        <v>0</v>
      </c>
      <c r="DB250" s="256" cm="1">
        <f t="array" aca="1" ref="DB250" ca="1">_xlfn.XLOOKUP($A250&amp;$B250,'[2]产值及收款计划（2026）'!$A:$A&amp;'[2]产值及收款计划（2026）'!$B:$B,'[2]产值及收款计划（2026）'!DB:DB)</f>
        <v>0</v>
      </c>
      <c r="DC250" s="256" cm="1">
        <f t="array" aca="1" ref="DC250" ca="1">_xlfn.XLOOKUP($A250&amp;$B250,'[2]产值及收款计划（2026）'!$A:$A&amp;'[2]产值及收款计划（2026）'!$B:$B,'[2]产值及收款计划（2026）'!DC:DC)</f>
        <v>0</v>
      </c>
      <c r="DD250" s="256" cm="1">
        <f t="array" aca="1" ref="DD250" ca="1">_xlfn.XLOOKUP($A250&amp;$B250,'[2]产值及收款计划（2026）'!$A:$A&amp;'[2]产值及收款计划（2026）'!$B:$B,'[2]产值及收款计划（2026）'!DD:DD)</f>
        <v>0</v>
      </c>
      <c r="DE250" s="256" cm="1">
        <f t="array" aca="1" ref="DE250" ca="1">_xlfn.XLOOKUP($A250&amp;$B250,'[2]产值及收款计划（2026）'!$A:$A&amp;'[2]产值及收款计划（2026）'!$B:$B,'[2]产值及收款计划（2026）'!DE:DE)</f>
        <v>0</v>
      </c>
      <c r="DF250" s="256" cm="1">
        <f t="array" aca="1" ref="DF250" ca="1">_xlfn.XLOOKUP($A250&amp;$B250,'[2]产值及收款计划（2026）'!$A:$A&amp;'[2]产值及收款计划（2026）'!$B:$B,'[2]产值及收款计划（2026）'!DF:DF)</f>
        <v>0</v>
      </c>
      <c r="DG250" s="256" cm="1">
        <f t="array" aca="1" ref="DG250" ca="1">_xlfn.XLOOKUP($A250&amp;$B250,'[2]产值及收款计划（2026）'!$A:$A&amp;'[2]产值及收款计划（2026）'!$B:$B,'[2]产值及收款计划（2026）'!DG:DG)</f>
        <v>0</v>
      </c>
      <c r="DH250" s="256" cm="1">
        <f t="array" aca="1" ref="DH250" ca="1">_xlfn.XLOOKUP($A250&amp;$B250,'[2]产值及收款计划（2026）'!$A:$A&amp;'[2]产值及收款计划（2026）'!$B:$B,'[2]产值及收款计划（2026）'!DH:DH)</f>
        <v>0</v>
      </c>
      <c r="DI250" s="256" cm="1">
        <f t="array" aca="1" ref="DI250" ca="1">_xlfn.XLOOKUP($A250&amp;$B250,'[2]产值及收款计划（2026）'!$A:$A&amp;'[2]产值及收款计划（2026）'!$B:$B,'[2]产值及收款计划（2026）'!DI:DI)</f>
        <v>0</v>
      </c>
      <c r="DJ250" s="256" cm="1">
        <f t="array" aca="1" ref="DJ250" ca="1">_xlfn.XLOOKUP($A250&amp;$B250,'[2]产值及收款计划（2026）'!$A:$A&amp;'[2]产值及收款计划（2026）'!$B:$B,'[2]产值及收款计划（2026）'!DJ:DJ)</f>
        <v>0</v>
      </c>
      <c r="DK250" s="256" cm="1">
        <f t="array" aca="1" ref="DK250" ca="1">_xlfn.XLOOKUP($A250&amp;$B250,'[2]产值及收款计划（2026）'!$A:$A&amp;'[2]产值及收款计划（2026）'!$B:$B,'[2]产值及收款计划（2026）'!DK:DK)</f>
        <v>0</v>
      </c>
      <c r="DL250" s="256" cm="1">
        <f t="array" aca="1" ref="DL250" ca="1">_xlfn.XLOOKUP($A250&amp;$B250,'[2]产值及收款计划（2026）'!$A:$A&amp;'[2]产值及收款计划（2026）'!$B:$B,'[2]产值及收款计划（2026）'!DL:DL)</f>
        <v>0</v>
      </c>
      <c r="DM250" s="264"/>
      <c r="DN250" s="250"/>
    </row>
    <row r="251" spans="1:118" ht="20.25" x14ac:dyDescent="0.15">
      <c r="A251" s="254">
        <f t="shared" ca="1" si="16"/>
        <v>70</v>
      </c>
      <c r="B251" s="254" t="s">
        <v>26</v>
      </c>
      <c r="C251" s="255" t="str" cm="1">
        <f t="array" aca="1" ref="C251" ca="1">_xlfn.XLOOKUP($A251&amp;$B251,'[2]产值及收款计划（2026）'!$A:$A&amp;'[2]产值及收款计划（2026）'!$B:$B,'[2]产值及收款计划（2026）'!C:C)</f>
        <v>ZHT2022062400048</v>
      </c>
      <c r="D251" s="255" t="str" cm="1">
        <f t="array" aca="1" ref="D251" ca="1">_xlfn.XLOOKUP($A251&amp;$B251,'[2]产值及收款计划（2026）'!$A:$A&amp;'[2]产值及收款计划（2026）'!$B:$B,'[2]产值及收款计划（2026）'!D:D)</f>
        <v>萧山钱江污水处理厂BIM运维服务平台建设项目</v>
      </c>
      <c r="E251" s="256" cm="1">
        <f t="array" aca="1" ref="E251" ca="1">_xlfn.XLOOKUP($A251&amp;$B251,'[2]产值及收款计划（2026）'!$A:$A&amp;'[2]产值及收款计划（2026）'!$B:$B,'[2]产值及收款计划（2026）'!E:E)</f>
        <v>70</v>
      </c>
      <c r="F251" s="256" cm="1">
        <f t="array" aca="1" ref="F251" ca="1">_xlfn.XLOOKUP($A251&amp;$B251,'[2]产值及收款计划（2026）'!$A:$A&amp;'[2]产值及收款计划（2026）'!$B:$B,'[2]产值及收款计划（2026）'!F:F)</f>
        <v>70</v>
      </c>
      <c r="G251" s="256" cm="1">
        <f t="array" aca="1" ref="G251" ca="1">_xlfn.XLOOKUP($A251&amp;$B251,'[2]产值及收款计划（2026）'!$A:$A&amp;'[2]产值及收款计划（2026）'!$B:$B,'[2]产值及收款计划（2026）'!G:G)</f>
        <v>70</v>
      </c>
      <c r="H251" s="256" cm="1">
        <f t="array" aca="1" ref="H251" ca="1">_xlfn.XLOOKUP($A251&amp;$B251,'[2]产值及收款计划（2026）'!$A:$A&amp;'[2]产值及收款计划（2026）'!$B:$B,'[2]产值及收款计划（2026）'!H:H)</f>
        <v>25</v>
      </c>
      <c r="I251" s="257" cm="1">
        <f t="array" aca="1" ref="I251" ca="1">_xlfn.XLOOKUP($A251&amp;$B251,'[2]产值及收款计划（2026）'!$A:$A&amp;'[2]产值及收款计划（2026）'!$B:$B,'[2]产值及收款计划（2026）'!I:I)</f>
        <v>0.35714285714285698</v>
      </c>
      <c r="J251" s="258" cm="1">
        <f t="array" aca="1" ref="J251" ca="1">_xlfn.XLOOKUP($A251&amp;$B251,'[2]产值及收款计划（2026）'!$A:$A&amp;'[2]产值及收款计划（2026）'!$B:$B,'[2]产值及收款计划（2026）'!J:J)</f>
        <v>0.06</v>
      </c>
      <c r="K251" s="256" cm="1">
        <f t="array" aca="1" ref="K251" ca="1">_xlfn.XLOOKUP($A251&amp;$B251,'[2]产值及收款计划（2026）'!$A:$A&amp;'[2]产值及收款计划（2026）'!$B:$B,'[2]产值及收款计划（2026）'!K:K)</f>
        <v>0</v>
      </c>
      <c r="L251" s="256" cm="1">
        <f t="array" aca="1" ref="L251" ca="1">_xlfn.XLOOKUP($A251&amp;$B251,'[2]产值及收款计划（2026）'!$A:$A&amp;'[2]产值及收款计划（2026）'!$B:$B,'[2]产值及收款计划（2026）'!L:L)</f>
        <v>0</v>
      </c>
      <c r="M251" s="256" t="str" cm="1">
        <f t="array" aca="1" ref="M251" ca="1">_xlfn.XLOOKUP($A251&amp;$B251,'[2]产值及收款计划（2026）'!$A:$A&amp;'[2]产值及收款计划（2026）'!$B:$B,'[2]产值及收款计划（2026）'!M:M)</f>
        <v>主导</v>
      </c>
      <c r="N251" s="256" t="str" cm="1">
        <f t="array" aca="1" ref="N251" ca="1">_xlfn.XLOOKUP($A251&amp;$B251,'[2]产值及收款计划（2026）'!$A:$A&amp;'[2]产值及收款计划（2026）'!$B:$B,'[2]产值及收款计划（2026）'!N:N)</f>
        <v>董力健团队</v>
      </c>
      <c r="O251" s="256" t="str" cm="1">
        <f t="array" aca="1" ref="O251" ca="1">_xlfn.XLOOKUP($A251&amp;$B251,'[2]产值及收款计划（2026）'!$A:$A&amp;'[2]产值及收款计划（2026）'!$B:$B,'[2]产值及收款计划（2026）'!O:O)</f>
        <v>董力健</v>
      </c>
      <c r="P251" s="255" t="str" cm="1">
        <f t="array" aca="1" ref="P251" ca="1">_xlfn.XLOOKUP($A251&amp;$B251,'[2]产值及收款计划（2026）'!$A:$A&amp;'[2]产值及收款计划（2026）'!$B:$B,'[2]产值及收款计划（2026）'!P:P)</f>
        <v>25已完结</v>
      </c>
      <c r="Q251" s="256" cm="1">
        <f t="array" aca="1" ref="Q251" ca="1">_xlfn.XLOOKUP($A251&amp;$B251,'[2]产值及收款计划（2026）'!$A:$A&amp;'[2]产值及收款计划（2026）'!$B:$B,'[2]产值及收款计划（2026）'!Q:Q)</f>
        <v>0</v>
      </c>
      <c r="R251" s="256" cm="1">
        <f t="array" aca="1" ref="R251" ca="1">_xlfn.XLOOKUP($A251&amp;$B251,'[2]产值及收款计划（2026）'!$A:$A&amp;'[2]产值及收款计划（2026）'!$B:$B,'[2]产值及收款计划（2026）'!R:R)</f>
        <v>0</v>
      </c>
      <c r="S251" s="256" cm="1">
        <f t="array" aca="1" ref="S251" ca="1">_xlfn.XLOOKUP($A251&amp;$B251,'[2]产值及收款计划（2026）'!$A:$A&amp;'[2]产值及收款计划（2026）'!$B:$B,'[2]产值及收款计划（2026）'!S:S)</f>
        <v>0</v>
      </c>
      <c r="T251" s="256" cm="1">
        <f t="array" aca="1" ref="T251" ca="1">_xlfn.XLOOKUP($A251&amp;$B251,'[2]产值及收款计划（2026）'!$A:$A&amp;'[2]产值及收款计划（2026）'!$B:$B,'[2]产值及收款计划（2026）'!T:T)</f>
        <v>70</v>
      </c>
      <c r="U251" s="256" cm="1">
        <f t="array" aca="1" ref="U251" ca="1">_xlfn.XLOOKUP($A251&amp;$B251,'[2]产值及收款计划（2026）'!$A:$A&amp;'[2]产值及收款计划（2026）'!$B:$B,'[2]产值及收款计划（2026）'!U:U)</f>
        <v>0</v>
      </c>
      <c r="V251" s="256" cm="1">
        <f t="array" aca="1" ref="V251" ca="1">_xlfn.XLOOKUP($A251&amp;$B251,'[2]产值及收款计划（2026）'!$A:$A&amp;'[2]产值及收款计划（2026）'!$B:$B,'[2]产值及收款计划（2026）'!V:V)</f>
        <v>0</v>
      </c>
      <c r="W251" s="256" cm="1">
        <f t="array" aca="1" ref="W251" ca="1">_xlfn.XLOOKUP($A251&amp;$B251,'[2]产值及收款计划（2026）'!$A:$A&amp;'[2]产值及收款计划（2026）'!$B:$B,'[2]产值及收款计划（2026）'!W:W)</f>
        <v>0</v>
      </c>
      <c r="X251" s="256" cm="1">
        <f t="array" aca="1" ref="X251" ca="1">_xlfn.XLOOKUP($A251&amp;$B251,'[2]产值及收款计划（2026）'!$A:$A&amp;'[2]产值及收款计划（2026）'!$B:$B,'[2]产值及收款计划（2026）'!X:X)</f>
        <v>0</v>
      </c>
      <c r="Y251" s="256" cm="1">
        <f t="array" aca="1" ref="Y251" ca="1">_xlfn.XLOOKUP($A251&amp;$B251,'[2]产值及收款计划（2026）'!$A:$A&amp;'[2]产值及收款计划（2026）'!$B:$B,'[2]产值及收款计划（2026）'!Y:Y)</f>
        <v>0</v>
      </c>
      <c r="Z251" s="256" cm="1">
        <f t="array" aca="1" ref="Z251" ca="1">_xlfn.XLOOKUP($A251&amp;$B251,'[2]产值及收款计划（2026）'!$A:$A&amp;'[2]产值及收款计划（2026）'!$B:$B,'[2]产值及收款计划（2026）'!Z:Z)</f>
        <v>0</v>
      </c>
      <c r="AA251" s="256" cm="1">
        <f t="array" aca="1" ref="AA251" ca="1">_xlfn.XLOOKUP($A251&amp;$B251,'[2]产值及收款计划（2026）'!$A:$A&amp;'[2]产值及收款计划（2026）'!$B:$B,'[2]产值及收款计划（2026）'!AA:AA)</f>
        <v>0</v>
      </c>
      <c r="AB251" s="256" cm="1">
        <f t="array" aca="1" ref="AB251" ca="1">_xlfn.XLOOKUP($A251&amp;$B251,'[2]产值及收款计划（2026）'!$A:$A&amp;'[2]产值及收款计划（2026）'!$B:$B,'[2]产值及收款计划（2026）'!AB:AB)</f>
        <v>0</v>
      </c>
      <c r="AC251" s="256" cm="1">
        <f t="array" aca="1" ref="AC251" ca="1">_xlfn.XLOOKUP($A251&amp;$B251,'[2]产值及收款计划（2026）'!$A:$A&amp;'[2]产值及收款计划（2026）'!$B:$B,'[2]产值及收款计划（2026）'!AC:AC)</f>
        <v>0</v>
      </c>
      <c r="AD251" s="256" cm="1">
        <f t="array" aca="1" ref="AD251" ca="1">_xlfn.XLOOKUP($A251&amp;$B251,'[2]产值及收款计划（2026）'!$A:$A&amp;'[2]产值及收款计划（2026）'!$B:$B,'[2]产值及收款计划（2026）'!AD:AD)</f>
        <v>0</v>
      </c>
      <c r="AE251" s="256" cm="1">
        <f t="array" aca="1" ref="AE251" ca="1">_xlfn.XLOOKUP($A251&amp;$B251,'[2]产值及收款计划（2026）'!$A:$A&amp;'[2]产值及收款计划（2026）'!$B:$B,'[2]产值及收款计划（2026）'!AE:AE)</f>
        <v>0</v>
      </c>
      <c r="AF251" s="256" cm="1">
        <f t="array" aca="1" ref="AF251" ca="1">_xlfn.XLOOKUP($A251&amp;$B251,'[2]产值及收款计划（2026）'!$A:$A&amp;'[2]产值及收款计划（2026）'!$B:$B,'[2]产值及收款计划（2026）'!AF:AF)</f>
        <v>0</v>
      </c>
      <c r="AG251" s="256" cm="1">
        <f t="array" aca="1" ref="AG251" ca="1">_xlfn.XLOOKUP($A251&amp;$B251,'[2]产值及收款计划（2026）'!$A:$A&amp;'[2]产值及收款计划（2026）'!$B:$B,'[2]产值及收款计划（2026）'!AG:AG)</f>
        <v>0</v>
      </c>
      <c r="AH251" s="256" cm="1">
        <f t="array" aca="1" ref="AH251" ca="1">_xlfn.XLOOKUP($A251&amp;$B251,'[2]产值及收款计划（2026）'!$A:$A&amp;'[2]产值及收款计划（2026）'!$B:$B,'[2]产值及收款计划（2026）'!AH:AH)</f>
        <v>0</v>
      </c>
      <c r="AI251" s="256" cm="1">
        <f t="array" aca="1" ref="AI251" ca="1">_xlfn.XLOOKUP($A251&amp;$B251,'[2]产值及收款计划（2026）'!$A:$A&amp;'[2]产值及收款计划（2026）'!$B:$B,'[2]产值及收款计划（2026）'!AI:AI)</f>
        <v>0</v>
      </c>
      <c r="AJ251" s="256" cm="1">
        <f t="array" aca="1" ref="AJ251" ca="1">_xlfn.XLOOKUP($A251&amp;$B251,'[2]产值及收款计划（2026）'!$A:$A&amp;'[2]产值及收款计划（2026）'!$B:$B,'[2]产值及收款计划（2026）'!AJ:AJ)</f>
        <v>0</v>
      </c>
      <c r="AK251" s="256" cm="1">
        <f t="array" aca="1" ref="AK251" ca="1">_xlfn.XLOOKUP($A251&amp;$B251,'[2]产值及收款计划（2026）'!$A:$A&amp;'[2]产值及收款计划（2026）'!$B:$B,'[2]产值及收款计划（2026）'!AK:AK)</f>
        <v>0</v>
      </c>
      <c r="AL251" s="256" cm="1">
        <f t="array" aca="1" ref="AL251" ca="1">_xlfn.XLOOKUP($A251&amp;$B251,'[2]产值及收款计划（2026）'!$A:$A&amp;'[2]产值及收款计划（2026）'!$B:$B,'[2]产值及收款计划（2026）'!AL:AL)</f>
        <v>0</v>
      </c>
      <c r="AM251" s="263" t="e" cm="1">
        <f t="array" aca="1" ref="AM251" ca="1">_xlfn.LET(_xlpm.勾选月份状态数组,TRANSPOSE('PPT(12-15页）-TOP10'!$A$3:$A$14),_xlpm.选择数据区,IF('PPT(12-15页）-TOP10'!$E$3="收款",$BA251:$BL251,$AA251:$AL251),SUM(_xlfn._xlws.FILTER(_xlpm.选择数据区,_xlpm.勾选月份状态数组,"")))</f>
        <v>#NAME?</v>
      </c>
      <c r="AN251" s="256" t="e" cm="1">
        <f t="array" aca="1" ref="AN251" ca="1">_xlfn.LET(_xlpm.勾选月份状态数组,TRANSPOSE('PPT(12-15页）-TOP10'!$A$3:$A$14),_xlpm.选择数据区,IF('PPT(12-15页）-TOP10'!$E$3="收款",$DA251:$DL251,$CA251:$CL251),SUM(_xlfn._xlws.FILTER(_xlpm.选择数据区,_xlpm.勾选月份状态数组,"")))</f>
        <v>#NAME?</v>
      </c>
      <c r="AO251" s="256">
        <f ca="1">SUM(CA251:CC251)+SUM(AD251:AL251)</f>
        <v>0</v>
      </c>
      <c r="AP251" s="256"/>
      <c r="AQ251" s="256"/>
      <c r="AR251" s="256"/>
      <c r="AS251" s="256" cm="1">
        <f t="array" aca="1" ref="AS251" ca="1">_xlfn.XLOOKUP($A251&amp;$B251,'[2]产值及收款计划（2026）'!$A:$A&amp;'[2]产值及收款计划（2026）'!$B:$B,'[2]产值及收款计划（2026）'!AS:AS)</f>
        <v>0</v>
      </c>
      <c r="AT251" s="256" cm="1">
        <f t="array" aca="1" ref="AT251" ca="1">_xlfn.XLOOKUP($A251&amp;$B251,'[2]产值及收款计划（2026）'!$A:$A&amp;'[2]产值及收款计划（2026）'!$B:$B,'[2]产值及收款计划（2026）'!AT:AT)</f>
        <v>0</v>
      </c>
      <c r="AU251" s="256" cm="1">
        <f t="array" aca="1" ref="AU251" ca="1">_xlfn.XLOOKUP($A251&amp;$B251,'[2]产值及收款计划（2026）'!$A:$A&amp;'[2]产值及收款计划（2026）'!$B:$B,'[2]产值及收款计划（2026）'!AU:AU)</f>
        <v>0</v>
      </c>
      <c r="AV251" s="256" cm="1">
        <f t="array" aca="1" ref="AV251" ca="1">_xlfn.XLOOKUP($A251&amp;$B251,'[2]产值及收款计划（2026）'!$A:$A&amp;'[2]产值及收款计划（2026）'!$B:$B,'[2]产值及收款计划（2026）'!AV:AV)</f>
        <v>0</v>
      </c>
      <c r="AW251" s="256" cm="1">
        <f t="array" aca="1" ref="AW251" ca="1">_xlfn.XLOOKUP($A251&amp;$B251,'[2]产值及收款计划（2026）'!$A:$A&amp;'[2]产值及收款计划（2026）'!$B:$B,'[2]产值及收款计划（2026）'!AW:AW)</f>
        <v>35</v>
      </c>
      <c r="AX251" s="256" cm="1">
        <f t="array" aca="1" ref="AX251" ca="1">_xlfn.XLOOKUP($A251&amp;$B251,'[2]产值及收款计划（2026）'!$A:$A&amp;'[2]产值及收款计划（2026）'!$B:$B,'[2]产值及收款计划（2026）'!AX:AX)</f>
        <v>0</v>
      </c>
      <c r="AY251" s="256" cm="1">
        <f t="array" aca="1" ref="AY251" ca="1">_xlfn.XLOOKUP($A251&amp;$B251,'[2]产值及收款计划（2026）'!$A:$A&amp;'[2]产值及收款计划（2026）'!$B:$B,'[2]产值及收款计划（2026）'!AY:AY)</f>
        <v>35</v>
      </c>
      <c r="AZ251" s="256" cm="1">
        <f t="array" aca="1" ref="AZ251" ca="1">_xlfn.XLOOKUP($A251&amp;$B251,'[2]产值及收款计划（2026）'!$A:$A&amp;'[2]产值及收款计划（2026）'!$B:$B,'[2]产值及收款计划（2026）'!AZ:AZ)</f>
        <v>35</v>
      </c>
      <c r="BA251" s="256" cm="1">
        <f t="array" aca="1" ref="BA251" ca="1">_xlfn.XLOOKUP($A251&amp;$B251,'[2]产值及收款计划（2026）'!$A:$A&amp;'[2]产值及收款计划（2026）'!$B:$B,'[2]产值及收款计划（2026）'!BA:BA)</f>
        <v>0</v>
      </c>
      <c r="BB251" s="256" cm="1">
        <f t="array" aca="1" ref="BB251" ca="1">_xlfn.XLOOKUP($A251&amp;$B251,'[2]产值及收款计划（2026）'!$A:$A&amp;'[2]产值及收款计划（2026）'!$B:$B,'[2]产值及收款计划（2026）'!BB:BB)</f>
        <v>0</v>
      </c>
      <c r="BC251" s="256" cm="1">
        <f t="array" aca="1" ref="BC251" ca="1">_xlfn.XLOOKUP($A251&amp;$B251,'[2]产值及收款计划（2026）'!$A:$A&amp;'[2]产值及收款计划（2026）'!$B:$B,'[2]产值及收款计划（2026）'!BC:BC)</f>
        <v>0</v>
      </c>
      <c r="BD251" s="256" cm="1">
        <f t="array" aca="1" ref="BD251" ca="1">_xlfn.XLOOKUP($A251&amp;$B251,'[2]产值及收款计划（2026）'!$A:$A&amp;'[2]产值及收款计划（2026）'!$B:$B,'[2]产值及收款计划（2026）'!BD:BD)</f>
        <v>0</v>
      </c>
      <c r="BE251" s="256" cm="1">
        <f t="array" aca="1" ref="BE251" ca="1">_xlfn.XLOOKUP($A251&amp;$B251,'[2]产值及收款计划（2026）'!$A:$A&amp;'[2]产值及收款计划（2026）'!$B:$B,'[2]产值及收款计划（2026）'!BE:BE)</f>
        <v>0</v>
      </c>
      <c r="BF251" s="256" cm="1">
        <f t="array" aca="1" ref="BF251" ca="1">_xlfn.XLOOKUP($A251&amp;$B251,'[2]产值及收款计划（2026）'!$A:$A&amp;'[2]产值及收款计划（2026）'!$B:$B,'[2]产值及收款计划（2026）'!BF:BF)</f>
        <v>0</v>
      </c>
      <c r="BG251" s="256" cm="1">
        <f t="array" aca="1" ref="BG251" ca="1">_xlfn.XLOOKUP($A251&amp;$B251,'[2]产值及收款计划（2026）'!$A:$A&amp;'[2]产值及收款计划（2026）'!$B:$B,'[2]产值及收款计划（2026）'!BG:BG)</f>
        <v>0</v>
      </c>
      <c r="BH251" s="256" cm="1">
        <f t="array" aca="1" ref="BH251" ca="1">_xlfn.XLOOKUP($A251&amp;$B251,'[2]产值及收款计划（2026）'!$A:$A&amp;'[2]产值及收款计划（2026）'!$B:$B,'[2]产值及收款计划（2026）'!BH:BH)</f>
        <v>0</v>
      </c>
      <c r="BI251" s="256" cm="1">
        <f t="array" aca="1" ref="BI251" ca="1">_xlfn.XLOOKUP($A251&amp;$B251,'[2]产值及收款计划（2026）'!$A:$A&amp;'[2]产值及收款计划（2026）'!$B:$B,'[2]产值及收款计划（2026）'!BI:BI)</f>
        <v>0</v>
      </c>
      <c r="BJ251" s="256" cm="1">
        <f t="array" aca="1" ref="BJ251" ca="1">_xlfn.XLOOKUP($A251&amp;$B251,'[2]产值及收款计划（2026）'!$A:$A&amp;'[2]产值及收款计划（2026）'!$B:$B,'[2]产值及收款计划（2026）'!BJ:BJ)</f>
        <v>0</v>
      </c>
      <c r="BK251" s="256" cm="1">
        <f t="array" aca="1" ref="BK251" ca="1">_xlfn.XLOOKUP($A251&amp;$B251,'[2]产值及收款计划（2026）'!$A:$A&amp;'[2]产值及收款计划（2026）'!$B:$B,'[2]产值及收款计划（2026）'!BK:BK)</f>
        <v>0</v>
      </c>
      <c r="BL251" s="256" cm="1">
        <f t="array" aca="1" ref="BL251" ca="1">_xlfn.XLOOKUP($A251&amp;$B251,'[2]产值及收款计划（2026）'!$A:$A&amp;'[2]产值及收款计划（2026）'!$B:$B,'[2]产值及收款计划（2026）'!BL:BL)</f>
        <v>0</v>
      </c>
      <c r="BM251" s="256"/>
      <c r="BN251" s="256"/>
      <c r="BO251" s="256"/>
      <c r="BP251" s="256"/>
      <c r="BQ251" s="255" t="str" cm="1">
        <f t="array" aca="1" ref="BQ251" ca="1">_xlfn.XLOOKUP($A251&amp;$B251,'[2]产值及收款计划（2026）'!$A:$A&amp;'[2]产值及收款计划（2026）'!$B:$B,'[2]产值及收款计划（2026）'!BQ:BQ)</f>
        <v>浙江和达科技股份有限公司</v>
      </c>
      <c r="BR251" s="256" cm="1">
        <f t="array" aca="1" ref="BR251" ca="1">_xlfn.XLOOKUP($A251&amp;$B251,'[2]产值及收款计划（2026）'!$A:$A&amp;'[2]产值及收款计划（2026）'!$B:$B,'[2]产值及收款计划（2026）'!BR:BR)</f>
        <v>0</v>
      </c>
      <c r="CA251" s="256" cm="1">
        <f t="array" aca="1" ref="CA251" ca="1">_xlfn.XLOOKUP($A251&amp;$B251,'[2]产值及收款计划（2026）'!$A:$A&amp;'[2]产值及收款计划（2026）'!$B:$B,'[2]产值及收款计划（2026）'!CA:CA)</f>
        <v>0</v>
      </c>
      <c r="CB251" s="256" cm="1">
        <f t="array" aca="1" ref="CB251" ca="1">_xlfn.XLOOKUP($A251&amp;$B251,'[2]产值及收款计划（2026）'!$A:$A&amp;'[2]产值及收款计划（2026）'!$B:$B,'[2]产值及收款计划（2026）'!CB:CB)</f>
        <v>0</v>
      </c>
      <c r="CC251" s="256" cm="1">
        <f t="array" aca="1" ref="CC251" ca="1">_xlfn.XLOOKUP($A251&amp;$B251,'[2]产值及收款计划（2026）'!$A:$A&amp;'[2]产值及收款计划（2026）'!$B:$B,'[2]产值及收款计划（2026）'!CC:CC)</f>
        <v>0</v>
      </c>
      <c r="CD251" s="256" cm="1">
        <f t="array" aca="1" ref="CD251" ca="1">_xlfn.XLOOKUP($A251&amp;$B251,'[2]产值及收款计划（2026）'!$A:$A&amp;'[2]产值及收款计划（2026）'!$B:$B,'[2]产值及收款计划（2026）'!CD:CD)</f>
        <v>0</v>
      </c>
      <c r="CE251" s="256" cm="1">
        <f t="array" aca="1" ref="CE251" ca="1">_xlfn.XLOOKUP($A251&amp;$B251,'[2]产值及收款计划（2026）'!$A:$A&amp;'[2]产值及收款计划（2026）'!$B:$B,'[2]产值及收款计划（2026）'!CE:CE)</f>
        <v>0</v>
      </c>
      <c r="CF251" s="256" cm="1">
        <f t="array" aca="1" ref="CF251" ca="1">_xlfn.XLOOKUP($A251&amp;$B251,'[2]产值及收款计划（2026）'!$A:$A&amp;'[2]产值及收款计划（2026）'!$B:$B,'[2]产值及收款计划（2026）'!CF:CF)</f>
        <v>0</v>
      </c>
      <c r="CG251" s="256" cm="1">
        <f t="array" aca="1" ref="CG251" ca="1">_xlfn.XLOOKUP($A251&amp;$B251,'[2]产值及收款计划（2026）'!$A:$A&amp;'[2]产值及收款计划（2026）'!$B:$B,'[2]产值及收款计划（2026）'!CG:CG)</f>
        <v>0</v>
      </c>
      <c r="CH251" s="256" cm="1">
        <f t="array" aca="1" ref="CH251" ca="1">_xlfn.XLOOKUP($A251&amp;$B251,'[2]产值及收款计划（2026）'!$A:$A&amp;'[2]产值及收款计划（2026）'!$B:$B,'[2]产值及收款计划（2026）'!CH:CH)</f>
        <v>0</v>
      </c>
      <c r="CI251" s="256" cm="1">
        <f t="array" aca="1" ref="CI251" ca="1">_xlfn.XLOOKUP($A251&amp;$B251,'[2]产值及收款计划（2026）'!$A:$A&amp;'[2]产值及收款计划（2026）'!$B:$B,'[2]产值及收款计划（2026）'!CI:CI)</f>
        <v>0</v>
      </c>
      <c r="CJ251" s="256" cm="1">
        <f t="array" aca="1" ref="CJ251" ca="1">_xlfn.XLOOKUP($A251&amp;$B251,'[2]产值及收款计划（2026）'!$A:$A&amp;'[2]产值及收款计划（2026）'!$B:$B,'[2]产值及收款计划（2026）'!CJ:CJ)</f>
        <v>0</v>
      </c>
      <c r="CK251" s="256" cm="1">
        <f t="array" aca="1" ref="CK251" ca="1">_xlfn.XLOOKUP($A251&amp;$B251,'[2]产值及收款计划（2026）'!$A:$A&amp;'[2]产值及收款计划（2026）'!$B:$B,'[2]产值及收款计划（2026）'!CK:CK)</f>
        <v>0</v>
      </c>
      <c r="CL251" s="256" cm="1">
        <f t="array" aca="1" ref="CL251" ca="1">_xlfn.XLOOKUP($A251&amp;$B251,'[2]产值及收款计划（2026）'!$A:$A&amp;'[2]产值及收款计划（2026）'!$B:$B,'[2]产值及收款计划（2026）'!CL:CL)</f>
        <v>0</v>
      </c>
      <c r="DA251" s="256" cm="1">
        <f t="array" aca="1" ref="DA251" ca="1">_xlfn.XLOOKUP($A251&amp;$B251,'[2]产值及收款计划（2026）'!$A:$A&amp;'[2]产值及收款计划（2026）'!$B:$B,'[2]产值及收款计划（2026）'!DA:DA)</f>
        <v>0</v>
      </c>
      <c r="DB251" s="256" cm="1">
        <f t="array" aca="1" ref="DB251" ca="1">_xlfn.XLOOKUP($A251&amp;$B251,'[2]产值及收款计划（2026）'!$A:$A&amp;'[2]产值及收款计划（2026）'!$B:$B,'[2]产值及收款计划（2026）'!DB:DB)</f>
        <v>0</v>
      </c>
      <c r="DC251" s="256" cm="1">
        <f t="array" aca="1" ref="DC251" ca="1">_xlfn.XLOOKUP($A251&amp;$B251,'[2]产值及收款计划（2026）'!$A:$A&amp;'[2]产值及收款计划（2026）'!$B:$B,'[2]产值及收款计划（2026）'!DC:DC)</f>
        <v>0</v>
      </c>
      <c r="DD251" s="256" cm="1">
        <f t="array" aca="1" ref="DD251" ca="1">_xlfn.XLOOKUP($A251&amp;$B251,'[2]产值及收款计划（2026）'!$A:$A&amp;'[2]产值及收款计划（2026）'!$B:$B,'[2]产值及收款计划（2026）'!DD:DD)</f>
        <v>0</v>
      </c>
      <c r="DE251" s="256" cm="1">
        <f t="array" aca="1" ref="DE251" ca="1">_xlfn.XLOOKUP($A251&amp;$B251,'[2]产值及收款计划（2026）'!$A:$A&amp;'[2]产值及收款计划（2026）'!$B:$B,'[2]产值及收款计划（2026）'!DE:DE)</f>
        <v>0</v>
      </c>
      <c r="DF251" s="256" cm="1">
        <f t="array" aca="1" ref="DF251" ca="1">_xlfn.XLOOKUP($A251&amp;$B251,'[2]产值及收款计划（2026）'!$A:$A&amp;'[2]产值及收款计划（2026）'!$B:$B,'[2]产值及收款计划（2026）'!DF:DF)</f>
        <v>0</v>
      </c>
      <c r="DG251" s="256" cm="1">
        <f t="array" aca="1" ref="DG251" ca="1">_xlfn.XLOOKUP($A251&amp;$B251,'[2]产值及收款计划（2026）'!$A:$A&amp;'[2]产值及收款计划（2026）'!$B:$B,'[2]产值及收款计划（2026）'!DG:DG)</f>
        <v>0</v>
      </c>
      <c r="DH251" s="256" cm="1">
        <f t="array" aca="1" ref="DH251" ca="1">_xlfn.XLOOKUP($A251&amp;$B251,'[2]产值及收款计划（2026）'!$A:$A&amp;'[2]产值及收款计划（2026）'!$B:$B,'[2]产值及收款计划（2026）'!DH:DH)</f>
        <v>0</v>
      </c>
      <c r="DI251" s="256" cm="1">
        <f t="array" aca="1" ref="DI251" ca="1">_xlfn.XLOOKUP($A251&amp;$B251,'[2]产值及收款计划（2026）'!$A:$A&amp;'[2]产值及收款计划（2026）'!$B:$B,'[2]产值及收款计划（2026）'!DI:DI)</f>
        <v>0</v>
      </c>
      <c r="DJ251" s="256" cm="1">
        <f t="array" aca="1" ref="DJ251" ca="1">_xlfn.XLOOKUP($A251&amp;$B251,'[2]产值及收款计划（2026）'!$A:$A&amp;'[2]产值及收款计划（2026）'!$B:$B,'[2]产值及收款计划（2026）'!DJ:DJ)</f>
        <v>0</v>
      </c>
      <c r="DK251" s="256" cm="1">
        <f t="array" aca="1" ref="DK251" ca="1">_xlfn.XLOOKUP($A251&amp;$B251,'[2]产值及收款计划（2026）'!$A:$A&amp;'[2]产值及收款计划（2026）'!$B:$B,'[2]产值及收款计划（2026）'!DK:DK)</f>
        <v>0</v>
      </c>
      <c r="DL251" s="256" cm="1">
        <f t="array" aca="1" ref="DL251" ca="1">_xlfn.XLOOKUP($A251&amp;$B251,'[2]产值及收款计划（2026）'!$A:$A&amp;'[2]产值及收款计划（2026）'!$B:$B,'[2]产值及收款计划（2026）'!DL:DL)</f>
        <v>0</v>
      </c>
      <c r="DM251" s="264"/>
      <c r="DN251" s="250"/>
    </row>
    <row r="252" spans="1:118" ht="20.25" x14ac:dyDescent="0.15">
      <c r="A252" s="254">
        <f t="shared" ca="1" si="16"/>
        <v>71</v>
      </c>
      <c r="B252" s="254" t="s">
        <v>26</v>
      </c>
      <c r="C252" s="255" t="str" cm="1">
        <f t="array" aca="1" ref="C252" ca="1">_xlfn.XLOOKUP($A252&amp;$B252,'[2]产值及收款计划（2026）'!$A:$A&amp;'[2]产值及收款计划（2026）'!$B:$B,'[2]产值及收款计划（2026）'!C:C)</f>
        <v>ZHT2022091900078</v>
      </c>
      <c r="D252" s="255" t="str" cm="1">
        <f t="array" aca="1" ref="D252" ca="1">_xlfn.XLOOKUP($A252&amp;$B252,'[2]产值及收款计划（2026）'!$A:$A&amp;'[2]产值及收款计划（2026）'!$B:$B,'[2]产值及收款计划（2026）'!D:D)</f>
        <v>盛和房产BIM标准技术服务合同</v>
      </c>
      <c r="E252" s="256" cm="1">
        <f t="array" aca="1" ref="E252" ca="1">_xlfn.XLOOKUP($A252&amp;$B252,'[2]产值及收款计划（2026）'!$A:$A&amp;'[2]产值及收款计划（2026）'!$B:$B,'[2]产值及收款计划（2026）'!E:E)</f>
        <v>14.5</v>
      </c>
      <c r="F252" s="256" cm="1">
        <f t="array" aca="1" ref="F252" ca="1">_xlfn.XLOOKUP($A252&amp;$B252,'[2]产值及收款计划（2026）'!$A:$A&amp;'[2]产值及收款计划（2026）'!$B:$B,'[2]产值及收款计划（2026）'!F:F)</f>
        <v>14.5</v>
      </c>
      <c r="G252" s="256" cm="1">
        <f t="array" aca="1" ref="G252" ca="1">_xlfn.XLOOKUP($A252&amp;$B252,'[2]产值及收款计划（2026）'!$A:$A&amp;'[2]产值及收款计划（2026）'!$B:$B,'[2]产值及收款计划（2026）'!G:G)</f>
        <v>5</v>
      </c>
      <c r="H252" s="256" cm="1">
        <f t="array" aca="1" ref="H252" ca="1">_xlfn.XLOOKUP($A252&amp;$B252,'[2]产值及收款计划（2026）'!$A:$A&amp;'[2]产值及收款计划（2026）'!$B:$B,'[2]产值及收款计划（2026）'!H:H)</f>
        <v>5</v>
      </c>
      <c r="I252" s="257" cm="1">
        <f t="array" aca="1" ref="I252" ca="1">_xlfn.XLOOKUP($A252&amp;$B252,'[2]产值及收款计划（2026）'!$A:$A&amp;'[2]产值及收款计划（2026）'!$B:$B,'[2]产值及收款计划（2026）'!I:I)</f>
        <v>0.34482758620689702</v>
      </c>
      <c r="J252" s="258" cm="1">
        <f t="array" aca="1" ref="J252" ca="1">_xlfn.XLOOKUP($A252&amp;$B252,'[2]产值及收款计划（2026）'!$A:$A&amp;'[2]产值及收款计划（2026）'!$B:$B,'[2]产值及收款计划（2026）'!J:J)</f>
        <v>0.06</v>
      </c>
      <c r="K252" s="256" cm="1">
        <f t="array" aca="1" ref="K252" ca="1">_xlfn.XLOOKUP($A252&amp;$B252,'[2]产值及收款计划（2026）'!$A:$A&amp;'[2]产值及收款计划（2026）'!$B:$B,'[2]产值及收款计划（2026）'!K:K)</f>
        <v>0</v>
      </c>
      <c r="L252" s="256" cm="1">
        <f t="array" aca="1" ref="L252" ca="1">_xlfn.XLOOKUP($A252&amp;$B252,'[2]产值及收款计划（2026）'!$A:$A&amp;'[2]产值及收款计划（2026）'!$B:$B,'[2]产值及收款计划（2026）'!L:L)</f>
        <v>0</v>
      </c>
      <c r="M252" s="256" t="str" cm="1">
        <f t="array" aca="1" ref="M252" ca="1">_xlfn.XLOOKUP($A252&amp;$B252,'[2]产值及收款计划（2026）'!$A:$A&amp;'[2]产值及收款计划（2026）'!$B:$B,'[2]产值及收款计划（2026）'!M:M)</f>
        <v>主导</v>
      </c>
      <c r="N252" s="256" t="str" cm="1">
        <f t="array" aca="1" ref="N252" ca="1">_xlfn.XLOOKUP($A252&amp;$B252,'[2]产值及收款计划（2026）'!$A:$A&amp;'[2]产值及收款计划（2026）'!$B:$B,'[2]产值及收款计划（2026）'!N:N)</f>
        <v>董力健团队</v>
      </c>
      <c r="O252" s="256" t="str" cm="1">
        <f t="array" aca="1" ref="O252" ca="1">_xlfn.XLOOKUP($A252&amp;$B252,'[2]产值及收款计划（2026）'!$A:$A&amp;'[2]产值及收款计划（2026）'!$B:$B,'[2]产值及收款计划（2026）'!O:O)</f>
        <v>董力健</v>
      </c>
      <c r="P252" s="255" t="str" cm="1">
        <f t="array" aca="1" ref="P252" ca="1">_xlfn.XLOOKUP($A252&amp;$B252,'[2]产值及收款计划（2026）'!$A:$A&amp;'[2]产值及收款计划（2026）'!$B:$B,'[2]产值及收款计划（2026）'!P:P)</f>
        <v>在建</v>
      </c>
      <c r="Q252" s="256" cm="1">
        <f t="array" aca="1" ref="Q252" ca="1">_xlfn.XLOOKUP($A252&amp;$B252,'[2]产值及收款计划（2026）'!$A:$A&amp;'[2]产值及收款计划（2026）'!$B:$B,'[2]产值及收款计划（2026）'!Q:Q)</f>
        <v>0</v>
      </c>
      <c r="R252" s="256" cm="1">
        <f t="array" aca="1" ref="R252" ca="1">_xlfn.XLOOKUP($A252&amp;$B252,'[2]产值及收款计划（2026）'!$A:$A&amp;'[2]产值及收款计划（2026）'!$B:$B,'[2]产值及收款计划（2026）'!R:R)</f>
        <v>0</v>
      </c>
      <c r="S252" s="256" cm="1">
        <f t="array" aca="1" ref="S252" ca="1">_xlfn.XLOOKUP($A252&amp;$B252,'[2]产值及收款计划（2026）'!$A:$A&amp;'[2]产值及收款计划（2026）'!$B:$B,'[2]产值及收款计划（2026）'!S:S)</f>
        <v>0</v>
      </c>
      <c r="T252" s="256" cm="1">
        <f t="array" aca="1" ref="T252" ca="1">_xlfn.XLOOKUP($A252&amp;$B252,'[2]产值及收款计划（2026）'!$A:$A&amp;'[2]产值及收款计划（2026）'!$B:$B,'[2]产值及收款计划（2026）'!T:T)</f>
        <v>13.775</v>
      </c>
      <c r="U252" s="256" cm="1">
        <f t="array" aca="1" ref="U252" ca="1">_xlfn.XLOOKUP($A252&amp;$B252,'[2]产值及收款计划（2026）'!$A:$A&amp;'[2]产值及收款计划（2026）'!$B:$B,'[2]产值及收款计划（2026）'!U:U)</f>
        <v>0</v>
      </c>
      <c r="V252" s="256" cm="1">
        <f t="array" aca="1" ref="V252" ca="1">_xlfn.XLOOKUP($A252&amp;$B252,'[2]产值及收款计划（2026）'!$A:$A&amp;'[2]产值及收款计划（2026）'!$B:$B,'[2]产值及收款计划（2026）'!V:V)</f>
        <v>0.72499999999999998</v>
      </c>
      <c r="W252" s="256" cm="1">
        <f t="array" aca="1" ref="W252" ca="1">_xlfn.XLOOKUP($A252&amp;$B252,'[2]产值及收款计划（2026）'!$A:$A&amp;'[2]产值及收款计划（2026）'!$B:$B,'[2]产值及收款计划（2026）'!W:W)</f>
        <v>0</v>
      </c>
      <c r="X252" s="256" cm="1">
        <f t="array" aca="1" ref="X252" ca="1">_xlfn.XLOOKUP($A252&amp;$B252,'[2]产值及收款计划（2026）'!$A:$A&amp;'[2]产值及收款计划（2026）'!$B:$B,'[2]产值及收款计划（2026）'!X:X)</f>
        <v>0</v>
      </c>
      <c r="Y252" s="256" cm="1">
        <f t="array" aca="1" ref="Y252" ca="1">_xlfn.XLOOKUP($A252&amp;$B252,'[2]产值及收款计划（2026）'!$A:$A&amp;'[2]产值及收款计划（2026）'!$B:$B,'[2]产值及收款计划（2026）'!Y:Y)</f>
        <v>0</v>
      </c>
      <c r="Z252" s="256" cm="1">
        <f t="array" aca="1" ref="Z252" ca="1">_xlfn.XLOOKUP($A252&amp;$B252,'[2]产值及收款计划（2026）'!$A:$A&amp;'[2]产值及收款计划（2026）'!$B:$B,'[2]产值及收款计划（2026）'!Z:Z)</f>
        <v>0</v>
      </c>
      <c r="AA252" s="256" cm="1">
        <f t="array" aca="1" ref="AA252" ca="1">_xlfn.XLOOKUP($A252&amp;$B252,'[2]产值及收款计划（2026）'!$A:$A&amp;'[2]产值及收款计划（2026）'!$B:$B,'[2]产值及收款计划（2026）'!AA:AA)</f>
        <v>0</v>
      </c>
      <c r="AB252" s="256" cm="1">
        <f t="array" aca="1" ref="AB252" ca="1">_xlfn.XLOOKUP($A252&amp;$B252,'[2]产值及收款计划（2026）'!$A:$A&amp;'[2]产值及收款计划（2026）'!$B:$B,'[2]产值及收款计划（2026）'!AB:AB)</f>
        <v>0</v>
      </c>
      <c r="AC252" s="256" cm="1">
        <f t="array" aca="1" ref="AC252" ca="1">_xlfn.XLOOKUP($A252&amp;$B252,'[2]产值及收款计划（2026）'!$A:$A&amp;'[2]产值及收款计划（2026）'!$B:$B,'[2]产值及收款计划（2026）'!AC:AC)</f>
        <v>0</v>
      </c>
      <c r="AD252" s="256" cm="1">
        <f t="array" aca="1" ref="AD252" ca="1">_xlfn.XLOOKUP($A252&amp;$B252,'[2]产值及收款计划（2026）'!$A:$A&amp;'[2]产值及收款计划（2026）'!$B:$B,'[2]产值及收款计划（2026）'!AD:AD)</f>
        <v>0</v>
      </c>
      <c r="AE252" s="256" cm="1">
        <f t="array" aca="1" ref="AE252" ca="1">_xlfn.XLOOKUP($A252&amp;$B252,'[2]产值及收款计划（2026）'!$A:$A&amp;'[2]产值及收款计划（2026）'!$B:$B,'[2]产值及收款计划（2026）'!AE:AE)</f>
        <v>0</v>
      </c>
      <c r="AF252" s="256" cm="1">
        <f t="array" aca="1" ref="AF252" ca="1">_xlfn.XLOOKUP($A252&amp;$B252,'[2]产值及收款计划（2026）'!$A:$A&amp;'[2]产值及收款计划（2026）'!$B:$B,'[2]产值及收款计划（2026）'!AF:AF)</f>
        <v>0</v>
      </c>
      <c r="AG252" s="256" cm="1">
        <f t="array" aca="1" ref="AG252" ca="1">_xlfn.XLOOKUP($A252&amp;$B252,'[2]产值及收款计划（2026）'!$A:$A&amp;'[2]产值及收款计划（2026）'!$B:$B,'[2]产值及收款计划（2026）'!AG:AG)</f>
        <v>0</v>
      </c>
      <c r="AH252" s="256" cm="1">
        <f t="array" aca="1" ref="AH252" ca="1">_xlfn.XLOOKUP($A252&amp;$B252,'[2]产值及收款计划（2026）'!$A:$A&amp;'[2]产值及收款计划（2026）'!$B:$B,'[2]产值及收款计划（2026）'!AH:AH)</f>
        <v>0</v>
      </c>
      <c r="AI252" s="256" cm="1">
        <f t="array" aca="1" ref="AI252" ca="1">_xlfn.XLOOKUP($A252&amp;$B252,'[2]产值及收款计划（2026）'!$A:$A&amp;'[2]产值及收款计划（2026）'!$B:$B,'[2]产值及收款计划（2026）'!AI:AI)</f>
        <v>0</v>
      </c>
      <c r="AJ252" s="256" cm="1">
        <f t="array" aca="1" ref="AJ252" ca="1">_xlfn.XLOOKUP($A252&amp;$B252,'[2]产值及收款计划（2026）'!$A:$A&amp;'[2]产值及收款计划（2026）'!$B:$B,'[2]产值及收款计划（2026）'!AJ:AJ)</f>
        <v>0</v>
      </c>
      <c r="AK252" s="256" cm="1">
        <f t="array" aca="1" ref="AK252" ca="1">_xlfn.XLOOKUP($A252&amp;$B252,'[2]产值及收款计划（2026）'!$A:$A&amp;'[2]产值及收款计划（2026）'!$B:$B,'[2]产值及收款计划（2026）'!AK:AK)</f>
        <v>0</v>
      </c>
      <c r="AL252" s="256" cm="1">
        <f t="array" aca="1" ref="AL252" ca="1">_xlfn.XLOOKUP($A252&amp;$B252,'[2]产值及收款计划（2026）'!$A:$A&amp;'[2]产值及收款计划（2026）'!$B:$B,'[2]产值及收款计划（2026）'!AL:AL)</f>
        <v>0</v>
      </c>
      <c r="AM252" s="263" t="e" cm="1">
        <f t="array" aca="1" ref="AM252" ca="1">_xlfn.LET(_xlpm.勾选月份状态数组,TRANSPOSE('PPT(12-15页）-TOP10'!$A$3:$A$14),_xlpm.选择数据区,IF('PPT(12-15页）-TOP10'!$E$3="收款",$BA252:$BL252,$AA252:$AL252),SUM(_xlfn._xlws.FILTER(_xlpm.选择数据区,_xlpm.勾选月份状态数组,"")))</f>
        <v>#NAME?</v>
      </c>
      <c r="AN252" s="256" t="e" cm="1">
        <f t="array" aca="1" ref="AN252" ca="1">_xlfn.LET(_xlpm.勾选月份状态数组,TRANSPOSE('PPT(12-15页）-TOP10'!$A$3:$A$14),_xlpm.选择数据区,IF('PPT(12-15页）-TOP10'!$E$3="收款",$DA252:$DL252,$CA252:$CL252),SUM(_xlfn._xlws.FILTER(_xlpm.选择数据区,_xlpm.勾选月份状态数组,"")))</f>
        <v>#NAME?</v>
      </c>
      <c r="AO252" s="256">
        <f ca="1">SUM(CA252:CC252)+SUM(AD252:AL252)</f>
        <v>0</v>
      </c>
      <c r="AP252" s="256"/>
      <c r="AQ252" s="256"/>
      <c r="AR252" s="256"/>
      <c r="AS252" s="256" cm="1">
        <f t="array" aca="1" ref="AS252" ca="1">_xlfn.XLOOKUP($A252&amp;$B252,'[2]产值及收款计划（2026）'!$A:$A&amp;'[2]产值及收款计划（2026）'!$B:$B,'[2]产值及收款计划（2026）'!AS:AS)</f>
        <v>0</v>
      </c>
      <c r="AT252" s="256" cm="1">
        <f t="array" aca="1" ref="AT252" ca="1">_xlfn.XLOOKUP($A252&amp;$B252,'[2]产值及收款计划（2026）'!$A:$A&amp;'[2]产值及收款计划（2026）'!$B:$B,'[2]产值及收款计划（2026）'!AT:AT)</f>
        <v>0</v>
      </c>
      <c r="AU252" s="256" cm="1">
        <f t="array" aca="1" ref="AU252" ca="1">_xlfn.XLOOKUP($A252&amp;$B252,'[2]产值及收款计划（2026）'!$A:$A&amp;'[2]产值及收款计划（2026）'!$B:$B,'[2]产值及收款计划（2026）'!AU:AU)</f>
        <v>0</v>
      </c>
      <c r="AV252" s="256" cm="1">
        <f t="array" aca="1" ref="AV252" ca="1">_xlfn.XLOOKUP($A252&amp;$B252,'[2]产值及收款计划（2026）'!$A:$A&amp;'[2]产值及收款计划（2026）'!$B:$B,'[2]产值及收款计划（2026）'!AV:AV)</f>
        <v>0</v>
      </c>
      <c r="AW252" s="256" cm="1">
        <f t="array" aca="1" ref="AW252" ca="1">_xlfn.XLOOKUP($A252&amp;$B252,'[2]产值及收款计划（2026）'!$A:$A&amp;'[2]产值及收款计划（2026）'!$B:$B,'[2]产值及收款计划（2026）'!AW:AW)</f>
        <v>13.775</v>
      </c>
      <c r="AX252" s="256" cm="1">
        <f t="array" aca="1" ref="AX252" ca="1">_xlfn.XLOOKUP($A252&amp;$B252,'[2]产值及收款计划（2026）'!$A:$A&amp;'[2]产值及收款计划（2026）'!$B:$B,'[2]产值及收款计划（2026）'!AX:AX)</f>
        <v>0</v>
      </c>
      <c r="AY252" s="256" cm="1">
        <f t="array" aca="1" ref="AY252" ca="1">_xlfn.XLOOKUP($A252&amp;$B252,'[2]产值及收款计划（2026）'!$A:$A&amp;'[2]产值及收款计划（2026）'!$B:$B,'[2]产值及收款计划（2026）'!AY:AY)</f>
        <v>0.72499999999999998</v>
      </c>
      <c r="AZ252" s="256" cm="1">
        <f t="array" aca="1" ref="AZ252" ca="1">_xlfn.XLOOKUP($A252&amp;$B252,'[2]产值及收款计划（2026）'!$A:$A&amp;'[2]产值及收款计划（2026）'!$B:$B,'[2]产值及收款计划（2026）'!AZ:AZ)</f>
        <v>0</v>
      </c>
      <c r="BA252" s="256" cm="1">
        <f t="array" aca="1" ref="BA252" ca="1">_xlfn.XLOOKUP($A252&amp;$B252,'[2]产值及收款计划（2026）'!$A:$A&amp;'[2]产值及收款计划（2026）'!$B:$B,'[2]产值及收款计划（2026）'!BA:BA)</f>
        <v>0</v>
      </c>
      <c r="BB252" s="256" cm="1">
        <f t="array" aca="1" ref="BB252" ca="1">_xlfn.XLOOKUP($A252&amp;$B252,'[2]产值及收款计划（2026）'!$A:$A&amp;'[2]产值及收款计划（2026）'!$B:$B,'[2]产值及收款计划（2026）'!BB:BB)</f>
        <v>0</v>
      </c>
      <c r="BC252" s="256" cm="1">
        <f t="array" aca="1" ref="BC252" ca="1">_xlfn.XLOOKUP($A252&amp;$B252,'[2]产值及收款计划（2026）'!$A:$A&amp;'[2]产值及收款计划（2026）'!$B:$B,'[2]产值及收款计划（2026）'!BC:BC)</f>
        <v>0</v>
      </c>
      <c r="BD252" s="256" cm="1">
        <f t="array" aca="1" ref="BD252" ca="1">_xlfn.XLOOKUP($A252&amp;$B252,'[2]产值及收款计划（2026）'!$A:$A&amp;'[2]产值及收款计划（2026）'!$B:$B,'[2]产值及收款计划（2026）'!BD:BD)</f>
        <v>0</v>
      </c>
      <c r="BE252" s="256" cm="1">
        <f t="array" aca="1" ref="BE252" ca="1">_xlfn.XLOOKUP($A252&amp;$B252,'[2]产值及收款计划（2026）'!$A:$A&amp;'[2]产值及收款计划（2026）'!$B:$B,'[2]产值及收款计划（2026）'!BE:BE)</f>
        <v>0</v>
      </c>
      <c r="BF252" s="256" cm="1">
        <f t="array" aca="1" ref="BF252" ca="1">_xlfn.XLOOKUP($A252&amp;$B252,'[2]产值及收款计划（2026）'!$A:$A&amp;'[2]产值及收款计划（2026）'!$B:$B,'[2]产值及收款计划（2026）'!BF:BF)</f>
        <v>0</v>
      </c>
      <c r="BG252" s="256" cm="1">
        <f t="array" aca="1" ref="BG252" ca="1">_xlfn.XLOOKUP($A252&amp;$B252,'[2]产值及收款计划（2026）'!$A:$A&amp;'[2]产值及收款计划（2026）'!$B:$B,'[2]产值及收款计划（2026）'!BG:BG)</f>
        <v>0</v>
      </c>
      <c r="BH252" s="256" cm="1">
        <f t="array" aca="1" ref="BH252" ca="1">_xlfn.XLOOKUP($A252&amp;$B252,'[2]产值及收款计划（2026）'!$A:$A&amp;'[2]产值及收款计划（2026）'!$B:$B,'[2]产值及收款计划（2026）'!BH:BH)</f>
        <v>0</v>
      </c>
      <c r="BI252" s="256" cm="1">
        <f t="array" aca="1" ref="BI252" ca="1">_xlfn.XLOOKUP($A252&amp;$B252,'[2]产值及收款计划（2026）'!$A:$A&amp;'[2]产值及收款计划（2026）'!$B:$B,'[2]产值及收款计划（2026）'!BI:BI)</f>
        <v>0</v>
      </c>
      <c r="BJ252" s="256" cm="1">
        <f t="array" aca="1" ref="BJ252" ca="1">_xlfn.XLOOKUP($A252&amp;$B252,'[2]产值及收款计划（2026）'!$A:$A&amp;'[2]产值及收款计划（2026）'!$B:$B,'[2]产值及收款计划（2026）'!BJ:BJ)</f>
        <v>0</v>
      </c>
      <c r="BK252" s="256" cm="1">
        <f t="array" aca="1" ref="BK252" ca="1">_xlfn.XLOOKUP($A252&amp;$B252,'[2]产值及收款计划（2026）'!$A:$A&amp;'[2]产值及收款计划（2026）'!$B:$B,'[2]产值及收款计划（2026）'!BK:BK)</f>
        <v>0</v>
      </c>
      <c r="BL252" s="256" cm="1">
        <f t="array" aca="1" ref="BL252" ca="1">_xlfn.XLOOKUP($A252&amp;$B252,'[2]产值及收款计划（2026）'!$A:$A&amp;'[2]产值及收款计划（2026）'!$B:$B,'[2]产值及收款计划（2026）'!BL:BL)</f>
        <v>0</v>
      </c>
      <c r="BM252" s="256"/>
      <c r="BN252" s="256"/>
      <c r="BO252" s="256"/>
      <c r="BP252" s="256"/>
      <c r="BQ252" s="255" t="str" cm="1">
        <f t="array" aca="1" ref="BQ252" ca="1">_xlfn.XLOOKUP($A252&amp;$B252,'[2]产值及收款计划（2026）'!$A:$A&amp;'[2]产值及收款计划（2026）'!$B:$B,'[2]产值及收款计划（2026）'!BQ:BQ)</f>
        <v>江苏盛和房地产股份有限公司</v>
      </c>
      <c r="BR252" s="256" cm="1">
        <f t="array" aca="1" ref="BR252" ca="1">_xlfn.XLOOKUP($A252&amp;$B252,'[2]产值及收款计划（2026）'!$A:$A&amp;'[2]产值及收款计划（2026）'!$B:$B,'[2]产值及收款计划（2026）'!BR:BR)</f>
        <v>0</v>
      </c>
      <c r="CA252" s="256" cm="1">
        <f t="array" aca="1" ref="CA252" ca="1">_xlfn.XLOOKUP($A252&amp;$B252,'[2]产值及收款计划（2026）'!$A:$A&amp;'[2]产值及收款计划（2026）'!$B:$B,'[2]产值及收款计划（2026）'!CA:CA)</f>
        <v>0</v>
      </c>
      <c r="CB252" s="256" cm="1">
        <f t="array" aca="1" ref="CB252" ca="1">_xlfn.XLOOKUP($A252&amp;$B252,'[2]产值及收款计划（2026）'!$A:$A&amp;'[2]产值及收款计划（2026）'!$B:$B,'[2]产值及收款计划（2026）'!CB:CB)</f>
        <v>0</v>
      </c>
      <c r="CC252" s="256" cm="1">
        <f t="array" aca="1" ref="CC252" ca="1">_xlfn.XLOOKUP($A252&amp;$B252,'[2]产值及收款计划（2026）'!$A:$A&amp;'[2]产值及收款计划（2026）'!$B:$B,'[2]产值及收款计划（2026）'!CC:CC)</f>
        <v>0</v>
      </c>
      <c r="CD252" s="256" cm="1">
        <f t="array" aca="1" ref="CD252" ca="1">_xlfn.XLOOKUP($A252&amp;$B252,'[2]产值及收款计划（2026）'!$A:$A&amp;'[2]产值及收款计划（2026）'!$B:$B,'[2]产值及收款计划（2026）'!CD:CD)</f>
        <v>0</v>
      </c>
      <c r="CE252" s="256" cm="1">
        <f t="array" aca="1" ref="CE252" ca="1">_xlfn.XLOOKUP($A252&amp;$B252,'[2]产值及收款计划（2026）'!$A:$A&amp;'[2]产值及收款计划（2026）'!$B:$B,'[2]产值及收款计划（2026）'!CE:CE)</f>
        <v>0</v>
      </c>
      <c r="CF252" s="256" cm="1">
        <f t="array" aca="1" ref="CF252" ca="1">_xlfn.XLOOKUP($A252&amp;$B252,'[2]产值及收款计划（2026）'!$A:$A&amp;'[2]产值及收款计划（2026）'!$B:$B,'[2]产值及收款计划（2026）'!CF:CF)</f>
        <v>0</v>
      </c>
      <c r="CG252" s="256" cm="1">
        <f t="array" aca="1" ref="CG252" ca="1">_xlfn.XLOOKUP($A252&amp;$B252,'[2]产值及收款计划（2026）'!$A:$A&amp;'[2]产值及收款计划（2026）'!$B:$B,'[2]产值及收款计划（2026）'!CG:CG)</f>
        <v>0</v>
      </c>
      <c r="CH252" s="256" cm="1">
        <f t="array" aca="1" ref="CH252" ca="1">_xlfn.XLOOKUP($A252&amp;$B252,'[2]产值及收款计划（2026）'!$A:$A&amp;'[2]产值及收款计划（2026）'!$B:$B,'[2]产值及收款计划（2026）'!CH:CH)</f>
        <v>0</v>
      </c>
      <c r="CI252" s="256" cm="1">
        <f t="array" aca="1" ref="CI252" ca="1">_xlfn.XLOOKUP($A252&amp;$B252,'[2]产值及收款计划（2026）'!$A:$A&amp;'[2]产值及收款计划（2026）'!$B:$B,'[2]产值及收款计划（2026）'!CI:CI)</f>
        <v>0</v>
      </c>
      <c r="CJ252" s="256" cm="1">
        <f t="array" aca="1" ref="CJ252" ca="1">_xlfn.XLOOKUP($A252&amp;$B252,'[2]产值及收款计划（2026）'!$A:$A&amp;'[2]产值及收款计划（2026）'!$B:$B,'[2]产值及收款计划（2026）'!CJ:CJ)</f>
        <v>0</v>
      </c>
      <c r="CK252" s="256" cm="1">
        <f t="array" aca="1" ref="CK252" ca="1">_xlfn.XLOOKUP($A252&amp;$B252,'[2]产值及收款计划（2026）'!$A:$A&amp;'[2]产值及收款计划（2026）'!$B:$B,'[2]产值及收款计划（2026）'!CK:CK)</f>
        <v>0</v>
      </c>
      <c r="CL252" s="256" cm="1">
        <f t="array" aca="1" ref="CL252" ca="1">_xlfn.XLOOKUP($A252&amp;$B252,'[2]产值及收款计划（2026）'!$A:$A&amp;'[2]产值及收款计划（2026）'!$B:$B,'[2]产值及收款计划（2026）'!CL:CL)</f>
        <v>0</v>
      </c>
      <c r="DA252" s="256" cm="1">
        <f t="array" aca="1" ref="DA252" ca="1">_xlfn.XLOOKUP($A252&amp;$B252,'[2]产值及收款计划（2026）'!$A:$A&amp;'[2]产值及收款计划（2026）'!$B:$B,'[2]产值及收款计划（2026）'!DA:DA)</f>
        <v>0</v>
      </c>
      <c r="DB252" s="256" cm="1">
        <f t="array" aca="1" ref="DB252" ca="1">_xlfn.XLOOKUP($A252&amp;$B252,'[2]产值及收款计划（2026）'!$A:$A&amp;'[2]产值及收款计划（2026）'!$B:$B,'[2]产值及收款计划（2026）'!DB:DB)</f>
        <v>0</v>
      </c>
      <c r="DC252" s="256" cm="1">
        <f t="array" aca="1" ref="DC252" ca="1">_xlfn.XLOOKUP($A252&amp;$B252,'[2]产值及收款计划（2026）'!$A:$A&amp;'[2]产值及收款计划（2026）'!$B:$B,'[2]产值及收款计划（2026）'!DC:DC)</f>
        <v>0</v>
      </c>
      <c r="DD252" s="256" cm="1">
        <f t="array" aca="1" ref="DD252" ca="1">_xlfn.XLOOKUP($A252&amp;$B252,'[2]产值及收款计划（2026）'!$A:$A&amp;'[2]产值及收款计划（2026）'!$B:$B,'[2]产值及收款计划（2026）'!DD:DD)</f>
        <v>0</v>
      </c>
      <c r="DE252" s="256" cm="1">
        <f t="array" aca="1" ref="DE252" ca="1">_xlfn.XLOOKUP($A252&amp;$B252,'[2]产值及收款计划（2026）'!$A:$A&amp;'[2]产值及收款计划（2026）'!$B:$B,'[2]产值及收款计划（2026）'!DE:DE)</f>
        <v>0</v>
      </c>
      <c r="DF252" s="256" cm="1">
        <f t="array" aca="1" ref="DF252" ca="1">_xlfn.XLOOKUP($A252&amp;$B252,'[2]产值及收款计划（2026）'!$A:$A&amp;'[2]产值及收款计划（2026）'!$B:$B,'[2]产值及收款计划（2026）'!DF:DF)</f>
        <v>0</v>
      </c>
      <c r="DG252" s="256" cm="1">
        <f t="array" aca="1" ref="DG252" ca="1">_xlfn.XLOOKUP($A252&amp;$B252,'[2]产值及收款计划（2026）'!$A:$A&amp;'[2]产值及收款计划（2026）'!$B:$B,'[2]产值及收款计划（2026）'!DG:DG)</f>
        <v>0</v>
      </c>
      <c r="DH252" s="256" cm="1">
        <f t="array" aca="1" ref="DH252" ca="1">_xlfn.XLOOKUP($A252&amp;$B252,'[2]产值及收款计划（2026）'!$A:$A&amp;'[2]产值及收款计划（2026）'!$B:$B,'[2]产值及收款计划（2026）'!DH:DH)</f>
        <v>0</v>
      </c>
      <c r="DI252" s="256" cm="1">
        <f t="array" aca="1" ref="DI252" ca="1">_xlfn.XLOOKUP($A252&amp;$B252,'[2]产值及收款计划（2026）'!$A:$A&amp;'[2]产值及收款计划（2026）'!$B:$B,'[2]产值及收款计划（2026）'!DI:DI)</f>
        <v>0</v>
      </c>
      <c r="DJ252" s="256" cm="1">
        <f t="array" aca="1" ref="DJ252" ca="1">_xlfn.XLOOKUP($A252&amp;$B252,'[2]产值及收款计划（2026）'!$A:$A&amp;'[2]产值及收款计划（2026）'!$B:$B,'[2]产值及收款计划（2026）'!DJ:DJ)</f>
        <v>0</v>
      </c>
      <c r="DK252" s="256" cm="1">
        <f t="array" aca="1" ref="DK252" ca="1">_xlfn.XLOOKUP($A252&amp;$B252,'[2]产值及收款计划（2026）'!$A:$A&amp;'[2]产值及收款计划（2026）'!$B:$B,'[2]产值及收款计划（2026）'!DK:DK)</f>
        <v>0</v>
      </c>
      <c r="DL252" s="256" cm="1">
        <f t="array" aca="1" ref="DL252" ca="1">_xlfn.XLOOKUP($A252&amp;$B252,'[2]产值及收款计划（2026）'!$A:$A&amp;'[2]产值及收款计划（2026）'!$B:$B,'[2]产值及收款计划（2026）'!DL:DL)</f>
        <v>0</v>
      </c>
      <c r="DM252" s="264"/>
      <c r="DN252" s="250"/>
    </row>
    <row r="253" spans="1:118" ht="40.5" x14ac:dyDescent="0.15">
      <c r="A253" s="254">
        <f t="shared" ca="1" si="16"/>
        <v>72</v>
      </c>
      <c r="B253" s="254" t="s">
        <v>26</v>
      </c>
      <c r="C253" s="255" t="str" cm="1">
        <f t="array" aca="1" ref="C253" ca="1">_xlfn.XLOOKUP($A253&amp;$B253,'[2]产值及收款计划（2026）'!$A:$A&amp;'[2]产值及收款计划（2026）'!$B:$B,'[2]产值及收款计划（2026）'!C:C)</f>
        <v>ZHT2022092800083</v>
      </c>
      <c r="D253" s="256" t="str" cm="1">
        <f t="array" aca="1" ref="D253" ca="1">_xlfn.XLOOKUP($A253&amp;$B253,'[2]产值及收款计划（2026）'!$A:$A&amp;'[2]产值及收款计划（2026）'!$B:$B,'[2]产值及收款计划（2026）'!D:D)</f>
        <v>南湖工业污水处理厂配套项目智慧水务项目合同</v>
      </c>
      <c r="E253" s="256" cm="1">
        <f t="array" aca="1" ref="E253" ca="1">_xlfn.XLOOKUP($A253&amp;$B253,'[2]产值及收款计划（2026）'!$A:$A&amp;'[2]产值及收款计划（2026）'!$B:$B,'[2]产值及收款计划（2026）'!E:E)</f>
        <v>944.74</v>
      </c>
      <c r="F253" s="256" cm="1">
        <f t="array" aca="1" ref="F253" ca="1">_xlfn.XLOOKUP($A253&amp;$B253,'[2]产值及收款计划（2026）'!$A:$A&amp;'[2]产值及收款计划（2026）'!$B:$B,'[2]产值及收款计划（2026）'!F:F)</f>
        <v>786.94190000000003</v>
      </c>
      <c r="G253" s="256" cm="1">
        <f t="array" aca="1" ref="G253" ca="1">_xlfn.XLOOKUP($A253&amp;$B253,'[2]产值及收款计划（2026）'!$A:$A&amp;'[2]产值及收款计划（2026）'!$B:$B,'[2]产值及收款计划（2026）'!G:G)</f>
        <v>781.9819</v>
      </c>
      <c r="H253" s="256" cm="1">
        <f t="array" aca="1" ref="H253" ca="1">_xlfn.XLOOKUP($A253&amp;$B253,'[2]产值及收款计划（2026）'!$A:$A&amp;'[2]产值及收款计划（2026）'!$B:$B,'[2]产值及收款计划（2026）'!H:H)</f>
        <v>467.27190000000002</v>
      </c>
      <c r="I253" s="257" cm="1">
        <f t="array" aca="1" ref="I253" ca="1">_xlfn.XLOOKUP($A253&amp;$B253,'[2]产值及收款计划（2026）'!$A:$A&amp;'[2]产值及收款计划（2026）'!$B:$B,'[2]产值及收款计划（2026）'!I:I)</f>
        <v>0.59378195518627197</v>
      </c>
      <c r="J253" s="258" cm="1">
        <f t="array" aca="1" ref="J253" ca="1">_xlfn.XLOOKUP($A253&amp;$B253,'[2]产值及收款计划（2026）'!$A:$A&amp;'[2]产值及收款计划（2026）'!$B:$B,'[2]产值及收款计划（2026）'!J:J)</f>
        <v>6.5852444481485403E-2</v>
      </c>
      <c r="K253" s="256" cm="1">
        <f t="array" aca="1" ref="K253" ca="1">_xlfn.XLOOKUP($A253&amp;$B253,'[2]产值及收款计划（2026）'!$A:$A&amp;'[2]产值及收款计划（2026）'!$B:$B,'[2]产值及收款计划（2026）'!K:K)</f>
        <v>0</v>
      </c>
      <c r="L253" s="256" cm="1">
        <f t="array" aca="1" ref="L253" ca="1">_xlfn.XLOOKUP($A253&amp;$B253,'[2]产值及收款计划（2026）'!$A:$A&amp;'[2]产值及收款计划（2026）'!$B:$B,'[2]产值及收款计划（2026）'!L:L)</f>
        <v>0</v>
      </c>
      <c r="M253" s="256" t="str" cm="1">
        <f t="array" aca="1" ref="M253" ca="1">_xlfn.XLOOKUP($A253&amp;$B253,'[2]产值及收款计划（2026）'!$A:$A&amp;'[2]产值及收款计划（2026）'!$B:$B,'[2]产值及收款计划（2026）'!M:M)</f>
        <v>主导</v>
      </c>
      <c r="N253" s="256" t="str" cm="1">
        <f t="array" aca="1" ref="N253" ca="1">_xlfn.XLOOKUP($A253&amp;$B253,'[2]产值及收款计划（2026）'!$A:$A&amp;'[2]产值及收款计划（2026）'!$B:$B,'[2]产值及收款计划（2026）'!N:N)</f>
        <v>董力健团队</v>
      </c>
      <c r="O253" s="256" t="str" cm="1">
        <f t="array" aca="1" ref="O253" ca="1">_xlfn.XLOOKUP($A253&amp;$B253,'[2]产值及收款计划（2026）'!$A:$A&amp;'[2]产值及收款计划（2026）'!$B:$B,'[2]产值及收款计划（2026）'!O:O)</f>
        <v>郑炜明</v>
      </c>
      <c r="P253" s="255" t="str" cm="1">
        <f t="array" aca="1" ref="P253" ca="1">_xlfn.XLOOKUP($A253&amp;$B253,'[2]产值及收款计划（2026）'!$A:$A&amp;'[2]产值及收款计划（2026）'!$B:$B,'[2]产值及收款计划（2026）'!P:P)</f>
        <v>在建</v>
      </c>
      <c r="Q253" s="256" cm="1">
        <f t="array" aca="1" ref="Q253" ca="1">_xlfn.XLOOKUP($A253&amp;$B253,'[2]产值及收款计划（2026）'!$A:$A&amp;'[2]产值及收款计划（2026）'!$B:$B,'[2]产值及收款计划（2026）'!Q:Q)</f>
        <v>0</v>
      </c>
      <c r="R253" s="256" cm="1">
        <f t="array" aca="1" ref="R253" ca="1">_xlfn.XLOOKUP($A253&amp;$B253,'[2]产值及收款计划（2026）'!$A:$A&amp;'[2]产值及收款计划（2026）'!$B:$B,'[2]产值及收款计划（2026）'!R:R)</f>
        <v>0</v>
      </c>
      <c r="S253" s="256" cm="1">
        <f t="array" aca="1" ref="S253" ca="1">_xlfn.XLOOKUP($A253&amp;$B253,'[2]产值及收款计划（2026）'!$A:$A&amp;'[2]产值及收款计划（2026）'!$B:$B,'[2]产值及收款计划（2026）'!S:S)</f>
        <v>0</v>
      </c>
      <c r="T253" s="256" cm="1">
        <f t="array" aca="1" ref="T253" ca="1">_xlfn.XLOOKUP($A253&amp;$B253,'[2]产值及收款计划（2026）'!$A:$A&amp;'[2]产值及收款计划（2026）'!$B:$B,'[2]产值及收款计划（2026）'!T:T)</f>
        <v>906.38</v>
      </c>
      <c r="U253" s="256" cm="1">
        <f t="array" aca="1" ref="U253" ca="1">_xlfn.XLOOKUP($A253&amp;$B253,'[2]产值及收款计划（2026）'!$A:$A&amp;'[2]产值及收款计划（2026）'!$B:$B,'[2]产值及收款计划（2026）'!U:U)</f>
        <v>0</v>
      </c>
      <c r="V253" s="256" cm="1">
        <f t="array" aca="1" ref="V253" ca="1">_xlfn.XLOOKUP($A253&amp;$B253,'[2]产值及收款计划（2026）'!$A:$A&amp;'[2]产值及收款计划（2026）'!$B:$B,'[2]产值及收款计划（2026）'!V:V)</f>
        <v>38.36</v>
      </c>
      <c r="W253" s="256" cm="1">
        <f t="array" aca="1" ref="W253" ca="1">_xlfn.XLOOKUP($A253&amp;$B253,'[2]产值及收款计划（2026）'!$A:$A&amp;'[2]产值及收款计划（2026）'!$B:$B,'[2]产值及收款计划（2026）'!W:W)</f>
        <v>0</v>
      </c>
      <c r="X253" s="256" cm="1">
        <f t="array" aca="1" ref="X253" ca="1">_xlfn.XLOOKUP($A253&amp;$B253,'[2]产值及收款计划（2026）'!$A:$A&amp;'[2]产值及收款计划（2026）'!$B:$B,'[2]产值及收款计划（2026）'!X:X)</f>
        <v>0</v>
      </c>
      <c r="Y253" s="256" cm="1">
        <f t="array" aca="1" ref="Y253" ca="1">_xlfn.XLOOKUP($A253&amp;$B253,'[2]产值及收款计划（2026）'!$A:$A&amp;'[2]产值及收款计划（2026）'!$B:$B,'[2]产值及收款计划（2026）'!Y:Y)</f>
        <v>0</v>
      </c>
      <c r="Z253" s="256" cm="1">
        <f t="array" aca="1" ref="Z253" ca="1">_xlfn.XLOOKUP($A253&amp;$B253,'[2]产值及收款计划（2026）'!$A:$A&amp;'[2]产值及收款计划（2026）'!$B:$B,'[2]产值及收款计划（2026）'!Z:Z)</f>
        <v>0</v>
      </c>
      <c r="AA253" s="256" cm="1">
        <f t="array" aca="1" ref="AA253" ca="1">_xlfn.XLOOKUP($A253&amp;$B253,'[2]产值及收款计划（2026）'!$A:$A&amp;'[2]产值及收款计划（2026）'!$B:$B,'[2]产值及收款计划（2026）'!AA:AA)</f>
        <v>0</v>
      </c>
      <c r="AB253" s="256" cm="1">
        <f t="array" aca="1" ref="AB253" ca="1">_xlfn.XLOOKUP($A253&amp;$B253,'[2]产值及收款计划（2026）'!$A:$A&amp;'[2]产值及收款计划（2026）'!$B:$B,'[2]产值及收款计划（2026）'!AB:AB)</f>
        <v>0</v>
      </c>
      <c r="AC253" s="256" cm="1">
        <f t="array" aca="1" ref="AC253" ca="1">_xlfn.XLOOKUP($A253&amp;$B253,'[2]产值及收款计划（2026）'!$A:$A&amp;'[2]产值及收款计划（2026）'!$B:$B,'[2]产值及收款计划（2026）'!AC:AC)</f>
        <v>0</v>
      </c>
      <c r="AD253" s="256" cm="1">
        <f t="array" aca="1" ref="AD253" ca="1">_xlfn.XLOOKUP($A253&amp;$B253,'[2]产值及收款计划（2026）'!$A:$A&amp;'[2]产值及收款计划（2026）'!$B:$B,'[2]产值及收款计划（2026）'!AD:AD)</f>
        <v>0</v>
      </c>
      <c r="AE253" s="256" cm="1">
        <f t="array" aca="1" ref="AE253" ca="1">_xlfn.XLOOKUP($A253&amp;$B253,'[2]产值及收款计划（2026）'!$A:$A&amp;'[2]产值及收款计划（2026）'!$B:$B,'[2]产值及收款计划（2026）'!AE:AE)</f>
        <v>0</v>
      </c>
      <c r="AF253" s="256" cm="1">
        <f t="array" aca="1" ref="AF253" ca="1">_xlfn.XLOOKUP($A253&amp;$B253,'[2]产值及收款计划（2026）'!$A:$A&amp;'[2]产值及收款计划（2026）'!$B:$B,'[2]产值及收款计划（2026）'!AF:AF)</f>
        <v>0</v>
      </c>
      <c r="AG253" s="256" cm="1">
        <f t="array" aca="1" ref="AG253" ca="1">_xlfn.XLOOKUP($A253&amp;$B253,'[2]产值及收款计划（2026）'!$A:$A&amp;'[2]产值及收款计划（2026）'!$B:$B,'[2]产值及收款计划（2026）'!AG:AG)</f>
        <v>0</v>
      </c>
      <c r="AH253" s="256" cm="1">
        <f t="array" aca="1" ref="AH253" ca="1">_xlfn.XLOOKUP($A253&amp;$B253,'[2]产值及收款计划（2026）'!$A:$A&amp;'[2]产值及收款计划（2026）'!$B:$B,'[2]产值及收款计划（2026）'!AH:AH)</f>
        <v>0</v>
      </c>
      <c r="AI253" s="256" cm="1">
        <f t="array" aca="1" ref="AI253" ca="1">_xlfn.XLOOKUP($A253&amp;$B253,'[2]产值及收款计划（2026）'!$A:$A&amp;'[2]产值及收款计划（2026）'!$B:$B,'[2]产值及收款计划（2026）'!AI:AI)</f>
        <v>0</v>
      </c>
      <c r="AJ253" s="256" cm="1">
        <f t="array" aca="1" ref="AJ253" ca="1">_xlfn.XLOOKUP($A253&amp;$B253,'[2]产值及收款计划（2026）'!$A:$A&amp;'[2]产值及收款计划（2026）'!$B:$B,'[2]产值及收款计划（2026）'!AJ:AJ)</f>
        <v>0</v>
      </c>
      <c r="AK253" s="256" cm="1">
        <f t="array" aca="1" ref="AK253" ca="1">_xlfn.XLOOKUP($A253&amp;$B253,'[2]产值及收款计划（2026）'!$A:$A&amp;'[2]产值及收款计划（2026）'!$B:$B,'[2]产值及收款计划（2026）'!AK:AK)</f>
        <v>0</v>
      </c>
      <c r="AL253" s="256" cm="1">
        <f t="array" aca="1" ref="AL253" ca="1">_xlfn.XLOOKUP($A253&amp;$B253,'[2]产值及收款计划（2026）'!$A:$A&amp;'[2]产值及收款计划（2026）'!$B:$B,'[2]产值及收款计划（2026）'!AL:AL)</f>
        <v>0</v>
      </c>
      <c r="AM253" s="263" t="e" cm="1">
        <f t="array" aca="1" ref="AM253" ca="1">_xlfn.LET(_xlpm.勾选月份状态数组,TRANSPOSE('PPT(12-15页）-TOP10'!$A$3:$A$14),_xlpm.选择数据区,IF('PPT(12-15页）-TOP10'!$E$3="收款",$BA253:$BL253,$AA253:$AL253),SUM(_xlfn._xlws.FILTER(_xlpm.选择数据区,_xlpm.勾选月份状态数组,"")))</f>
        <v>#NAME?</v>
      </c>
      <c r="AN253" s="256" t="e" cm="1">
        <f t="array" aca="1" ref="AN253" ca="1">_xlfn.LET(_xlpm.勾选月份状态数组,TRANSPOSE('PPT(12-15页）-TOP10'!$A$3:$A$14),_xlpm.选择数据区,IF('PPT(12-15页）-TOP10'!$E$3="收款",$DA253:$DL253,$CA253:$CL253),SUM(_xlfn._xlws.FILTER(_xlpm.选择数据区,_xlpm.勾选月份状态数组,"")))</f>
        <v>#NAME?</v>
      </c>
      <c r="AO253" s="256">
        <f ca="1">SUM(CA253:CC253)+SUM(AD253:AL253)</f>
        <v>0</v>
      </c>
      <c r="AP253" s="256"/>
      <c r="AQ253" s="256"/>
      <c r="AR253" s="256"/>
      <c r="AS253" s="256" cm="1">
        <f t="array" aca="1" ref="AS253" ca="1">_xlfn.XLOOKUP($A253&amp;$B253,'[2]产值及收款计划（2026）'!$A:$A&amp;'[2]产值及收款计划（2026）'!$B:$B,'[2]产值及收款计划（2026）'!AS:AS)</f>
        <v>0</v>
      </c>
      <c r="AT253" s="256" cm="1">
        <f t="array" aca="1" ref="AT253" ca="1">_xlfn.XLOOKUP($A253&amp;$B253,'[2]产值及收款计划（2026）'!$A:$A&amp;'[2]产值及收款计划（2026）'!$B:$B,'[2]产值及收款计划（2026）'!AT:AT)</f>
        <v>0</v>
      </c>
      <c r="AU253" s="256" cm="1">
        <f t="array" aca="1" ref="AU253" ca="1">_xlfn.XLOOKUP($A253&amp;$B253,'[2]产值及收款计划（2026）'!$A:$A&amp;'[2]产值及收款计划（2026）'!$B:$B,'[2]产值及收款计划（2026）'!AU:AU)</f>
        <v>0</v>
      </c>
      <c r="AV253" s="256" cm="1">
        <f t="array" aca="1" ref="AV253" ca="1">_xlfn.XLOOKUP($A253&amp;$B253,'[2]产值及收款计划（2026）'!$A:$A&amp;'[2]产值及收款计划（2026）'!$B:$B,'[2]产值及收款计划（2026）'!AV:AV)</f>
        <v>0</v>
      </c>
      <c r="AW253" s="256" cm="1">
        <f t="array" aca="1" ref="AW253" ca="1">_xlfn.XLOOKUP($A253&amp;$B253,'[2]产值及收款计划（2026）'!$A:$A&amp;'[2]产值及收款计划（2026）'!$B:$B,'[2]产值及收款计划（2026）'!AW:AW)</f>
        <v>315.06799999999998</v>
      </c>
      <c r="AX253" s="256" cm="1">
        <f t="array" aca="1" ref="AX253" ca="1">_xlfn.XLOOKUP($A253&amp;$B253,'[2]产值及收款计划（2026）'!$A:$A&amp;'[2]产值及收款计划（2026）'!$B:$B,'[2]产值及收款计划（2026）'!AX:AX)</f>
        <v>67.6434</v>
      </c>
      <c r="AY253" s="256" cm="1">
        <f t="array" aca="1" ref="AY253" ca="1">_xlfn.XLOOKUP($A253&amp;$B253,'[2]产值及收款计划（2026）'!$A:$A&amp;'[2]产值及收款计划（2026）'!$B:$B,'[2]产值及收款计划（2026）'!AY:AY)</f>
        <v>562.02859999999998</v>
      </c>
      <c r="AZ253" s="256" cm="1">
        <f t="array" aca="1" ref="AZ253" ca="1">_xlfn.XLOOKUP($A253&amp;$B253,'[2]产值及收款计划（2026）'!$A:$A&amp;'[2]产值及收款计划（2026）'!$B:$B,'[2]产值及收款计划（2026）'!AZ:AZ)</f>
        <v>523.66859999999997</v>
      </c>
      <c r="BA253" s="256" cm="1">
        <f t="array" aca="1" ref="BA253" ca="1">_xlfn.XLOOKUP($A253&amp;$B253,'[2]产值及收款计划（2026）'!$A:$A&amp;'[2]产值及收款计划（2026）'!$B:$B,'[2]产值及收款计划（2026）'!BA:BA)</f>
        <v>0</v>
      </c>
      <c r="BB253" s="256" cm="1">
        <f t="array" aca="1" ref="BB253" ca="1">_xlfn.XLOOKUP($A253&amp;$B253,'[2]产值及收款计划（2026）'!$A:$A&amp;'[2]产值及收款计划（2026）'!$B:$B,'[2]产值及收款计划（2026）'!BB:BB)</f>
        <v>0</v>
      </c>
      <c r="BC253" s="256" cm="1">
        <f t="array" aca="1" ref="BC253" ca="1">_xlfn.XLOOKUP($A253&amp;$B253,'[2]产值及收款计划（2026）'!$A:$A&amp;'[2]产值及收款计划（2026）'!$B:$B,'[2]产值及收款计划（2026）'!BC:BC)</f>
        <v>0</v>
      </c>
      <c r="BD253" s="256" cm="1">
        <f t="array" aca="1" ref="BD253" ca="1">_xlfn.XLOOKUP($A253&amp;$B253,'[2]产值及收款计划（2026）'!$A:$A&amp;'[2]产值及收款计划（2026）'!$B:$B,'[2]产值及收款计划（2026）'!BD:BD)</f>
        <v>0</v>
      </c>
      <c r="BE253" s="256" cm="1">
        <f t="array" aca="1" ref="BE253" ca="1">_xlfn.XLOOKUP($A253&amp;$B253,'[2]产值及收款计划（2026）'!$A:$A&amp;'[2]产值及收款计划（2026）'!$B:$B,'[2]产值及收款计划（2026）'!BE:BE)</f>
        <v>0</v>
      </c>
      <c r="BF253" s="256" cm="1">
        <f t="array" aca="1" ref="BF253" ca="1">_xlfn.XLOOKUP($A253&amp;$B253,'[2]产值及收款计划（2026）'!$A:$A&amp;'[2]产值及收款计划（2026）'!$B:$B,'[2]产值及收款计划（2026）'!BF:BF)</f>
        <v>0</v>
      </c>
      <c r="BG253" s="256" cm="1">
        <f t="array" aca="1" ref="BG253" ca="1">_xlfn.XLOOKUP($A253&amp;$B253,'[2]产值及收款计划（2026）'!$A:$A&amp;'[2]产值及收款计划（2026）'!$B:$B,'[2]产值及收款计划（2026）'!BG:BG)</f>
        <v>0</v>
      </c>
      <c r="BH253" s="256" cm="1">
        <f t="array" aca="1" ref="BH253" ca="1">_xlfn.XLOOKUP($A253&amp;$B253,'[2]产值及收款计划（2026）'!$A:$A&amp;'[2]产值及收款计划（2026）'!$B:$B,'[2]产值及收款计划（2026）'!BH:BH)</f>
        <v>0</v>
      </c>
      <c r="BI253" s="256" cm="1">
        <f t="array" aca="1" ref="BI253" ca="1">_xlfn.XLOOKUP($A253&amp;$B253,'[2]产值及收款计划（2026）'!$A:$A&amp;'[2]产值及收款计划（2026）'!$B:$B,'[2]产值及收款计划（2026）'!BI:BI)</f>
        <v>0</v>
      </c>
      <c r="BJ253" s="256" cm="1">
        <f t="array" aca="1" ref="BJ253" ca="1">_xlfn.XLOOKUP($A253&amp;$B253,'[2]产值及收款计划（2026）'!$A:$A&amp;'[2]产值及收款计划（2026）'!$B:$B,'[2]产值及收款计划（2026）'!BJ:BJ)</f>
        <v>0</v>
      </c>
      <c r="BK253" s="256" cm="1">
        <f t="array" aca="1" ref="BK253" ca="1">_xlfn.XLOOKUP($A253&amp;$B253,'[2]产值及收款计划（2026）'!$A:$A&amp;'[2]产值及收款计划（2026）'!$B:$B,'[2]产值及收款计划（2026）'!BK:BK)</f>
        <v>0</v>
      </c>
      <c r="BL253" s="256" cm="1">
        <f t="array" aca="1" ref="BL253" ca="1">_xlfn.XLOOKUP($A253&amp;$B253,'[2]产值及收款计划（2026）'!$A:$A&amp;'[2]产值及收款计划（2026）'!$B:$B,'[2]产值及收款计划（2026）'!BL:BL)</f>
        <v>0</v>
      </c>
      <c r="BM253" s="256"/>
      <c r="BN253" s="256"/>
      <c r="BO253" s="256"/>
      <c r="BP253" s="256"/>
      <c r="BQ253" s="255" t="str" cm="1">
        <f t="array" aca="1" ref="BQ253" ca="1">_xlfn.XLOOKUP($A253&amp;$B253,'[2]产值及收款计划（2026）'!$A:$A&amp;'[2]产值及收款计划（2026）'!$B:$B,'[2]产值及收款计划（2026）'!BQ:BQ)</f>
        <v>嘉兴市南数运营科技有限公司</v>
      </c>
      <c r="BR253" s="256" cm="1">
        <f t="array" aca="1" ref="BR253" ca="1">_xlfn.XLOOKUP($A253&amp;$B253,'[2]产值及收款计划（2026）'!$A:$A&amp;'[2]产值及收款计划（2026）'!$B:$B,'[2]产值及收款计划（2026）'!BR:BR)</f>
        <v>0</v>
      </c>
      <c r="CA253" s="256" cm="1">
        <f t="array" aca="1" ref="CA253" ca="1">_xlfn.XLOOKUP($A253&amp;$B253,'[2]产值及收款计划（2026）'!$A:$A&amp;'[2]产值及收款计划（2026）'!$B:$B,'[2]产值及收款计划（2026）'!CA:CA)</f>
        <v>0</v>
      </c>
      <c r="CB253" s="256" cm="1">
        <f t="array" aca="1" ref="CB253" ca="1">_xlfn.XLOOKUP($A253&amp;$B253,'[2]产值及收款计划（2026）'!$A:$A&amp;'[2]产值及收款计划（2026）'!$B:$B,'[2]产值及收款计划（2026）'!CB:CB)</f>
        <v>0</v>
      </c>
      <c r="CC253" s="256" cm="1">
        <f t="array" aca="1" ref="CC253" ca="1">_xlfn.XLOOKUP($A253&amp;$B253,'[2]产值及收款计划（2026）'!$A:$A&amp;'[2]产值及收款计划（2026）'!$B:$B,'[2]产值及收款计划（2026）'!CC:CC)</f>
        <v>0</v>
      </c>
      <c r="CD253" s="256" cm="1">
        <f t="array" aca="1" ref="CD253" ca="1">_xlfn.XLOOKUP($A253&amp;$B253,'[2]产值及收款计划（2026）'!$A:$A&amp;'[2]产值及收款计划（2026）'!$B:$B,'[2]产值及收款计划（2026）'!CD:CD)</f>
        <v>0</v>
      </c>
      <c r="CE253" s="256" cm="1">
        <f t="array" aca="1" ref="CE253" ca="1">_xlfn.XLOOKUP($A253&amp;$B253,'[2]产值及收款计划（2026）'!$A:$A&amp;'[2]产值及收款计划（2026）'!$B:$B,'[2]产值及收款计划（2026）'!CE:CE)</f>
        <v>0</v>
      </c>
      <c r="CF253" s="256" cm="1">
        <f t="array" aca="1" ref="CF253" ca="1">_xlfn.XLOOKUP($A253&amp;$B253,'[2]产值及收款计划（2026）'!$A:$A&amp;'[2]产值及收款计划（2026）'!$B:$B,'[2]产值及收款计划（2026）'!CF:CF)</f>
        <v>0</v>
      </c>
      <c r="CG253" s="256" cm="1">
        <f t="array" aca="1" ref="CG253" ca="1">_xlfn.XLOOKUP($A253&amp;$B253,'[2]产值及收款计划（2026）'!$A:$A&amp;'[2]产值及收款计划（2026）'!$B:$B,'[2]产值及收款计划（2026）'!CG:CG)</f>
        <v>0</v>
      </c>
      <c r="CH253" s="256" cm="1">
        <f t="array" aca="1" ref="CH253" ca="1">_xlfn.XLOOKUP($A253&amp;$B253,'[2]产值及收款计划（2026）'!$A:$A&amp;'[2]产值及收款计划（2026）'!$B:$B,'[2]产值及收款计划（2026）'!CH:CH)</f>
        <v>0</v>
      </c>
      <c r="CI253" s="256" cm="1">
        <f t="array" aca="1" ref="CI253" ca="1">_xlfn.XLOOKUP($A253&amp;$B253,'[2]产值及收款计划（2026）'!$A:$A&amp;'[2]产值及收款计划（2026）'!$B:$B,'[2]产值及收款计划（2026）'!CI:CI)</f>
        <v>0</v>
      </c>
      <c r="CJ253" s="256" cm="1">
        <f t="array" aca="1" ref="CJ253" ca="1">_xlfn.XLOOKUP($A253&amp;$B253,'[2]产值及收款计划（2026）'!$A:$A&amp;'[2]产值及收款计划（2026）'!$B:$B,'[2]产值及收款计划（2026）'!CJ:CJ)</f>
        <v>0</v>
      </c>
      <c r="CK253" s="256" cm="1">
        <f t="array" aca="1" ref="CK253" ca="1">_xlfn.XLOOKUP($A253&amp;$B253,'[2]产值及收款计划（2026）'!$A:$A&amp;'[2]产值及收款计划（2026）'!$B:$B,'[2]产值及收款计划（2026）'!CK:CK)</f>
        <v>0</v>
      </c>
      <c r="CL253" s="256" cm="1">
        <f t="array" aca="1" ref="CL253" ca="1">_xlfn.XLOOKUP($A253&amp;$B253,'[2]产值及收款计划（2026）'!$A:$A&amp;'[2]产值及收款计划（2026）'!$B:$B,'[2]产值及收款计划（2026）'!CL:CL)</f>
        <v>0</v>
      </c>
      <c r="DA253" s="256" cm="1">
        <f t="array" aca="1" ref="DA253" ca="1">_xlfn.XLOOKUP($A253&amp;$B253,'[2]产值及收款计划（2026）'!$A:$A&amp;'[2]产值及收款计划（2026）'!$B:$B,'[2]产值及收款计划（2026）'!DA:DA)</f>
        <v>67.6434</v>
      </c>
      <c r="DB253" s="256" cm="1">
        <f t="array" aca="1" ref="DB253" ca="1">_xlfn.XLOOKUP($A253&amp;$B253,'[2]产值及收款计划（2026）'!$A:$A&amp;'[2]产值及收款计划（2026）'!$B:$B,'[2]产值及收款计划（2026）'!DB:DB)</f>
        <v>0</v>
      </c>
      <c r="DC253" s="256" cm="1">
        <f t="array" aca="1" ref="DC253" ca="1">_xlfn.XLOOKUP($A253&amp;$B253,'[2]产值及收款计划（2026）'!$A:$A&amp;'[2]产值及收款计划（2026）'!$B:$B,'[2]产值及收款计划（2026）'!DC:DC)</f>
        <v>0</v>
      </c>
      <c r="DD253" s="256" cm="1">
        <f t="array" aca="1" ref="DD253" ca="1">_xlfn.XLOOKUP($A253&amp;$B253,'[2]产值及收款计划（2026）'!$A:$A&amp;'[2]产值及收款计划（2026）'!$B:$B,'[2]产值及收款计划（2026）'!DD:DD)</f>
        <v>0</v>
      </c>
      <c r="DE253" s="256" cm="1">
        <f t="array" aca="1" ref="DE253" ca="1">_xlfn.XLOOKUP($A253&amp;$B253,'[2]产值及收款计划（2026）'!$A:$A&amp;'[2]产值及收款计划（2026）'!$B:$B,'[2]产值及收款计划（2026）'!DE:DE)</f>
        <v>0</v>
      </c>
      <c r="DF253" s="256" cm="1">
        <f t="array" aca="1" ref="DF253" ca="1">_xlfn.XLOOKUP($A253&amp;$B253,'[2]产值及收款计划（2026）'!$A:$A&amp;'[2]产值及收款计划（2026）'!$B:$B,'[2]产值及收款计划（2026）'!DF:DF)</f>
        <v>0</v>
      </c>
      <c r="DG253" s="256" cm="1">
        <f t="array" aca="1" ref="DG253" ca="1">_xlfn.XLOOKUP($A253&amp;$B253,'[2]产值及收款计划（2026）'!$A:$A&amp;'[2]产值及收款计划（2026）'!$B:$B,'[2]产值及收款计划（2026）'!DG:DG)</f>
        <v>0</v>
      </c>
      <c r="DH253" s="256" cm="1">
        <f t="array" aca="1" ref="DH253" ca="1">_xlfn.XLOOKUP($A253&amp;$B253,'[2]产值及收款计划（2026）'!$A:$A&amp;'[2]产值及收款计划（2026）'!$B:$B,'[2]产值及收款计划（2026）'!DH:DH)</f>
        <v>0</v>
      </c>
      <c r="DI253" s="256" cm="1">
        <f t="array" aca="1" ref="DI253" ca="1">_xlfn.XLOOKUP($A253&amp;$B253,'[2]产值及收款计划（2026）'!$A:$A&amp;'[2]产值及收款计划（2026）'!$B:$B,'[2]产值及收款计划（2026）'!DI:DI)</f>
        <v>0</v>
      </c>
      <c r="DJ253" s="256" cm="1">
        <f t="array" aca="1" ref="DJ253" ca="1">_xlfn.XLOOKUP($A253&amp;$B253,'[2]产值及收款计划（2026）'!$A:$A&amp;'[2]产值及收款计划（2026）'!$B:$B,'[2]产值及收款计划（2026）'!DJ:DJ)</f>
        <v>0</v>
      </c>
      <c r="DK253" s="256" cm="1">
        <f t="array" aca="1" ref="DK253" ca="1">_xlfn.XLOOKUP($A253&amp;$B253,'[2]产值及收款计划（2026）'!$A:$A&amp;'[2]产值及收款计划（2026）'!$B:$B,'[2]产值及收款计划（2026）'!DK:DK)</f>
        <v>0</v>
      </c>
      <c r="DL253" s="256" cm="1">
        <f t="array" aca="1" ref="DL253" ca="1">_xlfn.XLOOKUP($A253&amp;$B253,'[2]产值及收款计划（2026）'!$A:$A&amp;'[2]产值及收款计划（2026）'!$B:$B,'[2]产值及收款计划（2026）'!DL:DL)</f>
        <v>0</v>
      </c>
      <c r="DM253" s="264"/>
      <c r="DN253" s="250"/>
    </row>
    <row r="254" spans="1:118" ht="20.25" x14ac:dyDescent="0.15">
      <c r="A254" s="254">
        <f t="shared" ca="1" si="16"/>
        <v>73</v>
      </c>
      <c r="B254" s="254" t="s">
        <v>26</v>
      </c>
      <c r="C254" s="255" t="str" cm="1">
        <f t="array" aca="1" ref="C254" ca="1">_xlfn.XLOOKUP($A254&amp;$B254,'[2]产值及收款计划（2026）'!$A:$A&amp;'[2]产值及收款计划（2026）'!$B:$B,'[2]产值及收款计划（2026）'!C:C)</f>
        <v>ZHT2022102400090</v>
      </c>
      <c r="D254" s="255" t="str" cm="1">
        <f t="array" aca="1" ref="D254" ca="1">_xlfn.XLOOKUP($A254&amp;$B254,'[2]产值及收款计划（2026）'!$A:$A&amp;'[2]产值及收款计划（2026）'!$B:$B,'[2]产值及收款计划（2026）'!D:D)</f>
        <v>中铁一局集团嘉兴至枫南市域铁路（嘉兴南站）土建施工项目智慧工地工程</v>
      </c>
      <c r="E254" s="256" cm="1">
        <f t="array" aca="1" ref="E254" ca="1">_xlfn.XLOOKUP($A254&amp;$B254,'[2]产值及收款计划（2026）'!$A:$A&amp;'[2]产值及收款计划（2026）'!$B:$B,'[2]产值及收款计划（2026）'!E:E)</f>
        <v>41.425235000000001</v>
      </c>
      <c r="F254" s="256" cm="1">
        <f t="array" aca="1" ref="F254" ca="1">_xlfn.XLOOKUP($A254&amp;$B254,'[2]产值及收款计划（2026）'!$A:$A&amp;'[2]产值及收款计划（2026）'!$B:$B,'[2]产值及收款计划（2026）'!F:F)</f>
        <v>41.425235000000001</v>
      </c>
      <c r="G254" s="256" cm="1">
        <f t="array" aca="1" ref="G254" ca="1">_xlfn.XLOOKUP($A254&amp;$B254,'[2]产值及收款计划（2026）'!$A:$A&amp;'[2]产值及收款计划（2026）'!$B:$B,'[2]产值及收款计划（2026）'!G:G)</f>
        <v>5.625235</v>
      </c>
      <c r="H254" s="256" cm="1">
        <f t="array" aca="1" ref="H254" ca="1">_xlfn.XLOOKUP($A254&amp;$B254,'[2]产值及收款计划（2026）'!$A:$A&amp;'[2]产值及收款计划（2026）'!$B:$B,'[2]产值及收款计划（2026）'!H:H)</f>
        <v>5.625235</v>
      </c>
      <c r="I254" s="257" cm="1">
        <f t="array" aca="1" ref="I254" ca="1">_xlfn.XLOOKUP($A254&amp;$B254,'[2]产值及收款计划（2026）'!$A:$A&amp;'[2]产值及收款计划（2026）'!$B:$B,'[2]产值及收款计划（2026）'!I:I)</f>
        <v>0.13579247045913001</v>
      </c>
      <c r="J254" s="258" cm="1">
        <f t="array" aca="1" ref="J254" ca="1">_xlfn.XLOOKUP($A254&amp;$B254,'[2]产值及收款计划（2026）'!$A:$A&amp;'[2]产值及收款计划（2026）'!$B:$B,'[2]产值及收款计划（2026）'!J:J)</f>
        <v>0.13</v>
      </c>
      <c r="K254" s="256" cm="1">
        <f t="array" aca="1" ref="K254" ca="1">_xlfn.XLOOKUP($A254&amp;$B254,'[2]产值及收款计划（2026）'!$A:$A&amp;'[2]产值及收款计划（2026）'!$B:$B,'[2]产值及收款计划（2026）'!K:K)</f>
        <v>0</v>
      </c>
      <c r="L254" s="256" cm="1">
        <f t="array" aca="1" ref="L254" ca="1">_xlfn.XLOOKUP($A254&amp;$B254,'[2]产值及收款计划（2026）'!$A:$A&amp;'[2]产值及收款计划（2026）'!$B:$B,'[2]产值及收款计划（2026）'!L:L)</f>
        <v>0</v>
      </c>
      <c r="M254" s="256" t="str" cm="1">
        <f t="array" aca="1" ref="M254" ca="1">_xlfn.XLOOKUP($A254&amp;$B254,'[2]产值及收款计划（2026）'!$A:$A&amp;'[2]产值及收款计划（2026）'!$B:$B,'[2]产值及收款计划（2026）'!M:M)</f>
        <v>主导</v>
      </c>
      <c r="N254" s="256" t="str" cm="1">
        <f t="array" aca="1" ref="N254" ca="1">_xlfn.XLOOKUP($A254&amp;$B254,'[2]产值及收款计划（2026）'!$A:$A&amp;'[2]产值及收款计划（2026）'!$B:$B,'[2]产值及收款计划（2026）'!N:N)</f>
        <v>董力健团队</v>
      </c>
      <c r="O254" s="256" t="str" cm="1">
        <f t="array" aca="1" ref="O254" ca="1">_xlfn.XLOOKUP($A254&amp;$B254,'[2]产值及收款计划（2026）'!$A:$A&amp;'[2]产值及收款计划（2026）'!$B:$B,'[2]产值及收款计划（2026）'!O:O)</f>
        <v>杨舒文</v>
      </c>
      <c r="P254" s="255" t="str" cm="1">
        <f t="array" aca="1" ref="P254" ca="1">_xlfn.XLOOKUP($A254&amp;$B254,'[2]产值及收款计划（2026）'!$A:$A&amp;'[2]产值及收款计划（2026）'!$B:$B,'[2]产值及收款计划（2026）'!P:P)</f>
        <v>25已完结</v>
      </c>
      <c r="Q254" s="256" cm="1">
        <f t="array" aca="1" ref="Q254" ca="1">_xlfn.XLOOKUP($A254&amp;$B254,'[2]产值及收款计划（2026）'!$A:$A&amp;'[2]产值及收款计划（2026）'!$B:$B,'[2]产值及收款计划（2026）'!Q:Q)</f>
        <v>0</v>
      </c>
      <c r="R254" s="256" cm="1">
        <f t="array" aca="1" ref="R254" ca="1">_xlfn.XLOOKUP($A254&amp;$B254,'[2]产值及收款计划（2026）'!$A:$A&amp;'[2]产值及收款计划（2026）'!$B:$B,'[2]产值及收款计划（2026）'!R:R)</f>
        <v>0</v>
      </c>
      <c r="S254" s="256" cm="1">
        <f t="array" aca="1" ref="S254" ca="1">_xlfn.XLOOKUP($A254&amp;$B254,'[2]产值及收款计划（2026）'!$A:$A&amp;'[2]产值及收款计划（2026）'!$B:$B,'[2]产值及收款计划（2026）'!S:S)</f>
        <v>0</v>
      </c>
      <c r="T254" s="256" cm="1">
        <f t="array" aca="1" ref="T254" ca="1">_xlfn.XLOOKUP($A254&amp;$B254,'[2]产值及收款计划（2026）'!$A:$A&amp;'[2]产值及收款计划（2026）'!$B:$B,'[2]产值及收款计划（2026）'!T:T)</f>
        <v>41.425235000000001</v>
      </c>
      <c r="U254" s="256" cm="1">
        <f t="array" aca="1" ref="U254" ca="1">_xlfn.XLOOKUP($A254&amp;$B254,'[2]产值及收款计划（2026）'!$A:$A&amp;'[2]产值及收款计划（2026）'!$B:$B,'[2]产值及收款计划（2026）'!U:U)</f>
        <v>0</v>
      </c>
      <c r="V254" s="256" cm="1">
        <f t="array" aca="1" ref="V254" ca="1">_xlfn.XLOOKUP($A254&amp;$B254,'[2]产值及收款计划（2026）'!$A:$A&amp;'[2]产值及收款计划（2026）'!$B:$B,'[2]产值及收款计划（2026）'!V:V)</f>
        <v>0</v>
      </c>
      <c r="W254" s="256" cm="1">
        <f t="array" aca="1" ref="W254" ca="1">_xlfn.XLOOKUP($A254&amp;$B254,'[2]产值及收款计划（2026）'!$A:$A&amp;'[2]产值及收款计划（2026）'!$B:$B,'[2]产值及收款计划（2026）'!W:W)</f>
        <v>0</v>
      </c>
      <c r="X254" s="256" cm="1">
        <f t="array" aca="1" ref="X254" ca="1">_xlfn.XLOOKUP($A254&amp;$B254,'[2]产值及收款计划（2026）'!$A:$A&amp;'[2]产值及收款计划（2026）'!$B:$B,'[2]产值及收款计划（2026）'!X:X)</f>
        <v>0</v>
      </c>
      <c r="Y254" s="256" cm="1">
        <f t="array" aca="1" ref="Y254" ca="1">_xlfn.XLOOKUP($A254&amp;$B254,'[2]产值及收款计划（2026）'!$A:$A&amp;'[2]产值及收款计划（2026）'!$B:$B,'[2]产值及收款计划（2026）'!Y:Y)</f>
        <v>0</v>
      </c>
      <c r="Z254" s="256" cm="1">
        <f t="array" aca="1" ref="Z254" ca="1">_xlfn.XLOOKUP($A254&amp;$B254,'[2]产值及收款计划（2026）'!$A:$A&amp;'[2]产值及收款计划（2026）'!$B:$B,'[2]产值及收款计划（2026）'!Z:Z)</f>
        <v>0</v>
      </c>
      <c r="AA254" s="256" cm="1">
        <f t="array" aca="1" ref="AA254" ca="1">_xlfn.XLOOKUP($A254&amp;$B254,'[2]产值及收款计划（2026）'!$A:$A&amp;'[2]产值及收款计划（2026）'!$B:$B,'[2]产值及收款计划（2026）'!AA:AA)</f>
        <v>0</v>
      </c>
      <c r="AB254" s="256" cm="1">
        <f t="array" aca="1" ref="AB254" ca="1">_xlfn.XLOOKUP($A254&amp;$B254,'[2]产值及收款计划（2026）'!$A:$A&amp;'[2]产值及收款计划（2026）'!$B:$B,'[2]产值及收款计划（2026）'!AB:AB)</f>
        <v>0</v>
      </c>
      <c r="AC254" s="256" cm="1">
        <f t="array" aca="1" ref="AC254" ca="1">_xlfn.XLOOKUP($A254&amp;$B254,'[2]产值及收款计划（2026）'!$A:$A&amp;'[2]产值及收款计划（2026）'!$B:$B,'[2]产值及收款计划（2026）'!AC:AC)</f>
        <v>0</v>
      </c>
      <c r="AD254" s="256" cm="1">
        <f t="array" aca="1" ref="AD254" ca="1">_xlfn.XLOOKUP($A254&amp;$B254,'[2]产值及收款计划（2026）'!$A:$A&amp;'[2]产值及收款计划（2026）'!$B:$B,'[2]产值及收款计划（2026）'!AD:AD)</f>
        <v>0</v>
      </c>
      <c r="AE254" s="256" cm="1">
        <f t="array" aca="1" ref="AE254" ca="1">_xlfn.XLOOKUP($A254&amp;$B254,'[2]产值及收款计划（2026）'!$A:$A&amp;'[2]产值及收款计划（2026）'!$B:$B,'[2]产值及收款计划（2026）'!AE:AE)</f>
        <v>0</v>
      </c>
      <c r="AF254" s="256" cm="1">
        <f t="array" aca="1" ref="AF254" ca="1">_xlfn.XLOOKUP($A254&amp;$B254,'[2]产值及收款计划（2026）'!$A:$A&amp;'[2]产值及收款计划（2026）'!$B:$B,'[2]产值及收款计划（2026）'!AF:AF)</f>
        <v>0</v>
      </c>
      <c r="AG254" s="256" cm="1">
        <f t="array" aca="1" ref="AG254" ca="1">_xlfn.XLOOKUP($A254&amp;$B254,'[2]产值及收款计划（2026）'!$A:$A&amp;'[2]产值及收款计划（2026）'!$B:$B,'[2]产值及收款计划（2026）'!AG:AG)</f>
        <v>0</v>
      </c>
      <c r="AH254" s="256" cm="1">
        <f t="array" aca="1" ref="AH254" ca="1">_xlfn.XLOOKUP($A254&amp;$B254,'[2]产值及收款计划（2026）'!$A:$A&amp;'[2]产值及收款计划（2026）'!$B:$B,'[2]产值及收款计划（2026）'!AH:AH)</f>
        <v>0</v>
      </c>
      <c r="AI254" s="256" cm="1">
        <f t="array" aca="1" ref="AI254" ca="1">_xlfn.XLOOKUP($A254&amp;$B254,'[2]产值及收款计划（2026）'!$A:$A&amp;'[2]产值及收款计划（2026）'!$B:$B,'[2]产值及收款计划（2026）'!AI:AI)</f>
        <v>0</v>
      </c>
      <c r="AJ254" s="256" cm="1">
        <f t="array" aca="1" ref="AJ254" ca="1">_xlfn.XLOOKUP($A254&amp;$B254,'[2]产值及收款计划（2026）'!$A:$A&amp;'[2]产值及收款计划（2026）'!$B:$B,'[2]产值及收款计划（2026）'!AJ:AJ)</f>
        <v>0</v>
      </c>
      <c r="AK254" s="256" cm="1">
        <f t="array" aca="1" ref="AK254" ca="1">_xlfn.XLOOKUP($A254&amp;$B254,'[2]产值及收款计划（2026）'!$A:$A&amp;'[2]产值及收款计划（2026）'!$B:$B,'[2]产值及收款计划（2026）'!AK:AK)</f>
        <v>0</v>
      </c>
      <c r="AL254" s="256" cm="1">
        <f t="array" aca="1" ref="AL254" ca="1">_xlfn.XLOOKUP($A254&amp;$B254,'[2]产值及收款计划（2026）'!$A:$A&amp;'[2]产值及收款计划（2026）'!$B:$B,'[2]产值及收款计划（2026）'!AL:AL)</f>
        <v>0</v>
      </c>
      <c r="AM254" s="263" t="e" cm="1">
        <f t="array" aca="1" ref="AM254" ca="1">_xlfn.LET(_xlpm.勾选月份状态数组,TRANSPOSE('PPT(12-15页）-TOP10'!$A$3:$A$14),_xlpm.选择数据区,IF('PPT(12-15页）-TOP10'!$E$3="收款",$BA254:$BL254,$AA254:$AL254),SUM(_xlfn._xlws.FILTER(_xlpm.选择数据区,_xlpm.勾选月份状态数组,"")))</f>
        <v>#NAME?</v>
      </c>
      <c r="AN254" s="256" t="e" cm="1">
        <f t="array" aca="1" ref="AN254" ca="1">_xlfn.LET(_xlpm.勾选月份状态数组,TRANSPOSE('PPT(12-15页）-TOP10'!$A$3:$A$14),_xlpm.选择数据区,IF('PPT(12-15页）-TOP10'!$E$3="收款",$DA254:$DL254,$CA254:$CL254),SUM(_xlfn._xlws.FILTER(_xlpm.选择数据区,_xlpm.勾选月份状态数组,"")))</f>
        <v>#NAME?</v>
      </c>
      <c r="AO254" s="256">
        <f ca="1">SUM(CA254:CC254)+SUM(AD254:AL254)</f>
        <v>0</v>
      </c>
      <c r="AP254" s="256"/>
      <c r="AQ254" s="256"/>
      <c r="AR254" s="256"/>
      <c r="AS254" s="256" cm="1">
        <f t="array" aca="1" ref="AS254" ca="1">_xlfn.XLOOKUP($A254&amp;$B254,'[2]产值及收款计划（2026）'!$A:$A&amp;'[2]产值及收款计划（2026）'!$B:$B,'[2]产值及收款计划（2026）'!AS:AS)</f>
        <v>0</v>
      </c>
      <c r="AT254" s="256" cm="1">
        <f t="array" aca="1" ref="AT254" ca="1">_xlfn.XLOOKUP($A254&amp;$B254,'[2]产值及收款计划（2026）'!$A:$A&amp;'[2]产值及收款计划（2026）'!$B:$B,'[2]产值及收款计划（2026）'!AT:AT)</f>
        <v>0</v>
      </c>
      <c r="AU254" s="256" cm="1">
        <f t="array" aca="1" ref="AU254" ca="1">_xlfn.XLOOKUP($A254&amp;$B254,'[2]产值及收款计划（2026）'!$A:$A&amp;'[2]产值及收款计划（2026）'!$B:$B,'[2]产值及收款计划（2026）'!AU:AU)</f>
        <v>0</v>
      </c>
      <c r="AV254" s="256" cm="1">
        <f t="array" aca="1" ref="AV254" ca="1">_xlfn.XLOOKUP($A254&amp;$B254,'[2]产值及收款计划（2026）'!$A:$A&amp;'[2]产值及收款计划（2026）'!$B:$B,'[2]产值及收款计划（2026）'!AV:AV)</f>
        <v>0</v>
      </c>
      <c r="AW254" s="256" cm="1">
        <f t="array" aca="1" ref="AW254" ca="1">_xlfn.XLOOKUP($A254&amp;$B254,'[2]产值及收款计划（2026）'!$A:$A&amp;'[2]产值及收款计划（2026）'!$B:$B,'[2]产值及收款计划（2026）'!AW:AW)</f>
        <v>31</v>
      </c>
      <c r="AX254" s="256" cm="1">
        <f t="array" aca="1" ref="AX254" ca="1">_xlfn.XLOOKUP($A254&amp;$B254,'[2]产值及收款计划（2026）'!$A:$A&amp;'[2]产值及收款计划（2026）'!$B:$B,'[2]产值及收款计划（2026）'!AX:AX)</f>
        <v>10.425235000000001</v>
      </c>
      <c r="AY254" s="256" cm="1">
        <f t="array" aca="1" ref="AY254" ca="1">_xlfn.XLOOKUP($A254&amp;$B254,'[2]产值及收款计划（2026）'!$A:$A&amp;'[2]产值及收款计划（2026）'!$B:$B,'[2]产值及收款计划（2026）'!AY:AY)</f>
        <v>0</v>
      </c>
      <c r="AZ254" s="256" cm="1">
        <f t="array" aca="1" ref="AZ254" ca="1">_xlfn.XLOOKUP($A254&amp;$B254,'[2]产值及收款计划（2026）'!$A:$A&amp;'[2]产值及收款计划（2026）'!$B:$B,'[2]产值及收款计划（2026）'!AZ:AZ)</f>
        <v>0</v>
      </c>
      <c r="BA254" s="256" cm="1">
        <f t="array" aca="1" ref="BA254" ca="1">_xlfn.XLOOKUP($A254&amp;$B254,'[2]产值及收款计划（2026）'!$A:$A&amp;'[2]产值及收款计划（2026）'!$B:$B,'[2]产值及收款计划（2026）'!BA:BA)</f>
        <v>0</v>
      </c>
      <c r="BB254" s="256" cm="1">
        <f t="array" aca="1" ref="BB254" ca="1">_xlfn.XLOOKUP($A254&amp;$B254,'[2]产值及收款计划（2026）'!$A:$A&amp;'[2]产值及收款计划（2026）'!$B:$B,'[2]产值及收款计划（2026）'!BB:BB)</f>
        <v>0</v>
      </c>
      <c r="BC254" s="256" cm="1">
        <f t="array" aca="1" ref="BC254" ca="1">_xlfn.XLOOKUP($A254&amp;$B254,'[2]产值及收款计划（2026）'!$A:$A&amp;'[2]产值及收款计划（2026）'!$B:$B,'[2]产值及收款计划（2026）'!BC:BC)</f>
        <v>0</v>
      </c>
      <c r="BD254" s="256" cm="1">
        <f t="array" aca="1" ref="BD254" ca="1">_xlfn.XLOOKUP($A254&amp;$B254,'[2]产值及收款计划（2026）'!$A:$A&amp;'[2]产值及收款计划（2026）'!$B:$B,'[2]产值及收款计划（2026）'!BD:BD)</f>
        <v>0</v>
      </c>
      <c r="BE254" s="256" cm="1">
        <f t="array" aca="1" ref="BE254" ca="1">_xlfn.XLOOKUP($A254&amp;$B254,'[2]产值及收款计划（2026）'!$A:$A&amp;'[2]产值及收款计划（2026）'!$B:$B,'[2]产值及收款计划（2026）'!BE:BE)</f>
        <v>0</v>
      </c>
      <c r="BF254" s="256" cm="1">
        <f t="array" aca="1" ref="BF254" ca="1">_xlfn.XLOOKUP($A254&amp;$B254,'[2]产值及收款计划（2026）'!$A:$A&amp;'[2]产值及收款计划（2026）'!$B:$B,'[2]产值及收款计划（2026）'!BF:BF)</f>
        <v>0</v>
      </c>
      <c r="BG254" s="256" cm="1">
        <f t="array" aca="1" ref="BG254" ca="1">_xlfn.XLOOKUP($A254&amp;$B254,'[2]产值及收款计划（2026）'!$A:$A&amp;'[2]产值及收款计划（2026）'!$B:$B,'[2]产值及收款计划（2026）'!BG:BG)</f>
        <v>0</v>
      </c>
      <c r="BH254" s="256" cm="1">
        <f t="array" aca="1" ref="BH254" ca="1">_xlfn.XLOOKUP($A254&amp;$B254,'[2]产值及收款计划（2026）'!$A:$A&amp;'[2]产值及收款计划（2026）'!$B:$B,'[2]产值及收款计划（2026）'!BH:BH)</f>
        <v>0</v>
      </c>
      <c r="BI254" s="256" cm="1">
        <f t="array" aca="1" ref="BI254" ca="1">_xlfn.XLOOKUP($A254&amp;$B254,'[2]产值及收款计划（2026）'!$A:$A&amp;'[2]产值及收款计划（2026）'!$B:$B,'[2]产值及收款计划（2026）'!BI:BI)</f>
        <v>0</v>
      </c>
      <c r="BJ254" s="256" cm="1">
        <f t="array" aca="1" ref="BJ254" ca="1">_xlfn.XLOOKUP($A254&amp;$B254,'[2]产值及收款计划（2026）'!$A:$A&amp;'[2]产值及收款计划（2026）'!$B:$B,'[2]产值及收款计划（2026）'!BJ:BJ)</f>
        <v>0</v>
      </c>
      <c r="BK254" s="256" cm="1">
        <f t="array" aca="1" ref="BK254" ca="1">_xlfn.XLOOKUP($A254&amp;$B254,'[2]产值及收款计划（2026）'!$A:$A&amp;'[2]产值及收款计划（2026）'!$B:$B,'[2]产值及收款计划（2026）'!BK:BK)</f>
        <v>0</v>
      </c>
      <c r="BL254" s="256" cm="1">
        <f t="array" aca="1" ref="BL254" ca="1">_xlfn.XLOOKUP($A254&amp;$B254,'[2]产值及收款计划（2026）'!$A:$A&amp;'[2]产值及收款计划（2026）'!$B:$B,'[2]产值及收款计划（2026）'!BL:BL)</f>
        <v>0</v>
      </c>
      <c r="BM254" s="256"/>
      <c r="BN254" s="256"/>
      <c r="BO254" s="256"/>
      <c r="BP254" s="256"/>
      <c r="BQ254" s="255" t="str" cm="1">
        <f t="array" aca="1" ref="BQ254" ca="1">_xlfn.XLOOKUP($A254&amp;$B254,'[2]产值及收款计划（2026）'!$A:$A&amp;'[2]产值及收款计划（2026）'!$B:$B,'[2]产值及收款计划（2026）'!BQ:BQ)</f>
        <v>中铁一局集团第二工程有限公司</v>
      </c>
      <c r="BR254" s="256" cm="1">
        <f t="array" aca="1" ref="BR254" ca="1">_xlfn.XLOOKUP($A254&amp;$B254,'[2]产值及收款计划（2026）'!$A:$A&amp;'[2]产值及收款计划（2026）'!$B:$B,'[2]产值及收款计划（2026）'!BR:BR)</f>
        <v>0</v>
      </c>
      <c r="CA254" s="256" cm="1">
        <f t="array" aca="1" ref="CA254" ca="1">_xlfn.XLOOKUP($A254&amp;$B254,'[2]产值及收款计划（2026）'!$A:$A&amp;'[2]产值及收款计划（2026）'!$B:$B,'[2]产值及收款计划（2026）'!CA:CA)</f>
        <v>0</v>
      </c>
      <c r="CB254" s="256" cm="1">
        <f t="array" aca="1" ref="CB254" ca="1">_xlfn.XLOOKUP($A254&amp;$B254,'[2]产值及收款计划（2026）'!$A:$A&amp;'[2]产值及收款计划（2026）'!$B:$B,'[2]产值及收款计划（2026）'!CB:CB)</f>
        <v>0</v>
      </c>
      <c r="CC254" s="256" cm="1">
        <f t="array" aca="1" ref="CC254" ca="1">_xlfn.XLOOKUP($A254&amp;$B254,'[2]产值及收款计划（2026）'!$A:$A&amp;'[2]产值及收款计划（2026）'!$B:$B,'[2]产值及收款计划（2026）'!CC:CC)</f>
        <v>0</v>
      </c>
      <c r="CD254" s="256" cm="1">
        <f t="array" aca="1" ref="CD254" ca="1">_xlfn.XLOOKUP($A254&amp;$B254,'[2]产值及收款计划（2026）'!$A:$A&amp;'[2]产值及收款计划（2026）'!$B:$B,'[2]产值及收款计划（2026）'!CD:CD)</f>
        <v>0</v>
      </c>
      <c r="CE254" s="256" cm="1">
        <f t="array" aca="1" ref="CE254" ca="1">_xlfn.XLOOKUP($A254&amp;$B254,'[2]产值及收款计划（2026）'!$A:$A&amp;'[2]产值及收款计划（2026）'!$B:$B,'[2]产值及收款计划（2026）'!CE:CE)</f>
        <v>0</v>
      </c>
      <c r="CF254" s="256" cm="1">
        <f t="array" aca="1" ref="CF254" ca="1">_xlfn.XLOOKUP($A254&amp;$B254,'[2]产值及收款计划（2026）'!$A:$A&amp;'[2]产值及收款计划（2026）'!$B:$B,'[2]产值及收款计划（2026）'!CF:CF)</f>
        <v>0</v>
      </c>
      <c r="CG254" s="256" cm="1">
        <f t="array" aca="1" ref="CG254" ca="1">_xlfn.XLOOKUP($A254&amp;$B254,'[2]产值及收款计划（2026）'!$A:$A&amp;'[2]产值及收款计划（2026）'!$B:$B,'[2]产值及收款计划（2026）'!CG:CG)</f>
        <v>0</v>
      </c>
      <c r="CH254" s="256" cm="1">
        <f t="array" aca="1" ref="CH254" ca="1">_xlfn.XLOOKUP($A254&amp;$B254,'[2]产值及收款计划（2026）'!$A:$A&amp;'[2]产值及收款计划（2026）'!$B:$B,'[2]产值及收款计划（2026）'!CH:CH)</f>
        <v>0</v>
      </c>
      <c r="CI254" s="256" cm="1">
        <f t="array" aca="1" ref="CI254" ca="1">_xlfn.XLOOKUP($A254&amp;$B254,'[2]产值及收款计划（2026）'!$A:$A&amp;'[2]产值及收款计划（2026）'!$B:$B,'[2]产值及收款计划（2026）'!CI:CI)</f>
        <v>0</v>
      </c>
      <c r="CJ254" s="256" cm="1">
        <f t="array" aca="1" ref="CJ254" ca="1">_xlfn.XLOOKUP($A254&amp;$B254,'[2]产值及收款计划（2026）'!$A:$A&amp;'[2]产值及收款计划（2026）'!$B:$B,'[2]产值及收款计划（2026）'!CJ:CJ)</f>
        <v>0</v>
      </c>
      <c r="CK254" s="256" cm="1">
        <f t="array" aca="1" ref="CK254" ca="1">_xlfn.XLOOKUP($A254&amp;$B254,'[2]产值及收款计划（2026）'!$A:$A&amp;'[2]产值及收款计划（2026）'!$B:$B,'[2]产值及收款计划（2026）'!CK:CK)</f>
        <v>0</v>
      </c>
      <c r="CL254" s="256" cm="1">
        <f t="array" aca="1" ref="CL254" ca="1">_xlfn.XLOOKUP($A254&amp;$B254,'[2]产值及收款计划（2026）'!$A:$A&amp;'[2]产值及收款计划（2026）'!$B:$B,'[2]产值及收款计划（2026）'!CL:CL)</f>
        <v>0</v>
      </c>
      <c r="DA254" s="256" cm="1">
        <f t="array" aca="1" ref="DA254" ca="1">_xlfn.XLOOKUP($A254&amp;$B254,'[2]产值及收款计划（2026）'!$A:$A&amp;'[2]产值及收款计划（2026）'!$B:$B,'[2]产值及收款计划（2026）'!DA:DA)</f>
        <v>0</v>
      </c>
      <c r="DB254" s="256" cm="1">
        <f t="array" aca="1" ref="DB254" ca="1">_xlfn.XLOOKUP($A254&amp;$B254,'[2]产值及收款计划（2026）'!$A:$A&amp;'[2]产值及收款计划（2026）'!$B:$B,'[2]产值及收款计划（2026）'!DB:DB)</f>
        <v>10.425235000000001</v>
      </c>
      <c r="DC254" s="256" cm="1">
        <f t="array" aca="1" ref="DC254" ca="1">_xlfn.XLOOKUP($A254&amp;$B254,'[2]产值及收款计划（2026）'!$A:$A&amp;'[2]产值及收款计划（2026）'!$B:$B,'[2]产值及收款计划（2026）'!DC:DC)</f>
        <v>0</v>
      </c>
      <c r="DD254" s="256" cm="1">
        <f t="array" aca="1" ref="DD254" ca="1">_xlfn.XLOOKUP($A254&amp;$B254,'[2]产值及收款计划（2026）'!$A:$A&amp;'[2]产值及收款计划（2026）'!$B:$B,'[2]产值及收款计划（2026）'!DD:DD)</f>
        <v>0</v>
      </c>
      <c r="DE254" s="256" cm="1">
        <f t="array" aca="1" ref="DE254" ca="1">_xlfn.XLOOKUP($A254&amp;$B254,'[2]产值及收款计划（2026）'!$A:$A&amp;'[2]产值及收款计划（2026）'!$B:$B,'[2]产值及收款计划（2026）'!DE:DE)</f>
        <v>0</v>
      </c>
      <c r="DF254" s="256" cm="1">
        <f t="array" aca="1" ref="DF254" ca="1">_xlfn.XLOOKUP($A254&amp;$B254,'[2]产值及收款计划（2026）'!$A:$A&amp;'[2]产值及收款计划（2026）'!$B:$B,'[2]产值及收款计划（2026）'!DF:DF)</f>
        <v>0</v>
      </c>
      <c r="DG254" s="256" cm="1">
        <f t="array" aca="1" ref="DG254" ca="1">_xlfn.XLOOKUP($A254&amp;$B254,'[2]产值及收款计划（2026）'!$A:$A&amp;'[2]产值及收款计划（2026）'!$B:$B,'[2]产值及收款计划（2026）'!DG:DG)</f>
        <v>0</v>
      </c>
      <c r="DH254" s="256" cm="1">
        <f t="array" aca="1" ref="DH254" ca="1">_xlfn.XLOOKUP($A254&amp;$B254,'[2]产值及收款计划（2026）'!$A:$A&amp;'[2]产值及收款计划（2026）'!$B:$B,'[2]产值及收款计划（2026）'!DH:DH)</f>
        <v>0</v>
      </c>
      <c r="DI254" s="256" cm="1">
        <f t="array" aca="1" ref="DI254" ca="1">_xlfn.XLOOKUP($A254&amp;$B254,'[2]产值及收款计划（2026）'!$A:$A&amp;'[2]产值及收款计划（2026）'!$B:$B,'[2]产值及收款计划（2026）'!DI:DI)</f>
        <v>0</v>
      </c>
      <c r="DJ254" s="256" cm="1">
        <f t="array" aca="1" ref="DJ254" ca="1">_xlfn.XLOOKUP($A254&amp;$B254,'[2]产值及收款计划（2026）'!$A:$A&amp;'[2]产值及收款计划（2026）'!$B:$B,'[2]产值及收款计划（2026）'!DJ:DJ)</f>
        <v>0</v>
      </c>
      <c r="DK254" s="256" cm="1">
        <f t="array" aca="1" ref="DK254" ca="1">_xlfn.XLOOKUP($A254&amp;$B254,'[2]产值及收款计划（2026）'!$A:$A&amp;'[2]产值及收款计划（2026）'!$B:$B,'[2]产值及收款计划（2026）'!DK:DK)</f>
        <v>0</v>
      </c>
      <c r="DL254" s="256" cm="1">
        <f t="array" aca="1" ref="DL254" ca="1">_xlfn.XLOOKUP($A254&amp;$B254,'[2]产值及收款计划（2026）'!$A:$A&amp;'[2]产值及收款计划（2026）'!$B:$B,'[2]产值及收款计划（2026）'!DL:DL)</f>
        <v>0</v>
      </c>
      <c r="DM254" s="264"/>
      <c r="DN254" s="250"/>
    </row>
    <row r="255" spans="1:118" ht="20.25" x14ac:dyDescent="0.15">
      <c r="A255" s="254">
        <f t="shared" ca="1" si="16"/>
        <v>74</v>
      </c>
      <c r="B255" s="254" t="s">
        <v>26</v>
      </c>
      <c r="C255" s="255" t="str" cm="1">
        <f t="array" aca="1" ref="C255" ca="1">_xlfn.XLOOKUP($A255&amp;$B255,'[2]产值及收款计划（2026）'!$A:$A&amp;'[2]产值及收款计划（2026）'!$B:$B,'[2]产值及收款计划（2026）'!C:C)</f>
        <v>ZHT2023021300015</v>
      </c>
      <c r="D255" s="255" t="str" cm="1">
        <f t="array" aca="1" ref="D255" ca="1">_xlfn.XLOOKUP($A255&amp;$B255,'[2]产值及收款计划（2026）'!$A:$A&amp;'[2]产值及收款计划（2026）'!$B:$B,'[2]产值及收款计划（2026）'!D:D)</f>
        <v>嘉兴市区分质供水工程—现状供水管网改造提升项目管道硬件监测及运维监控管理提升改造项目（漏损控制专项）</v>
      </c>
      <c r="E255" s="256" cm="1">
        <f t="array" aca="1" ref="E255" ca="1">_xlfn.XLOOKUP($A255&amp;$B255,'[2]产值及收款计划（2026）'!$A:$A&amp;'[2]产值及收款计划（2026）'!$B:$B,'[2]产值及收款计划（2026）'!E:E)</f>
        <v>322.5</v>
      </c>
      <c r="F255" s="256" cm="1">
        <f t="array" aca="1" ref="F255" ca="1">_xlfn.XLOOKUP($A255&amp;$B255,'[2]产值及收款计划（2026）'!$A:$A&amp;'[2]产值及收款计划（2026）'!$B:$B,'[2]产值及收款计划（2026）'!F:F)</f>
        <v>322.5</v>
      </c>
      <c r="G255" s="256" cm="1">
        <f t="array" aca="1" ref="G255" ca="1">_xlfn.XLOOKUP($A255&amp;$B255,'[2]产值及收款计划（2026）'!$A:$A&amp;'[2]产值及收款计划（2026）'!$B:$B,'[2]产值及收款计划（2026）'!G:G)</f>
        <v>24.842099999999999</v>
      </c>
      <c r="H255" s="256" cm="1">
        <f t="array" aca="1" ref="H255" ca="1">_xlfn.XLOOKUP($A255&amp;$B255,'[2]产值及收款计划（2026）'!$A:$A&amp;'[2]产值及收款计划（2026）'!$B:$B,'[2]产值及收款计划（2026）'!H:H)</f>
        <v>24.842099999999999</v>
      </c>
      <c r="I255" s="257" cm="1">
        <f t="array" aca="1" ref="I255" ca="1">_xlfn.XLOOKUP($A255&amp;$B255,'[2]产值及收款计划（2026）'!$A:$A&amp;'[2]产值及收款计划（2026）'!$B:$B,'[2]产值及收款计划（2026）'!I:I)</f>
        <v>7.7029767441860506E-2</v>
      </c>
      <c r="J255" s="258" cm="1">
        <f t="array" aca="1" ref="J255" ca="1">_xlfn.XLOOKUP($A255&amp;$B255,'[2]产值及收款计划（2026）'!$A:$A&amp;'[2]产值及收款计划（2026）'!$B:$B,'[2]产值及收款计划（2026）'!J:J)</f>
        <v>0.13</v>
      </c>
      <c r="K255" s="256" cm="1">
        <f t="array" aca="1" ref="K255" ca="1">_xlfn.XLOOKUP($A255&amp;$B255,'[2]产值及收款计划（2026）'!$A:$A&amp;'[2]产值及收款计划（2026）'!$B:$B,'[2]产值及收款计划（2026）'!K:K)</f>
        <v>0</v>
      </c>
      <c r="L255" s="256" cm="1">
        <f t="array" aca="1" ref="L255" ca="1">_xlfn.XLOOKUP($A255&amp;$B255,'[2]产值及收款计划（2026）'!$A:$A&amp;'[2]产值及收款计划（2026）'!$B:$B,'[2]产值及收款计划（2026）'!L:L)</f>
        <v>0</v>
      </c>
      <c r="M255" s="256" t="str" cm="1">
        <f t="array" aca="1" ref="M255" ca="1">_xlfn.XLOOKUP($A255&amp;$B255,'[2]产值及收款计划（2026）'!$A:$A&amp;'[2]产值及收款计划（2026）'!$B:$B,'[2]产值及收款计划（2026）'!M:M)</f>
        <v>主导</v>
      </c>
      <c r="N255" s="256" t="str" cm="1">
        <f t="array" aca="1" ref="N255" ca="1">_xlfn.XLOOKUP($A255&amp;$B255,'[2]产值及收款计划（2026）'!$A:$A&amp;'[2]产值及收款计划（2026）'!$B:$B,'[2]产值及收款计划（2026）'!N:N)</f>
        <v>董力健团队</v>
      </c>
      <c r="O255" s="256" t="str" cm="1">
        <f t="array" aca="1" ref="O255" ca="1">_xlfn.XLOOKUP($A255&amp;$B255,'[2]产值及收款计划（2026）'!$A:$A&amp;'[2]产值及收款计划（2026）'!$B:$B,'[2]产值及收款计划（2026）'!O:O)</f>
        <v>杨舒文</v>
      </c>
      <c r="P255" s="255" t="str" cm="1">
        <f t="array" aca="1" ref="P255" ca="1">_xlfn.XLOOKUP($A255&amp;$B255,'[2]产值及收款计划（2026）'!$A:$A&amp;'[2]产值及收款计划（2026）'!$B:$B,'[2]产值及收款计划（2026）'!P:P)</f>
        <v>25已完结</v>
      </c>
      <c r="Q255" s="256" cm="1">
        <f t="array" aca="1" ref="Q255" ca="1">_xlfn.XLOOKUP($A255&amp;$B255,'[2]产值及收款计划（2026）'!$A:$A&amp;'[2]产值及收款计划（2026）'!$B:$B,'[2]产值及收款计划（2026）'!Q:Q)</f>
        <v>0</v>
      </c>
      <c r="R255" s="256" cm="1">
        <f t="array" aca="1" ref="R255" ca="1">_xlfn.XLOOKUP($A255&amp;$B255,'[2]产值及收款计划（2026）'!$A:$A&amp;'[2]产值及收款计划（2026）'!$B:$B,'[2]产值及收款计划（2026）'!R:R)</f>
        <v>0</v>
      </c>
      <c r="S255" s="256" cm="1">
        <f t="array" aca="1" ref="S255" ca="1">_xlfn.XLOOKUP($A255&amp;$B255,'[2]产值及收款计划（2026）'!$A:$A&amp;'[2]产值及收款计划（2026）'!$B:$B,'[2]产值及收款计划（2026）'!S:S)</f>
        <v>0</v>
      </c>
      <c r="T255" s="256" cm="1">
        <f t="array" aca="1" ref="T255" ca="1">_xlfn.XLOOKUP($A255&amp;$B255,'[2]产值及收款计划（2026）'!$A:$A&amp;'[2]产值及收款计划（2026）'!$B:$B,'[2]产值及收款计划（2026）'!T:T)</f>
        <v>322.5</v>
      </c>
      <c r="U255" s="256" cm="1">
        <f t="array" aca="1" ref="U255" ca="1">_xlfn.XLOOKUP($A255&amp;$B255,'[2]产值及收款计划（2026）'!$A:$A&amp;'[2]产值及收款计划（2026）'!$B:$B,'[2]产值及收款计划（2026）'!U:U)</f>
        <v>0</v>
      </c>
      <c r="V255" s="256" cm="1">
        <f t="array" aca="1" ref="V255" ca="1">_xlfn.XLOOKUP($A255&amp;$B255,'[2]产值及收款计划（2026）'!$A:$A&amp;'[2]产值及收款计划（2026）'!$B:$B,'[2]产值及收款计划（2026）'!V:V)</f>
        <v>0</v>
      </c>
      <c r="W255" s="256" cm="1">
        <f t="array" aca="1" ref="W255" ca="1">_xlfn.XLOOKUP($A255&amp;$B255,'[2]产值及收款计划（2026）'!$A:$A&amp;'[2]产值及收款计划（2026）'!$B:$B,'[2]产值及收款计划（2026）'!W:W)</f>
        <v>0</v>
      </c>
      <c r="X255" s="256" cm="1">
        <f t="array" aca="1" ref="X255" ca="1">_xlfn.XLOOKUP($A255&amp;$B255,'[2]产值及收款计划（2026）'!$A:$A&amp;'[2]产值及收款计划（2026）'!$B:$B,'[2]产值及收款计划（2026）'!X:X)</f>
        <v>0</v>
      </c>
      <c r="Y255" s="256" cm="1">
        <f t="array" aca="1" ref="Y255" ca="1">_xlfn.XLOOKUP($A255&amp;$B255,'[2]产值及收款计划（2026）'!$A:$A&amp;'[2]产值及收款计划（2026）'!$B:$B,'[2]产值及收款计划（2026）'!Y:Y)</f>
        <v>0</v>
      </c>
      <c r="Z255" s="256" cm="1">
        <f t="array" aca="1" ref="Z255" ca="1">_xlfn.XLOOKUP($A255&amp;$B255,'[2]产值及收款计划（2026）'!$A:$A&amp;'[2]产值及收款计划（2026）'!$B:$B,'[2]产值及收款计划（2026）'!Z:Z)</f>
        <v>0</v>
      </c>
      <c r="AA255" s="256" cm="1">
        <f t="array" aca="1" ref="AA255" ca="1">_xlfn.XLOOKUP($A255&amp;$B255,'[2]产值及收款计划（2026）'!$A:$A&amp;'[2]产值及收款计划（2026）'!$B:$B,'[2]产值及收款计划（2026）'!AA:AA)</f>
        <v>0</v>
      </c>
      <c r="AB255" s="256" cm="1">
        <f t="array" aca="1" ref="AB255" ca="1">_xlfn.XLOOKUP($A255&amp;$B255,'[2]产值及收款计划（2026）'!$A:$A&amp;'[2]产值及收款计划（2026）'!$B:$B,'[2]产值及收款计划（2026）'!AB:AB)</f>
        <v>0</v>
      </c>
      <c r="AC255" s="256" cm="1">
        <f t="array" aca="1" ref="AC255" ca="1">_xlfn.XLOOKUP($A255&amp;$B255,'[2]产值及收款计划（2026）'!$A:$A&amp;'[2]产值及收款计划（2026）'!$B:$B,'[2]产值及收款计划（2026）'!AC:AC)</f>
        <v>0</v>
      </c>
      <c r="AD255" s="256" cm="1">
        <f t="array" aca="1" ref="AD255" ca="1">_xlfn.XLOOKUP($A255&amp;$B255,'[2]产值及收款计划（2026）'!$A:$A&amp;'[2]产值及收款计划（2026）'!$B:$B,'[2]产值及收款计划（2026）'!AD:AD)</f>
        <v>0</v>
      </c>
      <c r="AE255" s="256" cm="1">
        <f t="array" aca="1" ref="AE255" ca="1">_xlfn.XLOOKUP($A255&amp;$B255,'[2]产值及收款计划（2026）'!$A:$A&amp;'[2]产值及收款计划（2026）'!$B:$B,'[2]产值及收款计划（2026）'!AE:AE)</f>
        <v>0</v>
      </c>
      <c r="AF255" s="256" cm="1">
        <f t="array" aca="1" ref="AF255" ca="1">_xlfn.XLOOKUP($A255&amp;$B255,'[2]产值及收款计划（2026）'!$A:$A&amp;'[2]产值及收款计划（2026）'!$B:$B,'[2]产值及收款计划（2026）'!AF:AF)</f>
        <v>0</v>
      </c>
      <c r="AG255" s="256" cm="1">
        <f t="array" aca="1" ref="AG255" ca="1">_xlfn.XLOOKUP($A255&amp;$B255,'[2]产值及收款计划（2026）'!$A:$A&amp;'[2]产值及收款计划（2026）'!$B:$B,'[2]产值及收款计划（2026）'!AG:AG)</f>
        <v>0</v>
      </c>
      <c r="AH255" s="256" cm="1">
        <f t="array" aca="1" ref="AH255" ca="1">_xlfn.XLOOKUP($A255&amp;$B255,'[2]产值及收款计划（2026）'!$A:$A&amp;'[2]产值及收款计划（2026）'!$B:$B,'[2]产值及收款计划（2026）'!AH:AH)</f>
        <v>0</v>
      </c>
      <c r="AI255" s="256" cm="1">
        <f t="array" aca="1" ref="AI255" ca="1">_xlfn.XLOOKUP($A255&amp;$B255,'[2]产值及收款计划（2026）'!$A:$A&amp;'[2]产值及收款计划（2026）'!$B:$B,'[2]产值及收款计划（2026）'!AI:AI)</f>
        <v>0</v>
      </c>
      <c r="AJ255" s="256" cm="1">
        <f t="array" aca="1" ref="AJ255" ca="1">_xlfn.XLOOKUP($A255&amp;$B255,'[2]产值及收款计划（2026）'!$A:$A&amp;'[2]产值及收款计划（2026）'!$B:$B,'[2]产值及收款计划（2026）'!AJ:AJ)</f>
        <v>0</v>
      </c>
      <c r="AK255" s="256" cm="1">
        <f t="array" aca="1" ref="AK255" ca="1">_xlfn.XLOOKUP($A255&amp;$B255,'[2]产值及收款计划（2026）'!$A:$A&amp;'[2]产值及收款计划（2026）'!$B:$B,'[2]产值及收款计划（2026）'!AK:AK)</f>
        <v>0</v>
      </c>
      <c r="AL255" s="256" cm="1">
        <f t="array" aca="1" ref="AL255" ca="1">_xlfn.XLOOKUP($A255&amp;$B255,'[2]产值及收款计划（2026）'!$A:$A&amp;'[2]产值及收款计划（2026）'!$B:$B,'[2]产值及收款计划（2026）'!AL:AL)</f>
        <v>0</v>
      </c>
      <c r="AM255" s="263" t="e" cm="1">
        <f t="array" aca="1" ref="AM255" ca="1">_xlfn.LET(_xlpm.勾选月份状态数组,TRANSPOSE('PPT(12-15页）-TOP10'!$A$3:$A$14),_xlpm.选择数据区,IF('PPT(12-15页）-TOP10'!$E$3="收款",$BA255:$BL255,$AA255:$AL255),SUM(_xlfn._xlws.FILTER(_xlpm.选择数据区,_xlpm.勾选月份状态数组,"")))</f>
        <v>#NAME?</v>
      </c>
      <c r="AN255" s="256" t="e" cm="1">
        <f t="array" aca="1" ref="AN255" ca="1">_xlfn.LET(_xlpm.勾选月份状态数组,TRANSPOSE('PPT(12-15页）-TOP10'!$A$3:$A$14),_xlpm.选择数据区,IF('PPT(12-15页）-TOP10'!$E$3="收款",$DA255:$DL255,$CA255:$CL255),SUM(_xlfn._xlws.FILTER(_xlpm.选择数据区,_xlpm.勾选月份状态数组,"")))</f>
        <v>#NAME?</v>
      </c>
      <c r="AO255" s="256">
        <f ca="1">SUM(CA255:CC255)+SUM(AD255:AL255)</f>
        <v>0</v>
      </c>
      <c r="AP255" s="256"/>
      <c r="AQ255" s="256"/>
      <c r="AR255" s="256"/>
      <c r="AS255" s="256" cm="1">
        <f t="array" aca="1" ref="AS255" ca="1">_xlfn.XLOOKUP($A255&amp;$B255,'[2]产值及收款计划（2026）'!$A:$A&amp;'[2]产值及收款计划（2026）'!$B:$B,'[2]产值及收款计划（2026）'!AS:AS)</f>
        <v>0</v>
      </c>
      <c r="AT255" s="256" cm="1">
        <f t="array" aca="1" ref="AT255" ca="1">_xlfn.XLOOKUP($A255&amp;$B255,'[2]产值及收款计划（2026）'!$A:$A&amp;'[2]产值及收款计划（2026）'!$B:$B,'[2]产值及收款计划（2026）'!AT:AT)</f>
        <v>0</v>
      </c>
      <c r="AU255" s="256" cm="1">
        <f t="array" aca="1" ref="AU255" ca="1">_xlfn.XLOOKUP($A255&amp;$B255,'[2]产值及收款计划（2026）'!$A:$A&amp;'[2]产值及收款计划（2026）'!$B:$B,'[2]产值及收款计划（2026）'!AU:AU)</f>
        <v>0</v>
      </c>
      <c r="AV255" s="256" cm="1">
        <f t="array" aca="1" ref="AV255" ca="1">_xlfn.XLOOKUP($A255&amp;$B255,'[2]产值及收款计划（2026）'!$A:$A&amp;'[2]产值及收款计划（2026）'!$B:$B,'[2]产值及收款计划（2026）'!AV:AV)</f>
        <v>0</v>
      </c>
      <c r="AW255" s="256" cm="1">
        <f t="array" aca="1" ref="AW255" ca="1">_xlfn.XLOOKUP($A255&amp;$B255,'[2]产值及收款计划（2026）'!$A:$A&amp;'[2]产值及收款计划（2026）'!$B:$B,'[2]产值及收款计划（2026）'!AW:AW)</f>
        <v>281.14999999999998</v>
      </c>
      <c r="AX255" s="256" cm="1">
        <f t="array" aca="1" ref="AX255" ca="1">_xlfn.XLOOKUP($A255&amp;$B255,'[2]产值及收款计划（2026）'!$A:$A&amp;'[2]产值及收款计划（2026）'!$B:$B,'[2]产值及收款计划（2026）'!AX:AX)</f>
        <v>0</v>
      </c>
      <c r="AY255" s="256" cm="1">
        <f t="array" aca="1" ref="AY255" ca="1">_xlfn.XLOOKUP($A255&amp;$B255,'[2]产值及收款计划（2026）'!$A:$A&amp;'[2]产值及收款计划（2026）'!$B:$B,'[2]产值及收款计划（2026）'!AY:AY)</f>
        <v>41.35</v>
      </c>
      <c r="AZ255" s="256" cm="1">
        <f t="array" aca="1" ref="AZ255" ca="1">_xlfn.XLOOKUP($A255&amp;$B255,'[2]产值及收款计划（2026）'!$A:$A&amp;'[2]产值及收款计划（2026）'!$B:$B,'[2]产值及收款计划（2026）'!AZ:AZ)</f>
        <v>41.35</v>
      </c>
      <c r="BA255" s="256" cm="1">
        <f t="array" aca="1" ref="BA255" ca="1">_xlfn.XLOOKUP($A255&amp;$B255,'[2]产值及收款计划（2026）'!$A:$A&amp;'[2]产值及收款计划（2026）'!$B:$B,'[2]产值及收款计划（2026）'!BA:BA)</f>
        <v>0</v>
      </c>
      <c r="BB255" s="256" cm="1">
        <f t="array" aca="1" ref="BB255" ca="1">_xlfn.XLOOKUP($A255&amp;$B255,'[2]产值及收款计划（2026）'!$A:$A&amp;'[2]产值及收款计划（2026）'!$B:$B,'[2]产值及收款计划（2026）'!BB:BB)</f>
        <v>0</v>
      </c>
      <c r="BC255" s="256" cm="1">
        <f t="array" aca="1" ref="BC255" ca="1">_xlfn.XLOOKUP($A255&amp;$B255,'[2]产值及收款计划（2026）'!$A:$A&amp;'[2]产值及收款计划（2026）'!$B:$B,'[2]产值及收款计划（2026）'!BC:BC)</f>
        <v>41.35</v>
      </c>
      <c r="BD255" s="256" cm="1">
        <f t="array" aca="1" ref="BD255" ca="1">_xlfn.XLOOKUP($A255&amp;$B255,'[2]产值及收款计划（2026）'!$A:$A&amp;'[2]产值及收款计划（2026）'!$B:$B,'[2]产值及收款计划（2026）'!BD:BD)</f>
        <v>0</v>
      </c>
      <c r="BE255" s="256" cm="1">
        <f t="array" aca="1" ref="BE255" ca="1">_xlfn.XLOOKUP($A255&amp;$B255,'[2]产值及收款计划（2026）'!$A:$A&amp;'[2]产值及收款计划（2026）'!$B:$B,'[2]产值及收款计划（2026）'!BE:BE)</f>
        <v>0</v>
      </c>
      <c r="BF255" s="256" cm="1">
        <f t="array" aca="1" ref="BF255" ca="1">_xlfn.XLOOKUP($A255&amp;$B255,'[2]产值及收款计划（2026）'!$A:$A&amp;'[2]产值及收款计划（2026）'!$B:$B,'[2]产值及收款计划（2026）'!BF:BF)</f>
        <v>0</v>
      </c>
      <c r="BG255" s="256" cm="1">
        <f t="array" aca="1" ref="BG255" ca="1">_xlfn.XLOOKUP($A255&amp;$B255,'[2]产值及收款计划（2026）'!$A:$A&amp;'[2]产值及收款计划（2026）'!$B:$B,'[2]产值及收款计划（2026）'!BG:BG)</f>
        <v>0</v>
      </c>
      <c r="BH255" s="256" cm="1">
        <f t="array" aca="1" ref="BH255" ca="1">_xlfn.XLOOKUP($A255&amp;$B255,'[2]产值及收款计划（2026）'!$A:$A&amp;'[2]产值及收款计划（2026）'!$B:$B,'[2]产值及收款计划（2026）'!BH:BH)</f>
        <v>0</v>
      </c>
      <c r="BI255" s="256" cm="1">
        <f t="array" aca="1" ref="BI255" ca="1">_xlfn.XLOOKUP($A255&amp;$B255,'[2]产值及收款计划（2026）'!$A:$A&amp;'[2]产值及收款计划（2026）'!$B:$B,'[2]产值及收款计划（2026）'!BI:BI)</f>
        <v>0</v>
      </c>
      <c r="BJ255" s="256" cm="1">
        <f t="array" aca="1" ref="BJ255" ca="1">_xlfn.XLOOKUP($A255&amp;$B255,'[2]产值及收款计划（2026）'!$A:$A&amp;'[2]产值及收款计划（2026）'!$B:$B,'[2]产值及收款计划（2026）'!BJ:BJ)</f>
        <v>0</v>
      </c>
      <c r="BK255" s="256" cm="1">
        <f t="array" aca="1" ref="BK255" ca="1">_xlfn.XLOOKUP($A255&amp;$B255,'[2]产值及收款计划（2026）'!$A:$A&amp;'[2]产值及收款计划（2026）'!$B:$B,'[2]产值及收款计划（2026）'!BK:BK)</f>
        <v>0</v>
      </c>
      <c r="BL255" s="256" cm="1">
        <f t="array" aca="1" ref="BL255" ca="1">_xlfn.XLOOKUP($A255&amp;$B255,'[2]产值及收款计划（2026）'!$A:$A&amp;'[2]产值及收款计划（2026）'!$B:$B,'[2]产值及收款计划（2026）'!BL:BL)</f>
        <v>0</v>
      </c>
      <c r="BM255" s="256"/>
      <c r="BN255" s="256"/>
      <c r="BO255" s="256"/>
      <c r="BP255" s="256"/>
      <c r="BQ255" s="255" t="str" cm="1">
        <f t="array" aca="1" ref="BQ255" ca="1">_xlfn.XLOOKUP($A255&amp;$B255,'[2]产值及收款计划（2026）'!$A:$A&amp;'[2]产值及收款计划（2026）'!$B:$B,'[2]产值及收款计划（2026）'!BQ:BQ)</f>
        <v>浙江和达科技股份有限公司</v>
      </c>
      <c r="BR255" s="256" cm="1">
        <f t="array" aca="1" ref="BR255" ca="1">_xlfn.XLOOKUP($A255&amp;$B255,'[2]产值及收款计划（2026）'!$A:$A&amp;'[2]产值及收款计划（2026）'!$B:$B,'[2]产值及收款计划（2026）'!BR:BR)</f>
        <v>0</v>
      </c>
      <c r="CA255" s="256" cm="1">
        <f t="array" aca="1" ref="CA255" ca="1">_xlfn.XLOOKUP($A255&amp;$B255,'[2]产值及收款计划（2026）'!$A:$A&amp;'[2]产值及收款计划（2026）'!$B:$B,'[2]产值及收款计划（2026）'!CA:CA)</f>
        <v>0</v>
      </c>
      <c r="CB255" s="256" cm="1">
        <f t="array" aca="1" ref="CB255" ca="1">_xlfn.XLOOKUP($A255&amp;$B255,'[2]产值及收款计划（2026）'!$A:$A&amp;'[2]产值及收款计划（2026）'!$B:$B,'[2]产值及收款计划（2026）'!CB:CB)</f>
        <v>0</v>
      </c>
      <c r="CC255" s="256" cm="1">
        <f t="array" aca="1" ref="CC255" ca="1">_xlfn.XLOOKUP($A255&amp;$B255,'[2]产值及收款计划（2026）'!$A:$A&amp;'[2]产值及收款计划（2026）'!$B:$B,'[2]产值及收款计划（2026）'!CC:CC)</f>
        <v>0</v>
      </c>
      <c r="CD255" s="256" cm="1">
        <f t="array" aca="1" ref="CD255" ca="1">_xlfn.XLOOKUP($A255&amp;$B255,'[2]产值及收款计划（2026）'!$A:$A&amp;'[2]产值及收款计划（2026）'!$B:$B,'[2]产值及收款计划（2026）'!CD:CD)</f>
        <v>0</v>
      </c>
      <c r="CE255" s="256" cm="1">
        <f t="array" aca="1" ref="CE255" ca="1">_xlfn.XLOOKUP($A255&amp;$B255,'[2]产值及收款计划（2026）'!$A:$A&amp;'[2]产值及收款计划（2026）'!$B:$B,'[2]产值及收款计划（2026）'!CE:CE)</f>
        <v>0</v>
      </c>
      <c r="CF255" s="256" cm="1">
        <f t="array" aca="1" ref="CF255" ca="1">_xlfn.XLOOKUP($A255&amp;$B255,'[2]产值及收款计划（2026）'!$A:$A&amp;'[2]产值及收款计划（2026）'!$B:$B,'[2]产值及收款计划（2026）'!CF:CF)</f>
        <v>0</v>
      </c>
      <c r="CG255" s="256" cm="1">
        <f t="array" aca="1" ref="CG255" ca="1">_xlfn.XLOOKUP($A255&amp;$B255,'[2]产值及收款计划（2026）'!$A:$A&amp;'[2]产值及收款计划（2026）'!$B:$B,'[2]产值及收款计划（2026）'!CG:CG)</f>
        <v>0</v>
      </c>
      <c r="CH255" s="256" cm="1">
        <f t="array" aca="1" ref="CH255" ca="1">_xlfn.XLOOKUP($A255&amp;$B255,'[2]产值及收款计划（2026）'!$A:$A&amp;'[2]产值及收款计划（2026）'!$B:$B,'[2]产值及收款计划（2026）'!CH:CH)</f>
        <v>0</v>
      </c>
      <c r="CI255" s="256" cm="1">
        <f t="array" aca="1" ref="CI255" ca="1">_xlfn.XLOOKUP($A255&amp;$B255,'[2]产值及收款计划（2026）'!$A:$A&amp;'[2]产值及收款计划（2026）'!$B:$B,'[2]产值及收款计划（2026）'!CI:CI)</f>
        <v>0</v>
      </c>
      <c r="CJ255" s="256" cm="1">
        <f t="array" aca="1" ref="CJ255" ca="1">_xlfn.XLOOKUP($A255&amp;$B255,'[2]产值及收款计划（2026）'!$A:$A&amp;'[2]产值及收款计划（2026）'!$B:$B,'[2]产值及收款计划（2026）'!CJ:CJ)</f>
        <v>0</v>
      </c>
      <c r="CK255" s="256" cm="1">
        <f t="array" aca="1" ref="CK255" ca="1">_xlfn.XLOOKUP($A255&amp;$B255,'[2]产值及收款计划（2026）'!$A:$A&amp;'[2]产值及收款计划（2026）'!$B:$B,'[2]产值及收款计划（2026）'!CK:CK)</f>
        <v>0</v>
      </c>
      <c r="CL255" s="256" cm="1">
        <f t="array" aca="1" ref="CL255" ca="1">_xlfn.XLOOKUP($A255&amp;$B255,'[2]产值及收款计划（2026）'!$A:$A&amp;'[2]产值及收款计划（2026）'!$B:$B,'[2]产值及收款计划（2026）'!CL:CL)</f>
        <v>0</v>
      </c>
      <c r="DA255" s="256" cm="1">
        <f t="array" aca="1" ref="DA255" ca="1">_xlfn.XLOOKUP($A255&amp;$B255,'[2]产值及收款计划（2026）'!$A:$A&amp;'[2]产值及收款计划（2026）'!$B:$B,'[2]产值及收款计划（2026）'!DA:DA)</f>
        <v>0</v>
      </c>
      <c r="DB255" s="256" cm="1">
        <f t="array" aca="1" ref="DB255" ca="1">_xlfn.XLOOKUP($A255&amp;$B255,'[2]产值及收款计划（2026）'!$A:$A&amp;'[2]产值及收款计划（2026）'!$B:$B,'[2]产值及收款计划（2026）'!DB:DB)</f>
        <v>0</v>
      </c>
      <c r="DC255" s="256" cm="1">
        <f t="array" aca="1" ref="DC255" ca="1">_xlfn.XLOOKUP($A255&amp;$B255,'[2]产值及收款计划（2026）'!$A:$A&amp;'[2]产值及收款计划（2026）'!$B:$B,'[2]产值及收款计划（2026）'!DC:DC)</f>
        <v>0</v>
      </c>
      <c r="DD255" s="256" cm="1">
        <f t="array" aca="1" ref="DD255" ca="1">_xlfn.XLOOKUP($A255&amp;$B255,'[2]产值及收款计划（2026）'!$A:$A&amp;'[2]产值及收款计划（2026）'!$B:$B,'[2]产值及收款计划（2026）'!DD:DD)</f>
        <v>0</v>
      </c>
      <c r="DE255" s="256" cm="1">
        <f t="array" aca="1" ref="DE255" ca="1">_xlfn.XLOOKUP($A255&amp;$B255,'[2]产值及收款计划（2026）'!$A:$A&amp;'[2]产值及收款计划（2026）'!$B:$B,'[2]产值及收款计划（2026）'!DE:DE)</f>
        <v>0</v>
      </c>
      <c r="DF255" s="256" cm="1">
        <f t="array" aca="1" ref="DF255" ca="1">_xlfn.XLOOKUP($A255&amp;$B255,'[2]产值及收款计划（2026）'!$A:$A&amp;'[2]产值及收款计划（2026）'!$B:$B,'[2]产值及收款计划（2026）'!DF:DF)</f>
        <v>0</v>
      </c>
      <c r="DG255" s="256" cm="1">
        <f t="array" aca="1" ref="DG255" ca="1">_xlfn.XLOOKUP($A255&amp;$B255,'[2]产值及收款计划（2026）'!$A:$A&amp;'[2]产值及收款计划（2026）'!$B:$B,'[2]产值及收款计划（2026）'!DG:DG)</f>
        <v>0</v>
      </c>
      <c r="DH255" s="256" cm="1">
        <f t="array" aca="1" ref="DH255" ca="1">_xlfn.XLOOKUP($A255&amp;$B255,'[2]产值及收款计划（2026）'!$A:$A&amp;'[2]产值及收款计划（2026）'!$B:$B,'[2]产值及收款计划（2026）'!DH:DH)</f>
        <v>0</v>
      </c>
      <c r="DI255" s="256" cm="1">
        <f t="array" aca="1" ref="DI255" ca="1">_xlfn.XLOOKUP($A255&amp;$B255,'[2]产值及收款计划（2026）'!$A:$A&amp;'[2]产值及收款计划（2026）'!$B:$B,'[2]产值及收款计划（2026）'!DI:DI)</f>
        <v>0</v>
      </c>
      <c r="DJ255" s="256" cm="1">
        <f t="array" aca="1" ref="DJ255" ca="1">_xlfn.XLOOKUP($A255&amp;$B255,'[2]产值及收款计划（2026）'!$A:$A&amp;'[2]产值及收款计划（2026）'!$B:$B,'[2]产值及收款计划（2026）'!DJ:DJ)</f>
        <v>0</v>
      </c>
      <c r="DK255" s="256" cm="1">
        <f t="array" aca="1" ref="DK255" ca="1">_xlfn.XLOOKUP($A255&amp;$B255,'[2]产值及收款计划（2026）'!$A:$A&amp;'[2]产值及收款计划（2026）'!$B:$B,'[2]产值及收款计划（2026）'!DK:DK)</f>
        <v>0</v>
      </c>
      <c r="DL255" s="256" cm="1">
        <f t="array" aca="1" ref="DL255" ca="1">_xlfn.XLOOKUP($A255&amp;$B255,'[2]产值及收款计划（2026）'!$A:$A&amp;'[2]产值及收款计划（2026）'!$B:$B,'[2]产值及收款计划（2026）'!DL:DL)</f>
        <v>0</v>
      </c>
      <c r="DM255" s="264"/>
      <c r="DN255" s="250"/>
    </row>
    <row r="256" spans="1:118" ht="20.25" x14ac:dyDescent="0.15">
      <c r="A256" s="254">
        <f t="shared" ca="1" si="16"/>
        <v>75</v>
      </c>
      <c r="B256" s="254" t="s">
        <v>26</v>
      </c>
      <c r="C256" s="255" t="str" cm="1">
        <f t="array" aca="1" ref="C256" ca="1">_xlfn.XLOOKUP($A256&amp;$B256,'[2]产值及收款计划（2026）'!$A:$A&amp;'[2]产值及收款计划（2026）'!$B:$B,'[2]产值及收款计划（2026）'!C:C)</f>
        <v>ZHT2023032100026</v>
      </c>
      <c r="D256" s="255" t="str" cm="1">
        <f t="array" aca="1" ref="D256" ca="1">_xlfn.XLOOKUP($A256&amp;$B256,'[2]产值及收款计划（2026）'!$A:$A&amp;'[2]产值及收款计划（2026）'!$B:$B,'[2]产值及收款计划（2026）'!D:D)</f>
        <v>中铁一局集团嘉兴至枫南市域铁路（嘉兴南站）土建施工项目智慧工地工程</v>
      </c>
      <c r="E256" s="256" cm="1">
        <f t="array" aca="1" ref="E256" ca="1">_xlfn.XLOOKUP($A256&amp;$B256,'[2]产值及收款计划（2026）'!$A:$A&amp;'[2]产值及收款计划（2026）'!$B:$B,'[2]产值及收款计划（2026）'!E:E)</f>
        <v>0.85002100000000003</v>
      </c>
      <c r="F256" s="256" cm="1">
        <f t="array" aca="1" ref="F256" ca="1">_xlfn.XLOOKUP($A256&amp;$B256,'[2]产值及收款计划（2026）'!$A:$A&amp;'[2]产值及收款计划（2026）'!$B:$B,'[2]产值及收款计划（2026）'!F:F)</f>
        <v>0.85002100000000003</v>
      </c>
      <c r="G256" s="256" cm="1">
        <f t="array" aca="1" ref="G256" ca="1">_xlfn.XLOOKUP($A256&amp;$B256,'[2]产值及收款计划（2026）'!$A:$A&amp;'[2]产值及收款计划（2026）'!$B:$B,'[2]产值及收款计划（2026）'!G:G)</f>
        <v>0.85002100000000003</v>
      </c>
      <c r="H256" s="256" cm="1">
        <f t="array" aca="1" ref="H256" ca="1">_xlfn.XLOOKUP($A256&amp;$B256,'[2]产值及收款计划（2026）'!$A:$A&amp;'[2]产值及收款计划（2026）'!$B:$B,'[2]产值及收款计划（2026）'!H:H)</f>
        <v>0.85002100000000003</v>
      </c>
      <c r="I256" s="257" cm="1">
        <f t="array" aca="1" ref="I256" ca="1">_xlfn.XLOOKUP($A256&amp;$B256,'[2]产值及收款计划（2026）'!$A:$A&amp;'[2]产值及收款计划（2026）'!$B:$B,'[2]产值及收款计划（2026）'!I:I)</f>
        <v>1</v>
      </c>
      <c r="J256" s="258" cm="1">
        <f t="array" aca="1" ref="J256" ca="1">_xlfn.XLOOKUP($A256&amp;$B256,'[2]产值及收款计划（2026）'!$A:$A&amp;'[2]产值及收款计划（2026）'!$B:$B,'[2]产值及收款计划（2026）'!J:J)</f>
        <v>0.13</v>
      </c>
      <c r="K256" s="256" cm="1">
        <f t="array" aca="1" ref="K256" ca="1">_xlfn.XLOOKUP($A256&amp;$B256,'[2]产值及收款计划（2026）'!$A:$A&amp;'[2]产值及收款计划（2026）'!$B:$B,'[2]产值及收款计划（2026）'!K:K)</f>
        <v>0</v>
      </c>
      <c r="L256" s="256" cm="1">
        <f t="array" aca="1" ref="L256" ca="1">_xlfn.XLOOKUP($A256&amp;$B256,'[2]产值及收款计划（2026）'!$A:$A&amp;'[2]产值及收款计划（2026）'!$B:$B,'[2]产值及收款计划（2026）'!L:L)</f>
        <v>0</v>
      </c>
      <c r="M256" s="256" t="str" cm="1">
        <f t="array" aca="1" ref="M256" ca="1">_xlfn.XLOOKUP($A256&amp;$B256,'[2]产值及收款计划（2026）'!$A:$A&amp;'[2]产值及收款计划（2026）'!$B:$B,'[2]产值及收款计划（2026）'!M:M)</f>
        <v>主导</v>
      </c>
      <c r="N256" s="256" t="str" cm="1">
        <f t="array" aca="1" ref="N256" ca="1">_xlfn.XLOOKUP($A256&amp;$B256,'[2]产值及收款计划（2026）'!$A:$A&amp;'[2]产值及收款计划（2026）'!$B:$B,'[2]产值及收款计划（2026）'!N:N)</f>
        <v>董力健团队</v>
      </c>
      <c r="O256" s="256" t="str" cm="1">
        <f t="array" aca="1" ref="O256" ca="1">_xlfn.XLOOKUP($A256&amp;$B256,'[2]产值及收款计划（2026）'!$A:$A&amp;'[2]产值及收款计划（2026）'!$B:$B,'[2]产值及收款计划（2026）'!O:O)</f>
        <v>杨舒文</v>
      </c>
      <c r="P256" s="255" t="str" cm="1">
        <f t="array" aca="1" ref="P256" ca="1">_xlfn.XLOOKUP($A256&amp;$B256,'[2]产值及收款计划（2026）'!$A:$A&amp;'[2]产值及收款计划（2026）'!$B:$B,'[2]产值及收款计划（2026）'!P:P)</f>
        <v>在建</v>
      </c>
      <c r="Q256" s="256" cm="1">
        <f t="array" aca="1" ref="Q256" ca="1">_xlfn.XLOOKUP($A256&amp;$B256,'[2]产值及收款计划（2026）'!$A:$A&amp;'[2]产值及收款计划（2026）'!$B:$B,'[2]产值及收款计划（2026）'!Q:Q)</f>
        <v>0</v>
      </c>
      <c r="R256" s="256" cm="1">
        <f t="array" aca="1" ref="R256" ca="1">_xlfn.XLOOKUP($A256&amp;$B256,'[2]产值及收款计划（2026）'!$A:$A&amp;'[2]产值及收款计划（2026）'!$B:$B,'[2]产值及收款计划（2026）'!R:R)</f>
        <v>0</v>
      </c>
      <c r="S256" s="256" cm="1">
        <f t="array" aca="1" ref="S256" ca="1">_xlfn.XLOOKUP($A256&amp;$B256,'[2]产值及收款计划（2026）'!$A:$A&amp;'[2]产值及收款计划（2026）'!$B:$B,'[2]产值及收款计划（2026）'!S:S)</f>
        <v>0</v>
      </c>
      <c r="T256" s="256" cm="1">
        <f t="array" aca="1" ref="T256" ca="1">_xlfn.XLOOKUP($A256&amp;$B256,'[2]产值及收款计划（2026）'!$A:$A&amp;'[2]产值及收款计划（2026）'!$B:$B,'[2]产值及收款计划（2026）'!T:T)</f>
        <v>0</v>
      </c>
      <c r="U256" s="256" cm="1">
        <f t="array" aca="1" ref="U256" ca="1">_xlfn.XLOOKUP($A256&amp;$B256,'[2]产值及收款计划（2026）'!$A:$A&amp;'[2]产值及收款计划（2026）'!$B:$B,'[2]产值及收款计划（2026）'!U:U)</f>
        <v>0</v>
      </c>
      <c r="V256" s="256" cm="1">
        <f t="array" aca="1" ref="V256" ca="1">_xlfn.XLOOKUP($A256&amp;$B256,'[2]产值及收款计划（2026）'!$A:$A&amp;'[2]产值及收款计划（2026）'!$B:$B,'[2]产值及收款计划（2026）'!V:V)</f>
        <v>0.85002100000000003</v>
      </c>
      <c r="W256" s="256" cm="1">
        <f t="array" aca="1" ref="W256" ca="1">_xlfn.XLOOKUP($A256&amp;$B256,'[2]产值及收款计划（2026）'!$A:$A&amp;'[2]产值及收款计划（2026）'!$B:$B,'[2]产值及收款计划（2026）'!W:W)</f>
        <v>0</v>
      </c>
      <c r="X256" s="256" cm="1">
        <f t="array" aca="1" ref="X256" ca="1">_xlfn.XLOOKUP($A256&amp;$B256,'[2]产值及收款计划（2026）'!$A:$A&amp;'[2]产值及收款计划（2026）'!$B:$B,'[2]产值及收款计划（2026）'!X:X)</f>
        <v>0</v>
      </c>
      <c r="Y256" s="256" cm="1">
        <f t="array" aca="1" ref="Y256" ca="1">_xlfn.XLOOKUP($A256&amp;$B256,'[2]产值及收款计划（2026）'!$A:$A&amp;'[2]产值及收款计划（2026）'!$B:$B,'[2]产值及收款计划（2026）'!Y:Y)</f>
        <v>0</v>
      </c>
      <c r="Z256" s="256" cm="1">
        <f t="array" aca="1" ref="Z256" ca="1">_xlfn.XLOOKUP($A256&amp;$B256,'[2]产值及收款计划（2026）'!$A:$A&amp;'[2]产值及收款计划（2026）'!$B:$B,'[2]产值及收款计划（2026）'!Z:Z)</f>
        <v>0</v>
      </c>
      <c r="AA256" s="256" cm="1">
        <f t="array" aca="1" ref="AA256" ca="1">_xlfn.XLOOKUP($A256&amp;$B256,'[2]产值及收款计划（2026）'!$A:$A&amp;'[2]产值及收款计划（2026）'!$B:$B,'[2]产值及收款计划（2026）'!AA:AA)</f>
        <v>0</v>
      </c>
      <c r="AB256" s="256" cm="1">
        <f t="array" aca="1" ref="AB256" ca="1">_xlfn.XLOOKUP($A256&amp;$B256,'[2]产值及收款计划（2026）'!$A:$A&amp;'[2]产值及收款计划（2026）'!$B:$B,'[2]产值及收款计划（2026）'!AB:AB)</f>
        <v>0</v>
      </c>
      <c r="AC256" s="256" cm="1">
        <f t="array" aca="1" ref="AC256" ca="1">_xlfn.XLOOKUP($A256&amp;$B256,'[2]产值及收款计划（2026）'!$A:$A&amp;'[2]产值及收款计划（2026）'!$B:$B,'[2]产值及收款计划（2026）'!AC:AC)</f>
        <v>0</v>
      </c>
      <c r="AD256" s="256" cm="1">
        <f t="array" aca="1" ref="AD256" ca="1">_xlfn.XLOOKUP($A256&amp;$B256,'[2]产值及收款计划（2026）'!$A:$A&amp;'[2]产值及收款计划（2026）'!$B:$B,'[2]产值及收款计划（2026）'!AD:AD)</f>
        <v>0</v>
      </c>
      <c r="AE256" s="256" cm="1">
        <f t="array" aca="1" ref="AE256" ca="1">_xlfn.XLOOKUP($A256&amp;$B256,'[2]产值及收款计划（2026）'!$A:$A&amp;'[2]产值及收款计划（2026）'!$B:$B,'[2]产值及收款计划（2026）'!AE:AE)</f>
        <v>0</v>
      </c>
      <c r="AF256" s="256" cm="1">
        <f t="array" aca="1" ref="AF256" ca="1">_xlfn.XLOOKUP($A256&amp;$B256,'[2]产值及收款计划（2026）'!$A:$A&amp;'[2]产值及收款计划（2026）'!$B:$B,'[2]产值及收款计划（2026）'!AF:AF)</f>
        <v>0</v>
      </c>
      <c r="AG256" s="256" cm="1">
        <f t="array" aca="1" ref="AG256" ca="1">_xlfn.XLOOKUP($A256&amp;$B256,'[2]产值及收款计划（2026）'!$A:$A&amp;'[2]产值及收款计划（2026）'!$B:$B,'[2]产值及收款计划（2026）'!AG:AG)</f>
        <v>0</v>
      </c>
      <c r="AH256" s="256" cm="1">
        <f t="array" aca="1" ref="AH256" ca="1">_xlfn.XLOOKUP($A256&amp;$B256,'[2]产值及收款计划（2026）'!$A:$A&amp;'[2]产值及收款计划（2026）'!$B:$B,'[2]产值及收款计划（2026）'!AH:AH)</f>
        <v>0</v>
      </c>
      <c r="AI256" s="256" cm="1">
        <f t="array" aca="1" ref="AI256" ca="1">_xlfn.XLOOKUP($A256&amp;$B256,'[2]产值及收款计划（2026）'!$A:$A&amp;'[2]产值及收款计划（2026）'!$B:$B,'[2]产值及收款计划（2026）'!AI:AI)</f>
        <v>0</v>
      </c>
      <c r="AJ256" s="256" cm="1">
        <f t="array" aca="1" ref="AJ256" ca="1">_xlfn.XLOOKUP($A256&amp;$B256,'[2]产值及收款计划（2026）'!$A:$A&amp;'[2]产值及收款计划（2026）'!$B:$B,'[2]产值及收款计划（2026）'!AJ:AJ)</f>
        <v>0</v>
      </c>
      <c r="AK256" s="256" cm="1">
        <f t="array" aca="1" ref="AK256" ca="1">_xlfn.XLOOKUP($A256&amp;$B256,'[2]产值及收款计划（2026）'!$A:$A&amp;'[2]产值及收款计划（2026）'!$B:$B,'[2]产值及收款计划（2026）'!AK:AK)</f>
        <v>0</v>
      </c>
      <c r="AL256" s="256" cm="1">
        <f t="array" aca="1" ref="AL256" ca="1">_xlfn.XLOOKUP($A256&amp;$B256,'[2]产值及收款计划（2026）'!$A:$A&amp;'[2]产值及收款计划（2026）'!$B:$B,'[2]产值及收款计划（2026）'!AL:AL)</f>
        <v>0</v>
      </c>
      <c r="AM256" s="263" t="e" cm="1">
        <f t="array" aca="1" ref="AM256" ca="1">_xlfn.LET(_xlpm.勾选月份状态数组,TRANSPOSE('PPT(12-15页）-TOP10'!$A$3:$A$14),_xlpm.选择数据区,IF('PPT(12-15页）-TOP10'!$E$3="收款",$BA256:$BL256,$AA256:$AL256),SUM(_xlfn._xlws.FILTER(_xlpm.选择数据区,_xlpm.勾选月份状态数组,"")))</f>
        <v>#NAME?</v>
      </c>
      <c r="AN256" s="256" t="e" cm="1">
        <f t="array" aca="1" ref="AN256" ca="1">_xlfn.LET(_xlpm.勾选月份状态数组,TRANSPOSE('PPT(12-15页）-TOP10'!$A$3:$A$14),_xlpm.选择数据区,IF('PPT(12-15页）-TOP10'!$E$3="收款",$DA256:$DL256,$CA256:$CL256),SUM(_xlfn._xlws.FILTER(_xlpm.选择数据区,_xlpm.勾选月份状态数组,"")))</f>
        <v>#NAME?</v>
      </c>
      <c r="AO256" s="256">
        <f ca="1">SUM(CA256:CC256)+SUM(AD256:AL256)</f>
        <v>0</v>
      </c>
      <c r="AP256" s="256"/>
      <c r="AQ256" s="256"/>
      <c r="AR256" s="256"/>
      <c r="AS256" s="256" cm="1">
        <f t="array" aca="1" ref="AS256" ca="1">_xlfn.XLOOKUP($A256&amp;$B256,'[2]产值及收款计划（2026）'!$A:$A&amp;'[2]产值及收款计划（2026）'!$B:$B,'[2]产值及收款计划（2026）'!AS:AS)</f>
        <v>0</v>
      </c>
      <c r="AT256" s="256" cm="1">
        <f t="array" aca="1" ref="AT256" ca="1">_xlfn.XLOOKUP($A256&amp;$B256,'[2]产值及收款计划（2026）'!$A:$A&amp;'[2]产值及收款计划（2026）'!$B:$B,'[2]产值及收款计划（2026）'!AT:AT)</f>
        <v>0</v>
      </c>
      <c r="AU256" s="256" cm="1">
        <f t="array" aca="1" ref="AU256" ca="1">_xlfn.XLOOKUP($A256&amp;$B256,'[2]产值及收款计划（2026）'!$A:$A&amp;'[2]产值及收款计划（2026）'!$B:$B,'[2]产值及收款计划（2026）'!AU:AU)</f>
        <v>0</v>
      </c>
      <c r="AV256" s="256" cm="1">
        <f t="array" aca="1" ref="AV256" ca="1">_xlfn.XLOOKUP($A256&amp;$B256,'[2]产值及收款计划（2026）'!$A:$A&amp;'[2]产值及收款计划（2026）'!$B:$B,'[2]产值及收款计划（2026）'!AV:AV)</f>
        <v>0</v>
      </c>
      <c r="AW256" s="256" cm="1">
        <f t="array" aca="1" ref="AW256" ca="1">_xlfn.XLOOKUP($A256&amp;$B256,'[2]产值及收款计划（2026）'!$A:$A&amp;'[2]产值及收款计划（2026）'!$B:$B,'[2]产值及收款计划（2026）'!AW:AW)</f>
        <v>0</v>
      </c>
      <c r="AX256" s="256" cm="1">
        <f t="array" aca="1" ref="AX256" ca="1">_xlfn.XLOOKUP($A256&amp;$B256,'[2]产值及收款计划（2026）'!$A:$A&amp;'[2]产值及收款计划（2026）'!$B:$B,'[2]产值及收款计划（2026）'!AX:AX)</f>
        <v>0</v>
      </c>
      <c r="AY256" s="256" cm="1">
        <f t="array" aca="1" ref="AY256" ca="1">_xlfn.XLOOKUP($A256&amp;$B256,'[2]产值及收款计划（2026）'!$A:$A&amp;'[2]产值及收款计划（2026）'!$B:$B,'[2]产值及收款计划（2026）'!AY:AY)</f>
        <v>0.85002100000000003</v>
      </c>
      <c r="AZ256" s="256" cm="1">
        <f t="array" aca="1" ref="AZ256" ca="1">_xlfn.XLOOKUP($A256&amp;$B256,'[2]产值及收款计划（2026）'!$A:$A&amp;'[2]产值及收款计划（2026）'!$B:$B,'[2]产值及收款计划（2026）'!AZ:AZ)</f>
        <v>0</v>
      </c>
      <c r="BA256" s="256" cm="1">
        <f t="array" aca="1" ref="BA256" ca="1">_xlfn.XLOOKUP($A256&amp;$B256,'[2]产值及收款计划（2026）'!$A:$A&amp;'[2]产值及收款计划（2026）'!$B:$B,'[2]产值及收款计划（2026）'!BA:BA)</f>
        <v>0</v>
      </c>
      <c r="BB256" s="256" cm="1">
        <f t="array" aca="1" ref="BB256" ca="1">_xlfn.XLOOKUP($A256&amp;$B256,'[2]产值及收款计划（2026）'!$A:$A&amp;'[2]产值及收款计划（2026）'!$B:$B,'[2]产值及收款计划（2026）'!BB:BB)</f>
        <v>0</v>
      </c>
      <c r="BC256" s="256" cm="1">
        <f t="array" aca="1" ref="BC256" ca="1">_xlfn.XLOOKUP($A256&amp;$B256,'[2]产值及收款计划（2026）'!$A:$A&amp;'[2]产值及收款计划（2026）'!$B:$B,'[2]产值及收款计划（2026）'!BC:BC)</f>
        <v>0</v>
      </c>
      <c r="BD256" s="256" cm="1">
        <f t="array" aca="1" ref="BD256" ca="1">_xlfn.XLOOKUP($A256&amp;$B256,'[2]产值及收款计划（2026）'!$A:$A&amp;'[2]产值及收款计划（2026）'!$B:$B,'[2]产值及收款计划（2026）'!BD:BD)</f>
        <v>0</v>
      </c>
      <c r="BE256" s="256" cm="1">
        <f t="array" aca="1" ref="BE256" ca="1">_xlfn.XLOOKUP($A256&amp;$B256,'[2]产值及收款计划（2026）'!$A:$A&amp;'[2]产值及收款计划（2026）'!$B:$B,'[2]产值及收款计划（2026）'!BE:BE)</f>
        <v>0</v>
      </c>
      <c r="BF256" s="256" cm="1">
        <f t="array" aca="1" ref="BF256" ca="1">_xlfn.XLOOKUP($A256&amp;$B256,'[2]产值及收款计划（2026）'!$A:$A&amp;'[2]产值及收款计划（2026）'!$B:$B,'[2]产值及收款计划（2026）'!BF:BF)</f>
        <v>0</v>
      </c>
      <c r="BG256" s="256" cm="1">
        <f t="array" aca="1" ref="BG256" ca="1">_xlfn.XLOOKUP($A256&amp;$B256,'[2]产值及收款计划（2026）'!$A:$A&amp;'[2]产值及收款计划（2026）'!$B:$B,'[2]产值及收款计划（2026）'!BG:BG)</f>
        <v>0</v>
      </c>
      <c r="BH256" s="256" cm="1">
        <f t="array" aca="1" ref="BH256" ca="1">_xlfn.XLOOKUP($A256&amp;$B256,'[2]产值及收款计划（2026）'!$A:$A&amp;'[2]产值及收款计划（2026）'!$B:$B,'[2]产值及收款计划（2026）'!BH:BH)</f>
        <v>0</v>
      </c>
      <c r="BI256" s="256" cm="1">
        <f t="array" aca="1" ref="BI256" ca="1">_xlfn.XLOOKUP($A256&amp;$B256,'[2]产值及收款计划（2026）'!$A:$A&amp;'[2]产值及收款计划（2026）'!$B:$B,'[2]产值及收款计划（2026）'!BI:BI)</f>
        <v>0</v>
      </c>
      <c r="BJ256" s="256" cm="1">
        <f t="array" aca="1" ref="BJ256" ca="1">_xlfn.XLOOKUP($A256&amp;$B256,'[2]产值及收款计划（2026）'!$A:$A&amp;'[2]产值及收款计划（2026）'!$B:$B,'[2]产值及收款计划（2026）'!BJ:BJ)</f>
        <v>0</v>
      </c>
      <c r="BK256" s="256" cm="1">
        <f t="array" aca="1" ref="BK256" ca="1">_xlfn.XLOOKUP($A256&amp;$B256,'[2]产值及收款计划（2026）'!$A:$A&amp;'[2]产值及收款计划（2026）'!$B:$B,'[2]产值及收款计划（2026）'!BK:BK)</f>
        <v>0</v>
      </c>
      <c r="BL256" s="256" cm="1">
        <f t="array" aca="1" ref="BL256" ca="1">_xlfn.XLOOKUP($A256&amp;$B256,'[2]产值及收款计划（2026）'!$A:$A&amp;'[2]产值及收款计划（2026）'!$B:$B,'[2]产值及收款计划（2026）'!BL:BL)</f>
        <v>0</v>
      </c>
      <c r="BM256" s="256"/>
      <c r="BN256" s="256"/>
      <c r="BO256" s="256"/>
      <c r="BP256" s="256"/>
      <c r="BQ256" s="255" t="str" cm="1">
        <f t="array" aca="1" ref="BQ256" ca="1">_xlfn.XLOOKUP($A256&amp;$B256,'[2]产值及收款计划（2026）'!$A:$A&amp;'[2]产值及收款计划（2026）'!$B:$B,'[2]产值及收款计划（2026）'!BQ:BQ)</f>
        <v>中铁一局集团第二工程有限公司</v>
      </c>
      <c r="BR256" s="256" cm="1">
        <f t="array" aca="1" ref="BR256" ca="1">_xlfn.XLOOKUP($A256&amp;$B256,'[2]产值及收款计划（2026）'!$A:$A&amp;'[2]产值及收款计划（2026）'!$B:$B,'[2]产值及收款计划（2026）'!BR:BR)</f>
        <v>0</v>
      </c>
      <c r="CA256" s="256" cm="1">
        <f t="array" aca="1" ref="CA256" ca="1">_xlfn.XLOOKUP($A256&amp;$B256,'[2]产值及收款计划（2026）'!$A:$A&amp;'[2]产值及收款计划（2026）'!$B:$B,'[2]产值及收款计划（2026）'!CA:CA)</f>
        <v>0</v>
      </c>
      <c r="CB256" s="256" cm="1">
        <f t="array" aca="1" ref="CB256" ca="1">_xlfn.XLOOKUP($A256&amp;$B256,'[2]产值及收款计划（2026）'!$A:$A&amp;'[2]产值及收款计划（2026）'!$B:$B,'[2]产值及收款计划（2026）'!CB:CB)</f>
        <v>0</v>
      </c>
      <c r="CC256" s="256" cm="1">
        <f t="array" aca="1" ref="CC256" ca="1">_xlfn.XLOOKUP($A256&amp;$B256,'[2]产值及收款计划（2026）'!$A:$A&amp;'[2]产值及收款计划（2026）'!$B:$B,'[2]产值及收款计划（2026）'!CC:CC)</f>
        <v>0</v>
      </c>
      <c r="CD256" s="256" cm="1">
        <f t="array" aca="1" ref="CD256" ca="1">_xlfn.XLOOKUP($A256&amp;$B256,'[2]产值及收款计划（2026）'!$A:$A&amp;'[2]产值及收款计划（2026）'!$B:$B,'[2]产值及收款计划（2026）'!CD:CD)</f>
        <v>0</v>
      </c>
      <c r="CE256" s="256" cm="1">
        <f t="array" aca="1" ref="CE256" ca="1">_xlfn.XLOOKUP($A256&amp;$B256,'[2]产值及收款计划（2026）'!$A:$A&amp;'[2]产值及收款计划（2026）'!$B:$B,'[2]产值及收款计划（2026）'!CE:CE)</f>
        <v>0</v>
      </c>
      <c r="CF256" s="256" cm="1">
        <f t="array" aca="1" ref="CF256" ca="1">_xlfn.XLOOKUP($A256&amp;$B256,'[2]产值及收款计划（2026）'!$A:$A&amp;'[2]产值及收款计划（2026）'!$B:$B,'[2]产值及收款计划（2026）'!CF:CF)</f>
        <v>0</v>
      </c>
      <c r="CG256" s="256" cm="1">
        <f t="array" aca="1" ref="CG256" ca="1">_xlfn.XLOOKUP($A256&amp;$B256,'[2]产值及收款计划（2026）'!$A:$A&amp;'[2]产值及收款计划（2026）'!$B:$B,'[2]产值及收款计划（2026）'!CG:CG)</f>
        <v>0</v>
      </c>
      <c r="CH256" s="256" cm="1">
        <f t="array" aca="1" ref="CH256" ca="1">_xlfn.XLOOKUP($A256&amp;$B256,'[2]产值及收款计划（2026）'!$A:$A&amp;'[2]产值及收款计划（2026）'!$B:$B,'[2]产值及收款计划（2026）'!CH:CH)</f>
        <v>0</v>
      </c>
      <c r="CI256" s="256" cm="1">
        <f t="array" aca="1" ref="CI256" ca="1">_xlfn.XLOOKUP($A256&amp;$B256,'[2]产值及收款计划（2026）'!$A:$A&amp;'[2]产值及收款计划（2026）'!$B:$B,'[2]产值及收款计划（2026）'!CI:CI)</f>
        <v>0</v>
      </c>
      <c r="CJ256" s="256" cm="1">
        <f t="array" aca="1" ref="CJ256" ca="1">_xlfn.XLOOKUP($A256&amp;$B256,'[2]产值及收款计划（2026）'!$A:$A&amp;'[2]产值及收款计划（2026）'!$B:$B,'[2]产值及收款计划（2026）'!CJ:CJ)</f>
        <v>0</v>
      </c>
      <c r="CK256" s="256" cm="1">
        <f t="array" aca="1" ref="CK256" ca="1">_xlfn.XLOOKUP($A256&amp;$B256,'[2]产值及收款计划（2026）'!$A:$A&amp;'[2]产值及收款计划（2026）'!$B:$B,'[2]产值及收款计划（2026）'!CK:CK)</f>
        <v>0</v>
      </c>
      <c r="CL256" s="256" cm="1">
        <f t="array" aca="1" ref="CL256" ca="1">_xlfn.XLOOKUP($A256&amp;$B256,'[2]产值及收款计划（2026）'!$A:$A&amp;'[2]产值及收款计划（2026）'!$B:$B,'[2]产值及收款计划（2026）'!CL:CL)</f>
        <v>0</v>
      </c>
      <c r="DA256" s="256" cm="1">
        <f t="array" aca="1" ref="DA256" ca="1">_xlfn.XLOOKUP($A256&amp;$B256,'[2]产值及收款计划（2026）'!$A:$A&amp;'[2]产值及收款计划（2026）'!$B:$B,'[2]产值及收款计划（2026）'!DA:DA)</f>
        <v>0</v>
      </c>
      <c r="DB256" s="256" cm="1">
        <f t="array" aca="1" ref="DB256" ca="1">_xlfn.XLOOKUP($A256&amp;$B256,'[2]产值及收款计划（2026）'!$A:$A&amp;'[2]产值及收款计划（2026）'!$B:$B,'[2]产值及收款计划（2026）'!DB:DB)</f>
        <v>0</v>
      </c>
      <c r="DC256" s="256" cm="1">
        <f t="array" aca="1" ref="DC256" ca="1">_xlfn.XLOOKUP($A256&amp;$B256,'[2]产值及收款计划（2026）'!$A:$A&amp;'[2]产值及收款计划（2026）'!$B:$B,'[2]产值及收款计划（2026）'!DC:DC)</f>
        <v>0</v>
      </c>
      <c r="DD256" s="256" cm="1">
        <f t="array" aca="1" ref="DD256" ca="1">_xlfn.XLOOKUP($A256&amp;$B256,'[2]产值及收款计划（2026）'!$A:$A&amp;'[2]产值及收款计划（2026）'!$B:$B,'[2]产值及收款计划（2026）'!DD:DD)</f>
        <v>0</v>
      </c>
      <c r="DE256" s="256" cm="1">
        <f t="array" aca="1" ref="DE256" ca="1">_xlfn.XLOOKUP($A256&amp;$B256,'[2]产值及收款计划（2026）'!$A:$A&amp;'[2]产值及收款计划（2026）'!$B:$B,'[2]产值及收款计划（2026）'!DE:DE)</f>
        <v>0</v>
      </c>
      <c r="DF256" s="256" cm="1">
        <f t="array" aca="1" ref="DF256" ca="1">_xlfn.XLOOKUP($A256&amp;$B256,'[2]产值及收款计划（2026）'!$A:$A&amp;'[2]产值及收款计划（2026）'!$B:$B,'[2]产值及收款计划（2026）'!DF:DF)</f>
        <v>0</v>
      </c>
      <c r="DG256" s="256" cm="1">
        <f t="array" aca="1" ref="DG256" ca="1">_xlfn.XLOOKUP($A256&amp;$B256,'[2]产值及收款计划（2026）'!$A:$A&amp;'[2]产值及收款计划（2026）'!$B:$B,'[2]产值及收款计划（2026）'!DG:DG)</f>
        <v>0</v>
      </c>
      <c r="DH256" s="256" cm="1">
        <f t="array" aca="1" ref="DH256" ca="1">_xlfn.XLOOKUP($A256&amp;$B256,'[2]产值及收款计划（2026）'!$A:$A&amp;'[2]产值及收款计划（2026）'!$B:$B,'[2]产值及收款计划（2026）'!DH:DH)</f>
        <v>0</v>
      </c>
      <c r="DI256" s="256" cm="1">
        <f t="array" aca="1" ref="DI256" ca="1">_xlfn.XLOOKUP($A256&amp;$B256,'[2]产值及收款计划（2026）'!$A:$A&amp;'[2]产值及收款计划（2026）'!$B:$B,'[2]产值及收款计划（2026）'!DI:DI)</f>
        <v>0</v>
      </c>
      <c r="DJ256" s="256" cm="1">
        <f t="array" aca="1" ref="DJ256" ca="1">_xlfn.XLOOKUP($A256&amp;$B256,'[2]产值及收款计划（2026）'!$A:$A&amp;'[2]产值及收款计划（2026）'!$B:$B,'[2]产值及收款计划（2026）'!DJ:DJ)</f>
        <v>0</v>
      </c>
      <c r="DK256" s="256" cm="1">
        <f t="array" aca="1" ref="DK256" ca="1">_xlfn.XLOOKUP($A256&amp;$B256,'[2]产值及收款计划（2026）'!$A:$A&amp;'[2]产值及收款计划（2026）'!$B:$B,'[2]产值及收款计划（2026）'!DK:DK)</f>
        <v>0</v>
      </c>
      <c r="DL256" s="256" cm="1">
        <f t="array" aca="1" ref="DL256" ca="1">_xlfn.XLOOKUP($A256&amp;$B256,'[2]产值及收款计划（2026）'!$A:$A&amp;'[2]产值及收款计划（2026）'!$B:$B,'[2]产值及收款计划（2026）'!DL:DL)</f>
        <v>0</v>
      </c>
      <c r="DM256" s="264"/>
      <c r="DN256" s="250"/>
    </row>
    <row r="257" spans="1:118" ht="20.25" x14ac:dyDescent="0.15">
      <c r="A257" s="254">
        <f t="shared" ca="1" si="16"/>
        <v>76</v>
      </c>
      <c r="B257" s="254" t="s">
        <v>26</v>
      </c>
      <c r="C257" s="255" t="str" cm="1">
        <f t="array" aca="1" ref="C257" ca="1">_xlfn.XLOOKUP($A257&amp;$B257,'[2]产值及收款计划（2026）'!$A:$A&amp;'[2]产值及收款计划（2026）'!$B:$B,'[2]产值及收款计划（2026）'!C:C)</f>
        <v>ZHT2023061300053</v>
      </c>
      <c r="D257" s="255" t="str" cm="1">
        <f t="array" aca="1" ref="D257" ca="1">_xlfn.XLOOKUP($A257&amp;$B257,'[2]产值及收款计划（2026）'!$A:$A&amp;'[2]产值及收款计划（2026）'!$B:$B,'[2]产值及收款计划（2026）'!D:D)</f>
        <v>嘉兴西塘二标智慧工地实施合同</v>
      </c>
      <c r="E257" s="256" cm="1">
        <f t="array" aca="1" ref="E257" ca="1">_xlfn.XLOOKUP($A257&amp;$B257,'[2]产值及收款计划（2026）'!$A:$A&amp;'[2]产值及收款计划（2026）'!$B:$B,'[2]产值及收款计划（2026）'!E:E)</f>
        <v>105.794</v>
      </c>
      <c r="F257" s="256" cm="1">
        <f t="array" aca="1" ref="F257" ca="1">_xlfn.XLOOKUP($A257&amp;$B257,'[2]产值及收款计划（2026）'!$A:$A&amp;'[2]产值及收款计划（2026）'!$B:$B,'[2]产值及收款计划（2026）'!F:F)</f>
        <v>105.794</v>
      </c>
      <c r="G257" s="256" cm="1">
        <f t="array" aca="1" ref="G257" ca="1">_xlfn.XLOOKUP($A257&amp;$B257,'[2]产值及收款计划（2026）'!$A:$A&amp;'[2]产值及收款计划（2026）'!$B:$B,'[2]产值及收款计划（2026）'!G:G)</f>
        <v>21.794</v>
      </c>
      <c r="H257" s="256" cm="1">
        <f t="array" aca="1" ref="H257" ca="1">_xlfn.XLOOKUP($A257&amp;$B257,'[2]产值及收款计划（2026）'!$A:$A&amp;'[2]产值及收款计划（2026）'!$B:$B,'[2]产值及收款计划（2026）'!H:H)</f>
        <v>21.794</v>
      </c>
      <c r="I257" s="257" cm="1">
        <f t="array" aca="1" ref="I257" ca="1">_xlfn.XLOOKUP($A257&amp;$B257,'[2]产值及收款计划（2026）'!$A:$A&amp;'[2]产值及收款计划（2026）'!$B:$B,'[2]产值及收款计划（2026）'!I:I)</f>
        <v>0.206004121216704</v>
      </c>
      <c r="J257" s="258" cm="1">
        <f t="array" aca="1" ref="J257" ca="1">_xlfn.XLOOKUP($A257&amp;$B257,'[2]产值及收款计划（2026）'!$A:$A&amp;'[2]产值及收款计划（2026）'!$B:$B,'[2]产值及收款计划（2026）'!J:J)</f>
        <v>0.13</v>
      </c>
      <c r="K257" s="256" cm="1">
        <f t="array" aca="1" ref="K257" ca="1">_xlfn.XLOOKUP($A257&amp;$B257,'[2]产值及收款计划（2026）'!$A:$A&amp;'[2]产值及收款计划（2026）'!$B:$B,'[2]产值及收款计划（2026）'!K:K)</f>
        <v>0</v>
      </c>
      <c r="L257" s="256" cm="1">
        <f t="array" aca="1" ref="L257" ca="1">_xlfn.XLOOKUP($A257&amp;$B257,'[2]产值及收款计划（2026）'!$A:$A&amp;'[2]产值及收款计划（2026）'!$B:$B,'[2]产值及收款计划（2026）'!L:L)</f>
        <v>0</v>
      </c>
      <c r="M257" s="256" t="str" cm="1">
        <f t="array" aca="1" ref="M257" ca="1">_xlfn.XLOOKUP($A257&amp;$B257,'[2]产值及收款计划（2026）'!$A:$A&amp;'[2]产值及收款计划（2026）'!$B:$B,'[2]产值及收款计划（2026）'!M:M)</f>
        <v>主导</v>
      </c>
      <c r="N257" s="256" t="str" cm="1">
        <f t="array" aca="1" ref="N257" ca="1">_xlfn.XLOOKUP($A257&amp;$B257,'[2]产值及收款计划（2026）'!$A:$A&amp;'[2]产值及收款计划（2026）'!$B:$B,'[2]产值及收款计划（2026）'!N:N)</f>
        <v>董力健团队</v>
      </c>
      <c r="O257" s="256" t="str" cm="1">
        <f t="array" aca="1" ref="O257" ca="1">_xlfn.XLOOKUP($A257&amp;$B257,'[2]产值及收款计划（2026）'!$A:$A&amp;'[2]产值及收款计划（2026）'!$B:$B,'[2]产值及收款计划（2026）'!O:O)</f>
        <v>杨舒文</v>
      </c>
      <c r="P257" s="255" t="str" cm="1">
        <f t="array" aca="1" ref="P257" ca="1">_xlfn.XLOOKUP($A257&amp;$B257,'[2]产值及收款计划（2026）'!$A:$A&amp;'[2]产值及收款计划（2026）'!$B:$B,'[2]产值及收款计划（2026）'!P:P)</f>
        <v>在建</v>
      </c>
      <c r="Q257" s="256" cm="1">
        <f t="array" aca="1" ref="Q257" ca="1">_xlfn.XLOOKUP($A257&amp;$B257,'[2]产值及收款计划（2026）'!$A:$A&amp;'[2]产值及收款计划（2026）'!$B:$B,'[2]产值及收款计划（2026）'!Q:Q)</f>
        <v>0</v>
      </c>
      <c r="R257" s="256" cm="1">
        <f t="array" aca="1" ref="R257" ca="1">_xlfn.XLOOKUP($A257&amp;$B257,'[2]产值及收款计划（2026）'!$A:$A&amp;'[2]产值及收款计划（2026）'!$B:$B,'[2]产值及收款计划（2026）'!R:R)</f>
        <v>0</v>
      </c>
      <c r="S257" s="256" cm="1">
        <f t="array" aca="1" ref="S257" ca="1">_xlfn.XLOOKUP($A257&amp;$B257,'[2]产值及收款计划（2026）'!$A:$A&amp;'[2]产值及收款计划（2026）'!$B:$B,'[2]产值及收款计划（2026）'!S:S)</f>
        <v>0</v>
      </c>
      <c r="T257" s="256" cm="1">
        <f t="array" aca="1" ref="T257" ca="1">_xlfn.XLOOKUP($A257&amp;$B257,'[2]产值及收款计划（2026）'!$A:$A&amp;'[2]产值及收款计划（2026）'!$B:$B,'[2]产值及收款计划（2026）'!T:T)</f>
        <v>65.436999999999998</v>
      </c>
      <c r="U257" s="256" cm="1">
        <f t="array" aca="1" ref="U257" ca="1">_xlfn.XLOOKUP($A257&amp;$B257,'[2]产值及收款计划（2026）'!$A:$A&amp;'[2]产值及收款计划（2026）'!$B:$B,'[2]产值及收款计划（2026）'!U:U)</f>
        <v>0</v>
      </c>
      <c r="V257" s="256" cm="1">
        <f t="array" aca="1" ref="V257" ca="1">_xlfn.XLOOKUP($A257&amp;$B257,'[2]产值及收款计划（2026）'!$A:$A&amp;'[2]产值及收款计划（2026）'!$B:$B,'[2]产值及收款计划（2026）'!V:V)</f>
        <v>40.356999999999999</v>
      </c>
      <c r="W257" s="256" cm="1">
        <f t="array" aca="1" ref="W257" ca="1">_xlfn.XLOOKUP($A257&amp;$B257,'[2]产值及收款计划（2026）'!$A:$A&amp;'[2]产值及收款计划（2026）'!$B:$B,'[2]产值及收款计划（2026）'!W:W)</f>
        <v>0</v>
      </c>
      <c r="X257" s="256" cm="1">
        <f t="array" aca="1" ref="X257" ca="1">_xlfn.XLOOKUP($A257&amp;$B257,'[2]产值及收款计划（2026）'!$A:$A&amp;'[2]产值及收款计划（2026）'!$B:$B,'[2]产值及收款计划（2026）'!X:X)</f>
        <v>0</v>
      </c>
      <c r="Y257" s="256" cm="1">
        <f t="array" aca="1" ref="Y257" ca="1">_xlfn.XLOOKUP($A257&amp;$B257,'[2]产值及收款计划（2026）'!$A:$A&amp;'[2]产值及收款计划（2026）'!$B:$B,'[2]产值及收款计划（2026）'!Y:Y)</f>
        <v>0</v>
      </c>
      <c r="Z257" s="256" cm="1">
        <f t="array" aca="1" ref="Z257" ca="1">_xlfn.XLOOKUP($A257&amp;$B257,'[2]产值及收款计划（2026）'!$A:$A&amp;'[2]产值及收款计划（2026）'!$B:$B,'[2]产值及收款计划（2026）'!Z:Z)</f>
        <v>0</v>
      </c>
      <c r="AA257" s="256" cm="1">
        <f t="array" aca="1" ref="AA257" ca="1">_xlfn.XLOOKUP($A257&amp;$B257,'[2]产值及收款计划（2026）'!$A:$A&amp;'[2]产值及收款计划（2026）'!$B:$B,'[2]产值及收款计划（2026）'!AA:AA)</f>
        <v>0</v>
      </c>
      <c r="AB257" s="256" cm="1">
        <f t="array" aca="1" ref="AB257" ca="1">_xlfn.XLOOKUP($A257&amp;$B257,'[2]产值及收款计划（2026）'!$A:$A&amp;'[2]产值及收款计划（2026）'!$B:$B,'[2]产值及收款计划（2026）'!AB:AB)</f>
        <v>0</v>
      </c>
      <c r="AC257" s="256" cm="1">
        <f t="array" aca="1" ref="AC257" ca="1">_xlfn.XLOOKUP($A257&amp;$B257,'[2]产值及收款计划（2026）'!$A:$A&amp;'[2]产值及收款计划（2026）'!$B:$B,'[2]产值及收款计划（2026）'!AC:AC)</f>
        <v>0</v>
      </c>
      <c r="AD257" s="256" cm="1">
        <f t="array" aca="1" ref="AD257" ca="1">_xlfn.XLOOKUP($A257&amp;$B257,'[2]产值及收款计划（2026）'!$A:$A&amp;'[2]产值及收款计划（2026）'!$B:$B,'[2]产值及收款计划（2026）'!AD:AD)</f>
        <v>0</v>
      </c>
      <c r="AE257" s="256" cm="1">
        <f t="array" aca="1" ref="AE257" ca="1">_xlfn.XLOOKUP($A257&amp;$B257,'[2]产值及收款计划（2026）'!$A:$A&amp;'[2]产值及收款计划（2026）'!$B:$B,'[2]产值及收款计划（2026）'!AE:AE)</f>
        <v>0</v>
      </c>
      <c r="AF257" s="256" cm="1">
        <f t="array" aca="1" ref="AF257" ca="1">_xlfn.XLOOKUP($A257&amp;$B257,'[2]产值及收款计划（2026）'!$A:$A&amp;'[2]产值及收款计划（2026）'!$B:$B,'[2]产值及收款计划（2026）'!AF:AF)</f>
        <v>0</v>
      </c>
      <c r="AG257" s="256" cm="1">
        <f t="array" aca="1" ref="AG257" ca="1">_xlfn.XLOOKUP($A257&amp;$B257,'[2]产值及收款计划（2026）'!$A:$A&amp;'[2]产值及收款计划（2026）'!$B:$B,'[2]产值及收款计划（2026）'!AG:AG)</f>
        <v>0</v>
      </c>
      <c r="AH257" s="256" cm="1">
        <f t="array" aca="1" ref="AH257" ca="1">_xlfn.XLOOKUP($A257&amp;$B257,'[2]产值及收款计划（2026）'!$A:$A&amp;'[2]产值及收款计划（2026）'!$B:$B,'[2]产值及收款计划（2026）'!AH:AH)</f>
        <v>0</v>
      </c>
      <c r="AI257" s="256" cm="1">
        <f t="array" aca="1" ref="AI257" ca="1">_xlfn.XLOOKUP($A257&amp;$B257,'[2]产值及收款计划（2026）'!$A:$A&amp;'[2]产值及收款计划（2026）'!$B:$B,'[2]产值及收款计划（2026）'!AI:AI)</f>
        <v>0</v>
      </c>
      <c r="AJ257" s="256" cm="1">
        <f t="array" aca="1" ref="AJ257" ca="1">_xlfn.XLOOKUP($A257&amp;$B257,'[2]产值及收款计划（2026）'!$A:$A&amp;'[2]产值及收款计划（2026）'!$B:$B,'[2]产值及收款计划（2026）'!AJ:AJ)</f>
        <v>0</v>
      </c>
      <c r="AK257" s="256" cm="1">
        <f t="array" aca="1" ref="AK257" ca="1">_xlfn.XLOOKUP($A257&amp;$B257,'[2]产值及收款计划（2026）'!$A:$A&amp;'[2]产值及收款计划（2026）'!$B:$B,'[2]产值及收款计划（2026）'!AK:AK)</f>
        <v>0</v>
      </c>
      <c r="AL257" s="256" cm="1">
        <f t="array" aca="1" ref="AL257" ca="1">_xlfn.XLOOKUP($A257&amp;$B257,'[2]产值及收款计划（2026）'!$A:$A&amp;'[2]产值及收款计划（2026）'!$B:$B,'[2]产值及收款计划（2026）'!AL:AL)</f>
        <v>0</v>
      </c>
      <c r="AM257" s="263" t="e" cm="1">
        <f t="array" aca="1" ref="AM257" ca="1">_xlfn.LET(_xlpm.勾选月份状态数组,TRANSPOSE('PPT(12-15页）-TOP10'!$A$3:$A$14),_xlpm.选择数据区,IF('PPT(12-15页）-TOP10'!$E$3="收款",$BA257:$BL257,$AA257:$AL257),SUM(_xlfn._xlws.FILTER(_xlpm.选择数据区,_xlpm.勾选月份状态数组,"")))</f>
        <v>#NAME?</v>
      </c>
      <c r="AN257" s="256" t="e" cm="1">
        <f t="array" aca="1" ref="AN257" ca="1">_xlfn.LET(_xlpm.勾选月份状态数组,TRANSPOSE('PPT(12-15页）-TOP10'!$A$3:$A$14),_xlpm.选择数据区,IF('PPT(12-15页）-TOP10'!$E$3="收款",$DA257:$DL257,$CA257:$CL257),SUM(_xlfn._xlws.FILTER(_xlpm.选择数据区,_xlpm.勾选月份状态数组,"")))</f>
        <v>#NAME?</v>
      </c>
      <c r="AO257" s="256">
        <f ca="1">SUM(CA257:CC257)+SUM(AD257:AL257)</f>
        <v>0</v>
      </c>
      <c r="AP257" s="256"/>
      <c r="AQ257" s="256"/>
      <c r="AR257" s="256"/>
      <c r="AS257" s="256" cm="1">
        <f t="array" aca="1" ref="AS257" ca="1">_xlfn.XLOOKUP($A257&amp;$B257,'[2]产值及收款计划（2026）'!$A:$A&amp;'[2]产值及收款计划（2026）'!$B:$B,'[2]产值及收款计划（2026）'!AS:AS)</f>
        <v>0</v>
      </c>
      <c r="AT257" s="256" cm="1">
        <f t="array" aca="1" ref="AT257" ca="1">_xlfn.XLOOKUP($A257&amp;$B257,'[2]产值及收款计划（2026）'!$A:$A&amp;'[2]产值及收款计划（2026）'!$B:$B,'[2]产值及收款计划（2026）'!AT:AT)</f>
        <v>0</v>
      </c>
      <c r="AU257" s="256" cm="1">
        <f t="array" aca="1" ref="AU257" ca="1">_xlfn.XLOOKUP($A257&amp;$B257,'[2]产值及收款计划（2026）'!$A:$A&amp;'[2]产值及收款计划（2026）'!$B:$B,'[2]产值及收款计划（2026）'!AU:AU)</f>
        <v>0</v>
      </c>
      <c r="AV257" s="256" cm="1">
        <f t="array" aca="1" ref="AV257" ca="1">_xlfn.XLOOKUP($A257&amp;$B257,'[2]产值及收款计划（2026）'!$A:$A&amp;'[2]产值及收款计划（2026）'!$B:$B,'[2]产值及收款计划（2026）'!AV:AV)</f>
        <v>0</v>
      </c>
      <c r="AW257" s="256" cm="1">
        <f t="array" aca="1" ref="AW257" ca="1">_xlfn.XLOOKUP($A257&amp;$B257,'[2]产值及收款计划（2026）'!$A:$A&amp;'[2]产值及收款计划（2026）'!$B:$B,'[2]产值及收款计划（2026）'!AW:AW)</f>
        <v>60</v>
      </c>
      <c r="AX257" s="256" cm="1">
        <f t="array" aca="1" ref="AX257" ca="1">_xlfn.XLOOKUP($A257&amp;$B257,'[2]产值及收款计划（2026）'!$A:$A&amp;'[2]产值及收款计划（2026）'!$B:$B,'[2]产值及收款计划（2026）'!AX:AX)</f>
        <v>5.4370000000000003</v>
      </c>
      <c r="AY257" s="256" cm="1">
        <f t="array" aca="1" ref="AY257" ca="1">_xlfn.XLOOKUP($A257&amp;$B257,'[2]产值及收款计划（2026）'!$A:$A&amp;'[2]产值及收款计划（2026）'!$B:$B,'[2]产值及收款计划（2026）'!AY:AY)</f>
        <v>40.356999999999999</v>
      </c>
      <c r="AZ257" s="256" cm="1">
        <f t="array" aca="1" ref="AZ257" ca="1">_xlfn.XLOOKUP($A257&amp;$B257,'[2]产值及收款计划（2026）'!$A:$A&amp;'[2]产值及收款计划（2026）'!$B:$B,'[2]产值及收款计划（2026）'!AZ:AZ)</f>
        <v>0</v>
      </c>
      <c r="BA257" s="256" cm="1">
        <f t="array" aca="1" ref="BA257" ca="1">_xlfn.XLOOKUP($A257&amp;$B257,'[2]产值及收款计划（2026）'!$A:$A&amp;'[2]产值及收款计划（2026）'!$B:$B,'[2]产值及收款计划（2026）'!BA:BA)</f>
        <v>0</v>
      </c>
      <c r="BB257" s="256" cm="1">
        <f t="array" aca="1" ref="BB257" ca="1">_xlfn.XLOOKUP($A257&amp;$B257,'[2]产值及收款计划（2026）'!$A:$A&amp;'[2]产值及收款计划（2026）'!$B:$B,'[2]产值及收款计划（2026）'!BB:BB)</f>
        <v>0</v>
      </c>
      <c r="BC257" s="256" cm="1">
        <f t="array" aca="1" ref="BC257" ca="1">_xlfn.XLOOKUP($A257&amp;$B257,'[2]产值及收款计划（2026）'!$A:$A&amp;'[2]产值及收款计划（2026）'!$B:$B,'[2]产值及收款计划（2026）'!BC:BC)</f>
        <v>0</v>
      </c>
      <c r="BD257" s="256" cm="1">
        <f t="array" aca="1" ref="BD257" ca="1">_xlfn.XLOOKUP($A257&amp;$B257,'[2]产值及收款计划（2026）'!$A:$A&amp;'[2]产值及收款计划（2026）'!$B:$B,'[2]产值及收款计划（2026）'!BD:BD)</f>
        <v>0</v>
      </c>
      <c r="BE257" s="256" cm="1">
        <f t="array" aca="1" ref="BE257" ca="1">_xlfn.XLOOKUP($A257&amp;$B257,'[2]产值及收款计划（2026）'!$A:$A&amp;'[2]产值及收款计划（2026）'!$B:$B,'[2]产值及收款计划（2026）'!BE:BE)</f>
        <v>0</v>
      </c>
      <c r="BF257" s="256" cm="1">
        <f t="array" aca="1" ref="BF257" ca="1">_xlfn.XLOOKUP($A257&amp;$B257,'[2]产值及收款计划（2026）'!$A:$A&amp;'[2]产值及收款计划（2026）'!$B:$B,'[2]产值及收款计划（2026）'!BF:BF)</f>
        <v>0</v>
      </c>
      <c r="BG257" s="256" cm="1">
        <f t="array" aca="1" ref="BG257" ca="1">_xlfn.XLOOKUP($A257&amp;$B257,'[2]产值及收款计划（2026）'!$A:$A&amp;'[2]产值及收款计划（2026）'!$B:$B,'[2]产值及收款计划（2026）'!BG:BG)</f>
        <v>0</v>
      </c>
      <c r="BH257" s="256" cm="1">
        <f t="array" aca="1" ref="BH257" ca="1">_xlfn.XLOOKUP($A257&amp;$B257,'[2]产值及收款计划（2026）'!$A:$A&amp;'[2]产值及收款计划（2026）'!$B:$B,'[2]产值及收款计划（2026）'!BH:BH)</f>
        <v>0</v>
      </c>
      <c r="BI257" s="256" cm="1">
        <f t="array" aca="1" ref="BI257" ca="1">_xlfn.XLOOKUP($A257&amp;$B257,'[2]产值及收款计划（2026）'!$A:$A&amp;'[2]产值及收款计划（2026）'!$B:$B,'[2]产值及收款计划（2026）'!BI:BI)</f>
        <v>0</v>
      </c>
      <c r="BJ257" s="256" cm="1">
        <f t="array" aca="1" ref="BJ257" ca="1">_xlfn.XLOOKUP($A257&amp;$B257,'[2]产值及收款计划（2026）'!$A:$A&amp;'[2]产值及收款计划（2026）'!$B:$B,'[2]产值及收款计划（2026）'!BJ:BJ)</f>
        <v>0</v>
      </c>
      <c r="BK257" s="256" cm="1">
        <f t="array" aca="1" ref="BK257" ca="1">_xlfn.XLOOKUP($A257&amp;$B257,'[2]产值及收款计划（2026）'!$A:$A&amp;'[2]产值及收款计划（2026）'!$B:$B,'[2]产值及收款计划（2026）'!BK:BK)</f>
        <v>0</v>
      </c>
      <c r="BL257" s="256" cm="1">
        <f t="array" aca="1" ref="BL257" ca="1">_xlfn.XLOOKUP($A257&amp;$B257,'[2]产值及收款计划（2026）'!$A:$A&amp;'[2]产值及收款计划（2026）'!$B:$B,'[2]产值及收款计划（2026）'!BL:BL)</f>
        <v>0</v>
      </c>
      <c r="BM257" s="256"/>
      <c r="BN257" s="256"/>
      <c r="BO257" s="256"/>
      <c r="BP257" s="256"/>
      <c r="BQ257" s="255" t="str" cm="1">
        <f t="array" aca="1" ref="BQ257" ca="1">_xlfn.XLOOKUP($A257&amp;$B257,'[2]产值及收款计划（2026）'!$A:$A&amp;'[2]产值及收款计划（2026）'!$B:$B,'[2]产值及收款计划（2026）'!BQ:BQ)</f>
        <v>中铁北京工程局集团有限公司杭州分公司</v>
      </c>
      <c r="BR257" s="256" cm="1">
        <f t="array" aca="1" ref="BR257" ca="1">_xlfn.XLOOKUP($A257&amp;$B257,'[2]产值及收款计划（2026）'!$A:$A&amp;'[2]产值及收款计划（2026）'!$B:$B,'[2]产值及收款计划（2026）'!BR:BR)</f>
        <v>0</v>
      </c>
      <c r="CA257" s="256" cm="1">
        <f t="array" aca="1" ref="CA257" ca="1">_xlfn.XLOOKUP($A257&amp;$B257,'[2]产值及收款计划（2026）'!$A:$A&amp;'[2]产值及收款计划（2026）'!$B:$B,'[2]产值及收款计划（2026）'!CA:CA)</f>
        <v>0</v>
      </c>
      <c r="CB257" s="256" cm="1">
        <f t="array" aca="1" ref="CB257" ca="1">_xlfn.XLOOKUP($A257&amp;$B257,'[2]产值及收款计划（2026）'!$A:$A&amp;'[2]产值及收款计划（2026）'!$B:$B,'[2]产值及收款计划（2026）'!CB:CB)</f>
        <v>0</v>
      </c>
      <c r="CC257" s="256" cm="1">
        <f t="array" aca="1" ref="CC257" ca="1">_xlfn.XLOOKUP($A257&amp;$B257,'[2]产值及收款计划（2026）'!$A:$A&amp;'[2]产值及收款计划（2026）'!$B:$B,'[2]产值及收款计划（2026）'!CC:CC)</f>
        <v>0</v>
      </c>
      <c r="CD257" s="256" cm="1">
        <f t="array" aca="1" ref="CD257" ca="1">_xlfn.XLOOKUP($A257&amp;$B257,'[2]产值及收款计划（2026）'!$A:$A&amp;'[2]产值及收款计划（2026）'!$B:$B,'[2]产值及收款计划（2026）'!CD:CD)</f>
        <v>0</v>
      </c>
      <c r="CE257" s="256" cm="1">
        <f t="array" aca="1" ref="CE257" ca="1">_xlfn.XLOOKUP($A257&amp;$B257,'[2]产值及收款计划（2026）'!$A:$A&amp;'[2]产值及收款计划（2026）'!$B:$B,'[2]产值及收款计划（2026）'!CE:CE)</f>
        <v>0</v>
      </c>
      <c r="CF257" s="256" cm="1">
        <f t="array" aca="1" ref="CF257" ca="1">_xlfn.XLOOKUP($A257&amp;$B257,'[2]产值及收款计划（2026）'!$A:$A&amp;'[2]产值及收款计划（2026）'!$B:$B,'[2]产值及收款计划（2026）'!CF:CF)</f>
        <v>0</v>
      </c>
      <c r="CG257" s="256" cm="1">
        <f t="array" aca="1" ref="CG257" ca="1">_xlfn.XLOOKUP($A257&amp;$B257,'[2]产值及收款计划（2026）'!$A:$A&amp;'[2]产值及收款计划（2026）'!$B:$B,'[2]产值及收款计划（2026）'!CG:CG)</f>
        <v>0</v>
      </c>
      <c r="CH257" s="256" cm="1">
        <f t="array" aca="1" ref="CH257" ca="1">_xlfn.XLOOKUP($A257&amp;$B257,'[2]产值及收款计划（2026）'!$A:$A&amp;'[2]产值及收款计划（2026）'!$B:$B,'[2]产值及收款计划（2026）'!CH:CH)</f>
        <v>0</v>
      </c>
      <c r="CI257" s="256" cm="1">
        <f t="array" aca="1" ref="CI257" ca="1">_xlfn.XLOOKUP($A257&amp;$B257,'[2]产值及收款计划（2026）'!$A:$A&amp;'[2]产值及收款计划（2026）'!$B:$B,'[2]产值及收款计划（2026）'!CI:CI)</f>
        <v>0</v>
      </c>
      <c r="CJ257" s="256" cm="1">
        <f t="array" aca="1" ref="CJ257" ca="1">_xlfn.XLOOKUP($A257&amp;$B257,'[2]产值及收款计划（2026）'!$A:$A&amp;'[2]产值及收款计划（2026）'!$B:$B,'[2]产值及收款计划（2026）'!CJ:CJ)</f>
        <v>0</v>
      </c>
      <c r="CK257" s="256" cm="1">
        <f t="array" aca="1" ref="CK257" ca="1">_xlfn.XLOOKUP($A257&amp;$B257,'[2]产值及收款计划（2026）'!$A:$A&amp;'[2]产值及收款计划（2026）'!$B:$B,'[2]产值及收款计划（2026）'!CK:CK)</f>
        <v>0</v>
      </c>
      <c r="CL257" s="256" cm="1">
        <f t="array" aca="1" ref="CL257" ca="1">_xlfn.XLOOKUP($A257&amp;$B257,'[2]产值及收款计划（2026）'!$A:$A&amp;'[2]产值及收款计划（2026）'!$B:$B,'[2]产值及收款计划（2026）'!CL:CL)</f>
        <v>0</v>
      </c>
      <c r="DA257" s="256" cm="1">
        <f t="array" aca="1" ref="DA257" ca="1">_xlfn.XLOOKUP($A257&amp;$B257,'[2]产值及收款计划（2026）'!$A:$A&amp;'[2]产值及收款计划（2026）'!$B:$B,'[2]产值及收款计划（2026）'!DA:DA)</f>
        <v>0</v>
      </c>
      <c r="DB257" s="256" cm="1">
        <f t="array" aca="1" ref="DB257" ca="1">_xlfn.XLOOKUP($A257&amp;$B257,'[2]产值及收款计划（2026）'!$A:$A&amp;'[2]产值及收款计划（2026）'!$B:$B,'[2]产值及收款计划（2026）'!DB:DB)</f>
        <v>5.4370000000000003</v>
      </c>
      <c r="DC257" s="256" cm="1">
        <f t="array" aca="1" ref="DC257" ca="1">_xlfn.XLOOKUP($A257&amp;$B257,'[2]产值及收款计划（2026）'!$A:$A&amp;'[2]产值及收款计划（2026）'!$B:$B,'[2]产值及收款计划（2026）'!DC:DC)</f>
        <v>0</v>
      </c>
      <c r="DD257" s="256" cm="1">
        <f t="array" aca="1" ref="DD257" ca="1">_xlfn.XLOOKUP($A257&amp;$B257,'[2]产值及收款计划（2026）'!$A:$A&amp;'[2]产值及收款计划（2026）'!$B:$B,'[2]产值及收款计划（2026）'!DD:DD)</f>
        <v>0</v>
      </c>
      <c r="DE257" s="256" cm="1">
        <f t="array" aca="1" ref="DE257" ca="1">_xlfn.XLOOKUP($A257&amp;$B257,'[2]产值及收款计划（2026）'!$A:$A&amp;'[2]产值及收款计划（2026）'!$B:$B,'[2]产值及收款计划（2026）'!DE:DE)</f>
        <v>0</v>
      </c>
      <c r="DF257" s="256" cm="1">
        <f t="array" aca="1" ref="DF257" ca="1">_xlfn.XLOOKUP($A257&amp;$B257,'[2]产值及收款计划（2026）'!$A:$A&amp;'[2]产值及收款计划（2026）'!$B:$B,'[2]产值及收款计划（2026）'!DF:DF)</f>
        <v>0</v>
      </c>
      <c r="DG257" s="256" cm="1">
        <f t="array" aca="1" ref="DG257" ca="1">_xlfn.XLOOKUP($A257&amp;$B257,'[2]产值及收款计划（2026）'!$A:$A&amp;'[2]产值及收款计划（2026）'!$B:$B,'[2]产值及收款计划（2026）'!DG:DG)</f>
        <v>0</v>
      </c>
      <c r="DH257" s="256" cm="1">
        <f t="array" aca="1" ref="DH257" ca="1">_xlfn.XLOOKUP($A257&amp;$B257,'[2]产值及收款计划（2026）'!$A:$A&amp;'[2]产值及收款计划（2026）'!$B:$B,'[2]产值及收款计划（2026）'!DH:DH)</f>
        <v>0</v>
      </c>
      <c r="DI257" s="256" cm="1">
        <f t="array" aca="1" ref="DI257" ca="1">_xlfn.XLOOKUP($A257&amp;$B257,'[2]产值及收款计划（2026）'!$A:$A&amp;'[2]产值及收款计划（2026）'!$B:$B,'[2]产值及收款计划（2026）'!DI:DI)</f>
        <v>0</v>
      </c>
      <c r="DJ257" s="256" cm="1">
        <f t="array" aca="1" ref="DJ257" ca="1">_xlfn.XLOOKUP($A257&amp;$B257,'[2]产值及收款计划（2026）'!$A:$A&amp;'[2]产值及收款计划（2026）'!$B:$B,'[2]产值及收款计划（2026）'!DJ:DJ)</f>
        <v>0</v>
      </c>
      <c r="DK257" s="256" cm="1">
        <f t="array" aca="1" ref="DK257" ca="1">_xlfn.XLOOKUP($A257&amp;$B257,'[2]产值及收款计划（2026）'!$A:$A&amp;'[2]产值及收款计划（2026）'!$B:$B,'[2]产值及收款计划（2026）'!DK:DK)</f>
        <v>0</v>
      </c>
      <c r="DL257" s="256" cm="1">
        <f t="array" aca="1" ref="DL257" ca="1">_xlfn.XLOOKUP($A257&amp;$B257,'[2]产值及收款计划（2026）'!$A:$A&amp;'[2]产值及收款计划（2026）'!$B:$B,'[2]产值及收款计划（2026）'!DL:DL)</f>
        <v>0</v>
      </c>
      <c r="DM257" s="264"/>
      <c r="DN257" s="250"/>
    </row>
    <row r="258" spans="1:118" ht="20.25" x14ac:dyDescent="0.15">
      <c r="A258" s="254">
        <f t="shared" ca="1" si="16"/>
        <v>77</v>
      </c>
      <c r="B258" s="254" t="s">
        <v>26</v>
      </c>
      <c r="C258" s="255" t="str" cm="1">
        <f t="array" aca="1" ref="C258" ca="1">_xlfn.XLOOKUP($A258&amp;$B258,'[2]产值及收款计划（2026）'!$A:$A&amp;'[2]产值及收款计划（2026）'!$B:$B,'[2]产值及收款计划（2026）'!C:C)</f>
        <v>ZHT2023071700071</v>
      </c>
      <c r="D258" s="255" t="str" cm="1">
        <f t="array" aca="1" ref="D258" ca="1">_xlfn.XLOOKUP($A258&amp;$B258,'[2]产值及收款计划（2026）'!$A:$A&amp;'[2]产值及收款计划（2026）'!$B:$B,'[2]产值及收款计划（2026）'!D:D)</f>
        <v>嘉兴市域铁路枫南SG1标段智慧工地工程技术咨询服务合同</v>
      </c>
      <c r="E258" s="256" cm="1">
        <f t="array" aca="1" ref="E258" ca="1">_xlfn.XLOOKUP($A258&amp;$B258,'[2]产值及收款计划（2026）'!$A:$A&amp;'[2]产值及收款计划（2026）'!$B:$B,'[2]产值及收款计划（2026）'!E:E)</f>
        <v>79.275999999999996</v>
      </c>
      <c r="F258" s="256" cm="1">
        <f t="array" aca="1" ref="F258" ca="1">_xlfn.XLOOKUP($A258&amp;$B258,'[2]产值及收款计划（2026）'!$A:$A&amp;'[2]产值及收款计划（2026）'!$B:$B,'[2]产值及收款计划（2026）'!F:F)</f>
        <v>79.275999999999996</v>
      </c>
      <c r="G258" s="256" cm="1">
        <f t="array" aca="1" ref="G258" ca="1">_xlfn.XLOOKUP($A258&amp;$B258,'[2]产值及收款计划（2026）'!$A:$A&amp;'[2]产值及收款计划（2026）'!$B:$B,'[2]产值及收款计划（2026）'!G:G)</f>
        <v>79.275999999999996</v>
      </c>
      <c r="H258" s="256" cm="1">
        <f t="array" aca="1" ref="H258" ca="1">_xlfn.XLOOKUP($A258&amp;$B258,'[2]产值及收款计划（2026）'!$A:$A&amp;'[2]产值及收款计划（2026）'!$B:$B,'[2]产值及收款计划（2026）'!H:H)</f>
        <v>14.276</v>
      </c>
      <c r="I258" s="257" cm="1">
        <f t="array" aca="1" ref="I258" ca="1">_xlfn.XLOOKUP($A258&amp;$B258,'[2]产值及收款计划（2026）'!$A:$A&amp;'[2]产值及收款计划（2026）'!$B:$B,'[2]产值及收款计划（2026）'!I:I)</f>
        <v>0.180079721479388</v>
      </c>
      <c r="J258" s="258" cm="1">
        <f t="array" aca="1" ref="J258" ca="1">_xlfn.XLOOKUP($A258&amp;$B258,'[2]产值及收款计划（2026）'!$A:$A&amp;'[2]产值及收款计划（2026）'!$B:$B,'[2]产值及收款计划（2026）'!J:J)</f>
        <v>0.105142094736367</v>
      </c>
      <c r="K258" s="256" cm="1">
        <f t="array" aca="1" ref="K258" ca="1">_xlfn.XLOOKUP($A258&amp;$B258,'[2]产值及收款计划（2026）'!$A:$A&amp;'[2]产值及收款计划（2026）'!$B:$B,'[2]产值及收款计划（2026）'!K:K)</f>
        <v>0</v>
      </c>
      <c r="L258" s="256" cm="1">
        <f t="array" aca="1" ref="L258" ca="1">_xlfn.XLOOKUP($A258&amp;$B258,'[2]产值及收款计划（2026）'!$A:$A&amp;'[2]产值及收款计划（2026）'!$B:$B,'[2]产值及收款计划（2026）'!L:L)</f>
        <v>0</v>
      </c>
      <c r="M258" s="256" t="str" cm="1">
        <f t="array" aca="1" ref="M258" ca="1">_xlfn.XLOOKUP($A258&amp;$B258,'[2]产值及收款计划（2026）'!$A:$A&amp;'[2]产值及收款计划（2026）'!$B:$B,'[2]产值及收款计划（2026）'!M:M)</f>
        <v>主导</v>
      </c>
      <c r="N258" s="256" t="str" cm="1">
        <f t="array" aca="1" ref="N258" ca="1">_xlfn.XLOOKUP($A258&amp;$B258,'[2]产值及收款计划（2026）'!$A:$A&amp;'[2]产值及收款计划（2026）'!$B:$B,'[2]产值及收款计划（2026）'!N:N)</f>
        <v>董力健团队</v>
      </c>
      <c r="O258" s="256" t="str" cm="1">
        <f t="array" aca="1" ref="O258" ca="1">_xlfn.XLOOKUP($A258&amp;$B258,'[2]产值及收款计划（2026）'!$A:$A&amp;'[2]产值及收款计划（2026）'!$B:$B,'[2]产值及收款计划（2026）'!O:O)</f>
        <v>杨舒文</v>
      </c>
      <c r="P258" s="255" t="str" cm="1">
        <f t="array" aca="1" ref="P258" ca="1">_xlfn.XLOOKUP($A258&amp;$B258,'[2]产值及收款计划（2026）'!$A:$A&amp;'[2]产值及收款计划（2026）'!$B:$B,'[2]产值及收款计划（2026）'!P:P)</f>
        <v>在建</v>
      </c>
      <c r="Q258" s="256" cm="1">
        <f t="array" aca="1" ref="Q258" ca="1">_xlfn.XLOOKUP($A258&amp;$B258,'[2]产值及收款计划（2026）'!$A:$A&amp;'[2]产值及收款计划（2026）'!$B:$B,'[2]产值及收款计划（2026）'!Q:Q)</f>
        <v>0</v>
      </c>
      <c r="R258" s="256" cm="1">
        <f t="array" aca="1" ref="R258" ca="1">_xlfn.XLOOKUP($A258&amp;$B258,'[2]产值及收款计划（2026）'!$A:$A&amp;'[2]产值及收款计划（2026）'!$B:$B,'[2]产值及收款计划（2026）'!R:R)</f>
        <v>0</v>
      </c>
      <c r="S258" s="256" cm="1">
        <f t="array" aca="1" ref="S258" ca="1">_xlfn.XLOOKUP($A258&amp;$B258,'[2]产值及收款计划（2026）'!$A:$A&amp;'[2]产值及收款计划（2026）'!$B:$B,'[2]产值及收款计划（2026）'!S:S)</f>
        <v>0</v>
      </c>
      <c r="T258" s="256" cm="1">
        <f t="array" aca="1" ref="T258" ca="1">_xlfn.XLOOKUP($A258&amp;$B258,'[2]产值及收款计划（2026）'!$A:$A&amp;'[2]产值及收款计划（2026）'!$B:$B,'[2]产值及收款计划（2026）'!T:T)</f>
        <v>78.433218999999994</v>
      </c>
      <c r="U258" s="256" cm="1">
        <f t="array" aca="1" ref="U258" ca="1">_xlfn.XLOOKUP($A258&amp;$B258,'[2]产值及收款计划（2026）'!$A:$A&amp;'[2]产值及收款计划（2026）'!$B:$B,'[2]产值及收款计划（2026）'!U:U)</f>
        <v>0</v>
      </c>
      <c r="V258" s="256" cm="1">
        <f t="array" aca="1" ref="V258" ca="1">_xlfn.XLOOKUP($A258&amp;$B258,'[2]产值及收款计划（2026）'!$A:$A&amp;'[2]产值及收款计划（2026）'!$B:$B,'[2]产值及收款计划（2026）'!V:V)</f>
        <v>0.842781000000002</v>
      </c>
      <c r="W258" s="256" cm="1">
        <f t="array" aca="1" ref="W258" ca="1">_xlfn.XLOOKUP($A258&amp;$B258,'[2]产值及收款计划（2026）'!$A:$A&amp;'[2]产值及收款计划（2026）'!$B:$B,'[2]产值及收款计划（2026）'!W:W)</f>
        <v>0</v>
      </c>
      <c r="X258" s="256" cm="1">
        <f t="array" aca="1" ref="X258" ca="1">_xlfn.XLOOKUP($A258&amp;$B258,'[2]产值及收款计划（2026）'!$A:$A&amp;'[2]产值及收款计划（2026）'!$B:$B,'[2]产值及收款计划（2026）'!X:X)</f>
        <v>0</v>
      </c>
      <c r="Y258" s="256" cm="1">
        <f t="array" aca="1" ref="Y258" ca="1">_xlfn.XLOOKUP($A258&amp;$B258,'[2]产值及收款计划（2026）'!$A:$A&amp;'[2]产值及收款计划（2026）'!$B:$B,'[2]产值及收款计划（2026）'!Y:Y)</f>
        <v>0</v>
      </c>
      <c r="Z258" s="256" cm="1">
        <f t="array" aca="1" ref="Z258" ca="1">_xlfn.XLOOKUP($A258&amp;$B258,'[2]产值及收款计划（2026）'!$A:$A&amp;'[2]产值及收款计划（2026）'!$B:$B,'[2]产值及收款计划（2026）'!Z:Z)</f>
        <v>0</v>
      </c>
      <c r="AA258" s="256" cm="1">
        <f t="array" aca="1" ref="AA258" ca="1">_xlfn.XLOOKUP($A258&amp;$B258,'[2]产值及收款计划（2026）'!$A:$A&amp;'[2]产值及收款计划（2026）'!$B:$B,'[2]产值及收款计划（2026）'!AA:AA)</f>
        <v>0</v>
      </c>
      <c r="AB258" s="256" cm="1">
        <f t="array" aca="1" ref="AB258" ca="1">_xlfn.XLOOKUP($A258&amp;$B258,'[2]产值及收款计划（2026）'!$A:$A&amp;'[2]产值及收款计划（2026）'!$B:$B,'[2]产值及收款计划（2026）'!AB:AB)</f>
        <v>0</v>
      </c>
      <c r="AC258" s="256" cm="1">
        <f t="array" aca="1" ref="AC258" ca="1">_xlfn.XLOOKUP($A258&amp;$B258,'[2]产值及收款计划（2026）'!$A:$A&amp;'[2]产值及收款计划（2026）'!$B:$B,'[2]产值及收款计划（2026）'!AC:AC)</f>
        <v>0</v>
      </c>
      <c r="AD258" s="256" cm="1">
        <f t="array" aca="1" ref="AD258" ca="1">_xlfn.XLOOKUP($A258&amp;$B258,'[2]产值及收款计划（2026）'!$A:$A&amp;'[2]产值及收款计划（2026）'!$B:$B,'[2]产值及收款计划（2026）'!AD:AD)</f>
        <v>0</v>
      </c>
      <c r="AE258" s="256" cm="1">
        <f t="array" aca="1" ref="AE258" ca="1">_xlfn.XLOOKUP($A258&amp;$B258,'[2]产值及收款计划（2026）'!$A:$A&amp;'[2]产值及收款计划（2026）'!$B:$B,'[2]产值及收款计划（2026）'!AE:AE)</f>
        <v>0</v>
      </c>
      <c r="AF258" s="256" cm="1">
        <f t="array" aca="1" ref="AF258" ca="1">_xlfn.XLOOKUP($A258&amp;$B258,'[2]产值及收款计划（2026）'!$A:$A&amp;'[2]产值及收款计划（2026）'!$B:$B,'[2]产值及收款计划（2026）'!AF:AF)</f>
        <v>0</v>
      </c>
      <c r="AG258" s="256" cm="1">
        <f t="array" aca="1" ref="AG258" ca="1">_xlfn.XLOOKUP($A258&amp;$B258,'[2]产值及收款计划（2026）'!$A:$A&amp;'[2]产值及收款计划（2026）'!$B:$B,'[2]产值及收款计划（2026）'!AG:AG)</f>
        <v>0</v>
      </c>
      <c r="AH258" s="256" cm="1">
        <f t="array" aca="1" ref="AH258" ca="1">_xlfn.XLOOKUP($A258&amp;$B258,'[2]产值及收款计划（2026）'!$A:$A&amp;'[2]产值及收款计划（2026）'!$B:$B,'[2]产值及收款计划（2026）'!AH:AH)</f>
        <v>0</v>
      </c>
      <c r="AI258" s="256" cm="1">
        <f t="array" aca="1" ref="AI258" ca="1">_xlfn.XLOOKUP($A258&amp;$B258,'[2]产值及收款计划（2026）'!$A:$A&amp;'[2]产值及收款计划（2026）'!$B:$B,'[2]产值及收款计划（2026）'!AI:AI)</f>
        <v>0</v>
      </c>
      <c r="AJ258" s="256" cm="1">
        <f t="array" aca="1" ref="AJ258" ca="1">_xlfn.XLOOKUP($A258&amp;$B258,'[2]产值及收款计划（2026）'!$A:$A&amp;'[2]产值及收款计划（2026）'!$B:$B,'[2]产值及收款计划（2026）'!AJ:AJ)</f>
        <v>0</v>
      </c>
      <c r="AK258" s="256" cm="1">
        <f t="array" aca="1" ref="AK258" ca="1">_xlfn.XLOOKUP($A258&amp;$B258,'[2]产值及收款计划（2026）'!$A:$A&amp;'[2]产值及收款计划（2026）'!$B:$B,'[2]产值及收款计划（2026）'!AK:AK)</f>
        <v>0</v>
      </c>
      <c r="AL258" s="256" cm="1">
        <f t="array" aca="1" ref="AL258" ca="1">_xlfn.XLOOKUP($A258&amp;$B258,'[2]产值及收款计划（2026）'!$A:$A&amp;'[2]产值及收款计划（2026）'!$B:$B,'[2]产值及收款计划（2026）'!AL:AL)</f>
        <v>0</v>
      </c>
      <c r="AM258" s="263" t="e" cm="1">
        <f t="array" aca="1" ref="AM258" ca="1">_xlfn.LET(_xlpm.勾选月份状态数组,TRANSPOSE('PPT(12-15页）-TOP10'!$A$3:$A$14),_xlpm.选择数据区,IF('PPT(12-15页）-TOP10'!$E$3="收款",$BA258:$BL258,$AA258:$AL258),SUM(_xlfn._xlws.FILTER(_xlpm.选择数据区,_xlpm.勾选月份状态数组,"")))</f>
        <v>#NAME?</v>
      </c>
      <c r="AN258" s="256" t="e" cm="1">
        <f t="array" aca="1" ref="AN258" ca="1">_xlfn.LET(_xlpm.勾选月份状态数组,TRANSPOSE('PPT(12-15页）-TOP10'!$A$3:$A$14),_xlpm.选择数据区,IF('PPT(12-15页）-TOP10'!$E$3="收款",$DA258:$DL258,$CA258:$CL258),SUM(_xlfn._xlws.FILTER(_xlpm.选择数据区,_xlpm.勾选月份状态数组,"")))</f>
        <v>#NAME?</v>
      </c>
      <c r="AO258" s="256">
        <f ca="1">SUM(CA258:CC258)+SUM(AD258:AL258)</f>
        <v>0</v>
      </c>
      <c r="AP258" s="256"/>
      <c r="AQ258" s="256"/>
      <c r="AR258" s="256"/>
      <c r="AS258" s="256" cm="1">
        <f t="array" aca="1" ref="AS258" ca="1">_xlfn.XLOOKUP($A258&amp;$B258,'[2]产值及收款计划（2026）'!$A:$A&amp;'[2]产值及收款计划（2026）'!$B:$B,'[2]产值及收款计划（2026）'!AS:AS)</f>
        <v>0</v>
      </c>
      <c r="AT258" s="256" cm="1">
        <f t="array" aca="1" ref="AT258" ca="1">_xlfn.XLOOKUP($A258&amp;$B258,'[2]产值及收款计划（2026）'!$A:$A&amp;'[2]产值及收款计划（2026）'!$B:$B,'[2]产值及收款计划（2026）'!AT:AT)</f>
        <v>0</v>
      </c>
      <c r="AU258" s="256" cm="1">
        <f t="array" aca="1" ref="AU258" ca="1">_xlfn.XLOOKUP($A258&amp;$B258,'[2]产值及收款计划（2026）'!$A:$A&amp;'[2]产值及收款计划（2026）'!$B:$B,'[2]产值及收款计划（2026）'!AU:AU)</f>
        <v>0</v>
      </c>
      <c r="AV258" s="256" cm="1">
        <f t="array" aca="1" ref="AV258" ca="1">_xlfn.XLOOKUP($A258&amp;$B258,'[2]产值及收款计划（2026）'!$A:$A&amp;'[2]产值及收款计划（2026）'!$B:$B,'[2]产值及收款计划（2026）'!AV:AV)</f>
        <v>0</v>
      </c>
      <c r="AW258" s="256" cm="1">
        <f t="array" aca="1" ref="AW258" ca="1">_xlfn.XLOOKUP($A258&amp;$B258,'[2]产值及收款计划（2026）'!$A:$A&amp;'[2]产值及收款计划（2026）'!$B:$B,'[2]产值及收款计划（2026）'!AW:AW)</f>
        <v>69.426500000000004</v>
      </c>
      <c r="AX258" s="256" cm="1">
        <f t="array" aca="1" ref="AX258" ca="1">_xlfn.XLOOKUP($A258&amp;$B258,'[2]产值及收款计划（2026）'!$A:$A&amp;'[2]产值及收款计划（2026）'!$B:$B,'[2]产值及收款计划（2026）'!AX:AX)</f>
        <v>0</v>
      </c>
      <c r="AY258" s="256" cm="1">
        <f t="array" aca="1" ref="AY258" ca="1">_xlfn.XLOOKUP($A258&amp;$B258,'[2]产值及收款计划（2026）'!$A:$A&amp;'[2]产值及收款计划（2026）'!$B:$B,'[2]产值及收款计划（2026）'!AY:AY)</f>
        <v>9.8494999999999902</v>
      </c>
      <c r="AZ258" s="256" cm="1">
        <f t="array" aca="1" ref="AZ258" ca="1">_xlfn.XLOOKUP($A258&amp;$B258,'[2]产值及收款计划（2026）'!$A:$A&amp;'[2]产值及收款计划（2026）'!$B:$B,'[2]产值及收款计划（2026）'!AZ:AZ)</f>
        <v>9.0067189999999897</v>
      </c>
      <c r="BA258" s="256" cm="1">
        <f t="array" aca="1" ref="BA258" ca="1">_xlfn.XLOOKUP($A258&amp;$B258,'[2]产值及收款计划（2026）'!$A:$A&amp;'[2]产值及收款计划（2026）'!$B:$B,'[2]产值及收款计划（2026）'!BA:BA)</f>
        <v>0</v>
      </c>
      <c r="BB258" s="256" cm="1">
        <f t="array" aca="1" ref="BB258" ca="1">_xlfn.XLOOKUP($A258&amp;$B258,'[2]产值及收款计划（2026）'!$A:$A&amp;'[2]产值及收款计划（2026）'!$B:$B,'[2]产值及收款计划（2026）'!BB:BB)</f>
        <v>0</v>
      </c>
      <c r="BC258" s="256" cm="1">
        <f t="array" aca="1" ref="BC258" ca="1">_xlfn.XLOOKUP($A258&amp;$B258,'[2]产值及收款计划（2026）'!$A:$A&amp;'[2]产值及收款计划（2026）'!$B:$B,'[2]产值及收款计划（2026）'!BC:BC)</f>
        <v>0</v>
      </c>
      <c r="BD258" s="256" cm="1">
        <f t="array" aca="1" ref="BD258" ca="1">_xlfn.XLOOKUP($A258&amp;$B258,'[2]产值及收款计划（2026）'!$A:$A&amp;'[2]产值及收款计划（2026）'!$B:$B,'[2]产值及收款计划（2026）'!BD:BD)</f>
        <v>0</v>
      </c>
      <c r="BE258" s="256" cm="1">
        <f t="array" aca="1" ref="BE258" ca="1">_xlfn.XLOOKUP($A258&amp;$B258,'[2]产值及收款计划（2026）'!$A:$A&amp;'[2]产值及收款计划（2026）'!$B:$B,'[2]产值及收款计划（2026）'!BE:BE)</f>
        <v>0</v>
      </c>
      <c r="BF258" s="256" cm="1">
        <f t="array" aca="1" ref="BF258" ca="1">_xlfn.XLOOKUP($A258&amp;$B258,'[2]产值及收款计划（2026）'!$A:$A&amp;'[2]产值及收款计划（2026）'!$B:$B,'[2]产值及收款计划（2026）'!BF:BF)</f>
        <v>0</v>
      </c>
      <c r="BG258" s="256" cm="1">
        <f t="array" aca="1" ref="BG258" ca="1">_xlfn.XLOOKUP($A258&amp;$B258,'[2]产值及收款计划（2026）'!$A:$A&amp;'[2]产值及收款计划（2026）'!$B:$B,'[2]产值及收款计划（2026）'!BG:BG)</f>
        <v>0</v>
      </c>
      <c r="BH258" s="256" cm="1">
        <f t="array" aca="1" ref="BH258" ca="1">_xlfn.XLOOKUP($A258&amp;$B258,'[2]产值及收款计划（2026）'!$A:$A&amp;'[2]产值及收款计划（2026）'!$B:$B,'[2]产值及收款计划（2026）'!BH:BH)</f>
        <v>0</v>
      </c>
      <c r="BI258" s="256" cm="1">
        <f t="array" aca="1" ref="BI258" ca="1">_xlfn.XLOOKUP($A258&amp;$B258,'[2]产值及收款计划（2026）'!$A:$A&amp;'[2]产值及收款计划（2026）'!$B:$B,'[2]产值及收款计划（2026）'!BI:BI)</f>
        <v>0</v>
      </c>
      <c r="BJ258" s="256" cm="1">
        <f t="array" aca="1" ref="BJ258" ca="1">_xlfn.XLOOKUP($A258&amp;$B258,'[2]产值及收款计划（2026）'!$A:$A&amp;'[2]产值及收款计划（2026）'!$B:$B,'[2]产值及收款计划（2026）'!BJ:BJ)</f>
        <v>0</v>
      </c>
      <c r="BK258" s="256" cm="1">
        <f t="array" aca="1" ref="BK258" ca="1">_xlfn.XLOOKUP($A258&amp;$B258,'[2]产值及收款计划（2026）'!$A:$A&amp;'[2]产值及收款计划（2026）'!$B:$B,'[2]产值及收款计划（2026）'!BK:BK)</f>
        <v>0</v>
      </c>
      <c r="BL258" s="256" cm="1">
        <f t="array" aca="1" ref="BL258" ca="1">_xlfn.XLOOKUP($A258&amp;$B258,'[2]产值及收款计划（2026）'!$A:$A&amp;'[2]产值及收款计划（2026）'!$B:$B,'[2]产值及收款计划（2026）'!BL:BL)</f>
        <v>0</v>
      </c>
      <c r="BM258" s="256"/>
      <c r="BN258" s="256"/>
      <c r="BO258" s="256"/>
      <c r="BP258" s="256"/>
      <c r="BQ258" s="255" t="str" cm="1">
        <f t="array" aca="1" ref="BQ258" ca="1">_xlfn.XLOOKUP($A258&amp;$B258,'[2]产值及收款计划（2026）'!$A:$A&amp;'[2]产值及收款计划（2026）'!$B:$B,'[2]产值及收款计划（2026）'!BQ:BQ)</f>
        <v>中铁隧道局集团有限公司嘉兴至枫南市域铁路土建施工SG1标段项目经理部</v>
      </c>
      <c r="BR258" s="256" cm="1">
        <f t="array" aca="1" ref="BR258" ca="1">_xlfn.XLOOKUP($A258&amp;$B258,'[2]产值及收款计划（2026）'!$A:$A&amp;'[2]产值及收款计划（2026）'!$B:$B,'[2]产值及收款计划（2026）'!BR:BR)</f>
        <v>0</v>
      </c>
      <c r="CA258" s="256" cm="1">
        <f t="array" aca="1" ref="CA258" ca="1">_xlfn.XLOOKUP($A258&amp;$B258,'[2]产值及收款计划（2026）'!$A:$A&amp;'[2]产值及收款计划（2026）'!$B:$B,'[2]产值及收款计划（2026）'!CA:CA)</f>
        <v>0</v>
      </c>
      <c r="CB258" s="256" cm="1">
        <f t="array" aca="1" ref="CB258" ca="1">_xlfn.XLOOKUP($A258&amp;$B258,'[2]产值及收款计划（2026）'!$A:$A&amp;'[2]产值及收款计划（2026）'!$B:$B,'[2]产值及收款计划（2026）'!CB:CB)</f>
        <v>0</v>
      </c>
      <c r="CC258" s="256" cm="1">
        <f t="array" aca="1" ref="CC258" ca="1">_xlfn.XLOOKUP($A258&amp;$B258,'[2]产值及收款计划（2026）'!$A:$A&amp;'[2]产值及收款计划（2026）'!$B:$B,'[2]产值及收款计划（2026）'!CC:CC)</f>
        <v>0</v>
      </c>
      <c r="CD258" s="256" cm="1">
        <f t="array" aca="1" ref="CD258" ca="1">_xlfn.XLOOKUP($A258&amp;$B258,'[2]产值及收款计划（2026）'!$A:$A&amp;'[2]产值及收款计划（2026）'!$B:$B,'[2]产值及收款计划（2026）'!CD:CD)</f>
        <v>0</v>
      </c>
      <c r="CE258" s="256" cm="1">
        <f t="array" aca="1" ref="CE258" ca="1">_xlfn.XLOOKUP($A258&amp;$B258,'[2]产值及收款计划（2026）'!$A:$A&amp;'[2]产值及收款计划（2026）'!$B:$B,'[2]产值及收款计划（2026）'!CE:CE)</f>
        <v>0</v>
      </c>
      <c r="CF258" s="256" cm="1">
        <f t="array" aca="1" ref="CF258" ca="1">_xlfn.XLOOKUP($A258&amp;$B258,'[2]产值及收款计划（2026）'!$A:$A&amp;'[2]产值及收款计划（2026）'!$B:$B,'[2]产值及收款计划（2026）'!CF:CF)</f>
        <v>0</v>
      </c>
      <c r="CG258" s="256" cm="1">
        <f t="array" aca="1" ref="CG258" ca="1">_xlfn.XLOOKUP($A258&amp;$B258,'[2]产值及收款计划（2026）'!$A:$A&amp;'[2]产值及收款计划（2026）'!$B:$B,'[2]产值及收款计划（2026）'!CG:CG)</f>
        <v>0</v>
      </c>
      <c r="CH258" s="256" cm="1">
        <f t="array" aca="1" ref="CH258" ca="1">_xlfn.XLOOKUP($A258&amp;$B258,'[2]产值及收款计划（2026）'!$A:$A&amp;'[2]产值及收款计划（2026）'!$B:$B,'[2]产值及收款计划（2026）'!CH:CH)</f>
        <v>0</v>
      </c>
      <c r="CI258" s="256" cm="1">
        <f t="array" aca="1" ref="CI258" ca="1">_xlfn.XLOOKUP($A258&amp;$B258,'[2]产值及收款计划（2026）'!$A:$A&amp;'[2]产值及收款计划（2026）'!$B:$B,'[2]产值及收款计划（2026）'!CI:CI)</f>
        <v>0</v>
      </c>
      <c r="CJ258" s="256" cm="1">
        <f t="array" aca="1" ref="CJ258" ca="1">_xlfn.XLOOKUP($A258&amp;$B258,'[2]产值及收款计划（2026）'!$A:$A&amp;'[2]产值及收款计划（2026）'!$B:$B,'[2]产值及收款计划（2026）'!CJ:CJ)</f>
        <v>0</v>
      </c>
      <c r="CK258" s="256" cm="1">
        <f t="array" aca="1" ref="CK258" ca="1">_xlfn.XLOOKUP($A258&amp;$B258,'[2]产值及收款计划（2026）'!$A:$A&amp;'[2]产值及收款计划（2026）'!$B:$B,'[2]产值及收款计划（2026）'!CK:CK)</f>
        <v>0</v>
      </c>
      <c r="CL258" s="256" cm="1">
        <f t="array" aca="1" ref="CL258" ca="1">_xlfn.XLOOKUP($A258&amp;$B258,'[2]产值及收款计划（2026）'!$A:$A&amp;'[2]产值及收款计划（2026）'!$B:$B,'[2]产值及收款计划（2026）'!CL:CL)</f>
        <v>0</v>
      </c>
      <c r="DA258" s="256" cm="1">
        <f t="array" aca="1" ref="DA258" ca="1">_xlfn.XLOOKUP($A258&amp;$B258,'[2]产值及收款计划（2026）'!$A:$A&amp;'[2]产值及收款计划（2026）'!$B:$B,'[2]产值及收款计划（2026）'!DA:DA)</f>
        <v>0</v>
      </c>
      <c r="DB258" s="256" cm="1">
        <f t="array" aca="1" ref="DB258" ca="1">_xlfn.XLOOKUP($A258&amp;$B258,'[2]产值及收款计划（2026）'!$A:$A&amp;'[2]产值及收款计划（2026）'!$B:$B,'[2]产值及收款计划（2026）'!DB:DB)</f>
        <v>0</v>
      </c>
      <c r="DC258" s="256" cm="1">
        <f t="array" aca="1" ref="DC258" ca="1">_xlfn.XLOOKUP($A258&amp;$B258,'[2]产值及收款计划（2026）'!$A:$A&amp;'[2]产值及收款计划（2026）'!$B:$B,'[2]产值及收款计划（2026）'!DC:DC)</f>
        <v>0</v>
      </c>
      <c r="DD258" s="256" cm="1">
        <f t="array" aca="1" ref="DD258" ca="1">_xlfn.XLOOKUP($A258&amp;$B258,'[2]产值及收款计划（2026）'!$A:$A&amp;'[2]产值及收款计划（2026）'!$B:$B,'[2]产值及收款计划（2026）'!DD:DD)</f>
        <v>0</v>
      </c>
      <c r="DE258" s="256" cm="1">
        <f t="array" aca="1" ref="DE258" ca="1">_xlfn.XLOOKUP($A258&amp;$B258,'[2]产值及收款计划（2026）'!$A:$A&amp;'[2]产值及收款计划（2026）'!$B:$B,'[2]产值及收款计划（2026）'!DE:DE)</f>
        <v>0</v>
      </c>
      <c r="DF258" s="256" cm="1">
        <f t="array" aca="1" ref="DF258" ca="1">_xlfn.XLOOKUP($A258&amp;$B258,'[2]产值及收款计划（2026）'!$A:$A&amp;'[2]产值及收款计划（2026）'!$B:$B,'[2]产值及收款计划（2026）'!DF:DF)</f>
        <v>0</v>
      </c>
      <c r="DG258" s="256" cm="1">
        <f t="array" aca="1" ref="DG258" ca="1">_xlfn.XLOOKUP($A258&amp;$B258,'[2]产值及收款计划（2026）'!$A:$A&amp;'[2]产值及收款计划（2026）'!$B:$B,'[2]产值及收款计划（2026）'!DG:DG)</f>
        <v>0</v>
      </c>
      <c r="DH258" s="256" cm="1">
        <f t="array" aca="1" ref="DH258" ca="1">_xlfn.XLOOKUP($A258&amp;$B258,'[2]产值及收款计划（2026）'!$A:$A&amp;'[2]产值及收款计划（2026）'!$B:$B,'[2]产值及收款计划（2026）'!DH:DH)</f>
        <v>0</v>
      </c>
      <c r="DI258" s="256" cm="1">
        <f t="array" aca="1" ref="DI258" ca="1">_xlfn.XLOOKUP($A258&amp;$B258,'[2]产值及收款计划（2026）'!$A:$A&amp;'[2]产值及收款计划（2026）'!$B:$B,'[2]产值及收款计划（2026）'!DI:DI)</f>
        <v>0</v>
      </c>
      <c r="DJ258" s="256" cm="1">
        <f t="array" aca="1" ref="DJ258" ca="1">_xlfn.XLOOKUP($A258&amp;$B258,'[2]产值及收款计划（2026）'!$A:$A&amp;'[2]产值及收款计划（2026）'!$B:$B,'[2]产值及收款计划（2026）'!DJ:DJ)</f>
        <v>0</v>
      </c>
      <c r="DK258" s="256" cm="1">
        <f t="array" aca="1" ref="DK258" ca="1">_xlfn.XLOOKUP($A258&amp;$B258,'[2]产值及收款计划（2026）'!$A:$A&amp;'[2]产值及收款计划（2026）'!$B:$B,'[2]产值及收款计划（2026）'!DK:DK)</f>
        <v>0</v>
      </c>
      <c r="DL258" s="256" cm="1">
        <f t="array" aca="1" ref="DL258" ca="1">_xlfn.XLOOKUP($A258&amp;$B258,'[2]产值及收款计划（2026）'!$A:$A&amp;'[2]产值及收款计划（2026）'!$B:$B,'[2]产值及收款计划（2026）'!DL:DL)</f>
        <v>0</v>
      </c>
      <c r="DM258" s="264"/>
      <c r="DN258" s="250"/>
    </row>
    <row r="259" spans="1:118" ht="20.25" x14ac:dyDescent="0.15">
      <c r="A259" s="254">
        <f t="shared" ca="1" si="16"/>
        <v>78</v>
      </c>
      <c r="B259" s="254" t="s">
        <v>26</v>
      </c>
      <c r="C259" s="255" t="str" cm="1">
        <f t="array" aca="1" ref="C259" ca="1">_xlfn.XLOOKUP($A259&amp;$B259,'[2]产值及收款计划（2026）'!$A:$A&amp;'[2]产值及收款计划（2026）'!$B:$B,'[2]产值及收款计划（2026）'!C:C)</f>
        <v>ZHT2023122100171</v>
      </c>
      <c r="D259" s="255" t="str" cm="1">
        <f t="array" aca="1" ref="D259" ca="1">_xlfn.XLOOKUP($A259&amp;$B259,'[2]产值及收款计划（2026）'!$A:$A&amp;'[2]产值及收款计划（2026）'!$B:$B,'[2]产值及收款计划（2026）'!D:D)</f>
        <v>中铁一局集团嘉兴至枫南市域铁路（嘉兴南站）土建施工项目智慧工地合同-补充合同</v>
      </c>
      <c r="E259" s="256" cm="1">
        <f t="array" aca="1" ref="E259" ca="1">_xlfn.XLOOKUP($A259&amp;$B259,'[2]产值及收款计划（2026）'!$A:$A&amp;'[2]产值及收款计划（2026）'!$B:$B,'[2]产值及收款计划（2026）'!E:E)</f>
        <v>6.21</v>
      </c>
      <c r="F259" s="256" cm="1">
        <f t="array" aca="1" ref="F259" ca="1">_xlfn.XLOOKUP($A259&amp;$B259,'[2]产值及收款计划（2026）'!$A:$A&amp;'[2]产值及收款计划（2026）'!$B:$B,'[2]产值及收款计划（2026）'!F:F)</f>
        <v>6.21</v>
      </c>
      <c r="G259" s="256" cm="1">
        <f t="array" aca="1" ref="G259" ca="1">_xlfn.XLOOKUP($A259&amp;$B259,'[2]产值及收款计划（2026）'!$A:$A&amp;'[2]产值及收款计划（2026）'!$B:$B,'[2]产值及收款计划（2026）'!G:G)</f>
        <v>6.21</v>
      </c>
      <c r="H259" s="256" cm="1">
        <f t="array" aca="1" ref="H259" ca="1">_xlfn.XLOOKUP($A259&amp;$B259,'[2]产值及收款计划（2026）'!$A:$A&amp;'[2]产值及收款计划（2026）'!$B:$B,'[2]产值及收款计划（2026）'!H:H)</f>
        <v>1.71</v>
      </c>
      <c r="I259" s="257" cm="1">
        <f t="array" aca="1" ref="I259" ca="1">_xlfn.XLOOKUP($A259&amp;$B259,'[2]产值及收款计划（2026）'!$A:$A&amp;'[2]产值及收款计划（2026）'!$B:$B,'[2]产值及收款计划（2026）'!I:I)</f>
        <v>0.27536231884057999</v>
      </c>
      <c r="J259" s="258" cm="1">
        <f t="array" aca="1" ref="J259" ca="1">_xlfn.XLOOKUP($A259&amp;$B259,'[2]产值及收款计划（2026）'!$A:$A&amp;'[2]产值及收款计划（2026）'!$B:$B,'[2]产值及收款计划（2026）'!J:J)</f>
        <v>0.13</v>
      </c>
      <c r="K259" s="256" cm="1">
        <f t="array" aca="1" ref="K259" ca="1">_xlfn.XLOOKUP($A259&amp;$B259,'[2]产值及收款计划（2026）'!$A:$A&amp;'[2]产值及收款计划（2026）'!$B:$B,'[2]产值及收款计划（2026）'!K:K)</f>
        <v>0</v>
      </c>
      <c r="L259" s="256" cm="1">
        <f t="array" aca="1" ref="L259" ca="1">_xlfn.XLOOKUP($A259&amp;$B259,'[2]产值及收款计划（2026）'!$A:$A&amp;'[2]产值及收款计划（2026）'!$B:$B,'[2]产值及收款计划（2026）'!L:L)</f>
        <v>0</v>
      </c>
      <c r="M259" s="256" t="str" cm="1">
        <f t="array" aca="1" ref="M259" ca="1">_xlfn.XLOOKUP($A259&amp;$B259,'[2]产值及收款计划（2026）'!$A:$A&amp;'[2]产值及收款计划（2026）'!$B:$B,'[2]产值及收款计划（2026）'!M:M)</f>
        <v>主导</v>
      </c>
      <c r="N259" s="256" t="str" cm="1">
        <f t="array" aca="1" ref="N259" ca="1">_xlfn.XLOOKUP($A259&amp;$B259,'[2]产值及收款计划（2026）'!$A:$A&amp;'[2]产值及收款计划（2026）'!$B:$B,'[2]产值及收款计划（2026）'!N:N)</f>
        <v>董力健团队</v>
      </c>
      <c r="O259" s="256" t="str" cm="1">
        <f t="array" aca="1" ref="O259" ca="1">_xlfn.XLOOKUP($A259&amp;$B259,'[2]产值及收款计划（2026）'!$A:$A&amp;'[2]产值及收款计划（2026）'!$B:$B,'[2]产值及收款计划（2026）'!O:O)</f>
        <v>杨舒文</v>
      </c>
      <c r="P259" s="255" t="str" cm="1">
        <f t="array" aca="1" ref="P259" ca="1">_xlfn.XLOOKUP($A259&amp;$B259,'[2]产值及收款计划（2026）'!$A:$A&amp;'[2]产值及收款计划（2026）'!$B:$B,'[2]产值及收款计划（2026）'!P:P)</f>
        <v>25已完结</v>
      </c>
      <c r="Q259" s="256" cm="1">
        <f t="array" aca="1" ref="Q259" ca="1">_xlfn.XLOOKUP($A259&amp;$B259,'[2]产值及收款计划（2026）'!$A:$A&amp;'[2]产值及收款计划（2026）'!$B:$B,'[2]产值及收款计划（2026）'!Q:Q)</f>
        <v>0</v>
      </c>
      <c r="R259" s="256" cm="1">
        <f t="array" aca="1" ref="R259" ca="1">_xlfn.XLOOKUP($A259&amp;$B259,'[2]产值及收款计划（2026）'!$A:$A&amp;'[2]产值及收款计划（2026）'!$B:$B,'[2]产值及收款计划（2026）'!R:R)</f>
        <v>0</v>
      </c>
      <c r="S259" s="256" cm="1">
        <f t="array" aca="1" ref="S259" ca="1">_xlfn.XLOOKUP($A259&amp;$B259,'[2]产值及收款计划（2026）'!$A:$A&amp;'[2]产值及收款计划（2026）'!$B:$B,'[2]产值及收款计划（2026）'!S:S)</f>
        <v>0</v>
      </c>
      <c r="T259" s="256" cm="1">
        <f t="array" aca="1" ref="T259" ca="1">_xlfn.XLOOKUP($A259&amp;$B259,'[2]产值及收款计划（2026）'!$A:$A&amp;'[2]产值及收款计划（2026）'!$B:$B,'[2]产值及收款计划（2026）'!T:T)</f>
        <v>6.21</v>
      </c>
      <c r="U259" s="256" cm="1">
        <f t="array" aca="1" ref="U259" ca="1">_xlfn.XLOOKUP($A259&amp;$B259,'[2]产值及收款计划（2026）'!$A:$A&amp;'[2]产值及收款计划（2026）'!$B:$B,'[2]产值及收款计划（2026）'!U:U)</f>
        <v>0</v>
      </c>
      <c r="V259" s="256" cm="1">
        <f t="array" aca="1" ref="V259" ca="1">_xlfn.XLOOKUP($A259&amp;$B259,'[2]产值及收款计划（2026）'!$A:$A&amp;'[2]产值及收款计划（2026）'!$B:$B,'[2]产值及收款计划（2026）'!V:V)</f>
        <v>0</v>
      </c>
      <c r="W259" s="256" cm="1">
        <f t="array" aca="1" ref="W259" ca="1">_xlfn.XLOOKUP($A259&amp;$B259,'[2]产值及收款计划（2026）'!$A:$A&amp;'[2]产值及收款计划（2026）'!$B:$B,'[2]产值及收款计划（2026）'!W:W)</f>
        <v>0</v>
      </c>
      <c r="X259" s="256" cm="1">
        <f t="array" aca="1" ref="X259" ca="1">_xlfn.XLOOKUP($A259&amp;$B259,'[2]产值及收款计划（2026）'!$A:$A&amp;'[2]产值及收款计划（2026）'!$B:$B,'[2]产值及收款计划（2026）'!X:X)</f>
        <v>0</v>
      </c>
      <c r="Y259" s="256" cm="1">
        <f t="array" aca="1" ref="Y259" ca="1">_xlfn.XLOOKUP($A259&amp;$B259,'[2]产值及收款计划（2026）'!$A:$A&amp;'[2]产值及收款计划（2026）'!$B:$B,'[2]产值及收款计划（2026）'!Y:Y)</f>
        <v>0</v>
      </c>
      <c r="Z259" s="256" cm="1">
        <f t="array" aca="1" ref="Z259" ca="1">_xlfn.XLOOKUP($A259&amp;$B259,'[2]产值及收款计划（2026）'!$A:$A&amp;'[2]产值及收款计划（2026）'!$B:$B,'[2]产值及收款计划（2026）'!Z:Z)</f>
        <v>0</v>
      </c>
      <c r="AA259" s="256" cm="1">
        <f t="array" aca="1" ref="AA259" ca="1">_xlfn.XLOOKUP($A259&amp;$B259,'[2]产值及收款计划（2026）'!$A:$A&amp;'[2]产值及收款计划（2026）'!$B:$B,'[2]产值及收款计划（2026）'!AA:AA)</f>
        <v>0</v>
      </c>
      <c r="AB259" s="256" cm="1">
        <f t="array" aca="1" ref="AB259" ca="1">_xlfn.XLOOKUP($A259&amp;$B259,'[2]产值及收款计划（2026）'!$A:$A&amp;'[2]产值及收款计划（2026）'!$B:$B,'[2]产值及收款计划（2026）'!AB:AB)</f>
        <v>0</v>
      </c>
      <c r="AC259" s="256" cm="1">
        <f t="array" aca="1" ref="AC259" ca="1">_xlfn.XLOOKUP($A259&amp;$B259,'[2]产值及收款计划（2026）'!$A:$A&amp;'[2]产值及收款计划（2026）'!$B:$B,'[2]产值及收款计划（2026）'!AC:AC)</f>
        <v>0</v>
      </c>
      <c r="AD259" s="256" cm="1">
        <f t="array" aca="1" ref="AD259" ca="1">_xlfn.XLOOKUP($A259&amp;$B259,'[2]产值及收款计划（2026）'!$A:$A&amp;'[2]产值及收款计划（2026）'!$B:$B,'[2]产值及收款计划（2026）'!AD:AD)</f>
        <v>0</v>
      </c>
      <c r="AE259" s="256" cm="1">
        <f t="array" aca="1" ref="AE259" ca="1">_xlfn.XLOOKUP($A259&amp;$B259,'[2]产值及收款计划（2026）'!$A:$A&amp;'[2]产值及收款计划（2026）'!$B:$B,'[2]产值及收款计划（2026）'!AE:AE)</f>
        <v>0</v>
      </c>
      <c r="AF259" s="256" cm="1">
        <f t="array" aca="1" ref="AF259" ca="1">_xlfn.XLOOKUP($A259&amp;$B259,'[2]产值及收款计划（2026）'!$A:$A&amp;'[2]产值及收款计划（2026）'!$B:$B,'[2]产值及收款计划（2026）'!AF:AF)</f>
        <v>0</v>
      </c>
      <c r="AG259" s="256" cm="1">
        <f t="array" aca="1" ref="AG259" ca="1">_xlfn.XLOOKUP($A259&amp;$B259,'[2]产值及收款计划（2026）'!$A:$A&amp;'[2]产值及收款计划（2026）'!$B:$B,'[2]产值及收款计划（2026）'!AG:AG)</f>
        <v>0</v>
      </c>
      <c r="AH259" s="256" cm="1">
        <f t="array" aca="1" ref="AH259" ca="1">_xlfn.XLOOKUP($A259&amp;$B259,'[2]产值及收款计划（2026）'!$A:$A&amp;'[2]产值及收款计划（2026）'!$B:$B,'[2]产值及收款计划（2026）'!AH:AH)</f>
        <v>0</v>
      </c>
      <c r="AI259" s="256" cm="1">
        <f t="array" aca="1" ref="AI259" ca="1">_xlfn.XLOOKUP($A259&amp;$B259,'[2]产值及收款计划（2026）'!$A:$A&amp;'[2]产值及收款计划（2026）'!$B:$B,'[2]产值及收款计划（2026）'!AI:AI)</f>
        <v>0</v>
      </c>
      <c r="AJ259" s="256" cm="1">
        <f t="array" aca="1" ref="AJ259" ca="1">_xlfn.XLOOKUP($A259&amp;$B259,'[2]产值及收款计划（2026）'!$A:$A&amp;'[2]产值及收款计划（2026）'!$B:$B,'[2]产值及收款计划（2026）'!AJ:AJ)</f>
        <v>0</v>
      </c>
      <c r="AK259" s="256" cm="1">
        <f t="array" aca="1" ref="AK259" ca="1">_xlfn.XLOOKUP($A259&amp;$B259,'[2]产值及收款计划（2026）'!$A:$A&amp;'[2]产值及收款计划（2026）'!$B:$B,'[2]产值及收款计划（2026）'!AK:AK)</f>
        <v>0</v>
      </c>
      <c r="AL259" s="256" cm="1">
        <f t="array" aca="1" ref="AL259" ca="1">_xlfn.XLOOKUP($A259&amp;$B259,'[2]产值及收款计划（2026）'!$A:$A&amp;'[2]产值及收款计划（2026）'!$B:$B,'[2]产值及收款计划（2026）'!AL:AL)</f>
        <v>0</v>
      </c>
      <c r="AM259" s="263" t="e" cm="1">
        <f t="array" aca="1" ref="AM259" ca="1">_xlfn.LET(_xlpm.勾选月份状态数组,TRANSPOSE('PPT(12-15页）-TOP10'!$A$3:$A$14),_xlpm.选择数据区,IF('PPT(12-15页）-TOP10'!$E$3="收款",$BA259:$BL259,$AA259:$AL259),SUM(_xlfn._xlws.FILTER(_xlpm.选择数据区,_xlpm.勾选月份状态数组,"")))</f>
        <v>#NAME?</v>
      </c>
      <c r="AN259" s="256" t="e" cm="1">
        <f t="array" aca="1" ref="AN259" ca="1">_xlfn.LET(_xlpm.勾选月份状态数组,TRANSPOSE('PPT(12-15页）-TOP10'!$A$3:$A$14),_xlpm.选择数据区,IF('PPT(12-15页）-TOP10'!$E$3="收款",$DA259:$DL259,$CA259:$CL259),SUM(_xlfn._xlws.FILTER(_xlpm.选择数据区,_xlpm.勾选月份状态数组,"")))</f>
        <v>#NAME?</v>
      </c>
      <c r="AO259" s="256">
        <f ca="1">SUM(CA259:CC259)+SUM(AD259:AL259)</f>
        <v>0</v>
      </c>
      <c r="AP259" s="256"/>
      <c r="AQ259" s="256"/>
      <c r="AR259" s="256"/>
      <c r="AS259" s="256" cm="1">
        <f t="array" aca="1" ref="AS259" ca="1">_xlfn.XLOOKUP($A259&amp;$B259,'[2]产值及收款计划（2026）'!$A:$A&amp;'[2]产值及收款计划（2026）'!$B:$B,'[2]产值及收款计划（2026）'!AS:AS)</f>
        <v>0</v>
      </c>
      <c r="AT259" s="256" cm="1">
        <f t="array" aca="1" ref="AT259" ca="1">_xlfn.XLOOKUP($A259&amp;$B259,'[2]产值及收款计划（2026）'!$A:$A&amp;'[2]产值及收款计划（2026）'!$B:$B,'[2]产值及收款计划（2026）'!AT:AT)</f>
        <v>0</v>
      </c>
      <c r="AU259" s="256" cm="1">
        <f t="array" aca="1" ref="AU259" ca="1">_xlfn.XLOOKUP($A259&amp;$B259,'[2]产值及收款计划（2026）'!$A:$A&amp;'[2]产值及收款计划（2026）'!$B:$B,'[2]产值及收款计划（2026）'!AU:AU)</f>
        <v>0</v>
      </c>
      <c r="AV259" s="256" cm="1">
        <f t="array" aca="1" ref="AV259" ca="1">_xlfn.XLOOKUP($A259&amp;$B259,'[2]产值及收款计划（2026）'!$A:$A&amp;'[2]产值及收款计划（2026）'!$B:$B,'[2]产值及收款计划（2026）'!AV:AV)</f>
        <v>0</v>
      </c>
      <c r="AW259" s="256" cm="1">
        <f t="array" aca="1" ref="AW259" ca="1">_xlfn.XLOOKUP($A259&amp;$B259,'[2]产值及收款计划（2026）'!$A:$A&amp;'[2]产值及收款计划（2026）'!$B:$B,'[2]产值及收款计划（2026）'!AW:AW)</f>
        <v>0</v>
      </c>
      <c r="AX259" s="256" cm="1">
        <f t="array" aca="1" ref="AX259" ca="1">_xlfn.XLOOKUP($A259&amp;$B259,'[2]产值及收款计划（2026）'!$A:$A&amp;'[2]产值及收款计划（2026）'!$B:$B,'[2]产值及收款计划（2026）'!AX:AX)</f>
        <v>6.21</v>
      </c>
      <c r="AY259" s="256" cm="1">
        <f t="array" aca="1" ref="AY259" ca="1">_xlfn.XLOOKUP($A259&amp;$B259,'[2]产值及收款计划（2026）'!$A:$A&amp;'[2]产值及收款计划（2026）'!$B:$B,'[2]产值及收款计划（2026）'!AY:AY)</f>
        <v>0</v>
      </c>
      <c r="AZ259" s="256" cm="1">
        <f t="array" aca="1" ref="AZ259" ca="1">_xlfn.XLOOKUP($A259&amp;$B259,'[2]产值及收款计划（2026）'!$A:$A&amp;'[2]产值及收款计划（2026）'!$B:$B,'[2]产值及收款计划（2026）'!AZ:AZ)</f>
        <v>0</v>
      </c>
      <c r="BA259" s="256" cm="1">
        <f t="array" aca="1" ref="BA259" ca="1">_xlfn.XLOOKUP($A259&amp;$B259,'[2]产值及收款计划（2026）'!$A:$A&amp;'[2]产值及收款计划（2026）'!$B:$B,'[2]产值及收款计划（2026）'!BA:BA)</f>
        <v>0</v>
      </c>
      <c r="BB259" s="256" cm="1">
        <f t="array" aca="1" ref="BB259" ca="1">_xlfn.XLOOKUP($A259&amp;$B259,'[2]产值及收款计划（2026）'!$A:$A&amp;'[2]产值及收款计划（2026）'!$B:$B,'[2]产值及收款计划（2026）'!BB:BB)</f>
        <v>0</v>
      </c>
      <c r="BC259" s="256" cm="1">
        <f t="array" aca="1" ref="BC259" ca="1">_xlfn.XLOOKUP($A259&amp;$B259,'[2]产值及收款计划（2026）'!$A:$A&amp;'[2]产值及收款计划（2026）'!$B:$B,'[2]产值及收款计划（2026）'!BC:BC)</f>
        <v>0</v>
      </c>
      <c r="BD259" s="256" cm="1">
        <f t="array" aca="1" ref="BD259" ca="1">_xlfn.XLOOKUP($A259&amp;$B259,'[2]产值及收款计划（2026）'!$A:$A&amp;'[2]产值及收款计划（2026）'!$B:$B,'[2]产值及收款计划（2026）'!BD:BD)</f>
        <v>0</v>
      </c>
      <c r="BE259" s="256" cm="1">
        <f t="array" aca="1" ref="BE259" ca="1">_xlfn.XLOOKUP($A259&amp;$B259,'[2]产值及收款计划（2026）'!$A:$A&amp;'[2]产值及收款计划（2026）'!$B:$B,'[2]产值及收款计划（2026）'!BE:BE)</f>
        <v>0</v>
      </c>
      <c r="BF259" s="256" cm="1">
        <f t="array" aca="1" ref="BF259" ca="1">_xlfn.XLOOKUP($A259&amp;$B259,'[2]产值及收款计划（2026）'!$A:$A&amp;'[2]产值及收款计划（2026）'!$B:$B,'[2]产值及收款计划（2026）'!BF:BF)</f>
        <v>0</v>
      </c>
      <c r="BG259" s="256" cm="1">
        <f t="array" aca="1" ref="BG259" ca="1">_xlfn.XLOOKUP($A259&amp;$B259,'[2]产值及收款计划（2026）'!$A:$A&amp;'[2]产值及收款计划（2026）'!$B:$B,'[2]产值及收款计划（2026）'!BG:BG)</f>
        <v>0</v>
      </c>
      <c r="BH259" s="256" cm="1">
        <f t="array" aca="1" ref="BH259" ca="1">_xlfn.XLOOKUP($A259&amp;$B259,'[2]产值及收款计划（2026）'!$A:$A&amp;'[2]产值及收款计划（2026）'!$B:$B,'[2]产值及收款计划（2026）'!BH:BH)</f>
        <v>0</v>
      </c>
      <c r="BI259" s="256" cm="1">
        <f t="array" aca="1" ref="BI259" ca="1">_xlfn.XLOOKUP($A259&amp;$B259,'[2]产值及收款计划（2026）'!$A:$A&amp;'[2]产值及收款计划（2026）'!$B:$B,'[2]产值及收款计划（2026）'!BI:BI)</f>
        <v>0</v>
      </c>
      <c r="BJ259" s="256" cm="1">
        <f t="array" aca="1" ref="BJ259" ca="1">_xlfn.XLOOKUP($A259&amp;$B259,'[2]产值及收款计划（2026）'!$A:$A&amp;'[2]产值及收款计划（2026）'!$B:$B,'[2]产值及收款计划（2026）'!BJ:BJ)</f>
        <v>0</v>
      </c>
      <c r="BK259" s="256" cm="1">
        <f t="array" aca="1" ref="BK259" ca="1">_xlfn.XLOOKUP($A259&amp;$B259,'[2]产值及收款计划（2026）'!$A:$A&amp;'[2]产值及收款计划（2026）'!$B:$B,'[2]产值及收款计划（2026）'!BK:BK)</f>
        <v>0</v>
      </c>
      <c r="BL259" s="256" cm="1">
        <f t="array" aca="1" ref="BL259" ca="1">_xlfn.XLOOKUP($A259&amp;$B259,'[2]产值及收款计划（2026）'!$A:$A&amp;'[2]产值及收款计划（2026）'!$B:$B,'[2]产值及收款计划（2026）'!BL:BL)</f>
        <v>0</v>
      </c>
      <c r="BM259" s="256"/>
      <c r="BN259" s="256"/>
      <c r="BO259" s="256"/>
      <c r="BP259" s="256"/>
      <c r="BQ259" s="255" t="str" cm="1">
        <f t="array" aca="1" ref="BQ259" ca="1">_xlfn.XLOOKUP($A259&amp;$B259,'[2]产值及收款计划（2026）'!$A:$A&amp;'[2]产值及收款计划（2026）'!$B:$B,'[2]产值及收款计划（2026）'!BQ:BQ)</f>
        <v>中铁一局集团第二工程有限公司</v>
      </c>
      <c r="BR259" s="256" cm="1">
        <f t="array" aca="1" ref="BR259" ca="1">_xlfn.XLOOKUP($A259&amp;$B259,'[2]产值及收款计划（2026）'!$A:$A&amp;'[2]产值及收款计划（2026）'!$B:$B,'[2]产值及收款计划（2026）'!BR:BR)</f>
        <v>0</v>
      </c>
      <c r="CA259" s="256" cm="1">
        <f t="array" aca="1" ref="CA259" ca="1">_xlfn.XLOOKUP($A259&amp;$B259,'[2]产值及收款计划（2026）'!$A:$A&amp;'[2]产值及收款计划（2026）'!$B:$B,'[2]产值及收款计划（2026）'!CA:CA)</f>
        <v>0</v>
      </c>
      <c r="CB259" s="256" cm="1">
        <f t="array" aca="1" ref="CB259" ca="1">_xlfn.XLOOKUP($A259&amp;$B259,'[2]产值及收款计划（2026）'!$A:$A&amp;'[2]产值及收款计划（2026）'!$B:$B,'[2]产值及收款计划（2026）'!CB:CB)</f>
        <v>0</v>
      </c>
      <c r="CC259" s="256" cm="1">
        <f t="array" aca="1" ref="CC259" ca="1">_xlfn.XLOOKUP($A259&amp;$B259,'[2]产值及收款计划（2026）'!$A:$A&amp;'[2]产值及收款计划（2026）'!$B:$B,'[2]产值及收款计划（2026）'!CC:CC)</f>
        <v>0</v>
      </c>
      <c r="CD259" s="256" cm="1">
        <f t="array" aca="1" ref="CD259" ca="1">_xlfn.XLOOKUP($A259&amp;$B259,'[2]产值及收款计划（2026）'!$A:$A&amp;'[2]产值及收款计划（2026）'!$B:$B,'[2]产值及收款计划（2026）'!CD:CD)</f>
        <v>0</v>
      </c>
      <c r="CE259" s="256" cm="1">
        <f t="array" aca="1" ref="CE259" ca="1">_xlfn.XLOOKUP($A259&amp;$B259,'[2]产值及收款计划（2026）'!$A:$A&amp;'[2]产值及收款计划（2026）'!$B:$B,'[2]产值及收款计划（2026）'!CE:CE)</f>
        <v>0</v>
      </c>
      <c r="CF259" s="256" cm="1">
        <f t="array" aca="1" ref="CF259" ca="1">_xlfn.XLOOKUP($A259&amp;$B259,'[2]产值及收款计划（2026）'!$A:$A&amp;'[2]产值及收款计划（2026）'!$B:$B,'[2]产值及收款计划（2026）'!CF:CF)</f>
        <v>0</v>
      </c>
      <c r="CG259" s="256" cm="1">
        <f t="array" aca="1" ref="CG259" ca="1">_xlfn.XLOOKUP($A259&amp;$B259,'[2]产值及收款计划（2026）'!$A:$A&amp;'[2]产值及收款计划（2026）'!$B:$B,'[2]产值及收款计划（2026）'!CG:CG)</f>
        <v>0</v>
      </c>
      <c r="CH259" s="256" cm="1">
        <f t="array" aca="1" ref="CH259" ca="1">_xlfn.XLOOKUP($A259&amp;$B259,'[2]产值及收款计划（2026）'!$A:$A&amp;'[2]产值及收款计划（2026）'!$B:$B,'[2]产值及收款计划（2026）'!CH:CH)</f>
        <v>0</v>
      </c>
      <c r="CI259" s="256" cm="1">
        <f t="array" aca="1" ref="CI259" ca="1">_xlfn.XLOOKUP($A259&amp;$B259,'[2]产值及收款计划（2026）'!$A:$A&amp;'[2]产值及收款计划（2026）'!$B:$B,'[2]产值及收款计划（2026）'!CI:CI)</f>
        <v>0</v>
      </c>
      <c r="CJ259" s="256" cm="1">
        <f t="array" aca="1" ref="CJ259" ca="1">_xlfn.XLOOKUP($A259&amp;$B259,'[2]产值及收款计划（2026）'!$A:$A&amp;'[2]产值及收款计划（2026）'!$B:$B,'[2]产值及收款计划（2026）'!CJ:CJ)</f>
        <v>0</v>
      </c>
      <c r="CK259" s="256" cm="1">
        <f t="array" aca="1" ref="CK259" ca="1">_xlfn.XLOOKUP($A259&amp;$B259,'[2]产值及收款计划（2026）'!$A:$A&amp;'[2]产值及收款计划（2026）'!$B:$B,'[2]产值及收款计划（2026）'!CK:CK)</f>
        <v>0</v>
      </c>
      <c r="CL259" s="256" cm="1">
        <f t="array" aca="1" ref="CL259" ca="1">_xlfn.XLOOKUP($A259&amp;$B259,'[2]产值及收款计划（2026）'!$A:$A&amp;'[2]产值及收款计划（2026）'!$B:$B,'[2]产值及收款计划（2026）'!CL:CL)</f>
        <v>0</v>
      </c>
      <c r="DA259" s="256" cm="1">
        <f t="array" aca="1" ref="DA259" ca="1">_xlfn.XLOOKUP($A259&amp;$B259,'[2]产值及收款计划（2026）'!$A:$A&amp;'[2]产值及收款计划（2026）'!$B:$B,'[2]产值及收款计划（2026）'!DA:DA)</f>
        <v>0</v>
      </c>
      <c r="DB259" s="256" cm="1">
        <f t="array" aca="1" ref="DB259" ca="1">_xlfn.XLOOKUP($A259&amp;$B259,'[2]产值及收款计划（2026）'!$A:$A&amp;'[2]产值及收款计划（2026）'!$B:$B,'[2]产值及收款计划（2026）'!DB:DB)</f>
        <v>6.21</v>
      </c>
      <c r="DC259" s="256" cm="1">
        <f t="array" aca="1" ref="DC259" ca="1">_xlfn.XLOOKUP($A259&amp;$B259,'[2]产值及收款计划（2026）'!$A:$A&amp;'[2]产值及收款计划（2026）'!$B:$B,'[2]产值及收款计划（2026）'!DC:DC)</f>
        <v>0</v>
      </c>
      <c r="DD259" s="256" cm="1">
        <f t="array" aca="1" ref="DD259" ca="1">_xlfn.XLOOKUP($A259&amp;$B259,'[2]产值及收款计划（2026）'!$A:$A&amp;'[2]产值及收款计划（2026）'!$B:$B,'[2]产值及收款计划（2026）'!DD:DD)</f>
        <v>0</v>
      </c>
      <c r="DE259" s="256" cm="1">
        <f t="array" aca="1" ref="DE259" ca="1">_xlfn.XLOOKUP($A259&amp;$B259,'[2]产值及收款计划（2026）'!$A:$A&amp;'[2]产值及收款计划（2026）'!$B:$B,'[2]产值及收款计划（2026）'!DE:DE)</f>
        <v>0</v>
      </c>
      <c r="DF259" s="256" cm="1">
        <f t="array" aca="1" ref="DF259" ca="1">_xlfn.XLOOKUP($A259&amp;$B259,'[2]产值及收款计划（2026）'!$A:$A&amp;'[2]产值及收款计划（2026）'!$B:$B,'[2]产值及收款计划（2026）'!DF:DF)</f>
        <v>0</v>
      </c>
      <c r="DG259" s="256" cm="1">
        <f t="array" aca="1" ref="DG259" ca="1">_xlfn.XLOOKUP($A259&amp;$B259,'[2]产值及收款计划（2026）'!$A:$A&amp;'[2]产值及收款计划（2026）'!$B:$B,'[2]产值及收款计划（2026）'!DG:DG)</f>
        <v>0</v>
      </c>
      <c r="DH259" s="256" cm="1">
        <f t="array" aca="1" ref="DH259" ca="1">_xlfn.XLOOKUP($A259&amp;$B259,'[2]产值及收款计划（2026）'!$A:$A&amp;'[2]产值及收款计划（2026）'!$B:$B,'[2]产值及收款计划（2026）'!DH:DH)</f>
        <v>0</v>
      </c>
      <c r="DI259" s="256" cm="1">
        <f t="array" aca="1" ref="DI259" ca="1">_xlfn.XLOOKUP($A259&amp;$B259,'[2]产值及收款计划（2026）'!$A:$A&amp;'[2]产值及收款计划（2026）'!$B:$B,'[2]产值及收款计划（2026）'!DI:DI)</f>
        <v>0</v>
      </c>
      <c r="DJ259" s="256" cm="1">
        <f t="array" aca="1" ref="DJ259" ca="1">_xlfn.XLOOKUP($A259&amp;$B259,'[2]产值及收款计划（2026）'!$A:$A&amp;'[2]产值及收款计划（2026）'!$B:$B,'[2]产值及收款计划（2026）'!DJ:DJ)</f>
        <v>0</v>
      </c>
      <c r="DK259" s="256" cm="1">
        <f t="array" aca="1" ref="DK259" ca="1">_xlfn.XLOOKUP($A259&amp;$B259,'[2]产值及收款计划（2026）'!$A:$A&amp;'[2]产值及收款计划（2026）'!$B:$B,'[2]产值及收款计划（2026）'!DK:DK)</f>
        <v>0</v>
      </c>
      <c r="DL259" s="256" cm="1">
        <f t="array" aca="1" ref="DL259" ca="1">_xlfn.XLOOKUP($A259&amp;$B259,'[2]产值及收款计划（2026）'!$A:$A&amp;'[2]产值及收款计划（2026）'!$B:$B,'[2]产值及收款计划（2026）'!DL:DL)</f>
        <v>0</v>
      </c>
      <c r="DM259" s="264"/>
      <c r="DN259" s="250"/>
    </row>
    <row r="260" spans="1:118" ht="20.25" x14ac:dyDescent="0.15">
      <c r="A260" s="254">
        <f t="shared" ca="1" si="16"/>
        <v>79</v>
      </c>
      <c r="B260" s="254" t="s">
        <v>26</v>
      </c>
      <c r="C260" s="255" t="str" cm="1">
        <f t="array" aca="1" ref="C260" ca="1">_xlfn.XLOOKUP($A260&amp;$B260,'[2]产值及收款计划（2026）'!$A:$A&amp;'[2]产值及收款计划（2026）'!$B:$B,'[2]产值及收款计划（2026）'!C:C)</f>
        <v>ZHT2024061200068</v>
      </c>
      <c r="D260" s="255" t="str" cm="1">
        <f t="array" aca="1" ref="D260" ca="1">_xlfn.XLOOKUP($A260&amp;$B260,'[2]产值及收款计划（2026）'!$A:$A&amp;'[2]产值及收款计划（2026）'!$B:$B,'[2]产值及收款计划（2026）'!D:D)</f>
        <v>嘉兴市联合污水处理厂数字孪生运营管理平台建设</v>
      </c>
      <c r="E260" s="256" cm="1">
        <f t="array" aca="1" ref="E260" ca="1">_xlfn.XLOOKUP($A260&amp;$B260,'[2]产值及收款计划（2026）'!$A:$A&amp;'[2]产值及收款计划（2026）'!$B:$B,'[2]产值及收款计划（2026）'!E:E)</f>
        <v>135</v>
      </c>
      <c r="F260" s="256" cm="1">
        <f t="array" aca="1" ref="F260" ca="1">_xlfn.XLOOKUP($A260&amp;$B260,'[2]产值及收款计划（2026）'!$A:$A&amp;'[2]产值及收款计划（2026）'!$B:$B,'[2]产值及收款计划（2026）'!F:F)</f>
        <v>135</v>
      </c>
      <c r="G260" s="256" cm="1">
        <f t="array" aca="1" ref="G260" ca="1">_xlfn.XLOOKUP($A260&amp;$B260,'[2]产值及收款计划（2026）'!$A:$A&amp;'[2]产值及收款计划（2026）'!$B:$B,'[2]产值及收款计划（2026）'!G:G)</f>
        <v>135</v>
      </c>
      <c r="H260" s="256" cm="1">
        <f t="array" aca="1" ref="H260" ca="1">_xlfn.XLOOKUP($A260&amp;$B260,'[2]产值及收款计划（2026）'!$A:$A&amp;'[2]产值及收款计划（2026）'!$B:$B,'[2]产值及收款计划（2026）'!H:H)</f>
        <v>115</v>
      </c>
      <c r="I260" s="257" cm="1">
        <f t="array" aca="1" ref="I260" ca="1">_xlfn.XLOOKUP($A260&amp;$B260,'[2]产值及收款计划（2026）'!$A:$A&amp;'[2]产值及收款计划（2026）'!$B:$B,'[2]产值及收款计划（2026）'!I:I)</f>
        <v>0.85185185185185197</v>
      </c>
      <c r="J260" s="258" cm="1">
        <f t="array" aca="1" ref="J260" ca="1">_xlfn.XLOOKUP($A260&amp;$B260,'[2]产值及收款计划（2026）'!$A:$A&amp;'[2]产值及收款计划（2026）'!$B:$B,'[2]产值及收款计划（2026）'!J:J)</f>
        <v>0.06</v>
      </c>
      <c r="K260" s="256" cm="1">
        <f t="array" aca="1" ref="K260" ca="1">_xlfn.XLOOKUP($A260&amp;$B260,'[2]产值及收款计划（2026）'!$A:$A&amp;'[2]产值及收款计划（2026）'!$B:$B,'[2]产值及收款计划（2026）'!K:K)</f>
        <v>0</v>
      </c>
      <c r="L260" s="256" cm="1">
        <f t="array" aca="1" ref="L260" ca="1">_xlfn.XLOOKUP($A260&amp;$B260,'[2]产值及收款计划（2026）'!$A:$A&amp;'[2]产值及收款计划（2026）'!$B:$B,'[2]产值及收款计划（2026）'!L:L)</f>
        <v>0</v>
      </c>
      <c r="M260" s="256" t="str" cm="1">
        <f t="array" aca="1" ref="M260" ca="1">_xlfn.XLOOKUP($A260&amp;$B260,'[2]产值及收款计划（2026）'!$A:$A&amp;'[2]产值及收款计划（2026）'!$B:$B,'[2]产值及收款计划（2026）'!M:M)</f>
        <v>主导</v>
      </c>
      <c r="N260" s="256" t="str" cm="1">
        <f t="array" aca="1" ref="N260" ca="1">_xlfn.XLOOKUP($A260&amp;$B260,'[2]产值及收款计划（2026）'!$A:$A&amp;'[2]产值及收款计划（2026）'!$B:$B,'[2]产值及收款计划（2026）'!N:N)</f>
        <v>董力健团队</v>
      </c>
      <c r="O260" s="256" t="str" cm="1">
        <f t="array" aca="1" ref="O260" ca="1">_xlfn.XLOOKUP($A260&amp;$B260,'[2]产值及收款计划（2026）'!$A:$A&amp;'[2]产值及收款计划（2026）'!$B:$B,'[2]产值及收款计划（2026）'!O:O)</f>
        <v>郑炜明</v>
      </c>
      <c r="P260" s="255" t="str" cm="1">
        <f t="array" aca="1" ref="P260" ca="1">_xlfn.XLOOKUP($A260&amp;$B260,'[2]产值及收款计划（2026）'!$A:$A&amp;'[2]产值及收款计划（2026）'!$B:$B,'[2]产值及收款计划（2026）'!P:P)</f>
        <v>25已完结</v>
      </c>
      <c r="Q260" s="256" cm="1">
        <f t="array" aca="1" ref="Q260" ca="1">_xlfn.XLOOKUP($A260&amp;$B260,'[2]产值及收款计划（2026）'!$A:$A&amp;'[2]产值及收款计划（2026）'!$B:$B,'[2]产值及收款计划（2026）'!Q:Q)</f>
        <v>0</v>
      </c>
      <c r="R260" s="256" cm="1">
        <f t="array" aca="1" ref="R260" ca="1">_xlfn.XLOOKUP($A260&amp;$B260,'[2]产值及收款计划（2026）'!$A:$A&amp;'[2]产值及收款计划（2026）'!$B:$B,'[2]产值及收款计划（2026）'!R:R)</f>
        <v>0</v>
      </c>
      <c r="S260" s="256" cm="1">
        <f t="array" aca="1" ref="S260" ca="1">_xlfn.XLOOKUP($A260&amp;$B260,'[2]产值及收款计划（2026）'!$A:$A&amp;'[2]产值及收款计划（2026）'!$B:$B,'[2]产值及收款计划（2026）'!S:S)</f>
        <v>0</v>
      </c>
      <c r="T260" s="256" cm="1">
        <f t="array" aca="1" ref="T260" ca="1">_xlfn.XLOOKUP($A260&amp;$B260,'[2]产值及收款计划（2026）'!$A:$A&amp;'[2]产值及收款计划（2026）'!$B:$B,'[2]产值及收款计划（2026）'!T:T)</f>
        <v>135</v>
      </c>
      <c r="U260" s="256" cm="1">
        <f t="array" aca="1" ref="U260" ca="1">_xlfn.XLOOKUP($A260&amp;$B260,'[2]产值及收款计划（2026）'!$A:$A&amp;'[2]产值及收款计划（2026）'!$B:$B,'[2]产值及收款计划（2026）'!U:U)</f>
        <v>0</v>
      </c>
      <c r="V260" s="256" cm="1">
        <f t="array" aca="1" ref="V260" ca="1">_xlfn.XLOOKUP($A260&amp;$B260,'[2]产值及收款计划（2026）'!$A:$A&amp;'[2]产值及收款计划（2026）'!$B:$B,'[2]产值及收款计划（2026）'!V:V)</f>
        <v>0</v>
      </c>
      <c r="W260" s="256" cm="1">
        <f t="array" aca="1" ref="W260" ca="1">_xlfn.XLOOKUP($A260&amp;$B260,'[2]产值及收款计划（2026）'!$A:$A&amp;'[2]产值及收款计划（2026）'!$B:$B,'[2]产值及收款计划（2026）'!W:W)</f>
        <v>0</v>
      </c>
      <c r="X260" s="256" cm="1">
        <f t="array" aca="1" ref="X260" ca="1">_xlfn.XLOOKUP($A260&amp;$B260,'[2]产值及收款计划（2026）'!$A:$A&amp;'[2]产值及收款计划（2026）'!$B:$B,'[2]产值及收款计划（2026）'!X:X)</f>
        <v>0</v>
      </c>
      <c r="Y260" s="256" cm="1">
        <f t="array" aca="1" ref="Y260" ca="1">_xlfn.XLOOKUP($A260&amp;$B260,'[2]产值及收款计划（2026）'!$A:$A&amp;'[2]产值及收款计划（2026）'!$B:$B,'[2]产值及收款计划（2026）'!Y:Y)</f>
        <v>0</v>
      </c>
      <c r="Z260" s="256" cm="1">
        <f t="array" aca="1" ref="Z260" ca="1">_xlfn.XLOOKUP($A260&amp;$B260,'[2]产值及收款计划（2026）'!$A:$A&amp;'[2]产值及收款计划（2026）'!$B:$B,'[2]产值及收款计划（2026）'!Z:Z)</f>
        <v>0</v>
      </c>
      <c r="AA260" s="256" cm="1">
        <f t="array" aca="1" ref="AA260" ca="1">_xlfn.XLOOKUP($A260&amp;$B260,'[2]产值及收款计划（2026）'!$A:$A&amp;'[2]产值及收款计划（2026）'!$B:$B,'[2]产值及收款计划（2026）'!AA:AA)</f>
        <v>0</v>
      </c>
      <c r="AB260" s="256" cm="1">
        <f t="array" aca="1" ref="AB260" ca="1">_xlfn.XLOOKUP($A260&amp;$B260,'[2]产值及收款计划（2026）'!$A:$A&amp;'[2]产值及收款计划（2026）'!$B:$B,'[2]产值及收款计划（2026）'!AB:AB)</f>
        <v>0</v>
      </c>
      <c r="AC260" s="256" cm="1">
        <f t="array" aca="1" ref="AC260" ca="1">_xlfn.XLOOKUP($A260&amp;$B260,'[2]产值及收款计划（2026）'!$A:$A&amp;'[2]产值及收款计划（2026）'!$B:$B,'[2]产值及收款计划（2026）'!AC:AC)</f>
        <v>0</v>
      </c>
      <c r="AD260" s="256" cm="1">
        <f t="array" aca="1" ref="AD260" ca="1">_xlfn.XLOOKUP($A260&amp;$B260,'[2]产值及收款计划（2026）'!$A:$A&amp;'[2]产值及收款计划（2026）'!$B:$B,'[2]产值及收款计划（2026）'!AD:AD)</f>
        <v>0</v>
      </c>
      <c r="AE260" s="256" cm="1">
        <f t="array" aca="1" ref="AE260" ca="1">_xlfn.XLOOKUP($A260&amp;$B260,'[2]产值及收款计划（2026）'!$A:$A&amp;'[2]产值及收款计划（2026）'!$B:$B,'[2]产值及收款计划（2026）'!AE:AE)</f>
        <v>0</v>
      </c>
      <c r="AF260" s="256" cm="1">
        <f t="array" aca="1" ref="AF260" ca="1">_xlfn.XLOOKUP($A260&amp;$B260,'[2]产值及收款计划（2026）'!$A:$A&amp;'[2]产值及收款计划（2026）'!$B:$B,'[2]产值及收款计划（2026）'!AF:AF)</f>
        <v>0</v>
      </c>
      <c r="AG260" s="256" cm="1">
        <f t="array" aca="1" ref="AG260" ca="1">_xlfn.XLOOKUP($A260&amp;$B260,'[2]产值及收款计划（2026）'!$A:$A&amp;'[2]产值及收款计划（2026）'!$B:$B,'[2]产值及收款计划（2026）'!AG:AG)</f>
        <v>0</v>
      </c>
      <c r="AH260" s="256" cm="1">
        <f t="array" aca="1" ref="AH260" ca="1">_xlfn.XLOOKUP($A260&amp;$B260,'[2]产值及收款计划（2026）'!$A:$A&amp;'[2]产值及收款计划（2026）'!$B:$B,'[2]产值及收款计划（2026）'!AH:AH)</f>
        <v>0</v>
      </c>
      <c r="AI260" s="256" cm="1">
        <f t="array" aca="1" ref="AI260" ca="1">_xlfn.XLOOKUP($A260&amp;$B260,'[2]产值及收款计划（2026）'!$A:$A&amp;'[2]产值及收款计划（2026）'!$B:$B,'[2]产值及收款计划（2026）'!AI:AI)</f>
        <v>0</v>
      </c>
      <c r="AJ260" s="256" cm="1">
        <f t="array" aca="1" ref="AJ260" ca="1">_xlfn.XLOOKUP($A260&amp;$B260,'[2]产值及收款计划（2026）'!$A:$A&amp;'[2]产值及收款计划（2026）'!$B:$B,'[2]产值及收款计划（2026）'!AJ:AJ)</f>
        <v>0</v>
      </c>
      <c r="AK260" s="256" cm="1">
        <f t="array" aca="1" ref="AK260" ca="1">_xlfn.XLOOKUP($A260&amp;$B260,'[2]产值及收款计划（2026）'!$A:$A&amp;'[2]产值及收款计划（2026）'!$B:$B,'[2]产值及收款计划（2026）'!AK:AK)</f>
        <v>0</v>
      </c>
      <c r="AL260" s="256" cm="1">
        <f t="array" aca="1" ref="AL260" ca="1">_xlfn.XLOOKUP($A260&amp;$B260,'[2]产值及收款计划（2026）'!$A:$A&amp;'[2]产值及收款计划（2026）'!$B:$B,'[2]产值及收款计划（2026）'!AL:AL)</f>
        <v>0</v>
      </c>
      <c r="AM260" s="263" t="e" cm="1">
        <f t="array" aca="1" ref="AM260" ca="1">_xlfn.LET(_xlpm.勾选月份状态数组,TRANSPOSE('PPT(12-15页）-TOP10'!$A$3:$A$14),_xlpm.选择数据区,IF('PPT(12-15页）-TOP10'!$E$3="收款",$BA260:$BL260,$AA260:$AL260),SUM(_xlfn._xlws.FILTER(_xlpm.选择数据区,_xlpm.勾选月份状态数组,"")))</f>
        <v>#NAME?</v>
      </c>
      <c r="AN260" s="256" t="e" cm="1">
        <f t="array" aca="1" ref="AN260" ca="1">_xlfn.LET(_xlpm.勾选月份状态数组,TRANSPOSE('PPT(12-15页）-TOP10'!$A$3:$A$14),_xlpm.选择数据区,IF('PPT(12-15页）-TOP10'!$E$3="收款",$DA260:$DL260,$CA260:$CL260),SUM(_xlfn._xlws.FILTER(_xlpm.选择数据区,_xlpm.勾选月份状态数组,"")))</f>
        <v>#NAME?</v>
      </c>
      <c r="AO260" s="256">
        <f ca="1">SUM(CA260:CC260)+SUM(AD260:AL260)</f>
        <v>0</v>
      </c>
      <c r="AP260" s="256"/>
      <c r="AQ260" s="256"/>
      <c r="AR260" s="256"/>
      <c r="AS260" s="256" cm="1">
        <f t="array" aca="1" ref="AS260" ca="1">_xlfn.XLOOKUP($A260&amp;$B260,'[2]产值及收款计划（2026）'!$A:$A&amp;'[2]产值及收款计划（2026）'!$B:$B,'[2]产值及收款计划（2026）'!AS:AS)</f>
        <v>0</v>
      </c>
      <c r="AT260" s="256" cm="1">
        <f t="array" aca="1" ref="AT260" ca="1">_xlfn.XLOOKUP($A260&amp;$B260,'[2]产值及收款计划（2026）'!$A:$A&amp;'[2]产值及收款计划（2026）'!$B:$B,'[2]产值及收款计划（2026）'!AT:AT)</f>
        <v>0</v>
      </c>
      <c r="AU260" s="256" cm="1">
        <f t="array" aca="1" ref="AU260" ca="1">_xlfn.XLOOKUP($A260&amp;$B260,'[2]产值及收款计划（2026）'!$A:$A&amp;'[2]产值及收款计划（2026）'!$B:$B,'[2]产值及收款计划（2026）'!AU:AU)</f>
        <v>0</v>
      </c>
      <c r="AV260" s="256" cm="1">
        <f t="array" aca="1" ref="AV260" ca="1">_xlfn.XLOOKUP($A260&amp;$B260,'[2]产值及收款计划（2026）'!$A:$A&amp;'[2]产值及收款计划（2026）'!$B:$B,'[2]产值及收款计划（2026）'!AV:AV)</f>
        <v>0</v>
      </c>
      <c r="AW260" s="256" cm="1">
        <f t="array" aca="1" ref="AW260" ca="1">_xlfn.XLOOKUP($A260&amp;$B260,'[2]产值及收款计划（2026）'!$A:$A&amp;'[2]产值及收款计划（2026）'!$B:$B,'[2]产值及收款计划（2026）'!AW:AW)</f>
        <v>81</v>
      </c>
      <c r="AX260" s="256" cm="1">
        <f t="array" aca="1" ref="AX260" ca="1">_xlfn.XLOOKUP($A260&amp;$B260,'[2]产值及收款计划（2026）'!$A:$A&amp;'[2]产值及收款计划（2026）'!$B:$B,'[2]产值及收款计划（2026）'!AX:AX)</f>
        <v>33.75</v>
      </c>
      <c r="AY260" s="256" cm="1">
        <f t="array" aca="1" ref="AY260" ca="1">_xlfn.XLOOKUP($A260&amp;$B260,'[2]产值及收款计划（2026）'!$A:$A&amp;'[2]产值及收款计划（2026）'!$B:$B,'[2]产值及收款计划（2026）'!AY:AY)</f>
        <v>20.25</v>
      </c>
      <c r="AZ260" s="256" cm="1">
        <f t="array" aca="1" ref="AZ260" ca="1">_xlfn.XLOOKUP($A260&amp;$B260,'[2]产值及收款计划（2026）'!$A:$A&amp;'[2]产值及收款计划（2026）'!$B:$B,'[2]产值及收款计划（2026）'!AZ:AZ)</f>
        <v>20.25</v>
      </c>
      <c r="BA260" s="256" cm="1">
        <f t="array" aca="1" ref="BA260" ca="1">_xlfn.XLOOKUP($A260&amp;$B260,'[2]产值及收款计划（2026）'!$A:$A&amp;'[2]产值及收款计划（2026）'!$B:$B,'[2]产值及收款计划（2026）'!BA:BA)</f>
        <v>0</v>
      </c>
      <c r="BB260" s="256" cm="1">
        <f t="array" aca="1" ref="BB260" ca="1">_xlfn.XLOOKUP($A260&amp;$B260,'[2]产值及收款计划（2026）'!$A:$A&amp;'[2]产值及收款计划（2026）'!$B:$B,'[2]产值及收款计划（2026）'!BB:BB)</f>
        <v>0</v>
      </c>
      <c r="BC260" s="256" cm="1">
        <f t="array" aca="1" ref="BC260" ca="1">_xlfn.XLOOKUP($A260&amp;$B260,'[2]产值及收款计划（2026）'!$A:$A&amp;'[2]产值及收款计划（2026）'!$B:$B,'[2]产值及收款计划（2026）'!BC:BC)</f>
        <v>33.75</v>
      </c>
      <c r="BD260" s="256" cm="1">
        <f t="array" aca="1" ref="BD260" ca="1">_xlfn.XLOOKUP($A260&amp;$B260,'[2]产值及收款计划（2026）'!$A:$A&amp;'[2]产值及收款计划（2026）'!$B:$B,'[2]产值及收款计划（2026）'!BD:BD)</f>
        <v>0</v>
      </c>
      <c r="BE260" s="256" cm="1">
        <f t="array" aca="1" ref="BE260" ca="1">_xlfn.XLOOKUP($A260&amp;$B260,'[2]产值及收款计划（2026）'!$A:$A&amp;'[2]产值及收款计划（2026）'!$B:$B,'[2]产值及收款计划（2026）'!BE:BE)</f>
        <v>0</v>
      </c>
      <c r="BF260" s="256" cm="1">
        <f t="array" aca="1" ref="BF260" ca="1">_xlfn.XLOOKUP($A260&amp;$B260,'[2]产值及收款计划（2026）'!$A:$A&amp;'[2]产值及收款计划（2026）'!$B:$B,'[2]产值及收款计划（2026）'!BF:BF)</f>
        <v>0</v>
      </c>
      <c r="BG260" s="256" cm="1">
        <f t="array" aca="1" ref="BG260" ca="1">_xlfn.XLOOKUP($A260&amp;$B260,'[2]产值及收款计划（2026）'!$A:$A&amp;'[2]产值及收款计划（2026）'!$B:$B,'[2]产值及收款计划（2026）'!BG:BG)</f>
        <v>0</v>
      </c>
      <c r="BH260" s="256" cm="1">
        <f t="array" aca="1" ref="BH260" ca="1">_xlfn.XLOOKUP($A260&amp;$B260,'[2]产值及收款计划（2026）'!$A:$A&amp;'[2]产值及收款计划（2026）'!$B:$B,'[2]产值及收款计划（2026）'!BH:BH)</f>
        <v>0</v>
      </c>
      <c r="BI260" s="256" cm="1">
        <f t="array" aca="1" ref="BI260" ca="1">_xlfn.XLOOKUP($A260&amp;$B260,'[2]产值及收款计划（2026）'!$A:$A&amp;'[2]产值及收款计划（2026）'!$B:$B,'[2]产值及收款计划（2026）'!BI:BI)</f>
        <v>0</v>
      </c>
      <c r="BJ260" s="256" cm="1">
        <f t="array" aca="1" ref="BJ260" ca="1">_xlfn.XLOOKUP($A260&amp;$B260,'[2]产值及收款计划（2026）'!$A:$A&amp;'[2]产值及收款计划（2026）'!$B:$B,'[2]产值及收款计划（2026）'!BJ:BJ)</f>
        <v>0</v>
      </c>
      <c r="BK260" s="256" cm="1">
        <f t="array" aca="1" ref="BK260" ca="1">_xlfn.XLOOKUP($A260&amp;$B260,'[2]产值及收款计划（2026）'!$A:$A&amp;'[2]产值及收款计划（2026）'!$B:$B,'[2]产值及收款计划（2026）'!BK:BK)</f>
        <v>0</v>
      </c>
      <c r="BL260" s="256" cm="1">
        <f t="array" aca="1" ref="BL260" ca="1">_xlfn.XLOOKUP($A260&amp;$B260,'[2]产值及收款计划（2026）'!$A:$A&amp;'[2]产值及收款计划（2026）'!$B:$B,'[2]产值及收款计划（2026）'!BL:BL)</f>
        <v>0</v>
      </c>
      <c r="BM260" s="256"/>
      <c r="BN260" s="256"/>
      <c r="BO260" s="256"/>
      <c r="BP260" s="256"/>
      <c r="BQ260" s="255" t="str" cm="1">
        <f t="array" aca="1" ref="BQ260" ca="1">_xlfn.XLOOKUP($A260&amp;$B260,'[2]产值及收款计划（2026）'!$A:$A&amp;'[2]产值及收款计划（2026）'!$B:$B,'[2]产值及收款计划（2026）'!BQ:BQ)</f>
        <v>浙江嘉源和达水务有限公司</v>
      </c>
      <c r="BR260" s="256" cm="1">
        <f t="array" aca="1" ref="BR260" ca="1">_xlfn.XLOOKUP($A260&amp;$B260,'[2]产值及收款计划（2026）'!$A:$A&amp;'[2]产值及收款计划（2026）'!$B:$B,'[2]产值及收款计划（2026）'!BR:BR)</f>
        <v>0</v>
      </c>
      <c r="CA260" s="256" cm="1">
        <f t="array" aca="1" ref="CA260" ca="1">_xlfn.XLOOKUP($A260&amp;$B260,'[2]产值及收款计划（2026）'!$A:$A&amp;'[2]产值及收款计划（2026）'!$B:$B,'[2]产值及收款计划（2026）'!CA:CA)</f>
        <v>0</v>
      </c>
      <c r="CB260" s="256" cm="1">
        <f t="array" aca="1" ref="CB260" ca="1">_xlfn.XLOOKUP($A260&amp;$B260,'[2]产值及收款计划（2026）'!$A:$A&amp;'[2]产值及收款计划（2026）'!$B:$B,'[2]产值及收款计划（2026）'!CB:CB)</f>
        <v>0</v>
      </c>
      <c r="CC260" s="256" cm="1">
        <f t="array" aca="1" ref="CC260" ca="1">_xlfn.XLOOKUP($A260&amp;$B260,'[2]产值及收款计划（2026）'!$A:$A&amp;'[2]产值及收款计划（2026）'!$B:$B,'[2]产值及收款计划（2026）'!CC:CC)</f>
        <v>0</v>
      </c>
      <c r="CD260" s="256" cm="1">
        <f t="array" aca="1" ref="CD260" ca="1">_xlfn.XLOOKUP($A260&amp;$B260,'[2]产值及收款计划（2026）'!$A:$A&amp;'[2]产值及收款计划（2026）'!$B:$B,'[2]产值及收款计划（2026）'!CD:CD)</f>
        <v>0</v>
      </c>
      <c r="CE260" s="256" cm="1">
        <f t="array" aca="1" ref="CE260" ca="1">_xlfn.XLOOKUP($A260&amp;$B260,'[2]产值及收款计划（2026）'!$A:$A&amp;'[2]产值及收款计划（2026）'!$B:$B,'[2]产值及收款计划（2026）'!CE:CE)</f>
        <v>0</v>
      </c>
      <c r="CF260" s="256" cm="1">
        <f t="array" aca="1" ref="CF260" ca="1">_xlfn.XLOOKUP($A260&amp;$B260,'[2]产值及收款计划（2026）'!$A:$A&amp;'[2]产值及收款计划（2026）'!$B:$B,'[2]产值及收款计划（2026）'!CF:CF)</f>
        <v>0</v>
      </c>
      <c r="CG260" s="256" cm="1">
        <f t="array" aca="1" ref="CG260" ca="1">_xlfn.XLOOKUP($A260&amp;$B260,'[2]产值及收款计划（2026）'!$A:$A&amp;'[2]产值及收款计划（2026）'!$B:$B,'[2]产值及收款计划（2026）'!CG:CG)</f>
        <v>0</v>
      </c>
      <c r="CH260" s="256" cm="1">
        <f t="array" aca="1" ref="CH260" ca="1">_xlfn.XLOOKUP($A260&amp;$B260,'[2]产值及收款计划（2026）'!$A:$A&amp;'[2]产值及收款计划（2026）'!$B:$B,'[2]产值及收款计划（2026）'!CH:CH)</f>
        <v>0</v>
      </c>
      <c r="CI260" s="256" cm="1">
        <f t="array" aca="1" ref="CI260" ca="1">_xlfn.XLOOKUP($A260&amp;$B260,'[2]产值及收款计划（2026）'!$A:$A&amp;'[2]产值及收款计划（2026）'!$B:$B,'[2]产值及收款计划（2026）'!CI:CI)</f>
        <v>0</v>
      </c>
      <c r="CJ260" s="256" cm="1">
        <f t="array" aca="1" ref="CJ260" ca="1">_xlfn.XLOOKUP($A260&amp;$B260,'[2]产值及收款计划（2026）'!$A:$A&amp;'[2]产值及收款计划（2026）'!$B:$B,'[2]产值及收款计划（2026）'!CJ:CJ)</f>
        <v>0</v>
      </c>
      <c r="CK260" s="256" cm="1">
        <f t="array" aca="1" ref="CK260" ca="1">_xlfn.XLOOKUP($A260&amp;$B260,'[2]产值及收款计划（2026）'!$A:$A&amp;'[2]产值及收款计划（2026）'!$B:$B,'[2]产值及收款计划（2026）'!CK:CK)</f>
        <v>0</v>
      </c>
      <c r="CL260" s="256" cm="1">
        <f t="array" aca="1" ref="CL260" ca="1">_xlfn.XLOOKUP($A260&amp;$B260,'[2]产值及收款计划（2026）'!$A:$A&amp;'[2]产值及收款计划（2026）'!$B:$B,'[2]产值及收款计划（2026）'!CL:CL)</f>
        <v>0</v>
      </c>
      <c r="DA260" s="256" cm="1">
        <f t="array" aca="1" ref="DA260" ca="1">_xlfn.XLOOKUP($A260&amp;$B260,'[2]产值及收款计划（2026）'!$A:$A&amp;'[2]产值及收款计划（2026）'!$B:$B,'[2]产值及收款计划（2026）'!DA:DA)</f>
        <v>0</v>
      </c>
      <c r="DB260" s="256" cm="1">
        <f t="array" aca="1" ref="DB260" ca="1">_xlfn.XLOOKUP($A260&amp;$B260,'[2]产值及收款计划（2026）'!$A:$A&amp;'[2]产值及收款计划（2026）'!$B:$B,'[2]产值及收款计划（2026）'!DB:DB)</f>
        <v>0</v>
      </c>
      <c r="DC260" s="256" cm="1">
        <f t="array" aca="1" ref="DC260" ca="1">_xlfn.XLOOKUP($A260&amp;$B260,'[2]产值及收款计划（2026）'!$A:$A&amp;'[2]产值及收款计划（2026）'!$B:$B,'[2]产值及收款计划（2026）'!DC:DC)</f>
        <v>0</v>
      </c>
      <c r="DD260" s="256" cm="1">
        <f t="array" aca="1" ref="DD260" ca="1">_xlfn.XLOOKUP($A260&amp;$B260,'[2]产值及收款计划（2026）'!$A:$A&amp;'[2]产值及收款计划（2026）'!$B:$B,'[2]产值及收款计划（2026）'!DD:DD)</f>
        <v>33.75</v>
      </c>
      <c r="DE260" s="256" cm="1">
        <f t="array" aca="1" ref="DE260" ca="1">_xlfn.XLOOKUP($A260&amp;$B260,'[2]产值及收款计划（2026）'!$A:$A&amp;'[2]产值及收款计划（2026）'!$B:$B,'[2]产值及收款计划（2026）'!DE:DE)</f>
        <v>0</v>
      </c>
      <c r="DF260" s="256" cm="1">
        <f t="array" aca="1" ref="DF260" ca="1">_xlfn.XLOOKUP($A260&amp;$B260,'[2]产值及收款计划（2026）'!$A:$A&amp;'[2]产值及收款计划（2026）'!$B:$B,'[2]产值及收款计划（2026）'!DF:DF)</f>
        <v>0</v>
      </c>
      <c r="DG260" s="256" cm="1">
        <f t="array" aca="1" ref="DG260" ca="1">_xlfn.XLOOKUP($A260&amp;$B260,'[2]产值及收款计划（2026）'!$A:$A&amp;'[2]产值及收款计划（2026）'!$B:$B,'[2]产值及收款计划（2026）'!DG:DG)</f>
        <v>0</v>
      </c>
      <c r="DH260" s="256" cm="1">
        <f t="array" aca="1" ref="DH260" ca="1">_xlfn.XLOOKUP($A260&amp;$B260,'[2]产值及收款计划（2026）'!$A:$A&amp;'[2]产值及收款计划（2026）'!$B:$B,'[2]产值及收款计划（2026）'!DH:DH)</f>
        <v>0</v>
      </c>
      <c r="DI260" s="256" cm="1">
        <f t="array" aca="1" ref="DI260" ca="1">_xlfn.XLOOKUP($A260&amp;$B260,'[2]产值及收款计划（2026）'!$A:$A&amp;'[2]产值及收款计划（2026）'!$B:$B,'[2]产值及收款计划（2026）'!DI:DI)</f>
        <v>0</v>
      </c>
      <c r="DJ260" s="256" cm="1">
        <f t="array" aca="1" ref="DJ260" ca="1">_xlfn.XLOOKUP($A260&amp;$B260,'[2]产值及收款计划（2026）'!$A:$A&amp;'[2]产值及收款计划（2026）'!$B:$B,'[2]产值及收款计划（2026）'!DJ:DJ)</f>
        <v>0</v>
      </c>
      <c r="DK260" s="256" cm="1">
        <f t="array" aca="1" ref="DK260" ca="1">_xlfn.XLOOKUP($A260&amp;$B260,'[2]产值及收款计划（2026）'!$A:$A&amp;'[2]产值及收款计划（2026）'!$B:$B,'[2]产值及收款计划（2026）'!DK:DK)</f>
        <v>0</v>
      </c>
      <c r="DL260" s="256" cm="1">
        <f t="array" aca="1" ref="DL260" ca="1">_xlfn.XLOOKUP($A260&amp;$B260,'[2]产值及收款计划（2026）'!$A:$A&amp;'[2]产值及收款计划（2026）'!$B:$B,'[2]产值及收款计划（2026）'!DL:DL)</f>
        <v>0</v>
      </c>
      <c r="DM260" s="264"/>
      <c r="DN260" s="250"/>
    </row>
    <row r="261" spans="1:118" ht="20.25" x14ac:dyDescent="0.15">
      <c r="A261" s="254">
        <f t="shared" ca="1" si="16"/>
        <v>80</v>
      </c>
      <c r="B261" s="254" t="s">
        <v>26</v>
      </c>
      <c r="C261" s="255" t="str" cm="1">
        <f t="array" aca="1" ref="C261" ca="1">_xlfn.XLOOKUP($A261&amp;$B261,'[2]产值及收款计划（2026）'!$A:$A&amp;'[2]产值及收款计划（2026）'!$B:$B,'[2]产值及收款计划（2026）'!C:C)</f>
        <v>ZHT2024062700080</v>
      </c>
      <c r="D261" s="255" t="str" cm="1">
        <f t="array" aca="1" ref="D261" ca="1">_xlfn.XLOOKUP($A261&amp;$B261,'[2]产值及收款计划（2026）'!$A:$A&amp;'[2]产值及收款计划（2026）'!$B:$B,'[2]产值及收款计划（2026）'!D:D)</f>
        <v>中铁一局集团嘉兴至枫南市域铁路SG2土建施工项目 智慧拌合安全生产监控系统合同</v>
      </c>
      <c r="E261" s="256" cm="1">
        <f t="array" aca="1" ref="E261" ca="1">_xlfn.XLOOKUP($A261&amp;$B261,'[2]产值及收款计划（2026）'!$A:$A&amp;'[2]产值及收款计划（2026）'!$B:$B,'[2]产值及收款计划（2026）'!E:E)</f>
        <v>159.1</v>
      </c>
      <c r="F261" s="256" cm="1">
        <f t="array" aca="1" ref="F261" ca="1">_xlfn.XLOOKUP($A261&amp;$B261,'[2]产值及收款计划（2026）'!$A:$A&amp;'[2]产值及收款计划（2026）'!$B:$B,'[2]产值及收款计划（2026）'!F:F)</f>
        <v>159.1</v>
      </c>
      <c r="G261" s="256" cm="1">
        <f t="array" aca="1" ref="G261" ca="1">_xlfn.XLOOKUP($A261&amp;$B261,'[2]产值及收款计划（2026）'!$A:$A&amp;'[2]产值及收款计划（2026）'!$B:$B,'[2]产值及收款计划（2026）'!G:G)</f>
        <v>110.7</v>
      </c>
      <c r="H261" s="256" cm="1">
        <f t="array" aca="1" ref="H261" ca="1">_xlfn.XLOOKUP($A261&amp;$B261,'[2]产值及收款计划（2026）'!$A:$A&amp;'[2]产值及收款计划（2026）'!$B:$B,'[2]产值及收款计划（2026）'!H:H)</f>
        <v>68.099999999999994</v>
      </c>
      <c r="I261" s="257" cm="1">
        <f t="array" aca="1" ref="I261" ca="1">_xlfn.XLOOKUP($A261&amp;$B261,'[2]产值及收款计划（2026）'!$A:$A&amp;'[2]产值及收款计划（2026）'!$B:$B,'[2]产值及收款计划（2026）'!I:I)</f>
        <v>0.42803268384663701</v>
      </c>
      <c r="J261" s="258" cm="1">
        <f t="array" aca="1" ref="J261" ca="1">_xlfn.XLOOKUP($A261&amp;$B261,'[2]产值及收款计划（2026）'!$A:$A&amp;'[2]产值及收款计划（2026）'!$B:$B,'[2]产值及收款计划（2026）'!J:J)</f>
        <v>7.1303979554914299E-2</v>
      </c>
      <c r="K261" s="256" cm="1">
        <f t="array" aca="1" ref="K261" ca="1">_xlfn.XLOOKUP($A261&amp;$B261,'[2]产值及收款计划（2026）'!$A:$A&amp;'[2]产值及收款计划（2026）'!$B:$B,'[2]产值及收款计划（2026）'!K:K)</f>
        <v>0</v>
      </c>
      <c r="L261" s="256" cm="1">
        <f t="array" aca="1" ref="L261" ca="1">_xlfn.XLOOKUP($A261&amp;$B261,'[2]产值及收款计划（2026）'!$A:$A&amp;'[2]产值及收款计划（2026）'!$B:$B,'[2]产值及收款计划（2026）'!L:L)</f>
        <v>0</v>
      </c>
      <c r="M261" s="256" t="str" cm="1">
        <f t="array" aca="1" ref="M261" ca="1">_xlfn.XLOOKUP($A261&amp;$B261,'[2]产值及收款计划（2026）'!$A:$A&amp;'[2]产值及收款计划（2026）'!$B:$B,'[2]产值及收款计划（2026）'!M:M)</f>
        <v>主导</v>
      </c>
      <c r="N261" s="256" t="str" cm="1">
        <f t="array" aca="1" ref="N261" ca="1">_xlfn.XLOOKUP($A261&amp;$B261,'[2]产值及收款计划（2026）'!$A:$A&amp;'[2]产值及收款计划（2026）'!$B:$B,'[2]产值及收款计划（2026）'!N:N)</f>
        <v>董力健团队</v>
      </c>
      <c r="O261" s="256" t="str" cm="1">
        <f t="array" aca="1" ref="O261" ca="1">_xlfn.XLOOKUP($A261&amp;$B261,'[2]产值及收款计划（2026）'!$A:$A&amp;'[2]产值及收款计划（2026）'!$B:$B,'[2]产值及收款计划（2026）'!O:O)</f>
        <v>杨舒文</v>
      </c>
      <c r="P261" s="255" t="str" cm="1">
        <f t="array" aca="1" ref="P261" ca="1">_xlfn.XLOOKUP($A261&amp;$B261,'[2]产值及收款计划（2026）'!$A:$A&amp;'[2]产值及收款计划（2026）'!$B:$B,'[2]产值及收款计划（2026）'!P:P)</f>
        <v>在建</v>
      </c>
      <c r="Q261" s="256" cm="1">
        <f t="array" aca="1" ref="Q261" ca="1">_xlfn.XLOOKUP($A261&amp;$B261,'[2]产值及收款计划（2026）'!$A:$A&amp;'[2]产值及收款计划（2026）'!$B:$B,'[2]产值及收款计划（2026）'!Q:Q)</f>
        <v>0</v>
      </c>
      <c r="R261" s="256" cm="1">
        <f t="array" aca="1" ref="R261" ca="1">_xlfn.XLOOKUP($A261&amp;$B261,'[2]产值及收款计划（2026）'!$A:$A&amp;'[2]产值及收款计划（2026）'!$B:$B,'[2]产值及收款计划（2026）'!R:R)</f>
        <v>0</v>
      </c>
      <c r="S261" s="256" cm="1">
        <f t="array" aca="1" ref="S261" ca="1">_xlfn.XLOOKUP($A261&amp;$B261,'[2]产值及收款计划（2026）'!$A:$A&amp;'[2]产值及收款计划（2026）'!$B:$B,'[2]产值及收款计划（2026）'!S:S)</f>
        <v>0</v>
      </c>
      <c r="T261" s="256" cm="1">
        <f t="array" aca="1" ref="T261" ca="1">_xlfn.XLOOKUP($A261&amp;$B261,'[2]产值及收款计划（2026）'!$A:$A&amp;'[2]产值及收款计划（2026）'!$B:$B,'[2]产值及收款计划（2026）'!T:T)</f>
        <v>113</v>
      </c>
      <c r="U261" s="256" cm="1">
        <f t="array" aca="1" ref="U261" ca="1">_xlfn.XLOOKUP($A261&amp;$B261,'[2]产值及收款计划（2026）'!$A:$A&amp;'[2]产值及收款计划（2026）'!$B:$B,'[2]产值及收款计划（2026）'!U:U)</f>
        <v>0</v>
      </c>
      <c r="V261" s="256" cm="1">
        <f t="array" aca="1" ref="V261" ca="1">_xlfn.XLOOKUP($A261&amp;$B261,'[2]产值及收款计划（2026）'!$A:$A&amp;'[2]产值及收款计划（2026）'!$B:$B,'[2]产值及收款计划（2026）'!V:V)</f>
        <v>46.1</v>
      </c>
      <c r="W261" s="256" cm="1">
        <f t="array" aca="1" ref="W261" ca="1">_xlfn.XLOOKUP($A261&amp;$B261,'[2]产值及收款计划（2026）'!$A:$A&amp;'[2]产值及收款计划（2026）'!$B:$B,'[2]产值及收款计划（2026）'!W:W)</f>
        <v>0</v>
      </c>
      <c r="X261" s="256" cm="1">
        <f t="array" aca="1" ref="X261" ca="1">_xlfn.XLOOKUP($A261&amp;$B261,'[2]产值及收款计划（2026）'!$A:$A&amp;'[2]产值及收款计划（2026）'!$B:$B,'[2]产值及收款计划（2026）'!X:X)</f>
        <v>0</v>
      </c>
      <c r="Y261" s="256" cm="1">
        <f t="array" aca="1" ref="Y261" ca="1">_xlfn.XLOOKUP($A261&amp;$B261,'[2]产值及收款计划（2026）'!$A:$A&amp;'[2]产值及收款计划（2026）'!$B:$B,'[2]产值及收款计划（2026）'!Y:Y)</f>
        <v>0</v>
      </c>
      <c r="Z261" s="256" cm="1">
        <f t="array" aca="1" ref="Z261" ca="1">_xlfn.XLOOKUP($A261&amp;$B261,'[2]产值及收款计划（2026）'!$A:$A&amp;'[2]产值及收款计划（2026）'!$B:$B,'[2]产值及收款计划（2026）'!Z:Z)</f>
        <v>0</v>
      </c>
      <c r="AA261" s="256" cm="1">
        <f t="array" aca="1" ref="AA261" ca="1">_xlfn.XLOOKUP($A261&amp;$B261,'[2]产值及收款计划（2026）'!$A:$A&amp;'[2]产值及收款计划（2026）'!$B:$B,'[2]产值及收款计划（2026）'!AA:AA)</f>
        <v>0</v>
      </c>
      <c r="AB261" s="256" cm="1">
        <f t="array" aca="1" ref="AB261" ca="1">_xlfn.XLOOKUP($A261&amp;$B261,'[2]产值及收款计划（2026）'!$A:$A&amp;'[2]产值及收款计划（2026）'!$B:$B,'[2]产值及收款计划（2026）'!AB:AB)</f>
        <v>0</v>
      </c>
      <c r="AC261" s="256" cm="1">
        <f t="array" aca="1" ref="AC261" ca="1">_xlfn.XLOOKUP($A261&amp;$B261,'[2]产值及收款计划（2026）'!$A:$A&amp;'[2]产值及收款计划（2026）'!$B:$B,'[2]产值及收款计划（2026）'!AC:AC)</f>
        <v>0</v>
      </c>
      <c r="AD261" s="256" cm="1">
        <f t="array" aca="1" ref="AD261" ca="1">_xlfn.XLOOKUP($A261&amp;$B261,'[2]产值及收款计划（2026）'!$A:$A&amp;'[2]产值及收款计划（2026）'!$B:$B,'[2]产值及收款计划（2026）'!AD:AD)</f>
        <v>0</v>
      </c>
      <c r="AE261" s="256" cm="1">
        <f t="array" aca="1" ref="AE261" ca="1">_xlfn.XLOOKUP($A261&amp;$B261,'[2]产值及收款计划（2026）'!$A:$A&amp;'[2]产值及收款计划（2026）'!$B:$B,'[2]产值及收款计划（2026）'!AE:AE)</f>
        <v>0</v>
      </c>
      <c r="AF261" s="256" cm="1">
        <f t="array" aca="1" ref="AF261" ca="1">_xlfn.XLOOKUP($A261&amp;$B261,'[2]产值及收款计划（2026）'!$A:$A&amp;'[2]产值及收款计划（2026）'!$B:$B,'[2]产值及收款计划（2026）'!AF:AF)</f>
        <v>0</v>
      </c>
      <c r="AG261" s="256" cm="1">
        <f t="array" aca="1" ref="AG261" ca="1">_xlfn.XLOOKUP($A261&amp;$B261,'[2]产值及收款计划（2026）'!$A:$A&amp;'[2]产值及收款计划（2026）'!$B:$B,'[2]产值及收款计划（2026）'!AG:AG)</f>
        <v>0</v>
      </c>
      <c r="AH261" s="256" cm="1">
        <f t="array" aca="1" ref="AH261" ca="1">_xlfn.XLOOKUP($A261&amp;$B261,'[2]产值及收款计划（2026）'!$A:$A&amp;'[2]产值及收款计划（2026）'!$B:$B,'[2]产值及收款计划（2026）'!AH:AH)</f>
        <v>0</v>
      </c>
      <c r="AI261" s="256" cm="1">
        <f t="array" aca="1" ref="AI261" ca="1">_xlfn.XLOOKUP($A261&amp;$B261,'[2]产值及收款计划（2026）'!$A:$A&amp;'[2]产值及收款计划（2026）'!$B:$B,'[2]产值及收款计划（2026）'!AI:AI)</f>
        <v>0</v>
      </c>
      <c r="AJ261" s="256" cm="1">
        <f t="array" aca="1" ref="AJ261" ca="1">_xlfn.XLOOKUP($A261&amp;$B261,'[2]产值及收款计划（2026）'!$A:$A&amp;'[2]产值及收款计划（2026）'!$B:$B,'[2]产值及收款计划（2026）'!AJ:AJ)</f>
        <v>0</v>
      </c>
      <c r="AK261" s="256" cm="1">
        <f t="array" aca="1" ref="AK261" ca="1">_xlfn.XLOOKUP($A261&amp;$B261,'[2]产值及收款计划（2026）'!$A:$A&amp;'[2]产值及收款计划（2026）'!$B:$B,'[2]产值及收款计划（2026）'!AK:AK)</f>
        <v>0</v>
      </c>
      <c r="AL261" s="256" cm="1">
        <f t="array" aca="1" ref="AL261" ca="1">_xlfn.XLOOKUP($A261&amp;$B261,'[2]产值及收款计划（2026）'!$A:$A&amp;'[2]产值及收款计划（2026）'!$B:$B,'[2]产值及收款计划（2026）'!AL:AL)</f>
        <v>0</v>
      </c>
      <c r="AM261" s="263" t="e" cm="1">
        <f t="array" aca="1" ref="AM261" ca="1">_xlfn.LET(_xlpm.勾选月份状态数组,TRANSPOSE('PPT(12-15页）-TOP10'!$A$3:$A$14),_xlpm.选择数据区,IF('PPT(12-15页）-TOP10'!$E$3="收款",$BA261:$BL261,$AA261:$AL261),SUM(_xlfn._xlws.FILTER(_xlpm.选择数据区,_xlpm.勾选月份状态数组,"")))</f>
        <v>#NAME?</v>
      </c>
      <c r="AN261" s="256" t="e" cm="1">
        <f t="array" aca="1" ref="AN261" ca="1">_xlfn.LET(_xlpm.勾选月份状态数组,TRANSPOSE('PPT(12-15页）-TOP10'!$A$3:$A$14),_xlpm.选择数据区,IF('PPT(12-15页）-TOP10'!$E$3="收款",$DA261:$DL261,$CA261:$CL261),SUM(_xlfn._xlws.FILTER(_xlpm.选择数据区,_xlpm.勾选月份状态数组,"")))</f>
        <v>#NAME?</v>
      </c>
      <c r="AO261" s="256">
        <f ca="1">SUM(CA261:CC261)+SUM(AD261:AL261)</f>
        <v>0</v>
      </c>
      <c r="AP261" s="256"/>
      <c r="AQ261" s="256"/>
      <c r="AR261" s="256"/>
      <c r="AS261" s="256" cm="1">
        <f t="array" aca="1" ref="AS261" ca="1">_xlfn.XLOOKUP($A261&amp;$B261,'[2]产值及收款计划（2026）'!$A:$A&amp;'[2]产值及收款计划（2026）'!$B:$B,'[2]产值及收款计划（2026）'!AS:AS)</f>
        <v>0</v>
      </c>
      <c r="AT261" s="256" cm="1">
        <f t="array" aca="1" ref="AT261" ca="1">_xlfn.XLOOKUP($A261&amp;$B261,'[2]产值及收款计划（2026）'!$A:$A&amp;'[2]产值及收款计划（2026）'!$B:$B,'[2]产值及收款计划（2026）'!AT:AT)</f>
        <v>0</v>
      </c>
      <c r="AU261" s="256" cm="1">
        <f t="array" aca="1" ref="AU261" ca="1">_xlfn.XLOOKUP($A261&amp;$B261,'[2]产值及收款计划（2026）'!$A:$A&amp;'[2]产值及收款计划（2026）'!$B:$B,'[2]产值及收款计划（2026）'!AU:AU)</f>
        <v>0</v>
      </c>
      <c r="AV261" s="256" cm="1">
        <f t="array" aca="1" ref="AV261" ca="1">_xlfn.XLOOKUP($A261&amp;$B261,'[2]产值及收款计划（2026）'!$A:$A&amp;'[2]产值及收款计划（2026）'!$B:$B,'[2]产值及收款计划（2026）'!AV:AV)</f>
        <v>0</v>
      </c>
      <c r="AW261" s="256" cm="1">
        <f t="array" aca="1" ref="AW261" ca="1">_xlfn.XLOOKUP($A261&amp;$B261,'[2]产值及收款计划（2026）'!$A:$A&amp;'[2]产值及收款计划（2026）'!$B:$B,'[2]产值及收款计划（2026）'!AW:AW)</f>
        <v>25</v>
      </c>
      <c r="AX261" s="256" cm="1">
        <f t="array" aca="1" ref="AX261" ca="1">_xlfn.XLOOKUP($A261&amp;$B261,'[2]产值及收款计划（2026）'!$A:$A&amp;'[2]产值及收款计划（2026）'!$B:$B,'[2]产值及收款计划（2026）'!AX:AX)</f>
        <v>0</v>
      </c>
      <c r="AY261" s="256" cm="1">
        <f t="array" aca="1" ref="AY261" ca="1">_xlfn.XLOOKUP($A261&amp;$B261,'[2]产值及收款计划（2026）'!$A:$A&amp;'[2]产值及收款计划（2026）'!$B:$B,'[2]产值及收款计划（2026）'!AY:AY)</f>
        <v>134.1</v>
      </c>
      <c r="AZ261" s="256" cm="1">
        <f t="array" aca="1" ref="AZ261" ca="1">_xlfn.XLOOKUP($A261&amp;$B261,'[2]产值及收款计划（2026）'!$A:$A&amp;'[2]产值及收款计划（2026）'!$B:$B,'[2]产值及收款计划（2026）'!AZ:AZ)</f>
        <v>88</v>
      </c>
      <c r="BA261" s="256" cm="1">
        <f t="array" aca="1" ref="BA261" ca="1">_xlfn.XLOOKUP($A261&amp;$B261,'[2]产值及收款计划（2026）'!$A:$A&amp;'[2]产值及收款计划（2026）'!$B:$B,'[2]产值及收款计划（2026）'!BA:BA)</f>
        <v>0</v>
      </c>
      <c r="BB261" s="256" cm="1">
        <f t="array" aca="1" ref="BB261" ca="1">_xlfn.XLOOKUP($A261&amp;$B261,'[2]产值及收款计划（2026）'!$A:$A&amp;'[2]产值及收款计划（2026）'!$B:$B,'[2]产值及收款计划（2026）'!BB:BB)</f>
        <v>0</v>
      </c>
      <c r="BC261" s="256" cm="1">
        <f t="array" aca="1" ref="BC261" ca="1">_xlfn.XLOOKUP($A261&amp;$B261,'[2]产值及收款计划（2026）'!$A:$A&amp;'[2]产值及收款计划（2026）'!$B:$B,'[2]产值及收款计划（2026）'!BC:BC)</f>
        <v>60</v>
      </c>
      <c r="BD261" s="256" cm="1">
        <f t="array" aca="1" ref="BD261" ca="1">_xlfn.XLOOKUP($A261&amp;$B261,'[2]产值及收款计划（2026）'!$A:$A&amp;'[2]产值及收款计划（2026）'!$B:$B,'[2]产值及收款计划（2026）'!BD:BD)</f>
        <v>0</v>
      </c>
      <c r="BE261" s="256" cm="1">
        <f t="array" aca="1" ref="BE261" ca="1">_xlfn.XLOOKUP($A261&amp;$B261,'[2]产值及收款计划（2026）'!$A:$A&amp;'[2]产值及收款计划（2026）'!$B:$B,'[2]产值及收款计划（2026）'!BE:BE)</f>
        <v>0</v>
      </c>
      <c r="BF261" s="256" cm="1">
        <f t="array" aca="1" ref="BF261" ca="1">_xlfn.XLOOKUP($A261&amp;$B261,'[2]产值及收款计划（2026）'!$A:$A&amp;'[2]产值及收款计划（2026）'!$B:$B,'[2]产值及收款计划（2026）'!BF:BF)</f>
        <v>0</v>
      </c>
      <c r="BG261" s="256" cm="1">
        <f t="array" aca="1" ref="BG261" ca="1">_xlfn.XLOOKUP($A261&amp;$B261,'[2]产值及收款计划（2026）'!$A:$A&amp;'[2]产值及收款计划（2026）'!$B:$B,'[2]产值及收款计划（2026）'!BG:BG)</f>
        <v>0</v>
      </c>
      <c r="BH261" s="256" cm="1">
        <f t="array" aca="1" ref="BH261" ca="1">_xlfn.XLOOKUP($A261&amp;$B261,'[2]产值及收款计划（2026）'!$A:$A&amp;'[2]产值及收款计划（2026）'!$B:$B,'[2]产值及收款计划（2026）'!BH:BH)</f>
        <v>0</v>
      </c>
      <c r="BI261" s="256" cm="1">
        <f t="array" aca="1" ref="BI261" ca="1">_xlfn.XLOOKUP($A261&amp;$B261,'[2]产值及收款计划（2026）'!$A:$A&amp;'[2]产值及收款计划（2026）'!$B:$B,'[2]产值及收款计划（2026）'!BI:BI)</f>
        <v>0</v>
      </c>
      <c r="BJ261" s="256" cm="1">
        <f t="array" aca="1" ref="BJ261" ca="1">_xlfn.XLOOKUP($A261&amp;$B261,'[2]产值及收款计划（2026）'!$A:$A&amp;'[2]产值及收款计划（2026）'!$B:$B,'[2]产值及收款计划（2026）'!BJ:BJ)</f>
        <v>0</v>
      </c>
      <c r="BK261" s="256" cm="1">
        <f t="array" aca="1" ref="BK261" ca="1">_xlfn.XLOOKUP($A261&amp;$B261,'[2]产值及收款计划（2026）'!$A:$A&amp;'[2]产值及收款计划（2026）'!$B:$B,'[2]产值及收款计划（2026）'!BK:BK)</f>
        <v>0</v>
      </c>
      <c r="BL261" s="256" cm="1">
        <f t="array" aca="1" ref="BL261" ca="1">_xlfn.XLOOKUP($A261&amp;$B261,'[2]产值及收款计划（2026）'!$A:$A&amp;'[2]产值及收款计划（2026）'!$B:$B,'[2]产值及收款计划（2026）'!BL:BL)</f>
        <v>0</v>
      </c>
      <c r="BM261" s="256"/>
      <c r="BN261" s="256"/>
      <c r="BO261" s="256"/>
      <c r="BP261" s="256"/>
      <c r="BQ261" s="255" t="str" cm="1">
        <f t="array" aca="1" ref="BQ261" ca="1">_xlfn.XLOOKUP($A261&amp;$B261,'[2]产值及收款计划（2026）'!$A:$A&amp;'[2]产值及收款计划（2026）'!$B:$B,'[2]产值及收款计划（2026）'!BQ:BQ)</f>
        <v>中铁一局集团有限公司第二工程分公司</v>
      </c>
      <c r="BR261" s="256" t="str" cm="1">
        <f t="array" aca="1" ref="BR261" ca="1">_xlfn.XLOOKUP($A261&amp;$B261,'[2]产值及收款计划（2026）'!$A:$A&amp;'[2]产值及收款计划（2026）'!$B:$B,'[2]产值及收款计划（2026）'!BR:BR)</f>
        <v>供应链3月到账</v>
      </c>
      <c r="CA261" s="256" cm="1">
        <f t="array" aca="1" ref="CA261" ca="1">_xlfn.XLOOKUP($A261&amp;$B261,'[2]产值及收款计划（2026）'!$A:$A&amp;'[2]产值及收款计划（2026）'!$B:$B,'[2]产值及收款计划（2026）'!CA:CA)</f>
        <v>0</v>
      </c>
      <c r="CB261" s="256" cm="1">
        <f t="array" aca="1" ref="CB261" ca="1">_xlfn.XLOOKUP($A261&amp;$B261,'[2]产值及收款计划（2026）'!$A:$A&amp;'[2]产值及收款计划（2026）'!$B:$B,'[2]产值及收款计划（2026）'!CB:CB)</f>
        <v>0</v>
      </c>
      <c r="CC261" s="256" cm="1">
        <f t="array" aca="1" ref="CC261" ca="1">_xlfn.XLOOKUP($A261&amp;$B261,'[2]产值及收款计划（2026）'!$A:$A&amp;'[2]产值及收款计划（2026）'!$B:$B,'[2]产值及收款计划（2026）'!CC:CC)</f>
        <v>0</v>
      </c>
      <c r="CD261" s="256" cm="1">
        <f t="array" aca="1" ref="CD261" ca="1">_xlfn.XLOOKUP($A261&amp;$B261,'[2]产值及收款计划（2026）'!$A:$A&amp;'[2]产值及收款计划（2026）'!$B:$B,'[2]产值及收款计划（2026）'!CD:CD)</f>
        <v>0</v>
      </c>
      <c r="CE261" s="256" cm="1">
        <f t="array" aca="1" ref="CE261" ca="1">_xlfn.XLOOKUP($A261&amp;$B261,'[2]产值及收款计划（2026）'!$A:$A&amp;'[2]产值及收款计划（2026）'!$B:$B,'[2]产值及收款计划（2026）'!CE:CE)</f>
        <v>0</v>
      </c>
      <c r="CF261" s="256" cm="1">
        <f t="array" aca="1" ref="CF261" ca="1">_xlfn.XLOOKUP($A261&amp;$B261,'[2]产值及收款计划（2026）'!$A:$A&amp;'[2]产值及收款计划（2026）'!$B:$B,'[2]产值及收款计划（2026）'!CF:CF)</f>
        <v>0</v>
      </c>
      <c r="CG261" s="256" cm="1">
        <f t="array" aca="1" ref="CG261" ca="1">_xlfn.XLOOKUP($A261&amp;$B261,'[2]产值及收款计划（2026）'!$A:$A&amp;'[2]产值及收款计划（2026）'!$B:$B,'[2]产值及收款计划（2026）'!CG:CG)</f>
        <v>0</v>
      </c>
      <c r="CH261" s="256" cm="1">
        <f t="array" aca="1" ref="CH261" ca="1">_xlfn.XLOOKUP($A261&amp;$B261,'[2]产值及收款计划（2026）'!$A:$A&amp;'[2]产值及收款计划（2026）'!$B:$B,'[2]产值及收款计划（2026）'!CH:CH)</f>
        <v>0</v>
      </c>
      <c r="CI261" s="256" cm="1">
        <f t="array" aca="1" ref="CI261" ca="1">_xlfn.XLOOKUP($A261&amp;$B261,'[2]产值及收款计划（2026）'!$A:$A&amp;'[2]产值及收款计划（2026）'!$B:$B,'[2]产值及收款计划（2026）'!CI:CI)</f>
        <v>0</v>
      </c>
      <c r="CJ261" s="256" cm="1">
        <f t="array" aca="1" ref="CJ261" ca="1">_xlfn.XLOOKUP($A261&amp;$B261,'[2]产值及收款计划（2026）'!$A:$A&amp;'[2]产值及收款计划（2026）'!$B:$B,'[2]产值及收款计划（2026）'!CJ:CJ)</f>
        <v>0</v>
      </c>
      <c r="CK261" s="256" cm="1">
        <f t="array" aca="1" ref="CK261" ca="1">_xlfn.XLOOKUP($A261&amp;$B261,'[2]产值及收款计划（2026）'!$A:$A&amp;'[2]产值及收款计划（2026）'!$B:$B,'[2]产值及收款计划（2026）'!CK:CK)</f>
        <v>0</v>
      </c>
      <c r="CL261" s="256" cm="1">
        <f t="array" aca="1" ref="CL261" ca="1">_xlfn.XLOOKUP($A261&amp;$B261,'[2]产值及收款计划（2026）'!$A:$A&amp;'[2]产值及收款计划（2026）'!$B:$B,'[2]产值及收款计划（2026）'!CL:CL)</f>
        <v>0</v>
      </c>
      <c r="DA261" s="256" cm="1">
        <f t="array" aca="1" ref="DA261" ca="1">_xlfn.XLOOKUP($A261&amp;$B261,'[2]产值及收款计划（2026）'!$A:$A&amp;'[2]产值及收款计划（2026）'!$B:$B,'[2]产值及收款计划（2026）'!DA:DA)</f>
        <v>0</v>
      </c>
      <c r="DB261" s="256" cm="1">
        <f t="array" aca="1" ref="DB261" ca="1">_xlfn.XLOOKUP($A261&amp;$B261,'[2]产值及收款计划（2026）'!$A:$A&amp;'[2]产值及收款计划（2026）'!$B:$B,'[2]产值及收款计划（2026）'!DB:DB)</f>
        <v>0</v>
      </c>
      <c r="DC261" s="256" cm="1">
        <f t="array" aca="1" ref="DC261" ca="1">_xlfn.XLOOKUP($A261&amp;$B261,'[2]产值及收款计划（2026）'!$A:$A&amp;'[2]产值及收款计划（2026）'!$B:$B,'[2]产值及收款计划（2026）'!DC:DC)</f>
        <v>0</v>
      </c>
      <c r="DD261" s="256" cm="1">
        <f t="array" aca="1" ref="DD261" ca="1">_xlfn.XLOOKUP($A261&amp;$B261,'[2]产值及收款计划（2026）'!$A:$A&amp;'[2]产值及收款计划（2026）'!$B:$B,'[2]产值及收款计划（2026）'!DD:DD)</f>
        <v>0</v>
      </c>
      <c r="DE261" s="256" cm="1">
        <f t="array" aca="1" ref="DE261" ca="1">_xlfn.XLOOKUP($A261&amp;$B261,'[2]产值及收款计划（2026）'!$A:$A&amp;'[2]产值及收款计划（2026）'!$B:$B,'[2]产值及收款计划（2026）'!DE:DE)</f>
        <v>0</v>
      </c>
      <c r="DF261" s="256" cm="1">
        <f t="array" aca="1" ref="DF261" ca="1">_xlfn.XLOOKUP($A261&amp;$B261,'[2]产值及收款计划（2026）'!$A:$A&amp;'[2]产值及收款计划（2026）'!$B:$B,'[2]产值及收款计划（2026）'!DF:DF)</f>
        <v>0</v>
      </c>
      <c r="DG261" s="256" cm="1">
        <f t="array" aca="1" ref="DG261" ca="1">_xlfn.XLOOKUP($A261&amp;$B261,'[2]产值及收款计划（2026）'!$A:$A&amp;'[2]产值及收款计划（2026）'!$B:$B,'[2]产值及收款计划（2026）'!DG:DG)</f>
        <v>0</v>
      </c>
      <c r="DH261" s="256" cm="1">
        <f t="array" aca="1" ref="DH261" ca="1">_xlfn.XLOOKUP($A261&amp;$B261,'[2]产值及收款计划（2026）'!$A:$A&amp;'[2]产值及收款计划（2026）'!$B:$B,'[2]产值及收款计划（2026）'!DH:DH)</f>
        <v>0</v>
      </c>
      <c r="DI261" s="256" cm="1">
        <f t="array" aca="1" ref="DI261" ca="1">_xlfn.XLOOKUP($A261&amp;$B261,'[2]产值及收款计划（2026）'!$A:$A&amp;'[2]产值及收款计划（2026）'!$B:$B,'[2]产值及收款计划（2026）'!DI:DI)</f>
        <v>0</v>
      </c>
      <c r="DJ261" s="256" cm="1">
        <f t="array" aca="1" ref="DJ261" ca="1">_xlfn.XLOOKUP($A261&amp;$B261,'[2]产值及收款计划（2026）'!$A:$A&amp;'[2]产值及收款计划（2026）'!$B:$B,'[2]产值及收款计划（2026）'!DJ:DJ)</f>
        <v>0</v>
      </c>
      <c r="DK261" s="256" cm="1">
        <f t="array" aca="1" ref="DK261" ca="1">_xlfn.XLOOKUP($A261&amp;$B261,'[2]产值及收款计划（2026）'!$A:$A&amp;'[2]产值及收款计划（2026）'!$B:$B,'[2]产值及收款计划（2026）'!DK:DK)</f>
        <v>0</v>
      </c>
      <c r="DL261" s="256" cm="1">
        <f t="array" aca="1" ref="DL261" ca="1">_xlfn.XLOOKUP($A261&amp;$B261,'[2]产值及收款计划（2026）'!$A:$A&amp;'[2]产值及收款计划（2026）'!$B:$B,'[2]产值及收款计划（2026）'!DL:DL)</f>
        <v>0</v>
      </c>
      <c r="DM261" s="264"/>
      <c r="DN261" s="250"/>
    </row>
    <row r="262" spans="1:118" ht="20.25" x14ac:dyDescent="0.15">
      <c r="A262" s="254">
        <f t="shared" ca="1" si="16"/>
        <v>81</v>
      </c>
      <c r="B262" s="254" t="s">
        <v>26</v>
      </c>
      <c r="C262" s="255" t="str" cm="1">
        <f t="array" aca="1" ref="C262" ca="1">_xlfn.XLOOKUP($A262&amp;$B262,'[2]产值及收款计划（2026）'!$A:$A&amp;'[2]产值及收款计划（2026）'!$B:$B,'[2]产值及收款计划（2026）'!C:C)</f>
        <v>ZHT2024062700081</v>
      </c>
      <c r="D262" s="255" t="str" cm="1">
        <f t="array" aca="1" ref="D262" ca="1">_xlfn.XLOOKUP($A262&amp;$B262,'[2]产值及收款计划（2026）'!$A:$A&amp;'[2]产值及收款计划（2026）'!$B:$B,'[2]产值及收款计划（2026）'!D:D)</f>
        <v>嘉兴至枫南市域铁路SG2土建施工项目智慧工地合同</v>
      </c>
      <c r="E262" s="256" cm="1">
        <f t="array" aca="1" ref="E262" ca="1">_xlfn.XLOOKUP($A262&amp;$B262,'[2]产值及收款计划（2026）'!$A:$A&amp;'[2]产值及收款计划（2026）'!$B:$B,'[2]产值及收款计划（2026）'!E:E)</f>
        <v>17.143999999999998</v>
      </c>
      <c r="F262" s="256" cm="1">
        <f t="array" aca="1" ref="F262" ca="1">_xlfn.XLOOKUP($A262&amp;$B262,'[2]产值及收款计划（2026）'!$A:$A&amp;'[2]产值及收款计划（2026）'!$B:$B,'[2]产值及收款计划（2026）'!F:F)</f>
        <v>17.143999999999998</v>
      </c>
      <c r="G262" s="256" cm="1">
        <f t="array" aca="1" ref="G262" ca="1">_xlfn.XLOOKUP($A262&amp;$B262,'[2]产值及收款计划（2026）'!$A:$A&amp;'[2]产值及收款计划（2026）'!$B:$B,'[2]产值及收款计划（2026）'!G:G)</f>
        <v>8.0853000000000002</v>
      </c>
      <c r="H262" s="256" cm="1">
        <f t="array" aca="1" ref="H262" ca="1">_xlfn.XLOOKUP($A262&amp;$B262,'[2]产值及收款计划（2026）'!$A:$A&amp;'[2]产值及收款计划（2026）'!$B:$B,'[2]产值及收款计划（2026）'!H:H)</f>
        <v>5.6440000000000001</v>
      </c>
      <c r="I262" s="257" cm="1">
        <f t="array" aca="1" ref="I262" ca="1">_xlfn.XLOOKUP($A262&amp;$B262,'[2]产值及收款计划（2026）'!$A:$A&amp;'[2]产值及收款计划（2026）'!$B:$B,'[2]产值及收款计划（2026）'!I:I)</f>
        <v>0.32921138590760601</v>
      </c>
      <c r="J262" s="258" cm="1">
        <f t="array" aca="1" ref="J262" ca="1">_xlfn.XLOOKUP($A262&amp;$B262,'[2]产值及收款计划（2026）'!$A:$A&amp;'[2]产值及收款计划（2026）'!$B:$B,'[2]产值及收款计划（2026）'!J:J)</f>
        <v>8.7200327885007894E-2</v>
      </c>
      <c r="K262" s="256" cm="1">
        <f t="array" aca="1" ref="K262" ca="1">_xlfn.XLOOKUP($A262&amp;$B262,'[2]产值及收款计划（2026）'!$A:$A&amp;'[2]产值及收款计划（2026）'!$B:$B,'[2]产值及收款计划（2026）'!K:K)</f>
        <v>0</v>
      </c>
      <c r="L262" s="256" cm="1">
        <f t="array" aca="1" ref="L262" ca="1">_xlfn.XLOOKUP($A262&amp;$B262,'[2]产值及收款计划（2026）'!$A:$A&amp;'[2]产值及收款计划（2026）'!$B:$B,'[2]产值及收款计划（2026）'!L:L)</f>
        <v>0</v>
      </c>
      <c r="M262" s="256" t="str" cm="1">
        <f t="array" aca="1" ref="M262" ca="1">_xlfn.XLOOKUP($A262&amp;$B262,'[2]产值及收款计划（2026）'!$A:$A&amp;'[2]产值及收款计划（2026）'!$B:$B,'[2]产值及收款计划（2026）'!M:M)</f>
        <v>主导</v>
      </c>
      <c r="N262" s="256" t="str" cm="1">
        <f t="array" aca="1" ref="N262" ca="1">_xlfn.XLOOKUP($A262&amp;$B262,'[2]产值及收款计划（2026）'!$A:$A&amp;'[2]产值及收款计划（2026）'!$B:$B,'[2]产值及收款计划（2026）'!N:N)</f>
        <v>董力健团队</v>
      </c>
      <c r="O262" s="256" t="str" cm="1">
        <f t="array" aca="1" ref="O262" ca="1">_xlfn.XLOOKUP($A262&amp;$B262,'[2]产值及收款计划（2026）'!$A:$A&amp;'[2]产值及收款计划（2026）'!$B:$B,'[2]产值及收款计划（2026）'!O:O)</f>
        <v>杨舒文</v>
      </c>
      <c r="P262" s="255" t="str" cm="1">
        <f t="array" aca="1" ref="P262" ca="1">_xlfn.XLOOKUP($A262&amp;$B262,'[2]产值及收款计划（2026）'!$A:$A&amp;'[2]产值及收款计划（2026）'!$B:$B,'[2]产值及收款计划（2026）'!P:P)</f>
        <v>25已完结</v>
      </c>
      <c r="Q262" s="256" cm="1">
        <f t="array" aca="1" ref="Q262" ca="1">_xlfn.XLOOKUP($A262&amp;$B262,'[2]产值及收款计划（2026）'!$A:$A&amp;'[2]产值及收款计划（2026）'!$B:$B,'[2]产值及收款计划（2026）'!Q:Q)</f>
        <v>0</v>
      </c>
      <c r="R262" s="256" cm="1">
        <f t="array" aca="1" ref="R262" ca="1">_xlfn.XLOOKUP($A262&amp;$B262,'[2]产值及收款计划（2026）'!$A:$A&amp;'[2]产值及收款计划（2026）'!$B:$B,'[2]产值及收款计划（2026）'!R:R)</f>
        <v>0</v>
      </c>
      <c r="S262" s="256" cm="1">
        <f t="array" aca="1" ref="S262" ca="1">_xlfn.XLOOKUP($A262&amp;$B262,'[2]产值及收款计划（2026）'!$A:$A&amp;'[2]产值及收款计划（2026）'!$B:$B,'[2]产值及收款计划（2026）'!S:S)</f>
        <v>0</v>
      </c>
      <c r="T262" s="256" cm="1">
        <f t="array" aca="1" ref="T262" ca="1">_xlfn.XLOOKUP($A262&amp;$B262,'[2]产值及收款计划（2026）'!$A:$A&amp;'[2]产值及收款计划（2026）'!$B:$B,'[2]产值及收款计划（2026）'!T:T)</f>
        <v>17.143999999999998</v>
      </c>
      <c r="U262" s="256" cm="1">
        <f t="array" aca="1" ref="U262" ca="1">_xlfn.XLOOKUP($A262&amp;$B262,'[2]产值及收款计划（2026）'!$A:$A&amp;'[2]产值及收款计划（2026）'!$B:$B,'[2]产值及收款计划（2026）'!U:U)</f>
        <v>0</v>
      </c>
      <c r="V262" s="256" cm="1">
        <f t="array" aca="1" ref="V262" ca="1">_xlfn.XLOOKUP($A262&amp;$B262,'[2]产值及收款计划（2026）'!$A:$A&amp;'[2]产值及收款计划（2026）'!$B:$B,'[2]产值及收款计划（2026）'!V:V)</f>
        <v>0</v>
      </c>
      <c r="W262" s="256" cm="1">
        <f t="array" aca="1" ref="W262" ca="1">_xlfn.XLOOKUP($A262&amp;$B262,'[2]产值及收款计划（2026）'!$A:$A&amp;'[2]产值及收款计划（2026）'!$B:$B,'[2]产值及收款计划（2026）'!W:W)</f>
        <v>0</v>
      </c>
      <c r="X262" s="256" cm="1">
        <f t="array" aca="1" ref="X262" ca="1">_xlfn.XLOOKUP($A262&amp;$B262,'[2]产值及收款计划（2026）'!$A:$A&amp;'[2]产值及收款计划（2026）'!$B:$B,'[2]产值及收款计划（2026）'!X:X)</f>
        <v>0</v>
      </c>
      <c r="Y262" s="256" cm="1">
        <f t="array" aca="1" ref="Y262" ca="1">_xlfn.XLOOKUP($A262&amp;$B262,'[2]产值及收款计划（2026）'!$A:$A&amp;'[2]产值及收款计划（2026）'!$B:$B,'[2]产值及收款计划（2026）'!Y:Y)</f>
        <v>0</v>
      </c>
      <c r="Z262" s="256" cm="1">
        <f t="array" aca="1" ref="Z262" ca="1">_xlfn.XLOOKUP($A262&amp;$B262,'[2]产值及收款计划（2026）'!$A:$A&amp;'[2]产值及收款计划（2026）'!$B:$B,'[2]产值及收款计划（2026）'!Z:Z)</f>
        <v>0</v>
      </c>
      <c r="AA262" s="256" cm="1">
        <f t="array" aca="1" ref="AA262" ca="1">_xlfn.XLOOKUP($A262&amp;$B262,'[2]产值及收款计划（2026）'!$A:$A&amp;'[2]产值及收款计划（2026）'!$B:$B,'[2]产值及收款计划（2026）'!AA:AA)</f>
        <v>0</v>
      </c>
      <c r="AB262" s="256" cm="1">
        <f t="array" aca="1" ref="AB262" ca="1">_xlfn.XLOOKUP($A262&amp;$B262,'[2]产值及收款计划（2026）'!$A:$A&amp;'[2]产值及收款计划（2026）'!$B:$B,'[2]产值及收款计划（2026）'!AB:AB)</f>
        <v>0</v>
      </c>
      <c r="AC262" s="256" cm="1">
        <f t="array" aca="1" ref="AC262" ca="1">_xlfn.XLOOKUP($A262&amp;$B262,'[2]产值及收款计划（2026）'!$A:$A&amp;'[2]产值及收款计划（2026）'!$B:$B,'[2]产值及收款计划（2026）'!AC:AC)</f>
        <v>0</v>
      </c>
      <c r="AD262" s="256" cm="1">
        <f t="array" aca="1" ref="AD262" ca="1">_xlfn.XLOOKUP($A262&amp;$B262,'[2]产值及收款计划（2026）'!$A:$A&amp;'[2]产值及收款计划（2026）'!$B:$B,'[2]产值及收款计划（2026）'!AD:AD)</f>
        <v>0</v>
      </c>
      <c r="AE262" s="256" cm="1">
        <f t="array" aca="1" ref="AE262" ca="1">_xlfn.XLOOKUP($A262&amp;$B262,'[2]产值及收款计划（2026）'!$A:$A&amp;'[2]产值及收款计划（2026）'!$B:$B,'[2]产值及收款计划（2026）'!AE:AE)</f>
        <v>0</v>
      </c>
      <c r="AF262" s="256" cm="1">
        <f t="array" aca="1" ref="AF262" ca="1">_xlfn.XLOOKUP($A262&amp;$B262,'[2]产值及收款计划（2026）'!$A:$A&amp;'[2]产值及收款计划（2026）'!$B:$B,'[2]产值及收款计划（2026）'!AF:AF)</f>
        <v>0</v>
      </c>
      <c r="AG262" s="256" cm="1">
        <f t="array" aca="1" ref="AG262" ca="1">_xlfn.XLOOKUP($A262&amp;$B262,'[2]产值及收款计划（2026）'!$A:$A&amp;'[2]产值及收款计划（2026）'!$B:$B,'[2]产值及收款计划（2026）'!AG:AG)</f>
        <v>0</v>
      </c>
      <c r="AH262" s="256" cm="1">
        <f t="array" aca="1" ref="AH262" ca="1">_xlfn.XLOOKUP($A262&amp;$B262,'[2]产值及收款计划（2026）'!$A:$A&amp;'[2]产值及收款计划（2026）'!$B:$B,'[2]产值及收款计划（2026）'!AH:AH)</f>
        <v>0</v>
      </c>
      <c r="AI262" s="256" cm="1">
        <f t="array" aca="1" ref="AI262" ca="1">_xlfn.XLOOKUP($A262&amp;$B262,'[2]产值及收款计划（2026）'!$A:$A&amp;'[2]产值及收款计划（2026）'!$B:$B,'[2]产值及收款计划（2026）'!AI:AI)</f>
        <v>0</v>
      </c>
      <c r="AJ262" s="256" cm="1">
        <f t="array" aca="1" ref="AJ262" ca="1">_xlfn.XLOOKUP($A262&amp;$B262,'[2]产值及收款计划（2026）'!$A:$A&amp;'[2]产值及收款计划（2026）'!$B:$B,'[2]产值及收款计划（2026）'!AJ:AJ)</f>
        <v>0</v>
      </c>
      <c r="AK262" s="256" cm="1">
        <f t="array" aca="1" ref="AK262" ca="1">_xlfn.XLOOKUP($A262&amp;$B262,'[2]产值及收款计划（2026）'!$A:$A&amp;'[2]产值及收款计划（2026）'!$B:$B,'[2]产值及收款计划（2026）'!AK:AK)</f>
        <v>0</v>
      </c>
      <c r="AL262" s="256" cm="1">
        <f t="array" aca="1" ref="AL262" ca="1">_xlfn.XLOOKUP($A262&amp;$B262,'[2]产值及收款计划（2026）'!$A:$A&amp;'[2]产值及收款计划（2026）'!$B:$B,'[2]产值及收款计划（2026）'!AL:AL)</f>
        <v>0</v>
      </c>
      <c r="AM262" s="263" t="e" cm="1">
        <f t="array" aca="1" ref="AM262" ca="1">_xlfn.LET(_xlpm.勾选月份状态数组,TRANSPOSE('PPT(12-15页）-TOP10'!$A$3:$A$14),_xlpm.选择数据区,IF('PPT(12-15页）-TOP10'!$E$3="收款",$BA262:$BL262,$AA262:$AL262),SUM(_xlfn._xlws.FILTER(_xlpm.选择数据区,_xlpm.勾选月份状态数组,"")))</f>
        <v>#NAME?</v>
      </c>
      <c r="AN262" s="256" t="e" cm="1">
        <f t="array" aca="1" ref="AN262" ca="1">_xlfn.LET(_xlpm.勾选月份状态数组,TRANSPOSE('PPT(12-15页）-TOP10'!$A$3:$A$14),_xlpm.选择数据区,IF('PPT(12-15页）-TOP10'!$E$3="收款",$DA262:$DL262,$CA262:$CL262),SUM(_xlfn._xlws.FILTER(_xlpm.选择数据区,_xlpm.勾选月份状态数组,"")))</f>
        <v>#NAME?</v>
      </c>
      <c r="AO262" s="256">
        <f ca="1">SUM(CA262:CC262)+SUM(AD262:AL262)</f>
        <v>0</v>
      </c>
      <c r="AP262" s="256"/>
      <c r="AQ262" s="256"/>
      <c r="AR262" s="256"/>
      <c r="AS262" s="256" cm="1">
        <f t="array" aca="1" ref="AS262" ca="1">_xlfn.XLOOKUP($A262&amp;$B262,'[2]产值及收款计划（2026）'!$A:$A&amp;'[2]产值及收款计划（2026）'!$B:$B,'[2]产值及收款计划（2026）'!AS:AS)</f>
        <v>0</v>
      </c>
      <c r="AT262" s="256" cm="1">
        <f t="array" aca="1" ref="AT262" ca="1">_xlfn.XLOOKUP($A262&amp;$B262,'[2]产值及收款计划（2026）'!$A:$A&amp;'[2]产值及收款计划（2026）'!$B:$B,'[2]产值及收款计划（2026）'!AT:AT)</f>
        <v>0</v>
      </c>
      <c r="AU262" s="256" cm="1">
        <f t="array" aca="1" ref="AU262" ca="1">_xlfn.XLOOKUP($A262&amp;$B262,'[2]产值及收款计划（2026）'!$A:$A&amp;'[2]产值及收款计划（2026）'!$B:$B,'[2]产值及收款计划（2026）'!AU:AU)</f>
        <v>0</v>
      </c>
      <c r="AV262" s="256" cm="1">
        <f t="array" aca="1" ref="AV262" ca="1">_xlfn.XLOOKUP($A262&amp;$B262,'[2]产值及收款计划（2026）'!$A:$A&amp;'[2]产值及收款计划（2026）'!$B:$B,'[2]产值及收款计划（2026）'!AV:AV)</f>
        <v>0</v>
      </c>
      <c r="AW262" s="256" cm="1">
        <f t="array" aca="1" ref="AW262" ca="1">_xlfn.XLOOKUP($A262&amp;$B262,'[2]产值及收款计划（2026）'!$A:$A&amp;'[2]产值及收款计划（2026）'!$B:$B,'[2]产值及收款计划（2026）'!AW:AW)</f>
        <v>14</v>
      </c>
      <c r="AX262" s="256" cm="1">
        <f t="array" aca="1" ref="AX262" ca="1">_xlfn.XLOOKUP($A262&amp;$B262,'[2]产值及收款计划（2026）'!$A:$A&amp;'[2]产值及收款计划（2026）'!$B:$B,'[2]产值及收款计划（2026）'!AX:AX)</f>
        <v>3.1440000000000001</v>
      </c>
      <c r="AY262" s="256" cm="1">
        <f t="array" aca="1" ref="AY262" ca="1">_xlfn.XLOOKUP($A262&amp;$B262,'[2]产值及收款计划（2026）'!$A:$A&amp;'[2]产值及收款计划（2026）'!$B:$B,'[2]产值及收款计划（2026）'!AY:AY)</f>
        <v>0</v>
      </c>
      <c r="AZ262" s="256" cm="1">
        <f t="array" aca="1" ref="AZ262" ca="1">_xlfn.XLOOKUP($A262&amp;$B262,'[2]产值及收款计划（2026）'!$A:$A&amp;'[2]产值及收款计划（2026）'!$B:$B,'[2]产值及收款计划（2026）'!AZ:AZ)</f>
        <v>0</v>
      </c>
      <c r="BA262" s="256" cm="1">
        <f t="array" aca="1" ref="BA262" ca="1">_xlfn.XLOOKUP($A262&amp;$B262,'[2]产值及收款计划（2026）'!$A:$A&amp;'[2]产值及收款计划（2026）'!$B:$B,'[2]产值及收款计划（2026）'!BA:BA)</f>
        <v>0</v>
      </c>
      <c r="BB262" s="256" cm="1">
        <f t="array" aca="1" ref="BB262" ca="1">_xlfn.XLOOKUP($A262&amp;$B262,'[2]产值及收款计划（2026）'!$A:$A&amp;'[2]产值及收款计划（2026）'!$B:$B,'[2]产值及收款计划（2026）'!BB:BB)</f>
        <v>0</v>
      </c>
      <c r="BC262" s="256" cm="1">
        <f t="array" aca="1" ref="BC262" ca="1">_xlfn.XLOOKUP($A262&amp;$B262,'[2]产值及收款计划（2026）'!$A:$A&amp;'[2]产值及收款计划（2026）'!$B:$B,'[2]产值及收款计划（2026）'!BC:BC)</f>
        <v>0</v>
      </c>
      <c r="BD262" s="256" cm="1">
        <f t="array" aca="1" ref="BD262" ca="1">_xlfn.XLOOKUP($A262&amp;$B262,'[2]产值及收款计划（2026）'!$A:$A&amp;'[2]产值及收款计划（2026）'!$B:$B,'[2]产值及收款计划（2026）'!BD:BD)</f>
        <v>0</v>
      </c>
      <c r="BE262" s="256" cm="1">
        <f t="array" aca="1" ref="BE262" ca="1">_xlfn.XLOOKUP($A262&amp;$B262,'[2]产值及收款计划（2026）'!$A:$A&amp;'[2]产值及收款计划（2026）'!$B:$B,'[2]产值及收款计划（2026）'!BE:BE)</f>
        <v>0</v>
      </c>
      <c r="BF262" s="256" cm="1">
        <f t="array" aca="1" ref="BF262" ca="1">_xlfn.XLOOKUP($A262&amp;$B262,'[2]产值及收款计划（2026）'!$A:$A&amp;'[2]产值及收款计划（2026）'!$B:$B,'[2]产值及收款计划（2026）'!BF:BF)</f>
        <v>0</v>
      </c>
      <c r="BG262" s="256" cm="1">
        <f t="array" aca="1" ref="BG262" ca="1">_xlfn.XLOOKUP($A262&amp;$B262,'[2]产值及收款计划（2026）'!$A:$A&amp;'[2]产值及收款计划（2026）'!$B:$B,'[2]产值及收款计划（2026）'!BG:BG)</f>
        <v>0</v>
      </c>
      <c r="BH262" s="256" cm="1">
        <f t="array" aca="1" ref="BH262" ca="1">_xlfn.XLOOKUP($A262&amp;$B262,'[2]产值及收款计划（2026）'!$A:$A&amp;'[2]产值及收款计划（2026）'!$B:$B,'[2]产值及收款计划（2026）'!BH:BH)</f>
        <v>0</v>
      </c>
      <c r="BI262" s="256" cm="1">
        <f t="array" aca="1" ref="BI262" ca="1">_xlfn.XLOOKUP($A262&amp;$B262,'[2]产值及收款计划（2026）'!$A:$A&amp;'[2]产值及收款计划（2026）'!$B:$B,'[2]产值及收款计划（2026）'!BI:BI)</f>
        <v>0</v>
      </c>
      <c r="BJ262" s="256" cm="1">
        <f t="array" aca="1" ref="BJ262" ca="1">_xlfn.XLOOKUP($A262&amp;$B262,'[2]产值及收款计划（2026）'!$A:$A&amp;'[2]产值及收款计划（2026）'!$B:$B,'[2]产值及收款计划（2026）'!BJ:BJ)</f>
        <v>0</v>
      </c>
      <c r="BK262" s="256" cm="1">
        <f t="array" aca="1" ref="BK262" ca="1">_xlfn.XLOOKUP($A262&amp;$B262,'[2]产值及收款计划（2026）'!$A:$A&amp;'[2]产值及收款计划（2026）'!$B:$B,'[2]产值及收款计划（2026）'!BK:BK)</f>
        <v>0</v>
      </c>
      <c r="BL262" s="256" cm="1">
        <f t="array" aca="1" ref="BL262" ca="1">_xlfn.XLOOKUP($A262&amp;$B262,'[2]产值及收款计划（2026）'!$A:$A&amp;'[2]产值及收款计划（2026）'!$B:$B,'[2]产值及收款计划（2026）'!BL:BL)</f>
        <v>0</v>
      </c>
      <c r="BM262" s="256"/>
      <c r="BN262" s="256"/>
      <c r="BO262" s="256"/>
      <c r="BP262" s="256"/>
      <c r="BQ262" s="255" t="str" cm="1">
        <f t="array" aca="1" ref="BQ262" ca="1">_xlfn.XLOOKUP($A262&amp;$B262,'[2]产值及收款计划（2026）'!$A:$A&amp;'[2]产值及收款计划（2026）'!$B:$B,'[2]产值及收款计划（2026）'!BQ:BQ)</f>
        <v>中铁一局集团有限公司第二工程分公司</v>
      </c>
      <c r="BR262" s="256" cm="1">
        <f t="array" aca="1" ref="BR262" ca="1">_xlfn.XLOOKUP($A262&amp;$B262,'[2]产值及收款计划（2026）'!$A:$A&amp;'[2]产值及收款计划（2026）'!$B:$B,'[2]产值及收款计划（2026）'!BR:BR)</f>
        <v>0</v>
      </c>
      <c r="CA262" s="256" cm="1">
        <f t="array" aca="1" ref="CA262" ca="1">_xlfn.XLOOKUP($A262&amp;$B262,'[2]产值及收款计划（2026）'!$A:$A&amp;'[2]产值及收款计划（2026）'!$B:$B,'[2]产值及收款计划（2026）'!CA:CA)</f>
        <v>0</v>
      </c>
      <c r="CB262" s="256" cm="1">
        <f t="array" aca="1" ref="CB262" ca="1">_xlfn.XLOOKUP($A262&amp;$B262,'[2]产值及收款计划（2026）'!$A:$A&amp;'[2]产值及收款计划（2026）'!$B:$B,'[2]产值及收款计划（2026）'!CB:CB)</f>
        <v>0</v>
      </c>
      <c r="CC262" s="256" cm="1">
        <f t="array" aca="1" ref="CC262" ca="1">_xlfn.XLOOKUP($A262&amp;$B262,'[2]产值及收款计划（2026）'!$A:$A&amp;'[2]产值及收款计划（2026）'!$B:$B,'[2]产值及收款计划（2026）'!CC:CC)</f>
        <v>0</v>
      </c>
      <c r="CD262" s="256" cm="1">
        <f t="array" aca="1" ref="CD262" ca="1">_xlfn.XLOOKUP($A262&amp;$B262,'[2]产值及收款计划（2026）'!$A:$A&amp;'[2]产值及收款计划（2026）'!$B:$B,'[2]产值及收款计划（2026）'!CD:CD)</f>
        <v>0</v>
      </c>
      <c r="CE262" s="256" cm="1">
        <f t="array" aca="1" ref="CE262" ca="1">_xlfn.XLOOKUP($A262&amp;$B262,'[2]产值及收款计划（2026）'!$A:$A&amp;'[2]产值及收款计划（2026）'!$B:$B,'[2]产值及收款计划（2026）'!CE:CE)</f>
        <v>0</v>
      </c>
      <c r="CF262" s="256" cm="1">
        <f t="array" aca="1" ref="CF262" ca="1">_xlfn.XLOOKUP($A262&amp;$B262,'[2]产值及收款计划（2026）'!$A:$A&amp;'[2]产值及收款计划（2026）'!$B:$B,'[2]产值及收款计划（2026）'!CF:CF)</f>
        <v>0</v>
      </c>
      <c r="CG262" s="256" cm="1">
        <f t="array" aca="1" ref="CG262" ca="1">_xlfn.XLOOKUP($A262&amp;$B262,'[2]产值及收款计划（2026）'!$A:$A&amp;'[2]产值及收款计划（2026）'!$B:$B,'[2]产值及收款计划（2026）'!CG:CG)</f>
        <v>0</v>
      </c>
      <c r="CH262" s="256" cm="1">
        <f t="array" aca="1" ref="CH262" ca="1">_xlfn.XLOOKUP($A262&amp;$B262,'[2]产值及收款计划（2026）'!$A:$A&amp;'[2]产值及收款计划（2026）'!$B:$B,'[2]产值及收款计划（2026）'!CH:CH)</f>
        <v>0</v>
      </c>
      <c r="CI262" s="256" cm="1">
        <f t="array" aca="1" ref="CI262" ca="1">_xlfn.XLOOKUP($A262&amp;$B262,'[2]产值及收款计划（2026）'!$A:$A&amp;'[2]产值及收款计划（2026）'!$B:$B,'[2]产值及收款计划（2026）'!CI:CI)</f>
        <v>0</v>
      </c>
      <c r="CJ262" s="256" cm="1">
        <f t="array" aca="1" ref="CJ262" ca="1">_xlfn.XLOOKUP($A262&amp;$B262,'[2]产值及收款计划（2026）'!$A:$A&amp;'[2]产值及收款计划（2026）'!$B:$B,'[2]产值及收款计划（2026）'!CJ:CJ)</f>
        <v>0</v>
      </c>
      <c r="CK262" s="256" cm="1">
        <f t="array" aca="1" ref="CK262" ca="1">_xlfn.XLOOKUP($A262&amp;$B262,'[2]产值及收款计划（2026）'!$A:$A&amp;'[2]产值及收款计划（2026）'!$B:$B,'[2]产值及收款计划（2026）'!CK:CK)</f>
        <v>0</v>
      </c>
      <c r="CL262" s="256" cm="1">
        <f t="array" aca="1" ref="CL262" ca="1">_xlfn.XLOOKUP($A262&amp;$B262,'[2]产值及收款计划（2026）'!$A:$A&amp;'[2]产值及收款计划（2026）'!$B:$B,'[2]产值及收款计划（2026）'!CL:CL)</f>
        <v>0</v>
      </c>
      <c r="DA262" s="256" cm="1">
        <f t="array" aca="1" ref="DA262" ca="1">_xlfn.XLOOKUP($A262&amp;$B262,'[2]产值及收款计划（2026）'!$A:$A&amp;'[2]产值及收款计划（2026）'!$B:$B,'[2]产值及收款计划（2026）'!DA:DA)</f>
        <v>0</v>
      </c>
      <c r="DB262" s="256" cm="1">
        <f t="array" aca="1" ref="DB262" ca="1">_xlfn.XLOOKUP($A262&amp;$B262,'[2]产值及收款计划（2026）'!$A:$A&amp;'[2]产值及收款计划（2026）'!$B:$B,'[2]产值及收款计划（2026）'!DB:DB)</f>
        <v>3.1440000000000001</v>
      </c>
      <c r="DC262" s="256" cm="1">
        <f t="array" aca="1" ref="DC262" ca="1">_xlfn.XLOOKUP($A262&amp;$B262,'[2]产值及收款计划（2026）'!$A:$A&amp;'[2]产值及收款计划（2026）'!$B:$B,'[2]产值及收款计划（2026）'!DC:DC)</f>
        <v>0</v>
      </c>
      <c r="DD262" s="256" cm="1">
        <f t="array" aca="1" ref="DD262" ca="1">_xlfn.XLOOKUP($A262&amp;$B262,'[2]产值及收款计划（2026）'!$A:$A&amp;'[2]产值及收款计划（2026）'!$B:$B,'[2]产值及收款计划（2026）'!DD:DD)</f>
        <v>0</v>
      </c>
      <c r="DE262" s="256" cm="1">
        <f t="array" aca="1" ref="DE262" ca="1">_xlfn.XLOOKUP($A262&amp;$B262,'[2]产值及收款计划（2026）'!$A:$A&amp;'[2]产值及收款计划（2026）'!$B:$B,'[2]产值及收款计划（2026）'!DE:DE)</f>
        <v>0</v>
      </c>
      <c r="DF262" s="256" cm="1">
        <f t="array" aca="1" ref="DF262" ca="1">_xlfn.XLOOKUP($A262&amp;$B262,'[2]产值及收款计划（2026）'!$A:$A&amp;'[2]产值及收款计划（2026）'!$B:$B,'[2]产值及收款计划（2026）'!DF:DF)</f>
        <v>0</v>
      </c>
      <c r="DG262" s="256" cm="1">
        <f t="array" aca="1" ref="DG262" ca="1">_xlfn.XLOOKUP($A262&amp;$B262,'[2]产值及收款计划（2026）'!$A:$A&amp;'[2]产值及收款计划（2026）'!$B:$B,'[2]产值及收款计划（2026）'!DG:DG)</f>
        <v>0</v>
      </c>
      <c r="DH262" s="256" cm="1">
        <f t="array" aca="1" ref="DH262" ca="1">_xlfn.XLOOKUP($A262&amp;$B262,'[2]产值及收款计划（2026）'!$A:$A&amp;'[2]产值及收款计划（2026）'!$B:$B,'[2]产值及收款计划（2026）'!DH:DH)</f>
        <v>0</v>
      </c>
      <c r="DI262" s="256" cm="1">
        <f t="array" aca="1" ref="DI262" ca="1">_xlfn.XLOOKUP($A262&amp;$B262,'[2]产值及收款计划（2026）'!$A:$A&amp;'[2]产值及收款计划（2026）'!$B:$B,'[2]产值及收款计划（2026）'!DI:DI)</f>
        <v>0</v>
      </c>
      <c r="DJ262" s="256" cm="1">
        <f t="array" aca="1" ref="DJ262" ca="1">_xlfn.XLOOKUP($A262&amp;$B262,'[2]产值及收款计划（2026）'!$A:$A&amp;'[2]产值及收款计划（2026）'!$B:$B,'[2]产值及收款计划（2026）'!DJ:DJ)</f>
        <v>0</v>
      </c>
      <c r="DK262" s="256" cm="1">
        <f t="array" aca="1" ref="DK262" ca="1">_xlfn.XLOOKUP($A262&amp;$B262,'[2]产值及收款计划（2026）'!$A:$A&amp;'[2]产值及收款计划（2026）'!$B:$B,'[2]产值及收款计划（2026）'!DK:DK)</f>
        <v>0</v>
      </c>
      <c r="DL262" s="256" cm="1">
        <f t="array" aca="1" ref="DL262" ca="1">_xlfn.XLOOKUP($A262&amp;$B262,'[2]产值及收款计划（2026）'!$A:$A&amp;'[2]产值及收款计划（2026）'!$B:$B,'[2]产值及收款计划（2026）'!DL:DL)</f>
        <v>0</v>
      </c>
      <c r="DM262" s="264"/>
      <c r="DN262" s="250"/>
    </row>
    <row r="263" spans="1:118" ht="20.25" x14ac:dyDescent="0.15">
      <c r="A263" s="254">
        <f t="shared" ca="1" si="16"/>
        <v>82</v>
      </c>
      <c r="B263" s="254" t="s">
        <v>26</v>
      </c>
      <c r="C263" s="255" t="str" cm="1">
        <f t="array" aca="1" ref="C263" ca="1">_xlfn.XLOOKUP($A263&amp;$B263,'[2]产值及收款计划（2026）'!$A:$A&amp;'[2]产值及收款计划（2026）'!$B:$B,'[2]产值及收款计划（2026）'!C:C)</f>
        <v>ZHT2024090300102</v>
      </c>
      <c r="D263" s="255" t="str" cm="1">
        <f t="array" aca="1" ref="D263" ca="1">_xlfn.XLOOKUP($A263&amp;$B263,'[2]产值及收款计划（2026）'!$A:$A&amp;'[2]产值及收款计划（2026）'!$B:$B,'[2]产值及收款计划（2026）'!D:D)</f>
        <v>嘉善至西塘市域铁路SG5标智慧工地（项目部）专项技术服务</v>
      </c>
      <c r="E263" s="256" cm="1">
        <f t="array" aca="1" ref="E263" ca="1">_xlfn.XLOOKUP($A263&amp;$B263,'[2]产值及收款计划（2026）'!$A:$A&amp;'[2]产值及收款计划（2026）'!$B:$B,'[2]产值及收款计划（2026）'!E:E)</f>
        <v>49.057000000000002</v>
      </c>
      <c r="F263" s="256" cm="1">
        <f t="array" aca="1" ref="F263" ca="1">_xlfn.XLOOKUP($A263&amp;$B263,'[2]产值及收款计划（2026）'!$A:$A&amp;'[2]产值及收款计划（2026）'!$B:$B,'[2]产值及收款计划（2026）'!F:F)</f>
        <v>49.057000000000002</v>
      </c>
      <c r="G263" s="256" cm="1">
        <f t="array" aca="1" ref="G263" ca="1">_xlfn.XLOOKUP($A263&amp;$B263,'[2]产值及收款计划（2026）'!$A:$A&amp;'[2]产值及收款计划（2026）'!$B:$B,'[2]产值及收款计划（2026）'!G:G)</f>
        <v>28.183700000000002</v>
      </c>
      <c r="H263" s="256" cm="1">
        <f t="array" aca="1" ref="H263" ca="1">_xlfn.XLOOKUP($A263&amp;$B263,'[2]产值及收款计划（2026）'!$A:$A&amp;'[2]产值及收款计划（2026）'!$B:$B,'[2]产值及收款计划（2026）'!H:H)</f>
        <v>11.057</v>
      </c>
      <c r="I263" s="257" cm="1">
        <f t="array" aca="1" ref="I263" ca="1">_xlfn.XLOOKUP($A263&amp;$B263,'[2]产值及收款计划（2026）'!$A:$A&amp;'[2]产值及收款计划（2026）'!$B:$B,'[2]产值及收款计划（2026）'!I:I)</f>
        <v>0.225390871842958</v>
      </c>
      <c r="J263" s="258" cm="1">
        <f t="array" aca="1" ref="J263" ca="1">_xlfn.XLOOKUP($A263&amp;$B263,'[2]产值及收款计划（2026）'!$A:$A&amp;'[2]产值及收款计划（2026）'!$B:$B,'[2]产值及收款计划（2026）'!J:J)</f>
        <v>0.13</v>
      </c>
      <c r="K263" s="256" cm="1">
        <f t="array" aca="1" ref="K263" ca="1">_xlfn.XLOOKUP($A263&amp;$B263,'[2]产值及收款计划（2026）'!$A:$A&amp;'[2]产值及收款计划（2026）'!$B:$B,'[2]产值及收款计划（2026）'!K:K)</f>
        <v>0</v>
      </c>
      <c r="L263" s="256" cm="1">
        <f t="array" aca="1" ref="L263" ca="1">_xlfn.XLOOKUP($A263&amp;$B263,'[2]产值及收款计划（2026）'!$A:$A&amp;'[2]产值及收款计划（2026）'!$B:$B,'[2]产值及收款计划（2026）'!L:L)</f>
        <v>0</v>
      </c>
      <c r="M263" s="256" t="str" cm="1">
        <f t="array" aca="1" ref="M263" ca="1">_xlfn.XLOOKUP($A263&amp;$B263,'[2]产值及收款计划（2026）'!$A:$A&amp;'[2]产值及收款计划（2026）'!$B:$B,'[2]产值及收款计划（2026）'!M:M)</f>
        <v>主导</v>
      </c>
      <c r="N263" s="256" t="str" cm="1">
        <f t="array" aca="1" ref="N263" ca="1">_xlfn.XLOOKUP($A263&amp;$B263,'[2]产值及收款计划（2026）'!$A:$A&amp;'[2]产值及收款计划（2026）'!$B:$B,'[2]产值及收款计划（2026）'!N:N)</f>
        <v>董力健团队</v>
      </c>
      <c r="O263" s="256" t="str" cm="1">
        <f t="array" aca="1" ref="O263" ca="1">_xlfn.XLOOKUP($A263&amp;$B263,'[2]产值及收款计划（2026）'!$A:$A&amp;'[2]产值及收款计划（2026）'!$B:$B,'[2]产值及收款计划（2026）'!O:O)</f>
        <v>杨舒文</v>
      </c>
      <c r="P263" s="255" t="str" cm="1">
        <f t="array" aca="1" ref="P263" ca="1">_xlfn.XLOOKUP($A263&amp;$B263,'[2]产值及收款计划（2026）'!$A:$A&amp;'[2]产值及收款计划（2026）'!$B:$B,'[2]产值及收款计划（2026）'!P:P)</f>
        <v>在建</v>
      </c>
      <c r="Q263" s="256" cm="1">
        <f t="array" aca="1" ref="Q263" ca="1">_xlfn.XLOOKUP($A263&amp;$B263,'[2]产值及收款计划（2026）'!$A:$A&amp;'[2]产值及收款计划（2026）'!$B:$B,'[2]产值及收款计划（2026）'!Q:Q)</f>
        <v>0</v>
      </c>
      <c r="R263" s="256" cm="1">
        <f t="array" aca="1" ref="R263" ca="1">_xlfn.XLOOKUP($A263&amp;$B263,'[2]产值及收款计划（2026）'!$A:$A&amp;'[2]产值及收款计划（2026）'!$B:$B,'[2]产值及收款计划（2026）'!R:R)</f>
        <v>0</v>
      </c>
      <c r="S263" s="256" cm="1">
        <f t="array" aca="1" ref="S263" ca="1">_xlfn.XLOOKUP($A263&amp;$B263,'[2]产值及收款计划（2026）'!$A:$A&amp;'[2]产值及收款计划（2026）'!$B:$B,'[2]产值及收款计划（2026）'!S:S)</f>
        <v>0</v>
      </c>
      <c r="T263" s="256" cm="1">
        <f t="array" aca="1" ref="T263" ca="1">_xlfn.XLOOKUP($A263&amp;$B263,'[2]产值及收款计划（2026）'!$A:$A&amp;'[2]产值及收款计划（2026）'!$B:$B,'[2]产值及收款计划（2026）'!T:T)</f>
        <v>15.695</v>
      </c>
      <c r="U263" s="256" cm="1">
        <f t="array" aca="1" ref="U263" ca="1">_xlfn.XLOOKUP($A263&amp;$B263,'[2]产值及收款计划（2026）'!$A:$A&amp;'[2]产值及收款计划（2026）'!$B:$B,'[2]产值及收款计划（2026）'!U:U)</f>
        <v>0</v>
      </c>
      <c r="V263" s="256" cm="1">
        <f t="array" aca="1" ref="V263" ca="1">_xlfn.XLOOKUP($A263&amp;$B263,'[2]产值及收款计划（2026）'!$A:$A&amp;'[2]产值及收款计划（2026）'!$B:$B,'[2]产值及收款计划（2026）'!V:V)</f>
        <v>33.362000000000002</v>
      </c>
      <c r="W263" s="256" cm="1">
        <f t="array" aca="1" ref="W263" ca="1">_xlfn.XLOOKUP($A263&amp;$B263,'[2]产值及收款计划（2026）'!$A:$A&amp;'[2]产值及收款计划（2026）'!$B:$B,'[2]产值及收款计划（2026）'!W:W)</f>
        <v>0</v>
      </c>
      <c r="X263" s="256" cm="1">
        <f t="array" aca="1" ref="X263" ca="1">_xlfn.XLOOKUP($A263&amp;$B263,'[2]产值及收款计划（2026）'!$A:$A&amp;'[2]产值及收款计划（2026）'!$B:$B,'[2]产值及收款计划（2026）'!X:X)</f>
        <v>0</v>
      </c>
      <c r="Y263" s="256" cm="1">
        <f t="array" aca="1" ref="Y263" ca="1">_xlfn.XLOOKUP($A263&amp;$B263,'[2]产值及收款计划（2026）'!$A:$A&amp;'[2]产值及收款计划（2026）'!$B:$B,'[2]产值及收款计划（2026）'!Y:Y)</f>
        <v>0</v>
      </c>
      <c r="Z263" s="256" cm="1">
        <f t="array" aca="1" ref="Z263" ca="1">_xlfn.XLOOKUP($A263&amp;$B263,'[2]产值及收款计划（2026）'!$A:$A&amp;'[2]产值及收款计划（2026）'!$B:$B,'[2]产值及收款计划（2026）'!Z:Z)</f>
        <v>0</v>
      </c>
      <c r="AA263" s="256" cm="1">
        <f t="array" aca="1" ref="AA263" ca="1">_xlfn.XLOOKUP($A263&amp;$B263,'[2]产值及收款计划（2026）'!$A:$A&amp;'[2]产值及收款计划（2026）'!$B:$B,'[2]产值及收款计划（2026）'!AA:AA)</f>
        <v>0</v>
      </c>
      <c r="AB263" s="256" cm="1">
        <f t="array" aca="1" ref="AB263" ca="1">_xlfn.XLOOKUP($A263&amp;$B263,'[2]产值及收款计划（2026）'!$A:$A&amp;'[2]产值及收款计划（2026）'!$B:$B,'[2]产值及收款计划（2026）'!AB:AB)</f>
        <v>0</v>
      </c>
      <c r="AC263" s="256" cm="1">
        <f t="array" aca="1" ref="AC263" ca="1">_xlfn.XLOOKUP($A263&amp;$B263,'[2]产值及收款计划（2026）'!$A:$A&amp;'[2]产值及收款计划（2026）'!$B:$B,'[2]产值及收款计划（2026）'!AC:AC)</f>
        <v>0</v>
      </c>
      <c r="AD263" s="256" cm="1">
        <f t="array" aca="1" ref="AD263" ca="1">_xlfn.XLOOKUP($A263&amp;$B263,'[2]产值及收款计划（2026）'!$A:$A&amp;'[2]产值及收款计划（2026）'!$B:$B,'[2]产值及收款计划（2026）'!AD:AD)</f>
        <v>0</v>
      </c>
      <c r="AE263" s="256" cm="1">
        <f t="array" aca="1" ref="AE263" ca="1">_xlfn.XLOOKUP($A263&amp;$B263,'[2]产值及收款计划（2026）'!$A:$A&amp;'[2]产值及收款计划（2026）'!$B:$B,'[2]产值及收款计划（2026）'!AE:AE)</f>
        <v>0</v>
      </c>
      <c r="AF263" s="256" cm="1">
        <f t="array" aca="1" ref="AF263" ca="1">_xlfn.XLOOKUP($A263&amp;$B263,'[2]产值及收款计划（2026）'!$A:$A&amp;'[2]产值及收款计划（2026）'!$B:$B,'[2]产值及收款计划（2026）'!AF:AF)</f>
        <v>0</v>
      </c>
      <c r="AG263" s="256" cm="1">
        <f t="array" aca="1" ref="AG263" ca="1">_xlfn.XLOOKUP($A263&amp;$B263,'[2]产值及收款计划（2026）'!$A:$A&amp;'[2]产值及收款计划（2026）'!$B:$B,'[2]产值及收款计划（2026）'!AG:AG)</f>
        <v>0</v>
      </c>
      <c r="AH263" s="256" cm="1">
        <f t="array" aca="1" ref="AH263" ca="1">_xlfn.XLOOKUP($A263&amp;$B263,'[2]产值及收款计划（2026）'!$A:$A&amp;'[2]产值及收款计划（2026）'!$B:$B,'[2]产值及收款计划（2026）'!AH:AH)</f>
        <v>0</v>
      </c>
      <c r="AI263" s="256" cm="1">
        <f t="array" aca="1" ref="AI263" ca="1">_xlfn.XLOOKUP($A263&amp;$B263,'[2]产值及收款计划（2026）'!$A:$A&amp;'[2]产值及收款计划（2026）'!$B:$B,'[2]产值及收款计划（2026）'!AI:AI)</f>
        <v>0</v>
      </c>
      <c r="AJ263" s="256" cm="1">
        <f t="array" aca="1" ref="AJ263" ca="1">_xlfn.XLOOKUP($A263&amp;$B263,'[2]产值及收款计划（2026）'!$A:$A&amp;'[2]产值及收款计划（2026）'!$B:$B,'[2]产值及收款计划（2026）'!AJ:AJ)</f>
        <v>0</v>
      </c>
      <c r="AK263" s="256" cm="1">
        <f t="array" aca="1" ref="AK263" ca="1">_xlfn.XLOOKUP($A263&amp;$B263,'[2]产值及收款计划（2026）'!$A:$A&amp;'[2]产值及收款计划（2026）'!$B:$B,'[2]产值及收款计划（2026）'!AK:AK)</f>
        <v>0</v>
      </c>
      <c r="AL263" s="256" cm="1">
        <f t="array" aca="1" ref="AL263" ca="1">_xlfn.XLOOKUP($A263&amp;$B263,'[2]产值及收款计划（2026）'!$A:$A&amp;'[2]产值及收款计划（2026）'!$B:$B,'[2]产值及收款计划（2026）'!AL:AL)</f>
        <v>0</v>
      </c>
      <c r="AM263" s="263" t="e" cm="1">
        <f t="array" aca="1" ref="AM263" ca="1">_xlfn.LET(_xlpm.勾选月份状态数组,TRANSPOSE('PPT(12-15页）-TOP10'!$A$3:$A$14),_xlpm.选择数据区,IF('PPT(12-15页）-TOP10'!$E$3="收款",$BA263:$BL263,$AA263:$AL263),SUM(_xlfn._xlws.FILTER(_xlpm.选择数据区,_xlpm.勾选月份状态数组,"")))</f>
        <v>#NAME?</v>
      </c>
      <c r="AN263" s="256" t="e" cm="1">
        <f t="array" aca="1" ref="AN263" ca="1">_xlfn.LET(_xlpm.勾选月份状态数组,TRANSPOSE('PPT(12-15页）-TOP10'!$A$3:$A$14),_xlpm.选择数据区,IF('PPT(12-15页）-TOP10'!$E$3="收款",$DA263:$DL263,$CA263:$CL263),SUM(_xlfn._xlws.FILTER(_xlpm.选择数据区,_xlpm.勾选月份状态数组,"")))</f>
        <v>#NAME?</v>
      </c>
      <c r="AO263" s="256">
        <f ca="1">SUM(CA263:CC263)+SUM(AD263:AL263)</f>
        <v>0</v>
      </c>
      <c r="AP263" s="256"/>
      <c r="AQ263" s="256"/>
      <c r="AR263" s="256"/>
      <c r="AS263" s="256" cm="1">
        <f t="array" aca="1" ref="AS263" ca="1">_xlfn.XLOOKUP($A263&amp;$B263,'[2]产值及收款计划（2026）'!$A:$A&amp;'[2]产值及收款计划（2026）'!$B:$B,'[2]产值及收款计划（2026）'!AS:AS)</f>
        <v>0</v>
      </c>
      <c r="AT263" s="256" cm="1">
        <f t="array" aca="1" ref="AT263" ca="1">_xlfn.XLOOKUP($A263&amp;$B263,'[2]产值及收款计划（2026）'!$A:$A&amp;'[2]产值及收款计划（2026）'!$B:$B,'[2]产值及收款计划（2026）'!AT:AT)</f>
        <v>0</v>
      </c>
      <c r="AU263" s="256" cm="1">
        <f t="array" aca="1" ref="AU263" ca="1">_xlfn.XLOOKUP($A263&amp;$B263,'[2]产值及收款计划（2026）'!$A:$A&amp;'[2]产值及收款计划（2026）'!$B:$B,'[2]产值及收款计划（2026）'!AU:AU)</f>
        <v>0</v>
      </c>
      <c r="AV263" s="256" cm="1">
        <f t="array" aca="1" ref="AV263" ca="1">_xlfn.XLOOKUP($A263&amp;$B263,'[2]产值及收款计划（2026）'!$A:$A&amp;'[2]产值及收款计划（2026）'!$B:$B,'[2]产值及收款计划（2026）'!AV:AV)</f>
        <v>0</v>
      </c>
      <c r="AW263" s="256" cm="1">
        <f t="array" aca="1" ref="AW263" ca="1">_xlfn.XLOOKUP($A263&amp;$B263,'[2]产值及收款计划（2026）'!$A:$A&amp;'[2]产值及收款计划（2026）'!$B:$B,'[2]产值及收款计划（2026）'!AW:AW)</f>
        <v>0</v>
      </c>
      <c r="AX263" s="256" cm="1">
        <f t="array" aca="1" ref="AX263" ca="1">_xlfn.XLOOKUP($A263&amp;$B263,'[2]产值及收款计划（2026）'!$A:$A&amp;'[2]产值及收款计划（2026）'!$B:$B,'[2]产值及收款计划（2026）'!AX:AX)</f>
        <v>0</v>
      </c>
      <c r="AY263" s="256" cm="1">
        <f t="array" aca="1" ref="AY263" ca="1">_xlfn.XLOOKUP($A263&amp;$B263,'[2]产值及收款计划（2026）'!$A:$A&amp;'[2]产值及收款计划（2026）'!$B:$B,'[2]产值及收款计划（2026）'!AY:AY)</f>
        <v>49.057000000000002</v>
      </c>
      <c r="AZ263" s="256" cm="1">
        <f t="array" aca="1" ref="AZ263" ca="1">_xlfn.XLOOKUP($A263&amp;$B263,'[2]产值及收款计划（2026）'!$A:$A&amp;'[2]产值及收款计划（2026）'!$B:$B,'[2]产值及收款计划（2026）'!AZ:AZ)</f>
        <v>15.695</v>
      </c>
      <c r="BA263" s="256" cm="1">
        <f t="array" aca="1" ref="BA263" ca="1">_xlfn.XLOOKUP($A263&amp;$B263,'[2]产值及收款计划（2026）'!$A:$A&amp;'[2]产值及收款计划（2026）'!$B:$B,'[2]产值及收款计划（2026）'!BA:BA)</f>
        <v>0</v>
      </c>
      <c r="BB263" s="256" cm="1">
        <f t="array" aca="1" ref="BB263" ca="1">_xlfn.XLOOKUP($A263&amp;$B263,'[2]产值及收款计划（2026）'!$A:$A&amp;'[2]产值及收款计划（2026）'!$B:$B,'[2]产值及收款计划（2026）'!BB:BB)</f>
        <v>0</v>
      </c>
      <c r="BC263" s="256" cm="1">
        <f t="array" aca="1" ref="BC263" ca="1">_xlfn.XLOOKUP($A263&amp;$B263,'[2]产值及收款计划（2026）'!$A:$A&amp;'[2]产值及收款计划（2026）'!$B:$B,'[2]产值及收款计划（2026）'!BC:BC)</f>
        <v>0</v>
      </c>
      <c r="BD263" s="256" cm="1">
        <f t="array" aca="1" ref="BD263" ca="1">_xlfn.XLOOKUP($A263&amp;$B263,'[2]产值及收款计划（2026）'!$A:$A&amp;'[2]产值及收款计划（2026）'!$B:$B,'[2]产值及收款计划（2026）'!BD:BD)</f>
        <v>0</v>
      </c>
      <c r="BE263" s="256" cm="1">
        <f t="array" aca="1" ref="BE263" ca="1">_xlfn.XLOOKUP($A263&amp;$B263,'[2]产值及收款计划（2026）'!$A:$A&amp;'[2]产值及收款计划（2026）'!$B:$B,'[2]产值及收款计划（2026）'!BE:BE)</f>
        <v>0</v>
      </c>
      <c r="BF263" s="256" cm="1">
        <f t="array" aca="1" ref="BF263" ca="1">_xlfn.XLOOKUP($A263&amp;$B263,'[2]产值及收款计划（2026）'!$A:$A&amp;'[2]产值及收款计划（2026）'!$B:$B,'[2]产值及收款计划（2026）'!BF:BF)</f>
        <v>0</v>
      </c>
      <c r="BG263" s="256" cm="1">
        <f t="array" aca="1" ref="BG263" ca="1">_xlfn.XLOOKUP($A263&amp;$B263,'[2]产值及收款计划（2026）'!$A:$A&amp;'[2]产值及收款计划（2026）'!$B:$B,'[2]产值及收款计划（2026）'!BG:BG)</f>
        <v>0</v>
      </c>
      <c r="BH263" s="256" cm="1">
        <f t="array" aca="1" ref="BH263" ca="1">_xlfn.XLOOKUP($A263&amp;$B263,'[2]产值及收款计划（2026）'!$A:$A&amp;'[2]产值及收款计划（2026）'!$B:$B,'[2]产值及收款计划（2026）'!BH:BH)</f>
        <v>0</v>
      </c>
      <c r="BI263" s="256" cm="1">
        <f t="array" aca="1" ref="BI263" ca="1">_xlfn.XLOOKUP($A263&amp;$B263,'[2]产值及收款计划（2026）'!$A:$A&amp;'[2]产值及收款计划（2026）'!$B:$B,'[2]产值及收款计划（2026）'!BI:BI)</f>
        <v>0</v>
      </c>
      <c r="BJ263" s="256" cm="1">
        <f t="array" aca="1" ref="BJ263" ca="1">_xlfn.XLOOKUP($A263&amp;$B263,'[2]产值及收款计划（2026）'!$A:$A&amp;'[2]产值及收款计划（2026）'!$B:$B,'[2]产值及收款计划（2026）'!BJ:BJ)</f>
        <v>0</v>
      </c>
      <c r="BK263" s="256" cm="1">
        <f t="array" aca="1" ref="BK263" ca="1">_xlfn.XLOOKUP($A263&amp;$B263,'[2]产值及收款计划（2026）'!$A:$A&amp;'[2]产值及收款计划（2026）'!$B:$B,'[2]产值及收款计划（2026）'!BK:BK)</f>
        <v>0</v>
      </c>
      <c r="BL263" s="256" cm="1">
        <f t="array" aca="1" ref="BL263" ca="1">_xlfn.XLOOKUP($A263&amp;$B263,'[2]产值及收款计划（2026）'!$A:$A&amp;'[2]产值及收款计划（2026）'!$B:$B,'[2]产值及收款计划（2026）'!BL:BL)</f>
        <v>0</v>
      </c>
      <c r="BM263" s="256"/>
      <c r="BN263" s="256"/>
      <c r="BO263" s="256"/>
      <c r="BP263" s="256"/>
      <c r="BQ263" s="255" t="str" cm="1">
        <f t="array" aca="1" ref="BQ263" ca="1">_xlfn.XLOOKUP($A263&amp;$B263,'[2]产值及收款计划（2026）'!$A:$A&amp;'[2]产值及收款计划（2026）'!$B:$B,'[2]产值及收款计划（2026）'!BQ:BQ)</f>
        <v>中铁十八局集团有限公司</v>
      </c>
      <c r="BR263" s="256" cm="1">
        <f t="array" aca="1" ref="BR263" ca="1">_xlfn.XLOOKUP($A263&amp;$B263,'[2]产值及收款计划（2026）'!$A:$A&amp;'[2]产值及收款计划（2026）'!$B:$B,'[2]产值及收款计划（2026）'!BR:BR)</f>
        <v>0</v>
      </c>
      <c r="CA263" s="256" cm="1">
        <f t="array" aca="1" ref="CA263" ca="1">_xlfn.XLOOKUP($A263&amp;$B263,'[2]产值及收款计划（2026）'!$A:$A&amp;'[2]产值及收款计划（2026）'!$B:$B,'[2]产值及收款计划（2026）'!CA:CA)</f>
        <v>0</v>
      </c>
      <c r="CB263" s="256" cm="1">
        <f t="array" aca="1" ref="CB263" ca="1">_xlfn.XLOOKUP($A263&amp;$B263,'[2]产值及收款计划（2026）'!$A:$A&amp;'[2]产值及收款计划（2026）'!$B:$B,'[2]产值及收款计划（2026）'!CB:CB)</f>
        <v>0</v>
      </c>
      <c r="CC263" s="256" cm="1">
        <f t="array" aca="1" ref="CC263" ca="1">_xlfn.XLOOKUP($A263&amp;$B263,'[2]产值及收款计划（2026）'!$A:$A&amp;'[2]产值及收款计划（2026）'!$B:$B,'[2]产值及收款计划（2026）'!CC:CC)</f>
        <v>0</v>
      </c>
      <c r="CD263" s="256" cm="1">
        <f t="array" aca="1" ref="CD263" ca="1">_xlfn.XLOOKUP($A263&amp;$B263,'[2]产值及收款计划（2026）'!$A:$A&amp;'[2]产值及收款计划（2026）'!$B:$B,'[2]产值及收款计划（2026）'!CD:CD)</f>
        <v>0</v>
      </c>
      <c r="CE263" s="256" cm="1">
        <f t="array" aca="1" ref="CE263" ca="1">_xlfn.XLOOKUP($A263&amp;$B263,'[2]产值及收款计划（2026）'!$A:$A&amp;'[2]产值及收款计划（2026）'!$B:$B,'[2]产值及收款计划（2026）'!CE:CE)</f>
        <v>0</v>
      </c>
      <c r="CF263" s="256" cm="1">
        <f t="array" aca="1" ref="CF263" ca="1">_xlfn.XLOOKUP($A263&amp;$B263,'[2]产值及收款计划（2026）'!$A:$A&amp;'[2]产值及收款计划（2026）'!$B:$B,'[2]产值及收款计划（2026）'!CF:CF)</f>
        <v>0</v>
      </c>
      <c r="CG263" s="256" cm="1">
        <f t="array" aca="1" ref="CG263" ca="1">_xlfn.XLOOKUP($A263&amp;$B263,'[2]产值及收款计划（2026）'!$A:$A&amp;'[2]产值及收款计划（2026）'!$B:$B,'[2]产值及收款计划（2026）'!CG:CG)</f>
        <v>0</v>
      </c>
      <c r="CH263" s="256" cm="1">
        <f t="array" aca="1" ref="CH263" ca="1">_xlfn.XLOOKUP($A263&amp;$B263,'[2]产值及收款计划（2026）'!$A:$A&amp;'[2]产值及收款计划（2026）'!$B:$B,'[2]产值及收款计划（2026）'!CH:CH)</f>
        <v>0</v>
      </c>
      <c r="CI263" s="256" cm="1">
        <f t="array" aca="1" ref="CI263" ca="1">_xlfn.XLOOKUP($A263&amp;$B263,'[2]产值及收款计划（2026）'!$A:$A&amp;'[2]产值及收款计划（2026）'!$B:$B,'[2]产值及收款计划（2026）'!CI:CI)</f>
        <v>0</v>
      </c>
      <c r="CJ263" s="256" cm="1">
        <f t="array" aca="1" ref="CJ263" ca="1">_xlfn.XLOOKUP($A263&amp;$B263,'[2]产值及收款计划（2026）'!$A:$A&amp;'[2]产值及收款计划（2026）'!$B:$B,'[2]产值及收款计划（2026）'!CJ:CJ)</f>
        <v>0</v>
      </c>
      <c r="CK263" s="256" cm="1">
        <f t="array" aca="1" ref="CK263" ca="1">_xlfn.XLOOKUP($A263&amp;$B263,'[2]产值及收款计划（2026）'!$A:$A&amp;'[2]产值及收款计划（2026）'!$B:$B,'[2]产值及收款计划（2026）'!CK:CK)</f>
        <v>0</v>
      </c>
      <c r="CL263" s="256" cm="1">
        <f t="array" aca="1" ref="CL263" ca="1">_xlfn.XLOOKUP($A263&amp;$B263,'[2]产值及收款计划（2026）'!$A:$A&amp;'[2]产值及收款计划（2026）'!$B:$B,'[2]产值及收款计划（2026）'!CL:CL)</f>
        <v>0</v>
      </c>
      <c r="DA263" s="256" cm="1">
        <f t="array" aca="1" ref="DA263" ca="1">_xlfn.XLOOKUP($A263&amp;$B263,'[2]产值及收款计划（2026）'!$A:$A&amp;'[2]产值及收款计划（2026）'!$B:$B,'[2]产值及收款计划（2026）'!DA:DA)</f>
        <v>0</v>
      </c>
      <c r="DB263" s="256" cm="1">
        <f t="array" aca="1" ref="DB263" ca="1">_xlfn.XLOOKUP($A263&amp;$B263,'[2]产值及收款计划（2026）'!$A:$A&amp;'[2]产值及收款计划（2026）'!$B:$B,'[2]产值及收款计划（2026）'!DB:DB)</f>
        <v>0</v>
      </c>
      <c r="DC263" s="256" cm="1">
        <f t="array" aca="1" ref="DC263" ca="1">_xlfn.XLOOKUP($A263&amp;$B263,'[2]产值及收款计划（2026）'!$A:$A&amp;'[2]产值及收款计划（2026）'!$B:$B,'[2]产值及收款计划（2026）'!DC:DC)</f>
        <v>0</v>
      </c>
      <c r="DD263" s="256" cm="1">
        <f t="array" aca="1" ref="DD263" ca="1">_xlfn.XLOOKUP($A263&amp;$B263,'[2]产值及收款计划（2026）'!$A:$A&amp;'[2]产值及收款计划（2026）'!$B:$B,'[2]产值及收款计划（2026）'!DD:DD)</f>
        <v>0</v>
      </c>
      <c r="DE263" s="256" cm="1">
        <f t="array" aca="1" ref="DE263" ca="1">_xlfn.XLOOKUP($A263&amp;$B263,'[2]产值及收款计划（2026）'!$A:$A&amp;'[2]产值及收款计划（2026）'!$B:$B,'[2]产值及收款计划（2026）'!DE:DE)</f>
        <v>0</v>
      </c>
      <c r="DF263" s="256" cm="1">
        <f t="array" aca="1" ref="DF263" ca="1">_xlfn.XLOOKUP($A263&amp;$B263,'[2]产值及收款计划（2026）'!$A:$A&amp;'[2]产值及收款计划（2026）'!$B:$B,'[2]产值及收款计划（2026）'!DF:DF)</f>
        <v>0</v>
      </c>
      <c r="DG263" s="256" cm="1">
        <f t="array" aca="1" ref="DG263" ca="1">_xlfn.XLOOKUP($A263&amp;$B263,'[2]产值及收款计划（2026）'!$A:$A&amp;'[2]产值及收款计划（2026）'!$B:$B,'[2]产值及收款计划（2026）'!DG:DG)</f>
        <v>0</v>
      </c>
      <c r="DH263" s="256" cm="1">
        <f t="array" aca="1" ref="DH263" ca="1">_xlfn.XLOOKUP($A263&amp;$B263,'[2]产值及收款计划（2026）'!$A:$A&amp;'[2]产值及收款计划（2026）'!$B:$B,'[2]产值及收款计划（2026）'!DH:DH)</f>
        <v>0</v>
      </c>
      <c r="DI263" s="256" cm="1">
        <f t="array" aca="1" ref="DI263" ca="1">_xlfn.XLOOKUP($A263&amp;$B263,'[2]产值及收款计划（2026）'!$A:$A&amp;'[2]产值及收款计划（2026）'!$B:$B,'[2]产值及收款计划（2026）'!DI:DI)</f>
        <v>0</v>
      </c>
      <c r="DJ263" s="256" cm="1">
        <f t="array" aca="1" ref="DJ263" ca="1">_xlfn.XLOOKUP($A263&amp;$B263,'[2]产值及收款计划（2026）'!$A:$A&amp;'[2]产值及收款计划（2026）'!$B:$B,'[2]产值及收款计划（2026）'!DJ:DJ)</f>
        <v>0</v>
      </c>
      <c r="DK263" s="256" cm="1">
        <f t="array" aca="1" ref="DK263" ca="1">_xlfn.XLOOKUP($A263&amp;$B263,'[2]产值及收款计划（2026）'!$A:$A&amp;'[2]产值及收款计划（2026）'!$B:$B,'[2]产值及收款计划（2026）'!DK:DK)</f>
        <v>0</v>
      </c>
      <c r="DL263" s="256" cm="1">
        <f t="array" aca="1" ref="DL263" ca="1">_xlfn.XLOOKUP($A263&amp;$B263,'[2]产值及收款计划（2026）'!$A:$A&amp;'[2]产值及收款计划（2026）'!$B:$B,'[2]产值及收款计划（2026）'!DL:DL)</f>
        <v>0</v>
      </c>
      <c r="DM263" s="264"/>
      <c r="DN263" s="250"/>
    </row>
    <row r="264" spans="1:118" ht="20.25" x14ac:dyDescent="0.15">
      <c r="A264" s="254">
        <f t="shared" ca="1" si="16"/>
        <v>83</v>
      </c>
      <c r="B264" s="254" t="s">
        <v>26</v>
      </c>
      <c r="C264" s="255" t="str" cm="1">
        <f t="array" aca="1" ref="C264" ca="1">_xlfn.XLOOKUP($A264&amp;$B264,'[2]产值及收款计划（2026）'!$A:$A&amp;'[2]产值及收款计划（2026）'!$B:$B,'[2]产值及收款计划（2026）'!C:C)</f>
        <v>ZHT2024082100098</v>
      </c>
      <c r="D264" s="255" t="str" cm="1">
        <f t="array" aca="1" ref="D264" ca="1">_xlfn.XLOOKUP($A264&amp;$B264,'[2]产值及收款计划（2026）'!$A:$A&amp;'[2]产值及收款计划（2026）'!$B:$B,'[2]产值及收款计划（2026）'!D:D)</f>
        <v>枫南SG1智慧工地建设工程补充协议（一）</v>
      </c>
      <c r="E264" s="256" cm="1">
        <f t="array" aca="1" ref="E264" ca="1">_xlfn.XLOOKUP($A264&amp;$B264,'[2]产值及收款计划（2026）'!$A:$A&amp;'[2]产值及收款计划（2026）'!$B:$B,'[2]产值及收款计划（2026）'!E:E)</f>
        <v>26.805038</v>
      </c>
      <c r="F264" s="256" cm="1">
        <f t="array" aca="1" ref="F264" ca="1">_xlfn.XLOOKUP($A264&amp;$B264,'[2]产值及收款计划（2026）'!$A:$A&amp;'[2]产值及收款计划（2026）'!$B:$B,'[2]产值及收款计划（2026）'!F:F)</f>
        <v>26.805038</v>
      </c>
      <c r="G264" s="256" cm="1">
        <f t="array" aca="1" ref="G264" ca="1">_xlfn.XLOOKUP($A264&amp;$B264,'[2]产值及收款计划（2026）'!$A:$A&amp;'[2]产值及收款计划（2026）'!$B:$B,'[2]产值及收款计划（2026）'!G:G)</f>
        <v>26.805038</v>
      </c>
      <c r="H264" s="256" cm="1">
        <f t="array" aca="1" ref="H264" ca="1">_xlfn.XLOOKUP($A264&amp;$B264,'[2]产值及收款计划（2026）'!$A:$A&amp;'[2]产值及收款计划（2026）'!$B:$B,'[2]产值及收款计划（2026）'!H:H)</f>
        <v>6.8050379999999997</v>
      </c>
      <c r="I264" s="257" cm="1">
        <f t="array" aca="1" ref="I264" ca="1">_xlfn.XLOOKUP($A264&amp;$B264,'[2]产值及收款计划（2026）'!$A:$A&amp;'[2]产值及收款计划（2026）'!$B:$B,'[2]产值及收款计划（2026）'!I:I)</f>
        <v>0.25387160428573202</v>
      </c>
      <c r="J264" s="258" cm="1">
        <f t="array" aca="1" ref="J264" ca="1">_xlfn.XLOOKUP($A264&amp;$B264,'[2]产值及收款计划（2026）'!$A:$A&amp;'[2]产值及收款计划（2026）'!$B:$B,'[2]产值及收款计划（2026）'!J:J)</f>
        <v>0.109052862337048</v>
      </c>
      <c r="K264" s="256" cm="1">
        <f t="array" aca="1" ref="K264" ca="1">_xlfn.XLOOKUP($A264&amp;$B264,'[2]产值及收款计划（2026）'!$A:$A&amp;'[2]产值及收款计划（2026）'!$B:$B,'[2]产值及收款计划（2026）'!K:K)</f>
        <v>0</v>
      </c>
      <c r="L264" s="256" cm="1">
        <f t="array" aca="1" ref="L264" ca="1">_xlfn.XLOOKUP($A264&amp;$B264,'[2]产值及收款计划（2026）'!$A:$A&amp;'[2]产值及收款计划（2026）'!$B:$B,'[2]产值及收款计划（2026）'!L:L)</f>
        <v>0</v>
      </c>
      <c r="M264" s="256" t="str" cm="1">
        <f t="array" aca="1" ref="M264" ca="1">_xlfn.XLOOKUP($A264&amp;$B264,'[2]产值及收款计划（2026）'!$A:$A&amp;'[2]产值及收款计划（2026）'!$B:$B,'[2]产值及收款计划（2026）'!M:M)</f>
        <v>主导</v>
      </c>
      <c r="N264" s="256" t="str" cm="1">
        <f t="array" aca="1" ref="N264" ca="1">_xlfn.XLOOKUP($A264&amp;$B264,'[2]产值及收款计划（2026）'!$A:$A&amp;'[2]产值及收款计划（2026）'!$B:$B,'[2]产值及收款计划（2026）'!N:N)</f>
        <v>董力健团队</v>
      </c>
      <c r="O264" s="256" t="str" cm="1">
        <f t="array" aca="1" ref="O264" ca="1">_xlfn.XLOOKUP($A264&amp;$B264,'[2]产值及收款计划（2026）'!$A:$A&amp;'[2]产值及收款计划（2026）'!$B:$B,'[2]产值及收款计划（2026）'!O:O)</f>
        <v>杨舒文</v>
      </c>
      <c r="P264" s="255" t="str" cm="1">
        <f t="array" aca="1" ref="P264" ca="1">_xlfn.XLOOKUP($A264&amp;$B264,'[2]产值及收款计划（2026）'!$A:$A&amp;'[2]产值及收款计划（2026）'!$B:$B,'[2]产值及收款计划（2026）'!P:P)</f>
        <v>在建</v>
      </c>
      <c r="Q264" s="256" cm="1">
        <f t="array" aca="1" ref="Q264" ca="1">_xlfn.XLOOKUP($A264&amp;$B264,'[2]产值及收款计划（2026）'!$A:$A&amp;'[2]产值及收款计划（2026）'!$B:$B,'[2]产值及收款计划（2026）'!Q:Q)</f>
        <v>0</v>
      </c>
      <c r="R264" s="256" cm="1">
        <f t="array" aca="1" ref="R264" ca="1">_xlfn.XLOOKUP($A264&amp;$B264,'[2]产值及收款计划（2026）'!$A:$A&amp;'[2]产值及收款计划（2026）'!$B:$B,'[2]产值及收款计划（2026）'!R:R)</f>
        <v>0</v>
      </c>
      <c r="S264" s="256" cm="1">
        <f t="array" aca="1" ref="S264" ca="1">_xlfn.XLOOKUP($A264&amp;$B264,'[2]产值及收款计划（2026）'!$A:$A&amp;'[2]产值及收款计划（2026）'!$B:$B,'[2]产值及收款计划（2026）'!S:S)</f>
        <v>0</v>
      </c>
      <c r="T264" s="256" cm="1">
        <f t="array" aca="1" ref="T264" ca="1">_xlfn.XLOOKUP($A264&amp;$B264,'[2]产值及收款计划（2026）'!$A:$A&amp;'[2]产值及收款计划（2026）'!$B:$B,'[2]产值及收款计划（2026）'!T:T)</f>
        <v>7.8960129999999999</v>
      </c>
      <c r="U264" s="256" cm="1">
        <f t="array" aca="1" ref="U264" ca="1">_xlfn.XLOOKUP($A264&amp;$B264,'[2]产值及收款计划（2026）'!$A:$A&amp;'[2]产值及收款计划（2026）'!$B:$B,'[2]产值及收款计划（2026）'!U:U)</f>
        <v>0</v>
      </c>
      <c r="V264" s="256" cm="1">
        <f t="array" aca="1" ref="V264" ca="1">_xlfn.XLOOKUP($A264&amp;$B264,'[2]产值及收款计划（2026）'!$A:$A&amp;'[2]产值及收款计划（2026）'!$B:$B,'[2]产值及收款计划（2026）'!V:V)</f>
        <v>18.909025</v>
      </c>
      <c r="W264" s="256" cm="1">
        <f t="array" aca="1" ref="W264" ca="1">_xlfn.XLOOKUP($A264&amp;$B264,'[2]产值及收款计划（2026）'!$A:$A&amp;'[2]产值及收款计划（2026）'!$B:$B,'[2]产值及收款计划（2026）'!W:W)</f>
        <v>0</v>
      </c>
      <c r="X264" s="256" cm="1">
        <f t="array" aca="1" ref="X264" ca="1">_xlfn.XLOOKUP($A264&amp;$B264,'[2]产值及收款计划（2026）'!$A:$A&amp;'[2]产值及收款计划（2026）'!$B:$B,'[2]产值及收款计划（2026）'!X:X)</f>
        <v>0</v>
      </c>
      <c r="Y264" s="256" cm="1">
        <f t="array" aca="1" ref="Y264" ca="1">_xlfn.XLOOKUP($A264&amp;$B264,'[2]产值及收款计划（2026）'!$A:$A&amp;'[2]产值及收款计划（2026）'!$B:$B,'[2]产值及收款计划（2026）'!Y:Y)</f>
        <v>0</v>
      </c>
      <c r="Z264" s="256" cm="1">
        <f t="array" aca="1" ref="Z264" ca="1">_xlfn.XLOOKUP($A264&amp;$B264,'[2]产值及收款计划（2026）'!$A:$A&amp;'[2]产值及收款计划（2026）'!$B:$B,'[2]产值及收款计划（2026）'!Z:Z)</f>
        <v>0</v>
      </c>
      <c r="AA264" s="256" cm="1">
        <f t="array" aca="1" ref="AA264" ca="1">_xlfn.XLOOKUP($A264&amp;$B264,'[2]产值及收款计划（2026）'!$A:$A&amp;'[2]产值及收款计划（2026）'!$B:$B,'[2]产值及收款计划（2026）'!AA:AA)</f>
        <v>0</v>
      </c>
      <c r="AB264" s="256" cm="1">
        <f t="array" aca="1" ref="AB264" ca="1">_xlfn.XLOOKUP($A264&amp;$B264,'[2]产值及收款计划（2026）'!$A:$A&amp;'[2]产值及收款计划（2026）'!$B:$B,'[2]产值及收款计划（2026）'!AB:AB)</f>
        <v>0</v>
      </c>
      <c r="AC264" s="256" cm="1">
        <f t="array" aca="1" ref="AC264" ca="1">_xlfn.XLOOKUP($A264&amp;$B264,'[2]产值及收款计划（2026）'!$A:$A&amp;'[2]产值及收款计划（2026）'!$B:$B,'[2]产值及收款计划（2026）'!AC:AC)</f>
        <v>0</v>
      </c>
      <c r="AD264" s="256" cm="1">
        <f t="array" aca="1" ref="AD264" ca="1">_xlfn.XLOOKUP($A264&amp;$B264,'[2]产值及收款计划（2026）'!$A:$A&amp;'[2]产值及收款计划（2026）'!$B:$B,'[2]产值及收款计划（2026）'!AD:AD)</f>
        <v>0</v>
      </c>
      <c r="AE264" s="256" cm="1">
        <f t="array" aca="1" ref="AE264" ca="1">_xlfn.XLOOKUP($A264&amp;$B264,'[2]产值及收款计划（2026）'!$A:$A&amp;'[2]产值及收款计划（2026）'!$B:$B,'[2]产值及收款计划（2026）'!AE:AE)</f>
        <v>0</v>
      </c>
      <c r="AF264" s="256" cm="1">
        <f t="array" aca="1" ref="AF264" ca="1">_xlfn.XLOOKUP($A264&amp;$B264,'[2]产值及收款计划（2026）'!$A:$A&amp;'[2]产值及收款计划（2026）'!$B:$B,'[2]产值及收款计划（2026）'!AF:AF)</f>
        <v>0</v>
      </c>
      <c r="AG264" s="256" cm="1">
        <f t="array" aca="1" ref="AG264" ca="1">_xlfn.XLOOKUP($A264&amp;$B264,'[2]产值及收款计划（2026）'!$A:$A&amp;'[2]产值及收款计划（2026）'!$B:$B,'[2]产值及收款计划（2026）'!AG:AG)</f>
        <v>0</v>
      </c>
      <c r="AH264" s="256" cm="1">
        <f t="array" aca="1" ref="AH264" ca="1">_xlfn.XLOOKUP($A264&amp;$B264,'[2]产值及收款计划（2026）'!$A:$A&amp;'[2]产值及收款计划（2026）'!$B:$B,'[2]产值及收款计划（2026）'!AH:AH)</f>
        <v>0</v>
      </c>
      <c r="AI264" s="256" cm="1">
        <f t="array" aca="1" ref="AI264" ca="1">_xlfn.XLOOKUP($A264&amp;$B264,'[2]产值及收款计划（2026）'!$A:$A&amp;'[2]产值及收款计划（2026）'!$B:$B,'[2]产值及收款计划（2026）'!AI:AI)</f>
        <v>0</v>
      </c>
      <c r="AJ264" s="256" cm="1">
        <f t="array" aca="1" ref="AJ264" ca="1">_xlfn.XLOOKUP($A264&amp;$B264,'[2]产值及收款计划（2026）'!$A:$A&amp;'[2]产值及收款计划（2026）'!$B:$B,'[2]产值及收款计划（2026）'!AJ:AJ)</f>
        <v>0</v>
      </c>
      <c r="AK264" s="256" cm="1">
        <f t="array" aca="1" ref="AK264" ca="1">_xlfn.XLOOKUP($A264&amp;$B264,'[2]产值及收款计划（2026）'!$A:$A&amp;'[2]产值及收款计划（2026）'!$B:$B,'[2]产值及收款计划（2026）'!AK:AK)</f>
        <v>0</v>
      </c>
      <c r="AL264" s="256" cm="1">
        <f t="array" aca="1" ref="AL264" ca="1">_xlfn.XLOOKUP($A264&amp;$B264,'[2]产值及收款计划（2026）'!$A:$A&amp;'[2]产值及收款计划（2026）'!$B:$B,'[2]产值及收款计划（2026）'!AL:AL)</f>
        <v>0</v>
      </c>
      <c r="AM264" s="263" t="e" cm="1">
        <f t="array" aca="1" ref="AM264" ca="1">_xlfn.LET(_xlpm.勾选月份状态数组,TRANSPOSE('PPT(12-15页）-TOP10'!$A$3:$A$14),_xlpm.选择数据区,IF('PPT(12-15页）-TOP10'!$E$3="收款",$BA264:$BL264,$AA264:$AL264),SUM(_xlfn._xlws.FILTER(_xlpm.选择数据区,_xlpm.勾选月份状态数组,"")))</f>
        <v>#NAME?</v>
      </c>
      <c r="AN264" s="256" t="e" cm="1">
        <f t="array" aca="1" ref="AN264" ca="1">_xlfn.LET(_xlpm.勾选月份状态数组,TRANSPOSE('PPT(12-15页）-TOP10'!$A$3:$A$14),_xlpm.选择数据区,IF('PPT(12-15页）-TOP10'!$E$3="收款",$DA264:$DL264,$CA264:$CL264),SUM(_xlfn._xlws.FILTER(_xlpm.选择数据区,_xlpm.勾选月份状态数组,"")))</f>
        <v>#NAME?</v>
      </c>
      <c r="AO264" s="256">
        <f ca="1">SUM(CA264:CC264)+SUM(AD264:AL264)</f>
        <v>0</v>
      </c>
      <c r="AP264" s="256"/>
      <c r="AQ264" s="256"/>
      <c r="AR264" s="256"/>
      <c r="AS264" s="256" cm="1">
        <f t="array" aca="1" ref="AS264" ca="1">_xlfn.XLOOKUP($A264&amp;$B264,'[2]产值及收款计划（2026）'!$A:$A&amp;'[2]产值及收款计划（2026）'!$B:$B,'[2]产值及收款计划（2026）'!AS:AS)</f>
        <v>0</v>
      </c>
      <c r="AT264" s="256" cm="1">
        <f t="array" aca="1" ref="AT264" ca="1">_xlfn.XLOOKUP($A264&amp;$B264,'[2]产值及收款计划（2026）'!$A:$A&amp;'[2]产值及收款计划（2026）'!$B:$B,'[2]产值及收款计划（2026）'!AT:AT)</f>
        <v>0</v>
      </c>
      <c r="AU264" s="256" cm="1">
        <f t="array" aca="1" ref="AU264" ca="1">_xlfn.XLOOKUP($A264&amp;$B264,'[2]产值及收款计划（2026）'!$A:$A&amp;'[2]产值及收款计划（2026）'!$B:$B,'[2]产值及收款计划（2026）'!AU:AU)</f>
        <v>0</v>
      </c>
      <c r="AV264" s="256" cm="1">
        <f t="array" aca="1" ref="AV264" ca="1">_xlfn.XLOOKUP($A264&amp;$B264,'[2]产值及收款计划（2026）'!$A:$A&amp;'[2]产值及收款计划（2026）'!$B:$B,'[2]产值及收款计划（2026）'!AV:AV)</f>
        <v>0</v>
      </c>
      <c r="AW264" s="256" cm="1">
        <f t="array" aca="1" ref="AW264" ca="1">_xlfn.XLOOKUP($A264&amp;$B264,'[2]产值及收款计划（2026）'!$A:$A&amp;'[2]产值及收款计划（2026）'!$B:$B,'[2]产值及收款计划（2026）'!AW:AW)</f>
        <v>0</v>
      </c>
      <c r="AX264" s="256" cm="1">
        <f t="array" aca="1" ref="AX264" ca="1">_xlfn.XLOOKUP($A264&amp;$B264,'[2]产值及收款计划（2026）'!$A:$A&amp;'[2]产值及收款计划（2026）'!$B:$B,'[2]产值及收款计划（2026）'!AX:AX)</f>
        <v>5</v>
      </c>
      <c r="AY264" s="256" cm="1">
        <f t="array" aca="1" ref="AY264" ca="1">_xlfn.XLOOKUP($A264&amp;$B264,'[2]产值及收款计划（2026）'!$A:$A&amp;'[2]产值及收款计划（2026）'!$B:$B,'[2]产值及收款计划（2026）'!AY:AY)</f>
        <v>21.805038</v>
      </c>
      <c r="AZ264" s="256" cm="1">
        <f t="array" aca="1" ref="AZ264" ca="1">_xlfn.XLOOKUP($A264&amp;$B264,'[2]产值及收款计划（2026）'!$A:$A&amp;'[2]产值及收款计划（2026）'!$B:$B,'[2]产值及收款计划（2026）'!AZ:AZ)</f>
        <v>2.8960129999999999</v>
      </c>
      <c r="BA264" s="256" cm="1">
        <f t="array" aca="1" ref="BA264" ca="1">_xlfn.XLOOKUP($A264&amp;$B264,'[2]产值及收款计划（2026）'!$A:$A&amp;'[2]产值及收款计划（2026）'!$B:$B,'[2]产值及收款计划（2026）'!BA:BA)</f>
        <v>0</v>
      </c>
      <c r="BB264" s="256" cm="1">
        <f t="array" aca="1" ref="BB264" ca="1">_xlfn.XLOOKUP($A264&amp;$B264,'[2]产值及收款计划（2026）'!$A:$A&amp;'[2]产值及收款计划（2026）'!$B:$B,'[2]产值及收款计划（2026）'!BB:BB)</f>
        <v>0</v>
      </c>
      <c r="BC264" s="256" cm="1">
        <f t="array" aca="1" ref="BC264" ca="1">_xlfn.XLOOKUP($A264&amp;$B264,'[2]产值及收款计划（2026）'!$A:$A&amp;'[2]产值及收款计划（2026）'!$B:$B,'[2]产值及收款计划（2026）'!BC:BC)</f>
        <v>0</v>
      </c>
      <c r="BD264" s="256" cm="1">
        <f t="array" aca="1" ref="BD264" ca="1">_xlfn.XLOOKUP($A264&amp;$B264,'[2]产值及收款计划（2026）'!$A:$A&amp;'[2]产值及收款计划（2026）'!$B:$B,'[2]产值及收款计划（2026）'!BD:BD)</f>
        <v>0</v>
      </c>
      <c r="BE264" s="256" cm="1">
        <f t="array" aca="1" ref="BE264" ca="1">_xlfn.XLOOKUP($A264&amp;$B264,'[2]产值及收款计划（2026）'!$A:$A&amp;'[2]产值及收款计划（2026）'!$B:$B,'[2]产值及收款计划（2026）'!BE:BE)</f>
        <v>0</v>
      </c>
      <c r="BF264" s="256" cm="1">
        <f t="array" aca="1" ref="BF264" ca="1">_xlfn.XLOOKUP($A264&amp;$B264,'[2]产值及收款计划（2026）'!$A:$A&amp;'[2]产值及收款计划（2026）'!$B:$B,'[2]产值及收款计划（2026）'!BF:BF)</f>
        <v>0</v>
      </c>
      <c r="BG264" s="256" cm="1">
        <f t="array" aca="1" ref="BG264" ca="1">_xlfn.XLOOKUP($A264&amp;$B264,'[2]产值及收款计划（2026）'!$A:$A&amp;'[2]产值及收款计划（2026）'!$B:$B,'[2]产值及收款计划（2026）'!BG:BG)</f>
        <v>0</v>
      </c>
      <c r="BH264" s="256" cm="1">
        <f t="array" aca="1" ref="BH264" ca="1">_xlfn.XLOOKUP($A264&amp;$B264,'[2]产值及收款计划（2026）'!$A:$A&amp;'[2]产值及收款计划（2026）'!$B:$B,'[2]产值及收款计划（2026）'!BH:BH)</f>
        <v>0</v>
      </c>
      <c r="BI264" s="256" cm="1">
        <f t="array" aca="1" ref="BI264" ca="1">_xlfn.XLOOKUP($A264&amp;$B264,'[2]产值及收款计划（2026）'!$A:$A&amp;'[2]产值及收款计划（2026）'!$B:$B,'[2]产值及收款计划（2026）'!BI:BI)</f>
        <v>0</v>
      </c>
      <c r="BJ264" s="256" cm="1">
        <f t="array" aca="1" ref="BJ264" ca="1">_xlfn.XLOOKUP($A264&amp;$B264,'[2]产值及收款计划（2026）'!$A:$A&amp;'[2]产值及收款计划（2026）'!$B:$B,'[2]产值及收款计划（2026）'!BJ:BJ)</f>
        <v>0</v>
      </c>
      <c r="BK264" s="256" cm="1">
        <f t="array" aca="1" ref="BK264" ca="1">_xlfn.XLOOKUP($A264&amp;$B264,'[2]产值及收款计划（2026）'!$A:$A&amp;'[2]产值及收款计划（2026）'!$B:$B,'[2]产值及收款计划（2026）'!BK:BK)</f>
        <v>0</v>
      </c>
      <c r="BL264" s="256" cm="1">
        <f t="array" aca="1" ref="BL264" ca="1">_xlfn.XLOOKUP($A264&amp;$B264,'[2]产值及收款计划（2026）'!$A:$A&amp;'[2]产值及收款计划（2026）'!$B:$B,'[2]产值及收款计划（2026）'!BL:BL)</f>
        <v>0</v>
      </c>
      <c r="BM264" s="256"/>
      <c r="BN264" s="256"/>
      <c r="BO264" s="256"/>
      <c r="BP264" s="256"/>
      <c r="BQ264" s="255" t="str" cm="1">
        <f t="array" aca="1" ref="BQ264" ca="1">_xlfn.XLOOKUP($A264&amp;$B264,'[2]产值及收款计划（2026）'!$A:$A&amp;'[2]产值及收款计划（2026）'!$B:$B,'[2]产值及收款计划（2026）'!BQ:BQ)</f>
        <v>中铁隧道局集团有限公司嘉兴至枫南市域铁路土建施工SG1标段项目经理部</v>
      </c>
      <c r="BR264" s="256" cm="1">
        <f t="array" aca="1" ref="BR264" ca="1">_xlfn.XLOOKUP($A264&amp;$B264,'[2]产值及收款计划（2026）'!$A:$A&amp;'[2]产值及收款计划（2026）'!$B:$B,'[2]产值及收款计划（2026）'!BR:BR)</f>
        <v>0</v>
      </c>
      <c r="CA264" s="256" cm="1">
        <f t="array" aca="1" ref="CA264" ca="1">_xlfn.XLOOKUP($A264&amp;$B264,'[2]产值及收款计划（2026）'!$A:$A&amp;'[2]产值及收款计划（2026）'!$B:$B,'[2]产值及收款计划（2026）'!CA:CA)</f>
        <v>0</v>
      </c>
      <c r="CB264" s="256" cm="1">
        <f t="array" aca="1" ref="CB264" ca="1">_xlfn.XLOOKUP($A264&amp;$B264,'[2]产值及收款计划（2026）'!$A:$A&amp;'[2]产值及收款计划（2026）'!$B:$B,'[2]产值及收款计划（2026）'!CB:CB)</f>
        <v>0</v>
      </c>
      <c r="CC264" s="256" cm="1">
        <f t="array" aca="1" ref="CC264" ca="1">_xlfn.XLOOKUP($A264&amp;$B264,'[2]产值及收款计划（2026）'!$A:$A&amp;'[2]产值及收款计划（2026）'!$B:$B,'[2]产值及收款计划（2026）'!CC:CC)</f>
        <v>0</v>
      </c>
      <c r="CD264" s="256" cm="1">
        <f t="array" aca="1" ref="CD264" ca="1">_xlfn.XLOOKUP($A264&amp;$B264,'[2]产值及收款计划（2026）'!$A:$A&amp;'[2]产值及收款计划（2026）'!$B:$B,'[2]产值及收款计划（2026）'!CD:CD)</f>
        <v>0</v>
      </c>
      <c r="CE264" s="256" cm="1">
        <f t="array" aca="1" ref="CE264" ca="1">_xlfn.XLOOKUP($A264&amp;$B264,'[2]产值及收款计划（2026）'!$A:$A&amp;'[2]产值及收款计划（2026）'!$B:$B,'[2]产值及收款计划（2026）'!CE:CE)</f>
        <v>0</v>
      </c>
      <c r="CF264" s="256" cm="1">
        <f t="array" aca="1" ref="CF264" ca="1">_xlfn.XLOOKUP($A264&amp;$B264,'[2]产值及收款计划（2026）'!$A:$A&amp;'[2]产值及收款计划（2026）'!$B:$B,'[2]产值及收款计划（2026）'!CF:CF)</f>
        <v>0</v>
      </c>
      <c r="CG264" s="256" cm="1">
        <f t="array" aca="1" ref="CG264" ca="1">_xlfn.XLOOKUP($A264&amp;$B264,'[2]产值及收款计划（2026）'!$A:$A&amp;'[2]产值及收款计划（2026）'!$B:$B,'[2]产值及收款计划（2026）'!CG:CG)</f>
        <v>0</v>
      </c>
      <c r="CH264" s="256" cm="1">
        <f t="array" aca="1" ref="CH264" ca="1">_xlfn.XLOOKUP($A264&amp;$B264,'[2]产值及收款计划（2026）'!$A:$A&amp;'[2]产值及收款计划（2026）'!$B:$B,'[2]产值及收款计划（2026）'!CH:CH)</f>
        <v>0</v>
      </c>
      <c r="CI264" s="256" cm="1">
        <f t="array" aca="1" ref="CI264" ca="1">_xlfn.XLOOKUP($A264&amp;$B264,'[2]产值及收款计划（2026）'!$A:$A&amp;'[2]产值及收款计划（2026）'!$B:$B,'[2]产值及收款计划（2026）'!CI:CI)</f>
        <v>0</v>
      </c>
      <c r="CJ264" s="256" cm="1">
        <f t="array" aca="1" ref="CJ264" ca="1">_xlfn.XLOOKUP($A264&amp;$B264,'[2]产值及收款计划（2026）'!$A:$A&amp;'[2]产值及收款计划（2026）'!$B:$B,'[2]产值及收款计划（2026）'!CJ:CJ)</f>
        <v>0</v>
      </c>
      <c r="CK264" s="256" cm="1">
        <f t="array" aca="1" ref="CK264" ca="1">_xlfn.XLOOKUP($A264&amp;$B264,'[2]产值及收款计划（2026）'!$A:$A&amp;'[2]产值及收款计划（2026）'!$B:$B,'[2]产值及收款计划（2026）'!CK:CK)</f>
        <v>0</v>
      </c>
      <c r="CL264" s="256" cm="1">
        <f t="array" aca="1" ref="CL264" ca="1">_xlfn.XLOOKUP($A264&amp;$B264,'[2]产值及收款计划（2026）'!$A:$A&amp;'[2]产值及收款计划（2026）'!$B:$B,'[2]产值及收款计划（2026）'!CL:CL)</f>
        <v>0</v>
      </c>
      <c r="DA264" s="256" cm="1">
        <f t="array" aca="1" ref="DA264" ca="1">_xlfn.XLOOKUP($A264&amp;$B264,'[2]产值及收款计划（2026）'!$A:$A&amp;'[2]产值及收款计划（2026）'!$B:$B,'[2]产值及收款计划（2026）'!DA:DA)</f>
        <v>5</v>
      </c>
      <c r="DB264" s="256" cm="1">
        <f t="array" aca="1" ref="DB264" ca="1">_xlfn.XLOOKUP($A264&amp;$B264,'[2]产值及收款计划（2026）'!$A:$A&amp;'[2]产值及收款计划（2026）'!$B:$B,'[2]产值及收款计划（2026）'!DB:DB)</f>
        <v>0</v>
      </c>
      <c r="DC264" s="256" cm="1">
        <f t="array" aca="1" ref="DC264" ca="1">_xlfn.XLOOKUP($A264&amp;$B264,'[2]产值及收款计划（2026）'!$A:$A&amp;'[2]产值及收款计划（2026）'!$B:$B,'[2]产值及收款计划（2026）'!DC:DC)</f>
        <v>0</v>
      </c>
      <c r="DD264" s="256" cm="1">
        <f t="array" aca="1" ref="DD264" ca="1">_xlfn.XLOOKUP($A264&amp;$B264,'[2]产值及收款计划（2026）'!$A:$A&amp;'[2]产值及收款计划（2026）'!$B:$B,'[2]产值及收款计划（2026）'!DD:DD)</f>
        <v>0</v>
      </c>
      <c r="DE264" s="256" cm="1">
        <f t="array" aca="1" ref="DE264" ca="1">_xlfn.XLOOKUP($A264&amp;$B264,'[2]产值及收款计划（2026）'!$A:$A&amp;'[2]产值及收款计划（2026）'!$B:$B,'[2]产值及收款计划（2026）'!DE:DE)</f>
        <v>0</v>
      </c>
      <c r="DF264" s="256" cm="1">
        <f t="array" aca="1" ref="DF264" ca="1">_xlfn.XLOOKUP($A264&amp;$B264,'[2]产值及收款计划（2026）'!$A:$A&amp;'[2]产值及收款计划（2026）'!$B:$B,'[2]产值及收款计划（2026）'!DF:DF)</f>
        <v>0</v>
      </c>
      <c r="DG264" s="256" cm="1">
        <f t="array" aca="1" ref="DG264" ca="1">_xlfn.XLOOKUP($A264&amp;$B264,'[2]产值及收款计划（2026）'!$A:$A&amp;'[2]产值及收款计划（2026）'!$B:$B,'[2]产值及收款计划（2026）'!DG:DG)</f>
        <v>0</v>
      </c>
      <c r="DH264" s="256" cm="1">
        <f t="array" aca="1" ref="DH264" ca="1">_xlfn.XLOOKUP($A264&amp;$B264,'[2]产值及收款计划（2026）'!$A:$A&amp;'[2]产值及收款计划（2026）'!$B:$B,'[2]产值及收款计划（2026）'!DH:DH)</f>
        <v>0</v>
      </c>
      <c r="DI264" s="256" cm="1">
        <f t="array" aca="1" ref="DI264" ca="1">_xlfn.XLOOKUP($A264&amp;$B264,'[2]产值及收款计划（2026）'!$A:$A&amp;'[2]产值及收款计划（2026）'!$B:$B,'[2]产值及收款计划（2026）'!DI:DI)</f>
        <v>0</v>
      </c>
      <c r="DJ264" s="256" cm="1">
        <f t="array" aca="1" ref="DJ264" ca="1">_xlfn.XLOOKUP($A264&amp;$B264,'[2]产值及收款计划（2026）'!$A:$A&amp;'[2]产值及收款计划（2026）'!$B:$B,'[2]产值及收款计划（2026）'!DJ:DJ)</f>
        <v>0</v>
      </c>
      <c r="DK264" s="256" cm="1">
        <f t="array" aca="1" ref="DK264" ca="1">_xlfn.XLOOKUP($A264&amp;$B264,'[2]产值及收款计划（2026）'!$A:$A&amp;'[2]产值及收款计划（2026）'!$B:$B,'[2]产值及收款计划（2026）'!DK:DK)</f>
        <v>0</v>
      </c>
      <c r="DL264" s="256" cm="1">
        <f t="array" aca="1" ref="DL264" ca="1">_xlfn.XLOOKUP($A264&amp;$B264,'[2]产值及收款计划（2026）'!$A:$A&amp;'[2]产值及收款计划（2026）'!$B:$B,'[2]产值及收款计划（2026）'!DL:DL)</f>
        <v>0</v>
      </c>
      <c r="DM264" s="264"/>
      <c r="DN264" s="250"/>
    </row>
    <row r="265" spans="1:118" ht="60.75" x14ac:dyDescent="0.15">
      <c r="A265" s="254">
        <f t="shared" ca="1" si="16"/>
        <v>84</v>
      </c>
      <c r="B265" s="254" t="s">
        <v>26</v>
      </c>
      <c r="C265" s="256" t="str" cm="1">
        <f t="array" aca="1" ref="C265" ca="1">_xlfn.XLOOKUP($A265&amp;$B265,'[2]产值及收款计划（2026）'!$A:$A&amp;'[2]产值及收款计划（2026）'!$B:$B,'[2]产值及收款计划（2026）'!C:C)</f>
        <v>ZHT2024092500120</v>
      </c>
      <c r="D265" s="256" t="str" cm="1">
        <f t="array" aca="1" ref="D265" ca="1">_xlfn.XLOOKUP($A265&amp;$B265,'[2]产值及收款计划（2026）'!$A:$A&amp;'[2]产值及收款计划（2026）'!$B:$B,'[2]产值及收款计划（2026）'!D:D)</f>
        <v>中铁十四局集团有限公司嘉善至西塘市域铁路SG4标段智慧工地工程技术咨询服务合同</v>
      </c>
      <c r="E265" s="256" cm="1">
        <f t="array" aca="1" ref="E265" ca="1">_xlfn.XLOOKUP($A265&amp;$B265,'[2]产值及收款计划（2026）'!$A:$A&amp;'[2]产值及收款计划（2026）'!$B:$B,'[2]产值及收款计划（2026）'!E:E)</f>
        <v>43.834000000000003</v>
      </c>
      <c r="F265" s="256" cm="1">
        <f t="array" aca="1" ref="F265" ca="1">_xlfn.XLOOKUP($A265&amp;$B265,'[2]产值及收款计划（2026）'!$A:$A&amp;'[2]产值及收款计划（2026）'!$B:$B,'[2]产值及收款计划（2026）'!F:F)</f>
        <v>43.834000000000003</v>
      </c>
      <c r="G265" s="256" cm="1">
        <f t="array" aca="1" ref="G265" ca="1">_xlfn.XLOOKUP($A265&amp;$B265,'[2]产值及收款计划（2026）'!$A:$A&amp;'[2]产值及收款计划（2026）'!$B:$B,'[2]产值及收款计划（2026）'!G:G)</f>
        <v>43.834000000000003</v>
      </c>
      <c r="H265" s="256" cm="1">
        <f t="array" aca="1" ref="H265" ca="1">_xlfn.XLOOKUP($A265&amp;$B265,'[2]产值及收款计划（2026）'!$A:$A&amp;'[2]产值及收款计划（2026）'!$B:$B,'[2]产值及收款计划（2026）'!H:H)</f>
        <v>13.834</v>
      </c>
      <c r="I265" s="257" cm="1">
        <f t="array" aca="1" ref="I265" ca="1">_xlfn.XLOOKUP($A265&amp;$B265,'[2]产值及收款计划（2026）'!$A:$A&amp;'[2]产值及收款计划（2026）'!$B:$B,'[2]产值及收款计划（2026）'!I:I)</f>
        <v>0.31559976274125101</v>
      </c>
      <c r="J265" s="258" cm="1">
        <f t="array" aca="1" ref="J265" ca="1">_xlfn.XLOOKUP($A265&amp;$B265,'[2]产值及收款计划（2026）'!$A:$A&amp;'[2]产值及收款计划（2026）'!$B:$B,'[2]产值及收款计划（2026）'!J:J)</f>
        <v>9.1263284009397996E-2</v>
      </c>
      <c r="K265" s="256" cm="1">
        <f t="array" aca="1" ref="K265" ca="1">_xlfn.XLOOKUP($A265&amp;$B265,'[2]产值及收款计划（2026）'!$A:$A&amp;'[2]产值及收款计划（2026）'!$B:$B,'[2]产值及收款计划（2026）'!K:K)</f>
        <v>0</v>
      </c>
      <c r="L265" s="256" cm="1">
        <f t="array" aca="1" ref="L265" ca="1">_xlfn.XLOOKUP($A265&amp;$B265,'[2]产值及收款计划（2026）'!$A:$A&amp;'[2]产值及收款计划（2026）'!$B:$B,'[2]产值及收款计划（2026）'!L:L)</f>
        <v>0</v>
      </c>
      <c r="M265" s="256" t="str" cm="1">
        <f t="array" aca="1" ref="M265" ca="1">_xlfn.XLOOKUP($A265&amp;$B265,'[2]产值及收款计划（2026）'!$A:$A&amp;'[2]产值及收款计划（2026）'!$B:$B,'[2]产值及收款计划（2026）'!M:M)</f>
        <v>主导</v>
      </c>
      <c r="N265" s="256" t="str" cm="1">
        <f t="array" aca="1" ref="N265" ca="1">_xlfn.XLOOKUP($A265&amp;$B265,'[2]产值及收款计划（2026）'!$A:$A&amp;'[2]产值及收款计划（2026）'!$B:$B,'[2]产值及收款计划（2026）'!N:N)</f>
        <v>董力健团队</v>
      </c>
      <c r="O265" s="256" t="str" cm="1">
        <f t="array" aca="1" ref="O265" ca="1">_xlfn.XLOOKUP($A265&amp;$B265,'[2]产值及收款计划（2026）'!$A:$A&amp;'[2]产值及收款计划（2026）'!$B:$B,'[2]产值及收款计划（2026）'!O:O)</f>
        <v>杨舒文</v>
      </c>
      <c r="P265" s="255" t="str" cm="1">
        <f t="array" aca="1" ref="P265" ca="1">_xlfn.XLOOKUP($A265&amp;$B265,'[2]产值及收款计划（2026）'!$A:$A&amp;'[2]产值及收款计划（2026）'!$B:$B,'[2]产值及收款计划（2026）'!P:P)</f>
        <v>在建</v>
      </c>
      <c r="Q265" s="256" cm="1">
        <f t="array" aca="1" ref="Q265" ca="1">_xlfn.XLOOKUP($A265&amp;$B265,'[2]产值及收款计划（2026）'!$A:$A&amp;'[2]产值及收款计划（2026）'!$B:$B,'[2]产值及收款计划（2026）'!Q:Q)</f>
        <v>0</v>
      </c>
      <c r="R265" s="256" cm="1">
        <f t="array" aca="1" ref="R265" ca="1">_xlfn.XLOOKUP($A265&amp;$B265,'[2]产值及收款计划（2026）'!$A:$A&amp;'[2]产值及收款计划（2026）'!$B:$B,'[2]产值及收款计划（2026）'!R:R)</f>
        <v>0</v>
      </c>
      <c r="S265" s="256" cm="1">
        <f t="array" aca="1" ref="S265" ca="1">_xlfn.XLOOKUP($A265&amp;$B265,'[2]产值及收款计划（2026）'!$A:$A&amp;'[2]产值及收款计划（2026）'!$B:$B,'[2]产值及收款计划（2026）'!S:S)</f>
        <v>0</v>
      </c>
      <c r="T265" s="256" cm="1">
        <f t="array" aca="1" ref="T265" ca="1">_xlfn.XLOOKUP($A265&amp;$B265,'[2]产值及收款计划（2026）'!$A:$A&amp;'[2]产值及收款计划（2026）'!$B:$B,'[2]产值及收款计划（2026）'!T:T)</f>
        <v>0</v>
      </c>
      <c r="U265" s="256" cm="1">
        <f t="array" aca="1" ref="U265" ca="1">_xlfn.XLOOKUP($A265&amp;$B265,'[2]产值及收款计划（2026）'!$A:$A&amp;'[2]产值及收款计划（2026）'!$B:$B,'[2]产值及收款计划（2026）'!U:U)</f>
        <v>0</v>
      </c>
      <c r="V265" s="256" cm="1">
        <f t="array" aca="1" ref="V265" ca="1">_xlfn.XLOOKUP($A265&amp;$B265,'[2]产值及收款计划（2026）'!$A:$A&amp;'[2]产值及收款计划（2026）'!$B:$B,'[2]产值及收款计划（2026）'!V:V)</f>
        <v>43.834000000000003</v>
      </c>
      <c r="W265" s="256" cm="1">
        <f t="array" aca="1" ref="W265" ca="1">_xlfn.XLOOKUP($A265&amp;$B265,'[2]产值及收款计划（2026）'!$A:$A&amp;'[2]产值及收款计划（2026）'!$B:$B,'[2]产值及收款计划（2026）'!W:W)</f>
        <v>0</v>
      </c>
      <c r="X265" s="256" cm="1">
        <f t="array" aca="1" ref="X265" ca="1">_xlfn.XLOOKUP($A265&amp;$B265,'[2]产值及收款计划（2026）'!$A:$A&amp;'[2]产值及收款计划（2026）'!$B:$B,'[2]产值及收款计划（2026）'!X:X)</f>
        <v>0</v>
      </c>
      <c r="Y265" s="256" cm="1">
        <f t="array" aca="1" ref="Y265" ca="1">_xlfn.XLOOKUP($A265&amp;$B265,'[2]产值及收款计划（2026）'!$A:$A&amp;'[2]产值及收款计划（2026）'!$B:$B,'[2]产值及收款计划（2026）'!Y:Y)</f>
        <v>0</v>
      </c>
      <c r="Z265" s="256" cm="1">
        <f t="array" aca="1" ref="Z265" ca="1">_xlfn.XLOOKUP($A265&amp;$B265,'[2]产值及收款计划（2026）'!$A:$A&amp;'[2]产值及收款计划（2026）'!$B:$B,'[2]产值及收款计划（2026）'!Z:Z)</f>
        <v>0</v>
      </c>
      <c r="AA265" s="266" cm="1">
        <f t="array" aca="1" ref="AA265" ca="1">_xlfn.XLOOKUP($A265&amp;$B265,'[2]产值及收款计划（2026）'!$A:$A&amp;'[2]产值及收款计划（2026）'!$B:$B,'[2]产值及收款计划（2026）'!AA:AA)</f>
        <v>0</v>
      </c>
      <c r="AB265" s="266" cm="1">
        <f t="array" aca="1" ref="AB265" ca="1">_xlfn.XLOOKUP($A265&amp;$B265,'[2]产值及收款计划（2026）'!$A:$A&amp;'[2]产值及收款计划（2026）'!$B:$B,'[2]产值及收款计划（2026）'!AB:AB)</f>
        <v>0</v>
      </c>
      <c r="AC265" s="266" cm="1">
        <f t="array" aca="1" ref="AC265" ca="1">_xlfn.XLOOKUP($A265&amp;$B265,'[2]产值及收款计划（2026）'!$A:$A&amp;'[2]产值及收款计划（2026）'!$B:$B,'[2]产值及收款计划（2026）'!AC:AC)</f>
        <v>12.102</v>
      </c>
      <c r="AD265" s="256" cm="1">
        <f t="array" aca="1" ref="AD265" ca="1">_xlfn.XLOOKUP($A265&amp;$B265,'[2]产值及收款计划（2026）'!$A:$A&amp;'[2]产值及收款计划（2026）'!$B:$B,'[2]产值及收款计划（2026）'!AD:AD)</f>
        <v>0</v>
      </c>
      <c r="AE265" s="256" cm="1">
        <f t="array" aca="1" ref="AE265" ca="1">_xlfn.XLOOKUP($A265&amp;$B265,'[2]产值及收款计划（2026）'!$A:$A&amp;'[2]产值及收款计划（2026）'!$B:$B,'[2]产值及收款计划（2026）'!AE:AE)</f>
        <v>0</v>
      </c>
      <c r="AF265" s="256" cm="1">
        <f t="array" aca="1" ref="AF265" ca="1">_xlfn.XLOOKUP($A265&amp;$B265,'[2]产值及收款计划（2026）'!$A:$A&amp;'[2]产值及收款计划（2026）'!$B:$B,'[2]产值及收款计划（2026）'!AF:AF)</f>
        <v>0</v>
      </c>
      <c r="AG265" s="256" cm="1">
        <f t="array" aca="1" ref="AG265" ca="1">_xlfn.XLOOKUP($A265&amp;$B265,'[2]产值及收款计划（2026）'!$A:$A&amp;'[2]产值及收款计划（2026）'!$B:$B,'[2]产值及收款计划（2026）'!AG:AG)</f>
        <v>0</v>
      </c>
      <c r="AH265" s="256" cm="1">
        <f t="array" aca="1" ref="AH265" ca="1">_xlfn.XLOOKUP($A265&amp;$B265,'[2]产值及收款计划（2026）'!$A:$A&amp;'[2]产值及收款计划（2026）'!$B:$B,'[2]产值及收款计划（2026）'!AH:AH)</f>
        <v>0</v>
      </c>
      <c r="AI265" s="256" cm="1">
        <f t="array" aca="1" ref="AI265" ca="1">_xlfn.XLOOKUP($A265&amp;$B265,'[2]产值及收款计划（2026）'!$A:$A&amp;'[2]产值及收款计划（2026）'!$B:$B,'[2]产值及收款计划（2026）'!AI:AI)</f>
        <v>0</v>
      </c>
      <c r="AJ265" s="256" cm="1">
        <f t="array" aca="1" ref="AJ265" ca="1">_xlfn.XLOOKUP($A265&amp;$B265,'[2]产值及收款计划（2026）'!$A:$A&amp;'[2]产值及收款计划（2026）'!$B:$B,'[2]产值及收款计划（2026）'!AJ:AJ)</f>
        <v>0</v>
      </c>
      <c r="AK265" s="256" cm="1">
        <f t="array" aca="1" ref="AK265" ca="1">_xlfn.XLOOKUP($A265&amp;$B265,'[2]产值及收款计划（2026）'!$A:$A&amp;'[2]产值及收款计划（2026）'!$B:$B,'[2]产值及收款计划（2026）'!AK:AK)</f>
        <v>0</v>
      </c>
      <c r="AL265" s="256" cm="1">
        <f t="array" aca="1" ref="AL265" ca="1">_xlfn.XLOOKUP($A265&amp;$B265,'[2]产值及收款计划（2026）'!$A:$A&amp;'[2]产值及收款计划（2026）'!$B:$B,'[2]产值及收款计划（2026）'!AL:AL)</f>
        <v>0</v>
      </c>
      <c r="AM265" s="263" t="e" cm="1">
        <f t="array" aca="1" ref="AM265" ca="1">_xlfn.LET(_xlpm.勾选月份状态数组,TRANSPOSE('PPT(12-15页）-TOP10'!$A$3:$A$14),_xlpm.选择数据区,IF('PPT(12-15页）-TOP10'!$E$3="收款",$BA265:$BL265,$AA265:$AL265),SUM(_xlfn._xlws.FILTER(_xlpm.选择数据区,_xlpm.勾选月份状态数组,"")))</f>
        <v>#NAME?</v>
      </c>
      <c r="AN265" s="256" t="e" cm="1">
        <f t="array" aca="1" ref="AN265" ca="1">_xlfn.LET(_xlpm.勾选月份状态数组,TRANSPOSE('PPT(12-15页）-TOP10'!$A$3:$A$14),_xlpm.选择数据区,IF('PPT(12-15页）-TOP10'!$E$3="收款",$DA265:$DL265,$CA265:$CL265),SUM(_xlfn._xlws.FILTER(_xlpm.选择数据区,_xlpm.勾选月份状态数组,"")))</f>
        <v>#NAME?</v>
      </c>
      <c r="AO265" s="256">
        <f ca="1">SUM(CA265:CC265)+SUM(AD265:AL265)</f>
        <v>0</v>
      </c>
      <c r="AP265" s="256"/>
      <c r="AQ265" s="266"/>
      <c r="AR265" s="256"/>
      <c r="AS265" s="256" cm="1">
        <f t="array" aca="1" ref="AS265" ca="1">_xlfn.XLOOKUP($A265&amp;$B265,'[2]产值及收款计划（2026）'!$A:$A&amp;'[2]产值及收款计划（2026）'!$B:$B,'[2]产值及收款计划（2026）'!AS:AS)</f>
        <v>0</v>
      </c>
      <c r="AT265" s="256" cm="1">
        <f t="array" aca="1" ref="AT265" ca="1">_xlfn.XLOOKUP($A265&amp;$B265,'[2]产值及收款计划（2026）'!$A:$A&amp;'[2]产值及收款计划（2026）'!$B:$B,'[2]产值及收款计划（2026）'!AT:AT)</f>
        <v>0</v>
      </c>
      <c r="AU265" s="256" cm="1">
        <f t="array" aca="1" ref="AU265" ca="1">_xlfn.XLOOKUP($A265&amp;$B265,'[2]产值及收款计划（2026）'!$A:$A&amp;'[2]产值及收款计划（2026）'!$B:$B,'[2]产值及收款计划（2026）'!AU:AU)</f>
        <v>0</v>
      </c>
      <c r="AV265" s="256" cm="1">
        <f t="array" aca="1" ref="AV265" ca="1">_xlfn.XLOOKUP($A265&amp;$B265,'[2]产值及收款计划（2026）'!$A:$A&amp;'[2]产值及收款计划（2026）'!$B:$B,'[2]产值及收款计划（2026）'!AV:AV)</f>
        <v>0</v>
      </c>
      <c r="AW265" s="256" cm="1">
        <f t="array" aca="1" ref="AW265" ca="1">_xlfn.XLOOKUP($A265&amp;$B265,'[2]产值及收款计划（2026）'!$A:$A&amp;'[2]产值及收款计划（2026）'!$B:$B,'[2]产值及收款计划（2026）'!AW:AW)</f>
        <v>0</v>
      </c>
      <c r="AX265" s="256" cm="1">
        <f t="array" aca="1" ref="AX265" ca="1">_xlfn.XLOOKUP($A265&amp;$B265,'[2]产值及收款计划（2026）'!$A:$A&amp;'[2]产值及收款计划（2026）'!$B:$B,'[2]产值及收款计划（2026）'!AX:AX)</f>
        <v>0</v>
      </c>
      <c r="AY265" s="256" cm="1">
        <f t="array" aca="1" ref="AY265" ca="1">_xlfn.XLOOKUP($A265&amp;$B265,'[2]产值及收款计划（2026）'!$A:$A&amp;'[2]产值及收款计划（2026）'!$B:$B,'[2]产值及收款计划（2026）'!AY:AY)</f>
        <v>43.834000000000003</v>
      </c>
      <c r="AZ265" s="256" cm="1">
        <f t="array" aca="1" ref="AZ265" ca="1">_xlfn.XLOOKUP($A265&amp;$B265,'[2]产值及收款计划（2026）'!$A:$A&amp;'[2]产值及收款计划（2026）'!$B:$B,'[2]产值及收款计划（2026）'!AZ:AZ)</f>
        <v>0</v>
      </c>
      <c r="BA265" s="266" cm="1">
        <f t="array" aca="1" ref="BA265" ca="1">_xlfn.XLOOKUP($A265&amp;$B265,'[2]产值及收款计划（2026）'!$A:$A&amp;'[2]产值及收款计划（2026）'!$B:$B,'[2]产值及收款计划（2026）'!BA:BA)</f>
        <v>0</v>
      </c>
      <c r="BB265" s="266" cm="1">
        <f t="array" aca="1" ref="BB265" ca="1">_xlfn.XLOOKUP($A265&amp;$B265,'[2]产值及收款计划（2026）'!$A:$A&amp;'[2]产值及收款计划（2026）'!$B:$B,'[2]产值及收款计划（2026）'!BB:BB)</f>
        <v>0</v>
      </c>
      <c r="BC265" s="266" cm="1">
        <f t="array" aca="1" ref="BC265" ca="1">_xlfn.XLOOKUP($A265&amp;$B265,'[2]产值及收款计划（2026）'!$A:$A&amp;'[2]产值及收款计划（2026）'!$B:$B,'[2]产值及收款计划（2026）'!BC:BC)</f>
        <v>10</v>
      </c>
      <c r="BD265" s="256" cm="1">
        <f t="array" aca="1" ref="BD265" ca="1">_xlfn.XLOOKUP($A265&amp;$B265,'[2]产值及收款计划（2026）'!$A:$A&amp;'[2]产值及收款计划（2026）'!$B:$B,'[2]产值及收款计划（2026）'!BD:BD)</f>
        <v>0</v>
      </c>
      <c r="BE265" s="256" cm="1">
        <f t="array" aca="1" ref="BE265" ca="1">_xlfn.XLOOKUP($A265&amp;$B265,'[2]产值及收款计划（2026）'!$A:$A&amp;'[2]产值及收款计划（2026）'!$B:$B,'[2]产值及收款计划（2026）'!BE:BE)</f>
        <v>0</v>
      </c>
      <c r="BF265" s="256" cm="1">
        <f t="array" aca="1" ref="BF265" ca="1">_xlfn.XLOOKUP($A265&amp;$B265,'[2]产值及收款计划（2026）'!$A:$A&amp;'[2]产值及收款计划（2026）'!$B:$B,'[2]产值及收款计划（2026）'!BF:BF)</f>
        <v>0</v>
      </c>
      <c r="BG265" s="256" cm="1">
        <f t="array" aca="1" ref="BG265" ca="1">_xlfn.XLOOKUP($A265&amp;$B265,'[2]产值及收款计划（2026）'!$A:$A&amp;'[2]产值及收款计划（2026）'!$B:$B,'[2]产值及收款计划（2026）'!BG:BG)</f>
        <v>0</v>
      </c>
      <c r="BH265" s="256" cm="1">
        <f t="array" aca="1" ref="BH265" ca="1">_xlfn.XLOOKUP($A265&amp;$B265,'[2]产值及收款计划（2026）'!$A:$A&amp;'[2]产值及收款计划（2026）'!$B:$B,'[2]产值及收款计划（2026）'!BH:BH)</f>
        <v>0</v>
      </c>
      <c r="BI265" s="256" cm="1">
        <f t="array" aca="1" ref="BI265" ca="1">_xlfn.XLOOKUP($A265&amp;$B265,'[2]产值及收款计划（2026）'!$A:$A&amp;'[2]产值及收款计划（2026）'!$B:$B,'[2]产值及收款计划（2026）'!BI:BI)</f>
        <v>0</v>
      </c>
      <c r="BJ265" s="256" cm="1">
        <f t="array" aca="1" ref="BJ265" ca="1">_xlfn.XLOOKUP($A265&amp;$B265,'[2]产值及收款计划（2026）'!$A:$A&amp;'[2]产值及收款计划（2026）'!$B:$B,'[2]产值及收款计划（2026）'!BJ:BJ)</f>
        <v>0</v>
      </c>
      <c r="BK265" s="256" cm="1">
        <f t="array" aca="1" ref="BK265" ca="1">_xlfn.XLOOKUP($A265&amp;$B265,'[2]产值及收款计划（2026）'!$A:$A&amp;'[2]产值及收款计划（2026）'!$B:$B,'[2]产值及收款计划（2026）'!BK:BK)</f>
        <v>0</v>
      </c>
      <c r="BL265" s="256" cm="1">
        <f t="array" aca="1" ref="BL265" ca="1">_xlfn.XLOOKUP($A265&amp;$B265,'[2]产值及收款计划（2026）'!$A:$A&amp;'[2]产值及收款计划（2026）'!$B:$B,'[2]产值及收款计划（2026）'!BL:BL)</f>
        <v>0</v>
      </c>
      <c r="BM265" s="256"/>
      <c r="BN265" s="256"/>
      <c r="BO265" s="256"/>
      <c r="BP265" s="256"/>
      <c r="BQ265" s="255" t="str" cm="1">
        <f t="array" aca="1" ref="BQ265" ca="1">_xlfn.XLOOKUP($A265&amp;$B265,'[2]产值及收款计划（2026）'!$A:$A&amp;'[2]产值及收款计划（2026）'!$B:$B,'[2]产值及收款计划（2026）'!BQ:BQ)</f>
        <v>中铁十四局集团有限公司</v>
      </c>
      <c r="BR265" s="256" cm="1">
        <f t="array" aca="1" ref="BR265" ca="1">_xlfn.XLOOKUP($A265&amp;$B265,'[2]产值及收款计划（2026）'!$A:$A&amp;'[2]产值及收款计划（2026）'!$B:$B,'[2]产值及收款计划（2026）'!BR:BR)</f>
        <v>0</v>
      </c>
      <c r="CA265" s="256" cm="1">
        <f t="array" aca="1" ref="CA265" ca="1">_xlfn.XLOOKUP($A265&amp;$B265,'[2]产值及收款计划（2026）'!$A:$A&amp;'[2]产值及收款计划（2026）'!$B:$B,'[2]产值及收款计划（2026）'!CA:CA)</f>
        <v>0</v>
      </c>
      <c r="CB265" s="256" cm="1">
        <f t="array" aca="1" ref="CB265" ca="1">_xlfn.XLOOKUP($A265&amp;$B265,'[2]产值及收款计划（2026）'!$A:$A&amp;'[2]产值及收款计划（2026）'!$B:$B,'[2]产值及收款计划（2026）'!CB:CB)</f>
        <v>0</v>
      </c>
      <c r="CC265" s="256" cm="1">
        <f t="array" aca="1" ref="CC265" ca="1">_xlfn.XLOOKUP($A265&amp;$B265,'[2]产值及收款计划（2026）'!$A:$A&amp;'[2]产值及收款计划（2026）'!$B:$B,'[2]产值及收款计划（2026）'!CC:CC)</f>
        <v>0</v>
      </c>
      <c r="CD265" s="256" cm="1">
        <f t="array" aca="1" ref="CD265" ca="1">_xlfn.XLOOKUP($A265&amp;$B265,'[2]产值及收款计划（2026）'!$A:$A&amp;'[2]产值及收款计划（2026）'!$B:$B,'[2]产值及收款计划（2026）'!CD:CD)</f>
        <v>0</v>
      </c>
      <c r="CE265" s="256" cm="1">
        <f t="array" aca="1" ref="CE265" ca="1">_xlfn.XLOOKUP($A265&amp;$B265,'[2]产值及收款计划（2026）'!$A:$A&amp;'[2]产值及收款计划（2026）'!$B:$B,'[2]产值及收款计划（2026）'!CE:CE)</f>
        <v>0</v>
      </c>
      <c r="CF265" s="256" cm="1">
        <f t="array" aca="1" ref="CF265" ca="1">_xlfn.XLOOKUP($A265&amp;$B265,'[2]产值及收款计划（2026）'!$A:$A&amp;'[2]产值及收款计划（2026）'!$B:$B,'[2]产值及收款计划（2026）'!CF:CF)</f>
        <v>0</v>
      </c>
      <c r="CG265" s="256" cm="1">
        <f t="array" aca="1" ref="CG265" ca="1">_xlfn.XLOOKUP($A265&amp;$B265,'[2]产值及收款计划（2026）'!$A:$A&amp;'[2]产值及收款计划（2026）'!$B:$B,'[2]产值及收款计划（2026）'!CG:CG)</f>
        <v>0</v>
      </c>
      <c r="CH265" s="256" cm="1">
        <f t="array" aca="1" ref="CH265" ca="1">_xlfn.XLOOKUP($A265&amp;$B265,'[2]产值及收款计划（2026）'!$A:$A&amp;'[2]产值及收款计划（2026）'!$B:$B,'[2]产值及收款计划（2026）'!CH:CH)</f>
        <v>0</v>
      </c>
      <c r="CI265" s="256" cm="1">
        <f t="array" aca="1" ref="CI265" ca="1">_xlfn.XLOOKUP($A265&amp;$B265,'[2]产值及收款计划（2026）'!$A:$A&amp;'[2]产值及收款计划（2026）'!$B:$B,'[2]产值及收款计划（2026）'!CI:CI)</f>
        <v>0</v>
      </c>
      <c r="CJ265" s="256" cm="1">
        <f t="array" aca="1" ref="CJ265" ca="1">_xlfn.XLOOKUP($A265&amp;$B265,'[2]产值及收款计划（2026）'!$A:$A&amp;'[2]产值及收款计划（2026）'!$B:$B,'[2]产值及收款计划（2026）'!CJ:CJ)</f>
        <v>0</v>
      </c>
      <c r="CK265" s="256" cm="1">
        <f t="array" aca="1" ref="CK265" ca="1">_xlfn.XLOOKUP($A265&amp;$B265,'[2]产值及收款计划（2026）'!$A:$A&amp;'[2]产值及收款计划（2026）'!$B:$B,'[2]产值及收款计划（2026）'!CK:CK)</f>
        <v>0</v>
      </c>
      <c r="CL265" s="256" cm="1">
        <f t="array" aca="1" ref="CL265" ca="1">_xlfn.XLOOKUP($A265&amp;$B265,'[2]产值及收款计划（2026）'!$A:$A&amp;'[2]产值及收款计划（2026）'!$B:$B,'[2]产值及收款计划（2026）'!CL:CL)</f>
        <v>0</v>
      </c>
      <c r="DA265" s="256" cm="1">
        <f t="array" aca="1" ref="DA265" ca="1">_xlfn.XLOOKUP($A265&amp;$B265,'[2]产值及收款计划（2026）'!$A:$A&amp;'[2]产值及收款计划（2026）'!$B:$B,'[2]产值及收款计划（2026）'!DA:DA)</f>
        <v>0</v>
      </c>
      <c r="DB265" s="256" cm="1">
        <f t="array" aca="1" ref="DB265" ca="1">_xlfn.XLOOKUP($A265&amp;$B265,'[2]产值及收款计划（2026）'!$A:$A&amp;'[2]产值及收款计划（2026）'!$B:$B,'[2]产值及收款计划（2026）'!DB:DB)</f>
        <v>0</v>
      </c>
      <c r="DC265" s="256" cm="1">
        <f t="array" aca="1" ref="DC265" ca="1">_xlfn.XLOOKUP($A265&amp;$B265,'[2]产值及收款计划（2026）'!$A:$A&amp;'[2]产值及收款计划（2026）'!$B:$B,'[2]产值及收款计划（2026）'!DC:DC)</f>
        <v>0</v>
      </c>
      <c r="DD265" s="256" cm="1">
        <f t="array" aca="1" ref="DD265" ca="1">_xlfn.XLOOKUP($A265&amp;$B265,'[2]产值及收款计划（2026）'!$A:$A&amp;'[2]产值及收款计划（2026）'!$B:$B,'[2]产值及收款计划（2026）'!DD:DD)</f>
        <v>0</v>
      </c>
      <c r="DE265" s="256" cm="1">
        <f t="array" aca="1" ref="DE265" ca="1">_xlfn.XLOOKUP($A265&amp;$B265,'[2]产值及收款计划（2026）'!$A:$A&amp;'[2]产值及收款计划（2026）'!$B:$B,'[2]产值及收款计划（2026）'!DE:DE)</f>
        <v>0</v>
      </c>
      <c r="DF265" s="256" cm="1">
        <f t="array" aca="1" ref="DF265" ca="1">_xlfn.XLOOKUP($A265&amp;$B265,'[2]产值及收款计划（2026）'!$A:$A&amp;'[2]产值及收款计划（2026）'!$B:$B,'[2]产值及收款计划（2026）'!DF:DF)</f>
        <v>0</v>
      </c>
      <c r="DG265" s="256" cm="1">
        <f t="array" aca="1" ref="DG265" ca="1">_xlfn.XLOOKUP($A265&amp;$B265,'[2]产值及收款计划（2026）'!$A:$A&amp;'[2]产值及收款计划（2026）'!$B:$B,'[2]产值及收款计划（2026）'!DG:DG)</f>
        <v>0</v>
      </c>
      <c r="DH265" s="256" cm="1">
        <f t="array" aca="1" ref="DH265" ca="1">_xlfn.XLOOKUP($A265&amp;$B265,'[2]产值及收款计划（2026）'!$A:$A&amp;'[2]产值及收款计划（2026）'!$B:$B,'[2]产值及收款计划（2026）'!DH:DH)</f>
        <v>0</v>
      </c>
      <c r="DI265" s="256" cm="1">
        <f t="array" aca="1" ref="DI265" ca="1">_xlfn.XLOOKUP($A265&amp;$B265,'[2]产值及收款计划（2026）'!$A:$A&amp;'[2]产值及收款计划（2026）'!$B:$B,'[2]产值及收款计划（2026）'!DI:DI)</f>
        <v>0</v>
      </c>
      <c r="DJ265" s="256" cm="1">
        <f t="array" aca="1" ref="DJ265" ca="1">_xlfn.XLOOKUP($A265&amp;$B265,'[2]产值及收款计划（2026）'!$A:$A&amp;'[2]产值及收款计划（2026）'!$B:$B,'[2]产值及收款计划（2026）'!DJ:DJ)</f>
        <v>0</v>
      </c>
      <c r="DK265" s="256" cm="1">
        <f t="array" aca="1" ref="DK265" ca="1">_xlfn.XLOOKUP($A265&amp;$B265,'[2]产值及收款计划（2026）'!$A:$A&amp;'[2]产值及收款计划（2026）'!$B:$B,'[2]产值及收款计划（2026）'!DK:DK)</f>
        <v>0</v>
      </c>
      <c r="DL265" s="256" cm="1">
        <f t="array" aca="1" ref="DL265" ca="1">_xlfn.XLOOKUP($A265&amp;$B265,'[2]产值及收款计划（2026）'!$A:$A&amp;'[2]产值及收款计划（2026）'!$B:$B,'[2]产值及收款计划（2026）'!DL:DL)</f>
        <v>0</v>
      </c>
      <c r="DM265" s="264"/>
      <c r="DN265" s="250"/>
    </row>
    <row r="266" spans="1:118" ht="20.25" x14ac:dyDescent="0.15">
      <c r="A266" s="254">
        <f t="shared" ca="1" si="16"/>
        <v>85</v>
      </c>
      <c r="B266" s="254" t="s">
        <v>26</v>
      </c>
      <c r="C266" s="255" t="str" cm="1">
        <f t="array" aca="1" ref="C266" ca="1">_xlfn.XLOOKUP($A266&amp;$B266,'[2]产值及收款计划（2026）'!$A:$A&amp;'[2]产值及收款计划（2026）'!$B:$B,'[2]产值及收款计划（2026）'!C:C)</f>
        <v>ZHT2024112600151</v>
      </c>
      <c r="D266" s="255" t="str" cm="1">
        <f t="array" aca="1" ref="D266" ca="1">_xlfn.XLOOKUP($A266&amp;$B266,'[2]产值及收款计划（2026）'!$A:$A&amp;'[2]产值及收款计划（2026）'!$B:$B,'[2]产值及收款计划（2026）'!D:D)</f>
        <v>西塘SG3智慧工地项目</v>
      </c>
      <c r="E266" s="256" cm="1">
        <f t="array" aca="1" ref="E266" ca="1">_xlfn.XLOOKUP($A266&amp;$B266,'[2]产值及收款计划（2026）'!$A:$A&amp;'[2]产值及收款计划（2026）'!$B:$B,'[2]产值及收款计划（2026）'!E:E)</f>
        <v>14.218</v>
      </c>
      <c r="F266" s="256" cm="1">
        <f t="array" aca="1" ref="F266" ca="1">_xlfn.XLOOKUP($A266&amp;$B266,'[2]产值及收款计划（2026）'!$A:$A&amp;'[2]产值及收款计划（2026）'!$B:$B,'[2]产值及收款计划（2026）'!F:F)</f>
        <v>14.218</v>
      </c>
      <c r="G266" s="256" cm="1">
        <f t="array" aca="1" ref="G266" ca="1">_xlfn.XLOOKUP($A266&amp;$B266,'[2]产值及收款计划（2026）'!$A:$A&amp;'[2]产值及收款计划（2026）'!$B:$B,'[2]产值及收款计划（2026）'!G:G)</f>
        <v>4.9377000000000004</v>
      </c>
      <c r="H266" s="256" cm="1">
        <f t="array" aca="1" ref="H266" ca="1">_xlfn.XLOOKUP($A266&amp;$B266,'[2]产值及收款计划（2026）'!$A:$A&amp;'[2]产值及收款计划（2026）'!$B:$B,'[2]产值及收款计划（2026）'!H:H)</f>
        <v>4.9377000000000004</v>
      </c>
      <c r="I266" s="257" cm="1">
        <f t="array" aca="1" ref="I266" ca="1">_xlfn.XLOOKUP($A266&amp;$B266,'[2]产值及收款计划（2026）'!$A:$A&amp;'[2]产值及收款计划（2026）'!$B:$B,'[2]产值及收款计划（2026）'!I:I)</f>
        <v>0.347285131523421</v>
      </c>
      <c r="J266" s="258" cm="1">
        <f t="array" aca="1" ref="J266" ca="1">_xlfn.XLOOKUP($A266&amp;$B266,'[2]产值及收款计划（2026）'!$A:$A&amp;'[2]产值及收款计划（2026）'!$B:$B,'[2]产值及收款计划（2026）'!J:J)</f>
        <v>9.9363076138199904E-2</v>
      </c>
      <c r="K266" s="256" cm="1">
        <f t="array" aca="1" ref="K266" ca="1">_xlfn.XLOOKUP($A266&amp;$B266,'[2]产值及收款计划（2026）'!$A:$A&amp;'[2]产值及收款计划（2026）'!$B:$B,'[2]产值及收款计划（2026）'!K:K)</f>
        <v>0</v>
      </c>
      <c r="L266" s="256" cm="1">
        <f t="array" aca="1" ref="L266" ca="1">_xlfn.XLOOKUP($A266&amp;$B266,'[2]产值及收款计划（2026）'!$A:$A&amp;'[2]产值及收款计划（2026）'!$B:$B,'[2]产值及收款计划（2026）'!L:L)</f>
        <v>0</v>
      </c>
      <c r="M266" s="256" t="str" cm="1">
        <f t="array" aca="1" ref="M266" ca="1">_xlfn.XLOOKUP($A266&amp;$B266,'[2]产值及收款计划（2026）'!$A:$A&amp;'[2]产值及收款计划（2026）'!$B:$B,'[2]产值及收款计划（2026）'!M:M)</f>
        <v>主导</v>
      </c>
      <c r="N266" s="256" t="str" cm="1">
        <f t="array" aca="1" ref="N266" ca="1">_xlfn.XLOOKUP($A266&amp;$B266,'[2]产值及收款计划（2026）'!$A:$A&amp;'[2]产值及收款计划（2026）'!$B:$B,'[2]产值及收款计划（2026）'!N:N)</f>
        <v>董力健团队</v>
      </c>
      <c r="O266" s="256" t="str" cm="1">
        <f t="array" aca="1" ref="O266" ca="1">_xlfn.XLOOKUP($A266&amp;$B266,'[2]产值及收款计划（2026）'!$A:$A&amp;'[2]产值及收款计划（2026）'!$B:$B,'[2]产值及收款计划（2026）'!O:O)</f>
        <v>杨舒文</v>
      </c>
      <c r="P266" s="255" t="str" cm="1">
        <f t="array" aca="1" ref="P266" ca="1">_xlfn.XLOOKUP($A266&amp;$B266,'[2]产值及收款计划（2026）'!$A:$A&amp;'[2]产值及收款计划（2026）'!$B:$B,'[2]产值及收款计划（2026）'!P:P)</f>
        <v>在建</v>
      </c>
      <c r="Q266" s="256" cm="1">
        <f t="array" aca="1" ref="Q266" ca="1">_xlfn.XLOOKUP($A266&amp;$B266,'[2]产值及收款计划（2026）'!$A:$A&amp;'[2]产值及收款计划（2026）'!$B:$B,'[2]产值及收款计划（2026）'!Q:Q)</f>
        <v>0</v>
      </c>
      <c r="R266" s="256" cm="1">
        <f t="array" aca="1" ref="R266" ca="1">_xlfn.XLOOKUP($A266&amp;$B266,'[2]产值及收款计划（2026）'!$A:$A&amp;'[2]产值及收款计划（2026）'!$B:$B,'[2]产值及收款计划（2026）'!R:R)</f>
        <v>0</v>
      </c>
      <c r="S266" s="256" cm="1">
        <f t="array" aca="1" ref="S266" ca="1">_xlfn.XLOOKUP($A266&amp;$B266,'[2]产值及收款计划（2026）'!$A:$A&amp;'[2]产值及收款计划（2026）'!$B:$B,'[2]产值及收款计划（2026）'!S:S)</f>
        <v>0</v>
      </c>
      <c r="T266" s="256" cm="1">
        <f t="array" aca="1" ref="T266" ca="1">_xlfn.XLOOKUP($A266&amp;$B266,'[2]产值及收款计划（2026）'!$A:$A&amp;'[2]产值及收款计划（2026）'!$B:$B,'[2]产值及收款计划（2026）'!T:T)</f>
        <v>0</v>
      </c>
      <c r="U266" s="256" cm="1">
        <f t="array" aca="1" ref="U266" ca="1">_xlfn.XLOOKUP($A266&amp;$B266,'[2]产值及收款计划（2026）'!$A:$A&amp;'[2]产值及收款计划（2026）'!$B:$B,'[2]产值及收款计划（2026）'!U:U)</f>
        <v>0</v>
      </c>
      <c r="V266" s="256" cm="1">
        <f t="array" aca="1" ref="V266" ca="1">_xlfn.XLOOKUP($A266&amp;$B266,'[2]产值及收款计划（2026）'!$A:$A&amp;'[2]产值及收款计划（2026）'!$B:$B,'[2]产值及收款计划（2026）'!V:V)</f>
        <v>14.218</v>
      </c>
      <c r="W266" s="256" cm="1">
        <f t="array" aca="1" ref="W266" ca="1">_xlfn.XLOOKUP($A266&amp;$B266,'[2]产值及收款计划（2026）'!$A:$A&amp;'[2]产值及收款计划（2026）'!$B:$B,'[2]产值及收款计划（2026）'!W:W)</f>
        <v>0</v>
      </c>
      <c r="X266" s="256" cm="1">
        <f t="array" aca="1" ref="X266" ca="1">_xlfn.XLOOKUP($A266&amp;$B266,'[2]产值及收款计划（2026）'!$A:$A&amp;'[2]产值及收款计划（2026）'!$B:$B,'[2]产值及收款计划（2026）'!X:X)</f>
        <v>0</v>
      </c>
      <c r="Y266" s="256" cm="1">
        <f t="array" aca="1" ref="Y266" ca="1">_xlfn.XLOOKUP($A266&amp;$B266,'[2]产值及收款计划（2026）'!$A:$A&amp;'[2]产值及收款计划（2026）'!$B:$B,'[2]产值及收款计划（2026）'!Y:Y)</f>
        <v>0</v>
      </c>
      <c r="Z266" s="256" cm="1">
        <f t="array" aca="1" ref="Z266" ca="1">_xlfn.XLOOKUP($A266&amp;$B266,'[2]产值及收款计划（2026）'!$A:$A&amp;'[2]产值及收款计划（2026）'!$B:$B,'[2]产值及收款计划（2026）'!Z:Z)</f>
        <v>0</v>
      </c>
      <c r="AA266" s="256" cm="1">
        <f t="array" aca="1" ref="AA266" ca="1">_xlfn.XLOOKUP($A266&amp;$B266,'[2]产值及收款计划（2026）'!$A:$A&amp;'[2]产值及收款计划（2026）'!$B:$B,'[2]产值及收款计划（2026）'!AA:AA)</f>
        <v>0</v>
      </c>
      <c r="AB266" s="256" cm="1">
        <f t="array" aca="1" ref="AB266" ca="1">_xlfn.XLOOKUP($A266&amp;$B266,'[2]产值及收款计划（2026）'!$A:$A&amp;'[2]产值及收款计划（2026）'!$B:$B,'[2]产值及收款计划（2026）'!AB:AB)</f>
        <v>0</v>
      </c>
      <c r="AC266" s="256" cm="1">
        <f t="array" aca="1" ref="AC266" ca="1">_xlfn.XLOOKUP($A266&amp;$B266,'[2]产值及收款计划（2026）'!$A:$A&amp;'[2]产值及收款计划（2026）'!$B:$B,'[2]产值及收款计划（2026）'!AC:AC)</f>
        <v>0</v>
      </c>
      <c r="AD266" s="256" cm="1">
        <f t="array" aca="1" ref="AD266" ca="1">_xlfn.XLOOKUP($A266&amp;$B266,'[2]产值及收款计划（2026）'!$A:$A&amp;'[2]产值及收款计划（2026）'!$B:$B,'[2]产值及收款计划（2026）'!AD:AD)</f>
        <v>0</v>
      </c>
      <c r="AE266" s="256" cm="1">
        <f t="array" aca="1" ref="AE266" ca="1">_xlfn.XLOOKUP($A266&amp;$B266,'[2]产值及收款计划（2026）'!$A:$A&amp;'[2]产值及收款计划（2026）'!$B:$B,'[2]产值及收款计划（2026）'!AE:AE)</f>
        <v>0</v>
      </c>
      <c r="AF266" s="256" cm="1">
        <f t="array" aca="1" ref="AF266" ca="1">_xlfn.XLOOKUP($A266&amp;$B266,'[2]产值及收款计划（2026）'!$A:$A&amp;'[2]产值及收款计划（2026）'!$B:$B,'[2]产值及收款计划（2026）'!AF:AF)</f>
        <v>0</v>
      </c>
      <c r="AG266" s="256" cm="1">
        <f t="array" aca="1" ref="AG266" ca="1">_xlfn.XLOOKUP($A266&amp;$B266,'[2]产值及收款计划（2026）'!$A:$A&amp;'[2]产值及收款计划（2026）'!$B:$B,'[2]产值及收款计划（2026）'!AG:AG)</f>
        <v>0</v>
      </c>
      <c r="AH266" s="256" cm="1">
        <f t="array" aca="1" ref="AH266" ca="1">_xlfn.XLOOKUP($A266&amp;$B266,'[2]产值及收款计划（2026）'!$A:$A&amp;'[2]产值及收款计划（2026）'!$B:$B,'[2]产值及收款计划（2026）'!AH:AH)</f>
        <v>0</v>
      </c>
      <c r="AI266" s="256" cm="1">
        <f t="array" aca="1" ref="AI266" ca="1">_xlfn.XLOOKUP($A266&amp;$B266,'[2]产值及收款计划（2026）'!$A:$A&amp;'[2]产值及收款计划（2026）'!$B:$B,'[2]产值及收款计划（2026）'!AI:AI)</f>
        <v>0</v>
      </c>
      <c r="AJ266" s="256" cm="1">
        <f t="array" aca="1" ref="AJ266" ca="1">_xlfn.XLOOKUP($A266&amp;$B266,'[2]产值及收款计划（2026）'!$A:$A&amp;'[2]产值及收款计划（2026）'!$B:$B,'[2]产值及收款计划（2026）'!AJ:AJ)</f>
        <v>0</v>
      </c>
      <c r="AK266" s="256" cm="1">
        <f t="array" aca="1" ref="AK266" ca="1">_xlfn.XLOOKUP($A266&amp;$B266,'[2]产值及收款计划（2026）'!$A:$A&amp;'[2]产值及收款计划（2026）'!$B:$B,'[2]产值及收款计划（2026）'!AK:AK)</f>
        <v>0</v>
      </c>
      <c r="AL266" s="256" cm="1">
        <f t="array" aca="1" ref="AL266" ca="1">_xlfn.XLOOKUP($A266&amp;$B266,'[2]产值及收款计划（2026）'!$A:$A&amp;'[2]产值及收款计划（2026）'!$B:$B,'[2]产值及收款计划（2026）'!AL:AL)</f>
        <v>0</v>
      </c>
      <c r="AM266" s="263" t="e" cm="1">
        <f t="array" aca="1" ref="AM266" ca="1">_xlfn.LET(_xlpm.勾选月份状态数组,TRANSPOSE('PPT(12-15页）-TOP10'!$A$3:$A$14),_xlpm.选择数据区,IF('PPT(12-15页）-TOP10'!$E$3="收款",$BA266:$BL266,$AA266:$AL266),SUM(_xlfn._xlws.FILTER(_xlpm.选择数据区,_xlpm.勾选月份状态数组,"")))</f>
        <v>#NAME?</v>
      </c>
      <c r="AN266" s="256" t="e" cm="1">
        <f t="array" aca="1" ref="AN266" ca="1">_xlfn.LET(_xlpm.勾选月份状态数组,TRANSPOSE('PPT(12-15页）-TOP10'!$A$3:$A$14),_xlpm.选择数据区,IF('PPT(12-15页）-TOP10'!$E$3="收款",$DA266:$DL266,$CA266:$CL266),SUM(_xlfn._xlws.FILTER(_xlpm.选择数据区,_xlpm.勾选月份状态数组,"")))</f>
        <v>#NAME?</v>
      </c>
      <c r="AO266" s="256">
        <f ca="1">SUM(CA266:CC266)+SUM(AD266:AL266)</f>
        <v>0</v>
      </c>
      <c r="AP266" s="256"/>
      <c r="AQ266" s="256"/>
      <c r="AR266" s="256"/>
      <c r="AS266" s="256" cm="1">
        <f t="array" aca="1" ref="AS266" ca="1">_xlfn.XLOOKUP($A266&amp;$B266,'[2]产值及收款计划（2026）'!$A:$A&amp;'[2]产值及收款计划（2026）'!$B:$B,'[2]产值及收款计划（2026）'!AS:AS)</f>
        <v>0</v>
      </c>
      <c r="AT266" s="256" cm="1">
        <f t="array" aca="1" ref="AT266" ca="1">_xlfn.XLOOKUP($A266&amp;$B266,'[2]产值及收款计划（2026）'!$A:$A&amp;'[2]产值及收款计划（2026）'!$B:$B,'[2]产值及收款计划（2026）'!AT:AT)</f>
        <v>0</v>
      </c>
      <c r="AU266" s="256" cm="1">
        <f t="array" aca="1" ref="AU266" ca="1">_xlfn.XLOOKUP($A266&amp;$B266,'[2]产值及收款计划（2026）'!$A:$A&amp;'[2]产值及收款计划（2026）'!$B:$B,'[2]产值及收款计划（2026）'!AU:AU)</f>
        <v>0</v>
      </c>
      <c r="AV266" s="256" cm="1">
        <f t="array" aca="1" ref="AV266" ca="1">_xlfn.XLOOKUP($A266&amp;$B266,'[2]产值及收款计划（2026）'!$A:$A&amp;'[2]产值及收款计划（2026）'!$B:$B,'[2]产值及收款计划（2026）'!AV:AV)</f>
        <v>0</v>
      </c>
      <c r="AW266" s="256" cm="1">
        <f t="array" aca="1" ref="AW266" ca="1">_xlfn.XLOOKUP($A266&amp;$B266,'[2]产值及收款计划（2026）'!$A:$A&amp;'[2]产值及收款计划（2026）'!$B:$B,'[2]产值及收款计划（2026）'!AW:AW)</f>
        <v>9.4970499999999998</v>
      </c>
      <c r="AX266" s="256" cm="1">
        <f t="array" aca="1" ref="AX266" ca="1">_xlfn.XLOOKUP($A266&amp;$B266,'[2]产值及收款计划（2026）'!$A:$A&amp;'[2]产值及收款计划（2026）'!$B:$B,'[2]产值及收款计划（2026）'!AX:AX)</f>
        <v>0</v>
      </c>
      <c r="AY266" s="256" cm="1">
        <f t="array" aca="1" ref="AY266" ca="1">_xlfn.XLOOKUP($A266&amp;$B266,'[2]产值及收款计划（2026）'!$A:$A&amp;'[2]产值及收款计划（2026）'!$B:$B,'[2]产值及收款计划（2026）'!AY:AY)</f>
        <v>4.7209500000000002</v>
      </c>
      <c r="AZ266" s="256" cm="1">
        <f t="array" aca="1" ref="AZ266" ca="1">_xlfn.XLOOKUP($A266&amp;$B266,'[2]产值及收款计划（2026）'!$A:$A&amp;'[2]产值及收款计划（2026）'!$B:$B,'[2]产值及收款计划（2026）'!AZ:AZ)</f>
        <v>-9.4970499999999998</v>
      </c>
      <c r="BA266" s="256" cm="1">
        <f t="array" aca="1" ref="BA266" ca="1">_xlfn.XLOOKUP($A266&amp;$B266,'[2]产值及收款计划（2026）'!$A:$A&amp;'[2]产值及收款计划（2026）'!$B:$B,'[2]产值及收款计划（2026）'!BA:BA)</f>
        <v>0</v>
      </c>
      <c r="BB266" s="256" cm="1">
        <f t="array" aca="1" ref="BB266" ca="1">_xlfn.XLOOKUP($A266&amp;$B266,'[2]产值及收款计划（2026）'!$A:$A&amp;'[2]产值及收款计划（2026）'!$B:$B,'[2]产值及收款计划（2026）'!BB:BB)</f>
        <v>0</v>
      </c>
      <c r="BC266" s="256" cm="1">
        <f t="array" aca="1" ref="BC266" ca="1">_xlfn.XLOOKUP($A266&amp;$B266,'[2]产值及收款计划（2026）'!$A:$A&amp;'[2]产值及收款计划（2026）'!$B:$B,'[2]产值及收款计划（2026）'!BC:BC)</f>
        <v>0</v>
      </c>
      <c r="BD266" s="256" cm="1">
        <f t="array" aca="1" ref="BD266" ca="1">_xlfn.XLOOKUP($A266&amp;$B266,'[2]产值及收款计划（2026）'!$A:$A&amp;'[2]产值及收款计划（2026）'!$B:$B,'[2]产值及收款计划（2026）'!BD:BD)</f>
        <v>0</v>
      </c>
      <c r="BE266" s="256" cm="1">
        <f t="array" aca="1" ref="BE266" ca="1">_xlfn.XLOOKUP($A266&amp;$B266,'[2]产值及收款计划（2026）'!$A:$A&amp;'[2]产值及收款计划（2026）'!$B:$B,'[2]产值及收款计划（2026）'!BE:BE)</f>
        <v>0</v>
      </c>
      <c r="BF266" s="256" cm="1">
        <f t="array" aca="1" ref="BF266" ca="1">_xlfn.XLOOKUP($A266&amp;$B266,'[2]产值及收款计划（2026）'!$A:$A&amp;'[2]产值及收款计划（2026）'!$B:$B,'[2]产值及收款计划（2026）'!BF:BF)</f>
        <v>0</v>
      </c>
      <c r="BG266" s="256" cm="1">
        <f t="array" aca="1" ref="BG266" ca="1">_xlfn.XLOOKUP($A266&amp;$B266,'[2]产值及收款计划（2026）'!$A:$A&amp;'[2]产值及收款计划（2026）'!$B:$B,'[2]产值及收款计划（2026）'!BG:BG)</f>
        <v>0</v>
      </c>
      <c r="BH266" s="256" cm="1">
        <f t="array" aca="1" ref="BH266" ca="1">_xlfn.XLOOKUP($A266&amp;$B266,'[2]产值及收款计划（2026）'!$A:$A&amp;'[2]产值及收款计划（2026）'!$B:$B,'[2]产值及收款计划（2026）'!BH:BH)</f>
        <v>0</v>
      </c>
      <c r="BI266" s="256" cm="1">
        <f t="array" aca="1" ref="BI266" ca="1">_xlfn.XLOOKUP($A266&amp;$B266,'[2]产值及收款计划（2026）'!$A:$A&amp;'[2]产值及收款计划（2026）'!$B:$B,'[2]产值及收款计划（2026）'!BI:BI)</f>
        <v>0</v>
      </c>
      <c r="BJ266" s="256" cm="1">
        <f t="array" aca="1" ref="BJ266" ca="1">_xlfn.XLOOKUP($A266&amp;$B266,'[2]产值及收款计划（2026）'!$A:$A&amp;'[2]产值及收款计划（2026）'!$B:$B,'[2]产值及收款计划（2026）'!BJ:BJ)</f>
        <v>0</v>
      </c>
      <c r="BK266" s="256" cm="1">
        <f t="array" aca="1" ref="BK266" ca="1">_xlfn.XLOOKUP($A266&amp;$B266,'[2]产值及收款计划（2026）'!$A:$A&amp;'[2]产值及收款计划（2026）'!$B:$B,'[2]产值及收款计划（2026）'!BK:BK)</f>
        <v>0</v>
      </c>
      <c r="BL266" s="256" cm="1">
        <f t="array" aca="1" ref="BL266" ca="1">_xlfn.XLOOKUP($A266&amp;$B266,'[2]产值及收款计划（2026）'!$A:$A&amp;'[2]产值及收款计划（2026）'!$B:$B,'[2]产值及收款计划（2026）'!BL:BL)</f>
        <v>0</v>
      </c>
      <c r="BM266" s="256"/>
      <c r="BN266" s="256"/>
      <c r="BO266" s="256"/>
      <c r="BP266" s="256"/>
      <c r="BQ266" s="255" t="str" cm="1">
        <f t="array" aca="1" ref="BQ266" ca="1">_xlfn.XLOOKUP($A266&amp;$B266,'[2]产值及收款计划（2026）'!$A:$A&amp;'[2]产值及收款计划（2026）'!$B:$B,'[2]产值及收款计划（2026）'!BQ:BQ)</f>
        <v>中铁大桥局集团有限公司上海分公司</v>
      </c>
      <c r="BR266" s="256" cm="1">
        <f t="array" aca="1" ref="BR266" ca="1">_xlfn.XLOOKUP($A266&amp;$B266,'[2]产值及收款计划（2026）'!$A:$A&amp;'[2]产值及收款计划（2026）'!$B:$B,'[2]产值及收款计划（2026）'!BR:BR)</f>
        <v>0</v>
      </c>
      <c r="CA266" s="256" cm="1">
        <f t="array" aca="1" ref="CA266" ca="1">_xlfn.XLOOKUP($A266&amp;$B266,'[2]产值及收款计划（2026）'!$A:$A&amp;'[2]产值及收款计划（2026）'!$B:$B,'[2]产值及收款计划（2026）'!CA:CA)</f>
        <v>0</v>
      </c>
      <c r="CB266" s="256" cm="1">
        <f t="array" aca="1" ref="CB266" ca="1">_xlfn.XLOOKUP($A266&amp;$B266,'[2]产值及收款计划（2026）'!$A:$A&amp;'[2]产值及收款计划（2026）'!$B:$B,'[2]产值及收款计划（2026）'!CB:CB)</f>
        <v>0</v>
      </c>
      <c r="CC266" s="256" cm="1">
        <f t="array" aca="1" ref="CC266" ca="1">_xlfn.XLOOKUP($A266&amp;$B266,'[2]产值及收款计划（2026）'!$A:$A&amp;'[2]产值及收款计划（2026）'!$B:$B,'[2]产值及收款计划（2026）'!CC:CC)</f>
        <v>0</v>
      </c>
      <c r="CD266" s="256" cm="1">
        <f t="array" aca="1" ref="CD266" ca="1">_xlfn.XLOOKUP($A266&amp;$B266,'[2]产值及收款计划（2026）'!$A:$A&amp;'[2]产值及收款计划（2026）'!$B:$B,'[2]产值及收款计划（2026）'!CD:CD)</f>
        <v>0</v>
      </c>
      <c r="CE266" s="256" cm="1">
        <f t="array" aca="1" ref="CE266" ca="1">_xlfn.XLOOKUP($A266&amp;$B266,'[2]产值及收款计划（2026）'!$A:$A&amp;'[2]产值及收款计划（2026）'!$B:$B,'[2]产值及收款计划（2026）'!CE:CE)</f>
        <v>0</v>
      </c>
      <c r="CF266" s="256" cm="1">
        <f t="array" aca="1" ref="CF266" ca="1">_xlfn.XLOOKUP($A266&amp;$B266,'[2]产值及收款计划（2026）'!$A:$A&amp;'[2]产值及收款计划（2026）'!$B:$B,'[2]产值及收款计划（2026）'!CF:CF)</f>
        <v>0</v>
      </c>
      <c r="CG266" s="256" cm="1">
        <f t="array" aca="1" ref="CG266" ca="1">_xlfn.XLOOKUP($A266&amp;$B266,'[2]产值及收款计划（2026）'!$A:$A&amp;'[2]产值及收款计划（2026）'!$B:$B,'[2]产值及收款计划（2026）'!CG:CG)</f>
        <v>0</v>
      </c>
      <c r="CH266" s="256" cm="1">
        <f t="array" aca="1" ref="CH266" ca="1">_xlfn.XLOOKUP($A266&amp;$B266,'[2]产值及收款计划（2026）'!$A:$A&amp;'[2]产值及收款计划（2026）'!$B:$B,'[2]产值及收款计划（2026）'!CH:CH)</f>
        <v>0</v>
      </c>
      <c r="CI266" s="256" cm="1">
        <f t="array" aca="1" ref="CI266" ca="1">_xlfn.XLOOKUP($A266&amp;$B266,'[2]产值及收款计划（2026）'!$A:$A&amp;'[2]产值及收款计划（2026）'!$B:$B,'[2]产值及收款计划（2026）'!CI:CI)</f>
        <v>0</v>
      </c>
      <c r="CJ266" s="256" cm="1">
        <f t="array" aca="1" ref="CJ266" ca="1">_xlfn.XLOOKUP($A266&amp;$B266,'[2]产值及收款计划（2026）'!$A:$A&amp;'[2]产值及收款计划（2026）'!$B:$B,'[2]产值及收款计划（2026）'!CJ:CJ)</f>
        <v>0</v>
      </c>
      <c r="CK266" s="256" cm="1">
        <f t="array" aca="1" ref="CK266" ca="1">_xlfn.XLOOKUP($A266&amp;$B266,'[2]产值及收款计划（2026）'!$A:$A&amp;'[2]产值及收款计划（2026）'!$B:$B,'[2]产值及收款计划（2026）'!CK:CK)</f>
        <v>0</v>
      </c>
      <c r="CL266" s="256" cm="1">
        <f t="array" aca="1" ref="CL266" ca="1">_xlfn.XLOOKUP($A266&amp;$B266,'[2]产值及收款计划（2026）'!$A:$A&amp;'[2]产值及收款计划（2026）'!$B:$B,'[2]产值及收款计划（2026）'!CL:CL)</f>
        <v>0</v>
      </c>
      <c r="DA266" s="256" cm="1">
        <f t="array" aca="1" ref="DA266" ca="1">_xlfn.XLOOKUP($A266&amp;$B266,'[2]产值及收款计划（2026）'!$A:$A&amp;'[2]产值及收款计划（2026）'!$B:$B,'[2]产值及收款计划（2026）'!DA:DA)</f>
        <v>0</v>
      </c>
      <c r="DB266" s="256" cm="1">
        <f t="array" aca="1" ref="DB266" ca="1">_xlfn.XLOOKUP($A266&amp;$B266,'[2]产值及收款计划（2026）'!$A:$A&amp;'[2]产值及收款计划（2026）'!$B:$B,'[2]产值及收款计划（2026）'!DB:DB)</f>
        <v>0</v>
      </c>
      <c r="DC266" s="256" cm="1">
        <f t="array" aca="1" ref="DC266" ca="1">_xlfn.XLOOKUP($A266&amp;$B266,'[2]产值及收款计划（2026）'!$A:$A&amp;'[2]产值及收款计划（2026）'!$B:$B,'[2]产值及收款计划（2026）'!DC:DC)</f>
        <v>0</v>
      </c>
      <c r="DD266" s="256" cm="1">
        <f t="array" aca="1" ref="DD266" ca="1">_xlfn.XLOOKUP($A266&amp;$B266,'[2]产值及收款计划（2026）'!$A:$A&amp;'[2]产值及收款计划（2026）'!$B:$B,'[2]产值及收款计划（2026）'!DD:DD)</f>
        <v>0</v>
      </c>
      <c r="DE266" s="256" cm="1">
        <f t="array" aca="1" ref="DE266" ca="1">_xlfn.XLOOKUP($A266&amp;$B266,'[2]产值及收款计划（2026）'!$A:$A&amp;'[2]产值及收款计划（2026）'!$B:$B,'[2]产值及收款计划（2026）'!DE:DE)</f>
        <v>0</v>
      </c>
      <c r="DF266" s="256" cm="1">
        <f t="array" aca="1" ref="DF266" ca="1">_xlfn.XLOOKUP($A266&amp;$B266,'[2]产值及收款计划（2026）'!$A:$A&amp;'[2]产值及收款计划（2026）'!$B:$B,'[2]产值及收款计划（2026）'!DF:DF)</f>
        <v>0</v>
      </c>
      <c r="DG266" s="256" cm="1">
        <f t="array" aca="1" ref="DG266" ca="1">_xlfn.XLOOKUP($A266&amp;$B266,'[2]产值及收款计划（2026）'!$A:$A&amp;'[2]产值及收款计划（2026）'!$B:$B,'[2]产值及收款计划（2026）'!DG:DG)</f>
        <v>0</v>
      </c>
      <c r="DH266" s="256" cm="1">
        <f t="array" aca="1" ref="DH266" ca="1">_xlfn.XLOOKUP($A266&amp;$B266,'[2]产值及收款计划（2026）'!$A:$A&amp;'[2]产值及收款计划（2026）'!$B:$B,'[2]产值及收款计划（2026）'!DH:DH)</f>
        <v>0</v>
      </c>
      <c r="DI266" s="256" cm="1">
        <f t="array" aca="1" ref="DI266" ca="1">_xlfn.XLOOKUP($A266&amp;$B266,'[2]产值及收款计划（2026）'!$A:$A&amp;'[2]产值及收款计划（2026）'!$B:$B,'[2]产值及收款计划（2026）'!DI:DI)</f>
        <v>0</v>
      </c>
      <c r="DJ266" s="256" cm="1">
        <f t="array" aca="1" ref="DJ266" ca="1">_xlfn.XLOOKUP($A266&amp;$B266,'[2]产值及收款计划（2026）'!$A:$A&amp;'[2]产值及收款计划（2026）'!$B:$B,'[2]产值及收款计划（2026）'!DJ:DJ)</f>
        <v>0</v>
      </c>
      <c r="DK266" s="256" cm="1">
        <f t="array" aca="1" ref="DK266" ca="1">_xlfn.XLOOKUP($A266&amp;$B266,'[2]产值及收款计划（2026）'!$A:$A&amp;'[2]产值及收款计划（2026）'!$B:$B,'[2]产值及收款计划（2026）'!DK:DK)</f>
        <v>0</v>
      </c>
      <c r="DL266" s="256" cm="1">
        <f t="array" aca="1" ref="DL266" ca="1">_xlfn.XLOOKUP($A266&amp;$B266,'[2]产值及收款计划（2026）'!$A:$A&amp;'[2]产值及收款计划（2026）'!$B:$B,'[2]产值及收款计划（2026）'!DL:DL)</f>
        <v>0</v>
      </c>
      <c r="DM266" s="264"/>
      <c r="DN266" s="250"/>
    </row>
    <row r="267" spans="1:118" ht="20.25" x14ac:dyDescent="0.15">
      <c r="A267" s="254">
        <f t="shared" ca="1" si="16"/>
        <v>86</v>
      </c>
      <c r="B267" s="254" t="s">
        <v>26</v>
      </c>
      <c r="C267" s="255" t="str" cm="1">
        <f t="array" aca="1" ref="C267" ca="1">_xlfn.XLOOKUP($A267&amp;$B267,'[2]产值及收款计划（2026）'!$A:$A&amp;'[2]产值及收款计划（2026）'!$B:$B,'[2]产值及收款计划（2026）'!C:C)</f>
        <v>ZHT2024123000178</v>
      </c>
      <c r="D267" s="255" t="str" cm="1">
        <f t="array" aca="1" ref="D267" ca="1">_xlfn.XLOOKUP($A267&amp;$B267,'[2]产值及收款计划（2026）'!$A:$A&amp;'[2]产值及收款计划（2026）'!$B:$B,'[2]产值及收款计划（2026）'!D:D)</f>
        <v>湖南高速信息科技有限公司 BIM 引擎软件产品采购合同</v>
      </c>
      <c r="E267" s="256" cm="1">
        <f t="array" aca="1" ref="E267" ca="1">_xlfn.XLOOKUP($A267&amp;$B267,'[2]产值及收款计划（2026）'!$A:$A&amp;'[2]产值及收款计划（2026）'!$B:$B,'[2]产值及收款计划（2026）'!E:E)</f>
        <v>145</v>
      </c>
      <c r="F267" s="256" cm="1">
        <f t="array" aca="1" ref="F267" ca="1">_xlfn.XLOOKUP($A267&amp;$B267,'[2]产值及收款计划（2026）'!$A:$A&amp;'[2]产值及收款计划（2026）'!$B:$B,'[2]产值及收款计划（2026）'!F:F)</f>
        <v>145</v>
      </c>
      <c r="G267" s="256" cm="1">
        <f t="array" aca="1" ref="G267" ca="1">_xlfn.XLOOKUP($A267&amp;$B267,'[2]产值及收款计划（2026）'!$A:$A&amp;'[2]产值及收款计划（2026）'!$B:$B,'[2]产值及收款计划（2026）'!G:G)</f>
        <v>145</v>
      </c>
      <c r="H267" s="256" cm="1">
        <f t="array" aca="1" ref="H267" ca="1">_xlfn.XLOOKUP($A267&amp;$B267,'[2]产值及收款计划（2026）'!$A:$A&amp;'[2]产值及收款计划（2026）'!$B:$B,'[2]产值及收款计划（2026）'!H:H)</f>
        <v>40</v>
      </c>
      <c r="I267" s="257" cm="1">
        <f t="array" aca="1" ref="I267" ca="1">_xlfn.XLOOKUP($A267&amp;$B267,'[2]产值及收款计划（2026）'!$A:$A&amp;'[2]产值及收款计划（2026）'!$B:$B,'[2]产值及收款计划（2026）'!I:I)</f>
        <v>0.27586206896551702</v>
      </c>
      <c r="J267" s="258" cm="1">
        <f t="array" aca="1" ref="J267" ca="1">_xlfn.XLOOKUP($A267&amp;$B267,'[2]产值及收款计划（2026）'!$A:$A&amp;'[2]产值及收款计划（2026）'!$B:$B,'[2]产值及收款计划（2026）'!J:J)</f>
        <v>0.13</v>
      </c>
      <c r="K267" s="256" cm="1">
        <f t="array" aca="1" ref="K267" ca="1">_xlfn.XLOOKUP($A267&amp;$B267,'[2]产值及收款计划（2026）'!$A:$A&amp;'[2]产值及收款计划（2026）'!$B:$B,'[2]产值及收款计划（2026）'!K:K)</f>
        <v>0</v>
      </c>
      <c r="L267" s="256" cm="1">
        <f t="array" aca="1" ref="L267" ca="1">_xlfn.XLOOKUP($A267&amp;$B267,'[2]产值及收款计划（2026）'!$A:$A&amp;'[2]产值及收款计划（2026）'!$B:$B,'[2]产值及收款计划（2026）'!L:L)</f>
        <v>0</v>
      </c>
      <c r="M267" s="256" t="str" cm="1">
        <f t="array" aca="1" ref="M267" ca="1">_xlfn.XLOOKUP($A267&amp;$B267,'[2]产值及收款计划（2026）'!$A:$A&amp;'[2]产值及收款计划（2026）'!$B:$B,'[2]产值及收款计划（2026）'!M:M)</f>
        <v>主导</v>
      </c>
      <c r="N267" s="256" cm="1">
        <f t="array" aca="1" ref="N267" ca="1">_xlfn.XLOOKUP($A267&amp;$B267,'[2]产值及收款计划（2026）'!$A:$A&amp;'[2]产值及收款计划（2026）'!$B:$B,'[2]产值及收款计划（2026）'!N:N)</f>
        <v>0</v>
      </c>
      <c r="O267" s="256" t="str" cm="1">
        <f t="array" aca="1" ref="O267" ca="1">_xlfn.XLOOKUP($A267&amp;$B267,'[2]产值及收款计划（2026）'!$A:$A&amp;'[2]产值及收款计划（2026）'!$B:$B,'[2]产值及收款计划（2026）'!O:O)</f>
        <v>谢娇</v>
      </c>
      <c r="P267" s="255" t="str" cm="1">
        <f t="array" aca="1" ref="P267" ca="1">_xlfn.XLOOKUP($A267&amp;$B267,'[2]产值及收款计划（2026）'!$A:$A&amp;'[2]产值及收款计划（2026）'!$B:$B,'[2]产值及收款计划（2026）'!P:P)</f>
        <v>25已完结</v>
      </c>
      <c r="Q267" s="256" cm="1">
        <f t="array" aca="1" ref="Q267" ca="1">_xlfn.XLOOKUP($A267&amp;$B267,'[2]产值及收款计划（2026）'!$A:$A&amp;'[2]产值及收款计划（2026）'!$B:$B,'[2]产值及收款计划（2026）'!Q:Q)</f>
        <v>0</v>
      </c>
      <c r="R267" s="256" cm="1">
        <f t="array" aca="1" ref="R267" ca="1">_xlfn.XLOOKUP($A267&amp;$B267,'[2]产值及收款计划（2026）'!$A:$A&amp;'[2]产值及收款计划（2026）'!$B:$B,'[2]产值及收款计划（2026）'!R:R)</f>
        <v>0</v>
      </c>
      <c r="S267" s="256" cm="1">
        <f t="array" aca="1" ref="S267" ca="1">_xlfn.XLOOKUP($A267&amp;$B267,'[2]产值及收款计划（2026）'!$A:$A&amp;'[2]产值及收款计划（2026）'!$B:$B,'[2]产值及收款计划（2026）'!S:S)</f>
        <v>0</v>
      </c>
      <c r="T267" s="256" cm="1">
        <f t="array" aca="1" ref="T267" ca="1">_xlfn.XLOOKUP($A267&amp;$B267,'[2]产值及收款计划（2026）'!$A:$A&amp;'[2]产值及收款计划（2026）'!$B:$B,'[2]产值及收款计划（2026）'!T:T)</f>
        <v>145</v>
      </c>
      <c r="U267" s="256" cm="1">
        <f t="array" aca="1" ref="U267" ca="1">_xlfn.XLOOKUP($A267&amp;$B267,'[2]产值及收款计划（2026）'!$A:$A&amp;'[2]产值及收款计划（2026）'!$B:$B,'[2]产值及收款计划（2026）'!U:U)</f>
        <v>0</v>
      </c>
      <c r="V267" s="256" cm="1">
        <f t="array" aca="1" ref="V267" ca="1">_xlfn.XLOOKUP($A267&amp;$B267,'[2]产值及收款计划（2026）'!$A:$A&amp;'[2]产值及收款计划（2026）'!$B:$B,'[2]产值及收款计划（2026）'!V:V)</f>
        <v>0</v>
      </c>
      <c r="W267" s="256" cm="1">
        <f t="array" aca="1" ref="W267" ca="1">_xlfn.XLOOKUP($A267&amp;$B267,'[2]产值及收款计划（2026）'!$A:$A&amp;'[2]产值及收款计划（2026）'!$B:$B,'[2]产值及收款计划（2026）'!W:W)</f>
        <v>0</v>
      </c>
      <c r="X267" s="256" cm="1">
        <f t="array" aca="1" ref="X267" ca="1">_xlfn.XLOOKUP($A267&amp;$B267,'[2]产值及收款计划（2026）'!$A:$A&amp;'[2]产值及收款计划（2026）'!$B:$B,'[2]产值及收款计划（2026）'!X:X)</f>
        <v>0</v>
      </c>
      <c r="Y267" s="256" cm="1">
        <f t="array" aca="1" ref="Y267" ca="1">_xlfn.XLOOKUP($A267&amp;$B267,'[2]产值及收款计划（2026）'!$A:$A&amp;'[2]产值及收款计划（2026）'!$B:$B,'[2]产值及收款计划（2026）'!Y:Y)</f>
        <v>0</v>
      </c>
      <c r="Z267" s="256" cm="1">
        <f t="array" aca="1" ref="Z267" ca="1">_xlfn.XLOOKUP($A267&amp;$B267,'[2]产值及收款计划（2026）'!$A:$A&amp;'[2]产值及收款计划（2026）'!$B:$B,'[2]产值及收款计划（2026）'!Z:Z)</f>
        <v>0</v>
      </c>
      <c r="AA267" s="256" cm="1">
        <f t="array" aca="1" ref="AA267" ca="1">_xlfn.XLOOKUP($A267&amp;$B267,'[2]产值及收款计划（2026）'!$A:$A&amp;'[2]产值及收款计划（2026）'!$B:$B,'[2]产值及收款计划（2026）'!AA:AA)</f>
        <v>0</v>
      </c>
      <c r="AB267" s="256" cm="1">
        <f t="array" aca="1" ref="AB267" ca="1">_xlfn.XLOOKUP($A267&amp;$B267,'[2]产值及收款计划（2026）'!$A:$A&amp;'[2]产值及收款计划（2026）'!$B:$B,'[2]产值及收款计划（2026）'!AB:AB)</f>
        <v>0</v>
      </c>
      <c r="AC267" s="256" cm="1">
        <f t="array" aca="1" ref="AC267" ca="1">_xlfn.XLOOKUP($A267&amp;$B267,'[2]产值及收款计划（2026）'!$A:$A&amp;'[2]产值及收款计划（2026）'!$B:$B,'[2]产值及收款计划（2026）'!AC:AC)</f>
        <v>0</v>
      </c>
      <c r="AD267" s="256" cm="1">
        <f t="array" aca="1" ref="AD267" ca="1">_xlfn.XLOOKUP($A267&amp;$B267,'[2]产值及收款计划（2026）'!$A:$A&amp;'[2]产值及收款计划（2026）'!$B:$B,'[2]产值及收款计划（2026）'!AD:AD)</f>
        <v>0</v>
      </c>
      <c r="AE267" s="256" cm="1">
        <f t="array" aca="1" ref="AE267" ca="1">_xlfn.XLOOKUP($A267&amp;$B267,'[2]产值及收款计划（2026）'!$A:$A&amp;'[2]产值及收款计划（2026）'!$B:$B,'[2]产值及收款计划（2026）'!AE:AE)</f>
        <v>0</v>
      </c>
      <c r="AF267" s="256" cm="1">
        <f t="array" aca="1" ref="AF267" ca="1">_xlfn.XLOOKUP($A267&amp;$B267,'[2]产值及收款计划（2026）'!$A:$A&amp;'[2]产值及收款计划（2026）'!$B:$B,'[2]产值及收款计划（2026）'!AF:AF)</f>
        <v>0</v>
      </c>
      <c r="AG267" s="256" cm="1">
        <f t="array" aca="1" ref="AG267" ca="1">_xlfn.XLOOKUP($A267&amp;$B267,'[2]产值及收款计划（2026）'!$A:$A&amp;'[2]产值及收款计划（2026）'!$B:$B,'[2]产值及收款计划（2026）'!AG:AG)</f>
        <v>0</v>
      </c>
      <c r="AH267" s="256" cm="1">
        <f t="array" aca="1" ref="AH267" ca="1">_xlfn.XLOOKUP($A267&amp;$B267,'[2]产值及收款计划（2026）'!$A:$A&amp;'[2]产值及收款计划（2026）'!$B:$B,'[2]产值及收款计划（2026）'!AH:AH)</f>
        <v>0</v>
      </c>
      <c r="AI267" s="256" cm="1">
        <f t="array" aca="1" ref="AI267" ca="1">_xlfn.XLOOKUP($A267&amp;$B267,'[2]产值及收款计划（2026）'!$A:$A&amp;'[2]产值及收款计划（2026）'!$B:$B,'[2]产值及收款计划（2026）'!AI:AI)</f>
        <v>0</v>
      </c>
      <c r="AJ267" s="256" cm="1">
        <f t="array" aca="1" ref="AJ267" ca="1">_xlfn.XLOOKUP($A267&amp;$B267,'[2]产值及收款计划（2026）'!$A:$A&amp;'[2]产值及收款计划（2026）'!$B:$B,'[2]产值及收款计划（2026）'!AJ:AJ)</f>
        <v>0</v>
      </c>
      <c r="AK267" s="256" cm="1">
        <f t="array" aca="1" ref="AK267" ca="1">_xlfn.XLOOKUP($A267&amp;$B267,'[2]产值及收款计划（2026）'!$A:$A&amp;'[2]产值及收款计划（2026）'!$B:$B,'[2]产值及收款计划（2026）'!AK:AK)</f>
        <v>0</v>
      </c>
      <c r="AL267" s="256" cm="1">
        <f t="array" aca="1" ref="AL267" ca="1">_xlfn.XLOOKUP($A267&amp;$B267,'[2]产值及收款计划（2026）'!$A:$A&amp;'[2]产值及收款计划（2026）'!$B:$B,'[2]产值及收款计划（2026）'!AL:AL)</f>
        <v>0</v>
      </c>
      <c r="AM267" s="263" t="e" cm="1">
        <f t="array" aca="1" ref="AM267" ca="1">_xlfn.LET(_xlpm.勾选月份状态数组,TRANSPOSE('PPT(12-15页）-TOP10'!$A$3:$A$14),_xlpm.选择数据区,IF('PPT(12-15页）-TOP10'!$E$3="收款",$BA267:$BL267,$AA267:$AL267),SUM(_xlfn._xlws.FILTER(_xlpm.选择数据区,_xlpm.勾选月份状态数组,"")))</f>
        <v>#NAME?</v>
      </c>
      <c r="AN267" s="256" t="e" cm="1">
        <f t="array" aca="1" ref="AN267" ca="1">_xlfn.LET(_xlpm.勾选月份状态数组,TRANSPOSE('PPT(12-15页）-TOP10'!$A$3:$A$14),_xlpm.选择数据区,IF('PPT(12-15页）-TOP10'!$E$3="收款",$DA267:$DL267,$CA267:$CL267),SUM(_xlfn._xlws.FILTER(_xlpm.选择数据区,_xlpm.勾选月份状态数组,"")))</f>
        <v>#NAME?</v>
      </c>
      <c r="AO267" s="256">
        <f ca="1">SUM(CA267:CC267)+SUM(AD267:AL267)</f>
        <v>0</v>
      </c>
      <c r="AP267" s="256"/>
      <c r="AQ267" s="256"/>
      <c r="AR267" s="256"/>
      <c r="AS267" s="256" cm="1">
        <f t="array" aca="1" ref="AS267" ca="1">_xlfn.XLOOKUP($A267&amp;$B267,'[2]产值及收款计划（2026）'!$A:$A&amp;'[2]产值及收款计划（2026）'!$B:$B,'[2]产值及收款计划（2026）'!AS:AS)</f>
        <v>0</v>
      </c>
      <c r="AT267" s="256" cm="1">
        <f t="array" aca="1" ref="AT267" ca="1">_xlfn.XLOOKUP($A267&amp;$B267,'[2]产值及收款计划（2026）'!$A:$A&amp;'[2]产值及收款计划（2026）'!$B:$B,'[2]产值及收款计划（2026）'!AT:AT)</f>
        <v>0</v>
      </c>
      <c r="AU267" s="256" cm="1">
        <f t="array" aca="1" ref="AU267" ca="1">_xlfn.XLOOKUP($A267&amp;$B267,'[2]产值及收款计划（2026）'!$A:$A&amp;'[2]产值及收款计划（2026）'!$B:$B,'[2]产值及收款计划（2026）'!AU:AU)</f>
        <v>0</v>
      </c>
      <c r="AV267" s="256" cm="1">
        <f t="array" aca="1" ref="AV267" ca="1">_xlfn.XLOOKUP($A267&amp;$B267,'[2]产值及收款计划（2026）'!$A:$A&amp;'[2]产值及收款计划（2026）'!$B:$B,'[2]产值及收款计划（2026）'!AV:AV)</f>
        <v>0</v>
      </c>
      <c r="AW267" s="256" cm="1">
        <f t="array" aca="1" ref="AW267" ca="1">_xlfn.XLOOKUP($A267&amp;$B267,'[2]产值及收款计划（2026）'!$A:$A&amp;'[2]产值及收款计划（2026）'!$B:$B,'[2]产值及收款计划（2026）'!AW:AW)</f>
        <v>137.75</v>
      </c>
      <c r="AX267" s="256" cm="1">
        <f t="array" aca="1" ref="AX267" ca="1">_xlfn.XLOOKUP($A267&amp;$B267,'[2]产值及收款计划（2026）'!$A:$A&amp;'[2]产值及收款计划（2026）'!$B:$B,'[2]产值及收款计划（2026）'!AX:AX)</f>
        <v>0</v>
      </c>
      <c r="AY267" s="256" cm="1">
        <f t="array" aca="1" ref="AY267" ca="1">_xlfn.XLOOKUP($A267&amp;$B267,'[2]产值及收款计划（2026）'!$A:$A&amp;'[2]产值及收款计划（2026）'!$B:$B,'[2]产值及收款计划（2026）'!AY:AY)</f>
        <v>7.25</v>
      </c>
      <c r="AZ267" s="256" cm="1">
        <f t="array" aca="1" ref="AZ267" ca="1">_xlfn.XLOOKUP($A267&amp;$B267,'[2]产值及收款计划（2026）'!$A:$A&amp;'[2]产值及收款计划（2026）'!$B:$B,'[2]产值及收款计划（2026）'!AZ:AZ)</f>
        <v>7.25</v>
      </c>
      <c r="BA267" s="256" cm="1">
        <f t="array" aca="1" ref="BA267" ca="1">_xlfn.XLOOKUP($A267&amp;$B267,'[2]产值及收款计划（2026）'!$A:$A&amp;'[2]产值及收款计划（2026）'!$B:$B,'[2]产值及收款计划（2026）'!BA:BA)</f>
        <v>0</v>
      </c>
      <c r="BB267" s="256" cm="1">
        <f t="array" aca="1" ref="BB267" ca="1">_xlfn.XLOOKUP($A267&amp;$B267,'[2]产值及收款计划（2026）'!$A:$A&amp;'[2]产值及收款计划（2026）'!$B:$B,'[2]产值及收款计划（2026）'!BB:BB)</f>
        <v>0</v>
      </c>
      <c r="BC267" s="256" cm="1">
        <f t="array" aca="1" ref="BC267" ca="1">_xlfn.XLOOKUP($A267&amp;$B267,'[2]产值及收款计划（2026）'!$A:$A&amp;'[2]产值及收款计划（2026）'!$B:$B,'[2]产值及收款计划（2026）'!BC:BC)</f>
        <v>0</v>
      </c>
      <c r="BD267" s="256" cm="1">
        <f t="array" aca="1" ref="BD267" ca="1">_xlfn.XLOOKUP($A267&amp;$B267,'[2]产值及收款计划（2026）'!$A:$A&amp;'[2]产值及收款计划（2026）'!$B:$B,'[2]产值及收款计划（2026）'!BD:BD)</f>
        <v>0</v>
      </c>
      <c r="BE267" s="256" cm="1">
        <f t="array" aca="1" ref="BE267" ca="1">_xlfn.XLOOKUP($A267&amp;$B267,'[2]产值及收款计划（2026）'!$A:$A&amp;'[2]产值及收款计划（2026）'!$B:$B,'[2]产值及收款计划（2026）'!BE:BE)</f>
        <v>0</v>
      </c>
      <c r="BF267" s="256" cm="1">
        <f t="array" aca="1" ref="BF267" ca="1">_xlfn.XLOOKUP($A267&amp;$B267,'[2]产值及收款计划（2026）'!$A:$A&amp;'[2]产值及收款计划（2026）'!$B:$B,'[2]产值及收款计划（2026）'!BF:BF)</f>
        <v>0</v>
      </c>
      <c r="BG267" s="256" cm="1">
        <f t="array" aca="1" ref="BG267" ca="1">_xlfn.XLOOKUP($A267&amp;$B267,'[2]产值及收款计划（2026）'!$A:$A&amp;'[2]产值及收款计划（2026）'!$B:$B,'[2]产值及收款计划（2026）'!BG:BG)</f>
        <v>0</v>
      </c>
      <c r="BH267" s="256" cm="1">
        <f t="array" aca="1" ref="BH267" ca="1">_xlfn.XLOOKUP($A267&amp;$B267,'[2]产值及收款计划（2026）'!$A:$A&amp;'[2]产值及收款计划（2026）'!$B:$B,'[2]产值及收款计划（2026）'!BH:BH)</f>
        <v>0</v>
      </c>
      <c r="BI267" s="256" cm="1">
        <f t="array" aca="1" ref="BI267" ca="1">_xlfn.XLOOKUP($A267&amp;$B267,'[2]产值及收款计划（2026）'!$A:$A&amp;'[2]产值及收款计划（2026）'!$B:$B,'[2]产值及收款计划（2026）'!BI:BI)</f>
        <v>0</v>
      </c>
      <c r="BJ267" s="256" cm="1">
        <f t="array" aca="1" ref="BJ267" ca="1">_xlfn.XLOOKUP($A267&amp;$B267,'[2]产值及收款计划（2026）'!$A:$A&amp;'[2]产值及收款计划（2026）'!$B:$B,'[2]产值及收款计划（2026）'!BJ:BJ)</f>
        <v>0</v>
      </c>
      <c r="BK267" s="256" cm="1">
        <f t="array" aca="1" ref="BK267" ca="1">_xlfn.XLOOKUP($A267&amp;$B267,'[2]产值及收款计划（2026）'!$A:$A&amp;'[2]产值及收款计划（2026）'!$B:$B,'[2]产值及收款计划（2026）'!BK:BK)</f>
        <v>0</v>
      </c>
      <c r="BL267" s="256" cm="1">
        <f t="array" aca="1" ref="BL267" ca="1">_xlfn.XLOOKUP($A267&amp;$B267,'[2]产值及收款计划（2026）'!$A:$A&amp;'[2]产值及收款计划（2026）'!$B:$B,'[2]产值及收款计划（2026）'!BL:BL)</f>
        <v>0</v>
      </c>
      <c r="BM267" s="256"/>
      <c r="BN267" s="256"/>
      <c r="BO267" s="256"/>
      <c r="BP267" s="256"/>
      <c r="BQ267" s="255" t="str" cm="1">
        <f t="array" aca="1" ref="BQ267" ca="1">_xlfn.XLOOKUP($A267&amp;$B267,'[2]产值及收款计划（2026）'!$A:$A&amp;'[2]产值及收款计划（2026）'!$B:$B,'[2]产值及收款计划（2026）'!BQ:BQ)</f>
        <v>湖南高速信息科技有限公司</v>
      </c>
      <c r="BR267" s="256" cm="1">
        <f t="array" aca="1" ref="BR267" ca="1">_xlfn.XLOOKUP($A267&amp;$B267,'[2]产值及收款计划（2026）'!$A:$A&amp;'[2]产值及收款计划（2026）'!$B:$B,'[2]产值及收款计划（2026）'!BR:BR)</f>
        <v>0</v>
      </c>
      <c r="CA267" s="256" cm="1">
        <f t="array" aca="1" ref="CA267" ca="1">_xlfn.XLOOKUP($A267&amp;$B267,'[2]产值及收款计划（2026）'!$A:$A&amp;'[2]产值及收款计划（2026）'!$B:$B,'[2]产值及收款计划（2026）'!CA:CA)</f>
        <v>0</v>
      </c>
      <c r="CB267" s="256" cm="1">
        <f t="array" aca="1" ref="CB267" ca="1">_xlfn.XLOOKUP($A267&amp;$B267,'[2]产值及收款计划（2026）'!$A:$A&amp;'[2]产值及收款计划（2026）'!$B:$B,'[2]产值及收款计划（2026）'!CB:CB)</f>
        <v>0</v>
      </c>
      <c r="CC267" s="256" cm="1">
        <f t="array" aca="1" ref="CC267" ca="1">_xlfn.XLOOKUP($A267&amp;$B267,'[2]产值及收款计划（2026）'!$A:$A&amp;'[2]产值及收款计划（2026）'!$B:$B,'[2]产值及收款计划（2026）'!CC:CC)</f>
        <v>0</v>
      </c>
      <c r="CD267" s="256" cm="1">
        <f t="array" aca="1" ref="CD267" ca="1">_xlfn.XLOOKUP($A267&amp;$B267,'[2]产值及收款计划（2026）'!$A:$A&amp;'[2]产值及收款计划（2026）'!$B:$B,'[2]产值及收款计划（2026）'!CD:CD)</f>
        <v>0</v>
      </c>
      <c r="CE267" s="256" cm="1">
        <f t="array" aca="1" ref="CE267" ca="1">_xlfn.XLOOKUP($A267&amp;$B267,'[2]产值及收款计划（2026）'!$A:$A&amp;'[2]产值及收款计划（2026）'!$B:$B,'[2]产值及收款计划（2026）'!CE:CE)</f>
        <v>0</v>
      </c>
      <c r="CF267" s="256" cm="1">
        <f t="array" aca="1" ref="CF267" ca="1">_xlfn.XLOOKUP($A267&amp;$B267,'[2]产值及收款计划（2026）'!$A:$A&amp;'[2]产值及收款计划（2026）'!$B:$B,'[2]产值及收款计划（2026）'!CF:CF)</f>
        <v>0</v>
      </c>
      <c r="CG267" s="256" cm="1">
        <f t="array" aca="1" ref="CG267" ca="1">_xlfn.XLOOKUP($A267&amp;$B267,'[2]产值及收款计划（2026）'!$A:$A&amp;'[2]产值及收款计划（2026）'!$B:$B,'[2]产值及收款计划（2026）'!CG:CG)</f>
        <v>0</v>
      </c>
      <c r="CH267" s="256" cm="1">
        <f t="array" aca="1" ref="CH267" ca="1">_xlfn.XLOOKUP($A267&amp;$B267,'[2]产值及收款计划（2026）'!$A:$A&amp;'[2]产值及收款计划（2026）'!$B:$B,'[2]产值及收款计划（2026）'!CH:CH)</f>
        <v>0</v>
      </c>
      <c r="CI267" s="256" cm="1">
        <f t="array" aca="1" ref="CI267" ca="1">_xlfn.XLOOKUP($A267&amp;$B267,'[2]产值及收款计划（2026）'!$A:$A&amp;'[2]产值及收款计划（2026）'!$B:$B,'[2]产值及收款计划（2026）'!CI:CI)</f>
        <v>0</v>
      </c>
      <c r="CJ267" s="256" cm="1">
        <f t="array" aca="1" ref="CJ267" ca="1">_xlfn.XLOOKUP($A267&amp;$B267,'[2]产值及收款计划（2026）'!$A:$A&amp;'[2]产值及收款计划（2026）'!$B:$B,'[2]产值及收款计划（2026）'!CJ:CJ)</f>
        <v>0</v>
      </c>
      <c r="CK267" s="256" cm="1">
        <f t="array" aca="1" ref="CK267" ca="1">_xlfn.XLOOKUP($A267&amp;$B267,'[2]产值及收款计划（2026）'!$A:$A&amp;'[2]产值及收款计划（2026）'!$B:$B,'[2]产值及收款计划（2026）'!CK:CK)</f>
        <v>0</v>
      </c>
      <c r="CL267" s="256" cm="1">
        <f t="array" aca="1" ref="CL267" ca="1">_xlfn.XLOOKUP($A267&amp;$B267,'[2]产值及收款计划（2026）'!$A:$A&amp;'[2]产值及收款计划（2026）'!$B:$B,'[2]产值及收款计划（2026）'!CL:CL)</f>
        <v>0</v>
      </c>
      <c r="DA267" s="256" cm="1">
        <f t="array" aca="1" ref="DA267" ca="1">_xlfn.XLOOKUP($A267&amp;$B267,'[2]产值及收款计划（2026）'!$A:$A&amp;'[2]产值及收款计划（2026）'!$B:$B,'[2]产值及收款计划（2026）'!DA:DA)</f>
        <v>0</v>
      </c>
      <c r="DB267" s="256" cm="1">
        <f t="array" aca="1" ref="DB267" ca="1">_xlfn.XLOOKUP($A267&amp;$B267,'[2]产值及收款计划（2026）'!$A:$A&amp;'[2]产值及收款计划（2026）'!$B:$B,'[2]产值及收款计划（2026）'!DB:DB)</f>
        <v>0</v>
      </c>
      <c r="DC267" s="256" cm="1">
        <f t="array" aca="1" ref="DC267" ca="1">_xlfn.XLOOKUP($A267&amp;$B267,'[2]产值及收款计划（2026）'!$A:$A&amp;'[2]产值及收款计划（2026）'!$B:$B,'[2]产值及收款计划（2026）'!DC:DC)</f>
        <v>0</v>
      </c>
      <c r="DD267" s="256" cm="1">
        <f t="array" aca="1" ref="DD267" ca="1">_xlfn.XLOOKUP($A267&amp;$B267,'[2]产值及收款计划（2026）'!$A:$A&amp;'[2]产值及收款计划（2026）'!$B:$B,'[2]产值及收款计划（2026）'!DD:DD)</f>
        <v>0</v>
      </c>
      <c r="DE267" s="256" cm="1">
        <f t="array" aca="1" ref="DE267" ca="1">_xlfn.XLOOKUP($A267&amp;$B267,'[2]产值及收款计划（2026）'!$A:$A&amp;'[2]产值及收款计划（2026）'!$B:$B,'[2]产值及收款计划（2026）'!DE:DE)</f>
        <v>0</v>
      </c>
      <c r="DF267" s="256" cm="1">
        <f t="array" aca="1" ref="DF267" ca="1">_xlfn.XLOOKUP($A267&amp;$B267,'[2]产值及收款计划（2026）'!$A:$A&amp;'[2]产值及收款计划（2026）'!$B:$B,'[2]产值及收款计划（2026）'!DF:DF)</f>
        <v>0</v>
      </c>
      <c r="DG267" s="256" cm="1">
        <f t="array" aca="1" ref="DG267" ca="1">_xlfn.XLOOKUP($A267&amp;$B267,'[2]产值及收款计划（2026）'!$A:$A&amp;'[2]产值及收款计划（2026）'!$B:$B,'[2]产值及收款计划（2026）'!DG:DG)</f>
        <v>0</v>
      </c>
      <c r="DH267" s="256" cm="1">
        <f t="array" aca="1" ref="DH267" ca="1">_xlfn.XLOOKUP($A267&amp;$B267,'[2]产值及收款计划（2026）'!$A:$A&amp;'[2]产值及收款计划（2026）'!$B:$B,'[2]产值及收款计划（2026）'!DH:DH)</f>
        <v>0</v>
      </c>
      <c r="DI267" s="256" cm="1">
        <f t="array" aca="1" ref="DI267" ca="1">_xlfn.XLOOKUP($A267&amp;$B267,'[2]产值及收款计划（2026）'!$A:$A&amp;'[2]产值及收款计划（2026）'!$B:$B,'[2]产值及收款计划（2026）'!DI:DI)</f>
        <v>0</v>
      </c>
      <c r="DJ267" s="256" cm="1">
        <f t="array" aca="1" ref="DJ267" ca="1">_xlfn.XLOOKUP($A267&amp;$B267,'[2]产值及收款计划（2026）'!$A:$A&amp;'[2]产值及收款计划（2026）'!$B:$B,'[2]产值及收款计划（2026）'!DJ:DJ)</f>
        <v>0</v>
      </c>
      <c r="DK267" s="256" cm="1">
        <f t="array" aca="1" ref="DK267" ca="1">_xlfn.XLOOKUP($A267&amp;$B267,'[2]产值及收款计划（2026）'!$A:$A&amp;'[2]产值及收款计划（2026）'!$B:$B,'[2]产值及收款计划（2026）'!DK:DK)</f>
        <v>0</v>
      </c>
      <c r="DL267" s="256" cm="1">
        <f t="array" aca="1" ref="DL267" ca="1">_xlfn.XLOOKUP($A267&amp;$B267,'[2]产值及收款计划（2026）'!$A:$A&amp;'[2]产值及收款计划（2026）'!$B:$B,'[2]产值及收款计划（2026）'!DL:DL)</f>
        <v>0</v>
      </c>
      <c r="DM267" s="264"/>
      <c r="DN267" s="250"/>
    </row>
    <row r="268" spans="1:118" ht="20.25" x14ac:dyDescent="0.15">
      <c r="A268" s="254">
        <f t="shared" ca="1" si="16"/>
        <v>87</v>
      </c>
      <c r="B268" s="254" t="s">
        <v>26</v>
      </c>
      <c r="C268" s="255" t="str" cm="1">
        <f t="array" aca="1" ref="C268" ca="1">_xlfn.XLOOKUP($A268&amp;$B268,'[2]产值及收款计划（2026）'!$A:$A&amp;'[2]产值及收款计划（2026）'!$B:$B,'[2]产值及收款计划（2026）'!C:C)</f>
        <v>ZHT2025010700003</v>
      </c>
      <c r="D268" s="255" t="str" cm="1">
        <f t="array" aca="1" ref="D268" ca="1">_xlfn.XLOOKUP($A268&amp;$B268,'[2]产值及收款计划（2026）'!$A:$A&amp;'[2]产值及收款计划（2026）'!$B:$B,'[2]产值及收款计划（2026）'!D:D)</f>
        <v>摩羯台风灾后海口世纪大桥琼州大桥结构监控工程设备更换工程</v>
      </c>
      <c r="E268" s="256" cm="1">
        <f t="array" aca="1" ref="E268" ca="1">_xlfn.XLOOKUP($A268&amp;$B268,'[2]产值及收款计划（2026）'!$A:$A&amp;'[2]产值及收款计划（2026）'!$B:$B,'[2]产值及收款计划（2026）'!E:E)</f>
        <v>9.4440000000000008</v>
      </c>
      <c r="F268" s="256" cm="1">
        <f t="array" aca="1" ref="F268" ca="1">_xlfn.XLOOKUP($A268&amp;$B268,'[2]产值及收款计划（2026）'!$A:$A&amp;'[2]产值及收款计划（2026）'!$B:$B,'[2]产值及收款计划（2026）'!F:F)</f>
        <v>9.4440000000000008</v>
      </c>
      <c r="G268" s="256" cm="1">
        <f t="array" aca="1" ref="G268" ca="1">_xlfn.XLOOKUP($A268&amp;$B268,'[2]产值及收款计划（2026）'!$A:$A&amp;'[2]产值及收款计划（2026）'!$B:$B,'[2]产值及收款计划（2026）'!G:G)</f>
        <v>9.4440000000000008</v>
      </c>
      <c r="H268" s="256" cm="1">
        <f t="array" aca="1" ref="H268" ca="1">_xlfn.XLOOKUP($A268&amp;$B268,'[2]产值及收款计划（2026）'!$A:$A&amp;'[2]产值及收款计划（2026）'!$B:$B,'[2]产值及收款计划（2026）'!H:H)</f>
        <v>1.94</v>
      </c>
      <c r="I268" s="257" cm="1">
        <f t="array" aca="1" ref="I268" ca="1">_xlfn.XLOOKUP($A268&amp;$B268,'[2]产值及收款计划（2026）'!$A:$A&amp;'[2]产值及收款计划（2026）'!$B:$B,'[2]产值及收款计划（2026）'!I:I)</f>
        <v>0.205421431596781</v>
      </c>
      <c r="J268" s="258" cm="1">
        <f t="array" aca="1" ref="J268" ca="1">_xlfn.XLOOKUP($A268&amp;$B268,'[2]产值及收款计划（2026）'!$A:$A&amp;'[2]产值及收款计划（2026）'!$B:$B,'[2]产值及收款计划（2026）'!J:J)</f>
        <v>0.09</v>
      </c>
      <c r="K268" s="256" cm="1">
        <f t="array" aca="1" ref="K268" ca="1">_xlfn.XLOOKUP($A268&amp;$B268,'[2]产值及收款计划（2026）'!$A:$A&amp;'[2]产值及收款计划（2026）'!$B:$B,'[2]产值及收款计划（2026）'!K:K)</f>
        <v>0</v>
      </c>
      <c r="L268" s="256" cm="1">
        <f t="array" aca="1" ref="L268" ca="1">_xlfn.XLOOKUP($A268&amp;$B268,'[2]产值及收款计划（2026）'!$A:$A&amp;'[2]产值及收款计划（2026）'!$B:$B,'[2]产值及收款计划（2026）'!L:L)</f>
        <v>0</v>
      </c>
      <c r="M268" s="256" t="str" cm="1">
        <f t="array" aca="1" ref="M268" ca="1">_xlfn.XLOOKUP($A268&amp;$B268,'[2]产值及收款计划（2026）'!$A:$A&amp;'[2]产值及收款计划（2026）'!$B:$B,'[2]产值及收款计划（2026）'!M:M)</f>
        <v>主导</v>
      </c>
      <c r="N268" s="256" t="str" cm="1">
        <f t="array" aca="1" ref="N268" ca="1">_xlfn.XLOOKUP($A268&amp;$B268,'[2]产值及收款计划（2026）'!$A:$A&amp;'[2]产值及收款计划（2026）'!$B:$B,'[2]产值及收款计划（2026）'!N:N)</f>
        <v>邱枫团队</v>
      </c>
      <c r="O268" s="256" t="str" cm="1">
        <f t="array" aca="1" ref="O268" ca="1">_xlfn.XLOOKUP($A268&amp;$B268,'[2]产值及收款计划（2026）'!$A:$A&amp;'[2]产值及收款计划（2026）'!$B:$B,'[2]产值及收款计划（2026）'!O:O)</f>
        <v>查正军</v>
      </c>
      <c r="P268" s="255" t="str" cm="1">
        <f t="array" aca="1" ref="P268" ca="1">_xlfn.XLOOKUP($A268&amp;$B268,'[2]产值及收款计划（2026）'!$A:$A&amp;'[2]产值及收款计划（2026）'!$B:$B,'[2]产值及收款计划（2026）'!P:P)</f>
        <v>25已完结</v>
      </c>
      <c r="Q268" s="256" cm="1">
        <f t="array" aca="1" ref="Q268" ca="1">_xlfn.XLOOKUP($A268&amp;$B268,'[2]产值及收款计划（2026）'!$A:$A&amp;'[2]产值及收款计划（2026）'!$B:$B,'[2]产值及收款计划（2026）'!Q:Q)</f>
        <v>0</v>
      </c>
      <c r="R268" s="256" cm="1">
        <f t="array" aca="1" ref="R268" ca="1">_xlfn.XLOOKUP($A268&amp;$B268,'[2]产值及收款计划（2026）'!$A:$A&amp;'[2]产值及收款计划（2026）'!$B:$B,'[2]产值及收款计划（2026）'!R:R)</f>
        <v>0</v>
      </c>
      <c r="S268" s="256" cm="1">
        <f t="array" aca="1" ref="S268" ca="1">_xlfn.XLOOKUP($A268&amp;$B268,'[2]产值及收款计划（2026）'!$A:$A&amp;'[2]产值及收款计划（2026）'!$B:$B,'[2]产值及收款计划（2026）'!S:S)</f>
        <v>0</v>
      </c>
      <c r="T268" s="256" cm="1">
        <f t="array" aca="1" ref="T268" ca="1">_xlfn.XLOOKUP($A268&amp;$B268,'[2]产值及收款计划（2026）'!$A:$A&amp;'[2]产值及收款计划（2026）'!$B:$B,'[2]产值及收款计划（2026）'!T:T)</f>
        <v>9.4440000000000008</v>
      </c>
      <c r="U268" s="256" cm="1">
        <f t="array" aca="1" ref="U268" ca="1">_xlfn.XLOOKUP($A268&amp;$B268,'[2]产值及收款计划（2026）'!$A:$A&amp;'[2]产值及收款计划（2026）'!$B:$B,'[2]产值及收款计划（2026）'!U:U)</f>
        <v>0</v>
      </c>
      <c r="V268" s="256" cm="1">
        <f t="array" aca="1" ref="V268" ca="1">_xlfn.XLOOKUP($A268&amp;$B268,'[2]产值及收款计划（2026）'!$A:$A&amp;'[2]产值及收款计划（2026）'!$B:$B,'[2]产值及收款计划（2026）'!V:V)</f>
        <v>0</v>
      </c>
      <c r="W268" s="256" cm="1">
        <f t="array" aca="1" ref="W268" ca="1">_xlfn.XLOOKUP($A268&amp;$B268,'[2]产值及收款计划（2026）'!$A:$A&amp;'[2]产值及收款计划（2026）'!$B:$B,'[2]产值及收款计划（2026）'!W:W)</f>
        <v>0</v>
      </c>
      <c r="X268" s="256" cm="1">
        <f t="array" aca="1" ref="X268" ca="1">_xlfn.XLOOKUP($A268&amp;$B268,'[2]产值及收款计划（2026）'!$A:$A&amp;'[2]产值及收款计划（2026）'!$B:$B,'[2]产值及收款计划（2026）'!X:X)</f>
        <v>0</v>
      </c>
      <c r="Y268" s="256" cm="1">
        <f t="array" aca="1" ref="Y268" ca="1">_xlfn.XLOOKUP($A268&amp;$B268,'[2]产值及收款计划（2026）'!$A:$A&amp;'[2]产值及收款计划（2026）'!$B:$B,'[2]产值及收款计划（2026）'!Y:Y)</f>
        <v>0</v>
      </c>
      <c r="Z268" s="256" cm="1">
        <f t="array" aca="1" ref="Z268" ca="1">_xlfn.XLOOKUP($A268&amp;$B268,'[2]产值及收款计划（2026）'!$A:$A&amp;'[2]产值及收款计划（2026）'!$B:$B,'[2]产值及收款计划（2026）'!Z:Z)</f>
        <v>0</v>
      </c>
      <c r="AA268" s="256" cm="1">
        <f t="array" aca="1" ref="AA268" ca="1">_xlfn.XLOOKUP($A268&amp;$B268,'[2]产值及收款计划（2026）'!$A:$A&amp;'[2]产值及收款计划（2026）'!$B:$B,'[2]产值及收款计划（2026）'!AA:AA)</f>
        <v>0</v>
      </c>
      <c r="AB268" s="256" cm="1">
        <f t="array" aca="1" ref="AB268" ca="1">_xlfn.XLOOKUP($A268&amp;$B268,'[2]产值及收款计划（2026）'!$A:$A&amp;'[2]产值及收款计划（2026）'!$B:$B,'[2]产值及收款计划（2026）'!AB:AB)</f>
        <v>0</v>
      </c>
      <c r="AC268" s="256" cm="1">
        <f t="array" aca="1" ref="AC268" ca="1">_xlfn.XLOOKUP($A268&amp;$B268,'[2]产值及收款计划（2026）'!$A:$A&amp;'[2]产值及收款计划（2026）'!$B:$B,'[2]产值及收款计划（2026）'!AC:AC)</f>
        <v>0</v>
      </c>
      <c r="AD268" s="256" cm="1">
        <f t="array" aca="1" ref="AD268" ca="1">_xlfn.XLOOKUP($A268&amp;$B268,'[2]产值及收款计划（2026）'!$A:$A&amp;'[2]产值及收款计划（2026）'!$B:$B,'[2]产值及收款计划（2026）'!AD:AD)</f>
        <v>0</v>
      </c>
      <c r="AE268" s="256" cm="1">
        <f t="array" aca="1" ref="AE268" ca="1">_xlfn.XLOOKUP($A268&amp;$B268,'[2]产值及收款计划（2026）'!$A:$A&amp;'[2]产值及收款计划（2026）'!$B:$B,'[2]产值及收款计划（2026）'!AE:AE)</f>
        <v>0</v>
      </c>
      <c r="AF268" s="256" cm="1">
        <f t="array" aca="1" ref="AF268" ca="1">_xlfn.XLOOKUP($A268&amp;$B268,'[2]产值及收款计划（2026）'!$A:$A&amp;'[2]产值及收款计划（2026）'!$B:$B,'[2]产值及收款计划（2026）'!AF:AF)</f>
        <v>0</v>
      </c>
      <c r="AG268" s="256" cm="1">
        <f t="array" aca="1" ref="AG268" ca="1">_xlfn.XLOOKUP($A268&amp;$B268,'[2]产值及收款计划（2026）'!$A:$A&amp;'[2]产值及收款计划（2026）'!$B:$B,'[2]产值及收款计划（2026）'!AG:AG)</f>
        <v>0</v>
      </c>
      <c r="AH268" s="256" cm="1">
        <f t="array" aca="1" ref="AH268" ca="1">_xlfn.XLOOKUP($A268&amp;$B268,'[2]产值及收款计划（2026）'!$A:$A&amp;'[2]产值及收款计划（2026）'!$B:$B,'[2]产值及收款计划（2026）'!AH:AH)</f>
        <v>0</v>
      </c>
      <c r="AI268" s="256" cm="1">
        <f t="array" aca="1" ref="AI268" ca="1">_xlfn.XLOOKUP($A268&amp;$B268,'[2]产值及收款计划（2026）'!$A:$A&amp;'[2]产值及收款计划（2026）'!$B:$B,'[2]产值及收款计划（2026）'!AI:AI)</f>
        <v>0</v>
      </c>
      <c r="AJ268" s="256" cm="1">
        <f t="array" aca="1" ref="AJ268" ca="1">_xlfn.XLOOKUP($A268&amp;$B268,'[2]产值及收款计划（2026）'!$A:$A&amp;'[2]产值及收款计划（2026）'!$B:$B,'[2]产值及收款计划（2026）'!AJ:AJ)</f>
        <v>0</v>
      </c>
      <c r="AK268" s="256" cm="1">
        <f t="array" aca="1" ref="AK268" ca="1">_xlfn.XLOOKUP($A268&amp;$B268,'[2]产值及收款计划（2026）'!$A:$A&amp;'[2]产值及收款计划（2026）'!$B:$B,'[2]产值及收款计划（2026）'!AK:AK)</f>
        <v>0</v>
      </c>
      <c r="AL268" s="256" cm="1">
        <f t="array" aca="1" ref="AL268" ca="1">_xlfn.XLOOKUP($A268&amp;$B268,'[2]产值及收款计划（2026）'!$A:$A&amp;'[2]产值及收款计划（2026）'!$B:$B,'[2]产值及收款计划（2026）'!AL:AL)</f>
        <v>0</v>
      </c>
      <c r="AM268" s="263" t="e" cm="1">
        <f t="array" aca="1" ref="AM268" ca="1">_xlfn.LET(_xlpm.勾选月份状态数组,TRANSPOSE('PPT(12-15页）-TOP10'!$A$3:$A$14),_xlpm.选择数据区,IF('PPT(12-15页）-TOP10'!$E$3="收款",$BA268:$BL268,$AA268:$AL268),SUM(_xlfn._xlws.FILTER(_xlpm.选择数据区,_xlpm.勾选月份状态数组,"")))</f>
        <v>#NAME?</v>
      </c>
      <c r="AN268" s="256" t="e" cm="1">
        <f t="array" aca="1" ref="AN268" ca="1">_xlfn.LET(_xlpm.勾选月份状态数组,TRANSPOSE('PPT(12-15页）-TOP10'!$A$3:$A$14),_xlpm.选择数据区,IF('PPT(12-15页）-TOP10'!$E$3="收款",$DA268:$DL268,$CA268:$CL268),SUM(_xlfn._xlws.FILTER(_xlpm.选择数据区,_xlpm.勾选月份状态数组,"")))</f>
        <v>#NAME?</v>
      </c>
      <c r="AO268" s="256">
        <f ca="1">SUM(CA268:CC268)+SUM(AD268:AL268)</f>
        <v>0</v>
      </c>
      <c r="AP268" s="256"/>
      <c r="AQ268" s="256"/>
      <c r="AR268" s="256"/>
      <c r="AS268" s="256" cm="1">
        <f t="array" aca="1" ref="AS268" ca="1">_xlfn.XLOOKUP($A268&amp;$B268,'[2]产值及收款计划（2026）'!$A:$A&amp;'[2]产值及收款计划（2026）'!$B:$B,'[2]产值及收款计划（2026）'!AS:AS)</f>
        <v>0</v>
      </c>
      <c r="AT268" s="256" cm="1">
        <f t="array" aca="1" ref="AT268" ca="1">_xlfn.XLOOKUP($A268&amp;$B268,'[2]产值及收款计划（2026）'!$A:$A&amp;'[2]产值及收款计划（2026）'!$B:$B,'[2]产值及收款计划（2026）'!AT:AT)</f>
        <v>0</v>
      </c>
      <c r="AU268" s="256" cm="1">
        <f t="array" aca="1" ref="AU268" ca="1">_xlfn.XLOOKUP($A268&amp;$B268,'[2]产值及收款计划（2026）'!$A:$A&amp;'[2]产值及收款计划（2026）'!$B:$B,'[2]产值及收款计划（2026）'!AU:AU)</f>
        <v>0</v>
      </c>
      <c r="AV268" s="256" cm="1">
        <f t="array" aca="1" ref="AV268" ca="1">_xlfn.XLOOKUP($A268&amp;$B268,'[2]产值及收款计划（2026）'!$A:$A&amp;'[2]产值及收款计划（2026）'!$B:$B,'[2]产值及收款计划（2026）'!AV:AV)</f>
        <v>0</v>
      </c>
      <c r="AW268" s="256" cm="1">
        <f t="array" aca="1" ref="AW268" ca="1">_xlfn.XLOOKUP($A268&amp;$B268,'[2]产值及收款计划（2026）'!$A:$A&amp;'[2]产值及收款计划（2026）'!$B:$B,'[2]产值及收款计划（2026）'!AW:AW)</f>
        <v>9.1606799999999993</v>
      </c>
      <c r="AX268" s="256" cm="1">
        <f t="array" aca="1" ref="AX268" ca="1">_xlfn.XLOOKUP($A268&amp;$B268,'[2]产值及收款计划（2026）'!$A:$A&amp;'[2]产值及收款计划（2026）'!$B:$B,'[2]产值及收款计划（2026）'!AX:AX)</f>
        <v>0</v>
      </c>
      <c r="AY268" s="256" cm="1">
        <f t="array" aca="1" ref="AY268" ca="1">_xlfn.XLOOKUP($A268&amp;$B268,'[2]产值及收款计划（2026）'!$A:$A&amp;'[2]产值及收款计划（2026）'!$B:$B,'[2]产值及收款计划（2026）'!AY:AY)</f>
        <v>0.28332000000000002</v>
      </c>
      <c r="AZ268" s="256" cm="1">
        <f t="array" aca="1" ref="AZ268" ca="1">_xlfn.XLOOKUP($A268&amp;$B268,'[2]产值及收款计划（2026）'!$A:$A&amp;'[2]产值及收款计划（2026）'!$B:$B,'[2]产值及收款计划（2026）'!AZ:AZ)</f>
        <v>0.28332000000000002</v>
      </c>
      <c r="BA268" s="256" cm="1">
        <f t="array" aca="1" ref="BA268" ca="1">_xlfn.XLOOKUP($A268&amp;$B268,'[2]产值及收款计划（2026）'!$A:$A&amp;'[2]产值及收款计划（2026）'!$B:$B,'[2]产值及收款计划（2026）'!BA:BA)</f>
        <v>0</v>
      </c>
      <c r="BB268" s="256" cm="1">
        <f t="array" aca="1" ref="BB268" ca="1">_xlfn.XLOOKUP($A268&amp;$B268,'[2]产值及收款计划（2026）'!$A:$A&amp;'[2]产值及收款计划（2026）'!$B:$B,'[2]产值及收款计划（2026）'!BB:BB)</f>
        <v>0</v>
      </c>
      <c r="BC268" s="256" cm="1">
        <f t="array" aca="1" ref="BC268" ca="1">_xlfn.XLOOKUP($A268&amp;$B268,'[2]产值及收款计划（2026）'!$A:$A&amp;'[2]产值及收款计划（2026）'!$B:$B,'[2]产值及收款计划（2026）'!BC:BC)</f>
        <v>0</v>
      </c>
      <c r="BD268" s="256" cm="1">
        <f t="array" aca="1" ref="BD268" ca="1">_xlfn.XLOOKUP($A268&amp;$B268,'[2]产值及收款计划（2026）'!$A:$A&amp;'[2]产值及收款计划（2026）'!$B:$B,'[2]产值及收款计划（2026）'!BD:BD)</f>
        <v>0</v>
      </c>
      <c r="BE268" s="256" cm="1">
        <f t="array" aca="1" ref="BE268" ca="1">_xlfn.XLOOKUP($A268&amp;$B268,'[2]产值及收款计划（2026）'!$A:$A&amp;'[2]产值及收款计划（2026）'!$B:$B,'[2]产值及收款计划（2026）'!BE:BE)</f>
        <v>0</v>
      </c>
      <c r="BF268" s="256" cm="1">
        <f t="array" aca="1" ref="BF268" ca="1">_xlfn.XLOOKUP($A268&amp;$B268,'[2]产值及收款计划（2026）'!$A:$A&amp;'[2]产值及收款计划（2026）'!$B:$B,'[2]产值及收款计划（2026）'!BF:BF)</f>
        <v>0</v>
      </c>
      <c r="BG268" s="256" cm="1">
        <f t="array" aca="1" ref="BG268" ca="1">_xlfn.XLOOKUP($A268&amp;$B268,'[2]产值及收款计划（2026）'!$A:$A&amp;'[2]产值及收款计划（2026）'!$B:$B,'[2]产值及收款计划（2026）'!BG:BG)</f>
        <v>0</v>
      </c>
      <c r="BH268" s="256" cm="1">
        <f t="array" aca="1" ref="BH268" ca="1">_xlfn.XLOOKUP($A268&amp;$B268,'[2]产值及收款计划（2026）'!$A:$A&amp;'[2]产值及收款计划（2026）'!$B:$B,'[2]产值及收款计划（2026）'!BH:BH)</f>
        <v>0</v>
      </c>
      <c r="BI268" s="256" cm="1">
        <f t="array" aca="1" ref="BI268" ca="1">_xlfn.XLOOKUP($A268&amp;$B268,'[2]产值及收款计划（2026）'!$A:$A&amp;'[2]产值及收款计划（2026）'!$B:$B,'[2]产值及收款计划（2026）'!BI:BI)</f>
        <v>0</v>
      </c>
      <c r="BJ268" s="256" cm="1">
        <f t="array" aca="1" ref="BJ268" ca="1">_xlfn.XLOOKUP($A268&amp;$B268,'[2]产值及收款计划（2026）'!$A:$A&amp;'[2]产值及收款计划（2026）'!$B:$B,'[2]产值及收款计划（2026）'!BJ:BJ)</f>
        <v>0</v>
      </c>
      <c r="BK268" s="256" cm="1">
        <f t="array" aca="1" ref="BK268" ca="1">_xlfn.XLOOKUP($A268&amp;$B268,'[2]产值及收款计划（2026）'!$A:$A&amp;'[2]产值及收款计划（2026）'!$B:$B,'[2]产值及收款计划（2026）'!BK:BK)</f>
        <v>0</v>
      </c>
      <c r="BL268" s="256" cm="1">
        <f t="array" aca="1" ref="BL268" ca="1">_xlfn.XLOOKUP($A268&amp;$B268,'[2]产值及收款计划（2026）'!$A:$A&amp;'[2]产值及收款计划（2026）'!$B:$B,'[2]产值及收款计划（2026）'!BL:BL)</f>
        <v>0</v>
      </c>
      <c r="BM268" s="256"/>
      <c r="BN268" s="256"/>
      <c r="BO268" s="256"/>
      <c r="BP268" s="256"/>
      <c r="BQ268" s="255" t="str" cm="1">
        <f t="array" aca="1" ref="BQ268" ca="1">_xlfn.XLOOKUP($A268&amp;$B268,'[2]产值及收款计划（2026）'!$A:$A&amp;'[2]产值及收款计划（2026）'!$B:$B,'[2]产值及收款计划（2026）'!BQ:BQ)</f>
        <v>海口市建工城市运营管理有限公司</v>
      </c>
      <c r="BR268" s="256" cm="1">
        <f t="array" aca="1" ref="BR268" ca="1">_xlfn.XLOOKUP($A268&amp;$B268,'[2]产值及收款计划（2026）'!$A:$A&amp;'[2]产值及收款计划（2026）'!$B:$B,'[2]产值及收款计划（2026）'!BR:BR)</f>
        <v>0</v>
      </c>
      <c r="CA268" s="256" cm="1">
        <f t="array" aca="1" ref="CA268" ca="1">_xlfn.XLOOKUP($A268&amp;$B268,'[2]产值及收款计划（2026）'!$A:$A&amp;'[2]产值及收款计划（2026）'!$B:$B,'[2]产值及收款计划（2026）'!CA:CA)</f>
        <v>0</v>
      </c>
      <c r="CB268" s="256" cm="1">
        <f t="array" aca="1" ref="CB268" ca="1">_xlfn.XLOOKUP($A268&amp;$B268,'[2]产值及收款计划（2026）'!$A:$A&amp;'[2]产值及收款计划（2026）'!$B:$B,'[2]产值及收款计划（2026）'!CB:CB)</f>
        <v>0</v>
      </c>
      <c r="CC268" s="256" cm="1">
        <f t="array" aca="1" ref="CC268" ca="1">_xlfn.XLOOKUP($A268&amp;$B268,'[2]产值及收款计划（2026）'!$A:$A&amp;'[2]产值及收款计划（2026）'!$B:$B,'[2]产值及收款计划（2026）'!CC:CC)</f>
        <v>0</v>
      </c>
      <c r="CD268" s="256" cm="1">
        <f t="array" aca="1" ref="CD268" ca="1">_xlfn.XLOOKUP($A268&amp;$B268,'[2]产值及收款计划（2026）'!$A:$A&amp;'[2]产值及收款计划（2026）'!$B:$B,'[2]产值及收款计划（2026）'!CD:CD)</f>
        <v>0</v>
      </c>
      <c r="CE268" s="256" cm="1">
        <f t="array" aca="1" ref="CE268" ca="1">_xlfn.XLOOKUP($A268&amp;$B268,'[2]产值及收款计划（2026）'!$A:$A&amp;'[2]产值及收款计划（2026）'!$B:$B,'[2]产值及收款计划（2026）'!CE:CE)</f>
        <v>0</v>
      </c>
      <c r="CF268" s="256" cm="1">
        <f t="array" aca="1" ref="CF268" ca="1">_xlfn.XLOOKUP($A268&amp;$B268,'[2]产值及收款计划（2026）'!$A:$A&amp;'[2]产值及收款计划（2026）'!$B:$B,'[2]产值及收款计划（2026）'!CF:CF)</f>
        <v>0</v>
      </c>
      <c r="CG268" s="256" cm="1">
        <f t="array" aca="1" ref="CG268" ca="1">_xlfn.XLOOKUP($A268&amp;$B268,'[2]产值及收款计划（2026）'!$A:$A&amp;'[2]产值及收款计划（2026）'!$B:$B,'[2]产值及收款计划（2026）'!CG:CG)</f>
        <v>0</v>
      </c>
      <c r="CH268" s="256" cm="1">
        <f t="array" aca="1" ref="CH268" ca="1">_xlfn.XLOOKUP($A268&amp;$B268,'[2]产值及收款计划（2026）'!$A:$A&amp;'[2]产值及收款计划（2026）'!$B:$B,'[2]产值及收款计划（2026）'!CH:CH)</f>
        <v>0</v>
      </c>
      <c r="CI268" s="256" cm="1">
        <f t="array" aca="1" ref="CI268" ca="1">_xlfn.XLOOKUP($A268&amp;$B268,'[2]产值及收款计划（2026）'!$A:$A&amp;'[2]产值及收款计划（2026）'!$B:$B,'[2]产值及收款计划（2026）'!CI:CI)</f>
        <v>0</v>
      </c>
      <c r="CJ268" s="256" cm="1">
        <f t="array" aca="1" ref="CJ268" ca="1">_xlfn.XLOOKUP($A268&amp;$B268,'[2]产值及收款计划（2026）'!$A:$A&amp;'[2]产值及收款计划（2026）'!$B:$B,'[2]产值及收款计划（2026）'!CJ:CJ)</f>
        <v>0</v>
      </c>
      <c r="CK268" s="256" cm="1">
        <f t="array" aca="1" ref="CK268" ca="1">_xlfn.XLOOKUP($A268&amp;$B268,'[2]产值及收款计划（2026）'!$A:$A&amp;'[2]产值及收款计划（2026）'!$B:$B,'[2]产值及收款计划（2026）'!CK:CK)</f>
        <v>0</v>
      </c>
      <c r="CL268" s="256" cm="1">
        <f t="array" aca="1" ref="CL268" ca="1">_xlfn.XLOOKUP($A268&amp;$B268,'[2]产值及收款计划（2026）'!$A:$A&amp;'[2]产值及收款计划（2026）'!$B:$B,'[2]产值及收款计划（2026）'!CL:CL)</f>
        <v>0</v>
      </c>
      <c r="DA268" s="256" cm="1">
        <f t="array" aca="1" ref="DA268" ca="1">_xlfn.XLOOKUP($A268&amp;$B268,'[2]产值及收款计划（2026）'!$A:$A&amp;'[2]产值及收款计划（2026）'!$B:$B,'[2]产值及收款计划（2026）'!DA:DA)</f>
        <v>0</v>
      </c>
      <c r="DB268" s="256" cm="1">
        <f t="array" aca="1" ref="DB268" ca="1">_xlfn.XLOOKUP($A268&amp;$B268,'[2]产值及收款计划（2026）'!$A:$A&amp;'[2]产值及收款计划（2026）'!$B:$B,'[2]产值及收款计划（2026）'!DB:DB)</f>
        <v>0</v>
      </c>
      <c r="DC268" s="256" cm="1">
        <f t="array" aca="1" ref="DC268" ca="1">_xlfn.XLOOKUP($A268&amp;$B268,'[2]产值及收款计划（2026）'!$A:$A&amp;'[2]产值及收款计划（2026）'!$B:$B,'[2]产值及收款计划（2026）'!DC:DC)</f>
        <v>0</v>
      </c>
      <c r="DD268" s="256" cm="1">
        <f t="array" aca="1" ref="DD268" ca="1">_xlfn.XLOOKUP($A268&amp;$B268,'[2]产值及收款计划（2026）'!$A:$A&amp;'[2]产值及收款计划（2026）'!$B:$B,'[2]产值及收款计划（2026）'!DD:DD)</f>
        <v>0</v>
      </c>
      <c r="DE268" s="256" cm="1">
        <f t="array" aca="1" ref="DE268" ca="1">_xlfn.XLOOKUP($A268&amp;$B268,'[2]产值及收款计划（2026）'!$A:$A&amp;'[2]产值及收款计划（2026）'!$B:$B,'[2]产值及收款计划（2026）'!DE:DE)</f>
        <v>0</v>
      </c>
      <c r="DF268" s="256" cm="1">
        <f t="array" aca="1" ref="DF268" ca="1">_xlfn.XLOOKUP($A268&amp;$B268,'[2]产值及收款计划（2026）'!$A:$A&amp;'[2]产值及收款计划（2026）'!$B:$B,'[2]产值及收款计划（2026）'!DF:DF)</f>
        <v>0</v>
      </c>
      <c r="DG268" s="256" cm="1">
        <f t="array" aca="1" ref="DG268" ca="1">_xlfn.XLOOKUP($A268&amp;$B268,'[2]产值及收款计划（2026）'!$A:$A&amp;'[2]产值及收款计划（2026）'!$B:$B,'[2]产值及收款计划（2026）'!DG:DG)</f>
        <v>0</v>
      </c>
      <c r="DH268" s="256" cm="1">
        <f t="array" aca="1" ref="DH268" ca="1">_xlfn.XLOOKUP($A268&amp;$B268,'[2]产值及收款计划（2026）'!$A:$A&amp;'[2]产值及收款计划（2026）'!$B:$B,'[2]产值及收款计划（2026）'!DH:DH)</f>
        <v>0</v>
      </c>
      <c r="DI268" s="256" cm="1">
        <f t="array" aca="1" ref="DI268" ca="1">_xlfn.XLOOKUP($A268&amp;$B268,'[2]产值及收款计划（2026）'!$A:$A&amp;'[2]产值及收款计划（2026）'!$B:$B,'[2]产值及收款计划（2026）'!DI:DI)</f>
        <v>0</v>
      </c>
      <c r="DJ268" s="256" cm="1">
        <f t="array" aca="1" ref="DJ268" ca="1">_xlfn.XLOOKUP($A268&amp;$B268,'[2]产值及收款计划（2026）'!$A:$A&amp;'[2]产值及收款计划（2026）'!$B:$B,'[2]产值及收款计划（2026）'!DJ:DJ)</f>
        <v>0</v>
      </c>
      <c r="DK268" s="256" cm="1">
        <f t="array" aca="1" ref="DK268" ca="1">_xlfn.XLOOKUP($A268&amp;$B268,'[2]产值及收款计划（2026）'!$A:$A&amp;'[2]产值及收款计划（2026）'!$B:$B,'[2]产值及收款计划（2026）'!DK:DK)</f>
        <v>0</v>
      </c>
      <c r="DL268" s="256" cm="1">
        <f t="array" aca="1" ref="DL268" ca="1">_xlfn.XLOOKUP($A268&amp;$B268,'[2]产值及收款计划（2026）'!$A:$A&amp;'[2]产值及收款计划（2026）'!$B:$B,'[2]产值及收款计划（2026）'!DL:DL)</f>
        <v>0</v>
      </c>
      <c r="DM268" s="264"/>
      <c r="DN268" s="250"/>
    </row>
    <row r="269" spans="1:118" ht="20.25" x14ac:dyDescent="0.15">
      <c r="A269" s="254">
        <f t="shared" ca="1" si="16"/>
        <v>88</v>
      </c>
      <c r="B269" s="254" t="s">
        <v>26</v>
      </c>
      <c r="C269" s="255" t="str" cm="1">
        <f t="array" aca="1" ref="C269" ca="1">_xlfn.XLOOKUP($A269&amp;$B269,'[2]产值及收款计划（2026）'!$A:$A&amp;'[2]产值及收款计划（2026）'!$B:$B,'[2]产值及收款计划（2026）'!C:C)</f>
        <v>ZHT2025011300004</v>
      </c>
      <c r="D269" s="255" t="str" cm="1">
        <f t="array" aca="1" ref="D269" ca="1">_xlfn.XLOOKUP($A269&amp;$B269,'[2]产值及收款计划（2026）'!$A:$A&amp;'[2]产值及收款计划（2026）'!$B:$B,'[2]产值及收款计划（2026）'!D:D)</f>
        <v>技术服务合同</v>
      </c>
      <c r="E269" s="256" cm="1">
        <f t="array" aca="1" ref="E269" ca="1">_xlfn.XLOOKUP($A269&amp;$B269,'[2]产值及收款计划（2026）'!$A:$A&amp;'[2]产值及收款计划（2026）'!$B:$B,'[2]产值及收款计划（2026）'!E:E)</f>
        <v>16.8</v>
      </c>
      <c r="F269" s="256" cm="1">
        <f t="array" aca="1" ref="F269" ca="1">_xlfn.XLOOKUP($A269&amp;$B269,'[2]产值及收款计划（2026）'!$A:$A&amp;'[2]产值及收款计划（2026）'!$B:$B,'[2]产值及收款计划（2026）'!F:F)</f>
        <v>16.8</v>
      </c>
      <c r="G269" s="256" cm="1">
        <f t="array" aca="1" ref="G269" ca="1">_xlfn.XLOOKUP($A269&amp;$B269,'[2]产值及收款计划（2026）'!$A:$A&amp;'[2]产值及收款计划（2026）'!$B:$B,'[2]产值及收款计划（2026）'!G:G)</f>
        <v>16.8</v>
      </c>
      <c r="H269" s="256" cm="1">
        <f t="array" aca="1" ref="H269" ca="1">_xlfn.XLOOKUP($A269&amp;$B269,'[2]产值及收款计划（2026）'!$A:$A&amp;'[2]产值及收款计划（2026）'!$B:$B,'[2]产值及收款计划（2026）'!H:H)</f>
        <v>2.8</v>
      </c>
      <c r="I269" s="257" cm="1">
        <f t="array" aca="1" ref="I269" ca="1">_xlfn.XLOOKUP($A269&amp;$B269,'[2]产值及收款计划（2026）'!$A:$A&amp;'[2]产值及收款计划（2026）'!$B:$B,'[2]产值及收款计划（2026）'!I:I)</f>
        <v>0.16666666666666699</v>
      </c>
      <c r="J269" s="258" cm="1">
        <f t="array" aca="1" ref="J269" ca="1">_xlfn.XLOOKUP($A269&amp;$B269,'[2]产值及收款计划（2026）'!$A:$A&amp;'[2]产值及收款计划（2026）'!$B:$B,'[2]产值及收款计划（2026）'!J:J)</f>
        <v>0.06</v>
      </c>
      <c r="K269" s="256" cm="1">
        <f t="array" aca="1" ref="K269" ca="1">_xlfn.XLOOKUP($A269&amp;$B269,'[2]产值及收款计划（2026）'!$A:$A&amp;'[2]产值及收款计划（2026）'!$B:$B,'[2]产值及收款计划（2026）'!K:K)</f>
        <v>0</v>
      </c>
      <c r="L269" s="256" cm="1">
        <f t="array" aca="1" ref="L269" ca="1">_xlfn.XLOOKUP($A269&amp;$B269,'[2]产值及收款计划（2026）'!$A:$A&amp;'[2]产值及收款计划（2026）'!$B:$B,'[2]产值及收款计划（2026）'!L:L)</f>
        <v>0</v>
      </c>
      <c r="M269" s="256" t="str" cm="1">
        <f t="array" aca="1" ref="M269" ca="1">_xlfn.XLOOKUP($A269&amp;$B269,'[2]产值及收款计划（2026）'!$A:$A&amp;'[2]产值及收款计划（2026）'!$B:$B,'[2]产值及收款计划（2026）'!M:M)</f>
        <v>主导</v>
      </c>
      <c r="N269" s="256" t="str" cm="1">
        <f t="array" aca="1" ref="N269" ca="1">_xlfn.XLOOKUP($A269&amp;$B269,'[2]产值及收款计划（2026）'!$A:$A&amp;'[2]产值及收款计划（2026）'!$B:$B,'[2]产值及收款计划（2026）'!N:N)</f>
        <v>邱枫团队</v>
      </c>
      <c r="O269" s="256" t="str" cm="1">
        <f t="array" aca="1" ref="O269" ca="1">_xlfn.XLOOKUP($A269&amp;$B269,'[2]产值及收款计划（2026）'!$A:$A&amp;'[2]产值及收款计划（2026）'!$B:$B,'[2]产值及收款计划（2026）'!O:O)</f>
        <v>邱枫</v>
      </c>
      <c r="P269" s="255" t="str" cm="1">
        <f t="array" aca="1" ref="P269" ca="1">_xlfn.XLOOKUP($A269&amp;$B269,'[2]产值及收款计划（2026）'!$A:$A&amp;'[2]产值及收款计划（2026）'!$B:$B,'[2]产值及收款计划（2026）'!P:P)</f>
        <v>25已完结</v>
      </c>
      <c r="Q269" s="256" cm="1">
        <f t="array" aca="1" ref="Q269" ca="1">_xlfn.XLOOKUP($A269&amp;$B269,'[2]产值及收款计划（2026）'!$A:$A&amp;'[2]产值及收款计划（2026）'!$B:$B,'[2]产值及收款计划（2026）'!Q:Q)</f>
        <v>0</v>
      </c>
      <c r="R269" s="256" cm="1">
        <f t="array" aca="1" ref="R269" ca="1">_xlfn.XLOOKUP($A269&amp;$B269,'[2]产值及收款计划（2026）'!$A:$A&amp;'[2]产值及收款计划（2026）'!$B:$B,'[2]产值及收款计划（2026）'!R:R)</f>
        <v>0</v>
      </c>
      <c r="S269" s="256" cm="1">
        <f t="array" aca="1" ref="S269" ca="1">_xlfn.XLOOKUP($A269&amp;$B269,'[2]产值及收款计划（2026）'!$A:$A&amp;'[2]产值及收款计划（2026）'!$B:$B,'[2]产值及收款计划（2026）'!S:S)</f>
        <v>0</v>
      </c>
      <c r="T269" s="256" cm="1">
        <f t="array" aca="1" ref="T269" ca="1">_xlfn.XLOOKUP($A269&amp;$B269,'[2]产值及收款计划（2026）'!$A:$A&amp;'[2]产值及收款计划（2026）'!$B:$B,'[2]产值及收款计划（2026）'!T:T)</f>
        <v>16.8</v>
      </c>
      <c r="U269" s="256" cm="1">
        <f t="array" aca="1" ref="U269" ca="1">_xlfn.XLOOKUP($A269&amp;$B269,'[2]产值及收款计划（2026）'!$A:$A&amp;'[2]产值及收款计划（2026）'!$B:$B,'[2]产值及收款计划（2026）'!U:U)</f>
        <v>0</v>
      </c>
      <c r="V269" s="256" cm="1">
        <f t="array" aca="1" ref="V269" ca="1">_xlfn.XLOOKUP($A269&amp;$B269,'[2]产值及收款计划（2026）'!$A:$A&amp;'[2]产值及收款计划（2026）'!$B:$B,'[2]产值及收款计划（2026）'!V:V)</f>
        <v>0</v>
      </c>
      <c r="W269" s="256" cm="1">
        <f t="array" aca="1" ref="W269" ca="1">_xlfn.XLOOKUP($A269&amp;$B269,'[2]产值及收款计划（2026）'!$A:$A&amp;'[2]产值及收款计划（2026）'!$B:$B,'[2]产值及收款计划（2026）'!W:W)</f>
        <v>0</v>
      </c>
      <c r="X269" s="256" cm="1">
        <f t="array" aca="1" ref="X269" ca="1">_xlfn.XLOOKUP($A269&amp;$B269,'[2]产值及收款计划（2026）'!$A:$A&amp;'[2]产值及收款计划（2026）'!$B:$B,'[2]产值及收款计划（2026）'!X:X)</f>
        <v>0</v>
      </c>
      <c r="Y269" s="256" cm="1">
        <f t="array" aca="1" ref="Y269" ca="1">_xlfn.XLOOKUP($A269&amp;$B269,'[2]产值及收款计划（2026）'!$A:$A&amp;'[2]产值及收款计划（2026）'!$B:$B,'[2]产值及收款计划（2026）'!Y:Y)</f>
        <v>0</v>
      </c>
      <c r="Z269" s="256" cm="1">
        <f t="array" aca="1" ref="Z269" ca="1">_xlfn.XLOOKUP($A269&amp;$B269,'[2]产值及收款计划（2026）'!$A:$A&amp;'[2]产值及收款计划（2026）'!$B:$B,'[2]产值及收款计划（2026）'!Z:Z)</f>
        <v>0</v>
      </c>
      <c r="AA269" s="256" cm="1">
        <f t="array" aca="1" ref="AA269" ca="1">_xlfn.XLOOKUP($A269&amp;$B269,'[2]产值及收款计划（2026）'!$A:$A&amp;'[2]产值及收款计划（2026）'!$B:$B,'[2]产值及收款计划（2026）'!AA:AA)</f>
        <v>0</v>
      </c>
      <c r="AB269" s="256" cm="1">
        <f t="array" aca="1" ref="AB269" ca="1">_xlfn.XLOOKUP($A269&amp;$B269,'[2]产值及收款计划（2026）'!$A:$A&amp;'[2]产值及收款计划（2026）'!$B:$B,'[2]产值及收款计划（2026）'!AB:AB)</f>
        <v>0</v>
      </c>
      <c r="AC269" s="256" cm="1">
        <f t="array" aca="1" ref="AC269" ca="1">_xlfn.XLOOKUP($A269&amp;$B269,'[2]产值及收款计划（2026）'!$A:$A&amp;'[2]产值及收款计划（2026）'!$B:$B,'[2]产值及收款计划（2026）'!AC:AC)</f>
        <v>0</v>
      </c>
      <c r="AD269" s="256" cm="1">
        <f t="array" aca="1" ref="AD269" ca="1">_xlfn.XLOOKUP($A269&amp;$B269,'[2]产值及收款计划（2026）'!$A:$A&amp;'[2]产值及收款计划（2026）'!$B:$B,'[2]产值及收款计划（2026）'!AD:AD)</f>
        <v>0</v>
      </c>
      <c r="AE269" s="256" cm="1">
        <f t="array" aca="1" ref="AE269" ca="1">_xlfn.XLOOKUP($A269&amp;$B269,'[2]产值及收款计划（2026）'!$A:$A&amp;'[2]产值及收款计划（2026）'!$B:$B,'[2]产值及收款计划（2026）'!AE:AE)</f>
        <v>0</v>
      </c>
      <c r="AF269" s="256" cm="1">
        <f t="array" aca="1" ref="AF269" ca="1">_xlfn.XLOOKUP($A269&amp;$B269,'[2]产值及收款计划（2026）'!$A:$A&amp;'[2]产值及收款计划（2026）'!$B:$B,'[2]产值及收款计划（2026）'!AF:AF)</f>
        <v>0</v>
      </c>
      <c r="AG269" s="256" cm="1">
        <f t="array" aca="1" ref="AG269" ca="1">_xlfn.XLOOKUP($A269&amp;$B269,'[2]产值及收款计划（2026）'!$A:$A&amp;'[2]产值及收款计划（2026）'!$B:$B,'[2]产值及收款计划（2026）'!AG:AG)</f>
        <v>0</v>
      </c>
      <c r="AH269" s="256" cm="1">
        <f t="array" aca="1" ref="AH269" ca="1">_xlfn.XLOOKUP($A269&amp;$B269,'[2]产值及收款计划（2026）'!$A:$A&amp;'[2]产值及收款计划（2026）'!$B:$B,'[2]产值及收款计划（2026）'!AH:AH)</f>
        <v>0</v>
      </c>
      <c r="AI269" s="256" cm="1">
        <f t="array" aca="1" ref="AI269" ca="1">_xlfn.XLOOKUP($A269&amp;$B269,'[2]产值及收款计划（2026）'!$A:$A&amp;'[2]产值及收款计划（2026）'!$B:$B,'[2]产值及收款计划（2026）'!AI:AI)</f>
        <v>0</v>
      </c>
      <c r="AJ269" s="256" cm="1">
        <f t="array" aca="1" ref="AJ269" ca="1">_xlfn.XLOOKUP($A269&amp;$B269,'[2]产值及收款计划（2026）'!$A:$A&amp;'[2]产值及收款计划（2026）'!$B:$B,'[2]产值及收款计划（2026）'!AJ:AJ)</f>
        <v>0</v>
      </c>
      <c r="AK269" s="256" cm="1">
        <f t="array" aca="1" ref="AK269" ca="1">_xlfn.XLOOKUP($A269&amp;$B269,'[2]产值及收款计划（2026）'!$A:$A&amp;'[2]产值及收款计划（2026）'!$B:$B,'[2]产值及收款计划（2026）'!AK:AK)</f>
        <v>0</v>
      </c>
      <c r="AL269" s="256" cm="1">
        <f t="array" aca="1" ref="AL269" ca="1">_xlfn.XLOOKUP($A269&amp;$B269,'[2]产值及收款计划（2026）'!$A:$A&amp;'[2]产值及收款计划（2026）'!$B:$B,'[2]产值及收款计划（2026）'!AL:AL)</f>
        <v>0</v>
      </c>
      <c r="AM269" s="263" t="e" cm="1">
        <f t="array" aca="1" ref="AM269" ca="1">_xlfn.LET(_xlpm.勾选月份状态数组,TRANSPOSE('PPT(12-15页）-TOP10'!$A$3:$A$14),_xlpm.选择数据区,IF('PPT(12-15页）-TOP10'!$E$3="收款",$BA269:$BL269,$AA269:$AL269),SUM(_xlfn._xlws.FILTER(_xlpm.选择数据区,_xlpm.勾选月份状态数组,"")))</f>
        <v>#NAME?</v>
      </c>
      <c r="AN269" s="256" t="e" cm="1">
        <f t="array" aca="1" ref="AN269" ca="1">_xlfn.LET(_xlpm.勾选月份状态数组,TRANSPOSE('PPT(12-15页）-TOP10'!$A$3:$A$14),_xlpm.选择数据区,IF('PPT(12-15页）-TOP10'!$E$3="收款",$DA269:$DL269,$CA269:$CL269),SUM(_xlfn._xlws.FILTER(_xlpm.选择数据区,_xlpm.勾选月份状态数组,"")))</f>
        <v>#NAME?</v>
      </c>
      <c r="AO269" s="256">
        <f ca="1">SUM(CA269:CC269)+SUM(AD269:AL269)</f>
        <v>0</v>
      </c>
      <c r="AP269" s="256"/>
      <c r="AQ269" s="256"/>
      <c r="AR269" s="256"/>
      <c r="AS269" s="256" cm="1">
        <f t="array" aca="1" ref="AS269" ca="1">_xlfn.XLOOKUP($A269&amp;$B269,'[2]产值及收款计划（2026）'!$A:$A&amp;'[2]产值及收款计划（2026）'!$B:$B,'[2]产值及收款计划（2026）'!AS:AS)</f>
        <v>0</v>
      </c>
      <c r="AT269" s="256" cm="1">
        <f t="array" aca="1" ref="AT269" ca="1">_xlfn.XLOOKUP($A269&amp;$B269,'[2]产值及收款计划（2026）'!$A:$A&amp;'[2]产值及收款计划（2026）'!$B:$B,'[2]产值及收款计划（2026）'!AT:AT)</f>
        <v>0</v>
      </c>
      <c r="AU269" s="256" cm="1">
        <f t="array" aca="1" ref="AU269" ca="1">_xlfn.XLOOKUP($A269&amp;$B269,'[2]产值及收款计划（2026）'!$A:$A&amp;'[2]产值及收款计划（2026）'!$B:$B,'[2]产值及收款计划（2026）'!AU:AU)</f>
        <v>0</v>
      </c>
      <c r="AV269" s="256" cm="1">
        <f t="array" aca="1" ref="AV269" ca="1">_xlfn.XLOOKUP($A269&amp;$B269,'[2]产值及收款计划（2026）'!$A:$A&amp;'[2]产值及收款计划（2026）'!$B:$B,'[2]产值及收款计划（2026）'!AV:AV)</f>
        <v>0</v>
      </c>
      <c r="AW269" s="256" cm="1">
        <f t="array" aca="1" ref="AW269" ca="1">_xlfn.XLOOKUP($A269&amp;$B269,'[2]产值及收款计划（2026）'!$A:$A&amp;'[2]产值及收款计划（2026）'!$B:$B,'[2]产值及收款计划（2026）'!AW:AW)</f>
        <v>15.96</v>
      </c>
      <c r="AX269" s="256" cm="1">
        <f t="array" aca="1" ref="AX269" ca="1">_xlfn.XLOOKUP($A269&amp;$B269,'[2]产值及收款计划（2026）'!$A:$A&amp;'[2]产值及收款计划（2026）'!$B:$B,'[2]产值及收款计划（2026）'!AX:AX)</f>
        <v>0</v>
      </c>
      <c r="AY269" s="256" cm="1">
        <f t="array" aca="1" ref="AY269" ca="1">_xlfn.XLOOKUP($A269&amp;$B269,'[2]产值及收款计划（2026）'!$A:$A&amp;'[2]产值及收款计划（2026）'!$B:$B,'[2]产值及收款计划（2026）'!AY:AY)</f>
        <v>0.84</v>
      </c>
      <c r="AZ269" s="256" cm="1">
        <f t="array" aca="1" ref="AZ269" ca="1">_xlfn.XLOOKUP($A269&amp;$B269,'[2]产值及收款计划（2026）'!$A:$A&amp;'[2]产值及收款计划（2026）'!$B:$B,'[2]产值及收款计划（2026）'!AZ:AZ)</f>
        <v>0.84</v>
      </c>
      <c r="BA269" s="256" cm="1">
        <f t="array" aca="1" ref="BA269" ca="1">_xlfn.XLOOKUP($A269&amp;$B269,'[2]产值及收款计划（2026）'!$A:$A&amp;'[2]产值及收款计划（2026）'!$B:$B,'[2]产值及收款计划（2026）'!BA:BA)</f>
        <v>0</v>
      </c>
      <c r="BB269" s="256" cm="1">
        <f t="array" aca="1" ref="BB269" ca="1">_xlfn.XLOOKUP($A269&amp;$B269,'[2]产值及收款计划（2026）'!$A:$A&amp;'[2]产值及收款计划（2026）'!$B:$B,'[2]产值及收款计划（2026）'!BB:BB)</f>
        <v>0</v>
      </c>
      <c r="BC269" s="256" cm="1">
        <f t="array" aca="1" ref="BC269" ca="1">_xlfn.XLOOKUP($A269&amp;$B269,'[2]产值及收款计划（2026）'!$A:$A&amp;'[2]产值及收款计划（2026）'!$B:$B,'[2]产值及收款计划（2026）'!BC:BC)</f>
        <v>0</v>
      </c>
      <c r="BD269" s="256" cm="1">
        <f t="array" aca="1" ref="BD269" ca="1">_xlfn.XLOOKUP($A269&amp;$B269,'[2]产值及收款计划（2026）'!$A:$A&amp;'[2]产值及收款计划（2026）'!$B:$B,'[2]产值及收款计划（2026）'!BD:BD)</f>
        <v>0</v>
      </c>
      <c r="BE269" s="256" cm="1">
        <f t="array" aca="1" ref="BE269" ca="1">_xlfn.XLOOKUP($A269&amp;$B269,'[2]产值及收款计划（2026）'!$A:$A&amp;'[2]产值及收款计划（2026）'!$B:$B,'[2]产值及收款计划（2026）'!BE:BE)</f>
        <v>0</v>
      </c>
      <c r="BF269" s="256" cm="1">
        <f t="array" aca="1" ref="BF269" ca="1">_xlfn.XLOOKUP($A269&amp;$B269,'[2]产值及收款计划（2026）'!$A:$A&amp;'[2]产值及收款计划（2026）'!$B:$B,'[2]产值及收款计划（2026）'!BF:BF)</f>
        <v>0</v>
      </c>
      <c r="BG269" s="256" cm="1">
        <f t="array" aca="1" ref="BG269" ca="1">_xlfn.XLOOKUP($A269&amp;$B269,'[2]产值及收款计划（2026）'!$A:$A&amp;'[2]产值及收款计划（2026）'!$B:$B,'[2]产值及收款计划（2026）'!BG:BG)</f>
        <v>0</v>
      </c>
      <c r="BH269" s="256" cm="1">
        <f t="array" aca="1" ref="BH269" ca="1">_xlfn.XLOOKUP($A269&amp;$B269,'[2]产值及收款计划（2026）'!$A:$A&amp;'[2]产值及收款计划（2026）'!$B:$B,'[2]产值及收款计划（2026）'!BH:BH)</f>
        <v>0</v>
      </c>
      <c r="BI269" s="256" cm="1">
        <f t="array" aca="1" ref="BI269" ca="1">_xlfn.XLOOKUP($A269&amp;$B269,'[2]产值及收款计划（2026）'!$A:$A&amp;'[2]产值及收款计划（2026）'!$B:$B,'[2]产值及收款计划（2026）'!BI:BI)</f>
        <v>0</v>
      </c>
      <c r="BJ269" s="256" cm="1">
        <f t="array" aca="1" ref="BJ269" ca="1">_xlfn.XLOOKUP($A269&amp;$B269,'[2]产值及收款计划（2026）'!$A:$A&amp;'[2]产值及收款计划（2026）'!$B:$B,'[2]产值及收款计划（2026）'!BJ:BJ)</f>
        <v>0</v>
      </c>
      <c r="BK269" s="256" cm="1">
        <f t="array" aca="1" ref="BK269" ca="1">_xlfn.XLOOKUP($A269&amp;$B269,'[2]产值及收款计划（2026）'!$A:$A&amp;'[2]产值及收款计划（2026）'!$B:$B,'[2]产值及收款计划（2026）'!BK:BK)</f>
        <v>0</v>
      </c>
      <c r="BL269" s="256" cm="1">
        <f t="array" aca="1" ref="BL269" ca="1">_xlfn.XLOOKUP($A269&amp;$B269,'[2]产值及收款计划（2026）'!$A:$A&amp;'[2]产值及收款计划（2026）'!$B:$B,'[2]产值及收款计划（2026）'!BL:BL)</f>
        <v>0</v>
      </c>
      <c r="BM269" s="256"/>
      <c r="BN269" s="256"/>
      <c r="BO269" s="256"/>
      <c r="BP269" s="256"/>
      <c r="BQ269" s="255" t="str" cm="1">
        <f t="array" aca="1" ref="BQ269" ca="1">_xlfn.XLOOKUP($A269&amp;$B269,'[2]产值及收款计划（2026）'!$A:$A&amp;'[2]产值及收款计划（2026）'!$B:$B,'[2]产值及收款计划（2026）'!BQ:BQ)</f>
        <v>上海市政养护管理有限公司</v>
      </c>
      <c r="BR269" s="256" cm="1">
        <f t="array" aca="1" ref="BR269" ca="1">_xlfn.XLOOKUP($A269&amp;$B269,'[2]产值及收款计划（2026）'!$A:$A&amp;'[2]产值及收款计划（2026）'!$B:$B,'[2]产值及收款计划（2026）'!BR:BR)</f>
        <v>0</v>
      </c>
      <c r="CA269" s="256" cm="1">
        <f t="array" aca="1" ref="CA269" ca="1">_xlfn.XLOOKUP($A269&amp;$B269,'[2]产值及收款计划（2026）'!$A:$A&amp;'[2]产值及收款计划（2026）'!$B:$B,'[2]产值及收款计划（2026）'!CA:CA)</f>
        <v>0</v>
      </c>
      <c r="CB269" s="256" cm="1">
        <f t="array" aca="1" ref="CB269" ca="1">_xlfn.XLOOKUP($A269&amp;$B269,'[2]产值及收款计划（2026）'!$A:$A&amp;'[2]产值及收款计划（2026）'!$B:$B,'[2]产值及收款计划（2026）'!CB:CB)</f>
        <v>0</v>
      </c>
      <c r="CC269" s="256" cm="1">
        <f t="array" aca="1" ref="CC269" ca="1">_xlfn.XLOOKUP($A269&amp;$B269,'[2]产值及收款计划（2026）'!$A:$A&amp;'[2]产值及收款计划（2026）'!$B:$B,'[2]产值及收款计划（2026）'!CC:CC)</f>
        <v>0</v>
      </c>
      <c r="CD269" s="256" cm="1">
        <f t="array" aca="1" ref="CD269" ca="1">_xlfn.XLOOKUP($A269&amp;$B269,'[2]产值及收款计划（2026）'!$A:$A&amp;'[2]产值及收款计划（2026）'!$B:$B,'[2]产值及收款计划（2026）'!CD:CD)</f>
        <v>0</v>
      </c>
      <c r="CE269" s="256" cm="1">
        <f t="array" aca="1" ref="CE269" ca="1">_xlfn.XLOOKUP($A269&amp;$B269,'[2]产值及收款计划（2026）'!$A:$A&amp;'[2]产值及收款计划（2026）'!$B:$B,'[2]产值及收款计划（2026）'!CE:CE)</f>
        <v>0</v>
      </c>
      <c r="CF269" s="256" cm="1">
        <f t="array" aca="1" ref="CF269" ca="1">_xlfn.XLOOKUP($A269&amp;$B269,'[2]产值及收款计划（2026）'!$A:$A&amp;'[2]产值及收款计划（2026）'!$B:$B,'[2]产值及收款计划（2026）'!CF:CF)</f>
        <v>0</v>
      </c>
      <c r="CG269" s="256" cm="1">
        <f t="array" aca="1" ref="CG269" ca="1">_xlfn.XLOOKUP($A269&amp;$B269,'[2]产值及收款计划（2026）'!$A:$A&amp;'[2]产值及收款计划（2026）'!$B:$B,'[2]产值及收款计划（2026）'!CG:CG)</f>
        <v>0</v>
      </c>
      <c r="CH269" s="256" cm="1">
        <f t="array" aca="1" ref="CH269" ca="1">_xlfn.XLOOKUP($A269&amp;$B269,'[2]产值及收款计划（2026）'!$A:$A&amp;'[2]产值及收款计划（2026）'!$B:$B,'[2]产值及收款计划（2026）'!CH:CH)</f>
        <v>0</v>
      </c>
      <c r="CI269" s="256" cm="1">
        <f t="array" aca="1" ref="CI269" ca="1">_xlfn.XLOOKUP($A269&amp;$B269,'[2]产值及收款计划（2026）'!$A:$A&amp;'[2]产值及收款计划（2026）'!$B:$B,'[2]产值及收款计划（2026）'!CI:CI)</f>
        <v>0</v>
      </c>
      <c r="CJ269" s="256" cm="1">
        <f t="array" aca="1" ref="CJ269" ca="1">_xlfn.XLOOKUP($A269&amp;$B269,'[2]产值及收款计划（2026）'!$A:$A&amp;'[2]产值及收款计划（2026）'!$B:$B,'[2]产值及收款计划（2026）'!CJ:CJ)</f>
        <v>0</v>
      </c>
      <c r="CK269" s="256" cm="1">
        <f t="array" aca="1" ref="CK269" ca="1">_xlfn.XLOOKUP($A269&amp;$B269,'[2]产值及收款计划（2026）'!$A:$A&amp;'[2]产值及收款计划（2026）'!$B:$B,'[2]产值及收款计划（2026）'!CK:CK)</f>
        <v>0</v>
      </c>
      <c r="CL269" s="256" cm="1">
        <f t="array" aca="1" ref="CL269" ca="1">_xlfn.XLOOKUP($A269&amp;$B269,'[2]产值及收款计划（2026）'!$A:$A&amp;'[2]产值及收款计划（2026）'!$B:$B,'[2]产值及收款计划（2026）'!CL:CL)</f>
        <v>0</v>
      </c>
      <c r="DA269" s="256" cm="1">
        <f t="array" aca="1" ref="DA269" ca="1">_xlfn.XLOOKUP($A269&amp;$B269,'[2]产值及收款计划（2026）'!$A:$A&amp;'[2]产值及收款计划（2026）'!$B:$B,'[2]产值及收款计划（2026）'!DA:DA)</f>
        <v>0</v>
      </c>
      <c r="DB269" s="256" cm="1">
        <f t="array" aca="1" ref="DB269" ca="1">_xlfn.XLOOKUP($A269&amp;$B269,'[2]产值及收款计划（2026）'!$A:$A&amp;'[2]产值及收款计划（2026）'!$B:$B,'[2]产值及收款计划（2026）'!DB:DB)</f>
        <v>0</v>
      </c>
      <c r="DC269" s="256" cm="1">
        <f t="array" aca="1" ref="DC269" ca="1">_xlfn.XLOOKUP($A269&amp;$B269,'[2]产值及收款计划（2026）'!$A:$A&amp;'[2]产值及收款计划（2026）'!$B:$B,'[2]产值及收款计划（2026）'!DC:DC)</f>
        <v>0</v>
      </c>
      <c r="DD269" s="256" cm="1">
        <f t="array" aca="1" ref="DD269" ca="1">_xlfn.XLOOKUP($A269&amp;$B269,'[2]产值及收款计划（2026）'!$A:$A&amp;'[2]产值及收款计划（2026）'!$B:$B,'[2]产值及收款计划（2026）'!DD:DD)</f>
        <v>0</v>
      </c>
      <c r="DE269" s="256" cm="1">
        <f t="array" aca="1" ref="DE269" ca="1">_xlfn.XLOOKUP($A269&amp;$B269,'[2]产值及收款计划（2026）'!$A:$A&amp;'[2]产值及收款计划（2026）'!$B:$B,'[2]产值及收款计划（2026）'!DE:DE)</f>
        <v>0</v>
      </c>
      <c r="DF269" s="256" cm="1">
        <f t="array" aca="1" ref="DF269" ca="1">_xlfn.XLOOKUP($A269&amp;$B269,'[2]产值及收款计划（2026）'!$A:$A&amp;'[2]产值及收款计划（2026）'!$B:$B,'[2]产值及收款计划（2026）'!DF:DF)</f>
        <v>0</v>
      </c>
      <c r="DG269" s="256" cm="1">
        <f t="array" aca="1" ref="DG269" ca="1">_xlfn.XLOOKUP($A269&amp;$B269,'[2]产值及收款计划（2026）'!$A:$A&amp;'[2]产值及收款计划（2026）'!$B:$B,'[2]产值及收款计划（2026）'!DG:DG)</f>
        <v>0</v>
      </c>
      <c r="DH269" s="256" cm="1">
        <f t="array" aca="1" ref="DH269" ca="1">_xlfn.XLOOKUP($A269&amp;$B269,'[2]产值及收款计划（2026）'!$A:$A&amp;'[2]产值及收款计划（2026）'!$B:$B,'[2]产值及收款计划（2026）'!DH:DH)</f>
        <v>0</v>
      </c>
      <c r="DI269" s="256" cm="1">
        <f t="array" aca="1" ref="DI269" ca="1">_xlfn.XLOOKUP($A269&amp;$B269,'[2]产值及收款计划（2026）'!$A:$A&amp;'[2]产值及收款计划（2026）'!$B:$B,'[2]产值及收款计划（2026）'!DI:DI)</f>
        <v>0</v>
      </c>
      <c r="DJ269" s="256" cm="1">
        <f t="array" aca="1" ref="DJ269" ca="1">_xlfn.XLOOKUP($A269&amp;$B269,'[2]产值及收款计划（2026）'!$A:$A&amp;'[2]产值及收款计划（2026）'!$B:$B,'[2]产值及收款计划（2026）'!DJ:DJ)</f>
        <v>0</v>
      </c>
      <c r="DK269" s="256" cm="1">
        <f t="array" aca="1" ref="DK269" ca="1">_xlfn.XLOOKUP($A269&amp;$B269,'[2]产值及收款计划（2026）'!$A:$A&amp;'[2]产值及收款计划（2026）'!$B:$B,'[2]产值及收款计划（2026）'!DK:DK)</f>
        <v>0</v>
      </c>
      <c r="DL269" s="256" cm="1">
        <f t="array" aca="1" ref="DL269" ca="1">_xlfn.XLOOKUP($A269&amp;$B269,'[2]产值及收款计划（2026）'!$A:$A&amp;'[2]产值及收款计划（2026）'!$B:$B,'[2]产值及收款计划（2026）'!DL:DL)</f>
        <v>0</v>
      </c>
      <c r="DM269" s="264"/>
      <c r="DN269" s="250"/>
    </row>
    <row r="270" spans="1:118" ht="20.25" x14ac:dyDescent="0.15">
      <c r="A270" s="254">
        <f t="shared" ca="1" si="16"/>
        <v>89</v>
      </c>
      <c r="B270" s="254" t="s">
        <v>26</v>
      </c>
      <c r="C270" s="255" t="str" cm="1">
        <f t="array" aca="1" ref="C270" ca="1">_xlfn.XLOOKUP($A270&amp;$B270,'[2]产值及收款计划（2026）'!$A:$A&amp;'[2]产值及收款计划（2026）'!$B:$B,'[2]产值及收款计划（2026）'!C:C)</f>
        <v>ZHT2025010300002</v>
      </c>
      <c r="D270" s="255" t="str" cm="1">
        <f t="array" aca="1" ref="D270" ca="1">_xlfn.XLOOKUP($A270&amp;$B270,'[2]产值及收款计划（2026）'!$A:$A&amp;'[2]产值及收款计划（2026）'!$B:$B,'[2]产值及收款计划（2026）'!D:D)</f>
        <v>郊环隧道2024年隧道全生命管养平台开发服务项目</v>
      </c>
      <c r="E270" s="256" cm="1">
        <f t="array" aca="1" ref="E270" ca="1">_xlfn.XLOOKUP($A270&amp;$B270,'[2]产值及收款计划（2026）'!$A:$A&amp;'[2]产值及收款计划（2026）'!$B:$B,'[2]产值及收款计划（2026）'!E:E)</f>
        <v>98.99</v>
      </c>
      <c r="F270" s="256" cm="1">
        <f t="array" aca="1" ref="F270" ca="1">_xlfn.XLOOKUP($A270&amp;$B270,'[2]产值及收款计划（2026）'!$A:$A&amp;'[2]产值及收款计划（2026）'!$B:$B,'[2]产值及收款计划（2026）'!F:F)</f>
        <v>98.99</v>
      </c>
      <c r="G270" s="256" cm="1">
        <f t="array" aca="1" ref="G270" ca="1">_xlfn.XLOOKUP($A270&amp;$B270,'[2]产值及收款计划（2026）'!$A:$A&amp;'[2]产值及收款计划（2026）'!$B:$B,'[2]产值及收款计划（2026）'!G:G)</f>
        <v>98.99</v>
      </c>
      <c r="H270" s="256" cm="1">
        <f t="array" aca="1" ref="H270" ca="1">_xlfn.XLOOKUP($A270&amp;$B270,'[2]产值及收款计划（2026）'!$A:$A&amp;'[2]产值及收款计划（2026）'!$B:$B,'[2]产值及收款计划（2026）'!H:H)</f>
        <v>98.99</v>
      </c>
      <c r="I270" s="257" cm="1">
        <f t="array" aca="1" ref="I270" ca="1">_xlfn.XLOOKUP($A270&amp;$B270,'[2]产值及收款计划（2026）'!$A:$A&amp;'[2]产值及收款计划（2026）'!$B:$B,'[2]产值及收款计划（2026）'!I:I)</f>
        <v>1</v>
      </c>
      <c r="J270" s="258" cm="1">
        <f t="array" aca="1" ref="J270" ca="1">_xlfn.XLOOKUP($A270&amp;$B270,'[2]产值及收款计划（2026）'!$A:$A&amp;'[2]产值及收款计划（2026）'!$B:$B,'[2]产值及收款计划（2026）'!J:J)</f>
        <v>0.06</v>
      </c>
      <c r="K270" s="256" cm="1">
        <f t="array" aca="1" ref="K270" ca="1">_xlfn.XLOOKUP($A270&amp;$B270,'[2]产值及收款计划（2026）'!$A:$A&amp;'[2]产值及收款计划（2026）'!$B:$B,'[2]产值及收款计划（2026）'!K:K)</f>
        <v>0</v>
      </c>
      <c r="L270" s="256" cm="1">
        <f t="array" aca="1" ref="L270" ca="1">_xlfn.XLOOKUP($A270&amp;$B270,'[2]产值及收款计划（2026）'!$A:$A&amp;'[2]产值及收款计划（2026）'!$B:$B,'[2]产值及收款计划（2026）'!L:L)</f>
        <v>0</v>
      </c>
      <c r="M270" s="256" t="str" cm="1">
        <f t="array" aca="1" ref="M270" ca="1">_xlfn.XLOOKUP($A270&amp;$B270,'[2]产值及收款计划（2026）'!$A:$A&amp;'[2]产值及收款计划（2026）'!$B:$B,'[2]产值及收款计划（2026）'!M:M)</f>
        <v>主导</v>
      </c>
      <c r="N270" s="256" t="str" cm="1">
        <f t="array" aca="1" ref="N270" ca="1">_xlfn.XLOOKUP($A270&amp;$B270,'[2]产值及收款计划（2026）'!$A:$A&amp;'[2]产值及收款计划（2026）'!$B:$B,'[2]产值及收款计划（2026）'!N:N)</f>
        <v>贺一玮团队</v>
      </c>
      <c r="O270" s="256" t="str" cm="1">
        <f t="array" aca="1" ref="O270" ca="1">_xlfn.XLOOKUP($A270&amp;$B270,'[2]产值及收款计划（2026）'!$A:$A&amp;'[2]产值及收款计划（2026）'!$B:$B,'[2]产值及收款计划（2026）'!O:O)</f>
        <v>何栩</v>
      </c>
      <c r="P270" s="255" t="str" cm="1">
        <f t="array" aca="1" ref="P270" ca="1">_xlfn.XLOOKUP($A270&amp;$B270,'[2]产值及收款计划（2026）'!$A:$A&amp;'[2]产值及收款计划（2026）'!$B:$B,'[2]产值及收款计划（2026）'!P:P)</f>
        <v>25已完结</v>
      </c>
      <c r="Q270" s="256" cm="1">
        <f t="array" aca="1" ref="Q270" ca="1">_xlfn.XLOOKUP($A270&amp;$B270,'[2]产值及收款计划（2026）'!$A:$A&amp;'[2]产值及收款计划（2026）'!$B:$B,'[2]产值及收款计划（2026）'!Q:Q)</f>
        <v>0</v>
      </c>
      <c r="R270" s="256" cm="1">
        <f t="array" aca="1" ref="R270" ca="1">_xlfn.XLOOKUP($A270&amp;$B270,'[2]产值及收款计划（2026）'!$A:$A&amp;'[2]产值及收款计划（2026）'!$B:$B,'[2]产值及收款计划（2026）'!R:R)</f>
        <v>0</v>
      </c>
      <c r="S270" s="256" cm="1">
        <f t="array" aca="1" ref="S270" ca="1">_xlfn.XLOOKUP($A270&amp;$B270,'[2]产值及收款计划（2026）'!$A:$A&amp;'[2]产值及收款计划（2026）'!$B:$B,'[2]产值及收款计划（2026）'!S:S)</f>
        <v>0</v>
      </c>
      <c r="T270" s="256" cm="1">
        <f t="array" aca="1" ref="T270" ca="1">_xlfn.XLOOKUP($A270&amp;$B270,'[2]产值及收款计划（2026）'!$A:$A&amp;'[2]产值及收款计划（2026）'!$B:$B,'[2]产值及收款计划（2026）'!T:T)</f>
        <v>98.99</v>
      </c>
      <c r="U270" s="256" cm="1">
        <f t="array" aca="1" ref="U270" ca="1">_xlfn.XLOOKUP($A270&amp;$B270,'[2]产值及收款计划（2026）'!$A:$A&amp;'[2]产值及收款计划（2026）'!$B:$B,'[2]产值及收款计划（2026）'!U:U)</f>
        <v>0</v>
      </c>
      <c r="V270" s="256" cm="1">
        <f t="array" aca="1" ref="V270" ca="1">_xlfn.XLOOKUP($A270&amp;$B270,'[2]产值及收款计划（2026）'!$A:$A&amp;'[2]产值及收款计划（2026）'!$B:$B,'[2]产值及收款计划（2026）'!V:V)</f>
        <v>0</v>
      </c>
      <c r="W270" s="256" cm="1">
        <f t="array" aca="1" ref="W270" ca="1">_xlfn.XLOOKUP($A270&amp;$B270,'[2]产值及收款计划（2026）'!$A:$A&amp;'[2]产值及收款计划（2026）'!$B:$B,'[2]产值及收款计划（2026）'!W:W)</f>
        <v>0</v>
      </c>
      <c r="X270" s="256" cm="1">
        <f t="array" aca="1" ref="X270" ca="1">_xlfn.XLOOKUP($A270&amp;$B270,'[2]产值及收款计划（2026）'!$A:$A&amp;'[2]产值及收款计划（2026）'!$B:$B,'[2]产值及收款计划（2026）'!X:X)</f>
        <v>0</v>
      </c>
      <c r="Y270" s="256" cm="1">
        <f t="array" aca="1" ref="Y270" ca="1">_xlfn.XLOOKUP($A270&amp;$B270,'[2]产值及收款计划（2026）'!$A:$A&amp;'[2]产值及收款计划（2026）'!$B:$B,'[2]产值及收款计划（2026）'!Y:Y)</f>
        <v>0</v>
      </c>
      <c r="Z270" s="256" cm="1">
        <f t="array" aca="1" ref="Z270" ca="1">_xlfn.XLOOKUP($A270&amp;$B270,'[2]产值及收款计划（2026）'!$A:$A&amp;'[2]产值及收款计划（2026）'!$B:$B,'[2]产值及收款计划（2026）'!Z:Z)</f>
        <v>0</v>
      </c>
      <c r="AA270" s="256" cm="1">
        <f t="array" aca="1" ref="AA270" ca="1">_xlfn.XLOOKUP($A270&amp;$B270,'[2]产值及收款计划（2026）'!$A:$A&amp;'[2]产值及收款计划（2026）'!$B:$B,'[2]产值及收款计划（2026）'!AA:AA)</f>
        <v>0</v>
      </c>
      <c r="AB270" s="256" cm="1">
        <f t="array" aca="1" ref="AB270" ca="1">_xlfn.XLOOKUP($A270&amp;$B270,'[2]产值及收款计划（2026）'!$A:$A&amp;'[2]产值及收款计划（2026）'!$B:$B,'[2]产值及收款计划（2026）'!AB:AB)</f>
        <v>0</v>
      </c>
      <c r="AC270" s="256" cm="1">
        <f t="array" aca="1" ref="AC270" ca="1">_xlfn.XLOOKUP($A270&amp;$B270,'[2]产值及收款计划（2026）'!$A:$A&amp;'[2]产值及收款计划（2026）'!$B:$B,'[2]产值及收款计划（2026）'!AC:AC)</f>
        <v>0</v>
      </c>
      <c r="AD270" s="256" cm="1">
        <f t="array" aca="1" ref="AD270" ca="1">_xlfn.XLOOKUP($A270&amp;$B270,'[2]产值及收款计划（2026）'!$A:$A&amp;'[2]产值及收款计划（2026）'!$B:$B,'[2]产值及收款计划（2026）'!AD:AD)</f>
        <v>0</v>
      </c>
      <c r="AE270" s="256" cm="1">
        <f t="array" aca="1" ref="AE270" ca="1">_xlfn.XLOOKUP($A270&amp;$B270,'[2]产值及收款计划（2026）'!$A:$A&amp;'[2]产值及收款计划（2026）'!$B:$B,'[2]产值及收款计划（2026）'!AE:AE)</f>
        <v>0</v>
      </c>
      <c r="AF270" s="256" cm="1">
        <f t="array" aca="1" ref="AF270" ca="1">_xlfn.XLOOKUP($A270&amp;$B270,'[2]产值及收款计划（2026）'!$A:$A&amp;'[2]产值及收款计划（2026）'!$B:$B,'[2]产值及收款计划（2026）'!AF:AF)</f>
        <v>0</v>
      </c>
      <c r="AG270" s="256" cm="1">
        <f t="array" aca="1" ref="AG270" ca="1">_xlfn.XLOOKUP($A270&amp;$B270,'[2]产值及收款计划（2026）'!$A:$A&amp;'[2]产值及收款计划（2026）'!$B:$B,'[2]产值及收款计划（2026）'!AG:AG)</f>
        <v>0</v>
      </c>
      <c r="AH270" s="256" cm="1">
        <f t="array" aca="1" ref="AH270" ca="1">_xlfn.XLOOKUP($A270&amp;$B270,'[2]产值及收款计划（2026）'!$A:$A&amp;'[2]产值及收款计划（2026）'!$B:$B,'[2]产值及收款计划（2026）'!AH:AH)</f>
        <v>0</v>
      </c>
      <c r="AI270" s="256" cm="1">
        <f t="array" aca="1" ref="AI270" ca="1">_xlfn.XLOOKUP($A270&amp;$B270,'[2]产值及收款计划（2026）'!$A:$A&amp;'[2]产值及收款计划（2026）'!$B:$B,'[2]产值及收款计划（2026）'!AI:AI)</f>
        <v>0</v>
      </c>
      <c r="AJ270" s="256" cm="1">
        <f t="array" aca="1" ref="AJ270" ca="1">_xlfn.XLOOKUP($A270&amp;$B270,'[2]产值及收款计划（2026）'!$A:$A&amp;'[2]产值及收款计划（2026）'!$B:$B,'[2]产值及收款计划（2026）'!AJ:AJ)</f>
        <v>0</v>
      </c>
      <c r="AK270" s="256" cm="1">
        <f t="array" aca="1" ref="AK270" ca="1">_xlfn.XLOOKUP($A270&amp;$B270,'[2]产值及收款计划（2026）'!$A:$A&amp;'[2]产值及收款计划（2026）'!$B:$B,'[2]产值及收款计划（2026）'!AK:AK)</f>
        <v>0</v>
      </c>
      <c r="AL270" s="256" cm="1">
        <f t="array" aca="1" ref="AL270" ca="1">_xlfn.XLOOKUP($A270&amp;$B270,'[2]产值及收款计划（2026）'!$A:$A&amp;'[2]产值及收款计划（2026）'!$B:$B,'[2]产值及收款计划（2026）'!AL:AL)</f>
        <v>0</v>
      </c>
      <c r="AM270" s="263" t="e" cm="1">
        <f t="array" aca="1" ref="AM270" ca="1">_xlfn.LET(_xlpm.勾选月份状态数组,TRANSPOSE('PPT(12-15页）-TOP10'!$A$3:$A$14),_xlpm.选择数据区,IF('PPT(12-15页）-TOP10'!$E$3="收款",$BA270:$BL270,$AA270:$AL270),SUM(_xlfn._xlws.FILTER(_xlpm.选择数据区,_xlpm.勾选月份状态数组,"")))</f>
        <v>#NAME?</v>
      </c>
      <c r="AN270" s="256" t="e" cm="1">
        <f t="array" aca="1" ref="AN270" ca="1">_xlfn.LET(_xlpm.勾选月份状态数组,TRANSPOSE('PPT(12-15页）-TOP10'!$A$3:$A$14),_xlpm.选择数据区,IF('PPT(12-15页）-TOP10'!$E$3="收款",$DA270:$DL270,$CA270:$CL270),SUM(_xlfn._xlws.FILTER(_xlpm.选择数据区,_xlpm.勾选月份状态数组,"")))</f>
        <v>#NAME?</v>
      </c>
      <c r="AO270" s="256">
        <f ca="1">SUM(CA270:CC270)+SUM(AD270:AL270)</f>
        <v>0</v>
      </c>
      <c r="AP270" s="256"/>
      <c r="AQ270" s="256"/>
      <c r="AR270" s="256"/>
      <c r="AS270" s="256" cm="1">
        <f t="array" aca="1" ref="AS270" ca="1">_xlfn.XLOOKUP($A270&amp;$B270,'[2]产值及收款计划（2026）'!$A:$A&amp;'[2]产值及收款计划（2026）'!$B:$B,'[2]产值及收款计划（2026）'!AS:AS)</f>
        <v>0</v>
      </c>
      <c r="AT270" s="256" cm="1">
        <f t="array" aca="1" ref="AT270" ca="1">_xlfn.XLOOKUP($A270&amp;$B270,'[2]产值及收款计划（2026）'!$A:$A&amp;'[2]产值及收款计划（2026）'!$B:$B,'[2]产值及收款计划（2026）'!AT:AT)</f>
        <v>0</v>
      </c>
      <c r="AU270" s="256" cm="1">
        <f t="array" aca="1" ref="AU270" ca="1">_xlfn.XLOOKUP($A270&amp;$B270,'[2]产值及收款计划（2026）'!$A:$A&amp;'[2]产值及收款计划（2026）'!$B:$B,'[2]产值及收款计划（2026）'!AU:AU)</f>
        <v>0</v>
      </c>
      <c r="AV270" s="256" cm="1">
        <f t="array" aca="1" ref="AV270" ca="1">_xlfn.XLOOKUP($A270&amp;$B270,'[2]产值及收款计划（2026）'!$A:$A&amp;'[2]产值及收款计划（2026）'!$B:$B,'[2]产值及收款计划（2026）'!AV:AV)</f>
        <v>0</v>
      </c>
      <c r="AW270" s="256" cm="1">
        <f t="array" aca="1" ref="AW270" ca="1">_xlfn.XLOOKUP($A270&amp;$B270,'[2]产值及收款计划（2026）'!$A:$A&amp;'[2]产值及收款计划（2026）'!$B:$B,'[2]产值及收款计划（2026）'!AW:AW)</f>
        <v>0</v>
      </c>
      <c r="AX270" s="256" cm="1">
        <f t="array" aca="1" ref="AX270" ca="1">_xlfn.XLOOKUP($A270&amp;$B270,'[2]产值及收款计划（2026）'!$A:$A&amp;'[2]产值及收款计划（2026）'!$B:$B,'[2]产值及收款计划（2026）'!AX:AX)</f>
        <v>0</v>
      </c>
      <c r="AY270" s="256" cm="1">
        <f t="array" aca="1" ref="AY270" ca="1">_xlfn.XLOOKUP($A270&amp;$B270,'[2]产值及收款计划（2026）'!$A:$A&amp;'[2]产值及收款计划（2026）'!$B:$B,'[2]产值及收款计划（2026）'!AY:AY)</f>
        <v>98.99</v>
      </c>
      <c r="AZ270" s="256" cm="1">
        <f t="array" aca="1" ref="AZ270" ca="1">_xlfn.XLOOKUP($A270&amp;$B270,'[2]产值及收款计划（2026）'!$A:$A&amp;'[2]产值及收款计划（2026）'!$B:$B,'[2]产值及收款计划（2026）'!AZ:AZ)</f>
        <v>98.99</v>
      </c>
      <c r="BA270" s="256" cm="1">
        <f t="array" aca="1" ref="BA270" ca="1">_xlfn.XLOOKUP($A270&amp;$B270,'[2]产值及收款计划（2026）'!$A:$A&amp;'[2]产值及收款计划（2026）'!$B:$B,'[2]产值及收款计划（2026）'!BA:BA)</f>
        <v>0</v>
      </c>
      <c r="BB270" s="256" cm="1">
        <f t="array" aca="1" ref="BB270" ca="1">_xlfn.XLOOKUP($A270&amp;$B270,'[2]产值及收款计划（2026）'!$A:$A&amp;'[2]产值及收款计划（2026）'!$B:$B,'[2]产值及收款计划（2026）'!BB:BB)</f>
        <v>0</v>
      </c>
      <c r="BC270" s="256" cm="1">
        <f t="array" aca="1" ref="BC270" ca="1">_xlfn.XLOOKUP($A270&amp;$B270,'[2]产值及收款计划（2026）'!$A:$A&amp;'[2]产值及收款计划（2026）'!$B:$B,'[2]产值及收款计划（2026）'!BC:BC)</f>
        <v>0</v>
      </c>
      <c r="BD270" s="256" cm="1">
        <f t="array" aca="1" ref="BD270" ca="1">_xlfn.XLOOKUP($A270&amp;$B270,'[2]产值及收款计划（2026）'!$A:$A&amp;'[2]产值及收款计划（2026）'!$B:$B,'[2]产值及收款计划（2026）'!BD:BD)</f>
        <v>0</v>
      </c>
      <c r="BE270" s="256" cm="1">
        <f t="array" aca="1" ref="BE270" ca="1">_xlfn.XLOOKUP($A270&amp;$B270,'[2]产值及收款计划（2026）'!$A:$A&amp;'[2]产值及收款计划（2026）'!$B:$B,'[2]产值及收款计划（2026）'!BE:BE)</f>
        <v>0</v>
      </c>
      <c r="BF270" s="256" cm="1">
        <f t="array" aca="1" ref="BF270" ca="1">_xlfn.XLOOKUP($A270&amp;$B270,'[2]产值及收款计划（2026）'!$A:$A&amp;'[2]产值及收款计划（2026）'!$B:$B,'[2]产值及收款计划（2026）'!BF:BF)</f>
        <v>0</v>
      </c>
      <c r="BG270" s="256" cm="1">
        <f t="array" aca="1" ref="BG270" ca="1">_xlfn.XLOOKUP($A270&amp;$B270,'[2]产值及收款计划（2026）'!$A:$A&amp;'[2]产值及收款计划（2026）'!$B:$B,'[2]产值及收款计划（2026）'!BG:BG)</f>
        <v>0</v>
      </c>
      <c r="BH270" s="256" cm="1">
        <f t="array" aca="1" ref="BH270" ca="1">_xlfn.XLOOKUP($A270&amp;$B270,'[2]产值及收款计划（2026）'!$A:$A&amp;'[2]产值及收款计划（2026）'!$B:$B,'[2]产值及收款计划（2026）'!BH:BH)</f>
        <v>0</v>
      </c>
      <c r="BI270" s="256" cm="1">
        <f t="array" aca="1" ref="BI270" ca="1">_xlfn.XLOOKUP($A270&amp;$B270,'[2]产值及收款计划（2026）'!$A:$A&amp;'[2]产值及收款计划（2026）'!$B:$B,'[2]产值及收款计划（2026）'!BI:BI)</f>
        <v>0</v>
      </c>
      <c r="BJ270" s="256" cm="1">
        <f t="array" aca="1" ref="BJ270" ca="1">_xlfn.XLOOKUP($A270&amp;$B270,'[2]产值及收款计划（2026）'!$A:$A&amp;'[2]产值及收款计划（2026）'!$B:$B,'[2]产值及收款计划（2026）'!BJ:BJ)</f>
        <v>0</v>
      </c>
      <c r="BK270" s="256" cm="1">
        <f t="array" aca="1" ref="BK270" ca="1">_xlfn.XLOOKUP($A270&amp;$B270,'[2]产值及收款计划（2026）'!$A:$A&amp;'[2]产值及收款计划（2026）'!$B:$B,'[2]产值及收款计划（2026）'!BK:BK)</f>
        <v>0</v>
      </c>
      <c r="BL270" s="256" cm="1">
        <f t="array" aca="1" ref="BL270" ca="1">_xlfn.XLOOKUP($A270&amp;$B270,'[2]产值及收款计划（2026）'!$A:$A&amp;'[2]产值及收款计划（2026）'!$B:$B,'[2]产值及收款计划（2026）'!BL:BL)</f>
        <v>0</v>
      </c>
      <c r="BM270" s="256"/>
      <c r="BN270" s="256"/>
      <c r="BO270" s="256"/>
      <c r="BP270" s="256"/>
      <c r="BQ270" s="255" t="str" cm="1">
        <f t="array" aca="1" ref="BQ270" ca="1">_xlfn.XLOOKUP($A270&amp;$B270,'[2]产值及收款计划（2026）'!$A:$A&amp;'[2]产值及收款计划（2026）'!$B:$B,'[2]产值及收款计划（2026）'!BQ:BQ)</f>
        <v>上海城建智慧城市运营管理有限公司</v>
      </c>
      <c r="BR270" s="256" cm="1">
        <f t="array" aca="1" ref="BR270" ca="1">_xlfn.XLOOKUP($A270&amp;$B270,'[2]产值及收款计划（2026）'!$A:$A&amp;'[2]产值及收款计划（2026）'!$B:$B,'[2]产值及收款计划（2026）'!BR:BR)</f>
        <v>0</v>
      </c>
      <c r="CA270" s="256" cm="1">
        <f t="array" aca="1" ref="CA270" ca="1">_xlfn.XLOOKUP($A270&amp;$B270,'[2]产值及收款计划（2026）'!$A:$A&amp;'[2]产值及收款计划（2026）'!$B:$B,'[2]产值及收款计划（2026）'!CA:CA)</f>
        <v>0</v>
      </c>
      <c r="CB270" s="256" cm="1">
        <f t="array" aca="1" ref="CB270" ca="1">_xlfn.XLOOKUP($A270&amp;$B270,'[2]产值及收款计划（2026）'!$A:$A&amp;'[2]产值及收款计划（2026）'!$B:$B,'[2]产值及收款计划（2026）'!CB:CB)</f>
        <v>0</v>
      </c>
      <c r="CC270" s="256" cm="1">
        <f t="array" aca="1" ref="CC270" ca="1">_xlfn.XLOOKUP($A270&amp;$B270,'[2]产值及收款计划（2026）'!$A:$A&amp;'[2]产值及收款计划（2026）'!$B:$B,'[2]产值及收款计划（2026）'!CC:CC)</f>
        <v>0</v>
      </c>
      <c r="CD270" s="256" cm="1">
        <f t="array" aca="1" ref="CD270" ca="1">_xlfn.XLOOKUP($A270&amp;$B270,'[2]产值及收款计划（2026）'!$A:$A&amp;'[2]产值及收款计划（2026）'!$B:$B,'[2]产值及收款计划（2026）'!CD:CD)</f>
        <v>0</v>
      </c>
      <c r="CE270" s="256" cm="1">
        <f t="array" aca="1" ref="CE270" ca="1">_xlfn.XLOOKUP($A270&amp;$B270,'[2]产值及收款计划（2026）'!$A:$A&amp;'[2]产值及收款计划（2026）'!$B:$B,'[2]产值及收款计划（2026）'!CE:CE)</f>
        <v>0</v>
      </c>
      <c r="CF270" s="256" cm="1">
        <f t="array" aca="1" ref="CF270" ca="1">_xlfn.XLOOKUP($A270&amp;$B270,'[2]产值及收款计划（2026）'!$A:$A&amp;'[2]产值及收款计划（2026）'!$B:$B,'[2]产值及收款计划（2026）'!CF:CF)</f>
        <v>0</v>
      </c>
      <c r="CG270" s="256" cm="1">
        <f t="array" aca="1" ref="CG270" ca="1">_xlfn.XLOOKUP($A270&amp;$B270,'[2]产值及收款计划（2026）'!$A:$A&amp;'[2]产值及收款计划（2026）'!$B:$B,'[2]产值及收款计划（2026）'!CG:CG)</f>
        <v>0</v>
      </c>
      <c r="CH270" s="256" cm="1">
        <f t="array" aca="1" ref="CH270" ca="1">_xlfn.XLOOKUP($A270&amp;$B270,'[2]产值及收款计划（2026）'!$A:$A&amp;'[2]产值及收款计划（2026）'!$B:$B,'[2]产值及收款计划（2026）'!CH:CH)</f>
        <v>0</v>
      </c>
      <c r="CI270" s="256" cm="1">
        <f t="array" aca="1" ref="CI270" ca="1">_xlfn.XLOOKUP($A270&amp;$B270,'[2]产值及收款计划（2026）'!$A:$A&amp;'[2]产值及收款计划（2026）'!$B:$B,'[2]产值及收款计划（2026）'!CI:CI)</f>
        <v>0</v>
      </c>
      <c r="CJ270" s="256" cm="1">
        <f t="array" aca="1" ref="CJ270" ca="1">_xlfn.XLOOKUP($A270&amp;$B270,'[2]产值及收款计划（2026）'!$A:$A&amp;'[2]产值及收款计划（2026）'!$B:$B,'[2]产值及收款计划（2026）'!CJ:CJ)</f>
        <v>0</v>
      </c>
      <c r="CK270" s="256" cm="1">
        <f t="array" aca="1" ref="CK270" ca="1">_xlfn.XLOOKUP($A270&amp;$B270,'[2]产值及收款计划（2026）'!$A:$A&amp;'[2]产值及收款计划（2026）'!$B:$B,'[2]产值及收款计划（2026）'!CK:CK)</f>
        <v>0</v>
      </c>
      <c r="CL270" s="256" cm="1">
        <f t="array" aca="1" ref="CL270" ca="1">_xlfn.XLOOKUP($A270&amp;$B270,'[2]产值及收款计划（2026）'!$A:$A&amp;'[2]产值及收款计划（2026）'!$B:$B,'[2]产值及收款计划（2026）'!CL:CL)</f>
        <v>0</v>
      </c>
      <c r="DA270" s="256" cm="1">
        <f t="array" aca="1" ref="DA270" ca="1">_xlfn.XLOOKUP($A270&amp;$B270,'[2]产值及收款计划（2026）'!$A:$A&amp;'[2]产值及收款计划（2026）'!$B:$B,'[2]产值及收款计划（2026）'!DA:DA)</f>
        <v>0</v>
      </c>
      <c r="DB270" s="256" cm="1">
        <f t="array" aca="1" ref="DB270" ca="1">_xlfn.XLOOKUP($A270&amp;$B270,'[2]产值及收款计划（2026）'!$A:$A&amp;'[2]产值及收款计划（2026）'!$B:$B,'[2]产值及收款计划（2026）'!DB:DB)</f>
        <v>0</v>
      </c>
      <c r="DC270" s="256" cm="1">
        <f t="array" aca="1" ref="DC270" ca="1">_xlfn.XLOOKUP($A270&amp;$B270,'[2]产值及收款计划（2026）'!$A:$A&amp;'[2]产值及收款计划（2026）'!$B:$B,'[2]产值及收款计划（2026）'!DC:DC)</f>
        <v>0</v>
      </c>
      <c r="DD270" s="256" cm="1">
        <f t="array" aca="1" ref="DD270" ca="1">_xlfn.XLOOKUP($A270&amp;$B270,'[2]产值及收款计划（2026）'!$A:$A&amp;'[2]产值及收款计划（2026）'!$B:$B,'[2]产值及收款计划（2026）'!DD:DD)</f>
        <v>0</v>
      </c>
      <c r="DE270" s="256" cm="1">
        <f t="array" aca="1" ref="DE270" ca="1">_xlfn.XLOOKUP($A270&amp;$B270,'[2]产值及收款计划（2026）'!$A:$A&amp;'[2]产值及收款计划（2026）'!$B:$B,'[2]产值及收款计划（2026）'!DE:DE)</f>
        <v>0</v>
      </c>
      <c r="DF270" s="256" cm="1">
        <f t="array" aca="1" ref="DF270" ca="1">_xlfn.XLOOKUP($A270&amp;$B270,'[2]产值及收款计划（2026）'!$A:$A&amp;'[2]产值及收款计划（2026）'!$B:$B,'[2]产值及收款计划（2026）'!DF:DF)</f>
        <v>0</v>
      </c>
      <c r="DG270" s="256" cm="1">
        <f t="array" aca="1" ref="DG270" ca="1">_xlfn.XLOOKUP($A270&amp;$B270,'[2]产值及收款计划（2026）'!$A:$A&amp;'[2]产值及收款计划（2026）'!$B:$B,'[2]产值及收款计划（2026）'!DG:DG)</f>
        <v>0</v>
      </c>
      <c r="DH270" s="256" cm="1">
        <f t="array" aca="1" ref="DH270" ca="1">_xlfn.XLOOKUP($A270&amp;$B270,'[2]产值及收款计划（2026）'!$A:$A&amp;'[2]产值及收款计划（2026）'!$B:$B,'[2]产值及收款计划（2026）'!DH:DH)</f>
        <v>0</v>
      </c>
      <c r="DI270" s="256" cm="1">
        <f t="array" aca="1" ref="DI270" ca="1">_xlfn.XLOOKUP($A270&amp;$B270,'[2]产值及收款计划（2026）'!$A:$A&amp;'[2]产值及收款计划（2026）'!$B:$B,'[2]产值及收款计划（2026）'!DI:DI)</f>
        <v>0</v>
      </c>
      <c r="DJ270" s="256" cm="1">
        <f t="array" aca="1" ref="DJ270" ca="1">_xlfn.XLOOKUP($A270&amp;$B270,'[2]产值及收款计划（2026）'!$A:$A&amp;'[2]产值及收款计划（2026）'!$B:$B,'[2]产值及收款计划（2026）'!DJ:DJ)</f>
        <v>0</v>
      </c>
      <c r="DK270" s="256" cm="1">
        <f t="array" aca="1" ref="DK270" ca="1">_xlfn.XLOOKUP($A270&amp;$B270,'[2]产值及收款计划（2026）'!$A:$A&amp;'[2]产值及收款计划（2026）'!$B:$B,'[2]产值及收款计划（2026）'!DK:DK)</f>
        <v>0</v>
      </c>
      <c r="DL270" s="256" cm="1">
        <f t="array" aca="1" ref="DL270" ca="1">_xlfn.XLOOKUP($A270&amp;$B270,'[2]产值及收款计划（2026）'!$A:$A&amp;'[2]产值及收款计划（2026）'!$B:$B,'[2]产值及收款计划（2026）'!DL:DL)</f>
        <v>0</v>
      </c>
      <c r="DM270" s="264"/>
      <c r="DN270" s="250"/>
    </row>
    <row r="271" spans="1:118" ht="20.25" x14ac:dyDescent="0.15">
      <c r="A271" s="254">
        <f t="shared" ca="1" si="16"/>
        <v>90</v>
      </c>
      <c r="B271" s="254" t="s">
        <v>26</v>
      </c>
      <c r="C271" s="255" t="str" cm="1">
        <f t="array" aca="1" ref="C271" ca="1">_xlfn.XLOOKUP($A271&amp;$B271,'[2]产值及收款计划（2026）'!$A:$A&amp;'[2]产值及收款计划（2026）'!$B:$B,'[2]产值及收款计划（2026）'!C:C)</f>
        <v>ZHT2025021800014</v>
      </c>
      <c r="D271" s="255" t="str" cm="1">
        <f t="array" aca="1" ref="D271" ca="1">_xlfn.XLOOKUP($A271&amp;$B271,'[2]产值及收款计划（2026）'!$A:$A&amp;'[2]产值及收款计划（2026）'!$B:$B,'[2]产值及收款计划（2026）'!D:D)</f>
        <v>S9苏绍高速钱江隧道信息化提升实施及应用项目孪生底座产品采购合同</v>
      </c>
      <c r="E271" s="256" cm="1">
        <f t="array" aca="1" ref="E271" ca="1">_xlfn.XLOOKUP($A271&amp;$B271,'[2]产值及收款计划（2026）'!$A:$A&amp;'[2]产值及收款计划（2026）'!$B:$B,'[2]产值及收款计划（2026）'!E:E)</f>
        <v>93.337992999999997</v>
      </c>
      <c r="F271" s="256" cm="1">
        <f t="array" aca="1" ref="F271" ca="1">_xlfn.XLOOKUP($A271&amp;$B271,'[2]产值及收款计划（2026）'!$A:$A&amp;'[2]产值及收款计划（2026）'!$B:$B,'[2]产值及收款计划（2026）'!F:F)</f>
        <v>93.337992999999997</v>
      </c>
      <c r="G271" s="256" cm="1">
        <f t="array" aca="1" ref="G271" ca="1">_xlfn.XLOOKUP($A271&amp;$B271,'[2]产值及收款计划（2026）'!$A:$A&amp;'[2]产值及收款计划（2026）'!$B:$B,'[2]产值及收款计划（2026）'!G:G)</f>
        <v>93.337992999999997</v>
      </c>
      <c r="H271" s="256" cm="1">
        <f t="array" aca="1" ref="H271" ca="1">_xlfn.XLOOKUP($A271&amp;$B271,'[2]产值及收款计划（2026）'!$A:$A&amp;'[2]产值及收款计划（2026）'!$B:$B,'[2]产值及收款计划（2026）'!H:H)</f>
        <v>73.337992999999997</v>
      </c>
      <c r="I271" s="257" cm="1">
        <f t="array" aca="1" ref="I271" ca="1">_xlfn.XLOOKUP($A271&amp;$B271,'[2]产值及收款计划（2026）'!$A:$A&amp;'[2]产值及收款计划（2026）'!$B:$B,'[2]产值及收款计划（2026）'!I:I)</f>
        <v>0.78572498339449004</v>
      </c>
      <c r="J271" s="258" cm="1">
        <f t="array" aca="1" ref="J271" ca="1">_xlfn.XLOOKUP($A271&amp;$B271,'[2]产值及收款计划（2026）'!$A:$A&amp;'[2]产值及收款计划（2026）'!$B:$B,'[2]产值及收款计划（2026）'!J:J)</f>
        <v>0.13</v>
      </c>
      <c r="K271" s="256" cm="1">
        <f t="array" aca="1" ref="K271" ca="1">_xlfn.XLOOKUP($A271&amp;$B271,'[2]产值及收款计划（2026）'!$A:$A&amp;'[2]产值及收款计划（2026）'!$B:$B,'[2]产值及收款计划（2026）'!K:K)</f>
        <v>0</v>
      </c>
      <c r="L271" s="256" cm="1">
        <f t="array" aca="1" ref="L271" ca="1">_xlfn.XLOOKUP($A271&amp;$B271,'[2]产值及收款计划（2026）'!$A:$A&amp;'[2]产值及收款计划（2026）'!$B:$B,'[2]产值及收款计划（2026）'!L:L)</f>
        <v>0</v>
      </c>
      <c r="M271" s="256" t="str" cm="1">
        <f t="array" aca="1" ref="M271" ca="1">_xlfn.XLOOKUP($A271&amp;$B271,'[2]产值及收款计划（2026）'!$A:$A&amp;'[2]产值及收款计划（2026）'!$B:$B,'[2]产值及收款计划（2026）'!M:M)</f>
        <v>主导</v>
      </c>
      <c r="N271" s="256" t="str" cm="1">
        <f t="array" aca="1" ref="N271" ca="1">_xlfn.XLOOKUP($A271&amp;$B271,'[2]产值及收款计划（2026）'!$A:$A&amp;'[2]产值及收款计划（2026）'!$B:$B,'[2]产值及收款计划（2026）'!N:N)</f>
        <v>邱枫团队</v>
      </c>
      <c r="O271" s="256" t="str" cm="1">
        <f t="array" aca="1" ref="O271" ca="1">_xlfn.XLOOKUP($A271&amp;$B271,'[2]产值及收款计划（2026）'!$A:$A&amp;'[2]产值及收款计划（2026）'!$B:$B,'[2]产值及收款计划（2026）'!O:O)</f>
        <v>邱枫</v>
      </c>
      <c r="P271" s="255" t="str" cm="1">
        <f t="array" aca="1" ref="P271" ca="1">_xlfn.XLOOKUP($A271&amp;$B271,'[2]产值及收款计划（2026）'!$A:$A&amp;'[2]产值及收款计划（2026）'!$B:$B,'[2]产值及收款计划（2026）'!P:P)</f>
        <v>25已完结</v>
      </c>
      <c r="Q271" s="256" cm="1">
        <f t="array" aca="1" ref="Q271" ca="1">_xlfn.XLOOKUP($A271&amp;$B271,'[2]产值及收款计划（2026）'!$A:$A&amp;'[2]产值及收款计划（2026）'!$B:$B,'[2]产值及收款计划（2026）'!Q:Q)</f>
        <v>0</v>
      </c>
      <c r="R271" s="256" cm="1">
        <f t="array" aca="1" ref="R271" ca="1">_xlfn.XLOOKUP($A271&amp;$B271,'[2]产值及收款计划（2026）'!$A:$A&amp;'[2]产值及收款计划（2026）'!$B:$B,'[2]产值及收款计划（2026）'!R:R)</f>
        <v>0</v>
      </c>
      <c r="S271" s="256" cm="1">
        <f t="array" aca="1" ref="S271" ca="1">_xlfn.XLOOKUP($A271&amp;$B271,'[2]产值及收款计划（2026）'!$A:$A&amp;'[2]产值及收款计划（2026）'!$B:$B,'[2]产值及收款计划（2026）'!S:S)</f>
        <v>0</v>
      </c>
      <c r="T271" s="256" cm="1">
        <f t="array" aca="1" ref="T271" ca="1">_xlfn.XLOOKUP($A271&amp;$B271,'[2]产值及收款计划（2026）'!$A:$A&amp;'[2]产值及收款计划（2026）'!$B:$B,'[2]产值及收款计划（2026）'!T:T)</f>
        <v>93.337992999999997</v>
      </c>
      <c r="U271" s="256" cm="1">
        <f t="array" aca="1" ref="U271" ca="1">_xlfn.XLOOKUP($A271&amp;$B271,'[2]产值及收款计划（2026）'!$A:$A&amp;'[2]产值及收款计划（2026）'!$B:$B,'[2]产值及收款计划（2026）'!U:U)</f>
        <v>0</v>
      </c>
      <c r="V271" s="256" cm="1">
        <f t="array" aca="1" ref="V271" ca="1">_xlfn.XLOOKUP($A271&amp;$B271,'[2]产值及收款计划（2026）'!$A:$A&amp;'[2]产值及收款计划（2026）'!$B:$B,'[2]产值及收款计划（2026）'!V:V)</f>
        <v>0</v>
      </c>
      <c r="W271" s="256" cm="1">
        <f t="array" aca="1" ref="W271" ca="1">_xlfn.XLOOKUP($A271&amp;$B271,'[2]产值及收款计划（2026）'!$A:$A&amp;'[2]产值及收款计划（2026）'!$B:$B,'[2]产值及收款计划（2026）'!W:W)</f>
        <v>0</v>
      </c>
      <c r="X271" s="256" cm="1">
        <f t="array" aca="1" ref="X271" ca="1">_xlfn.XLOOKUP($A271&amp;$B271,'[2]产值及收款计划（2026）'!$A:$A&amp;'[2]产值及收款计划（2026）'!$B:$B,'[2]产值及收款计划（2026）'!X:X)</f>
        <v>0</v>
      </c>
      <c r="Y271" s="256" cm="1">
        <f t="array" aca="1" ref="Y271" ca="1">_xlfn.XLOOKUP($A271&amp;$B271,'[2]产值及收款计划（2026）'!$A:$A&amp;'[2]产值及收款计划（2026）'!$B:$B,'[2]产值及收款计划（2026）'!Y:Y)</f>
        <v>0</v>
      </c>
      <c r="Z271" s="256" cm="1">
        <f t="array" aca="1" ref="Z271" ca="1">_xlfn.XLOOKUP($A271&amp;$B271,'[2]产值及收款计划（2026）'!$A:$A&amp;'[2]产值及收款计划（2026）'!$B:$B,'[2]产值及收款计划（2026）'!Z:Z)</f>
        <v>0</v>
      </c>
      <c r="AA271" s="256" cm="1">
        <f t="array" aca="1" ref="AA271" ca="1">_xlfn.XLOOKUP($A271&amp;$B271,'[2]产值及收款计划（2026）'!$A:$A&amp;'[2]产值及收款计划（2026）'!$B:$B,'[2]产值及收款计划（2026）'!AA:AA)</f>
        <v>0</v>
      </c>
      <c r="AB271" s="256" cm="1">
        <f t="array" aca="1" ref="AB271" ca="1">_xlfn.XLOOKUP($A271&amp;$B271,'[2]产值及收款计划（2026）'!$A:$A&amp;'[2]产值及收款计划（2026）'!$B:$B,'[2]产值及收款计划（2026）'!AB:AB)</f>
        <v>0</v>
      </c>
      <c r="AC271" s="256" cm="1">
        <f t="array" aca="1" ref="AC271" ca="1">_xlfn.XLOOKUP($A271&amp;$B271,'[2]产值及收款计划（2026）'!$A:$A&amp;'[2]产值及收款计划（2026）'!$B:$B,'[2]产值及收款计划（2026）'!AC:AC)</f>
        <v>0</v>
      </c>
      <c r="AD271" s="256" cm="1">
        <f t="array" aca="1" ref="AD271" ca="1">_xlfn.XLOOKUP($A271&amp;$B271,'[2]产值及收款计划（2026）'!$A:$A&amp;'[2]产值及收款计划（2026）'!$B:$B,'[2]产值及收款计划（2026）'!AD:AD)</f>
        <v>0</v>
      </c>
      <c r="AE271" s="256" cm="1">
        <f t="array" aca="1" ref="AE271" ca="1">_xlfn.XLOOKUP($A271&amp;$B271,'[2]产值及收款计划（2026）'!$A:$A&amp;'[2]产值及收款计划（2026）'!$B:$B,'[2]产值及收款计划（2026）'!AE:AE)</f>
        <v>0</v>
      </c>
      <c r="AF271" s="256" cm="1">
        <f t="array" aca="1" ref="AF271" ca="1">_xlfn.XLOOKUP($A271&amp;$B271,'[2]产值及收款计划（2026）'!$A:$A&amp;'[2]产值及收款计划（2026）'!$B:$B,'[2]产值及收款计划（2026）'!AF:AF)</f>
        <v>0</v>
      </c>
      <c r="AG271" s="256" cm="1">
        <f t="array" aca="1" ref="AG271" ca="1">_xlfn.XLOOKUP($A271&amp;$B271,'[2]产值及收款计划（2026）'!$A:$A&amp;'[2]产值及收款计划（2026）'!$B:$B,'[2]产值及收款计划（2026）'!AG:AG)</f>
        <v>0</v>
      </c>
      <c r="AH271" s="256" cm="1">
        <f t="array" aca="1" ref="AH271" ca="1">_xlfn.XLOOKUP($A271&amp;$B271,'[2]产值及收款计划（2026）'!$A:$A&amp;'[2]产值及收款计划（2026）'!$B:$B,'[2]产值及收款计划（2026）'!AH:AH)</f>
        <v>0</v>
      </c>
      <c r="AI271" s="256" cm="1">
        <f t="array" aca="1" ref="AI271" ca="1">_xlfn.XLOOKUP($A271&amp;$B271,'[2]产值及收款计划（2026）'!$A:$A&amp;'[2]产值及收款计划（2026）'!$B:$B,'[2]产值及收款计划（2026）'!AI:AI)</f>
        <v>0</v>
      </c>
      <c r="AJ271" s="256" cm="1">
        <f t="array" aca="1" ref="AJ271" ca="1">_xlfn.XLOOKUP($A271&amp;$B271,'[2]产值及收款计划（2026）'!$A:$A&amp;'[2]产值及收款计划（2026）'!$B:$B,'[2]产值及收款计划（2026）'!AJ:AJ)</f>
        <v>0</v>
      </c>
      <c r="AK271" s="256" cm="1">
        <f t="array" aca="1" ref="AK271" ca="1">_xlfn.XLOOKUP($A271&amp;$B271,'[2]产值及收款计划（2026）'!$A:$A&amp;'[2]产值及收款计划（2026）'!$B:$B,'[2]产值及收款计划（2026）'!AK:AK)</f>
        <v>0</v>
      </c>
      <c r="AL271" s="256" cm="1">
        <f t="array" aca="1" ref="AL271" ca="1">_xlfn.XLOOKUP($A271&amp;$B271,'[2]产值及收款计划（2026）'!$A:$A&amp;'[2]产值及收款计划（2026）'!$B:$B,'[2]产值及收款计划（2026）'!AL:AL)</f>
        <v>0</v>
      </c>
      <c r="AM271" s="263" t="e" cm="1">
        <f t="array" aca="1" ref="AM271" ca="1">_xlfn.LET(_xlpm.勾选月份状态数组,TRANSPOSE('PPT(12-15页）-TOP10'!$A$3:$A$14),_xlpm.选择数据区,IF('PPT(12-15页）-TOP10'!$E$3="收款",$BA271:$BL271,$AA271:$AL271),SUM(_xlfn._xlws.FILTER(_xlpm.选择数据区,_xlpm.勾选月份状态数组,"")))</f>
        <v>#NAME?</v>
      </c>
      <c r="AN271" s="256" t="e" cm="1">
        <f t="array" aca="1" ref="AN271" ca="1">_xlfn.LET(_xlpm.勾选月份状态数组,TRANSPOSE('PPT(12-15页）-TOP10'!$A$3:$A$14),_xlpm.选择数据区,IF('PPT(12-15页）-TOP10'!$E$3="收款",$DA271:$DL271,$CA271:$CL271),SUM(_xlfn._xlws.FILTER(_xlpm.选择数据区,_xlpm.勾选月份状态数组,"")))</f>
        <v>#NAME?</v>
      </c>
      <c r="AO271" s="256">
        <f ca="1">SUM(CA271:CC271)+SUM(AD271:AL271)</f>
        <v>0</v>
      </c>
      <c r="AP271" s="256"/>
      <c r="AQ271" s="256"/>
      <c r="AR271" s="256"/>
      <c r="AS271" s="256" cm="1">
        <f t="array" aca="1" ref="AS271" ca="1">_xlfn.XLOOKUP($A271&amp;$B271,'[2]产值及收款计划（2026）'!$A:$A&amp;'[2]产值及收款计划（2026）'!$B:$B,'[2]产值及收款计划（2026）'!AS:AS)</f>
        <v>0</v>
      </c>
      <c r="AT271" s="256" cm="1">
        <f t="array" aca="1" ref="AT271" ca="1">_xlfn.XLOOKUP($A271&amp;$B271,'[2]产值及收款计划（2026）'!$A:$A&amp;'[2]产值及收款计划（2026）'!$B:$B,'[2]产值及收款计划（2026）'!AT:AT)</f>
        <v>0</v>
      </c>
      <c r="AU271" s="256" cm="1">
        <f t="array" aca="1" ref="AU271" ca="1">_xlfn.XLOOKUP($A271&amp;$B271,'[2]产值及收款计划（2026）'!$A:$A&amp;'[2]产值及收款计划（2026）'!$B:$B,'[2]产值及收款计划（2026）'!AU:AU)</f>
        <v>0</v>
      </c>
      <c r="AV271" s="256" cm="1">
        <f t="array" aca="1" ref="AV271" ca="1">_xlfn.XLOOKUP($A271&amp;$B271,'[2]产值及收款计划（2026）'!$A:$A&amp;'[2]产值及收款计划（2026）'!$B:$B,'[2]产值及收款计划（2026）'!AV:AV)</f>
        <v>0</v>
      </c>
      <c r="AW271" s="256" cm="1">
        <f t="array" aca="1" ref="AW271" ca="1">_xlfn.XLOOKUP($A271&amp;$B271,'[2]产值及收款计划（2026）'!$A:$A&amp;'[2]产值及收款计划（2026）'!$B:$B,'[2]产值及收款计划（2026）'!AW:AW)</f>
        <v>0</v>
      </c>
      <c r="AX271" s="256" cm="1">
        <f t="array" aca="1" ref="AX271" ca="1">_xlfn.XLOOKUP($A271&amp;$B271,'[2]产值及收款计划（2026）'!$A:$A&amp;'[2]产值及收款计划（2026）'!$B:$B,'[2]产值及收款计划（2026）'!AX:AX)</f>
        <v>0</v>
      </c>
      <c r="AY271" s="256" cm="1">
        <f t="array" aca="1" ref="AY271" ca="1">_xlfn.XLOOKUP($A271&amp;$B271,'[2]产值及收款计划（2026）'!$A:$A&amp;'[2]产值及收款计划（2026）'!$B:$B,'[2]产值及收款计划（2026）'!AY:AY)</f>
        <v>93.337992999999997</v>
      </c>
      <c r="AZ271" s="256" cm="1">
        <f t="array" aca="1" ref="AZ271" ca="1">_xlfn.XLOOKUP($A271&amp;$B271,'[2]产值及收款计划（2026）'!$A:$A&amp;'[2]产值及收款计划（2026）'!$B:$B,'[2]产值及收款计划（2026）'!AZ:AZ)</f>
        <v>93.337992999999997</v>
      </c>
      <c r="BA271" s="256" cm="1">
        <f t="array" aca="1" ref="BA271" ca="1">_xlfn.XLOOKUP($A271&amp;$B271,'[2]产值及收款计划（2026）'!$A:$A&amp;'[2]产值及收款计划（2026）'!$B:$B,'[2]产值及收款计划（2026）'!BA:BA)</f>
        <v>0</v>
      </c>
      <c r="BB271" s="256" cm="1">
        <f t="array" aca="1" ref="BB271" ca="1">_xlfn.XLOOKUP($A271&amp;$B271,'[2]产值及收款计划（2026）'!$A:$A&amp;'[2]产值及收款计划（2026）'!$B:$B,'[2]产值及收款计划（2026）'!BB:BB)</f>
        <v>0</v>
      </c>
      <c r="BC271" s="256" cm="1">
        <f t="array" aca="1" ref="BC271" ca="1">_xlfn.XLOOKUP($A271&amp;$B271,'[2]产值及收款计划（2026）'!$A:$A&amp;'[2]产值及收款计划（2026）'!$B:$B,'[2]产值及收款计划（2026）'!BC:BC)</f>
        <v>0</v>
      </c>
      <c r="BD271" s="256" cm="1">
        <f t="array" aca="1" ref="BD271" ca="1">_xlfn.XLOOKUP($A271&amp;$B271,'[2]产值及收款计划（2026）'!$A:$A&amp;'[2]产值及收款计划（2026）'!$B:$B,'[2]产值及收款计划（2026）'!BD:BD)</f>
        <v>0</v>
      </c>
      <c r="BE271" s="256" cm="1">
        <f t="array" aca="1" ref="BE271" ca="1">_xlfn.XLOOKUP($A271&amp;$B271,'[2]产值及收款计划（2026）'!$A:$A&amp;'[2]产值及收款计划（2026）'!$B:$B,'[2]产值及收款计划（2026）'!BE:BE)</f>
        <v>0</v>
      </c>
      <c r="BF271" s="256" cm="1">
        <f t="array" aca="1" ref="BF271" ca="1">_xlfn.XLOOKUP($A271&amp;$B271,'[2]产值及收款计划（2026）'!$A:$A&amp;'[2]产值及收款计划（2026）'!$B:$B,'[2]产值及收款计划（2026）'!BF:BF)</f>
        <v>0</v>
      </c>
      <c r="BG271" s="256" cm="1">
        <f t="array" aca="1" ref="BG271" ca="1">_xlfn.XLOOKUP($A271&amp;$B271,'[2]产值及收款计划（2026）'!$A:$A&amp;'[2]产值及收款计划（2026）'!$B:$B,'[2]产值及收款计划（2026）'!BG:BG)</f>
        <v>0</v>
      </c>
      <c r="BH271" s="256" cm="1">
        <f t="array" aca="1" ref="BH271" ca="1">_xlfn.XLOOKUP($A271&amp;$B271,'[2]产值及收款计划（2026）'!$A:$A&amp;'[2]产值及收款计划（2026）'!$B:$B,'[2]产值及收款计划（2026）'!BH:BH)</f>
        <v>0</v>
      </c>
      <c r="BI271" s="256" cm="1">
        <f t="array" aca="1" ref="BI271" ca="1">_xlfn.XLOOKUP($A271&amp;$B271,'[2]产值及收款计划（2026）'!$A:$A&amp;'[2]产值及收款计划（2026）'!$B:$B,'[2]产值及收款计划（2026）'!BI:BI)</f>
        <v>0</v>
      </c>
      <c r="BJ271" s="256" cm="1">
        <f t="array" aca="1" ref="BJ271" ca="1">_xlfn.XLOOKUP($A271&amp;$B271,'[2]产值及收款计划（2026）'!$A:$A&amp;'[2]产值及收款计划（2026）'!$B:$B,'[2]产值及收款计划（2026）'!BJ:BJ)</f>
        <v>0</v>
      </c>
      <c r="BK271" s="256" cm="1">
        <f t="array" aca="1" ref="BK271" ca="1">_xlfn.XLOOKUP($A271&amp;$B271,'[2]产值及收款计划（2026）'!$A:$A&amp;'[2]产值及收款计划（2026）'!$B:$B,'[2]产值及收款计划（2026）'!BK:BK)</f>
        <v>0</v>
      </c>
      <c r="BL271" s="256" cm="1">
        <f t="array" aca="1" ref="BL271" ca="1">_xlfn.XLOOKUP($A271&amp;$B271,'[2]产值及收款计划（2026）'!$A:$A&amp;'[2]产值及收款计划（2026）'!$B:$B,'[2]产值及收款计划（2026）'!BL:BL)</f>
        <v>0</v>
      </c>
      <c r="BM271" s="256"/>
      <c r="BN271" s="256"/>
      <c r="BO271" s="256"/>
      <c r="BP271" s="256"/>
      <c r="BQ271" s="255" t="str" cm="1">
        <f t="array" aca="1" ref="BQ271" ca="1">_xlfn.XLOOKUP($A271&amp;$B271,'[2]产值及收款计划（2026）'!$A:$A&amp;'[2]产值及收款计划（2026）'!$B:$B,'[2]产值及收款计划（2026）'!BQ:BQ)</f>
        <v>上海显晋自动化工程有限公司</v>
      </c>
      <c r="BR271" s="256" cm="1">
        <f t="array" aca="1" ref="BR271" ca="1">_xlfn.XLOOKUP($A271&amp;$B271,'[2]产值及收款计划（2026）'!$A:$A&amp;'[2]产值及收款计划（2026）'!$B:$B,'[2]产值及收款计划（2026）'!BR:BR)</f>
        <v>0</v>
      </c>
      <c r="CA271" s="256" cm="1">
        <f t="array" aca="1" ref="CA271" ca="1">_xlfn.XLOOKUP($A271&amp;$B271,'[2]产值及收款计划（2026）'!$A:$A&amp;'[2]产值及收款计划（2026）'!$B:$B,'[2]产值及收款计划（2026）'!CA:CA)</f>
        <v>0</v>
      </c>
      <c r="CB271" s="256" cm="1">
        <f t="array" aca="1" ref="CB271" ca="1">_xlfn.XLOOKUP($A271&amp;$B271,'[2]产值及收款计划（2026）'!$A:$A&amp;'[2]产值及收款计划（2026）'!$B:$B,'[2]产值及收款计划（2026）'!CB:CB)</f>
        <v>0</v>
      </c>
      <c r="CC271" s="256" cm="1">
        <f t="array" aca="1" ref="CC271" ca="1">_xlfn.XLOOKUP($A271&amp;$B271,'[2]产值及收款计划（2026）'!$A:$A&amp;'[2]产值及收款计划（2026）'!$B:$B,'[2]产值及收款计划（2026）'!CC:CC)</f>
        <v>0</v>
      </c>
      <c r="CD271" s="256" cm="1">
        <f t="array" aca="1" ref="CD271" ca="1">_xlfn.XLOOKUP($A271&amp;$B271,'[2]产值及收款计划（2026）'!$A:$A&amp;'[2]产值及收款计划（2026）'!$B:$B,'[2]产值及收款计划（2026）'!CD:CD)</f>
        <v>0</v>
      </c>
      <c r="CE271" s="256" cm="1">
        <f t="array" aca="1" ref="CE271" ca="1">_xlfn.XLOOKUP($A271&amp;$B271,'[2]产值及收款计划（2026）'!$A:$A&amp;'[2]产值及收款计划（2026）'!$B:$B,'[2]产值及收款计划（2026）'!CE:CE)</f>
        <v>0</v>
      </c>
      <c r="CF271" s="256" cm="1">
        <f t="array" aca="1" ref="CF271" ca="1">_xlfn.XLOOKUP($A271&amp;$B271,'[2]产值及收款计划（2026）'!$A:$A&amp;'[2]产值及收款计划（2026）'!$B:$B,'[2]产值及收款计划（2026）'!CF:CF)</f>
        <v>0</v>
      </c>
      <c r="CG271" s="256" cm="1">
        <f t="array" aca="1" ref="CG271" ca="1">_xlfn.XLOOKUP($A271&amp;$B271,'[2]产值及收款计划（2026）'!$A:$A&amp;'[2]产值及收款计划（2026）'!$B:$B,'[2]产值及收款计划（2026）'!CG:CG)</f>
        <v>0</v>
      </c>
      <c r="CH271" s="256" cm="1">
        <f t="array" aca="1" ref="CH271" ca="1">_xlfn.XLOOKUP($A271&amp;$B271,'[2]产值及收款计划（2026）'!$A:$A&amp;'[2]产值及收款计划（2026）'!$B:$B,'[2]产值及收款计划（2026）'!CH:CH)</f>
        <v>0</v>
      </c>
      <c r="CI271" s="256" cm="1">
        <f t="array" aca="1" ref="CI271" ca="1">_xlfn.XLOOKUP($A271&amp;$B271,'[2]产值及收款计划（2026）'!$A:$A&amp;'[2]产值及收款计划（2026）'!$B:$B,'[2]产值及收款计划（2026）'!CI:CI)</f>
        <v>0</v>
      </c>
      <c r="CJ271" s="256" cm="1">
        <f t="array" aca="1" ref="CJ271" ca="1">_xlfn.XLOOKUP($A271&amp;$B271,'[2]产值及收款计划（2026）'!$A:$A&amp;'[2]产值及收款计划（2026）'!$B:$B,'[2]产值及收款计划（2026）'!CJ:CJ)</f>
        <v>0</v>
      </c>
      <c r="CK271" s="256" cm="1">
        <f t="array" aca="1" ref="CK271" ca="1">_xlfn.XLOOKUP($A271&amp;$B271,'[2]产值及收款计划（2026）'!$A:$A&amp;'[2]产值及收款计划（2026）'!$B:$B,'[2]产值及收款计划（2026）'!CK:CK)</f>
        <v>0</v>
      </c>
      <c r="CL271" s="256" cm="1">
        <f t="array" aca="1" ref="CL271" ca="1">_xlfn.XLOOKUP($A271&amp;$B271,'[2]产值及收款计划（2026）'!$A:$A&amp;'[2]产值及收款计划（2026）'!$B:$B,'[2]产值及收款计划（2026）'!CL:CL)</f>
        <v>0</v>
      </c>
      <c r="DA271" s="256" cm="1">
        <f t="array" aca="1" ref="DA271" ca="1">_xlfn.XLOOKUP($A271&amp;$B271,'[2]产值及收款计划（2026）'!$A:$A&amp;'[2]产值及收款计划（2026）'!$B:$B,'[2]产值及收款计划（2026）'!DA:DA)</f>
        <v>0</v>
      </c>
      <c r="DB271" s="256" cm="1">
        <f t="array" aca="1" ref="DB271" ca="1">_xlfn.XLOOKUP($A271&amp;$B271,'[2]产值及收款计划（2026）'!$A:$A&amp;'[2]产值及收款计划（2026）'!$B:$B,'[2]产值及收款计划（2026）'!DB:DB)</f>
        <v>0</v>
      </c>
      <c r="DC271" s="256" cm="1">
        <f t="array" aca="1" ref="DC271" ca="1">_xlfn.XLOOKUP($A271&amp;$B271,'[2]产值及收款计划（2026）'!$A:$A&amp;'[2]产值及收款计划（2026）'!$B:$B,'[2]产值及收款计划（2026）'!DC:DC)</f>
        <v>0</v>
      </c>
      <c r="DD271" s="256" cm="1">
        <f t="array" aca="1" ref="DD271" ca="1">_xlfn.XLOOKUP($A271&amp;$B271,'[2]产值及收款计划（2026）'!$A:$A&amp;'[2]产值及收款计划（2026）'!$B:$B,'[2]产值及收款计划（2026）'!DD:DD)</f>
        <v>0</v>
      </c>
      <c r="DE271" s="256" cm="1">
        <f t="array" aca="1" ref="DE271" ca="1">_xlfn.XLOOKUP($A271&amp;$B271,'[2]产值及收款计划（2026）'!$A:$A&amp;'[2]产值及收款计划（2026）'!$B:$B,'[2]产值及收款计划（2026）'!DE:DE)</f>
        <v>0</v>
      </c>
      <c r="DF271" s="256" cm="1">
        <f t="array" aca="1" ref="DF271" ca="1">_xlfn.XLOOKUP($A271&amp;$B271,'[2]产值及收款计划（2026）'!$A:$A&amp;'[2]产值及收款计划（2026）'!$B:$B,'[2]产值及收款计划（2026）'!DF:DF)</f>
        <v>0</v>
      </c>
      <c r="DG271" s="256" cm="1">
        <f t="array" aca="1" ref="DG271" ca="1">_xlfn.XLOOKUP($A271&amp;$B271,'[2]产值及收款计划（2026）'!$A:$A&amp;'[2]产值及收款计划（2026）'!$B:$B,'[2]产值及收款计划（2026）'!DG:DG)</f>
        <v>0</v>
      </c>
      <c r="DH271" s="256" cm="1">
        <f t="array" aca="1" ref="DH271" ca="1">_xlfn.XLOOKUP($A271&amp;$B271,'[2]产值及收款计划（2026）'!$A:$A&amp;'[2]产值及收款计划（2026）'!$B:$B,'[2]产值及收款计划（2026）'!DH:DH)</f>
        <v>0</v>
      </c>
      <c r="DI271" s="256" cm="1">
        <f t="array" aca="1" ref="DI271" ca="1">_xlfn.XLOOKUP($A271&amp;$B271,'[2]产值及收款计划（2026）'!$A:$A&amp;'[2]产值及收款计划（2026）'!$B:$B,'[2]产值及收款计划（2026）'!DI:DI)</f>
        <v>0</v>
      </c>
      <c r="DJ271" s="256" cm="1">
        <f t="array" aca="1" ref="DJ271" ca="1">_xlfn.XLOOKUP($A271&amp;$B271,'[2]产值及收款计划（2026）'!$A:$A&amp;'[2]产值及收款计划（2026）'!$B:$B,'[2]产值及收款计划（2026）'!DJ:DJ)</f>
        <v>0</v>
      </c>
      <c r="DK271" s="256" cm="1">
        <f t="array" aca="1" ref="DK271" ca="1">_xlfn.XLOOKUP($A271&amp;$B271,'[2]产值及收款计划（2026）'!$A:$A&amp;'[2]产值及收款计划（2026）'!$B:$B,'[2]产值及收款计划（2026）'!DK:DK)</f>
        <v>0</v>
      </c>
      <c r="DL271" s="256" cm="1">
        <f t="array" aca="1" ref="DL271" ca="1">_xlfn.XLOOKUP($A271&amp;$B271,'[2]产值及收款计划（2026）'!$A:$A&amp;'[2]产值及收款计划（2026）'!$B:$B,'[2]产值及收款计划（2026）'!DL:DL)</f>
        <v>0</v>
      </c>
      <c r="DM271" s="264"/>
      <c r="DN271" s="250"/>
    </row>
    <row r="272" spans="1:118" ht="20.25" x14ac:dyDescent="0.15">
      <c r="A272" s="254">
        <f t="shared" ca="1" si="16"/>
        <v>91</v>
      </c>
      <c r="B272" s="254" t="s">
        <v>26</v>
      </c>
      <c r="C272" s="255" t="str" cm="1">
        <f t="array" aca="1" ref="C272" ca="1">_xlfn.XLOOKUP($A272&amp;$B272,'[2]产值及收款计划（2026）'!$A:$A&amp;'[2]产值及收款计划（2026）'!$B:$B,'[2]产值及收款计划（2026）'!C:C)</f>
        <v>ZHT2025021800016</v>
      </c>
      <c r="D272" s="255" t="str" cm="1">
        <f t="array" aca="1" ref="D272" ca="1">_xlfn.XLOOKUP($A272&amp;$B272,'[2]产值及收款计划（2026）'!$A:$A&amp;'[2]产值及收款计划（2026）'!$B:$B,'[2]产值及收款计划（2026）'!D:D)</f>
        <v>S9 苏绍高速钱江隧道2024 年度信息化提升实施及应用服务业务平台系统软件采购项目</v>
      </c>
      <c r="E272" s="256" cm="1">
        <f t="array" aca="1" ref="E272" ca="1">_xlfn.XLOOKUP($A272&amp;$B272,'[2]产值及收款计划（2026）'!$A:$A&amp;'[2]产值及收款计划（2026）'!$B:$B,'[2]产值及收款计划（2026）'!E:E)</f>
        <v>73.495964000000001</v>
      </c>
      <c r="F272" s="256" cm="1">
        <f t="array" aca="1" ref="F272" ca="1">_xlfn.XLOOKUP($A272&amp;$B272,'[2]产值及收款计划（2026）'!$A:$A&amp;'[2]产值及收款计划（2026）'!$B:$B,'[2]产值及收款计划（2026）'!F:F)</f>
        <v>73.495964000000001</v>
      </c>
      <c r="G272" s="256" cm="1">
        <f t="array" aca="1" ref="G272" ca="1">_xlfn.XLOOKUP($A272&amp;$B272,'[2]产值及收款计划（2026）'!$A:$A&amp;'[2]产值及收款计划（2026）'!$B:$B,'[2]产值及收款计划（2026）'!G:G)</f>
        <v>73.495964000000001</v>
      </c>
      <c r="H272" s="256" cm="1">
        <f t="array" aca="1" ref="H272" ca="1">_xlfn.XLOOKUP($A272&amp;$B272,'[2]产值及收款计划（2026）'!$A:$A&amp;'[2]产值及收款计划（2026）'!$B:$B,'[2]产值及收款计划（2026）'!H:H)</f>
        <v>73.495964000000001</v>
      </c>
      <c r="I272" s="257" cm="1">
        <f t="array" aca="1" ref="I272" ca="1">_xlfn.XLOOKUP($A272&amp;$B272,'[2]产值及收款计划（2026）'!$A:$A&amp;'[2]产值及收款计划（2026）'!$B:$B,'[2]产值及收款计划（2026）'!I:I)</f>
        <v>1</v>
      </c>
      <c r="J272" s="258" cm="1">
        <f t="array" aca="1" ref="J272" ca="1">_xlfn.XLOOKUP($A272&amp;$B272,'[2]产值及收款计划（2026）'!$A:$A&amp;'[2]产值及收款计划（2026）'!$B:$B,'[2]产值及收款计划（2026）'!J:J)</f>
        <v>0.13</v>
      </c>
      <c r="K272" s="256" cm="1">
        <f t="array" aca="1" ref="K272" ca="1">_xlfn.XLOOKUP($A272&amp;$B272,'[2]产值及收款计划（2026）'!$A:$A&amp;'[2]产值及收款计划（2026）'!$B:$B,'[2]产值及收款计划（2026）'!K:K)</f>
        <v>0</v>
      </c>
      <c r="L272" s="256" cm="1">
        <f t="array" aca="1" ref="L272" ca="1">_xlfn.XLOOKUP($A272&amp;$B272,'[2]产值及收款计划（2026）'!$A:$A&amp;'[2]产值及收款计划（2026）'!$B:$B,'[2]产值及收款计划（2026）'!L:L)</f>
        <v>0</v>
      </c>
      <c r="M272" s="256" t="str" cm="1">
        <f t="array" aca="1" ref="M272" ca="1">_xlfn.XLOOKUP($A272&amp;$B272,'[2]产值及收款计划（2026）'!$A:$A&amp;'[2]产值及收款计划（2026）'!$B:$B,'[2]产值及收款计划（2026）'!M:M)</f>
        <v>主导</v>
      </c>
      <c r="N272" s="256" t="str" cm="1">
        <f t="array" aca="1" ref="N272" ca="1">_xlfn.XLOOKUP($A272&amp;$B272,'[2]产值及收款计划（2026）'!$A:$A&amp;'[2]产值及收款计划（2026）'!$B:$B,'[2]产值及收款计划（2026）'!N:N)</f>
        <v>邱枫团队</v>
      </c>
      <c r="O272" s="256" t="str" cm="1">
        <f t="array" aca="1" ref="O272" ca="1">_xlfn.XLOOKUP($A272&amp;$B272,'[2]产值及收款计划（2026）'!$A:$A&amp;'[2]产值及收款计划（2026）'!$B:$B,'[2]产值及收款计划（2026）'!O:O)</f>
        <v>邱枫</v>
      </c>
      <c r="P272" s="255" t="str" cm="1">
        <f t="array" aca="1" ref="P272" ca="1">_xlfn.XLOOKUP($A272&amp;$B272,'[2]产值及收款计划（2026）'!$A:$A&amp;'[2]产值及收款计划（2026）'!$B:$B,'[2]产值及收款计划（2026）'!P:P)</f>
        <v>25已完结</v>
      </c>
      <c r="Q272" s="256" cm="1">
        <f t="array" aca="1" ref="Q272" ca="1">_xlfn.XLOOKUP($A272&amp;$B272,'[2]产值及收款计划（2026）'!$A:$A&amp;'[2]产值及收款计划（2026）'!$B:$B,'[2]产值及收款计划（2026）'!Q:Q)</f>
        <v>0</v>
      </c>
      <c r="R272" s="256" cm="1">
        <f t="array" aca="1" ref="R272" ca="1">_xlfn.XLOOKUP($A272&amp;$B272,'[2]产值及收款计划（2026）'!$A:$A&amp;'[2]产值及收款计划（2026）'!$B:$B,'[2]产值及收款计划（2026）'!R:R)</f>
        <v>0</v>
      </c>
      <c r="S272" s="256" cm="1">
        <f t="array" aca="1" ref="S272" ca="1">_xlfn.XLOOKUP($A272&amp;$B272,'[2]产值及收款计划（2026）'!$A:$A&amp;'[2]产值及收款计划（2026）'!$B:$B,'[2]产值及收款计划（2026）'!S:S)</f>
        <v>0</v>
      </c>
      <c r="T272" s="256" cm="1">
        <f t="array" aca="1" ref="T272" ca="1">_xlfn.XLOOKUP($A272&amp;$B272,'[2]产值及收款计划（2026）'!$A:$A&amp;'[2]产值及收款计划（2026）'!$B:$B,'[2]产值及收款计划（2026）'!T:T)</f>
        <v>73.495964000000001</v>
      </c>
      <c r="U272" s="256" cm="1">
        <f t="array" aca="1" ref="U272" ca="1">_xlfn.XLOOKUP($A272&amp;$B272,'[2]产值及收款计划（2026）'!$A:$A&amp;'[2]产值及收款计划（2026）'!$B:$B,'[2]产值及收款计划（2026）'!U:U)</f>
        <v>0</v>
      </c>
      <c r="V272" s="256" cm="1">
        <f t="array" aca="1" ref="V272" ca="1">_xlfn.XLOOKUP($A272&amp;$B272,'[2]产值及收款计划（2026）'!$A:$A&amp;'[2]产值及收款计划（2026）'!$B:$B,'[2]产值及收款计划（2026）'!V:V)</f>
        <v>0</v>
      </c>
      <c r="W272" s="256" cm="1">
        <f t="array" aca="1" ref="W272" ca="1">_xlfn.XLOOKUP($A272&amp;$B272,'[2]产值及收款计划（2026）'!$A:$A&amp;'[2]产值及收款计划（2026）'!$B:$B,'[2]产值及收款计划（2026）'!W:W)</f>
        <v>0</v>
      </c>
      <c r="X272" s="256" cm="1">
        <f t="array" aca="1" ref="X272" ca="1">_xlfn.XLOOKUP($A272&amp;$B272,'[2]产值及收款计划（2026）'!$A:$A&amp;'[2]产值及收款计划（2026）'!$B:$B,'[2]产值及收款计划（2026）'!X:X)</f>
        <v>0</v>
      </c>
      <c r="Y272" s="256" cm="1">
        <f t="array" aca="1" ref="Y272" ca="1">_xlfn.XLOOKUP($A272&amp;$B272,'[2]产值及收款计划（2026）'!$A:$A&amp;'[2]产值及收款计划（2026）'!$B:$B,'[2]产值及收款计划（2026）'!Y:Y)</f>
        <v>0</v>
      </c>
      <c r="Z272" s="256" cm="1">
        <f t="array" aca="1" ref="Z272" ca="1">_xlfn.XLOOKUP($A272&amp;$B272,'[2]产值及收款计划（2026）'!$A:$A&amp;'[2]产值及收款计划（2026）'!$B:$B,'[2]产值及收款计划（2026）'!Z:Z)</f>
        <v>0</v>
      </c>
      <c r="AA272" s="256" cm="1">
        <f t="array" aca="1" ref="AA272" ca="1">_xlfn.XLOOKUP($A272&amp;$B272,'[2]产值及收款计划（2026）'!$A:$A&amp;'[2]产值及收款计划（2026）'!$B:$B,'[2]产值及收款计划（2026）'!AA:AA)</f>
        <v>0</v>
      </c>
      <c r="AB272" s="256" cm="1">
        <f t="array" aca="1" ref="AB272" ca="1">_xlfn.XLOOKUP($A272&amp;$B272,'[2]产值及收款计划（2026）'!$A:$A&amp;'[2]产值及收款计划（2026）'!$B:$B,'[2]产值及收款计划（2026）'!AB:AB)</f>
        <v>0</v>
      </c>
      <c r="AC272" s="256" cm="1">
        <f t="array" aca="1" ref="AC272" ca="1">_xlfn.XLOOKUP($A272&amp;$B272,'[2]产值及收款计划（2026）'!$A:$A&amp;'[2]产值及收款计划（2026）'!$B:$B,'[2]产值及收款计划（2026）'!AC:AC)</f>
        <v>0</v>
      </c>
      <c r="AD272" s="256" cm="1">
        <f t="array" aca="1" ref="AD272" ca="1">_xlfn.XLOOKUP($A272&amp;$B272,'[2]产值及收款计划（2026）'!$A:$A&amp;'[2]产值及收款计划（2026）'!$B:$B,'[2]产值及收款计划（2026）'!AD:AD)</f>
        <v>0</v>
      </c>
      <c r="AE272" s="256" cm="1">
        <f t="array" aca="1" ref="AE272" ca="1">_xlfn.XLOOKUP($A272&amp;$B272,'[2]产值及收款计划（2026）'!$A:$A&amp;'[2]产值及收款计划（2026）'!$B:$B,'[2]产值及收款计划（2026）'!AE:AE)</f>
        <v>0</v>
      </c>
      <c r="AF272" s="256" cm="1">
        <f t="array" aca="1" ref="AF272" ca="1">_xlfn.XLOOKUP($A272&amp;$B272,'[2]产值及收款计划（2026）'!$A:$A&amp;'[2]产值及收款计划（2026）'!$B:$B,'[2]产值及收款计划（2026）'!AF:AF)</f>
        <v>0</v>
      </c>
      <c r="AG272" s="256" cm="1">
        <f t="array" aca="1" ref="AG272" ca="1">_xlfn.XLOOKUP($A272&amp;$B272,'[2]产值及收款计划（2026）'!$A:$A&amp;'[2]产值及收款计划（2026）'!$B:$B,'[2]产值及收款计划（2026）'!AG:AG)</f>
        <v>0</v>
      </c>
      <c r="AH272" s="256" cm="1">
        <f t="array" aca="1" ref="AH272" ca="1">_xlfn.XLOOKUP($A272&amp;$B272,'[2]产值及收款计划（2026）'!$A:$A&amp;'[2]产值及收款计划（2026）'!$B:$B,'[2]产值及收款计划（2026）'!AH:AH)</f>
        <v>0</v>
      </c>
      <c r="AI272" s="256" cm="1">
        <f t="array" aca="1" ref="AI272" ca="1">_xlfn.XLOOKUP($A272&amp;$B272,'[2]产值及收款计划（2026）'!$A:$A&amp;'[2]产值及收款计划（2026）'!$B:$B,'[2]产值及收款计划（2026）'!AI:AI)</f>
        <v>0</v>
      </c>
      <c r="AJ272" s="256" cm="1">
        <f t="array" aca="1" ref="AJ272" ca="1">_xlfn.XLOOKUP($A272&amp;$B272,'[2]产值及收款计划（2026）'!$A:$A&amp;'[2]产值及收款计划（2026）'!$B:$B,'[2]产值及收款计划（2026）'!AJ:AJ)</f>
        <v>0</v>
      </c>
      <c r="AK272" s="256" cm="1">
        <f t="array" aca="1" ref="AK272" ca="1">_xlfn.XLOOKUP($A272&amp;$B272,'[2]产值及收款计划（2026）'!$A:$A&amp;'[2]产值及收款计划（2026）'!$B:$B,'[2]产值及收款计划（2026）'!AK:AK)</f>
        <v>0</v>
      </c>
      <c r="AL272" s="256" cm="1">
        <f t="array" aca="1" ref="AL272" ca="1">_xlfn.XLOOKUP($A272&amp;$B272,'[2]产值及收款计划（2026）'!$A:$A&amp;'[2]产值及收款计划（2026）'!$B:$B,'[2]产值及收款计划（2026）'!AL:AL)</f>
        <v>0</v>
      </c>
      <c r="AM272" s="263" t="e" cm="1">
        <f t="array" aca="1" ref="AM272" ca="1">_xlfn.LET(_xlpm.勾选月份状态数组,TRANSPOSE('PPT(12-15页）-TOP10'!$A$3:$A$14),_xlpm.选择数据区,IF('PPT(12-15页）-TOP10'!$E$3="收款",$BA272:$BL272,$AA272:$AL272),SUM(_xlfn._xlws.FILTER(_xlpm.选择数据区,_xlpm.勾选月份状态数组,"")))</f>
        <v>#NAME?</v>
      </c>
      <c r="AN272" s="256" t="e" cm="1">
        <f t="array" aca="1" ref="AN272" ca="1">_xlfn.LET(_xlpm.勾选月份状态数组,TRANSPOSE('PPT(12-15页）-TOP10'!$A$3:$A$14),_xlpm.选择数据区,IF('PPT(12-15页）-TOP10'!$E$3="收款",$DA272:$DL272,$CA272:$CL272),SUM(_xlfn._xlws.FILTER(_xlpm.选择数据区,_xlpm.勾选月份状态数组,"")))</f>
        <v>#NAME?</v>
      </c>
      <c r="AO272" s="256">
        <f ca="1">SUM(CA272:CC272)+SUM(AD272:AL272)</f>
        <v>0</v>
      </c>
      <c r="AP272" s="256"/>
      <c r="AQ272" s="256"/>
      <c r="AR272" s="256"/>
      <c r="AS272" s="256" cm="1">
        <f t="array" aca="1" ref="AS272" ca="1">_xlfn.XLOOKUP($A272&amp;$B272,'[2]产值及收款计划（2026）'!$A:$A&amp;'[2]产值及收款计划（2026）'!$B:$B,'[2]产值及收款计划（2026）'!AS:AS)</f>
        <v>0</v>
      </c>
      <c r="AT272" s="256" cm="1">
        <f t="array" aca="1" ref="AT272" ca="1">_xlfn.XLOOKUP($A272&amp;$B272,'[2]产值及收款计划（2026）'!$A:$A&amp;'[2]产值及收款计划（2026）'!$B:$B,'[2]产值及收款计划（2026）'!AT:AT)</f>
        <v>0</v>
      </c>
      <c r="AU272" s="256" cm="1">
        <f t="array" aca="1" ref="AU272" ca="1">_xlfn.XLOOKUP($A272&amp;$B272,'[2]产值及收款计划（2026）'!$A:$A&amp;'[2]产值及收款计划（2026）'!$B:$B,'[2]产值及收款计划（2026）'!AU:AU)</f>
        <v>0</v>
      </c>
      <c r="AV272" s="256" cm="1">
        <f t="array" aca="1" ref="AV272" ca="1">_xlfn.XLOOKUP($A272&amp;$B272,'[2]产值及收款计划（2026）'!$A:$A&amp;'[2]产值及收款计划（2026）'!$B:$B,'[2]产值及收款计划（2026）'!AV:AV)</f>
        <v>0</v>
      </c>
      <c r="AW272" s="256" cm="1">
        <f t="array" aca="1" ref="AW272" ca="1">_xlfn.XLOOKUP($A272&amp;$B272,'[2]产值及收款计划（2026）'!$A:$A&amp;'[2]产值及收款计划（2026）'!$B:$B,'[2]产值及收款计划（2026）'!AW:AW)</f>
        <v>69.821166000000005</v>
      </c>
      <c r="AX272" s="256" cm="1">
        <f t="array" aca="1" ref="AX272" ca="1">_xlfn.XLOOKUP($A272&amp;$B272,'[2]产值及收款计划（2026）'!$A:$A&amp;'[2]产值及收款计划（2026）'!$B:$B,'[2]产值及收款计划（2026）'!AX:AX)</f>
        <v>0</v>
      </c>
      <c r="AY272" s="256" cm="1">
        <f t="array" aca="1" ref="AY272" ca="1">_xlfn.XLOOKUP($A272&amp;$B272,'[2]产值及收款计划（2026）'!$A:$A&amp;'[2]产值及收款计划（2026）'!$B:$B,'[2]产值及收款计划（2026）'!AY:AY)</f>
        <v>3.674798</v>
      </c>
      <c r="AZ272" s="256" cm="1">
        <f t="array" aca="1" ref="AZ272" ca="1">_xlfn.XLOOKUP($A272&amp;$B272,'[2]产值及收款计划（2026）'!$A:$A&amp;'[2]产值及收款计划（2026）'!$B:$B,'[2]产值及收款计划（2026）'!AZ:AZ)</f>
        <v>3.674798</v>
      </c>
      <c r="BA272" s="256" cm="1">
        <f t="array" aca="1" ref="BA272" ca="1">_xlfn.XLOOKUP($A272&amp;$B272,'[2]产值及收款计划（2026）'!$A:$A&amp;'[2]产值及收款计划（2026）'!$B:$B,'[2]产值及收款计划（2026）'!BA:BA)</f>
        <v>0</v>
      </c>
      <c r="BB272" s="256" cm="1">
        <f t="array" aca="1" ref="BB272" ca="1">_xlfn.XLOOKUP($A272&amp;$B272,'[2]产值及收款计划（2026）'!$A:$A&amp;'[2]产值及收款计划（2026）'!$B:$B,'[2]产值及收款计划（2026）'!BB:BB)</f>
        <v>0</v>
      </c>
      <c r="BC272" s="256" cm="1">
        <f t="array" aca="1" ref="BC272" ca="1">_xlfn.XLOOKUP($A272&amp;$B272,'[2]产值及收款计划（2026）'!$A:$A&amp;'[2]产值及收款计划（2026）'!$B:$B,'[2]产值及收款计划（2026）'!BC:BC)</f>
        <v>0</v>
      </c>
      <c r="BD272" s="256" cm="1">
        <f t="array" aca="1" ref="BD272" ca="1">_xlfn.XLOOKUP($A272&amp;$B272,'[2]产值及收款计划（2026）'!$A:$A&amp;'[2]产值及收款计划（2026）'!$B:$B,'[2]产值及收款计划（2026）'!BD:BD)</f>
        <v>0</v>
      </c>
      <c r="BE272" s="256" cm="1">
        <f t="array" aca="1" ref="BE272" ca="1">_xlfn.XLOOKUP($A272&amp;$B272,'[2]产值及收款计划（2026）'!$A:$A&amp;'[2]产值及收款计划（2026）'!$B:$B,'[2]产值及收款计划（2026）'!BE:BE)</f>
        <v>0</v>
      </c>
      <c r="BF272" s="256" cm="1">
        <f t="array" aca="1" ref="BF272" ca="1">_xlfn.XLOOKUP($A272&amp;$B272,'[2]产值及收款计划（2026）'!$A:$A&amp;'[2]产值及收款计划（2026）'!$B:$B,'[2]产值及收款计划（2026）'!BF:BF)</f>
        <v>0</v>
      </c>
      <c r="BG272" s="256" cm="1">
        <f t="array" aca="1" ref="BG272" ca="1">_xlfn.XLOOKUP($A272&amp;$B272,'[2]产值及收款计划（2026）'!$A:$A&amp;'[2]产值及收款计划（2026）'!$B:$B,'[2]产值及收款计划（2026）'!BG:BG)</f>
        <v>0</v>
      </c>
      <c r="BH272" s="256" cm="1">
        <f t="array" aca="1" ref="BH272" ca="1">_xlfn.XLOOKUP($A272&amp;$B272,'[2]产值及收款计划（2026）'!$A:$A&amp;'[2]产值及收款计划（2026）'!$B:$B,'[2]产值及收款计划（2026）'!BH:BH)</f>
        <v>0</v>
      </c>
      <c r="BI272" s="256" cm="1">
        <f t="array" aca="1" ref="BI272" ca="1">_xlfn.XLOOKUP($A272&amp;$B272,'[2]产值及收款计划（2026）'!$A:$A&amp;'[2]产值及收款计划（2026）'!$B:$B,'[2]产值及收款计划（2026）'!BI:BI)</f>
        <v>0</v>
      </c>
      <c r="BJ272" s="256" cm="1">
        <f t="array" aca="1" ref="BJ272" ca="1">_xlfn.XLOOKUP($A272&amp;$B272,'[2]产值及收款计划（2026）'!$A:$A&amp;'[2]产值及收款计划（2026）'!$B:$B,'[2]产值及收款计划（2026）'!BJ:BJ)</f>
        <v>0</v>
      </c>
      <c r="BK272" s="256" cm="1">
        <f t="array" aca="1" ref="BK272" ca="1">_xlfn.XLOOKUP($A272&amp;$B272,'[2]产值及收款计划（2026）'!$A:$A&amp;'[2]产值及收款计划（2026）'!$B:$B,'[2]产值及收款计划（2026）'!BK:BK)</f>
        <v>0</v>
      </c>
      <c r="BL272" s="256" cm="1">
        <f t="array" aca="1" ref="BL272" ca="1">_xlfn.XLOOKUP($A272&amp;$B272,'[2]产值及收款计划（2026）'!$A:$A&amp;'[2]产值及收款计划（2026）'!$B:$B,'[2]产值及收款计划（2026）'!BL:BL)</f>
        <v>0</v>
      </c>
      <c r="BM272" s="256"/>
      <c r="BN272" s="256"/>
      <c r="BO272" s="256"/>
      <c r="BP272" s="256"/>
      <c r="BQ272" s="255" t="str" cm="1">
        <f t="array" aca="1" ref="BQ272" ca="1">_xlfn.XLOOKUP($A272&amp;$B272,'[2]产值及收款计划（2026）'!$A:$A&amp;'[2]产值及收款计划（2026）'!$B:$B,'[2]产值及收款计划（2026）'!BQ:BQ)</f>
        <v>上海显晋自动化工程有限公司</v>
      </c>
      <c r="BR272" s="256" cm="1">
        <f t="array" aca="1" ref="BR272" ca="1">_xlfn.XLOOKUP($A272&amp;$B272,'[2]产值及收款计划（2026）'!$A:$A&amp;'[2]产值及收款计划（2026）'!$B:$B,'[2]产值及收款计划（2026）'!BR:BR)</f>
        <v>0</v>
      </c>
      <c r="CA272" s="256" cm="1">
        <f t="array" aca="1" ref="CA272" ca="1">_xlfn.XLOOKUP($A272&amp;$B272,'[2]产值及收款计划（2026）'!$A:$A&amp;'[2]产值及收款计划（2026）'!$B:$B,'[2]产值及收款计划（2026）'!CA:CA)</f>
        <v>0</v>
      </c>
      <c r="CB272" s="256" cm="1">
        <f t="array" aca="1" ref="CB272" ca="1">_xlfn.XLOOKUP($A272&amp;$B272,'[2]产值及收款计划（2026）'!$A:$A&amp;'[2]产值及收款计划（2026）'!$B:$B,'[2]产值及收款计划（2026）'!CB:CB)</f>
        <v>0</v>
      </c>
      <c r="CC272" s="256" cm="1">
        <f t="array" aca="1" ref="CC272" ca="1">_xlfn.XLOOKUP($A272&amp;$B272,'[2]产值及收款计划（2026）'!$A:$A&amp;'[2]产值及收款计划（2026）'!$B:$B,'[2]产值及收款计划（2026）'!CC:CC)</f>
        <v>0</v>
      </c>
      <c r="CD272" s="256" cm="1">
        <f t="array" aca="1" ref="CD272" ca="1">_xlfn.XLOOKUP($A272&amp;$B272,'[2]产值及收款计划（2026）'!$A:$A&amp;'[2]产值及收款计划（2026）'!$B:$B,'[2]产值及收款计划（2026）'!CD:CD)</f>
        <v>0</v>
      </c>
      <c r="CE272" s="256" cm="1">
        <f t="array" aca="1" ref="CE272" ca="1">_xlfn.XLOOKUP($A272&amp;$B272,'[2]产值及收款计划（2026）'!$A:$A&amp;'[2]产值及收款计划（2026）'!$B:$B,'[2]产值及收款计划（2026）'!CE:CE)</f>
        <v>0</v>
      </c>
      <c r="CF272" s="256" cm="1">
        <f t="array" aca="1" ref="CF272" ca="1">_xlfn.XLOOKUP($A272&amp;$B272,'[2]产值及收款计划（2026）'!$A:$A&amp;'[2]产值及收款计划（2026）'!$B:$B,'[2]产值及收款计划（2026）'!CF:CF)</f>
        <v>0</v>
      </c>
      <c r="CG272" s="256" cm="1">
        <f t="array" aca="1" ref="CG272" ca="1">_xlfn.XLOOKUP($A272&amp;$B272,'[2]产值及收款计划（2026）'!$A:$A&amp;'[2]产值及收款计划（2026）'!$B:$B,'[2]产值及收款计划（2026）'!CG:CG)</f>
        <v>0</v>
      </c>
      <c r="CH272" s="256" cm="1">
        <f t="array" aca="1" ref="CH272" ca="1">_xlfn.XLOOKUP($A272&amp;$B272,'[2]产值及收款计划（2026）'!$A:$A&amp;'[2]产值及收款计划（2026）'!$B:$B,'[2]产值及收款计划（2026）'!CH:CH)</f>
        <v>0</v>
      </c>
      <c r="CI272" s="256" cm="1">
        <f t="array" aca="1" ref="CI272" ca="1">_xlfn.XLOOKUP($A272&amp;$B272,'[2]产值及收款计划（2026）'!$A:$A&amp;'[2]产值及收款计划（2026）'!$B:$B,'[2]产值及收款计划（2026）'!CI:CI)</f>
        <v>0</v>
      </c>
      <c r="CJ272" s="256" cm="1">
        <f t="array" aca="1" ref="CJ272" ca="1">_xlfn.XLOOKUP($A272&amp;$B272,'[2]产值及收款计划（2026）'!$A:$A&amp;'[2]产值及收款计划（2026）'!$B:$B,'[2]产值及收款计划（2026）'!CJ:CJ)</f>
        <v>0</v>
      </c>
      <c r="CK272" s="256" cm="1">
        <f t="array" aca="1" ref="CK272" ca="1">_xlfn.XLOOKUP($A272&amp;$B272,'[2]产值及收款计划（2026）'!$A:$A&amp;'[2]产值及收款计划（2026）'!$B:$B,'[2]产值及收款计划（2026）'!CK:CK)</f>
        <v>0</v>
      </c>
      <c r="CL272" s="256" cm="1">
        <f t="array" aca="1" ref="CL272" ca="1">_xlfn.XLOOKUP($A272&amp;$B272,'[2]产值及收款计划（2026）'!$A:$A&amp;'[2]产值及收款计划（2026）'!$B:$B,'[2]产值及收款计划（2026）'!CL:CL)</f>
        <v>0</v>
      </c>
      <c r="DA272" s="256" cm="1">
        <f t="array" aca="1" ref="DA272" ca="1">_xlfn.XLOOKUP($A272&amp;$B272,'[2]产值及收款计划（2026）'!$A:$A&amp;'[2]产值及收款计划（2026）'!$B:$B,'[2]产值及收款计划（2026）'!DA:DA)</f>
        <v>0</v>
      </c>
      <c r="DB272" s="256" cm="1">
        <f t="array" aca="1" ref="DB272" ca="1">_xlfn.XLOOKUP($A272&amp;$B272,'[2]产值及收款计划（2026）'!$A:$A&amp;'[2]产值及收款计划（2026）'!$B:$B,'[2]产值及收款计划（2026）'!DB:DB)</f>
        <v>0</v>
      </c>
      <c r="DC272" s="256" cm="1">
        <f t="array" aca="1" ref="DC272" ca="1">_xlfn.XLOOKUP($A272&amp;$B272,'[2]产值及收款计划（2026）'!$A:$A&amp;'[2]产值及收款计划（2026）'!$B:$B,'[2]产值及收款计划（2026）'!DC:DC)</f>
        <v>0</v>
      </c>
      <c r="DD272" s="256" cm="1">
        <f t="array" aca="1" ref="DD272" ca="1">_xlfn.XLOOKUP($A272&amp;$B272,'[2]产值及收款计划（2026）'!$A:$A&amp;'[2]产值及收款计划（2026）'!$B:$B,'[2]产值及收款计划（2026）'!DD:DD)</f>
        <v>0</v>
      </c>
      <c r="DE272" s="256" cm="1">
        <f t="array" aca="1" ref="DE272" ca="1">_xlfn.XLOOKUP($A272&amp;$B272,'[2]产值及收款计划（2026）'!$A:$A&amp;'[2]产值及收款计划（2026）'!$B:$B,'[2]产值及收款计划（2026）'!DE:DE)</f>
        <v>0</v>
      </c>
      <c r="DF272" s="256" cm="1">
        <f t="array" aca="1" ref="DF272" ca="1">_xlfn.XLOOKUP($A272&amp;$B272,'[2]产值及收款计划（2026）'!$A:$A&amp;'[2]产值及收款计划（2026）'!$B:$B,'[2]产值及收款计划（2026）'!DF:DF)</f>
        <v>0</v>
      </c>
      <c r="DG272" s="256" cm="1">
        <f t="array" aca="1" ref="DG272" ca="1">_xlfn.XLOOKUP($A272&amp;$B272,'[2]产值及收款计划（2026）'!$A:$A&amp;'[2]产值及收款计划（2026）'!$B:$B,'[2]产值及收款计划（2026）'!DG:DG)</f>
        <v>0</v>
      </c>
      <c r="DH272" s="256" cm="1">
        <f t="array" aca="1" ref="DH272" ca="1">_xlfn.XLOOKUP($A272&amp;$B272,'[2]产值及收款计划（2026）'!$A:$A&amp;'[2]产值及收款计划（2026）'!$B:$B,'[2]产值及收款计划（2026）'!DH:DH)</f>
        <v>0</v>
      </c>
      <c r="DI272" s="256" cm="1">
        <f t="array" aca="1" ref="DI272" ca="1">_xlfn.XLOOKUP($A272&amp;$B272,'[2]产值及收款计划（2026）'!$A:$A&amp;'[2]产值及收款计划（2026）'!$B:$B,'[2]产值及收款计划（2026）'!DI:DI)</f>
        <v>0</v>
      </c>
      <c r="DJ272" s="256" cm="1">
        <f t="array" aca="1" ref="DJ272" ca="1">_xlfn.XLOOKUP($A272&amp;$B272,'[2]产值及收款计划（2026）'!$A:$A&amp;'[2]产值及收款计划（2026）'!$B:$B,'[2]产值及收款计划（2026）'!DJ:DJ)</f>
        <v>0</v>
      </c>
      <c r="DK272" s="256" cm="1">
        <f t="array" aca="1" ref="DK272" ca="1">_xlfn.XLOOKUP($A272&amp;$B272,'[2]产值及收款计划（2026）'!$A:$A&amp;'[2]产值及收款计划（2026）'!$B:$B,'[2]产值及收款计划（2026）'!DK:DK)</f>
        <v>0</v>
      </c>
      <c r="DL272" s="256" cm="1">
        <f t="array" aca="1" ref="DL272" ca="1">_xlfn.XLOOKUP($A272&amp;$B272,'[2]产值及收款计划（2026）'!$A:$A&amp;'[2]产值及收款计划（2026）'!$B:$B,'[2]产值及收款计划（2026）'!DL:DL)</f>
        <v>0</v>
      </c>
      <c r="DM272" s="264"/>
      <c r="DN272" s="250"/>
    </row>
    <row r="273" spans="1:118" ht="20.25" x14ac:dyDescent="0.15">
      <c r="A273" s="254">
        <f t="shared" ca="1" si="16"/>
        <v>92</v>
      </c>
      <c r="B273" s="254" t="s">
        <v>26</v>
      </c>
      <c r="C273" s="255" t="str" cm="1">
        <f t="array" aca="1" ref="C273" ca="1">_xlfn.XLOOKUP($A273&amp;$B273,'[2]产值及收款计划（2026）'!$A:$A&amp;'[2]产值及收款计划（2026）'!$B:$B,'[2]产值及收款计划（2026）'!C:C)</f>
        <v>ZHT2025032600035</v>
      </c>
      <c r="D273" s="255" t="str" cm="1">
        <f t="array" aca="1" ref="D273" ca="1">_xlfn.XLOOKUP($A273&amp;$B273,'[2]产值及收款计划（2026）'!$A:$A&amp;'[2]产值及收款计划（2026）'!$B:$B,'[2]产值及收款计划（2026）'!D:D)</f>
        <v>城建滨江大厦项目 2025 年科技展厅、会务设备维保服务合同</v>
      </c>
      <c r="E273" s="256" cm="1">
        <f t="array" aca="1" ref="E273" ca="1">_xlfn.XLOOKUP($A273&amp;$B273,'[2]产值及收款计划（2026）'!$A:$A&amp;'[2]产值及收款计划（2026）'!$B:$B,'[2]产值及收款计划（2026）'!E:E)</f>
        <v>35.700800000000001</v>
      </c>
      <c r="F273" s="256" cm="1">
        <f t="array" aca="1" ref="F273" ca="1">_xlfn.XLOOKUP($A273&amp;$B273,'[2]产值及收款计划（2026）'!$A:$A&amp;'[2]产值及收款计划（2026）'!$B:$B,'[2]产值及收款计划（2026）'!F:F)</f>
        <v>35.700800000000001</v>
      </c>
      <c r="G273" s="256" cm="1">
        <f t="array" aca="1" ref="G273" ca="1">_xlfn.XLOOKUP($A273&amp;$B273,'[2]产值及收款计划（2026）'!$A:$A&amp;'[2]产值及收款计划（2026）'!$B:$B,'[2]产值及收款计划（2026）'!G:G)</f>
        <v>35.700800000000001</v>
      </c>
      <c r="H273" s="256" cm="1">
        <f t="array" aca="1" ref="H273" ca="1">_xlfn.XLOOKUP($A273&amp;$B273,'[2]产值及收款计划（2026）'!$A:$A&amp;'[2]产值及收款计划（2026）'!$B:$B,'[2]产值及收款计划（2026）'!H:H)</f>
        <v>3.7008000000000001</v>
      </c>
      <c r="I273" s="257" cm="1">
        <f t="array" aca="1" ref="I273" ca="1">_xlfn.XLOOKUP($A273&amp;$B273,'[2]产值及收款计划（2026）'!$A:$A&amp;'[2]产值及收款计划（2026）'!$B:$B,'[2]产值及收款计划（2026）'!I:I)</f>
        <v>0.10366154259848499</v>
      </c>
      <c r="J273" s="258" cm="1">
        <f t="array" aca="1" ref="J273" ca="1">_xlfn.XLOOKUP($A273&amp;$B273,'[2]产值及收款计划（2026）'!$A:$A&amp;'[2]产值及收款计划（2026）'!$B:$B,'[2]产值及收款计划（2026）'!J:J)</f>
        <v>0.06</v>
      </c>
      <c r="K273" s="256" cm="1">
        <f t="array" aca="1" ref="K273" ca="1">_xlfn.XLOOKUP($A273&amp;$B273,'[2]产值及收款计划（2026）'!$A:$A&amp;'[2]产值及收款计划（2026）'!$B:$B,'[2]产值及收款计划（2026）'!K:K)</f>
        <v>0</v>
      </c>
      <c r="L273" s="256" cm="1">
        <f t="array" aca="1" ref="L273" ca="1">_xlfn.XLOOKUP($A273&amp;$B273,'[2]产值及收款计划（2026）'!$A:$A&amp;'[2]产值及收款计划（2026）'!$B:$B,'[2]产值及收款计划（2026）'!L:L)</f>
        <v>0</v>
      </c>
      <c r="M273" s="256" t="str" cm="1">
        <f t="array" aca="1" ref="M273" ca="1">_xlfn.XLOOKUP($A273&amp;$B273,'[2]产值及收款计划（2026）'!$A:$A&amp;'[2]产值及收款计划（2026）'!$B:$B,'[2]产值及收款计划（2026）'!M:M)</f>
        <v>主导</v>
      </c>
      <c r="N273" s="256" t="str" cm="1">
        <f t="array" aca="1" ref="N273" ca="1">_xlfn.XLOOKUP($A273&amp;$B273,'[2]产值及收款计划（2026）'!$A:$A&amp;'[2]产值及收款计划（2026）'!$B:$B,'[2]产值及收款计划（2026）'!N:N)</f>
        <v>邱枫团队</v>
      </c>
      <c r="O273" s="256" t="str" cm="1">
        <f t="array" aca="1" ref="O273" ca="1">_xlfn.XLOOKUP($A273&amp;$B273,'[2]产值及收款计划（2026）'!$A:$A&amp;'[2]产值及收款计划（2026）'!$B:$B,'[2]产值及收款计划（2026）'!O:O)</f>
        <v>邱枫</v>
      </c>
      <c r="P273" s="255" t="str" cm="1">
        <f t="array" aca="1" ref="P273" ca="1">_xlfn.XLOOKUP($A273&amp;$B273,'[2]产值及收款计划（2026）'!$A:$A&amp;'[2]产值及收款计划（2026）'!$B:$B,'[2]产值及收款计划（2026）'!P:P)</f>
        <v>在建</v>
      </c>
      <c r="Q273" s="256" cm="1">
        <f t="array" aca="1" ref="Q273" ca="1">_xlfn.XLOOKUP($A273&amp;$B273,'[2]产值及收款计划（2026）'!$A:$A&amp;'[2]产值及收款计划（2026）'!$B:$B,'[2]产值及收款计划（2026）'!Q:Q)</f>
        <v>0</v>
      </c>
      <c r="R273" s="256" cm="1">
        <f t="array" aca="1" ref="R273" ca="1">_xlfn.XLOOKUP($A273&amp;$B273,'[2]产值及收款计划（2026）'!$A:$A&amp;'[2]产值及收款计划（2026）'!$B:$B,'[2]产值及收款计划（2026）'!R:R)</f>
        <v>0</v>
      </c>
      <c r="S273" s="256" cm="1">
        <f t="array" aca="1" ref="S273" ca="1">_xlfn.XLOOKUP($A273&amp;$B273,'[2]产值及收款计划（2026）'!$A:$A&amp;'[2]产值及收款计划（2026）'!$B:$B,'[2]产值及收款计划（2026）'!S:S)</f>
        <v>0</v>
      </c>
      <c r="T273" s="256" cm="1">
        <f t="array" aca="1" ref="T273" ca="1">_xlfn.XLOOKUP($A273&amp;$B273,'[2]产值及收款计划（2026）'!$A:$A&amp;'[2]产值及收款计划（2026）'!$B:$B,'[2]产值及收款计划（2026）'!T:T)</f>
        <v>26.775600000000001</v>
      </c>
      <c r="U273" s="256" cm="1">
        <f t="array" aca="1" ref="U273" ca="1">_xlfn.XLOOKUP($A273&amp;$B273,'[2]产值及收款计划（2026）'!$A:$A&amp;'[2]产值及收款计划（2026）'!$B:$B,'[2]产值及收款计划（2026）'!U:U)</f>
        <v>0</v>
      </c>
      <c r="V273" s="256" cm="1">
        <f t="array" aca="1" ref="V273" ca="1">_xlfn.XLOOKUP($A273&amp;$B273,'[2]产值及收款计划（2026）'!$A:$A&amp;'[2]产值及收款计划（2026）'!$B:$B,'[2]产值及收款计划（2026）'!V:V)</f>
        <v>8.9252000000000002</v>
      </c>
      <c r="W273" s="256" cm="1">
        <f t="array" aca="1" ref="W273" ca="1">_xlfn.XLOOKUP($A273&amp;$B273,'[2]产值及收款计划（2026）'!$A:$A&amp;'[2]产值及收款计划（2026）'!$B:$B,'[2]产值及收款计划（2026）'!W:W)</f>
        <v>0</v>
      </c>
      <c r="X273" s="256" cm="1">
        <f t="array" aca="1" ref="X273" ca="1">_xlfn.XLOOKUP($A273&amp;$B273,'[2]产值及收款计划（2026）'!$A:$A&amp;'[2]产值及收款计划（2026）'!$B:$B,'[2]产值及收款计划（2026）'!X:X)</f>
        <v>0</v>
      </c>
      <c r="Y273" s="256" cm="1">
        <f t="array" aca="1" ref="Y273" ca="1">_xlfn.XLOOKUP($A273&amp;$B273,'[2]产值及收款计划（2026）'!$A:$A&amp;'[2]产值及收款计划（2026）'!$B:$B,'[2]产值及收款计划（2026）'!Y:Y)</f>
        <v>0</v>
      </c>
      <c r="Z273" s="256" cm="1">
        <f t="array" aca="1" ref="Z273" ca="1">_xlfn.XLOOKUP($A273&amp;$B273,'[2]产值及收款计划（2026）'!$A:$A&amp;'[2]产值及收款计划（2026）'!$B:$B,'[2]产值及收款计划（2026）'!Z:Z)</f>
        <v>0</v>
      </c>
      <c r="AA273" s="256" cm="1">
        <f t="array" aca="1" ref="AA273" ca="1">_xlfn.XLOOKUP($A273&amp;$B273,'[2]产值及收款计划（2026）'!$A:$A&amp;'[2]产值及收款计划（2026）'!$B:$B,'[2]产值及收款计划（2026）'!AA:AA)</f>
        <v>0</v>
      </c>
      <c r="AB273" s="256" cm="1">
        <f t="array" aca="1" ref="AB273" ca="1">_xlfn.XLOOKUP($A273&amp;$B273,'[2]产值及收款计划（2026）'!$A:$A&amp;'[2]产值及收款计划（2026）'!$B:$B,'[2]产值及收款计划（2026）'!AB:AB)</f>
        <v>0</v>
      </c>
      <c r="AC273" s="256" cm="1">
        <f t="array" aca="1" ref="AC273" ca="1">_xlfn.XLOOKUP($A273&amp;$B273,'[2]产值及收款计划（2026）'!$A:$A&amp;'[2]产值及收款计划（2026）'!$B:$B,'[2]产值及收款计划（2026）'!AC:AC)</f>
        <v>8.9252000000000002</v>
      </c>
      <c r="AD273" s="256" cm="1">
        <f t="array" aca="1" ref="AD273" ca="1">_xlfn.XLOOKUP($A273&amp;$B273,'[2]产值及收款计划（2026）'!$A:$A&amp;'[2]产值及收款计划（2026）'!$B:$B,'[2]产值及收款计划（2026）'!AD:AD)</f>
        <v>8.9252000000000002</v>
      </c>
      <c r="AE273" s="256" cm="1">
        <f t="array" aca="1" ref="AE273" ca="1">_xlfn.XLOOKUP($A273&amp;$B273,'[2]产值及收款计划（2026）'!$A:$A&amp;'[2]产值及收款计划（2026）'!$B:$B,'[2]产值及收款计划（2026）'!AE:AE)</f>
        <v>0</v>
      </c>
      <c r="AF273" s="256" cm="1">
        <f t="array" aca="1" ref="AF273" ca="1">_xlfn.XLOOKUP($A273&amp;$B273,'[2]产值及收款计划（2026）'!$A:$A&amp;'[2]产值及收款计划（2026）'!$B:$B,'[2]产值及收款计划（2026）'!AF:AF)</f>
        <v>0</v>
      </c>
      <c r="AG273" s="256" cm="1">
        <f t="array" aca="1" ref="AG273" ca="1">_xlfn.XLOOKUP($A273&amp;$B273,'[2]产值及收款计划（2026）'!$A:$A&amp;'[2]产值及收款计划（2026）'!$B:$B,'[2]产值及收款计划（2026）'!AG:AG)</f>
        <v>0</v>
      </c>
      <c r="AH273" s="256" cm="1">
        <f t="array" aca="1" ref="AH273" ca="1">_xlfn.XLOOKUP($A273&amp;$B273,'[2]产值及收款计划（2026）'!$A:$A&amp;'[2]产值及收款计划（2026）'!$B:$B,'[2]产值及收款计划（2026）'!AH:AH)</f>
        <v>0</v>
      </c>
      <c r="AI273" s="256" cm="1">
        <f t="array" aca="1" ref="AI273" ca="1">_xlfn.XLOOKUP($A273&amp;$B273,'[2]产值及收款计划（2026）'!$A:$A&amp;'[2]产值及收款计划（2026）'!$B:$B,'[2]产值及收款计划（2026）'!AI:AI)</f>
        <v>0</v>
      </c>
      <c r="AJ273" s="256" cm="1">
        <f t="array" aca="1" ref="AJ273" ca="1">_xlfn.XLOOKUP($A273&amp;$B273,'[2]产值及收款计划（2026）'!$A:$A&amp;'[2]产值及收款计划（2026）'!$B:$B,'[2]产值及收款计划（2026）'!AJ:AJ)</f>
        <v>0</v>
      </c>
      <c r="AK273" s="256" cm="1">
        <f t="array" aca="1" ref="AK273" ca="1">_xlfn.XLOOKUP($A273&amp;$B273,'[2]产值及收款计划（2026）'!$A:$A&amp;'[2]产值及收款计划（2026）'!$B:$B,'[2]产值及收款计划（2026）'!AK:AK)</f>
        <v>0</v>
      </c>
      <c r="AL273" s="256" cm="1">
        <f t="array" aca="1" ref="AL273" ca="1">_xlfn.XLOOKUP($A273&amp;$B273,'[2]产值及收款计划（2026）'!$A:$A&amp;'[2]产值及收款计划（2026）'!$B:$B,'[2]产值及收款计划（2026）'!AL:AL)</f>
        <v>0</v>
      </c>
      <c r="AM273" s="263" t="e" cm="1">
        <f t="array" aca="1" ref="AM273" ca="1">_xlfn.LET(_xlpm.勾选月份状态数组,TRANSPOSE('PPT(12-15页）-TOP10'!$A$3:$A$14),_xlpm.选择数据区,IF('PPT(12-15页）-TOP10'!$E$3="收款",$BA273:$BL273,$AA273:$AL273),SUM(_xlfn._xlws.FILTER(_xlpm.选择数据区,_xlpm.勾选月份状态数组,"")))</f>
        <v>#NAME?</v>
      </c>
      <c r="AN273" s="256" t="e" cm="1">
        <f t="array" aca="1" ref="AN273" ca="1">_xlfn.LET(_xlpm.勾选月份状态数组,TRANSPOSE('PPT(12-15页）-TOP10'!$A$3:$A$14),_xlpm.选择数据区,IF('PPT(12-15页）-TOP10'!$E$3="收款",$DA273:$DL273,$CA273:$CL273),SUM(_xlfn._xlws.FILTER(_xlpm.选择数据区,_xlpm.勾选月份状态数组,"")))</f>
        <v>#NAME?</v>
      </c>
      <c r="AO273" s="256">
        <f ca="1">SUM(CA273:CC273)+SUM(AD273:AL273)</f>
        <v>8.9252000000000002</v>
      </c>
      <c r="AP273" s="256"/>
      <c r="AQ273" s="256"/>
      <c r="AR273" s="256"/>
      <c r="AS273" s="256" cm="1">
        <f t="array" aca="1" ref="AS273" ca="1">_xlfn.XLOOKUP($A273&amp;$B273,'[2]产值及收款计划（2026）'!$A:$A&amp;'[2]产值及收款计划（2026）'!$B:$B,'[2]产值及收款计划（2026）'!AS:AS)</f>
        <v>0</v>
      </c>
      <c r="AT273" s="256" cm="1">
        <f t="array" aca="1" ref="AT273" ca="1">_xlfn.XLOOKUP($A273&amp;$B273,'[2]产值及收款计划（2026）'!$A:$A&amp;'[2]产值及收款计划（2026）'!$B:$B,'[2]产值及收款计划（2026）'!AT:AT)</f>
        <v>0</v>
      </c>
      <c r="AU273" s="256" cm="1">
        <f t="array" aca="1" ref="AU273" ca="1">_xlfn.XLOOKUP($A273&amp;$B273,'[2]产值及收款计划（2026）'!$A:$A&amp;'[2]产值及收款计划（2026）'!$B:$B,'[2]产值及收款计划（2026）'!AU:AU)</f>
        <v>0</v>
      </c>
      <c r="AV273" s="256" cm="1">
        <f t="array" aca="1" ref="AV273" ca="1">_xlfn.XLOOKUP($A273&amp;$B273,'[2]产值及收款计划（2026）'!$A:$A&amp;'[2]产值及收款计划（2026）'!$B:$B,'[2]产值及收款计划（2026）'!AV:AV)</f>
        <v>0</v>
      </c>
      <c r="AW273" s="256" cm="1">
        <f t="array" aca="1" ref="AW273" ca="1">_xlfn.XLOOKUP($A273&amp;$B273,'[2]产值及收款计划（2026）'!$A:$A&amp;'[2]产值及收款计划（2026）'!$B:$B,'[2]产值及收款计划（2026）'!AW:AW)</f>
        <v>17.8504</v>
      </c>
      <c r="AX273" s="256" cm="1">
        <f t="array" aca="1" ref="AX273" ca="1">_xlfn.XLOOKUP($A273&amp;$B273,'[2]产值及收款计划（2026）'!$A:$A&amp;'[2]产值及收款计划（2026）'!$B:$B,'[2]产值及收款计划（2026）'!AX:AX)</f>
        <v>8.9252000000000002</v>
      </c>
      <c r="AY273" s="256" cm="1">
        <f t="array" aca="1" ref="AY273" ca="1">_xlfn.XLOOKUP($A273&amp;$B273,'[2]产值及收款计划（2026）'!$A:$A&amp;'[2]产值及收款计划（2026）'!$B:$B,'[2]产值及收款计划（2026）'!AY:AY)</f>
        <v>8.9252000000000002</v>
      </c>
      <c r="AZ273" s="256" cm="1">
        <f t="array" aca="1" ref="AZ273" ca="1">_xlfn.XLOOKUP($A273&amp;$B273,'[2]产值及收款计划（2026）'!$A:$A&amp;'[2]产值及收款计划（2026）'!$B:$B,'[2]产值及收款计划（2026）'!AZ:AZ)</f>
        <v>0</v>
      </c>
      <c r="BA273" s="256" cm="1">
        <f t="array" aca="1" ref="BA273" ca="1">_xlfn.XLOOKUP($A273&amp;$B273,'[2]产值及收款计划（2026）'!$A:$A&amp;'[2]产值及收款计划（2026）'!$B:$B,'[2]产值及收款计划（2026）'!BA:BA)</f>
        <v>0</v>
      </c>
      <c r="BB273" s="256" cm="1">
        <f t="array" aca="1" ref="BB273" ca="1">_xlfn.XLOOKUP($A273&amp;$B273,'[2]产值及收款计划（2026）'!$A:$A&amp;'[2]产值及收款计划（2026）'!$B:$B,'[2]产值及收款计划（2026）'!BB:BB)</f>
        <v>0</v>
      </c>
      <c r="BC273" s="256" cm="1">
        <f t="array" aca="1" ref="BC273" ca="1">_xlfn.XLOOKUP($A273&amp;$B273,'[2]产值及收款计划（2026）'!$A:$A&amp;'[2]产值及收款计划（2026）'!$B:$B,'[2]产值及收款计划（2026）'!BC:BC)</f>
        <v>8.9252000000000002</v>
      </c>
      <c r="BD273" s="256" cm="1">
        <f t="array" aca="1" ref="BD273" ca="1">_xlfn.XLOOKUP($A273&amp;$B273,'[2]产值及收款计划（2026）'!$A:$A&amp;'[2]产值及收款计划（2026）'!$B:$B,'[2]产值及收款计划（2026）'!BD:BD)</f>
        <v>0</v>
      </c>
      <c r="BE273" s="256" cm="1">
        <f t="array" aca="1" ref="BE273" ca="1">_xlfn.XLOOKUP($A273&amp;$B273,'[2]产值及收款计划（2026）'!$A:$A&amp;'[2]产值及收款计划（2026）'!$B:$B,'[2]产值及收款计划（2026）'!BE:BE)</f>
        <v>8.9252000000000002</v>
      </c>
      <c r="BF273" s="256" cm="1">
        <f t="array" aca="1" ref="BF273" ca="1">_xlfn.XLOOKUP($A273&amp;$B273,'[2]产值及收款计划（2026）'!$A:$A&amp;'[2]产值及收款计划（2026）'!$B:$B,'[2]产值及收款计划（2026）'!BF:BF)</f>
        <v>0</v>
      </c>
      <c r="BG273" s="256" cm="1">
        <f t="array" aca="1" ref="BG273" ca="1">_xlfn.XLOOKUP($A273&amp;$B273,'[2]产值及收款计划（2026）'!$A:$A&amp;'[2]产值及收款计划（2026）'!$B:$B,'[2]产值及收款计划（2026）'!BG:BG)</f>
        <v>0</v>
      </c>
      <c r="BH273" s="256" cm="1">
        <f t="array" aca="1" ref="BH273" ca="1">_xlfn.XLOOKUP($A273&amp;$B273,'[2]产值及收款计划（2026）'!$A:$A&amp;'[2]产值及收款计划（2026）'!$B:$B,'[2]产值及收款计划（2026）'!BH:BH)</f>
        <v>0</v>
      </c>
      <c r="BI273" s="256" cm="1">
        <f t="array" aca="1" ref="BI273" ca="1">_xlfn.XLOOKUP($A273&amp;$B273,'[2]产值及收款计划（2026）'!$A:$A&amp;'[2]产值及收款计划（2026）'!$B:$B,'[2]产值及收款计划（2026）'!BI:BI)</f>
        <v>0</v>
      </c>
      <c r="BJ273" s="256" cm="1">
        <f t="array" aca="1" ref="BJ273" ca="1">_xlfn.XLOOKUP($A273&amp;$B273,'[2]产值及收款计划（2026）'!$A:$A&amp;'[2]产值及收款计划（2026）'!$B:$B,'[2]产值及收款计划（2026）'!BJ:BJ)</f>
        <v>0</v>
      </c>
      <c r="BK273" s="256" cm="1">
        <f t="array" aca="1" ref="BK273" ca="1">_xlfn.XLOOKUP($A273&amp;$B273,'[2]产值及收款计划（2026）'!$A:$A&amp;'[2]产值及收款计划（2026）'!$B:$B,'[2]产值及收款计划（2026）'!BK:BK)</f>
        <v>0</v>
      </c>
      <c r="BL273" s="256" cm="1">
        <f t="array" aca="1" ref="BL273" ca="1">_xlfn.XLOOKUP($A273&amp;$B273,'[2]产值及收款计划（2026）'!$A:$A&amp;'[2]产值及收款计划（2026）'!$B:$B,'[2]产值及收款计划（2026）'!BL:BL)</f>
        <v>0</v>
      </c>
      <c r="BM273" s="256"/>
      <c r="BN273" s="256"/>
      <c r="BO273" s="256"/>
      <c r="BP273" s="256"/>
      <c r="BQ273" s="255" t="str" cm="1">
        <f t="array" aca="1" ref="BQ273" ca="1">_xlfn.XLOOKUP($A273&amp;$B273,'[2]产值及收款计划（2026）'!$A:$A&amp;'[2]产值及收款计划（2026）'!$B:$B,'[2]产值及收款计划（2026）'!BQ:BQ)</f>
        <v>上海瑞锦诚物业服务有限公司</v>
      </c>
      <c r="BR273" s="256" cm="1">
        <f t="array" aca="1" ref="BR273" ca="1">_xlfn.XLOOKUP($A273&amp;$B273,'[2]产值及收款计划（2026）'!$A:$A&amp;'[2]产值及收款计划（2026）'!$B:$B,'[2]产值及收款计划（2026）'!BR:BR)</f>
        <v>0</v>
      </c>
      <c r="CA273" s="256" cm="1">
        <f t="array" aca="1" ref="CA273" ca="1">_xlfn.XLOOKUP($A273&amp;$B273,'[2]产值及收款计划（2026）'!$A:$A&amp;'[2]产值及收款计划（2026）'!$B:$B,'[2]产值及收款计划（2026）'!CA:CA)</f>
        <v>0</v>
      </c>
      <c r="CB273" s="256" cm="1">
        <f t="array" aca="1" ref="CB273" ca="1">_xlfn.XLOOKUP($A273&amp;$B273,'[2]产值及收款计划（2026）'!$A:$A&amp;'[2]产值及收款计划（2026）'!$B:$B,'[2]产值及收款计划（2026）'!CB:CB)</f>
        <v>0</v>
      </c>
      <c r="CC273" s="256" cm="1">
        <f t="array" aca="1" ref="CC273" ca="1">_xlfn.XLOOKUP($A273&amp;$B273,'[2]产值及收款计划（2026）'!$A:$A&amp;'[2]产值及收款计划（2026）'!$B:$B,'[2]产值及收款计划（2026）'!CC:CC)</f>
        <v>0</v>
      </c>
      <c r="CD273" s="256" cm="1">
        <f t="array" aca="1" ref="CD273" ca="1">_xlfn.XLOOKUP($A273&amp;$B273,'[2]产值及收款计划（2026）'!$A:$A&amp;'[2]产值及收款计划（2026）'!$B:$B,'[2]产值及收款计划（2026）'!CD:CD)</f>
        <v>0</v>
      </c>
      <c r="CE273" s="256" cm="1">
        <f t="array" aca="1" ref="CE273" ca="1">_xlfn.XLOOKUP($A273&amp;$B273,'[2]产值及收款计划（2026）'!$A:$A&amp;'[2]产值及收款计划（2026）'!$B:$B,'[2]产值及收款计划（2026）'!CE:CE)</f>
        <v>0</v>
      </c>
      <c r="CF273" s="256" cm="1">
        <f t="array" aca="1" ref="CF273" ca="1">_xlfn.XLOOKUP($A273&amp;$B273,'[2]产值及收款计划（2026）'!$A:$A&amp;'[2]产值及收款计划（2026）'!$B:$B,'[2]产值及收款计划（2026）'!CF:CF)</f>
        <v>0</v>
      </c>
      <c r="CG273" s="256" cm="1">
        <f t="array" aca="1" ref="CG273" ca="1">_xlfn.XLOOKUP($A273&amp;$B273,'[2]产值及收款计划（2026）'!$A:$A&amp;'[2]产值及收款计划（2026）'!$B:$B,'[2]产值及收款计划（2026）'!CG:CG)</f>
        <v>0</v>
      </c>
      <c r="CH273" s="256" cm="1">
        <f t="array" aca="1" ref="CH273" ca="1">_xlfn.XLOOKUP($A273&amp;$B273,'[2]产值及收款计划（2026）'!$A:$A&amp;'[2]产值及收款计划（2026）'!$B:$B,'[2]产值及收款计划（2026）'!CH:CH)</f>
        <v>0</v>
      </c>
      <c r="CI273" s="256" cm="1">
        <f t="array" aca="1" ref="CI273" ca="1">_xlfn.XLOOKUP($A273&amp;$B273,'[2]产值及收款计划（2026）'!$A:$A&amp;'[2]产值及收款计划（2026）'!$B:$B,'[2]产值及收款计划（2026）'!CI:CI)</f>
        <v>0</v>
      </c>
      <c r="CJ273" s="256" cm="1">
        <f t="array" aca="1" ref="CJ273" ca="1">_xlfn.XLOOKUP($A273&amp;$B273,'[2]产值及收款计划（2026）'!$A:$A&amp;'[2]产值及收款计划（2026）'!$B:$B,'[2]产值及收款计划（2026）'!CJ:CJ)</f>
        <v>0</v>
      </c>
      <c r="CK273" s="256" cm="1">
        <f t="array" aca="1" ref="CK273" ca="1">_xlfn.XLOOKUP($A273&amp;$B273,'[2]产值及收款计划（2026）'!$A:$A&amp;'[2]产值及收款计划（2026）'!$B:$B,'[2]产值及收款计划（2026）'!CK:CK)</f>
        <v>0</v>
      </c>
      <c r="CL273" s="256" cm="1">
        <f t="array" aca="1" ref="CL273" ca="1">_xlfn.XLOOKUP($A273&amp;$B273,'[2]产值及收款计划（2026）'!$A:$A&amp;'[2]产值及收款计划（2026）'!$B:$B,'[2]产值及收款计划（2026）'!CL:CL)</f>
        <v>0</v>
      </c>
      <c r="DA273" s="256" cm="1">
        <f t="array" aca="1" ref="DA273" ca="1">_xlfn.XLOOKUP($A273&amp;$B273,'[2]产值及收款计划（2026）'!$A:$A&amp;'[2]产值及收款计划（2026）'!$B:$B,'[2]产值及收款计划（2026）'!DA:DA)</f>
        <v>0</v>
      </c>
      <c r="DB273" s="256" cm="1">
        <f t="array" aca="1" ref="DB273" ca="1">_xlfn.XLOOKUP($A273&amp;$B273,'[2]产值及收款计划（2026）'!$A:$A&amp;'[2]产值及收款计划（2026）'!$B:$B,'[2]产值及收款计划（2026）'!DB:DB)</f>
        <v>0</v>
      </c>
      <c r="DC273" s="256" cm="1">
        <f t="array" aca="1" ref="DC273" ca="1">_xlfn.XLOOKUP($A273&amp;$B273,'[2]产值及收款计划（2026）'!$A:$A&amp;'[2]产值及收款计划（2026）'!$B:$B,'[2]产值及收款计划（2026）'!DC:DC)</f>
        <v>8.9252000000000002</v>
      </c>
      <c r="DD273" s="256" cm="1">
        <f t="array" aca="1" ref="DD273" ca="1">_xlfn.XLOOKUP($A273&amp;$B273,'[2]产值及收款计划（2026）'!$A:$A&amp;'[2]产值及收款计划（2026）'!$B:$B,'[2]产值及收款计划（2026）'!DD:DD)</f>
        <v>0</v>
      </c>
      <c r="DE273" s="256" cm="1">
        <f t="array" aca="1" ref="DE273" ca="1">_xlfn.XLOOKUP($A273&amp;$B273,'[2]产值及收款计划（2026）'!$A:$A&amp;'[2]产值及收款计划（2026）'!$B:$B,'[2]产值及收款计划（2026）'!DE:DE)</f>
        <v>0</v>
      </c>
      <c r="DF273" s="256" cm="1">
        <f t="array" aca="1" ref="DF273" ca="1">_xlfn.XLOOKUP($A273&amp;$B273,'[2]产值及收款计划（2026）'!$A:$A&amp;'[2]产值及收款计划（2026）'!$B:$B,'[2]产值及收款计划（2026）'!DF:DF)</f>
        <v>0</v>
      </c>
      <c r="DG273" s="256" cm="1">
        <f t="array" aca="1" ref="DG273" ca="1">_xlfn.XLOOKUP($A273&amp;$B273,'[2]产值及收款计划（2026）'!$A:$A&amp;'[2]产值及收款计划（2026）'!$B:$B,'[2]产值及收款计划（2026）'!DG:DG)</f>
        <v>0</v>
      </c>
      <c r="DH273" s="256" cm="1">
        <f t="array" aca="1" ref="DH273" ca="1">_xlfn.XLOOKUP($A273&amp;$B273,'[2]产值及收款计划（2026）'!$A:$A&amp;'[2]产值及收款计划（2026）'!$B:$B,'[2]产值及收款计划（2026）'!DH:DH)</f>
        <v>0</v>
      </c>
      <c r="DI273" s="256" cm="1">
        <f t="array" aca="1" ref="DI273" ca="1">_xlfn.XLOOKUP($A273&amp;$B273,'[2]产值及收款计划（2026）'!$A:$A&amp;'[2]产值及收款计划（2026）'!$B:$B,'[2]产值及收款计划（2026）'!DI:DI)</f>
        <v>0</v>
      </c>
      <c r="DJ273" s="256" cm="1">
        <f t="array" aca="1" ref="DJ273" ca="1">_xlfn.XLOOKUP($A273&amp;$B273,'[2]产值及收款计划（2026）'!$A:$A&amp;'[2]产值及收款计划（2026）'!$B:$B,'[2]产值及收款计划（2026）'!DJ:DJ)</f>
        <v>0</v>
      </c>
      <c r="DK273" s="256" cm="1">
        <f t="array" aca="1" ref="DK273" ca="1">_xlfn.XLOOKUP($A273&amp;$B273,'[2]产值及收款计划（2026）'!$A:$A&amp;'[2]产值及收款计划（2026）'!$B:$B,'[2]产值及收款计划（2026）'!DK:DK)</f>
        <v>0</v>
      </c>
      <c r="DL273" s="256" cm="1">
        <f t="array" aca="1" ref="DL273" ca="1">_xlfn.XLOOKUP($A273&amp;$B273,'[2]产值及收款计划（2026）'!$A:$A&amp;'[2]产值及收款计划（2026）'!$B:$B,'[2]产值及收款计划（2026）'!DL:DL)</f>
        <v>0</v>
      </c>
      <c r="DM273" s="264"/>
      <c r="DN273" s="250"/>
    </row>
    <row r="274" spans="1:118" ht="20.25" x14ac:dyDescent="0.15">
      <c r="A274" s="254">
        <f t="shared" ca="1" si="16"/>
        <v>93</v>
      </c>
      <c r="B274" s="254" t="s">
        <v>26</v>
      </c>
      <c r="C274" s="255" t="str" cm="1">
        <f t="array" aca="1" ref="C274" ca="1">_xlfn.XLOOKUP($A274&amp;$B274,'[2]产值及收款计划（2026）'!$A:$A&amp;'[2]产值及收款计划（2026）'!$B:$B,'[2]产值及收款计划（2026）'!C:C)</f>
        <v>ZHT2025040800038</v>
      </c>
      <c r="D274" s="255" t="str" cm="1">
        <f t="array" aca="1" ref="D274" ca="1">_xlfn.XLOOKUP($A274&amp;$B274,'[2]产值及收款计划（2026）'!$A:$A&amp;'[2]产值及收款计划（2026）'!$B:$B,'[2]产值及收款计划（2026）'!D:D)</f>
        <v>城建滨江大厦二楼无线网络安全隐患整改的紧急维修工程项目</v>
      </c>
      <c r="E274" s="256" cm="1">
        <f t="array" aca="1" ref="E274" ca="1">_xlfn.XLOOKUP($A274&amp;$B274,'[2]产值及收款计划（2026）'!$A:$A&amp;'[2]产值及收款计划（2026）'!$B:$B,'[2]产值及收款计划（2026）'!E:E)</f>
        <v>32.851761000000003</v>
      </c>
      <c r="F274" s="256" cm="1">
        <f t="array" aca="1" ref="F274" ca="1">_xlfn.XLOOKUP($A274&amp;$B274,'[2]产值及收款计划（2026）'!$A:$A&amp;'[2]产值及收款计划（2026）'!$B:$B,'[2]产值及收款计划（2026）'!F:F)</f>
        <v>32.851761000000003</v>
      </c>
      <c r="G274" s="256" cm="1">
        <f t="array" aca="1" ref="G274" ca="1">_xlfn.XLOOKUP($A274&amp;$B274,'[2]产值及收款计划（2026）'!$A:$A&amp;'[2]产值及收款计划（2026）'!$B:$B,'[2]产值及收款计划（2026）'!G:G)</f>
        <v>32.851761000000003</v>
      </c>
      <c r="H274" s="256" cm="1">
        <f t="array" aca="1" ref="H274" ca="1">_xlfn.XLOOKUP($A274&amp;$B274,'[2]产值及收款计划（2026）'!$A:$A&amp;'[2]产值及收款计划（2026）'!$B:$B,'[2]产值及收款计划（2026）'!H:H)</f>
        <v>4.8617610000000004</v>
      </c>
      <c r="I274" s="257" cm="1">
        <f t="array" aca="1" ref="I274" ca="1">_xlfn.XLOOKUP($A274&amp;$B274,'[2]产值及收款计划（2026）'!$A:$A&amp;'[2]产值及收款计划（2026）'!$B:$B,'[2]产值及收款计划（2026）'!I:I)</f>
        <v>0.14799087939304101</v>
      </c>
      <c r="J274" s="258" cm="1">
        <f t="array" aca="1" ref="J274" ca="1">_xlfn.XLOOKUP($A274&amp;$B274,'[2]产值及收款计划（2026）'!$A:$A&amp;'[2]产值及收款计划（2026）'!$B:$B,'[2]产值及收款计划（2026）'!J:J)</f>
        <v>0.09</v>
      </c>
      <c r="K274" s="256" cm="1">
        <f t="array" aca="1" ref="K274" ca="1">_xlfn.XLOOKUP($A274&amp;$B274,'[2]产值及收款计划（2026）'!$A:$A&amp;'[2]产值及收款计划（2026）'!$B:$B,'[2]产值及收款计划（2026）'!K:K)</f>
        <v>0</v>
      </c>
      <c r="L274" s="256" cm="1">
        <f t="array" aca="1" ref="L274" ca="1">_xlfn.XLOOKUP($A274&amp;$B274,'[2]产值及收款计划（2026）'!$A:$A&amp;'[2]产值及收款计划（2026）'!$B:$B,'[2]产值及收款计划（2026）'!L:L)</f>
        <v>0</v>
      </c>
      <c r="M274" s="256" t="str" cm="1">
        <f t="array" aca="1" ref="M274" ca="1">_xlfn.XLOOKUP($A274&amp;$B274,'[2]产值及收款计划（2026）'!$A:$A&amp;'[2]产值及收款计划（2026）'!$B:$B,'[2]产值及收款计划（2026）'!M:M)</f>
        <v>主导</v>
      </c>
      <c r="N274" s="256" t="str" cm="1">
        <f t="array" aca="1" ref="N274" ca="1">_xlfn.XLOOKUP($A274&amp;$B274,'[2]产值及收款计划（2026）'!$A:$A&amp;'[2]产值及收款计划（2026）'!$B:$B,'[2]产值及收款计划（2026）'!N:N)</f>
        <v>邱枫团队</v>
      </c>
      <c r="O274" s="256" t="str" cm="1">
        <f t="array" aca="1" ref="O274" ca="1">_xlfn.XLOOKUP($A274&amp;$B274,'[2]产值及收款计划（2026）'!$A:$A&amp;'[2]产值及收款计划（2026）'!$B:$B,'[2]产值及收款计划（2026）'!O:O)</f>
        <v>邱枫</v>
      </c>
      <c r="P274" s="255" t="str" cm="1">
        <f t="array" aca="1" ref="P274" ca="1">_xlfn.XLOOKUP($A274&amp;$B274,'[2]产值及收款计划（2026）'!$A:$A&amp;'[2]产值及收款计划（2026）'!$B:$B,'[2]产值及收款计划（2026）'!P:P)</f>
        <v>25已完结</v>
      </c>
      <c r="Q274" s="256" cm="1">
        <f t="array" aca="1" ref="Q274" ca="1">_xlfn.XLOOKUP($A274&amp;$B274,'[2]产值及收款计划（2026）'!$A:$A&amp;'[2]产值及收款计划（2026）'!$B:$B,'[2]产值及收款计划（2026）'!Q:Q)</f>
        <v>0</v>
      </c>
      <c r="R274" s="256" cm="1">
        <f t="array" aca="1" ref="R274" ca="1">_xlfn.XLOOKUP($A274&amp;$B274,'[2]产值及收款计划（2026）'!$A:$A&amp;'[2]产值及收款计划（2026）'!$B:$B,'[2]产值及收款计划（2026）'!R:R)</f>
        <v>0</v>
      </c>
      <c r="S274" s="256" cm="1">
        <f t="array" aca="1" ref="S274" ca="1">_xlfn.XLOOKUP($A274&amp;$B274,'[2]产值及收款计划（2026）'!$A:$A&amp;'[2]产值及收款计划（2026）'!$B:$B,'[2]产值及收款计划（2026）'!S:S)</f>
        <v>0</v>
      </c>
      <c r="T274" s="256" cm="1">
        <f t="array" aca="1" ref="T274" ca="1">_xlfn.XLOOKUP($A274&amp;$B274,'[2]产值及收款计划（2026）'!$A:$A&amp;'[2]产值及收款计划（2026）'!$B:$B,'[2]产值及收款计划（2026）'!T:T)</f>
        <v>32.851761000000003</v>
      </c>
      <c r="U274" s="256" cm="1">
        <f t="array" aca="1" ref="U274" ca="1">_xlfn.XLOOKUP($A274&amp;$B274,'[2]产值及收款计划（2026）'!$A:$A&amp;'[2]产值及收款计划（2026）'!$B:$B,'[2]产值及收款计划（2026）'!U:U)</f>
        <v>0</v>
      </c>
      <c r="V274" s="256" cm="1">
        <f t="array" aca="1" ref="V274" ca="1">_xlfn.XLOOKUP($A274&amp;$B274,'[2]产值及收款计划（2026）'!$A:$A&amp;'[2]产值及收款计划（2026）'!$B:$B,'[2]产值及收款计划（2026）'!V:V)</f>
        <v>0</v>
      </c>
      <c r="W274" s="256" cm="1">
        <f t="array" aca="1" ref="W274" ca="1">_xlfn.XLOOKUP($A274&amp;$B274,'[2]产值及收款计划（2026）'!$A:$A&amp;'[2]产值及收款计划（2026）'!$B:$B,'[2]产值及收款计划（2026）'!W:W)</f>
        <v>0</v>
      </c>
      <c r="X274" s="256" cm="1">
        <f t="array" aca="1" ref="X274" ca="1">_xlfn.XLOOKUP($A274&amp;$B274,'[2]产值及收款计划（2026）'!$A:$A&amp;'[2]产值及收款计划（2026）'!$B:$B,'[2]产值及收款计划（2026）'!X:X)</f>
        <v>0</v>
      </c>
      <c r="Y274" s="256" cm="1">
        <f t="array" aca="1" ref="Y274" ca="1">_xlfn.XLOOKUP($A274&amp;$B274,'[2]产值及收款计划（2026）'!$A:$A&amp;'[2]产值及收款计划（2026）'!$B:$B,'[2]产值及收款计划（2026）'!Y:Y)</f>
        <v>0</v>
      </c>
      <c r="Z274" s="256" cm="1">
        <f t="array" aca="1" ref="Z274" ca="1">_xlfn.XLOOKUP($A274&amp;$B274,'[2]产值及收款计划（2026）'!$A:$A&amp;'[2]产值及收款计划（2026）'!$B:$B,'[2]产值及收款计划（2026）'!Z:Z)</f>
        <v>0</v>
      </c>
      <c r="AA274" s="256" cm="1">
        <f t="array" aca="1" ref="AA274" ca="1">_xlfn.XLOOKUP($A274&amp;$B274,'[2]产值及收款计划（2026）'!$A:$A&amp;'[2]产值及收款计划（2026）'!$B:$B,'[2]产值及收款计划（2026）'!AA:AA)</f>
        <v>0</v>
      </c>
      <c r="AB274" s="256" cm="1">
        <f t="array" aca="1" ref="AB274" ca="1">_xlfn.XLOOKUP($A274&amp;$B274,'[2]产值及收款计划（2026）'!$A:$A&amp;'[2]产值及收款计划（2026）'!$B:$B,'[2]产值及收款计划（2026）'!AB:AB)</f>
        <v>0</v>
      </c>
      <c r="AC274" s="256" cm="1">
        <f t="array" aca="1" ref="AC274" ca="1">_xlfn.XLOOKUP($A274&amp;$B274,'[2]产值及收款计划（2026）'!$A:$A&amp;'[2]产值及收款计划（2026）'!$B:$B,'[2]产值及收款计划（2026）'!AC:AC)</f>
        <v>0</v>
      </c>
      <c r="AD274" s="256" cm="1">
        <f t="array" aca="1" ref="AD274" ca="1">_xlfn.XLOOKUP($A274&amp;$B274,'[2]产值及收款计划（2026）'!$A:$A&amp;'[2]产值及收款计划（2026）'!$B:$B,'[2]产值及收款计划（2026）'!AD:AD)</f>
        <v>0</v>
      </c>
      <c r="AE274" s="256" cm="1">
        <f t="array" aca="1" ref="AE274" ca="1">_xlfn.XLOOKUP($A274&amp;$B274,'[2]产值及收款计划（2026）'!$A:$A&amp;'[2]产值及收款计划（2026）'!$B:$B,'[2]产值及收款计划（2026）'!AE:AE)</f>
        <v>0</v>
      </c>
      <c r="AF274" s="256" cm="1">
        <f t="array" aca="1" ref="AF274" ca="1">_xlfn.XLOOKUP($A274&amp;$B274,'[2]产值及收款计划（2026）'!$A:$A&amp;'[2]产值及收款计划（2026）'!$B:$B,'[2]产值及收款计划（2026）'!AF:AF)</f>
        <v>0</v>
      </c>
      <c r="AG274" s="256" cm="1">
        <f t="array" aca="1" ref="AG274" ca="1">_xlfn.XLOOKUP($A274&amp;$B274,'[2]产值及收款计划（2026）'!$A:$A&amp;'[2]产值及收款计划（2026）'!$B:$B,'[2]产值及收款计划（2026）'!AG:AG)</f>
        <v>0</v>
      </c>
      <c r="AH274" s="256" cm="1">
        <f t="array" aca="1" ref="AH274" ca="1">_xlfn.XLOOKUP($A274&amp;$B274,'[2]产值及收款计划（2026）'!$A:$A&amp;'[2]产值及收款计划（2026）'!$B:$B,'[2]产值及收款计划（2026）'!AH:AH)</f>
        <v>0</v>
      </c>
      <c r="AI274" s="256" cm="1">
        <f t="array" aca="1" ref="AI274" ca="1">_xlfn.XLOOKUP($A274&amp;$B274,'[2]产值及收款计划（2026）'!$A:$A&amp;'[2]产值及收款计划（2026）'!$B:$B,'[2]产值及收款计划（2026）'!AI:AI)</f>
        <v>0</v>
      </c>
      <c r="AJ274" s="256" cm="1">
        <f t="array" aca="1" ref="AJ274" ca="1">_xlfn.XLOOKUP($A274&amp;$B274,'[2]产值及收款计划（2026）'!$A:$A&amp;'[2]产值及收款计划（2026）'!$B:$B,'[2]产值及收款计划（2026）'!AJ:AJ)</f>
        <v>0</v>
      </c>
      <c r="AK274" s="256" cm="1">
        <f t="array" aca="1" ref="AK274" ca="1">_xlfn.XLOOKUP($A274&amp;$B274,'[2]产值及收款计划（2026）'!$A:$A&amp;'[2]产值及收款计划（2026）'!$B:$B,'[2]产值及收款计划（2026）'!AK:AK)</f>
        <v>0</v>
      </c>
      <c r="AL274" s="256" cm="1">
        <f t="array" aca="1" ref="AL274" ca="1">_xlfn.XLOOKUP($A274&amp;$B274,'[2]产值及收款计划（2026）'!$A:$A&amp;'[2]产值及收款计划（2026）'!$B:$B,'[2]产值及收款计划（2026）'!AL:AL)</f>
        <v>0</v>
      </c>
      <c r="AM274" s="263" t="e" cm="1">
        <f t="array" aca="1" ref="AM274" ca="1">_xlfn.LET(_xlpm.勾选月份状态数组,TRANSPOSE('PPT(12-15页）-TOP10'!$A$3:$A$14),_xlpm.选择数据区,IF('PPT(12-15页）-TOP10'!$E$3="收款",$BA274:$BL274,$AA274:$AL274),SUM(_xlfn._xlws.FILTER(_xlpm.选择数据区,_xlpm.勾选月份状态数组,"")))</f>
        <v>#NAME?</v>
      </c>
      <c r="AN274" s="256" t="e" cm="1">
        <f t="array" aca="1" ref="AN274" ca="1">_xlfn.LET(_xlpm.勾选月份状态数组,TRANSPOSE('PPT(12-15页）-TOP10'!$A$3:$A$14),_xlpm.选择数据区,IF('PPT(12-15页）-TOP10'!$E$3="收款",$DA274:$DL274,$CA274:$CL274),SUM(_xlfn._xlws.FILTER(_xlpm.选择数据区,_xlpm.勾选月份状态数组,"")))</f>
        <v>#NAME?</v>
      </c>
      <c r="AO274" s="256">
        <f ca="1">SUM(CA274:CC274)+SUM(AD274:AL274)</f>
        <v>0</v>
      </c>
      <c r="AP274" s="256"/>
      <c r="AQ274" s="256"/>
      <c r="AR274" s="256"/>
      <c r="AS274" s="256" cm="1">
        <f t="array" aca="1" ref="AS274" ca="1">_xlfn.XLOOKUP($A274&amp;$B274,'[2]产值及收款计划（2026）'!$A:$A&amp;'[2]产值及收款计划（2026）'!$B:$B,'[2]产值及收款计划（2026）'!AS:AS)</f>
        <v>0</v>
      </c>
      <c r="AT274" s="256" cm="1">
        <f t="array" aca="1" ref="AT274" ca="1">_xlfn.XLOOKUP($A274&amp;$B274,'[2]产值及收款计划（2026）'!$A:$A&amp;'[2]产值及收款计划（2026）'!$B:$B,'[2]产值及收款计划（2026）'!AT:AT)</f>
        <v>0</v>
      </c>
      <c r="AU274" s="256" cm="1">
        <f t="array" aca="1" ref="AU274" ca="1">_xlfn.XLOOKUP($A274&amp;$B274,'[2]产值及收款计划（2026）'!$A:$A&amp;'[2]产值及收款计划（2026）'!$B:$B,'[2]产值及收款计划（2026）'!AU:AU)</f>
        <v>0</v>
      </c>
      <c r="AV274" s="256" cm="1">
        <f t="array" aca="1" ref="AV274" ca="1">_xlfn.XLOOKUP($A274&amp;$B274,'[2]产值及收款计划（2026）'!$A:$A&amp;'[2]产值及收款计划（2026）'!$B:$B,'[2]产值及收款计划（2026）'!AV:AV)</f>
        <v>0</v>
      </c>
      <c r="AW274" s="256" cm="1">
        <f t="array" aca="1" ref="AW274" ca="1">_xlfn.XLOOKUP($A274&amp;$B274,'[2]产值及收款计划（2026）'!$A:$A&amp;'[2]产值及收款计划（2026）'!$B:$B,'[2]产值及收款计划（2026）'!AW:AW)</f>
        <v>0</v>
      </c>
      <c r="AX274" s="256" cm="1">
        <f t="array" aca="1" ref="AX274" ca="1">_xlfn.XLOOKUP($A274&amp;$B274,'[2]产值及收款计划（2026）'!$A:$A&amp;'[2]产值及收款计划（2026）'!$B:$B,'[2]产值及收款计划（2026）'!AX:AX)</f>
        <v>0</v>
      </c>
      <c r="AY274" s="256" cm="1">
        <f t="array" aca="1" ref="AY274" ca="1">_xlfn.XLOOKUP($A274&amp;$B274,'[2]产值及收款计划（2026）'!$A:$A&amp;'[2]产值及收款计划（2026）'!$B:$B,'[2]产值及收款计划（2026）'!AY:AY)</f>
        <v>32.851761000000003</v>
      </c>
      <c r="AZ274" s="256" cm="1">
        <f t="array" aca="1" ref="AZ274" ca="1">_xlfn.XLOOKUP($A274&amp;$B274,'[2]产值及收款计划（2026）'!$A:$A&amp;'[2]产值及收款计划（2026）'!$B:$B,'[2]产值及收款计划（2026）'!AZ:AZ)</f>
        <v>32.851761000000003</v>
      </c>
      <c r="BA274" s="256" cm="1">
        <f t="array" aca="1" ref="BA274" ca="1">_xlfn.XLOOKUP($A274&amp;$B274,'[2]产值及收款计划（2026）'!$A:$A&amp;'[2]产值及收款计划（2026）'!$B:$B,'[2]产值及收款计划（2026）'!BA:BA)</f>
        <v>0</v>
      </c>
      <c r="BB274" s="256" cm="1">
        <f t="array" aca="1" ref="BB274" ca="1">_xlfn.XLOOKUP($A274&amp;$B274,'[2]产值及收款计划（2026）'!$A:$A&amp;'[2]产值及收款计划（2026）'!$B:$B,'[2]产值及收款计划（2026）'!BB:BB)</f>
        <v>0</v>
      </c>
      <c r="BC274" s="256" cm="1">
        <f t="array" aca="1" ref="BC274" ca="1">_xlfn.XLOOKUP($A274&amp;$B274,'[2]产值及收款计划（2026）'!$A:$A&amp;'[2]产值及收款计划（2026）'!$B:$B,'[2]产值及收款计划（2026）'!BC:BC)</f>
        <v>32.851761000000003</v>
      </c>
      <c r="BD274" s="256" cm="1">
        <f t="array" aca="1" ref="BD274" ca="1">_xlfn.XLOOKUP($A274&amp;$B274,'[2]产值及收款计划（2026）'!$A:$A&amp;'[2]产值及收款计划（2026）'!$B:$B,'[2]产值及收款计划（2026）'!BD:BD)</f>
        <v>0</v>
      </c>
      <c r="BE274" s="256" cm="1">
        <f t="array" aca="1" ref="BE274" ca="1">_xlfn.XLOOKUP($A274&amp;$B274,'[2]产值及收款计划（2026）'!$A:$A&amp;'[2]产值及收款计划（2026）'!$B:$B,'[2]产值及收款计划（2026）'!BE:BE)</f>
        <v>32.851761000000003</v>
      </c>
      <c r="BF274" s="256" cm="1">
        <f t="array" aca="1" ref="BF274" ca="1">_xlfn.XLOOKUP($A274&amp;$B274,'[2]产值及收款计划（2026）'!$A:$A&amp;'[2]产值及收款计划（2026）'!$B:$B,'[2]产值及收款计划（2026）'!BF:BF)</f>
        <v>0</v>
      </c>
      <c r="BG274" s="256" cm="1">
        <f t="array" aca="1" ref="BG274" ca="1">_xlfn.XLOOKUP($A274&amp;$B274,'[2]产值及收款计划（2026）'!$A:$A&amp;'[2]产值及收款计划（2026）'!$B:$B,'[2]产值及收款计划（2026）'!BG:BG)</f>
        <v>0</v>
      </c>
      <c r="BH274" s="256" cm="1">
        <f t="array" aca="1" ref="BH274" ca="1">_xlfn.XLOOKUP($A274&amp;$B274,'[2]产值及收款计划（2026）'!$A:$A&amp;'[2]产值及收款计划（2026）'!$B:$B,'[2]产值及收款计划（2026）'!BH:BH)</f>
        <v>0</v>
      </c>
      <c r="BI274" s="256" cm="1">
        <f t="array" aca="1" ref="BI274" ca="1">_xlfn.XLOOKUP($A274&amp;$B274,'[2]产值及收款计划（2026）'!$A:$A&amp;'[2]产值及收款计划（2026）'!$B:$B,'[2]产值及收款计划（2026）'!BI:BI)</f>
        <v>0</v>
      </c>
      <c r="BJ274" s="256" cm="1">
        <f t="array" aca="1" ref="BJ274" ca="1">_xlfn.XLOOKUP($A274&amp;$B274,'[2]产值及收款计划（2026）'!$A:$A&amp;'[2]产值及收款计划（2026）'!$B:$B,'[2]产值及收款计划（2026）'!BJ:BJ)</f>
        <v>0</v>
      </c>
      <c r="BK274" s="256" cm="1">
        <f t="array" aca="1" ref="BK274" ca="1">_xlfn.XLOOKUP($A274&amp;$B274,'[2]产值及收款计划（2026）'!$A:$A&amp;'[2]产值及收款计划（2026）'!$B:$B,'[2]产值及收款计划（2026）'!BK:BK)</f>
        <v>0</v>
      </c>
      <c r="BL274" s="256" cm="1">
        <f t="array" aca="1" ref="BL274" ca="1">_xlfn.XLOOKUP($A274&amp;$B274,'[2]产值及收款计划（2026）'!$A:$A&amp;'[2]产值及收款计划（2026）'!$B:$B,'[2]产值及收款计划（2026）'!BL:BL)</f>
        <v>0</v>
      </c>
      <c r="BM274" s="256"/>
      <c r="BN274" s="256"/>
      <c r="BO274" s="256"/>
      <c r="BP274" s="256"/>
      <c r="BQ274" s="255" t="str" cm="1">
        <f t="array" aca="1" ref="BQ274" ca="1">_xlfn.XLOOKUP($A274&amp;$B274,'[2]产值及收款计划（2026）'!$A:$A&amp;'[2]产值及收款计划（2026）'!$B:$B,'[2]产值及收款计划（2026）'!BQ:BQ)</f>
        <v>上海城建滨江置业有限公司</v>
      </c>
      <c r="BR274" s="256" cm="1">
        <f t="array" aca="1" ref="BR274" ca="1">_xlfn.XLOOKUP($A274&amp;$B274,'[2]产值及收款计划（2026）'!$A:$A&amp;'[2]产值及收款计划（2026）'!$B:$B,'[2]产值及收款计划（2026）'!BR:BR)</f>
        <v>0</v>
      </c>
      <c r="CA274" s="256" cm="1">
        <f t="array" aca="1" ref="CA274" ca="1">_xlfn.XLOOKUP($A274&amp;$B274,'[2]产值及收款计划（2026）'!$A:$A&amp;'[2]产值及收款计划（2026）'!$B:$B,'[2]产值及收款计划（2026）'!CA:CA)</f>
        <v>0</v>
      </c>
      <c r="CB274" s="256" cm="1">
        <f t="array" aca="1" ref="CB274" ca="1">_xlfn.XLOOKUP($A274&amp;$B274,'[2]产值及收款计划（2026）'!$A:$A&amp;'[2]产值及收款计划（2026）'!$B:$B,'[2]产值及收款计划（2026）'!CB:CB)</f>
        <v>0</v>
      </c>
      <c r="CC274" s="256" cm="1">
        <f t="array" aca="1" ref="CC274" ca="1">_xlfn.XLOOKUP($A274&amp;$B274,'[2]产值及收款计划（2026）'!$A:$A&amp;'[2]产值及收款计划（2026）'!$B:$B,'[2]产值及收款计划（2026）'!CC:CC)</f>
        <v>0</v>
      </c>
      <c r="CD274" s="256" cm="1">
        <f t="array" aca="1" ref="CD274" ca="1">_xlfn.XLOOKUP($A274&amp;$B274,'[2]产值及收款计划（2026）'!$A:$A&amp;'[2]产值及收款计划（2026）'!$B:$B,'[2]产值及收款计划（2026）'!CD:CD)</f>
        <v>0</v>
      </c>
      <c r="CE274" s="256" cm="1">
        <f t="array" aca="1" ref="CE274" ca="1">_xlfn.XLOOKUP($A274&amp;$B274,'[2]产值及收款计划（2026）'!$A:$A&amp;'[2]产值及收款计划（2026）'!$B:$B,'[2]产值及收款计划（2026）'!CE:CE)</f>
        <v>0</v>
      </c>
      <c r="CF274" s="256" cm="1">
        <f t="array" aca="1" ref="CF274" ca="1">_xlfn.XLOOKUP($A274&amp;$B274,'[2]产值及收款计划（2026）'!$A:$A&amp;'[2]产值及收款计划（2026）'!$B:$B,'[2]产值及收款计划（2026）'!CF:CF)</f>
        <v>0</v>
      </c>
      <c r="CG274" s="256" cm="1">
        <f t="array" aca="1" ref="CG274" ca="1">_xlfn.XLOOKUP($A274&amp;$B274,'[2]产值及收款计划（2026）'!$A:$A&amp;'[2]产值及收款计划（2026）'!$B:$B,'[2]产值及收款计划（2026）'!CG:CG)</f>
        <v>0</v>
      </c>
      <c r="CH274" s="256" cm="1">
        <f t="array" aca="1" ref="CH274" ca="1">_xlfn.XLOOKUP($A274&amp;$B274,'[2]产值及收款计划（2026）'!$A:$A&amp;'[2]产值及收款计划（2026）'!$B:$B,'[2]产值及收款计划（2026）'!CH:CH)</f>
        <v>0</v>
      </c>
      <c r="CI274" s="256" cm="1">
        <f t="array" aca="1" ref="CI274" ca="1">_xlfn.XLOOKUP($A274&amp;$B274,'[2]产值及收款计划（2026）'!$A:$A&amp;'[2]产值及收款计划（2026）'!$B:$B,'[2]产值及收款计划（2026）'!CI:CI)</f>
        <v>0</v>
      </c>
      <c r="CJ274" s="256" cm="1">
        <f t="array" aca="1" ref="CJ274" ca="1">_xlfn.XLOOKUP($A274&amp;$B274,'[2]产值及收款计划（2026）'!$A:$A&amp;'[2]产值及收款计划（2026）'!$B:$B,'[2]产值及收款计划（2026）'!CJ:CJ)</f>
        <v>0</v>
      </c>
      <c r="CK274" s="256" cm="1">
        <f t="array" aca="1" ref="CK274" ca="1">_xlfn.XLOOKUP($A274&amp;$B274,'[2]产值及收款计划（2026）'!$A:$A&amp;'[2]产值及收款计划（2026）'!$B:$B,'[2]产值及收款计划（2026）'!CK:CK)</f>
        <v>0</v>
      </c>
      <c r="CL274" s="256" cm="1">
        <f t="array" aca="1" ref="CL274" ca="1">_xlfn.XLOOKUP($A274&amp;$B274,'[2]产值及收款计划（2026）'!$A:$A&amp;'[2]产值及收款计划（2026）'!$B:$B,'[2]产值及收款计划（2026）'!CL:CL)</f>
        <v>0</v>
      </c>
      <c r="DA274" s="256" cm="1">
        <f t="array" aca="1" ref="DA274" ca="1">_xlfn.XLOOKUP($A274&amp;$B274,'[2]产值及收款计划（2026）'!$A:$A&amp;'[2]产值及收款计划（2026）'!$B:$B,'[2]产值及收款计划（2026）'!DA:DA)</f>
        <v>0</v>
      </c>
      <c r="DB274" s="256" cm="1">
        <f t="array" aca="1" ref="DB274" ca="1">_xlfn.XLOOKUP($A274&amp;$B274,'[2]产值及收款计划（2026）'!$A:$A&amp;'[2]产值及收款计划（2026）'!$B:$B,'[2]产值及收款计划（2026）'!DB:DB)</f>
        <v>0</v>
      </c>
      <c r="DC274" s="256" cm="1">
        <f t="array" aca="1" ref="DC274" ca="1">_xlfn.XLOOKUP($A274&amp;$B274,'[2]产值及收款计划（2026）'!$A:$A&amp;'[2]产值及收款计划（2026）'!$B:$B,'[2]产值及收款计划（2026）'!DC:DC)</f>
        <v>0</v>
      </c>
      <c r="DD274" s="256" cm="1">
        <f t="array" aca="1" ref="DD274" ca="1">_xlfn.XLOOKUP($A274&amp;$B274,'[2]产值及收款计划（2026）'!$A:$A&amp;'[2]产值及收款计划（2026）'!$B:$B,'[2]产值及收款计划（2026）'!DD:DD)</f>
        <v>0</v>
      </c>
      <c r="DE274" s="256" cm="1">
        <f t="array" aca="1" ref="DE274" ca="1">_xlfn.XLOOKUP($A274&amp;$B274,'[2]产值及收款计划（2026）'!$A:$A&amp;'[2]产值及收款计划（2026）'!$B:$B,'[2]产值及收款计划（2026）'!DE:DE)</f>
        <v>0</v>
      </c>
      <c r="DF274" s="256" cm="1">
        <f t="array" aca="1" ref="DF274" ca="1">_xlfn.XLOOKUP($A274&amp;$B274,'[2]产值及收款计划（2026）'!$A:$A&amp;'[2]产值及收款计划（2026）'!$B:$B,'[2]产值及收款计划（2026）'!DF:DF)</f>
        <v>0</v>
      </c>
      <c r="DG274" s="256" cm="1">
        <f t="array" aca="1" ref="DG274" ca="1">_xlfn.XLOOKUP($A274&amp;$B274,'[2]产值及收款计划（2026）'!$A:$A&amp;'[2]产值及收款计划（2026）'!$B:$B,'[2]产值及收款计划（2026）'!DG:DG)</f>
        <v>0</v>
      </c>
      <c r="DH274" s="256" cm="1">
        <f t="array" aca="1" ref="DH274" ca="1">_xlfn.XLOOKUP($A274&amp;$B274,'[2]产值及收款计划（2026）'!$A:$A&amp;'[2]产值及收款计划（2026）'!$B:$B,'[2]产值及收款计划（2026）'!DH:DH)</f>
        <v>0</v>
      </c>
      <c r="DI274" s="256" cm="1">
        <f t="array" aca="1" ref="DI274" ca="1">_xlfn.XLOOKUP($A274&amp;$B274,'[2]产值及收款计划（2026）'!$A:$A&amp;'[2]产值及收款计划（2026）'!$B:$B,'[2]产值及收款计划（2026）'!DI:DI)</f>
        <v>0</v>
      </c>
      <c r="DJ274" s="256" cm="1">
        <f t="array" aca="1" ref="DJ274" ca="1">_xlfn.XLOOKUP($A274&amp;$B274,'[2]产值及收款计划（2026）'!$A:$A&amp;'[2]产值及收款计划（2026）'!$B:$B,'[2]产值及收款计划（2026）'!DJ:DJ)</f>
        <v>0</v>
      </c>
      <c r="DK274" s="256" cm="1">
        <f t="array" aca="1" ref="DK274" ca="1">_xlfn.XLOOKUP($A274&amp;$B274,'[2]产值及收款计划（2026）'!$A:$A&amp;'[2]产值及收款计划（2026）'!$B:$B,'[2]产值及收款计划（2026）'!DK:DK)</f>
        <v>0</v>
      </c>
      <c r="DL274" s="256" cm="1">
        <f t="array" aca="1" ref="DL274" ca="1">_xlfn.XLOOKUP($A274&amp;$B274,'[2]产值及收款计划（2026）'!$A:$A&amp;'[2]产值及收款计划（2026）'!$B:$B,'[2]产值及收款计划（2026）'!DL:DL)</f>
        <v>0</v>
      </c>
      <c r="DM274" s="264"/>
      <c r="DN274" s="250"/>
    </row>
    <row r="275" spans="1:118" ht="20.25" x14ac:dyDescent="0.15">
      <c r="A275" s="254">
        <f t="shared" ca="1" si="16"/>
        <v>94</v>
      </c>
      <c r="B275" s="254" t="s">
        <v>26</v>
      </c>
      <c r="C275" s="255" t="str" cm="1">
        <f t="array" aca="1" ref="C275" ca="1">_xlfn.XLOOKUP($A275&amp;$B275,'[2]产值及收款计划（2026）'!$A:$A&amp;'[2]产值及收款计划（2026）'!$B:$B,'[2]产值及收款计划（2026）'!C:C)</f>
        <v>ZHT2025021800017</v>
      </c>
      <c r="D275" s="255" t="str" cm="1">
        <f t="array" aca="1" ref="D275" ca="1">_xlfn.XLOOKUP($A275&amp;$B275,'[2]产值及收款计划（2026）'!$A:$A&amp;'[2]产值及收款计划（2026）'!$B:$B,'[2]产值及收款计划（2026）'!D:D)</f>
        <v>S9苏绍高速钱江隧道信息化提升实施及应用服务</v>
      </c>
      <c r="E275" s="256" cm="1">
        <f t="array" aca="1" ref="E275" ca="1">_xlfn.XLOOKUP($A275&amp;$B275,'[2]产值及收款计划（2026）'!$A:$A&amp;'[2]产值及收款计划（2026）'!$B:$B,'[2]产值及收款计划（2026）'!E:E)</f>
        <v>113.695753</v>
      </c>
      <c r="F275" s="256" cm="1">
        <f t="array" aca="1" ref="F275" ca="1">_xlfn.XLOOKUP($A275&amp;$B275,'[2]产值及收款计划（2026）'!$A:$A&amp;'[2]产值及收款计划（2026）'!$B:$B,'[2]产值及收款计划（2026）'!F:F)</f>
        <v>113.695753</v>
      </c>
      <c r="G275" s="256" cm="1">
        <f t="array" aca="1" ref="G275" ca="1">_xlfn.XLOOKUP($A275&amp;$B275,'[2]产值及收款计划（2026）'!$A:$A&amp;'[2]产值及收款计划（2026）'!$B:$B,'[2]产值及收款计划（2026）'!G:G)</f>
        <v>113.695753</v>
      </c>
      <c r="H275" s="256" cm="1">
        <f t="array" aca="1" ref="H275" ca="1">_xlfn.XLOOKUP($A275&amp;$B275,'[2]产值及收款计划（2026）'!$A:$A&amp;'[2]产值及收款计划（2026）'!$B:$B,'[2]产值及收款计划（2026）'!H:H)</f>
        <v>79.295753000000005</v>
      </c>
      <c r="I275" s="257" cm="1">
        <f t="array" aca="1" ref="I275" ca="1">_xlfn.XLOOKUP($A275&amp;$B275,'[2]产值及收款计划（2026）'!$A:$A&amp;'[2]产值及收款计划（2026）'!$B:$B,'[2]产值及收款计划（2026）'!I:I)</f>
        <v>0.69743812682255601</v>
      </c>
      <c r="J275" s="258" cm="1">
        <f t="array" aca="1" ref="J275" ca="1">_xlfn.XLOOKUP($A275&amp;$B275,'[2]产值及收款计划（2026）'!$A:$A&amp;'[2]产值及收款计划（2026）'!$B:$B,'[2]产值及收款计划（2026）'!J:J)</f>
        <v>0.06</v>
      </c>
      <c r="K275" s="256" cm="1">
        <f t="array" aca="1" ref="K275" ca="1">_xlfn.XLOOKUP($A275&amp;$B275,'[2]产值及收款计划（2026）'!$A:$A&amp;'[2]产值及收款计划（2026）'!$B:$B,'[2]产值及收款计划（2026）'!K:K)</f>
        <v>0</v>
      </c>
      <c r="L275" s="256" cm="1">
        <f t="array" aca="1" ref="L275" ca="1">_xlfn.XLOOKUP($A275&amp;$B275,'[2]产值及收款计划（2026）'!$A:$A&amp;'[2]产值及收款计划（2026）'!$B:$B,'[2]产值及收款计划（2026）'!L:L)</f>
        <v>0</v>
      </c>
      <c r="M275" s="256" t="str" cm="1">
        <f t="array" aca="1" ref="M275" ca="1">_xlfn.XLOOKUP($A275&amp;$B275,'[2]产值及收款计划（2026）'!$A:$A&amp;'[2]产值及收款计划（2026）'!$B:$B,'[2]产值及收款计划（2026）'!M:M)</f>
        <v>主导</v>
      </c>
      <c r="N275" s="256" t="str" cm="1">
        <f t="array" aca="1" ref="N275" ca="1">_xlfn.XLOOKUP($A275&amp;$B275,'[2]产值及收款计划（2026）'!$A:$A&amp;'[2]产值及收款计划（2026）'!$B:$B,'[2]产值及收款计划（2026）'!N:N)</f>
        <v>邱枫团队</v>
      </c>
      <c r="O275" s="256" t="str" cm="1">
        <f t="array" aca="1" ref="O275" ca="1">_xlfn.XLOOKUP($A275&amp;$B275,'[2]产值及收款计划（2026）'!$A:$A&amp;'[2]产值及收款计划（2026）'!$B:$B,'[2]产值及收款计划（2026）'!O:O)</f>
        <v>邱枫</v>
      </c>
      <c r="P275" s="255" t="str" cm="1">
        <f t="array" aca="1" ref="P275" ca="1">_xlfn.XLOOKUP($A275&amp;$B275,'[2]产值及收款计划（2026）'!$A:$A&amp;'[2]产值及收款计划（2026）'!$B:$B,'[2]产值及收款计划（2026）'!P:P)</f>
        <v>25已完结</v>
      </c>
      <c r="Q275" s="256" cm="1">
        <f t="array" aca="1" ref="Q275" ca="1">_xlfn.XLOOKUP($A275&amp;$B275,'[2]产值及收款计划（2026）'!$A:$A&amp;'[2]产值及收款计划（2026）'!$B:$B,'[2]产值及收款计划（2026）'!Q:Q)</f>
        <v>0</v>
      </c>
      <c r="R275" s="256" cm="1">
        <f t="array" aca="1" ref="R275" ca="1">_xlfn.XLOOKUP($A275&amp;$B275,'[2]产值及收款计划（2026）'!$A:$A&amp;'[2]产值及收款计划（2026）'!$B:$B,'[2]产值及收款计划（2026）'!R:R)</f>
        <v>0</v>
      </c>
      <c r="S275" s="256" cm="1">
        <f t="array" aca="1" ref="S275" ca="1">_xlfn.XLOOKUP($A275&amp;$B275,'[2]产值及收款计划（2026）'!$A:$A&amp;'[2]产值及收款计划（2026）'!$B:$B,'[2]产值及收款计划（2026）'!S:S)</f>
        <v>0</v>
      </c>
      <c r="T275" s="256" cm="1">
        <f t="array" aca="1" ref="T275" ca="1">_xlfn.XLOOKUP($A275&amp;$B275,'[2]产值及收款计划（2026）'!$A:$A&amp;'[2]产值及收款计划（2026）'!$B:$B,'[2]产值及收款计划（2026）'!T:T)</f>
        <v>113.695753</v>
      </c>
      <c r="U275" s="256" cm="1">
        <f t="array" aca="1" ref="U275" ca="1">_xlfn.XLOOKUP($A275&amp;$B275,'[2]产值及收款计划（2026）'!$A:$A&amp;'[2]产值及收款计划（2026）'!$B:$B,'[2]产值及收款计划（2026）'!U:U)</f>
        <v>0</v>
      </c>
      <c r="V275" s="256" cm="1">
        <f t="array" aca="1" ref="V275" ca="1">_xlfn.XLOOKUP($A275&amp;$B275,'[2]产值及收款计划（2026）'!$A:$A&amp;'[2]产值及收款计划（2026）'!$B:$B,'[2]产值及收款计划（2026）'!V:V)</f>
        <v>0</v>
      </c>
      <c r="W275" s="256" cm="1">
        <f t="array" aca="1" ref="W275" ca="1">_xlfn.XLOOKUP($A275&amp;$B275,'[2]产值及收款计划（2026）'!$A:$A&amp;'[2]产值及收款计划（2026）'!$B:$B,'[2]产值及收款计划（2026）'!W:W)</f>
        <v>0</v>
      </c>
      <c r="X275" s="256" cm="1">
        <f t="array" aca="1" ref="X275" ca="1">_xlfn.XLOOKUP($A275&amp;$B275,'[2]产值及收款计划（2026）'!$A:$A&amp;'[2]产值及收款计划（2026）'!$B:$B,'[2]产值及收款计划（2026）'!X:X)</f>
        <v>0</v>
      </c>
      <c r="Y275" s="256" cm="1">
        <f t="array" aca="1" ref="Y275" ca="1">_xlfn.XLOOKUP($A275&amp;$B275,'[2]产值及收款计划（2026）'!$A:$A&amp;'[2]产值及收款计划（2026）'!$B:$B,'[2]产值及收款计划（2026）'!Y:Y)</f>
        <v>0</v>
      </c>
      <c r="Z275" s="256" cm="1">
        <f t="array" aca="1" ref="Z275" ca="1">_xlfn.XLOOKUP($A275&amp;$B275,'[2]产值及收款计划（2026）'!$A:$A&amp;'[2]产值及收款计划（2026）'!$B:$B,'[2]产值及收款计划（2026）'!Z:Z)</f>
        <v>0</v>
      </c>
      <c r="AA275" s="256" cm="1">
        <f t="array" aca="1" ref="AA275" ca="1">_xlfn.XLOOKUP($A275&amp;$B275,'[2]产值及收款计划（2026）'!$A:$A&amp;'[2]产值及收款计划（2026）'!$B:$B,'[2]产值及收款计划（2026）'!AA:AA)</f>
        <v>0</v>
      </c>
      <c r="AB275" s="256" cm="1">
        <f t="array" aca="1" ref="AB275" ca="1">_xlfn.XLOOKUP($A275&amp;$B275,'[2]产值及收款计划（2026）'!$A:$A&amp;'[2]产值及收款计划（2026）'!$B:$B,'[2]产值及收款计划（2026）'!AB:AB)</f>
        <v>0</v>
      </c>
      <c r="AC275" s="256" cm="1">
        <f t="array" aca="1" ref="AC275" ca="1">_xlfn.XLOOKUP($A275&amp;$B275,'[2]产值及收款计划（2026）'!$A:$A&amp;'[2]产值及收款计划（2026）'!$B:$B,'[2]产值及收款计划（2026）'!AC:AC)</f>
        <v>0</v>
      </c>
      <c r="AD275" s="256" cm="1">
        <f t="array" aca="1" ref="AD275" ca="1">_xlfn.XLOOKUP($A275&amp;$B275,'[2]产值及收款计划（2026）'!$A:$A&amp;'[2]产值及收款计划（2026）'!$B:$B,'[2]产值及收款计划（2026）'!AD:AD)</f>
        <v>0</v>
      </c>
      <c r="AE275" s="256" cm="1">
        <f t="array" aca="1" ref="AE275" ca="1">_xlfn.XLOOKUP($A275&amp;$B275,'[2]产值及收款计划（2026）'!$A:$A&amp;'[2]产值及收款计划（2026）'!$B:$B,'[2]产值及收款计划（2026）'!AE:AE)</f>
        <v>0</v>
      </c>
      <c r="AF275" s="256" cm="1">
        <f t="array" aca="1" ref="AF275" ca="1">_xlfn.XLOOKUP($A275&amp;$B275,'[2]产值及收款计划（2026）'!$A:$A&amp;'[2]产值及收款计划（2026）'!$B:$B,'[2]产值及收款计划（2026）'!AF:AF)</f>
        <v>0</v>
      </c>
      <c r="AG275" s="256" cm="1">
        <f t="array" aca="1" ref="AG275" ca="1">_xlfn.XLOOKUP($A275&amp;$B275,'[2]产值及收款计划（2026）'!$A:$A&amp;'[2]产值及收款计划（2026）'!$B:$B,'[2]产值及收款计划（2026）'!AG:AG)</f>
        <v>0</v>
      </c>
      <c r="AH275" s="256" cm="1">
        <f t="array" aca="1" ref="AH275" ca="1">_xlfn.XLOOKUP($A275&amp;$B275,'[2]产值及收款计划（2026）'!$A:$A&amp;'[2]产值及收款计划（2026）'!$B:$B,'[2]产值及收款计划（2026）'!AH:AH)</f>
        <v>0</v>
      </c>
      <c r="AI275" s="256" cm="1">
        <f t="array" aca="1" ref="AI275" ca="1">_xlfn.XLOOKUP($A275&amp;$B275,'[2]产值及收款计划（2026）'!$A:$A&amp;'[2]产值及收款计划（2026）'!$B:$B,'[2]产值及收款计划（2026）'!AI:AI)</f>
        <v>0</v>
      </c>
      <c r="AJ275" s="256" cm="1">
        <f t="array" aca="1" ref="AJ275" ca="1">_xlfn.XLOOKUP($A275&amp;$B275,'[2]产值及收款计划（2026）'!$A:$A&amp;'[2]产值及收款计划（2026）'!$B:$B,'[2]产值及收款计划（2026）'!AJ:AJ)</f>
        <v>0</v>
      </c>
      <c r="AK275" s="256" cm="1">
        <f t="array" aca="1" ref="AK275" ca="1">_xlfn.XLOOKUP($A275&amp;$B275,'[2]产值及收款计划（2026）'!$A:$A&amp;'[2]产值及收款计划（2026）'!$B:$B,'[2]产值及收款计划（2026）'!AK:AK)</f>
        <v>0</v>
      </c>
      <c r="AL275" s="256" cm="1">
        <f t="array" aca="1" ref="AL275" ca="1">_xlfn.XLOOKUP($A275&amp;$B275,'[2]产值及收款计划（2026）'!$A:$A&amp;'[2]产值及收款计划（2026）'!$B:$B,'[2]产值及收款计划（2026）'!AL:AL)</f>
        <v>0</v>
      </c>
      <c r="AM275" s="263" t="e" cm="1">
        <f t="array" aca="1" ref="AM275" ca="1">_xlfn.LET(_xlpm.勾选月份状态数组,TRANSPOSE('PPT(12-15页）-TOP10'!$A$3:$A$14),_xlpm.选择数据区,IF('PPT(12-15页）-TOP10'!$E$3="收款",$BA275:$BL275,$AA275:$AL275),SUM(_xlfn._xlws.FILTER(_xlpm.选择数据区,_xlpm.勾选月份状态数组,"")))</f>
        <v>#NAME?</v>
      </c>
      <c r="AN275" s="256" t="e" cm="1">
        <f t="array" aca="1" ref="AN275" ca="1">_xlfn.LET(_xlpm.勾选月份状态数组,TRANSPOSE('PPT(12-15页）-TOP10'!$A$3:$A$14),_xlpm.选择数据区,IF('PPT(12-15页）-TOP10'!$E$3="收款",$DA275:$DL275,$CA275:$CL275),SUM(_xlfn._xlws.FILTER(_xlpm.选择数据区,_xlpm.勾选月份状态数组,"")))</f>
        <v>#NAME?</v>
      </c>
      <c r="AO275" s="256">
        <f ca="1">SUM(CA275:CC275)+SUM(AD275:AL275)</f>
        <v>0</v>
      </c>
      <c r="AP275" s="256"/>
      <c r="AQ275" s="256"/>
      <c r="AR275" s="256"/>
      <c r="AS275" s="256" cm="1">
        <f t="array" aca="1" ref="AS275" ca="1">_xlfn.XLOOKUP($A275&amp;$B275,'[2]产值及收款计划（2026）'!$A:$A&amp;'[2]产值及收款计划（2026）'!$B:$B,'[2]产值及收款计划（2026）'!AS:AS)</f>
        <v>0</v>
      </c>
      <c r="AT275" s="256" cm="1">
        <f t="array" aca="1" ref="AT275" ca="1">_xlfn.XLOOKUP($A275&amp;$B275,'[2]产值及收款计划（2026）'!$A:$A&amp;'[2]产值及收款计划（2026）'!$B:$B,'[2]产值及收款计划（2026）'!AT:AT)</f>
        <v>0</v>
      </c>
      <c r="AU275" s="256" cm="1">
        <f t="array" aca="1" ref="AU275" ca="1">_xlfn.XLOOKUP($A275&amp;$B275,'[2]产值及收款计划（2026）'!$A:$A&amp;'[2]产值及收款计划（2026）'!$B:$B,'[2]产值及收款计划（2026）'!AU:AU)</f>
        <v>0</v>
      </c>
      <c r="AV275" s="256" cm="1">
        <f t="array" aca="1" ref="AV275" ca="1">_xlfn.XLOOKUP($A275&amp;$B275,'[2]产值及收款计划（2026）'!$A:$A&amp;'[2]产值及收款计划（2026）'!$B:$B,'[2]产值及收款计划（2026）'!AV:AV)</f>
        <v>0</v>
      </c>
      <c r="AW275" s="256" cm="1">
        <f t="array" aca="1" ref="AW275" ca="1">_xlfn.XLOOKUP($A275&amp;$B275,'[2]产值及收款计划（2026）'!$A:$A&amp;'[2]产值及收款计划（2026）'!$B:$B,'[2]产值及收款计划（2026）'!AW:AW)</f>
        <v>108.010965</v>
      </c>
      <c r="AX275" s="256" cm="1">
        <f t="array" aca="1" ref="AX275" ca="1">_xlfn.XLOOKUP($A275&amp;$B275,'[2]产值及收款计划（2026）'!$A:$A&amp;'[2]产值及收款计划（2026）'!$B:$B,'[2]产值及收款计划（2026）'!AX:AX)</f>
        <v>0</v>
      </c>
      <c r="AY275" s="256" cm="1">
        <f t="array" aca="1" ref="AY275" ca="1">_xlfn.XLOOKUP($A275&amp;$B275,'[2]产值及收款计划（2026）'!$A:$A&amp;'[2]产值及收款计划（2026）'!$B:$B,'[2]产值及收款计划（2026）'!AY:AY)</f>
        <v>5.6847880000000099</v>
      </c>
      <c r="AZ275" s="256" cm="1">
        <f t="array" aca="1" ref="AZ275" ca="1">_xlfn.XLOOKUP($A275&amp;$B275,'[2]产值及收款计划（2026）'!$A:$A&amp;'[2]产值及收款计划（2026）'!$B:$B,'[2]产值及收款计划（2026）'!AZ:AZ)</f>
        <v>5.6847880000000099</v>
      </c>
      <c r="BA275" s="256" cm="1">
        <f t="array" aca="1" ref="BA275" ca="1">_xlfn.XLOOKUP($A275&amp;$B275,'[2]产值及收款计划（2026）'!$A:$A&amp;'[2]产值及收款计划（2026）'!$B:$B,'[2]产值及收款计划（2026）'!BA:BA)</f>
        <v>0</v>
      </c>
      <c r="BB275" s="256" cm="1">
        <f t="array" aca="1" ref="BB275" ca="1">_xlfn.XLOOKUP($A275&amp;$B275,'[2]产值及收款计划（2026）'!$A:$A&amp;'[2]产值及收款计划（2026）'!$B:$B,'[2]产值及收款计划（2026）'!BB:BB)</f>
        <v>0</v>
      </c>
      <c r="BC275" s="256" cm="1">
        <f t="array" aca="1" ref="BC275" ca="1">_xlfn.XLOOKUP($A275&amp;$B275,'[2]产值及收款计划（2026）'!$A:$A&amp;'[2]产值及收款计划（2026）'!$B:$B,'[2]产值及收款计划（2026）'!BC:BC)</f>
        <v>0</v>
      </c>
      <c r="BD275" s="256" cm="1">
        <f t="array" aca="1" ref="BD275" ca="1">_xlfn.XLOOKUP($A275&amp;$B275,'[2]产值及收款计划（2026）'!$A:$A&amp;'[2]产值及收款计划（2026）'!$B:$B,'[2]产值及收款计划（2026）'!BD:BD)</f>
        <v>0</v>
      </c>
      <c r="BE275" s="256" cm="1">
        <f t="array" aca="1" ref="BE275" ca="1">_xlfn.XLOOKUP($A275&amp;$B275,'[2]产值及收款计划（2026）'!$A:$A&amp;'[2]产值及收款计划（2026）'!$B:$B,'[2]产值及收款计划（2026）'!BE:BE)</f>
        <v>0</v>
      </c>
      <c r="BF275" s="256" cm="1">
        <f t="array" aca="1" ref="BF275" ca="1">_xlfn.XLOOKUP($A275&amp;$B275,'[2]产值及收款计划（2026）'!$A:$A&amp;'[2]产值及收款计划（2026）'!$B:$B,'[2]产值及收款计划（2026）'!BF:BF)</f>
        <v>0</v>
      </c>
      <c r="BG275" s="256" cm="1">
        <f t="array" aca="1" ref="BG275" ca="1">_xlfn.XLOOKUP($A275&amp;$B275,'[2]产值及收款计划（2026）'!$A:$A&amp;'[2]产值及收款计划（2026）'!$B:$B,'[2]产值及收款计划（2026）'!BG:BG)</f>
        <v>0</v>
      </c>
      <c r="BH275" s="256" cm="1">
        <f t="array" aca="1" ref="BH275" ca="1">_xlfn.XLOOKUP($A275&amp;$B275,'[2]产值及收款计划（2026）'!$A:$A&amp;'[2]产值及收款计划（2026）'!$B:$B,'[2]产值及收款计划（2026）'!BH:BH)</f>
        <v>0</v>
      </c>
      <c r="BI275" s="256" cm="1">
        <f t="array" aca="1" ref="BI275" ca="1">_xlfn.XLOOKUP($A275&amp;$B275,'[2]产值及收款计划（2026）'!$A:$A&amp;'[2]产值及收款计划（2026）'!$B:$B,'[2]产值及收款计划（2026）'!BI:BI)</f>
        <v>0</v>
      </c>
      <c r="BJ275" s="256" cm="1">
        <f t="array" aca="1" ref="BJ275" ca="1">_xlfn.XLOOKUP($A275&amp;$B275,'[2]产值及收款计划（2026）'!$A:$A&amp;'[2]产值及收款计划（2026）'!$B:$B,'[2]产值及收款计划（2026）'!BJ:BJ)</f>
        <v>0</v>
      </c>
      <c r="BK275" s="256" cm="1">
        <f t="array" aca="1" ref="BK275" ca="1">_xlfn.XLOOKUP($A275&amp;$B275,'[2]产值及收款计划（2026）'!$A:$A&amp;'[2]产值及收款计划（2026）'!$B:$B,'[2]产值及收款计划（2026）'!BK:BK)</f>
        <v>0</v>
      </c>
      <c r="BL275" s="256" cm="1">
        <f t="array" aca="1" ref="BL275" ca="1">_xlfn.XLOOKUP($A275&amp;$B275,'[2]产值及收款计划（2026）'!$A:$A&amp;'[2]产值及收款计划（2026）'!$B:$B,'[2]产值及收款计划（2026）'!BL:BL)</f>
        <v>0</v>
      </c>
      <c r="BM275" s="256"/>
      <c r="BN275" s="256"/>
      <c r="BO275" s="256"/>
      <c r="BP275" s="256"/>
      <c r="BQ275" s="255" t="str" cm="1">
        <f t="array" aca="1" ref="BQ275" ca="1">_xlfn.XLOOKUP($A275&amp;$B275,'[2]产值及收款计划（2026）'!$A:$A&amp;'[2]产值及收款计划（2026）'!$B:$B,'[2]产值及收款计划（2026）'!BQ:BQ)</f>
        <v>上海城建智慧城市运营管理有限公司</v>
      </c>
      <c r="BR275" s="256" cm="1">
        <f t="array" aca="1" ref="BR275" ca="1">_xlfn.XLOOKUP($A275&amp;$B275,'[2]产值及收款计划（2026）'!$A:$A&amp;'[2]产值及收款计划（2026）'!$B:$B,'[2]产值及收款计划（2026）'!BR:BR)</f>
        <v>0</v>
      </c>
      <c r="CA275" s="256" cm="1">
        <f t="array" aca="1" ref="CA275" ca="1">_xlfn.XLOOKUP($A275&amp;$B275,'[2]产值及收款计划（2026）'!$A:$A&amp;'[2]产值及收款计划（2026）'!$B:$B,'[2]产值及收款计划（2026）'!CA:CA)</f>
        <v>0</v>
      </c>
      <c r="CB275" s="256" cm="1">
        <f t="array" aca="1" ref="CB275" ca="1">_xlfn.XLOOKUP($A275&amp;$B275,'[2]产值及收款计划（2026）'!$A:$A&amp;'[2]产值及收款计划（2026）'!$B:$B,'[2]产值及收款计划（2026）'!CB:CB)</f>
        <v>0</v>
      </c>
      <c r="CC275" s="256" cm="1">
        <f t="array" aca="1" ref="CC275" ca="1">_xlfn.XLOOKUP($A275&amp;$B275,'[2]产值及收款计划（2026）'!$A:$A&amp;'[2]产值及收款计划（2026）'!$B:$B,'[2]产值及收款计划（2026）'!CC:CC)</f>
        <v>0</v>
      </c>
      <c r="CD275" s="256" cm="1">
        <f t="array" aca="1" ref="CD275" ca="1">_xlfn.XLOOKUP($A275&amp;$B275,'[2]产值及收款计划（2026）'!$A:$A&amp;'[2]产值及收款计划（2026）'!$B:$B,'[2]产值及收款计划（2026）'!CD:CD)</f>
        <v>0</v>
      </c>
      <c r="CE275" s="256" cm="1">
        <f t="array" aca="1" ref="CE275" ca="1">_xlfn.XLOOKUP($A275&amp;$B275,'[2]产值及收款计划（2026）'!$A:$A&amp;'[2]产值及收款计划（2026）'!$B:$B,'[2]产值及收款计划（2026）'!CE:CE)</f>
        <v>0</v>
      </c>
      <c r="CF275" s="256" cm="1">
        <f t="array" aca="1" ref="CF275" ca="1">_xlfn.XLOOKUP($A275&amp;$B275,'[2]产值及收款计划（2026）'!$A:$A&amp;'[2]产值及收款计划（2026）'!$B:$B,'[2]产值及收款计划（2026）'!CF:CF)</f>
        <v>0</v>
      </c>
      <c r="CG275" s="256" cm="1">
        <f t="array" aca="1" ref="CG275" ca="1">_xlfn.XLOOKUP($A275&amp;$B275,'[2]产值及收款计划（2026）'!$A:$A&amp;'[2]产值及收款计划（2026）'!$B:$B,'[2]产值及收款计划（2026）'!CG:CG)</f>
        <v>0</v>
      </c>
      <c r="CH275" s="256" cm="1">
        <f t="array" aca="1" ref="CH275" ca="1">_xlfn.XLOOKUP($A275&amp;$B275,'[2]产值及收款计划（2026）'!$A:$A&amp;'[2]产值及收款计划（2026）'!$B:$B,'[2]产值及收款计划（2026）'!CH:CH)</f>
        <v>0</v>
      </c>
      <c r="CI275" s="256" cm="1">
        <f t="array" aca="1" ref="CI275" ca="1">_xlfn.XLOOKUP($A275&amp;$B275,'[2]产值及收款计划（2026）'!$A:$A&amp;'[2]产值及收款计划（2026）'!$B:$B,'[2]产值及收款计划（2026）'!CI:CI)</f>
        <v>0</v>
      </c>
      <c r="CJ275" s="256" cm="1">
        <f t="array" aca="1" ref="CJ275" ca="1">_xlfn.XLOOKUP($A275&amp;$B275,'[2]产值及收款计划（2026）'!$A:$A&amp;'[2]产值及收款计划（2026）'!$B:$B,'[2]产值及收款计划（2026）'!CJ:CJ)</f>
        <v>0</v>
      </c>
      <c r="CK275" s="256" cm="1">
        <f t="array" aca="1" ref="CK275" ca="1">_xlfn.XLOOKUP($A275&amp;$B275,'[2]产值及收款计划（2026）'!$A:$A&amp;'[2]产值及收款计划（2026）'!$B:$B,'[2]产值及收款计划（2026）'!CK:CK)</f>
        <v>0</v>
      </c>
      <c r="CL275" s="256" cm="1">
        <f t="array" aca="1" ref="CL275" ca="1">_xlfn.XLOOKUP($A275&amp;$B275,'[2]产值及收款计划（2026）'!$A:$A&amp;'[2]产值及收款计划（2026）'!$B:$B,'[2]产值及收款计划（2026）'!CL:CL)</f>
        <v>0</v>
      </c>
      <c r="DA275" s="256" cm="1">
        <f t="array" aca="1" ref="DA275" ca="1">_xlfn.XLOOKUP($A275&amp;$B275,'[2]产值及收款计划（2026）'!$A:$A&amp;'[2]产值及收款计划（2026）'!$B:$B,'[2]产值及收款计划（2026）'!DA:DA)</f>
        <v>0</v>
      </c>
      <c r="DB275" s="256" cm="1">
        <f t="array" aca="1" ref="DB275" ca="1">_xlfn.XLOOKUP($A275&amp;$B275,'[2]产值及收款计划（2026）'!$A:$A&amp;'[2]产值及收款计划（2026）'!$B:$B,'[2]产值及收款计划（2026）'!DB:DB)</f>
        <v>0</v>
      </c>
      <c r="DC275" s="256" cm="1">
        <f t="array" aca="1" ref="DC275" ca="1">_xlfn.XLOOKUP($A275&amp;$B275,'[2]产值及收款计划（2026）'!$A:$A&amp;'[2]产值及收款计划（2026）'!$B:$B,'[2]产值及收款计划（2026）'!DC:DC)</f>
        <v>0</v>
      </c>
      <c r="DD275" s="256" cm="1">
        <f t="array" aca="1" ref="DD275" ca="1">_xlfn.XLOOKUP($A275&amp;$B275,'[2]产值及收款计划（2026）'!$A:$A&amp;'[2]产值及收款计划（2026）'!$B:$B,'[2]产值及收款计划（2026）'!DD:DD)</f>
        <v>0</v>
      </c>
      <c r="DE275" s="256" cm="1">
        <f t="array" aca="1" ref="DE275" ca="1">_xlfn.XLOOKUP($A275&amp;$B275,'[2]产值及收款计划（2026）'!$A:$A&amp;'[2]产值及收款计划（2026）'!$B:$B,'[2]产值及收款计划（2026）'!DE:DE)</f>
        <v>0</v>
      </c>
      <c r="DF275" s="256" cm="1">
        <f t="array" aca="1" ref="DF275" ca="1">_xlfn.XLOOKUP($A275&amp;$B275,'[2]产值及收款计划（2026）'!$A:$A&amp;'[2]产值及收款计划（2026）'!$B:$B,'[2]产值及收款计划（2026）'!DF:DF)</f>
        <v>0</v>
      </c>
      <c r="DG275" s="256" cm="1">
        <f t="array" aca="1" ref="DG275" ca="1">_xlfn.XLOOKUP($A275&amp;$B275,'[2]产值及收款计划（2026）'!$A:$A&amp;'[2]产值及收款计划（2026）'!$B:$B,'[2]产值及收款计划（2026）'!DG:DG)</f>
        <v>0</v>
      </c>
      <c r="DH275" s="256" cm="1">
        <f t="array" aca="1" ref="DH275" ca="1">_xlfn.XLOOKUP($A275&amp;$B275,'[2]产值及收款计划（2026）'!$A:$A&amp;'[2]产值及收款计划（2026）'!$B:$B,'[2]产值及收款计划（2026）'!DH:DH)</f>
        <v>0</v>
      </c>
      <c r="DI275" s="256" cm="1">
        <f t="array" aca="1" ref="DI275" ca="1">_xlfn.XLOOKUP($A275&amp;$B275,'[2]产值及收款计划（2026）'!$A:$A&amp;'[2]产值及收款计划（2026）'!$B:$B,'[2]产值及收款计划（2026）'!DI:DI)</f>
        <v>0</v>
      </c>
      <c r="DJ275" s="256" cm="1">
        <f t="array" aca="1" ref="DJ275" ca="1">_xlfn.XLOOKUP($A275&amp;$B275,'[2]产值及收款计划（2026）'!$A:$A&amp;'[2]产值及收款计划（2026）'!$B:$B,'[2]产值及收款计划（2026）'!DJ:DJ)</f>
        <v>0</v>
      </c>
      <c r="DK275" s="256" cm="1">
        <f t="array" aca="1" ref="DK275" ca="1">_xlfn.XLOOKUP($A275&amp;$B275,'[2]产值及收款计划（2026）'!$A:$A&amp;'[2]产值及收款计划（2026）'!$B:$B,'[2]产值及收款计划（2026）'!DK:DK)</f>
        <v>0</v>
      </c>
      <c r="DL275" s="256" cm="1">
        <f t="array" aca="1" ref="DL275" ca="1">_xlfn.XLOOKUP($A275&amp;$B275,'[2]产值及收款计划（2026）'!$A:$A&amp;'[2]产值及收款计划（2026）'!$B:$B,'[2]产值及收款计划（2026）'!DL:DL)</f>
        <v>0</v>
      </c>
      <c r="DM275" s="264"/>
      <c r="DN275" s="250"/>
    </row>
    <row r="276" spans="1:118" ht="40.5" x14ac:dyDescent="0.15">
      <c r="A276" s="254">
        <f t="shared" ca="1" si="16"/>
        <v>95</v>
      </c>
      <c r="B276" s="254" t="s">
        <v>26</v>
      </c>
      <c r="C276" s="255" t="str" cm="1">
        <f t="array" aca="1" ref="C276" ca="1">_xlfn.XLOOKUP($A276&amp;$B276,'[2]产值及收款计划（2026）'!$A:$A&amp;'[2]产值及收款计划（2026）'!$B:$B,'[2]产值及收款计划（2026）'!C:C)</f>
        <v>ZHT2024122300170</v>
      </c>
      <c r="D276" s="256" t="str" cm="1">
        <f t="array" aca="1" ref="D276" ca="1">_xlfn.XLOOKUP($A276&amp;$B276,'[2]产值及收款计划（2026）'!$A:$A&amp;'[2]产值及收款计划（2026）'!$B:$B,'[2]产值及收款计划（2026）'!D:D)</f>
        <v>既有轻纺城高架柯桥段智慧化改造新增工程专业分包合同</v>
      </c>
      <c r="E276" s="256" cm="1">
        <f t="array" aca="1" ref="E276" ca="1">_xlfn.XLOOKUP($A276&amp;$B276,'[2]产值及收款计划（2026）'!$A:$A&amp;'[2]产值及收款计划（2026）'!$B:$B,'[2]产值及收款计划（2026）'!E:E)</f>
        <v>89.640529000000001</v>
      </c>
      <c r="F276" s="256" cm="1">
        <f t="array" aca="1" ref="F276" ca="1">_xlfn.XLOOKUP($A276&amp;$B276,'[2]产值及收款计划（2026）'!$A:$A&amp;'[2]产值及收款计划（2026）'!$B:$B,'[2]产值及收款计划（2026）'!F:F)</f>
        <v>89.640529000000001</v>
      </c>
      <c r="G276" s="256" cm="1">
        <f t="array" aca="1" ref="G276" ca="1">_xlfn.XLOOKUP($A276&amp;$B276,'[2]产值及收款计划（2026）'!$A:$A&amp;'[2]产值及收款计划（2026）'!$B:$B,'[2]产值及收款计划（2026）'!G:G)</f>
        <v>89.640529000000001</v>
      </c>
      <c r="H276" s="256" cm="1">
        <f t="array" aca="1" ref="H276" ca="1">_xlfn.XLOOKUP($A276&amp;$B276,'[2]产值及收款计划（2026）'!$A:$A&amp;'[2]产值及收款计划（2026）'!$B:$B,'[2]产值及收款计划（2026）'!H:H)</f>
        <v>28.240528999999999</v>
      </c>
      <c r="I276" s="257" cm="1">
        <f t="array" aca="1" ref="I276" ca="1">_xlfn.XLOOKUP($A276&amp;$B276,'[2]产值及收款计划（2026）'!$A:$A&amp;'[2]产值及收款计划（2026）'!$B:$B,'[2]产值及收款计划（2026）'!I:I)</f>
        <v>0.31504197169563802</v>
      </c>
      <c r="J276" s="258" cm="1">
        <f t="array" aca="1" ref="J276" ca="1">_xlfn.XLOOKUP($A276&amp;$B276,'[2]产值及收款计划（2026）'!$A:$A&amp;'[2]产值及收款计划（2026）'!$B:$B,'[2]产值及收款计划（2026）'!J:J)</f>
        <v>0.13</v>
      </c>
      <c r="K276" s="256" cm="1">
        <f t="array" aca="1" ref="K276" ca="1">_xlfn.XLOOKUP($A276&amp;$B276,'[2]产值及收款计划（2026）'!$A:$A&amp;'[2]产值及收款计划（2026）'!$B:$B,'[2]产值及收款计划（2026）'!K:K)</f>
        <v>0</v>
      </c>
      <c r="L276" s="256" cm="1">
        <f t="array" aca="1" ref="L276" ca="1">_xlfn.XLOOKUP($A276&amp;$B276,'[2]产值及收款计划（2026）'!$A:$A&amp;'[2]产值及收款计划（2026）'!$B:$B,'[2]产值及收款计划（2026）'!L:L)</f>
        <v>0</v>
      </c>
      <c r="M276" s="256" t="str" cm="1">
        <f t="array" aca="1" ref="M276" ca="1">_xlfn.XLOOKUP($A276&amp;$B276,'[2]产值及收款计划（2026）'!$A:$A&amp;'[2]产值及收款计划（2026）'!$B:$B,'[2]产值及收款计划（2026）'!M:M)</f>
        <v>主导</v>
      </c>
      <c r="N276" s="256" t="str" cm="1">
        <f t="array" aca="1" ref="N276" ca="1">_xlfn.XLOOKUP($A276&amp;$B276,'[2]产值及收款计划（2026）'!$A:$A&amp;'[2]产值及收款计划（2026）'!$B:$B,'[2]产值及收款计划（2026）'!N:N)</f>
        <v>邱枫团队</v>
      </c>
      <c r="O276" s="256" t="str" cm="1">
        <f t="array" aca="1" ref="O276" ca="1">_xlfn.XLOOKUP($A276&amp;$B276,'[2]产值及收款计划（2026）'!$A:$A&amp;'[2]产值及收款计划（2026）'!$B:$B,'[2]产值及收款计划（2026）'!O:O)</f>
        <v>邱枫</v>
      </c>
      <c r="P276" s="255" t="str" cm="1">
        <f t="array" aca="1" ref="P276" ca="1">_xlfn.XLOOKUP($A276&amp;$B276,'[2]产值及收款计划（2026）'!$A:$A&amp;'[2]产值及收款计划（2026）'!$B:$B,'[2]产值及收款计划（2026）'!P:P)</f>
        <v>25已完结</v>
      </c>
      <c r="Q276" s="256" cm="1">
        <f t="array" aca="1" ref="Q276" ca="1">_xlfn.XLOOKUP($A276&amp;$B276,'[2]产值及收款计划（2026）'!$A:$A&amp;'[2]产值及收款计划（2026）'!$B:$B,'[2]产值及收款计划（2026）'!Q:Q)</f>
        <v>0</v>
      </c>
      <c r="R276" s="256" cm="1">
        <f t="array" aca="1" ref="R276" ca="1">_xlfn.XLOOKUP($A276&amp;$B276,'[2]产值及收款计划（2026）'!$A:$A&amp;'[2]产值及收款计划（2026）'!$B:$B,'[2]产值及收款计划（2026）'!R:R)</f>
        <v>0</v>
      </c>
      <c r="S276" s="256" cm="1">
        <f t="array" aca="1" ref="S276" ca="1">_xlfn.XLOOKUP($A276&amp;$B276,'[2]产值及收款计划（2026）'!$A:$A&amp;'[2]产值及收款计划（2026）'!$B:$B,'[2]产值及收款计划（2026）'!S:S)</f>
        <v>0</v>
      </c>
      <c r="T276" s="256" cm="1">
        <f t="array" aca="1" ref="T276" ca="1">_xlfn.XLOOKUP($A276&amp;$B276,'[2]产值及收款计划（2026）'!$A:$A&amp;'[2]产值及收款计划（2026）'!$B:$B,'[2]产值及收款计划（2026）'!T:T)</f>
        <v>89.640529000000001</v>
      </c>
      <c r="U276" s="256" cm="1">
        <f t="array" aca="1" ref="U276" ca="1">_xlfn.XLOOKUP($A276&amp;$B276,'[2]产值及收款计划（2026）'!$A:$A&amp;'[2]产值及收款计划（2026）'!$B:$B,'[2]产值及收款计划（2026）'!U:U)</f>
        <v>0</v>
      </c>
      <c r="V276" s="256" cm="1">
        <f t="array" aca="1" ref="V276" ca="1">_xlfn.XLOOKUP($A276&amp;$B276,'[2]产值及收款计划（2026）'!$A:$A&amp;'[2]产值及收款计划（2026）'!$B:$B,'[2]产值及收款计划（2026）'!V:V)</f>
        <v>0</v>
      </c>
      <c r="W276" s="256" cm="1">
        <f t="array" aca="1" ref="W276" ca="1">_xlfn.XLOOKUP($A276&amp;$B276,'[2]产值及收款计划（2026）'!$A:$A&amp;'[2]产值及收款计划（2026）'!$B:$B,'[2]产值及收款计划（2026）'!W:W)</f>
        <v>0</v>
      </c>
      <c r="X276" s="256" cm="1">
        <f t="array" aca="1" ref="X276" ca="1">_xlfn.XLOOKUP($A276&amp;$B276,'[2]产值及收款计划（2026）'!$A:$A&amp;'[2]产值及收款计划（2026）'!$B:$B,'[2]产值及收款计划（2026）'!X:X)</f>
        <v>0</v>
      </c>
      <c r="Y276" s="256" cm="1">
        <f t="array" aca="1" ref="Y276" ca="1">_xlfn.XLOOKUP($A276&amp;$B276,'[2]产值及收款计划（2026）'!$A:$A&amp;'[2]产值及收款计划（2026）'!$B:$B,'[2]产值及收款计划（2026）'!Y:Y)</f>
        <v>0</v>
      </c>
      <c r="Z276" s="256" cm="1">
        <f t="array" aca="1" ref="Z276" ca="1">_xlfn.XLOOKUP($A276&amp;$B276,'[2]产值及收款计划（2026）'!$A:$A&amp;'[2]产值及收款计划（2026）'!$B:$B,'[2]产值及收款计划（2026）'!Z:Z)</f>
        <v>0</v>
      </c>
      <c r="AA276" s="256" cm="1">
        <f t="array" aca="1" ref="AA276" ca="1">_xlfn.XLOOKUP($A276&amp;$B276,'[2]产值及收款计划（2026）'!$A:$A&amp;'[2]产值及收款计划（2026）'!$B:$B,'[2]产值及收款计划（2026）'!AA:AA)</f>
        <v>0</v>
      </c>
      <c r="AB276" s="256" cm="1">
        <f t="array" aca="1" ref="AB276" ca="1">_xlfn.XLOOKUP($A276&amp;$B276,'[2]产值及收款计划（2026）'!$A:$A&amp;'[2]产值及收款计划（2026）'!$B:$B,'[2]产值及收款计划（2026）'!AB:AB)</f>
        <v>0</v>
      </c>
      <c r="AC276" s="256" cm="1">
        <f t="array" aca="1" ref="AC276" ca="1">_xlfn.XLOOKUP($A276&amp;$B276,'[2]产值及收款计划（2026）'!$A:$A&amp;'[2]产值及收款计划（2026）'!$B:$B,'[2]产值及收款计划（2026）'!AC:AC)</f>
        <v>0</v>
      </c>
      <c r="AD276" s="256" cm="1">
        <f t="array" aca="1" ref="AD276" ca="1">_xlfn.XLOOKUP($A276&amp;$B276,'[2]产值及收款计划（2026）'!$A:$A&amp;'[2]产值及收款计划（2026）'!$B:$B,'[2]产值及收款计划（2026）'!AD:AD)</f>
        <v>0</v>
      </c>
      <c r="AE276" s="256" cm="1">
        <f t="array" aca="1" ref="AE276" ca="1">_xlfn.XLOOKUP($A276&amp;$B276,'[2]产值及收款计划（2026）'!$A:$A&amp;'[2]产值及收款计划（2026）'!$B:$B,'[2]产值及收款计划（2026）'!AE:AE)</f>
        <v>0</v>
      </c>
      <c r="AF276" s="256" cm="1">
        <f t="array" aca="1" ref="AF276" ca="1">_xlfn.XLOOKUP($A276&amp;$B276,'[2]产值及收款计划（2026）'!$A:$A&amp;'[2]产值及收款计划（2026）'!$B:$B,'[2]产值及收款计划（2026）'!AF:AF)</f>
        <v>0</v>
      </c>
      <c r="AG276" s="256" cm="1">
        <f t="array" aca="1" ref="AG276" ca="1">_xlfn.XLOOKUP($A276&amp;$B276,'[2]产值及收款计划（2026）'!$A:$A&amp;'[2]产值及收款计划（2026）'!$B:$B,'[2]产值及收款计划（2026）'!AG:AG)</f>
        <v>0</v>
      </c>
      <c r="AH276" s="256" cm="1">
        <f t="array" aca="1" ref="AH276" ca="1">_xlfn.XLOOKUP($A276&amp;$B276,'[2]产值及收款计划（2026）'!$A:$A&amp;'[2]产值及收款计划（2026）'!$B:$B,'[2]产值及收款计划（2026）'!AH:AH)</f>
        <v>0</v>
      </c>
      <c r="AI276" s="256" cm="1">
        <f t="array" aca="1" ref="AI276" ca="1">_xlfn.XLOOKUP($A276&amp;$B276,'[2]产值及收款计划（2026）'!$A:$A&amp;'[2]产值及收款计划（2026）'!$B:$B,'[2]产值及收款计划（2026）'!AI:AI)</f>
        <v>0</v>
      </c>
      <c r="AJ276" s="256" cm="1">
        <f t="array" aca="1" ref="AJ276" ca="1">_xlfn.XLOOKUP($A276&amp;$B276,'[2]产值及收款计划（2026）'!$A:$A&amp;'[2]产值及收款计划（2026）'!$B:$B,'[2]产值及收款计划（2026）'!AJ:AJ)</f>
        <v>0</v>
      </c>
      <c r="AK276" s="256" cm="1">
        <f t="array" aca="1" ref="AK276" ca="1">_xlfn.XLOOKUP($A276&amp;$B276,'[2]产值及收款计划（2026）'!$A:$A&amp;'[2]产值及收款计划（2026）'!$B:$B,'[2]产值及收款计划（2026）'!AK:AK)</f>
        <v>0</v>
      </c>
      <c r="AL276" s="256" cm="1">
        <f t="array" aca="1" ref="AL276" ca="1">_xlfn.XLOOKUP($A276&amp;$B276,'[2]产值及收款计划（2026）'!$A:$A&amp;'[2]产值及收款计划（2026）'!$B:$B,'[2]产值及收款计划（2026）'!AL:AL)</f>
        <v>0</v>
      </c>
      <c r="AM276" s="263" t="e" cm="1">
        <f t="array" aca="1" ref="AM276" ca="1">_xlfn.LET(_xlpm.勾选月份状态数组,TRANSPOSE('PPT(12-15页）-TOP10'!$A$3:$A$14),_xlpm.选择数据区,IF('PPT(12-15页）-TOP10'!$E$3="收款",$BA276:$BL276,$AA276:$AL276),SUM(_xlfn._xlws.FILTER(_xlpm.选择数据区,_xlpm.勾选月份状态数组,"")))</f>
        <v>#NAME?</v>
      </c>
      <c r="AN276" s="256" t="e" cm="1">
        <f t="array" aca="1" ref="AN276" ca="1">_xlfn.LET(_xlpm.勾选月份状态数组,TRANSPOSE('PPT(12-15页）-TOP10'!$A$3:$A$14),_xlpm.选择数据区,IF('PPT(12-15页）-TOP10'!$E$3="收款",$DA276:$DL276,$CA276:$CL276),SUM(_xlfn._xlws.FILTER(_xlpm.选择数据区,_xlpm.勾选月份状态数组,"")))</f>
        <v>#NAME?</v>
      </c>
      <c r="AO276" s="256">
        <f ca="1">SUM(CA276:CC276)+SUM(AD276:AL276)</f>
        <v>0</v>
      </c>
      <c r="AP276" s="256"/>
      <c r="AQ276" s="256"/>
      <c r="AR276" s="256"/>
      <c r="AS276" s="256" cm="1">
        <f t="array" aca="1" ref="AS276" ca="1">_xlfn.XLOOKUP($A276&amp;$B276,'[2]产值及收款计划（2026）'!$A:$A&amp;'[2]产值及收款计划（2026）'!$B:$B,'[2]产值及收款计划（2026）'!AS:AS)</f>
        <v>0</v>
      </c>
      <c r="AT276" s="256" cm="1">
        <f t="array" aca="1" ref="AT276" ca="1">_xlfn.XLOOKUP($A276&amp;$B276,'[2]产值及收款计划（2026）'!$A:$A&amp;'[2]产值及收款计划（2026）'!$B:$B,'[2]产值及收款计划（2026）'!AT:AT)</f>
        <v>0</v>
      </c>
      <c r="AU276" s="256" cm="1">
        <f t="array" aca="1" ref="AU276" ca="1">_xlfn.XLOOKUP($A276&amp;$B276,'[2]产值及收款计划（2026）'!$A:$A&amp;'[2]产值及收款计划（2026）'!$B:$B,'[2]产值及收款计划（2026）'!AU:AU)</f>
        <v>0</v>
      </c>
      <c r="AV276" s="256" cm="1">
        <f t="array" aca="1" ref="AV276" ca="1">_xlfn.XLOOKUP($A276&amp;$B276,'[2]产值及收款计划（2026）'!$A:$A&amp;'[2]产值及收款计划（2026）'!$B:$B,'[2]产值及收款计划（2026）'!AV:AV)</f>
        <v>0</v>
      </c>
      <c r="AW276" s="256" cm="1">
        <f t="array" aca="1" ref="AW276" ca="1">_xlfn.XLOOKUP($A276&amp;$B276,'[2]产值及收款计划（2026）'!$A:$A&amp;'[2]产值及收款计划（2026）'!$B:$B,'[2]产值及收款计划（2026）'!AW:AW)</f>
        <v>71.703192000000001</v>
      </c>
      <c r="AX276" s="256" cm="1">
        <f t="array" aca="1" ref="AX276" ca="1">_xlfn.XLOOKUP($A276&amp;$B276,'[2]产值及收款计划（2026）'!$A:$A&amp;'[2]产值及收款计划（2026）'!$B:$B,'[2]产值及收款计划（2026）'!AX:AX)</f>
        <v>0</v>
      </c>
      <c r="AY276" s="256" cm="1">
        <f t="array" aca="1" ref="AY276" ca="1">_xlfn.XLOOKUP($A276&amp;$B276,'[2]产值及收款计划（2026）'!$A:$A&amp;'[2]产值及收款计划（2026）'!$B:$B,'[2]产值及收款计划（2026）'!AY:AY)</f>
        <v>17.937336999999999</v>
      </c>
      <c r="AZ276" s="256" cm="1">
        <f t="array" aca="1" ref="AZ276" ca="1">_xlfn.XLOOKUP($A276&amp;$B276,'[2]产值及收款计划（2026）'!$A:$A&amp;'[2]产值及收款计划（2026）'!$B:$B,'[2]产值及收款计划（2026）'!AZ:AZ)</f>
        <v>17.937336999999999</v>
      </c>
      <c r="BA276" s="256" cm="1">
        <f t="array" aca="1" ref="BA276" ca="1">_xlfn.XLOOKUP($A276&amp;$B276,'[2]产值及收款计划（2026）'!$A:$A&amp;'[2]产值及收款计划（2026）'!$B:$B,'[2]产值及收款计划（2026）'!BA:BA)</f>
        <v>0</v>
      </c>
      <c r="BB276" s="256" cm="1">
        <f t="array" aca="1" ref="BB276" ca="1">_xlfn.XLOOKUP($A276&amp;$B276,'[2]产值及收款计划（2026）'!$A:$A&amp;'[2]产值及收款计划（2026）'!$B:$B,'[2]产值及收款计划（2026）'!BB:BB)</f>
        <v>0</v>
      </c>
      <c r="BC276" s="256" cm="1">
        <f t="array" aca="1" ref="BC276" ca="1">_xlfn.XLOOKUP($A276&amp;$B276,'[2]产值及收款计划（2026）'!$A:$A&amp;'[2]产值及收款计划（2026）'!$B:$B,'[2]产值及收款计划（2026）'!BC:BC)</f>
        <v>0</v>
      </c>
      <c r="BD276" s="256" cm="1">
        <f t="array" aca="1" ref="BD276" ca="1">_xlfn.XLOOKUP($A276&amp;$B276,'[2]产值及收款计划（2026）'!$A:$A&amp;'[2]产值及收款计划（2026）'!$B:$B,'[2]产值及收款计划（2026）'!BD:BD)</f>
        <v>0</v>
      </c>
      <c r="BE276" s="256" cm="1">
        <f t="array" aca="1" ref="BE276" ca="1">_xlfn.XLOOKUP($A276&amp;$B276,'[2]产值及收款计划（2026）'!$A:$A&amp;'[2]产值及收款计划（2026）'!$B:$B,'[2]产值及收款计划（2026）'!BE:BE)</f>
        <v>0</v>
      </c>
      <c r="BF276" s="256" cm="1">
        <f t="array" aca="1" ref="BF276" ca="1">_xlfn.XLOOKUP($A276&amp;$B276,'[2]产值及收款计划（2026）'!$A:$A&amp;'[2]产值及收款计划（2026）'!$B:$B,'[2]产值及收款计划（2026）'!BF:BF)</f>
        <v>0</v>
      </c>
      <c r="BG276" s="256" cm="1">
        <f t="array" aca="1" ref="BG276" ca="1">_xlfn.XLOOKUP($A276&amp;$B276,'[2]产值及收款计划（2026）'!$A:$A&amp;'[2]产值及收款计划（2026）'!$B:$B,'[2]产值及收款计划（2026）'!BG:BG)</f>
        <v>0</v>
      </c>
      <c r="BH276" s="256" cm="1">
        <f t="array" aca="1" ref="BH276" ca="1">_xlfn.XLOOKUP($A276&amp;$B276,'[2]产值及收款计划（2026）'!$A:$A&amp;'[2]产值及收款计划（2026）'!$B:$B,'[2]产值及收款计划（2026）'!BH:BH)</f>
        <v>0</v>
      </c>
      <c r="BI276" s="256" cm="1">
        <f t="array" aca="1" ref="BI276" ca="1">_xlfn.XLOOKUP($A276&amp;$B276,'[2]产值及收款计划（2026）'!$A:$A&amp;'[2]产值及收款计划（2026）'!$B:$B,'[2]产值及收款计划（2026）'!BI:BI)</f>
        <v>0</v>
      </c>
      <c r="BJ276" s="256" cm="1">
        <f t="array" aca="1" ref="BJ276" ca="1">_xlfn.XLOOKUP($A276&amp;$B276,'[2]产值及收款计划（2026）'!$A:$A&amp;'[2]产值及收款计划（2026）'!$B:$B,'[2]产值及收款计划（2026）'!BJ:BJ)</f>
        <v>0</v>
      </c>
      <c r="BK276" s="256" cm="1">
        <f t="array" aca="1" ref="BK276" ca="1">_xlfn.XLOOKUP($A276&amp;$B276,'[2]产值及收款计划（2026）'!$A:$A&amp;'[2]产值及收款计划（2026）'!$B:$B,'[2]产值及收款计划（2026）'!BK:BK)</f>
        <v>0</v>
      </c>
      <c r="BL276" s="256" cm="1">
        <f t="array" aca="1" ref="BL276" ca="1">_xlfn.XLOOKUP($A276&amp;$B276,'[2]产值及收款计划（2026）'!$A:$A&amp;'[2]产值及收款计划（2026）'!$B:$B,'[2]产值及收款计划（2026）'!BL:BL)</f>
        <v>0</v>
      </c>
      <c r="BM276" s="256"/>
      <c r="BN276" s="256"/>
      <c r="BO276" s="256"/>
      <c r="BP276" s="256"/>
      <c r="BQ276" s="255" t="str" cm="1">
        <f t="array" aca="1" ref="BQ276" ca="1">_xlfn.XLOOKUP($A276&amp;$B276,'[2]产值及收款计划（2026）'!$A:$A&amp;'[2]产值及收款计划（2026）'!$B:$B,'[2]产值及收款计划（2026）'!BQ:BQ)</f>
        <v>上海城建数字产业集团有限公司</v>
      </c>
      <c r="BR276" s="256" cm="1">
        <f t="array" aca="1" ref="BR276" ca="1">_xlfn.XLOOKUP($A276&amp;$B276,'[2]产值及收款计划（2026）'!$A:$A&amp;'[2]产值及收款计划（2026）'!$B:$B,'[2]产值及收款计划（2026）'!BR:BR)</f>
        <v>0</v>
      </c>
      <c r="CA276" s="256" cm="1">
        <f t="array" aca="1" ref="CA276" ca="1">_xlfn.XLOOKUP($A276&amp;$B276,'[2]产值及收款计划（2026）'!$A:$A&amp;'[2]产值及收款计划（2026）'!$B:$B,'[2]产值及收款计划（2026）'!CA:CA)</f>
        <v>0</v>
      </c>
      <c r="CB276" s="256" cm="1">
        <f t="array" aca="1" ref="CB276" ca="1">_xlfn.XLOOKUP($A276&amp;$B276,'[2]产值及收款计划（2026）'!$A:$A&amp;'[2]产值及收款计划（2026）'!$B:$B,'[2]产值及收款计划（2026）'!CB:CB)</f>
        <v>0</v>
      </c>
      <c r="CC276" s="256" cm="1">
        <f t="array" aca="1" ref="CC276" ca="1">_xlfn.XLOOKUP($A276&amp;$B276,'[2]产值及收款计划（2026）'!$A:$A&amp;'[2]产值及收款计划（2026）'!$B:$B,'[2]产值及收款计划（2026）'!CC:CC)</f>
        <v>0</v>
      </c>
      <c r="CD276" s="256" cm="1">
        <f t="array" aca="1" ref="CD276" ca="1">_xlfn.XLOOKUP($A276&amp;$B276,'[2]产值及收款计划（2026）'!$A:$A&amp;'[2]产值及收款计划（2026）'!$B:$B,'[2]产值及收款计划（2026）'!CD:CD)</f>
        <v>0</v>
      </c>
      <c r="CE276" s="256" cm="1">
        <f t="array" aca="1" ref="CE276" ca="1">_xlfn.XLOOKUP($A276&amp;$B276,'[2]产值及收款计划（2026）'!$A:$A&amp;'[2]产值及收款计划（2026）'!$B:$B,'[2]产值及收款计划（2026）'!CE:CE)</f>
        <v>0</v>
      </c>
      <c r="CF276" s="256" cm="1">
        <f t="array" aca="1" ref="CF276" ca="1">_xlfn.XLOOKUP($A276&amp;$B276,'[2]产值及收款计划（2026）'!$A:$A&amp;'[2]产值及收款计划（2026）'!$B:$B,'[2]产值及收款计划（2026）'!CF:CF)</f>
        <v>0</v>
      </c>
      <c r="CG276" s="256" cm="1">
        <f t="array" aca="1" ref="CG276" ca="1">_xlfn.XLOOKUP($A276&amp;$B276,'[2]产值及收款计划（2026）'!$A:$A&amp;'[2]产值及收款计划（2026）'!$B:$B,'[2]产值及收款计划（2026）'!CG:CG)</f>
        <v>0</v>
      </c>
      <c r="CH276" s="256" cm="1">
        <f t="array" aca="1" ref="CH276" ca="1">_xlfn.XLOOKUP($A276&amp;$B276,'[2]产值及收款计划（2026）'!$A:$A&amp;'[2]产值及收款计划（2026）'!$B:$B,'[2]产值及收款计划（2026）'!CH:CH)</f>
        <v>0</v>
      </c>
      <c r="CI276" s="256" cm="1">
        <f t="array" aca="1" ref="CI276" ca="1">_xlfn.XLOOKUP($A276&amp;$B276,'[2]产值及收款计划（2026）'!$A:$A&amp;'[2]产值及收款计划（2026）'!$B:$B,'[2]产值及收款计划（2026）'!CI:CI)</f>
        <v>0</v>
      </c>
      <c r="CJ276" s="256" cm="1">
        <f t="array" aca="1" ref="CJ276" ca="1">_xlfn.XLOOKUP($A276&amp;$B276,'[2]产值及收款计划（2026）'!$A:$A&amp;'[2]产值及收款计划（2026）'!$B:$B,'[2]产值及收款计划（2026）'!CJ:CJ)</f>
        <v>0</v>
      </c>
      <c r="CK276" s="256" cm="1">
        <f t="array" aca="1" ref="CK276" ca="1">_xlfn.XLOOKUP($A276&amp;$B276,'[2]产值及收款计划（2026）'!$A:$A&amp;'[2]产值及收款计划（2026）'!$B:$B,'[2]产值及收款计划（2026）'!CK:CK)</f>
        <v>0</v>
      </c>
      <c r="CL276" s="256" cm="1">
        <f t="array" aca="1" ref="CL276" ca="1">_xlfn.XLOOKUP($A276&amp;$B276,'[2]产值及收款计划（2026）'!$A:$A&amp;'[2]产值及收款计划（2026）'!$B:$B,'[2]产值及收款计划（2026）'!CL:CL)</f>
        <v>0</v>
      </c>
      <c r="DA276" s="256" cm="1">
        <f t="array" aca="1" ref="DA276" ca="1">_xlfn.XLOOKUP($A276&amp;$B276,'[2]产值及收款计划（2026）'!$A:$A&amp;'[2]产值及收款计划（2026）'!$B:$B,'[2]产值及收款计划（2026）'!DA:DA)</f>
        <v>0</v>
      </c>
      <c r="DB276" s="256" cm="1">
        <f t="array" aca="1" ref="DB276" ca="1">_xlfn.XLOOKUP($A276&amp;$B276,'[2]产值及收款计划（2026）'!$A:$A&amp;'[2]产值及收款计划（2026）'!$B:$B,'[2]产值及收款计划（2026）'!DB:DB)</f>
        <v>0</v>
      </c>
      <c r="DC276" s="256" cm="1">
        <f t="array" aca="1" ref="DC276" ca="1">_xlfn.XLOOKUP($A276&amp;$B276,'[2]产值及收款计划（2026）'!$A:$A&amp;'[2]产值及收款计划（2026）'!$B:$B,'[2]产值及收款计划（2026）'!DC:DC)</f>
        <v>0</v>
      </c>
      <c r="DD276" s="256" cm="1">
        <f t="array" aca="1" ref="DD276" ca="1">_xlfn.XLOOKUP($A276&amp;$B276,'[2]产值及收款计划（2026）'!$A:$A&amp;'[2]产值及收款计划（2026）'!$B:$B,'[2]产值及收款计划（2026）'!DD:DD)</f>
        <v>0</v>
      </c>
      <c r="DE276" s="256" cm="1">
        <f t="array" aca="1" ref="DE276" ca="1">_xlfn.XLOOKUP($A276&amp;$B276,'[2]产值及收款计划（2026）'!$A:$A&amp;'[2]产值及收款计划（2026）'!$B:$B,'[2]产值及收款计划（2026）'!DE:DE)</f>
        <v>0</v>
      </c>
      <c r="DF276" s="256" cm="1">
        <f t="array" aca="1" ref="DF276" ca="1">_xlfn.XLOOKUP($A276&amp;$B276,'[2]产值及收款计划（2026）'!$A:$A&amp;'[2]产值及收款计划（2026）'!$B:$B,'[2]产值及收款计划（2026）'!DF:DF)</f>
        <v>0</v>
      </c>
      <c r="DG276" s="256" cm="1">
        <f t="array" aca="1" ref="DG276" ca="1">_xlfn.XLOOKUP($A276&amp;$B276,'[2]产值及收款计划（2026）'!$A:$A&amp;'[2]产值及收款计划（2026）'!$B:$B,'[2]产值及收款计划（2026）'!DG:DG)</f>
        <v>0</v>
      </c>
      <c r="DH276" s="256" cm="1">
        <f t="array" aca="1" ref="DH276" ca="1">_xlfn.XLOOKUP($A276&amp;$B276,'[2]产值及收款计划（2026）'!$A:$A&amp;'[2]产值及收款计划（2026）'!$B:$B,'[2]产值及收款计划（2026）'!DH:DH)</f>
        <v>0</v>
      </c>
      <c r="DI276" s="256" cm="1">
        <f t="array" aca="1" ref="DI276" ca="1">_xlfn.XLOOKUP($A276&amp;$B276,'[2]产值及收款计划（2026）'!$A:$A&amp;'[2]产值及收款计划（2026）'!$B:$B,'[2]产值及收款计划（2026）'!DI:DI)</f>
        <v>0</v>
      </c>
      <c r="DJ276" s="256" cm="1">
        <f t="array" aca="1" ref="DJ276" ca="1">_xlfn.XLOOKUP($A276&amp;$B276,'[2]产值及收款计划（2026）'!$A:$A&amp;'[2]产值及收款计划（2026）'!$B:$B,'[2]产值及收款计划（2026）'!DJ:DJ)</f>
        <v>0</v>
      </c>
      <c r="DK276" s="256" cm="1">
        <f t="array" aca="1" ref="DK276" ca="1">_xlfn.XLOOKUP($A276&amp;$B276,'[2]产值及收款计划（2026）'!$A:$A&amp;'[2]产值及收款计划（2026）'!$B:$B,'[2]产值及收款计划（2026）'!DK:DK)</f>
        <v>0</v>
      </c>
      <c r="DL276" s="256" cm="1">
        <f t="array" aca="1" ref="DL276" ca="1">_xlfn.XLOOKUP($A276&amp;$B276,'[2]产值及收款计划（2026）'!$A:$A&amp;'[2]产值及收款计划（2026）'!$B:$B,'[2]产值及收款计划（2026）'!DL:DL)</f>
        <v>0</v>
      </c>
      <c r="DM276" s="264"/>
      <c r="DN276" s="250"/>
    </row>
    <row r="277" spans="1:118" ht="20.25" x14ac:dyDescent="0.15">
      <c r="A277" s="254">
        <f t="shared" ca="1" si="16"/>
        <v>96</v>
      </c>
      <c r="B277" s="254" t="s">
        <v>26</v>
      </c>
      <c r="C277" s="255" t="str" cm="1">
        <f t="array" aca="1" ref="C277" ca="1">_xlfn.XLOOKUP($A277&amp;$B277,'[2]产值及收款计划（2026）'!$A:$A&amp;'[2]产值及收款计划（2026）'!$B:$B,'[2]产值及收款计划（2026）'!C:C)</f>
        <v>ZHT2025042100042</v>
      </c>
      <c r="D277" s="255" t="str" cm="1">
        <f t="array" aca="1" ref="D277" ca="1">_xlfn.XLOOKUP($A277&amp;$B277,'[2]产值及收款计划（2026）'!$A:$A&amp;'[2]产值及收款计划（2026）'!$B:$B,'[2]产值及收款计划（2026）'!D:D)</f>
        <v>浦东大道地道设施补缺项目-BIM制作服务</v>
      </c>
      <c r="E277" s="256" cm="1">
        <f t="array" aca="1" ref="E277" ca="1">_xlfn.XLOOKUP($A277&amp;$B277,'[2]产值及收款计划（2026）'!$A:$A&amp;'[2]产值及收款计划（2026）'!$B:$B,'[2]产值及收款计划（2026）'!E:E)</f>
        <v>71.129180000000005</v>
      </c>
      <c r="F277" s="256" cm="1">
        <f t="array" aca="1" ref="F277" ca="1">_xlfn.XLOOKUP($A277&amp;$B277,'[2]产值及收款计划（2026）'!$A:$A&amp;'[2]产值及收款计划（2026）'!$B:$B,'[2]产值及收款计划（2026）'!F:F)</f>
        <v>71.129180000000005</v>
      </c>
      <c r="G277" s="256" cm="1">
        <f t="array" aca="1" ref="G277" ca="1">_xlfn.XLOOKUP($A277&amp;$B277,'[2]产值及收款计划（2026）'!$A:$A&amp;'[2]产值及收款计划（2026）'!$B:$B,'[2]产值及收款计划（2026）'!G:G)</f>
        <v>71.129180000000005</v>
      </c>
      <c r="H277" s="256" cm="1">
        <f t="array" aca="1" ref="H277" ca="1">_xlfn.XLOOKUP($A277&amp;$B277,'[2]产值及收款计划（2026）'!$A:$A&amp;'[2]产值及收款计划（2026）'!$B:$B,'[2]产值及收款计划（2026）'!H:H)</f>
        <v>41.129179999999998</v>
      </c>
      <c r="I277" s="257" cm="1">
        <f t="array" aca="1" ref="I277" ca="1">_xlfn.XLOOKUP($A277&amp;$B277,'[2]产值及收款计划（2026）'!$A:$A&amp;'[2]产值及收款计划（2026）'!$B:$B,'[2]产值及收款计划（2026）'!I:I)</f>
        <v>0.57823216856991699</v>
      </c>
      <c r="J277" s="258" cm="1">
        <f t="array" aca="1" ref="J277" ca="1">_xlfn.XLOOKUP($A277&amp;$B277,'[2]产值及收款计划（2026）'!$A:$A&amp;'[2]产值及收款计划（2026）'!$B:$B,'[2]产值及收款计划（2026）'!J:J)</f>
        <v>0.06</v>
      </c>
      <c r="K277" s="256" cm="1">
        <f t="array" aca="1" ref="K277" ca="1">_xlfn.XLOOKUP($A277&amp;$B277,'[2]产值及收款计划（2026）'!$A:$A&amp;'[2]产值及收款计划（2026）'!$B:$B,'[2]产值及收款计划（2026）'!K:K)</f>
        <v>0</v>
      </c>
      <c r="L277" s="256" cm="1">
        <f t="array" aca="1" ref="L277" ca="1">_xlfn.XLOOKUP($A277&amp;$B277,'[2]产值及收款计划（2026）'!$A:$A&amp;'[2]产值及收款计划（2026）'!$B:$B,'[2]产值及收款计划（2026）'!L:L)</f>
        <v>0</v>
      </c>
      <c r="M277" s="256" t="str" cm="1">
        <f t="array" aca="1" ref="M277" ca="1">_xlfn.XLOOKUP($A277&amp;$B277,'[2]产值及收款计划（2026）'!$A:$A&amp;'[2]产值及收款计划（2026）'!$B:$B,'[2]产值及收款计划（2026）'!M:M)</f>
        <v>主导</v>
      </c>
      <c r="N277" s="256" t="str" cm="1">
        <f t="array" aca="1" ref="N277" ca="1">_xlfn.XLOOKUP($A277&amp;$B277,'[2]产值及收款计划（2026）'!$A:$A&amp;'[2]产值及收款计划（2026）'!$B:$B,'[2]产值及收款计划（2026）'!N:N)</f>
        <v>邱枫团队</v>
      </c>
      <c r="O277" s="256" t="str" cm="1">
        <f t="array" aca="1" ref="O277" ca="1">_xlfn.XLOOKUP($A277&amp;$B277,'[2]产值及收款计划（2026）'!$A:$A&amp;'[2]产值及收款计划（2026）'!$B:$B,'[2]产值及收款计划（2026）'!O:O)</f>
        <v>邱枫</v>
      </c>
      <c r="P277" s="255" t="str" cm="1">
        <f t="array" aca="1" ref="P277" ca="1">_xlfn.XLOOKUP($A277&amp;$B277,'[2]产值及收款计划（2026）'!$A:$A&amp;'[2]产值及收款计划（2026）'!$B:$B,'[2]产值及收款计划（2026）'!P:P)</f>
        <v>25已完结</v>
      </c>
      <c r="Q277" s="256" cm="1">
        <f t="array" aca="1" ref="Q277" ca="1">_xlfn.XLOOKUP($A277&amp;$B277,'[2]产值及收款计划（2026）'!$A:$A&amp;'[2]产值及收款计划（2026）'!$B:$B,'[2]产值及收款计划（2026）'!Q:Q)</f>
        <v>0</v>
      </c>
      <c r="R277" s="256" cm="1">
        <f t="array" aca="1" ref="R277" ca="1">_xlfn.XLOOKUP($A277&amp;$B277,'[2]产值及收款计划（2026）'!$A:$A&amp;'[2]产值及收款计划（2026）'!$B:$B,'[2]产值及收款计划（2026）'!R:R)</f>
        <v>0</v>
      </c>
      <c r="S277" s="256" cm="1">
        <f t="array" aca="1" ref="S277" ca="1">_xlfn.XLOOKUP($A277&amp;$B277,'[2]产值及收款计划（2026）'!$A:$A&amp;'[2]产值及收款计划（2026）'!$B:$B,'[2]产值及收款计划（2026）'!S:S)</f>
        <v>0</v>
      </c>
      <c r="T277" s="256" cm="1">
        <f t="array" aca="1" ref="T277" ca="1">_xlfn.XLOOKUP($A277&amp;$B277,'[2]产值及收款计划（2026）'!$A:$A&amp;'[2]产值及收款计划（2026）'!$B:$B,'[2]产值及收款计划（2026）'!T:T)</f>
        <v>71.129180000000005</v>
      </c>
      <c r="U277" s="256" cm="1">
        <f t="array" aca="1" ref="U277" ca="1">_xlfn.XLOOKUP($A277&amp;$B277,'[2]产值及收款计划（2026）'!$A:$A&amp;'[2]产值及收款计划（2026）'!$B:$B,'[2]产值及收款计划（2026）'!U:U)</f>
        <v>0</v>
      </c>
      <c r="V277" s="256" cm="1">
        <f t="array" aca="1" ref="V277" ca="1">_xlfn.XLOOKUP($A277&amp;$B277,'[2]产值及收款计划（2026）'!$A:$A&amp;'[2]产值及收款计划（2026）'!$B:$B,'[2]产值及收款计划（2026）'!V:V)</f>
        <v>0</v>
      </c>
      <c r="W277" s="256" cm="1">
        <f t="array" aca="1" ref="W277" ca="1">_xlfn.XLOOKUP($A277&amp;$B277,'[2]产值及收款计划（2026）'!$A:$A&amp;'[2]产值及收款计划（2026）'!$B:$B,'[2]产值及收款计划（2026）'!W:W)</f>
        <v>0</v>
      </c>
      <c r="X277" s="256" cm="1">
        <f t="array" aca="1" ref="X277" ca="1">_xlfn.XLOOKUP($A277&amp;$B277,'[2]产值及收款计划（2026）'!$A:$A&amp;'[2]产值及收款计划（2026）'!$B:$B,'[2]产值及收款计划（2026）'!X:X)</f>
        <v>0</v>
      </c>
      <c r="Y277" s="256" cm="1">
        <f t="array" aca="1" ref="Y277" ca="1">_xlfn.XLOOKUP($A277&amp;$B277,'[2]产值及收款计划（2026）'!$A:$A&amp;'[2]产值及收款计划（2026）'!$B:$B,'[2]产值及收款计划（2026）'!Y:Y)</f>
        <v>0</v>
      </c>
      <c r="Z277" s="256" cm="1">
        <f t="array" aca="1" ref="Z277" ca="1">_xlfn.XLOOKUP($A277&amp;$B277,'[2]产值及收款计划（2026）'!$A:$A&amp;'[2]产值及收款计划（2026）'!$B:$B,'[2]产值及收款计划（2026）'!Z:Z)</f>
        <v>0</v>
      </c>
      <c r="AA277" s="256" cm="1">
        <f t="array" aca="1" ref="AA277" ca="1">_xlfn.XLOOKUP($A277&amp;$B277,'[2]产值及收款计划（2026）'!$A:$A&amp;'[2]产值及收款计划（2026）'!$B:$B,'[2]产值及收款计划（2026）'!AA:AA)</f>
        <v>0</v>
      </c>
      <c r="AB277" s="256" cm="1">
        <f t="array" aca="1" ref="AB277" ca="1">_xlfn.XLOOKUP($A277&amp;$B277,'[2]产值及收款计划（2026）'!$A:$A&amp;'[2]产值及收款计划（2026）'!$B:$B,'[2]产值及收款计划（2026）'!AB:AB)</f>
        <v>0</v>
      </c>
      <c r="AC277" s="256" cm="1">
        <f t="array" aca="1" ref="AC277" ca="1">_xlfn.XLOOKUP($A277&amp;$B277,'[2]产值及收款计划（2026）'!$A:$A&amp;'[2]产值及收款计划（2026）'!$B:$B,'[2]产值及收款计划（2026）'!AC:AC)</f>
        <v>0</v>
      </c>
      <c r="AD277" s="256" cm="1">
        <f t="array" aca="1" ref="AD277" ca="1">_xlfn.XLOOKUP($A277&amp;$B277,'[2]产值及收款计划（2026）'!$A:$A&amp;'[2]产值及收款计划（2026）'!$B:$B,'[2]产值及收款计划（2026）'!AD:AD)</f>
        <v>0</v>
      </c>
      <c r="AE277" s="256" cm="1">
        <f t="array" aca="1" ref="AE277" ca="1">_xlfn.XLOOKUP($A277&amp;$B277,'[2]产值及收款计划（2026）'!$A:$A&amp;'[2]产值及收款计划（2026）'!$B:$B,'[2]产值及收款计划（2026）'!AE:AE)</f>
        <v>0</v>
      </c>
      <c r="AF277" s="256" cm="1">
        <f t="array" aca="1" ref="AF277" ca="1">_xlfn.XLOOKUP($A277&amp;$B277,'[2]产值及收款计划（2026）'!$A:$A&amp;'[2]产值及收款计划（2026）'!$B:$B,'[2]产值及收款计划（2026）'!AF:AF)</f>
        <v>0</v>
      </c>
      <c r="AG277" s="256" cm="1">
        <f t="array" aca="1" ref="AG277" ca="1">_xlfn.XLOOKUP($A277&amp;$B277,'[2]产值及收款计划（2026）'!$A:$A&amp;'[2]产值及收款计划（2026）'!$B:$B,'[2]产值及收款计划（2026）'!AG:AG)</f>
        <v>0</v>
      </c>
      <c r="AH277" s="256" cm="1">
        <f t="array" aca="1" ref="AH277" ca="1">_xlfn.XLOOKUP($A277&amp;$B277,'[2]产值及收款计划（2026）'!$A:$A&amp;'[2]产值及收款计划（2026）'!$B:$B,'[2]产值及收款计划（2026）'!AH:AH)</f>
        <v>0</v>
      </c>
      <c r="AI277" s="256" cm="1">
        <f t="array" aca="1" ref="AI277" ca="1">_xlfn.XLOOKUP($A277&amp;$B277,'[2]产值及收款计划（2026）'!$A:$A&amp;'[2]产值及收款计划（2026）'!$B:$B,'[2]产值及收款计划（2026）'!AI:AI)</f>
        <v>0</v>
      </c>
      <c r="AJ277" s="256" cm="1">
        <f t="array" aca="1" ref="AJ277" ca="1">_xlfn.XLOOKUP($A277&amp;$B277,'[2]产值及收款计划（2026）'!$A:$A&amp;'[2]产值及收款计划（2026）'!$B:$B,'[2]产值及收款计划（2026）'!AJ:AJ)</f>
        <v>0</v>
      </c>
      <c r="AK277" s="256" cm="1">
        <f t="array" aca="1" ref="AK277" ca="1">_xlfn.XLOOKUP($A277&amp;$B277,'[2]产值及收款计划（2026）'!$A:$A&amp;'[2]产值及收款计划（2026）'!$B:$B,'[2]产值及收款计划（2026）'!AK:AK)</f>
        <v>0</v>
      </c>
      <c r="AL277" s="256" cm="1">
        <f t="array" aca="1" ref="AL277" ca="1">_xlfn.XLOOKUP($A277&amp;$B277,'[2]产值及收款计划（2026）'!$A:$A&amp;'[2]产值及收款计划（2026）'!$B:$B,'[2]产值及收款计划（2026）'!AL:AL)</f>
        <v>0</v>
      </c>
      <c r="AM277" s="263" t="e" cm="1">
        <f t="array" aca="1" ref="AM277" ca="1">_xlfn.LET(_xlpm.勾选月份状态数组,TRANSPOSE('PPT(12-15页）-TOP10'!$A$3:$A$14),_xlpm.选择数据区,IF('PPT(12-15页）-TOP10'!$E$3="收款",$BA277:$BL277,$AA277:$AL277),SUM(_xlfn._xlws.FILTER(_xlpm.选择数据区,_xlpm.勾选月份状态数组,"")))</f>
        <v>#NAME?</v>
      </c>
      <c r="AN277" s="256" t="e" cm="1">
        <f t="array" aca="1" ref="AN277" ca="1">_xlfn.LET(_xlpm.勾选月份状态数组,TRANSPOSE('PPT(12-15页）-TOP10'!$A$3:$A$14),_xlpm.选择数据区,IF('PPT(12-15页）-TOP10'!$E$3="收款",$DA277:$DL277,$CA277:$CL277),SUM(_xlfn._xlws.FILTER(_xlpm.选择数据区,_xlpm.勾选月份状态数组,"")))</f>
        <v>#NAME?</v>
      </c>
      <c r="AO277" s="256">
        <f ca="1">SUM(CA277:CC277)+SUM(AD277:AL277)</f>
        <v>0</v>
      </c>
      <c r="AP277" s="256"/>
      <c r="AQ277" s="256"/>
      <c r="AR277" s="256"/>
      <c r="AS277" s="256" cm="1">
        <f t="array" aca="1" ref="AS277" ca="1">_xlfn.XLOOKUP($A277&amp;$B277,'[2]产值及收款计划（2026）'!$A:$A&amp;'[2]产值及收款计划（2026）'!$B:$B,'[2]产值及收款计划（2026）'!AS:AS)</f>
        <v>0</v>
      </c>
      <c r="AT277" s="256" cm="1">
        <f t="array" aca="1" ref="AT277" ca="1">_xlfn.XLOOKUP($A277&amp;$B277,'[2]产值及收款计划（2026）'!$A:$A&amp;'[2]产值及收款计划（2026）'!$B:$B,'[2]产值及收款计划（2026）'!AT:AT)</f>
        <v>0</v>
      </c>
      <c r="AU277" s="256" cm="1">
        <f t="array" aca="1" ref="AU277" ca="1">_xlfn.XLOOKUP($A277&amp;$B277,'[2]产值及收款计划（2026）'!$A:$A&amp;'[2]产值及收款计划（2026）'!$B:$B,'[2]产值及收款计划（2026）'!AU:AU)</f>
        <v>0</v>
      </c>
      <c r="AV277" s="256" cm="1">
        <f t="array" aca="1" ref="AV277" ca="1">_xlfn.XLOOKUP($A277&amp;$B277,'[2]产值及收款计划（2026）'!$A:$A&amp;'[2]产值及收款计划（2026）'!$B:$B,'[2]产值及收款计划（2026）'!AV:AV)</f>
        <v>0</v>
      </c>
      <c r="AW277" s="256" cm="1">
        <f t="array" aca="1" ref="AW277" ca="1">_xlfn.XLOOKUP($A277&amp;$B277,'[2]产值及收款计划（2026）'!$A:$A&amp;'[2]产值及收款计划（2026）'!$B:$B,'[2]产值及收款计划（2026）'!AW:AW)</f>
        <v>0</v>
      </c>
      <c r="AX277" s="256" cm="1">
        <f t="array" aca="1" ref="AX277" ca="1">_xlfn.XLOOKUP($A277&amp;$B277,'[2]产值及收款计划（2026）'!$A:$A&amp;'[2]产值及收款计划（2026）'!$B:$B,'[2]产值及收款计划（2026）'!AX:AX)</f>
        <v>0</v>
      </c>
      <c r="AY277" s="256" cm="1">
        <f t="array" aca="1" ref="AY277" ca="1">_xlfn.XLOOKUP($A277&amp;$B277,'[2]产值及收款计划（2026）'!$A:$A&amp;'[2]产值及收款计划（2026）'!$B:$B,'[2]产值及收款计划（2026）'!AY:AY)</f>
        <v>71.129180000000005</v>
      </c>
      <c r="AZ277" s="256" cm="1">
        <f t="array" aca="1" ref="AZ277" ca="1">_xlfn.XLOOKUP($A277&amp;$B277,'[2]产值及收款计划（2026）'!$A:$A&amp;'[2]产值及收款计划（2026）'!$B:$B,'[2]产值及收款计划（2026）'!AZ:AZ)</f>
        <v>71.129180000000005</v>
      </c>
      <c r="BA277" s="256" cm="1">
        <f t="array" aca="1" ref="BA277" ca="1">_xlfn.XLOOKUP($A277&amp;$B277,'[2]产值及收款计划（2026）'!$A:$A&amp;'[2]产值及收款计划（2026）'!$B:$B,'[2]产值及收款计划（2026）'!BA:BA)</f>
        <v>0</v>
      </c>
      <c r="BB277" s="256" cm="1">
        <f t="array" aca="1" ref="BB277" ca="1">_xlfn.XLOOKUP($A277&amp;$B277,'[2]产值及收款计划（2026）'!$A:$A&amp;'[2]产值及收款计划（2026）'!$B:$B,'[2]产值及收款计划（2026）'!BB:BB)</f>
        <v>0</v>
      </c>
      <c r="BC277" s="256" cm="1">
        <f t="array" aca="1" ref="BC277" ca="1">_xlfn.XLOOKUP($A277&amp;$B277,'[2]产值及收款计划（2026）'!$A:$A&amp;'[2]产值及收款计划（2026）'!$B:$B,'[2]产值及收款计划（2026）'!BC:BC)</f>
        <v>0</v>
      </c>
      <c r="BD277" s="256" cm="1">
        <f t="array" aca="1" ref="BD277" ca="1">_xlfn.XLOOKUP($A277&amp;$B277,'[2]产值及收款计划（2026）'!$A:$A&amp;'[2]产值及收款计划（2026）'!$B:$B,'[2]产值及收款计划（2026）'!BD:BD)</f>
        <v>0</v>
      </c>
      <c r="BE277" s="256" cm="1">
        <f t="array" aca="1" ref="BE277" ca="1">_xlfn.XLOOKUP($A277&amp;$B277,'[2]产值及收款计划（2026）'!$A:$A&amp;'[2]产值及收款计划（2026）'!$B:$B,'[2]产值及收款计划（2026）'!BE:BE)</f>
        <v>0</v>
      </c>
      <c r="BF277" s="256" cm="1">
        <f t="array" aca="1" ref="BF277" ca="1">_xlfn.XLOOKUP($A277&amp;$B277,'[2]产值及收款计划（2026）'!$A:$A&amp;'[2]产值及收款计划（2026）'!$B:$B,'[2]产值及收款计划（2026）'!BF:BF)</f>
        <v>0</v>
      </c>
      <c r="BG277" s="256" cm="1">
        <f t="array" aca="1" ref="BG277" ca="1">_xlfn.XLOOKUP($A277&amp;$B277,'[2]产值及收款计划（2026）'!$A:$A&amp;'[2]产值及收款计划（2026）'!$B:$B,'[2]产值及收款计划（2026）'!BG:BG)</f>
        <v>0</v>
      </c>
      <c r="BH277" s="256" cm="1">
        <f t="array" aca="1" ref="BH277" ca="1">_xlfn.XLOOKUP($A277&amp;$B277,'[2]产值及收款计划（2026）'!$A:$A&amp;'[2]产值及收款计划（2026）'!$B:$B,'[2]产值及收款计划（2026）'!BH:BH)</f>
        <v>0</v>
      </c>
      <c r="BI277" s="256" cm="1">
        <f t="array" aca="1" ref="BI277" ca="1">_xlfn.XLOOKUP($A277&amp;$B277,'[2]产值及收款计划（2026）'!$A:$A&amp;'[2]产值及收款计划（2026）'!$B:$B,'[2]产值及收款计划（2026）'!BI:BI)</f>
        <v>0</v>
      </c>
      <c r="BJ277" s="256" cm="1">
        <f t="array" aca="1" ref="BJ277" ca="1">_xlfn.XLOOKUP($A277&amp;$B277,'[2]产值及收款计划（2026）'!$A:$A&amp;'[2]产值及收款计划（2026）'!$B:$B,'[2]产值及收款计划（2026）'!BJ:BJ)</f>
        <v>0</v>
      </c>
      <c r="BK277" s="256" cm="1">
        <f t="array" aca="1" ref="BK277" ca="1">_xlfn.XLOOKUP($A277&amp;$B277,'[2]产值及收款计划（2026）'!$A:$A&amp;'[2]产值及收款计划（2026）'!$B:$B,'[2]产值及收款计划（2026）'!BK:BK)</f>
        <v>0</v>
      </c>
      <c r="BL277" s="256" cm="1">
        <f t="array" aca="1" ref="BL277" ca="1">_xlfn.XLOOKUP($A277&amp;$B277,'[2]产值及收款计划（2026）'!$A:$A&amp;'[2]产值及收款计划（2026）'!$B:$B,'[2]产值及收款计划（2026）'!BL:BL)</f>
        <v>0</v>
      </c>
      <c r="BM277" s="256"/>
      <c r="BN277" s="256"/>
      <c r="BO277" s="256"/>
      <c r="BP277" s="256"/>
      <c r="BQ277" s="255" t="str" cm="1">
        <f t="array" aca="1" ref="BQ277" ca="1">_xlfn.XLOOKUP($A277&amp;$B277,'[2]产值及收款计划（2026）'!$A:$A&amp;'[2]产值及收款计划（2026）'!$B:$B,'[2]产值及收款计划（2026）'!BQ:BQ)</f>
        <v>上海城建养护管理有限公司</v>
      </c>
      <c r="BR277" s="256" cm="1">
        <f t="array" aca="1" ref="BR277" ca="1">_xlfn.XLOOKUP($A277&amp;$B277,'[2]产值及收款计划（2026）'!$A:$A&amp;'[2]产值及收款计划（2026）'!$B:$B,'[2]产值及收款计划（2026）'!BR:BR)</f>
        <v>0</v>
      </c>
      <c r="CA277" s="256" cm="1">
        <f t="array" aca="1" ref="CA277" ca="1">_xlfn.XLOOKUP($A277&amp;$B277,'[2]产值及收款计划（2026）'!$A:$A&amp;'[2]产值及收款计划（2026）'!$B:$B,'[2]产值及收款计划（2026）'!CA:CA)</f>
        <v>0</v>
      </c>
      <c r="CB277" s="256" cm="1">
        <f t="array" aca="1" ref="CB277" ca="1">_xlfn.XLOOKUP($A277&amp;$B277,'[2]产值及收款计划（2026）'!$A:$A&amp;'[2]产值及收款计划（2026）'!$B:$B,'[2]产值及收款计划（2026）'!CB:CB)</f>
        <v>0</v>
      </c>
      <c r="CC277" s="256" cm="1">
        <f t="array" aca="1" ref="CC277" ca="1">_xlfn.XLOOKUP($A277&amp;$B277,'[2]产值及收款计划（2026）'!$A:$A&amp;'[2]产值及收款计划（2026）'!$B:$B,'[2]产值及收款计划（2026）'!CC:CC)</f>
        <v>0</v>
      </c>
      <c r="CD277" s="256" cm="1">
        <f t="array" aca="1" ref="CD277" ca="1">_xlfn.XLOOKUP($A277&amp;$B277,'[2]产值及收款计划（2026）'!$A:$A&amp;'[2]产值及收款计划（2026）'!$B:$B,'[2]产值及收款计划（2026）'!CD:CD)</f>
        <v>0</v>
      </c>
      <c r="CE277" s="256" cm="1">
        <f t="array" aca="1" ref="CE277" ca="1">_xlfn.XLOOKUP($A277&amp;$B277,'[2]产值及收款计划（2026）'!$A:$A&amp;'[2]产值及收款计划（2026）'!$B:$B,'[2]产值及收款计划（2026）'!CE:CE)</f>
        <v>0</v>
      </c>
      <c r="CF277" s="256" cm="1">
        <f t="array" aca="1" ref="CF277" ca="1">_xlfn.XLOOKUP($A277&amp;$B277,'[2]产值及收款计划（2026）'!$A:$A&amp;'[2]产值及收款计划（2026）'!$B:$B,'[2]产值及收款计划（2026）'!CF:CF)</f>
        <v>0</v>
      </c>
      <c r="CG277" s="256" cm="1">
        <f t="array" aca="1" ref="CG277" ca="1">_xlfn.XLOOKUP($A277&amp;$B277,'[2]产值及收款计划（2026）'!$A:$A&amp;'[2]产值及收款计划（2026）'!$B:$B,'[2]产值及收款计划（2026）'!CG:CG)</f>
        <v>0</v>
      </c>
      <c r="CH277" s="256" cm="1">
        <f t="array" aca="1" ref="CH277" ca="1">_xlfn.XLOOKUP($A277&amp;$B277,'[2]产值及收款计划（2026）'!$A:$A&amp;'[2]产值及收款计划（2026）'!$B:$B,'[2]产值及收款计划（2026）'!CH:CH)</f>
        <v>0</v>
      </c>
      <c r="CI277" s="256" cm="1">
        <f t="array" aca="1" ref="CI277" ca="1">_xlfn.XLOOKUP($A277&amp;$B277,'[2]产值及收款计划（2026）'!$A:$A&amp;'[2]产值及收款计划（2026）'!$B:$B,'[2]产值及收款计划（2026）'!CI:CI)</f>
        <v>0</v>
      </c>
      <c r="CJ277" s="256" cm="1">
        <f t="array" aca="1" ref="CJ277" ca="1">_xlfn.XLOOKUP($A277&amp;$B277,'[2]产值及收款计划（2026）'!$A:$A&amp;'[2]产值及收款计划（2026）'!$B:$B,'[2]产值及收款计划（2026）'!CJ:CJ)</f>
        <v>0</v>
      </c>
      <c r="CK277" s="256" cm="1">
        <f t="array" aca="1" ref="CK277" ca="1">_xlfn.XLOOKUP($A277&amp;$B277,'[2]产值及收款计划（2026）'!$A:$A&amp;'[2]产值及收款计划（2026）'!$B:$B,'[2]产值及收款计划（2026）'!CK:CK)</f>
        <v>0</v>
      </c>
      <c r="CL277" s="256" cm="1">
        <f t="array" aca="1" ref="CL277" ca="1">_xlfn.XLOOKUP($A277&amp;$B277,'[2]产值及收款计划（2026）'!$A:$A&amp;'[2]产值及收款计划（2026）'!$B:$B,'[2]产值及收款计划（2026）'!CL:CL)</f>
        <v>0</v>
      </c>
      <c r="DA277" s="256" cm="1">
        <f t="array" aca="1" ref="DA277" ca="1">_xlfn.XLOOKUP($A277&amp;$B277,'[2]产值及收款计划（2026）'!$A:$A&amp;'[2]产值及收款计划（2026）'!$B:$B,'[2]产值及收款计划（2026）'!DA:DA)</f>
        <v>0</v>
      </c>
      <c r="DB277" s="256" cm="1">
        <f t="array" aca="1" ref="DB277" ca="1">_xlfn.XLOOKUP($A277&amp;$B277,'[2]产值及收款计划（2026）'!$A:$A&amp;'[2]产值及收款计划（2026）'!$B:$B,'[2]产值及收款计划（2026）'!DB:DB)</f>
        <v>0</v>
      </c>
      <c r="DC277" s="256" cm="1">
        <f t="array" aca="1" ref="DC277" ca="1">_xlfn.XLOOKUP($A277&amp;$B277,'[2]产值及收款计划（2026）'!$A:$A&amp;'[2]产值及收款计划（2026）'!$B:$B,'[2]产值及收款计划（2026）'!DC:DC)</f>
        <v>0</v>
      </c>
      <c r="DD277" s="256" cm="1">
        <f t="array" aca="1" ref="DD277" ca="1">_xlfn.XLOOKUP($A277&amp;$B277,'[2]产值及收款计划（2026）'!$A:$A&amp;'[2]产值及收款计划（2026）'!$B:$B,'[2]产值及收款计划（2026）'!DD:DD)</f>
        <v>0</v>
      </c>
      <c r="DE277" s="256" cm="1">
        <f t="array" aca="1" ref="DE277" ca="1">_xlfn.XLOOKUP($A277&amp;$B277,'[2]产值及收款计划（2026）'!$A:$A&amp;'[2]产值及收款计划（2026）'!$B:$B,'[2]产值及收款计划（2026）'!DE:DE)</f>
        <v>0</v>
      </c>
      <c r="DF277" s="256" cm="1">
        <f t="array" aca="1" ref="DF277" ca="1">_xlfn.XLOOKUP($A277&amp;$B277,'[2]产值及收款计划（2026）'!$A:$A&amp;'[2]产值及收款计划（2026）'!$B:$B,'[2]产值及收款计划（2026）'!DF:DF)</f>
        <v>0</v>
      </c>
      <c r="DG277" s="256" cm="1">
        <f t="array" aca="1" ref="DG277" ca="1">_xlfn.XLOOKUP($A277&amp;$B277,'[2]产值及收款计划（2026）'!$A:$A&amp;'[2]产值及收款计划（2026）'!$B:$B,'[2]产值及收款计划（2026）'!DG:DG)</f>
        <v>0</v>
      </c>
      <c r="DH277" s="256" cm="1">
        <f t="array" aca="1" ref="DH277" ca="1">_xlfn.XLOOKUP($A277&amp;$B277,'[2]产值及收款计划（2026）'!$A:$A&amp;'[2]产值及收款计划（2026）'!$B:$B,'[2]产值及收款计划（2026）'!DH:DH)</f>
        <v>0</v>
      </c>
      <c r="DI277" s="256" cm="1">
        <f t="array" aca="1" ref="DI277" ca="1">_xlfn.XLOOKUP($A277&amp;$B277,'[2]产值及收款计划（2026）'!$A:$A&amp;'[2]产值及收款计划（2026）'!$B:$B,'[2]产值及收款计划（2026）'!DI:DI)</f>
        <v>0</v>
      </c>
      <c r="DJ277" s="256" cm="1">
        <f t="array" aca="1" ref="DJ277" ca="1">_xlfn.XLOOKUP($A277&amp;$B277,'[2]产值及收款计划（2026）'!$A:$A&amp;'[2]产值及收款计划（2026）'!$B:$B,'[2]产值及收款计划（2026）'!DJ:DJ)</f>
        <v>0</v>
      </c>
      <c r="DK277" s="256" cm="1">
        <f t="array" aca="1" ref="DK277" ca="1">_xlfn.XLOOKUP($A277&amp;$B277,'[2]产值及收款计划（2026）'!$A:$A&amp;'[2]产值及收款计划（2026）'!$B:$B,'[2]产值及收款计划（2026）'!DK:DK)</f>
        <v>0</v>
      </c>
      <c r="DL277" s="256" cm="1">
        <f t="array" aca="1" ref="DL277" ca="1">_xlfn.XLOOKUP($A277&amp;$B277,'[2]产值及收款计划（2026）'!$A:$A&amp;'[2]产值及收款计划（2026）'!$B:$B,'[2]产值及收款计划（2026）'!DL:DL)</f>
        <v>0</v>
      </c>
      <c r="DM277" s="264"/>
      <c r="DN277" s="250"/>
    </row>
    <row r="278" spans="1:118" ht="20.25" x14ac:dyDescent="0.15">
      <c r="A278" s="254">
        <f t="shared" ca="1" si="16"/>
        <v>97</v>
      </c>
      <c r="B278" s="254" t="s">
        <v>26</v>
      </c>
      <c r="C278" s="255" t="str" cm="1">
        <f t="array" aca="1" ref="C278" ca="1">_xlfn.XLOOKUP($A278&amp;$B278,'[2]产值及收款计划（2026）'!$A:$A&amp;'[2]产值及收款计划（2026）'!$B:$B,'[2]产值及收款计划（2026）'!C:C)</f>
        <v>ZHT2025011700008</v>
      </c>
      <c r="D278" s="255" t="str" cm="1">
        <f t="array" aca="1" ref="D278" ca="1">_xlfn.XLOOKUP($A278&amp;$B278,'[2]产值及收款计划（2026）'!$A:$A&amp;'[2]产值及收款计划（2026）'!$B:$B,'[2]产值及收款计划（2026）'!D:D)</f>
        <v>浦东国际机场四期扩建工程市政配套工程BIM技术服务</v>
      </c>
      <c r="E278" s="256" cm="1">
        <f t="array" aca="1" ref="E278" ca="1">_xlfn.XLOOKUP($A278&amp;$B278,'[2]产值及收款计划（2026）'!$A:$A&amp;'[2]产值及收款计划（2026）'!$B:$B,'[2]产值及收款计划（2026）'!E:E)</f>
        <v>79.8</v>
      </c>
      <c r="F278" s="256" cm="1">
        <f t="array" aca="1" ref="F278" ca="1">_xlfn.XLOOKUP($A278&amp;$B278,'[2]产值及收款计划（2026）'!$A:$A&amp;'[2]产值及收款计划（2026）'!$B:$B,'[2]产值及收款计划（2026）'!F:F)</f>
        <v>79.8</v>
      </c>
      <c r="G278" s="256" cm="1">
        <f t="array" aca="1" ref="G278" ca="1">_xlfn.XLOOKUP($A278&amp;$B278,'[2]产值及收款计划（2026）'!$A:$A&amp;'[2]产值及收款计划（2026）'!$B:$B,'[2]产值及收款计划（2026）'!G:G)</f>
        <v>79.8</v>
      </c>
      <c r="H278" s="256" cm="1">
        <f t="array" aca="1" ref="H278" ca="1">_xlfn.XLOOKUP($A278&amp;$B278,'[2]产值及收款计划（2026）'!$A:$A&amp;'[2]产值及收款计划（2026）'!$B:$B,'[2]产值及收款计划（2026）'!H:H)</f>
        <v>30.8</v>
      </c>
      <c r="I278" s="257" cm="1">
        <f t="array" aca="1" ref="I278" ca="1">_xlfn.XLOOKUP($A278&amp;$B278,'[2]产值及收款计划（2026）'!$A:$A&amp;'[2]产值及收款计划（2026）'!$B:$B,'[2]产值及收款计划（2026）'!I:I)</f>
        <v>0.38596491228070201</v>
      </c>
      <c r="J278" s="258" cm="1">
        <f t="array" aca="1" ref="J278" ca="1">_xlfn.XLOOKUP($A278&amp;$B278,'[2]产值及收款计划（2026）'!$A:$A&amp;'[2]产值及收款计划（2026）'!$B:$B,'[2]产值及收款计划（2026）'!J:J)</f>
        <v>0.06</v>
      </c>
      <c r="K278" s="256" cm="1">
        <f t="array" aca="1" ref="K278" ca="1">_xlfn.XLOOKUP($A278&amp;$B278,'[2]产值及收款计划（2026）'!$A:$A&amp;'[2]产值及收款计划（2026）'!$B:$B,'[2]产值及收款计划（2026）'!K:K)</f>
        <v>0</v>
      </c>
      <c r="L278" s="256" cm="1">
        <f t="array" aca="1" ref="L278" ca="1">_xlfn.XLOOKUP($A278&amp;$B278,'[2]产值及收款计划（2026）'!$A:$A&amp;'[2]产值及收款计划（2026）'!$B:$B,'[2]产值及收款计划（2026）'!L:L)</f>
        <v>0</v>
      </c>
      <c r="M278" s="256" t="str" cm="1">
        <f t="array" aca="1" ref="M278" ca="1">_xlfn.XLOOKUP($A278&amp;$B278,'[2]产值及收款计划（2026）'!$A:$A&amp;'[2]产值及收款计划（2026）'!$B:$B,'[2]产值及收款计划（2026）'!M:M)</f>
        <v>主导</v>
      </c>
      <c r="N278" s="256" t="str" cm="1">
        <f t="array" aca="1" ref="N278" ca="1">_xlfn.XLOOKUP($A278&amp;$B278,'[2]产值及收款计划（2026）'!$A:$A&amp;'[2]产值及收款计划（2026）'!$B:$B,'[2]产值及收款计划（2026）'!N:N)</f>
        <v>董力健团队</v>
      </c>
      <c r="O278" s="256" t="str" cm="1">
        <f t="array" aca="1" ref="O278" ca="1">_xlfn.XLOOKUP($A278&amp;$B278,'[2]产值及收款计划（2026）'!$A:$A&amp;'[2]产值及收款计划（2026）'!$B:$B,'[2]产值及收款计划（2026）'!O:O)</f>
        <v>董力健</v>
      </c>
      <c r="P278" s="255" t="str" cm="1">
        <f t="array" aca="1" ref="P278" ca="1">_xlfn.XLOOKUP($A278&amp;$B278,'[2]产值及收款计划（2026）'!$A:$A&amp;'[2]产值及收款计划（2026）'!$B:$B,'[2]产值及收款计划（2026）'!P:P)</f>
        <v>在建</v>
      </c>
      <c r="Q278" s="256" cm="1">
        <f t="array" aca="1" ref="Q278" ca="1">_xlfn.XLOOKUP($A278&amp;$B278,'[2]产值及收款计划（2026）'!$A:$A&amp;'[2]产值及收款计划（2026）'!$B:$B,'[2]产值及收款计划（2026）'!Q:Q)</f>
        <v>0</v>
      </c>
      <c r="R278" s="256" cm="1">
        <f t="array" aca="1" ref="R278" ca="1">_xlfn.XLOOKUP($A278&amp;$B278,'[2]产值及收款计划（2026）'!$A:$A&amp;'[2]产值及收款计划（2026）'!$B:$B,'[2]产值及收款计划（2026）'!R:R)</f>
        <v>0</v>
      </c>
      <c r="S278" s="256" cm="1">
        <f t="array" aca="1" ref="S278" ca="1">_xlfn.XLOOKUP($A278&amp;$B278,'[2]产值及收款计划（2026）'!$A:$A&amp;'[2]产值及收款计划（2026）'!$B:$B,'[2]产值及收款计划（2026）'!S:S)</f>
        <v>0</v>
      </c>
      <c r="T278" s="256" cm="1">
        <f t="array" aca="1" ref="T278" ca="1">_xlfn.XLOOKUP($A278&amp;$B278,'[2]产值及收款计划（2026）'!$A:$A&amp;'[2]产值及收款计划（2026）'!$B:$B,'[2]产值及收款计划（2026）'!T:T)</f>
        <v>23.94</v>
      </c>
      <c r="U278" s="256" cm="1">
        <f t="array" aca="1" ref="U278" ca="1">_xlfn.XLOOKUP($A278&amp;$B278,'[2]产值及收款计划（2026）'!$A:$A&amp;'[2]产值及收款计划（2026）'!$B:$B,'[2]产值及收款计划（2026）'!U:U)</f>
        <v>23.94</v>
      </c>
      <c r="V278" s="256" cm="1">
        <f t="array" aca="1" ref="V278" ca="1">_xlfn.XLOOKUP($A278&amp;$B278,'[2]产值及收款计划（2026）'!$A:$A&amp;'[2]产值及收款计划（2026）'!$B:$B,'[2]产值及收款计划（2026）'!V:V)</f>
        <v>31.92</v>
      </c>
      <c r="W278" s="256" cm="1">
        <f t="array" aca="1" ref="W278" ca="1">_xlfn.XLOOKUP($A278&amp;$B278,'[2]产值及收款计划（2026）'!$A:$A&amp;'[2]产值及收款计划（2026）'!$B:$B,'[2]产值及收款计划（2026）'!W:W)</f>
        <v>0</v>
      </c>
      <c r="X278" s="256" cm="1">
        <f t="array" aca="1" ref="X278" ca="1">_xlfn.XLOOKUP($A278&amp;$B278,'[2]产值及收款计划（2026）'!$A:$A&amp;'[2]产值及收款计划（2026）'!$B:$B,'[2]产值及收款计划（2026）'!X:X)</f>
        <v>0</v>
      </c>
      <c r="Y278" s="256" cm="1">
        <f t="array" aca="1" ref="Y278" ca="1">_xlfn.XLOOKUP($A278&amp;$B278,'[2]产值及收款计划（2026）'!$A:$A&amp;'[2]产值及收款计划（2026）'!$B:$B,'[2]产值及收款计划（2026）'!Y:Y)</f>
        <v>0</v>
      </c>
      <c r="Z278" s="256" cm="1">
        <f t="array" aca="1" ref="Z278" ca="1">_xlfn.XLOOKUP($A278&amp;$B278,'[2]产值及收款计划（2026）'!$A:$A&amp;'[2]产值及收款计划（2026）'!$B:$B,'[2]产值及收款计划（2026）'!Z:Z)</f>
        <v>0</v>
      </c>
      <c r="AA278" s="256" cm="1">
        <f t="array" aca="1" ref="AA278" ca="1">_xlfn.XLOOKUP($A278&amp;$B278,'[2]产值及收款计划（2026）'!$A:$A&amp;'[2]产值及收款计划（2026）'!$B:$B,'[2]产值及收款计划（2026）'!AA:AA)</f>
        <v>0</v>
      </c>
      <c r="AB278" s="256" cm="1">
        <f t="array" aca="1" ref="AB278" ca="1">_xlfn.XLOOKUP($A278&amp;$B278,'[2]产值及收款计划（2026）'!$A:$A&amp;'[2]产值及收款计划（2026）'!$B:$B,'[2]产值及收款计划（2026）'!AB:AB)</f>
        <v>23.94</v>
      </c>
      <c r="AC278" s="256" cm="1">
        <f t="array" aca="1" ref="AC278" ca="1">_xlfn.XLOOKUP($A278&amp;$B278,'[2]产值及收款计划（2026）'!$A:$A&amp;'[2]产值及收款计划（2026）'!$B:$B,'[2]产值及收款计划（2026）'!AC:AC)</f>
        <v>0</v>
      </c>
      <c r="AD278" s="256" cm="1">
        <f t="array" aca="1" ref="AD278" ca="1">_xlfn.XLOOKUP($A278&amp;$B278,'[2]产值及收款计划（2026）'!$A:$A&amp;'[2]产值及收款计划（2026）'!$B:$B,'[2]产值及收款计划（2026）'!AD:AD)</f>
        <v>0</v>
      </c>
      <c r="AE278" s="256" cm="1">
        <f t="array" aca="1" ref="AE278" ca="1">_xlfn.XLOOKUP($A278&amp;$B278,'[2]产值及收款计划（2026）'!$A:$A&amp;'[2]产值及收款计划（2026）'!$B:$B,'[2]产值及收款计划（2026）'!AE:AE)</f>
        <v>0</v>
      </c>
      <c r="AF278" s="256" cm="1">
        <f t="array" aca="1" ref="AF278" ca="1">_xlfn.XLOOKUP($A278&amp;$B278,'[2]产值及收款计划（2026）'!$A:$A&amp;'[2]产值及收款计划（2026）'!$B:$B,'[2]产值及收款计划（2026）'!AF:AF)</f>
        <v>0</v>
      </c>
      <c r="AG278" s="256" cm="1">
        <f t="array" aca="1" ref="AG278" ca="1">_xlfn.XLOOKUP($A278&amp;$B278,'[2]产值及收款计划（2026）'!$A:$A&amp;'[2]产值及收款计划（2026）'!$B:$B,'[2]产值及收款计划（2026）'!AG:AG)</f>
        <v>0</v>
      </c>
      <c r="AH278" s="256" cm="1">
        <f t="array" aca="1" ref="AH278" ca="1">_xlfn.XLOOKUP($A278&amp;$B278,'[2]产值及收款计划（2026）'!$A:$A&amp;'[2]产值及收款计划（2026）'!$B:$B,'[2]产值及收款计划（2026）'!AH:AH)</f>
        <v>0</v>
      </c>
      <c r="AI278" s="256" cm="1">
        <f t="array" aca="1" ref="AI278" ca="1">_xlfn.XLOOKUP($A278&amp;$B278,'[2]产值及收款计划（2026）'!$A:$A&amp;'[2]产值及收款计划（2026）'!$B:$B,'[2]产值及收款计划（2026）'!AI:AI)</f>
        <v>0</v>
      </c>
      <c r="AJ278" s="256" cm="1">
        <f t="array" aca="1" ref="AJ278" ca="1">_xlfn.XLOOKUP($A278&amp;$B278,'[2]产值及收款计划（2026）'!$A:$A&amp;'[2]产值及收款计划（2026）'!$B:$B,'[2]产值及收款计划（2026）'!AJ:AJ)</f>
        <v>0</v>
      </c>
      <c r="AK278" s="256" cm="1">
        <f t="array" aca="1" ref="AK278" ca="1">_xlfn.XLOOKUP($A278&amp;$B278,'[2]产值及收款计划（2026）'!$A:$A&amp;'[2]产值及收款计划（2026）'!$B:$B,'[2]产值及收款计划（2026）'!AK:AK)</f>
        <v>0</v>
      </c>
      <c r="AL278" s="256" cm="1">
        <f t="array" aca="1" ref="AL278" ca="1">_xlfn.XLOOKUP($A278&amp;$B278,'[2]产值及收款计划（2026）'!$A:$A&amp;'[2]产值及收款计划（2026）'!$B:$B,'[2]产值及收款计划（2026）'!AL:AL)</f>
        <v>0</v>
      </c>
      <c r="AM278" s="263" t="e" cm="1">
        <f t="array" aca="1" ref="AM278" ca="1">_xlfn.LET(_xlpm.勾选月份状态数组,TRANSPOSE('PPT(12-15页）-TOP10'!$A$3:$A$14),_xlpm.选择数据区,IF('PPT(12-15页）-TOP10'!$E$3="收款",$BA278:$BL278,$AA278:$AL278),SUM(_xlfn._xlws.FILTER(_xlpm.选择数据区,_xlpm.勾选月份状态数组,"")))</f>
        <v>#NAME?</v>
      </c>
      <c r="AN278" s="256" t="e" cm="1">
        <f t="array" aca="1" ref="AN278" ca="1">_xlfn.LET(_xlpm.勾选月份状态数组,TRANSPOSE('PPT(12-15页）-TOP10'!$A$3:$A$14),_xlpm.选择数据区,IF('PPT(12-15页）-TOP10'!$E$3="收款",$DA278:$DL278,$CA278:$CL278),SUM(_xlfn._xlws.FILTER(_xlpm.选择数据区,_xlpm.勾选月份状态数组,"")))</f>
        <v>#NAME?</v>
      </c>
      <c r="AO278" s="256">
        <f ca="1">SUM(CA278:CC278)+SUM(AD278:AL278)</f>
        <v>23.94</v>
      </c>
      <c r="AP278" s="256"/>
      <c r="AQ278" s="256"/>
      <c r="AR278" s="256"/>
      <c r="AS278" s="256" cm="1">
        <f t="array" aca="1" ref="AS278" ca="1">_xlfn.XLOOKUP($A278&amp;$B278,'[2]产值及收款计划（2026）'!$A:$A&amp;'[2]产值及收款计划（2026）'!$B:$B,'[2]产值及收款计划（2026）'!AS:AS)</f>
        <v>0</v>
      </c>
      <c r="AT278" s="256" cm="1">
        <f t="array" aca="1" ref="AT278" ca="1">_xlfn.XLOOKUP($A278&amp;$B278,'[2]产值及收款计划（2026）'!$A:$A&amp;'[2]产值及收款计划（2026）'!$B:$B,'[2]产值及收款计划（2026）'!AT:AT)</f>
        <v>0</v>
      </c>
      <c r="AU278" s="256" cm="1">
        <f t="array" aca="1" ref="AU278" ca="1">_xlfn.XLOOKUP($A278&amp;$B278,'[2]产值及收款计划（2026）'!$A:$A&amp;'[2]产值及收款计划（2026）'!$B:$B,'[2]产值及收款计划（2026）'!AU:AU)</f>
        <v>0</v>
      </c>
      <c r="AV278" s="256" cm="1">
        <f t="array" aca="1" ref="AV278" ca="1">_xlfn.XLOOKUP($A278&amp;$B278,'[2]产值及收款计划（2026）'!$A:$A&amp;'[2]产值及收款计划（2026）'!$B:$B,'[2]产值及收款计划（2026）'!AV:AV)</f>
        <v>0</v>
      </c>
      <c r="AW278" s="256" cm="1">
        <f t="array" aca="1" ref="AW278" ca="1">_xlfn.XLOOKUP($A278&amp;$B278,'[2]产值及收款计划（2026）'!$A:$A&amp;'[2]产值及收款计划（2026）'!$B:$B,'[2]产值及收款计划（2026）'!AW:AW)</f>
        <v>23.94</v>
      </c>
      <c r="AX278" s="256" cm="1">
        <f t="array" aca="1" ref="AX278" ca="1">_xlfn.XLOOKUP($A278&amp;$B278,'[2]产值及收款计划（2026）'!$A:$A&amp;'[2]产值及收款计划（2026）'!$B:$B,'[2]产值及收款计划（2026）'!AX:AX)</f>
        <v>23.94</v>
      </c>
      <c r="AY278" s="256" cm="1">
        <f t="array" aca="1" ref="AY278" ca="1">_xlfn.XLOOKUP($A278&amp;$B278,'[2]产值及收款计划（2026）'!$A:$A&amp;'[2]产值及收款计划（2026）'!$B:$B,'[2]产值及收款计划（2026）'!AY:AY)</f>
        <v>31.92</v>
      </c>
      <c r="AZ278" s="256" cm="1">
        <f t="array" aca="1" ref="AZ278" ca="1">_xlfn.XLOOKUP($A278&amp;$B278,'[2]产值及收款计划（2026）'!$A:$A&amp;'[2]产值及收款计划（2026）'!$B:$B,'[2]产值及收款计划（2026）'!AZ:AZ)</f>
        <v>0</v>
      </c>
      <c r="BA278" s="256" cm="1">
        <f t="array" aca="1" ref="BA278" ca="1">_xlfn.XLOOKUP($A278&amp;$B278,'[2]产值及收款计划（2026）'!$A:$A&amp;'[2]产值及收款计划（2026）'!$B:$B,'[2]产值及收款计划（2026）'!BA:BA)</f>
        <v>0</v>
      </c>
      <c r="BB278" s="256" cm="1">
        <f t="array" aca="1" ref="BB278" ca="1">_xlfn.XLOOKUP($A278&amp;$B278,'[2]产值及收款计划（2026）'!$A:$A&amp;'[2]产值及收款计划（2026）'!$B:$B,'[2]产值及收款计划（2026）'!BB:BB)</f>
        <v>0</v>
      </c>
      <c r="BC278" s="256" cm="1">
        <f t="array" aca="1" ref="BC278" ca="1">_xlfn.XLOOKUP($A278&amp;$B278,'[2]产值及收款计划（2026）'!$A:$A&amp;'[2]产值及收款计划（2026）'!$B:$B,'[2]产值及收款计划（2026）'!BC:BC)</f>
        <v>23.94</v>
      </c>
      <c r="BD278" s="256" cm="1">
        <f t="array" aca="1" ref="BD278" ca="1">_xlfn.XLOOKUP($A278&amp;$B278,'[2]产值及收款计划（2026）'!$A:$A&amp;'[2]产值及收款计划（2026）'!$B:$B,'[2]产值及收款计划（2026）'!BD:BD)</f>
        <v>0</v>
      </c>
      <c r="BE278" s="256" cm="1">
        <f t="array" aca="1" ref="BE278" ca="1">_xlfn.XLOOKUP($A278&amp;$B278,'[2]产值及收款计划（2026）'!$A:$A&amp;'[2]产值及收款计划（2026）'!$B:$B,'[2]产值及收款计划（2026）'!BE:BE)</f>
        <v>0</v>
      </c>
      <c r="BF278" s="256" cm="1">
        <f t="array" aca="1" ref="BF278" ca="1">_xlfn.XLOOKUP($A278&amp;$B278,'[2]产值及收款计划（2026）'!$A:$A&amp;'[2]产值及收款计划（2026）'!$B:$B,'[2]产值及收款计划（2026）'!BF:BF)</f>
        <v>0</v>
      </c>
      <c r="BG278" s="256" cm="1">
        <f t="array" aca="1" ref="BG278" ca="1">_xlfn.XLOOKUP($A278&amp;$B278,'[2]产值及收款计划（2026）'!$A:$A&amp;'[2]产值及收款计划（2026）'!$B:$B,'[2]产值及收款计划（2026）'!BG:BG)</f>
        <v>0</v>
      </c>
      <c r="BH278" s="256" cm="1">
        <f t="array" aca="1" ref="BH278" ca="1">_xlfn.XLOOKUP($A278&amp;$B278,'[2]产值及收款计划（2026）'!$A:$A&amp;'[2]产值及收款计划（2026）'!$B:$B,'[2]产值及收款计划（2026）'!BH:BH)</f>
        <v>0</v>
      </c>
      <c r="BI278" s="256" cm="1">
        <f t="array" aca="1" ref="BI278" ca="1">_xlfn.XLOOKUP($A278&amp;$B278,'[2]产值及收款计划（2026）'!$A:$A&amp;'[2]产值及收款计划（2026）'!$B:$B,'[2]产值及收款计划（2026）'!BI:BI)</f>
        <v>0</v>
      </c>
      <c r="BJ278" s="256" cm="1">
        <f t="array" aca="1" ref="BJ278" ca="1">_xlfn.XLOOKUP($A278&amp;$B278,'[2]产值及收款计划（2026）'!$A:$A&amp;'[2]产值及收款计划（2026）'!$B:$B,'[2]产值及收款计划（2026）'!BJ:BJ)</f>
        <v>0</v>
      </c>
      <c r="BK278" s="256" cm="1">
        <f t="array" aca="1" ref="BK278" ca="1">_xlfn.XLOOKUP($A278&amp;$B278,'[2]产值及收款计划（2026）'!$A:$A&amp;'[2]产值及收款计划（2026）'!$B:$B,'[2]产值及收款计划（2026）'!BK:BK)</f>
        <v>0</v>
      </c>
      <c r="BL278" s="256" cm="1">
        <f t="array" aca="1" ref="BL278" ca="1">_xlfn.XLOOKUP($A278&amp;$B278,'[2]产值及收款计划（2026）'!$A:$A&amp;'[2]产值及收款计划（2026）'!$B:$B,'[2]产值及收款计划（2026）'!BL:BL)</f>
        <v>0</v>
      </c>
      <c r="BM278" s="256"/>
      <c r="BN278" s="256"/>
      <c r="BO278" s="256"/>
      <c r="BP278" s="256"/>
      <c r="BQ278" s="255" t="str" cm="1">
        <f t="array" aca="1" ref="BQ278" ca="1">_xlfn.XLOOKUP($A278&amp;$B278,'[2]产值及收款计划（2026）'!$A:$A&amp;'[2]产值及收款计划（2026）'!$B:$B,'[2]产值及收款计划（2026）'!BQ:BQ)</f>
        <v>上海隧道工程有限公司</v>
      </c>
      <c r="BR278" s="256" t="str" cm="1">
        <f t="array" aca="1" ref="BR278" ca="1">_xlfn.XLOOKUP($A278&amp;$B278,'[2]产值及收款计划（2026）'!$A:$A&amp;'[2]产值及收款计划（2026）'!$B:$B,'[2]产值及收款计划（2026）'!BR:BR)</f>
        <v>3月计划23.94w已收到</v>
      </c>
      <c r="CA278" s="256" cm="1">
        <f t="array" aca="1" ref="CA278" ca="1">_xlfn.XLOOKUP($A278&amp;$B278,'[2]产值及收款计划（2026）'!$A:$A&amp;'[2]产值及收款计划（2026）'!$B:$B,'[2]产值及收款计划（2026）'!CA:CA)</f>
        <v>0</v>
      </c>
      <c r="CB278" s="256" cm="1">
        <f t="array" aca="1" ref="CB278" ca="1">_xlfn.XLOOKUP($A278&amp;$B278,'[2]产值及收款计划（2026）'!$A:$A&amp;'[2]产值及收款计划（2026）'!$B:$B,'[2]产值及收款计划（2026）'!CB:CB)</f>
        <v>23.94</v>
      </c>
      <c r="CC278" s="256" cm="1">
        <f t="array" aca="1" ref="CC278" ca="1">_xlfn.XLOOKUP($A278&amp;$B278,'[2]产值及收款计划（2026）'!$A:$A&amp;'[2]产值及收款计划（2026）'!$B:$B,'[2]产值及收款计划（2026）'!CC:CC)</f>
        <v>0</v>
      </c>
      <c r="CD278" s="256" cm="1">
        <f t="array" aca="1" ref="CD278" ca="1">_xlfn.XLOOKUP($A278&amp;$B278,'[2]产值及收款计划（2026）'!$A:$A&amp;'[2]产值及收款计划（2026）'!$B:$B,'[2]产值及收款计划（2026）'!CD:CD)</f>
        <v>0</v>
      </c>
      <c r="CE278" s="256" cm="1">
        <f t="array" aca="1" ref="CE278" ca="1">_xlfn.XLOOKUP($A278&amp;$B278,'[2]产值及收款计划（2026）'!$A:$A&amp;'[2]产值及收款计划（2026）'!$B:$B,'[2]产值及收款计划（2026）'!CE:CE)</f>
        <v>0</v>
      </c>
      <c r="CF278" s="256" cm="1">
        <f t="array" aca="1" ref="CF278" ca="1">_xlfn.XLOOKUP($A278&amp;$B278,'[2]产值及收款计划（2026）'!$A:$A&amp;'[2]产值及收款计划（2026）'!$B:$B,'[2]产值及收款计划（2026）'!CF:CF)</f>
        <v>0</v>
      </c>
      <c r="CG278" s="256" cm="1">
        <f t="array" aca="1" ref="CG278" ca="1">_xlfn.XLOOKUP($A278&amp;$B278,'[2]产值及收款计划（2026）'!$A:$A&amp;'[2]产值及收款计划（2026）'!$B:$B,'[2]产值及收款计划（2026）'!CG:CG)</f>
        <v>0</v>
      </c>
      <c r="CH278" s="256" cm="1">
        <f t="array" aca="1" ref="CH278" ca="1">_xlfn.XLOOKUP($A278&amp;$B278,'[2]产值及收款计划（2026）'!$A:$A&amp;'[2]产值及收款计划（2026）'!$B:$B,'[2]产值及收款计划（2026）'!CH:CH)</f>
        <v>0</v>
      </c>
      <c r="CI278" s="256" cm="1">
        <f t="array" aca="1" ref="CI278" ca="1">_xlfn.XLOOKUP($A278&amp;$B278,'[2]产值及收款计划（2026）'!$A:$A&amp;'[2]产值及收款计划（2026）'!$B:$B,'[2]产值及收款计划（2026）'!CI:CI)</f>
        <v>0</v>
      </c>
      <c r="CJ278" s="256" cm="1">
        <f t="array" aca="1" ref="CJ278" ca="1">_xlfn.XLOOKUP($A278&amp;$B278,'[2]产值及收款计划（2026）'!$A:$A&amp;'[2]产值及收款计划（2026）'!$B:$B,'[2]产值及收款计划（2026）'!CJ:CJ)</f>
        <v>0</v>
      </c>
      <c r="CK278" s="256" cm="1">
        <f t="array" aca="1" ref="CK278" ca="1">_xlfn.XLOOKUP($A278&amp;$B278,'[2]产值及收款计划（2026）'!$A:$A&amp;'[2]产值及收款计划（2026）'!$B:$B,'[2]产值及收款计划（2026）'!CK:CK)</f>
        <v>0</v>
      </c>
      <c r="CL278" s="256" cm="1">
        <f t="array" aca="1" ref="CL278" ca="1">_xlfn.XLOOKUP($A278&amp;$B278,'[2]产值及收款计划（2026）'!$A:$A&amp;'[2]产值及收款计划（2026）'!$B:$B,'[2]产值及收款计划（2026）'!CL:CL)</f>
        <v>0</v>
      </c>
      <c r="DA278" s="256" cm="1">
        <f t="array" aca="1" ref="DA278" ca="1">_xlfn.XLOOKUP($A278&amp;$B278,'[2]产值及收款计划（2026）'!$A:$A&amp;'[2]产值及收款计划（2026）'!$B:$B,'[2]产值及收款计划（2026）'!DA:DA)</f>
        <v>0</v>
      </c>
      <c r="DB278" s="256" cm="1">
        <f t="array" aca="1" ref="DB278" ca="1">_xlfn.XLOOKUP($A278&amp;$B278,'[2]产值及收款计划（2026）'!$A:$A&amp;'[2]产值及收款计划（2026）'!$B:$B,'[2]产值及收款计划（2026）'!DB:DB)</f>
        <v>23.94</v>
      </c>
      <c r="DC278" s="256" cm="1">
        <f t="array" aca="1" ref="DC278" ca="1">_xlfn.XLOOKUP($A278&amp;$B278,'[2]产值及收款计划（2026）'!$A:$A&amp;'[2]产值及收款计划（2026）'!$B:$B,'[2]产值及收款计划（2026）'!DC:DC)</f>
        <v>0</v>
      </c>
      <c r="DD278" s="256" cm="1">
        <f t="array" aca="1" ref="DD278" ca="1">_xlfn.XLOOKUP($A278&amp;$B278,'[2]产值及收款计划（2026）'!$A:$A&amp;'[2]产值及收款计划（2026）'!$B:$B,'[2]产值及收款计划（2026）'!DD:DD)</f>
        <v>0</v>
      </c>
      <c r="DE278" s="256" cm="1">
        <f t="array" aca="1" ref="DE278" ca="1">_xlfn.XLOOKUP($A278&amp;$B278,'[2]产值及收款计划（2026）'!$A:$A&amp;'[2]产值及收款计划（2026）'!$B:$B,'[2]产值及收款计划（2026）'!DE:DE)</f>
        <v>0</v>
      </c>
      <c r="DF278" s="256" cm="1">
        <f t="array" aca="1" ref="DF278" ca="1">_xlfn.XLOOKUP($A278&amp;$B278,'[2]产值及收款计划（2026）'!$A:$A&amp;'[2]产值及收款计划（2026）'!$B:$B,'[2]产值及收款计划（2026）'!DF:DF)</f>
        <v>0</v>
      </c>
      <c r="DG278" s="256" cm="1">
        <f t="array" aca="1" ref="DG278" ca="1">_xlfn.XLOOKUP($A278&amp;$B278,'[2]产值及收款计划（2026）'!$A:$A&amp;'[2]产值及收款计划（2026）'!$B:$B,'[2]产值及收款计划（2026）'!DG:DG)</f>
        <v>0</v>
      </c>
      <c r="DH278" s="256" cm="1">
        <f t="array" aca="1" ref="DH278" ca="1">_xlfn.XLOOKUP($A278&amp;$B278,'[2]产值及收款计划（2026）'!$A:$A&amp;'[2]产值及收款计划（2026）'!$B:$B,'[2]产值及收款计划（2026）'!DH:DH)</f>
        <v>0</v>
      </c>
      <c r="DI278" s="256" cm="1">
        <f t="array" aca="1" ref="DI278" ca="1">_xlfn.XLOOKUP($A278&amp;$B278,'[2]产值及收款计划（2026）'!$A:$A&amp;'[2]产值及收款计划（2026）'!$B:$B,'[2]产值及收款计划（2026）'!DI:DI)</f>
        <v>0</v>
      </c>
      <c r="DJ278" s="256" cm="1">
        <f t="array" aca="1" ref="DJ278" ca="1">_xlfn.XLOOKUP($A278&amp;$B278,'[2]产值及收款计划（2026）'!$A:$A&amp;'[2]产值及收款计划（2026）'!$B:$B,'[2]产值及收款计划（2026）'!DJ:DJ)</f>
        <v>0</v>
      </c>
      <c r="DK278" s="256" cm="1">
        <f t="array" aca="1" ref="DK278" ca="1">_xlfn.XLOOKUP($A278&amp;$B278,'[2]产值及收款计划（2026）'!$A:$A&amp;'[2]产值及收款计划（2026）'!$B:$B,'[2]产值及收款计划（2026）'!DK:DK)</f>
        <v>0</v>
      </c>
      <c r="DL278" s="256" cm="1">
        <f t="array" aca="1" ref="DL278" ca="1">_xlfn.XLOOKUP($A278&amp;$B278,'[2]产值及收款计划（2026）'!$A:$A&amp;'[2]产值及收款计划（2026）'!$B:$B,'[2]产值及收款计划（2026）'!DL:DL)</f>
        <v>0</v>
      </c>
      <c r="DM278" s="264"/>
      <c r="DN278" s="250"/>
    </row>
    <row r="279" spans="1:118" ht="20.25" x14ac:dyDescent="0.15">
      <c r="A279" s="254">
        <f t="shared" ca="1" si="16"/>
        <v>98</v>
      </c>
      <c r="B279" s="254" t="s">
        <v>26</v>
      </c>
      <c r="C279" s="255" t="str" cm="1">
        <f t="array" aca="1" ref="C279" ca="1">_xlfn.XLOOKUP($A279&amp;$B279,'[2]产值及收款计划（2026）'!$A:$A&amp;'[2]产值及收款计划（2026）'!$B:$B,'[2]产值及收款计划（2026）'!C:C)</f>
        <v>SZJT202560021</v>
      </c>
      <c r="D279" s="255" t="str" cm="1">
        <f t="array" aca="1" ref="D279" ca="1">_xlfn.XLOOKUP($A279&amp;$B279,'[2]产值及收款计划（2026）'!$A:$A&amp;'[2]产值及收款计划（2026）'!$B:$B,'[2]产值及收款计划（2026）'!D:D)</f>
        <v>上海化工区平台开发服务项目</v>
      </c>
      <c r="E279" s="256" cm="1">
        <f t="array" aca="1" ref="E279" ca="1">_xlfn.XLOOKUP($A279&amp;$B279,'[2]产值及收款计划（2026）'!$A:$A&amp;'[2]产值及收款计划（2026）'!$B:$B,'[2]产值及收款计划（2026）'!E:E)</f>
        <v>113.99</v>
      </c>
      <c r="F279" s="256" cm="1">
        <f t="array" aca="1" ref="F279" ca="1">_xlfn.XLOOKUP($A279&amp;$B279,'[2]产值及收款计划（2026）'!$A:$A&amp;'[2]产值及收款计划（2026）'!$B:$B,'[2]产值及收款计划（2026）'!F:F)</f>
        <v>113.99</v>
      </c>
      <c r="G279" s="256" cm="1">
        <f t="array" aca="1" ref="G279" ca="1">_xlfn.XLOOKUP($A279&amp;$B279,'[2]产值及收款计划（2026）'!$A:$A&amp;'[2]产值及收款计划（2026）'!$B:$B,'[2]产值及收款计划（2026）'!G:G)</f>
        <v>113.99</v>
      </c>
      <c r="H279" s="256" cm="1">
        <f t="array" aca="1" ref="H279" ca="1">_xlfn.XLOOKUP($A279&amp;$B279,'[2]产值及收款计划（2026）'!$A:$A&amp;'[2]产值及收款计划（2026）'!$B:$B,'[2]产值及收款计划（2026）'!H:H)</f>
        <v>83.99</v>
      </c>
      <c r="I279" s="257" cm="1">
        <f t="array" aca="1" ref="I279" ca="1">_xlfn.XLOOKUP($A279&amp;$B279,'[2]产值及收款计划（2026）'!$A:$A&amp;'[2]产值及收款计划（2026）'!$B:$B,'[2]产值及收款计划（2026）'!I:I)</f>
        <v>0.73681901921221205</v>
      </c>
      <c r="J279" s="258" cm="1">
        <f t="array" aca="1" ref="J279" ca="1">_xlfn.XLOOKUP($A279&amp;$B279,'[2]产值及收款计划（2026）'!$A:$A&amp;'[2]产值及收款计划（2026）'!$B:$B,'[2]产值及收款计划（2026）'!J:J)</f>
        <v>0.06</v>
      </c>
      <c r="K279" s="256" cm="1">
        <f t="array" aca="1" ref="K279" ca="1">_xlfn.XLOOKUP($A279&amp;$B279,'[2]产值及收款计划（2026）'!$A:$A&amp;'[2]产值及收款计划（2026）'!$B:$B,'[2]产值及收款计划（2026）'!K:K)</f>
        <v>0</v>
      </c>
      <c r="L279" s="256" cm="1">
        <f t="array" aca="1" ref="L279" ca="1">_xlfn.XLOOKUP($A279&amp;$B279,'[2]产值及收款计划（2026）'!$A:$A&amp;'[2]产值及收款计划（2026）'!$B:$B,'[2]产值及收款计划（2026）'!L:L)</f>
        <v>0</v>
      </c>
      <c r="M279" s="256" t="str" cm="1">
        <f t="array" aca="1" ref="M279" ca="1">_xlfn.XLOOKUP($A279&amp;$B279,'[2]产值及收款计划（2026）'!$A:$A&amp;'[2]产值及收款计划（2026）'!$B:$B,'[2]产值及收款计划（2026）'!M:M)</f>
        <v>主导</v>
      </c>
      <c r="N279" s="256" t="str" cm="1">
        <f t="array" aca="1" ref="N279" ca="1">_xlfn.XLOOKUP($A279&amp;$B279,'[2]产值及收款计划（2026）'!$A:$A&amp;'[2]产值及收款计划（2026）'!$B:$B,'[2]产值及收款计划（2026）'!N:N)</f>
        <v>贺一玮团队</v>
      </c>
      <c r="O279" s="256" t="str" cm="1">
        <f t="array" aca="1" ref="O279" ca="1">_xlfn.XLOOKUP($A279&amp;$B279,'[2]产值及收款计划（2026）'!$A:$A&amp;'[2]产值及收款计划（2026）'!$B:$B,'[2]产值及收款计划（2026）'!O:O)</f>
        <v>何栩</v>
      </c>
      <c r="P279" s="255" t="str" cm="1">
        <f t="array" aca="1" ref="P279" ca="1">_xlfn.XLOOKUP($A279&amp;$B279,'[2]产值及收款计划（2026）'!$A:$A&amp;'[2]产值及收款计划（2026）'!$B:$B,'[2]产值及收款计划（2026）'!P:P)</f>
        <v>25已完结</v>
      </c>
      <c r="Q279" s="256" cm="1">
        <f t="array" aca="1" ref="Q279" ca="1">_xlfn.XLOOKUP($A279&amp;$B279,'[2]产值及收款计划（2026）'!$A:$A&amp;'[2]产值及收款计划（2026）'!$B:$B,'[2]产值及收款计划（2026）'!Q:Q)</f>
        <v>0</v>
      </c>
      <c r="R279" s="256" cm="1">
        <f t="array" aca="1" ref="R279" ca="1">_xlfn.XLOOKUP($A279&amp;$B279,'[2]产值及收款计划（2026）'!$A:$A&amp;'[2]产值及收款计划（2026）'!$B:$B,'[2]产值及收款计划（2026）'!R:R)</f>
        <v>0</v>
      </c>
      <c r="S279" s="256" cm="1">
        <f t="array" aca="1" ref="S279" ca="1">_xlfn.XLOOKUP($A279&amp;$B279,'[2]产值及收款计划（2026）'!$A:$A&amp;'[2]产值及收款计划（2026）'!$B:$B,'[2]产值及收款计划（2026）'!S:S)</f>
        <v>0</v>
      </c>
      <c r="T279" s="256" cm="1">
        <f t="array" aca="1" ref="T279" ca="1">_xlfn.XLOOKUP($A279&amp;$B279,'[2]产值及收款计划（2026）'!$A:$A&amp;'[2]产值及收款计划（2026）'!$B:$B,'[2]产值及收款计划（2026）'!T:T)</f>
        <v>113.99</v>
      </c>
      <c r="U279" s="256" cm="1">
        <f t="array" aca="1" ref="U279" ca="1">_xlfn.XLOOKUP($A279&amp;$B279,'[2]产值及收款计划（2026）'!$A:$A&amp;'[2]产值及收款计划（2026）'!$B:$B,'[2]产值及收款计划（2026）'!U:U)</f>
        <v>0</v>
      </c>
      <c r="V279" s="256" cm="1">
        <f t="array" aca="1" ref="V279" ca="1">_xlfn.XLOOKUP($A279&amp;$B279,'[2]产值及收款计划（2026）'!$A:$A&amp;'[2]产值及收款计划（2026）'!$B:$B,'[2]产值及收款计划（2026）'!V:V)</f>
        <v>0</v>
      </c>
      <c r="W279" s="256" cm="1">
        <f t="array" aca="1" ref="W279" ca="1">_xlfn.XLOOKUP($A279&amp;$B279,'[2]产值及收款计划（2026）'!$A:$A&amp;'[2]产值及收款计划（2026）'!$B:$B,'[2]产值及收款计划（2026）'!W:W)</f>
        <v>0</v>
      </c>
      <c r="X279" s="256" cm="1">
        <f t="array" aca="1" ref="X279" ca="1">_xlfn.XLOOKUP($A279&amp;$B279,'[2]产值及收款计划（2026）'!$A:$A&amp;'[2]产值及收款计划（2026）'!$B:$B,'[2]产值及收款计划（2026）'!X:X)</f>
        <v>0</v>
      </c>
      <c r="Y279" s="256" cm="1">
        <f t="array" aca="1" ref="Y279" ca="1">_xlfn.XLOOKUP($A279&amp;$B279,'[2]产值及收款计划（2026）'!$A:$A&amp;'[2]产值及收款计划（2026）'!$B:$B,'[2]产值及收款计划（2026）'!Y:Y)</f>
        <v>0</v>
      </c>
      <c r="Z279" s="256" cm="1">
        <f t="array" aca="1" ref="Z279" ca="1">_xlfn.XLOOKUP($A279&amp;$B279,'[2]产值及收款计划（2026）'!$A:$A&amp;'[2]产值及收款计划（2026）'!$B:$B,'[2]产值及收款计划（2026）'!Z:Z)</f>
        <v>0</v>
      </c>
      <c r="AA279" s="256" cm="1">
        <f t="array" aca="1" ref="AA279" ca="1">_xlfn.XLOOKUP($A279&amp;$B279,'[2]产值及收款计划（2026）'!$A:$A&amp;'[2]产值及收款计划（2026）'!$B:$B,'[2]产值及收款计划（2026）'!AA:AA)</f>
        <v>0</v>
      </c>
      <c r="AB279" s="256" cm="1">
        <f t="array" aca="1" ref="AB279" ca="1">_xlfn.XLOOKUP($A279&amp;$B279,'[2]产值及收款计划（2026）'!$A:$A&amp;'[2]产值及收款计划（2026）'!$B:$B,'[2]产值及收款计划（2026）'!AB:AB)</f>
        <v>0</v>
      </c>
      <c r="AC279" s="256" cm="1">
        <f t="array" aca="1" ref="AC279" ca="1">_xlfn.XLOOKUP($A279&amp;$B279,'[2]产值及收款计划（2026）'!$A:$A&amp;'[2]产值及收款计划（2026）'!$B:$B,'[2]产值及收款计划（2026）'!AC:AC)</f>
        <v>0</v>
      </c>
      <c r="AD279" s="256" cm="1">
        <f t="array" aca="1" ref="AD279" ca="1">_xlfn.XLOOKUP($A279&amp;$B279,'[2]产值及收款计划（2026）'!$A:$A&amp;'[2]产值及收款计划（2026）'!$B:$B,'[2]产值及收款计划（2026）'!AD:AD)</f>
        <v>0</v>
      </c>
      <c r="AE279" s="256" cm="1">
        <f t="array" aca="1" ref="AE279" ca="1">_xlfn.XLOOKUP($A279&amp;$B279,'[2]产值及收款计划（2026）'!$A:$A&amp;'[2]产值及收款计划（2026）'!$B:$B,'[2]产值及收款计划（2026）'!AE:AE)</f>
        <v>0</v>
      </c>
      <c r="AF279" s="256" cm="1">
        <f t="array" aca="1" ref="AF279" ca="1">_xlfn.XLOOKUP($A279&amp;$B279,'[2]产值及收款计划（2026）'!$A:$A&amp;'[2]产值及收款计划（2026）'!$B:$B,'[2]产值及收款计划（2026）'!AF:AF)</f>
        <v>0</v>
      </c>
      <c r="AG279" s="256" cm="1">
        <f t="array" aca="1" ref="AG279" ca="1">_xlfn.XLOOKUP($A279&amp;$B279,'[2]产值及收款计划（2026）'!$A:$A&amp;'[2]产值及收款计划（2026）'!$B:$B,'[2]产值及收款计划（2026）'!AG:AG)</f>
        <v>0</v>
      </c>
      <c r="AH279" s="256" cm="1">
        <f t="array" aca="1" ref="AH279" ca="1">_xlfn.XLOOKUP($A279&amp;$B279,'[2]产值及收款计划（2026）'!$A:$A&amp;'[2]产值及收款计划（2026）'!$B:$B,'[2]产值及收款计划（2026）'!AH:AH)</f>
        <v>0</v>
      </c>
      <c r="AI279" s="256" cm="1">
        <f t="array" aca="1" ref="AI279" ca="1">_xlfn.XLOOKUP($A279&amp;$B279,'[2]产值及收款计划（2026）'!$A:$A&amp;'[2]产值及收款计划（2026）'!$B:$B,'[2]产值及收款计划（2026）'!AI:AI)</f>
        <v>0</v>
      </c>
      <c r="AJ279" s="256" cm="1">
        <f t="array" aca="1" ref="AJ279" ca="1">_xlfn.XLOOKUP($A279&amp;$B279,'[2]产值及收款计划（2026）'!$A:$A&amp;'[2]产值及收款计划（2026）'!$B:$B,'[2]产值及收款计划（2026）'!AJ:AJ)</f>
        <v>0</v>
      </c>
      <c r="AK279" s="256" cm="1">
        <f t="array" aca="1" ref="AK279" ca="1">_xlfn.XLOOKUP($A279&amp;$B279,'[2]产值及收款计划（2026）'!$A:$A&amp;'[2]产值及收款计划（2026）'!$B:$B,'[2]产值及收款计划（2026）'!AK:AK)</f>
        <v>0</v>
      </c>
      <c r="AL279" s="256" cm="1">
        <f t="array" aca="1" ref="AL279" ca="1">_xlfn.XLOOKUP($A279&amp;$B279,'[2]产值及收款计划（2026）'!$A:$A&amp;'[2]产值及收款计划（2026）'!$B:$B,'[2]产值及收款计划（2026）'!AL:AL)</f>
        <v>0</v>
      </c>
      <c r="AM279" s="263" t="e" cm="1">
        <f t="array" aca="1" ref="AM279" ca="1">_xlfn.LET(_xlpm.勾选月份状态数组,TRANSPOSE('PPT(12-15页）-TOP10'!$A$3:$A$14),_xlpm.选择数据区,IF('PPT(12-15页）-TOP10'!$E$3="收款",$BA279:$BL279,$AA279:$AL279),SUM(_xlfn._xlws.FILTER(_xlpm.选择数据区,_xlpm.勾选月份状态数组,"")))</f>
        <v>#NAME?</v>
      </c>
      <c r="AN279" s="256" t="e" cm="1">
        <f t="array" aca="1" ref="AN279" ca="1">_xlfn.LET(_xlpm.勾选月份状态数组,TRANSPOSE('PPT(12-15页）-TOP10'!$A$3:$A$14),_xlpm.选择数据区,IF('PPT(12-15页）-TOP10'!$E$3="收款",$DA279:$DL279,$CA279:$CL279),SUM(_xlfn._xlws.FILTER(_xlpm.选择数据区,_xlpm.勾选月份状态数组,"")))</f>
        <v>#NAME?</v>
      </c>
      <c r="AO279" s="256">
        <f ca="1">SUM(CA279:CC279)+SUM(AD279:AL279)</f>
        <v>0</v>
      </c>
      <c r="AP279" s="256"/>
      <c r="AQ279" s="256"/>
      <c r="AR279" s="256"/>
      <c r="AS279" s="256" cm="1">
        <f t="array" aca="1" ref="AS279" ca="1">_xlfn.XLOOKUP($A279&amp;$B279,'[2]产值及收款计划（2026）'!$A:$A&amp;'[2]产值及收款计划（2026）'!$B:$B,'[2]产值及收款计划（2026）'!AS:AS)</f>
        <v>0</v>
      </c>
      <c r="AT279" s="256" cm="1">
        <f t="array" aca="1" ref="AT279" ca="1">_xlfn.XLOOKUP($A279&amp;$B279,'[2]产值及收款计划（2026）'!$A:$A&amp;'[2]产值及收款计划（2026）'!$B:$B,'[2]产值及收款计划（2026）'!AT:AT)</f>
        <v>0</v>
      </c>
      <c r="AU279" s="256" cm="1">
        <f t="array" aca="1" ref="AU279" ca="1">_xlfn.XLOOKUP($A279&amp;$B279,'[2]产值及收款计划（2026）'!$A:$A&amp;'[2]产值及收款计划（2026）'!$B:$B,'[2]产值及收款计划（2026）'!AU:AU)</f>
        <v>0</v>
      </c>
      <c r="AV279" s="256" cm="1">
        <f t="array" aca="1" ref="AV279" ca="1">_xlfn.XLOOKUP($A279&amp;$B279,'[2]产值及收款计划（2026）'!$A:$A&amp;'[2]产值及收款计划（2026）'!$B:$B,'[2]产值及收款计划（2026）'!AV:AV)</f>
        <v>0</v>
      </c>
      <c r="AW279" s="256" cm="1">
        <f t="array" aca="1" ref="AW279" ca="1">_xlfn.XLOOKUP($A279&amp;$B279,'[2]产值及收款计划（2026）'!$A:$A&amp;'[2]产值及收款计划（2026）'!$B:$B,'[2]产值及收款计划（2026）'!AW:AW)</f>
        <v>34.197000000000003</v>
      </c>
      <c r="AX279" s="256" cm="1">
        <f t="array" aca="1" ref="AX279" ca="1">_xlfn.XLOOKUP($A279&amp;$B279,'[2]产值及收款计划（2026）'!$A:$A&amp;'[2]产值及收款计划（2026）'!$B:$B,'[2]产值及收款计划（2026）'!AX:AX)</f>
        <v>0</v>
      </c>
      <c r="AY279" s="256" cm="1">
        <f t="array" aca="1" ref="AY279" ca="1">_xlfn.XLOOKUP($A279&amp;$B279,'[2]产值及收款计划（2026）'!$A:$A&amp;'[2]产值及收款计划（2026）'!$B:$B,'[2]产值及收款计划（2026）'!AY:AY)</f>
        <v>79.793000000000006</v>
      </c>
      <c r="AZ279" s="256" cm="1">
        <f t="array" aca="1" ref="AZ279" ca="1">_xlfn.XLOOKUP($A279&amp;$B279,'[2]产值及收款计划（2026）'!$A:$A&amp;'[2]产值及收款计划（2026）'!$B:$B,'[2]产值及收款计划（2026）'!AZ:AZ)</f>
        <v>79.793000000000006</v>
      </c>
      <c r="BA279" s="256" cm="1">
        <f t="array" aca="1" ref="BA279" ca="1">_xlfn.XLOOKUP($A279&amp;$B279,'[2]产值及收款计划（2026）'!$A:$A&amp;'[2]产值及收款计划（2026）'!$B:$B,'[2]产值及收款计划（2026）'!BA:BA)</f>
        <v>0</v>
      </c>
      <c r="BB279" s="256" cm="1">
        <f t="array" aca="1" ref="BB279" ca="1">_xlfn.XLOOKUP($A279&amp;$B279,'[2]产值及收款计划（2026）'!$A:$A&amp;'[2]产值及收款计划（2026）'!$B:$B,'[2]产值及收款计划（2026）'!BB:BB)</f>
        <v>0</v>
      </c>
      <c r="BC279" s="256" cm="1">
        <f t="array" aca="1" ref="BC279" ca="1">_xlfn.XLOOKUP($A279&amp;$B279,'[2]产值及收款计划（2026）'!$A:$A&amp;'[2]产值及收款计划（2026）'!$B:$B,'[2]产值及收款计划（2026）'!BC:BC)</f>
        <v>0</v>
      </c>
      <c r="BD279" s="256" cm="1">
        <f t="array" aca="1" ref="BD279" ca="1">_xlfn.XLOOKUP($A279&amp;$B279,'[2]产值及收款计划（2026）'!$A:$A&amp;'[2]产值及收款计划（2026）'!$B:$B,'[2]产值及收款计划（2026）'!BD:BD)</f>
        <v>0</v>
      </c>
      <c r="BE279" s="256" cm="1">
        <f t="array" aca="1" ref="BE279" ca="1">_xlfn.XLOOKUP($A279&amp;$B279,'[2]产值及收款计划（2026）'!$A:$A&amp;'[2]产值及收款计划（2026）'!$B:$B,'[2]产值及收款计划（2026）'!BE:BE)</f>
        <v>74.093500000000006</v>
      </c>
      <c r="BF279" s="256" cm="1">
        <f t="array" aca="1" ref="BF279" ca="1">_xlfn.XLOOKUP($A279&amp;$B279,'[2]产值及收款计划（2026）'!$A:$A&amp;'[2]产值及收款计划（2026）'!$B:$B,'[2]产值及收款计划（2026）'!BF:BF)</f>
        <v>0</v>
      </c>
      <c r="BG279" s="256" cm="1">
        <f t="array" aca="1" ref="BG279" ca="1">_xlfn.XLOOKUP($A279&amp;$B279,'[2]产值及收款计划（2026）'!$A:$A&amp;'[2]产值及收款计划（2026）'!$B:$B,'[2]产值及收款计划（2026）'!BG:BG)</f>
        <v>0</v>
      </c>
      <c r="BH279" s="256" cm="1">
        <f t="array" aca="1" ref="BH279" ca="1">_xlfn.XLOOKUP($A279&amp;$B279,'[2]产值及收款计划（2026）'!$A:$A&amp;'[2]产值及收款计划（2026）'!$B:$B,'[2]产值及收款计划（2026）'!BH:BH)</f>
        <v>0</v>
      </c>
      <c r="BI279" s="256" cm="1">
        <f t="array" aca="1" ref="BI279" ca="1">_xlfn.XLOOKUP($A279&amp;$B279,'[2]产值及收款计划（2026）'!$A:$A&amp;'[2]产值及收款计划（2026）'!$B:$B,'[2]产值及收款计划（2026）'!BI:BI)</f>
        <v>0</v>
      </c>
      <c r="BJ279" s="256" cm="1">
        <f t="array" aca="1" ref="BJ279" ca="1">_xlfn.XLOOKUP($A279&amp;$B279,'[2]产值及收款计划（2026）'!$A:$A&amp;'[2]产值及收款计划（2026）'!$B:$B,'[2]产值及收款计划（2026）'!BJ:BJ)</f>
        <v>0</v>
      </c>
      <c r="BK279" s="256" cm="1">
        <f t="array" aca="1" ref="BK279" ca="1">_xlfn.XLOOKUP($A279&amp;$B279,'[2]产值及收款计划（2026）'!$A:$A&amp;'[2]产值及收款计划（2026）'!$B:$B,'[2]产值及收款计划（2026）'!BK:BK)</f>
        <v>0</v>
      </c>
      <c r="BL279" s="256" cm="1">
        <f t="array" aca="1" ref="BL279" ca="1">_xlfn.XLOOKUP($A279&amp;$B279,'[2]产值及收款计划（2026）'!$A:$A&amp;'[2]产值及收款计划（2026）'!$B:$B,'[2]产值及收款计划（2026）'!BL:BL)</f>
        <v>0</v>
      </c>
      <c r="BM279" s="256"/>
      <c r="BN279" s="256"/>
      <c r="BO279" s="256"/>
      <c r="BP279" s="256"/>
      <c r="BQ279" s="255" t="str" cm="1">
        <f t="array" aca="1" ref="BQ279" ca="1">_xlfn.XLOOKUP($A279&amp;$B279,'[2]产值及收款计划（2026）'!$A:$A&amp;'[2]产值及收款计划（2026）'!$B:$B,'[2]产值及收款计划（2026）'!BQ:BQ)</f>
        <v>上海城建城市运营（集团）有限公司</v>
      </c>
      <c r="BR279" s="256" cm="1">
        <f t="array" aca="1" ref="BR279" ca="1">_xlfn.XLOOKUP($A279&amp;$B279,'[2]产值及收款计划（2026）'!$A:$A&amp;'[2]产值及收款计划（2026）'!$B:$B,'[2]产值及收款计划（2026）'!BR:BR)</f>
        <v>0</v>
      </c>
      <c r="CA279" s="256" cm="1">
        <f t="array" aca="1" ref="CA279" ca="1">_xlfn.XLOOKUP($A279&amp;$B279,'[2]产值及收款计划（2026）'!$A:$A&amp;'[2]产值及收款计划（2026）'!$B:$B,'[2]产值及收款计划（2026）'!CA:CA)</f>
        <v>0</v>
      </c>
      <c r="CB279" s="256" cm="1">
        <f t="array" aca="1" ref="CB279" ca="1">_xlfn.XLOOKUP($A279&amp;$B279,'[2]产值及收款计划（2026）'!$A:$A&amp;'[2]产值及收款计划（2026）'!$B:$B,'[2]产值及收款计划（2026）'!CB:CB)</f>
        <v>0</v>
      </c>
      <c r="CC279" s="256" cm="1">
        <f t="array" aca="1" ref="CC279" ca="1">_xlfn.XLOOKUP($A279&amp;$B279,'[2]产值及收款计划（2026）'!$A:$A&amp;'[2]产值及收款计划（2026）'!$B:$B,'[2]产值及收款计划（2026）'!CC:CC)</f>
        <v>0</v>
      </c>
      <c r="CD279" s="256" cm="1">
        <f t="array" aca="1" ref="CD279" ca="1">_xlfn.XLOOKUP($A279&amp;$B279,'[2]产值及收款计划（2026）'!$A:$A&amp;'[2]产值及收款计划（2026）'!$B:$B,'[2]产值及收款计划（2026）'!CD:CD)</f>
        <v>0</v>
      </c>
      <c r="CE279" s="256" cm="1">
        <f t="array" aca="1" ref="CE279" ca="1">_xlfn.XLOOKUP($A279&amp;$B279,'[2]产值及收款计划（2026）'!$A:$A&amp;'[2]产值及收款计划（2026）'!$B:$B,'[2]产值及收款计划（2026）'!CE:CE)</f>
        <v>0</v>
      </c>
      <c r="CF279" s="256" cm="1">
        <f t="array" aca="1" ref="CF279" ca="1">_xlfn.XLOOKUP($A279&amp;$B279,'[2]产值及收款计划（2026）'!$A:$A&amp;'[2]产值及收款计划（2026）'!$B:$B,'[2]产值及收款计划（2026）'!CF:CF)</f>
        <v>0</v>
      </c>
      <c r="CG279" s="256" cm="1">
        <f t="array" aca="1" ref="CG279" ca="1">_xlfn.XLOOKUP($A279&amp;$B279,'[2]产值及收款计划（2026）'!$A:$A&amp;'[2]产值及收款计划（2026）'!$B:$B,'[2]产值及收款计划（2026）'!CG:CG)</f>
        <v>0</v>
      </c>
      <c r="CH279" s="256" cm="1">
        <f t="array" aca="1" ref="CH279" ca="1">_xlfn.XLOOKUP($A279&amp;$B279,'[2]产值及收款计划（2026）'!$A:$A&amp;'[2]产值及收款计划（2026）'!$B:$B,'[2]产值及收款计划（2026）'!CH:CH)</f>
        <v>0</v>
      </c>
      <c r="CI279" s="256" cm="1">
        <f t="array" aca="1" ref="CI279" ca="1">_xlfn.XLOOKUP($A279&amp;$B279,'[2]产值及收款计划（2026）'!$A:$A&amp;'[2]产值及收款计划（2026）'!$B:$B,'[2]产值及收款计划（2026）'!CI:CI)</f>
        <v>0</v>
      </c>
      <c r="CJ279" s="256" cm="1">
        <f t="array" aca="1" ref="CJ279" ca="1">_xlfn.XLOOKUP($A279&amp;$B279,'[2]产值及收款计划（2026）'!$A:$A&amp;'[2]产值及收款计划（2026）'!$B:$B,'[2]产值及收款计划（2026）'!CJ:CJ)</f>
        <v>0</v>
      </c>
      <c r="CK279" s="256" cm="1">
        <f t="array" aca="1" ref="CK279" ca="1">_xlfn.XLOOKUP($A279&amp;$B279,'[2]产值及收款计划（2026）'!$A:$A&amp;'[2]产值及收款计划（2026）'!$B:$B,'[2]产值及收款计划（2026）'!CK:CK)</f>
        <v>0</v>
      </c>
      <c r="CL279" s="256" cm="1">
        <f t="array" aca="1" ref="CL279" ca="1">_xlfn.XLOOKUP($A279&amp;$B279,'[2]产值及收款计划（2026）'!$A:$A&amp;'[2]产值及收款计划（2026）'!$B:$B,'[2]产值及收款计划（2026）'!CL:CL)</f>
        <v>0</v>
      </c>
      <c r="DA279" s="256" cm="1">
        <f t="array" aca="1" ref="DA279" ca="1">_xlfn.XLOOKUP($A279&amp;$B279,'[2]产值及收款计划（2026）'!$A:$A&amp;'[2]产值及收款计划（2026）'!$B:$B,'[2]产值及收款计划（2026）'!DA:DA)</f>
        <v>0</v>
      </c>
      <c r="DB279" s="256" cm="1">
        <f t="array" aca="1" ref="DB279" ca="1">_xlfn.XLOOKUP($A279&amp;$B279,'[2]产值及收款计划（2026）'!$A:$A&amp;'[2]产值及收款计划（2026）'!$B:$B,'[2]产值及收款计划（2026）'!DB:DB)</f>
        <v>0</v>
      </c>
      <c r="DC279" s="256" cm="1">
        <f t="array" aca="1" ref="DC279" ca="1">_xlfn.XLOOKUP($A279&amp;$B279,'[2]产值及收款计划（2026）'!$A:$A&amp;'[2]产值及收款计划（2026）'!$B:$B,'[2]产值及收款计划（2026）'!DC:DC)</f>
        <v>0</v>
      </c>
      <c r="DD279" s="256" cm="1">
        <f t="array" aca="1" ref="DD279" ca="1">_xlfn.XLOOKUP($A279&amp;$B279,'[2]产值及收款计划（2026）'!$A:$A&amp;'[2]产值及收款计划（2026）'!$B:$B,'[2]产值及收款计划（2026）'!DD:DD)</f>
        <v>0</v>
      </c>
      <c r="DE279" s="256" cm="1">
        <f t="array" aca="1" ref="DE279" ca="1">_xlfn.XLOOKUP($A279&amp;$B279,'[2]产值及收款计划（2026）'!$A:$A&amp;'[2]产值及收款计划（2026）'!$B:$B,'[2]产值及收款计划（2026）'!DE:DE)</f>
        <v>0</v>
      </c>
      <c r="DF279" s="256" cm="1">
        <f t="array" aca="1" ref="DF279" ca="1">_xlfn.XLOOKUP($A279&amp;$B279,'[2]产值及收款计划（2026）'!$A:$A&amp;'[2]产值及收款计划（2026）'!$B:$B,'[2]产值及收款计划（2026）'!DF:DF)</f>
        <v>0</v>
      </c>
      <c r="DG279" s="256" cm="1">
        <f t="array" aca="1" ref="DG279" ca="1">_xlfn.XLOOKUP($A279&amp;$B279,'[2]产值及收款计划（2026）'!$A:$A&amp;'[2]产值及收款计划（2026）'!$B:$B,'[2]产值及收款计划（2026）'!DG:DG)</f>
        <v>0</v>
      </c>
      <c r="DH279" s="256" cm="1">
        <f t="array" aca="1" ref="DH279" ca="1">_xlfn.XLOOKUP($A279&amp;$B279,'[2]产值及收款计划（2026）'!$A:$A&amp;'[2]产值及收款计划（2026）'!$B:$B,'[2]产值及收款计划（2026）'!DH:DH)</f>
        <v>0</v>
      </c>
      <c r="DI279" s="256" cm="1">
        <f t="array" aca="1" ref="DI279" ca="1">_xlfn.XLOOKUP($A279&amp;$B279,'[2]产值及收款计划（2026）'!$A:$A&amp;'[2]产值及收款计划（2026）'!$B:$B,'[2]产值及收款计划（2026）'!DI:DI)</f>
        <v>0</v>
      </c>
      <c r="DJ279" s="256" cm="1">
        <f t="array" aca="1" ref="DJ279" ca="1">_xlfn.XLOOKUP($A279&amp;$B279,'[2]产值及收款计划（2026）'!$A:$A&amp;'[2]产值及收款计划（2026）'!$B:$B,'[2]产值及收款计划（2026）'!DJ:DJ)</f>
        <v>0</v>
      </c>
      <c r="DK279" s="256" cm="1">
        <f t="array" aca="1" ref="DK279" ca="1">_xlfn.XLOOKUP($A279&amp;$B279,'[2]产值及收款计划（2026）'!$A:$A&amp;'[2]产值及收款计划（2026）'!$B:$B,'[2]产值及收款计划（2026）'!DK:DK)</f>
        <v>0</v>
      </c>
      <c r="DL279" s="256" cm="1">
        <f t="array" aca="1" ref="DL279" ca="1">_xlfn.XLOOKUP($A279&amp;$B279,'[2]产值及收款计划（2026）'!$A:$A&amp;'[2]产值及收款计划（2026）'!$B:$B,'[2]产值及收款计划（2026）'!DL:DL)</f>
        <v>0</v>
      </c>
      <c r="DM279" s="264"/>
      <c r="DN279" s="250"/>
    </row>
    <row r="280" spans="1:118" ht="20.25" x14ac:dyDescent="0.15">
      <c r="A280" s="254">
        <f t="shared" ref="A280:A322" ca="1" si="17">A279+1</f>
        <v>99</v>
      </c>
      <c r="B280" s="254" t="s">
        <v>26</v>
      </c>
      <c r="C280" s="255" t="str" cm="1">
        <f t="array" aca="1" ref="C280" ca="1">_xlfn.XLOOKUP($A280&amp;$B280,'[2]产值及收款计划（2026）'!$A:$A&amp;'[2]产值及收款计划（2026）'!$B:$B,'[2]产值及收款计划（2026）'!C:C)</f>
        <v>SZJT202570033</v>
      </c>
      <c r="D280" s="255" t="str" cm="1">
        <f t="array" aca="1" ref="D280" ca="1">_xlfn.XLOOKUP($A280&amp;$B280,'[2]产值及收款计划（2026）'!$A:$A&amp;'[2]产值及收款计划（2026）'!$B:$B,'[2]产值及收款计划（2026）'!D:D)</f>
        <v>龙耀路隧道综合整治工程二标隧道孪生综合一体化平台系统技术服务</v>
      </c>
      <c r="E280" s="256" cm="1">
        <f t="array" aca="1" ref="E280" ca="1">_xlfn.XLOOKUP($A280&amp;$B280,'[2]产值及收款计划（2026）'!$A:$A&amp;'[2]产值及收款计划（2026）'!$B:$B,'[2]产值及收款计划（2026）'!E:E)</f>
        <v>99.7</v>
      </c>
      <c r="F280" s="256" cm="1">
        <f t="array" aca="1" ref="F280" ca="1">_xlfn.XLOOKUP($A280&amp;$B280,'[2]产值及收款计划（2026）'!$A:$A&amp;'[2]产值及收款计划（2026）'!$B:$B,'[2]产值及收款计划（2026）'!F:F)</f>
        <v>99.7</v>
      </c>
      <c r="G280" s="256" cm="1">
        <f t="array" aca="1" ref="G280" ca="1">_xlfn.XLOOKUP($A280&amp;$B280,'[2]产值及收款计划（2026）'!$A:$A&amp;'[2]产值及收款计划（2026）'!$B:$B,'[2]产值及收款计划（2026）'!G:G)</f>
        <v>99.7</v>
      </c>
      <c r="H280" s="256" cm="1">
        <f t="array" aca="1" ref="H280" ca="1">_xlfn.XLOOKUP($A280&amp;$B280,'[2]产值及收款计划（2026）'!$A:$A&amp;'[2]产值及收款计划（2026）'!$B:$B,'[2]产值及收款计划（2026）'!H:H)</f>
        <v>7.8</v>
      </c>
      <c r="I280" s="257" cm="1">
        <f t="array" aca="1" ref="I280" ca="1">_xlfn.XLOOKUP($A280&amp;$B280,'[2]产值及收款计划（2026）'!$A:$A&amp;'[2]产值及收款计划（2026）'!$B:$B,'[2]产值及收款计划（2026）'!I:I)</f>
        <v>7.8234704112337003E-2</v>
      </c>
      <c r="J280" s="258" cm="1">
        <f t="array" aca="1" ref="J280" ca="1">_xlfn.XLOOKUP($A280&amp;$B280,'[2]产值及收款计划（2026）'!$A:$A&amp;'[2]产值及收款计划（2026）'!$B:$B,'[2]产值及收款计划（2026）'!J:J)</f>
        <v>0.06</v>
      </c>
      <c r="K280" s="256" cm="1">
        <f t="array" aca="1" ref="K280" ca="1">_xlfn.XLOOKUP($A280&amp;$B280,'[2]产值及收款计划（2026）'!$A:$A&amp;'[2]产值及收款计划（2026）'!$B:$B,'[2]产值及收款计划（2026）'!K:K)</f>
        <v>0</v>
      </c>
      <c r="L280" s="256" cm="1">
        <f t="array" aca="1" ref="L280" ca="1">_xlfn.XLOOKUP($A280&amp;$B280,'[2]产值及收款计划（2026）'!$A:$A&amp;'[2]产值及收款计划（2026）'!$B:$B,'[2]产值及收款计划（2026）'!L:L)</f>
        <v>0</v>
      </c>
      <c r="M280" s="256" t="str" cm="1">
        <f t="array" aca="1" ref="M280" ca="1">_xlfn.XLOOKUP($A280&amp;$B280,'[2]产值及收款计划（2026）'!$A:$A&amp;'[2]产值及收款计划（2026）'!$B:$B,'[2]产值及收款计划（2026）'!M:M)</f>
        <v>主导</v>
      </c>
      <c r="N280" s="256" t="str" cm="1">
        <f t="array" aca="1" ref="N280" ca="1">_xlfn.XLOOKUP($A280&amp;$B280,'[2]产值及收款计划（2026）'!$A:$A&amp;'[2]产值及收款计划（2026）'!$B:$B,'[2]产值及收款计划（2026）'!N:N)</f>
        <v>邱枫团队</v>
      </c>
      <c r="O280" s="256" t="str" cm="1">
        <f t="array" aca="1" ref="O280" ca="1">_xlfn.XLOOKUP($A280&amp;$B280,'[2]产值及收款计划（2026）'!$A:$A&amp;'[2]产值及收款计划（2026）'!$B:$B,'[2]产值及收款计划（2026）'!O:O)</f>
        <v>丁启明</v>
      </c>
      <c r="P280" s="255" t="str" cm="1">
        <f t="array" aca="1" ref="P280" ca="1">_xlfn.XLOOKUP($A280&amp;$B280,'[2]产值及收款计划（2026）'!$A:$A&amp;'[2]产值及收款计划（2026）'!$B:$B,'[2]产值及收款计划（2026）'!P:P)</f>
        <v>在建</v>
      </c>
      <c r="Q280" s="256" cm="1">
        <f t="array" aca="1" ref="Q280" ca="1">_xlfn.XLOOKUP($A280&amp;$B280,'[2]产值及收款计划（2026）'!$A:$A&amp;'[2]产值及收款计划（2026）'!$B:$B,'[2]产值及收款计划（2026）'!Q:Q)</f>
        <v>0</v>
      </c>
      <c r="R280" s="256" cm="1">
        <f t="array" aca="1" ref="R280" ca="1">_xlfn.XLOOKUP($A280&amp;$B280,'[2]产值及收款计划（2026）'!$A:$A&amp;'[2]产值及收款计划（2026）'!$B:$B,'[2]产值及收款计划（2026）'!R:R)</f>
        <v>0</v>
      </c>
      <c r="S280" s="256" cm="1">
        <f t="array" aca="1" ref="S280" ca="1">_xlfn.XLOOKUP($A280&amp;$B280,'[2]产值及收款计划（2026）'!$A:$A&amp;'[2]产值及收款计划（2026）'!$B:$B,'[2]产值及收款计划（2026）'!S:S)</f>
        <v>0</v>
      </c>
      <c r="T280" s="256" cm="1">
        <f t="array" aca="1" ref="T280" ca="1">_xlfn.XLOOKUP($A280&amp;$B280,'[2]产值及收款计划（2026）'!$A:$A&amp;'[2]产值及收款计划（2026）'!$B:$B,'[2]产值及收款计划（2026）'!T:T)</f>
        <v>0</v>
      </c>
      <c r="U280" s="256" cm="1">
        <f t="array" aca="1" ref="U280" ca="1">_xlfn.XLOOKUP($A280&amp;$B280,'[2]产值及收款计划（2026）'!$A:$A&amp;'[2]产值及收款计划（2026）'!$B:$B,'[2]产值及收款计划（2026）'!U:U)</f>
        <v>0</v>
      </c>
      <c r="V280" s="256" cm="1">
        <f t="array" aca="1" ref="V280" ca="1">_xlfn.XLOOKUP($A280&amp;$B280,'[2]产值及收款计划（2026）'!$A:$A&amp;'[2]产值及收款计划（2026）'!$B:$B,'[2]产值及收款计划（2026）'!V:V)</f>
        <v>99.7</v>
      </c>
      <c r="W280" s="256" cm="1">
        <f t="array" aca="1" ref="W280" ca="1">_xlfn.XLOOKUP($A280&amp;$B280,'[2]产值及收款计划（2026）'!$A:$A&amp;'[2]产值及收款计划（2026）'!$B:$B,'[2]产值及收款计划（2026）'!W:W)</f>
        <v>0</v>
      </c>
      <c r="X280" s="256" cm="1">
        <f t="array" aca="1" ref="X280" ca="1">_xlfn.XLOOKUP($A280&amp;$B280,'[2]产值及收款计划（2026）'!$A:$A&amp;'[2]产值及收款计划（2026）'!$B:$B,'[2]产值及收款计划（2026）'!X:X)</f>
        <v>0</v>
      </c>
      <c r="Y280" s="256" cm="1">
        <f t="array" aca="1" ref="Y280" ca="1">_xlfn.XLOOKUP($A280&amp;$B280,'[2]产值及收款计划（2026）'!$A:$A&amp;'[2]产值及收款计划（2026）'!$B:$B,'[2]产值及收款计划（2026）'!Y:Y)</f>
        <v>0</v>
      </c>
      <c r="Z280" s="256" cm="1">
        <f t="array" aca="1" ref="Z280" ca="1">_xlfn.XLOOKUP($A280&amp;$B280,'[2]产值及收款计划（2026）'!$A:$A&amp;'[2]产值及收款计划（2026）'!$B:$B,'[2]产值及收款计划（2026）'!Z:Z)</f>
        <v>0</v>
      </c>
      <c r="AA280" s="256" cm="1">
        <f t="array" aca="1" ref="AA280" ca="1">_xlfn.XLOOKUP($A280&amp;$B280,'[2]产值及收款计划（2026）'!$A:$A&amp;'[2]产值及收款计划（2026）'!$B:$B,'[2]产值及收款计划（2026）'!AA:AA)</f>
        <v>0</v>
      </c>
      <c r="AB280" s="256" cm="1">
        <f t="array" aca="1" ref="AB280" ca="1">_xlfn.XLOOKUP($A280&amp;$B280,'[2]产值及收款计划（2026）'!$A:$A&amp;'[2]产值及收款计划（2026）'!$B:$B,'[2]产值及收款计划（2026）'!AB:AB)</f>
        <v>0</v>
      </c>
      <c r="AC280" s="256" cm="1">
        <f t="array" aca="1" ref="AC280" ca="1">_xlfn.XLOOKUP($A280&amp;$B280,'[2]产值及收款计划（2026）'!$A:$A&amp;'[2]产值及收款计划（2026）'!$B:$B,'[2]产值及收款计划（2026）'!AC:AC)</f>
        <v>0</v>
      </c>
      <c r="AD280" s="256" cm="1">
        <f t="array" aca="1" ref="AD280" ca="1">_xlfn.XLOOKUP($A280&amp;$B280,'[2]产值及收款计划（2026）'!$A:$A&amp;'[2]产值及收款计划（2026）'!$B:$B,'[2]产值及收款计划（2026）'!AD:AD)</f>
        <v>99.7</v>
      </c>
      <c r="AE280" s="256" cm="1">
        <f t="array" aca="1" ref="AE280" ca="1">_xlfn.XLOOKUP($A280&amp;$B280,'[2]产值及收款计划（2026）'!$A:$A&amp;'[2]产值及收款计划（2026）'!$B:$B,'[2]产值及收款计划（2026）'!AE:AE)</f>
        <v>99.7</v>
      </c>
      <c r="AF280" s="256" cm="1">
        <f t="array" aca="1" ref="AF280" ca="1">_xlfn.XLOOKUP($A280&amp;$B280,'[2]产值及收款计划（2026）'!$A:$A&amp;'[2]产值及收款计划（2026）'!$B:$B,'[2]产值及收款计划（2026）'!AF:AF)</f>
        <v>0</v>
      </c>
      <c r="AG280" s="256" cm="1">
        <f t="array" aca="1" ref="AG280" ca="1">_xlfn.XLOOKUP($A280&amp;$B280,'[2]产值及收款计划（2026）'!$A:$A&amp;'[2]产值及收款计划（2026）'!$B:$B,'[2]产值及收款计划（2026）'!AG:AG)</f>
        <v>0</v>
      </c>
      <c r="AH280" s="256" cm="1">
        <f t="array" aca="1" ref="AH280" ca="1">_xlfn.XLOOKUP($A280&amp;$B280,'[2]产值及收款计划（2026）'!$A:$A&amp;'[2]产值及收款计划（2026）'!$B:$B,'[2]产值及收款计划（2026）'!AH:AH)</f>
        <v>0</v>
      </c>
      <c r="AI280" s="256" cm="1">
        <f t="array" aca="1" ref="AI280" ca="1">_xlfn.XLOOKUP($A280&amp;$B280,'[2]产值及收款计划（2026）'!$A:$A&amp;'[2]产值及收款计划（2026）'!$B:$B,'[2]产值及收款计划（2026）'!AI:AI)</f>
        <v>0</v>
      </c>
      <c r="AJ280" s="256" cm="1">
        <f t="array" aca="1" ref="AJ280" ca="1">_xlfn.XLOOKUP($A280&amp;$B280,'[2]产值及收款计划（2026）'!$A:$A&amp;'[2]产值及收款计划（2026）'!$B:$B,'[2]产值及收款计划（2026）'!AJ:AJ)</f>
        <v>0</v>
      </c>
      <c r="AK280" s="256" cm="1">
        <f t="array" aca="1" ref="AK280" ca="1">_xlfn.XLOOKUP($A280&amp;$B280,'[2]产值及收款计划（2026）'!$A:$A&amp;'[2]产值及收款计划（2026）'!$B:$B,'[2]产值及收款计划（2026）'!AK:AK)</f>
        <v>0</v>
      </c>
      <c r="AL280" s="256" cm="1">
        <f t="array" aca="1" ref="AL280" ca="1">_xlfn.XLOOKUP($A280&amp;$B280,'[2]产值及收款计划（2026）'!$A:$A&amp;'[2]产值及收款计划（2026）'!$B:$B,'[2]产值及收款计划（2026）'!AL:AL)</f>
        <v>0</v>
      </c>
      <c r="AM280" s="263" t="e" cm="1">
        <f t="array" aca="1" ref="AM280" ca="1">_xlfn.LET(_xlpm.勾选月份状态数组,TRANSPOSE('PPT(12-15页）-TOP10'!$A$3:$A$14),_xlpm.选择数据区,IF('PPT(12-15页）-TOP10'!$E$3="收款",$BA280:$BL280,$AA280:$AL280),SUM(_xlfn._xlws.FILTER(_xlpm.选择数据区,_xlpm.勾选月份状态数组,"")))</f>
        <v>#NAME?</v>
      </c>
      <c r="AN280" s="256" t="e" cm="1">
        <f t="array" aca="1" ref="AN280" ca="1">_xlfn.LET(_xlpm.勾选月份状态数组,TRANSPOSE('PPT(12-15页）-TOP10'!$A$3:$A$14),_xlpm.选择数据区,IF('PPT(12-15页）-TOP10'!$E$3="收款",$DA280:$DL280,$CA280:$CL280),SUM(_xlfn._xlws.FILTER(_xlpm.选择数据区,_xlpm.勾选月份状态数组,"")))</f>
        <v>#NAME?</v>
      </c>
      <c r="AO280" s="256">
        <f ca="1">SUM(CA280:CC280)+SUM(AD280:AL280)</f>
        <v>199.4</v>
      </c>
      <c r="AP280" s="256"/>
      <c r="AQ280" s="256"/>
      <c r="AR280" s="256"/>
      <c r="AS280" s="256" cm="1">
        <f t="array" aca="1" ref="AS280" ca="1">_xlfn.XLOOKUP($A280&amp;$B280,'[2]产值及收款计划（2026）'!$A:$A&amp;'[2]产值及收款计划（2026）'!$B:$B,'[2]产值及收款计划（2026）'!AS:AS)</f>
        <v>0</v>
      </c>
      <c r="AT280" s="256" cm="1">
        <f t="array" aca="1" ref="AT280" ca="1">_xlfn.XLOOKUP($A280&amp;$B280,'[2]产值及收款计划（2026）'!$A:$A&amp;'[2]产值及收款计划（2026）'!$B:$B,'[2]产值及收款计划（2026）'!AT:AT)</f>
        <v>0</v>
      </c>
      <c r="AU280" s="256" cm="1">
        <f t="array" aca="1" ref="AU280" ca="1">_xlfn.XLOOKUP($A280&amp;$B280,'[2]产值及收款计划（2026）'!$A:$A&amp;'[2]产值及收款计划（2026）'!$B:$B,'[2]产值及收款计划（2026）'!AU:AU)</f>
        <v>0</v>
      </c>
      <c r="AV280" s="256" cm="1">
        <f t="array" aca="1" ref="AV280" ca="1">_xlfn.XLOOKUP($A280&amp;$B280,'[2]产值及收款计划（2026）'!$A:$A&amp;'[2]产值及收款计划（2026）'!$B:$B,'[2]产值及收款计划（2026）'!AV:AV)</f>
        <v>0</v>
      </c>
      <c r="AW280" s="256" cm="1">
        <f t="array" aca="1" ref="AW280" ca="1">_xlfn.XLOOKUP($A280&amp;$B280,'[2]产值及收款计划（2026）'!$A:$A&amp;'[2]产值及收款计划（2026）'!$B:$B,'[2]产值及收款计划（2026）'!AW:AW)</f>
        <v>9.9700000000000006</v>
      </c>
      <c r="AX280" s="256" cm="1">
        <f t="array" aca="1" ref="AX280" ca="1">_xlfn.XLOOKUP($A280&amp;$B280,'[2]产值及收款计划（2026）'!$A:$A&amp;'[2]产值及收款计划（2026）'!$B:$B,'[2]产值及收款计划（2026）'!AX:AX)</f>
        <v>0</v>
      </c>
      <c r="AY280" s="256" cm="1">
        <f t="array" aca="1" ref="AY280" ca="1">_xlfn.XLOOKUP($A280&amp;$B280,'[2]产值及收款计划（2026）'!$A:$A&amp;'[2]产值及收款计划（2026）'!$B:$B,'[2]产值及收款计划（2026）'!AY:AY)</f>
        <v>89.73</v>
      </c>
      <c r="AZ280" s="256" cm="1">
        <f t="array" aca="1" ref="AZ280" ca="1">_xlfn.XLOOKUP($A280&amp;$B280,'[2]产值及收款计划（2026）'!$A:$A&amp;'[2]产值及收款计划（2026）'!$B:$B,'[2]产值及收款计划（2026）'!AZ:AZ)</f>
        <v>-9.9700000000000006</v>
      </c>
      <c r="BA280" s="256" cm="1">
        <f t="array" aca="1" ref="BA280" ca="1">_xlfn.XLOOKUP($A280&amp;$B280,'[2]产值及收款计划（2026）'!$A:$A&amp;'[2]产值及收款计划（2026）'!$B:$B,'[2]产值及收款计划（2026）'!BA:BA)</f>
        <v>0</v>
      </c>
      <c r="BB280" s="256" cm="1">
        <f t="array" aca="1" ref="BB280" ca="1">_xlfn.XLOOKUP($A280&amp;$B280,'[2]产值及收款计划（2026）'!$A:$A&amp;'[2]产值及收款计划（2026）'!$B:$B,'[2]产值及收款计划（2026）'!BB:BB)</f>
        <v>0</v>
      </c>
      <c r="BC280" s="256" cm="1">
        <f t="array" aca="1" ref="BC280" ca="1">_xlfn.XLOOKUP($A280&amp;$B280,'[2]产值及收款计划（2026）'!$A:$A&amp;'[2]产值及收款计划（2026）'!$B:$B,'[2]产值及收款计划（2026）'!BC:BC)</f>
        <v>29.91</v>
      </c>
      <c r="BD280" s="256" cm="1">
        <f t="array" aca="1" ref="BD280" ca="1">_xlfn.XLOOKUP($A280&amp;$B280,'[2]产值及收款计划（2026）'!$A:$A&amp;'[2]产值及收款计划（2026）'!$B:$B,'[2]产值及收款计划（2026）'!BD:BD)</f>
        <v>0</v>
      </c>
      <c r="BE280" s="256" cm="1">
        <f t="array" aca="1" ref="BE280" ca="1">_xlfn.XLOOKUP($A280&amp;$B280,'[2]产值及收款计划（2026）'!$A:$A&amp;'[2]产值及收款计划（2026）'!$B:$B,'[2]产值及收款计划（2026）'!BE:BE)</f>
        <v>0</v>
      </c>
      <c r="BF280" s="256" cm="1">
        <f t="array" aca="1" ref="BF280" ca="1">_xlfn.XLOOKUP($A280&amp;$B280,'[2]产值及收款计划（2026）'!$A:$A&amp;'[2]产值及收款计划（2026）'!$B:$B,'[2]产值及收款计划（2026）'!BF:BF)</f>
        <v>0</v>
      </c>
      <c r="BG280" s="256" cm="1">
        <f t="array" aca="1" ref="BG280" ca="1">_xlfn.XLOOKUP($A280&amp;$B280,'[2]产值及收款计划（2026）'!$A:$A&amp;'[2]产值及收款计划（2026）'!$B:$B,'[2]产值及收款计划（2026）'!BG:BG)</f>
        <v>0</v>
      </c>
      <c r="BH280" s="256" cm="1">
        <f t="array" aca="1" ref="BH280" ca="1">_xlfn.XLOOKUP($A280&amp;$B280,'[2]产值及收款计划（2026）'!$A:$A&amp;'[2]产值及收款计划（2026）'!$B:$B,'[2]产值及收款计划（2026）'!BH:BH)</f>
        <v>0</v>
      </c>
      <c r="BI280" s="256" cm="1">
        <f t="array" aca="1" ref="BI280" ca="1">_xlfn.XLOOKUP($A280&amp;$B280,'[2]产值及收款计划（2026）'!$A:$A&amp;'[2]产值及收款计划（2026）'!$B:$B,'[2]产值及收款计划（2026）'!BI:BI)</f>
        <v>0</v>
      </c>
      <c r="BJ280" s="256" cm="1">
        <f t="array" aca="1" ref="BJ280" ca="1">_xlfn.XLOOKUP($A280&amp;$B280,'[2]产值及收款计划（2026）'!$A:$A&amp;'[2]产值及收款计划（2026）'!$B:$B,'[2]产值及收款计划（2026）'!BJ:BJ)</f>
        <v>0</v>
      </c>
      <c r="BK280" s="256" cm="1">
        <f t="array" aca="1" ref="BK280" ca="1">_xlfn.XLOOKUP($A280&amp;$B280,'[2]产值及收款计划（2026）'!$A:$A&amp;'[2]产值及收款计划（2026）'!$B:$B,'[2]产值及收款计划（2026）'!BK:BK)</f>
        <v>0</v>
      </c>
      <c r="BL280" s="256" cm="1">
        <f t="array" aca="1" ref="BL280" ca="1">_xlfn.XLOOKUP($A280&amp;$B280,'[2]产值及收款计划（2026）'!$A:$A&amp;'[2]产值及收款计划（2026）'!$B:$B,'[2]产值及收款计划（2026）'!BL:BL)</f>
        <v>0</v>
      </c>
      <c r="BM280" s="256"/>
      <c r="BN280" s="256"/>
      <c r="BO280" s="256"/>
      <c r="BP280" s="256"/>
      <c r="BQ280" s="255" t="str" cm="1">
        <f t="array" aca="1" ref="BQ280" ca="1">_xlfn.XLOOKUP($A280&amp;$B280,'[2]产值及收款计划（2026）'!$A:$A&amp;'[2]产值及收款计划（2026）'!$B:$B,'[2]产值及收款计划（2026）'!BQ:BQ)</f>
        <v>上海城建数字产业集团有限公司</v>
      </c>
      <c r="BR280" s="256" cm="1">
        <f t="array" aca="1" ref="BR280" ca="1">_xlfn.XLOOKUP($A280&amp;$B280,'[2]产值及收款计划（2026）'!$A:$A&amp;'[2]产值及收款计划（2026）'!$B:$B,'[2]产值及收款计划（2026）'!BR:BR)</f>
        <v>0</v>
      </c>
      <c r="CA280" s="256" cm="1">
        <f t="array" aca="1" ref="CA280" ca="1">_xlfn.XLOOKUP($A280&amp;$B280,'[2]产值及收款计划（2026）'!$A:$A&amp;'[2]产值及收款计划（2026）'!$B:$B,'[2]产值及收款计划（2026）'!CA:CA)</f>
        <v>0</v>
      </c>
      <c r="CB280" s="256" cm="1">
        <f t="array" aca="1" ref="CB280" ca="1">_xlfn.XLOOKUP($A280&amp;$B280,'[2]产值及收款计划（2026）'!$A:$A&amp;'[2]产值及收款计划（2026）'!$B:$B,'[2]产值及收款计划（2026）'!CB:CB)</f>
        <v>0</v>
      </c>
      <c r="CC280" s="256" cm="1">
        <f t="array" aca="1" ref="CC280" ca="1">_xlfn.XLOOKUP($A280&amp;$B280,'[2]产值及收款计划（2026）'!$A:$A&amp;'[2]产值及收款计划（2026）'!$B:$B,'[2]产值及收款计划（2026）'!CC:CC)</f>
        <v>0</v>
      </c>
      <c r="CD280" s="256" cm="1">
        <f t="array" aca="1" ref="CD280" ca="1">_xlfn.XLOOKUP($A280&amp;$B280,'[2]产值及收款计划（2026）'!$A:$A&amp;'[2]产值及收款计划（2026）'!$B:$B,'[2]产值及收款计划（2026）'!CD:CD)</f>
        <v>0</v>
      </c>
      <c r="CE280" s="256" cm="1">
        <f t="array" aca="1" ref="CE280" ca="1">_xlfn.XLOOKUP($A280&amp;$B280,'[2]产值及收款计划（2026）'!$A:$A&amp;'[2]产值及收款计划（2026）'!$B:$B,'[2]产值及收款计划（2026）'!CE:CE)</f>
        <v>0</v>
      </c>
      <c r="CF280" s="256" cm="1">
        <f t="array" aca="1" ref="CF280" ca="1">_xlfn.XLOOKUP($A280&amp;$B280,'[2]产值及收款计划（2026）'!$A:$A&amp;'[2]产值及收款计划（2026）'!$B:$B,'[2]产值及收款计划（2026）'!CF:CF)</f>
        <v>0</v>
      </c>
      <c r="CG280" s="256" cm="1">
        <f t="array" aca="1" ref="CG280" ca="1">_xlfn.XLOOKUP($A280&amp;$B280,'[2]产值及收款计划（2026）'!$A:$A&amp;'[2]产值及收款计划（2026）'!$B:$B,'[2]产值及收款计划（2026）'!CG:CG)</f>
        <v>0</v>
      </c>
      <c r="CH280" s="256" cm="1">
        <f t="array" aca="1" ref="CH280" ca="1">_xlfn.XLOOKUP($A280&amp;$B280,'[2]产值及收款计划（2026）'!$A:$A&amp;'[2]产值及收款计划（2026）'!$B:$B,'[2]产值及收款计划（2026）'!CH:CH)</f>
        <v>0</v>
      </c>
      <c r="CI280" s="256" cm="1">
        <f t="array" aca="1" ref="CI280" ca="1">_xlfn.XLOOKUP($A280&amp;$B280,'[2]产值及收款计划（2026）'!$A:$A&amp;'[2]产值及收款计划（2026）'!$B:$B,'[2]产值及收款计划（2026）'!CI:CI)</f>
        <v>0</v>
      </c>
      <c r="CJ280" s="256" cm="1">
        <f t="array" aca="1" ref="CJ280" ca="1">_xlfn.XLOOKUP($A280&amp;$B280,'[2]产值及收款计划（2026）'!$A:$A&amp;'[2]产值及收款计划（2026）'!$B:$B,'[2]产值及收款计划（2026）'!CJ:CJ)</f>
        <v>0</v>
      </c>
      <c r="CK280" s="256" cm="1">
        <f t="array" aca="1" ref="CK280" ca="1">_xlfn.XLOOKUP($A280&amp;$B280,'[2]产值及收款计划（2026）'!$A:$A&amp;'[2]产值及收款计划（2026）'!$B:$B,'[2]产值及收款计划（2026）'!CK:CK)</f>
        <v>0</v>
      </c>
      <c r="CL280" s="256" cm="1">
        <f t="array" aca="1" ref="CL280" ca="1">_xlfn.XLOOKUP($A280&amp;$B280,'[2]产值及收款计划（2026）'!$A:$A&amp;'[2]产值及收款计划（2026）'!$B:$B,'[2]产值及收款计划（2026）'!CL:CL)</f>
        <v>0</v>
      </c>
      <c r="DA280" s="256" cm="1">
        <f t="array" aca="1" ref="DA280" ca="1">_xlfn.XLOOKUP($A280&amp;$B280,'[2]产值及收款计划（2026）'!$A:$A&amp;'[2]产值及收款计划（2026）'!$B:$B,'[2]产值及收款计划（2026）'!DA:DA)</f>
        <v>0</v>
      </c>
      <c r="DB280" s="256" cm="1">
        <f t="array" aca="1" ref="DB280" ca="1">_xlfn.XLOOKUP($A280&amp;$B280,'[2]产值及收款计划（2026）'!$A:$A&amp;'[2]产值及收款计划（2026）'!$B:$B,'[2]产值及收款计划（2026）'!DB:DB)</f>
        <v>0</v>
      </c>
      <c r="DC280" s="256" cm="1">
        <f t="array" aca="1" ref="DC280" ca="1">_xlfn.XLOOKUP($A280&amp;$B280,'[2]产值及收款计划（2026）'!$A:$A&amp;'[2]产值及收款计划（2026）'!$B:$B,'[2]产值及收款计划（2026）'!DC:DC)</f>
        <v>0</v>
      </c>
      <c r="DD280" s="256" cm="1">
        <f t="array" aca="1" ref="DD280" ca="1">_xlfn.XLOOKUP($A280&amp;$B280,'[2]产值及收款计划（2026）'!$A:$A&amp;'[2]产值及收款计划（2026）'!$B:$B,'[2]产值及收款计划（2026）'!DD:DD)</f>
        <v>0</v>
      </c>
      <c r="DE280" s="256" cm="1">
        <f t="array" aca="1" ref="DE280" ca="1">_xlfn.XLOOKUP($A280&amp;$B280,'[2]产值及收款计划（2026）'!$A:$A&amp;'[2]产值及收款计划（2026）'!$B:$B,'[2]产值及收款计划（2026）'!DE:DE)</f>
        <v>0</v>
      </c>
      <c r="DF280" s="256" cm="1">
        <f t="array" aca="1" ref="DF280" ca="1">_xlfn.XLOOKUP($A280&amp;$B280,'[2]产值及收款计划（2026）'!$A:$A&amp;'[2]产值及收款计划（2026）'!$B:$B,'[2]产值及收款计划（2026）'!DF:DF)</f>
        <v>0</v>
      </c>
      <c r="DG280" s="256" cm="1">
        <f t="array" aca="1" ref="DG280" ca="1">_xlfn.XLOOKUP($A280&amp;$B280,'[2]产值及收款计划（2026）'!$A:$A&amp;'[2]产值及收款计划（2026）'!$B:$B,'[2]产值及收款计划（2026）'!DG:DG)</f>
        <v>0</v>
      </c>
      <c r="DH280" s="256" cm="1">
        <f t="array" aca="1" ref="DH280" ca="1">_xlfn.XLOOKUP($A280&amp;$B280,'[2]产值及收款计划（2026）'!$A:$A&amp;'[2]产值及收款计划（2026）'!$B:$B,'[2]产值及收款计划（2026）'!DH:DH)</f>
        <v>0</v>
      </c>
      <c r="DI280" s="256" cm="1">
        <f t="array" aca="1" ref="DI280" ca="1">_xlfn.XLOOKUP($A280&amp;$B280,'[2]产值及收款计划（2026）'!$A:$A&amp;'[2]产值及收款计划（2026）'!$B:$B,'[2]产值及收款计划（2026）'!DI:DI)</f>
        <v>0</v>
      </c>
      <c r="DJ280" s="256" cm="1">
        <f t="array" aca="1" ref="DJ280" ca="1">_xlfn.XLOOKUP($A280&amp;$B280,'[2]产值及收款计划（2026）'!$A:$A&amp;'[2]产值及收款计划（2026）'!$B:$B,'[2]产值及收款计划（2026）'!DJ:DJ)</f>
        <v>0</v>
      </c>
      <c r="DK280" s="256" cm="1">
        <f t="array" aca="1" ref="DK280" ca="1">_xlfn.XLOOKUP($A280&amp;$B280,'[2]产值及收款计划（2026）'!$A:$A&amp;'[2]产值及收款计划（2026）'!$B:$B,'[2]产值及收款计划（2026）'!DK:DK)</f>
        <v>0</v>
      </c>
      <c r="DL280" s="256" cm="1">
        <f t="array" aca="1" ref="DL280" ca="1">_xlfn.XLOOKUP($A280&amp;$B280,'[2]产值及收款计划（2026）'!$A:$A&amp;'[2]产值及收款计划（2026）'!$B:$B,'[2]产值及收款计划（2026）'!DL:DL)</f>
        <v>0</v>
      </c>
      <c r="DM280" s="264"/>
      <c r="DN280" s="250"/>
    </row>
    <row r="281" spans="1:118" ht="20.25" x14ac:dyDescent="0.15">
      <c r="A281" s="254">
        <f t="shared" ca="1" si="17"/>
        <v>100</v>
      </c>
      <c r="B281" s="254" t="s">
        <v>26</v>
      </c>
      <c r="C281" s="255" t="str" cm="1">
        <f t="array" aca="1" ref="C281" ca="1">_xlfn.XLOOKUP($A281&amp;$B281,'[2]产值及收款计划（2026）'!$A:$A&amp;'[2]产值及收款计划（2026）'!$B:$B,'[2]产值及收款计划（2026）'!C:C)</f>
        <v>SZJT202570038</v>
      </c>
      <c r="D281" s="255" t="str" cm="1">
        <f t="array" aca="1" ref="D281" ca="1">_xlfn.XLOOKUP($A281&amp;$B281,'[2]产值及收款计划（2026）'!$A:$A&amp;'[2]产值及收款计划（2026）'!$B:$B,'[2]产值及收款计划（2026）'!D:D)</f>
        <v>2025市政养护积水检测智能传感设备技术服务</v>
      </c>
      <c r="E281" s="256" cm="1">
        <f t="array" aca="1" ref="E281" ca="1">_xlfn.XLOOKUP($A281&amp;$B281,'[2]产值及收款计划（2026）'!$A:$A&amp;'[2]产值及收款计划（2026）'!$B:$B,'[2]产值及收款计划（2026）'!E:E)</f>
        <v>21.73</v>
      </c>
      <c r="F281" s="256" cm="1">
        <f t="array" aca="1" ref="F281" ca="1">_xlfn.XLOOKUP($A281&amp;$B281,'[2]产值及收款计划（2026）'!$A:$A&amp;'[2]产值及收款计划（2026）'!$B:$B,'[2]产值及收款计划（2026）'!F:F)</f>
        <v>21.73</v>
      </c>
      <c r="G281" s="256" cm="1">
        <f t="array" aca="1" ref="G281" ca="1">_xlfn.XLOOKUP($A281&amp;$B281,'[2]产值及收款计划（2026）'!$A:$A&amp;'[2]产值及收款计划（2026）'!$B:$B,'[2]产值及收款计划（2026）'!G:G)</f>
        <v>21.73</v>
      </c>
      <c r="H281" s="256" cm="1">
        <f t="array" aca="1" ref="H281" ca="1">_xlfn.XLOOKUP($A281&amp;$B281,'[2]产值及收款计划（2026）'!$A:$A&amp;'[2]产值及收款计划（2026）'!$B:$B,'[2]产值及收款计划（2026）'!H:H)</f>
        <v>5.83</v>
      </c>
      <c r="I281" s="257" cm="1">
        <f t="array" aca="1" ref="I281" ca="1">_xlfn.XLOOKUP($A281&amp;$B281,'[2]产值及收款计划（2026）'!$A:$A&amp;'[2]产值及收款计划（2026）'!$B:$B,'[2]产值及收款计划（2026）'!I:I)</f>
        <v>0.26829268292682901</v>
      </c>
      <c r="J281" s="258" cm="1">
        <f t="array" aca="1" ref="J281" ca="1">_xlfn.XLOOKUP($A281&amp;$B281,'[2]产值及收款计划（2026）'!$A:$A&amp;'[2]产值及收款计划（2026）'!$B:$B,'[2]产值及收款计划（2026）'!J:J)</f>
        <v>0.06</v>
      </c>
      <c r="K281" s="256" cm="1">
        <f t="array" aca="1" ref="K281" ca="1">_xlfn.XLOOKUP($A281&amp;$B281,'[2]产值及收款计划（2026）'!$A:$A&amp;'[2]产值及收款计划（2026）'!$B:$B,'[2]产值及收款计划（2026）'!K:K)</f>
        <v>0</v>
      </c>
      <c r="L281" s="256" cm="1">
        <f t="array" aca="1" ref="L281" ca="1">_xlfn.XLOOKUP($A281&amp;$B281,'[2]产值及收款计划（2026）'!$A:$A&amp;'[2]产值及收款计划（2026）'!$B:$B,'[2]产值及收款计划（2026）'!L:L)</f>
        <v>0</v>
      </c>
      <c r="M281" s="256" t="str" cm="1">
        <f t="array" aca="1" ref="M281" ca="1">_xlfn.XLOOKUP($A281&amp;$B281,'[2]产值及收款计划（2026）'!$A:$A&amp;'[2]产值及收款计划（2026）'!$B:$B,'[2]产值及收款计划（2026）'!M:M)</f>
        <v>主导</v>
      </c>
      <c r="N281" s="256" t="str" cm="1">
        <f t="array" aca="1" ref="N281" ca="1">_xlfn.XLOOKUP($A281&amp;$B281,'[2]产值及收款计划（2026）'!$A:$A&amp;'[2]产值及收款计划（2026）'!$B:$B,'[2]产值及收款计划（2026）'!N:N)</f>
        <v>邱枫团队</v>
      </c>
      <c r="O281" s="256" t="str" cm="1">
        <f t="array" aca="1" ref="O281" ca="1">_xlfn.XLOOKUP($A281&amp;$B281,'[2]产值及收款计划（2026）'!$A:$A&amp;'[2]产值及收款计划（2026）'!$B:$B,'[2]产值及收款计划（2026）'!O:O)</f>
        <v>邱枫</v>
      </c>
      <c r="P281" s="255" t="str" cm="1">
        <f t="array" aca="1" ref="P281" ca="1">_xlfn.XLOOKUP($A281&amp;$B281,'[2]产值及收款计划（2026）'!$A:$A&amp;'[2]产值及收款计划（2026）'!$B:$B,'[2]产值及收款计划（2026）'!P:P)</f>
        <v>25已完结</v>
      </c>
      <c r="Q281" s="256" cm="1">
        <f t="array" aca="1" ref="Q281" ca="1">_xlfn.XLOOKUP($A281&amp;$B281,'[2]产值及收款计划（2026）'!$A:$A&amp;'[2]产值及收款计划（2026）'!$B:$B,'[2]产值及收款计划（2026）'!Q:Q)</f>
        <v>0</v>
      </c>
      <c r="R281" s="256" cm="1">
        <f t="array" aca="1" ref="R281" ca="1">_xlfn.XLOOKUP($A281&amp;$B281,'[2]产值及收款计划（2026）'!$A:$A&amp;'[2]产值及收款计划（2026）'!$B:$B,'[2]产值及收款计划（2026）'!R:R)</f>
        <v>0</v>
      </c>
      <c r="S281" s="256" cm="1">
        <f t="array" aca="1" ref="S281" ca="1">_xlfn.XLOOKUP($A281&amp;$B281,'[2]产值及收款计划（2026）'!$A:$A&amp;'[2]产值及收款计划（2026）'!$B:$B,'[2]产值及收款计划（2026）'!S:S)</f>
        <v>0</v>
      </c>
      <c r="T281" s="256" cm="1">
        <f t="array" aca="1" ref="T281" ca="1">_xlfn.XLOOKUP($A281&amp;$B281,'[2]产值及收款计划（2026）'!$A:$A&amp;'[2]产值及收款计划（2026）'!$B:$B,'[2]产值及收款计划（2026）'!T:T)</f>
        <v>21.73</v>
      </c>
      <c r="U281" s="256" cm="1">
        <f t="array" aca="1" ref="U281" ca="1">_xlfn.XLOOKUP($A281&amp;$B281,'[2]产值及收款计划（2026）'!$A:$A&amp;'[2]产值及收款计划（2026）'!$B:$B,'[2]产值及收款计划（2026）'!U:U)</f>
        <v>0</v>
      </c>
      <c r="V281" s="256" cm="1">
        <f t="array" aca="1" ref="V281" ca="1">_xlfn.XLOOKUP($A281&amp;$B281,'[2]产值及收款计划（2026）'!$A:$A&amp;'[2]产值及收款计划（2026）'!$B:$B,'[2]产值及收款计划（2026）'!V:V)</f>
        <v>0</v>
      </c>
      <c r="W281" s="256" cm="1">
        <f t="array" aca="1" ref="W281" ca="1">_xlfn.XLOOKUP($A281&amp;$B281,'[2]产值及收款计划（2026）'!$A:$A&amp;'[2]产值及收款计划（2026）'!$B:$B,'[2]产值及收款计划（2026）'!W:W)</f>
        <v>0</v>
      </c>
      <c r="X281" s="256" cm="1">
        <f t="array" aca="1" ref="X281" ca="1">_xlfn.XLOOKUP($A281&amp;$B281,'[2]产值及收款计划（2026）'!$A:$A&amp;'[2]产值及收款计划（2026）'!$B:$B,'[2]产值及收款计划（2026）'!X:X)</f>
        <v>0</v>
      </c>
      <c r="Y281" s="256" cm="1">
        <f t="array" aca="1" ref="Y281" ca="1">_xlfn.XLOOKUP($A281&amp;$B281,'[2]产值及收款计划（2026）'!$A:$A&amp;'[2]产值及收款计划（2026）'!$B:$B,'[2]产值及收款计划（2026）'!Y:Y)</f>
        <v>0</v>
      </c>
      <c r="Z281" s="256" cm="1">
        <f t="array" aca="1" ref="Z281" ca="1">_xlfn.XLOOKUP($A281&amp;$B281,'[2]产值及收款计划（2026）'!$A:$A&amp;'[2]产值及收款计划（2026）'!$B:$B,'[2]产值及收款计划（2026）'!Z:Z)</f>
        <v>0</v>
      </c>
      <c r="AA281" s="256" cm="1">
        <f t="array" aca="1" ref="AA281" ca="1">_xlfn.XLOOKUP($A281&amp;$B281,'[2]产值及收款计划（2026）'!$A:$A&amp;'[2]产值及收款计划（2026）'!$B:$B,'[2]产值及收款计划（2026）'!AA:AA)</f>
        <v>0</v>
      </c>
      <c r="AB281" s="256" cm="1">
        <f t="array" aca="1" ref="AB281" ca="1">_xlfn.XLOOKUP($A281&amp;$B281,'[2]产值及收款计划（2026）'!$A:$A&amp;'[2]产值及收款计划（2026）'!$B:$B,'[2]产值及收款计划（2026）'!AB:AB)</f>
        <v>0</v>
      </c>
      <c r="AC281" s="256" cm="1">
        <f t="array" aca="1" ref="AC281" ca="1">_xlfn.XLOOKUP($A281&amp;$B281,'[2]产值及收款计划（2026）'!$A:$A&amp;'[2]产值及收款计划（2026）'!$B:$B,'[2]产值及收款计划（2026）'!AC:AC)</f>
        <v>0</v>
      </c>
      <c r="AD281" s="256" cm="1">
        <f t="array" aca="1" ref="AD281" ca="1">_xlfn.XLOOKUP($A281&amp;$B281,'[2]产值及收款计划（2026）'!$A:$A&amp;'[2]产值及收款计划（2026）'!$B:$B,'[2]产值及收款计划（2026）'!AD:AD)</f>
        <v>0</v>
      </c>
      <c r="AE281" s="256" cm="1">
        <f t="array" aca="1" ref="AE281" ca="1">_xlfn.XLOOKUP($A281&amp;$B281,'[2]产值及收款计划（2026）'!$A:$A&amp;'[2]产值及收款计划（2026）'!$B:$B,'[2]产值及收款计划（2026）'!AE:AE)</f>
        <v>0</v>
      </c>
      <c r="AF281" s="256" cm="1">
        <f t="array" aca="1" ref="AF281" ca="1">_xlfn.XLOOKUP($A281&amp;$B281,'[2]产值及收款计划（2026）'!$A:$A&amp;'[2]产值及收款计划（2026）'!$B:$B,'[2]产值及收款计划（2026）'!AF:AF)</f>
        <v>0</v>
      </c>
      <c r="AG281" s="256" cm="1">
        <f t="array" aca="1" ref="AG281" ca="1">_xlfn.XLOOKUP($A281&amp;$B281,'[2]产值及收款计划（2026）'!$A:$A&amp;'[2]产值及收款计划（2026）'!$B:$B,'[2]产值及收款计划（2026）'!AG:AG)</f>
        <v>0</v>
      </c>
      <c r="AH281" s="256" cm="1">
        <f t="array" aca="1" ref="AH281" ca="1">_xlfn.XLOOKUP($A281&amp;$B281,'[2]产值及收款计划（2026）'!$A:$A&amp;'[2]产值及收款计划（2026）'!$B:$B,'[2]产值及收款计划（2026）'!AH:AH)</f>
        <v>0</v>
      </c>
      <c r="AI281" s="256" cm="1">
        <f t="array" aca="1" ref="AI281" ca="1">_xlfn.XLOOKUP($A281&amp;$B281,'[2]产值及收款计划（2026）'!$A:$A&amp;'[2]产值及收款计划（2026）'!$B:$B,'[2]产值及收款计划（2026）'!AI:AI)</f>
        <v>0</v>
      </c>
      <c r="AJ281" s="256" cm="1">
        <f t="array" aca="1" ref="AJ281" ca="1">_xlfn.XLOOKUP($A281&amp;$B281,'[2]产值及收款计划（2026）'!$A:$A&amp;'[2]产值及收款计划（2026）'!$B:$B,'[2]产值及收款计划（2026）'!AJ:AJ)</f>
        <v>0</v>
      </c>
      <c r="AK281" s="256" cm="1">
        <f t="array" aca="1" ref="AK281" ca="1">_xlfn.XLOOKUP($A281&amp;$B281,'[2]产值及收款计划（2026）'!$A:$A&amp;'[2]产值及收款计划（2026）'!$B:$B,'[2]产值及收款计划（2026）'!AK:AK)</f>
        <v>0</v>
      </c>
      <c r="AL281" s="256" cm="1">
        <f t="array" aca="1" ref="AL281" ca="1">_xlfn.XLOOKUP($A281&amp;$B281,'[2]产值及收款计划（2026）'!$A:$A&amp;'[2]产值及收款计划（2026）'!$B:$B,'[2]产值及收款计划（2026）'!AL:AL)</f>
        <v>0</v>
      </c>
      <c r="AM281" s="263" t="e" cm="1">
        <f t="array" aca="1" ref="AM281" ca="1">_xlfn.LET(_xlpm.勾选月份状态数组,TRANSPOSE('PPT(12-15页）-TOP10'!$A$3:$A$14),_xlpm.选择数据区,IF('PPT(12-15页）-TOP10'!$E$3="收款",$BA281:$BL281,$AA281:$AL281),SUM(_xlfn._xlws.FILTER(_xlpm.选择数据区,_xlpm.勾选月份状态数组,"")))</f>
        <v>#NAME?</v>
      </c>
      <c r="AN281" s="256" t="e" cm="1">
        <f t="array" aca="1" ref="AN281" ca="1">_xlfn.LET(_xlpm.勾选月份状态数组,TRANSPOSE('PPT(12-15页）-TOP10'!$A$3:$A$14),_xlpm.选择数据区,IF('PPT(12-15页）-TOP10'!$E$3="收款",$DA281:$DL281,$CA281:$CL281),SUM(_xlfn._xlws.FILTER(_xlpm.选择数据区,_xlpm.勾选月份状态数组,"")))</f>
        <v>#NAME?</v>
      </c>
      <c r="AO281" s="256">
        <f ca="1">SUM(CA281:CC281)+SUM(AD281:AL281)</f>
        <v>0</v>
      </c>
      <c r="AP281" s="256"/>
      <c r="AQ281" s="256"/>
      <c r="AR281" s="256"/>
      <c r="AS281" s="256" cm="1">
        <f t="array" aca="1" ref="AS281" ca="1">_xlfn.XLOOKUP($A281&amp;$B281,'[2]产值及收款计划（2026）'!$A:$A&amp;'[2]产值及收款计划（2026）'!$B:$B,'[2]产值及收款计划（2026）'!AS:AS)</f>
        <v>0</v>
      </c>
      <c r="AT281" s="256" cm="1">
        <f t="array" aca="1" ref="AT281" ca="1">_xlfn.XLOOKUP($A281&amp;$B281,'[2]产值及收款计划（2026）'!$A:$A&amp;'[2]产值及收款计划（2026）'!$B:$B,'[2]产值及收款计划（2026）'!AT:AT)</f>
        <v>0</v>
      </c>
      <c r="AU281" s="256" cm="1">
        <f t="array" aca="1" ref="AU281" ca="1">_xlfn.XLOOKUP($A281&amp;$B281,'[2]产值及收款计划（2026）'!$A:$A&amp;'[2]产值及收款计划（2026）'!$B:$B,'[2]产值及收款计划（2026）'!AU:AU)</f>
        <v>0</v>
      </c>
      <c r="AV281" s="256" cm="1">
        <f t="array" aca="1" ref="AV281" ca="1">_xlfn.XLOOKUP($A281&amp;$B281,'[2]产值及收款计划（2026）'!$A:$A&amp;'[2]产值及收款计划（2026）'!$B:$B,'[2]产值及收款计划（2026）'!AV:AV)</f>
        <v>0</v>
      </c>
      <c r="AW281" s="256" cm="1">
        <f t="array" aca="1" ref="AW281" ca="1">_xlfn.XLOOKUP($A281&amp;$B281,'[2]产值及收款计划（2026）'!$A:$A&amp;'[2]产值及收款计划（2026）'!$B:$B,'[2]产值及收款计划（2026）'!AW:AW)</f>
        <v>19.556999999999999</v>
      </c>
      <c r="AX281" s="256" cm="1">
        <f t="array" aca="1" ref="AX281" ca="1">_xlfn.XLOOKUP($A281&amp;$B281,'[2]产值及收款计划（2026）'!$A:$A&amp;'[2]产值及收款计划（2026）'!$B:$B,'[2]产值及收款计划（2026）'!AX:AX)</f>
        <v>0</v>
      </c>
      <c r="AY281" s="256" cm="1">
        <f t="array" aca="1" ref="AY281" ca="1">_xlfn.XLOOKUP($A281&amp;$B281,'[2]产值及收款计划（2026）'!$A:$A&amp;'[2]产值及收款计划（2026）'!$B:$B,'[2]产值及收款计划（2026）'!AY:AY)</f>
        <v>2.173</v>
      </c>
      <c r="AZ281" s="256" cm="1">
        <f t="array" aca="1" ref="AZ281" ca="1">_xlfn.XLOOKUP($A281&amp;$B281,'[2]产值及收款计划（2026）'!$A:$A&amp;'[2]产值及收款计划（2026）'!$B:$B,'[2]产值及收款计划（2026）'!AZ:AZ)</f>
        <v>2.173</v>
      </c>
      <c r="BA281" s="256" cm="1">
        <f t="array" aca="1" ref="BA281" ca="1">_xlfn.XLOOKUP($A281&amp;$B281,'[2]产值及收款计划（2026）'!$A:$A&amp;'[2]产值及收款计划（2026）'!$B:$B,'[2]产值及收款计划（2026）'!BA:BA)</f>
        <v>0</v>
      </c>
      <c r="BB281" s="256" cm="1">
        <f t="array" aca="1" ref="BB281" ca="1">_xlfn.XLOOKUP($A281&amp;$B281,'[2]产值及收款计划（2026）'!$A:$A&amp;'[2]产值及收款计划（2026）'!$B:$B,'[2]产值及收款计划（2026）'!BB:BB)</f>
        <v>0</v>
      </c>
      <c r="BC281" s="256" cm="1">
        <f t="array" aca="1" ref="BC281" ca="1">_xlfn.XLOOKUP($A281&amp;$B281,'[2]产值及收款计划（2026）'!$A:$A&amp;'[2]产值及收款计划（2026）'!$B:$B,'[2]产值及收款计划（2026）'!BC:BC)</f>
        <v>0</v>
      </c>
      <c r="BD281" s="256" cm="1">
        <f t="array" aca="1" ref="BD281" ca="1">_xlfn.XLOOKUP($A281&amp;$B281,'[2]产值及收款计划（2026）'!$A:$A&amp;'[2]产值及收款计划（2026）'!$B:$B,'[2]产值及收款计划（2026）'!BD:BD)</f>
        <v>0</v>
      </c>
      <c r="BE281" s="256" cm="1">
        <f t="array" aca="1" ref="BE281" ca="1">_xlfn.XLOOKUP($A281&amp;$B281,'[2]产值及收款计划（2026）'!$A:$A&amp;'[2]产值及收款计划（2026）'!$B:$B,'[2]产值及收款计划（2026）'!BE:BE)</f>
        <v>0</v>
      </c>
      <c r="BF281" s="256" cm="1">
        <f t="array" aca="1" ref="BF281" ca="1">_xlfn.XLOOKUP($A281&amp;$B281,'[2]产值及收款计划（2026）'!$A:$A&amp;'[2]产值及收款计划（2026）'!$B:$B,'[2]产值及收款计划（2026）'!BF:BF)</f>
        <v>0</v>
      </c>
      <c r="BG281" s="256" cm="1">
        <f t="array" aca="1" ref="BG281" ca="1">_xlfn.XLOOKUP($A281&amp;$B281,'[2]产值及收款计划（2026）'!$A:$A&amp;'[2]产值及收款计划（2026）'!$B:$B,'[2]产值及收款计划（2026）'!BG:BG)</f>
        <v>0</v>
      </c>
      <c r="BH281" s="256" cm="1">
        <f t="array" aca="1" ref="BH281" ca="1">_xlfn.XLOOKUP($A281&amp;$B281,'[2]产值及收款计划（2026）'!$A:$A&amp;'[2]产值及收款计划（2026）'!$B:$B,'[2]产值及收款计划（2026）'!BH:BH)</f>
        <v>0</v>
      </c>
      <c r="BI281" s="256" cm="1">
        <f t="array" aca="1" ref="BI281" ca="1">_xlfn.XLOOKUP($A281&amp;$B281,'[2]产值及收款计划（2026）'!$A:$A&amp;'[2]产值及收款计划（2026）'!$B:$B,'[2]产值及收款计划（2026）'!BI:BI)</f>
        <v>0</v>
      </c>
      <c r="BJ281" s="256" cm="1">
        <f t="array" aca="1" ref="BJ281" ca="1">_xlfn.XLOOKUP($A281&amp;$B281,'[2]产值及收款计划（2026）'!$A:$A&amp;'[2]产值及收款计划（2026）'!$B:$B,'[2]产值及收款计划（2026）'!BJ:BJ)</f>
        <v>0</v>
      </c>
      <c r="BK281" s="256" cm="1">
        <f t="array" aca="1" ref="BK281" ca="1">_xlfn.XLOOKUP($A281&amp;$B281,'[2]产值及收款计划（2026）'!$A:$A&amp;'[2]产值及收款计划（2026）'!$B:$B,'[2]产值及收款计划（2026）'!BK:BK)</f>
        <v>0</v>
      </c>
      <c r="BL281" s="256" cm="1">
        <f t="array" aca="1" ref="BL281" ca="1">_xlfn.XLOOKUP($A281&amp;$B281,'[2]产值及收款计划（2026）'!$A:$A&amp;'[2]产值及收款计划（2026）'!$B:$B,'[2]产值及收款计划（2026）'!BL:BL)</f>
        <v>0</v>
      </c>
      <c r="BM281" s="256"/>
      <c r="BN281" s="256"/>
      <c r="BO281" s="256"/>
      <c r="BP281" s="256"/>
      <c r="BQ281" s="255" t="str" cm="1">
        <f t="array" aca="1" ref="BQ281" ca="1">_xlfn.XLOOKUP($A281&amp;$B281,'[2]产值及收款计划（2026）'!$A:$A&amp;'[2]产值及收款计划（2026）'!$B:$B,'[2]产值及收款计划（2026）'!BQ:BQ)</f>
        <v>上海市政养护管理有限公司</v>
      </c>
      <c r="BR281" s="256" cm="1">
        <f t="array" aca="1" ref="BR281" ca="1">_xlfn.XLOOKUP($A281&amp;$B281,'[2]产值及收款计划（2026）'!$A:$A&amp;'[2]产值及收款计划（2026）'!$B:$B,'[2]产值及收款计划（2026）'!BR:BR)</f>
        <v>0</v>
      </c>
      <c r="CA281" s="256" cm="1">
        <f t="array" aca="1" ref="CA281" ca="1">_xlfn.XLOOKUP($A281&amp;$B281,'[2]产值及收款计划（2026）'!$A:$A&amp;'[2]产值及收款计划（2026）'!$B:$B,'[2]产值及收款计划（2026）'!CA:CA)</f>
        <v>0</v>
      </c>
      <c r="CB281" s="256" cm="1">
        <f t="array" aca="1" ref="CB281" ca="1">_xlfn.XLOOKUP($A281&amp;$B281,'[2]产值及收款计划（2026）'!$A:$A&amp;'[2]产值及收款计划（2026）'!$B:$B,'[2]产值及收款计划（2026）'!CB:CB)</f>
        <v>0</v>
      </c>
      <c r="CC281" s="256" cm="1">
        <f t="array" aca="1" ref="CC281" ca="1">_xlfn.XLOOKUP($A281&amp;$B281,'[2]产值及收款计划（2026）'!$A:$A&amp;'[2]产值及收款计划（2026）'!$B:$B,'[2]产值及收款计划（2026）'!CC:CC)</f>
        <v>0</v>
      </c>
      <c r="CD281" s="256" cm="1">
        <f t="array" aca="1" ref="CD281" ca="1">_xlfn.XLOOKUP($A281&amp;$B281,'[2]产值及收款计划（2026）'!$A:$A&amp;'[2]产值及收款计划（2026）'!$B:$B,'[2]产值及收款计划（2026）'!CD:CD)</f>
        <v>0</v>
      </c>
      <c r="CE281" s="256" cm="1">
        <f t="array" aca="1" ref="CE281" ca="1">_xlfn.XLOOKUP($A281&amp;$B281,'[2]产值及收款计划（2026）'!$A:$A&amp;'[2]产值及收款计划（2026）'!$B:$B,'[2]产值及收款计划（2026）'!CE:CE)</f>
        <v>0</v>
      </c>
      <c r="CF281" s="256" cm="1">
        <f t="array" aca="1" ref="CF281" ca="1">_xlfn.XLOOKUP($A281&amp;$B281,'[2]产值及收款计划（2026）'!$A:$A&amp;'[2]产值及收款计划（2026）'!$B:$B,'[2]产值及收款计划（2026）'!CF:CF)</f>
        <v>0</v>
      </c>
      <c r="CG281" s="256" cm="1">
        <f t="array" aca="1" ref="CG281" ca="1">_xlfn.XLOOKUP($A281&amp;$B281,'[2]产值及收款计划（2026）'!$A:$A&amp;'[2]产值及收款计划（2026）'!$B:$B,'[2]产值及收款计划（2026）'!CG:CG)</f>
        <v>0</v>
      </c>
      <c r="CH281" s="256" cm="1">
        <f t="array" aca="1" ref="CH281" ca="1">_xlfn.XLOOKUP($A281&amp;$B281,'[2]产值及收款计划（2026）'!$A:$A&amp;'[2]产值及收款计划（2026）'!$B:$B,'[2]产值及收款计划（2026）'!CH:CH)</f>
        <v>0</v>
      </c>
      <c r="CI281" s="256" cm="1">
        <f t="array" aca="1" ref="CI281" ca="1">_xlfn.XLOOKUP($A281&amp;$B281,'[2]产值及收款计划（2026）'!$A:$A&amp;'[2]产值及收款计划（2026）'!$B:$B,'[2]产值及收款计划（2026）'!CI:CI)</f>
        <v>0</v>
      </c>
      <c r="CJ281" s="256" cm="1">
        <f t="array" aca="1" ref="CJ281" ca="1">_xlfn.XLOOKUP($A281&amp;$B281,'[2]产值及收款计划（2026）'!$A:$A&amp;'[2]产值及收款计划（2026）'!$B:$B,'[2]产值及收款计划（2026）'!CJ:CJ)</f>
        <v>0</v>
      </c>
      <c r="CK281" s="256" cm="1">
        <f t="array" aca="1" ref="CK281" ca="1">_xlfn.XLOOKUP($A281&amp;$B281,'[2]产值及收款计划（2026）'!$A:$A&amp;'[2]产值及收款计划（2026）'!$B:$B,'[2]产值及收款计划（2026）'!CK:CK)</f>
        <v>0</v>
      </c>
      <c r="CL281" s="256" cm="1">
        <f t="array" aca="1" ref="CL281" ca="1">_xlfn.XLOOKUP($A281&amp;$B281,'[2]产值及收款计划（2026）'!$A:$A&amp;'[2]产值及收款计划（2026）'!$B:$B,'[2]产值及收款计划（2026）'!CL:CL)</f>
        <v>0</v>
      </c>
      <c r="DA281" s="256" cm="1">
        <f t="array" aca="1" ref="DA281" ca="1">_xlfn.XLOOKUP($A281&amp;$B281,'[2]产值及收款计划（2026）'!$A:$A&amp;'[2]产值及收款计划（2026）'!$B:$B,'[2]产值及收款计划（2026）'!DA:DA)</f>
        <v>0</v>
      </c>
      <c r="DB281" s="256" cm="1">
        <f t="array" aca="1" ref="DB281" ca="1">_xlfn.XLOOKUP($A281&amp;$B281,'[2]产值及收款计划（2026）'!$A:$A&amp;'[2]产值及收款计划（2026）'!$B:$B,'[2]产值及收款计划（2026）'!DB:DB)</f>
        <v>0</v>
      </c>
      <c r="DC281" s="256" cm="1">
        <f t="array" aca="1" ref="DC281" ca="1">_xlfn.XLOOKUP($A281&amp;$B281,'[2]产值及收款计划（2026）'!$A:$A&amp;'[2]产值及收款计划（2026）'!$B:$B,'[2]产值及收款计划（2026）'!DC:DC)</f>
        <v>0</v>
      </c>
      <c r="DD281" s="256" cm="1">
        <f t="array" aca="1" ref="DD281" ca="1">_xlfn.XLOOKUP($A281&amp;$B281,'[2]产值及收款计划（2026）'!$A:$A&amp;'[2]产值及收款计划（2026）'!$B:$B,'[2]产值及收款计划（2026）'!DD:DD)</f>
        <v>0</v>
      </c>
      <c r="DE281" s="256" cm="1">
        <f t="array" aca="1" ref="DE281" ca="1">_xlfn.XLOOKUP($A281&amp;$B281,'[2]产值及收款计划（2026）'!$A:$A&amp;'[2]产值及收款计划（2026）'!$B:$B,'[2]产值及收款计划（2026）'!DE:DE)</f>
        <v>0</v>
      </c>
      <c r="DF281" s="256" cm="1">
        <f t="array" aca="1" ref="DF281" ca="1">_xlfn.XLOOKUP($A281&amp;$B281,'[2]产值及收款计划（2026）'!$A:$A&amp;'[2]产值及收款计划（2026）'!$B:$B,'[2]产值及收款计划（2026）'!DF:DF)</f>
        <v>0</v>
      </c>
      <c r="DG281" s="256" cm="1">
        <f t="array" aca="1" ref="DG281" ca="1">_xlfn.XLOOKUP($A281&amp;$B281,'[2]产值及收款计划（2026）'!$A:$A&amp;'[2]产值及收款计划（2026）'!$B:$B,'[2]产值及收款计划（2026）'!DG:DG)</f>
        <v>0</v>
      </c>
      <c r="DH281" s="256" cm="1">
        <f t="array" aca="1" ref="DH281" ca="1">_xlfn.XLOOKUP($A281&amp;$B281,'[2]产值及收款计划（2026）'!$A:$A&amp;'[2]产值及收款计划（2026）'!$B:$B,'[2]产值及收款计划（2026）'!DH:DH)</f>
        <v>0</v>
      </c>
      <c r="DI281" s="256" cm="1">
        <f t="array" aca="1" ref="DI281" ca="1">_xlfn.XLOOKUP($A281&amp;$B281,'[2]产值及收款计划（2026）'!$A:$A&amp;'[2]产值及收款计划（2026）'!$B:$B,'[2]产值及收款计划（2026）'!DI:DI)</f>
        <v>0</v>
      </c>
      <c r="DJ281" s="256" cm="1">
        <f t="array" aca="1" ref="DJ281" ca="1">_xlfn.XLOOKUP($A281&amp;$B281,'[2]产值及收款计划（2026）'!$A:$A&amp;'[2]产值及收款计划（2026）'!$B:$B,'[2]产值及收款计划（2026）'!DJ:DJ)</f>
        <v>0</v>
      </c>
      <c r="DK281" s="256" cm="1">
        <f t="array" aca="1" ref="DK281" ca="1">_xlfn.XLOOKUP($A281&amp;$B281,'[2]产值及收款计划（2026）'!$A:$A&amp;'[2]产值及收款计划（2026）'!$B:$B,'[2]产值及收款计划（2026）'!DK:DK)</f>
        <v>0</v>
      </c>
      <c r="DL281" s="256" cm="1">
        <f t="array" aca="1" ref="DL281" ca="1">_xlfn.XLOOKUP($A281&amp;$B281,'[2]产值及收款计划（2026）'!$A:$A&amp;'[2]产值及收款计划（2026）'!$B:$B,'[2]产值及收款计划（2026）'!DL:DL)</f>
        <v>0</v>
      </c>
      <c r="DM281" s="264"/>
      <c r="DN281" s="250"/>
    </row>
    <row r="282" spans="1:118" ht="20.25" x14ac:dyDescent="0.15">
      <c r="A282" s="254">
        <f t="shared" ca="1" si="17"/>
        <v>101</v>
      </c>
      <c r="B282" s="254" t="s">
        <v>26</v>
      </c>
      <c r="C282" s="255" t="str" cm="1">
        <f t="array" aca="1" ref="C282" ca="1">_xlfn.XLOOKUP($A282&amp;$B282,'[2]产值及收款计划（2026）'!$A:$A&amp;'[2]产值及收款计划（2026）'!$B:$B,'[2]产值及收款计划（2026）'!C:C)</f>
        <v>C0CJZY-FW-T-2025006</v>
      </c>
      <c r="D282" s="255" t="str" cm="1">
        <f t="array" aca="1" ref="D282" ca="1">_xlfn.XLOOKUP($A282&amp;$B282,'[2]产值及收款计划（2026）'!$A:$A&amp;'[2]产值及收款计划（2026）'!$B:$B,'[2]产值及收款计划（2026）'!D:D)</f>
        <v>智慧运营养护管理平台升级服务</v>
      </c>
      <c r="E282" s="256" cm="1">
        <f t="array" aca="1" ref="E282" ca="1">_xlfn.XLOOKUP($A282&amp;$B282,'[2]产值及收款计划（2026）'!$A:$A&amp;'[2]产值及收款计划（2026）'!$B:$B,'[2]产值及收款计划（2026）'!E:E)</f>
        <v>95</v>
      </c>
      <c r="F282" s="256" cm="1">
        <f t="array" aca="1" ref="F282" ca="1">_xlfn.XLOOKUP($A282&amp;$B282,'[2]产值及收款计划（2026）'!$A:$A&amp;'[2]产值及收款计划（2026）'!$B:$B,'[2]产值及收款计划（2026）'!F:F)</f>
        <v>95</v>
      </c>
      <c r="G282" s="256" cm="1">
        <f t="array" aca="1" ref="G282" ca="1">_xlfn.XLOOKUP($A282&amp;$B282,'[2]产值及收款计划（2026）'!$A:$A&amp;'[2]产值及收款计划（2026）'!$B:$B,'[2]产值及收款计划（2026）'!G:G)</f>
        <v>95</v>
      </c>
      <c r="H282" s="256" cm="1">
        <f t="array" aca="1" ref="H282" ca="1">_xlfn.XLOOKUP($A282&amp;$B282,'[2]产值及收款计划（2026）'!$A:$A&amp;'[2]产值及收款计划（2026）'!$B:$B,'[2]产值及收款计划（2026）'!H:H)</f>
        <v>45</v>
      </c>
      <c r="I282" s="257" cm="1">
        <f t="array" aca="1" ref="I282" ca="1">_xlfn.XLOOKUP($A282&amp;$B282,'[2]产值及收款计划（2026）'!$A:$A&amp;'[2]产值及收款计划（2026）'!$B:$B,'[2]产值及收款计划（2026）'!I:I)</f>
        <v>0.47368421052631599</v>
      </c>
      <c r="J282" s="258" cm="1">
        <f t="array" aca="1" ref="J282" ca="1">_xlfn.XLOOKUP($A282&amp;$B282,'[2]产值及收款计划（2026）'!$A:$A&amp;'[2]产值及收款计划（2026）'!$B:$B,'[2]产值及收款计划（2026）'!J:J)</f>
        <v>0.06</v>
      </c>
      <c r="K282" s="256" cm="1">
        <f t="array" aca="1" ref="K282" ca="1">_xlfn.XLOOKUP($A282&amp;$B282,'[2]产值及收款计划（2026）'!$A:$A&amp;'[2]产值及收款计划（2026）'!$B:$B,'[2]产值及收款计划（2026）'!K:K)</f>
        <v>0</v>
      </c>
      <c r="L282" s="256" cm="1">
        <f t="array" aca="1" ref="L282" ca="1">_xlfn.XLOOKUP($A282&amp;$B282,'[2]产值及收款计划（2026）'!$A:$A&amp;'[2]产值及收款计划（2026）'!$B:$B,'[2]产值及收款计划（2026）'!L:L)</f>
        <v>0</v>
      </c>
      <c r="M282" s="256" t="str" cm="1">
        <f t="array" aca="1" ref="M282" ca="1">_xlfn.XLOOKUP($A282&amp;$B282,'[2]产值及收款计划（2026）'!$A:$A&amp;'[2]产值及收款计划（2026）'!$B:$B,'[2]产值及收款计划（2026）'!M:M)</f>
        <v>主导</v>
      </c>
      <c r="N282" s="256" t="str" cm="1">
        <f t="array" aca="1" ref="N282" ca="1">_xlfn.XLOOKUP($A282&amp;$B282,'[2]产值及收款计划（2026）'!$A:$A&amp;'[2]产值及收款计划（2026）'!$B:$B,'[2]产值及收款计划（2026）'!N:N)</f>
        <v>贺一玮团队</v>
      </c>
      <c r="O282" s="256" t="str" cm="1">
        <f t="array" aca="1" ref="O282" ca="1">_xlfn.XLOOKUP($A282&amp;$B282,'[2]产值及收款计划（2026）'!$A:$A&amp;'[2]产值及收款计划（2026）'!$B:$B,'[2]产值及收款计划（2026）'!O:O)</f>
        <v>贺一玮</v>
      </c>
      <c r="P282" s="255" t="str" cm="1">
        <f t="array" aca="1" ref="P282" ca="1">_xlfn.XLOOKUP($A282&amp;$B282,'[2]产值及收款计划（2026）'!$A:$A&amp;'[2]产值及收款计划（2026）'!$B:$B,'[2]产值及收款计划（2026）'!P:P)</f>
        <v>在建</v>
      </c>
      <c r="Q282" s="256" cm="1">
        <f t="array" aca="1" ref="Q282" ca="1">_xlfn.XLOOKUP($A282&amp;$B282,'[2]产值及收款计划（2026）'!$A:$A&amp;'[2]产值及收款计划（2026）'!$B:$B,'[2]产值及收款计划（2026）'!Q:Q)</f>
        <v>0</v>
      </c>
      <c r="R282" s="256" cm="1">
        <f t="array" aca="1" ref="R282" ca="1">_xlfn.XLOOKUP($A282&amp;$B282,'[2]产值及收款计划（2026）'!$A:$A&amp;'[2]产值及收款计划（2026）'!$B:$B,'[2]产值及收款计划（2026）'!R:R)</f>
        <v>0</v>
      </c>
      <c r="S282" s="256" cm="1">
        <f t="array" aca="1" ref="S282" ca="1">_xlfn.XLOOKUP($A282&amp;$B282,'[2]产值及收款计划（2026）'!$A:$A&amp;'[2]产值及收款计划（2026）'!$B:$B,'[2]产值及收款计划（2026）'!S:S)</f>
        <v>0</v>
      </c>
      <c r="T282" s="256" cm="1">
        <f t="array" aca="1" ref="T282" ca="1">_xlfn.XLOOKUP($A282&amp;$B282,'[2]产值及收款计划（2026）'!$A:$A&amp;'[2]产值及收款计划（2026）'!$B:$B,'[2]产值及收款计划（2026）'!T:T)</f>
        <v>61.75</v>
      </c>
      <c r="U282" s="256" cm="1">
        <f t="array" aca="1" ref="U282" ca="1">_xlfn.XLOOKUP($A282&amp;$B282,'[2]产值及收款计划（2026）'!$A:$A&amp;'[2]产值及收款计划（2026）'!$B:$B,'[2]产值及收款计划（2026）'!U:U)</f>
        <v>0</v>
      </c>
      <c r="V282" s="256" cm="1">
        <f t="array" aca="1" ref="V282" ca="1">_xlfn.XLOOKUP($A282&amp;$B282,'[2]产值及收款计划（2026）'!$A:$A&amp;'[2]产值及收款计划（2026）'!$B:$B,'[2]产值及收款计划（2026）'!V:V)</f>
        <v>33.25</v>
      </c>
      <c r="W282" s="256" cm="1">
        <f t="array" aca="1" ref="W282" ca="1">_xlfn.XLOOKUP($A282&amp;$B282,'[2]产值及收款计划（2026）'!$A:$A&amp;'[2]产值及收款计划（2026）'!$B:$B,'[2]产值及收款计划（2026）'!W:W)</f>
        <v>0</v>
      </c>
      <c r="X282" s="256" cm="1">
        <f t="array" aca="1" ref="X282" ca="1">_xlfn.XLOOKUP($A282&amp;$B282,'[2]产值及收款计划（2026）'!$A:$A&amp;'[2]产值及收款计划（2026）'!$B:$B,'[2]产值及收款计划（2026）'!X:X)</f>
        <v>0</v>
      </c>
      <c r="Y282" s="256" cm="1">
        <f t="array" aca="1" ref="Y282" ca="1">_xlfn.XLOOKUP($A282&amp;$B282,'[2]产值及收款计划（2026）'!$A:$A&amp;'[2]产值及收款计划（2026）'!$B:$B,'[2]产值及收款计划（2026）'!Y:Y)</f>
        <v>0</v>
      </c>
      <c r="Z282" s="256" cm="1">
        <f t="array" aca="1" ref="Z282" ca="1">_xlfn.XLOOKUP($A282&amp;$B282,'[2]产值及收款计划（2026）'!$A:$A&amp;'[2]产值及收款计划（2026）'!$B:$B,'[2]产值及收款计划（2026）'!Z:Z)</f>
        <v>0</v>
      </c>
      <c r="AA282" s="256" cm="1">
        <f t="array" aca="1" ref="AA282" ca="1">_xlfn.XLOOKUP($A282&amp;$B282,'[2]产值及收款计划（2026）'!$A:$A&amp;'[2]产值及收款计划（2026）'!$B:$B,'[2]产值及收款计划（2026）'!AA:AA)</f>
        <v>0</v>
      </c>
      <c r="AB282" s="256" cm="1">
        <f t="array" aca="1" ref="AB282" ca="1">_xlfn.XLOOKUP($A282&amp;$B282,'[2]产值及收款计划（2026）'!$A:$A&amp;'[2]产值及收款计划（2026）'!$B:$B,'[2]产值及收款计划（2026）'!AB:AB)</f>
        <v>0</v>
      </c>
      <c r="AC282" s="256" cm="1">
        <f t="array" aca="1" ref="AC282" ca="1">_xlfn.XLOOKUP($A282&amp;$B282,'[2]产值及收款计划（2026）'!$A:$A&amp;'[2]产值及收款计划（2026）'!$B:$B,'[2]产值及收款计划（2026）'!AC:AC)</f>
        <v>0</v>
      </c>
      <c r="AD282" s="256" cm="1">
        <f t="array" aca="1" ref="AD282" ca="1">_xlfn.XLOOKUP($A282&amp;$B282,'[2]产值及收款计划（2026）'!$A:$A&amp;'[2]产值及收款计划（2026）'!$B:$B,'[2]产值及收款计划（2026）'!AD:AD)</f>
        <v>0</v>
      </c>
      <c r="AE282" s="256" cm="1">
        <f t="array" aca="1" ref="AE282" ca="1">_xlfn.XLOOKUP($A282&amp;$B282,'[2]产值及收款计划（2026）'!$A:$A&amp;'[2]产值及收款计划（2026）'!$B:$B,'[2]产值及收款计划（2026）'!AE:AE)</f>
        <v>0</v>
      </c>
      <c r="AF282" s="256" cm="1">
        <f t="array" aca="1" ref="AF282" ca="1">_xlfn.XLOOKUP($A282&amp;$B282,'[2]产值及收款计划（2026）'!$A:$A&amp;'[2]产值及收款计划（2026）'!$B:$B,'[2]产值及收款计划（2026）'!AF:AF)</f>
        <v>33.25</v>
      </c>
      <c r="AG282" s="256" cm="1">
        <f t="array" aca="1" ref="AG282" ca="1">_xlfn.XLOOKUP($A282&amp;$B282,'[2]产值及收款计划（2026）'!$A:$A&amp;'[2]产值及收款计划（2026）'!$B:$B,'[2]产值及收款计划（2026）'!AG:AG)</f>
        <v>0</v>
      </c>
      <c r="AH282" s="256" cm="1">
        <f t="array" aca="1" ref="AH282" ca="1">_xlfn.XLOOKUP($A282&amp;$B282,'[2]产值及收款计划（2026）'!$A:$A&amp;'[2]产值及收款计划（2026）'!$B:$B,'[2]产值及收款计划（2026）'!AH:AH)</f>
        <v>0</v>
      </c>
      <c r="AI282" s="256" cm="1">
        <f t="array" aca="1" ref="AI282" ca="1">_xlfn.XLOOKUP($A282&amp;$B282,'[2]产值及收款计划（2026）'!$A:$A&amp;'[2]产值及收款计划（2026）'!$B:$B,'[2]产值及收款计划（2026）'!AI:AI)</f>
        <v>0</v>
      </c>
      <c r="AJ282" s="256" cm="1">
        <f t="array" aca="1" ref="AJ282" ca="1">_xlfn.XLOOKUP($A282&amp;$B282,'[2]产值及收款计划（2026）'!$A:$A&amp;'[2]产值及收款计划（2026）'!$B:$B,'[2]产值及收款计划（2026）'!AJ:AJ)</f>
        <v>0</v>
      </c>
      <c r="AK282" s="256" cm="1">
        <f t="array" aca="1" ref="AK282" ca="1">_xlfn.XLOOKUP($A282&amp;$B282,'[2]产值及收款计划（2026）'!$A:$A&amp;'[2]产值及收款计划（2026）'!$B:$B,'[2]产值及收款计划（2026）'!AK:AK)</f>
        <v>0</v>
      </c>
      <c r="AL282" s="256" cm="1">
        <f t="array" aca="1" ref="AL282" ca="1">_xlfn.XLOOKUP($A282&amp;$B282,'[2]产值及收款计划（2026）'!$A:$A&amp;'[2]产值及收款计划（2026）'!$B:$B,'[2]产值及收款计划（2026）'!AL:AL)</f>
        <v>0</v>
      </c>
      <c r="AM282" s="263" t="e" cm="1">
        <f t="array" aca="1" ref="AM282" ca="1">_xlfn.LET(_xlpm.勾选月份状态数组,TRANSPOSE('PPT(12-15页）-TOP10'!$A$3:$A$14),_xlpm.选择数据区,IF('PPT(12-15页）-TOP10'!$E$3="收款",$BA282:$BL282,$AA282:$AL282),SUM(_xlfn._xlws.FILTER(_xlpm.选择数据区,_xlpm.勾选月份状态数组,"")))</f>
        <v>#NAME?</v>
      </c>
      <c r="AN282" s="256" t="e" cm="1">
        <f t="array" aca="1" ref="AN282" ca="1">_xlfn.LET(_xlpm.勾选月份状态数组,TRANSPOSE('PPT(12-15页）-TOP10'!$A$3:$A$14),_xlpm.选择数据区,IF('PPT(12-15页）-TOP10'!$E$3="收款",$DA282:$DL282,$CA282:$CL282),SUM(_xlfn._xlws.FILTER(_xlpm.选择数据区,_xlpm.勾选月份状态数组,"")))</f>
        <v>#NAME?</v>
      </c>
      <c r="AO282" s="256">
        <f ca="1">SUM(CA282:CC282)+SUM(AD282:AL282)</f>
        <v>33.25</v>
      </c>
      <c r="AP282" s="256"/>
      <c r="AQ282" s="256"/>
      <c r="AR282" s="256"/>
      <c r="AS282" s="256" cm="1">
        <f t="array" aca="1" ref="AS282" ca="1">_xlfn.XLOOKUP($A282&amp;$B282,'[2]产值及收款计划（2026）'!$A:$A&amp;'[2]产值及收款计划（2026）'!$B:$B,'[2]产值及收款计划（2026）'!AS:AS)</f>
        <v>0</v>
      </c>
      <c r="AT282" s="256" cm="1">
        <f t="array" aca="1" ref="AT282" ca="1">_xlfn.XLOOKUP($A282&amp;$B282,'[2]产值及收款计划（2026）'!$A:$A&amp;'[2]产值及收款计划（2026）'!$B:$B,'[2]产值及收款计划（2026）'!AT:AT)</f>
        <v>0</v>
      </c>
      <c r="AU282" s="256" cm="1">
        <f t="array" aca="1" ref="AU282" ca="1">_xlfn.XLOOKUP($A282&amp;$B282,'[2]产值及收款计划（2026）'!$A:$A&amp;'[2]产值及收款计划（2026）'!$B:$B,'[2]产值及收款计划（2026）'!AU:AU)</f>
        <v>0</v>
      </c>
      <c r="AV282" s="256" cm="1">
        <f t="array" aca="1" ref="AV282" ca="1">_xlfn.XLOOKUP($A282&amp;$B282,'[2]产值及收款计划（2026）'!$A:$A&amp;'[2]产值及收款计划（2026）'!$B:$B,'[2]产值及收款计划（2026）'!AV:AV)</f>
        <v>0</v>
      </c>
      <c r="AW282" s="256" cm="1">
        <f t="array" aca="1" ref="AW282" ca="1">_xlfn.XLOOKUP($A282&amp;$B282,'[2]产值及收款计划（2026）'!$A:$A&amp;'[2]产值及收款计划（2026）'!$B:$B,'[2]产值及收款计划（2026）'!AW:AW)</f>
        <v>28.5</v>
      </c>
      <c r="AX282" s="256" cm="1">
        <f t="array" aca="1" ref="AX282" ca="1">_xlfn.XLOOKUP($A282&amp;$B282,'[2]产值及收款计划（2026）'!$A:$A&amp;'[2]产值及收款计划（2026）'!$B:$B,'[2]产值及收款计划（2026）'!AX:AX)</f>
        <v>0</v>
      </c>
      <c r="AY282" s="256" cm="1">
        <f t="array" aca="1" ref="AY282" ca="1">_xlfn.XLOOKUP($A282&amp;$B282,'[2]产值及收款计划（2026）'!$A:$A&amp;'[2]产值及收款计划（2026）'!$B:$B,'[2]产值及收款计划（2026）'!AY:AY)</f>
        <v>66.5</v>
      </c>
      <c r="AZ282" s="256" cm="1">
        <f t="array" aca="1" ref="AZ282" ca="1">_xlfn.XLOOKUP($A282&amp;$B282,'[2]产值及收款计划（2026）'!$A:$A&amp;'[2]产值及收款计划（2026）'!$B:$B,'[2]产值及收款计划（2026）'!AZ:AZ)</f>
        <v>33.25</v>
      </c>
      <c r="BA282" s="256" cm="1">
        <f t="array" aca="1" ref="BA282" ca="1">_xlfn.XLOOKUP($A282&amp;$B282,'[2]产值及收款计划（2026）'!$A:$A&amp;'[2]产值及收款计划（2026）'!$B:$B,'[2]产值及收款计划（2026）'!BA:BA)</f>
        <v>0</v>
      </c>
      <c r="BB282" s="256" cm="1">
        <f t="array" aca="1" ref="BB282" ca="1">_xlfn.XLOOKUP($A282&amp;$B282,'[2]产值及收款计划（2026）'!$A:$A&amp;'[2]产值及收款计划（2026）'!$B:$B,'[2]产值及收款计划（2026）'!BB:BB)</f>
        <v>0</v>
      </c>
      <c r="BC282" s="256" cm="1">
        <f t="array" aca="1" ref="BC282" ca="1">_xlfn.XLOOKUP($A282&amp;$B282,'[2]产值及收款计划（2026）'!$A:$A&amp;'[2]产值及收款计划（2026）'!$B:$B,'[2]产值及收款计划（2026）'!BC:BC)</f>
        <v>0</v>
      </c>
      <c r="BD282" s="256" cm="1">
        <f t="array" aca="1" ref="BD282" ca="1">_xlfn.XLOOKUP($A282&amp;$B282,'[2]产值及收款计划（2026）'!$A:$A&amp;'[2]产值及收款计划（2026）'!$B:$B,'[2]产值及收款计划（2026）'!BD:BD)</f>
        <v>0</v>
      </c>
      <c r="BE282" s="256" cm="1">
        <f t="array" aca="1" ref="BE282" ca="1">_xlfn.XLOOKUP($A282&amp;$B282,'[2]产值及收款计划（2026）'!$A:$A&amp;'[2]产值及收款计划（2026）'!$B:$B,'[2]产值及收款计划（2026）'!BE:BE)</f>
        <v>33.25</v>
      </c>
      <c r="BF282" s="256" cm="1">
        <f t="array" aca="1" ref="BF282" ca="1">_xlfn.XLOOKUP($A282&amp;$B282,'[2]产值及收款计划（2026）'!$A:$A&amp;'[2]产值及收款计划（2026）'!$B:$B,'[2]产值及收款计划（2026）'!BF:BF)</f>
        <v>0</v>
      </c>
      <c r="BG282" s="256" cm="1">
        <f t="array" aca="1" ref="BG282" ca="1">_xlfn.XLOOKUP($A282&amp;$B282,'[2]产值及收款计划（2026）'!$A:$A&amp;'[2]产值及收款计划（2026）'!$B:$B,'[2]产值及收款计划（2026）'!BG:BG)</f>
        <v>0</v>
      </c>
      <c r="BH282" s="256" cm="1">
        <f t="array" aca="1" ref="BH282" ca="1">_xlfn.XLOOKUP($A282&amp;$B282,'[2]产值及收款计划（2026）'!$A:$A&amp;'[2]产值及收款计划（2026）'!$B:$B,'[2]产值及收款计划（2026）'!BH:BH)</f>
        <v>0</v>
      </c>
      <c r="BI282" s="256" cm="1">
        <f t="array" aca="1" ref="BI282" ca="1">_xlfn.XLOOKUP($A282&amp;$B282,'[2]产值及收款计划（2026）'!$A:$A&amp;'[2]产值及收款计划（2026）'!$B:$B,'[2]产值及收款计划（2026）'!BI:BI)</f>
        <v>0</v>
      </c>
      <c r="BJ282" s="256" cm="1">
        <f t="array" aca="1" ref="BJ282" ca="1">_xlfn.XLOOKUP($A282&amp;$B282,'[2]产值及收款计划（2026）'!$A:$A&amp;'[2]产值及收款计划（2026）'!$B:$B,'[2]产值及收款计划（2026）'!BJ:BJ)</f>
        <v>0</v>
      </c>
      <c r="BK282" s="256" cm="1">
        <f t="array" aca="1" ref="BK282" ca="1">_xlfn.XLOOKUP($A282&amp;$B282,'[2]产值及收款计划（2026）'!$A:$A&amp;'[2]产值及收款计划（2026）'!$B:$B,'[2]产值及收款计划（2026）'!BK:BK)</f>
        <v>0</v>
      </c>
      <c r="BL282" s="256" cm="1">
        <f t="array" aca="1" ref="BL282" ca="1">_xlfn.XLOOKUP($A282&amp;$B282,'[2]产值及收款计划（2026）'!$A:$A&amp;'[2]产值及收款计划（2026）'!$B:$B,'[2]产值及收款计划（2026）'!BL:BL)</f>
        <v>0</v>
      </c>
      <c r="BM282" s="256"/>
      <c r="BN282" s="256"/>
      <c r="BO282" s="256"/>
      <c r="BP282" s="256"/>
      <c r="BQ282" s="255" t="str" cm="1">
        <f t="array" aca="1" ref="BQ282" ca="1">_xlfn.XLOOKUP($A282&amp;$B282,'[2]产值及收款计划（2026）'!$A:$A&amp;'[2]产值及收款计划（2026）'!$B:$B,'[2]产值及收款计划（2026）'!BQ:BQ)</f>
        <v>上海城建城市运营（集团）有限公司</v>
      </c>
      <c r="BR282" s="256" cm="1">
        <f t="array" aca="1" ref="BR282" ca="1">_xlfn.XLOOKUP($A282&amp;$B282,'[2]产值及收款计划（2026）'!$A:$A&amp;'[2]产值及收款计划（2026）'!$B:$B,'[2]产值及收款计划（2026）'!BR:BR)</f>
        <v>0</v>
      </c>
      <c r="CA282" s="256" cm="1">
        <f t="array" aca="1" ref="CA282" ca="1">_xlfn.XLOOKUP($A282&amp;$B282,'[2]产值及收款计划（2026）'!$A:$A&amp;'[2]产值及收款计划（2026）'!$B:$B,'[2]产值及收款计划（2026）'!CA:CA)</f>
        <v>0</v>
      </c>
      <c r="CB282" s="256" cm="1">
        <f t="array" aca="1" ref="CB282" ca="1">_xlfn.XLOOKUP($A282&amp;$B282,'[2]产值及收款计划（2026）'!$A:$A&amp;'[2]产值及收款计划（2026）'!$B:$B,'[2]产值及收款计划（2026）'!CB:CB)</f>
        <v>0</v>
      </c>
      <c r="CC282" s="256" cm="1">
        <f t="array" aca="1" ref="CC282" ca="1">_xlfn.XLOOKUP($A282&amp;$B282,'[2]产值及收款计划（2026）'!$A:$A&amp;'[2]产值及收款计划（2026）'!$B:$B,'[2]产值及收款计划（2026）'!CC:CC)</f>
        <v>0</v>
      </c>
      <c r="CD282" s="256" cm="1">
        <f t="array" aca="1" ref="CD282" ca="1">_xlfn.XLOOKUP($A282&amp;$B282,'[2]产值及收款计划（2026）'!$A:$A&amp;'[2]产值及收款计划（2026）'!$B:$B,'[2]产值及收款计划（2026）'!CD:CD)</f>
        <v>0</v>
      </c>
      <c r="CE282" s="256" cm="1">
        <f t="array" aca="1" ref="CE282" ca="1">_xlfn.XLOOKUP($A282&amp;$B282,'[2]产值及收款计划（2026）'!$A:$A&amp;'[2]产值及收款计划（2026）'!$B:$B,'[2]产值及收款计划（2026）'!CE:CE)</f>
        <v>0</v>
      </c>
      <c r="CF282" s="256" cm="1">
        <f t="array" aca="1" ref="CF282" ca="1">_xlfn.XLOOKUP($A282&amp;$B282,'[2]产值及收款计划（2026）'!$A:$A&amp;'[2]产值及收款计划（2026）'!$B:$B,'[2]产值及收款计划（2026）'!CF:CF)</f>
        <v>0</v>
      </c>
      <c r="CG282" s="256" cm="1">
        <f t="array" aca="1" ref="CG282" ca="1">_xlfn.XLOOKUP($A282&amp;$B282,'[2]产值及收款计划（2026）'!$A:$A&amp;'[2]产值及收款计划（2026）'!$B:$B,'[2]产值及收款计划（2026）'!CG:CG)</f>
        <v>0</v>
      </c>
      <c r="CH282" s="256" cm="1">
        <f t="array" aca="1" ref="CH282" ca="1">_xlfn.XLOOKUP($A282&amp;$B282,'[2]产值及收款计划（2026）'!$A:$A&amp;'[2]产值及收款计划（2026）'!$B:$B,'[2]产值及收款计划（2026）'!CH:CH)</f>
        <v>0</v>
      </c>
      <c r="CI282" s="256" cm="1">
        <f t="array" aca="1" ref="CI282" ca="1">_xlfn.XLOOKUP($A282&amp;$B282,'[2]产值及收款计划（2026）'!$A:$A&amp;'[2]产值及收款计划（2026）'!$B:$B,'[2]产值及收款计划（2026）'!CI:CI)</f>
        <v>0</v>
      </c>
      <c r="CJ282" s="256" cm="1">
        <f t="array" aca="1" ref="CJ282" ca="1">_xlfn.XLOOKUP($A282&amp;$B282,'[2]产值及收款计划（2026）'!$A:$A&amp;'[2]产值及收款计划（2026）'!$B:$B,'[2]产值及收款计划（2026）'!CJ:CJ)</f>
        <v>0</v>
      </c>
      <c r="CK282" s="256" cm="1">
        <f t="array" aca="1" ref="CK282" ca="1">_xlfn.XLOOKUP($A282&amp;$B282,'[2]产值及收款计划（2026）'!$A:$A&amp;'[2]产值及收款计划（2026）'!$B:$B,'[2]产值及收款计划（2026）'!CK:CK)</f>
        <v>0</v>
      </c>
      <c r="CL282" s="256" cm="1">
        <f t="array" aca="1" ref="CL282" ca="1">_xlfn.XLOOKUP($A282&amp;$B282,'[2]产值及收款计划（2026）'!$A:$A&amp;'[2]产值及收款计划（2026）'!$B:$B,'[2]产值及收款计划（2026）'!CL:CL)</f>
        <v>0</v>
      </c>
      <c r="DA282" s="256" cm="1">
        <f t="array" aca="1" ref="DA282" ca="1">_xlfn.XLOOKUP($A282&amp;$B282,'[2]产值及收款计划（2026）'!$A:$A&amp;'[2]产值及收款计划（2026）'!$B:$B,'[2]产值及收款计划（2026）'!DA:DA)</f>
        <v>0</v>
      </c>
      <c r="DB282" s="256" cm="1">
        <f t="array" aca="1" ref="DB282" ca="1">_xlfn.XLOOKUP($A282&amp;$B282,'[2]产值及收款计划（2026）'!$A:$A&amp;'[2]产值及收款计划（2026）'!$B:$B,'[2]产值及收款计划（2026）'!DB:DB)</f>
        <v>0</v>
      </c>
      <c r="DC282" s="256" cm="1">
        <f t="array" aca="1" ref="DC282" ca="1">_xlfn.XLOOKUP($A282&amp;$B282,'[2]产值及收款计划（2026）'!$A:$A&amp;'[2]产值及收款计划（2026）'!$B:$B,'[2]产值及收款计划（2026）'!DC:DC)</f>
        <v>0</v>
      </c>
      <c r="DD282" s="256" cm="1">
        <f t="array" aca="1" ref="DD282" ca="1">_xlfn.XLOOKUP($A282&amp;$B282,'[2]产值及收款计划（2026）'!$A:$A&amp;'[2]产值及收款计划（2026）'!$B:$B,'[2]产值及收款计划（2026）'!DD:DD)</f>
        <v>0</v>
      </c>
      <c r="DE282" s="256" cm="1">
        <f t="array" aca="1" ref="DE282" ca="1">_xlfn.XLOOKUP($A282&amp;$B282,'[2]产值及收款计划（2026）'!$A:$A&amp;'[2]产值及收款计划（2026）'!$B:$B,'[2]产值及收款计划（2026）'!DE:DE)</f>
        <v>0</v>
      </c>
      <c r="DF282" s="256" cm="1">
        <f t="array" aca="1" ref="DF282" ca="1">_xlfn.XLOOKUP($A282&amp;$B282,'[2]产值及收款计划（2026）'!$A:$A&amp;'[2]产值及收款计划（2026）'!$B:$B,'[2]产值及收款计划（2026）'!DF:DF)</f>
        <v>0</v>
      </c>
      <c r="DG282" s="256" cm="1">
        <f t="array" aca="1" ref="DG282" ca="1">_xlfn.XLOOKUP($A282&amp;$B282,'[2]产值及收款计划（2026）'!$A:$A&amp;'[2]产值及收款计划（2026）'!$B:$B,'[2]产值及收款计划（2026）'!DG:DG)</f>
        <v>0</v>
      </c>
      <c r="DH282" s="256" cm="1">
        <f t="array" aca="1" ref="DH282" ca="1">_xlfn.XLOOKUP($A282&amp;$B282,'[2]产值及收款计划（2026）'!$A:$A&amp;'[2]产值及收款计划（2026）'!$B:$B,'[2]产值及收款计划（2026）'!DH:DH)</f>
        <v>0</v>
      </c>
      <c r="DI282" s="256" cm="1">
        <f t="array" aca="1" ref="DI282" ca="1">_xlfn.XLOOKUP($A282&amp;$B282,'[2]产值及收款计划（2026）'!$A:$A&amp;'[2]产值及收款计划（2026）'!$B:$B,'[2]产值及收款计划（2026）'!DI:DI)</f>
        <v>0</v>
      </c>
      <c r="DJ282" s="256" cm="1">
        <f t="array" aca="1" ref="DJ282" ca="1">_xlfn.XLOOKUP($A282&amp;$B282,'[2]产值及收款计划（2026）'!$A:$A&amp;'[2]产值及收款计划（2026）'!$B:$B,'[2]产值及收款计划（2026）'!DJ:DJ)</f>
        <v>0</v>
      </c>
      <c r="DK282" s="256" cm="1">
        <f t="array" aca="1" ref="DK282" ca="1">_xlfn.XLOOKUP($A282&amp;$B282,'[2]产值及收款计划（2026）'!$A:$A&amp;'[2]产值及收款计划（2026）'!$B:$B,'[2]产值及收款计划（2026）'!DK:DK)</f>
        <v>0</v>
      </c>
      <c r="DL282" s="256" cm="1">
        <f t="array" aca="1" ref="DL282" ca="1">_xlfn.XLOOKUP($A282&amp;$B282,'[2]产值及收款计划（2026）'!$A:$A&amp;'[2]产值及收款计划（2026）'!$B:$B,'[2]产值及收款计划（2026）'!DL:DL)</f>
        <v>0</v>
      </c>
      <c r="DM282" s="264"/>
      <c r="DN282" s="250"/>
    </row>
    <row r="283" spans="1:118" ht="20.25" x14ac:dyDescent="0.15">
      <c r="A283" s="254">
        <f t="shared" ca="1" si="17"/>
        <v>102</v>
      </c>
      <c r="B283" s="254" t="s">
        <v>26</v>
      </c>
      <c r="C283" s="255" t="str" cm="1">
        <f t="array" aca="1" ref="C283" ca="1">_xlfn.XLOOKUP($A283&amp;$B283,'[2]产值及收款计划（2026）'!$A:$A&amp;'[2]产值及收款计划（2026）'!$B:$B,'[2]产值及收款计划（2026）'!C:C)</f>
        <v>C0CJZY-FW-T-2025007</v>
      </c>
      <c r="D283" s="255" t="str" cm="1">
        <f t="array" aca="1" ref="D283" ca="1">_xlfn.XLOOKUP($A283&amp;$B283,'[2]产值及收款计划（2026）'!$A:$A&amp;'[2]产值及收款计划（2026）'!$B:$B,'[2]产值及收款计划（2026）'!D:D)</f>
        <v>桥梁动态管理系统开发服务</v>
      </c>
      <c r="E283" s="256" cm="1">
        <f t="array" aca="1" ref="E283" ca="1">_xlfn.XLOOKUP($A283&amp;$B283,'[2]产值及收款计划（2026）'!$A:$A&amp;'[2]产值及收款计划（2026）'!$B:$B,'[2]产值及收款计划（2026）'!E:E)</f>
        <v>85</v>
      </c>
      <c r="F283" s="256" cm="1">
        <f t="array" aca="1" ref="F283" ca="1">_xlfn.XLOOKUP($A283&amp;$B283,'[2]产值及收款计划（2026）'!$A:$A&amp;'[2]产值及收款计划（2026）'!$B:$B,'[2]产值及收款计划（2026）'!F:F)</f>
        <v>85</v>
      </c>
      <c r="G283" s="256" cm="1">
        <f t="array" aca="1" ref="G283" ca="1">_xlfn.XLOOKUP($A283&amp;$B283,'[2]产值及收款计划（2026）'!$A:$A&amp;'[2]产值及收款计划（2026）'!$B:$B,'[2]产值及收款计划（2026）'!G:G)</f>
        <v>85</v>
      </c>
      <c r="H283" s="256" cm="1">
        <f t="array" aca="1" ref="H283" ca="1">_xlfn.XLOOKUP($A283&amp;$B283,'[2]产值及收款计划（2026）'!$A:$A&amp;'[2]产值及收款计划（2026）'!$B:$B,'[2]产值及收款计划（2026）'!H:H)</f>
        <v>85</v>
      </c>
      <c r="I283" s="257" cm="1">
        <f t="array" aca="1" ref="I283" ca="1">_xlfn.XLOOKUP($A283&amp;$B283,'[2]产值及收款计划（2026）'!$A:$A&amp;'[2]产值及收款计划（2026）'!$B:$B,'[2]产值及收款计划（2026）'!I:I)</f>
        <v>1</v>
      </c>
      <c r="J283" s="258" cm="1">
        <f t="array" aca="1" ref="J283" ca="1">_xlfn.XLOOKUP($A283&amp;$B283,'[2]产值及收款计划（2026）'!$A:$A&amp;'[2]产值及收款计划（2026）'!$B:$B,'[2]产值及收款计划（2026）'!J:J)</f>
        <v>0.06</v>
      </c>
      <c r="K283" s="256" cm="1">
        <f t="array" aca="1" ref="K283" ca="1">_xlfn.XLOOKUP($A283&amp;$B283,'[2]产值及收款计划（2026）'!$A:$A&amp;'[2]产值及收款计划（2026）'!$B:$B,'[2]产值及收款计划（2026）'!K:K)</f>
        <v>0</v>
      </c>
      <c r="L283" s="256" cm="1">
        <f t="array" aca="1" ref="L283" ca="1">_xlfn.XLOOKUP($A283&amp;$B283,'[2]产值及收款计划（2026）'!$A:$A&amp;'[2]产值及收款计划（2026）'!$B:$B,'[2]产值及收款计划（2026）'!L:L)</f>
        <v>0</v>
      </c>
      <c r="M283" s="256" t="str" cm="1">
        <f t="array" aca="1" ref="M283" ca="1">_xlfn.XLOOKUP($A283&amp;$B283,'[2]产值及收款计划（2026）'!$A:$A&amp;'[2]产值及收款计划（2026）'!$B:$B,'[2]产值及收款计划（2026）'!M:M)</f>
        <v>主导</v>
      </c>
      <c r="N283" s="256" t="str" cm="1">
        <f t="array" aca="1" ref="N283" ca="1">_xlfn.XLOOKUP($A283&amp;$B283,'[2]产值及收款计划（2026）'!$A:$A&amp;'[2]产值及收款计划（2026）'!$B:$B,'[2]产值及收款计划（2026）'!N:N)</f>
        <v>贺一玮团队</v>
      </c>
      <c r="O283" s="256" t="str" cm="1">
        <f t="array" aca="1" ref="O283" ca="1">_xlfn.XLOOKUP($A283&amp;$B283,'[2]产值及收款计划（2026）'!$A:$A&amp;'[2]产值及收款计划（2026）'!$B:$B,'[2]产值及收款计划（2026）'!O:O)</f>
        <v>贺一玮</v>
      </c>
      <c r="P283" s="255" t="str" cm="1">
        <f t="array" aca="1" ref="P283" ca="1">_xlfn.XLOOKUP($A283&amp;$B283,'[2]产值及收款计划（2026）'!$A:$A&amp;'[2]产值及收款计划（2026）'!$B:$B,'[2]产值及收款计划（2026）'!P:P)</f>
        <v>在建</v>
      </c>
      <c r="Q283" s="256" cm="1">
        <f t="array" aca="1" ref="Q283" ca="1">_xlfn.XLOOKUP($A283&amp;$B283,'[2]产值及收款计划（2026）'!$A:$A&amp;'[2]产值及收款计划（2026）'!$B:$B,'[2]产值及收款计划（2026）'!Q:Q)</f>
        <v>0</v>
      </c>
      <c r="R283" s="256" cm="1">
        <f t="array" aca="1" ref="R283" ca="1">_xlfn.XLOOKUP($A283&amp;$B283,'[2]产值及收款计划（2026）'!$A:$A&amp;'[2]产值及收款计划（2026）'!$B:$B,'[2]产值及收款计划（2026）'!R:R)</f>
        <v>0</v>
      </c>
      <c r="S283" s="256" cm="1">
        <f t="array" aca="1" ref="S283" ca="1">_xlfn.XLOOKUP($A283&amp;$B283,'[2]产值及收款计划（2026）'!$A:$A&amp;'[2]产值及收款计划（2026）'!$B:$B,'[2]产值及收款计划（2026）'!S:S)</f>
        <v>0</v>
      </c>
      <c r="T283" s="256" cm="1">
        <f t="array" aca="1" ref="T283" ca="1">_xlfn.XLOOKUP($A283&amp;$B283,'[2]产值及收款计划（2026）'!$A:$A&amp;'[2]产值及收款计划（2026）'!$B:$B,'[2]产值及收款计划（2026）'!T:T)</f>
        <v>55.25</v>
      </c>
      <c r="U283" s="256" cm="1">
        <f t="array" aca="1" ref="U283" ca="1">_xlfn.XLOOKUP($A283&amp;$B283,'[2]产值及收款计划（2026）'!$A:$A&amp;'[2]产值及收款计划（2026）'!$B:$B,'[2]产值及收款计划（2026）'!U:U)</f>
        <v>0</v>
      </c>
      <c r="V283" s="256" cm="1">
        <f t="array" aca="1" ref="V283" ca="1">_xlfn.XLOOKUP($A283&amp;$B283,'[2]产值及收款计划（2026）'!$A:$A&amp;'[2]产值及收款计划（2026）'!$B:$B,'[2]产值及收款计划（2026）'!V:V)</f>
        <v>29.75</v>
      </c>
      <c r="W283" s="256" cm="1">
        <f t="array" aca="1" ref="W283" ca="1">_xlfn.XLOOKUP($A283&amp;$B283,'[2]产值及收款计划（2026）'!$A:$A&amp;'[2]产值及收款计划（2026）'!$B:$B,'[2]产值及收款计划（2026）'!W:W)</f>
        <v>0</v>
      </c>
      <c r="X283" s="256" cm="1">
        <f t="array" aca="1" ref="X283" ca="1">_xlfn.XLOOKUP($A283&amp;$B283,'[2]产值及收款计划（2026）'!$A:$A&amp;'[2]产值及收款计划（2026）'!$B:$B,'[2]产值及收款计划（2026）'!X:X)</f>
        <v>0</v>
      </c>
      <c r="Y283" s="256" cm="1">
        <f t="array" aca="1" ref="Y283" ca="1">_xlfn.XLOOKUP($A283&amp;$B283,'[2]产值及收款计划（2026）'!$A:$A&amp;'[2]产值及收款计划（2026）'!$B:$B,'[2]产值及收款计划（2026）'!Y:Y)</f>
        <v>0</v>
      </c>
      <c r="Z283" s="256" cm="1">
        <f t="array" aca="1" ref="Z283" ca="1">_xlfn.XLOOKUP($A283&amp;$B283,'[2]产值及收款计划（2026）'!$A:$A&amp;'[2]产值及收款计划（2026）'!$B:$B,'[2]产值及收款计划（2026）'!Z:Z)</f>
        <v>0</v>
      </c>
      <c r="AA283" s="256" cm="1">
        <f t="array" aca="1" ref="AA283" ca="1">_xlfn.XLOOKUP($A283&amp;$B283,'[2]产值及收款计划（2026）'!$A:$A&amp;'[2]产值及收款计划（2026）'!$B:$B,'[2]产值及收款计划（2026）'!AA:AA)</f>
        <v>0</v>
      </c>
      <c r="AB283" s="256" cm="1">
        <f t="array" aca="1" ref="AB283" ca="1">_xlfn.XLOOKUP($A283&amp;$B283,'[2]产值及收款计划（2026）'!$A:$A&amp;'[2]产值及收款计划（2026）'!$B:$B,'[2]产值及收款计划（2026）'!AB:AB)</f>
        <v>0</v>
      </c>
      <c r="AC283" s="256" cm="1">
        <f t="array" aca="1" ref="AC283" ca="1">_xlfn.XLOOKUP($A283&amp;$B283,'[2]产值及收款计划（2026）'!$A:$A&amp;'[2]产值及收款计划（2026）'!$B:$B,'[2]产值及收款计划（2026）'!AC:AC)</f>
        <v>0</v>
      </c>
      <c r="AD283" s="256" cm="1">
        <f t="array" aca="1" ref="AD283" ca="1">_xlfn.XLOOKUP($A283&amp;$B283,'[2]产值及收款计划（2026）'!$A:$A&amp;'[2]产值及收款计划（2026）'!$B:$B,'[2]产值及收款计划（2026）'!AD:AD)</f>
        <v>0</v>
      </c>
      <c r="AE283" s="256" cm="1">
        <f t="array" aca="1" ref="AE283" ca="1">_xlfn.XLOOKUP($A283&amp;$B283,'[2]产值及收款计划（2026）'!$A:$A&amp;'[2]产值及收款计划（2026）'!$B:$B,'[2]产值及收款计划（2026）'!AE:AE)</f>
        <v>0</v>
      </c>
      <c r="AF283" s="256" cm="1">
        <f t="array" aca="1" ref="AF283" ca="1">_xlfn.XLOOKUP($A283&amp;$B283,'[2]产值及收款计划（2026）'!$A:$A&amp;'[2]产值及收款计划（2026）'!$B:$B,'[2]产值及收款计划（2026）'!AF:AF)</f>
        <v>29.75</v>
      </c>
      <c r="AG283" s="256" cm="1">
        <f t="array" aca="1" ref="AG283" ca="1">_xlfn.XLOOKUP($A283&amp;$B283,'[2]产值及收款计划（2026）'!$A:$A&amp;'[2]产值及收款计划（2026）'!$B:$B,'[2]产值及收款计划（2026）'!AG:AG)</f>
        <v>0</v>
      </c>
      <c r="AH283" s="256" cm="1">
        <f t="array" aca="1" ref="AH283" ca="1">_xlfn.XLOOKUP($A283&amp;$B283,'[2]产值及收款计划（2026）'!$A:$A&amp;'[2]产值及收款计划（2026）'!$B:$B,'[2]产值及收款计划（2026）'!AH:AH)</f>
        <v>0</v>
      </c>
      <c r="AI283" s="256" cm="1">
        <f t="array" aca="1" ref="AI283" ca="1">_xlfn.XLOOKUP($A283&amp;$B283,'[2]产值及收款计划（2026）'!$A:$A&amp;'[2]产值及收款计划（2026）'!$B:$B,'[2]产值及收款计划（2026）'!AI:AI)</f>
        <v>0</v>
      </c>
      <c r="AJ283" s="256" cm="1">
        <f t="array" aca="1" ref="AJ283" ca="1">_xlfn.XLOOKUP($A283&amp;$B283,'[2]产值及收款计划（2026）'!$A:$A&amp;'[2]产值及收款计划（2026）'!$B:$B,'[2]产值及收款计划（2026）'!AJ:AJ)</f>
        <v>0</v>
      </c>
      <c r="AK283" s="256" cm="1">
        <f t="array" aca="1" ref="AK283" ca="1">_xlfn.XLOOKUP($A283&amp;$B283,'[2]产值及收款计划（2026）'!$A:$A&amp;'[2]产值及收款计划（2026）'!$B:$B,'[2]产值及收款计划（2026）'!AK:AK)</f>
        <v>0</v>
      </c>
      <c r="AL283" s="256" cm="1">
        <f t="array" aca="1" ref="AL283" ca="1">_xlfn.XLOOKUP($A283&amp;$B283,'[2]产值及收款计划（2026）'!$A:$A&amp;'[2]产值及收款计划（2026）'!$B:$B,'[2]产值及收款计划（2026）'!AL:AL)</f>
        <v>0</v>
      </c>
      <c r="AM283" s="263" t="e" cm="1">
        <f t="array" aca="1" ref="AM283" ca="1">_xlfn.LET(_xlpm.勾选月份状态数组,TRANSPOSE('PPT(12-15页）-TOP10'!$A$3:$A$14),_xlpm.选择数据区,IF('PPT(12-15页）-TOP10'!$E$3="收款",$BA283:$BL283,$AA283:$AL283),SUM(_xlfn._xlws.FILTER(_xlpm.选择数据区,_xlpm.勾选月份状态数组,"")))</f>
        <v>#NAME?</v>
      </c>
      <c r="AN283" s="256" t="e" cm="1">
        <f t="array" aca="1" ref="AN283" ca="1">_xlfn.LET(_xlpm.勾选月份状态数组,TRANSPOSE('PPT(12-15页）-TOP10'!$A$3:$A$14),_xlpm.选择数据区,IF('PPT(12-15页）-TOP10'!$E$3="收款",$DA283:$DL283,$CA283:$CL283),SUM(_xlfn._xlws.FILTER(_xlpm.选择数据区,_xlpm.勾选月份状态数组,"")))</f>
        <v>#NAME?</v>
      </c>
      <c r="AO283" s="256">
        <f ca="1">SUM(CA283:CC283)+SUM(AD283:AL283)</f>
        <v>29.75</v>
      </c>
      <c r="AP283" s="256"/>
      <c r="AQ283" s="256"/>
      <c r="AR283" s="256"/>
      <c r="AS283" s="256" cm="1">
        <f t="array" aca="1" ref="AS283" ca="1">_xlfn.XLOOKUP($A283&amp;$B283,'[2]产值及收款计划（2026）'!$A:$A&amp;'[2]产值及收款计划（2026）'!$B:$B,'[2]产值及收款计划（2026）'!AS:AS)</f>
        <v>0</v>
      </c>
      <c r="AT283" s="256" cm="1">
        <f t="array" aca="1" ref="AT283" ca="1">_xlfn.XLOOKUP($A283&amp;$B283,'[2]产值及收款计划（2026）'!$A:$A&amp;'[2]产值及收款计划（2026）'!$B:$B,'[2]产值及收款计划（2026）'!AT:AT)</f>
        <v>0</v>
      </c>
      <c r="AU283" s="256" cm="1">
        <f t="array" aca="1" ref="AU283" ca="1">_xlfn.XLOOKUP($A283&amp;$B283,'[2]产值及收款计划（2026）'!$A:$A&amp;'[2]产值及收款计划（2026）'!$B:$B,'[2]产值及收款计划（2026）'!AU:AU)</f>
        <v>0</v>
      </c>
      <c r="AV283" s="256" cm="1">
        <f t="array" aca="1" ref="AV283" ca="1">_xlfn.XLOOKUP($A283&amp;$B283,'[2]产值及收款计划（2026）'!$A:$A&amp;'[2]产值及收款计划（2026）'!$B:$B,'[2]产值及收款计划（2026）'!AV:AV)</f>
        <v>0</v>
      </c>
      <c r="AW283" s="256" cm="1">
        <f t="array" aca="1" ref="AW283" ca="1">_xlfn.XLOOKUP($A283&amp;$B283,'[2]产值及收款计划（2026）'!$A:$A&amp;'[2]产值及收款计划（2026）'!$B:$B,'[2]产值及收款计划（2026）'!AW:AW)</f>
        <v>25.5</v>
      </c>
      <c r="AX283" s="256" cm="1">
        <f t="array" aca="1" ref="AX283" ca="1">_xlfn.XLOOKUP($A283&amp;$B283,'[2]产值及收款计划（2026）'!$A:$A&amp;'[2]产值及收款计划（2026）'!$B:$B,'[2]产值及收款计划（2026）'!AX:AX)</f>
        <v>0</v>
      </c>
      <c r="AY283" s="256" cm="1">
        <f t="array" aca="1" ref="AY283" ca="1">_xlfn.XLOOKUP($A283&amp;$B283,'[2]产值及收款计划（2026）'!$A:$A&amp;'[2]产值及收款计划（2026）'!$B:$B,'[2]产值及收款计划（2026）'!AY:AY)</f>
        <v>59.5</v>
      </c>
      <c r="AZ283" s="256" cm="1">
        <f t="array" aca="1" ref="AZ283" ca="1">_xlfn.XLOOKUP($A283&amp;$B283,'[2]产值及收款计划（2026）'!$A:$A&amp;'[2]产值及收款计划（2026）'!$B:$B,'[2]产值及收款计划（2026）'!AZ:AZ)</f>
        <v>29.75</v>
      </c>
      <c r="BA283" s="256" cm="1">
        <f t="array" aca="1" ref="BA283" ca="1">_xlfn.XLOOKUP($A283&amp;$B283,'[2]产值及收款计划（2026）'!$A:$A&amp;'[2]产值及收款计划（2026）'!$B:$B,'[2]产值及收款计划（2026）'!BA:BA)</f>
        <v>0</v>
      </c>
      <c r="BB283" s="256" cm="1">
        <f t="array" aca="1" ref="BB283" ca="1">_xlfn.XLOOKUP($A283&amp;$B283,'[2]产值及收款计划（2026）'!$A:$A&amp;'[2]产值及收款计划（2026）'!$B:$B,'[2]产值及收款计划（2026）'!BB:BB)</f>
        <v>0</v>
      </c>
      <c r="BC283" s="256" cm="1">
        <f t="array" aca="1" ref="BC283" ca="1">_xlfn.XLOOKUP($A283&amp;$B283,'[2]产值及收款计划（2026）'!$A:$A&amp;'[2]产值及收款计划（2026）'!$B:$B,'[2]产值及收款计划（2026）'!BC:BC)</f>
        <v>0</v>
      </c>
      <c r="BD283" s="256" cm="1">
        <f t="array" aca="1" ref="BD283" ca="1">_xlfn.XLOOKUP($A283&amp;$B283,'[2]产值及收款计划（2026）'!$A:$A&amp;'[2]产值及收款计划（2026）'!$B:$B,'[2]产值及收款计划（2026）'!BD:BD)</f>
        <v>0</v>
      </c>
      <c r="BE283" s="256" cm="1">
        <f t="array" aca="1" ref="BE283" ca="1">_xlfn.XLOOKUP($A283&amp;$B283,'[2]产值及收款计划（2026）'!$A:$A&amp;'[2]产值及收款计划（2026）'!$B:$B,'[2]产值及收款计划（2026）'!BE:BE)</f>
        <v>29.75</v>
      </c>
      <c r="BF283" s="256" cm="1">
        <f t="array" aca="1" ref="BF283" ca="1">_xlfn.XLOOKUP($A283&amp;$B283,'[2]产值及收款计划（2026）'!$A:$A&amp;'[2]产值及收款计划（2026）'!$B:$B,'[2]产值及收款计划（2026）'!BF:BF)</f>
        <v>0</v>
      </c>
      <c r="BG283" s="256" cm="1">
        <f t="array" aca="1" ref="BG283" ca="1">_xlfn.XLOOKUP($A283&amp;$B283,'[2]产值及收款计划（2026）'!$A:$A&amp;'[2]产值及收款计划（2026）'!$B:$B,'[2]产值及收款计划（2026）'!BG:BG)</f>
        <v>0</v>
      </c>
      <c r="BH283" s="256" cm="1">
        <f t="array" aca="1" ref="BH283" ca="1">_xlfn.XLOOKUP($A283&amp;$B283,'[2]产值及收款计划（2026）'!$A:$A&amp;'[2]产值及收款计划（2026）'!$B:$B,'[2]产值及收款计划（2026）'!BH:BH)</f>
        <v>0</v>
      </c>
      <c r="BI283" s="256" cm="1">
        <f t="array" aca="1" ref="BI283" ca="1">_xlfn.XLOOKUP($A283&amp;$B283,'[2]产值及收款计划（2026）'!$A:$A&amp;'[2]产值及收款计划（2026）'!$B:$B,'[2]产值及收款计划（2026）'!BI:BI)</f>
        <v>0</v>
      </c>
      <c r="BJ283" s="256" cm="1">
        <f t="array" aca="1" ref="BJ283" ca="1">_xlfn.XLOOKUP($A283&amp;$B283,'[2]产值及收款计划（2026）'!$A:$A&amp;'[2]产值及收款计划（2026）'!$B:$B,'[2]产值及收款计划（2026）'!BJ:BJ)</f>
        <v>0</v>
      </c>
      <c r="BK283" s="256" cm="1">
        <f t="array" aca="1" ref="BK283" ca="1">_xlfn.XLOOKUP($A283&amp;$B283,'[2]产值及收款计划（2026）'!$A:$A&amp;'[2]产值及收款计划（2026）'!$B:$B,'[2]产值及收款计划（2026）'!BK:BK)</f>
        <v>0</v>
      </c>
      <c r="BL283" s="256" cm="1">
        <f t="array" aca="1" ref="BL283" ca="1">_xlfn.XLOOKUP($A283&amp;$B283,'[2]产值及收款计划（2026）'!$A:$A&amp;'[2]产值及收款计划（2026）'!$B:$B,'[2]产值及收款计划（2026）'!BL:BL)</f>
        <v>0</v>
      </c>
      <c r="BM283" s="256"/>
      <c r="BN283" s="256"/>
      <c r="BO283" s="256"/>
      <c r="BP283" s="256"/>
      <c r="BQ283" s="255" t="str" cm="1">
        <f t="array" aca="1" ref="BQ283" ca="1">_xlfn.XLOOKUP($A283&amp;$B283,'[2]产值及收款计划（2026）'!$A:$A&amp;'[2]产值及收款计划（2026）'!$B:$B,'[2]产值及收款计划（2026）'!BQ:BQ)</f>
        <v>上海城建城市运营（集团）有限公司</v>
      </c>
      <c r="BR283" s="256" cm="1">
        <f t="array" aca="1" ref="BR283" ca="1">_xlfn.XLOOKUP($A283&amp;$B283,'[2]产值及收款计划（2026）'!$A:$A&amp;'[2]产值及收款计划（2026）'!$B:$B,'[2]产值及收款计划（2026）'!BR:BR)</f>
        <v>0</v>
      </c>
      <c r="CA283" s="256" cm="1">
        <f t="array" aca="1" ref="CA283" ca="1">_xlfn.XLOOKUP($A283&amp;$B283,'[2]产值及收款计划（2026）'!$A:$A&amp;'[2]产值及收款计划（2026）'!$B:$B,'[2]产值及收款计划（2026）'!CA:CA)</f>
        <v>0</v>
      </c>
      <c r="CB283" s="256" cm="1">
        <f t="array" aca="1" ref="CB283" ca="1">_xlfn.XLOOKUP($A283&amp;$B283,'[2]产值及收款计划（2026）'!$A:$A&amp;'[2]产值及收款计划（2026）'!$B:$B,'[2]产值及收款计划（2026）'!CB:CB)</f>
        <v>0</v>
      </c>
      <c r="CC283" s="256" cm="1">
        <f t="array" aca="1" ref="CC283" ca="1">_xlfn.XLOOKUP($A283&amp;$B283,'[2]产值及收款计划（2026）'!$A:$A&amp;'[2]产值及收款计划（2026）'!$B:$B,'[2]产值及收款计划（2026）'!CC:CC)</f>
        <v>0</v>
      </c>
      <c r="CD283" s="256" cm="1">
        <f t="array" aca="1" ref="CD283" ca="1">_xlfn.XLOOKUP($A283&amp;$B283,'[2]产值及收款计划（2026）'!$A:$A&amp;'[2]产值及收款计划（2026）'!$B:$B,'[2]产值及收款计划（2026）'!CD:CD)</f>
        <v>0</v>
      </c>
      <c r="CE283" s="256" cm="1">
        <f t="array" aca="1" ref="CE283" ca="1">_xlfn.XLOOKUP($A283&amp;$B283,'[2]产值及收款计划（2026）'!$A:$A&amp;'[2]产值及收款计划（2026）'!$B:$B,'[2]产值及收款计划（2026）'!CE:CE)</f>
        <v>0</v>
      </c>
      <c r="CF283" s="256" cm="1">
        <f t="array" aca="1" ref="CF283" ca="1">_xlfn.XLOOKUP($A283&amp;$B283,'[2]产值及收款计划（2026）'!$A:$A&amp;'[2]产值及收款计划（2026）'!$B:$B,'[2]产值及收款计划（2026）'!CF:CF)</f>
        <v>0</v>
      </c>
      <c r="CG283" s="256" cm="1">
        <f t="array" aca="1" ref="CG283" ca="1">_xlfn.XLOOKUP($A283&amp;$B283,'[2]产值及收款计划（2026）'!$A:$A&amp;'[2]产值及收款计划（2026）'!$B:$B,'[2]产值及收款计划（2026）'!CG:CG)</f>
        <v>0</v>
      </c>
      <c r="CH283" s="256" cm="1">
        <f t="array" aca="1" ref="CH283" ca="1">_xlfn.XLOOKUP($A283&amp;$B283,'[2]产值及收款计划（2026）'!$A:$A&amp;'[2]产值及收款计划（2026）'!$B:$B,'[2]产值及收款计划（2026）'!CH:CH)</f>
        <v>0</v>
      </c>
      <c r="CI283" s="256" cm="1">
        <f t="array" aca="1" ref="CI283" ca="1">_xlfn.XLOOKUP($A283&amp;$B283,'[2]产值及收款计划（2026）'!$A:$A&amp;'[2]产值及收款计划（2026）'!$B:$B,'[2]产值及收款计划（2026）'!CI:CI)</f>
        <v>0</v>
      </c>
      <c r="CJ283" s="256" cm="1">
        <f t="array" aca="1" ref="CJ283" ca="1">_xlfn.XLOOKUP($A283&amp;$B283,'[2]产值及收款计划（2026）'!$A:$A&amp;'[2]产值及收款计划（2026）'!$B:$B,'[2]产值及收款计划（2026）'!CJ:CJ)</f>
        <v>0</v>
      </c>
      <c r="CK283" s="256" cm="1">
        <f t="array" aca="1" ref="CK283" ca="1">_xlfn.XLOOKUP($A283&amp;$B283,'[2]产值及收款计划（2026）'!$A:$A&amp;'[2]产值及收款计划（2026）'!$B:$B,'[2]产值及收款计划（2026）'!CK:CK)</f>
        <v>0</v>
      </c>
      <c r="CL283" s="256" cm="1">
        <f t="array" aca="1" ref="CL283" ca="1">_xlfn.XLOOKUP($A283&amp;$B283,'[2]产值及收款计划（2026）'!$A:$A&amp;'[2]产值及收款计划（2026）'!$B:$B,'[2]产值及收款计划（2026）'!CL:CL)</f>
        <v>0</v>
      </c>
      <c r="DA283" s="256" cm="1">
        <f t="array" aca="1" ref="DA283" ca="1">_xlfn.XLOOKUP($A283&amp;$B283,'[2]产值及收款计划（2026）'!$A:$A&amp;'[2]产值及收款计划（2026）'!$B:$B,'[2]产值及收款计划（2026）'!DA:DA)</f>
        <v>0</v>
      </c>
      <c r="DB283" s="256" cm="1">
        <f t="array" aca="1" ref="DB283" ca="1">_xlfn.XLOOKUP($A283&amp;$B283,'[2]产值及收款计划（2026）'!$A:$A&amp;'[2]产值及收款计划（2026）'!$B:$B,'[2]产值及收款计划（2026）'!DB:DB)</f>
        <v>0</v>
      </c>
      <c r="DC283" s="256" cm="1">
        <f t="array" aca="1" ref="DC283" ca="1">_xlfn.XLOOKUP($A283&amp;$B283,'[2]产值及收款计划（2026）'!$A:$A&amp;'[2]产值及收款计划（2026）'!$B:$B,'[2]产值及收款计划（2026）'!DC:DC)</f>
        <v>0</v>
      </c>
      <c r="DD283" s="256" cm="1">
        <f t="array" aca="1" ref="DD283" ca="1">_xlfn.XLOOKUP($A283&amp;$B283,'[2]产值及收款计划（2026）'!$A:$A&amp;'[2]产值及收款计划（2026）'!$B:$B,'[2]产值及收款计划（2026）'!DD:DD)</f>
        <v>0</v>
      </c>
      <c r="DE283" s="256" cm="1">
        <f t="array" aca="1" ref="DE283" ca="1">_xlfn.XLOOKUP($A283&amp;$B283,'[2]产值及收款计划（2026）'!$A:$A&amp;'[2]产值及收款计划（2026）'!$B:$B,'[2]产值及收款计划（2026）'!DE:DE)</f>
        <v>0</v>
      </c>
      <c r="DF283" s="256" cm="1">
        <f t="array" aca="1" ref="DF283" ca="1">_xlfn.XLOOKUP($A283&amp;$B283,'[2]产值及收款计划（2026）'!$A:$A&amp;'[2]产值及收款计划（2026）'!$B:$B,'[2]产值及收款计划（2026）'!DF:DF)</f>
        <v>0</v>
      </c>
      <c r="DG283" s="256" cm="1">
        <f t="array" aca="1" ref="DG283" ca="1">_xlfn.XLOOKUP($A283&amp;$B283,'[2]产值及收款计划（2026）'!$A:$A&amp;'[2]产值及收款计划（2026）'!$B:$B,'[2]产值及收款计划（2026）'!DG:DG)</f>
        <v>0</v>
      </c>
      <c r="DH283" s="256" cm="1">
        <f t="array" aca="1" ref="DH283" ca="1">_xlfn.XLOOKUP($A283&amp;$B283,'[2]产值及收款计划（2026）'!$A:$A&amp;'[2]产值及收款计划（2026）'!$B:$B,'[2]产值及收款计划（2026）'!DH:DH)</f>
        <v>0</v>
      </c>
      <c r="DI283" s="256" cm="1">
        <f t="array" aca="1" ref="DI283" ca="1">_xlfn.XLOOKUP($A283&amp;$B283,'[2]产值及收款计划（2026）'!$A:$A&amp;'[2]产值及收款计划（2026）'!$B:$B,'[2]产值及收款计划（2026）'!DI:DI)</f>
        <v>0</v>
      </c>
      <c r="DJ283" s="256" cm="1">
        <f t="array" aca="1" ref="DJ283" ca="1">_xlfn.XLOOKUP($A283&amp;$B283,'[2]产值及收款计划（2026）'!$A:$A&amp;'[2]产值及收款计划（2026）'!$B:$B,'[2]产值及收款计划（2026）'!DJ:DJ)</f>
        <v>0</v>
      </c>
      <c r="DK283" s="256" cm="1">
        <f t="array" aca="1" ref="DK283" ca="1">_xlfn.XLOOKUP($A283&amp;$B283,'[2]产值及收款计划（2026）'!$A:$A&amp;'[2]产值及收款计划（2026）'!$B:$B,'[2]产值及收款计划（2026）'!DK:DK)</f>
        <v>0</v>
      </c>
      <c r="DL283" s="256" cm="1">
        <f t="array" aca="1" ref="DL283" ca="1">_xlfn.XLOOKUP($A283&amp;$B283,'[2]产值及收款计划（2026）'!$A:$A&amp;'[2]产值及收款计划（2026）'!$B:$B,'[2]产值及收款计划（2026）'!DL:DL)</f>
        <v>0</v>
      </c>
      <c r="DM283" s="264"/>
      <c r="DN283" s="250"/>
    </row>
    <row r="284" spans="1:118" ht="20.25" x14ac:dyDescent="0.15">
      <c r="A284" s="254">
        <f t="shared" ca="1" si="17"/>
        <v>103</v>
      </c>
      <c r="B284" s="254" t="s">
        <v>26</v>
      </c>
      <c r="C284" s="255" t="str" cm="1">
        <f t="array" aca="1" ref="C284" ca="1">_xlfn.XLOOKUP($A284&amp;$B284,'[2]产值及收款计划（2026）'!$A:$A&amp;'[2]产值及收款计划（2026）'!$B:$B,'[2]产值及收款计划（2026）'!C:C)</f>
        <v>C0CJZY-FW-T-2025008</v>
      </c>
      <c r="D284" s="255" t="str" cm="1">
        <f t="array" aca="1" ref="D284" ca="1">_xlfn.XLOOKUP($A284&amp;$B284,'[2]产值及收款计划（2026）'!$A:$A&amp;'[2]产值及收款计划（2026）'!$B:$B,'[2]产值及收款计划（2026）'!D:D)</f>
        <v>应急管理系统开发服务</v>
      </c>
      <c r="E284" s="256" cm="1">
        <f t="array" aca="1" ref="E284" ca="1">_xlfn.XLOOKUP($A284&amp;$B284,'[2]产值及收款计划（2026）'!$A:$A&amp;'[2]产值及收款计划（2026）'!$B:$B,'[2]产值及收款计划（2026）'!E:E)</f>
        <v>90</v>
      </c>
      <c r="F284" s="256" cm="1">
        <f t="array" aca="1" ref="F284" ca="1">_xlfn.XLOOKUP($A284&amp;$B284,'[2]产值及收款计划（2026）'!$A:$A&amp;'[2]产值及收款计划（2026）'!$B:$B,'[2]产值及收款计划（2026）'!F:F)</f>
        <v>90</v>
      </c>
      <c r="G284" s="256" cm="1">
        <f t="array" aca="1" ref="G284" ca="1">_xlfn.XLOOKUP($A284&amp;$B284,'[2]产值及收款计划（2026）'!$A:$A&amp;'[2]产值及收款计划（2026）'!$B:$B,'[2]产值及收款计划（2026）'!G:G)</f>
        <v>90</v>
      </c>
      <c r="H284" s="256" cm="1">
        <f t="array" aca="1" ref="H284" ca="1">_xlfn.XLOOKUP($A284&amp;$B284,'[2]产值及收款计划（2026）'!$A:$A&amp;'[2]产值及收款计划（2026）'!$B:$B,'[2]产值及收款计划（2026）'!H:H)</f>
        <v>49.5</v>
      </c>
      <c r="I284" s="257" cm="1">
        <f t="array" aca="1" ref="I284" ca="1">_xlfn.XLOOKUP($A284&amp;$B284,'[2]产值及收款计划（2026）'!$A:$A&amp;'[2]产值及收款计划（2026）'!$B:$B,'[2]产值及收款计划（2026）'!I:I)</f>
        <v>0.55000000000000004</v>
      </c>
      <c r="J284" s="258" cm="1">
        <f t="array" aca="1" ref="J284" ca="1">_xlfn.XLOOKUP($A284&amp;$B284,'[2]产值及收款计划（2026）'!$A:$A&amp;'[2]产值及收款计划（2026）'!$B:$B,'[2]产值及收款计划（2026）'!J:J)</f>
        <v>0.06</v>
      </c>
      <c r="K284" s="256" cm="1">
        <f t="array" aca="1" ref="K284" ca="1">_xlfn.XLOOKUP($A284&amp;$B284,'[2]产值及收款计划（2026）'!$A:$A&amp;'[2]产值及收款计划（2026）'!$B:$B,'[2]产值及收款计划（2026）'!K:K)</f>
        <v>0</v>
      </c>
      <c r="L284" s="256" cm="1">
        <f t="array" aca="1" ref="L284" ca="1">_xlfn.XLOOKUP($A284&amp;$B284,'[2]产值及收款计划（2026）'!$A:$A&amp;'[2]产值及收款计划（2026）'!$B:$B,'[2]产值及收款计划（2026）'!L:L)</f>
        <v>0</v>
      </c>
      <c r="M284" s="256" t="str" cm="1">
        <f t="array" aca="1" ref="M284" ca="1">_xlfn.XLOOKUP($A284&amp;$B284,'[2]产值及收款计划（2026）'!$A:$A&amp;'[2]产值及收款计划（2026）'!$B:$B,'[2]产值及收款计划（2026）'!M:M)</f>
        <v>主导</v>
      </c>
      <c r="N284" s="256" t="str" cm="1">
        <f t="array" aca="1" ref="N284" ca="1">_xlfn.XLOOKUP($A284&amp;$B284,'[2]产值及收款计划（2026）'!$A:$A&amp;'[2]产值及收款计划（2026）'!$B:$B,'[2]产值及收款计划（2026）'!N:N)</f>
        <v>贺一玮团队</v>
      </c>
      <c r="O284" s="256" t="str" cm="1">
        <f t="array" aca="1" ref="O284" ca="1">_xlfn.XLOOKUP($A284&amp;$B284,'[2]产值及收款计划（2026）'!$A:$A&amp;'[2]产值及收款计划（2026）'!$B:$B,'[2]产值及收款计划（2026）'!O:O)</f>
        <v>贺一玮</v>
      </c>
      <c r="P284" s="255" t="str" cm="1">
        <f t="array" aca="1" ref="P284" ca="1">_xlfn.XLOOKUP($A284&amp;$B284,'[2]产值及收款计划（2026）'!$A:$A&amp;'[2]产值及收款计划（2026）'!$B:$B,'[2]产值及收款计划（2026）'!P:P)</f>
        <v>在建</v>
      </c>
      <c r="Q284" s="256" cm="1">
        <f t="array" aca="1" ref="Q284" ca="1">_xlfn.XLOOKUP($A284&amp;$B284,'[2]产值及收款计划（2026）'!$A:$A&amp;'[2]产值及收款计划（2026）'!$B:$B,'[2]产值及收款计划（2026）'!Q:Q)</f>
        <v>0</v>
      </c>
      <c r="R284" s="256" cm="1">
        <f t="array" aca="1" ref="R284" ca="1">_xlfn.XLOOKUP($A284&amp;$B284,'[2]产值及收款计划（2026）'!$A:$A&amp;'[2]产值及收款计划（2026）'!$B:$B,'[2]产值及收款计划（2026）'!R:R)</f>
        <v>0</v>
      </c>
      <c r="S284" s="256" cm="1">
        <f t="array" aca="1" ref="S284" ca="1">_xlfn.XLOOKUP($A284&amp;$B284,'[2]产值及收款计划（2026）'!$A:$A&amp;'[2]产值及收款计划（2026）'!$B:$B,'[2]产值及收款计划（2026）'!S:S)</f>
        <v>0</v>
      </c>
      <c r="T284" s="256" cm="1">
        <f t="array" aca="1" ref="T284" ca="1">_xlfn.XLOOKUP($A284&amp;$B284,'[2]产值及收款计划（2026）'!$A:$A&amp;'[2]产值及收款计划（2026）'!$B:$B,'[2]产值及收款计划（2026）'!T:T)</f>
        <v>58.5</v>
      </c>
      <c r="U284" s="256" cm="1">
        <f t="array" aca="1" ref="U284" ca="1">_xlfn.XLOOKUP($A284&amp;$B284,'[2]产值及收款计划（2026）'!$A:$A&amp;'[2]产值及收款计划（2026）'!$B:$B,'[2]产值及收款计划（2026）'!U:U)</f>
        <v>0</v>
      </c>
      <c r="V284" s="256" cm="1">
        <f t="array" aca="1" ref="V284" ca="1">_xlfn.XLOOKUP($A284&amp;$B284,'[2]产值及收款计划（2026）'!$A:$A&amp;'[2]产值及收款计划（2026）'!$B:$B,'[2]产值及收款计划（2026）'!V:V)</f>
        <v>31.5</v>
      </c>
      <c r="W284" s="256" cm="1">
        <f t="array" aca="1" ref="W284" ca="1">_xlfn.XLOOKUP($A284&amp;$B284,'[2]产值及收款计划（2026）'!$A:$A&amp;'[2]产值及收款计划（2026）'!$B:$B,'[2]产值及收款计划（2026）'!W:W)</f>
        <v>0</v>
      </c>
      <c r="X284" s="256" cm="1">
        <f t="array" aca="1" ref="X284" ca="1">_xlfn.XLOOKUP($A284&amp;$B284,'[2]产值及收款计划（2026）'!$A:$A&amp;'[2]产值及收款计划（2026）'!$B:$B,'[2]产值及收款计划（2026）'!X:X)</f>
        <v>0</v>
      </c>
      <c r="Y284" s="256" cm="1">
        <f t="array" aca="1" ref="Y284" ca="1">_xlfn.XLOOKUP($A284&amp;$B284,'[2]产值及收款计划（2026）'!$A:$A&amp;'[2]产值及收款计划（2026）'!$B:$B,'[2]产值及收款计划（2026）'!Y:Y)</f>
        <v>0</v>
      </c>
      <c r="Z284" s="256" cm="1">
        <f t="array" aca="1" ref="Z284" ca="1">_xlfn.XLOOKUP($A284&amp;$B284,'[2]产值及收款计划（2026）'!$A:$A&amp;'[2]产值及收款计划（2026）'!$B:$B,'[2]产值及收款计划（2026）'!Z:Z)</f>
        <v>0</v>
      </c>
      <c r="AA284" s="256" cm="1">
        <f t="array" aca="1" ref="AA284" ca="1">_xlfn.XLOOKUP($A284&amp;$B284,'[2]产值及收款计划（2026）'!$A:$A&amp;'[2]产值及收款计划（2026）'!$B:$B,'[2]产值及收款计划（2026）'!AA:AA)</f>
        <v>0</v>
      </c>
      <c r="AB284" s="256" cm="1">
        <f t="array" aca="1" ref="AB284" ca="1">_xlfn.XLOOKUP($A284&amp;$B284,'[2]产值及收款计划（2026）'!$A:$A&amp;'[2]产值及收款计划（2026）'!$B:$B,'[2]产值及收款计划（2026）'!AB:AB)</f>
        <v>0</v>
      </c>
      <c r="AC284" s="256" cm="1">
        <f t="array" aca="1" ref="AC284" ca="1">_xlfn.XLOOKUP($A284&amp;$B284,'[2]产值及收款计划（2026）'!$A:$A&amp;'[2]产值及收款计划（2026）'!$B:$B,'[2]产值及收款计划（2026）'!AC:AC)</f>
        <v>0</v>
      </c>
      <c r="AD284" s="256" cm="1">
        <f t="array" aca="1" ref="AD284" ca="1">_xlfn.XLOOKUP($A284&amp;$B284,'[2]产值及收款计划（2026）'!$A:$A&amp;'[2]产值及收款计划（2026）'!$B:$B,'[2]产值及收款计划（2026）'!AD:AD)</f>
        <v>0</v>
      </c>
      <c r="AE284" s="256" cm="1">
        <f t="array" aca="1" ref="AE284" ca="1">_xlfn.XLOOKUP($A284&amp;$B284,'[2]产值及收款计划（2026）'!$A:$A&amp;'[2]产值及收款计划（2026）'!$B:$B,'[2]产值及收款计划（2026）'!AE:AE)</f>
        <v>0</v>
      </c>
      <c r="AF284" s="256" cm="1">
        <f t="array" aca="1" ref="AF284" ca="1">_xlfn.XLOOKUP($A284&amp;$B284,'[2]产值及收款计划（2026）'!$A:$A&amp;'[2]产值及收款计划（2026）'!$B:$B,'[2]产值及收款计划（2026）'!AF:AF)</f>
        <v>31.5</v>
      </c>
      <c r="AG284" s="256" cm="1">
        <f t="array" aca="1" ref="AG284" ca="1">_xlfn.XLOOKUP($A284&amp;$B284,'[2]产值及收款计划（2026）'!$A:$A&amp;'[2]产值及收款计划（2026）'!$B:$B,'[2]产值及收款计划（2026）'!AG:AG)</f>
        <v>0</v>
      </c>
      <c r="AH284" s="256" cm="1">
        <f t="array" aca="1" ref="AH284" ca="1">_xlfn.XLOOKUP($A284&amp;$B284,'[2]产值及收款计划（2026）'!$A:$A&amp;'[2]产值及收款计划（2026）'!$B:$B,'[2]产值及收款计划（2026）'!AH:AH)</f>
        <v>0</v>
      </c>
      <c r="AI284" s="256" cm="1">
        <f t="array" aca="1" ref="AI284" ca="1">_xlfn.XLOOKUP($A284&amp;$B284,'[2]产值及收款计划（2026）'!$A:$A&amp;'[2]产值及收款计划（2026）'!$B:$B,'[2]产值及收款计划（2026）'!AI:AI)</f>
        <v>0</v>
      </c>
      <c r="AJ284" s="256" cm="1">
        <f t="array" aca="1" ref="AJ284" ca="1">_xlfn.XLOOKUP($A284&amp;$B284,'[2]产值及收款计划（2026）'!$A:$A&amp;'[2]产值及收款计划（2026）'!$B:$B,'[2]产值及收款计划（2026）'!AJ:AJ)</f>
        <v>0</v>
      </c>
      <c r="AK284" s="256" cm="1">
        <f t="array" aca="1" ref="AK284" ca="1">_xlfn.XLOOKUP($A284&amp;$B284,'[2]产值及收款计划（2026）'!$A:$A&amp;'[2]产值及收款计划（2026）'!$B:$B,'[2]产值及收款计划（2026）'!AK:AK)</f>
        <v>0</v>
      </c>
      <c r="AL284" s="256" cm="1">
        <f t="array" aca="1" ref="AL284" ca="1">_xlfn.XLOOKUP($A284&amp;$B284,'[2]产值及收款计划（2026）'!$A:$A&amp;'[2]产值及收款计划（2026）'!$B:$B,'[2]产值及收款计划（2026）'!AL:AL)</f>
        <v>0</v>
      </c>
      <c r="AM284" s="263" t="e" cm="1">
        <f t="array" aca="1" ref="AM284" ca="1">_xlfn.LET(_xlpm.勾选月份状态数组,TRANSPOSE('PPT(12-15页）-TOP10'!$A$3:$A$14),_xlpm.选择数据区,IF('PPT(12-15页）-TOP10'!$E$3="收款",$BA284:$BL284,$AA284:$AL284),SUM(_xlfn._xlws.FILTER(_xlpm.选择数据区,_xlpm.勾选月份状态数组,"")))</f>
        <v>#NAME?</v>
      </c>
      <c r="AN284" s="256" t="e" cm="1">
        <f t="array" aca="1" ref="AN284" ca="1">_xlfn.LET(_xlpm.勾选月份状态数组,TRANSPOSE('PPT(12-15页）-TOP10'!$A$3:$A$14),_xlpm.选择数据区,IF('PPT(12-15页）-TOP10'!$E$3="收款",$DA284:$DL284,$CA284:$CL284),SUM(_xlfn._xlws.FILTER(_xlpm.选择数据区,_xlpm.勾选月份状态数组,"")))</f>
        <v>#NAME?</v>
      </c>
      <c r="AO284" s="256">
        <f ca="1">SUM(CA284:CC284)+SUM(AD284:AL284)</f>
        <v>31.5</v>
      </c>
      <c r="AP284" s="256"/>
      <c r="AQ284" s="256"/>
      <c r="AR284" s="256"/>
      <c r="AS284" s="256" cm="1">
        <f t="array" aca="1" ref="AS284" ca="1">_xlfn.XLOOKUP($A284&amp;$B284,'[2]产值及收款计划（2026）'!$A:$A&amp;'[2]产值及收款计划（2026）'!$B:$B,'[2]产值及收款计划（2026）'!AS:AS)</f>
        <v>0</v>
      </c>
      <c r="AT284" s="256" cm="1">
        <f t="array" aca="1" ref="AT284" ca="1">_xlfn.XLOOKUP($A284&amp;$B284,'[2]产值及收款计划（2026）'!$A:$A&amp;'[2]产值及收款计划（2026）'!$B:$B,'[2]产值及收款计划（2026）'!AT:AT)</f>
        <v>0</v>
      </c>
      <c r="AU284" s="256" cm="1">
        <f t="array" aca="1" ref="AU284" ca="1">_xlfn.XLOOKUP($A284&amp;$B284,'[2]产值及收款计划（2026）'!$A:$A&amp;'[2]产值及收款计划（2026）'!$B:$B,'[2]产值及收款计划（2026）'!AU:AU)</f>
        <v>0</v>
      </c>
      <c r="AV284" s="256" cm="1">
        <f t="array" aca="1" ref="AV284" ca="1">_xlfn.XLOOKUP($A284&amp;$B284,'[2]产值及收款计划（2026）'!$A:$A&amp;'[2]产值及收款计划（2026）'!$B:$B,'[2]产值及收款计划（2026）'!AV:AV)</f>
        <v>0</v>
      </c>
      <c r="AW284" s="256" cm="1">
        <f t="array" aca="1" ref="AW284" ca="1">_xlfn.XLOOKUP($A284&amp;$B284,'[2]产值及收款计划（2026）'!$A:$A&amp;'[2]产值及收款计划（2026）'!$B:$B,'[2]产值及收款计划（2026）'!AW:AW)</f>
        <v>27</v>
      </c>
      <c r="AX284" s="256" cm="1">
        <f t="array" aca="1" ref="AX284" ca="1">_xlfn.XLOOKUP($A284&amp;$B284,'[2]产值及收款计划（2026）'!$A:$A&amp;'[2]产值及收款计划（2026）'!$B:$B,'[2]产值及收款计划（2026）'!AX:AX)</f>
        <v>0</v>
      </c>
      <c r="AY284" s="256" cm="1">
        <f t="array" aca="1" ref="AY284" ca="1">_xlfn.XLOOKUP($A284&amp;$B284,'[2]产值及收款计划（2026）'!$A:$A&amp;'[2]产值及收款计划（2026）'!$B:$B,'[2]产值及收款计划（2026）'!AY:AY)</f>
        <v>63</v>
      </c>
      <c r="AZ284" s="256" cm="1">
        <f t="array" aca="1" ref="AZ284" ca="1">_xlfn.XLOOKUP($A284&amp;$B284,'[2]产值及收款计划（2026）'!$A:$A&amp;'[2]产值及收款计划（2026）'!$B:$B,'[2]产值及收款计划（2026）'!AZ:AZ)</f>
        <v>31.5</v>
      </c>
      <c r="BA284" s="256" cm="1">
        <f t="array" aca="1" ref="BA284" ca="1">_xlfn.XLOOKUP($A284&amp;$B284,'[2]产值及收款计划（2026）'!$A:$A&amp;'[2]产值及收款计划（2026）'!$B:$B,'[2]产值及收款计划（2026）'!BA:BA)</f>
        <v>0</v>
      </c>
      <c r="BB284" s="256" cm="1">
        <f t="array" aca="1" ref="BB284" ca="1">_xlfn.XLOOKUP($A284&amp;$B284,'[2]产值及收款计划（2026）'!$A:$A&amp;'[2]产值及收款计划（2026）'!$B:$B,'[2]产值及收款计划（2026）'!BB:BB)</f>
        <v>0</v>
      </c>
      <c r="BC284" s="256" cm="1">
        <f t="array" aca="1" ref="BC284" ca="1">_xlfn.XLOOKUP($A284&amp;$B284,'[2]产值及收款计划（2026）'!$A:$A&amp;'[2]产值及收款计划（2026）'!$B:$B,'[2]产值及收款计划（2026）'!BC:BC)</f>
        <v>0</v>
      </c>
      <c r="BD284" s="256" cm="1">
        <f t="array" aca="1" ref="BD284" ca="1">_xlfn.XLOOKUP($A284&amp;$B284,'[2]产值及收款计划（2026）'!$A:$A&amp;'[2]产值及收款计划（2026）'!$B:$B,'[2]产值及收款计划（2026）'!BD:BD)</f>
        <v>0</v>
      </c>
      <c r="BE284" s="256" cm="1">
        <f t="array" aca="1" ref="BE284" ca="1">_xlfn.XLOOKUP($A284&amp;$B284,'[2]产值及收款计划（2026）'!$A:$A&amp;'[2]产值及收款计划（2026）'!$B:$B,'[2]产值及收款计划（2026）'!BE:BE)</f>
        <v>31.5</v>
      </c>
      <c r="BF284" s="256" cm="1">
        <f t="array" aca="1" ref="BF284" ca="1">_xlfn.XLOOKUP($A284&amp;$B284,'[2]产值及收款计划（2026）'!$A:$A&amp;'[2]产值及收款计划（2026）'!$B:$B,'[2]产值及收款计划（2026）'!BF:BF)</f>
        <v>0</v>
      </c>
      <c r="BG284" s="256" cm="1">
        <f t="array" aca="1" ref="BG284" ca="1">_xlfn.XLOOKUP($A284&amp;$B284,'[2]产值及收款计划（2026）'!$A:$A&amp;'[2]产值及收款计划（2026）'!$B:$B,'[2]产值及收款计划（2026）'!BG:BG)</f>
        <v>0</v>
      </c>
      <c r="BH284" s="256" cm="1">
        <f t="array" aca="1" ref="BH284" ca="1">_xlfn.XLOOKUP($A284&amp;$B284,'[2]产值及收款计划（2026）'!$A:$A&amp;'[2]产值及收款计划（2026）'!$B:$B,'[2]产值及收款计划（2026）'!BH:BH)</f>
        <v>0</v>
      </c>
      <c r="BI284" s="256" cm="1">
        <f t="array" aca="1" ref="BI284" ca="1">_xlfn.XLOOKUP($A284&amp;$B284,'[2]产值及收款计划（2026）'!$A:$A&amp;'[2]产值及收款计划（2026）'!$B:$B,'[2]产值及收款计划（2026）'!BI:BI)</f>
        <v>0</v>
      </c>
      <c r="BJ284" s="256" cm="1">
        <f t="array" aca="1" ref="BJ284" ca="1">_xlfn.XLOOKUP($A284&amp;$B284,'[2]产值及收款计划（2026）'!$A:$A&amp;'[2]产值及收款计划（2026）'!$B:$B,'[2]产值及收款计划（2026）'!BJ:BJ)</f>
        <v>0</v>
      </c>
      <c r="BK284" s="256" cm="1">
        <f t="array" aca="1" ref="BK284" ca="1">_xlfn.XLOOKUP($A284&amp;$B284,'[2]产值及收款计划（2026）'!$A:$A&amp;'[2]产值及收款计划（2026）'!$B:$B,'[2]产值及收款计划（2026）'!BK:BK)</f>
        <v>0</v>
      </c>
      <c r="BL284" s="256" cm="1">
        <f t="array" aca="1" ref="BL284" ca="1">_xlfn.XLOOKUP($A284&amp;$B284,'[2]产值及收款计划（2026）'!$A:$A&amp;'[2]产值及收款计划（2026）'!$B:$B,'[2]产值及收款计划（2026）'!BL:BL)</f>
        <v>0</v>
      </c>
      <c r="BM284" s="256"/>
      <c r="BN284" s="256"/>
      <c r="BO284" s="256"/>
      <c r="BP284" s="256"/>
      <c r="BQ284" s="255" t="str" cm="1">
        <f t="array" aca="1" ref="BQ284" ca="1">_xlfn.XLOOKUP($A284&amp;$B284,'[2]产值及收款计划（2026）'!$A:$A&amp;'[2]产值及收款计划（2026）'!$B:$B,'[2]产值及收款计划（2026）'!BQ:BQ)</f>
        <v>上海城建城市运营（集团）有限公司</v>
      </c>
      <c r="BR284" s="256" cm="1">
        <f t="array" aca="1" ref="BR284" ca="1">_xlfn.XLOOKUP($A284&amp;$B284,'[2]产值及收款计划（2026）'!$A:$A&amp;'[2]产值及收款计划（2026）'!$B:$B,'[2]产值及收款计划（2026）'!BR:BR)</f>
        <v>0</v>
      </c>
      <c r="CA284" s="256" cm="1">
        <f t="array" aca="1" ref="CA284" ca="1">_xlfn.XLOOKUP($A284&amp;$B284,'[2]产值及收款计划（2026）'!$A:$A&amp;'[2]产值及收款计划（2026）'!$B:$B,'[2]产值及收款计划（2026）'!CA:CA)</f>
        <v>0</v>
      </c>
      <c r="CB284" s="256" cm="1">
        <f t="array" aca="1" ref="CB284" ca="1">_xlfn.XLOOKUP($A284&amp;$B284,'[2]产值及收款计划（2026）'!$A:$A&amp;'[2]产值及收款计划（2026）'!$B:$B,'[2]产值及收款计划（2026）'!CB:CB)</f>
        <v>0</v>
      </c>
      <c r="CC284" s="256" cm="1">
        <f t="array" aca="1" ref="CC284" ca="1">_xlfn.XLOOKUP($A284&amp;$B284,'[2]产值及收款计划（2026）'!$A:$A&amp;'[2]产值及收款计划（2026）'!$B:$B,'[2]产值及收款计划（2026）'!CC:CC)</f>
        <v>0</v>
      </c>
      <c r="CD284" s="256" cm="1">
        <f t="array" aca="1" ref="CD284" ca="1">_xlfn.XLOOKUP($A284&amp;$B284,'[2]产值及收款计划（2026）'!$A:$A&amp;'[2]产值及收款计划（2026）'!$B:$B,'[2]产值及收款计划（2026）'!CD:CD)</f>
        <v>0</v>
      </c>
      <c r="CE284" s="256" cm="1">
        <f t="array" aca="1" ref="CE284" ca="1">_xlfn.XLOOKUP($A284&amp;$B284,'[2]产值及收款计划（2026）'!$A:$A&amp;'[2]产值及收款计划（2026）'!$B:$B,'[2]产值及收款计划（2026）'!CE:CE)</f>
        <v>0</v>
      </c>
      <c r="CF284" s="256" cm="1">
        <f t="array" aca="1" ref="CF284" ca="1">_xlfn.XLOOKUP($A284&amp;$B284,'[2]产值及收款计划（2026）'!$A:$A&amp;'[2]产值及收款计划（2026）'!$B:$B,'[2]产值及收款计划（2026）'!CF:CF)</f>
        <v>0</v>
      </c>
      <c r="CG284" s="256" cm="1">
        <f t="array" aca="1" ref="CG284" ca="1">_xlfn.XLOOKUP($A284&amp;$B284,'[2]产值及收款计划（2026）'!$A:$A&amp;'[2]产值及收款计划（2026）'!$B:$B,'[2]产值及收款计划（2026）'!CG:CG)</f>
        <v>0</v>
      </c>
      <c r="CH284" s="256" cm="1">
        <f t="array" aca="1" ref="CH284" ca="1">_xlfn.XLOOKUP($A284&amp;$B284,'[2]产值及收款计划（2026）'!$A:$A&amp;'[2]产值及收款计划（2026）'!$B:$B,'[2]产值及收款计划（2026）'!CH:CH)</f>
        <v>0</v>
      </c>
      <c r="CI284" s="256" cm="1">
        <f t="array" aca="1" ref="CI284" ca="1">_xlfn.XLOOKUP($A284&amp;$B284,'[2]产值及收款计划（2026）'!$A:$A&amp;'[2]产值及收款计划（2026）'!$B:$B,'[2]产值及收款计划（2026）'!CI:CI)</f>
        <v>0</v>
      </c>
      <c r="CJ284" s="256" cm="1">
        <f t="array" aca="1" ref="CJ284" ca="1">_xlfn.XLOOKUP($A284&amp;$B284,'[2]产值及收款计划（2026）'!$A:$A&amp;'[2]产值及收款计划（2026）'!$B:$B,'[2]产值及收款计划（2026）'!CJ:CJ)</f>
        <v>0</v>
      </c>
      <c r="CK284" s="256" cm="1">
        <f t="array" aca="1" ref="CK284" ca="1">_xlfn.XLOOKUP($A284&amp;$B284,'[2]产值及收款计划（2026）'!$A:$A&amp;'[2]产值及收款计划（2026）'!$B:$B,'[2]产值及收款计划（2026）'!CK:CK)</f>
        <v>0</v>
      </c>
      <c r="CL284" s="256" cm="1">
        <f t="array" aca="1" ref="CL284" ca="1">_xlfn.XLOOKUP($A284&amp;$B284,'[2]产值及收款计划（2026）'!$A:$A&amp;'[2]产值及收款计划（2026）'!$B:$B,'[2]产值及收款计划（2026）'!CL:CL)</f>
        <v>0</v>
      </c>
      <c r="DA284" s="256" cm="1">
        <f t="array" aca="1" ref="DA284" ca="1">_xlfn.XLOOKUP($A284&amp;$B284,'[2]产值及收款计划（2026）'!$A:$A&amp;'[2]产值及收款计划（2026）'!$B:$B,'[2]产值及收款计划（2026）'!DA:DA)</f>
        <v>0</v>
      </c>
      <c r="DB284" s="256" cm="1">
        <f t="array" aca="1" ref="DB284" ca="1">_xlfn.XLOOKUP($A284&amp;$B284,'[2]产值及收款计划（2026）'!$A:$A&amp;'[2]产值及收款计划（2026）'!$B:$B,'[2]产值及收款计划（2026）'!DB:DB)</f>
        <v>0</v>
      </c>
      <c r="DC284" s="256" cm="1">
        <f t="array" aca="1" ref="DC284" ca="1">_xlfn.XLOOKUP($A284&amp;$B284,'[2]产值及收款计划（2026）'!$A:$A&amp;'[2]产值及收款计划（2026）'!$B:$B,'[2]产值及收款计划（2026）'!DC:DC)</f>
        <v>0</v>
      </c>
      <c r="DD284" s="256" cm="1">
        <f t="array" aca="1" ref="DD284" ca="1">_xlfn.XLOOKUP($A284&amp;$B284,'[2]产值及收款计划（2026）'!$A:$A&amp;'[2]产值及收款计划（2026）'!$B:$B,'[2]产值及收款计划（2026）'!DD:DD)</f>
        <v>0</v>
      </c>
      <c r="DE284" s="256" cm="1">
        <f t="array" aca="1" ref="DE284" ca="1">_xlfn.XLOOKUP($A284&amp;$B284,'[2]产值及收款计划（2026）'!$A:$A&amp;'[2]产值及收款计划（2026）'!$B:$B,'[2]产值及收款计划（2026）'!DE:DE)</f>
        <v>0</v>
      </c>
      <c r="DF284" s="256" cm="1">
        <f t="array" aca="1" ref="DF284" ca="1">_xlfn.XLOOKUP($A284&amp;$B284,'[2]产值及收款计划（2026）'!$A:$A&amp;'[2]产值及收款计划（2026）'!$B:$B,'[2]产值及收款计划（2026）'!DF:DF)</f>
        <v>0</v>
      </c>
      <c r="DG284" s="256" cm="1">
        <f t="array" aca="1" ref="DG284" ca="1">_xlfn.XLOOKUP($A284&amp;$B284,'[2]产值及收款计划（2026）'!$A:$A&amp;'[2]产值及收款计划（2026）'!$B:$B,'[2]产值及收款计划（2026）'!DG:DG)</f>
        <v>0</v>
      </c>
      <c r="DH284" s="256" cm="1">
        <f t="array" aca="1" ref="DH284" ca="1">_xlfn.XLOOKUP($A284&amp;$B284,'[2]产值及收款计划（2026）'!$A:$A&amp;'[2]产值及收款计划（2026）'!$B:$B,'[2]产值及收款计划（2026）'!DH:DH)</f>
        <v>0</v>
      </c>
      <c r="DI284" s="256" cm="1">
        <f t="array" aca="1" ref="DI284" ca="1">_xlfn.XLOOKUP($A284&amp;$B284,'[2]产值及收款计划（2026）'!$A:$A&amp;'[2]产值及收款计划（2026）'!$B:$B,'[2]产值及收款计划（2026）'!DI:DI)</f>
        <v>0</v>
      </c>
      <c r="DJ284" s="256" cm="1">
        <f t="array" aca="1" ref="DJ284" ca="1">_xlfn.XLOOKUP($A284&amp;$B284,'[2]产值及收款计划（2026）'!$A:$A&amp;'[2]产值及收款计划（2026）'!$B:$B,'[2]产值及收款计划（2026）'!DJ:DJ)</f>
        <v>0</v>
      </c>
      <c r="DK284" s="256" cm="1">
        <f t="array" aca="1" ref="DK284" ca="1">_xlfn.XLOOKUP($A284&amp;$B284,'[2]产值及收款计划（2026）'!$A:$A&amp;'[2]产值及收款计划（2026）'!$B:$B,'[2]产值及收款计划（2026）'!DK:DK)</f>
        <v>0</v>
      </c>
      <c r="DL284" s="256" cm="1">
        <f t="array" aca="1" ref="DL284" ca="1">_xlfn.XLOOKUP($A284&amp;$B284,'[2]产值及收款计划（2026）'!$A:$A&amp;'[2]产值及收款计划（2026）'!$B:$B,'[2]产值及收款计划（2026）'!DL:DL)</f>
        <v>0</v>
      </c>
      <c r="DM284" s="264"/>
      <c r="DN284" s="250"/>
    </row>
    <row r="285" spans="1:118" ht="20.25" x14ac:dyDescent="0.15">
      <c r="A285" s="254">
        <f t="shared" ca="1" si="17"/>
        <v>104</v>
      </c>
      <c r="B285" s="254" t="s">
        <v>26</v>
      </c>
      <c r="C285" s="255" t="str" cm="1">
        <f t="array" aca="1" ref="C285" ca="1">_xlfn.XLOOKUP($A285&amp;$B285,'[2]产值及收款计划（2026）'!$A:$A&amp;'[2]产值及收款计划（2026）'!$B:$B,'[2]产值及收款计划（2026）'!C:C)</f>
        <v>C0CJZY-JCCG-W-2025010</v>
      </c>
      <c r="D285" s="255" t="str" cm="1">
        <f t="array" aca="1" ref="D285" ca="1">_xlfn.XLOOKUP($A285&amp;$B285,'[2]产值及收款计划（2026）'!$A:$A&amp;'[2]产值及收款计划（2026）'!$B:$B,'[2]产值及收款计划（2026）'!D:D)</f>
        <v>2024年浦东大道地道设施缺陷监控项目设备采购</v>
      </c>
      <c r="E285" s="256" cm="1">
        <f t="array" aca="1" ref="E285" ca="1">_xlfn.XLOOKUP($A285&amp;$B285,'[2]产值及收款计划（2026）'!$A:$A&amp;'[2]产值及收款计划（2026）'!$B:$B,'[2]产值及收款计划（2026）'!E:E)</f>
        <v>46.7</v>
      </c>
      <c r="F285" s="256" cm="1">
        <f t="array" aca="1" ref="F285" ca="1">_xlfn.XLOOKUP($A285&amp;$B285,'[2]产值及收款计划（2026）'!$A:$A&amp;'[2]产值及收款计划（2026）'!$B:$B,'[2]产值及收款计划（2026）'!F:F)</f>
        <v>46.7</v>
      </c>
      <c r="G285" s="256" cm="1">
        <f t="array" aca="1" ref="G285" ca="1">_xlfn.XLOOKUP($A285&amp;$B285,'[2]产值及收款计划（2026）'!$A:$A&amp;'[2]产值及收款计划（2026）'!$B:$B,'[2]产值及收款计划（2026）'!G:G)</f>
        <v>46.7</v>
      </c>
      <c r="H285" s="256" cm="1">
        <f t="array" aca="1" ref="H285" ca="1">_xlfn.XLOOKUP($A285&amp;$B285,'[2]产值及收款计划（2026）'!$A:$A&amp;'[2]产值及收款计划（2026）'!$B:$B,'[2]产值及收款计划（2026）'!H:H)</f>
        <v>7.5682</v>
      </c>
      <c r="I285" s="257" cm="1">
        <f t="array" aca="1" ref="I285" ca="1">_xlfn.XLOOKUP($A285&amp;$B285,'[2]产值及收款计划（2026）'!$A:$A&amp;'[2]产值及收款计划（2026）'!$B:$B,'[2]产值及收款计划（2026）'!I:I)</f>
        <v>0.16205995717344801</v>
      </c>
      <c r="J285" s="258" cm="1">
        <f t="array" aca="1" ref="J285" ca="1">_xlfn.XLOOKUP($A285&amp;$B285,'[2]产值及收款计划（2026）'!$A:$A&amp;'[2]产值及收款计划（2026）'!$B:$B,'[2]产值及收款计划（2026）'!J:J)</f>
        <v>0.13</v>
      </c>
      <c r="K285" s="256" cm="1">
        <f t="array" aca="1" ref="K285" ca="1">_xlfn.XLOOKUP($A285&amp;$B285,'[2]产值及收款计划（2026）'!$A:$A&amp;'[2]产值及收款计划（2026）'!$B:$B,'[2]产值及收款计划（2026）'!K:K)</f>
        <v>0</v>
      </c>
      <c r="L285" s="256" cm="1">
        <f t="array" aca="1" ref="L285" ca="1">_xlfn.XLOOKUP($A285&amp;$B285,'[2]产值及收款计划（2026）'!$A:$A&amp;'[2]产值及收款计划（2026）'!$B:$B,'[2]产值及收款计划（2026）'!L:L)</f>
        <v>0</v>
      </c>
      <c r="M285" s="256" t="str" cm="1">
        <f t="array" aca="1" ref="M285" ca="1">_xlfn.XLOOKUP($A285&amp;$B285,'[2]产值及收款计划（2026）'!$A:$A&amp;'[2]产值及收款计划（2026）'!$B:$B,'[2]产值及收款计划（2026）'!M:M)</f>
        <v>主导</v>
      </c>
      <c r="N285" s="256" t="str" cm="1">
        <f t="array" aca="1" ref="N285" ca="1">_xlfn.XLOOKUP($A285&amp;$B285,'[2]产值及收款计划（2026）'!$A:$A&amp;'[2]产值及收款计划（2026）'!$B:$B,'[2]产值及收款计划（2026）'!N:N)</f>
        <v>邱枫团队</v>
      </c>
      <c r="O285" s="256" t="str" cm="1">
        <f t="array" aca="1" ref="O285" ca="1">_xlfn.XLOOKUP($A285&amp;$B285,'[2]产值及收款计划（2026）'!$A:$A&amp;'[2]产值及收款计划（2026）'!$B:$B,'[2]产值及收款计划（2026）'!O:O)</f>
        <v>高建勇</v>
      </c>
      <c r="P285" s="255" t="str" cm="1">
        <f t="array" aca="1" ref="P285" ca="1">_xlfn.XLOOKUP($A285&amp;$B285,'[2]产值及收款计划（2026）'!$A:$A&amp;'[2]产值及收款计划（2026）'!$B:$B,'[2]产值及收款计划（2026）'!P:P)</f>
        <v>25已完结</v>
      </c>
      <c r="Q285" s="256" cm="1">
        <f t="array" aca="1" ref="Q285" ca="1">_xlfn.XLOOKUP($A285&amp;$B285,'[2]产值及收款计划（2026）'!$A:$A&amp;'[2]产值及收款计划（2026）'!$B:$B,'[2]产值及收款计划（2026）'!Q:Q)</f>
        <v>0</v>
      </c>
      <c r="R285" s="256" cm="1">
        <f t="array" aca="1" ref="R285" ca="1">_xlfn.XLOOKUP($A285&amp;$B285,'[2]产值及收款计划（2026）'!$A:$A&amp;'[2]产值及收款计划（2026）'!$B:$B,'[2]产值及收款计划（2026）'!R:R)</f>
        <v>0</v>
      </c>
      <c r="S285" s="256" cm="1">
        <f t="array" aca="1" ref="S285" ca="1">_xlfn.XLOOKUP($A285&amp;$B285,'[2]产值及收款计划（2026）'!$A:$A&amp;'[2]产值及收款计划（2026）'!$B:$B,'[2]产值及收款计划（2026）'!S:S)</f>
        <v>0</v>
      </c>
      <c r="T285" s="256" cm="1">
        <f t="array" aca="1" ref="T285" ca="1">_xlfn.XLOOKUP($A285&amp;$B285,'[2]产值及收款计划（2026）'!$A:$A&amp;'[2]产值及收款计划（2026）'!$B:$B,'[2]产值及收款计划（2026）'!T:T)</f>
        <v>46.7</v>
      </c>
      <c r="U285" s="256" cm="1">
        <f t="array" aca="1" ref="U285" ca="1">_xlfn.XLOOKUP($A285&amp;$B285,'[2]产值及收款计划（2026）'!$A:$A&amp;'[2]产值及收款计划（2026）'!$B:$B,'[2]产值及收款计划（2026）'!U:U)</f>
        <v>0</v>
      </c>
      <c r="V285" s="256" cm="1">
        <f t="array" aca="1" ref="V285" ca="1">_xlfn.XLOOKUP($A285&amp;$B285,'[2]产值及收款计划（2026）'!$A:$A&amp;'[2]产值及收款计划（2026）'!$B:$B,'[2]产值及收款计划（2026）'!V:V)</f>
        <v>0</v>
      </c>
      <c r="W285" s="256" cm="1">
        <f t="array" aca="1" ref="W285" ca="1">_xlfn.XLOOKUP($A285&amp;$B285,'[2]产值及收款计划（2026）'!$A:$A&amp;'[2]产值及收款计划（2026）'!$B:$B,'[2]产值及收款计划（2026）'!W:W)</f>
        <v>0</v>
      </c>
      <c r="X285" s="256" cm="1">
        <f t="array" aca="1" ref="X285" ca="1">_xlfn.XLOOKUP($A285&amp;$B285,'[2]产值及收款计划（2026）'!$A:$A&amp;'[2]产值及收款计划（2026）'!$B:$B,'[2]产值及收款计划（2026）'!X:X)</f>
        <v>0</v>
      </c>
      <c r="Y285" s="256" cm="1">
        <f t="array" aca="1" ref="Y285" ca="1">_xlfn.XLOOKUP($A285&amp;$B285,'[2]产值及收款计划（2026）'!$A:$A&amp;'[2]产值及收款计划（2026）'!$B:$B,'[2]产值及收款计划（2026）'!Y:Y)</f>
        <v>0</v>
      </c>
      <c r="Z285" s="256" cm="1">
        <f t="array" aca="1" ref="Z285" ca="1">_xlfn.XLOOKUP($A285&amp;$B285,'[2]产值及收款计划（2026）'!$A:$A&amp;'[2]产值及收款计划（2026）'!$B:$B,'[2]产值及收款计划（2026）'!Z:Z)</f>
        <v>0</v>
      </c>
      <c r="AA285" s="256" cm="1">
        <f t="array" aca="1" ref="AA285" ca="1">_xlfn.XLOOKUP($A285&amp;$B285,'[2]产值及收款计划（2026）'!$A:$A&amp;'[2]产值及收款计划（2026）'!$B:$B,'[2]产值及收款计划（2026）'!AA:AA)</f>
        <v>0</v>
      </c>
      <c r="AB285" s="256" cm="1">
        <f t="array" aca="1" ref="AB285" ca="1">_xlfn.XLOOKUP($A285&amp;$B285,'[2]产值及收款计划（2026）'!$A:$A&amp;'[2]产值及收款计划（2026）'!$B:$B,'[2]产值及收款计划（2026）'!AB:AB)</f>
        <v>0</v>
      </c>
      <c r="AC285" s="256" cm="1">
        <f t="array" aca="1" ref="AC285" ca="1">_xlfn.XLOOKUP($A285&amp;$B285,'[2]产值及收款计划（2026）'!$A:$A&amp;'[2]产值及收款计划（2026）'!$B:$B,'[2]产值及收款计划（2026）'!AC:AC)</f>
        <v>0</v>
      </c>
      <c r="AD285" s="256" cm="1">
        <f t="array" aca="1" ref="AD285" ca="1">_xlfn.XLOOKUP($A285&amp;$B285,'[2]产值及收款计划（2026）'!$A:$A&amp;'[2]产值及收款计划（2026）'!$B:$B,'[2]产值及收款计划（2026）'!AD:AD)</f>
        <v>0</v>
      </c>
      <c r="AE285" s="256" cm="1">
        <f t="array" aca="1" ref="AE285" ca="1">_xlfn.XLOOKUP($A285&amp;$B285,'[2]产值及收款计划（2026）'!$A:$A&amp;'[2]产值及收款计划（2026）'!$B:$B,'[2]产值及收款计划（2026）'!AE:AE)</f>
        <v>0</v>
      </c>
      <c r="AF285" s="256" cm="1">
        <f t="array" aca="1" ref="AF285" ca="1">_xlfn.XLOOKUP($A285&amp;$B285,'[2]产值及收款计划（2026）'!$A:$A&amp;'[2]产值及收款计划（2026）'!$B:$B,'[2]产值及收款计划（2026）'!AF:AF)</f>
        <v>0</v>
      </c>
      <c r="AG285" s="256" cm="1">
        <f t="array" aca="1" ref="AG285" ca="1">_xlfn.XLOOKUP($A285&amp;$B285,'[2]产值及收款计划（2026）'!$A:$A&amp;'[2]产值及收款计划（2026）'!$B:$B,'[2]产值及收款计划（2026）'!AG:AG)</f>
        <v>0</v>
      </c>
      <c r="AH285" s="256" cm="1">
        <f t="array" aca="1" ref="AH285" ca="1">_xlfn.XLOOKUP($A285&amp;$B285,'[2]产值及收款计划（2026）'!$A:$A&amp;'[2]产值及收款计划（2026）'!$B:$B,'[2]产值及收款计划（2026）'!AH:AH)</f>
        <v>0</v>
      </c>
      <c r="AI285" s="256" cm="1">
        <f t="array" aca="1" ref="AI285" ca="1">_xlfn.XLOOKUP($A285&amp;$B285,'[2]产值及收款计划（2026）'!$A:$A&amp;'[2]产值及收款计划（2026）'!$B:$B,'[2]产值及收款计划（2026）'!AI:AI)</f>
        <v>0</v>
      </c>
      <c r="AJ285" s="256" cm="1">
        <f t="array" aca="1" ref="AJ285" ca="1">_xlfn.XLOOKUP($A285&amp;$B285,'[2]产值及收款计划（2026）'!$A:$A&amp;'[2]产值及收款计划（2026）'!$B:$B,'[2]产值及收款计划（2026）'!AJ:AJ)</f>
        <v>0</v>
      </c>
      <c r="AK285" s="256" cm="1">
        <f t="array" aca="1" ref="AK285" ca="1">_xlfn.XLOOKUP($A285&amp;$B285,'[2]产值及收款计划（2026）'!$A:$A&amp;'[2]产值及收款计划（2026）'!$B:$B,'[2]产值及收款计划（2026）'!AK:AK)</f>
        <v>0</v>
      </c>
      <c r="AL285" s="256" cm="1">
        <f t="array" aca="1" ref="AL285" ca="1">_xlfn.XLOOKUP($A285&amp;$B285,'[2]产值及收款计划（2026）'!$A:$A&amp;'[2]产值及收款计划（2026）'!$B:$B,'[2]产值及收款计划（2026）'!AL:AL)</f>
        <v>0</v>
      </c>
      <c r="AM285" s="263" t="e" cm="1">
        <f t="array" aca="1" ref="AM285" ca="1">_xlfn.LET(_xlpm.勾选月份状态数组,TRANSPOSE('PPT(12-15页）-TOP10'!$A$3:$A$14),_xlpm.选择数据区,IF('PPT(12-15页）-TOP10'!$E$3="收款",$BA285:$BL285,$AA285:$AL285),SUM(_xlfn._xlws.FILTER(_xlpm.选择数据区,_xlpm.勾选月份状态数组,"")))</f>
        <v>#NAME?</v>
      </c>
      <c r="AN285" s="256" t="e" cm="1">
        <f t="array" aca="1" ref="AN285" ca="1">_xlfn.LET(_xlpm.勾选月份状态数组,TRANSPOSE('PPT(12-15页）-TOP10'!$A$3:$A$14),_xlpm.选择数据区,IF('PPT(12-15页）-TOP10'!$E$3="收款",$DA285:$DL285,$CA285:$CL285),SUM(_xlfn._xlws.FILTER(_xlpm.选择数据区,_xlpm.勾选月份状态数组,"")))</f>
        <v>#NAME?</v>
      </c>
      <c r="AO285" s="256">
        <f ca="1">SUM(CA285:CC285)+SUM(AD285:AL285)</f>
        <v>0</v>
      </c>
      <c r="AP285" s="256"/>
      <c r="AQ285" s="256"/>
      <c r="AR285" s="256"/>
      <c r="AS285" s="256" cm="1">
        <f t="array" aca="1" ref="AS285" ca="1">_xlfn.XLOOKUP($A285&amp;$B285,'[2]产值及收款计划（2026）'!$A:$A&amp;'[2]产值及收款计划（2026）'!$B:$B,'[2]产值及收款计划（2026）'!AS:AS)</f>
        <v>0</v>
      </c>
      <c r="AT285" s="256" cm="1">
        <f t="array" aca="1" ref="AT285" ca="1">_xlfn.XLOOKUP($A285&amp;$B285,'[2]产值及收款计划（2026）'!$A:$A&amp;'[2]产值及收款计划（2026）'!$B:$B,'[2]产值及收款计划（2026）'!AT:AT)</f>
        <v>0</v>
      </c>
      <c r="AU285" s="256" cm="1">
        <f t="array" aca="1" ref="AU285" ca="1">_xlfn.XLOOKUP($A285&amp;$B285,'[2]产值及收款计划（2026）'!$A:$A&amp;'[2]产值及收款计划（2026）'!$B:$B,'[2]产值及收款计划（2026）'!AU:AU)</f>
        <v>0</v>
      </c>
      <c r="AV285" s="256" cm="1">
        <f t="array" aca="1" ref="AV285" ca="1">_xlfn.XLOOKUP($A285&amp;$B285,'[2]产值及收款计划（2026）'!$A:$A&amp;'[2]产值及收款计划（2026）'!$B:$B,'[2]产值及收款计划（2026）'!AV:AV)</f>
        <v>0</v>
      </c>
      <c r="AW285" s="256" cm="1">
        <f t="array" aca="1" ref="AW285" ca="1">_xlfn.XLOOKUP($A285&amp;$B285,'[2]产值及收款计划（2026）'!$A:$A&amp;'[2]产值及收款计划（2026）'!$B:$B,'[2]产值及收款计划（2026）'!AW:AW)</f>
        <v>0</v>
      </c>
      <c r="AX285" s="256" cm="1">
        <f t="array" aca="1" ref="AX285" ca="1">_xlfn.XLOOKUP($A285&amp;$B285,'[2]产值及收款计划（2026）'!$A:$A&amp;'[2]产值及收款计划（2026）'!$B:$B,'[2]产值及收款计划（2026）'!AX:AX)</f>
        <v>37.36</v>
      </c>
      <c r="AY285" s="256" cm="1">
        <f t="array" aca="1" ref="AY285" ca="1">_xlfn.XLOOKUP($A285&amp;$B285,'[2]产值及收款计划（2026）'!$A:$A&amp;'[2]产值及收款计划（2026）'!$B:$B,'[2]产值及收款计划（2026）'!AY:AY)</f>
        <v>9.34</v>
      </c>
      <c r="AZ285" s="256" cm="1">
        <f t="array" aca="1" ref="AZ285" ca="1">_xlfn.XLOOKUP($A285&amp;$B285,'[2]产值及收款计划（2026）'!$A:$A&amp;'[2]产值及收款计划（2026）'!$B:$B,'[2]产值及收款计划（2026）'!AZ:AZ)</f>
        <v>9.34</v>
      </c>
      <c r="BA285" s="256" cm="1">
        <f t="array" aca="1" ref="BA285" ca="1">_xlfn.XLOOKUP($A285&amp;$B285,'[2]产值及收款计划（2026）'!$A:$A&amp;'[2]产值及收款计划（2026）'!$B:$B,'[2]产值及收款计划（2026）'!BA:BA)</f>
        <v>0</v>
      </c>
      <c r="BB285" s="256" cm="1">
        <f t="array" aca="1" ref="BB285" ca="1">_xlfn.XLOOKUP($A285&amp;$B285,'[2]产值及收款计划（2026）'!$A:$A&amp;'[2]产值及收款计划（2026）'!$B:$B,'[2]产值及收款计划（2026）'!BB:BB)</f>
        <v>0</v>
      </c>
      <c r="BC285" s="256" cm="1">
        <f t="array" aca="1" ref="BC285" ca="1">_xlfn.XLOOKUP($A285&amp;$B285,'[2]产值及收款计划（2026）'!$A:$A&amp;'[2]产值及收款计划（2026）'!$B:$B,'[2]产值及收款计划（2026）'!BC:BC)</f>
        <v>37.36</v>
      </c>
      <c r="BD285" s="256" cm="1">
        <f t="array" aca="1" ref="BD285" ca="1">_xlfn.XLOOKUP($A285&amp;$B285,'[2]产值及收款计划（2026）'!$A:$A&amp;'[2]产值及收款计划（2026）'!$B:$B,'[2]产值及收款计划（2026）'!BD:BD)</f>
        <v>0</v>
      </c>
      <c r="BE285" s="256" cm="1">
        <f t="array" aca="1" ref="BE285" ca="1">_xlfn.XLOOKUP($A285&amp;$B285,'[2]产值及收款计划（2026）'!$A:$A&amp;'[2]产值及收款计划（2026）'!$B:$B,'[2]产值及收款计划（2026）'!BE:BE)</f>
        <v>37.36</v>
      </c>
      <c r="BF285" s="256" cm="1">
        <f t="array" aca="1" ref="BF285" ca="1">_xlfn.XLOOKUP($A285&amp;$B285,'[2]产值及收款计划（2026）'!$A:$A&amp;'[2]产值及收款计划（2026）'!$B:$B,'[2]产值及收款计划（2026）'!BF:BF)</f>
        <v>0</v>
      </c>
      <c r="BG285" s="256" cm="1">
        <f t="array" aca="1" ref="BG285" ca="1">_xlfn.XLOOKUP($A285&amp;$B285,'[2]产值及收款计划（2026）'!$A:$A&amp;'[2]产值及收款计划（2026）'!$B:$B,'[2]产值及收款计划（2026）'!BG:BG)</f>
        <v>0</v>
      </c>
      <c r="BH285" s="256" cm="1">
        <f t="array" aca="1" ref="BH285" ca="1">_xlfn.XLOOKUP($A285&amp;$B285,'[2]产值及收款计划（2026）'!$A:$A&amp;'[2]产值及收款计划（2026）'!$B:$B,'[2]产值及收款计划（2026）'!BH:BH)</f>
        <v>0</v>
      </c>
      <c r="BI285" s="256" cm="1">
        <f t="array" aca="1" ref="BI285" ca="1">_xlfn.XLOOKUP($A285&amp;$B285,'[2]产值及收款计划（2026）'!$A:$A&amp;'[2]产值及收款计划（2026）'!$B:$B,'[2]产值及收款计划（2026）'!BI:BI)</f>
        <v>0</v>
      </c>
      <c r="BJ285" s="256" cm="1">
        <f t="array" aca="1" ref="BJ285" ca="1">_xlfn.XLOOKUP($A285&amp;$B285,'[2]产值及收款计划（2026）'!$A:$A&amp;'[2]产值及收款计划（2026）'!$B:$B,'[2]产值及收款计划（2026）'!BJ:BJ)</f>
        <v>0</v>
      </c>
      <c r="BK285" s="256" cm="1">
        <f t="array" aca="1" ref="BK285" ca="1">_xlfn.XLOOKUP($A285&amp;$B285,'[2]产值及收款计划（2026）'!$A:$A&amp;'[2]产值及收款计划（2026）'!$B:$B,'[2]产值及收款计划（2026）'!BK:BK)</f>
        <v>0</v>
      </c>
      <c r="BL285" s="256" cm="1">
        <f t="array" aca="1" ref="BL285" ca="1">_xlfn.XLOOKUP($A285&amp;$B285,'[2]产值及收款计划（2026）'!$A:$A&amp;'[2]产值及收款计划（2026）'!$B:$B,'[2]产值及收款计划（2026）'!BL:BL)</f>
        <v>0</v>
      </c>
      <c r="BM285" s="256"/>
      <c r="BN285" s="256"/>
      <c r="BO285" s="256"/>
      <c r="BP285" s="256"/>
      <c r="BQ285" s="255" t="str" cm="1">
        <f t="array" aca="1" ref="BQ285" ca="1">_xlfn.XLOOKUP($A285&amp;$B285,'[2]产值及收款计划（2026）'!$A:$A&amp;'[2]产值及收款计划（2026）'!$B:$B,'[2]产值及收款计划（2026）'!BQ:BQ)</f>
        <v>上海城建智慧城市运营管理有限公司</v>
      </c>
      <c r="BR285" s="256" cm="1">
        <f t="array" aca="1" ref="BR285" ca="1">_xlfn.XLOOKUP($A285&amp;$B285,'[2]产值及收款计划（2026）'!$A:$A&amp;'[2]产值及收款计划（2026）'!$B:$B,'[2]产值及收款计划（2026）'!BR:BR)</f>
        <v>0</v>
      </c>
      <c r="CA285" s="256" cm="1">
        <f t="array" aca="1" ref="CA285" ca="1">_xlfn.XLOOKUP($A285&amp;$B285,'[2]产值及收款计划（2026）'!$A:$A&amp;'[2]产值及收款计划（2026）'!$B:$B,'[2]产值及收款计划（2026）'!CA:CA)</f>
        <v>0</v>
      </c>
      <c r="CB285" s="256" cm="1">
        <f t="array" aca="1" ref="CB285" ca="1">_xlfn.XLOOKUP($A285&amp;$B285,'[2]产值及收款计划（2026）'!$A:$A&amp;'[2]产值及收款计划（2026）'!$B:$B,'[2]产值及收款计划（2026）'!CB:CB)</f>
        <v>0</v>
      </c>
      <c r="CC285" s="256" cm="1">
        <f t="array" aca="1" ref="CC285" ca="1">_xlfn.XLOOKUP($A285&amp;$B285,'[2]产值及收款计划（2026）'!$A:$A&amp;'[2]产值及收款计划（2026）'!$B:$B,'[2]产值及收款计划（2026）'!CC:CC)</f>
        <v>0</v>
      </c>
      <c r="CD285" s="256" cm="1">
        <f t="array" aca="1" ref="CD285" ca="1">_xlfn.XLOOKUP($A285&amp;$B285,'[2]产值及收款计划（2026）'!$A:$A&amp;'[2]产值及收款计划（2026）'!$B:$B,'[2]产值及收款计划（2026）'!CD:CD)</f>
        <v>0</v>
      </c>
      <c r="CE285" s="256" cm="1">
        <f t="array" aca="1" ref="CE285" ca="1">_xlfn.XLOOKUP($A285&amp;$B285,'[2]产值及收款计划（2026）'!$A:$A&amp;'[2]产值及收款计划（2026）'!$B:$B,'[2]产值及收款计划（2026）'!CE:CE)</f>
        <v>0</v>
      </c>
      <c r="CF285" s="256" cm="1">
        <f t="array" aca="1" ref="CF285" ca="1">_xlfn.XLOOKUP($A285&amp;$B285,'[2]产值及收款计划（2026）'!$A:$A&amp;'[2]产值及收款计划（2026）'!$B:$B,'[2]产值及收款计划（2026）'!CF:CF)</f>
        <v>0</v>
      </c>
      <c r="CG285" s="256" cm="1">
        <f t="array" aca="1" ref="CG285" ca="1">_xlfn.XLOOKUP($A285&amp;$B285,'[2]产值及收款计划（2026）'!$A:$A&amp;'[2]产值及收款计划（2026）'!$B:$B,'[2]产值及收款计划（2026）'!CG:CG)</f>
        <v>0</v>
      </c>
      <c r="CH285" s="256" cm="1">
        <f t="array" aca="1" ref="CH285" ca="1">_xlfn.XLOOKUP($A285&amp;$B285,'[2]产值及收款计划（2026）'!$A:$A&amp;'[2]产值及收款计划（2026）'!$B:$B,'[2]产值及收款计划（2026）'!CH:CH)</f>
        <v>0</v>
      </c>
      <c r="CI285" s="256" cm="1">
        <f t="array" aca="1" ref="CI285" ca="1">_xlfn.XLOOKUP($A285&amp;$B285,'[2]产值及收款计划（2026）'!$A:$A&amp;'[2]产值及收款计划（2026）'!$B:$B,'[2]产值及收款计划（2026）'!CI:CI)</f>
        <v>0</v>
      </c>
      <c r="CJ285" s="256" cm="1">
        <f t="array" aca="1" ref="CJ285" ca="1">_xlfn.XLOOKUP($A285&amp;$B285,'[2]产值及收款计划（2026）'!$A:$A&amp;'[2]产值及收款计划（2026）'!$B:$B,'[2]产值及收款计划（2026）'!CJ:CJ)</f>
        <v>0</v>
      </c>
      <c r="CK285" s="256" cm="1">
        <f t="array" aca="1" ref="CK285" ca="1">_xlfn.XLOOKUP($A285&amp;$B285,'[2]产值及收款计划（2026）'!$A:$A&amp;'[2]产值及收款计划（2026）'!$B:$B,'[2]产值及收款计划（2026）'!CK:CK)</f>
        <v>0</v>
      </c>
      <c r="CL285" s="256" cm="1">
        <f t="array" aca="1" ref="CL285" ca="1">_xlfn.XLOOKUP($A285&amp;$B285,'[2]产值及收款计划（2026）'!$A:$A&amp;'[2]产值及收款计划（2026）'!$B:$B,'[2]产值及收款计划（2026）'!CL:CL)</f>
        <v>0</v>
      </c>
      <c r="DA285" s="256" cm="1">
        <f t="array" aca="1" ref="DA285" ca="1">_xlfn.XLOOKUP($A285&amp;$B285,'[2]产值及收款计划（2026）'!$A:$A&amp;'[2]产值及收款计划（2026）'!$B:$B,'[2]产值及收款计划（2026）'!DA:DA)</f>
        <v>0</v>
      </c>
      <c r="DB285" s="256" cm="1">
        <f t="array" aca="1" ref="DB285" ca="1">_xlfn.XLOOKUP($A285&amp;$B285,'[2]产值及收款计划（2026）'!$A:$A&amp;'[2]产值及收款计划（2026）'!$B:$B,'[2]产值及收款计划（2026）'!DB:DB)</f>
        <v>0</v>
      </c>
      <c r="DC285" s="256" cm="1">
        <f t="array" aca="1" ref="DC285" ca="1">_xlfn.XLOOKUP($A285&amp;$B285,'[2]产值及收款计划（2026）'!$A:$A&amp;'[2]产值及收款计划（2026）'!$B:$B,'[2]产值及收款计划（2026）'!DC:DC)</f>
        <v>0</v>
      </c>
      <c r="DD285" s="256" cm="1">
        <f t="array" aca="1" ref="DD285" ca="1">_xlfn.XLOOKUP($A285&amp;$B285,'[2]产值及收款计划（2026）'!$A:$A&amp;'[2]产值及收款计划（2026）'!$B:$B,'[2]产值及收款计划（2026）'!DD:DD)</f>
        <v>37.36</v>
      </c>
      <c r="DE285" s="256" cm="1">
        <f t="array" aca="1" ref="DE285" ca="1">_xlfn.XLOOKUP($A285&amp;$B285,'[2]产值及收款计划（2026）'!$A:$A&amp;'[2]产值及收款计划（2026）'!$B:$B,'[2]产值及收款计划（2026）'!DE:DE)</f>
        <v>0</v>
      </c>
      <c r="DF285" s="256" cm="1">
        <f t="array" aca="1" ref="DF285" ca="1">_xlfn.XLOOKUP($A285&amp;$B285,'[2]产值及收款计划（2026）'!$A:$A&amp;'[2]产值及收款计划（2026）'!$B:$B,'[2]产值及收款计划（2026）'!DF:DF)</f>
        <v>0</v>
      </c>
      <c r="DG285" s="256" cm="1">
        <f t="array" aca="1" ref="DG285" ca="1">_xlfn.XLOOKUP($A285&amp;$B285,'[2]产值及收款计划（2026）'!$A:$A&amp;'[2]产值及收款计划（2026）'!$B:$B,'[2]产值及收款计划（2026）'!DG:DG)</f>
        <v>0</v>
      </c>
      <c r="DH285" s="256" cm="1">
        <f t="array" aca="1" ref="DH285" ca="1">_xlfn.XLOOKUP($A285&amp;$B285,'[2]产值及收款计划（2026）'!$A:$A&amp;'[2]产值及收款计划（2026）'!$B:$B,'[2]产值及收款计划（2026）'!DH:DH)</f>
        <v>0</v>
      </c>
      <c r="DI285" s="256" cm="1">
        <f t="array" aca="1" ref="DI285" ca="1">_xlfn.XLOOKUP($A285&amp;$B285,'[2]产值及收款计划（2026）'!$A:$A&amp;'[2]产值及收款计划（2026）'!$B:$B,'[2]产值及收款计划（2026）'!DI:DI)</f>
        <v>0</v>
      </c>
      <c r="DJ285" s="256" cm="1">
        <f t="array" aca="1" ref="DJ285" ca="1">_xlfn.XLOOKUP($A285&amp;$B285,'[2]产值及收款计划（2026）'!$A:$A&amp;'[2]产值及收款计划（2026）'!$B:$B,'[2]产值及收款计划（2026）'!DJ:DJ)</f>
        <v>0</v>
      </c>
      <c r="DK285" s="256" cm="1">
        <f t="array" aca="1" ref="DK285" ca="1">_xlfn.XLOOKUP($A285&amp;$B285,'[2]产值及收款计划（2026）'!$A:$A&amp;'[2]产值及收款计划（2026）'!$B:$B,'[2]产值及收款计划（2026）'!DK:DK)</f>
        <v>0</v>
      </c>
      <c r="DL285" s="256" cm="1">
        <f t="array" aca="1" ref="DL285" ca="1">_xlfn.XLOOKUP($A285&amp;$B285,'[2]产值及收款计划（2026）'!$A:$A&amp;'[2]产值及收款计划（2026）'!$B:$B,'[2]产值及收款计划（2026）'!DL:DL)</f>
        <v>0</v>
      </c>
      <c r="DM285" s="264"/>
      <c r="DN285" s="250"/>
    </row>
    <row r="286" spans="1:118" ht="20.25" x14ac:dyDescent="0.15">
      <c r="A286" s="254">
        <f t="shared" ca="1" si="17"/>
        <v>105</v>
      </c>
      <c r="B286" s="254" t="s">
        <v>26</v>
      </c>
      <c r="C286" s="255" t="str" cm="1">
        <f t="array" aca="1" ref="C286" ca="1">_xlfn.XLOOKUP($A286&amp;$B286,'[2]产值及收款计划（2026）'!$A:$A&amp;'[2]产值及收款计划（2026）'!$B:$B,'[2]产值及收款计划（2026）'!C:C)</f>
        <v>C0CJZY-FW-T-2025020</v>
      </c>
      <c r="D286" s="255" t="str" cm="1">
        <f t="array" aca="1" ref="D286" ca="1">_xlfn.XLOOKUP($A286&amp;$B286,'[2]产值及收款计划（2026）'!$A:$A&amp;'[2]产值及收款计划（2026）'!$B:$B,'[2]产值及收款计划（2026）'!D:D)</f>
        <v>2025-2026城市运营1号楼101室设备维保合同</v>
      </c>
      <c r="E286" s="256" cm="1">
        <f t="array" aca="1" ref="E286" ca="1">_xlfn.XLOOKUP($A286&amp;$B286,'[2]产值及收款计划（2026）'!$A:$A&amp;'[2]产值及收款计划（2026）'!$B:$B,'[2]产值及收款计划（2026）'!E:E)</f>
        <v>24</v>
      </c>
      <c r="F286" s="256" cm="1">
        <f t="array" aca="1" ref="F286" ca="1">_xlfn.XLOOKUP($A286&amp;$B286,'[2]产值及收款计划（2026）'!$A:$A&amp;'[2]产值及收款计划（2026）'!$B:$B,'[2]产值及收款计划（2026）'!F:F)</f>
        <v>24</v>
      </c>
      <c r="G286" s="256" cm="1">
        <f t="array" aca="1" ref="G286" ca="1">_xlfn.XLOOKUP($A286&amp;$B286,'[2]产值及收款计划（2026）'!$A:$A&amp;'[2]产值及收款计划（2026）'!$B:$B,'[2]产值及收款计划（2026）'!G:G)</f>
        <v>24</v>
      </c>
      <c r="H286" s="256" cm="1">
        <f t="array" aca="1" ref="H286" ca="1">_xlfn.XLOOKUP($A286&amp;$B286,'[2]产值及收款计划（2026）'!$A:$A&amp;'[2]产值及收款计划（2026）'!$B:$B,'[2]产值及收款计划（2026）'!H:H)</f>
        <v>6</v>
      </c>
      <c r="I286" s="257" cm="1">
        <f t="array" aca="1" ref="I286" ca="1">_xlfn.XLOOKUP($A286&amp;$B286,'[2]产值及收款计划（2026）'!$A:$A&amp;'[2]产值及收款计划（2026）'!$B:$B,'[2]产值及收款计划（2026）'!I:I)</f>
        <v>0.25</v>
      </c>
      <c r="J286" s="258" cm="1">
        <f t="array" aca="1" ref="J286" ca="1">_xlfn.XLOOKUP($A286&amp;$B286,'[2]产值及收款计划（2026）'!$A:$A&amp;'[2]产值及收款计划（2026）'!$B:$B,'[2]产值及收款计划（2026）'!J:J)</f>
        <v>0.06</v>
      </c>
      <c r="K286" s="256" cm="1">
        <f t="array" aca="1" ref="K286" ca="1">_xlfn.XLOOKUP($A286&amp;$B286,'[2]产值及收款计划（2026）'!$A:$A&amp;'[2]产值及收款计划（2026）'!$B:$B,'[2]产值及收款计划（2026）'!K:K)</f>
        <v>0</v>
      </c>
      <c r="L286" s="256" cm="1">
        <f t="array" aca="1" ref="L286" ca="1">_xlfn.XLOOKUP($A286&amp;$B286,'[2]产值及收款计划（2026）'!$A:$A&amp;'[2]产值及收款计划（2026）'!$B:$B,'[2]产值及收款计划（2026）'!L:L)</f>
        <v>0</v>
      </c>
      <c r="M286" s="256" t="str" cm="1">
        <f t="array" aca="1" ref="M286" ca="1">_xlfn.XLOOKUP($A286&amp;$B286,'[2]产值及收款计划（2026）'!$A:$A&amp;'[2]产值及收款计划（2026）'!$B:$B,'[2]产值及收款计划（2026）'!M:M)</f>
        <v>主导</v>
      </c>
      <c r="N286" s="256" t="str" cm="1">
        <f t="array" aca="1" ref="N286" ca="1">_xlfn.XLOOKUP($A286&amp;$B286,'[2]产值及收款计划（2026）'!$A:$A&amp;'[2]产值及收款计划（2026）'!$B:$B,'[2]产值及收款计划（2026）'!N:N)</f>
        <v>邱枫团队</v>
      </c>
      <c r="O286" s="256" t="str" cm="1">
        <f t="array" aca="1" ref="O286" ca="1">_xlfn.XLOOKUP($A286&amp;$B286,'[2]产值及收款计划（2026）'!$A:$A&amp;'[2]产值及收款计划（2026）'!$B:$B,'[2]产值及收款计划（2026）'!O:O)</f>
        <v>邱枫</v>
      </c>
      <c r="P286" s="255" t="str" cm="1">
        <f t="array" aca="1" ref="P286" ca="1">_xlfn.XLOOKUP($A286&amp;$B286,'[2]产值及收款计划（2026）'!$A:$A&amp;'[2]产值及收款计划（2026）'!$B:$B,'[2]产值及收款计划（2026）'!P:P)</f>
        <v>在建</v>
      </c>
      <c r="Q286" s="256" cm="1">
        <f t="array" aca="1" ref="Q286" ca="1">_xlfn.XLOOKUP($A286&amp;$B286,'[2]产值及收款计划（2026）'!$A:$A&amp;'[2]产值及收款计划（2026）'!$B:$B,'[2]产值及收款计划（2026）'!Q:Q)</f>
        <v>0</v>
      </c>
      <c r="R286" s="256" cm="1">
        <f t="array" aca="1" ref="R286" ca="1">_xlfn.XLOOKUP($A286&amp;$B286,'[2]产值及收款计划（2026）'!$A:$A&amp;'[2]产值及收款计划（2026）'!$B:$B,'[2]产值及收款计划（2026）'!R:R)</f>
        <v>0</v>
      </c>
      <c r="S286" s="256" cm="1">
        <f t="array" aca="1" ref="S286" ca="1">_xlfn.XLOOKUP($A286&amp;$B286,'[2]产值及收款计划（2026）'!$A:$A&amp;'[2]产值及收款计划（2026）'!$B:$B,'[2]产值及收款计划（2026）'!S:S)</f>
        <v>0</v>
      </c>
      <c r="T286" s="256" cm="1">
        <f t="array" aca="1" ref="T286" ca="1">_xlfn.XLOOKUP($A286&amp;$B286,'[2]产值及收款计划（2026）'!$A:$A&amp;'[2]产值及收款计划（2026）'!$B:$B,'[2]产值及收款计划（2026）'!T:T)</f>
        <v>0</v>
      </c>
      <c r="U286" s="256" cm="1">
        <f t="array" aca="1" ref="U286" ca="1">_xlfn.XLOOKUP($A286&amp;$B286,'[2]产值及收款计划（2026）'!$A:$A&amp;'[2]产值及收款计划（2026）'!$B:$B,'[2]产值及收款计划（2026）'!U:U)</f>
        <v>0</v>
      </c>
      <c r="V286" s="256" cm="1">
        <f t="array" aca="1" ref="V286" ca="1">_xlfn.XLOOKUP($A286&amp;$B286,'[2]产值及收款计划（2026）'!$A:$A&amp;'[2]产值及收款计划（2026）'!$B:$B,'[2]产值及收款计划（2026）'!V:V)</f>
        <v>24</v>
      </c>
      <c r="W286" s="256" cm="1">
        <f t="array" aca="1" ref="W286" ca="1">_xlfn.XLOOKUP($A286&amp;$B286,'[2]产值及收款计划（2026）'!$A:$A&amp;'[2]产值及收款计划（2026）'!$B:$B,'[2]产值及收款计划（2026）'!W:W)</f>
        <v>0</v>
      </c>
      <c r="X286" s="256" cm="1">
        <f t="array" aca="1" ref="X286" ca="1">_xlfn.XLOOKUP($A286&amp;$B286,'[2]产值及收款计划（2026）'!$A:$A&amp;'[2]产值及收款计划（2026）'!$B:$B,'[2]产值及收款计划（2026）'!X:X)</f>
        <v>0</v>
      </c>
      <c r="Y286" s="256" cm="1">
        <f t="array" aca="1" ref="Y286" ca="1">_xlfn.XLOOKUP($A286&amp;$B286,'[2]产值及收款计划（2026）'!$A:$A&amp;'[2]产值及收款计划（2026）'!$B:$B,'[2]产值及收款计划（2026）'!Y:Y)</f>
        <v>0</v>
      </c>
      <c r="Z286" s="256" cm="1">
        <f t="array" aca="1" ref="Z286" ca="1">_xlfn.XLOOKUP($A286&amp;$B286,'[2]产值及收款计划（2026）'!$A:$A&amp;'[2]产值及收款计划（2026）'!$B:$B,'[2]产值及收款计划（2026）'!Z:Z)</f>
        <v>0</v>
      </c>
      <c r="AA286" s="256" cm="1">
        <f t="array" aca="1" ref="AA286" ca="1">_xlfn.XLOOKUP($A286&amp;$B286,'[2]产值及收款计划（2026）'!$A:$A&amp;'[2]产值及收款计划（2026）'!$B:$B,'[2]产值及收款计划（2026）'!AA:AA)</f>
        <v>0</v>
      </c>
      <c r="AB286" s="256" cm="1">
        <f t="array" aca="1" ref="AB286" ca="1">_xlfn.XLOOKUP($A286&amp;$B286,'[2]产值及收款计划（2026）'!$A:$A&amp;'[2]产值及收款计划（2026）'!$B:$B,'[2]产值及收款计划（2026）'!AB:AB)</f>
        <v>0</v>
      </c>
      <c r="AC286" s="256" cm="1">
        <f t="array" aca="1" ref="AC286" ca="1">_xlfn.XLOOKUP($A286&amp;$B286,'[2]产值及收款计划（2026）'!$A:$A&amp;'[2]产值及收款计划（2026）'!$B:$B,'[2]产值及收款计划（2026）'!AC:AC)</f>
        <v>12</v>
      </c>
      <c r="AD286" s="256" cm="1">
        <f t="array" aca="1" ref="AD286" ca="1">_xlfn.XLOOKUP($A286&amp;$B286,'[2]产值及收款计划（2026）'!$A:$A&amp;'[2]产值及收款计划（2026）'!$B:$B,'[2]产值及收款计划（2026）'!AD:AD)</f>
        <v>0</v>
      </c>
      <c r="AE286" s="256" cm="1">
        <f t="array" aca="1" ref="AE286" ca="1">_xlfn.XLOOKUP($A286&amp;$B286,'[2]产值及收款计划（2026）'!$A:$A&amp;'[2]产值及收款计划（2026）'!$B:$B,'[2]产值及收款计划（2026）'!AE:AE)</f>
        <v>0</v>
      </c>
      <c r="AF286" s="256" cm="1">
        <f t="array" aca="1" ref="AF286" ca="1">_xlfn.XLOOKUP($A286&amp;$B286,'[2]产值及收款计划（2026）'!$A:$A&amp;'[2]产值及收款计划（2026）'!$B:$B,'[2]产值及收款计划（2026）'!AF:AF)</f>
        <v>0</v>
      </c>
      <c r="AG286" s="256" cm="1">
        <f t="array" aca="1" ref="AG286" ca="1">_xlfn.XLOOKUP($A286&amp;$B286,'[2]产值及收款计划（2026）'!$A:$A&amp;'[2]产值及收款计划（2026）'!$B:$B,'[2]产值及收款计划（2026）'!AG:AG)</f>
        <v>0</v>
      </c>
      <c r="AH286" s="256" cm="1">
        <f t="array" aca="1" ref="AH286" ca="1">_xlfn.XLOOKUP($A286&amp;$B286,'[2]产值及收款计划（2026）'!$A:$A&amp;'[2]产值及收款计划（2026）'!$B:$B,'[2]产值及收款计划（2026）'!AH:AH)</f>
        <v>0</v>
      </c>
      <c r="AI286" s="256" cm="1">
        <f t="array" aca="1" ref="AI286" ca="1">_xlfn.XLOOKUP($A286&amp;$B286,'[2]产值及收款计划（2026）'!$A:$A&amp;'[2]产值及收款计划（2026）'!$B:$B,'[2]产值及收款计划（2026）'!AI:AI)</f>
        <v>0</v>
      </c>
      <c r="AJ286" s="256" cm="1">
        <f t="array" aca="1" ref="AJ286" ca="1">_xlfn.XLOOKUP($A286&amp;$B286,'[2]产值及收款计划（2026）'!$A:$A&amp;'[2]产值及收款计划（2026）'!$B:$B,'[2]产值及收款计划（2026）'!AJ:AJ)</f>
        <v>0</v>
      </c>
      <c r="AK286" s="256" cm="1">
        <f t="array" aca="1" ref="AK286" ca="1">_xlfn.XLOOKUP($A286&amp;$B286,'[2]产值及收款计划（2026）'!$A:$A&amp;'[2]产值及收款计划（2026）'!$B:$B,'[2]产值及收款计划（2026）'!AK:AK)</f>
        <v>0</v>
      </c>
      <c r="AL286" s="256" cm="1">
        <f t="array" aca="1" ref="AL286" ca="1">_xlfn.XLOOKUP($A286&amp;$B286,'[2]产值及收款计划（2026）'!$A:$A&amp;'[2]产值及收款计划（2026）'!$B:$B,'[2]产值及收款计划（2026）'!AL:AL)</f>
        <v>0</v>
      </c>
      <c r="AM286" s="263" t="e" cm="1">
        <f t="array" aca="1" ref="AM286" ca="1">_xlfn.LET(_xlpm.勾选月份状态数组,TRANSPOSE('PPT(12-15页）-TOP10'!$A$3:$A$14),_xlpm.选择数据区,IF('PPT(12-15页）-TOP10'!$E$3="收款",$BA286:$BL286,$AA286:$AL286),SUM(_xlfn._xlws.FILTER(_xlpm.选择数据区,_xlpm.勾选月份状态数组,"")))</f>
        <v>#NAME?</v>
      </c>
      <c r="AN286" s="256" t="e" cm="1">
        <f t="array" aca="1" ref="AN286" ca="1">_xlfn.LET(_xlpm.勾选月份状态数组,TRANSPOSE('PPT(12-15页）-TOP10'!$A$3:$A$14),_xlpm.选择数据区,IF('PPT(12-15页）-TOP10'!$E$3="收款",$DA286:$DL286,$CA286:$CL286),SUM(_xlfn._xlws.FILTER(_xlpm.选择数据区,_xlpm.勾选月份状态数组,"")))</f>
        <v>#NAME?</v>
      </c>
      <c r="AO286" s="256">
        <f ca="1">SUM(CA286:CC286)+SUM(AD286:AL286)</f>
        <v>0</v>
      </c>
      <c r="AP286" s="256"/>
      <c r="AQ286" s="256"/>
      <c r="AR286" s="256"/>
      <c r="AS286" s="256" cm="1">
        <f t="array" aca="1" ref="AS286" ca="1">_xlfn.XLOOKUP($A286&amp;$B286,'[2]产值及收款计划（2026）'!$A:$A&amp;'[2]产值及收款计划（2026）'!$B:$B,'[2]产值及收款计划（2026）'!AS:AS)</f>
        <v>0</v>
      </c>
      <c r="AT286" s="256" cm="1">
        <f t="array" aca="1" ref="AT286" ca="1">_xlfn.XLOOKUP($A286&amp;$B286,'[2]产值及收款计划（2026）'!$A:$A&amp;'[2]产值及收款计划（2026）'!$B:$B,'[2]产值及收款计划（2026）'!AT:AT)</f>
        <v>0</v>
      </c>
      <c r="AU286" s="256" cm="1">
        <f t="array" aca="1" ref="AU286" ca="1">_xlfn.XLOOKUP($A286&amp;$B286,'[2]产值及收款计划（2026）'!$A:$A&amp;'[2]产值及收款计划（2026）'!$B:$B,'[2]产值及收款计划（2026）'!AU:AU)</f>
        <v>0</v>
      </c>
      <c r="AV286" s="256" cm="1">
        <f t="array" aca="1" ref="AV286" ca="1">_xlfn.XLOOKUP($A286&amp;$B286,'[2]产值及收款计划（2026）'!$A:$A&amp;'[2]产值及收款计划（2026）'!$B:$B,'[2]产值及收款计划（2026）'!AV:AV)</f>
        <v>0</v>
      </c>
      <c r="AW286" s="256" cm="1">
        <f t="array" aca="1" ref="AW286" ca="1">_xlfn.XLOOKUP($A286&amp;$B286,'[2]产值及收款计划（2026）'!$A:$A&amp;'[2]产值及收款计划（2026）'!$B:$B,'[2]产值及收款计划（2026）'!AW:AW)</f>
        <v>0</v>
      </c>
      <c r="AX286" s="256" cm="1">
        <f t="array" aca="1" ref="AX286" ca="1">_xlfn.XLOOKUP($A286&amp;$B286,'[2]产值及收款计划（2026）'!$A:$A&amp;'[2]产值及收款计划（2026）'!$B:$B,'[2]产值及收款计划（2026）'!AX:AX)</f>
        <v>0</v>
      </c>
      <c r="AY286" s="256" cm="1">
        <f t="array" aca="1" ref="AY286" ca="1">_xlfn.XLOOKUP($A286&amp;$B286,'[2]产值及收款计划（2026）'!$A:$A&amp;'[2]产值及收款计划（2026）'!$B:$B,'[2]产值及收款计划（2026）'!AY:AY)</f>
        <v>24</v>
      </c>
      <c r="AZ286" s="256" cm="1">
        <f t="array" aca="1" ref="AZ286" ca="1">_xlfn.XLOOKUP($A286&amp;$B286,'[2]产值及收款计划（2026）'!$A:$A&amp;'[2]产值及收款计划（2026）'!$B:$B,'[2]产值及收款计划（2026）'!AZ:AZ)</f>
        <v>0</v>
      </c>
      <c r="BA286" s="256" cm="1">
        <f t="array" aca="1" ref="BA286" ca="1">_xlfn.XLOOKUP($A286&amp;$B286,'[2]产值及收款计划（2026）'!$A:$A&amp;'[2]产值及收款计划（2026）'!$B:$B,'[2]产值及收款计划（2026）'!BA:BA)</f>
        <v>0</v>
      </c>
      <c r="BB286" s="256" cm="1">
        <f t="array" aca="1" ref="BB286" ca="1">_xlfn.XLOOKUP($A286&amp;$B286,'[2]产值及收款计划（2026）'!$A:$A&amp;'[2]产值及收款计划（2026）'!$B:$B,'[2]产值及收款计划（2026）'!BB:BB)</f>
        <v>0</v>
      </c>
      <c r="BC286" s="256" cm="1">
        <f t="array" aca="1" ref="BC286" ca="1">_xlfn.XLOOKUP($A286&amp;$B286,'[2]产值及收款计划（2026）'!$A:$A&amp;'[2]产值及收款计划（2026）'!$B:$B,'[2]产值及收款计划（2026）'!BC:BC)</f>
        <v>0</v>
      </c>
      <c r="BD286" s="256" cm="1">
        <f t="array" aca="1" ref="BD286" ca="1">_xlfn.XLOOKUP($A286&amp;$B286,'[2]产值及收款计划（2026）'!$A:$A&amp;'[2]产值及收款计划（2026）'!$B:$B,'[2]产值及收款计划（2026）'!BD:BD)</f>
        <v>0</v>
      </c>
      <c r="BE286" s="256" cm="1">
        <f t="array" aca="1" ref="BE286" ca="1">_xlfn.XLOOKUP($A286&amp;$B286,'[2]产值及收款计划（2026）'!$A:$A&amp;'[2]产值及收款计划（2026）'!$B:$B,'[2]产值及收款计划（2026）'!BE:BE)</f>
        <v>0</v>
      </c>
      <c r="BF286" s="256" cm="1">
        <f t="array" aca="1" ref="BF286" ca="1">_xlfn.XLOOKUP($A286&amp;$B286,'[2]产值及收款计划（2026）'!$A:$A&amp;'[2]产值及收款计划（2026）'!$B:$B,'[2]产值及收款计划（2026）'!BF:BF)</f>
        <v>0</v>
      </c>
      <c r="BG286" s="256" cm="1">
        <f t="array" aca="1" ref="BG286" ca="1">_xlfn.XLOOKUP($A286&amp;$B286,'[2]产值及收款计划（2026）'!$A:$A&amp;'[2]产值及收款计划（2026）'!$B:$B,'[2]产值及收款计划（2026）'!BG:BG)</f>
        <v>0</v>
      </c>
      <c r="BH286" s="256" cm="1">
        <f t="array" aca="1" ref="BH286" ca="1">_xlfn.XLOOKUP($A286&amp;$B286,'[2]产值及收款计划（2026）'!$A:$A&amp;'[2]产值及收款计划（2026）'!$B:$B,'[2]产值及收款计划（2026）'!BH:BH)</f>
        <v>0</v>
      </c>
      <c r="BI286" s="256" cm="1">
        <f t="array" aca="1" ref="BI286" ca="1">_xlfn.XLOOKUP($A286&amp;$B286,'[2]产值及收款计划（2026）'!$A:$A&amp;'[2]产值及收款计划（2026）'!$B:$B,'[2]产值及收款计划（2026）'!BI:BI)</f>
        <v>0</v>
      </c>
      <c r="BJ286" s="256" cm="1">
        <f t="array" aca="1" ref="BJ286" ca="1">_xlfn.XLOOKUP($A286&amp;$B286,'[2]产值及收款计划（2026）'!$A:$A&amp;'[2]产值及收款计划（2026）'!$B:$B,'[2]产值及收款计划（2026）'!BJ:BJ)</f>
        <v>0</v>
      </c>
      <c r="BK286" s="256" cm="1">
        <f t="array" aca="1" ref="BK286" ca="1">_xlfn.XLOOKUP($A286&amp;$B286,'[2]产值及收款计划（2026）'!$A:$A&amp;'[2]产值及收款计划（2026）'!$B:$B,'[2]产值及收款计划（2026）'!BK:BK)</f>
        <v>0</v>
      </c>
      <c r="BL286" s="256" cm="1">
        <f t="array" aca="1" ref="BL286" ca="1">_xlfn.XLOOKUP($A286&amp;$B286,'[2]产值及收款计划（2026）'!$A:$A&amp;'[2]产值及收款计划（2026）'!$B:$B,'[2]产值及收款计划（2026）'!BL:BL)</f>
        <v>0</v>
      </c>
      <c r="BM286" s="256"/>
      <c r="BN286" s="256"/>
      <c r="BO286" s="256"/>
      <c r="BP286" s="256"/>
      <c r="BQ286" s="255" t="str" cm="1">
        <f t="array" aca="1" ref="BQ286" ca="1">_xlfn.XLOOKUP($A286&amp;$B286,'[2]产值及收款计划（2026）'!$A:$A&amp;'[2]产值及收款计划（2026）'!$B:$B,'[2]产值及收款计划（2026）'!BQ:BQ)</f>
        <v>上海城建城市运营（集团）有限公司</v>
      </c>
      <c r="BR286" s="256" cm="1">
        <f t="array" aca="1" ref="BR286" ca="1">_xlfn.XLOOKUP($A286&amp;$B286,'[2]产值及收款计划（2026）'!$A:$A&amp;'[2]产值及收款计划（2026）'!$B:$B,'[2]产值及收款计划（2026）'!BR:BR)</f>
        <v>0</v>
      </c>
      <c r="CA286" s="256" cm="1">
        <f t="array" aca="1" ref="CA286" ca="1">_xlfn.XLOOKUP($A286&amp;$B286,'[2]产值及收款计划（2026）'!$A:$A&amp;'[2]产值及收款计划（2026）'!$B:$B,'[2]产值及收款计划（2026）'!CA:CA)</f>
        <v>0</v>
      </c>
      <c r="CB286" s="256" cm="1">
        <f t="array" aca="1" ref="CB286" ca="1">_xlfn.XLOOKUP($A286&amp;$B286,'[2]产值及收款计划（2026）'!$A:$A&amp;'[2]产值及收款计划（2026）'!$B:$B,'[2]产值及收款计划（2026）'!CB:CB)</f>
        <v>0</v>
      </c>
      <c r="CC286" s="256" cm="1">
        <f t="array" aca="1" ref="CC286" ca="1">_xlfn.XLOOKUP($A286&amp;$B286,'[2]产值及收款计划（2026）'!$A:$A&amp;'[2]产值及收款计划（2026）'!$B:$B,'[2]产值及收款计划（2026）'!CC:CC)</f>
        <v>0</v>
      </c>
      <c r="CD286" s="256" cm="1">
        <f t="array" aca="1" ref="CD286" ca="1">_xlfn.XLOOKUP($A286&amp;$B286,'[2]产值及收款计划（2026）'!$A:$A&amp;'[2]产值及收款计划（2026）'!$B:$B,'[2]产值及收款计划（2026）'!CD:CD)</f>
        <v>0</v>
      </c>
      <c r="CE286" s="256" cm="1">
        <f t="array" aca="1" ref="CE286" ca="1">_xlfn.XLOOKUP($A286&amp;$B286,'[2]产值及收款计划（2026）'!$A:$A&amp;'[2]产值及收款计划（2026）'!$B:$B,'[2]产值及收款计划（2026）'!CE:CE)</f>
        <v>0</v>
      </c>
      <c r="CF286" s="256" cm="1">
        <f t="array" aca="1" ref="CF286" ca="1">_xlfn.XLOOKUP($A286&amp;$B286,'[2]产值及收款计划（2026）'!$A:$A&amp;'[2]产值及收款计划（2026）'!$B:$B,'[2]产值及收款计划（2026）'!CF:CF)</f>
        <v>0</v>
      </c>
      <c r="CG286" s="256" cm="1">
        <f t="array" aca="1" ref="CG286" ca="1">_xlfn.XLOOKUP($A286&amp;$B286,'[2]产值及收款计划（2026）'!$A:$A&amp;'[2]产值及收款计划（2026）'!$B:$B,'[2]产值及收款计划（2026）'!CG:CG)</f>
        <v>0</v>
      </c>
      <c r="CH286" s="256" cm="1">
        <f t="array" aca="1" ref="CH286" ca="1">_xlfn.XLOOKUP($A286&amp;$B286,'[2]产值及收款计划（2026）'!$A:$A&amp;'[2]产值及收款计划（2026）'!$B:$B,'[2]产值及收款计划（2026）'!CH:CH)</f>
        <v>0</v>
      </c>
      <c r="CI286" s="256" cm="1">
        <f t="array" aca="1" ref="CI286" ca="1">_xlfn.XLOOKUP($A286&amp;$B286,'[2]产值及收款计划（2026）'!$A:$A&amp;'[2]产值及收款计划（2026）'!$B:$B,'[2]产值及收款计划（2026）'!CI:CI)</f>
        <v>0</v>
      </c>
      <c r="CJ286" s="256" cm="1">
        <f t="array" aca="1" ref="CJ286" ca="1">_xlfn.XLOOKUP($A286&amp;$B286,'[2]产值及收款计划（2026）'!$A:$A&amp;'[2]产值及收款计划（2026）'!$B:$B,'[2]产值及收款计划（2026）'!CJ:CJ)</f>
        <v>0</v>
      </c>
      <c r="CK286" s="256" cm="1">
        <f t="array" aca="1" ref="CK286" ca="1">_xlfn.XLOOKUP($A286&amp;$B286,'[2]产值及收款计划（2026）'!$A:$A&amp;'[2]产值及收款计划（2026）'!$B:$B,'[2]产值及收款计划（2026）'!CK:CK)</f>
        <v>0</v>
      </c>
      <c r="CL286" s="256" cm="1">
        <f t="array" aca="1" ref="CL286" ca="1">_xlfn.XLOOKUP($A286&amp;$B286,'[2]产值及收款计划（2026）'!$A:$A&amp;'[2]产值及收款计划（2026）'!$B:$B,'[2]产值及收款计划（2026）'!CL:CL)</f>
        <v>0</v>
      </c>
      <c r="DA286" s="256" cm="1">
        <f t="array" aca="1" ref="DA286" ca="1">_xlfn.XLOOKUP($A286&amp;$B286,'[2]产值及收款计划（2026）'!$A:$A&amp;'[2]产值及收款计划（2026）'!$B:$B,'[2]产值及收款计划（2026）'!DA:DA)</f>
        <v>0</v>
      </c>
      <c r="DB286" s="256" cm="1">
        <f t="array" aca="1" ref="DB286" ca="1">_xlfn.XLOOKUP($A286&amp;$B286,'[2]产值及收款计划（2026）'!$A:$A&amp;'[2]产值及收款计划（2026）'!$B:$B,'[2]产值及收款计划（2026）'!DB:DB)</f>
        <v>0</v>
      </c>
      <c r="DC286" s="256" cm="1">
        <f t="array" aca="1" ref="DC286" ca="1">_xlfn.XLOOKUP($A286&amp;$B286,'[2]产值及收款计划（2026）'!$A:$A&amp;'[2]产值及收款计划（2026）'!$B:$B,'[2]产值及收款计划（2026）'!DC:DC)</f>
        <v>0</v>
      </c>
      <c r="DD286" s="256" cm="1">
        <f t="array" aca="1" ref="DD286" ca="1">_xlfn.XLOOKUP($A286&amp;$B286,'[2]产值及收款计划（2026）'!$A:$A&amp;'[2]产值及收款计划（2026）'!$B:$B,'[2]产值及收款计划（2026）'!DD:DD)</f>
        <v>0</v>
      </c>
      <c r="DE286" s="256" cm="1">
        <f t="array" aca="1" ref="DE286" ca="1">_xlfn.XLOOKUP($A286&amp;$B286,'[2]产值及收款计划（2026）'!$A:$A&amp;'[2]产值及收款计划（2026）'!$B:$B,'[2]产值及收款计划（2026）'!DE:DE)</f>
        <v>0</v>
      </c>
      <c r="DF286" s="256" cm="1">
        <f t="array" aca="1" ref="DF286" ca="1">_xlfn.XLOOKUP($A286&amp;$B286,'[2]产值及收款计划（2026）'!$A:$A&amp;'[2]产值及收款计划（2026）'!$B:$B,'[2]产值及收款计划（2026）'!DF:DF)</f>
        <v>0</v>
      </c>
      <c r="DG286" s="256" cm="1">
        <f t="array" aca="1" ref="DG286" ca="1">_xlfn.XLOOKUP($A286&amp;$B286,'[2]产值及收款计划（2026）'!$A:$A&amp;'[2]产值及收款计划（2026）'!$B:$B,'[2]产值及收款计划（2026）'!DG:DG)</f>
        <v>0</v>
      </c>
      <c r="DH286" s="256" cm="1">
        <f t="array" aca="1" ref="DH286" ca="1">_xlfn.XLOOKUP($A286&amp;$B286,'[2]产值及收款计划（2026）'!$A:$A&amp;'[2]产值及收款计划（2026）'!$B:$B,'[2]产值及收款计划（2026）'!DH:DH)</f>
        <v>0</v>
      </c>
      <c r="DI286" s="256" cm="1">
        <f t="array" aca="1" ref="DI286" ca="1">_xlfn.XLOOKUP($A286&amp;$B286,'[2]产值及收款计划（2026）'!$A:$A&amp;'[2]产值及收款计划（2026）'!$B:$B,'[2]产值及收款计划（2026）'!DI:DI)</f>
        <v>0</v>
      </c>
      <c r="DJ286" s="256" cm="1">
        <f t="array" aca="1" ref="DJ286" ca="1">_xlfn.XLOOKUP($A286&amp;$B286,'[2]产值及收款计划（2026）'!$A:$A&amp;'[2]产值及收款计划（2026）'!$B:$B,'[2]产值及收款计划（2026）'!DJ:DJ)</f>
        <v>0</v>
      </c>
      <c r="DK286" s="256" cm="1">
        <f t="array" aca="1" ref="DK286" ca="1">_xlfn.XLOOKUP($A286&amp;$B286,'[2]产值及收款计划（2026）'!$A:$A&amp;'[2]产值及收款计划（2026）'!$B:$B,'[2]产值及收款计划（2026）'!DK:DK)</f>
        <v>0</v>
      </c>
      <c r="DL286" s="256" cm="1">
        <f t="array" aca="1" ref="DL286" ca="1">_xlfn.XLOOKUP($A286&amp;$B286,'[2]产值及收款计划（2026）'!$A:$A&amp;'[2]产值及收款计划（2026）'!$B:$B,'[2]产值及收款计划（2026）'!DL:DL)</f>
        <v>0</v>
      </c>
      <c r="DM286" s="264"/>
      <c r="DN286" s="250"/>
    </row>
    <row r="287" spans="1:118" ht="40.5" x14ac:dyDescent="0.15">
      <c r="A287" s="254">
        <f t="shared" ca="1" si="17"/>
        <v>106</v>
      </c>
      <c r="B287" s="254" t="s">
        <v>26</v>
      </c>
      <c r="C287" s="255" t="str" cm="1">
        <f t="array" aca="1" ref="C287" ca="1">_xlfn.XLOOKUP($A287&amp;$B287,'[2]产值及收款计划（2026）'!$A:$A&amp;'[2]产值及收款计划（2026）'!$B:$B,'[2]产值及收款计划（2026）'!C:C)</f>
        <v>C0CJZY-FW-T-2025009</v>
      </c>
      <c r="D287" s="256" t="str" cm="1">
        <f t="array" aca="1" ref="D287" ca="1">_xlfn.XLOOKUP($A287&amp;$B287,'[2]产值及收款计划（2026）'!$A:$A&amp;'[2]产值及收款计划（2026）'!$B:$B,'[2]产值及收款计划（2026）'!D:D)</f>
        <v>2024年浦东大道地道设施缺陷监控及系统整治</v>
      </c>
      <c r="E287" s="256" cm="1">
        <f t="array" aca="1" ref="E287" ca="1">_xlfn.XLOOKUP($A287&amp;$B287,'[2]产值及收款计划（2026）'!$A:$A&amp;'[2]产值及收款计划（2026）'!$B:$B,'[2]产值及收款计划（2026）'!E:E)</f>
        <v>95.262200000000007</v>
      </c>
      <c r="F287" s="256" cm="1">
        <f t="array" aca="1" ref="F287" ca="1">_xlfn.XLOOKUP($A287&amp;$B287,'[2]产值及收款计划（2026）'!$A:$A&amp;'[2]产值及收款计划（2026）'!$B:$B,'[2]产值及收款计划（2026）'!F:F)</f>
        <v>95.262200000000007</v>
      </c>
      <c r="G287" s="256" cm="1">
        <f t="array" aca="1" ref="G287" ca="1">_xlfn.XLOOKUP($A287&amp;$B287,'[2]产值及收款计划（2026）'!$A:$A&amp;'[2]产值及收款计划（2026）'!$B:$B,'[2]产值及收款计划（2026）'!G:G)</f>
        <v>95.262200000000007</v>
      </c>
      <c r="H287" s="256" cm="1">
        <f t="array" aca="1" ref="H287" ca="1">_xlfn.XLOOKUP($A287&amp;$B287,'[2]产值及收款计划（2026）'!$A:$A&amp;'[2]产值及收款计划（2026）'!$B:$B,'[2]产值及收款计划（2026）'!H:H)</f>
        <v>82.262200000000007</v>
      </c>
      <c r="I287" s="257" cm="1">
        <f t="array" aca="1" ref="I287" ca="1">_xlfn.XLOOKUP($A287&amp;$B287,'[2]产值及收款计划（2026）'!$A:$A&amp;'[2]产值及收款计划（2026）'!$B:$B,'[2]产值及收款计划（2026）'!I:I)</f>
        <v>0.86353453940807601</v>
      </c>
      <c r="J287" s="258" cm="1">
        <f t="array" aca="1" ref="J287" ca="1">_xlfn.XLOOKUP($A287&amp;$B287,'[2]产值及收款计划（2026）'!$A:$A&amp;'[2]产值及收款计划（2026）'!$B:$B,'[2]产值及收款计划（2026）'!J:J)</f>
        <v>0.06</v>
      </c>
      <c r="K287" s="256" cm="1">
        <f t="array" aca="1" ref="K287" ca="1">_xlfn.XLOOKUP($A287&amp;$B287,'[2]产值及收款计划（2026）'!$A:$A&amp;'[2]产值及收款计划（2026）'!$B:$B,'[2]产值及收款计划（2026）'!K:K)</f>
        <v>0</v>
      </c>
      <c r="L287" s="256" cm="1">
        <f t="array" aca="1" ref="L287" ca="1">_xlfn.XLOOKUP($A287&amp;$B287,'[2]产值及收款计划（2026）'!$A:$A&amp;'[2]产值及收款计划（2026）'!$B:$B,'[2]产值及收款计划（2026）'!L:L)</f>
        <v>0</v>
      </c>
      <c r="M287" s="256" t="str" cm="1">
        <f t="array" aca="1" ref="M287" ca="1">_xlfn.XLOOKUP($A287&amp;$B287,'[2]产值及收款计划（2026）'!$A:$A&amp;'[2]产值及收款计划（2026）'!$B:$B,'[2]产值及收款计划（2026）'!M:M)</f>
        <v>主导</v>
      </c>
      <c r="N287" s="256" t="str" cm="1">
        <f t="array" aca="1" ref="N287" ca="1">_xlfn.XLOOKUP($A287&amp;$B287,'[2]产值及收款计划（2026）'!$A:$A&amp;'[2]产值及收款计划（2026）'!$B:$B,'[2]产值及收款计划（2026）'!N:N)</f>
        <v>邱枫团队</v>
      </c>
      <c r="O287" s="256" t="str" cm="1">
        <f t="array" aca="1" ref="O287" ca="1">_xlfn.XLOOKUP($A287&amp;$B287,'[2]产值及收款计划（2026）'!$A:$A&amp;'[2]产值及收款计划（2026）'!$B:$B,'[2]产值及收款计划（2026）'!O:O)</f>
        <v>高建勇</v>
      </c>
      <c r="P287" s="255" t="str" cm="1">
        <f t="array" aca="1" ref="P287" ca="1">_xlfn.XLOOKUP($A287&amp;$B287,'[2]产值及收款计划（2026）'!$A:$A&amp;'[2]产值及收款计划（2026）'!$B:$B,'[2]产值及收款计划（2026）'!P:P)</f>
        <v>25已完结</v>
      </c>
      <c r="Q287" s="256" cm="1">
        <f t="array" aca="1" ref="Q287" ca="1">_xlfn.XLOOKUP($A287&amp;$B287,'[2]产值及收款计划（2026）'!$A:$A&amp;'[2]产值及收款计划（2026）'!$B:$B,'[2]产值及收款计划（2026）'!Q:Q)</f>
        <v>0</v>
      </c>
      <c r="R287" s="256" cm="1">
        <f t="array" aca="1" ref="R287" ca="1">_xlfn.XLOOKUP($A287&amp;$B287,'[2]产值及收款计划（2026）'!$A:$A&amp;'[2]产值及收款计划（2026）'!$B:$B,'[2]产值及收款计划（2026）'!R:R)</f>
        <v>0</v>
      </c>
      <c r="S287" s="256" cm="1">
        <f t="array" aca="1" ref="S287" ca="1">_xlfn.XLOOKUP($A287&amp;$B287,'[2]产值及收款计划（2026）'!$A:$A&amp;'[2]产值及收款计划（2026）'!$B:$B,'[2]产值及收款计划（2026）'!S:S)</f>
        <v>0</v>
      </c>
      <c r="T287" s="256" cm="1">
        <f t="array" aca="1" ref="T287" ca="1">_xlfn.XLOOKUP($A287&amp;$B287,'[2]产值及收款计划（2026）'!$A:$A&amp;'[2]产值及收款计划（2026）'!$B:$B,'[2]产值及收款计划（2026）'!T:T)</f>
        <v>95.262200000000007</v>
      </c>
      <c r="U287" s="256" cm="1">
        <f t="array" aca="1" ref="U287" ca="1">_xlfn.XLOOKUP($A287&amp;$B287,'[2]产值及收款计划（2026）'!$A:$A&amp;'[2]产值及收款计划（2026）'!$B:$B,'[2]产值及收款计划（2026）'!U:U)</f>
        <v>0</v>
      </c>
      <c r="V287" s="256" cm="1">
        <f t="array" aca="1" ref="V287" ca="1">_xlfn.XLOOKUP($A287&amp;$B287,'[2]产值及收款计划（2026）'!$A:$A&amp;'[2]产值及收款计划（2026）'!$B:$B,'[2]产值及收款计划（2026）'!V:V)</f>
        <v>0</v>
      </c>
      <c r="W287" s="256" cm="1">
        <f t="array" aca="1" ref="W287" ca="1">_xlfn.XLOOKUP($A287&amp;$B287,'[2]产值及收款计划（2026）'!$A:$A&amp;'[2]产值及收款计划（2026）'!$B:$B,'[2]产值及收款计划（2026）'!W:W)</f>
        <v>0</v>
      </c>
      <c r="X287" s="256" cm="1">
        <f t="array" aca="1" ref="X287" ca="1">_xlfn.XLOOKUP($A287&amp;$B287,'[2]产值及收款计划（2026）'!$A:$A&amp;'[2]产值及收款计划（2026）'!$B:$B,'[2]产值及收款计划（2026）'!X:X)</f>
        <v>0</v>
      </c>
      <c r="Y287" s="256" cm="1">
        <f t="array" aca="1" ref="Y287" ca="1">_xlfn.XLOOKUP($A287&amp;$B287,'[2]产值及收款计划（2026）'!$A:$A&amp;'[2]产值及收款计划（2026）'!$B:$B,'[2]产值及收款计划（2026）'!Y:Y)</f>
        <v>0</v>
      </c>
      <c r="Z287" s="256" cm="1">
        <f t="array" aca="1" ref="Z287" ca="1">_xlfn.XLOOKUP($A287&amp;$B287,'[2]产值及收款计划（2026）'!$A:$A&amp;'[2]产值及收款计划（2026）'!$B:$B,'[2]产值及收款计划（2026）'!Z:Z)</f>
        <v>0</v>
      </c>
      <c r="AA287" s="256" cm="1">
        <f t="array" aca="1" ref="AA287" ca="1">_xlfn.XLOOKUP($A287&amp;$B287,'[2]产值及收款计划（2026）'!$A:$A&amp;'[2]产值及收款计划（2026）'!$B:$B,'[2]产值及收款计划（2026）'!AA:AA)</f>
        <v>0</v>
      </c>
      <c r="AB287" s="256" cm="1">
        <f t="array" aca="1" ref="AB287" ca="1">_xlfn.XLOOKUP($A287&amp;$B287,'[2]产值及收款计划（2026）'!$A:$A&amp;'[2]产值及收款计划（2026）'!$B:$B,'[2]产值及收款计划（2026）'!AB:AB)</f>
        <v>0</v>
      </c>
      <c r="AC287" s="256" cm="1">
        <f t="array" aca="1" ref="AC287" ca="1">_xlfn.XLOOKUP($A287&amp;$B287,'[2]产值及收款计划（2026）'!$A:$A&amp;'[2]产值及收款计划（2026）'!$B:$B,'[2]产值及收款计划（2026）'!AC:AC)</f>
        <v>0</v>
      </c>
      <c r="AD287" s="256" cm="1">
        <f t="array" aca="1" ref="AD287" ca="1">_xlfn.XLOOKUP($A287&amp;$B287,'[2]产值及收款计划（2026）'!$A:$A&amp;'[2]产值及收款计划（2026）'!$B:$B,'[2]产值及收款计划（2026）'!AD:AD)</f>
        <v>0</v>
      </c>
      <c r="AE287" s="256" cm="1">
        <f t="array" aca="1" ref="AE287" ca="1">_xlfn.XLOOKUP($A287&amp;$B287,'[2]产值及收款计划（2026）'!$A:$A&amp;'[2]产值及收款计划（2026）'!$B:$B,'[2]产值及收款计划（2026）'!AE:AE)</f>
        <v>0</v>
      </c>
      <c r="AF287" s="256" cm="1">
        <f t="array" aca="1" ref="AF287" ca="1">_xlfn.XLOOKUP($A287&amp;$B287,'[2]产值及收款计划（2026）'!$A:$A&amp;'[2]产值及收款计划（2026）'!$B:$B,'[2]产值及收款计划（2026）'!AF:AF)</f>
        <v>0</v>
      </c>
      <c r="AG287" s="256" cm="1">
        <f t="array" aca="1" ref="AG287" ca="1">_xlfn.XLOOKUP($A287&amp;$B287,'[2]产值及收款计划（2026）'!$A:$A&amp;'[2]产值及收款计划（2026）'!$B:$B,'[2]产值及收款计划（2026）'!AG:AG)</f>
        <v>0</v>
      </c>
      <c r="AH287" s="256" cm="1">
        <f t="array" aca="1" ref="AH287" ca="1">_xlfn.XLOOKUP($A287&amp;$B287,'[2]产值及收款计划（2026）'!$A:$A&amp;'[2]产值及收款计划（2026）'!$B:$B,'[2]产值及收款计划（2026）'!AH:AH)</f>
        <v>0</v>
      </c>
      <c r="AI287" s="256" cm="1">
        <f t="array" aca="1" ref="AI287" ca="1">_xlfn.XLOOKUP($A287&amp;$B287,'[2]产值及收款计划（2026）'!$A:$A&amp;'[2]产值及收款计划（2026）'!$B:$B,'[2]产值及收款计划（2026）'!AI:AI)</f>
        <v>0</v>
      </c>
      <c r="AJ287" s="256" cm="1">
        <f t="array" aca="1" ref="AJ287" ca="1">_xlfn.XLOOKUP($A287&amp;$B287,'[2]产值及收款计划（2026）'!$A:$A&amp;'[2]产值及收款计划（2026）'!$B:$B,'[2]产值及收款计划（2026）'!AJ:AJ)</f>
        <v>0</v>
      </c>
      <c r="AK287" s="256" cm="1">
        <f t="array" aca="1" ref="AK287" ca="1">_xlfn.XLOOKUP($A287&amp;$B287,'[2]产值及收款计划（2026）'!$A:$A&amp;'[2]产值及收款计划（2026）'!$B:$B,'[2]产值及收款计划（2026）'!AK:AK)</f>
        <v>0</v>
      </c>
      <c r="AL287" s="256" cm="1">
        <f t="array" aca="1" ref="AL287" ca="1">_xlfn.XLOOKUP($A287&amp;$B287,'[2]产值及收款计划（2026）'!$A:$A&amp;'[2]产值及收款计划（2026）'!$B:$B,'[2]产值及收款计划（2026）'!AL:AL)</f>
        <v>0</v>
      </c>
      <c r="AM287" s="263" t="e" cm="1">
        <f t="array" aca="1" ref="AM287" ca="1">_xlfn.LET(_xlpm.勾选月份状态数组,TRANSPOSE('PPT(12-15页）-TOP10'!$A$3:$A$14),_xlpm.选择数据区,IF('PPT(12-15页）-TOP10'!$E$3="收款",$BA287:$BL287,$AA287:$AL287),SUM(_xlfn._xlws.FILTER(_xlpm.选择数据区,_xlpm.勾选月份状态数组,"")))</f>
        <v>#NAME?</v>
      </c>
      <c r="AN287" s="256" t="e" cm="1">
        <f t="array" aca="1" ref="AN287" ca="1">_xlfn.LET(_xlpm.勾选月份状态数组,TRANSPOSE('PPT(12-15页）-TOP10'!$A$3:$A$14),_xlpm.选择数据区,IF('PPT(12-15页）-TOP10'!$E$3="收款",$DA287:$DL287,$CA287:$CL287),SUM(_xlfn._xlws.FILTER(_xlpm.选择数据区,_xlpm.勾选月份状态数组,"")))</f>
        <v>#NAME?</v>
      </c>
      <c r="AO287" s="256">
        <f ca="1">SUM(CA287:CC287)+SUM(AD287:AL287)</f>
        <v>0</v>
      </c>
      <c r="AP287" s="256"/>
      <c r="AQ287" s="256"/>
      <c r="AR287" s="256"/>
      <c r="AS287" s="256" cm="1">
        <f t="array" aca="1" ref="AS287" ca="1">_xlfn.XLOOKUP($A287&amp;$B287,'[2]产值及收款计划（2026）'!$A:$A&amp;'[2]产值及收款计划（2026）'!$B:$B,'[2]产值及收款计划（2026）'!AS:AS)</f>
        <v>0</v>
      </c>
      <c r="AT287" s="256" cm="1">
        <f t="array" aca="1" ref="AT287" ca="1">_xlfn.XLOOKUP($A287&amp;$B287,'[2]产值及收款计划（2026）'!$A:$A&amp;'[2]产值及收款计划（2026）'!$B:$B,'[2]产值及收款计划（2026）'!AT:AT)</f>
        <v>0</v>
      </c>
      <c r="AU287" s="256" cm="1">
        <f t="array" aca="1" ref="AU287" ca="1">_xlfn.XLOOKUP($A287&amp;$B287,'[2]产值及收款计划（2026）'!$A:$A&amp;'[2]产值及收款计划（2026）'!$B:$B,'[2]产值及收款计划（2026）'!AU:AU)</f>
        <v>0</v>
      </c>
      <c r="AV287" s="256" cm="1">
        <f t="array" aca="1" ref="AV287" ca="1">_xlfn.XLOOKUP($A287&amp;$B287,'[2]产值及收款计划（2026）'!$A:$A&amp;'[2]产值及收款计划（2026）'!$B:$B,'[2]产值及收款计划（2026）'!AV:AV)</f>
        <v>0</v>
      </c>
      <c r="AW287" s="256" cm="1">
        <f t="array" aca="1" ref="AW287" ca="1">_xlfn.XLOOKUP($A287&amp;$B287,'[2]产值及收款计划（2026）'!$A:$A&amp;'[2]产值及收款计划（2026）'!$B:$B,'[2]产值及收款计划（2026）'!AW:AW)</f>
        <v>0</v>
      </c>
      <c r="AX287" s="256" cm="1">
        <f t="array" aca="1" ref="AX287" ca="1">_xlfn.XLOOKUP($A287&amp;$B287,'[2]产值及收款计划（2026）'!$A:$A&amp;'[2]产值及收款计划（2026）'!$B:$B,'[2]产值及收款计划（2026）'!AX:AX)</f>
        <v>61.920430000000003</v>
      </c>
      <c r="AY287" s="256" cm="1">
        <f t="array" aca="1" ref="AY287" ca="1">_xlfn.XLOOKUP($A287&amp;$B287,'[2]产值及收款计划（2026）'!$A:$A&amp;'[2]产值及收款计划（2026）'!$B:$B,'[2]产值及收款计划（2026）'!AY:AY)</f>
        <v>33.341769999999997</v>
      </c>
      <c r="AZ287" s="256" cm="1">
        <f t="array" aca="1" ref="AZ287" ca="1">_xlfn.XLOOKUP($A287&amp;$B287,'[2]产值及收款计划（2026）'!$A:$A&amp;'[2]产值及收款计划（2026）'!$B:$B,'[2]产值及收款计划（2026）'!AZ:AZ)</f>
        <v>33.341769999999997</v>
      </c>
      <c r="BA287" s="256" cm="1">
        <f t="array" aca="1" ref="BA287" ca="1">_xlfn.XLOOKUP($A287&amp;$B287,'[2]产值及收款计划（2026）'!$A:$A&amp;'[2]产值及收款计划（2026）'!$B:$B,'[2]产值及收款计划（2026）'!BA:BA)</f>
        <v>0</v>
      </c>
      <c r="BB287" s="256" cm="1">
        <f t="array" aca="1" ref="BB287" ca="1">_xlfn.XLOOKUP($A287&amp;$B287,'[2]产值及收款计划（2026）'!$A:$A&amp;'[2]产值及收款计划（2026）'!$B:$B,'[2]产值及收款计划（2026）'!BB:BB)</f>
        <v>0</v>
      </c>
      <c r="BC287" s="256" cm="1">
        <f t="array" aca="1" ref="BC287" ca="1">_xlfn.XLOOKUP($A287&amp;$B287,'[2]产值及收款计划（2026）'!$A:$A&amp;'[2]产值及收款计划（2026）'!$B:$B,'[2]产值及收款计划（2026）'!BC:BC)</f>
        <v>61.920430000000003</v>
      </c>
      <c r="BD287" s="256" cm="1">
        <f t="array" aca="1" ref="BD287" ca="1">_xlfn.XLOOKUP($A287&amp;$B287,'[2]产值及收款计划（2026）'!$A:$A&amp;'[2]产值及收款计划（2026）'!$B:$B,'[2]产值及收款计划（2026）'!BD:BD)</f>
        <v>0</v>
      </c>
      <c r="BE287" s="256" cm="1">
        <f t="array" aca="1" ref="BE287" ca="1">_xlfn.XLOOKUP($A287&amp;$B287,'[2]产值及收款计划（2026）'!$A:$A&amp;'[2]产值及收款计划（2026）'!$B:$B,'[2]产值及收款计划（2026）'!BE:BE)</f>
        <v>61.920430000000003</v>
      </c>
      <c r="BF287" s="256" cm="1">
        <f t="array" aca="1" ref="BF287" ca="1">_xlfn.XLOOKUP($A287&amp;$B287,'[2]产值及收款计划（2026）'!$A:$A&amp;'[2]产值及收款计划（2026）'!$B:$B,'[2]产值及收款计划（2026）'!BF:BF)</f>
        <v>0</v>
      </c>
      <c r="BG287" s="256" cm="1">
        <f t="array" aca="1" ref="BG287" ca="1">_xlfn.XLOOKUP($A287&amp;$B287,'[2]产值及收款计划（2026）'!$A:$A&amp;'[2]产值及收款计划（2026）'!$B:$B,'[2]产值及收款计划（2026）'!BG:BG)</f>
        <v>0</v>
      </c>
      <c r="BH287" s="256" cm="1">
        <f t="array" aca="1" ref="BH287" ca="1">_xlfn.XLOOKUP($A287&amp;$B287,'[2]产值及收款计划（2026）'!$A:$A&amp;'[2]产值及收款计划（2026）'!$B:$B,'[2]产值及收款计划（2026）'!BH:BH)</f>
        <v>0</v>
      </c>
      <c r="BI287" s="256" cm="1">
        <f t="array" aca="1" ref="BI287" ca="1">_xlfn.XLOOKUP($A287&amp;$B287,'[2]产值及收款计划（2026）'!$A:$A&amp;'[2]产值及收款计划（2026）'!$B:$B,'[2]产值及收款计划（2026）'!BI:BI)</f>
        <v>0</v>
      </c>
      <c r="BJ287" s="256" cm="1">
        <f t="array" aca="1" ref="BJ287" ca="1">_xlfn.XLOOKUP($A287&amp;$B287,'[2]产值及收款计划（2026）'!$A:$A&amp;'[2]产值及收款计划（2026）'!$B:$B,'[2]产值及收款计划（2026）'!BJ:BJ)</f>
        <v>0</v>
      </c>
      <c r="BK287" s="256" cm="1">
        <f t="array" aca="1" ref="BK287" ca="1">_xlfn.XLOOKUP($A287&amp;$B287,'[2]产值及收款计划（2026）'!$A:$A&amp;'[2]产值及收款计划（2026）'!$B:$B,'[2]产值及收款计划（2026）'!BK:BK)</f>
        <v>0</v>
      </c>
      <c r="BL287" s="256" cm="1">
        <f t="array" aca="1" ref="BL287" ca="1">_xlfn.XLOOKUP($A287&amp;$B287,'[2]产值及收款计划（2026）'!$A:$A&amp;'[2]产值及收款计划（2026）'!$B:$B,'[2]产值及收款计划（2026）'!BL:BL)</f>
        <v>0</v>
      </c>
      <c r="BM287" s="256"/>
      <c r="BN287" s="256"/>
      <c r="BO287" s="256"/>
      <c r="BP287" s="256"/>
      <c r="BQ287" s="255" t="str" cm="1">
        <f t="array" aca="1" ref="BQ287" ca="1">_xlfn.XLOOKUP($A287&amp;$B287,'[2]产值及收款计划（2026）'!$A:$A&amp;'[2]产值及收款计划（2026）'!$B:$B,'[2]产值及收款计划（2026）'!BQ:BQ)</f>
        <v>上海城建智慧城市运营管理有限公司</v>
      </c>
      <c r="BR287" s="256" cm="1">
        <f t="array" aca="1" ref="BR287" ca="1">_xlfn.XLOOKUP($A287&amp;$B287,'[2]产值及收款计划（2026）'!$A:$A&amp;'[2]产值及收款计划（2026）'!$B:$B,'[2]产值及收款计划（2026）'!BR:BR)</f>
        <v>0</v>
      </c>
      <c r="CA287" s="256" cm="1">
        <f t="array" aca="1" ref="CA287" ca="1">_xlfn.XLOOKUP($A287&amp;$B287,'[2]产值及收款计划（2026）'!$A:$A&amp;'[2]产值及收款计划（2026）'!$B:$B,'[2]产值及收款计划（2026）'!CA:CA)</f>
        <v>0</v>
      </c>
      <c r="CB287" s="256" cm="1">
        <f t="array" aca="1" ref="CB287" ca="1">_xlfn.XLOOKUP($A287&amp;$B287,'[2]产值及收款计划（2026）'!$A:$A&amp;'[2]产值及收款计划（2026）'!$B:$B,'[2]产值及收款计划（2026）'!CB:CB)</f>
        <v>0</v>
      </c>
      <c r="CC287" s="256" cm="1">
        <f t="array" aca="1" ref="CC287" ca="1">_xlfn.XLOOKUP($A287&amp;$B287,'[2]产值及收款计划（2026）'!$A:$A&amp;'[2]产值及收款计划（2026）'!$B:$B,'[2]产值及收款计划（2026）'!CC:CC)</f>
        <v>0</v>
      </c>
      <c r="CD287" s="256" cm="1">
        <f t="array" aca="1" ref="CD287" ca="1">_xlfn.XLOOKUP($A287&amp;$B287,'[2]产值及收款计划（2026）'!$A:$A&amp;'[2]产值及收款计划（2026）'!$B:$B,'[2]产值及收款计划（2026）'!CD:CD)</f>
        <v>0</v>
      </c>
      <c r="CE287" s="256" cm="1">
        <f t="array" aca="1" ref="CE287" ca="1">_xlfn.XLOOKUP($A287&amp;$B287,'[2]产值及收款计划（2026）'!$A:$A&amp;'[2]产值及收款计划（2026）'!$B:$B,'[2]产值及收款计划（2026）'!CE:CE)</f>
        <v>0</v>
      </c>
      <c r="CF287" s="256" cm="1">
        <f t="array" aca="1" ref="CF287" ca="1">_xlfn.XLOOKUP($A287&amp;$B287,'[2]产值及收款计划（2026）'!$A:$A&amp;'[2]产值及收款计划（2026）'!$B:$B,'[2]产值及收款计划（2026）'!CF:CF)</f>
        <v>0</v>
      </c>
      <c r="CG287" s="256" cm="1">
        <f t="array" aca="1" ref="CG287" ca="1">_xlfn.XLOOKUP($A287&amp;$B287,'[2]产值及收款计划（2026）'!$A:$A&amp;'[2]产值及收款计划（2026）'!$B:$B,'[2]产值及收款计划（2026）'!CG:CG)</f>
        <v>0</v>
      </c>
      <c r="CH287" s="256" cm="1">
        <f t="array" aca="1" ref="CH287" ca="1">_xlfn.XLOOKUP($A287&amp;$B287,'[2]产值及收款计划（2026）'!$A:$A&amp;'[2]产值及收款计划（2026）'!$B:$B,'[2]产值及收款计划（2026）'!CH:CH)</f>
        <v>0</v>
      </c>
      <c r="CI287" s="256" cm="1">
        <f t="array" aca="1" ref="CI287" ca="1">_xlfn.XLOOKUP($A287&amp;$B287,'[2]产值及收款计划（2026）'!$A:$A&amp;'[2]产值及收款计划（2026）'!$B:$B,'[2]产值及收款计划（2026）'!CI:CI)</f>
        <v>0</v>
      </c>
      <c r="CJ287" s="256" cm="1">
        <f t="array" aca="1" ref="CJ287" ca="1">_xlfn.XLOOKUP($A287&amp;$B287,'[2]产值及收款计划（2026）'!$A:$A&amp;'[2]产值及收款计划（2026）'!$B:$B,'[2]产值及收款计划（2026）'!CJ:CJ)</f>
        <v>0</v>
      </c>
      <c r="CK287" s="256" cm="1">
        <f t="array" aca="1" ref="CK287" ca="1">_xlfn.XLOOKUP($A287&amp;$B287,'[2]产值及收款计划（2026）'!$A:$A&amp;'[2]产值及收款计划（2026）'!$B:$B,'[2]产值及收款计划（2026）'!CK:CK)</f>
        <v>0</v>
      </c>
      <c r="CL287" s="256" cm="1">
        <f t="array" aca="1" ref="CL287" ca="1">_xlfn.XLOOKUP($A287&amp;$B287,'[2]产值及收款计划（2026）'!$A:$A&amp;'[2]产值及收款计划（2026）'!$B:$B,'[2]产值及收款计划（2026）'!CL:CL)</f>
        <v>0</v>
      </c>
      <c r="DA287" s="256" cm="1">
        <f t="array" aca="1" ref="DA287" ca="1">_xlfn.XLOOKUP($A287&amp;$B287,'[2]产值及收款计划（2026）'!$A:$A&amp;'[2]产值及收款计划（2026）'!$B:$B,'[2]产值及收款计划（2026）'!DA:DA)</f>
        <v>0</v>
      </c>
      <c r="DB287" s="256" cm="1">
        <f t="array" aca="1" ref="DB287" ca="1">_xlfn.XLOOKUP($A287&amp;$B287,'[2]产值及收款计划（2026）'!$A:$A&amp;'[2]产值及收款计划（2026）'!$B:$B,'[2]产值及收款计划（2026）'!DB:DB)</f>
        <v>0</v>
      </c>
      <c r="DC287" s="256" cm="1">
        <f t="array" aca="1" ref="DC287" ca="1">_xlfn.XLOOKUP($A287&amp;$B287,'[2]产值及收款计划（2026）'!$A:$A&amp;'[2]产值及收款计划（2026）'!$B:$B,'[2]产值及收款计划（2026）'!DC:DC)</f>
        <v>0</v>
      </c>
      <c r="DD287" s="256" cm="1">
        <f t="array" aca="1" ref="DD287" ca="1">_xlfn.XLOOKUP($A287&amp;$B287,'[2]产值及收款计划（2026）'!$A:$A&amp;'[2]产值及收款计划（2026）'!$B:$B,'[2]产值及收款计划（2026）'!DD:DD)</f>
        <v>61.920430000000003</v>
      </c>
      <c r="DE287" s="256" cm="1">
        <f t="array" aca="1" ref="DE287" ca="1">_xlfn.XLOOKUP($A287&amp;$B287,'[2]产值及收款计划（2026）'!$A:$A&amp;'[2]产值及收款计划（2026）'!$B:$B,'[2]产值及收款计划（2026）'!DE:DE)</f>
        <v>0</v>
      </c>
      <c r="DF287" s="256" cm="1">
        <f t="array" aca="1" ref="DF287" ca="1">_xlfn.XLOOKUP($A287&amp;$B287,'[2]产值及收款计划（2026）'!$A:$A&amp;'[2]产值及收款计划（2026）'!$B:$B,'[2]产值及收款计划（2026）'!DF:DF)</f>
        <v>0</v>
      </c>
      <c r="DG287" s="256" cm="1">
        <f t="array" aca="1" ref="DG287" ca="1">_xlfn.XLOOKUP($A287&amp;$B287,'[2]产值及收款计划（2026）'!$A:$A&amp;'[2]产值及收款计划（2026）'!$B:$B,'[2]产值及收款计划（2026）'!DG:DG)</f>
        <v>0</v>
      </c>
      <c r="DH287" s="256" cm="1">
        <f t="array" aca="1" ref="DH287" ca="1">_xlfn.XLOOKUP($A287&amp;$B287,'[2]产值及收款计划（2026）'!$A:$A&amp;'[2]产值及收款计划（2026）'!$B:$B,'[2]产值及收款计划（2026）'!DH:DH)</f>
        <v>0</v>
      </c>
      <c r="DI287" s="256" cm="1">
        <f t="array" aca="1" ref="DI287" ca="1">_xlfn.XLOOKUP($A287&amp;$B287,'[2]产值及收款计划（2026）'!$A:$A&amp;'[2]产值及收款计划（2026）'!$B:$B,'[2]产值及收款计划（2026）'!DI:DI)</f>
        <v>0</v>
      </c>
      <c r="DJ287" s="256" cm="1">
        <f t="array" aca="1" ref="DJ287" ca="1">_xlfn.XLOOKUP($A287&amp;$B287,'[2]产值及收款计划（2026）'!$A:$A&amp;'[2]产值及收款计划（2026）'!$B:$B,'[2]产值及收款计划（2026）'!DJ:DJ)</f>
        <v>0</v>
      </c>
      <c r="DK287" s="256" cm="1">
        <f t="array" aca="1" ref="DK287" ca="1">_xlfn.XLOOKUP($A287&amp;$B287,'[2]产值及收款计划（2026）'!$A:$A&amp;'[2]产值及收款计划（2026）'!$B:$B,'[2]产值及收款计划（2026）'!DK:DK)</f>
        <v>0</v>
      </c>
      <c r="DL287" s="256" cm="1">
        <f t="array" aca="1" ref="DL287" ca="1">_xlfn.XLOOKUP($A287&amp;$B287,'[2]产值及收款计划（2026）'!$A:$A&amp;'[2]产值及收款计划（2026）'!$B:$B,'[2]产值及收款计划（2026）'!DL:DL)</f>
        <v>0</v>
      </c>
      <c r="DM287" s="264"/>
      <c r="DN287" s="250"/>
    </row>
    <row r="288" spans="1:118" ht="20.25" x14ac:dyDescent="0.15">
      <c r="A288" s="254">
        <f t="shared" ca="1" si="17"/>
        <v>107</v>
      </c>
      <c r="B288" s="254" t="s">
        <v>26</v>
      </c>
      <c r="C288" s="255" t="str" cm="1">
        <f t="array" aca="1" ref="C288" ca="1">_xlfn.XLOOKUP($A288&amp;$B288,'[2]产值及收款计划（2026）'!$A:$A&amp;'[2]产值及收款计划（2026）'!$B:$B,'[2]产值及收款计划（2026）'!C:C)</f>
        <v>C0CJZY-FW-T-2025025</v>
      </c>
      <c r="D288" s="255" t="str" cm="1">
        <f t="array" aca="1" ref="D288" ca="1">_xlfn.XLOOKUP($A288&amp;$B288,'[2]产值及收款计划（2026）'!$A:$A&amp;'[2]产值及收款计划（2026）'!$B:$B,'[2]产值及收款计划（2026）'!D:D)</f>
        <v>片区及大桥板块平台开发项目</v>
      </c>
      <c r="E288" s="256" cm="1">
        <f t="array" aca="1" ref="E288" ca="1">_xlfn.XLOOKUP($A288&amp;$B288,'[2]产值及收款计划（2026）'!$A:$A&amp;'[2]产值及收款计划（2026）'!$B:$B,'[2]产值及收款计划（2026）'!E:E)</f>
        <v>67</v>
      </c>
      <c r="F288" s="256" cm="1">
        <f t="array" aca="1" ref="F288" ca="1">_xlfn.XLOOKUP($A288&amp;$B288,'[2]产值及收款计划（2026）'!$A:$A&amp;'[2]产值及收款计划（2026）'!$B:$B,'[2]产值及收款计划（2026）'!F:F)</f>
        <v>67</v>
      </c>
      <c r="G288" s="256" cm="1">
        <f t="array" aca="1" ref="G288" ca="1">_xlfn.XLOOKUP($A288&amp;$B288,'[2]产值及收款计划（2026）'!$A:$A&amp;'[2]产值及收款计划（2026）'!$B:$B,'[2]产值及收款计划（2026）'!G:G)</f>
        <v>67</v>
      </c>
      <c r="H288" s="256" cm="1">
        <f t="array" aca="1" ref="H288" ca="1">_xlfn.XLOOKUP($A288&amp;$B288,'[2]产值及收款计划（2026）'!$A:$A&amp;'[2]产值及收款计划（2026）'!$B:$B,'[2]产值及收款计划（2026）'!H:H)</f>
        <v>24</v>
      </c>
      <c r="I288" s="257" cm="1">
        <f t="array" aca="1" ref="I288" ca="1">_xlfn.XLOOKUP($A288&amp;$B288,'[2]产值及收款计划（2026）'!$A:$A&amp;'[2]产值及收款计划（2026）'!$B:$B,'[2]产值及收款计划（2026）'!I:I)</f>
        <v>0.35820895522388102</v>
      </c>
      <c r="J288" s="258" cm="1">
        <f t="array" aca="1" ref="J288" ca="1">_xlfn.XLOOKUP($A288&amp;$B288,'[2]产值及收款计划（2026）'!$A:$A&amp;'[2]产值及收款计划（2026）'!$B:$B,'[2]产值及收款计划（2026）'!J:J)</f>
        <v>0.06</v>
      </c>
      <c r="K288" s="256" cm="1">
        <f t="array" aca="1" ref="K288" ca="1">_xlfn.XLOOKUP($A288&amp;$B288,'[2]产值及收款计划（2026）'!$A:$A&amp;'[2]产值及收款计划（2026）'!$B:$B,'[2]产值及收款计划（2026）'!K:K)</f>
        <v>0</v>
      </c>
      <c r="L288" s="256" cm="1">
        <f t="array" aca="1" ref="L288" ca="1">_xlfn.XLOOKUP($A288&amp;$B288,'[2]产值及收款计划（2026）'!$A:$A&amp;'[2]产值及收款计划（2026）'!$B:$B,'[2]产值及收款计划（2026）'!L:L)</f>
        <v>0</v>
      </c>
      <c r="M288" s="256" t="str" cm="1">
        <f t="array" aca="1" ref="M288" ca="1">_xlfn.XLOOKUP($A288&amp;$B288,'[2]产值及收款计划（2026）'!$A:$A&amp;'[2]产值及收款计划（2026）'!$B:$B,'[2]产值及收款计划（2026）'!M:M)</f>
        <v>主导</v>
      </c>
      <c r="N288" s="256" t="str" cm="1">
        <f t="array" aca="1" ref="N288" ca="1">_xlfn.XLOOKUP($A288&amp;$B288,'[2]产值及收款计划（2026）'!$A:$A&amp;'[2]产值及收款计划（2026）'!$B:$B,'[2]产值及收款计划（2026）'!N:N)</f>
        <v>贺一玮团队</v>
      </c>
      <c r="O288" s="256" t="str" cm="1">
        <f t="array" aca="1" ref="O288" ca="1">_xlfn.XLOOKUP($A288&amp;$B288,'[2]产值及收款计划（2026）'!$A:$A&amp;'[2]产值及收款计划（2026）'!$B:$B,'[2]产值及收款计划（2026）'!O:O)</f>
        <v>贺一玮</v>
      </c>
      <c r="P288" s="255" t="str" cm="1">
        <f t="array" aca="1" ref="P288" ca="1">_xlfn.XLOOKUP($A288&amp;$B288,'[2]产值及收款计划（2026）'!$A:$A&amp;'[2]产值及收款计划（2026）'!$B:$B,'[2]产值及收款计划（2026）'!P:P)</f>
        <v>在建</v>
      </c>
      <c r="Q288" s="256" cm="1">
        <f t="array" aca="1" ref="Q288" ca="1">_xlfn.XLOOKUP($A288&amp;$B288,'[2]产值及收款计划（2026）'!$A:$A&amp;'[2]产值及收款计划（2026）'!$B:$B,'[2]产值及收款计划（2026）'!Q:Q)</f>
        <v>0</v>
      </c>
      <c r="R288" s="256" cm="1">
        <f t="array" aca="1" ref="R288" ca="1">_xlfn.XLOOKUP($A288&amp;$B288,'[2]产值及收款计划（2026）'!$A:$A&amp;'[2]产值及收款计划（2026）'!$B:$B,'[2]产值及收款计划（2026）'!R:R)</f>
        <v>0</v>
      </c>
      <c r="S288" s="256" cm="1">
        <f t="array" aca="1" ref="S288" ca="1">_xlfn.XLOOKUP($A288&amp;$B288,'[2]产值及收款计划（2026）'!$A:$A&amp;'[2]产值及收款计划（2026）'!$B:$B,'[2]产值及收款计划（2026）'!S:S)</f>
        <v>0</v>
      </c>
      <c r="T288" s="256" cm="1">
        <f t="array" aca="1" ref="T288" ca="1">_xlfn.XLOOKUP($A288&amp;$B288,'[2]产值及收款计划（2026）'!$A:$A&amp;'[2]产值及收款计划（2026）'!$B:$B,'[2]产值及收款计划（2026）'!T:T)</f>
        <v>63.65</v>
      </c>
      <c r="U288" s="256" cm="1">
        <f t="array" aca="1" ref="U288" ca="1">_xlfn.XLOOKUP($A288&amp;$B288,'[2]产值及收款计划（2026）'!$A:$A&amp;'[2]产值及收款计划（2026）'!$B:$B,'[2]产值及收款计划（2026）'!U:U)</f>
        <v>0</v>
      </c>
      <c r="V288" s="256" cm="1">
        <f t="array" aca="1" ref="V288" ca="1">_xlfn.XLOOKUP($A288&amp;$B288,'[2]产值及收款计划（2026）'!$A:$A&amp;'[2]产值及收款计划（2026）'!$B:$B,'[2]产值及收款计划（2026）'!V:V)</f>
        <v>3.35</v>
      </c>
      <c r="W288" s="256" cm="1">
        <f t="array" aca="1" ref="W288" ca="1">_xlfn.XLOOKUP($A288&amp;$B288,'[2]产值及收款计划（2026）'!$A:$A&amp;'[2]产值及收款计划（2026）'!$B:$B,'[2]产值及收款计划（2026）'!W:W)</f>
        <v>0</v>
      </c>
      <c r="X288" s="256" cm="1">
        <f t="array" aca="1" ref="X288" ca="1">_xlfn.XLOOKUP($A288&amp;$B288,'[2]产值及收款计划（2026）'!$A:$A&amp;'[2]产值及收款计划（2026）'!$B:$B,'[2]产值及收款计划（2026）'!X:X)</f>
        <v>0</v>
      </c>
      <c r="Y288" s="256" cm="1">
        <f t="array" aca="1" ref="Y288" ca="1">_xlfn.XLOOKUP($A288&amp;$B288,'[2]产值及收款计划（2026）'!$A:$A&amp;'[2]产值及收款计划（2026）'!$B:$B,'[2]产值及收款计划（2026）'!Y:Y)</f>
        <v>0</v>
      </c>
      <c r="Z288" s="256" cm="1">
        <f t="array" aca="1" ref="Z288" ca="1">_xlfn.XLOOKUP($A288&amp;$B288,'[2]产值及收款计划（2026）'!$A:$A&amp;'[2]产值及收款计划（2026）'!$B:$B,'[2]产值及收款计划（2026）'!Z:Z)</f>
        <v>0</v>
      </c>
      <c r="AA288" s="256" cm="1">
        <f t="array" aca="1" ref="AA288" ca="1">_xlfn.XLOOKUP($A288&amp;$B288,'[2]产值及收款计划（2026）'!$A:$A&amp;'[2]产值及收款计划（2026）'!$B:$B,'[2]产值及收款计划（2026）'!AA:AA)</f>
        <v>0</v>
      </c>
      <c r="AB288" s="256" cm="1">
        <f t="array" aca="1" ref="AB288" ca="1">_xlfn.XLOOKUP($A288&amp;$B288,'[2]产值及收款计划（2026）'!$A:$A&amp;'[2]产值及收款计划（2026）'!$B:$B,'[2]产值及收款计划（2026）'!AB:AB)</f>
        <v>0</v>
      </c>
      <c r="AC288" s="256" cm="1">
        <f t="array" aca="1" ref="AC288" ca="1">_xlfn.XLOOKUP($A288&amp;$B288,'[2]产值及收款计划（2026）'!$A:$A&amp;'[2]产值及收款计划（2026）'!$B:$B,'[2]产值及收款计划（2026）'!AC:AC)</f>
        <v>0</v>
      </c>
      <c r="AD288" s="256" cm="1">
        <f t="array" aca="1" ref="AD288" ca="1">_xlfn.XLOOKUP($A288&amp;$B288,'[2]产值及收款计划（2026）'!$A:$A&amp;'[2]产值及收款计划（2026）'!$B:$B,'[2]产值及收款计划（2026）'!AD:AD)</f>
        <v>0</v>
      </c>
      <c r="AE288" s="256" cm="1">
        <f t="array" aca="1" ref="AE288" ca="1">_xlfn.XLOOKUP($A288&amp;$B288,'[2]产值及收款计划（2026）'!$A:$A&amp;'[2]产值及收款计划（2026）'!$B:$B,'[2]产值及收款计划（2026）'!AE:AE)</f>
        <v>0</v>
      </c>
      <c r="AF288" s="256" cm="1">
        <f t="array" aca="1" ref="AF288" ca="1">_xlfn.XLOOKUP($A288&amp;$B288,'[2]产值及收款计划（2026）'!$A:$A&amp;'[2]产值及收款计划（2026）'!$B:$B,'[2]产值及收款计划（2026）'!AF:AF)</f>
        <v>0</v>
      </c>
      <c r="AG288" s="256" cm="1">
        <f t="array" aca="1" ref="AG288" ca="1">_xlfn.XLOOKUP($A288&amp;$B288,'[2]产值及收款计划（2026）'!$A:$A&amp;'[2]产值及收款计划（2026）'!$B:$B,'[2]产值及收款计划（2026）'!AG:AG)</f>
        <v>0</v>
      </c>
      <c r="AH288" s="256" cm="1">
        <f t="array" aca="1" ref="AH288" ca="1">_xlfn.XLOOKUP($A288&amp;$B288,'[2]产值及收款计划（2026）'!$A:$A&amp;'[2]产值及收款计划（2026）'!$B:$B,'[2]产值及收款计划（2026）'!AH:AH)</f>
        <v>31.5</v>
      </c>
      <c r="AI288" s="256" cm="1">
        <f t="array" aca="1" ref="AI288" ca="1">_xlfn.XLOOKUP($A288&amp;$B288,'[2]产值及收款计划（2026）'!$A:$A&amp;'[2]产值及收款计划（2026）'!$B:$B,'[2]产值及收款计划（2026）'!AI:AI)</f>
        <v>0</v>
      </c>
      <c r="AJ288" s="256" cm="1">
        <f t="array" aca="1" ref="AJ288" ca="1">_xlfn.XLOOKUP($A288&amp;$B288,'[2]产值及收款计划（2026）'!$A:$A&amp;'[2]产值及收款计划（2026）'!$B:$B,'[2]产值及收款计划（2026）'!AJ:AJ)</f>
        <v>0</v>
      </c>
      <c r="AK288" s="256" cm="1">
        <f t="array" aca="1" ref="AK288" ca="1">_xlfn.XLOOKUP($A288&amp;$B288,'[2]产值及收款计划（2026）'!$A:$A&amp;'[2]产值及收款计划（2026）'!$B:$B,'[2]产值及收款计划（2026）'!AK:AK)</f>
        <v>0</v>
      </c>
      <c r="AL288" s="256" cm="1">
        <f t="array" aca="1" ref="AL288" ca="1">_xlfn.XLOOKUP($A288&amp;$B288,'[2]产值及收款计划（2026）'!$A:$A&amp;'[2]产值及收款计划（2026）'!$B:$B,'[2]产值及收款计划（2026）'!AL:AL)</f>
        <v>0</v>
      </c>
      <c r="AM288" s="263" t="e" cm="1">
        <f t="array" aca="1" ref="AM288" ca="1">_xlfn.LET(_xlpm.勾选月份状态数组,TRANSPOSE('PPT(12-15页）-TOP10'!$A$3:$A$14),_xlpm.选择数据区,IF('PPT(12-15页）-TOP10'!$E$3="收款",$BA288:$BL288,$AA288:$AL288),SUM(_xlfn._xlws.FILTER(_xlpm.选择数据区,_xlpm.勾选月份状态数组,"")))</f>
        <v>#NAME?</v>
      </c>
      <c r="AN288" s="256" t="e" cm="1">
        <f t="array" aca="1" ref="AN288" ca="1">_xlfn.LET(_xlpm.勾选月份状态数组,TRANSPOSE('PPT(12-15页）-TOP10'!$A$3:$A$14),_xlpm.选择数据区,IF('PPT(12-15页）-TOP10'!$E$3="收款",$DA288:$DL288,$CA288:$CL288),SUM(_xlfn._xlws.FILTER(_xlpm.选择数据区,_xlpm.勾选月份状态数组,"")))</f>
        <v>#NAME?</v>
      </c>
      <c r="AO288" s="256">
        <f ca="1">SUM(CA288:CC288)+SUM(AD288:AL288)</f>
        <v>31.5</v>
      </c>
      <c r="AP288" s="256"/>
      <c r="AQ288" s="256"/>
      <c r="AR288" s="256"/>
      <c r="AS288" s="256" cm="1">
        <f t="array" aca="1" ref="AS288" ca="1">_xlfn.XLOOKUP($A288&amp;$B288,'[2]产值及收款计划（2026）'!$A:$A&amp;'[2]产值及收款计划（2026）'!$B:$B,'[2]产值及收款计划（2026）'!AS:AS)</f>
        <v>0</v>
      </c>
      <c r="AT288" s="256" cm="1">
        <f t="array" aca="1" ref="AT288" ca="1">_xlfn.XLOOKUP($A288&amp;$B288,'[2]产值及收款计划（2026）'!$A:$A&amp;'[2]产值及收款计划（2026）'!$B:$B,'[2]产值及收款计划（2026）'!AT:AT)</f>
        <v>0</v>
      </c>
      <c r="AU288" s="256" cm="1">
        <f t="array" aca="1" ref="AU288" ca="1">_xlfn.XLOOKUP($A288&amp;$B288,'[2]产值及收款计划（2026）'!$A:$A&amp;'[2]产值及收款计划（2026）'!$B:$B,'[2]产值及收款计划（2026）'!AU:AU)</f>
        <v>0</v>
      </c>
      <c r="AV288" s="256" cm="1">
        <f t="array" aca="1" ref="AV288" ca="1">_xlfn.XLOOKUP($A288&amp;$B288,'[2]产值及收款计划（2026）'!$A:$A&amp;'[2]产值及收款计划（2026）'!$B:$B,'[2]产值及收款计划（2026）'!AV:AV)</f>
        <v>0</v>
      </c>
      <c r="AW288" s="256" cm="1">
        <f t="array" aca="1" ref="AW288" ca="1">_xlfn.XLOOKUP($A288&amp;$B288,'[2]产值及收款计划（2026）'!$A:$A&amp;'[2]产值及收款计划（2026）'!$B:$B,'[2]产值及收款计划（2026）'!AW:AW)</f>
        <v>0</v>
      </c>
      <c r="AX288" s="256" cm="1">
        <f t="array" aca="1" ref="AX288" ca="1">_xlfn.XLOOKUP($A288&amp;$B288,'[2]产值及收款计划（2026）'!$A:$A&amp;'[2]产值及收款计划（2026）'!$B:$B,'[2]产值及收款计划（2026）'!AX:AX)</f>
        <v>43.55</v>
      </c>
      <c r="AY288" s="256" cm="1">
        <f t="array" aca="1" ref="AY288" ca="1">_xlfn.XLOOKUP($A288&amp;$B288,'[2]产值及收款计划（2026）'!$A:$A&amp;'[2]产值及收款计划（2026）'!$B:$B,'[2]产值及收款计划（2026）'!AY:AY)</f>
        <v>23.45</v>
      </c>
      <c r="AZ288" s="256" cm="1">
        <f t="array" aca="1" ref="AZ288" ca="1">_xlfn.XLOOKUP($A288&amp;$B288,'[2]产值及收款计划（2026）'!$A:$A&amp;'[2]产值及收款计划（2026）'!$B:$B,'[2]产值及收款计划（2026）'!AZ:AZ)</f>
        <v>20.100000000000001</v>
      </c>
      <c r="BA288" s="256" cm="1">
        <f t="array" aca="1" ref="BA288" ca="1">_xlfn.XLOOKUP($A288&amp;$B288,'[2]产值及收款计划（2026）'!$A:$A&amp;'[2]产值及收款计划（2026）'!$B:$B,'[2]产值及收款计划（2026）'!BA:BA)</f>
        <v>0</v>
      </c>
      <c r="BB288" s="256" cm="1">
        <f t="array" aca="1" ref="BB288" ca="1">_xlfn.XLOOKUP($A288&amp;$B288,'[2]产值及收款计划（2026）'!$A:$A&amp;'[2]产值及收款计划（2026）'!$B:$B,'[2]产值及收款计划（2026）'!BB:BB)</f>
        <v>0</v>
      </c>
      <c r="BC288" s="256" cm="1">
        <f t="array" aca="1" ref="BC288" ca="1">_xlfn.XLOOKUP($A288&amp;$B288,'[2]产值及收款计划（2026）'!$A:$A&amp;'[2]产值及收款计划（2026）'!$B:$B,'[2]产值及收款计划（2026）'!BC:BC)</f>
        <v>23.45</v>
      </c>
      <c r="BD288" s="256" cm="1">
        <f t="array" aca="1" ref="BD288" ca="1">_xlfn.XLOOKUP($A288&amp;$B288,'[2]产值及收款计划（2026）'!$A:$A&amp;'[2]产值及收款计划（2026）'!$B:$B,'[2]产值及收款计划（2026）'!BD:BD)</f>
        <v>0</v>
      </c>
      <c r="BE288" s="256" cm="1">
        <f t="array" aca="1" ref="BE288" ca="1">_xlfn.XLOOKUP($A288&amp;$B288,'[2]产值及收款计划（2026）'!$A:$A&amp;'[2]产值及收款计划（2026）'!$B:$B,'[2]产值及收款计划（2026）'!BE:BE)</f>
        <v>0</v>
      </c>
      <c r="BF288" s="256" cm="1">
        <f t="array" aca="1" ref="BF288" ca="1">_xlfn.XLOOKUP($A288&amp;$B288,'[2]产值及收款计划（2026）'!$A:$A&amp;'[2]产值及收款计划（2026）'!$B:$B,'[2]产值及收款计划（2026）'!BF:BF)</f>
        <v>0</v>
      </c>
      <c r="BG288" s="256" cm="1">
        <f t="array" aca="1" ref="BG288" ca="1">_xlfn.XLOOKUP($A288&amp;$B288,'[2]产值及收款计划（2026）'!$A:$A&amp;'[2]产值及收款计划（2026）'!$B:$B,'[2]产值及收款计划（2026）'!BG:BG)</f>
        <v>0</v>
      </c>
      <c r="BH288" s="256" cm="1">
        <f t="array" aca="1" ref="BH288" ca="1">_xlfn.XLOOKUP($A288&amp;$B288,'[2]产值及收款计划（2026）'!$A:$A&amp;'[2]产值及收款计划（2026）'!$B:$B,'[2]产值及收款计划（2026）'!BH:BH)</f>
        <v>0</v>
      </c>
      <c r="BI288" s="256" cm="1">
        <f t="array" aca="1" ref="BI288" ca="1">_xlfn.XLOOKUP($A288&amp;$B288,'[2]产值及收款计划（2026）'!$A:$A&amp;'[2]产值及收款计划（2026）'!$B:$B,'[2]产值及收款计划（2026）'!BI:BI)</f>
        <v>0</v>
      </c>
      <c r="BJ288" s="256" cm="1">
        <f t="array" aca="1" ref="BJ288" ca="1">_xlfn.XLOOKUP($A288&amp;$B288,'[2]产值及收款计划（2026）'!$A:$A&amp;'[2]产值及收款计划（2026）'!$B:$B,'[2]产值及收款计划（2026）'!BJ:BJ)</f>
        <v>0</v>
      </c>
      <c r="BK288" s="256" cm="1">
        <f t="array" aca="1" ref="BK288" ca="1">_xlfn.XLOOKUP($A288&amp;$B288,'[2]产值及收款计划（2026）'!$A:$A&amp;'[2]产值及收款计划（2026）'!$B:$B,'[2]产值及收款计划（2026）'!BK:BK)</f>
        <v>0</v>
      </c>
      <c r="BL288" s="256" cm="1">
        <f t="array" aca="1" ref="BL288" ca="1">_xlfn.XLOOKUP($A288&amp;$B288,'[2]产值及收款计划（2026）'!$A:$A&amp;'[2]产值及收款计划（2026）'!$B:$B,'[2]产值及收款计划（2026）'!BL:BL)</f>
        <v>0</v>
      </c>
      <c r="BM288" s="256"/>
      <c r="BN288" s="256"/>
      <c r="BO288" s="256"/>
      <c r="BP288" s="256"/>
      <c r="BQ288" s="255" t="str" cm="1">
        <f t="array" aca="1" ref="BQ288" ca="1">_xlfn.XLOOKUP($A288&amp;$B288,'[2]产值及收款计划（2026）'!$A:$A&amp;'[2]产值及收款计划（2026）'!$B:$B,'[2]产值及收款计划（2026）'!BQ:BQ)</f>
        <v>上海城建智慧城市运营管理有限公司</v>
      </c>
      <c r="BR288" s="256" cm="1">
        <f t="array" aca="1" ref="BR288" ca="1">_xlfn.XLOOKUP($A288&amp;$B288,'[2]产值及收款计划（2026）'!$A:$A&amp;'[2]产值及收款计划（2026）'!$B:$B,'[2]产值及收款计划（2026）'!BR:BR)</f>
        <v>0</v>
      </c>
      <c r="CA288" s="256" cm="1">
        <f t="array" aca="1" ref="CA288" ca="1">_xlfn.XLOOKUP($A288&amp;$B288,'[2]产值及收款计划（2026）'!$A:$A&amp;'[2]产值及收款计划（2026）'!$B:$B,'[2]产值及收款计划（2026）'!CA:CA)</f>
        <v>0</v>
      </c>
      <c r="CB288" s="256" cm="1">
        <f t="array" aca="1" ref="CB288" ca="1">_xlfn.XLOOKUP($A288&amp;$B288,'[2]产值及收款计划（2026）'!$A:$A&amp;'[2]产值及收款计划（2026）'!$B:$B,'[2]产值及收款计划（2026）'!CB:CB)</f>
        <v>0</v>
      </c>
      <c r="CC288" s="256" cm="1">
        <f t="array" aca="1" ref="CC288" ca="1">_xlfn.XLOOKUP($A288&amp;$B288,'[2]产值及收款计划（2026）'!$A:$A&amp;'[2]产值及收款计划（2026）'!$B:$B,'[2]产值及收款计划（2026）'!CC:CC)</f>
        <v>0</v>
      </c>
      <c r="CD288" s="256" cm="1">
        <f t="array" aca="1" ref="CD288" ca="1">_xlfn.XLOOKUP($A288&amp;$B288,'[2]产值及收款计划（2026）'!$A:$A&amp;'[2]产值及收款计划（2026）'!$B:$B,'[2]产值及收款计划（2026）'!CD:CD)</f>
        <v>0</v>
      </c>
      <c r="CE288" s="256" cm="1">
        <f t="array" aca="1" ref="CE288" ca="1">_xlfn.XLOOKUP($A288&amp;$B288,'[2]产值及收款计划（2026）'!$A:$A&amp;'[2]产值及收款计划（2026）'!$B:$B,'[2]产值及收款计划（2026）'!CE:CE)</f>
        <v>0</v>
      </c>
      <c r="CF288" s="256" cm="1">
        <f t="array" aca="1" ref="CF288" ca="1">_xlfn.XLOOKUP($A288&amp;$B288,'[2]产值及收款计划（2026）'!$A:$A&amp;'[2]产值及收款计划（2026）'!$B:$B,'[2]产值及收款计划（2026）'!CF:CF)</f>
        <v>0</v>
      </c>
      <c r="CG288" s="256" cm="1">
        <f t="array" aca="1" ref="CG288" ca="1">_xlfn.XLOOKUP($A288&amp;$B288,'[2]产值及收款计划（2026）'!$A:$A&amp;'[2]产值及收款计划（2026）'!$B:$B,'[2]产值及收款计划（2026）'!CG:CG)</f>
        <v>0</v>
      </c>
      <c r="CH288" s="256" cm="1">
        <f t="array" aca="1" ref="CH288" ca="1">_xlfn.XLOOKUP($A288&amp;$B288,'[2]产值及收款计划（2026）'!$A:$A&amp;'[2]产值及收款计划（2026）'!$B:$B,'[2]产值及收款计划（2026）'!CH:CH)</f>
        <v>0</v>
      </c>
      <c r="CI288" s="256" cm="1">
        <f t="array" aca="1" ref="CI288" ca="1">_xlfn.XLOOKUP($A288&amp;$B288,'[2]产值及收款计划（2026）'!$A:$A&amp;'[2]产值及收款计划（2026）'!$B:$B,'[2]产值及收款计划（2026）'!CI:CI)</f>
        <v>0</v>
      </c>
      <c r="CJ288" s="256" cm="1">
        <f t="array" aca="1" ref="CJ288" ca="1">_xlfn.XLOOKUP($A288&amp;$B288,'[2]产值及收款计划（2026）'!$A:$A&amp;'[2]产值及收款计划（2026）'!$B:$B,'[2]产值及收款计划（2026）'!CJ:CJ)</f>
        <v>0</v>
      </c>
      <c r="CK288" s="256" cm="1">
        <f t="array" aca="1" ref="CK288" ca="1">_xlfn.XLOOKUP($A288&amp;$B288,'[2]产值及收款计划（2026）'!$A:$A&amp;'[2]产值及收款计划（2026）'!$B:$B,'[2]产值及收款计划（2026）'!CK:CK)</f>
        <v>0</v>
      </c>
      <c r="CL288" s="256" cm="1">
        <f t="array" aca="1" ref="CL288" ca="1">_xlfn.XLOOKUP($A288&amp;$B288,'[2]产值及收款计划（2026）'!$A:$A&amp;'[2]产值及收款计划（2026）'!$B:$B,'[2]产值及收款计划（2026）'!CL:CL)</f>
        <v>0</v>
      </c>
      <c r="DA288" s="256" cm="1">
        <f t="array" aca="1" ref="DA288" ca="1">_xlfn.XLOOKUP($A288&amp;$B288,'[2]产值及收款计划（2026）'!$A:$A&amp;'[2]产值及收款计划（2026）'!$B:$B,'[2]产值及收款计划（2026）'!DA:DA)</f>
        <v>0</v>
      </c>
      <c r="DB288" s="256" cm="1">
        <f t="array" aca="1" ref="DB288" ca="1">_xlfn.XLOOKUP($A288&amp;$B288,'[2]产值及收款计划（2026）'!$A:$A&amp;'[2]产值及收款计划（2026）'!$B:$B,'[2]产值及收款计划（2026）'!DB:DB)</f>
        <v>0</v>
      </c>
      <c r="DC288" s="256" cm="1">
        <f t="array" aca="1" ref="DC288" ca="1">_xlfn.XLOOKUP($A288&amp;$B288,'[2]产值及收款计划（2026）'!$A:$A&amp;'[2]产值及收款计划（2026）'!$B:$B,'[2]产值及收款计划（2026）'!DC:DC)</f>
        <v>43.55</v>
      </c>
      <c r="DD288" s="256" cm="1">
        <f t="array" aca="1" ref="DD288" ca="1">_xlfn.XLOOKUP($A288&amp;$B288,'[2]产值及收款计划（2026）'!$A:$A&amp;'[2]产值及收款计划（2026）'!$B:$B,'[2]产值及收款计划（2026）'!DD:DD)</f>
        <v>0</v>
      </c>
      <c r="DE288" s="256" cm="1">
        <f t="array" aca="1" ref="DE288" ca="1">_xlfn.XLOOKUP($A288&amp;$B288,'[2]产值及收款计划（2026）'!$A:$A&amp;'[2]产值及收款计划（2026）'!$B:$B,'[2]产值及收款计划（2026）'!DE:DE)</f>
        <v>0</v>
      </c>
      <c r="DF288" s="256" cm="1">
        <f t="array" aca="1" ref="DF288" ca="1">_xlfn.XLOOKUP($A288&amp;$B288,'[2]产值及收款计划（2026）'!$A:$A&amp;'[2]产值及收款计划（2026）'!$B:$B,'[2]产值及收款计划（2026）'!DF:DF)</f>
        <v>0</v>
      </c>
      <c r="DG288" s="256" cm="1">
        <f t="array" aca="1" ref="DG288" ca="1">_xlfn.XLOOKUP($A288&amp;$B288,'[2]产值及收款计划（2026）'!$A:$A&amp;'[2]产值及收款计划（2026）'!$B:$B,'[2]产值及收款计划（2026）'!DG:DG)</f>
        <v>0</v>
      </c>
      <c r="DH288" s="256" cm="1">
        <f t="array" aca="1" ref="DH288" ca="1">_xlfn.XLOOKUP($A288&amp;$B288,'[2]产值及收款计划（2026）'!$A:$A&amp;'[2]产值及收款计划（2026）'!$B:$B,'[2]产值及收款计划（2026）'!DH:DH)</f>
        <v>0</v>
      </c>
      <c r="DI288" s="256" cm="1">
        <f t="array" aca="1" ref="DI288" ca="1">_xlfn.XLOOKUP($A288&amp;$B288,'[2]产值及收款计划（2026）'!$A:$A&amp;'[2]产值及收款计划（2026）'!$B:$B,'[2]产值及收款计划（2026）'!DI:DI)</f>
        <v>0</v>
      </c>
      <c r="DJ288" s="256" cm="1">
        <f t="array" aca="1" ref="DJ288" ca="1">_xlfn.XLOOKUP($A288&amp;$B288,'[2]产值及收款计划（2026）'!$A:$A&amp;'[2]产值及收款计划（2026）'!$B:$B,'[2]产值及收款计划（2026）'!DJ:DJ)</f>
        <v>0</v>
      </c>
      <c r="DK288" s="256" cm="1">
        <f t="array" aca="1" ref="DK288" ca="1">_xlfn.XLOOKUP($A288&amp;$B288,'[2]产值及收款计划（2026）'!$A:$A&amp;'[2]产值及收款计划（2026）'!$B:$B,'[2]产值及收款计划（2026）'!DK:DK)</f>
        <v>0</v>
      </c>
      <c r="DL288" s="256" cm="1">
        <f t="array" aca="1" ref="DL288" ca="1">_xlfn.XLOOKUP($A288&amp;$B288,'[2]产值及收款计划（2026）'!$A:$A&amp;'[2]产值及收款计划（2026）'!$B:$B,'[2]产值及收款计划（2026）'!DL:DL)</f>
        <v>0</v>
      </c>
      <c r="DM288" s="264"/>
      <c r="DN288" s="250"/>
    </row>
    <row r="289" spans="1:118" ht="20.25" x14ac:dyDescent="0.15">
      <c r="A289" s="254">
        <f t="shared" ca="1" si="17"/>
        <v>108</v>
      </c>
      <c r="B289" s="254" t="s">
        <v>26</v>
      </c>
      <c r="C289" s="255" t="str" cm="1">
        <f t="array" aca="1" ref="C289" ca="1">_xlfn.XLOOKUP($A289&amp;$B289,'[2]产值及收款计划（2026）'!$A:$A&amp;'[2]产值及收款计划（2026）'!$B:$B,'[2]产值及收款计划（2026）'!C:C)</f>
        <v>C0CJZY-FW-T-2025026</v>
      </c>
      <c r="D289" s="255" t="str" cm="1">
        <f t="array" aca="1" ref="D289" ca="1">_xlfn.XLOOKUP($A289&amp;$B289,'[2]产值及收款计划（2026）'!$A:$A&amp;'[2]产值及收款计划（2026）'!$B:$B,'[2]产值及收款计划（2026）'!D:D)</f>
        <v>大桥及高速板块平台开发项目</v>
      </c>
      <c r="E289" s="256" cm="1">
        <f t="array" aca="1" ref="E289" ca="1">_xlfn.XLOOKUP($A289&amp;$B289,'[2]产值及收款计划（2026）'!$A:$A&amp;'[2]产值及收款计划（2026）'!$B:$B,'[2]产值及收款计划（2026）'!E:E)</f>
        <v>54</v>
      </c>
      <c r="F289" s="256" cm="1">
        <f t="array" aca="1" ref="F289" ca="1">_xlfn.XLOOKUP($A289&amp;$B289,'[2]产值及收款计划（2026）'!$A:$A&amp;'[2]产值及收款计划（2026）'!$B:$B,'[2]产值及收款计划（2026）'!F:F)</f>
        <v>54</v>
      </c>
      <c r="G289" s="256" cm="1">
        <f t="array" aca="1" ref="G289" ca="1">_xlfn.XLOOKUP($A289&amp;$B289,'[2]产值及收款计划（2026）'!$A:$A&amp;'[2]产值及收款计划（2026）'!$B:$B,'[2]产值及收款计划（2026）'!G:G)</f>
        <v>54</v>
      </c>
      <c r="H289" s="256" cm="1">
        <f t="array" aca="1" ref="H289" ca="1">_xlfn.XLOOKUP($A289&amp;$B289,'[2]产值及收款计划（2026）'!$A:$A&amp;'[2]产值及收款计划（2026）'!$B:$B,'[2]产值及收款计划（2026）'!H:H)</f>
        <v>29</v>
      </c>
      <c r="I289" s="257" cm="1">
        <f t="array" aca="1" ref="I289" ca="1">_xlfn.XLOOKUP($A289&amp;$B289,'[2]产值及收款计划（2026）'!$A:$A&amp;'[2]产值及收款计划（2026）'!$B:$B,'[2]产值及收款计划（2026）'!I:I)</f>
        <v>0.53703703703703698</v>
      </c>
      <c r="J289" s="258" cm="1">
        <f t="array" aca="1" ref="J289" ca="1">_xlfn.XLOOKUP($A289&amp;$B289,'[2]产值及收款计划（2026）'!$A:$A&amp;'[2]产值及收款计划（2026）'!$B:$B,'[2]产值及收款计划（2026）'!J:J)</f>
        <v>0.06</v>
      </c>
      <c r="K289" s="256" cm="1">
        <f t="array" aca="1" ref="K289" ca="1">_xlfn.XLOOKUP($A289&amp;$B289,'[2]产值及收款计划（2026）'!$A:$A&amp;'[2]产值及收款计划（2026）'!$B:$B,'[2]产值及收款计划（2026）'!K:K)</f>
        <v>0</v>
      </c>
      <c r="L289" s="256" cm="1">
        <f t="array" aca="1" ref="L289" ca="1">_xlfn.XLOOKUP($A289&amp;$B289,'[2]产值及收款计划（2026）'!$A:$A&amp;'[2]产值及收款计划（2026）'!$B:$B,'[2]产值及收款计划（2026）'!L:L)</f>
        <v>0</v>
      </c>
      <c r="M289" s="256" t="str" cm="1">
        <f t="array" aca="1" ref="M289" ca="1">_xlfn.XLOOKUP($A289&amp;$B289,'[2]产值及收款计划（2026）'!$A:$A&amp;'[2]产值及收款计划（2026）'!$B:$B,'[2]产值及收款计划（2026）'!M:M)</f>
        <v>主导</v>
      </c>
      <c r="N289" s="256" t="str" cm="1">
        <f t="array" aca="1" ref="N289" ca="1">_xlfn.XLOOKUP($A289&amp;$B289,'[2]产值及收款计划（2026）'!$A:$A&amp;'[2]产值及收款计划（2026）'!$B:$B,'[2]产值及收款计划（2026）'!N:N)</f>
        <v>贺一玮团队</v>
      </c>
      <c r="O289" s="256" t="str" cm="1">
        <f t="array" aca="1" ref="O289" ca="1">_xlfn.XLOOKUP($A289&amp;$B289,'[2]产值及收款计划（2026）'!$A:$A&amp;'[2]产值及收款计划（2026）'!$B:$B,'[2]产值及收款计划（2026）'!O:O)</f>
        <v>贺一玮</v>
      </c>
      <c r="P289" s="255" t="str" cm="1">
        <f t="array" aca="1" ref="P289" ca="1">_xlfn.XLOOKUP($A289&amp;$B289,'[2]产值及收款计划（2026）'!$A:$A&amp;'[2]产值及收款计划（2026）'!$B:$B,'[2]产值及收款计划（2026）'!P:P)</f>
        <v>在建</v>
      </c>
      <c r="Q289" s="256" cm="1">
        <f t="array" aca="1" ref="Q289" ca="1">_xlfn.XLOOKUP($A289&amp;$B289,'[2]产值及收款计划（2026）'!$A:$A&amp;'[2]产值及收款计划（2026）'!$B:$B,'[2]产值及收款计划（2026）'!Q:Q)</f>
        <v>0</v>
      </c>
      <c r="R289" s="256" cm="1">
        <f t="array" aca="1" ref="R289" ca="1">_xlfn.XLOOKUP($A289&amp;$B289,'[2]产值及收款计划（2026）'!$A:$A&amp;'[2]产值及收款计划（2026）'!$B:$B,'[2]产值及收款计划（2026）'!R:R)</f>
        <v>0</v>
      </c>
      <c r="S289" s="256" cm="1">
        <f t="array" aca="1" ref="S289" ca="1">_xlfn.XLOOKUP($A289&amp;$B289,'[2]产值及收款计划（2026）'!$A:$A&amp;'[2]产值及收款计划（2026）'!$B:$B,'[2]产值及收款计划（2026）'!S:S)</f>
        <v>0</v>
      </c>
      <c r="T289" s="256" cm="1">
        <f t="array" aca="1" ref="T289" ca="1">_xlfn.XLOOKUP($A289&amp;$B289,'[2]产值及收款计划（2026）'!$A:$A&amp;'[2]产值及收款计划（2026）'!$B:$B,'[2]产值及收款计划（2026）'!T:T)</f>
        <v>51.3</v>
      </c>
      <c r="U289" s="256" cm="1">
        <f t="array" aca="1" ref="U289" ca="1">_xlfn.XLOOKUP($A289&amp;$B289,'[2]产值及收款计划（2026）'!$A:$A&amp;'[2]产值及收款计划（2026）'!$B:$B,'[2]产值及收款计划（2026）'!U:U)</f>
        <v>0</v>
      </c>
      <c r="V289" s="256" cm="1">
        <f t="array" aca="1" ref="V289" ca="1">_xlfn.XLOOKUP($A289&amp;$B289,'[2]产值及收款计划（2026）'!$A:$A&amp;'[2]产值及收款计划（2026）'!$B:$B,'[2]产值及收款计划（2026）'!V:V)</f>
        <v>2.7</v>
      </c>
      <c r="W289" s="256" cm="1">
        <f t="array" aca="1" ref="W289" ca="1">_xlfn.XLOOKUP($A289&amp;$B289,'[2]产值及收款计划（2026）'!$A:$A&amp;'[2]产值及收款计划（2026）'!$B:$B,'[2]产值及收款计划（2026）'!W:W)</f>
        <v>0</v>
      </c>
      <c r="X289" s="256" cm="1">
        <f t="array" aca="1" ref="X289" ca="1">_xlfn.XLOOKUP($A289&amp;$B289,'[2]产值及收款计划（2026）'!$A:$A&amp;'[2]产值及收款计划（2026）'!$B:$B,'[2]产值及收款计划（2026）'!X:X)</f>
        <v>0</v>
      </c>
      <c r="Y289" s="256" cm="1">
        <f t="array" aca="1" ref="Y289" ca="1">_xlfn.XLOOKUP($A289&amp;$B289,'[2]产值及收款计划（2026）'!$A:$A&amp;'[2]产值及收款计划（2026）'!$B:$B,'[2]产值及收款计划（2026）'!Y:Y)</f>
        <v>0</v>
      </c>
      <c r="Z289" s="256" cm="1">
        <f t="array" aca="1" ref="Z289" ca="1">_xlfn.XLOOKUP($A289&amp;$B289,'[2]产值及收款计划（2026）'!$A:$A&amp;'[2]产值及收款计划（2026）'!$B:$B,'[2]产值及收款计划（2026）'!Z:Z)</f>
        <v>0</v>
      </c>
      <c r="AA289" s="256" cm="1">
        <f t="array" aca="1" ref="AA289" ca="1">_xlfn.XLOOKUP($A289&amp;$B289,'[2]产值及收款计划（2026）'!$A:$A&amp;'[2]产值及收款计划（2026）'!$B:$B,'[2]产值及收款计划（2026）'!AA:AA)</f>
        <v>0</v>
      </c>
      <c r="AB289" s="256" cm="1">
        <f t="array" aca="1" ref="AB289" ca="1">_xlfn.XLOOKUP($A289&amp;$B289,'[2]产值及收款计划（2026）'!$A:$A&amp;'[2]产值及收款计划（2026）'!$B:$B,'[2]产值及收款计划（2026）'!AB:AB)</f>
        <v>0</v>
      </c>
      <c r="AC289" s="256" cm="1">
        <f t="array" aca="1" ref="AC289" ca="1">_xlfn.XLOOKUP($A289&amp;$B289,'[2]产值及收款计划（2026）'!$A:$A&amp;'[2]产值及收款计划（2026）'!$B:$B,'[2]产值及收款计划（2026）'!AC:AC)</f>
        <v>0</v>
      </c>
      <c r="AD289" s="256" cm="1">
        <f t="array" aca="1" ref="AD289" ca="1">_xlfn.XLOOKUP($A289&amp;$B289,'[2]产值及收款计划（2026）'!$A:$A&amp;'[2]产值及收款计划（2026）'!$B:$B,'[2]产值及收款计划（2026）'!AD:AD)</f>
        <v>0</v>
      </c>
      <c r="AE289" s="256" cm="1">
        <f t="array" aca="1" ref="AE289" ca="1">_xlfn.XLOOKUP($A289&amp;$B289,'[2]产值及收款计划（2026）'!$A:$A&amp;'[2]产值及收款计划（2026）'!$B:$B,'[2]产值及收款计划（2026）'!AE:AE)</f>
        <v>0</v>
      </c>
      <c r="AF289" s="256" cm="1">
        <f t="array" aca="1" ref="AF289" ca="1">_xlfn.XLOOKUP($A289&amp;$B289,'[2]产值及收款计划（2026）'!$A:$A&amp;'[2]产值及收款计划（2026）'!$B:$B,'[2]产值及收款计划（2026）'!AF:AF)</f>
        <v>0</v>
      </c>
      <c r="AG289" s="256" cm="1">
        <f t="array" aca="1" ref="AG289" ca="1">_xlfn.XLOOKUP($A289&amp;$B289,'[2]产值及收款计划（2026）'!$A:$A&amp;'[2]产值及收款计划（2026）'!$B:$B,'[2]产值及收款计划（2026）'!AG:AG)</f>
        <v>0</v>
      </c>
      <c r="AH289" s="256" cm="1">
        <f t="array" aca="1" ref="AH289" ca="1">_xlfn.XLOOKUP($A289&amp;$B289,'[2]产值及收款计划（2026）'!$A:$A&amp;'[2]产值及收款计划（2026）'!$B:$B,'[2]产值及收款计划（2026）'!AH:AH)</f>
        <v>2.7</v>
      </c>
      <c r="AI289" s="256" cm="1">
        <f t="array" aca="1" ref="AI289" ca="1">_xlfn.XLOOKUP($A289&amp;$B289,'[2]产值及收款计划（2026）'!$A:$A&amp;'[2]产值及收款计划（2026）'!$B:$B,'[2]产值及收款计划（2026）'!AI:AI)</f>
        <v>0</v>
      </c>
      <c r="AJ289" s="256" cm="1">
        <f t="array" aca="1" ref="AJ289" ca="1">_xlfn.XLOOKUP($A289&amp;$B289,'[2]产值及收款计划（2026）'!$A:$A&amp;'[2]产值及收款计划（2026）'!$B:$B,'[2]产值及收款计划（2026）'!AJ:AJ)</f>
        <v>0</v>
      </c>
      <c r="AK289" s="256" cm="1">
        <f t="array" aca="1" ref="AK289" ca="1">_xlfn.XLOOKUP($A289&amp;$B289,'[2]产值及收款计划（2026）'!$A:$A&amp;'[2]产值及收款计划（2026）'!$B:$B,'[2]产值及收款计划（2026）'!AK:AK)</f>
        <v>0</v>
      </c>
      <c r="AL289" s="256" cm="1">
        <f t="array" aca="1" ref="AL289" ca="1">_xlfn.XLOOKUP($A289&amp;$B289,'[2]产值及收款计划（2026）'!$A:$A&amp;'[2]产值及收款计划（2026）'!$B:$B,'[2]产值及收款计划（2026）'!AL:AL)</f>
        <v>0</v>
      </c>
      <c r="AM289" s="263" t="e" cm="1">
        <f t="array" aca="1" ref="AM289" ca="1">_xlfn.LET(_xlpm.勾选月份状态数组,TRANSPOSE('PPT(12-15页）-TOP10'!$A$3:$A$14),_xlpm.选择数据区,IF('PPT(12-15页）-TOP10'!$E$3="收款",$BA289:$BL289,$AA289:$AL289),SUM(_xlfn._xlws.FILTER(_xlpm.选择数据区,_xlpm.勾选月份状态数组,"")))</f>
        <v>#NAME?</v>
      </c>
      <c r="AN289" s="256" t="e" cm="1">
        <f t="array" aca="1" ref="AN289" ca="1">_xlfn.LET(_xlpm.勾选月份状态数组,TRANSPOSE('PPT(12-15页）-TOP10'!$A$3:$A$14),_xlpm.选择数据区,IF('PPT(12-15页）-TOP10'!$E$3="收款",$DA289:$DL289,$CA289:$CL289),SUM(_xlfn._xlws.FILTER(_xlpm.选择数据区,_xlpm.勾选月份状态数组,"")))</f>
        <v>#NAME?</v>
      </c>
      <c r="AO289" s="256">
        <f ca="1">SUM(CA289:CC289)+SUM(AD289:AL289)</f>
        <v>2.7</v>
      </c>
      <c r="AP289" s="256"/>
      <c r="AQ289" s="256"/>
      <c r="AR289" s="256"/>
      <c r="AS289" s="256" cm="1">
        <f t="array" aca="1" ref="AS289" ca="1">_xlfn.XLOOKUP($A289&amp;$B289,'[2]产值及收款计划（2026）'!$A:$A&amp;'[2]产值及收款计划（2026）'!$B:$B,'[2]产值及收款计划（2026）'!AS:AS)</f>
        <v>0</v>
      </c>
      <c r="AT289" s="256" cm="1">
        <f t="array" aca="1" ref="AT289" ca="1">_xlfn.XLOOKUP($A289&amp;$B289,'[2]产值及收款计划（2026）'!$A:$A&amp;'[2]产值及收款计划（2026）'!$B:$B,'[2]产值及收款计划（2026）'!AT:AT)</f>
        <v>0</v>
      </c>
      <c r="AU289" s="256" cm="1">
        <f t="array" aca="1" ref="AU289" ca="1">_xlfn.XLOOKUP($A289&amp;$B289,'[2]产值及收款计划（2026）'!$A:$A&amp;'[2]产值及收款计划（2026）'!$B:$B,'[2]产值及收款计划（2026）'!AU:AU)</f>
        <v>0</v>
      </c>
      <c r="AV289" s="256" cm="1">
        <f t="array" aca="1" ref="AV289" ca="1">_xlfn.XLOOKUP($A289&amp;$B289,'[2]产值及收款计划（2026）'!$A:$A&amp;'[2]产值及收款计划（2026）'!$B:$B,'[2]产值及收款计划（2026）'!AV:AV)</f>
        <v>0</v>
      </c>
      <c r="AW289" s="256" cm="1">
        <f t="array" aca="1" ref="AW289" ca="1">_xlfn.XLOOKUP($A289&amp;$B289,'[2]产值及收款计划（2026）'!$A:$A&amp;'[2]产值及收款计划（2026）'!$B:$B,'[2]产值及收款计划（2026）'!AW:AW)</f>
        <v>0</v>
      </c>
      <c r="AX289" s="256" cm="1">
        <f t="array" aca="1" ref="AX289" ca="1">_xlfn.XLOOKUP($A289&amp;$B289,'[2]产值及收款计划（2026）'!$A:$A&amp;'[2]产值及收款计划（2026）'!$B:$B,'[2]产值及收款计划（2026）'!AX:AX)</f>
        <v>0</v>
      </c>
      <c r="AY289" s="256" cm="1">
        <f t="array" aca="1" ref="AY289" ca="1">_xlfn.XLOOKUP($A289&amp;$B289,'[2]产值及收款计划（2026）'!$A:$A&amp;'[2]产值及收款计划（2026）'!$B:$B,'[2]产值及收款计划（2026）'!AY:AY)</f>
        <v>54</v>
      </c>
      <c r="AZ289" s="256" cm="1">
        <f t="array" aca="1" ref="AZ289" ca="1">_xlfn.XLOOKUP($A289&amp;$B289,'[2]产值及收款计划（2026）'!$A:$A&amp;'[2]产值及收款计划（2026）'!$B:$B,'[2]产值及收款计划（2026）'!AZ:AZ)</f>
        <v>51.3</v>
      </c>
      <c r="BA289" s="256" cm="1">
        <f t="array" aca="1" ref="BA289" ca="1">_xlfn.XLOOKUP($A289&amp;$B289,'[2]产值及收款计划（2026）'!$A:$A&amp;'[2]产值及收款计划（2026）'!$B:$B,'[2]产值及收款计划（2026）'!BA:BA)</f>
        <v>0</v>
      </c>
      <c r="BB289" s="256" cm="1">
        <f t="array" aca="1" ref="BB289" ca="1">_xlfn.XLOOKUP($A289&amp;$B289,'[2]产值及收款计划（2026）'!$A:$A&amp;'[2]产值及收款计划（2026）'!$B:$B,'[2]产值及收款计划（2026）'!BB:BB)</f>
        <v>0</v>
      </c>
      <c r="BC289" s="256" cm="1">
        <f t="array" aca="1" ref="BC289" ca="1">_xlfn.XLOOKUP($A289&amp;$B289,'[2]产值及收款计划（2026）'!$A:$A&amp;'[2]产值及收款计划（2026）'!$B:$B,'[2]产值及收款计划（2026）'!BC:BC)</f>
        <v>18.899999999999999</v>
      </c>
      <c r="BD289" s="256" cm="1">
        <f t="array" aca="1" ref="BD289" ca="1">_xlfn.XLOOKUP($A289&amp;$B289,'[2]产值及收款计划（2026）'!$A:$A&amp;'[2]产值及收款计划（2026）'!$B:$B,'[2]产值及收款计划（2026）'!BD:BD)</f>
        <v>0</v>
      </c>
      <c r="BE289" s="256" cm="1">
        <f t="array" aca="1" ref="BE289" ca="1">_xlfn.XLOOKUP($A289&amp;$B289,'[2]产值及收款计划（2026）'!$A:$A&amp;'[2]产值及收款计划（2026）'!$B:$B,'[2]产值及收款计划（2026）'!BE:BE)</f>
        <v>0</v>
      </c>
      <c r="BF289" s="256" cm="1">
        <f t="array" aca="1" ref="BF289" ca="1">_xlfn.XLOOKUP($A289&amp;$B289,'[2]产值及收款计划（2026）'!$A:$A&amp;'[2]产值及收款计划（2026）'!$B:$B,'[2]产值及收款计划（2026）'!BF:BF)</f>
        <v>0</v>
      </c>
      <c r="BG289" s="256" cm="1">
        <f t="array" aca="1" ref="BG289" ca="1">_xlfn.XLOOKUP($A289&amp;$B289,'[2]产值及收款计划（2026）'!$A:$A&amp;'[2]产值及收款计划（2026）'!$B:$B,'[2]产值及收款计划（2026）'!BG:BG)</f>
        <v>0</v>
      </c>
      <c r="BH289" s="256" cm="1">
        <f t="array" aca="1" ref="BH289" ca="1">_xlfn.XLOOKUP($A289&amp;$B289,'[2]产值及收款计划（2026）'!$A:$A&amp;'[2]产值及收款计划（2026）'!$B:$B,'[2]产值及收款计划（2026）'!BH:BH)</f>
        <v>0</v>
      </c>
      <c r="BI289" s="256" cm="1">
        <f t="array" aca="1" ref="BI289" ca="1">_xlfn.XLOOKUP($A289&amp;$B289,'[2]产值及收款计划（2026）'!$A:$A&amp;'[2]产值及收款计划（2026）'!$B:$B,'[2]产值及收款计划（2026）'!BI:BI)</f>
        <v>0</v>
      </c>
      <c r="BJ289" s="256" cm="1">
        <f t="array" aca="1" ref="BJ289" ca="1">_xlfn.XLOOKUP($A289&amp;$B289,'[2]产值及收款计划（2026）'!$A:$A&amp;'[2]产值及收款计划（2026）'!$B:$B,'[2]产值及收款计划（2026）'!BJ:BJ)</f>
        <v>0</v>
      </c>
      <c r="BK289" s="256" cm="1">
        <f t="array" aca="1" ref="BK289" ca="1">_xlfn.XLOOKUP($A289&amp;$B289,'[2]产值及收款计划（2026）'!$A:$A&amp;'[2]产值及收款计划（2026）'!$B:$B,'[2]产值及收款计划（2026）'!BK:BK)</f>
        <v>0</v>
      </c>
      <c r="BL289" s="256" cm="1">
        <f t="array" aca="1" ref="BL289" ca="1">_xlfn.XLOOKUP($A289&amp;$B289,'[2]产值及收款计划（2026）'!$A:$A&amp;'[2]产值及收款计划（2026）'!$B:$B,'[2]产值及收款计划（2026）'!BL:BL)</f>
        <v>0</v>
      </c>
      <c r="BM289" s="256"/>
      <c r="BN289" s="256"/>
      <c r="BO289" s="256"/>
      <c r="BP289" s="256"/>
      <c r="BQ289" s="255" t="str" cm="1">
        <f t="array" aca="1" ref="BQ289" ca="1">_xlfn.XLOOKUP($A289&amp;$B289,'[2]产值及收款计划（2026）'!$A:$A&amp;'[2]产值及收款计划（2026）'!$B:$B,'[2]产值及收款计划（2026）'!BQ:BQ)</f>
        <v>上海城建智慧城市运营管理有限公司</v>
      </c>
      <c r="BR289" s="256" cm="1">
        <f t="array" aca="1" ref="BR289" ca="1">_xlfn.XLOOKUP($A289&amp;$B289,'[2]产值及收款计划（2026）'!$A:$A&amp;'[2]产值及收款计划（2026）'!$B:$B,'[2]产值及收款计划（2026）'!BR:BR)</f>
        <v>0</v>
      </c>
      <c r="CA289" s="256" cm="1">
        <f t="array" aca="1" ref="CA289" ca="1">_xlfn.XLOOKUP($A289&amp;$B289,'[2]产值及收款计划（2026）'!$A:$A&amp;'[2]产值及收款计划（2026）'!$B:$B,'[2]产值及收款计划（2026）'!CA:CA)</f>
        <v>0</v>
      </c>
      <c r="CB289" s="256" cm="1">
        <f t="array" aca="1" ref="CB289" ca="1">_xlfn.XLOOKUP($A289&amp;$B289,'[2]产值及收款计划（2026）'!$A:$A&amp;'[2]产值及收款计划（2026）'!$B:$B,'[2]产值及收款计划（2026）'!CB:CB)</f>
        <v>0</v>
      </c>
      <c r="CC289" s="256" cm="1">
        <f t="array" aca="1" ref="CC289" ca="1">_xlfn.XLOOKUP($A289&amp;$B289,'[2]产值及收款计划（2026）'!$A:$A&amp;'[2]产值及收款计划（2026）'!$B:$B,'[2]产值及收款计划（2026）'!CC:CC)</f>
        <v>0</v>
      </c>
      <c r="CD289" s="256" cm="1">
        <f t="array" aca="1" ref="CD289" ca="1">_xlfn.XLOOKUP($A289&amp;$B289,'[2]产值及收款计划（2026）'!$A:$A&amp;'[2]产值及收款计划（2026）'!$B:$B,'[2]产值及收款计划（2026）'!CD:CD)</f>
        <v>0</v>
      </c>
      <c r="CE289" s="256" cm="1">
        <f t="array" aca="1" ref="CE289" ca="1">_xlfn.XLOOKUP($A289&amp;$B289,'[2]产值及收款计划（2026）'!$A:$A&amp;'[2]产值及收款计划（2026）'!$B:$B,'[2]产值及收款计划（2026）'!CE:CE)</f>
        <v>0</v>
      </c>
      <c r="CF289" s="256" cm="1">
        <f t="array" aca="1" ref="CF289" ca="1">_xlfn.XLOOKUP($A289&amp;$B289,'[2]产值及收款计划（2026）'!$A:$A&amp;'[2]产值及收款计划（2026）'!$B:$B,'[2]产值及收款计划（2026）'!CF:CF)</f>
        <v>0</v>
      </c>
      <c r="CG289" s="256" cm="1">
        <f t="array" aca="1" ref="CG289" ca="1">_xlfn.XLOOKUP($A289&amp;$B289,'[2]产值及收款计划（2026）'!$A:$A&amp;'[2]产值及收款计划（2026）'!$B:$B,'[2]产值及收款计划（2026）'!CG:CG)</f>
        <v>0</v>
      </c>
      <c r="CH289" s="256" cm="1">
        <f t="array" aca="1" ref="CH289" ca="1">_xlfn.XLOOKUP($A289&amp;$B289,'[2]产值及收款计划（2026）'!$A:$A&amp;'[2]产值及收款计划（2026）'!$B:$B,'[2]产值及收款计划（2026）'!CH:CH)</f>
        <v>0</v>
      </c>
      <c r="CI289" s="256" cm="1">
        <f t="array" aca="1" ref="CI289" ca="1">_xlfn.XLOOKUP($A289&amp;$B289,'[2]产值及收款计划（2026）'!$A:$A&amp;'[2]产值及收款计划（2026）'!$B:$B,'[2]产值及收款计划（2026）'!CI:CI)</f>
        <v>0</v>
      </c>
      <c r="CJ289" s="256" cm="1">
        <f t="array" aca="1" ref="CJ289" ca="1">_xlfn.XLOOKUP($A289&amp;$B289,'[2]产值及收款计划（2026）'!$A:$A&amp;'[2]产值及收款计划（2026）'!$B:$B,'[2]产值及收款计划（2026）'!CJ:CJ)</f>
        <v>0</v>
      </c>
      <c r="CK289" s="256" cm="1">
        <f t="array" aca="1" ref="CK289" ca="1">_xlfn.XLOOKUP($A289&amp;$B289,'[2]产值及收款计划（2026）'!$A:$A&amp;'[2]产值及收款计划（2026）'!$B:$B,'[2]产值及收款计划（2026）'!CK:CK)</f>
        <v>0</v>
      </c>
      <c r="CL289" s="256" cm="1">
        <f t="array" aca="1" ref="CL289" ca="1">_xlfn.XLOOKUP($A289&amp;$B289,'[2]产值及收款计划（2026）'!$A:$A&amp;'[2]产值及收款计划（2026）'!$B:$B,'[2]产值及收款计划（2026）'!CL:CL)</f>
        <v>0</v>
      </c>
      <c r="DA289" s="256" cm="1">
        <f t="array" aca="1" ref="DA289" ca="1">_xlfn.XLOOKUP($A289&amp;$B289,'[2]产值及收款计划（2026）'!$A:$A&amp;'[2]产值及收款计划（2026）'!$B:$B,'[2]产值及收款计划（2026）'!DA:DA)</f>
        <v>0</v>
      </c>
      <c r="DB289" s="256" cm="1">
        <f t="array" aca="1" ref="DB289" ca="1">_xlfn.XLOOKUP($A289&amp;$B289,'[2]产值及收款计划（2026）'!$A:$A&amp;'[2]产值及收款计划（2026）'!$B:$B,'[2]产值及收款计划（2026）'!DB:DB)</f>
        <v>0</v>
      </c>
      <c r="DC289" s="256" cm="1">
        <f t="array" aca="1" ref="DC289" ca="1">_xlfn.XLOOKUP($A289&amp;$B289,'[2]产值及收款计划（2026）'!$A:$A&amp;'[2]产值及收款计划（2026）'!$B:$B,'[2]产值及收款计划（2026）'!DC:DC)</f>
        <v>0</v>
      </c>
      <c r="DD289" s="256" cm="1">
        <f t="array" aca="1" ref="DD289" ca="1">_xlfn.XLOOKUP($A289&amp;$B289,'[2]产值及收款计划（2026）'!$A:$A&amp;'[2]产值及收款计划（2026）'!$B:$B,'[2]产值及收款计划（2026）'!DD:DD)</f>
        <v>0</v>
      </c>
      <c r="DE289" s="256" cm="1">
        <f t="array" aca="1" ref="DE289" ca="1">_xlfn.XLOOKUP($A289&amp;$B289,'[2]产值及收款计划（2026）'!$A:$A&amp;'[2]产值及收款计划（2026）'!$B:$B,'[2]产值及收款计划（2026）'!DE:DE)</f>
        <v>0</v>
      </c>
      <c r="DF289" s="256" cm="1">
        <f t="array" aca="1" ref="DF289" ca="1">_xlfn.XLOOKUP($A289&amp;$B289,'[2]产值及收款计划（2026）'!$A:$A&amp;'[2]产值及收款计划（2026）'!$B:$B,'[2]产值及收款计划（2026）'!DF:DF)</f>
        <v>0</v>
      </c>
      <c r="DG289" s="256" cm="1">
        <f t="array" aca="1" ref="DG289" ca="1">_xlfn.XLOOKUP($A289&amp;$B289,'[2]产值及收款计划（2026）'!$A:$A&amp;'[2]产值及收款计划（2026）'!$B:$B,'[2]产值及收款计划（2026）'!DG:DG)</f>
        <v>0</v>
      </c>
      <c r="DH289" s="256" cm="1">
        <f t="array" aca="1" ref="DH289" ca="1">_xlfn.XLOOKUP($A289&amp;$B289,'[2]产值及收款计划（2026）'!$A:$A&amp;'[2]产值及收款计划（2026）'!$B:$B,'[2]产值及收款计划（2026）'!DH:DH)</f>
        <v>0</v>
      </c>
      <c r="DI289" s="256" cm="1">
        <f t="array" aca="1" ref="DI289" ca="1">_xlfn.XLOOKUP($A289&amp;$B289,'[2]产值及收款计划（2026）'!$A:$A&amp;'[2]产值及收款计划（2026）'!$B:$B,'[2]产值及收款计划（2026）'!DI:DI)</f>
        <v>0</v>
      </c>
      <c r="DJ289" s="256" cm="1">
        <f t="array" aca="1" ref="DJ289" ca="1">_xlfn.XLOOKUP($A289&amp;$B289,'[2]产值及收款计划（2026）'!$A:$A&amp;'[2]产值及收款计划（2026）'!$B:$B,'[2]产值及收款计划（2026）'!DJ:DJ)</f>
        <v>0</v>
      </c>
      <c r="DK289" s="256" cm="1">
        <f t="array" aca="1" ref="DK289" ca="1">_xlfn.XLOOKUP($A289&amp;$B289,'[2]产值及收款计划（2026）'!$A:$A&amp;'[2]产值及收款计划（2026）'!$B:$B,'[2]产值及收款计划（2026）'!DK:DK)</f>
        <v>0</v>
      </c>
      <c r="DL289" s="256" cm="1">
        <f t="array" aca="1" ref="DL289" ca="1">_xlfn.XLOOKUP($A289&amp;$B289,'[2]产值及收款计划（2026）'!$A:$A&amp;'[2]产值及收款计划（2026）'!$B:$B,'[2]产值及收款计划（2026）'!DL:DL)</f>
        <v>0</v>
      </c>
      <c r="DM289" s="264"/>
      <c r="DN289" s="250"/>
    </row>
    <row r="290" spans="1:118" ht="20.25" x14ac:dyDescent="0.15">
      <c r="A290" s="254">
        <f t="shared" ca="1" si="17"/>
        <v>109</v>
      </c>
      <c r="B290" s="254" t="s">
        <v>26</v>
      </c>
      <c r="C290" s="255" t="str" cm="1">
        <f t="array" aca="1" ref="C290" ca="1">_xlfn.XLOOKUP($A290&amp;$B290,'[2]产值及收款计划（2026）'!$A:$A&amp;'[2]产值及收款计划（2026）'!$B:$B,'[2]产值及收款计划（2026）'!C:C)</f>
        <v>C0CJZY-FW-T-2025027</v>
      </c>
      <c r="D290" s="255" t="str" cm="1">
        <f t="array" aca="1" ref="D290" ca="1">_xlfn.XLOOKUP($A290&amp;$B290,'[2]产值及收款计划（2026）'!$A:$A&amp;'[2]产值及收款计划（2026）'!$B:$B,'[2]产值及收款计划（2026）'!D:D)</f>
        <v>临港新片区智能网联云控平台建设项目（一期）二标段项目 城市治理场景采购合同</v>
      </c>
      <c r="E290" s="256" cm="1">
        <f t="array" aca="1" ref="E290" ca="1">_xlfn.XLOOKUP($A290&amp;$B290,'[2]产值及收款计划（2026）'!$A:$A&amp;'[2]产值及收款计划（2026）'!$B:$B,'[2]产值及收款计划（2026）'!E:E)</f>
        <v>99.5</v>
      </c>
      <c r="F290" s="256" cm="1">
        <f t="array" aca="1" ref="F290" ca="1">_xlfn.XLOOKUP($A290&amp;$B290,'[2]产值及收款计划（2026）'!$A:$A&amp;'[2]产值及收款计划（2026）'!$B:$B,'[2]产值及收款计划（2026）'!F:F)</f>
        <v>99.5</v>
      </c>
      <c r="G290" s="256" cm="1">
        <f t="array" aca="1" ref="G290" ca="1">_xlfn.XLOOKUP($A290&amp;$B290,'[2]产值及收款计划（2026）'!$A:$A&amp;'[2]产值及收款计划（2026）'!$B:$B,'[2]产值及收款计划（2026）'!G:G)</f>
        <v>99.5</v>
      </c>
      <c r="H290" s="256" cm="1">
        <f t="array" aca="1" ref="H290" ca="1">_xlfn.XLOOKUP($A290&amp;$B290,'[2]产值及收款计划（2026）'!$A:$A&amp;'[2]产值及收款计划（2026）'!$B:$B,'[2]产值及收款计划（2026）'!H:H)</f>
        <v>84.5</v>
      </c>
      <c r="I290" s="257" cm="1">
        <f t="array" aca="1" ref="I290" ca="1">_xlfn.XLOOKUP($A290&amp;$B290,'[2]产值及收款计划（2026）'!$A:$A&amp;'[2]产值及收款计划（2026）'!$B:$B,'[2]产值及收款计划（2026）'!I:I)</f>
        <v>0.84924623115577902</v>
      </c>
      <c r="J290" s="258" cm="1">
        <f t="array" aca="1" ref="J290" ca="1">_xlfn.XLOOKUP($A290&amp;$B290,'[2]产值及收款计划（2026）'!$A:$A&amp;'[2]产值及收款计划（2026）'!$B:$B,'[2]产值及收款计划（2026）'!J:J)</f>
        <v>0.06</v>
      </c>
      <c r="K290" s="256" cm="1">
        <f t="array" aca="1" ref="K290" ca="1">_xlfn.XLOOKUP($A290&amp;$B290,'[2]产值及收款计划（2026）'!$A:$A&amp;'[2]产值及收款计划（2026）'!$B:$B,'[2]产值及收款计划（2026）'!K:K)</f>
        <v>0</v>
      </c>
      <c r="L290" s="256" cm="1">
        <f t="array" aca="1" ref="L290" ca="1">_xlfn.XLOOKUP($A290&amp;$B290,'[2]产值及收款计划（2026）'!$A:$A&amp;'[2]产值及收款计划（2026）'!$B:$B,'[2]产值及收款计划（2026）'!L:L)</f>
        <v>0</v>
      </c>
      <c r="M290" s="256" t="str" cm="1">
        <f t="array" aca="1" ref="M290" ca="1">_xlfn.XLOOKUP($A290&amp;$B290,'[2]产值及收款计划（2026）'!$A:$A&amp;'[2]产值及收款计划（2026）'!$B:$B,'[2]产值及收款计划（2026）'!M:M)</f>
        <v>主导</v>
      </c>
      <c r="N290" s="256" t="str" cm="1">
        <f t="array" aca="1" ref="N290" ca="1">_xlfn.XLOOKUP($A290&amp;$B290,'[2]产值及收款计划（2026）'!$A:$A&amp;'[2]产值及收款计划（2026）'!$B:$B,'[2]产值及收款计划（2026）'!N:N)</f>
        <v>贺一玮团队</v>
      </c>
      <c r="O290" s="256" t="str" cm="1">
        <f t="array" aca="1" ref="O290" ca="1">_xlfn.XLOOKUP($A290&amp;$B290,'[2]产值及收款计划（2026）'!$A:$A&amp;'[2]产值及收款计划（2026）'!$B:$B,'[2]产值及收款计划（2026）'!O:O)</f>
        <v>贺一玮</v>
      </c>
      <c r="P290" s="255" t="str" cm="1">
        <f t="array" aca="1" ref="P290" ca="1">_xlfn.XLOOKUP($A290&amp;$B290,'[2]产值及收款计划（2026）'!$A:$A&amp;'[2]产值及收款计划（2026）'!$B:$B,'[2]产值及收款计划（2026）'!P:P)</f>
        <v>在建</v>
      </c>
      <c r="Q290" s="256" cm="1">
        <f t="array" aca="1" ref="Q290" ca="1">_xlfn.XLOOKUP($A290&amp;$B290,'[2]产值及收款计划（2026）'!$A:$A&amp;'[2]产值及收款计划（2026）'!$B:$B,'[2]产值及收款计划（2026）'!Q:Q)</f>
        <v>0</v>
      </c>
      <c r="R290" s="256" cm="1">
        <f t="array" aca="1" ref="R290" ca="1">_xlfn.XLOOKUP($A290&amp;$B290,'[2]产值及收款计划（2026）'!$A:$A&amp;'[2]产值及收款计划（2026）'!$B:$B,'[2]产值及收款计划（2026）'!R:R)</f>
        <v>0</v>
      </c>
      <c r="S290" s="256" cm="1">
        <f t="array" aca="1" ref="S290" ca="1">_xlfn.XLOOKUP($A290&amp;$B290,'[2]产值及收款计划（2026）'!$A:$A&amp;'[2]产值及收款计划（2026）'!$B:$B,'[2]产值及收款计划（2026）'!S:S)</f>
        <v>0</v>
      </c>
      <c r="T290" s="256" cm="1">
        <f t="array" aca="1" ref="T290" ca="1">_xlfn.XLOOKUP($A290&amp;$B290,'[2]产值及收款计划（2026）'!$A:$A&amp;'[2]产值及收款计划（2026）'!$B:$B,'[2]产值及收款计划（2026）'!T:T)</f>
        <v>79.599999999999994</v>
      </c>
      <c r="U290" s="256" cm="1">
        <f t="array" aca="1" ref="U290" ca="1">_xlfn.XLOOKUP($A290&amp;$B290,'[2]产值及收款计划（2026）'!$A:$A&amp;'[2]产值及收款计划（2026）'!$B:$B,'[2]产值及收款计划（2026）'!U:U)</f>
        <v>0</v>
      </c>
      <c r="V290" s="256" cm="1">
        <f t="array" aca="1" ref="V290" ca="1">_xlfn.XLOOKUP($A290&amp;$B290,'[2]产值及收款计划（2026）'!$A:$A&amp;'[2]产值及收款计划（2026）'!$B:$B,'[2]产值及收款计划（2026）'!V:V)</f>
        <v>19.899999999999999</v>
      </c>
      <c r="W290" s="256" cm="1">
        <f t="array" aca="1" ref="W290" ca="1">_xlfn.XLOOKUP($A290&amp;$B290,'[2]产值及收款计划（2026）'!$A:$A&amp;'[2]产值及收款计划（2026）'!$B:$B,'[2]产值及收款计划（2026）'!W:W)</f>
        <v>0</v>
      </c>
      <c r="X290" s="256" cm="1">
        <f t="array" aca="1" ref="X290" ca="1">_xlfn.XLOOKUP($A290&amp;$B290,'[2]产值及收款计划（2026）'!$A:$A&amp;'[2]产值及收款计划（2026）'!$B:$B,'[2]产值及收款计划（2026）'!X:X)</f>
        <v>0</v>
      </c>
      <c r="Y290" s="256" cm="1">
        <f t="array" aca="1" ref="Y290" ca="1">_xlfn.XLOOKUP($A290&amp;$B290,'[2]产值及收款计划（2026）'!$A:$A&amp;'[2]产值及收款计划（2026）'!$B:$B,'[2]产值及收款计划（2026）'!Y:Y)</f>
        <v>0</v>
      </c>
      <c r="Z290" s="256" cm="1">
        <f t="array" aca="1" ref="Z290" ca="1">_xlfn.XLOOKUP($A290&amp;$B290,'[2]产值及收款计划（2026）'!$A:$A&amp;'[2]产值及收款计划（2026）'!$B:$B,'[2]产值及收款计划（2026）'!Z:Z)</f>
        <v>0</v>
      </c>
      <c r="AA290" s="256" cm="1">
        <f t="array" aca="1" ref="AA290" ca="1">_xlfn.XLOOKUP($A290&amp;$B290,'[2]产值及收款计划（2026）'!$A:$A&amp;'[2]产值及收款计划（2026）'!$B:$B,'[2]产值及收款计划（2026）'!AA:AA)</f>
        <v>0</v>
      </c>
      <c r="AB290" s="256" cm="1">
        <f t="array" aca="1" ref="AB290" ca="1">_xlfn.XLOOKUP($A290&amp;$B290,'[2]产值及收款计划（2026）'!$A:$A&amp;'[2]产值及收款计划（2026）'!$B:$B,'[2]产值及收款计划（2026）'!AB:AB)</f>
        <v>0</v>
      </c>
      <c r="AC290" s="256" cm="1">
        <f t="array" aca="1" ref="AC290" ca="1">_xlfn.XLOOKUP($A290&amp;$B290,'[2]产值及收款计划（2026）'!$A:$A&amp;'[2]产值及收款计划（2026）'!$B:$B,'[2]产值及收款计划（2026）'!AC:AC)</f>
        <v>0</v>
      </c>
      <c r="AD290" s="256" cm="1">
        <f t="array" aca="1" ref="AD290" ca="1">_xlfn.XLOOKUP($A290&amp;$B290,'[2]产值及收款计划（2026）'!$A:$A&amp;'[2]产值及收款计划（2026）'!$B:$B,'[2]产值及收款计划（2026）'!AD:AD)</f>
        <v>0</v>
      </c>
      <c r="AE290" s="256" cm="1">
        <f t="array" aca="1" ref="AE290" ca="1">_xlfn.XLOOKUP($A290&amp;$B290,'[2]产值及收款计划（2026）'!$A:$A&amp;'[2]产值及收款计划（2026）'!$B:$B,'[2]产值及收款计划（2026）'!AE:AE)</f>
        <v>0</v>
      </c>
      <c r="AF290" s="256" cm="1">
        <f t="array" aca="1" ref="AF290" ca="1">_xlfn.XLOOKUP($A290&amp;$B290,'[2]产值及收款计划（2026）'!$A:$A&amp;'[2]产值及收款计划（2026）'!$B:$B,'[2]产值及收款计划（2026）'!AF:AF)</f>
        <v>0</v>
      </c>
      <c r="AG290" s="256" cm="1">
        <f t="array" aca="1" ref="AG290" ca="1">_xlfn.XLOOKUP($A290&amp;$B290,'[2]产值及收款计划（2026）'!$A:$A&amp;'[2]产值及收款计划（2026）'!$B:$B,'[2]产值及收款计划（2026）'!AG:AG)</f>
        <v>0</v>
      </c>
      <c r="AH290" s="256" cm="1">
        <f t="array" aca="1" ref="AH290" ca="1">_xlfn.XLOOKUP($A290&amp;$B290,'[2]产值及收款计划（2026）'!$A:$A&amp;'[2]产值及收款计划（2026）'!$B:$B,'[2]产值及收款计划（2026）'!AH:AH)</f>
        <v>19.899999999999999</v>
      </c>
      <c r="AI290" s="256" cm="1">
        <f t="array" aca="1" ref="AI290" ca="1">_xlfn.XLOOKUP($A290&amp;$B290,'[2]产值及收款计划（2026）'!$A:$A&amp;'[2]产值及收款计划（2026）'!$B:$B,'[2]产值及收款计划（2026）'!AI:AI)</f>
        <v>0</v>
      </c>
      <c r="AJ290" s="256" cm="1">
        <f t="array" aca="1" ref="AJ290" ca="1">_xlfn.XLOOKUP($A290&amp;$B290,'[2]产值及收款计划（2026）'!$A:$A&amp;'[2]产值及收款计划（2026）'!$B:$B,'[2]产值及收款计划（2026）'!AJ:AJ)</f>
        <v>0</v>
      </c>
      <c r="AK290" s="256" cm="1">
        <f t="array" aca="1" ref="AK290" ca="1">_xlfn.XLOOKUP($A290&amp;$B290,'[2]产值及收款计划（2026）'!$A:$A&amp;'[2]产值及收款计划（2026）'!$B:$B,'[2]产值及收款计划（2026）'!AK:AK)</f>
        <v>0</v>
      </c>
      <c r="AL290" s="256" cm="1">
        <f t="array" aca="1" ref="AL290" ca="1">_xlfn.XLOOKUP($A290&amp;$B290,'[2]产值及收款计划（2026）'!$A:$A&amp;'[2]产值及收款计划（2026）'!$B:$B,'[2]产值及收款计划（2026）'!AL:AL)</f>
        <v>0</v>
      </c>
      <c r="AM290" s="263" t="e" cm="1">
        <f t="array" aca="1" ref="AM290" ca="1">_xlfn.LET(_xlpm.勾选月份状态数组,TRANSPOSE('PPT(12-15页）-TOP10'!$A$3:$A$14),_xlpm.选择数据区,IF('PPT(12-15页）-TOP10'!$E$3="收款",$BA290:$BL290,$AA290:$AL290),SUM(_xlfn._xlws.FILTER(_xlpm.选择数据区,_xlpm.勾选月份状态数组,"")))</f>
        <v>#NAME?</v>
      </c>
      <c r="AN290" s="256" t="e" cm="1">
        <f t="array" aca="1" ref="AN290" ca="1">_xlfn.LET(_xlpm.勾选月份状态数组,TRANSPOSE('PPT(12-15页）-TOP10'!$A$3:$A$14),_xlpm.选择数据区,IF('PPT(12-15页）-TOP10'!$E$3="收款",$DA290:$DL290,$CA290:$CL290),SUM(_xlfn._xlws.FILTER(_xlpm.选择数据区,_xlpm.勾选月份状态数组,"")))</f>
        <v>#NAME?</v>
      </c>
      <c r="AO290" s="256">
        <f ca="1">SUM(CA290:CC290)+SUM(AD290:AL290)</f>
        <v>19.899999999999999</v>
      </c>
      <c r="AP290" s="256"/>
      <c r="AQ290" s="256"/>
      <c r="AR290" s="256"/>
      <c r="AS290" s="256" cm="1">
        <f t="array" aca="1" ref="AS290" ca="1">_xlfn.XLOOKUP($A290&amp;$B290,'[2]产值及收款计划（2026）'!$A:$A&amp;'[2]产值及收款计划（2026）'!$B:$B,'[2]产值及收款计划（2026）'!AS:AS)</f>
        <v>0</v>
      </c>
      <c r="AT290" s="256" cm="1">
        <f t="array" aca="1" ref="AT290" ca="1">_xlfn.XLOOKUP($A290&amp;$B290,'[2]产值及收款计划（2026）'!$A:$A&amp;'[2]产值及收款计划（2026）'!$B:$B,'[2]产值及收款计划（2026）'!AT:AT)</f>
        <v>0</v>
      </c>
      <c r="AU290" s="256" cm="1">
        <f t="array" aca="1" ref="AU290" ca="1">_xlfn.XLOOKUP($A290&amp;$B290,'[2]产值及收款计划（2026）'!$A:$A&amp;'[2]产值及收款计划（2026）'!$B:$B,'[2]产值及收款计划（2026）'!AU:AU)</f>
        <v>0</v>
      </c>
      <c r="AV290" s="256" cm="1">
        <f t="array" aca="1" ref="AV290" ca="1">_xlfn.XLOOKUP($A290&amp;$B290,'[2]产值及收款计划（2026）'!$A:$A&amp;'[2]产值及收款计划（2026）'!$B:$B,'[2]产值及收款计划（2026）'!AV:AV)</f>
        <v>0</v>
      </c>
      <c r="AW290" s="256" cm="1">
        <f t="array" aca="1" ref="AW290" ca="1">_xlfn.XLOOKUP($A290&amp;$B290,'[2]产值及收款计划（2026）'!$A:$A&amp;'[2]产值及收款计划（2026）'!$B:$B,'[2]产值及收款计划（2026）'!AW:AW)</f>
        <v>29.85</v>
      </c>
      <c r="AX290" s="256" cm="1">
        <f t="array" aca="1" ref="AX290" ca="1">_xlfn.XLOOKUP($A290&amp;$B290,'[2]产值及收款计划（2026）'!$A:$A&amp;'[2]产值及收款计划（2026）'!$B:$B,'[2]产值及收款计划（2026）'!AX:AX)</f>
        <v>29.85</v>
      </c>
      <c r="AY290" s="256" cm="1">
        <f t="array" aca="1" ref="AY290" ca="1">_xlfn.XLOOKUP($A290&amp;$B290,'[2]产值及收款计划（2026）'!$A:$A&amp;'[2]产值及收款计划（2026）'!$B:$B,'[2]产值及收款计划（2026）'!AY:AY)</f>
        <v>39.799999999999997</v>
      </c>
      <c r="AZ290" s="256" cm="1">
        <f t="array" aca="1" ref="AZ290" ca="1">_xlfn.XLOOKUP($A290&amp;$B290,'[2]产值及收款计划（2026）'!$A:$A&amp;'[2]产值及收款计划（2026）'!$B:$B,'[2]产值及收款计划（2026）'!AZ:AZ)</f>
        <v>19.899999999999999</v>
      </c>
      <c r="BA290" s="256" cm="1">
        <f t="array" aca="1" ref="BA290" ca="1">_xlfn.XLOOKUP($A290&amp;$B290,'[2]产值及收款计划（2026）'!$A:$A&amp;'[2]产值及收款计划（2026）'!$B:$B,'[2]产值及收款计划（2026）'!BA:BA)</f>
        <v>0</v>
      </c>
      <c r="BB290" s="256" cm="1">
        <f t="array" aca="1" ref="BB290" ca="1">_xlfn.XLOOKUP($A290&amp;$B290,'[2]产值及收款计划（2026）'!$A:$A&amp;'[2]产值及收款计划（2026）'!$B:$B,'[2]产值及收款计划（2026）'!BB:BB)</f>
        <v>0</v>
      </c>
      <c r="BC290" s="256" cm="1">
        <f t="array" aca="1" ref="BC290" ca="1">_xlfn.XLOOKUP($A290&amp;$B290,'[2]产值及收款计划（2026）'!$A:$A&amp;'[2]产值及收款计划（2026）'!$B:$B,'[2]产值及收款计划（2026）'!BC:BC)</f>
        <v>29.85</v>
      </c>
      <c r="BD290" s="256" cm="1">
        <f t="array" aca="1" ref="BD290" ca="1">_xlfn.XLOOKUP($A290&amp;$B290,'[2]产值及收款计划（2026）'!$A:$A&amp;'[2]产值及收款计划（2026）'!$B:$B,'[2]产值及收款计划（2026）'!BD:BD)</f>
        <v>0</v>
      </c>
      <c r="BE290" s="256" cm="1">
        <f t="array" aca="1" ref="BE290" ca="1">_xlfn.XLOOKUP($A290&amp;$B290,'[2]产值及收款计划（2026）'!$A:$A&amp;'[2]产值及收款计划（2026）'!$B:$B,'[2]产值及收款计划（2026）'!BE:BE)</f>
        <v>0</v>
      </c>
      <c r="BF290" s="256" cm="1">
        <f t="array" aca="1" ref="BF290" ca="1">_xlfn.XLOOKUP($A290&amp;$B290,'[2]产值及收款计划（2026）'!$A:$A&amp;'[2]产值及收款计划（2026）'!$B:$B,'[2]产值及收款计划（2026）'!BF:BF)</f>
        <v>0</v>
      </c>
      <c r="BG290" s="256" cm="1">
        <f t="array" aca="1" ref="BG290" ca="1">_xlfn.XLOOKUP($A290&amp;$B290,'[2]产值及收款计划（2026）'!$A:$A&amp;'[2]产值及收款计划（2026）'!$B:$B,'[2]产值及收款计划（2026）'!BG:BG)</f>
        <v>0</v>
      </c>
      <c r="BH290" s="256" cm="1">
        <f t="array" aca="1" ref="BH290" ca="1">_xlfn.XLOOKUP($A290&amp;$B290,'[2]产值及收款计划（2026）'!$A:$A&amp;'[2]产值及收款计划（2026）'!$B:$B,'[2]产值及收款计划（2026）'!BH:BH)</f>
        <v>0</v>
      </c>
      <c r="BI290" s="256" cm="1">
        <f t="array" aca="1" ref="BI290" ca="1">_xlfn.XLOOKUP($A290&amp;$B290,'[2]产值及收款计划（2026）'!$A:$A&amp;'[2]产值及收款计划（2026）'!$B:$B,'[2]产值及收款计划（2026）'!BI:BI)</f>
        <v>0</v>
      </c>
      <c r="BJ290" s="256" cm="1">
        <f t="array" aca="1" ref="BJ290" ca="1">_xlfn.XLOOKUP($A290&amp;$B290,'[2]产值及收款计划（2026）'!$A:$A&amp;'[2]产值及收款计划（2026）'!$B:$B,'[2]产值及收款计划（2026）'!BJ:BJ)</f>
        <v>0</v>
      </c>
      <c r="BK290" s="256" cm="1">
        <f t="array" aca="1" ref="BK290" ca="1">_xlfn.XLOOKUP($A290&amp;$B290,'[2]产值及收款计划（2026）'!$A:$A&amp;'[2]产值及收款计划（2026）'!$B:$B,'[2]产值及收款计划（2026）'!BK:BK)</f>
        <v>0</v>
      </c>
      <c r="BL290" s="256" cm="1">
        <f t="array" aca="1" ref="BL290" ca="1">_xlfn.XLOOKUP($A290&amp;$B290,'[2]产值及收款计划（2026）'!$A:$A&amp;'[2]产值及收款计划（2026）'!$B:$B,'[2]产值及收款计划（2026）'!BL:BL)</f>
        <v>0</v>
      </c>
      <c r="BM290" s="256"/>
      <c r="BN290" s="256"/>
      <c r="BO290" s="256"/>
      <c r="BP290" s="256"/>
      <c r="BQ290" s="255" t="str" cm="1">
        <f t="array" aca="1" ref="BQ290" ca="1">_xlfn.XLOOKUP($A290&amp;$B290,'[2]产值及收款计划（2026）'!$A:$A&amp;'[2]产值及收款计划（2026）'!$B:$B,'[2]产值及收款计划（2026）'!BQ:BQ)</f>
        <v>上海城建智慧城市运营管理有限公司</v>
      </c>
      <c r="BR290" s="256" cm="1">
        <f t="array" aca="1" ref="BR290" ca="1">_xlfn.XLOOKUP($A290&amp;$B290,'[2]产值及收款计划（2026）'!$A:$A&amp;'[2]产值及收款计划（2026）'!$B:$B,'[2]产值及收款计划（2026）'!BR:BR)</f>
        <v>0</v>
      </c>
      <c r="CA290" s="256" cm="1">
        <f t="array" aca="1" ref="CA290" ca="1">_xlfn.XLOOKUP($A290&amp;$B290,'[2]产值及收款计划（2026）'!$A:$A&amp;'[2]产值及收款计划（2026）'!$B:$B,'[2]产值及收款计划（2026）'!CA:CA)</f>
        <v>0</v>
      </c>
      <c r="CB290" s="256" cm="1">
        <f t="array" aca="1" ref="CB290" ca="1">_xlfn.XLOOKUP($A290&amp;$B290,'[2]产值及收款计划（2026）'!$A:$A&amp;'[2]产值及收款计划（2026）'!$B:$B,'[2]产值及收款计划（2026）'!CB:CB)</f>
        <v>0</v>
      </c>
      <c r="CC290" s="256" cm="1">
        <f t="array" aca="1" ref="CC290" ca="1">_xlfn.XLOOKUP($A290&amp;$B290,'[2]产值及收款计划（2026）'!$A:$A&amp;'[2]产值及收款计划（2026）'!$B:$B,'[2]产值及收款计划（2026）'!CC:CC)</f>
        <v>0</v>
      </c>
      <c r="CD290" s="256" cm="1">
        <f t="array" aca="1" ref="CD290" ca="1">_xlfn.XLOOKUP($A290&amp;$B290,'[2]产值及收款计划（2026）'!$A:$A&amp;'[2]产值及收款计划（2026）'!$B:$B,'[2]产值及收款计划（2026）'!CD:CD)</f>
        <v>0</v>
      </c>
      <c r="CE290" s="256" cm="1">
        <f t="array" aca="1" ref="CE290" ca="1">_xlfn.XLOOKUP($A290&amp;$B290,'[2]产值及收款计划（2026）'!$A:$A&amp;'[2]产值及收款计划（2026）'!$B:$B,'[2]产值及收款计划（2026）'!CE:CE)</f>
        <v>0</v>
      </c>
      <c r="CF290" s="256" cm="1">
        <f t="array" aca="1" ref="CF290" ca="1">_xlfn.XLOOKUP($A290&amp;$B290,'[2]产值及收款计划（2026）'!$A:$A&amp;'[2]产值及收款计划（2026）'!$B:$B,'[2]产值及收款计划（2026）'!CF:CF)</f>
        <v>0</v>
      </c>
      <c r="CG290" s="256" cm="1">
        <f t="array" aca="1" ref="CG290" ca="1">_xlfn.XLOOKUP($A290&amp;$B290,'[2]产值及收款计划（2026）'!$A:$A&amp;'[2]产值及收款计划（2026）'!$B:$B,'[2]产值及收款计划（2026）'!CG:CG)</f>
        <v>0</v>
      </c>
      <c r="CH290" s="256" cm="1">
        <f t="array" aca="1" ref="CH290" ca="1">_xlfn.XLOOKUP($A290&amp;$B290,'[2]产值及收款计划（2026）'!$A:$A&amp;'[2]产值及收款计划（2026）'!$B:$B,'[2]产值及收款计划（2026）'!CH:CH)</f>
        <v>0</v>
      </c>
      <c r="CI290" s="256" cm="1">
        <f t="array" aca="1" ref="CI290" ca="1">_xlfn.XLOOKUP($A290&amp;$B290,'[2]产值及收款计划（2026）'!$A:$A&amp;'[2]产值及收款计划（2026）'!$B:$B,'[2]产值及收款计划（2026）'!CI:CI)</f>
        <v>0</v>
      </c>
      <c r="CJ290" s="256" cm="1">
        <f t="array" aca="1" ref="CJ290" ca="1">_xlfn.XLOOKUP($A290&amp;$B290,'[2]产值及收款计划（2026）'!$A:$A&amp;'[2]产值及收款计划（2026）'!$B:$B,'[2]产值及收款计划（2026）'!CJ:CJ)</f>
        <v>0</v>
      </c>
      <c r="CK290" s="256" cm="1">
        <f t="array" aca="1" ref="CK290" ca="1">_xlfn.XLOOKUP($A290&amp;$B290,'[2]产值及收款计划（2026）'!$A:$A&amp;'[2]产值及收款计划（2026）'!$B:$B,'[2]产值及收款计划（2026）'!CK:CK)</f>
        <v>0</v>
      </c>
      <c r="CL290" s="256" cm="1">
        <f t="array" aca="1" ref="CL290" ca="1">_xlfn.XLOOKUP($A290&amp;$B290,'[2]产值及收款计划（2026）'!$A:$A&amp;'[2]产值及收款计划（2026）'!$B:$B,'[2]产值及收款计划（2026）'!CL:CL)</f>
        <v>0</v>
      </c>
      <c r="DA290" s="256" cm="1">
        <f t="array" aca="1" ref="DA290" ca="1">_xlfn.XLOOKUP($A290&amp;$B290,'[2]产值及收款计划（2026）'!$A:$A&amp;'[2]产值及收款计划（2026）'!$B:$B,'[2]产值及收款计划（2026）'!DA:DA)</f>
        <v>0</v>
      </c>
      <c r="DB290" s="256" cm="1">
        <f t="array" aca="1" ref="DB290" ca="1">_xlfn.XLOOKUP($A290&amp;$B290,'[2]产值及收款计划（2026）'!$A:$A&amp;'[2]产值及收款计划（2026）'!$B:$B,'[2]产值及收款计划（2026）'!DB:DB)</f>
        <v>29.85</v>
      </c>
      <c r="DC290" s="256" cm="1">
        <f t="array" aca="1" ref="DC290" ca="1">_xlfn.XLOOKUP($A290&amp;$B290,'[2]产值及收款计划（2026）'!$A:$A&amp;'[2]产值及收款计划（2026）'!$B:$B,'[2]产值及收款计划（2026）'!DC:DC)</f>
        <v>0</v>
      </c>
      <c r="DD290" s="256" cm="1">
        <f t="array" aca="1" ref="DD290" ca="1">_xlfn.XLOOKUP($A290&amp;$B290,'[2]产值及收款计划（2026）'!$A:$A&amp;'[2]产值及收款计划（2026）'!$B:$B,'[2]产值及收款计划（2026）'!DD:DD)</f>
        <v>0</v>
      </c>
      <c r="DE290" s="256" cm="1">
        <f t="array" aca="1" ref="DE290" ca="1">_xlfn.XLOOKUP($A290&amp;$B290,'[2]产值及收款计划（2026）'!$A:$A&amp;'[2]产值及收款计划（2026）'!$B:$B,'[2]产值及收款计划（2026）'!DE:DE)</f>
        <v>0</v>
      </c>
      <c r="DF290" s="256" cm="1">
        <f t="array" aca="1" ref="DF290" ca="1">_xlfn.XLOOKUP($A290&amp;$B290,'[2]产值及收款计划（2026）'!$A:$A&amp;'[2]产值及收款计划（2026）'!$B:$B,'[2]产值及收款计划（2026）'!DF:DF)</f>
        <v>0</v>
      </c>
      <c r="DG290" s="256" cm="1">
        <f t="array" aca="1" ref="DG290" ca="1">_xlfn.XLOOKUP($A290&amp;$B290,'[2]产值及收款计划（2026）'!$A:$A&amp;'[2]产值及收款计划（2026）'!$B:$B,'[2]产值及收款计划（2026）'!DG:DG)</f>
        <v>0</v>
      </c>
      <c r="DH290" s="256" cm="1">
        <f t="array" aca="1" ref="DH290" ca="1">_xlfn.XLOOKUP($A290&amp;$B290,'[2]产值及收款计划（2026）'!$A:$A&amp;'[2]产值及收款计划（2026）'!$B:$B,'[2]产值及收款计划（2026）'!DH:DH)</f>
        <v>0</v>
      </c>
      <c r="DI290" s="256" cm="1">
        <f t="array" aca="1" ref="DI290" ca="1">_xlfn.XLOOKUP($A290&amp;$B290,'[2]产值及收款计划（2026）'!$A:$A&amp;'[2]产值及收款计划（2026）'!$B:$B,'[2]产值及收款计划（2026）'!DI:DI)</f>
        <v>0</v>
      </c>
      <c r="DJ290" s="256" cm="1">
        <f t="array" aca="1" ref="DJ290" ca="1">_xlfn.XLOOKUP($A290&amp;$B290,'[2]产值及收款计划（2026）'!$A:$A&amp;'[2]产值及收款计划（2026）'!$B:$B,'[2]产值及收款计划（2026）'!DJ:DJ)</f>
        <v>0</v>
      </c>
      <c r="DK290" s="256" cm="1">
        <f t="array" aca="1" ref="DK290" ca="1">_xlfn.XLOOKUP($A290&amp;$B290,'[2]产值及收款计划（2026）'!$A:$A&amp;'[2]产值及收款计划（2026）'!$B:$B,'[2]产值及收款计划（2026）'!DK:DK)</f>
        <v>0</v>
      </c>
      <c r="DL290" s="256" cm="1">
        <f t="array" aca="1" ref="DL290" ca="1">_xlfn.XLOOKUP($A290&amp;$B290,'[2]产值及收款计划（2026）'!$A:$A&amp;'[2]产值及收款计划（2026）'!$B:$B,'[2]产值及收款计划（2026）'!DL:DL)</f>
        <v>0</v>
      </c>
      <c r="DM290" s="264"/>
      <c r="DN290" s="250"/>
    </row>
    <row r="291" spans="1:118" ht="20.25" x14ac:dyDescent="0.15">
      <c r="A291" s="254">
        <f t="shared" ca="1" si="17"/>
        <v>110</v>
      </c>
      <c r="B291" s="254" t="s">
        <v>26</v>
      </c>
      <c r="C291" s="255" t="str" cm="1">
        <f t="array" aca="1" ref="C291" ca="1">_xlfn.XLOOKUP($A291&amp;$B291,'[2]产值及收款计划（2026）'!$A:$A&amp;'[2]产值及收款计划（2026）'!$B:$B,'[2]产值及收款计划（2026）'!C:C)</f>
        <v>C0CJZY-FW-T/W-2025015</v>
      </c>
      <c r="D291" s="255" t="str" cm="1">
        <f t="array" aca="1" ref="D291" ca="1">_xlfn.XLOOKUP($A291&amp;$B291,'[2]产值及收款计划（2026）'!$A:$A&amp;'[2]产值及收款计划（2026）'!$B:$B,'[2]产值及收款计划（2026）'!D:D)</f>
        <v>成都市政开发有限公司智慧城市运维平台（一期）系统建设 服务合同</v>
      </c>
      <c r="E291" s="256" cm="1">
        <f t="array" aca="1" ref="E291" ca="1">_xlfn.XLOOKUP($A291&amp;$B291,'[2]产值及收款计划（2026）'!$A:$A&amp;'[2]产值及收款计划（2026）'!$B:$B,'[2]产值及收款计划（2026）'!E:E)</f>
        <v>400.61239999999998</v>
      </c>
      <c r="F291" s="256" cm="1">
        <f t="array" aca="1" ref="F291" ca="1">_xlfn.XLOOKUP($A291&amp;$B291,'[2]产值及收款计划（2026）'!$A:$A&amp;'[2]产值及收款计划（2026）'!$B:$B,'[2]产值及收款计划（2026）'!F:F)</f>
        <v>400.61239999999998</v>
      </c>
      <c r="G291" s="256" cm="1">
        <f t="array" aca="1" ref="G291" ca="1">_xlfn.XLOOKUP($A291&amp;$B291,'[2]产值及收款计划（2026）'!$A:$A&amp;'[2]产值及收款计划（2026）'!$B:$B,'[2]产值及收款计划（2026）'!G:G)</f>
        <v>400.61239999999998</v>
      </c>
      <c r="H291" s="256" cm="1">
        <f t="array" aca="1" ref="H291" ca="1">_xlfn.XLOOKUP($A291&amp;$B291,'[2]产值及收款计划（2026）'!$A:$A&amp;'[2]产值及收款计划（2026）'!$B:$B,'[2]产值及收款计划（2026）'!H:H)</f>
        <v>364.7124</v>
      </c>
      <c r="I291" s="257" cm="1">
        <f t="array" aca="1" ref="I291" ca="1">_xlfn.XLOOKUP($A291&amp;$B291,'[2]产值及收款计划（2026）'!$A:$A&amp;'[2]产值及收款计划（2026）'!$B:$B,'[2]产值及收款计划（2026）'!I:I)</f>
        <v>0.91038719720108496</v>
      </c>
      <c r="J291" s="258" cm="1">
        <f t="array" aca="1" ref="J291" ca="1">_xlfn.XLOOKUP($A291&amp;$B291,'[2]产值及收款计划（2026）'!$A:$A&amp;'[2]产值及收款计划（2026）'!$B:$B,'[2]产值及收款计划（2026）'!J:J)</f>
        <v>6.4907081359732097E-2</v>
      </c>
      <c r="K291" s="256" cm="1">
        <f t="array" aca="1" ref="K291" ca="1">_xlfn.XLOOKUP($A291&amp;$B291,'[2]产值及收款计划（2026）'!$A:$A&amp;'[2]产值及收款计划（2026）'!$B:$B,'[2]产值及收款计划（2026）'!K:K)</f>
        <v>0</v>
      </c>
      <c r="L291" s="256" cm="1">
        <f t="array" aca="1" ref="L291" ca="1">_xlfn.XLOOKUP($A291&amp;$B291,'[2]产值及收款计划（2026）'!$A:$A&amp;'[2]产值及收款计划（2026）'!$B:$B,'[2]产值及收款计划（2026）'!L:L)</f>
        <v>0</v>
      </c>
      <c r="M291" s="256" t="str" cm="1">
        <f t="array" aca="1" ref="M291" ca="1">_xlfn.XLOOKUP($A291&amp;$B291,'[2]产值及收款计划（2026）'!$A:$A&amp;'[2]产值及收款计划（2026）'!$B:$B,'[2]产值及收款计划（2026）'!M:M)</f>
        <v>主导</v>
      </c>
      <c r="N291" s="256" t="str" cm="1">
        <f t="array" aca="1" ref="N291" ca="1">_xlfn.XLOOKUP($A291&amp;$B291,'[2]产值及收款计划（2026）'!$A:$A&amp;'[2]产值及收款计划（2026）'!$B:$B,'[2]产值及收款计划（2026）'!N:N)</f>
        <v>贺一玮团队</v>
      </c>
      <c r="O291" s="256" t="str" cm="1">
        <f t="array" aca="1" ref="O291" ca="1">_xlfn.XLOOKUP($A291&amp;$B291,'[2]产值及收款计划（2026）'!$A:$A&amp;'[2]产值及收款计划（2026）'!$B:$B,'[2]产值及收款计划（2026）'!O:O)</f>
        <v>崔彦勇</v>
      </c>
      <c r="P291" s="255" t="str" cm="1">
        <f t="array" aca="1" ref="P291" ca="1">_xlfn.XLOOKUP($A291&amp;$B291,'[2]产值及收款计划（2026）'!$A:$A&amp;'[2]产值及收款计划（2026）'!$B:$B,'[2]产值及收款计划（2026）'!P:P)</f>
        <v>在建</v>
      </c>
      <c r="Q291" s="256" cm="1">
        <f t="array" aca="1" ref="Q291" ca="1">_xlfn.XLOOKUP($A291&amp;$B291,'[2]产值及收款计划（2026）'!$A:$A&amp;'[2]产值及收款计划（2026）'!$B:$B,'[2]产值及收款计划（2026）'!Q:Q)</f>
        <v>0</v>
      </c>
      <c r="R291" s="256" cm="1">
        <f t="array" aca="1" ref="R291" ca="1">_xlfn.XLOOKUP($A291&amp;$B291,'[2]产值及收款计划（2026）'!$A:$A&amp;'[2]产值及收款计划（2026）'!$B:$B,'[2]产值及收款计划（2026）'!R:R)</f>
        <v>0</v>
      </c>
      <c r="S291" s="256" cm="1">
        <f t="array" aca="1" ref="S291" ca="1">_xlfn.XLOOKUP($A291&amp;$B291,'[2]产值及收款计划（2026）'!$A:$A&amp;'[2]产值及收款计划（2026）'!$B:$B,'[2]产值及收款计划（2026）'!S:S)</f>
        <v>0</v>
      </c>
      <c r="T291" s="256" cm="1">
        <f t="array" aca="1" ref="T291" ca="1">_xlfn.XLOOKUP($A291&amp;$B291,'[2]产值及收款计划（2026）'!$A:$A&amp;'[2]产值及收款计划（2026）'!$B:$B,'[2]产值及收款计划（2026）'!T:T)</f>
        <v>394.55239999999998</v>
      </c>
      <c r="U291" s="256" cm="1">
        <f t="array" aca="1" ref="U291" ca="1">_xlfn.XLOOKUP($A291&amp;$B291,'[2]产值及收款计划（2026）'!$A:$A&amp;'[2]产值及收款计划（2026）'!$B:$B,'[2]产值及收款计划（2026）'!U:U)</f>
        <v>0</v>
      </c>
      <c r="V291" s="256" cm="1">
        <f t="array" aca="1" ref="V291" ca="1">_xlfn.XLOOKUP($A291&amp;$B291,'[2]产值及收款计划（2026）'!$A:$A&amp;'[2]产值及收款计划（2026）'!$B:$B,'[2]产值及收款计划（2026）'!V:V)</f>
        <v>6.06</v>
      </c>
      <c r="W291" s="256" cm="1">
        <f t="array" aca="1" ref="W291" ca="1">_xlfn.XLOOKUP($A291&amp;$B291,'[2]产值及收款计划（2026）'!$A:$A&amp;'[2]产值及收款计划（2026）'!$B:$B,'[2]产值及收款计划（2026）'!W:W)</f>
        <v>0</v>
      </c>
      <c r="X291" s="256" cm="1">
        <f t="array" aca="1" ref="X291" ca="1">_xlfn.XLOOKUP($A291&amp;$B291,'[2]产值及收款计划（2026）'!$A:$A&amp;'[2]产值及收款计划（2026）'!$B:$B,'[2]产值及收款计划（2026）'!X:X)</f>
        <v>0</v>
      </c>
      <c r="Y291" s="256" cm="1">
        <f t="array" aca="1" ref="Y291" ca="1">_xlfn.XLOOKUP($A291&amp;$B291,'[2]产值及收款计划（2026）'!$A:$A&amp;'[2]产值及收款计划（2026）'!$B:$B,'[2]产值及收款计划（2026）'!Y:Y)</f>
        <v>0</v>
      </c>
      <c r="Z291" s="256" cm="1">
        <f t="array" aca="1" ref="Z291" ca="1">_xlfn.XLOOKUP($A291&amp;$B291,'[2]产值及收款计划（2026）'!$A:$A&amp;'[2]产值及收款计划（2026）'!$B:$B,'[2]产值及收款计划（2026）'!Z:Z)</f>
        <v>0</v>
      </c>
      <c r="AA291" s="256" cm="1">
        <f t="array" aca="1" ref="AA291" ca="1">_xlfn.XLOOKUP($A291&amp;$B291,'[2]产值及收款计划（2026）'!$A:$A&amp;'[2]产值及收款计划（2026）'!$B:$B,'[2]产值及收款计划（2026）'!AA:AA)</f>
        <v>0</v>
      </c>
      <c r="AB291" s="256" cm="1">
        <f t="array" aca="1" ref="AB291" ca="1">_xlfn.XLOOKUP($A291&amp;$B291,'[2]产值及收款计划（2026）'!$A:$A&amp;'[2]产值及收款计划（2026）'!$B:$B,'[2]产值及收款计划（2026）'!AB:AB)</f>
        <v>0</v>
      </c>
      <c r="AC291" s="256" cm="1">
        <f t="array" aca="1" ref="AC291" ca="1">_xlfn.XLOOKUP($A291&amp;$B291,'[2]产值及收款计划（2026）'!$A:$A&amp;'[2]产值及收款计划（2026）'!$B:$B,'[2]产值及收款计划（2026）'!AC:AC)</f>
        <v>0</v>
      </c>
      <c r="AD291" s="256" cm="1">
        <f t="array" aca="1" ref="AD291" ca="1">_xlfn.XLOOKUP($A291&amp;$B291,'[2]产值及收款计划（2026）'!$A:$A&amp;'[2]产值及收款计划（2026）'!$B:$B,'[2]产值及收款计划（2026）'!AD:AD)</f>
        <v>0</v>
      </c>
      <c r="AE291" s="256" cm="1">
        <f t="array" aca="1" ref="AE291" ca="1">_xlfn.XLOOKUP($A291&amp;$B291,'[2]产值及收款计划（2026）'!$A:$A&amp;'[2]产值及收款计划（2026）'!$B:$B,'[2]产值及收款计划（2026）'!AE:AE)</f>
        <v>0</v>
      </c>
      <c r="AF291" s="256" cm="1">
        <f t="array" aca="1" ref="AF291" ca="1">_xlfn.XLOOKUP($A291&amp;$B291,'[2]产值及收款计划（2026）'!$A:$A&amp;'[2]产值及收款计划（2026）'!$B:$B,'[2]产值及收款计划（2026）'!AF:AF)</f>
        <v>0</v>
      </c>
      <c r="AG291" s="256" cm="1">
        <f t="array" aca="1" ref="AG291" ca="1">_xlfn.XLOOKUP($A291&amp;$B291,'[2]产值及收款计划（2026）'!$A:$A&amp;'[2]产值及收款计划（2026）'!$B:$B,'[2]产值及收款计划（2026）'!AG:AG)</f>
        <v>0</v>
      </c>
      <c r="AH291" s="256" cm="1">
        <f t="array" aca="1" ref="AH291" ca="1">_xlfn.XLOOKUP($A291&amp;$B291,'[2]产值及收款计划（2026）'!$A:$A&amp;'[2]产值及收款计划（2026）'!$B:$B,'[2]产值及收款计划（2026）'!AH:AH)</f>
        <v>0</v>
      </c>
      <c r="AI291" s="256" cm="1">
        <f t="array" aca="1" ref="AI291" ca="1">_xlfn.XLOOKUP($A291&amp;$B291,'[2]产值及收款计划（2026）'!$A:$A&amp;'[2]产值及收款计划（2026）'!$B:$B,'[2]产值及收款计划（2026）'!AI:AI)</f>
        <v>0</v>
      </c>
      <c r="AJ291" s="256" cm="1">
        <f t="array" aca="1" ref="AJ291" ca="1">_xlfn.XLOOKUP($A291&amp;$B291,'[2]产值及收款计划（2026）'!$A:$A&amp;'[2]产值及收款计划（2026）'!$B:$B,'[2]产值及收款计划（2026）'!AJ:AJ)</f>
        <v>0</v>
      </c>
      <c r="AK291" s="256" cm="1">
        <f t="array" aca="1" ref="AK291" ca="1">_xlfn.XLOOKUP($A291&amp;$B291,'[2]产值及收款计划（2026）'!$A:$A&amp;'[2]产值及收款计划（2026）'!$B:$B,'[2]产值及收款计划（2026）'!AK:AK)</f>
        <v>0</v>
      </c>
      <c r="AL291" s="256" cm="1">
        <f t="array" aca="1" ref="AL291" ca="1">_xlfn.XLOOKUP($A291&amp;$B291,'[2]产值及收款计划（2026）'!$A:$A&amp;'[2]产值及收款计划（2026）'!$B:$B,'[2]产值及收款计划（2026）'!AL:AL)</f>
        <v>0</v>
      </c>
      <c r="AM291" s="263" t="e" cm="1">
        <f t="array" aca="1" ref="AM291" ca="1">_xlfn.LET(_xlpm.勾选月份状态数组,TRANSPOSE('PPT(12-15页）-TOP10'!$A$3:$A$14),_xlpm.选择数据区,IF('PPT(12-15页）-TOP10'!$E$3="收款",$BA291:$BL291,$AA291:$AL291),SUM(_xlfn._xlws.FILTER(_xlpm.选择数据区,_xlpm.勾选月份状态数组,"")))</f>
        <v>#NAME?</v>
      </c>
      <c r="AN291" s="256" t="e" cm="1">
        <f t="array" aca="1" ref="AN291" ca="1">_xlfn.LET(_xlpm.勾选月份状态数组,TRANSPOSE('PPT(12-15页）-TOP10'!$A$3:$A$14),_xlpm.选择数据区,IF('PPT(12-15页）-TOP10'!$E$3="收款",$DA291:$DL291,$CA291:$CL291),SUM(_xlfn._xlws.FILTER(_xlpm.选择数据区,_xlpm.勾选月份状态数组,"")))</f>
        <v>#NAME?</v>
      </c>
      <c r="AO291" s="256">
        <f ca="1">SUM(CA291:CC291)+SUM(AD291:AL291)</f>
        <v>0</v>
      </c>
      <c r="AP291" s="256"/>
      <c r="AQ291" s="256"/>
      <c r="AR291" s="256"/>
      <c r="AS291" s="256" cm="1">
        <f t="array" aca="1" ref="AS291" ca="1">_xlfn.XLOOKUP($A291&amp;$B291,'[2]产值及收款计划（2026）'!$A:$A&amp;'[2]产值及收款计划（2026）'!$B:$B,'[2]产值及收款计划（2026）'!AS:AS)</f>
        <v>0</v>
      </c>
      <c r="AT291" s="256" cm="1">
        <f t="array" aca="1" ref="AT291" ca="1">_xlfn.XLOOKUP($A291&amp;$B291,'[2]产值及收款计划（2026）'!$A:$A&amp;'[2]产值及收款计划（2026）'!$B:$B,'[2]产值及收款计划（2026）'!AT:AT)</f>
        <v>0</v>
      </c>
      <c r="AU291" s="256" cm="1">
        <f t="array" aca="1" ref="AU291" ca="1">_xlfn.XLOOKUP($A291&amp;$B291,'[2]产值及收款计划（2026）'!$A:$A&amp;'[2]产值及收款计划（2026）'!$B:$B,'[2]产值及收款计划（2026）'!AU:AU)</f>
        <v>0</v>
      </c>
      <c r="AV291" s="256" cm="1">
        <f t="array" aca="1" ref="AV291" ca="1">_xlfn.XLOOKUP($A291&amp;$B291,'[2]产值及收款计划（2026）'!$A:$A&amp;'[2]产值及收款计划（2026）'!$B:$B,'[2]产值及收款计划（2026）'!AV:AV)</f>
        <v>0</v>
      </c>
      <c r="AW291" s="256" cm="1">
        <f t="array" aca="1" ref="AW291" ca="1">_xlfn.XLOOKUP($A291&amp;$B291,'[2]产值及收款计划（2026）'!$A:$A&amp;'[2]产值及收款计划（2026）'!$B:$B,'[2]产值及收款计划（2026）'!AW:AW)</f>
        <v>38.883240000000001</v>
      </c>
      <c r="AX291" s="256" cm="1">
        <f t="array" aca="1" ref="AX291" ca="1">_xlfn.XLOOKUP($A291&amp;$B291,'[2]产值及收款计划（2026）'!$A:$A&amp;'[2]产值及收款计划（2026）'!$B:$B,'[2]产值及收款计划（2026）'!AX:AX)</f>
        <v>77.766480000000001</v>
      </c>
      <c r="AY291" s="256" cm="1">
        <f t="array" aca="1" ref="AY291" ca="1">_xlfn.XLOOKUP($A291&amp;$B291,'[2]产值及收款计划（2026）'!$A:$A&amp;'[2]产值及收款计划（2026）'!$B:$B,'[2]产值及收款计划（2026）'!AY:AY)</f>
        <v>283.96267999999998</v>
      </c>
      <c r="AZ291" s="256" cm="1">
        <f t="array" aca="1" ref="AZ291" ca="1">_xlfn.XLOOKUP($A291&amp;$B291,'[2]产值及收款计划（2026）'!$A:$A&amp;'[2]产值及收款计划（2026）'!$B:$B,'[2]产值及收款计划（2026）'!AZ:AZ)</f>
        <v>277.90267999999998</v>
      </c>
      <c r="BA291" s="256" cm="1">
        <f t="array" aca="1" ref="BA291" ca="1">_xlfn.XLOOKUP($A291&amp;$B291,'[2]产值及收款计划（2026）'!$A:$A&amp;'[2]产值及收款计划（2026）'!$B:$B,'[2]产值及收款计划（2026）'!BA:BA)</f>
        <v>0</v>
      </c>
      <c r="BB291" s="256" cm="1">
        <f t="array" aca="1" ref="BB291" ca="1">_xlfn.XLOOKUP($A291&amp;$B291,'[2]产值及收款计划（2026）'!$A:$A&amp;'[2]产值及收款计划（2026）'!$B:$B,'[2]产值及收款计划（2026）'!BB:BB)</f>
        <v>120</v>
      </c>
      <c r="BC291" s="256" cm="1">
        <f t="array" aca="1" ref="BC291" ca="1">_xlfn.XLOOKUP($A291&amp;$B291,'[2]产值及收款计划（2026）'!$A:$A&amp;'[2]产值及收款计划（2026）'!$B:$B,'[2]产值及收款计划（2026）'!BC:BC)</f>
        <v>0</v>
      </c>
      <c r="BD291" s="256" cm="1">
        <f t="array" aca="1" ref="BD291" ca="1">_xlfn.XLOOKUP($A291&amp;$B291,'[2]产值及收款计划（2026）'!$A:$A&amp;'[2]产值及收款计划（2026）'!$B:$B,'[2]产值及收款计划（2026）'!BD:BD)</f>
        <v>116</v>
      </c>
      <c r="BE291" s="256" cm="1">
        <f t="array" aca="1" ref="BE291" ca="1">_xlfn.XLOOKUP($A291&amp;$B291,'[2]产值及收款计划（2026）'!$A:$A&amp;'[2]产值及收款计划（2026）'!$B:$B,'[2]产值及收款计划（2026）'!BE:BE)</f>
        <v>0</v>
      </c>
      <c r="BF291" s="256" cm="1">
        <f t="array" aca="1" ref="BF291" ca="1">_xlfn.XLOOKUP($A291&amp;$B291,'[2]产值及收款计划（2026）'!$A:$A&amp;'[2]产值及收款计划（2026）'!$B:$B,'[2]产值及收款计划（2026）'!BF:BF)</f>
        <v>0</v>
      </c>
      <c r="BG291" s="256" cm="1">
        <f t="array" aca="1" ref="BG291" ca="1">_xlfn.XLOOKUP($A291&amp;$B291,'[2]产值及收款计划（2026）'!$A:$A&amp;'[2]产值及收款计划（2026）'!$B:$B,'[2]产值及收款计划（2026）'!BG:BG)</f>
        <v>0</v>
      </c>
      <c r="BH291" s="256" cm="1">
        <f t="array" aca="1" ref="BH291" ca="1">_xlfn.XLOOKUP($A291&amp;$B291,'[2]产值及收款计划（2026）'!$A:$A&amp;'[2]产值及收款计划（2026）'!$B:$B,'[2]产值及收款计划（2026）'!BH:BH)</f>
        <v>0</v>
      </c>
      <c r="BI291" s="256" cm="1">
        <f t="array" aca="1" ref="BI291" ca="1">_xlfn.XLOOKUP($A291&amp;$B291,'[2]产值及收款计划（2026）'!$A:$A&amp;'[2]产值及收款计划（2026）'!$B:$B,'[2]产值及收款计划（2026）'!BI:BI)</f>
        <v>0</v>
      </c>
      <c r="BJ291" s="256" cm="1">
        <f t="array" aca="1" ref="BJ291" ca="1">_xlfn.XLOOKUP($A291&amp;$B291,'[2]产值及收款计划（2026）'!$A:$A&amp;'[2]产值及收款计划（2026）'!$B:$B,'[2]产值及收款计划（2026）'!BJ:BJ)</f>
        <v>0</v>
      </c>
      <c r="BK291" s="256" cm="1">
        <f t="array" aca="1" ref="BK291" ca="1">_xlfn.XLOOKUP($A291&amp;$B291,'[2]产值及收款计划（2026）'!$A:$A&amp;'[2]产值及收款计划（2026）'!$B:$B,'[2]产值及收款计划（2026）'!BK:BK)</f>
        <v>0</v>
      </c>
      <c r="BL291" s="256" cm="1">
        <f t="array" aca="1" ref="BL291" ca="1">_xlfn.XLOOKUP($A291&amp;$B291,'[2]产值及收款计划（2026）'!$A:$A&amp;'[2]产值及收款计划（2026）'!$B:$B,'[2]产值及收款计划（2026）'!BL:BL)</f>
        <v>0</v>
      </c>
      <c r="BM291" s="256"/>
      <c r="BN291" s="256"/>
      <c r="BO291" s="256"/>
      <c r="BP291" s="256"/>
      <c r="BQ291" s="255" t="str" cm="1">
        <f t="array" aca="1" ref="BQ291" ca="1">_xlfn.XLOOKUP($A291&amp;$B291,'[2]产值及收款计划（2026）'!$A:$A&amp;'[2]产值及收款计划（2026）'!$B:$B,'[2]产值及收款计划（2026）'!BQ:BQ)</f>
        <v>成都市政开发有限公司</v>
      </c>
      <c r="BR291" s="256" cm="1">
        <f t="array" aca="1" ref="BR291" ca="1">_xlfn.XLOOKUP($A291&amp;$B291,'[2]产值及收款计划（2026）'!$A:$A&amp;'[2]产值及收款计划（2026）'!$B:$B,'[2]产值及收款计划（2026）'!BR:BR)</f>
        <v>0</v>
      </c>
      <c r="CA291" s="256" cm="1">
        <f t="array" aca="1" ref="CA291" ca="1">_xlfn.XLOOKUP($A291&amp;$B291,'[2]产值及收款计划（2026）'!$A:$A&amp;'[2]产值及收款计划（2026）'!$B:$B,'[2]产值及收款计划（2026）'!CA:CA)</f>
        <v>0</v>
      </c>
      <c r="CB291" s="256" cm="1">
        <f t="array" aca="1" ref="CB291" ca="1">_xlfn.XLOOKUP($A291&amp;$B291,'[2]产值及收款计划（2026）'!$A:$A&amp;'[2]产值及收款计划（2026）'!$B:$B,'[2]产值及收款计划（2026）'!CB:CB)</f>
        <v>0</v>
      </c>
      <c r="CC291" s="256" cm="1">
        <f t="array" aca="1" ref="CC291" ca="1">_xlfn.XLOOKUP($A291&amp;$B291,'[2]产值及收款计划（2026）'!$A:$A&amp;'[2]产值及收款计划（2026）'!$B:$B,'[2]产值及收款计划（2026）'!CC:CC)</f>
        <v>0</v>
      </c>
      <c r="CD291" s="256" cm="1">
        <f t="array" aca="1" ref="CD291" ca="1">_xlfn.XLOOKUP($A291&amp;$B291,'[2]产值及收款计划（2026）'!$A:$A&amp;'[2]产值及收款计划（2026）'!$B:$B,'[2]产值及收款计划（2026）'!CD:CD)</f>
        <v>0</v>
      </c>
      <c r="CE291" s="256" cm="1">
        <f t="array" aca="1" ref="CE291" ca="1">_xlfn.XLOOKUP($A291&amp;$B291,'[2]产值及收款计划（2026）'!$A:$A&amp;'[2]产值及收款计划（2026）'!$B:$B,'[2]产值及收款计划（2026）'!CE:CE)</f>
        <v>0</v>
      </c>
      <c r="CF291" s="256" cm="1">
        <f t="array" aca="1" ref="CF291" ca="1">_xlfn.XLOOKUP($A291&amp;$B291,'[2]产值及收款计划（2026）'!$A:$A&amp;'[2]产值及收款计划（2026）'!$B:$B,'[2]产值及收款计划（2026）'!CF:CF)</f>
        <v>0</v>
      </c>
      <c r="CG291" s="256" cm="1">
        <f t="array" aca="1" ref="CG291" ca="1">_xlfn.XLOOKUP($A291&amp;$B291,'[2]产值及收款计划（2026）'!$A:$A&amp;'[2]产值及收款计划（2026）'!$B:$B,'[2]产值及收款计划（2026）'!CG:CG)</f>
        <v>0</v>
      </c>
      <c r="CH291" s="256" cm="1">
        <f t="array" aca="1" ref="CH291" ca="1">_xlfn.XLOOKUP($A291&amp;$B291,'[2]产值及收款计划（2026）'!$A:$A&amp;'[2]产值及收款计划（2026）'!$B:$B,'[2]产值及收款计划（2026）'!CH:CH)</f>
        <v>0</v>
      </c>
      <c r="CI291" s="256" cm="1">
        <f t="array" aca="1" ref="CI291" ca="1">_xlfn.XLOOKUP($A291&amp;$B291,'[2]产值及收款计划（2026）'!$A:$A&amp;'[2]产值及收款计划（2026）'!$B:$B,'[2]产值及收款计划（2026）'!CI:CI)</f>
        <v>0</v>
      </c>
      <c r="CJ291" s="256" cm="1">
        <f t="array" aca="1" ref="CJ291" ca="1">_xlfn.XLOOKUP($A291&amp;$B291,'[2]产值及收款计划（2026）'!$A:$A&amp;'[2]产值及收款计划（2026）'!$B:$B,'[2]产值及收款计划（2026）'!CJ:CJ)</f>
        <v>0</v>
      </c>
      <c r="CK291" s="256" cm="1">
        <f t="array" aca="1" ref="CK291" ca="1">_xlfn.XLOOKUP($A291&amp;$B291,'[2]产值及收款计划（2026）'!$A:$A&amp;'[2]产值及收款计划（2026）'!$B:$B,'[2]产值及收款计划（2026）'!CK:CK)</f>
        <v>0</v>
      </c>
      <c r="CL291" s="256" cm="1">
        <f t="array" aca="1" ref="CL291" ca="1">_xlfn.XLOOKUP($A291&amp;$B291,'[2]产值及收款计划（2026）'!$A:$A&amp;'[2]产值及收款计划（2026）'!$B:$B,'[2]产值及收款计划（2026）'!CL:CL)</f>
        <v>0</v>
      </c>
      <c r="DA291" s="256" cm="1">
        <f t="array" aca="1" ref="DA291" ca="1">_xlfn.XLOOKUP($A291&amp;$B291,'[2]产值及收款计划（2026）'!$A:$A&amp;'[2]产值及收款计划（2026）'!$B:$B,'[2]产值及收款计划（2026）'!DA:DA)</f>
        <v>0</v>
      </c>
      <c r="DB291" s="256" cm="1">
        <f t="array" aca="1" ref="DB291" ca="1">_xlfn.XLOOKUP($A291&amp;$B291,'[2]产值及收款计划（2026）'!$A:$A&amp;'[2]产值及收款计划（2026）'!$B:$B,'[2]产值及收款计划（2026）'!DB:DB)</f>
        <v>77.766480000000001</v>
      </c>
      <c r="DC291" s="256" cm="1">
        <f t="array" aca="1" ref="DC291" ca="1">_xlfn.XLOOKUP($A291&amp;$B291,'[2]产值及收款计划（2026）'!$A:$A&amp;'[2]产值及收款计划（2026）'!$B:$B,'[2]产值及收款计划（2026）'!DC:DC)</f>
        <v>0</v>
      </c>
      <c r="DD291" s="256" cm="1">
        <f t="array" aca="1" ref="DD291" ca="1">_xlfn.XLOOKUP($A291&amp;$B291,'[2]产值及收款计划（2026）'!$A:$A&amp;'[2]产值及收款计划（2026）'!$B:$B,'[2]产值及收款计划（2026）'!DD:DD)</f>
        <v>0</v>
      </c>
      <c r="DE291" s="256" cm="1">
        <f t="array" aca="1" ref="DE291" ca="1">_xlfn.XLOOKUP($A291&amp;$B291,'[2]产值及收款计划（2026）'!$A:$A&amp;'[2]产值及收款计划（2026）'!$B:$B,'[2]产值及收款计划（2026）'!DE:DE)</f>
        <v>0</v>
      </c>
      <c r="DF291" s="256" cm="1">
        <f t="array" aca="1" ref="DF291" ca="1">_xlfn.XLOOKUP($A291&amp;$B291,'[2]产值及收款计划（2026）'!$A:$A&amp;'[2]产值及收款计划（2026）'!$B:$B,'[2]产值及收款计划（2026）'!DF:DF)</f>
        <v>0</v>
      </c>
      <c r="DG291" s="256" cm="1">
        <f t="array" aca="1" ref="DG291" ca="1">_xlfn.XLOOKUP($A291&amp;$B291,'[2]产值及收款计划（2026）'!$A:$A&amp;'[2]产值及收款计划（2026）'!$B:$B,'[2]产值及收款计划（2026）'!DG:DG)</f>
        <v>0</v>
      </c>
      <c r="DH291" s="256" cm="1">
        <f t="array" aca="1" ref="DH291" ca="1">_xlfn.XLOOKUP($A291&amp;$B291,'[2]产值及收款计划（2026）'!$A:$A&amp;'[2]产值及收款计划（2026）'!$B:$B,'[2]产值及收款计划（2026）'!DH:DH)</f>
        <v>0</v>
      </c>
      <c r="DI291" s="256" cm="1">
        <f t="array" aca="1" ref="DI291" ca="1">_xlfn.XLOOKUP($A291&amp;$B291,'[2]产值及收款计划（2026）'!$A:$A&amp;'[2]产值及收款计划（2026）'!$B:$B,'[2]产值及收款计划（2026）'!DI:DI)</f>
        <v>0</v>
      </c>
      <c r="DJ291" s="256" cm="1">
        <f t="array" aca="1" ref="DJ291" ca="1">_xlfn.XLOOKUP($A291&amp;$B291,'[2]产值及收款计划（2026）'!$A:$A&amp;'[2]产值及收款计划（2026）'!$B:$B,'[2]产值及收款计划（2026）'!DJ:DJ)</f>
        <v>0</v>
      </c>
      <c r="DK291" s="256" cm="1">
        <f t="array" aca="1" ref="DK291" ca="1">_xlfn.XLOOKUP($A291&amp;$B291,'[2]产值及收款计划（2026）'!$A:$A&amp;'[2]产值及收款计划（2026）'!$B:$B,'[2]产值及收款计划（2026）'!DK:DK)</f>
        <v>0</v>
      </c>
      <c r="DL291" s="256" cm="1">
        <f t="array" aca="1" ref="DL291" ca="1">_xlfn.XLOOKUP($A291&amp;$B291,'[2]产值及收款计划（2026）'!$A:$A&amp;'[2]产值及收款计划（2026）'!$B:$B,'[2]产值及收款计划（2026）'!DL:DL)</f>
        <v>0</v>
      </c>
      <c r="DM291" s="264"/>
      <c r="DN291" s="250"/>
    </row>
    <row r="292" spans="1:118" ht="60.75" x14ac:dyDescent="0.15">
      <c r="A292" s="254">
        <f t="shared" ca="1" si="17"/>
        <v>111</v>
      </c>
      <c r="B292" s="254" t="s">
        <v>26</v>
      </c>
      <c r="C292" s="255" t="str" cm="1">
        <f t="array" aca="1" ref="C292" ca="1">_xlfn.XLOOKUP($A292&amp;$B292,'[2]产值及收款计划（2026）'!$A:$A&amp;'[2]产值及收款计划（2026）'!$B:$B,'[2]产值及收款计划（2026）'!C:C)</f>
        <v>C0CJZY-FW-T-2025047</v>
      </c>
      <c r="D292" s="256" t="str" cm="1">
        <f t="array" aca="1" ref="D292" ca="1">_xlfn.XLOOKUP($A292&amp;$B292,'[2]产值及收款计划（2026）'!$A:$A&amp;'[2]产值及收款计划（2026）'!$B:$B,'[2]产值及收款计划（2026）'!D:D)</f>
        <v>2023年S9苏绍高速钱江隧道信息化提升实施及应用项目技术服务</v>
      </c>
      <c r="E292" s="256" cm="1">
        <f t="array" aca="1" ref="E292" ca="1">_xlfn.XLOOKUP($A292&amp;$B292,'[2]产值及收款计划（2026）'!$A:$A&amp;'[2]产值及收款计划（2026）'!$B:$B,'[2]产值及收款计划（2026）'!E:E)</f>
        <v>79.551389999999998</v>
      </c>
      <c r="F292" s="256" cm="1">
        <f t="array" aca="1" ref="F292" ca="1">_xlfn.XLOOKUP($A292&amp;$B292,'[2]产值及收款计划（2026）'!$A:$A&amp;'[2]产值及收款计划（2026）'!$B:$B,'[2]产值及收款计划（2026）'!F:F)</f>
        <v>79.551389999999998</v>
      </c>
      <c r="G292" s="256" cm="1">
        <f t="array" aca="1" ref="G292" ca="1">_xlfn.XLOOKUP($A292&amp;$B292,'[2]产值及收款计划（2026）'!$A:$A&amp;'[2]产值及收款计划（2026）'!$B:$B,'[2]产值及收款计划（2026）'!G:G)</f>
        <v>79.551389999999998</v>
      </c>
      <c r="H292" s="256" cm="1">
        <f t="array" aca="1" ref="H292" ca="1">_xlfn.XLOOKUP($A292&amp;$B292,'[2]产值及收款计划（2026）'!$A:$A&amp;'[2]产值及收款计划（2026）'!$B:$B,'[2]产值及收款计划（2026）'!H:H)</f>
        <v>79.551389999999998</v>
      </c>
      <c r="I292" s="257" cm="1">
        <f t="array" aca="1" ref="I292" ca="1">_xlfn.XLOOKUP($A292&amp;$B292,'[2]产值及收款计划（2026）'!$A:$A&amp;'[2]产值及收款计划（2026）'!$B:$B,'[2]产值及收款计划（2026）'!I:I)</f>
        <v>1</v>
      </c>
      <c r="J292" s="258" cm="1">
        <f t="array" aca="1" ref="J292" ca="1">_xlfn.XLOOKUP($A292&amp;$B292,'[2]产值及收款计划（2026）'!$A:$A&amp;'[2]产值及收款计划（2026）'!$B:$B,'[2]产值及收款计划（2026）'!J:J)</f>
        <v>0.06</v>
      </c>
      <c r="K292" s="256" cm="1">
        <f t="array" aca="1" ref="K292" ca="1">_xlfn.XLOOKUP($A292&amp;$B292,'[2]产值及收款计划（2026）'!$A:$A&amp;'[2]产值及收款计划（2026）'!$B:$B,'[2]产值及收款计划（2026）'!K:K)</f>
        <v>0</v>
      </c>
      <c r="L292" s="256" cm="1">
        <f t="array" aca="1" ref="L292" ca="1">_xlfn.XLOOKUP($A292&amp;$B292,'[2]产值及收款计划（2026）'!$A:$A&amp;'[2]产值及收款计划（2026）'!$B:$B,'[2]产值及收款计划（2026）'!L:L)</f>
        <v>0</v>
      </c>
      <c r="M292" s="256" t="str" cm="1">
        <f t="array" aca="1" ref="M292" ca="1">_xlfn.XLOOKUP($A292&amp;$B292,'[2]产值及收款计划（2026）'!$A:$A&amp;'[2]产值及收款计划（2026）'!$B:$B,'[2]产值及收款计划（2026）'!M:M)</f>
        <v>主导</v>
      </c>
      <c r="N292" s="256" t="str" cm="1">
        <f t="array" aca="1" ref="N292" ca="1">_xlfn.XLOOKUP($A292&amp;$B292,'[2]产值及收款计划（2026）'!$A:$A&amp;'[2]产值及收款计划（2026）'!$B:$B,'[2]产值及收款计划（2026）'!N:N)</f>
        <v>邱枫团队</v>
      </c>
      <c r="O292" s="256" t="str" cm="1">
        <f t="array" aca="1" ref="O292" ca="1">_xlfn.XLOOKUP($A292&amp;$B292,'[2]产值及收款计划（2026）'!$A:$A&amp;'[2]产值及收款计划（2026）'!$B:$B,'[2]产值及收款计划（2026）'!O:O)</f>
        <v>丁启明</v>
      </c>
      <c r="P292" s="255" t="str" cm="1">
        <f t="array" aca="1" ref="P292" ca="1">_xlfn.XLOOKUP($A292&amp;$B292,'[2]产值及收款计划（2026）'!$A:$A&amp;'[2]产值及收款计划（2026）'!$B:$B,'[2]产值及收款计划（2026）'!P:P)</f>
        <v>25已完结</v>
      </c>
      <c r="Q292" s="256" cm="1">
        <f t="array" aca="1" ref="Q292" ca="1">_xlfn.XLOOKUP($A292&amp;$B292,'[2]产值及收款计划（2026）'!$A:$A&amp;'[2]产值及收款计划（2026）'!$B:$B,'[2]产值及收款计划（2026）'!Q:Q)</f>
        <v>0</v>
      </c>
      <c r="R292" s="256" cm="1">
        <f t="array" aca="1" ref="R292" ca="1">_xlfn.XLOOKUP($A292&amp;$B292,'[2]产值及收款计划（2026）'!$A:$A&amp;'[2]产值及收款计划（2026）'!$B:$B,'[2]产值及收款计划（2026）'!R:R)</f>
        <v>0</v>
      </c>
      <c r="S292" s="256" cm="1">
        <f t="array" aca="1" ref="S292" ca="1">_xlfn.XLOOKUP($A292&amp;$B292,'[2]产值及收款计划（2026）'!$A:$A&amp;'[2]产值及收款计划（2026）'!$B:$B,'[2]产值及收款计划（2026）'!S:S)</f>
        <v>0</v>
      </c>
      <c r="T292" s="256" cm="1">
        <f t="array" aca="1" ref="T292" ca="1">_xlfn.XLOOKUP($A292&amp;$B292,'[2]产值及收款计划（2026）'!$A:$A&amp;'[2]产值及收款计划（2026）'!$B:$B,'[2]产值及收款计划（2026）'!T:T)</f>
        <v>79.551389999999998</v>
      </c>
      <c r="U292" s="256" cm="1">
        <f t="array" aca="1" ref="U292" ca="1">_xlfn.XLOOKUP($A292&amp;$B292,'[2]产值及收款计划（2026）'!$A:$A&amp;'[2]产值及收款计划（2026）'!$B:$B,'[2]产值及收款计划（2026）'!U:U)</f>
        <v>0</v>
      </c>
      <c r="V292" s="256" cm="1">
        <f t="array" aca="1" ref="V292" ca="1">_xlfn.XLOOKUP($A292&amp;$B292,'[2]产值及收款计划（2026）'!$A:$A&amp;'[2]产值及收款计划（2026）'!$B:$B,'[2]产值及收款计划（2026）'!V:V)</f>
        <v>0</v>
      </c>
      <c r="W292" s="256" cm="1">
        <f t="array" aca="1" ref="W292" ca="1">_xlfn.XLOOKUP($A292&amp;$B292,'[2]产值及收款计划（2026）'!$A:$A&amp;'[2]产值及收款计划（2026）'!$B:$B,'[2]产值及收款计划（2026）'!W:W)</f>
        <v>0</v>
      </c>
      <c r="X292" s="256" cm="1">
        <f t="array" aca="1" ref="X292" ca="1">_xlfn.XLOOKUP($A292&amp;$B292,'[2]产值及收款计划（2026）'!$A:$A&amp;'[2]产值及收款计划（2026）'!$B:$B,'[2]产值及收款计划（2026）'!X:X)</f>
        <v>0</v>
      </c>
      <c r="Y292" s="256" cm="1">
        <f t="array" aca="1" ref="Y292" ca="1">_xlfn.XLOOKUP($A292&amp;$B292,'[2]产值及收款计划（2026）'!$A:$A&amp;'[2]产值及收款计划（2026）'!$B:$B,'[2]产值及收款计划（2026）'!Y:Y)</f>
        <v>0</v>
      </c>
      <c r="Z292" s="256" cm="1">
        <f t="array" aca="1" ref="Z292" ca="1">_xlfn.XLOOKUP($A292&amp;$B292,'[2]产值及收款计划（2026）'!$A:$A&amp;'[2]产值及收款计划（2026）'!$B:$B,'[2]产值及收款计划（2026）'!Z:Z)</f>
        <v>0</v>
      </c>
      <c r="AA292" s="256" cm="1">
        <f t="array" aca="1" ref="AA292" ca="1">_xlfn.XLOOKUP($A292&amp;$B292,'[2]产值及收款计划（2026）'!$A:$A&amp;'[2]产值及收款计划（2026）'!$B:$B,'[2]产值及收款计划（2026）'!AA:AA)</f>
        <v>0</v>
      </c>
      <c r="AB292" s="256" cm="1">
        <f t="array" aca="1" ref="AB292" ca="1">_xlfn.XLOOKUP($A292&amp;$B292,'[2]产值及收款计划（2026）'!$A:$A&amp;'[2]产值及收款计划（2026）'!$B:$B,'[2]产值及收款计划（2026）'!AB:AB)</f>
        <v>0</v>
      </c>
      <c r="AC292" s="256" cm="1">
        <f t="array" aca="1" ref="AC292" ca="1">_xlfn.XLOOKUP($A292&amp;$B292,'[2]产值及收款计划（2026）'!$A:$A&amp;'[2]产值及收款计划（2026）'!$B:$B,'[2]产值及收款计划（2026）'!AC:AC)</f>
        <v>0</v>
      </c>
      <c r="AD292" s="256" cm="1">
        <f t="array" aca="1" ref="AD292" ca="1">_xlfn.XLOOKUP($A292&amp;$B292,'[2]产值及收款计划（2026）'!$A:$A&amp;'[2]产值及收款计划（2026）'!$B:$B,'[2]产值及收款计划（2026）'!AD:AD)</f>
        <v>0</v>
      </c>
      <c r="AE292" s="256" cm="1">
        <f t="array" aca="1" ref="AE292" ca="1">_xlfn.XLOOKUP($A292&amp;$B292,'[2]产值及收款计划（2026）'!$A:$A&amp;'[2]产值及收款计划（2026）'!$B:$B,'[2]产值及收款计划（2026）'!AE:AE)</f>
        <v>0</v>
      </c>
      <c r="AF292" s="256" cm="1">
        <f t="array" aca="1" ref="AF292" ca="1">_xlfn.XLOOKUP($A292&amp;$B292,'[2]产值及收款计划（2026）'!$A:$A&amp;'[2]产值及收款计划（2026）'!$B:$B,'[2]产值及收款计划（2026）'!AF:AF)</f>
        <v>0</v>
      </c>
      <c r="AG292" s="256" cm="1">
        <f t="array" aca="1" ref="AG292" ca="1">_xlfn.XLOOKUP($A292&amp;$B292,'[2]产值及收款计划（2026）'!$A:$A&amp;'[2]产值及收款计划（2026）'!$B:$B,'[2]产值及收款计划（2026）'!AG:AG)</f>
        <v>0</v>
      </c>
      <c r="AH292" s="256" cm="1">
        <f t="array" aca="1" ref="AH292" ca="1">_xlfn.XLOOKUP($A292&amp;$B292,'[2]产值及收款计划（2026）'!$A:$A&amp;'[2]产值及收款计划（2026）'!$B:$B,'[2]产值及收款计划（2026）'!AH:AH)</f>
        <v>0</v>
      </c>
      <c r="AI292" s="256" cm="1">
        <f t="array" aca="1" ref="AI292" ca="1">_xlfn.XLOOKUP($A292&amp;$B292,'[2]产值及收款计划（2026）'!$A:$A&amp;'[2]产值及收款计划（2026）'!$B:$B,'[2]产值及收款计划（2026）'!AI:AI)</f>
        <v>0</v>
      </c>
      <c r="AJ292" s="256" cm="1">
        <f t="array" aca="1" ref="AJ292" ca="1">_xlfn.XLOOKUP($A292&amp;$B292,'[2]产值及收款计划（2026）'!$A:$A&amp;'[2]产值及收款计划（2026）'!$B:$B,'[2]产值及收款计划（2026）'!AJ:AJ)</f>
        <v>0</v>
      </c>
      <c r="AK292" s="256" cm="1">
        <f t="array" aca="1" ref="AK292" ca="1">_xlfn.XLOOKUP($A292&amp;$B292,'[2]产值及收款计划（2026）'!$A:$A&amp;'[2]产值及收款计划（2026）'!$B:$B,'[2]产值及收款计划（2026）'!AK:AK)</f>
        <v>0</v>
      </c>
      <c r="AL292" s="256" cm="1">
        <f t="array" aca="1" ref="AL292" ca="1">_xlfn.XLOOKUP($A292&amp;$B292,'[2]产值及收款计划（2026）'!$A:$A&amp;'[2]产值及收款计划（2026）'!$B:$B,'[2]产值及收款计划（2026）'!AL:AL)</f>
        <v>0</v>
      </c>
      <c r="AM292" s="263" t="e" cm="1">
        <f t="array" aca="1" ref="AM292" ca="1">_xlfn.LET(_xlpm.勾选月份状态数组,TRANSPOSE('PPT(12-15页）-TOP10'!$A$3:$A$14),_xlpm.选择数据区,IF('PPT(12-15页）-TOP10'!$E$3="收款",$BA292:$BL292,$AA292:$AL292),SUM(_xlfn._xlws.FILTER(_xlpm.选择数据区,_xlpm.勾选月份状态数组,"")))</f>
        <v>#NAME?</v>
      </c>
      <c r="AN292" s="256" t="e" cm="1">
        <f t="array" aca="1" ref="AN292" ca="1">_xlfn.LET(_xlpm.勾选月份状态数组,TRANSPOSE('PPT(12-15页）-TOP10'!$A$3:$A$14),_xlpm.选择数据区,IF('PPT(12-15页）-TOP10'!$E$3="收款",$DA292:$DL292,$CA292:$CL292),SUM(_xlfn._xlws.FILTER(_xlpm.选择数据区,_xlpm.勾选月份状态数组,"")))</f>
        <v>#NAME?</v>
      </c>
      <c r="AO292" s="256">
        <f ca="1">SUM(CA292:CC292)+SUM(AD292:AL292)</f>
        <v>0</v>
      </c>
      <c r="AP292" s="256"/>
      <c r="AQ292" s="256"/>
      <c r="AR292" s="256"/>
      <c r="AS292" s="256" cm="1">
        <f t="array" aca="1" ref="AS292" ca="1">_xlfn.XLOOKUP($A292&amp;$B292,'[2]产值及收款计划（2026）'!$A:$A&amp;'[2]产值及收款计划（2026）'!$B:$B,'[2]产值及收款计划（2026）'!AS:AS)</f>
        <v>0</v>
      </c>
      <c r="AT292" s="256" cm="1">
        <f t="array" aca="1" ref="AT292" ca="1">_xlfn.XLOOKUP($A292&amp;$B292,'[2]产值及收款计划（2026）'!$A:$A&amp;'[2]产值及收款计划（2026）'!$B:$B,'[2]产值及收款计划（2026）'!AT:AT)</f>
        <v>0</v>
      </c>
      <c r="AU292" s="256" cm="1">
        <f t="array" aca="1" ref="AU292" ca="1">_xlfn.XLOOKUP($A292&amp;$B292,'[2]产值及收款计划（2026）'!$A:$A&amp;'[2]产值及收款计划（2026）'!$B:$B,'[2]产值及收款计划（2026）'!AU:AU)</f>
        <v>0</v>
      </c>
      <c r="AV292" s="256" cm="1">
        <f t="array" aca="1" ref="AV292" ca="1">_xlfn.XLOOKUP($A292&amp;$B292,'[2]产值及收款计划（2026）'!$A:$A&amp;'[2]产值及收款计划（2026）'!$B:$B,'[2]产值及收款计划（2026）'!AV:AV)</f>
        <v>0</v>
      </c>
      <c r="AW292" s="256" cm="1">
        <f t="array" aca="1" ref="AW292" ca="1">_xlfn.XLOOKUP($A292&amp;$B292,'[2]产值及收款计划（2026）'!$A:$A&amp;'[2]产值及收款计划（2026）'!$B:$B,'[2]产值及收款计划（2026）'!AW:AW)</f>
        <v>0</v>
      </c>
      <c r="AX292" s="256" cm="1">
        <f t="array" aca="1" ref="AX292" ca="1">_xlfn.XLOOKUP($A292&amp;$B292,'[2]产值及收款计划（2026）'!$A:$A&amp;'[2]产值及收款计划（2026）'!$B:$B,'[2]产值及收款计划（2026）'!AX:AX)</f>
        <v>0</v>
      </c>
      <c r="AY292" s="256" cm="1">
        <f t="array" aca="1" ref="AY292" ca="1">_xlfn.XLOOKUP($A292&amp;$B292,'[2]产值及收款计划（2026）'!$A:$A&amp;'[2]产值及收款计划（2026）'!$B:$B,'[2]产值及收款计划（2026）'!AY:AY)</f>
        <v>79.551389999999998</v>
      </c>
      <c r="AZ292" s="256" cm="1">
        <f t="array" aca="1" ref="AZ292" ca="1">_xlfn.XLOOKUP($A292&amp;$B292,'[2]产值及收款计划（2026）'!$A:$A&amp;'[2]产值及收款计划（2026）'!$B:$B,'[2]产值及收款计划（2026）'!AZ:AZ)</f>
        <v>79.551389999999998</v>
      </c>
      <c r="BA292" s="256" cm="1">
        <f t="array" aca="1" ref="BA292" ca="1">_xlfn.XLOOKUP($A292&amp;$B292,'[2]产值及收款计划（2026）'!$A:$A&amp;'[2]产值及收款计划（2026）'!$B:$B,'[2]产值及收款计划（2026）'!BA:BA)</f>
        <v>0</v>
      </c>
      <c r="BB292" s="256" cm="1">
        <f t="array" aca="1" ref="BB292" ca="1">_xlfn.XLOOKUP($A292&amp;$B292,'[2]产值及收款计划（2026）'!$A:$A&amp;'[2]产值及收款计划（2026）'!$B:$B,'[2]产值及收款计划（2026）'!BB:BB)</f>
        <v>0</v>
      </c>
      <c r="BC292" s="256" cm="1">
        <f t="array" aca="1" ref="BC292" ca="1">_xlfn.XLOOKUP($A292&amp;$B292,'[2]产值及收款计划（2026）'!$A:$A&amp;'[2]产值及收款计划（2026）'!$B:$B,'[2]产值及收款计划（2026）'!BC:BC)</f>
        <v>0</v>
      </c>
      <c r="BD292" s="256" cm="1">
        <f t="array" aca="1" ref="BD292" ca="1">_xlfn.XLOOKUP($A292&amp;$B292,'[2]产值及收款计划（2026）'!$A:$A&amp;'[2]产值及收款计划（2026）'!$B:$B,'[2]产值及收款计划（2026）'!BD:BD)</f>
        <v>0</v>
      </c>
      <c r="BE292" s="256" cm="1">
        <f t="array" aca="1" ref="BE292" ca="1">_xlfn.XLOOKUP($A292&amp;$B292,'[2]产值及收款计划（2026）'!$A:$A&amp;'[2]产值及收款计划（2026）'!$B:$B,'[2]产值及收款计划（2026）'!BE:BE)</f>
        <v>0</v>
      </c>
      <c r="BF292" s="256" cm="1">
        <f t="array" aca="1" ref="BF292" ca="1">_xlfn.XLOOKUP($A292&amp;$B292,'[2]产值及收款计划（2026）'!$A:$A&amp;'[2]产值及收款计划（2026）'!$B:$B,'[2]产值及收款计划（2026）'!BF:BF)</f>
        <v>0</v>
      </c>
      <c r="BG292" s="256" cm="1">
        <f t="array" aca="1" ref="BG292" ca="1">_xlfn.XLOOKUP($A292&amp;$B292,'[2]产值及收款计划（2026）'!$A:$A&amp;'[2]产值及收款计划（2026）'!$B:$B,'[2]产值及收款计划（2026）'!BG:BG)</f>
        <v>0</v>
      </c>
      <c r="BH292" s="256" cm="1">
        <f t="array" aca="1" ref="BH292" ca="1">_xlfn.XLOOKUP($A292&amp;$B292,'[2]产值及收款计划（2026）'!$A:$A&amp;'[2]产值及收款计划（2026）'!$B:$B,'[2]产值及收款计划（2026）'!BH:BH)</f>
        <v>0</v>
      </c>
      <c r="BI292" s="256" cm="1">
        <f t="array" aca="1" ref="BI292" ca="1">_xlfn.XLOOKUP($A292&amp;$B292,'[2]产值及收款计划（2026）'!$A:$A&amp;'[2]产值及收款计划（2026）'!$B:$B,'[2]产值及收款计划（2026）'!BI:BI)</f>
        <v>0</v>
      </c>
      <c r="BJ292" s="256" cm="1">
        <f t="array" aca="1" ref="BJ292" ca="1">_xlfn.XLOOKUP($A292&amp;$B292,'[2]产值及收款计划（2026）'!$A:$A&amp;'[2]产值及收款计划（2026）'!$B:$B,'[2]产值及收款计划（2026）'!BJ:BJ)</f>
        <v>0</v>
      </c>
      <c r="BK292" s="256" cm="1">
        <f t="array" aca="1" ref="BK292" ca="1">_xlfn.XLOOKUP($A292&amp;$B292,'[2]产值及收款计划（2026）'!$A:$A&amp;'[2]产值及收款计划（2026）'!$B:$B,'[2]产值及收款计划（2026）'!BK:BK)</f>
        <v>0</v>
      </c>
      <c r="BL292" s="256" cm="1">
        <f t="array" aca="1" ref="BL292" ca="1">_xlfn.XLOOKUP($A292&amp;$B292,'[2]产值及收款计划（2026）'!$A:$A&amp;'[2]产值及收款计划（2026）'!$B:$B,'[2]产值及收款计划（2026）'!BL:BL)</f>
        <v>0</v>
      </c>
      <c r="BM292" s="256"/>
      <c r="BN292" s="256"/>
      <c r="BO292" s="256"/>
      <c r="BP292" s="256"/>
      <c r="BQ292" s="255" t="str" cm="1">
        <f t="array" aca="1" ref="BQ292" ca="1">_xlfn.XLOOKUP($A292&amp;$B292,'[2]产值及收款计划（2026）'!$A:$A&amp;'[2]产值及收款计划（2026）'!$B:$B,'[2]产值及收款计划（2026）'!BQ:BQ)</f>
        <v>上海城建智慧城市运营管理有限公司</v>
      </c>
      <c r="BR292" s="256" cm="1">
        <f t="array" aca="1" ref="BR292" ca="1">_xlfn.XLOOKUP($A292&amp;$B292,'[2]产值及收款计划（2026）'!$A:$A&amp;'[2]产值及收款计划（2026）'!$B:$B,'[2]产值及收款计划（2026）'!BR:BR)</f>
        <v>0</v>
      </c>
      <c r="CA292" s="256" cm="1">
        <f t="array" aca="1" ref="CA292" ca="1">_xlfn.XLOOKUP($A292&amp;$B292,'[2]产值及收款计划（2026）'!$A:$A&amp;'[2]产值及收款计划（2026）'!$B:$B,'[2]产值及收款计划（2026）'!CA:CA)</f>
        <v>0</v>
      </c>
      <c r="CB292" s="256" cm="1">
        <f t="array" aca="1" ref="CB292" ca="1">_xlfn.XLOOKUP($A292&amp;$B292,'[2]产值及收款计划（2026）'!$A:$A&amp;'[2]产值及收款计划（2026）'!$B:$B,'[2]产值及收款计划（2026）'!CB:CB)</f>
        <v>0</v>
      </c>
      <c r="CC292" s="256" cm="1">
        <f t="array" aca="1" ref="CC292" ca="1">_xlfn.XLOOKUP($A292&amp;$B292,'[2]产值及收款计划（2026）'!$A:$A&amp;'[2]产值及收款计划（2026）'!$B:$B,'[2]产值及收款计划（2026）'!CC:CC)</f>
        <v>0</v>
      </c>
      <c r="CD292" s="256" cm="1">
        <f t="array" aca="1" ref="CD292" ca="1">_xlfn.XLOOKUP($A292&amp;$B292,'[2]产值及收款计划（2026）'!$A:$A&amp;'[2]产值及收款计划（2026）'!$B:$B,'[2]产值及收款计划（2026）'!CD:CD)</f>
        <v>0</v>
      </c>
      <c r="CE292" s="256" cm="1">
        <f t="array" aca="1" ref="CE292" ca="1">_xlfn.XLOOKUP($A292&amp;$B292,'[2]产值及收款计划（2026）'!$A:$A&amp;'[2]产值及收款计划（2026）'!$B:$B,'[2]产值及收款计划（2026）'!CE:CE)</f>
        <v>0</v>
      </c>
      <c r="CF292" s="256" cm="1">
        <f t="array" aca="1" ref="CF292" ca="1">_xlfn.XLOOKUP($A292&amp;$B292,'[2]产值及收款计划（2026）'!$A:$A&amp;'[2]产值及收款计划（2026）'!$B:$B,'[2]产值及收款计划（2026）'!CF:CF)</f>
        <v>0</v>
      </c>
      <c r="CG292" s="256" cm="1">
        <f t="array" aca="1" ref="CG292" ca="1">_xlfn.XLOOKUP($A292&amp;$B292,'[2]产值及收款计划（2026）'!$A:$A&amp;'[2]产值及收款计划（2026）'!$B:$B,'[2]产值及收款计划（2026）'!CG:CG)</f>
        <v>0</v>
      </c>
      <c r="CH292" s="256" cm="1">
        <f t="array" aca="1" ref="CH292" ca="1">_xlfn.XLOOKUP($A292&amp;$B292,'[2]产值及收款计划（2026）'!$A:$A&amp;'[2]产值及收款计划（2026）'!$B:$B,'[2]产值及收款计划（2026）'!CH:CH)</f>
        <v>0</v>
      </c>
      <c r="CI292" s="256" cm="1">
        <f t="array" aca="1" ref="CI292" ca="1">_xlfn.XLOOKUP($A292&amp;$B292,'[2]产值及收款计划（2026）'!$A:$A&amp;'[2]产值及收款计划（2026）'!$B:$B,'[2]产值及收款计划（2026）'!CI:CI)</f>
        <v>0</v>
      </c>
      <c r="CJ292" s="256" cm="1">
        <f t="array" aca="1" ref="CJ292" ca="1">_xlfn.XLOOKUP($A292&amp;$B292,'[2]产值及收款计划（2026）'!$A:$A&amp;'[2]产值及收款计划（2026）'!$B:$B,'[2]产值及收款计划（2026）'!CJ:CJ)</f>
        <v>0</v>
      </c>
      <c r="CK292" s="256" cm="1">
        <f t="array" aca="1" ref="CK292" ca="1">_xlfn.XLOOKUP($A292&amp;$B292,'[2]产值及收款计划（2026）'!$A:$A&amp;'[2]产值及收款计划（2026）'!$B:$B,'[2]产值及收款计划（2026）'!CK:CK)</f>
        <v>0</v>
      </c>
      <c r="CL292" s="256" cm="1">
        <f t="array" aca="1" ref="CL292" ca="1">_xlfn.XLOOKUP($A292&amp;$B292,'[2]产值及收款计划（2026）'!$A:$A&amp;'[2]产值及收款计划（2026）'!$B:$B,'[2]产值及收款计划（2026）'!CL:CL)</f>
        <v>0</v>
      </c>
      <c r="DA292" s="256" cm="1">
        <f t="array" aca="1" ref="DA292" ca="1">_xlfn.XLOOKUP($A292&amp;$B292,'[2]产值及收款计划（2026）'!$A:$A&amp;'[2]产值及收款计划（2026）'!$B:$B,'[2]产值及收款计划（2026）'!DA:DA)</f>
        <v>0</v>
      </c>
      <c r="DB292" s="256" cm="1">
        <f t="array" aca="1" ref="DB292" ca="1">_xlfn.XLOOKUP($A292&amp;$B292,'[2]产值及收款计划（2026）'!$A:$A&amp;'[2]产值及收款计划（2026）'!$B:$B,'[2]产值及收款计划（2026）'!DB:DB)</f>
        <v>0</v>
      </c>
      <c r="DC292" s="256" cm="1">
        <f t="array" aca="1" ref="DC292" ca="1">_xlfn.XLOOKUP($A292&amp;$B292,'[2]产值及收款计划（2026）'!$A:$A&amp;'[2]产值及收款计划（2026）'!$B:$B,'[2]产值及收款计划（2026）'!DC:DC)</f>
        <v>0</v>
      </c>
      <c r="DD292" s="256" cm="1">
        <f t="array" aca="1" ref="DD292" ca="1">_xlfn.XLOOKUP($A292&amp;$B292,'[2]产值及收款计划（2026）'!$A:$A&amp;'[2]产值及收款计划（2026）'!$B:$B,'[2]产值及收款计划（2026）'!DD:DD)</f>
        <v>0</v>
      </c>
      <c r="DE292" s="256" cm="1">
        <f t="array" aca="1" ref="DE292" ca="1">_xlfn.XLOOKUP($A292&amp;$B292,'[2]产值及收款计划（2026）'!$A:$A&amp;'[2]产值及收款计划（2026）'!$B:$B,'[2]产值及收款计划（2026）'!DE:DE)</f>
        <v>0</v>
      </c>
      <c r="DF292" s="256" cm="1">
        <f t="array" aca="1" ref="DF292" ca="1">_xlfn.XLOOKUP($A292&amp;$B292,'[2]产值及收款计划（2026）'!$A:$A&amp;'[2]产值及收款计划（2026）'!$B:$B,'[2]产值及收款计划（2026）'!DF:DF)</f>
        <v>0</v>
      </c>
      <c r="DG292" s="256" cm="1">
        <f t="array" aca="1" ref="DG292" ca="1">_xlfn.XLOOKUP($A292&amp;$B292,'[2]产值及收款计划（2026）'!$A:$A&amp;'[2]产值及收款计划（2026）'!$B:$B,'[2]产值及收款计划（2026）'!DG:DG)</f>
        <v>0</v>
      </c>
      <c r="DH292" s="256" cm="1">
        <f t="array" aca="1" ref="DH292" ca="1">_xlfn.XLOOKUP($A292&amp;$B292,'[2]产值及收款计划（2026）'!$A:$A&amp;'[2]产值及收款计划（2026）'!$B:$B,'[2]产值及收款计划（2026）'!DH:DH)</f>
        <v>0</v>
      </c>
      <c r="DI292" s="256" cm="1">
        <f t="array" aca="1" ref="DI292" ca="1">_xlfn.XLOOKUP($A292&amp;$B292,'[2]产值及收款计划（2026）'!$A:$A&amp;'[2]产值及收款计划（2026）'!$B:$B,'[2]产值及收款计划（2026）'!DI:DI)</f>
        <v>0</v>
      </c>
      <c r="DJ292" s="256" cm="1">
        <f t="array" aca="1" ref="DJ292" ca="1">_xlfn.XLOOKUP($A292&amp;$B292,'[2]产值及收款计划（2026）'!$A:$A&amp;'[2]产值及收款计划（2026）'!$B:$B,'[2]产值及收款计划（2026）'!DJ:DJ)</f>
        <v>0</v>
      </c>
      <c r="DK292" s="256" cm="1">
        <f t="array" aca="1" ref="DK292" ca="1">_xlfn.XLOOKUP($A292&amp;$B292,'[2]产值及收款计划（2026）'!$A:$A&amp;'[2]产值及收款计划（2026）'!$B:$B,'[2]产值及收款计划（2026）'!DK:DK)</f>
        <v>0</v>
      </c>
      <c r="DL292" s="256" cm="1">
        <f t="array" aca="1" ref="DL292" ca="1">_xlfn.XLOOKUP($A292&amp;$B292,'[2]产值及收款计划（2026）'!$A:$A&amp;'[2]产值及收款计划（2026）'!$B:$B,'[2]产值及收款计划（2026）'!DL:DL)</f>
        <v>0</v>
      </c>
      <c r="DM292" s="264"/>
      <c r="DN292" s="250"/>
    </row>
    <row r="293" spans="1:118" ht="20.25" x14ac:dyDescent="0.15">
      <c r="A293" s="254">
        <f t="shared" ca="1" si="17"/>
        <v>112</v>
      </c>
      <c r="B293" s="254" t="s">
        <v>26</v>
      </c>
      <c r="C293" s="255" t="str" cm="1">
        <f t="array" aca="1" ref="C293" ca="1">_xlfn.XLOOKUP($A293&amp;$B293,'[2]产值及收款计划（2026）'!$A:$A&amp;'[2]产值及收款计划（2026）'!$B:$B,'[2]产值及收款计划（2026）'!C:C)</f>
        <v>C0CJZY-FW-T-2025036</v>
      </c>
      <c r="D293" s="255" t="str" cm="1">
        <f t="array" aca="1" ref="D293" ca="1">_xlfn.XLOOKUP($A293&amp;$B293,'[2]产值及收款计划（2026）'!$A:$A&amp;'[2]产值及收款计划（2026）'!$B:$B,'[2]产值及收款计划（2026）'!D:D)</f>
        <v>嘉浏平台路面养护决策功能开发服务</v>
      </c>
      <c r="E293" s="256" cm="1">
        <f t="array" aca="1" ref="E293" ca="1">_xlfn.XLOOKUP($A293&amp;$B293,'[2]产值及收款计划（2026）'!$A:$A&amp;'[2]产值及收款计划（2026）'!$B:$B,'[2]产值及收款计划（2026）'!E:E)</f>
        <v>129.69999999999999</v>
      </c>
      <c r="F293" s="256" cm="1">
        <f t="array" aca="1" ref="F293" ca="1">_xlfn.XLOOKUP($A293&amp;$B293,'[2]产值及收款计划（2026）'!$A:$A&amp;'[2]产值及收款计划（2026）'!$B:$B,'[2]产值及收款计划（2026）'!F:F)</f>
        <v>129.69999999999999</v>
      </c>
      <c r="G293" s="256" cm="1">
        <f t="array" aca="1" ref="G293" ca="1">_xlfn.XLOOKUP($A293&amp;$B293,'[2]产值及收款计划（2026）'!$A:$A&amp;'[2]产值及收款计划（2026）'!$B:$B,'[2]产值及收款计划（2026）'!G:G)</f>
        <v>129.69999999999999</v>
      </c>
      <c r="H293" s="256" cm="1">
        <f t="array" aca="1" ref="H293" ca="1">_xlfn.XLOOKUP($A293&amp;$B293,'[2]产值及收款计划（2026）'!$A:$A&amp;'[2]产值及收款计划（2026）'!$B:$B,'[2]产值及收款计划（2026）'!H:H)</f>
        <v>74.7</v>
      </c>
      <c r="I293" s="257" cm="1">
        <f t="array" aca="1" ref="I293" ca="1">_xlfn.XLOOKUP($A293&amp;$B293,'[2]产值及收款计划（2026）'!$A:$A&amp;'[2]产值及收款计划（2026）'!$B:$B,'[2]产值及收款计划（2026）'!I:I)</f>
        <v>0.57594448727833503</v>
      </c>
      <c r="J293" s="258" cm="1">
        <f t="array" aca="1" ref="J293" ca="1">_xlfn.XLOOKUP($A293&amp;$B293,'[2]产值及收款计划（2026）'!$A:$A&amp;'[2]产值及收款计划（2026）'!$B:$B,'[2]产值及收款计划（2026）'!J:J)</f>
        <v>0.06</v>
      </c>
      <c r="K293" s="256" cm="1">
        <f t="array" aca="1" ref="K293" ca="1">_xlfn.XLOOKUP($A293&amp;$B293,'[2]产值及收款计划（2026）'!$A:$A&amp;'[2]产值及收款计划（2026）'!$B:$B,'[2]产值及收款计划（2026）'!K:K)</f>
        <v>0</v>
      </c>
      <c r="L293" s="256" cm="1">
        <f t="array" aca="1" ref="L293" ca="1">_xlfn.XLOOKUP($A293&amp;$B293,'[2]产值及收款计划（2026）'!$A:$A&amp;'[2]产值及收款计划（2026）'!$B:$B,'[2]产值及收款计划（2026）'!L:L)</f>
        <v>0</v>
      </c>
      <c r="M293" s="256" t="str" cm="1">
        <f t="array" aca="1" ref="M293" ca="1">_xlfn.XLOOKUP($A293&amp;$B293,'[2]产值及收款计划（2026）'!$A:$A&amp;'[2]产值及收款计划（2026）'!$B:$B,'[2]产值及收款计划（2026）'!M:M)</f>
        <v>主导</v>
      </c>
      <c r="N293" s="256" t="str" cm="1">
        <f t="array" aca="1" ref="N293" ca="1">_xlfn.XLOOKUP($A293&amp;$B293,'[2]产值及收款计划（2026）'!$A:$A&amp;'[2]产值及收款计划（2026）'!$B:$B,'[2]产值及收款计划（2026）'!N:N)</f>
        <v>贺一玮团队</v>
      </c>
      <c r="O293" s="256" t="str" cm="1">
        <f t="array" aca="1" ref="O293" ca="1">_xlfn.XLOOKUP($A293&amp;$B293,'[2]产值及收款计划（2026）'!$A:$A&amp;'[2]产值及收款计划（2026）'!$B:$B,'[2]产值及收款计划（2026）'!O:O)</f>
        <v>贺一玮</v>
      </c>
      <c r="P293" s="255" t="str" cm="1">
        <f t="array" aca="1" ref="P293" ca="1">_xlfn.XLOOKUP($A293&amp;$B293,'[2]产值及收款计划（2026）'!$A:$A&amp;'[2]产值及收款计划（2026）'!$B:$B,'[2]产值及收款计划（2026）'!P:P)</f>
        <v>在建</v>
      </c>
      <c r="Q293" s="256" cm="1">
        <f t="array" aca="1" ref="Q293" ca="1">_xlfn.XLOOKUP($A293&amp;$B293,'[2]产值及收款计划（2026）'!$A:$A&amp;'[2]产值及收款计划（2026）'!$B:$B,'[2]产值及收款计划（2026）'!Q:Q)</f>
        <v>0</v>
      </c>
      <c r="R293" s="256" cm="1">
        <f t="array" aca="1" ref="R293" ca="1">_xlfn.XLOOKUP($A293&amp;$B293,'[2]产值及收款计划（2026）'!$A:$A&amp;'[2]产值及收款计划（2026）'!$B:$B,'[2]产值及收款计划（2026）'!R:R)</f>
        <v>0</v>
      </c>
      <c r="S293" s="256" cm="1">
        <f t="array" aca="1" ref="S293" ca="1">_xlfn.XLOOKUP($A293&amp;$B293,'[2]产值及收款计划（2026）'!$A:$A&amp;'[2]产值及收款计划（2026）'!$B:$B,'[2]产值及收款计划（2026）'!S:S)</f>
        <v>0</v>
      </c>
      <c r="T293" s="256" cm="1">
        <f t="array" aca="1" ref="T293" ca="1">_xlfn.XLOOKUP($A293&amp;$B293,'[2]产值及收款计划（2026）'!$A:$A&amp;'[2]产值及收款计划（2026）'!$B:$B,'[2]产值及收款计划（2026）'!T:T)</f>
        <v>84.305000000000007</v>
      </c>
      <c r="U293" s="256" cm="1">
        <f t="array" aca="1" ref="U293" ca="1">_xlfn.XLOOKUP($A293&amp;$B293,'[2]产值及收款计划（2026）'!$A:$A&amp;'[2]产值及收款计划（2026）'!$B:$B,'[2]产值及收款计划（2026）'!U:U)</f>
        <v>0</v>
      </c>
      <c r="V293" s="256" cm="1">
        <f t="array" aca="1" ref="V293" ca="1">_xlfn.XLOOKUP($A293&amp;$B293,'[2]产值及收款计划（2026）'!$A:$A&amp;'[2]产值及收款计划（2026）'!$B:$B,'[2]产值及收款计划（2026）'!V:V)</f>
        <v>45.395000000000003</v>
      </c>
      <c r="W293" s="256" cm="1">
        <f t="array" aca="1" ref="W293" ca="1">_xlfn.XLOOKUP($A293&amp;$B293,'[2]产值及收款计划（2026）'!$A:$A&amp;'[2]产值及收款计划（2026）'!$B:$B,'[2]产值及收款计划（2026）'!W:W)</f>
        <v>0</v>
      </c>
      <c r="X293" s="256" cm="1">
        <f t="array" aca="1" ref="X293" ca="1">_xlfn.XLOOKUP($A293&amp;$B293,'[2]产值及收款计划（2026）'!$A:$A&amp;'[2]产值及收款计划（2026）'!$B:$B,'[2]产值及收款计划（2026）'!X:X)</f>
        <v>0</v>
      </c>
      <c r="Y293" s="256" cm="1">
        <f t="array" aca="1" ref="Y293" ca="1">_xlfn.XLOOKUP($A293&amp;$B293,'[2]产值及收款计划（2026）'!$A:$A&amp;'[2]产值及收款计划（2026）'!$B:$B,'[2]产值及收款计划（2026）'!Y:Y)</f>
        <v>0</v>
      </c>
      <c r="Z293" s="256" cm="1">
        <f t="array" aca="1" ref="Z293" ca="1">_xlfn.XLOOKUP($A293&amp;$B293,'[2]产值及收款计划（2026）'!$A:$A&amp;'[2]产值及收款计划（2026）'!$B:$B,'[2]产值及收款计划（2026）'!Z:Z)</f>
        <v>0</v>
      </c>
      <c r="AA293" s="256" cm="1">
        <f t="array" aca="1" ref="AA293" ca="1">_xlfn.XLOOKUP($A293&amp;$B293,'[2]产值及收款计划（2026）'!$A:$A&amp;'[2]产值及收款计划（2026）'!$B:$B,'[2]产值及收款计划（2026）'!AA:AA)</f>
        <v>0</v>
      </c>
      <c r="AB293" s="256" cm="1">
        <f t="array" aca="1" ref="AB293" ca="1">_xlfn.XLOOKUP($A293&amp;$B293,'[2]产值及收款计划（2026）'!$A:$A&amp;'[2]产值及收款计划（2026）'!$B:$B,'[2]产值及收款计划（2026）'!AB:AB)</f>
        <v>0</v>
      </c>
      <c r="AC293" s="256" cm="1">
        <f t="array" aca="1" ref="AC293" ca="1">_xlfn.XLOOKUP($A293&amp;$B293,'[2]产值及收款计划（2026）'!$A:$A&amp;'[2]产值及收款计划（2026）'!$B:$B,'[2]产值及收款计划（2026）'!AC:AC)</f>
        <v>0</v>
      </c>
      <c r="AD293" s="256" cm="1">
        <f t="array" aca="1" ref="AD293" ca="1">_xlfn.XLOOKUP($A293&amp;$B293,'[2]产值及收款计划（2026）'!$A:$A&amp;'[2]产值及收款计划（2026）'!$B:$B,'[2]产值及收款计划（2026）'!AD:AD)</f>
        <v>0</v>
      </c>
      <c r="AE293" s="256" cm="1">
        <f t="array" aca="1" ref="AE293" ca="1">_xlfn.XLOOKUP($A293&amp;$B293,'[2]产值及收款计划（2026）'!$A:$A&amp;'[2]产值及收款计划（2026）'!$B:$B,'[2]产值及收款计划（2026）'!AE:AE)</f>
        <v>0</v>
      </c>
      <c r="AF293" s="256" cm="1">
        <f t="array" aca="1" ref="AF293" ca="1">_xlfn.XLOOKUP($A293&amp;$B293,'[2]产值及收款计划（2026）'!$A:$A&amp;'[2]产值及收款计划（2026）'!$B:$B,'[2]产值及收款计划（2026）'!AF:AF)</f>
        <v>0</v>
      </c>
      <c r="AG293" s="256" cm="1">
        <f t="array" aca="1" ref="AG293" ca="1">_xlfn.XLOOKUP($A293&amp;$B293,'[2]产值及收款计划（2026）'!$A:$A&amp;'[2]产值及收款计划（2026）'!$B:$B,'[2]产值及收款计划（2026）'!AG:AG)</f>
        <v>0</v>
      </c>
      <c r="AH293" s="256" cm="1">
        <f t="array" aca="1" ref="AH293" ca="1">_xlfn.XLOOKUP($A293&amp;$B293,'[2]产值及收款计划（2026）'!$A:$A&amp;'[2]产值及收款计划（2026）'!$B:$B,'[2]产值及收款计划（2026）'!AH:AH)</f>
        <v>0</v>
      </c>
      <c r="AI293" s="256" cm="1">
        <f t="array" aca="1" ref="AI293" ca="1">_xlfn.XLOOKUP($A293&amp;$B293,'[2]产值及收款计划（2026）'!$A:$A&amp;'[2]产值及收款计划（2026）'!$B:$B,'[2]产值及收款计划（2026）'!AI:AI)</f>
        <v>45.395000000000003</v>
      </c>
      <c r="AJ293" s="256" cm="1">
        <f t="array" aca="1" ref="AJ293" ca="1">_xlfn.XLOOKUP($A293&amp;$B293,'[2]产值及收款计划（2026）'!$A:$A&amp;'[2]产值及收款计划（2026）'!$B:$B,'[2]产值及收款计划（2026）'!AJ:AJ)</f>
        <v>0</v>
      </c>
      <c r="AK293" s="256" cm="1">
        <f t="array" aca="1" ref="AK293" ca="1">_xlfn.XLOOKUP($A293&amp;$B293,'[2]产值及收款计划（2026）'!$A:$A&amp;'[2]产值及收款计划（2026）'!$B:$B,'[2]产值及收款计划（2026）'!AK:AK)</f>
        <v>0</v>
      </c>
      <c r="AL293" s="256" cm="1">
        <f t="array" aca="1" ref="AL293" ca="1">_xlfn.XLOOKUP($A293&amp;$B293,'[2]产值及收款计划（2026）'!$A:$A&amp;'[2]产值及收款计划（2026）'!$B:$B,'[2]产值及收款计划（2026）'!AL:AL)</f>
        <v>0</v>
      </c>
      <c r="AM293" s="263" t="e" cm="1">
        <f t="array" aca="1" ref="AM293" ca="1">_xlfn.LET(_xlpm.勾选月份状态数组,TRANSPOSE('PPT(12-15页）-TOP10'!$A$3:$A$14),_xlpm.选择数据区,IF('PPT(12-15页）-TOP10'!$E$3="收款",$BA293:$BL293,$AA293:$AL293),SUM(_xlfn._xlws.FILTER(_xlpm.选择数据区,_xlpm.勾选月份状态数组,"")))</f>
        <v>#NAME?</v>
      </c>
      <c r="AN293" s="256" t="e" cm="1">
        <f t="array" aca="1" ref="AN293" ca="1">_xlfn.LET(_xlpm.勾选月份状态数组,TRANSPOSE('PPT(12-15页）-TOP10'!$A$3:$A$14),_xlpm.选择数据区,IF('PPT(12-15页）-TOP10'!$E$3="收款",$DA293:$DL293,$CA293:$CL293),SUM(_xlfn._xlws.FILTER(_xlpm.选择数据区,_xlpm.勾选月份状态数组,"")))</f>
        <v>#NAME?</v>
      </c>
      <c r="AO293" s="256">
        <f ca="1">SUM(CA293:CC293)+SUM(AD293:AL293)</f>
        <v>45.395000000000003</v>
      </c>
      <c r="AP293" s="256"/>
      <c r="AQ293" s="256"/>
      <c r="AR293" s="256"/>
      <c r="AS293" s="256" cm="1">
        <f t="array" aca="1" ref="AS293" ca="1">_xlfn.XLOOKUP($A293&amp;$B293,'[2]产值及收款计划（2026）'!$A:$A&amp;'[2]产值及收款计划（2026）'!$B:$B,'[2]产值及收款计划（2026）'!AS:AS)</f>
        <v>0</v>
      </c>
      <c r="AT293" s="256" cm="1">
        <f t="array" aca="1" ref="AT293" ca="1">_xlfn.XLOOKUP($A293&amp;$B293,'[2]产值及收款计划（2026）'!$A:$A&amp;'[2]产值及收款计划（2026）'!$B:$B,'[2]产值及收款计划（2026）'!AT:AT)</f>
        <v>0</v>
      </c>
      <c r="AU293" s="256" cm="1">
        <f t="array" aca="1" ref="AU293" ca="1">_xlfn.XLOOKUP($A293&amp;$B293,'[2]产值及收款计划（2026）'!$A:$A&amp;'[2]产值及收款计划（2026）'!$B:$B,'[2]产值及收款计划（2026）'!AU:AU)</f>
        <v>0</v>
      </c>
      <c r="AV293" s="256" cm="1">
        <f t="array" aca="1" ref="AV293" ca="1">_xlfn.XLOOKUP($A293&amp;$B293,'[2]产值及收款计划（2026）'!$A:$A&amp;'[2]产值及收款计划（2026）'!$B:$B,'[2]产值及收款计划（2026）'!AV:AV)</f>
        <v>0</v>
      </c>
      <c r="AW293" s="256" cm="1">
        <f t="array" aca="1" ref="AW293" ca="1">_xlfn.XLOOKUP($A293&amp;$B293,'[2]产值及收款计划（2026）'!$A:$A&amp;'[2]产值及收款计划（2026）'!$B:$B,'[2]产值及收款计划（2026）'!AW:AW)</f>
        <v>0</v>
      </c>
      <c r="AX293" s="256" cm="1">
        <f t="array" aca="1" ref="AX293" ca="1">_xlfn.XLOOKUP($A293&amp;$B293,'[2]产值及收款计划（2026）'!$A:$A&amp;'[2]产值及收款计划（2026）'!$B:$B,'[2]产值及收款计划（2026）'!AX:AX)</f>
        <v>0</v>
      </c>
      <c r="AY293" s="256" cm="1">
        <f t="array" aca="1" ref="AY293" ca="1">_xlfn.XLOOKUP($A293&amp;$B293,'[2]产值及收款计划（2026）'!$A:$A&amp;'[2]产值及收款计划（2026）'!$B:$B,'[2]产值及收款计划（2026）'!AY:AY)</f>
        <v>129.69999999999999</v>
      </c>
      <c r="AZ293" s="256" cm="1">
        <f t="array" aca="1" ref="AZ293" ca="1">_xlfn.XLOOKUP($A293&amp;$B293,'[2]产值及收款计划（2026）'!$A:$A&amp;'[2]产值及收款计划（2026）'!$B:$B,'[2]产值及收款计划（2026）'!AZ:AZ)</f>
        <v>84.305000000000007</v>
      </c>
      <c r="BA293" s="256" cm="1">
        <f t="array" aca="1" ref="BA293" ca="1">_xlfn.XLOOKUP($A293&amp;$B293,'[2]产值及收款计划（2026）'!$A:$A&amp;'[2]产值及收款计划（2026）'!$B:$B,'[2]产值及收款计划（2026）'!BA:BA)</f>
        <v>0</v>
      </c>
      <c r="BB293" s="256" cm="1">
        <f t="array" aca="1" ref="BB293" ca="1">_xlfn.XLOOKUP($A293&amp;$B293,'[2]产值及收款计划（2026）'!$A:$A&amp;'[2]产值及收款计划（2026）'!$B:$B,'[2]产值及收款计划（2026）'!BB:BB)</f>
        <v>38.909999999999997</v>
      </c>
      <c r="BC293" s="256" cm="1">
        <f t="array" aca="1" ref="BC293" ca="1">_xlfn.XLOOKUP($A293&amp;$B293,'[2]产值及收款计划（2026）'!$A:$A&amp;'[2]产值及收款计划（2026）'!$B:$B,'[2]产值及收款计划（2026）'!BC:BC)</f>
        <v>0</v>
      </c>
      <c r="BD293" s="256" cm="1">
        <f t="array" aca="1" ref="BD293" ca="1">_xlfn.XLOOKUP($A293&amp;$B293,'[2]产值及收款计划（2026）'!$A:$A&amp;'[2]产值及收款计划（2026）'!$B:$B,'[2]产值及收款计划（2026）'!BD:BD)</f>
        <v>0</v>
      </c>
      <c r="BE293" s="256" cm="1">
        <f t="array" aca="1" ref="BE293" ca="1">_xlfn.XLOOKUP($A293&amp;$B293,'[2]产值及收款计划（2026）'!$A:$A&amp;'[2]产值及收款计划（2026）'!$B:$B,'[2]产值及收款计划（2026）'!BE:BE)</f>
        <v>0</v>
      </c>
      <c r="BF293" s="256" cm="1">
        <f t="array" aca="1" ref="BF293" ca="1">_xlfn.XLOOKUP($A293&amp;$B293,'[2]产值及收款计划（2026）'!$A:$A&amp;'[2]产值及收款计划（2026）'!$B:$B,'[2]产值及收款计划（2026）'!BF:BF)</f>
        <v>0</v>
      </c>
      <c r="BG293" s="256" cm="1">
        <f t="array" aca="1" ref="BG293" ca="1">_xlfn.XLOOKUP($A293&amp;$B293,'[2]产值及收款计划（2026）'!$A:$A&amp;'[2]产值及收款计划（2026）'!$B:$B,'[2]产值及收款计划（2026）'!BG:BG)</f>
        <v>0</v>
      </c>
      <c r="BH293" s="256" cm="1">
        <f t="array" aca="1" ref="BH293" ca="1">_xlfn.XLOOKUP($A293&amp;$B293,'[2]产值及收款计划（2026）'!$A:$A&amp;'[2]产值及收款计划（2026）'!$B:$B,'[2]产值及收款计划（2026）'!BH:BH)</f>
        <v>0</v>
      </c>
      <c r="BI293" s="256" cm="1">
        <f t="array" aca="1" ref="BI293" ca="1">_xlfn.XLOOKUP($A293&amp;$B293,'[2]产值及收款计划（2026）'!$A:$A&amp;'[2]产值及收款计划（2026）'!$B:$B,'[2]产值及收款计划（2026）'!BI:BI)</f>
        <v>0</v>
      </c>
      <c r="BJ293" s="256" cm="1">
        <f t="array" aca="1" ref="BJ293" ca="1">_xlfn.XLOOKUP($A293&amp;$B293,'[2]产值及收款计划（2026）'!$A:$A&amp;'[2]产值及收款计划（2026）'!$B:$B,'[2]产值及收款计划（2026）'!BJ:BJ)</f>
        <v>0</v>
      </c>
      <c r="BK293" s="256" cm="1">
        <f t="array" aca="1" ref="BK293" ca="1">_xlfn.XLOOKUP($A293&amp;$B293,'[2]产值及收款计划（2026）'!$A:$A&amp;'[2]产值及收款计划（2026）'!$B:$B,'[2]产值及收款计划（2026）'!BK:BK)</f>
        <v>0</v>
      </c>
      <c r="BL293" s="256" cm="1">
        <f t="array" aca="1" ref="BL293" ca="1">_xlfn.XLOOKUP($A293&amp;$B293,'[2]产值及收款计划（2026）'!$A:$A&amp;'[2]产值及收款计划（2026）'!$B:$B,'[2]产值及收款计划（2026）'!BL:BL)</f>
        <v>0</v>
      </c>
      <c r="BM293" s="256"/>
      <c r="BN293" s="256"/>
      <c r="BO293" s="256"/>
      <c r="BP293" s="256"/>
      <c r="BQ293" s="255" t="str" cm="1">
        <f t="array" aca="1" ref="BQ293" ca="1">_xlfn.XLOOKUP($A293&amp;$B293,'[2]产值及收款计划（2026）'!$A:$A&amp;'[2]产值及收款计划（2026）'!$B:$B,'[2]产值及收款计划（2026）'!BQ:BQ)</f>
        <v>上海城建智慧城市运营管理有限公司</v>
      </c>
      <c r="BR293" s="256" cm="1">
        <f t="array" aca="1" ref="BR293" ca="1">_xlfn.XLOOKUP($A293&amp;$B293,'[2]产值及收款计划（2026）'!$A:$A&amp;'[2]产值及收款计划（2026）'!$B:$B,'[2]产值及收款计划（2026）'!BR:BR)</f>
        <v>0</v>
      </c>
      <c r="CA293" s="256" cm="1">
        <f t="array" aca="1" ref="CA293" ca="1">_xlfn.XLOOKUP($A293&amp;$B293,'[2]产值及收款计划（2026）'!$A:$A&amp;'[2]产值及收款计划（2026）'!$B:$B,'[2]产值及收款计划（2026）'!CA:CA)</f>
        <v>0</v>
      </c>
      <c r="CB293" s="256" cm="1">
        <f t="array" aca="1" ref="CB293" ca="1">_xlfn.XLOOKUP($A293&amp;$B293,'[2]产值及收款计划（2026）'!$A:$A&amp;'[2]产值及收款计划（2026）'!$B:$B,'[2]产值及收款计划（2026）'!CB:CB)</f>
        <v>0</v>
      </c>
      <c r="CC293" s="256" cm="1">
        <f t="array" aca="1" ref="CC293" ca="1">_xlfn.XLOOKUP($A293&amp;$B293,'[2]产值及收款计划（2026）'!$A:$A&amp;'[2]产值及收款计划（2026）'!$B:$B,'[2]产值及收款计划（2026）'!CC:CC)</f>
        <v>0</v>
      </c>
      <c r="CD293" s="256" cm="1">
        <f t="array" aca="1" ref="CD293" ca="1">_xlfn.XLOOKUP($A293&amp;$B293,'[2]产值及收款计划（2026）'!$A:$A&amp;'[2]产值及收款计划（2026）'!$B:$B,'[2]产值及收款计划（2026）'!CD:CD)</f>
        <v>0</v>
      </c>
      <c r="CE293" s="256" cm="1">
        <f t="array" aca="1" ref="CE293" ca="1">_xlfn.XLOOKUP($A293&amp;$B293,'[2]产值及收款计划（2026）'!$A:$A&amp;'[2]产值及收款计划（2026）'!$B:$B,'[2]产值及收款计划（2026）'!CE:CE)</f>
        <v>0</v>
      </c>
      <c r="CF293" s="256" cm="1">
        <f t="array" aca="1" ref="CF293" ca="1">_xlfn.XLOOKUP($A293&amp;$B293,'[2]产值及收款计划（2026）'!$A:$A&amp;'[2]产值及收款计划（2026）'!$B:$B,'[2]产值及收款计划（2026）'!CF:CF)</f>
        <v>0</v>
      </c>
      <c r="CG293" s="256" cm="1">
        <f t="array" aca="1" ref="CG293" ca="1">_xlfn.XLOOKUP($A293&amp;$B293,'[2]产值及收款计划（2026）'!$A:$A&amp;'[2]产值及收款计划（2026）'!$B:$B,'[2]产值及收款计划（2026）'!CG:CG)</f>
        <v>0</v>
      </c>
      <c r="CH293" s="256" cm="1">
        <f t="array" aca="1" ref="CH293" ca="1">_xlfn.XLOOKUP($A293&amp;$B293,'[2]产值及收款计划（2026）'!$A:$A&amp;'[2]产值及收款计划（2026）'!$B:$B,'[2]产值及收款计划（2026）'!CH:CH)</f>
        <v>0</v>
      </c>
      <c r="CI293" s="256" cm="1">
        <f t="array" aca="1" ref="CI293" ca="1">_xlfn.XLOOKUP($A293&amp;$B293,'[2]产值及收款计划（2026）'!$A:$A&amp;'[2]产值及收款计划（2026）'!$B:$B,'[2]产值及收款计划（2026）'!CI:CI)</f>
        <v>0</v>
      </c>
      <c r="CJ293" s="256" cm="1">
        <f t="array" aca="1" ref="CJ293" ca="1">_xlfn.XLOOKUP($A293&amp;$B293,'[2]产值及收款计划（2026）'!$A:$A&amp;'[2]产值及收款计划（2026）'!$B:$B,'[2]产值及收款计划（2026）'!CJ:CJ)</f>
        <v>0</v>
      </c>
      <c r="CK293" s="256" cm="1">
        <f t="array" aca="1" ref="CK293" ca="1">_xlfn.XLOOKUP($A293&amp;$B293,'[2]产值及收款计划（2026）'!$A:$A&amp;'[2]产值及收款计划（2026）'!$B:$B,'[2]产值及收款计划（2026）'!CK:CK)</f>
        <v>0</v>
      </c>
      <c r="CL293" s="256" cm="1">
        <f t="array" aca="1" ref="CL293" ca="1">_xlfn.XLOOKUP($A293&amp;$B293,'[2]产值及收款计划（2026）'!$A:$A&amp;'[2]产值及收款计划（2026）'!$B:$B,'[2]产值及收款计划（2026）'!CL:CL)</f>
        <v>0</v>
      </c>
      <c r="DA293" s="256" cm="1">
        <f t="array" aca="1" ref="DA293" ca="1">_xlfn.XLOOKUP($A293&amp;$B293,'[2]产值及收款计划（2026）'!$A:$A&amp;'[2]产值及收款计划（2026）'!$B:$B,'[2]产值及收款计划（2026）'!DA:DA)</f>
        <v>0</v>
      </c>
      <c r="DB293" s="256" cm="1">
        <f t="array" aca="1" ref="DB293" ca="1">_xlfn.XLOOKUP($A293&amp;$B293,'[2]产值及收款计划（2026）'!$A:$A&amp;'[2]产值及收款计划（2026）'!$B:$B,'[2]产值及收款计划（2026）'!DB:DB)</f>
        <v>0</v>
      </c>
      <c r="DC293" s="256" cm="1">
        <f t="array" aca="1" ref="DC293" ca="1">_xlfn.XLOOKUP($A293&amp;$B293,'[2]产值及收款计划（2026）'!$A:$A&amp;'[2]产值及收款计划（2026）'!$B:$B,'[2]产值及收款计划（2026）'!DC:DC)</f>
        <v>0</v>
      </c>
      <c r="DD293" s="256" cm="1">
        <f t="array" aca="1" ref="DD293" ca="1">_xlfn.XLOOKUP($A293&amp;$B293,'[2]产值及收款计划（2026）'!$A:$A&amp;'[2]产值及收款计划（2026）'!$B:$B,'[2]产值及收款计划（2026）'!DD:DD)</f>
        <v>0</v>
      </c>
      <c r="DE293" s="256" cm="1">
        <f t="array" aca="1" ref="DE293" ca="1">_xlfn.XLOOKUP($A293&amp;$B293,'[2]产值及收款计划（2026）'!$A:$A&amp;'[2]产值及收款计划（2026）'!$B:$B,'[2]产值及收款计划（2026）'!DE:DE)</f>
        <v>0</v>
      </c>
      <c r="DF293" s="256" cm="1">
        <f t="array" aca="1" ref="DF293" ca="1">_xlfn.XLOOKUP($A293&amp;$B293,'[2]产值及收款计划（2026）'!$A:$A&amp;'[2]产值及收款计划（2026）'!$B:$B,'[2]产值及收款计划（2026）'!DF:DF)</f>
        <v>0</v>
      </c>
      <c r="DG293" s="256" cm="1">
        <f t="array" aca="1" ref="DG293" ca="1">_xlfn.XLOOKUP($A293&amp;$B293,'[2]产值及收款计划（2026）'!$A:$A&amp;'[2]产值及收款计划（2026）'!$B:$B,'[2]产值及收款计划（2026）'!DG:DG)</f>
        <v>0</v>
      </c>
      <c r="DH293" s="256" cm="1">
        <f t="array" aca="1" ref="DH293" ca="1">_xlfn.XLOOKUP($A293&amp;$B293,'[2]产值及收款计划（2026）'!$A:$A&amp;'[2]产值及收款计划（2026）'!$B:$B,'[2]产值及收款计划（2026）'!DH:DH)</f>
        <v>0</v>
      </c>
      <c r="DI293" s="256" cm="1">
        <f t="array" aca="1" ref="DI293" ca="1">_xlfn.XLOOKUP($A293&amp;$B293,'[2]产值及收款计划（2026）'!$A:$A&amp;'[2]产值及收款计划（2026）'!$B:$B,'[2]产值及收款计划（2026）'!DI:DI)</f>
        <v>0</v>
      </c>
      <c r="DJ293" s="256" cm="1">
        <f t="array" aca="1" ref="DJ293" ca="1">_xlfn.XLOOKUP($A293&amp;$B293,'[2]产值及收款计划（2026）'!$A:$A&amp;'[2]产值及收款计划（2026）'!$B:$B,'[2]产值及收款计划（2026）'!DJ:DJ)</f>
        <v>0</v>
      </c>
      <c r="DK293" s="256" cm="1">
        <f t="array" aca="1" ref="DK293" ca="1">_xlfn.XLOOKUP($A293&amp;$B293,'[2]产值及收款计划（2026）'!$A:$A&amp;'[2]产值及收款计划（2026）'!$B:$B,'[2]产值及收款计划（2026）'!DK:DK)</f>
        <v>0</v>
      </c>
      <c r="DL293" s="256" cm="1">
        <f t="array" aca="1" ref="DL293" ca="1">_xlfn.XLOOKUP($A293&amp;$B293,'[2]产值及收款计划（2026）'!$A:$A&amp;'[2]产值及收款计划（2026）'!$B:$B,'[2]产值及收款计划（2026）'!DL:DL)</f>
        <v>0</v>
      </c>
      <c r="DM293" s="264"/>
      <c r="DN293" s="250"/>
    </row>
    <row r="294" spans="1:118" ht="40.5" x14ac:dyDescent="0.15">
      <c r="A294" s="254">
        <f t="shared" ca="1" si="17"/>
        <v>113</v>
      </c>
      <c r="B294" s="254" t="s">
        <v>26</v>
      </c>
      <c r="C294" s="255" t="str" cm="1">
        <f t="array" aca="1" ref="C294" ca="1">_xlfn.XLOOKUP($A294&amp;$B294,'[2]产值及收款计划（2026）'!$A:$A&amp;'[2]产值及收款计划（2026）'!$B:$B,'[2]产值及收款计划（2026）'!C:C)</f>
        <v>C0CJZY-FW-T-2025051</v>
      </c>
      <c r="D294" s="256" t="str" cm="1">
        <f t="array" aca="1" ref="D294" ca="1">_xlfn.XLOOKUP($A294&amp;$B294,'[2]产值及收款计划（2026）'!$A:$A&amp;'[2]产值及收款计划（2026）'!$B:$B,'[2]产值及收款计划（2026）'!D:D)</f>
        <v>无人机感知语料标注服务项目技术咨询及维护服务采购合同</v>
      </c>
      <c r="E294" s="256" cm="1">
        <f t="array" aca="1" ref="E294" ca="1">_xlfn.XLOOKUP($A294&amp;$B294,'[2]产值及收款计划（2026）'!$A:$A&amp;'[2]产值及收款计划（2026）'!$B:$B,'[2]产值及收款计划（2026）'!E:E)</f>
        <v>53.353200000000001</v>
      </c>
      <c r="F294" s="256" cm="1">
        <f t="array" aca="1" ref="F294" ca="1">_xlfn.XLOOKUP($A294&amp;$B294,'[2]产值及收款计划（2026）'!$A:$A&amp;'[2]产值及收款计划（2026）'!$B:$B,'[2]产值及收款计划（2026）'!F:F)</f>
        <v>53.353200000000001</v>
      </c>
      <c r="G294" s="256" cm="1">
        <f t="array" aca="1" ref="G294" ca="1">_xlfn.XLOOKUP($A294&amp;$B294,'[2]产值及收款计划（2026）'!$A:$A&amp;'[2]产值及收款计划（2026）'!$B:$B,'[2]产值及收款计划（2026）'!G:G)</f>
        <v>53.353200000000001</v>
      </c>
      <c r="H294" s="256" cm="1">
        <f t="array" aca="1" ref="H294" ca="1">_xlfn.XLOOKUP($A294&amp;$B294,'[2]产值及收款计划（2026）'!$A:$A&amp;'[2]产值及收款计划（2026）'!$B:$B,'[2]产值及收款计划（2026）'!H:H)</f>
        <v>53.353200000000001</v>
      </c>
      <c r="I294" s="257" cm="1">
        <f t="array" aca="1" ref="I294" ca="1">_xlfn.XLOOKUP($A294&amp;$B294,'[2]产值及收款计划（2026）'!$A:$A&amp;'[2]产值及收款计划（2026）'!$B:$B,'[2]产值及收款计划（2026）'!I:I)</f>
        <v>1</v>
      </c>
      <c r="J294" s="258" cm="1">
        <f t="array" aca="1" ref="J294" ca="1">_xlfn.XLOOKUP($A294&amp;$B294,'[2]产值及收款计划（2026）'!$A:$A&amp;'[2]产值及收款计划（2026）'!$B:$B,'[2]产值及收款计划（2026）'!J:J)</f>
        <v>0.06</v>
      </c>
      <c r="K294" s="256" cm="1">
        <f t="array" aca="1" ref="K294" ca="1">_xlfn.XLOOKUP($A294&amp;$B294,'[2]产值及收款计划（2026）'!$A:$A&amp;'[2]产值及收款计划（2026）'!$B:$B,'[2]产值及收款计划（2026）'!K:K)</f>
        <v>0</v>
      </c>
      <c r="L294" s="256" cm="1">
        <f t="array" aca="1" ref="L294" ca="1">_xlfn.XLOOKUP($A294&amp;$B294,'[2]产值及收款计划（2026）'!$A:$A&amp;'[2]产值及收款计划（2026）'!$B:$B,'[2]产值及收款计划（2026）'!L:L)</f>
        <v>0</v>
      </c>
      <c r="M294" s="256" t="str" cm="1">
        <f t="array" aca="1" ref="M294" ca="1">_xlfn.XLOOKUP($A294&amp;$B294,'[2]产值及收款计划（2026）'!$A:$A&amp;'[2]产值及收款计划（2026）'!$B:$B,'[2]产值及收款计划（2026）'!M:M)</f>
        <v>主导</v>
      </c>
      <c r="N294" s="256" t="str" cm="1">
        <f t="array" aca="1" ref="N294" ca="1">_xlfn.XLOOKUP($A294&amp;$B294,'[2]产值及收款计划（2026）'!$A:$A&amp;'[2]产值及收款计划（2026）'!$B:$B,'[2]产值及收款计划（2026）'!N:N)</f>
        <v>邱枫团队</v>
      </c>
      <c r="O294" s="256" t="str" cm="1">
        <f t="array" aca="1" ref="O294" ca="1">_xlfn.XLOOKUP($A294&amp;$B294,'[2]产值及收款计划（2026）'!$A:$A&amp;'[2]产值及收款计划（2026）'!$B:$B,'[2]产值及收款计划（2026）'!O:O)</f>
        <v>丁启明</v>
      </c>
      <c r="P294" s="255" t="str" cm="1">
        <f t="array" aca="1" ref="P294" ca="1">_xlfn.XLOOKUP($A294&amp;$B294,'[2]产值及收款计划（2026）'!$A:$A&amp;'[2]产值及收款计划（2026）'!$B:$B,'[2]产值及收款计划（2026）'!P:P)</f>
        <v>25已完结</v>
      </c>
      <c r="Q294" s="256" cm="1">
        <f t="array" aca="1" ref="Q294" ca="1">_xlfn.XLOOKUP($A294&amp;$B294,'[2]产值及收款计划（2026）'!$A:$A&amp;'[2]产值及收款计划（2026）'!$B:$B,'[2]产值及收款计划（2026）'!Q:Q)</f>
        <v>0</v>
      </c>
      <c r="R294" s="256" cm="1">
        <f t="array" aca="1" ref="R294" ca="1">_xlfn.XLOOKUP($A294&amp;$B294,'[2]产值及收款计划（2026）'!$A:$A&amp;'[2]产值及收款计划（2026）'!$B:$B,'[2]产值及收款计划（2026）'!R:R)</f>
        <v>0</v>
      </c>
      <c r="S294" s="256" cm="1">
        <f t="array" aca="1" ref="S294" ca="1">_xlfn.XLOOKUP($A294&amp;$B294,'[2]产值及收款计划（2026）'!$A:$A&amp;'[2]产值及收款计划（2026）'!$B:$B,'[2]产值及收款计划（2026）'!S:S)</f>
        <v>0</v>
      </c>
      <c r="T294" s="256" cm="1">
        <f t="array" aca="1" ref="T294" ca="1">_xlfn.XLOOKUP($A294&amp;$B294,'[2]产值及收款计划（2026）'!$A:$A&amp;'[2]产值及收款计划（2026）'!$B:$B,'[2]产值及收款计划（2026）'!T:T)</f>
        <v>53.353200000000001</v>
      </c>
      <c r="U294" s="256" cm="1">
        <f t="array" aca="1" ref="U294" ca="1">_xlfn.XLOOKUP($A294&amp;$B294,'[2]产值及收款计划（2026）'!$A:$A&amp;'[2]产值及收款计划（2026）'!$B:$B,'[2]产值及收款计划（2026）'!U:U)</f>
        <v>0</v>
      </c>
      <c r="V294" s="256" cm="1">
        <f t="array" aca="1" ref="V294" ca="1">_xlfn.XLOOKUP($A294&amp;$B294,'[2]产值及收款计划（2026）'!$A:$A&amp;'[2]产值及收款计划（2026）'!$B:$B,'[2]产值及收款计划（2026）'!V:V)</f>
        <v>0</v>
      </c>
      <c r="W294" s="256" cm="1">
        <f t="array" aca="1" ref="W294" ca="1">_xlfn.XLOOKUP($A294&amp;$B294,'[2]产值及收款计划（2026）'!$A:$A&amp;'[2]产值及收款计划（2026）'!$B:$B,'[2]产值及收款计划（2026）'!W:W)</f>
        <v>0</v>
      </c>
      <c r="X294" s="256" cm="1">
        <f t="array" aca="1" ref="X294" ca="1">_xlfn.XLOOKUP($A294&amp;$B294,'[2]产值及收款计划（2026）'!$A:$A&amp;'[2]产值及收款计划（2026）'!$B:$B,'[2]产值及收款计划（2026）'!X:X)</f>
        <v>0</v>
      </c>
      <c r="Y294" s="256" cm="1">
        <f t="array" aca="1" ref="Y294" ca="1">_xlfn.XLOOKUP($A294&amp;$B294,'[2]产值及收款计划（2026）'!$A:$A&amp;'[2]产值及收款计划（2026）'!$B:$B,'[2]产值及收款计划（2026）'!Y:Y)</f>
        <v>0</v>
      </c>
      <c r="Z294" s="256" cm="1">
        <f t="array" aca="1" ref="Z294" ca="1">_xlfn.XLOOKUP($A294&amp;$B294,'[2]产值及收款计划（2026）'!$A:$A&amp;'[2]产值及收款计划（2026）'!$B:$B,'[2]产值及收款计划（2026）'!Z:Z)</f>
        <v>0</v>
      </c>
      <c r="AA294" s="256" cm="1">
        <f t="array" aca="1" ref="AA294" ca="1">_xlfn.XLOOKUP($A294&amp;$B294,'[2]产值及收款计划（2026）'!$A:$A&amp;'[2]产值及收款计划（2026）'!$B:$B,'[2]产值及收款计划（2026）'!AA:AA)</f>
        <v>0</v>
      </c>
      <c r="AB294" s="256" cm="1">
        <f t="array" aca="1" ref="AB294" ca="1">_xlfn.XLOOKUP($A294&amp;$B294,'[2]产值及收款计划（2026）'!$A:$A&amp;'[2]产值及收款计划（2026）'!$B:$B,'[2]产值及收款计划（2026）'!AB:AB)</f>
        <v>0</v>
      </c>
      <c r="AC294" s="256" cm="1">
        <f t="array" aca="1" ref="AC294" ca="1">_xlfn.XLOOKUP($A294&amp;$B294,'[2]产值及收款计划（2026）'!$A:$A&amp;'[2]产值及收款计划（2026）'!$B:$B,'[2]产值及收款计划（2026）'!AC:AC)</f>
        <v>0</v>
      </c>
      <c r="AD294" s="256" cm="1">
        <f t="array" aca="1" ref="AD294" ca="1">_xlfn.XLOOKUP($A294&amp;$B294,'[2]产值及收款计划（2026）'!$A:$A&amp;'[2]产值及收款计划（2026）'!$B:$B,'[2]产值及收款计划（2026）'!AD:AD)</f>
        <v>0</v>
      </c>
      <c r="AE294" s="256" cm="1">
        <f t="array" aca="1" ref="AE294" ca="1">_xlfn.XLOOKUP($A294&amp;$B294,'[2]产值及收款计划（2026）'!$A:$A&amp;'[2]产值及收款计划（2026）'!$B:$B,'[2]产值及收款计划（2026）'!AE:AE)</f>
        <v>0</v>
      </c>
      <c r="AF294" s="256" cm="1">
        <f t="array" aca="1" ref="AF294" ca="1">_xlfn.XLOOKUP($A294&amp;$B294,'[2]产值及收款计划（2026）'!$A:$A&amp;'[2]产值及收款计划（2026）'!$B:$B,'[2]产值及收款计划（2026）'!AF:AF)</f>
        <v>0</v>
      </c>
      <c r="AG294" s="256" cm="1">
        <f t="array" aca="1" ref="AG294" ca="1">_xlfn.XLOOKUP($A294&amp;$B294,'[2]产值及收款计划（2026）'!$A:$A&amp;'[2]产值及收款计划（2026）'!$B:$B,'[2]产值及收款计划（2026）'!AG:AG)</f>
        <v>0</v>
      </c>
      <c r="AH294" s="256" cm="1">
        <f t="array" aca="1" ref="AH294" ca="1">_xlfn.XLOOKUP($A294&amp;$B294,'[2]产值及收款计划（2026）'!$A:$A&amp;'[2]产值及收款计划（2026）'!$B:$B,'[2]产值及收款计划（2026）'!AH:AH)</f>
        <v>0</v>
      </c>
      <c r="AI294" s="256" cm="1">
        <f t="array" aca="1" ref="AI294" ca="1">_xlfn.XLOOKUP($A294&amp;$B294,'[2]产值及收款计划（2026）'!$A:$A&amp;'[2]产值及收款计划（2026）'!$B:$B,'[2]产值及收款计划（2026）'!AI:AI)</f>
        <v>0</v>
      </c>
      <c r="AJ294" s="256" cm="1">
        <f t="array" aca="1" ref="AJ294" ca="1">_xlfn.XLOOKUP($A294&amp;$B294,'[2]产值及收款计划（2026）'!$A:$A&amp;'[2]产值及收款计划（2026）'!$B:$B,'[2]产值及收款计划（2026）'!AJ:AJ)</f>
        <v>0</v>
      </c>
      <c r="AK294" s="256" cm="1">
        <f t="array" aca="1" ref="AK294" ca="1">_xlfn.XLOOKUP($A294&amp;$B294,'[2]产值及收款计划（2026）'!$A:$A&amp;'[2]产值及收款计划（2026）'!$B:$B,'[2]产值及收款计划（2026）'!AK:AK)</f>
        <v>0</v>
      </c>
      <c r="AL294" s="256" cm="1">
        <f t="array" aca="1" ref="AL294" ca="1">_xlfn.XLOOKUP($A294&amp;$B294,'[2]产值及收款计划（2026）'!$A:$A&amp;'[2]产值及收款计划（2026）'!$B:$B,'[2]产值及收款计划（2026）'!AL:AL)</f>
        <v>0</v>
      </c>
      <c r="AM294" s="263" t="e" cm="1">
        <f t="array" aca="1" ref="AM294" ca="1">_xlfn.LET(_xlpm.勾选月份状态数组,TRANSPOSE('PPT(12-15页）-TOP10'!$A$3:$A$14),_xlpm.选择数据区,IF('PPT(12-15页）-TOP10'!$E$3="收款",$BA294:$BL294,$AA294:$AL294),SUM(_xlfn._xlws.FILTER(_xlpm.选择数据区,_xlpm.勾选月份状态数组,"")))</f>
        <v>#NAME?</v>
      </c>
      <c r="AN294" s="256" t="e" cm="1">
        <f t="array" aca="1" ref="AN294" ca="1">_xlfn.LET(_xlpm.勾选月份状态数组,TRANSPOSE('PPT(12-15页）-TOP10'!$A$3:$A$14),_xlpm.选择数据区,IF('PPT(12-15页）-TOP10'!$E$3="收款",$DA294:$DL294,$CA294:$CL294),SUM(_xlfn._xlws.FILTER(_xlpm.选择数据区,_xlpm.勾选月份状态数组,"")))</f>
        <v>#NAME?</v>
      </c>
      <c r="AO294" s="256">
        <f ca="1">SUM(CA294:CC294)+SUM(AD294:AL294)</f>
        <v>0</v>
      </c>
      <c r="AP294" s="256"/>
      <c r="AQ294" s="256"/>
      <c r="AR294" s="256"/>
      <c r="AS294" s="256" cm="1">
        <f t="array" aca="1" ref="AS294" ca="1">_xlfn.XLOOKUP($A294&amp;$B294,'[2]产值及收款计划（2026）'!$A:$A&amp;'[2]产值及收款计划（2026）'!$B:$B,'[2]产值及收款计划（2026）'!AS:AS)</f>
        <v>0</v>
      </c>
      <c r="AT294" s="256" cm="1">
        <f t="array" aca="1" ref="AT294" ca="1">_xlfn.XLOOKUP($A294&amp;$B294,'[2]产值及收款计划（2026）'!$A:$A&amp;'[2]产值及收款计划（2026）'!$B:$B,'[2]产值及收款计划（2026）'!AT:AT)</f>
        <v>0</v>
      </c>
      <c r="AU294" s="256" cm="1">
        <f t="array" aca="1" ref="AU294" ca="1">_xlfn.XLOOKUP($A294&amp;$B294,'[2]产值及收款计划（2026）'!$A:$A&amp;'[2]产值及收款计划（2026）'!$B:$B,'[2]产值及收款计划（2026）'!AU:AU)</f>
        <v>0</v>
      </c>
      <c r="AV294" s="256" cm="1">
        <f t="array" aca="1" ref="AV294" ca="1">_xlfn.XLOOKUP($A294&amp;$B294,'[2]产值及收款计划（2026）'!$A:$A&amp;'[2]产值及收款计划（2026）'!$B:$B,'[2]产值及收款计划（2026）'!AV:AV)</f>
        <v>0</v>
      </c>
      <c r="AW294" s="256" cm="1">
        <f t="array" aca="1" ref="AW294" ca="1">_xlfn.XLOOKUP($A294&amp;$B294,'[2]产值及收款计划（2026）'!$A:$A&amp;'[2]产值及收款计划（2026）'!$B:$B,'[2]产值及收款计划（2026）'!AW:AW)</f>
        <v>0</v>
      </c>
      <c r="AX294" s="256" cm="1">
        <f t="array" aca="1" ref="AX294" ca="1">_xlfn.XLOOKUP($A294&amp;$B294,'[2]产值及收款计划（2026）'!$A:$A&amp;'[2]产值及收款计划（2026）'!$B:$B,'[2]产值及收款计划（2026）'!AX:AX)</f>
        <v>53.353200000000001</v>
      </c>
      <c r="AY294" s="256" cm="1">
        <f t="array" aca="1" ref="AY294" ca="1">_xlfn.XLOOKUP($A294&amp;$B294,'[2]产值及收款计划（2026）'!$A:$A&amp;'[2]产值及收款计划（2026）'!$B:$B,'[2]产值及收款计划（2026）'!AY:AY)</f>
        <v>0</v>
      </c>
      <c r="AZ294" s="256" cm="1">
        <f t="array" aca="1" ref="AZ294" ca="1">_xlfn.XLOOKUP($A294&amp;$B294,'[2]产值及收款计划（2026）'!$A:$A&amp;'[2]产值及收款计划（2026）'!$B:$B,'[2]产值及收款计划（2026）'!AZ:AZ)</f>
        <v>0</v>
      </c>
      <c r="BA294" s="256" cm="1">
        <f t="array" aca="1" ref="BA294" ca="1">_xlfn.XLOOKUP($A294&amp;$B294,'[2]产值及收款计划（2026）'!$A:$A&amp;'[2]产值及收款计划（2026）'!$B:$B,'[2]产值及收款计划（2026）'!BA:BA)</f>
        <v>0</v>
      </c>
      <c r="BB294" s="256" cm="1">
        <f t="array" aca="1" ref="BB294" ca="1">_xlfn.XLOOKUP($A294&amp;$B294,'[2]产值及收款计划（2026）'!$A:$A&amp;'[2]产值及收款计划（2026）'!$B:$B,'[2]产值及收款计划（2026）'!BB:BB)</f>
        <v>53.353200000000001</v>
      </c>
      <c r="BC294" s="256" cm="1">
        <f t="array" aca="1" ref="BC294" ca="1">_xlfn.XLOOKUP($A294&amp;$B294,'[2]产值及收款计划（2026）'!$A:$A&amp;'[2]产值及收款计划（2026）'!$B:$B,'[2]产值及收款计划（2026）'!BC:BC)</f>
        <v>0</v>
      </c>
      <c r="BD294" s="256" cm="1">
        <f t="array" aca="1" ref="BD294" ca="1">_xlfn.XLOOKUP($A294&amp;$B294,'[2]产值及收款计划（2026）'!$A:$A&amp;'[2]产值及收款计划（2026）'!$B:$B,'[2]产值及收款计划（2026）'!BD:BD)</f>
        <v>0</v>
      </c>
      <c r="BE294" s="256" cm="1">
        <f t="array" aca="1" ref="BE294" ca="1">_xlfn.XLOOKUP($A294&amp;$B294,'[2]产值及收款计划（2026）'!$A:$A&amp;'[2]产值及收款计划（2026）'!$B:$B,'[2]产值及收款计划（2026）'!BE:BE)</f>
        <v>0</v>
      </c>
      <c r="BF294" s="256" cm="1">
        <f t="array" aca="1" ref="BF294" ca="1">_xlfn.XLOOKUP($A294&amp;$B294,'[2]产值及收款计划（2026）'!$A:$A&amp;'[2]产值及收款计划（2026）'!$B:$B,'[2]产值及收款计划（2026）'!BF:BF)</f>
        <v>0</v>
      </c>
      <c r="BG294" s="256" cm="1">
        <f t="array" aca="1" ref="BG294" ca="1">_xlfn.XLOOKUP($A294&amp;$B294,'[2]产值及收款计划（2026）'!$A:$A&amp;'[2]产值及收款计划（2026）'!$B:$B,'[2]产值及收款计划（2026）'!BG:BG)</f>
        <v>0</v>
      </c>
      <c r="BH294" s="256" cm="1">
        <f t="array" aca="1" ref="BH294" ca="1">_xlfn.XLOOKUP($A294&amp;$B294,'[2]产值及收款计划（2026）'!$A:$A&amp;'[2]产值及收款计划（2026）'!$B:$B,'[2]产值及收款计划（2026）'!BH:BH)</f>
        <v>0</v>
      </c>
      <c r="BI294" s="256" cm="1">
        <f t="array" aca="1" ref="BI294" ca="1">_xlfn.XLOOKUP($A294&amp;$B294,'[2]产值及收款计划（2026）'!$A:$A&amp;'[2]产值及收款计划（2026）'!$B:$B,'[2]产值及收款计划（2026）'!BI:BI)</f>
        <v>0</v>
      </c>
      <c r="BJ294" s="256" cm="1">
        <f t="array" aca="1" ref="BJ294" ca="1">_xlfn.XLOOKUP($A294&amp;$B294,'[2]产值及收款计划（2026）'!$A:$A&amp;'[2]产值及收款计划（2026）'!$B:$B,'[2]产值及收款计划（2026）'!BJ:BJ)</f>
        <v>0</v>
      </c>
      <c r="BK294" s="256" cm="1">
        <f t="array" aca="1" ref="BK294" ca="1">_xlfn.XLOOKUP($A294&amp;$B294,'[2]产值及收款计划（2026）'!$A:$A&amp;'[2]产值及收款计划（2026）'!$B:$B,'[2]产值及收款计划（2026）'!BK:BK)</f>
        <v>0</v>
      </c>
      <c r="BL294" s="256" cm="1">
        <f t="array" aca="1" ref="BL294" ca="1">_xlfn.XLOOKUP($A294&amp;$B294,'[2]产值及收款计划（2026）'!$A:$A&amp;'[2]产值及收款计划（2026）'!$B:$B,'[2]产值及收款计划（2026）'!BL:BL)</f>
        <v>0</v>
      </c>
      <c r="BM294" s="256"/>
      <c r="BN294" s="256"/>
      <c r="BO294" s="256"/>
      <c r="BP294" s="256"/>
      <c r="BQ294" s="255" t="str" cm="1">
        <f t="array" aca="1" ref="BQ294" ca="1">_xlfn.XLOOKUP($A294&amp;$B294,'[2]产值及收款计划（2026）'!$A:$A&amp;'[2]产值及收款计划（2026）'!$B:$B,'[2]产值及收款计划（2026）'!BQ:BQ)</f>
        <v>中国联合网络通信有限公司上海市分公司</v>
      </c>
      <c r="BR294" s="256" cm="1">
        <f t="array" aca="1" ref="BR294" ca="1">_xlfn.XLOOKUP($A294&amp;$B294,'[2]产值及收款计划（2026）'!$A:$A&amp;'[2]产值及收款计划（2026）'!$B:$B,'[2]产值及收款计划（2026）'!BR:BR)</f>
        <v>0</v>
      </c>
      <c r="CA294" s="256" cm="1">
        <f t="array" aca="1" ref="CA294" ca="1">_xlfn.XLOOKUP($A294&amp;$B294,'[2]产值及收款计划（2026）'!$A:$A&amp;'[2]产值及收款计划（2026）'!$B:$B,'[2]产值及收款计划（2026）'!CA:CA)</f>
        <v>0</v>
      </c>
      <c r="CB294" s="256" cm="1">
        <f t="array" aca="1" ref="CB294" ca="1">_xlfn.XLOOKUP($A294&amp;$B294,'[2]产值及收款计划（2026）'!$A:$A&amp;'[2]产值及收款计划（2026）'!$B:$B,'[2]产值及收款计划（2026）'!CB:CB)</f>
        <v>0</v>
      </c>
      <c r="CC294" s="256" cm="1">
        <f t="array" aca="1" ref="CC294" ca="1">_xlfn.XLOOKUP($A294&amp;$B294,'[2]产值及收款计划（2026）'!$A:$A&amp;'[2]产值及收款计划（2026）'!$B:$B,'[2]产值及收款计划（2026）'!CC:CC)</f>
        <v>0</v>
      </c>
      <c r="CD294" s="256" cm="1">
        <f t="array" aca="1" ref="CD294" ca="1">_xlfn.XLOOKUP($A294&amp;$B294,'[2]产值及收款计划（2026）'!$A:$A&amp;'[2]产值及收款计划（2026）'!$B:$B,'[2]产值及收款计划（2026）'!CD:CD)</f>
        <v>0</v>
      </c>
      <c r="CE294" s="256" cm="1">
        <f t="array" aca="1" ref="CE294" ca="1">_xlfn.XLOOKUP($A294&amp;$B294,'[2]产值及收款计划（2026）'!$A:$A&amp;'[2]产值及收款计划（2026）'!$B:$B,'[2]产值及收款计划（2026）'!CE:CE)</f>
        <v>0</v>
      </c>
      <c r="CF294" s="256" cm="1">
        <f t="array" aca="1" ref="CF294" ca="1">_xlfn.XLOOKUP($A294&amp;$B294,'[2]产值及收款计划（2026）'!$A:$A&amp;'[2]产值及收款计划（2026）'!$B:$B,'[2]产值及收款计划（2026）'!CF:CF)</f>
        <v>0</v>
      </c>
      <c r="CG294" s="256" cm="1">
        <f t="array" aca="1" ref="CG294" ca="1">_xlfn.XLOOKUP($A294&amp;$B294,'[2]产值及收款计划（2026）'!$A:$A&amp;'[2]产值及收款计划（2026）'!$B:$B,'[2]产值及收款计划（2026）'!CG:CG)</f>
        <v>0</v>
      </c>
      <c r="CH294" s="256" cm="1">
        <f t="array" aca="1" ref="CH294" ca="1">_xlfn.XLOOKUP($A294&amp;$B294,'[2]产值及收款计划（2026）'!$A:$A&amp;'[2]产值及收款计划（2026）'!$B:$B,'[2]产值及收款计划（2026）'!CH:CH)</f>
        <v>0</v>
      </c>
      <c r="CI294" s="256" cm="1">
        <f t="array" aca="1" ref="CI294" ca="1">_xlfn.XLOOKUP($A294&amp;$B294,'[2]产值及收款计划（2026）'!$A:$A&amp;'[2]产值及收款计划（2026）'!$B:$B,'[2]产值及收款计划（2026）'!CI:CI)</f>
        <v>0</v>
      </c>
      <c r="CJ294" s="256" cm="1">
        <f t="array" aca="1" ref="CJ294" ca="1">_xlfn.XLOOKUP($A294&amp;$B294,'[2]产值及收款计划（2026）'!$A:$A&amp;'[2]产值及收款计划（2026）'!$B:$B,'[2]产值及收款计划（2026）'!CJ:CJ)</f>
        <v>0</v>
      </c>
      <c r="CK294" s="256" cm="1">
        <f t="array" aca="1" ref="CK294" ca="1">_xlfn.XLOOKUP($A294&amp;$B294,'[2]产值及收款计划（2026）'!$A:$A&amp;'[2]产值及收款计划（2026）'!$B:$B,'[2]产值及收款计划（2026）'!CK:CK)</f>
        <v>0</v>
      </c>
      <c r="CL294" s="256" cm="1">
        <f t="array" aca="1" ref="CL294" ca="1">_xlfn.XLOOKUP($A294&amp;$B294,'[2]产值及收款计划（2026）'!$A:$A&amp;'[2]产值及收款计划（2026）'!$B:$B,'[2]产值及收款计划（2026）'!CL:CL)</f>
        <v>0</v>
      </c>
      <c r="DA294" s="256" cm="1">
        <f t="array" aca="1" ref="DA294" ca="1">_xlfn.XLOOKUP($A294&amp;$B294,'[2]产值及收款计划（2026）'!$A:$A&amp;'[2]产值及收款计划（2026）'!$B:$B,'[2]产值及收款计划（2026）'!DA:DA)</f>
        <v>0</v>
      </c>
      <c r="DB294" s="256" cm="1">
        <f t="array" aca="1" ref="DB294" ca="1">_xlfn.XLOOKUP($A294&amp;$B294,'[2]产值及收款计划（2026）'!$A:$A&amp;'[2]产值及收款计划（2026）'!$B:$B,'[2]产值及收款计划（2026）'!DB:DB)</f>
        <v>53.353200000000001</v>
      </c>
      <c r="DC294" s="256" cm="1">
        <f t="array" aca="1" ref="DC294" ca="1">_xlfn.XLOOKUP($A294&amp;$B294,'[2]产值及收款计划（2026）'!$A:$A&amp;'[2]产值及收款计划（2026）'!$B:$B,'[2]产值及收款计划（2026）'!DC:DC)</f>
        <v>0</v>
      </c>
      <c r="DD294" s="256" cm="1">
        <f t="array" aca="1" ref="DD294" ca="1">_xlfn.XLOOKUP($A294&amp;$B294,'[2]产值及收款计划（2026）'!$A:$A&amp;'[2]产值及收款计划（2026）'!$B:$B,'[2]产值及收款计划（2026）'!DD:DD)</f>
        <v>0</v>
      </c>
      <c r="DE294" s="256" cm="1">
        <f t="array" aca="1" ref="DE294" ca="1">_xlfn.XLOOKUP($A294&amp;$B294,'[2]产值及收款计划（2026）'!$A:$A&amp;'[2]产值及收款计划（2026）'!$B:$B,'[2]产值及收款计划（2026）'!DE:DE)</f>
        <v>0</v>
      </c>
      <c r="DF294" s="256" cm="1">
        <f t="array" aca="1" ref="DF294" ca="1">_xlfn.XLOOKUP($A294&amp;$B294,'[2]产值及收款计划（2026）'!$A:$A&amp;'[2]产值及收款计划（2026）'!$B:$B,'[2]产值及收款计划（2026）'!DF:DF)</f>
        <v>0</v>
      </c>
      <c r="DG294" s="256" cm="1">
        <f t="array" aca="1" ref="DG294" ca="1">_xlfn.XLOOKUP($A294&amp;$B294,'[2]产值及收款计划（2026）'!$A:$A&amp;'[2]产值及收款计划（2026）'!$B:$B,'[2]产值及收款计划（2026）'!DG:DG)</f>
        <v>0</v>
      </c>
      <c r="DH294" s="256" cm="1">
        <f t="array" aca="1" ref="DH294" ca="1">_xlfn.XLOOKUP($A294&amp;$B294,'[2]产值及收款计划（2026）'!$A:$A&amp;'[2]产值及收款计划（2026）'!$B:$B,'[2]产值及收款计划（2026）'!DH:DH)</f>
        <v>0</v>
      </c>
      <c r="DI294" s="256" cm="1">
        <f t="array" aca="1" ref="DI294" ca="1">_xlfn.XLOOKUP($A294&amp;$B294,'[2]产值及收款计划（2026）'!$A:$A&amp;'[2]产值及收款计划（2026）'!$B:$B,'[2]产值及收款计划（2026）'!DI:DI)</f>
        <v>0</v>
      </c>
      <c r="DJ294" s="256" cm="1">
        <f t="array" aca="1" ref="DJ294" ca="1">_xlfn.XLOOKUP($A294&amp;$B294,'[2]产值及收款计划（2026）'!$A:$A&amp;'[2]产值及收款计划（2026）'!$B:$B,'[2]产值及收款计划（2026）'!DJ:DJ)</f>
        <v>0</v>
      </c>
      <c r="DK294" s="256" cm="1">
        <f t="array" aca="1" ref="DK294" ca="1">_xlfn.XLOOKUP($A294&amp;$B294,'[2]产值及收款计划（2026）'!$A:$A&amp;'[2]产值及收款计划（2026）'!$B:$B,'[2]产值及收款计划（2026）'!DK:DK)</f>
        <v>0</v>
      </c>
      <c r="DL294" s="256" cm="1">
        <f t="array" aca="1" ref="DL294" ca="1">_xlfn.XLOOKUP($A294&amp;$B294,'[2]产值及收款计划（2026）'!$A:$A&amp;'[2]产值及收款计划（2026）'!$B:$B,'[2]产值及收款计划（2026）'!DL:DL)</f>
        <v>0</v>
      </c>
      <c r="DM294" s="264"/>
      <c r="DN294" s="250"/>
    </row>
    <row r="295" spans="1:118" ht="60.75" x14ac:dyDescent="0.15">
      <c r="A295" s="254">
        <f t="shared" ca="1" si="17"/>
        <v>114</v>
      </c>
      <c r="B295" s="254" t="s">
        <v>26</v>
      </c>
      <c r="C295" s="255" t="str" cm="1">
        <f t="array" aca="1" ref="C295" ca="1">_xlfn.XLOOKUP($A295&amp;$B295,'[2]产值及收款计划（2026）'!$A:$A&amp;'[2]产值及收款计划（2026）'!$B:$B,'[2]产值及收款计划（2026）'!C:C)</f>
        <v>C0CJZY-FW-T-2025052</v>
      </c>
      <c r="D295" s="256" t="str" cm="1">
        <f t="array" aca="1" ref="D295" ca="1">_xlfn.XLOOKUP($A295&amp;$B295,'[2]产值及收款计划（2026）'!$A:$A&amp;'[2]产值及收款计划（2026）'!$B:$B,'[2]产值及收款计划（2026）'!D:D)</f>
        <v>智慧城市交通规划语料服务加工项目技术咨询及维护服务采购合同</v>
      </c>
      <c r="E295" s="256" cm="1">
        <f t="array" aca="1" ref="E295" ca="1">_xlfn.XLOOKUP($A295&amp;$B295,'[2]产值及收款计划（2026）'!$A:$A&amp;'[2]产值及收款计划（2026）'!$B:$B,'[2]产值及收款计划（2026）'!E:E)</f>
        <v>73.703199999999995</v>
      </c>
      <c r="F295" s="256" cm="1">
        <f t="array" aca="1" ref="F295" ca="1">_xlfn.XLOOKUP($A295&amp;$B295,'[2]产值及收款计划（2026）'!$A:$A&amp;'[2]产值及收款计划（2026）'!$B:$B,'[2]产值及收款计划（2026）'!F:F)</f>
        <v>73.703199999999995</v>
      </c>
      <c r="G295" s="256" cm="1">
        <f t="array" aca="1" ref="G295" ca="1">_xlfn.XLOOKUP($A295&amp;$B295,'[2]产值及收款计划（2026）'!$A:$A&amp;'[2]产值及收款计划（2026）'!$B:$B,'[2]产值及收款计划（2026）'!G:G)</f>
        <v>73.703199999999995</v>
      </c>
      <c r="H295" s="256" cm="1">
        <f t="array" aca="1" ref="H295" ca="1">_xlfn.XLOOKUP($A295&amp;$B295,'[2]产值及收款计划（2026）'!$A:$A&amp;'[2]产值及收款计划（2026）'!$B:$B,'[2]产值及收款计划（2026）'!H:H)</f>
        <v>73.703199999999995</v>
      </c>
      <c r="I295" s="257" cm="1">
        <f t="array" aca="1" ref="I295" ca="1">_xlfn.XLOOKUP($A295&amp;$B295,'[2]产值及收款计划（2026）'!$A:$A&amp;'[2]产值及收款计划（2026）'!$B:$B,'[2]产值及收款计划（2026）'!I:I)</f>
        <v>1</v>
      </c>
      <c r="J295" s="258" cm="1">
        <f t="array" aca="1" ref="J295" ca="1">_xlfn.XLOOKUP($A295&amp;$B295,'[2]产值及收款计划（2026）'!$A:$A&amp;'[2]产值及收款计划（2026）'!$B:$B,'[2]产值及收款计划（2026）'!J:J)</f>
        <v>0.06</v>
      </c>
      <c r="K295" s="256" cm="1">
        <f t="array" aca="1" ref="K295" ca="1">_xlfn.XLOOKUP($A295&amp;$B295,'[2]产值及收款计划（2026）'!$A:$A&amp;'[2]产值及收款计划（2026）'!$B:$B,'[2]产值及收款计划（2026）'!K:K)</f>
        <v>0</v>
      </c>
      <c r="L295" s="256" cm="1">
        <f t="array" aca="1" ref="L295" ca="1">_xlfn.XLOOKUP($A295&amp;$B295,'[2]产值及收款计划（2026）'!$A:$A&amp;'[2]产值及收款计划（2026）'!$B:$B,'[2]产值及收款计划（2026）'!L:L)</f>
        <v>0</v>
      </c>
      <c r="M295" s="256" t="str" cm="1">
        <f t="array" aca="1" ref="M295" ca="1">_xlfn.XLOOKUP($A295&amp;$B295,'[2]产值及收款计划（2026）'!$A:$A&amp;'[2]产值及收款计划（2026）'!$B:$B,'[2]产值及收款计划（2026）'!M:M)</f>
        <v>主导</v>
      </c>
      <c r="N295" s="256" t="str" cm="1">
        <f t="array" aca="1" ref="N295" ca="1">_xlfn.XLOOKUP($A295&amp;$B295,'[2]产值及收款计划（2026）'!$A:$A&amp;'[2]产值及收款计划（2026）'!$B:$B,'[2]产值及收款计划（2026）'!N:N)</f>
        <v>邱枫团队</v>
      </c>
      <c r="O295" s="256" t="str" cm="1">
        <f t="array" aca="1" ref="O295" ca="1">_xlfn.XLOOKUP($A295&amp;$B295,'[2]产值及收款计划（2026）'!$A:$A&amp;'[2]产值及收款计划（2026）'!$B:$B,'[2]产值及收款计划（2026）'!O:O)</f>
        <v>丁启明</v>
      </c>
      <c r="P295" s="255" t="str" cm="1">
        <f t="array" aca="1" ref="P295" ca="1">_xlfn.XLOOKUP($A295&amp;$B295,'[2]产值及收款计划（2026）'!$A:$A&amp;'[2]产值及收款计划（2026）'!$B:$B,'[2]产值及收款计划（2026）'!P:P)</f>
        <v>25已完结</v>
      </c>
      <c r="Q295" s="256" cm="1">
        <f t="array" aca="1" ref="Q295" ca="1">_xlfn.XLOOKUP($A295&amp;$B295,'[2]产值及收款计划（2026）'!$A:$A&amp;'[2]产值及收款计划（2026）'!$B:$B,'[2]产值及收款计划（2026）'!Q:Q)</f>
        <v>0</v>
      </c>
      <c r="R295" s="256" cm="1">
        <f t="array" aca="1" ref="R295" ca="1">_xlfn.XLOOKUP($A295&amp;$B295,'[2]产值及收款计划（2026）'!$A:$A&amp;'[2]产值及收款计划（2026）'!$B:$B,'[2]产值及收款计划（2026）'!R:R)</f>
        <v>0</v>
      </c>
      <c r="S295" s="256" cm="1">
        <f t="array" aca="1" ref="S295" ca="1">_xlfn.XLOOKUP($A295&amp;$B295,'[2]产值及收款计划（2026）'!$A:$A&amp;'[2]产值及收款计划（2026）'!$B:$B,'[2]产值及收款计划（2026）'!S:S)</f>
        <v>0</v>
      </c>
      <c r="T295" s="256" cm="1">
        <f t="array" aca="1" ref="T295" ca="1">_xlfn.XLOOKUP($A295&amp;$B295,'[2]产值及收款计划（2026）'!$A:$A&amp;'[2]产值及收款计划（2026）'!$B:$B,'[2]产值及收款计划（2026）'!T:T)</f>
        <v>73.703199999999995</v>
      </c>
      <c r="U295" s="256" cm="1">
        <f t="array" aca="1" ref="U295" ca="1">_xlfn.XLOOKUP($A295&amp;$B295,'[2]产值及收款计划（2026）'!$A:$A&amp;'[2]产值及收款计划（2026）'!$B:$B,'[2]产值及收款计划（2026）'!U:U)</f>
        <v>0</v>
      </c>
      <c r="V295" s="256" cm="1">
        <f t="array" aca="1" ref="V295" ca="1">_xlfn.XLOOKUP($A295&amp;$B295,'[2]产值及收款计划（2026）'!$A:$A&amp;'[2]产值及收款计划（2026）'!$B:$B,'[2]产值及收款计划（2026）'!V:V)</f>
        <v>0</v>
      </c>
      <c r="W295" s="256" cm="1">
        <f t="array" aca="1" ref="W295" ca="1">_xlfn.XLOOKUP($A295&amp;$B295,'[2]产值及收款计划（2026）'!$A:$A&amp;'[2]产值及收款计划（2026）'!$B:$B,'[2]产值及收款计划（2026）'!W:W)</f>
        <v>0</v>
      </c>
      <c r="X295" s="256" cm="1">
        <f t="array" aca="1" ref="X295" ca="1">_xlfn.XLOOKUP($A295&amp;$B295,'[2]产值及收款计划（2026）'!$A:$A&amp;'[2]产值及收款计划（2026）'!$B:$B,'[2]产值及收款计划（2026）'!X:X)</f>
        <v>0</v>
      </c>
      <c r="Y295" s="256" cm="1">
        <f t="array" aca="1" ref="Y295" ca="1">_xlfn.XLOOKUP($A295&amp;$B295,'[2]产值及收款计划（2026）'!$A:$A&amp;'[2]产值及收款计划（2026）'!$B:$B,'[2]产值及收款计划（2026）'!Y:Y)</f>
        <v>0</v>
      </c>
      <c r="Z295" s="256" cm="1">
        <f t="array" aca="1" ref="Z295" ca="1">_xlfn.XLOOKUP($A295&amp;$B295,'[2]产值及收款计划（2026）'!$A:$A&amp;'[2]产值及收款计划（2026）'!$B:$B,'[2]产值及收款计划（2026）'!Z:Z)</f>
        <v>0</v>
      </c>
      <c r="AA295" s="256" cm="1">
        <f t="array" aca="1" ref="AA295" ca="1">_xlfn.XLOOKUP($A295&amp;$B295,'[2]产值及收款计划（2026）'!$A:$A&amp;'[2]产值及收款计划（2026）'!$B:$B,'[2]产值及收款计划（2026）'!AA:AA)</f>
        <v>0</v>
      </c>
      <c r="AB295" s="256" cm="1">
        <f t="array" aca="1" ref="AB295" ca="1">_xlfn.XLOOKUP($A295&amp;$B295,'[2]产值及收款计划（2026）'!$A:$A&amp;'[2]产值及收款计划（2026）'!$B:$B,'[2]产值及收款计划（2026）'!AB:AB)</f>
        <v>0</v>
      </c>
      <c r="AC295" s="256" cm="1">
        <f t="array" aca="1" ref="AC295" ca="1">_xlfn.XLOOKUP($A295&amp;$B295,'[2]产值及收款计划（2026）'!$A:$A&amp;'[2]产值及收款计划（2026）'!$B:$B,'[2]产值及收款计划（2026）'!AC:AC)</f>
        <v>0</v>
      </c>
      <c r="AD295" s="256" cm="1">
        <f t="array" aca="1" ref="AD295" ca="1">_xlfn.XLOOKUP($A295&amp;$B295,'[2]产值及收款计划（2026）'!$A:$A&amp;'[2]产值及收款计划（2026）'!$B:$B,'[2]产值及收款计划（2026）'!AD:AD)</f>
        <v>0</v>
      </c>
      <c r="AE295" s="256" cm="1">
        <f t="array" aca="1" ref="AE295" ca="1">_xlfn.XLOOKUP($A295&amp;$B295,'[2]产值及收款计划（2026）'!$A:$A&amp;'[2]产值及收款计划（2026）'!$B:$B,'[2]产值及收款计划（2026）'!AE:AE)</f>
        <v>0</v>
      </c>
      <c r="AF295" s="256" cm="1">
        <f t="array" aca="1" ref="AF295" ca="1">_xlfn.XLOOKUP($A295&amp;$B295,'[2]产值及收款计划（2026）'!$A:$A&amp;'[2]产值及收款计划（2026）'!$B:$B,'[2]产值及收款计划（2026）'!AF:AF)</f>
        <v>0</v>
      </c>
      <c r="AG295" s="256" cm="1">
        <f t="array" aca="1" ref="AG295" ca="1">_xlfn.XLOOKUP($A295&amp;$B295,'[2]产值及收款计划（2026）'!$A:$A&amp;'[2]产值及收款计划（2026）'!$B:$B,'[2]产值及收款计划（2026）'!AG:AG)</f>
        <v>0</v>
      </c>
      <c r="AH295" s="256" cm="1">
        <f t="array" aca="1" ref="AH295" ca="1">_xlfn.XLOOKUP($A295&amp;$B295,'[2]产值及收款计划（2026）'!$A:$A&amp;'[2]产值及收款计划（2026）'!$B:$B,'[2]产值及收款计划（2026）'!AH:AH)</f>
        <v>0</v>
      </c>
      <c r="AI295" s="256" cm="1">
        <f t="array" aca="1" ref="AI295" ca="1">_xlfn.XLOOKUP($A295&amp;$B295,'[2]产值及收款计划（2026）'!$A:$A&amp;'[2]产值及收款计划（2026）'!$B:$B,'[2]产值及收款计划（2026）'!AI:AI)</f>
        <v>0</v>
      </c>
      <c r="AJ295" s="256" cm="1">
        <f t="array" aca="1" ref="AJ295" ca="1">_xlfn.XLOOKUP($A295&amp;$B295,'[2]产值及收款计划（2026）'!$A:$A&amp;'[2]产值及收款计划（2026）'!$B:$B,'[2]产值及收款计划（2026）'!AJ:AJ)</f>
        <v>0</v>
      </c>
      <c r="AK295" s="256" cm="1">
        <f t="array" aca="1" ref="AK295" ca="1">_xlfn.XLOOKUP($A295&amp;$B295,'[2]产值及收款计划（2026）'!$A:$A&amp;'[2]产值及收款计划（2026）'!$B:$B,'[2]产值及收款计划（2026）'!AK:AK)</f>
        <v>0</v>
      </c>
      <c r="AL295" s="256" cm="1">
        <f t="array" aca="1" ref="AL295" ca="1">_xlfn.XLOOKUP($A295&amp;$B295,'[2]产值及收款计划（2026）'!$A:$A&amp;'[2]产值及收款计划（2026）'!$B:$B,'[2]产值及收款计划（2026）'!AL:AL)</f>
        <v>0</v>
      </c>
      <c r="AM295" s="263" t="e" cm="1">
        <f t="array" aca="1" ref="AM295" ca="1">_xlfn.LET(_xlpm.勾选月份状态数组,TRANSPOSE('PPT(12-15页）-TOP10'!$A$3:$A$14),_xlpm.选择数据区,IF('PPT(12-15页）-TOP10'!$E$3="收款",$BA295:$BL295,$AA295:$AL295),SUM(_xlfn._xlws.FILTER(_xlpm.选择数据区,_xlpm.勾选月份状态数组,"")))</f>
        <v>#NAME?</v>
      </c>
      <c r="AN295" s="256" t="e" cm="1">
        <f t="array" aca="1" ref="AN295" ca="1">_xlfn.LET(_xlpm.勾选月份状态数组,TRANSPOSE('PPT(12-15页）-TOP10'!$A$3:$A$14),_xlpm.选择数据区,IF('PPT(12-15页）-TOP10'!$E$3="收款",$DA295:$DL295,$CA295:$CL295),SUM(_xlfn._xlws.FILTER(_xlpm.选择数据区,_xlpm.勾选月份状态数组,"")))</f>
        <v>#NAME?</v>
      </c>
      <c r="AO295" s="256">
        <f ca="1">SUM(CA295:CC295)+SUM(AD295:AL295)</f>
        <v>0</v>
      </c>
      <c r="AP295" s="256"/>
      <c r="AQ295" s="256"/>
      <c r="AR295" s="256"/>
      <c r="AS295" s="256" cm="1">
        <f t="array" aca="1" ref="AS295" ca="1">_xlfn.XLOOKUP($A295&amp;$B295,'[2]产值及收款计划（2026）'!$A:$A&amp;'[2]产值及收款计划（2026）'!$B:$B,'[2]产值及收款计划（2026）'!AS:AS)</f>
        <v>0</v>
      </c>
      <c r="AT295" s="256" cm="1">
        <f t="array" aca="1" ref="AT295" ca="1">_xlfn.XLOOKUP($A295&amp;$B295,'[2]产值及收款计划（2026）'!$A:$A&amp;'[2]产值及收款计划（2026）'!$B:$B,'[2]产值及收款计划（2026）'!AT:AT)</f>
        <v>0</v>
      </c>
      <c r="AU295" s="256" cm="1">
        <f t="array" aca="1" ref="AU295" ca="1">_xlfn.XLOOKUP($A295&amp;$B295,'[2]产值及收款计划（2026）'!$A:$A&amp;'[2]产值及收款计划（2026）'!$B:$B,'[2]产值及收款计划（2026）'!AU:AU)</f>
        <v>0</v>
      </c>
      <c r="AV295" s="256" cm="1">
        <f t="array" aca="1" ref="AV295" ca="1">_xlfn.XLOOKUP($A295&amp;$B295,'[2]产值及收款计划（2026）'!$A:$A&amp;'[2]产值及收款计划（2026）'!$B:$B,'[2]产值及收款计划（2026）'!AV:AV)</f>
        <v>0</v>
      </c>
      <c r="AW295" s="256" cm="1">
        <f t="array" aca="1" ref="AW295" ca="1">_xlfn.XLOOKUP($A295&amp;$B295,'[2]产值及收款计划（2026）'!$A:$A&amp;'[2]产值及收款计划（2026）'!$B:$B,'[2]产值及收款计划（2026）'!AW:AW)</f>
        <v>0</v>
      </c>
      <c r="AX295" s="256" cm="1">
        <f t="array" aca="1" ref="AX295" ca="1">_xlfn.XLOOKUP($A295&amp;$B295,'[2]产值及收款计划（2026）'!$A:$A&amp;'[2]产值及收款计划（2026）'!$B:$B,'[2]产值及收款计划（2026）'!AX:AX)</f>
        <v>73.703199999999995</v>
      </c>
      <c r="AY295" s="256" cm="1">
        <f t="array" aca="1" ref="AY295" ca="1">_xlfn.XLOOKUP($A295&amp;$B295,'[2]产值及收款计划（2026）'!$A:$A&amp;'[2]产值及收款计划（2026）'!$B:$B,'[2]产值及收款计划（2026）'!AY:AY)</f>
        <v>0</v>
      </c>
      <c r="AZ295" s="256" cm="1">
        <f t="array" aca="1" ref="AZ295" ca="1">_xlfn.XLOOKUP($A295&amp;$B295,'[2]产值及收款计划（2026）'!$A:$A&amp;'[2]产值及收款计划（2026）'!$B:$B,'[2]产值及收款计划（2026）'!AZ:AZ)</f>
        <v>0</v>
      </c>
      <c r="BA295" s="256" cm="1">
        <f t="array" aca="1" ref="BA295" ca="1">_xlfn.XLOOKUP($A295&amp;$B295,'[2]产值及收款计划（2026）'!$A:$A&amp;'[2]产值及收款计划（2026）'!$B:$B,'[2]产值及收款计划（2026）'!BA:BA)</f>
        <v>0</v>
      </c>
      <c r="BB295" s="256" cm="1">
        <f t="array" aca="1" ref="BB295" ca="1">_xlfn.XLOOKUP($A295&amp;$B295,'[2]产值及收款计划（2026）'!$A:$A&amp;'[2]产值及收款计划（2026）'!$B:$B,'[2]产值及收款计划（2026）'!BB:BB)</f>
        <v>73.703199999999995</v>
      </c>
      <c r="BC295" s="256" cm="1">
        <f t="array" aca="1" ref="BC295" ca="1">_xlfn.XLOOKUP($A295&amp;$B295,'[2]产值及收款计划（2026）'!$A:$A&amp;'[2]产值及收款计划（2026）'!$B:$B,'[2]产值及收款计划（2026）'!BC:BC)</f>
        <v>0</v>
      </c>
      <c r="BD295" s="256" cm="1">
        <f t="array" aca="1" ref="BD295" ca="1">_xlfn.XLOOKUP($A295&amp;$B295,'[2]产值及收款计划（2026）'!$A:$A&amp;'[2]产值及收款计划（2026）'!$B:$B,'[2]产值及收款计划（2026）'!BD:BD)</f>
        <v>0</v>
      </c>
      <c r="BE295" s="256" cm="1">
        <f t="array" aca="1" ref="BE295" ca="1">_xlfn.XLOOKUP($A295&amp;$B295,'[2]产值及收款计划（2026）'!$A:$A&amp;'[2]产值及收款计划（2026）'!$B:$B,'[2]产值及收款计划（2026）'!BE:BE)</f>
        <v>0</v>
      </c>
      <c r="BF295" s="256" cm="1">
        <f t="array" aca="1" ref="BF295" ca="1">_xlfn.XLOOKUP($A295&amp;$B295,'[2]产值及收款计划（2026）'!$A:$A&amp;'[2]产值及收款计划（2026）'!$B:$B,'[2]产值及收款计划（2026）'!BF:BF)</f>
        <v>0</v>
      </c>
      <c r="BG295" s="256" cm="1">
        <f t="array" aca="1" ref="BG295" ca="1">_xlfn.XLOOKUP($A295&amp;$B295,'[2]产值及收款计划（2026）'!$A:$A&amp;'[2]产值及收款计划（2026）'!$B:$B,'[2]产值及收款计划（2026）'!BG:BG)</f>
        <v>0</v>
      </c>
      <c r="BH295" s="256" cm="1">
        <f t="array" aca="1" ref="BH295" ca="1">_xlfn.XLOOKUP($A295&amp;$B295,'[2]产值及收款计划（2026）'!$A:$A&amp;'[2]产值及收款计划（2026）'!$B:$B,'[2]产值及收款计划（2026）'!BH:BH)</f>
        <v>0</v>
      </c>
      <c r="BI295" s="256" cm="1">
        <f t="array" aca="1" ref="BI295" ca="1">_xlfn.XLOOKUP($A295&amp;$B295,'[2]产值及收款计划（2026）'!$A:$A&amp;'[2]产值及收款计划（2026）'!$B:$B,'[2]产值及收款计划（2026）'!BI:BI)</f>
        <v>0</v>
      </c>
      <c r="BJ295" s="256" cm="1">
        <f t="array" aca="1" ref="BJ295" ca="1">_xlfn.XLOOKUP($A295&amp;$B295,'[2]产值及收款计划（2026）'!$A:$A&amp;'[2]产值及收款计划（2026）'!$B:$B,'[2]产值及收款计划（2026）'!BJ:BJ)</f>
        <v>0</v>
      </c>
      <c r="BK295" s="256" cm="1">
        <f t="array" aca="1" ref="BK295" ca="1">_xlfn.XLOOKUP($A295&amp;$B295,'[2]产值及收款计划（2026）'!$A:$A&amp;'[2]产值及收款计划（2026）'!$B:$B,'[2]产值及收款计划（2026）'!BK:BK)</f>
        <v>0</v>
      </c>
      <c r="BL295" s="256" cm="1">
        <f t="array" aca="1" ref="BL295" ca="1">_xlfn.XLOOKUP($A295&amp;$B295,'[2]产值及收款计划（2026）'!$A:$A&amp;'[2]产值及收款计划（2026）'!$B:$B,'[2]产值及收款计划（2026）'!BL:BL)</f>
        <v>0</v>
      </c>
      <c r="BM295" s="256"/>
      <c r="BN295" s="256"/>
      <c r="BO295" s="256"/>
      <c r="BP295" s="256"/>
      <c r="BQ295" s="255" t="str" cm="1">
        <f t="array" aca="1" ref="BQ295" ca="1">_xlfn.XLOOKUP($A295&amp;$B295,'[2]产值及收款计划（2026）'!$A:$A&amp;'[2]产值及收款计划（2026）'!$B:$B,'[2]产值及收款计划（2026）'!BQ:BQ)</f>
        <v>中国联合网络通信有限公司上海市分公司</v>
      </c>
      <c r="BR295" s="256" cm="1">
        <f t="array" aca="1" ref="BR295" ca="1">_xlfn.XLOOKUP($A295&amp;$B295,'[2]产值及收款计划（2026）'!$A:$A&amp;'[2]产值及收款计划（2026）'!$B:$B,'[2]产值及收款计划（2026）'!BR:BR)</f>
        <v>0</v>
      </c>
      <c r="CA295" s="256" cm="1">
        <f t="array" aca="1" ref="CA295" ca="1">_xlfn.XLOOKUP($A295&amp;$B295,'[2]产值及收款计划（2026）'!$A:$A&amp;'[2]产值及收款计划（2026）'!$B:$B,'[2]产值及收款计划（2026）'!CA:CA)</f>
        <v>0</v>
      </c>
      <c r="CB295" s="256" cm="1">
        <f t="array" aca="1" ref="CB295" ca="1">_xlfn.XLOOKUP($A295&amp;$B295,'[2]产值及收款计划（2026）'!$A:$A&amp;'[2]产值及收款计划（2026）'!$B:$B,'[2]产值及收款计划（2026）'!CB:CB)</f>
        <v>0</v>
      </c>
      <c r="CC295" s="256" cm="1">
        <f t="array" aca="1" ref="CC295" ca="1">_xlfn.XLOOKUP($A295&amp;$B295,'[2]产值及收款计划（2026）'!$A:$A&amp;'[2]产值及收款计划（2026）'!$B:$B,'[2]产值及收款计划（2026）'!CC:CC)</f>
        <v>0</v>
      </c>
      <c r="CD295" s="256" cm="1">
        <f t="array" aca="1" ref="CD295" ca="1">_xlfn.XLOOKUP($A295&amp;$B295,'[2]产值及收款计划（2026）'!$A:$A&amp;'[2]产值及收款计划（2026）'!$B:$B,'[2]产值及收款计划（2026）'!CD:CD)</f>
        <v>0</v>
      </c>
      <c r="CE295" s="256" cm="1">
        <f t="array" aca="1" ref="CE295" ca="1">_xlfn.XLOOKUP($A295&amp;$B295,'[2]产值及收款计划（2026）'!$A:$A&amp;'[2]产值及收款计划（2026）'!$B:$B,'[2]产值及收款计划（2026）'!CE:CE)</f>
        <v>0</v>
      </c>
      <c r="CF295" s="256" cm="1">
        <f t="array" aca="1" ref="CF295" ca="1">_xlfn.XLOOKUP($A295&amp;$B295,'[2]产值及收款计划（2026）'!$A:$A&amp;'[2]产值及收款计划（2026）'!$B:$B,'[2]产值及收款计划（2026）'!CF:CF)</f>
        <v>0</v>
      </c>
      <c r="CG295" s="256" cm="1">
        <f t="array" aca="1" ref="CG295" ca="1">_xlfn.XLOOKUP($A295&amp;$B295,'[2]产值及收款计划（2026）'!$A:$A&amp;'[2]产值及收款计划（2026）'!$B:$B,'[2]产值及收款计划（2026）'!CG:CG)</f>
        <v>0</v>
      </c>
      <c r="CH295" s="256" cm="1">
        <f t="array" aca="1" ref="CH295" ca="1">_xlfn.XLOOKUP($A295&amp;$B295,'[2]产值及收款计划（2026）'!$A:$A&amp;'[2]产值及收款计划（2026）'!$B:$B,'[2]产值及收款计划（2026）'!CH:CH)</f>
        <v>0</v>
      </c>
      <c r="CI295" s="256" cm="1">
        <f t="array" aca="1" ref="CI295" ca="1">_xlfn.XLOOKUP($A295&amp;$B295,'[2]产值及收款计划（2026）'!$A:$A&amp;'[2]产值及收款计划（2026）'!$B:$B,'[2]产值及收款计划（2026）'!CI:CI)</f>
        <v>0</v>
      </c>
      <c r="CJ295" s="256" cm="1">
        <f t="array" aca="1" ref="CJ295" ca="1">_xlfn.XLOOKUP($A295&amp;$B295,'[2]产值及收款计划（2026）'!$A:$A&amp;'[2]产值及收款计划（2026）'!$B:$B,'[2]产值及收款计划（2026）'!CJ:CJ)</f>
        <v>0</v>
      </c>
      <c r="CK295" s="256" cm="1">
        <f t="array" aca="1" ref="CK295" ca="1">_xlfn.XLOOKUP($A295&amp;$B295,'[2]产值及收款计划（2026）'!$A:$A&amp;'[2]产值及收款计划（2026）'!$B:$B,'[2]产值及收款计划（2026）'!CK:CK)</f>
        <v>0</v>
      </c>
      <c r="CL295" s="256" cm="1">
        <f t="array" aca="1" ref="CL295" ca="1">_xlfn.XLOOKUP($A295&amp;$B295,'[2]产值及收款计划（2026）'!$A:$A&amp;'[2]产值及收款计划（2026）'!$B:$B,'[2]产值及收款计划（2026）'!CL:CL)</f>
        <v>0</v>
      </c>
      <c r="DA295" s="256" cm="1">
        <f t="array" aca="1" ref="DA295" ca="1">_xlfn.XLOOKUP($A295&amp;$B295,'[2]产值及收款计划（2026）'!$A:$A&amp;'[2]产值及收款计划（2026）'!$B:$B,'[2]产值及收款计划（2026）'!DA:DA)</f>
        <v>0</v>
      </c>
      <c r="DB295" s="256" cm="1">
        <f t="array" aca="1" ref="DB295" ca="1">_xlfn.XLOOKUP($A295&amp;$B295,'[2]产值及收款计划（2026）'!$A:$A&amp;'[2]产值及收款计划（2026）'!$B:$B,'[2]产值及收款计划（2026）'!DB:DB)</f>
        <v>73.703199999999995</v>
      </c>
      <c r="DC295" s="256" cm="1">
        <f t="array" aca="1" ref="DC295" ca="1">_xlfn.XLOOKUP($A295&amp;$B295,'[2]产值及收款计划（2026）'!$A:$A&amp;'[2]产值及收款计划（2026）'!$B:$B,'[2]产值及收款计划（2026）'!DC:DC)</f>
        <v>0</v>
      </c>
      <c r="DD295" s="256" cm="1">
        <f t="array" aca="1" ref="DD295" ca="1">_xlfn.XLOOKUP($A295&amp;$B295,'[2]产值及收款计划（2026）'!$A:$A&amp;'[2]产值及收款计划（2026）'!$B:$B,'[2]产值及收款计划（2026）'!DD:DD)</f>
        <v>0</v>
      </c>
      <c r="DE295" s="256" cm="1">
        <f t="array" aca="1" ref="DE295" ca="1">_xlfn.XLOOKUP($A295&amp;$B295,'[2]产值及收款计划（2026）'!$A:$A&amp;'[2]产值及收款计划（2026）'!$B:$B,'[2]产值及收款计划（2026）'!DE:DE)</f>
        <v>0</v>
      </c>
      <c r="DF295" s="256" cm="1">
        <f t="array" aca="1" ref="DF295" ca="1">_xlfn.XLOOKUP($A295&amp;$B295,'[2]产值及收款计划（2026）'!$A:$A&amp;'[2]产值及收款计划（2026）'!$B:$B,'[2]产值及收款计划（2026）'!DF:DF)</f>
        <v>0</v>
      </c>
      <c r="DG295" s="256" cm="1">
        <f t="array" aca="1" ref="DG295" ca="1">_xlfn.XLOOKUP($A295&amp;$B295,'[2]产值及收款计划（2026）'!$A:$A&amp;'[2]产值及收款计划（2026）'!$B:$B,'[2]产值及收款计划（2026）'!DG:DG)</f>
        <v>0</v>
      </c>
      <c r="DH295" s="256" cm="1">
        <f t="array" aca="1" ref="DH295" ca="1">_xlfn.XLOOKUP($A295&amp;$B295,'[2]产值及收款计划（2026）'!$A:$A&amp;'[2]产值及收款计划（2026）'!$B:$B,'[2]产值及收款计划（2026）'!DH:DH)</f>
        <v>0</v>
      </c>
      <c r="DI295" s="256" cm="1">
        <f t="array" aca="1" ref="DI295" ca="1">_xlfn.XLOOKUP($A295&amp;$B295,'[2]产值及收款计划（2026）'!$A:$A&amp;'[2]产值及收款计划（2026）'!$B:$B,'[2]产值及收款计划（2026）'!DI:DI)</f>
        <v>0</v>
      </c>
      <c r="DJ295" s="256" cm="1">
        <f t="array" aca="1" ref="DJ295" ca="1">_xlfn.XLOOKUP($A295&amp;$B295,'[2]产值及收款计划（2026）'!$A:$A&amp;'[2]产值及收款计划（2026）'!$B:$B,'[2]产值及收款计划（2026）'!DJ:DJ)</f>
        <v>0</v>
      </c>
      <c r="DK295" s="256" cm="1">
        <f t="array" aca="1" ref="DK295" ca="1">_xlfn.XLOOKUP($A295&amp;$B295,'[2]产值及收款计划（2026）'!$A:$A&amp;'[2]产值及收款计划（2026）'!$B:$B,'[2]产值及收款计划（2026）'!DK:DK)</f>
        <v>0</v>
      </c>
      <c r="DL295" s="256" cm="1">
        <f t="array" aca="1" ref="DL295" ca="1">_xlfn.XLOOKUP($A295&amp;$B295,'[2]产值及收款计划（2026）'!$A:$A&amp;'[2]产值及收款计划（2026）'!$B:$B,'[2]产值及收款计划（2026）'!DL:DL)</f>
        <v>0</v>
      </c>
      <c r="DM295" s="264"/>
      <c r="DN295" s="250"/>
    </row>
    <row r="296" spans="1:118" ht="20.25" x14ac:dyDescent="0.15">
      <c r="A296" s="254">
        <f t="shared" ca="1" si="17"/>
        <v>115</v>
      </c>
      <c r="B296" s="254" t="s">
        <v>26</v>
      </c>
      <c r="C296" s="255" t="str" cm="1">
        <f t="array" aca="1" ref="C296" ca="1">_xlfn.XLOOKUP($A296&amp;$B296,'[2]产值及收款计划（2026）'!$A:$A&amp;'[2]产值及收款计划（2026）'!$B:$B,'[2]产值及收款计划（2026）'!C:C)</f>
        <v>C0CJZY-FW-T/W-2025058</v>
      </c>
      <c r="D296" s="255" t="str" cm="1">
        <f t="array" aca="1" ref="D296" ca="1">_xlfn.XLOOKUP($A296&amp;$B296,'[2]产值及收款计划（2026）'!$A:$A&amp;'[2]产值及收款计划（2026）'!$B:$B,'[2]产值及收款计划（2026）'!D:D)</f>
        <v>湖南省高速公路交通基础设施数字化转型升级公共服务项目桥梁数字化管养平台技术劳务服务</v>
      </c>
      <c r="E296" s="256" cm="1">
        <f t="array" aca="1" ref="E296" ca="1">_xlfn.XLOOKUP($A296&amp;$B296,'[2]产值及收款计划（2026）'!$A:$A&amp;'[2]产值及收款计划（2026）'!$B:$B,'[2]产值及收款计划（2026）'!E:E)</f>
        <v>734.08</v>
      </c>
      <c r="F296" s="256" cm="1">
        <f t="array" aca="1" ref="F296" ca="1">_xlfn.XLOOKUP($A296&amp;$B296,'[2]产值及收款计划（2026）'!$A:$A&amp;'[2]产值及收款计划（2026）'!$B:$B,'[2]产值及收款计划（2026）'!F:F)</f>
        <v>734.08</v>
      </c>
      <c r="G296" s="256" cm="1">
        <f t="array" aca="1" ref="G296" ca="1">_xlfn.XLOOKUP($A296&amp;$B296,'[2]产值及收款计划（2026）'!$A:$A&amp;'[2]产值及收款计划（2026）'!$B:$B,'[2]产值及收款计划（2026）'!G:G)</f>
        <v>734.08</v>
      </c>
      <c r="H296" s="256" cm="1">
        <f t="array" aca="1" ref="H296" ca="1">_xlfn.XLOOKUP($A296&amp;$B296,'[2]产值及收款计划（2026）'!$A:$A&amp;'[2]产值及收款计划（2026）'!$B:$B,'[2]产值及收款计划（2026）'!H:H)</f>
        <v>104.08</v>
      </c>
      <c r="I296" s="257" cm="1">
        <f t="array" aca="1" ref="I296" ca="1">_xlfn.XLOOKUP($A296&amp;$B296,'[2]产值及收款计划（2026）'!$A:$A&amp;'[2]产值及收款计划（2026）'!$B:$B,'[2]产值及收款计划（2026）'!I:I)</f>
        <v>0.14178291194420201</v>
      </c>
      <c r="J296" s="258" cm="1">
        <f t="array" aca="1" ref="J296" ca="1">_xlfn.XLOOKUP($A296&amp;$B296,'[2]产值及收款计划（2026）'!$A:$A&amp;'[2]产值及收款计划（2026）'!$B:$B,'[2]产值及收款计划（2026）'!J:J)</f>
        <v>0.06</v>
      </c>
      <c r="K296" s="256" cm="1">
        <f t="array" aca="1" ref="K296" ca="1">_xlfn.XLOOKUP($A296&amp;$B296,'[2]产值及收款计划（2026）'!$A:$A&amp;'[2]产值及收款计划（2026）'!$B:$B,'[2]产值及收款计划（2026）'!K:K)</f>
        <v>0</v>
      </c>
      <c r="L296" s="256" cm="1">
        <f t="array" aca="1" ref="L296" ca="1">_xlfn.XLOOKUP($A296&amp;$B296,'[2]产值及收款计划（2026）'!$A:$A&amp;'[2]产值及收款计划（2026）'!$B:$B,'[2]产值及收款计划（2026）'!L:L)</f>
        <v>0</v>
      </c>
      <c r="M296" s="256" t="str" cm="1">
        <f t="array" aca="1" ref="M296" ca="1">_xlfn.XLOOKUP($A296&amp;$B296,'[2]产值及收款计划（2026）'!$A:$A&amp;'[2]产值及收款计划（2026）'!$B:$B,'[2]产值及收款计划（2026）'!M:M)</f>
        <v>主导</v>
      </c>
      <c r="N296" s="256" t="str" cm="1">
        <f t="array" aca="1" ref="N296" ca="1">_xlfn.XLOOKUP($A296&amp;$B296,'[2]产值及收款计划（2026）'!$A:$A&amp;'[2]产值及收款计划（2026）'!$B:$B,'[2]产值及收款计划（2026）'!N:N)</f>
        <v>邱枫团队</v>
      </c>
      <c r="O296" s="256" t="str" cm="1">
        <f t="array" aca="1" ref="O296" ca="1">_xlfn.XLOOKUP($A296&amp;$B296,'[2]产值及收款计划（2026）'!$A:$A&amp;'[2]产值及收款计划（2026）'!$B:$B,'[2]产值及收款计划（2026）'!O:O)</f>
        <v>邱枫</v>
      </c>
      <c r="P296" s="255" t="str" cm="1">
        <f t="array" aca="1" ref="P296" ca="1">_xlfn.XLOOKUP($A296&amp;$B296,'[2]产值及收款计划（2026）'!$A:$A&amp;'[2]产值及收款计划（2026）'!$B:$B,'[2]产值及收款计划（2026）'!P:P)</f>
        <v>在建</v>
      </c>
      <c r="Q296" s="256" cm="1">
        <f t="array" aca="1" ref="Q296" ca="1">_xlfn.XLOOKUP($A296&amp;$B296,'[2]产值及收款计划（2026）'!$A:$A&amp;'[2]产值及收款计划（2026）'!$B:$B,'[2]产值及收款计划（2026）'!Q:Q)</f>
        <v>0</v>
      </c>
      <c r="R296" s="256" cm="1">
        <f t="array" aca="1" ref="R296" ca="1">_xlfn.XLOOKUP($A296&amp;$B296,'[2]产值及收款计划（2026）'!$A:$A&amp;'[2]产值及收款计划（2026）'!$B:$B,'[2]产值及收款计划（2026）'!R:R)</f>
        <v>0</v>
      </c>
      <c r="S296" s="256" cm="1">
        <f t="array" aca="1" ref="S296" ca="1">_xlfn.XLOOKUP($A296&amp;$B296,'[2]产值及收款计划（2026）'!$A:$A&amp;'[2]产值及收款计划（2026）'!$B:$B,'[2]产值及收款计划（2026）'!S:S)</f>
        <v>0</v>
      </c>
      <c r="T296" s="256" cm="1">
        <f t="array" aca="1" ref="T296" ca="1">_xlfn.XLOOKUP($A296&amp;$B296,'[2]产值及收款计划（2026）'!$A:$A&amp;'[2]产值及收款计划（2026）'!$B:$B,'[2]产值及收款计划（2026）'!T:T)</f>
        <v>183.52</v>
      </c>
      <c r="U296" s="256" cm="1">
        <f t="array" aca="1" ref="U296" ca="1">_xlfn.XLOOKUP($A296&amp;$B296,'[2]产值及收款计划（2026）'!$A:$A&amp;'[2]产值及收款计划（2026）'!$B:$B,'[2]产值及收款计划（2026）'!U:U)</f>
        <v>0</v>
      </c>
      <c r="V296" s="256" cm="1">
        <f t="array" aca="1" ref="V296" ca="1">_xlfn.XLOOKUP($A296&amp;$B296,'[2]产值及收款计划（2026）'!$A:$A&amp;'[2]产值及收款计划（2026）'!$B:$B,'[2]产值及收款计划（2026）'!V:V)</f>
        <v>550.55999999999995</v>
      </c>
      <c r="W296" s="256" cm="1">
        <f t="array" aca="1" ref="W296" ca="1">_xlfn.XLOOKUP($A296&amp;$B296,'[2]产值及收款计划（2026）'!$A:$A&amp;'[2]产值及收款计划（2026）'!$B:$B,'[2]产值及收款计划（2026）'!W:W)</f>
        <v>0</v>
      </c>
      <c r="X296" s="256" cm="1">
        <f t="array" aca="1" ref="X296" ca="1">_xlfn.XLOOKUP($A296&amp;$B296,'[2]产值及收款计划（2026）'!$A:$A&amp;'[2]产值及收款计划（2026）'!$B:$B,'[2]产值及收款计划（2026）'!X:X)</f>
        <v>0</v>
      </c>
      <c r="Y296" s="256" cm="1">
        <f t="array" aca="1" ref="Y296" ca="1">_xlfn.XLOOKUP($A296&amp;$B296,'[2]产值及收款计划（2026）'!$A:$A&amp;'[2]产值及收款计划（2026）'!$B:$B,'[2]产值及收款计划（2026）'!Y:Y)</f>
        <v>0</v>
      </c>
      <c r="Z296" s="256" cm="1">
        <f t="array" aca="1" ref="Z296" ca="1">_xlfn.XLOOKUP($A296&amp;$B296,'[2]产值及收款计划（2026）'!$A:$A&amp;'[2]产值及收款计划（2026）'!$B:$B,'[2]产值及收款计划（2026）'!Z:Z)</f>
        <v>0</v>
      </c>
      <c r="AA296" s="256" cm="1">
        <f t="array" aca="1" ref="AA296" ca="1">_xlfn.XLOOKUP($A296&amp;$B296,'[2]产值及收款计划（2026）'!$A:$A&amp;'[2]产值及收款计划（2026）'!$B:$B,'[2]产值及收款计划（2026）'!AA:AA)</f>
        <v>0</v>
      </c>
      <c r="AB296" s="256" cm="1">
        <f t="array" aca="1" ref="AB296" ca="1">_xlfn.XLOOKUP($A296&amp;$B296,'[2]产值及收款计划（2026）'!$A:$A&amp;'[2]产值及收款计划（2026）'!$B:$B,'[2]产值及收款计划（2026）'!AB:AB)</f>
        <v>0</v>
      </c>
      <c r="AC296" s="256" cm="1">
        <f t="array" aca="1" ref="AC296" ca="1">_xlfn.XLOOKUP($A296&amp;$B296,'[2]产值及收款计划（2026）'!$A:$A&amp;'[2]产值及收款计划（2026）'!$B:$B,'[2]产值及收款计划（2026）'!AC:AC)</f>
        <v>0</v>
      </c>
      <c r="AD296" s="256" cm="1">
        <f t="array" aca="1" ref="AD296" ca="1">_xlfn.XLOOKUP($A296&amp;$B296,'[2]产值及收款计划（2026）'!$A:$A&amp;'[2]产值及收款计划（2026）'!$B:$B,'[2]产值及收款计划（2026）'!AD:AD)</f>
        <v>0</v>
      </c>
      <c r="AE296" s="256" cm="1">
        <f t="array" aca="1" ref="AE296" ca="1">_xlfn.XLOOKUP($A296&amp;$B296,'[2]产值及收款计划（2026）'!$A:$A&amp;'[2]产值及收款计划（2026）'!$B:$B,'[2]产值及收款计划（2026）'!AE:AE)</f>
        <v>220.22399999999999</v>
      </c>
      <c r="AF296" s="256" cm="1">
        <f t="array" aca="1" ref="AF296" ca="1">_xlfn.XLOOKUP($A296&amp;$B296,'[2]产值及收款计划（2026）'!$A:$A&amp;'[2]产值及收款计划（2026）'!$B:$B,'[2]产值及收款计划（2026）'!AF:AF)</f>
        <v>0</v>
      </c>
      <c r="AG296" s="256" cm="1">
        <f t="array" aca="1" ref="AG296" ca="1">_xlfn.XLOOKUP($A296&amp;$B296,'[2]产值及收款计划（2026）'!$A:$A&amp;'[2]产值及收款计划（2026）'!$B:$B,'[2]产值及收款计划（2026）'!AG:AG)</f>
        <v>0</v>
      </c>
      <c r="AH296" s="256" cm="1">
        <f t="array" aca="1" ref="AH296" ca="1">_xlfn.XLOOKUP($A296&amp;$B296,'[2]产值及收款计划（2026）'!$A:$A&amp;'[2]产值及收款计划（2026）'!$B:$B,'[2]产值及收款计划（2026）'!AH:AH)</f>
        <v>0</v>
      </c>
      <c r="AI296" s="256" cm="1">
        <f t="array" aca="1" ref="AI296" ca="1">_xlfn.XLOOKUP($A296&amp;$B296,'[2]产值及收款计划（2026）'!$A:$A&amp;'[2]产值及收款计划（2026）'!$B:$B,'[2]产值及收款计划（2026）'!AI:AI)</f>
        <v>0</v>
      </c>
      <c r="AJ296" s="256" cm="1">
        <f t="array" aca="1" ref="AJ296" ca="1">_xlfn.XLOOKUP($A296&amp;$B296,'[2]产值及收款计划（2026）'!$A:$A&amp;'[2]产值及收款计划（2026）'!$B:$B,'[2]产值及收款计划（2026）'!AJ:AJ)</f>
        <v>0</v>
      </c>
      <c r="AK296" s="256" cm="1">
        <f t="array" aca="1" ref="AK296" ca="1">_xlfn.XLOOKUP($A296&amp;$B296,'[2]产值及收款计划（2026）'!$A:$A&amp;'[2]产值及收款计划（2026）'!$B:$B,'[2]产值及收款计划（2026）'!AK:AK)</f>
        <v>0</v>
      </c>
      <c r="AL296" s="256" cm="1">
        <f t="array" aca="1" ref="AL296" ca="1">_xlfn.XLOOKUP($A296&amp;$B296,'[2]产值及收款计划（2026）'!$A:$A&amp;'[2]产值及收款计划（2026）'!$B:$B,'[2]产值及收款计划（2026）'!AL:AL)</f>
        <v>0</v>
      </c>
      <c r="AM296" s="263" t="e" cm="1">
        <f t="array" aca="1" ref="AM296" ca="1">_xlfn.LET(_xlpm.勾选月份状态数组,TRANSPOSE('PPT(12-15页）-TOP10'!$A$3:$A$14),_xlpm.选择数据区,IF('PPT(12-15页）-TOP10'!$E$3="收款",$BA296:$BL296,$AA296:$AL296),SUM(_xlfn._xlws.FILTER(_xlpm.选择数据区,_xlpm.勾选月份状态数组,"")))</f>
        <v>#NAME?</v>
      </c>
      <c r="AN296" s="256" t="e" cm="1">
        <f t="array" aca="1" ref="AN296" ca="1">_xlfn.LET(_xlpm.勾选月份状态数组,TRANSPOSE('PPT(12-15页）-TOP10'!$A$3:$A$14),_xlpm.选择数据区,IF('PPT(12-15页）-TOP10'!$E$3="收款",$DA296:$DL296,$CA296:$CL296),SUM(_xlfn._xlws.FILTER(_xlpm.选择数据区,_xlpm.勾选月份状态数组,"")))</f>
        <v>#NAME?</v>
      </c>
      <c r="AO296" s="256">
        <f ca="1">SUM(CA296:CC296)+SUM(AD296:AL296)</f>
        <v>220.22399999999999</v>
      </c>
      <c r="AP296" s="256"/>
      <c r="AQ296" s="256"/>
      <c r="AR296" s="256"/>
      <c r="AS296" s="256" cm="1">
        <f t="array" aca="1" ref="AS296" ca="1">_xlfn.XLOOKUP($A296&amp;$B296,'[2]产值及收款计划（2026）'!$A:$A&amp;'[2]产值及收款计划（2026）'!$B:$B,'[2]产值及收款计划（2026）'!AS:AS)</f>
        <v>0</v>
      </c>
      <c r="AT296" s="256" cm="1">
        <f t="array" aca="1" ref="AT296" ca="1">_xlfn.XLOOKUP($A296&amp;$B296,'[2]产值及收款计划（2026）'!$A:$A&amp;'[2]产值及收款计划（2026）'!$B:$B,'[2]产值及收款计划（2026）'!AT:AT)</f>
        <v>0</v>
      </c>
      <c r="AU296" s="256" cm="1">
        <f t="array" aca="1" ref="AU296" ca="1">_xlfn.XLOOKUP($A296&amp;$B296,'[2]产值及收款计划（2026）'!$A:$A&amp;'[2]产值及收款计划（2026）'!$B:$B,'[2]产值及收款计划（2026）'!AU:AU)</f>
        <v>0</v>
      </c>
      <c r="AV296" s="256" cm="1">
        <f t="array" aca="1" ref="AV296" ca="1">_xlfn.XLOOKUP($A296&amp;$B296,'[2]产值及收款计划（2026）'!$A:$A&amp;'[2]产值及收款计划（2026）'!$B:$B,'[2]产值及收款计划（2026）'!AV:AV)</f>
        <v>0</v>
      </c>
      <c r="AW296" s="256" cm="1">
        <f t="array" aca="1" ref="AW296" ca="1">_xlfn.XLOOKUP($A296&amp;$B296,'[2]产值及收款计划（2026）'!$A:$A&amp;'[2]产值及收款计划（2026）'!$B:$B,'[2]产值及收款计划（2026）'!AW:AW)</f>
        <v>0</v>
      </c>
      <c r="AX296" s="256" cm="1">
        <f t="array" aca="1" ref="AX296" ca="1">_xlfn.XLOOKUP($A296&amp;$B296,'[2]产值及收款计划（2026）'!$A:$A&amp;'[2]产值及收款计划（2026）'!$B:$B,'[2]产值及收款计划（2026）'!AX:AX)</f>
        <v>0</v>
      </c>
      <c r="AY296" s="256" cm="1">
        <f t="array" aca="1" ref="AY296" ca="1">_xlfn.XLOOKUP($A296&amp;$B296,'[2]产值及收款计划（2026）'!$A:$A&amp;'[2]产值及收款计划（2026）'!$B:$B,'[2]产值及收款计划（2026）'!AY:AY)</f>
        <v>734.08</v>
      </c>
      <c r="AZ296" s="256" cm="1">
        <f t="array" aca="1" ref="AZ296" ca="1">_xlfn.XLOOKUP($A296&amp;$B296,'[2]产值及收款计划（2026）'!$A:$A&amp;'[2]产值及收款计划（2026）'!$B:$B,'[2]产值及收款计划（2026）'!AZ:AZ)</f>
        <v>183.52</v>
      </c>
      <c r="BA296" s="256" cm="1">
        <f t="array" aca="1" ref="BA296" ca="1">_xlfn.XLOOKUP($A296&amp;$B296,'[2]产值及收款计划（2026）'!$A:$A&amp;'[2]产值及收款计划（2026）'!$B:$B,'[2]产值及收款计划（2026）'!BA:BA)</f>
        <v>0</v>
      </c>
      <c r="BB296" s="256" cm="1">
        <f t="array" aca="1" ref="BB296" ca="1">_xlfn.XLOOKUP($A296&amp;$B296,'[2]产值及收款计划（2026）'!$A:$A&amp;'[2]产值及收款计划（2026）'!$B:$B,'[2]产值及收款计划（2026）'!BB:BB)</f>
        <v>0</v>
      </c>
      <c r="BC296" s="256" cm="1">
        <f t="array" aca="1" ref="BC296" ca="1">_xlfn.XLOOKUP($A296&amp;$B296,'[2]产值及收款计划（2026）'!$A:$A&amp;'[2]产值及收款计划（2026）'!$B:$B,'[2]产值及收款计划（2026）'!BC:BC)</f>
        <v>137.63999999999999</v>
      </c>
      <c r="BD296" s="256" cm="1">
        <f t="array" aca="1" ref="BD296" ca="1">_xlfn.XLOOKUP($A296&amp;$B296,'[2]产值及收款计划（2026）'!$A:$A&amp;'[2]产值及收款计划（2026）'!$B:$B,'[2]产值及收款计划（2026）'!BD:BD)</f>
        <v>0</v>
      </c>
      <c r="BE296" s="256" cm="1">
        <f t="array" aca="1" ref="BE296" ca="1">_xlfn.XLOOKUP($A296&amp;$B296,'[2]产值及收款计划（2026）'!$A:$A&amp;'[2]产值及收款计划（2026）'!$B:$B,'[2]产值及收款计划（2026）'!BE:BE)</f>
        <v>0</v>
      </c>
      <c r="BF296" s="256" cm="1">
        <f t="array" aca="1" ref="BF296" ca="1">_xlfn.XLOOKUP($A296&amp;$B296,'[2]产值及收款计划（2026）'!$A:$A&amp;'[2]产值及收款计划（2026）'!$B:$B,'[2]产值及收款计划（2026）'!BF:BF)</f>
        <v>403.74400000000003</v>
      </c>
      <c r="BG296" s="256" cm="1">
        <f t="array" aca="1" ref="BG296" ca="1">_xlfn.XLOOKUP($A296&amp;$B296,'[2]产值及收款计划（2026）'!$A:$A&amp;'[2]产值及收款计划（2026）'!$B:$B,'[2]产值及收款计划（2026）'!BG:BG)</f>
        <v>0</v>
      </c>
      <c r="BH296" s="256" cm="1">
        <f t="array" aca="1" ref="BH296" ca="1">_xlfn.XLOOKUP($A296&amp;$B296,'[2]产值及收款计划（2026）'!$A:$A&amp;'[2]产值及收款计划（2026）'!$B:$B,'[2]产值及收款计划（2026）'!BH:BH)</f>
        <v>0</v>
      </c>
      <c r="BI296" s="256" cm="1">
        <f t="array" aca="1" ref="BI296" ca="1">_xlfn.XLOOKUP($A296&amp;$B296,'[2]产值及收款计划（2026）'!$A:$A&amp;'[2]产值及收款计划（2026）'!$B:$B,'[2]产值及收款计划（2026）'!BI:BI)</f>
        <v>0</v>
      </c>
      <c r="BJ296" s="256" cm="1">
        <f t="array" aca="1" ref="BJ296" ca="1">_xlfn.XLOOKUP($A296&amp;$B296,'[2]产值及收款计划（2026）'!$A:$A&amp;'[2]产值及收款计划（2026）'!$B:$B,'[2]产值及收款计划（2026）'!BJ:BJ)</f>
        <v>0</v>
      </c>
      <c r="BK296" s="256" cm="1">
        <f t="array" aca="1" ref="BK296" ca="1">_xlfn.XLOOKUP($A296&amp;$B296,'[2]产值及收款计划（2026）'!$A:$A&amp;'[2]产值及收款计划（2026）'!$B:$B,'[2]产值及收款计划（2026）'!BK:BK)</f>
        <v>0</v>
      </c>
      <c r="BL296" s="256" cm="1">
        <f t="array" aca="1" ref="BL296" ca="1">_xlfn.XLOOKUP($A296&amp;$B296,'[2]产值及收款计划（2026）'!$A:$A&amp;'[2]产值及收款计划（2026）'!$B:$B,'[2]产值及收款计划（2026）'!BL:BL)</f>
        <v>0</v>
      </c>
      <c r="BM296" s="256"/>
      <c r="BN296" s="256"/>
      <c r="BO296" s="256"/>
      <c r="BP296" s="256"/>
      <c r="BQ296" s="255" t="str" cm="1">
        <f t="array" aca="1" ref="BQ296" ca="1">_xlfn.XLOOKUP($A296&amp;$B296,'[2]产值及收款计划（2026）'!$A:$A&amp;'[2]产值及收款计划（2026）'!$B:$B,'[2]产值及收款计划（2026）'!BQ:BQ)</f>
        <v>湖南高速信息科技有限公司</v>
      </c>
      <c r="BR296" s="256" cm="1">
        <f t="array" aca="1" ref="BR296" ca="1">_xlfn.XLOOKUP($A296&amp;$B296,'[2]产值及收款计划（2026）'!$A:$A&amp;'[2]产值及收款计划（2026）'!$B:$B,'[2]产值及收款计划（2026）'!BR:BR)</f>
        <v>0</v>
      </c>
      <c r="CA296" s="256" cm="1">
        <f t="array" aca="1" ref="CA296" ca="1">_xlfn.XLOOKUP($A296&amp;$B296,'[2]产值及收款计划（2026）'!$A:$A&amp;'[2]产值及收款计划（2026）'!$B:$B,'[2]产值及收款计划（2026）'!CA:CA)</f>
        <v>0</v>
      </c>
      <c r="CB296" s="256" cm="1">
        <f t="array" aca="1" ref="CB296" ca="1">_xlfn.XLOOKUP($A296&amp;$B296,'[2]产值及收款计划（2026）'!$A:$A&amp;'[2]产值及收款计划（2026）'!$B:$B,'[2]产值及收款计划（2026）'!CB:CB)</f>
        <v>0</v>
      </c>
      <c r="CC296" s="256" cm="1">
        <f t="array" aca="1" ref="CC296" ca="1">_xlfn.XLOOKUP($A296&amp;$B296,'[2]产值及收款计划（2026）'!$A:$A&amp;'[2]产值及收款计划（2026）'!$B:$B,'[2]产值及收款计划（2026）'!CC:CC)</f>
        <v>0</v>
      </c>
      <c r="CD296" s="256" cm="1">
        <f t="array" aca="1" ref="CD296" ca="1">_xlfn.XLOOKUP($A296&amp;$B296,'[2]产值及收款计划（2026）'!$A:$A&amp;'[2]产值及收款计划（2026）'!$B:$B,'[2]产值及收款计划（2026）'!CD:CD)</f>
        <v>0</v>
      </c>
      <c r="CE296" s="256" cm="1">
        <f t="array" aca="1" ref="CE296" ca="1">_xlfn.XLOOKUP($A296&amp;$B296,'[2]产值及收款计划（2026）'!$A:$A&amp;'[2]产值及收款计划（2026）'!$B:$B,'[2]产值及收款计划（2026）'!CE:CE)</f>
        <v>0</v>
      </c>
      <c r="CF296" s="256" cm="1">
        <f t="array" aca="1" ref="CF296" ca="1">_xlfn.XLOOKUP($A296&amp;$B296,'[2]产值及收款计划（2026）'!$A:$A&amp;'[2]产值及收款计划（2026）'!$B:$B,'[2]产值及收款计划（2026）'!CF:CF)</f>
        <v>0</v>
      </c>
      <c r="CG296" s="256" cm="1">
        <f t="array" aca="1" ref="CG296" ca="1">_xlfn.XLOOKUP($A296&amp;$B296,'[2]产值及收款计划（2026）'!$A:$A&amp;'[2]产值及收款计划（2026）'!$B:$B,'[2]产值及收款计划（2026）'!CG:CG)</f>
        <v>0</v>
      </c>
      <c r="CH296" s="256" cm="1">
        <f t="array" aca="1" ref="CH296" ca="1">_xlfn.XLOOKUP($A296&amp;$B296,'[2]产值及收款计划（2026）'!$A:$A&amp;'[2]产值及收款计划（2026）'!$B:$B,'[2]产值及收款计划（2026）'!CH:CH)</f>
        <v>0</v>
      </c>
      <c r="CI296" s="256" cm="1">
        <f t="array" aca="1" ref="CI296" ca="1">_xlfn.XLOOKUP($A296&amp;$B296,'[2]产值及收款计划（2026）'!$A:$A&amp;'[2]产值及收款计划（2026）'!$B:$B,'[2]产值及收款计划（2026）'!CI:CI)</f>
        <v>0</v>
      </c>
      <c r="CJ296" s="256" cm="1">
        <f t="array" aca="1" ref="CJ296" ca="1">_xlfn.XLOOKUP($A296&amp;$B296,'[2]产值及收款计划（2026）'!$A:$A&amp;'[2]产值及收款计划（2026）'!$B:$B,'[2]产值及收款计划（2026）'!CJ:CJ)</f>
        <v>0</v>
      </c>
      <c r="CK296" s="256" cm="1">
        <f t="array" aca="1" ref="CK296" ca="1">_xlfn.XLOOKUP($A296&amp;$B296,'[2]产值及收款计划（2026）'!$A:$A&amp;'[2]产值及收款计划（2026）'!$B:$B,'[2]产值及收款计划（2026）'!CK:CK)</f>
        <v>0</v>
      </c>
      <c r="CL296" s="256" cm="1">
        <f t="array" aca="1" ref="CL296" ca="1">_xlfn.XLOOKUP($A296&amp;$B296,'[2]产值及收款计划（2026）'!$A:$A&amp;'[2]产值及收款计划（2026）'!$B:$B,'[2]产值及收款计划（2026）'!CL:CL)</f>
        <v>0</v>
      </c>
      <c r="DA296" s="256" cm="1">
        <f t="array" aca="1" ref="DA296" ca="1">_xlfn.XLOOKUP($A296&amp;$B296,'[2]产值及收款计划（2026）'!$A:$A&amp;'[2]产值及收款计划（2026）'!$B:$B,'[2]产值及收款计划（2026）'!DA:DA)</f>
        <v>0</v>
      </c>
      <c r="DB296" s="256" cm="1">
        <f t="array" aca="1" ref="DB296" ca="1">_xlfn.XLOOKUP($A296&amp;$B296,'[2]产值及收款计划（2026）'!$A:$A&amp;'[2]产值及收款计划（2026）'!$B:$B,'[2]产值及收款计划（2026）'!DB:DB)</f>
        <v>0</v>
      </c>
      <c r="DC296" s="256" cm="1">
        <f t="array" aca="1" ref="DC296" ca="1">_xlfn.XLOOKUP($A296&amp;$B296,'[2]产值及收款计划（2026）'!$A:$A&amp;'[2]产值及收款计划（2026）'!$B:$B,'[2]产值及收款计划（2026）'!DC:DC)</f>
        <v>0</v>
      </c>
      <c r="DD296" s="256" cm="1">
        <f t="array" aca="1" ref="DD296" ca="1">_xlfn.XLOOKUP($A296&amp;$B296,'[2]产值及收款计划（2026）'!$A:$A&amp;'[2]产值及收款计划（2026）'!$B:$B,'[2]产值及收款计划（2026）'!DD:DD)</f>
        <v>0</v>
      </c>
      <c r="DE296" s="256" cm="1">
        <f t="array" aca="1" ref="DE296" ca="1">_xlfn.XLOOKUP($A296&amp;$B296,'[2]产值及收款计划（2026）'!$A:$A&amp;'[2]产值及收款计划（2026）'!$B:$B,'[2]产值及收款计划（2026）'!DE:DE)</f>
        <v>0</v>
      </c>
      <c r="DF296" s="256" cm="1">
        <f t="array" aca="1" ref="DF296" ca="1">_xlfn.XLOOKUP($A296&amp;$B296,'[2]产值及收款计划（2026）'!$A:$A&amp;'[2]产值及收款计划（2026）'!$B:$B,'[2]产值及收款计划（2026）'!DF:DF)</f>
        <v>0</v>
      </c>
      <c r="DG296" s="256" cm="1">
        <f t="array" aca="1" ref="DG296" ca="1">_xlfn.XLOOKUP($A296&amp;$B296,'[2]产值及收款计划（2026）'!$A:$A&amp;'[2]产值及收款计划（2026）'!$B:$B,'[2]产值及收款计划（2026）'!DG:DG)</f>
        <v>0</v>
      </c>
      <c r="DH296" s="256" cm="1">
        <f t="array" aca="1" ref="DH296" ca="1">_xlfn.XLOOKUP($A296&amp;$B296,'[2]产值及收款计划（2026）'!$A:$A&amp;'[2]产值及收款计划（2026）'!$B:$B,'[2]产值及收款计划（2026）'!DH:DH)</f>
        <v>0</v>
      </c>
      <c r="DI296" s="256" cm="1">
        <f t="array" aca="1" ref="DI296" ca="1">_xlfn.XLOOKUP($A296&amp;$B296,'[2]产值及收款计划（2026）'!$A:$A&amp;'[2]产值及收款计划（2026）'!$B:$B,'[2]产值及收款计划（2026）'!DI:DI)</f>
        <v>0</v>
      </c>
      <c r="DJ296" s="256" cm="1">
        <f t="array" aca="1" ref="DJ296" ca="1">_xlfn.XLOOKUP($A296&amp;$B296,'[2]产值及收款计划（2026）'!$A:$A&amp;'[2]产值及收款计划（2026）'!$B:$B,'[2]产值及收款计划（2026）'!DJ:DJ)</f>
        <v>0</v>
      </c>
      <c r="DK296" s="256" cm="1">
        <f t="array" aca="1" ref="DK296" ca="1">_xlfn.XLOOKUP($A296&amp;$B296,'[2]产值及收款计划（2026）'!$A:$A&amp;'[2]产值及收款计划（2026）'!$B:$B,'[2]产值及收款计划（2026）'!DK:DK)</f>
        <v>0</v>
      </c>
      <c r="DL296" s="256" cm="1">
        <f t="array" aca="1" ref="DL296" ca="1">_xlfn.XLOOKUP($A296&amp;$B296,'[2]产值及收款计划（2026）'!$A:$A&amp;'[2]产值及收款计划（2026）'!$B:$B,'[2]产值及收款计划（2026）'!DL:DL)</f>
        <v>0</v>
      </c>
      <c r="DM296" s="264"/>
      <c r="DN296" s="250"/>
    </row>
    <row r="297" spans="1:118" ht="20.25" x14ac:dyDescent="0.15">
      <c r="A297" s="254">
        <f t="shared" ca="1" si="17"/>
        <v>116</v>
      </c>
      <c r="B297" s="254" t="s">
        <v>26</v>
      </c>
      <c r="C297" s="255" t="str" cm="1">
        <f t="array" aca="1" ref="C297" ca="1">_xlfn.XLOOKUP($A297&amp;$B297,'[2]产值及收款计划（2026）'!$A:$A&amp;'[2]产值及收款计划（2026）'!$B:$B,'[2]产值及收款计划（2026）'!C:C)</f>
        <v>C0CJZY-FW-T-2025061</v>
      </c>
      <c r="D297" s="255" t="str" cm="1">
        <f t="array" aca="1" ref="D297" ca="1">_xlfn.XLOOKUP($A297&amp;$B297,'[2]产值及收款计划（2026）'!$A:$A&amp;'[2]产值及收款计划（2026）'!$B:$B,'[2]产值及收款计划（2026）'!D:D)</f>
        <v>成都双流动态感知项目技术服务合同</v>
      </c>
      <c r="E297" s="256" cm="1">
        <f t="array" aca="1" ref="E297" ca="1">_xlfn.XLOOKUP($A297&amp;$B297,'[2]产值及收款计划（2026）'!$A:$A&amp;'[2]产值及收款计划（2026）'!$B:$B,'[2]产值及收款计划（2026）'!E:E)</f>
        <v>14</v>
      </c>
      <c r="F297" s="256" cm="1">
        <f t="array" aca="1" ref="F297" ca="1">_xlfn.XLOOKUP($A297&amp;$B297,'[2]产值及收款计划（2026）'!$A:$A&amp;'[2]产值及收款计划（2026）'!$B:$B,'[2]产值及收款计划（2026）'!F:F)</f>
        <v>14</v>
      </c>
      <c r="G297" s="256" cm="1">
        <f t="array" aca="1" ref="G297" ca="1">_xlfn.XLOOKUP($A297&amp;$B297,'[2]产值及收款计划（2026）'!$A:$A&amp;'[2]产值及收款计划（2026）'!$B:$B,'[2]产值及收款计划（2026）'!G:G)</f>
        <v>14</v>
      </c>
      <c r="H297" s="256" cm="1">
        <f t="array" aca="1" ref="H297" ca="1">_xlfn.XLOOKUP($A297&amp;$B297,'[2]产值及收款计划（2026）'!$A:$A&amp;'[2]产值及收款计划（2026）'!$B:$B,'[2]产值及收款计划（2026）'!H:H)</f>
        <v>8.0299999999999994</v>
      </c>
      <c r="I297" s="257" cm="1">
        <f t="array" aca="1" ref="I297" ca="1">_xlfn.XLOOKUP($A297&amp;$B297,'[2]产值及收款计划（2026）'!$A:$A&amp;'[2]产值及收款计划（2026）'!$B:$B,'[2]产值及收款计划（2026）'!I:I)</f>
        <v>0.57357142857142895</v>
      </c>
      <c r="J297" s="258" cm="1">
        <f t="array" aca="1" ref="J297" ca="1">_xlfn.XLOOKUP($A297&amp;$B297,'[2]产值及收款计划（2026）'!$A:$A&amp;'[2]产值及收款计划（2026）'!$B:$B,'[2]产值及收款计划（2026）'!J:J)</f>
        <v>0.06</v>
      </c>
      <c r="K297" s="256" cm="1">
        <f t="array" aca="1" ref="K297" ca="1">_xlfn.XLOOKUP($A297&amp;$B297,'[2]产值及收款计划（2026）'!$A:$A&amp;'[2]产值及收款计划（2026）'!$B:$B,'[2]产值及收款计划（2026）'!K:K)</f>
        <v>0</v>
      </c>
      <c r="L297" s="256" cm="1">
        <f t="array" aca="1" ref="L297" ca="1">_xlfn.XLOOKUP($A297&amp;$B297,'[2]产值及收款计划（2026）'!$A:$A&amp;'[2]产值及收款计划（2026）'!$B:$B,'[2]产值及收款计划（2026）'!L:L)</f>
        <v>0</v>
      </c>
      <c r="M297" s="256" t="str" cm="1">
        <f t="array" aca="1" ref="M297" ca="1">_xlfn.XLOOKUP($A297&amp;$B297,'[2]产值及收款计划（2026）'!$A:$A&amp;'[2]产值及收款计划（2026）'!$B:$B,'[2]产值及收款计划（2026）'!M:M)</f>
        <v>主导</v>
      </c>
      <c r="N297" s="256" t="str" cm="1">
        <f t="array" aca="1" ref="N297" ca="1">_xlfn.XLOOKUP($A297&amp;$B297,'[2]产值及收款计划（2026）'!$A:$A&amp;'[2]产值及收款计划（2026）'!$B:$B,'[2]产值及收款计划（2026）'!N:N)</f>
        <v>邱枫团队</v>
      </c>
      <c r="O297" s="256" t="str" cm="1">
        <f t="array" aca="1" ref="O297" ca="1">_xlfn.XLOOKUP($A297&amp;$B297,'[2]产值及收款计划（2026）'!$A:$A&amp;'[2]产值及收款计划（2026）'!$B:$B,'[2]产值及收款计划（2026）'!O:O)</f>
        <v>段炼</v>
      </c>
      <c r="P297" s="255" t="str" cm="1">
        <f t="array" aca="1" ref="P297" ca="1">_xlfn.XLOOKUP($A297&amp;$B297,'[2]产值及收款计划（2026）'!$A:$A&amp;'[2]产值及收款计划（2026）'!$B:$B,'[2]产值及收款计划（2026）'!P:P)</f>
        <v>25已完结</v>
      </c>
      <c r="Q297" s="256" cm="1">
        <f t="array" aca="1" ref="Q297" ca="1">_xlfn.XLOOKUP($A297&amp;$B297,'[2]产值及收款计划（2026）'!$A:$A&amp;'[2]产值及收款计划（2026）'!$B:$B,'[2]产值及收款计划（2026）'!Q:Q)</f>
        <v>0</v>
      </c>
      <c r="R297" s="256" cm="1">
        <f t="array" aca="1" ref="R297" ca="1">_xlfn.XLOOKUP($A297&amp;$B297,'[2]产值及收款计划（2026）'!$A:$A&amp;'[2]产值及收款计划（2026）'!$B:$B,'[2]产值及收款计划（2026）'!R:R)</f>
        <v>0</v>
      </c>
      <c r="S297" s="256" cm="1">
        <f t="array" aca="1" ref="S297" ca="1">_xlfn.XLOOKUP($A297&amp;$B297,'[2]产值及收款计划（2026）'!$A:$A&amp;'[2]产值及收款计划（2026）'!$B:$B,'[2]产值及收款计划（2026）'!S:S)</f>
        <v>0</v>
      </c>
      <c r="T297" s="256" cm="1">
        <f t="array" aca="1" ref="T297" ca="1">_xlfn.XLOOKUP($A297&amp;$B297,'[2]产值及收款计划（2026）'!$A:$A&amp;'[2]产值及收款计划（2026）'!$B:$B,'[2]产值及收款计划（2026）'!T:T)</f>
        <v>14</v>
      </c>
      <c r="U297" s="256" cm="1">
        <f t="array" aca="1" ref="U297" ca="1">_xlfn.XLOOKUP($A297&amp;$B297,'[2]产值及收款计划（2026）'!$A:$A&amp;'[2]产值及收款计划（2026）'!$B:$B,'[2]产值及收款计划（2026）'!U:U)</f>
        <v>0</v>
      </c>
      <c r="V297" s="256" cm="1">
        <f t="array" aca="1" ref="V297" ca="1">_xlfn.XLOOKUP($A297&amp;$B297,'[2]产值及收款计划（2026）'!$A:$A&amp;'[2]产值及收款计划（2026）'!$B:$B,'[2]产值及收款计划（2026）'!V:V)</f>
        <v>0</v>
      </c>
      <c r="W297" s="256" cm="1">
        <f t="array" aca="1" ref="W297" ca="1">_xlfn.XLOOKUP($A297&amp;$B297,'[2]产值及收款计划（2026）'!$A:$A&amp;'[2]产值及收款计划（2026）'!$B:$B,'[2]产值及收款计划（2026）'!W:W)</f>
        <v>0</v>
      </c>
      <c r="X297" s="256" cm="1">
        <f t="array" aca="1" ref="X297" ca="1">_xlfn.XLOOKUP($A297&amp;$B297,'[2]产值及收款计划（2026）'!$A:$A&amp;'[2]产值及收款计划（2026）'!$B:$B,'[2]产值及收款计划（2026）'!X:X)</f>
        <v>0</v>
      </c>
      <c r="Y297" s="256" cm="1">
        <f t="array" aca="1" ref="Y297" ca="1">_xlfn.XLOOKUP($A297&amp;$B297,'[2]产值及收款计划（2026）'!$A:$A&amp;'[2]产值及收款计划（2026）'!$B:$B,'[2]产值及收款计划（2026）'!Y:Y)</f>
        <v>0</v>
      </c>
      <c r="Z297" s="256" cm="1">
        <f t="array" aca="1" ref="Z297" ca="1">_xlfn.XLOOKUP($A297&amp;$B297,'[2]产值及收款计划（2026）'!$A:$A&amp;'[2]产值及收款计划（2026）'!$B:$B,'[2]产值及收款计划（2026）'!Z:Z)</f>
        <v>0</v>
      </c>
      <c r="AA297" s="256" cm="1">
        <f t="array" aca="1" ref="AA297" ca="1">_xlfn.XLOOKUP($A297&amp;$B297,'[2]产值及收款计划（2026）'!$A:$A&amp;'[2]产值及收款计划（2026）'!$B:$B,'[2]产值及收款计划（2026）'!AA:AA)</f>
        <v>0</v>
      </c>
      <c r="AB297" s="256" cm="1">
        <f t="array" aca="1" ref="AB297" ca="1">_xlfn.XLOOKUP($A297&amp;$B297,'[2]产值及收款计划（2026）'!$A:$A&amp;'[2]产值及收款计划（2026）'!$B:$B,'[2]产值及收款计划（2026）'!AB:AB)</f>
        <v>0</v>
      </c>
      <c r="AC297" s="256" cm="1">
        <f t="array" aca="1" ref="AC297" ca="1">_xlfn.XLOOKUP($A297&amp;$B297,'[2]产值及收款计划（2026）'!$A:$A&amp;'[2]产值及收款计划（2026）'!$B:$B,'[2]产值及收款计划（2026）'!AC:AC)</f>
        <v>0</v>
      </c>
      <c r="AD297" s="256" cm="1">
        <f t="array" aca="1" ref="AD297" ca="1">_xlfn.XLOOKUP($A297&amp;$B297,'[2]产值及收款计划（2026）'!$A:$A&amp;'[2]产值及收款计划（2026）'!$B:$B,'[2]产值及收款计划（2026）'!AD:AD)</f>
        <v>0</v>
      </c>
      <c r="AE297" s="256" cm="1">
        <f t="array" aca="1" ref="AE297" ca="1">_xlfn.XLOOKUP($A297&amp;$B297,'[2]产值及收款计划（2026）'!$A:$A&amp;'[2]产值及收款计划（2026）'!$B:$B,'[2]产值及收款计划（2026）'!AE:AE)</f>
        <v>0</v>
      </c>
      <c r="AF297" s="256" cm="1">
        <f t="array" aca="1" ref="AF297" ca="1">_xlfn.XLOOKUP($A297&amp;$B297,'[2]产值及收款计划（2026）'!$A:$A&amp;'[2]产值及收款计划（2026）'!$B:$B,'[2]产值及收款计划（2026）'!AF:AF)</f>
        <v>0</v>
      </c>
      <c r="AG297" s="256" cm="1">
        <f t="array" aca="1" ref="AG297" ca="1">_xlfn.XLOOKUP($A297&amp;$B297,'[2]产值及收款计划（2026）'!$A:$A&amp;'[2]产值及收款计划（2026）'!$B:$B,'[2]产值及收款计划（2026）'!AG:AG)</f>
        <v>0</v>
      </c>
      <c r="AH297" s="256" cm="1">
        <f t="array" aca="1" ref="AH297" ca="1">_xlfn.XLOOKUP($A297&amp;$B297,'[2]产值及收款计划（2026）'!$A:$A&amp;'[2]产值及收款计划（2026）'!$B:$B,'[2]产值及收款计划（2026）'!AH:AH)</f>
        <v>0</v>
      </c>
      <c r="AI297" s="256" cm="1">
        <f t="array" aca="1" ref="AI297" ca="1">_xlfn.XLOOKUP($A297&amp;$B297,'[2]产值及收款计划（2026）'!$A:$A&amp;'[2]产值及收款计划（2026）'!$B:$B,'[2]产值及收款计划（2026）'!AI:AI)</f>
        <v>0</v>
      </c>
      <c r="AJ297" s="256" cm="1">
        <f t="array" aca="1" ref="AJ297" ca="1">_xlfn.XLOOKUP($A297&amp;$B297,'[2]产值及收款计划（2026）'!$A:$A&amp;'[2]产值及收款计划（2026）'!$B:$B,'[2]产值及收款计划（2026）'!AJ:AJ)</f>
        <v>0</v>
      </c>
      <c r="AK297" s="256" cm="1">
        <f t="array" aca="1" ref="AK297" ca="1">_xlfn.XLOOKUP($A297&amp;$B297,'[2]产值及收款计划（2026）'!$A:$A&amp;'[2]产值及收款计划（2026）'!$B:$B,'[2]产值及收款计划（2026）'!AK:AK)</f>
        <v>0</v>
      </c>
      <c r="AL297" s="256" cm="1">
        <f t="array" aca="1" ref="AL297" ca="1">_xlfn.XLOOKUP($A297&amp;$B297,'[2]产值及收款计划（2026）'!$A:$A&amp;'[2]产值及收款计划（2026）'!$B:$B,'[2]产值及收款计划（2026）'!AL:AL)</f>
        <v>0</v>
      </c>
      <c r="AM297" s="263" t="e" cm="1">
        <f t="array" aca="1" ref="AM297" ca="1">_xlfn.LET(_xlpm.勾选月份状态数组,TRANSPOSE('PPT(12-15页）-TOP10'!$A$3:$A$14),_xlpm.选择数据区,IF('PPT(12-15页）-TOP10'!$E$3="收款",$BA297:$BL297,$AA297:$AL297),SUM(_xlfn._xlws.FILTER(_xlpm.选择数据区,_xlpm.勾选月份状态数组,"")))</f>
        <v>#NAME?</v>
      </c>
      <c r="AN297" s="256" t="e" cm="1">
        <f t="array" aca="1" ref="AN297" ca="1">_xlfn.LET(_xlpm.勾选月份状态数组,TRANSPOSE('PPT(12-15页）-TOP10'!$A$3:$A$14),_xlpm.选择数据区,IF('PPT(12-15页）-TOP10'!$E$3="收款",$DA297:$DL297,$CA297:$CL297),SUM(_xlfn._xlws.FILTER(_xlpm.选择数据区,_xlpm.勾选月份状态数组,"")))</f>
        <v>#NAME?</v>
      </c>
      <c r="AO297" s="256">
        <f ca="1">SUM(CA297:CC297)+SUM(AD297:AL297)</f>
        <v>0</v>
      </c>
      <c r="AP297" s="256"/>
      <c r="AQ297" s="256"/>
      <c r="AR297" s="256"/>
      <c r="AS297" s="256" cm="1">
        <f t="array" aca="1" ref="AS297" ca="1">_xlfn.XLOOKUP($A297&amp;$B297,'[2]产值及收款计划（2026）'!$A:$A&amp;'[2]产值及收款计划（2026）'!$B:$B,'[2]产值及收款计划（2026）'!AS:AS)</f>
        <v>0</v>
      </c>
      <c r="AT297" s="256" cm="1">
        <f t="array" aca="1" ref="AT297" ca="1">_xlfn.XLOOKUP($A297&amp;$B297,'[2]产值及收款计划（2026）'!$A:$A&amp;'[2]产值及收款计划（2026）'!$B:$B,'[2]产值及收款计划（2026）'!AT:AT)</f>
        <v>0</v>
      </c>
      <c r="AU297" s="256" cm="1">
        <f t="array" aca="1" ref="AU297" ca="1">_xlfn.XLOOKUP($A297&amp;$B297,'[2]产值及收款计划（2026）'!$A:$A&amp;'[2]产值及收款计划（2026）'!$B:$B,'[2]产值及收款计划（2026）'!AU:AU)</f>
        <v>0</v>
      </c>
      <c r="AV297" s="256" cm="1">
        <f t="array" aca="1" ref="AV297" ca="1">_xlfn.XLOOKUP($A297&amp;$B297,'[2]产值及收款计划（2026）'!$A:$A&amp;'[2]产值及收款计划（2026）'!$B:$B,'[2]产值及收款计划（2026）'!AV:AV)</f>
        <v>0</v>
      </c>
      <c r="AW297" s="256" cm="1">
        <f t="array" aca="1" ref="AW297" ca="1">_xlfn.XLOOKUP($A297&amp;$B297,'[2]产值及收款计划（2026）'!$A:$A&amp;'[2]产值及收款计划（2026）'!$B:$B,'[2]产值及收款计划（2026）'!AW:AW)</f>
        <v>0</v>
      </c>
      <c r="AX297" s="256" cm="1">
        <f t="array" aca="1" ref="AX297" ca="1">_xlfn.XLOOKUP($A297&amp;$B297,'[2]产值及收款计划（2026）'!$A:$A&amp;'[2]产值及收款计划（2026）'!$B:$B,'[2]产值及收款计划（2026）'!AX:AX)</f>
        <v>0</v>
      </c>
      <c r="AY297" s="256" cm="1">
        <f t="array" aca="1" ref="AY297" ca="1">_xlfn.XLOOKUP($A297&amp;$B297,'[2]产值及收款计划（2026）'!$A:$A&amp;'[2]产值及收款计划（2026）'!$B:$B,'[2]产值及收款计划（2026）'!AY:AY)</f>
        <v>14</v>
      </c>
      <c r="AZ297" s="256" cm="1">
        <f t="array" aca="1" ref="AZ297" ca="1">_xlfn.XLOOKUP($A297&amp;$B297,'[2]产值及收款计划（2026）'!$A:$A&amp;'[2]产值及收款计划（2026）'!$B:$B,'[2]产值及收款计划（2026）'!AZ:AZ)</f>
        <v>14</v>
      </c>
      <c r="BA297" s="256" cm="1">
        <f t="array" aca="1" ref="BA297" ca="1">_xlfn.XLOOKUP($A297&amp;$B297,'[2]产值及收款计划（2026）'!$A:$A&amp;'[2]产值及收款计划（2026）'!$B:$B,'[2]产值及收款计划（2026）'!BA:BA)</f>
        <v>0</v>
      </c>
      <c r="BB297" s="256" cm="1">
        <f t="array" aca="1" ref="BB297" ca="1">_xlfn.XLOOKUP($A297&amp;$B297,'[2]产值及收款计划（2026）'!$A:$A&amp;'[2]产值及收款计划（2026）'!$B:$B,'[2]产值及收款计划（2026）'!BB:BB)</f>
        <v>0</v>
      </c>
      <c r="BC297" s="256" cm="1">
        <f t="array" aca="1" ref="BC297" ca="1">_xlfn.XLOOKUP($A297&amp;$B297,'[2]产值及收款计划（2026）'!$A:$A&amp;'[2]产值及收款计划（2026）'!$B:$B,'[2]产值及收款计划（2026）'!BC:BC)</f>
        <v>0</v>
      </c>
      <c r="BD297" s="256" cm="1">
        <f t="array" aca="1" ref="BD297" ca="1">_xlfn.XLOOKUP($A297&amp;$B297,'[2]产值及收款计划（2026）'!$A:$A&amp;'[2]产值及收款计划（2026）'!$B:$B,'[2]产值及收款计划（2026）'!BD:BD)</f>
        <v>5.9</v>
      </c>
      <c r="BE297" s="256" cm="1">
        <f t="array" aca="1" ref="BE297" ca="1">_xlfn.XLOOKUP($A297&amp;$B297,'[2]产值及收款计划（2026）'!$A:$A&amp;'[2]产值及收款计划（2026）'!$B:$B,'[2]产值及收款计划（2026）'!BE:BE)</f>
        <v>0</v>
      </c>
      <c r="BF297" s="256" cm="1">
        <f t="array" aca="1" ref="BF297" ca="1">_xlfn.XLOOKUP($A297&amp;$B297,'[2]产值及收款计划（2026）'!$A:$A&amp;'[2]产值及收款计划（2026）'!$B:$B,'[2]产值及收款计划（2026）'!BF:BF)</f>
        <v>0</v>
      </c>
      <c r="BG297" s="256" cm="1">
        <f t="array" aca="1" ref="BG297" ca="1">_xlfn.XLOOKUP($A297&amp;$B297,'[2]产值及收款计划（2026）'!$A:$A&amp;'[2]产值及收款计划（2026）'!$B:$B,'[2]产值及收款计划（2026）'!BG:BG)</f>
        <v>0</v>
      </c>
      <c r="BH297" s="256" cm="1">
        <f t="array" aca="1" ref="BH297" ca="1">_xlfn.XLOOKUP($A297&amp;$B297,'[2]产值及收款计划（2026）'!$A:$A&amp;'[2]产值及收款计划（2026）'!$B:$B,'[2]产值及收款计划（2026）'!BH:BH)</f>
        <v>0</v>
      </c>
      <c r="BI297" s="256" cm="1">
        <f t="array" aca="1" ref="BI297" ca="1">_xlfn.XLOOKUP($A297&amp;$B297,'[2]产值及收款计划（2026）'!$A:$A&amp;'[2]产值及收款计划（2026）'!$B:$B,'[2]产值及收款计划（2026）'!BI:BI)</f>
        <v>0</v>
      </c>
      <c r="BJ297" s="256" cm="1">
        <f t="array" aca="1" ref="BJ297" ca="1">_xlfn.XLOOKUP($A297&amp;$B297,'[2]产值及收款计划（2026）'!$A:$A&amp;'[2]产值及收款计划（2026）'!$B:$B,'[2]产值及收款计划（2026）'!BJ:BJ)</f>
        <v>0</v>
      </c>
      <c r="BK297" s="256" cm="1">
        <f t="array" aca="1" ref="BK297" ca="1">_xlfn.XLOOKUP($A297&amp;$B297,'[2]产值及收款计划（2026）'!$A:$A&amp;'[2]产值及收款计划（2026）'!$B:$B,'[2]产值及收款计划（2026）'!BK:BK)</f>
        <v>0</v>
      </c>
      <c r="BL297" s="256" cm="1">
        <f t="array" aca="1" ref="BL297" ca="1">_xlfn.XLOOKUP($A297&amp;$B297,'[2]产值及收款计划（2026）'!$A:$A&amp;'[2]产值及收款计划（2026）'!$B:$B,'[2]产值及收款计划（2026）'!BL:BL)</f>
        <v>0</v>
      </c>
      <c r="BM297" s="256"/>
      <c r="BN297" s="256"/>
      <c r="BO297" s="256"/>
      <c r="BP297" s="256"/>
      <c r="BQ297" s="255" t="str" cm="1">
        <f t="array" aca="1" ref="BQ297" ca="1">_xlfn.XLOOKUP($A297&amp;$B297,'[2]产值及收款计划（2026）'!$A:$A&amp;'[2]产值及收款计划（2026）'!$B:$B,'[2]产值及收款计划（2026）'!BQ:BQ)</f>
        <v>成都申蓉城运城市管理服务有限公司</v>
      </c>
      <c r="BR297" s="256" cm="1">
        <f t="array" aca="1" ref="BR297" ca="1">_xlfn.XLOOKUP($A297&amp;$B297,'[2]产值及收款计划（2026）'!$A:$A&amp;'[2]产值及收款计划（2026）'!$B:$B,'[2]产值及收款计划（2026）'!BR:BR)</f>
        <v>0</v>
      </c>
      <c r="CA297" s="256" cm="1">
        <f t="array" aca="1" ref="CA297" ca="1">_xlfn.XLOOKUP($A297&amp;$B297,'[2]产值及收款计划（2026）'!$A:$A&amp;'[2]产值及收款计划（2026）'!$B:$B,'[2]产值及收款计划（2026）'!CA:CA)</f>
        <v>0</v>
      </c>
      <c r="CB297" s="256" cm="1">
        <f t="array" aca="1" ref="CB297" ca="1">_xlfn.XLOOKUP($A297&amp;$B297,'[2]产值及收款计划（2026）'!$A:$A&amp;'[2]产值及收款计划（2026）'!$B:$B,'[2]产值及收款计划（2026）'!CB:CB)</f>
        <v>0</v>
      </c>
      <c r="CC297" s="256" cm="1">
        <f t="array" aca="1" ref="CC297" ca="1">_xlfn.XLOOKUP($A297&amp;$B297,'[2]产值及收款计划（2026）'!$A:$A&amp;'[2]产值及收款计划（2026）'!$B:$B,'[2]产值及收款计划（2026）'!CC:CC)</f>
        <v>0</v>
      </c>
      <c r="CD297" s="256" cm="1">
        <f t="array" aca="1" ref="CD297" ca="1">_xlfn.XLOOKUP($A297&amp;$B297,'[2]产值及收款计划（2026）'!$A:$A&amp;'[2]产值及收款计划（2026）'!$B:$B,'[2]产值及收款计划（2026）'!CD:CD)</f>
        <v>0</v>
      </c>
      <c r="CE297" s="256" cm="1">
        <f t="array" aca="1" ref="CE297" ca="1">_xlfn.XLOOKUP($A297&amp;$B297,'[2]产值及收款计划（2026）'!$A:$A&amp;'[2]产值及收款计划（2026）'!$B:$B,'[2]产值及收款计划（2026）'!CE:CE)</f>
        <v>0</v>
      </c>
      <c r="CF297" s="256" cm="1">
        <f t="array" aca="1" ref="CF297" ca="1">_xlfn.XLOOKUP($A297&amp;$B297,'[2]产值及收款计划（2026）'!$A:$A&amp;'[2]产值及收款计划（2026）'!$B:$B,'[2]产值及收款计划（2026）'!CF:CF)</f>
        <v>0</v>
      </c>
      <c r="CG297" s="256" cm="1">
        <f t="array" aca="1" ref="CG297" ca="1">_xlfn.XLOOKUP($A297&amp;$B297,'[2]产值及收款计划（2026）'!$A:$A&amp;'[2]产值及收款计划（2026）'!$B:$B,'[2]产值及收款计划（2026）'!CG:CG)</f>
        <v>0</v>
      </c>
      <c r="CH297" s="256" cm="1">
        <f t="array" aca="1" ref="CH297" ca="1">_xlfn.XLOOKUP($A297&amp;$B297,'[2]产值及收款计划（2026）'!$A:$A&amp;'[2]产值及收款计划（2026）'!$B:$B,'[2]产值及收款计划（2026）'!CH:CH)</f>
        <v>0</v>
      </c>
      <c r="CI297" s="256" cm="1">
        <f t="array" aca="1" ref="CI297" ca="1">_xlfn.XLOOKUP($A297&amp;$B297,'[2]产值及收款计划（2026）'!$A:$A&amp;'[2]产值及收款计划（2026）'!$B:$B,'[2]产值及收款计划（2026）'!CI:CI)</f>
        <v>0</v>
      </c>
      <c r="CJ297" s="256" cm="1">
        <f t="array" aca="1" ref="CJ297" ca="1">_xlfn.XLOOKUP($A297&amp;$B297,'[2]产值及收款计划（2026）'!$A:$A&amp;'[2]产值及收款计划（2026）'!$B:$B,'[2]产值及收款计划（2026）'!CJ:CJ)</f>
        <v>0</v>
      </c>
      <c r="CK297" s="256" cm="1">
        <f t="array" aca="1" ref="CK297" ca="1">_xlfn.XLOOKUP($A297&amp;$B297,'[2]产值及收款计划（2026）'!$A:$A&amp;'[2]产值及收款计划（2026）'!$B:$B,'[2]产值及收款计划（2026）'!CK:CK)</f>
        <v>0</v>
      </c>
      <c r="CL297" s="256" cm="1">
        <f t="array" aca="1" ref="CL297" ca="1">_xlfn.XLOOKUP($A297&amp;$B297,'[2]产值及收款计划（2026）'!$A:$A&amp;'[2]产值及收款计划（2026）'!$B:$B,'[2]产值及收款计划（2026）'!CL:CL)</f>
        <v>0</v>
      </c>
      <c r="DA297" s="256" cm="1">
        <f t="array" aca="1" ref="DA297" ca="1">_xlfn.XLOOKUP($A297&amp;$B297,'[2]产值及收款计划（2026）'!$A:$A&amp;'[2]产值及收款计划（2026）'!$B:$B,'[2]产值及收款计划（2026）'!DA:DA)</f>
        <v>0</v>
      </c>
      <c r="DB297" s="256" cm="1">
        <f t="array" aca="1" ref="DB297" ca="1">_xlfn.XLOOKUP($A297&amp;$B297,'[2]产值及收款计划（2026）'!$A:$A&amp;'[2]产值及收款计划（2026）'!$B:$B,'[2]产值及收款计划（2026）'!DB:DB)</f>
        <v>0</v>
      </c>
      <c r="DC297" s="256" cm="1">
        <f t="array" aca="1" ref="DC297" ca="1">_xlfn.XLOOKUP($A297&amp;$B297,'[2]产值及收款计划（2026）'!$A:$A&amp;'[2]产值及收款计划（2026）'!$B:$B,'[2]产值及收款计划（2026）'!DC:DC)</f>
        <v>0</v>
      </c>
      <c r="DD297" s="256" cm="1">
        <f t="array" aca="1" ref="DD297" ca="1">_xlfn.XLOOKUP($A297&amp;$B297,'[2]产值及收款计划（2026）'!$A:$A&amp;'[2]产值及收款计划（2026）'!$B:$B,'[2]产值及收款计划（2026）'!DD:DD)</f>
        <v>0</v>
      </c>
      <c r="DE297" s="256" cm="1">
        <f t="array" aca="1" ref="DE297" ca="1">_xlfn.XLOOKUP($A297&amp;$B297,'[2]产值及收款计划（2026）'!$A:$A&amp;'[2]产值及收款计划（2026）'!$B:$B,'[2]产值及收款计划（2026）'!DE:DE)</f>
        <v>0</v>
      </c>
      <c r="DF297" s="256" cm="1">
        <f t="array" aca="1" ref="DF297" ca="1">_xlfn.XLOOKUP($A297&amp;$B297,'[2]产值及收款计划（2026）'!$A:$A&amp;'[2]产值及收款计划（2026）'!$B:$B,'[2]产值及收款计划（2026）'!DF:DF)</f>
        <v>0</v>
      </c>
      <c r="DG297" s="256" cm="1">
        <f t="array" aca="1" ref="DG297" ca="1">_xlfn.XLOOKUP($A297&amp;$B297,'[2]产值及收款计划（2026）'!$A:$A&amp;'[2]产值及收款计划（2026）'!$B:$B,'[2]产值及收款计划（2026）'!DG:DG)</f>
        <v>0</v>
      </c>
      <c r="DH297" s="256" cm="1">
        <f t="array" aca="1" ref="DH297" ca="1">_xlfn.XLOOKUP($A297&amp;$B297,'[2]产值及收款计划（2026）'!$A:$A&amp;'[2]产值及收款计划（2026）'!$B:$B,'[2]产值及收款计划（2026）'!DH:DH)</f>
        <v>0</v>
      </c>
      <c r="DI297" s="256" cm="1">
        <f t="array" aca="1" ref="DI297" ca="1">_xlfn.XLOOKUP($A297&amp;$B297,'[2]产值及收款计划（2026）'!$A:$A&amp;'[2]产值及收款计划（2026）'!$B:$B,'[2]产值及收款计划（2026）'!DI:DI)</f>
        <v>0</v>
      </c>
      <c r="DJ297" s="256" cm="1">
        <f t="array" aca="1" ref="DJ297" ca="1">_xlfn.XLOOKUP($A297&amp;$B297,'[2]产值及收款计划（2026）'!$A:$A&amp;'[2]产值及收款计划（2026）'!$B:$B,'[2]产值及收款计划（2026）'!DJ:DJ)</f>
        <v>0</v>
      </c>
      <c r="DK297" s="256" cm="1">
        <f t="array" aca="1" ref="DK297" ca="1">_xlfn.XLOOKUP($A297&amp;$B297,'[2]产值及收款计划（2026）'!$A:$A&amp;'[2]产值及收款计划（2026）'!$B:$B,'[2]产值及收款计划（2026）'!DK:DK)</f>
        <v>0</v>
      </c>
      <c r="DL297" s="256" cm="1">
        <f t="array" aca="1" ref="DL297" ca="1">_xlfn.XLOOKUP($A297&amp;$B297,'[2]产值及收款计划（2026）'!$A:$A&amp;'[2]产值及收款计划（2026）'!$B:$B,'[2]产值及收款计划（2026）'!DL:DL)</f>
        <v>0</v>
      </c>
      <c r="DM297" s="264"/>
      <c r="DN297" s="250"/>
    </row>
    <row r="298" spans="1:118" ht="20.25" x14ac:dyDescent="0.15">
      <c r="A298" s="254">
        <f t="shared" ca="1" si="17"/>
        <v>117</v>
      </c>
      <c r="B298" s="254" t="s">
        <v>26</v>
      </c>
      <c r="C298" s="255" t="str" cm="1">
        <f t="array" aca="1" ref="C298" ca="1">_xlfn.XLOOKUP($A298&amp;$B298,'[2]产值及收款计划（2026）'!$A:$A&amp;'[2]产值及收款计划（2026）'!$B:$B,'[2]产值及收款计划（2026）'!C:C)</f>
        <v>C0CJZY-FW-T-2025071</v>
      </c>
      <c r="D298" s="255" t="str" cm="1">
        <f t="array" aca="1" ref="D298" ca="1">_xlfn.XLOOKUP($A298&amp;$B298,'[2]产值及收款计划（2026）'!$A:$A&amp;'[2]产值及收款计划（2026）'!$B:$B,'[2]产值及收款计划（2026）'!D:D)</f>
        <v>隧道股份环境、社会和治理信息化平台技术开发服务项目</v>
      </c>
      <c r="E298" s="256" cm="1">
        <f t="array" aca="1" ref="E298" ca="1">_xlfn.XLOOKUP($A298&amp;$B298,'[2]产值及收款计划（2026）'!$A:$A&amp;'[2]产值及收款计划（2026）'!$B:$B,'[2]产值及收款计划（2026）'!E:E)</f>
        <v>69</v>
      </c>
      <c r="F298" s="256" cm="1">
        <f t="array" aca="1" ref="F298" ca="1">_xlfn.XLOOKUP($A298&amp;$B298,'[2]产值及收款计划（2026）'!$A:$A&amp;'[2]产值及收款计划（2026）'!$B:$B,'[2]产值及收款计划（2026）'!F:F)</f>
        <v>69</v>
      </c>
      <c r="G298" s="256" cm="1">
        <f t="array" aca="1" ref="G298" ca="1">_xlfn.XLOOKUP($A298&amp;$B298,'[2]产值及收款计划（2026）'!$A:$A&amp;'[2]产值及收款计划（2026）'!$B:$B,'[2]产值及收款计划（2026）'!G:G)</f>
        <v>69</v>
      </c>
      <c r="H298" s="256" cm="1">
        <f t="array" aca="1" ref="H298" ca="1">_xlfn.XLOOKUP($A298&amp;$B298,'[2]产值及收款计划（2026）'!$A:$A&amp;'[2]产值及收款计划（2026）'!$B:$B,'[2]产值及收款计划（2026）'!H:H)</f>
        <v>27</v>
      </c>
      <c r="I298" s="257" cm="1">
        <f t="array" aca="1" ref="I298" ca="1">_xlfn.XLOOKUP($A298&amp;$B298,'[2]产值及收款计划（2026）'!$A:$A&amp;'[2]产值及收款计划（2026）'!$B:$B,'[2]产值及收款计划（2026）'!I:I)</f>
        <v>0.39130434782608697</v>
      </c>
      <c r="J298" s="258" cm="1">
        <f t="array" aca="1" ref="J298" ca="1">_xlfn.XLOOKUP($A298&amp;$B298,'[2]产值及收款计划（2026）'!$A:$A&amp;'[2]产值及收款计划（2026）'!$B:$B,'[2]产值及收款计划（2026）'!J:J)</f>
        <v>0.06</v>
      </c>
      <c r="K298" s="256" cm="1">
        <f t="array" aca="1" ref="K298" ca="1">_xlfn.XLOOKUP($A298&amp;$B298,'[2]产值及收款计划（2026）'!$A:$A&amp;'[2]产值及收款计划（2026）'!$B:$B,'[2]产值及收款计划（2026）'!K:K)</f>
        <v>0</v>
      </c>
      <c r="L298" s="256" cm="1">
        <f t="array" aca="1" ref="L298" ca="1">_xlfn.XLOOKUP($A298&amp;$B298,'[2]产值及收款计划（2026）'!$A:$A&amp;'[2]产值及收款计划（2026）'!$B:$B,'[2]产值及收款计划（2026）'!L:L)</f>
        <v>0</v>
      </c>
      <c r="M298" s="256" t="str" cm="1">
        <f t="array" aca="1" ref="M298" ca="1">_xlfn.XLOOKUP($A298&amp;$B298,'[2]产值及收款计划（2026）'!$A:$A&amp;'[2]产值及收款计划（2026）'!$B:$B,'[2]产值及收款计划（2026）'!M:M)</f>
        <v>主导</v>
      </c>
      <c r="N298" s="256" t="str" cm="1">
        <f t="array" aca="1" ref="N298" ca="1">_xlfn.XLOOKUP($A298&amp;$B298,'[2]产值及收款计划（2026）'!$A:$A&amp;'[2]产值及收款计划（2026）'!$B:$B,'[2]产值及收款计划（2026）'!N:N)</f>
        <v>贺一玮团队</v>
      </c>
      <c r="O298" s="256" t="str" cm="1">
        <f t="array" aca="1" ref="O298" ca="1">_xlfn.XLOOKUP($A298&amp;$B298,'[2]产值及收款计划（2026）'!$A:$A&amp;'[2]产值及收款计划（2026）'!$B:$B,'[2]产值及收款计划（2026）'!O:O)</f>
        <v>刘嘉成</v>
      </c>
      <c r="P298" s="255" t="str" cm="1">
        <f t="array" aca="1" ref="P298" ca="1">_xlfn.XLOOKUP($A298&amp;$B298,'[2]产值及收款计划（2026）'!$A:$A&amp;'[2]产值及收款计划（2026）'!$B:$B,'[2]产值及收款计划（2026）'!P:P)</f>
        <v>在建</v>
      </c>
      <c r="Q298" s="256" cm="1">
        <f t="array" aca="1" ref="Q298" ca="1">_xlfn.XLOOKUP($A298&amp;$B298,'[2]产值及收款计划（2026）'!$A:$A&amp;'[2]产值及收款计划（2026）'!$B:$B,'[2]产值及收款计划（2026）'!Q:Q)</f>
        <v>0</v>
      </c>
      <c r="R298" s="256" cm="1">
        <f t="array" aca="1" ref="R298" ca="1">_xlfn.XLOOKUP($A298&amp;$B298,'[2]产值及收款计划（2026）'!$A:$A&amp;'[2]产值及收款计划（2026）'!$B:$B,'[2]产值及收款计划（2026）'!R:R)</f>
        <v>0</v>
      </c>
      <c r="S298" s="256" cm="1">
        <f t="array" aca="1" ref="S298" ca="1">_xlfn.XLOOKUP($A298&amp;$B298,'[2]产值及收款计划（2026）'!$A:$A&amp;'[2]产值及收款计划（2026）'!$B:$B,'[2]产值及收款计划（2026）'!S:S)</f>
        <v>0</v>
      </c>
      <c r="T298" s="256" cm="1">
        <f t="array" aca="1" ref="T298" ca="1">_xlfn.XLOOKUP($A298&amp;$B298,'[2]产值及收款计划（2026）'!$A:$A&amp;'[2]产值及收款计划（2026）'!$B:$B,'[2]产值及收款计划（2026）'!T:T)</f>
        <v>0</v>
      </c>
      <c r="U298" s="256" cm="1">
        <f t="array" aca="1" ref="U298" ca="1">_xlfn.XLOOKUP($A298&amp;$B298,'[2]产值及收款计划（2026）'!$A:$A&amp;'[2]产值及收款计划（2026）'!$B:$B,'[2]产值及收款计划（2026）'!U:U)</f>
        <v>0</v>
      </c>
      <c r="V298" s="256" cm="1">
        <f t="array" aca="1" ref="V298" ca="1">_xlfn.XLOOKUP($A298&amp;$B298,'[2]产值及收款计划（2026）'!$A:$A&amp;'[2]产值及收款计划（2026）'!$B:$B,'[2]产值及收款计划（2026）'!V:V)</f>
        <v>69</v>
      </c>
      <c r="W298" s="256" cm="1">
        <f t="array" aca="1" ref="W298" ca="1">_xlfn.XLOOKUP($A298&amp;$B298,'[2]产值及收款计划（2026）'!$A:$A&amp;'[2]产值及收款计划（2026）'!$B:$B,'[2]产值及收款计划（2026）'!W:W)</f>
        <v>0</v>
      </c>
      <c r="X298" s="256" cm="1">
        <f t="array" aca="1" ref="X298" ca="1">_xlfn.XLOOKUP($A298&amp;$B298,'[2]产值及收款计划（2026）'!$A:$A&amp;'[2]产值及收款计划（2026）'!$B:$B,'[2]产值及收款计划（2026）'!X:X)</f>
        <v>0</v>
      </c>
      <c r="Y298" s="256" cm="1">
        <f t="array" aca="1" ref="Y298" ca="1">_xlfn.XLOOKUP($A298&amp;$B298,'[2]产值及收款计划（2026）'!$A:$A&amp;'[2]产值及收款计划（2026）'!$B:$B,'[2]产值及收款计划（2026）'!Y:Y)</f>
        <v>0</v>
      </c>
      <c r="Z298" s="256" cm="1">
        <f t="array" aca="1" ref="Z298" ca="1">_xlfn.XLOOKUP($A298&amp;$B298,'[2]产值及收款计划（2026）'!$A:$A&amp;'[2]产值及收款计划（2026）'!$B:$B,'[2]产值及收款计划（2026）'!Z:Z)</f>
        <v>0</v>
      </c>
      <c r="AA298" s="256" cm="1">
        <f t="array" aca="1" ref="AA298" ca="1">_xlfn.XLOOKUP($A298&amp;$B298,'[2]产值及收款计划（2026）'!$A:$A&amp;'[2]产值及收款计划（2026）'!$B:$B,'[2]产值及收款计划（2026）'!AA:AA)</f>
        <v>0</v>
      </c>
      <c r="AB298" s="256" cm="1">
        <f t="array" aca="1" ref="AB298" ca="1">_xlfn.XLOOKUP($A298&amp;$B298,'[2]产值及收款计划（2026）'!$A:$A&amp;'[2]产值及收款计划（2026）'!$B:$B,'[2]产值及收款计划（2026）'!AB:AB)</f>
        <v>0</v>
      </c>
      <c r="AC298" s="256" cm="1">
        <f t="array" aca="1" ref="AC298" ca="1">_xlfn.XLOOKUP($A298&amp;$B298,'[2]产值及收款计划（2026）'!$A:$A&amp;'[2]产值及收款计划（2026）'!$B:$B,'[2]产值及收款计划（2026）'!AC:AC)</f>
        <v>0</v>
      </c>
      <c r="AD298" s="256" cm="1">
        <f t="array" aca="1" ref="AD298" ca="1">_xlfn.XLOOKUP($A298&amp;$B298,'[2]产值及收款计划（2026）'!$A:$A&amp;'[2]产值及收款计划（2026）'!$B:$B,'[2]产值及收款计划（2026）'!AD:AD)</f>
        <v>0</v>
      </c>
      <c r="AE298" s="256" cm="1">
        <f t="array" aca="1" ref="AE298" ca="1">_xlfn.XLOOKUP($A298&amp;$B298,'[2]产值及收款计划（2026）'!$A:$A&amp;'[2]产值及收款计划（2026）'!$B:$B,'[2]产值及收款计划（2026）'!AE:AE)</f>
        <v>69</v>
      </c>
      <c r="AF298" s="256" cm="1">
        <f t="array" aca="1" ref="AF298" ca="1">_xlfn.XLOOKUP($A298&amp;$B298,'[2]产值及收款计划（2026）'!$A:$A&amp;'[2]产值及收款计划（2026）'!$B:$B,'[2]产值及收款计划（2026）'!AF:AF)</f>
        <v>0</v>
      </c>
      <c r="AG298" s="256" cm="1">
        <f t="array" aca="1" ref="AG298" ca="1">_xlfn.XLOOKUP($A298&amp;$B298,'[2]产值及收款计划（2026）'!$A:$A&amp;'[2]产值及收款计划（2026）'!$B:$B,'[2]产值及收款计划（2026）'!AG:AG)</f>
        <v>0</v>
      </c>
      <c r="AH298" s="256" cm="1">
        <f t="array" aca="1" ref="AH298" ca="1">_xlfn.XLOOKUP($A298&amp;$B298,'[2]产值及收款计划（2026）'!$A:$A&amp;'[2]产值及收款计划（2026）'!$B:$B,'[2]产值及收款计划（2026）'!AH:AH)</f>
        <v>0</v>
      </c>
      <c r="AI298" s="256" cm="1">
        <f t="array" aca="1" ref="AI298" ca="1">_xlfn.XLOOKUP($A298&amp;$B298,'[2]产值及收款计划（2026）'!$A:$A&amp;'[2]产值及收款计划（2026）'!$B:$B,'[2]产值及收款计划（2026）'!AI:AI)</f>
        <v>0</v>
      </c>
      <c r="AJ298" s="256" cm="1">
        <f t="array" aca="1" ref="AJ298" ca="1">_xlfn.XLOOKUP($A298&amp;$B298,'[2]产值及收款计划（2026）'!$A:$A&amp;'[2]产值及收款计划（2026）'!$B:$B,'[2]产值及收款计划（2026）'!AJ:AJ)</f>
        <v>0</v>
      </c>
      <c r="AK298" s="256" cm="1">
        <f t="array" aca="1" ref="AK298" ca="1">_xlfn.XLOOKUP($A298&amp;$B298,'[2]产值及收款计划（2026）'!$A:$A&amp;'[2]产值及收款计划（2026）'!$B:$B,'[2]产值及收款计划（2026）'!AK:AK)</f>
        <v>0</v>
      </c>
      <c r="AL298" s="256" cm="1">
        <f t="array" aca="1" ref="AL298" ca="1">_xlfn.XLOOKUP($A298&amp;$B298,'[2]产值及收款计划（2026）'!$A:$A&amp;'[2]产值及收款计划（2026）'!$B:$B,'[2]产值及收款计划（2026）'!AL:AL)</f>
        <v>0</v>
      </c>
      <c r="AM298" s="263" t="e" cm="1">
        <f t="array" aca="1" ref="AM298" ca="1">_xlfn.LET(_xlpm.勾选月份状态数组,TRANSPOSE('PPT(12-15页）-TOP10'!$A$3:$A$14),_xlpm.选择数据区,IF('PPT(12-15页）-TOP10'!$E$3="收款",$BA298:$BL298,$AA298:$AL298),SUM(_xlfn._xlws.FILTER(_xlpm.选择数据区,_xlpm.勾选月份状态数组,"")))</f>
        <v>#NAME?</v>
      </c>
      <c r="AN298" s="256" t="e" cm="1">
        <f t="array" aca="1" ref="AN298" ca="1">_xlfn.LET(_xlpm.勾选月份状态数组,TRANSPOSE('PPT(12-15页）-TOP10'!$A$3:$A$14),_xlpm.选择数据区,IF('PPT(12-15页）-TOP10'!$E$3="收款",$DA298:$DL298,$CA298:$CL298),SUM(_xlfn._xlws.FILTER(_xlpm.选择数据区,_xlpm.勾选月份状态数组,"")))</f>
        <v>#NAME?</v>
      </c>
      <c r="AO298" s="256">
        <f ca="1">SUM(CA298:CC298)+SUM(AD298:AL298)</f>
        <v>69</v>
      </c>
      <c r="AP298" s="256"/>
      <c r="AQ298" s="256"/>
      <c r="AR298" s="256"/>
      <c r="AS298" s="256" cm="1">
        <f t="array" aca="1" ref="AS298" ca="1">_xlfn.XLOOKUP($A298&amp;$B298,'[2]产值及收款计划（2026）'!$A:$A&amp;'[2]产值及收款计划（2026）'!$B:$B,'[2]产值及收款计划（2026）'!AS:AS)</f>
        <v>0</v>
      </c>
      <c r="AT298" s="256" cm="1">
        <f t="array" aca="1" ref="AT298" ca="1">_xlfn.XLOOKUP($A298&amp;$B298,'[2]产值及收款计划（2026）'!$A:$A&amp;'[2]产值及收款计划（2026）'!$B:$B,'[2]产值及收款计划（2026）'!AT:AT)</f>
        <v>0</v>
      </c>
      <c r="AU298" s="256" cm="1">
        <f t="array" aca="1" ref="AU298" ca="1">_xlfn.XLOOKUP($A298&amp;$B298,'[2]产值及收款计划（2026）'!$A:$A&amp;'[2]产值及收款计划（2026）'!$B:$B,'[2]产值及收款计划（2026）'!AU:AU)</f>
        <v>0</v>
      </c>
      <c r="AV298" s="256" cm="1">
        <f t="array" aca="1" ref="AV298" ca="1">_xlfn.XLOOKUP($A298&amp;$B298,'[2]产值及收款计划（2026）'!$A:$A&amp;'[2]产值及收款计划（2026）'!$B:$B,'[2]产值及收款计划（2026）'!AV:AV)</f>
        <v>0</v>
      </c>
      <c r="AW298" s="256" cm="1">
        <f t="array" aca="1" ref="AW298" ca="1">_xlfn.XLOOKUP($A298&amp;$B298,'[2]产值及收款计划（2026）'!$A:$A&amp;'[2]产值及收款计划（2026）'!$B:$B,'[2]产值及收款计划（2026）'!AW:AW)</f>
        <v>0</v>
      </c>
      <c r="AX298" s="256" cm="1">
        <f t="array" aca="1" ref="AX298" ca="1">_xlfn.XLOOKUP($A298&amp;$B298,'[2]产值及收款计划（2026）'!$A:$A&amp;'[2]产值及收款计划（2026）'!$B:$B,'[2]产值及收款计划（2026）'!AX:AX)</f>
        <v>13.8</v>
      </c>
      <c r="AY298" s="256" cm="1">
        <f t="array" aca="1" ref="AY298" ca="1">_xlfn.XLOOKUP($A298&amp;$B298,'[2]产值及收款计划（2026）'!$A:$A&amp;'[2]产值及收款计划（2026）'!$B:$B,'[2]产值及收款计划（2026）'!AY:AY)</f>
        <v>55.2</v>
      </c>
      <c r="AZ298" s="256" cm="1">
        <f t="array" aca="1" ref="AZ298" ca="1">_xlfn.XLOOKUP($A298&amp;$B298,'[2]产值及收款计划（2026）'!$A:$A&amp;'[2]产值及收款计划（2026）'!$B:$B,'[2]产值及收款计划（2026）'!AZ:AZ)</f>
        <v>-13.8</v>
      </c>
      <c r="BA298" s="256" cm="1">
        <f t="array" aca="1" ref="BA298" ca="1">_xlfn.XLOOKUP($A298&amp;$B298,'[2]产值及收款计划（2026）'!$A:$A&amp;'[2]产值及收款计划（2026）'!$B:$B,'[2]产值及收款计划（2026）'!BA:BA)</f>
        <v>0</v>
      </c>
      <c r="BB298" s="256" cm="1">
        <f t="array" aca="1" ref="BB298" ca="1">_xlfn.XLOOKUP($A298&amp;$B298,'[2]产值及收款计划（2026）'!$A:$A&amp;'[2]产值及收款计划（2026）'!$B:$B,'[2]产值及收款计划（2026）'!BB:BB)</f>
        <v>0</v>
      </c>
      <c r="BC298" s="256" cm="1">
        <f t="array" aca="1" ref="BC298" ca="1">_xlfn.XLOOKUP($A298&amp;$B298,'[2]产值及收款计划（2026）'!$A:$A&amp;'[2]产值及收款计划（2026）'!$B:$B,'[2]产值及收款计划（2026）'!BC:BC)</f>
        <v>0</v>
      </c>
      <c r="BD298" s="256" cm="1">
        <f t="array" aca="1" ref="BD298" ca="1">_xlfn.XLOOKUP($A298&amp;$B298,'[2]产值及收款计划（2026）'!$A:$A&amp;'[2]产值及收款计划（2026）'!$B:$B,'[2]产值及收款计划（2026）'!BD:BD)</f>
        <v>34.5</v>
      </c>
      <c r="BE298" s="256" cm="1">
        <f t="array" aca="1" ref="BE298" ca="1">_xlfn.XLOOKUP($A298&amp;$B298,'[2]产值及收款计划（2026）'!$A:$A&amp;'[2]产值及收款计划（2026）'!$B:$B,'[2]产值及收款计划（2026）'!BE:BE)</f>
        <v>0</v>
      </c>
      <c r="BF298" s="256" cm="1">
        <f t="array" aca="1" ref="BF298" ca="1">_xlfn.XLOOKUP($A298&amp;$B298,'[2]产值及收款计划（2026）'!$A:$A&amp;'[2]产值及收款计划（2026）'!$B:$B,'[2]产值及收款计划（2026）'!BF:BF)</f>
        <v>0</v>
      </c>
      <c r="BG298" s="256" cm="1">
        <f t="array" aca="1" ref="BG298" ca="1">_xlfn.XLOOKUP($A298&amp;$B298,'[2]产值及收款计划（2026）'!$A:$A&amp;'[2]产值及收款计划（2026）'!$B:$B,'[2]产值及收款计划（2026）'!BG:BG)</f>
        <v>0</v>
      </c>
      <c r="BH298" s="256" cm="1">
        <f t="array" aca="1" ref="BH298" ca="1">_xlfn.XLOOKUP($A298&amp;$B298,'[2]产值及收款计划（2026）'!$A:$A&amp;'[2]产值及收款计划（2026）'!$B:$B,'[2]产值及收款计划（2026）'!BH:BH)</f>
        <v>0</v>
      </c>
      <c r="BI298" s="256" cm="1">
        <f t="array" aca="1" ref="BI298" ca="1">_xlfn.XLOOKUP($A298&amp;$B298,'[2]产值及收款计划（2026）'!$A:$A&amp;'[2]产值及收款计划（2026）'!$B:$B,'[2]产值及收款计划（2026）'!BI:BI)</f>
        <v>0</v>
      </c>
      <c r="BJ298" s="256" cm="1">
        <f t="array" aca="1" ref="BJ298" ca="1">_xlfn.XLOOKUP($A298&amp;$B298,'[2]产值及收款计划（2026）'!$A:$A&amp;'[2]产值及收款计划（2026）'!$B:$B,'[2]产值及收款计划（2026）'!BJ:BJ)</f>
        <v>0</v>
      </c>
      <c r="BK298" s="256" cm="1">
        <f t="array" aca="1" ref="BK298" ca="1">_xlfn.XLOOKUP($A298&amp;$B298,'[2]产值及收款计划（2026）'!$A:$A&amp;'[2]产值及收款计划（2026）'!$B:$B,'[2]产值及收款计划（2026）'!BK:BK)</f>
        <v>0</v>
      </c>
      <c r="BL298" s="256" cm="1">
        <f t="array" aca="1" ref="BL298" ca="1">_xlfn.XLOOKUP($A298&amp;$B298,'[2]产值及收款计划（2026）'!$A:$A&amp;'[2]产值及收款计划（2026）'!$B:$B,'[2]产值及收款计划（2026）'!BL:BL)</f>
        <v>0</v>
      </c>
      <c r="BM298" s="256"/>
      <c r="BN298" s="256"/>
      <c r="BO298" s="256"/>
      <c r="BP298" s="256"/>
      <c r="BQ298" s="255" t="str" cm="1">
        <f t="array" aca="1" ref="BQ298" ca="1">_xlfn.XLOOKUP($A298&amp;$B298,'[2]产值及收款计划（2026）'!$A:$A&amp;'[2]产值及收款计划（2026）'!$B:$B,'[2]产值及收款计划（2026）'!BQ:BQ)</f>
        <v>上海能源建设工程设计研究有限公司</v>
      </c>
      <c r="BR298" s="256" cm="1">
        <f t="array" aca="1" ref="BR298" ca="1">_xlfn.XLOOKUP($A298&amp;$B298,'[2]产值及收款计划（2026）'!$A:$A&amp;'[2]产值及收款计划（2026）'!$B:$B,'[2]产值及收款计划（2026）'!BR:BR)</f>
        <v>0</v>
      </c>
      <c r="CA298" s="256" cm="1">
        <f t="array" aca="1" ref="CA298" ca="1">_xlfn.XLOOKUP($A298&amp;$B298,'[2]产值及收款计划（2026）'!$A:$A&amp;'[2]产值及收款计划（2026）'!$B:$B,'[2]产值及收款计划（2026）'!CA:CA)</f>
        <v>0</v>
      </c>
      <c r="CB298" s="256" cm="1">
        <f t="array" aca="1" ref="CB298" ca="1">_xlfn.XLOOKUP($A298&amp;$B298,'[2]产值及收款计划（2026）'!$A:$A&amp;'[2]产值及收款计划（2026）'!$B:$B,'[2]产值及收款计划（2026）'!CB:CB)</f>
        <v>0</v>
      </c>
      <c r="CC298" s="256" cm="1">
        <f t="array" aca="1" ref="CC298" ca="1">_xlfn.XLOOKUP($A298&amp;$B298,'[2]产值及收款计划（2026）'!$A:$A&amp;'[2]产值及收款计划（2026）'!$B:$B,'[2]产值及收款计划（2026）'!CC:CC)</f>
        <v>0</v>
      </c>
      <c r="CD298" s="256" cm="1">
        <f t="array" aca="1" ref="CD298" ca="1">_xlfn.XLOOKUP($A298&amp;$B298,'[2]产值及收款计划（2026）'!$A:$A&amp;'[2]产值及收款计划（2026）'!$B:$B,'[2]产值及收款计划（2026）'!CD:CD)</f>
        <v>0</v>
      </c>
      <c r="CE298" s="256" cm="1">
        <f t="array" aca="1" ref="CE298" ca="1">_xlfn.XLOOKUP($A298&amp;$B298,'[2]产值及收款计划（2026）'!$A:$A&amp;'[2]产值及收款计划（2026）'!$B:$B,'[2]产值及收款计划（2026）'!CE:CE)</f>
        <v>0</v>
      </c>
      <c r="CF298" s="256" cm="1">
        <f t="array" aca="1" ref="CF298" ca="1">_xlfn.XLOOKUP($A298&amp;$B298,'[2]产值及收款计划（2026）'!$A:$A&amp;'[2]产值及收款计划（2026）'!$B:$B,'[2]产值及收款计划（2026）'!CF:CF)</f>
        <v>0</v>
      </c>
      <c r="CG298" s="256" cm="1">
        <f t="array" aca="1" ref="CG298" ca="1">_xlfn.XLOOKUP($A298&amp;$B298,'[2]产值及收款计划（2026）'!$A:$A&amp;'[2]产值及收款计划（2026）'!$B:$B,'[2]产值及收款计划（2026）'!CG:CG)</f>
        <v>0</v>
      </c>
      <c r="CH298" s="256" cm="1">
        <f t="array" aca="1" ref="CH298" ca="1">_xlfn.XLOOKUP($A298&amp;$B298,'[2]产值及收款计划（2026）'!$A:$A&amp;'[2]产值及收款计划（2026）'!$B:$B,'[2]产值及收款计划（2026）'!CH:CH)</f>
        <v>0</v>
      </c>
      <c r="CI298" s="256" cm="1">
        <f t="array" aca="1" ref="CI298" ca="1">_xlfn.XLOOKUP($A298&amp;$B298,'[2]产值及收款计划（2026）'!$A:$A&amp;'[2]产值及收款计划（2026）'!$B:$B,'[2]产值及收款计划（2026）'!CI:CI)</f>
        <v>0</v>
      </c>
      <c r="CJ298" s="256" cm="1">
        <f t="array" aca="1" ref="CJ298" ca="1">_xlfn.XLOOKUP($A298&amp;$B298,'[2]产值及收款计划（2026）'!$A:$A&amp;'[2]产值及收款计划（2026）'!$B:$B,'[2]产值及收款计划（2026）'!CJ:CJ)</f>
        <v>0</v>
      </c>
      <c r="CK298" s="256" cm="1">
        <f t="array" aca="1" ref="CK298" ca="1">_xlfn.XLOOKUP($A298&amp;$B298,'[2]产值及收款计划（2026）'!$A:$A&amp;'[2]产值及收款计划（2026）'!$B:$B,'[2]产值及收款计划（2026）'!CK:CK)</f>
        <v>0</v>
      </c>
      <c r="CL298" s="256" cm="1">
        <f t="array" aca="1" ref="CL298" ca="1">_xlfn.XLOOKUP($A298&amp;$B298,'[2]产值及收款计划（2026）'!$A:$A&amp;'[2]产值及收款计划（2026）'!$B:$B,'[2]产值及收款计划（2026）'!CL:CL)</f>
        <v>0</v>
      </c>
      <c r="DA298" s="256" cm="1">
        <f t="array" aca="1" ref="DA298" ca="1">_xlfn.XLOOKUP($A298&amp;$B298,'[2]产值及收款计划（2026）'!$A:$A&amp;'[2]产值及收款计划（2026）'!$B:$B,'[2]产值及收款计划（2026）'!DA:DA)</f>
        <v>13.8</v>
      </c>
      <c r="DB298" s="256" cm="1">
        <f t="array" aca="1" ref="DB298" ca="1">_xlfn.XLOOKUP($A298&amp;$B298,'[2]产值及收款计划（2026）'!$A:$A&amp;'[2]产值及收款计划（2026）'!$B:$B,'[2]产值及收款计划（2026）'!DB:DB)</f>
        <v>0</v>
      </c>
      <c r="DC298" s="256" cm="1">
        <f t="array" aca="1" ref="DC298" ca="1">_xlfn.XLOOKUP($A298&amp;$B298,'[2]产值及收款计划（2026）'!$A:$A&amp;'[2]产值及收款计划（2026）'!$B:$B,'[2]产值及收款计划（2026）'!DC:DC)</f>
        <v>0</v>
      </c>
      <c r="DD298" s="256" cm="1">
        <f t="array" aca="1" ref="DD298" ca="1">_xlfn.XLOOKUP($A298&amp;$B298,'[2]产值及收款计划（2026）'!$A:$A&amp;'[2]产值及收款计划（2026）'!$B:$B,'[2]产值及收款计划（2026）'!DD:DD)</f>
        <v>0</v>
      </c>
      <c r="DE298" s="256" cm="1">
        <f t="array" aca="1" ref="DE298" ca="1">_xlfn.XLOOKUP($A298&amp;$B298,'[2]产值及收款计划（2026）'!$A:$A&amp;'[2]产值及收款计划（2026）'!$B:$B,'[2]产值及收款计划（2026）'!DE:DE)</f>
        <v>0</v>
      </c>
      <c r="DF298" s="256" cm="1">
        <f t="array" aca="1" ref="DF298" ca="1">_xlfn.XLOOKUP($A298&amp;$B298,'[2]产值及收款计划（2026）'!$A:$A&amp;'[2]产值及收款计划（2026）'!$B:$B,'[2]产值及收款计划（2026）'!DF:DF)</f>
        <v>0</v>
      </c>
      <c r="DG298" s="256" cm="1">
        <f t="array" aca="1" ref="DG298" ca="1">_xlfn.XLOOKUP($A298&amp;$B298,'[2]产值及收款计划（2026）'!$A:$A&amp;'[2]产值及收款计划（2026）'!$B:$B,'[2]产值及收款计划（2026）'!DG:DG)</f>
        <v>0</v>
      </c>
      <c r="DH298" s="256" cm="1">
        <f t="array" aca="1" ref="DH298" ca="1">_xlfn.XLOOKUP($A298&amp;$B298,'[2]产值及收款计划（2026）'!$A:$A&amp;'[2]产值及收款计划（2026）'!$B:$B,'[2]产值及收款计划（2026）'!DH:DH)</f>
        <v>0</v>
      </c>
      <c r="DI298" s="256" cm="1">
        <f t="array" aca="1" ref="DI298" ca="1">_xlfn.XLOOKUP($A298&amp;$B298,'[2]产值及收款计划（2026）'!$A:$A&amp;'[2]产值及收款计划（2026）'!$B:$B,'[2]产值及收款计划（2026）'!DI:DI)</f>
        <v>0</v>
      </c>
      <c r="DJ298" s="256" cm="1">
        <f t="array" aca="1" ref="DJ298" ca="1">_xlfn.XLOOKUP($A298&amp;$B298,'[2]产值及收款计划（2026）'!$A:$A&amp;'[2]产值及收款计划（2026）'!$B:$B,'[2]产值及收款计划（2026）'!DJ:DJ)</f>
        <v>0</v>
      </c>
      <c r="DK298" s="256" cm="1">
        <f t="array" aca="1" ref="DK298" ca="1">_xlfn.XLOOKUP($A298&amp;$B298,'[2]产值及收款计划（2026）'!$A:$A&amp;'[2]产值及收款计划（2026）'!$B:$B,'[2]产值及收款计划（2026）'!DK:DK)</f>
        <v>0</v>
      </c>
      <c r="DL298" s="256" cm="1">
        <f t="array" aca="1" ref="DL298" ca="1">_xlfn.XLOOKUP($A298&amp;$B298,'[2]产值及收款计划（2026）'!$A:$A&amp;'[2]产值及收款计划（2026）'!$B:$B,'[2]产值及收款计划（2026）'!DL:DL)</f>
        <v>0</v>
      </c>
      <c r="DM298" s="264"/>
      <c r="DN298" s="250"/>
    </row>
    <row r="299" spans="1:118" ht="20.25" x14ac:dyDescent="0.15">
      <c r="A299" s="254">
        <f t="shared" ca="1" si="17"/>
        <v>118</v>
      </c>
      <c r="B299" s="254" t="s">
        <v>26</v>
      </c>
      <c r="C299" s="255" t="str" cm="1">
        <f t="array" aca="1" ref="C299" ca="1">_xlfn.XLOOKUP($A299&amp;$B299,'[2]产值及收款计划（2026）'!$A:$A&amp;'[2]产值及收款计划（2026）'!$B:$B,'[2]产值及收款计划（2026）'!C:C)</f>
        <v>C0CJZY-FW-T-2025093</v>
      </c>
      <c r="D299" s="255" t="str" cm="1">
        <f t="array" aca="1" ref="D299" ca="1">_xlfn.XLOOKUP($A299&amp;$B299,'[2]产值及收款计划（2026）'!$A:$A&amp;'[2]产值及收款计划（2026）'!$B:$B,'[2]产值及收款计划（2026）'!D:D)</f>
        <v>智慧公司2025积水检测项目</v>
      </c>
      <c r="E299" s="256" cm="1">
        <f t="array" aca="1" ref="E299" ca="1">_xlfn.XLOOKUP($A299&amp;$B299,'[2]产值及收款计划（2026）'!$A:$A&amp;'[2]产值及收款计划（2026）'!$B:$B,'[2]产值及收款计划（2026）'!E:E)</f>
        <v>0.79500000000000004</v>
      </c>
      <c r="F299" s="256" cm="1">
        <f t="array" aca="1" ref="F299" ca="1">_xlfn.XLOOKUP($A299&amp;$B299,'[2]产值及收款计划（2026）'!$A:$A&amp;'[2]产值及收款计划（2026）'!$B:$B,'[2]产值及收款计划（2026）'!F:F)</f>
        <v>0.79500000000000004</v>
      </c>
      <c r="G299" s="256" cm="1">
        <f t="array" aca="1" ref="G299" ca="1">_xlfn.XLOOKUP($A299&amp;$B299,'[2]产值及收款计划（2026）'!$A:$A&amp;'[2]产值及收款计划（2026）'!$B:$B,'[2]产值及收款计划（2026）'!G:G)</f>
        <v>0.79500000000000004</v>
      </c>
      <c r="H299" s="256" cm="1">
        <f t="array" aca="1" ref="H299" ca="1">_xlfn.XLOOKUP($A299&amp;$B299,'[2]产值及收款计划（2026）'!$A:$A&amp;'[2]产值及收款计划（2026）'!$B:$B,'[2]产值及收款计划（2026）'!H:H)</f>
        <v>0.15</v>
      </c>
      <c r="I299" s="257" cm="1">
        <f t="array" aca="1" ref="I299" ca="1">_xlfn.XLOOKUP($A299&amp;$B299,'[2]产值及收款计划（2026）'!$A:$A&amp;'[2]产值及收款计划（2026）'!$B:$B,'[2]产值及收款计划（2026）'!I:I)</f>
        <v>0.18867924528301899</v>
      </c>
      <c r="J299" s="258" cm="1">
        <f t="array" aca="1" ref="J299" ca="1">_xlfn.XLOOKUP($A299&amp;$B299,'[2]产值及收款计划（2026）'!$A:$A&amp;'[2]产值及收款计划（2026）'!$B:$B,'[2]产值及收款计划（2026）'!J:J)</f>
        <v>0.06</v>
      </c>
      <c r="K299" s="256" cm="1">
        <f t="array" aca="1" ref="K299" ca="1">_xlfn.XLOOKUP($A299&amp;$B299,'[2]产值及收款计划（2026）'!$A:$A&amp;'[2]产值及收款计划（2026）'!$B:$B,'[2]产值及收款计划（2026）'!K:K)</f>
        <v>0</v>
      </c>
      <c r="L299" s="256" cm="1">
        <f t="array" aca="1" ref="L299" ca="1">_xlfn.XLOOKUP($A299&amp;$B299,'[2]产值及收款计划（2026）'!$A:$A&amp;'[2]产值及收款计划（2026）'!$B:$B,'[2]产值及收款计划（2026）'!L:L)</f>
        <v>0</v>
      </c>
      <c r="M299" s="256" t="str" cm="1">
        <f t="array" aca="1" ref="M299" ca="1">_xlfn.XLOOKUP($A299&amp;$B299,'[2]产值及收款计划（2026）'!$A:$A&amp;'[2]产值及收款计划（2026）'!$B:$B,'[2]产值及收款计划（2026）'!M:M)</f>
        <v>主导</v>
      </c>
      <c r="N299" s="256" t="str" cm="1">
        <f t="array" aca="1" ref="N299" ca="1">_xlfn.XLOOKUP($A299&amp;$B299,'[2]产值及收款计划（2026）'!$A:$A&amp;'[2]产值及收款计划（2026）'!$B:$B,'[2]产值及收款计划（2026）'!N:N)</f>
        <v>邱枫团队</v>
      </c>
      <c r="O299" s="256" t="str" cm="1">
        <f t="array" aca="1" ref="O299" ca="1">_xlfn.XLOOKUP($A299&amp;$B299,'[2]产值及收款计划（2026）'!$A:$A&amp;'[2]产值及收款计划（2026）'!$B:$B,'[2]产值及收款计划（2026）'!O:O)</f>
        <v>段炼</v>
      </c>
      <c r="P299" s="255" t="str" cm="1">
        <f t="array" aca="1" ref="P299" ca="1">_xlfn.XLOOKUP($A299&amp;$B299,'[2]产值及收款计划（2026）'!$A:$A&amp;'[2]产值及收款计划（2026）'!$B:$B,'[2]产值及收款计划（2026）'!P:P)</f>
        <v>在建</v>
      </c>
      <c r="Q299" s="256" cm="1">
        <f t="array" aca="1" ref="Q299" ca="1">_xlfn.XLOOKUP($A299&amp;$B299,'[2]产值及收款计划（2026）'!$A:$A&amp;'[2]产值及收款计划（2026）'!$B:$B,'[2]产值及收款计划（2026）'!Q:Q)</f>
        <v>0</v>
      </c>
      <c r="R299" s="256" cm="1">
        <f t="array" aca="1" ref="R299" ca="1">_xlfn.XLOOKUP($A299&amp;$B299,'[2]产值及收款计划（2026）'!$A:$A&amp;'[2]产值及收款计划（2026）'!$B:$B,'[2]产值及收款计划（2026）'!R:R)</f>
        <v>0</v>
      </c>
      <c r="S299" s="256" cm="1">
        <f t="array" aca="1" ref="S299" ca="1">_xlfn.XLOOKUP($A299&amp;$B299,'[2]产值及收款计划（2026）'!$A:$A&amp;'[2]产值及收款计划（2026）'!$B:$B,'[2]产值及收款计划（2026）'!S:S)</f>
        <v>0</v>
      </c>
      <c r="T299" s="256" cm="1">
        <f t="array" aca="1" ref="T299" ca="1">_xlfn.XLOOKUP($A299&amp;$B299,'[2]产值及收款计划（2026）'!$A:$A&amp;'[2]产值及收款计划（2026）'!$B:$B,'[2]产值及收款计划（2026）'!T:T)</f>
        <v>0</v>
      </c>
      <c r="U299" s="256" cm="1">
        <f t="array" aca="1" ref="U299" ca="1">_xlfn.XLOOKUP($A299&amp;$B299,'[2]产值及收款计划（2026）'!$A:$A&amp;'[2]产值及收款计划（2026）'!$B:$B,'[2]产值及收款计划（2026）'!U:U)</f>
        <v>0</v>
      </c>
      <c r="V299" s="256" cm="1">
        <f t="array" aca="1" ref="V299" ca="1">_xlfn.XLOOKUP($A299&amp;$B299,'[2]产值及收款计划（2026）'!$A:$A&amp;'[2]产值及收款计划（2026）'!$B:$B,'[2]产值及收款计划（2026）'!V:V)</f>
        <v>0.79500000000000004</v>
      </c>
      <c r="W299" s="256" cm="1">
        <f t="array" aca="1" ref="W299" ca="1">_xlfn.XLOOKUP($A299&amp;$B299,'[2]产值及收款计划（2026）'!$A:$A&amp;'[2]产值及收款计划（2026）'!$B:$B,'[2]产值及收款计划（2026）'!W:W)</f>
        <v>0</v>
      </c>
      <c r="X299" s="256" cm="1">
        <f t="array" aca="1" ref="X299" ca="1">_xlfn.XLOOKUP($A299&amp;$B299,'[2]产值及收款计划（2026）'!$A:$A&amp;'[2]产值及收款计划（2026）'!$B:$B,'[2]产值及收款计划（2026）'!X:X)</f>
        <v>0</v>
      </c>
      <c r="Y299" s="256" cm="1">
        <f t="array" aca="1" ref="Y299" ca="1">_xlfn.XLOOKUP($A299&amp;$B299,'[2]产值及收款计划（2026）'!$A:$A&amp;'[2]产值及收款计划（2026）'!$B:$B,'[2]产值及收款计划（2026）'!Y:Y)</f>
        <v>0</v>
      </c>
      <c r="Z299" s="256" cm="1">
        <f t="array" aca="1" ref="Z299" ca="1">_xlfn.XLOOKUP($A299&amp;$B299,'[2]产值及收款计划（2026）'!$A:$A&amp;'[2]产值及收款计划（2026）'!$B:$B,'[2]产值及收款计划（2026）'!Z:Z)</f>
        <v>0</v>
      </c>
      <c r="AA299" s="256" cm="1">
        <f t="array" aca="1" ref="AA299" ca="1">_xlfn.XLOOKUP($A299&amp;$B299,'[2]产值及收款计划（2026）'!$A:$A&amp;'[2]产值及收款计划（2026）'!$B:$B,'[2]产值及收款计划（2026）'!AA:AA)</f>
        <v>0</v>
      </c>
      <c r="AB299" s="256" cm="1">
        <f t="array" aca="1" ref="AB299" ca="1">_xlfn.XLOOKUP($A299&amp;$B299,'[2]产值及收款计划（2026）'!$A:$A&amp;'[2]产值及收款计划（2026）'!$B:$B,'[2]产值及收款计划（2026）'!AB:AB)</f>
        <v>0.79500000000000004</v>
      </c>
      <c r="AC299" s="256" cm="1">
        <f t="array" aca="1" ref="AC299" ca="1">_xlfn.XLOOKUP($A299&amp;$B299,'[2]产值及收款计划（2026）'!$A:$A&amp;'[2]产值及收款计划（2026）'!$B:$B,'[2]产值及收款计划（2026）'!AC:AC)</f>
        <v>0.79500000000000004</v>
      </c>
      <c r="AD299" s="256" cm="1">
        <f t="array" aca="1" ref="AD299" ca="1">_xlfn.XLOOKUP($A299&amp;$B299,'[2]产值及收款计划（2026）'!$A:$A&amp;'[2]产值及收款计划（2026）'!$B:$B,'[2]产值及收款计划（2026）'!AD:AD)</f>
        <v>0</v>
      </c>
      <c r="AE299" s="256" cm="1">
        <f t="array" aca="1" ref="AE299" ca="1">_xlfn.XLOOKUP($A299&amp;$B299,'[2]产值及收款计划（2026）'!$A:$A&amp;'[2]产值及收款计划（2026）'!$B:$B,'[2]产值及收款计划（2026）'!AE:AE)</f>
        <v>0</v>
      </c>
      <c r="AF299" s="256" cm="1">
        <f t="array" aca="1" ref="AF299" ca="1">_xlfn.XLOOKUP($A299&amp;$B299,'[2]产值及收款计划（2026）'!$A:$A&amp;'[2]产值及收款计划（2026）'!$B:$B,'[2]产值及收款计划（2026）'!AF:AF)</f>
        <v>0</v>
      </c>
      <c r="AG299" s="256" cm="1">
        <f t="array" aca="1" ref="AG299" ca="1">_xlfn.XLOOKUP($A299&amp;$B299,'[2]产值及收款计划（2026）'!$A:$A&amp;'[2]产值及收款计划（2026）'!$B:$B,'[2]产值及收款计划（2026）'!AG:AG)</f>
        <v>0</v>
      </c>
      <c r="AH299" s="256" cm="1">
        <f t="array" aca="1" ref="AH299" ca="1">_xlfn.XLOOKUP($A299&amp;$B299,'[2]产值及收款计划（2026）'!$A:$A&amp;'[2]产值及收款计划（2026）'!$B:$B,'[2]产值及收款计划（2026）'!AH:AH)</f>
        <v>0</v>
      </c>
      <c r="AI299" s="256" cm="1">
        <f t="array" aca="1" ref="AI299" ca="1">_xlfn.XLOOKUP($A299&amp;$B299,'[2]产值及收款计划（2026）'!$A:$A&amp;'[2]产值及收款计划（2026）'!$B:$B,'[2]产值及收款计划（2026）'!AI:AI)</f>
        <v>0</v>
      </c>
      <c r="AJ299" s="256" cm="1">
        <f t="array" aca="1" ref="AJ299" ca="1">_xlfn.XLOOKUP($A299&amp;$B299,'[2]产值及收款计划（2026）'!$A:$A&amp;'[2]产值及收款计划（2026）'!$B:$B,'[2]产值及收款计划（2026）'!AJ:AJ)</f>
        <v>0</v>
      </c>
      <c r="AK299" s="256" cm="1">
        <f t="array" aca="1" ref="AK299" ca="1">_xlfn.XLOOKUP($A299&amp;$B299,'[2]产值及收款计划（2026）'!$A:$A&amp;'[2]产值及收款计划（2026）'!$B:$B,'[2]产值及收款计划（2026）'!AK:AK)</f>
        <v>0</v>
      </c>
      <c r="AL299" s="256" cm="1">
        <f t="array" aca="1" ref="AL299" ca="1">_xlfn.XLOOKUP($A299&amp;$B299,'[2]产值及收款计划（2026）'!$A:$A&amp;'[2]产值及收款计划（2026）'!$B:$B,'[2]产值及收款计划（2026）'!AL:AL)</f>
        <v>0</v>
      </c>
      <c r="AM299" s="263" t="e" cm="1">
        <f t="array" aca="1" ref="AM299" ca="1">_xlfn.LET(_xlpm.勾选月份状态数组,TRANSPOSE('PPT(12-15页）-TOP10'!$A$3:$A$14),_xlpm.选择数据区,IF('PPT(12-15页）-TOP10'!$E$3="收款",$BA299:$BL299,$AA299:$AL299),SUM(_xlfn._xlws.FILTER(_xlpm.选择数据区,_xlpm.勾选月份状态数组,"")))</f>
        <v>#NAME?</v>
      </c>
      <c r="AN299" s="256" t="e" cm="1">
        <f t="array" aca="1" ref="AN299" ca="1">_xlfn.LET(_xlpm.勾选月份状态数组,TRANSPOSE('PPT(12-15页）-TOP10'!$A$3:$A$14),_xlpm.选择数据区,IF('PPT(12-15页）-TOP10'!$E$3="收款",$DA299:$DL299,$CA299:$CL299),SUM(_xlfn._xlws.FILTER(_xlpm.选择数据区,_xlpm.勾选月份状态数组,"")))</f>
        <v>#NAME?</v>
      </c>
      <c r="AO299" s="256">
        <f ca="1">SUM(CA299:CC299)+SUM(AD299:AL299)</f>
        <v>0</v>
      </c>
      <c r="AP299" s="256"/>
      <c r="AQ299" s="256"/>
      <c r="AR299" s="256"/>
      <c r="AS299" s="256" cm="1">
        <f t="array" aca="1" ref="AS299" ca="1">_xlfn.XLOOKUP($A299&amp;$B299,'[2]产值及收款计划（2026）'!$A:$A&amp;'[2]产值及收款计划（2026）'!$B:$B,'[2]产值及收款计划（2026）'!AS:AS)</f>
        <v>0</v>
      </c>
      <c r="AT299" s="256" cm="1">
        <f t="array" aca="1" ref="AT299" ca="1">_xlfn.XLOOKUP($A299&amp;$B299,'[2]产值及收款计划（2026）'!$A:$A&amp;'[2]产值及收款计划（2026）'!$B:$B,'[2]产值及收款计划（2026）'!AT:AT)</f>
        <v>0</v>
      </c>
      <c r="AU299" s="256" cm="1">
        <f t="array" aca="1" ref="AU299" ca="1">_xlfn.XLOOKUP($A299&amp;$B299,'[2]产值及收款计划（2026）'!$A:$A&amp;'[2]产值及收款计划（2026）'!$B:$B,'[2]产值及收款计划（2026）'!AU:AU)</f>
        <v>0</v>
      </c>
      <c r="AV299" s="256" cm="1">
        <f t="array" aca="1" ref="AV299" ca="1">_xlfn.XLOOKUP($A299&amp;$B299,'[2]产值及收款计划（2026）'!$A:$A&amp;'[2]产值及收款计划（2026）'!$B:$B,'[2]产值及收款计划（2026）'!AV:AV)</f>
        <v>0</v>
      </c>
      <c r="AW299" s="256" cm="1">
        <f t="array" aca="1" ref="AW299" ca="1">_xlfn.XLOOKUP($A299&amp;$B299,'[2]产值及收款计划（2026）'!$A:$A&amp;'[2]产值及收款计划（2026）'!$B:$B,'[2]产值及收款计划（2026）'!AW:AW)</f>
        <v>0</v>
      </c>
      <c r="AX299" s="256" cm="1">
        <f t="array" aca="1" ref="AX299" ca="1">_xlfn.XLOOKUP($A299&amp;$B299,'[2]产值及收款计划（2026）'!$A:$A&amp;'[2]产值及收款计划（2026）'!$B:$B,'[2]产值及收款计划（2026）'!AX:AX)</f>
        <v>0.79500000000000004</v>
      </c>
      <c r="AY299" s="256" cm="1">
        <f t="array" aca="1" ref="AY299" ca="1">_xlfn.XLOOKUP($A299&amp;$B299,'[2]产值及收款计划（2026）'!$A:$A&amp;'[2]产值及收款计划（2026）'!$B:$B,'[2]产值及收款计划（2026）'!AY:AY)</f>
        <v>0</v>
      </c>
      <c r="AZ299" s="256" cm="1">
        <f t="array" aca="1" ref="AZ299" ca="1">_xlfn.XLOOKUP($A299&amp;$B299,'[2]产值及收款计划（2026）'!$A:$A&amp;'[2]产值及收款计划（2026）'!$B:$B,'[2]产值及收款计划（2026）'!AZ:AZ)</f>
        <v>-0.79500000000000004</v>
      </c>
      <c r="BA299" s="256" cm="1">
        <f t="array" aca="1" ref="BA299" ca="1">_xlfn.XLOOKUP($A299&amp;$B299,'[2]产值及收款计划（2026）'!$A:$A&amp;'[2]产值及收款计划（2026）'!$B:$B,'[2]产值及收款计划（2026）'!BA:BA)</f>
        <v>0</v>
      </c>
      <c r="BB299" s="256" cm="1">
        <f t="array" aca="1" ref="BB299" ca="1">_xlfn.XLOOKUP($A299&amp;$B299,'[2]产值及收款计划（2026）'!$A:$A&amp;'[2]产值及收款计划（2026）'!$B:$B,'[2]产值及收款计划（2026）'!BB:BB)</f>
        <v>0</v>
      </c>
      <c r="BC299" s="256" cm="1">
        <f t="array" aca="1" ref="BC299" ca="1">_xlfn.XLOOKUP($A299&amp;$B299,'[2]产值及收款计划（2026）'!$A:$A&amp;'[2]产值及收款计划（2026）'!$B:$B,'[2]产值及收款计划（2026）'!BC:BC)</f>
        <v>0</v>
      </c>
      <c r="BD299" s="256" cm="1">
        <f t="array" aca="1" ref="BD299" ca="1">_xlfn.XLOOKUP($A299&amp;$B299,'[2]产值及收款计划（2026）'!$A:$A&amp;'[2]产值及收款计划（2026）'!$B:$B,'[2]产值及收款计划（2026）'!BD:BD)</f>
        <v>0</v>
      </c>
      <c r="BE299" s="256" cm="1">
        <f t="array" aca="1" ref="BE299" ca="1">_xlfn.XLOOKUP($A299&amp;$B299,'[2]产值及收款计划（2026）'!$A:$A&amp;'[2]产值及收款计划（2026）'!$B:$B,'[2]产值及收款计划（2026）'!BE:BE)</f>
        <v>0</v>
      </c>
      <c r="BF299" s="256" cm="1">
        <f t="array" aca="1" ref="BF299" ca="1">_xlfn.XLOOKUP($A299&amp;$B299,'[2]产值及收款计划（2026）'!$A:$A&amp;'[2]产值及收款计划（2026）'!$B:$B,'[2]产值及收款计划（2026）'!BF:BF)</f>
        <v>0</v>
      </c>
      <c r="BG299" s="256" cm="1">
        <f t="array" aca="1" ref="BG299" ca="1">_xlfn.XLOOKUP($A299&amp;$B299,'[2]产值及收款计划（2026）'!$A:$A&amp;'[2]产值及收款计划（2026）'!$B:$B,'[2]产值及收款计划（2026）'!BG:BG)</f>
        <v>0</v>
      </c>
      <c r="BH299" s="256" cm="1">
        <f t="array" aca="1" ref="BH299" ca="1">_xlfn.XLOOKUP($A299&amp;$B299,'[2]产值及收款计划（2026）'!$A:$A&amp;'[2]产值及收款计划（2026）'!$B:$B,'[2]产值及收款计划（2026）'!BH:BH)</f>
        <v>0</v>
      </c>
      <c r="BI299" s="256" cm="1">
        <f t="array" aca="1" ref="BI299" ca="1">_xlfn.XLOOKUP($A299&amp;$B299,'[2]产值及收款计划（2026）'!$A:$A&amp;'[2]产值及收款计划（2026）'!$B:$B,'[2]产值及收款计划（2026）'!BI:BI)</f>
        <v>0</v>
      </c>
      <c r="BJ299" s="256" cm="1">
        <f t="array" aca="1" ref="BJ299" ca="1">_xlfn.XLOOKUP($A299&amp;$B299,'[2]产值及收款计划（2026）'!$A:$A&amp;'[2]产值及收款计划（2026）'!$B:$B,'[2]产值及收款计划（2026）'!BJ:BJ)</f>
        <v>0</v>
      </c>
      <c r="BK299" s="256" cm="1">
        <f t="array" aca="1" ref="BK299" ca="1">_xlfn.XLOOKUP($A299&amp;$B299,'[2]产值及收款计划（2026）'!$A:$A&amp;'[2]产值及收款计划（2026）'!$B:$B,'[2]产值及收款计划（2026）'!BK:BK)</f>
        <v>0</v>
      </c>
      <c r="BL299" s="256" cm="1">
        <f t="array" aca="1" ref="BL299" ca="1">_xlfn.XLOOKUP($A299&amp;$B299,'[2]产值及收款计划（2026）'!$A:$A&amp;'[2]产值及收款计划（2026）'!$B:$B,'[2]产值及收款计划（2026）'!BL:BL)</f>
        <v>0</v>
      </c>
      <c r="BM299" s="256"/>
      <c r="BN299" s="256"/>
      <c r="BO299" s="256"/>
      <c r="BP299" s="256"/>
      <c r="BQ299" s="255" t="str" cm="1">
        <f t="array" aca="1" ref="BQ299" ca="1">_xlfn.XLOOKUP($A299&amp;$B299,'[2]产值及收款计划（2026）'!$A:$A&amp;'[2]产值及收款计划（2026）'!$B:$B,'[2]产值及收款计划（2026）'!BQ:BQ)</f>
        <v>上海城建智慧城市运营管理有限公司</v>
      </c>
      <c r="BR299" s="256" cm="1">
        <f t="array" aca="1" ref="BR299" ca="1">_xlfn.XLOOKUP($A299&amp;$B299,'[2]产值及收款计划（2026）'!$A:$A&amp;'[2]产值及收款计划（2026）'!$B:$B,'[2]产值及收款计划（2026）'!BR:BR)</f>
        <v>0</v>
      </c>
      <c r="CA299" s="256" cm="1">
        <f t="array" aca="1" ref="CA299" ca="1">_xlfn.XLOOKUP($A299&amp;$B299,'[2]产值及收款计划（2026）'!$A:$A&amp;'[2]产值及收款计划（2026）'!$B:$B,'[2]产值及收款计划（2026）'!CA:CA)</f>
        <v>0</v>
      </c>
      <c r="CB299" s="256" cm="1">
        <f t="array" aca="1" ref="CB299" ca="1">_xlfn.XLOOKUP($A299&amp;$B299,'[2]产值及收款计划（2026）'!$A:$A&amp;'[2]产值及收款计划（2026）'!$B:$B,'[2]产值及收款计划（2026）'!CB:CB)</f>
        <v>0</v>
      </c>
      <c r="CC299" s="256" cm="1">
        <f t="array" aca="1" ref="CC299" ca="1">_xlfn.XLOOKUP($A299&amp;$B299,'[2]产值及收款计划（2026）'!$A:$A&amp;'[2]产值及收款计划（2026）'!$B:$B,'[2]产值及收款计划（2026）'!CC:CC)</f>
        <v>0</v>
      </c>
      <c r="CD299" s="256" cm="1">
        <f t="array" aca="1" ref="CD299" ca="1">_xlfn.XLOOKUP($A299&amp;$B299,'[2]产值及收款计划（2026）'!$A:$A&amp;'[2]产值及收款计划（2026）'!$B:$B,'[2]产值及收款计划（2026）'!CD:CD)</f>
        <v>0</v>
      </c>
      <c r="CE299" s="256" cm="1">
        <f t="array" aca="1" ref="CE299" ca="1">_xlfn.XLOOKUP($A299&amp;$B299,'[2]产值及收款计划（2026）'!$A:$A&amp;'[2]产值及收款计划（2026）'!$B:$B,'[2]产值及收款计划（2026）'!CE:CE)</f>
        <v>0</v>
      </c>
      <c r="CF299" s="256" cm="1">
        <f t="array" aca="1" ref="CF299" ca="1">_xlfn.XLOOKUP($A299&amp;$B299,'[2]产值及收款计划（2026）'!$A:$A&amp;'[2]产值及收款计划（2026）'!$B:$B,'[2]产值及收款计划（2026）'!CF:CF)</f>
        <v>0</v>
      </c>
      <c r="CG299" s="256" cm="1">
        <f t="array" aca="1" ref="CG299" ca="1">_xlfn.XLOOKUP($A299&amp;$B299,'[2]产值及收款计划（2026）'!$A:$A&amp;'[2]产值及收款计划（2026）'!$B:$B,'[2]产值及收款计划（2026）'!CG:CG)</f>
        <v>0</v>
      </c>
      <c r="CH299" s="256" cm="1">
        <f t="array" aca="1" ref="CH299" ca="1">_xlfn.XLOOKUP($A299&amp;$B299,'[2]产值及收款计划（2026）'!$A:$A&amp;'[2]产值及收款计划（2026）'!$B:$B,'[2]产值及收款计划（2026）'!CH:CH)</f>
        <v>0</v>
      </c>
      <c r="CI299" s="256" cm="1">
        <f t="array" aca="1" ref="CI299" ca="1">_xlfn.XLOOKUP($A299&amp;$B299,'[2]产值及收款计划（2026）'!$A:$A&amp;'[2]产值及收款计划（2026）'!$B:$B,'[2]产值及收款计划（2026）'!CI:CI)</f>
        <v>0</v>
      </c>
      <c r="CJ299" s="256" cm="1">
        <f t="array" aca="1" ref="CJ299" ca="1">_xlfn.XLOOKUP($A299&amp;$B299,'[2]产值及收款计划（2026）'!$A:$A&amp;'[2]产值及收款计划（2026）'!$B:$B,'[2]产值及收款计划（2026）'!CJ:CJ)</f>
        <v>0</v>
      </c>
      <c r="CK299" s="256" cm="1">
        <f t="array" aca="1" ref="CK299" ca="1">_xlfn.XLOOKUP($A299&amp;$B299,'[2]产值及收款计划（2026）'!$A:$A&amp;'[2]产值及收款计划（2026）'!$B:$B,'[2]产值及收款计划（2026）'!CK:CK)</f>
        <v>0</v>
      </c>
      <c r="CL299" s="256" cm="1">
        <f t="array" aca="1" ref="CL299" ca="1">_xlfn.XLOOKUP($A299&amp;$B299,'[2]产值及收款计划（2026）'!$A:$A&amp;'[2]产值及收款计划（2026）'!$B:$B,'[2]产值及收款计划（2026）'!CL:CL)</f>
        <v>0</v>
      </c>
      <c r="DA299" s="256" cm="1">
        <f t="array" aca="1" ref="DA299" ca="1">_xlfn.XLOOKUP($A299&amp;$B299,'[2]产值及收款计划（2026）'!$A:$A&amp;'[2]产值及收款计划（2026）'!$B:$B,'[2]产值及收款计划（2026）'!DA:DA)</f>
        <v>0.79500000000000004</v>
      </c>
      <c r="DB299" s="256" cm="1">
        <f t="array" aca="1" ref="DB299" ca="1">_xlfn.XLOOKUP($A299&amp;$B299,'[2]产值及收款计划（2026）'!$A:$A&amp;'[2]产值及收款计划（2026）'!$B:$B,'[2]产值及收款计划（2026）'!DB:DB)</f>
        <v>0</v>
      </c>
      <c r="DC299" s="256" cm="1">
        <f t="array" aca="1" ref="DC299" ca="1">_xlfn.XLOOKUP($A299&amp;$B299,'[2]产值及收款计划（2026）'!$A:$A&amp;'[2]产值及收款计划（2026）'!$B:$B,'[2]产值及收款计划（2026）'!DC:DC)</f>
        <v>0</v>
      </c>
      <c r="DD299" s="256" cm="1">
        <f t="array" aca="1" ref="DD299" ca="1">_xlfn.XLOOKUP($A299&amp;$B299,'[2]产值及收款计划（2026）'!$A:$A&amp;'[2]产值及收款计划（2026）'!$B:$B,'[2]产值及收款计划（2026）'!DD:DD)</f>
        <v>0</v>
      </c>
      <c r="DE299" s="256" cm="1">
        <f t="array" aca="1" ref="DE299" ca="1">_xlfn.XLOOKUP($A299&amp;$B299,'[2]产值及收款计划（2026）'!$A:$A&amp;'[2]产值及收款计划（2026）'!$B:$B,'[2]产值及收款计划（2026）'!DE:DE)</f>
        <v>0</v>
      </c>
      <c r="DF299" s="256" cm="1">
        <f t="array" aca="1" ref="DF299" ca="1">_xlfn.XLOOKUP($A299&amp;$B299,'[2]产值及收款计划（2026）'!$A:$A&amp;'[2]产值及收款计划（2026）'!$B:$B,'[2]产值及收款计划（2026）'!DF:DF)</f>
        <v>0</v>
      </c>
      <c r="DG299" s="256" cm="1">
        <f t="array" aca="1" ref="DG299" ca="1">_xlfn.XLOOKUP($A299&amp;$B299,'[2]产值及收款计划（2026）'!$A:$A&amp;'[2]产值及收款计划（2026）'!$B:$B,'[2]产值及收款计划（2026）'!DG:DG)</f>
        <v>0</v>
      </c>
      <c r="DH299" s="256" cm="1">
        <f t="array" aca="1" ref="DH299" ca="1">_xlfn.XLOOKUP($A299&amp;$B299,'[2]产值及收款计划（2026）'!$A:$A&amp;'[2]产值及收款计划（2026）'!$B:$B,'[2]产值及收款计划（2026）'!DH:DH)</f>
        <v>0</v>
      </c>
      <c r="DI299" s="256" cm="1">
        <f t="array" aca="1" ref="DI299" ca="1">_xlfn.XLOOKUP($A299&amp;$B299,'[2]产值及收款计划（2026）'!$A:$A&amp;'[2]产值及收款计划（2026）'!$B:$B,'[2]产值及收款计划（2026）'!DI:DI)</f>
        <v>0</v>
      </c>
      <c r="DJ299" s="256" cm="1">
        <f t="array" aca="1" ref="DJ299" ca="1">_xlfn.XLOOKUP($A299&amp;$B299,'[2]产值及收款计划（2026）'!$A:$A&amp;'[2]产值及收款计划（2026）'!$B:$B,'[2]产值及收款计划（2026）'!DJ:DJ)</f>
        <v>0</v>
      </c>
      <c r="DK299" s="256" cm="1">
        <f t="array" aca="1" ref="DK299" ca="1">_xlfn.XLOOKUP($A299&amp;$B299,'[2]产值及收款计划（2026）'!$A:$A&amp;'[2]产值及收款计划（2026）'!$B:$B,'[2]产值及收款计划（2026）'!DK:DK)</f>
        <v>0</v>
      </c>
      <c r="DL299" s="256" cm="1">
        <f t="array" aca="1" ref="DL299" ca="1">_xlfn.XLOOKUP($A299&amp;$B299,'[2]产值及收款计划（2026）'!$A:$A&amp;'[2]产值及收款计划（2026）'!$B:$B,'[2]产值及收款计划（2026）'!DL:DL)</f>
        <v>0</v>
      </c>
      <c r="DM299" s="264"/>
      <c r="DN299" s="250"/>
    </row>
    <row r="300" spans="1:118" ht="20.25" x14ac:dyDescent="0.15">
      <c r="A300" s="254">
        <f t="shared" ca="1" si="17"/>
        <v>119</v>
      </c>
      <c r="B300" s="254" t="s">
        <v>26</v>
      </c>
      <c r="C300" s="255" t="str" cm="1">
        <f t="array" aca="1" ref="C300" ca="1">_xlfn.XLOOKUP($A300&amp;$B300,'[2]产值及收款计划（2026）'!$A:$A&amp;'[2]产值及收款计划（2026）'!$B:$B,'[2]产值及收款计划（2026）'!C:C)</f>
        <v>C0CJZY-FW-T-2025102</v>
      </c>
      <c r="D300" s="255" t="str" cm="1">
        <f t="array" aca="1" ref="D300" ca="1">_xlfn.XLOOKUP($A300&amp;$B300,'[2]产值及收款计划（2026）'!$A:$A&amp;'[2]产值及收款计划（2026）'!$B:$B,'[2]产值及收款计划（2026）'!D:D)</f>
        <v>浦江桥隧2025气象监测项目技术服务合同</v>
      </c>
      <c r="E300" s="256" cm="1">
        <f t="array" aca="1" ref="E300" ca="1">_xlfn.XLOOKUP($A300&amp;$B300,'[2]产值及收款计划（2026）'!$A:$A&amp;'[2]产值及收款计划（2026）'!$B:$B,'[2]产值及收款计划（2026）'!E:E)</f>
        <v>4.0350000000000001</v>
      </c>
      <c r="F300" s="256" cm="1">
        <f t="array" aca="1" ref="F300" ca="1">_xlfn.XLOOKUP($A300&amp;$B300,'[2]产值及收款计划（2026）'!$A:$A&amp;'[2]产值及收款计划（2026）'!$B:$B,'[2]产值及收款计划（2026）'!F:F)</f>
        <v>4.0350000000000001</v>
      </c>
      <c r="G300" s="256" cm="1">
        <f t="array" aca="1" ref="G300" ca="1">_xlfn.XLOOKUP($A300&amp;$B300,'[2]产值及收款计划（2026）'!$A:$A&amp;'[2]产值及收款计划（2026）'!$B:$B,'[2]产值及收款计划（2026）'!G:G)</f>
        <v>4.0350000000000001</v>
      </c>
      <c r="H300" s="256" cm="1">
        <f t="array" aca="1" ref="H300" ca="1">_xlfn.XLOOKUP($A300&amp;$B300,'[2]产值及收款计划（2026）'!$A:$A&amp;'[2]产值及收款计划（2026）'!$B:$B,'[2]产值及收款计划（2026）'!H:H)</f>
        <v>0.92</v>
      </c>
      <c r="I300" s="257" cm="1">
        <f t="array" aca="1" ref="I300" ca="1">_xlfn.XLOOKUP($A300&amp;$B300,'[2]产值及收款计划（2026）'!$A:$A&amp;'[2]产值及收款计划（2026）'!$B:$B,'[2]产值及收款计划（2026）'!I:I)</f>
        <v>0.22800495662949199</v>
      </c>
      <c r="J300" s="258" cm="1">
        <f t="array" aca="1" ref="J300" ca="1">_xlfn.XLOOKUP($A300&amp;$B300,'[2]产值及收款计划（2026）'!$A:$A&amp;'[2]产值及收款计划（2026）'!$B:$B,'[2]产值及收款计划（2026）'!J:J)</f>
        <v>0.06</v>
      </c>
      <c r="K300" s="256" cm="1">
        <f t="array" aca="1" ref="K300" ca="1">_xlfn.XLOOKUP($A300&amp;$B300,'[2]产值及收款计划（2026）'!$A:$A&amp;'[2]产值及收款计划（2026）'!$B:$B,'[2]产值及收款计划（2026）'!K:K)</f>
        <v>0</v>
      </c>
      <c r="L300" s="256" cm="1">
        <f t="array" aca="1" ref="L300" ca="1">_xlfn.XLOOKUP($A300&amp;$B300,'[2]产值及收款计划（2026）'!$A:$A&amp;'[2]产值及收款计划（2026）'!$B:$B,'[2]产值及收款计划（2026）'!L:L)</f>
        <v>0</v>
      </c>
      <c r="M300" s="256" t="str" cm="1">
        <f t="array" aca="1" ref="M300" ca="1">_xlfn.XLOOKUP($A300&amp;$B300,'[2]产值及收款计划（2026）'!$A:$A&amp;'[2]产值及收款计划（2026）'!$B:$B,'[2]产值及收款计划（2026）'!M:M)</f>
        <v>主导</v>
      </c>
      <c r="N300" s="256" t="str" cm="1">
        <f t="array" aca="1" ref="N300" ca="1">_xlfn.XLOOKUP($A300&amp;$B300,'[2]产值及收款计划（2026）'!$A:$A&amp;'[2]产值及收款计划（2026）'!$B:$B,'[2]产值及收款计划（2026）'!N:N)</f>
        <v>邱枫团队</v>
      </c>
      <c r="O300" s="256" t="str" cm="1">
        <f t="array" aca="1" ref="O300" ca="1">_xlfn.XLOOKUP($A300&amp;$B300,'[2]产值及收款计划（2026）'!$A:$A&amp;'[2]产值及收款计划（2026）'!$B:$B,'[2]产值及收款计划（2026）'!O:O)</f>
        <v>段炼</v>
      </c>
      <c r="P300" s="255" t="str" cm="1">
        <f t="array" aca="1" ref="P300" ca="1">_xlfn.XLOOKUP($A300&amp;$B300,'[2]产值及收款计划（2026）'!$A:$A&amp;'[2]产值及收款计划（2026）'!$B:$B,'[2]产值及收款计划（2026）'!P:P)</f>
        <v>25已完结</v>
      </c>
      <c r="Q300" s="256" cm="1">
        <f t="array" aca="1" ref="Q300" ca="1">_xlfn.XLOOKUP($A300&amp;$B300,'[2]产值及收款计划（2026）'!$A:$A&amp;'[2]产值及收款计划（2026）'!$B:$B,'[2]产值及收款计划（2026）'!Q:Q)</f>
        <v>0</v>
      </c>
      <c r="R300" s="256" cm="1">
        <f t="array" aca="1" ref="R300" ca="1">_xlfn.XLOOKUP($A300&amp;$B300,'[2]产值及收款计划（2026）'!$A:$A&amp;'[2]产值及收款计划（2026）'!$B:$B,'[2]产值及收款计划（2026）'!R:R)</f>
        <v>0</v>
      </c>
      <c r="S300" s="256" cm="1">
        <f t="array" aca="1" ref="S300" ca="1">_xlfn.XLOOKUP($A300&amp;$B300,'[2]产值及收款计划（2026）'!$A:$A&amp;'[2]产值及收款计划（2026）'!$B:$B,'[2]产值及收款计划（2026）'!S:S)</f>
        <v>0</v>
      </c>
      <c r="T300" s="256" cm="1">
        <f t="array" aca="1" ref="T300" ca="1">_xlfn.XLOOKUP($A300&amp;$B300,'[2]产值及收款计划（2026）'!$A:$A&amp;'[2]产值及收款计划（2026）'!$B:$B,'[2]产值及收款计划（2026）'!T:T)</f>
        <v>4.0350000000000001</v>
      </c>
      <c r="U300" s="256" cm="1">
        <f t="array" aca="1" ref="U300" ca="1">_xlfn.XLOOKUP($A300&amp;$B300,'[2]产值及收款计划（2026）'!$A:$A&amp;'[2]产值及收款计划（2026）'!$B:$B,'[2]产值及收款计划（2026）'!U:U)</f>
        <v>0</v>
      </c>
      <c r="V300" s="256" cm="1">
        <f t="array" aca="1" ref="V300" ca="1">_xlfn.XLOOKUP($A300&amp;$B300,'[2]产值及收款计划（2026）'!$A:$A&amp;'[2]产值及收款计划（2026）'!$B:$B,'[2]产值及收款计划（2026）'!V:V)</f>
        <v>0</v>
      </c>
      <c r="W300" s="256" cm="1">
        <f t="array" aca="1" ref="W300" ca="1">_xlfn.XLOOKUP($A300&amp;$B300,'[2]产值及收款计划（2026）'!$A:$A&amp;'[2]产值及收款计划（2026）'!$B:$B,'[2]产值及收款计划（2026）'!W:W)</f>
        <v>0</v>
      </c>
      <c r="X300" s="256" cm="1">
        <f t="array" aca="1" ref="X300" ca="1">_xlfn.XLOOKUP($A300&amp;$B300,'[2]产值及收款计划（2026）'!$A:$A&amp;'[2]产值及收款计划（2026）'!$B:$B,'[2]产值及收款计划（2026）'!X:X)</f>
        <v>0</v>
      </c>
      <c r="Y300" s="256" cm="1">
        <f t="array" aca="1" ref="Y300" ca="1">_xlfn.XLOOKUP($A300&amp;$B300,'[2]产值及收款计划（2026）'!$A:$A&amp;'[2]产值及收款计划（2026）'!$B:$B,'[2]产值及收款计划（2026）'!Y:Y)</f>
        <v>0</v>
      </c>
      <c r="Z300" s="256" cm="1">
        <f t="array" aca="1" ref="Z300" ca="1">_xlfn.XLOOKUP($A300&amp;$B300,'[2]产值及收款计划（2026）'!$A:$A&amp;'[2]产值及收款计划（2026）'!$B:$B,'[2]产值及收款计划（2026）'!Z:Z)</f>
        <v>0</v>
      </c>
      <c r="AA300" s="256" cm="1">
        <f t="array" aca="1" ref="AA300" ca="1">_xlfn.XLOOKUP($A300&amp;$B300,'[2]产值及收款计划（2026）'!$A:$A&amp;'[2]产值及收款计划（2026）'!$B:$B,'[2]产值及收款计划（2026）'!AA:AA)</f>
        <v>0</v>
      </c>
      <c r="AB300" s="256" cm="1">
        <f t="array" aca="1" ref="AB300" ca="1">_xlfn.XLOOKUP($A300&amp;$B300,'[2]产值及收款计划（2026）'!$A:$A&amp;'[2]产值及收款计划（2026）'!$B:$B,'[2]产值及收款计划（2026）'!AB:AB)</f>
        <v>0</v>
      </c>
      <c r="AC300" s="256" cm="1">
        <f t="array" aca="1" ref="AC300" ca="1">_xlfn.XLOOKUP($A300&amp;$B300,'[2]产值及收款计划（2026）'!$A:$A&amp;'[2]产值及收款计划（2026）'!$B:$B,'[2]产值及收款计划（2026）'!AC:AC)</f>
        <v>0</v>
      </c>
      <c r="AD300" s="256" cm="1">
        <f t="array" aca="1" ref="AD300" ca="1">_xlfn.XLOOKUP($A300&amp;$B300,'[2]产值及收款计划（2026）'!$A:$A&amp;'[2]产值及收款计划（2026）'!$B:$B,'[2]产值及收款计划（2026）'!AD:AD)</f>
        <v>0</v>
      </c>
      <c r="AE300" s="256" cm="1">
        <f t="array" aca="1" ref="AE300" ca="1">_xlfn.XLOOKUP($A300&amp;$B300,'[2]产值及收款计划（2026）'!$A:$A&amp;'[2]产值及收款计划（2026）'!$B:$B,'[2]产值及收款计划（2026）'!AE:AE)</f>
        <v>0</v>
      </c>
      <c r="AF300" s="256" cm="1">
        <f t="array" aca="1" ref="AF300" ca="1">_xlfn.XLOOKUP($A300&amp;$B300,'[2]产值及收款计划（2026）'!$A:$A&amp;'[2]产值及收款计划（2026）'!$B:$B,'[2]产值及收款计划（2026）'!AF:AF)</f>
        <v>0</v>
      </c>
      <c r="AG300" s="256" cm="1">
        <f t="array" aca="1" ref="AG300" ca="1">_xlfn.XLOOKUP($A300&amp;$B300,'[2]产值及收款计划（2026）'!$A:$A&amp;'[2]产值及收款计划（2026）'!$B:$B,'[2]产值及收款计划（2026）'!AG:AG)</f>
        <v>0</v>
      </c>
      <c r="AH300" s="256" cm="1">
        <f t="array" aca="1" ref="AH300" ca="1">_xlfn.XLOOKUP($A300&amp;$B300,'[2]产值及收款计划（2026）'!$A:$A&amp;'[2]产值及收款计划（2026）'!$B:$B,'[2]产值及收款计划（2026）'!AH:AH)</f>
        <v>0</v>
      </c>
      <c r="AI300" s="256" cm="1">
        <f t="array" aca="1" ref="AI300" ca="1">_xlfn.XLOOKUP($A300&amp;$B300,'[2]产值及收款计划（2026）'!$A:$A&amp;'[2]产值及收款计划（2026）'!$B:$B,'[2]产值及收款计划（2026）'!AI:AI)</f>
        <v>0</v>
      </c>
      <c r="AJ300" s="256" cm="1">
        <f t="array" aca="1" ref="AJ300" ca="1">_xlfn.XLOOKUP($A300&amp;$B300,'[2]产值及收款计划（2026）'!$A:$A&amp;'[2]产值及收款计划（2026）'!$B:$B,'[2]产值及收款计划（2026）'!AJ:AJ)</f>
        <v>0</v>
      </c>
      <c r="AK300" s="256" cm="1">
        <f t="array" aca="1" ref="AK300" ca="1">_xlfn.XLOOKUP($A300&amp;$B300,'[2]产值及收款计划（2026）'!$A:$A&amp;'[2]产值及收款计划（2026）'!$B:$B,'[2]产值及收款计划（2026）'!AK:AK)</f>
        <v>0</v>
      </c>
      <c r="AL300" s="256" cm="1">
        <f t="array" aca="1" ref="AL300" ca="1">_xlfn.XLOOKUP($A300&amp;$B300,'[2]产值及收款计划（2026）'!$A:$A&amp;'[2]产值及收款计划（2026）'!$B:$B,'[2]产值及收款计划（2026）'!AL:AL)</f>
        <v>0</v>
      </c>
      <c r="AM300" s="263" t="e" cm="1">
        <f t="array" aca="1" ref="AM300" ca="1">_xlfn.LET(_xlpm.勾选月份状态数组,TRANSPOSE('PPT(12-15页）-TOP10'!$A$3:$A$14),_xlpm.选择数据区,IF('PPT(12-15页）-TOP10'!$E$3="收款",$BA300:$BL300,$AA300:$AL300),SUM(_xlfn._xlws.FILTER(_xlpm.选择数据区,_xlpm.勾选月份状态数组,"")))</f>
        <v>#NAME?</v>
      </c>
      <c r="AN300" s="256" t="e" cm="1">
        <f t="array" aca="1" ref="AN300" ca="1">_xlfn.LET(_xlpm.勾选月份状态数组,TRANSPOSE('PPT(12-15页）-TOP10'!$A$3:$A$14),_xlpm.选择数据区,IF('PPT(12-15页）-TOP10'!$E$3="收款",$DA300:$DL300,$CA300:$CL300),SUM(_xlfn._xlws.FILTER(_xlpm.选择数据区,_xlpm.勾选月份状态数组,"")))</f>
        <v>#NAME?</v>
      </c>
      <c r="AO300" s="256">
        <f ca="1">SUM(CA300:CC300)+SUM(AD300:AL300)</f>
        <v>0</v>
      </c>
      <c r="AP300" s="256"/>
      <c r="AQ300" s="256"/>
      <c r="AR300" s="256"/>
      <c r="AS300" s="256" cm="1">
        <f t="array" aca="1" ref="AS300" ca="1">_xlfn.XLOOKUP($A300&amp;$B300,'[2]产值及收款计划（2026）'!$A:$A&amp;'[2]产值及收款计划（2026）'!$B:$B,'[2]产值及收款计划（2026）'!AS:AS)</f>
        <v>0</v>
      </c>
      <c r="AT300" s="256" cm="1">
        <f t="array" aca="1" ref="AT300" ca="1">_xlfn.XLOOKUP($A300&amp;$B300,'[2]产值及收款计划（2026）'!$A:$A&amp;'[2]产值及收款计划（2026）'!$B:$B,'[2]产值及收款计划（2026）'!AT:AT)</f>
        <v>0</v>
      </c>
      <c r="AU300" s="256" cm="1">
        <f t="array" aca="1" ref="AU300" ca="1">_xlfn.XLOOKUP($A300&amp;$B300,'[2]产值及收款计划（2026）'!$A:$A&amp;'[2]产值及收款计划（2026）'!$B:$B,'[2]产值及收款计划（2026）'!AU:AU)</f>
        <v>0</v>
      </c>
      <c r="AV300" s="256" cm="1">
        <f t="array" aca="1" ref="AV300" ca="1">_xlfn.XLOOKUP($A300&amp;$B300,'[2]产值及收款计划（2026）'!$A:$A&amp;'[2]产值及收款计划（2026）'!$B:$B,'[2]产值及收款计划（2026）'!AV:AV)</f>
        <v>0</v>
      </c>
      <c r="AW300" s="256" cm="1">
        <f t="array" aca="1" ref="AW300" ca="1">_xlfn.XLOOKUP($A300&amp;$B300,'[2]产值及收款计划（2026）'!$A:$A&amp;'[2]产值及收款计划（2026）'!$B:$B,'[2]产值及收款计划（2026）'!AW:AW)</f>
        <v>0</v>
      </c>
      <c r="AX300" s="256" cm="1">
        <f t="array" aca="1" ref="AX300" ca="1">_xlfn.XLOOKUP($A300&amp;$B300,'[2]产值及收款计划（2026）'!$A:$A&amp;'[2]产值及收款计划（2026）'!$B:$B,'[2]产值及收款计划（2026）'!AX:AX)</f>
        <v>4.0350000000000001</v>
      </c>
      <c r="AY300" s="256" cm="1">
        <f t="array" aca="1" ref="AY300" ca="1">_xlfn.XLOOKUP($A300&amp;$B300,'[2]产值及收款计划（2026）'!$A:$A&amp;'[2]产值及收款计划（2026）'!$B:$B,'[2]产值及收款计划（2026）'!AY:AY)</f>
        <v>0</v>
      </c>
      <c r="AZ300" s="256" cm="1">
        <f t="array" aca="1" ref="AZ300" ca="1">_xlfn.XLOOKUP($A300&amp;$B300,'[2]产值及收款计划（2026）'!$A:$A&amp;'[2]产值及收款计划（2026）'!$B:$B,'[2]产值及收款计划（2026）'!AZ:AZ)</f>
        <v>0</v>
      </c>
      <c r="BA300" s="256" cm="1">
        <f t="array" aca="1" ref="BA300" ca="1">_xlfn.XLOOKUP($A300&amp;$B300,'[2]产值及收款计划（2026）'!$A:$A&amp;'[2]产值及收款计划（2026）'!$B:$B,'[2]产值及收款计划（2026）'!BA:BA)</f>
        <v>0</v>
      </c>
      <c r="BB300" s="256" cm="1">
        <f t="array" aca="1" ref="BB300" ca="1">_xlfn.XLOOKUP($A300&amp;$B300,'[2]产值及收款计划（2026）'!$A:$A&amp;'[2]产值及收款计划（2026）'!$B:$B,'[2]产值及收款计划（2026）'!BB:BB)</f>
        <v>0</v>
      </c>
      <c r="BC300" s="256" cm="1">
        <f t="array" aca="1" ref="BC300" ca="1">_xlfn.XLOOKUP($A300&amp;$B300,'[2]产值及收款计划（2026）'!$A:$A&amp;'[2]产值及收款计划（2026）'!$B:$B,'[2]产值及收款计划（2026）'!BC:BC)</f>
        <v>0</v>
      </c>
      <c r="BD300" s="256" cm="1">
        <f t="array" aca="1" ref="BD300" ca="1">_xlfn.XLOOKUP($A300&amp;$B300,'[2]产值及收款计划（2026）'!$A:$A&amp;'[2]产值及收款计划（2026）'!$B:$B,'[2]产值及收款计划（2026）'!BD:BD)</f>
        <v>0</v>
      </c>
      <c r="BE300" s="256" cm="1">
        <f t="array" aca="1" ref="BE300" ca="1">_xlfn.XLOOKUP($A300&amp;$B300,'[2]产值及收款计划（2026）'!$A:$A&amp;'[2]产值及收款计划（2026）'!$B:$B,'[2]产值及收款计划（2026）'!BE:BE)</f>
        <v>0</v>
      </c>
      <c r="BF300" s="256" cm="1">
        <f t="array" aca="1" ref="BF300" ca="1">_xlfn.XLOOKUP($A300&amp;$B300,'[2]产值及收款计划（2026）'!$A:$A&amp;'[2]产值及收款计划（2026）'!$B:$B,'[2]产值及收款计划（2026）'!BF:BF)</f>
        <v>0</v>
      </c>
      <c r="BG300" s="256" cm="1">
        <f t="array" aca="1" ref="BG300" ca="1">_xlfn.XLOOKUP($A300&amp;$B300,'[2]产值及收款计划（2026）'!$A:$A&amp;'[2]产值及收款计划（2026）'!$B:$B,'[2]产值及收款计划（2026）'!BG:BG)</f>
        <v>0</v>
      </c>
      <c r="BH300" s="256" cm="1">
        <f t="array" aca="1" ref="BH300" ca="1">_xlfn.XLOOKUP($A300&amp;$B300,'[2]产值及收款计划（2026）'!$A:$A&amp;'[2]产值及收款计划（2026）'!$B:$B,'[2]产值及收款计划（2026）'!BH:BH)</f>
        <v>0</v>
      </c>
      <c r="BI300" s="256" cm="1">
        <f t="array" aca="1" ref="BI300" ca="1">_xlfn.XLOOKUP($A300&amp;$B300,'[2]产值及收款计划（2026）'!$A:$A&amp;'[2]产值及收款计划（2026）'!$B:$B,'[2]产值及收款计划（2026）'!BI:BI)</f>
        <v>0</v>
      </c>
      <c r="BJ300" s="256" cm="1">
        <f t="array" aca="1" ref="BJ300" ca="1">_xlfn.XLOOKUP($A300&amp;$B300,'[2]产值及收款计划（2026）'!$A:$A&amp;'[2]产值及收款计划（2026）'!$B:$B,'[2]产值及收款计划（2026）'!BJ:BJ)</f>
        <v>0</v>
      </c>
      <c r="BK300" s="256" cm="1">
        <f t="array" aca="1" ref="BK300" ca="1">_xlfn.XLOOKUP($A300&amp;$B300,'[2]产值及收款计划（2026）'!$A:$A&amp;'[2]产值及收款计划（2026）'!$B:$B,'[2]产值及收款计划（2026）'!BK:BK)</f>
        <v>0</v>
      </c>
      <c r="BL300" s="256" cm="1">
        <f t="array" aca="1" ref="BL300" ca="1">_xlfn.XLOOKUP($A300&amp;$B300,'[2]产值及收款计划（2026）'!$A:$A&amp;'[2]产值及收款计划（2026）'!$B:$B,'[2]产值及收款计划（2026）'!BL:BL)</f>
        <v>0</v>
      </c>
      <c r="BM300" s="256"/>
      <c r="BN300" s="256"/>
      <c r="BO300" s="256"/>
      <c r="BP300" s="256"/>
      <c r="BQ300" s="255" t="str" cm="1">
        <f t="array" aca="1" ref="BQ300" ca="1">_xlfn.XLOOKUP($A300&amp;$B300,'[2]产值及收款计划（2026）'!$A:$A&amp;'[2]产值及收款计划（2026）'!$B:$B,'[2]产值及收款计划（2026）'!BQ:BQ)</f>
        <v>上海浦江桥隧运营管理有限公司</v>
      </c>
      <c r="BR300" s="256" cm="1">
        <f t="array" aca="1" ref="BR300" ca="1">_xlfn.XLOOKUP($A300&amp;$B300,'[2]产值及收款计划（2026）'!$A:$A&amp;'[2]产值及收款计划（2026）'!$B:$B,'[2]产值及收款计划（2026）'!BR:BR)</f>
        <v>0</v>
      </c>
      <c r="CA300" s="256" cm="1">
        <f t="array" aca="1" ref="CA300" ca="1">_xlfn.XLOOKUP($A300&amp;$B300,'[2]产值及收款计划（2026）'!$A:$A&amp;'[2]产值及收款计划（2026）'!$B:$B,'[2]产值及收款计划（2026）'!CA:CA)</f>
        <v>0</v>
      </c>
      <c r="CB300" s="256" cm="1">
        <f t="array" aca="1" ref="CB300" ca="1">_xlfn.XLOOKUP($A300&amp;$B300,'[2]产值及收款计划（2026）'!$A:$A&amp;'[2]产值及收款计划（2026）'!$B:$B,'[2]产值及收款计划（2026）'!CB:CB)</f>
        <v>0</v>
      </c>
      <c r="CC300" s="256" cm="1">
        <f t="array" aca="1" ref="CC300" ca="1">_xlfn.XLOOKUP($A300&amp;$B300,'[2]产值及收款计划（2026）'!$A:$A&amp;'[2]产值及收款计划（2026）'!$B:$B,'[2]产值及收款计划（2026）'!CC:CC)</f>
        <v>0</v>
      </c>
      <c r="CD300" s="256" cm="1">
        <f t="array" aca="1" ref="CD300" ca="1">_xlfn.XLOOKUP($A300&amp;$B300,'[2]产值及收款计划（2026）'!$A:$A&amp;'[2]产值及收款计划（2026）'!$B:$B,'[2]产值及收款计划（2026）'!CD:CD)</f>
        <v>0</v>
      </c>
      <c r="CE300" s="256" cm="1">
        <f t="array" aca="1" ref="CE300" ca="1">_xlfn.XLOOKUP($A300&amp;$B300,'[2]产值及收款计划（2026）'!$A:$A&amp;'[2]产值及收款计划（2026）'!$B:$B,'[2]产值及收款计划（2026）'!CE:CE)</f>
        <v>0</v>
      </c>
      <c r="CF300" s="256" cm="1">
        <f t="array" aca="1" ref="CF300" ca="1">_xlfn.XLOOKUP($A300&amp;$B300,'[2]产值及收款计划（2026）'!$A:$A&amp;'[2]产值及收款计划（2026）'!$B:$B,'[2]产值及收款计划（2026）'!CF:CF)</f>
        <v>0</v>
      </c>
      <c r="CG300" s="256" cm="1">
        <f t="array" aca="1" ref="CG300" ca="1">_xlfn.XLOOKUP($A300&amp;$B300,'[2]产值及收款计划（2026）'!$A:$A&amp;'[2]产值及收款计划（2026）'!$B:$B,'[2]产值及收款计划（2026）'!CG:CG)</f>
        <v>0</v>
      </c>
      <c r="CH300" s="256" cm="1">
        <f t="array" aca="1" ref="CH300" ca="1">_xlfn.XLOOKUP($A300&amp;$B300,'[2]产值及收款计划（2026）'!$A:$A&amp;'[2]产值及收款计划（2026）'!$B:$B,'[2]产值及收款计划（2026）'!CH:CH)</f>
        <v>0</v>
      </c>
      <c r="CI300" s="256" cm="1">
        <f t="array" aca="1" ref="CI300" ca="1">_xlfn.XLOOKUP($A300&amp;$B300,'[2]产值及收款计划（2026）'!$A:$A&amp;'[2]产值及收款计划（2026）'!$B:$B,'[2]产值及收款计划（2026）'!CI:CI)</f>
        <v>0</v>
      </c>
      <c r="CJ300" s="256" cm="1">
        <f t="array" aca="1" ref="CJ300" ca="1">_xlfn.XLOOKUP($A300&amp;$B300,'[2]产值及收款计划（2026）'!$A:$A&amp;'[2]产值及收款计划（2026）'!$B:$B,'[2]产值及收款计划（2026）'!CJ:CJ)</f>
        <v>0</v>
      </c>
      <c r="CK300" s="256" cm="1">
        <f t="array" aca="1" ref="CK300" ca="1">_xlfn.XLOOKUP($A300&amp;$B300,'[2]产值及收款计划（2026）'!$A:$A&amp;'[2]产值及收款计划（2026）'!$B:$B,'[2]产值及收款计划（2026）'!CK:CK)</f>
        <v>0</v>
      </c>
      <c r="CL300" s="256" cm="1">
        <f t="array" aca="1" ref="CL300" ca="1">_xlfn.XLOOKUP($A300&amp;$B300,'[2]产值及收款计划（2026）'!$A:$A&amp;'[2]产值及收款计划（2026）'!$B:$B,'[2]产值及收款计划（2026）'!CL:CL)</f>
        <v>0</v>
      </c>
      <c r="DA300" s="256" cm="1">
        <f t="array" aca="1" ref="DA300" ca="1">_xlfn.XLOOKUP($A300&amp;$B300,'[2]产值及收款计划（2026）'!$A:$A&amp;'[2]产值及收款计划（2026）'!$B:$B,'[2]产值及收款计划（2026）'!DA:DA)</f>
        <v>4.0350000000000001</v>
      </c>
      <c r="DB300" s="256" cm="1">
        <f t="array" aca="1" ref="DB300" ca="1">_xlfn.XLOOKUP($A300&amp;$B300,'[2]产值及收款计划（2026）'!$A:$A&amp;'[2]产值及收款计划（2026）'!$B:$B,'[2]产值及收款计划（2026）'!DB:DB)</f>
        <v>0</v>
      </c>
      <c r="DC300" s="256" cm="1">
        <f t="array" aca="1" ref="DC300" ca="1">_xlfn.XLOOKUP($A300&amp;$B300,'[2]产值及收款计划（2026）'!$A:$A&amp;'[2]产值及收款计划（2026）'!$B:$B,'[2]产值及收款计划（2026）'!DC:DC)</f>
        <v>0</v>
      </c>
      <c r="DD300" s="256" cm="1">
        <f t="array" aca="1" ref="DD300" ca="1">_xlfn.XLOOKUP($A300&amp;$B300,'[2]产值及收款计划（2026）'!$A:$A&amp;'[2]产值及收款计划（2026）'!$B:$B,'[2]产值及收款计划（2026）'!DD:DD)</f>
        <v>0</v>
      </c>
      <c r="DE300" s="256" cm="1">
        <f t="array" aca="1" ref="DE300" ca="1">_xlfn.XLOOKUP($A300&amp;$B300,'[2]产值及收款计划（2026）'!$A:$A&amp;'[2]产值及收款计划（2026）'!$B:$B,'[2]产值及收款计划（2026）'!DE:DE)</f>
        <v>0</v>
      </c>
      <c r="DF300" s="256" cm="1">
        <f t="array" aca="1" ref="DF300" ca="1">_xlfn.XLOOKUP($A300&amp;$B300,'[2]产值及收款计划（2026）'!$A:$A&amp;'[2]产值及收款计划（2026）'!$B:$B,'[2]产值及收款计划（2026）'!DF:DF)</f>
        <v>0</v>
      </c>
      <c r="DG300" s="256" cm="1">
        <f t="array" aca="1" ref="DG300" ca="1">_xlfn.XLOOKUP($A300&amp;$B300,'[2]产值及收款计划（2026）'!$A:$A&amp;'[2]产值及收款计划（2026）'!$B:$B,'[2]产值及收款计划（2026）'!DG:DG)</f>
        <v>0</v>
      </c>
      <c r="DH300" s="256" cm="1">
        <f t="array" aca="1" ref="DH300" ca="1">_xlfn.XLOOKUP($A300&amp;$B300,'[2]产值及收款计划（2026）'!$A:$A&amp;'[2]产值及收款计划（2026）'!$B:$B,'[2]产值及收款计划（2026）'!DH:DH)</f>
        <v>0</v>
      </c>
      <c r="DI300" s="256" cm="1">
        <f t="array" aca="1" ref="DI300" ca="1">_xlfn.XLOOKUP($A300&amp;$B300,'[2]产值及收款计划（2026）'!$A:$A&amp;'[2]产值及收款计划（2026）'!$B:$B,'[2]产值及收款计划（2026）'!DI:DI)</f>
        <v>0</v>
      </c>
      <c r="DJ300" s="256" cm="1">
        <f t="array" aca="1" ref="DJ300" ca="1">_xlfn.XLOOKUP($A300&amp;$B300,'[2]产值及收款计划（2026）'!$A:$A&amp;'[2]产值及收款计划（2026）'!$B:$B,'[2]产值及收款计划（2026）'!DJ:DJ)</f>
        <v>0</v>
      </c>
      <c r="DK300" s="256" cm="1">
        <f t="array" aca="1" ref="DK300" ca="1">_xlfn.XLOOKUP($A300&amp;$B300,'[2]产值及收款计划（2026）'!$A:$A&amp;'[2]产值及收款计划（2026）'!$B:$B,'[2]产值及收款计划（2026）'!DK:DK)</f>
        <v>0</v>
      </c>
      <c r="DL300" s="256" cm="1">
        <f t="array" aca="1" ref="DL300" ca="1">_xlfn.XLOOKUP($A300&amp;$B300,'[2]产值及收款计划（2026）'!$A:$A&amp;'[2]产值及收款计划（2026）'!$B:$B,'[2]产值及收款计划（2026）'!DL:DL)</f>
        <v>0</v>
      </c>
      <c r="DM300" s="264"/>
      <c r="DN300" s="250"/>
    </row>
    <row r="301" spans="1:118" ht="60.75" x14ac:dyDescent="0.15">
      <c r="A301" s="254">
        <f t="shared" ca="1" si="17"/>
        <v>120</v>
      </c>
      <c r="B301" s="254" t="s">
        <v>26</v>
      </c>
      <c r="C301" s="255" t="str" cm="1">
        <f t="array" aca="1" ref="C301" ca="1">_xlfn.XLOOKUP($A301&amp;$B301,'[2]产值及收款计划（2026）'!$A:$A&amp;'[2]产值及收款计划（2026）'!$B:$B,'[2]产值及收款计划（2026）'!C:C)</f>
        <v>C0CJZY-FW-T-2025117</v>
      </c>
      <c r="D301" s="256" t="str" cm="1">
        <f t="array" aca="1" ref="D301" ca="1">_xlfn.XLOOKUP($A301&amp;$B301,'[2]产值及收款计划（2026）'!$A:$A&amp;'[2]产值及收款计划（2026）'!$B:$B,'[2]产值及收款计划（2026）'!D:D)</f>
        <v>2025 年闵行区区管公路资产数字化信息采集（一路一档数据采集服务）——大屏开发</v>
      </c>
      <c r="E301" s="256" cm="1">
        <f t="array" aca="1" ref="E301" ca="1">_xlfn.XLOOKUP($A301&amp;$B301,'[2]产值及收款计划（2026）'!$A:$A&amp;'[2]产值及收款计划（2026）'!$B:$B,'[2]产值及收款计划（2026）'!E:E)</f>
        <v>68.989999999999995</v>
      </c>
      <c r="F301" s="256" cm="1">
        <f t="array" aca="1" ref="F301" ca="1">_xlfn.XLOOKUP($A301&amp;$B301,'[2]产值及收款计划（2026）'!$A:$A&amp;'[2]产值及收款计划（2026）'!$B:$B,'[2]产值及收款计划（2026）'!F:F)</f>
        <v>68.989999999999995</v>
      </c>
      <c r="G301" s="256" cm="1">
        <f t="array" aca="1" ref="G301" ca="1">_xlfn.XLOOKUP($A301&amp;$B301,'[2]产值及收款计划（2026）'!$A:$A&amp;'[2]产值及收款计划（2026）'!$B:$B,'[2]产值及收款计划（2026）'!G:G)</f>
        <v>68.989999999999995</v>
      </c>
      <c r="H301" s="256" cm="1">
        <f t="array" aca="1" ref="H301" ca="1">_xlfn.XLOOKUP($A301&amp;$B301,'[2]产值及收款计划（2026）'!$A:$A&amp;'[2]产值及收款计划（2026）'!$B:$B,'[2]产值及收款计划（2026）'!H:H)</f>
        <v>55.99</v>
      </c>
      <c r="I301" s="257" cm="1">
        <f t="array" aca="1" ref="I301" ca="1">_xlfn.XLOOKUP($A301&amp;$B301,'[2]产值及收款计划（2026）'!$A:$A&amp;'[2]产值及收款计划（2026）'!$B:$B,'[2]产值及收款计划（2026）'!I:I)</f>
        <v>0.81156689375271795</v>
      </c>
      <c r="J301" s="258" cm="1">
        <f t="array" aca="1" ref="J301" ca="1">_xlfn.XLOOKUP($A301&amp;$B301,'[2]产值及收款计划（2026）'!$A:$A&amp;'[2]产值及收款计划（2026）'!$B:$B,'[2]产值及收款计划（2026）'!J:J)</f>
        <v>0.06</v>
      </c>
      <c r="K301" s="256" cm="1">
        <f t="array" aca="1" ref="K301" ca="1">_xlfn.XLOOKUP($A301&amp;$B301,'[2]产值及收款计划（2026）'!$A:$A&amp;'[2]产值及收款计划（2026）'!$B:$B,'[2]产值及收款计划（2026）'!K:K)</f>
        <v>0</v>
      </c>
      <c r="L301" s="256" cm="1">
        <f t="array" aca="1" ref="L301" ca="1">_xlfn.XLOOKUP($A301&amp;$B301,'[2]产值及收款计划（2026）'!$A:$A&amp;'[2]产值及收款计划（2026）'!$B:$B,'[2]产值及收款计划（2026）'!L:L)</f>
        <v>0</v>
      </c>
      <c r="M301" s="256" t="str" cm="1">
        <f t="array" aca="1" ref="M301" ca="1">_xlfn.XLOOKUP($A301&amp;$B301,'[2]产值及收款计划（2026）'!$A:$A&amp;'[2]产值及收款计划（2026）'!$B:$B,'[2]产值及收款计划（2026）'!M:M)</f>
        <v>主导</v>
      </c>
      <c r="N301" s="256" t="str" cm="1">
        <f t="array" aca="1" ref="N301" ca="1">_xlfn.XLOOKUP($A301&amp;$B301,'[2]产值及收款计划（2026）'!$A:$A&amp;'[2]产值及收款计划（2026）'!$B:$B,'[2]产值及收款计划（2026）'!N:N)</f>
        <v>贺一玮团队</v>
      </c>
      <c r="O301" s="256" t="str" cm="1">
        <f t="array" aca="1" ref="O301" ca="1">_xlfn.XLOOKUP($A301&amp;$B301,'[2]产值及收款计划（2026）'!$A:$A&amp;'[2]产值及收款计划（2026）'!$B:$B,'[2]产值及收款计划（2026）'!O:O)</f>
        <v>何栩</v>
      </c>
      <c r="P301" s="255" t="str" cm="1">
        <f t="array" aca="1" ref="P301" ca="1">_xlfn.XLOOKUP($A301&amp;$B301,'[2]产值及收款计划（2026）'!$A:$A&amp;'[2]产值及收款计划（2026）'!$B:$B,'[2]产值及收款计划（2026）'!P:P)</f>
        <v>在建</v>
      </c>
      <c r="Q301" s="256" cm="1">
        <f t="array" aca="1" ref="Q301" ca="1">_xlfn.XLOOKUP($A301&amp;$B301,'[2]产值及收款计划（2026）'!$A:$A&amp;'[2]产值及收款计划（2026）'!$B:$B,'[2]产值及收款计划（2026）'!Q:Q)</f>
        <v>0</v>
      </c>
      <c r="R301" s="256" cm="1">
        <f t="array" aca="1" ref="R301" ca="1">_xlfn.XLOOKUP($A301&amp;$B301,'[2]产值及收款计划（2026）'!$A:$A&amp;'[2]产值及收款计划（2026）'!$B:$B,'[2]产值及收款计划（2026）'!R:R)</f>
        <v>0</v>
      </c>
      <c r="S301" s="256" cm="1">
        <f t="array" aca="1" ref="S301" ca="1">_xlfn.XLOOKUP($A301&amp;$B301,'[2]产值及收款计划（2026）'!$A:$A&amp;'[2]产值及收款计划（2026）'!$B:$B,'[2]产值及收款计划（2026）'!S:S)</f>
        <v>0</v>
      </c>
      <c r="T301" s="256" cm="1">
        <f t="array" aca="1" ref="T301" ca="1">_xlfn.XLOOKUP($A301&amp;$B301,'[2]产值及收款计划（2026）'!$A:$A&amp;'[2]产值及收款计划（2026）'!$B:$B,'[2]产值及收款计划（2026）'!T:T)</f>
        <v>0</v>
      </c>
      <c r="U301" s="256" cm="1">
        <f t="array" aca="1" ref="U301" ca="1">_xlfn.XLOOKUP($A301&amp;$B301,'[2]产值及收款计划（2026）'!$A:$A&amp;'[2]产值及收款计划（2026）'!$B:$B,'[2]产值及收款计划（2026）'!U:U)</f>
        <v>0</v>
      </c>
      <c r="V301" s="256" cm="1">
        <f t="array" aca="1" ref="V301" ca="1">_xlfn.XLOOKUP($A301&amp;$B301,'[2]产值及收款计划（2026）'!$A:$A&amp;'[2]产值及收款计划（2026）'!$B:$B,'[2]产值及收款计划（2026）'!V:V)</f>
        <v>68.989999999999995</v>
      </c>
      <c r="W301" s="256" cm="1">
        <f t="array" aca="1" ref="W301" ca="1">_xlfn.XLOOKUP($A301&amp;$B301,'[2]产值及收款计划（2026）'!$A:$A&amp;'[2]产值及收款计划（2026）'!$B:$B,'[2]产值及收款计划（2026）'!W:W)</f>
        <v>0</v>
      </c>
      <c r="X301" s="256" cm="1">
        <f t="array" aca="1" ref="X301" ca="1">_xlfn.XLOOKUP($A301&amp;$B301,'[2]产值及收款计划（2026）'!$A:$A&amp;'[2]产值及收款计划（2026）'!$B:$B,'[2]产值及收款计划（2026）'!X:X)</f>
        <v>0</v>
      </c>
      <c r="Y301" s="256" cm="1">
        <f t="array" aca="1" ref="Y301" ca="1">_xlfn.XLOOKUP($A301&amp;$B301,'[2]产值及收款计划（2026）'!$A:$A&amp;'[2]产值及收款计划（2026）'!$B:$B,'[2]产值及收款计划（2026）'!Y:Y)</f>
        <v>0</v>
      </c>
      <c r="Z301" s="256" cm="1">
        <f t="array" aca="1" ref="Z301" ca="1">_xlfn.XLOOKUP($A301&amp;$B301,'[2]产值及收款计划（2026）'!$A:$A&amp;'[2]产值及收款计划（2026）'!$B:$B,'[2]产值及收款计划（2026）'!Z:Z)</f>
        <v>0</v>
      </c>
      <c r="AA301" s="266" cm="1">
        <f t="array" aca="1" ref="AA301" ca="1">_xlfn.XLOOKUP($A301&amp;$B301,'[2]产值及收款计划（2026）'!$A:$A&amp;'[2]产值及收款计划（2026）'!$B:$B,'[2]产值及收款计划（2026）'!AA:AA)</f>
        <v>0</v>
      </c>
      <c r="AB301" s="266" cm="1">
        <f t="array" aca="1" ref="AB301" ca="1">_xlfn.XLOOKUP($A301&amp;$B301,'[2]产值及收款计划（2026）'!$A:$A&amp;'[2]产值及收款计划（2026）'!$B:$B,'[2]产值及收款计划（2026）'!AB:AB)</f>
        <v>0</v>
      </c>
      <c r="AC301" s="266" cm="1">
        <f t="array" aca="1" ref="AC301" ca="1">_xlfn.XLOOKUP($A301&amp;$B301,'[2]产值及收款计划（2026）'!$A:$A&amp;'[2]产值及收款计划（2026）'!$B:$B,'[2]产值及收款计划（2026）'!AC:AC)</f>
        <v>0</v>
      </c>
      <c r="AD301" s="256" cm="1">
        <f t="array" aca="1" ref="AD301" ca="1">_xlfn.XLOOKUP($A301&amp;$B301,'[2]产值及收款计划（2026）'!$A:$A&amp;'[2]产值及收款计划（2026）'!$B:$B,'[2]产值及收款计划（2026）'!AD:AD)</f>
        <v>0</v>
      </c>
      <c r="AE301" s="256" cm="1">
        <f t="array" aca="1" ref="AE301" ca="1">_xlfn.XLOOKUP($A301&amp;$B301,'[2]产值及收款计划（2026）'!$A:$A&amp;'[2]产值及收款计划（2026）'!$B:$B,'[2]产值及收款计划（2026）'!AE:AE)</f>
        <v>0</v>
      </c>
      <c r="AF301" s="256" cm="1">
        <f t="array" aca="1" ref="AF301" ca="1">_xlfn.XLOOKUP($A301&amp;$B301,'[2]产值及收款计划（2026）'!$A:$A&amp;'[2]产值及收款计划（2026）'!$B:$B,'[2]产值及收款计划（2026）'!AF:AF)</f>
        <v>68.989999999999995</v>
      </c>
      <c r="AG301" s="256" cm="1">
        <f t="array" aca="1" ref="AG301" ca="1">_xlfn.XLOOKUP($A301&amp;$B301,'[2]产值及收款计划（2026）'!$A:$A&amp;'[2]产值及收款计划（2026）'!$B:$B,'[2]产值及收款计划（2026）'!AG:AG)</f>
        <v>0</v>
      </c>
      <c r="AH301" s="256" cm="1">
        <f t="array" aca="1" ref="AH301" ca="1">_xlfn.XLOOKUP($A301&amp;$B301,'[2]产值及收款计划（2026）'!$A:$A&amp;'[2]产值及收款计划（2026）'!$B:$B,'[2]产值及收款计划（2026）'!AH:AH)</f>
        <v>0</v>
      </c>
      <c r="AI301" s="256" cm="1">
        <f t="array" aca="1" ref="AI301" ca="1">_xlfn.XLOOKUP($A301&amp;$B301,'[2]产值及收款计划（2026）'!$A:$A&amp;'[2]产值及收款计划（2026）'!$B:$B,'[2]产值及收款计划（2026）'!AI:AI)</f>
        <v>0</v>
      </c>
      <c r="AJ301" s="256" cm="1">
        <f t="array" aca="1" ref="AJ301" ca="1">_xlfn.XLOOKUP($A301&amp;$B301,'[2]产值及收款计划（2026）'!$A:$A&amp;'[2]产值及收款计划（2026）'!$B:$B,'[2]产值及收款计划（2026）'!AJ:AJ)</f>
        <v>0</v>
      </c>
      <c r="AK301" s="256" cm="1">
        <f t="array" aca="1" ref="AK301" ca="1">_xlfn.XLOOKUP($A301&amp;$B301,'[2]产值及收款计划（2026）'!$A:$A&amp;'[2]产值及收款计划（2026）'!$B:$B,'[2]产值及收款计划（2026）'!AK:AK)</f>
        <v>0</v>
      </c>
      <c r="AL301" s="256" cm="1">
        <f t="array" aca="1" ref="AL301" ca="1">_xlfn.XLOOKUP($A301&amp;$B301,'[2]产值及收款计划（2026）'!$A:$A&amp;'[2]产值及收款计划（2026）'!$B:$B,'[2]产值及收款计划（2026）'!AL:AL)</f>
        <v>0</v>
      </c>
      <c r="AM301" s="263" t="e" cm="1">
        <f t="array" aca="1" ref="AM301" ca="1">_xlfn.LET(_xlpm.勾选月份状态数组,TRANSPOSE('PPT(12-15页）-TOP10'!$A$3:$A$14),_xlpm.选择数据区,IF('PPT(12-15页）-TOP10'!$E$3="收款",$BA301:$BL301,$AA301:$AL301),SUM(_xlfn._xlws.FILTER(_xlpm.选择数据区,_xlpm.勾选月份状态数组,"")))</f>
        <v>#NAME?</v>
      </c>
      <c r="AN301" s="256" t="e" cm="1">
        <f t="array" aca="1" ref="AN301" ca="1">_xlfn.LET(_xlpm.勾选月份状态数组,TRANSPOSE('PPT(12-15页）-TOP10'!$A$3:$A$14),_xlpm.选择数据区,IF('PPT(12-15页）-TOP10'!$E$3="收款",$DA301:$DL301,$CA301:$CL301),SUM(_xlfn._xlws.FILTER(_xlpm.选择数据区,_xlpm.勾选月份状态数组,"")))</f>
        <v>#NAME?</v>
      </c>
      <c r="AO301" s="256">
        <f ca="1">SUM(CA301:CC301)+SUM(AD301:AL301)</f>
        <v>68.989999999999995</v>
      </c>
      <c r="AP301" s="256"/>
      <c r="AQ301" s="266"/>
      <c r="AR301" s="256"/>
      <c r="AS301" s="256" cm="1">
        <f t="array" aca="1" ref="AS301" ca="1">_xlfn.XLOOKUP($A301&amp;$B301,'[2]产值及收款计划（2026）'!$A:$A&amp;'[2]产值及收款计划（2026）'!$B:$B,'[2]产值及收款计划（2026）'!AS:AS)</f>
        <v>0</v>
      </c>
      <c r="AT301" s="256" cm="1">
        <f t="array" aca="1" ref="AT301" ca="1">_xlfn.XLOOKUP($A301&amp;$B301,'[2]产值及收款计划（2026）'!$A:$A&amp;'[2]产值及收款计划（2026）'!$B:$B,'[2]产值及收款计划（2026）'!AT:AT)</f>
        <v>0</v>
      </c>
      <c r="AU301" s="256" cm="1">
        <f t="array" aca="1" ref="AU301" ca="1">_xlfn.XLOOKUP($A301&amp;$B301,'[2]产值及收款计划（2026）'!$A:$A&amp;'[2]产值及收款计划（2026）'!$B:$B,'[2]产值及收款计划（2026）'!AU:AU)</f>
        <v>0</v>
      </c>
      <c r="AV301" s="256" cm="1">
        <f t="array" aca="1" ref="AV301" ca="1">_xlfn.XLOOKUP($A301&amp;$B301,'[2]产值及收款计划（2026）'!$A:$A&amp;'[2]产值及收款计划（2026）'!$B:$B,'[2]产值及收款计划（2026）'!AV:AV)</f>
        <v>0</v>
      </c>
      <c r="AW301" s="256" cm="1">
        <f t="array" aca="1" ref="AW301" ca="1">_xlfn.XLOOKUP($A301&amp;$B301,'[2]产值及收款计划（2026）'!$A:$A&amp;'[2]产值及收款计划（2026）'!$B:$B,'[2]产值及收款计划（2026）'!AW:AW)</f>
        <v>0</v>
      </c>
      <c r="AX301" s="256" cm="1">
        <f t="array" aca="1" ref="AX301" ca="1">_xlfn.XLOOKUP($A301&amp;$B301,'[2]产值及收款计划（2026）'!$A:$A&amp;'[2]产值及收款计划（2026）'!$B:$B,'[2]产值及收款计划（2026）'!AX:AX)</f>
        <v>20.696999999999999</v>
      </c>
      <c r="AY301" s="256" cm="1">
        <f t="array" aca="1" ref="AY301" ca="1">_xlfn.XLOOKUP($A301&amp;$B301,'[2]产值及收款计划（2026）'!$A:$A&amp;'[2]产值及收款计划（2026）'!$B:$B,'[2]产值及收款计划（2026）'!AY:AY)</f>
        <v>48.292999999999999</v>
      </c>
      <c r="AZ301" s="256" cm="1">
        <f t="array" aca="1" ref="AZ301" ca="1">_xlfn.XLOOKUP($A301&amp;$B301,'[2]产值及收款计划（2026）'!$A:$A&amp;'[2]产值及收款计划（2026）'!$B:$B,'[2]产值及收款计划（2026）'!AZ:AZ)</f>
        <v>-20.696999999999999</v>
      </c>
      <c r="BA301" s="266" cm="1">
        <f t="array" aca="1" ref="BA301" ca="1">_xlfn.XLOOKUP($A301&amp;$B301,'[2]产值及收款计划（2026）'!$A:$A&amp;'[2]产值及收款计划（2026）'!$B:$B,'[2]产值及收款计划（2026）'!BA:BA)</f>
        <v>0</v>
      </c>
      <c r="BB301" s="266" cm="1">
        <f t="array" aca="1" ref="BB301" ca="1">_xlfn.XLOOKUP($A301&amp;$B301,'[2]产值及收款计划（2026）'!$A:$A&amp;'[2]产值及收款计划（2026）'!$B:$B,'[2]产值及收款计划（2026）'!BB:BB)</f>
        <v>0</v>
      </c>
      <c r="BC301" s="266" cm="1">
        <f t="array" aca="1" ref="BC301" ca="1">_xlfn.XLOOKUP($A301&amp;$B301,'[2]产值及收款计划（2026）'!$A:$A&amp;'[2]产值及收款计划（2026）'!$B:$B,'[2]产值及收款计划（2026）'!BC:BC)</f>
        <v>0</v>
      </c>
      <c r="BD301" s="256" cm="1">
        <f t="array" aca="1" ref="BD301" ca="1">_xlfn.XLOOKUP($A301&amp;$B301,'[2]产值及收款计划（2026）'!$A:$A&amp;'[2]产值及收款计划（2026）'!$B:$B,'[2]产值及收款计划（2026）'!BD:BD)</f>
        <v>0</v>
      </c>
      <c r="BE301" s="256" cm="1">
        <f t="array" aca="1" ref="BE301" ca="1">_xlfn.XLOOKUP($A301&amp;$B301,'[2]产值及收款计划（2026）'!$A:$A&amp;'[2]产值及收款计划（2026）'!$B:$B,'[2]产值及收款计划（2026）'!BE:BE)</f>
        <v>0</v>
      </c>
      <c r="BF301" s="256" cm="1">
        <f t="array" aca="1" ref="BF301" ca="1">_xlfn.XLOOKUP($A301&amp;$B301,'[2]产值及收款计划（2026）'!$A:$A&amp;'[2]产值及收款计划（2026）'!$B:$B,'[2]产值及收款计划（2026）'!BF:BF)</f>
        <v>0</v>
      </c>
      <c r="BG301" s="256" cm="1">
        <f t="array" aca="1" ref="BG301" ca="1">_xlfn.XLOOKUP($A301&amp;$B301,'[2]产值及收款计划（2026）'!$A:$A&amp;'[2]产值及收款计划（2026）'!$B:$B,'[2]产值及收款计划（2026）'!BG:BG)</f>
        <v>0</v>
      </c>
      <c r="BH301" s="256" cm="1">
        <f t="array" aca="1" ref="BH301" ca="1">_xlfn.XLOOKUP($A301&amp;$B301,'[2]产值及收款计划（2026）'!$A:$A&amp;'[2]产值及收款计划（2026）'!$B:$B,'[2]产值及收款计划（2026）'!BH:BH)</f>
        <v>0</v>
      </c>
      <c r="BI301" s="256" cm="1">
        <f t="array" aca="1" ref="BI301" ca="1">_xlfn.XLOOKUP($A301&amp;$B301,'[2]产值及收款计划（2026）'!$A:$A&amp;'[2]产值及收款计划（2026）'!$B:$B,'[2]产值及收款计划（2026）'!BI:BI)</f>
        <v>0</v>
      </c>
      <c r="BJ301" s="256" cm="1">
        <f t="array" aca="1" ref="BJ301" ca="1">_xlfn.XLOOKUP($A301&amp;$B301,'[2]产值及收款计划（2026）'!$A:$A&amp;'[2]产值及收款计划（2026）'!$B:$B,'[2]产值及收款计划（2026）'!BJ:BJ)</f>
        <v>0</v>
      </c>
      <c r="BK301" s="256" cm="1">
        <f t="array" aca="1" ref="BK301" ca="1">_xlfn.XLOOKUP($A301&amp;$B301,'[2]产值及收款计划（2026）'!$A:$A&amp;'[2]产值及收款计划（2026）'!$B:$B,'[2]产值及收款计划（2026）'!BK:BK)</f>
        <v>0</v>
      </c>
      <c r="BL301" s="256" cm="1">
        <f t="array" aca="1" ref="BL301" ca="1">_xlfn.XLOOKUP($A301&amp;$B301,'[2]产值及收款计划（2026）'!$A:$A&amp;'[2]产值及收款计划（2026）'!$B:$B,'[2]产值及收款计划（2026）'!BL:BL)</f>
        <v>0</v>
      </c>
      <c r="BM301" s="256"/>
      <c r="BN301" s="256"/>
      <c r="BO301" s="256"/>
      <c r="BP301" s="256"/>
      <c r="BQ301" s="255" t="str" cm="1">
        <f t="array" aca="1" ref="BQ301" ca="1">_xlfn.XLOOKUP($A301&amp;$B301,'[2]产值及收款计划（2026）'!$A:$A&amp;'[2]产值及收款计划（2026）'!$B:$B,'[2]产值及收款计划（2026）'!BQ:BQ)</f>
        <v>上海城建智慧城市运营管理有限公司</v>
      </c>
      <c r="BR301" s="256" cm="1">
        <f t="array" aca="1" ref="BR301" ca="1">_xlfn.XLOOKUP($A301&amp;$B301,'[2]产值及收款计划（2026）'!$A:$A&amp;'[2]产值及收款计划（2026）'!$B:$B,'[2]产值及收款计划（2026）'!BR:BR)</f>
        <v>0</v>
      </c>
      <c r="CA301" s="256" cm="1">
        <f t="array" aca="1" ref="CA301" ca="1">_xlfn.XLOOKUP($A301&amp;$B301,'[2]产值及收款计划（2026）'!$A:$A&amp;'[2]产值及收款计划（2026）'!$B:$B,'[2]产值及收款计划（2026）'!CA:CA)</f>
        <v>0</v>
      </c>
      <c r="CB301" s="256" cm="1">
        <f t="array" aca="1" ref="CB301" ca="1">_xlfn.XLOOKUP($A301&amp;$B301,'[2]产值及收款计划（2026）'!$A:$A&amp;'[2]产值及收款计划（2026）'!$B:$B,'[2]产值及收款计划（2026）'!CB:CB)</f>
        <v>0</v>
      </c>
      <c r="CC301" s="256" cm="1">
        <f t="array" aca="1" ref="CC301" ca="1">_xlfn.XLOOKUP($A301&amp;$B301,'[2]产值及收款计划（2026）'!$A:$A&amp;'[2]产值及收款计划（2026）'!$B:$B,'[2]产值及收款计划（2026）'!CC:CC)</f>
        <v>0</v>
      </c>
      <c r="CD301" s="256" cm="1">
        <f t="array" aca="1" ref="CD301" ca="1">_xlfn.XLOOKUP($A301&amp;$B301,'[2]产值及收款计划（2026）'!$A:$A&amp;'[2]产值及收款计划（2026）'!$B:$B,'[2]产值及收款计划（2026）'!CD:CD)</f>
        <v>0</v>
      </c>
      <c r="CE301" s="256" cm="1">
        <f t="array" aca="1" ref="CE301" ca="1">_xlfn.XLOOKUP($A301&amp;$B301,'[2]产值及收款计划（2026）'!$A:$A&amp;'[2]产值及收款计划（2026）'!$B:$B,'[2]产值及收款计划（2026）'!CE:CE)</f>
        <v>0</v>
      </c>
      <c r="CF301" s="256" cm="1">
        <f t="array" aca="1" ref="CF301" ca="1">_xlfn.XLOOKUP($A301&amp;$B301,'[2]产值及收款计划（2026）'!$A:$A&amp;'[2]产值及收款计划（2026）'!$B:$B,'[2]产值及收款计划（2026）'!CF:CF)</f>
        <v>0</v>
      </c>
      <c r="CG301" s="256" cm="1">
        <f t="array" aca="1" ref="CG301" ca="1">_xlfn.XLOOKUP($A301&amp;$B301,'[2]产值及收款计划（2026）'!$A:$A&amp;'[2]产值及收款计划（2026）'!$B:$B,'[2]产值及收款计划（2026）'!CG:CG)</f>
        <v>0</v>
      </c>
      <c r="CH301" s="256" cm="1">
        <f t="array" aca="1" ref="CH301" ca="1">_xlfn.XLOOKUP($A301&amp;$B301,'[2]产值及收款计划（2026）'!$A:$A&amp;'[2]产值及收款计划（2026）'!$B:$B,'[2]产值及收款计划（2026）'!CH:CH)</f>
        <v>0</v>
      </c>
      <c r="CI301" s="256" cm="1">
        <f t="array" aca="1" ref="CI301" ca="1">_xlfn.XLOOKUP($A301&amp;$B301,'[2]产值及收款计划（2026）'!$A:$A&amp;'[2]产值及收款计划（2026）'!$B:$B,'[2]产值及收款计划（2026）'!CI:CI)</f>
        <v>0</v>
      </c>
      <c r="CJ301" s="256" cm="1">
        <f t="array" aca="1" ref="CJ301" ca="1">_xlfn.XLOOKUP($A301&amp;$B301,'[2]产值及收款计划（2026）'!$A:$A&amp;'[2]产值及收款计划（2026）'!$B:$B,'[2]产值及收款计划（2026）'!CJ:CJ)</f>
        <v>0</v>
      </c>
      <c r="CK301" s="256" cm="1">
        <f t="array" aca="1" ref="CK301" ca="1">_xlfn.XLOOKUP($A301&amp;$B301,'[2]产值及收款计划（2026）'!$A:$A&amp;'[2]产值及收款计划（2026）'!$B:$B,'[2]产值及收款计划（2026）'!CK:CK)</f>
        <v>0</v>
      </c>
      <c r="CL301" s="256" cm="1">
        <f t="array" aca="1" ref="CL301" ca="1">_xlfn.XLOOKUP($A301&amp;$B301,'[2]产值及收款计划（2026）'!$A:$A&amp;'[2]产值及收款计划（2026）'!$B:$B,'[2]产值及收款计划（2026）'!CL:CL)</f>
        <v>0</v>
      </c>
      <c r="DA301" s="256" cm="1">
        <f t="array" aca="1" ref="DA301" ca="1">_xlfn.XLOOKUP($A301&amp;$B301,'[2]产值及收款计划（2026）'!$A:$A&amp;'[2]产值及收款计划（2026）'!$B:$B,'[2]产值及收款计划（2026）'!DA:DA)</f>
        <v>0</v>
      </c>
      <c r="DB301" s="256" cm="1">
        <f t="array" aca="1" ref="DB301" ca="1">_xlfn.XLOOKUP($A301&amp;$B301,'[2]产值及收款计划（2026）'!$A:$A&amp;'[2]产值及收款计划（2026）'!$B:$B,'[2]产值及收款计划（2026）'!DB:DB)</f>
        <v>0</v>
      </c>
      <c r="DC301" s="256" cm="1">
        <f t="array" aca="1" ref="DC301" ca="1">_xlfn.XLOOKUP($A301&amp;$B301,'[2]产值及收款计划（2026）'!$A:$A&amp;'[2]产值及收款计划（2026）'!$B:$B,'[2]产值及收款计划（2026）'!DC:DC)</f>
        <v>0</v>
      </c>
      <c r="DD301" s="256" cm="1">
        <f t="array" aca="1" ref="DD301" ca="1">_xlfn.XLOOKUP($A301&amp;$B301,'[2]产值及收款计划（2026）'!$A:$A&amp;'[2]产值及收款计划（2026）'!$B:$B,'[2]产值及收款计划（2026）'!DD:DD)</f>
        <v>20.696999999999999</v>
      </c>
      <c r="DE301" s="256" cm="1">
        <f t="array" aca="1" ref="DE301" ca="1">_xlfn.XLOOKUP($A301&amp;$B301,'[2]产值及收款计划（2026）'!$A:$A&amp;'[2]产值及收款计划（2026）'!$B:$B,'[2]产值及收款计划（2026）'!DE:DE)</f>
        <v>0</v>
      </c>
      <c r="DF301" s="256" cm="1">
        <f t="array" aca="1" ref="DF301" ca="1">_xlfn.XLOOKUP($A301&amp;$B301,'[2]产值及收款计划（2026）'!$A:$A&amp;'[2]产值及收款计划（2026）'!$B:$B,'[2]产值及收款计划（2026）'!DF:DF)</f>
        <v>0</v>
      </c>
      <c r="DG301" s="256" cm="1">
        <f t="array" aca="1" ref="DG301" ca="1">_xlfn.XLOOKUP($A301&amp;$B301,'[2]产值及收款计划（2026）'!$A:$A&amp;'[2]产值及收款计划（2026）'!$B:$B,'[2]产值及收款计划（2026）'!DG:DG)</f>
        <v>0</v>
      </c>
      <c r="DH301" s="256" cm="1">
        <f t="array" aca="1" ref="DH301" ca="1">_xlfn.XLOOKUP($A301&amp;$B301,'[2]产值及收款计划（2026）'!$A:$A&amp;'[2]产值及收款计划（2026）'!$B:$B,'[2]产值及收款计划（2026）'!DH:DH)</f>
        <v>0</v>
      </c>
      <c r="DI301" s="256" cm="1">
        <f t="array" aca="1" ref="DI301" ca="1">_xlfn.XLOOKUP($A301&amp;$B301,'[2]产值及收款计划（2026）'!$A:$A&amp;'[2]产值及收款计划（2026）'!$B:$B,'[2]产值及收款计划（2026）'!DI:DI)</f>
        <v>0</v>
      </c>
      <c r="DJ301" s="256" cm="1">
        <f t="array" aca="1" ref="DJ301" ca="1">_xlfn.XLOOKUP($A301&amp;$B301,'[2]产值及收款计划（2026）'!$A:$A&amp;'[2]产值及收款计划（2026）'!$B:$B,'[2]产值及收款计划（2026）'!DJ:DJ)</f>
        <v>0</v>
      </c>
      <c r="DK301" s="256" cm="1">
        <f t="array" aca="1" ref="DK301" ca="1">_xlfn.XLOOKUP($A301&amp;$B301,'[2]产值及收款计划（2026）'!$A:$A&amp;'[2]产值及收款计划（2026）'!$B:$B,'[2]产值及收款计划（2026）'!DK:DK)</f>
        <v>0</v>
      </c>
      <c r="DL301" s="256" cm="1">
        <f t="array" aca="1" ref="DL301" ca="1">_xlfn.XLOOKUP($A301&amp;$B301,'[2]产值及收款计划（2026）'!$A:$A&amp;'[2]产值及收款计划（2026）'!$B:$B,'[2]产值及收款计划（2026）'!DL:DL)</f>
        <v>0</v>
      </c>
      <c r="DM301" s="264"/>
      <c r="DN301" s="250"/>
    </row>
    <row r="302" spans="1:118" ht="20.25" x14ac:dyDescent="0.15">
      <c r="A302" s="254">
        <f t="shared" ca="1" si="17"/>
        <v>121</v>
      </c>
      <c r="B302" s="254" t="s">
        <v>26</v>
      </c>
      <c r="C302" s="255" t="str" cm="1">
        <f t="array" aca="1" ref="C302" ca="1">_xlfn.XLOOKUP($A302&amp;$B302,'[2]产值及收款计划（2026）'!$A:$A&amp;'[2]产值及收款计划（2026）'!$B:$B,'[2]产值及收款计划（2026）'!C:C)</f>
        <v>C0CJZY-FW-T-2025120</v>
      </c>
      <c r="D302" s="255" t="str" cm="1">
        <f t="array" aca="1" ref="D302" ca="1">_xlfn.XLOOKUP($A302&amp;$B302,'[2]产值及收款计划（2026）'!$A:$A&amp;'[2]产值及收款计划（2026）'!$B:$B,'[2]产值及收款计划（2026）'!D:D)</f>
        <v>浦东新区城市道路管养平台(二期)-道路塌陷风险预警安全应急管理</v>
      </c>
      <c r="E302" s="256" cm="1">
        <f t="array" aca="1" ref="E302" ca="1">_xlfn.XLOOKUP($A302&amp;$B302,'[2]产值及收款计划（2026）'!$A:$A&amp;'[2]产值及收款计划（2026）'!$B:$B,'[2]产值及收款计划（2026）'!E:E)</f>
        <v>159.82689999999999</v>
      </c>
      <c r="F302" s="256" cm="1">
        <f t="array" aca="1" ref="F302" ca="1">_xlfn.XLOOKUP($A302&amp;$B302,'[2]产值及收款计划（2026）'!$A:$A&amp;'[2]产值及收款计划（2026）'!$B:$B,'[2]产值及收款计划（2026）'!F:F)</f>
        <v>159.82689999999999</v>
      </c>
      <c r="G302" s="256" cm="1">
        <f t="array" aca="1" ref="G302" ca="1">_xlfn.XLOOKUP($A302&amp;$B302,'[2]产值及收款计划（2026）'!$A:$A&amp;'[2]产值及收款计划（2026）'!$B:$B,'[2]产值及收款计划（2026）'!G:G)</f>
        <v>159.82689999999999</v>
      </c>
      <c r="H302" s="256" cm="1">
        <f t="array" aca="1" ref="H302" ca="1">_xlfn.XLOOKUP($A302&amp;$B302,'[2]产值及收款计划（2026）'!$A:$A&amp;'[2]产值及收款计划（2026）'!$B:$B,'[2]产值及收款计划（2026）'!H:H)</f>
        <v>159.82689999999999</v>
      </c>
      <c r="I302" s="257" cm="1">
        <f t="array" aca="1" ref="I302" ca="1">_xlfn.XLOOKUP($A302&amp;$B302,'[2]产值及收款计划（2026）'!$A:$A&amp;'[2]产值及收款计划（2026）'!$B:$B,'[2]产值及收款计划（2026）'!I:I)</f>
        <v>1</v>
      </c>
      <c r="J302" s="258" cm="1">
        <f t="array" aca="1" ref="J302" ca="1">_xlfn.XLOOKUP($A302&amp;$B302,'[2]产值及收款计划（2026）'!$A:$A&amp;'[2]产值及收款计划（2026）'!$B:$B,'[2]产值及收款计划（2026）'!J:J)</f>
        <v>0.06</v>
      </c>
      <c r="K302" s="256" cm="1">
        <f t="array" aca="1" ref="K302" ca="1">_xlfn.XLOOKUP($A302&amp;$B302,'[2]产值及收款计划（2026）'!$A:$A&amp;'[2]产值及收款计划（2026）'!$B:$B,'[2]产值及收款计划（2026）'!K:K)</f>
        <v>0</v>
      </c>
      <c r="L302" s="256" cm="1">
        <f t="array" aca="1" ref="L302" ca="1">_xlfn.XLOOKUP($A302&amp;$B302,'[2]产值及收款计划（2026）'!$A:$A&amp;'[2]产值及收款计划（2026）'!$B:$B,'[2]产值及收款计划（2026）'!L:L)</f>
        <v>0</v>
      </c>
      <c r="M302" s="256" t="str" cm="1">
        <f t="array" aca="1" ref="M302" ca="1">_xlfn.XLOOKUP($A302&amp;$B302,'[2]产值及收款计划（2026）'!$A:$A&amp;'[2]产值及收款计划（2026）'!$B:$B,'[2]产值及收款计划（2026）'!M:M)</f>
        <v>主导</v>
      </c>
      <c r="N302" s="256" t="str" cm="1">
        <f t="array" aca="1" ref="N302" ca="1">_xlfn.XLOOKUP($A302&amp;$B302,'[2]产值及收款计划（2026）'!$A:$A&amp;'[2]产值及收款计划（2026）'!$B:$B,'[2]产值及收款计划（2026）'!N:N)</f>
        <v>邱枫团队</v>
      </c>
      <c r="O302" s="256" t="str" cm="1">
        <f t="array" aca="1" ref="O302" ca="1">_xlfn.XLOOKUP($A302&amp;$B302,'[2]产值及收款计划（2026）'!$A:$A&amp;'[2]产值及收款计划（2026）'!$B:$B,'[2]产值及收款计划（2026）'!O:O)</f>
        <v>高建勇</v>
      </c>
      <c r="P302" s="255" t="str" cm="1">
        <f t="array" aca="1" ref="P302" ca="1">_xlfn.XLOOKUP($A302&amp;$B302,'[2]产值及收款计划（2026）'!$A:$A&amp;'[2]产值及收款计划（2026）'!$B:$B,'[2]产值及收款计划（2026）'!P:P)</f>
        <v>25已完结</v>
      </c>
      <c r="Q302" s="256" cm="1">
        <f t="array" aca="1" ref="Q302" ca="1">_xlfn.XLOOKUP($A302&amp;$B302,'[2]产值及收款计划（2026）'!$A:$A&amp;'[2]产值及收款计划（2026）'!$B:$B,'[2]产值及收款计划（2026）'!Q:Q)</f>
        <v>0</v>
      </c>
      <c r="R302" s="256" cm="1">
        <f t="array" aca="1" ref="R302" ca="1">_xlfn.XLOOKUP($A302&amp;$B302,'[2]产值及收款计划（2026）'!$A:$A&amp;'[2]产值及收款计划（2026）'!$B:$B,'[2]产值及收款计划（2026）'!R:R)</f>
        <v>0</v>
      </c>
      <c r="S302" s="256" cm="1">
        <f t="array" aca="1" ref="S302" ca="1">_xlfn.XLOOKUP($A302&amp;$B302,'[2]产值及收款计划（2026）'!$A:$A&amp;'[2]产值及收款计划（2026）'!$B:$B,'[2]产值及收款计划（2026）'!S:S)</f>
        <v>0</v>
      </c>
      <c r="T302" s="256" cm="1">
        <f t="array" aca="1" ref="T302" ca="1">_xlfn.XLOOKUP($A302&amp;$B302,'[2]产值及收款计划（2026）'!$A:$A&amp;'[2]产值及收款计划（2026）'!$B:$B,'[2]产值及收款计划（2026）'!T:T)</f>
        <v>159.82689999999999</v>
      </c>
      <c r="U302" s="256" cm="1">
        <f t="array" aca="1" ref="U302" ca="1">_xlfn.XLOOKUP($A302&amp;$B302,'[2]产值及收款计划（2026）'!$A:$A&amp;'[2]产值及收款计划（2026）'!$B:$B,'[2]产值及收款计划（2026）'!U:U)</f>
        <v>0</v>
      </c>
      <c r="V302" s="256" cm="1">
        <f t="array" aca="1" ref="V302" ca="1">_xlfn.XLOOKUP($A302&amp;$B302,'[2]产值及收款计划（2026）'!$A:$A&amp;'[2]产值及收款计划（2026）'!$B:$B,'[2]产值及收款计划（2026）'!V:V)</f>
        <v>0</v>
      </c>
      <c r="W302" s="256" cm="1">
        <f t="array" aca="1" ref="W302" ca="1">_xlfn.XLOOKUP($A302&amp;$B302,'[2]产值及收款计划（2026）'!$A:$A&amp;'[2]产值及收款计划（2026）'!$B:$B,'[2]产值及收款计划（2026）'!W:W)</f>
        <v>0</v>
      </c>
      <c r="X302" s="256" cm="1">
        <f t="array" aca="1" ref="X302" ca="1">_xlfn.XLOOKUP($A302&amp;$B302,'[2]产值及收款计划（2026）'!$A:$A&amp;'[2]产值及收款计划（2026）'!$B:$B,'[2]产值及收款计划（2026）'!X:X)</f>
        <v>0</v>
      </c>
      <c r="Y302" s="256" cm="1">
        <f t="array" aca="1" ref="Y302" ca="1">_xlfn.XLOOKUP($A302&amp;$B302,'[2]产值及收款计划（2026）'!$A:$A&amp;'[2]产值及收款计划（2026）'!$B:$B,'[2]产值及收款计划（2026）'!Y:Y)</f>
        <v>0</v>
      </c>
      <c r="Z302" s="256" cm="1">
        <f t="array" aca="1" ref="Z302" ca="1">_xlfn.XLOOKUP($A302&amp;$B302,'[2]产值及收款计划（2026）'!$A:$A&amp;'[2]产值及收款计划（2026）'!$B:$B,'[2]产值及收款计划（2026）'!Z:Z)</f>
        <v>0</v>
      </c>
      <c r="AA302" s="256" cm="1">
        <f t="array" aca="1" ref="AA302" ca="1">_xlfn.XLOOKUP($A302&amp;$B302,'[2]产值及收款计划（2026）'!$A:$A&amp;'[2]产值及收款计划（2026）'!$B:$B,'[2]产值及收款计划（2026）'!AA:AA)</f>
        <v>0</v>
      </c>
      <c r="AB302" s="256" cm="1">
        <f t="array" aca="1" ref="AB302" ca="1">_xlfn.XLOOKUP($A302&amp;$B302,'[2]产值及收款计划（2026）'!$A:$A&amp;'[2]产值及收款计划（2026）'!$B:$B,'[2]产值及收款计划（2026）'!AB:AB)</f>
        <v>0</v>
      </c>
      <c r="AC302" s="256" cm="1">
        <f t="array" aca="1" ref="AC302" ca="1">_xlfn.XLOOKUP($A302&amp;$B302,'[2]产值及收款计划（2026）'!$A:$A&amp;'[2]产值及收款计划（2026）'!$B:$B,'[2]产值及收款计划（2026）'!AC:AC)</f>
        <v>0</v>
      </c>
      <c r="AD302" s="256" cm="1">
        <f t="array" aca="1" ref="AD302" ca="1">_xlfn.XLOOKUP($A302&amp;$B302,'[2]产值及收款计划（2026）'!$A:$A&amp;'[2]产值及收款计划（2026）'!$B:$B,'[2]产值及收款计划（2026）'!AD:AD)</f>
        <v>0</v>
      </c>
      <c r="AE302" s="256" cm="1">
        <f t="array" aca="1" ref="AE302" ca="1">_xlfn.XLOOKUP($A302&amp;$B302,'[2]产值及收款计划（2026）'!$A:$A&amp;'[2]产值及收款计划（2026）'!$B:$B,'[2]产值及收款计划（2026）'!AE:AE)</f>
        <v>0</v>
      </c>
      <c r="AF302" s="256" cm="1">
        <f t="array" aca="1" ref="AF302" ca="1">_xlfn.XLOOKUP($A302&amp;$B302,'[2]产值及收款计划（2026）'!$A:$A&amp;'[2]产值及收款计划（2026）'!$B:$B,'[2]产值及收款计划（2026）'!AF:AF)</f>
        <v>0</v>
      </c>
      <c r="AG302" s="256" cm="1">
        <f t="array" aca="1" ref="AG302" ca="1">_xlfn.XLOOKUP($A302&amp;$B302,'[2]产值及收款计划（2026）'!$A:$A&amp;'[2]产值及收款计划（2026）'!$B:$B,'[2]产值及收款计划（2026）'!AG:AG)</f>
        <v>0</v>
      </c>
      <c r="AH302" s="256" cm="1">
        <f t="array" aca="1" ref="AH302" ca="1">_xlfn.XLOOKUP($A302&amp;$B302,'[2]产值及收款计划（2026）'!$A:$A&amp;'[2]产值及收款计划（2026）'!$B:$B,'[2]产值及收款计划（2026）'!AH:AH)</f>
        <v>0</v>
      </c>
      <c r="AI302" s="256" cm="1">
        <f t="array" aca="1" ref="AI302" ca="1">_xlfn.XLOOKUP($A302&amp;$B302,'[2]产值及收款计划（2026）'!$A:$A&amp;'[2]产值及收款计划（2026）'!$B:$B,'[2]产值及收款计划（2026）'!AI:AI)</f>
        <v>0</v>
      </c>
      <c r="AJ302" s="256" cm="1">
        <f t="array" aca="1" ref="AJ302" ca="1">_xlfn.XLOOKUP($A302&amp;$B302,'[2]产值及收款计划（2026）'!$A:$A&amp;'[2]产值及收款计划（2026）'!$B:$B,'[2]产值及收款计划（2026）'!AJ:AJ)</f>
        <v>0</v>
      </c>
      <c r="AK302" s="256" cm="1">
        <f t="array" aca="1" ref="AK302" ca="1">_xlfn.XLOOKUP($A302&amp;$B302,'[2]产值及收款计划（2026）'!$A:$A&amp;'[2]产值及收款计划（2026）'!$B:$B,'[2]产值及收款计划（2026）'!AK:AK)</f>
        <v>0</v>
      </c>
      <c r="AL302" s="256" cm="1">
        <f t="array" aca="1" ref="AL302" ca="1">_xlfn.XLOOKUP($A302&amp;$B302,'[2]产值及收款计划（2026）'!$A:$A&amp;'[2]产值及收款计划（2026）'!$B:$B,'[2]产值及收款计划（2026）'!AL:AL)</f>
        <v>0</v>
      </c>
      <c r="AM302" s="263" t="e" cm="1">
        <f t="array" aca="1" ref="AM302" ca="1">_xlfn.LET(_xlpm.勾选月份状态数组,TRANSPOSE('PPT(12-15页）-TOP10'!$A$3:$A$14),_xlpm.选择数据区,IF('PPT(12-15页）-TOP10'!$E$3="收款",$BA302:$BL302,$AA302:$AL302),SUM(_xlfn._xlws.FILTER(_xlpm.选择数据区,_xlpm.勾选月份状态数组,"")))</f>
        <v>#NAME?</v>
      </c>
      <c r="AN302" s="256" t="e" cm="1">
        <f t="array" aca="1" ref="AN302" ca="1">_xlfn.LET(_xlpm.勾选月份状态数组,TRANSPOSE('PPT(12-15页）-TOP10'!$A$3:$A$14),_xlpm.选择数据区,IF('PPT(12-15页）-TOP10'!$E$3="收款",$DA302:$DL302,$CA302:$CL302),SUM(_xlfn._xlws.FILTER(_xlpm.选择数据区,_xlpm.勾选月份状态数组,"")))</f>
        <v>#NAME?</v>
      </c>
      <c r="AO302" s="256">
        <f ca="1">SUM(CA302:CC302)+SUM(AD302:AL302)</f>
        <v>0</v>
      </c>
      <c r="AP302" s="256"/>
      <c r="AQ302" s="256"/>
      <c r="AR302" s="256"/>
      <c r="AS302" s="256" cm="1">
        <f t="array" aca="1" ref="AS302" ca="1">_xlfn.XLOOKUP($A302&amp;$B302,'[2]产值及收款计划（2026）'!$A:$A&amp;'[2]产值及收款计划（2026）'!$B:$B,'[2]产值及收款计划（2026）'!AS:AS)</f>
        <v>0</v>
      </c>
      <c r="AT302" s="256" cm="1">
        <f t="array" aca="1" ref="AT302" ca="1">_xlfn.XLOOKUP($A302&amp;$B302,'[2]产值及收款计划（2026）'!$A:$A&amp;'[2]产值及收款计划（2026）'!$B:$B,'[2]产值及收款计划（2026）'!AT:AT)</f>
        <v>0</v>
      </c>
      <c r="AU302" s="256" cm="1">
        <f t="array" aca="1" ref="AU302" ca="1">_xlfn.XLOOKUP($A302&amp;$B302,'[2]产值及收款计划（2026）'!$A:$A&amp;'[2]产值及收款计划（2026）'!$B:$B,'[2]产值及收款计划（2026）'!AU:AU)</f>
        <v>0</v>
      </c>
      <c r="AV302" s="256" cm="1">
        <f t="array" aca="1" ref="AV302" ca="1">_xlfn.XLOOKUP($A302&amp;$B302,'[2]产值及收款计划（2026）'!$A:$A&amp;'[2]产值及收款计划（2026）'!$B:$B,'[2]产值及收款计划（2026）'!AV:AV)</f>
        <v>0</v>
      </c>
      <c r="AW302" s="256" cm="1">
        <f t="array" aca="1" ref="AW302" ca="1">_xlfn.XLOOKUP($A302&amp;$B302,'[2]产值及收款计划（2026）'!$A:$A&amp;'[2]产值及收款计划（2026）'!$B:$B,'[2]产值及收款计划（2026）'!AW:AW)</f>
        <v>0</v>
      </c>
      <c r="AX302" s="256" cm="1">
        <f t="array" aca="1" ref="AX302" ca="1">_xlfn.XLOOKUP($A302&amp;$B302,'[2]产值及收款计划（2026）'!$A:$A&amp;'[2]产值及收款计划（2026）'!$B:$B,'[2]产值及收款计划（2026）'!AX:AX)</f>
        <v>0</v>
      </c>
      <c r="AY302" s="256" cm="1">
        <f t="array" aca="1" ref="AY302" ca="1">_xlfn.XLOOKUP($A302&amp;$B302,'[2]产值及收款计划（2026）'!$A:$A&amp;'[2]产值及收款计划（2026）'!$B:$B,'[2]产值及收款计划（2026）'!AY:AY)</f>
        <v>159.82689999999999</v>
      </c>
      <c r="AZ302" s="256" cm="1">
        <f t="array" aca="1" ref="AZ302" ca="1">_xlfn.XLOOKUP($A302&amp;$B302,'[2]产值及收款计划（2026）'!$A:$A&amp;'[2]产值及收款计划（2026）'!$B:$B,'[2]产值及收款计划（2026）'!AZ:AZ)</f>
        <v>159.82689999999999</v>
      </c>
      <c r="BA302" s="256" cm="1">
        <f t="array" aca="1" ref="BA302" ca="1">_xlfn.XLOOKUP($A302&amp;$B302,'[2]产值及收款计划（2026）'!$A:$A&amp;'[2]产值及收款计划（2026）'!$B:$B,'[2]产值及收款计划（2026）'!BA:BA)</f>
        <v>0</v>
      </c>
      <c r="BB302" s="256" cm="1">
        <f t="array" aca="1" ref="BB302" ca="1">_xlfn.XLOOKUP($A302&amp;$B302,'[2]产值及收款计划（2026）'!$A:$A&amp;'[2]产值及收款计划（2026）'!$B:$B,'[2]产值及收款计划（2026）'!BB:BB)</f>
        <v>0</v>
      </c>
      <c r="BC302" s="256" cm="1">
        <f t="array" aca="1" ref="BC302" ca="1">_xlfn.XLOOKUP($A302&amp;$B302,'[2]产值及收款计划（2026）'!$A:$A&amp;'[2]产值及收款计划（2026）'!$B:$B,'[2]产值及收款计划（2026）'!BC:BC)</f>
        <v>0</v>
      </c>
      <c r="BD302" s="256" cm="1">
        <f t="array" aca="1" ref="BD302" ca="1">_xlfn.XLOOKUP($A302&amp;$B302,'[2]产值及收款计划（2026）'!$A:$A&amp;'[2]产值及收款计划（2026）'!$B:$B,'[2]产值及收款计划（2026）'!BD:BD)</f>
        <v>0</v>
      </c>
      <c r="BE302" s="256" cm="1">
        <f t="array" aca="1" ref="BE302" ca="1">_xlfn.XLOOKUP($A302&amp;$B302,'[2]产值及收款计划（2026）'!$A:$A&amp;'[2]产值及收款计划（2026）'!$B:$B,'[2]产值及收款计划（2026）'!BE:BE)</f>
        <v>47.948070000000001</v>
      </c>
      <c r="BF302" s="256" cm="1">
        <f t="array" aca="1" ref="BF302" ca="1">_xlfn.XLOOKUP($A302&amp;$B302,'[2]产值及收款计划（2026）'!$A:$A&amp;'[2]产值及收款计划（2026）'!$B:$B,'[2]产值及收款计划（2026）'!BF:BF)</f>
        <v>0</v>
      </c>
      <c r="BG302" s="256" cm="1">
        <f t="array" aca="1" ref="BG302" ca="1">_xlfn.XLOOKUP($A302&amp;$B302,'[2]产值及收款计划（2026）'!$A:$A&amp;'[2]产值及收款计划（2026）'!$B:$B,'[2]产值及收款计划（2026）'!BG:BG)</f>
        <v>0</v>
      </c>
      <c r="BH302" s="256" cm="1">
        <f t="array" aca="1" ref="BH302" ca="1">_xlfn.XLOOKUP($A302&amp;$B302,'[2]产值及收款计划（2026）'!$A:$A&amp;'[2]产值及收款计划（2026）'!$B:$B,'[2]产值及收款计划（2026）'!BH:BH)</f>
        <v>0</v>
      </c>
      <c r="BI302" s="256" cm="1">
        <f t="array" aca="1" ref="BI302" ca="1">_xlfn.XLOOKUP($A302&amp;$B302,'[2]产值及收款计划（2026）'!$A:$A&amp;'[2]产值及收款计划（2026）'!$B:$B,'[2]产值及收款计划（2026）'!BI:BI)</f>
        <v>0</v>
      </c>
      <c r="BJ302" s="256" cm="1">
        <f t="array" aca="1" ref="BJ302" ca="1">_xlfn.XLOOKUP($A302&amp;$B302,'[2]产值及收款计划（2026）'!$A:$A&amp;'[2]产值及收款计划（2026）'!$B:$B,'[2]产值及收款计划（2026）'!BJ:BJ)</f>
        <v>0</v>
      </c>
      <c r="BK302" s="256" cm="1">
        <f t="array" aca="1" ref="BK302" ca="1">_xlfn.XLOOKUP($A302&amp;$B302,'[2]产值及收款计划（2026）'!$A:$A&amp;'[2]产值及收款计划（2026）'!$B:$B,'[2]产值及收款计划（2026）'!BK:BK)</f>
        <v>0</v>
      </c>
      <c r="BL302" s="256" cm="1">
        <f t="array" aca="1" ref="BL302" ca="1">_xlfn.XLOOKUP($A302&amp;$B302,'[2]产值及收款计划（2026）'!$A:$A&amp;'[2]产值及收款计划（2026）'!$B:$B,'[2]产值及收款计划（2026）'!BL:BL)</f>
        <v>0</v>
      </c>
      <c r="BM302" s="256"/>
      <c r="BN302" s="256"/>
      <c r="BO302" s="256"/>
      <c r="BP302" s="256"/>
      <c r="BQ302" s="255" t="str" cm="1">
        <f t="array" aca="1" ref="BQ302" ca="1">_xlfn.XLOOKUP($A302&amp;$B302,'[2]产值及收款计划（2026）'!$A:$A&amp;'[2]产值及收款计划（2026）'!$B:$B,'[2]产值及收款计划（2026）'!BQ:BQ)</f>
        <v>上海显晋自动化工程有限公司</v>
      </c>
      <c r="BR302" s="256" cm="1">
        <f t="array" aca="1" ref="BR302" ca="1">_xlfn.XLOOKUP($A302&amp;$B302,'[2]产值及收款计划（2026）'!$A:$A&amp;'[2]产值及收款计划（2026）'!$B:$B,'[2]产值及收款计划（2026）'!BR:BR)</f>
        <v>0</v>
      </c>
      <c r="CA302" s="256" cm="1">
        <f t="array" aca="1" ref="CA302" ca="1">_xlfn.XLOOKUP($A302&amp;$B302,'[2]产值及收款计划（2026）'!$A:$A&amp;'[2]产值及收款计划（2026）'!$B:$B,'[2]产值及收款计划（2026）'!CA:CA)</f>
        <v>0</v>
      </c>
      <c r="CB302" s="256" cm="1">
        <f t="array" aca="1" ref="CB302" ca="1">_xlfn.XLOOKUP($A302&amp;$B302,'[2]产值及收款计划（2026）'!$A:$A&amp;'[2]产值及收款计划（2026）'!$B:$B,'[2]产值及收款计划（2026）'!CB:CB)</f>
        <v>0</v>
      </c>
      <c r="CC302" s="256" cm="1">
        <f t="array" aca="1" ref="CC302" ca="1">_xlfn.XLOOKUP($A302&amp;$B302,'[2]产值及收款计划（2026）'!$A:$A&amp;'[2]产值及收款计划（2026）'!$B:$B,'[2]产值及收款计划（2026）'!CC:CC)</f>
        <v>0</v>
      </c>
      <c r="CD302" s="256" cm="1">
        <f t="array" aca="1" ref="CD302" ca="1">_xlfn.XLOOKUP($A302&amp;$B302,'[2]产值及收款计划（2026）'!$A:$A&amp;'[2]产值及收款计划（2026）'!$B:$B,'[2]产值及收款计划（2026）'!CD:CD)</f>
        <v>0</v>
      </c>
      <c r="CE302" s="256" cm="1">
        <f t="array" aca="1" ref="CE302" ca="1">_xlfn.XLOOKUP($A302&amp;$B302,'[2]产值及收款计划（2026）'!$A:$A&amp;'[2]产值及收款计划（2026）'!$B:$B,'[2]产值及收款计划（2026）'!CE:CE)</f>
        <v>0</v>
      </c>
      <c r="CF302" s="256" cm="1">
        <f t="array" aca="1" ref="CF302" ca="1">_xlfn.XLOOKUP($A302&amp;$B302,'[2]产值及收款计划（2026）'!$A:$A&amp;'[2]产值及收款计划（2026）'!$B:$B,'[2]产值及收款计划（2026）'!CF:CF)</f>
        <v>0</v>
      </c>
      <c r="CG302" s="256" cm="1">
        <f t="array" aca="1" ref="CG302" ca="1">_xlfn.XLOOKUP($A302&amp;$B302,'[2]产值及收款计划（2026）'!$A:$A&amp;'[2]产值及收款计划（2026）'!$B:$B,'[2]产值及收款计划（2026）'!CG:CG)</f>
        <v>0</v>
      </c>
      <c r="CH302" s="256" cm="1">
        <f t="array" aca="1" ref="CH302" ca="1">_xlfn.XLOOKUP($A302&amp;$B302,'[2]产值及收款计划（2026）'!$A:$A&amp;'[2]产值及收款计划（2026）'!$B:$B,'[2]产值及收款计划（2026）'!CH:CH)</f>
        <v>0</v>
      </c>
      <c r="CI302" s="256" cm="1">
        <f t="array" aca="1" ref="CI302" ca="1">_xlfn.XLOOKUP($A302&amp;$B302,'[2]产值及收款计划（2026）'!$A:$A&amp;'[2]产值及收款计划（2026）'!$B:$B,'[2]产值及收款计划（2026）'!CI:CI)</f>
        <v>0</v>
      </c>
      <c r="CJ302" s="256" cm="1">
        <f t="array" aca="1" ref="CJ302" ca="1">_xlfn.XLOOKUP($A302&amp;$B302,'[2]产值及收款计划（2026）'!$A:$A&amp;'[2]产值及收款计划（2026）'!$B:$B,'[2]产值及收款计划（2026）'!CJ:CJ)</f>
        <v>0</v>
      </c>
      <c r="CK302" s="256" cm="1">
        <f t="array" aca="1" ref="CK302" ca="1">_xlfn.XLOOKUP($A302&amp;$B302,'[2]产值及收款计划（2026）'!$A:$A&amp;'[2]产值及收款计划（2026）'!$B:$B,'[2]产值及收款计划（2026）'!CK:CK)</f>
        <v>0</v>
      </c>
      <c r="CL302" s="256" cm="1">
        <f t="array" aca="1" ref="CL302" ca="1">_xlfn.XLOOKUP($A302&amp;$B302,'[2]产值及收款计划（2026）'!$A:$A&amp;'[2]产值及收款计划（2026）'!$B:$B,'[2]产值及收款计划（2026）'!CL:CL)</f>
        <v>0</v>
      </c>
      <c r="DA302" s="256" cm="1">
        <f t="array" aca="1" ref="DA302" ca="1">_xlfn.XLOOKUP($A302&amp;$B302,'[2]产值及收款计划（2026）'!$A:$A&amp;'[2]产值及收款计划（2026）'!$B:$B,'[2]产值及收款计划（2026）'!DA:DA)</f>
        <v>0</v>
      </c>
      <c r="DB302" s="256" cm="1">
        <f t="array" aca="1" ref="DB302" ca="1">_xlfn.XLOOKUP($A302&amp;$B302,'[2]产值及收款计划（2026）'!$A:$A&amp;'[2]产值及收款计划（2026）'!$B:$B,'[2]产值及收款计划（2026）'!DB:DB)</f>
        <v>0</v>
      </c>
      <c r="DC302" s="256" cm="1">
        <f t="array" aca="1" ref="DC302" ca="1">_xlfn.XLOOKUP($A302&amp;$B302,'[2]产值及收款计划（2026）'!$A:$A&amp;'[2]产值及收款计划（2026）'!$B:$B,'[2]产值及收款计划（2026）'!DC:DC)</f>
        <v>0</v>
      </c>
      <c r="DD302" s="256" cm="1">
        <f t="array" aca="1" ref="DD302" ca="1">_xlfn.XLOOKUP($A302&amp;$B302,'[2]产值及收款计划（2026）'!$A:$A&amp;'[2]产值及收款计划（2026）'!$B:$B,'[2]产值及收款计划（2026）'!DD:DD)</f>
        <v>0</v>
      </c>
      <c r="DE302" s="256" cm="1">
        <f t="array" aca="1" ref="DE302" ca="1">_xlfn.XLOOKUP($A302&amp;$B302,'[2]产值及收款计划（2026）'!$A:$A&amp;'[2]产值及收款计划（2026）'!$B:$B,'[2]产值及收款计划（2026）'!DE:DE)</f>
        <v>0</v>
      </c>
      <c r="DF302" s="256" cm="1">
        <f t="array" aca="1" ref="DF302" ca="1">_xlfn.XLOOKUP($A302&amp;$B302,'[2]产值及收款计划（2026）'!$A:$A&amp;'[2]产值及收款计划（2026）'!$B:$B,'[2]产值及收款计划（2026）'!DF:DF)</f>
        <v>0</v>
      </c>
      <c r="DG302" s="256" cm="1">
        <f t="array" aca="1" ref="DG302" ca="1">_xlfn.XLOOKUP($A302&amp;$B302,'[2]产值及收款计划（2026）'!$A:$A&amp;'[2]产值及收款计划（2026）'!$B:$B,'[2]产值及收款计划（2026）'!DG:DG)</f>
        <v>0</v>
      </c>
      <c r="DH302" s="256" cm="1">
        <f t="array" aca="1" ref="DH302" ca="1">_xlfn.XLOOKUP($A302&amp;$B302,'[2]产值及收款计划（2026）'!$A:$A&amp;'[2]产值及收款计划（2026）'!$B:$B,'[2]产值及收款计划（2026）'!DH:DH)</f>
        <v>0</v>
      </c>
      <c r="DI302" s="256" cm="1">
        <f t="array" aca="1" ref="DI302" ca="1">_xlfn.XLOOKUP($A302&amp;$B302,'[2]产值及收款计划（2026）'!$A:$A&amp;'[2]产值及收款计划（2026）'!$B:$B,'[2]产值及收款计划（2026）'!DI:DI)</f>
        <v>0</v>
      </c>
      <c r="DJ302" s="256" cm="1">
        <f t="array" aca="1" ref="DJ302" ca="1">_xlfn.XLOOKUP($A302&amp;$B302,'[2]产值及收款计划（2026）'!$A:$A&amp;'[2]产值及收款计划（2026）'!$B:$B,'[2]产值及收款计划（2026）'!DJ:DJ)</f>
        <v>0</v>
      </c>
      <c r="DK302" s="256" cm="1">
        <f t="array" aca="1" ref="DK302" ca="1">_xlfn.XLOOKUP($A302&amp;$B302,'[2]产值及收款计划（2026）'!$A:$A&amp;'[2]产值及收款计划（2026）'!$B:$B,'[2]产值及收款计划（2026）'!DK:DK)</f>
        <v>0</v>
      </c>
      <c r="DL302" s="256" cm="1">
        <f t="array" aca="1" ref="DL302" ca="1">_xlfn.XLOOKUP($A302&amp;$B302,'[2]产值及收款计划（2026）'!$A:$A&amp;'[2]产值及收款计划（2026）'!$B:$B,'[2]产值及收款计划（2026）'!DL:DL)</f>
        <v>0</v>
      </c>
      <c r="DM302" s="264"/>
      <c r="DN302" s="250"/>
    </row>
    <row r="303" spans="1:118" ht="20.25" x14ac:dyDescent="0.15">
      <c r="A303" s="254">
        <f t="shared" ca="1" si="17"/>
        <v>122</v>
      </c>
      <c r="B303" s="254" t="s">
        <v>26</v>
      </c>
      <c r="C303" s="255" t="str" cm="1">
        <f t="array" aca="1" ref="C303" ca="1">_xlfn.XLOOKUP($A303&amp;$B303,'[2]产值及收款计划（2026）'!$A:$A&amp;'[2]产值及收款计划（2026）'!$B:$B,'[2]产值及收款计划（2026）'!C:C)</f>
        <v>C0CJZY--T-2025127</v>
      </c>
      <c r="D303" s="255" t="str" cm="1">
        <f t="array" aca="1" ref="D303" ca="1">_xlfn.XLOOKUP($A303&amp;$B303,'[2]产值及收款计划（2026）'!$A:$A&amp;'[2]产值及收款计划（2026）'!$B:$B,'[2]产值及收款计划（2026）'!D:D)</f>
        <v>城市运营会议系统维保项目</v>
      </c>
      <c r="E303" s="256" cm="1">
        <f t="array" aca="1" ref="E303" ca="1">_xlfn.XLOOKUP($A303&amp;$B303,'[2]产值及收款计划（2026）'!$A:$A&amp;'[2]产值及收款计划（2026）'!$B:$B,'[2]产值及收款计划（2026）'!E:E)</f>
        <v>2.36</v>
      </c>
      <c r="F303" s="256" cm="1">
        <f t="array" aca="1" ref="F303" ca="1">_xlfn.XLOOKUP($A303&amp;$B303,'[2]产值及收款计划（2026）'!$A:$A&amp;'[2]产值及收款计划（2026）'!$B:$B,'[2]产值及收款计划（2026）'!F:F)</f>
        <v>2.36</v>
      </c>
      <c r="G303" s="256" cm="1">
        <f t="array" aca="1" ref="G303" ca="1">_xlfn.XLOOKUP($A303&amp;$B303,'[2]产值及收款计划（2026）'!$A:$A&amp;'[2]产值及收款计划（2026）'!$B:$B,'[2]产值及收款计划（2026）'!G:G)</f>
        <v>2.36</v>
      </c>
      <c r="H303" s="256" cm="1">
        <f t="array" aca="1" ref="H303" ca="1">_xlfn.XLOOKUP($A303&amp;$B303,'[2]产值及收款计划（2026）'!$A:$A&amp;'[2]产值及收款计划（2026）'!$B:$B,'[2]产值及收款计划（2026）'!H:H)</f>
        <v>0.36</v>
      </c>
      <c r="I303" s="257" cm="1">
        <f t="array" aca="1" ref="I303" ca="1">_xlfn.XLOOKUP($A303&amp;$B303,'[2]产值及收款计划（2026）'!$A:$A&amp;'[2]产值及收款计划（2026）'!$B:$B,'[2]产值及收款计划（2026）'!I:I)</f>
        <v>0.152542372881356</v>
      </c>
      <c r="J303" s="258" cm="1">
        <f t="array" aca="1" ref="J303" ca="1">_xlfn.XLOOKUP($A303&amp;$B303,'[2]产值及收款计划（2026）'!$A:$A&amp;'[2]产值及收款计划（2026）'!$B:$B,'[2]产值及收款计划（2026）'!J:J)</f>
        <v>0.06</v>
      </c>
      <c r="K303" s="256" cm="1">
        <f t="array" aca="1" ref="K303" ca="1">_xlfn.XLOOKUP($A303&amp;$B303,'[2]产值及收款计划（2026）'!$A:$A&amp;'[2]产值及收款计划（2026）'!$B:$B,'[2]产值及收款计划（2026）'!K:K)</f>
        <v>0</v>
      </c>
      <c r="L303" s="256" cm="1">
        <f t="array" aca="1" ref="L303" ca="1">_xlfn.XLOOKUP($A303&amp;$B303,'[2]产值及收款计划（2026）'!$A:$A&amp;'[2]产值及收款计划（2026）'!$B:$B,'[2]产值及收款计划（2026）'!L:L)</f>
        <v>0</v>
      </c>
      <c r="M303" s="256" t="str" cm="1">
        <f t="array" aca="1" ref="M303" ca="1">_xlfn.XLOOKUP($A303&amp;$B303,'[2]产值及收款计划（2026）'!$A:$A&amp;'[2]产值及收款计划（2026）'!$B:$B,'[2]产值及收款计划（2026）'!M:M)</f>
        <v>主导</v>
      </c>
      <c r="N303" s="256" t="str" cm="1">
        <f t="array" aca="1" ref="N303" ca="1">_xlfn.XLOOKUP($A303&amp;$B303,'[2]产值及收款计划（2026）'!$A:$A&amp;'[2]产值及收款计划（2026）'!$B:$B,'[2]产值及收款计划（2026）'!N:N)</f>
        <v>邱枫团队</v>
      </c>
      <c r="O303" s="256" t="str" cm="1">
        <f t="array" aca="1" ref="O303" ca="1">_xlfn.XLOOKUP($A303&amp;$B303,'[2]产值及收款计划（2026）'!$A:$A&amp;'[2]产值及收款计划（2026）'!$B:$B,'[2]产值及收款计划（2026）'!O:O)</f>
        <v>段炼</v>
      </c>
      <c r="P303" s="255" t="str" cm="1">
        <f t="array" aca="1" ref="P303" ca="1">_xlfn.XLOOKUP($A303&amp;$B303,'[2]产值及收款计划（2026）'!$A:$A&amp;'[2]产值及收款计划（2026）'!$B:$B,'[2]产值及收款计划（2026）'!P:P)</f>
        <v>在建</v>
      </c>
      <c r="Q303" s="256" cm="1">
        <f t="array" aca="1" ref="Q303" ca="1">_xlfn.XLOOKUP($A303&amp;$B303,'[2]产值及收款计划（2026）'!$A:$A&amp;'[2]产值及收款计划（2026）'!$B:$B,'[2]产值及收款计划（2026）'!Q:Q)</f>
        <v>0</v>
      </c>
      <c r="R303" s="256" cm="1">
        <f t="array" aca="1" ref="R303" ca="1">_xlfn.XLOOKUP($A303&amp;$B303,'[2]产值及收款计划（2026）'!$A:$A&amp;'[2]产值及收款计划（2026）'!$B:$B,'[2]产值及收款计划（2026）'!R:R)</f>
        <v>0</v>
      </c>
      <c r="S303" s="256" cm="1">
        <f t="array" aca="1" ref="S303" ca="1">_xlfn.XLOOKUP($A303&amp;$B303,'[2]产值及收款计划（2026）'!$A:$A&amp;'[2]产值及收款计划（2026）'!$B:$B,'[2]产值及收款计划（2026）'!S:S)</f>
        <v>0</v>
      </c>
      <c r="T303" s="256" cm="1">
        <f t="array" aca="1" ref="T303" ca="1">_xlfn.XLOOKUP($A303&amp;$B303,'[2]产值及收款计划（2026）'!$A:$A&amp;'[2]产值及收款计划（2026）'!$B:$B,'[2]产值及收款计划（2026）'!T:T)</f>
        <v>0</v>
      </c>
      <c r="U303" s="256" cm="1">
        <f t="array" aca="1" ref="U303" ca="1">_xlfn.XLOOKUP($A303&amp;$B303,'[2]产值及收款计划（2026）'!$A:$A&amp;'[2]产值及收款计划（2026）'!$B:$B,'[2]产值及收款计划（2026）'!U:U)</f>
        <v>2.36</v>
      </c>
      <c r="V303" s="256" cm="1">
        <f t="array" aca="1" ref="V303" ca="1">_xlfn.XLOOKUP($A303&amp;$B303,'[2]产值及收款计划（2026）'!$A:$A&amp;'[2]产值及收款计划（2026）'!$B:$B,'[2]产值及收款计划（2026）'!V:V)</f>
        <v>0</v>
      </c>
      <c r="W303" s="256" cm="1">
        <f t="array" aca="1" ref="W303" ca="1">_xlfn.XLOOKUP($A303&amp;$B303,'[2]产值及收款计划（2026）'!$A:$A&amp;'[2]产值及收款计划（2026）'!$B:$B,'[2]产值及收款计划（2026）'!W:W)</f>
        <v>0</v>
      </c>
      <c r="X303" s="256" cm="1">
        <f t="array" aca="1" ref="X303" ca="1">_xlfn.XLOOKUP($A303&amp;$B303,'[2]产值及收款计划（2026）'!$A:$A&amp;'[2]产值及收款计划（2026）'!$B:$B,'[2]产值及收款计划（2026）'!X:X)</f>
        <v>0</v>
      </c>
      <c r="Y303" s="256" cm="1">
        <f t="array" aca="1" ref="Y303" ca="1">_xlfn.XLOOKUP($A303&amp;$B303,'[2]产值及收款计划（2026）'!$A:$A&amp;'[2]产值及收款计划（2026）'!$B:$B,'[2]产值及收款计划（2026）'!Y:Y)</f>
        <v>0</v>
      </c>
      <c r="Z303" s="256" cm="1">
        <f t="array" aca="1" ref="Z303" ca="1">_xlfn.XLOOKUP($A303&amp;$B303,'[2]产值及收款计划（2026）'!$A:$A&amp;'[2]产值及收款计划（2026）'!$B:$B,'[2]产值及收款计划（2026）'!Z:Z)</f>
        <v>0</v>
      </c>
      <c r="AA303" s="256" cm="1">
        <f t="array" aca="1" ref="AA303" ca="1">_xlfn.XLOOKUP($A303&amp;$B303,'[2]产值及收款计划（2026）'!$A:$A&amp;'[2]产值及收款计划（2026）'!$B:$B,'[2]产值及收款计划（2026）'!AA:AA)</f>
        <v>0</v>
      </c>
      <c r="AB303" s="256" cm="1">
        <f t="array" aca="1" ref="AB303" ca="1">_xlfn.XLOOKUP($A303&amp;$B303,'[2]产值及收款计划（2026）'!$A:$A&amp;'[2]产值及收款计划（2026）'!$B:$B,'[2]产值及收款计划（2026）'!AB:AB)</f>
        <v>0</v>
      </c>
      <c r="AC303" s="256" cm="1">
        <f t="array" aca="1" ref="AC303" ca="1">_xlfn.XLOOKUP($A303&amp;$B303,'[2]产值及收款计划（2026）'!$A:$A&amp;'[2]产值及收款计划（2026）'!$B:$B,'[2]产值及收款计划（2026）'!AC:AC)</f>
        <v>2.36</v>
      </c>
      <c r="AD303" s="256" cm="1">
        <f t="array" aca="1" ref="AD303" ca="1">_xlfn.XLOOKUP($A303&amp;$B303,'[2]产值及收款计划（2026）'!$A:$A&amp;'[2]产值及收款计划（2026）'!$B:$B,'[2]产值及收款计划（2026）'!AD:AD)</f>
        <v>0</v>
      </c>
      <c r="AE303" s="256" cm="1">
        <f t="array" aca="1" ref="AE303" ca="1">_xlfn.XLOOKUP($A303&amp;$B303,'[2]产值及收款计划（2026）'!$A:$A&amp;'[2]产值及收款计划（2026）'!$B:$B,'[2]产值及收款计划（2026）'!AE:AE)</f>
        <v>0</v>
      </c>
      <c r="AF303" s="256" cm="1">
        <f t="array" aca="1" ref="AF303" ca="1">_xlfn.XLOOKUP($A303&amp;$B303,'[2]产值及收款计划（2026）'!$A:$A&amp;'[2]产值及收款计划（2026）'!$B:$B,'[2]产值及收款计划（2026）'!AF:AF)</f>
        <v>0</v>
      </c>
      <c r="AG303" s="256" cm="1">
        <f t="array" aca="1" ref="AG303" ca="1">_xlfn.XLOOKUP($A303&amp;$B303,'[2]产值及收款计划（2026）'!$A:$A&amp;'[2]产值及收款计划（2026）'!$B:$B,'[2]产值及收款计划（2026）'!AG:AG)</f>
        <v>0</v>
      </c>
      <c r="AH303" s="256" cm="1">
        <f t="array" aca="1" ref="AH303" ca="1">_xlfn.XLOOKUP($A303&amp;$B303,'[2]产值及收款计划（2026）'!$A:$A&amp;'[2]产值及收款计划（2026）'!$B:$B,'[2]产值及收款计划（2026）'!AH:AH)</f>
        <v>0</v>
      </c>
      <c r="AI303" s="256" cm="1">
        <f t="array" aca="1" ref="AI303" ca="1">_xlfn.XLOOKUP($A303&amp;$B303,'[2]产值及收款计划（2026）'!$A:$A&amp;'[2]产值及收款计划（2026）'!$B:$B,'[2]产值及收款计划（2026）'!AI:AI)</f>
        <v>0</v>
      </c>
      <c r="AJ303" s="256" cm="1">
        <f t="array" aca="1" ref="AJ303" ca="1">_xlfn.XLOOKUP($A303&amp;$B303,'[2]产值及收款计划（2026）'!$A:$A&amp;'[2]产值及收款计划（2026）'!$B:$B,'[2]产值及收款计划（2026）'!AJ:AJ)</f>
        <v>0</v>
      </c>
      <c r="AK303" s="256" cm="1">
        <f t="array" aca="1" ref="AK303" ca="1">_xlfn.XLOOKUP($A303&amp;$B303,'[2]产值及收款计划（2026）'!$A:$A&amp;'[2]产值及收款计划（2026）'!$B:$B,'[2]产值及收款计划（2026）'!AK:AK)</f>
        <v>0</v>
      </c>
      <c r="AL303" s="256" cm="1">
        <f t="array" aca="1" ref="AL303" ca="1">_xlfn.XLOOKUP($A303&amp;$B303,'[2]产值及收款计划（2026）'!$A:$A&amp;'[2]产值及收款计划（2026）'!$B:$B,'[2]产值及收款计划（2026）'!AL:AL)</f>
        <v>0</v>
      </c>
      <c r="AM303" s="263" t="e" cm="1">
        <f t="array" aca="1" ref="AM303" ca="1">_xlfn.LET(_xlpm.勾选月份状态数组,TRANSPOSE('PPT(12-15页）-TOP10'!$A$3:$A$14),_xlpm.选择数据区,IF('PPT(12-15页）-TOP10'!$E$3="收款",$BA303:$BL303,$AA303:$AL303),SUM(_xlfn._xlws.FILTER(_xlpm.选择数据区,_xlpm.勾选月份状态数组,"")))</f>
        <v>#NAME?</v>
      </c>
      <c r="AN303" s="256" t="e" cm="1">
        <f t="array" aca="1" ref="AN303" ca="1">_xlfn.LET(_xlpm.勾选月份状态数组,TRANSPOSE('PPT(12-15页）-TOP10'!$A$3:$A$14),_xlpm.选择数据区,IF('PPT(12-15页）-TOP10'!$E$3="收款",$DA303:$DL303,$CA303:$CL303),SUM(_xlfn._xlws.FILTER(_xlpm.选择数据区,_xlpm.勾选月份状态数组,"")))</f>
        <v>#NAME?</v>
      </c>
      <c r="AO303" s="256">
        <f ca="1">SUM(CA303:CC303)+SUM(AD303:AL303)</f>
        <v>2.36</v>
      </c>
      <c r="AP303" s="256"/>
      <c r="AQ303" s="256"/>
      <c r="AR303" s="256"/>
      <c r="AS303" s="256" cm="1">
        <f t="array" aca="1" ref="AS303" ca="1">_xlfn.XLOOKUP($A303&amp;$B303,'[2]产值及收款计划（2026）'!$A:$A&amp;'[2]产值及收款计划（2026）'!$B:$B,'[2]产值及收款计划（2026）'!AS:AS)</f>
        <v>0</v>
      </c>
      <c r="AT303" s="256" cm="1">
        <f t="array" aca="1" ref="AT303" ca="1">_xlfn.XLOOKUP($A303&amp;$B303,'[2]产值及收款计划（2026）'!$A:$A&amp;'[2]产值及收款计划（2026）'!$B:$B,'[2]产值及收款计划（2026）'!AT:AT)</f>
        <v>0</v>
      </c>
      <c r="AU303" s="256" cm="1">
        <f t="array" aca="1" ref="AU303" ca="1">_xlfn.XLOOKUP($A303&amp;$B303,'[2]产值及收款计划（2026）'!$A:$A&amp;'[2]产值及收款计划（2026）'!$B:$B,'[2]产值及收款计划（2026）'!AU:AU)</f>
        <v>0</v>
      </c>
      <c r="AV303" s="256" cm="1">
        <f t="array" aca="1" ref="AV303" ca="1">_xlfn.XLOOKUP($A303&amp;$B303,'[2]产值及收款计划（2026）'!$A:$A&amp;'[2]产值及收款计划（2026）'!$B:$B,'[2]产值及收款计划（2026）'!AV:AV)</f>
        <v>0</v>
      </c>
      <c r="AW303" s="256" cm="1">
        <f t="array" aca="1" ref="AW303" ca="1">_xlfn.XLOOKUP($A303&amp;$B303,'[2]产值及收款计划（2026）'!$A:$A&amp;'[2]产值及收款计划（2026）'!$B:$B,'[2]产值及收款计划（2026）'!AW:AW)</f>
        <v>0</v>
      </c>
      <c r="AX303" s="256" cm="1">
        <f t="array" aca="1" ref="AX303" ca="1">_xlfn.XLOOKUP($A303&amp;$B303,'[2]产值及收款计划（2026）'!$A:$A&amp;'[2]产值及收款计划（2026）'!$B:$B,'[2]产值及收款计划（2026）'!AX:AX)</f>
        <v>2.36</v>
      </c>
      <c r="AY303" s="256" cm="1">
        <f t="array" aca="1" ref="AY303" ca="1">_xlfn.XLOOKUP($A303&amp;$B303,'[2]产值及收款计划（2026）'!$A:$A&amp;'[2]产值及收款计划（2026）'!$B:$B,'[2]产值及收款计划（2026）'!AY:AY)</f>
        <v>0</v>
      </c>
      <c r="AZ303" s="256" cm="1">
        <f t="array" aca="1" ref="AZ303" ca="1">_xlfn.XLOOKUP($A303&amp;$B303,'[2]产值及收款计划（2026）'!$A:$A&amp;'[2]产值及收款计划（2026）'!$B:$B,'[2]产值及收款计划（2026）'!AZ:AZ)</f>
        <v>0</v>
      </c>
      <c r="BA303" s="256" cm="1">
        <f t="array" aca="1" ref="BA303" ca="1">_xlfn.XLOOKUP($A303&amp;$B303,'[2]产值及收款计划（2026）'!$A:$A&amp;'[2]产值及收款计划（2026）'!$B:$B,'[2]产值及收款计划（2026）'!BA:BA)</f>
        <v>0</v>
      </c>
      <c r="BB303" s="256" cm="1">
        <f t="array" aca="1" ref="BB303" ca="1">_xlfn.XLOOKUP($A303&amp;$B303,'[2]产值及收款计划（2026）'!$A:$A&amp;'[2]产值及收款计划（2026）'!$B:$B,'[2]产值及收款计划（2026）'!BB:BB)</f>
        <v>0</v>
      </c>
      <c r="BC303" s="256" cm="1">
        <f t="array" aca="1" ref="BC303" ca="1">_xlfn.XLOOKUP($A303&amp;$B303,'[2]产值及收款计划（2026）'!$A:$A&amp;'[2]产值及收款计划（2026）'!$B:$B,'[2]产值及收款计划（2026）'!BC:BC)</f>
        <v>0</v>
      </c>
      <c r="BD303" s="256" cm="1">
        <f t="array" aca="1" ref="BD303" ca="1">_xlfn.XLOOKUP($A303&amp;$B303,'[2]产值及收款计划（2026）'!$A:$A&amp;'[2]产值及收款计划（2026）'!$B:$B,'[2]产值及收款计划（2026）'!BD:BD)</f>
        <v>0</v>
      </c>
      <c r="BE303" s="256" cm="1">
        <f t="array" aca="1" ref="BE303" ca="1">_xlfn.XLOOKUP($A303&amp;$B303,'[2]产值及收款计划（2026）'!$A:$A&amp;'[2]产值及收款计划（2026）'!$B:$B,'[2]产值及收款计划（2026）'!BE:BE)</f>
        <v>0</v>
      </c>
      <c r="BF303" s="256" cm="1">
        <f t="array" aca="1" ref="BF303" ca="1">_xlfn.XLOOKUP($A303&amp;$B303,'[2]产值及收款计划（2026）'!$A:$A&amp;'[2]产值及收款计划（2026）'!$B:$B,'[2]产值及收款计划（2026）'!BF:BF)</f>
        <v>0</v>
      </c>
      <c r="BG303" s="256" cm="1">
        <f t="array" aca="1" ref="BG303" ca="1">_xlfn.XLOOKUP($A303&amp;$B303,'[2]产值及收款计划（2026）'!$A:$A&amp;'[2]产值及收款计划（2026）'!$B:$B,'[2]产值及收款计划（2026）'!BG:BG)</f>
        <v>0</v>
      </c>
      <c r="BH303" s="256" cm="1">
        <f t="array" aca="1" ref="BH303" ca="1">_xlfn.XLOOKUP($A303&amp;$B303,'[2]产值及收款计划（2026）'!$A:$A&amp;'[2]产值及收款计划（2026）'!$B:$B,'[2]产值及收款计划（2026）'!BH:BH)</f>
        <v>0</v>
      </c>
      <c r="BI303" s="256" cm="1">
        <f t="array" aca="1" ref="BI303" ca="1">_xlfn.XLOOKUP($A303&amp;$B303,'[2]产值及收款计划（2026）'!$A:$A&amp;'[2]产值及收款计划（2026）'!$B:$B,'[2]产值及收款计划（2026）'!BI:BI)</f>
        <v>0</v>
      </c>
      <c r="BJ303" s="256" cm="1">
        <f t="array" aca="1" ref="BJ303" ca="1">_xlfn.XLOOKUP($A303&amp;$B303,'[2]产值及收款计划（2026）'!$A:$A&amp;'[2]产值及收款计划（2026）'!$B:$B,'[2]产值及收款计划（2026）'!BJ:BJ)</f>
        <v>0</v>
      </c>
      <c r="BK303" s="256" cm="1">
        <f t="array" aca="1" ref="BK303" ca="1">_xlfn.XLOOKUP($A303&amp;$B303,'[2]产值及收款计划（2026）'!$A:$A&amp;'[2]产值及收款计划（2026）'!$B:$B,'[2]产值及收款计划（2026）'!BK:BK)</f>
        <v>0</v>
      </c>
      <c r="BL303" s="256" cm="1">
        <f t="array" aca="1" ref="BL303" ca="1">_xlfn.XLOOKUP($A303&amp;$B303,'[2]产值及收款计划（2026）'!$A:$A&amp;'[2]产值及收款计划（2026）'!$B:$B,'[2]产值及收款计划（2026）'!BL:BL)</f>
        <v>0</v>
      </c>
      <c r="BM303" s="256"/>
      <c r="BN303" s="256"/>
      <c r="BO303" s="256"/>
      <c r="BP303" s="256"/>
      <c r="BQ303" s="255" t="str" cm="1">
        <f t="array" aca="1" ref="BQ303" ca="1">_xlfn.XLOOKUP($A303&amp;$B303,'[2]产值及收款计划（2026）'!$A:$A&amp;'[2]产值及收款计划（2026）'!$B:$B,'[2]产值及收款计划（2026）'!BQ:BQ)</f>
        <v>上海城建城市运营（集团）有限公司</v>
      </c>
      <c r="BR303" s="256" cm="1">
        <f t="array" aca="1" ref="BR303" ca="1">_xlfn.XLOOKUP($A303&amp;$B303,'[2]产值及收款计划（2026）'!$A:$A&amp;'[2]产值及收款计划（2026）'!$B:$B,'[2]产值及收款计划（2026）'!BR:BR)</f>
        <v>0</v>
      </c>
      <c r="CA303" s="256" cm="1">
        <f t="array" aca="1" ref="CA303" ca="1">_xlfn.XLOOKUP($A303&amp;$B303,'[2]产值及收款计划（2026）'!$A:$A&amp;'[2]产值及收款计划（2026）'!$B:$B,'[2]产值及收款计划（2026）'!CA:CA)</f>
        <v>0</v>
      </c>
      <c r="CB303" s="256" cm="1">
        <f t="array" aca="1" ref="CB303" ca="1">_xlfn.XLOOKUP($A303&amp;$B303,'[2]产值及收款计划（2026）'!$A:$A&amp;'[2]产值及收款计划（2026）'!$B:$B,'[2]产值及收款计划（2026）'!CB:CB)</f>
        <v>0</v>
      </c>
      <c r="CC303" s="256" cm="1">
        <f t="array" aca="1" ref="CC303" ca="1">_xlfn.XLOOKUP($A303&amp;$B303,'[2]产值及收款计划（2026）'!$A:$A&amp;'[2]产值及收款计划（2026）'!$B:$B,'[2]产值及收款计划（2026）'!CC:CC)</f>
        <v>2.36</v>
      </c>
      <c r="CD303" s="256" cm="1">
        <f t="array" aca="1" ref="CD303" ca="1">_xlfn.XLOOKUP($A303&amp;$B303,'[2]产值及收款计划（2026）'!$A:$A&amp;'[2]产值及收款计划（2026）'!$B:$B,'[2]产值及收款计划（2026）'!CD:CD)</f>
        <v>0</v>
      </c>
      <c r="CE303" s="256" cm="1">
        <f t="array" aca="1" ref="CE303" ca="1">_xlfn.XLOOKUP($A303&amp;$B303,'[2]产值及收款计划（2026）'!$A:$A&amp;'[2]产值及收款计划（2026）'!$B:$B,'[2]产值及收款计划（2026）'!CE:CE)</f>
        <v>0</v>
      </c>
      <c r="CF303" s="256" cm="1">
        <f t="array" aca="1" ref="CF303" ca="1">_xlfn.XLOOKUP($A303&amp;$B303,'[2]产值及收款计划（2026）'!$A:$A&amp;'[2]产值及收款计划（2026）'!$B:$B,'[2]产值及收款计划（2026）'!CF:CF)</f>
        <v>0</v>
      </c>
      <c r="CG303" s="256" cm="1">
        <f t="array" aca="1" ref="CG303" ca="1">_xlfn.XLOOKUP($A303&amp;$B303,'[2]产值及收款计划（2026）'!$A:$A&amp;'[2]产值及收款计划（2026）'!$B:$B,'[2]产值及收款计划（2026）'!CG:CG)</f>
        <v>0</v>
      </c>
      <c r="CH303" s="256" cm="1">
        <f t="array" aca="1" ref="CH303" ca="1">_xlfn.XLOOKUP($A303&amp;$B303,'[2]产值及收款计划（2026）'!$A:$A&amp;'[2]产值及收款计划（2026）'!$B:$B,'[2]产值及收款计划（2026）'!CH:CH)</f>
        <v>0</v>
      </c>
      <c r="CI303" s="256" cm="1">
        <f t="array" aca="1" ref="CI303" ca="1">_xlfn.XLOOKUP($A303&amp;$B303,'[2]产值及收款计划（2026）'!$A:$A&amp;'[2]产值及收款计划（2026）'!$B:$B,'[2]产值及收款计划（2026）'!CI:CI)</f>
        <v>0</v>
      </c>
      <c r="CJ303" s="256" cm="1">
        <f t="array" aca="1" ref="CJ303" ca="1">_xlfn.XLOOKUP($A303&amp;$B303,'[2]产值及收款计划（2026）'!$A:$A&amp;'[2]产值及收款计划（2026）'!$B:$B,'[2]产值及收款计划（2026）'!CJ:CJ)</f>
        <v>0</v>
      </c>
      <c r="CK303" s="256" cm="1">
        <f t="array" aca="1" ref="CK303" ca="1">_xlfn.XLOOKUP($A303&amp;$B303,'[2]产值及收款计划（2026）'!$A:$A&amp;'[2]产值及收款计划（2026）'!$B:$B,'[2]产值及收款计划（2026）'!CK:CK)</f>
        <v>0</v>
      </c>
      <c r="CL303" s="256" cm="1">
        <f t="array" aca="1" ref="CL303" ca="1">_xlfn.XLOOKUP($A303&amp;$B303,'[2]产值及收款计划（2026）'!$A:$A&amp;'[2]产值及收款计划（2026）'!$B:$B,'[2]产值及收款计划（2026）'!CL:CL)</f>
        <v>0</v>
      </c>
      <c r="DA303" s="256" cm="1">
        <f t="array" aca="1" ref="DA303" ca="1">_xlfn.XLOOKUP($A303&amp;$B303,'[2]产值及收款计划（2026）'!$A:$A&amp;'[2]产值及收款计划（2026）'!$B:$B,'[2]产值及收款计划（2026）'!DA:DA)</f>
        <v>2.36</v>
      </c>
      <c r="DB303" s="256" cm="1">
        <f t="array" aca="1" ref="DB303" ca="1">_xlfn.XLOOKUP($A303&amp;$B303,'[2]产值及收款计划（2026）'!$A:$A&amp;'[2]产值及收款计划（2026）'!$B:$B,'[2]产值及收款计划（2026）'!DB:DB)</f>
        <v>0</v>
      </c>
      <c r="DC303" s="256" cm="1">
        <f t="array" aca="1" ref="DC303" ca="1">_xlfn.XLOOKUP($A303&amp;$B303,'[2]产值及收款计划（2026）'!$A:$A&amp;'[2]产值及收款计划（2026）'!$B:$B,'[2]产值及收款计划（2026）'!DC:DC)</f>
        <v>0</v>
      </c>
      <c r="DD303" s="256" cm="1">
        <f t="array" aca="1" ref="DD303" ca="1">_xlfn.XLOOKUP($A303&amp;$B303,'[2]产值及收款计划（2026）'!$A:$A&amp;'[2]产值及收款计划（2026）'!$B:$B,'[2]产值及收款计划（2026）'!DD:DD)</f>
        <v>0</v>
      </c>
      <c r="DE303" s="256" cm="1">
        <f t="array" aca="1" ref="DE303" ca="1">_xlfn.XLOOKUP($A303&amp;$B303,'[2]产值及收款计划（2026）'!$A:$A&amp;'[2]产值及收款计划（2026）'!$B:$B,'[2]产值及收款计划（2026）'!DE:DE)</f>
        <v>0</v>
      </c>
      <c r="DF303" s="256" cm="1">
        <f t="array" aca="1" ref="DF303" ca="1">_xlfn.XLOOKUP($A303&amp;$B303,'[2]产值及收款计划（2026）'!$A:$A&amp;'[2]产值及收款计划（2026）'!$B:$B,'[2]产值及收款计划（2026）'!DF:DF)</f>
        <v>0</v>
      </c>
      <c r="DG303" s="256" cm="1">
        <f t="array" aca="1" ref="DG303" ca="1">_xlfn.XLOOKUP($A303&amp;$B303,'[2]产值及收款计划（2026）'!$A:$A&amp;'[2]产值及收款计划（2026）'!$B:$B,'[2]产值及收款计划（2026）'!DG:DG)</f>
        <v>0</v>
      </c>
      <c r="DH303" s="256" cm="1">
        <f t="array" aca="1" ref="DH303" ca="1">_xlfn.XLOOKUP($A303&amp;$B303,'[2]产值及收款计划（2026）'!$A:$A&amp;'[2]产值及收款计划（2026）'!$B:$B,'[2]产值及收款计划（2026）'!DH:DH)</f>
        <v>0</v>
      </c>
      <c r="DI303" s="256" cm="1">
        <f t="array" aca="1" ref="DI303" ca="1">_xlfn.XLOOKUP($A303&amp;$B303,'[2]产值及收款计划（2026）'!$A:$A&amp;'[2]产值及收款计划（2026）'!$B:$B,'[2]产值及收款计划（2026）'!DI:DI)</f>
        <v>0</v>
      </c>
      <c r="DJ303" s="256" cm="1">
        <f t="array" aca="1" ref="DJ303" ca="1">_xlfn.XLOOKUP($A303&amp;$B303,'[2]产值及收款计划（2026）'!$A:$A&amp;'[2]产值及收款计划（2026）'!$B:$B,'[2]产值及收款计划（2026）'!DJ:DJ)</f>
        <v>0</v>
      </c>
      <c r="DK303" s="256" cm="1">
        <f t="array" aca="1" ref="DK303" ca="1">_xlfn.XLOOKUP($A303&amp;$B303,'[2]产值及收款计划（2026）'!$A:$A&amp;'[2]产值及收款计划（2026）'!$B:$B,'[2]产值及收款计划（2026）'!DK:DK)</f>
        <v>0</v>
      </c>
      <c r="DL303" s="256" cm="1">
        <f t="array" aca="1" ref="DL303" ca="1">_xlfn.XLOOKUP($A303&amp;$B303,'[2]产值及收款计划（2026）'!$A:$A&amp;'[2]产值及收款计划（2026）'!$B:$B,'[2]产值及收款计划（2026）'!DL:DL)</f>
        <v>0</v>
      </c>
      <c r="DM303" s="264"/>
      <c r="DN303" s="250"/>
    </row>
    <row r="304" spans="1:118" ht="20.25" x14ac:dyDescent="0.15">
      <c r="A304" s="254">
        <f t="shared" ca="1" si="17"/>
        <v>123</v>
      </c>
      <c r="B304" s="254" t="s">
        <v>26</v>
      </c>
      <c r="C304" s="255" t="str" cm="1">
        <f t="array" aca="1" ref="C304" ca="1">_xlfn.XLOOKUP($A304&amp;$B304,'[2]产值及收款计划（2026）'!$A:$A&amp;'[2]产值及收款计划（2026）'!$B:$B,'[2]产值及收款计划（2026）'!C:C)</f>
        <v>C0CJZY-FW-T-2025122</v>
      </c>
      <c r="D304" s="255" t="str" cm="1">
        <f t="array" aca="1" ref="D304" ca="1">_xlfn.XLOOKUP($A304&amp;$B304,'[2]产值及收款计划（2026）'!$A:$A&amp;'[2]产值及收款计划（2026）'!$B:$B,'[2]产值及收款计划（2026）'!D:D)</f>
        <v>城市片区一体化管理数字化产品(南湖项目)大屏系统开发</v>
      </c>
      <c r="E304" s="256" cm="1">
        <f t="array" aca="1" ref="E304" ca="1">_xlfn.XLOOKUP($A304&amp;$B304,'[2]产值及收款计划（2026）'!$A:$A&amp;'[2]产值及收款计划（2026）'!$B:$B,'[2]产值及收款计划（2026）'!E:E)</f>
        <v>20.5</v>
      </c>
      <c r="F304" s="256" cm="1">
        <f t="array" aca="1" ref="F304" ca="1">_xlfn.XLOOKUP($A304&amp;$B304,'[2]产值及收款计划（2026）'!$A:$A&amp;'[2]产值及收款计划（2026）'!$B:$B,'[2]产值及收款计划（2026）'!F:F)</f>
        <v>20.5</v>
      </c>
      <c r="G304" s="256" cm="1">
        <f t="array" aca="1" ref="G304" ca="1">_xlfn.XLOOKUP($A304&amp;$B304,'[2]产值及收款计划（2026）'!$A:$A&amp;'[2]产值及收款计划（2026）'!$B:$B,'[2]产值及收款计划（2026）'!G:G)</f>
        <v>20.5</v>
      </c>
      <c r="H304" s="256" cm="1">
        <f t="array" aca="1" ref="H304" ca="1">_xlfn.XLOOKUP($A304&amp;$B304,'[2]产值及收款计划（2026）'!$A:$A&amp;'[2]产值及收款计划（2026）'!$B:$B,'[2]产值及收款计划（2026）'!H:H)</f>
        <v>20.5</v>
      </c>
      <c r="I304" s="257" cm="1">
        <f t="array" aca="1" ref="I304" ca="1">_xlfn.XLOOKUP($A304&amp;$B304,'[2]产值及收款计划（2026）'!$A:$A&amp;'[2]产值及收款计划（2026）'!$B:$B,'[2]产值及收款计划（2026）'!I:I)</f>
        <v>1</v>
      </c>
      <c r="J304" s="258" cm="1">
        <f t="array" aca="1" ref="J304" ca="1">_xlfn.XLOOKUP($A304&amp;$B304,'[2]产值及收款计划（2026）'!$A:$A&amp;'[2]产值及收款计划（2026）'!$B:$B,'[2]产值及收款计划（2026）'!J:J)</f>
        <v>0.06</v>
      </c>
      <c r="K304" s="256" cm="1">
        <f t="array" aca="1" ref="K304" ca="1">_xlfn.XLOOKUP($A304&amp;$B304,'[2]产值及收款计划（2026）'!$A:$A&amp;'[2]产值及收款计划（2026）'!$B:$B,'[2]产值及收款计划（2026）'!K:K)</f>
        <v>0</v>
      </c>
      <c r="L304" s="256" cm="1">
        <f t="array" aca="1" ref="L304" ca="1">_xlfn.XLOOKUP($A304&amp;$B304,'[2]产值及收款计划（2026）'!$A:$A&amp;'[2]产值及收款计划（2026）'!$B:$B,'[2]产值及收款计划（2026）'!L:L)</f>
        <v>0</v>
      </c>
      <c r="M304" s="256" t="str" cm="1">
        <f t="array" aca="1" ref="M304" ca="1">_xlfn.XLOOKUP($A304&amp;$B304,'[2]产值及收款计划（2026）'!$A:$A&amp;'[2]产值及收款计划（2026）'!$B:$B,'[2]产值及收款计划（2026）'!M:M)</f>
        <v>主导</v>
      </c>
      <c r="N304" s="256" t="str" cm="1">
        <f t="array" aca="1" ref="N304" ca="1">_xlfn.XLOOKUP($A304&amp;$B304,'[2]产值及收款计划（2026）'!$A:$A&amp;'[2]产值及收款计划（2026）'!$B:$B,'[2]产值及收款计划（2026）'!N:N)</f>
        <v>贺一玮团队</v>
      </c>
      <c r="O304" s="256" t="str" cm="1">
        <f t="array" aca="1" ref="O304" ca="1">_xlfn.XLOOKUP($A304&amp;$B304,'[2]产值及收款计划（2026）'!$A:$A&amp;'[2]产值及收款计划（2026）'!$B:$B,'[2]产值及收款计划（2026）'!O:O)</f>
        <v>何栩</v>
      </c>
      <c r="P304" s="255" t="str" cm="1">
        <f t="array" aca="1" ref="P304" ca="1">_xlfn.XLOOKUP($A304&amp;$B304,'[2]产值及收款计划（2026）'!$A:$A&amp;'[2]产值及收款计划（2026）'!$B:$B,'[2]产值及收款计划（2026）'!P:P)</f>
        <v>在建</v>
      </c>
      <c r="Q304" s="256" cm="1">
        <f t="array" aca="1" ref="Q304" ca="1">_xlfn.XLOOKUP($A304&amp;$B304,'[2]产值及收款计划（2026）'!$A:$A&amp;'[2]产值及收款计划（2026）'!$B:$B,'[2]产值及收款计划（2026）'!Q:Q)</f>
        <v>0</v>
      </c>
      <c r="R304" s="256" cm="1">
        <f t="array" aca="1" ref="R304" ca="1">_xlfn.XLOOKUP($A304&amp;$B304,'[2]产值及收款计划（2026）'!$A:$A&amp;'[2]产值及收款计划（2026）'!$B:$B,'[2]产值及收款计划（2026）'!R:R)</f>
        <v>0</v>
      </c>
      <c r="S304" s="256" cm="1">
        <f t="array" aca="1" ref="S304" ca="1">_xlfn.XLOOKUP($A304&amp;$B304,'[2]产值及收款计划（2026）'!$A:$A&amp;'[2]产值及收款计划（2026）'!$B:$B,'[2]产值及收款计划（2026）'!S:S)</f>
        <v>0</v>
      </c>
      <c r="T304" s="256" cm="1">
        <f t="array" aca="1" ref="T304" ca="1">_xlfn.XLOOKUP($A304&amp;$B304,'[2]产值及收款计划（2026）'!$A:$A&amp;'[2]产值及收款计划（2026）'!$B:$B,'[2]产值及收款计划（2026）'!T:T)</f>
        <v>0</v>
      </c>
      <c r="U304" s="256" cm="1">
        <f t="array" aca="1" ref="U304" ca="1">_xlfn.XLOOKUP($A304&amp;$B304,'[2]产值及收款计划（2026）'!$A:$A&amp;'[2]产值及收款计划（2026）'!$B:$B,'[2]产值及收款计划（2026）'!U:U)</f>
        <v>0</v>
      </c>
      <c r="V304" s="256" cm="1">
        <f t="array" aca="1" ref="V304" ca="1">_xlfn.XLOOKUP($A304&amp;$B304,'[2]产值及收款计划（2026）'!$A:$A&amp;'[2]产值及收款计划（2026）'!$B:$B,'[2]产值及收款计划（2026）'!V:V)</f>
        <v>20.5</v>
      </c>
      <c r="W304" s="256" cm="1">
        <f t="array" aca="1" ref="W304" ca="1">_xlfn.XLOOKUP($A304&amp;$B304,'[2]产值及收款计划（2026）'!$A:$A&amp;'[2]产值及收款计划（2026）'!$B:$B,'[2]产值及收款计划（2026）'!W:W)</f>
        <v>0</v>
      </c>
      <c r="X304" s="256" cm="1">
        <f t="array" aca="1" ref="X304" ca="1">_xlfn.XLOOKUP($A304&amp;$B304,'[2]产值及收款计划（2026）'!$A:$A&amp;'[2]产值及收款计划（2026）'!$B:$B,'[2]产值及收款计划（2026）'!X:X)</f>
        <v>0</v>
      </c>
      <c r="Y304" s="256" cm="1">
        <f t="array" aca="1" ref="Y304" ca="1">_xlfn.XLOOKUP($A304&amp;$B304,'[2]产值及收款计划（2026）'!$A:$A&amp;'[2]产值及收款计划（2026）'!$B:$B,'[2]产值及收款计划（2026）'!Y:Y)</f>
        <v>0</v>
      </c>
      <c r="Z304" s="256" cm="1">
        <f t="array" aca="1" ref="Z304" ca="1">_xlfn.XLOOKUP($A304&amp;$B304,'[2]产值及收款计划（2026）'!$A:$A&amp;'[2]产值及收款计划（2026）'!$B:$B,'[2]产值及收款计划（2026）'!Z:Z)</f>
        <v>0</v>
      </c>
      <c r="AA304" s="256" cm="1">
        <f t="array" aca="1" ref="AA304" ca="1">_xlfn.XLOOKUP($A304&amp;$B304,'[2]产值及收款计划（2026）'!$A:$A&amp;'[2]产值及收款计划（2026）'!$B:$B,'[2]产值及收款计划（2026）'!AA:AA)</f>
        <v>0</v>
      </c>
      <c r="AB304" s="256" cm="1">
        <f t="array" aca="1" ref="AB304" ca="1">_xlfn.XLOOKUP($A304&amp;$B304,'[2]产值及收款计划（2026）'!$A:$A&amp;'[2]产值及收款计划（2026）'!$B:$B,'[2]产值及收款计划（2026）'!AB:AB)</f>
        <v>0</v>
      </c>
      <c r="AC304" s="256" cm="1">
        <f t="array" aca="1" ref="AC304" ca="1">_xlfn.XLOOKUP($A304&amp;$B304,'[2]产值及收款计划（2026）'!$A:$A&amp;'[2]产值及收款计划（2026）'!$B:$B,'[2]产值及收款计划（2026）'!AC:AC)</f>
        <v>0</v>
      </c>
      <c r="AD304" s="256" cm="1">
        <f t="array" aca="1" ref="AD304" ca="1">_xlfn.XLOOKUP($A304&amp;$B304,'[2]产值及收款计划（2026）'!$A:$A&amp;'[2]产值及收款计划（2026）'!$B:$B,'[2]产值及收款计划（2026）'!AD:AD)</f>
        <v>0</v>
      </c>
      <c r="AE304" s="256" cm="1">
        <f t="array" aca="1" ref="AE304" ca="1">_xlfn.XLOOKUP($A304&amp;$B304,'[2]产值及收款计划（2026）'!$A:$A&amp;'[2]产值及收款计划（2026）'!$B:$B,'[2]产值及收款计划（2026）'!AE:AE)</f>
        <v>20.5</v>
      </c>
      <c r="AF304" s="256" cm="1">
        <f t="array" aca="1" ref="AF304" ca="1">_xlfn.XLOOKUP($A304&amp;$B304,'[2]产值及收款计划（2026）'!$A:$A&amp;'[2]产值及收款计划（2026）'!$B:$B,'[2]产值及收款计划（2026）'!AF:AF)</f>
        <v>0</v>
      </c>
      <c r="AG304" s="256" cm="1">
        <f t="array" aca="1" ref="AG304" ca="1">_xlfn.XLOOKUP($A304&amp;$B304,'[2]产值及收款计划（2026）'!$A:$A&amp;'[2]产值及收款计划（2026）'!$B:$B,'[2]产值及收款计划（2026）'!AG:AG)</f>
        <v>0</v>
      </c>
      <c r="AH304" s="256" cm="1">
        <f t="array" aca="1" ref="AH304" ca="1">_xlfn.XLOOKUP($A304&amp;$B304,'[2]产值及收款计划（2026）'!$A:$A&amp;'[2]产值及收款计划（2026）'!$B:$B,'[2]产值及收款计划（2026）'!AH:AH)</f>
        <v>0</v>
      </c>
      <c r="AI304" s="256" cm="1">
        <f t="array" aca="1" ref="AI304" ca="1">_xlfn.XLOOKUP($A304&amp;$B304,'[2]产值及收款计划（2026）'!$A:$A&amp;'[2]产值及收款计划（2026）'!$B:$B,'[2]产值及收款计划（2026）'!AI:AI)</f>
        <v>0</v>
      </c>
      <c r="AJ304" s="256" cm="1">
        <f t="array" aca="1" ref="AJ304" ca="1">_xlfn.XLOOKUP($A304&amp;$B304,'[2]产值及收款计划（2026）'!$A:$A&amp;'[2]产值及收款计划（2026）'!$B:$B,'[2]产值及收款计划（2026）'!AJ:AJ)</f>
        <v>0</v>
      </c>
      <c r="AK304" s="256" cm="1">
        <f t="array" aca="1" ref="AK304" ca="1">_xlfn.XLOOKUP($A304&amp;$B304,'[2]产值及收款计划（2026）'!$A:$A&amp;'[2]产值及收款计划（2026）'!$B:$B,'[2]产值及收款计划（2026）'!AK:AK)</f>
        <v>0</v>
      </c>
      <c r="AL304" s="256" cm="1">
        <f t="array" aca="1" ref="AL304" ca="1">_xlfn.XLOOKUP($A304&amp;$B304,'[2]产值及收款计划（2026）'!$A:$A&amp;'[2]产值及收款计划（2026）'!$B:$B,'[2]产值及收款计划（2026）'!AL:AL)</f>
        <v>0</v>
      </c>
      <c r="AM304" s="263" t="e" cm="1">
        <f t="array" aca="1" ref="AM304" ca="1">_xlfn.LET(_xlpm.勾选月份状态数组,TRANSPOSE('PPT(12-15页）-TOP10'!$A$3:$A$14),_xlpm.选择数据区,IF('PPT(12-15页）-TOP10'!$E$3="收款",$BA304:$BL304,$AA304:$AL304),SUM(_xlfn._xlws.FILTER(_xlpm.选择数据区,_xlpm.勾选月份状态数组,"")))</f>
        <v>#NAME?</v>
      </c>
      <c r="AN304" s="256" t="e" cm="1">
        <f t="array" aca="1" ref="AN304" ca="1">_xlfn.LET(_xlpm.勾选月份状态数组,TRANSPOSE('PPT(12-15页）-TOP10'!$A$3:$A$14),_xlpm.选择数据区,IF('PPT(12-15页）-TOP10'!$E$3="收款",$DA304:$DL304,$CA304:$CL304),SUM(_xlfn._xlws.FILTER(_xlpm.选择数据区,_xlpm.勾选月份状态数组,"")))</f>
        <v>#NAME?</v>
      </c>
      <c r="AO304" s="256">
        <f ca="1">SUM(CA304:CC304)+SUM(AD304:AL304)</f>
        <v>20.5</v>
      </c>
      <c r="AP304" s="256"/>
      <c r="AQ304" s="256"/>
      <c r="AR304" s="256"/>
      <c r="AS304" s="256" cm="1">
        <f t="array" aca="1" ref="AS304" ca="1">_xlfn.XLOOKUP($A304&amp;$B304,'[2]产值及收款计划（2026）'!$A:$A&amp;'[2]产值及收款计划（2026）'!$B:$B,'[2]产值及收款计划（2026）'!AS:AS)</f>
        <v>0</v>
      </c>
      <c r="AT304" s="256" cm="1">
        <f t="array" aca="1" ref="AT304" ca="1">_xlfn.XLOOKUP($A304&amp;$B304,'[2]产值及收款计划（2026）'!$A:$A&amp;'[2]产值及收款计划（2026）'!$B:$B,'[2]产值及收款计划（2026）'!AT:AT)</f>
        <v>0</v>
      </c>
      <c r="AU304" s="256" cm="1">
        <f t="array" aca="1" ref="AU304" ca="1">_xlfn.XLOOKUP($A304&amp;$B304,'[2]产值及收款计划（2026）'!$A:$A&amp;'[2]产值及收款计划（2026）'!$B:$B,'[2]产值及收款计划（2026）'!AU:AU)</f>
        <v>0</v>
      </c>
      <c r="AV304" s="256" cm="1">
        <f t="array" aca="1" ref="AV304" ca="1">_xlfn.XLOOKUP($A304&amp;$B304,'[2]产值及收款计划（2026）'!$A:$A&amp;'[2]产值及收款计划（2026）'!$B:$B,'[2]产值及收款计划（2026）'!AV:AV)</f>
        <v>0</v>
      </c>
      <c r="AW304" s="256" cm="1">
        <f t="array" aca="1" ref="AW304" ca="1">_xlfn.XLOOKUP($A304&amp;$B304,'[2]产值及收款计划（2026）'!$A:$A&amp;'[2]产值及收款计划（2026）'!$B:$B,'[2]产值及收款计划（2026）'!AW:AW)</f>
        <v>0</v>
      </c>
      <c r="AX304" s="256" cm="1">
        <f t="array" aca="1" ref="AX304" ca="1">_xlfn.XLOOKUP($A304&amp;$B304,'[2]产值及收款计划（2026）'!$A:$A&amp;'[2]产值及收款计划（2026）'!$B:$B,'[2]产值及收款计划（2026）'!AX:AX)</f>
        <v>6.97</v>
      </c>
      <c r="AY304" s="256" cm="1">
        <f t="array" aca="1" ref="AY304" ca="1">_xlfn.XLOOKUP($A304&amp;$B304,'[2]产值及收款计划（2026）'!$A:$A&amp;'[2]产值及收款计划（2026）'!$B:$B,'[2]产值及收款计划（2026）'!AY:AY)</f>
        <v>13.53</v>
      </c>
      <c r="AZ304" s="256" cm="1">
        <f t="array" aca="1" ref="AZ304" ca="1">_xlfn.XLOOKUP($A304&amp;$B304,'[2]产值及收款计划（2026）'!$A:$A&amp;'[2]产值及收款计划（2026）'!$B:$B,'[2]产值及收款计划（2026）'!AZ:AZ)</f>
        <v>-6.97</v>
      </c>
      <c r="BA304" s="256" cm="1">
        <f t="array" aca="1" ref="BA304" ca="1">_xlfn.XLOOKUP($A304&amp;$B304,'[2]产值及收款计划（2026）'!$A:$A&amp;'[2]产值及收款计划（2026）'!$B:$B,'[2]产值及收款计划（2026）'!BA:BA)</f>
        <v>0</v>
      </c>
      <c r="BB304" s="256" cm="1">
        <f t="array" aca="1" ref="BB304" ca="1">_xlfn.XLOOKUP($A304&amp;$B304,'[2]产值及收款计划（2026）'!$A:$A&amp;'[2]产值及收款计划（2026）'!$B:$B,'[2]产值及收款计划（2026）'!BB:BB)</f>
        <v>0</v>
      </c>
      <c r="BC304" s="256" cm="1">
        <f t="array" aca="1" ref="BC304" ca="1">_xlfn.XLOOKUP($A304&amp;$B304,'[2]产值及收款计划（2026）'!$A:$A&amp;'[2]产值及收款计划（2026）'!$B:$B,'[2]产值及收款计划（2026）'!BC:BC)</f>
        <v>0</v>
      </c>
      <c r="BD304" s="256" cm="1">
        <f t="array" aca="1" ref="BD304" ca="1">_xlfn.XLOOKUP($A304&amp;$B304,'[2]产值及收款计划（2026）'!$A:$A&amp;'[2]产值及收款计划（2026）'!$B:$B,'[2]产值及收款计划（2026）'!BD:BD)</f>
        <v>0</v>
      </c>
      <c r="BE304" s="256" cm="1">
        <f t="array" aca="1" ref="BE304" ca="1">_xlfn.XLOOKUP($A304&amp;$B304,'[2]产值及收款计划（2026）'!$A:$A&amp;'[2]产值及收款计划（2026）'!$B:$B,'[2]产值及收款计划（2026）'!BE:BE)</f>
        <v>0</v>
      </c>
      <c r="BF304" s="256" cm="1">
        <f t="array" aca="1" ref="BF304" ca="1">_xlfn.XLOOKUP($A304&amp;$B304,'[2]产值及收款计划（2026）'!$A:$A&amp;'[2]产值及收款计划（2026）'!$B:$B,'[2]产值及收款计划（2026）'!BF:BF)</f>
        <v>0</v>
      </c>
      <c r="BG304" s="256" cm="1">
        <f t="array" aca="1" ref="BG304" ca="1">_xlfn.XLOOKUP($A304&amp;$B304,'[2]产值及收款计划（2026）'!$A:$A&amp;'[2]产值及收款计划（2026）'!$B:$B,'[2]产值及收款计划（2026）'!BG:BG)</f>
        <v>0</v>
      </c>
      <c r="BH304" s="256" cm="1">
        <f t="array" aca="1" ref="BH304" ca="1">_xlfn.XLOOKUP($A304&amp;$B304,'[2]产值及收款计划（2026）'!$A:$A&amp;'[2]产值及收款计划（2026）'!$B:$B,'[2]产值及收款计划（2026）'!BH:BH)</f>
        <v>0</v>
      </c>
      <c r="BI304" s="256" cm="1">
        <f t="array" aca="1" ref="BI304" ca="1">_xlfn.XLOOKUP($A304&amp;$B304,'[2]产值及收款计划（2026）'!$A:$A&amp;'[2]产值及收款计划（2026）'!$B:$B,'[2]产值及收款计划（2026）'!BI:BI)</f>
        <v>0</v>
      </c>
      <c r="BJ304" s="256" cm="1">
        <f t="array" aca="1" ref="BJ304" ca="1">_xlfn.XLOOKUP($A304&amp;$B304,'[2]产值及收款计划（2026）'!$A:$A&amp;'[2]产值及收款计划（2026）'!$B:$B,'[2]产值及收款计划（2026）'!BJ:BJ)</f>
        <v>0</v>
      </c>
      <c r="BK304" s="256" cm="1">
        <f t="array" aca="1" ref="BK304" ca="1">_xlfn.XLOOKUP($A304&amp;$B304,'[2]产值及收款计划（2026）'!$A:$A&amp;'[2]产值及收款计划（2026）'!$B:$B,'[2]产值及收款计划（2026）'!BK:BK)</f>
        <v>0</v>
      </c>
      <c r="BL304" s="256" cm="1">
        <f t="array" aca="1" ref="BL304" ca="1">_xlfn.XLOOKUP($A304&amp;$B304,'[2]产值及收款计划（2026）'!$A:$A&amp;'[2]产值及收款计划（2026）'!$B:$B,'[2]产值及收款计划（2026）'!BL:BL)</f>
        <v>0</v>
      </c>
      <c r="BM304" s="256"/>
      <c r="BN304" s="256"/>
      <c r="BO304" s="256"/>
      <c r="BP304" s="256"/>
      <c r="BQ304" s="255" t="str" cm="1">
        <f t="array" aca="1" ref="BQ304" ca="1">_xlfn.XLOOKUP($A304&amp;$B304,'[2]产值及收款计划（2026）'!$A:$A&amp;'[2]产值及收款计划（2026）'!$B:$B,'[2]产值及收款计划（2026）'!BQ:BQ)</f>
        <v>上海城建智慧城市运营管理有限公司</v>
      </c>
      <c r="BR304" s="256" cm="1">
        <f t="array" aca="1" ref="BR304" ca="1">_xlfn.XLOOKUP($A304&amp;$B304,'[2]产值及收款计划（2026）'!$A:$A&amp;'[2]产值及收款计划（2026）'!$B:$B,'[2]产值及收款计划（2026）'!BR:BR)</f>
        <v>0</v>
      </c>
      <c r="CA304" s="256" cm="1">
        <f t="array" aca="1" ref="CA304" ca="1">_xlfn.XLOOKUP($A304&amp;$B304,'[2]产值及收款计划（2026）'!$A:$A&amp;'[2]产值及收款计划（2026）'!$B:$B,'[2]产值及收款计划（2026）'!CA:CA)</f>
        <v>0</v>
      </c>
      <c r="CB304" s="256" cm="1">
        <f t="array" aca="1" ref="CB304" ca="1">_xlfn.XLOOKUP($A304&amp;$B304,'[2]产值及收款计划（2026）'!$A:$A&amp;'[2]产值及收款计划（2026）'!$B:$B,'[2]产值及收款计划（2026）'!CB:CB)</f>
        <v>0</v>
      </c>
      <c r="CC304" s="256" cm="1">
        <f t="array" aca="1" ref="CC304" ca="1">_xlfn.XLOOKUP($A304&amp;$B304,'[2]产值及收款计划（2026）'!$A:$A&amp;'[2]产值及收款计划（2026）'!$B:$B,'[2]产值及收款计划（2026）'!CC:CC)</f>
        <v>0</v>
      </c>
      <c r="CD304" s="256" cm="1">
        <f t="array" aca="1" ref="CD304" ca="1">_xlfn.XLOOKUP($A304&amp;$B304,'[2]产值及收款计划（2026）'!$A:$A&amp;'[2]产值及收款计划（2026）'!$B:$B,'[2]产值及收款计划（2026）'!CD:CD)</f>
        <v>0</v>
      </c>
      <c r="CE304" s="256" cm="1">
        <f t="array" aca="1" ref="CE304" ca="1">_xlfn.XLOOKUP($A304&amp;$B304,'[2]产值及收款计划（2026）'!$A:$A&amp;'[2]产值及收款计划（2026）'!$B:$B,'[2]产值及收款计划（2026）'!CE:CE)</f>
        <v>0</v>
      </c>
      <c r="CF304" s="256" cm="1">
        <f t="array" aca="1" ref="CF304" ca="1">_xlfn.XLOOKUP($A304&amp;$B304,'[2]产值及收款计划（2026）'!$A:$A&amp;'[2]产值及收款计划（2026）'!$B:$B,'[2]产值及收款计划（2026）'!CF:CF)</f>
        <v>0</v>
      </c>
      <c r="CG304" s="256" cm="1">
        <f t="array" aca="1" ref="CG304" ca="1">_xlfn.XLOOKUP($A304&amp;$B304,'[2]产值及收款计划（2026）'!$A:$A&amp;'[2]产值及收款计划（2026）'!$B:$B,'[2]产值及收款计划（2026）'!CG:CG)</f>
        <v>0</v>
      </c>
      <c r="CH304" s="256" cm="1">
        <f t="array" aca="1" ref="CH304" ca="1">_xlfn.XLOOKUP($A304&amp;$B304,'[2]产值及收款计划（2026）'!$A:$A&amp;'[2]产值及收款计划（2026）'!$B:$B,'[2]产值及收款计划（2026）'!CH:CH)</f>
        <v>0</v>
      </c>
      <c r="CI304" s="256" cm="1">
        <f t="array" aca="1" ref="CI304" ca="1">_xlfn.XLOOKUP($A304&amp;$B304,'[2]产值及收款计划（2026）'!$A:$A&amp;'[2]产值及收款计划（2026）'!$B:$B,'[2]产值及收款计划（2026）'!CI:CI)</f>
        <v>0</v>
      </c>
      <c r="CJ304" s="256" cm="1">
        <f t="array" aca="1" ref="CJ304" ca="1">_xlfn.XLOOKUP($A304&amp;$B304,'[2]产值及收款计划（2026）'!$A:$A&amp;'[2]产值及收款计划（2026）'!$B:$B,'[2]产值及收款计划（2026）'!CJ:CJ)</f>
        <v>0</v>
      </c>
      <c r="CK304" s="256" cm="1">
        <f t="array" aca="1" ref="CK304" ca="1">_xlfn.XLOOKUP($A304&amp;$B304,'[2]产值及收款计划（2026）'!$A:$A&amp;'[2]产值及收款计划（2026）'!$B:$B,'[2]产值及收款计划（2026）'!CK:CK)</f>
        <v>0</v>
      </c>
      <c r="CL304" s="256" cm="1">
        <f t="array" aca="1" ref="CL304" ca="1">_xlfn.XLOOKUP($A304&amp;$B304,'[2]产值及收款计划（2026）'!$A:$A&amp;'[2]产值及收款计划（2026）'!$B:$B,'[2]产值及收款计划（2026）'!CL:CL)</f>
        <v>0</v>
      </c>
      <c r="DA304" s="256" cm="1">
        <f t="array" aca="1" ref="DA304" ca="1">_xlfn.XLOOKUP($A304&amp;$B304,'[2]产值及收款计划（2026）'!$A:$A&amp;'[2]产值及收款计划（2026）'!$B:$B,'[2]产值及收款计划（2026）'!DA:DA)</f>
        <v>0</v>
      </c>
      <c r="DB304" s="256" cm="1">
        <f t="array" aca="1" ref="DB304" ca="1">_xlfn.XLOOKUP($A304&amp;$B304,'[2]产值及收款计划（2026）'!$A:$A&amp;'[2]产值及收款计划（2026）'!$B:$B,'[2]产值及收款计划（2026）'!DB:DB)</f>
        <v>0</v>
      </c>
      <c r="DC304" s="256" cm="1">
        <f t="array" aca="1" ref="DC304" ca="1">_xlfn.XLOOKUP($A304&amp;$B304,'[2]产值及收款计划（2026）'!$A:$A&amp;'[2]产值及收款计划（2026）'!$B:$B,'[2]产值及收款计划（2026）'!DC:DC)</f>
        <v>0</v>
      </c>
      <c r="DD304" s="256" cm="1">
        <f t="array" aca="1" ref="DD304" ca="1">_xlfn.XLOOKUP($A304&amp;$B304,'[2]产值及收款计划（2026）'!$A:$A&amp;'[2]产值及收款计划（2026）'!$B:$B,'[2]产值及收款计划（2026）'!DD:DD)</f>
        <v>6.97</v>
      </c>
      <c r="DE304" s="256" cm="1">
        <f t="array" aca="1" ref="DE304" ca="1">_xlfn.XLOOKUP($A304&amp;$B304,'[2]产值及收款计划（2026）'!$A:$A&amp;'[2]产值及收款计划（2026）'!$B:$B,'[2]产值及收款计划（2026）'!DE:DE)</f>
        <v>0</v>
      </c>
      <c r="DF304" s="256" cm="1">
        <f t="array" aca="1" ref="DF304" ca="1">_xlfn.XLOOKUP($A304&amp;$B304,'[2]产值及收款计划（2026）'!$A:$A&amp;'[2]产值及收款计划（2026）'!$B:$B,'[2]产值及收款计划（2026）'!DF:DF)</f>
        <v>0</v>
      </c>
      <c r="DG304" s="256" cm="1">
        <f t="array" aca="1" ref="DG304" ca="1">_xlfn.XLOOKUP($A304&amp;$B304,'[2]产值及收款计划（2026）'!$A:$A&amp;'[2]产值及收款计划（2026）'!$B:$B,'[2]产值及收款计划（2026）'!DG:DG)</f>
        <v>0</v>
      </c>
      <c r="DH304" s="256" cm="1">
        <f t="array" aca="1" ref="DH304" ca="1">_xlfn.XLOOKUP($A304&amp;$B304,'[2]产值及收款计划（2026）'!$A:$A&amp;'[2]产值及收款计划（2026）'!$B:$B,'[2]产值及收款计划（2026）'!DH:DH)</f>
        <v>0</v>
      </c>
      <c r="DI304" s="256" cm="1">
        <f t="array" aca="1" ref="DI304" ca="1">_xlfn.XLOOKUP($A304&amp;$B304,'[2]产值及收款计划（2026）'!$A:$A&amp;'[2]产值及收款计划（2026）'!$B:$B,'[2]产值及收款计划（2026）'!DI:DI)</f>
        <v>0</v>
      </c>
      <c r="DJ304" s="256" cm="1">
        <f t="array" aca="1" ref="DJ304" ca="1">_xlfn.XLOOKUP($A304&amp;$B304,'[2]产值及收款计划（2026）'!$A:$A&amp;'[2]产值及收款计划（2026）'!$B:$B,'[2]产值及收款计划（2026）'!DJ:DJ)</f>
        <v>0</v>
      </c>
      <c r="DK304" s="256" cm="1">
        <f t="array" aca="1" ref="DK304" ca="1">_xlfn.XLOOKUP($A304&amp;$B304,'[2]产值及收款计划（2026）'!$A:$A&amp;'[2]产值及收款计划（2026）'!$B:$B,'[2]产值及收款计划（2026）'!DK:DK)</f>
        <v>0</v>
      </c>
      <c r="DL304" s="256" cm="1">
        <f t="array" aca="1" ref="DL304" ca="1">_xlfn.XLOOKUP($A304&amp;$B304,'[2]产值及收款计划（2026）'!$A:$A&amp;'[2]产值及收款计划（2026）'!$B:$B,'[2]产值及收款计划（2026）'!DL:DL)</f>
        <v>0</v>
      </c>
      <c r="DM304" s="264"/>
      <c r="DN304" s="250"/>
    </row>
    <row r="305" spans="1:118" ht="20.25" x14ac:dyDescent="0.15">
      <c r="A305" s="254">
        <f t="shared" ca="1" si="17"/>
        <v>124</v>
      </c>
      <c r="B305" s="254" t="s">
        <v>26</v>
      </c>
      <c r="C305" s="255" t="str" cm="1">
        <f t="array" aca="1" ref="C305" ca="1">_xlfn.XLOOKUP($A305&amp;$B305,'[2]产值及收款计划（2026）'!$A:$A&amp;'[2]产值及收款计划（2026）'!$B:$B,'[2]产值及收款计划（2026）'!C:C)</f>
        <v>C0CJZY-FW-T-2025128</v>
      </c>
      <c r="D305" s="255" t="str" cm="1">
        <f t="array" aca="1" ref="D305" ca="1">_xlfn.XLOOKUP($A305&amp;$B305,'[2]产值及收款计划（2026）'!$A:$A&amp;'[2]产值及收款计划（2026）'!$B:$B,'[2]产值及收款计划（2026）'!D:D)</f>
        <v>S9苏绍高速钱江通道及接线工程钱江隧道2025年专 项维修服务项目自动化应用平台服务项目技术服务合同</v>
      </c>
      <c r="E305" s="256" cm="1">
        <f t="array" aca="1" ref="E305" ca="1">_xlfn.XLOOKUP($A305&amp;$B305,'[2]产值及收款计划（2026）'!$A:$A&amp;'[2]产值及收款计划（2026）'!$B:$B,'[2]产值及收款计划（2026）'!E:E)</f>
        <v>189</v>
      </c>
      <c r="F305" s="256" cm="1">
        <f t="array" aca="1" ref="F305" ca="1">_xlfn.XLOOKUP($A305&amp;$B305,'[2]产值及收款计划（2026）'!$A:$A&amp;'[2]产值及收款计划（2026）'!$B:$B,'[2]产值及收款计划（2026）'!F:F)</f>
        <v>189</v>
      </c>
      <c r="G305" s="256" cm="1">
        <f t="array" aca="1" ref="G305" ca="1">_xlfn.XLOOKUP($A305&amp;$B305,'[2]产值及收款计划（2026）'!$A:$A&amp;'[2]产值及收款计划（2026）'!$B:$B,'[2]产值及收款计划（2026）'!G:G)</f>
        <v>189</v>
      </c>
      <c r="H305" s="256" cm="1">
        <f t="array" aca="1" ref="H305" ca="1">_xlfn.XLOOKUP($A305&amp;$B305,'[2]产值及收款计划（2026）'!$A:$A&amp;'[2]产值及收款计划（2026）'!$B:$B,'[2]产值及收款计划（2026）'!H:H)</f>
        <v>15</v>
      </c>
      <c r="I305" s="257" cm="1">
        <f t="array" aca="1" ref="I305" ca="1">_xlfn.XLOOKUP($A305&amp;$B305,'[2]产值及收款计划（2026）'!$A:$A&amp;'[2]产值及收款计划（2026）'!$B:$B,'[2]产值及收款计划（2026）'!I:I)</f>
        <v>7.9365079365079402E-2</v>
      </c>
      <c r="J305" s="258" cm="1">
        <f t="array" aca="1" ref="J305" ca="1">_xlfn.XLOOKUP($A305&amp;$B305,'[2]产值及收款计划（2026）'!$A:$A&amp;'[2]产值及收款计划（2026）'!$B:$B,'[2]产值及收款计划（2026）'!J:J)</f>
        <v>0.06</v>
      </c>
      <c r="K305" s="256" cm="1">
        <f t="array" aca="1" ref="K305" ca="1">_xlfn.XLOOKUP($A305&amp;$B305,'[2]产值及收款计划（2026）'!$A:$A&amp;'[2]产值及收款计划（2026）'!$B:$B,'[2]产值及收款计划（2026）'!K:K)</f>
        <v>0</v>
      </c>
      <c r="L305" s="256" cm="1">
        <f t="array" aca="1" ref="L305" ca="1">_xlfn.XLOOKUP($A305&amp;$B305,'[2]产值及收款计划（2026）'!$A:$A&amp;'[2]产值及收款计划（2026）'!$B:$B,'[2]产值及收款计划（2026）'!L:L)</f>
        <v>0</v>
      </c>
      <c r="M305" s="256" t="str" cm="1">
        <f t="array" aca="1" ref="M305" ca="1">_xlfn.XLOOKUP($A305&amp;$B305,'[2]产值及收款计划（2026）'!$A:$A&amp;'[2]产值及收款计划（2026）'!$B:$B,'[2]产值及收款计划（2026）'!M:M)</f>
        <v>主导</v>
      </c>
      <c r="N305" s="256" t="str" cm="1">
        <f t="array" aca="1" ref="N305" ca="1">_xlfn.XLOOKUP($A305&amp;$B305,'[2]产值及收款计划（2026）'!$A:$A&amp;'[2]产值及收款计划（2026）'!$B:$B,'[2]产值及收款计划（2026）'!N:N)</f>
        <v>邱枫团队</v>
      </c>
      <c r="O305" s="256" t="str" cm="1">
        <f t="array" aca="1" ref="O305" ca="1">_xlfn.XLOOKUP($A305&amp;$B305,'[2]产值及收款计划（2026）'!$A:$A&amp;'[2]产值及收款计划（2026）'!$B:$B,'[2]产值及收款计划（2026）'!O:O)</f>
        <v>丁启明</v>
      </c>
      <c r="P305" s="255" t="str" cm="1">
        <f t="array" aca="1" ref="P305" ca="1">_xlfn.XLOOKUP($A305&amp;$B305,'[2]产值及收款计划（2026）'!$A:$A&amp;'[2]产值及收款计划（2026）'!$B:$B,'[2]产值及收款计划（2026）'!P:P)</f>
        <v>25已完结</v>
      </c>
      <c r="Q305" s="256" cm="1">
        <f t="array" aca="1" ref="Q305" ca="1">_xlfn.XLOOKUP($A305&amp;$B305,'[2]产值及收款计划（2026）'!$A:$A&amp;'[2]产值及收款计划（2026）'!$B:$B,'[2]产值及收款计划（2026）'!Q:Q)</f>
        <v>0</v>
      </c>
      <c r="R305" s="256" cm="1">
        <f t="array" aca="1" ref="R305" ca="1">_xlfn.XLOOKUP($A305&amp;$B305,'[2]产值及收款计划（2026）'!$A:$A&amp;'[2]产值及收款计划（2026）'!$B:$B,'[2]产值及收款计划（2026）'!R:R)</f>
        <v>0</v>
      </c>
      <c r="S305" s="256" cm="1">
        <f t="array" aca="1" ref="S305" ca="1">_xlfn.XLOOKUP($A305&amp;$B305,'[2]产值及收款计划（2026）'!$A:$A&amp;'[2]产值及收款计划（2026）'!$B:$B,'[2]产值及收款计划（2026）'!S:S)</f>
        <v>0</v>
      </c>
      <c r="T305" s="256" cm="1">
        <f t="array" aca="1" ref="T305" ca="1">_xlfn.XLOOKUP($A305&amp;$B305,'[2]产值及收款计划（2026）'!$A:$A&amp;'[2]产值及收款计划（2026）'!$B:$B,'[2]产值及收款计划（2026）'!T:T)</f>
        <v>189</v>
      </c>
      <c r="U305" s="256" cm="1">
        <f t="array" aca="1" ref="U305" ca="1">_xlfn.XLOOKUP($A305&amp;$B305,'[2]产值及收款计划（2026）'!$A:$A&amp;'[2]产值及收款计划（2026）'!$B:$B,'[2]产值及收款计划（2026）'!U:U)</f>
        <v>0</v>
      </c>
      <c r="V305" s="256" cm="1">
        <f t="array" aca="1" ref="V305" ca="1">_xlfn.XLOOKUP($A305&amp;$B305,'[2]产值及收款计划（2026）'!$A:$A&amp;'[2]产值及收款计划（2026）'!$B:$B,'[2]产值及收款计划（2026）'!V:V)</f>
        <v>0</v>
      </c>
      <c r="W305" s="256" cm="1">
        <f t="array" aca="1" ref="W305" ca="1">_xlfn.XLOOKUP($A305&amp;$B305,'[2]产值及收款计划（2026）'!$A:$A&amp;'[2]产值及收款计划（2026）'!$B:$B,'[2]产值及收款计划（2026）'!W:W)</f>
        <v>0</v>
      </c>
      <c r="X305" s="256" cm="1">
        <f t="array" aca="1" ref="X305" ca="1">_xlfn.XLOOKUP($A305&amp;$B305,'[2]产值及收款计划（2026）'!$A:$A&amp;'[2]产值及收款计划（2026）'!$B:$B,'[2]产值及收款计划（2026）'!X:X)</f>
        <v>0</v>
      </c>
      <c r="Y305" s="256" cm="1">
        <f t="array" aca="1" ref="Y305" ca="1">_xlfn.XLOOKUP($A305&amp;$B305,'[2]产值及收款计划（2026）'!$A:$A&amp;'[2]产值及收款计划（2026）'!$B:$B,'[2]产值及收款计划（2026）'!Y:Y)</f>
        <v>0</v>
      </c>
      <c r="Z305" s="256" cm="1">
        <f t="array" aca="1" ref="Z305" ca="1">_xlfn.XLOOKUP($A305&amp;$B305,'[2]产值及收款计划（2026）'!$A:$A&amp;'[2]产值及收款计划（2026）'!$B:$B,'[2]产值及收款计划（2026）'!Z:Z)</f>
        <v>0</v>
      </c>
      <c r="AA305" s="256" cm="1">
        <f t="array" aca="1" ref="AA305" ca="1">_xlfn.XLOOKUP($A305&amp;$B305,'[2]产值及收款计划（2026）'!$A:$A&amp;'[2]产值及收款计划（2026）'!$B:$B,'[2]产值及收款计划（2026）'!AA:AA)</f>
        <v>0</v>
      </c>
      <c r="AB305" s="256" cm="1">
        <f t="array" aca="1" ref="AB305" ca="1">_xlfn.XLOOKUP($A305&amp;$B305,'[2]产值及收款计划（2026）'!$A:$A&amp;'[2]产值及收款计划（2026）'!$B:$B,'[2]产值及收款计划（2026）'!AB:AB)</f>
        <v>0</v>
      </c>
      <c r="AC305" s="256" cm="1">
        <f t="array" aca="1" ref="AC305" ca="1">_xlfn.XLOOKUP($A305&amp;$B305,'[2]产值及收款计划（2026）'!$A:$A&amp;'[2]产值及收款计划（2026）'!$B:$B,'[2]产值及收款计划（2026）'!AC:AC)</f>
        <v>0</v>
      </c>
      <c r="AD305" s="256" cm="1">
        <f t="array" aca="1" ref="AD305" ca="1">_xlfn.XLOOKUP($A305&amp;$B305,'[2]产值及收款计划（2026）'!$A:$A&amp;'[2]产值及收款计划（2026）'!$B:$B,'[2]产值及收款计划（2026）'!AD:AD)</f>
        <v>0</v>
      </c>
      <c r="AE305" s="256" cm="1">
        <f t="array" aca="1" ref="AE305" ca="1">_xlfn.XLOOKUP($A305&amp;$B305,'[2]产值及收款计划（2026）'!$A:$A&amp;'[2]产值及收款计划（2026）'!$B:$B,'[2]产值及收款计划（2026）'!AE:AE)</f>
        <v>0</v>
      </c>
      <c r="AF305" s="256" cm="1">
        <f t="array" aca="1" ref="AF305" ca="1">_xlfn.XLOOKUP($A305&amp;$B305,'[2]产值及收款计划（2026）'!$A:$A&amp;'[2]产值及收款计划（2026）'!$B:$B,'[2]产值及收款计划（2026）'!AF:AF)</f>
        <v>0</v>
      </c>
      <c r="AG305" s="256" cm="1">
        <f t="array" aca="1" ref="AG305" ca="1">_xlfn.XLOOKUP($A305&amp;$B305,'[2]产值及收款计划（2026）'!$A:$A&amp;'[2]产值及收款计划（2026）'!$B:$B,'[2]产值及收款计划（2026）'!AG:AG)</f>
        <v>0</v>
      </c>
      <c r="AH305" s="256" cm="1">
        <f t="array" aca="1" ref="AH305" ca="1">_xlfn.XLOOKUP($A305&amp;$B305,'[2]产值及收款计划（2026）'!$A:$A&amp;'[2]产值及收款计划（2026）'!$B:$B,'[2]产值及收款计划（2026）'!AH:AH)</f>
        <v>0</v>
      </c>
      <c r="AI305" s="256" cm="1">
        <f t="array" aca="1" ref="AI305" ca="1">_xlfn.XLOOKUP($A305&amp;$B305,'[2]产值及收款计划（2026）'!$A:$A&amp;'[2]产值及收款计划（2026）'!$B:$B,'[2]产值及收款计划（2026）'!AI:AI)</f>
        <v>0</v>
      </c>
      <c r="AJ305" s="256" cm="1">
        <f t="array" aca="1" ref="AJ305" ca="1">_xlfn.XLOOKUP($A305&amp;$B305,'[2]产值及收款计划（2026）'!$A:$A&amp;'[2]产值及收款计划（2026）'!$B:$B,'[2]产值及收款计划（2026）'!AJ:AJ)</f>
        <v>0</v>
      </c>
      <c r="AK305" s="256" cm="1">
        <f t="array" aca="1" ref="AK305" ca="1">_xlfn.XLOOKUP($A305&amp;$B305,'[2]产值及收款计划（2026）'!$A:$A&amp;'[2]产值及收款计划（2026）'!$B:$B,'[2]产值及收款计划（2026）'!AK:AK)</f>
        <v>0</v>
      </c>
      <c r="AL305" s="256" cm="1">
        <f t="array" aca="1" ref="AL305" ca="1">_xlfn.XLOOKUP($A305&amp;$B305,'[2]产值及收款计划（2026）'!$A:$A&amp;'[2]产值及收款计划（2026）'!$B:$B,'[2]产值及收款计划（2026）'!AL:AL)</f>
        <v>0</v>
      </c>
      <c r="AM305" s="263" t="e" cm="1">
        <f t="array" aca="1" ref="AM305" ca="1">_xlfn.LET(_xlpm.勾选月份状态数组,TRANSPOSE('PPT(12-15页）-TOP10'!$A$3:$A$14),_xlpm.选择数据区,IF('PPT(12-15页）-TOP10'!$E$3="收款",$BA305:$BL305,$AA305:$AL305),SUM(_xlfn._xlws.FILTER(_xlpm.选择数据区,_xlpm.勾选月份状态数组,"")))</f>
        <v>#NAME?</v>
      </c>
      <c r="AN305" s="256" t="e" cm="1">
        <f t="array" aca="1" ref="AN305" ca="1">_xlfn.LET(_xlpm.勾选月份状态数组,TRANSPOSE('PPT(12-15页）-TOP10'!$A$3:$A$14),_xlpm.选择数据区,IF('PPT(12-15页）-TOP10'!$E$3="收款",$DA305:$DL305,$CA305:$CL305),SUM(_xlfn._xlws.FILTER(_xlpm.选择数据区,_xlpm.勾选月份状态数组,"")))</f>
        <v>#NAME?</v>
      </c>
      <c r="AO305" s="256">
        <f ca="1">SUM(CA305:CC305)+SUM(AD305:AL305)</f>
        <v>0</v>
      </c>
      <c r="AP305" s="256"/>
      <c r="AQ305" s="256"/>
      <c r="AR305" s="256"/>
      <c r="AS305" s="256" cm="1">
        <f t="array" aca="1" ref="AS305" ca="1">_xlfn.XLOOKUP($A305&amp;$B305,'[2]产值及收款计划（2026）'!$A:$A&amp;'[2]产值及收款计划（2026）'!$B:$B,'[2]产值及收款计划（2026）'!AS:AS)</f>
        <v>0</v>
      </c>
      <c r="AT305" s="256" cm="1">
        <f t="array" aca="1" ref="AT305" ca="1">_xlfn.XLOOKUP($A305&amp;$B305,'[2]产值及收款计划（2026）'!$A:$A&amp;'[2]产值及收款计划（2026）'!$B:$B,'[2]产值及收款计划（2026）'!AT:AT)</f>
        <v>0</v>
      </c>
      <c r="AU305" s="256" cm="1">
        <f t="array" aca="1" ref="AU305" ca="1">_xlfn.XLOOKUP($A305&amp;$B305,'[2]产值及收款计划（2026）'!$A:$A&amp;'[2]产值及收款计划（2026）'!$B:$B,'[2]产值及收款计划（2026）'!AU:AU)</f>
        <v>0</v>
      </c>
      <c r="AV305" s="256" cm="1">
        <f t="array" aca="1" ref="AV305" ca="1">_xlfn.XLOOKUP($A305&amp;$B305,'[2]产值及收款计划（2026）'!$A:$A&amp;'[2]产值及收款计划（2026）'!$B:$B,'[2]产值及收款计划（2026）'!AV:AV)</f>
        <v>0</v>
      </c>
      <c r="AW305" s="256" cm="1">
        <f t="array" aca="1" ref="AW305" ca="1">_xlfn.XLOOKUP($A305&amp;$B305,'[2]产值及收款计划（2026）'!$A:$A&amp;'[2]产值及收款计划（2026）'!$B:$B,'[2]产值及收款计划（2026）'!AW:AW)</f>
        <v>0</v>
      </c>
      <c r="AX305" s="256" cm="1">
        <f t="array" aca="1" ref="AX305" ca="1">_xlfn.XLOOKUP($A305&amp;$B305,'[2]产值及收款计划（2026）'!$A:$A&amp;'[2]产值及收款计划（2026）'!$B:$B,'[2]产值及收款计划（2026）'!AX:AX)</f>
        <v>0</v>
      </c>
      <c r="AY305" s="256" cm="1">
        <f t="array" aca="1" ref="AY305" ca="1">_xlfn.XLOOKUP($A305&amp;$B305,'[2]产值及收款计划（2026）'!$A:$A&amp;'[2]产值及收款计划（2026）'!$B:$B,'[2]产值及收款计划（2026）'!AY:AY)</f>
        <v>189</v>
      </c>
      <c r="AZ305" s="256" cm="1">
        <f t="array" aca="1" ref="AZ305" ca="1">_xlfn.XLOOKUP($A305&amp;$B305,'[2]产值及收款计划（2026）'!$A:$A&amp;'[2]产值及收款计划（2026）'!$B:$B,'[2]产值及收款计划（2026）'!AZ:AZ)</f>
        <v>189</v>
      </c>
      <c r="BA305" s="256" cm="1">
        <f t="array" aca="1" ref="BA305" ca="1">_xlfn.XLOOKUP($A305&amp;$B305,'[2]产值及收款计划（2026）'!$A:$A&amp;'[2]产值及收款计划（2026）'!$B:$B,'[2]产值及收款计划（2026）'!BA:BA)</f>
        <v>0</v>
      </c>
      <c r="BB305" s="256" cm="1">
        <f t="array" aca="1" ref="BB305" ca="1">_xlfn.XLOOKUP($A305&amp;$B305,'[2]产值及收款计划（2026）'!$A:$A&amp;'[2]产值及收款计划（2026）'!$B:$B,'[2]产值及收款计划（2026）'!BB:BB)</f>
        <v>0</v>
      </c>
      <c r="BC305" s="256" cm="1">
        <f t="array" aca="1" ref="BC305" ca="1">_xlfn.XLOOKUP($A305&amp;$B305,'[2]产值及收款计划（2026）'!$A:$A&amp;'[2]产值及收款计划（2026）'!$B:$B,'[2]产值及收款计划（2026）'!BC:BC)</f>
        <v>0</v>
      </c>
      <c r="BD305" s="256" cm="1">
        <f t="array" aca="1" ref="BD305" ca="1">_xlfn.XLOOKUP($A305&amp;$B305,'[2]产值及收款计划（2026）'!$A:$A&amp;'[2]产值及收款计划（2026）'!$B:$B,'[2]产值及收款计划（2026）'!BD:BD)</f>
        <v>0</v>
      </c>
      <c r="BE305" s="256" cm="1">
        <f t="array" aca="1" ref="BE305" ca="1">_xlfn.XLOOKUP($A305&amp;$B305,'[2]产值及收款计划（2026）'!$A:$A&amp;'[2]产值及收款计划（2026）'!$B:$B,'[2]产值及收款计划（2026）'!BE:BE)</f>
        <v>0</v>
      </c>
      <c r="BF305" s="256" cm="1">
        <f t="array" aca="1" ref="BF305" ca="1">_xlfn.XLOOKUP($A305&amp;$B305,'[2]产值及收款计划（2026）'!$A:$A&amp;'[2]产值及收款计划（2026）'!$B:$B,'[2]产值及收款计划（2026）'!BF:BF)</f>
        <v>179.55</v>
      </c>
      <c r="BG305" s="256" cm="1">
        <f t="array" aca="1" ref="BG305" ca="1">_xlfn.XLOOKUP($A305&amp;$B305,'[2]产值及收款计划（2026）'!$A:$A&amp;'[2]产值及收款计划（2026）'!$B:$B,'[2]产值及收款计划（2026）'!BG:BG)</f>
        <v>0</v>
      </c>
      <c r="BH305" s="256" cm="1">
        <f t="array" aca="1" ref="BH305" ca="1">_xlfn.XLOOKUP($A305&amp;$B305,'[2]产值及收款计划（2026）'!$A:$A&amp;'[2]产值及收款计划（2026）'!$B:$B,'[2]产值及收款计划（2026）'!BH:BH)</f>
        <v>0</v>
      </c>
      <c r="BI305" s="256" cm="1">
        <f t="array" aca="1" ref="BI305" ca="1">_xlfn.XLOOKUP($A305&amp;$B305,'[2]产值及收款计划（2026）'!$A:$A&amp;'[2]产值及收款计划（2026）'!$B:$B,'[2]产值及收款计划（2026）'!BI:BI)</f>
        <v>0</v>
      </c>
      <c r="BJ305" s="256" cm="1">
        <f t="array" aca="1" ref="BJ305" ca="1">_xlfn.XLOOKUP($A305&amp;$B305,'[2]产值及收款计划（2026）'!$A:$A&amp;'[2]产值及收款计划（2026）'!$B:$B,'[2]产值及收款计划（2026）'!BJ:BJ)</f>
        <v>0</v>
      </c>
      <c r="BK305" s="256" cm="1">
        <f t="array" aca="1" ref="BK305" ca="1">_xlfn.XLOOKUP($A305&amp;$B305,'[2]产值及收款计划（2026）'!$A:$A&amp;'[2]产值及收款计划（2026）'!$B:$B,'[2]产值及收款计划（2026）'!BK:BK)</f>
        <v>0</v>
      </c>
      <c r="BL305" s="256" cm="1">
        <f t="array" aca="1" ref="BL305" ca="1">_xlfn.XLOOKUP($A305&amp;$B305,'[2]产值及收款计划（2026）'!$A:$A&amp;'[2]产值及收款计划（2026）'!$B:$B,'[2]产值及收款计划（2026）'!BL:BL)</f>
        <v>0</v>
      </c>
      <c r="BM305" s="256"/>
      <c r="BN305" s="256"/>
      <c r="BO305" s="256"/>
      <c r="BP305" s="256"/>
      <c r="BQ305" s="255" t="str" cm="1">
        <f t="array" aca="1" ref="BQ305" ca="1">_xlfn.XLOOKUP($A305&amp;$B305,'[2]产值及收款计划（2026）'!$A:$A&amp;'[2]产值及收款计划（2026）'!$B:$B,'[2]产值及收款计划（2026）'!BQ:BQ)</f>
        <v>上海浦江桥隧运营管理有限公司</v>
      </c>
      <c r="BR305" s="256" cm="1">
        <f t="array" aca="1" ref="BR305" ca="1">_xlfn.XLOOKUP($A305&amp;$B305,'[2]产值及收款计划（2026）'!$A:$A&amp;'[2]产值及收款计划（2026）'!$B:$B,'[2]产值及收款计划（2026）'!BR:BR)</f>
        <v>0</v>
      </c>
      <c r="CA305" s="256" cm="1">
        <f t="array" aca="1" ref="CA305" ca="1">_xlfn.XLOOKUP($A305&amp;$B305,'[2]产值及收款计划（2026）'!$A:$A&amp;'[2]产值及收款计划（2026）'!$B:$B,'[2]产值及收款计划（2026）'!CA:CA)</f>
        <v>0</v>
      </c>
      <c r="CB305" s="256" cm="1">
        <f t="array" aca="1" ref="CB305" ca="1">_xlfn.XLOOKUP($A305&amp;$B305,'[2]产值及收款计划（2026）'!$A:$A&amp;'[2]产值及收款计划（2026）'!$B:$B,'[2]产值及收款计划（2026）'!CB:CB)</f>
        <v>0</v>
      </c>
      <c r="CC305" s="256" cm="1">
        <f t="array" aca="1" ref="CC305" ca="1">_xlfn.XLOOKUP($A305&amp;$B305,'[2]产值及收款计划（2026）'!$A:$A&amp;'[2]产值及收款计划（2026）'!$B:$B,'[2]产值及收款计划（2026）'!CC:CC)</f>
        <v>0</v>
      </c>
      <c r="CD305" s="256" cm="1">
        <f t="array" aca="1" ref="CD305" ca="1">_xlfn.XLOOKUP($A305&amp;$B305,'[2]产值及收款计划（2026）'!$A:$A&amp;'[2]产值及收款计划（2026）'!$B:$B,'[2]产值及收款计划（2026）'!CD:CD)</f>
        <v>0</v>
      </c>
      <c r="CE305" s="256" cm="1">
        <f t="array" aca="1" ref="CE305" ca="1">_xlfn.XLOOKUP($A305&amp;$B305,'[2]产值及收款计划（2026）'!$A:$A&amp;'[2]产值及收款计划（2026）'!$B:$B,'[2]产值及收款计划（2026）'!CE:CE)</f>
        <v>0</v>
      </c>
      <c r="CF305" s="256" cm="1">
        <f t="array" aca="1" ref="CF305" ca="1">_xlfn.XLOOKUP($A305&amp;$B305,'[2]产值及收款计划（2026）'!$A:$A&amp;'[2]产值及收款计划（2026）'!$B:$B,'[2]产值及收款计划（2026）'!CF:CF)</f>
        <v>0</v>
      </c>
      <c r="CG305" s="256" cm="1">
        <f t="array" aca="1" ref="CG305" ca="1">_xlfn.XLOOKUP($A305&amp;$B305,'[2]产值及收款计划（2026）'!$A:$A&amp;'[2]产值及收款计划（2026）'!$B:$B,'[2]产值及收款计划（2026）'!CG:CG)</f>
        <v>0</v>
      </c>
      <c r="CH305" s="256" cm="1">
        <f t="array" aca="1" ref="CH305" ca="1">_xlfn.XLOOKUP($A305&amp;$B305,'[2]产值及收款计划（2026）'!$A:$A&amp;'[2]产值及收款计划（2026）'!$B:$B,'[2]产值及收款计划（2026）'!CH:CH)</f>
        <v>0</v>
      </c>
      <c r="CI305" s="256" cm="1">
        <f t="array" aca="1" ref="CI305" ca="1">_xlfn.XLOOKUP($A305&amp;$B305,'[2]产值及收款计划（2026）'!$A:$A&amp;'[2]产值及收款计划（2026）'!$B:$B,'[2]产值及收款计划（2026）'!CI:CI)</f>
        <v>0</v>
      </c>
      <c r="CJ305" s="256" cm="1">
        <f t="array" aca="1" ref="CJ305" ca="1">_xlfn.XLOOKUP($A305&amp;$B305,'[2]产值及收款计划（2026）'!$A:$A&amp;'[2]产值及收款计划（2026）'!$B:$B,'[2]产值及收款计划（2026）'!CJ:CJ)</f>
        <v>0</v>
      </c>
      <c r="CK305" s="256" cm="1">
        <f t="array" aca="1" ref="CK305" ca="1">_xlfn.XLOOKUP($A305&amp;$B305,'[2]产值及收款计划（2026）'!$A:$A&amp;'[2]产值及收款计划（2026）'!$B:$B,'[2]产值及收款计划（2026）'!CK:CK)</f>
        <v>0</v>
      </c>
      <c r="CL305" s="256" cm="1">
        <f t="array" aca="1" ref="CL305" ca="1">_xlfn.XLOOKUP($A305&amp;$B305,'[2]产值及收款计划（2026）'!$A:$A&amp;'[2]产值及收款计划（2026）'!$B:$B,'[2]产值及收款计划（2026）'!CL:CL)</f>
        <v>0</v>
      </c>
      <c r="DA305" s="256" cm="1">
        <f t="array" aca="1" ref="DA305" ca="1">_xlfn.XLOOKUP($A305&amp;$B305,'[2]产值及收款计划（2026）'!$A:$A&amp;'[2]产值及收款计划（2026）'!$B:$B,'[2]产值及收款计划（2026）'!DA:DA)</f>
        <v>0</v>
      </c>
      <c r="DB305" s="256" cm="1">
        <f t="array" aca="1" ref="DB305" ca="1">_xlfn.XLOOKUP($A305&amp;$B305,'[2]产值及收款计划（2026）'!$A:$A&amp;'[2]产值及收款计划（2026）'!$B:$B,'[2]产值及收款计划（2026）'!DB:DB)</f>
        <v>0</v>
      </c>
      <c r="DC305" s="256" cm="1">
        <f t="array" aca="1" ref="DC305" ca="1">_xlfn.XLOOKUP($A305&amp;$B305,'[2]产值及收款计划（2026）'!$A:$A&amp;'[2]产值及收款计划（2026）'!$B:$B,'[2]产值及收款计划（2026）'!DC:DC)</f>
        <v>0</v>
      </c>
      <c r="DD305" s="256" cm="1">
        <f t="array" aca="1" ref="DD305" ca="1">_xlfn.XLOOKUP($A305&amp;$B305,'[2]产值及收款计划（2026）'!$A:$A&amp;'[2]产值及收款计划（2026）'!$B:$B,'[2]产值及收款计划（2026）'!DD:DD)</f>
        <v>0</v>
      </c>
      <c r="DE305" s="256" cm="1">
        <f t="array" aca="1" ref="DE305" ca="1">_xlfn.XLOOKUP($A305&amp;$B305,'[2]产值及收款计划（2026）'!$A:$A&amp;'[2]产值及收款计划（2026）'!$B:$B,'[2]产值及收款计划（2026）'!DE:DE)</f>
        <v>0</v>
      </c>
      <c r="DF305" s="256" cm="1">
        <f t="array" aca="1" ref="DF305" ca="1">_xlfn.XLOOKUP($A305&amp;$B305,'[2]产值及收款计划（2026）'!$A:$A&amp;'[2]产值及收款计划（2026）'!$B:$B,'[2]产值及收款计划（2026）'!DF:DF)</f>
        <v>0</v>
      </c>
      <c r="DG305" s="256" cm="1">
        <f t="array" aca="1" ref="DG305" ca="1">_xlfn.XLOOKUP($A305&amp;$B305,'[2]产值及收款计划（2026）'!$A:$A&amp;'[2]产值及收款计划（2026）'!$B:$B,'[2]产值及收款计划（2026）'!DG:DG)</f>
        <v>0</v>
      </c>
      <c r="DH305" s="256" cm="1">
        <f t="array" aca="1" ref="DH305" ca="1">_xlfn.XLOOKUP($A305&amp;$B305,'[2]产值及收款计划（2026）'!$A:$A&amp;'[2]产值及收款计划（2026）'!$B:$B,'[2]产值及收款计划（2026）'!DH:DH)</f>
        <v>0</v>
      </c>
      <c r="DI305" s="256" cm="1">
        <f t="array" aca="1" ref="DI305" ca="1">_xlfn.XLOOKUP($A305&amp;$B305,'[2]产值及收款计划（2026）'!$A:$A&amp;'[2]产值及收款计划（2026）'!$B:$B,'[2]产值及收款计划（2026）'!DI:DI)</f>
        <v>0</v>
      </c>
      <c r="DJ305" s="256" cm="1">
        <f t="array" aca="1" ref="DJ305" ca="1">_xlfn.XLOOKUP($A305&amp;$B305,'[2]产值及收款计划（2026）'!$A:$A&amp;'[2]产值及收款计划（2026）'!$B:$B,'[2]产值及收款计划（2026）'!DJ:DJ)</f>
        <v>0</v>
      </c>
      <c r="DK305" s="256" cm="1">
        <f t="array" aca="1" ref="DK305" ca="1">_xlfn.XLOOKUP($A305&amp;$B305,'[2]产值及收款计划（2026）'!$A:$A&amp;'[2]产值及收款计划（2026）'!$B:$B,'[2]产值及收款计划（2026）'!DK:DK)</f>
        <v>0</v>
      </c>
      <c r="DL305" s="256" cm="1">
        <f t="array" aca="1" ref="DL305" ca="1">_xlfn.XLOOKUP($A305&amp;$B305,'[2]产值及收款计划（2026）'!$A:$A&amp;'[2]产值及收款计划（2026）'!$B:$B,'[2]产值及收款计划（2026）'!DL:DL)</f>
        <v>0</v>
      </c>
      <c r="DM305" s="264"/>
      <c r="DN305" s="250"/>
    </row>
    <row r="306" spans="1:118" ht="20.25" x14ac:dyDescent="0.15">
      <c r="A306" s="254">
        <f t="shared" ca="1" si="17"/>
        <v>125</v>
      </c>
      <c r="B306" s="254" t="s">
        <v>26</v>
      </c>
      <c r="C306" s="255" t="str" cm="1">
        <f t="array" aca="1" ref="C306" ca="1">_xlfn.XLOOKUP($A306&amp;$B306,'[2]产值及收款计划（2026）'!$A:$A&amp;'[2]产值及收款计划（2026）'!$B:$B,'[2]产值及收款计划（2026）'!C:C)</f>
        <v>C0CJZY-FW-T-2025125</v>
      </c>
      <c r="D306" s="255" t="str" cm="1">
        <f t="array" aca="1" ref="D306" ca="1">_xlfn.XLOOKUP($A306&amp;$B306,'[2]产值及收款计划（2026）'!$A:$A&amp;'[2]产值及收款计划（2026）'!$B:$B,'[2]产值及收款计划（2026）'!D:D)</f>
        <v>2025市政养护道路结冰监测项目</v>
      </c>
      <c r="E306" s="256" cm="1">
        <f t="array" aca="1" ref="E306" ca="1">_xlfn.XLOOKUP($A306&amp;$B306,'[2]产值及收款计划（2026）'!$A:$A&amp;'[2]产值及收款计划（2026）'!$B:$B,'[2]产值及收款计划（2026）'!E:E)</f>
        <v>3.45</v>
      </c>
      <c r="F306" s="256" cm="1">
        <f t="array" aca="1" ref="F306" ca="1">_xlfn.XLOOKUP($A306&amp;$B306,'[2]产值及收款计划（2026）'!$A:$A&amp;'[2]产值及收款计划（2026）'!$B:$B,'[2]产值及收款计划（2026）'!F:F)</f>
        <v>3.45</v>
      </c>
      <c r="G306" s="256" cm="1">
        <f t="array" aca="1" ref="G306" ca="1">_xlfn.XLOOKUP($A306&amp;$B306,'[2]产值及收款计划（2026）'!$A:$A&amp;'[2]产值及收款计划（2026）'!$B:$B,'[2]产值及收款计划（2026）'!G:G)</f>
        <v>3.45</v>
      </c>
      <c r="H306" s="256" cm="1">
        <f t="array" aca="1" ref="H306" ca="1">_xlfn.XLOOKUP($A306&amp;$B306,'[2]产值及收款计划（2026）'!$A:$A&amp;'[2]产值及收款计划（2026）'!$B:$B,'[2]产值及收款计划（2026）'!H:H)</f>
        <v>0.45</v>
      </c>
      <c r="I306" s="257" cm="1">
        <f t="array" aca="1" ref="I306" ca="1">_xlfn.XLOOKUP($A306&amp;$B306,'[2]产值及收款计划（2026）'!$A:$A&amp;'[2]产值及收款计划（2026）'!$B:$B,'[2]产值及收款计划（2026）'!I:I)</f>
        <v>0.13043478260869601</v>
      </c>
      <c r="J306" s="258" cm="1">
        <f t="array" aca="1" ref="J306" ca="1">_xlfn.XLOOKUP($A306&amp;$B306,'[2]产值及收款计划（2026）'!$A:$A&amp;'[2]产值及收款计划（2026）'!$B:$B,'[2]产值及收款计划（2026）'!J:J)</f>
        <v>0.06</v>
      </c>
      <c r="K306" s="256" cm="1">
        <f t="array" aca="1" ref="K306" ca="1">_xlfn.XLOOKUP($A306&amp;$B306,'[2]产值及收款计划（2026）'!$A:$A&amp;'[2]产值及收款计划（2026）'!$B:$B,'[2]产值及收款计划（2026）'!K:K)</f>
        <v>0</v>
      </c>
      <c r="L306" s="256" cm="1">
        <f t="array" aca="1" ref="L306" ca="1">_xlfn.XLOOKUP($A306&amp;$B306,'[2]产值及收款计划（2026）'!$A:$A&amp;'[2]产值及收款计划（2026）'!$B:$B,'[2]产值及收款计划（2026）'!L:L)</f>
        <v>0</v>
      </c>
      <c r="M306" s="256" t="str" cm="1">
        <f t="array" aca="1" ref="M306" ca="1">_xlfn.XLOOKUP($A306&amp;$B306,'[2]产值及收款计划（2026）'!$A:$A&amp;'[2]产值及收款计划（2026）'!$B:$B,'[2]产值及收款计划（2026）'!M:M)</f>
        <v>主导</v>
      </c>
      <c r="N306" s="256" t="str" cm="1">
        <f t="array" aca="1" ref="N306" ca="1">_xlfn.XLOOKUP($A306&amp;$B306,'[2]产值及收款计划（2026）'!$A:$A&amp;'[2]产值及收款计划（2026）'!$B:$B,'[2]产值及收款计划（2026）'!N:N)</f>
        <v>邱枫团队</v>
      </c>
      <c r="O306" s="256" t="str" cm="1">
        <f t="array" aca="1" ref="O306" ca="1">_xlfn.XLOOKUP($A306&amp;$B306,'[2]产值及收款计划（2026）'!$A:$A&amp;'[2]产值及收款计划（2026）'!$B:$B,'[2]产值及收款计划（2026）'!O:O)</f>
        <v>段炼</v>
      </c>
      <c r="P306" s="255" t="str" cm="1">
        <f t="array" aca="1" ref="P306" ca="1">_xlfn.XLOOKUP($A306&amp;$B306,'[2]产值及收款计划（2026）'!$A:$A&amp;'[2]产值及收款计划（2026）'!$B:$B,'[2]产值及收款计划（2026）'!P:P)</f>
        <v>25已完结</v>
      </c>
      <c r="Q306" s="256" cm="1">
        <f t="array" aca="1" ref="Q306" ca="1">_xlfn.XLOOKUP($A306&amp;$B306,'[2]产值及收款计划（2026）'!$A:$A&amp;'[2]产值及收款计划（2026）'!$B:$B,'[2]产值及收款计划（2026）'!Q:Q)</f>
        <v>0</v>
      </c>
      <c r="R306" s="256" cm="1">
        <f t="array" aca="1" ref="R306" ca="1">_xlfn.XLOOKUP($A306&amp;$B306,'[2]产值及收款计划（2026）'!$A:$A&amp;'[2]产值及收款计划（2026）'!$B:$B,'[2]产值及收款计划（2026）'!R:R)</f>
        <v>0</v>
      </c>
      <c r="S306" s="256" cm="1">
        <f t="array" aca="1" ref="S306" ca="1">_xlfn.XLOOKUP($A306&amp;$B306,'[2]产值及收款计划（2026）'!$A:$A&amp;'[2]产值及收款计划（2026）'!$B:$B,'[2]产值及收款计划（2026）'!S:S)</f>
        <v>0</v>
      </c>
      <c r="T306" s="256" cm="1">
        <f t="array" aca="1" ref="T306" ca="1">_xlfn.XLOOKUP($A306&amp;$B306,'[2]产值及收款计划（2026）'!$A:$A&amp;'[2]产值及收款计划（2026）'!$B:$B,'[2]产值及收款计划（2026）'!T:T)</f>
        <v>3.45</v>
      </c>
      <c r="U306" s="256" cm="1">
        <f t="array" aca="1" ref="U306" ca="1">_xlfn.XLOOKUP($A306&amp;$B306,'[2]产值及收款计划（2026）'!$A:$A&amp;'[2]产值及收款计划（2026）'!$B:$B,'[2]产值及收款计划（2026）'!U:U)</f>
        <v>0</v>
      </c>
      <c r="V306" s="256" cm="1">
        <f t="array" aca="1" ref="V306" ca="1">_xlfn.XLOOKUP($A306&amp;$B306,'[2]产值及收款计划（2026）'!$A:$A&amp;'[2]产值及收款计划（2026）'!$B:$B,'[2]产值及收款计划（2026）'!V:V)</f>
        <v>0</v>
      </c>
      <c r="W306" s="256" cm="1">
        <f t="array" aca="1" ref="W306" ca="1">_xlfn.XLOOKUP($A306&amp;$B306,'[2]产值及收款计划（2026）'!$A:$A&amp;'[2]产值及收款计划（2026）'!$B:$B,'[2]产值及收款计划（2026）'!W:W)</f>
        <v>0</v>
      </c>
      <c r="X306" s="256" cm="1">
        <f t="array" aca="1" ref="X306" ca="1">_xlfn.XLOOKUP($A306&amp;$B306,'[2]产值及收款计划（2026）'!$A:$A&amp;'[2]产值及收款计划（2026）'!$B:$B,'[2]产值及收款计划（2026）'!X:X)</f>
        <v>0</v>
      </c>
      <c r="Y306" s="256" cm="1">
        <f t="array" aca="1" ref="Y306" ca="1">_xlfn.XLOOKUP($A306&amp;$B306,'[2]产值及收款计划（2026）'!$A:$A&amp;'[2]产值及收款计划（2026）'!$B:$B,'[2]产值及收款计划（2026）'!Y:Y)</f>
        <v>0</v>
      </c>
      <c r="Z306" s="256" cm="1">
        <f t="array" aca="1" ref="Z306" ca="1">_xlfn.XLOOKUP($A306&amp;$B306,'[2]产值及收款计划（2026）'!$A:$A&amp;'[2]产值及收款计划（2026）'!$B:$B,'[2]产值及收款计划（2026）'!Z:Z)</f>
        <v>0</v>
      </c>
      <c r="AA306" s="256" cm="1">
        <f t="array" aca="1" ref="AA306" ca="1">_xlfn.XLOOKUP($A306&amp;$B306,'[2]产值及收款计划（2026）'!$A:$A&amp;'[2]产值及收款计划（2026）'!$B:$B,'[2]产值及收款计划（2026）'!AA:AA)</f>
        <v>0</v>
      </c>
      <c r="AB306" s="256" cm="1">
        <f t="array" aca="1" ref="AB306" ca="1">_xlfn.XLOOKUP($A306&amp;$B306,'[2]产值及收款计划（2026）'!$A:$A&amp;'[2]产值及收款计划（2026）'!$B:$B,'[2]产值及收款计划（2026）'!AB:AB)</f>
        <v>0</v>
      </c>
      <c r="AC306" s="256" cm="1">
        <f t="array" aca="1" ref="AC306" ca="1">_xlfn.XLOOKUP($A306&amp;$B306,'[2]产值及收款计划（2026）'!$A:$A&amp;'[2]产值及收款计划（2026）'!$B:$B,'[2]产值及收款计划（2026）'!AC:AC)</f>
        <v>0</v>
      </c>
      <c r="AD306" s="256" cm="1">
        <f t="array" aca="1" ref="AD306" ca="1">_xlfn.XLOOKUP($A306&amp;$B306,'[2]产值及收款计划（2026）'!$A:$A&amp;'[2]产值及收款计划（2026）'!$B:$B,'[2]产值及收款计划（2026）'!AD:AD)</f>
        <v>0</v>
      </c>
      <c r="AE306" s="256" cm="1">
        <f t="array" aca="1" ref="AE306" ca="1">_xlfn.XLOOKUP($A306&amp;$B306,'[2]产值及收款计划（2026）'!$A:$A&amp;'[2]产值及收款计划（2026）'!$B:$B,'[2]产值及收款计划（2026）'!AE:AE)</f>
        <v>0</v>
      </c>
      <c r="AF306" s="256" cm="1">
        <f t="array" aca="1" ref="AF306" ca="1">_xlfn.XLOOKUP($A306&amp;$B306,'[2]产值及收款计划（2026）'!$A:$A&amp;'[2]产值及收款计划（2026）'!$B:$B,'[2]产值及收款计划（2026）'!AF:AF)</f>
        <v>0</v>
      </c>
      <c r="AG306" s="256" cm="1">
        <f t="array" aca="1" ref="AG306" ca="1">_xlfn.XLOOKUP($A306&amp;$B306,'[2]产值及收款计划（2026）'!$A:$A&amp;'[2]产值及收款计划（2026）'!$B:$B,'[2]产值及收款计划（2026）'!AG:AG)</f>
        <v>0</v>
      </c>
      <c r="AH306" s="256" cm="1">
        <f t="array" aca="1" ref="AH306" ca="1">_xlfn.XLOOKUP($A306&amp;$B306,'[2]产值及收款计划（2026）'!$A:$A&amp;'[2]产值及收款计划（2026）'!$B:$B,'[2]产值及收款计划（2026）'!AH:AH)</f>
        <v>0</v>
      </c>
      <c r="AI306" s="256" cm="1">
        <f t="array" aca="1" ref="AI306" ca="1">_xlfn.XLOOKUP($A306&amp;$B306,'[2]产值及收款计划（2026）'!$A:$A&amp;'[2]产值及收款计划（2026）'!$B:$B,'[2]产值及收款计划（2026）'!AI:AI)</f>
        <v>0</v>
      </c>
      <c r="AJ306" s="256" cm="1">
        <f t="array" aca="1" ref="AJ306" ca="1">_xlfn.XLOOKUP($A306&amp;$B306,'[2]产值及收款计划（2026）'!$A:$A&amp;'[2]产值及收款计划（2026）'!$B:$B,'[2]产值及收款计划（2026）'!AJ:AJ)</f>
        <v>0</v>
      </c>
      <c r="AK306" s="256" cm="1">
        <f t="array" aca="1" ref="AK306" ca="1">_xlfn.XLOOKUP($A306&amp;$B306,'[2]产值及收款计划（2026）'!$A:$A&amp;'[2]产值及收款计划（2026）'!$B:$B,'[2]产值及收款计划（2026）'!AK:AK)</f>
        <v>0</v>
      </c>
      <c r="AL306" s="256" cm="1">
        <f t="array" aca="1" ref="AL306" ca="1">_xlfn.XLOOKUP($A306&amp;$B306,'[2]产值及收款计划（2026）'!$A:$A&amp;'[2]产值及收款计划（2026）'!$B:$B,'[2]产值及收款计划（2026）'!AL:AL)</f>
        <v>0</v>
      </c>
      <c r="AM306" s="263" t="e" cm="1">
        <f t="array" aca="1" ref="AM306" ca="1">_xlfn.LET(_xlpm.勾选月份状态数组,TRANSPOSE('PPT(12-15页）-TOP10'!$A$3:$A$14),_xlpm.选择数据区,IF('PPT(12-15页）-TOP10'!$E$3="收款",$BA306:$BL306,$AA306:$AL306),SUM(_xlfn._xlws.FILTER(_xlpm.选择数据区,_xlpm.勾选月份状态数组,"")))</f>
        <v>#NAME?</v>
      </c>
      <c r="AN306" s="256" t="e" cm="1">
        <f t="array" aca="1" ref="AN306" ca="1">_xlfn.LET(_xlpm.勾选月份状态数组,TRANSPOSE('PPT(12-15页）-TOP10'!$A$3:$A$14),_xlpm.选择数据区,IF('PPT(12-15页）-TOP10'!$E$3="收款",$DA306:$DL306,$CA306:$CL306),SUM(_xlfn._xlws.FILTER(_xlpm.选择数据区,_xlpm.勾选月份状态数组,"")))</f>
        <v>#NAME?</v>
      </c>
      <c r="AO306" s="256">
        <f ca="1">SUM(CA306:CC306)+SUM(AD306:AL306)</f>
        <v>0</v>
      </c>
      <c r="AP306" s="256"/>
      <c r="AQ306" s="256"/>
      <c r="AR306" s="256"/>
      <c r="AS306" s="256" cm="1">
        <f t="array" aca="1" ref="AS306" ca="1">_xlfn.XLOOKUP($A306&amp;$B306,'[2]产值及收款计划（2026）'!$A:$A&amp;'[2]产值及收款计划（2026）'!$B:$B,'[2]产值及收款计划（2026）'!AS:AS)</f>
        <v>0</v>
      </c>
      <c r="AT306" s="256" cm="1">
        <f t="array" aca="1" ref="AT306" ca="1">_xlfn.XLOOKUP($A306&amp;$B306,'[2]产值及收款计划（2026）'!$A:$A&amp;'[2]产值及收款计划（2026）'!$B:$B,'[2]产值及收款计划（2026）'!AT:AT)</f>
        <v>0</v>
      </c>
      <c r="AU306" s="256" cm="1">
        <f t="array" aca="1" ref="AU306" ca="1">_xlfn.XLOOKUP($A306&amp;$B306,'[2]产值及收款计划（2026）'!$A:$A&amp;'[2]产值及收款计划（2026）'!$B:$B,'[2]产值及收款计划（2026）'!AU:AU)</f>
        <v>0</v>
      </c>
      <c r="AV306" s="256" cm="1">
        <f t="array" aca="1" ref="AV306" ca="1">_xlfn.XLOOKUP($A306&amp;$B306,'[2]产值及收款计划（2026）'!$A:$A&amp;'[2]产值及收款计划（2026）'!$B:$B,'[2]产值及收款计划（2026）'!AV:AV)</f>
        <v>0</v>
      </c>
      <c r="AW306" s="256" cm="1">
        <f t="array" aca="1" ref="AW306" ca="1">_xlfn.XLOOKUP($A306&amp;$B306,'[2]产值及收款计划（2026）'!$A:$A&amp;'[2]产值及收款计划（2026）'!$B:$B,'[2]产值及收款计划（2026）'!AW:AW)</f>
        <v>0</v>
      </c>
      <c r="AX306" s="256" cm="1">
        <f t="array" aca="1" ref="AX306" ca="1">_xlfn.XLOOKUP($A306&amp;$B306,'[2]产值及收款计划（2026）'!$A:$A&amp;'[2]产值及收款计划（2026）'!$B:$B,'[2]产值及收款计划（2026）'!AX:AX)</f>
        <v>3.45</v>
      </c>
      <c r="AY306" s="256" cm="1">
        <f t="array" aca="1" ref="AY306" ca="1">_xlfn.XLOOKUP($A306&amp;$B306,'[2]产值及收款计划（2026）'!$A:$A&amp;'[2]产值及收款计划（2026）'!$B:$B,'[2]产值及收款计划（2026）'!AY:AY)</f>
        <v>0</v>
      </c>
      <c r="AZ306" s="256" cm="1">
        <f t="array" aca="1" ref="AZ306" ca="1">_xlfn.XLOOKUP($A306&amp;$B306,'[2]产值及收款计划（2026）'!$A:$A&amp;'[2]产值及收款计划（2026）'!$B:$B,'[2]产值及收款计划（2026）'!AZ:AZ)</f>
        <v>0</v>
      </c>
      <c r="BA306" s="256" cm="1">
        <f t="array" aca="1" ref="BA306" ca="1">_xlfn.XLOOKUP($A306&amp;$B306,'[2]产值及收款计划（2026）'!$A:$A&amp;'[2]产值及收款计划（2026）'!$B:$B,'[2]产值及收款计划（2026）'!BA:BA)</f>
        <v>0</v>
      </c>
      <c r="BB306" s="256" cm="1">
        <f t="array" aca="1" ref="BB306" ca="1">_xlfn.XLOOKUP($A306&amp;$B306,'[2]产值及收款计划（2026）'!$A:$A&amp;'[2]产值及收款计划（2026）'!$B:$B,'[2]产值及收款计划（2026）'!BB:BB)</f>
        <v>0</v>
      </c>
      <c r="BC306" s="256" cm="1">
        <f t="array" aca="1" ref="BC306" ca="1">_xlfn.XLOOKUP($A306&amp;$B306,'[2]产值及收款计划（2026）'!$A:$A&amp;'[2]产值及收款计划（2026）'!$B:$B,'[2]产值及收款计划（2026）'!BC:BC)</f>
        <v>0</v>
      </c>
      <c r="BD306" s="256" cm="1">
        <f t="array" aca="1" ref="BD306" ca="1">_xlfn.XLOOKUP($A306&amp;$B306,'[2]产值及收款计划（2026）'!$A:$A&amp;'[2]产值及收款计划（2026）'!$B:$B,'[2]产值及收款计划（2026）'!BD:BD)</f>
        <v>0</v>
      </c>
      <c r="BE306" s="256" cm="1">
        <f t="array" aca="1" ref="BE306" ca="1">_xlfn.XLOOKUP($A306&amp;$B306,'[2]产值及收款计划（2026）'!$A:$A&amp;'[2]产值及收款计划（2026）'!$B:$B,'[2]产值及收款计划（2026）'!BE:BE)</f>
        <v>0</v>
      </c>
      <c r="BF306" s="256" cm="1">
        <f t="array" aca="1" ref="BF306" ca="1">_xlfn.XLOOKUP($A306&amp;$B306,'[2]产值及收款计划（2026）'!$A:$A&amp;'[2]产值及收款计划（2026）'!$B:$B,'[2]产值及收款计划（2026）'!BF:BF)</f>
        <v>0</v>
      </c>
      <c r="BG306" s="256" cm="1">
        <f t="array" aca="1" ref="BG306" ca="1">_xlfn.XLOOKUP($A306&amp;$B306,'[2]产值及收款计划（2026）'!$A:$A&amp;'[2]产值及收款计划（2026）'!$B:$B,'[2]产值及收款计划（2026）'!BG:BG)</f>
        <v>0</v>
      </c>
      <c r="BH306" s="256" cm="1">
        <f t="array" aca="1" ref="BH306" ca="1">_xlfn.XLOOKUP($A306&amp;$B306,'[2]产值及收款计划（2026）'!$A:$A&amp;'[2]产值及收款计划（2026）'!$B:$B,'[2]产值及收款计划（2026）'!BH:BH)</f>
        <v>0</v>
      </c>
      <c r="BI306" s="256" cm="1">
        <f t="array" aca="1" ref="BI306" ca="1">_xlfn.XLOOKUP($A306&amp;$B306,'[2]产值及收款计划（2026）'!$A:$A&amp;'[2]产值及收款计划（2026）'!$B:$B,'[2]产值及收款计划（2026）'!BI:BI)</f>
        <v>0</v>
      </c>
      <c r="BJ306" s="256" cm="1">
        <f t="array" aca="1" ref="BJ306" ca="1">_xlfn.XLOOKUP($A306&amp;$B306,'[2]产值及收款计划（2026）'!$A:$A&amp;'[2]产值及收款计划（2026）'!$B:$B,'[2]产值及收款计划（2026）'!BJ:BJ)</f>
        <v>0</v>
      </c>
      <c r="BK306" s="256" cm="1">
        <f t="array" aca="1" ref="BK306" ca="1">_xlfn.XLOOKUP($A306&amp;$B306,'[2]产值及收款计划（2026）'!$A:$A&amp;'[2]产值及收款计划（2026）'!$B:$B,'[2]产值及收款计划（2026）'!BK:BK)</f>
        <v>0</v>
      </c>
      <c r="BL306" s="256" cm="1">
        <f t="array" aca="1" ref="BL306" ca="1">_xlfn.XLOOKUP($A306&amp;$B306,'[2]产值及收款计划（2026）'!$A:$A&amp;'[2]产值及收款计划（2026）'!$B:$B,'[2]产值及收款计划（2026）'!BL:BL)</f>
        <v>0</v>
      </c>
      <c r="BM306" s="256"/>
      <c r="BN306" s="256"/>
      <c r="BO306" s="256"/>
      <c r="BP306" s="256"/>
      <c r="BQ306" s="255" t="str" cm="1">
        <f t="array" aca="1" ref="BQ306" ca="1">_xlfn.XLOOKUP($A306&amp;$B306,'[2]产值及收款计划（2026）'!$A:$A&amp;'[2]产值及收款计划（2026）'!$B:$B,'[2]产值及收款计划（2026）'!BQ:BQ)</f>
        <v>上海市政养护管理有限公司</v>
      </c>
      <c r="BR306" s="256" cm="1">
        <f t="array" aca="1" ref="BR306" ca="1">_xlfn.XLOOKUP($A306&amp;$B306,'[2]产值及收款计划（2026）'!$A:$A&amp;'[2]产值及收款计划（2026）'!$B:$B,'[2]产值及收款计划（2026）'!BR:BR)</f>
        <v>0</v>
      </c>
      <c r="CA306" s="256" cm="1">
        <f t="array" aca="1" ref="CA306" ca="1">_xlfn.XLOOKUP($A306&amp;$B306,'[2]产值及收款计划（2026）'!$A:$A&amp;'[2]产值及收款计划（2026）'!$B:$B,'[2]产值及收款计划（2026）'!CA:CA)</f>
        <v>0</v>
      </c>
      <c r="CB306" s="256" cm="1">
        <f t="array" aca="1" ref="CB306" ca="1">_xlfn.XLOOKUP($A306&amp;$B306,'[2]产值及收款计划（2026）'!$A:$A&amp;'[2]产值及收款计划（2026）'!$B:$B,'[2]产值及收款计划（2026）'!CB:CB)</f>
        <v>0</v>
      </c>
      <c r="CC306" s="256" cm="1">
        <f t="array" aca="1" ref="CC306" ca="1">_xlfn.XLOOKUP($A306&amp;$B306,'[2]产值及收款计划（2026）'!$A:$A&amp;'[2]产值及收款计划（2026）'!$B:$B,'[2]产值及收款计划（2026）'!CC:CC)</f>
        <v>0</v>
      </c>
      <c r="CD306" s="256" cm="1">
        <f t="array" aca="1" ref="CD306" ca="1">_xlfn.XLOOKUP($A306&amp;$B306,'[2]产值及收款计划（2026）'!$A:$A&amp;'[2]产值及收款计划（2026）'!$B:$B,'[2]产值及收款计划（2026）'!CD:CD)</f>
        <v>0</v>
      </c>
      <c r="CE306" s="256" cm="1">
        <f t="array" aca="1" ref="CE306" ca="1">_xlfn.XLOOKUP($A306&amp;$B306,'[2]产值及收款计划（2026）'!$A:$A&amp;'[2]产值及收款计划（2026）'!$B:$B,'[2]产值及收款计划（2026）'!CE:CE)</f>
        <v>0</v>
      </c>
      <c r="CF306" s="256" cm="1">
        <f t="array" aca="1" ref="CF306" ca="1">_xlfn.XLOOKUP($A306&amp;$B306,'[2]产值及收款计划（2026）'!$A:$A&amp;'[2]产值及收款计划（2026）'!$B:$B,'[2]产值及收款计划（2026）'!CF:CF)</f>
        <v>0</v>
      </c>
      <c r="CG306" s="256" cm="1">
        <f t="array" aca="1" ref="CG306" ca="1">_xlfn.XLOOKUP($A306&amp;$B306,'[2]产值及收款计划（2026）'!$A:$A&amp;'[2]产值及收款计划（2026）'!$B:$B,'[2]产值及收款计划（2026）'!CG:CG)</f>
        <v>0</v>
      </c>
      <c r="CH306" s="256" cm="1">
        <f t="array" aca="1" ref="CH306" ca="1">_xlfn.XLOOKUP($A306&amp;$B306,'[2]产值及收款计划（2026）'!$A:$A&amp;'[2]产值及收款计划（2026）'!$B:$B,'[2]产值及收款计划（2026）'!CH:CH)</f>
        <v>0</v>
      </c>
      <c r="CI306" s="256" cm="1">
        <f t="array" aca="1" ref="CI306" ca="1">_xlfn.XLOOKUP($A306&amp;$B306,'[2]产值及收款计划（2026）'!$A:$A&amp;'[2]产值及收款计划（2026）'!$B:$B,'[2]产值及收款计划（2026）'!CI:CI)</f>
        <v>0</v>
      </c>
      <c r="CJ306" s="256" cm="1">
        <f t="array" aca="1" ref="CJ306" ca="1">_xlfn.XLOOKUP($A306&amp;$B306,'[2]产值及收款计划（2026）'!$A:$A&amp;'[2]产值及收款计划（2026）'!$B:$B,'[2]产值及收款计划（2026）'!CJ:CJ)</f>
        <v>0</v>
      </c>
      <c r="CK306" s="256" cm="1">
        <f t="array" aca="1" ref="CK306" ca="1">_xlfn.XLOOKUP($A306&amp;$B306,'[2]产值及收款计划（2026）'!$A:$A&amp;'[2]产值及收款计划（2026）'!$B:$B,'[2]产值及收款计划（2026）'!CK:CK)</f>
        <v>0</v>
      </c>
      <c r="CL306" s="256" cm="1">
        <f t="array" aca="1" ref="CL306" ca="1">_xlfn.XLOOKUP($A306&amp;$B306,'[2]产值及收款计划（2026）'!$A:$A&amp;'[2]产值及收款计划（2026）'!$B:$B,'[2]产值及收款计划（2026）'!CL:CL)</f>
        <v>0</v>
      </c>
      <c r="DA306" s="256" cm="1">
        <f t="array" aca="1" ref="DA306" ca="1">_xlfn.XLOOKUP($A306&amp;$B306,'[2]产值及收款计划（2026）'!$A:$A&amp;'[2]产值及收款计划（2026）'!$B:$B,'[2]产值及收款计划（2026）'!DA:DA)</f>
        <v>0</v>
      </c>
      <c r="DB306" s="256" cm="1">
        <f t="array" aca="1" ref="DB306" ca="1">_xlfn.XLOOKUP($A306&amp;$B306,'[2]产值及收款计划（2026）'!$A:$A&amp;'[2]产值及收款计划（2026）'!$B:$B,'[2]产值及收款计划（2026）'!DB:DB)</f>
        <v>3.45</v>
      </c>
      <c r="DC306" s="256" cm="1">
        <f t="array" aca="1" ref="DC306" ca="1">_xlfn.XLOOKUP($A306&amp;$B306,'[2]产值及收款计划（2026）'!$A:$A&amp;'[2]产值及收款计划（2026）'!$B:$B,'[2]产值及收款计划（2026）'!DC:DC)</f>
        <v>0</v>
      </c>
      <c r="DD306" s="256" cm="1">
        <f t="array" aca="1" ref="DD306" ca="1">_xlfn.XLOOKUP($A306&amp;$B306,'[2]产值及收款计划（2026）'!$A:$A&amp;'[2]产值及收款计划（2026）'!$B:$B,'[2]产值及收款计划（2026）'!DD:DD)</f>
        <v>0</v>
      </c>
      <c r="DE306" s="256" cm="1">
        <f t="array" aca="1" ref="DE306" ca="1">_xlfn.XLOOKUP($A306&amp;$B306,'[2]产值及收款计划（2026）'!$A:$A&amp;'[2]产值及收款计划（2026）'!$B:$B,'[2]产值及收款计划（2026）'!DE:DE)</f>
        <v>0</v>
      </c>
      <c r="DF306" s="256" cm="1">
        <f t="array" aca="1" ref="DF306" ca="1">_xlfn.XLOOKUP($A306&amp;$B306,'[2]产值及收款计划（2026）'!$A:$A&amp;'[2]产值及收款计划（2026）'!$B:$B,'[2]产值及收款计划（2026）'!DF:DF)</f>
        <v>0</v>
      </c>
      <c r="DG306" s="256" cm="1">
        <f t="array" aca="1" ref="DG306" ca="1">_xlfn.XLOOKUP($A306&amp;$B306,'[2]产值及收款计划（2026）'!$A:$A&amp;'[2]产值及收款计划（2026）'!$B:$B,'[2]产值及收款计划（2026）'!DG:DG)</f>
        <v>0</v>
      </c>
      <c r="DH306" s="256" cm="1">
        <f t="array" aca="1" ref="DH306" ca="1">_xlfn.XLOOKUP($A306&amp;$B306,'[2]产值及收款计划（2026）'!$A:$A&amp;'[2]产值及收款计划（2026）'!$B:$B,'[2]产值及收款计划（2026）'!DH:DH)</f>
        <v>0</v>
      </c>
      <c r="DI306" s="256" cm="1">
        <f t="array" aca="1" ref="DI306" ca="1">_xlfn.XLOOKUP($A306&amp;$B306,'[2]产值及收款计划（2026）'!$A:$A&amp;'[2]产值及收款计划（2026）'!$B:$B,'[2]产值及收款计划（2026）'!DI:DI)</f>
        <v>0</v>
      </c>
      <c r="DJ306" s="256" cm="1">
        <f t="array" aca="1" ref="DJ306" ca="1">_xlfn.XLOOKUP($A306&amp;$B306,'[2]产值及收款计划（2026）'!$A:$A&amp;'[2]产值及收款计划（2026）'!$B:$B,'[2]产值及收款计划（2026）'!DJ:DJ)</f>
        <v>0</v>
      </c>
      <c r="DK306" s="256" cm="1">
        <f t="array" aca="1" ref="DK306" ca="1">_xlfn.XLOOKUP($A306&amp;$B306,'[2]产值及收款计划（2026）'!$A:$A&amp;'[2]产值及收款计划（2026）'!$B:$B,'[2]产值及收款计划（2026）'!DK:DK)</f>
        <v>0</v>
      </c>
      <c r="DL306" s="256" cm="1">
        <f t="array" aca="1" ref="DL306" ca="1">_xlfn.XLOOKUP($A306&amp;$B306,'[2]产值及收款计划（2026）'!$A:$A&amp;'[2]产值及收款计划（2026）'!$B:$B,'[2]产值及收款计划（2026）'!DL:DL)</f>
        <v>0</v>
      </c>
      <c r="DM306" s="264"/>
      <c r="DN306" s="250"/>
    </row>
    <row r="307" spans="1:118" ht="20.25" x14ac:dyDescent="0.15">
      <c r="A307" s="254">
        <f t="shared" ca="1" si="17"/>
        <v>126</v>
      </c>
      <c r="B307" s="254" t="s">
        <v>26</v>
      </c>
      <c r="C307" s="255" t="str" cm="1">
        <f t="array" aca="1" ref="C307" ca="1">_xlfn.XLOOKUP($A307&amp;$B307,'[2]产值及收款计划（2026）'!$A:$A&amp;'[2]产值及收款计划（2026）'!$B:$B,'[2]产值及收款计划（2026）'!C:C)</f>
        <v>C0CJZY-QT-T-2025142</v>
      </c>
      <c r="D307" s="255" t="str" cm="1">
        <f t="array" aca="1" ref="D307" ca="1">_xlfn.XLOOKUP($A307&amp;$B307,'[2]产值及收款计划（2026）'!$A:$A&amp;'[2]产值及收款计划（2026）'!$B:$B,'[2]产值及收款计划（2026）'!D:D)</f>
        <v>城市交通基础设施气象监测技术服务</v>
      </c>
      <c r="E307" s="256" cm="1">
        <f t="array" aca="1" ref="E307" ca="1">_xlfn.XLOOKUP($A307&amp;$B307,'[2]产值及收款计划（2026）'!$A:$A&amp;'[2]产值及收款计划（2026）'!$B:$B,'[2]产值及收款计划（2026）'!E:E)</f>
        <v>1.91</v>
      </c>
      <c r="F307" s="256" cm="1">
        <f t="array" aca="1" ref="F307" ca="1">_xlfn.XLOOKUP($A307&amp;$B307,'[2]产值及收款计划（2026）'!$A:$A&amp;'[2]产值及收款计划（2026）'!$B:$B,'[2]产值及收款计划（2026）'!F:F)</f>
        <v>1.91</v>
      </c>
      <c r="G307" s="256" cm="1">
        <f t="array" aca="1" ref="G307" ca="1">_xlfn.XLOOKUP($A307&amp;$B307,'[2]产值及收款计划（2026）'!$A:$A&amp;'[2]产值及收款计划（2026）'!$B:$B,'[2]产值及收款计划（2026）'!G:G)</f>
        <v>1.91</v>
      </c>
      <c r="H307" s="256" cm="1">
        <f t="array" aca="1" ref="H307" ca="1">_xlfn.XLOOKUP($A307&amp;$B307,'[2]产值及收款计划（2026）'!$A:$A&amp;'[2]产值及收款计划（2026）'!$B:$B,'[2]产值及收款计划（2026）'!H:H)</f>
        <v>0.97499999999999998</v>
      </c>
      <c r="I307" s="257" cm="1">
        <f t="array" aca="1" ref="I307" ca="1">_xlfn.XLOOKUP($A307&amp;$B307,'[2]产值及收款计划（2026）'!$A:$A&amp;'[2]产值及收款计划（2026）'!$B:$B,'[2]产值及收款计划（2026）'!I:I)</f>
        <v>0.51047120418848202</v>
      </c>
      <c r="J307" s="258" cm="1">
        <f t="array" aca="1" ref="J307" ca="1">_xlfn.XLOOKUP($A307&amp;$B307,'[2]产值及收款计划（2026）'!$A:$A&amp;'[2]产值及收款计划（2026）'!$B:$B,'[2]产值及收款计划（2026）'!J:J)</f>
        <v>0.06</v>
      </c>
      <c r="K307" s="256" cm="1">
        <f t="array" aca="1" ref="K307" ca="1">_xlfn.XLOOKUP($A307&amp;$B307,'[2]产值及收款计划（2026）'!$A:$A&amp;'[2]产值及收款计划（2026）'!$B:$B,'[2]产值及收款计划（2026）'!K:K)</f>
        <v>0</v>
      </c>
      <c r="L307" s="256" cm="1">
        <f t="array" aca="1" ref="L307" ca="1">_xlfn.XLOOKUP($A307&amp;$B307,'[2]产值及收款计划（2026）'!$A:$A&amp;'[2]产值及收款计划（2026）'!$B:$B,'[2]产值及收款计划（2026）'!L:L)</f>
        <v>0</v>
      </c>
      <c r="M307" s="256" t="str" cm="1">
        <f t="array" aca="1" ref="M307" ca="1">_xlfn.XLOOKUP($A307&amp;$B307,'[2]产值及收款计划（2026）'!$A:$A&amp;'[2]产值及收款计划（2026）'!$B:$B,'[2]产值及收款计划（2026）'!M:M)</f>
        <v>主导</v>
      </c>
      <c r="N307" s="256" t="str" cm="1">
        <f t="array" aca="1" ref="N307" ca="1">_xlfn.XLOOKUP($A307&amp;$B307,'[2]产值及收款计划（2026）'!$A:$A&amp;'[2]产值及收款计划（2026）'!$B:$B,'[2]产值及收款计划（2026）'!N:N)</f>
        <v>邱枫团队</v>
      </c>
      <c r="O307" s="256" t="str" cm="1">
        <f t="array" aca="1" ref="O307" ca="1">_xlfn.XLOOKUP($A307&amp;$B307,'[2]产值及收款计划（2026）'!$A:$A&amp;'[2]产值及收款计划（2026）'!$B:$B,'[2]产值及收款计划（2026）'!O:O)</f>
        <v>段炼</v>
      </c>
      <c r="P307" s="255" t="str" cm="1">
        <f t="array" aca="1" ref="P307" ca="1">_xlfn.XLOOKUP($A307&amp;$B307,'[2]产值及收款计划（2026）'!$A:$A&amp;'[2]产值及收款计划（2026）'!$B:$B,'[2]产值及收款计划（2026）'!P:P)</f>
        <v>在建</v>
      </c>
      <c r="Q307" s="256" cm="1">
        <f t="array" aca="1" ref="Q307" ca="1">_xlfn.XLOOKUP($A307&amp;$B307,'[2]产值及收款计划（2026）'!$A:$A&amp;'[2]产值及收款计划（2026）'!$B:$B,'[2]产值及收款计划（2026）'!Q:Q)</f>
        <v>0</v>
      </c>
      <c r="R307" s="256" cm="1">
        <f t="array" aca="1" ref="R307" ca="1">_xlfn.XLOOKUP($A307&amp;$B307,'[2]产值及收款计划（2026）'!$A:$A&amp;'[2]产值及收款计划（2026）'!$B:$B,'[2]产值及收款计划（2026）'!R:R)</f>
        <v>0</v>
      </c>
      <c r="S307" s="256" cm="1">
        <f t="array" aca="1" ref="S307" ca="1">_xlfn.XLOOKUP($A307&amp;$B307,'[2]产值及收款计划（2026）'!$A:$A&amp;'[2]产值及收款计划（2026）'!$B:$B,'[2]产值及收款计划（2026）'!S:S)</f>
        <v>0</v>
      </c>
      <c r="T307" s="256" cm="1">
        <f t="array" aca="1" ref="T307" ca="1">_xlfn.XLOOKUP($A307&amp;$B307,'[2]产值及收款计划（2026）'!$A:$A&amp;'[2]产值及收款计划（2026）'!$B:$B,'[2]产值及收款计划（2026）'!T:T)</f>
        <v>0</v>
      </c>
      <c r="U307" s="256" cm="1">
        <f t="array" aca="1" ref="U307" ca="1">_xlfn.XLOOKUP($A307&amp;$B307,'[2]产值及收款计划（2026）'!$A:$A&amp;'[2]产值及收款计划（2026）'!$B:$B,'[2]产值及收款计划（2026）'!U:U)</f>
        <v>0</v>
      </c>
      <c r="V307" s="256" cm="1">
        <f t="array" aca="1" ref="V307" ca="1">_xlfn.XLOOKUP($A307&amp;$B307,'[2]产值及收款计划（2026）'!$A:$A&amp;'[2]产值及收款计划（2026）'!$B:$B,'[2]产值及收款计划（2026）'!V:V)</f>
        <v>1.91</v>
      </c>
      <c r="W307" s="256" cm="1">
        <f t="array" aca="1" ref="W307" ca="1">_xlfn.XLOOKUP($A307&amp;$B307,'[2]产值及收款计划（2026）'!$A:$A&amp;'[2]产值及收款计划（2026）'!$B:$B,'[2]产值及收款计划（2026）'!W:W)</f>
        <v>0</v>
      </c>
      <c r="X307" s="256" cm="1">
        <f t="array" aca="1" ref="X307" ca="1">_xlfn.XLOOKUP($A307&amp;$B307,'[2]产值及收款计划（2026）'!$A:$A&amp;'[2]产值及收款计划（2026）'!$B:$B,'[2]产值及收款计划（2026）'!X:X)</f>
        <v>0</v>
      </c>
      <c r="Y307" s="256" cm="1">
        <f t="array" aca="1" ref="Y307" ca="1">_xlfn.XLOOKUP($A307&amp;$B307,'[2]产值及收款计划（2026）'!$A:$A&amp;'[2]产值及收款计划（2026）'!$B:$B,'[2]产值及收款计划（2026）'!Y:Y)</f>
        <v>0</v>
      </c>
      <c r="Z307" s="256" cm="1">
        <f t="array" aca="1" ref="Z307" ca="1">_xlfn.XLOOKUP($A307&amp;$B307,'[2]产值及收款计划（2026）'!$A:$A&amp;'[2]产值及收款计划（2026）'!$B:$B,'[2]产值及收款计划（2026）'!Z:Z)</f>
        <v>0</v>
      </c>
      <c r="AA307" s="256" cm="1">
        <f t="array" aca="1" ref="AA307" ca="1">_xlfn.XLOOKUP($A307&amp;$B307,'[2]产值及收款计划（2026）'!$A:$A&amp;'[2]产值及收款计划（2026）'!$B:$B,'[2]产值及收款计划（2026）'!AA:AA)</f>
        <v>0</v>
      </c>
      <c r="AB307" s="256" cm="1">
        <f t="array" aca="1" ref="AB307" ca="1">_xlfn.XLOOKUP($A307&amp;$B307,'[2]产值及收款计划（2026）'!$A:$A&amp;'[2]产值及收款计划（2026）'!$B:$B,'[2]产值及收款计划（2026）'!AB:AB)</f>
        <v>1.91</v>
      </c>
      <c r="AC307" s="256" cm="1">
        <f t="array" aca="1" ref="AC307" ca="1">_xlfn.XLOOKUP($A307&amp;$B307,'[2]产值及收款计划（2026）'!$A:$A&amp;'[2]产值及收款计划（2026）'!$B:$B,'[2]产值及收款计划（2026）'!AC:AC)</f>
        <v>1.91</v>
      </c>
      <c r="AD307" s="256" cm="1">
        <f t="array" aca="1" ref="AD307" ca="1">_xlfn.XLOOKUP($A307&amp;$B307,'[2]产值及收款计划（2026）'!$A:$A&amp;'[2]产值及收款计划（2026）'!$B:$B,'[2]产值及收款计划（2026）'!AD:AD)</f>
        <v>1.91</v>
      </c>
      <c r="AE307" s="256" cm="1">
        <f t="array" aca="1" ref="AE307" ca="1">_xlfn.XLOOKUP($A307&amp;$B307,'[2]产值及收款计划（2026）'!$A:$A&amp;'[2]产值及收款计划（2026）'!$B:$B,'[2]产值及收款计划（2026）'!AE:AE)</f>
        <v>0</v>
      </c>
      <c r="AF307" s="256" cm="1">
        <f t="array" aca="1" ref="AF307" ca="1">_xlfn.XLOOKUP($A307&amp;$B307,'[2]产值及收款计划（2026）'!$A:$A&amp;'[2]产值及收款计划（2026）'!$B:$B,'[2]产值及收款计划（2026）'!AF:AF)</f>
        <v>0</v>
      </c>
      <c r="AG307" s="256" cm="1">
        <f t="array" aca="1" ref="AG307" ca="1">_xlfn.XLOOKUP($A307&amp;$B307,'[2]产值及收款计划（2026）'!$A:$A&amp;'[2]产值及收款计划（2026）'!$B:$B,'[2]产值及收款计划（2026）'!AG:AG)</f>
        <v>0</v>
      </c>
      <c r="AH307" s="256" cm="1">
        <f t="array" aca="1" ref="AH307" ca="1">_xlfn.XLOOKUP($A307&amp;$B307,'[2]产值及收款计划（2026）'!$A:$A&amp;'[2]产值及收款计划（2026）'!$B:$B,'[2]产值及收款计划（2026）'!AH:AH)</f>
        <v>0</v>
      </c>
      <c r="AI307" s="256" cm="1">
        <f t="array" aca="1" ref="AI307" ca="1">_xlfn.XLOOKUP($A307&amp;$B307,'[2]产值及收款计划（2026）'!$A:$A&amp;'[2]产值及收款计划（2026）'!$B:$B,'[2]产值及收款计划（2026）'!AI:AI)</f>
        <v>0</v>
      </c>
      <c r="AJ307" s="256" cm="1">
        <f t="array" aca="1" ref="AJ307" ca="1">_xlfn.XLOOKUP($A307&amp;$B307,'[2]产值及收款计划（2026）'!$A:$A&amp;'[2]产值及收款计划（2026）'!$B:$B,'[2]产值及收款计划（2026）'!AJ:AJ)</f>
        <v>0</v>
      </c>
      <c r="AK307" s="256" cm="1">
        <f t="array" aca="1" ref="AK307" ca="1">_xlfn.XLOOKUP($A307&amp;$B307,'[2]产值及收款计划（2026）'!$A:$A&amp;'[2]产值及收款计划（2026）'!$B:$B,'[2]产值及收款计划（2026）'!AK:AK)</f>
        <v>0</v>
      </c>
      <c r="AL307" s="256" cm="1">
        <f t="array" aca="1" ref="AL307" ca="1">_xlfn.XLOOKUP($A307&amp;$B307,'[2]产值及收款计划（2026）'!$A:$A&amp;'[2]产值及收款计划（2026）'!$B:$B,'[2]产值及收款计划（2026）'!AL:AL)</f>
        <v>0</v>
      </c>
      <c r="AM307" s="263" t="e" cm="1">
        <f t="array" aca="1" ref="AM307" ca="1">_xlfn.LET(_xlpm.勾选月份状态数组,TRANSPOSE('PPT(12-15页）-TOP10'!$A$3:$A$14),_xlpm.选择数据区,IF('PPT(12-15页）-TOP10'!$E$3="收款",$BA307:$BL307,$AA307:$AL307),SUM(_xlfn._xlws.FILTER(_xlpm.选择数据区,_xlpm.勾选月份状态数组,"")))</f>
        <v>#NAME?</v>
      </c>
      <c r="AN307" s="256" t="e" cm="1">
        <f t="array" aca="1" ref="AN307" ca="1">_xlfn.LET(_xlpm.勾选月份状态数组,TRANSPOSE('PPT(12-15页）-TOP10'!$A$3:$A$14),_xlpm.选择数据区,IF('PPT(12-15页）-TOP10'!$E$3="收款",$DA307:$DL307,$CA307:$CL307),SUM(_xlfn._xlws.FILTER(_xlpm.选择数据区,_xlpm.勾选月份状态数组,"")))</f>
        <v>#NAME?</v>
      </c>
      <c r="AO307" s="256">
        <f ca="1">SUM(CA307:CC307)+SUM(AD307:AL307)</f>
        <v>1.91</v>
      </c>
      <c r="AP307" s="256"/>
      <c r="AQ307" s="256"/>
      <c r="AR307" s="256"/>
      <c r="AS307" s="256" cm="1">
        <f t="array" aca="1" ref="AS307" ca="1">_xlfn.XLOOKUP($A307&amp;$B307,'[2]产值及收款计划（2026）'!$A:$A&amp;'[2]产值及收款计划（2026）'!$B:$B,'[2]产值及收款计划（2026）'!AS:AS)</f>
        <v>0</v>
      </c>
      <c r="AT307" s="256" cm="1">
        <f t="array" aca="1" ref="AT307" ca="1">_xlfn.XLOOKUP($A307&amp;$B307,'[2]产值及收款计划（2026）'!$A:$A&amp;'[2]产值及收款计划（2026）'!$B:$B,'[2]产值及收款计划（2026）'!AT:AT)</f>
        <v>0</v>
      </c>
      <c r="AU307" s="256" cm="1">
        <f t="array" aca="1" ref="AU307" ca="1">_xlfn.XLOOKUP($A307&amp;$B307,'[2]产值及收款计划（2026）'!$A:$A&amp;'[2]产值及收款计划（2026）'!$B:$B,'[2]产值及收款计划（2026）'!AU:AU)</f>
        <v>0</v>
      </c>
      <c r="AV307" s="256" cm="1">
        <f t="array" aca="1" ref="AV307" ca="1">_xlfn.XLOOKUP($A307&amp;$B307,'[2]产值及收款计划（2026）'!$A:$A&amp;'[2]产值及收款计划（2026）'!$B:$B,'[2]产值及收款计划（2026）'!AV:AV)</f>
        <v>0</v>
      </c>
      <c r="AW307" s="256" cm="1">
        <f t="array" aca="1" ref="AW307" ca="1">_xlfn.XLOOKUP($A307&amp;$B307,'[2]产值及收款计划（2026）'!$A:$A&amp;'[2]产值及收款计划（2026）'!$B:$B,'[2]产值及收款计划（2026）'!AW:AW)</f>
        <v>0</v>
      </c>
      <c r="AX307" s="256" cm="1">
        <f t="array" aca="1" ref="AX307" ca="1">_xlfn.XLOOKUP($A307&amp;$B307,'[2]产值及收款计划（2026）'!$A:$A&amp;'[2]产值及收款计划（2026）'!$B:$B,'[2]产值及收款计划（2026）'!AX:AX)</f>
        <v>0</v>
      </c>
      <c r="AY307" s="256" cm="1">
        <f t="array" aca="1" ref="AY307" ca="1">_xlfn.XLOOKUP($A307&amp;$B307,'[2]产值及收款计划（2026）'!$A:$A&amp;'[2]产值及收款计划（2026）'!$B:$B,'[2]产值及收款计划（2026）'!AY:AY)</f>
        <v>1.91</v>
      </c>
      <c r="AZ307" s="256" cm="1">
        <f t="array" aca="1" ref="AZ307" ca="1">_xlfn.XLOOKUP($A307&amp;$B307,'[2]产值及收款计划（2026）'!$A:$A&amp;'[2]产值及收款计划（2026）'!$B:$B,'[2]产值及收款计划（2026）'!AZ:AZ)</f>
        <v>0</v>
      </c>
      <c r="BA307" s="256" cm="1">
        <f t="array" aca="1" ref="BA307" ca="1">_xlfn.XLOOKUP($A307&amp;$B307,'[2]产值及收款计划（2026）'!$A:$A&amp;'[2]产值及收款计划（2026）'!$B:$B,'[2]产值及收款计划（2026）'!BA:BA)</f>
        <v>0</v>
      </c>
      <c r="BB307" s="256" cm="1">
        <f t="array" aca="1" ref="BB307" ca="1">_xlfn.XLOOKUP($A307&amp;$B307,'[2]产值及收款计划（2026）'!$A:$A&amp;'[2]产值及收款计划（2026）'!$B:$B,'[2]产值及收款计划（2026）'!BB:BB)</f>
        <v>0</v>
      </c>
      <c r="BC307" s="256" cm="1">
        <f t="array" aca="1" ref="BC307" ca="1">_xlfn.XLOOKUP($A307&amp;$B307,'[2]产值及收款计划（2026）'!$A:$A&amp;'[2]产值及收款计划（2026）'!$B:$B,'[2]产值及收款计划（2026）'!BC:BC)</f>
        <v>1.91</v>
      </c>
      <c r="BD307" s="256" cm="1">
        <f t="array" aca="1" ref="BD307" ca="1">_xlfn.XLOOKUP($A307&amp;$B307,'[2]产值及收款计划（2026）'!$A:$A&amp;'[2]产值及收款计划（2026）'!$B:$B,'[2]产值及收款计划（2026）'!BD:BD)</f>
        <v>0</v>
      </c>
      <c r="BE307" s="256" cm="1">
        <f t="array" aca="1" ref="BE307" ca="1">_xlfn.XLOOKUP($A307&amp;$B307,'[2]产值及收款计划（2026）'!$A:$A&amp;'[2]产值及收款计划（2026）'!$B:$B,'[2]产值及收款计划（2026）'!BE:BE)</f>
        <v>0</v>
      </c>
      <c r="BF307" s="256" cm="1">
        <f t="array" aca="1" ref="BF307" ca="1">_xlfn.XLOOKUP($A307&amp;$B307,'[2]产值及收款计划（2026）'!$A:$A&amp;'[2]产值及收款计划（2026）'!$B:$B,'[2]产值及收款计划（2026）'!BF:BF)</f>
        <v>0</v>
      </c>
      <c r="BG307" s="256" cm="1">
        <f t="array" aca="1" ref="BG307" ca="1">_xlfn.XLOOKUP($A307&amp;$B307,'[2]产值及收款计划（2026）'!$A:$A&amp;'[2]产值及收款计划（2026）'!$B:$B,'[2]产值及收款计划（2026）'!BG:BG)</f>
        <v>0</v>
      </c>
      <c r="BH307" s="256" cm="1">
        <f t="array" aca="1" ref="BH307" ca="1">_xlfn.XLOOKUP($A307&amp;$B307,'[2]产值及收款计划（2026）'!$A:$A&amp;'[2]产值及收款计划（2026）'!$B:$B,'[2]产值及收款计划（2026）'!BH:BH)</f>
        <v>0</v>
      </c>
      <c r="BI307" s="256" cm="1">
        <f t="array" aca="1" ref="BI307" ca="1">_xlfn.XLOOKUP($A307&amp;$B307,'[2]产值及收款计划（2026）'!$A:$A&amp;'[2]产值及收款计划（2026）'!$B:$B,'[2]产值及收款计划（2026）'!BI:BI)</f>
        <v>0</v>
      </c>
      <c r="BJ307" s="256" cm="1">
        <f t="array" aca="1" ref="BJ307" ca="1">_xlfn.XLOOKUP($A307&amp;$B307,'[2]产值及收款计划（2026）'!$A:$A&amp;'[2]产值及收款计划（2026）'!$B:$B,'[2]产值及收款计划（2026）'!BJ:BJ)</f>
        <v>0</v>
      </c>
      <c r="BK307" s="256" cm="1">
        <f t="array" aca="1" ref="BK307" ca="1">_xlfn.XLOOKUP($A307&amp;$B307,'[2]产值及收款计划（2026）'!$A:$A&amp;'[2]产值及收款计划（2026）'!$B:$B,'[2]产值及收款计划（2026）'!BK:BK)</f>
        <v>0</v>
      </c>
      <c r="BL307" s="256" cm="1">
        <f t="array" aca="1" ref="BL307" ca="1">_xlfn.XLOOKUP($A307&amp;$B307,'[2]产值及收款计划（2026）'!$A:$A&amp;'[2]产值及收款计划（2026）'!$B:$B,'[2]产值及收款计划（2026）'!BL:BL)</f>
        <v>0</v>
      </c>
      <c r="BM307" s="256"/>
      <c r="BN307" s="256"/>
      <c r="BO307" s="256"/>
      <c r="BP307" s="256"/>
      <c r="BQ307" s="255" t="str" cm="1">
        <f t="array" aca="1" ref="BQ307" ca="1">_xlfn.XLOOKUP($A307&amp;$B307,'[2]产值及收款计划（2026）'!$A:$A&amp;'[2]产值及收款计划（2026）'!$B:$B,'[2]产值及收款计划（2026）'!BQ:BQ)</f>
        <v>上海城建城市运营（集团）有限公司</v>
      </c>
      <c r="BR307" s="256" cm="1">
        <f t="array" aca="1" ref="BR307" ca="1">_xlfn.XLOOKUP($A307&amp;$B307,'[2]产值及收款计划（2026）'!$A:$A&amp;'[2]产值及收款计划（2026）'!$B:$B,'[2]产值及收款计划（2026）'!BR:BR)</f>
        <v>0</v>
      </c>
      <c r="CA307" s="256" cm="1">
        <f t="array" aca="1" ref="CA307" ca="1">_xlfn.XLOOKUP($A307&amp;$B307,'[2]产值及收款计划（2026）'!$A:$A&amp;'[2]产值及收款计划（2026）'!$B:$B,'[2]产值及收款计划（2026）'!CA:CA)</f>
        <v>0</v>
      </c>
      <c r="CB307" s="256" cm="1">
        <f t="array" aca="1" ref="CB307" ca="1">_xlfn.XLOOKUP($A307&amp;$B307,'[2]产值及收款计划（2026）'!$A:$A&amp;'[2]产值及收款计划（2026）'!$B:$B,'[2]产值及收款计划（2026）'!CB:CB)</f>
        <v>0</v>
      </c>
      <c r="CC307" s="256" cm="1">
        <f t="array" aca="1" ref="CC307" ca="1">_xlfn.XLOOKUP($A307&amp;$B307,'[2]产值及收款计划（2026）'!$A:$A&amp;'[2]产值及收款计划（2026）'!$B:$B,'[2]产值及收款计划（2026）'!CC:CC)</f>
        <v>0</v>
      </c>
      <c r="CD307" s="256" cm="1">
        <f t="array" aca="1" ref="CD307" ca="1">_xlfn.XLOOKUP($A307&amp;$B307,'[2]产值及收款计划（2026）'!$A:$A&amp;'[2]产值及收款计划（2026）'!$B:$B,'[2]产值及收款计划（2026）'!CD:CD)</f>
        <v>0</v>
      </c>
      <c r="CE307" s="256" cm="1">
        <f t="array" aca="1" ref="CE307" ca="1">_xlfn.XLOOKUP($A307&amp;$B307,'[2]产值及收款计划（2026）'!$A:$A&amp;'[2]产值及收款计划（2026）'!$B:$B,'[2]产值及收款计划（2026）'!CE:CE)</f>
        <v>0</v>
      </c>
      <c r="CF307" s="256" cm="1">
        <f t="array" aca="1" ref="CF307" ca="1">_xlfn.XLOOKUP($A307&amp;$B307,'[2]产值及收款计划（2026）'!$A:$A&amp;'[2]产值及收款计划（2026）'!$B:$B,'[2]产值及收款计划（2026）'!CF:CF)</f>
        <v>0</v>
      </c>
      <c r="CG307" s="256" cm="1">
        <f t="array" aca="1" ref="CG307" ca="1">_xlfn.XLOOKUP($A307&amp;$B307,'[2]产值及收款计划（2026）'!$A:$A&amp;'[2]产值及收款计划（2026）'!$B:$B,'[2]产值及收款计划（2026）'!CG:CG)</f>
        <v>0</v>
      </c>
      <c r="CH307" s="256" cm="1">
        <f t="array" aca="1" ref="CH307" ca="1">_xlfn.XLOOKUP($A307&amp;$B307,'[2]产值及收款计划（2026）'!$A:$A&amp;'[2]产值及收款计划（2026）'!$B:$B,'[2]产值及收款计划（2026）'!CH:CH)</f>
        <v>0</v>
      </c>
      <c r="CI307" s="256" cm="1">
        <f t="array" aca="1" ref="CI307" ca="1">_xlfn.XLOOKUP($A307&amp;$B307,'[2]产值及收款计划（2026）'!$A:$A&amp;'[2]产值及收款计划（2026）'!$B:$B,'[2]产值及收款计划（2026）'!CI:CI)</f>
        <v>0</v>
      </c>
      <c r="CJ307" s="256" cm="1">
        <f t="array" aca="1" ref="CJ307" ca="1">_xlfn.XLOOKUP($A307&amp;$B307,'[2]产值及收款计划（2026）'!$A:$A&amp;'[2]产值及收款计划（2026）'!$B:$B,'[2]产值及收款计划（2026）'!CJ:CJ)</f>
        <v>0</v>
      </c>
      <c r="CK307" s="256" cm="1">
        <f t="array" aca="1" ref="CK307" ca="1">_xlfn.XLOOKUP($A307&amp;$B307,'[2]产值及收款计划（2026）'!$A:$A&amp;'[2]产值及收款计划（2026）'!$B:$B,'[2]产值及收款计划（2026）'!CK:CK)</f>
        <v>0</v>
      </c>
      <c r="CL307" s="256" cm="1">
        <f t="array" aca="1" ref="CL307" ca="1">_xlfn.XLOOKUP($A307&amp;$B307,'[2]产值及收款计划（2026）'!$A:$A&amp;'[2]产值及收款计划（2026）'!$B:$B,'[2]产值及收款计划（2026）'!CL:CL)</f>
        <v>0</v>
      </c>
      <c r="DA307" s="256" cm="1">
        <f t="array" aca="1" ref="DA307" ca="1">_xlfn.XLOOKUP($A307&amp;$B307,'[2]产值及收款计划（2026）'!$A:$A&amp;'[2]产值及收款计划（2026）'!$B:$B,'[2]产值及收款计划（2026）'!DA:DA)</f>
        <v>0</v>
      </c>
      <c r="DB307" s="256" cm="1">
        <f t="array" aca="1" ref="DB307" ca="1">_xlfn.XLOOKUP($A307&amp;$B307,'[2]产值及收款计划（2026）'!$A:$A&amp;'[2]产值及收款计划（2026）'!$B:$B,'[2]产值及收款计划（2026）'!DB:DB)</f>
        <v>0</v>
      </c>
      <c r="DC307" s="256" cm="1">
        <f t="array" aca="1" ref="DC307" ca="1">_xlfn.XLOOKUP($A307&amp;$B307,'[2]产值及收款计划（2026）'!$A:$A&amp;'[2]产值及收款计划（2026）'!$B:$B,'[2]产值及收款计划（2026）'!DC:DC)</f>
        <v>0</v>
      </c>
      <c r="DD307" s="256" cm="1">
        <f t="array" aca="1" ref="DD307" ca="1">_xlfn.XLOOKUP($A307&amp;$B307,'[2]产值及收款计划（2026）'!$A:$A&amp;'[2]产值及收款计划（2026）'!$B:$B,'[2]产值及收款计划（2026）'!DD:DD)</f>
        <v>0</v>
      </c>
      <c r="DE307" s="256" cm="1">
        <f t="array" aca="1" ref="DE307" ca="1">_xlfn.XLOOKUP($A307&amp;$B307,'[2]产值及收款计划（2026）'!$A:$A&amp;'[2]产值及收款计划（2026）'!$B:$B,'[2]产值及收款计划（2026）'!DE:DE)</f>
        <v>0</v>
      </c>
      <c r="DF307" s="256" cm="1">
        <f t="array" aca="1" ref="DF307" ca="1">_xlfn.XLOOKUP($A307&amp;$B307,'[2]产值及收款计划（2026）'!$A:$A&amp;'[2]产值及收款计划（2026）'!$B:$B,'[2]产值及收款计划（2026）'!DF:DF)</f>
        <v>0</v>
      </c>
      <c r="DG307" s="256" cm="1">
        <f t="array" aca="1" ref="DG307" ca="1">_xlfn.XLOOKUP($A307&amp;$B307,'[2]产值及收款计划（2026）'!$A:$A&amp;'[2]产值及收款计划（2026）'!$B:$B,'[2]产值及收款计划（2026）'!DG:DG)</f>
        <v>0</v>
      </c>
      <c r="DH307" s="256" cm="1">
        <f t="array" aca="1" ref="DH307" ca="1">_xlfn.XLOOKUP($A307&amp;$B307,'[2]产值及收款计划（2026）'!$A:$A&amp;'[2]产值及收款计划（2026）'!$B:$B,'[2]产值及收款计划（2026）'!DH:DH)</f>
        <v>0</v>
      </c>
      <c r="DI307" s="256" cm="1">
        <f t="array" aca="1" ref="DI307" ca="1">_xlfn.XLOOKUP($A307&amp;$B307,'[2]产值及收款计划（2026）'!$A:$A&amp;'[2]产值及收款计划（2026）'!$B:$B,'[2]产值及收款计划（2026）'!DI:DI)</f>
        <v>0</v>
      </c>
      <c r="DJ307" s="256" cm="1">
        <f t="array" aca="1" ref="DJ307" ca="1">_xlfn.XLOOKUP($A307&amp;$B307,'[2]产值及收款计划（2026）'!$A:$A&amp;'[2]产值及收款计划（2026）'!$B:$B,'[2]产值及收款计划（2026）'!DJ:DJ)</f>
        <v>0</v>
      </c>
      <c r="DK307" s="256" cm="1">
        <f t="array" aca="1" ref="DK307" ca="1">_xlfn.XLOOKUP($A307&amp;$B307,'[2]产值及收款计划（2026）'!$A:$A&amp;'[2]产值及收款计划（2026）'!$B:$B,'[2]产值及收款计划（2026）'!DK:DK)</f>
        <v>0</v>
      </c>
      <c r="DL307" s="256" cm="1">
        <f t="array" aca="1" ref="DL307" ca="1">_xlfn.XLOOKUP($A307&amp;$B307,'[2]产值及收款计划（2026）'!$A:$A&amp;'[2]产值及收款计划（2026）'!$B:$B,'[2]产值及收款计划（2026）'!DL:DL)</f>
        <v>0</v>
      </c>
      <c r="DM307" s="264"/>
      <c r="DN307" s="250"/>
    </row>
    <row r="308" spans="1:118" ht="20.25" x14ac:dyDescent="0.15">
      <c r="A308" s="254">
        <f t="shared" ca="1" si="17"/>
        <v>127</v>
      </c>
      <c r="B308" s="254" t="s">
        <v>26</v>
      </c>
      <c r="C308" s="255" t="str" cm="1">
        <f t="array" aca="1" ref="C308" ca="1">_xlfn.XLOOKUP($A308&amp;$B308,'[2]产值及收款计划（2026）'!$A:$A&amp;'[2]产值及收款计划（2026）'!$B:$B,'[2]产值及收款计划（2026）'!C:C)</f>
        <v>C0CJZY-FW-T-2025140</v>
      </c>
      <c r="D308" s="255" t="str" cm="1">
        <f t="array" aca="1" ref="D308" ca="1">_xlfn.XLOOKUP($A308&amp;$B308,'[2]产值及收款计划（2026）'!$A:$A&amp;'[2]产值及收款计划（2026）'!$B:$B,'[2]产值及收款计划（2026）'!D:D)</f>
        <v>双流区基础设施智慧运营管理大屏软件建设项目</v>
      </c>
      <c r="E308" s="256" cm="1">
        <f t="array" aca="1" ref="E308" ca="1">_xlfn.XLOOKUP($A308&amp;$B308,'[2]产值及收款计划（2026）'!$A:$A&amp;'[2]产值及收款计划（2026）'!$B:$B,'[2]产值及收款计划（2026）'!E:E)</f>
        <v>191.99</v>
      </c>
      <c r="F308" s="256" cm="1">
        <f t="array" aca="1" ref="F308" ca="1">_xlfn.XLOOKUP($A308&amp;$B308,'[2]产值及收款计划（2026）'!$A:$A&amp;'[2]产值及收款计划（2026）'!$B:$B,'[2]产值及收款计划（2026）'!F:F)</f>
        <v>191.99</v>
      </c>
      <c r="G308" s="256" cm="1">
        <f t="array" aca="1" ref="G308" ca="1">_xlfn.XLOOKUP($A308&amp;$B308,'[2]产值及收款计划（2026）'!$A:$A&amp;'[2]产值及收款计划（2026）'!$B:$B,'[2]产值及收款计划（2026）'!G:G)</f>
        <v>191.99</v>
      </c>
      <c r="H308" s="256" cm="1">
        <f t="array" aca="1" ref="H308" ca="1">_xlfn.XLOOKUP($A308&amp;$B308,'[2]产值及收款计划（2026）'!$A:$A&amp;'[2]产值及收款计划（2026）'!$B:$B,'[2]产值及收款计划（2026）'!H:H)</f>
        <v>87.99</v>
      </c>
      <c r="I308" s="257" cm="1">
        <f t="array" aca="1" ref="I308" ca="1">_xlfn.XLOOKUP($A308&amp;$B308,'[2]产值及收款计划（2026）'!$A:$A&amp;'[2]产值及收款计划（2026）'!$B:$B,'[2]产值及收款计划（2026）'!I:I)</f>
        <v>0.45830512005833601</v>
      </c>
      <c r="J308" s="258" cm="1">
        <f t="array" aca="1" ref="J308" ca="1">_xlfn.XLOOKUP($A308&amp;$B308,'[2]产值及收款计划（2026）'!$A:$A&amp;'[2]产值及收款计划（2026）'!$B:$B,'[2]产值及收款计划（2026）'!J:J)</f>
        <v>0.06</v>
      </c>
      <c r="K308" s="256" cm="1">
        <f t="array" aca="1" ref="K308" ca="1">_xlfn.XLOOKUP($A308&amp;$B308,'[2]产值及收款计划（2026）'!$A:$A&amp;'[2]产值及收款计划（2026）'!$B:$B,'[2]产值及收款计划（2026）'!K:K)</f>
        <v>0</v>
      </c>
      <c r="L308" s="256" cm="1">
        <f t="array" aca="1" ref="L308" ca="1">_xlfn.XLOOKUP($A308&amp;$B308,'[2]产值及收款计划（2026）'!$A:$A&amp;'[2]产值及收款计划（2026）'!$B:$B,'[2]产值及收款计划（2026）'!L:L)</f>
        <v>0</v>
      </c>
      <c r="M308" s="256" t="str" cm="1">
        <f t="array" aca="1" ref="M308" ca="1">_xlfn.XLOOKUP($A308&amp;$B308,'[2]产值及收款计划（2026）'!$A:$A&amp;'[2]产值及收款计划（2026）'!$B:$B,'[2]产值及收款计划（2026）'!M:M)</f>
        <v>主导</v>
      </c>
      <c r="N308" s="256" t="str" cm="1">
        <f t="array" aca="1" ref="N308" ca="1">_xlfn.XLOOKUP($A308&amp;$B308,'[2]产值及收款计划（2026）'!$A:$A&amp;'[2]产值及收款计划（2026）'!$B:$B,'[2]产值及收款计划（2026）'!N:N)</f>
        <v>贺一玮团队</v>
      </c>
      <c r="O308" s="256" t="str" cm="1">
        <f t="array" aca="1" ref="O308" ca="1">_xlfn.XLOOKUP($A308&amp;$B308,'[2]产值及收款计划（2026）'!$A:$A&amp;'[2]产值及收款计划（2026）'!$B:$B,'[2]产值及收款计划（2026）'!O:O)</f>
        <v>贺一玮</v>
      </c>
      <c r="P308" s="255" t="str" cm="1">
        <f t="array" aca="1" ref="P308" ca="1">_xlfn.XLOOKUP($A308&amp;$B308,'[2]产值及收款计划（2026）'!$A:$A&amp;'[2]产值及收款计划（2026）'!$B:$B,'[2]产值及收款计划（2026）'!P:P)</f>
        <v>25已完结</v>
      </c>
      <c r="Q308" s="256" cm="1">
        <f t="array" aca="1" ref="Q308" ca="1">_xlfn.XLOOKUP($A308&amp;$B308,'[2]产值及收款计划（2026）'!$A:$A&amp;'[2]产值及收款计划（2026）'!$B:$B,'[2]产值及收款计划（2026）'!Q:Q)</f>
        <v>0</v>
      </c>
      <c r="R308" s="256" cm="1">
        <f t="array" aca="1" ref="R308" ca="1">_xlfn.XLOOKUP($A308&amp;$B308,'[2]产值及收款计划（2026）'!$A:$A&amp;'[2]产值及收款计划（2026）'!$B:$B,'[2]产值及收款计划（2026）'!R:R)</f>
        <v>0</v>
      </c>
      <c r="S308" s="256" cm="1">
        <f t="array" aca="1" ref="S308" ca="1">_xlfn.XLOOKUP($A308&amp;$B308,'[2]产值及收款计划（2026）'!$A:$A&amp;'[2]产值及收款计划（2026）'!$B:$B,'[2]产值及收款计划（2026）'!S:S)</f>
        <v>0</v>
      </c>
      <c r="T308" s="256" cm="1">
        <f t="array" aca="1" ref="T308" ca="1">_xlfn.XLOOKUP($A308&amp;$B308,'[2]产值及收款计划（2026）'!$A:$A&amp;'[2]产值及收款计划（2026）'!$B:$B,'[2]产值及收款计划（2026）'!T:T)</f>
        <v>191.99</v>
      </c>
      <c r="U308" s="256" cm="1">
        <f t="array" aca="1" ref="U308" ca="1">_xlfn.XLOOKUP($A308&amp;$B308,'[2]产值及收款计划（2026）'!$A:$A&amp;'[2]产值及收款计划（2026）'!$B:$B,'[2]产值及收款计划（2026）'!U:U)</f>
        <v>0</v>
      </c>
      <c r="V308" s="256" cm="1">
        <f t="array" aca="1" ref="V308" ca="1">_xlfn.XLOOKUP($A308&amp;$B308,'[2]产值及收款计划（2026）'!$A:$A&amp;'[2]产值及收款计划（2026）'!$B:$B,'[2]产值及收款计划（2026）'!V:V)</f>
        <v>0</v>
      </c>
      <c r="W308" s="256" cm="1">
        <f t="array" aca="1" ref="W308" ca="1">_xlfn.XLOOKUP($A308&amp;$B308,'[2]产值及收款计划（2026）'!$A:$A&amp;'[2]产值及收款计划（2026）'!$B:$B,'[2]产值及收款计划（2026）'!W:W)</f>
        <v>0</v>
      </c>
      <c r="X308" s="256" cm="1">
        <f t="array" aca="1" ref="X308" ca="1">_xlfn.XLOOKUP($A308&amp;$B308,'[2]产值及收款计划（2026）'!$A:$A&amp;'[2]产值及收款计划（2026）'!$B:$B,'[2]产值及收款计划（2026）'!X:X)</f>
        <v>0</v>
      </c>
      <c r="Y308" s="256" cm="1">
        <f t="array" aca="1" ref="Y308" ca="1">_xlfn.XLOOKUP($A308&amp;$B308,'[2]产值及收款计划（2026）'!$A:$A&amp;'[2]产值及收款计划（2026）'!$B:$B,'[2]产值及收款计划（2026）'!Y:Y)</f>
        <v>0</v>
      </c>
      <c r="Z308" s="256" cm="1">
        <f t="array" aca="1" ref="Z308" ca="1">_xlfn.XLOOKUP($A308&amp;$B308,'[2]产值及收款计划（2026）'!$A:$A&amp;'[2]产值及收款计划（2026）'!$B:$B,'[2]产值及收款计划（2026）'!Z:Z)</f>
        <v>0</v>
      </c>
      <c r="AA308" s="256" cm="1">
        <f t="array" aca="1" ref="AA308" ca="1">_xlfn.XLOOKUP($A308&amp;$B308,'[2]产值及收款计划（2026）'!$A:$A&amp;'[2]产值及收款计划（2026）'!$B:$B,'[2]产值及收款计划（2026）'!AA:AA)</f>
        <v>0</v>
      </c>
      <c r="AB308" s="256" cm="1">
        <f t="array" aca="1" ref="AB308" ca="1">_xlfn.XLOOKUP($A308&amp;$B308,'[2]产值及收款计划（2026）'!$A:$A&amp;'[2]产值及收款计划（2026）'!$B:$B,'[2]产值及收款计划（2026）'!AB:AB)</f>
        <v>0</v>
      </c>
      <c r="AC308" s="256" cm="1">
        <f t="array" aca="1" ref="AC308" ca="1">_xlfn.XLOOKUP($A308&amp;$B308,'[2]产值及收款计划（2026）'!$A:$A&amp;'[2]产值及收款计划（2026）'!$B:$B,'[2]产值及收款计划（2026）'!AC:AC)</f>
        <v>0</v>
      </c>
      <c r="AD308" s="256" cm="1">
        <f t="array" aca="1" ref="AD308" ca="1">_xlfn.XLOOKUP($A308&amp;$B308,'[2]产值及收款计划（2026）'!$A:$A&amp;'[2]产值及收款计划（2026）'!$B:$B,'[2]产值及收款计划（2026）'!AD:AD)</f>
        <v>0</v>
      </c>
      <c r="AE308" s="256" cm="1">
        <f t="array" aca="1" ref="AE308" ca="1">_xlfn.XLOOKUP($A308&amp;$B308,'[2]产值及收款计划（2026）'!$A:$A&amp;'[2]产值及收款计划（2026）'!$B:$B,'[2]产值及收款计划（2026）'!AE:AE)</f>
        <v>0</v>
      </c>
      <c r="AF308" s="256" cm="1">
        <f t="array" aca="1" ref="AF308" ca="1">_xlfn.XLOOKUP($A308&amp;$B308,'[2]产值及收款计划（2026）'!$A:$A&amp;'[2]产值及收款计划（2026）'!$B:$B,'[2]产值及收款计划（2026）'!AF:AF)</f>
        <v>0</v>
      </c>
      <c r="AG308" s="256" cm="1">
        <f t="array" aca="1" ref="AG308" ca="1">_xlfn.XLOOKUP($A308&amp;$B308,'[2]产值及收款计划（2026）'!$A:$A&amp;'[2]产值及收款计划（2026）'!$B:$B,'[2]产值及收款计划（2026）'!AG:AG)</f>
        <v>0</v>
      </c>
      <c r="AH308" s="256" cm="1">
        <f t="array" aca="1" ref="AH308" ca="1">_xlfn.XLOOKUP($A308&amp;$B308,'[2]产值及收款计划（2026）'!$A:$A&amp;'[2]产值及收款计划（2026）'!$B:$B,'[2]产值及收款计划（2026）'!AH:AH)</f>
        <v>0</v>
      </c>
      <c r="AI308" s="256" cm="1">
        <f t="array" aca="1" ref="AI308" ca="1">_xlfn.XLOOKUP($A308&amp;$B308,'[2]产值及收款计划（2026）'!$A:$A&amp;'[2]产值及收款计划（2026）'!$B:$B,'[2]产值及收款计划（2026）'!AI:AI)</f>
        <v>0</v>
      </c>
      <c r="AJ308" s="256" cm="1">
        <f t="array" aca="1" ref="AJ308" ca="1">_xlfn.XLOOKUP($A308&amp;$B308,'[2]产值及收款计划（2026）'!$A:$A&amp;'[2]产值及收款计划（2026）'!$B:$B,'[2]产值及收款计划（2026）'!AJ:AJ)</f>
        <v>0</v>
      </c>
      <c r="AK308" s="256" cm="1">
        <f t="array" aca="1" ref="AK308" ca="1">_xlfn.XLOOKUP($A308&amp;$B308,'[2]产值及收款计划（2026）'!$A:$A&amp;'[2]产值及收款计划（2026）'!$B:$B,'[2]产值及收款计划（2026）'!AK:AK)</f>
        <v>0</v>
      </c>
      <c r="AL308" s="256" cm="1">
        <f t="array" aca="1" ref="AL308" ca="1">_xlfn.XLOOKUP($A308&amp;$B308,'[2]产值及收款计划（2026）'!$A:$A&amp;'[2]产值及收款计划（2026）'!$B:$B,'[2]产值及收款计划（2026）'!AL:AL)</f>
        <v>0</v>
      </c>
      <c r="AM308" s="263" t="e" cm="1">
        <f t="array" aca="1" ref="AM308" ca="1">_xlfn.LET(_xlpm.勾选月份状态数组,TRANSPOSE('PPT(12-15页）-TOP10'!$A$3:$A$14),_xlpm.选择数据区,IF('PPT(12-15页）-TOP10'!$E$3="收款",$BA308:$BL308,$AA308:$AL308),SUM(_xlfn._xlws.FILTER(_xlpm.选择数据区,_xlpm.勾选月份状态数组,"")))</f>
        <v>#NAME?</v>
      </c>
      <c r="AN308" s="256" t="e" cm="1">
        <f t="array" aca="1" ref="AN308" ca="1">_xlfn.LET(_xlpm.勾选月份状态数组,TRANSPOSE('PPT(12-15页）-TOP10'!$A$3:$A$14),_xlpm.选择数据区,IF('PPT(12-15页）-TOP10'!$E$3="收款",$DA308:$DL308,$CA308:$CL308),SUM(_xlfn._xlws.FILTER(_xlpm.选择数据区,_xlpm.勾选月份状态数组,"")))</f>
        <v>#NAME?</v>
      </c>
      <c r="AO308" s="256">
        <f ca="1">SUM(CA308:CC308)+SUM(AD308:AL308)</f>
        <v>0</v>
      </c>
      <c r="AP308" s="256"/>
      <c r="AQ308" s="256"/>
      <c r="AR308" s="256"/>
      <c r="AS308" s="256" cm="1">
        <f t="array" aca="1" ref="AS308" ca="1">_xlfn.XLOOKUP($A308&amp;$B308,'[2]产值及收款计划（2026）'!$A:$A&amp;'[2]产值及收款计划（2026）'!$B:$B,'[2]产值及收款计划（2026）'!AS:AS)</f>
        <v>0</v>
      </c>
      <c r="AT308" s="256" cm="1">
        <f t="array" aca="1" ref="AT308" ca="1">_xlfn.XLOOKUP($A308&amp;$B308,'[2]产值及收款计划（2026）'!$A:$A&amp;'[2]产值及收款计划（2026）'!$B:$B,'[2]产值及收款计划（2026）'!AT:AT)</f>
        <v>0</v>
      </c>
      <c r="AU308" s="256" cm="1">
        <f t="array" aca="1" ref="AU308" ca="1">_xlfn.XLOOKUP($A308&amp;$B308,'[2]产值及收款计划（2026）'!$A:$A&amp;'[2]产值及收款计划（2026）'!$B:$B,'[2]产值及收款计划（2026）'!AU:AU)</f>
        <v>0</v>
      </c>
      <c r="AV308" s="256" cm="1">
        <f t="array" aca="1" ref="AV308" ca="1">_xlfn.XLOOKUP($A308&amp;$B308,'[2]产值及收款计划（2026）'!$A:$A&amp;'[2]产值及收款计划（2026）'!$B:$B,'[2]产值及收款计划（2026）'!AV:AV)</f>
        <v>0</v>
      </c>
      <c r="AW308" s="256" cm="1">
        <f t="array" aca="1" ref="AW308" ca="1">_xlfn.XLOOKUP($A308&amp;$B308,'[2]产值及收款计划（2026）'!$A:$A&amp;'[2]产值及收款计划（2026）'!$B:$B,'[2]产值及收款计划（2026）'!AW:AW)</f>
        <v>0</v>
      </c>
      <c r="AX308" s="256" cm="1">
        <f t="array" aca="1" ref="AX308" ca="1">_xlfn.XLOOKUP($A308&amp;$B308,'[2]产值及收款计划（2026）'!$A:$A&amp;'[2]产值及收款计划（2026）'!$B:$B,'[2]产值及收款计划（2026）'!AX:AX)</f>
        <v>0</v>
      </c>
      <c r="AY308" s="256" cm="1">
        <f t="array" aca="1" ref="AY308" ca="1">_xlfn.XLOOKUP($A308&amp;$B308,'[2]产值及收款计划（2026）'!$A:$A&amp;'[2]产值及收款计划（2026）'!$B:$B,'[2]产值及收款计划（2026）'!AY:AY)</f>
        <v>191.99</v>
      </c>
      <c r="AZ308" s="256" cm="1">
        <f t="array" aca="1" ref="AZ308" ca="1">_xlfn.XLOOKUP($A308&amp;$B308,'[2]产值及收款计划（2026）'!$A:$A&amp;'[2]产值及收款计划（2026）'!$B:$B,'[2]产值及收款计划（2026）'!AZ:AZ)</f>
        <v>191.99</v>
      </c>
      <c r="BA308" s="256" cm="1">
        <f t="array" aca="1" ref="BA308" ca="1">_xlfn.XLOOKUP($A308&amp;$B308,'[2]产值及收款计划（2026）'!$A:$A&amp;'[2]产值及收款计划（2026）'!$B:$B,'[2]产值及收款计划（2026）'!BA:BA)</f>
        <v>0</v>
      </c>
      <c r="BB308" s="256" cm="1">
        <f t="array" aca="1" ref="BB308" ca="1">_xlfn.XLOOKUP($A308&amp;$B308,'[2]产值及收款计划（2026）'!$A:$A&amp;'[2]产值及收款计划（2026）'!$B:$B,'[2]产值及收款计划（2026）'!BB:BB)</f>
        <v>0</v>
      </c>
      <c r="BC308" s="256" cm="1">
        <f t="array" aca="1" ref="BC308" ca="1">_xlfn.XLOOKUP($A308&amp;$B308,'[2]产值及收款计划（2026）'!$A:$A&amp;'[2]产值及收款计划（2026）'!$B:$B,'[2]产值及收款计划（2026）'!BC:BC)</f>
        <v>0</v>
      </c>
      <c r="BD308" s="256" cm="1">
        <f t="array" aca="1" ref="BD308" ca="1">_xlfn.XLOOKUP($A308&amp;$B308,'[2]产值及收款计划（2026）'!$A:$A&amp;'[2]产值及收款计划（2026）'!$B:$B,'[2]产值及收款计划（2026）'!BD:BD)</f>
        <v>65.276600000000002</v>
      </c>
      <c r="BE308" s="256" cm="1">
        <f t="array" aca="1" ref="BE308" ca="1">_xlfn.XLOOKUP($A308&amp;$B308,'[2]产值及收款计划（2026）'!$A:$A&amp;'[2]产值及收款计划（2026）'!$B:$B,'[2]产值及收款计划（2026）'!BE:BE)</f>
        <v>0</v>
      </c>
      <c r="BF308" s="256" cm="1">
        <f t="array" aca="1" ref="BF308" ca="1">_xlfn.XLOOKUP($A308&amp;$B308,'[2]产值及收款计划（2026）'!$A:$A&amp;'[2]产值及收款计划（2026）'!$B:$B,'[2]产值及收款计划（2026）'!BF:BF)</f>
        <v>0</v>
      </c>
      <c r="BG308" s="256" cm="1">
        <f t="array" aca="1" ref="BG308" ca="1">_xlfn.XLOOKUP($A308&amp;$B308,'[2]产值及收款计划（2026）'!$A:$A&amp;'[2]产值及收款计划（2026）'!$B:$B,'[2]产值及收款计划（2026）'!BG:BG)</f>
        <v>0</v>
      </c>
      <c r="BH308" s="256" cm="1">
        <f t="array" aca="1" ref="BH308" ca="1">_xlfn.XLOOKUP($A308&amp;$B308,'[2]产值及收款计划（2026）'!$A:$A&amp;'[2]产值及收款计划（2026）'!$B:$B,'[2]产值及收款计划（2026）'!BH:BH)</f>
        <v>0</v>
      </c>
      <c r="BI308" s="256" cm="1">
        <f t="array" aca="1" ref="BI308" ca="1">_xlfn.XLOOKUP($A308&amp;$B308,'[2]产值及收款计划（2026）'!$A:$A&amp;'[2]产值及收款计划（2026）'!$B:$B,'[2]产值及收款计划（2026）'!BI:BI)</f>
        <v>0</v>
      </c>
      <c r="BJ308" s="256" cm="1">
        <f t="array" aca="1" ref="BJ308" ca="1">_xlfn.XLOOKUP($A308&amp;$B308,'[2]产值及收款计划（2026）'!$A:$A&amp;'[2]产值及收款计划（2026）'!$B:$B,'[2]产值及收款计划（2026）'!BJ:BJ)</f>
        <v>0</v>
      </c>
      <c r="BK308" s="256" cm="1">
        <f t="array" aca="1" ref="BK308" ca="1">_xlfn.XLOOKUP($A308&amp;$B308,'[2]产值及收款计划（2026）'!$A:$A&amp;'[2]产值及收款计划（2026）'!$B:$B,'[2]产值及收款计划（2026）'!BK:BK)</f>
        <v>0</v>
      </c>
      <c r="BL308" s="256" cm="1">
        <f t="array" aca="1" ref="BL308" ca="1">_xlfn.XLOOKUP($A308&amp;$B308,'[2]产值及收款计划（2026）'!$A:$A&amp;'[2]产值及收款计划（2026）'!$B:$B,'[2]产值及收款计划（2026）'!BL:BL)</f>
        <v>0</v>
      </c>
      <c r="BM308" s="256"/>
      <c r="BN308" s="256"/>
      <c r="BO308" s="256"/>
      <c r="BP308" s="256"/>
      <c r="BQ308" s="255" t="str" cm="1">
        <f t="array" aca="1" ref="BQ308" ca="1">_xlfn.XLOOKUP($A308&amp;$B308,'[2]产值及收款计划（2026）'!$A:$A&amp;'[2]产值及收款计划（2026）'!$B:$B,'[2]产值及收款计划（2026）'!BQ:BQ)</f>
        <v>上海城建智慧城市运营管理有限公司</v>
      </c>
      <c r="BR308" s="256" cm="1">
        <f t="array" aca="1" ref="BR308" ca="1">_xlfn.XLOOKUP($A308&amp;$B308,'[2]产值及收款计划（2026）'!$A:$A&amp;'[2]产值及收款计划（2026）'!$B:$B,'[2]产值及收款计划（2026）'!BR:BR)</f>
        <v>0</v>
      </c>
      <c r="CA308" s="256" cm="1">
        <f t="array" aca="1" ref="CA308" ca="1">_xlfn.XLOOKUP($A308&amp;$B308,'[2]产值及收款计划（2026）'!$A:$A&amp;'[2]产值及收款计划（2026）'!$B:$B,'[2]产值及收款计划（2026）'!CA:CA)</f>
        <v>0</v>
      </c>
      <c r="CB308" s="256" cm="1">
        <f t="array" aca="1" ref="CB308" ca="1">_xlfn.XLOOKUP($A308&amp;$B308,'[2]产值及收款计划（2026）'!$A:$A&amp;'[2]产值及收款计划（2026）'!$B:$B,'[2]产值及收款计划（2026）'!CB:CB)</f>
        <v>0</v>
      </c>
      <c r="CC308" s="256" cm="1">
        <f t="array" aca="1" ref="CC308" ca="1">_xlfn.XLOOKUP($A308&amp;$B308,'[2]产值及收款计划（2026）'!$A:$A&amp;'[2]产值及收款计划（2026）'!$B:$B,'[2]产值及收款计划（2026）'!CC:CC)</f>
        <v>0</v>
      </c>
      <c r="CD308" s="256" cm="1">
        <f t="array" aca="1" ref="CD308" ca="1">_xlfn.XLOOKUP($A308&amp;$B308,'[2]产值及收款计划（2026）'!$A:$A&amp;'[2]产值及收款计划（2026）'!$B:$B,'[2]产值及收款计划（2026）'!CD:CD)</f>
        <v>0</v>
      </c>
      <c r="CE308" s="256" cm="1">
        <f t="array" aca="1" ref="CE308" ca="1">_xlfn.XLOOKUP($A308&amp;$B308,'[2]产值及收款计划（2026）'!$A:$A&amp;'[2]产值及收款计划（2026）'!$B:$B,'[2]产值及收款计划（2026）'!CE:CE)</f>
        <v>0</v>
      </c>
      <c r="CF308" s="256" cm="1">
        <f t="array" aca="1" ref="CF308" ca="1">_xlfn.XLOOKUP($A308&amp;$B308,'[2]产值及收款计划（2026）'!$A:$A&amp;'[2]产值及收款计划（2026）'!$B:$B,'[2]产值及收款计划（2026）'!CF:CF)</f>
        <v>0</v>
      </c>
      <c r="CG308" s="256" cm="1">
        <f t="array" aca="1" ref="CG308" ca="1">_xlfn.XLOOKUP($A308&amp;$B308,'[2]产值及收款计划（2026）'!$A:$A&amp;'[2]产值及收款计划（2026）'!$B:$B,'[2]产值及收款计划（2026）'!CG:CG)</f>
        <v>0</v>
      </c>
      <c r="CH308" s="256" cm="1">
        <f t="array" aca="1" ref="CH308" ca="1">_xlfn.XLOOKUP($A308&amp;$B308,'[2]产值及收款计划（2026）'!$A:$A&amp;'[2]产值及收款计划（2026）'!$B:$B,'[2]产值及收款计划（2026）'!CH:CH)</f>
        <v>0</v>
      </c>
      <c r="CI308" s="256" cm="1">
        <f t="array" aca="1" ref="CI308" ca="1">_xlfn.XLOOKUP($A308&amp;$B308,'[2]产值及收款计划（2026）'!$A:$A&amp;'[2]产值及收款计划（2026）'!$B:$B,'[2]产值及收款计划（2026）'!CI:CI)</f>
        <v>0</v>
      </c>
      <c r="CJ308" s="256" cm="1">
        <f t="array" aca="1" ref="CJ308" ca="1">_xlfn.XLOOKUP($A308&amp;$B308,'[2]产值及收款计划（2026）'!$A:$A&amp;'[2]产值及收款计划（2026）'!$B:$B,'[2]产值及收款计划（2026）'!CJ:CJ)</f>
        <v>0</v>
      </c>
      <c r="CK308" s="256" cm="1">
        <f t="array" aca="1" ref="CK308" ca="1">_xlfn.XLOOKUP($A308&amp;$B308,'[2]产值及收款计划（2026）'!$A:$A&amp;'[2]产值及收款计划（2026）'!$B:$B,'[2]产值及收款计划（2026）'!CK:CK)</f>
        <v>0</v>
      </c>
      <c r="CL308" s="256" cm="1">
        <f t="array" aca="1" ref="CL308" ca="1">_xlfn.XLOOKUP($A308&amp;$B308,'[2]产值及收款计划（2026）'!$A:$A&amp;'[2]产值及收款计划（2026）'!$B:$B,'[2]产值及收款计划（2026）'!CL:CL)</f>
        <v>0</v>
      </c>
      <c r="DA308" s="256" cm="1">
        <f t="array" aca="1" ref="DA308" ca="1">_xlfn.XLOOKUP($A308&amp;$B308,'[2]产值及收款计划（2026）'!$A:$A&amp;'[2]产值及收款计划（2026）'!$B:$B,'[2]产值及收款计划（2026）'!DA:DA)</f>
        <v>0</v>
      </c>
      <c r="DB308" s="256" cm="1">
        <f t="array" aca="1" ref="DB308" ca="1">_xlfn.XLOOKUP($A308&amp;$B308,'[2]产值及收款计划（2026）'!$A:$A&amp;'[2]产值及收款计划（2026）'!$B:$B,'[2]产值及收款计划（2026）'!DB:DB)</f>
        <v>0</v>
      </c>
      <c r="DC308" s="256" cm="1">
        <f t="array" aca="1" ref="DC308" ca="1">_xlfn.XLOOKUP($A308&amp;$B308,'[2]产值及收款计划（2026）'!$A:$A&amp;'[2]产值及收款计划（2026）'!$B:$B,'[2]产值及收款计划（2026）'!DC:DC)</f>
        <v>0</v>
      </c>
      <c r="DD308" s="256" cm="1">
        <f t="array" aca="1" ref="DD308" ca="1">_xlfn.XLOOKUP($A308&amp;$B308,'[2]产值及收款计划（2026）'!$A:$A&amp;'[2]产值及收款计划（2026）'!$B:$B,'[2]产值及收款计划（2026）'!DD:DD)</f>
        <v>0</v>
      </c>
      <c r="DE308" s="256" cm="1">
        <f t="array" aca="1" ref="DE308" ca="1">_xlfn.XLOOKUP($A308&amp;$B308,'[2]产值及收款计划（2026）'!$A:$A&amp;'[2]产值及收款计划（2026）'!$B:$B,'[2]产值及收款计划（2026）'!DE:DE)</f>
        <v>0</v>
      </c>
      <c r="DF308" s="256" cm="1">
        <f t="array" aca="1" ref="DF308" ca="1">_xlfn.XLOOKUP($A308&amp;$B308,'[2]产值及收款计划（2026）'!$A:$A&amp;'[2]产值及收款计划（2026）'!$B:$B,'[2]产值及收款计划（2026）'!DF:DF)</f>
        <v>0</v>
      </c>
      <c r="DG308" s="256" cm="1">
        <f t="array" aca="1" ref="DG308" ca="1">_xlfn.XLOOKUP($A308&amp;$B308,'[2]产值及收款计划（2026）'!$A:$A&amp;'[2]产值及收款计划（2026）'!$B:$B,'[2]产值及收款计划（2026）'!DG:DG)</f>
        <v>0</v>
      </c>
      <c r="DH308" s="256" cm="1">
        <f t="array" aca="1" ref="DH308" ca="1">_xlfn.XLOOKUP($A308&amp;$B308,'[2]产值及收款计划（2026）'!$A:$A&amp;'[2]产值及收款计划（2026）'!$B:$B,'[2]产值及收款计划（2026）'!DH:DH)</f>
        <v>0</v>
      </c>
      <c r="DI308" s="256" cm="1">
        <f t="array" aca="1" ref="DI308" ca="1">_xlfn.XLOOKUP($A308&amp;$B308,'[2]产值及收款计划（2026）'!$A:$A&amp;'[2]产值及收款计划（2026）'!$B:$B,'[2]产值及收款计划（2026）'!DI:DI)</f>
        <v>0</v>
      </c>
      <c r="DJ308" s="256" cm="1">
        <f t="array" aca="1" ref="DJ308" ca="1">_xlfn.XLOOKUP($A308&amp;$B308,'[2]产值及收款计划（2026）'!$A:$A&amp;'[2]产值及收款计划（2026）'!$B:$B,'[2]产值及收款计划（2026）'!DJ:DJ)</f>
        <v>0</v>
      </c>
      <c r="DK308" s="256" cm="1">
        <f t="array" aca="1" ref="DK308" ca="1">_xlfn.XLOOKUP($A308&amp;$B308,'[2]产值及收款计划（2026）'!$A:$A&amp;'[2]产值及收款计划（2026）'!$B:$B,'[2]产值及收款计划（2026）'!DK:DK)</f>
        <v>0</v>
      </c>
      <c r="DL308" s="256" cm="1">
        <f t="array" aca="1" ref="DL308" ca="1">_xlfn.XLOOKUP($A308&amp;$B308,'[2]产值及收款计划（2026）'!$A:$A&amp;'[2]产值及收款计划（2026）'!$B:$B,'[2]产值及收款计划（2026）'!DL:DL)</f>
        <v>0</v>
      </c>
      <c r="DM308" s="264"/>
      <c r="DN308" s="250"/>
    </row>
    <row r="309" spans="1:118" ht="20.25" x14ac:dyDescent="0.15">
      <c r="A309" s="254">
        <f t="shared" ca="1" si="17"/>
        <v>128</v>
      </c>
      <c r="B309" s="254" t="s">
        <v>26</v>
      </c>
      <c r="C309" s="255" t="str" cm="1">
        <f t="array" aca="1" ref="C309" ca="1">_xlfn.XLOOKUP($A309&amp;$B309,'[2]产值及收款计划（2026）'!$A:$A&amp;'[2]产值及收款计划（2026）'!$B:$B,'[2]产值及收款计划（2026）'!C:C)</f>
        <v>C0CJZY-FW-T-2025126</v>
      </c>
      <c r="D309" s="255" t="str" cm="1">
        <f t="array" aca="1" ref="D309" ca="1">_xlfn.XLOOKUP($A309&amp;$B309,'[2]产值及收款计划（2026）'!$A:$A&amp;'[2]产值及收款计划（2026）'!$B:$B,'[2]产值及收款计划（2026）'!D:D)</f>
        <v>花木项目部环境监测项目</v>
      </c>
      <c r="E309" s="256" cm="1">
        <f t="array" aca="1" ref="E309" ca="1">_xlfn.XLOOKUP($A309&amp;$B309,'[2]产值及收款计划（2026）'!$A:$A&amp;'[2]产值及收款计划（2026）'!$B:$B,'[2]产值及收款计划（2026）'!E:E)</f>
        <v>3.35</v>
      </c>
      <c r="F309" s="256" cm="1">
        <f t="array" aca="1" ref="F309" ca="1">_xlfn.XLOOKUP($A309&amp;$B309,'[2]产值及收款计划（2026）'!$A:$A&amp;'[2]产值及收款计划（2026）'!$B:$B,'[2]产值及收款计划（2026）'!F:F)</f>
        <v>3.35</v>
      </c>
      <c r="G309" s="256" cm="1">
        <f t="array" aca="1" ref="G309" ca="1">_xlfn.XLOOKUP($A309&amp;$B309,'[2]产值及收款计划（2026）'!$A:$A&amp;'[2]产值及收款计划（2026）'!$B:$B,'[2]产值及收款计划（2026）'!G:G)</f>
        <v>3.35</v>
      </c>
      <c r="H309" s="256" cm="1">
        <f t="array" aca="1" ref="H309" ca="1">_xlfn.XLOOKUP($A309&amp;$B309,'[2]产值及收款计划（2026）'!$A:$A&amp;'[2]产值及收款计划（2026）'!$B:$B,'[2]产值及收款计划（2026）'!H:H)</f>
        <v>0.34499999999999997</v>
      </c>
      <c r="I309" s="257" cm="1">
        <f t="array" aca="1" ref="I309" ca="1">_xlfn.XLOOKUP($A309&amp;$B309,'[2]产值及收款计划（2026）'!$A:$A&amp;'[2]产值及收款计划（2026）'!$B:$B,'[2]产值及收款计划（2026）'!I:I)</f>
        <v>0.102985074626866</v>
      </c>
      <c r="J309" s="258" cm="1">
        <f t="array" aca="1" ref="J309" ca="1">_xlfn.XLOOKUP($A309&amp;$B309,'[2]产值及收款计划（2026）'!$A:$A&amp;'[2]产值及收款计划（2026）'!$B:$B,'[2]产值及收款计划（2026）'!J:J)</f>
        <v>0.06</v>
      </c>
      <c r="K309" s="256" cm="1">
        <f t="array" aca="1" ref="K309" ca="1">_xlfn.XLOOKUP($A309&amp;$B309,'[2]产值及收款计划（2026）'!$A:$A&amp;'[2]产值及收款计划（2026）'!$B:$B,'[2]产值及收款计划（2026）'!K:K)</f>
        <v>0</v>
      </c>
      <c r="L309" s="256" cm="1">
        <f t="array" aca="1" ref="L309" ca="1">_xlfn.XLOOKUP($A309&amp;$B309,'[2]产值及收款计划（2026）'!$A:$A&amp;'[2]产值及收款计划（2026）'!$B:$B,'[2]产值及收款计划（2026）'!L:L)</f>
        <v>0</v>
      </c>
      <c r="M309" s="256" t="str" cm="1">
        <f t="array" aca="1" ref="M309" ca="1">_xlfn.XLOOKUP($A309&amp;$B309,'[2]产值及收款计划（2026）'!$A:$A&amp;'[2]产值及收款计划（2026）'!$B:$B,'[2]产值及收款计划（2026）'!M:M)</f>
        <v>主导</v>
      </c>
      <c r="N309" s="256" t="str" cm="1">
        <f t="array" aca="1" ref="N309" ca="1">_xlfn.XLOOKUP($A309&amp;$B309,'[2]产值及收款计划（2026）'!$A:$A&amp;'[2]产值及收款计划（2026）'!$B:$B,'[2]产值及收款计划（2026）'!N:N)</f>
        <v>邱枫团队</v>
      </c>
      <c r="O309" s="256" t="str" cm="1">
        <f t="array" aca="1" ref="O309" ca="1">_xlfn.XLOOKUP($A309&amp;$B309,'[2]产值及收款计划（2026）'!$A:$A&amp;'[2]产值及收款计划（2026）'!$B:$B,'[2]产值及收款计划（2026）'!O:O)</f>
        <v>段炼</v>
      </c>
      <c r="P309" s="255" t="str" cm="1">
        <f t="array" aca="1" ref="P309" ca="1">_xlfn.XLOOKUP($A309&amp;$B309,'[2]产值及收款计划（2026）'!$A:$A&amp;'[2]产值及收款计划（2026）'!$B:$B,'[2]产值及收款计划（2026）'!P:P)</f>
        <v>在建</v>
      </c>
      <c r="Q309" s="256" cm="1">
        <f t="array" aca="1" ref="Q309" ca="1">_xlfn.XLOOKUP($A309&amp;$B309,'[2]产值及收款计划（2026）'!$A:$A&amp;'[2]产值及收款计划（2026）'!$B:$B,'[2]产值及收款计划（2026）'!Q:Q)</f>
        <v>0</v>
      </c>
      <c r="R309" s="256" cm="1">
        <f t="array" aca="1" ref="R309" ca="1">_xlfn.XLOOKUP($A309&amp;$B309,'[2]产值及收款计划（2026）'!$A:$A&amp;'[2]产值及收款计划（2026）'!$B:$B,'[2]产值及收款计划（2026）'!R:R)</f>
        <v>0</v>
      </c>
      <c r="S309" s="256" cm="1">
        <f t="array" aca="1" ref="S309" ca="1">_xlfn.XLOOKUP($A309&amp;$B309,'[2]产值及收款计划（2026）'!$A:$A&amp;'[2]产值及收款计划（2026）'!$B:$B,'[2]产值及收款计划（2026）'!S:S)</f>
        <v>0</v>
      </c>
      <c r="T309" s="256" cm="1">
        <f t="array" aca="1" ref="T309" ca="1">_xlfn.XLOOKUP($A309&amp;$B309,'[2]产值及收款计划（2026）'!$A:$A&amp;'[2]产值及收款计划（2026）'!$B:$B,'[2]产值及收款计划（2026）'!T:T)</f>
        <v>0</v>
      </c>
      <c r="U309" s="256" cm="1">
        <f t="array" aca="1" ref="U309" ca="1">_xlfn.XLOOKUP($A309&amp;$B309,'[2]产值及收款计划（2026）'!$A:$A&amp;'[2]产值及收款计划（2026）'!$B:$B,'[2]产值及收款计划（2026）'!U:U)</f>
        <v>3.35</v>
      </c>
      <c r="V309" s="256" cm="1">
        <f t="array" aca="1" ref="V309" ca="1">_xlfn.XLOOKUP($A309&amp;$B309,'[2]产值及收款计划（2026）'!$A:$A&amp;'[2]产值及收款计划（2026）'!$B:$B,'[2]产值及收款计划（2026）'!V:V)</f>
        <v>0</v>
      </c>
      <c r="W309" s="256" cm="1">
        <f t="array" aca="1" ref="W309" ca="1">_xlfn.XLOOKUP($A309&amp;$B309,'[2]产值及收款计划（2026）'!$A:$A&amp;'[2]产值及收款计划（2026）'!$B:$B,'[2]产值及收款计划（2026）'!W:W)</f>
        <v>0</v>
      </c>
      <c r="X309" s="256" cm="1">
        <f t="array" aca="1" ref="X309" ca="1">_xlfn.XLOOKUP($A309&amp;$B309,'[2]产值及收款计划（2026）'!$A:$A&amp;'[2]产值及收款计划（2026）'!$B:$B,'[2]产值及收款计划（2026）'!X:X)</f>
        <v>0</v>
      </c>
      <c r="Y309" s="256" cm="1">
        <f t="array" aca="1" ref="Y309" ca="1">_xlfn.XLOOKUP($A309&amp;$B309,'[2]产值及收款计划（2026）'!$A:$A&amp;'[2]产值及收款计划（2026）'!$B:$B,'[2]产值及收款计划（2026）'!Y:Y)</f>
        <v>0</v>
      </c>
      <c r="Z309" s="256" cm="1">
        <f t="array" aca="1" ref="Z309" ca="1">_xlfn.XLOOKUP($A309&amp;$B309,'[2]产值及收款计划（2026）'!$A:$A&amp;'[2]产值及收款计划（2026）'!$B:$B,'[2]产值及收款计划（2026）'!Z:Z)</f>
        <v>0</v>
      </c>
      <c r="AA309" s="256" cm="1">
        <f t="array" aca="1" ref="AA309" ca="1">_xlfn.XLOOKUP($A309&amp;$B309,'[2]产值及收款计划（2026）'!$A:$A&amp;'[2]产值及收款计划（2026）'!$B:$B,'[2]产值及收款计划（2026）'!AA:AA)</f>
        <v>0</v>
      </c>
      <c r="AB309" s="256" cm="1">
        <f t="array" aca="1" ref="AB309" ca="1">_xlfn.XLOOKUP($A309&amp;$B309,'[2]产值及收款计划（2026）'!$A:$A&amp;'[2]产值及收款计划（2026）'!$B:$B,'[2]产值及收款计划（2026）'!AB:AB)</f>
        <v>3.35</v>
      </c>
      <c r="AC309" s="256" cm="1">
        <f t="array" aca="1" ref="AC309" ca="1">_xlfn.XLOOKUP($A309&amp;$B309,'[2]产值及收款计划（2026）'!$A:$A&amp;'[2]产值及收款计划（2026）'!$B:$B,'[2]产值及收款计划（2026）'!AC:AC)</f>
        <v>0</v>
      </c>
      <c r="AD309" s="256" cm="1">
        <f t="array" aca="1" ref="AD309" ca="1">_xlfn.XLOOKUP($A309&amp;$B309,'[2]产值及收款计划（2026）'!$A:$A&amp;'[2]产值及收款计划（2026）'!$B:$B,'[2]产值及收款计划（2026）'!AD:AD)</f>
        <v>0</v>
      </c>
      <c r="AE309" s="256" cm="1">
        <f t="array" aca="1" ref="AE309" ca="1">_xlfn.XLOOKUP($A309&amp;$B309,'[2]产值及收款计划（2026）'!$A:$A&amp;'[2]产值及收款计划（2026）'!$B:$B,'[2]产值及收款计划（2026）'!AE:AE)</f>
        <v>0</v>
      </c>
      <c r="AF309" s="256" cm="1">
        <f t="array" aca="1" ref="AF309" ca="1">_xlfn.XLOOKUP($A309&amp;$B309,'[2]产值及收款计划（2026）'!$A:$A&amp;'[2]产值及收款计划（2026）'!$B:$B,'[2]产值及收款计划（2026）'!AF:AF)</f>
        <v>0</v>
      </c>
      <c r="AG309" s="256" cm="1">
        <f t="array" aca="1" ref="AG309" ca="1">_xlfn.XLOOKUP($A309&amp;$B309,'[2]产值及收款计划（2026）'!$A:$A&amp;'[2]产值及收款计划（2026）'!$B:$B,'[2]产值及收款计划（2026）'!AG:AG)</f>
        <v>0</v>
      </c>
      <c r="AH309" s="256" cm="1">
        <f t="array" aca="1" ref="AH309" ca="1">_xlfn.XLOOKUP($A309&amp;$B309,'[2]产值及收款计划（2026）'!$A:$A&amp;'[2]产值及收款计划（2026）'!$B:$B,'[2]产值及收款计划（2026）'!AH:AH)</f>
        <v>0</v>
      </c>
      <c r="AI309" s="256" cm="1">
        <f t="array" aca="1" ref="AI309" ca="1">_xlfn.XLOOKUP($A309&amp;$B309,'[2]产值及收款计划（2026）'!$A:$A&amp;'[2]产值及收款计划（2026）'!$B:$B,'[2]产值及收款计划（2026）'!AI:AI)</f>
        <v>0</v>
      </c>
      <c r="AJ309" s="256" cm="1">
        <f t="array" aca="1" ref="AJ309" ca="1">_xlfn.XLOOKUP($A309&amp;$B309,'[2]产值及收款计划（2026）'!$A:$A&amp;'[2]产值及收款计划（2026）'!$B:$B,'[2]产值及收款计划（2026）'!AJ:AJ)</f>
        <v>0</v>
      </c>
      <c r="AK309" s="256" cm="1">
        <f t="array" aca="1" ref="AK309" ca="1">_xlfn.XLOOKUP($A309&amp;$B309,'[2]产值及收款计划（2026）'!$A:$A&amp;'[2]产值及收款计划（2026）'!$B:$B,'[2]产值及收款计划（2026）'!AK:AK)</f>
        <v>0</v>
      </c>
      <c r="AL309" s="256" cm="1">
        <f t="array" aca="1" ref="AL309" ca="1">_xlfn.XLOOKUP($A309&amp;$B309,'[2]产值及收款计划（2026）'!$A:$A&amp;'[2]产值及收款计划（2026）'!$B:$B,'[2]产值及收款计划（2026）'!AL:AL)</f>
        <v>0</v>
      </c>
      <c r="AM309" s="263" t="e" cm="1">
        <f t="array" aca="1" ref="AM309" ca="1">_xlfn.LET(_xlpm.勾选月份状态数组,TRANSPOSE('PPT(12-15页）-TOP10'!$A$3:$A$14),_xlpm.选择数据区,IF('PPT(12-15页）-TOP10'!$E$3="收款",$BA309:$BL309,$AA309:$AL309),SUM(_xlfn._xlws.FILTER(_xlpm.选择数据区,_xlpm.勾选月份状态数组,"")))</f>
        <v>#NAME?</v>
      </c>
      <c r="AN309" s="256" t="e" cm="1">
        <f t="array" aca="1" ref="AN309" ca="1">_xlfn.LET(_xlpm.勾选月份状态数组,TRANSPOSE('PPT(12-15页）-TOP10'!$A$3:$A$14),_xlpm.选择数据区,IF('PPT(12-15页）-TOP10'!$E$3="收款",$DA309:$DL309,$CA309:$CL309),SUM(_xlfn._xlws.FILTER(_xlpm.选择数据区,_xlpm.勾选月份状态数组,"")))</f>
        <v>#NAME?</v>
      </c>
      <c r="AO309" s="256">
        <f ca="1">SUM(CA309:CC309)+SUM(AD309:AL309)</f>
        <v>3.35</v>
      </c>
      <c r="AP309" s="256"/>
      <c r="AQ309" s="256"/>
      <c r="AR309" s="256"/>
      <c r="AS309" s="256" cm="1">
        <f t="array" aca="1" ref="AS309" ca="1">_xlfn.XLOOKUP($A309&amp;$B309,'[2]产值及收款计划（2026）'!$A:$A&amp;'[2]产值及收款计划（2026）'!$B:$B,'[2]产值及收款计划（2026）'!AS:AS)</f>
        <v>0</v>
      </c>
      <c r="AT309" s="256" cm="1">
        <f t="array" aca="1" ref="AT309" ca="1">_xlfn.XLOOKUP($A309&amp;$B309,'[2]产值及收款计划（2026）'!$A:$A&amp;'[2]产值及收款计划（2026）'!$B:$B,'[2]产值及收款计划（2026）'!AT:AT)</f>
        <v>0</v>
      </c>
      <c r="AU309" s="256" cm="1">
        <f t="array" aca="1" ref="AU309" ca="1">_xlfn.XLOOKUP($A309&amp;$B309,'[2]产值及收款计划（2026）'!$A:$A&amp;'[2]产值及收款计划（2026）'!$B:$B,'[2]产值及收款计划（2026）'!AU:AU)</f>
        <v>0</v>
      </c>
      <c r="AV309" s="256" cm="1">
        <f t="array" aca="1" ref="AV309" ca="1">_xlfn.XLOOKUP($A309&amp;$B309,'[2]产值及收款计划（2026）'!$A:$A&amp;'[2]产值及收款计划（2026）'!$B:$B,'[2]产值及收款计划（2026）'!AV:AV)</f>
        <v>0</v>
      </c>
      <c r="AW309" s="256" cm="1">
        <f t="array" aca="1" ref="AW309" ca="1">_xlfn.XLOOKUP($A309&amp;$B309,'[2]产值及收款计划（2026）'!$A:$A&amp;'[2]产值及收款计划（2026）'!$B:$B,'[2]产值及收款计划（2026）'!AW:AW)</f>
        <v>0</v>
      </c>
      <c r="AX309" s="256" cm="1">
        <f t="array" aca="1" ref="AX309" ca="1">_xlfn.XLOOKUP($A309&amp;$B309,'[2]产值及收款计划（2026）'!$A:$A&amp;'[2]产值及收款计划（2026）'!$B:$B,'[2]产值及收款计划（2026）'!AX:AX)</f>
        <v>3.35</v>
      </c>
      <c r="AY309" s="256" cm="1">
        <f t="array" aca="1" ref="AY309" ca="1">_xlfn.XLOOKUP($A309&amp;$B309,'[2]产值及收款计划（2026）'!$A:$A&amp;'[2]产值及收款计划（2026）'!$B:$B,'[2]产值及收款计划（2026）'!AY:AY)</f>
        <v>0</v>
      </c>
      <c r="AZ309" s="256" cm="1">
        <f t="array" aca="1" ref="AZ309" ca="1">_xlfn.XLOOKUP($A309&amp;$B309,'[2]产值及收款计划（2026）'!$A:$A&amp;'[2]产值及收款计划（2026）'!$B:$B,'[2]产值及收款计划（2026）'!AZ:AZ)</f>
        <v>0</v>
      </c>
      <c r="BA309" s="256" cm="1">
        <f t="array" aca="1" ref="BA309" ca="1">_xlfn.XLOOKUP($A309&amp;$B309,'[2]产值及收款计划（2026）'!$A:$A&amp;'[2]产值及收款计划（2026）'!$B:$B,'[2]产值及收款计划（2026）'!BA:BA)</f>
        <v>0</v>
      </c>
      <c r="BB309" s="256" cm="1">
        <f t="array" aca="1" ref="BB309" ca="1">_xlfn.XLOOKUP($A309&amp;$B309,'[2]产值及收款计划（2026）'!$A:$A&amp;'[2]产值及收款计划（2026）'!$B:$B,'[2]产值及收款计划（2026）'!BB:BB)</f>
        <v>3.35</v>
      </c>
      <c r="BC309" s="256" cm="1">
        <f t="array" aca="1" ref="BC309" ca="1">_xlfn.XLOOKUP($A309&amp;$B309,'[2]产值及收款计划（2026）'!$A:$A&amp;'[2]产值及收款计划（2026）'!$B:$B,'[2]产值及收款计划（2026）'!BC:BC)</f>
        <v>0</v>
      </c>
      <c r="BD309" s="256" cm="1">
        <f t="array" aca="1" ref="BD309" ca="1">_xlfn.XLOOKUP($A309&amp;$B309,'[2]产值及收款计划（2026）'!$A:$A&amp;'[2]产值及收款计划（2026）'!$B:$B,'[2]产值及收款计划（2026）'!BD:BD)</f>
        <v>0</v>
      </c>
      <c r="BE309" s="256" cm="1">
        <f t="array" aca="1" ref="BE309" ca="1">_xlfn.XLOOKUP($A309&amp;$B309,'[2]产值及收款计划（2026）'!$A:$A&amp;'[2]产值及收款计划（2026）'!$B:$B,'[2]产值及收款计划（2026）'!BE:BE)</f>
        <v>0</v>
      </c>
      <c r="BF309" s="256" cm="1">
        <f t="array" aca="1" ref="BF309" ca="1">_xlfn.XLOOKUP($A309&amp;$B309,'[2]产值及收款计划（2026）'!$A:$A&amp;'[2]产值及收款计划（2026）'!$B:$B,'[2]产值及收款计划（2026）'!BF:BF)</f>
        <v>0</v>
      </c>
      <c r="BG309" s="256" cm="1">
        <f t="array" aca="1" ref="BG309" ca="1">_xlfn.XLOOKUP($A309&amp;$B309,'[2]产值及收款计划（2026）'!$A:$A&amp;'[2]产值及收款计划（2026）'!$B:$B,'[2]产值及收款计划（2026）'!BG:BG)</f>
        <v>0</v>
      </c>
      <c r="BH309" s="256" cm="1">
        <f t="array" aca="1" ref="BH309" ca="1">_xlfn.XLOOKUP($A309&amp;$B309,'[2]产值及收款计划（2026）'!$A:$A&amp;'[2]产值及收款计划（2026）'!$B:$B,'[2]产值及收款计划（2026）'!BH:BH)</f>
        <v>0</v>
      </c>
      <c r="BI309" s="256" cm="1">
        <f t="array" aca="1" ref="BI309" ca="1">_xlfn.XLOOKUP($A309&amp;$B309,'[2]产值及收款计划（2026）'!$A:$A&amp;'[2]产值及收款计划（2026）'!$B:$B,'[2]产值及收款计划（2026）'!BI:BI)</f>
        <v>0</v>
      </c>
      <c r="BJ309" s="256" cm="1">
        <f t="array" aca="1" ref="BJ309" ca="1">_xlfn.XLOOKUP($A309&amp;$B309,'[2]产值及收款计划（2026）'!$A:$A&amp;'[2]产值及收款计划（2026）'!$B:$B,'[2]产值及收款计划（2026）'!BJ:BJ)</f>
        <v>0</v>
      </c>
      <c r="BK309" s="256" cm="1">
        <f t="array" aca="1" ref="BK309" ca="1">_xlfn.XLOOKUP($A309&amp;$B309,'[2]产值及收款计划（2026）'!$A:$A&amp;'[2]产值及收款计划（2026）'!$B:$B,'[2]产值及收款计划（2026）'!BK:BK)</f>
        <v>0</v>
      </c>
      <c r="BL309" s="256" cm="1">
        <f t="array" aca="1" ref="BL309" ca="1">_xlfn.XLOOKUP($A309&amp;$B309,'[2]产值及收款计划（2026）'!$A:$A&amp;'[2]产值及收款计划（2026）'!$B:$B,'[2]产值及收款计划（2026）'!BL:BL)</f>
        <v>0</v>
      </c>
      <c r="BM309" s="256"/>
      <c r="BN309" s="256"/>
      <c r="BO309" s="256"/>
      <c r="BP309" s="256"/>
      <c r="BQ309" s="255" t="str" cm="1">
        <f t="array" aca="1" ref="BQ309" ca="1">_xlfn.XLOOKUP($A309&amp;$B309,'[2]产值及收款计划（2026）'!$A:$A&amp;'[2]产值及收款计划（2026）'!$B:$B,'[2]产值及收款计划（2026）'!BQ:BQ)</f>
        <v>上海城建养护管理有限公司</v>
      </c>
      <c r="BR309" s="256" cm="1">
        <f t="array" aca="1" ref="BR309" ca="1">_xlfn.XLOOKUP($A309&amp;$B309,'[2]产值及收款计划（2026）'!$A:$A&amp;'[2]产值及收款计划（2026）'!$B:$B,'[2]产值及收款计划（2026）'!BR:BR)</f>
        <v>0</v>
      </c>
      <c r="CA309" s="256" cm="1">
        <f t="array" aca="1" ref="CA309" ca="1">_xlfn.XLOOKUP($A309&amp;$B309,'[2]产值及收款计划（2026）'!$A:$A&amp;'[2]产值及收款计划（2026）'!$B:$B,'[2]产值及收款计划（2026）'!CA:CA)</f>
        <v>0</v>
      </c>
      <c r="CB309" s="256" cm="1">
        <f t="array" aca="1" ref="CB309" ca="1">_xlfn.XLOOKUP($A309&amp;$B309,'[2]产值及收款计划（2026）'!$A:$A&amp;'[2]产值及收款计划（2026）'!$B:$B,'[2]产值及收款计划（2026）'!CB:CB)</f>
        <v>3.35</v>
      </c>
      <c r="CC309" s="256" cm="1">
        <f t="array" aca="1" ref="CC309" ca="1">_xlfn.XLOOKUP($A309&amp;$B309,'[2]产值及收款计划（2026）'!$A:$A&amp;'[2]产值及收款计划（2026）'!$B:$B,'[2]产值及收款计划（2026）'!CC:CC)</f>
        <v>0</v>
      </c>
      <c r="CD309" s="256" cm="1">
        <f t="array" aca="1" ref="CD309" ca="1">_xlfn.XLOOKUP($A309&amp;$B309,'[2]产值及收款计划（2026）'!$A:$A&amp;'[2]产值及收款计划（2026）'!$B:$B,'[2]产值及收款计划（2026）'!CD:CD)</f>
        <v>0</v>
      </c>
      <c r="CE309" s="256" cm="1">
        <f t="array" aca="1" ref="CE309" ca="1">_xlfn.XLOOKUP($A309&amp;$B309,'[2]产值及收款计划（2026）'!$A:$A&amp;'[2]产值及收款计划（2026）'!$B:$B,'[2]产值及收款计划（2026）'!CE:CE)</f>
        <v>0</v>
      </c>
      <c r="CF309" s="256" cm="1">
        <f t="array" aca="1" ref="CF309" ca="1">_xlfn.XLOOKUP($A309&amp;$B309,'[2]产值及收款计划（2026）'!$A:$A&amp;'[2]产值及收款计划（2026）'!$B:$B,'[2]产值及收款计划（2026）'!CF:CF)</f>
        <v>0</v>
      </c>
      <c r="CG309" s="256" cm="1">
        <f t="array" aca="1" ref="CG309" ca="1">_xlfn.XLOOKUP($A309&amp;$B309,'[2]产值及收款计划（2026）'!$A:$A&amp;'[2]产值及收款计划（2026）'!$B:$B,'[2]产值及收款计划（2026）'!CG:CG)</f>
        <v>0</v>
      </c>
      <c r="CH309" s="256" cm="1">
        <f t="array" aca="1" ref="CH309" ca="1">_xlfn.XLOOKUP($A309&amp;$B309,'[2]产值及收款计划（2026）'!$A:$A&amp;'[2]产值及收款计划（2026）'!$B:$B,'[2]产值及收款计划（2026）'!CH:CH)</f>
        <v>0</v>
      </c>
      <c r="CI309" s="256" cm="1">
        <f t="array" aca="1" ref="CI309" ca="1">_xlfn.XLOOKUP($A309&amp;$B309,'[2]产值及收款计划（2026）'!$A:$A&amp;'[2]产值及收款计划（2026）'!$B:$B,'[2]产值及收款计划（2026）'!CI:CI)</f>
        <v>0</v>
      </c>
      <c r="CJ309" s="256" cm="1">
        <f t="array" aca="1" ref="CJ309" ca="1">_xlfn.XLOOKUP($A309&amp;$B309,'[2]产值及收款计划（2026）'!$A:$A&amp;'[2]产值及收款计划（2026）'!$B:$B,'[2]产值及收款计划（2026）'!CJ:CJ)</f>
        <v>0</v>
      </c>
      <c r="CK309" s="256" cm="1">
        <f t="array" aca="1" ref="CK309" ca="1">_xlfn.XLOOKUP($A309&amp;$B309,'[2]产值及收款计划（2026）'!$A:$A&amp;'[2]产值及收款计划（2026）'!$B:$B,'[2]产值及收款计划（2026）'!CK:CK)</f>
        <v>0</v>
      </c>
      <c r="CL309" s="256" cm="1">
        <f t="array" aca="1" ref="CL309" ca="1">_xlfn.XLOOKUP($A309&amp;$B309,'[2]产值及收款计划（2026）'!$A:$A&amp;'[2]产值及收款计划（2026）'!$B:$B,'[2]产值及收款计划（2026）'!CL:CL)</f>
        <v>0</v>
      </c>
      <c r="DA309" s="256" cm="1">
        <f t="array" aca="1" ref="DA309" ca="1">_xlfn.XLOOKUP($A309&amp;$B309,'[2]产值及收款计划（2026）'!$A:$A&amp;'[2]产值及收款计划（2026）'!$B:$B,'[2]产值及收款计划（2026）'!DA:DA)</f>
        <v>0</v>
      </c>
      <c r="DB309" s="256" cm="1">
        <f t="array" aca="1" ref="DB309" ca="1">_xlfn.XLOOKUP($A309&amp;$B309,'[2]产值及收款计划（2026）'!$A:$A&amp;'[2]产值及收款计划（2026）'!$B:$B,'[2]产值及收款计划（2026）'!DB:DB)</f>
        <v>3.35</v>
      </c>
      <c r="DC309" s="256" cm="1">
        <f t="array" aca="1" ref="DC309" ca="1">_xlfn.XLOOKUP($A309&amp;$B309,'[2]产值及收款计划（2026）'!$A:$A&amp;'[2]产值及收款计划（2026）'!$B:$B,'[2]产值及收款计划（2026）'!DC:DC)</f>
        <v>0</v>
      </c>
      <c r="DD309" s="256" cm="1">
        <f t="array" aca="1" ref="DD309" ca="1">_xlfn.XLOOKUP($A309&amp;$B309,'[2]产值及收款计划（2026）'!$A:$A&amp;'[2]产值及收款计划（2026）'!$B:$B,'[2]产值及收款计划（2026）'!DD:DD)</f>
        <v>0</v>
      </c>
      <c r="DE309" s="256" cm="1">
        <f t="array" aca="1" ref="DE309" ca="1">_xlfn.XLOOKUP($A309&amp;$B309,'[2]产值及收款计划（2026）'!$A:$A&amp;'[2]产值及收款计划（2026）'!$B:$B,'[2]产值及收款计划（2026）'!DE:DE)</f>
        <v>0</v>
      </c>
      <c r="DF309" s="256" cm="1">
        <f t="array" aca="1" ref="DF309" ca="1">_xlfn.XLOOKUP($A309&amp;$B309,'[2]产值及收款计划（2026）'!$A:$A&amp;'[2]产值及收款计划（2026）'!$B:$B,'[2]产值及收款计划（2026）'!DF:DF)</f>
        <v>0</v>
      </c>
      <c r="DG309" s="256" cm="1">
        <f t="array" aca="1" ref="DG309" ca="1">_xlfn.XLOOKUP($A309&amp;$B309,'[2]产值及收款计划（2026）'!$A:$A&amp;'[2]产值及收款计划（2026）'!$B:$B,'[2]产值及收款计划（2026）'!DG:DG)</f>
        <v>0</v>
      </c>
      <c r="DH309" s="256" cm="1">
        <f t="array" aca="1" ref="DH309" ca="1">_xlfn.XLOOKUP($A309&amp;$B309,'[2]产值及收款计划（2026）'!$A:$A&amp;'[2]产值及收款计划（2026）'!$B:$B,'[2]产值及收款计划（2026）'!DH:DH)</f>
        <v>0</v>
      </c>
      <c r="DI309" s="256" cm="1">
        <f t="array" aca="1" ref="DI309" ca="1">_xlfn.XLOOKUP($A309&amp;$B309,'[2]产值及收款计划（2026）'!$A:$A&amp;'[2]产值及收款计划（2026）'!$B:$B,'[2]产值及收款计划（2026）'!DI:DI)</f>
        <v>0</v>
      </c>
      <c r="DJ309" s="256" cm="1">
        <f t="array" aca="1" ref="DJ309" ca="1">_xlfn.XLOOKUP($A309&amp;$B309,'[2]产值及收款计划（2026）'!$A:$A&amp;'[2]产值及收款计划（2026）'!$B:$B,'[2]产值及收款计划（2026）'!DJ:DJ)</f>
        <v>0</v>
      </c>
      <c r="DK309" s="256" cm="1">
        <f t="array" aca="1" ref="DK309" ca="1">_xlfn.XLOOKUP($A309&amp;$B309,'[2]产值及收款计划（2026）'!$A:$A&amp;'[2]产值及收款计划（2026）'!$B:$B,'[2]产值及收款计划（2026）'!DK:DK)</f>
        <v>0</v>
      </c>
      <c r="DL309" s="256" cm="1">
        <f t="array" aca="1" ref="DL309" ca="1">_xlfn.XLOOKUP($A309&amp;$B309,'[2]产值及收款计划（2026）'!$A:$A&amp;'[2]产值及收款计划（2026）'!$B:$B,'[2]产值及收款计划（2026）'!DL:DL)</f>
        <v>0</v>
      </c>
      <c r="DM309" s="264"/>
      <c r="DN309" s="250"/>
    </row>
    <row r="310" spans="1:118" ht="40.5" x14ac:dyDescent="0.15">
      <c r="A310" s="254">
        <f t="shared" ca="1" si="17"/>
        <v>129</v>
      </c>
      <c r="B310" s="254" t="s">
        <v>26</v>
      </c>
      <c r="C310" s="255" t="str" cm="1">
        <f t="array" aca="1" ref="C310" ca="1">_xlfn.XLOOKUP($A310&amp;$B310,'[2]产值及收款计划（2026）'!$A:$A&amp;'[2]产值及收款计划（2026）'!$B:$B,'[2]产值及收款计划（2026）'!C:C)</f>
        <v>C0CJZY-FW-T-2025145</v>
      </c>
      <c r="D310" s="256" t="str" cm="1">
        <f t="array" aca="1" ref="D310" ca="1">_xlfn.XLOOKUP($A310&amp;$B310,'[2]产值及收款计划（2026）'!$A:$A&amp;'[2]产值及收款计划（2026）'!$B:$B,'[2]产值及收款计划（2026）'!D:D)</f>
        <v>环境集团排水数智运维平台建设服务框架协议</v>
      </c>
      <c r="E310" s="256" cm="1">
        <f t="array" aca="1" ref="E310" ca="1">_xlfn.XLOOKUP($A310&amp;$B310,'[2]产值及收款计划（2026）'!$A:$A&amp;'[2]产值及收款计划（2026）'!$B:$B,'[2]产值及收款计划（2026）'!E:E)</f>
        <v>367</v>
      </c>
      <c r="F310" s="256" cm="1">
        <f t="array" aca="1" ref="F310" ca="1">_xlfn.XLOOKUP($A310&amp;$B310,'[2]产值及收款计划（2026）'!$A:$A&amp;'[2]产值及收款计划（2026）'!$B:$B,'[2]产值及收款计划（2026）'!F:F)</f>
        <v>367</v>
      </c>
      <c r="G310" s="256" cm="1">
        <f t="array" aca="1" ref="G310" ca="1">_xlfn.XLOOKUP($A310&amp;$B310,'[2]产值及收款计划（2026）'!$A:$A&amp;'[2]产值及收款计划（2026）'!$B:$B,'[2]产值及收款计划（2026）'!G:G)</f>
        <v>367</v>
      </c>
      <c r="H310" s="256" cm="1">
        <f t="array" aca="1" ref="H310" ca="1">_xlfn.XLOOKUP($A310&amp;$B310,'[2]产值及收款计划（2026）'!$A:$A&amp;'[2]产值及收款计划（2026）'!$B:$B,'[2]产值及收款计划（2026）'!H:H)</f>
        <v>153</v>
      </c>
      <c r="I310" s="257" cm="1">
        <f t="array" aca="1" ref="I310" ca="1">_xlfn.XLOOKUP($A310&amp;$B310,'[2]产值及收款计划（2026）'!$A:$A&amp;'[2]产值及收款计划（2026）'!$B:$B,'[2]产值及收款计划（2026）'!I:I)</f>
        <v>0.41689373297002702</v>
      </c>
      <c r="J310" s="258" cm="1">
        <f t="array" aca="1" ref="J310" ca="1">_xlfn.XLOOKUP($A310&amp;$B310,'[2]产值及收款计划（2026）'!$A:$A&amp;'[2]产值及收款计划（2026）'!$B:$B,'[2]产值及收款计划（2026）'!J:J)</f>
        <v>0.06</v>
      </c>
      <c r="K310" s="256" cm="1">
        <f t="array" aca="1" ref="K310" ca="1">_xlfn.XLOOKUP($A310&amp;$B310,'[2]产值及收款计划（2026）'!$A:$A&amp;'[2]产值及收款计划（2026）'!$B:$B,'[2]产值及收款计划（2026）'!K:K)</f>
        <v>0</v>
      </c>
      <c r="L310" s="256" cm="1">
        <f t="array" aca="1" ref="L310" ca="1">_xlfn.XLOOKUP($A310&amp;$B310,'[2]产值及收款计划（2026）'!$A:$A&amp;'[2]产值及收款计划（2026）'!$B:$B,'[2]产值及收款计划（2026）'!L:L)</f>
        <v>0</v>
      </c>
      <c r="M310" s="256" t="str" cm="1">
        <f t="array" aca="1" ref="M310" ca="1">_xlfn.XLOOKUP($A310&amp;$B310,'[2]产值及收款计划（2026）'!$A:$A&amp;'[2]产值及收款计划（2026）'!$B:$B,'[2]产值及收款计划（2026）'!M:M)</f>
        <v>主导</v>
      </c>
      <c r="N310" s="256" t="str" cm="1">
        <f t="array" aca="1" ref="N310" ca="1">_xlfn.XLOOKUP($A310&amp;$B310,'[2]产值及收款计划（2026）'!$A:$A&amp;'[2]产值及收款计划（2026）'!$B:$B,'[2]产值及收款计划（2026）'!N:N)</f>
        <v>董力健团队</v>
      </c>
      <c r="O310" s="256" t="str" cm="1">
        <f t="array" aca="1" ref="O310" ca="1">_xlfn.XLOOKUP($A310&amp;$B310,'[2]产值及收款计划（2026）'!$A:$A&amp;'[2]产值及收款计划（2026）'!$B:$B,'[2]产值及收款计划（2026）'!O:O)</f>
        <v>董力健</v>
      </c>
      <c r="P310" s="255" t="str" cm="1">
        <f t="array" aca="1" ref="P310" ca="1">_xlfn.XLOOKUP($A310&amp;$B310,'[2]产值及收款计划（2026）'!$A:$A&amp;'[2]产值及收款计划（2026）'!$B:$B,'[2]产值及收款计划（2026）'!P:P)</f>
        <v>在建</v>
      </c>
      <c r="Q310" s="256" cm="1">
        <f t="array" aca="1" ref="Q310" ca="1">_xlfn.XLOOKUP($A310&amp;$B310,'[2]产值及收款计划（2026）'!$A:$A&amp;'[2]产值及收款计划（2026）'!$B:$B,'[2]产值及收款计划（2026）'!Q:Q)</f>
        <v>0</v>
      </c>
      <c r="R310" s="256" cm="1">
        <f t="array" aca="1" ref="R310" ca="1">_xlfn.XLOOKUP($A310&amp;$B310,'[2]产值及收款计划（2026）'!$A:$A&amp;'[2]产值及收款计划（2026）'!$B:$B,'[2]产值及收款计划（2026）'!R:R)</f>
        <v>0</v>
      </c>
      <c r="S310" s="256" cm="1">
        <f t="array" aca="1" ref="S310" ca="1">_xlfn.XLOOKUP($A310&amp;$B310,'[2]产值及收款计划（2026）'!$A:$A&amp;'[2]产值及收款计划（2026）'!$B:$B,'[2]产值及收款计划（2026）'!S:S)</f>
        <v>0</v>
      </c>
      <c r="T310" s="256" cm="1">
        <f t="array" aca="1" ref="T310" ca="1">_xlfn.XLOOKUP($A310&amp;$B310,'[2]产值及收款计划（2026）'!$A:$A&amp;'[2]产值及收款计划（2026）'!$B:$B,'[2]产值及收款计划（2026）'!T:T)</f>
        <v>293.60000000000002</v>
      </c>
      <c r="U310" s="256" cm="1">
        <f t="array" aca="1" ref="U310" ca="1">_xlfn.XLOOKUP($A310&amp;$B310,'[2]产值及收款计划（2026）'!$A:$A&amp;'[2]产值及收款计划（2026）'!$B:$B,'[2]产值及收款计划（2026）'!U:U)</f>
        <v>0</v>
      </c>
      <c r="V310" s="256" cm="1">
        <f t="array" aca="1" ref="V310" ca="1">_xlfn.XLOOKUP($A310&amp;$B310,'[2]产值及收款计划（2026）'!$A:$A&amp;'[2]产值及收款计划（2026）'!$B:$B,'[2]产值及收款计划（2026）'!V:V)</f>
        <v>73.400000000000006</v>
      </c>
      <c r="W310" s="256" cm="1">
        <f t="array" aca="1" ref="W310" ca="1">_xlfn.XLOOKUP($A310&amp;$B310,'[2]产值及收款计划（2026）'!$A:$A&amp;'[2]产值及收款计划（2026）'!$B:$B,'[2]产值及收款计划（2026）'!W:W)</f>
        <v>0</v>
      </c>
      <c r="X310" s="256" cm="1">
        <f t="array" aca="1" ref="X310" ca="1">_xlfn.XLOOKUP($A310&amp;$B310,'[2]产值及收款计划（2026）'!$A:$A&amp;'[2]产值及收款计划（2026）'!$B:$B,'[2]产值及收款计划（2026）'!X:X)</f>
        <v>0</v>
      </c>
      <c r="Y310" s="256" cm="1">
        <f t="array" aca="1" ref="Y310" ca="1">_xlfn.XLOOKUP($A310&amp;$B310,'[2]产值及收款计划（2026）'!$A:$A&amp;'[2]产值及收款计划（2026）'!$B:$B,'[2]产值及收款计划（2026）'!Y:Y)</f>
        <v>0</v>
      </c>
      <c r="Z310" s="256" cm="1">
        <f t="array" aca="1" ref="Z310" ca="1">_xlfn.XLOOKUP($A310&amp;$B310,'[2]产值及收款计划（2026）'!$A:$A&amp;'[2]产值及收款计划（2026）'!$B:$B,'[2]产值及收款计划（2026）'!Z:Z)</f>
        <v>0</v>
      </c>
      <c r="AA310" s="256" cm="1">
        <f t="array" aca="1" ref="AA310" ca="1">_xlfn.XLOOKUP($A310&amp;$B310,'[2]产值及收款计划（2026）'!$A:$A&amp;'[2]产值及收款计划（2026）'!$B:$B,'[2]产值及收款计划（2026）'!AA:AA)</f>
        <v>0</v>
      </c>
      <c r="AB310" s="256" cm="1">
        <f t="array" aca="1" ref="AB310" ca="1">_xlfn.XLOOKUP($A310&amp;$B310,'[2]产值及收款计划（2026）'!$A:$A&amp;'[2]产值及收款计划（2026）'!$B:$B,'[2]产值及收款计划（2026）'!AB:AB)</f>
        <v>0</v>
      </c>
      <c r="AC310" s="256" cm="1">
        <f t="array" aca="1" ref="AC310" ca="1">_xlfn.XLOOKUP($A310&amp;$B310,'[2]产值及收款计划（2026）'!$A:$A&amp;'[2]产值及收款计划（2026）'!$B:$B,'[2]产值及收款计划（2026）'!AC:AC)</f>
        <v>0</v>
      </c>
      <c r="AD310" s="256" cm="1">
        <f t="array" aca="1" ref="AD310" ca="1">_xlfn.XLOOKUP($A310&amp;$B310,'[2]产值及收款计划（2026）'!$A:$A&amp;'[2]产值及收款计划（2026）'!$B:$B,'[2]产值及收款计划（2026）'!AD:AD)</f>
        <v>0</v>
      </c>
      <c r="AE310" s="256" cm="1">
        <f t="array" aca="1" ref="AE310" ca="1">_xlfn.XLOOKUP($A310&amp;$B310,'[2]产值及收款计划（2026）'!$A:$A&amp;'[2]产值及收款计划（2026）'!$B:$B,'[2]产值及收款计划（2026）'!AE:AE)</f>
        <v>0</v>
      </c>
      <c r="AF310" s="256" cm="1">
        <f t="array" aca="1" ref="AF310" ca="1">_xlfn.XLOOKUP($A310&amp;$B310,'[2]产值及收款计划（2026）'!$A:$A&amp;'[2]产值及收款计划（2026）'!$B:$B,'[2]产值及收款计划（2026）'!AF:AF)</f>
        <v>0</v>
      </c>
      <c r="AG310" s="256" cm="1">
        <f t="array" aca="1" ref="AG310" ca="1">_xlfn.XLOOKUP($A310&amp;$B310,'[2]产值及收款计划（2026）'!$A:$A&amp;'[2]产值及收款计划（2026）'!$B:$B,'[2]产值及收款计划（2026）'!AG:AG)</f>
        <v>0</v>
      </c>
      <c r="AH310" s="256" cm="1">
        <f t="array" aca="1" ref="AH310" ca="1">_xlfn.XLOOKUP($A310&amp;$B310,'[2]产值及收款计划（2026）'!$A:$A&amp;'[2]产值及收款计划（2026）'!$B:$B,'[2]产值及收款计划（2026）'!AH:AH)</f>
        <v>0</v>
      </c>
      <c r="AI310" s="256" cm="1">
        <f t="array" aca="1" ref="AI310" ca="1">_xlfn.XLOOKUP($A310&amp;$B310,'[2]产值及收款计划（2026）'!$A:$A&amp;'[2]产值及收款计划（2026）'!$B:$B,'[2]产值及收款计划（2026）'!AI:AI)</f>
        <v>0</v>
      </c>
      <c r="AJ310" s="256" cm="1">
        <f t="array" aca="1" ref="AJ310" ca="1">_xlfn.XLOOKUP($A310&amp;$B310,'[2]产值及收款计划（2026）'!$A:$A&amp;'[2]产值及收款计划（2026）'!$B:$B,'[2]产值及收款计划（2026）'!AJ:AJ)</f>
        <v>0</v>
      </c>
      <c r="AK310" s="256" cm="1">
        <f t="array" aca="1" ref="AK310" ca="1">_xlfn.XLOOKUP($A310&amp;$B310,'[2]产值及收款计划（2026）'!$A:$A&amp;'[2]产值及收款计划（2026）'!$B:$B,'[2]产值及收款计划（2026）'!AK:AK)</f>
        <v>0</v>
      </c>
      <c r="AL310" s="256" cm="1">
        <f t="array" aca="1" ref="AL310" ca="1">_xlfn.XLOOKUP($A310&amp;$B310,'[2]产值及收款计划（2026）'!$A:$A&amp;'[2]产值及收款计划（2026）'!$B:$B,'[2]产值及收款计划（2026）'!AL:AL)</f>
        <v>0</v>
      </c>
      <c r="AM310" s="263" t="e" cm="1">
        <f t="array" aca="1" ref="AM310" ca="1">_xlfn.LET(_xlpm.勾选月份状态数组,TRANSPOSE('PPT(12-15页）-TOP10'!$A$3:$A$14),_xlpm.选择数据区,IF('PPT(12-15页）-TOP10'!$E$3="收款",$BA310:$BL310,$AA310:$AL310),SUM(_xlfn._xlws.FILTER(_xlpm.选择数据区,_xlpm.勾选月份状态数组,"")))</f>
        <v>#NAME?</v>
      </c>
      <c r="AN310" s="256" t="e" cm="1">
        <f t="array" aca="1" ref="AN310" ca="1">_xlfn.LET(_xlpm.勾选月份状态数组,TRANSPOSE('PPT(12-15页）-TOP10'!$A$3:$A$14),_xlpm.选择数据区,IF('PPT(12-15页）-TOP10'!$E$3="收款",$DA310:$DL310,$CA310:$CL310),SUM(_xlfn._xlws.FILTER(_xlpm.选择数据区,_xlpm.勾选月份状态数组,"")))</f>
        <v>#NAME?</v>
      </c>
      <c r="AO310" s="256">
        <f ca="1">SUM(CA310:CC310)+SUM(AD310:AL310)</f>
        <v>0</v>
      </c>
      <c r="AP310" s="256"/>
      <c r="AQ310" s="256"/>
      <c r="AR310" s="256"/>
      <c r="AS310" s="256" cm="1">
        <f t="array" aca="1" ref="AS310" ca="1">_xlfn.XLOOKUP($A310&amp;$B310,'[2]产值及收款计划（2026）'!$A:$A&amp;'[2]产值及收款计划（2026）'!$B:$B,'[2]产值及收款计划（2026）'!AS:AS)</f>
        <v>0</v>
      </c>
      <c r="AT310" s="256" cm="1">
        <f t="array" aca="1" ref="AT310" ca="1">_xlfn.XLOOKUP($A310&amp;$B310,'[2]产值及收款计划（2026）'!$A:$A&amp;'[2]产值及收款计划（2026）'!$B:$B,'[2]产值及收款计划（2026）'!AT:AT)</f>
        <v>0</v>
      </c>
      <c r="AU310" s="256" cm="1">
        <f t="array" aca="1" ref="AU310" ca="1">_xlfn.XLOOKUP($A310&amp;$B310,'[2]产值及收款计划（2026）'!$A:$A&amp;'[2]产值及收款计划（2026）'!$B:$B,'[2]产值及收款计划（2026）'!AU:AU)</f>
        <v>0</v>
      </c>
      <c r="AV310" s="256" cm="1">
        <f t="array" aca="1" ref="AV310" ca="1">_xlfn.XLOOKUP($A310&amp;$B310,'[2]产值及收款计划（2026）'!$A:$A&amp;'[2]产值及收款计划（2026）'!$B:$B,'[2]产值及收款计划（2026）'!AV:AV)</f>
        <v>0</v>
      </c>
      <c r="AW310" s="256" cm="1">
        <f t="array" aca="1" ref="AW310" ca="1">_xlfn.XLOOKUP($A310&amp;$B310,'[2]产值及收款计划（2026）'!$A:$A&amp;'[2]产值及收款计划（2026）'!$B:$B,'[2]产值及收款计划（2026）'!AW:AW)</f>
        <v>0</v>
      </c>
      <c r="AX310" s="256" cm="1">
        <f t="array" aca="1" ref="AX310" ca="1">_xlfn.XLOOKUP($A310&amp;$B310,'[2]产值及收款计划（2026）'!$A:$A&amp;'[2]产值及收款计划（2026）'!$B:$B,'[2]产值及收款计划（2026）'!AX:AX)</f>
        <v>0</v>
      </c>
      <c r="AY310" s="256" cm="1">
        <f t="array" aca="1" ref="AY310" ca="1">_xlfn.XLOOKUP($A310&amp;$B310,'[2]产值及收款计划（2026）'!$A:$A&amp;'[2]产值及收款计划（2026）'!$B:$B,'[2]产值及收款计划（2026）'!AY:AY)</f>
        <v>367</v>
      </c>
      <c r="AZ310" s="256" cm="1">
        <f t="array" aca="1" ref="AZ310" ca="1">_xlfn.XLOOKUP($A310&amp;$B310,'[2]产值及收款计划（2026）'!$A:$A&amp;'[2]产值及收款计划（2026）'!$B:$B,'[2]产值及收款计划（2026）'!AZ:AZ)</f>
        <v>293.60000000000002</v>
      </c>
      <c r="BA310" s="256" cm="1">
        <f t="array" aca="1" ref="BA310" ca="1">_xlfn.XLOOKUP($A310&amp;$B310,'[2]产值及收款计划（2026）'!$A:$A&amp;'[2]产值及收款计划（2026）'!$B:$B,'[2]产值及收款计划（2026）'!BA:BA)</f>
        <v>0</v>
      </c>
      <c r="BB310" s="256" cm="1">
        <f t="array" aca="1" ref="BB310" ca="1">_xlfn.XLOOKUP($A310&amp;$B310,'[2]产值及收款计划（2026）'!$A:$A&amp;'[2]产值及收款计划（2026）'!$B:$B,'[2]产值及收款计划（2026）'!BB:BB)</f>
        <v>0</v>
      </c>
      <c r="BC310" s="256" cm="1">
        <f t="array" aca="1" ref="BC310" ca="1">_xlfn.XLOOKUP($A310&amp;$B310,'[2]产值及收款计划（2026）'!$A:$A&amp;'[2]产值及收款计划（2026）'!$B:$B,'[2]产值及收款计划（2026）'!BC:BC)</f>
        <v>165.15</v>
      </c>
      <c r="BD310" s="256" cm="1">
        <f t="array" aca="1" ref="BD310" ca="1">_xlfn.XLOOKUP($A310&amp;$B310,'[2]产值及收款计划（2026）'!$A:$A&amp;'[2]产值及收款计划（2026）'!$B:$B,'[2]产值及收款计划（2026）'!BD:BD)</f>
        <v>0</v>
      </c>
      <c r="BE310" s="256" cm="1">
        <f t="array" aca="1" ref="BE310" ca="1">_xlfn.XLOOKUP($A310&amp;$B310,'[2]产值及收款计划（2026）'!$A:$A&amp;'[2]产值及收款计划（2026）'!$B:$B,'[2]产值及收款计划（2026）'!BE:BE)</f>
        <v>0</v>
      </c>
      <c r="BF310" s="256" cm="1">
        <f t="array" aca="1" ref="BF310" ca="1">_xlfn.XLOOKUP($A310&amp;$B310,'[2]产值及收款计划（2026）'!$A:$A&amp;'[2]产值及收款计划（2026）'!$B:$B,'[2]产值及收款计划（2026）'!BF:BF)</f>
        <v>0</v>
      </c>
      <c r="BG310" s="256" cm="1">
        <f t="array" aca="1" ref="BG310" ca="1">_xlfn.XLOOKUP($A310&amp;$B310,'[2]产值及收款计划（2026）'!$A:$A&amp;'[2]产值及收款计划（2026）'!$B:$B,'[2]产值及收款计划（2026）'!BG:BG)</f>
        <v>0</v>
      </c>
      <c r="BH310" s="256" cm="1">
        <f t="array" aca="1" ref="BH310" ca="1">_xlfn.XLOOKUP($A310&amp;$B310,'[2]产值及收款计划（2026）'!$A:$A&amp;'[2]产值及收款计划（2026）'!$B:$B,'[2]产值及收款计划（2026）'!BH:BH)</f>
        <v>0</v>
      </c>
      <c r="BI310" s="256" cm="1">
        <f t="array" aca="1" ref="BI310" ca="1">_xlfn.XLOOKUP($A310&amp;$B310,'[2]产值及收款计划（2026）'!$A:$A&amp;'[2]产值及收款计划（2026）'!$B:$B,'[2]产值及收款计划（2026）'!BI:BI)</f>
        <v>0</v>
      </c>
      <c r="BJ310" s="256" cm="1">
        <f t="array" aca="1" ref="BJ310" ca="1">_xlfn.XLOOKUP($A310&amp;$B310,'[2]产值及收款计划（2026）'!$A:$A&amp;'[2]产值及收款计划（2026）'!$B:$B,'[2]产值及收款计划（2026）'!BJ:BJ)</f>
        <v>0</v>
      </c>
      <c r="BK310" s="256" cm="1">
        <f t="array" aca="1" ref="BK310" ca="1">_xlfn.XLOOKUP($A310&amp;$B310,'[2]产值及收款计划（2026）'!$A:$A&amp;'[2]产值及收款计划（2026）'!$B:$B,'[2]产值及收款计划（2026）'!BK:BK)</f>
        <v>0</v>
      </c>
      <c r="BL310" s="256" cm="1">
        <f t="array" aca="1" ref="BL310" ca="1">_xlfn.XLOOKUP($A310&amp;$B310,'[2]产值及收款计划（2026）'!$A:$A&amp;'[2]产值及收款计划（2026）'!$B:$B,'[2]产值及收款计划（2026）'!BL:BL)</f>
        <v>0</v>
      </c>
      <c r="BM310" s="256"/>
      <c r="BN310" s="256"/>
      <c r="BO310" s="256"/>
      <c r="BP310" s="256"/>
      <c r="BQ310" s="255" t="str" cm="1">
        <f t="array" aca="1" ref="BQ310" ca="1">_xlfn.XLOOKUP($A310&amp;$B310,'[2]产值及收款计划（2026）'!$A:$A&amp;'[2]产值及收款计划（2026）'!$B:$B,'[2]产值及收款计划（2026）'!BQ:BQ)</f>
        <v>上海城市环境集团有限公司</v>
      </c>
      <c r="BR310" s="256" cm="1">
        <f t="array" aca="1" ref="BR310" ca="1">_xlfn.XLOOKUP($A310&amp;$B310,'[2]产值及收款计划（2026）'!$A:$A&amp;'[2]产值及收款计划（2026）'!$B:$B,'[2]产值及收款计划（2026）'!BR:BR)</f>
        <v>0</v>
      </c>
      <c r="CA310" s="256" cm="1">
        <f t="array" aca="1" ref="CA310" ca="1">_xlfn.XLOOKUP($A310&amp;$B310,'[2]产值及收款计划（2026）'!$A:$A&amp;'[2]产值及收款计划（2026）'!$B:$B,'[2]产值及收款计划（2026）'!CA:CA)</f>
        <v>0</v>
      </c>
      <c r="CB310" s="256" cm="1">
        <f t="array" aca="1" ref="CB310" ca="1">_xlfn.XLOOKUP($A310&amp;$B310,'[2]产值及收款计划（2026）'!$A:$A&amp;'[2]产值及收款计划（2026）'!$B:$B,'[2]产值及收款计划（2026）'!CB:CB)</f>
        <v>0</v>
      </c>
      <c r="CC310" s="256" cm="1">
        <f t="array" aca="1" ref="CC310" ca="1">_xlfn.XLOOKUP($A310&amp;$B310,'[2]产值及收款计划（2026）'!$A:$A&amp;'[2]产值及收款计划（2026）'!$B:$B,'[2]产值及收款计划（2026）'!CC:CC)</f>
        <v>0</v>
      </c>
      <c r="CD310" s="256" cm="1">
        <f t="array" aca="1" ref="CD310" ca="1">_xlfn.XLOOKUP($A310&amp;$B310,'[2]产值及收款计划（2026）'!$A:$A&amp;'[2]产值及收款计划（2026）'!$B:$B,'[2]产值及收款计划（2026）'!CD:CD)</f>
        <v>0</v>
      </c>
      <c r="CE310" s="256" cm="1">
        <f t="array" aca="1" ref="CE310" ca="1">_xlfn.XLOOKUP($A310&amp;$B310,'[2]产值及收款计划（2026）'!$A:$A&amp;'[2]产值及收款计划（2026）'!$B:$B,'[2]产值及收款计划（2026）'!CE:CE)</f>
        <v>0</v>
      </c>
      <c r="CF310" s="256" cm="1">
        <f t="array" aca="1" ref="CF310" ca="1">_xlfn.XLOOKUP($A310&amp;$B310,'[2]产值及收款计划（2026）'!$A:$A&amp;'[2]产值及收款计划（2026）'!$B:$B,'[2]产值及收款计划（2026）'!CF:CF)</f>
        <v>0</v>
      </c>
      <c r="CG310" s="256" cm="1">
        <f t="array" aca="1" ref="CG310" ca="1">_xlfn.XLOOKUP($A310&amp;$B310,'[2]产值及收款计划（2026）'!$A:$A&amp;'[2]产值及收款计划（2026）'!$B:$B,'[2]产值及收款计划（2026）'!CG:CG)</f>
        <v>0</v>
      </c>
      <c r="CH310" s="256" cm="1">
        <f t="array" aca="1" ref="CH310" ca="1">_xlfn.XLOOKUP($A310&amp;$B310,'[2]产值及收款计划（2026）'!$A:$A&amp;'[2]产值及收款计划（2026）'!$B:$B,'[2]产值及收款计划（2026）'!CH:CH)</f>
        <v>0</v>
      </c>
      <c r="CI310" s="256" cm="1">
        <f t="array" aca="1" ref="CI310" ca="1">_xlfn.XLOOKUP($A310&amp;$B310,'[2]产值及收款计划（2026）'!$A:$A&amp;'[2]产值及收款计划（2026）'!$B:$B,'[2]产值及收款计划（2026）'!CI:CI)</f>
        <v>0</v>
      </c>
      <c r="CJ310" s="256" cm="1">
        <f t="array" aca="1" ref="CJ310" ca="1">_xlfn.XLOOKUP($A310&amp;$B310,'[2]产值及收款计划（2026）'!$A:$A&amp;'[2]产值及收款计划（2026）'!$B:$B,'[2]产值及收款计划（2026）'!CJ:CJ)</f>
        <v>0</v>
      </c>
      <c r="CK310" s="256" cm="1">
        <f t="array" aca="1" ref="CK310" ca="1">_xlfn.XLOOKUP($A310&amp;$B310,'[2]产值及收款计划（2026）'!$A:$A&amp;'[2]产值及收款计划（2026）'!$B:$B,'[2]产值及收款计划（2026）'!CK:CK)</f>
        <v>0</v>
      </c>
      <c r="CL310" s="256" cm="1">
        <f t="array" aca="1" ref="CL310" ca="1">_xlfn.XLOOKUP($A310&amp;$B310,'[2]产值及收款计划（2026）'!$A:$A&amp;'[2]产值及收款计划（2026）'!$B:$B,'[2]产值及收款计划（2026）'!CL:CL)</f>
        <v>0</v>
      </c>
      <c r="DA310" s="256" cm="1">
        <f t="array" aca="1" ref="DA310" ca="1">_xlfn.XLOOKUP($A310&amp;$B310,'[2]产值及收款计划（2026）'!$A:$A&amp;'[2]产值及收款计划（2026）'!$B:$B,'[2]产值及收款计划（2026）'!DA:DA)</f>
        <v>0</v>
      </c>
      <c r="DB310" s="256" cm="1">
        <f t="array" aca="1" ref="DB310" ca="1">_xlfn.XLOOKUP($A310&amp;$B310,'[2]产值及收款计划（2026）'!$A:$A&amp;'[2]产值及收款计划（2026）'!$B:$B,'[2]产值及收款计划（2026）'!DB:DB)</f>
        <v>0</v>
      </c>
      <c r="DC310" s="256" cm="1">
        <f t="array" aca="1" ref="DC310" ca="1">_xlfn.XLOOKUP($A310&amp;$B310,'[2]产值及收款计划（2026）'!$A:$A&amp;'[2]产值及收款计划（2026）'!$B:$B,'[2]产值及收款计划（2026）'!DC:DC)</f>
        <v>0</v>
      </c>
      <c r="DD310" s="256" cm="1">
        <f t="array" aca="1" ref="DD310" ca="1">_xlfn.XLOOKUP($A310&amp;$B310,'[2]产值及收款计划（2026）'!$A:$A&amp;'[2]产值及收款计划（2026）'!$B:$B,'[2]产值及收款计划（2026）'!DD:DD)</f>
        <v>0</v>
      </c>
      <c r="DE310" s="256" cm="1">
        <f t="array" aca="1" ref="DE310" ca="1">_xlfn.XLOOKUP($A310&amp;$B310,'[2]产值及收款计划（2026）'!$A:$A&amp;'[2]产值及收款计划（2026）'!$B:$B,'[2]产值及收款计划（2026）'!DE:DE)</f>
        <v>0</v>
      </c>
      <c r="DF310" s="256" cm="1">
        <f t="array" aca="1" ref="DF310" ca="1">_xlfn.XLOOKUP($A310&amp;$B310,'[2]产值及收款计划（2026）'!$A:$A&amp;'[2]产值及收款计划（2026）'!$B:$B,'[2]产值及收款计划（2026）'!DF:DF)</f>
        <v>0</v>
      </c>
      <c r="DG310" s="256" cm="1">
        <f t="array" aca="1" ref="DG310" ca="1">_xlfn.XLOOKUP($A310&amp;$B310,'[2]产值及收款计划（2026）'!$A:$A&amp;'[2]产值及收款计划（2026）'!$B:$B,'[2]产值及收款计划（2026）'!DG:DG)</f>
        <v>0</v>
      </c>
      <c r="DH310" s="256" cm="1">
        <f t="array" aca="1" ref="DH310" ca="1">_xlfn.XLOOKUP($A310&amp;$B310,'[2]产值及收款计划（2026）'!$A:$A&amp;'[2]产值及收款计划（2026）'!$B:$B,'[2]产值及收款计划（2026）'!DH:DH)</f>
        <v>0</v>
      </c>
      <c r="DI310" s="256" cm="1">
        <f t="array" aca="1" ref="DI310" ca="1">_xlfn.XLOOKUP($A310&amp;$B310,'[2]产值及收款计划（2026）'!$A:$A&amp;'[2]产值及收款计划（2026）'!$B:$B,'[2]产值及收款计划（2026）'!DI:DI)</f>
        <v>0</v>
      </c>
      <c r="DJ310" s="256" cm="1">
        <f t="array" aca="1" ref="DJ310" ca="1">_xlfn.XLOOKUP($A310&amp;$B310,'[2]产值及收款计划（2026）'!$A:$A&amp;'[2]产值及收款计划（2026）'!$B:$B,'[2]产值及收款计划（2026）'!DJ:DJ)</f>
        <v>0</v>
      </c>
      <c r="DK310" s="256" cm="1">
        <f t="array" aca="1" ref="DK310" ca="1">_xlfn.XLOOKUP($A310&amp;$B310,'[2]产值及收款计划（2026）'!$A:$A&amp;'[2]产值及收款计划（2026）'!$B:$B,'[2]产值及收款计划（2026）'!DK:DK)</f>
        <v>0</v>
      </c>
      <c r="DL310" s="256" cm="1">
        <f t="array" aca="1" ref="DL310" ca="1">_xlfn.XLOOKUP($A310&amp;$B310,'[2]产值及收款计划（2026）'!$A:$A&amp;'[2]产值及收款计划（2026）'!$B:$B,'[2]产值及收款计划（2026）'!DL:DL)</f>
        <v>0</v>
      </c>
      <c r="DM310" s="264"/>
      <c r="DN310" s="250"/>
    </row>
    <row r="311" spans="1:118" ht="20.25" x14ac:dyDescent="0.15">
      <c r="A311" s="254">
        <f t="shared" ca="1" si="17"/>
        <v>130</v>
      </c>
      <c r="B311" s="254" t="s">
        <v>26</v>
      </c>
      <c r="C311" s="255" t="str" cm="1">
        <f t="array" aca="1" ref="C311" ca="1">_xlfn.XLOOKUP($A311&amp;$B311,'[2]产值及收款计划（2026）'!$A:$A&amp;'[2]产值及收款计划（2026）'!$B:$B,'[2]产值及收款计划（2026）'!C:C)</f>
        <v>C0CJZY-FW-T-2025119</v>
      </c>
      <c r="D311" s="255" t="str" cm="1">
        <f t="array" aca="1" ref="D311" ca="1">_xlfn.XLOOKUP($A311&amp;$B311,'[2]产值及收款计划（2026）'!$A:$A&amp;'[2]产值及收款计划（2026）'!$B:$B,'[2]产值及收款计划（2026）'!D:D)</f>
        <v>浦东新区城市道路管养平台(二期)-重 大交通基础设施全生命周期安全监测平台项目</v>
      </c>
      <c r="E311" s="256" cm="1">
        <f t="array" aca="1" ref="E311" ca="1">_xlfn.XLOOKUP($A311&amp;$B311,'[2]产值及收款计划（2026）'!$A:$A&amp;'[2]产值及收款计划（2026）'!$B:$B,'[2]产值及收款计划（2026）'!E:E)</f>
        <v>194.82689999999999</v>
      </c>
      <c r="F311" s="256" cm="1">
        <f t="array" aca="1" ref="F311" ca="1">_xlfn.XLOOKUP($A311&amp;$B311,'[2]产值及收款计划（2026）'!$A:$A&amp;'[2]产值及收款计划（2026）'!$B:$B,'[2]产值及收款计划（2026）'!F:F)</f>
        <v>194.82689999999999</v>
      </c>
      <c r="G311" s="256" cm="1">
        <f t="array" aca="1" ref="G311" ca="1">_xlfn.XLOOKUP($A311&amp;$B311,'[2]产值及收款计划（2026）'!$A:$A&amp;'[2]产值及收款计划（2026）'!$B:$B,'[2]产值及收款计划（2026）'!G:G)</f>
        <v>194.82689999999999</v>
      </c>
      <c r="H311" s="256" cm="1">
        <f t="array" aca="1" ref="H311" ca="1">_xlfn.XLOOKUP($A311&amp;$B311,'[2]产值及收款计划（2026）'!$A:$A&amp;'[2]产值及收款计划（2026）'!$B:$B,'[2]产值及收款计划（2026）'!H:H)</f>
        <v>194.82689999999999</v>
      </c>
      <c r="I311" s="257" cm="1">
        <f t="array" aca="1" ref="I311" ca="1">_xlfn.XLOOKUP($A311&amp;$B311,'[2]产值及收款计划（2026）'!$A:$A&amp;'[2]产值及收款计划（2026）'!$B:$B,'[2]产值及收款计划（2026）'!I:I)</f>
        <v>1</v>
      </c>
      <c r="J311" s="258" cm="1">
        <f t="array" aca="1" ref="J311" ca="1">_xlfn.XLOOKUP($A311&amp;$B311,'[2]产值及收款计划（2026）'!$A:$A&amp;'[2]产值及收款计划（2026）'!$B:$B,'[2]产值及收款计划（2026）'!J:J)</f>
        <v>0.06</v>
      </c>
      <c r="K311" s="256" cm="1">
        <f t="array" aca="1" ref="K311" ca="1">_xlfn.XLOOKUP($A311&amp;$B311,'[2]产值及收款计划（2026）'!$A:$A&amp;'[2]产值及收款计划（2026）'!$B:$B,'[2]产值及收款计划（2026）'!K:K)</f>
        <v>0</v>
      </c>
      <c r="L311" s="256" cm="1">
        <f t="array" aca="1" ref="L311" ca="1">_xlfn.XLOOKUP($A311&amp;$B311,'[2]产值及收款计划（2026）'!$A:$A&amp;'[2]产值及收款计划（2026）'!$B:$B,'[2]产值及收款计划（2026）'!L:L)</f>
        <v>0</v>
      </c>
      <c r="M311" s="256" t="str" cm="1">
        <f t="array" aca="1" ref="M311" ca="1">_xlfn.XLOOKUP($A311&amp;$B311,'[2]产值及收款计划（2026）'!$A:$A&amp;'[2]产值及收款计划（2026）'!$B:$B,'[2]产值及收款计划（2026）'!M:M)</f>
        <v>主导</v>
      </c>
      <c r="N311" s="256" t="str" cm="1">
        <f t="array" aca="1" ref="N311" ca="1">_xlfn.XLOOKUP($A311&amp;$B311,'[2]产值及收款计划（2026）'!$A:$A&amp;'[2]产值及收款计划（2026）'!$B:$B,'[2]产值及收款计划（2026）'!N:N)</f>
        <v>邱枫团队</v>
      </c>
      <c r="O311" s="256" t="str" cm="1">
        <f t="array" aca="1" ref="O311" ca="1">_xlfn.XLOOKUP($A311&amp;$B311,'[2]产值及收款计划（2026）'!$A:$A&amp;'[2]产值及收款计划（2026）'!$B:$B,'[2]产值及收款计划（2026）'!O:O)</f>
        <v>高建勇</v>
      </c>
      <c r="P311" s="255" t="str" cm="1">
        <f t="array" aca="1" ref="P311" ca="1">_xlfn.XLOOKUP($A311&amp;$B311,'[2]产值及收款计划（2026）'!$A:$A&amp;'[2]产值及收款计划（2026）'!$B:$B,'[2]产值及收款计划（2026）'!P:P)</f>
        <v>在建</v>
      </c>
      <c r="Q311" s="256" cm="1">
        <f t="array" aca="1" ref="Q311" ca="1">_xlfn.XLOOKUP($A311&amp;$B311,'[2]产值及收款计划（2026）'!$A:$A&amp;'[2]产值及收款计划（2026）'!$B:$B,'[2]产值及收款计划（2026）'!Q:Q)</f>
        <v>0</v>
      </c>
      <c r="R311" s="256" cm="1">
        <f t="array" aca="1" ref="R311" ca="1">_xlfn.XLOOKUP($A311&amp;$B311,'[2]产值及收款计划（2026）'!$A:$A&amp;'[2]产值及收款计划（2026）'!$B:$B,'[2]产值及收款计划（2026）'!R:R)</f>
        <v>0</v>
      </c>
      <c r="S311" s="256" cm="1">
        <f t="array" aca="1" ref="S311" ca="1">_xlfn.XLOOKUP($A311&amp;$B311,'[2]产值及收款计划（2026）'!$A:$A&amp;'[2]产值及收款计划（2026）'!$B:$B,'[2]产值及收款计划（2026）'!S:S)</f>
        <v>0</v>
      </c>
      <c r="T311" s="256" cm="1">
        <f t="array" aca="1" ref="T311" ca="1">_xlfn.XLOOKUP($A311&amp;$B311,'[2]产值及收款计划（2026）'!$A:$A&amp;'[2]产值及收款计划（2026）'!$B:$B,'[2]产值及收款计划（2026）'!T:T)</f>
        <v>0</v>
      </c>
      <c r="U311" s="256" cm="1">
        <f t="array" aca="1" ref="U311" ca="1">_xlfn.XLOOKUP($A311&amp;$B311,'[2]产值及收款计划（2026）'!$A:$A&amp;'[2]产值及收款计划（2026）'!$B:$B,'[2]产值及收款计划（2026）'!U:U)</f>
        <v>0</v>
      </c>
      <c r="V311" s="256" cm="1">
        <f t="array" aca="1" ref="V311" ca="1">_xlfn.XLOOKUP($A311&amp;$B311,'[2]产值及收款计划（2026）'!$A:$A&amp;'[2]产值及收款计划（2026）'!$B:$B,'[2]产值及收款计划（2026）'!V:V)</f>
        <v>194.82689999999999</v>
      </c>
      <c r="W311" s="256" cm="1">
        <f t="array" aca="1" ref="W311" ca="1">_xlfn.XLOOKUP($A311&amp;$B311,'[2]产值及收款计划（2026）'!$A:$A&amp;'[2]产值及收款计划（2026）'!$B:$B,'[2]产值及收款计划（2026）'!W:W)</f>
        <v>0</v>
      </c>
      <c r="X311" s="256" cm="1">
        <f t="array" aca="1" ref="X311" ca="1">_xlfn.XLOOKUP($A311&amp;$B311,'[2]产值及收款计划（2026）'!$A:$A&amp;'[2]产值及收款计划（2026）'!$B:$B,'[2]产值及收款计划（2026）'!X:X)</f>
        <v>0</v>
      </c>
      <c r="Y311" s="256" cm="1">
        <f t="array" aca="1" ref="Y311" ca="1">_xlfn.XLOOKUP($A311&amp;$B311,'[2]产值及收款计划（2026）'!$A:$A&amp;'[2]产值及收款计划（2026）'!$B:$B,'[2]产值及收款计划（2026）'!Y:Y)</f>
        <v>0</v>
      </c>
      <c r="Z311" s="256" cm="1">
        <f t="array" aca="1" ref="Z311" ca="1">_xlfn.XLOOKUP($A311&amp;$B311,'[2]产值及收款计划（2026）'!$A:$A&amp;'[2]产值及收款计划（2026）'!$B:$B,'[2]产值及收款计划（2026）'!Z:Z)</f>
        <v>0</v>
      </c>
      <c r="AA311" s="256" cm="1">
        <f t="array" aca="1" ref="AA311" ca="1">_xlfn.XLOOKUP($A311&amp;$B311,'[2]产值及收款计划（2026）'!$A:$A&amp;'[2]产值及收款计划（2026）'!$B:$B,'[2]产值及收款计划（2026）'!AA:AA)</f>
        <v>0</v>
      </c>
      <c r="AB311" s="256" cm="1">
        <f t="array" aca="1" ref="AB311" ca="1">_xlfn.XLOOKUP($A311&amp;$B311,'[2]产值及收款计划（2026）'!$A:$A&amp;'[2]产值及收款计划（2026）'!$B:$B,'[2]产值及收款计划（2026）'!AB:AB)</f>
        <v>0</v>
      </c>
      <c r="AC311" s="256" cm="1">
        <f t="array" aca="1" ref="AC311" ca="1">_xlfn.XLOOKUP($A311&amp;$B311,'[2]产值及收款计划（2026）'!$A:$A&amp;'[2]产值及收款计划（2026）'!$B:$B,'[2]产值及收款计划（2026）'!AC:AC)</f>
        <v>0</v>
      </c>
      <c r="AD311" s="256" cm="1">
        <f t="array" aca="1" ref="AD311" ca="1">_xlfn.XLOOKUP($A311&amp;$B311,'[2]产值及收款计划（2026）'!$A:$A&amp;'[2]产值及收款计划（2026）'!$B:$B,'[2]产值及收款计划（2026）'!AD:AD)</f>
        <v>0</v>
      </c>
      <c r="AE311" s="256" cm="1">
        <f t="array" aca="1" ref="AE311" ca="1">_xlfn.XLOOKUP($A311&amp;$B311,'[2]产值及收款计划（2026）'!$A:$A&amp;'[2]产值及收款计划（2026）'!$B:$B,'[2]产值及收款计划（2026）'!AE:AE)</f>
        <v>0</v>
      </c>
      <c r="AF311" s="256" cm="1">
        <f t="array" aca="1" ref="AF311" ca="1">_xlfn.XLOOKUP($A311&amp;$B311,'[2]产值及收款计划（2026）'!$A:$A&amp;'[2]产值及收款计划（2026）'!$B:$B,'[2]产值及收款计划（2026）'!AF:AF)</f>
        <v>155.86152000000001</v>
      </c>
      <c r="AG311" s="256" cm="1">
        <f t="array" aca="1" ref="AG311" ca="1">_xlfn.XLOOKUP($A311&amp;$B311,'[2]产值及收款计划（2026）'!$A:$A&amp;'[2]产值及收款计划（2026）'!$B:$B,'[2]产值及收款计划（2026）'!AG:AG)</f>
        <v>0</v>
      </c>
      <c r="AH311" s="256" cm="1">
        <f t="array" aca="1" ref="AH311" ca="1">_xlfn.XLOOKUP($A311&amp;$B311,'[2]产值及收款计划（2026）'!$A:$A&amp;'[2]产值及收款计划（2026）'!$B:$B,'[2]产值及收款计划（2026）'!AH:AH)</f>
        <v>0</v>
      </c>
      <c r="AI311" s="256" cm="1">
        <f t="array" aca="1" ref="AI311" ca="1">_xlfn.XLOOKUP($A311&amp;$B311,'[2]产值及收款计划（2026）'!$A:$A&amp;'[2]产值及收款计划（2026）'!$B:$B,'[2]产值及收款计划（2026）'!AI:AI)</f>
        <v>0</v>
      </c>
      <c r="AJ311" s="256" cm="1">
        <f t="array" aca="1" ref="AJ311" ca="1">_xlfn.XLOOKUP($A311&amp;$B311,'[2]产值及收款计划（2026）'!$A:$A&amp;'[2]产值及收款计划（2026）'!$B:$B,'[2]产值及收款计划（2026）'!AJ:AJ)</f>
        <v>0</v>
      </c>
      <c r="AK311" s="256" cm="1">
        <f t="array" aca="1" ref="AK311" ca="1">_xlfn.XLOOKUP($A311&amp;$B311,'[2]产值及收款计划（2026）'!$A:$A&amp;'[2]产值及收款计划（2026）'!$B:$B,'[2]产值及收款计划（2026）'!AK:AK)</f>
        <v>0</v>
      </c>
      <c r="AL311" s="256" cm="1">
        <f t="array" aca="1" ref="AL311" ca="1">_xlfn.XLOOKUP($A311&amp;$B311,'[2]产值及收款计划（2026）'!$A:$A&amp;'[2]产值及收款计划（2026）'!$B:$B,'[2]产值及收款计划（2026）'!AL:AL)</f>
        <v>0</v>
      </c>
      <c r="AM311" s="263" t="e" cm="1">
        <f t="array" aca="1" ref="AM311" ca="1">_xlfn.LET(_xlpm.勾选月份状态数组,TRANSPOSE('PPT(12-15页）-TOP10'!$A$3:$A$14),_xlpm.选择数据区,IF('PPT(12-15页）-TOP10'!$E$3="收款",$BA311:$BL311,$AA311:$AL311),SUM(_xlfn._xlws.FILTER(_xlpm.选择数据区,_xlpm.勾选月份状态数组,"")))</f>
        <v>#NAME?</v>
      </c>
      <c r="AN311" s="256" t="e" cm="1">
        <f t="array" aca="1" ref="AN311" ca="1">_xlfn.LET(_xlpm.勾选月份状态数组,TRANSPOSE('PPT(12-15页）-TOP10'!$A$3:$A$14),_xlpm.选择数据区,IF('PPT(12-15页）-TOP10'!$E$3="收款",$DA311:$DL311,$CA311:$CL311),SUM(_xlfn._xlws.FILTER(_xlpm.选择数据区,_xlpm.勾选月份状态数组,"")))</f>
        <v>#NAME?</v>
      </c>
      <c r="AO311" s="256">
        <f ca="1">SUM(CA311:CC311)+SUM(AD311:AL311)</f>
        <v>155.86152000000001</v>
      </c>
      <c r="AP311" s="256"/>
      <c r="AQ311" s="256"/>
      <c r="AR311" s="256"/>
      <c r="AS311" s="256" cm="1">
        <f t="array" aca="1" ref="AS311" ca="1">_xlfn.XLOOKUP($A311&amp;$B311,'[2]产值及收款计划（2026）'!$A:$A&amp;'[2]产值及收款计划（2026）'!$B:$B,'[2]产值及收款计划（2026）'!AS:AS)</f>
        <v>0</v>
      </c>
      <c r="AT311" s="256" cm="1">
        <f t="array" aca="1" ref="AT311" ca="1">_xlfn.XLOOKUP($A311&amp;$B311,'[2]产值及收款计划（2026）'!$A:$A&amp;'[2]产值及收款计划（2026）'!$B:$B,'[2]产值及收款计划（2026）'!AT:AT)</f>
        <v>0</v>
      </c>
      <c r="AU311" s="256" cm="1">
        <f t="array" aca="1" ref="AU311" ca="1">_xlfn.XLOOKUP($A311&amp;$B311,'[2]产值及收款计划（2026）'!$A:$A&amp;'[2]产值及收款计划（2026）'!$B:$B,'[2]产值及收款计划（2026）'!AU:AU)</f>
        <v>0</v>
      </c>
      <c r="AV311" s="256" cm="1">
        <f t="array" aca="1" ref="AV311" ca="1">_xlfn.XLOOKUP($A311&amp;$B311,'[2]产值及收款计划（2026）'!$A:$A&amp;'[2]产值及收款计划（2026）'!$B:$B,'[2]产值及收款计划（2026）'!AV:AV)</f>
        <v>0</v>
      </c>
      <c r="AW311" s="256" cm="1">
        <f t="array" aca="1" ref="AW311" ca="1">_xlfn.XLOOKUP($A311&amp;$B311,'[2]产值及收款计划（2026）'!$A:$A&amp;'[2]产值及收款计划（2026）'!$B:$B,'[2]产值及收款计划（2026）'!AW:AW)</f>
        <v>0</v>
      </c>
      <c r="AX311" s="256" cm="1">
        <f t="array" aca="1" ref="AX311" ca="1">_xlfn.XLOOKUP($A311&amp;$B311,'[2]产值及收款计划（2026）'!$A:$A&amp;'[2]产值及收款计划（2026）'!$B:$B,'[2]产值及收款计划（2026）'!AX:AX)</f>
        <v>0</v>
      </c>
      <c r="AY311" s="256" cm="1">
        <f t="array" aca="1" ref="AY311" ca="1">_xlfn.XLOOKUP($A311&amp;$B311,'[2]产值及收款计划（2026）'!$A:$A&amp;'[2]产值及收款计划（2026）'!$B:$B,'[2]产值及收款计划（2026）'!AY:AY)</f>
        <v>194.82689999999999</v>
      </c>
      <c r="AZ311" s="256" cm="1">
        <f t="array" aca="1" ref="AZ311" ca="1">_xlfn.XLOOKUP($A311&amp;$B311,'[2]产值及收款计划（2026）'!$A:$A&amp;'[2]产值及收款计划（2026）'!$B:$B,'[2]产值及收款计划（2026）'!AZ:AZ)</f>
        <v>0</v>
      </c>
      <c r="BA311" s="256" cm="1">
        <f t="array" aca="1" ref="BA311" ca="1">_xlfn.XLOOKUP($A311&amp;$B311,'[2]产值及收款计划（2026）'!$A:$A&amp;'[2]产值及收款计划（2026）'!$B:$B,'[2]产值及收款计划（2026）'!BA:BA)</f>
        <v>0</v>
      </c>
      <c r="BB311" s="256" cm="1">
        <f t="array" aca="1" ref="BB311" ca="1">_xlfn.XLOOKUP($A311&amp;$B311,'[2]产值及收款计划（2026）'!$A:$A&amp;'[2]产值及收款计划（2026）'!$B:$B,'[2]产值及收款计划（2026）'!BB:BB)</f>
        <v>0</v>
      </c>
      <c r="BC311" s="256" cm="1">
        <f t="array" aca="1" ref="BC311" ca="1">_xlfn.XLOOKUP($A311&amp;$B311,'[2]产值及收款计划（2026）'!$A:$A&amp;'[2]产值及收款计划（2026）'!$B:$B,'[2]产值及收款计划（2026）'!BC:BC)</f>
        <v>0</v>
      </c>
      <c r="BD311" s="256" cm="1">
        <f t="array" aca="1" ref="BD311" ca="1">_xlfn.XLOOKUP($A311&amp;$B311,'[2]产值及收款计划（2026）'!$A:$A&amp;'[2]产值及收款计划（2026）'!$B:$B,'[2]产值及收款计划（2026）'!BD:BD)</f>
        <v>0</v>
      </c>
      <c r="BE311" s="256" cm="1">
        <f t="array" aca="1" ref="BE311" ca="1">_xlfn.XLOOKUP($A311&amp;$B311,'[2]产值及收款计划（2026）'!$A:$A&amp;'[2]产值及收款计划（2026）'!$B:$B,'[2]产值及收款计划（2026）'!BE:BE)</f>
        <v>58.448070000000001</v>
      </c>
      <c r="BF311" s="256" cm="1">
        <f t="array" aca="1" ref="BF311" ca="1">_xlfn.XLOOKUP($A311&amp;$B311,'[2]产值及收款计划（2026）'!$A:$A&amp;'[2]产值及收款计划（2026）'!$B:$B,'[2]产值及收款计划（2026）'!BF:BF)</f>
        <v>0</v>
      </c>
      <c r="BG311" s="256" cm="1">
        <f t="array" aca="1" ref="BG311" ca="1">_xlfn.XLOOKUP($A311&amp;$B311,'[2]产值及收款计划（2026）'!$A:$A&amp;'[2]产值及收款计划（2026）'!$B:$B,'[2]产值及收款计划（2026）'!BG:BG)</f>
        <v>0</v>
      </c>
      <c r="BH311" s="256" cm="1">
        <f t="array" aca="1" ref="BH311" ca="1">_xlfn.XLOOKUP($A311&amp;$B311,'[2]产值及收款计划（2026）'!$A:$A&amp;'[2]产值及收款计划（2026）'!$B:$B,'[2]产值及收款计划（2026）'!BH:BH)</f>
        <v>0</v>
      </c>
      <c r="BI311" s="256" cm="1">
        <f t="array" aca="1" ref="BI311" ca="1">_xlfn.XLOOKUP($A311&amp;$B311,'[2]产值及收款计划（2026）'!$A:$A&amp;'[2]产值及收款计划（2026）'!$B:$B,'[2]产值及收款计划（2026）'!BI:BI)</f>
        <v>0</v>
      </c>
      <c r="BJ311" s="256" cm="1">
        <f t="array" aca="1" ref="BJ311" ca="1">_xlfn.XLOOKUP($A311&amp;$B311,'[2]产值及收款计划（2026）'!$A:$A&amp;'[2]产值及收款计划（2026）'!$B:$B,'[2]产值及收款计划（2026）'!BJ:BJ)</f>
        <v>0</v>
      </c>
      <c r="BK311" s="256" cm="1">
        <f t="array" aca="1" ref="BK311" ca="1">_xlfn.XLOOKUP($A311&amp;$B311,'[2]产值及收款计划（2026）'!$A:$A&amp;'[2]产值及收款计划（2026）'!$B:$B,'[2]产值及收款计划（2026）'!BK:BK)</f>
        <v>0</v>
      </c>
      <c r="BL311" s="256" cm="1">
        <f t="array" aca="1" ref="BL311" ca="1">_xlfn.XLOOKUP($A311&amp;$B311,'[2]产值及收款计划（2026）'!$A:$A&amp;'[2]产值及收款计划（2026）'!$B:$B,'[2]产值及收款计划（2026）'!BL:BL)</f>
        <v>0</v>
      </c>
      <c r="BM311" s="256"/>
      <c r="BN311" s="256"/>
      <c r="BO311" s="256"/>
      <c r="BP311" s="256"/>
      <c r="BQ311" s="255" t="str" cm="1">
        <f t="array" aca="1" ref="BQ311" ca="1">_xlfn.XLOOKUP($A311&amp;$B311,'[2]产值及收款计划（2026）'!$A:$A&amp;'[2]产值及收款计划（2026）'!$B:$B,'[2]产值及收款计划（2026）'!BQ:BQ)</f>
        <v>上海城建智慧城市运营管理有限公司</v>
      </c>
      <c r="BR311" s="256" cm="1">
        <f t="array" aca="1" ref="BR311" ca="1">_xlfn.XLOOKUP($A311&amp;$B311,'[2]产值及收款计划（2026）'!$A:$A&amp;'[2]产值及收款计划（2026）'!$B:$B,'[2]产值及收款计划（2026）'!BR:BR)</f>
        <v>0</v>
      </c>
      <c r="CA311" s="256" cm="1">
        <f t="array" aca="1" ref="CA311" ca="1">_xlfn.XLOOKUP($A311&amp;$B311,'[2]产值及收款计划（2026）'!$A:$A&amp;'[2]产值及收款计划（2026）'!$B:$B,'[2]产值及收款计划（2026）'!CA:CA)</f>
        <v>0</v>
      </c>
      <c r="CB311" s="256" cm="1">
        <f t="array" aca="1" ref="CB311" ca="1">_xlfn.XLOOKUP($A311&amp;$B311,'[2]产值及收款计划（2026）'!$A:$A&amp;'[2]产值及收款计划（2026）'!$B:$B,'[2]产值及收款计划（2026）'!CB:CB)</f>
        <v>0</v>
      </c>
      <c r="CC311" s="256" cm="1">
        <f t="array" aca="1" ref="CC311" ca="1">_xlfn.XLOOKUP($A311&amp;$B311,'[2]产值及收款计划（2026）'!$A:$A&amp;'[2]产值及收款计划（2026）'!$B:$B,'[2]产值及收款计划（2026）'!CC:CC)</f>
        <v>0</v>
      </c>
      <c r="CD311" s="256" cm="1">
        <f t="array" aca="1" ref="CD311" ca="1">_xlfn.XLOOKUP($A311&amp;$B311,'[2]产值及收款计划（2026）'!$A:$A&amp;'[2]产值及收款计划（2026）'!$B:$B,'[2]产值及收款计划（2026）'!CD:CD)</f>
        <v>0</v>
      </c>
      <c r="CE311" s="256" cm="1">
        <f t="array" aca="1" ref="CE311" ca="1">_xlfn.XLOOKUP($A311&amp;$B311,'[2]产值及收款计划（2026）'!$A:$A&amp;'[2]产值及收款计划（2026）'!$B:$B,'[2]产值及收款计划（2026）'!CE:CE)</f>
        <v>0</v>
      </c>
      <c r="CF311" s="256" cm="1">
        <f t="array" aca="1" ref="CF311" ca="1">_xlfn.XLOOKUP($A311&amp;$B311,'[2]产值及收款计划（2026）'!$A:$A&amp;'[2]产值及收款计划（2026）'!$B:$B,'[2]产值及收款计划（2026）'!CF:CF)</f>
        <v>0</v>
      </c>
      <c r="CG311" s="256" cm="1">
        <f t="array" aca="1" ref="CG311" ca="1">_xlfn.XLOOKUP($A311&amp;$B311,'[2]产值及收款计划（2026）'!$A:$A&amp;'[2]产值及收款计划（2026）'!$B:$B,'[2]产值及收款计划（2026）'!CG:CG)</f>
        <v>0</v>
      </c>
      <c r="CH311" s="256" cm="1">
        <f t="array" aca="1" ref="CH311" ca="1">_xlfn.XLOOKUP($A311&amp;$B311,'[2]产值及收款计划（2026）'!$A:$A&amp;'[2]产值及收款计划（2026）'!$B:$B,'[2]产值及收款计划（2026）'!CH:CH)</f>
        <v>0</v>
      </c>
      <c r="CI311" s="256" cm="1">
        <f t="array" aca="1" ref="CI311" ca="1">_xlfn.XLOOKUP($A311&amp;$B311,'[2]产值及收款计划（2026）'!$A:$A&amp;'[2]产值及收款计划（2026）'!$B:$B,'[2]产值及收款计划（2026）'!CI:CI)</f>
        <v>0</v>
      </c>
      <c r="CJ311" s="256" cm="1">
        <f t="array" aca="1" ref="CJ311" ca="1">_xlfn.XLOOKUP($A311&amp;$B311,'[2]产值及收款计划（2026）'!$A:$A&amp;'[2]产值及收款计划（2026）'!$B:$B,'[2]产值及收款计划（2026）'!CJ:CJ)</f>
        <v>0</v>
      </c>
      <c r="CK311" s="256" cm="1">
        <f t="array" aca="1" ref="CK311" ca="1">_xlfn.XLOOKUP($A311&amp;$B311,'[2]产值及收款计划（2026）'!$A:$A&amp;'[2]产值及收款计划（2026）'!$B:$B,'[2]产值及收款计划（2026）'!CK:CK)</f>
        <v>0</v>
      </c>
      <c r="CL311" s="256" cm="1">
        <f t="array" aca="1" ref="CL311" ca="1">_xlfn.XLOOKUP($A311&amp;$B311,'[2]产值及收款计划（2026）'!$A:$A&amp;'[2]产值及收款计划（2026）'!$B:$B,'[2]产值及收款计划（2026）'!CL:CL)</f>
        <v>0</v>
      </c>
      <c r="DA311" s="256" cm="1">
        <f t="array" aca="1" ref="DA311" ca="1">_xlfn.XLOOKUP($A311&amp;$B311,'[2]产值及收款计划（2026）'!$A:$A&amp;'[2]产值及收款计划（2026）'!$B:$B,'[2]产值及收款计划（2026）'!DA:DA)</f>
        <v>0</v>
      </c>
      <c r="DB311" s="256" cm="1">
        <f t="array" aca="1" ref="DB311" ca="1">_xlfn.XLOOKUP($A311&amp;$B311,'[2]产值及收款计划（2026）'!$A:$A&amp;'[2]产值及收款计划（2026）'!$B:$B,'[2]产值及收款计划（2026）'!DB:DB)</f>
        <v>0</v>
      </c>
      <c r="DC311" s="256" cm="1">
        <f t="array" aca="1" ref="DC311" ca="1">_xlfn.XLOOKUP($A311&amp;$B311,'[2]产值及收款计划（2026）'!$A:$A&amp;'[2]产值及收款计划（2026）'!$B:$B,'[2]产值及收款计划（2026）'!DC:DC)</f>
        <v>0</v>
      </c>
      <c r="DD311" s="256" cm="1">
        <f t="array" aca="1" ref="DD311" ca="1">_xlfn.XLOOKUP($A311&amp;$B311,'[2]产值及收款计划（2026）'!$A:$A&amp;'[2]产值及收款计划（2026）'!$B:$B,'[2]产值及收款计划（2026）'!DD:DD)</f>
        <v>0</v>
      </c>
      <c r="DE311" s="256" cm="1">
        <f t="array" aca="1" ref="DE311" ca="1">_xlfn.XLOOKUP($A311&amp;$B311,'[2]产值及收款计划（2026）'!$A:$A&amp;'[2]产值及收款计划（2026）'!$B:$B,'[2]产值及收款计划（2026）'!DE:DE)</f>
        <v>0</v>
      </c>
      <c r="DF311" s="256" cm="1">
        <f t="array" aca="1" ref="DF311" ca="1">_xlfn.XLOOKUP($A311&amp;$B311,'[2]产值及收款计划（2026）'!$A:$A&amp;'[2]产值及收款计划（2026）'!$B:$B,'[2]产值及收款计划（2026）'!DF:DF)</f>
        <v>0</v>
      </c>
      <c r="DG311" s="256" cm="1">
        <f t="array" aca="1" ref="DG311" ca="1">_xlfn.XLOOKUP($A311&amp;$B311,'[2]产值及收款计划（2026）'!$A:$A&amp;'[2]产值及收款计划（2026）'!$B:$B,'[2]产值及收款计划（2026）'!DG:DG)</f>
        <v>0</v>
      </c>
      <c r="DH311" s="256" cm="1">
        <f t="array" aca="1" ref="DH311" ca="1">_xlfn.XLOOKUP($A311&amp;$B311,'[2]产值及收款计划（2026）'!$A:$A&amp;'[2]产值及收款计划（2026）'!$B:$B,'[2]产值及收款计划（2026）'!DH:DH)</f>
        <v>0</v>
      </c>
      <c r="DI311" s="256" cm="1">
        <f t="array" aca="1" ref="DI311" ca="1">_xlfn.XLOOKUP($A311&amp;$B311,'[2]产值及收款计划（2026）'!$A:$A&amp;'[2]产值及收款计划（2026）'!$B:$B,'[2]产值及收款计划（2026）'!DI:DI)</f>
        <v>0</v>
      </c>
      <c r="DJ311" s="256" cm="1">
        <f t="array" aca="1" ref="DJ311" ca="1">_xlfn.XLOOKUP($A311&amp;$B311,'[2]产值及收款计划（2026）'!$A:$A&amp;'[2]产值及收款计划（2026）'!$B:$B,'[2]产值及收款计划（2026）'!DJ:DJ)</f>
        <v>0</v>
      </c>
      <c r="DK311" s="256" cm="1">
        <f t="array" aca="1" ref="DK311" ca="1">_xlfn.XLOOKUP($A311&amp;$B311,'[2]产值及收款计划（2026）'!$A:$A&amp;'[2]产值及收款计划（2026）'!$B:$B,'[2]产值及收款计划（2026）'!DK:DK)</f>
        <v>0</v>
      </c>
      <c r="DL311" s="256" cm="1">
        <f t="array" aca="1" ref="DL311" ca="1">_xlfn.XLOOKUP($A311&amp;$B311,'[2]产值及收款计划（2026）'!$A:$A&amp;'[2]产值及收款计划（2026）'!$B:$B,'[2]产值及收款计划（2026）'!DL:DL)</f>
        <v>0</v>
      </c>
      <c r="DM311" s="264"/>
      <c r="DN311" s="250"/>
    </row>
    <row r="312" spans="1:118" ht="20.25" x14ac:dyDescent="0.15">
      <c r="A312" s="254">
        <f t="shared" ca="1" si="17"/>
        <v>131</v>
      </c>
      <c r="B312" s="254" t="s">
        <v>26</v>
      </c>
      <c r="C312" s="255" t="str" cm="1">
        <f t="array" aca="1" ref="C312" ca="1">_xlfn.XLOOKUP($A312&amp;$B312,'[2]产值及收款计划（2026）'!$A:$A&amp;'[2]产值及收款计划（2026）'!$B:$B,'[2]产值及收款计划（2026）'!C:C)</f>
        <v>C0CJZY-FW-T-2025144</v>
      </c>
      <c r="D312" s="255" t="str" cm="1">
        <f t="array" aca="1" ref="D312" ca="1">_xlfn.XLOOKUP($A312&amp;$B312,'[2]产值及收款计划（2026）'!$A:$A&amp;'[2]产值及收款计划（2026）'!$B:$B,'[2]产值及收款计划（2026）'!D:D)</f>
        <v>2025年隧道及综合杆平台开发服务项目</v>
      </c>
      <c r="E312" s="256" cm="1">
        <f t="array" aca="1" ref="E312" ca="1">_xlfn.XLOOKUP($A312&amp;$B312,'[2]产值及收款计划（2026）'!$A:$A&amp;'[2]产值及收款计划（2026）'!$B:$B,'[2]产值及收款计划（2026）'!E:E)</f>
        <v>73.959999999999994</v>
      </c>
      <c r="F312" s="256" cm="1">
        <f t="array" aca="1" ref="F312" ca="1">_xlfn.XLOOKUP($A312&amp;$B312,'[2]产值及收款计划（2026）'!$A:$A&amp;'[2]产值及收款计划（2026）'!$B:$B,'[2]产值及收款计划（2026）'!F:F)</f>
        <v>73.959999999999994</v>
      </c>
      <c r="G312" s="256" cm="1">
        <f t="array" aca="1" ref="G312" ca="1">_xlfn.XLOOKUP($A312&amp;$B312,'[2]产值及收款计划（2026）'!$A:$A&amp;'[2]产值及收款计划（2026）'!$B:$B,'[2]产值及收款计划（2026）'!G:G)</f>
        <v>73.959999999999994</v>
      </c>
      <c r="H312" s="256" cm="1">
        <f t="array" aca="1" ref="H312" ca="1">_xlfn.XLOOKUP($A312&amp;$B312,'[2]产值及收款计划（2026）'!$A:$A&amp;'[2]产值及收款计划（2026）'!$B:$B,'[2]产值及收款计划（2026）'!H:H)</f>
        <v>73.959999999999994</v>
      </c>
      <c r="I312" s="257" cm="1">
        <f t="array" aca="1" ref="I312" ca="1">_xlfn.XLOOKUP($A312&amp;$B312,'[2]产值及收款计划（2026）'!$A:$A&amp;'[2]产值及收款计划（2026）'!$B:$B,'[2]产值及收款计划（2026）'!I:I)</f>
        <v>1</v>
      </c>
      <c r="J312" s="258" cm="1">
        <f t="array" aca="1" ref="J312" ca="1">_xlfn.XLOOKUP($A312&amp;$B312,'[2]产值及收款计划（2026）'!$A:$A&amp;'[2]产值及收款计划（2026）'!$B:$B,'[2]产值及收款计划（2026）'!J:J)</f>
        <v>0.06</v>
      </c>
      <c r="K312" s="256" cm="1">
        <f t="array" aca="1" ref="K312" ca="1">_xlfn.XLOOKUP($A312&amp;$B312,'[2]产值及收款计划（2026）'!$A:$A&amp;'[2]产值及收款计划（2026）'!$B:$B,'[2]产值及收款计划（2026）'!K:K)</f>
        <v>0</v>
      </c>
      <c r="L312" s="256" cm="1">
        <f t="array" aca="1" ref="L312" ca="1">_xlfn.XLOOKUP($A312&amp;$B312,'[2]产值及收款计划（2026）'!$A:$A&amp;'[2]产值及收款计划（2026）'!$B:$B,'[2]产值及收款计划（2026）'!L:L)</f>
        <v>0</v>
      </c>
      <c r="M312" s="256" t="str" cm="1">
        <f t="array" aca="1" ref="M312" ca="1">_xlfn.XLOOKUP($A312&amp;$B312,'[2]产值及收款计划（2026）'!$A:$A&amp;'[2]产值及收款计划（2026）'!$B:$B,'[2]产值及收款计划（2026）'!M:M)</f>
        <v>主导</v>
      </c>
      <c r="N312" s="256" t="str" cm="1">
        <f t="array" aca="1" ref="N312" ca="1">_xlfn.XLOOKUP($A312&amp;$B312,'[2]产值及收款计划（2026）'!$A:$A&amp;'[2]产值及收款计划（2026）'!$B:$B,'[2]产值及收款计划（2026）'!N:N)</f>
        <v>贺一玮团队</v>
      </c>
      <c r="O312" s="256" t="str" cm="1">
        <f t="array" aca="1" ref="O312" ca="1">_xlfn.XLOOKUP($A312&amp;$B312,'[2]产值及收款计划（2026）'!$A:$A&amp;'[2]产值及收款计划（2026）'!$B:$B,'[2]产值及收款计划（2026）'!O:O)</f>
        <v>何栩</v>
      </c>
      <c r="P312" s="255" t="str" cm="1">
        <f t="array" aca="1" ref="P312" ca="1">_xlfn.XLOOKUP($A312&amp;$B312,'[2]产值及收款计划（2026）'!$A:$A&amp;'[2]产值及收款计划（2026）'!$B:$B,'[2]产值及收款计划（2026）'!P:P)</f>
        <v>26新签</v>
      </c>
      <c r="Q312" s="256" cm="1">
        <f t="array" aca="1" ref="Q312" ca="1">_xlfn.XLOOKUP($A312&amp;$B312,'[2]产值及收款计划（2026）'!$A:$A&amp;'[2]产值及收款计划（2026）'!$B:$B,'[2]产值及收款计划（2026）'!Q:Q)</f>
        <v>0</v>
      </c>
      <c r="R312" s="256" cm="1">
        <f t="array" aca="1" ref="R312" ca="1">_xlfn.XLOOKUP($A312&amp;$B312,'[2]产值及收款计划（2026）'!$A:$A&amp;'[2]产值及收款计划（2026）'!$B:$B,'[2]产值及收款计划（2026）'!R:R)</f>
        <v>0</v>
      </c>
      <c r="S312" s="256" cm="1">
        <f t="array" aca="1" ref="S312" ca="1">_xlfn.XLOOKUP($A312&amp;$B312,'[2]产值及收款计划（2026）'!$A:$A&amp;'[2]产值及收款计划（2026）'!$B:$B,'[2]产值及收款计划（2026）'!S:S)</f>
        <v>0</v>
      </c>
      <c r="T312" s="256" cm="1">
        <f t="array" aca="1" ref="T312" ca="1">_xlfn.XLOOKUP($A312&amp;$B312,'[2]产值及收款计划（2026）'!$A:$A&amp;'[2]产值及收款计划（2026）'!$B:$B,'[2]产值及收款计划（2026）'!T:T)</f>
        <v>0</v>
      </c>
      <c r="U312" s="256" cm="1">
        <f t="array" aca="1" ref="U312" ca="1">_xlfn.XLOOKUP($A312&amp;$B312,'[2]产值及收款计划（2026）'!$A:$A&amp;'[2]产值及收款计划（2026）'!$B:$B,'[2]产值及收款计划（2026）'!U:U)</f>
        <v>0</v>
      </c>
      <c r="V312" s="256" cm="1">
        <f t="array" aca="1" ref="V312" ca="1">_xlfn.XLOOKUP($A312&amp;$B312,'[2]产值及收款计划（2026）'!$A:$A&amp;'[2]产值及收款计划（2026）'!$B:$B,'[2]产值及收款计划（2026）'!V:V)</f>
        <v>73.959999999999994</v>
      </c>
      <c r="W312" s="256" cm="1">
        <f t="array" aca="1" ref="W312" ca="1">_xlfn.XLOOKUP($A312&amp;$B312,'[2]产值及收款计划（2026）'!$A:$A&amp;'[2]产值及收款计划（2026）'!$B:$B,'[2]产值及收款计划（2026）'!W:W)</f>
        <v>0</v>
      </c>
      <c r="X312" s="256" cm="1">
        <f t="array" aca="1" ref="X312" ca="1">_xlfn.XLOOKUP($A312&amp;$B312,'[2]产值及收款计划（2026）'!$A:$A&amp;'[2]产值及收款计划（2026）'!$B:$B,'[2]产值及收款计划（2026）'!X:X)</f>
        <v>0</v>
      </c>
      <c r="Y312" s="256" cm="1">
        <f t="array" aca="1" ref="Y312" ca="1">_xlfn.XLOOKUP($A312&amp;$B312,'[2]产值及收款计划（2026）'!$A:$A&amp;'[2]产值及收款计划（2026）'!$B:$B,'[2]产值及收款计划（2026）'!Y:Y)</f>
        <v>0</v>
      </c>
      <c r="Z312" s="256" cm="1">
        <f t="array" aca="1" ref="Z312" ca="1">_xlfn.XLOOKUP($A312&amp;$B312,'[2]产值及收款计划（2026）'!$A:$A&amp;'[2]产值及收款计划（2026）'!$B:$B,'[2]产值及收款计划（2026）'!Z:Z)</f>
        <v>0</v>
      </c>
      <c r="AA312" s="256" cm="1">
        <f t="array" aca="1" ref="AA312" ca="1">_xlfn.XLOOKUP($A312&amp;$B312,'[2]产值及收款计划（2026）'!$A:$A&amp;'[2]产值及收款计划（2026）'!$B:$B,'[2]产值及收款计划（2026）'!AA:AA)</f>
        <v>0</v>
      </c>
      <c r="AB312" s="256" cm="1">
        <f t="array" aca="1" ref="AB312" ca="1">_xlfn.XLOOKUP($A312&amp;$B312,'[2]产值及收款计划（2026）'!$A:$A&amp;'[2]产值及收款计划（2026）'!$B:$B,'[2]产值及收款计划（2026）'!AB:AB)</f>
        <v>0</v>
      </c>
      <c r="AC312" s="256" cm="1">
        <f t="array" aca="1" ref="AC312" ca="1">_xlfn.XLOOKUP($A312&amp;$B312,'[2]产值及收款计划（2026）'!$A:$A&amp;'[2]产值及收款计划（2026）'!$B:$B,'[2]产值及收款计划（2026）'!AC:AC)</f>
        <v>0</v>
      </c>
      <c r="AD312" s="256" cm="1">
        <f t="array" aca="1" ref="AD312" ca="1">_xlfn.XLOOKUP($A312&amp;$B312,'[2]产值及收款计划（2026）'!$A:$A&amp;'[2]产值及收款计划（2026）'!$B:$B,'[2]产值及收款计划（2026）'!AD:AD)</f>
        <v>0</v>
      </c>
      <c r="AE312" s="256" cm="1">
        <f t="array" aca="1" ref="AE312" ca="1">_xlfn.XLOOKUP($A312&amp;$B312,'[2]产值及收款计划（2026）'!$A:$A&amp;'[2]产值及收款计划（2026）'!$B:$B,'[2]产值及收款计划（2026）'!AE:AE)</f>
        <v>0</v>
      </c>
      <c r="AF312" s="256" cm="1">
        <f t="array" aca="1" ref="AF312" ca="1">_xlfn.XLOOKUP($A312&amp;$B312,'[2]产值及收款计划（2026）'!$A:$A&amp;'[2]产值及收款计划（2026）'!$B:$B,'[2]产值及收款计划（2026）'!AF:AF)</f>
        <v>48.073999999999998</v>
      </c>
      <c r="AG312" s="256" cm="1">
        <f t="array" aca="1" ref="AG312" ca="1">_xlfn.XLOOKUP($A312&amp;$B312,'[2]产值及收款计划（2026）'!$A:$A&amp;'[2]产值及收款计划（2026）'!$B:$B,'[2]产值及收款计划（2026）'!AG:AG)</f>
        <v>0</v>
      </c>
      <c r="AH312" s="256" cm="1">
        <f t="array" aca="1" ref="AH312" ca="1">_xlfn.XLOOKUP($A312&amp;$B312,'[2]产值及收款计划（2026）'!$A:$A&amp;'[2]产值及收款计划（2026）'!$B:$B,'[2]产值及收款计划（2026）'!AH:AH)</f>
        <v>0</v>
      </c>
      <c r="AI312" s="256" cm="1">
        <f t="array" aca="1" ref="AI312" ca="1">_xlfn.XLOOKUP($A312&amp;$B312,'[2]产值及收款计划（2026）'!$A:$A&amp;'[2]产值及收款计划（2026）'!$B:$B,'[2]产值及收款计划（2026）'!AI:AI)</f>
        <v>0</v>
      </c>
      <c r="AJ312" s="256" cm="1">
        <f t="array" aca="1" ref="AJ312" ca="1">_xlfn.XLOOKUP($A312&amp;$B312,'[2]产值及收款计划（2026）'!$A:$A&amp;'[2]产值及收款计划（2026）'!$B:$B,'[2]产值及收款计划（2026）'!AJ:AJ)</f>
        <v>0</v>
      </c>
      <c r="AK312" s="256" cm="1">
        <f t="array" aca="1" ref="AK312" ca="1">_xlfn.XLOOKUP($A312&amp;$B312,'[2]产值及收款计划（2026）'!$A:$A&amp;'[2]产值及收款计划（2026）'!$B:$B,'[2]产值及收款计划（2026）'!AK:AK)</f>
        <v>25.885999999999999</v>
      </c>
      <c r="AL312" s="256" cm="1">
        <f t="array" aca="1" ref="AL312" ca="1">_xlfn.XLOOKUP($A312&amp;$B312,'[2]产值及收款计划（2026）'!$A:$A&amp;'[2]产值及收款计划（2026）'!$B:$B,'[2]产值及收款计划（2026）'!AL:AL)</f>
        <v>0</v>
      </c>
      <c r="AM312" s="263" t="e" cm="1">
        <f t="array" aca="1" ref="AM312" ca="1">_xlfn.LET(_xlpm.勾选月份状态数组,TRANSPOSE('PPT(12-15页）-TOP10'!$A$3:$A$14),_xlpm.选择数据区,IF('PPT(12-15页）-TOP10'!$E$3="收款",$BA312:$BL312,$AA312:$AL312),SUM(_xlfn._xlws.FILTER(_xlpm.选择数据区,_xlpm.勾选月份状态数组,"")))</f>
        <v>#NAME?</v>
      </c>
      <c r="AN312" s="256" t="e" cm="1">
        <f t="array" aca="1" ref="AN312" ca="1">_xlfn.LET(_xlpm.勾选月份状态数组,TRANSPOSE('PPT(12-15页）-TOP10'!$A$3:$A$14),_xlpm.选择数据区,IF('PPT(12-15页）-TOP10'!$E$3="收款",$DA312:$DL312,$CA312:$CL312),SUM(_xlfn._xlws.FILTER(_xlpm.选择数据区,_xlpm.勾选月份状态数组,"")))</f>
        <v>#NAME?</v>
      </c>
      <c r="AO312" s="256">
        <f ca="1">SUM(CA312:CC312)+SUM(AD312:AL312)</f>
        <v>73.959999999999994</v>
      </c>
      <c r="AP312" s="256"/>
      <c r="AQ312" s="256"/>
      <c r="AR312" s="256"/>
      <c r="AS312" s="256" cm="1">
        <f t="array" aca="1" ref="AS312" ca="1">_xlfn.XLOOKUP($A312&amp;$B312,'[2]产值及收款计划（2026）'!$A:$A&amp;'[2]产值及收款计划（2026）'!$B:$B,'[2]产值及收款计划（2026）'!AS:AS)</f>
        <v>0</v>
      </c>
      <c r="AT312" s="256" cm="1">
        <f t="array" aca="1" ref="AT312" ca="1">_xlfn.XLOOKUP($A312&amp;$B312,'[2]产值及收款计划（2026）'!$A:$A&amp;'[2]产值及收款计划（2026）'!$B:$B,'[2]产值及收款计划（2026）'!AT:AT)</f>
        <v>0</v>
      </c>
      <c r="AU312" s="256" cm="1">
        <f t="array" aca="1" ref="AU312" ca="1">_xlfn.XLOOKUP($A312&amp;$B312,'[2]产值及收款计划（2026）'!$A:$A&amp;'[2]产值及收款计划（2026）'!$B:$B,'[2]产值及收款计划（2026）'!AU:AU)</f>
        <v>0</v>
      </c>
      <c r="AV312" s="256" cm="1">
        <f t="array" aca="1" ref="AV312" ca="1">_xlfn.XLOOKUP($A312&amp;$B312,'[2]产值及收款计划（2026）'!$A:$A&amp;'[2]产值及收款计划（2026）'!$B:$B,'[2]产值及收款计划（2026）'!AV:AV)</f>
        <v>0</v>
      </c>
      <c r="AW312" s="256" cm="1">
        <f t="array" aca="1" ref="AW312" ca="1">_xlfn.XLOOKUP($A312&amp;$B312,'[2]产值及收款计划（2026）'!$A:$A&amp;'[2]产值及收款计划（2026）'!$B:$B,'[2]产值及收款计划（2026）'!AW:AW)</f>
        <v>0</v>
      </c>
      <c r="AX312" s="256" cm="1">
        <f t="array" aca="1" ref="AX312" ca="1">_xlfn.XLOOKUP($A312&amp;$B312,'[2]产值及收款计划（2026）'!$A:$A&amp;'[2]产值及收款计划（2026）'!$B:$B,'[2]产值及收款计划（2026）'!AX:AX)</f>
        <v>0</v>
      </c>
      <c r="AY312" s="256" cm="1">
        <f t="array" aca="1" ref="AY312" ca="1">_xlfn.XLOOKUP($A312&amp;$B312,'[2]产值及收款计划（2026）'!$A:$A&amp;'[2]产值及收款计划（2026）'!$B:$B,'[2]产值及收款计划（2026）'!AY:AY)</f>
        <v>73.959999999999994</v>
      </c>
      <c r="AZ312" s="256" cm="1">
        <f t="array" aca="1" ref="AZ312" ca="1">_xlfn.XLOOKUP($A312&amp;$B312,'[2]产值及收款计划（2026）'!$A:$A&amp;'[2]产值及收款计划（2026）'!$B:$B,'[2]产值及收款计划（2026）'!AZ:AZ)</f>
        <v>0</v>
      </c>
      <c r="BA312" s="256" cm="1">
        <f t="array" aca="1" ref="BA312" ca="1">_xlfn.XLOOKUP($A312&amp;$B312,'[2]产值及收款计划（2026）'!$A:$A&amp;'[2]产值及收款计划（2026）'!$B:$B,'[2]产值及收款计划（2026）'!BA:BA)</f>
        <v>0</v>
      </c>
      <c r="BB312" s="256" cm="1">
        <f t="array" aca="1" ref="BB312" ca="1">_xlfn.XLOOKUP($A312&amp;$B312,'[2]产值及收款计划（2026）'!$A:$A&amp;'[2]产值及收款计划（2026）'!$B:$B,'[2]产值及收款计划（2026）'!BB:BB)</f>
        <v>0</v>
      </c>
      <c r="BC312" s="256" cm="1">
        <f t="array" aca="1" ref="BC312" ca="1">_xlfn.XLOOKUP($A312&amp;$B312,'[2]产值及收款计划（2026）'!$A:$A&amp;'[2]产值及收款计划（2026）'!$B:$B,'[2]产值及收款计划（2026）'!BC:BC)</f>
        <v>0</v>
      </c>
      <c r="BD312" s="256" cm="1">
        <f t="array" aca="1" ref="BD312" ca="1">_xlfn.XLOOKUP($A312&amp;$B312,'[2]产值及收款计划（2026）'!$A:$A&amp;'[2]产值及收款计划（2026）'!$B:$B,'[2]产值及收款计划（2026）'!BD:BD)</f>
        <v>22.187999999999999</v>
      </c>
      <c r="BE312" s="256" cm="1">
        <f t="array" aca="1" ref="BE312" ca="1">_xlfn.XLOOKUP($A312&amp;$B312,'[2]产值及收款计划（2026）'!$A:$A&amp;'[2]产值及收款计划（2026）'!$B:$B,'[2]产值及收款计划（2026）'!BE:BE)</f>
        <v>0</v>
      </c>
      <c r="BF312" s="256" cm="1">
        <f t="array" aca="1" ref="BF312" ca="1">_xlfn.XLOOKUP($A312&amp;$B312,'[2]产值及收款计划（2026）'!$A:$A&amp;'[2]产值及收款计划（2026）'!$B:$B,'[2]产值及收款计划（2026）'!BF:BF)</f>
        <v>0</v>
      </c>
      <c r="BG312" s="256" cm="1">
        <f t="array" aca="1" ref="BG312" ca="1">_xlfn.XLOOKUP($A312&amp;$B312,'[2]产值及收款计划（2026）'!$A:$A&amp;'[2]产值及收款计划（2026）'!$B:$B,'[2]产值及收款计划（2026）'!BG:BG)</f>
        <v>0</v>
      </c>
      <c r="BH312" s="256" cm="1">
        <f t="array" aca="1" ref="BH312" ca="1">_xlfn.XLOOKUP($A312&amp;$B312,'[2]产值及收款计划（2026）'!$A:$A&amp;'[2]产值及收款计划（2026）'!$B:$B,'[2]产值及收款计划（2026）'!BH:BH)</f>
        <v>0</v>
      </c>
      <c r="BI312" s="256" cm="1">
        <f t="array" aca="1" ref="BI312" ca="1">_xlfn.XLOOKUP($A312&amp;$B312,'[2]产值及收款计划（2026）'!$A:$A&amp;'[2]产值及收款计划（2026）'!$B:$B,'[2]产值及收款计划（2026）'!BI:BI)</f>
        <v>0</v>
      </c>
      <c r="BJ312" s="256" cm="1">
        <f t="array" aca="1" ref="BJ312" ca="1">_xlfn.XLOOKUP($A312&amp;$B312,'[2]产值及收款计划（2026）'!$A:$A&amp;'[2]产值及收款计划（2026）'!$B:$B,'[2]产值及收款计划（2026）'!BJ:BJ)</f>
        <v>0</v>
      </c>
      <c r="BK312" s="256" cm="1">
        <f t="array" aca="1" ref="BK312" ca="1">_xlfn.XLOOKUP($A312&amp;$B312,'[2]产值及收款计划（2026）'!$A:$A&amp;'[2]产值及收款计划（2026）'!$B:$B,'[2]产值及收款计划（2026）'!BK:BK)</f>
        <v>0</v>
      </c>
      <c r="BL312" s="256" cm="1">
        <f t="array" aca="1" ref="BL312" ca="1">_xlfn.XLOOKUP($A312&amp;$B312,'[2]产值及收款计划（2026）'!$A:$A&amp;'[2]产值及收款计划（2026）'!$B:$B,'[2]产值及收款计划（2026）'!BL:BL)</f>
        <v>0</v>
      </c>
      <c r="BM312" s="256"/>
      <c r="BN312" s="256"/>
      <c r="BO312" s="256"/>
      <c r="BP312" s="256"/>
      <c r="BQ312" s="255" t="str" cm="1">
        <f t="array" aca="1" ref="BQ312" ca="1">_xlfn.XLOOKUP($A312&amp;$B312,'[2]产值及收款计划（2026）'!$A:$A&amp;'[2]产值及收款计划（2026）'!$B:$B,'[2]产值及收款计划（2026）'!BQ:BQ)</f>
        <v>上海城建智慧城市运营管理有限公司</v>
      </c>
      <c r="BR312" s="256" cm="1">
        <f t="array" aca="1" ref="BR312" ca="1">_xlfn.XLOOKUP($A312&amp;$B312,'[2]产值及收款计划（2026）'!$A:$A&amp;'[2]产值及收款计划（2026）'!$B:$B,'[2]产值及收款计划（2026）'!BR:BR)</f>
        <v>0</v>
      </c>
      <c r="CA312" s="256" cm="1">
        <f t="array" aca="1" ref="CA312" ca="1">_xlfn.XLOOKUP($A312&amp;$B312,'[2]产值及收款计划（2026）'!$A:$A&amp;'[2]产值及收款计划（2026）'!$B:$B,'[2]产值及收款计划（2026）'!CA:CA)</f>
        <v>0</v>
      </c>
      <c r="CB312" s="256" cm="1">
        <f t="array" aca="1" ref="CB312" ca="1">_xlfn.XLOOKUP($A312&amp;$B312,'[2]产值及收款计划（2026）'!$A:$A&amp;'[2]产值及收款计划（2026）'!$B:$B,'[2]产值及收款计划（2026）'!CB:CB)</f>
        <v>0</v>
      </c>
      <c r="CC312" s="256" cm="1">
        <f t="array" aca="1" ref="CC312" ca="1">_xlfn.XLOOKUP($A312&amp;$B312,'[2]产值及收款计划（2026）'!$A:$A&amp;'[2]产值及收款计划（2026）'!$B:$B,'[2]产值及收款计划（2026）'!CC:CC)</f>
        <v>0</v>
      </c>
      <c r="CD312" s="256" cm="1">
        <f t="array" aca="1" ref="CD312" ca="1">_xlfn.XLOOKUP($A312&amp;$B312,'[2]产值及收款计划（2026）'!$A:$A&amp;'[2]产值及收款计划（2026）'!$B:$B,'[2]产值及收款计划（2026）'!CD:CD)</f>
        <v>0</v>
      </c>
      <c r="CE312" s="256" cm="1">
        <f t="array" aca="1" ref="CE312" ca="1">_xlfn.XLOOKUP($A312&amp;$B312,'[2]产值及收款计划（2026）'!$A:$A&amp;'[2]产值及收款计划（2026）'!$B:$B,'[2]产值及收款计划（2026）'!CE:CE)</f>
        <v>0</v>
      </c>
      <c r="CF312" s="256" cm="1">
        <f t="array" aca="1" ref="CF312" ca="1">_xlfn.XLOOKUP($A312&amp;$B312,'[2]产值及收款计划（2026）'!$A:$A&amp;'[2]产值及收款计划（2026）'!$B:$B,'[2]产值及收款计划（2026）'!CF:CF)</f>
        <v>0</v>
      </c>
      <c r="CG312" s="256" cm="1">
        <f t="array" aca="1" ref="CG312" ca="1">_xlfn.XLOOKUP($A312&amp;$B312,'[2]产值及收款计划（2026）'!$A:$A&amp;'[2]产值及收款计划（2026）'!$B:$B,'[2]产值及收款计划（2026）'!CG:CG)</f>
        <v>0</v>
      </c>
      <c r="CH312" s="256" cm="1">
        <f t="array" aca="1" ref="CH312" ca="1">_xlfn.XLOOKUP($A312&amp;$B312,'[2]产值及收款计划（2026）'!$A:$A&amp;'[2]产值及收款计划（2026）'!$B:$B,'[2]产值及收款计划（2026）'!CH:CH)</f>
        <v>0</v>
      </c>
      <c r="CI312" s="256" cm="1">
        <f t="array" aca="1" ref="CI312" ca="1">_xlfn.XLOOKUP($A312&amp;$B312,'[2]产值及收款计划（2026）'!$A:$A&amp;'[2]产值及收款计划（2026）'!$B:$B,'[2]产值及收款计划（2026）'!CI:CI)</f>
        <v>0</v>
      </c>
      <c r="CJ312" s="256" cm="1">
        <f t="array" aca="1" ref="CJ312" ca="1">_xlfn.XLOOKUP($A312&amp;$B312,'[2]产值及收款计划（2026）'!$A:$A&amp;'[2]产值及收款计划（2026）'!$B:$B,'[2]产值及收款计划（2026）'!CJ:CJ)</f>
        <v>0</v>
      </c>
      <c r="CK312" s="256" cm="1">
        <f t="array" aca="1" ref="CK312" ca="1">_xlfn.XLOOKUP($A312&amp;$B312,'[2]产值及收款计划（2026）'!$A:$A&amp;'[2]产值及收款计划（2026）'!$B:$B,'[2]产值及收款计划（2026）'!CK:CK)</f>
        <v>0</v>
      </c>
      <c r="CL312" s="256" cm="1">
        <f t="array" aca="1" ref="CL312" ca="1">_xlfn.XLOOKUP($A312&amp;$B312,'[2]产值及收款计划（2026）'!$A:$A&amp;'[2]产值及收款计划（2026）'!$B:$B,'[2]产值及收款计划（2026）'!CL:CL)</f>
        <v>0</v>
      </c>
      <c r="DA312" s="256" cm="1">
        <f t="array" aca="1" ref="DA312" ca="1">_xlfn.XLOOKUP($A312&amp;$B312,'[2]产值及收款计划（2026）'!$A:$A&amp;'[2]产值及收款计划（2026）'!$B:$B,'[2]产值及收款计划（2026）'!DA:DA)</f>
        <v>0</v>
      </c>
      <c r="DB312" s="256" cm="1">
        <f t="array" aca="1" ref="DB312" ca="1">_xlfn.XLOOKUP($A312&amp;$B312,'[2]产值及收款计划（2026）'!$A:$A&amp;'[2]产值及收款计划（2026）'!$B:$B,'[2]产值及收款计划（2026）'!DB:DB)</f>
        <v>0</v>
      </c>
      <c r="DC312" s="256" cm="1">
        <f t="array" aca="1" ref="DC312" ca="1">_xlfn.XLOOKUP($A312&amp;$B312,'[2]产值及收款计划（2026）'!$A:$A&amp;'[2]产值及收款计划（2026）'!$B:$B,'[2]产值及收款计划（2026）'!DC:DC)</f>
        <v>0</v>
      </c>
      <c r="DD312" s="256" cm="1">
        <f t="array" aca="1" ref="DD312" ca="1">_xlfn.XLOOKUP($A312&amp;$B312,'[2]产值及收款计划（2026）'!$A:$A&amp;'[2]产值及收款计划（2026）'!$B:$B,'[2]产值及收款计划（2026）'!DD:DD)</f>
        <v>0</v>
      </c>
      <c r="DE312" s="256" cm="1">
        <f t="array" aca="1" ref="DE312" ca="1">_xlfn.XLOOKUP($A312&amp;$B312,'[2]产值及收款计划（2026）'!$A:$A&amp;'[2]产值及收款计划（2026）'!$B:$B,'[2]产值及收款计划（2026）'!DE:DE)</f>
        <v>0</v>
      </c>
      <c r="DF312" s="256" cm="1">
        <f t="array" aca="1" ref="DF312" ca="1">_xlfn.XLOOKUP($A312&amp;$B312,'[2]产值及收款计划（2026）'!$A:$A&amp;'[2]产值及收款计划（2026）'!$B:$B,'[2]产值及收款计划（2026）'!DF:DF)</f>
        <v>0</v>
      </c>
      <c r="DG312" s="256" cm="1">
        <f t="array" aca="1" ref="DG312" ca="1">_xlfn.XLOOKUP($A312&amp;$B312,'[2]产值及收款计划（2026）'!$A:$A&amp;'[2]产值及收款计划（2026）'!$B:$B,'[2]产值及收款计划（2026）'!DG:DG)</f>
        <v>0</v>
      </c>
      <c r="DH312" s="256" cm="1">
        <f t="array" aca="1" ref="DH312" ca="1">_xlfn.XLOOKUP($A312&amp;$B312,'[2]产值及收款计划（2026）'!$A:$A&amp;'[2]产值及收款计划（2026）'!$B:$B,'[2]产值及收款计划（2026）'!DH:DH)</f>
        <v>0</v>
      </c>
      <c r="DI312" s="256" cm="1">
        <f t="array" aca="1" ref="DI312" ca="1">_xlfn.XLOOKUP($A312&amp;$B312,'[2]产值及收款计划（2026）'!$A:$A&amp;'[2]产值及收款计划（2026）'!$B:$B,'[2]产值及收款计划（2026）'!DI:DI)</f>
        <v>0</v>
      </c>
      <c r="DJ312" s="256" cm="1">
        <f t="array" aca="1" ref="DJ312" ca="1">_xlfn.XLOOKUP($A312&amp;$B312,'[2]产值及收款计划（2026）'!$A:$A&amp;'[2]产值及收款计划（2026）'!$B:$B,'[2]产值及收款计划（2026）'!DJ:DJ)</f>
        <v>0</v>
      </c>
      <c r="DK312" s="256" cm="1">
        <f t="array" aca="1" ref="DK312" ca="1">_xlfn.XLOOKUP($A312&amp;$B312,'[2]产值及收款计划（2026）'!$A:$A&amp;'[2]产值及收款计划（2026）'!$B:$B,'[2]产值及收款计划（2026）'!DK:DK)</f>
        <v>0</v>
      </c>
      <c r="DL312" s="256" cm="1">
        <f t="array" aca="1" ref="DL312" ca="1">_xlfn.XLOOKUP($A312&amp;$B312,'[2]产值及收款计划（2026）'!$A:$A&amp;'[2]产值及收款计划（2026）'!$B:$B,'[2]产值及收款计划（2026）'!DL:DL)</f>
        <v>0</v>
      </c>
      <c r="DM312" s="264"/>
      <c r="DN312" s="250"/>
    </row>
    <row r="313" spans="1:118" ht="20.25" x14ac:dyDescent="0.15">
      <c r="A313" s="254">
        <f t="shared" ca="1" si="17"/>
        <v>132</v>
      </c>
      <c r="B313" s="254" t="s">
        <v>26</v>
      </c>
      <c r="C313" s="255" t="str" cm="1">
        <f t="array" aca="1" ref="C313" ca="1">_xlfn.XLOOKUP($A313&amp;$B313,'[2]产值及收款计划（2026）'!$A:$A&amp;'[2]产值及收款计划（2026）'!$B:$B,'[2]产值及收款计划（2026）'!C:C)</f>
        <v>C0CJZY-QT-T-2026006</v>
      </c>
      <c r="D313" s="255" t="str" cm="1">
        <f t="array" aca="1" ref="D313" ca="1">_xlfn.XLOOKUP($A313&amp;$B313,'[2]产值及收款计划（2026）'!$A:$A&amp;'[2]产值及收款计划（2026）'!$B:$B,'[2]产值及收款计划（2026）'!D:D)</f>
        <v>打浦路600号 8号楼801室设备维保合同</v>
      </c>
      <c r="E313" s="256" cm="1">
        <f t="array" aca="1" ref="E313" ca="1">_xlfn.XLOOKUP($A313&amp;$B313,'[2]产值及收款计划（2026）'!$A:$A&amp;'[2]产值及收款计划（2026）'!$B:$B,'[2]产值及收款计划（2026）'!E:E)</f>
        <v>5.39</v>
      </c>
      <c r="F313" s="256" cm="1">
        <f t="array" aca="1" ref="F313" ca="1">_xlfn.XLOOKUP($A313&amp;$B313,'[2]产值及收款计划（2026）'!$A:$A&amp;'[2]产值及收款计划（2026）'!$B:$B,'[2]产值及收款计划（2026）'!F:F)</f>
        <v>5.39</v>
      </c>
      <c r="G313" s="256" cm="1">
        <f t="array" aca="1" ref="G313" ca="1">_xlfn.XLOOKUP($A313&amp;$B313,'[2]产值及收款计划（2026）'!$A:$A&amp;'[2]产值及收款计划（2026）'!$B:$B,'[2]产值及收款计划（2026）'!G:G)</f>
        <v>5.39</v>
      </c>
      <c r="H313" s="256" cm="1">
        <f t="array" aca="1" ref="H313" ca="1">_xlfn.XLOOKUP($A313&amp;$B313,'[2]产值及收款计划（2026）'!$A:$A&amp;'[2]产值及收款计划（2026）'!$B:$B,'[2]产值及收款计划（2026）'!H:H)</f>
        <v>0.90999999999999903</v>
      </c>
      <c r="I313" s="257" cm="1">
        <f t="array" aca="1" ref="I313" ca="1">_xlfn.XLOOKUP($A313&amp;$B313,'[2]产值及收款计划（2026）'!$A:$A&amp;'[2]产值及收款计划（2026）'!$B:$B,'[2]产值及收款计划（2026）'!I:I)</f>
        <v>0.168831168831169</v>
      </c>
      <c r="J313" s="258" cm="1">
        <f t="array" aca="1" ref="J313" ca="1">_xlfn.XLOOKUP($A313&amp;$B313,'[2]产值及收款计划（2026）'!$A:$A&amp;'[2]产值及收款计划（2026）'!$B:$B,'[2]产值及收款计划（2026）'!J:J)</f>
        <v>0.06</v>
      </c>
      <c r="K313" s="256" cm="1">
        <f t="array" aca="1" ref="K313" ca="1">_xlfn.XLOOKUP($A313&amp;$B313,'[2]产值及收款计划（2026）'!$A:$A&amp;'[2]产值及收款计划（2026）'!$B:$B,'[2]产值及收款计划（2026）'!K:K)</f>
        <v>0</v>
      </c>
      <c r="L313" s="256" cm="1">
        <f t="array" aca="1" ref="L313" ca="1">_xlfn.XLOOKUP($A313&amp;$B313,'[2]产值及收款计划（2026）'!$A:$A&amp;'[2]产值及收款计划（2026）'!$B:$B,'[2]产值及收款计划（2026）'!L:L)</f>
        <v>0</v>
      </c>
      <c r="M313" s="256" t="str" cm="1">
        <f t="array" aca="1" ref="M313" ca="1">_xlfn.XLOOKUP($A313&amp;$B313,'[2]产值及收款计划（2026）'!$A:$A&amp;'[2]产值及收款计划（2026）'!$B:$B,'[2]产值及收款计划（2026）'!M:M)</f>
        <v>主导</v>
      </c>
      <c r="N313" s="256" t="str" cm="1">
        <f t="array" aca="1" ref="N313" ca="1">_xlfn.XLOOKUP($A313&amp;$B313,'[2]产值及收款计划（2026）'!$A:$A&amp;'[2]产值及收款计划（2026）'!$B:$B,'[2]产值及收款计划（2026）'!N:N)</f>
        <v>邱枫团队</v>
      </c>
      <c r="O313" s="256" t="str" cm="1">
        <f t="array" aca="1" ref="O313" ca="1">_xlfn.XLOOKUP($A313&amp;$B313,'[2]产值及收款计划（2026）'!$A:$A&amp;'[2]产值及收款计划（2026）'!$B:$B,'[2]产值及收款计划（2026）'!O:O)</f>
        <v>段炼</v>
      </c>
      <c r="P313" s="255" t="str" cm="1">
        <f t="array" aca="1" ref="P313" ca="1">_xlfn.XLOOKUP($A313&amp;$B313,'[2]产值及收款计划（2026）'!$A:$A&amp;'[2]产值及收款计划（2026）'!$B:$B,'[2]产值及收款计划（2026）'!P:P)</f>
        <v>26新签</v>
      </c>
      <c r="Q313" s="256" cm="1">
        <f t="array" aca="1" ref="Q313" ca="1">_xlfn.XLOOKUP($A313&amp;$B313,'[2]产值及收款计划（2026）'!$A:$A&amp;'[2]产值及收款计划（2026）'!$B:$B,'[2]产值及收款计划（2026）'!Q:Q)</f>
        <v>0</v>
      </c>
      <c r="R313" s="256" cm="1">
        <f t="array" aca="1" ref="R313" ca="1">_xlfn.XLOOKUP($A313&amp;$B313,'[2]产值及收款计划（2026）'!$A:$A&amp;'[2]产值及收款计划（2026）'!$B:$B,'[2]产值及收款计划（2026）'!R:R)</f>
        <v>0</v>
      </c>
      <c r="S313" s="256" cm="1">
        <f t="array" aca="1" ref="S313" ca="1">_xlfn.XLOOKUP($A313&amp;$B313,'[2]产值及收款计划（2026）'!$A:$A&amp;'[2]产值及收款计划（2026）'!$B:$B,'[2]产值及收款计划（2026）'!S:S)</f>
        <v>0</v>
      </c>
      <c r="T313" s="256" cm="1">
        <f t="array" aca="1" ref="T313" ca="1">_xlfn.XLOOKUP($A313&amp;$B313,'[2]产值及收款计划（2026）'!$A:$A&amp;'[2]产值及收款计划（2026）'!$B:$B,'[2]产值及收款计划（2026）'!T:T)</f>
        <v>0</v>
      </c>
      <c r="U313" s="256" cm="1">
        <f t="array" aca="1" ref="U313" ca="1">_xlfn.XLOOKUP($A313&amp;$B313,'[2]产值及收款计划（2026）'!$A:$A&amp;'[2]产值及收款计划（2026）'!$B:$B,'[2]产值及收款计划（2026）'!U:U)</f>
        <v>0</v>
      </c>
      <c r="V313" s="256" cm="1">
        <f t="array" aca="1" ref="V313" ca="1">_xlfn.XLOOKUP($A313&amp;$B313,'[2]产值及收款计划（2026）'!$A:$A&amp;'[2]产值及收款计划（2026）'!$B:$B,'[2]产值及收款计划（2026）'!V:V)</f>
        <v>5.39</v>
      </c>
      <c r="W313" s="256" cm="1">
        <f t="array" aca="1" ref="W313" ca="1">_xlfn.XLOOKUP($A313&amp;$B313,'[2]产值及收款计划（2026）'!$A:$A&amp;'[2]产值及收款计划（2026）'!$B:$B,'[2]产值及收款计划（2026）'!W:W)</f>
        <v>0</v>
      </c>
      <c r="X313" s="256" cm="1">
        <f t="array" aca="1" ref="X313" ca="1">_xlfn.XLOOKUP($A313&amp;$B313,'[2]产值及收款计划（2026）'!$A:$A&amp;'[2]产值及收款计划（2026）'!$B:$B,'[2]产值及收款计划（2026）'!X:X)</f>
        <v>0</v>
      </c>
      <c r="Y313" s="256" cm="1">
        <f t="array" aca="1" ref="Y313" ca="1">_xlfn.XLOOKUP($A313&amp;$B313,'[2]产值及收款计划（2026）'!$A:$A&amp;'[2]产值及收款计划（2026）'!$B:$B,'[2]产值及收款计划（2026）'!Y:Y)</f>
        <v>0</v>
      </c>
      <c r="Z313" s="256" cm="1">
        <f t="array" aca="1" ref="Z313" ca="1">_xlfn.XLOOKUP($A313&amp;$B313,'[2]产值及收款计划（2026）'!$A:$A&amp;'[2]产值及收款计划（2026）'!$B:$B,'[2]产值及收款计划（2026）'!Z:Z)</f>
        <v>0</v>
      </c>
      <c r="AA313" s="256" cm="1">
        <f t="array" aca="1" ref="AA313" ca="1">_xlfn.XLOOKUP($A313&amp;$B313,'[2]产值及收款计划（2026）'!$A:$A&amp;'[2]产值及收款计划（2026）'!$B:$B,'[2]产值及收款计划（2026）'!AA:AA)</f>
        <v>0</v>
      </c>
      <c r="AB313" s="256" cm="1">
        <f t="array" aca="1" ref="AB313" ca="1">_xlfn.XLOOKUP($A313&amp;$B313,'[2]产值及收款计划（2026）'!$A:$A&amp;'[2]产值及收款计划（2026）'!$B:$B,'[2]产值及收款计划（2026）'!AB:AB)</f>
        <v>0</v>
      </c>
      <c r="AC313" s="256" cm="1">
        <f t="array" aca="1" ref="AC313" ca="1">_xlfn.XLOOKUP($A313&amp;$B313,'[2]产值及收款计划（2026）'!$A:$A&amp;'[2]产值及收款计划（2026）'!$B:$B,'[2]产值及收款计划（2026）'!AC:AC)</f>
        <v>0</v>
      </c>
      <c r="AD313" s="256" cm="1">
        <f t="array" aca="1" ref="AD313" ca="1">_xlfn.XLOOKUP($A313&amp;$B313,'[2]产值及收款计划（2026）'!$A:$A&amp;'[2]产值及收款计划（2026）'!$B:$B,'[2]产值及收款计划（2026）'!AD:AD)</f>
        <v>0</v>
      </c>
      <c r="AE313" s="256" cm="1">
        <f t="array" aca="1" ref="AE313" ca="1">_xlfn.XLOOKUP($A313&amp;$B313,'[2]产值及收款计划（2026）'!$A:$A&amp;'[2]产值及收款计划（2026）'!$B:$B,'[2]产值及收款计划（2026）'!AE:AE)</f>
        <v>5.39</v>
      </c>
      <c r="AF313" s="256" cm="1">
        <f t="array" aca="1" ref="AF313" ca="1">_xlfn.XLOOKUP($A313&amp;$B313,'[2]产值及收款计划（2026）'!$A:$A&amp;'[2]产值及收款计划（2026）'!$B:$B,'[2]产值及收款计划（2026）'!AF:AF)</f>
        <v>0</v>
      </c>
      <c r="AG313" s="256" cm="1">
        <f t="array" aca="1" ref="AG313" ca="1">_xlfn.XLOOKUP($A313&amp;$B313,'[2]产值及收款计划（2026）'!$A:$A&amp;'[2]产值及收款计划（2026）'!$B:$B,'[2]产值及收款计划（2026）'!AG:AG)</f>
        <v>0</v>
      </c>
      <c r="AH313" s="256" cm="1">
        <f t="array" aca="1" ref="AH313" ca="1">_xlfn.XLOOKUP($A313&amp;$B313,'[2]产值及收款计划（2026）'!$A:$A&amp;'[2]产值及收款计划（2026）'!$B:$B,'[2]产值及收款计划（2026）'!AH:AH)</f>
        <v>0</v>
      </c>
      <c r="AI313" s="256" cm="1">
        <f t="array" aca="1" ref="AI313" ca="1">_xlfn.XLOOKUP($A313&amp;$B313,'[2]产值及收款计划（2026）'!$A:$A&amp;'[2]产值及收款计划（2026）'!$B:$B,'[2]产值及收款计划（2026）'!AI:AI)</f>
        <v>0</v>
      </c>
      <c r="AJ313" s="256" cm="1">
        <f t="array" aca="1" ref="AJ313" ca="1">_xlfn.XLOOKUP($A313&amp;$B313,'[2]产值及收款计划（2026）'!$A:$A&amp;'[2]产值及收款计划（2026）'!$B:$B,'[2]产值及收款计划（2026）'!AJ:AJ)</f>
        <v>0</v>
      </c>
      <c r="AK313" s="256" cm="1">
        <f t="array" aca="1" ref="AK313" ca="1">_xlfn.XLOOKUP($A313&amp;$B313,'[2]产值及收款计划（2026）'!$A:$A&amp;'[2]产值及收款计划（2026）'!$B:$B,'[2]产值及收款计划（2026）'!AK:AK)</f>
        <v>0</v>
      </c>
      <c r="AL313" s="256" cm="1">
        <f t="array" aca="1" ref="AL313" ca="1">_xlfn.XLOOKUP($A313&amp;$B313,'[2]产值及收款计划（2026）'!$A:$A&amp;'[2]产值及收款计划（2026）'!$B:$B,'[2]产值及收款计划（2026）'!AL:AL)</f>
        <v>0</v>
      </c>
      <c r="AM313" s="263" t="e" cm="1">
        <f t="array" aca="1" ref="AM313" ca="1">_xlfn.LET(_xlpm.勾选月份状态数组,TRANSPOSE('PPT(12-15页）-TOP10'!$A$3:$A$14),_xlpm.选择数据区,IF('PPT(12-15页）-TOP10'!$E$3="收款",$BA313:$BL313,$AA313:$AL313),SUM(_xlfn._xlws.FILTER(_xlpm.选择数据区,_xlpm.勾选月份状态数组,"")))</f>
        <v>#NAME?</v>
      </c>
      <c r="AN313" s="256" t="e" cm="1">
        <f t="array" aca="1" ref="AN313" ca="1">_xlfn.LET(_xlpm.勾选月份状态数组,TRANSPOSE('PPT(12-15页）-TOP10'!$A$3:$A$14),_xlpm.选择数据区,IF('PPT(12-15页）-TOP10'!$E$3="收款",$DA313:$DL313,$CA313:$CL313),SUM(_xlfn._xlws.FILTER(_xlpm.选择数据区,_xlpm.勾选月份状态数组,"")))</f>
        <v>#NAME?</v>
      </c>
      <c r="AO313" s="256">
        <f ca="1">SUM(CA313:CC313)+SUM(AD313:AL313)</f>
        <v>5.39</v>
      </c>
      <c r="AP313" s="256"/>
      <c r="AQ313" s="256"/>
      <c r="AR313" s="256"/>
      <c r="AS313" s="256" cm="1">
        <f t="array" aca="1" ref="AS313" ca="1">_xlfn.XLOOKUP($A313&amp;$B313,'[2]产值及收款计划（2026）'!$A:$A&amp;'[2]产值及收款计划（2026）'!$B:$B,'[2]产值及收款计划（2026）'!AS:AS)</f>
        <v>0</v>
      </c>
      <c r="AT313" s="256" cm="1">
        <f t="array" aca="1" ref="AT313" ca="1">_xlfn.XLOOKUP($A313&amp;$B313,'[2]产值及收款计划（2026）'!$A:$A&amp;'[2]产值及收款计划（2026）'!$B:$B,'[2]产值及收款计划（2026）'!AT:AT)</f>
        <v>0</v>
      </c>
      <c r="AU313" s="256" cm="1">
        <f t="array" aca="1" ref="AU313" ca="1">_xlfn.XLOOKUP($A313&amp;$B313,'[2]产值及收款计划（2026）'!$A:$A&amp;'[2]产值及收款计划（2026）'!$B:$B,'[2]产值及收款计划（2026）'!AU:AU)</f>
        <v>0</v>
      </c>
      <c r="AV313" s="256" cm="1">
        <f t="array" aca="1" ref="AV313" ca="1">_xlfn.XLOOKUP($A313&amp;$B313,'[2]产值及收款计划（2026）'!$A:$A&amp;'[2]产值及收款计划（2026）'!$B:$B,'[2]产值及收款计划（2026）'!AV:AV)</f>
        <v>0</v>
      </c>
      <c r="AW313" s="256" cm="1">
        <f t="array" aca="1" ref="AW313" ca="1">_xlfn.XLOOKUP($A313&amp;$B313,'[2]产值及收款计划（2026）'!$A:$A&amp;'[2]产值及收款计划（2026）'!$B:$B,'[2]产值及收款计划（2026）'!AW:AW)</f>
        <v>0</v>
      </c>
      <c r="AX313" s="256" cm="1">
        <f t="array" aca="1" ref="AX313" ca="1">_xlfn.XLOOKUP($A313&amp;$B313,'[2]产值及收款计划（2026）'!$A:$A&amp;'[2]产值及收款计划（2026）'!$B:$B,'[2]产值及收款计划（2026）'!AX:AX)</f>
        <v>0</v>
      </c>
      <c r="AY313" s="256" cm="1">
        <f t="array" aca="1" ref="AY313" ca="1">_xlfn.XLOOKUP($A313&amp;$B313,'[2]产值及收款计划（2026）'!$A:$A&amp;'[2]产值及收款计划（2026）'!$B:$B,'[2]产值及收款计划（2026）'!AY:AY)</f>
        <v>5.39</v>
      </c>
      <c r="AZ313" s="256" cm="1">
        <f t="array" aca="1" ref="AZ313" ca="1">_xlfn.XLOOKUP($A313&amp;$B313,'[2]产值及收款计划（2026）'!$A:$A&amp;'[2]产值及收款计划（2026）'!$B:$B,'[2]产值及收款计划（2026）'!AZ:AZ)</f>
        <v>0</v>
      </c>
      <c r="BA313" s="256" cm="1">
        <f t="array" aca="1" ref="BA313" ca="1">_xlfn.XLOOKUP($A313&amp;$B313,'[2]产值及收款计划（2026）'!$A:$A&amp;'[2]产值及收款计划（2026）'!$B:$B,'[2]产值及收款计划（2026）'!BA:BA)</f>
        <v>0</v>
      </c>
      <c r="BB313" s="256" cm="1">
        <f t="array" aca="1" ref="BB313" ca="1">_xlfn.XLOOKUP($A313&amp;$B313,'[2]产值及收款计划（2026）'!$A:$A&amp;'[2]产值及收款计划（2026）'!$B:$B,'[2]产值及收款计划（2026）'!BB:BB)</f>
        <v>0</v>
      </c>
      <c r="BC313" s="256" cm="1">
        <f t="array" aca="1" ref="BC313" ca="1">_xlfn.XLOOKUP($A313&amp;$B313,'[2]产值及收款计划（2026）'!$A:$A&amp;'[2]产值及收款计划（2026）'!$B:$B,'[2]产值及收款计划（2026）'!BC:BC)</f>
        <v>0</v>
      </c>
      <c r="BD313" s="256" cm="1">
        <f t="array" aca="1" ref="BD313" ca="1">_xlfn.XLOOKUP($A313&amp;$B313,'[2]产值及收款计划（2026）'!$A:$A&amp;'[2]产值及收款计划（2026）'!$B:$B,'[2]产值及收款计划（2026）'!BD:BD)</f>
        <v>0</v>
      </c>
      <c r="BE313" s="256" cm="1">
        <f t="array" aca="1" ref="BE313" ca="1">_xlfn.XLOOKUP($A313&amp;$B313,'[2]产值及收款计划（2026）'!$A:$A&amp;'[2]产值及收款计划（2026）'!$B:$B,'[2]产值及收款计划（2026）'!BE:BE)</f>
        <v>5.39</v>
      </c>
      <c r="BF313" s="256" cm="1">
        <f t="array" aca="1" ref="BF313" ca="1">_xlfn.XLOOKUP($A313&amp;$B313,'[2]产值及收款计划（2026）'!$A:$A&amp;'[2]产值及收款计划（2026）'!$B:$B,'[2]产值及收款计划（2026）'!BF:BF)</f>
        <v>0</v>
      </c>
      <c r="BG313" s="256" cm="1">
        <f t="array" aca="1" ref="BG313" ca="1">_xlfn.XLOOKUP($A313&amp;$B313,'[2]产值及收款计划（2026）'!$A:$A&amp;'[2]产值及收款计划（2026）'!$B:$B,'[2]产值及收款计划（2026）'!BG:BG)</f>
        <v>0</v>
      </c>
      <c r="BH313" s="256" cm="1">
        <f t="array" aca="1" ref="BH313" ca="1">_xlfn.XLOOKUP($A313&amp;$B313,'[2]产值及收款计划（2026）'!$A:$A&amp;'[2]产值及收款计划（2026）'!$B:$B,'[2]产值及收款计划（2026）'!BH:BH)</f>
        <v>0</v>
      </c>
      <c r="BI313" s="256" cm="1">
        <f t="array" aca="1" ref="BI313" ca="1">_xlfn.XLOOKUP($A313&amp;$B313,'[2]产值及收款计划（2026）'!$A:$A&amp;'[2]产值及收款计划（2026）'!$B:$B,'[2]产值及收款计划（2026）'!BI:BI)</f>
        <v>0</v>
      </c>
      <c r="BJ313" s="256" cm="1">
        <f t="array" aca="1" ref="BJ313" ca="1">_xlfn.XLOOKUP($A313&amp;$B313,'[2]产值及收款计划（2026）'!$A:$A&amp;'[2]产值及收款计划（2026）'!$B:$B,'[2]产值及收款计划（2026）'!BJ:BJ)</f>
        <v>0</v>
      </c>
      <c r="BK313" s="256" cm="1">
        <f t="array" aca="1" ref="BK313" ca="1">_xlfn.XLOOKUP($A313&amp;$B313,'[2]产值及收款计划（2026）'!$A:$A&amp;'[2]产值及收款计划（2026）'!$B:$B,'[2]产值及收款计划（2026）'!BK:BK)</f>
        <v>0</v>
      </c>
      <c r="BL313" s="256" cm="1">
        <f t="array" aca="1" ref="BL313" ca="1">_xlfn.XLOOKUP($A313&amp;$B313,'[2]产值及收款计划（2026）'!$A:$A&amp;'[2]产值及收款计划（2026）'!$B:$B,'[2]产值及收款计划（2026）'!BL:BL)</f>
        <v>0</v>
      </c>
      <c r="BM313" s="256"/>
      <c r="BN313" s="256"/>
      <c r="BO313" s="256"/>
      <c r="BP313" s="256"/>
      <c r="BQ313" s="255" t="str" cm="1">
        <f t="array" aca="1" ref="BQ313" ca="1">_xlfn.XLOOKUP($A313&amp;$B313,'[2]产值及收款计划（2026）'!$A:$A&amp;'[2]产值及收款计划（2026）'!$B:$B,'[2]产值及收款计划（2026）'!BQ:BQ)</f>
        <v>上海城建智慧城市运营管理有限公司</v>
      </c>
      <c r="BR313" s="256" cm="1">
        <f t="array" aca="1" ref="BR313" ca="1">_xlfn.XLOOKUP($A313&amp;$B313,'[2]产值及收款计划（2026）'!$A:$A&amp;'[2]产值及收款计划（2026）'!$B:$B,'[2]产值及收款计划（2026）'!BR:BR)</f>
        <v>0</v>
      </c>
      <c r="CA313" s="256" cm="1">
        <f t="array" aca="1" ref="CA313" ca="1">_xlfn.XLOOKUP($A313&amp;$B313,'[2]产值及收款计划（2026）'!$A:$A&amp;'[2]产值及收款计划（2026）'!$B:$B,'[2]产值及收款计划（2026）'!CA:CA)</f>
        <v>0</v>
      </c>
      <c r="CB313" s="256" cm="1">
        <f t="array" aca="1" ref="CB313" ca="1">_xlfn.XLOOKUP($A313&amp;$B313,'[2]产值及收款计划（2026）'!$A:$A&amp;'[2]产值及收款计划（2026）'!$B:$B,'[2]产值及收款计划（2026）'!CB:CB)</f>
        <v>0</v>
      </c>
      <c r="CC313" s="256" cm="1">
        <f t="array" aca="1" ref="CC313" ca="1">_xlfn.XLOOKUP($A313&amp;$B313,'[2]产值及收款计划（2026）'!$A:$A&amp;'[2]产值及收款计划（2026）'!$B:$B,'[2]产值及收款计划（2026）'!CC:CC)</f>
        <v>0</v>
      </c>
      <c r="CD313" s="256" cm="1">
        <f t="array" aca="1" ref="CD313" ca="1">_xlfn.XLOOKUP($A313&amp;$B313,'[2]产值及收款计划（2026）'!$A:$A&amp;'[2]产值及收款计划（2026）'!$B:$B,'[2]产值及收款计划（2026）'!CD:CD)</f>
        <v>0</v>
      </c>
      <c r="CE313" s="256" cm="1">
        <f t="array" aca="1" ref="CE313" ca="1">_xlfn.XLOOKUP($A313&amp;$B313,'[2]产值及收款计划（2026）'!$A:$A&amp;'[2]产值及收款计划（2026）'!$B:$B,'[2]产值及收款计划（2026）'!CE:CE)</f>
        <v>0</v>
      </c>
      <c r="CF313" s="256" cm="1">
        <f t="array" aca="1" ref="CF313" ca="1">_xlfn.XLOOKUP($A313&amp;$B313,'[2]产值及收款计划（2026）'!$A:$A&amp;'[2]产值及收款计划（2026）'!$B:$B,'[2]产值及收款计划（2026）'!CF:CF)</f>
        <v>0</v>
      </c>
      <c r="CG313" s="256" cm="1">
        <f t="array" aca="1" ref="CG313" ca="1">_xlfn.XLOOKUP($A313&amp;$B313,'[2]产值及收款计划（2026）'!$A:$A&amp;'[2]产值及收款计划（2026）'!$B:$B,'[2]产值及收款计划（2026）'!CG:CG)</f>
        <v>0</v>
      </c>
      <c r="CH313" s="256" cm="1">
        <f t="array" aca="1" ref="CH313" ca="1">_xlfn.XLOOKUP($A313&amp;$B313,'[2]产值及收款计划（2026）'!$A:$A&amp;'[2]产值及收款计划（2026）'!$B:$B,'[2]产值及收款计划（2026）'!CH:CH)</f>
        <v>0</v>
      </c>
      <c r="CI313" s="256" cm="1">
        <f t="array" aca="1" ref="CI313" ca="1">_xlfn.XLOOKUP($A313&amp;$B313,'[2]产值及收款计划（2026）'!$A:$A&amp;'[2]产值及收款计划（2026）'!$B:$B,'[2]产值及收款计划（2026）'!CI:CI)</f>
        <v>0</v>
      </c>
      <c r="CJ313" s="256" cm="1">
        <f t="array" aca="1" ref="CJ313" ca="1">_xlfn.XLOOKUP($A313&amp;$B313,'[2]产值及收款计划（2026）'!$A:$A&amp;'[2]产值及收款计划（2026）'!$B:$B,'[2]产值及收款计划（2026）'!CJ:CJ)</f>
        <v>0</v>
      </c>
      <c r="CK313" s="256" cm="1">
        <f t="array" aca="1" ref="CK313" ca="1">_xlfn.XLOOKUP($A313&amp;$B313,'[2]产值及收款计划（2026）'!$A:$A&amp;'[2]产值及收款计划（2026）'!$B:$B,'[2]产值及收款计划（2026）'!CK:CK)</f>
        <v>0</v>
      </c>
      <c r="CL313" s="256" cm="1">
        <f t="array" aca="1" ref="CL313" ca="1">_xlfn.XLOOKUP($A313&amp;$B313,'[2]产值及收款计划（2026）'!$A:$A&amp;'[2]产值及收款计划（2026）'!$B:$B,'[2]产值及收款计划（2026）'!CL:CL)</f>
        <v>0</v>
      </c>
      <c r="DA313" s="256" cm="1">
        <f t="array" aca="1" ref="DA313" ca="1">_xlfn.XLOOKUP($A313&amp;$B313,'[2]产值及收款计划（2026）'!$A:$A&amp;'[2]产值及收款计划（2026）'!$B:$B,'[2]产值及收款计划（2026）'!DA:DA)</f>
        <v>0</v>
      </c>
      <c r="DB313" s="256" cm="1">
        <f t="array" aca="1" ref="DB313" ca="1">_xlfn.XLOOKUP($A313&amp;$B313,'[2]产值及收款计划（2026）'!$A:$A&amp;'[2]产值及收款计划（2026）'!$B:$B,'[2]产值及收款计划（2026）'!DB:DB)</f>
        <v>0</v>
      </c>
      <c r="DC313" s="256" cm="1">
        <f t="array" aca="1" ref="DC313" ca="1">_xlfn.XLOOKUP($A313&amp;$B313,'[2]产值及收款计划（2026）'!$A:$A&amp;'[2]产值及收款计划（2026）'!$B:$B,'[2]产值及收款计划（2026）'!DC:DC)</f>
        <v>0</v>
      </c>
      <c r="DD313" s="256" cm="1">
        <f t="array" aca="1" ref="DD313" ca="1">_xlfn.XLOOKUP($A313&amp;$B313,'[2]产值及收款计划（2026）'!$A:$A&amp;'[2]产值及收款计划（2026）'!$B:$B,'[2]产值及收款计划（2026）'!DD:DD)</f>
        <v>0</v>
      </c>
      <c r="DE313" s="256" cm="1">
        <f t="array" aca="1" ref="DE313" ca="1">_xlfn.XLOOKUP($A313&amp;$B313,'[2]产值及收款计划（2026）'!$A:$A&amp;'[2]产值及收款计划（2026）'!$B:$B,'[2]产值及收款计划（2026）'!DE:DE)</f>
        <v>0</v>
      </c>
      <c r="DF313" s="256" cm="1">
        <f t="array" aca="1" ref="DF313" ca="1">_xlfn.XLOOKUP($A313&amp;$B313,'[2]产值及收款计划（2026）'!$A:$A&amp;'[2]产值及收款计划（2026）'!$B:$B,'[2]产值及收款计划（2026）'!DF:DF)</f>
        <v>0</v>
      </c>
      <c r="DG313" s="256" cm="1">
        <f t="array" aca="1" ref="DG313" ca="1">_xlfn.XLOOKUP($A313&amp;$B313,'[2]产值及收款计划（2026）'!$A:$A&amp;'[2]产值及收款计划（2026）'!$B:$B,'[2]产值及收款计划（2026）'!DG:DG)</f>
        <v>0</v>
      </c>
      <c r="DH313" s="256" cm="1">
        <f t="array" aca="1" ref="DH313" ca="1">_xlfn.XLOOKUP($A313&amp;$B313,'[2]产值及收款计划（2026）'!$A:$A&amp;'[2]产值及收款计划（2026）'!$B:$B,'[2]产值及收款计划（2026）'!DH:DH)</f>
        <v>0</v>
      </c>
      <c r="DI313" s="256" cm="1">
        <f t="array" aca="1" ref="DI313" ca="1">_xlfn.XLOOKUP($A313&amp;$B313,'[2]产值及收款计划（2026）'!$A:$A&amp;'[2]产值及收款计划（2026）'!$B:$B,'[2]产值及收款计划（2026）'!DI:DI)</f>
        <v>0</v>
      </c>
      <c r="DJ313" s="256" cm="1">
        <f t="array" aca="1" ref="DJ313" ca="1">_xlfn.XLOOKUP($A313&amp;$B313,'[2]产值及收款计划（2026）'!$A:$A&amp;'[2]产值及收款计划（2026）'!$B:$B,'[2]产值及收款计划（2026）'!DJ:DJ)</f>
        <v>0</v>
      </c>
      <c r="DK313" s="256" cm="1">
        <f t="array" aca="1" ref="DK313" ca="1">_xlfn.XLOOKUP($A313&amp;$B313,'[2]产值及收款计划（2026）'!$A:$A&amp;'[2]产值及收款计划（2026）'!$B:$B,'[2]产值及收款计划（2026）'!DK:DK)</f>
        <v>0</v>
      </c>
      <c r="DL313" s="256" cm="1">
        <f t="array" aca="1" ref="DL313" ca="1">_xlfn.XLOOKUP($A313&amp;$B313,'[2]产值及收款计划（2026）'!$A:$A&amp;'[2]产值及收款计划（2026）'!$B:$B,'[2]产值及收款计划（2026）'!DL:DL)</f>
        <v>0</v>
      </c>
      <c r="DM313" s="264"/>
      <c r="DN313" s="250"/>
    </row>
    <row r="314" spans="1:118" ht="20.25" x14ac:dyDescent="0.15">
      <c r="A314" s="254">
        <f t="shared" ca="1" si="17"/>
        <v>133</v>
      </c>
      <c r="B314" s="254" t="s">
        <v>26</v>
      </c>
      <c r="C314" s="255" t="str" cm="1">
        <f t="array" aca="1" ref="C314" ca="1">_xlfn.XLOOKUP($A314&amp;$B314,'[2]产值及收款计划（2026）'!$A:$A&amp;'[2]产值及收款计划（2026）'!$B:$B,'[2]产值及收款计划（2026）'!C:C)</f>
        <v>C0CJZY-FW-T/Y-2025146</v>
      </c>
      <c r="D314" s="255" t="str" cm="1">
        <f t="array" aca="1" ref="D314" ca="1">_xlfn.XLOOKUP($A314&amp;$B314,'[2]产值及收款计划（2026）'!$A:$A&amp;'[2]产值及收款计划（2026）'!$B:$B,'[2]产值及收款计划（2026）'!D:D)</f>
        <v>太原市城市安全生命线-桥梁及隧道健康监测系统项目（一标段-软件集成部分）</v>
      </c>
      <c r="E314" s="256" cm="1">
        <f t="array" aca="1" ref="E314" ca="1">_xlfn.XLOOKUP($A314&amp;$B314,'[2]产值及收款计划（2026）'!$A:$A&amp;'[2]产值及收款计划（2026）'!$B:$B,'[2]产值及收款计划（2026）'!E:E)</f>
        <v>800.35180000000003</v>
      </c>
      <c r="F314" s="256" cm="1">
        <f t="array" aca="1" ref="F314" ca="1">_xlfn.XLOOKUP($A314&amp;$B314,'[2]产值及收款计划（2026）'!$A:$A&amp;'[2]产值及收款计划（2026）'!$B:$B,'[2]产值及收款计划（2026）'!F:F)</f>
        <v>800.35180000000003</v>
      </c>
      <c r="G314" s="256" cm="1">
        <f t="array" aca="1" ref="G314" ca="1">_xlfn.XLOOKUP($A314&amp;$B314,'[2]产值及收款计划（2026）'!$A:$A&amp;'[2]产值及收款计划（2026）'!$B:$B,'[2]产值及收款计划（2026）'!G:G)</f>
        <v>800.35180000000003</v>
      </c>
      <c r="H314" s="256" cm="1">
        <f t="array" aca="1" ref="H314" ca="1">_xlfn.XLOOKUP($A314&amp;$B314,'[2]产值及收款计划（2026）'!$A:$A&amp;'[2]产值及收款计划（2026）'!$B:$B,'[2]产值及收款计划（2026）'!H:H)</f>
        <v>288.35180000000003</v>
      </c>
      <c r="I314" s="257" cm="1">
        <f t="array" aca="1" ref="I314" ca="1">_xlfn.XLOOKUP($A314&amp;$B314,'[2]产值及收款计划（2026）'!$A:$A&amp;'[2]产值及收款计划（2026）'!$B:$B,'[2]产值及收款计划（2026）'!I:I)</f>
        <v>0.360281316291161</v>
      </c>
      <c r="J314" s="258" cm="1">
        <f t="array" aca="1" ref="J314" ca="1">_xlfn.XLOOKUP($A314&amp;$B314,'[2]产值及收款计划（2026）'!$A:$A&amp;'[2]产值及收款计划（2026）'!$B:$B,'[2]产值及收款计划（2026）'!J:J)</f>
        <v>6.08054686357236E-2</v>
      </c>
      <c r="K314" s="256" cm="1">
        <f t="array" aca="1" ref="K314" ca="1">_xlfn.XLOOKUP($A314&amp;$B314,'[2]产值及收款计划（2026）'!$A:$A&amp;'[2]产值及收款计划（2026）'!$B:$B,'[2]产值及收款计划（2026）'!K:K)</f>
        <v>0</v>
      </c>
      <c r="L314" s="256" cm="1">
        <f t="array" aca="1" ref="L314" ca="1">_xlfn.XLOOKUP($A314&amp;$B314,'[2]产值及收款计划（2026）'!$A:$A&amp;'[2]产值及收款计划（2026）'!$B:$B,'[2]产值及收款计划（2026）'!L:L)</f>
        <v>0</v>
      </c>
      <c r="M314" s="256" t="str" cm="1">
        <f t="array" aca="1" ref="M314" ca="1">_xlfn.XLOOKUP($A314&amp;$B314,'[2]产值及收款计划（2026）'!$A:$A&amp;'[2]产值及收款计划（2026）'!$B:$B,'[2]产值及收款计划（2026）'!M:M)</f>
        <v>主导</v>
      </c>
      <c r="N314" s="256" t="str" cm="1">
        <f t="array" aca="1" ref="N314" ca="1">_xlfn.XLOOKUP($A314&amp;$B314,'[2]产值及收款计划（2026）'!$A:$A&amp;'[2]产值及收款计划（2026）'!$B:$B,'[2]产值及收款计划（2026）'!N:N)</f>
        <v>邱枫团队</v>
      </c>
      <c r="O314" s="256" t="str" cm="1">
        <f t="array" aca="1" ref="O314" ca="1">_xlfn.XLOOKUP($A314&amp;$B314,'[2]产值及收款计划（2026）'!$A:$A&amp;'[2]产值及收款计划（2026）'!$B:$B,'[2]产值及收款计划（2026）'!O:O)</f>
        <v>邱枫</v>
      </c>
      <c r="P314" s="255" t="str" cm="1">
        <f t="array" aca="1" ref="P314" ca="1">_xlfn.XLOOKUP($A314&amp;$B314,'[2]产值及收款计划（2026）'!$A:$A&amp;'[2]产值及收款计划（2026）'!$B:$B,'[2]产值及收款计划（2026）'!P:P)</f>
        <v>在建</v>
      </c>
      <c r="Q314" s="256" cm="1">
        <f t="array" aca="1" ref="Q314" ca="1">_xlfn.XLOOKUP($A314&amp;$B314,'[2]产值及收款计划（2026）'!$A:$A&amp;'[2]产值及收款计划（2026）'!$B:$B,'[2]产值及收款计划（2026）'!Q:Q)</f>
        <v>0</v>
      </c>
      <c r="R314" s="256" cm="1">
        <f t="array" aca="1" ref="R314" ca="1">_xlfn.XLOOKUP($A314&amp;$B314,'[2]产值及收款计划（2026）'!$A:$A&amp;'[2]产值及收款计划（2026）'!$B:$B,'[2]产值及收款计划（2026）'!R:R)</f>
        <v>0</v>
      </c>
      <c r="S314" s="256" cm="1">
        <f t="array" aca="1" ref="S314" ca="1">_xlfn.XLOOKUP($A314&amp;$B314,'[2]产值及收款计划（2026）'!$A:$A&amp;'[2]产值及收款计划（2026）'!$B:$B,'[2]产值及收款计划（2026）'!S:S)</f>
        <v>0</v>
      </c>
      <c r="T314" s="256" cm="1">
        <f t="array" aca="1" ref="T314" ca="1">_xlfn.XLOOKUP($A314&amp;$B314,'[2]产值及收款计划（2026）'!$A:$A&amp;'[2]产值及收款计划（2026）'!$B:$B,'[2]产值及收款计划（2026）'!T:T)</f>
        <v>0</v>
      </c>
      <c r="U314" s="256" cm="1">
        <f t="array" aca="1" ref="U314" ca="1">_xlfn.XLOOKUP($A314&amp;$B314,'[2]产值及收款计划（2026）'!$A:$A&amp;'[2]产值及收款计划（2026）'!$B:$B,'[2]产值及收款计划（2026）'!U:U)</f>
        <v>0</v>
      </c>
      <c r="V314" s="256" cm="1">
        <f t="array" aca="1" ref="V314" ca="1">_xlfn.XLOOKUP($A314&amp;$B314,'[2]产值及收款计划（2026）'!$A:$A&amp;'[2]产值及收款计划（2026）'!$B:$B,'[2]产值及收款计划（2026）'!V:V)</f>
        <v>800.35180000000003</v>
      </c>
      <c r="W314" s="256" cm="1">
        <f t="array" aca="1" ref="W314" ca="1">_xlfn.XLOOKUP($A314&amp;$B314,'[2]产值及收款计划（2026）'!$A:$A&amp;'[2]产值及收款计划（2026）'!$B:$B,'[2]产值及收款计划（2026）'!W:W)</f>
        <v>0</v>
      </c>
      <c r="X314" s="256" cm="1">
        <f t="array" aca="1" ref="X314" ca="1">_xlfn.XLOOKUP($A314&amp;$B314,'[2]产值及收款计划（2026）'!$A:$A&amp;'[2]产值及收款计划（2026）'!$B:$B,'[2]产值及收款计划（2026）'!X:X)</f>
        <v>0</v>
      </c>
      <c r="Y314" s="256" cm="1">
        <f t="array" aca="1" ref="Y314" ca="1">_xlfn.XLOOKUP($A314&amp;$B314,'[2]产值及收款计划（2026）'!$A:$A&amp;'[2]产值及收款计划（2026）'!$B:$B,'[2]产值及收款计划（2026）'!Y:Y)</f>
        <v>0</v>
      </c>
      <c r="Z314" s="256" cm="1">
        <f t="array" aca="1" ref="Z314" ca="1">_xlfn.XLOOKUP($A314&amp;$B314,'[2]产值及收款计划（2026）'!$A:$A&amp;'[2]产值及收款计划（2026）'!$B:$B,'[2]产值及收款计划（2026）'!Z:Z)</f>
        <v>0</v>
      </c>
      <c r="AA314" s="256" cm="1">
        <f t="array" aca="1" ref="AA314" ca="1">_xlfn.XLOOKUP($A314&amp;$B314,'[2]产值及收款计划（2026）'!$A:$A&amp;'[2]产值及收款计划（2026）'!$B:$B,'[2]产值及收款计划（2026）'!AA:AA)</f>
        <v>0</v>
      </c>
      <c r="AB314" s="256" cm="1">
        <f t="array" aca="1" ref="AB314" ca="1">_xlfn.XLOOKUP($A314&amp;$B314,'[2]产值及收款计划（2026）'!$A:$A&amp;'[2]产值及收款计划（2026）'!$B:$B,'[2]产值及收款计划（2026）'!AB:AB)</f>
        <v>0</v>
      </c>
      <c r="AC314" s="256" cm="1">
        <f t="array" aca="1" ref="AC314" ca="1">_xlfn.XLOOKUP($A314&amp;$B314,'[2]产值及收款计划（2026）'!$A:$A&amp;'[2]产值及收款计划（2026）'!$B:$B,'[2]产值及收款计划（2026）'!AC:AC)</f>
        <v>0</v>
      </c>
      <c r="AD314" s="256" cm="1">
        <f t="array" aca="1" ref="AD314" ca="1">_xlfn.XLOOKUP($A314&amp;$B314,'[2]产值及收款计划（2026）'!$A:$A&amp;'[2]产值及收款计划（2026）'!$B:$B,'[2]产值及收款计划（2026）'!AD:AD)</f>
        <v>560.24626000000001</v>
      </c>
      <c r="AE314" s="256" cm="1">
        <f t="array" aca="1" ref="AE314" ca="1">_xlfn.XLOOKUP($A314&amp;$B314,'[2]产值及收款计划（2026）'!$A:$A&amp;'[2]产值及收款计划（2026）'!$B:$B,'[2]产值及收款计划（2026）'!AE:AE)</f>
        <v>0</v>
      </c>
      <c r="AF314" s="256" cm="1">
        <f t="array" aca="1" ref="AF314" ca="1">_xlfn.XLOOKUP($A314&amp;$B314,'[2]产值及收款计划（2026）'!$A:$A&amp;'[2]产值及收款计划（2026）'!$B:$B,'[2]产值及收款计划（2026）'!AF:AF)</f>
        <v>0</v>
      </c>
      <c r="AG314" s="256" cm="1">
        <f t="array" aca="1" ref="AG314" ca="1">_xlfn.XLOOKUP($A314&amp;$B314,'[2]产值及收款计划（2026）'!$A:$A&amp;'[2]产值及收款计划（2026）'!$B:$B,'[2]产值及收款计划（2026）'!AG:AG)</f>
        <v>0</v>
      </c>
      <c r="AH314" s="256" cm="1">
        <f t="array" aca="1" ref="AH314" ca="1">_xlfn.XLOOKUP($A314&amp;$B314,'[2]产值及收款计划（2026）'!$A:$A&amp;'[2]产值及收款计划（2026）'!$B:$B,'[2]产值及收款计划（2026）'!AH:AH)</f>
        <v>0</v>
      </c>
      <c r="AI314" s="256" cm="1">
        <f t="array" aca="1" ref="AI314" ca="1">_xlfn.XLOOKUP($A314&amp;$B314,'[2]产值及收款计划（2026）'!$A:$A&amp;'[2]产值及收款计划（2026）'!$B:$B,'[2]产值及收款计划（2026）'!AI:AI)</f>
        <v>0</v>
      </c>
      <c r="AJ314" s="256" cm="1">
        <f t="array" aca="1" ref="AJ314" ca="1">_xlfn.XLOOKUP($A314&amp;$B314,'[2]产值及收款计划（2026）'!$A:$A&amp;'[2]产值及收款计划（2026）'!$B:$B,'[2]产值及收款计划（2026）'!AJ:AJ)</f>
        <v>0</v>
      </c>
      <c r="AK314" s="256" cm="1">
        <f t="array" aca="1" ref="AK314" ca="1">_xlfn.XLOOKUP($A314&amp;$B314,'[2]产值及收款计划（2026）'!$A:$A&amp;'[2]产值及收款计划（2026）'!$B:$B,'[2]产值及收款计划（2026）'!AK:AK)</f>
        <v>0</v>
      </c>
      <c r="AL314" s="256" cm="1">
        <f t="array" aca="1" ref="AL314" ca="1">_xlfn.XLOOKUP($A314&amp;$B314,'[2]产值及收款计划（2026）'!$A:$A&amp;'[2]产值及收款计划（2026）'!$B:$B,'[2]产值及收款计划（2026）'!AL:AL)</f>
        <v>0</v>
      </c>
      <c r="AM314" s="263" t="e" cm="1">
        <f t="array" aca="1" ref="AM314" ca="1">_xlfn.LET(_xlpm.勾选月份状态数组,TRANSPOSE('PPT(12-15页）-TOP10'!$A$3:$A$14),_xlpm.选择数据区,IF('PPT(12-15页）-TOP10'!$E$3="收款",$BA314:$BL314,$AA314:$AL314),SUM(_xlfn._xlws.FILTER(_xlpm.选择数据区,_xlpm.勾选月份状态数组,"")))</f>
        <v>#NAME?</v>
      </c>
      <c r="AN314" s="256" t="e" cm="1">
        <f t="array" aca="1" ref="AN314" ca="1">_xlfn.LET(_xlpm.勾选月份状态数组,TRANSPOSE('PPT(12-15页）-TOP10'!$A$3:$A$14),_xlpm.选择数据区,IF('PPT(12-15页）-TOP10'!$E$3="收款",$DA314:$DL314,$CA314:$CL314),SUM(_xlfn._xlws.FILTER(_xlpm.选择数据区,_xlpm.勾选月份状态数组,"")))</f>
        <v>#NAME?</v>
      </c>
      <c r="AO314" s="256">
        <f ca="1">SUM(CA314:CC314)+SUM(AD314:AL314)</f>
        <v>560.24626000000001</v>
      </c>
      <c r="AP314" s="256"/>
      <c r="AQ314" s="256"/>
      <c r="AR314" s="256"/>
      <c r="AS314" s="256" cm="1">
        <f t="array" aca="1" ref="AS314" ca="1">_xlfn.XLOOKUP($A314&amp;$B314,'[2]产值及收款计划（2026）'!$A:$A&amp;'[2]产值及收款计划（2026）'!$B:$B,'[2]产值及收款计划（2026）'!AS:AS)</f>
        <v>0</v>
      </c>
      <c r="AT314" s="256" cm="1">
        <f t="array" aca="1" ref="AT314" ca="1">_xlfn.XLOOKUP($A314&amp;$B314,'[2]产值及收款计划（2026）'!$A:$A&amp;'[2]产值及收款计划（2026）'!$B:$B,'[2]产值及收款计划（2026）'!AT:AT)</f>
        <v>0</v>
      </c>
      <c r="AU314" s="256" cm="1">
        <f t="array" aca="1" ref="AU314" ca="1">_xlfn.XLOOKUP($A314&amp;$B314,'[2]产值及收款计划（2026）'!$A:$A&amp;'[2]产值及收款计划（2026）'!$B:$B,'[2]产值及收款计划（2026）'!AU:AU)</f>
        <v>0</v>
      </c>
      <c r="AV314" s="256" cm="1">
        <f t="array" aca="1" ref="AV314" ca="1">_xlfn.XLOOKUP($A314&amp;$B314,'[2]产值及收款计划（2026）'!$A:$A&amp;'[2]产值及收款计划（2026）'!$B:$B,'[2]产值及收款计划（2026）'!AV:AV)</f>
        <v>0</v>
      </c>
      <c r="AW314" s="256" cm="1">
        <f t="array" aca="1" ref="AW314" ca="1">_xlfn.XLOOKUP($A314&amp;$B314,'[2]产值及收款计划（2026）'!$A:$A&amp;'[2]产值及收款计划（2026）'!$B:$B,'[2]产值及收款计划（2026）'!AW:AW)</f>
        <v>0</v>
      </c>
      <c r="AX314" s="256" cm="1">
        <f t="array" aca="1" ref="AX314" ca="1">_xlfn.XLOOKUP($A314&amp;$B314,'[2]产值及收款计划（2026）'!$A:$A&amp;'[2]产值及收款计划（2026）'!$B:$B,'[2]产值及收款计划（2026）'!AX:AX)</f>
        <v>283.02</v>
      </c>
      <c r="AY314" s="256" cm="1">
        <f t="array" aca="1" ref="AY314" ca="1">_xlfn.XLOOKUP($A314&amp;$B314,'[2]产值及收款计划（2026）'!$A:$A&amp;'[2]产值及收款计划（2026）'!$B:$B,'[2]产值及收款计划（2026）'!AY:AY)</f>
        <v>517.33180000000004</v>
      </c>
      <c r="AZ314" s="256" cm="1">
        <f t="array" aca="1" ref="AZ314" ca="1">_xlfn.XLOOKUP($A314&amp;$B314,'[2]产值及收款计划（2026）'!$A:$A&amp;'[2]产值及收款计划（2026）'!$B:$B,'[2]产值及收款计划（2026）'!AZ:AZ)</f>
        <v>-283.02</v>
      </c>
      <c r="BA314" s="256" cm="1">
        <f t="array" aca="1" ref="BA314" ca="1">_xlfn.XLOOKUP($A314&amp;$B314,'[2]产值及收款计划（2026）'!$A:$A&amp;'[2]产值及收款计划（2026）'!$B:$B,'[2]产值及收款计划（2026）'!BA:BA)</f>
        <v>0</v>
      </c>
      <c r="BB314" s="256" cm="1">
        <f t="array" aca="1" ref="BB314" ca="1">_xlfn.XLOOKUP($A314&amp;$B314,'[2]产值及收款计划（2026）'!$A:$A&amp;'[2]产值及收款计划（2026）'!$B:$B,'[2]产值及收款计划（2026）'!BB:BB)</f>
        <v>0</v>
      </c>
      <c r="BC314" s="256" cm="1">
        <f t="array" aca="1" ref="BC314" ca="1">_xlfn.XLOOKUP($A314&amp;$B314,'[2]产值及收款计划（2026）'!$A:$A&amp;'[2]产值及收款计划（2026）'!$B:$B,'[2]产值及收款计划（2026）'!BC:BC)</f>
        <v>0</v>
      </c>
      <c r="BD314" s="256" cm="1">
        <f t="array" aca="1" ref="BD314" ca="1">_xlfn.XLOOKUP($A314&amp;$B314,'[2]产值及收款计划（2026）'!$A:$A&amp;'[2]产值及收款计划（2026）'!$B:$B,'[2]产值及收款计划（2026）'!BD:BD)</f>
        <v>0</v>
      </c>
      <c r="BE314" s="256" cm="1">
        <f t="array" aca="1" ref="BE314" ca="1">_xlfn.XLOOKUP($A314&amp;$B314,'[2]产值及收款计划（2026）'!$A:$A&amp;'[2]产值及收款计划（2026）'!$B:$B,'[2]产值及收款计划（2026）'!BE:BE)</f>
        <v>0</v>
      </c>
      <c r="BF314" s="256" cm="1">
        <f t="array" aca="1" ref="BF314" ca="1">_xlfn.XLOOKUP($A314&amp;$B314,'[2]产值及收款计划（2026）'!$A:$A&amp;'[2]产值及收款计划（2026）'!$B:$B,'[2]产值及收款计划（2026）'!BF:BF)</f>
        <v>0</v>
      </c>
      <c r="BG314" s="256" cm="1">
        <f t="array" aca="1" ref="BG314" ca="1">_xlfn.XLOOKUP($A314&amp;$B314,'[2]产值及收款计划（2026）'!$A:$A&amp;'[2]产值及收款计划（2026）'!$B:$B,'[2]产值及收款计划（2026）'!BG:BG)</f>
        <v>320.14071999999999</v>
      </c>
      <c r="BH314" s="256" cm="1">
        <f t="array" aca="1" ref="BH314" ca="1">_xlfn.XLOOKUP($A314&amp;$B314,'[2]产值及收款计划（2026）'!$A:$A&amp;'[2]产值及收款计划（2026）'!$B:$B,'[2]产值及收款计划（2026）'!BH:BH)</f>
        <v>0</v>
      </c>
      <c r="BI314" s="256" cm="1">
        <f t="array" aca="1" ref="BI314" ca="1">_xlfn.XLOOKUP($A314&amp;$B314,'[2]产值及收款计划（2026）'!$A:$A&amp;'[2]产值及收款计划（2026）'!$B:$B,'[2]产值及收款计划（2026）'!BI:BI)</f>
        <v>0</v>
      </c>
      <c r="BJ314" s="256" cm="1">
        <f t="array" aca="1" ref="BJ314" ca="1">_xlfn.XLOOKUP($A314&amp;$B314,'[2]产值及收款计划（2026）'!$A:$A&amp;'[2]产值及收款计划（2026）'!$B:$B,'[2]产值及收款计划（2026）'!BJ:BJ)</f>
        <v>0</v>
      </c>
      <c r="BK314" s="256" cm="1">
        <f t="array" aca="1" ref="BK314" ca="1">_xlfn.XLOOKUP($A314&amp;$B314,'[2]产值及收款计划（2026）'!$A:$A&amp;'[2]产值及收款计划（2026）'!$B:$B,'[2]产值及收款计划（2026）'!BK:BK)</f>
        <v>200.08795000000001</v>
      </c>
      <c r="BL314" s="256" cm="1">
        <f t="array" aca="1" ref="BL314" ca="1">_xlfn.XLOOKUP($A314&amp;$B314,'[2]产值及收款计划（2026）'!$A:$A&amp;'[2]产值及收款计划（2026）'!$B:$B,'[2]产值及收款计划（2026）'!BL:BL)</f>
        <v>0</v>
      </c>
      <c r="BM314" s="256"/>
      <c r="BN314" s="256"/>
      <c r="BO314" s="256"/>
      <c r="BP314" s="256"/>
      <c r="BQ314" s="255" t="str" cm="1">
        <f t="array" aca="1" ref="BQ314" ca="1">_xlfn.XLOOKUP($A314&amp;$B314,'[2]产值及收款计划（2026）'!$A:$A&amp;'[2]产值及收款计划（2026）'!$B:$B,'[2]产值及收款计划（2026）'!BQ:BQ)</f>
        <v>太原市市政公共设施建设管理中心</v>
      </c>
      <c r="BR314" s="256" cm="1">
        <f t="array" aca="1" ref="BR314" ca="1">_xlfn.XLOOKUP($A314&amp;$B314,'[2]产值及收款计划（2026）'!$A:$A&amp;'[2]产值及收款计划（2026）'!$B:$B,'[2]产值及收款计划（2026）'!BR:BR)</f>
        <v>0</v>
      </c>
      <c r="CA314" s="256" cm="1">
        <f t="array" aca="1" ref="CA314" ca="1">_xlfn.XLOOKUP($A314&amp;$B314,'[2]产值及收款计划（2026）'!$A:$A&amp;'[2]产值及收款计划（2026）'!$B:$B,'[2]产值及收款计划（2026）'!CA:CA)</f>
        <v>0</v>
      </c>
      <c r="CB314" s="256" cm="1">
        <f t="array" aca="1" ref="CB314" ca="1">_xlfn.XLOOKUP($A314&amp;$B314,'[2]产值及收款计划（2026）'!$A:$A&amp;'[2]产值及收款计划（2026）'!$B:$B,'[2]产值及收款计划（2026）'!CB:CB)</f>
        <v>0</v>
      </c>
      <c r="CC314" s="256" cm="1">
        <f t="array" aca="1" ref="CC314" ca="1">_xlfn.XLOOKUP($A314&amp;$B314,'[2]产值及收款计划（2026）'!$A:$A&amp;'[2]产值及收款计划（2026）'!$B:$B,'[2]产值及收款计划（2026）'!CC:CC)</f>
        <v>0</v>
      </c>
      <c r="CD314" s="256" cm="1">
        <f t="array" aca="1" ref="CD314" ca="1">_xlfn.XLOOKUP($A314&amp;$B314,'[2]产值及收款计划（2026）'!$A:$A&amp;'[2]产值及收款计划（2026）'!$B:$B,'[2]产值及收款计划（2026）'!CD:CD)</f>
        <v>0</v>
      </c>
      <c r="CE314" s="256" cm="1">
        <f t="array" aca="1" ref="CE314" ca="1">_xlfn.XLOOKUP($A314&amp;$B314,'[2]产值及收款计划（2026）'!$A:$A&amp;'[2]产值及收款计划（2026）'!$B:$B,'[2]产值及收款计划（2026）'!CE:CE)</f>
        <v>0</v>
      </c>
      <c r="CF314" s="256" cm="1">
        <f t="array" aca="1" ref="CF314" ca="1">_xlfn.XLOOKUP($A314&amp;$B314,'[2]产值及收款计划（2026）'!$A:$A&amp;'[2]产值及收款计划（2026）'!$B:$B,'[2]产值及收款计划（2026）'!CF:CF)</f>
        <v>0</v>
      </c>
      <c r="CG314" s="256" cm="1">
        <f t="array" aca="1" ref="CG314" ca="1">_xlfn.XLOOKUP($A314&amp;$B314,'[2]产值及收款计划（2026）'!$A:$A&amp;'[2]产值及收款计划（2026）'!$B:$B,'[2]产值及收款计划（2026）'!CG:CG)</f>
        <v>0</v>
      </c>
      <c r="CH314" s="256" cm="1">
        <f t="array" aca="1" ref="CH314" ca="1">_xlfn.XLOOKUP($A314&amp;$B314,'[2]产值及收款计划（2026）'!$A:$A&amp;'[2]产值及收款计划（2026）'!$B:$B,'[2]产值及收款计划（2026）'!CH:CH)</f>
        <v>0</v>
      </c>
      <c r="CI314" s="256" cm="1">
        <f t="array" aca="1" ref="CI314" ca="1">_xlfn.XLOOKUP($A314&amp;$B314,'[2]产值及收款计划（2026）'!$A:$A&amp;'[2]产值及收款计划（2026）'!$B:$B,'[2]产值及收款计划（2026）'!CI:CI)</f>
        <v>0</v>
      </c>
      <c r="CJ314" s="256" cm="1">
        <f t="array" aca="1" ref="CJ314" ca="1">_xlfn.XLOOKUP($A314&amp;$B314,'[2]产值及收款计划（2026）'!$A:$A&amp;'[2]产值及收款计划（2026）'!$B:$B,'[2]产值及收款计划（2026）'!CJ:CJ)</f>
        <v>0</v>
      </c>
      <c r="CK314" s="256" cm="1">
        <f t="array" aca="1" ref="CK314" ca="1">_xlfn.XLOOKUP($A314&amp;$B314,'[2]产值及收款计划（2026）'!$A:$A&amp;'[2]产值及收款计划（2026）'!$B:$B,'[2]产值及收款计划（2026）'!CK:CK)</f>
        <v>0</v>
      </c>
      <c r="CL314" s="256" cm="1">
        <f t="array" aca="1" ref="CL314" ca="1">_xlfn.XLOOKUP($A314&amp;$B314,'[2]产值及收款计划（2026）'!$A:$A&amp;'[2]产值及收款计划（2026）'!$B:$B,'[2]产值及收款计划（2026）'!CL:CL)</f>
        <v>0</v>
      </c>
      <c r="DA314" s="256" cm="1">
        <f t="array" aca="1" ref="DA314" ca="1">_xlfn.XLOOKUP($A314&amp;$B314,'[2]产值及收款计划（2026）'!$A:$A&amp;'[2]产值及收款计划（2026）'!$B:$B,'[2]产值及收款计划（2026）'!DA:DA)</f>
        <v>0</v>
      </c>
      <c r="DB314" s="256" cm="1">
        <f t="array" aca="1" ref="DB314" ca="1">_xlfn.XLOOKUP($A314&amp;$B314,'[2]产值及收款计划（2026）'!$A:$A&amp;'[2]产值及收款计划（2026）'!$B:$B,'[2]产值及收款计划（2026）'!DB:DB)</f>
        <v>240.1</v>
      </c>
      <c r="DC314" s="256" cm="1">
        <f t="array" aca="1" ref="DC314" ca="1">_xlfn.XLOOKUP($A314&amp;$B314,'[2]产值及收款计划（2026）'!$A:$A&amp;'[2]产值及收款计划（2026）'!$B:$B,'[2]产值及收款计划（2026）'!DC:DC)</f>
        <v>0</v>
      </c>
      <c r="DD314" s="256" cm="1">
        <f t="array" aca="1" ref="DD314" ca="1">_xlfn.XLOOKUP($A314&amp;$B314,'[2]产值及收款计划（2026）'!$A:$A&amp;'[2]产值及收款计划（2026）'!$B:$B,'[2]产值及收款计划（2026）'!DD:DD)</f>
        <v>0</v>
      </c>
      <c r="DE314" s="256" cm="1">
        <f t="array" aca="1" ref="DE314" ca="1">_xlfn.XLOOKUP($A314&amp;$B314,'[2]产值及收款计划（2026）'!$A:$A&amp;'[2]产值及收款计划（2026）'!$B:$B,'[2]产值及收款计划（2026）'!DE:DE)</f>
        <v>42.92</v>
      </c>
      <c r="DF314" s="256" cm="1">
        <f t="array" aca="1" ref="DF314" ca="1">_xlfn.XLOOKUP($A314&amp;$B314,'[2]产值及收款计划（2026）'!$A:$A&amp;'[2]产值及收款计划（2026）'!$B:$B,'[2]产值及收款计划（2026）'!DF:DF)</f>
        <v>0</v>
      </c>
      <c r="DG314" s="256" cm="1">
        <f t="array" aca="1" ref="DG314" ca="1">_xlfn.XLOOKUP($A314&amp;$B314,'[2]产值及收款计划（2026）'!$A:$A&amp;'[2]产值及收款计划（2026）'!$B:$B,'[2]产值及收款计划（2026）'!DG:DG)</f>
        <v>0</v>
      </c>
      <c r="DH314" s="256" cm="1">
        <f t="array" aca="1" ref="DH314" ca="1">_xlfn.XLOOKUP($A314&amp;$B314,'[2]产值及收款计划（2026）'!$A:$A&amp;'[2]产值及收款计划（2026）'!$B:$B,'[2]产值及收款计划（2026）'!DH:DH)</f>
        <v>0</v>
      </c>
      <c r="DI314" s="256" cm="1">
        <f t="array" aca="1" ref="DI314" ca="1">_xlfn.XLOOKUP($A314&amp;$B314,'[2]产值及收款计划（2026）'!$A:$A&amp;'[2]产值及收款计划（2026）'!$B:$B,'[2]产值及收款计划（2026）'!DI:DI)</f>
        <v>0</v>
      </c>
      <c r="DJ314" s="256" cm="1">
        <f t="array" aca="1" ref="DJ314" ca="1">_xlfn.XLOOKUP($A314&amp;$B314,'[2]产值及收款计划（2026）'!$A:$A&amp;'[2]产值及收款计划（2026）'!$B:$B,'[2]产值及收款计划（2026）'!DJ:DJ)</f>
        <v>0</v>
      </c>
      <c r="DK314" s="256" cm="1">
        <f t="array" aca="1" ref="DK314" ca="1">_xlfn.XLOOKUP($A314&amp;$B314,'[2]产值及收款计划（2026）'!$A:$A&amp;'[2]产值及收款计划（2026）'!$B:$B,'[2]产值及收款计划（2026）'!DK:DK)</f>
        <v>0</v>
      </c>
      <c r="DL314" s="256" cm="1">
        <f t="array" aca="1" ref="DL314" ca="1">_xlfn.XLOOKUP($A314&amp;$B314,'[2]产值及收款计划（2026）'!$A:$A&amp;'[2]产值及收款计划（2026）'!$B:$B,'[2]产值及收款计划（2026）'!DL:DL)</f>
        <v>0</v>
      </c>
      <c r="DM314" s="264"/>
      <c r="DN314" s="250"/>
    </row>
    <row r="315" spans="1:118" ht="40.5" x14ac:dyDescent="0.15">
      <c r="A315" s="254">
        <f t="shared" ca="1" si="17"/>
        <v>134</v>
      </c>
      <c r="B315" s="254" t="s">
        <v>26</v>
      </c>
      <c r="C315" s="255" t="str" cm="1">
        <f t="array" aca="1" ref="C315" ca="1">_xlfn.XLOOKUP($A315&amp;$B315,'[2]产值及收款计划（2026）'!$A:$A&amp;'[2]产值及收款计划（2026）'!$B:$B,'[2]产值及收款计划（2026）'!C:C)</f>
        <v>C0CJZY-JCCG-W-2026010</v>
      </c>
      <c r="D315" s="256" t="str" cm="1">
        <f t="array" aca="1" ref="D315" ca="1">_xlfn.XLOOKUP($A315&amp;$B315,'[2]产值及收款计划（2026）'!$A:$A&amp;'[2]产值及收款计划（2026）'!$B:$B,'[2]产值及收款计划（2026）'!D:D)</f>
        <v>打浦路600号房屋修缮工程弱电设备采购合同</v>
      </c>
      <c r="E315" s="256" cm="1">
        <f t="array" aca="1" ref="E315" ca="1">_xlfn.XLOOKUP($A315&amp;$B315,'[2]产值及收款计划（2026）'!$A:$A&amp;'[2]产值及收款计划（2026）'!$B:$B,'[2]产值及收款计划（2026）'!E:E)</f>
        <v>44.0364</v>
      </c>
      <c r="F315" s="256" cm="1">
        <f t="array" aca="1" ref="F315" ca="1">_xlfn.XLOOKUP($A315&amp;$B315,'[2]产值及收款计划（2026）'!$A:$A&amp;'[2]产值及收款计划（2026）'!$B:$B,'[2]产值及收款计划（2026）'!F:F)</f>
        <v>44.0364</v>
      </c>
      <c r="G315" s="256" cm="1">
        <f t="array" aca="1" ref="G315" ca="1">_xlfn.XLOOKUP($A315&amp;$B315,'[2]产值及收款计划（2026）'!$A:$A&amp;'[2]产值及收款计划（2026）'!$B:$B,'[2]产值及收款计划（2026）'!G:G)</f>
        <v>44.0364</v>
      </c>
      <c r="H315" s="256" cm="1">
        <f t="array" aca="1" ref="H315" ca="1">_xlfn.XLOOKUP($A315&amp;$B315,'[2]产值及收款计划（2026）'!$A:$A&amp;'[2]产值及收款计划（2026）'!$B:$B,'[2]产值及收款计划（2026）'!H:H)</f>
        <v>7.0364000000000004</v>
      </c>
      <c r="I315" s="257" cm="1">
        <f t="array" aca="1" ref="I315" ca="1">_xlfn.XLOOKUP($A315&amp;$B315,'[2]产值及收款计划（2026）'!$A:$A&amp;'[2]产值及收款计划（2026）'!$B:$B,'[2]产值及收款计划（2026）'!I:I)</f>
        <v>0.15978599522213399</v>
      </c>
      <c r="J315" s="258" cm="1">
        <f t="array" aca="1" ref="J315" ca="1">_xlfn.XLOOKUP($A315&amp;$B315,'[2]产值及收款计划（2026）'!$A:$A&amp;'[2]产值及收款计划（2026）'!$B:$B,'[2]产值及收款计划（2026）'!J:J)</f>
        <v>0.13</v>
      </c>
      <c r="K315" s="256" cm="1">
        <f t="array" aca="1" ref="K315" ca="1">_xlfn.XLOOKUP($A315&amp;$B315,'[2]产值及收款计划（2026）'!$A:$A&amp;'[2]产值及收款计划（2026）'!$B:$B,'[2]产值及收款计划（2026）'!K:K)</f>
        <v>0</v>
      </c>
      <c r="L315" s="256" cm="1">
        <f t="array" aca="1" ref="L315" ca="1">_xlfn.XLOOKUP($A315&amp;$B315,'[2]产值及收款计划（2026）'!$A:$A&amp;'[2]产值及收款计划（2026）'!$B:$B,'[2]产值及收款计划（2026）'!L:L)</f>
        <v>0</v>
      </c>
      <c r="M315" s="256" t="str" cm="1">
        <f t="array" aca="1" ref="M315" ca="1">_xlfn.XLOOKUP($A315&amp;$B315,'[2]产值及收款计划（2026）'!$A:$A&amp;'[2]产值及收款计划（2026）'!$B:$B,'[2]产值及收款计划（2026）'!M:M)</f>
        <v>主导</v>
      </c>
      <c r="N315" s="256" t="str" cm="1">
        <f t="array" aca="1" ref="N315" ca="1">_xlfn.XLOOKUP($A315&amp;$B315,'[2]产值及收款计划（2026）'!$A:$A&amp;'[2]产值及收款计划（2026）'!$B:$B,'[2]产值及收款计划（2026）'!N:N)</f>
        <v>邱枫团队</v>
      </c>
      <c r="O315" s="256" t="str" cm="1">
        <f t="array" aca="1" ref="O315" ca="1">_xlfn.XLOOKUP($A315&amp;$B315,'[2]产值及收款计划（2026）'!$A:$A&amp;'[2]产值及收款计划（2026）'!$B:$B,'[2]产值及收款计划（2026）'!O:O)</f>
        <v>段炼</v>
      </c>
      <c r="P315" s="255" t="str" cm="1">
        <f t="array" aca="1" ref="P315" ca="1">_xlfn.XLOOKUP($A315&amp;$B315,'[2]产值及收款计划（2026）'!$A:$A&amp;'[2]产值及收款计划（2026）'!$B:$B,'[2]产值及收款计划（2026）'!P:P)</f>
        <v>26新签</v>
      </c>
      <c r="Q315" s="256" cm="1">
        <f t="array" aca="1" ref="Q315" ca="1">_xlfn.XLOOKUP($A315&amp;$B315,'[2]产值及收款计划（2026）'!$A:$A&amp;'[2]产值及收款计划（2026）'!$B:$B,'[2]产值及收款计划（2026）'!Q:Q)</f>
        <v>0</v>
      </c>
      <c r="R315" s="256" cm="1">
        <f t="array" aca="1" ref="R315" ca="1">_xlfn.XLOOKUP($A315&amp;$B315,'[2]产值及收款计划（2026）'!$A:$A&amp;'[2]产值及收款计划（2026）'!$B:$B,'[2]产值及收款计划（2026）'!R:R)</f>
        <v>0</v>
      </c>
      <c r="S315" s="256" cm="1">
        <f t="array" aca="1" ref="S315" ca="1">_xlfn.XLOOKUP($A315&amp;$B315,'[2]产值及收款计划（2026）'!$A:$A&amp;'[2]产值及收款计划（2026）'!$B:$B,'[2]产值及收款计划（2026）'!S:S)</f>
        <v>0</v>
      </c>
      <c r="T315" s="256" cm="1">
        <f t="array" aca="1" ref="T315" ca="1">_xlfn.XLOOKUP($A315&amp;$B315,'[2]产值及收款计划（2026）'!$A:$A&amp;'[2]产值及收款计划（2026）'!$B:$B,'[2]产值及收款计划（2026）'!T:T)</f>
        <v>0</v>
      </c>
      <c r="U315" s="256" cm="1">
        <f t="array" aca="1" ref="U315" ca="1">_xlfn.XLOOKUP($A315&amp;$B315,'[2]产值及收款计划（2026）'!$A:$A&amp;'[2]产值及收款计划（2026）'!$B:$B,'[2]产值及收款计划（2026）'!U:U)</f>
        <v>44.0364</v>
      </c>
      <c r="V315" s="256" cm="1">
        <f t="array" aca="1" ref="V315" ca="1">_xlfn.XLOOKUP($A315&amp;$B315,'[2]产值及收款计划（2026）'!$A:$A&amp;'[2]产值及收款计划（2026）'!$B:$B,'[2]产值及收款计划（2026）'!V:V)</f>
        <v>0</v>
      </c>
      <c r="W315" s="256" cm="1">
        <f t="array" aca="1" ref="W315" ca="1">_xlfn.XLOOKUP($A315&amp;$B315,'[2]产值及收款计划（2026）'!$A:$A&amp;'[2]产值及收款计划（2026）'!$B:$B,'[2]产值及收款计划（2026）'!W:W)</f>
        <v>0</v>
      </c>
      <c r="X315" s="256" cm="1">
        <f t="array" aca="1" ref="X315" ca="1">_xlfn.XLOOKUP($A315&amp;$B315,'[2]产值及收款计划（2026）'!$A:$A&amp;'[2]产值及收款计划（2026）'!$B:$B,'[2]产值及收款计划（2026）'!X:X)</f>
        <v>0</v>
      </c>
      <c r="Y315" s="256" cm="1">
        <f t="array" aca="1" ref="Y315" ca="1">_xlfn.XLOOKUP($A315&amp;$B315,'[2]产值及收款计划（2026）'!$A:$A&amp;'[2]产值及收款计划（2026）'!$B:$B,'[2]产值及收款计划（2026）'!Y:Y)</f>
        <v>0</v>
      </c>
      <c r="Z315" s="256" cm="1">
        <f t="array" aca="1" ref="Z315" ca="1">_xlfn.XLOOKUP($A315&amp;$B315,'[2]产值及收款计划（2026）'!$A:$A&amp;'[2]产值及收款计划（2026）'!$B:$B,'[2]产值及收款计划（2026）'!Z:Z)</f>
        <v>0</v>
      </c>
      <c r="AA315" s="256" cm="1">
        <f t="array" aca="1" ref="AA315" ca="1">_xlfn.XLOOKUP($A315&amp;$B315,'[2]产值及收款计划（2026）'!$A:$A&amp;'[2]产值及收款计划（2026）'!$B:$B,'[2]产值及收款计划（2026）'!AA:AA)</f>
        <v>0</v>
      </c>
      <c r="AB315" s="256" cm="1">
        <f t="array" aca="1" ref="AB315" ca="1">_xlfn.XLOOKUP($A315&amp;$B315,'[2]产值及收款计划（2026）'!$A:$A&amp;'[2]产值及收款计划（2026）'!$B:$B,'[2]产值及收款计划（2026）'!AB:AB)</f>
        <v>0</v>
      </c>
      <c r="AC315" s="256" cm="1">
        <f t="array" aca="1" ref="AC315" ca="1">_xlfn.XLOOKUP($A315&amp;$B315,'[2]产值及收款计划（2026）'!$A:$A&amp;'[2]产值及收款计划（2026）'!$B:$B,'[2]产值及收款计划（2026）'!AC:AC)</f>
        <v>0</v>
      </c>
      <c r="AD315" s="256" cm="1">
        <f t="array" aca="1" ref="AD315" ca="1">_xlfn.XLOOKUP($A315&amp;$B315,'[2]产值及收款计划（2026）'!$A:$A&amp;'[2]产值及收款计划（2026）'!$B:$B,'[2]产值及收款计划（2026）'!AD:AD)</f>
        <v>44.0364</v>
      </c>
      <c r="AE315" s="256" cm="1">
        <f t="array" aca="1" ref="AE315" ca="1">_xlfn.XLOOKUP($A315&amp;$B315,'[2]产值及收款计划（2026）'!$A:$A&amp;'[2]产值及收款计划（2026）'!$B:$B,'[2]产值及收款计划（2026）'!AE:AE)</f>
        <v>0</v>
      </c>
      <c r="AF315" s="256" cm="1">
        <f t="array" aca="1" ref="AF315" ca="1">_xlfn.XLOOKUP($A315&amp;$B315,'[2]产值及收款计划（2026）'!$A:$A&amp;'[2]产值及收款计划（2026）'!$B:$B,'[2]产值及收款计划（2026）'!AF:AF)</f>
        <v>0</v>
      </c>
      <c r="AG315" s="256" cm="1">
        <f t="array" aca="1" ref="AG315" ca="1">_xlfn.XLOOKUP($A315&amp;$B315,'[2]产值及收款计划（2026）'!$A:$A&amp;'[2]产值及收款计划（2026）'!$B:$B,'[2]产值及收款计划（2026）'!AG:AG)</f>
        <v>0</v>
      </c>
      <c r="AH315" s="256" cm="1">
        <f t="array" aca="1" ref="AH315" ca="1">_xlfn.XLOOKUP($A315&amp;$B315,'[2]产值及收款计划（2026）'!$A:$A&amp;'[2]产值及收款计划（2026）'!$B:$B,'[2]产值及收款计划（2026）'!AH:AH)</f>
        <v>0</v>
      </c>
      <c r="AI315" s="256" cm="1">
        <f t="array" aca="1" ref="AI315" ca="1">_xlfn.XLOOKUP($A315&amp;$B315,'[2]产值及收款计划（2026）'!$A:$A&amp;'[2]产值及收款计划（2026）'!$B:$B,'[2]产值及收款计划（2026）'!AI:AI)</f>
        <v>0</v>
      </c>
      <c r="AJ315" s="256" cm="1">
        <f t="array" aca="1" ref="AJ315" ca="1">_xlfn.XLOOKUP($A315&amp;$B315,'[2]产值及收款计划（2026）'!$A:$A&amp;'[2]产值及收款计划（2026）'!$B:$B,'[2]产值及收款计划（2026）'!AJ:AJ)</f>
        <v>0</v>
      </c>
      <c r="AK315" s="256" cm="1">
        <f t="array" aca="1" ref="AK315" ca="1">_xlfn.XLOOKUP($A315&amp;$B315,'[2]产值及收款计划（2026）'!$A:$A&amp;'[2]产值及收款计划（2026）'!$B:$B,'[2]产值及收款计划（2026）'!AK:AK)</f>
        <v>0</v>
      </c>
      <c r="AL315" s="256" cm="1">
        <f t="array" aca="1" ref="AL315" ca="1">_xlfn.XLOOKUP($A315&amp;$B315,'[2]产值及收款计划（2026）'!$A:$A&amp;'[2]产值及收款计划（2026）'!$B:$B,'[2]产值及收款计划（2026）'!AL:AL)</f>
        <v>0</v>
      </c>
      <c r="AM315" s="263" t="e" cm="1">
        <f t="array" aca="1" ref="AM315" ca="1">_xlfn.LET(_xlpm.勾选月份状态数组,TRANSPOSE('PPT(12-15页）-TOP10'!$A$3:$A$14),_xlpm.选择数据区,IF('PPT(12-15页）-TOP10'!$E$3="收款",$BA315:$BL315,$AA315:$AL315),SUM(_xlfn._xlws.FILTER(_xlpm.选择数据区,_xlpm.勾选月份状态数组,"")))</f>
        <v>#NAME?</v>
      </c>
      <c r="AN315" s="256" t="e" cm="1">
        <f t="array" aca="1" ref="AN315" ca="1">_xlfn.LET(_xlpm.勾选月份状态数组,TRANSPOSE('PPT(12-15页）-TOP10'!$A$3:$A$14),_xlpm.选择数据区,IF('PPT(12-15页）-TOP10'!$E$3="收款",$DA315:$DL315,$CA315:$CL315),SUM(_xlfn._xlws.FILTER(_xlpm.选择数据区,_xlpm.勾选月份状态数组,"")))</f>
        <v>#NAME?</v>
      </c>
      <c r="AO315" s="256">
        <f ca="1">SUM(CA315:CC315)+SUM(AD315:AL315)</f>
        <v>44.0364</v>
      </c>
      <c r="AP315" s="256"/>
      <c r="AQ315" s="256"/>
      <c r="AR315" s="256"/>
      <c r="AS315" s="256" cm="1">
        <f t="array" aca="1" ref="AS315" ca="1">_xlfn.XLOOKUP($A315&amp;$B315,'[2]产值及收款计划（2026）'!$A:$A&amp;'[2]产值及收款计划（2026）'!$B:$B,'[2]产值及收款计划（2026）'!AS:AS)</f>
        <v>0</v>
      </c>
      <c r="AT315" s="256" cm="1">
        <f t="array" aca="1" ref="AT315" ca="1">_xlfn.XLOOKUP($A315&amp;$B315,'[2]产值及收款计划（2026）'!$A:$A&amp;'[2]产值及收款计划（2026）'!$B:$B,'[2]产值及收款计划（2026）'!AT:AT)</f>
        <v>0</v>
      </c>
      <c r="AU315" s="256" cm="1">
        <f t="array" aca="1" ref="AU315" ca="1">_xlfn.XLOOKUP($A315&amp;$B315,'[2]产值及收款计划（2026）'!$A:$A&amp;'[2]产值及收款计划（2026）'!$B:$B,'[2]产值及收款计划（2026）'!AU:AU)</f>
        <v>0</v>
      </c>
      <c r="AV315" s="256" cm="1">
        <f t="array" aca="1" ref="AV315" ca="1">_xlfn.XLOOKUP($A315&amp;$B315,'[2]产值及收款计划（2026）'!$A:$A&amp;'[2]产值及收款计划（2026）'!$B:$B,'[2]产值及收款计划（2026）'!AV:AV)</f>
        <v>0</v>
      </c>
      <c r="AW315" s="256" cm="1">
        <f t="array" aca="1" ref="AW315" ca="1">_xlfn.XLOOKUP($A315&amp;$B315,'[2]产值及收款计划（2026）'!$A:$A&amp;'[2]产值及收款计划（2026）'!$B:$B,'[2]产值及收款计划（2026）'!AW:AW)</f>
        <v>0</v>
      </c>
      <c r="AX315" s="256" cm="1">
        <f t="array" aca="1" ref="AX315" ca="1">_xlfn.XLOOKUP($A315&amp;$B315,'[2]产值及收款计划（2026）'!$A:$A&amp;'[2]产值及收款计划（2026）'!$B:$B,'[2]产值及收款计划（2026）'!AX:AX)</f>
        <v>0</v>
      </c>
      <c r="AY315" s="256" cm="1">
        <f t="array" aca="1" ref="AY315" ca="1">_xlfn.XLOOKUP($A315&amp;$B315,'[2]产值及收款计划（2026）'!$A:$A&amp;'[2]产值及收款计划（2026）'!$B:$B,'[2]产值及收款计划（2026）'!AY:AY)</f>
        <v>44.0364</v>
      </c>
      <c r="AZ315" s="256" cm="1">
        <f t="array" aca="1" ref="AZ315" ca="1">_xlfn.XLOOKUP($A315&amp;$B315,'[2]产值及收款计划（2026）'!$A:$A&amp;'[2]产值及收款计划（2026）'!$B:$B,'[2]产值及收款计划（2026）'!AZ:AZ)</f>
        <v>44.0364</v>
      </c>
      <c r="BA315" s="256" cm="1">
        <f t="array" aca="1" ref="BA315" ca="1">_xlfn.XLOOKUP($A315&amp;$B315,'[2]产值及收款计划（2026）'!$A:$A&amp;'[2]产值及收款计划（2026）'!$B:$B,'[2]产值及收款计划（2026）'!BA:BA)</f>
        <v>0</v>
      </c>
      <c r="BB315" s="256" cm="1">
        <f t="array" aca="1" ref="BB315" ca="1">_xlfn.XLOOKUP($A315&amp;$B315,'[2]产值及收款计划（2026）'!$A:$A&amp;'[2]产值及收款计划（2026）'!$B:$B,'[2]产值及收款计划（2026）'!BB:BB)</f>
        <v>0</v>
      </c>
      <c r="BC315" s="256" cm="1">
        <f t="array" aca="1" ref="BC315" ca="1">_xlfn.XLOOKUP($A315&amp;$B315,'[2]产值及收款计划（2026）'!$A:$A&amp;'[2]产值及收款计划（2026）'!$B:$B,'[2]产值及收款计划（2026）'!BC:BC)</f>
        <v>0</v>
      </c>
      <c r="BD315" s="256" cm="1">
        <f t="array" aca="1" ref="BD315" ca="1">_xlfn.XLOOKUP($A315&amp;$B315,'[2]产值及收款计划（2026）'!$A:$A&amp;'[2]产值及收款计划（2026）'!$B:$B,'[2]产值及收款计划（2026）'!BD:BD)</f>
        <v>0</v>
      </c>
      <c r="BE315" s="256" cm="1">
        <f t="array" aca="1" ref="BE315" ca="1">_xlfn.XLOOKUP($A315&amp;$B315,'[2]产值及收款计划（2026）'!$A:$A&amp;'[2]产值及收款计划（2026）'!$B:$B,'[2]产值及收款计划（2026）'!BE:BE)</f>
        <v>44.0364</v>
      </c>
      <c r="BF315" s="256" cm="1">
        <f t="array" aca="1" ref="BF315" ca="1">_xlfn.XLOOKUP($A315&amp;$B315,'[2]产值及收款计划（2026）'!$A:$A&amp;'[2]产值及收款计划（2026）'!$B:$B,'[2]产值及收款计划（2026）'!BF:BF)</f>
        <v>0</v>
      </c>
      <c r="BG315" s="256" cm="1">
        <f t="array" aca="1" ref="BG315" ca="1">_xlfn.XLOOKUP($A315&amp;$B315,'[2]产值及收款计划（2026）'!$A:$A&amp;'[2]产值及收款计划（2026）'!$B:$B,'[2]产值及收款计划（2026）'!BG:BG)</f>
        <v>0</v>
      </c>
      <c r="BH315" s="256" cm="1">
        <f t="array" aca="1" ref="BH315" ca="1">_xlfn.XLOOKUP($A315&amp;$B315,'[2]产值及收款计划（2026）'!$A:$A&amp;'[2]产值及收款计划（2026）'!$B:$B,'[2]产值及收款计划（2026）'!BH:BH)</f>
        <v>0</v>
      </c>
      <c r="BI315" s="256" cm="1">
        <f t="array" aca="1" ref="BI315" ca="1">_xlfn.XLOOKUP($A315&amp;$B315,'[2]产值及收款计划（2026）'!$A:$A&amp;'[2]产值及收款计划（2026）'!$B:$B,'[2]产值及收款计划（2026）'!BI:BI)</f>
        <v>0</v>
      </c>
      <c r="BJ315" s="256" cm="1">
        <f t="array" aca="1" ref="BJ315" ca="1">_xlfn.XLOOKUP($A315&amp;$B315,'[2]产值及收款计划（2026）'!$A:$A&amp;'[2]产值及收款计划（2026）'!$B:$B,'[2]产值及收款计划（2026）'!BJ:BJ)</f>
        <v>0</v>
      </c>
      <c r="BK315" s="256" cm="1">
        <f t="array" aca="1" ref="BK315" ca="1">_xlfn.XLOOKUP($A315&amp;$B315,'[2]产值及收款计划（2026）'!$A:$A&amp;'[2]产值及收款计划（2026）'!$B:$B,'[2]产值及收款计划（2026）'!BK:BK)</f>
        <v>0</v>
      </c>
      <c r="BL315" s="256" cm="1">
        <f t="array" aca="1" ref="BL315" ca="1">_xlfn.XLOOKUP($A315&amp;$B315,'[2]产值及收款计划（2026）'!$A:$A&amp;'[2]产值及收款计划（2026）'!$B:$B,'[2]产值及收款计划（2026）'!BL:BL)</f>
        <v>0</v>
      </c>
      <c r="BM315" s="256"/>
      <c r="BN315" s="256"/>
      <c r="BO315" s="256"/>
      <c r="BP315" s="256"/>
      <c r="BQ315" s="255" t="str" cm="1">
        <f t="array" aca="1" ref="BQ315" ca="1">_xlfn.XLOOKUP($A315&amp;$B315,'[2]产值及收款计划（2026）'!$A:$A&amp;'[2]产值及收款计划（2026）'!$B:$B,'[2]产值及收款计划（2026）'!BQ:BQ)</f>
        <v>上海城建城市运营（集团）有限公司</v>
      </c>
      <c r="BR315" s="256" cm="1">
        <f t="array" aca="1" ref="BR315" ca="1">_xlfn.XLOOKUP($A315&amp;$B315,'[2]产值及收款计划（2026）'!$A:$A&amp;'[2]产值及收款计划（2026）'!$B:$B,'[2]产值及收款计划（2026）'!BR:BR)</f>
        <v>0</v>
      </c>
      <c r="CA315" s="256" cm="1">
        <f t="array" aca="1" ref="CA315" ca="1">_xlfn.XLOOKUP($A315&amp;$B315,'[2]产值及收款计划（2026）'!$A:$A&amp;'[2]产值及收款计划（2026）'!$B:$B,'[2]产值及收款计划（2026）'!CA:CA)</f>
        <v>0</v>
      </c>
      <c r="CB315" s="256" cm="1">
        <f t="array" aca="1" ref="CB315" ca="1">_xlfn.XLOOKUP($A315&amp;$B315,'[2]产值及收款计划（2026）'!$A:$A&amp;'[2]产值及收款计划（2026）'!$B:$B,'[2]产值及收款计划（2026）'!CB:CB)</f>
        <v>0</v>
      </c>
      <c r="CC315" s="256" cm="1">
        <f t="array" aca="1" ref="CC315" ca="1">_xlfn.XLOOKUP($A315&amp;$B315,'[2]产值及收款计划（2026）'!$A:$A&amp;'[2]产值及收款计划（2026）'!$B:$B,'[2]产值及收款计划（2026）'!CC:CC)</f>
        <v>0</v>
      </c>
      <c r="CD315" s="256" cm="1">
        <f t="array" aca="1" ref="CD315" ca="1">_xlfn.XLOOKUP($A315&amp;$B315,'[2]产值及收款计划（2026）'!$A:$A&amp;'[2]产值及收款计划（2026）'!$B:$B,'[2]产值及收款计划（2026）'!CD:CD)</f>
        <v>44.0364</v>
      </c>
      <c r="CE315" s="256" cm="1">
        <f t="array" aca="1" ref="CE315" ca="1">_xlfn.XLOOKUP($A315&amp;$B315,'[2]产值及收款计划（2026）'!$A:$A&amp;'[2]产值及收款计划（2026）'!$B:$B,'[2]产值及收款计划（2026）'!CE:CE)</f>
        <v>0</v>
      </c>
      <c r="CF315" s="256" cm="1">
        <f t="array" aca="1" ref="CF315" ca="1">_xlfn.XLOOKUP($A315&amp;$B315,'[2]产值及收款计划（2026）'!$A:$A&amp;'[2]产值及收款计划（2026）'!$B:$B,'[2]产值及收款计划（2026）'!CF:CF)</f>
        <v>0</v>
      </c>
      <c r="CG315" s="256" cm="1">
        <f t="array" aca="1" ref="CG315" ca="1">_xlfn.XLOOKUP($A315&amp;$B315,'[2]产值及收款计划（2026）'!$A:$A&amp;'[2]产值及收款计划（2026）'!$B:$B,'[2]产值及收款计划（2026）'!CG:CG)</f>
        <v>0</v>
      </c>
      <c r="CH315" s="256" cm="1">
        <f t="array" aca="1" ref="CH315" ca="1">_xlfn.XLOOKUP($A315&amp;$B315,'[2]产值及收款计划（2026）'!$A:$A&amp;'[2]产值及收款计划（2026）'!$B:$B,'[2]产值及收款计划（2026）'!CH:CH)</f>
        <v>0</v>
      </c>
      <c r="CI315" s="256" cm="1">
        <f t="array" aca="1" ref="CI315" ca="1">_xlfn.XLOOKUP($A315&amp;$B315,'[2]产值及收款计划（2026）'!$A:$A&amp;'[2]产值及收款计划（2026）'!$B:$B,'[2]产值及收款计划（2026）'!CI:CI)</f>
        <v>0</v>
      </c>
      <c r="CJ315" s="256" cm="1">
        <f t="array" aca="1" ref="CJ315" ca="1">_xlfn.XLOOKUP($A315&amp;$B315,'[2]产值及收款计划（2026）'!$A:$A&amp;'[2]产值及收款计划（2026）'!$B:$B,'[2]产值及收款计划（2026）'!CJ:CJ)</f>
        <v>0</v>
      </c>
      <c r="CK315" s="256" cm="1">
        <f t="array" aca="1" ref="CK315" ca="1">_xlfn.XLOOKUP($A315&amp;$B315,'[2]产值及收款计划（2026）'!$A:$A&amp;'[2]产值及收款计划（2026）'!$B:$B,'[2]产值及收款计划（2026）'!CK:CK)</f>
        <v>0</v>
      </c>
      <c r="CL315" s="256" cm="1">
        <f t="array" aca="1" ref="CL315" ca="1">_xlfn.XLOOKUP($A315&amp;$B315,'[2]产值及收款计划（2026）'!$A:$A&amp;'[2]产值及收款计划（2026）'!$B:$B,'[2]产值及收款计划（2026）'!CL:CL)</f>
        <v>0</v>
      </c>
      <c r="DA315" s="256" cm="1">
        <f t="array" aca="1" ref="DA315" ca="1">_xlfn.XLOOKUP($A315&amp;$B315,'[2]产值及收款计划（2026）'!$A:$A&amp;'[2]产值及收款计划（2026）'!$B:$B,'[2]产值及收款计划（2026）'!DA:DA)</f>
        <v>0</v>
      </c>
      <c r="DB315" s="256" cm="1">
        <f t="array" aca="1" ref="DB315" ca="1">_xlfn.XLOOKUP($A315&amp;$B315,'[2]产值及收款计划（2026）'!$A:$A&amp;'[2]产值及收款计划（2026）'!$B:$B,'[2]产值及收款计划（2026）'!DB:DB)</f>
        <v>0</v>
      </c>
      <c r="DC315" s="256" cm="1">
        <f t="array" aca="1" ref="DC315" ca="1">_xlfn.XLOOKUP($A315&amp;$B315,'[2]产值及收款计划（2026）'!$A:$A&amp;'[2]产值及收款计划（2026）'!$B:$B,'[2]产值及收款计划（2026）'!DC:DC)</f>
        <v>0</v>
      </c>
      <c r="DD315" s="256" cm="1">
        <f t="array" aca="1" ref="DD315" ca="1">_xlfn.XLOOKUP($A315&amp;$B315,'[2]产值及收款计划（2026）'!$A:$A&amp;'[2]产值及收款计划（2026）'!$B:$B,'[2]产值及收款计划（2026）'!DD:DD)</f>
        <v>0</v>
      </c>
      <c r="DE315" s="256" cm="1">
        <f t="array" aca="1" ref="DE315" ca="1">_xlfn.XLOOKUP($A315&amp;$B315,'[2]产值及收款计划（2026）'!$A:$A&amp;'[2]产值及收款计划（2026）'!$B:$B,'[2]产值及收款计划（2026）'!DE:DE)</f>
        <v>0</v>
      </c>
      <c r="DF315" s="256" cm="1">
        <f t="array" aca="1" ref="DF315" ca="1">_xlfn.XLOOKUP($A315&amp;$B315,'[2]产值及收款计划（2026）'!$A:$A&amp;'[2]产值及收款计划（2026）'!$B:$B,'[2]产值及收款计划（2026）'!DF:DF)</f>
        <v>0</v>
      </c>
      <c r="DG315" s="256" cm="1">
        <f t="array" aca="1" ref="DG315" ca="1">_xlfn.XLOOKUP($A315&amp;$B315,'[2]产值及收款计划（2026）'!$A:$A&amp;'[2]产值及收款计划（2026）'!$B:$B,'[2]产值及收款计划（2026）'!DG:DG)</f>
        <v>0</v>
      </c>
      <c r="DH315" s="256" cm="1">
        <f t="array" aca="1" ref="DH315" ca="1">_xlfn.XLOOKUP($A315&amp;$B315,'[2]产值及收款计划（2026）'!$A:$A&amp;'[2]产值及收款计划（2026）'!$B:$B,'[2]产值及收款计划（2026）'!DH:DH)</f>
        <v>0</v>
      </c>
      <c r="DI315" s="256" cm="1">
        <f t="array" aca="1" ref="DI315" ca="1">_xlfn.XLOOKUP($A315&amp;$B315,'[2]产值及收款计划（2026）'!$A:$A&amp;'[2]产值及收款计划（2026）'!$B:$B,'[2]产值及收款计划（2026）'!DI:DI)</f>
        <v>0</v>
      </c>
      <c r="DJ315" s="256" cm="1">
        <f t="array" aca="1" ref="DJ315" ca="1">_xlfn.XLOOKUP($A315&amp;$B315,'[2]产值及收款计划（2026）'!$A:$A&amp;'[2]产值及收款计划（2026）'!$B:$B,'[2]产值及收款计划（2026）'!DJ:DJ)</f>
        <v>0</v>
      </c>
      <c r="DK315" s="256" cm="1">
        <f t="array" aca="1" ref="DK315" ca="1">_xlfn.XLOOKUP($A315&amp;$B315,'[2]产值及收款计划（2026）'!$A:$A&amp;'[2]产值及收款计划（2026）'!$B:$B,'[2]产值及收款计划（2026）'!DK:DK)</f>
        <v>0</v>
      </c>
      <c r="DL315" s="256" cm="1">
        <f t="array" aca="1" ref="DL315" ca="1">_xlfn.XLOOKUP($A315&amp;$B315,'[2]产值及收款计划（2026）'!$A:$A&amp;'[2]产值及收款计划（2026）'!$B:$B,'[2]产值及收款计划（2026）'!DL:DL)</f>
        <v>0</v>
      </c>
      <c r="DM315" s="264"/>
      <c r="DN315" s="250"/>
    </row>
    <row r="316" spans="1:118" ht="20.25" x14ac:dyDescent="0.15">
      <c r="A316" s="254">
        <f t="shared" ca="1" si="17"/>
        <v>135</v>
      </c>
      <c r="B316" s="254" t="s">
        <v>26</v>
      </c>
      <c r="C316" s="255" t="str" cm="1">
        <f t="array" aca="1" ref="C316" ca="1">_xlfn.XLOOKUP($A316&amp;$B316,'[2]产值及收款计划（2026）'!$A:$A&amp;'[2]产值及收款计划（2026）'!$B:$B,'[2]产值及收款计划（2026）'!C:C)</f>
        <v>C0CJZY-FW-T-2026009</v>
      </c>
      <c r="D316" s="255" t="str" cm="1">
        <f t="array" aca="1" ref="D316" ca="1">_xlfn.XLOOKUP($A316&amp;$B316,'[2]产值及收款计划（2026）'!$A:$A&amp;'[2]产值及收款计划（2026）'!$B:$B,'[2]产值及收款计划（2026）'!D:D)</f>
        <v>片区绿植灌溉分析与研究－环境监测系统</v>
      </c>
      <c r="E316" s="256" cm="1">
        <f t="array" aca="1" ref="E316" ca="1">_xlfn.XLOOKUP($A316&amp;$B316,'[2]产值及收款计划（2026）'!$A:$A&amp;'[2]产值及收款计划（2026）'!$B:$B,'[2]产值及收款计划（2026）'!E:E)</f>
        <v>8.6620000000000008</v>
      </c>
      <c r="F316" s="256" cm="1">
        <f t="array" aca="1" ref="F316" ca="1">_xlfn.XLOOKUP($A316&amp;$B316,'[2]产值及收款计划（2026）'!$A:$A&amp;'[2]产值及收款计划（2026）'!$B:$B,'[2]产值及收款计划（2026）'!F:F)</f>
        <v>8.6620000000000008</v>
      </c>
      <c r="G316" s="256" cm="1">
        <f t="array" aca="1" ref="G316" ca="1">_xlfn.XLOOKUP($A316&amp;$B316,'[2]产值及收款计划（2026）'!$A:$A&amp;'[2]产值及收款计划（2026）'!$B:$B,'[2]产值及收款计划（2026）'!G:G)</f>
        <v>8.6620000000000008</v>
      </c>
      <c r="H316" s="256" cm="1">
        <f t="array" aca="1" ref="H316" ca="1">_xlfn.XLOOKUP($A316&amp;$B316,'[2]产值及收款计划（2026）'!$A:$A&amp;'[2]产值及收款计划（2026）'!$B:$B,'[2]产值及收款计划（2026）'!H:H)</f>
        <v>1.6619999999999999</v>
      </c>
      <c r="I316" s="257" cm="1">
        <f t="array" aca="1" ref="I316" ca="1">_xlfn.XLOOKUP($A316&amp;$B316,'[2]产值及收款计划（2026）'!$A:$A&amp;'[2]产值及收款计划（2026）'!$B:$B,'[2]产值及收款计划（2026）'!I:I)</f>
        <v>0.19187254675594601</v>
      </c>
      <c r="J316" s="258" cm="1">
        <f t="array" aca="1" ref="J316" ca="1">_xlfn.XLOOKUP($A316&amp;$B316,'[2]产值及收款计划（2026）'!$A:$A&amp;'[2]产值及收款计划（2026）'!$B:$B,'[2]产值及收款计划（2026）'!J:J)</f>
        <v>0.06</v>
      </c>
      <c r="K316" s="256" cm="1">
        <f t="array" aca="1" ref="K316" ca="1">_xlfn.XLOOKUP($A316&amp;$B316,'[2]产值及收款计划（2026）'!$A:$A&amp;'[2]产值及收款计划（2026）'!$B:$B,'[2]产值及收款计划（2026）'!K:K)</f>
        <v>0</v>
      </c>
      <c r="L316" s="256" cm="1">
        <f t="array" aca="1" ref="L316" ca="1">_xlfn.XLOOKUP($A316&amp;$B316,'[2]产值及收款计划（2026）'!$A:$A&amp;'[2]产值及收款计划（2026）'!$B:$B,'[2]产值及收款计划（2026）'!L:L)</f>
        <v>0</v>
      </c>
      <c r="M316" s="256" t="str" cm="1">
        <f t="array" aca="1" ref="M316" ca="1">_xlfn.XLOOKUP($A316&amp;$B316,'[2]产值及收款计划（2026）'!$A:$A&amp;'[2]产值及收款计划（2026）'!$B:$B,'[2]产值及收款计划（2026）'!M:M)</f>
        <v>主导</v>
      </c>
      <c r="N316" s="256" t="str" cm="1">
        <f t="array" aca="1" ref="N316" ca="1">_xlfn.XLOOKUP($A316&amp;$B316,'[2]产值及收款计划（2026）'!$A:$A&amp;'[2]产值及收款计划（2026）'!$B:$B,'[2]产值及收款计划（2026）'!N:N)</f>
        <v>邱枫团队</v>
      </c>
      <c r="O316" s="256" t="str" cm="1">
        <f t="array" aca="1" ref="O316" ca="1">_xlfn.XLOOKUP($A316&amp;$B316,'[2]产值及收款计划（2026）'!$A:$A&amp;'[2]产值及收款计划（2026）'!$B:$B,'[2]产值及收款计划（2026）'!O:O)</f>
        <v>段炼</v>
      </c>
      <c r="P316" s="255" t="str" cm="1">
        <f t="array" aca="1" ref="P316" ca="1">_xlfn.XLOOKUP($A316&amp;$B316,'[2]产值及收款计划（2026）'!$A:$A&amp;'[2]产值及收款计划（2026）'!$B:$B,'[2]产值及收款计划（2026）'!P:P)</f>
        <v>26新签</v>
      </c>
      <c r="Q316" s="256" cm="1">
        <f t="array" aca="1" ref="Q316" ca="1">_xlfn.XLOOKUP($A316&amp;$B316,'[2]产值及收款计划（2026）'!$A:$A&amp;'[2]产值及收款计划（2026）'!$B:$B,'[2]产值及收款计划（2026）'!Q:Q)</f>
        <v>0</v>
      </c>
      <c r="R316" s="256" cm="1">
        <f t="array" aca="1" ref="R316" ca="1">_xlfn.XLOOKUP($A316&amp;$B316,'[2]产值及收款计划（2026）'!$A:$A&amp;'[2]产值及收款计划（2026）'!$B:$B,'[2]产值及收款计划（2026）'!R:R)</f>
        <v>0</v>
      </c>
      <c r="S316" s="256" cm="1">
        <f t="array" aca="1" ref="S316" ca="1">_xlfn.XLOOKUP($A316&amp;$B316,'[2]产值及收款计划（2026）'!$A:$A&amp;'[2]产值及收款计划（2026）'!$B:$B,'[2]产值及收款计划（2026）'!S:S)</f>
        <v>0</v>
      </c>
      <c r="T316" s="256" cm="1">
        <f t="array" aca="1" ref="T316" ca="1">_xlfn.XLOOKUP($A316&amp;$B316,'[2]产值及收款计划（2026）'!$A:$A&amp;'[2]产值及收款计划（2026）'!$B:$B,'[2]产值及收款计划（2026）'!T:T)</f>
        <v>0</v>
      </c>
      <c r="U316" s="256" cm="1">
        <f t="array" aca="1" ref="U316" ca="1">_xlfn.XLOOKUP($A316&amp;$B316,'[2]产值及收款计划（2026）'!$A:$A&amp;'[2]产值及收款计划（2026）'!$B:$B,'[2]产值及收款计划（2026）'!U:U)</f>
        <v>0</v>
      </c>
      <c r="V316" s="256" cm="1">
        <f t="array" aca="1" ref="V316" ca="1">_xlfn.XLOOKUP($A316&amp;$B316,'[2]产值及收款计划（2026）'!$A:$A&amp;'[2]产值及收款计划（2026）'!$B:$B,'[2]产值及收款计划（2026）'!V:V)</f>
        <v>8.6620000000000008</v>
      </c>
      <c r="W316" s="256" cm="1">
        <f t="array" aca="1" ref="W316" ca="1">_xlfn.XLOOKUP($A316&amp;$B316,'[2]产值及收款计划（2026）'!$A:$A&amp;'[2]产值及收款计划（2026）'!$B:$B,'[2]产值及收款计划（2026）'!W:W)</f>
        <v>0</v>
      </c>
      <c r="X316" s="256" cm="1">
        <f t="array" aca="1" ref="X316" ca="1">_xlfn.XLOOKUP($A316&amp;$B316,'[2]产值及收款计划（2026）'!$A:$A&amp;'[2]产值及收款计划（2026）'!$B:$B,'[2]产值及收款计划（2026）'!X:X)</f>
        <v>0</v>
      </c>
      <c r="Y316" s="256" cm="1">
        <f t="array" aca="1" ref="Y316" ca="1">_xlfn.XLOOKUP($A316&amp;$B316,'[2]产值及收款计划（2026）'!$A:$A&amp;'[2]产值及收款计划（2026）'!$B:$B,'[2]产值及收款计划（2026）'!Y:Y)</f>
        <v>0</v>
      </c>
      <c r="Z316" s="256" cm="1">
        <f t="array" aca="1" ref="Z316" ca="1">_xlfn.XLOOKUP($A316&amp;$B316,'[2]产值及收款计划（2026）'!$A:$A&amp;'[2]产值及收款计划（2026）'!$B:$B,'[2]产值及收款计划（2026）'!Z:Z)</f>
        <v>0</v>
      </c>
      <c r="AA316" s="256" cm="1">
        <f t="array" aca="1" ref="AA316" ca="1">_xlfn.XLOOKUP($A316&amp;$B316,'[2]产值及收款计划（2026）'!$A:$A&amp;'[2]产值及收款计划（2026）'!$B:$B,'[2]产值及收款计划（2026）'!AA:AA)</f>
        <v>0</v>
      </c>
      <c r="AB316" s="256" cm="1">
        <f t="array" aca="1" ref="AB316" ca="1">_xlfn.XLOOKUP($A316&amp;$B316,'[2]产值及收款计划（2026）'!$A:$A&amp;'[2]产值及收款计划（2026）'!$B:$B,'[2]产值及收款计划（2026）'!AB:AB)</f>
        <v>0</v>
      </c>
      <c r="AC316" s="256" cm="1">
        <f t="array" aca="1" ref="AC316" ca="1">_xlfn.XLOOKUP($A316&amp;$B316,'[2]产值及收款计划（2026）'!$A:$A&amp;'[2]产值及收款计划（2026）'!$B:$B,'[2]产值及收款计划（2026）'!AC:AC)</f>
        <v>8.6620000000000008</v>
      </c>
      <c r="AD316" s="256" cm="1">
        <f t="array" aca="1" ref="AD316" ca="1">_xlfn.XLOOKUP($A316&amp;$B316,'[2]产值及收款计划（2026）'!$A:$A&amp;'[2]产值及收款计划（2026）'!$B:$B,'[2]产值及收款计划（2026）'!AD:AD)</f>
        <v>0</v>
      </c>
      <c r="AE316" s="256" cm="1">
        <f t="array" aca="1" ref="AE316" ca="1">_xlfn.XLOOKUP($A316&amp;$B316,'[2]产值及收款计划（2026）'!$A:$A&amp;'[2]产值及收款计划（2026）'!$B:$B,'[2]产值及收款计划（2026）'!AE:AE)</f>
        <v>0</v>
      </c>
      <c r="AF316" s="256" cm="1">
        <f t="array" aca="1" ref="AF316" ca="1">_xlfn.XLOOKUP($A316&amp;$B316,'[2]产值及收款计划（2026）'!$A:$A&amp;'[2]产值及收款计划（2026）'!$B:$B,'[2]产值及收款计划（2026）'!AF:AF)</f>
        <v>0</v>
      </c>
      <c r="AG316" s="256" cm="1">
        <f t="array" aca="1" ref="AG316" ca="1">_xlfn.XLOOKUP($A316&amp;$B316,'[2]产值及收款计划（2026）'!$A:$A&amp;'[2]产值及收款计划（2026）'!$B:$B,'[2]产值及收款计划（2026）'!AG:AG)</f>
        <v>0</v>
      </c>
      <c r="AH316" s="256" cm="1">
        <f t="array" aca="1" ref="AH316" ca="1">_xlfn.XLOOKUP($A316&amp;$B316,'[2]产值及收款计划（2026）'!$A:$A&amp;'[2]产值及收款计划（2026）'!$B:$B,'[2]产值及收款计划（2026）'!AH:AH)</f>
        <v>0</v>
      </c>
      <c r="AI316" s="256" cm="1">
        <f t="array" aca="1" ref="AI316" ca="1">_xlfn.XLOOKUP($A316&amp;$B316,'[2]产值及收款计划（2026）'!$A:$A&amp;'[2]产值及收款计划（2026）'!$B:$B,'[2]产值及收款计划（2026）'!AI:AI)</f>
        <v>0</v>
      </c>
      <c r="AJ316" s="256" cm="1">
        <f t="array" aca="1" ref="AJ316" ca="1">_xlfn.XLOOKUP($A316&amp;$B316,'[2]产值及收款计划（2026）'!$A:$A&amp;'[2]产值及收款计划（2026）'!$B:$B,'[2]产值及收款计划（2026）'!AJ:AJ)</f>
        <v>0</v>
      </c>
      <c r="AK316" s="256" cm="1">
        <f t="array" aca="1" ref="AK316" ca="1">_xlfn.XLOOKUP($A316&amp;$B316,'[2]产值及收款计划（2026）'!$A:$A&amp;'[2]产值及收款计划（2026）'!$B:$B,'[2]产值及收款计划（2026）'!AK:AK)</f>
        <v>0</v>
      </c>
      <c r="AL316" s="256" cm="1">
        <f t="array" aca="1" ref="AL316" ca="1">_xlfn.XLOOKUP($A316&amp;$B316,'[2]产值及收款计划（2026）'!$A:$A&amp;'[2]产值及收款计划（2026）'!$B:$B,'[2]产值及收款计划（2026）'!AL:AL)</f>
        <v>0</v>
      </c>
      <c r="AM316" s="263" t="e" cm="1">
        <f t="array" aca="1" ref="AM316" ca="1">_xlfn.LET(_xlpm.勾选月份状态数组,TRANSPOSE('PPT(12-15页）-TOP10'!$A$3:$A$14),_xlpm.选择数据区,IF('PPT(12-15页）-TOP10'!$E$3="收款",$BA316:$BL316,$AA316:$AL316),SUM(_xlfn._xlws.FILTER(_xlpm.选择数据区,_xlpm.勾选月份状态数组,"")))</f>
        <v>#NAME?</v>
      </c>
      <c r="AN316" s="256" t="e" cm="1">
        <f t="array" aca="1" ref="AN316" ca="1">_xlfn.LET(_xlpm.勾选月份状态数组,TRANSPOSE('PPT(12-15页）-TOP10'!$A$3:$A$14),_xlpm.选择数据区,IF('PPT(12-15页）-TOP10'!$E$3="收款",$DA316:$DL316,$CA316:$CL316),SUM(_xlfn._xlws.FILTER(_xlpm.选择数据区,_xlpm.勾选月份状态数组,"")))</f>
        <v>#NAME?</v>
      </c>
      <c r="AO316" s="256">
        <f ca="1">SUM(CA316:CC316)+SUM(AD316:AL316)</f>
        <v>0</v>
      </c>
      <c r="AP316" s="256"/>
      <c r="AQ316" s="256"/>
      <c r="AR316" s="256"/>
      <c r="AS316" s="256" cm="1">
        <f t="array" aca="1" ref="AS316" ca="1">_xlfn.XLOOKUP($A316&amp;$B316,'[2]产值及收款计划（2026）'!$A:$A&amp;'[2]产值及收款计划（2026）'!$B:$B,'[2]产值及收款计划（2026）'!AS:AS)</f>
        <v>0</v>
      </c>
      <c r="AT316" s="256" cm="1">
        <f t="array" aca="1" ref="AT316" ca="1">_xlfn.XLOOKUP($A316&amp;$B316,'[2]产值及收款计划（2026）'!$A:$A&amp;'[2]产值及收款计划（2026）'!$B:$B,'[2]产值及收款计划（2026）'!AT:AT)</f>
        <v>0</v>
      </c>
      <c r="AU316" s="256" cm="1">
        <f t="array" aca="1" ref="AU316" ca="1">_xlfn.XLOOKUP($A316&amp;$B316,'[2]产值及收款计划（2026）'!$A:$A&amp;'[2]产值及收款计划（2026）'!$B:$B,'[2]产值及收款计划（2026）'!AU:AU)</f>
        <v>0</v>
      </c>
      <c r="AV316" s="256" cm="1">
        <f t="array" aca="1" ref="AV316" ca="1">_xlfn.XLOOKUP($A316&amp;$B316,'[2]产值及收款计划（2026）'!$A:$A&amp;'[2]产值及收款计划（2026）'!$B:$B,'[2]产值及收款计划（2026）'!AV:AV)</f>
        <v>0</v>
      </c>
      <c r="AW316" s="256" cm="1">
        <f t="array" aca="1" ref="AW316" ca="1">_xlfn.XLOOKUP($A316&amp;$B316,'[2]产值及收款计划（2026）'!$A:$A&amp;'[2]产值及收款计划（2026）'!$B:$B,'[2]产值及收款计划（2026）'!AW:AW)</f>
        <v>0</v>
      </c>
      <c r="AX316" s="256" cm="1">
        <f t="array" aca="1" ref="AX316" ca="1">_xlfn.XLOOKUP($A316&amp;$B316,'[2]产值及收款计划（2026）'!$A:$A&amp;'[2]产值及收款计划（2026）'!$B:$B,'[2]产值及收款计划（2026）'!AX:AX)</f>
        <v>0</v>
      </c>
      <c r="AY316" s="256" cm="1">
        <f t="array" aca="1" ref="AY316" ca="1">_xlfn.XLOOKUP($A316&amp;$B316,'[2]产值及收款计划（2026）'!$A:$A&amp;'[2]产值及收款计划（2026）'!$B:$B,'[2]产值及收款计划（2026）'!AY:AY)</f>
        <v>8.6620000000000008</v>
      </c>
      <c r="AZ316" s="256" cm="1">
        <f t="array" aca="1" ref="AZ316" ca="1">_xlfn.XLOOKUP($A316&amp;$B316,'[2]产值及收款计划（2026）'!$A:$A&amp;'[2]产值及收款计划（2026）'!$B:$B,'[2]产值及收款计划（2026）'!AZ:AZ)</f>
        <v>0</v>
      </c>
      <c r="BA316" s="256" cm="1">
        <f t="array" aca="1" ref="BA316" ca="1">_xlfn.XLOOKUP($A316&amp;$B316,'[2]产值及收款计划（2026）'!$A:$A&amp;'[2]产值及收款计划（2026）'!$B:$B,'[2]产值及收款计划（2026）'!BA:BA)</f>
        <v>0</v>
      </c>
      <c r="BB316" s="256" cm="1">
        <f t="array" aca="1" ref="BB316" ca="1">_xlfn.XLOOKUP($A316&amp;$B316,'[2]产值及收款计划（2026）'!$A:$A&amp;'[2]产值及收款计划（2026）'!$B:$B,'[2]产值及收款计划（2026）'!BB:BB)</f>
        <v>0</v>
      </c>
      <c r="BC316" s="256" cm="1">
        <f t="array" aca="1" ref="BC316" ca="1">_xlfn.XLOOKUP($A316&amp;$B316,'[2]产值及收款计划（2026）'!$A:$A&amp;'[2]产值及收款计划（2026）'!$B:$B,'[2]产值及收款计划（2026）'!BC:BC)</f>
        <v>0</v>
      </c>
      <c r="BD316" s="256" cm="1">
        <f t="array" aca="1" ref="BD316" ca="1">_xlfn.XLOOKUP($A316&amp;$B316,'[2]产值及收款计划（2026）'!$A:$A&amp;'[2]产值及收款计划（2026）'!$B:$B,'[2]产值及收款计划（2026）'!BD:BD)</f>
        <v>0</v>
      </c>
      <c r="BE316" s="256" cm="1">
        <f t="array" aca="1" ref="BE316" ca="1">_xlfn.XLOOKUP($A316&amp;$B316,'[2]产值及收款计划（2026）'!$A:$A&amp;'[2]产值及收款计划（2026）'!$B:$B,'[2]产值及收款计划（2026）'!BE:BE)</f>
        <v>0</v>
      </c>
      <c r="BF316" s="256" cm="1">
        <f t="array" aca="1" ref="BF316" ca="1">_xlfn.XLOOKUP($A316&amp;$B316,'[2]产值及收款计划（2026）'!$A:$A&amp;'[2]产值及收款计划（2026）'!$B:$B,'[2]产值及收款计划（2026）'!BF:BF)</f>
        <v>0</v>
      </c>
      <c r="BG316" s="256" cm="1">
        <f t="array" aca="1" ref="BG316" ca="1">_xlfn.XLOOKUP($A316&amp;$B316,'[2]产值及收款计划（2026）'!$A:$A&amp;'[2]产值及收款计划（2026）'!$B:$B,'[2]产值及收款计划（2026）'!BG:BG)</f>
        <v>8.6620000000000008</v>
      </c>
      <c r="BH316" s="256" cm="1">
        <f t="array" aca="1" ref="BH316" ca="1">_xlfn.XLOOKUP($A316&amp;$B316,'[2]产值及收款计划（2026）'!$A:$A&amp;'[2]产值及收款计划（2026）'!$B:$B,'[2]产值及收款计划（2026）'!BH:BH)</f>
        <v>0</v>
      </c>
      <c r="BI316" s="256" cm="1">
        <f t="array" aca="1" ref="BI316" ca="1">_xlfn.XLOOKUP($A316&amp;$B316,'[2]产值及收款计划（2026）'!$A:$A&amp;'[2]产值及收款计划（2026）'!$B:$B,'[2]产值及收款计划（2026）'!BI:BI)</f>
        <v>0</v>
      </c>
      <c r="BJ316" s="256" cm="1">
        <f t="array" aca="1" ref="BJ316" ca="1">_xlfn.XLOOKUP($A316&amp;$B316,'[2]产值及收款计划（2026）'!$A:$A&amp;'[2]产值及收款计划（2026）'!$B:$B,'[2]产值及收款计划（2026）'!BJ:BJ)</f>
        <v>0</v>
      </c>
      <c r="BK316" s="256" cm="1">
        <f t="array" aca="1" ref="BK316" ca="1">_xlfn.XLOOKUP($A316&amp;$B316,'[2]产值及收款计划（2026）'!$A:$A&amp;'[2]产值及收款计划（2026）'!$B:$B,'[2]产值及收款计划（2026）'!BK:BK)</f>
        <v>0</v>
      </c>
      <c r="BL316" s="256" cm="1">
        <f t="array" aca="1" ref="BL316" ca="1">_xlfn.XLOOKUP($A316&amp;$B316,'[2]产值及收款计划（2026）'!$A:$A&amp;'[2]产值及收款计划（2026）'!$B:$B,'[2]产值及收款计划（2026）'!BL:BL)</f>
        <v>0</v>
      </c>
      <c r="BM316" s="256"/>
      <c r="BN316" s="256"/>
      <c r="BO316" s="256"/>
      <c r="BP316" s="256"/>
      <c r="BQ316" s="255" t="str" cm="1">
        <f t="array" aca="1" ref="BQ316" ca="1">_xlfn.XLOOKUP($A316&amp;$B316,'[2]产值及收款计划（2026）'!$A:$A&amp;'[2]产值及收款计划（2026）'!$B:$B,'[2]产值及收款计划（2026）'!BQ:BQ)</f>
        <v>上海城建养护管理有限公司</v>
      </c>
      <c r="BR316" s="256" cm="1">
        <f t="array" aca="1" ref="BR316" ca="1">_xlfn.XLOOKUP($A316&amp;$B316,'[2]产值及收款计划（2026）'!$A:$A&amp;'[2]产值及收款计划（2026）'!$B:$B,'[2]产值及收款计划（2026）'!BR:BR)</f>
        <v>0</v>
      </c>
      <c r="CA316" s="256" cm="1">
        <f t="array" aca="1" ref="CA316" ca="1">_xlfn.XLOOKUP($A316&amp;$B316,'[2]产值及收款计划（2026）'!$A:$A&amp;'[2]产值及收款计划（2026）'!$B:$B,'[2]产值及收款计划（2026）'!CA:CA)</f>
        <v>0</v>
      </c>
      <c r="CB316" s="256" cm="1">
        <f t="array" aca="1" ref="CB316" ca="1">_xlfn.XLOOKUP($A316&amp;$B316,'[2]产值及收款计划（2026）'!$A:$A&amp;'[2]产值及收款计划（2026）'!$B:$B,'[2]产值及收款计划（2026）'!CB:CB)</f>
        <v>0</v>
      </c>
      <c r="CC316" s="256" cm="1">
        <f t="array" aca="1" ref="CC316" ca="1">_xlfn.XLOOKUP($A316&amp;$B316,'[2]产值及收款计划（2026）'!$A:$A&amp;'[2]产值及收款计划（2026）'!$B:$B,'[2]产值及收款计划（2026）'!CC:CC)</f>
        <v>0</v>
      </c>
      <c r="CD316" s="256" cm="1">
        <f t="array" aca="1" ref="CD316" ca="1">_xlfn.XLOOKUP($A316&amp;$B316,'[2]产值及收款计划（2026）'!$A:$A&amp;'[2]产值及收款计划（2026）'!$B:$B,'[2]产值及收款计划（2026）'!CD:CD)</f>
        <v>0</v>
      </c>
      <c r="CE316" s="256" cm="1">
        <f t="array" aca="1" ref="CE316" ca="1">_xlfn.XLOOKUP($A316&amp;$B316,'[2]产值及收款计划（2026）'!$A:$A&amp;'[2]产值及收款计划（2026）'!$B:$B,'[2]产值及收款计划（2026）'!CE:CE)</f>
        <v>0</v>
      </c>
      <c r="CF316" s="256" cm="1">
        <f t="array" aca="1" ref="CF316" ca="1">_xlfn.XLOOKUP($A316&amp;$B316,'[2]产值及收款计划（2026）'!$A:$A&amp;'[2]产值及收款计划（2026）'!$B:$B,'[2]产值及收款计划（2026）'!CF:CF)</f>
        <v>0</v>
      </c>
      <c r="CG316" s="256" cm="1">
        <f t="array" aca="1" ref="CG316" ca="1">_xlfn.XLOOKUP($A316&amp;$B316,'[2]产值及收款计划（2026）'!$A:$A&amp;'[2]产值及收款计划（2026）'!$B:$B,'[2]产值及收款计划（2026）'!CG:CG)</f>
        <v>0</v>
      </c>
      <c r="CH316" s="256" cm="1">
        <f t="array" aca="1" ref="CH316" ca="1">_xlfn.XLOOKUP($A316&amp;$B316,'[2]产值及收款计划（2026）'!$A:$A&amp;'[2]产值及收款计划（2026）'!$B:$B,'[2]产值及收款计划（2026）'!CH:CH)</f>
        <v>0</v>
      </c>
      <c r="CI316" s="256" cm="1">
        <f t="array" aca="1" ref="CI316" ca="1">_xlfn.XLOOKUP($A316&amp;$B316,'[2]产值及收款计划（2026）'!$A:$A&amp;'[2]产值及收款计划（2026）'!$B:$B,'[2]产值及收款计划（2026）'!CI:CI)</f>
        <v>0</v>
      </c>
      <c r="CJ316" s="256" cm="1">
        <f t="array" aca="1" ref="CJ316" ca="1">_xlfn.XLOOKUP($A316&amp;$B316,'[2]产值及收款计划（2026）'!$A:$A&amp;'[2]产值及收款计划（2026）'!$B:$B,'[2]产值及收款计划（2026）'!CJ:CJ)</f>
        <v>0</v>
      </c>
      <c r="CK316" s="256" cm="1">
        <f t="array" aca="1" ref="CK316" ca="1">_xlfn.XLOOKUP($A316&amp;$B316,'[2]产值及收款计划（2026）'!$A:$A&amp;'[2]产值及收款计划（2026）'!$B:$B,'[2]产值及收款计划（2026）'!CK:CK)</f>
        <v>0</v>
      </c>
      <c r="CL316" s="256" cm="1">
        <f t="array" aca="1" ref="CL316" ca="1">_xlfn.XLOOKUP($A316&amp;$B316,'[2]产值及收款计划（2026）'!$A:$A&amp;'[2]产值及收款计划（2026）'!$B:$B,'[2]产值及收款计划（2026）'!CL:CL)</f>
        <v>0</v>
      </c>
      <c r="DA316" s="256" cm="1">
        <f t="array" aca="1" ref="DA316" ca="1">_xlfn.XLOOKUP($A316&amp;$B316,'[2]产值及收款计划（2026）'!$A:$A&amp;'[2]产值及收款计划（2026）'!$B:$B,'[2]产值及收款计划（2026）'!DA:DA)</f>
        <v>0</v>
      </c>
      <c r="DB316" s="256" cm="1">
        <f t="array" aca="1" ref="DB316" ca="1">_xlfn.XLOOKUP($A316&amp;$B316,'[2]产值及收款计划（2026）'!$A:$A&amp;'[2]产值及收款计划（2026）'!$B:$B,'[2]产值及收款计划（2026）'!DB:DB)</f>
        <v>0</v>
      </c>
      <c r="DC316" s="256" cm="1">
        <f t="array" aca="1" ref="DC316" ca="1">_xlfn.XLOOKUP($A316&amp;$B316,'[2]产值及收款计划（2026）'!$A:$A&amp;'[2]产值及收款计划（2026）'!$B:$B,'[2]产值及收款计划（2026）'!DC:DC)</f>
        <v>0</v>
      </c>
      <c r="DD316" s="256" cm="1">
        <f t="array" aca="1" ref="DD316" ca="1">_xlfn.XLOOKUP($A316&amp;$B316,'[2]产值及收款计划（2026）'!$A:$A&amp;'[2]产值及收款计划（2026）'!$B:$B,'[2]产值及收款计划（2026）'!DD:DD)</f>
        <v>0</v>
      </c>
      <c r="DE316" s="256" cm="1">
        <f t="array" aca="1" ref="DE316" ca="1">_xlfn.XLOOKUP($A316&amp;$B316,'[2]产值及收款计划（2026）'!$A:$A&amp;'[2]产值及收款计划（2026）'!$B:$B,'[2]产值及收款计划（2026）'!DE:DE)</f>
        <v>0</v>
      </c>
      <c r="DF316" s="256" cm="1">
        <f t="array" aca="1" ref="DF316" ca="1">_xlfn.XLOOKUP($A316&amp;$B316,'[2]产值及收款计划（2026）'!$A:$A&amp;'[2]产值及收款计划（2026）'!$B:$B,'[2]产值及收款计划（2026）'!DF:DF)</f>
        <v>0</v>
      </c>
      <c r="DG316" s="256" cm="1">
        <f t="array" aca="1" ref="DG316" ca="1">_xlfn.XLOOKUP($A316&amp;$B316,'[2]产值及收款计划（2026）'!$A:$A&amp;'[2]产值及收款计划（2026）'!$B:$B,'[2]产值及收款计划（2026）'!DG:DG)</f>
        <v>0</v>
      </c>
      <c r="DH316" s="256" cm="1">
        <f t="array" aca="1" ref="DH316" ca="1">_xlfn.XLOOKUP($A316&amp;$B316,'[2]产值及收款计划（2026）'!$A:$A&amp;'[2]产值及收款计划（2026）'!$B:$B,'[2]产值及收款计划（2026）'!DH:DH)</f>
        <v>0</v>
      </c>
      <c r="DI316" s="256" cm="1">
        <f t="array" aca="1" ref="DI316" ca="1">_xlfn.XLOOKUP($A316&amp;$B316,'[2]产值及收款计划（2026）'!$A:$A&amp;'[2]产值及收款计划（2026）'!$B:$B,'[2]产值及收款计划（2026）'!DI:DI)</f>
        <v>0</v>
      </c>
      <c r="DJ316" s="256" cm="1">
        <f t="array" aca="1" ref="DJ316" ca="1">_xlfn.XLOOKUP($A316&amp;$B316,'[2]产值及收款计划（2026）'!$A:$A&amp;'[2]产值及收款计划（2026）'!$B:$B,'[2]产值及收款计划（2026）'!DJ:DJ)</f>
        <v>0</v>
      </c>
      <c r="DK316" s="256" cm="1">
        <f t="array" aca="1" ref="DK316" ca="1">_xlfn.XLOOKUP($A316&amp;$B316,'[2]产值及收款计划（2026）'!$A:$A&amp;'[2]产值及收款计划（2026）'!$B:$B,'[2]产值及收款计划（2026）'!DK:DK)</f>
        <v>0</v>
      </c>
      <c r="DL316" s="256" cm="1">
        <f t="array" aca="1" ref="DL316" ca="1">_xlfn.XLOOKUP($A316&amp;$B316,'[2]产值及收款计划（2026）'!$A:$A&amp;'[2]产值及收款计划（2026）'!$B:$B,'[2]产值及收款计划（2026）'!DL:DL)</f>
        <v>0</v>
      </c>
      <c r="DM316" s="264"/>
      <c r="DN316" s="250"/>
    </row>
    <row r="317" spans="1:118" ht="20.25" x14ac:dyDescent="0.15">
      <c r="A317" s="254">
        <f t="shared" ca="1" si="17"/>
        <v>136</v>
      </c>
      <c r="B317" s="254" t="s">
        <v>26</v>
      </c>
      <c r="C317" s="255" t="str" cm="1">
        <f t="array" aca="1" ref="C317" ca="1">_xlfn.XLOOKUP($A317&amp;$B317,'[2]产值及收款计划（2026）'!$A:$A&amp;'[2]产值及收款计划（2026）'!$B:$B,'[2]产值及收款计划（2026）'!C:C)</f>
        <v>C0CJZY-SGCG-W-2026008</v>
      </c>
      <c r="D317" s="255" t="str" cm="1">
        <f t="array" aca="1" ref="D317" ca="1">_xlfn.XLOOKUP($A317&amp;$B317,'[2]产值及收款计划（2026）'!$A:$A&amp;'[2]产值及收款计划（2026）'!$B:$B,'[2]产值及收款计划（2026）'!D:D)</f>
        <v>浙江区域大屏建设项目设备采购合同</v>
      </c>
      <c r="E317" s="256" cm="1">
        <f t="array" aca="1" ref="E317" ca="1">_xlfn.XLOOKUP($A317&amp;$B317,'[2]产值及收款计划（2026）'!$A:$A&amp;'[2]产值及收款计划（2026）'!$B:$B,'[2]产值及收款计划（2026）'!E:E)</f>
        <v>32.00703</v>
      </c>
      <c r="F317" s="256" cm="1">
        <f t="array" aca="1" ref="F317" ca="1">_xlfn.XLOOKUP($A317&amp;$B317,'[2]产值及收款计划（2026）'!$A:$A&amp;'[2]产值及收款计划（2026）'!$B:$B,'[2]产值及收款计划（2026）'!F:F)</f>
        <v>32.00703</v>
      </c>
      <c r="G317" s="256" cm="1">
        <f t="array" aca="1" ref="G317" ca="1">_xlfn.XLOOKUP($A317&amp;$B317,'[2]产值及收款计划（2026）'!$A:$A&amp;'[2]产值及收款计划（2026）'!$B:$B,'[2]产值及收款计划（2026）'!G:G)</f>
        <v>32.00703</v>
      </c>
      <c r="H317" s="256" cm="1">
        <f t="array" aca="1" ref="H317" ca="1">_xlfn.XLOOKUP($A317&amp;$B317,'[2]产值及收款计划（2026）'!$A:$A&amp;'[2]产值及收款计划（2026）'!$B:$B,'[2]产值及收款计划（2026）'!H:H)</f>
        <v>5.3370300000000004</v>
      </c>
      <c r="I317" s="257" cm="1">
        <f t="array" aca="1" ref="I317" ca="1">_xlfn.XLOOKUP($A317&amp;$B317,'[2]产值及收款计划（2026）'!$A:$A&amp;'[2]产值及收款计划（2026）'!$B:$B,'[2]产值及收款计划（2026）'!I:I)</f>
        <v>0.16674555558575699</v>
      </c>
      <c r="J317" s="258" cm="1">
        <f t="array" aca="1" ref="J317" ca="1">_xlfn.XLOOKUP($A317&amp;$B317,'[2]产值及收款计划（2026）'!$A:$A&amp;'[2]产值及收款计划（2026）'!$B:$B,'[2]产值及收款计划（2026）'!J:J)</f>
        <v>0.13</v>
      </c>
      <c r="K317" s="256" cm="1">
        <f t="array" aca="1" ref="K317" ca="1">_xlfn.XLOOKUP($A317&amp;$B317,'[2]产值及收款计划（2026）'!$A:$A&amp;'[2]产值及收款计划（2026）'!$B:$B,'[2]产值及收款计划（2026）'!K:K)</f>
        <v>0</v>
      </c>
      <c r="L317" s="256" cm="1">
        <f t="array" aca="1" ref="L317" ca="1">_xlfn.XLOOKUP($A317&amp;$B317,'[2]产值及收款计划（2026）'!$A:$A&amp;'[2]产值及收款计划（2026）'!$B:$B,'[2]产值及收款计划（2026）'!L:L)</f>
        <v>0</v>
      </c>
      <c r="M317" s="256" t="str" cm="1">
        <f t="array" aca="1" ref="M317" ca="1">_xlfn.XLOOKUP($A317&amp;$B317,'[2]产值及收款计划（2026）'!$A:$A&amp;'[2]产值及收款计划（2026）'!$B:$B,'[2]产值及收款计划（2026）'!M:M)</f>
        <v>主导</v>
      </c>
      <c r="N317" s="256" t="str" cm="1">
        <f t="array" aca="1" ref="N317" ca="1">_xlfn.XLOOKUP($A317&amp;$B317,'[2]产值及收款计划（2026）'!$A:$A&amp;'[2]产值及收款计划（2026）'!$B:$B,'[2]产值及收款计划（2026）'!N:N)</f>
        <v>邱枫团队</v>
      </c>
      <c r="O317" s="256" t="str" cm="1">
        <f t="array" aca="1" ref="O317" ca="1">_xlfn.XLOOKUP($A317&amp;$B317,'[2]产值及收款计划（2026）'!$A:$A&amp;'[2]产值及收款计划（2026）'!$B:$B,'[2]产值及收款计划（2026）'!O:O)</f>
        <v>段炼</v>
      </c>
      <c r="P317" s="255" t="str" cm="1">
        <f t="array" aca="1" ref="P317" ca="1">_xlfn.XLOOKUP($A317&amp;$B317,'[2]产值及收款计划（2026）'!$A:$A&amp;'[2]产值及收款计划（2026）'!$B:$B,'[2]产值及收款计划（2026）'!P:P)</f>
        <v>26新签</v>
      </c>
      <c r="Q317" s="256" cm="1">
        <f t="array" aca="1" ref="Q317" ca="1">_xlfn.XLOOKUP($A317&amp;$B317,'[2]产值及收款计划（2026）'!$A:$A&amp;'[2]产值及收款计划（2026）'!$B:$B,'[2]产值及收款计划（2026）'!Q:Q)</f>
        <v>0</v>
      </c>
      <c r="R317" s="256" cm="1">
        <f t="array" aca="1" ref="R317" ca="1">_xlfn.XLOOKUP($A317&amp;$B317,'[2]产值及收款计划（2026）'!$A:$A&amp;'[2]产值及收款计划（2026）'!$B:$B,'[2]产值及收款计划（2026）'!R:R)</f>
        <v>0</v>
      </c>
      <c r="S317" s="256" cm="1">
        <f t="array" aca="1" ref="S317" ca="1">_xlfn.XLOOKUP($A317&amp;$B317,'[2]产值及收款计划（2026）'!$A:$A&amp;'[2]产值及收款计划（2026）'!$B:$B,'[2]产值及收款计划（2026）'!S:S)</f>
        <v>0</v>
      </c>
      <c r="T317" s="256" cm="1">
        <f t="array" aca="1" ref="T317" ca="1">_xlfn.XLOOKUP($A317&amp;$B317,'[2]产值及收款计划（2026）'!$A:$A&amp;'[2]产值及收款计划（2026）'!$B:$B,'[2]产值及收款计划（2026）'!T:T)</f>
        <v>0</v>
      </c>
      <c r="U317" s="256" cm="1">
        <f t="array" aca="1" ref="U317" ca="1">_xlfn.XLOOKUP($A317&amp;$B317,'[2]产值及收款计划（2026）'!$A:$A&amp;'[2]产值及收款计划（2026）'!$B:$B,'[2]产值及收款计划（2026）'!U:U)</f>
        <v>0</v>
      </c>
      <c r="V317" s="256" cm="1">
        <f t="array" aca="1" ref="V317" ca="1">_xlfn.XLOOKUP($A317&amp;$B317,'[2]产值及收款计划（2026）'!$A:$A&amp;'[2]产值及收款计划（2026）'!$B:$B,'[2]产值及收款计划（2026）'!V:V)</f>
        <v>32.00703</v>
      </c>
      <c r="W317" s="256" cm="1">
        <f t="array" aca="1" ref="W317" ca="1">_xlfn.XLOOKUP($A317&amp;$B317,'[2]产值及收款计划（2026）'!$A:$A&amp;'[2]产值及收款计划（2026）'!$B:$B,'[2]产值及收款计划（2026）'!W:W)</f>
        <v>0</v>
      </c>
      <c r="X317" s="256" cm="1">
        <f t="array" aca="1" ref="X317" ca="1">_xlfn.XLOOKUP($A317&amp;$B317,'[2]产值及收款计划（2026）'!$A:$A&amp;'[2]产值及收款计划（2026）'!$B:$B,'[2]产值及收款计划（2026）'!X:X)</f>
        <v>0</v>
      </c>
      <c r="Y317" s="256" cm="1">
        <f t="array" aca="1" ref="Y317" ca="1">_xlfn.XLOOKUP($A317&amp;$B317,'[2]产值及收款计划（2026）'!$A:$A&amp;'[2]产值及收款计划（2026）'!$B:$B,'[2]产值及收款计划（2026）'!Y:Y)</f>
        <v>0</v>
      </c>
      <c r="Z317" s="256" cm="1">
        <f t="array" aca="1" ref="Z317" ca="1">_xlfn.XLOOKUP($A317&amp;$B317,'[2]产值及收款计划（2026）'!$A:$A&amp;'[2]产值及收款计划（2026）'!$B:$B,'[2]产值及收款计划（2026）'!Z:Z)</f>
        <v>0</v>
      </c>
      <c r="AA317" s="256" cm="1">
        <f t="array" aca="1" ref="AA317" ca="1">_xlfn.XLOOKUP($A317&amp;$B317,'[2]产值及收款计划（2026）'!$A:$A&amp;'[2]产值及收款计划（2026）'!$B:$B,'[2]产值及收款计划（2026）'!AA:AA)</f>
        <v>0</v>
      </c>
      <c r="AB317" s="256" cm="1">
        <f t="array" aca="1" ref="AB317" ca="1">_xlfn.XLOOKUP($A317&amp;$B317,'[2]产值及收款计划（2026）'!$A:$A&amp;'[2]产值及收款计划（2026）'!$B:$B,'[2]产值及收款计划（2026）'!AB:AB)</f>
        <v>0</v>
      </c>
      <c r="AC317" s="256" cm="1">
        <f t="array" aca="1" ref="AC317" ca="1">_xlfn.XLOOKUP($A317&amp;$B317,'[2]产值及收款计划（2026）'!$A:$A&amp;'[2]产值及收款计划（2026）'!$B:$B,'[2]产值及收款计划（2026）'!AC:AC)</f>
        <v>0</v>
      </c>
      <c r="AD317" s="256" cm="1">
        <f t="array" aca="1" ref="AD317" ca="1">_xlfn.XLOOKUP($A317&amp;$B317,'[2]产值及收款计划（2026）'!$A:$A&amp;'[2]产值及收款计划（2026）'!$B:$B,'[2]产值及收款计划（2026）'!AD:AD)</f>
        <v>0</v>
      </c>
      <c r="AE317" s="256" cm="1">
        <f t="array" aca="1" ref="AE317" ca="1">_xlfn.XLOOKUP($A317&amp;$B317,'[2]产值及收款计划（2026）'!$A:$A&amp;'[2]产值及收款计划（2026）'!$B:$B,'[2]产值及收款计划（2026）'!AE:AE)</f>
        <v>0</v>
      </c>
      <c r="AF317" s="256" cm="1">
        <f t="array" aca="1" ref="AF317" ca="1">_xlfn.XLOOKUP($A317&amp;$B317,'[2]产值及收款计划（2026）'!$A:$A&amp;'[2]产值及收款计划（2026）'!$B:$B,'[2]产值及收款计划（2026）'!AF:AF)</f>
        <v>0</v>
      </c>
      <c r="AG317" s="256" cm="1">
        <f t="array" aca="1" ref="AG317" ca="1">_xlfn.XLOOKUP($A317&amp;$B317,'[2]产值及收款计划（2026）'!$A:$A&amp;'[2]产值及收款计划（2026）'!$B:$B,'[2]产值及收款计划（2026）'!AG:AG)</f>
        <v>0</v>
      </c>
      <c r="AH317" s="256" cm="1">
        <f t="array" aca="1" ref="AH317" ca="1">_xlfn.XLOOKUP($A317&amp;$B317,'[2]产值及收款计划（2026）'!$A:$A&amp;'[2]产值及收款计划（2026）'!$B:$B,'[2]产值及收款计划（2026）'!AH:AH)</f>
        <v>0</v>
      </c>
      <c r="AI317" s="256" cm="1">
        <f t="array" aca="1" ref="AI317" ca="1">_xlfn.XLOOKUP($A317&amp;$B317,'[2]产值及收款计划（2026）'!$A:$A&amp;'[2]产值及收款计划（2026）'!$B:$B,'[2]产值及收款计划（2026）'!AI:AI)</f>
        <v>0</v>
      </c>
      <c r="AJ317" s="256" cm="1">
        <f t="array" aca="1" ref="AJ317" ca="1">_xlfn.XLOOKUP($A317&amp;$B317,'[2]产值及收款计划（2026）'!$A:$A&amp;'[2]产值及收款计划（2026）'!$B:$B,'[2]产值及收款计划（2026）'!AJ:AJ)</f>
        <v>0</v>
      </c>
      <c r="AK317" s="256" cm="1">
        <f t="array" aca="1" ref="AK317" ca="1">_xlfn.XLOOKUP($A317&amp;$B317,'[2]产值及收款计划（2026）'!$A:$A&amp;'[2]产值及收款计划（2026）'!$B:$B,'[2]产值及收款计划（2026）'!AK:AK)</f>
        <v>0</v>
      </c>
      <c r="AL317" s="256" cm="1">
        <f t="array" aca="1" ref="AL317" ca="1">_xlfn.XLOOKUP($A317&amp;$B317,'[2]产值及收款计划（2026）'!$A:$A&amp;'[2]产值及收款计划（2026）'!$B:$B,'[2]产值及收款计划（2026）'!AL:AL)</f>
        <v>0</v>
      </c>
      <c r="AM317" s="263" t="e" cm="1">
        <f t="array" aca="1" ref="AM317" ca="1">_xlfn.LET(_xlpm.勾选月份状态数组,TRANSPOSE('PPT(12-15页）-TOP10'!$A$3:$A$14),_xlpm.选择数据区,IF('PPT(12-15页）-TOP10'!$E$3="收款",$BA317:$BL317,$AA317:$AL317),SUM(_xlfn._xlws.FILTER(_xlpm.选择数据区,_xlpm.勾选月份状态数组,"")))</f>
        <v>#NAME?</v>
      </c>
      <c r="AN317" s="256" t="e" cm="1">
        <f t="array" aca="1" ref="AN317" ca="1">_xlfn.LET(_xlpm.勾选月份状态数组,TRANSPOSE('PPT(12-15页）-TOP10'!$A$3:$A$14),_xlpm.选择数据区,IF('PPT(12-15页）-TOP10'!$E$3="收款",$DA317:$DL317,$CA317:$CL317),SUM(_xlfn._xlws.FILTER(_xlpm.选择数据区,_xlpm.勾选月份状态数组,"")))</f>
        <v>#NAME?</v>
      </c>
      <c r="AO317" s="256">
        <f ca="1">SUM(CA317:CC317)+SUM(AD317:AL317)</f>
        <v>0</v>
      </c>
      <c r="AP317" s="256"/>
      <c r="AQ317" s="256"/>
      <c r="AR317" s="256"/>
      <c r="AS317" s="256" cm="1">
        <f t="array" aca="1" ref="AS317" ca="1">_xlfn.XLOOKUP($A317&amp;$B317,'[2]产值及收款计划（2026）'!$A:$A&amp;'[2]产值及收款计划（2026）'!$B:$B,'[2]产值及收款计划（2026）'!AS:AS)</f>
        <v>0</v>
      </c>
      <c r="AT317" s="256" cm="1">
        <f t="array" aca="1" ref="AT317" ca="1">_xlfn.XLOOKUP($A317&amp;$B317,'[2]产值及收款计划（2026）'!$A:$A&amp;'[2]产值及收款计划（2026）'!$B:$B,'[2]产值及收款计划（2026）'!AT:AT)</f>
        <v>0</v>
      </c>
      <c r="AU317" s="256" cm="1">
        <f t="array" aca="1" ref="AU317" ca="1">_xlfn.XLOOKUP($A317&amp;$B317,'[2]产值及收款计划（2026）'!$A:$A&amp;'[2]产值及收款计划（2026）'!$B:$B,'[2]产值及收款计划（2026）'!AU:AU)</f>
        <v>0</v>
      </c>
      <c r="AV317" s="256" cm="1">
        <f t="array" aca="1" ref="AV317" ca="1">_xlfn.XLOOKUP($A317&amp;$B317,'[2]产值及收款计划（2026）'!$A:$A&amp;'[2]产值及收款计划（2026）'!$B:$B,'[2]产值及收款计划（2026）'!AV:AV)</f>
        <v>0</v>
      </c>
      <c r="AW317" s="256" cm="1">
        <f t="array" aca="1" ref="AW317" ca="1">_xlfn.XLOOKUP($A317&amp;$B317,'[2]产值及收款计划（2026）'!$A:$A&amp;'[2]产值及收款计划（2026）'!$B:$B,'[2]产值及收款计划（2026）'!AW:AW)</f>
        <v>0</v>
      </c>
      <c r="AX317" s="256" cm="1">
        <f t="array" aca="1" ref="AX317" ca="1">_xlfn.XLOOKUP($A317&amp;$B317,'[2]产值及收款计划（2026）'!$A:$A&amp;'[2]产值及收款计划（2026）'!$B:$B,'[2]产值及收款计划（2026）'!AX:AX)</f>
        <v>0</v>
      </c>
      <c r="AY317" s="256" cm="1">
        <f t="array" aca="1" ref="AY317" ca="1">_xlfn.XLOOKUP($A317&amp;$B317,'[2]产值及收款计划（2026）'!$A:$A&amp;'[2]产值及收款计划（2026）'!$B:$B,'[2]产值及收款计划（2026）'!AY:AY)</f>
        <v>32.00703</v>
      </c>
      <c r="AZ317" s="256" cm="1">
        <f t="array" aca="1" ref="AZ317" ca="1">_xlfn.XLOOKUP($A317&amp;$B317,'[2]产值及收款计划（2026）'!$A:$A&amp;'[2]产值及收款计划（2026）'!$B:$B,'[2]产值及收款计划（2026）'!AZ:AZ)</f>
        <v>0</v>
      </c>
      <c r="BA317" s="256" cm="1">
        <f t="array" aca="1" ref="BA317" ca="1">_xlfn.XLOOKUP($A317&amp;$B317,'[2]产值及收款计划（2026）'!$A:$A&amp;'[2]产值及收款计划（2026）'!$B:$B,'[2]产值及收款计划（2026）'!BA:BA)</f>
        <v>0</v>
      </c>
      <c r="BB317" s="256" cm="1">
        <f t="array" aca="1" ref="BB317" ca="1">_xlfn.XLOOKUP($A317&amp;$B317,'[2]产值及收款计划（2026）'!$A:$A&amp;'[2]产值及收款计划（2026）'!$B:$B,'[2]产值及收款计划（2026）'!BB:BB)</f>
        <v>0</v>
      </c>
      <c r="BC317" s="256" cm="1">
        <f t="array" aca="1" ref="BC317" ca="1">_xlfn.XLOOKUP($A317&amp;$B317,'[2]产值及收款计划（2026）'!$A:$A&amp;'[2]产值及收款计划（2026）'!$B:$B,'[2]产值及收款计划（2026）'!BC:BC)</f>
        <v>0</v>
      </c>
      <c r="BD317" s="256" cm="1">
        <f t="array" aca="1" ref="BD317" ca="1">_xlfn.XLOOKUP($A317&amp;$B317,'[2]产值及收款计划（2026）'!$A:$A&amp;'[2]产值及收款计划（2026）'!$B:$B,'[2]产值及收款计划（2026）'!BD:BD)</f>
        <v>0</v>
      </c>
      <c r="BE317" s="256" cm="1">
        <f t="array" aca="1" ref="BE317" ca="1">_xlfn.XLOOKUP($A317&amp;$B317,'[2]产值及收款计划（2026）'!$A:$A&amp;'[2]产值及收款计划（2026）'!$B:$B,'[2]产值及收款计划（2026）'!BE:BE)</f>
        <v>0</v>
      </c>
      <c r="BF317" s="256" cm="1">
        <f t="array" aca="1" ref="BF317" ca="1">_xlfn.XLOOKUP($A317&amp;$B317,'[2]产值及收款计划（2026）'!$A:$A&amp;'[2]产值及收款计划（2026）'!$B:$B,'[2]产值及收款计划（2026）'!BF:BF)</f>
        <v>0</v>
      </c>
      <c r="BG317" s="256" cm="1">
        <f t="array" aca="1" ref="BG317" ca="1">_xlfn.XLOOKUP($A317&amp;$B317,'[2]产值及收款计划（2026）'!$A:$A&amp;'[2]产值及收款计划（2026）'!$B:$B,'[2]产值及收款计划（2026）'!BG:BG)</f>
        <v>0</v>
      </c>
      <c r="BH317" s="256" cm="1">
        <f t="array" aca="1" ref="BH317" ca="1">_xlfn.XLOOKUP($A317&amp;$B317,'[2]产值及收款计划（2026）'!$A:$A&amp;'[2]产值及收款计划（2026）'!$B:$B,'[2]产值及收款计划（2026）'!BH:BH)</f>
        <v>0</v>
      </c>
      <c r="BI317" s="256" cm="1">
        <f t="array" aca="1" ref="BI317" ca="1">_xlfn.XLOOKUP($A317&amp;$B317,'[2]产值及收款计划（2026）'!$A:$A&amp;'[2]产值及收款计划（2026）'!$B:$B,'[2]产值及收款计划（2026）'!BI:BI)</f>
        <v>0</v>
      </c>
      <c r="BJ317" s="256" cm="1">
        <f t="array" aca="1" ref="BJ317" ca="1">_xlfn.XLOOKUP($A317&amp;$B317,'[2]产值及收款计划（2026）'!$A:$A&amp;'[2]产值及收款计划（2026）'!$B:$B,'[2]产值及收款计划（2026）'!BJ:BJ)</f>
        <v>0</v>
      </c>
      <c r="BK317" s="256" cm="1">
        <f t="array" aca="1" ref="BK317" ca="1">_xlfn.XLOOKUP($A317&amp;$B317,'[2]产值及收款计划（2026）'!$A:$A&amp;'[2]产值及收款计划（2026）'!$B:$B,'[2]产值及收款计划（2026）'!BK:BK)</f>
        <v>0</v>
      </c>
      <c r="BL317" s="256" cm="1">
        <f t="array" aca="1" ref="BL317" ca="1">_xlfn.XLOOKUP($A317&amp;$B317,'[2]产值及收款计划（2026）'!$A:$A&amp;'[2]产值及收款计划（2026）'!$B:$B,'[2]产值及收款计划（2026）'!BL:BL)</f>
        <v>0</v>
      </c>
      <c r="BM317" s="256"/>
      <c r="BN317" s="256"/>
      <c r="BO317" s="256"/>
      <c r="BP317" s="256"/>
      <c r="BQ317" s="255" t="str" cm="1">
        <f t="array" aca="1" ref="BQ317" ca="1">_xlfn.XLOOKUP($A317&amp;$B317,'[2]产值及收款计划（2026）'!$A:$A&amp;'[2]产值及收款计划（2026）'!$B:$B,'[2]产值及收款计划（2026）'!BQ:BQ)</f>
        <v>上海城建智慧城市运营管理有限公司</v>
      </c>
      <c r="BR317" s="256" cm="1">
        <f t="array" aca="1" ref="BR317" ca="1">_xlfn.XLOOKUP($A317&amp;$B317,'[2]产值及收款计划（2026）'!$A:$A&amp;'[2]产值及收款计划（2026）'!$B:$B,'[2]产值及收款计划（2026）'!BR:BR)</f>
        <v>0</v>
      </c>
      <c r="CA317" s="256" cm="1">
        <f t="array" aca="1" ref="CA317" ca="1">_xlfn.XLOOKUP($A317&amp;$B317,'[2]产值及收款计划（2026）'!$A:$A&amp;'[2]产值及收款计划（2026）'!$B:$B,'[2]产值及收款计划（2026）'!CA:CA)</f>
        <v>0</v>
      </c>
      <c r="CB317" s="256" cm="1">
        <f t="array" aca="1" ref="CB317" ca="1">_xlfn.XLOOKUP($A317&amp;$B317,'[2]产值及收款计划（2026）'!$A:$A&amp;'[2]产值及收款计划（2026）'!$B:$B,'[2]产值及收款计划（2026）'!CB:CB)</f>
        <v>0</v>
      </c>
      <c r="CC317" s="256" cm="1">
        <f t="array" aca="1" ref="CC317" ca="1">_xlfn.XLOOKUP($A317&amp;$B317,'[2]产值及收款计划（2026）'!$A:$A&amp;'[2]产值及收款计划（2026）'!$B:$B,'[2]产值及收款计划（2026）'!CC:CC)</f>
        <v>0</v>
      </c>
      <c r="CD317" s="256" cm="1">
        <f t="array" aca="1" ref="CD317" ca="1">_xlfn.XLOOKUP($A317&amp;$B317,'[2]产值及收款计划（2026）'!$A:$A&amp;'[2]产值及收款计划（2026）'!$B:$B,'[2]产值及收款计划（2026）'!CD:CD)</f>
        <v>0</v>
      </c>
      <c r="CE317" s="256" cm="1">
        <f t="array" aca="1" ref="CE317" ca="1">_xlfn.XLOOKUP($A317&amp;$B317,'[2]产值及收款计划（2026）'!$A:$A&amp;'[2]产值及收款计划（2026）'!$B:$B,'[2]产值及收款计划（2026）'!CE:CE)</f>
        <v>0</v>
      </c>
      <c r="CF317" s="256" cm="1">
        <f t="array" aca="1" ref="CF317" ca="1">_xlfn.XLOOKUP($A317&amp;$B317,'[2]产值及收款计划（2026）'!$A:$A&amp;'[2]产值及收款计划（2026）'!$B:$B,'[2]产值及收款计划（2026）'!CF:CF)</f>
        <v>0</v>
      </c>
      <c r="CG317" s="256" cm="1">
        <f t="array" aca="1" ref="CG317" ca="1">_xlfn.XLOOKUP($A317&amp;$B317,'[2]产值及收款计划（2026）'!$A:$A&amp;'[2]产值及收款计划（2026）'!$B:$B,'[2]产值及收款计划（2026）'!CG:CG)</f>
        <v>0</v>
      </c>
      <c r="CH317" s="256" cm="1">
        <f t="array" aca="1" ref="CH317" ca="1">_xlfn.XLOOKUP($A317&amp;$B317,'[2]产值及收款计划（2026）'!$A:$A&amp;'[2]产值及收款计划（2026）'!$B:$B,'[2]产值及收款计划（2026）'!CH:CH)</f>
        <v>0</v>
      </c>
      <c r="CI317" s="256" cm="1">
        <f t="array" aca="1" ref="CI317" ca="1">_xlfn.XLOOKUP($A317&amp;$B317,'[2]产值及收款计划（2026）'!$A:$A&amp;'[2]产值及收款计划（2026）'!$B:$B,'[2]产值及收款计划（2026）'!CI:CI)</f>
        <v>0</v>
      </c>
      <c r="CJ317" s="256" cm="1">
        <f t="array" aca="1" ref="CJ317" ca="1">_xlfn.XLOOKUP($A317&amp;$B317,'[2]产值及收款计划（2026）'!$A:$A&amp;'[2]产值及收款计划（2026）'!$B:$B,'[2]产值及收款计划（2026）'!CJ:CJ)</f>
        <v>0</v>
      </c>
      <c r="CK317" s="256" cm="1">
        <f t="array" aca="1" ref="CK317" ca="1">_xlfn.XLOOKUP($A317&amp;$B317,'[2]产值及收款计划（2026）'!$A:$A&amp;'[2]产值及收款计划（2026）'!$B:$B,'[2]产值及收款计划（2026）'!CK:CK)</f>
        <v>0</v>
      </c>
      <c r="CL317" s="256" cm="1">
        <f t="array" aca="1" ref="CL317" ca="1">_xlfn.XLOOKUP($A317&amp;$B317,'[2]产值及收款计划（2026）'!$A:$A&amp;'[2]产值及收款计划（2026）'!$B:$B,'[2]产值及收款计划（2026）'!CL:CL)</f>
        <v>0</v>
      </c>
      <c r="DA317" s="256" cm="1">
        <f t="array" aca="1" ref="DA317" ca="1">_xlfn.XLOOKUP($A317&amp;$B317,'[2]产值及收款计划（2026）'!$A:$A&amp;'[2]产值及收款计划（2026）'!$B:$B,'[2]产值及收款计划（2026）'!DA:DA)</f>
        <v>0</v>
      </c>
      <c r="DB317" s="256" cm="1">
        <f t="array" aca="1" ref="DB317" ca="1">_xlfn.XLOOKUP($A317&amp;$B317,'[2]产值及收款计划（2026）'!$A:$A&amp;'[2]产值及收款计划（2026）'!$B:$B,'[2]产值及收款计划（2026）'!DB:DB)</f>
        <v>0</v>
      </c>
      <c r="DC317" s="256" cm="1">
        <f t="array" aca="1" ref="DC317" ca="1">_xlfn.XLOOKUP($A317&amp;$B317,'[2]产值及收款计划（2026）'!$A:$A&amp;'[2]产值及收款计划（2026）'!$B:$B,'[2]产值及收款计划（2026）'!DC:DC)</f>
        <v>0</v>
      </c>
      <c r="DD317" s="256" cm="1">
        <f t="array" aca="1" ref="DD317" ca="1">_xlfn.XLOOKUP($A317&amp;$B317,'[2]产值及收款计划（2026）'!$A:$A&amp;'[2]产值及收款计划（2026）'!$B:$B,'[2]产值及收款计划（2026）'!DD:DD)</f>
        <v>0</v>
      </c>
      <c r="DE317" s="256" cm="1">
        <f t="array" aca="1" ref="DE317" ca="1">_xlfn.XLOOKUP($A317&amp;$B317,'[2]产值及收款计划（2026）'!$A:$A&amp;'[2]产值及收款计划（2026）'!$B:$B,'[2]产值及收款计划（2026）'!DE:DE)</f>
        <v>0</v>
      </c>
      <c r="DF317" s="256" cm="1">
        <f t="array" aca="1" ref="DF317" ca="1">_xlfn.XLOOKUP($A317&amp;$B317,'[2]产值及收款计划（2026）'!$A:$A&amp;'[2]产值及收款计划（2026）'!$B:$B,'[2]产值及收款计划（2026）'!DF:DF)</f>
        <v>0</v>
      </c>
      <c r="DG317" s="256" cm="1">
        <f t="array" aca="1" ref="DG317" ca="1">_xlfn.XLOOKUP($A317&amp;$B317,'[2]产值及收款计划（2026）'!$A:$A&amp;'[2]产值及收款计划（2026）'!$B:$B,'[2]产值及收款计划（2026）'!DG:DG)</f>
        <v>0</v>
      </c>
      <c r="DH317" s="256" cm="1">
        <f t="array" aca="1" ref="DH317" ca="1">_xlfn.XLOOKUP($A317&amp;$B317,'[2]产值及收款计划（2026）'!$A:$A&amp;'[2]产值及收款计划（2026）'!$B:$B,'[2]产值及收款计划（2026）'!DH:DH)</f>
        <v>0</v>
      </c>
      <c r="DI317" s="256" cm="1">
        <f t="array" aca="1" ref="DI317" ca="1">_xlfn.XLOOKUP($A317&amp;$B317,'[2]产值及收款计划（2026）'!$A:$A&amp;'[2]产值及收款计划（2026）'!$B:$B,'[2]产值及收款计划（2026）'!DI:DI)</f>
        <v>0</v>
      </c>
      <c r="DJ317" s="256" cm="1">
        <f t="array" aca="1" ref="DJ317" ca="1">_xlfn.XLOOKUP($A317&amp;$B317,'[2]产值及收款计划（2026）'!$A:$A&amp;'[2]产值及收款计划（2026）'!$B:$B,'[2]产值及收款计划（2026）'!DJ:DJ)</f>
        <v>0</v>
      </c>
      <c r="DK317" s="256" cm="1">
        <f t="array" aca="1" ref="DK317" ca="1">_xlfn.XLOOKUP($A317&amp;$B317,'[2]产值及收款计划（2026）'!$A:$A&amp;'[2]产值及收款计划（2026）'!$B:$B,'[2]产值及收款计划（2026）'!DK:DK)</f>
        <v>0</v>
      </c>
      <c r="DL317" s="256" cm="1">
        <f t="array" aca="1" ref="DL317" ca="1">_xlfn.XLOOKUP($A317&amp;$B317,'[2]产值及收款计划（2026）'!$A:$A&amp;'[2]产值及收款计划（2026）'!$B:$B,'[2]产值及收款计划（2026）'!DL:DL)</f>
        <v>0</v>
      </c>
      <c r="DM317" s="264"/>
      <c r="DN317" s="250"/>
    </row>
    <row r="318" spans="1:118" ht="20.25" x14ac:dyDescent="0.15">
      <c r="A318" s="254">
        <f t="shared" ca="1" si="17"/>
        <v>137</v>
      </c>
      <c r="B318" s="254" t="s">
        <v>26</v>
      </c>
      <c r="C318" s="255" t="str" cm="1">
        <f t="array" aca="1" ref="C318" ca="1">_xlfn.XLOOKUP($A318&amp;$B318,'[2]产值及收款计划（2026）'!$A:$A&amp;'[2]产值及收款计划（2026）'!$B:$B,'[2]产值及收款计划（2026）'!C:C)</f>
        <v>C0CJZY-JCCG-W-2026018</v>
      </c>
      <c r="D318" s="255" t="str" cm="1">
        <f t="array" aca="1" ref="D318" ca="1">_xlfn.XLOOKUP($A318&amp;$B318,'[2]产值及收款计划（2026）'!$A:$A&amp;'[2]产值及收款计划（2026）'!$B:$B,'[2]产值及收款计划（2026）'!D:D)</f>
        <v>太原市城市安全生命线-桥梁及隧道健康监测系统项目四标段项目</v>
      </c>
      <c r="E318" s="256" cm="1">
        <f t="array" aca="1" ref="E318" ca="1">_xlfn.XLOOKUP($A318&amp;$B318,'[2]产值及收款计划（2026）'!$A:$A&amp;'[2]产值及收款计划（2026）'!$B:$B,'[2]产值及收款计划（2026）'!E:E)</f>
        <v>1165.0917999999999</v>
      </c>
      <c r="F318" s="256" cm="1">
        <f t="array" aca="1" ref="F318" ca="1">_xlfn.XLOOKUP($A318&amp;$B318,'[2]产值及收款计划（2026）'!$A:$A&amp;'[2]产值及收款计划（2026）'!$B:$B,'[2]产值及收款计划（2026）'!F:F)</f>
        <v>1165.0917999999999</v>
      </c>
      <c r="G318" s="256" cm="1">
        <f t="array" aca="1" ref="G318" ca="1">_xlfn.XLOOKUP($A318&amp;$B318,'[2]产值及收款计划（2026）'!$A:$A&amp;'[2]产值及收款计划（2026）'!$B:$B,'[2]产值及收款计划（2026）'!G:G)</f>
        <v>1165.0917999999999</v>
      </c>
      <c r="H318" s="256" cm="1">
        <f t="array" aca="1" ref="H318" ca="1">_xlfn.XLOOKUP($A318&amp;$B318,'[2]产值及收款计划（2026）'!$A:$A&amp;'[2]产值及收款计划（2026）'!$B:$B,'[2]产值及收款计划（2026）'!H:H)</f>
        <v>260.09179999999998</v>
      </c>
      <c r="I318" s="257" cm="1">
        <f t="array" aca="1" ref="I318" ca="1">_xlfn.XLOOKUP($A318&amp;$B318,'[2]产值及收款计划（2026）'!$A:$A&amp;'[2]产值及收款计划（2026）'!$B:$B,'[2]产值及收款计划（2026）'!I:I)</f>
        <v>0.22323717324248599</v>
      </c>
      <c r="J318" s="258" t="str" cm="1">
        <f t="array" aca="1" ref="J318" ca="1">_xlfn.XLOOKUP($A318&amp;$B318,'[2]产值及收款计划（2026）'!$A:$A&amp;'[2]产值及收款计划（2026）'!$B:$B,'[2]产值及收款计划（2026）'!J:J)</f>
        <v>13%</v>
      </c>
      <c r="K318" s="256" cm="1">
        <f t="array" aca="1" ref="K318" ca="1">_xlfn.XLOOKUP($A318&amp;$B318,'[2]产值及收款计划（2026）'!$A:$A&amp;'[2]产值及收款计划（2026）'!$B:$B,'[2]产值及收款计划（2026）'!K:K)</f>
        <v>0</v>
      </c>
      <c r="L318" s="256" cm="1">
        <f t="array" aca="1" ref="L318" ca="1">_xlfn.XLOOKUP($A318&amp;$B318,'[2]产值及收款计划（2026）'!$A:$A&amp;'[2]产值及收款计划（2026）'!$B:$B,'[2]产值及收款计划（2026）'!L:L)</f>
        <v>0</v>
      </c>
      <c r="M318" s="256" t="str" cm="1">
        <f t="array" aca="1" ref="M318" ca="1">_xlfn.XLOOKUP($A318&amp;$B318,'[2]产值及收款计划（2026）'!$A:$A&amp;'[2]产值及收款计划（2026）'!$B:$B,'[2]产值及收款计划（2026）'!M:M)</f>
        <v>主导</v>
      </c>
      <c r="N318" s="256" t="str" cm="1">
        <f t="array" aca="1" ref="N318" ca="1">_xlfn.XLOOKUP($A318&amp;$B318,'[2]产值及收款计划（2026）'!$A:$A&amp;'[2]产值及收款计划（2026）'!$B:$B,'[2]产值及收款计划（2026）'!N:N)</f>
        <v>邱枫团队</v>
      </c>
      <c r="O318" s="256" t="str" cm="1">
        <f t="array" aca="1" ref="O318" ca="1">_xlfn.XLOOKUP($A318&amp;$B318,'[2]产值及收款计划（2026）'!$A:$A&amp;'[2]产值及收款计划（2026）'!$B:$B,'[2]产值及收款计划（2026）'!O:O)</f>
        <v>邱枫</v>
      </c>
      <c r="P318" s="255" t="str" cm="1">
        <f t="array" aca="1" ref="P318" ca="1">_xlfn.XLOOKUP($A318&amp;$B318,'[2]产值及收款计划（2026）'!$A:$A&amp;'[2]产值及收款计划（2026）'!$B:$B,'[2]产值及收款计划（2026）'!P:P)</f>
        <v>26新签</v>
      </c>
      <c r="Q318" s="256" cm="1">
        <f t="array" aca="1" ref="Q318" ca="1">_xlfn.XLOOKUP($A318&amp;$B318,'[2]产值及收款计划（2026）'!$A:$A&amp;'[2]产值及收款计划（2026）'!$B:$B,'[2]产值及收款计划（2026）'!Q:Q)</f>
        <v>0</v>
      </c>
      <c r="R318" s="256" cm="1">
        <f t="array" aca="1" ref="R318" ca="1">_xlfn.XLOOKUP($A318&amp;$B318,'[2]产值及收款计划（2026）'!$A:$A&amp;'[2]产值及收款计划（2026）'!$B:$B,'[2]产值及收款计划（2026）'!R:R)</f>
        <v>0</v>
      </c>
      <c r="S318" s="256" cm="1">
        <f t="array" aca="1" ref="S318" ca="1">_xlfn.XLOOKUP($A318&amp;$B318,'[2]产值及收款计划（2026）'!$A:$A&amp;'[2]产值及收款计划（2026）'!$B:$B,'[2]产值及收款计划（2026）'!S:S)</f>
        <v>0</v>
      </c>
      <c r="T318" s="256" cm="1">
        <f t="array" aca="1" ref="T318" ca="1">_xlfn.XLOOKUP($A318&amp;$B318,'[2]产值及收款计划（2026）'!$A:$A&amp;'[2]产值及收款计划（2026）'!$B:$B,'[2]产值及收款计划（2026）'!T:T)</f>
        <v>0</v>
      </c>
      <c r="U318" s="256" cm="1">
        <f t="array" aca="1" ref="U318" ca="1">_xlfn.XLOOKUP($A318&amp;$B318,'[2]产值及收款计划（2026）'!$A:$A&amp;'[2]产值及收款计划（2026）'!$B:$B,'[2]产值及收款计划（2026）'!U:U)</f>
        <v>0</v>
      </c>
      <c r="V318" s="256" cm="1">
        <f t="array" aca="1" ref="V318" ca="1">_xlfn.XLOOKUP($A318&amp;$B318,'[2]产值及收款计划（2026）'!$A:$A&amp;'[2]产值及收款计划（2026）'!$B:$B,'[2]产值及收款计划（2026）'!V:V)</f>
        <v>1165.0917999999999</v>
      </c>
      <c r="W318" s="256" cm="1">
        <f t="array" aca="1" ref="W318" ca="1">_xlfn.XLOOKUP($A318&amp;$B318,'[2]产值及收款计划（2026）'!$A:$A&amp;'[2]产值及收款计划（2026）'!$B:$B,'[2]产值及收款计划（2026）'!W:W)</f>
        <v>0</v>
      </c>
      <c r="X318" s="256" cm="1">
        <f t="array" aca="1" ref="X318" ca="1">_xlfn.XLOOKUP($A318&amp;$B318,'[2]产值及收款计划（2026）'!$A:$A&amp;'[2]产值及收款计划（2026）'!$B:$B,'[2]产值及收款计划（2026）'!X:X)</f>
        <v>0</v>
      </c>
      <c r="Y318" s="256" cm="1">
        <f t="array" aca="1" ref="Y318" ca="1">_xlfn.XLOOKUP($A318&amp;$B318,'[2]产值及收款计划（2026）'!$A:$A&amp;'[2]产值及收款计划（2026）'!$B:$B,'[2]产值及收款计划（2026）'!Y:Y)</f>
        <v>0</v>
      </c>
      <c r="Z318" s="256" cm="1">
        <f t="array" aca="1" ref="Z318" ca="1">_xlfn.XLOOKUP($A318&amp;$B318,'[2]产值及收款计划（2026）'!$A:$A&amp;'[2]产值及收款计划（2026）'!$B:$B,'[2]产值及收款计划（2026）'!Z:Z)</f>
        <v>0</v>
      </c>
      <c r="AA318" s="256" cm="1">
        <f t="array" aca="1" ref="AA318" ca="1">_xlfn.XLOOKUP($A318&amp;$B318,'[2]产值及收款计划（2026）'!$A:$A&amp;'[2]产值及收款计划（2026）'!$B:$B,'[2]产值及收款计划（2026）'!AA:AA)</f>
        <v>0</v>
      </c>
      <c r="AB318" s="256" cm="1">
        <f t="array" aca="1" ref="AB318" ca="1">_xlfn.XLOOKUP($A318&amp;$B318,'[2]产值及收款计划（2026）'!$A:$A&amp;'[2]产值及收款计划（2026）'!$B:$B,'[2]产值及收款计划（2026）'!AB:AB)</f>
        <v>0</v>
      </c>
      <c r="AC318" s="256" cm="1">
        <f t="array" aca="1" ref="AC318" ca="1">_xlfn.XLOOKUP($A318&amp;$B318,'[2]产值及收款计划（2026）'!$A:$A&amp;'[2]产值及收款计划（2026）'!$B:$B,'[2]产值及收款计划（2026）'!AC:AC)</f>
        <v>0</v>
      </c>
      <c r="AD318" s="256" cm="1">
        <f t="array" aca="1" ref="AD318" ca="1">_xlfn.XLOOKUP($A318&amp;$B318,'[2]产值及收款计划（2026）'!$A:$A&amp;'[2]产值及收款计划（2026）'!$B:$B,'[2]产值及收款计划（2026）'!AD:AD)</f>
        <v>0</v>
      </c>
      <c r="AE318" s="256" cm="1">
        <f t="array" aca="1" ref="AE318" ca="1">_xlfn.XLOOKUP($A318&amp;$B318,'[2]产值及收款计划（2026）'!$A:$A&amp;'[2]产值及收款计划（2026）'!$B:$B,'[2]产值及收款计划（2026）'!AE:AE)</f>
        <v>0</v>
      </c>
      <c r="AF318" s="256" cm="1">
        <f t="array" aca="1" ref="AF318" ca="1">_xlfn.XLOOKUP($A318&amp;$B318,'[2]产值及收款计划（2026）'!$A:$A&amp;'[2]产值及收款计划（2026）'!$B:$B,'[2]产值及收款计划（2026）'!AF:AF)</f>
        <v>0</v>
      </c>
      <c r="AG318" s="256" cm="1">
        <f t="array" aca="1" ref="AG318" ca="1">_xlfn.XLOOKUP($A318&amp;$B318,'[2]产值及收款计划（2026）'!$A:$A&amp;'[2]产值及收款计划（2026）'!$B:$B,'[2]产值及收款计划（2026）'!AG:AG)</f>
        <v>0</v>
      </c>
      <c r="AH318" s="256" cm="1">
        <f t="array" aca="1" ref="AH318" ca="1">_xlfn.XLOOKUP($A318&amp;$B318,'[2]产值及收款计划（2026）'!$A:$A&amp;'[2]产值及收款计划（2026）'!$B:$B,'[2]产值及收款计划（2026）'!AH:AH)</f>
        <v>0</v>
      </c>
      <c r="AI318" s="256" cm="1">
        <f t="array" aca="1" ref="AI318" ca="1">_xlfn.XLOOKUP($A318&amp;$B318,'[2]产值及收款计划（2026）'!$A:$A&amp;'[2]产值及收款计划（2026）'!$B:$B,'[2]产值及收款计划（2026）'!AI:AI)</f>
        <v>0</v>
      </c>
      <c r="AJ318" s="256" cm="1">
        <f t="array" aca="1" ref="AJ318" ca="1">_xlfn.XLOOKUP($A318&amp;$B318,'[2]产值及收款计划（2026）'!$A:$A&amp;'[2]产值及收款计划（2026）'!$B:$B,'[2]产值及收款计划（2026）'!AJ:AJ)</f>
        <v>0</v>
      </c>
      <c r="AK318" s="256" cm="1">
        <f t="array" aca="1" ref="AK318" ca="1">_xlfn.XLOOKUP($A318&amp;$B318,'[2]产值及收款计划（2026）'!$A:$A&amp;'[2]产值及收款计划（2026）'!$B:$B,'[2]产值及收款计划（2026）'!AK:AK)</f>
        <v>0</v>
      </c>
      <c r="AL318" s="256" cm="1">
        <f t="array" aca="1" ref="AL318" ca="1">_xlfn.XLOOKUP($A318&amp;$B318,'[2]产值及收款计划（2026）'!$A:$A&amp;'[2]产值及收款计划（2026）'!$B:$B,'[2]产值及收款计划（2026）'!AL:AL)</f>
        <v>0</v>
      </c>
      <c r="AM318" s="263" t="e" cm="1">
        <f t="array" aca="1" ref="AM318" ca="1">_xlfn.LET(_xlpm.勾选月份状态数组,TRANSPOSE('PPT(12-15页）-TOP10'!$A$3:$A$14),_xlpm.选择数据区,IF('PPT(12-15页）-TOP10'!$E$3="收款",$BA318:$BL318,$AA318:$AL318),SUM(_xlfn._xlws.FILTER(_xlpm.选择数据区,_xlpm.勾选月份状态数组,"")))</f>
        <v>#NAME?</v>
      </c>
      <c r="AN318" s="256" t="e" cm="1">
        <f t="array" aca="1" ref="AN318" ca="1">_xlfn.LET(_xlpm.勾选月份状态数组,TRANSPOSE('PPT(12-15页）-TOP10'!$A$3:$A$14),_xlpm.选择数据区,IF('PPT(12-15页）-TOP10'!$E$3="收款",$DA318:$DL318,$CA318:$CL318),SUM(_xlfn._xlws.FILTER(_xlpm.选择数据区,_xlpm.勾选月份状态数组,"")))</f>
        <v>#NAME?</v>
      </c>
      <c r="AO318" s="256">
        <f ca="1">SUM(CA318:CC318)+SUM(AD318:AL318)</f>
        <v>0</v>
      </c>
      <c r="AP318" s="256"/>
      <c r="AQ318" s="256"/>
      <c r="AR318" s="256"/>
      <c r="AS318" s="256" cm="1">
        <f t="array" aca="1" ref="AS318" ca="1">_xlfn.XLOOKUP($A318&amp;$B318,'[2]产值及收款计划（2026）'!$A:$A&amp;'[2]产值及收款计划（2026）'!$B:$B,'[2]产值及收款计划（2026）'!AS:AS)</f>
        <v>0</v>
      </c>
      <c r="AT318" s="256" cm="1">
        <f t="array" aca="1" ref="AT318" ca="1">_xlfn.XLOOKUP($A318&amp;$B318,'[2]产值及收款计划（2026）'!$A:$A&amp;'[2]产值及收款计划（2026）'!$B:$B,'[2]产值及收款计划（2026）'!AT:AT)</f>
        <v>0</v>
      </c>
      <c r="AU318" s="256" cm="1">
        <f t="array" aca="1" ref="AU318" ca="1">_xlfn.XLOOKUP($A318&amp;$B318,'[2]产值及收款计划（2026）'!$A:$A&amp;'[2]产值及收款计划（2026）'!$B:$B,'[2]产值及收款计划（2026）'!AU:AU)</f>
        <v>0</v>
      </c>
      <c r="AV318" s="256" cm="1">
        <f t="array" aca="1" ref="AV318" ca="1">_xlfn.XLOOKUP($A318&amp;$B318,'[2]产值及收款计划（2026）'!$A:$A&amp;'[2]产值及收款计划（2026）'!$B:$B,'[2]产值及收款计划（2026）'!AV:AV)</f>
        <v>0</v>
      </c>
      <c r="AW318" s="256" cm="1">
        <f t="array" aca="1" ref="AW318" ca="1">_xlfn.XLOOKUP($A318&amp;$B318,'[2]产值及收款计划（2026）'!$A:$A&amp;'[2]产值及收款计划（2026）'!$B:$B,'[2]产值及收款计划（2026）'!AW:AW)</f>
        <v>0</v>
      </c>
      <c r="AX318" s="256" cm="1">
        <f t="array" aca="1" ref="AX318" ca="1">_xlfn.XLOOKUP($A318&amp;$B318,'[2]产值及收款计划（2026）'!$A:$A&amp;'[2]产值及收款计划（2026）'!$B:$B,'[2]产值及收款计划（2026）'!AX:AX)</f>
        <v>764.83</v>
      </c>
      <c r="AY318" s="256" cm="1">
        <f t="array" aca="1" ref="AY318" ca="1">_xlfn.XLOOKUP($A318&amp;$B318,'[2]产值及收款计划（2026）'!$A:$A&amp;'[2]产值及收款计划（2026）'!$B:$B,'[2]产值及收款计划（2026）'!AY:AY)</f>
        <v>400.26179999999999</v>
      </c>
      <c r="AZ318" s="256" cm="1">
        <f t="array" aca="1" ref="AZ318" ca="1">_xlfn.XLOOKUP($A318&amp;$B318,'[2]产值及收款计划（2026）'!$A:$A&amp;'[2]产值及收款计划（2026）'!$B:$B,'[2]产值及收款计划（2026）'!AZ:AZ)</f>
        <v>-764.83</v>
      </c>
      <c r="BA318" s="256" cm="1">
        <f t="array" aca="1" ref="BA318" ca="1">_xlfn.XLOOKUP($A318&amp;$B318,'[2]产值及收款计划（2026）'!$A:$A&amp;'[2]产值及收款计划（2026）'!$B:$B,'[2]产值及收款计划（2026）'!BA:BA)</f>
        <v>0</v>
      </c>
      <c r="BB318" s="256" cm="1">
        <f t="array" aca="1" ref="BB318" ca="1">_xlfn.XLOOKUP($A318&amp;$B318,'[2]产值及收款计划（2026）'!$A:$A&amp;'[2]产值及收款计划（2026）'!$B:$B,'[2]产值及收款计划（2026）'!BB:BB)</f>
        <v>0</v>
      </c>
      <c r="BC318" s="256" cm="1">
        <f t="array" aca="1" ref="BC318" ca="1">_xlfn.XLOOKUP($A318&amp;$B318,'[2]产值及收款计划（2026）'!$A:$A&amp;'[2]产值及收款计划（2026）'!$B:$B,'[2]产值及收款计划（2026）'!BC:BC)</f>
        <v>0</v>
      </c>
      <c r="BD318" s="256" cm="1">
        <f t="array" aca="1" ref="BD318" ca="1">_xlfn.XLOOKUP($A318&amp;$B318,'[2]产值及收款计划（2026）'!$A:$A&amp;'[2]产值及收款计划（2026）'!$B:$B,'[2]产值及收款计划（2026）'!BD:BD)</f>
        <v>349.53</v>
      </c>
      <c r="BE318" s="256" cm="1">
        <f t="array" aca="1" ref="BE318" ca="1">_xlfn.XLOOKUP($A318&amp;$B318,'[2]产值及收款计划（2026）'!$A:$A&amp;'[2]产值及收款计划（2026）'!$B:$B,'[2]产值及收款计划（2026）'!BE:BE)</f>
        <v>0</v>
      </c>
      <c r="BF318" s="256" cm="1">
        <f t="array" aca="1" ref="BF318" ca="1">_xlfn.XLOOKUP($A318&amp;$B318,'[2]产值及收款计划（2026）'!$A:$A&amp;'[2]产值及收款计划（2026）'!$B:$B,'[2]产值及收款计划（2026）'!BF:BF)</f>
        <v>0</v>
      </c>
      <c r="BG318" s="256" cm="1">
        <f t="array" aca="1" ref="BG318" ca="1">_xlfn.XLOOKUP($A318&amp;$B318,'[2]产值及收款计划（2026）'!$A:$A&amp;'[2]产值及收款计划（2026）'!$B:$B,'[2]产值及收款计划（2026）'!BG:BG)</f>
        <v>0</v>
      </c>
      <c r="BH318" s="256" cm="1">
        <f t="array" aca="1" ref="BH318" ca="1">_xlfn.XLOOKUP($A318&amp;$B318,'[2]产值及收款计划（2026）'!$A:$A&amp;'[2]产值及收款计划（2026）'!$B:$B,'[2]产值及收款计划（2026）'!BH:BH)</f>
        <v>0</v>
      </c>
      <c r="BI318" s="256" cm="1">
        <f t="array" aca="1" ref="BI318" ca="1">_xlfn.XLOOKUP($A318&amp;$B318,'[2]产值及收款计划（2026）'!$A:$A&amp;'[2]产值及收款计划（2026）'!$B:$B,'[2]产值及收款计划（2026）'!BI:BI)</f>
        <v>0</v>
      </c>
      <c r="BJ318" s="256" cm="1">
        <f t="array" aca="1" ref="BJ318" ca="1">_xlfn.XLOOKUP($A318&amp;$B318,'[2]产值及收款计划（2026）'!$A:$A&amp;'[2]产值及收款计划（2026）'!$B:$B,'[2]产值及收款计划（2026）'!BJ:BJ)</f>
        <v>0</v>
      </c>
      <c r="BK318" s="256" cm="1">
        <f t="array" aca="1" ref="BK318" ca="1">_xlfn.XLOOKUP($A318&amp;$B318,'[2]产值及收款计划（2026）'!$A:$A&amp;'[2]产值及收款计划（2026）'!$B:$B,'[2]产值及收款计划（2026）'!BK:BK)</f>
        <v>0</v>
      </c>
      <c r="BL318" s="256" cm="1">
        <f t="array" aca="1" ref="BL318" ca="1">_xlfn.XLOOKUP($A318&amp;$B318,'[2]产值及收款计划（2026）'!$A:$A&amp;'[2]产值及收款计划（2026）'!$B:$B,'[2]产值及收款计划（2026）'!BL:BL)</f>
        <v>0</v>
      </c>
      <c r="BM318" s="256"/>
      <c r="BN318" s="256"/>
      <c r="BO318" s="256"/>
      <c r="BP318" s="256"/>
      <c r="BQ318" s="255" t="str" cm="1">
        <f t="array" aca="1" ref="BQ318" ca="1">_xlfn.XLOOKUP($A318&amp;$B318,'[2]产值及收款计划（2026）'!$A:$A&amp;'[2]产值及收款计划（2026）'!$B:$B,'[2]产值及收款计划（2026）'!BQ:BQ)</f>
        <v>太原市市政公共设施建设管理中心</v>
      </c>
      <c r="BR318" s="256" cm="1">
        <f t="array" aca="1" ref="BR318" ca="1">_xlfn.XLOOKUP($A318&amp;$B318,'[2]产值及收款计划（2026）'!$A:$A&amp;'[2]产值及收款计划（2026）'!$B:$B,'[2]产值及收款计划（2026）'!BR:BR)</f>
        <v>0</v>
      </c>
      <c r="CA318" s="256" cm="1">
        <f t="array" aca="1" ref="CA318" ca="1">_xlfn.XLOOKUP($A318&amp;$B318,'[2]产值及收款计划（2026）'!$A:$A&amp;'[2]产值及收款计划（2026）'!$B:$B,'[2]产值及收款计划（2026）'!CA:CA)</f>
        <v>0</v>
      </c>
      <c r="CB318" s="256" cm="1">
        <f t="array" aca="1" ref="CB318" ca="1">_xlfn.XLOOKUP($A318&amp;$B318,'[2]产值及收款计划（2026）'!$A:$A&amp;'[2]产值及收款计划（2026）'!$B:$B,'[2]产值及收款计划（2026）'!CB:CB)</f>
        <v>0</v>
      </c>
      <c r="CC318" s="256" cm="1">
        <f t="array" aca="1" ref="CC318" ca="1">_xlfn.XLOOKUP($A318&amp;$B318,'[2]产值及收款计划（2026）'!$A:$A&amp;'[2]产值及收款计划（2026）'!$B:$B,'[2]产值及收款计划（2026）'!CC:CC)</f>
        <v>0</v>
      </c>
      <c r="CD318" s="256" cm="1">
        <f t="array" aca="1" ref="CD318" ca="1">_xlfn.XLOOKUP($A318&amp;$B318,'[2]产值及收款计划（2026）'!$A:$A&amp;'[2]产值及收款计划（2026）'!$B:$B,'[2]产值及收款计划（2026）'!CD:CD)</f>
        <v>0</v>
      </c>
      <c r="CE318" s="256" cm="1">
        <f t="array" aca="1" ref="CE318" ca="1">_xlfn.XLOOKUP($A318&amp;$B318,'[2]产值及收款计划（2026）'!$A:$A&amp;'[2]产值及收款计划（2026）'!$B:$B,'[2]产值及收款计划（2026）'!CE:CE)</f>
        <v>0</v>
      </c>
      <c r="CF318" s="256" cm="1">
        <f t="array" aca="1" ref="CF318" ca="1">_xlfn.XLOOKUP($A318&amp;$B318,'[2]产值及收款计划（2026）'!$A:$A&amp;'[2]产值及收款计划（2026）'!$B:$B,'[2]产值及收款计划（2026）'!CF:CF)</f>
        <v>0</v>
      </c>
      <c r="CG318" s="256" cm="1">
        <f t="array" aca="1" ref="CG318" ca="1">_xlfn.XLOOKUP($A318&amp;$B318,'[2]产值及收款计划（2026）'!$A:$A&amp;'[2]产值及收款计划（2026）'!$B:$B,'[2]产值及收款计划（2026）'!CG:CG)</f>
        <v>0</v>
      </c>
      <c r="CH318" s="256" cm="1">
        <f t="array" aca="1" ref="CH318" ca="1">_xlfn.XLOOKUP($A318&amp;$B318,'[2]产值及收款计划（2026）'!$A:$A&amp;'[2]产值及收款计划（2026）'!$B:$B,'[2]产值及收款计划（2026）'!CH:CH)</f>
        <v>0</v>
      </c>
      <c r="CI318" s="256" cm="1">
        <f t="array" aca="1" ref="CI318" ca="1">_xlfn.XLOOKUP($A318&amp;$B318,'[2]产值及收款计划（2026）'!$A:$A&amp;'[2]产值及收款计划（2026）'!$B:$B,'[2]产值及收款计划（2026）'!CI:CI)</f>
        <v>0</v>
      </c>
      <c r="CJ318" s="256" cm="1">
        <f t="array" aca="1" ref="CJ318" ca="1">_xlfn.XLOOKUP($A318&amp;$B318,'[2]产值及收款计划（2026）'!$A:$A&amp;'[2]产值及收款计划（2026）'!$B:$B,'[2]产值及收款计划（2026）'!CJ:CJ)</f>
        <v>0</v>
      </c>
      <c r="CK318" s="256" cm="1">
        <f t="array" aca="1" ref="CK318" ca="1">_xlfn.XLOOKUP($A318&amp;$B318,'[2]产值及收款计划（2026）'!$A:$A&amp;'[2]产值及收款计划（2026）'!$B:$B,'[2]产值及收款计划（2026）'!CK:CK)</f>
        <v>0</v>
      </c>
      <c r="CL318" s="256" cm="1">
        <f t="array" aca="1" ref="CL318" ca="1">_xlfn.XLOOKUP($A318&amp;$B318,'[2]产值及收款计划（2026）'!$A:$A&amp;'[2]产值及收款计划（2026）'!$B:$B,'[2]产值及收款计划（2026）'!CL:CL)</f>
        <v>0</v>
      </c>
      <c r="DA318" s="256" cm="1">
        <f t="array" aca="1" ref="DA318" ca="1">_xlfn.XLOOKUP($A318&amp;$B318,'[2]产值及收款计划（2026）'!$A:$A&amp;'[2]产值及收款计划（2026）'!$B:$B,'[2]产值及收款计划（2026）'!DA:DA)</f>
        <v>0</v>
      </c>
      <c r="DB318" s="256" cm="1">
        <f t="array" aca="1" ref="DB318" ca="1">_xlfn.XLOOKUP($A318&amp;$B318,'[2]产值及收款计划（2026）'!$A:$A&amp;'[2]产值及收款计划（2026）'!$B:$B,'[2]产值及收款计划（2026）'!DB:DB)</f>
        <v>0</v>
      </c>
      <c r="DC318" s="256" cm="1">
        <f t="array" aca="1" ref="DC318" ca="1">_xlfn.XLOOKUP($A318&amp;$B318,'[2]产值及收款计划（2026）'!$A:$A&amp;'[2]产值及收款计划（2026）'!$B:$B,'[2]产值及收款计划（2026）'!DC:DC)</f>
        <v>0</v>
      </c>
      <c r="DD318" s="256" cm="1">
        <f t="array" aca="1" ref="DD318" ca="1">_xlfn.XLOOKUP($A318&amp;$B318,'[2]产值及收款计划（2026）'!$A:$A&amp;'[2]产值及收款计划（2026）'!$B:$B,'[2]产值及收款计划（2026）'!DD:DD)</f>
        <v>349.53</v>
      </c>
      <c r="DE318" s="256" cm="1">
        <f t="array" aca="1" ref="DE318" ca="1">_xlfn.XLOOKUP($A318&amp;$B318,'[2]产值及收款计划（2026）'!$A:$A&amp;'[2]产值及收款计划（2026）'!$B:$B,'[2]产值及收款计划（2026）'!DE:DE)</f>
        <v>415.3</v>
      </c>
      <c r="DF318" s="256" cm="1">
        <f t="array" aca="1" ref="DF318" ca="1">_xlfn.XLOOKUP($A318&amp;$B318,'[2]产值及收款计划（2026）'!$A:$A&amp;'[2]产值及收款计划（2026）'!$B:$B,'[2]产值及收款计划（2026）'!DF:DF)</f>
        <v>0</v>
      </c>
      <c r="DG318" s="256" cm="1">
        <f t="array" aca="1" ref="DG318" ca="1">_xlfn.XLOOKUP($A318&amp;$B318,'[2]产值及收款计划（2026）'!$A:$A&amp;'[2]产值及收款计划（2026）'!$B:$B,'[2]产值及收款计划（2026）'!DG:DG)</f>
        <v>0</v>
      </c>
      <c r="DH318" s="256" cm="1">
        <f t="array" aca="1" ref="DH318" ca="1">_xlfn.XLOOKUP($A318&amp;$B318,'[2]产值及收款计划（2026）'!$A:$A&amp;'[2]产值及收款计划（2026）'!$B:$B,'[2]产值及收款计划（2026）'!DH:DH)</f>
        <v>0</v>
      </c>
      <c r="DI318" s="256" cm="1">
        <f t="array" aca="1" ref="DI318" ca="1">_xlfn.XLOOKUP($A318&amp;$B318,'[2]产值及收款计划（2026）'!$A:$A&amp;'[2]产值及收款计划（2026）'!$B:$B,'[2]产值及收款计划（2026）'!DI:DI)</f>
        <v>0</v>
      </c>
      <c r="DJ318" s="256" cm="1">
        <f t="array" aca="1" ref="DJ318" ca="1">_xlfn.XLOOKUP($A318&amp;$B318,'[2]产值及收款计划（2026）'!$A:$A&amp;'[2]产值及收款计划（2026）'!$B:$B,'[2]产值及收款计划（2026）'!DJ:DJ)</f>
        <v>0</v>
      </c>
      <c r="DK318" s="256" cm="1">
        <f t="array" aca="1" ref="DK318" ca="1">_xlfn.XLOOKUP($A318&amp;$B318,'[2]产值及收款计划（2026）'!$A:$A&amp;'[2]产值及收款计划（2026）'!$B:$B,'[2]产值及收款计划（2026）'!DK:DK)</f>
        <v>0</v>
      </c>
      <c r="DL318" s="256" cm="1">
        <f t="array" aca="1" ref="DL318" ca="1">_xlfn.XLOOKUP($A318&amp;$B318,'[2]产值及收款计划（2026）'!$A:$A&amp;'[2]产值及收款计划（2026）'!$B:$B,'[2]产值及收款计划（2026）'!DL:DL)</f>
        <v>0</v>
      </c>
      <c r="DM318" s="264"/>
      <c r="DN318" s="250"/>
    </row>
    <row r="319" spans="1:118" ht="20.25" x14ac:dyDescent="0.15">
      <c r="A319" s="254">
        <f t="shared" ca="1" si="17"/>
        <v>138</v>
      </c>
      <c r="B319" s="254" t="s">
        <v>26</v>
      </c>
      <c r="C319" s="255" t="str" cm="1">
        <f t="array" aca="1" ref="C319" ca="1">_xlfn.XLOOKUP($A319&amp;$B319,'[2]产值及收款计划（2026）'!$A:$A&amp;'[2]产值及收款计划（2026）'!$B:$B,'[2]产值及收款计划（2026）'!C:C)</f>
        <v>C0CJZY-QT-T-2026019</v>
      </c>
      <c r="D319" s="255" t="str" cm="1">
        <f t="array" aca="1" ref="D319" ca="1">_xlfn.XLOOKUP($A319&amp;$B319,'[2]产值及收款计划（2026）'!$A:$A&amp;'[2]产值及收款计划（2026）'!$B:$B,'[2]产值及收款计划（2026）'!D:D)</f>
        <v>城建滨江大厦项目访客系统、梯控系统及门禁设备维保服务项目</v>
      </c>
      <c r="E319" s="256" cm="1">
        <f t="array" aca="1" ref="E319" ca="1">_xlfn.XLOOKUP($A319&amp;$B319,'[2]产值及收款计划（2026）'!$A:$A&amp;'[2]产值及收款计划（2026）'!$B:$B,'[2]产值及收款计划（2026）'!E:E)</f>
        <v>18.207999999999998</v>
      </c>
      <c r="F319" s="256" cm="1">
        <f t="array" aca="1" ref="F319" ca="1">_xlfn.XLOOKUP($A319&amp;$B319,'[2]产值及收款计划（2026）'!$A:$A&amp;'[2]产值及收款计划（2026）'!$B:$B,'[2]产值及收款计划（2026）'!F:F)</f>
        <v>18.207999999999998</v>
      </c>
      <c r="G319" s="256" cm="1">
        <f t="array" aca="1" ref="G319" ca="1">_xlfn.XLOOKUP($A319&amp;$B319,'[2]产值及收款计划（2026）'!$A:$A&amp;'[2]产值及收款计划（2026）'!$B:$B,'[2]产值及收款计划（2026）'!G:G)</f>
        <v>18.207999999999998</v>
      </c>
      <c r="H319" s="256" cm="1">
        <f t="array" aca="1" ref="H319" ca="1">_xlfn.XLOOKUP($A319&amp;$B319,'[2]产值及收款计划（2026）'!$A:$A&amp;'[2]产值及收款计划（2026）'!$B:$B,'[2]产值及收款计划（2026）'!H:H)</f>
        <v>1.9079999999999999</v>
      </c>
      <c r="I319" s="257" cm="1">
        <f t="array" aca="1" ref="I319" ca="1">_xlfn.XLOOKUP($A319&amp;$B319,'[2]产值及收款计划（2026）'!$A:$A&amp;'[2]产值及收款计划（2026）'!$B:$B,'[2]产值及收款计划（2026）'!I:I)</f>
        <v>0.104789103690685</v>
      </c>
      <c r="J319" s="258" t="str" cm="1">
        <f t="array" aca="1" ref="J319" ca="1">_xlfn.XLOOKUP($A319&amp;$B319,'[2]产值及收款计划（2026）'!$A:$A&amp;'[2]产值及收款计划（2026）'!$B:$B,'[2]产值及收款计划（2026）'!J:J)</f>
        <v>6%</v>
      </c>
      <c r="K319" s="256" cm="1">
        <f t="array" aca="1" ref="K319" ca="1">_xlfn.XLOOKUP($A319&amp;$B319,'[2]产值及收款计划（2026）'!$A:$A&amp;'[2]产值及收款计划（2026）'!$B:$B,'[2]产值及收款计划（2026）'!K:K)</f>
        <v>0</v>
      </c>
      <c r="L319" s="256" cm="1">
        <f t="array" aca="1" ref="L319" ca="1">_xlfn.XLOOKUP($A319&amp;$B319,'[2]产值及收款计划（2026）'!$A:$A&amp;'[2]产值及收款计划（2026）'!$B:$B,'[2]产值及收款计划（2026）'!L:L)</f>
        <v>0</v>
      </c>
      <c r="M319" s="256" t="str" cm="1">
        <f t="array" aca="1" ref="M319" ca="1">_xlfn.XLOOKUP($A319&amp;$B319,'[2]产值及收款计划（2026）'!$A:$A&amp;'[2]产值及收款计划（2026）'!$B:$B,'[2]产值及收款计划（2026）'!M:M)</f>
        <v>主导</v>
      </c>
      <c r="N319" s="256" t="str" cm="1">
        <f t="array" aca="1" ref="N319" ca="1">_xlfn.XLOOKUP($A319&amp;$B319,'[2]产值及收款计划（2026）'!$A:$A&amp;'[2]产值及收款计划（2026）'!$B:$B,'[2]产值及收款计划（2026）'!N:N)</f>
        <v>邱枫团队</v>
      </c>
      <c r="O319" s="256" t="str" cm="1">
        <f t="array" aca="1" ref="O319" ca="1">_xlfn.XLOOKUP($A319&amp;$B319,'[2]产值及收款计划（2026）'!$A:$A&amp;'[2]产值及收款计划（2026）'!$B:$B,'[2]产值及收款计划（2026）'!O:O)</f>
        <v>段炼</v>
      </c>
      <c r="P319" s="255" t="str" cm="1">
        <f t="array" aca="1" ref="P319" ca="1">_xlfn.XLOOKUP($A319&amp;$B319,'[2]产值及收款计划（2026）'!$A:$A&amp;'[2]产值及收款计划（2026）'!$B:$B,'[2]产值及收款计划（2026）'!P:P)</f>
        <v>26新签</v>
      </c>
      <c r="Q319" s="256" cm="1">
        <f t="array" aca="1" ref="Q319" ca="1">_xlfn.XLOOKUP($A319&amp;$B319,'[2]产值及收款计划（2026）'!$A:$A&amp;'[2]产值及收款计划（2026）'!$B:$B,'[2]产值及收款计划（2026）'!Q:Q)</f>
        <v>0</v>
      </c>
      <c r="R319" s="256" cm="1">
        <f t="array" aca="1" ref="R319" ca="1">_xlfn.XLOOKUP($A319&amp;$B319,'[2]产值及收款计划（2026）'!$A:$A&amp;'[2]产值及收款计划（2026）'!$B:$B,'[2]产值及收款计划（2026）'!R:R)</f>
        <v>0</v>
      </c>
      <c r="S319" s="256" cm="1">
        <f t="array" aca="1" ref="S319" ca="1">_xlfn.XLOOKUP($A319&amp;$B319,'[2]产值及收款计划（2026）'!$A:$A&amp;'[2]产值及收款计划（2026）'!$B:$B,'[2]产值及收款计划（2026）'!S:S)</f>
        <v>0</v>
      </c>
      <c r="T319" s="256" cm="1">
        <f t="array" aca="1" ref="T319" ca="1">_xlfn.XLOOKUP($A319&amp;$B319,'[2]产值及收款计划（2026）'!$A:$A&amp;'[2]产值及收款计划（2026）'!$B:$B,'[2]产值及收款计划（2026）'!T:T)</f>
        <v>0</v>
      </c>
      <c r="U319" s="256" cm="1">
        <f t="array" aca="1" ref="U319" ca="1">_xlfn.XLOOKUP($A319&amp;$B319,'[2]产值及收款计划（2026）'!$A:$A&amp;'[2]产值及收款计划（2026）'!$B:$B,'[2]产值及收款计划（2026）'!U:U)</f>
        <v>0</v>
      </c>
      <c r="V319" s="256" cm="1">
        <f t="array" aca="1" ref="V319" ca="1">_xlfn.XLOOKUP($A319&amp;$B319,'[2]产值及收款计划（2026）'!$A:$A&amp;'[2]产值及收款计划（2026）'!$B:$B,'[2]产值及收款计划（2026）'!V:V)</f>
        <v>18.207999999999998</v>
      </c>
      <c r="W319" s="256" cm="1">
        <f t="array" aca="1" ref="W319" ca="1">_xlfn.XLOOKUP($A319&amp;$B319,'[2]产值及收款计划（2026）'!$A:$A&amp;'[2]产值及收款计划（2026）'!$B:$B,'[2]产值及收款计划（2026）'!W:W)</f>
        <v>0</v>
      </c>
      <c r="X319" s="256" cm="1">
        <f t="array" aca="1" ref="X319" ca="1">_xlfn.XLOOKUP($A319&amp;$B319,'[2]产值及收款计划（2026）'!$A:$A&amp;'[2]产值及收款计划（2026）'!$B:$B,'[2]产值及收款计划（2026）'!X:X)</f>
        <v>0</v>
      </c>
      <c r="Y319" s="256" cm="1">
        <f t="array" aca="1" ref="Y319" ca="1">_xlfn.XLOOKUP($A319&amp;$B319,'[2]产值及收款计划（2026）'!$A:$A&amp;'[2]产值及收款计划（2026）'!$B:$B,'[2]产值及收款计划（2026）'!Y:Y)</f>
        <v>0</v>
      </c>
      <c r="Z319" s="256" cm="1">
        <f t="array" aca="1" ref="Z319" ca="1">_xlfn.XLOOKUP($A319&amp;$B319,'[2]产值及收款计划（2026）'!$A:$A&amp;'[2]产值及收款计划（2026）'!$B:$B,'[2]产值及收款计划（2026）'!Z:Z)</f>
        <v>0</v>
      </c>
      <c r="AA319" s="256" cm="1">
        <f t="array" aca="1" ref="AA319" ca="1">_xlfn.XLOOKUP($A319&amp;$B319,'[2]产值及收款计划（2026）'!$A:$A&amp;'[2]产值及收款计划（2026）'!$B:$B,'[2]产值及收款计划（2026）'!AA:AA)</f>
        <v>0</v>
      </c>
      <c r="AB319" s="256" cm="1">
        <f t="array" aca="1" ref="AB319" ca="1">_xlfn.XLOOKUP($A319&amp;$B319,'[2]产值及收款计划（2026）'!$A:$A&amp;'[2]产值及收款计划（2026）'!$B:$B,'[2]产值及收款计划（2026）'!AB:AB)</f>
        <v>0</v>
      </c>
      <c r="AC319" s="256" cm="1">
        <f t="array" aca="1" ref="AC319" ca="1">_xlfn.XLOOKUP($A319&amp;$B319,'[2]产值及收款计划（2026）'!$A:$A&amp;'[2]产值及收款计划（2026）'!$B:$B,'[2]产值及收款计划（2026）'!AC:AC)</f>
        <v>0</v>
      </c>
      <c r="AD319" s="256" cm="1">
        <f t="array" aca="1" ref="AD319" ca="1">_xlfn.XLOOKUP($A319&amp;$B319,'[2]产值及收款计划（2026）'!$A:$A&amp;'[2]产值及收款计划（2026）'!$B:$B,'[2]产值及收款计划（2026）'!AD:AD)</f>
        <v>0</v>
      </c>
      <c r="AE319" s="256" cm="1">
        <f t="array" aca="1" ref="AE319" ca="1">_xlfn.XLOOKUP($A319&amp;$B319,'[2]产值及收款计划（2026）'!$A:$A&amp;'[2]产值及收款计划（2026）'!$B:$B,'[2]产值及收款计划（2026）'!AE:AE)</f>
        <v>0</v>
      </c>
      <c r="AF319" s="256" cm="1">
        <f t="array" aca="1" ref="AF319" ca="1">_xlfn.XLOOKUP($A319&amp;$B319,'[2]产值及收款计划（2026）'!$A:$A&amp;'[2]产值及收款计划（2026）'!$B:$B,'[2]产值及收款计划（2026）'!AF:AF)</f>
        <v>0</v>
      </c>
      <c r="AG319" s="256" cm="1">
        <f t="array" aca="1" ref="AG319" ca="1">_xlfn.XLOOKUP($A319&amp;$B319,'[2]产值及收款计划（2026）'!$A:$A&amp;'[2]产值及收款计划（2026）'!$B:$B,'[2]产值及收款计划（2026）'!AG:AG)</f>
        <v>0</v>
      </c>
      <c r="AH319" s="256" cm="1">
        <f t="array" aca="1" ref="AH319" ca="1">_xlfn.XLOOKUP($A319&amp;$B319,'[2]产值及收款计划（2026）'!$A:$A&amp;'[2]产值及收款计划（2026）'!$B:$B,'[2]产值及收款计划（2026）'!AH:AH)</f>
        <v>0</v>
      </c>
      <c r="AI319" s="256" cm="1">
        <f t="array" aca="1" ref="AI319" ca="1">_xlfn.XLOOKUP($A319&amp;$B319,'[2]产值及收款计划（2026）'!$A:$A&amp;'[2]产值及收款计划（2026）'!$B:$B,'[2]产值及收款计划（2026）'!AI:AI)</f>
        <v>0</v>
      </c>
      <c r="AJ319" s="256" cm="1">
        <f t="array" aca="1" ref="AJ319" ca="1">_xlfn.XLOOKUP($A319&amp;$B319,'[2]产值及收款计划（2026）'!$A:$A&amp;'[2]产值及收款计划（2026）'!$B:$B,'[2]产值及收款计划（2026）'!AJ:AJ)</f>
        <v>0</v>
      </c>
      <c r="AK319" s="256" cm="1">
        <f t="array" aca="1" ref="AK319" ca="1">_xlfn.XLOOKUP($A319&amp;$B319,'[2]产值及收款计划（2026）'!$A:$A&amp;'[2]产值及收款计划（2026）'!$B:$B,'[2]产值及收款计划（2026）'!AK:AK)</f>
        <v>0</v>
      </c>
      <c r="AL319" s="256" cm="1">
        <f t="array" aca="1" ref="AL319" ca="1">_xlfn.XLOOKUP($A319&amp;$B319,'[2]产值及收款计划（2026）'!$A:$A&amp;'[2]产值及收款计划（2026）'!$B:$B,'[2]产值及收款计划（2026）'!AL:AL)</f>
        <v>0</v>
      </c>
      <c r="AM319" s="263" t="e" cm="1">
        <f t="array" aca="1" ref="AM319" ca="1">_xlfn.LET(_xlpm.勾选月份状态数组,TRANSPOSE('PPT(12-15页）-TOP10'!$A$3:$A$14),_xlpm.选择数据区,IF('PPT(12-15页）-TOP10'!$E$3="收款",$BA319:$BL319,$AA319:$AL319),SUM(_xlfn._xlws.FILTER(_xlpm.选择数据区,_xlpm.勾选月份状态数组,"")))</f>
        <v>#NAME?</v>
      </c>
      <c r="AN319" s="256" t="e" cm="1">
        <f t="array" aca="1" ref="AN319" ca="1">_xlfn.LET(_xlpm.勾选月份状态数组,TRANSPOSE('PPT(12-15页）-TOP10'!$A$3:$A$14),_xlpm.选择数据区,IF('PPT(12-15页）-TOP10'!$E$3="收款",$DA319:$DL319,$CA319:$CL319),SUM(_xlfn._xlws.FILTER(_xlpm.选择数据区,_xlpm.勾选月份状态数组,"")))</f>
        <v>#NAME?</v>
      </c>
      <c r="AO319" s="256">
        <f ca="1">SUM(CA319:CC319)+SUM(AD319:AL319)</f>
        <v>0</v>
      </c>
      <c r="AP319" s="256"/>
      <c r="AQ319" s="256"/>
      <c r="AR319" s="256"/>
      <c r="AS319" s="256" cm="1">
        <f t="array" aca="1" ref="AS319" ca="1">_xlfn.XLOOKUP($A319&amp;$B319,'[2]产值及收款计划（2026）'!$A:$A&amp;'[2]产值及收款计划（2026）'!$B:$B,'[2]产值及收款计划（2026）'!AS:AS)</f>
        <v>0</v>
      </c>
      <c r="AT319" s="256" cm="1">
        <f t="array" aca="1" ref="AT319" ca="1">_xlfn.XLOOKUP($A319&amp;$B319,'[2]产值及收款计划（2026）'!$A:$A&amp;'[2]产值及收款计划（2026）'!$B:$B,'[2]产值及收款计划（2026）'!AT:AT)</f>
        <v>0</v>
      </c>
      <c r="AU319" s="256" cm="1">
        <f t="array" aca="1" ref="AU319" ca="1">_xlfn.XLOOKUP($A319&amp;$B319,'[2]产值及收款计划（2026）'!$A:$A&amp;'[2]产值及收款计划（2026）'!$B:$B,'[2]产值及收款计划（2026）'!AU:AU)</f>
        <v>0</v>
      </c>
      <c r="AV319" s="256" cm="1">
        <f t="array" aca="1" ref="AV319" ca="1">_xlfn.XLOOKUP($A319&amp;$B319,'[2]产值及收款计划（2026）'!$A:$A&amp;'[2]产值及收款计划（2026）'!$B:$B,'[2]产值及收款计划（2026）'!AV:AV)</f>
        <v>0</v>
      </c>
      <c r="AW319" s="256" cm="1">
        <f t="array" aca="1" ref="AW319" ca="1">_xlfn.XLOOKUP($A319&amp;$B319,'[2]产值及收款计划（2026）'!$A:$A&amp;'[2]产值及收款计划（2026）'!$B:$B,'[2]产值及收款计划（2026）'!AW:AW)</f>
        <v>0</v>
      </c>
      <c r="AX319" s="256" cm="1">
        <f t="array" aca="1" ref="AX319" ca="1">_xlfn.XLOOKUP($A319&amp;$B319,'[2]产值及收款计划（2026）'!$A:$A&amp;'[2]产值及收款计划（2026）'!$B:$B,'[2]产值及收款计划（2026）'!AX:AX)</f>
        <v>0</v>
      </c>
      <c r="AY319" s="256" cm="1">
        <f t="array" aca="1" ref="AY319" ca="1">_xlfn.XLOOKUP($A319&amp;$B319,'[2]产值及收款计划（2026）'!$A:$A&amp;'[2]产值及收款计划（2026）'!$B:$B,'[2]产值及收款计划（2026）'!AY:AY)</f>
        <v>18.207999999999998</v>
      </c>
      <c r="AZ319" s="256" cm="1">
        <f t="array" aca="1" ref="AZ319" ca="1">_xlfn.XLOOKUP($A319&amp;$B319,'[2]产值及收款计划（2026）'!$A:$A&amp;'[2]产值及收款计划（2026）'!$B:$B,'[2]产值及收款计划（2026）'!AZ:AZ)</f>
        <v>0</v>
      </c>
      <c r="BA319" s="256" cm="1">
        <f t="array" aca="1" ref="BA319" ca="1">_xlfn.XLOOKUP($A319&amp;$B319,'[2]产值及收款计划（2026）'!$A:$A&amp;'[2]产值及收款计划（2026）'!$B:$B,'[2]产值及收款计划（2026）'!BA:BA)</f>
        <v>0</v>
      </c>
      <c r="BB319" s="256" cm="1">
        <f t="array" aca="1" ref="BB319" ca="1">_xlfn.XLOOKUP($A319&amp;$B319,'[2]产值及收款计划（2026）'!$A:$A&amp;'[2]产值及收款计划（2026）'!$B:$B,'[2]产值及收款计划（2026）'!BB:BB)</f>
        <v>0</v>
      </c>
      <c r="BC319" s="256" cm="1">
        <f t="array" aca="1" ref="BC319" ca="1">_xlfn.XLOOKUP($A319&amp;$B319,'[2]产值及收款计划（2026）'!$A:$A&amp;'[2]产值及收款计划（2026）'!$B:$B,'[2]产值及收款计划（2026）'!BC:BC)</f>
        <v>0</v>
      </c>
      <c r="BD319" s="256" cm="1">
        <f t="array" aca="1" ref="BD319" ca="1">_xlfn.XLOOKUP($A319&amp;$B319,'[2]产值及收款计划（2026）'!$A:$A&amp;'[2]产值及收款计划（2026）'!$B:$B,'[2]产值及收款计划（2026）'!BD:BD)</f>
        <v>0</v>
      </c>
      <c r="BE319" s="256" cm="1">
        <f t="array" aca="1" ref="BE319" ca="1">_xlfn.XLOOKUP($A319&amp;$B319,'[2]产值及收款计划（2026）'!$A:$A&amp;'[2]产值及收款计划（2026）'!$B:$B,'[2]产值及收款计划（2026）'!BE:BE)</f>
        <v>0</v>
      </c>
      <c r="BF319" s="256" cm="1">
        <f t="array" aca="1" ref="BF319" ca="1">_xlfn.XLOOKUP($A319&amp;$B319,'[2]产值及收款计划（2026）'!$A:$A&amp;'[2]产值及收款计划（2026）'!$B:$B,'[2]产值及收款计划（2026）'!BF:BF)</f>
        <v>0</v>
      </c>
      <c r="BG319" s="256" cm="1">
        <f t="array" aca="1" ref="BG319" ca="1">_xlfn.XLOOKUP($A319&amp;$B319,'[2]产值及收款计划（2026）'!$A:$A&amp;'[2]产值及收款计划（2026）'!$B:$B,'[2]产值及收款计划（2026）'!BG:BG)</f>
        <v>0</v>
      </c>
      <c r="BH319" s="256" cm="1">
        <f t="array" aca="1" ref="BH319" ca="1">_xlfn.XLOOKUP($A319&amp;$B319,'[2]产值及收款计划（2026）'!$A:$A&amp;'[2]产值及收款计划（2026）'!$B:$B,'[2]产值及收款计划（2026）'!BH:BH)</f>
        <v>0</v>
      </c>
      <c r="BI319" s="256" cm="1">
        <f t="array" aca="1" ref="BI319" ca="1">_xlfn.XLOOKUP($A319&amp;$B319,'[2]产值及收款计划（2026）'!$A:$A&amp;'[2]产值及收款计划（2026）'!$B:$B,'[2]产值及收款计划（2026）'!BI:BI)</f>
        <v>0</v>
      </c>
      <c r="BJ319" s="256" cm="1">
        <f t="array" aca="1" ref="BJ319" ca="1">_xlfn.XLOOKUP($A319&amp;$B319,'[2]产值及收款计划（2026）'!$A:$A&amp;'[2]产值及收款计划（2026）'!$B:$B,'[2]产值及收款计划（2026）'!BJ:BJ)</f>
        <v>0</v>
      </c>
      <c r="BK319" s="256" cm="1">
        <f t="array" aca="1" ref="BK319" ca="1">_xlfn.XLOOKUP($A319&amp;$B319,'[2]产值及收款计划（2026）'!$A:$A&amp;'[2]产值及收款计划（2026）'!$B:$B,'[2]产值及收款计划（2026）'!BK:BK)</f>
        <v>0</v>
      </c>
      <c r="BL319" s="256" cm="1">
        <f t="array" aca="1" ref="BL319" ca="1">_xlfn.XLOOKUP($A319&amp;$B319,'[2]产值及收款计划（2026）'!$A:$A&amp;'[2]产值及收款计划（2026）'!$B:$B,'[2]产值及收款计划（2026）'!BL:BL)</f>
        <v>0</v>
      </c>
      <c r="BM319" s="256"/>
      <c r="BN319" s="256"/>
      <c r="BO319" s="256"/>
      <c r="BP319" s="256"/>
      <c r="BQ319" s="255" t="str" cm="1">
        <f t="array" aca="1" ref="BQ319" ca="1">_xlfn.XLOOKUP($A319&amp;$B319,'[2]产值及收款计划（2026）'!$A:$A&amp;'[2]产值及收款计划（2026）'!$B:$B,'[2]产值及收款计划（2026）'!BQ:BQ)</f>
        <v>上海瑞锦诚物业服务有限公司</v>
      </c>
      <c r="BR319" s="256" cm="1">
        <f t="array" aca="1" ref="BR319" ca="1">_xlfn.XLOOKUP($A319&amp;$B319,'[2]产值及收款计划（2026）'!$A:$A&amp;'[2]产值及收款计划（2026）'!$B:$B,'[2]产值及收款计划（2026）'!BR:BR)</f>
        <v>0</v>
      </c>
      <c r="CA319" s="256" cm="1">
        <f t="array" aca="1" ref="CA319" ca="1">_xlfn.XLOOKUP($A319&amp;$B319,'[2]产值及收款计划（2026）'!$A:$A&amp;'[2]产值及收款计划（2026）'!$B:$B,'[2]产值及收款计划（2026）'!CA:CA)</f>
        <v>0</v>
      </c>
      <c r="CB319" s="256" cm="1">
        <f t="array" aca="1" ref="CB319" ca="1">_xlfn.XLOOKUP($A319&amp;$B319,'[2]产值及收款计划（2026）'!$A:$A&amp;'[2]产值及收款计划（2026）'!$B:$B,'[2]产值及收款计划（2026）'!CB:CB)</f>
        <v>0</v>
      </c>
      <c r="CC319" s="256" cm="1">
        <f t="array" aca="1" ref="CC319" ca="1">_xlfn.XLOOKUP($A319&amp;$B319,'[2]产值及收款计划（2026）'!$A:$A&amp;'[2]产值及收款计划（2026）'!$B:$B,'[2]产值及收款计划（2026）'!CC:CC)</f>
        <v>0</v>
      </c>
      <c r="CD319" s="256" cm="1">
        <f t="array" aca="1" ref="CD319" ca="1">_xlfn.XLOOKUP($A319&amp;$B319,'[2]产值及收款计划（2026）'!$A:$A&amp;'[2]产值及收款计划（2026）'!$B:$B,'[2]产值及收款计划（2026）'!CD:CD)</f>
        <v>0</v>
      </c>
      <c r="CE319" s="256" cm="1">
        <f t="array" aca="1" ref="CE319" ca="1">_xlfn.XLOOKUP($A319&amp;$B319,'[2]产值及收款计划（2026）'!$A:$A&amp;'[2]产值及收款计划（2026）'!$B:$B,'[2]产值及收款计划（2026）'!CE:CE)</f>
        <v>0</v>
      </c>
      <c r="CF319" s="256" cm="1">
        <f t="array" aca="1" ref="CF319" ca="1">_xlfn.XLOOKUP($A319&amp;$B319,'[2]产值及收款计划（2026）'!$A:$A&amp;'[2]产值及收款计划（2026）'!$B:$B,'[2]产值及收款计划（2026）'!CF:CF)</f>
        <v>0</v>
      </c>
      <c r="CG319" s="256" cm="1">
        <f t="array" aca="1" ref="CG319" ca="1">_xlfn.XLOOKUP($A319&amp;$B319,'[2]产值及收款计划（2026）'!$A:$A&amp;'[2]产值及收款计划（2026）'!$B:$B,'[2]产值及收款计划（2026）'!CG:CG)</f>
        <v>0</v>
      </c>
      <c r="CH319" s="256" cm="1">
        <f t="array" aca="1" ref="CH319" ca="1">_xlfn.XLOOKUP($A319&amp;$B319,'[2]产值及收款计划（2026）'!$A:$A&amp;'[2]产值及收款计划（2026）'!$B:$B,'[2]产值及收款计划（2026）'!CH:CH)</f>
        <v>0</v>
      </c>
      <c r="CI319" s="256" cm="1">
        <f t="array" aca="1" ref="CI319" ca="1">_xlfn.XLOOKUP($A319&amp;$B319,'[2]产值及收款计划（2026）'!$A:$A&amp;'[2]产值及收款计划（2026）'!$B:$B,'[2]产值及收款计划（2026）'!CI:CI)</f>
        <v>0</v>
      </c>
      <c r="CJ319" s="256" cm="1">
        <f t="array" aca="1" ref="CJ319" ca="1">_xlfn.XLOOKUP($A319&amp;$B319,'[2]产值及收款计划（2026）'!$A:$A&amp;'[2]产值及收款计划（2026）'!$B:$B,'[2]产值及收款计划（2026）'!CJ:CJ)</f>
        <v>0</v>
      </c>
      <c r="CK319" s="256" cm="1">
        <f t="array" aca="1" ref="CK319" ca="1">_xlfn.XLOOKUP($A319&amp;$B319,'[2]产值及收款计划（2026）'!$A:$A&amp;'[2]产值及收款计划（2026）'!$B:$B,'[2]产值及收款计划（2026）'!CK:CK)</f>
        <v>0</v>
      </c>
      <c r="CL319" s="256" cm="1">
        <f t="array" aca="1" ref="CL319" ca="1">_xlfn.XLOOKUP($A319&amp;$B319,'[2]产值及收款计划（2026）'!$A:$A&amp;'[2]产值及收款计划（2026）'!$B:$B,'[2]产值及收款计划（2026）'!CL:CL)</f>
        <v>0</v>
      </c>
      <c r="DA319" s="256" cm="1">
        <f t="array" aca="1" ref="DA319" ca="1">_xlfn.XLOOKUP($A319&amp;$B319,'[2]产值及收款计划（2026）'!$A:$A&amp;'[2]产值及收款计划（2026）'!$B:$B,'[2]产值及收款计划（2026）'!DA:DA)</f>
        <v>0</v>
      </c>
      <c r="DB319" s="256" cm="1">
        <f t="array" aca="1" ref="DB319" ca="1">_xlfn.XLOOKUP($A319&amp;$B319,'[2]产值及收款计划（2026）'!$A:$A&amp;'[2]产值及收款计划（2026）'!$B:$B,'[2]产值及收款计划（2026）'!DB:DB)</f>
        <v>0</v>
      </c>
      <c r="DC319" s="256" cm="1">
        <f t="array" aca="1" ref="DC319" ca="1">_xlfn.XLOOKUP($A319&amp;$B319,'[2]产值及收款计划（2026）'!$A:$A&amp;'[2]产值及收款计划（2026）'!$B:$B,'[2]产值及收款计划（2026）'!DC:DC)</f>
        <v>0</v>
      </c>
      <c r="DD319" s="256" cm="1">
        <f t="array" aca="1" ref="DD319" ca="1">_xlfn.XLOOKUP($A319&amp;$B319,'[2]产值及收款计划（2026）'!$A:$A&amp;'[2]产值及收款计划（2026）'!$B:$B,'[2]产值及收款计划（2026）'!DD:DD)</f>
        <v>0</v>
      </c>
      <c r="DE319" s="256" cm="1">
        <f t="array" aca="1" ref="DE319" ca="1">_xlfn.XLOOKUP($A319&amp;$B319,'[2]产值及收款计划（2026）'!$A:$A&amp;'[2]产值及收款计划（2026）'!$B:$B,'[2]产值及收款计划（2026）'!DE:DE)</f>
        <v>0</v>
      </c>
      <c r="DF319" s="256" cm="1">
        <f t="array" aca="1" ref="DF319" ca="1">_xlfn.XLOOKUP($A319&amp;$B319,'[2]产值及收款计划（2026）'!$A:$A&amp;'[2]产值及收款计划（2026）'!$B:$B,'[2]产值及收款计划（2026）'!DF:DF)</f>
        <v>0</v>
      </c>
      <c r="DG319" s="256" cm="1">
        <f t="array" aca="1" ref="DG319" ca="1">_xlfn.XLOOKUP($A319&amp;$B319,'[2]产值及收款计划（2026）'!$A:$A&amp;'[2]产值及收款计划（2026）'!$B:$B,'[2]产值及收款计划（2026）'!DG:DG)</f>
        <v>0</v>
      </c>
      <c r="DH319" s="256" cm="1">
        <f t="array" aca="1" ref="DH319" ca="1">_xlfn.XLOOKUP($A319&amp;$B319,'[2]产值及收款计划（2026）'!$A:$A&amp;'[2]产值及收款计划（2026）'!$B:$B,'[2]产值及收款计划（2026）'!DH:DH)</f>
        <v>0</v>
      </c>
      <c r="DI319" s="256" cm="1">
        <f t="array" aca="1" ref="DI319" ca="1">_xlfn.XLOOKUP($A319&amp;$B319,'[2]产值及收款计划（2026）'!$A:$A&amp;'[2]产值及收款计划（2026）'!$B:$B,'[2]产值及收款计划（2026）'!DI:DI)</f>
        <v>0</v>
      </c>
      <c r="DJ319" s="256" cm="1">
        <f t="array" aca="1" ref="DJ319" ca="1">_xlfn.XLOOKUP($A319&amp;$B319,'[2]产值及收款计划（2026）'!$A:$A&amp;'[2]产值及收款计划（2026）'!$B:$B,'[2]产值及收款计划（2026）'!DJ:DJ)</f>
        <v>0</v>
      </c>
      <c r="DK319" s="256" cm="1">
        <f t="array" aca="1" ref="DK319" ca="1">_xlfn.XLOOKUP($A319&amp;$B319,'[2]产值及收款计划（2026）'!$A:$A&amp;'[2]产值及收款计划（2026）'!$B:$B,'[2]产值及收款计划（2026）'!DK:DK)</f>
        <v>0</v>
      </c>
      <c r="DL319" s="256" cm="1">
        <f t="array" aca="1" ref="DL319" ca="1">_xlfn.XLOOKUP($A319&amp;$B319,'[2]产值及收款计划（2026）'!$A:$A&amp;'[2]产值及收款计划（2026）'!$B:$B,'[2]产值及收款计划（2026）'!DL:DL)</f>
        <v>0</v>
      </c>
      <c r="DM319" s="264"/>
      <c r="DN319" s="250"/>
    </row>
    <row r="320" spans="1:118" ht="20.25" x14ac:dyDescent="0.15">
      <c r="A320" s="254">
        <f t="shared" ca="1" si="17"/>
        <v>139</v>
      </c>
      <c r="B320" s="254" t="s">
        <v>26</v>
      </c>
      <c r="C320" s="255" t="str" cm="1">
        <f t="array" aca="1" ref="C320" ca="1">_xlfn.XLOOKUP($A320&amp;$B320,'[2]产值及收款计划（2026）'!$A:$A&amp;'[2]产值及收款计划（2026）'!$B:$B,'[2]产值及收款计划（2026）'!C:C)</f>
        <v>C0CJZY-QT-T-2026016</v>
      </c>
      <c r="D320" s="255" t="str" cm="1">
        <f t="array" aca="1" ref="D320" ca="1">_xlfn.XLOOKUP($A320&amp;$B320,'[2]产值及收款计划（2026）'!$A:$A&amp;'[2]产值及收款计划（2026）'!$B:$B,'[2]产值及收款计划（2026）'!D:D)</f>
        <v>城建滨江大厦科技展厅、会务设备维保服务合同</v>
      </c>
      <c r="E320" s="256" cm="1">
        <f t="array" aca="1" ref="E320" ca="1">_xlfn.XLOOKUP($A320&amp;$B320,'[2]产值及收款计划（2026）'!$A:$A&amp;'[2]产值及收款计划（2026）'!$B:$B,'[2]产值及收款计划（2026）'!E:E)</f>
        <v>35.700800000000001</v>
      </c>
      <c r="F320" s="256" cm="1">
        <f t="array" aca="1" ref="F320" ca="1">_xlfn.XLOOKUP($A320&amp;$B320,'[2]产值及收款计划（2026）'!$A:$A&amp;'[2]产值及收款计划（2026）'!$B:$B,'[2]产值及收款计划（2026）'!F:F)</f>
        <v>35.700800000000001</v>
      </c>
      <c r="G320" s="256" cm="1">
        <f t="array" aca="1" ref="G320" ca="1">_xlfn.XLOOKUP($A320&amp;$B320,'[2]产值及收款计划（2026）'!$A:$A&amp;'[2]产值及收款计划（2026）'!$B:$B,'[2]产值及收款计划（2026）'!G:G)</f>
        <v>35.700800000000001</v>
      </c>
      <c r="H320" s="256" cm="1">
        <f t="array" aca="1" ref="H320" ca="1">_xlfn.XLOOKUP($A320&amp;$B320,'[2]产值及收款计划（2026）'!$A:$A&amp;'[2]产值及收款计划（2026）'!$B:$B,'[2]产值及收款计划（2026）'!H:H)</f>
        <v>3.7008000000000001</v>
      </c>
      <c r="I320" s="257" cm="1">
        <f t="array" aca="1" ref="I320" ca="1">_xlfn.XLOOKUP($A320&amp;$B320,'[2]产值及收款计划（2026）'!$A:$A&amp;'[2]产值及收款计划（2026）'!$B:$B,'[2]产值及收款计划（2026）'!I:I)</f>
        <v>0.10366154259848499</v>
      </c>
      <c r="J320" s="258" t="str" cm="1">
        <f t="array" aca="1" ref="J320" ca="1">_xlfn.XLOOKUP($A320&amp;$B320,'[2]产值及收款计划（2026）'!$A:$A&amp;'[2]产值及收款计划（2026）'!$B:$B,'[2]产值及收款计划（2026）'!J:J)</f>
        <v>6%</v>
      </c>
      <c r="K320" s="256" cm="1">
        <f t="array" aca="1" ref="K320" ca="1">_xlfn.XLOOKUP($A320&amp;$B320,'[2]产值及收款计划（2026）'!$A:$A&amp;'[2]产值及收款计划（2026）'!$B:$B,'[2]产值及收款计划（2026）'!K:K)</f>
        <v>0</v>
      </c>
      <c r="L320" s="256" cm="1">
        <f t="array" aca="1" ref="L320" ca="1">_xlfn.XLOOKUP($A320&amp;$B320,'[2]产值及收款计划（2026）'!$A:$A&amp;'[2]产值及收款计划（2026）'!$B:$B,'[2]产值及收款计划（2026）'!L:L)</f>
        <v>0</v>
      </c>
      <c r="M320" s="256" t="str" cm="1">
        <f t="array" aca="1" ref="M320" ca="1">_xlfn.XLOOKUP($A320&amp;$B320,'[2]产值及收款计划（2026）'!$A:$A&amp;'[2]产值及收款计划（2026）'!$B:$B,'[2]产值及收款计划（2026）'!M:M)</f>
        <v>主导</v>
      </c>
      <c r="N320" s="256" t="str" cm="1">
        <f t="array" aca="1" ref="N320" ca="1">_xlfn.XLOOKUP($A320&amp;$B320,'[2]产值及收款计划（2026）'!$A:$A&amp;'[2]产值及收款计划（2026）'!$B:$B,'[2]产值及收款计划（2026）'!N:N)</f>
        <v>邱枫团队</v>
      </c>
      <c r="O320" s="256" t="str" cm="1">
        <f t="array" aca="1" ref="O320" ca="1">_xlfn.XLOOKUP($A320&amp;$B320,'[2]产值及收款计划（2026）'!$A:$A&amp;'[2]产值及收款计划（2026）'!$B:$B,'[2]产值及收款计划（2026）'!O:O)</f>
        <v>段炼</v>
      </c>
      <c r="P320" s="255" t="str" cm="1">
        <f t="array" aca="1" ref="P320" ca="1">_xlfn.XLOOKUP($A320&amp;$B320,'[2]产值及收款计划（2026）'!$A:$A&amp;'[2]产值及收款计划（2026）'!$B:$B,'[2]产值及收款计划（2026）'!P:P)</f>
        <v>26新签</v>
      </c>
      <c r="Q320" s="256" cm="1">
        <f t="array" aca="1" ref="Q320" ca="1">_xlfn.XLOOKUP($A320&amp;$B320,'[2]产值及收款计划（2026）'!$A:$A&amp;'[2]产值及收款计划（2026）'!$B:$B,'[2]产值及收款计划（2026）'!Q:Q)</f>
        <v>0</v>
      </c>
      <c r="R320" s="256" cm="1">
        <f t="array" aca="1" ref="R320" ca="1">_xlfn.XLOOKUP($A320&amp;$B320,'[2]产值及收款计划（2026）'!$A:$A&amp;'[2]产值及收款计划（2026）'!$B:$B,'[2]产值及收款计划（2026）'!R:R)</f>
        <v>0</v>
      </c>
      <c r="S320" s="256" cm="1">
        <f t="array" aca="1" ref="S320" ca="1">_xlfn.XLOOKUP($A320&amp;$B320,'[2]产值及收款计划（2026）'!$A:$A&amp;'[2]产值及收款计划（2026）'!$B:$B,'[2]产值及收款计划（2026）'!S:S)</f>
        <v>0</v>
      </c>
      <c r="T320" s="256" cm="1">
        <f t="array" aca="1" ref="T320" ca="1">_xlfn.XLOOKUP($A320&amp;$B320,'[2]产值及收款计划（2026）'!$A:$A&amp;'[2]产值及收款计划（2026）'!$B:$B,'[2]产值及收款计划（2026）'!T:T)</f>
        <v>0</v>
      </c>
      <c r="U320" s="256" cm="1">
        <f t="array" aca="1" ref="U320" ca="1">_xlfn.XLOOKUP($A320&amp;$B320,'[2]产值及收款计划（2026）'!$A:$A&amp;'[2]产值及收款计划（2026）'!$B:$B,'[2]产值及收款计划（2026）'!U:U)</f>
        <v>0</v>
      </c>
      <c r="V320" s="256" cm="1">
        <f t="array" aca="1" ref="V320" ca="1">_xlfn.XLOOKUP($A320&amp;$B320,'[2]产值及收款计划（2026）'!$A:$A&amp;'[2]产值及收款计划（2026）'!$B:$B,'[2]产值及收款计划（2026）'!V:V)</f>
        <v>35.700800000000001</v>
      </c>
      <c r="W320" s="256" cm="1">
        <f t="array" aca="1" ref="W320" ca="1">_xlfn.XLOOKUP($A320&amp;$B320,'[2]产值及收款计划（2026）'!$A:$A&amp;'[2]产值及收款计划（2026）'!$B:$B,'[2]产值及收款计划（2026）'!W:W)</f>
        <v>0</v>
      </c>
      <c r="X320" s="256" cm="1">
        <f t="array" aca="1" ref="X320" ca="1">_xlfn.XLOOKUP($A320&amp;$B320,'[2]产值及收款计划（2026）'!$A:$A&amp;'[2]产值及收款计划（2026）'!$B:$B,'[2]产值及收款计划（2026）'!X:X)</f>
        <v>0</v>
      </c>
      <c r="Y320" s="256" cm="1">
        <f t="array" aca="1" ref="Y320" ca="1">_xlfn.XLOOKUP($A320&amp;$B320,'[2]产值及收款计划（2026）'!$A:$A&amp;'[2]产值及收款计划（2026）'!$B:$B,'[2]产值及收款计划（2026）'!Y:Y)</f>
        <v>0</v>
      </c>
      <c r="Z320" s="256" cm="1">
        <f t="array" aca="1" ref="Z320" ca="1">_xlfn.XLOOKUP($A320&amp;$B320,'[2]产值及收款计划（2026）'!$A:$A&amp;'[2]产值及收款计划（2026）'!$B:$B,'[2]产值及收款计划（2026）'!Z:Z)</f>
        <v>0</v>
      </c>
      <c r="AA320" s="256" cm="1">
        <f t="array" aca="1" ref="AA320" ca="1">_xlfn.XLOOKUP($A320&amp;$B320,'[2]产值及收款计划（2026）'!$A:$A&amp;'[2]产值及收款计划（2026）'!$B:$B,'[2]产值及收款计划（2026）'!AA:AA)</f>
        <v>0</v>
      </c>
      <c r="AB320" s="256" cm="1">
        <f t="array" aca="1" ref="AB320" ca="1">_xlfn.XLOOKUP($A320&amp;$B320,'[2]产值及收款计划（2026）'!$A:$A&amp;'[2]产值及收款计划（2026）'!$B:$B,'[2]产值及收款计划（2026）'!AB:AB)</f>
        <v>0</v>
      </c>
      <c r="AC320" s="256" cm="1">
        <f t="array" aca="1" ref="AC320" ca="1">_xlfn.XLOOKUP($A320&amp;$B320,'[2]产值及收款计划（2026）'!$A:$A&amp;'[2]产值及收款计划（2026）'!$B:$B,'[2]产值及收款计划（2026）'!AC:AC)</f>
        <v>0</v>
      </c>
      <c r="AD320" s="256" cm="1">
        <f t="array" aca="1" ref="AD320" ca="1">_xlfn.XLOOKUP($A320&amp;$B320,'[2]产值及收款计划（2026）'!$A:$A&amp;'[2]产值及收款计划（2026）'!$B:$B,'[2]产值及收款计划（2026）'!AD:AD)</f>
        <v>0</v>
      </c>
      <c r="AE320" s="256" cm="1">
        <f t="array" aca="1" ref="AE320" ca="1">_xlfn.XLOOKUP($A320&amp;$B320,'[2]产值及收款计划（2026）'!$A:$A&amp;'[2]产值及收款计划（2026）'!$B:$B,'[2]产值及收款计划（2026）'!AE:AE)</f>
        <v>0</v>
      </c>
      <c r="AF320" s="256" cm="1">
        <f t="array" aca="1" ref="AF320" ca="1">_xlfn.XLOOKUP($A320&amp;$B320,'[2]产值及收款计划（2026）'!$A:$A&amp;'[2]产值及收款计划（2026）'!$B:$B,'[2]产值及收款计划（2026）'!AF:AF)</f>
        <v>0</v>
      </c>
      <c r="AG320" s="256" cm="1">
        <f t="array" aca="1" ref="AG320" ca="1">_xlfn.XLOOKUP($A320&amp;$B320,'[2]产值及收款计划（2026）'!$A:$A&amp;'[2]产值及收款计划（2026）'!$B:$B,'[2]产值及收款计划（2026）'!AG:AG)</f>
        <v>0</v>
      </c>
      <c r="AH320" s="256" cm="1">
        <f t="array" aca="1" ref="AH320" ca="1">_xlfn.XLOOKUP($A320&amp;$B320,'[2]产值及收款计划（2026）'!$A:$A&amp;'[2]产值及收款计划（2026）'!$B:$B,'[2]产值及收款计划（2026）'!AH:AH)</f>
        <v>0</v>
      </c>
      <c r="AI320" s="256" cm="1">
        <f t="array" aca="1" ref="AI320" ca="1">_xlfn.XLOOKUP($A320&amp;$B320,'[2]产值及收款计划（2026）'!$A:$A&amp;'[2]产值及收款计划（2026）'!$B:$B,'[2]产值及收款计划（2026）'!AI:AI)</f>
        <v>0</v>
      </c>
      <c r="AJ320" s="256" cm="1">
        <f t="array" aca="1" ref="AJ320" ca="1">_xlfn.XLOOKUP($A320&amp;$B320,'[2]产值及收款计划（2026）'!$A:$A&amp;'[2]产值及收款计划（2026）'!$B:$B,'[2]产值及收款计划（2026）'!AJ:AJ)</f>
        <v>0</v>
      </c>
      <c r="AK320" s="256" cm="1">
        <f t="array" aca="1" ref="AK320" ca="1">_xlfn.XLOOKUP($A320&amp;$B320,'[2]产值及收款计划（2026）'!$A:$A&amp;'[2]产值及收款计划（2026）'!$B:$B,'[2]产值及收款计划（2026）'!AK:AK)</f>
        <v>0</v>
      </c>
      <c r="AL320" s="256" cm="1">
        <f t="array" aca="1" ref="AL320" ca="1">_xlfn.XLOOKUP($A320&amp;$B320,'[2]产值及收款计划（2026）'!$A:$A&amp;'[2]产值及收款计划（2026）'!$B:$B,'[2]产值及收款计划（2026）'!AL:AL)</f>
        <v>0</v>
      </c>
      <c r="AM320" s="263" t="e" cm="1">
        <f t="array" aca="1" ref="AM320" ca="1">_xlfn.LET(_xlpm.勾选月份状态数组,TRANSPOSE('PPT(12-15页）-TOP10'!$A$3:$A$14),_xlpm.选择数据区,IF('PPT(12-15页）-TOP10'!$E$3="收款",$BA320:$BL320,$AA320:$AL320),SUM(_xlfn._xlws.FILTER(_xlpm.选择数据区,_xlpm.勾选月份状态数组,"")))</f>
        <v>#NAME?</v>
      </c>
      <c r="AN320" s="256" t="e" cm="1">
        <f t="array" aca="1" ref="AN320" ca="1">_xlfn.LET(_xlpm.勾选月份状态数组,TRANSPOSE('PPT(12-15页）-TOP10'!$A$3:$A$14),_xlpm.选择数据区,IF('PPT(12-15页）-TOP10'!$E$3="收款",$DA320:$DL320,$CA320:$CL320),SUM(_xlfn._xlws.FILTER(_xlpm.选择数据区,_xlpm.勾选月份状态数组,"")))</f>
        <v>#NAME?</v>
      </c>
      <c r="AO320" s="256">
        <f ca="1">SUM(CA320:CC320)+SUM(AD320:AL320)</f>
        <v>0</v>
      </c>
      <c r="AP320" s="256"/>
      <c r="AQ320" s="256"/>
      <c r="AR320" s="256"/>
      <c r="AS320" s="256" cm="1">
        <f t="array" aca="1" ref="AS320" ca="1">_xlfn.XLOOKUP($A320&amp;$B320,'[2]产值及收款计划（2026）'!$A:$A&amp;'[2]产值及收款计划（2026）'!$B:$B,'[2]产值及收款计划（2026）'!AS:AS)</f>
        <v>0</v>
      </c>
      <c r="AT320" s="256" cm="1">
        <f t="array" aca="1" ref="AT320" ca="1">_xlfn.XLOOKUP($A320&amp;$B320,'[2]产值及收款计划（2026）'!$A:$A&amp;'[2]产值及收款计划（2026）'!$B:$B,'[2]产值及收款计划（2026）'!AT:AT)</f>
        <v>0</v>
      </c>
      <c r="AU320" s="256" cm="1">
        <f t="array" aca="1" ref="AU320" ca="1">_xlfn.XLOOKUP($A320&amp;$B320,'[2]产值及收款计划（2026）'!$A:$A&amp;'[2]产值及收款计划（2026）'!$B:$B,'[2]产值及收款计划（2026）'!AU:AU)</f>
        <v>0</v>
      </c>
      <c r="AV320" s="256" cm="1">
        <f t="array" aca="1" ref="AV320" ca="1">_xlfn.XLOOKUP($A320&amp;$B320,'[2]产值及收款计划（2026）'!$A:$A&amp;'[2]产值及收款计划（2026）'!$B:$B,'[2]产值及收款计划（2026）'!AV:AV)</f>
        <v>0</v>
      </c>
      <c r="AW320" s="256" cm="1">
        <f t="array" aca="1" ref="AW320" ca="1">_xlfn.XLOOKUP($A320&amp;$B320,'[2]产值及收款计划（2026）'!$A:$A&amp;'[2]产值及收款计划（2026）'!$B:$B,'[2]产值及收款计划（2026）'!AW:AW)</f>
        <v>0</v>
      </c>
      <c r="AX320" s="256" cm="1">
        <f t="array" aca="1" ref="AX320" ca="1">_xlfn.XLOOKUP($A320&amp;$B320,'[2]产值及收款计划（2026）'!$A:$A&amp;'[2]产值及收款计划（2026）'!$B:$B,'[2]产值及收款计划（2026）'!AX:AX)</f>
        <v>0</v>
      </c>
      <c r="AY320" s="256" cm="1">
        <f t="array" aca="1" ref="AY320" ca="1">_xlfn.XLOOKUP($A320&amp;$B320,'[2]产值及收款计划（2026）'!$A:$A&amp;'[2]产值及收款计划（2026）'!$B:$B,'[2]产值及收款计划（2026）'!AY:AY)</f>
        <v>35.700800000000001</v>
      </c>
      <c r="AZ320" s="256" cm="1">
        <f t="array" aca="1" ref="AZ320" ca="1">_xlfn.XLOOKUP($A320&amp;$B320,'[2]产值及收款计划（2026）'!$A:$A&amp;'[2]产值及收款计划（2026）'!$B:$B,'[2]产值及收款计划（2026）'!AZ:AZ)</f>
        <v>0</v>
      </c>
      <c r="BA320" s="256" cm="1">
        <f t="array" aca="1" ref="BA320" ca="1">_xlfn.XLOOKUP($A320&amp;$B320,'[2]产值及收款计划（2026）'!$A:$A&amp;'[2]产值及收款计划（2026）'!$B:$B,'[2]产值及收款计划（2026）'!BA:BA)</f>
        <v>0</v>
      </c>
      <c r="BB320" s="256" cm="1">
        <f t="array" aca="1" ref="BB320" ca="1">_xlfn.XLOOKUP($A320&amp;$B320,'[2]产值及收款计划（2026）'!$A:$A&amp;'[2]产值及收款计划（2026）'!$B:$B,'[2]产值及收款计划（2026）'!BB:BB)</f>
        <v>0</v>
      </c>
      <c r="BC320" s="256" cm="1">
        <f t="array" aca="1" ref="BC320" ca="1">_xlfn.XLOOKUP($A320&amp;$B320,'[2]产值及收款计划（2026）'!$A:$A&amp;'[2]产值及收款计划（2026）'!$B:$B,'[2]产值及收款计划（2026）'!BC:BC)</f>
        <v>0</v>
      </c>
      <c r="BD320" s="256" cm="1">
        <f t="array" aca="1" ref="BD320" ca="1">_xlfn.XLOOKUP($A320&amp;$B320,'[2]产值及收款计划（2026）'!$A:$A&amp;'[2]产值及收款计划（2026）'!$B:$B,'[2]产值及收款计划（2026）'!BD:BD)</f>
        <v>0</v>
      </c>
      <c r="BE320" s="256" cm="1">
        <f t="array" aca="1" ref="BE320" ca="1">_xlfn.XLOOKUP($A320&amp;$B320,'[2]产值及收款计划（2026）'!$A:$A&amp;'[2]产值及收款计划（2026）'!$B:$B,'[2]产值及收款计划（2026）'!BE:BE)</f>
        <v>0</v>
      </c>
      <c r="BF320" s="256" cm="1">
        <f t="array" aca="1" ref="BF320" ca="1">_xlfn.XLOOKUP($A320&amp;$B320,'[2]产值及收款计划（2026）'!$A:$A&amp;'[2]产值及收款计划（2026）'!$B:$B,'[2]产值及收款计划（2026）'!BF:BF)</f>
        <v>0</v>
      </c>
      <c r="BG320" s="256" cm="1">
        <f t="array" aca="1" ref="BG320" ca="1">_xlfn.XLOOKUP($A320&amp;$B320,'[2]产值及收款计划（2026）'!$A:$A&amp;'[2]产值及收款计划（2026）'!$B:$B,'[2]产值及收款计划（2026）'!BG:BG)</f>
        <v>0</v>
      </c>
      <c r="BH320" s="256" cm="1">
        <f t="array" aca="1" ref="BH320" ca="1">_xlfn.XLOOKUP($A320&amp;$B320,'[2]产值及收款计划（2026）'!$A:$A&amp;'[2]产值及收款计划（2026）'!$B:$B,'[2]产值及收款计划（2026）'!BH:BH)</f>
        <v>0</v>
      </c>
      <c r="BI320" s="256" cm="1">
        <f t="array" aca="1" ref="BI320" ca="1">_xlfn.XLOOKUP($A320&amp;$B320,'[2]产值及收款计划（2026）'!$A:$A&amp;'[2]产值及收款计划（2026）'!$B:$B,'[2]产值及收款计划（2026）'!BI:BI)</f>
        <v>0</v>
      </c>
      <c r="BJ320" s="256" cm="1">
        <f t="array" aca="1" ref="BJ320" ca="1">_xlfn.XLOOKUP($A320&amp;$B320,'[2]产值及收款计划（2026）'!$A:$A&amp;'[2]产值及收款计划（2026）'!$B:$B,'[2]产值及收款计划（2026）'!BJ:BJ)</f>
        <v>0</v>
      </c>
      <c r="BK320" s="256" cm="1">
        <f t="array" aca="1" ref="BK320" ca="1">_xlfn.XLOOKUP($A320&amp;$B320,'[2]产值及收款计划（2026）'!$A:$A&amp;'[2]产值及收款计划（2026）'!$B:$B,'[2]产值及收款计划（2026）'!BK:BK)</f>
        <v>0</v>
      </c>
      <c r="BL320" s="256" cm="1">
        <f t="array" aca="1" ref="BL320" ca="1">_xlfn.XLOOKUP($A320&amp;$B320,'[2]产值及收款计划（2026）'!$A:$A&amp;'[2]产值及收款计划（2026）'!$B:$B,'[2]产值及收款计划（2026）'!BL:BL)</f>
        <v>0</v>
      </c>
      <c r="BM320" s="256"/>
      <c r="BN320" s="256"/>
      <c r="BO320" s="256"/>
      <c r="BP320" s="256"/>
      <c r="BQ320" s="255" t="str" cm="1">
        <f t="array" aca="1" ref="BQ320" ca="1">_xlfn.XLOOKUP($A320&amp;$B320,'[2]产值及收款计划（2026）'!$A:$A&amp;'[2]产值及收款计划（2026）'!$B:$B,'[2]产值及收款计划（2026）'!BQ:BQ)</f>
        <v>上海瑞锦诚物业服务有限公司</v>
      </c>
      <c r="BR320" s="256" cm="1">
        <f t="array" aca="1" ref="BR320" ca="1">_xlfn.XLOOKUP($A320&amp;$B320,'[2]产值及收款计划（2026）'!$A:$A&amp;'[2]产值及收款计划（2026）'!$B:$B,'[2]产值及收款计划（2026）'!BR:BR)</f>
        <v>0</v>
      </c>
      <c r="CA320" s="256" cm="1">
        <f t="array" aca="1" ref="CA320" ca="1">_xlfn.XLOOKUP($A320&amp;$B320,'[2]产值及收款计划（2026）'!$A:$A&amp;'[2]产值及收款计划（2026）'!$B:$B,'[2]产值及收款计划（2026）'!CA:CA)</f>
        <v>0</v>
      </c>
      <c r="CB320" s="256" cm="1">
        <f t="array" aca="1" ref="CB320" ca="1">_xlfn.XLOOKUP($A320&amp;$B320,'[2]产值及收款计划（2026）'!$A:$A&amp;'[2]产值及收款计划（2026）'!$B:$B,'[2]产值及收款计划（2026）'!CB:CB)</f>
        <v>0</v>
      </c>
      <c r="CC320" s="256" cm="1">
        <f t="array" aca="1" ref="CC320" ca="1">_xlfn.XLOOKUP($A320&amp;$B320,'[2]产值及收款计划（2026）'!$A:$A&amp;'[2]产值及收款计划（2026）'!$B:$B,'[2]产值及收款计划（2026）'!CC:CC)</f>
        <v>0</v>
      </c>
      <c r="CD320" s="256" cm="1">
        <f t="array" aca="1" ref="CD320" ca="1">_xlfn.XLOOKUP($A320&amp;$B320,'[2]产值及收款计划（2026）'!$A:$A&amp;'[2]产值及收款计划（2026）'!$B:$B,'[2]产值及收款计划（2026）'!CD:CD)</f>
        <v>0</v>
      </c>
      <c r="CE320" s="256" cm="1">
        <f t="array" aca="1" ref="CE320" ca="1">_xlfn.XLOOKUP($A320&amp;$B320,'[2]产值及收款计划（2026）'!$A:$A&amp;'[2]产值及收款计划（2026）'!$B:$B,'[2]产值及收款计划（2026）'!CE:CE)</f>
        <v>8.9252000000000002</v>
      </c>
      <c r="CF320" s="256" cm="1">
        <f t="array" aca="1" ref="CF320" ca="1">_xlfn.XLOOKUP($A320&amp;$B320,'[2]产值及收款计划（2026）'!$A:$A&amp;'[2]产值及收款计划（2026）'!$B:$B,'[2]产值及收款计划（2026）'!CF:CF)</f>
        <v>0</v>
      </c>
      <c r="CG320" s="256" cm="1">
        <f t="array" aca="1" ref="CG320" ca="1">_xlfn.XLOOKUP($A320&amp;$B320,'[2]产值及收款计划（2026）'!$A:$A&amp;'[2]产值及收款计划（2026）'!$B:$B,'[2]产值及收款计划（2026）'!CG:CG)</f>
        <v>0</v>
      </c>
      <c r="CH320" s="256" cm="1">
        <f t="array" aca="1" ref="CH320" ca="1">_xlfn.XLOOKUP($A320&amp;$B320,'[2]产值及收款计划（2026）'!$A:$A&amp;'[2]产值及收款计划（2026）'!$B:$B,'[2]产值及收款计划（2026）'!CH:CH)</f>
        <v>0</v>
      </c>
      <c r="CI320" s="256" cm="1">
        <f t="array" aca="1" ref="CI320" ca="1">_xlfn.XLOOKUP($A320&amp;$B320,'[2]产值及收款计划（2026）'!$A:$A&amp;'[2]产值及收款计划（2026）'!$B:$B,'[2]产值及收款计划（2026）'!CI:CI)</f>
        <v>0</v>
      </c>
      <c r="CJ320" s="256" cm="1">
        <f t="array" aca="1" ref="CJ320" ca="1">_xlfn.XLOOKUP($A320&amp;$B320,'[2]产值及收款计划（2026）'!$A:$A&amp;'[2]产值及收款计划（2026）'!$B:$B,'[2]产值及收款计划（2026）'!CJ:CJ)</f>
        <v>0</v>
      </c>
      <c r="CK320" s="256" cm="1">
        <f t="array" aca="1" ref="CK320" ca="1">_xlfn.XLOOKUP($A320&amp;$B320,'[2]产值及收款计划（2026）'!$A:$A&amp;'[2]产值及收款计划（2026）'!$B:$B,'[2]产值及收款计划（2026）'!CK:CK)</f>
        <v>0</v>
      </c>
      <c r="CL320" s="256" cm="1">
        <f t="array" aca="1" ref="CL320" ca="1">_xlfn.XLOOKUP($A320&amp;$B320,'[2]产值及收款计划（2026）'!$A:$A&amp;'[2]产值及收款计划（2026）'!$B:$B,'[2]产值及收款计划（2026）'!CL:CL)</f>
        <v>0</v>
      </c>
      <c r="DA320" s="256" cm="1">
        <f t="array" aca="1" ref="DA320" ca="1">_xlfn.XLOOKUP($A320&amp;$B320,'[2]产值及收款计划（2026）'!$A:$A&amp;'[2]产值及收款计划（2026）'!$B:$B,'[2]产值及收款计划（2026）'!DA:DA)</f>
        <v>0</v>
      </c>
      <c r="DB320" s="256" cm="1">
        <f t="array" aca="1" ref="DB320" ca="1">_xlfn.XLOOKUP($A320&amp;$B320,'[2]产值及收款计划（2026）'!$A:$A&amp;'[2]产值及收款计划（2026）'!$B:$B,'[2]产值及收款计划（2026）'!DB:DB)</f>
        <v>0</v>
      </c>
      <c r="DC320" s="256" cm="1">
        <f t="array" aca="1" ref="DC320" ca="1">_xlfn.XLOOKUP($A320&amp;$B320,'[2]产值及收款计划（2026）'!$A:$A&amp;'[2]产值及收款计划（2026）'!$B:$B,'[2]产值及收款计划（2026）'!DC:DC)</f>
        <v>0</v>
      </c>
      <c r="DD320" s="256" cm="1">
        <f t="array" aca="1" ref="DD320" ca="1">_xlfn.XLOOKUP($A320&amp;$B320,'[2]产值及收款计划（2026）'!$A:$A&amp;'[2]产值及收款计划（2026）'!$B:$B,'[2]产值及收款计划（2026）'!DD:DD)</f>
        <v>0</v>
      </c>
      <c r="DE320" s="256" cm="1">
        <f t="array" aca="1" ref="DE320" ca="1">_xlfn.XLOOKUP($A320&amp;$B320,'[2]产值及收款计划（2026）'!$A:$A&amp;'[2]产值及收款计划（2026）'!$B:$B,'[2]产值及收款计划（2026）'!DE:DE)</f>
        <v>0</v>
      </c>
      <c r="DF320" s="256" cm="1">
        <f t="array" aca="1" ref="DF320" ca="1">_xlfn.XLOOKUP($A320&amp;$B320,'[2]产值及收款计划（2026）'!$A:$A&amp;'[2]产值及收款计划（2026）'!$B:$B,'[2]产值及收款计划（2026）'!DF:DF)</f>
        <v>0</v>
      </c>
      <c r="DG320" s="256" cm="1">
        <f t="array" aca="1" ref="DG320" ca="1">_xlfn.XLOOKUP($A320&amp;$B320,'[2]产值及收款计划（2026）'!$A:$A&amp;'[2]产值及收款计划（2026）'!$B:$B,'[2]产值及收款计划（2026）'!DG:DG)</f>
        <v>0</v>
      </c>
      <c r="DH320" s="256" cm="1">
        <f t="array" aca="1" ref="DH320" ca="1">_xlfn.XLOOKUP($A320&amp;$B320,'[2]产值及收款计划（2026）'!$A:$A&amp;'[2]产值及收款计划（2026）'!$B:$B,'[2]产值及收款计划（2026）'!DH:DH)</f>
        <v>0</v>
      </c>
      <c r="DI320" s="256" cm="1">
        <f t="array" aca="1" ref="DI320" ca="1">_xlfn.XLOOKUP($A320&amp;$B320,'[2]产值及收款计划（2026）'!$A:$A&amp;'[2]产值及收款计划（2026）'!$B:$B,'[2]产值及收款计划（2026）'!DI:DI)</f>
        <v>0</v>
      </c>
      <c r="DJ320" s="256" cm="1">
        <f t="array" aca="1" ref="DJ320" ca="1">_xlfn.XLOOKUP($A320&amp;$B320,'[2]产值及收款计划（2026）'!$A:$A&amp;'[2]产值及收款计划（2026）'!$B:$B,'[2]产值及收款计划（2026）'!DJ:DJ)</f>
        <v>0</v>
      </c>
      <c r="DK320" s="256" cm="1">
        <f t="array" aca="1" ref="DK320" ca="1">_xlfn.XLOOKUP($A320&amp;$B320,'[2]产值及收款计划（2026）'!$A:$A&amp;'[2]产值及收款计划（2026）'!$B:$B,'[2]产值及收款计划（2026）'!DK:DK)</f>
        <v>0</v>
      </c>
      <c r="DL320" s="256" cm="1">
        <f t="array" aca="1" ref="DL320" ca="1">_xlfn.XLOOKUP($A320&amp;$B320,'[2]产值及收款计划（2026）'!$A:$A&amp;'[2]产值及收款计划（2026）'!$B:$B,'[2]产值及收款计划（2026）'!DL:DL)</f>
        <v>0</v>
      </c>
      <c r="DM320" s="264"/>
      <c r="DN320" s="250"/>
    </row>
    <row r="321" spans="1:118" ht="20.25" x14ac:dyDescent="0.15">
      <c r="A321" s="254">
        <f t="shared" ca="1" si="17"/>
        <v>140</v>
      </c>
      <c r="B321" s="254" t="s">
        <v>26</v>
      </c>
      <c r="C321" s="255" cm="1">
        <f t="array" aca="1" ref="C321" ca="1">_xlfn.XLOOKUP($A321&amp;$B321,'[2]产值及收款计划（2026）'!$A:$A&amp;'[2]产值及收款计划（2026）'!$B:$B,'[2]产值及收款计划（2026）'!C:C)</f>
        <v>0</v>
      </c>
      <c r="D321" s="255" t="str" cm="1">
        <f t="array" aca="1" ref="D321" ca="1">_xlfn.XLOOKUP($A321&amp;$B321,'[2]产值及收款计划（2026）'!$A:$A&amp;'[2]产值及收款计划（2026）'!$B:$B,'[2]产值及收款计划（2026）'!D:D)</f>
        <v>海口世纪大桥琼州大桥结构监控工程维保技术服务</v>
      </c>
      <c r="E321" s="256" cm="1">
        <f t="array" aca="1" ref="E321" ca="1">_xlfn.XLOOKUP($A321&amp;$B321,'[2]产值及收款计划（2026）'!$A:$A&amp;'[2]产值及收款计划（2026）'!$B:$B,'[2]产值及收款计划（2026）'!E:E)</f>
        <v>15.9</v>
      </c>
      <c r="F321" s="256" cm="1">
        <f t="array" aca="1" ref="F321" ca="1">_xlfn.XLOOKUP($A321&amp;$B321,'[2]产值及收款计划（2026）'!$A:$A&amp;'[2]产值及收款计划（2026）'!$B:$B,'[2]产值及收款计划（2026）'!F:F)</f>
        <v>15.9</v>
      </c>
      <c r="G321" s="256" cm="1">
        <f t="array" aca="1" ref="G321" ca="1">_xlfn.XLOOKUP($A321&amp;$B321,'[2]产值及收款计划（2026）'!$A:$A&amp;'[2]产值及收款计划（2026）'!$B:$B,'[2]产值及收款计划（2026）'!G:G)</f>
        <v>15.9</v>
      </c>
      <c r="H321" s="256" cm="1">
        <f t="array" aca="1" ref="H321" ca="1">_xlfn.XLOOKUP($A321&amp;$B321,'[2]产值及收款计划（2026）'!$A:$A&amp;'[2]产值及收款计划（2026）'!$B:$B,'[2]产值及收款计划（2026）'!H:H)</f>
        <v>5.9</v>
      </c>
      <c r="I321" s="257" cm="1">
        <f t="array" aca="1" ref="I321" ca="1">_xlfn.XLOOKUP($A321&amp;$B321,'[2]产值及收款计划（2026）'!$A:$A&amp;'[2]产值及收款计划（2026）'!$B:$B,'[2]产值及收款计划（2026）'!I:I)</f>
        <v>0.37106918238993702</v>
      </c>
      <c r="J321" s="258" cm="1">
        <f t="array" aca="1" ref="J321" ca="1">_xlfn.XLOOKUP($A321&amp;$B321,'[2]产值及收款计划（2026）'!$A:$A&amp;'[2]产值及收款计划（2026）'!$B:$B,'[2]产值及收款计划（2026）'!J:J)</f>
        <v>0.06</v>
      </c>
      <c r="K321" s="256" cm="1">
        <f t="array" aca="1" ref="K321" ca="1">_xlfn.XLOOKUP($A321&amp;$B321,'[2]产值及收款计划（2026）'!$A:$A&amp;'[2]产值及收款计划（2026）'!$B:$B,'[2]产值及收款计划（2026）'!K:K)</f>
        <v>0</v>
      </c>
      <c r="L321" s="256" cm="1">
        <f t="array" aca="1" ref="L321" ca="1">_xlfn.XLOOKUP($A321&amp;$B321,'[2]产值及收款计划（2026）'!$A:$A&amp;'[2]产值及收款计划（2026）'!$B:$B,'[2]产值及收款计划（2026）'!L:L)</f>
        <v>0</v>
      </c>
      <c r="M321" s="256" t="str" cm="1">
        <f t="array" aca="1" ref="M321" ca="1">_xlfn.XLOOKUP($A321&amp;$B321,'[2]产值及收款计划（2026）'!$A:$A&amp;'[2]产值及收款计划（2026）'!$B:$B,'[2]产值及收款计划（2026）'!M:M)</f>
        <v>主导</v>
      </c>
      <c r="N321" s="256" t="str" cm="1">
        <f t="array" aca="1" ref="N321" ca="1">_xlfn.XLOOKUP($A321&amp;$B321,'[2]产值及收款计划（2026）'!$A:$A&amp;'[2]产值及收款计划（2026）'!$B:$B,'[2]产值及收款计划（2026）'!N:N)</f>
        <v>邱枫团队</v>
      </c>
      <c r="O321" s="256" t="str" cm="1">
        <f t="array" aca="1" ref="O321" ca="1">_xlfn.XLOOKUP($A321&amp;$B321,'[2]产值及收款计划（2026）'!$A:$A&amp;'[2]产值及收款计划（2026）'!$B:$B,'[2]产值及收款计划（2026）'!O:O)</f>
        <v>查正军</v>
      </c>
      <c r="P321" s="255" t="str" cm="1">
        <f t="array" aca="1" ref="P321" ca="1">_xlfn.XLOOKUP($A321&amp;$B321,'[2]产值及收款计划（2026）'!$A:$A&amp;'[2]产值及收款计划（2026）'!$B:$B,'[2]产值及收款计划（2026）'!P:P)</f>
        <v>待签</v>
      </c>
      <c r="Q321" s="256"/>
      <c r="R321" s="256"/>
      <c r="S321" s="256"/>
      <c r="T321" s="256" cm="1">
        <f t="array" aca="1" ref="T321" ca="1">_xlfn.XLOOKUP($A321&amp;$B321,'[2]产值及收款计划（2026）'!$A:$A&amp;'[2]产值及收款计划（2026）'!$B:$B,'[2]产值及收款计划（2026）'!T:T)</f>
        <v>0</v>
      </c>
      <c r="U321" s="256" cm="1">
        <f t="array" aca="1" ref="U321" ca="1">_xlfn.XLOOKUP($A321&amp;$B321,'[2]产值及收款计划（2026）'!$A:$A&amp;'[2]产值及收款计划（2026）'!$B:$B,'[2]产值及收款计划（2026）'!U:U)</f>
        <v>0</v>
      </c>
      <c r="V321" s="256" cm="1">
        <f t="array" aca="1" ref="V321" ca="1">_xlfn.XLOOKUP($A321&amp;$B321,'[2]产值及收款计划（2026）'!$A:$A&amp;'[2]产值及收款计划（2026）'!$B:$B,'[2]产值及收款计划（2026）'!V:V)</f>
        <v>15.9</v>
      </c>
      <c r="W321" s="256"/>
      <c r="X321" s="256"/>
      <c r="Y321" s="256"/>
      <c r="Z321" s="256"/>
      <c r="AA321" s="256" cm="1">
        <f t="array" aca="1" ref="AA321" ca="1">_xlfn.XLOOKUP($A321&amp;$B321,'[2]产值及收款计划（2026）'!$A:$A&amp;'[2]产值及收款计划（2026）'!$B:$B,'[2]产值及收款计划（2026）'!AA:AA)</f>
        <v>0</v>
      </c>
      <c r="AB321" s="256" cm="1">
        <f t="array" aca="1" ref="AB321" ca="1">_xlfn.XLOOKUP($A321&amp;$B321,'[2]产值及收款计划（2026）'!$A:$A&amp;'[2]产值及收款计划（2026）'!$B:$B,'[2]产值及收款计划（2026）'!AB:AB)</f>
        <v>0</v>
      </c>
      <c r="AC321" s="256" cm="1">
        <f t="array" aca="1" ref="AC321" ca="1">_xlfn.XLOOKUP($A321&amp;$B321,'[2]产值及收款计划（2026）'!$A:$A&amp;'[2]产值及收款计划（2026）'!$B:$B,'[2]产值及收款计划（2026）'!AC:AC)</f>
        <v>0</v>
      </c>
      <c r="AD321" s="256" cm="1">
        <f t="array" aca="1" ref="AD321" ca="1">_xlfn.XLOOKUP($A321&amp;$B321,'[2]产值及收款计划（2026）'!$A:$A&amp;'[2]产值及收款计划（2026）'!$B:$B,'[2]产值及收款计划（2026）'!AD:AD)</f>
        <v>0</v>
      </c>
      <c r="AE321" s="256" cm="1">
        <f t="array" aca="1" ref="AE321" ca="1">_xlfn.XLOOKUP($A321&amp;$B321,'[2]产值及收款计划（2026）'!$A:$A&amp;'[2]产值及收款计划（2026）'!$B:$B,'[2]产值及收款计划（2026）'!AE:AE)</f>
        <v>0</v>
      </c>
      <c r="AF321" s="256" cm="1">
        <f t="array" aca="1" ref="AF321" ca="1">_xlfn.XLOOKUP($A321&amp;$B321,'[2]产值及收款计划（2026）'!$A:$A&amp;'[2]产值及收款计划（2026）'!$B:$B,'[2]产值及收款计划（2026）'!AF:AF)</f>
        <v>0</v>
      </c>
      <c r="AG321" s="256" cm="1">
        <f t="array" aca="1" ref="AG321" ca="1">_xlfn.XLOOKUP($A321&amp;$B321,'[2]产值及收款计划（2026）'!$A:$A&amp;'[2]产值及收款计划（2026）'!$B:$B,'[2]产值及收款计划（2026）'!AG:AG)</f>
        <v>7.95</v>
      </c>
      <c r="AH321" s="256" cm="1">
        <f t="array" aca="1" ref="AH321" ca="1">_xlfn.XLOOKUP($A321&amp;$B321,'[2]产值及收款计划（2026）'!$A:$A&amp;'[2]产值及收款计划（2026）'!$B:$B,'[2]产值及收款计划（2026）'!AH:AH)</f>
        <v>0</v>
      </c>
      <c r="AI321" s="256" cm="1">
        <f t="array" aca="1" ref="AI321" ca="1">_xlfn.XLOOKUP($A321&amp;$B321,'[2]产值及收款计划（2026）'!$A:$A&amp;'[2]产值及收款计划（2026）'!$B:$B,'[2]产值及收款计划（2026）'!AI:AI)</f>
        <v>0</v>
      </c>
      <c r="AJ321" s="256" cm="1">
        <f t="array" aca="1" ref="AJ321" ca="1">_xlfn.XLOOKUP($A321&amp;$B321,'[2]产值及收款计划（2026）'!$A:$A&amp;'[2]产值及收款计划（2026）'!$B:$B,'[2]产值及收款计划（2026）'!AJ:AJ)</f>
        <v>0</v>
      </c>
      <c r="AK321" s="256" cm="1">
        <f t="array" aca="1" ref="AK321" ca="1">_xlfn.XLOOKUP($A321&amp;$B321,'[2]产值及收款计划（2026）'!$A:$A&amp;'[2]产值及收款计划（2026）'!$B:$B,'[2]产值及收款计划（2026）'!AK:AK)</f>
        <v>0</v>
      </c>
      <c r="AL321" s="256" cm="1">
        <f t="array" aca="1" ref="AL321" ca="1">_xlfn.XLOOKUP($A321&amp;$B321,'[2]产值及收款计划（2026）'!$A:$A&amp;'[2]产值及收款计划（2026）'!$B:$B,'[2]产值及收款计划（2026）'!AL:AL)</f>
        <v>7.95</v>
      </c>
      <c r="AM321" s="263" t="e" cm="1">
        <f t="array" aca="1" ref="AM321" ca="1">_xlfn.LET(_xlpm.勾选月份状态数组,TRANSPOSE('PPT(12-15页）-TOP10'!$A$3:$A$14),_xlpm.选择数据区,IF('PPT(12-15页）-TOP10'!$E$3="收款",$BA321:$BL321,$AA321:$AL321),SUM(_xlfn._xlws.FILTER(_xlpm.选择数据区,_xlpm.勾选月份状态数组,"")))</f>
        <v>#NAME?</v>
      </c>
      <c r="AN321" s="256" t="e" cm="1">
        <f t="array" aca="1" ref="AN321" ca="1">_xlfn.LET(_xlpm.勾选月份状态数组,TRANSPOSE('PPT(12-15页）-TOP10'!$A$3:$A$14),_xlpm.选择数据区,IF('PPT(12-15页）-TOP10'!$E$3="收款",$DA321:$DL321,$CA321:$CL321),SUM(_xlfn._xlws.FILTER(_xlpm.选择数据区,_xlpm.勾选月份状态数组,"")))</f>
        <v>#NAME?</v>
      </c>
      <c r="AO321" s="256">
        <f ca="1">SUM(CA321:CC321)+SUM(AD321:AL321)</f>
        <v>15.9</v>
      </c>
      <c r="AP321" s="256"/>
      <c r="AQ321" s="256"/>
      <c r="AR321" s="256"/>
      <c r="AS321" s="256"/>
      <c r="AT321" s="256"/>
      <c r="AU321" s="256"/>
      <c r="AV321" s="256"/>
      <c r="AW321" s="256" cm="1">
        <f t="array" aca="1" ref="AW321" ca="1">_xlfn.XLOOKUP($A321&amp;$B321,'[2]产值及收款计划（2026）'!$A:$A&amp;'[2]产值及收款计划（2026）'!$B:$B,'[2]产值及收款计划（2026）'!AW:AW)</f>
        <v>0</v>
      </c>
      <c r="AX321" s="256" cm="1">
        <f t="array" aca="1" ref="AX321" ca="1">_xlfn.XLOOKUP($A321&amp;$B321,'[2]产值及收款计划（2026）'!$A:$A&amp;'[2]产值及收款计划（2026）'!$B:$B,'[2]产值及收款计划（2026）'!AX:AX)</f>
        <v>0</v>
      </c>
      <c r="AY321" s="256" cm="1">
        <f t="array" aca="1" ref="AY321" ca="1">_xlfn.XLOOKUP($A321&amp;$B321,'[2]产值及收款计划（2026）'!$A:$A&amp;'[2]产值及收款计划（2026）'!$B:$B,'[2]产值及收款计划（2026）'!AY:AY)</f>
        <v>0</v>
      </c>
      <c r="AZ321" s="256" cm="1">
        <f t="array" aca="1" ref="AZ321" ca="1">_xlfn.XLOOKUP($A321&amp;$B321,'[2]产值及收款计划（2026）'!$A:$A&amp;'[2]产值及收款计划（2026）'!$B:$B,'[2]产值及收款计划（2026）'!AZ:AZ)</f>
        <v>0</v>
      </c>
      <c r="BA321" s="256" cm="1">
        <f t="array" aca="1" ref="BA321" ca="1">_xlfn.XLOOKUP($A321&amp;$B321,'[2]产值及收款计划（2026）'!$A:$A&amp;'[2]产值及收款计划（2026）'!$B:$B,'[2]产值及收款计划（2026）'!BA:BA)</f>
        <v>0</v>
      </c>
      <c r="BB321" s="256" cm="1">
        <f t="array" aca="1" ref="BB321" ca="1">_xlfn.XLOOKUP($A321&amp;$B321,'[2]产值及收款计划（2026）'!$A:$A&amp;'[2]产值及收款计划（2026）'!$B:$B,'[2]产值及收款计划（2026）'!BB:BB)</f>
        <v>0</v>
      </c>
      <c r="BC321" s="256" cm="1">
        <f t="array" aca="1" ref="BC321" ca="1">_xlfn.XLOOKUP($A321&amp;$B321,'[2]产值及收款计划（2026）'!$A:$A&amp;'[2]产值及收款计划（2026）'!$B:$B,'[2]产值及收款计划（2026）'!BC:BC)</f>
        <v>0</v>
      </c>
      <c r="BD321" s="256" cm="1">
        <f t="array" aca="1" ref="BD321" ca="1">_xlfn.XLOOKUP($A321&amp;$B321,'[2]产值及收款计划（2026）'!$A:$A&amp;'[2]产值及收款计划（2026）'!$B:$B,'[2]产值及收款计划（2026）'!BD:BD)</f>
        <v>0</v>
      </c>
      <c r="BE321" s="256" cm="1">
        <f t="array" aca="1" ref="BE321" ca="1">_xlfn.XLOOKUP($A321&amp;$B321,'[2]产值及收款计划（2026）'!$A:$A&amp;'[2]产值及收款计划（2026）'!$B:$B,'[2]产值及收款计划（2026）'!BE:BE)</f>
        <v>0</v>
      </c>
      <c r="BF321" s="256" cm="1">
        <f t="array" aca="1" ref="BF321" ca="1">_xlfn.XLOOKUP($A321&amp;$B321,'[2]产值及收款计划（2026）'!$A:$A&amp;'[2]产值及收款计划（2026）'!$B:$B,'[2]产值及收款计划（2026）'!BF:BF)</f>
        <v>0</v>
      </c>
      <c r="BG321" s="256" cm="1">
        <f t="array" aca="1" ref="BG321" ca="1">_xlfn.XLOOKUP($A321&amp;$B321,'[2]产值及收款计划（2026）'!$A:$A&amp;'[2]产值及收款计划（2026）'!$B:$B,'[2]产值及收款计划（2026）'!BG:BG)</f>
        <v>7.95</v>
      </c>
      <c r="BH321" s="256" cm="1">
        <f t="array" aca="1" ref="BH321" ca="1">_xlfn.XLOOKUP($A321&amp;$B321,'[2]产值及收款计划（2026）'!$A:$A&amp;'[2]产值及收款计划（2026）'!$B:$B,'[2]产值及收款计划（2026）'!BH:BH)</f>
        <v>0</v>
      </c>
      <c r="BI321" s="256" cm="1">
        <f t="array" aca="1" ref="BI321" ca="1">_xlfn.XLOOKUP($A321&amp;$B321,'[2]产值及收款计划（2026）'!$A:$A&amp;'[2]产值及收款计划（2026）'!$B:$B,'[2]产值及收款计划（2026）'!BI:BI)</f>
        <v>0</v>
      </c>
      <c r="BJ321" s="256" cm="1">
        <f t="array" aca="1" ref="BJ321" ca="1">_xlfn.XLOOKUP($A321&amp;$B321,'[2]产值及收款计划（2026）'!$A:$A&amp;'[2]产值及收款计划（2026）'!$B:$B,'[2]产值及收款计划（2026）'!BJ:BJ)</f>
        <v>0</v>
      </c>
      <c r="BK321" s="256" cm="1">
        <f t="array" aca="1" ref="BK321" ca="1">_xlfn.XLOOKUP($A321&amp;$B321,'[2]产值及收款计划（2026）'!$A:$A&amp;'[2]产值及收款计划（2026）'!$B:$B,'[2]产值及收款计划（2026）'!BK:BK)</f>
        <v>0</v>
      </c>
      <c r="BL321" s="256" cm="1">
        <f t="array" aca="1" ref="BL321" ca="1">_xlfn.XLOOKUP($A321&amp;$B321,'[2]产值及收款计划（2026）'!$A:$A&amp;'[2]产值及收款计划（2026）'!$B:$B,'[2]产值及收款计划（2026）'!BL:BL)</f>
        <v>7.95</v>
      </c>
      <c r="BM321" s="256"/>
      <c r="BN321" s="256"/>
      <c r="BO321" s="256"/>
      <c r="BP321" s="256"/>
      <c r="BQ321" s="255"/>
      <c r="BR321" s="256"/>
      <c r="CA321" s="256"/>
      <c r="CB321" s="256"/>
      <c r="CC321" s="256"/>
      <c r="CD321" s="256"/>
      <c r="CE321" s="256"/>
      <c r="CF321" s="256"/>
      <c r="CG321" s="256"/>
      <c r="CH321" s="256"/>
      <c r="CI321" s="256"/>
      <c r="CJ321" s="256"/>
      <c r="CK321" s="256"/>
      <c r="CL321" s="256"/>
      <c r="DA321" s="256"/>
      <c r="DB321" s="256"/>
      <c r="DC321" s="256"/>
      <c r="DD321" s="256"/>
      <c r="DE321" s="256"/>
      <c r="DF321" s="256"/>
      <c r="DG321" s="256"/>
      <c r="DH321" s="256"/>
      <c r="DI321" s="256"/>
      <c r="DJ321" s="256"/>
      <c r="DK321" s="256"/>
      <c r="DL321" s="256"/>
      <c r="DM321" s="264"/>
      <c r="DN321" s="250"/>
    </row>
    <row r="322" spans="1:118" ht="20.25" x14ac:dyDescent="0.15">
      <c r="A322" s="254">
        <f t="shared" ca="1" si="17"/>
        <v>141</v>
      </c>
      <c r="B322" s="254" t="s">
        <v>26</v>
      </c>
      <c r="C322" s="255" cm="1">
        <f t="array" aca="1" ref="C322" ca="1">_xlfn.XLOOKUP($A322&amp;$B322,'[2]产值及收款计划（2026）'!$A:$A&amp;'[2]产值及收款计划（2026）'!$B:$B,'[2]产值及收款计划（2026）'!C:C)</f>
        <v>0</v>
      </c>
      <c r="D322" s="255" t="str" cm="1">
        <f t="array" aca="1" ref="D322" ca="1">_xlfn.XLOOKUP($A322&amp;$B322,'[2]产值及收款计划（2026）'!$A:$A&amp;'[2]产值及收款计划（2026）'!$B:$B,'[2]产值及收款计划（2026）'!D:D)</f>
        <v>钱江隧道2026年信息化提升</v>
      </c>
      <c r="E322" s="256" cm="1">
        <f t="array" aca="1" ref="E322" ca="1">_xlfn.XLOOKUP($A322&amp;$B322,'[2]产值及收款计划（2026）'!$A:$A&amp;'[2]产值及收款计划（2026）'!$B:$B,'[2]产值及收款计划（2026）'!E:E)</f>
        <v>165</v>
      </c>
      <c r="F322" s="256" cm="1">
        <f t="array" aca="1" ref="F322" ca="1">_xlfn.XLOOKUP($A322&amp;$B322,'[2]产值及收款计划（2026）'!$A:$A&amp;'[2]产值及收款计划（2026）'!$B:$B,'[2]产值及收款计划（2026）'!F:F)</f>
        <v>165</v>
      </c>
      <c r="G322" s="256" cm="1">
        <f t="array" aca="1" ref="G322" ca="1">_xlfn.XLOOKUP($A322&amp;$B322,'[2]产值及收款计划（2026）'!$A:$A&amp;'[2]产值及收款计划（2026）'!$B:$B,'[2]产值及收款计划（2026）'!G:G)</f>
        <v>165</v>
      </c>
      <c r="H322" s="256" cm="1">
        <f t="array" aca="1" ref="H322" ca="1">_xlfn.XLOOKUP($A322&amp;$B322,'[2]产值及收款计划（2026）'!$A:$A&amp;'[2]产值及收款计划（2026）'!$B:$B,'[2]产值及收款计划（2026）'!H:H)</f>
        <v>140</v>
      </c>
      <c r="I322" s="257" cm="1">
        <f t="array" aca="1" ref="I322" ca="1">_xlfn.XLOOKUP($A322&amp;$B322,'[2]产值及收款计划（2026）'!$A:$A&amp;'[2]产值及收款计划（2026）'!$B:$B,'[2]产值及收款计划（2026）'!I:I)</f>
        <v>0.84848484848484895</v>
      </c>
      <c r="J322" s="258" cm="1">
        <f t="array" aca="1" ref="J322" ca="1">_xlfn.XLOOKUP($A322&amp;$B322,'[2]产值及收款计划（2026）'!$A:$A&amp;'[2]产值及收款计划（2026）'!$B:$B,'[2]产值及收款计划（2026）'!J:J)</f>
        <v>0.06</v>
      </c>
      <c r="K322" s="256" cm="1">
        <f t="array" aca="1" ref="K322" ca="1">_xlfn.XLOOKUP($A322&amp;$B322,'[2]产值及收款计划（2026）'!$A:$A&amp;'[2]产值及收款计划（2026）'!$B:$B,'[2]产值及收款计划（2026）'!K:K)</f>
        <v>0</v>
      </c>
      <c r="L322" s="256" cm="1">
        <f t="array" aca="1" ref="L322" ca="1">_xlfn.XLOOKUP($A322&amp;$B322,'[2]产值及收款计划（2026）'!$A:$A&amp;'[2]产值及收款计划（2026）'!$B:$B,'[2]产值及收款计划（2026）'!L:L)</f>
        <v>0</v>
      </c>
      <c r="M322" s="256" t="str" cm="1">
        <f t="array" aca="1" ref="M322" ca="1">_xlfn.XLOOKUP($A322&amp;$B322,'[2]产值及收款计划（2026）'!$A:$A&amp;'[2]产值及收款计划（2026）'!$B:$B,'[2]产值及收款计划（2026）'!M:M)</f>
        <v>主导</v>
      </c>
      <c r="N322" s="256" t="str" cm="1">
        <f t="array" aca="1" ref="N322" ca="1">_xlfn.XLOOKUP($A322&amp;$B322,'[2]产值及收款计划（2026）'!$A:$A&amp;'[2]产值及收款计划（2026）'!$B:$B,'[2]产值及收款计划（2026）'!N:N)</f>
        <v>邱枫团队</v>
      </c>
      <c r="O322" s="256" t="str" cm="1">
        <f t="array" aca="1" ref="O322" ca="1">_xlfn.XLOOKUP($A322&amp;$B322,'[2]产值及收款计划（2026）'!$A:$A&amp;'[2]产值及收款计划（2026）'!$B:$B,'[2]产值及收款计划（2026）'!O:O)</f>
        <v>丁启明</v>
      </c>
      <c r="P322" s="255" t="str" cm="1">
        <f t="array" aca="1" ref="P322" ca="1">_xlfn.XLOOKUP($A322&amp;$B322,'[2]产值及收款计划（2026）'!$A:$A&amp;'[2]产值及收款计划（2026）'!$B:$B,'[2]产值及收款计划（2026）'!P:P)</f>
        <v>待签</v>
      </c>
      <c r="Q322" s="256"/>
      <c r="R322" s="256"/>
      <c r="S322" s="256"/>
      <c r="T322" s="256" cm="1">
        <f t="array" aca="1" ref="T322" ca="1">_xlfn.XLOOKUP($A322&amp;$B322,'[2]产值及收款计划（2026）'!$A:$A&amp;'[2]产值及收款计划（2026）'!$B:$B,'[2]产值及收款计划（2026）'!T:T)</f>
        <v>0</v>
      </c>
      <c r="U322" s="256" cm="1">
        <f t="array" aca="1" ref="U322" ca="1">_xlfn.XLOOKUP($A322&amp;$B322,'[2]产值及收款计划（2026）'!$A:$A&amp;'[2]产值及收款计划（2026）'!$B:$B,'[2]产值及收款计划（2026）'!U:U)</f>
        <v>0</v>
      </c>
      <c r="V322" s="256" cm="1">
        <f t="array" aca="1" ref="V322" ca="1">_xlfn.XLOOKUP($A322&amp;$B322,'[2]产值及收款计划（2026）'!$A:$A&amp;'[2]产值及收款计划（2026）'!$B:$B,'[2]产值及收款计划（2026）'!V:V)</f>
        <v>165</v>
      </c>
      <c r="W322" s="256"/>
      <c r="X322" s="256"/>
      <c r="Y322" s="256"/>
      <c r="Z322" s="256"/>
      <c r="AA322" s="256" cm="1">
        <f t="array" aca="1" ref="AA322" ca="1">_xlfn.XLOOKUP($A322&amp;$B322,'[2]产值及收款计划（2026）'!$A:$A&amp;'[2]产值及收款计划（2026）'!$B:$B,'[2]产值及收款计划（2026）'!AA:AA)</f>
        <v>0</v>
      </c>
      <c r="AB322" s="256" cm="1">
        <f t="array" aca="1" ref="AB322" ca="1">_xlfn.XLOOKUP($A322&amp;$B322,'[2]产值及收款计划（2026）'!$A:$A&amp;'[2]产值及收款计划（2026）'!$B:$B,'[2]产值及收款计划（2026）'!AB:AB)</f>
        <v>0</v>
      </c>
      <c r="AC322" s="256" cm="1">
        <f t="array" aca="1" ref="AC322" ca="1">_xlfn.XLOOKUP($A322&amp;$B322,'[2]产值及收款计划（2026）'!$A:$A&amp;'[2]产值及收款计划（2026）'!$B:$B,'[2]产值及收款计划（2026）'!AC:AC)</f>
        <v>0</v>
      </c>
      <c r="AD322" s="256" cm="1">
        <f t="array" aca="1" ref="AD322" ca="1">_xlfn.XLOOKUP($A322&amp;$B322,'[2]产值及收款计划（2026）'!$A:$A&amp;'[2]产值及收款计划（2026）'!$B:$B,'[2]产值及收款计划（2026）'!AD:AD)</f>
        <v>0</v>
      </c>
      <c r="AE322" s="256" cm="1">
        <f t="array" aca="1" ref="AE322" ca="1">_xlfn.XLOOKUP($A322&amp;$B322,'[2]产值及收款计划（2026）'!$A:$A&amp;'[2]产值及收款计划（2026）'!$B:$B,'[2]产值及收款计划（2026）'!AE:AE)</f>
        <v>0</v>
      </c>
      <c r="AF322" s="256" cm="1">
        <f t="array" aca="1" ref="AF322" ca="1">_xlfn.XLOOKUP($A322&amp;$B322,'[2]产值及收款计划（2026）'!$A:$A&amp;'[2]产值及收款计划（2026）'!$B:$B,'[2]产值及收款计划（2026）'!AF:AF)</f>
        <v>0</v>
      </c>
      <c r="AG322" s="256" cm="1">
        <f t="array" aca="1" ref="AG322" ca="1">_xlfn.XLOOKUP($A322&amp;$B322,'[2]产值及收款计划（2026）'!$A:$A&amp;'[2]产值及收款计划（2026）'!$B:$B,'[2]产值及收款计划（2026）'!AG:AG)</f>
        <v>0</v>
      </c>
      <c r="AH322" s="256" cm="1">
        <f t="array" aca="1" ref="AH322" ca="1">_xlfn.XLOOKUP($A322&amp;$B322,'[2]产值及收款计划（2026）'!$A:$A&amp;'[2]产值及收款计划（2026）'!$B:$B,'[2]产值及收款计划（2026）'!AH:AH)</f>
        <v>0</v>
      </c>
      <c r="AI322" s="256" cm="1">
        <f t="array" aca="1" ref="AI322" ca="1">_xlfn.XLOOKUP($A322&amp;$B322,'[2]产值及收款计划（2026）'!$A:$A&amp;'[2]产值及收款计划（2026）'!$B:$B,'[2]产值及收款计划（2026）'!AI:AI)</f>
        <v>0</v>
      </c>
      <c r="AJ322" s="256" cm="1">
        <f t="array" aca="1" ref="AJ322" ca="1">_xlfn.XLOOKUP($A322&amp;$B322,'[2]产值及收款计划（2026）'!$A:$A&amp;'[2]产值及收款计划（2026）'!$B:$B,'[2]产值及收款计划（2026）'!AJ:AJ)</f>
        <v>0</v>
      </c>
      <c r="AK322" s="256" cm="1">
        <f t="array" aca="1" ref="AK322" ca="1">_xlfn.XLOOKUP($A322&amp;$B322,'[2]产值及收款计划（2026）'!$A:$A&amp;'[2]产值及收款计划（2026）'!$B:$B,'[2]产值及收款计划（2026）'!AK:AK)</f>
        <v>165</v>
      </c>
      <c r="AL322" s="256" cm="1">
        <f t="array" aca="1" ref="AL322" ca="1">_xlfn.XLOOKUP($A322&amp;$B322,'[2]产值及收款计划（2026）'!$A:$A&amp;'[2]产值及收款计划（2026）'!$B:$B,'[2]产值及收款计划（2026）'!AL:AL)</f>
        <v>0</v>
      </c>
      <c r="AM322" s="263" t="e" cm="1">
        <f t="array" aca="1" ref="AM322" ca="1">_xlfn.LET(_xlpm.勾选月份状态数组,TRANSPOSE('PPT(12-15页）-TOP10'!$A$3:$A$14),_xlpm.选择数据区,IF('PPT(12-15页）-TOP10'!$E$3="收款",$BA322:$BL322,$AA322:$AL322),SUM(_xlfn._xlws.FILTER(_xlpm.选择数据区,_xlpm.勾选月份状态数组,"")))</f>
        <v>#NAME?</v>
      </c>
      <c r="AN322" s="256" t="e" cm="1">
        <f t="array" aca="1" ref="AN322" ca="1">_xlfn.LET(_xlpm.勾选月份状态数组,TRANSPOSE('PPT(12-15页）-TOP10'!$A$3:$A$14),_xlpm.选择数据区,IF('PPT(12-15页）-TOP10'!$E$3="收款",$DA322:$DL322,$CA322:$CL322),SUM(_xlfn._xlws.FILTER(_xlpm.选择数据区,_xlpm.勾选月份状态数组,"")))</f>
        <v>#NAME?</v>
      </c>
      <c r="AO322" s="256">
        <f ca="1">SUM(CA322:CC322)+SUM(AD322:AL322)</f>
        <v>165</v>
      </c>
      <c r="AP322" s="256"/>
      <c r="AQ322" s="256"/>
      <c r="AR322" s="256"/>
      <c r="AS322" s="256"/>
      <c r="AT322" s="256"/>
      <c r="AU322" s="256"/>
      <c r="AV322" s="256"/>
      <c r="AW322" s="256" cm="1">
        <f t="array" aca="1" ref="AW322" ca="1">_xlfn.XLOOKUP($A322&amp;$B322,'[2]产值及收款计划（2026）'!$A:$A&amp;'[2]产值及收款计划（2026）'!$B:$B,'[2]产值及收款计划（2026）'!AW:AW)</f>
        <v>0</v>
      </c>
      <c r="AX322" s="256" cm="1">
        <f t="array" aca="1" ref="AX322" ca="1">_xlfn.XLOOKUP($A322&amp;$B322,'[2]产值及收款计划（2026）'!$A:$A&amp;'[2]产值及收款计划（2026）'!$B:$B,'[2]产值及收款计划（2026）'!AX:AX)</f>
        <v>0</v>
      </c>
      <c r="AY322" s="256" cm="1">
        <f t="array" aca="1" ref="AY322" ca="1">_xlfn.XLOOKUP($A322&amp;$B322,'[2]产值及收款计划（2026）'!$A:$A&amp;'[2]产值及收款计划（2026）'!$B:$B,'[2]产值及收款计划（2026）'!AY:AY)</f>
        <v>0</v>
      </c>
      <c r="AZ322" s="256" cm="1">
        <f t="array" aca="1" ref="AZ322" ca="1">_xlfn.XLOOKUP($A322&amp;$B322,'[2]产值及收款计划（2026）'!$A:$A&amp;'[2]产值及收款计划（2026）'!$B:$B,'[2]产值及收款计划（2026）'!AZ:AZ)</f>
        <v>0</v>
      </c>
      <c r="BA322" s="256" cm="1">
        <f t="array" aca="1" ref="BA322" ca="1">_xlfn.XLOOKUP($A322&amp;$B322,'[2]产值及收款计划（2026）'!$A:$A&amp;'[2]产值及收款计划（2026）'!$B:$B,'[2]产值及收款计划（2026）'!BA:BA)</f>
        <v>0</v>
      </c>
      <c r="BB322" s="256" cm="1">
        <f t="array" aca="1" ref="BB322" ca="1">_xlfn.XLOOKUP($A322&amp;$B322,'[2]产值及收款计划（2026）'!$A:$A&amp;'[2]产值及收款计划（2026）'!$B:$B,'[2]产值及收款计划（2026）'!BB:BB)</f>
        <v>0</v>
      </c>
      <c r="BC322" s="256" cm="1">
        <f t="array" aca="1" ref="BC322" ca="1">_xlfn.XLOOKUP($A322&amp;$B322,'[2]产值及收款计划（2026）'!$A:$A&amp;'[2]产值及收款计划（2026）'!$B:$B,'[2]产值及收款计划（2026）'!BC:BC)</f>
        <v>0</v>
      </c>
      <c r="BD322" s="256" cm="1">
        <f t="array" aca="1" ref="BD322" ca="1">_xlfn.XLOOKUP($A322&amp;$B322,'[2]产值及收款计划（2026）'!$A:$A&amp;'[2]产值及收款计划（2026）'!$B:$B,'[2]产值及收款计划（2026）'!BD:BD)</f>
        <v>0</v>
      </c>
      <c r="BE322" s="256" cm="1">
        <f t="array" aca="1" ref="BE322" ca="1">_xlfn.XLOOKUP($A322&amp;$B322,'[2]产值及收款计划（2026）'!$A:$A&amp;'[2]产值及收款计划（2026）'!$B:$B,'[2]产值及收款计划（2026）'!BE:BE)</f>
        <v>0</v>
      </c>
      <c r="BF322" s="256" cm="1">
        <f t="array" aca="1" ref="BF322" ca="1">_xlfn.XLOOKUP($A322&amp;$B322,'[2]产值及收款计划（2026）'!$A:$A&amp;'[2]产值及收款计划（2026）'!$B:$B,'[2]产值及收款计划（2026）'!BF:BF)</f>
        <v>0</v>
      </c>
      <c r="BG322" s="256" cm="1">
        <f t="array" aca="1" ref="BG322" ca="1">_xlfn.XLOOKUP($A322&amp;$B322,'[2]产值及收款计划（2026）'!$A:$A&amp;'[2]产值及收款计划（2026）'!$B:$B,'[2]产值及收款计划（2026）'!BG:BG)</f>
        <v>0</v>
      </c>
      <c r="BH322" s="256" cm="1">
        <f t="array" aca="1" ref="BH322" ca="1">_xlfn.XLOOKUP($A322&amp;$B322,'[2]产值及收款计划（2026）'!$A:$A&amp;'[2]产值及收款计划（2026）'!$B:$B,'[2]产值及收款计划（2026）'!BH:BH)</f>
        <v>0</v>
      </c>
      <c r="BI322" s="256" cm="1">
        <f t="array" aca="1" ref="BI322" ca="1">_xlfn.XLOOKUP($A322&amp;$B322,'[2]产值及收款计划（2026）'!$A:$A&amp;'[2]产值及收款计划（2026）'!$B:$B,'[2]产值及收款计划（2026）'!BI:BI)</f>
        <v>0</v>
      </c>
      <c r="BJ322" s="256" cm="1">
        <f t="array" aca="1" ref="BJ322" ca="1">_xlfn.XLOOKUP($A322&amp;$B322,'[2]产值及收款计划（2026）'!$A:$A&amp;'[2]产值及收款计划（2026）'!$B:$B,'[2]产值及收款计划（2026）'!BJ:BJ)</f>
        <v>0</v>
      </c>
      <c r="BK322" s="256" cm="1">
        <f t="array" aca="1" ref="BK322" ca="1">_xlfn.XLOOKUP($A322&amp;$B322,'[2]产值及收款计划（2026）'!$A:$A&amp;'[2]产值及收款计划（2026）'!$B:$B,'[2]产值及收款计划（2026）'!BK:BK)</f>
        <v>0</v>
      </c>
      <c r="BL322" s="256" cm="1">
        <f t="array" aca="1" ref="BL322" ca="1">_xlfn.XLOOKUP($A322&amp;$B322,'[2]产值及收款计划（2026）'!$A:$A&amp;'[2]产值及收款计划（2026）'!$B:$B,'[2]产值及收款计划（2026）'!BL:BL)</f>
        <v>148.5</v>
      </c>
      <c r="BM322" s="256"/>
      <c r="BN322" s="256"/>
      <c r="BO322" s="256"/>
      <c r="BP322" s="256"/>
      <c r="BQ322" s="255"/>
      <c r="BR322" s="256"/>
      <c r="CA322" s="256"/>
      <c r="CB322" s="256"/>
      <c r="CC322" s="256"/>
      <c r="CD322" s="256"/>
      <c r="CE322" s="256"/>
      <c r="CF322" s="256"/>
      <c r="CG322" s="256"/>
      <c r="CH322" s="256"/>
      <c r="CI322" s="256"/>
      <c r="CJ322" s="256"/>
      <c r="CK322" s="256"/>
      <c r="CL322" s="256"/>
      <c r="DA322" s="256"/>
      <c r="DB322" s="256"/>
      <c r="DC322" s="256"/>
      <c r="DD322" s="256"/>
      <c r="DE322" s="256"/>
      <c r="DF322" s="256"/>
      <c r="DG322" s="256"/>
      <c r="DH322" s="256"/>
      <c r="DI322" s="256"/>
      <c r="DJ322" s="256"/>
      <c r="DK322" s="256"/>
      <c r="DL322" s="256"/>
      <c r="DM322" s="264"/>
      <c r="DN322" s="250"/>
    </row>
    <row r="323" spans="1:118" ht="20.25" x14ac:dyDescent="0.15">
      <c r="A323" s="254">
        <f t="shared" ref="A323:A332" ca="1" si="18">A322+1</f>
        <v>142</v>
      </c>
      <c r="B323" s="254" t="s">
        <v>26</v>
      </c>
      <c r="C323" s="255" cm="1">
        <f t="array" aca="1" ref="C323" ca="1">_xlfn.XLOOKUP($A323&amp;$B323,'[2]产值及收款计划（2026）'!$A:$A&amp;'[2]产值及收款计划（2026）'!$B:$B,'[2]产值及收款计划（2026）'!C:C)</f>
        <v>0</v>
      </c>
      <c r="D323" s="255" t="str" cm="1">
        <f t="array" aca="1" ref="D323" ca="1">_xlfn.XLOOKUP($A323&amp;$B323,'[2]产值及收款计划（2026）'!$A:$A&amp;'[2]产值及收款计划（2026）'!$B:$B,'[2]产值及收款计划（2026）'!D:D)</f>
        <v>2025年浦东新区城市道路养护管理平台（二期）物资供货安装采购合同</v>
      </c>
      <c r="E323" s="256" cm="1">
        <f t="array" aca="1" ref="E323" ca="1">_xlfn.XLOOKUP($A323&amp;$B323,'[2]产值及收款计划（2026）'!$A:$A&amp;'[2]产值及收款计划（2026）'!$B:$B,'[2]产值及收款计划（2026）'!E:E)</f>
        <v>116.6</v>
      </c>
      <c r="F323" s="256" cm="1">
        <f t="array" aca="1" ref="F323" ca="1">_xlfn.XLOOKUP($A323&amp;$B323,'[2]产值及收款计划（2026）'!$A:$A&amp;'[2]产值及收款计划（2026）'!$B:$B,'[2]产值及收款计划（2026）'!F:F)</f>
        <v>116.6</v>
      </c>
      <c r="G323" s="256" cm="1">
        <f t="array" aca="1" ref="G323" ca="1">_xlfn.XLOOKUP($A323&amp;$B323,'[2]产值及收款计划（2026）'!$A:$A&amp;'[2]产值及收款计划（2026）'!$B:$B,'[2]产值及收款计划（2026）'!G:G)</f>
        <v>116.6</v>
      </c>
      <c r="H323" s="256" cm="1">
        <f t="array" aca="1" ref="H323" ca="1">_xlfn.XLOOKUP($A323&amp;$B323,'[2]产值及收款计划（2026）'!$A:$A&amp;'[2]产值及收款计划（2026）'!$B:$B,'[2]产值及收款计划（2026）'!H:H)</f>
        <v>31.6</v>
      </c>
      <c r="I323" s="257" cm="1">
        <f t="array" aca="1" ref="I323" ca="1">_xlfn.XLOOKUP($A323&amp;$B323,'[2]产值及收款计划（2026）'!$A:$A&amp;'[2]产值及收款计划（2026）'!$B:$B,'[2]产值及收款计划（2026）'!I:I)</f>
        <v>0.27101200686106303</v>
      </c>
      <c r="J323" s="258" cm="1">
        <f t="array" aca="1" ref="J323" ca="1">_xlfn.XLOOKUP($A323&amp;$B323,'[2]产值及收款计划（2026）'!$A:$A&amp;'[2]产值及收款计划（2026）'!$B:$B,'[2]产值及收款计划（2026）'!J:J)</f>
        <v>0.13</v>
      </c>
      <c r="K323" s="256" cm="1">
        <f t="array" aca="1" ref="K323" ca="1">_xlfn.XLOOKUP($A323&amp;$B323,'[2]产值及收款计划（2026）'!$A:$A&amp;'[2]产值及收款计划（2026）'!$B:$B,'[2]产值及收款计划（2026）'!K:K)</f>
        <v>0</v>
      </c>
      <c r="L323" s="256" cm="1">
        <f t="array" aca="1" ref="L323" ca="1">_xlfn.XLOOKUP($A323&amp;$B323,'[2]产值及收款计划（2026）'!$A:$A&amp;'[2]产值及收款计划（2026）'!$B:$B,'[2]产值及收款计划（2026）'!L:L)</f>
        <v>0</v>
      </c>
      <c r="M323" s="256" t="str" cm="1">
        <f t="array" aca="1" ref="M323" ca="1">_xlfn.XLOOKUP($A323&amp;$B323,'[2]产值及收款计划（2026）'!$A:$A&amp;'[2]产值及收款计划（2026）'!$B:$B,'[2]产值及收款计划（2026）'!M:M)</f>
        <v>主导</v>
      </c>
      <c r="N323" s="256" t="str" cm="1">
        <f t="array" aca="1" ref="N323" ca="1">_xlfn.XLOOKUP($A323&amp;$B323,'[2]产值及收款计划（2026）'!$A:$A&amp;'[2]产值及收款计划（2026）'!$B:$B,'[2]产值及收款计划（2026）'!N:N)</f>
        <v>邱枫团队</v>
      </c>
      <c r="O323" s="256" t="str" cm="1">
        <f t="array" aca="1" ref="O323" ca="1">_xlfn.XLOOKUP($A323&amp;$B323,'[2]产值及收款计划（2026）'!$A:$A&amp;'[2]产值及收款计划（2026）'!$B:$B,'[2]产值及收款计划（2026）'!O:O)</f>
        <v>段炼</v>
      </c>
      <c r="P323" s="255" t="str" cm="1">
        <f t="array" aca="1" ref="P323" ca="1">_xlfn.XLOOKUP($A323&amp;$B323,'[2]产值及收款计划（2026）'!$A:$A&amp;'[2]产值及收款计划（2026）'!$B:$B,'[2]产值及收款计划（2026）'!P:P)</f>
        <v>待签</v>
      </c>
      <c r="Q323" s="256"/>
      <c r="R323" s="256"/>
      <c r="S323" s="256"/>
      <c r="T323" s="256" cm="1">
        <f t="array" aca="1" ref="T323" ca="1">_xlfn.XLOOKUP($A323&amp;$B323,'[2]产值及收款计划（2026）'!$A:$A&amp;'[2]产值及收款计划（2026）'!$B:$B,'[2]产值及收款计划（2026）'!T:T)</f>
        <v>0</v>
      </c>
      <c r="U323" s="256" cm="1">
        <f t="array" aca="1" ref="U323" ca="1">_xlfn.XLOOKUP($A323&amp;$B323,'[2]产值及收款计划（2026）'!$A:$A&amp;'[2]产值及收款计划（2026）'!$B:$B,'[2]产值及收款计划（2026）'!U:U)</f>
        <v>0</v>
      </c>
      <c r="V323" s="256" cm="1">
        <f t="array" aca="1" ref="V323" ca="1">_xlfn.XLOOKUP($A323&amp;$B323,'[2]产值及收款计划（2026）'!$A:$A&amp;'[2]产值及收款计划（2026）'!$B:$B,'[2]产值及收款计划（2026）'!V:V)</f>
        <v>116.6</v>
      </c>
      <c r="W323" s="256"/>
      <c r="X323" s="256"/>
      <c r="Y323" s="256"/>
      <c r="Z323" s="256"/>
      <c r="AA323" s="256" cm="1">
        <f t="array" aca="1" ref="AA323" ca="1">_xlfn.XLOOKUP($A323&amp;$B323,'[2]产值及收款计划（2026）'!$A:$A&amp;'[2]产值及收款计划（2026）'!$B:$B,'[2]产值及收款计划（2026）'!AA:AA)</f>
        <v>0</v>
      </c>
      <c r="AB323" s="256" cm="1">
        <f t="array" aca="1" ref="AB323" ca="1">_xlfn.XLOOKUP($A323&amp;$B323,'[2]产值及收款计划（2026）'!$A:$A&amp;'[2]产值及收款计划（2026）'!$B:$B,'[2]产值及收款计划（2026）'!AB:AB)</f>
        <v>0</v>
      </c>
      <c r="AC323" s="256" cm="1">
        <f t="array" aca="1" ref="AC323" ca="1">_xlfn.XLOOKUP($A323&amp;$B323,'[2]产值及收款计划（2026）'!$A:$A&amp;'[2]产值及收款计划（2026）'!$B:$B,'[2]产值及收款计划（2026）'!AC:AC)</f>
        <v>0</v>
      </c>
      <c r="AD323" s="256" cm="1">
        <f t="array" aca="1" ref="AD323" ca="1">_xlfn.XLOOKUP($A323&amp;$B323,'[2]产值及收款计划（2026）'!$A:$A&amp;'[2]产值及收款计划（2026）'!$B:$B,'[2]产值及收款计划（2026）'!AD:AD)</f>
        <v>0</v>
      </c>
      <c r="AE323" s="256" cm="1">
        <f t="array" aca="1" ref="AE323" ca="1">_xlfn.XLOOKUP($A323&amp;$B323,'[2]产值及收款计划（2026）'!$A:$A&amp;'[2]产值及收款计划（2026）'!$B:$B,'[2]产值及收款计划（2026）'!AE:AE)</f>
        <v>0</v>
      </c>
      <c r="AF323" s="256" cm="1">
        <f t="array" aca="1" ref="AF323" ca="1">_xlfn.XLOOKUP($A323&amp;$B323,'[2]产值及收款计划（2026）'!$A:$A&amp;'[2]产值及收款计划（2026）'!$B:$B,'[2]产值及收款计划（2026）'!AF:AF)</f>
        <v>116.6</v>
      </c>
      <c r="AG323" s="256" cm="1">
        <f t="array" aca="1" ref="AG323" ca="1">_xlfn.XLOOKUP($A323&amp;$B323,'[2]产值及收款计划（2026）'!$A:$A&amp;'[2]产值及收款计划（2026）'!$B:$B,'[2]产值及收款计划（2026）'!AG:AG)</f>
        <v>0</v>
      </c>
      <c r="AH323" s="256" cm="1">
        <f t="array" aca="1" ref="AH323" ca="1">_xlfn.XLOOKUP($A323&amp;$B323,'[2]产值及收款计划（2026）'!$A:$A&amp;'[2]产值及收款计划（2026）'!$B:$B,'[2]产值及收款计划（2026）'!AH:AH)</f>
        <v>0</v>
      </c>
      <c r="AI323" s="256" cm="1">
        <f t="array" aca="1" ref="AI323" ca="1">_xlfn.XLOOKUP($A323&amp;$B323,'[2]产值及收款计划（2026）'!$A:$A&amp;'[2]产值及收款计划（2026）'!$B:$B,'[2]产值及收款计划（2026）'!AI:AI)</f>
        <v>0</v>
      </c>
      <c r="AJ323" s="256" cm="1">
        <f t="array" aca="1" ref="AJ323" ca="1">_xlfn.XLOOKUP($A323&amp;$B323,'[2]产值及收款计划（2026）'!$A:$A&amp;'[2]产值及收款计划（2026）'!$B:$B,'[2]产值及收款计划（2026）'!AJ:AJ)</f>
        <v>0</v>
      </c>
      <c r="AK323" s="256" cm="1">
        <f t="array" aca="1" ref="AK323" ca="1">_xlfn.XLOOKUP($A323&amp;$B323,'[2]产值及收款计划（2026）'!$A:$A&amp;'[2]产值及收款计划（2026）'!$B:$B,'[2]产值及收款计划（2026）'!AK:AK)</f>
        <v>0</v>
      </c>
      <c r="AL323" s="256" cm="1">
        <f t="array" aca="1" ref="AL323" ca="1">_xlfn.XLOOKUP($A323&amp;$B323,'[2]产值及收款计划（2026）'!$A:$A&amp;'[2]产值及收款计划（2026）'!$B:$B,'[2]产值及收款计划（2026）'!AL:AL)</f>
        <v>0</v>
      </c>
      <c r="AM323" s="263" t="e" cm="1">
        <f t="array" aca="1" ref="AM323" ca="1">_xlfn.LET(_xlpm.勾选月份状态数组,TRANSPOSE('PPT(12-15页）-TOP10'!$A$3:$A$14),_xlpm.选择数据区,IF('PPT(12-15页）-TOP10'!$E$3="收款",$BA323:$BL323,$AA323:$AL323),SUM(_xlfn._xlws.FILTER(_xlpm.选择数据区,_xlpm.勾选月份状态数组,"")))</f>
        <v>#NAME?</v>
      </c>
      <c r="AN323" s="256" t="e" cm="1">
        <f t="array" aca="1" ref="AN323" ca="1">_xlfn.LET(_xlpm.勾选月份状态数组,TRANSPOSE('PPT(12-15页）-TOP10'!$A$3:$A$14),_xlpm.选择数据区,IF('PPT(12-15页）-TOP10'!$E$3="收款",$DA323:$DL323,$CA323:$CL323),SUM(_xlfn._xlws.FILTER(_xlpm.选择数据区,_xlpm.勾选月份状态数组,"")))</f>
        <v>#NAME?</v>
      </c>
      <c r="AO323" s="256">
        <f ca="1">SUM(CA323:CC323)+SUM(AD323:AL323)</f>
        <v>116.6</v>
      </c>
      <c r="AP323" s="256"/>
      <c r="AQ323" s="256"/>
      <c r="AR323" s="256"/>
      <c r="AS323" s="256"/>
      <c r="AT323" s="256"/>
      <c r="AU323" s="256"/>
      <c r="AV323" s="256"/>
      <c r="AW323" s="256" cm="1">
        <f t="array" aca="1" ref="AW323" ca="1">_xlfn.XLOOKUP($A323&amp;$B323,'[2]产值及收款计划（2026）'!$A:$A&amp;'[2]产值及收款计划（2026）'!$B:$B,'[2]产值及收款计划（2026）'!AW:AW)</f>
        <v>0</v>
      </c>
      <c r="AX323" s="256" cm="1">
        <f t="array" aca="1" ref="AX323" ca="1">_xlfn.XLOOKUP($A323&amp;$B323,'[2]产值及收款计划（2026）'!$A:$A&amp;'[2]产值及收款计划（2026）'!$B:$B,'[2]产值及收款计划（2026）'!AX:AX)</f>
        <v>0</v>
      </c>
      <c r="AY323" s="256" cm="1">
        <f t="array" aca="1" ref="AY323" ca="1">_xlfn.XLOOKUP($A323&amp;$B323,'[2]产值及收款计划（2026）'!$A:$A&amp;'[2]产值及收款计划（2026）'!$B:$B,'[2]产值及收款计划（2026）'!AY:AY)</f>
        <v>0</v>
      </c>
      <c r="AZ323" s="256" cm="1">
        <f t="array" aca="1" ref="AZ323" ca="1">_xlfn.XLOOKUP($A323&amp;$B323,'[2]产值及收款计划（2026）'!$A:$A&amp;'[2]产值及收款计划（2026）'!$B:$B,'[2]产值及收款计划（2026）'!AZ:AZ)</f>
        <v>0</v>
      </c>
      <c r="BA323" s="256" cm="1">
        <f t="array" aca="1" ref="BA323" ca="1">_xlfn.XLOOKUP($A323&amp;$B323,'[2]产值及收款计划（2026）'!$A:$A&amp;'[2]产值及收款计划（2026）'!$B:$B,'[2]产值及收款计划（2026）'!BA:BA)</f>
        <v>0</v>
      </c>
      <c r="BB323" s="256" cm="1">
        <f t="array" aca="1" ref="BB323" ca="1">_xlfn.XLOOKUP($A323&amp;$B323,'[2]产值及收款计划（2026）'!$A:$A&amp;'[2]产值及收款计划（2026）'!$B:$B,'[2]产值及收款计划（2026）'!BB:BB)</f>
        <v>0</v>
      </c>
      <c r="BC323" s="256" cm="1">
        <f t="array" aca="1" ref="BC323" ca="1">_xlfn.XLOOKUP($A323&amp;$B323,'[2]产值及收款计划（2026）'!$A:$A&amp;'[2]产值及收款计划（2026）'!$B:$B,'[2]产值及收款计划（2026）'!BC:BC)</f>
        <v>0</v>
      </c>
      <c r="BD323" s="256" cm="1">
        <f t="array" aca="1" ref="BD323" ca="1">_xlfn.XLOOKUP($A323&amp;$B323,'[2]产值及收款计划（2026）'!$A:$A&amp;'[2]产值及收款计划（2026）'!$B:$B,'[2]产值及收款计划（2026）'!BD:BD)</f>
        <v>0</v>
      </c>
      <c r="BE323" s="256" cm="1">
        <f t="array" aca="1" ref="BE323" ca="1">_xlfn.XLOOKUP($A323&amp;$B323,'[2]产值及收款计划（2026）'!$A:$A&amp;'[2]产值及收款计划（2026）'!$B:$B,'[2]产值及收款计划（2026）'!BE:BE)</f>
        <v>0</v>
      </c>
      <c r="BF323" s="256" cm="1">
        <f t="array" aca="1" ref="BF323" ca="1">_xlfn.XLOOKUP($A323&amp;$B323,'[2]产值及收款计划（2026）'!$A:$A&amp;'[2]产值及收款计划（2026）'!$B:$B,'[2]产值及收款计划（2026）'!BF:BF)</f>
        <v>0</v>
      </c>
      <c r="BG323" s="256" cm="1">
        <f t="array" aca="1" ref="BG323" ca="1">_xlfn.XLOOKUP($A323&amp;$B323,'[2]产值及收款计划（2026）'!$A:$A&amp;'[2]产值及收款计划（2026）'!$B:$B,'[2]产值及收款计划（2026）'!BG:BG)</f>
        <v>0</v>
      </c>
      <c r="BH323" s="256" cm="1">
        <f t="array" aca="1" ref="BH323" ca="1">_xlfn.XLOOKUP($A323&amp;$B323,'[2]产值及收款计划（2026）'!$A:$A&amp;'[2]产值及收款计划（2026）'!$B:$B,'[2]产值及收款计划（2026）'!BH:BH)</f>
        <v>0</v>
      </c>
      <c r="BI323" s="256" cm="1">
        <f t="array" aca="1" ref="BI323" ca="1">_xlfn.XLOOKUP($A323&amp;$B323,'[2]产值及收款计划（2026）'!$A:$A&amp;'[2]产值及收款计划（2026）'!$B:$B,'[2]产值及收款计划（2026）'!BI:BI)</f>
        <v>0</v>
      </c>
      <c r="BJ323" s="256" cm="1">
        <f t="array" aca="1" ref="BJ323" ca="1">_xlfn.XLOOKUP($A323&amp;$B323,'[2]产值及收款计划（2026）'!$A:$A&amp;'[2]产值及收款计划（2026）'!$B:$B,'[2]产值及收款计划（2026）'!BJ:BJ)</f>
        <v>0</v>
      </c>
      <c r="BK323" s="256" cm="1">
        <f t="array" aca="1" ref="BK323" ca="1">_xlfn.XLOOKUP($A323&amp;$B323,'[2]产值及收款计划（2026）'!$A:$A&amp;'[2]产值及收款计划（2026）'!$B:$B,'[2]产值及收款计划（2026）'!BK:BK)</f>
        <v>104.94</v>
      </c>
      <c r="BL323" s="256" cm="1">
        <f t="array" aca="1" ref="BL323" ca="1">_xlfn.XLOOKUP($A323&amp;$B323,'[2]产值及收款计划（2026）'!$A:$A&amp;'[2]产值及收款计划（2026）'!$B:$B,'[2]产值及收款计划（2026）'!BL:BL)</f>
        <v>0</v>
      </c>
      <c r="BM323" s="256"/>
      <c r="BN323" s="256"/>
      <c r="BO323" s="256"/>
      <c r="BP323" s="256"/>
      <c r="BQ323" s="255"/>
      <c r="BR323" s="256"/>
      <c r="CA323" s="256"/>
      <c r="CB323" s="256"/>
      <c r="CC323" s="256"/>
      <c r="CD323" s="256"/>
      <c r="CE323" s="256"/>
      <c r="CF323" s="256"/>
      <c r="CG323" s="256"/>
      <c r="CH323" s="256"/>
      <c r="CI323" s="256"/>
      <c r="CJ323" s="256"/>
      <c r="CK323" s="256"/>
      <c r="CL323" s="256"/>
      <c r="DA323" s="256"/>
      <c r="DB323" s="256"/>
      <c r="DC323" s="256"/>
      <c r="DD323" s="256"/>
      <c r="DE323" s="256"/>
      <c r="DF323" s="256"/>
      <c r="DG323" s="256"/>
      <c r="DH323" s="256"/>
      <c r="DI323" s="256"/>
      <c r="DJ323" s="256"/>
      <c r="DK323" s="256"/>
      <c r="DL323" s="256"/>
      <c r="DM323" s="264"/>
      <c r="DN323" s="250"/>
    </row>
    <row r="324" spans="1:118" ht="20.25" x14ac:dyDescent="0.15">
      <c r="A324" s="254">
        <f t="shared" ca="1" si="18"/>
        <v>143</v>
      </c>
      <c r="B324" s="254" t="s">
        <v>26</v>
      </c>
      <c r="C324" s="255" cm="1">
        <f t="array" aca="1" ref="C324" ca="1">_xlfn.XLOOKUP($A324&amp;$B324,'[2]产值及收款计划（2026）'!$A:$A&amp;'[2]产值及收款计划（2026）'!$B:$B,'[2]产值及收款计划（2026）'!C:C)</f>
        <v>0</v>
      </c>
      <c r="D324" s="255" t="str" cm="1">
        <f t="array" aca="1" ref="D324" ca="1">_xlfn.XLOOKUP($A324&amp;$B324,'[2]产值及收款计划（2026）'!$A:$A&amp;'[2]产值及收款计划（2026）'!$B:$B,'[2]产值及收款计划（2026）'!D:D)</f>
        <v>2025年浦东大道地道设施设备缺陷监控及综合监控系统整治项目AI赋能</v>
      </c>
      <c r="E324" s="256" cm="1">
        <f t="array" aca="1" ref="E324" ca="1">_xlfn.XLOOKUP($A324&amp;$B324,'[2]产值及收款计划（2026）'!$A:$A&amp;'[2]产值及收款计划（2026）'!$B:$B,'[2]产值及收款计划（2026）'!E:E)</f>
        <v>49</v>
      </c>
      <c r="F324" s="256" cm="1">
        <f t="array" aca="1" ref="F324" ca="1">_xlfn.XLOOKUP($A324&amp;$B324,'[2]产值及收款计划（2026）'!$A:$A&amp;'[2]产值及收款计划（2026）'!$B:$B,'[2]产值及收款计划（2026）'!F:F)</f>
        <v>49</v>
      </c>
      <c r="G324" s="256" cm="1">
        <f t="array" aca="1" ref="G324" ca="1">_xlfn.XLOOKUP($A324&amp;$B324,'[2]产值及收款计划（2026）'!$A:$A&amp;'[2]产值及收款计划（2026）'!$B:$B,'[2]产值及收款计划（2026）'!G:G)</f>
        <v>49</v>
      </c>
      <c r="H324" s="256" cm="1">
        <f t="array" aca="1" ref="H324" ca="1">_xlfn.XLOOKUP($A324&amp;$B324,'[2]产值及收款计划（2026）'!$A:$A&amp;'[2]产值及收款计划（2026）'!$B:$B,'[2]产值及收款计划（2026）'!H:H)</f>
        <v>49</v>
      </c>
      <c r="I324" s="257" cm="1">
        <f t="array" aca="1" ref="I324" ca="1">_xlfn.XLOOKUP($A324&amp;$B324,'[2]产值及收款计划（2026）'!$A:$A&amp;'[2]产值及收款计划（2026）'!$B:$B,'[2]产值及收款计划（2026）'!I:I)</f>
        <v>1</v>
      </c>
      <c r="J324" s="258" cm="1">
        <f t="array" aca="1" ref="J324" ca="1">_xlfn.XLOOKUP($A324&amp;$B324,'[2]产值及收款计划（2026）'!$A:$A&amp;'[2]产值及收款计划（2026）'!$B:$B,'[2]产值及收款计划（2026）'!J:J)</f>
        <v>0.06</v>
      </c>
      <c r="K324" s="256" cm="1">
        <f t="array" aca="1" ref="K324" ca="1">_xlfn.XLOOKUP($A324&amp;$B324,'[2]产值及收款计划（2026）'!$A:$A&amp;'[2]产值及收款计划（2026）'!$B:$B,'[2]产值及收款计划（2026）'!K:K)</f>
        <v>0</v>
      </c>
      <c r="L324" s="256" cm="1">
        <f t="array" aca="1" ref="L324" ca="1">_xlfn.XLOOKUP($A324&amp;$B324,'[2]产值及收款计划（2026）'!$A:$A&amp;'[2]产值及收款计划（2026）'!$B:$B,'[2]产值及收款计划（2026）'!L:L)</f>
        <v>0</v>
      </c>
      <c r="M324" s="256" t="str" cm="1">
        <f t="array" aca="1" ref="M324" ca="1">_xlfn.XLOOKUP($A324&amp;$B324,'[2]产值及收款计划（2026）'!$A:$A&amp;'[2]产值及收款计划（2026）'!$B:$B,'[2]产值及收款计划（2026）'!M:M)</f>
        <v>主导</v>
      </c>
      <c r="N324" s="256" t="str" cm="1">
        <f t="array" aca="1" ref="N324" ca="1">_xlfn.XLOOKUP($A324&amp;$B324,'[2]产值及收款计划（2026）'!$A:$A&amp;'[2]产值及收款计划（2026）'!$B:$B,'[2]产值及收款计划（2026）'!N:N)</f>
        <v>邱枫团队</v>
      </c>
      <c r="O324" s="256" t="str" cm="1">
        <f t="array" aca="1" ref="O324" ca="1">_xlfn.XLOOKUP($A324&amp;$B324,'[2]产值及收款计划（2026）'!$A:$A&amp;'[2]产值及收款计划（2026）'!$B:$B,'[2]产值及收款计划（2026）'!O:O)</f>
        <v>高建勇</v>
      </c>
      <c r="P324" s="255" t="str" cm="1">
        <f t="array" aca="1" ref="P324" ca="1">_xlfn.XLOOKUP($A324&amp;$B324,'[2]产值及收款计划（2026）'!$A:$A&amp;'[2]产值及收款计划（2026）'!$B:$B,'[2]产值及收款计划（2026）'!P:P)</f>
        <v>待签</v>
      </c>
      <c r="Q324" s="256"/>
      <c r="R324" s="256"/>
      <c r="S324" s="256"/>
      <c r="T324" s="256" cm="1">
        <f t="array" aca="1" ref="T324" ca="1">_xlfn.XLOOKUP($A324&amp;$B324,'[2]产值及收款计划（2026）'!$A:$A&amp;'[2]产值及收款计划（2026）'!$B:$B,'[2]产值及收款计划（2026）'!T:T)</f>
        <v>0</v>
      </c>
      <c r="U324" s="256" cm="1">
        <f t="array" aca="1" ref="U324" ca="1">_xlfn.XLOOKUP($A324&amp;$B324,'[2]产值及收款计划（2026）'!$A:$A&amp;'[2]产值及收款计划（2026）'!$B:$B,'[2]产值及收款计划（2026）'!U:U)</f>
        <v>0</v>
      </c>
      <c r="V324" s="256" cm="1">
        <f t="array" aca="1" ref="V324" ca="1">_xlfn.XLOOKUP($A324&amp;$B324,'[2]产值及收款计划（2026）'!$A:$A&amp;'[2]产值及收款计划（2026）'!$B:$B,'[2]产值及收款计划（2026）'!V:V)</f>
        <v>49</v>
      </c>
      <c r="W324" s="256"/>
      <c r="X324" s="256"/>
      <c r="Y324" s="256"/>
      <c r="Z324" s="256"/>
      <c r="AA324" s="256" cm="1">
        <f t="array" aca="1" ref="AA324" ca="1">_xlfn.XLOOKUP($A324&amp;$B324,'[2]产值及收款计划（2026）'!$A:$A&amp;'[2]产值及收款计划（2026）'!$B:$B,'[2]产值及收款计划（2026）'!AA:AA)</f>
        <v>0</v>
      </c>
      <c r="AB324" s="256" cm="1">
        <f t="array" aca="1" ref="AB324" ca="1">_xlfn.XLOOKUP($A324&amp;$B324,'[2]产值及收款计划（2026）'!$A:$A&amp;'[2]产值及收款计划（2026）'!$B:$B,'[2]产值及收款计划（2026）'!AB:AB)</f>
        <v>0</v>
      </c>
      <c r="AC324" s="256" cm="1">
        <f t="array" aca="1" ref="AC324" ca="1">_xlfn.XLOOKUP($A324&amp;$B324,'[2]产值及收款计划（2026）'!$A:$A&amp;'[2]产值及收款计划（2026）'!$B:$B,'[2]产值及收款计划（2026）'!AC:AC)</f>
        <v>0</v>
      </c>
      <c r="AD324" s="256" cm="1">
        <f t="array" aca="1" ref="AD324" ca="1">_xlfn.XLOOKUP($A324&amp;$B324,'[2]产值及收款计划（2026）'!$A:$A&amp;'[2]产值及收款计划（2026）'!$B:$B,'[2]产值及收款计划（2026）'!AD:AD)</f>
        <v>0</v>
      </c>
      <c r="AE324" s="256" cm="1">
        <f t="array" aca="1" ref="AE324" ca="1">_xlfn.XLOOKUP($A324&amp;$B324,'[2]产值及收款计划（2026）'!$A:$A&amp;'[2]产值及收款计划（2026）'!$B:$B,'[2]产值及收款计划（2026）'!AE:AE)</f>
        <v>0</v>
      </c>
      <c r="AF324" s="256" cm="1">
        <f t="array" aca="1" ref="AF324" ca="1">_xlfn.XLOOKUP($A324&amp;$B324,'[2]产值及收款计划（2026）'!$A:$A&amp;'[2]产值及收款计划（2026）'!$B:$B,'[2]产值及收款计划（2026）'!AF:AF)</f>
        <v>0</v>
      </c>
      <c r="AG324" s="256" cm="1">
        <f t="array" aca="1" ref="AG324" ca="1">_xlfn.XLOOKUP($A324&amp;$B324,'[2]产值及收款计划（2026）'!$A:$A&amp;'[2]产值及收款计划（2026）'!$B:$B,'[2]产值及收款计划（2026）'!AG:AG)</f>
        <v>0</v>
      </c>
      <c r="AH324" s="256" cm="1">
        <f t="array" aca="1" ref="AH324" ca="1">_xlfn.XLOOKUP($A324&amp;$B324,'[2]产值及收款计划（2026）'!$A:$A&amp;'[2]产值及收款计划（2026）'!$B:$B,'[2]产值及收款计划（2026）'!AH:AH)</f>
        <v>49</v>
      </c>
      <c r="AI324" s="256" cm="1">
        <f t="array" aca="1" ref="AI324" ca="1">_xlfn.XLOOKUP($A324&amp;$B324,'[2]产值及收款计划（2026）'!$A:$A&amp;'[2]产值及收款计划（2026）'!$B:$B,'[2]产值及收款计划（2026）'!AI:AI)</f>
        <v>0</v>
      </c>
      <c r="AJ324" s="256" cm="1">
        <f t="array" aca="1" ref="AJ324" ca="1">_xlfn.XLOOKUP($A324&amp;$B324,'[2]产值及收款计划（2026）'!$A:$A&amp;'[2]产值及收款计划（2026）'!$B:$B,'[2]产值及收款计划（2026）'!AJ:AJ)</f>
        <v>0</v>
      </c>
      <c r="AK324" s="256" cm="1">
        <f t="array" aca="1" ref="AK324" ca="1">_xlfn.XLOOKUP($A324&amp;$B324,'[2]产值及收款计划（2026）'!$A:$A&amp;'[2]产值及收款计划（2026）'!$B:$B,'[2]产值及收款计划（2026）'!AK:AK)</f>
        <v>0</v>
      </c>
      <c r="AL324" s="256" cm="1">
        <f t="array" aca="1" ref="AL324" ca="1">_xlfn.XLOOKUP($A324&amp;$B324,'[2]产值及收款计划（2026）'!$A:$A&amp;'[2]产值及收款计划（2026）'!$B:$B,'[2]产值及收款计划（2026）'!AL:AL)</f>
        <v>0</v>
      </c>
      <c r="AM324" s="263" t="e" cm="1">
        <f t="array" aca="1" ref="AM324" ca="1">_xlfn.LET(_xlpm.勾选月份状态数组,TRANSPOSE('PPT(12-15页）-TOP10'!$A$3:$A$14),_xlpm.选择数据区,IF('PPT(12-15页）-TOP10'!$E$3="收款",$BA324:$BL324,$AA324:$AL324),SUM(_xlfn._xlws.FILTER(_xlpm.选择数据区,_xlpm.勾选月份状态数组,"")))</f>
        <v>#NAME?</v>
      </c>
      <c r="AN324" s="256" t="e" cm="1">
        <f t="array" aca="1" ref="AN324" ca="1">_xlfn.LET(_xlpm.勾选月份状态数组,TRANSPOSE('PPT(12-15页）-TOP10'!$A$3:$A$14),_xlpm.选择数据区,IF('PPT(12-15页）-TOP10'!$E$3="收款",$DA324:$DL324,$CA324:$CL324),SUM(_xlfn._xlws.FILTER(_xlpm.选择数据区,_xlpm.勾选月份状态数组,"")))</f>
        <v>#NAME?</v>
      </c>
      <c r="AO324" s="256">
        <f ca="1">SUM(CA324:CC324)+SUM(AD324:AL324)</f>
        <v>49</v>
      </c>
      <c r="AP324" s="256"/>
      <c r="AQ324" s="256"/>
      <c r="AR324" s="256"/>
      <c r="AS324" s="256"/>
      <c r="AT324" s="256"/>
      <c r="AU324" s="256"/>
      <c r="AV324" s="256"/>
      <c r="AW324" s="256" cm="1">
        <f t="array" aca="1" ref="AW324" ca="1">_xlfn.XLOOKUP($A324&amp;$B324,'[2]产值及收款计划（2026）'!$A:$A&amp;'[2]产值及收款计划（2026）'!$B:$B,'[2]产值及收款计划（2026）'!AW:AW)</f>
        <v>0</v>
      </c>
      <c r="AX324" s="256" cm="1">
        <f t="array" aca="1" ref="AX324" ca="1">_xlfn.XLOOKUP($A324&amp;$B324,'[2]产值及收款计划（2026）'!$A:$A&amp;'[2]产值及收款计划（2026）'!$B:$B,'[2]产值及收款计划（2026）'!AX:AX)</f>
        <v>0</v>
      </c>
      <c r="AY324" s="256" cm="1">
        <f t="array" aca="1" ref="AY324" ca="1">_xlfn.XLOOKUP($A324&amp;$B324,'[2]产值及收款计划（2026）'!$A:$A&amp;'[2]产值及收款计划（2026）'!$B:$B,'[2]产值及收款计划（2026）'!AY:AY)</f>
        <v>0</v>
      </c>
      <c r="AZ324" s="256" cm="1">
        <f t="array" aca="1" ref="AZ324" ca="1">_xlfn.XLOOKUP($A324&amp;$B324,'[2]产值及收款计划（2026）'!$A:$A&amp;'[2]产值及收款计划（2026）'!$B:$B,'[2]产值及收款计划（2026）'!AZ:AZ)</f>
        <v>0</v>
      </c>
      <c r="BA324" s="256" cm="1">
        <f t="array" aca="1" ref="BA324" ca="1">_xlfn.XLOOKUP($A324&amp;$B324,'[2]产值及收款计划（2026）'!$A:$A&amp;'[2]产值及收款计划（2026）'!$B:$B,'[2]产值及收款计划（2026）'!BA:BA)</f>
        <v>0</v>
      </c>
      <c r="BB324" s="256" cm="1">
        <f t="array" aca="1" ref="BB324" ca="1">_xlfn.XLOOKUP($A324&amp;$B324,'[2]产值及收款计划（2026）'!$A:$A&amp;'[2]产值及收款计划（2026）'!$B:$B,'[2]产值及收款计划（2026）'!BB:BB)</f>
        <v>0</v>
      </c>
      <c r="BC324" s="256" cm="1">
        <f t="array" aca="1" ref="BC324" ca="1">_xlfn.XLOOKUP($A324&amp;$B324,'[2]产值及收款计划（2026）'!$A:$A&amp;'[2]产值及收款计划（2026）'!$B:$B,'[2]产值及收款计划（2026）'!BC:BC)</f>
        <v>0</v>
      </c>
      <c r="BD324" s="256" cm="1">
        <f t="array" aca="1" ref="BD324" ca="1">_xlfn.XLOOKUP($A324&amp;$B324,'[2]产值及收款计划（2026）'!$A:$A&amp;'[2]产值及收款计划（2026）'!$B:$B,'[2]产值及收款计划（2026）'!BD:BD)</f>
        <v>0</v>
      </c>
      <c r="BE324" s="256" cm="1">
        <f t="array" aca="1" ref="BE324" ca="1">_xlfn.XLOOKUP($A324&amp;$B324,'[2]产值及收款计划（2026）'!$A:$A&amp;'[2]产值及收款计划（2026）'!$B:$B,'[2]产值及收款计划（2026）'!BE:BE)</f>
        <v>0</v>
      </c>
      <c r="BF324" s="256" cm="1">
        <f t="array" aca="1" ref="BF324" ca="1">_xlfn.XLOOKUP($A324&amp;$B324,'[2]产值及收款计划（2026）'!$A:$A&amp;'[2]产值及收款计划（2026）'!$B:$B,'[2]产值及收款计划（2026）'!BF:BF)</f>
        <v>0</v>
      </c>
      <c r="BG324" s="256" cm="1">
        <f t="array" aca="1" ref="BG324" ca="1">_xlfn.XLOOKUP($A324&amp;$B324,'[2]产值及收款计划（2026）'!$A:$A&amp;'[2]产值及收款计划（2026）'!$B:$B,'[2]产值及收款计划（2026）'!BG:BG)</f>
        <v>0</v>
      </c>
      <c r="BH324" s="256" cm="1">
        <f t="array" aca="1" ref="BH324" ca="1">_xlfn.XLOOKUP($A324&amp;$B324,'[2]产值及收款计划（2026）'!$A:$A&amp;'[2]产值及收款计划（2026）'!$B:$B,'[2]产值及收款计划（2026）'!BH:BH)</f>
        <v>0</v>
      </c>
      <c r="BI324" s="256" cm="1">
        <f t="array" aca="1" ref="BI324" ca="1">_xlfn.XLOOKUP($A324&amp;$B324,'[2]产值及收款计划（2026）'!$A:$A&amp;'[2]产值及收款计划（2026）'!$B:$B,'[2]产值及收款计划（2026）'!BI:BI)</f>
        <v>0</v>
      </c>
      <c r="BJ324" s="256" cm="1">
        <f t="array" aca="1" ref="BJ324" ca="1">_xlfn.XLOOKUP($A324&amp;$B324,'[2]产值及收款计划（2026）'!$A:$A&amp;'[2]产值及收款计划（2026）'!$B:$B,'[2]产值及收款计划（2026）'!BJ:BJ)</f>
        <v>31.85</v>
      </c>
      <c r="BK324" s="256" cm="1">
        <f t="array" aca="1" ref="BK324" ca="1">_xlfn.XLOOKUP($A324&amp;$B324,'[2]产值及收款计划（2026）'!$A:$A&amp;'[2]产值及收款计划（2026）'!$B:$B,'[2]产值及收款计划（2026）'!BK:BK)</f>
        <v>0</v>
      </c>
      <c r="BL324" s="256" cm="1">
        <f t="array" aca="1" ref="BL324" ca="1">_xlfn.XLOOKUP($A324&amp;$B324,'[2]产值及收款计划（2026）'!$A:$A&amp;'[2]产值及收款计划（2026）'!$B:$B,'[2]产值及收款计划（2026）'!BL:BL)</f>
        <v>0</v>
      </c>
      <c r="BM324" s="256"/>
      <c r="BN324" s="256"/>
      <c r="BO324" s="256"/>
      <c r="BP324" s="256"/>
      <c r="BQ324" s="255"/>
      <c r="BR324" s="256"/>
      <c r="CA324" s="256"/>
      <c r="CB324" s="256"/>
      <c r="CC324" s="256"/>
      <c r="CD324" s="256"/>
      <c r="CE324" s="256"/>
      <c r="CF324" s="256"/>
      <c r="CG324" s="256"/>
      <c r="CH324" s="256"/>
      <c r="CI324" s="256"/>
      <c r="CJ324" s="256"/>
      <c r="CK324" s="256"/>
      <c r="CL324" s="256"/>
      <c r="DA324" s="256"/>
      <c r="DB324" s="256"/>
      <c r="DC324" s="256"/>
      <c r="DD324" s="256"/>
      <c r="DE324" s="256"/>
      <c r="DF324" s="256"/>
      <c r="DG324" s="256"/>
      <c r="DH324" s="256"/>
      <c r="DI324" s="256"/>
      <c r="DJ324" s="256"/>
      <c r="DK324" s="256"/>
      <c r="DL324" s="256"/>
      <c r="DM324" s="264"/>
      <c r="DN324" s="250"/>
    </row>
    <row r="325" spans="1:118" ht="20.25" x14ac:dyDescent="0.15">
      <c r="A325" s="254">
        <f t="shared" ca="1" si="18"/>
        <v>144</v>
      </c>
      <c r="B325" s="254" t="s">
        <v>26</v>
      </c>
      <c r="C325" s="255" cm="1">
        <f t="array" aca="1" ref="C325" ca="1">_xlfn.XLOOKUP($A325&amp;$B325,'[2]产值及收款计划（2026）'!$A:$A&amp;'[2]产值及收款计划（2026）'!$B:$B,'[2]产值及收款计划（2026）'!C:C)</f>
        <v>0</v>
      </c>
      <c r="D325" s="255" t="str" cm="1">
        <f t="array" aca="1" ref="D325" ca="1">_xlfn.XLOOKUP($A325&amp;$B325,'[2]产值及收款计划（2026）'!$A:$A&amp;'[2]产值及收款计划（2026）'!$B:$B,'[2]产值及收款计划（2026）'!D:D)</f>
        <v>2025年浦东大道地道设施设备缺陷监控及综合监控系统整治项目设备采购</v>
      </c>
      <c r="E325" s="256" cm="1">
        <f t="array" aca="1" ref="E325" ca="1">_xlfn.XLOOKUP($A325&amp;$B325,'[2]产值及收款计划（2026）'!$A:$A&amp;'[2]产值及收款计划（2026）'!$B:$B,'[2]产值及收款计划（2026）'!E:E)</f>
        <v>63</v>
      </c>
      <c r="F325" s="256" cm="1">
        <f t="array" aca="1" ref="F325" ca="1">_xlfn.XLOOKUP($A325&amp;$B325,'[2]产值及收款计划（2026）'!$A:$A&amp;'[2]产值及收款计划（2026）'!$B:$B,'[2]产值及收款计划（2026）'!F:F)</f>
        <v>63</v>
      </c>
      <c r="G325" s="256" cm="1">
        <f t="array" aca="1" ref="G325" ca="1">_xlfn.XLOOKUP($A325&amp;$B325,'[2]产值及收款计划（2026）'!$A:$A&amp;'[2]产值及收款计划（2026）'!$B:$B,'[2]产值及收款计划（2026）'!G:G)</f>
        <v>63</v>
      </c>
      <c r="H325" s="256" cm="1">
        <f t="array" aca="1" ref="H325" ca="1">_xlfn.XLOOKUP($A325&amp;$B325,'[2]产值及收款计划（2026）'!$A:$A&amp;'[2]产值及收款计划（2026）'!$B:$B,'[2]产值及收款计划（2026）'!H:H)</f>
        <v>20</v>
      </c>
      <c r="I325" s="257" cm="1">
        <f t="array" aca="1" ref="I325" ca="1">_xlfn.XLOOKUP($A325&amp;$B325,'[2]产值及收款计划（2026）'!$A:$A&amp;'[2]产值及收款计划（2026）'!$B:$B,'[2]产值及收款计划（2026）'!I:I)</f>
        <v>0.317460317460317</v>
      </c>
      <c r="J325" s="258" cm="1">
        <f t="array" aca="1" ref="J325" ca="1">_xlfn.XLOOKUP($A325&amp;$B325,'[2]产值及收款计划（2026）'!$A:$A&amp;'[2]产值及收款计划（2026）'!$B:$B,'[2]产值及收款计划（2026）'!J:J)</f>
        <v>0.13</v>
      </c>
      <c r="K325" s="256" cm="1">
        <f t="array" aca="1" ref="K325" ca="1">_xlfn.XLOOKUP($A325&amp;$B325,'[2]产值及收款计划（2026）'!$A:$A&amp;'[2]产值及收款计划（2026）'!$B:$B,'[2]产值及收款计划（2026）'!K:K)</f>
        <v>0</v>
      </c>
      <c r="L325" s="256" cm="1">
        <f t="array" aca="1" ref="L325" ca="1">_xlfn.XLOOKUP($A325&amp;$B325,'[2]产值及收款计划（2026）'!$A:$A&amp;'[2]产值及收款计划（2026）'!$B:$B,'[2]产值及收款计划（2026）'!L:L)</f>
        <v>0</v>
      </c>
      <c r="M325" s="256" t="str" cm="1">
        <f t="array" aca="1" ref="M325" ca="1">_xlfn.XLOOKUP($A325&amp;$B325,'[2]产值及收款计划（2026）'!$A:$A&amp;'[2]产值及收款计划（2026）'!$B:$B,'[2]产值及收款计划（2026）'!M:M)</f>
        <v>主导</v>
      </c>
      <c r="N325" s="256" t="str" cm="1">
        <f t="array" aca="1" ref="N325" ca="1">_xlfn.XLOOKUP($A325&amp;$B325,'[2]产值及收款计划（2026）'!$A:$A&amp;'[2]产值及收款计划（2026）'!$B:$B,'[2]产值及收款计划（2026）'!N:N)</f>
        <v>邱枫团队</v>
      </c>
      <c r="O325" s="256" t="str" cm="1">
        <f t="array" aca="1" ref="O325" ca="1">_xlfn.XLOOKUP($A325&amp;$B325,'[2]产值及收款计划（2026）'!$A:$A&amp;'[2]产值及收款计划（2026）'!$B:$B,'[2]产值及收款计划（2026）'!O:O)</f>
        <v>高建勇</v>
      </c>
      <c r="P325" s="255" t="str" cm="1">
        <f t="array" aca="1" ref="P325" ca="1">_xlfn.XLOOKUP($A325&amp;$B325,'[2]产值及收款计划（2026）'!$A:$A&amp;'[2]产值及收款计划（2026）'!$B:$B,'[2]产值及收款计划（2026）'!P:P)</f>
        <v>待签</v>
      </c>
      <c r="Q325" s="256"/>
      <c r="R325" s="256"/>
      <c r="S325" s="256"/>
      <c r="T325" s="256" cm="1">
        <f t="array" aca="1" ref="T325" ca="1">_xlfn.XLOOKUP($A325&amp;$B325,'[2]产值及收款计划（2026）'!$A:$A&amp;'[2]产值及收款计划（2026）'!$B:$B,'[2]产值及收款计划（2026）'!T:T)</f>
        <v>0</v>
      </c>
      <c r="U325" s="256" cm="1">
        <f t="array" aca="1" ref="U325" ca="1">_xlfn.XLOOKUP($A325&amp;$B325,'[2]产值及收款计划（2026）'!$A:$A&amp;'[2]产值及收款计划（2026）'!$B:$B,'[2]产值及收款计划（2026）'!U:U)</f>
        <v>0</v>
      </c>
      <c r="V325" s="256" cm="1">
        <f t="array" aca="1" ref="V325" ca="1">_xlfn.XLOOKUP($A325&amp;$B325,'[2]产值及收款计划（2026）'!$A:$A&amp;'[2]产值及收款计划（2026）'!$B:$B,'[2]产值及收款计划（2026）'!V:V)</f>
        <v>63</v>
      </c>
      <c r="W325" s="256"/>
      <c r="X325" s="256"/>
      <c r="Y325" s="256"/>
      <c r="Z325" s="256"/>
      <c r="AA325" s="256" cm="1">
        <f t="array" aca="1" ref="AA325" ca="1">_xlfn.XLOOKUP($A325&amp;$B325,'[2]产值及收款计划（2026）'!$A:$A&amp;'[2]产值及收款计划（2026）'!$B:$B,'[2]产值及收款计划（2026）'!AA:AA)</f>
        <v>0</v>
      </c>
      <c r="AB325" s="256" cm="1">
        <f t="array" aca="1" ref="AB325" ca="1">_xlfn.XLOOKUP($A325&amp;$B325,'[2]产值及收款计划（2026）'!$A:$A&amp;'[2]产值及收款计划（2026）'!$B:$B,'[2]产值及收款计划（2026）'!AB:AB)</f>
        <v>0</v>
      </c>
      <c r="AC325" s="256" cm="1">
        <f t="array" aca="1" ref="AC325" ca="1">_xlfn.XLOOKUP($A325&amp;$B325,'[2]产值及收款计划（2026）'!$A:$A&amp;'[2]产值及收款计划（2026）'!$B:$B,'[2]产值及收款计划（2026）'!AC:AC)</f>
        <v>0</v>
      </c>
      <c r="AD325" s="256" cm="1">
        <f t="array" aca="1" ref="AD325" ca="1">_xlfn.XLOOKUP($A325&amp;$B325,'[2]产值及收款计划（2026）'!$A:$A&amp;'[2]产值及收款计划（2026）'!$B:$B,'[2]产值及收款计划（2026）'!AD:AD)</f>
        <v>0</v>
      </c>
      <c r="AE325" s="256" cm="1">
        <f t="array" aca="1" ref="AE325" ca="1">_xlfn.XLOOKUP($A325&amp;$B325,'[2]产值及收款计划（2026）'!$A:$A&amp;'[2]产值及收款计划（2026）'!$B:$B,'[2]产值及收款计划（2026）'!AE:AE)</f>
        <v>0</v>
      </c>
      <c r="AF325" s="256" cm="1">
        <f t="array" aca="1" ref="AF325" ca="1">_xlfn.XLOOKUP($A325&amp;$B325,'[2]产值及收款计划（2026）'!$A:$A&amp;'[2]产值及收款计划（2026）'!$B:$B,'[2]产值及收款计划（2026）'!AF:AF)</f>
        <v>0</v>
      </c>
      <c r="AG325" s="256" cm="1">
        <f t="array" aca="1" ref="AG325" ca="1">_xlfn.XLOOKUP($A325&amp;$B325,'[2]产值及收款计划（2026）'!$A:$A&amp;'[2]产值及收款计划（2026）'!$B:$B,'[2]产值及收款计划（2026）'!AG:AG)</f>
        <v>0</v>
      </c>
      <c r="AH325" s="256" cm="1">
        <f t="array" aca="1" ref="AH325" ca="1">_xlfn.XLOOKUP($A325&amp;$B325,'[2]产值及收款计划（2026）'!$A:$A&amp;'[2]产值及收款计划（2026）'!$B:$B,'[2]产值及收款计划（2026）'!AH:AH)</f>
        <v>63</v>
      </c>
      <c r="AI325" s="256" cm="1">
        <f t="array" aca="1" ref="AI325" ca="1">_xlfn.XLOOKUP($A325&amp;$B325,'[2]产值及收款计划（2026）'!$A:$A&amp;'[2]产值及收款计划（2026）'!$B:$B,'[2]产值及收款计划（2026）'!AI:AI)</f>
        <v>0</v>
      </c>
      <c r="AJ325" s="256" cm="1">
        <f t="array" aca="1" ref="AJ325" ca="1">_xlfn.XLOOKUP($A325&amp;$B325,'[2]产值及收款计划（2026）'!$A:$A&amp;'[2]产值及收款计划（2026）'!$B:$B,'[2]产值及收款计划（2026）'!AJ:AJ)</f>
        <v>0</v>
      </c>
      <c r="AK325" s="256" cm="1">
        <f t="array" aca="1" ref="AK325" ca="1">_xlfn.XLOOKUP($A325&amp;$B325,'[2]产值及收款计划（2026）'!$A:$A&amp;'[2]产值及收款计划（2026）'!$B:$B,'[2]产值及收款计划（2026）'!AK:AK)</f>
        <v>0</v>
      </c>
      <c r="AL325" s="256" cm="1">
        <f t="array" aca="1" ref="AL325" ca="1">_xlfn.XLOOKUP($A325&amp;$B325,'[2]产值及收款计划（2026）'!$A:$A&amp;'[2]产值及收款计划（2026）'!$B:$B,'[2]产值及收款计划（2026）'!AL:AL)</f>
        <v>0</v>
      </c>
      <c r="AM325" s="263" t="e" cm="1">
        <f t="array" aca="1" ref="AM325" ca="1">_xlfn.LET(_xlpm.勾选月份状态数组,TRANSPOSE('PPT(12-15页）-TOP10'!$A$3:$A$14),_xlpm.选择数据区,IF('PPT(12-15页）-TOP10'!$E$3="收款",$BA325:$BL325,$AA325:$AL325),SUM(_xlfn._xlws.FILTER(_xlpm.选择数据区,_xlpm.勾选月份状态数组,"")))</f>
        <v>#NAME?</v>
      </c>
      <c r="AN325" s="256" t="e" cm="1">
        <f t="array" aca="1" ref="AN325" ca="1">_xlfn.LET(_xlpm.勾选月份状态数组,TRANSPOSE('PPT(12-15页）-TOP10'!$A$3:$A$14),_xlpm.选择数据区,IF('PPT(12-15页）-TOP10'!$E$3="收款",$DA325:$DL325,$CA325:$CL325),SUM(_xlfn._xlws.FILTER(_xlpm.选择数据区,_xlpm.勾选月份状态数组,"")))</f>
        <v>#NAME?</v>
      </c>
      <c r="AO325" s="256">
        <f ca="1">SUM(CA325:CC325)+SUM(AD325:AL325)</f>
        <v>63</v>
      </c>
      <c r="AP325" s="256"/>
      <c r="AQ325" s="256"/>
      <c r="AR325" s="256"/>
      <c r="AS325" s="256"/>
      <c r="AT325" s="256"/>
      <c r="AU325" s="256"/>
      <c r="AV325" s="256"/>
      <c r="AW325" s="256" cm="1">
        <f t="array" aca="1" ref="AW325" ca="1">_xlfn.XLOOKUP($A325&amp;$B325,'[2]产值及收款计划（2026）'!$A:$A&amp;'[2]产值及收款计划（2026）'!$B:$B,'[2]产值及收款计划（2026）'!AW:AW)</f>
        <v>0</v>
      </c>
      <c r="AX325" s="256" cm="1">
        <f t="array" aca="1" ref="AX325" ca="1">_xlfn.XLOOKUP($A325&amp;$B325,'[2]产值及收款计划（2026）'!$A:$A&amp;'[2]产值及收款计划（2026）'!$B:$B,'[2]产值及收款计划（2026）'!AX:AX)</f>
        <v>0</v>
      </c>
      <c r="AY325" s="256" cm="1">
        <f t="array" aca="1" ref="AY325" ca="1">_xlfn.XLOOKUP($A325&amp;$B325,'[2]产值及收款计划（2026）'!$A:$A&amp;'[2]产值及收款计划（2026）'!$B:$B,'[2]产值及收款计划（2026）'!AY:AY)</f>
        <v>0</v>
      </c>
      <c r="AZ325" s="256" cm="1">
        <f t="array" aca="1" ref="AZ325" ca="1">_xlfn.XLOOKUP($A325&amp;$B325,'[2]产值及收款计划（2026）'!$A:$A&amp;'[2]产值及收款计划（2026）'!$B:$B,'[2]产值及收款计划（2026）'!AZ:AZ)</f>
        <v>0</v>
      </c>
      <c r="BA325" s="256" cm="1">
        <f t="array" aca="1" ref="BA325" ca="1">_xlfn.XLOOKUP($A325&amp;$B325,'[2]产值及收款计划（2026）'!$A:$A&amp;'[2]产值及收款计划（2026）'!$B:$B,'[2]产值及收款计划（2026）'!BA:BA)</f>
        <v>0</v>
      </c>
      <c r="BB325" s="256" cm="1">
        <f t="array" aca="1" ref="BB325" ca="1">_xlfn.XLOOKUP($A325&amp;$B325,'[2]产值及收款计划（2026）'!$A:$A&amp;'[2]产值及收款计划（2026）'!$B:$B,'[2]产值及收款计划（2026）'!BB:BB)</f>
        <v>0</v>
      </c>
      <c r="BC325" s="256" cm="1">
        <f t="array" aca="1" ref="BC325" ca="1">_xlfn.XLOOKUP($A325&amp;$B325,'[2]产值及收款计划（2026）'!$A:$A&amp;'[2]产值及收款计划（2026）'!$B:$B,'[2]产值及收款计划（2026）'!BC:BC)</f>
        <v>0</v>
      </c>
      <c r="BD325" s="256" cm="1">
        <f t="array" aca="1" ref="BD325" ca="1">_xlfn.XLOOKUP($A325&amp;$B325,'[2]产值及收款计划（2026）'!$A:$A&amp;'[2]产值及收款计划（2026）'!$B:$B,'[2]产值及收款计划（2026）'!BD:BD)</f>
        <v>0</v>
      </c>
      <c r="BE325" s="256" cm="1">
        <f t="array" aca="1" ref="BE325" ca="1">_xlfn.XLOOKUP($A325&amp;$B325,'[2]产值及收款计划（2026）'!$A:$A&amp;'[2]产值及收款计划（2026）'!$B:$B,'[2]产值及收款计划（2026）'!BE:BE)</f>
        <v>0</v>
      </c>
      <c r="BF325" s="256" cm="1">
        <f t="array" aca="1" ref="BF325" ca="1">_xlfn.XLOOKUP($A325&amp;$B325,'[2]产值及收款计划（2026）'!$A:$A&amp;'[2]产值及收款计划（2026）'!$B:$B,'[2]产值及收款计划（2026）'!BF:BF)</f>
        <v>0</v>
      </c>
      <c r="BG325" s="256" cm="1">
        <f t="array" aca="1" ref="BG325" ca="1">_xlfn.XLOOKUP($A325&amp;$B325,'[2]产值及收款计划（2026）'!$A:$A&amp;'[2]产值及收款计划（2026）'!$B:$B,'[2]产值及收款计划（2026）'!BG:BG)</f>
        <v>0</v>
      </c>
      <c r="BH325" s="256" cm="1">
        <f t="array" aca="1" ref="BH325" ca="1">_xlfn.XLOOKUP($A325&amp;$B325,'[2]产值及收款计划（2026）'!$A:$A&amp;'[2]产值及收款计划（2026）'!$B:$B,'[2]产值及收款计划（2026）'!BH:BH)</f>
        <v>0</v>
      </c>
      <c r="BI325" s="256" cm="1">
        <f t="array" aca="1" ref="BI325" ca="1">_xlfn.XLOOKUP($A325&amp;$B325,'[2]产值及收款计划（2026）'!$A:$A&amp;'[2]产值及收款计划（2026）'!$B:$B,'[2]产值及收款计划（2026）'!BI:BI)</f>
        <v>0</v>
      </c>
      <c r="BJ325" s="256" cm="1">
        <f t="array" aca="1" ref="BJ325" ca="1">_xlfn.XLOOKUP($A325&amp;$B325,'[2]产值及收款计划（2026）'!$A:$A&amp;'[2]产值及收款计划（2026）'!$B:$B,'[2]产值及收款计划（2026）'!BJ:BJ)</f>
        <v>56.7</v>
      </c>
      <c r="BK325" s="256" cm="1">
        <f t="array" aca="1" ref="BK325" ca="1">_xlfn.XLOOKUP($A325&amp;$B325,'[2]产值及收款计划（2026）'!$A:$A&amp;'[2]产值及收款计划（2026）'!$B:$B,'[2]产值及收款计划（2026）'!BK:BK)</f>
        <v>0</v>
      </c>
      <c r="BL325" s="256" cm="1">
        <f t="array" aca="1" ref="BL325" ca="1">_xlfn.XLOOKUP($A325&amp;$B325,'[2]产值及收款计划（2026）'!$A:$A&amp;'[2]产值及收款计划（2026）'!$B:$B,'[2]产值及收款计划（2026）'!BL:BL)</f>
        <v>0</v>
      </c>
      <c r="BM325" s="256"/>
      <c r="BN325" s="256"/>
      <c r="BO325" s="256"/>
      <c r="BP325" s="256"/>
      <c r="BQ325" s="255"/>
      <c r="BR325" s="256"/>
      <c r="CA325" s="256"/>
      <c r="CB325" s="256"/>
      <c r="CC325" s="256"/>
      <c r="CD325" s="256"/>
      <c r="CE325" s="256"/>
      <c r="CF325" s="256"/>
      <c r="CG325" s="256"/>
      <c r="CH325" s="256"/>
      <c r="CI325" s="256"/>
      <c r="CJ325" s="256"/>
      <c r="CK325" s="256"/>
      <c r="CL325" s="256"/>
      <c r="DA325" s="256"/>
      <c r="DB325" s="256"/>
      <c r="DC325" s="256"/>
      <c r="DD325" s="256"/>
      <c r="DE325" s="256"/>
      <c r="DF325" s="256"/>
      <c r="DG325" s="256"/>
      <c r="DH325" s="256"/>
      <c r="DI325" s="256"/>
      <c r="DJ325" s="256"/>
      <c r="DK325" s="256"/>
      <c r="DL325" s="256"/>
      <c r="DM325" s="264"/>
      <c r="DN325" s="250"/>
    </row>
    <row r="326" spans="1:118" ht="20.25" x14ac:dyDescent="0.15">
      <c r="A326" s="254">
        <f t="shared" ca="1" si="18"/>
        <v>145</v>
      </c>
      <c r="B326" s="254" t="s">
        <v>26</v>
      </c>
      <c r="C326" s="255" cm="1">
        <f t="array" aca="1" ref="C326" ca="1">_xlfn.XLOOKUP($A326&amp;$B326,'[2]产值及收款计划（2026）'!$A:$A&amp;'[2]产值及收款计划（2026）'!$B:$B,'[2]产值及收款计划（2026）'!C:C)</f>
        <v>0</v>
      </c>
      <c r="D326" s="255" t="str" cm="1">
        <f t="array" aca="1" ref="D326" ca="1">_xlfn.XLOOKUP($A326&amp;$B326,'[2]产值及收款计划（2026）'!$A:$A&amp;'[2]产值及收款计划（2026）'!$B:$B,'[2]产值及收款计划（2026）'!D:D)</f>
        <v>2025钱江隧道数字化转型项目软件购置费</v>
      </c>
      <c r="E326" s="256" cm="1">
        <f t="array" aca="1" ref="E326" ca="1">_xlfn.XLOOKUP($A326&amp;$B326,'[2]产值及收款计划（2026）'!$A:$A&amp;'[2]产值及收款计划（2026）'!$B:$B,'[2]产值及收款计划（2026）'!E:E)</f>
        <v>235.39</v>
      </c>
      <c r="F326" s="256" cm="1">
        <f t="array" aca="1" ref="F326" ca="1">_xlfn.XLOOKUP($A326&amp;$B326,'[2]产值及收款计划（2026）'!$A:$A&amp;'[2]产值及收款计划（2026）'!$B:$B,'[2]产值及收款计划（2026）'!F:F)</f>
        <v>235.39</v>
      </c>
      <c r="G326" s="256" cm="1">
        <f t="array" aca="1" ref="G326" ca="1">_xlfn.XLOOKUP($A326&amp;$B326,'[2]产值及收款计划（2026）'!$A:$A&amp;'[2]产值及收款计划（2026）'!$B:$B,'[2]产值及收款计划（2026）'!G:G)</f>
        <v>235.39</v>
      </c>
      <c r="H326" s="256" cm="1">
        <f t="array" aca="1" ref="H326" ca="1">_xlfn.XLOOKUP($A326&amp;$B326,'[2]产值及收款计划（2026）'!$A:$A&amp;'[2]产值及收款计划（2026）'!$B:$B,'[2]产值及收款计划（2026）'!H:H)</f>
        <v>35.308500000000002</v>
      </c>
      <c r="I326" s="257" cm="1">
        <f t="array" aca="1" ref="I326" ca="1">_xlfn.XLOOKUP($A326&amp;$B326,'[2]产值及收款计划（2026）'!$A:$A&amp;'[2]产值及收款计划（2026）'!$B:$B,'[2]产值及收款计划（2026）'!I:I)</f>
        <v>0.15</v>
      </c>
      <c r="J326" s="258" cm="1">
        <f t="array" aca="1" ref="J326" ca="1">_xlfn.XLOOKUP($A326&amp;$B326,'[2]产值及收款计划（2026）'!$A:$A&amp;'[2]产值及收款计划（2026）'!$B:$B,'[2]产值及收款计划（2026）'!J:J)</f>
        <v>0.06</v>
      </c>
      <c r="K326" s="256" cm="1">
        <f t="array" aca="1" ref="K326" ca="1">_xlfn.XLOOKUP($A326&amp;$B326,'[2]产值及收款计划（2026）'!$A:$A&amp;'[2]产值及收款计划（2026）'!$B:$B,'[2]产值及收款计划（2026）'!K:K)</f>
        <v>0</v>
      </c>
      <c r="L326" s="256" cm="1">
        <f t="array" aca="1" ref="L326" ca="1">_xlfn.XLOOKUP($A326&amp;$B326,'[2]产值及收款计划（2026）'!$A:$A&amp;'[2]产值及收款计划（2026）'!$B:$B,'[2]产值及收款计划（2026）'!L:L)</f>
        <v>0</v>
      </c>
      <c r="M326" s="256" t="str" cm="1">
        <f t="array" aca="1" ref="M326" ca="1">_xlfn.XLOOKUP($A326&amp;$B326,'[2]产值及收款计划（2026）'!$A:$A&amp;'[2]产值及收款计划（2026）'!$B:$B,'[2]产值及收款计划（2026）'!M:M)</f>
        <v>主导</v>
      </c>
      <c r="N326" s="256" t="str" cm="1">
        <f t="array" aca="1" ref="N326" ca="1">_xlfn.XLOOKUP($A326&amp;$B326,'[2]产值及收款计划（2026）'!$A:$A&amp;'[2]产值及收款计划（2026）'!$B:$B,'[2]产值及收款计划（2026）'!N:N)</f>
        <v>邱枫团队</v>
      </c>
      <c r="O326" s="256" t="str" cm="1">
        <f t="array" aca="1" ref="O326" ca="1">_xlfn.XLOOKUP($A326&amp;$B326,'[2]产值及收款计划（2026）'!$A:$A&amp;'[2]产值及收款计划（2026）'!$B:$B,'[2]产值及收款计划（2026）'!O:O)</f>
        <v>丁启明</v>
      </c>
      <c r="P326" s="255" t="str" cm="1">
        <f t="array" aca="1" ref="P326" ca="1">_xlfn.XLOOKUP($A326&amp;$B326,'[2]产值及收款计划（2026）'!$A:$A&amp;'[2]产值及收款计划（2026）'!$B:$B,'[2]产值及收款计划（2026）'!P:P)</f>
        <v>待签</v>
      </c>
      <c r="Q326" s="256"/>
      <c r="R326" s="256"/>
      <c r="S326" s="256"/>
      <c r="T326" s="256" cm="1">
        <f t="array" aca="1" ref="T326" ca="1">_xlfn.XLOOKUP($A326&amp;$B326,'[2]产值及收款计划（2026）'!$A:$A&amp;'[2]产值及收款计划（2026）'!$B:$B,'[2]产值及收款计划（2026）'!T:T)</f>
        <v>0</v>
      </c>
      <c r="U326" s="256" cm="1">
        <f t="array" aca="1" ref="U326" ca="1">_xlfn.XLOOKUP($A326&amp;$B326,'[2]产值及收款计划（2026）'!$A:$A&amp;'[2]产值及收款计划（2026）'!$B:$B,'[2]产值及收款计划（2026）'!U:U)</f>
        <v>0</v>
      </c>
      <c r="V326" s="256" cm="1">
        <f t="array" aca="1" ref="V326" ca="1">_xlfn.XLOOKUP($A326&amp;$B326,'[2]产值及收款计划（2026）'!$A:$A&amp;'[2]产值及收款计划（2026）'!$B:$B,'[2]产值及收款计划（2026）'!V:V)</f>
        <v>235.39</v>
      </c>
      <c r="W326" s="256"/>
      <c r="X326" s="256"/>
      <c r="Y326" s="256"/>
      <c r="Z326" s="256"/>
      <c r="AA326" s="256" cm="1">
        <f t="array" aca="1" ref="AA326" ca="1">_xlfn.XLOOKUP($A326&amp;$B326,'[2]产值及收款计划（2026）'!$A:$A&amp;'[2]产值及收款计划（2026）'!$B:$B,'[2]产值及收款计划（2026）'!AA:AA)</f>
        <v>0</v>
      </c>
      <c r="AB326" s="256" cm="1">
        <f t="array" aca="1" ref="AB326" ca="1">_xlfn.XLOOKUP($A326&amp;$B326,'[2]产值及收款计划（2026）'!$A:$A&amp;'[2]产值及收款计划（2026）'!$B:$B,'[2]产值及收款计划（2026）'!AB:AB)</f>
        <v>0</v>
      </c>
      <c r="AC326" s="256" cm="1">
        <f t="array" aca="1" ref="AC326" ca="1">_xlfn.XLOOKUP($A326&amp;$B326,'[2]产值及收款计划（2026）'!$A:$A&amp;'[2]产值及收款计划（2026）'!$B:$B,'[2]产值及收款计划（2026）'!AC:AC)</f>
        <v>0</v>
      </c>
      <c r="AD326" s="256" cm="1">
        <f t="array" aca="1" ref="AD326" ca="1">_xlfn.XLOOKUP($A326&amp;$B326,'[2]产值及收款计划（2026）'!$A:$A&amp;'[2]产值及收款计划（2026）'!$B:$B,'[2]产值及收款计划（2026）'!AD:AD)</f>
        <v>0</v>
      </c>
      <c r="AE326" s="256" cm="1">
        <f t="array" aca="1" ref="AE326" ca="1">_xlfn.XLOOKUP($A326&amp;$B326,'[2]产值及收款计划（2026）'!$A:$A&amp;'[2]产值及收款计划（2026）'!$B:$B,'[2]产值及收款计划（2026）'!AE:AE)</f>
        <v>0</v>
      </c>
      <c r="AF326" s="256" cm="1">
        <f t="array" aca="1" ref="AF326" ca="1">_xlfn.XLOOKUP($A326&amp;$B326,'[2]产值及收款计划（2026）'!$A:$A&amp;'[2]产值及收款计划（2026）'!$B:$B,'[2]产值及收款计划（2026）'!AF:AF)</f>
        <v>0</v>
      </c>
      <c r="AG326" s="256" cm="1">
        <f t="array" aca="1" ref="AG326" ca="1">_xlfn.XLOOKUP($A326&amp;$B326,'[2]产值及收款计划（2026）'!$A:$A&amp;'[2]产值及收款计划（2026）'!$B:$B,'[2]产值及收款计划（2026）'!AG:AG)</f>
        <v>0</v>
      </c>
      <c r="AH326" s="256" cm="1">
        <f t="array" aca="1" ref="AH326" ca="1">_xlfn.XLOOKUP($A326&amp;$B326,'[2]产值及收款计划（2026）'!$A:$A&amp;'[2]产值及收款计划（2026）'!$B:$B,'[2]产值及收款计划（2026）'!AH:AH)</f>
        <v>235.39</v>
      </c>
      <c r="AI326" s="256" cm="1">
        <f t="array" aca="1" ref="AI326" ca="1">_xlfn.XLOOKUP($A326&amp;$B326,'[2]产值及收款计划（2026）'!$A:$A&amp;'[2]产值及收款计划（2026）'!$B:$B,'[2]产值及收款计划（2026）'!AI:AI)</f>
        <v>0</v>
      </c>
      <c r="AJ326" s="256" cm="1">
        <f t="array" aca="1" ref="AJ326" ca="1">_xlfn.XLOOKUP($A326&amp;$B326,'[2]产值及收款计划（2026）'!$A:$A&amp;'[2]产值及收款计划（2026）'!$B:$B,'[2]产值及收款计划（2026）'!AJ:AJ)</f>
        <v>0</v>
      </c>
      <c r="AK326" s="256" cm="1">
        <f t="array" aca="1" ref="AK326" ca="1">_xlfn.XLOOKUP($A326&amp;$B326,'[2]产值及收款计划（2026）'!$A:$A&amp;'[2]产值及收款计划（2026）'!$B:$B,'[2]产值及收款计划（2026）'!AK:AK)</f>
        <v>0</v>
      </c>
      <c r="AL326" s="256" cm="1">
        <f t="array" aca="1" ref="AL326" ca="1">_xlfn.XLOOKUP($A326&amp;$B326,'[2]产值及收款计划（2026）'!$A:$A&amp;'[2]产值及收款计划（2026）'!$B:$B,'[2]产值及收款计划（2026）'!AL:AL)</f>
        <v>0</v>
      </c>
      <c r="AM326" s="263" t="e" cm="1">
        <f t="array" aca="1" ref="AM326" ca="1">_xlfn.LET(_xlpm.勾选月份状态数组,TRANSPOSE('PPT(12-15页）-TOP10'!$A$3:$A$14),_xlpm.选择数据区,IF('PPT(12-15页）-TOP10'!$E$3="收款",$BA326:$BL326,$AA326:$AL326),SUM(_xlfn._xlws.FILTER(_xlpm.选择数据区,_xlpm.勾选月份状态数组,"")))</f>
        <v>#NAME?</v>
      </c>
      <c r="AN326" s="256" t="e" cm="1">
        <f t="array" aca="1" ref="AN326" ca="1">_xlfn.LET(_xlpm.勾选月份状态数组,TRANSPOSE('PPT(12-15页）-TOP10'!$A$3:$A$14),_xlpm.选择数据区,IF('PPT(12-15页）-TOP10'!$E$3="收款",$DA326:$DL326,$CA326:$CL326),SUM(_xlfn._xlws.FILTER(_xlpm.选择数据区,_xlpm.勾选月份状态数组,"")))</f>
        <v>#NAME?</v>
      </c>
      <c r="AO326" s="256">
        <f ca="1">SUM(CA326:CC326)+SUM(AD326:AL326)</f>
        <v>235.39</v>
      </c>
      <c r="AP326" s="256"/>
      <c r="AQ326" s="256"/>
      <c r="AR326" s="256"/>
      <c r="AS326" s="256"/>
      <c r="AT326" s="256"/>
      <c r="AU326" s="256"/>
      <c r="AV326" s="256"/>
      <c r="AW326" s="256" cm="1">
        <f t="array" aca="1" ref="AW326" ca="1">_xlfn.XLOOKUP($A326&amp;$B326,'[2]产值及收款计划（2026）'!$A:$A&amp;'[2]产值及收款计划（2026）'!$B:$B,'[2]产值及收款计划（2026）'!AW:AW)</f>
        <v>0</v>
      </c>
      <c r="AX326" s="256" cm="1">
        <f t="array" aca="1" ref="AX326" ca="1">_xlfn.XLOOKUP($A326&amp;$B326,'[2]产值及收款计划（2026）'!$A:$A&amp;'[2]产值及收款计划（2026）'!$B:$B,'[2]产值及收款计划（2026）'!AX:AX)</f>
        <v>0</v>
      </c>
      <c r="AY326" s="256" cm="1">
        <f t="array" aca="1" ref="AY326" ca="1">_xlfn.XLOOKUP($A326&amp;$B326,'[2]产值及收款计划（2026）'!$A:$A&amp;'[2]产值及收款计划（2026）'!$B:$B,'[2]产值及收款计划（2026）'!AY:AY)</f>
        <v>0</v>
      </c>
      <c r="AZ326" s="256" cm="1">
        <f t="array" aca="1" ref="AZ326" ca="1">_xlfn.XLOOKUP($A326&amp;$B326,'[2]产值及收款计划（2026）'!$A:$A&amp;'[2]产值及收款计划（2026）'!$B:$B,'[2]产值及收款计划（2026）'!AZ:AZ)</f>
        <v>0</v>
      </c>
      <c r="BA326" s="256" cm="1">
        <f t="array" aca="1" ref="BA326" ca="1">_xlfn.XLOOKUP($A326&amp;$B326,'[2]产值及收款计划（2026）'!$A:$A&amp;'[2]产值及收款计划（2026）'!$B:$B,'[2]产值及收款计划（2026）'!BA:BA)</f>
        <v>0</v>
      </c>
      <c r="BB326" s="256" cm="1">
        <f t="array" aca="1" ref="BB326" ca="1">_xlfn.XLOOKUP($A326&amp;$B326,'[2]产值及收款计划（2026）'!$A:$A&amp;'[2]产值及收款计划（2026）'!$B:$B,'[2]产值及收款计划（2026）'!BB:BB)</f>
        <v>0</v>
      </c>
      <c r="BC326" s="256" cm="1">
        <f t="array" aca="1" ref="BC326" ca="1">_xlfn.XLOOKUP($A326&amp;$B326,'[2]产值及收款计划（2026）'!$A:$A&amp;'[2]产值及收款计划（2026）'!$B:$B,'[2]产值及收款计划（2026）'!BC:BC)</f>
        <v>0</v>
      </c>
      <c r="BD326" s="256" cm="1">
        <f t="array" aca="1" ref="BD326" ca="1">_xlfn.XLOOKUP($A326&amp;$B326,'[2]产值及收款计划（2026）'!$A:$A&amp;'[2]产值及收款计划（2026）'!$B:$B,'[2]产值及收款计划（2026）'!BD:BD)</f>
        <v>0</v>
      </c>
      <c r="BE326" s="256" cm="1">
        <f t="array" aca="1" ref="BE326" ca="1">_xlfn.XLOOKUP($A326&amp;$B326,'[2]产值及收款计划（2026）'!$A:$A&amp;'[2]产值及收款计划（2026）'!$B:$B,'[2]产值及收款计划（2026）'!BE:BE)</f>
        <v>0</v>
      </c>
      <c r="BF326" s="256" cm="1">
        <f t="array" aca="1" ref="BF326" ca="1">_xlfn.XLOOKUP($A326&amp;$B326,'[2]产值及收款计划（2026）'!$A:$A&amp;'[2]产值及收款计划（2026）'!$B:$B,'[2]产值及收款计划（2026）'!BF:BF)</f>
        <v>0</v>
      </c>
      <c r="BG326" s="256" cm="1">
        <f t="array" aca="1" ref="BG326" ca="1">_xlfn.XLOOKUP($A326&amp;$B326,'[2]产值及收款计划（2026）'!$A:$A&amp;'[2]产值及收款计划（2026）'!$B:$B,'[2]产值及收款计划（2026）'!BG:BG)</f>
        <v>0</v>
      </c>
      <c r="BH326" s="256" cm="1">
        <f t="array" aca="1" ref="BH326" ca="1">_xlfn.XLOOKUP($A326&amp;$B326,'[2]产值及收款计划（2026）'!$A:$A&amp;'[2]产值及收款计划（2026）'!$B:$B,'[2]产值及收款计划（2026）'!BH:BH)</f>
        <v>0</v>
      </c>
      <c r="BI326" s="256" cm="1">
        <f t="array" aca="1" ref="BI326" ca="1">_xlfn.XLOOKUP($A326&amp;$B326,'[2]产值及收款计划（2026）'!$A:$A&amp;'[2]产值及收款计划（2026）'!$B:$B,'[2]产值及收款计划（2026）'!BI:BI)</f>
        <v>117.69499999999999</v>
      </c>
      <c r="BJ326" s="256" cm="1">
        <f t="array" aca="1" ref="BJ326" ca="1">_xlfn.XLOOKUP($A326&amp;$B326,'[2]产值及收款计划（2026）'!$A:$A&amp;'[2]产值及收款计划（2026）'!$B:$B,'[2]产值及收款计划（2026）'!BJ:BJ)</f>
        <v>0</v>
      </c>
      <c r="BK326" s="256" cm="1">
        <f t="array" aca="1" ref="BK326" ca="1">_xlfn.XLOOKUP($A326&amp;$B326,'[2]产值及收款计划（2026）'!$A:$A&amp;'[2]产值及收款计划（2026）'!$B:$B,'[2]产值及收款计划（2026）'!BK:BK)</f>
        <v>105.9255</v>
      </c>
      <c r="BL326" s="256" cm="1">
        <f t="array" aca="1" ref="BL326" ca="1">_xlfn.XLOOKUP($A326&amp;$B326,'[2]产值及收款计划（2026）'!$A:$A&amp;'[2]产值及收款计划（2026）'!$B:$B,'[2]产值及收款计划（2026）'!BL:BL)</f>
        <v>0</v>
      </c>
      <c r="BM326" s="256"/>
      <c r="BN326" s="256"/>
      <c r="BO326" s="256"/>
      <c r="BP326" s="256"/>
      <c r="BQ326" s="255"/>
      <c r="BR326" s="256"/>
      <c r="CA326" s="256"/>
      <c r="CB326" s="256"/>
      <c r="CC326" s="256"/>
      <c r="CD326" s="256"/>
      <c r="CE326" s="256"/>
      <c r="CF326" s="256"/>
      <c r="CG326" s="256"/>
      <c r="CH326" s="256"/>
      <c r="CI326" s="256"/>
      <c r="CJ326" s="256"/>
      <c r="CK326" s="256"/>
      <c r="CL326" s="256"/>
      <c r="DA326" s="256"/>
      <c r="DB326" s="256"/>
      <c r="DC326" s="256"/>
      <c r="DD326" s="256"/>
      <c r="DE326" s="256"/>
      <c r="DF326" s="256"/>
      <c r="DG326" s="256"/>
      <c r="DH326" s="256"/>
      <c r="DI326" s="256"/>
      <c r="DJ326" s="256"/>
      <c r="DK326" s="256"/>
      <c r="DL326" s="256"/>
      <c r="DM326" s="264"/>
      <c r="DN326" s="250"/>
    </row>
    <row r="327" spans="1:118" ht="20.25" x14ac:dyDescent="0.15">
      <c r="A327" s="254">
        <f t="shared" ca="1" si="18"/>
        <v>146</v>
      </c>
      <c r="B327" s="254" t="s">
        <v>26</v>
      </c>
      <c r="C327" s="255" cm="1">
        <f t="array" aca="1" ref="C327" ca="1">_xlfn.XLOOKUP($A327&amp;$B327,'[2]产值及收款计划（2026）'!$A:$A&amp;'[2]产值及收款计划（2026）'!$B:$B,'[2]产值及收款计划（2026）'!C:C)</f>
        <v>0</v>
      </c>
      <c r="D327" s="255" t="str" cm="1">
        <f t="array" aca="1" ref="D327" ca="1">_xlfn.XLOOKUP($A327&amp;$B327,'[2]产值及收款计划（2026）'!$A:$A&amp;'[2]产值及收款计划（2026）'!$B:$B,'[2]产值及收款计划（2026）'!D:D)</f>
        <v>仙霞路地道数字孪生</v>
      </c>
      <c r="E327" s="256" cm="1">
        <f t="array" aca="1" ref="E327" ca="1">_xlfn.XLOOKUP($A327&amp;$B327,'[2]产值及收款计划（2026）'!$A:$A&amp;'[2]产值及收款计划（2026）'!$B:$B,'[2]产值及收款计划（2026）'!E:E)</f>
        <v>60</v>
      </c>
      <c r="F327" s="256" cm="1">
        <f t="array" aca="1" ref="F327" ca="1">_xlfn.XLOOKUP($A327&amp;$B327,'[2]产值及收款计划（2026）'!$A:$A&amp;'[2]产值及收款计划（2026）'!$B:$B,'[2]产值及收款计划（2026）'!F:F)</f>
        <v>60</v>
      </c>
      <c r="G327" s="256" cm="1">
        <f t="array" aca="1" ref="G327" ca="1">_xlfn.XLOOKUP($A327&amp;$B327,'[2]产值及收款计划（2026）'!$A:$A&amp;'[2]产值及收款计划（2026）'!$B:$B,'[2]产值及收款计划（2026）'!G:G)</f>
        <v>60</v>
      </c>
      <c r="H327" s="256" cm="1">
        <f t="array" aca="1" ref="H327" ca="1">_xlfn.XLOOKUP($A327&amp;$B327,'[2]产值及收款计划（2026）'!$A:$A&amp;'[2]产值及收款计划（2026）'!$B:$B,'[2]产值及收款计划（2026）'!H:H)</f>
        <v>30</v>
      </c>
      <c r="I327" s="257" cm="1">
        <f t="array" aca="1" ref="I327" ca="1">_xlfn.XLOOKUP($A327&amp;$B327,'[2]产值及收款计划（2026）'!$A:$A&amp;'[2]产值及收款计划（2026）'!$B:$B,'[2]产值及收款计划（2026）'!I:I)</f>
        <v>0.5</v>
      </c>
      <c r="J327" s="258" cm="1">
        <f t="array" aca="1" ref="J327" ca="1">_xlfn.XLOOKUP($A327&amp;$B327,'[2]产值及收款计划（2026）'!$A:$A&amp;'[2]产值及收款计划（2026）'!$B:$B,'[2]产值及收款计划（2026）'!J:J)</f>
        <v>0.06</v>
      </c>
      <c r="K327" s="256" cm="1">
        <f t="array" aca="1" ref="K327" ca="1">_xlfn.XLOOKUP($A327&amp;$B327,'[2]产值及收款计划（2026）'!$A:$A&amp;'[2]产值及收款计划（2026）'!$B:$B,'[2]产值及收款计划（2026）'!K:K)</f>
        <v>0</v>
      </c>
      <c r="L327" s="256" cm="1">
        <f t="array" aca="1" ref="L327" ca="1">_xlfn.XLOOKUP($A327&amp;$B327,'[2]产值及收款计划（2026）'!$A:$A&amp;'[2]产值及收款计划（2026）'!$B:$B,'[2]产值及收款计划（2026）'!L:L)</f>
        <v>0</v>
      </c>
      <c r="M327" s="256" t="str" cm="1">
        <f t="array" aca="1" ref="M327" ca="1">_xlfn.XLOOKUP($A327&amp;$B327,'[2]产值及收款计划（2026）'!$A:$A&amp;'[2]产值及收款计划（2026）'!$B:$B,'[2]产值及收款计划（2026）'!M:M)</f>
        <v>主导</v>
      </c>
      <c r="N327" s="256" t="str" cm="1">
        <f t="array" aca="1" ref="N327" ca="1">_xlfn.XLOOKUP($A327&amp;$B327,'[2]产值及收款计划（2026）'!$A:$A&amp;'[2]产值及收款计划（2026）'!$B:$B,'[2]产值及收款计划（2026）'!N:N)</f>
        <v>邱枫团队</v>
      </c>
      <c r="O327" s="256" t="str" cm="1">
        <f t="array" aca="1" ref="O327" ca="1">_xlfn.XLOOKUP($A327&amp;$B327,'[2]产值及收款计划（2026）'!$A:$A&amp;'[2]产值及收款计划（2026）'!$B:$B,'[2]产值及收款计划（2026）'!O:O)</f>
        <v>丁启明</v>
      </c>
      <c r="P327" s="255" t="str" cm="1">
        <f t="array" aca="1" ref="P327" ca="1">_xlfn.XLOOKUP($A327&amp;$B327,'[2]产值及收款计划（2026）'!$A:$A&amp;'[2]产值及收款计划（2026）'!$B:$B,'[2]产值及收款计划（2026）'!P:P)</f>
        <v>待签</v>
      </c>
      <c r="Q327" s="256"/>
      <c r="R327" s="256"/>
      <c r="S327" s="256"/>
      <c r="T327" s="256" cm="1">
        <f t="array" aca="1" ref="T327" ca="1">_xlfn.XLOOKUP($A327&amp;$B327,'[2]产值及收款计划（2026）'!$A:$A&amp;'[2]产值及收款计划（2026）'!$B:$B,'[2]产值及收款计划（2026）'!T:T)</f>
        <v>0</v>
      </c>
      <c r="U327" s="256" cm="1">
        <f t="array" aca="1" ref="U327" ca="1">_xlfn.XLOOKUP($A327&amp;$B327,'[2]产值及收款计划（2026）'!$A:$A&amp;'[2]产值及收款计划（2026）'!$B:$B,'[2]产值及收款计划（2026）'!U:U)</f>
        <v>0</v>
      </c>
      <c r="V327" s="256" cm="1">
        <f t="array" aca="1" ref="V327" ca="1">_xlfn.XLOOKUP($A327&amp;$B327,'[2]产值及收款计划（2026）'!$A:$A&amp;'[2]产值及收款计划（2026）'!$B:$B,'[2]产值及收款计划（2026）'!V:V)</f>
        <v>60</v>
      </c>
      <c r="W327" s="256"/>
      <c r="X327" s="256"/>
      <c r="Y327" s="256"/>
      <c r="Z327" s="256"/>
      <c r="AA327" s="256" cm="1">
        <f t="array" aca="1" ref="AA327" ca="1">_xlfn.XLOOKUP($A327&amp;$B327,'[2]产值及收款计划（2026）'!$A:$A&amp;'[2]产值及收款计划（2026）'!$B:$B,'[2]产值及收款计划（2026）'!AA:AA)</f>
        <v>0</v>
      </c>
      <c r="AB327" s="256" cm="1">
        <f t="array" aca="1" ref="AB327" ca="1">_xlfn.XLOOKUP($A327&amp;$B327,'[2]产值及收款计划（2026）'!$A:$A&amp;'[2]产值及收款计划（2026）'!$B:$B,'[2]产值及收款计划（2026）'!AB:AB)</f>
        <v>0</v>
      </c>
      <c r="AC327" s="256" cm="1">
        <f t="array" aca="1" ref="AC327" ca="1">_xlfn.XLOOKUP($A327&amp;$B327,'[2]产值及收款计划（2026）'!$A:$A&amp;'[2]产值及收款计划（2026）'!$B:$B,'[2]产值及收款计划（2026）'!AC:AC)</f>
        <v>0</v>
      </c>
      <c r="AD327" s="256" cm="1">
        <f t="array" aca="1" ref="AD327" ca="1">_xlfn.XLOOKUP($A327&amp;$B327,'[2]产值及收款计划（2026）'!$A:$A&amp;'[2]产值及收款计划（2026）'!$B:$B,'[2]产值及收款计划（2026）'!AD:AD)</f>
        <v>0</v>
      </c>
      <c r="AE327" s="256" cm="1">
        <f t="array" aca="1" ref="AE327" ca="1">_xlfn.XLOOKUP($A327&amp;$B327,'[2]产值及收款计划（2026）'!$A:$A&amp;'[2]产值及收款计划（2026）'!$B:$B,'[2]产值及收款计划（2026）'!AE:AE)</f>
        <v>0</v>
      </c>
      <c r="AF327" s="256" cm="1">
        <f t="array" aca="1" ref="AF327" ca="1">_xlfn.XLOOKUP($A327&amp;$B327,'[2]产值及收款计划（2026）'!$A:$A&amp;'[2]产值及收款计划（2026）'!$B:$B,'[2]产值及收款计划（2026）'!AF:AF)</f>
        <v>0</v>
      </c>
      <c r="AG327" s="256" cm="1">
        <f t="array" aca="1" ref="AG327" ca="1">_xlfn.XLOOKUP($A327&amp;$B327,'[2]产值及收款计划（2026）'!$A:$A&amp;'[2]产值及收款计划（2026）'!$B:$B,'[2]产值及收款计划（2026）'!AG:AG)</f>
        <v>0</v>
      </c>
      <c r="AH327" s="256" cm="1">
        <f t="array" aca="1" ref="AH327" ca="1">_xlfn.XLOOKUP($A327&amp;$B327,'[2]产值及收款计划（2026）'!$A:$A&amp;'[2]产值及收款计划（2026）'!$B:$B,'[2]产值及收款计划（2026）'!AH:AH)</f>
        <v>0</v>
      </c>
      <c r="AI327" s="256" cm="1">
        <f t="array" aca="1" ref="AI327" ca="1">_xlfn.XLOOKUP($A327&amp;$B327,'[2]产值及收款计划（2026）'!$A:$A&amp;'[2]产值及收款计划（2026）'!$B:$B,'[2]产值及收款计划（2026）'!AI:AI)</f>
        <v>60</v>
      </c>
      <c r="AJ327" s="256" cm="1">
        <f t="array" aca="1" ref="AJ327" ca="1">_xlfn.XLOOKUP($A327&amp;$B327,'[2]产值及收款计划（2026）'!$A:$A&amp;'[2]产值及收款计划（2026）'!$B:$B,'[2]产值及收款计划（2026）'!AJ:AJ)</f>
        <v>0</v>
      </c>
      <c r="AK327" s="256" cm="1">
        <f t="array" aca="1" ref="AK327" ca="1">_xlfn.XLOOKUP($A327&amp;$B327,'[2]产值及收款计划（2026）'!$A:$A&amp;'[2]产值及收款计划（2026）'!$B:$B,'[2]产值及收款计划（2026）'!AK:AK)</f>
        <v>0</v>
      </c>
      <c r="AL327" s="256" cm="1">
        <f t="array" aca="1" ref="AL327" ca="1">_xlfn.XLOOKUP($A327&amp;$B327,'[2]产值及收款计划（2026）'!$A:$A&amp;'[2]产值及收款计划（2026）'!$B:$B,'[2]产值及收款计划（2026）'!AL:AL)</f>
        <v>0</v>
      </c>
      <c r="AM327" s="263" t="e" cm="1">
        <f t="array" aca="1" ref="AM327" ca="1">_xlfn.LET(_xlpm.勾选月份状态数组,TRANSPOSE('PPT(12-15页）-TOP10'!$A$3:$A$14),_xlpm.选择数据区,IF('PPT(12-15页）-TOP10'!$E$3="收款",$BA327:$BL327,$AA327:$AL327),SUM(_xlfn._xlws.FILTER(_xlpm.选择数据区,_xlpm.勾选月份状态数组,"")))</f>
        <v>#NAME?</v>
      </c>
      <c r="AN327" s="256" t="e" cm="1">
        <f t="array" aca="1" ref="AN327" ca="1">_xlfn.LET(_xlpm.勾选月份状态数组,TRANSPOSE('PPT(12-15页）-TOP10'!$A$3:$A$14),_xlpm.选择数据区,IF('PPT(12-15页）-TOP10'!$E$3="收款",$DA327:$DL327,$CA327:$CL327),SUM(_xlfn._xlws.FILTER(_xlpm.选择数据区,_xlpm.勾选月份状态数组,"")))</f>
        <v>#NAME?</v>
      </c>
      <c r="AO327" s="256">
        <f ca="1">SUM(CA327:CC327)+SUM(AD327:AL327)</f>
        <v>60</v>
      </c>
      <c r="AP327" s="256"/>
      <c r="AQ327" s="256"/>
      <c r="AR327" s="256"/>
      <c r="AS327" s="256"/>
      <c r="AT327" s="256"/>
      <c r="AU327" s="256"/>
      <c r="AV327" s="256"/>
      <c r="AW327" s="256" cm="1">
        <f t="array" aca="1" ref="AW327" ca="1">_xlfn.XLOOKUP($A327&amp;$B327,'[2]产值及收款计划（2026）'!$A:$A&amp;'[2]产值及收款计划（2026）'!$B:$B,'[2]产值及收款计划（2026）'!AW:AW)</f>
        <v>0</v>
      </c>
      <c r="AX327" s="256" cm="1">
        <f t="array" aca="1" ref="AX327" ca="1">_xlfn.XLOOKUP($A327&amp;$B327,'[2]产值及收款计划（2026）'!$A:$A&amp;'[2]产值及收款计划（2026）'!$B:$B,'[2]产值及收款计划（2026）'!AX:AX)</f>
        <v>0</v>
      </c>
      <c r="AY327" s="256" cm="1">
        <f t="array" aca="1" ref="AY327" ca="1">_xlfn.XLOOKUP($A327&amp;$B327,'[2]产值及收款计划（2026）'!$A:$A&amp;'[2]产值及收款计划（2026）'!$B:$B,'[2]产值及收款计划（2026）'!AY:AY)</f>
        <v>0</v>
      </c>
      <c r="AZ327" s="256" cm="1">
        <f t="array" aca="1" ref="AZ327" ca="1">_xlfn.XLOOKUP($A327&amp;$B327,'[2]产值及收款计划（2026）'!$A:$A&amp;'[2]产值及收款计划（2026）'!$B:$B,'[2]产值及收款计划（2026）'!AZ:AZ)</f>
        <v>0</v>
      </c>
      <c r="BA327" s="256" cm="1">
        <f t="array" aca="1" ref="BA327" ca="1">_xlfn.XLOOKUP($A327&amp;$B327,'[2]产值及收款计划（2026）'!$A:$A&amp;'[2]产值及收款计划（2026）'!$B:$B,'[2]产值及收款计划（2026）'!BA:BA)</f>
        <v>0</v>
      </c>
      <c r="BB327" s="256" cm="1">
        <f t="array" aca="1" ref="BB327" ca="1">_xlfn.XLOOKUP($A327&amp;$B327,'[2]产值及收款计划（2026）'!$A:$A&amp;'[2]产值及收款计划（2026）'!$B:$B,'[2]产值及收款计划（2026）'!BB:BB)</f>
        <v>0</v>
      </c>
      <c r="BC327" s="256" cm="1">
        <f t="array" aca="1" ref="BC327" ca="1">_xlfn.XLOOKUP($A327&amp;$B327,'[2]产值及收款计划（2026）'!$A:$A&amp;'[2]产值及收款计划（2026）'!$B:$B,'[2]产值及收款计划（2026）'!BC:BC)</f>
        <v>0</v>
      </c>
      <c r="BD327" s="256" cm="1">
        <f t="array" aca="1" ref="BD327" ca="1">_xlfn.XLOOKUP($A327&amp;$B327,'[2]产值及收款计划（2026）'!$A:$A&amp;'[2]产值及收款计划（2026）'!$B:$B,'[2]产值及收款计划（2026）'!BD:BD)</f>
        <v>0</v>
      </c>
      <c r="BE327" s="256" cm="1">
        <f t="array" aca="1" ref="BE327" ca="1">_xlfn.XLOOKUP($A327&amp;$B327,'[2]产值及收款计划（2026）'!$A:$A&amp;'[2]产值及收款计划（2026）'!$B:$B,'[2]产值及收款计划（2026）'!BE:BE)</f>
        <v>0</v>
      </c>
      <c r="BF327" s="256" cm="1">
        <f t="array" aca="1" ref="BF327" ca="1">_xlfn.XLOOKUP($A327&amp;$B327,'[2]产值及收款计划（2026）'!$A:$A&amp;'[2]产值及收款计划（2026）'!$B:$B,'[2]产值及收款计划（2026）'!BF:BF)</f>
        <v>0</v>
      </c>
      <c r="BG327" s="256" cm="1">
        <f t="array" aca="1" ref="BG327" ca="1">_xlfn.XLOOKUP($A327&amp;$B327,'[2]产值及收款计划（2026）'!$A:$A&amp;'[2]产值及收款计划（2026）'!$B:$B,'[2]产值及收款计划（2026）'!BG:BG)</f>
        <v>0</v>
      </c>
      <c r="BH327" s="256" cm="1">
        <f t="array" aca="1" ref="BH327" ca="1">_xlfn.XLOOKUP($A327&amp;$B327,'[2]产值及收款计划（2026）'!$A:$A&amp;'[2]产值及收款计划（2026）'!$B:$B,'[2]产值及收款计划（2026）'!BH:BH)</f>
        <v>0</v>
      </c>
      <c r="BI327" s="256" cm="1">
        <f t="array" aca="1" ref="BI327" ca="1">_xlfn.XLOOKUP($A327&amp;$B327,'[2]产值及收款计划（2026）'!$A:$A&amp;'[2]产值及收款计划（2026）'!$B:$B,'[2]产值及收款计划（2026）'!BI:BI)</f>
        <v>0</v>
      </c>
      <c r="BJ327" s="256" cm="1">
        <f t="array" aca="1" ref="BJ327" ca="1">_xlfn.XLOOKUP($A327&amp;$B327,'[2]产值及收款计划（2026）'!$A:$A&amp;'[2]产值及收款计划（2026）'!$B:$B,'[2]产值及收款计划（2026）'!BJ:BJ)</f>
        <v>6</v>
      </c>
      <c r="BK327" s="256" cm="1">
        <f t="array" aca="1" ref="BK327" ca="1">_xlfn.XLOOKUP($A327&amp;$B327,'[2]产值及收款计划（2026）'!$A:$A&amp;'[2]产值及收款计划（2026）'!$B:$B,'[2]产值及收款计划（2026）'!BK:BK)</f>
        <v>0</v>
      </c>
      <c r="BL327" s="256" cm="1">
        <f t="array" aca="1" ref="BL327" ca="1">_xlfn.XLOOKUP($A327&amp;$B327,'[2]产值及收款计划（2026）'!$A:$A&amp;'[2]产值及收款计划（2026）'!$B:$B,'[2]产值及收款计划（2026）'!BL:BL)</f>
        <v>42</v>
      </c>
      <c r="BM327" s="256"/>
      <c r="BN327" s="256"/>
      <c r="BO327" s="256"/>
      <c r="BP327" s="256"/>
      <c r="BQ327" s="255"/>
      <c r="BR327" s="256"/>
      <c r="CA327" s="256"/>
      <c r="CB327" s="256"/>
      <c r="CC327" s="256"/>
      <c r="CD327" s="256"/>
      <c r="CE327" s="256"/>
      <c r="CF327" s="256"/>
      <c r="CG327" s="256"/>
      <c r="CH327" s="256"/>
      <c r="CI327" s="256"/>
      <c r="CJ327" s="256"/>
      <c r="CK327" s="256"/>
      <c r="CL327" s="256"/>
      <c r="DA327" s="256"/>
      <c r="DB327" s="256"/>
      <c r="DC327" s="256"/>
      <c r="DD327" s="256"/>
      <c r="DE327" s="256"/>
      <c r="DF327" s="256"/>
      <c r="DG327" s="256"/>
      <c r="DH327" s="256"/>
      <c r="DI327" s="256"/>
      <c r="DJ327" s="256"/>
      <c r="DK327" s="256"/>
      <c r="DL327" s="256"/>
      <c r="DM327" s="264"/>
      <c r="DN327" s="250"/>
    </row>
    <row r="328" spans="1:118" ht="20.25" x14ac:dyDescent="0.15">
      <c r="A328" s="254">
        <f t="shared" ca="1" si="18"/>
        <v>147</v>
      </c>
      <c r="B328" s="254" t="s">
        <v>26</v>
      </c>
      <c r="C328" s="255" cm="1">
        <f t="array" aca="1" ref="C328" ca="1">_xlfn.XLOOKUP($A328&amp;$B328,'[2]产值及收款计划（2026）'!$A:$A&amp;'[2]产值及收款计划（2026）'!$B:$B,'[2]产值及收款计划（2026）'!C:C)</f>
        <v>0</v>
      </c>
      <c r="D328" s="255" t="str" cm="1">
        <f t="array" aca="1" ref="D328" ca="1">_xlfn.XLOOKUP($A328&amp;$B328,'[2]产值及收款计划（2026）'!$A:$A&amp;'[2]产值及收款计划（2026）'!$B:$B,'[2]产值及收款计划（2026）'!D:D)</f>
        <v>澳门健康监测平台</v>
      </c>
      <c r="E328" s="256" cm="1">
        <f t="array" aca="1" ref="E328" ca="1">_xlfn.XLOOKUP($A328&amp;$B328,'[2]产值及收款计划（2026）'!$A:$A&amp;'[2]产值及收款计划（2026）'!$B:$B,'[2]产值及收款计划（2026）'!E:E)</f>
        <v>200</v>
      </c>
      <c r="F328" s="256" cm="1">
        <f t="array" aca="1" ref="F328" ca="1">_xlfn.XLOOKUP($A328&amp;$B328,'[2]产值及收款计划（2026）'!$A:$A&amp;'[2]产值及收款计划（2026）'!$B:$B,'[2]产值及收款计划（2026）'!F:F)</f>
        <v>200</v>
      </c>
      <c r="G328" s="256" cm="1">
        <f t="array" aca="1" ref="G328" ca="1">_xlfn.XLOOKUP($A328&amp;$B328,'[2]产值及收款计划（2026）'!$A:$A&amp;'[2]产值及收款计划（2026）'!$B:$B,'[2]产值及收款计划（2026）'!G:G)</f>
        <v>200</v>
      </c>
      <c r="H328" s="256" cm="1">
        <f t="array" aca="1" ref="H328" ca="1">_xlfn.XLOOKUP($A328&amp;$B328,'[2]产值及收款计划（2026）'!$A:$A&amp;'[2]产值及收款计划（2026）'!$B:$B,'[2]产值及收款计划（2026）'!H:H)</f>
        <v>150</v>
      </c>
      <c r="I328" s="257" cm="1">
        <f t="array" aca="1" ref="I328" ca="1">_xlfn.XLOOKUP($A328&amp;$B328,'[2]产值及收款计划（2026）'!$A:$A&amp;'[2]产值及收款计划（2026）'!$B:$B,'[2]产值及收款计划（2026）'!I:I)</f>
        <v>0.75</v>
      </c>
      <c r="J328" s="258" cm="1">
        <f t="array" aca="1" ref="J328" ca="1">_xlfn.XLOOKUP($A328&amp;$B328,'[2]产值及收款计划（2026）'!$A:$A&amp;'[2]产值及收款计划（2026）'!$B:$B,'[2]产值及收款计划（2026）'!J:J)</f>
        <v>0.06</v>
      </c>
      <c r="K328" s="256" cm="1">
        <f t="array" aca="1" ref="K328" ca="1">_xlfn.XLOOKUP($A328&amp;$B328,'[2]产值及收款计划（2026）'!$A:$A&amp;'[2]产值及收款计划（2026）'!$B:$B,'[2]产值及收款计划（2026）'!K:K)</f>
        <v>0</v>
      </c>
      <c r="L328" s="256" cm="1">
        <f t="array" aca="1" ref="L328" ca="1">_xlfn.XLOOKUP($A328&amp;$B328,'[2]产值及收款计划（2026）'!$A:$A&amp;'[2]产值及收款计划（2026）'!$B:$B,'[2]产值及收款计划（2026）'!L:L)</f>
        <v>0</v>
      </c>
      <c r="M328" s="256" t="str" cm="1">
        <f t="array" aca="1" ref="M328" ca="1">_xlfn.XLOOKUP($A328&amp;$B328,'[2]产值及收款计划（2026）'!$A:$A&amp;'[2]产值及收款计划（2026）'!$B:$B,'[2]产值及收款计划（2026）'!M:M)</f>
        <v>主导</v>
      </c>
      <c r="N328" s="256" t="str" cm="1">
        <f t="array" aca="1" ref="N328" ca="1">_xlfn.XLOOKUP($A328&amp;$B328,'[2]产值及收款计划（2026）'!$A:$A&amp;'[2]产值及收款计划（2026）'!$B:$B,'[2]产值及收款计划（2026）'!N:N)</f>
        <v>邱枫团队</v>
      </c>
      <c r="O328" s="256" t="str" cm="1">
        <f t="array" aca="1" ref="O328" ca="1">_xlfn.XLOOKUP($A328&amp;$B328,'[2]产值及收款计划（2026）'!$A:$A&amp;'[2]产值及收款计划（2026）'!$B:$B,'[2]产值及收款计划（2026）'!O:O)</f>
        <v>丁启明</v>
      </c>
      <c r="P328" s="255" t="str" cm="1">
        <f t="array" aca="1" ref="P328" ca="1">_xlfn.XLOOKUP($A328&amp;$B328,'[2]产值及收款计划（2026）'!$A:$A&amp;'[2]产值及收款计划（2026）'!$B:$B,'[2]产值及收款计划（2026）'!P:P)</f>
        <v>待签</v>
      </c>
      <c r="Q328" s="256"/>
      <c r="R328" s="256"/>
      <c r="S328" s="256"/>
      <c r="T328" s="256" cm="1">
        <f t="array" aca="1" ref="T328" ca="1">_xlfn.XLOOKUP($A328&amp;$B328,'[2]产值及收款计划（2026）'!$A:$A&amp;'[2]产值及收款计划（2026）'!$B:$B,'[2]产值及收款计划（2026）'!T:T)</f>
        <v>1</v>
      </c>
      <c r="U328" s="256" cm="1">
        <f t="array" aca="1" ref="U328" ca="1">_xlfn.XLOOKUP($A328&amp;$B328,'[2]产值及收款计划（2026）'!$A:$A&amp;'[2]产值及收款计划（2026）'!$B:$B,'[2]产值及收款计划（2026）'!U:U)</f>
        <v>1</v>
      </c>
      <c r="V328" s="256" cm="1">
        <f t="array" aca="1" ref="V328" ca="1">_xlfn.XLOOKUP($A328&amp;$B328,'[2]产值及收款计划（2026）'!$A:$A&amp;'[2]产值及收款计划（2026）'!$B:$B,'[2]产值及收款计划（2026）'!V:V)</f>
        <v>200</v>
      </c>
      <c r="W328" s="256"/>
      <c r="X328" s="256"/>
      <c r="Y328" s="256"/>
      <c r="Z328" s="256"/>
      <c r="AA328" s="256" cm="1">
        <f t="array" aca="1" ref="AA328" ca="1">_xlfn.XLOOKUP($A328&amp;$B328,'[2]产值及收款计划（2026）'!$A:$A&amp;'[2]产值及收款计划（2026）'!$B:$B,'[2]产值及收款计划（2026）'!AA:AA)</f>
        <v>0</v>
      </c>
      <c r="AB328" s="256" cm="1">
        <f t="array" aca="1" ref="AB328" ca="1">_xlfn.XLOOKUP($A328&amp;$B328,'[2]产值及收款计划（2026）'!$A:$A&amp;'[2]产值及收款计划（2026）'!$B:$B,'[2]产值及收款计划（2026）'!AB:AB)</f>
        <v>0</v>
      </c>
      <c r="AC328" s="256" cm="1">
        <f t="array" aca="1" ref="AC328" ca="1">_xlfn.XLOOKUP($A328&amp;$B328,'[2]产值及收款计划（2026）'!$A:$A&amp;'[2]产值及收款计划（2026）'!$B:$B,'[2]产值及收款计划（2026）'!AC:AC)</f>
        <v>0</v>
      </c>
      <c r="AD328" s="256" cm="1">
        <f t="array" aca="1" ref="AD328" ca="1">_xlfn.XLOOKUP($A328&amp;$B328,'[2]产值及收款计划（2026）'!$A:$A&amp;'[2]产值及收款计划（2026）'!$B:$B,'[2]产值及收款计划（2026）'!AD:AD)</f>
        <v>0</v>
      </c>
      <c r="AE328" s="256" cm="1">
        <f t="array" aca="1" ref="AE328" ca="1">_xlfn.XLOOKUP($A328&amp;$B328,'[2]产值及收款计划（2026）'!$A:$A&amp;'[2]产值及收款计划（2026）'!$B:$B,'[2]产值及收款计划（2026）'!AE:AE)</f>
        <v>0</v>
      </c>
      <c r="AF328" s="256" cm="1">
        <f t="array" aca="1" ref="AF328" ca="1">_xlfn.XLOOKUP($A328&amp;$B328,'[2]产值及收款计划（2026）'!$A:$A&amp;'[2]产值及收款计划（2026）'!$B:$B,'[2]产值及收款计划（2026）'!AF:AF)</f>
        <v>0</v>
      </c>
      <c r="AG328" s="256" cm="1">
        <f t="array" aca="1" ref="AG328" ca="1">_xlfn.XLOOKUP($A328&amp;$B328,'[2]产值及收款计划（2026）'!$A:$A&amp;'[2]产值及收款计划（2026）'!$B:$B,'[2]产值及收款计划（2026）'!AG:AG)</f>
        <v>0</v>
      </c>
      <c r="AH328" s="256" cm="1">
        <f t="array" aca="1" ref="AH328" ca="1">_xlfn.XLOOKUP($A328&amp;$B328,'[2]产值及收款计划（2026）'!$A:$A&amp;'[2]产值及收款计划（2026）'!$B:$B,'[2]产值及收款计划（2026）'!AH:AH)</f>
        <v>0</v>
      </c>
      <c r="AI328" s="256" cm="1">
        <f t="array" aca="1" ref="AI328" ca="1">_xlfn.XLOOKUP($A328&amp;$B328,'[2]产值及收款计划（2026）'!$A:$A&amp;'[2]产值及收款计划（2026）'!$B:$B,'[2]产值及收款计划（2026）'!AI:AI)</f>
        <v>0</v>
      </c>
      <c r="AJ328" s="256" cm="1">
        <f t="array" aca="1" ref="AJ328" ca="1">_xlfn.XLOOKUP($A328&amp;$B328,'[2]产值及收款计划（2026）'!$A:$A&amp;'[2]产值及收款计划（2026）'!$B:$B,'[2]产值及收款计划（2026）'!AJ:AJ)</f>
        <v>0</v>
      </c>
      <c r="AK328" s="256" cm="1">
        <f t="array" aca="1" ref="AK328" ca="1">_xlfn.XLOOKUP($A328&amp;$B328,'[2]产值及收款计划（2026）'!$A:$A&amp;'[2]产值及收款计划（2026）'!$B:$B,'[2]产值及收款计划（2026）'!AK:AK)</f>
        <v>0</v>
      </c>
      <c r="AL328" s="256" cm="1">
        <f t="array" aca="1" ref="AL328" ca="1">_xlfn.XLOOKUP($A328&amp;$B328,'[2]产值及收款计划（2026）'!$A:$A&amp;'[2]产值及收款计划（2026）'!$B:$B,'[2]产值及收款计划（2026）'!AL:AL)</f>
        <v>60</v>
      </c>
      <c r="AM328" s="263" t="e" cm="1">
        <f t="array" aca="1" ref="AM328" ca="1">_xlfn.LET(_xlpm.勾选月份状态数组,TRANSPOSE('PPT(12-15页）-TOP10'!$A$3:$A$14),_xlpm.选择数据区,IF('PPT(12-15页）-TOP10'!$E$3="收款",$BA328:$BL328,$AA328:$AL328),SUM(_xlfn._xlws.FILTER(_xlpm.选择数据区,_xlpm.勾选月份状态数组,"")))</f>
        <v>#NAME?</v>
      </c>
      <c r="AN328" s="256" t="e" cm="1">
        <f t="array" aca="1" ref="AN328" ca="1">_xlfn.LET(_xlpm.勾选月份状态数组,TRANSPOSE('PPT(12-15页）-TOP10'!$A$3:$A$14),_xlpm.选择数据区,IF('PPT(12-15页）-TOP10'!$E$3="收款",$DA328:$DL328,$CA328:$CL328),SUM(_xlfn._xlws.FILTER(_xlpm.选择数据区,_xlpm.勾选月份状态数组,"")))</f>
        <v>#NAME?</v>
      </c>
      <c r="AO328" s="256">
        <f ca="1">SUM(CA328:CC328)+SUM(AD328:AL328)</f>
        <v>60</v>
      </c>
      <c r="AP328" s="256"/>
      <c r="AQ328" s="256"/>
      <c r="AR328" s="256"/>
      <c r="AS328" s="256"/>
      <c r="AT328" s="256"/>
      <c r="AU328" s="256"/>
      <c r="AV328" s="256"/>
      <c r="AW328" s="256" cm="1">
        <f t="array" aca="1" ref="AW328" ca="1">_xlfn.XLOOKUP($A328&amp;$B328,'[2]产值及收款计划（2026）'!$A:$A&amp;'[2]产值及收款计划（2026）'!$B:$B,'[2]产值及收款计划（2026）'!AW:AW)</f>
        <v>0</v>
      </c>
      <c r="AX328" s="256" cm="1">
        <f t="array" aca="1" ref="AX328" ca="1">_xlfn.XLOOKUP($A328&amp;$B328,'[2]产值及收款计划（2026）'!$A:$A&amp;'[2]产值及收款计划（2026）'!$B:$B,'[2]产值及收款计划（2026）'!AX:AX)</f>
        <v>0</v>
      </c>
      <c r="AY328" s="256" cm="1">
        <f t="array" aca="1" ref="AY328" ca="1">_xlfn.XLOOKUP($A328&amp;$B328,'[2]产值及收款计划（2026）'!$A:$A&amp;'[2]产值及收款计划（2026）'!$B:$B,'[2]产值及收款计划（2026）'!AY:AY)</f>
        <v>0</v>
      </c>
      <c r="AZ328" s="256" cm="1">
        <f t="array" aca="1" ref="AZ328" ca="1">_xlfn.XLOOKUP($A328&amp;$B328,'[2]产值及收款计划（2026）'!$A:$A&amp;'[2]产值及收款计划（2026）'!$B:$B,'[2]产值及收款计划（2026）'!AZ:AZ)</f>
        <v>0</v>
      </c>
      <c r="BA328" s="256" cm="1">
        <f t="array" aca="1" ref="BA328" ca="1">_xlfn.XLOOKUP($A328&amp;$B328,'[2]产值及收款计划（2026）'!$A:$A&amp;'[2]产值及收款计划（2026）'!$B:$B,'[2]产值及收款计划（2026）'!BA:BA)</f>
        <v>0</v>
      </c>
      <c r="BB328" s="256" cm="1">
        <f t="array" aca="1" ref="BB328" ca="1">_xlfn.XLOOKUP($A328&amp;$B328,'[2]产值及收款计划（2026）'!$A:$A&amp;'[2]产值及收款计划（2026）'!$B:$B,'[2]产值及收款计划（2026）'!BB:BB)</f>
        <v>0</v>
      </c>
      <c r="BC328" s="256" cm="1">
        <f t="array" aca="1" ref="BC328" ca="1">_xlfn.XLOOKUP($A328&amp;$B328,'[2]产值及收款计划（2026）'!$A:$A&amp;'[2]产值及收款计划（2026）'!$B:$B,'[2]产值及收款计划（2026）'!BC:BC)</f>
        <v>0</v>
      </c>
      <c r="BD328" s="256" cm="1">
        <f t="array" aca="1" ref="BD328" ca="1">_xlfn.XLOOKUP($A328&amp;$B328,'[2]产值及收款计划（2026）'!$A:$A&amp;'[2]产值及收款计划（2026）'!$B:$B,'[2]产值及收款计划（2026）'!BD:BD)</f>
        <v>0</v>
      </c>
      <c r="BE328" s="256" cm="1">
        <f t="array" aca="1" ref="BE328" ca="1">_xlfn.XLOOKUP($A328&amp;$B328,'[2]产值及收款计划（2026）'!$A:$A&amp;'[2]产值及收款计划（2026）'!$B:$B,'[2]产值及收款计划（2026）'!BE:BE)</f>
        <v>0</v>
      </c>
      <c r="BF328" s="256" cm="1">
        <f t="array" aca="1" ref="BF328" ca="1">_xlfn.XLOOKUP($A328&amp;$B328,'[2]产值及收款计划（2026）'!$A:$A&amp;'[2]产值及收款计划（2026）'!$B:$B,'[2]产值及收款计划（2026）'!BF:BF)</f>
        <v>0</v>
      </c>
      <c r="BG328" s="256" cm="1">
        <f t="array" aca="1" ref="BG328" ca="1">_xlfn.XLOOKUP($A328&amp;$B328,'[2]产值及收款计划（2026）'!$A:$A&amp;'[2]产值及收款计划（2026）'!$B:$B,'[2]产值及收款计划（2026）'!BG:BG)</f>
        <v>0</v>
      </c>
      <c r="BH328" s="256" cm="1">
        <f t="array" aca="1" ref="BH328" ca="1">_xlfn.XLOOKUP($A328&amp;$B328,'[2]产值及收款计划（2026）'!$A:$A&amp;'[2]产值及收款计划（2026）'!$B:$B,'[2]产值及收款计划（2026）'!BH:BH)</f>
        <v>0</v>
      </c>
      <c r="BI328" s="256" cm="1">
        <f t="array" aca="1" ref="BI328" ca="1">_xlfn.XLOOKUP($A328&amp;$B328,'[2]产值及收款计划（2026）'!$A:$A&amp;'[2]产值及收款计划（2026）'!$B:$B,'[2]产值及收款计划（2026）'!BI:BI)</f>
        <v>0</v>
      </c>
      <c r="BJ328" s="256" cm="1">
        <f t="array" aca="1" ref="BJ328" ca="1">_xlfn.XLOOKUP($A328&amp;$B328,'[2]产值及收款计划（2026）'!$A:$A&amp;'[2]产值及收款计划（2026）'!$B:$B,'[2]产值及收款计划（2026）'!BJ:BJ)</f>
        <v>0</v>
      </c>
      <c r="BK328" s="256" cm="1">
        <f t="array" aca="1" ref="BK328" ca="1">_xlfn.XLOOKUP($A328&amp;$B328,'[2]产值及收款计划（2026）'!$A:$A&amp;'[2]产值及收款计划（2026）'!$B:$B,'[2]产值及收款计划（2026）'!BK:BK)</f>
        <v>0</v>
      </c>
      <c r="BL328" s="256" cm="1">
        <f t="array" aca="1" ref="BL328" ca="1">_xlfn.XLOOKUP($A328&amp;$B328,'[2]产值及收款计划（2026）'!$A:$A&amp;'[2]产值及收款计划（2026）'!$B:$B,'[2]产值及收款计划（2026）'!BL:BL)</f>
        <v>0</v>
      </c>
      <c r="BM328" s="256"/>
      <c r="BN328" s="256"/>
      <c r="BO328" s="256"/>
      <c r="BP328" s="256"/>
      <c r="BQ328" s="255"/>
      <c r="BR328" s="256"/>
      <c r="CA328" s="256"/>
      <c r="CB328" s="256"/>
      <c r="CC328" s="256"/>
      <c r="CD328" s="256"/>
      <c r="CE328" s="256"/>
      <c r="CF328" s="256"/>
      <c r="CG328" s="256"/>
      <c r="CH328" s="256"/>
      <c r="CI328" s="256"/>
      <c r="CJ328" s="256"/>
      <c r="CK328" s="256"/>
      <c r="CL328" s="256"/>
      <c r="DA328" s="256"/>
      <c r="DB328" s="256"/>
      <c r="DC328" s="256"/>
      <c r="DD328" s="256"/>
      <c r="DE328" s="256"/>
      <c r="DF328" s="256"/>
      <c r="DG328" s="256"/>
      <c r="DH328" s="256"/>
      <c r="DI328" s="256"/>
      <c r="DJ328" s="256"/>
      <c r="DK328" s="256"/>
      <c r="DL328" s="256"/>
      <c r="DM328" s="264"/>
      <c r="DN328" s="250"/>
    </row>
    <row r="329" spans="1:118" ht="20.25" x14ac:dyDescent="0.15">
      <c r="A329" s="254">
        <f t="shared" ca="1" si="18"/>
        <v>148</v>
      </c>
      <c r="B329" s="254" t="s">
        <v>26</v>
      </c>
      <c r="C329" s="255" cm="1">
        <f t="array" aca="1" ref="C329" ca="1">_xlfn.XLOOKUP($A329&amp;$B329,'[2]产值及收款计划（2026）'!$A:$A&amp;'[2]产值及收款计划（2026）'!$B:$B,'[2]产值及收款计划（2026）'!C:C)</f>
        <v>0</v>
      </c>
      <c r="D329" s="255" t="str" cm="1">
        <f t="array" aca="1" ref="D329" ca="1">_xlfn.XLOOKUP($A329&amp;$B329,'[2]产值及收款计划（2026）'!$A:$A&amp;'[2]产值及收款计划（2026）'!$B:$B,'[2]产值及收款计划（2026）'!D:D)</f>
        <v>基于多源数据融合的城市交通基础设施一体化安全运维研究-地道智慧消防系统数据分析及应用</v>
      </c>
      <c r="E329" s="256" cm="1">
        <f t="array" aca="1" ref="E329" ca="1">_xlfn.XLOOKUP($A329&amp;$B329,'[2]产值及收款计划（2026）'!$A:$A&amp;'[2]产值及收款计划（2026）'!$B:$B,'[2]产值及收款计划（2026）'!E:E)</f>
        <v>16.55</v>
      </c>
      <c r="F329" s="256" cm="1">
        <f t="array" aca="1" ref="F329" ca="1">_xlfn.XLOOKUP($A329&amp;$B329,'[2]产值及收款计划（2026）'!$A:$A&amp;'[2]产值及收款计划（2026）'!$B:$B,'[2]产值及收款计划（2026）'!F:F)</f>
        <v>16.55</v>
      </c>
      <c r="G329" s="256" cm="1">
        <f t="array" aca="1" ref="G329" ca="1">_xlfn.XLOOKUP($A329&amp;$B329,'[2]产值及收款计划（2026）'!$A:$A&amp;'[2]产值及收款计划（2026）'!$B:$B,'[2]产值及收款计划（2026）'!G:G)</f>
        <v>16.55</v>
      </c>
      <c r="H329" s="256" cm="1">
        <f t="array" aca="1" ref="H329" ca="1">_xlfn.XLOOKUP($A329&amp;$B329,'[2]产值及收款计划（2026）'!$A:$A&amp;'[2]产值及收款计划（2026）'!$B:$B,'[2]产值及收款计划（2026）'!H:H)</f>
        <v>6.55</v>
      </c>
      <c r="I329" s="257" cm="1">
        <f t="array" aca="1" ref="I329" ca="1">_xlfn.XLOOKUP($A329&amp;$B329,'[2]产值及收款计划（2026）'!$A:$A&amp;'[2]产值及收款计划（2026）'!$B:$B,'[2]产值及收款计划（2026）'!I:I)</f>
        <v>0.39577039274924503</v>
      </c>
      <c r="J329" s="258" cm="1">
        <f t="array" aca="1" ref="J329" ca="1">_xlfn.XLOOKUP($A329&amp;$B329,'[2]产值及收款计划（2026）'!$A:$A&amp;'[2]产值及收款计划（2026）'!$B:$B,'[2]产值及收款计划（2026）'!J:J)</f>
        <v>0.06</v>
      </c>
      <c r="K329" s="256" cm="1">
        <f t="array" aca="1" ref="K329" ca="1">_xlfn.XLOOKUP($A329&amp;$B329,'[2]产值及收款计划（2026）'!$A:$A&amp;'[2]产值及收款计划（2026）'!$B:$B,'[2]产值及收款计划（2026）'!K:K)</f>
        <v>0</v>
      </c>
      <c r="L329" s="256" cm="1">
        <f t="array" aca="1" ref="L329" ca="1">_xlfn.XLOOKUP($A329&amp;$B329,'[2]产值及收款计划（2026）'!$A:$A&amp;'[2]产值及收款计划（2026）'!$B:$B,'[2]产值及收款计划（2026）'!L:L)</f>
        <v>0</v>
      </c>
      <c r="M329" s="256" t="str" cm="1">
        <f t="array" aca="1" ref="M329" ca="1">_xlfn.XLOOKUP($A329&amp;$B329,'[2]产值及收款计划（2026）'!$A:$A&amp;'[2]产值及收款计划（2026）'!$B:$B,'[2]产值及收款计划（2026）'!M:M)</f>
        <v>主导</v>
      </c>
      <c r="N329" s="256" t="str" cm="1">
        <f t="array" aca="1" ref="N329" ca="1">_xlfn.XLOOKUP($A329&amp;$B329,'[2]产值及收款计划（2026）'!$A:$A&amp;'[2]产值及收款计划（2026）'!$B:$B,'[2]产值及收款计划（2026）'!N:N)</f>
        <v>邱枫团队</v>
      </c>
      <c r="O329" s="256" t="str" cm="1">
        <f t="array" aca="1" ref="O329" ca="1">_xlfn.XLOOKUP($A329&amp;$B329,'[2]产值及收款计划（2026）'!$A:$A&amp;'[2]产值及收款计划（2026）'!$B:$B,'[2]产值及收款计划（2026）'!O:O)</f>
        <v>高建勇</v>
      </c>
      <c r="P329" s="255" t="str" cm="1">
        <f t="array" aca="1" ref="P329" ca="1">_xlfn.XLOOKUP($A329&amp;$B329,'[2]产值及收款计划（2026）'!$A:$A&amp;'[2]产值及收款计划（2026）'!$B:$B,'[2]产值及收款计划（2026）'!P:P)</f>
        <v>待签</v>
      </c>
      <c r="Q329" s="256"/>
      <c r="R329" s="256"/>
      <c r="S329" s="256"/>
      <c r="T329" s="256" cm="1">
        <f t="array" aca="1" ref="T329" ca="1">_xlfn.XLOOKUP($A329&amp;$B329,'[2]产值及收款计划（2026）'!$A:$A&amp;'[2]产值及收款计划（2026）'!$B:$B,'[2]产值及收款计划（2026）'!T:T)</f>
        <v>2</v>
      </c>
      <c r="U329" s="256" cm="1">
        <f t="array" aca="1" ref="U329" ca="1">_xlfn.XLOOKUP($A329&amp;$B329,'[2]产值及收款计划（2026）'!$A:$A&amp;'[2]产值及收款计划（2026）'!$B:$B,'[2]产值及收款计划（2026）'!U:U)</f>
        <v>2</v>
      </c>
      <c r="V329" s="256" cm="1">
        <f t="array" aca="1" ref="V329" ca="1">_xlfn.XLOOKUP($A329&amp;$B329,'[2]产值及收款计划（2026）'!$A:$A&amp;'[2]产值及收款计划（2026）'!$B:$B,'[2]产值及收款计划（2026）'!V:V)</f>
        <v>16.55</v>
      </c>
      <c r="W329" s="256"/>
      <c r="X329" s="256"/>
      <c r="Y329" s="256"/>
      <c r="Z329" s="256"/>
      <c r="AA329" s="256" cm="1">
        <f t="array" aca="1" ref="AA329" ca="1">_xlfn.XLOOKUP($A329&amp;$B329,'[2]产值及收款计划（2026）'!$A:$A&amp;'[2]产值及收款计划（2026）'!$B:$B,'[2]产值及收款计划（2026）'!AA:AA)</f>
        <v>0</v>
      </c>
      <c r="AB329" s="256" cm="1">
        <f t="array" aca="1" ref="AB329" ca="1">_xlfn.XLOOKUP($A329&amp;$B329,'[2]产值及收款计划（2026）'!$A:$A&amp;'[2]产值及收款计划（2026）'!$B:$B,'[2]产值及收款计划（2026）'!AB:AB)</f>
        <v>0</v>
      </c>
      <c r="AC329" s="256" cm="1">
        <f t="array" aca="1" ref="AC329" ca="1">_xlfn.XLOOKUP($A329&amp;$B329,'[2]产值及收款计划（2026）'!$A:$A&amp;'[2]产值及收款计划（2026）'!$B:$B,'[2]产值及收款计划（2026）'!AC:AC)</f>
        <v>0</v>
      </c>
      <c r="AD329" s="256" cm="1">
        <f t="array" aca="1" ref="AD329" ca="1">_xlfn.XLOOKUP($A329&amp;$B329,'[2]产值及收款计划（2026）'!$A:$A&amp;'[2]产值及收款计划（2026）'!$B:$B,'[2]产值及收款计划（2026）'!AD:AD)</f>
        <v>0</v>
      </c>
      <c r="AE329" s="256" cm="1">
        <f t="array" aca="1" ref="AE329" ca="1">_xlfn.XLOOKUP($A329&amp;$B329,'[2]产值及收款计划（2026）'!$A:$A&amp;'[2]产值及收款计划（2026）'!$B:$B,'[2]产值及收款计划（2026）'!AE:AE)</f>
        <v>0</v>
      </c>
      <c r="AF329" s="256" cm="1">
        <f t="array" aca="1" ref="AF329" ca="1">_xlfn.XLOOKUP($A329&amp;$B329,'[2]产值及收款计划（2026）'!$A:$A&amp;'[2]产值及收款计划（2026）'!$B:$B,'[2]产值及收款计划（2026）'!AF:AF)</f>
        <v>0</v>
      </c>
      <c r="AG329" s="256" cm="1">
        <f t="array" aca="1" ref="AG329" ca="1">_xlfn.XLOOKUP($A329&amp;$B329,'[2]产值及收款计划（2026）'!$A:$A&amp;'[2]产值及收款计划（2026）'!$B:$B,'[2]产值及收款计划（2026）'!AG:AG)</f>
        <v>16.55</v>
      </c>
      <c r="AH329" s="256" cm="1">
        <f t="array" aca="1" ref="AH329" ca="1">_xlfn.XLOOKUP($A329&amp;$B329,'[2]产值及收款计划（2026）'!$A:$A&amp;'[2]产值及收款计划（2026）'!$B:$B,'[2]产值及收款计划（2026）'!AH:AH)</f>
        <v>0</v>
      </c>
      <c r="AI329" s="256" cm="1">
        <f t="array" aca="1" ref="AI329" ca="1">_xlfn.XLOOKUP($A329&amp;$B329,'[2]产值及收款计划（2026）'!$A:$A&amp;'[2]产值及收款计划（2026）'!$B:$B,'[2]产值及收款计划（2026）'!AI:AI)</f>
        <v>0</v>
      </c>
      <c r="AJ329" s="256" cm="1">
        <f t="array" aca="1" ref="AJ329" ca="1">_xlfn.XLOOKUP($A329&amp;$B329,'[2]产值及收款计划（2026）'!$A:$A&amp;'[2]产值及收款计划（2026）'!$B:$B,'[2]产值及收款计划（2026）'!AJ:AJ)</f>
        <v>0</v>
      </c>
      <c r="AK329" s="256" cm="1">
        <f t="array" aca="1" ref="AK329" ca="1">_xlfn.XLOOKUP($A329&amp;$B329,'[2]产值及收款计划（2026）'!$A:$A&amp;'[2]产值及收款计划（2026）'!$B:$B,'[2]产值及收款计划（2026）'!AK:AK)</f>
        <v>0</v>
      </c>
      <c r="AL329" s="256" cm="1">
        <f t="array" aca="1" ref="AL329" ca="1">_xlfn.XLOOKUP($A329&amp;$B329,'[2]产值及收款计划（2026）'!$A:$A&amp;'[2]产值及收款计划（2026）'!$B:$B,'[2]产值及收款计划（2026）'!AL:AL)</f>
        <v>0</v>
      </c>
      <c r="AM329" s="263" t="e" cm="1">
        <f t="array" aca="1" ref="AM329" ca="1">_xlfn.LET(_xlpm.勾选月份状态数组,TRANSPOSE('PPT(12-15页）-TOP10'!$A$3:$A$14),_xlpm.选择数据区,IF('PPT(12-15页）-TOP10'!$E$3="收款",$BA329:$BL329,$AA329:$AL329),SUM(_xlfn._xlws.FILTER(_xlpm.选择数据区,_xlpm.勾选月份状态数组,"")))</f>
        <v>#NAME?</v>
      </c>
      <c r="AN329" s="256" t="e" cm="1">
        <f t="array" aca="1" ref="AN329" ca="1">_xlfn.LET(_xlpm.勾选月份状态数组,TRANSPOSE('PPT(12-15页）-TOP10'!$A$3:$A$14),_xlpm.选择数据区,IF('PPT(12-15页）-TOP10'!$E$3="收款",$DA329:$DL329,$CA329:$CL329),SUM(_xlfn._xlws.FILTER(_xlpm.选择数据区,_xlpm.勾选月份状态数组,"")))</f>
        <v>#NAME?</v>
      </c>
      <c r="AO329" s="256">
        <f ca="1">SUM(CA329:CC329)+SUM(AD329:AL329)</f>
        <v>16.55</v>
      </c>
      <c r="AP329" s="256"/>
      <c r="AQ329" s="256"/>
      <c r="AR329" s="256"/>
      <c r="AS329" s="256"/>
      <c r="AT329" s="256"/>
      <c r="AU329" s="256"/>
      <c r="AV329" s="256"/>
      <c r="AW329" s="256" cm="1">
        <f t="array" aca="1" ref="AW329" ca="1">_xlfn.XLOOKUP($A329&amp;$B329,'[2]产值及收款计划（2026）'!$A:$A&amp;'[2]产值及收款计划（2026）'!$B:$B,'[2]产值及收款计划（2026）'!AW:AW)</f>
        <v>0</v>
      </c>
      <c r="AX329" s="256" cm="1">
        <f t="array" aca="1" ref="AX329" ca="1">_xlfn.XLOOKUP($A329&amp;$B329,'[2]产值及收款计划（2026）'!$A:$A&amp;'[2]产值及收款计划（2026）'!$B:$B,'[2]产值及收款计划（2026）'!AX:AX)</f>
        <v>0</v>
      </c>
      <c r="AY329" s="256" cm="1">
        <f t="array" aca="1" ref="AY329" ca="1">_xlfn.XLOOKUP($A329&amp;$B329,'[2]产值及收款计划（2026）'!$A:$A&amp;'[2]产值及收款计划（2026）'!$B:$B,'[2]产值及收款计划（2026）'!AY:AY)</f>
        <v>0</v>
      </c>
      <c r="AZ329" s="256" cm="1">
        <f t="array" aca="1" ref="AZ329" ca="1">_xlfn.XLOOKUP($A329&amp;$B329,'[2]产值及收款计划（2026）'!$A:$A&amp;'[2]产值及收款计划（2026）'!$B:$B,'[2]产值及收款计划（2026）'!AZ:AZ)</f>
        <v>0</v>
      </c>
      <c r="BA329" s="256" cm="1">
        <f t="array" aca="1" ref="BA329" ca="1">_xlfn.XLOOKUP($A329&amp;$B329,'[2]产值及收款计划（2026）'!$A:$A&amp;'[2]产值及收款计划（2026）'!$B:$B,'[2]产值及收款计划（2026）'!BA:BA)</f>
        <v>0</v>
      </c>
      <c r="BB329" s="256" cm="1">
        <f t="array" aca="1" ref="BB329" ca="1">_xlfn.XLOOKUP($A329&amp;$B329,'[2]产值及收款计划（2026）'!$A:$A&amp;'[2]产值及收款计划（2026）'!$B:$B,'[2]产值及收款计划（2026）'!BB:BB)</f>
        <v>0</v>
      </c>
      <c r="BC329" s="256" cm="1">
        <f t="array" aca="1" ref="BC329" ca="1">_xlfn.XLOOKUP($A329&amp;$B329,'[2]产值及收款计划（2026）'!$A:$A&amp;'[2]产值及收款计划（2026）'!$B:$B,'[2]产值及收款计划（2026）'!BC:BC)</f>
        <v>0</v>
      </c>
      <c r="BD329" s="256" cm="1">
        <f t="array" aca="1" ref="BD329" ca="1">_xlfn.XLOOKUP($A329&amp;$B329,'[2]产值及收款计划（2026）'!$A:$A&amp;'[2]产值及收款计划（2026）'!$B:$B,'[2]产值及收款计划（2026）'!BD:BD)</f>
        <v>0</v>
      </c>
      <c r="BE329" s="256" cm="1">
        <f t="array" aca="1" ref="BE329" ca="1">_xlfn.XLOOKUP($A329&amp;$B329,'[2]产值及收款计划（2026）'!$A:$A&amp;'[2]产值及收款计划（2026）'!$B:$B,'[2]产值及收款计划（2026）'!BE:BE)</f>
        <v>0</v>
      </c>
      <c r="BF329" s="256" cm="1">
        <f t="array" aca="1" ref="BF329" ca="1">_xlfn.XLOOKUP($A329&amp;$B329,'[2]产值及收款计划（2026）'!$A:$A&amp;'[2]产值及收款计划（2026）'!$B:$B,'[2]产值及收款计划（2026）'!BF:BF)</f>
        <v>0</v>
      </c>
      <c r="BG329" s="256" cm="1">
        <f t="array" aca="1" ref="BG329" ca="1">_xlfn.XLOOKUP($A329&amp;$B329,'[2]产值及收款计划（2026）'!$A:$A&amp;'[2]产值及收款计划（2026）'!$B:$B,'[2]产值及收款计划（2026）'!BG:BG)</f>
        <v>0</v>
      </c>
      <c r="BH329" s="256" cm="1">
        <f t="array" aca="1" ref="BH329" ca="1">_xlfn.XLOOKUP($A329&amp;$B329,'[2]产值及收款计划（2026）'!$A:$A&amp;'[2]产值及收款计划（2026）'!$B:$B,'[2]产值及收款计划（2026）'!BH:BH)</f>
        <v>0</v>
      </c>
      <c r="BI329" s="256" cm="1">
        <f t="array" aca="1" ref="BI329" ca="1">_xlfn.XLOOKUP($A329&amp;$B329,'[2]产值及收款计划（2026）'!$A:$A&amp;'[2]产值及收款计划（2026）'!$B:$B,'[2]产值及收款计划（2026）'!BI:BI)</f>
        <v>0</v>
      </c>
      <c r="BJ329" s="256" cm="1">
        <f t="array" aca="1" ref="BJ329" ca="1">_xlfn.XLOOKUP($A329&amp;$B329,'[2]产值及收款计划（2026）'!$A:$A&amp;'[2]产值及收款计划（2026）'!$B:$B,'[2]产值及收款计划（2026）'!BJ:BJ)</f>
        <v>0</v>
      </c>
      <c r="BK329" s="256" cm="1">
        <f t="array" aca="1" ref="BK329" ca="1">_xlfn.XLOOKUP($A329&amp;$B329,'[2]产值及收款计划（2026）'!$A:$A&amp;'[2]产值及收款计划（2026）'!$B:$B,'[2]产值及收款计划（2026）'!BK:BK)</f>
        <v>0</v>
      </c>
      <c r="BL329" s="256" cm="1">
        <f t="array" aca="1" ref="BL329" ca="1">_xlfn.XLOOKUP($A329&amp;$B329,'[2]产值及收款计划（2026）'!$A:$A&amp;'[2]产值及收款计划（2026）'!$B:$B,'[2]产值及收款计划（2026）'!BL:BL)</f>
        <v>0</v>
      </c>
      <c r="BM329" s="256"/>
      <c r="BN329" s="256"/>
      <c r="BO329" s="256"/>
      <c r="BP329" s="256"/>
      <c r="BQ329" s="255"/>
      <c r="BR329" s="256"/>
      <c r="CA329" s="256"/>
      <c r="CB329" s="256"/>
      <c r="CC329" s="256"/>
      <c r="CD329" s="256"/>
      <c r="CE329" s="256"/>
      <c r="CF329" s="256"/>
      <c r="CG329" s="256"/>
      <c r="CH329" s="256"/>
      <c r="CI329" s="256"/>
      <c r="CJ329" s="256"/>
      <c r="CK329" s="256"/>
      <c r="CL329" s="256"/>
      <c r="DA329" s="256"/>
      <c r="DB329" s="256"/>
      <c r="DC329" s="256"/>
      <c r="DD329" s="256"/>
      <c r="DE329" s="256"/>
      <c r="DF329" s="256"/>
      <c r="DG329" s="256"/>
      <c r="DH329" s="256"/>
      <c r="DI329" s="256"/>
      <c r="DJ329" s="256"/>
      <c r="DK329" s="256"/>
      <c r="DL329" s="256"/>
      <c r="DM329" s="264"/>
      <c r="DN329" s="250"/>
    </row>
    <row r="330" spans="1:118" ht="20.25" x14ac:dyDescent="0.15">
      <c r="A330" s="254">
        <f t="shared" ca="1" si="18"/>
        <v>149</v>
      </c>
      <c r="B330" s="254" t="s">
        <v>26</v>
      </c>
      <c r="C330" s="255" cm="1">
        <f t="array" aca="1" ref="C330" ca="1">_xlfn.XLOOKUP($A330&amp;$B330,'[2]产值及收款计划（2026）'!$A:$A&amp;'[2]产值及收款计划（2026）'!$B:$B,'[2]产值及收款计划（2026）'!C:C)</f>
        <v>0</v>
      </c>
      <c r="D330" s="255" t="str" cm="1">
        <f t="array" aca="1" ref="D330" ca="1">_xlfn.XLOOKUP($A330&amp;$B330,'[2]产值及收款计划（2026）'!$A:$A&amp;'[2]产值及收款计划（2026）'!$B:$B,'[2]产值及收款计划（2026）'!D:D)</f>
        <v>浙江区域大屏软件开发服务项目</v>
      </c>
      <c r="E330" s="256" cm="1">
        <f t="array" aca="1" ref="E330" ca="1">_xlfn.XLOOKUP($A330&amp;$B330,'[2]产值及收款计划（2026）'!$A:$A&amp;'[2]产值及收款计划（2026）'!$B:$B,'[2]产值及收款计划（2026）'!E:E)</f>
        <v>19.010000000000002</v>
      </c>
      <c r="F330" s="256" cm="1">
        <f t="array" aca="1" ref="F330" ca="1">_xlfn.XLOOKUP($A330&amp;$B330,'[2]产值及收款计划（2026）'!$A:$A&amp;'[2]产值及收款计划（2026）'!$B:$B,'[2]产值及收款计划（2026）'!F:F)</f>
        <v>19.010000000000002</v>
      </c>
      <c r="G330" s="256" cm="1">
        <f t="array" aca="1" ref="G330" ca="1">_xlfn.XLOOKUP($A330&amp;$B330,'[2]产值及收款计划（2026）'!$A:$A&amp;'[2]产值及收款计划（2026）'!$B:$B,'[2]产值及收款计划（2026）'!G:G)</f>
        <v>19.010000000000002</v>
      </c>
      <c r="H330" s="256" cm="1">
        <f t="array" aca="1" ref="H330" ca="1">_xlfn.XLOOKUP($A330&amp;$B330,'[2]产值及收款计划（2026）'!$A:$A&amp;'[2]产值及收款计划（2026）'!$B:$B,'[2]产值及收款计划（2026）'!H:H)</f>
        <v>13</v>
      </c>
      <c r="I330" s="257" cm="1">
        <f t="array" aca="1" ref="I330" ca="1">_xlfn.XLOOKUP($A330&amp;$B330,'[2]产值及收款计划（2026）'!$A:$A&amp;'[2]产值及收款计划（2026）'!$B:$B,'[2]产值及收款计划（2026）'!I:I)</f>
        <v>0.68385060494476602</v>
      </c>
      <c r="J330" s="258" cm="1">
        <f t="array" aca="1" ref="J330" ca="1">_xlfn.XLOOKUP($A330&amp;$B330,'[2]产值及收款计划（2026）'!$A:$A&amp;'[2]产值及收款计划（2026）'!$B:$B,'[2]产值及收款计划（2026）'!J:J)</f>
        <v>0.06</v>
      </c>
      <c r="K330" s="256" cm="1">
        <f t="array" aca="1" ref="K330" ca="1">_xlfn.XLOOKUP($A330&amp;$B330,'[2]产值及收款计划（2026）'!$A:$A&amp;'[2]产值及收款计划（2026）'!$B:$B,'[2]产值及收款计划（2026）'!K:K)</f>
        <v>0</v>
      </c>
      <c r="L330" s="256" cm="1">
        <f t="array" aca="1" ref="L330" ca="1">_xlfn.XLOOKUP($A330&amp;$B330,'[2]产值及收款计划（2026）'!$A:$A&amp;'[2]产值及收款计划（2026）'!$B:$B,'[2]产值及收款计划（2026）'!L:L)</f>
        <v>0</v>
      </c>
      <c r="M330" s="256" t="str" cm="1">
        <f t="array" aca="1" ref="M330" ca="1">_xlfn.XLOOKUP($A330&amp;$B330,'[2]产值及收款计划（2026）'!$A:$A&amp;'[2]产值及收款计划（2026）'!$B:$B,'[2]产值及收款计划（2026）'!M:M)</f>
        <v>主导</v>
      </c>
      <c r="N330" s="256" t="str" cm="1">
        <f t="array" aca="1" ref="N330" ca="1">_xlfn.XLOOKUP($A330&amp;$B330,'[2]产值及收款计划（2026）'!$A:$A&amp;'[2]产值及收款计划（2026）'!$B:$B,'[2]产值及收款计划（2026）'!N:N)</f>
        <v>贺一玮团队</v>
      </c>
      <c r="O330" s="256" t="str" cm="1">
        <f t="array" aca="1" ref="O330" ca="1">_xlfn.XLOOKUP($A330&amp;$B330,'[2]产值及收款计划（2026）'!$A:$A&amp;'[2]产值及收款计划（2026）'!$B:$B,'[2]产值及收款计划（2026）'!O:O)</f>
        <v>何栩</v>
      </c>
      <c r="P330" s="255" t="str" cm="1">
        <f t="array" aca="1" ref="P330" ca="1">_xlfn.XLOOKUP($A330&amp;$B330,'[2]产值及收款计划（2026）'!$A:$A&amp;'[2]产值及收款计划（2026）'!$B:$B,'[2]产值及收款计划（2026）'!P:P)</f>
        <v>待签</v>
      </c>
      <c r="Q330" s="256"/>
      <c r="R330" s="256"/>
      <c r="S330" s="256"/>
      <c r="T330" s="256" cm="1">
        <f t="array" aca="1" ref="T330" ca="1">_xlfn.XLOOKUP($A330&amp;$B330,'[2]产值及收款计划（2026）'!$A:$A&amp;'[2]产值及收款计划（2026）'!$B:$B,'[2]产值及收款计划（2026）'!T:T)</f>
        <v>3</v>
      </c>
      <c r="U330" s="256" cm="1">
        <f t="array" aca="1" ref="U330" ca="1">_xlfn.XLOOKUP($A330&amp;$B330,'[2]产值及收款计划（2026）'!$A:$A&amp;'[2]产值及收款计划（2026）'!$B:$B,'[2]产值及收款计划（2026）'!U:U)</f>
        <v>3</v>
      </c>
      <c r="V330" s="256" cm="1">
        <f t="array" aca="1" ref="V330" ca="1">_xlfn.XLOOKUP($A330&amp;$B330,'[2]产值及收款计划（2026）'!$A:$A&amp;'[2]产值及收款计划（2026）'!$B:$B,'[2]产值及收款计划（2026）'!V:V)</f>
        <v>19.010000000000002</v>
      </c>
      <c r="W330" s="256"/>
      <c r="X330" s="256"/>
      <c r="Y330" s="256"/>
      <c r="Z330" s="256"/>
      <c r="AA330" s="256" cm="1">
        <f t="array" aca="1" ref="AA330" ca="1">_xlfn.XLOOKUP($A330&amp;$B330,'[2]产值及收款计划（2026）'!$A:$A&amp;'[2]产值及收款计划（2026）'!$B:$B,'[2]产值及收款计划（2026）'!AA:AA)</f>
        <v>0</v>
      </c>
      <c r="AB330" s="256" cm="1">
        <f t="array" aca="1" ref="AB330" ca="1">_xlfn.XLOOKUP($A330&amp;$B330,'[2]产值及收款计划（2026）'!$A:$A&amp;'[2]产值及收款计划（2026）'!$B:$B,'[2]产值及收款计划（2026）'!AB:AB)</f>
        <v>0</v>
      </c>
      <c r="AC330" s="256" cm="1">
        <f t="array" aca="1" ref="AC330" ca="1">_xlfn.XLOOKUP($A330&amp;$B330,'[2]产值及收款计划（2026）'!$A:$A&amp;'[2]产值及收款计划（2026）'!$B:$B,'[2]产值及收款计划（2026）'!AC:AC)</f>
        <v>0</v>
      </c>
      <c r="AD330" s="256" cm="1">
        <f t="array" aca="1" ref="AD330" ca="1">_xlfn.XLOOKUP($A330&amp;$B330,'[2]产值及收款计划（2026）'!$A:$A&amp;'[2]产值及收款计划（2026）'!$B:$B,'[2]产值及收款计划（2026）'!AD:AD)</f>
        <v>0</v>
      </c>
      <c r="AE330" s="256" cm="1">
        <f t="array" aca="1" ref="AE330" ca="1">_xlfn.XLOOKUP($A330&amp;$B330,'[2]产值及收款计划（2026）'!$A:$A&amp;'[2]产值及收款计划（2026）'!$B:$B,'[2]产值及收款计划（2026）'!AE:AE)</f>
        <v>0</v>
      </c>
      <c r="AF330" s="256" cm="1">
        <f t="array" aca="1" ref="AF330" ca="1">_xlfn.XLOOKUP($A330&amp;$B330,'[2]产值及收款计划（2026）'!$A:$A&amp;'[2]产值及收款计划（2026）'!$B:$B,'[2]产值及收款计划（2026）'!AF:AF)</f>
        <v>0</v>
      </c>
      <c r="AG330" s="256" cm="1">
        <f t="array" aca="1" ref="AG330" ca="1">_xlfn.XLOOKUP($A330&amp;$B330,'[2]产值及收款计划（2026）'!$A:$A&amp;'[2]产值及收款计划（2026）'!$B:$B,'[2]产值及收款计划（2026）'!AG:AG)</f>
        <v>19.010000000000002</v>
      </c>
      <c r="AH330" s="256" cm="1">
        <f t="array" aca="1" ref="AH330" ca="1">_xlfn.XLOOKUP($A330&amp;$B330,'[2]产值及收款计划（2026）'!$A:$A&amp;'[2]产值及收款计划（2026）'!$B:$B,'[2]产值及收款计划（2026）'!AH:AH)</f>
        <v>0</v>
      </c>
      <c r="AI330" s="256" cm="1">
        <f t="array" aca="1" ref="AI330" ca="1">_xlfn.XLOOKUP($A330&amp;$B330,'[2]产值及收款计划（2026）'!$A:$A&amp;'[2]产值及收款计划（2026）'!$B:$B,'[2]产值及收款计划（2026）'!AI:AI)</f>
        <v>0</v>
      </c>
      <c r="AJ330" s="256" cm="1">
        <f t="array" aca="1" ref="AJ330" ca="1">_xlfn.XLOOKUP($A330&amp;$B330,'[2]产值及收款计划（2026）'!$A:$A&amp;'[2]产值及收款计划（2026）'!$B:$B,'[2]产值及收款计划（2026）'!AJ:AJ)</f>
        <v>0</v>
      </c>
      <c r="AK330" s="256" cm="1">
        <f t="array" aca="1" ref="AK330" ca="1">_xlfn.XLOOKUP($A330&amp;$B330,'[2]产值及收款计划（2026）'!$A:$A&amp;'[2]产值及收款计划（2026）'!$B:$B,'[2]产值及收款计划（2026）'!AK:AK)</f>
        <v>0</v>
      </c>
      <c r="AL330" s="256" cm="1">
        <f t="array" aca="1" ref="AL330" ca="1">_xlfn.XLOOKUP($A330&amp;$B330,'[2]产值及收款计划（2026）'!$A:$A&amp;'[2]产值及收款计划（2026）'!$B:$B,'[2]产值及收款计划（2026）'!AL:AL)</f>
        <v>0</v>
      </c>
      <c r="AM330" s="263" t="e" cm="1">
        <f t="array" aca="1" ref="AM330" ca="1">_xlfn.LET(_xlpm.勾选月份状态数组,TRANSPOSE('PPT(12-15页）-TOP10'!$A$3:$A$14),_xlpm.选择数据区,IF('PPT(12-15页）-TOP10'!$E$3="收款",$BA330:$BL330,$AA330:$AL330),SUM(_xlfn._xlws.FILTER(_xlpm.选择数据区,_xlpm.勾选月份状态数组,"")))</f>
        <v>#NAME?</v>
      </c>
      <c r="AN330" s="256" t="e" cm="1">
        <f t="array" aca="1" ref="AN330" ca="1">_xlfn.LET(_xlpm.勾选月份状态数组,TRANSPOSE('PPT(12-15页）-TOP10'!$A$3:$A$14),_xlpm.选择数据区,IF('PPT(12-15页）-TOP10'!$E$3="收款",$DA330:$DL330,$CA330:$CL330),SUM(_xlfn._xlws.FILTER(_xlpm.选择数据区,_xlpm.勾选月份状态数组,"")))</f>
        <v>#NAME?</v>
      </c>
      <c r="AO330" s="256">
        <f ca="1">SUM(CA330:CC330)+SUM(AD330:AL330)</f>
        <v>19.010000000000002</v>
      </c>
      <c r="AP330" s="256"/>
      <c r="AQ330" s="256"/>
      <c r="AR330" s="256"/>
      <c r="AS330" s="256"/>
      <c r="AT330" s="256"/>
      <c r="AU330" s="256"/>
      <c r="AV330" s="256"/>
      <c r="AW330" s="256" cm="1">
        <f t="array" aca="1" ref="AW330" ca="1">_xlfn.XLOOKUP($A330&amp;$B330,'[2]产值及收款计划（2026）'!$A:$A&amp;'[2]产值及收款计划（2026）'!$B:$B,'[2]产值及收款计划（2026）'!AW:AW)</f>
        <v>0</v>
      </c>
      <c r="AX330" s="256" cm="1">
        <f t="array" aca="1" ref="AX330" ca="1">_xlfn.XLOOKUP($A330&amp;$B330,'[2]产值及收款计划（2026）'!$A:$A&amp;'[2]产值及收款计划（2026）'!$B:$B,'[2]产值及收款计划（2026）'!AX:AX)</f>
        <v>0</v>
      </c>
      <c r="AY330" s="256" cm="1">
        <f t="array" aca="1" ref="AY330" ca="1">_xlfn.XLOOKUP($A330&amp;$B330,'[2]产值及收款计划（2026）'!$A:$A&amp;'[2]产值及收款计划（2026）'!$B:$B,'[2]产值及收款计划（2026）'!AY:AY)</f>
        <v>0</v>
      </c>
      <c r="AZ330" s="256" cm="1">
        <f t="array" aca="1" ref="AZ330" ca="1">_xlfn.XLOOKUP($A330&amp;$B330,'[2]产值及收款计划（2026）'!$A:$A&amp;'[2]产值及收款计划（2026）'!$B:$B,'[2]产值及收款计划（2026）'!AZ:AZ)</f>
        <v>0</v>
      </c>
      <c r="BA330" s="256" cm="1">
        <f t="array" aca="1" ref="BA330" ca="1">_xlfn.XLOOKUP($A330&amp;$B330,'[2]产值及收款计划（2026）'!$A:$A&amp;'[2]产值及收款计划（2026）'!$B:$B,'[2]产值及收款计划（2026）'!BA:BA)</f>
        <v>0</v>
      </c>
      <c r="BB330" s="256" cm="1">
        <f t="array" aca="1" ref="BB330" ca="1">_xlfn.XLOOKUP($A330&amp;$B330,'[2]产值及收款计划（2026）'!$A:$A&amp;'[2]产值及收款计划（2026）'!$B:$B,'[2]产值及收款计划（2026）'!BB:BB)</f>
        <v>0</v>
      </c>
      <c r="BC330" s="256" cm="1">
        <f t="array" aca="1" ref="BC330" ca="1">_xlfn.XLOOKUP($A330&amp;$B330,'[2]产值及收款计划（2026）'!$A:$A&amp;'[2]产值及收款计划（2026）'!$B:$B,'[2]产值及收款计划（2026）'!BC:BC)</f>
        <v>0</v>
      </c>
      <c r="BD330" s="256" cm="1">
        <f t="array" aca="1" ref="BD330" ca="1">_xlfn.XLOOKUP($A330&amp;$B330,'[2]产值及收款计划（2026）'!$A:$A&amp;'[2]产值及收款计划（2026）'!$B:$B,'[2]产值及收款计划（2026）'!BD:BD)</f>
        <v>0</v>
      </c>
      <c r="BE330" s="256" cm="1">
        <f t="array" aca="1" ref="BE330" ca="1">_xlfn.XLOOKUP($A330&amp;$B330,'[2]产值及收款计划（2026）'!$A:$A&amp;'[2]产值及收款计划（2026）'!$B:$B,'[2]产值及收款计划（2026）'!BE:BE)</f>
        <v>0</v>
      </c>
      <c r="BF330" s="256" cm="1">
        <f t="array" aca="1" ref="BF330" ca="1">_xlfn.XLOOKUP($A330&amp;$B330,'[2]产值及收款计划（2026）'!$A:$A&amp;'[2]产值及收款计划（2026）'!$B:$B,'[2]产值及收款计划（2026）'!BF:BF)</f>
        <v>5.7030000000000003</v>
      </c>
      <c r="BG330" s="256" cm="1">
        <f t="array" aca="1" ref="BG330" ca="1">_xlfn.XLOOKUP($A330&amp;$B330,'[2]产值及收款计划（2026）'!$A:$A&amp;'[2]产值及收款计划（2026）'!$B:$B,'[2]产值及收款计划（2026）'!BG:BG)</f>
        <v>0</v>
      </c>
      <c r="BH330" s="256" cm="1">
        <f t="array" aca="1" ref="BH330" ca="1">_xlfn.XLOOKUP($A330&amp;$B330,'[2]产值及收款计划（2026）'!$A:$A&amp;'[2]产值及收款计划（2026）'!$B:$B,'[2]产值及收款计划（2026）'!BH:BH)</f>
        <v>0</v>
      </c>
      <c r="BI330" s="256" cm="1">
        <f t="array" aca="1" ref="BI330" ca="1">_xlfn.XLOOKUP($A330&amp;$B330,'[2]产值及收款计划（2026）'!$A:$A&amp;'[2]产值及收款计划（2026）'!$B:$B,'[2]产值及收款计划（2026）'!BI:BI)</f>
        <v>6.6535000000000002</v>
      </c>
      <c r="BJ330" s="256" cm="1">
        <f t="array" aca="1" ref="BJ330" ca="1">_xlfn.XLOOKUP($A330&amp;$B330,'[2]产值及收款计划（2026）'!$A:$A&amp;'[2]产值及收款计划（2026）'!$B:$B,'[2]产值及收款计划（2026）'!BJ:BJ)</f>
        <v>0</v>
      </c>
      <c r="BK330" s="256" cm="1">
        <f t="array" aca="1" ref="BK330" ca="1">_xlfn.XLOOKUP($A330&amp;$B330,'[2]产值及收款计划（2026）'!$A:$A&amp;'[2]产值及收款计划（2026）'!$B:$B,'[2]产值及收款计划（2026）'!BK:BK)</f>
        <v>0</v>
      </c>
      <c r="BL330" s="256" cm="1">
        <f t="array" aca="1" ref="BL330" ca="1">_xlfn.XLOOKUP($A330&amp;$B330,'[2]产值及收款计划（2026）'!$A:$A&amp;'[2]产值及收款计划（2026）'!$B:$B,'[2]产值及收款计划（2026）'!BL:BL)</f>
        <v>5.7030000000000003</v>
      </c>
      <c r="BM330" s="256"/>
      <c r="BN330" s="256"/>
      <c r="BO330" s="256"/>
      <c r="BP330" s="256"/>
      <c r="BQ330" s="255"/>
      <c r="BR330" s="256"/>
      <c r="CA330" s="256"/>
      <c r="CB330" s="256"/>
      <c r="CC330" s="256"/>
      <c r="CD330" s="256"/>
      <c r="CE330" s="256"/>
      <c r="CF330" s="256"/>
      <c r="CG330" s="256"/>
      <c r="CH330" s="256"/>
      <c r="CI330" s="256"/>
      <c r="CJ330" s="256"/>
      <c r="CK330" s="256"/>
      <c r="CL330" s="256"/>
      <c r="DA330" s="256"/>
      <c r="DB330" s="256"/>
      <c r="DC330" s="256"/>
      <c r="DD330" s="256"/>
      <c r="DE330" s="256"/>
      <c r="DF330" s="256"/>
      <c r="DG330" s="256"/>
      <c r="DH330" s="256"/>
      <c r="DI330" s="256"/>
      <c r="DJ330" s="256"/>
      <c r="DK330" s="256"/>
      <c r="DL330" s="256"/>
      <c r="DM330" s="264"/>
      <c r="DN330" s="250"/>
    </row>
    <row r="331" spans="1:118" ht="20.25" x14ac:dyDescent="0.15">
      <c r="A331" s="254">
        <f t="shared" ca="1" si="18"/>
        <v>150</v>
      </c>
      <c r="B331" s="254" t="s">
        <v>26</v>
      </c>
      <c r="C331" s="255" cm="1">
        <f t="array" aca="1" ref="C331" ca="1">_xlfn.XLOOKUP($A331&amp;$B331,'[2]产值及收款计划（2026）'!$A:$A&amp;'[2]产值及收款计划（2026）'!$B:$B,'[2]产值及收款计划（2026）'!C:C)</f>
        <v>0</v>
      </c>
      <c r="D331" s="255" t="str" cm="1">
        <f t="array" aca="1" ref="D331" ca="1">_xlfn.XLOOKUP($A331&amp;$B331,'[2]产值及收款计划（2026）'!$A:$A&amp;'[2]产值及收款计划（2026）'!$B:$B,'[2]产值及收款计划（2026）'!D:D)</f>
        <v>可视化大屏升级研发项目</v>
      </c>
      <c r="E331" s="256" cm="1">
        <f t="array" aca="1" ref="E331" ca="1">_xlfn.XLOOKUP($A331&amp;$B331,'[2]产值及收款计划（2026）'!$A:$A&amp;'[2]产值及收款计划（2026）'!$B:$B,'[2]产值及收款计划（2026）'!E:E)</f>
        <v>50</v>
      </c>
      <c r="F331" s="256" cm="1">
        <f t="array" aca="1" ref="F331" ca="1">_xlfn.XLOOKUP($A331&amp;$B331,'[2]产值及收款计划（2026）'!$A:$A&amp;'[2]产值及收款计划（2026）'!$B:$B,'[2]产值及收款计划（2026）'!F:F)</f>
        <v>50</v>
      </c>
      <c r="G331" s="256" cm="1">
        <f t="array" aca="1" ref="G331" ca="1">_xlfn.XLOOKUP($A331&amp;$B331,'[2]产值及收款计划（2026）'!$A:$A&amp;'[2]产值及收款计划（2026）'!$B:$B,'[2]产值及收款计划（2026）'!G:G)</f>
        <v>50</v>
      </c>
      <c r="H331" s="256" cm="1">
        <f t="array" aca="1" ref="H331" ca="1">_xlfn.XLOOKUP($A331&amp;$B331,'[2]产值及收款计划（2026）'!$A:$A&amp;'[2]产值及收款计划（2026）'!$B:$B,'[2]产值及收款计划（2026）'!H:H)</f>
        <v>50</v>
      </c>
      <c r="I331" s="257" cm="1">
        <f t="array" aca="1" ref="I331" ca="1">_xlfn.XLOOKUP($A331&amp;$B331,'[2]产值及收款计划（2026）'!$A:$A&amp;'[2]产值及收款计划（2026）'!$B:$B,'[2]产值及收款计划（2026）'!I:I)</f>
        <v>1</v>
      </c>
      <c r="J331" s="258" cm="1">
        <f t="array" aca="1" ref="J331" ca="1">_xlfn.XLOOKUP($A331&amp;$B331,'[2]产值及收款计划（2026）'!$A:$A&amp;'[2]产值及收款计划（2026）'!$B:$B,'[2]产值及收款计划（2026）'!J:J)</f>
        <v>0.06</v>
      </c>
      <c r="K331" s="256" cm="1">
        <f t="array" aca="1" ref="K331" ca="1">_xlfn.XLOOKUP($A331&amp;$B331,'[2]产值及收款计划（2026）'!$A:$A&amp;'[2]产值及收款计划（2026）'!$B:$B,'[2]产值及收款计划（2026）'!K:K)</f>
        <v>0</v>
      </c>
      <c r="L331" s="256" cm="1">
        <f t="array" aca="1" ref="L331" ca="1">_xlfn.XLOOKUP($A331&amp;$B331,'[2]产值及收款计划（2026）'!$A:$A&amp;'[2]产值及收款计划（2026）'!$B:$B,'[2]产值及收款计划（2026）'!L:L)</f>
        <v>0</v>
      </c>
      <c r="M331" s="256" t="str" cm="1">
        <f t="array" aca="1" ref="M331" ca="1">_xlfn.XLOOKUP($A331&amp;$B331,'[2]产值及收款计划（2026）'!$A:$A&amp;'[2]产值及收款计划（2026）'!$B:$B,'[2]产值及收款计划（2026）'!M:M)</f>
        <v>主导</v>
      </c>
      <c r="N331" s="256" t="str" cm="1">
        <f t="array" aca="1" ref="N331" ca="1">_xlfn.XLOOKUP($A331&amp;$B331,'[2]产值及收款计划（2026）'!$A:$A&amp;'[2]产值及收款计划（2026）'!$B:$B,'[2]产值及收款计划（2026）'!N:N)</f>
        <v>贺一玮团队</v>
      </c>
      <c r="O331" s="256" t="str" cm="1">
        <f t="array" aca="1" ref="O331" ca="1">_xlfn.XLOOKUP($A331&amp;$B331,'[2]产值及收款计划（2026）'!$A:$A&amp;'[2]产值及收款计划（2026）'!$B:$B,'[2]产值及收款计划（2026）'!O:O)</f>
        <v>何栩</v>
      </c>
      <c r="P331" s="255" t="str" cm="1">
        <f t="array" aca="1" ref="P331" ca="1">_xlfn.XLOOKUP($A331&amp;$B331,'[2]产值及收款计划（2026）'!$A:$A&amp;'[2]产值及收款计划（2026）'!$B:$B,'[2]产值及收款计划（2026）'!P:P)</f>
        <v>待签</v>
      </c>
      <c r="Q331" s="256"/>
      <c r="R331" s="256"/>
      <c r="S331" s="256"/>
      <c r="T331" s="256" cm="1">
        <f t="array" aca="1" ref="T331" ca="1">_xlfn.XLOOKUP($A331&amp;$B331,'[2]产值及收款计划（2026）'!$A:$A&amp;'[2]产值及收款计划（2026）'!$B:$B,'[2]产值及收款计划（2026）'!T:T)</f>
        <v>4</v>
      </c>
      <c r="U331" s="256" cm="1">
        <f t="array" aca="1" ref="U331" ca="1">_xlfn.XLOOKUP($A331&amp;$B331,'[2]产值及收款计划（2026）'!$A:$A&amp;'[2]产值及收款计划（2026）'!$B:$B,'[2]产值及收款计划（2026）'!U:U)</f>
        <v>4</v>
      </c>
      <c r="V331" s="256" cm="1">
        <f t="array" aca="1" ref="V331" ca="1">_xlfn.XLOOKUP($A331&amp;$B331,'[2]产值及收款计划（2026）'!$A:$A&amp;'[2]产值及收款计划（2026）'!$B:$B,'[2]产值及收款计划（2026）'!V:V)</f>
        <v>50</v>
      </c>
      <c r="W331" s="256"/>
      <c r="X331" s="256"/>
      <c r="Y331" s="256"/>
      <c r="Z331" s="256"/>
      <c r="AA331" s="256" cm="1">
        <f t="array" aca="1" ref="AA331" ca="1">_xlfn.XLOOKUP($A331&amp;$B331,'[2]产值及收款计划（2026）'!$A:$A&amp;'[2]产值及收款计划（2026）'!$B:$B,'[2]产值及收款计划（2026）'!AA:AA)</f>
        <v>0</v>
      </c>
      <c r="AB331" s="256" cm="1">
        <f t="array" aca="1" ref="AB331" ca="1">_xlfn.XLOOKUP($A331&amp;$B331,'[2]产值及收款计划（2026）'!$A:$A&amp;'[2]产值及收款计划（2026）'!$B:$B,'[2]产值及收款计划（2026）'!AB:AB)</f>
        <v>0</v>
      </c>
      <c r="AC331" s="256" cm="1">
        <f t="array" aca="1" ref="AC331" ca="1">_xlfn.XLOOKUP($A331&amp;$B331,'[2]产值及收款计划（2026）'!$A:$A&amp;'[2]产值及收款计划（2026）'!$B:$B,'[2]产值及收款计划（2026）'!AC:AC)</f>
        <v>0</v>
      </c>
      <c r="AD331" s="256" cm="1">
        <f t="array" aca="1" ref="AD331" ca="1">_xlfn.XLOOKUP($A331&amp;$B331,'[2]产值及收款计划（2026）'!$A:$A&amp;'[2]产值及收款计划（2026）'!$B:$B,'[2]产值及收款计划（2026）'!AD:AD)</f>
        <v>0</v>
      </c>
      <c r="AE331" s="256" cm="1">
        <f t="array" aca="1" ref="AE331" ca="1">_xlfn.XLOOKUP($A331&amp;$B331,'[2]产值及收款计划（2026）'!$A:$A&amp;'[2]产值及收款计划（2026）'!$B:$B,'[2]产值及收款计划（2026）'!AE:AE)</f>
        <v>0</v>
      </c>
      <c r="AF331" s="256" cm="1">
        <f t="array" aca="1" ref="AF331" ca="1">_xlfn.XLOOKUP($A331&amp;$B331,'[2]产值及收款计划（2026）'!$A:$A&amp;'[2]产值及收款计划（2026）'!$B:$B,'[2]产值及收款计划（2026）'!AF:AF)</f>
        <v>0</v>
      </c>
      <c r="AG331" s="256" cm="1">
        <f t="array" aca="1" ref="AG331" ca="1">_xlfn.XLOOKUP($A331&amp;$B331,'[2]产值及收款计划（2026）'!$A:$A&amp;'[2]产值及收款计划（2026）'!$B:$B,'[2]产值及收款计划（2026）'!AG:AG)</f>
        <v>0</v>
      </c>
      <c r="AH331" s="256" cm="1">
        <f t="array" aca="1" ref="AH331" ca="1">_xlfn.XLOOKUP($A331&amp;$B331,'[2]产值及收款计划（2026）'!$A:$A&amp;'[2]产值及收款计划（2026）'!$B:$B,'[2]产值及收款计划（2026）'!AH:AH)</f>
        <v>0</v>
      </c>
      <c r="AI331" s="256" cm="1">
        <f t="array" aca="1" ref="AI331" ca="1">_xlfn.XLOOKUP($A331&amp;$B331,'[2]产值及收款计划（2026）'!$A:$A&amp;'[2]产值及收款计划（2026）'!$B:$B,'[2]产值及收款计划（2026）'!AI:AI)</f>
        <v>50</v>
      </c>
      <c r="AJ331" s="256" cm="1">
        <f t="array" aca="1" ref="AJ331" ca="1">_xlfn.XLOOKUP($A331&amp;$B331,'[2]产值及收款计划（2026）'!$A:$A&amp;'[2]产值及收款计划（2026）'!$B:$B,'[2]产值及收款计划（2026）'!AJ:AJ)</f>
        <v>0</v>
      </c>
      <c r="AK331" s="256" cm="1">
        <f t="array" aca="1" ref="AK331" ca="1">_xlfn.XLOOKUP($A331&amp;$B331,'[2]产值及收款计划（2026）'!$A:$A&amp;'[2]产值及收款计划（2026）'!$B:$B,'[2]产值及收款计划（2026）'!AK:AK)</f>
        <v>0</v>
      </c>
      <c r="AL331" s="256" cm="1">
        <f t="array" aca="1" ref="AL331" ca="1">_xlfn.XLOOKUP($A331&amp;$B331,'[2]产值及收款计划（2026）'!$A:$A&amp;'[2]产值及收款计划（2026）'!$B:$B,'[2]产值及收款计划（2026）'!AL:AL)</f>
        <v>0</v>
      </c>
      <c r="AM331" s="263" t="e" cm="1">
        <f t="array" aca="1" ref="AM331" ca="1">_xlfn.LET(_xlpm.勾选月份状态数组,TRANSPOSE('PPT(12-15页）-TOP10'!$A$3:$A$14),_xlpm.选择数据区,IF('PPT(12-15页）-TOP10'!$E$3="收款",$BA331:$BL331,$AA331:$AL331),SUM(_xlfn._xlws.FILTER(_xlpm.选择数据区,_xlpm.勾选月份状态数组,"")))</f>
        <v>#NAME?</v>
      </c>
      <c r="AN331" s="256" t="e" cm="1">
        <f t="array" aca="1" ref="AN331" ca="1">_xlfn.LET(_xlpm.勾选月份状态数组,TRANSPOSE('PPT(12-15页）-TOP10'!$A$3:$A$14),_xlpm.选择数据区,IF('PPT(12-15页）-TOP10'!$E$3="收款",$DA331:$DL331,$CA331:$CL331),SUM(_xlfn._xlws.FILTER(_xlpm.选择数据区,_xlpm.勾选月份状态数组,"")))</f>
        <v>#NAME?</v>
      </c>
      <c r="AO331" s="256">
        <f ca="1">SUM(CA331:CC331)+SUM(AD331:AL331)</f>
        <v>50</v>
      </c>
      <c r="AP331" s="256"/>
      <c r="AQ331" s="256"/>
      <c r="AR331" s="256"/>
      <c r="AS331" s="256"/>
      <c r="AT331" s="256"/>
      <c r="AU331" s="256"/>
      <c r="AV331" s="256"/>
      <c r="AW331" s="256" cm="1">
        <f t="array" aca="1" ref="AW331" ca="1">_xlfn.XLOOKUP($A331&amp;$B331,'[2]产值及收款计划（2026）'!$A:$A&amp;'[2]产值及收款计划（2026）'!$B:$B,'[2]产值及收款计划（2026）'!AW:AW)</f>
        <v>0</v>
      </c>
      <c r="AX331" s="256" cm="1">
        <f t="array" aca="1" ref="AX331" ca="1">_xlfn.XLOOKUP($A331&amp;$B331,'[2]产值及收款计划（2026）'!$A:$A&amp;'[2]产值及收款计划（2026）'!$B:$B,'[2]产值及收款计划（2026）'!AX:AX)</f>
        <v>0</v>
      </c>
      <c r="AY331" s="256" cm="1">
        <f t="array" aca="1" ref="AY331" ca="1">_xlfn.XLOOKUP($A331&amp;$B331,'[2]产值及收款计划（2026）'!$A:$A&amp;'[2]产值及收款计划（2026）'!$B:$B,'[2]产值及收款计划（2026）'!AY:AY)</f>
        <v>0</v>
      </c>
      <c r="AZ331" s="256" cm="1">
        <f t="array" aca="1" ref="AZ331" ca="1">_xlfn.XLOOKUP($A331&amp;$B331,'[2]产值及收款计划（2026）'!$A:$A&amp;'[2]产值及收款计划（2026）'!$B:$B,'[2]产值及收款计划（2026）'!AZ:AZ)</f>
        <v>0</v>
      </c>
      <c r="BA331" s="256" cm="1">
        <f t="array" aca="1" ref="BA331" ca="1">_xlfn.XLOOKUP($A331&amp;$B331,'[2]产值及收款计划（2026）'!$A:$A&amp;'[2]产值及收款计划（2026）'!$B:$B,'[2]产值及收款计划（2026）'!BA:BA)</f>
        <v>0</v>
      </c>
      <c r="BB331" s="256" cm="1">
        <f t="array" aca="1" ref="BB331" ca="1">_xlfn.XLOOKUP($A331&amp;$B331,'[2]产值及收款计划（2026）'!$A:$A&amp;'[2]产值及收款计划（2026）'!$B:$B,'[2]产值及收款计划（2026）'!BB:BB)</f>
        <v>0</v>
      </c>
      <c r="BC331" s="256" cm="1">
        <f t="array" aca="1" ref="BC331" ca="1">_xlfn.XLOOKUP($A331&amp;$B331,'[2]产值及收款计划（2026）'!$A:$A&amp;'[2]产值及收款计划（2026）'!$B:$B,'[2]产值及收款计划（2026）'!BC:BC)</f>
        <v>0</v>
      </c>
      <c r="BD331" s="256" cm="1">
        <f t="array" aca="1" ref="BD331" ca="1">_xlfn.XLOOKUP($A331&amp;$B331,'[2]产值及收款计划（2026）'!$A:$A&amp;'[2]产值及收款计划（2026）'!$B:$B,'[2]产值及收款计划（2026）'!BD:BD)</f>
        <v>0</v>
      </c>
      <c r="BE331" s="256" cm="1">
        <f t="array" aca="1" ref="BE331" ca="1">_xlfn.XLOOKUP($A331&amp;$B331,'[2]产值及收款计划（2026）'!$A:$A&amp;'[2]产值及收款计划（2026）'!$B:$B,'[2]产值及收款计划（2026）'!BE:BE)</f>
        <v>0</v>
      </c>
      <c r="BF331" s="256" cm="1">
        <f t="array" aca="1" ref="BF331" ca="1">_xlfn.XLOOKUP($A331&amp;$B331,'[2]产值及收款计划（2026）'!$A:$A&amp;'[2]产值及收款计划（2026）'!$B:$B,'[2]产值及收款计划（2026）'!BF:BF)</f>
        <v>15</v>
      </c>
      <c r="BG331" s="256" cm="1">
        <f t="array" aca="1" ref="BG331" ca="1">_xlfn.XLOOKUP($A331&amp;$B331,'[2]产值及收款计划（2026）'!$A:$A&amp;'[2]产值及收款计划（2026）'!$B:$B,'[2]产值及收款计划（2026）'!BG:BG)</f>
        <v>0</v>
      </c>
      <c r="BH331" s="256" cm="1">
        <f t="array" aca="1" ref="BH331" ca="1">_xlfn.XLOOKUP($A331&amp;$B331,'[2]产值及收款计划（2026）'!$A:$A&amp;'[2]产值及收款计划（2026）'!$B:$B,'[2]产值及收款计划（2026）'!BH:BH)</f>
        <v>0</v>
      </c>
      <c r="BI331" s="256" cm="1">
        <f t="array" aca="1" ref="BI331" ca="1">_xlfn.XLOOKUP($A331&amp;$B331,'[2]产值及收款计划（2026）'!$A:$A&amp;'[2]产值及收款计划（2026）'!$B:$B,'[2]产值及收款计划（2026）'!BI:BI)</f>
        <v>17.5</v>
      </c>
      <c r="BJ331" s="256" cm="1">
        <f t="array" aca="1" ref="BJ331" ca="1">_xlfn.XLOOKUP($A331&amp;$B331,'[2]产值及收款计划（2026）'!$A:$A&amp;'[2]产值及收款计划（2026）'!$B:$B,'[2]产值及收款计划（2026）'!BJ:BJ)</f>
        <v>0</v>
      </c>
      <c r="BK331" s="256" cm="1">
        <f t="array" aca="1" ref="BK331" ca="1">_xlfn.XLOOKUP($A331&amp;$B331,'[2]产值及收款计划（2026）'!$A:$A&amp;'[2]产值及收款计划（2026）'!$B:$B,'[2]产值及收款计划（2026）'!BK:BK)</f>
        <v>0</v>
      </c>
      <c r="BL331" s="256" cm="1">
        <f t="array" aca="1" ref="BL331" ca="1">_xlfn.XLOOKUP($A331&amp;$B331,'[2]产值及收款计划（2026）'!$A:$A&amp;'[2]产值及收款计划（2026）'!$B:$B,'[2]产值及收款计划（2026）'!BL:BL)</f>
        <v>15</v>
      </c>
      <c r="BM331" s="256"/>
      <c r="BN331" s="256"/>
      <c r="BO331" s="256"/>
      <c r="BP331" s="256"/>
      <c r="BQ331" s="255"/>
      <c r="BR331" s="256"/>
      <c r="CA331" s="256"/>
      <c r="CB331" s="256"/>
      <c r="CC331" s="256"/>
      <c r="CD331" s="256"/>
      <c r="CE331" s="256"/>
      <c r="CF331" s="256"/>
      <c r="CG331" s="256"/>
      <c r="CH331" s="256"/>
      <c r="CI331" s="256"/>
      <c r="CJ331" s="256"/>
      <c r="CK331" s="256"/>
      <c r="CL331" s="256"/>
      <c r="DA331" s="256"/>
      <c r="DB331" s="256"/>
      <c r="DC331" s="256"/>
      <c r="DD331" s="256"/>
      <c r="DE331" s="256"/>
      <c r="DF331" s="256"/>
      <c r="DG331" s="256"/>
      <c r="DH331" s="256"/>
      <c r="DI331" s="256"/>
      <c r="DJ331" s="256"/>
      <c r="DK331" s="256"/>
      <c r="DL331" s="256"/>
      <c r="DM331" s="264"/>
      <c r="DN331" s="250"/>
    </row>
    <row r="332" spans="1:118" ht="20.25" x14ac:dyDescent="0.15">
      <c r="A332" s="254">
        <f t="shared" ca="1" si="18"/>
        <v>151</v>
      </c>
      <c r="B332" s="254" t="s">
        <v>26</v>
      </c>
      <c r="C332" s="255" cm="1">
        <f t="array" aca="1" ref="C332" ca="1">_xlfn.XLOOKUP($A332&amp;$B332,'[2]产值及收款计划（2026）'!$A:$A&amp;'[2]产值及收款计划（2026）'!$B:$B,'[2]产值及收款计划（2026）'!C:C)</f>
        <v>0</v>
      </c>
      <c r="D332" s="255" t="str" cm="1">
        <f t="array" aca="1" ref="D332" ca="1">_xlfn.XLOOKUP($A332&amp;$B332,'[2]产值及收款计划（2026）'!$A:$A&amp;'[2]产值及收款计划（2026）'!$B:$B,'[2]产值及收款计划（2026）'!D:D)</f>
        <v>恶劣天气应急平台开发服务项目</v>
      </c>
      <c r="E332" s="256" cm="1">
        <f t="array" aca="1" ref="E332" ca="1">_xlfn.XLOOKUP($A332&amp;$B332,'[2]产值及收款计划（2026）'!$A:$A&amp;'[2]产值及收款计划（2026）'!$B:$B,'[2]产值及收款计划（2026）'!E:E)</f>
        <v>80</v>
      </c>
      <c r="F332" s="256" cm="1">
        <f t="array" aca="1" ref="F332" ca="1">_xlfn.XLOOKUP($A332&amp;$B332,'[2]产值及收款计划（2026）'!$A:$A&amp;'[2]产值及收款计划（2026）'!$B:$B,'[2]产值及收款计划（2026）'!F:F)</f>
        <v>80</v>
      </c>
      <c r="G332" s="256" cm="1">
        <f t="array" aca="1" ref="G332" ca="1">_xlfn.XLOOKUP($A332&amp;$B332,'[2]产值及收款计划（2026）'!$A:$A&amp;'[2]产值及收款计划（2026）'!$B:$B,'[2]产值及收款计划（2026）'!G:G)</f>
        <v>80</v>
      </c>
      <c r="H332" s="256" cm="1">
        <f t="array" aca="1" ref="H332" ca="1">_xlfn.XLOOKUP($A332&amp;$B332,'[2]产值及收款计划（2026）'!$A:$A&amp;'[2]产值及收款计划（2026）'!$B:$B,'[2]产值及收款计划（2026）'!H:H)</f>
        <v>80</v>
      </c>
      <c r="I332" s="257" cm="1">
        <f t="array" aca="1" ref="I332" ca="1">_xlfn.XLOOKUP($A332&amp;$B332,'[2]产值及收款计划（2026）'!$A:$A&amp;'[2]产值及收款计划（2026）'!$B:$B,'[2]产值及收款计划（2026）'!I:I)</f>
        <v>1</v>
      </c>
      <c r="J332" s="258" cm="1">
        <f t="array" aca="1" ref="J332" ca="1">_xlfn.XLOOKUP($A332&amp;$B332,'[2]产值及收款计划（2026）'!$A:$A&amp;'[2]产值及收款计划（2026）'!$B:$B,'[2]产值及收款计划（2026）'!J:J)</f>
        <v>0.06</v>
      </c>
      <c r="K332" s="256" cm="1">
        <f t="array" aca="1" ref="K332" ca="1">_xlfn.XLOOKUP($A332&amp;$B332,'[2]产值及收款计划（2026）'!$A:$A&amp;'[2]产值及收款计划（2026）'!$B:$B,'[2]产值及收款计划（2026）'!K:K)</f>
        <v>0</v>
      </c>
      <c r="L332" s="256" cm="1">
        <f t="array" aca="1" ref="L332" ca="1">_xlfn.XLOOKUP($A332&amp;$B332,'[2]产值及收款计划（2026）'!$A:$A&amp;'[2]产值及收款计划（2026）'!$B:$B,'[2]产值及收款计划（2026）'!L:L)</f>
        <v>0</v>
      </c>
      <c r="M332" s="256" t="str" cm="1">
        <f t="array" aca="1" ref="M332" ca="1">_xlfn.XLOOKUP($A332&amp;$B332,'[2]产值及收款计划（2026）'!$A:$A&amp;'[2]产值及收款计划（2026）'!$B:$B,'[2]产值及收款计划（2026）'!M:M)</f>
        <v>主导</v>
      </c>
      <c r="N332" s="256" t="str" cm="1">
        <f t="array" aca="1" ref="N332" ca="1">_xlfn.XLOOKUP($A332&amp;$B332,'[2]产值及收款计划（2026）'!$A:$A&amp;'[2]产值及收款计划（2026）'!$B:$B,'[2]产值及收款计划（2026）'!N:N)</f>
        <v>贺一玮团队</v>
      </c>
      <c r="O332" s="256" t="str" cm="1">
        <f t="array" aca="1" ref="O332" ca="1">_xlfn.XLOOKUP($A332&amp;$B332,'[2]产值及收款计划（2026）'!$A:$A&amp;'[2]产值及收款计划（2026）'!$B:$B,'[2]产值及收款计划（2026）'!O:O)</f>
        <v>贺一玮</v>
      </c>
      <c r="P332" s="255" t="str" cm="1">
        <f t="array" aca="1" ref="P332" ca="1">_xlfn.XLOOKUP($A332&amp;$B332,'[2]产值及收款计划（2026）'!$A:$A&amp;'[2]产值及收款计划（2026）'!$B:$B,'[2]产值及收款计划（2026）'!P:P)</f>
        <v>待签</v>
      </c>
      <c r="Q332" s="256"/>
      <c r="R332" s="256"/>
      <c r="S332" s="256"/>
      <c r="T332" s="256" cm="1">
        <f t="array" aca="1" ref="T332" ca="1">_xlfn.XLOOKUP($A332&amp;$B332,'[2]产值及收款计划（2026）'!$A:$A&amp;'[2]产值及收款计划（2026）'!$B:$B,'[2]产值及收款计划（2026）'!T:T)</f>
        <v>5</v>
      </c>
      <c r="U332" s="256" cm="1">
        <f t="array" aca="1" ref="U332" ca="1">_xlfn.XLOOKUP($A332&amp;$B332,'[2]产值及收款计划（2026）'!$A:$A&amp;'[2]产值及收款计划（2026）'!$B:$B,'[2]产值及收款计划（2026）'!U:U)</f>
        <v>5</v>
      </c>
      <c r="V332" s="256" cm="1">
        <f t="array" aca="1" ref="V332" ca="1">_xlfn.XLOOKUP($A332&amp;$B332,'[2]产值及收款计划（2026）'!$A:$A&amp;'[2]产值及收款计划（2026）'!$B:$B,'[2]产值及收款计划（2026）'!V:V)</f>
        <v>80</v>
      </c>
      <c r="W332" s="256"/>
      <c r="X332" s="256"/>
      <c r="Y332" s="256"/>
      <c r="Z332" s="256"/>
      <c r="AA332" s="256" cm="1">
        <f t="array" aca="1" ref="AA332" ca="1">_xlfn.XLOOKUP($A332&amp;$B332,'[2]产值及收款计划（2026）'!$A:$A&amp;'[2]产值及收款计划（2026）'!$B:$B,'[2]产值及收款计划（2026）'!AA:AA)</f>
        <v>0</v>
      </c>
      <c r="AB332" s="256" cm="1">
        <f t="array" aca="1" ref="AB332" ca="1">_xlfn.XLOOKUP($A332&amp;$B332,'[2]产值及收款计划（2026）'!$A:$A&amp;'[2]产值及收款计划（2026）'!$B:$B,'[2]产值及收款计划（2026）'!AB:AB)</f>
        <v>0</v>
      </c>
      <c r="AC332" s="256" cm="1">
        <f t="array" aca="1" ref="AC332" ca="1">_xlfn.XLOOKUP($A332&amp;$B332,'[2]产值及收款计划（2026）'!$A:$A&amp;'[2]产值及收款计划（2026）'!$B:$B,'[2]产值及收款计划（2026）'!AC:AC)</f>
        <v>0</v>
      </c>
      <c r="AD332" s="256" cm="1">
        <f t="array" aca="1" ref="AD332" ca="1">_xlfn.XLOOKUP($A332&amp;$B332,'[2]产值及收款计划（2026）'!$A:$A&amp;'[2]产值及收款计划（2026）'!$B:$B,'[2]产值及收款计划（2026）'!AD:AD)</f>
        <v>0</v>
      </c>
      <c r="AE332" s="256" cm="1">
        <f t="array" aca="1" ref="AE332" ca="1">_xlfn.XLOOKUP($A332&amp;$B332,'[2]产值及收款计划（2026）'!$A:$A&amp;'[2]产值及收款计划（2026）'!$B:$B,'[2]产值及收款计划（2026）'!AE:AE)</f>
        <v>0</v>
      </c>
      <c r="AF332" s="256" cm="1">
        <f t="array" aca="1" ref="AF332" ca="1">_xlfn.XLOOKUP($A332&amp;$B332,'[2]产值及收款计划（2026）'!$A:$A&amp;'[2]产值及收款计划（2026）'!$B:$B,'[2]产值及收款计划（2026）'!AF:AF)</f>
        <v>0</v>
      </c>
      <c r="AG332" s="256" cm="1">
        <f t="array" aca="1" ref="AG332" ca="1">_xlfn.XLOOKUP($A332&amp;$B332,'[2]产值及收款计划（2026）'!$A:$A&amp;'[2]产值及收款计划（2026）'!$B:$B,'[2]产值及收款计划（2026）'!AG:AG)</f>
        <v>0</v>
      </c>
      <c r="AH332" s="256" cm="1">
        <f t="array" aca="1" ref="AH332" ca="1">_xlfn.XLOOKUP($A332&amp;$B332,'[2]产值及收款计划（2026）'!$A:$A&amp;'[2]产值及收款计划（2026）'!$B:$B,'[2]产值及收款计划（2026）'!AH:AH)</f>
        <v>0</v>
      </c>
      <c r="AI332" s="256" cm="1">
        <f t="array" aca="1" ref="AI332" ca="1">_xlfn.XLOOKUP($A332&amp;$B332,'[2]产值及收款计划（2026）'!$A:$A&amp;'[2]产值及收款计划（2026）'!$B:$B,'[2]产值及收款计划（2026）'!AI:AI)</f>
        <v>80</v>
      </c>
      <c r="AJ332" s="256" cm="1">
        <f t="array" aca="1" ref="AJ332" ca="1">_xlfn.XLOOKUP($A332&amp;$B332,'[2]产值及收款计划（2026）'!$A:$A&amp;'[2]产值及收款计划（2026）'!$B:$B,'[2]产值及收款计划（2026）'!AJ:AJ)</f>
        <v>0</v>
      </c>
      <c r="AK332" s="256" cm="1">
        <f t="array" aca="1" ref="AK332" ca="1">_xlfn.XLOOKUP($A332&amp;$B332,'[2]产值及收款计划（2026）'!$A:$A&amp;'[2]产值及收款计划（2026）'!$B:$B,'[2]产值及收款计划（2026）'!AK:AK)</f>
        <v>0</v>
      </c>
      <c r="AL332" s="256" cm="1">
        <f t="array" aca="1" ref="AL332" ca="1">_xlfn.XLOOKUP($A332&amp;$B332,'[2]产值及收款计划（2026）'!$A:$A&amp;'[2]产值及收款计划（2026）'!$B:$B,'[2]产值及收款计划（2026）'!AL:AL)</f>
        <v>0</v>
      </c>
      <c r="AM332" s="263" t="e" cm="1">
        <f t="array" aca="1" ref="AM332" ca="1">_xlfn.LET(_xlpm.勾选月份状态数组,TRANSPOSE('PPT(12-15页）-TOP10'!$A$3:$A$14),_xlpm.选择数据区,IF('PPT(12-15页）-TOP10'!$E$3="收款",$BA332:$BL332,$AA332:$AL332),SUM(_xlfn._xlws.FILTER(_xlpm.选择数据区,_xlpm.勾选月份状态数组,"")))</f>
        <v>#NAME?</v>
      </c>
      <c r="AN332" s="256" t="e" cm="1">
        <f t="array" aca="1" ref="AN332" ca="1">_xlfn.LET(_xlpm.勾选月份状态数组,TRANSPOSE('PPT(12-15页）-TOP10'!$A$3:$A$14),_xlpm.选择数据区,IF('PPT(12-15页）-TOP10'!$E$3="收款",$DA332:$DL332,$CA332:$CL332),SUM(_xlfn._xlws.FILTER(_xlpm.选择数据区,_xlpm.勾选月份状态数组,"")))</f>
        <v>#NAME?</v>
      </c>
      <c r="AO332" s="256">
        <f ca="1">SUM(CA332:CC332)+SUM(AD332:AL332)</f>
        <v>80</v>
      </c>
      <c r="AP332" s="256"/>
      <c r="AQ332" s="256"/>
      <c r="AR332" s="256"/>
      <c r="AS332" s="256"/>
      <c r="AT332" s="256"/>
      <c r="AU332" s="256"/>
      <c r="AV332" s="256"/>
      <c r="AW332" s="256" cm="1">
        <f t="array" aca="1" ref="AW332" ca="1">_xlfn.XLOOKUP($A332&amp;$B332,'[2]产值及收款计划（2026）'!$A:$A&amp;'[2]产值及收款计划（2026）'!$B:$B,'[2]产值及收款计划（2026）'!AW:AW)</f>
        <v>0</v>
      </c>
      <c r="AX332" s="256" cm="1">
        <f t="array" aca="1" ref="AX332" ca="1">_xlfn.XLOOKUP($A332&amp;$B332,'[2]产值及收款计划（2026）'!$A:$A&amp;'[2]产值及收款计划（2026）'!$B:$B,'[2]产值及收款计划（2026）'!AX:AX)</f>
        <v>0</v>
      </c>
      <c r="AY332" s="256" cm="1">
        <f t="array" aca="1" ref="AY332" ca="1">_xlfn.XLOOKUP($A332&amp;$B332,'[2]产值及收款计划（2026）'!$A:$A&amp;'[2]产值及收款计划（2026）'!$B:$B,'[2]产值及收款计划（2026）'!AY:AY)</f>
        <v>0</v>
      </c>
      <c r="AZ332" s="256" cm="1">
        <f t="array" aca="1" ref="AZ332" ca="1">_xlfn.XLOOKUP($A332&amp;$B332,'[2]产值及收款计划（2026）'!$A:$A&amp;'[2]产值及收款计划（2026）'!$B:$B,'[2]产值及收款计划（2026）'!AZ:AZ)</f>
        <v>0</v>
      </c>
      <c r="BA332" s="256" cm="1">
        <f t="array" aca="1" ref="BA332" ca="1">_xlfn.XLOOKUP($A332&amp;$B332,'[2]产值及收款计划（2026）'!$A:$A&amp;'[2]产值及收款计划（2026）'!$B:$B,'[2]产值及收款计划（2026）'!BA:BA)</f>
        <v>0</v>
      </c>
      <c r="BB332" s="256" cm="1">
        <f t="array" aca="1" ref="BB332" ca="1">_xlfn.XLOOKUP($A332&amp;$B332,'[2]产值及收款计划（2026）'!$A:$A&amp;'[2]产值及收款计划（2026）'!$B:$B,'[2]产值及收款计划（2026）'!BB:BB)</f>
        <v>0</v>
      </c>
      <c r="BC332" s="256" cm="1">
        <f t="array" aca="1" ref="BC332" ca="1">_xlfn.XLOOKUP($A332&amp;$B332,'[2]产值及收款计划（2026）'!$A:$A&amp;'[2]产值及收款计划（2026）'!$B:$B,'[2]产值及收款计划（2026）'!BC:BC)</f>
        <v>0</v>
      </c>
      <c r="BD332" s="256" cm="1">
        <f t="array" aca="1" ref="BD332" ca="1">_xlfn.XLOOKUP($A332&amp;$B332,'[2]产值及收款计划（2026）'!$A:$A&amp;'[2]产值及收款计划（2026）'!$B:$B,'[2]产值及收款计划（2026）'!BD:BD)</f>
        <v>0</v>
      </c>
      <c r="BE332" s="256" cm="1">
        <f t="array" aca="1" ref="BE332" ca="1">_xlfn.XLOOKUP($A332&amp;$B332,'[2]产值及收款计划（2026）'!$A:$A&amp;'[2]产值及收款计划（2026）'!$B:$B,'[2]产值及收款计划（2026）'!BE:BE)</f>
        <v>0</v>
      </c>
      <c r="BF332" s="256" cm="1">
        <f t="array" aca="1" ref="BF332" ca="1">_xlfn.XLOOKUP($A332&amp;$B332,'[2]产值及收款计划（2026）'!$A:$A&amp;'[2]产值及收款计划（2026）'!$B:$B,'[2]产值及收款计划（2026）'!BF:BF)</f>
        <v>24</v>
      </c>
      <c r="BG332" s="256" cm="1">
        <f t="array" aca="1" ref="BG332" ca="1">_xlfn.XLOOKUP($A332&amp;$B332,'[2]产值及收款计划（2026）'!$A:$A&amp;'[2]产值及收款计划（2026）'!$B:$B,'[2]产值及收款计划（2026）'!BG:BG)</f>
        <v>0</v>
      </c>
      <c r="BH332" s="256" cm="1">
        <f t="array" aca="1" ref="BH332" ca="1">_xlfn.XLOOKUP($A332&amp;$B332,'[2]产值及收款计划（2026）'!$A:$A&amp;'[2]产值及收款计划（2026）'!$B:$B,'[2]产值及收款计划（2026）'!BH:BH)</f>
        <v>0</v>
      </c>
      <c r="BI332" s="256" cm="1">
        <f t="array" aca="1" ref="BI332" ca="1">_xlfn.XLOOKUP($A332&amp;$B332,'[2]产值及收款计划（2026）'!$A:$A&amp;'[2]产值及收款计划（2026）'!$B:$B,'[2]产值及收款计划（2026）'!BI:BI)</f>
        <v>28</v>
      </c>
      <c r="BJ332" s="256" cm="1">
        <f t="array" aca="1" ref="BJ332" ca="1">_xlfn.XLOOKUP($A332&amp;$B332,'[2]产值及收款计划（2026）'!$A:$A&amp;'[2]产值及收款计划（2026）'!$B:$B,'[2]产值及收款计划（2026）'!BJ:BJ)</f>
        <v>0</v>
      </c>
      <c r="BK332" s="256" cm="1">
        <f t="array" aca="1" ref="BK332" ca="1">_xlfn.XLOOKUP($A332&amp;$B332,'[2]产值及收款计划（2026）'!$A:$A&amp;'[2]产值及收款计划（2026）'!$B:$B,'[2]产值及收款计划（2026）'!BK:BK)</f>
        <v>0</v>
      </c>
      <c r="BL332" s="256" cm="1">
        <f t="array" aca="1" ref="BL332" ca="1">_xlfn.XLOOKUP($A332&amp;$B332,'[2]产值及收款计划（2026）'!$A:$A&amp;'[2]产值及收款计划（2026）'!$B:$B,'[2]产值及收款计划（2026）'!BL:BL)</f>
        <v>0</v>
      </c>
      <c r="BM332" s="256"/>
      <c r="BN332" s="256"/>
      <c r="BO332" s="256"/>
      <c r="BP332" s="256"/>
      <c r="BQ332" s="255"/>
      <c r="BR332" s="256"/>
      <c r="CA332" s="256"/>
      <c r="CB332" s="256"/>
      <c r="CC332" s="256"/>
      <c r="CD332" s="256"/>
      <c r="CE332" s="256"/>
      <c r="CF332" s="256"/>
      <c r="CG332" s="256"/>
      <c r="CH332" s="256"/>
      <c r="CI332" s="256"/>
      <c r="CJ332" s="256"/>
      <c r="CK332" s="256"/>
      <c r="CL332" s="256"/>
      <c r="DA332" s="256"/>
      <c r="DB332" s="256"/>
      <c r="DC332" s="256"/>
      <c r="DD332" s="256"/>
      <c r="DE332" s="256"/>
      <c r="DF332" s="256"/>
      <c r="DG332" s="256"/>
      <c r="DH332" s="256"/>
      <c r="DI332" s="256"/>
      <c r="DJ332" s="256"/>
      <c r="DK332" s="256"/>
      <c r="DL332" s="256"/>
      <c r="DM332" s="264"/>
      <c r="DN332" s="250"/>
    </row>
    <row r="333" spans="1:118" ht="20.25" x14ac:dyDescent="0.15">
      <c r="A333" s="254">
        <f t="shared" ref="A333:A345" ca="1" si="19">A332+1</f>
        <v>152</v>
      </c>
      <c r="B333" s="254" t="s">
        <v>26</v>
      </c>
      <c r="C333" s="255" cm="1">
        <f t="array" aca="1" ref="C333" ca="1">_xlfn.XLOOKUP($A333&amp;$B333,'[2]产值及收款计划（2026）'!$A:$A&amp;'[2]产值及收款计划（2026）'!$B:$B,'[2]产值及收款计划（2026）'!C:C)</f>
        <v>0</v>
      </c>
      <c r="D333" s="255" t="str" cm="1">
        <f t="array" aca="1" ref="D333" ca="1">_xlfn.XLOOKUP($A333&amp;$B333,'[2]产值及收款计划（2026）'!$A:$A&amp;'[2]产值及收款计划（2026）'!$B:$B,'[2]产值及收款计划（2026）'!D:D)</f>
        <v>运管大平台九期开发服务项目</v>
      </c>
      <c r="E333" s="256" cm="1">
        <f t="array" aca="1" ref="E333" ca="1">_xlfn.XLOOKUP($A333&amp;$B333,'[2]产值及收款计划（2026）'!$A:$A&amp;'[2]产值及收款计划（2026）'!$B:$B,'[2]产值及收款计划（2026）'!E:E)</f>
        <v>270</v>
      </c>
      <c r="F333" s="256" cm="1">
        <f t="array" aca="1" ref="F333" ca="1">_xlfn.XLOOKUP($A333&amp;$B333,'[2]产值及收款计划（2026）'!$A:$A&amp;'[2]产值及收款计划（2026）'!$B:$B,'[2]产值及收款计划（2026）'!F:F)</f>
        <v>240</v>
      </c>
      <c r="G333" s="256" cm="1">
        <f t="array" aca="1" ref="G333" ca="1">_xlfn.XLOOKUP($A333&amp;$B333,'[2]产值及收款计划（2026）'!$A:$A&amp;'[2]产值及收款计划（2026）'!$B:$B,'[2]产值及收款计划（2026）'!G:G)</f>
        <v>240</v>
      </c>
      <c r="H333" s="256" cm="1">
        <f t="array" aca="1" ref="H333" ca="1">_xlfn.XLOOKUP($A333&amp;$B333,'[2]产值及收款计划（2026）'!$A:$A&amp;'[2]产值及收款计划（2026）'!$B:$B,'[2]产值及收款计划（2026）'!H:H)</f>
        <v>200</v>
      </c>
      <c r="I333" s="257" cm="1">
        <f t="array" aca="1" ref="I333" ca="1">_xlfn.XLOOKUP($A333&amp;$B333,'[2]产值及收款计划（2026）'!$A:$A&amp;'[2]产值及收款计划（2026）'!$B:$B,'[2]产值及收款计划（2026）'!I:I)</f>
        <v>0.83333333333333304</v>
      </c>
      <c r="J333" s="258" cm="1">
        <f t="array" aca="1" ref="J333" ca="1">_xlfn.XLOOKUP($A333&amp;$B333,'[2]产值及收款计划（2026）'!$A:$A&amp;'[2]产值及收款计划（2026）'!$B:$B,'[2]产值及收款计划（2026）'!J:J)</f>
        <v>0.06</v>
      </c>
      <c r="K333" s="256" cm="1">
        <f t="array" aca="1" ref="K333" ca="1">_xlfn.XLOOKUP($A333&amp;$B333,'[2]产值及收款计划（2026）'!$A:$A&amp;'[2]产值及收款计划（2026）'!$B:$B,'[2]产值及收款计划（2026）'!K:K)</f>
        <v>0</v>
      </c>
      <c r="L333" s="256" cm="1">
        <f t="array" aca="1" ref="L333" ca="1">_xlfn.XLOOKUP($A333&amp;$B333,'[2]产值及收款计划（2026）'!$A:$A&amp;'[2]产值及收款计划（2026）'!$B:$B,'[2]产值及收款计划（2026）'!L:L)</f>
        <v>0</v>
      </c>
      <c r="M333" s="256" t="str" cm="1">
        <f t="array" aca="1" ref="M333" ca="1">_xlfn.XLOOKUP($A333&amp;$B333,'[2]产值及收款计划（2026）'!$A:$A&amp;'[2]产值及收款计划（2026）'!$B:$B,'[2]产值及收款计划（2026）'!M:M)</f>
        <v>主导</v>
      </c>
      <c r="N333" s="256" t="str" cm="1">
        <f t="array" aca="1" ref="N333" ca="1">_xlfn.XLOOKUP($A333&amp;$B333,'[2]产值及收款计划（2026）'!$A:$A&amp;'[2]产值及收款计划（2026）'!$B:$B,'[2]产值及收款计划（2026）'!N:N)</f>
        <v>贺一玮团队</v>
      </c>
      <c r="O333" s="256" t="str" cm="1">
        <f t="array" aca="1" ref="O333" ca="1">_xlfn.XLOOKUP($A333&amp;$B333,'[2]产值及收款计划（2026）'!$A:$A&amp;'[2]产值及收款计划（2026）'!$B:$B,'[2]产值及收款计划（2026）'!O:O)</f>
        <v>贺一玮</v>
      </c>
      <c r="P333" s="255" t="str" cm="1">
        <f t="array" aca="1" ref="P333" ca="1">_xlfn.XLOOKUP($A333&amp;$B333,'[2]产值及收款计划（2026）'!$A:$A&amp;'[2]产值及收款计划（2026）'!$B:$B,'[2]产值及收款计划（2026）'!P:P)</f>
        <v>待签</v>
      </c>
      <c r="Q333" s="256"/>
      <c r="R333" s="256"/>
      <c r="S333" s="256"/>
      <c r="T333" s="256" cm="1">
        <f t="array" aca="1" ref="T333" ca="1">_xlfn.XLOOKUP($A333&amp;$B333,'[2]产值及收款计划（2026）'!$A:$A&amp;'[2]产值及收款计划（2026）'!$B:$B,'[2]产值及收款计划（2026）'!T:T)</f>
        <v>6</v>
      </c>
      <c r="U333" s="256" cm="1">
        <f t="array" aca="1" ref="U333" ca="1">_xlfn.XLOOKUP($A333&amp;$B333,'[2]产值及收款计划（2026）'!$A:$A&amp;'[2]产值及收款计划（2026）'!$B:$B,'[2]产值及收款计划（2026）'!U:U)</f>
        <v>6</v>
      </c>
      <c r="V333" s="256" cm="1">
        <f t="array" aca="1" ref="V333" ca="1">_xlfn.XLOOKUP($A333&amp;$B333,'[2]产值及收款计划（2026）'!$A:$A&amp;'[2]产值及收款计划（2026）'!$B:$B,'[2]产值及收款计划（2026）'!V:V)</f>
        <v>240</v>
      </c>
      <c r="W333" s="256"/>
      <c r="X333" s="256"/>
      <c r="Y333" s="256"/>
      <c r="Z333" s="256"/>
      <c r="AA333" s="256" cm="1">
        <f t="array" aca="1" ref="AA333" ca="1">_xlfn.XLOOKUP($A333&amp;$B333,'[2]产值及收款计划（2026）'!$A:$A&amp;'[2]产值及收款计划（2026）'!$B:$B,'[2]产值及收款计划（2026）'!AA:AA)</f>
        <v>0</v>
      </c>
      <c r="AB333" s="256" cm="1">
        <f t="array" aca="1" ref="AB333" ca="1">_xlfn.XLOOKUP($A333&amp;$B333,'[2]产值及收款计划（2026）'!$A:$A&amp;'[2]产值及收款计划（2026）'!$B:$B,'[2]产值及收款计划（2026）'!AB:AB)</f>
        <v>0</v>
      </c>
      <c r="AC333" s="256" cm="1">
        <f t="array" aca="1" ref="AC333" ca="1">_xlfn.XLOOKUP($A333&amp;$B333,'[2]产值及收款计划（2026）'!$A:$A&amp;'[2]产值及收款计划（2026）'!$B:$B,'[2]产值及收款计划（2026）'!AC:AC)</f>
        <v>0</v>
      </c>
      <c r="AD333" s="256" cm="1">
        <f t="array" aca="1" ref="AD333" ca="1">_xlfn.XLOOKUP($A333&amp;$B333,'[2]产值及收款计划（2026）'!$A:$A&amp;'[2]产值及收款计划（2026）'!$B:$B,'[2]产值及收款计划（2026）'!AD:AD)</f>
        <v>0</v>
      </c>
      <c r="AE333" s="256" cm="1">
        <f t="array" aca="1" ref="AE333" ca="1">_xlfn.XLOOKUP($A333&amp;$B333,'[2]产值及收款计划（2026）'!$A:$A&amp;'[2]产值及收款计划（2026）'!$B:$B,'[2]产值及收款计划（2026）'!AE:AE)</f>
        <v>0</v>
      </c>
      <c r="AF333" s="256" cm="1">
        <f t="array" aca="1" ref="AF333" ca="1">_xlfn.XLOOKUP($A333&amp;$B333,'[2]产值及收款计划（2026）'!$A:$A&amp;'[2]产值及收款计划（2026）'!$B:$B,'[2]产值及收款计划（2026）'!AF:AF)</f>
        <v>0</v>
      </c>
      <c r="AG333" s="256" cm="1">
        <f t="array" aca="1" ref="AG333" ca="1">_xlfn.XLOOKUP($A333&amp;$B333,'[2]产值及收款计划（2026）'!$A:$A&amp;'[2]产值及收款计划（2026）'!$B:$B,'[2]产值及收款计划（2026）'!AG:AG)</f>
        <v>0</v>
      </c>
      <c r="AH333" s="256" cm="1">
        <f t="array" aca="1" ref="AH333" ca="1">_xlfn.XLOOKUP($A333&amp;$B333,'[2]产值及收款计划（2026）'!$A:$A&amp;'[2]产值及收款计划（2026）'!$B:$B,'[2]产值及收款计划（2026）'!AH:AH)</f>
        <v>0</v>
      </c>
      <c r="AI333" s="256" cm="1">
        <f t="array" aca="1" ref="AI333" ca="1">_xlfn.XLOOKUP($A333&amp;$B333,'[2]产值及收款计划（2026）'!$A:$A&amp;'[2]产值及收款计划（2026）'!$B:$B,'[2]产值及收款计划（2026）'!AI:AI)</f>
        <v>0</v>
      </c>
      <c r="AJ333" s="256" cm="1">
        <f t="array" aca="1" ref="AJ333" ca="1">_xlfn.XLOOKUP($A333&amp;$B333,'[2]产值及收款计划（2026）'!$A:$A&amp;'[2]产值及收款计划（2026）'!$B:$B,'[2]产值及收款计划（2026）'!AJ:AJ)</f>
        <v>0</v>
      </c>
      <c r="AK333" s="256" cm="1">
        <f t="array" aca="1" ref="AK333" ca="1">_xlfn.XLOOKUP($A333&amp;$B333,'[2]产值及收款计划（2026）'!$A:$A&amp;'[2]产值及收款计划（2026）'!$B:$B,'[2]产值及收款计划（2026）'!AK:AK)</f>
        <v>0</v>
      </c>
      <c r="AL333" s="256" cm="1">
        <f t="array" aca="1" ref="AL333" ca="1">_xlfn.XLOOKUP($A333&amp;$B333,'[2]产值及收款计划（2026）'!$A:$A&amp;'[2]产值及收款计划（2026）'!$B:$B,'[2]产值及收款计划（2026）'!AL:AL)</f>
        <v>270</v>
      </c>
      <c r="AM333" s="263" t="e" cm="1">
        <f t="array" aca="1" ref="AM333" ca="1">_xlfn.LET(_xlpm.勾选月份状态数组,TRANSPOSE('PPT(12-15页）-TOP10'!$A$3:$A$14),_xlpm.选择数据区,IF('PPT(12-15页）-TOP10'!$E$3="收款",$BA333:$BL333,$AA333:$AL333),SUM(_xlfn._xlws.FILTER(_xlpm.选择数据区,_xlpm.勾选月份状态数组,"")))</f>
        <v>#NAME?</v>
      </c>
      <c r="AN333" s="256" t="e" cm="1">
        <f t="array" aca="1" ref="AN333" ca="1">_xlfn.LET(_xlpm.勾选月份状态数组,TRANSPOSE('PPT(12-15页）-TOP10'!$A$3:$A$14),_xlpm.选择数据区,IF('PPT(12-15页）-TOP10'!$E$3="收款",$DA333:$DL333,$CA333:$CL333),SUM(_xlfn._xlws.FILTER(_xlpm.选择数据区,_xlpm.勾选月份状态数组,"")))</f>
        <v>#NAME?</v>
      </c>
      <c r="AO333" s="256">
        <f ca="1">SUM(CA333:CC333)+SUM(AD333:AL333)</f>
        <v>270</v>
      </c>
      <c r="AP333" s="256"/>
      <c r="AQ333" s="256"/>
      <c r="AR333" s="256"/>
      <c r="AS333" s="256"/>
      <c r="AT333" s="256"/>
      <c r="AU333" s="256"/>
      <c r="AV333" s="256"/>
      <c r="AW333" s="256" cm="1">
        <f t="array" aca="1" ref="AW333" ca="1">_xlfn.XLOOKUP($A333&amp;$B333,'[2]产值及收款计划（2026）'!$A:$A&amp;'[2]产值及收款计划（2026）'!$B:$B,'[2]产值及收款计划（2026）'!AW:AW)</f>
        <v>0</v>
      </c>
      <c r="AX333" s="256" cm="1">
        <f t="array" aca="1" ref="AX333" ca="1">_xlfn.XLOOKUP($A333&amp;$B333,'[2]产值及收款计划（2026）'!$A:$A&amp;'[2]产值及收款计划（2026）'!$B:$B,'[2]产值及收款计划（2026）'!AX:AX)</f>
        <v>0</v>
      </c>
      <c r="AY333" s="256" cm="1">
        <f t="array" aca="1" ref="AY333" ca="1">_xlfn.XLOOKUP($A333&amp;$B333,'[2]产值及收款计划（2026）'!$A:$A&amp;'[2]产值及收款计划（2026）'!$B:$B,'[2]产值及收款计划（2026）'!AY:AY)</f>
        <v>0</v>
      </c>
      <c r="AZ333" s="256" cm="1">
        <f t="array" aca="1" ref="AZ333" ca="1">_xlfn.XLOOKUP($A333&amp;$B333,'[2]产值及收款计划（2026）'!$A:$A&amp;'[2]产值及收款计划（2026）'!$B:$B,'[2]产值及收款计划（2026）'!AZ:AZ)</f>
        <v>0</v>
      </c>
      <c r="BA333" s="256" cm="1">
        <f t="array" aca="1" ref="BA333" ca="1">_xlfn.XLOOKUP($A333&amp;$B333,'[2]产值及收款计划（2026）'!$A:$A&amp;'[2]产值及收款计划（2026）'!$B:$B,'[2]产值及收款计划（2026）'!BA:BA)</f>
        <v>0</v>
      </c>
      <c r="BB333" s="256" cm="1">
        <f t="array" aca="1" ref="BB333" ca="1">_xlfn.XLOOKUP($A333&amp;$B333,'[2]产值及收款计划（2026）'!$A:$A&amp;'[2]产值及收款计划（2026）'!$B:$B,'[2]产值及收款计划（2026）'!BB:BB)</f>
        <v>0</v>
      </c>
      <c r="BC333" s="256" cm="1">
        <f t="array" aca="1" ref="BC333" ca="1">_xlfn.XLOOKUP($A333&amp;$B333,'[2]产值及收款计划（2026）'!$A:$A&amp;'[2]产值及收款计划（2026）'!$B:$B,'[2]产值及收款计划（2026）'!BC:BC)</f>
        <v>0</v>
      </c>
      <c r="BD333" s="256" cm="1">
        <f t="array" aca="1" ref="BD333" ca="1">_xlfn.XLOOKUP($A333&amp;$B333,'[2]产值及收款计划（2026）'!$A:$A&amp;'[2]产值及收款计划（2026）'!$B:$B,'[2]产值及收款计划（2026）'!BD:BD)</f>
        <v>0</v>
      </c>
      <c r="BE333" s="256" cm="1">
        <f t="array" aca="1" ref="BE333" ca="1">_xlfn.XLOOKUP($A333&amp;$B333,'[2]产值及收款计划（2026）'!$A:$A&amp;'[2]产值及收款计划（2026）'!$B:$B,'[2]产值及收款计划（2026）'!BE:BE)</f>
        <v>0</v>
      </c>
      <c r="BF333" s="256" cm="1">
        <f t="array" aca="1" ref="BF333" ca="1">_xlfn.XLOOKUP($A333&amp;$B333,'[2]产值及收款计划（2026）'!$A:$A&amp;'[2]产值及收款计划（2026）'!$B:$B,'[2]产值及收款计划（2026）'!BF:BF)</f>
        <v>81</v>
      </c>
      <c r="BG333" s="256" cm="1">
        <f t="array" aca="1" ref="BG333" ca="1">_xlfn.XLOOKUP($A333&amp;$B333,'[2]产值及收款计划（2026）'!$A:$A&amp;'[2]产值及收款计划（2026）'!$B:$B,'[2]产值及收款计划（2026）'!BG:BG)</f>
        <v>0</v>
      </c>
      <c r="BH333" s="256" cm="1">
        <f t="array" aca="1" ref="BH333" ca="1">_xlfn.XLOOKUP($A333&amp;$B333,'[2]产值及收款计划（2026）'!$A:$A&amp;'[2]产值及收款计划（2026）'!$B:$B,'[2]产值及收款计划（2026）'!BH:BH)</f>
        <v>0</v>
      </c>
      <c r="BI333" s="256" cm="1">
        <f t="array" aca="1" ref="BI333" ca="1">_xlfn.XLOOKUP($A333&amp;$B333,'[2]产值及收款计划（2026）'!$A:$A&amp;'[2]产值及收款计划（2026）'!$B:$B,'[2]产值及收款计划（2026）'!BI:BI)</f>
        <v>94.5</v>
      </c>
      <c r="BJ333" s="256" cm="1">
        <f t="array" aca="1" ref="BJ333" ca="1">_xlfn.XLOOKUP($A333&amp;$B333,'[2]产值及收款计划（2026）'!$A:$A&amp;'[2]产值及收款计划（2026）'!$B:$B,'[2]产值及收款计划（2026）'!BJ:BJ)</f>
        <v>0</v>
      </c>
      <c r="BK333" s="256" cm="1">
        <f t="array" aca="1" ref="BK333" ca="1">_xlfn.XLOOKUP($A333&amp;$B333,'[2]产值及收款计划（2026）'!$A:$A&amp;'[2]产值及收款计划（2026）'!$B:$B,'[2]产值及收款计划（2026）'!BK:BK)</f>
        <v>0</v>
      </c>
      <c r="BL333" s="256" cm="1">
        <f t="array" aca="1" ref="BL333" ca="1">_xlfn.XLOOKUP($A333&amp;$B333,'[2]产值及收款计划（2026）'!$A:$A&amp;'[2]产值及收款计划（2026）'!$B:$B,'[2]产值及收款计划（2026）'!BL:BL)</f>
        <v>0</v>
      </c>
      <c r="BM333" s="256"/>
      <c r="BN333" s="256"/>
      <c r="BO333" s="256"/>
      <c r="BP333" s="256"/>
      <c r="BQ333" s="255"/>
      <c r="BR333" s="256"/>
      <c r="CA333" s="256"/>
      <c r="CB333" s="256"/>
      <c r="CC333" s="256"/>
      <c r="CD333" s="256"/>
      <c r="CE333" s="256"/>
      <c r="CF333" s="256"/>
      <c r="CG333" s="256"/>
      <c r="CH333" s="256"/>
      <c r="CI333" s="256"/>
      <c r="CJ333" s="256"/>
      <c r="CK333" s="256"/>
      <c r="CL333" s="256"/>
      <c r="DA333" s="256"/>
      <c r="DB333" s="256"/>
      <c r="DC333" s="256"/>
      <c r="DD333" s="256"/>
      <c r="DE333" s="256"/>
      <c r="DF333" s="256"/>
      <c r="DG333" s="256"/>
      <c r="DH333" s="256"/>
      <c r="DI333" s="256"/>
      <c r="DJ333" s="256"/>
      <c r="DK333" s="256"/>
      <c r="DL333" s="256"/>
      <c r="DM333" s="264"/>
      <c r="DN333" s="250"/>
    </row>
    <row r="334" spans="1:118" ht="20.25" x14ac:dyDescent="0.15">
      <c r="A334" s="254">
        <f t="shared" ca="1" si="19"/>
        <v>153</v>
      </c>
      <c r="B334" s="254" t="s">
        <v>26</v>
      </c>
      <c r="C334" s="255" cm="1">
        <f t="array" aca="1" ref="C334" ca="1">_xlfn.XLOOKUP($A334&amp;$B334,'[2]产值及收款计划（2026）'!$A:$A&amp;'[2]产值及收款计划（2026）'!$B:$B,'[2]产值及收款计划（2026）'!C:C)</f>
        <v>0</v>
      </c>
      <c r="D334" s="255" t="str" cm="1">
        <f t="array" aca="1" ref="D334" ca="1">_xlfn.XLOOKUP($A334&amp;$B334,'[2]产值及收款计划（2026）'!$A:$A&amp;'[2]产值及收款计划（2026）'!$B:$B,'[2]产值及收款计划（2026）'!D:D)</f>
        <v>高速平台二期开发服务项目</v>
      </c>
      <c r="E334" s="256" cm="1">
        <f t="array" aca="1" ref="E334" ca="1">_xlfn.XLOOKUP($A334&amp;$B334,'[2]产值及收款计划（2026）'!$A:$A&amp;'[2]产值及收款计划（2026）'!$B:$B,'[2]产值及收款计划（2026）'!E:E)</f>
        <v>30</v>
      </c>
      <c r="F334" s="256" cm="1">
        <f t="array" aca="1" ref="F334" ca="1">_xlfn.XLOOKUP($A334&amp;$B334,'[2]产值及收款计划（2026）'!$A:$A&amp;'[2]产值及收款计划（2026）'!$B:$B,'[2]产值及收款计划（2026）'!F:F)</f>
        <v>30</v>
      </c>
      <c r="G334" s="256" cm="1">
        <f t="array" aca="1" ref="G334" ca="1">_xlfn.XLOOKUP($A334&amp;$B334,'[2]产值及收款计划（2026）'!$A:$A&amp;'[2]产值及收款计划（2026）'!$B:$B,'[2]产值及收款计划（2026）'!G:G)</f>
        <v>30</v>
      </c>
      <c r="H334" s="256" cm="1">
        <f t="array" aca="1" ref="H334" ca="1">_xlfn.XLOOKUP($A334&amp;$B334,'[2]产值及收款计划（2026）'!$A:$A&amp;'[2]产值及收款计划（2026）'!$B:$B,'[2]产值及收款计划（2026）'!H:H)</f>
        <v>30</v>
      </c>
      <c r="I334" s="257" cm="1">
        <f t="array" aca="1" ref="I334" ca="1">_xlfn.XLOOKUP($A334&amp;$B334,'[2]产值及收款计划（2026）'!$A:$A&amp;'[2]产值及收款计划（2026）'!$B:$B,'[2]产值及收款计划（2026）'!I:I)</f>
        <v>1</v>
      </c>
      <c r="J334" s="258" cm="1">
        <f t="array" aca="1" ref="J334" ca="1">_xlfn.XLOOKUP($A334&amp;$B334,'[2]产值及收款计划（2026）'!$A:$A&amp;'[2]产值及收款计划（2026）'!$B:$B,'[2]产值及收款计划（2026）'!J:J)</f>
        <v>0.06</v>
      </c>
      <c r="K334" s="256" cm="1">
        <f t="array" aca="1" ref="K334" ca="1">_xlfn.XLOOKUP($A334&amp;$B334,'[2]产值及收款计划（2026）'!$A:$A&amp;'[2]产值及收款计划（2026）'!$B:$B,'[2]产值及收款计划（2026）'!K:K)</f>
        <v>0</v>
      </c>
      <c r="L334" s="256" cm="1">
        <f t="array" aca="1" ref="L334" ca="1">_xlfn.XLOOKUP($A334&amp;$B334,'[2]产值及收款计划（2026）'!$A:$A&amp;'[2]产值及收款计划（2026）'!$B:$B,'[2]产值及收款计划（2026）'!L:L)</f>
        <v>0</v>
      </c>
      <c r="M334" s="256" t="str" cm="1">
        <f t="array" aca="1" ref="M334" ca="1">_xlfn.XLOOKUP($A334&amp;$B334,'[2]产值及收款计划（2026）'!$A:$A&amp;'[2]产值及收款计划（2026）'!$B:$B,'[2]产值及收款计划（2026）'!M:M)</f>
        <v>主导</v>
      </c>
      <c r="N334" s="256" t="str" cm="1">
        <f t="array" aca="1" ref="N334" ca="1">_xlfn.XLOOKUP($A334&amp;$B334,'[2]产值及收款计划（2026）'!$A:$A&amp;'[2]产值及收款计划（2026）'!$B:$B,'[2]产值及收款计划（2026）'!N:N)</f>
        <v>贺一玮团队</v>
      </c>
      <c r="O334" s="256" t="str" cm="1">
        <f t="array" aca="1" ref="O334" ca="1">_xlfn.XLOOKUP($A334&amp;$B334,'[2]产值及收款计划（2026）'!$A:$A&amp;'[2]产值及收款计划（2026）'!$B:$B,'[2]产值及收款计划（2026）'!O:O)</f>
        <v>贺一玮</v>
      </c>
      <c r="P334" s="255" t="str" cm="1">
        <f t="array" aca="1" ref="P334" ca="1">_xlfn.XLOOKUP($A334&amp;$B334,'[2]产值及收款计划（2026）'!$A:$A&amp;'[2]产值及收款计划（2026）'!$B:$B,'[2]产值及收款计划（2026）'!P:P)</f>
        <v>待签</v>
      </c>
      <c r="Q334" s="256"/>
      <c r="R334" s="256"/>
      <c r="S334" s="256"/>
      <c r="T334" s="256" cm="1">
        <f t="array" aca="1" ref="T334" ca="1">_xlfn.XLOOKUP($A334&amp;$B334,'[2]产值及收款计划（2026）'!$A:$A&amp;'[2]产值及收款计划（2026）'!$B:$B,'[2]产值及收款计划（2026）'!T:T)</f>
        <v>7</v>
      </c>
      <c r="U334" s="256" cm="1">
        <f t="array" aca="1" ref="U334" ca="1">_xlfn.XLOOKUP($A334&amp;$B334,'[2]产值及收款计划（2026）'!$A:$A&amp;'[2]产值及收款计划（2026）'!$B:$B,'[2]产值及收款计划（2026）'!U:U)</f>
        <v>7</v>
      </c>
      <c r="V334" s="256" cm="1">
        <f t="array" aca="1" ref="V334" ca="1">_xlfn.XLOOKUP($A334&amp;$B334,'[2]产值及收款计划（2026）'!$A:$A&amp;'[2]产值及收款计划（2026）'!$B:$B,'[2]产值及收款计划（2026）'!V:V)</f>
        <v>30</v>
      </c>
      <c r="W334" s="256"/>
      <c r="X334" s="256"/>
      <c r="Y334" s="256"/>
      <c r="Z334" s="256"/>
      <c r="AA334" s="256" cm="1">
        <f t="array" aca="1" ref="AA334" ca="1">_xlfn.XLOOKUP($A334&amp;$B334,'[2]产值及收款计划（2026）'!$A:$A&amp;'[2]产值及收款计划（2026）'!$B:$B,'[2]产值及收款计划（2026）'!AA:AA)</f>
        <v>0</v>
      </c>
      <c r="AB334" s="256" cm="1">
        <f t="array" aca="1" ref="AB334" ca="1">_xlfn.XLOOKUP($A334&amp;$B334,'[2]产值及收款计划（2026）'!$A:$A&amp;'[2]产值及收款计划（2026）'!$B:$B,'[2]产值及收款计划（2026）'!AB:AB)</f>
        <v>0</v>
      </c>
      <c r="AC334" s="256" cm="1">
        <f t="array" aca="1" ref="AC334" ca="1">_xlfn.XLOOKUP($A334&amp;$B334,'[2]产值及收款计划（2026）'!$A:$A&amp;'[2]产值及收款计划（2026）'!$B:$B,'[2]产值及收款计划（2026）'!AC:AC)</f>
        <v>0</v>
      </c>
      <c r="AD334" s="256" cm="1">
        <f t="array" aca="1" ref="AD334" ca="1">_xlfn.XLOOKUP($A334&amp;$B334,'[2]产值及收款计划（2026）'!$A:$A&amp;'[2]产值及收款计划（2026）'!$B:$B,'[2]产值及收款计划（2026）'!AD:AD)</f>
        <v>0</v>
      </c>
      <c r="AE334" s="256" cm="1">
        <f t="array" aca="1" ref="AE334" ca="1">_xlfn.XLOOKUP($A334&amp;$B334,'[2]产值及收款计划（2026）'!$A:$A&amp;'[2]产值及收款计划（2026）'!$B:$B,'[2]产值及收款计划（2026）'!AE:AE)</f>
        <v>0</v>
      </c>
      <c r="AF334" s="256" cm="1">
        <f t="array" aca="1" ref="AF334" ca="1">_xlfn.XLOOKUP($A334&amp;$B334,'[2]产值及收款计划（2026）'!$A:$A&amp;'[2]产值及收款计划（2026）'!$B:$B,'[2]产值及收款计划（2026）'!AF:AF)</f>
        <v>0</v>
      </c>
      <c r="AG334" s="256" cm="1">
        <f t="array" aca="1" ref="AG334" ca="1">_xlfn.XLOOKUP($A334&amp;$B334,'[2]产值及收款计划（2026）'!$A:$A&amp;'[2]产值及收款计划（2026）'!$B:$B,'[2]产值及收款计划（2026）'!AG:AG)</f>
        <v>0</v>
      </c>
      <c r="AH334" s="256" cm="1">
        <f t="array" aca="1" ref="AH334" ca="1">_xlfn.XLOOKUP($A334&amp;$B334,'[2]产值及收款计划（2026）'!$A:$A&amp;'[2]产值及收款计划（2026）'!$B:$B,'[2]产值及收款计划（2026）'!AH:AH)</f>
        <v>0</v>
      </c>
      <c r="AI334" s="256" cm="1">
        <f t="array" aca="1" ref="AI334" ca="1">_xlfn.XLOOKUP($A334&amp;$B334,'[2]产值及收款计划（2026）'!$A:$A&amp;'[2]产值及收款计划（2026）'!$B:$B,'[2]产值及收款计划（2026）'!AI:AI)</f>
        <v>30</v>
      </c>
      <c r="AJ334" s="256" cm="1">
        <f t="array" aca="1" ref="AJ334" ca="1">_xlfn.XLOOKUP($A334&amp;$B334,'[2]产值及收款计划（2026）'!$A:$A&amp;'[2]产值及收款计划（2026）'!$B:$B,'[2]产值及收款计划（2026）'!AJ:AJ)</f>
        <v>0</v>
      </c>
      <c r="AK334" s="256" cm="1">
        <f t="array" aca="1" ref="AK334" ca="1">_xlfn.XLOOKUP($A334&amp;$B334,'[2]产值及收款计划（2026）'!$A:$A&amp;'[2]产值及收款计划（2026）'!$B:$B,'[2]产值及收款计划（2026）'!AK:AK)</f>
        <v>0</v>
      </c>
      <c r="AL334" s="256" cm="1">
        <f t="array" aca="1" ref="AL334" ca="1">_xlfn.XLOOKUP($A334&amp;$B334,'[2]产值及收款计划（2026）'!$A:$A&amp;'[2]产值及收款计划（2026）'!$B:$B,'[2]产值及收款计划（2026）'!AL:AL)</f>
        <v>0</v>
      </c>
      <c r="AM334" s="263" t="e" cm="1">
        <f t="array" aca="1" ref="AM334" ca="1">_xlfn.LET(_xlpm.勾选月份状态数组,TRANSPOSE('PPT(12-15页）-TOP10'!$A$3:$A$14),_xlpm.选择数据区,IF('PPT(12-15页）-TOP10'!$E$3="收款",$BA334:$BL334,$AA334:$AL334),SUM(_xlfn._xlws.FILTER(_xlpm.选择数据区,_xlpm.勾选月份状态数组,"")))</f>
        <v>#NAME?</v>
      </c>
      <c r="AN334" s="256" t="e" cm="1">
        <f t="array" aca="1" ref="AN334" ca="1">_xlfn.LET(_xlpm.勾选月份状态数组,TRANSPOSE('PPT(12-15页）-TOP10'!$A$3:$A$14),_xlpm.选择数据区,IF('PPT(12-15页）-TOP10'!$E$3="收款",$DA334:$DL334,$CA334:$CL334),SUM(_xlfn._xlws.FILTER(_xlpm.选择数据区,_xlpm.勾选月份状态数组,"")))</f>
        <v>#NAME?</v>
      </c>
      <c r="AO334" s="256">
        <f ca="1">SUM(CA334:CC334)+SUM(AD334:AL334)</f>
        <v>30</v>
      </c>
      <c r="AP334" s="256"/>
      <c r="AQ334" s="256"/>
      <c r="AR334" s="256"/>
      <c r="AS334" s="256"/>
      <c r="AT334" s="256"/>
      <c r="AU334" s="256"/>
      <c r="AV334" s="256"/>
      <c r="AW334" s="256" cm="1">
        <f t="array" aca="1" ref="AW334" ca="1">_xlfn.XLOOKUP($A334&amp;$B334,'[2]产值及收款计划（2026）'!$A:$A&amp;'[2]产值及收款计划（2026）'!$B:$B,'[2]产值及收款计划（2026）'!AW:AW)</f>
        <v>0</v>
      </c>
      <c r="AX334" s="256" cm="1">
        <f t="array" aca="1" ref="AX334" ca="1">_xlfn.XLOOKUP($A334&amp;$B334,'[2]产值及收款计划（2026）'!$A:$A&amp;'[2]产值及收款计划（2026）'!$B:$B,'[2]产值及收款计划（2026）'!AX:AX)</f>
        <v>0</v>
      </c>
      <c r="AY334" s="256" cm="1">
        <f t="array" aca="1" ref="AY334" ca="1">_xlfn.XLOOKUP($A334&amp;$B334,'[2]产值及收款计划（2026）'!$A:$A&amp;'[2]产值及收款计划（2026）'!$B:$B,'[2]产值及收款计划（2026）'!AY:AY)</f>
        <v>0</v>
      </c>
      <c r="AZ334" s="256" cm="1">
        <f t="array" aca="1" ref="AZ334" ca="1">_xlfn.XLOOKUP($A334&amp;$B334,'[2]产值及收款计划（2026）'!$A:$A&amp;'[2]产值及收款计划（2026）'!$B:$B,'[2]产值及收款计划（2026）'!AZ:AZ)</f>
        <v>0</v>
      </c>
      <c r="BA334" s="256" cm="1">
        <f t="array" aca="1" ref="BA334" ca="1">_xlfn.XLOOKUP($A334&amp;$B334,'[2]产值及收款计划（2026）'!$A:$A&amp;'[2]产值及收款计划（2026）'!$B:$B,'[2]产值及收款计划（2026）'!BA:BA)</f>
        <v>0</v>
      </c>
      <c r="BB334" s="256" cm="1">
        <f t="array" aca="1" ref="BB334" ca="1">_xlfn.XLOOKUP($A334&amp;$B334,'[2]产值及收款计划（2026）'!$A:$A&amp;'[2]产值及收款计划（2026）'!$B:$B,'[2]产值及收款计划（2026）'!BB:BB)</f>
        <v>0</v>
      </c>
      <c r="BC334" s="256" cm="1">
        <f t="array" aca="1" ref="BC334" ca="1">_xlfn.XLOOKUP($A334&amp;$B334,'[2]产值及收款计划（2026）'!$A:$A&amp;'[2]产值及收款计划（2026）'!$B:$B,'[2]产值及收款计划（2026）'!BC:BC)</f>
        <v>0</v>
      </c>
      <c r="BD334" s="256" cm="1">
        <f t="array" aca="1" ref="BD334" ca="1">_xlfn.XLOOKUP($A334&amp;$B334,'[2]产值及收款计划（2026）'!$A:$A&amp;'[2]产值及收款计划（2026）'!$B:$B,'[2]产值及收款计划（2026）'!BD:BD)</f>
        <v>0</v>
      </c>
      <c r="BE334" s="256" cm="1">
        <f t="array" aca="1" ref="BE334" ca="1">_xlfn.XLOOKUP($A334&amp;$B334,'[2]产值及收款计划（2026）'!$A:$A&amp;'[2]产值及收款计划（2026）'!$B:$B,'[2]产值及收款计划（2026）'!BE:BE)</f>
        <v>0</v>
      </c>
      <c r="BF334" s="256" cm="1">
        <f t="array" aca="1" ref="BF334" ca="1">_xlfn.XLOOKUP($A334&amp;$B334,'[2]产值及收款计划（2026）'!$A:$A&amp;'[2]产值及收款计划（2026）'!$B:$B,'[2]产值及收款计划（2026）'!BF:BF)</f>
        <v>9</v>
      </c>
      <c r="BG334" s="256" cm="1">
        <f t="array" aca="1" ref="BG334" ca="1">_xlfn.XLOOKUP($A334&amp;$B334,'[2]产值及收款计划（2026）'!$A:$A&amp;'[2]产值及收款计划（2026）'!$B:$B,'[2]产值及收款计划（2026）'!BG:BG)</f>
        <v>0</v>
      </c>
      <c r="BH334" s="256" cm="1">
        <f t="array" aca="1" ref="BH334" ca="1">_xlfn.XLOOKUP($A334&amp;$B334,'[2]产值及收款计划（2026）'!$A:$A&amp;'[2]产值及收款计划（2026）'!$B:$B,'[2]产值及收款计划（2026）'!BH:BH)</f>
        <v>0</v>
      </c>
      <c r="BI334" s="256" cm="1">
        <f t="array" aca="1" ref="BI334" ca="1">_xlfn.XLOOKUP($A334&amp;$B334,'[2]产值及收款计划（2026）'!$A:$A&amp;'[2]产值及收款计划（2026）'!$B:$B,'[2]产值及收款计划（2026）'!BI:BI)</f>
        <v>10.5</v>
      </c>
      <c r="BJ334" s="256" cm="1">
        <f t="array" aca="1" ref="BJ334" ca="1">_xlfn.XLOOKUP($A334&amp;$B334,'[2]产值及收款计划（2026）'!$A:$A&amp;'[2]产值及收款计划（2026）'!$B:$B,'[2]产值及收款计划（2026）'!BJ:BJ)</f>
        <v>0</v>
      </c>
      <c r="BK334" s="256" cm="1">
        <f t="array" aca="1" ref="BK334" ca="1">_xlfn.XLOOKUP($A334&amp;$B334,'[2]产值及收款计划（2026）'!$A:$A&amp;'[2]产值及收款计划（2026）'!$B:$B,'[2]产值及收款计划（2026）'!BK:BK)</f>
        <v>0</v>
      </c>
      <c r="BL334" s="256" cm="1">
        <f t="array" aca="1" ref="BL334" ca="1">_xlfn.XLOOKUP($A334&amp;$B334,'[2]产值及收款计划（2026）'!$A:$A&amp;'[2]产值及收款计划（2026）'!$B:$B,'[2]产值及收款计划（2026）'!BL:BL)</f>
        <v>0</v>
      </c>
      <c r="BM334" s="256"/>
      <c r="BN334" s="256"/>
      <c r="BO334" s="256"/>
      <c r="BP334" s="256"/>
      <c r="BQ334" s="255"/>
      <c r="BR334" s="256"/>
      <c r="CA334" s="256"/>
      <c r="CB334" s="256"/>
      <c r="CC334" s="256"/>
      <c r="CD334" s="256"/>
      <c r="CE334" s="256"/>
      <c r="CF334" s="256"/>
      <c r="CG334" s="256"/>
      <c r="CH334" s="256"/>
      <c r="CI334" s="256"/>
      <c r="CJ334" s="256"/>
      <c r="CK334" s="256"/>
      <c r="CL334" s="256"/>
      <c r="DA334" s="256"/>
      <c r="DB334" s="256"/>
      <c r="DC334" s="256"/>
      <c r="DD334" s="256"/>
      <c r="DE334" s="256"/>
      <c r="DF334" s="256"/>
      <c r="DG334" s="256"/>
      <c r="DH334" s="256"/>
      <c r="DI334" s="256"/>
      <c r="DJ334" s="256"/>
      <c r="DK334" s="256"/>
      <c r="DL334" s="256"/>
      <c r="DM334" s="264"/>
      <c r="DN334" s="250"/>
    </row>
    <row r="335" spans="1:118" ht="20.25" x14ac:dyDescent="0.15">
      <c r="A335" s="254">
        <f t="shared" ca="1" si="19"/>
        <v>154</v>
      </c>
      <c r="B335" s="254" t="s">
        <v>26</v>
      </c>
      <c r="C335" s="255" cm="1">
        <f t="array" aca="1" ref="C335" ca="1">_xlfn.XLOOKUP($A335&amp;$B335,'[2]产值及收款计划（2026）'!$A:$A&amp;'[2]产值及收款计划（2026）'!$B:$B,'[2]产值及收款计划（2026）'!C:C)</f>
        <v>0</v>
      </c>
      <c r="D335" s="255" t="str" cm="1">
        <f t="array" aca="1" ref="D335" ca="1">_xlfn.XLOOKUP($A335&amp;$B335,'[2]产值及收款计划（2026）'!$A:$A&amp;'[2]产值及收款计划（2026）'!$B:$B,'[2]产值及收款计划（2026）'!D:D)</f>
        <v>杨行镇平台开发服务项目</v>
      </c>
      <c r="E335" s="256" cm="1">
        <f t="array" aca="1" ref="E335" ca="1">_xlfn.XLOOKUP($A335&amp;$B335,'[2]产值及收款计划（2026）'!$A:$A&amp;'[2]产值及收款计划（2026）'!$B:$B,'[2]产值及收款计划（2026）'!E:E)</f>
        <v>50</v>
      </c>
      <c r="F335" s="256" cm="1">
        <f t="array" aca="1" ref="F335" ca="1">_xlfn.XLOOKUP($A335&amp;$B335,'[2]产值及收款计划（2026）'!$A:$A&amp;'[2]产值及收款计划（2026）'!$B:$B,'[2]产值及收款计划（2026）'!F:F)</f>
        <v>50</v>
      </c>
      <c r="G335" s="256" cm="1">
        <f t="array" aca="1" ref="G335" ca="1">_xlfn.XLOOKUP($A335&amp;$B335,'[2]产值及收款计划（2026）'!$A:$A&amp;'[2]产值及收款计划（2026）'!$B:$B,'[2]产值及收款计划（2026）'!G:G)</f>
        <v>50</v>
      </c>
      <c r="H335" s="256" cm="1">
        <f t="array" aca="1" ref="H335" ca="1">_xlfn.XLOOKUP($A335&amp;$B335,'[2]产值及收款计划（2026）'!$A:$A&amp;'[2]产值及收款计划（2026）'!$B:$B,'[2]产值及收款计划（2026）'!H:H)</f>
        <v>50</v>
      </c>
      <c r="I335" s="257" cm="1">
        <f t="array" aca="1" ref="I335" ca="1">_xlfn.XLOOKUP($A335&amp;$B335,'[2]产值及收款计划（2026）'!$A:$A&amp;'[2]产值及收款计划（2026）'!$B:$B,'[2]产值及收款计划（2026）'!I:I)</f>
        <v>1</v>
      </c>
      <c r="J335" s="258" cm="1">
        <f t="array" aca="1" ref="J335" ca="1">_xlfn.XLOOKUP($A335&amp;$B335,'[2]产值及收款计划（2026）'!$A:$A&amp;'[2]产值及收款计划（2026）'!$B:$B,'[2]产值及收款计划（2026）'!J:J)</f>
        <v>0.06</v>
      </c>
      <c r="K335" s="256" cm="1">
        <f t="array" aca="1" ref="K335" ca="1">_xlfn.XLOOKUP($A335&amp;$B335,'[2]产值及收款计划（2026）'!$A:$A&amp;'[2]产值及收款计划（2026）'!$B:$B,'[2]产值及收款计划（2026）'!K:K)</f>
        <v>0</v>
      </c>
      <c r="L335" s="256" cm="1">
        <f t="array" aca="1" ref="L335" ca="1">_xlfn.XLOOKUP($A335&amp;$B335,'[2]产值及收款计划（2026）'!$A:$A&amp;'[2]产值及收款计划（2026）'!$B:$B,'[2]产值及收款计划（2026）'!L:L)</f>
        <v>0</v>
      </c>
      <c r="M335" s="256" t="str" cm="1">
        <f t="array" aca="1" ref="M335" ca="1">_xlfn.XLOOKUP($A335&amp;$B335,'[2]产值及收款计划（2026）'!$A:$A&amp;'[2]产值及收款计划（2026）'!$B:$B,'[2]产值及收款计划（2026）'!M:M)</f>
        <v>主导</v>
      </c>
      <c r="N335" s="256" t="str" cm="1">
        <f t="array" aca="1" ref="N335" ca="1">_xlfn.XLOOKUP($A335&amp;$B335,'[2]产值及收款计划（2026）'!$A:$A&amp;'[2]产值及收款计划（2026）'!$B:$B,'[2]产值及收款计划（2026）'!N:N)</f>
        <v>贺一玮团队</v>
      </c>
      <c r="O335" s="256" t="str" cm="1">
        <f t="array" aca="1" ref="O335" ca="1">_xlfn.XLOOKUP($A335&amp;$B335,'[2]产值及收款计划（2026）'!$A:$A&amp;'[2]产值及收款计划（2026）'!$B:$B,'[2]产值及收款计划（2026）'!O:O)</f>
        <v>何栩</v>
      </c>
      <c r="P335" s="255" t="str" cm="1">
        <f t="array" aca="1" ref="P335" ca="1">_xlfn.XLOOKUP($A335&amp;$B335,'[2]产值及收款计划（2026）'!$A:$A&amp;'[2]产值及收款计划（2026）'!$B:$B,'[2]产值及收款计划（2026）'!P:P)</f>
        <v>待签</v>
      </c>
      <c r="Q335" s="256"/>
      <c r="R335" s="256"/>
      <c r="S335" s="256"/>
      <c r="T335" s="256" cm="1">
        <f t="array" aca="1" ref="T335" ca="1">_xlfn.XLOOKUP($A335&amp;$B335,'[2]产值及收款计划（2026）'!$A:$A&amp;'[2]产值及收款计划（2026）'!$B:$B,'[2]产值及收款计划（2026）'!T:T)</f>
        <v>8</v>
      </c>
      <c r="U335" s="256" cm="1">
        <f t="array" aca="1" ref="U335" ca="1">_xlfn.XLOOKUP($A335&amp;$B335,'[2]产值及收款计划（2026）'!$A:$A&amp;'[2]产值及收款计划（2026）'!$B:$B,'[2]产值及收款计划（2026）'!U:U)</f>
        <v>8</v>
      </c>
      <c r="V335" s="256" cm="1">
        <f t="array" aca="1" ref="V335" ca="1">_xlfn.XLOOKUP($A335&amp;$B335,'[2]产值及收款计划（2026）'!$A:$A&amp;'[2]产值及收款计划（2026）'!$B:$B,'[2]产值及收款计划（2026）'!V:V)</f>
        <v>50</v>
      </c>
      <c r="W335" s="256"/>
      <c r="X335" s="256"/>
      <c r="Y335" s="256"/>
      <c r="Z335" s="256"/>
      <c r="AA335" s="256" cm="1">
        <f t="array" aca="1" ref="AA335" ca="1">_xlfn.XLOOKUP($A335&amp;$B335,'[2]产值及收款计划（2026）'!$A:$A&amp;'[2]产值及收款计划（2026）'!$B:$B,'[2]产值及收款计划（2026）'!AA:AA)</f>
        <v>0</v>
      </c>
      <c r="AB335" s="256" cm="1">
        <f t="array" aca="1" ref="AB335" ca="1">_xlfn.XLOOKUP($A335&amp;$B335,'[2]产值及收款计划（2026）'!$A:$A&amp;'[2]产值及收款计划（2026）'!$B:$B,'[2]产值及收款计划（2026）'!AB:AB)</f>
        <v>0</v>
      </c>
      <c r="AC335" s="256" cm="1">
        <f t="array" aca="1" ref="AC335" ca="1">_xlfn.XLOOKUP($A335&amp;$B335,'[2]产值及收款计划（2026）'!$A:$A&amp;'[2]产值及收款计划（2026）'!$B:$B,'[2]产值及收款计划（2026）'!AC:AC)</f>
        <v>0</v>
      </c>
      <c r="AD335" s="256" cm="1">
        <f t="array" aca="1" ref="AD335" ca="1">_xlfn.XLOOKUP($A335&amp;$B335,'[2]产值及收款计划（2026）'!$A:$A&amp;'[2]产值及收款计划（2026）'!$B:$B,'[2]产值及收款计划（2026）'!AD:AD)</f>
        <v>0</v>
      </c>
      <c r="AE335" s="256" cm="1">
        <f t="array" aca="1" ref="AE335" ca="1">_xlfn.XLOOKUP($A335&amp;$B335,'[2]产值及收款计划（2026）'!$A:$A&amp;'[2]产值及收款计划（2026）'!$B:$B,'[2]产值及收款计划（2026）'!AE:AE)</f>
        <v>0</v>
      </c>
      <c r="AF335" s="256" cm="1">
        <f t="array" aca="1" ref="AF335" ca="1">_xlfn.XLOOKUP($A335&amp;$B335,'[2]产值及收款计划（2026）'!$A:$A&amp;'[2]产值及收款计划（2026）'!$B:$B,'[2]产值及收款计划（2026）'!AF:AF)</f>
        <v>0</v>
      </c>
      <c r="AG335" s="256" cm="1">
        <f t="array" aca="1" ref="AG335" ca="1">_xlfn.XLOOKUP($A335&amp;$B335,'[2]产值及收款计划（2026）'!$A:$A&amp;'[2]产值及收款计划（2026）'!$B:$B,'[2]产值及收款计划（2026）'!AG:AG)</f>
        <v>0</v>
      </c>
      <c r="AH335" s="256" cm="1">
        <f t="array" aca="1" ref="AH335" ca="1">_xlfn.XLOOKUP($A335&amp;$B335,'[2]产值及收款计划（2026）'!$A:$A&amp;'[2]产值及收款计划（2026）'!$B:$B,'[2]产值及收款计划（2026）'!AH:AH)</f>
        <v>0</v>
      </c>
      <c r="AI335" s="256" cm="1">
        <f t="array" aca="1" ref="AI335" ca="1">_xlfn.XLOOKUP($A335&amp;$B335,'[2]产值及收款计划（2026）'!$A:$A&amp;'[2]产值及收款计划（2026）'!$B:$B,'[2]产值及收款计划（2026）'!AI:AI)</f>
        <v>50</v>
      </c>
      <c r="AJ335" s="256" cm="1">
        <f t="array" aca="1" ref="AJ335" ca="1">_xlfn.XLOOKUP($A335&amp;$B335,'[2]产值及收款计划（2026）'!$A:$A&amp;'[2]产值及收款计划（2026）'!$B:$B,'[2]产值及收款计划（2026）'!AJ:AJ)</f>
        <v>0</v>
      </c>
      <c r="AK335" s="256" cm="1">
        <f t="array" aca="1" ref="AK335" ca="1">_xlfn.XLOOKUP($A335&amp;$B335,'[2]产值及收款计划（2026）'!$A:$A&amp;'[2]产值及收款计划（2026）'!$B:$B,'[2]产值及收款计划（2026）'!AK:AK)</f>
        <v>0</v>
      </c>
      <c r="AL335" s="256" cm="1">
        <f t="array" aca="1" ref="AL335" ca="1">_xlfn.XLOOKUP($A335&amp;$B335,'[2]产值及收款计划（2026）'!$A:$A&amp;'[2]产值及收款计划（2026）'!$B:$B,'[2]产值及收款计划（2026）'!AL:AL)</f>
        <v>0</v>
      </c>
      <c r="AM335" s="263" t="e" cm="1">
        <f t="array" aca="1" ref="AM335" ca="1">_xlfn.LET(_xlpm.勾选月份状态数组,TRANSPOSE('PPT(12-15页）-TOP10'!$A$3:$A$14),_xlpm.选择数据区,IF('PPT(12-15页）-TOP10'!$E$3="收款",$BA335:$BL335,$AA335:$AL335),SUM(_xlfn._xlws.FILTER(_xlpm.选择数据区,_xlpm.勾选月份状态数组,"")))</f>
        <v>#NAME?</v>
      </c>
      <c r="AN335" s="256" t="e" cm="1">
        <f t="array" aca="1" ref="AN335" ca="1">_xlfn.LET(_xlpm.勾选月份状态数组,TRANSPOSE('PPT(12-15页）-TOP10'!$A$3:$A$14),_xlpm.选择数据区,IF('PPT(12-15页）-TOP10'!$E$3="收款",$DA335:$DL335,$CA335:$CL335),SUM(_xlfn._xlws.FILTER(_xlpm.选择数据区,_xlpm.勾选月份状态数组,"")))</f>
        <v>#NAME?</v>
      </c>
      <c r="AO335" s="256">
        <f ca="1">SUM(CA335:CC335)+SUM(AD335:AL335)</f>
        <v>50</v>
      </c>
      <c r="AP335" s="256"/>
      <c r="AQ335" s="256"/>
      <c r="AR335" s="256"/>
      <c r="AS335" s="256"/>
      <c r="AT335" s="256"/>
      <c r="AU335" s="256"/>
      <c r="AV335" s="256"/>
      <c r="AW335" s="256" cm="1">
        <f t="array" aca="1" ref="AW335" ca="1">_xlfn.XLOOKUP($A335&amp;$B335,'[2]产值及收款计划（2026）'!$A:$A&amp;'[2]产值及收款计划（2026）'!$B:$B,'[2]产值及收款计划（2026）'!AW:AW)</f>
        <v>0</v>
      </c>
      <c r="AX335" s="256" cm="1">
        <f t="array" aca="1" ref="AX335" ca="1">_xlfn.XLOOKUP($A335&amp;$B335,'[2]产值及收款计划（2026）'!$A:$A&amp;'[2]产值及收款计划（2026）'!$B:$B,'[2]产值及收款计划（2026）'!AX:AX)</f>
        <v>0</v>
      </c>
      <c r="AY335" s="256" cm="1">
        <f t="array" aca="1" ref="AY335" ca="1">_xlfn.XLOOKUP($A335&amp;$B335,'[2]产值及收款计划（2026）'!$A:$A&amp;'[2]产值及收款计划（2026）'!$B:$B,'[2]产值及收款计划（2026）'!AY:AY)</f>
        <v>0</v>
      </c>
      <c r="AZ335" s="256" cm="1">
        <f t="array" aca="1" ref="AZ335" ca="1">_xlfn.XLOOKUP($A335&amp;$B335,'[2]产值及收款计划（2026）'!$A:$A&amp;'[2]产值及收款计划（2026）'!$B:$B,'[2]产值及收款计划（2026）'!AZ:AZ)</f>
        <v>0</v>
      </c>
      <c r="BA335" s="256" cm="1">
        <f t="array" aca="1" ref="BA335" ca="1">_xlfn.XLOOKUP($A335&amp;$B335,'[2]产值及收款计划（2026）'!$A:$A&amp;'[2]产值及收款计划（2026）'!$B:$B,'[2]产值及收款计划（2026）'!BA:BA)</f>
        <v>0</v>
      </c>
      <c r="BB335" s="256" cm="1">
        <f t="array" aca="1" ref="BB335" ca="1">_xlfn.XLOOKUP($A335&amp;$B335,'[2]产值及收款计划（2026）'!$A:$A&amp;'[2]产值及收款计划（2026）'!$B:$B,'[2]产值及收款计划（2026）'!BB:BB)</f>
        <v>0</v>
      </c>
      <c r="BC335" s="256" cm="1">
        <f t="array" aca="1" ref="BC335" ca="1">_xlfn.XLOOKUP($A335&amp;$B335,'[2]产值及收款计划（2026）'!$A:$A&amp;'[2]产值及收款计划（2026）'!$B:$B,'[2]产值及收款计划（2026）'!BC:BC)</f>
        <v>0</v>
      </c>
      <c r="BD335" s="256" cm="1">
        <f t="array" aca="1" ref="BD335" ca="1">_xlfn.XLOOKUP($A335&amp;$B335,'[2]产值及收款计划（2026）'!$A:$A&amp;'[2]产值及收款计划（2026）'!$B:$B,'[2]产值及收款计划（2026）'!BD:BD)</f>
        <v>0</v>
      </c>
      <c r="BE335" s="256" cm="1">
        <f t="array" aca="1" ref="BE335" ca="1">_xlfn.XLOOKUP($A335&amp;$B335,'[2]产值及收款计划（2026）'!$A:$A&amp;'[2]产值及收款计划（2026）'!$B:$B,'[2]产值及收款计划（2026）'!BE:BE)</f>
        <v>0</v>
      </c>
      <c r="BF335" s="256" cm="1">
        <f t="array" aca="1" ref="BF335" ca="1">_xlfn.XLOOKUP($A335&amp;$B335,'[2]产值及收款计划（2026）'!$A:$A&amp;'[2]产值及收款计划（2026）'!$B:$B,'[2]产值及收款计划（2026）'!BF:BF)</f>
        <v>15</v>
      </c>
      <c r="BG335" s="256" cm="1">
        <f t="array" aca="1" ref="BG335" ca="1">_xlfn.XLOOKUP($A335&amp;$B335,'[2]产值及收款计划（2026）'!$A:$A&amp;'[2]产值及收款计划（2026）'!$B:$B,'[2]产值及收款计划（2026）'!BG:BG)</f>
        <v>0</v>
      </c>
      <c r="BH335" s="256" cm="1">
        <f t="array" aca="1" ref="BH335" ca="1">_xlfn.XLOOKUP($A335&amp;$B335,'[2]产值及收款计划（2026）'!$A:$A&amp;'[2]产值及收款计划（2026）'!$B:$B,'[2]产值及收款计划（2026）'!BH:BH)</f>
        <v>0</v>
      </c>
      <c r="BI335" s="256" cm="1">
        <f t="array" aca="1" ref="BI335" ca="1">_xlfn.XLOOKUP($A335&amp;$B335,'[2]产值及收款计划（2026）'!$A:$A&amp;'[2]产值及收款计划（2026）'!$B:$B,'[2]产值及收款计划（2026）'!BI:BI)</f>
        <v>17.5</v>
      </c>
      <c r="BJ335" s="256" cm="1">
        <f t="array" aca="1" ref="BJ335" ca="1">_xlfn.XLOOKUP($A335&amp;$B335,'[2]产值及收款计划（2026）'!$A:$A&amp;'[2]产值及收款计划（2026）'!$B:$B,'[2]产值及收款计划（2026）'!BJ:BJ)</f>
        <v>0</v>
      </c>
      <c r="BK335" s="256" cm="1">
        <f t="array" aca="1" ref="BK335" ca="1">_xlfn.XLOOKUP($A335&amp;$B335,'[2]产值及收款计划（2026）'!$A:$A&amp;'[2]产值及收款计划（2026）'!$B:$B,'[2]产值及收款计划（2026）'!BK:BK)</f>
        <v>0</v>
      </c>
      <c r="BL335" s="256" cm="1">
        <f t="array" aca="1" ref="BL335" ca="1">_xlfn.XLOOKUP($A335&amp;$B335,'[2]产值及收款计划（2026）'!$A:$A&amp;'[2]产值及收款计划（2026）'!$B:$B,'[2]产值及收款计划（2026）'!BL:BL)</f>
        <v>0</v>
      </c>
      <c r="BM335" s="256"/>
      <c r="BN335" s="256"/>
      <c r="BO335" s="256"/>
      <c r="BP335" s="256"/>
      <c r="BQ335" s="255"/>
      <c r="BR335" s="256"/>
      <c r="CA335" s="256"/>
      <c r="CB335" s="256"/>
      <c r="CC335" s="256"/>
      <c r="CD335" s="256"/>
      <c r="CE335" s="256"/>
      <c r="CF335" s="256"/>
      <c r="CG335" s="256"/>
      <c r="CH335" s="256"/>
      <c r="CI335" s="256"/>
      <c r="CJ335" s="256"/>
      <c r="CK335" s="256"/>
      <c r="CL335" s="256"/>
      <c r="DA335" s="256"/>
      <c r="DB335" s="256"/>
      <c r="DC335" s="256"/>
      <c r="DD335" s="256"/>
      <c r="DE335" s="256"/>
      <c r="DF335" s="256"/>
      <c r="DG335" s="256"/>
      <c r="DH335" s="256"/>
      <c r="DI335" s="256"/>
      <c r="DJ335" s="256"/>
      <c r="DK335" s="256"/>
      <c r="DL335" s="256"/>
      <c r="DM335" s="264"/>
      <c r="DN335" s="250"/>
    </row>
    <row r="336" spans="1:118" ht="20.25" x14ac:dyDescent="0.15">
      <c r="A336" s="254">
        <f t="shared" ca="1" si="19"/>
        <v>155</v>
      </c>
      <c r="B336" s="254" t="s">
        <v>26</v>
      </c>
      <c r="C336" s="255" cm="1">
        <f t="array" aca="1" ref="C336" ca="1">_xlfn.XLOOKUP($A336&amp;$B336,'[2]产值及收款计划（2026）'!$A:$A&amp;'[2]产值及收款计划（2026）'!$B:$B,'[2]产值及收款计划（2026）'!C:C)</f>
        <v>0</v>
      </c>
      <c r="D336" s="255" t="str" cm="1">
        <f t="array" aca="1" ref="D336" ca="1">_xlfn.XLOOKUP($A336&amp;$B336,'[2]产值及收款计划（2026）'!$A:$A&amp;'[2]产值及收款计划（2026）'!$B:$B,'[2]产值及收款计划（2026）'!D:D)</f>
        <v>世博公园大屏及接口开发服务项目</v>
      </c>
      <c r="E336" s="256" cm="1">
        <f t="array" aca="1" ref="E336" ca="1">_xlfn.XLOOKUP($A336&amp;$B336,'[2]产值及收款计划（2026）'!$A:$A&amp;'[2]产值及收款计划（2026）'!$B:$B,'[2]产值及收款计划（2026）'!E:E)</f>
        <v>85</v>
      </c>
      <c r="F336" s="256" cm="1">
        <f t="array" aca="1" ref="F336" ca="1">_xlfn.XLOOKUP($A336&amp;$B336,'[2]产值及收款计划（2026）'!$A:$A&amp;'[2]产值及收款计划（2026）'!$B:$B,'[2]产值及收款计划（2026）'!F:F)</f>
        <v>85</v>
      </c>
      <c r="G336" s="256" cm="1">
        <f t="array" aca="1" ref="G336" ca="1">_xlfn.XLOOKUP($A336&amp;$B336,'[2]产值及收款计划（2026）'!$A:$A&amp;'[2]产值及收款计划（2026）'!$B:$B,'[2]产值及收款计划（2026）'!G:G)</f>
        <v>85</v>
      </c>
      <c r="H336" s="256" cm="1">
        <f t="array" aca="1" ref="H336" ca="1">_xlfn.XLOOKUP($A336&amp;$B336,'[2]产值及收款计划（2026）'!$A:$A&amp;'[2]产值及收款计划（2026）'!$B:$B,'[2]产值及收款计划（2026）'!H:H)</f>
        <v>75</v>
      </c>
      <c r="I336" s="257" cm="1">
        <f t="array" aca="1" ref="I336" ca="1">_xlfn.XLOOKUP($A336&amp;$B336,'[2]产值及收款计划（2026）'!$A:$A&amp;'[2]产值及收款计划（2026）'!$B:$B,'[2]产值及收款计划（2026）'!I:I)</f>
        <v>0.88235294117647101</v>
      </c>
      <c r="J336" s="258" cm="1">
        <f t="array" aca="1" ref="J336" ca="1">_xlfn.XLOOKUP($A336&amp;$B336,'[2]产值及收款计划（2026）'!$A:$A&amp;'[2]产值及收款计划（2026）'!$B:$B,'[2]产值及收款计划（2026）'!J:J)</f>
        <v>0.06</v>
      </c>
      <c r="K336" s="256" cm="1">
        <f t="array" aca="1" ref="K336" ca="1">_xlfn.XLOOKUP($A336&amp;$B336,'[2]产值及收款计划（2026）'!$A:$A&amp;'[2]产值及收款计划（2026）'!$B:$B,'[2]产值及收款计划（2026）'!K:K)</f>
        <v>0</v>
      </c>
      <c r="L336" s="256" cm="1">
        <f t="array" aca="1" ref="L336" ca="1">_xlfn.XLOOKUP($A336&amp;$B336,'[2]产值及收款计划（2026）'!$A:$A&amp;'[2]产值及收款计划（2026）'!$B:$B,'[2]产值及收款计划（2026）'!L:L)</f>
        <v>0</v>
      </c>
      <c r="M336" s="256" t="str" cm="1">
        <f t="array" aca="1" ref="M336" ca="1">_xlfn.XLOOKUP($A336&amp;$B336,'[2]产值及收款计划（2026）'!$A:$A&amp;'[2]产值及收款计划（2026）'!$B:$B,'[2]产值及收款计划（2026）'!M:M)</f>
        <v>主导</v>
      </c>
      <c r="N336" s="256" t="str" cm="1">
        <f t="array" aca="1" ref="N336" ca="1">_xlfn.XLOOKUP($A336&amp;$B336,'[2]产值及收款计划（2026）'!$A:$A&amp;'[2]产值及收款计划（2026）'!$B:$B,'[2]产值及收款计划（2026）'!N:N)</f>
        <v>贺一玮团队</v>
      </c>
      <c r="O336" s="256" t="str" cm="1">
        <f t="array" aca="1" ref="O336" ca="1">_xlfn.XLOOKUP($A336&amp;$B336,'[2]产值及收款计划（2026）'!$A:$A&amp;'[2]产值及收款计划（2026）'!$B:$B,'[2]产值及收款计划（2026）'!O:O)</f>
        <v>何栩</v>
      </c>
      <c r="P336" s="255" t="str" cm="1">
        <f t="array" aca="1" ref="P336" ca="1">_xlfn.XLOOKUP($A336&amp;$B336,'[2]产值及收款计划（2026）'!$A:$A&amp;'[2]产值及收款计划（2026）'!$B:$B,'[2]产值及收款计划（2026）'!P:P)</f>
        <v>待签</v>
      </c>
      <c r="Q336" s="256"/>
      <c r="R336" s="256"/>
      <c r="S336" s="256"/>
      <c r="T336" s="256" cm="1">
        <f t="array" aca="1" ref="T336" ca="1">_xlfn.XLOOKUP($A336&amp;$B336,'[2]产值及收款计划（2026）'!$A:$A&amp;'[2]产值及收款计划（2026）'!$B:$B,'[2]产值及收款计划（2026）'!T:T)</f>
        <v>9</v>
      </c>
      <c r="U336" s="256" cm="1">
        <f t="array" aca="1" ref="U336" ca="1">_xlfn.XLOOKUP($A336&amp;$B336,'[2]产值及收款计划（2026）'!$A:$A&amp;'[2]产值及收款计划（2026）'!$B:$B,'[2]产值及收款计划（2026）'!U:U)</f>
        <v>9</v>
      </c>
      <c r="V336" s="256" cm="1">
        <f t="array" aca="1" ref="V336" ca="1">_xlfn.XLOOKUP($A336&amp;$B336,'[2]产值及收款计划（2026）'!$A:$A&amp;'[2]产值及收款计划（2026）'!$B:$B,'[2]产值及收款计划（2026）'!V:V)</f>
        <v>85</v>
      </c>
      <c r="W336" s="256"/>
      <c r="X336" s="256"/>
      <c r="Y336" s="256"/>
      <c r="Z336" s="256"/>
      <c r="AA336" s="256" cm="1">
        <f t="array" aca="1" ref="AA336" ca="1">_xlfn.XLOOKUP($A336&amp;$B336,'[2]产值及收款计划（2026）'!$A:$A&amp;'[2]产值及收款计划（2026）'!$B:$B,'[2]产值及收款计划（2026）'!AA:AA)</f>
        <v>0</v>
      </c>
      <c r="AB336" s="256" cm="1">
        <f t="array" aca="1" ref="AB336" ca="1">_xlfn.XLOOKUP($A336&amp;$B336,'[2]产值及收款计划（2026）'!$A:$A&amp;'[2]产值及收款计划（2026）'!$B:$B,'[2]产值及收款计划（2026）'!AB:AB)</f>
        <v>0</v>
      </c>
      <c r="AC336" s="256" cm="1">
        <f t="array" aca="1" ref="AC336" ca="1">_xlfn.XLOOKUP($A336&amp;$B336,'[2]产值及收款计划（2026）'!$A:$A&amp;'[2]产值及收款计划（2026）'!$B:$B,'[2]产值及收款计划（2026）'!AC:AC)</f>
        <v>0</v>
      </c>
      <c r="AD336" s="256" cm="1">
        <f t="array" aca="1" ref="AD336" ca="1">_xlfn.XLOOKUP($A336&amp;$B336,'[2]产值及收款计划（2026）'!$A:$A&amp;'[2]产值及收款计划（2026）'!$B:$B,'[2]产值及收款计划（2026）'!AD:AD)</f>
        <v>0</v>
      </c>
      <c r="AE336" s="256" cm="1">
        <f t="array" aca="1" ref="AE336" ca="1">_xlfn.XLOOKUP($A336&amp;$B336,'[2]产值及收款计划（2026）'!$A:$A&amp;'[2]产值及收款计划（2026）'!$B:$B,'[2]产值及收款计划（2026）'!AE:AE)</f>
        <v>0</v>
      </c>
      <c r="AF336" s="256" cm="1">
        <f t="array" aca="1" ref="AF336" ca="1">_xlfn.XLOOKUP($A336&amp;$B336,'[2]产值及收款计划（2026）'!$A:$A&amp;'[2]产值及收款计划（2026）'!$B:$B,'[2]产值及收款计划（2026）'!AF:AF)</f>
        <v>0</v>
      </c>
      <c r="AG336" s="256" cm="1">
        <f t="array" aca="1" ref="AG336" ca="1">_xlfn.XLOOKUP($A336&amp;$B336,'[2]产值及收款计划（2026）'!$A:$A&amp;'[2]产值及收款计划（2026）'!$B:$B,'[2]产值及收款计划（2026）'!AG:AG)</f>
        <v>0</v>
      </c>
      <c r="AH336" s="256" cm="1">
        <f t="array" aca="1" ref="AH336" ca="1">_xlfn.XLOOKUP($A336&amp;$B336,'[2]产值及收款计划（2026）'!$A:$A&amp;'[2]产值及收款计划（2026）'!$B:$B,'[2]产值及收款计划（2026）'!AH:AH)</f>
        <v>0</v>
      </c>
      <c r="AI336" s="256" cm="1">
        <f t="array" aca="1" ref="AI336" ca="1">_xlfn.XLOOKUP($A336&amp;$B336,'[2]产值及收款计划（2026）'!$A:$A&amp;'[2]产值及收款计划（2026）'!$B:$B,'[2]产值及收款计划（2026）'!AI:AI)</f>
        <v>85</v>
      </c>
      <c r="AJ336" s="256" cm="1">
        <f t="array" aca="1" ref="AJ336" ca="1">_xlfn.XLOOKUP($A336&amp;$B336,'[2]产值及收款计划（2026）'!$A:$A&amp;'[2]产值及收款计划（2026）'!$B:$B,'[2]产值及收款计划（2026）'!AJ:AJ)</f>
        <v>0</v>
      </c>
      <c r="AK336" s="256" cm="1">
        <f t="array" aca="1" ref="AK336" ca="1">_xlfn.XLOOKUP($A336&amp;$B336,'[2]产值及收款计划（2026）'!$A:$A&amp;'[2]产值及收款计划（2026）'!$B:$B,'[2]产值及收款计划（2026）'!AK:AK)</f>
        <v>0</v>
      </c>
      <c r="AL336" s="256" cm="1">
        <f t="array" aca="1" ref="AL336" ca="1">_xlfn.XLOOKUP($A336&amp;$B336,'[2]产值及收款计划（2026）'!$A:$A&amp;'[2]产值及收款计划（2026）'!$B:$B,'[2]产值及收款计划（2026）'!AL:AL)</f>
        <v>0</v>
      </c>
      <c r="AM336" s="263" t="e" cm="1">
        <f t="array" aca="1" ref="AM336" ca="1">_xlfn.LET(_xlpm.勾选月份状态数组,TRANSPOSE('PPT(12-15页）-TOP10'!$A$3:$A$14),_xlpm.选择数据区,IF('PPT(12-15页）-TOP10'!$E$3="收款",$BA336:$BL336,$AA336:$AL336),SUM(_xlfn._xlws.FILTER(_xlpm.选择数据区,_xlpm.勾选月份状态数组,"")))</f>
        <v>#NAME?</v>
      </c>
      <c r="AN336" s="256" t="e" cm="1">
        <f t="array" aca="1" ref="AN336" ca="1">_xlfn.LET(_xlpm.勾选月份状态数组,TRANSPOSE('PPT(12-15页）-TOP10'!$A$3:$A$14),_xlpm.选择数据区,IF('PPT(12-15页）-TOP10'!$E$3="收款",$DA336:$DL336,$CA336:$CL336),SUM(_xlfn._xlws.FILTER(_xlpm.选择数据区,_xlpm.勾选月份状态数组,"")))</f>
        <v>#NAME?</v>
      </c>
      <c r="AO336" s="256">
        <f ca="1">SUM(CA336:CC336)+SUM(AD336:AL336)</f>
        <v>85</v>
      </c>
      <c r="AP336" s="256"/>
      <c r="AQ336" s="256"/>
      <c r="AR336" s="256"/>
      <c r="AS336" s="256"/>
      <c r="AT336" s="256"/>
      <c r="AU336" s="256"/>
      <c r="AV336" s="256"/>
      <c r="AW336" s="256" cm="1">
        <f t="array" aca="1" ref="AW336" ca="1">_xlfn.XLOOKUP($A336&amp;$B336,'[2]产值及收款计划（2026）'!$A:$A&amp;'[2]产值及收款计划（2026）'!$B:$B,'[2]产值及收款计划（2026）'!AW:AW)</f>
        <v>0</v>
      </c>
      <c r="AX336" s="256" cm="1">
        <f t="array" aca="1" ref="AX336" ca="1">_xlfn.XLOOKUP($A336&amp;$B336,'[2]产值及收款计划（2026）'!$A:$A&amp;'[2]产值及收款计划（2026）'!$B:$B,'[2]产值及收款计划（2026）'!AX:AX)</f>
        <v>0</v>
      </c>
      <c r="AY336" s="256" cm="1">
        <f t="array" aca="1" ref="AY336" ca="1">_xlfn.XLOOKUP($A336&amp;$B336,'[2]产值及收款计划（2026）'!$A:$A&amp;'[2]产值及收款计划（2026）'!$B:$B,'[2]产值及收款计划（2026）'!AY:AY)</f>
        <v>0</v>
      </c>
      <c r="AZ336" s="256" cm="1">
        <f t="array" aca="1" ref="AZ336" ca="1">_xlfn.XLOOKUP($A336&amp;$B336,'[2]产值及收款计划（2026）'!$A:$A&amp;'[2]产值及收款计划（2026）'!$B:$B,'[2]产值及收款计划（2026）'!AZ:AZ)</f>
        <v>0</v>
      </c>
      <c r="BA336" s="256" cm="1">
        <f t="array" aca="1" ref="BA336" ca="1">_xlfn.XLOOKUP($A336&amp;$B336,'[2]产值及收款计划（2026）'!$A:$A&amp;'[2]产值及收款计划（2026）'!$B:$B,'[2]产值及收款计划（2026）'!BA:BA)</f>
        <v>0</v>
      </c>
      <c r="BB336" s="256" cm="1">
        <f t="array" aca="1" ref="BB336" ca="1">_xlfn.XLOOKUP($A336&amp;$B336,'[2]产值及收款计划（2026）'!$A:$A&amp;'[2]产值及收款计划（2026）'!$B:$B,'[2]产值及收款计划（2026）'!BB:BB)</f>
        <v>0</v>
      </c>
      <c r="BC336" s="256" cm="1">
        <f t="array" aca="1" ref="BC336" ca="1">_xlfn.XLOOKUP($A336&amp;$B336,'[2]产值及收款计划（2026）'!$A:$A&amp;'[2]产值及收款计划（2026）'!$B:$B,'[2]产值及收款计划（2026）'!BC:BC)</f>
        <v>0</v>
      </c>
      <c r="BD336" s="256" cm="1">
        <f t="array" aca="1" ref="BD336" ca="1">_xlfn.XLOOKUP($A336&amp;$B336,'[2]产值及收款计划（2026）'!$A:$A&amp;'[2]产值及收款计划（2026）'!$B:$B,'[2]产值及收款计划（2026）'!BD:BD)</f>
        <v>0</v>
      </c>
      <c r="BE336" s="256" cm="1">
        <f t="array" aca="1" ref="BE336" ca="1">_xlfn.XLOOKUP($A336&amp;$B336,'[2]产值及收款计划（2026）'!$A:$A&amp;'[2]产值及收款计划（2026）'!$B:$B,'[2]产值及收款计划（2026）'!BE:BE)</f>
        <v>0</v>
      </c>
      <c r="BF336" s="256" cm="1">
        <f t="array" aca="1" ref="BF336" ca="1">_xlfn.XLOOKUP($A336&amp;$B336,'[2]产值及收款计划（2026）'!$A:$A&amp;'[2]产值及收款计划（2026）'!$B:$B,'[2]产值及收款计划（2026）'!BF:BF)</f>
        <v>25.5</v>
      </c>
      <c r="BG336" s="256" cm="1">
        <f t="array" aca="1" ref="BG336" ca="1">_xlfn.XLOOKUP($A336&amp;$B336,'[2]产值及收款计划（2026）'!$A:$A&amp;'[2]产值及收款计划（2026）'!$B:$B,'[2]产值及收款计划（2026）'!BG:BG)</f>
        <v>0</v>
      </c>
      <c r="BH336" s="256" cm="1">
        <f t="array" aca="1" ref="BH336" ca="1">_xlfn.XLOOKUP($A336&amp;$B336,'[2]产值及收款计划（2026）'!$A:$A&amp;'[2]产值及收款计划（2026）'!$B:$B,'[2]产值及收款计划（2026）'!BH:BH)</f>
        <v>0</v>
      </c>
      <c r="BI336" s="256" cm="1">
        <f t="array" aca="1" ref="BI336" ca="1">_xlfn.XLOOKUP($A336&amp;$B336,'[2]产值及收款计划（2026）'!$A:$A&amp;'[2]产值及收款计划（2026）'!$B:$B,'[2]产值及收款计划（2026）'!BI:BI)</f>
        <v>29.75</v>
      </c>
      <c r="BJ336" s="256" cm="1">
        <f t="array" aca="1" ref="BJ336" ca="1">_xlfn.XLOOKUP($A336&amp;$B336,'[2]产值及收款计划（2026）'!$A:$A&amp;'[2]产值及收款计划（2026）'!$B:$B,'[2]产值及收款计划（2026）'!BJ:BJ)</f>
        <v>0</v>
      </c>
      <c r="BK336" s="256" cm="1">
        <f t="array" aca="1" ref="BK336" ca="1">_xlfn.XLOOKUP($A336&amp;$B336,'[2]产值及收款计划（2026）'!$A:$A&amp;'[2]产值及收款计划（2026）'!$B:$B,'[2]产值及收款计划（2026）'!BK:BK)</f>
        <v>0</v>
      </c>
      <c r="BL336" s="256" cm="1">
        <f t="array" aca="1" ref="BL336" ca="1">_xlfn.XLOOKUP($A336&amp;$B336,'[2]产值及收款计划（2026）'!$A:$A&amp;'[2]产值及收款计划（2026）'!$B:$B,'[2]产值及收款计划（2026）'!BL:BL)</f>
        <v>0</v>
      </c>
      <c r="BM336" s="256"/>
      <c r="BN336" s="256"/>
      <c r="BO336" s="256"/>
      <c r="BP336" s="256"/>
      <c r="BQ336" s="255"/>
      <c r="BR336" s="256"/>
      <c r="CA336" s="256"/>
      <c r="CB336" s="256"/>
      <c r="CC336" s="256"/>
      <c r="CD336" s="256"/>
      <c r="CE336" s="256"/>
      <c r="CF336" s="256"/>
      <c r="CG336" s="256"/>
      <c r="CH336" s="256"/>
      <c r="CI336" s="256"/>
      <c r="CJ336" s="256"/>
      <c r="CK336" s="256"/>
      <c r="CL336" s="256"/>
      <c r="DA336" s="256"/>
      <c r="DB336" s="256"/>
      <c r="DC336" s="256"/>
      <c r="DD336" s="256"/>
      <c r="DE336" s="256"/>
      <c r="DF336" s="256"/>
      <c r="DG336" s="256"/>
      <c r="DH336" s="256"/>
      <c r="DI336" s="256"/>
      <c r="DJ336" s="256"/>
      <c r="DK336" s="256"/>
      <c r="DL336" s="256"/>
      <c r="DM336" s="264"/>
      <c r="DN336" s="250"/>
    </row>
    <row r="337" spans="1:118" ht="20.25" x14ac:dyDescent="0.15">
      <c r="A337" s="254">
        <f t="shared" ca="1" si="19"/>
        <v>156</v>
      </c>
      <c r="B337" s="254" t="s">
        <v>26</v>
      </c>
      <c r="C337" s="255" cm="1">
        <f t="array" aca="1" ref="C337" ca="1">_xlfn.XLOOKUP($A337&amp;$B337,'[2]产值及收款计划（2026）'!$A:$A&amp;'[2]产值及收款计划（2026）'!$B:$B,'[2]产值及收款计划（2026）'!C:C)</f>
        <v>0</v>
      </c>
      <c r="D337" s="255" t="str" cm="1">
        <f t="array" aca="1" ref="D337" ca="1">_xlfn.XLOOKUP($A337&amp;$B337,'[2]产值及收款计划（2026）'!$A:$A&amp;'[2]产值及收款计划（2026）'!$B:$B,'[2]产值及收款计划（2026）'!D:D)</f>
        <v>柯桥平台开发服务项目</v>
      </c>
      <c r="E337" s="256" cm="1">
        <f t="array" aca="1" ref="E337" ca="1">_xlfn.XLOOKUP($A337&amp;$B337,'[2]产值及收款计划（2026）'!$A:$A&amp;'[2]产值及收款计划（2026）'!$B:$B,'[2]产值及收款计划（2026）'!E:E)</f>
        <v>35</v>
      </c>
      <c r="F337" s="256" cm="1">
        <f t="array" aca="1" ref="F337" ca="1">_xlfn.XLOOKUP($A337&amp;$B337,'[2]产值及收款计划（2026）'!$A:$A&amp;'[2]产值及收款计划（2026）'!$B:$B,'[2]产值及收款计划（2026）'!F:F)</f>
        <v>35</v>
      </c>
      <c r="G337" s="256" cm="1">
        <f t="array" aca="1" ref="G337" ca="1">_xlfn.XLOOKUP($A337&amp;$B337,'[2]产值及收款计划（2026）'!$A:$A&amp;'[2]产值及收款计划（2026）'!$B:$B,'[2]产值及收款计划（2026）'!G:G)</f>
        <v>35</v>
      </c>
      <c r="H337" s="256" cm="1">
        <f t="array" aca="1" ref="H337" ca="1">_xlfn.XLOOKUP($A337&amp;$B337,'[2]产值及收款计划（2026）'!$A:$A&amp;'[2]产值及收款计划（2026）'!$B:$B,'[2]产值及收款计划（2026）'!H:H)</f>
        <v>35</v>
      </c>
      <c r="I337" s="257" cm="1">
        <f t="array" aca="1" ref="I337" ca="1">_xlfn.XLOOKUP($A337&amp;$B337,'[2]产值及收款计划（2026）'!$A:$A&amp;'[2]产值及收款计划（2026）'!$B:$B,'[2]产值及收款计划（2026）'!I:I)</f>
        <v>1</v>
      </c>
      <c r="J337" s="258" cm="1">
        <f t="array" aca="1" ref="J337" ca="1">_xlfn.XLOOKUP($A337&amp;$B337,'[2]产值及收款计划（2026）'!$A:$A&amp;'[2]产值及收款计划（2026）'!$B:$B,'[2]产值及收款计划（2026）'!J:J)</f>
        <v>0.06</v>
      </c>
      <c r="K337" s="256" cm="1">
        <f t="array" aca="1" ref="K337" ca="1">_xlfn.XLOOKUP($A337&amp;$B337,'[2]产值及收款计划（2026）'!$A:$A&amp;'[2]产值及收款计划（2026）'!$B:$B,'[2]产值及收款计划（2026）'!K:K)</f>
        <v>0</v>
      </c>
      <c r="L337" s="256" cm="1">
        <f t="array" aca="1" ref="L337" ca="1">_xlfn.XLOOKUP($A337&amp;$B337,'[2]产值及收款计划（2026）'!$A:$A&amp;'[2]产值及收款计划（2026）'!$B:$B,'[2]产值及收款计划（2026）'!L:L)</f>
        <v>0</v>
      </c>
      <c r="M337" s="256" t="str" cm="1">
        <f t="array" aca="1" ref="M337" ca="1">_xlfn.XLOOKUP($A337&amp;$B337,'[2]产值及收款计划（2026）'!$A:$A&amp;'[2]产值及收款计划（2026）'!$B:$B,'[2]产值及收款计划（2026）'!M:M)</f>
        <v>主导</v>
      </c>
      <c r="N337" s="256" t="str" cm="1">
        <f t="array" aca="1" ref="N337" ca="1">_xlfn.XLOOKUP($A337&amp;$B337,'[2]产值及收款计划（2026）'!$A:$A&amp;'[2]产值及收款计划（2026）'!$B:$B,'[2]产值及收款计划（2026）'!N:N)</f>
        <v>贺一玮团队</v>
      </c>
      <c r="O337" s="256" t="str" cm="1">
        <f t="array" aca="1" ref="O337" ca="1">_xlfn.XLOOKUP($A337&amp;$B337,'[2]产值及收款计划（2026）'!$A:$A&amp;'[2]产值及收款计划（2026）'!$B:$B,'[2]产值及收款计划（2026）'!O:O)</f>
        <v>何栩</v>
      </c>
      <c r="P337" s="255" t="str" cm="1">
        <f t="array" aca="1" ref="P337" ca="1">_xlfn.XLOOKUP($A337&amp;$B337,'[2]产值及收款计划（2026）'!$A:$A&amp;'[2]产值及收款计划（2026）'!$B:$B,'[2]产值及收款计划（2026）'!P:P)</f>
        <v>待签</v>
      </c>
      <c r="Q337" s="256"/>
      <c r="R337" s="256"/>
      <c r="S337" s="256"/>
      <c r="T337" s="256" cm="1">
        <f t="array" aca="1" ref="T337" ca="1">_xlfn.XLOOKUP($A337&amp;$B337,'[2]产值及收款计划（2026）'!$A:$A&amp;'[2]产值及收款计划（2026）'!$B:$B,'[2]产值及收款计划（2026）'!T:T)</f>
        <v>10</v>
      </c>
      <c r="U337" s="256" cm="1">
        <f t="array" aca="1" ref="U337" ca="1">_xlfn.XLOOKUP($A337&amp;$B337,'[2]产值及收款计划（2026）'!$A:$A&amp;'[2]产值及收款计划（2026）'!$B:$B,'[2]产值及收款计划（2026）'!U:U)</f>
        <v>10</v>
      </c>
      <c r="V337" s="256" cm="1">
        <f t="array" aca="1" ref="V337" ca="1">_xlfn.XLOOKUP($A337&amp;$B337,'[2]产值及收款计划（2026）'!$A:$A&amp;'[2]产值及收款计划（2026）'!$B:$B,'[2]产值及收款计划（2026）'!V:V)</f>
        <v>35</v>
      </c>
      <c r="W337" s="256"/>
      <c r="X337" s="256"/>
      <c r="Y337" s="256"/>
      <c r="Z337" s="256"/>
      <c r="AA337" s="256" cm="1">
        <f t="array" aca="1" ref="AA337" ca="1">_xlfn.XLOOKUP($A337&amp;$B337,'[2]产值及收款计划（2026）'!$A:$A&amp;'[2]产值及收款计划（2026）'!$B:$B,'[2]产值及收款计划（2026）'!AA:AA)</f>
        <v>0</v>
      </c>
      <c r="AB337" s="256" cm="1">
        <f t="array" aca="1" ref="AB337" ca="1">_xlfn.XLOOKUP($A337&amp;$B337,'[2]产值及收款计划（2026）'!$A:$A&amp;'[2]产值及收款计划（2026）'!$B:$B,'[2]产值及收款计划（2026）'!AB:AB)</f>
        <v>0</v>
      </c>
      <c r="AC337" s="256" cm="1">
        <f t="array" aca="1" ref="AC337" ca="1">_xlfn.XLOOKUP($A337&amp;$B337,'[2]产值及收款计划（2026）'!$A:$A&amp;'[2]产值及收款计划（2026）'!$B:$B,'[2]产值及收款计划（2026）'!AC:AC)</f>
        <v>0</v>
      </c>
      <c r="AD337" s="256" cm="1">
        <f t="array" aca="1" ref="AD337" ca="1">_xlfn.XLOOKUP($A337&amp;$B337,'[2]产值及收款计划（2026）'!$A:$A&amp;'[2]产值及收款计划（2026）'!$B:$B,'[2]产值及收款计划（2026）'!AD:AD)</f>
        <v>0</v>
      </c>
      <c r="AE337" s="256" cm="1">
        <f t="array" aca="1" ref="AE337" ca="1">_xlfn.XLOOKUP($A337&amp;$B337,'[2]产值及收款计划（2026）'!$A:$A&amp;'[2]产值及收款计划（2026）'!$B:$B,'[2]产值及收款计划（2026）'!AE:AE)</f>
        <v>0</v>
      </c>
      <c r="AF337" s="256" cm="1">
        <f t="array" aca="1" ref="AF337" ca="1">_xlfn.XLOOKUP($A337&amp;$B337,'[2]产值及收款计划（2026）'!$A:$A&amp;'[2]产值及收款计划（2026）'!$B:$B,'[2]产值及收款计划（2026）'!AF:AF)</f>
        <v>0</v>
      </c>
      <c r="AG337" s="256" cm="1">
        <f t="array" aca="1" ref="AG337" ca="1">_xlfn.XLOOKUP($A337&amp;$B337,'[2]产值及收款计划（2026）'!$A:$A&amp;'[2]产值及收款计划（2026）'!$B:$B,'[2]产值及收款计划（2026）'!AG:AG)</f>
        <v>0</v>
      </c>
      <c r="AH337" s="256" cm="1">
        <f t="array" aca="1" ref="AH337" ca="1">_xlfn.XLOOKUP($A337&amp;$B337,'[2]产值及收款计划（2026）'!$A:$A&amp;'[2]产值及收款计划（2026）'!$B:$B,'[2]产值及收款计划（2026）'!AH:AH)</f>
        <v>0</v>
      </c>
      <c r="AI337" s="256" cm="1">
        <f t="array" aca="1" ref="AI337" ca="1">_xlfn.XLOOKUP($A337&amp;$B337,'[2]产值及收款计划（2026）'!$A:$A&amp;'[2]产值及收款计划（2026）'!$B:$B,'[2]产值及收款计划（2026）'!AI:AI)</f>
        <v>0</v>
      </c>
      <c r="AJ337" s="256" cm="1">
        <f t="array" aca="1" ref="AJ337" ca="1">_xlfn.XLOOKUP($A337&amp;$B337,'[2]产值及收款计划（2026）'!$A:$A&amp;'[2]产值及收款计划（2026）'!$B:$B,'[2]产值及收款计划（2026）'!AJ:AJ)</f>
        <v>35</v>
      </c>
      <c r="AK337" s="256" cm="1">
        <f t="array" aca="1" ref="AK337" ca="1">_xlfn.XLOOKUP($A337&amp;$B337,'[2]产值及收款计划（2026）'!$A:$A&amp;'[2]产值及收款计划（2026）'!$B:$B,'[2]产值及收款计划（2026）'!AK:AK)</f>
        <v>0</v>
      </c>
      <c r="AL337" s="256" cm="1">
        <f t="array" aca="1" ref="AL337" ca="1">_xlfn.XLOOKUP($A337&amp;$B337,'[2]产值及收款计划（2026）'!$A:$A&amp;'[2]产值及收款计划（2026）'!$B:$B,'[2]产值及收款计划（2026）'!AL:AL)</f>
        <v>0</v>
      </c>
      <c r="AM337" s="263" t="e" cm="1">
        <f t="array" aca="1" ref="AM337" ca="1">_xlfn.LET(_xlpm.勾选月份状态数组,TRANSPOSE('PPT(12-15页）-TOP10'!$A$3:$A$14),_xlpm.选择数据区,IF('PPT(12-15页）-TOP10'!$E$3="收款",$BA337:$BL337,$AA337:$AL337),SUM(_xlfn._xlws.FILTER(_xlpm.选择数据区,_xlpm.勾选月份状态数组,"")))</f>
        <v>#NAME?</v>
      </c>
      <c r="AN337" s="256" t="e" cm="1">
        <f t="array" aca="1" ref="AN337" ca="1">_xlfn.LET(_xlpm.勾选月份状态数组,TRANSPOSE('PPT(12-15页）-TOP10'!$A$3:$A$14),_xlpm.选择数据区,IF('PPT(12-15页）-TOP10'!$E$3="收款",$DA337:$DL337,$CA337:$CL337),SUM(_xlfn._xlws.FILTER(_xlpm.选择数据区,_xlpm.勾选月份状态数组,"")))</f>
        <v>#NAME?</v>
      </c>
      <c r="AO337" s="256">
        <f ca="1">SUM(CA337:CC337)+SUM(AD337:AL337)</f>
        <v>35</v>
      </c>
      <c r="AP337" s="256"/>
      <c r="AQ337" s="256"/>
      <c r="AR337" s="256"/>
      <c r="AS337" s="256"/>
      <c r="AT337" s="256"/>
      <c r="AU337" s="256"/>
      <c r="AV337" s="256"/>
      <c r="AW337" s="256" cm="1">
        <f t="array" aca="1" ref="AW337" ca="1">_xlfn.XLOOKUP($A337&amp;$B337,'[2]产值及收款计划（2026）'!$A:$A&amp;'[2]产值及收款计划（2026）'!$B:$B,'[2]产值及收款计划（2026）'!AW:AW)</f>
        <v>0</v>
      </c>
      <c r="AX337" s="256" cm="1">
        <f t="array" aca="1" ref="AX337" ca="1">_xlfn.XLOOKUP($A337&amp;$B337,'[2]产值及收款计划（2026）'!$A:$A&amp;'[2]产值及收款计划（2026）'!$B:$B,'[2]产值及收款计划（2026）'!AX:AX)</f>
        <v>0</v>
      </c>
      <c r="AY337" s="256" cm="1">
        <f t="array" aca="1" ref="AY337" ca="1">_xlfn.XLOOKUP($A337&amp;$B337,'[2]产值及收款计划（2026）'!$A:$A&amp;'[2]产值及收款计划（2026）'!$B:$B,'[2]产值及收款计划（2026）'!AY:AY)</f>
        <v>0</v>
      </c>
      <c r="AZ337" s="256" cm="1">
        <f t="array" aca="1" ref="AZ337" ca="1">_xlfn.XLOOKUP($A337&amp;$B337,'[2]产值及收款计划（2026）'!$A:$A&amp;'[2]产值及收款计划（2026）'!$B:$B,'[2]产值及收款计划（2026）'!AZ:AZ)</f>
        <v>0</v>
      </c>
      <c r="BA337" s="256" cm="1">
        <f t="array" aca="1" ref="BA337" ca="1">_xlfn.XLOOKUP($A337&amp;$B337,'[2]产值及收款计划（2026）'!$A:$A&amp;'[2]产值及收款计划（2026）'!$B:$B,'[2]产值及收款计划（2026）'!BA:BA)</f>
        <v>0</v>
      </c>
      <c r="BB337" s="256" cm="1">
        <f t="array" aca="1" ref="BB337" ca="1">_xlfn.XLOOKUP($A337&amp;$B337,'[2]产值及收款计划（2026）'!$A:$A&amp;'[2]产值及收款计划（2026）'!$B:$B,'[2]产值及收款计划（2026）'!BB:BB)</f>
        <v>0</v>
      </c>
      <c r="BC337" s="256" cm="1">
        <f t="array" aca="1" ref="BC337" ca="1">_xlfn.XLOOKUP($A337&amp;$B337,'[2]产值及收款计划（2026）'!$A:$A&amp;'[2]产值及收款计划（2026）'!$B:$B,'[2]产值及收款计划（2026）'!BC:BC)</f>
        <v>0</v>
      </c>
      <c r="BD337" s="256" cm="1">
        <f t="array" aca="1" ref="BD337" ca="1">_xlfn.XLOOKUP($A337&amp;$B337,'[2]产值及收款计划（2026）'!$A:$A&amp;'[2]产值及收款计划（2026）'!$B:$B,'[2]产值及收款计划（2026）'!BD:BD)</f>
        <v>0</v>
      </c>
      <c r="BE337" s="256" cm="1">
        <f t="array" aca="1" ref="BE337" ca="1">_xlfn.XLOOKUP($A337&amp;$B337,'[2]产值及收款计划（2026）'!$A:$A&amp;'[2]产值及收款计划（2026）'!$B:$B,'[2]产值及收款计划（2026）'!BE:BE)</f>
        <v>0</v>
      </c>
      <c r="BF337" s="256" cm="1">
        <f t="array" aca="1" ref="BF337" ca="1">_xlfn.XLOOKUP($A337&amp;$B337,'[2]产值及收款计划（2026）'!$A:$A&amp;'[2]产值及收款计划（2026）'!$B:$B,'[2]产值及收款计划（2026）'!BF:BF)</f>
        <v>10.5</v>
      </c>
      <c r="BG337" s="256" cm="1">
        <f t="array" aca="1" ref="BG337" ca="1">_xlfn.XLOOKUP($A337&amp;$B337,'[2]产值及收款计划（2026）'!$A:$A&amp;'[2]产值及收款计划（2026）'!$B:$B,'[2]产值及收款计划（2026）'!BG:BG)</f>
        <v>0</v>
      </c>
      <c r="BH337" s="256" cm="1">
        <f t="array" aca="1" ref="BH337" ca="1">_xlfn.XLOOKUP($A337&amp;$B337,'[2]产值及收款计划（2026）'!$A:$A&amp;'[2]产值及收款计划（2026）'!$B:$B,'[2]产值及收款计划（2026）'!BH:BH)</f>
        <v>0</v>
      </c>
      <c r="BI337" s="256" cm="1">
        <f t="array" aca="1" ref="BI337" ca="1">_xlfn.XLOOKUP($A337&amp;$B337,'[2]产值及收款计划（2026）'!$A:$A&amp;'[2]产值及收款计划（2026）'!$B:$B,'[2]产值及收款计划（2026）'!BI:BI)</f>
        <v>12.25</v>
      </c>
      <c r="BJ337" s="256" cm="1">
        <f t="array" aca="1" ref="BJ337" ca="1">_xlfn.XLOOKUP($A337&amp;$B337,'[2]产值及收款计划（2026）'!$A:$A&amp;'[2]产值及收款计划（2026）'!$B:$B,'[2]产值及收款计划（2026）'!BJ:BJ)</f>
        <v>0</v>
      </c>
      <c r="BK337" s="256" cm="1">
        <f t="array" aca="1" ref="BK337" ca="1">_xlfn.XLOOKUP($A337&amp;$B337,'[2]产值及收款计划（2026）'!$A:$A&amp;'[2]产值及收款计划（2026）'!$B:$B,'[2]产值及收款计划（2026）'!BK:BK)</f>
        <v>0</v>
      </c>
      <c r="BL337" s="256" cm="1">
        <f t="array" aca="1" ref="BL337" ca="1">_xlfn.XLOOKUP($A337&amp;$B337,'[2]产值及收款计划（2026）'!$A:$A&amp;'[2]产值及收款计划（2026）'!$B:$B,'[2]产值及收款计划（2026）'!BL:BL)</f>
        <v>0</v>
      </c>
      <c r="BM337" s="256"/>
      <c r="BN337" s="256"/>
      <c r="BO337" s="256"/>
      <c r="BP337" s="256"/>
      <c r="BQ337" s="255"/>
      <c r="BR337" s="256"/>
      <c r="CA337" s="256"/>
      <c r="CB337" s="256"/>
      <c r="CC337" s="256"/>
      <c r="CD337" s="256"/>
      <c r="CE337" s="256"/>
      <c r="CF337" s="256"/>
      <c r="CG337" s="256"/>
      <c r="CH337" s="256"/>
      <c r="CI337" s="256"/>
      <c r="CJ337" s="256"/>
      <c r="CK337" s="256"/>
      <c r="CL337" s="256"/>
      <c r="DA337" s="256"/>
      <c r="DB337" s="256"/>
      <c r="DC337" s="256"/>
      <c r="DD337" s="256"/>
      <c r="DE337" s="256"/>
      <c r="DF337" s="256"/>
      <c r="DG337" s="256"/>
      <c r="DH337" s="256"/>
      <c r="DI337" s="256"/>
      <c r="DJ337" s="256"/>
      <c r="DK337" s="256"/>
      <c r="DL337" s="256"/>
      <c r="DM337" s="264"/>
      <c r="DN337" s="250"/>
    </row>
    <row r="338" spans="1:118" ht="20.25" x14ac:dyDescent="0.15">
      <c r="A338" s="254">
        <f t="shared" ca="1" si="19"/>
        <v>157</v>
      </c>
      <c r="B338" s="254" t="s">
        <v>26</v>
      </c>
      <c r="C338" s="255" cm="1">
        <f t="array" aca="1" ref="C338" ca="1">_xlfn.XLOOKUP($A338&amp;$B338,'[2]产值及收款计划（2026）'!$A:$A&amp;'[2]产值及收款计划（2026）'!$B:$B,'[2]产值及收款计划（2026）'!C:C)</f>
        <v>0</v>
      </c>
      <c r="D338" s="255" t="str" cm="1">
        <f t="array" aca="1" ref="D338" ca="1">_xlfn.XLOOKUP($A338&amp;$B338,'[2]产值及收款计划（2026）'!$A:$A&amp;'[2]产值及收款计划（2026）'!$B:$B,'[2]产值及收款计划（2026）'!D:D)</f>
        <v>机场轨交平台二期开发服务项目</v>
      </c>
      <c r="E338" s="256" cm="1">
        <f t="array" aca="1" ref="E338" ca="1">_xlfn.XLOOKUP($A338&amp;$B338,'[2]产值及收款计划（2026）'!$A:$A&amp;'[2]产值及收款计划（2026）'!$B:$B,'[2]产值及收款计划（2026）'!E:E)</f>
        <v>35</v>
      </c>
      <c r="F338" s="256" cm="1">
        <f t="array" aca="1" ref="F338" ca="1">_xlfn.XLOOKUP($A338&amp;$B338,'[2]产值及收款计划（2026）'!$A:$A&amp;'[2]产值及收款计划（2026）'!$B:$B,'[2]产值及收款计划（2026）'!F:F)</f>
        <v>35</v>
      </c>
      <c r="G338" s="256" cm="1">
        <f t="array" aca="1" ref="G338" ca="1">_xlfn.XLOOKUP($A338&amp;$B338,'[2]产值及收款计划（2026）'!$A:$A&amp;'[2]产值及收款计划（2026）'!$B:$B,'[2]产值及收款计划（2026）'!G:G)</f>
        <v>35</v>
      </c>
      <c r="H338" s="256" cm="1">
        <f t="array" aca="1" ref="H338" ca="1">_xlfn.XLOOKUP($A338&amp;$B338,'[2]产值及收款计划（2026）'!$A:$A&amp;'[2]产值及收款计划（2026）'!$B:$B,'[2]产值及收款计划（2026）'!H:H)</f>
        <v>35</v>
      </c>
      <c r="I338" s="257" cm="1">
        <f t="array" aca="1" ref="I338" ca="1">_xlfn.XLOOKUP($A338&amp;$B338,'[2]产值及收款计划（2026）'!$A:$A&amp;'[2]产值及收款计划（2026）'!$B:$B,'[2]产值及收款计划（2026）'!I:I)</f>
        <v>1</v>
      </c>
      <c r="J338" s="258" cm="1">
        <f t="array" aca="1" ref="J338" ca="1">_xlfn.XLOOKUP($A338&amp;$B338,'[2]产值及收款计划（2026）'!$A:$A&amp;'[2]产值及收款计划（2026）'!$B:$B,'[2]产值及收款计划（2026）'!J:J)</f>
        <v>0.06</v>
      </c>
      <c r="K338" s="256" cm="1">
        <f t="array" aca="1" ref="K338" ca="1">_xlfn.XLOOKUP($A338&amp;$B338,'[2]产值及收款计划（2026）'!$A:$A&amp;'[2]产值及收款计划（2026）'!$B:$B,'[2]产值及收款计划（2026）'!K:K)</f>
        <v>0</v>
      </c>
      <c r="L338" s="256" cm="1">
        <f t="array" aca="1" ref="L338" ca="1">_xlfn.XLOOKUP($A338&amp;$B338,'[2]产值及收款计划（2026）'!$A:$A&amp;'[2]产值及收款计划（2026）'!$B:$B,'[2]产值及收款计划（2026）'!L:L)</f>
        <v>0</v>
      </c>
      <c r="M338" s="256" t="str" cm="1">
        <f t="array" aca="1" ref="M338" ca="1">_xlfn.XLOOKUP($A338&amp;$B338,'[2]产值及收款计划（2026）'!$A:$A&amp;'[2]产值及收款计划（2026）'!$B:$B,'[2]产值及收款计划（2026）'!M:M)</f>
        <v>主导</v>
      </c>
      <c r="N338" s="256" t="str" cm="1">
        <f t="array" aca="1" ref="N338" ca="1">_xlfn.XLOOKUP($A338&amp;$B338,'[2]产值及收款计划（2026）'!$A:$A&amp;'[2]产值及收款计划（2026）'!$B:$B,'[2]产值及收款计划（2026）'!N:N)</f>
        <v>贺一玮团队</v>
      </c>
      <c r="O338" s="256" t="str" cm="1">
        <f t="array" aca="1" ref="O338" ca="1">_xlfn.XLOOKUP($A338&amp;$B338,'[2]产值及收款计划（2026）'!$A:$A&amp;'[2]产值及收款计划（2026）'!$B:$B,'[2]产值及收款计划（2026）'!O:O)</f>
        <v>贺一玮</v>
      </c>
      <c r="P338" s="255" t="str" cm="1">
        <f t="array" aca="1" ref="P338" ca="1">_xlfn.XLOOKUP($A338&amp;$B338,'[2]产值及收款计划（2026）'!$A:$A&amp;'[2]产值及收款计划（2026）'!$B:$B,'[2]产值及收款计划（2026）'!P:P)</f>
        <v>待签</v>
      </c>
      <c r="Q338" s="256"/>
      <c r="R338" s="256"/>
      <c r="S338" s="256"/>
      <c r="T338" s="256" cm="1">
        <f t="array" aca="1" ref="T338" ca="1">_xlfn.XLOOKUP($A338&amp;$B338,'[2]产值及收款计划（2026）'!$A:$A&amp;'[2]产值及收款计划（2026）'!$B:$B,'[2]产值及收款计划（2026）'!T:T)</f>
        <v>11</v>
      </c>
      <c r="U338" s="256" cm="1">
        <f t="array" aca="1" ref="U338" ca="1">_xlfn.XLOOKUP($A338&amp;$B338,'[2]产值及收款计划（2026）'!$A:$A&amp;'[2]产值及收款计划（2026）'!$B:$B,'[2]产值及收款计划（2026）'!U:U)</f>
        <v>11</v>
      </c>
      <c r="V338" s="256" cm="1">
        <f t="array" aca="1" ref="V338" ca="1">_xlfn.XLOOKUP($A338&amp;$B338,'[2]产值及收款计划（2026）'!$A:$A&amp;'[2]产值及收款计划（2026）'!$B:$B,'[2]产值及收款计划（2026）'!V:V)</f>
        <v>35</v>
      </c>
      <c r="W338" s="256"/>
      <c r="X338" s="256"/>
      <c r="Y338" s="256"/>
      <c r="Z338" s="256"/>
      <c r="AA338" s="256" cm="1">
        <f t="array" aca="1" ref="AA338" ca="1">_xlfn.XLOOKUP($A338&amp;$B338,'[2]产值及收款计划（2026）'!$A:$A&amp;'[2]产值及收款计划（2026）'!$B:$B,'[2]产值及收款计划（2026）'!AA:AA)</f>
        <v>0</v>
      </c>
      <c r="AB338" s="256" cm="1">
        <f t="array" aca="1" ref="AB338" ca="1">_xlfn.XLOOKUP($A338&amp;$B338,'[2]产值及收款计划（2026）'!$A:$A&amp;'[2]产值及收款计划（2026）'!$B:$B,'[2]产值及收款计划（2026）'!AB:AB)</f>
        <v>0</v>
      </c>
      <c r="AC338" s="256" cm="1">
        <f t="array" aca="1" ref="AC338" ca="1">_xlfn.XLOOKUP($A338&amp;$B338,'[2]产值及收款计划（2026）'!$A:$A&amp;'[2]产值及收款计划（2026）'!$B:$B,'[2]产值及收款计划（2026）'!AC:AC)</f>
        <v>0</v>
      </c>
      <c r="AD338" s="256" cm="1">
        <f t="array" aca="1" ref="AD338" ca="1">_xlfn.XLOOKUP($A338&amp;$B338,'[2]产值及收款计划（2026）'!$A:$A&amp;'[2]产值及收款计划（2026）'!$B:$B,'[2]产值及收款计划（2026）'!AD:AD)</f>
        <v>0</v>
      </c>
      <c r="AE338" s="256" cm="1">
        <f t="array" aca="1" ref="AE338" ca="1">_xlfn.XLOOKUP($A338&amp;$B338,'[2]产值及收款计划（2026）'!$A:$A&amp;'[2]产值及收款计划（2026）'!$B:$B,'[2]产值及收款计划（2026）'!AE:AE)</f>
        <v>0</v>
      </c>
      <c r="AF338" s="256" cm="1">
        <f t="array" aca="1" ref="AF338" ca="1">_xlfn.XLOOKUP($A338&amp;$B338,'[2]产值及收款计划（2026）'!$A:$A&amp;'[2]产值及收款计划（2026）'!$B:$B,'[2]产值及收款计划（2026）'!AF:AF)</f>
        <v>0</v>
      </c>
      <c r="AG338" s="256" cm="1">
        <f t="array" aca="1" ref="AG338" ca="1">_xlfn.XLOOKUP($A338&amp;$B338,'[2]产值及收款计划（2026）'!$A:$A&amp;'[2]产值及收款计划（2026）'!$B:$B,'[2]产值及收款计划（2026）'!AG:AG)</f>
        <v>0</v>
      </c>
      <c r="AH338" s="256" cm="1">
        <f t="array" aca="1" ref="AH338" ca="1">_xlfn.XLOOKUP($A338&amp;$B338,'[2]产值及收款计划（2026）'!$A:$A&amp;'[2]产值及收款计划（2026）'!$B:$B,'[2]产值及收款计划（2026）'!AH:AH)</f>
        <v>0</v>
      </c>
      <c r="AI338" s="256" cm="1">
        <f t="array" aca="1" ref="AI338" ca="1">_xlfn.XLOOKUP($A338&amp;$B338,'[2]产值及收款计划（2026）'!$A:$A&amp;'[2]产值及收款计划（2026）'!$B:$B,'[2]产值及收款计划（2026）'!AI:AI)</f>
        <v>0</v>
      </c>
      <c r="AJ338" s="256" cm="1">
        <f t="array" aca="1" ref="AJ338" ca="1">_xlfn.XLOOKUP($A338&amp;$B338,'[2]产值及收款计划（2026）'!$A:$A&amp;'[2]产值及收款计划（2026）'!$B:$B,'[2]产值及收款计划（2026）'!AJ:AJ)</f>
        <v>0</v>
      </c>
      <c r="AK338" s="256" cm="1">
        <f t="array" aca="1" ref="AK338" ca="1">_xlfn.XLOOKUP($A338&amp;$B338,'[2]产值及收款计划（2026）'!$A:$A&amp;'[2]产值及收款计划（2026）'!$B:$B,'[2]产值及收款计划（2026）'!AK:AK)</f>
        <v>0</v>
      </c>
      <c r="AL338" s="256" cm="1">
        <f t="array" aca="1" ref="AL338" ca="1">_xlfn.XLOOKUP($A338&amp;$B338,'[2]产值及收款计划（2026）'!$A:$A&amp;'[2]产值及收款计划（2026）'!$B:$B,'[2]产值及收款计划（2026）'!AL:AL)</f>
        <v>35</v>
      </c>
      <c r="AM338" s="263" t="e" cm="1">
        <f t="array" aca="1" ref="AM338" ca="1">_xlfn.LET(_xlpm.勾选月份状态数组,TRANSPOSE('PPT(12-15页）-TOP10'!$A$3:$A$14),_xlpm.选择数据区,IF('PPT(12-15页）-TOP10'!$E$3="收款",$BA338:$BL338,$AA338:$AL338),SUM(_xlfn._xlws.FILTER(_xlpm.选择数据区,_xlpm.勾选月份状态数组,"")))</f>
        <v>#NAME?</v>
      </c>
      <c r="AN338" s="256" t="e" cm="1">
        <f t="array" aca="1" ref="AN338" ca="1">_xlfn.LET(_xlpm.勾选月份状态数组,TRANSPOSE('PPT(12-15页）-TOP10'!$A$3:$A$14),_xlpm.选择数据区,IF('PPT(12-15页）-TOP10'!$E$3="收款",$DA338:$DL338,$CA338:$CL338),SUM(_xlfn._xlws.FILTER(_xlpm.选择数据区,_xlpm.勾选月份状态数组,"")))</f>
        <v>#NAME?</v>
      </c>
      <c r="AO338" s="256">
        <f ca="1">SUM(CA338:CC338)+SUM(AD338:AL338)</f>
        <v>35</v>
      </c>
      <c r="AP338" s="256"/>
      <c r="AQ338" s="256"/>
      <c r="AR338" s="256"/>
      <c r="AS338" s="256"/>
      <c r="AT338" s="256"/>
      <c r="AU338" s="256"/>
      <c r="AV338" s="256"/>
      <c r="AW338" s="256" cm="1">
        <f t="array" aca="1" ref="AW338" ca="1">_xlfn.XLOOKUP($A338&amp;$B338,'[2]产值及收款计划（2026）'!$A:$A&amp;'[2]产值及收款计划（2026）'!$B:$B,'[2]产值及收款计划（2026）'!AW:AW)</f>
        <v>0</v>
      </c>
      <c r="AX338" s="256" cm="1">
        <f t="array" aca="1" ref="AX338" ca="1">_xlfn.XLOOKUP($A338&amp;$B338,'[2]产值及收款计划（2026）'!$A:$A&amp;'[2]产值及收款计划（2026）'!$B:$B,'[2]产值及收款计划（2026）'!AX:AX)</f>
        <v>0</v>
      </c>
      <c r="AY338" s="256" cm="1">
        <f t="array" aca="1" ref="AY338" ca="1">_xlfn.XLOOKUP($A338&amp;$B338,'[2]产值及收款计划（2026）'!$A:$A&amp;'[2]产值及收款计划（2026）'!$B:$B,'[2]产值及收款计划（2026）'!AY:AY)</f>
        <v>0</v>
      </c>
      <c r="AZ338" s="256" cm="1">
        <f t="array" aca="1" ref="AZ338" ca="1">_xlfn.XLOOKUP($A338&amp;$B338,'[2]产值及收款计划（2026）'!$A:$A&amp;'[2]产值及收款计划（2026）'!$B:$B,'[2]产值及收款计划（2026）'!AZ:AZ)</f>
        <v>0</v>
      </c>
      <c r="BA338" s="256" cm="1">
        <f t="array" aca="1" ref="BA338" ca="1">_xlfn.XLOOKUP($A338&amp;$B338,'[2]产值及收款计划（2026）'!$A:$A&amp;'[2]产值及收款计划（2026）'!$B:$B,'[2]产值及收款计划（2026）'!BA:BA)</f>
        <v>0</v>
      </c>
      <c r="BB338" s="256" cm="1">
        <f t="array" aca="1" ref="BB338" ca="1">_xlfn.XLOOKUP($A338&amp;$B338,'[2]产值及收款计划（2026）'!$A:$A&amp;'[2]产值及收款计划（2026）'!$B:$B,'[2]产值及收款计划（2026）'!BB:BB)</f>
        <v>0</v>
      </c>
      <c r="BC338" s="256" cm="1">
        <f t="array" aca="1" ref="BC338" ca="1">_xlfn.XLOOKUP($A338&amp;$B338,'[2]产值及收款计划（2026）'!$A:$A&amp;'[2]产值及收款计划（2026）'!$B:$B,'[2]产值及收款计划（2026）'!BC:BC)</f>
        <v>0</v>
      </c>
      <c r="BD338" s="256" cm="1">
        <f t="array" aca="1" ref="BD338" ca="1">_xlfn.XLOOKUP($A338&amp;$B338,'[2]产值及收款计划（2026）'!$A:$A&amp;'[2]产值及收款计划（2026）'!$B:$B,'[2]产值及收款计划（2026）'!BD:BD)</f>
        <v>0</v>
      </c>
      <c r="BE338" s="256" cm="1">
        <f t="array" aca="1" ref="BE338" ca="1">_xlfn.XLOOKUP($A338&amp;$B338,'[2]产值及收款计划（2026）'!$A:$A&amp;'[2]产值及收款计划（2026）'!$B:$B,'[2]产值及收款计划（2026）'!BE:BE)</f>
        <v>0</v>
      </c>
      <c r="BF338" s="256" cm="1">
        <f t="array" aca="1" ref="BF338" ca="1">_xlfn.XLOOKUP($A338&amp;$B338,'[2]产值及收款计划（2026）'!$A:$A&amp;'[2]产值及收款计划（2026）'!$B:$B,'[2]产值及收款计划（2026）'!BF:BF)</f>
        <v>10.5</v>
      </c>
      <c r="BG338" s="256" cm="1">
        <f t="array" aca="1" ref="BG338" ca="1">_xlfn.XLOOKUP($A338&amp;$B338,'[2]产值及收款计划（2026）'!$A:$A&amp;'[2]产值及收款计划（2026）'!$B:$B,'[2]产值及收款计划（2026）'!BG:BG)</f>
        <v>0</v>
      </c>
      <c r="BH338" s="256" cm="1">
        <f t="array" aca="1" ref="BH338" ca="1">_xlfn.XLOOKUP($A338&amp;$B338,'[2]产值及收款计划（2026）'!$A:$A&amp;'[2]产值及收款计划（2026）'!$B:$B,'[2]产值及收款计划（2026）'!BH:BH)</f>
        <v>0</v>
      </c>
      <c r="BI338" s="256" cm="1">
        <f t="array" aca="1" ref="BI338" ca="1">_xlfn.XLOOKUP($A338&amp;$B338,'[2]产值及收款计划（2026）'!$A:$A&amp;'[2]产值及收款计划（2026）'!$B:$B,'[2]产值及收款计划（2026）'!BI:BI)</f>
        <v>12.25</v>
      </c>
      <c r="BJ338" s="256" cm="1">
        <f t="array" aca="1" ref="BJ338" ca="1">_xlfn.XLOOKUP($A338&amp;$B338,'[2]产值及收款计划（2026）'!$A:$A&amp;'[2]产值及收款计划（2026）'!$B:$B,'[2]产值及收款计划（2026）'!BJ:BJ)</f>
        <v>0</v>
      </c>
      <c r="BK338" s="256" cm="1">
        <f t="array" aca="1" ref="BK338" ca="1">_xlfn.XLOOKUP($A338&amp;$B338,'[2]产值及收款计划（2026）'!$A:$A&amp;'[2]产值及收款计划（2026）'!$B:$B,'[2]产值及收款计划（2026）'!BK:BK)</f>
        <v>0</v>
      </c>
      <c r="BL338" s="256" cm="1">
        <f t="array" aca="1" ref="BL338" ca="1">_xlfn.XLOOKUP($A338&amp;$B338,'[2]产值及收款计划（2026）'!$A:$A&amp;'[2]产值及收款计划（2026）'!$B:$B,'[2]产值及收款计划（2026）'!BL:BL)</f>
        <v>10.5</v>
      </c>
      <c r="BM338" s="256"/>
      <c r="BN338" s="256"/>
      <c r="BO338" s="256"/>
      <c r="BP338" s="256"/>
      <c r="BQ338" s="255"/>
      <c r="BR338" s="256"/>
      <c r="CA338" s="256"/>
      <c r="CB338" s="256"/>
      <c r="CC338" s="256"/>
      <c r="CD338" s="256"/>
      <c r="CE338" s="256"/>
      <c r="CF338" s="256"/>
      <c r="CG338" s="256"/>
      <c r="CH338" s="256"/>
      <c r="CI338" s="256"/>
      <c r="CJ338" s="256"/>
      <c r="CK338" s="256"/>
      <c r="CL338" s="256"/>
      <c r="DA338" s="256"/>
      <c r="DB338" s="256"/>
      <c r="DC338" s="256"/>
      <c r="DD338" s="256"/>
      <c r="DE338" s="256"/>
      <c r="DF338" s="256"/>
      <c r="DG338" s="256"/>
      <c r="DH338" s="256"/>
      <c r="DI338" s="256"/>
      <c r="DJ338" s="256"/>
      <c r="DK338" s="256"/>
      <c r="DL338" s="256"/>
      <c r="DM338" s="264"/>
      <c r="DN338" s="250"/>
    </row>
    <row r="339" spans="1:118" ht="20.25" x14ac:dyDescent="0.15">
      <c r="A339" s="254">
        <f t="shared" ca="1" si="19"/>
        <v>158</v>
      </c>
      <c r="B339" s="254" t="s">
        <v>26</v>
      </c>
      <c r="C339" s="255" cm="1">
        <f t="array" aca="1" ref="C339" ca="1">_xlfn.XLOOKUP($A339&amp;$B339,'[2]产值及收款计划（2026）'!$A:$A&amp;'[2]产值及收款计划（2026）'!$B:$B,'[2]产值及收款计划（2026）'!C:C)</f>
        <v>0</v>
      </c>
      <c r="D339" s="255" t="str" cm="1">
        <f t="array" aca="1" ref="D339" ca="1">_xlfn.XLOOKUP($A339&amp;$B339,'[2]产值及收款计划（2026）'!$A:$A&amp;'[2]产值及收款计划（2026）'!$B:$B,'[2]产值及收款计划（2026）'!D:D)</f>
        <v>南湖平台开发服务项目</v>
      </c>
      <c r="E339" s="256" cm="1">
        <f t="array" aca="1" ref="E339" ca="1">_xlfn.XLOOKUP($A339&amp;$B339,'[2]产值及收款计划（2026）'!$A:$A&amp;'[2]产值及收款计划（2026）'!$B:$B,'[2]产值及收款计划（2026）'!E:E)</f>
        <v>16.600000000000001</v>
      </c>
      <c r="F339" s="256" cm="1">
        <f t="array" aca="1" ref="F339" ca="1">_xlfn.XLOOKUP($A339&amp;$B339,'[2]产值及收款计划（2026）'!$A:$A&amp;'[2]产值及收款计划（2026）'!$B:$B,'[2]产值及收款计划（2026）'!F:F)</f>
        <v>16.600000000000001</v>
      </c>
      <c r="G339" s="256" cm="1">
        <f t="array" aca="1" ref="G339" ca="1">_xlfn.XLOOKUP($A339&amp;$B339,'[2]产值及收款计划（2026）'!$A:$A&amp;'[2]产值及收款计划（2026）'!$B:$B,'[2]产值及收款计划（2026）'!G:G)</f>
        <v>16.600000000000001</v>
      </c>
      <c r="H339" s="256" cm="1">
        <f t="array" aca="1" ref="H339" ca="1">_xlfn.XLOOKUP($A339&amp;$B339,'[2]产值及收款计划（2026）'!$A:$A&amp;'[2]产值及收款计划（2026）'!$B:$B,'[2]产值及收款计划（2026）'!H:H)</f>
        <v>16.600000000000001</v>
      </c>
      <c r="I339" s="257" cm="1">
        <f t="array" aca="1" ref="I339" ca="1">_xlfn.XLOOKUP($A339&amp;$B339,'[2]产值及收款计划（2026）'!$A:$A&amp;'[2]产值及收款计划（2026）'!$B:$B,'[2]产值及收款计划（2026）'!I:I)</f>
        <v>1</v>
      </c>
      <c r="J339" s="258" cm="1">
        <f t="array" aca="1" ref="J339" ca="1">_xlfn.XLOOKUP($A339&amp;$B339,'[2]产值及收款计划（2026）'!$A:$A&amp;'[2]产值及收款计划（2026）'!$B:$B,'[2]产值及收款计划（2026）'!J:J)</f>
        <v>0.06</v>
      </c>
      <c r="K339" s="256" cm="1">
        <f t="array" aca="1" ref="K339" ca="1">_xlfn.XLOOKUP($A339&amp;$B339,'[2]产值及收款计划（2026）'!$A:$A&amp;'[2]产值及收款计划（2026）'!$B:$B,'[2]产值及收款计划（2026）'!K:K)</f>
        <v>0</v>
      </c>
      <c r="L339" s="256" cm="1">
        <f t="array" aca="1" ref="L339" ca="1">_xlfn.XLOOKUP($A339&amp;$B339,'[2]产值及收款计划（2026）'!$A:$A&amp;'[2]产值及收款计划（2026）'!$B:$B,'[2]产值及收款计划（2026）'!L:L)</f>
        <v>0</v>
      </c>
      <c r="M339" s="256" t="str" cm="1">
        <f t="array" aca="1" ref="M339" ca="1">_xlfn.XLOOKUP($A339&amp;$B339,'[2]产值及收款计划（2026）'!$A:$A&amp;'[2]产值及收款计划（2026）'!$B:$B,'[2]产值及收款计划（2026）'!M:M)</f>
        <v>主导</v>
      </c>
      <c r="N339" s="256" t="str" cm="1">
        <f t="array" aca="1" ref="N339" ca="1">_xlfn.XLOOKUP($A339&amp;$B339,'[2]产值及收款计划（2026）'!$A:$A&amp;'[2]产值及收款计划（2026）'!$B:$B,'[2]产值及收款计划（2026）'!N:N)</f>
        <v>贺一玮团队</v>
      </c>
      <c r="O339" s="256" t="str" cm="1">
        <f t="array" aca="1" ref="O339" ca="1">_xlfn.XLOOKUP($A339&amp;$B339,'[2]产值及收款计划（2026）'!$A:$A&amp;'[2]产值及收款计划（2026）'!$B:$B,'[2]产值及收款计划（2026）'!O:O)</f>
        <v>何栩</v>
      </c>
      <c r="P339" s="255" t="str" cm="1">
        <f t="array" aca="1" ref="P339" ca="1">_xlfn.XLOOKUP($A339&amp;$B339,'[2]产值及收款计划（2026）'!$A:$A&amp;'[2]产值及收款计划（2026）'!$B:$B,'[2]产值及收款计划（2026）'!P:P)</f>
        <v>待签</v>
      </c>
      <c r="Q339" s="256"/>
      <c r="R339" s="256"/>
      <c r="S339" s="256"/>
      <c r="T339" s="256" cm="1">
        <f t="array" aca="1" ref="T339" ca="1">_xlfn.XLOOKUP($A339&amp;$B339,'[2]产值及收款计划（2026）'!$A:$A&amp;'[2]产值及收款计划（2026）'!$B:$B,'[2]产值及收款计划（2026）'!T:T)</f>
        <v>12</v>
      </c>
      <c r="U339" s="256" cm="1">
        <f t="array" aca="1" ref="U339" ca="1">_xlfn.XLOOKUP($A339&amp;$B339,'[2]产值及收款计划（2026）'!$A:$A&amp;'[2]产值及收款计划（2026）'!$B:$B,'[2]产值及收款计划（2026）'!U:U)</f>
        <v>12</v>
      </c>
      <c r="V339" s="256" cm="1">
        <f t="array" aca="1" ref="V339" ca="1">_xlfn.XLOOKUP($A339&amp;$B339,'[2]产值及收款计划（2026）'!$A:$A&amp;'[2]产值及收款计划（2026）'!$B:$B,'[2]产值及收款计划（2026）'!V:V)</f>
        <v>16.600000000000001</v>
      </c>
      <c r="W339" s="256"/>
      <c r="X339" s="256"/>
      <c r="Y339" s="256"/>
      <c r="Z339" s="256"/>
      <c r="AA339" s="256" cm="1">
        <f t="array" aca="1" ref="AA339" ca="1">_xlfn.XLOOKUP($A339&amp;$B339,'[2]产值及收款计划（2026）'!$A:$A&amp;'[2]产值及收款计划（2026）'!$B:$B,'[2]产值及收款计划（2026）'!AA:AA)</f>
        <v>0</v>
      </c>
      <c r="AB339" s="256" cm="1">
        <f t="array" aca="1" ref="AB339" ca="1">_xlfn.XLOOKUP($A339&amp;$B339,'[2]产值及收款计划（2026）'!$A:$A&amp;'[2]产值及收款计划（2026）'!$B:$B,'[2]产值及收款计划（2026）'!AB:AB)</f>
        <v>0</v>
      </c>
      <c r="AC339" s="256" cm="1">
        <f t="array" aca="1" ref="AC339" ca="1">_xlfn.XLOOKUP($A339&amp;$B339,'[2]产值及收款计划（2026）'!$A:$A&amp;'[2]产值及收款计划（2026）'!$B:$B,'[2]产值及收款计划（2026）'!AC:AC)</f>
        <v>0</v>
      </c>
      <c r="AD339" s="256" cm="1">
        <f t="array" aca="1" ref="AD339" ca="1">_xlfn.XLOOKUP($A339&amp;$B339,'[2]产值及收款计划（2026）'!$A:$A&amp;'[2]产值及收款计划（2026）'!$B:$B,'[2]产值及收款计划（2026）'!AD:AD)</f>
        <v>0</v>
      </c>
      <c r="AE339" s="256" cm="1">
        <f t="array" aca="1" ref="AE339" ca="1">_xlfn.XLOOKUP($A339&amp;$B339,'[2]产值及收款计划（2026）'!$A:$A&amp;'[2]产值及收款计划（2026）'!$B:$B,'[2]产值及收款计划（2026）'!AE:AE)</f>
        <v>0</v>
      </c>
      <c r="AF339" s="256" cm="1">
        <f t="array" aca="1" ref="AF339" ca="1">_xlfn.XLOOKUP($A339&amp;$B339,'[2]产值及收款计划（2026）'!$A:$A&amp;'[2]产值及收款计划（2026）'!$B:$B,'[2]产值及收款计划（2026）'!AF:AF)</f>
        <v>0</v>
      </c>
      <c r="AG339" s="256" cm="1">
        <f t="array" aca="1" ref="AG339" ca="1">_xlfn.XLOOKUP($A339&amp;$B339,'[2]产值及收款计划（2026）'!$A:$A&amp;'[2]产值及收款计划（2026）'!$B:$B,'[2]产值及收款计划（2026）'!AG:AG)</f>
        <v>0</v>
      </c>
      <c r="AH339" s="256" cm="1">
        <f t="array" aca="1" ref="AH339" ca="1">_xlfn.XLOOKUP($A339&amp;$B339,'[2]产值及收款计划（2026）'!$A:$A&amp;'[2]产值及收款计划（2026）'!$B:$B,'[2]产值及收款计划（2026）'!AH:AH)</f>
        <v>0</v>
      </c>
      <c r="AI339" s="256" cm="1">
        <f t="array" aca="1" ref="AI339" ca="1">_xlfn.XLOOKUP($A339&amp;$B339,'[2]产值及收款计划（2026）'!$A:$A&amp;'[2]产值及收款计划（2026）'!$B:$B,'[2]产值及收款计划（2026）'!AI:AI)</f>
        <v>16.600000000000001</v>
      </c>
      <c r="AJ339" s="256" cm="1">
        <f t="array" aca="1" ref="AJ339" ca="1">_xlfn.XLOOKUP($A339&amp;$B339,'[2]产值及收款计划（2026）'!$A:$A&amp;'[2]产值及收款计划（2026）'!$B:$B,'[2]产值及收款计划（2026）'!AJ:AJ)</f>
        <v>0</v>
      </c>
      <c r="AK339" s="256" cm="1">
        <f t="array" aca="1" ref="AK339" ca="1">_xlfn.XLOOKUP($A339&amp;$B339,'[2]产值及收款计划（2026）'!$A:$A&amp;'[2]产值及收款计划（2026）'!$B:$B,'[2]产值及收款计划（2026）'!AK:AK)</f>
        <v>0</v>
      </c>
      <c r="AL339" s="256" cm="1">
        <f t="array" aca="1" ref="AL339" ca="1">_xlfn.XLOOKUP($A339&amp;$B339,'[2]产值及收款计划（2026）'!$A:$A&amp;'[2]产值及收款计划（2026）'!$B:$B,'[2]产值及收款计划（2026）'!AL:AL)</f>
        <v>0</v>
      </c>
      <c r="AM339" s="263" t="e" cm="1">
        <f t="array" aca="1" ref="AM339" ca="1">_xlfn.LET(_xlpm.勾选月份状态数组,TRANSPOSE('PPT(12-15页）-TOP10'!$A$3:$A$14),_xlpm.选择数据区,IF('PPT(12-15页）-TOP10'!$E$3="收款",$BA339:$BL339,$AA339:$AL339),SUM(_xlfn._xlws.FILTER(_xlpm.选择数据区,_xlpm.勾选月份状态数组,"")))</f>
        <v>#NAME?</v>
      </c>
      <c r="AN339" s="256" t="e" cm="1">
        <f t="array" aca="1" ref="AN339" ca="1">_xlfn.LET(_xlpm.勾选月份状态数组,TRANSPOSE('PPT(12-15页）-TOP10'!$A$3:$A$14),_xlpm.选择数据区,IF('PPT(12-15页）-TOP10'!$E$3="收款",$DA339:$DL339,$CA339:$CL339),SUM(_xlfn._xlws.FILTER(_xlpm.选择数据区,_xlpm.勾选月份状态数组,"")))</f>
        <v>#NAME?</v>
      </c>
      <c r="AO339" s="256">
        <f ca="1">SUM(CA339:CC339)+SUM(AD339:AL339)</f>
        <v>16.600000000000001</v>
      </c>
      <c r="AP339" s="256"/>
      <c r="AQ339" s="256"/>
      <c r="AR339" s="256"/>
      <c r="AS339" s="256"/>
      <c r="AT339" s="256"/>
      <c r="AU339" s="256"/>
      <c r="AV339" s="256"/>
      <c r="AW339" s="256" cm="1">
        <f t="array" aca="1" ref="AW339" ca="1">_xlfn.XLOOKUP($A339&amp;$B339,'[2]产值及收款计划（2026）'!$A:$A&amp;'[2]产值及收款计划（2026）'!$B:$B,'[2]产值及收款计划（2026）'!AW:AW)</f>
        <v>0</v>
      </c>
      <c r="AX339" s="256" cm="1">
        <f t="array" aca="1" ref="AX339" ca="1">_xlfn.XLOOKUP($A339&amp;$B339,'[2]产值及收款计划（2026）'!$A:$A&amp;'[2]产值及收款计划（2026）'!$B:$B,'[2]产值及收款计划（2026）'!AX:AX)</f>
        <v>0</v>
      </c>
      <c r="AY339" s="256" cm="1">
        <f t="array" aca="1" ref="AY339" ca="1">_xlfn.XLOOKUP($A339&amp;$B339,'[2]产值及收款计划（2026）'!$A:$A&amp;'[2]产值及收款计划（2026）'!$B:$B,'[2]产值及收款计划（2026）'!AY:AY)</f>
        <v>0</v>
      </c>
      <c r="AZ339" s="256" cm="1">
        <f t="array" aca="1" ref="AZ339" ca="1">_xlfn.XLOOKUP($A339&amp;$B339,'[2]产值及收款计划（2026）'!$A:$A&amp;'[2]产值及收款计划（2026）'!$B:$B,'[2]产值及收款计划（2026）'!AZ:AZ)</f>
        <v>0</v>
      </c>
      <c r="BA339" s="256" cm="1">
        <f t="array" aca="1" ref="BA339" ca="1">_xlfn.XLOOKUP($A339&amp;$B339,'[2]产值及收款计划（2026）'!$A:$A&amp;'[2]产值及收款计划（2026）'!$B:$B,'[2]产值及收款计划（2026）'!BA:BA)</f>
        <v>0</v>
      </c>
      <c r="BB339" s="256" cm="1">
        <f t="array" aca="1" ref="BB339" ca="1">_xlfn.XLOOKUP($A339&amp;$B339,'[2]产值及收款计划（2026）'!$A:$A&amp;'[2]产值及收款计划（2026）'!$B:$B,'[2]产值及收款计划（2026）'!BB:BB)</f>
        <v>0</v>
      </c>
      <c r="BC339" s="256" cm="1">
        <f t="array" aca="1" ref="BC339" ca="1">_xlfn.XLOOKUP($A339&amp;$B339,'[2]产值及收款计划（2026）'!$A:$A&amp;'[2]产值及收款计划（2026）'!$B:$B,'[2]产值及收款计划（2026）'!BC:BC)</f>
        <v>0</v>
      </c>
      <c r="BD339" s="256" cm="1">
        <f t="array" aca="1" ref="BD339" ca="1">_xlfn.XLOOKUP($A339&amp;$B339,'[2]产值及收款计划（2026）'!$A:$A&amp;'[2]产值及收款计划（2026）'!$B:$B,'[2]产值及收款计划（2026）'!BD:BD)</f>
        <v>0</v>
      </c>
      <c r="BE339" s="256" cm="1">
        <f t="array" aca="1" ref="BE339" ca="1">_xlfn.XLOOKUP($A339&amp;$B339,'[2]产值及收款计划（2026）'!$A:$A&amp;'[2]产值及收款计划（2026）'!$B:$B,'[2]产值及收款计划（2026）'!BE:BE)</f>
        <v>0</v>
      </c>
      <c r="BF339" s="256" cm="1">
        <f t="array" aca="1" ref="BF339" ca="1">_xlfn.XLOOKUP($A339&amp;$B339,'[2]产值及收款计划（2026）'!$A:$A&amp;'[2]产值及收款计划（2026）'!$B:$B,'[2]产值及收款计划（2026）'!BF:BF)</f>
        <v>0</v>
      </c>
      <c r="BG339" s="256" cm="1">
        <f t="array" aca="1" ref="BG339" ca="1">_xlfn.XLOOKUP($A339&amp;$B339,'[2]产值及收款计划（2026）'!$A:$A&amp;'[2]产值及收款计划（2026）'!$B:$B,'[2]产值及收款计划（2026）'!BG:BG)</f>
        <v>0</v>
      </c>
      <c r="BH339" s="256" cm="1">
        <f t="array" aca="1" ref="BH339" ca="1">_xlfn.XLOOKUP($A339&amp;$B339,'[2]产值及收款计划（2026）'!$A:$A&amp;'[2]产值及收款计划（2026）'!$B:$B,'[2]产值及收款计划（2026）'!BH:BH)</f>
        <v>0</v>
      </c>
      <c r="BI339" s="256" cm="1">
        <f t="array" aca="1" ref="BI339" ca="1">_xlfn.XLOOKUP($A339&amp;$B339,'[2]产值及收款计划（2026）'!$A:$A&amp;'[2]产值及收款计划（2026）'!$B:$B,'[2]产值及收款计划（2026）'!BI:BI)</f>
        <v>0</v>
      </c>
      <c r="BJ339" s="256" cm="1">
        <f t="array" aca="1" ref="BJ339" ca="1">_xlfn.XLOOKUP($A339&amp;$B339,'[2]产值及收款计划（2026）'!$A:$A&amp;'[2]产值及收款计划（2026）'!$B:$B,'[2]产值及收款计划（2026）'!BJ:BJ)</f>
        <v>0</v>
      </c>
      <c r="BK339" s="256" cm="1">
        <f t="array" aca="1" ref="BK339" ca="1">_xlfn.XLOOKUP($A339&amp;$B339,'[2]产值及收款计划（2026）'!$A:$A&amp;'[2]产值及收款计划（2026）'!$B:$B,'[2]产值及收款计划（2026）'!BK:BK)</f>
        <v>0</v>
      </c>
      <c r="BL339" s="256" cm="1">
        <f t="array" aca="1" ref="BL339" ca="1">_xlfn.XLOOKUP($A339&amp;$B339,'[2]产值及收款计划（2026）'!$A:$A&amp;'[2]产值及收款计划（2026）'!$B:$B,'[2]产值及收款计划（2026）'!BL:BL)</f>
        <v>4.9800000000000004</v>
      </c>
      <c r="BM339" s="256"/>
      <c r="BN339" s="256"/>
      <c r="BO339" s="256"/>
      <c r="BP339" s="256"/>
      <c r="BQ339" s="255"/>
      <c r="BR339" s="256"/>
      <c r="CA339" s="256"/>
      <c r="CB339" s="256"/>
      <c r="CC339" s="256"/>
      <c r="CD339" s="256"/>
      <c r="CE339" s="256"/>
      <c r="CF339" s="256"/>
      <c r="CG339" s="256"/>
      <c r="CH339" s="256"/>
      <c r="CI339" s="256"/>
      <c r="CJ339" s="256"/>
      <c r="CK339" s="256"/>
      <c r="CL339" s="256"/>
      <c r="DA339" s="256"/>
      <c r="DB339" s="256"/>
      <c r="DC339" s="256"/>
      <c r="DD339" s="256"/>
      <c r="DE339" s="256"/>
      <c r="DF339" s="256"/>
      <c r="DG339" s="256"/>
      <c r="DH339" s="256"/>
      <c r="DI339" s="256"/>
      <c r="DJ339" s="256"/>
      <c r="DK339" s="256"/>
      <c r="DL339" s="256"/>
      <c r="DM339" s="264"/>
      <c r="DN339" s="250"/>
    </row>
    <row r="340" spans="1:118" ht="20.25" x14ac:dyDescent="0.15">
      <c r="A340" s="254">
        <f t="shared" ca="1" si="19"/>
        <v>159</v>
      </c>
      <c r="B340" s="254" t="s">
        <v>26</v>
      </c>
      <c r="C340" s="255" cm="1">
        <f t="array" aca="1" ref="C340" ca="1">_xlfn.XLOOKUP($A340&amp;$B340,'[2]产值及收款计划（2026）'!$A:$A&amp;'[2]产值及收款计划（2026）'!$B:$B,'[2]产值及收款计划（2026）'!C:C)</f>
        <v>0</v>
      </c>
      <c r="D340" s="255" cm="1">
        <f t="array" aca="1" ref="D340" ca="1">_xlfn.XLOOKUP($A340&amp;$B340,'[2]产值及收款计划（2026）'!$A:$A&amp;'[2]产值及收款计划（2026）'!$B:$B,'[2]产值及收款计划（2026）'!D:D)</f>
        <v>0</v>
      </c>
      <c r="E340" s="256"/>
      <c r="F340" s="256"/>
      <c r="G340" s="256"/>
      <c r="H340" s="256"/>
      <c r="I340" s="257"/>
      <c r="J340" s="258"/>
      <c r="K340" s="256"/>
      <c r="L340" s="256"/>
      <c r="M340" s="256"/>
      <c r="N340" s="256"/>
      <c r="O340" s="256"/>
      <c r="P340" s="255"/>
      <c r="Q340" s="256"/>
      <c r="R340" s="256"/>
      <c r="S340" s="256"/>
      <c r="T340" s="256"/>
      <c r="U340" s="256"/>
      <c r="V340" s="256"/>
      <c r="W340" s="256"/>
      <c r="X340" s="256"/>
      <c r="Y340" s="256"/>
      <c r="Z340" s="256"/>
      <c r="AA340" s="256"/>
      <c r="AB340" s="256"/>
      <c r="AC340" s="256"/>
      <c r="AD340" s="256"/>
      <c r="AE340" s="256"/>
      <c r="AF340" s="256"/>
      <c r="AG340" s="256"/>
      <c r="AH340" s="256"/>
      <c r="AI340" s="256"/>
      <c r="AJ340" s="256"/>
      <c r="AK340" s="256"/>
      <c r="AL340" s="256"/>
      <c r="AM340" s="263"/>
      <c r="AN340" s="256"/>
      <c r="AO340" s="256"/>
      <c r="AP340" s="256"/>
      <c r="AQ340" s="256"/>
      <c r="AR340" s="256"/>
      <c r="AS340" s="256"/>
      <c r="AT340" s="256"/>
      <c r="AU340" s="256"/>
      <c r="AV340" s="256"/>
      <c r="AW340" s="256"/>
      <c r="AX340" s="256"/>
      <c r="AY340" s="256"/>
      <c r="AZ340" s="256"/>
      <c r="BA340" s="256"/>
      <c r="BB340" s="256"/>
      <c r="BC340" s="256"/>
      <c r="BD340" s="256"/>
      <c r="BE340" s="256"/>
      <c r="BF340" s="256"/>
      <c r="BG340" s="256"/>
      <c r="BH340" s="256"/>
      <c r="BI340" s="256"/>
      <c r="BJ340" s="256"/>
      <c r="BK340" s="256"/>
      <c r="BL340" s="256"/>
      <c r="BM340" s="256"/>
      <c r="BN340" s="256"/>
      <c r="BO340" s="256"/>
      <c r="BP340" s="256"/>
      <c r="BQ340" s="255"/>
      <c r="BR340" s="256"/>
      <c r="CA340" s="256"/>
      <c r="CB340" s="256"/>
      <c r="CC340" s="256"/>
      <c r="CD340" s="256"/>
      <c r="CE340" s="256"/>
      <c r="CF340" s="256"/>
      <c r="CG340" s="256"/>
      <c r="CH340" s="256"/>
      <c r="CI340" s="256"/>
      <c r="CJ340" s="256"/>
      <c r="CK340" s="256"/>
      <c r="CL340" s="256"/>
      <c r="DA340" s="256"/>
      <c r="DB340" s="256"/>
      <c r="DC340" s="256"/>
      <c r="DD340" s="256"/>
      <c r="DE340" s="256"/>
      <c r="DF340" s="256"/>
      <c r="DG340" s="256"/>
      <c r="DH340" s="256"/>
      <c r="DI340" s="256"/>
      <c r="DJ340" s="256"/>
      <c r="DK340" s="256"/>
      <c r="DL340" s="256"/>
      <c r="DM340" s="264"/>
      <c r="DN340" s="250"/>
    </row>
    <row r="341" spans="1:118" ht="20.25" x14ac:dyDescent="0.15">
      <c r="A341" s="254">
        <f t="shared" ca="1" si="19"/>
        <v>160</v>
      </c>
      <c r="B341" s="254" t="s">
        <v>26</v>
      </c>
      <c r="C341" s="255" cm="1">
        <f t="array" aca="1" ref="C341" ca="1">_xlfn.XLOOKUP($A341&amp;$B341,'[2]产值及收款计划（2026）'!$A:$A&amp;'[2]产值及收款计划（2026）'!$B:$B,'[2]产值及收款计划（2026）'!C:C)</f>
        <v>0</v>
      </c>
      <c r="D341" s="255" cm="1">
        <f t="array" aca="1" ref="D341" ca="1">_xlfn.XLOOKUP($A341&amp;$B341,'[2]产值及收款计划（2026）'!$A:$A&amp;'[2]产值及收款计划（2026）'!$B:$B,'[2]产值及收款计划（2026）'!D:D)</f>
        <v>0</v>
      </c>
      <c r="E341" s="256"/>
      <c r="F341" s="256"/>
      <c r="G341" s="256"/>
      <c r="H341" s="256"/>
      <c r="I341" s="257"/>
      <c r="J341" s="258"/>
      <c r="K341" s="256"/>
      <c r="L341" s="256"/>
      <c r="M341" s="256"/>
      <c r="N341" s="256"/>
      <c r="O341" s="256"/>
      <c r="P341" s="255"/>
      <c r="Q341" s="256"/>
      <c r="R341" s="256"/>
      <c r="S341" s="256"/>
      <c r="T341" s="256"/>
      <c r="U341" s="256"/>
      <c r="V341" s="256"/>
      <c r="W341" s="256"/>
      <c r="X341" s="256"/>
      <c r="Y341" s="256"/>
      <c r="Z341" s="256"/>
      <c r="AA341" s="256"/>
      <c r="AB341" s="256"/>
      <c r="AC341" s="256"/>
      <c r="AD341" s="256"/>
      <c r="AE341" s="256"/>
      <c r="AF341" s="256"/>
      <c r="AG341" s="256"/>
      <c r="AH341" s="256"/>
      <c r="AI341" s="256"/>
      <c r="AJ341" s="256"/>
      <c r="AK341" s="256"/>
      <c r="AL341" s="256"/>
      <c r="AM341" s="263"/>
      <c r="AN341" s="256"/>
      <c r="AO341" s="256"/>
      <c r="AP341" s="256"/>
      <c r="AQ341" s="256"/>
      <c r="AR341" s="256"/>
      <c r="AS341" s="256"/>
      <c r="AT341" s="256"/>
      <c r="AU341" s="256"/>
      <c r="AV341" s="256"/>
      <c r="AW341" s="256"/>
      <c r="AX341" s="256"/>
      <c r="AY341" s="256"/>
      <c r="AZ341" s="256"/>
      <c r="BA341" s="256"/>
      <c r="BB341" s="256"/>
      <c r="BC341" s="256"/>
      <c r="BD341" s="256"/>
      <c r="BE341" s="256"/>
      <c r="BF341" s="256"/>
      <c r="BG341" s="256"/>
      <c r="BH341" s="256"/>
      <c r="BI341" s="256"/>
      <c r="BJ341" s="256"/>
      <c r="BK341" s="256"/>
      <c r="BL341" s="256"/>
      <c r="BM341" s="256"/>
      <c r="BN341" s="256"/>
      <c r="BO341" s="256"/>
      <c r="BP341" s="256"/>
      <c r="BQ341" s="255"/>
      <c r="BR341" s="256"/>
      <c r="CA341" s="256"/>
      <c r="CB341" s="256"/>
      <c r="CC341" s="256"/>
      <c r="CD341" s="256"/>
      <c r="CE341" s="256"/>
      <c r="CF341" s="256"/>
      <c r="CG341" s="256"/>
      <c r="CH341" s="256"/>
      <c r="CI341" s="256"/>
      <c r="CJ341" s="256"/>
      <c r="CK341" s="256"/>
      <c r="CL341" s="256"/>
      <c r="DA341" s="256"/>
      <c r="DB341" s="256"/>
      <c r="DC341" s="256"/>
      <c r="DD341" s="256"/>
      <c r="DE341" s="256"/>
      <c r="DF341" s="256"/>
      <c r="DG341" s="256"/>
      <c r="DH341" s="256"/>
      <c r="DI341" s="256"/>
      <c r="DJ341" s="256"/>
      <c r="DK341" s="256"/>
      <c r="DL341" s="256"/>
      <c r="DM341" s="264"/>
      <c r="DN341" s="250"/>
    </row>
    <row r="342" spans="1:118" ht="20.25" x14ac:dyDescent="0.15">
      <c r="A342" s="254">
        <f t="shared" ca="1" si="19"/>
        <v>161</v>
      </c>
      <c r="B342" s="254" t="s">
        <v>26</v>
      </c>
      <c r="C342" s="255" cm="1">
        <f t="array" aca="1" ref="C342" ca="1">_xlfn.XLOOKUP($A342&amp;$B342,'[2]产值及收款计划（2026）'!$A:$A&amp;'[2]产值及收款计划（2026）'!$B:$B,'[2]产值及收款计划（2026）'!C:C)</f>
        <v>0</v>
      </c>
      <c r="D342" s="255" cm="1">
        <f t="array" aca="1" ref="D342" ca="1">_xlfn.XLOOKUP($A342&amp;$B342,'[2]产值及收款计划（2026）'!$A:$A&amp;'[2]产值及收款计划（2026）'!$B:$B,'[2]产值及收款计划（2026）'!D:D)</f>
        <v>0</v>
      </c>
      <c r="E342" s="256"/>
      <c r="F342" s="256"/>
      <c r="G342" s="256"/>
      <c r="H342" s="256"/>
      <c r="I342" s="257"/>
      <c r="J342" s="258"/>
      <c r="K342" s="256"/>
      <c r="L342" s="256"/>
      <c r="M342" s="256"/>
      <c r="N342" s="256"/>
      <c r="O342" s="256"/>
      <c r="P342" s="255"/>
      <c r="Q342" s="256"/>
      <c r="R342" s="256"/>
      <c r="S342" s="256"/>
      <c r="T342" s="256"/>
      <c r="U342" s="256"/>
      <c r="V342" s="256"/>
      <c r="W342" s="256"/>
      <c r="X342" s="256"/>
      <c r="Y342" s="256"/>
      <c r="Z342" s="256"/>
      <c r="AA342" s="256"/>
      <c r="AB342" s="256"/>
      <c r="AC342" s="256"/>
      <c r="AD342" s="256"/>
      <c r="AE342" s="256"/>
      <c r="AF342" s="256"/>
      <c r="AG342" s="256"/>
      <c r="AH342" s="256"/>
      <c r="AI342" s="256"/>
      <c r="AJ342" s="256"/>
      <c r="AK342" s="256"/>
      <c r="AL342" s="256"/>
      <c r="AM342" s="263"/>
      <c r="AN342" s="256"/>
      <c r="AO342" s="256"/>
      <c r="AP342" s="256"/>
      <c r="AQ342" s="256"/>
      <c r="AR342" s="256"/>
      <c r="AS342" s="256"/>
      <c r="AT342" s="256"/>
      <c r="AU342" s="256"/>
      <c r="AV342" s="256"/>
      <c r="AW342" s="256"/>
      <c r="AX342" s="256"/>
      <c r="AY342" s="256"/>
      <c r="AZ342" s="256"/>
      <c r="BA342" s="256"/>
      <c r="BB342" s="256"/>
      <c r="BC342" s="256"/>
      <c r="BD342" s="256"/>
      <c r="BE342" s="256"/>
      <c r="BF342" s="256"/>
      <c r="BG342" s="256"/>
      <c r="BH342" s="256"/>
      <c r="BI342" s="256"/>
      <c r="BJ342" s="256"/>
      <c r="BK342" s="256"/>
      <c r="BL342" s="256"/>
      <c r="BM342" s="256"/>
      <c r="BN342" s="256"/>
      <c r="BO342" s="256"/>
      <c r="BP342" s="256"/>
      <c r="BQ342" s="255"/>
      <c r="BR342" s="256"/>
      <c r="CA342" s="256"/>
      <c r="CB342" s="256"/>
      <c r="CC342" s="256"/>
      <c r="CD342" s="256"/>
      <c r="CE342" s="256"/>
      <c r="CF342" s="256"/>
      <c r="CG342" s="256"/>
      <c r="CH342" s="256"/>
      <c r="CI342" s="256"/>
      <c r="CJ342" s="256"/>
      <c r="CK342" s="256"/>
      <c r="CL342" s="256"/>
      <c r="DA342" s="256"/>
      <c r="DB342" s="256"/>
      <c r="DC342" s="256"/>
      <c r="DD342" s="256"/>
      <c r="DE342" s="256"/>
      <c r="DF342" s="256"/>
      <c r="DG342" s="256"/>
      <c r="DH342" s="256"/>
      <c r="DI342" s="256"/>
      <c r="DJ342" s="256"/>
      <c r="DK342" s="256"/>
      <c r="DL342" s="256"/>
      <c r="DM342" s="264"/>
      <c r="DN342" s="250"/>
    </row>
    <row r="343" spans="1:118" ht="20.25" x14ac:dyDescent="0.15">
      <c r="A343" s="254">
        <f t="shared" ca="1" si="19"/>
        <v>162</v>
      </c>
      <c r="B343" s="254" t="s">
        <v>26</v>
      </c>
      <c r="C343" s="255" cm="1">
        <f t="array" aca="1" ref="C343" ca="1">_xlfn.XLOOKUP($A343&amp;$B343,'[2]产值及收款计划（2026）'!$A:$A&amp;'[2]产值及收款计划（2026）'!$B:$B,'[2]产值及收款计划（2026）'!C:C)</f>
        <v>0</v>
      </c>
      <c r="D343" s="255" cm="1">
        <f t="array" aca="1" ref="D343" ca="1">_xlfn.XLOOKUP($A343&amp;$B343,'[2]产值及收款计划（2026）'!$A:$A&amp;'[2]产值及收款计划（2026）'!$B:$B,'[2]产值及收款计划（2026）'!D:D)</f>
        <v>0</v>
      </c>
      <c r="E343" s="256"/>
      <c r="F343" s="256"/>
      <c r="G343" s="256"/>
      <c r="H343" s="256"/>
      <c r="I343" s="257"/>
      <c r="J343" s="258"/>
      <c r="K343" s="256"/>
      <c r="L343" s="256"/>
      <c r="M343" s="256"/>
      <c r="N343" s="256"/>
      <c r="O343" s="256"/>
      <c r="P343" s="255"/>
      <c r="Q343" s="256"/>
      <c r="R343" s="256"/>
      <c r="S343" s="256"/>
      <c r="T343" s="256"/>
      <c r="U343" s="256"/>
      <c r="V343" s="256"/>
      <c r="W343" s="256"/>
      <c r="X343" s="256"/>
      <c r="Y343" s="256"/>
      <c r="Z343" s="256"/>
      <c r="AA343" s="256"/>
      <c r="AB343" s="256"/>
      <c r="AC343" s="256"/>
      <c r="AD343" s="256"/>
      <c r="AE343" s="256"/>
      <c r="AF343" s="256"/>
      <c r="AG343" s="256"/>
      <c r="AH343" s="256"/>
      <c r="AI343" s="256"/>
      <c r="AJ343" s="256"/>
      <c r="AK343" s="256"/>
      <c r="AL343" s="256"/>
      <c r="AM343" s="263"/>
      <c r="AN343" s="256"/>
      <c r="AO343" s="256"/>
      <c r="AP343" s="256"/>
      <c r="AQ343" s="256"/>
      <c r="AR343" s="256"/>
      <c r="AS343" s="256"/>
      <c r="AT343" s="256"/>
      <c r="AU343" s="256"/>
      <c r="AV343" s="256"/>
      <c r="AW343" s="256"/>
      <c r="AX343" s="256"/>
      <c r="AY343" s="256"/>
      <c r="AZ343" s="256"/>
      <c r="BA343" s="256"/>
      <c r="BB343" s="256"/>
      <c r="BC343" s="256"/>
      <c r="BD343" s="256"/>
      <c r="BE343" s="256"/>
      <c r="BF343" s="256"/>
      <c r="BG343" s="256"/>
      <c r="BH343" s="256"/>
      <c r="BI343" s="256"/>
      <c r="BJ343" s="256"/>
      <c r="BK343" s="256"/>
      <c r="BL343" s="256"/>
      <c r="BM343" s="256"/>
      <c r="BN343" s="256"/>
      <c r="BO343" s="256"/>
      <c r="BP343" s="256"/>
      <c r="BQ343" s="255"/>
      <c r="BR343" s="256"/>
      <c r="CA343" s="256"/>
      <c r="CB343" s="256"/>
      <c r="CC343" s="256"/>
      <c r="CD343" s="256"/>
      <c r="CE343" s="256"/>
      <c r="CF343" s="256"/>
      <c r="CG343" s="256"/>
      <c r="CH343" s="256"/>
      <c r="CI343" s="256"/>
      <c r="CJ343" s="256"/>
      <c r="CK343" s="256"/>
      <c r="CL343" s="256"/>
      <c r="DA343" s="256"/>
      <c r="DB343" s="256"/>
      <c r="DC343" s="256"/>
      <c r="DD343" s="256"/>
      <c r="DE343" s="256"/>
      <c r="DF343" s="256"/>
      <c r="DG343" s="256"/>
      <c r="DH343" s="256"/>
      <c r="DI343" s="256"/>
      <c r="DJ343" s="256"/>
      <c r="DK343" s="256"/>
      <c r="DL343" s="256"/>
      <c r="DM343" s="264"/>
      <c r="DN343" s="250"/>
    </row>
    <row r="344" spans="1:118" ht="20.25" x14ac:dyDescent="0.15">
      <c r="A344" s="254">
        <f t="shared" ca="1" si="19"/>
        <v>163</v>
      </c>
      <c r="B344" s="254" t="s">
        <v>26</v>
      </c>
      <c r="C344" s="255" cm="1">
        <f t="array" aca="1" ref="C344" ca="1">_xlfn.XLOOKUP($A344&amp;$B344,'[2]产值及收款计划（2026）'!$A:$A&amp;'[2]产值及收款计划（2026）'!$B:$B,'[2]产值及收款计划（2026）'!C:C)</f>
        <v>0</v>
      </c>
      <c r="D344" s="255" cm="1">
        <f t="array" aca="1" ref="D344" ca="1">_xlfn.XLOOKUP($A344&amp;$B344,'[2]产值及收款计划（2026）'!$A:$A&amp;'[2]产值及收款计划（2026）'!$B:$B,'[2]产值及收款计划（2026）'!D:D)</f>
        <v>0</v>
      </c>
      <c r="E344" s="256"/>
      <c r="F344" s="256"/>
      <c r="G344" s="256"/>
      <c r="H344" s="256"/>
      <c r="I344" s="257"/>
      <c r="J344" s="258"/>
      <c r="K344" s="256"/>
      <c r="L344" s="256"/>
      <c r="M344" s="256"/>
      <c r="N344" s="256"/>
      <c r="O344" s="256"/>
      <c r="P344" s="255"/>
      <c r="Q344" s="256"/>
      <c r="R344" s="256"/>
      <c r="S344" s="256"/>
      <c r="T344" s="256"/>
      <c r="U344" s="256"/>
      <c r="V344" s="256"/>
      <c r="W344" s="256"/>
      <c r="X344" s="256"/>
      <c r="Y344" s="256"/>
      <c r="Z344" s="256"/>
      <c r="AA344" s="256"/>
      <c r="AB344" s="256"/>
      <c r="AC344" s="256"/>
      <c r="AD344" s="256"/>
      <c r="AE344" s="256"/>
      <c r="AF344" s="256"/>
      <c r="AG344" s="256"/>
      <c r="AH344" s="256"/>
      <c r="AI344" s="256"/>
      <c r="AJ344" s="256"/>
      <c r="AK344" s="256"/>
      <c r="AL344" s="256"/>
      <c r="AM344" s="263"/>
      <c r="AN344" s="256"/>
      <c r="AO344" s="256"/>
      <c r="AP344" s="256"/>
      <c r="AQ344" s="256"/>
      <c r="AR344" s="256"/>
      <c r="AS344" s="256"/>
      <c r="AT344" s="256"/>
      <c r="AU344" s="256"/>
      <c r="AV344" s="256"/>
      <c r="AW344" s="256"/>
      <c r="AX344" s="256"/>
      <c r="AY344" s="256"/>
      <c r="AZ344" s="256"/>
      <c r="BA344" s="256"/>
      <c r="BB344" s="256"/>
      <c r="BC344" s="256"/>
      <c r="BD344" s="256"/>
      <c r="BE344" s="256"/>
      <c r="BF344" s="256"/>
      <c r="BG344" s="256"/>
      <c r="BH344" s="256"/>
      <c r="BI344" s="256"/>
      <c r="BJ344" s="256"/>
      <c r="BK344" s="256"/>
      <c r="BL344" s="256"/>
      <c r="BM344" s="256"/>
      <c r="BN344" s="256"/>
      <c r="BO344" s="256"/>
      <c r="BP344" s="256"/>
      <c r="BQ344" s="255"/>
      <c r="BR344" s="256"/>
      <c r="CA344" s="256"/>
      <c r="CB344" s="256"/>
      <c r="CC344" s="256"/>
      <c r="CD344" s="256"/>
      <c r="CE344" s="256"/>
      <c r="CF344" s="256"/>
      <c r="CG344" s="256"/>
      <c r="CH344" s="256"/>
      <c r="CI344" s="256"/>
      <c r="CJ344" s="256"/>
      <c r="CK344" s="256"/>
      <c r="CL344" s="256"/>
      <c r="DA344" s="256"/>
      <c r="DB344" s="256"/>
      <c r="DC344" s="256"/>
      <c r="DD344" s="256"/>
      <c r="DE344" s="256"/>
      <c r="DF344" s="256"/>
      <c r="DG344" s="256"/>
      <c r="DH344" s="256"/>
      <c r="DI344" s="256"/>
      <c r="DJ344" s="256"/>
      <c r="DK344" s="256"/>
      <c r="DL344" s="256"/>
      <c r="DM344" s="264"/>
      <c r="DN344" s="250"/>
    </row>
    <row r="345" spans="1:118" ht="20.25" x14ac:dyDescent="0.15">
      <c r="A345" s="254">
        <f t="shared" ca="1" si="19"/>
        <v>164</v>
      </c>
      <c r="B345" s="254" t="s">
        <v>26</v>
      </c>
      <c r="C345" s="255" cm="1">
        <f t="array" aca="1" ref="C345" ca="1">_xlfn.XLOOKUP($A345&amp;$B345,'[2]产值及收款计划（2026）'!$A:$A&amp;'[2]产值及收款计划（2026）'!$B:$B,'[2]产值及收款计划（2026）'!C:C)</f>
        <v>0</v>
      </c>
      <c r="D345" s="255" cm="1">
        <f t="array" aca="1" ref="D345" ca="1">_xlfn.XLOOKUP($A345&amp;$B345,'[2]产值及收款计划（2026）'!$A:$A&amp;'[2]产值及收款计划（2026）'!$B:$B,'[2]产值及收款计划（2026）'!D:D)</f>
        <v>0</v>
      </c>
      <c r="E345" s="256" cm="1">
        <f t="array" aca="1" ref="E345" ca="1">_xlfn.XLOOKUP($A345&amp;$B345,'[2]产值及收款计划（2026）'!$A:$A&amp;'[2]产值及收款计划（2026）'!$B:$B,'[2]产值及收款计划（2026）'!E:E)</f>
        <v>0</v>
      </c>
      <c r="F345" s="256" cm="1">
        <f t="array" aca="1" ref="F345" ca="1">_xlfn.XLOOKUP($A345&amp;$B345,'[2]产值及收款计划（2026）'!$A:$A&amp;'[2]产值及收款计划（2026）'!$B:$B,'[2]产值及收款计划（2026）'!F:F)</f>
        <v>0</v>
      </c>
      <c r="G345" s="256" cm="1">
        <f t="array" aca="1" ref="G345" ca="1">_xlfn.XLOOKUP($A345&amp;$B345,'[2]产值及收款计划（2026）'!$A:$A&amp;'[2]产值及收款计划（2026）'!$B:$B,'[2]产值及收款计划（2026）'!G:G)</f>
        <v>0</v>
      </c>
      <c r="H345" s="256" cm="1">
        <f t="array" aca="1" ref="H345" ca="1">_xlfn.XLOOKUP($A345&amp;$B345,'[2]产值及收款计划（2026）'!$A:$A&amp;'[2]产值及收款计划（2026）'!$B:$B,'[2]产值及收款计划（2026）'!H:H)</f>
        <v>0</v>
      </c>
      <c r="I345" s="257" cm="1">
        <f t="array" aca="1" ref="I345" ca="1">_xlfn.XLOOKUP($A345&amp;$B345,'[2]产值及收款计划（2026）'!$A:$A&amp;'[2]产值及收款计划（2026）'!$B:$B,'[2]产值及收款计划（2026）'!I:I)</f>
        <v>0</v>
      </c>
      <c r="J345" s="258" cm="1">
        <f t="array" aca="1" ref="J345" ca="1">_xlfn.XLOOKUP($A345&amp;$B345,'[2]产值及收款计划（2026）'!$A:$A&amp;'[2]产值及收款计划（2026）'!$B:$B,'[2]产值及收款计划（2026）'!J:J)</f>
        <v>0</v>
      </c>
      <c r="K345" s="256" cm="1">
        <f t="array" aca="1" ref="K345" ca="1">_xlfn.XLOOKUP($A345&amp;$B345,'[2]产值及收款计划（2026）'!$A:$A&amp;'[2]产值及收款计划（2026）'!$B:$B,'[2]产值及收款计划（2026）'!K:K)</f>
        <v>0</v>
      </c>
      <c r="L345" s="256" cm="1">
        <f t="array" aca="1" ref="L345" ca="1">_xlfn.XLOOKUP($A345&amp;$B345,'[2]产值及收款计划（2026）'!$A:$A&amp;'[2]产值及收款计划（2026）'!$B:$B,'[2]产值及收款计划（2026）'!L:L)</f>
        <v>0</v>
      </c>
      <c r="M345" s="256" cm="1">
        <f t="array" aca="1" ref="M345" ca="1">_xlfn.XLOOKUP($A345&amp;$B345,'[2]产值及收款计划（2026）'!$A:$A&amp;'[2]产值及收款计划（2026）'!$B:$B,'[2]产值及收款计划（2026）'!M:M)</f>
        <v>0</v>
      </c>
      <c r="N345" s="256" cm="1">
        <f t="array" aca="1" ref="N345" ca="1">_xlfn.XLOOKUP($A345&amp;$B345,'[2]产值及收款计划（2026）'!$A:$A&amp;'[2]产值及收款计划（2026）'!$B:$B,'[2]产值及收款计划（2026）'!N:N)</f>
        <v>0</v>
      </c>
      <c r="O345" s="256" cm="1">
        <f t="array" aca="1" ref="O345" ca="1">_xlfn.XLOOKUP($A345&amp;$B345,'[2]产值及收款计划（2026）'!$A:$A&amp;'[2]产值及收款计划（2026）'!$B:$B,'[2]产值及收款计划（2026）'!O:O)</f>
        <v>0</v>
      </c>
      <c r="P345" s="255" cm="1">
        <f t="array" aca="1" ref="P345" ca="1">_xlfn.XLOOKUP($A345&amp;$B345,'[2]产值及收款计划（2026）'!$A:$A&amp;'[2]产值及收款计划（2026）'!$B:$B,'[2]产值及收款计划（2026）'!P:P)</f>
        <v>0</v>
      </c>
      <c r="Q345" s="256" cm="1">
        <f t="array" aca="1" ref="Q345" ca="1">_xlfn.XLOOKUP($A345&amp;$B345,'[2]产值及收款计划（2026）'!$A:$A&amp;'[2]产值及收款计划（2026）'!$B:$B,'[2]产值及收款计划（2026）'!Q:Q)</f>
        <v>0</v>
      </c>
      <c r="R345" s="256" cm="1">
        <f t="array" aca="1" ref="R345" ca="1">_xlfn.XLOOKUP($A345&amp;$B345,'[2]产值及收款计划（2026）'!$A:$A&amp;'[2]产值及收款计划（2026）'!$B:$B,'[2]产值及收款计划（2026）'!R:R)</f>
        <v>0</v>
      </c>
      <c r="S345" s="256" cm="1">
        <f t="array" aca="1" ref="S345" ca="1">_xlfn.XLOOKUP($A345&amp;$B345,'[2]产值及收款计划（2026）'!$A:$A&amp;'[2]产值及收款计划（2026）'!$B:$B,'[2]产值及收款计划（2026）'!S:S)</f>
        <v>0</v>
      </c>
      <c r="T345" s="256" cm="1">
        <f t="array" aca="1" ref="T345" ca="1">_xlfn.XLOOKUP($A345&amp;$B345,'[2]产值及收款计划（2026）'!$A:$A&amp;'[2]产值及收款计划（2026）'!$B:$B,'[2]产值及收款计划（2026）'!T:T)</f>
        <v>0</v>
      </c>
      <c r="U345" s="256" cm="1">
        <f t="array" aca="1" ref="U345" ca="1">_xlfn.XLOOKUP($A345&amp;$B345,'[2]产值及收款计划（2026）'!$A:$A&amp;'[2]产值及收款计划（2026）'!$B:$B,'[2]产值及收款计划（2026）'!U:U)</f>
        <v>0</v>
      </c>
      <c r="V345" s="256" cm="1">
        <f t="array" aca="1" ref="V345" ca="1">_xlfn.XLOOKUP($A345&amp;$B345,'[2]产值及收款计划（2026）'!$A:$A&amp;'[2]产值及收款计划（2026）'!$B:$B,'[2]产值及收款计划（2026）'!V:V)</f>
        <v>0</v>
      </c>
      <c r="W345" s="256" cm="1">
        <f t="array" aca="1" ref="W345" ca="1">_xlfn.XLOOKUP($A345&amp;$B345,'[2]产值及收款计划（2026）'!$A:$A&amp;'[2]产值及收款计划（2026）'!$B:$B,'[2]产值及收款计划（2026）'!W:W)</f>
        <v>0</v>
      </c>
      <c r="X345" s="256" cm="1">
        <f t="array" aca="1" ref="X345" ca="1">_xlfn.XLOOKUP($A345&amp;$B345,'[2]产值及收款计划（2026）'!$A:$A&amp;'[2]产值及收款计划（2026）'!$B:$B,'[2]产值及收款计划（2026）'!X:X)</f>
        <v>0</v>
      </c>
      <c r="Y345" s="256" cm="1">
        <f t="array" aca="1" ref="Y345" ca="1">_xlfn.XLOOKUP($A345&amp;$B345,'[2]产值及收款计划（2026）'!$A:$A&amp;'[2]产值及收款计划（2026）'!$B:$B,'[2]产值及收款计划（2026）'!Y:Y)</f>
        <v>0</v>
      </c>
      <c r="Z345" s="256" cm="1">
        <f t="array" aca="1" ref="Z345" ca="1">_xlfn.XLOOKUP($A345&amp;$B345,'[2]产值及收款计划（2026）'!$A:$A&amp;'[2]产值及收款计划（2026）'!$B:$B,'[2]产值及收款计划（2026）'!Z:Z)</f>
        <v>0</v>
      </c>
      <c r="AA345" s="256" cm="1">
        <f t="array" aca="1" ref="AA345" ca="1">_xlfn.XLOOKUP($A345&amp;$B345,'[2]产值及收款计划（2026）'!$A:$A&amp;'[2]产值及收款计划（2026）'!$B:$B,'[2]产值及收款计划（2026）'!AA:AA)</f>
        <v>0</v>
      </c>
      <c r="AB345" s="256" cm="1">
        <f t="array" aca="1" ref="AB345" ca="1">_xlfn.XLOOKUP($A345&amp;$B345,'[2]产值及收款计划（2026）'!$A:$A&amp;'[2]产值及收款计划（2026）'!$B:$B,'[2]产值及收款计划（2026）'!AB:AB)</f>
        <v>0</v>
      </c>
      <c r="AC345" s="256" cm="1">
        <f t="array" aca="1" ref="AC345" ca="1">_xlfn.XLOOKUP($A345&amp;$B345,'[2]产值及收款计划（2026）'!$A:$A&amp;'[2]产值及收款计划（2026）'!$B:$B,'[2]产值及收款计划（2026）'!AC:AC)</f>
        <v>0</v>
      </c>
      <c r="AD345" s="256" cm="1">
        <f t="array" aca="1" ref="AD345" ca="1">_xlfn.XLOOKUP($A345&amp;$B345,'[2]产值及收款计划（2026）'!$A:$A&amp;'[2]产值及收款计划（2026）'!$B:$B,'[2]产值及收款计划（2026）'!AD:AD)</f>
        <v>0</v>
      </c>
      <c r="AE345" s="256" cm="1">
        <f t="array" aca="1" ref="AE345" ca="1">_xlfn.XLOOKUP($A345&amp;$B345,'[2]产值及收款计划（2026）'!$A:$A&amp;'[2]产值及收款计划（2026）'!$B:$B,'[2]产值及收款计划（2026）'!AE:AE)</f>
        <v>0</v>
      </c>
      <c r="AF345" s="256" cm="1">
        <f t="array" aca="1" ref="AF345" ca="1">_xlfn.XLOOKUP($A345&amp;$B345,'[2]产值及收款计划（2026）'!$A:$A&amp;'[2]产值及收款计划（2026）'!$B:$B,'[2]产值及收款计划（2026）'!AF:AF)</f>
        <v>0</v>
      </c>
      <c r="AG345" s="256" cm="1">
        <f t="array" aca="1" ref="AG345" ca="1">_xlfn.XLOOKUP($A345&amp;$B345,'[2]产值及收款计划（2026）'!$A:$A&amp;'[2]产值及收款计划（2026）'!$B:$B,'[2]产值及收款计划（2026）'!AG:AG)</f>
        <v>0</v>
      </c>
      <c r="AH345" s="256" cm="1">
        <f t="array" aca="1" ref="AH345" ca="1">_xlfn.XLOOKUP($A345&amp;$B345,'[2]产值及收款计划（2026）'!$A:$A&amp;'[2]产值及收款计划（2026）'!$B:$B,'[2]产值及收款计划（2026）'!AH:AH)</f>
        <v>0</v>
      </c>
      <c r="AI345" s="256" cm="1">
        <f t="array" aca="1" ref="AI345" ca="1">_xlfn.XLOOKUP($A345&amp;$B345,'[2]产值及收款计划（2026）'!$A:$A&amp;'[2]产值及收款计划（2026）'!$B:$B,'[2]产值及收款计划（2026）'!AI:AI)</f>
        <v>0</v>
      </c>
      <c r="AJ345" s="256" cm="1">
        <f t="array" aca="1" ref="AJ345" ca="1">_xlfn.XLOOKUP($A345&amp;$B345,'[2]产值及收款计划（2026）'!$A:$A&amp;'[2]产值及收款计划（2026）'!$B:$B,'[2]产值及收款计划（2026）'!AJ:AJ)</f>
        <v>0</v>
      </c>
      <c r="AK345" s="256" cm="1">
        <f t="array" aca="1" ref="AK345" ca="1">_xlfn.XLOOKUP($A345&amp;$B345,'[2]产值及收款计划（2026）'!$A:$A&amp;'[2]产值及收款计划（2026）'!$B:$B,'[2]产值及收款计划（2026）'!AK:AK)</f>
        <v>0</v>
      </c>
      <c r="AL345" s="256" cm="1">
        <f t="array" aca="1" ref="AL345" ca="1">_xlfn.XLOOKUP($A345&amp;$B345,'[2]产值及收款计划（2026）'!$A:$A&amp;'[2]产值及收款计划（2026）'!$B:$B,'[2]产值及收款计划（2026）'!AL:AL)</f>
        <v>0</v>
      </c>
      <c r="AM345" s="263" t="e" cm="1">
        <f t="array" aca="1" ref="AM345" ca="1">_xlfn.LET(_xlpm.勾选月份状态数组,TRANSPOSE('PPT(12-15页）-TOP10'!$A$3:$A$14),_xlpm.选择数据区,IF('PPT(12-15页）-TOP10'!$E$3="收款",$BA345:$BL345,$AA345:$AL345),SUM(_xlfn._xlws.FILTER(_xlpm.选择数据区,_xlpm.勾选月份状态数组,"")))</f>
        <v>#NAME?</v>
      </c>
      <c r="AN345" s="256" t="e" cm="1">
        <f t="array" aca="1" ref="AN345" ca="1">_xlfn.LET(_xlpm.勾选月份状态数组,TRANSPOSE('PPT(12-15页）-TOP10'!$A$3:$A$14),_xlpm.选择数据区,IF('PPT(12-15页）-TOP10'!$E$3="收款",$DA345:$DL345,$CA345:$CL345),SUM(_xlfn._xlws.FILTER(_xlpm.选择数据区,_xlpm.勾选月份状态数组,"")))</f>
        <v>#NAME?</v>
      </c>
      <c r="AO345" s="256">
        <f ca="1">SUM(CA345:CC345)+SUM(AD345:AL345)</f>
        <v>0</v>
      </c>
      <c r="AP345" s="256"/>
      <c r="AQ345" s="256"/>
      <c r="AR345" s="256"/>
      <c r="AS345" s="256" cm="1">
        <f t="array" aca="1" ref="AS345" ca="1">_xlfn.XLOOKUP($A345&amp;$B345,'[2]产值及收款计划（2026）'!$A:$A&amp;'[2]产值及收款计划（2026）'!$B:$B,'[2]产值及收款计划（2026）'!AS:AS)</f>
        <v>0</v>
      </c>
      <c r="AT345" s="256" cm="1">
        <f t="array" aca="1" ref="AT345" ca="1">_xlfn.XLOOKUP($A345&amp;$B345,'[2]产值及收款计划（2026）'!$A:$A&amp;'[2]产值及收款计划（2026）'!$B:$B,'[2]产值及收款计划（2026）'!AT:AT)</f>
        <v>0</v>
      </c>
      <c r="AU345" s="256" cm="1">
        <f t="array" aca="1" ref="AU345" ca="1">_xlfn.XLOOKUP($A345&amp;$B345,'[2]产值及收款计划（2026）'!$A:$A&amp;'[2]产值及收款计划（2026）'!$B:$B,'[2]产值及收款计划（2026）'!AU:AU)</f>
        <v>0</v>
      </c>
      <c r="AV345" s="256" cm="1">
        <f t="array" aca="1" ref="AV345" ca="1">_xlfn.XLOOKUP($A345&amp;$B345,'[2]产值及收款计划（2026）'!$A:$A&amp;'[2]产值及收款计划（2026）'!$B:$B,'[2]产值及收款计划（2026）'!AV:AV)</f>
        <v>0</v>
      </c>
      <c r="AW345" s="256" cm="1">
        <f t="array" aca="1" ref="AW345" ca="1">_xlfn.XLOOKUP($A345&amp;$B345,'[2]产值及收款计划（2026）'!$A:$A&amp;'[2]产值及收款计划（2026）'!$B:$B,'[2]产值及收款计划（2026）'!AW:AW)</f>
        <v>0</v>
      </c>
      <c r="AX345" s="256" cm="1">
        <f t="array" aca="1" ref="AX345" ca="1">_xlfn.XLOOKUP($A345&amp;$B345,'[2]产值及收款计划（2026）'!$A:$A&amp;'[2]产值及收款计划（2026）'!$B:$B,'[2]产值及收款计划（2026）'!AX:AX)</f>
        <v>0</v>
      </c>
      <c r="AY345" s="256" cm="1">
        <f t="array" aca="1" ref="AY345" ca="1">_xlfn.XLOOKUP($A345&amp;$B345,'[2]产值及收款计划（2026）'!$A:$A&amp;'[2]产值及收款计划（2026）'!$B:$B,'[2]产值及收款计划（2026）'!AY:AY)</f>
        <v>0</v>
      </c>
      <c r="AZ345" s="256" cm="1">
        <f t="array" aca="1" ref="AZ345" ca="1">_xlfn.XLOOKUP($A345&amp;$B345,'[2]产值及收款计划（2026）'!$A:$A&amp;'[2]产值及收款计划（2026）'!$B:$B,'[2]产值及收款计划（2026）'!AZ:AZ)</f>
        <v>0</v>
      </c>
      <c r="BA345" s="256" cm="1">
        <f t="array" aca="1" ref="BA345" ca="1">_xlfn.XLOOKUP($A345&amp;$B345,'[2]产值及收款计划（2026）'!$A:$A&amp;'[2]产值及收款计划（2026）'!$B:$B,'[2]产值及收款计划（2026）'!BA:BA)</f>
        <v>0</v>
      </c>
      <c r="BB345" s="256" cm="1">
        <f t="array" aca="1" ref="BB345" ca="1">_xlfn.XLOOKUP($A345&amp;$B345,'[2]产值及收款计划（2026）'!$A:$A&amp;'[2]产值及收款计划（2026）'!$B:$B,'[2]产值及收款计划（2026）'!BB:BB)</f>
        <v>0</v>
      </c>
      <c r="BC345" s="256" cm="1">
        <f t="array" aca="1" ref="BC345" ca="1">_xlfn.XLOOKUP($A345&amp;$B345,'[2]产值及收款计划（2026）'!$A:$A&amp;'[2]产值及收款计划（2026）'!$B:$B,'[2]产值及收款计划（2026）'!BC:BC)</f>
        <v>0</v>
      </c>
      <c r="BD345" s="256" cm="1">
        <f t="array" aca="1" ref="BD345" ca="1">_xlfn.XLOOKUP($A345&amp;$B345,'[2]产值及收款计划（2026）'!$A:$A&amp;'[2]产值及收款计划（2026）'!$B:$B,'[2]产值及收款计划（2026）'!BD:BD)</f>
        <v>0</v>
      </c>
      <c r="BE345" s="256" cm="1">
        <f t="array" aca="1" ref="BE345" ca="1">_xlfn.XLOOKUP($A345&amp;$B345,'[2]产值及收款计划（2026）'!$A:$A&amp;'[2]产值及收款计划（2026）'!$B:$B,'[2]产值及收款计划（2026）'!BE:BE)</f>
        <v>0</v>
      </c>
      <c r="BF345" s="256" cm="1">
        <f t="array" aca="1" ref="BF345" ca="1">_xlfn.XLOOKUP($A345&amp;$B345,'[2]产值及收款计划（2026）'!$A:$A&amp;'[2]产值及收款计划（2026）'!$B:$B,'[2]产值及收款计划（2026）'!BF:BF)</f>
        <v>0</v>
      </c>
      <c r="BG345" s="256" cm="1">
        <f t="array" aca="1" ref="BG345" ca="1">_xlfn.XLOOKUP($A345&amp;$B345,'[2]产值及收款计划（2026）'!$A:$A&amp;'[2]产值及收款计划（2026）'!$B:$B,'[2]产值及收款计划（2026）'!BG:BG)</f>
        <v>0</v>
      </c>
      <c r="BH345" s="256" cm="1">
        <f t="array" aca="1" ref="BH345" ca="1">_xlfn.XLOOKUP($A345&amp;$B345,'[2]产值及收款计划（2026）'!$A:$A&amp;'[2]产值及收款计划（2026）'!$B:$B,'[2]产值及收款计划（2026）'!BH:BH)</f>
        <v>0</v>
      </c>
      <c r="BI345" s="256" cm="1">
        <f t="array" aca="1" ref="BI345" ca="1">_xlfn.XLOOKUP($A345&amp;$B345,'[2]产值及收款计划（2026）'!$A:$A&amp;'[2]产值及收款计划（2026）'!$B:$B,'[2]产值及收款计划（2026）'!BI:BI)</f>
        <v>0</v>
      </c>
      <c r="BJ345" s="256" cm="1">
        <f t="array" aca="1" ref="BJ345" ca="1">_xlfn.XLOOKUP($A345&amp;$B345,'[2]产值及收款计划（2026）'!$A:$A&amp;'[2]产值及收款计划（2026）'!$B:$B,'[2]产值及收款计划（2026）'!BJ:BJ)</f>
        <v>0</v>
      </c>
      <c r="BK345" s="256" cm="1">
        <f t="array" aca="1" ref="BK345" ca="1">_xlfn.XLOOKUP($A345&amp;$B345,'[2]产值及收款计划（2026）'!$A:$A&amp;'[2]产值及收款计划（2026）'!$B:$B,'[2]产值及收款计划（2026）'!BK:BK)</f>
        <v>0</v>
      </c>
      <c r="BL345" s="256" cm="1">
        <f t="array" aca="1" ref="BL345" ca="1">_xlfn.XLOOKUP($A345&amp;$B345,'[2]产值及收款计划（2026）'!$A:$A&amp;'[2]产值及收款计划（2026）'!$B:$B,'[2]产值及收款计划（2026）'!BL:BL)</f>
        <v>0</v>
      </c>
      <c r="BM345" s="256"/>
      <c r="BN345" s="256"/>
      <c r="BO345" s="256"/>
      <c r="BP345" s="256"/>
      <c r="BQ345" s="255" cm="1">
        <f t="array" aca="1" ref="BQ345" ca="1">_xlfn.XLOOKUP($A345&amp;$B345,'[2]产值及收款计划（2026）'!$A:$A&amp;'[2]产值及收款计划（2026）'!$B:$B,'[2]产值及收款计划（2026）'!BQ:BQ)</f>
        <v>0</v>
      </c>
      <c r="BR345" s="256" cm="1">
        <f t="array" aca="1" ref="BR345" ca="1">_xlfn.XLOOKUP($A345&amp;$B345,'[2]产值及收款计划（2026）'!$A:$A&amp;'[2]产值及收款计划（2026）'!$B:$B,'[2]产值及收款计划（2026）'!BR:BR)</f>
        <v>0</v>
      </c>
      <c r="CA345" s="256" cm="1">
        <f t="array" aca="1" ref="CA345" ca="1">_xlfn.XLOOKUP($A345&amp;$B345,'[2]产值及收款计划（2026）'!$A:$A&amp;'[2]产值及收款计划（2026）'!$B:$B,'[2]产值及收款计划（2026）'!CA:CA)</f>
        <v>0</v>
      </c>
      <c r="CB345" s="256" cm="1">
        <f t="array" aca="1" ref="CB345" ca="1">_xlfn.XLOOKUP($A345&amp;$B345,'[2]产值及收款计划（2026）'!$A:$A&amp;'[2]产值及收款计划（2026）'!$B:$B,'[2]产值及收款计划（2026）'!CB:CB)</f>
        <v>0</v>
      </c>
      <c r="CC345" s="256" cm="1">
        <f t="array" aca="1" ref="CC345" ca="1">_xlfn.XLOOKUP($A345&amp;$B345,'[2]产值及收款计划（2026）'!$A:$A&amp;'[2]产值及收款计划（2026）'!$B:$B,'[2]产值及收款计划（2026）'!CC:CC)</f>
        <v>0</v>
      </c>
      <c r="CD345" s="256" cm="1">
        <f t="array" aca="1" ref="CD345" ca="1">_xlfn.XLOOKUP($A345&amp;$B345,'[2]产值及收款计划（2026）'!$A:$A&amp;'[2]产值及收款计划（2026）'!$B:$B,'[2]产值及收款计划（2026）'!CD:CD)</f>
        <v>0</v>
      </c>
      <c r="CE345" s="256" cm="1">
        <f t="array" aca="1" ref="CE345" ca="1">_xlfn.XLOOKUP($A345&amp;$B345,'[2]产值及收款计划（2026）'!$A:$A&amp;'[2]产值及收款计划（2026）'!$B:$B,'[2]产值及收款计划（2026）'!CE:CE)</f>
        <v>0</v>
      </c>
      <c r="CF345" s="256" cm="1">
        <f t="array" aca="1" ref="CF345" ca="1">_xlfn.XLOOKUP($A345&amp;$B345,'[2]产值及收款计划（2026）'!$A:$A&amp;'[2]产值及收款计划（2026）'!$B:$B,'[2]产值及收款计划（2026）'!CF:CF)</f>
        <v>0</v>
      </c>
      <c r="CG345" s="256" cm="1">
        <f t="array" aca="1" ref="CG345" ca="1">_xlfn.XLOOKUP($A345&amp;$B345,'[2]产值及收款计划（2026）'!$A:$A&amp;'[2]产值及收款计划（2026）'!$B:$B,'[2]产值及收款计划（2026）'!CG:CG)</f>
        <v>0</v>
      </c>
      <c r="CH345" s="256" cm="1">
        <f t="array" aca="1" ref="CH345" ca="1">_xlfn.XLOOKUP($A345&amp;$B345,'[2]产值及收款计划（2026）'!$A:$A&amp;'[2]产值及收款计划（2026）'!$B:$B,'[2]产值及收款计划（2026）'!CH:CH)</f>
        <v>0</v>
      </c>
      <c r="CI345" s="256" cm="1">
        <f t="array" aca="1" ref="CI345" ca="1">_xlfn.XLOOKUP($A345&amp;$B345,'[2]产值及收款计划（2026）'!$A:$A&amp;'[2]产值及收款计划（2026）'!$B:$B,'[2]产值及收款计划（2026）'!CI:CI)</f>
        <v>0</v>
      </c>
      <c r="CJ345" s="256" cm="1">
        <f t="array" aca="1" ref="CJ345" ca="1">_xlfn.XLOOKUP($A345&amp;$B345,'[2]产值及收款计划（2026）'!$A:$A&amp;'[2]产值及收款计划（2026）'!$B:$B,'[2]产值及收款计划（2026）'!CJ:CJ)</f>
        <v>0</v>
      </c>
      <c r="CK345" s="256" cm="1">
        <f t="array" aca="1" ref="CK345" ca="1">_xlfn.XLOOKUP($A345&amp;$B345,'[2]产值及收款计划（2026）'!$A:$A&amp;'[2]产值及收款计划（2026）'!$B:$B,'[2]产值及收款计划（2026）'!CK:CK)</f>
        <v>0</v>
      </c>
      <c r="CL345" s="256" cm="1">
        <f t="array" aca="1" ref="CL345" ca="1">_xlfn.XLOOKUP($A345&amp;$B345,'[2]产值及收款计划（2026）'!$A:$A&amp;'[2]产值及收款计划（2026）'!$B:$B,'[2]产值及收款计划（2026）'!CL:CL)</f>
        <v>0</v>
      </c>
      <c r="DA345" s="256" cm="1">
        <f t="array" aca="1" ref="DA345" ca="1">_xlfn.XLOOKUP($A345&amp;$B345,'[2]产值及收款计划（2026）'!$A:$A&amp;'[2]产值及收款计划（2026）'!$B:$B,'[2]产值及收款计划（2026）'!DA:DA)</f>
        <v>0</v>
      </c>
      <c r="DB345" s="256" cm="1">
        <f t="array" aca="1" ref="DB345" ca="1">_xlfn.XLOOKUP($A345&amp;$B345,'[2]产值及收款计划（2026）'!$A:$A&amp;'[2]产值及收款计划（2026）'!$B:$B,'[2]产值及收款计划（2026）'!DB:DB)</f>
        <v>0</v>
      </c>
      <c r="DC345" s="256" cm="1">
        <f t="array" aca="1" ref="DC345" ca="1">_xlfn.XLOOKUP($A345&amp;$B345,'[2]产值及收款计划（2026）'!$A:$A&amp;'[2]产值及收款计划（2026）'!$B:$B,'[2]产值及收款计划（2026）'!DC:DC)</f>
        <v>0</v>
      </c>
      <c r="DD345" s="256" cm="1">
        <f t="array" aca="1" ref="DD345" ca="1">_xlfn.XLOOKUP($A345&amp;$B345,'[2]产值及收款计划（2026）'!$A:$A&amp;'[2]产值及收款计划（2026）'!$B:$B,'[2]产值及收款计划（2026）'!DD:DD)</f>
        <v>0</v>
      </c>
      <c r="DE345" s="256" cm="1">
        <f t="array" aca="1" ref="DE345" ca="1">_xlfn.XLOOKUP($A345&amp;$B345,'[2]产值及收款计划（2026）'!$A:$A&amp;'[2]产值及收款计划（2026）'!$B:$B,'[2]产值及收款计划（2026）'!DE:DE)</f>
        <v>0</v>
      </c>
      <c r="DF345" s="256" cm="1">
        <f t="array" aca="1" ref="DF345" ca="1">_xlfn.XLOOKUP($A345&amp;$B345,'[2]产值及收款计划（2026）'!$A:$A&amp;'[2]产值及收款计划（2026）'!$B:$B,'[2]产值及收款计划（2026）'!DF:DF)</f>
        <v>0</v>
      </c>
      <c r="DG345" s="256" cm="1">
        <f t="array" aca="1" ref="DG345" ca="1">_xlfn.XLOOKUP($A345&amp;$B345,'[2]产值及收款计划（2026）'!$A:$A&amp;'[2]产值及收款计划（2026）'!$B:$B,'[2]产值及收款计划（2026）'!DG:DG)</f>
        <v>0</v>
      </c>
      <c r="DH345" s="256" cm="1">
        <f t="array" aca="1" ref="DH345" ca="1">_xlfn.XLOOKUP($A345&amp;$B345,'[2]产值及收款计划（2026）'!$A:$A&amp;'[2]产值及收款计划（2026）'!$B:$B,'[2]产值及收款计划（2026）'!DH:DH)</f>
        <v>0</v>
      </c>
      <c r="DI345" s="256" cm="1">
        <f t="array" aca="1" ref="DI345" ca="1">_xlfn.XLOOKUP($A345&amp;$B345,'[2]产值及收款计划（2026）'!$A:$A&amp;'[2]产值及收款计划（2026）'!$B:$B,'[2]产值及收款计划（2026）'!DI:DI)</f>
        <v>0</v>
      </c>
      <c r="DJ345" s="256" cm="1">
        <f t="array" aca="1" ref="DJ345" ca="1">_xlfn.XLOOKUP($A345&amp;$B345,'[2]产值及收款计划（2026）'!$A:$A&amp;'[2]产值及收款计划（2026）'!$B:$B,'[2]产值及收款计划（2026）'!DJ:DJ)</f>
        <v>0</v>
      </c>
      <c r="DK345" s="256" cm="1">
        <f t="array" aca="1" ref="DK345" ca="1">_xlfn.XLOOKUP($A345&amp;$B345,'[2]产值及收款计划（2026）'!$A:$A&amp;'[2]产值及收款计划（2026）'!$B:$B,'[2]产值及收款计划（2026）'!DK:DK)</f>
        <v>0</v>
      </c>
      <c r="DL345" s="256" cm="1">
        <f t="array" aca="1" ref="DL345" ca="1">_xlfn.XLOOKUP($A345&amp;$B345,'[2]产值及收款计划（2026）'!$A:$A&amp;'[2]产值及收款计划（2026）'!$B:$B,'[2]产值及收款计划（2026）'!DL:DL)</f>
        <v>0</v>
      </c>
      <c r="DM345" s="264"/>
      <c r="DN345" s="250"/>
    </row>
    <row r="346" spans="1:118" ht="20.25" x14ac:dyDescent="0.15">
      <c r="A346" s="254"/>
      <c r="B346" s="254"/>
      <c r="C346" s="255"/>
      <c r="D346" s="255"/>
      <c r="E346" s="256"/>
      <c r="F346" s="256"/>
      <c r="G346" s="256"/>
      <c r="H346" s="256"/>
      <c r="I346" s="257"/>
      <c r="J346" s="258"/>
      <c r="K346" s="256"/>
      <c r="L346" s="256"/>
      <c r="M346" s="256"/>
      <c r="N346" s="256"/>
      <c r="O346" s="256"/>
      <c r="P346" s="255"/>
      <c r="Q346" s="256"/>
      <c r="R346" s="256"/>
      <c r="S346" s="256"/>
      <c r="T346" s="256"/>
      <c r="U346" s="256"/>
      <c r="V346" s="256"/>
      <c r="W346" s="256"/>
      <c r="X346" s="256"/>
      <c r="Y346" s="256"/>
      <c r="Z346" s="256"/>
      <c r="AA346" s="256"/>
      <c r="AB346" s="256"/>
      <c r="AC346" s="256"/>
      <c r="AD346" s="256"/>
      <c r="AE346" s="256"/>
      <c r="AF346" s="256"/>
      <c r="AG346" s="256"/>
      <c r="AH346" s="256"/>
      <c r="AI346" s="256"/>
      <c r="AJ346" s="256"/>
      <c r="AK346" s="256"/>
      <c r="AL346" s="256"/>
      <c r="AM346" s="263"/>
      <c r="AN346" s="256" t="e" cm="1">
        <f t="array" aca="1" ref="AN346" ca="1">_xlfn.LET(_xlpm.勾选月份状态数组,TRANSPOSE('PPT(12-15页）-TOP10'!$A$3:$A$14),_xlpm.选择数据区,IF('PPT(12-15页）-TOP10'!$E$3="收款",$DA346:$DL346,$CA346:$CL346),SUM(_xlfn._xlws.FILTER(_xlpm.选择数据区,_xlpm.勾选月份状态数组,"")))</f>
        <v>#NAME?</v>
      </c>
      <c r="AO346" s="256">
        <f>SUM(CA346:CC346)+SUM(AD346:AL346)</f>
        <v>0</v>
      </c>
      <c r="AP346" s="256"/>
      <c r="AQ346" s="256"/>
      <c r="AR346" s="256"/>
      <c r="AS346" s="256"/>
      <c r="AT346" s="256"/>
      <c r="AU346" s="256"/>
      <c r="AV346" s="256"/>
      <c r="AW346" s="256"/>
      <c r="AX346" s="256"/>
      <c r="AY346" s="256"/>
      <c r="AZ346" s="256"/>
      <c r="BA346" s="256"/>
      <c r="BB346" s="256"/>
      <c r="BC346" s="256"/>
      <c r="BD346" s="256"/>
      <c r="BE346" s="256"/>
      <c r="BF346" s="256"/>
      <c r="BG346" s="256"/>
      <c r="BH346" s="256"/>
      <c r="BI346" s="256"/>
      <c r="BJ346" s="256"/>
      <c r="BK346" s="256"/>
      <c r="BL346" s="256"/>
      <c r="BM346" s="256"/>
      <c r="BN346" s="256"/>
      <c r="BO346" s="256"/>
      <c r="BP346" s="256"/>
      <c r="BQ346" s="255"/>
      <c r="BR346" s="256"/>
      <c r="CA346" s="256"/>
      <c r="CB346" s="256"/>
      <c r="CC346" s="256"/>
      <c r="CD346" s="256"/>
      <c r="CE346" s="256"/>
      <c r="CF346" s="256"/>
      <c r="CG346" s="256"/>
      <c r="CH346" s="256"/>
      <c r="CI346" s="256"/>
      <c r="CJ346" s="256"/>
      <c r="CK346" s="256"/>
      <c r="CL346" s="256"/>
      <c r="DA346" s="256"/>
      <c r="DB346" s="256"/>
      <c r="DC346" s="256"/>
      <c r="DD346" s="256"/>
      <c r="DE346" s="256"/>
      <c r="DF346" s="256"/>
      <c r="DG346" s="256"/>
      <c r="DH346" s="256"/>
      <c r="DI346" s="256"/>
      <c r="DJ346" s="256"/>
      <c r="DK346" s="256"/>
      <c r="DL346" s="256"/>
      <c r="DM346" s="264"/>
      <c r="DN346" s="250"/>
    </row>
    <row r="347" spans="1:118" ht="20.25" x14ac:dyDescent="0.15">
      <c r="A347" s="254"/>
      <c r="B347" s="254"/>
      <c r="C347" s="255"/>
      <c r="D347" s="255"/>
      <c r="E347" s="256"/>
      <c r="F347" s="256"/>
      <c r="G347" s="256"/>
      <c r="H347" s="256"/>
      <c r="I347" s="257"/>
      <c r="J347" s="258"/>
      <c r="K347" s="256"/>
      <c r="L347" s="256"/>
      <c r="M347" s="256"/>
      <c r="N347" s="256"/>
      <c r="O347" s="256"/>
      <c r="P347" s="255"/>
      <c r="Q347" s="256"/>
      <c r="R347" s="256"/>
      <c r="S347" s="256"/>
      <c r="T347" s="256"/>
      <c r="U347" s="256"/>
      <c r="V347" s="256"/>
      <c r="W347" s="256"/>
      <c r="X347" s="256"/>
      <c r="Y347" s="256"/>
      <c r="Z347" s="256"/>
      <c r="AA347" s="256"/>
      <c r="AB347" s="256"/>
      <c r="AC347" s="256"/>
      <c r="AD347" s="256"/>
      <c r="AE347" s="256"/>
      <c r="AF347" s="256"/>
      <c r="AG347" s="256"/>
      <c r="AH347" s="256"/>
      <c r="AI347" s="256"/>
      <c r="AJ347" s="256"/>
      <c r="AK347" s="256"/>
      <c r="AL347" s="256"/>
      <c r="AM347" s="263"/>
      <c r="AN347" s="256" t="e" cm="1">
        <f t="array" aca="1" ref="AN347" ca="1">_xlfn.LET(_xlpm.勾选月份状态数组,TRANSPOSE('PPT(12-15页）-TOP10'!$A$3:$A$14),_xlpm.选择数据区,IF('PPT(12-15页）-TOP10'!$E$3="收款",$DA347:$DL347,$CA347:$CL347),SUM(_xlfn._xlws.FILTER(_xlpm.选择数据区,_xlpm.勾选月份状态数组,"")))</f>
        <v>#NAME?</v>
      </c>
      <c r="AO347" s="256">
        <f>SUM(CA347:CC347)+SUM(AD347:AL347)</f>
        <v>0</v>
      </c>
      <c r="AP347" s="256"/>
      <c r="AQ347" s="256"/>
      <c r="AR347" s="256"/>
      <c r="AS347" s="256"/>
      <c r="AT347" s="256"/>
      <c r="AU347" s="256"/>
      <c r="AV347" s="256"/>
      <c r="AW347" s="256"/>
      <c r="AX347" s="256"/>
      <c r="AY347" s="256"/>
      <c r="AZ347" s="256"/>
      <c r="BA347" s="256"/>
      <c r="BB347" s="256"/>
      <c r="BC347" s="256"/>
      <c r="BD347" s="256"/>
      <c r="BE347" s="256"/>
      <c r="BF347" s="256"/>
      <c r="BG347" s="256"/>
      <c r="BH347" s="256"/>
      <c r="BI347" s="256"/>
      <c r="BJ347" s="256"/>
      <c r="BK347" s="256"/>
      <c r="BL347" s="256"/>
      <c r="BM347" s="256"/>
      <c r="BN347" s="256"/>
      <c r="BO347" s="256"/>
      <c r="BP347" s="256"/>
      <c r="BQ347" s="255"/>
      <c r="BR347" s="256"/>
      <c r="CA347" s="256"/>
      <c r="CB347" s="256"/>
      <c r="CC347" s="256"/>
      <c r="CD347" s="256"/>
      <c r="CE347" s="256"/>
      <c r="CF347" s="256"/>
      <c r="CG347" s="256"/>
      <c r="CH347" s="256"/>
      <c r="CI347" s="256"/>
      <c r="CJ347" s="256"/>
      <c r="CK347" s="256"/>
      <c r="CL347" s="256"/>
      <c r="DA347" s="256"/>
      <c r="DB347" s="256"/>
      <c r="DC347" s="256"/>
      <c r="DD347" s="256"/>
      <c r="DE347" s="256"/>
      <c r="DF347" s="256"/>
      <c r="DG347" s="256"/>
      <c r="DH347" s="256"/>
      <c r="DI347" s="256"/>
      <c r="DJ347" s="256"/>
      <c r="DK347" s="256"/>
      <c r="DL347" s="256"/>
      <c r="DM347" s="264"/>
      <c r="DN347" s="250"/>
    </row>
    <row r="348" spans="1:118" ht="20.25" x14ac:dyDescent="0.15">
      <c r="A348" s="268"/>
      <c r="B348" s="268"/>
      <c r="C348" s="269"/>
      <c r="D348" s="273"/>
      <c r="E348" s="274"/>
      <c r="F348" s="274"/>
      <c r="G348" s="274"/>
      <c r="H348" s="274"/>
      <c r="I348" s="275"/>
      <c r="J348" s="276"/>
      <c r="K348" s="274"/>
      <c r="L348" s="274"/>
      <c r="M348" s="274"/>
      <c r="N348" s="274"/>
      <c r="O348" s="274"/>
      <c r="P348" s="273"/>
      <c r="Q348" s="274"/>
      <c r="R348" s="274"/>
      <c r="S348" s="274"/>
      <c r="T348" s="274"/>
      <c r="U348" s="274"/>
      <c r="V348" s="274"/>
      <c r="W348" s="274"/>
      <c r="X348" s="274"/>
      <c r="Y348" s="274"/>
      <c r="Z348" s="274"/>
      <c r="AA348" s="274"/>
      <c r="AB348" s="274"/>
      <c r="AC348" s="274"/>
      <c r="AD348" s="274"/>
      <c r="AE348" s="274"/>
      <c r="AF348" s="274"/>
      <c r="AG348" s="274"/>
      <c r="AH348" s="274"/>
      <c r="AI348" s="274"/>
      <c r="AJ348" s="274"/>
      <c r="AK348" s="274"/>
      <c r="AL348" s="274"/>
      <c r="AM348" s="263" t="e" cm="1">
        <f t="array" aca="1" ref="AM348" ca="1">_xlfn.LET(_xlpm.勾选月份状态数组,TRANSPOSE('PPT(12-15页）-TOP10'!$A$3:$A$14),_xlpm.选择数据区,IF('PPT(12-15页）-TOP10'!$E$3="收款",$BA348:$BL348,$AA348:$AL348),SUM(_xlfn._xlws.FILTER(_xlpm.选择数据区,_xlpm.勾选月份状态数组,"")))</f>
        <v>#NAME?</v>
      </c>
      <c r="AN348" s="256" t="e" cm="1">
        <f t="array" aca="1" ref="AN348" ca="1">_xlfn.LET(_xlpm.勾选月份状态数组,TRANSPOSE('PPT(12-15页）-TOP10'!$A$3:$A$14),_xlpm.选择数据区,IF('PPT(12-15页）-TOP10'!$E$3="收款",$DA348:$DL348,$CA348:$CL348),SUM(_xlfn._xlws.FILTER(_xlpm.选择数据区,_xlpm.勾选月份状态数组,"")))</f>
        <v>#NAME?</v>
      </c>
      <c r="AO348" s="256">
        <f>SUM(CA348:CC348)+SUM(AD348:AL348)</f>
        <v>0</v>
      </c>
      <c r="AP348" s="274"/>
      <c r="AQ348" s="274"/>
      <c r="AR348" s="274"/>
      <c r="AS348" s="274"/>
      <c r="AT348" s="274"/>
      <c r="AU348" s="274"/>
      <c r="AV348" s="274"/>
      <c r="AW348" s="274"/>
      <c r="AX348" s="274"/>
      <c r="AY348" s="274"/>
      <c r="AZ348" s="274"/>
      <c r="BA348" s="274"/>
      <c r="BB348" s="274"/>
      <c r="BC348" s="274"/>
      <c r="BD348" s="274"/>
      <c r="BE348" s="274"/>
      <c r="BF348" s="274"/>
      <c r="BG348" s="274"/>
      <c r="BH348" s="274"/>
      <c r="BI348" s="274"/>
      <c r="BJ348" s="274"/>
      <c r="BK348" s="274"/>
      <c r="BL348" s="274"/>
      <c r="BM348" s="274"/>
      <c r="BN348" s="274"/>
      <c r="BO348" s="274"/>
      <c r="BP348" s="274"/>
      <c r="BQ348" s="273"/>
      <c r="BR348" s="274"/>
      <c r="DM348" s="264"/>
      <c r="DN348" s="250"/>
    </row>
    <row r="349" spans="1:118" ht="20.25" x14ac:dyDescent="0.15">
      <c r="A349" s="254">
        <v>1</v>
      </c>
      <c r="B349" s="254" t="s">
        <v>27</v>
      </c>
      <c r="C349" s="255" t="e" cm="1">
        <f t="array" aca="1" ref="C349" ca="1">_xlfn.XLOOKUP($A349&amp;$B349,'[3]产值及收款计划（2026）'!$A:$A&amp;'[3]产值及收款计划（2026）'!$B:$B,'[3]产值及收款计划（2026）'!C:C)</f>
        <v>#NAME?</v>
      </c>
      <c r="D349" s="255" t="e" cm="1">
        <f t="array" aca="1" ref="D349" ca="1">_xlfn.XLOOKUP($A349&amp;$B349,'[3]产值及收款计划（2026）'!$A:$A&amp;'[3]产值及收款计划（2026）'!$B:$B,'[3]产值及收款计划（2026）'!D:D)</f>
        <v>#NAME?</v>
      </c>
      <c r="E349" s="256" t="e" cm="1">
        <f t="array" aca="1" ref="E349" ca="1">_xlfn.XLOOKUP($A349&amp;$B349,'[3]产值及收款计划（2026）'!$A:$A&amp;'[3]产值及收款计划（2026）'!$B:$B,'[3]产值及收款计划（2026）'!E:E)</f>
        <v>#NAME?</v>
      </c>
      <c r="F349" s="256" t="e" cm="1">
        <f t="array" aca="1" ref="F349" ca="1">_xlfn.XLOOKUP($A349&amp;$B349,'[3]产值及收款计划（2026）'!$A:$A&amp;'[3]产值及收款计划（2026）'!$B:$B,'[3]产值及收款计划（2026）'!F:F)</f>
        <v>#NAME?</v>
      </c>
      <c r="G349" s="256" t="e" cm="1">
        <f t="array" aca="1" ref="G349" ca="1">_xlfn.XLOOKUP($A349&amp;$B349,'[3]产值及收款计划（2026）'!$A:$A&amp;'[3]产值及收款计划（2026）'!$B:$B,'[3]产值及收款计划（2026）'!G:G)</f>
        <v>#NAME?</v>
      </c>
      <c r="H349" s="256" t="e" cm="1">
        <f t="array" aca="1" ref="H349" ca="1">_xlfn.XLOOKUP($A349&amp;$B349,'[3]产值及收款计划（2026）'!$A:$A&amp;'[3]产值及收款计划（2026）'!$B:$B,'[3]产值及收款计划（2026）'!H:H)</f>
        <v>#NAME?</v>
      </c>
      <c r="I349" s="257" t="e" cm="1">
        <f t="array" aca="1" ref="I349" ca="1">_xlfn.XLOOKUP($A349&amp;$B349,'[3]产值及收款计划（2026）'!$A:$A&amp;'[3]产值及收款计划（2026）'!$B:$B,'[3]产值及收款计划（2026）'!I:I)</f>
        <v>#NAME?</v>
      </c>
      <c r="J349" s="258" t="e" cm="1">
        <f t="array" aca="1" ref="J349" ca="1">_xlfn.XLOOKUP($A349&amp;$B349,'[3]产值及收款计划（2026）'!$A:$A&amp;'[3]产值及收款计划（2026）'!$B:$B,'[3]产值及收款计划（2026）'!J:J)</f>
        <v>#NAME?</v>
      </c>
      <c r="K349" s="256" t="e" cm="1">
        <f t="array" aca="1" ref="K349" ca="1">_xlfn.XLOOKUP($A349&amp;$B349,'[3]产值及收款计划（2026）'!$A:$A&amp;'[3]产值及收款计划（2026）'!$B:$B,'[3]产值及收款计划（2026）'!K:K)</f>
        <v>#NAME?</v>
      </c>
      <c r="L349" s="256" t="e" cm="1">
        <f t="array" aca="1" ref="L349" ca="1">_xlfn.XLOOKUP($A349&amp;$B349,'[3]产值及收款计划（2026）'!$A:$A&amp;'[3]产值及收款计划（2026）'!$B:$B,'[3]产值及收款计划（2026）'!L:L)</f>
        <v>#NAME?</v>
      </c>
      <c r="M349" s="256" t="e" cm="1">
        <f t="array" aca="1" ref="M349" ca="1">_xlfn.XLOOKUP($A349&amp;$B349,'[3]产值及收款计划（2026）'!$A:$A&amp;'[3]产值及收款计划（2026）'!$B:$B,'[3]产值及收款计划（2026）'!M:M)</f>
        <v>#NAME?</v>
      </c>
      <c r="N349" s="256" t="e" cm="1">
        <f t="array" aca="1" ref="N349" ca="1">_xlfn.XLOOKUP($A349&amp;$B349,'[3]产值及收款计划（2026）'!$A:$A&amp;'[3]产值及收款计划（2026）'!$B:$B,'[3]产值及收款计划（2026）'!N:N)</f>
        <v>#NAME?</v>
      </c>
      <c r="O349" s="256" t="e" cm="1">
        <f t="array" aca="1" ref="O349" ca="1">_xlfn.XLOOKUP($A349&amp;$B349,'[3]产值及收款计划（2026）'!$A:$A&amp;'[3]产值及收款计划（2026）'!$B:$B,'[3]产值及收款计划（2026）'!O:O)</f>
        <v>#NAME?</v>
      </c>
      <c r="P349" s="255" t="e" cm="1">
        <f t="array" aca="1" ref="P349" ca="1">_xlfn.XLOOKUP($A349&amp;$B349,'[3]产值及收款计划（2026）'!$A:$A&amp;'[3]产值及收款计划（2026）'!$B:$B,'[3]产值及收款计划（2026）'!P:P)</f>
        <v>#NAME?</v>
      </c>
      <c r="Q349" s="256" t="e" cm="1">
        <f t="array" aca="1" ref="Q349" ca="1">_xlfn.XLOOKUP($A349&amp;$B349,'[3]产值及收款计划（2026）'!$A:$A&amp;'[3]产值及收款计划（2026）'!$B:$B,'[3]产值及收款计划（2026）'!Q:Q)</f>
        <v>#NAME?</v>
      </c>
      <c r="R349" s="256" t="e" cm="1">
        <f t="array" aca="1" ref="R349" ca="1">_xlfn.XLOOKUP($A349&amp;$B349,'[3]产值及收款计划（2026）'!$A:$A&amp;'[3]产值及收款计划（2026）'!$B:$B,'[3]产值及收款计划（2026）'!R:R)</f>
        <v>#NAME?</v>
      </c>
      <c r="S349" s="256" t="e" cm="1">
        <f t="array" aca="1" ref="S349" ca="1">_xlfn.XLOOKUP($A349&amp;$B349,'[3]产值及收款计划（2026）'!$A:$A&amp;'[3]产值及收款计划（2026）'!$B:$B,'[3]产值及收款计划（2026）'!S:S)</f>
        <v>#NAME?</v>
      </c>
      <c r="T349" s="256" t="e" cm="1">
        <f t="array" aca="1" ref="T349" ca="1">_xlfn.XLOOKUP($A349&amp;$B349,'[3]产值及收款计划（2026）'!$A:$A&amp;'[3]产值及收款计划（2026）'!$B:$B,'[3]产值及收款计划（2026）'!T:T)</f>
        <v>#NAME?</v>
      </c>
      <c r="U349" s="256" t="e" cm="1">
        <f t="array" aca="1" ref="U349" ca="1">_xlfn.XLOOKUP($A349&amp;$B349,'[3]产值及收款计划（2026）'!$A:$A&amp;'[3]产值及收款计划（2026）'!$B:$B,'[3]产值及收款计划（2026）'!U:U)</f>
        <v>#NAME?</v>
      </c>
      <c r="V349" s="256" t="e" cm="1">
        <f t="array" aca="1" ref="V349" ca="1">_xlfn.XLOOKUP($A349&amp;$B349,'[3]产值及收款计划（2026）'!$A:$A&amp;'[3]产值及收款计划（2026）'!$B:$B,'[3]产值及收款计划（2026）'!V:V)</f>
        <v>#NAME?</v>
      </c>
      <c r="W349" s="256" t="e" cm="1">
        <f t="array" aca="1" ref="W349" ca="1">_xlfn.XLOOKUP($A349&amp;$B349,'[3]产值及收款计划（2026）'!$A:$A&amp;'[3]产值及收款计划（2026）'!$B:$B,'[3]产值及收款计划（2026）'!W:W)</f>
        <v>#NAME?</v>
      </c>
      <c r="X349" s="256" t="e" cm="1">
        <f t="array" aca="1" ref="X349" ca="1">_xlfn.XLOOKUP($A349&amp;$B349,'[3]产值及收款计划（2026）'!$A:$A&amp;'[3]产值及收款计划（2026）'!$B:$B,'[3]产值及收款计划（2026）'!X:X)</f>
        <v>#NAME?</v>
      </c>
      <c r="Y349" s="256" t="e" cm="1">
        <f t="array" aca="1" ref="Y349" ca="1">_xlfn.XLOOKUP($A349&amp;$B349,'[3]产值及收款计划（2026）'!$A:$A&amp;'[3]产值及收款计划（2026）'!$B:$B,'[3]产值及收款计划（2026）'!Y:Y)</f>
        <v>#NAME?</v>
      </c>
      <c r="Z349" s="256" t="e" cm="1">
        <f t="array" aca="1" ref="Z349" ca="1">_xlfn.XLOOKUP($A349&amp;$B349,'[3]产值及收款计划（2026）'!$A:$A&amp;'[3]产值及收款计划（2026）'!$B:$B,'[3]产值及收款计划（2026）'!Z:Z)</f>
        <v>#NAME?</v>
      </c>
      <c r="AA349" s="256" t="e" cm="1">
        <f t="array" aca="1" ref="AA349" ca="1">_xlfn.XLOOKUP($A349&amp;$B349,'[3]产值及收款计划（2026）'!$A:$A&amp;'[3]产值及收款计划（2026）'!$B:$B,'[3]产值及收款计划（2026）'!AA:AA)</f>
        <v>#NAME?</v>
      </c>
      <c r="AB349" s="256" t="e" cm="1">
        <f t="array" aca="1" ref="AB349" ca="1">_xlfn.XLOOKUP($A349&amp;$B349,'[3]产值及收款计划（2026）'!$A:$A&amp;'[3]产值及收款计划（2026）'!$B:$B,'[3]产值及收款计划（2026）'!AB:AB)</f>
        <v>#NAME?</v>
      </c>
      <c r="AC349" s="256" t="e" cm="1">
        <f t="array" aca="1" ref="AC349" ca="1">_xlfn.XLOOKUP($A349&amp;$B349,'[3]产值及收款计划（2026）'!$A:$A&amp;'[3]产值及收款计划（2026）'!$B:$B,'[3]产值及收款计划（2026）'!AC:AC)</f>
        <v>#NAME?</v>
      </c>
      <c r="AD349" s="256" t="e" cm="1">
        <f t="array" aca="1" ref="AD349" ca="1">_xlfn.XLOOKUP($A349&amp;$B349,'[3]产值及收款计划（2026）'!$A:$A&amp;'[3]产值及收款计划（2026）'!$B:$B,'[3]产值及收款计划（2026）'!AD:AD)</f>
        <v>#NAME?</v>
      </c>
      <c r="AE349" s="256" t="e" cm="1">
        <f t="array" aca="1" ref="AE349" ca="1">_xlfn.XLOOKUP($A349&amp;$B349,'[3]产值及收款计划（2026）'!$A:$A&amp;'[3]产值及收款计划（2026）'!$B:$B,'[3]产值及收款计划（2026）'!AE:AE)</f>
        <v>#NAME?</v>
      </c>
      <c r="AF349" s="256" t="e" cm="1">
        <f t="array" aca="1" ref="AF349" ca="1">_xlfn.XLOOKUP($A349&amp;$B349,'[3]产值及收款计划（2026）'!$A:$A&amp;'[3]产值及收款计划（2026）'!$B:$B,'[3]产值及收款计划（2026）'!AF:AF)</f>
        <v>#NAME?</v>
      </c>
      <c r="AG349" s="256" t="e" cm="1">
        <f t="array" aca="1" ref="AG349" ca="1">_xlfn.XLOOKUP($A349&amp;$B349,'[3]产值及收款计划（2026）'!$A:$A&amp;'[3]产值及收款计划（2026）'!$B:$B,'[3]产值及收款计划（2026）'!AG:AG)</f>
        <v>#NAME?</v>
      </c>
      <c r="AH349" s="256" t="e" cm="1">
        <f t="array" aca="1" ref="AH349" ca="1">_xlfn.XLOOKUP($A349&amp;$B349,'[3]产值及收款计划（2026）'!$A:$A&amp;'[3]产值及收款计划（2026）'!$B:$B,'[3]产值及收款计划（2026）'!AH:AH)</f>
        <v>#NAME?</v>
      </c>
      <c r="AI349" s="256" t="e" cm="1">
        <f t="array" aca="1" ref="AI349" ca="1">_xlfn.XLOOKUP($A349&amp;$B349,'[3]产值及收款计划（2026）'!$A:$A&amp;'[3]产值及收款计划（2026）'!$B:$B,'[3]产值及收款计划（2026）'!AI:AI)</f>
        <v>#NAME?</v>
      </c>
      <c r="AJ349" s="256" t="e" cm="1">
        <f t="array" aca="1" ref="AJ349" ca="1">_xlfn.XLOOKUP($A349&amp;$B349,'[3]产值及收款计划（2026）'!$A:$A&amp;'[3]产值及收款计划（2026）'!$B:$B,'[3]产值及收款计划（2026）'!AJ:AJ)</f>
        <v>#NAME?</v>
      </c>
      <c r="AK349" s="256" t="e" cm="1">
        <f t="array" aca="1" ref="AK349" ca="1">_xlfn.XLOOKUP($A349&amp;$B349,'[3]产值及收款计划（2026）'!$A:$A&amp;'[3]产值及收款计划（2026）'!$B:$B,'[3]产值及收款计划（2026）'!AK:AK)</f>
        <v>#NAME?</v>
      </c>
      <c r="AL349" s="256" t="e" cm="1">
        <f t="array" aca="1" ref="AL349" ca="1">_xlfn.XLOOKUP($A349&amp;$B349,'[3]产值及收款计划（2026）'!$A:$A&amp;'[3]产值及收款计划（2026）'!$B:$B,'[3]产值及收款计划（2026）'!AL:AL)</f>
        <v>#NAME?</v>
      </c>
      <c r="AM349" s="263" t="e" cm="1">
        <f t="array" aca="1" ref="AM349" ca="1">_xlfn.LET(_xlpm.勾选月份状态数组,TRANSPOSE('PPT(12-15页）-TOP10'!$A$3:$A$14),_xlpm.选择数据区,IF('PPT(12-15页）-TOP10'!$E$3="收款",$BA349:$BL349,$AA349:$AL349),SUM(_xlfn._xlws.FILTER(_xlpm.选择数据区,_xlpm.勾选月份状态数组,"")))</f>
        <v>#NAME?</v>
      </c>
      <c r="AN349" s="256" t="e" cm="1">
        <f t="array" aca="1" ref="AN349" ca="1">_xlfn.LET(_xlpm.勾选月份状态数组,TRANSPOSE('PPT(12-15页）-TOP10'!$A$3:$A$14),_xlpm.选择数据区,IF('PPT(12-15页）-TOP10'!$E$3="收款",$DA349:$DL349,$CA349:$CL349),SUM(_xlfn._xlws.FILTER(_xlpm.选择数据区,_xlpm.勾选月份状态数组,"")))</f>
        <v>#NAME?</v>
      </c>
      <c r="AO349" s="256" t="e">
        <f ca="1">SUM(CA349:CC349)+SUM(AD349:AL349)</f>
        <v>#NAME?</v>
      </c>
      <c r="AP349" s="256"/>
      <c r="AQ349" s="256"/>
      <c r="AR349" s="256"/>
      <c r="AS349" s="256" t="e" cm="1">
        <f t="array" aca="1" ref="AS349" ca="1">_xlfn.XLOOKUP($A349&amp;$B349,'[3]产值及收款计划（2026）'!$A:$A&amp;'[3]产值及收款计划（2026）'!$B:$B,'[3]产值及收款计划（2026）'!AS:AS)</f>
        <v>#NAME?</v>
      </c>
      <c r="AT349" s="256" t="e" cm="1">
        <f t="array" aca="1" ref="AT349" ca="1">_xlfn.XLOOKUP($A349&amp;$B349,'[3]产值及收款计划（2026）'!$A:$A&amp;'[3]产值及收款计划（2026）'!$B:$B,'[3]产值及收款计划（2026）'!AT:AT)</f>
        <v>#NAME?</v>
      </c>
      <c r="AU349" s="256" t="e" cm="1">
        <f t="array" aca="1" ref="AU349" ca="1">_xlfn.XLOOKUP($A349&amp;$B349,'[3]产值及收款计划（2026）'!$A:$A&amp;'[3]产值及收款计划（2026）'!$B:$B,'[3]产值及收款计划（2026）'!AU:AU)</f>
        <v>#NAME?</v>
      </c>
      <c r="AV349" s="256" t="e" cm="1">
        <f t="array" aca="1" ref="AV349" ca="1">_xlfn.XLOOKUP($A349&amp;$B349,'[3]产值及收款计划（2026）'!$A:$A&amp;'[3]产值及收款计划（2026）'!$B:$B,'[3]产值及收款计划（2026）'!AV:AV)</f>
        <v>#NAME?</v>
      </c>
      <c r="AW349" s="256" t="e" cm="1">
        <f t="array" aca="1" ref="AW349" ca="1">_xlfn.XLOOKUP($A349&amp;$B349,'[3]产值及收款计划（2026）'!$A:$A&amp;'[3]产值及收款计划（2026）'!$B:$B,'[3]产值及收款计划（2026）'!AW:AW)</f>
        <v>#NAME?</v>
      </c>
      <c r="AX349" s="256" t="e" cm="1">
        <f t="array" aca="1" ref="AX349" ca="1">_xlfn.XLOOKUP($A349&amp;$B349,'[3]产值及收款计划（2026）'!$A:$A&amp;'[3]产值及收款计划（2026）'!$B:$B,'[3]产值及收款计划（2026）'!AX:AX)</f>
        <v>#NAME?</v>
      </c>
      <c r="AY349" s="256" t="e" cm="1">
        <f t="array" aca="1" ref="AY349" ca="1">_xlfn.XLOOKUP($A349&amp;$B349,'[3]产值及收款计划（2026）'!$A:$A&amp;'[3]产值及收款计划（2026）'!$B:$B,'[3]产值及收款计划（2026）'!AY:AY)</f>
        <v>#NAME?</v>
      </c>
      <c r="AZ349" s="256" t="e" cm="1">
        <f t="array" aca="1" ref="AZ349" ca="1">_xlfn.XLOOKUP($A349&amp;$B349,'[3]产值及收款计划（2026）'!$A:$A&amp;'[3]产值及收款计划（2026）'!$B:$B,'[3]产值及收款计划（2026）'!AZ:AZ)</f>
        <v>#NAME?</v>
      </c>
      <c r="BA349" s="256" t="e" cm="1">
        <f t="array" aca="1" ref="BA349" ca="1">_xlfn.XLOOKUP($A349&amp;$B349,'[3]产值及收款计划（2026）'!$A:$A&amp;'[3]产值及收款计划（2026）'!$B:$B,'[3]产值及收款计划（2026）'!BA:BA)</f>
        <v>#NAME?</v>
      </c>
      <c r="BB349" s="256" t="e" cm="1">
        <f t="array" aca="1" ref="BB349" ca="1">_xlfn.XLOOKUP($A349&amp;$B349,'[3]产值及收款计划（2026）'!$A:$A&amp;'[3]产值及收款计划（2026）'!$B:$B,'[3]产值及收款计划（2026）'!BB:BB)</f>
        <v>#NAME?</v>
      </c>
      <c r="BC349" s="256" t="e" cm="1">
        <f t="array" aca="1" ref="BC349" ca="1">_xlfn.XLOOKUP($A349&amp;$B349,'[3]产值及收款计划（2026）'!$A:$A&amp;'[3]产值及收款计划（2026）'!$B:$B,'[3]产值及收款计划（2026）'!BC:BC)</f>
        <v>#NAME?</v>
      </c>
      <c r="BD349" s="256" t="e" cm="1">
        <f t="array" aca="1" ref="BD349" ca="1">_xlfn.XLOOKUP($A349&amp;$B349,'[3]产值及收款计划（2026）'!$A:$A&amp;'[3]产值及收款计划（2026）'!$B:$B,'[3]产值及收款计划（2026）'!BD:BD)</f>
        <v>#NAME?</v>
      </c>
      <c r="BE349" s="256" t="e" cm="1">
        <f t="array" aca="1" ref="BE349" ca="1">_xlfn.XLOOKUP($A349&amp;$B349,'[3]产值及收款计划（2026）'!$A:$A&amp;'[3]产值及收款计划（2026）'!$B:$B,'[3]产值及收款计划（2026）'!BE:BE)</f>
        <v>#NAME?</v>
      </c>
      <c r="BF349" s="256" t="e" cm="1">
        <f t="array" aca="1" ref="BF349" ca="1">_xlfn.XLOOKUP($A349&amp;$B349,'[3]产值及收款计划（2026）'!$A:$A&amp;'[3]产值及收款计划（2026）'!$B:$B,'[3]产值及收款计划（2026）'!BF:BF)</f>
        <v>#NAME?</v>
      </c>
      <c r="BG349" s="256" t="e" cm="1">
        <f t="array" aca="1" ref="BG349" ca="1">_xlfn.XLOOKUP($A349&amp;$B349,'[3]产值及收款计划（2026）'!$A:$A&amp;'[3]产值及收款计划（2026）'!$B:$B,'[3]产值及收款计划（2026）'!BG:BG)</f>
        <v>#NAME?</v>
      </c>
      <c r="BH349" s="256" t="e" cm="1">
        <f t="array" aca="1" ref="BH349" ca="1">_xlfn.XLOOKUP($A349&amp;$B349,'[3]产值及收款计划（2026）'!$A:$A&amp;'[3]产值及收款计划（2026）'!$B:$B,'[3]产值及收款计划（2026）'!BH:BH)</f>
        <v>#NAME?</v>
      </c>
      <c r="BI349" s="256" t="e" cm="1">
        <f t="array" aca="1" ref="BI349" ca="1">_xlfn.XLOOKUP($A349&amp;$B349,'[3]产值及收款计划（2026）'!$A:$A&amp;'[3]产值及收款计划（2026）'!$B:$B,'[3]产值及收款计划（2026）'!BI:BI)</f>
        <v>#NAME?</v>
      </c>
      <c r="BJ349" s="256" t="e" cm="1">
        <f t="array" aca="1" ref="BJ349" ca="1">_xlfn.XLOOKUP($A349&amp;$B349,'[3]产值及收款计划（2026）'!$A:$A&amp;'[3]产值及收款计划（2026）'!$B:$B,'[3]产值及收款计划（2026）'!BJ:BJ)</f>
        <v>#NAME?</v>
      </c>
      <c r="BK349" s="256" t="e" cm="1">
        <f t="array" aca="1" ref="BK349" ca="1">_xlfn.XLOOKUP($A349&amp;$B349,'[3]产值及收款计划（2026）'!$A:$A&amp;'[3]产值及收款计划（2026）'!$B:$B,'[3]产值及收款计划（2026）'!BK:BK)</f>
        <v>#NAME?</v>
      </c>
      <c r="BL349" s="256" t="e" cm="1">
        <f t="array" aca="1" ref="BL349" ca="1">_xlfn.XLOOKUP($A349&amp;$B349,'[3]产值及收款计划（2026）'!$A:$A&amp;'[3]产值及收款计划（2026）'!$B:$B,'[3]产值及收款计划（2026）'!BL:BL)</f>
        <v>#NAME?</v>
      </c>
      <c r="BM349" s="256"/>
      <c r="BN349" s="256"/>
      <c r="BO349" s="256"/>
      <c r="BP349" s="256"/>
      <c r="BQ349" s="255" t="e" cm="1">
        <f t="array" aca="1" ref="BQ349" ca="1">_xlfn.XLOOKUP($A349&amp;$B349,'[3]产值及收款计划（2026）'!$A:$A&amp;'[3]产值及收款计划（2026）'!$B:$B,'[3]产值及收款计划（2026）'!BQ:BQ)</f>
        <v>#NAME?</v>
      </c>
      <c r="BR349" s="256" t="e" cm="1">
        <f t="array" aca="1" ref="BR349" ca="1">_xlfn.XLOOKUP($A349&amp;$B349,'[3]产值及收款计划（2026）'!$A:$A&amp;'[3]产值及收款计划（2026）'!$B:$B,'[3]产值及收款计划（2026）'!BR:BR)</f>
        <v>#NAME?</v>
      </c>
      <c r="CA349" s="256" t="e" cm="1">
        <f t="array" aca="1" ref="CA349" ca="1">_xlfn.XLOOKUP($A349&amp;$B349,'[3]产值及收款计划（2026）'!$A:$A&amp;'[3]产值及收款计划（2026）'!$B:$B,'[3]产值及收款计划（2026）'!CA:CA)</f>
        <v>#NAME?</v>
      </c>
      <c r="CB349" s="256" t="e" cm="1">
        <f t="array" aca="1" ref="CB349" ca="1">_xlfn.XLOOKUP($A349&amp;$B349,'[3]产值及收款计划（2026）'!$A:$A&amp;'[3]产值及收款计划（2026）'!$B:$B,'[3]产值及收款计划（2026）'!CB:CB)</f>
        <v>#NAME?</v>
      </c>
      <c r="CC349" s="256" t="e" cm="1">
        <f t="array" aca="1" ref="CC349" ca="1">_xlfn.XLOOKUP($A349&amp;$B349,'[3]产值及收款计划（2026）'!$A:$A&amp;'[3]产值及收款计划（2026）'!$B:$B,'[3]产值及收款计划（2026）'!CC:CC)</f>
        <v>#NAME?</v>
      </c>
      <c r="CD349" s="256" t="e" cm="1">
        <f t="array" aca="1" ref="CD349" ca="1">_xlfn.XLOOKUP($A349&amp;$B349,'[3]产值及收款计划（2026）'!$A:$A&amp;'[3]产值及收款计划（2026）'!$B:$B,'[3]产值及收款计划（2026）'!CD:CD)</f>
        <v>#NAME?</v>
      </c>
      <c r="CE349" s="256" t="e" cm="1">
        <f t="array" aca="1" ref="CE349" ca="1">_xlfn.XLOOKUP($A349&amp;$B349,'[3]产值及收款计划（2026）'!$A:$A&amp;'[3]产值及收款计划（2026）'!$B:$B,'[3]产值及收款计划（2026）'!CE:CE)</f>
        <v>#NAME?</v>
      </c>
      <c r="CF349" s="256" t="e" cm="1">
        <f t="array" aca="1" ref="CF349" ca="1">_xlfn.XLOOKUP($A349&amp;$B349,'[3]产值及收款计划（2026）'!$A:$A&amp;'[3]产值及收款计划（2026）'!$B:$B,'[3]产值及收款计划（2026）'!CF:CF)</f>
        <v>#NAME?</v>
      </c>
      <c r="CG349" s="256" t="e" cm="1">
        <f t="array" aca="1" ref="CG349" ca="1">_xlfn.XLOOKUP($A349&amp;$B349,'[3]产值及收款计划（2026）'!$A:$A&amp;'[3]产值及收款计划（2026）'!$B:$B,'[3]产值及收款计划（2026）'!CG:CG)</f>
        <v>#NAME?</v>
      </c>
      <c r="CH349" s="256" t="e" cm="1">
        <f t="array" aca="1" ref="CH349" ca="1">_xlfn.XLOOKUP($A349&amp;$B349,'[3]产值及收款计划（2026）'!$A:$A&amp;'[3]产值及收款计划（2026）'!$B:$B,'[3]产值及收款计划（2026）'!CH:CH)</f>
        <v>#NAME?</v>
      </c>
      <c r="CI349" s="256" t="e" cm="1">
        <f t="array" aca="1" ref="CI349" ca="1">_xlfn.XLOOKUP($A349&amp;$B349,'[3]产值及收款计划（2026）'!$A:$A&amp;'[3]产值及收款计划（2026）'!$B:$B,'[3]产值及收款计划（2026）'!CI:CI)</f>
        <v>#NAME?</v>
      </c>
      <c r="CJ349" s="256" t="e" cm="1">
        <f t="array" aca="1" ref="CJ349" ca="1">_xlfn.XLOOKUP($A349&amp;$B349,'[3]产值及收款计划（2026）'!$A:$A&amp;'[3]产值及收款计划（2026）'!$B:$B,'[3]产值及收款计划（2026）'!CJ:CJ)</f>
        <v>#NAME?</v>
      </c>
      <c r="CK349" s="256" t="e" cm="1">
        <f t="array" aca="1" ref="CK349" ca="1">_xlfn.XLOOKUP($A349&amp;$B349,'[3]产值及收款计划（2026）'!$A:$A&amp;'[3]产值及收款计划（2026）'!$B:$B,'[3]产值及收款计划（2026）'!CK:CK)</f>
        <v>#NAME?</v>
      </c>
      <c r="CL349" s="256" t="e" cm="1">
        <f t="array" aca="1" ref="CL349" ca="1">_xlfn.XLOOKUP($A349&amp;$B349,'[3]产值及收款计划（2026）'!$A:$A&amp;'[3]产值及收款计划（2026）'!$B:$B,'[3]产值及收款计划（2026）'!CL:CL)</f>
        <v>#NAME?</v>
      </c>
      <c r="DA349" s="256" t="e" cm="1">
        <f t="array" aca="1" ref="DA349" ca="1">_xlfn.XLOOKUP($A349&amp;$B349,'[3]产值及收款计划（2026）'!$A:$A&amp;'[3]产值及收款计划（2026）'!$B:$B,'[3]产值及收款计划（2026）'!DA:DA)</f>
        <v>#NAME?</v>
      </c>
      <c r="DB349" s="256" t="e" cm="1">
        <f t="array" aca="1" ref="DB349" ca="1">_xlfn.XLOOKUP($A349&amp;$B349,'[3]产值及收款计划（2026）'!$A:$A&amp;'[3]产值及收款计划（2026）'!$B:$B,'[3]产值及收款计划（2026）'!DB:DB)</f>
        <v>#NAME?</v>
      </c>
      <c r="DC349" s="256" t="e" cm="1">
        <f t="array" aca="1" ref="DC349" ca="1">_xlfn.XLOOKUP($A349&amp;$B349,'[3]产值及收款计划（2026）'!$A:$A&amp;'[3]产值及收款计划（2026）'!$B:$B,'[3]产值及收款计划（2026）'!DC:DC)</f>
        <v>#NAME?</v>
      </c>
      <c r="DD349" s="256" t="e" cm="1">
        <f t="array" aca="1" ref="DD349" ca="1">_xlfn.XLOOKUP($A349&amp;$B349,'[3]产值及收款计划（2026）'!$A:$A&amp;'[3]产值及收款计划（2026）'!$B:$B,'[3]产值及收款计划（2026）'!DD:DD)</f>
        <v>#NAME?</v>
      </c>
      <c r="DE349" s="256" t="e" cm="1">
        <f t="array" aca="1" ref="DE349" ca="1">_xlfn.XLOOKUP($A349&amp;$B349,'[3]产值及收款计划（2026）'!$A:$A&amp;'[3]产值及收款计划（2026）'!$B:$B,'[3]产值及收款计划（2026）'!DE:DE)</f>
        <v>#NAME?</v>
      </c>
      <c r="DF349" s="256" t="e" cm="1">
        <f t="array" aca="1" ref="DF349" ca="1">_xlfn.XLOOKUP($A349&amp;$B349,'[3]产值及收款计划（2026）'!$A:$A&amp;'[3]产值及收款计划（2026）'!$B:$B,'[3]产值及收款计划（2026）'!DF:DF)</f>
        <v>#NAME?</v>
      </c>
      <c r="DG349" s="256" t="e" cm="1">
        <f t="array" aca="1" ref="DG349" ca="1">_xlfn.XLOOKUP($A349&amp;$B349,'[3]产值及收款计划（2026）'!$A:$A&amp;'[3]产值及收款计划（2026）'!$B:$B,'[3]产值及收款计划（2026）'!DG:DG)</f>
        <v>#NAME?</v>
      </c>
      <c r="DH349" s="256" t="e" cm="1">
        <f t="array" aca="1" ref="DH349" ca="1">_xlfn.XLOOKUP($A349&amp;$B349,'[3]产值及收款计划（2026）'!$A:$A&amp;'[3]产值及收款计划（2026）'!$B:$B,'[3]产值及收款计划（2026）'!DH:DH)</f>
        <v>#NAME?</v>
      </c>
      <c r="DI349" s="256" t="e" cm="1">
        <f t="array" aca="1" ref="DI349" ca="1">_xlfn.XLOOKUP($A349&amp;$B349,'[3]产值及收款计划（2026）'!$A:$A&amp;'[3]产值及收款计划（2026）'!$B:$B,'[3]产值及收款计划（2026）'!DI:DI)</f>
        <v>#NAME?</v>
      </c>
      <c r="DJ349" s="256" t="e" cm="1">
        <f t="array" aca="1" ref="DJ349" ca="1">_xlfn.XLOOKUP($A349&amp;$B349,'[3]产值及收款计划（2026）'!$A:$A&amp;'[3]产值及收款计划（2026）'!$B:$B,'[3]产值及收款计划（2026）'!DJ:DJ)</f>
        <v>#NAME?</v>
      </c>
      <c r="DK349" s="256" t="e" cm="1">
        <f t="array" aca="1" ref="DK349" ca="1">_xlfn.XLOOKUP($A349&amp;$B349,'[3]产值及收款计划（2026）'!$A:$A&amp;'[3]产值及收款计划（2026）'!$B:$B,'[3]产值及收款计划（2026）'!DK:DK)</f>
        <v>#NAME?</v>
      </c>
      <c r="DL349" s="256" t="e" cm="1">
        <f t="array" aca="1" ref="DL349" ca="1">_xlfn.XLOOKUP($A349&amp;$B349,'[3]产值及收款计划（2026）'!$A:$A&amp;'[3]产值及收款计划（2026）'!$B:$B,'[3]产值及收款计划（2026）'!DL:DL)</f>
        <v>#NAME?</v>
      </c>
      <c r="DM349" s="264"/>
      <c r="DN349" s="250"/>
    </row>
    <row r="350" spans="1:118" ht="20.25" x14ac:dyDescent="0.15">
      <c r="A350" s="254">
        <f>A349+1</f>
        <v>2</v>
      </c>
      <c r="B350" s="254" t="s">
        <v>27</v>
      </c>
      <c r="C350" s="255" t="e" cm="1">
        <f t="array" aca="1" ref="C350" ca="1">_xlfn.XLOOKUP($A350&amp;$B350,'[3]产值及收款计划（2026）'!$A:$A&amp;'[3]产值及收款计划（2026）'!$B:$B,'[3]产值及收款计划（2026）'!C:C)</f>
        <v>#NAME?</v>
      </c>
      <c r="D350" s="255" t="e" cm="1">
        <f t="array" aca="1" ref="D350" ca="1">_xlfn.XLOOKUP($A350&amp;$B350,'[3]产值及收款计划（2026）'!$A:$A&amp;'[3]产值及收款计划（2026）'!$B:$B,'[3]产值及收款计划（2026）'!D:D)</f>
        <v>#NAME?</v>
      </c>
      <c r="E350" s="256" t="e" cm="1">
        <f t="array" aca="1" ref="E350" ca="1">_xlfn.XLOOKUP($A350&amp;$B350,'[3]产值及收款计划（2026）'!$A:$A&amp;'[3]产值及收款计划（2026）'!$B:$B,'[3]产值及收款计划（2026）'!E:E)</f>
        <v>#NAME?</v>
      </c>
      <c r="F350" s="256" t="e" cm="1">
        <f t="array" aca="1" ref="F350" ca="1">_xlfn.XLOOKUP($A350&amp;$B350,'[3]产值及收款计划（2026）'!$A:$A&amp;'[3]产值及收款计划（2026）'!$B:$B,'[3]产值及收款计划（2026）'!F:F)</f>
        <v>#NAME?</v>
      </c>
      <c r="G350" s="256" t="e" cm="1">
        <f t="array" aca="1" ref="G350" ca="1">_xlfn.XLOOKUP($A350&amp;$B350,'[3]产值及收款计划（2026）'!$A:$A&amp;'[3]产值及收款计划（2026）'!$B:$B,'[3]产值及收款计划（2026）'!G:G)</f>
        <v>#NAME?</v>
      </c>
      <c r="H350" s="256" t="e" cm="1">
        <f t="array" aca="1" ref="H350" ca="1">_xlfn.XLOOKUP($A350&amp;$B350,'[3]产值及收款计划（2026）'!$A:$A&amp;'[3]产值及收款计划（2026）'!$B:$B,'[3]产值及收款计划（2026）'!H:H)</f>
        <v>#NAME?</v>
      </c>
      <c r="I350" s="257" t="e" cm="1">
        <f t="array" aca="1" ref="I350" ca="1">_xlfn.XLOOKUP($A350&amp;$B350,'[3]产值及收款计划（2026）'!$A:$A&amp;'[3]产值及收款计划（2026）'!$B:$B,'[3]产值及收款计划（2026）'!I:I)</f>
        <v>#NAME?</v>
      </c>
      <c r="J350" s="258" t="e" cm="1">
        <f t="array" aca="1" ref="J350" ca="1">_xlfn.XLOOKUP($A350&amp;$B350,'[3]产值及收款计划（2026）'!$A:$A&amp;'[3]产值及收款计划（2026）'!$B:$B,'[3]产值及收款计划（2026）'!J:J)</f>
        <v>#NAME?</v>
      </c>
      <c r="K350" s="256" t="e" cm="1">
        <f t="array" aca="1" ref="K350" ca="1">_xlfn.XLOOKUP($A350&amp;$B350,'[3]产值及收款计划（2026）'!$A:$A&amp;'[3]产值及收款计划（2026）'!$B:$B,'[3]产值及收款计划（2026）'!K:K)</f>
        <v>#NAME?</v>
      </c>
      <c r="L350" s="256" t="e" cm="1">
        <f t="array" aca="1" ref="L350" ca="1">_xlfn.XLOOKUP($A350&amp;$B350,'[3]产值及收款计划（2026）'!$A:$A&amp;'[3]产值及收款计划（2026）'!$B:$B,'[3]产值及收款计划（2026）'!L:L)</f>
        <v>#NAME?</v>
      </c>
      <c r="M350" s="256" t="e" cm="1">
        <f t="array" aca="1" ref="M350" ca="1">_xlfn.XLOOKUP($A350&amp;$B350,'[3]产值及收款计划（2026）'!$A:$A&amp;'[3]产值及收款计划（2026）'!$B:$B,'[3]产值及收款计划（2026）'!M:M)</f>
        <v>#NAME?</v>
      </c>
      <c r="N350" s="256" t="e" cm="1">
        <f t="array" aca="1" ref="N350" ca="1">_xlfn.XLOOKUP($A350&amp;$B350,'[3]产值及收款计划（2026）'!$A:$A&amp;'[3]产值及收款计划（2026）'!$B:$B,'[3]产值及收款计划（2026）'!N:N)</f>
        <v>#NAME?</v>
      </c>
      <c r="O350" s="256" t="e" cm="1">
        <f t="array" aca="1" ref="O350" ca="1">_xlfn.XLOOKUP($A350&amp;$B350,'[3]产值及收款计划（2026）'!$A:$A&amp;'[3]产值及收款计划（2026）'!$B:$B,'[3]产值及收款计划（2026）'!O:O)</f>
        <v>#NAME?</v>
      </c>
      <c r="P350" s="255" t="e" cm="1">
        <f t="array" aca="1" ref="P350" ca="1">_xlfn.XLOOKUP($A350&amp;$B350,'[3]产值及收款计划（2026）'!$A:$A&amp;'[3]产值及收款计划（2026）'!$B:$B,'[3]产值及收款计划（2026）'!P:P)</f>
        <v>#NAME?</v>
      </c>
      <c r="Q350" s="256" t="e" cm="1">
        <f t="array" aca="1" ref="Q350" ca="1">_xlfn.XLOOKUP($A350&amp;$B350,'[3]产值及收款计划（2026）'!$A:$A&amp;'[3]产值及收款计划（2026）'!$B:$B,'[3]产值及收款计划（2026）'!Q:Q)</f>
        <v>#NAME?</v>
      </c>
      <c r="R350" s="256" t="e" cm="1">
        <f t="array" aca="1" ref="R350" ca="1">_xlfn.XLOOKUP($A350&amp;$B350,'[3]产值及收款计划（2026）'!$A:$A&amp;'[3]产值及收款计划（2026）'!$B:$B,'[3]产值及收款计划（2026）'!R:R)</f>
        <v>#NAME?</v>
      </c>
      <c r="S350" s="256" t="e" cm="1">
        <f t="array" aca="1" ref="S350" ca="1">_xlfn.XLOOKUP($A350&amp;$B350,'[3]产值及收款计划（2026）'!$A:$A&amp;'[3]产值及收款计划（2026）'!$B:$B,'[3]产值及收款计划（2026）'!S:S)</f>
        <v>#NAME?</v>
      </c>
      <c r="T350" s="256" t="e" cm="1">
        <f t="array" aca="1" ref="T350" ca="1">_xlfn.XLOOKUP($A350&amp;$B350,'[3]产值及收款计划（2026）'!$A:$A&amp;'[3]产值及收款计划（2026）'!$B:$B,'[3]产值及收款计划（2026）'!T:T)</f>
        <v>#NAME?</v>
      </c>
      <c r="U350" s="256" t="e" cm="1">
        <f t="array" aca="1" ref="U350" ca="1">_xlfn.XLOOKUP($A350&amp;$B350,'[3]产值及收款计划（2026）'!$A:$A&amp;'[3]产值及收款计划（2026）'!$B:$B,'[3]产值及收款计划（2026）'!U:U)</f>
        <v>#NAME?</v>
      </c>
      <c r="V350" s="256" t="e" cm="1">
        <f t="array" aca="1" ref="V350" ca="1">_xlfn.XLOOKUP($A350&amp;$B350,'[3]产值及收款计划（2026）'!$A:$A&amp;'[3]产值及收款计划（2026）'!$B:$B,'[3]产值及收款计划（2026）'!V:V)</f>
        <v>#NAME?</v>
      </c>
      <c r="W350" s="256" t="e" cm="1">
        <f t="array" aca="1" ref="W350" ca="1">_xlfn.XLOOKUP($A350&amp;$B350,'[3]产值及收款计划（2026）'!$A:$A&amp;'[3]产值及收款计划（2026）'!$B:$B,'[3]产值及收款计划（2026）'!W:W)</f>
        <v>#NAME?</v>
      </c>
      <c r="X350" s="256" t="e" cm="1">
        <f t="array" aca="1" ref="X350" ca="1">_xlfn.XLOOKUP($A350&amp;$B350,'[3]产值及收款计划（2026）'!$A:$A&amp;'[3]产值及收款计划（2026）'!$B:$B,'[3]产值及收款计划（2026）'!X:X)</f>
        <v>#NAME?</v>
      </c>
      <c r="Y350" s="256" t="e" cm="1">
        <f t="array" aca="1" ref="Y350" ca="1">_xlfn.XLOOKUP($A350&amp;$B350,'[3]产值及收款计划（2026）'!$A:$A&amp;'[3]产值及收款计划（2026）'!$B:$B,'[3]产值及收款计划（2026）'!Y:Y)</f>
        <v>#NAME?</v>
      </c>
      <c r="Z350" s="256" t="e" cm="1">
        <f t="array" aca="1" ref="Z350" ca="1">_xlfn.XLOOKUP($A350&amp;$B350,'[3]产值及收款计划（2026）'!$A:$A&amp;'[3]产值及收款计划（2026）'!$B:$B,'[3]产值及收款计划（2026）'!Z:Z)</f>
        <v>#NAME?</v>
      </c>
      <c r="AA350" s="256" t="e" cm="1">
        <f t="array" aca="1" ref="AA350" ca="1">_xlfn.XLOOKUP($A350&amp;$B350,'[3]产值及收款计划（2026）'!$A:$A&amp;'[3]产值及收款计划（2026）'!$B:$B,'[3]产值及收款计划（2026）'!AA:AA)</f>
        <v>#NAME?</v>
      </c>
      <c r="AB350" s="256" t="e" cm="1">
        <f t="array" aca="1" ref="AB350" ca="1">_xlfn.XLOOKUP($A350&amp;$B350,'[3]产值及收款计划（2026）'!$A:$A&amp;'[3]产值及收款计划（2026）'!$B:$B,'[3]产值及收款计划（2026）'!AB:AB)</f>
        <v>#NAME?</v>
      </c>
      <c r="AC350" s="256" t="e" cm="1">
        <f t="array" aca="1" ref="AC350" ca="1">_xlfn.XLOOKUP($A350&amp;$B350,'[3]产值及收款计划（2026）'!$A:$A&amp;'[3]产值及收款计划（2026）'!$B:$B,'[3]产值及收款计划（2026）'!AC:AC)</f>
        <v>#NAME?</v>
      </c>
      <c r="AD350" s="256" t="e" cm="1">
        <f t="array" aca="1" ref="AD350" ca="1">_xlfn.XLOOKUP($A350&amp;$B350,'[3]产值及收款计划（2026）'!$A:$A&amp;'[3]产值及收款计划（2026）'!$B:$B,'[3]产值及收款计划（2026）'!AD:AD)</f>
        <v>#NAME?</v>
      </c>
      <c r="AE350" s="256" t="e" cm="1">
        <f t="array" aca="1" ref="AE350" ca="1">_xlfn.XLOOKUP($A350&amp;$B350,'[3]产值及收款计划（2026）'!$A:$A&amp;'[3]产值及收款计划（2026）'!$B:$B,'[3]产值及收款计划（2026）'!AE:AE)</f>
        <v>#NAME?</v>
      </c>
      <c r="AF350" s="256" t="e" cm="1">
        <f t="array" aca="1" ref="AF350" ca="1">_xlfn.XLOOKUP($A350&amp;$B350,'[3]产值及收款计划（2026）'!$A:$A&amp;'[3]产值及收款计划（2026）'!$B:$B,'[3]产值及收款计划（2026）'!AF:AF)</f>
        <v>#NAME?</v>
      </c>
      <c r="AG350" s="256" t="e" cm="1">
        <f t="array" aca="1" ref="AG350" ca="1">_xlfn.XLOOKUP($A350&amp;$B350,'[3]产值及收款计划（2026）'!$A:$A&amp;'[3]产值及收款计划（2026）'!$B:$B,'[3]产值及收款计划（2026）'!AG:AG)</f>
        <v>#NAME?</v>
      </c>
      <c r="AH350" s="256" t="e" cm="1">
        <f t="array" aca="1" ref="AH350" ca="1">_xlfn.XLOOKUP($A350&amp;$B350,'[3]产值及收款计划（2026）'!$A:$A&amp;'[3]产值及收款计划（2026）'!$B:$B,'[3]产值及收款计划（2026）'!AH:AH)</f>
        <v>#NAME?</v>
      </c>
      <c r="AI350" s="256" t="e" cm="1">
        <f t="array" aca="1" ref="AI350" ca="1">_xlfn.XLOOKUP($A350&amp;$B350,'[3]产值及收款计划（2026）'!$A:$A&amp;'[3]产值及收款计划（2026）'!$B:$B,'[3]产值及收款计划（2026）'!AI:AI)</f>
        <v>#NAME?</v>
      </c>
      <c r="AJ350" s="256" t="e" cm="1">
        <f t="array" aca="1" ref="AJ350" ca="1">_xlfn.XLOOKUP($A350&amp;$B350,'[3]产值及收款计划（2026）'!$A:$A&amp;'[3]产值及收款计划（2026）'!$B:$B,'[3]产值及收款计划（2026）'!AJ:AJ)</f>
        <v>#NAME?</v>
      </c>
      <c r="AK350" s="256" t="e" cm="1">
        <f t="array" aca="1" ref="AK350" ca="1">_xlfn.XLOOKUP($A350&amp;$B350,'[3]产值及收款计划（2026）'!$A:$A&amp;'[3]产值及收款计划（2026）'!$B:$B,'[3]产值及收款计划（2026）'!AK:AK)</f>
        <v>#NAME?</v>
      </c>
      <c r="AL350" s="256" t="e" cm="1">
        <f t="array" aca="1" ref="AL350" ca="1">_xlfn.XLOOKUP($A350&amp;$B350,'[3]产值及收款计划（2026）'!$A:$A&amp;'[3]产值及收款计划（2026）'!$B:$B,'[3]产值及收款计划（2026）'!AL:AL)</f>
        <v>#NAME?</v>
      </c>
      <c r="AM350" s="263" t="e" cm="1">
        <f t="array" aca="1" ref="AM350" ca="1">_xlfn.LET(_xlpm.勾选月份状态数组,TRANSPOSE('PPT(12-15页）-TOP10'!$A$3:$A$14),_xlpm.选择数据区,IF('PPT(12-15页）-TOP10'!$E$3="收款",$BA350:$BL350,$AA350:$AL350),SUM(_xlfn._xlws.FILTER(_xlpm.选择数据区,_xlpm.勾选月份状态数组,"")))</f>
        <v>#NAME?</v>
      </c>
      <c r="AN350" s="256" t="e" cm="1">
        <f t="array" aca="1" ref="AN350" ca="1">_xlfn.LET(_xlpm.勾选月份状态数组,TRANSPOSE('PPT(12-15页）-TOP10'!$A$3:$A$14),_xlpm.选择数据区,IF('PPT(12-15页）-TOP10'!$E$3="收款",$DA350:$DL350,$CA350:$CL350),SUM(_xlfn._xlws.FILTER(_xlpm.选择数据区,_xlpm.勾选月份状态数组,"")))</f>
        <v>#NAME?</v>
      </c>
      <c r="AO350" s="256" t="e">
        <f ca="1">SUM(CA350:CC350)+SUM(AD350:AL350)</f>
        <v>#NAME?</v>
      </c>
      <c r="AP350" s="256"/>
      <c r="AQ350" s="256"/>
      <c r="AR350" s="256"/>
      <c r="AS350" s="256" t="e" cm="1">
        <f t="array" aca="1" ref="AS350" ca="1">_xlfn.XLOOKUP($A350&amp;$B350,'[3]产值及收款计划（2026）'!$A:$A&amp;'[3]产值及收款计划（2026）'!$B:$B,'[3]产值及收款计划（2026）'!AS:AS)</f>
        <v>#NAME?</v>
      </c>
      <c r="AT350" s="256" t="e" cm="1">
        <f t="array" aca="1" ref="AT350" ca="1">_xlfn.XLOOKUP($A350&amp;$B350,'[3]产值及收款计划（2026）'!$A:$A&amp;'[3]产值及收款计划（2026）'!$B:$B,'[3]产值及收款计划（2026）'!AT:AT)</f>
        <v>#NAME?</v>
      </c>
      <c r="AU350" s="256" t="e" cm="1">
        <f t="array" aca="1" ref="AU350" ca="1">_xlfn.XLOOKUP($A350&amp;$B350,'[3]产值及收款计划（2026）'!$A:$A&amp;'[3]产值及收款计划（2026）'!$B:$B,'[3]产值及收款计划（2026）'!AU:AU)</f>
        <v>#NAME?</v>
      </c>
      <c r="AV350" s="256" t="e" cm="1">
        <f t="array" aca="1" ref="AV350" ca="1">_xlfn.XLOOKUP($A350&amp;$B350,'[3]产值及收款计划（2026）'!$A:$A&amp;'[3]产值及收款计划（2026）'!$B:$B,'[3]产值及收款计划（2026）'!AV:AV)</f>
        <v>#NAME?</v>
      </c>
      <c r="AW350" s="256" t="e" cm="1">
        <f t="array" aca="1" ref="AW350" ca="1">_xlfn.XLOOKUP($A350&amp;$B350,'[3]产值及收款计划（2026）'!$A:$A&amp;'[3]产值及收款计划（2026）'!$B:$B,'[3]产值及收款计划（2026）'!AW:AW)</f>
        <v>#NAME?</v>
      </c>
      <c r="AX350" s="256" t="e" cm="1">
        <f t="array" aca="1" ref="AX350" ca="1">_xlfn.XLOOKUP($A350&amp;$B350,'[3]产值及收款计划（2026）'!$A:$A&amp;'[3]产值及收款计划（2026）'!$B:$B,'[3]产值及收款计划（2026）'!AX:AX)</f>
        <v>#NAME?</v>
      </c>
      <c r="AY350" s="256" t="e" cm="1">
        <f t="array" aca="1" ref="AY350" ca="1">_xlfn.XLOOKUP($A350&amp;$B350,'[3]产值及收款计划（2026）'!$A:$A&amp;'[3]产值及收款计划（2026）'!$B:$B,'[3]产值及收款计划（2026）'!AY:AY)</f>
        <v>#NAME?</v>
      </c>
      <c r="AZ350" s="256" t="e" cm="1">
        <f t="array" aca="1" ref="AZ350" ca="1">_xlfn.XLOOKUP($A350&amp;$B350,'[3]产值及收款计划（2026）'!$A:$A&amp;'[3]产值及收款计划（2026）'!$B:$B,'[3]产值及收款计划（2026）'!AZ:AZ)</f>
        <v>#NAME?</v>
      </c>
      <c r="BA350" s="256" t="e" cm="1">
        <f t="array" aca="1" ref="BA350" ca="1">_xlfn.XLOOKUP($A350&amp;$B350,'[3]产值及收款计划（2026）'!$A:$A&amp;'[3]产值及收款计划（2026）'!$B:$B,'[3]产值及收款计划（2026）'!BA:BA)</f>
        <v>#NAME?</v>
      </c>
      <c r="BB350" s="256" t="e" cm="1">
        <f t="array" aca="1" ref="BB350" ca="1">_xlfn.XLOOKUP($A350&amp;$B350,'[3]产值及收款计划（2026）'!$A:$A&amp;'[3]产值及收款计划（2026）'!$B:$B,'[3]产值及收款计划（2026）'!BB:BB)</f>
        <v>#NAME?</v>
      </c>
      <c r="BC350" s="256" t="e" cm="1">
        <f t="array" aca="1" ref="BC350" ca="1">_xlfn.XLOOKUP($A350&amp;$B350,'[3]产值及收款计划（2026）'!$A:$A&amp;'[3]产值及收款计划（2026）'!$B:$B,'[3]产值及收款计划（2026）'!BC:BC)</f>
        <v>#NAME?</v>
      </c>
      <c r="BD350" s="256" t="e" cm="1">
        <f t="array" aca="1" ref="BD350" ca="1">_xlfn.XLOOKUP($A350&amp;$B350,'[3]产值及收款计划（2026）'!$A:$A&amp;'[3]产值及收款计划（2026）'!$B:$B,'[3]产值及收款计划（2026）'!BD:BD)</f>
        <v>#NAME?</v>
      </c>
      <c r="BE350" s="256" t="e" cm="1">
        <f t="array" aca="1" ref="BE350" ca="1">_xlfn.XLOOKUP($A350&amp;$B350,'[3]产值及收款计划（2026）'!$A:$A&amp;'[3]产值及收款计划（2026）'!$B:$B,'[3]产值及收款计划（2026）'!BE:BE)</f>
        <v>#NAME?</v>
      </c>
      <c r="BF350" s="256" t="e" cm="1">
        <f t="array" aca="1" ref="BF350" ca="1">_xlfn.XLOOKUP($A350&amp;$B350,'[3]产值及收款计划（2026）'!$A:$A&amp;'[3]产值及收款计划（2026）'!$B:$B,'[3]产值及收款计划（2026）'!BF:BF)</f>
        <v>#NAME?</v>
      </c>
      <c r="BG350" s="256" t="e" cm="1">
        <f t="array" aca="1" ref="BG350" ca="1">_xlfn.XLOOKUP($A350&amp;$B350,'[3]产值及收款计划（2026）'!$A:$A&amp;'[3]产值及收款计划（2026）'!$B:$B,'[3]产值及收款计划（2026）'!BG:BG)</f>
        <v>#NAME?</v>
      </c>
      <c r="BH350" s="256" t="e" cm="1">
        <f t="array" aca="1" ref="BH350" ca="1">_xlfn.XLOOKUP($A350&amp;$B350,'[3]产值及收款计划（2026）'!$A:$A&amp;'[3]产值及收款计划（2026）'!$B:$B,'[3]产值及收款计划（2026）'!BH:BH)</f>
        <v>#NAME?</v>
      </c>
      <c r="BI350" s="256" t="e" cm="1">
        <f t="array" aca="1" ref="BI350" ca="1">_xlfn.XLOOKUP($A350&amp;$B350,'[3]产值及收款计划（2026）'!$A:$A&amp;'[3]产值及收款计划（2026）'!$B:$B,'[3]产值及收款计划（2026）'!BI:BI)</f>
        <v>#NAME?</v>
      </c>
      <c r="BJ350" s="256" t="e" cm="1">
        <f t="array" aca="1" ref="BJ350" ca="1">_xlfn.XLOOKUP($A350&amp;$B350,'[3]产值及收款计划（2026）'!$A:$A&amp;'[3]产值及收款计划（2026）'!$B:$B,'[3]产值及收款计划（2026）'!BJ:BJ)</f>
        <v>#NAME?</v>
      </c>
      <c r="BK350" s="256" t="e" cm="1">
        <f t="array" aca="1" ref="BK350" ca="1">_xlfn.XLOOKUP($A350&amp;$B350,'[3]产值及收款计划（2026）'!$A:$A&amp;'[3]产值及收款计划（2026）'!$B:$B,'[3]产值及收款计划（2026）'!BK:BK)</f>
        <v>#NAME?</v>
      </c>
      <c r="BL350" s="256" t="e" cm="1">
        <f t="array" aca="1" ref="BL350" ca="1">_xlfn.XLOOKUP($A350&amp;$B350,'[3]产值及收款计划（2026）'!$A:$A&amp;'[3]产值及收款计划（2026）'!$B:$B,'[3]产值及收款计划（2026）'!BL:BL)</f>
        <v>#NAME?</v>
      </c>
      <c r="BM350" s="256"/>
      <c r="BN350" s="256"/>
      <c r="BO350" s="256"/>
      <c r="BP350" s="256"/>
      <c r="BQ350" s="255" t="e" cm="1">
        <f t="array" aca="1" ref="BQ350" ca="1">_xlfn.XLOOKUP($A350&amp;$B350,'[3]产值及收款计划（2026）'!$A:$A&amp;'[3]产值及收款计划（2026）'!$B:$B,'[3]产值及收款计划（2026）'!BQ:BQ)</f>
        <v>#NAME?</v>
      </c>
      <c r="BR350" s="256" t="e" cm="1">
        <f t="array" aca="1" ref="BR350" ca="1">_xlfn.XLOOKUP($A350&amp;$B350,'[3]产值及收款计划（2026）'!$A:$A&amp;'[3]产值及收款计划（2026）'!$B:$B,'[3]产值及收款计划（2026）'!BR:BR)</f>
        <v>#NAME?</v>
      </c>
      <c r="CA350" s="256" t="e" cm="1">
        <f t="array" aca="1" ref="CA350" ca="1">_xlfn.XLOOKUP($A350&amp;$B350,'[3]产值及收款计划（2026）'!$A:$A&amp;'[3]产值及收款计划（2026）'!$B:$B,'[3]产值及收款计划（2026）'!CA:CA)</f>
        <v>#NAME?</v>
      </c>
      <c r="CB350" s="256" t="e" cm="1">
        <f t="array" aca="1" ref="CB350" ca="1">_xlfn.XLOOKUP($A350&amp;$B350,'[3]产值及收款计划（2026）'!$A:$A&amp;'[3]产值及收款计划（2026）'!$B:$B,'[3]产值及收款计划（2026）'!CB:CB)</f>
        <v>#NAME?</v>
      </c>
      <c r="CC350" s="256" t="e" cm="1">
        <f t="array" aca="1" ref="CC350" ca="1">_xlfn.XLOOKUP($A350&amp;$B350,'[3]产值及收款计划（2026）'!$A:$A&amp;'[3]产值及收款计划（2026）'!$B:$B,'[3]产值及收款计划（2026）'!CC:CC)</f>
        <v>#NAME?</v>
      </c>
      <c r="CD350" s="256" t="e" cm="1">
        <f t="array" aca="1" ref="CD350" ca="1">_xlfn.XLOOKUP($A350&amp;$B350,'[3]产值及收款计划（2026）'!$A:$A&amp;'[3]产值及收款计划（2026）'!$B:$B,'[3]产值及收款计划（2026）'!CD:CD)</f>
        <v>#NAME?</v>
      </c>
      <c r="CE350" s="256" t="e" cm="1">
        <f t="array" aca="1" ref="CE350" ca="1">_xlfn.XLOOKUP($A350&amp;$B350,'[3]产值及收款计划（2026）'!$A:$A&amp;'[3]产值及收款计划（2026）'!$B:$B,'[3]产值及收款计划（2026）'!CE:CE)</f>
        <v>#NAME?</v>
      </c>
      <c r="CF350" s="256" t="e" cm="1">
        <f t="array" aca="1" ref="CF350" ca="1">_xlfn.XLOOKUP($A350&amp;$B350,'[3]产值及收款计划（2026）'!$A:$A&amp;'[3]产值及收款计划（2026）'!$B:$B,'[3]产值及收款计划（2026）'!CF:CF)</f>
        <v>#NAME?</v>
      </c>
      <c r="CG350" s="256" t="e" cm="1">
        <f t="array" aca="1" ref="CG350" ca="1">_xlfn.XLOOKUP($A350&amp;$B350,'[3]产值及收款计划（2026）'!$A:$A&amp;'[3]产值及收款计划（2026）'!$B:$B,'[3]产值及收款计划（2026）'!CG:CG)</f>
        <v>#NAME?</v>
      </c>
      <c r="CH350" s="256" t="e" cm="1">
        <f t="array" aca="1" ref="CH350" ca="1">_xlfn.XLOOKUP($A350&amp;$B350,'[3]产值及收款计划（2026）'!$A:$A&amp;'[3]产值及收款计划（2026）'!$B:$B,'[3]产值及收款计划（2026）'!CH:CH)</f>
        <v>#NAME?</v>
      </c>
      <c r="CI350" s="256" t="e" cm="1">
        <f t="array" aca="1" ref="CI350" ca="1">_xlfn.XLOOKUP($A350&amp;$B350,'[3]产值及收款计划（2026）'!$A:$A&amp;'[3]产值及收款计划（2026）'!$B:$B,'[3]产值及收款计划（2026）'!CI:CI)</f>
        <v>#NAME?</v>
      </c>
      <c r="CJ350" s="256" t="e" cm="1">
        <f t="array" aca="1" ref="CJ350" ca="1">_xlfn.XLOOKUP($A350&amp;$B350,'[3]产值及收款计划（2026）'!$A:$A&amp;'[3]产值及收款计划（2026）'!$B:$B,'[3]产值及收款计划（2026）'!CJ:CJ)</f>
        <v>#NAME?</v>
      </c>
      <c r="CK350" s="256" t="e" cm="1">
        <f t="array" aca="1" ref="CK350" ca="1">_xlfn.XLOOKUP($A350&amp;$B350,'[3]产值及收款计划（2026）'!$A:$A&amp;'[3]产值及收款计划（2026）'!$B:$B,'[3]产值及收款计划（2026）'!CK:CK)</f>
        <v>#NAME?</v>
      </c>
      <c r="CL350" s="256" t="e" cm="1">
        <f t="array" aca="1" ref="CL350" ca="1">_xlfn.XLOOKUP($A350&amp;$B350,'[3]产值及收款计划（2026）'!$A:$A&amp;'[3]产值及收款计划（2026）'!$B:$B,'[3]产值及收款计划（2026）'!CL:CL)</f>
        <v>#NAME?</v>
      </c>
      <c r="DA350" s="256" t="e" cm="1">
        <f t="array" aca="1" ref="DA350" ca="1">_xlfn.XLOOKUP($A350&amp;$B350,'[3]产值及收款计划（2026）'!$A:$A&amp;'[3]产值及收款计划（2026）'!$B:$B,'[3]产值及收款计划（2026）'!DA:DA)</f>
        <v>#NAME?</v>
      </c>
      <c r="DB350" s="256" t="e" cm="1">
        <f t="array" aca="1" ref="DB350" ca="1">_xlfn.XLOOKUP($A350&amp;$B350,'[3]产值及收款计划（2026）'!$A:$A&amp;'[3]产值及收款计划（2026）'!$B:$B,'[3]产值及收款计划（2026）'!DB:DB)</f>
        <v>#NAME?</v>
      </c>
      <c r="DC350" s="256" t="e" cm="1">
        <f t="array" aca="1" ref="DC350" ca="1">_xlfn.XLOOKUP($A350&amp;$B350,'[3]产值及收款计划（2026）'!$A:$A&amp;'[3]产值及收款计划（2026）'!$B:$B,'[3]产值及收款计划（2026）'!DC:DC)</f>
        <v>#NAME?</v>
      </c>
      <c r="DD350" s="256" t="e" cm="1">
        <f t="array" aca="1" ref="DD350" ca="1">_xlfn.XLOOKUP($A350&amp;$B350,'[3]产值及收款计划（2026）'!$A:$A&amp;'[3]产值及收款计划（2026）'!$B:$B,'[3]产值及收款计划（2026）'!DD:DD)</f>
        <v>#NAME?</v>
      </c>
      <c r="DE350" s="256" t="e" cm="1">
        <f t="array" aca="1" ref="DE350" ca="1">_xlfn.XLOOKUP($A350&amp;$B350,'[3]产值及收款计划（2026）'!$A:$A&amp;'[3]产值及收款计划（2026）'!$B:$B,'[3]产值及收款计划（2026）'!DE:DE)</f>
        <v>#NAME?</v>
      </c>
      <c r="DF350" s="256" t="e" cm="1">
        <f t="array" aca="1" ref="DF350" ca="1">_xlfn.XLOOKUP($A350&amp;$B350,'[3]产值及收款计划（2026）'!$A:$A&amp;'[3]产值及收款计划（2026）'!$B:$B,'[3]产值及收款计划（2026）'!DF:DF)</f>
        <v>#NAME?</v>
      </c>
      <c r="DG350" s="256" t="e" cm="1">
        <f t="array" aca="1" ref="DG350" ca="1">_xlfn.XLOOKUP($A350&amp;$B350,'[3]产值及收款计划（2026）'!$A:$A&amp;'[3]产值及收款计划（2026）'!$B:$B,'[3]产值及收款计划（2026）'!DG:DG)</f>
        <v>#NAME?</v>
      </c>
      <c r="DH350" s="256" t="e" cm="1">
        <f t="array" aca="1" ref="DH350" ca="1">_xlfn.XLOOKUP($A350&amp;$B350,'[3]产值及收款计划（2026）'!$A:$A&amp;'[3]产值及收款计划（2026）'!$B:$B,'[3]产值及收款计划（2026）'!DH:DH)</f>
        <v>#NAME?</v>
      </c>
      <c r="DI350" s="256" t="e" cm="1">
        <f t="array" aca="1" ref="DI350" ca="1">_xlfn.XLOOKUP($A350&amp;$B350,'[3]产值及收款计划（2026）'!$A:$A&amp;'[3]产值及收款计划（2026）'!$B:$B,'[3]产值及收款计划（2026）'!DI:DI)</f>
        <v>#NAME?</v>
      </c>
      <c r="DJ350" s="256" t="e" cm="1">
        <f t="array" aca="1" ref="DJ350" ca="1">_xlfn.XLOOKUP($A350&amp;$B350,'[3]产值及收款计划（2026）'!$A:$A&amp;'[3]产值及收款计划（2026）'!$B:$B,'[3]产值及收款计划（2026）'!DJ:DJ)</f>
        <v>#NAME?</v>
      </c>
      <c r="DK350" s="256" t="e" cm="1">
        <f t="array" aca="1" ref="DK350" ca="1">_xlfn.XLOOKUP($A350&amp;$B350,'[3]产值及收款计划（2026）'!$A:$A&amp;'[3]产值及收款计划（2026）'!$B:$B,'[3]产值及收款计划（2026）'!DK:DK)</f>
        <v>#NAME?</v>
      </c>
      <c r="DL350" s="256" t="e" cm="1">
        <f t="array" aca="1" ref="DL350" ca="1">_xlfn.XLOOKUP($A350&amp;$B350,'[3]产值及收款计划（2026）'!$A:$A&amp;'[3]产值及收款计划（2026）'!$B:$B,'[3]产值及收款计划（2026）'!DL:DL)</f>
        <v>#NAME?</v>
      </c>
      <c r="DM350" s="264"/>
      <c r="DN350" s="250"/>
    </row>
    <row r="351" spans="1:118" ht="20.25" x14ac:dyDescent="0.15">
      <c r="A351" s="254">
        <f>A350+1</f>
        <v>3</v>
      </c>
      <c r="B351" s="254" t="s">
        <v>27</v>
      </c>
      <c r="C351" s="255" t="e" cm="1">
        <f t="array" aca="1" ref="C351" ca="1">_xlfn.XLOOKUP($A351&amp;$B351,'[3]产值及收款计划（2026）'!$A:$A&amp;'[3]产值及收款计划（2026）'!$B:$B,'[3]产值及收款计划（2026）'!C:C)</f>
        <v>#NAME?</v>
      </c>
      <c r="D351" s="255" t="e" cm="1">
        <f t="array" aca="1" ref="D351" ca="1">_xlfn.XLOOKUP($A351&amp;$B351,'[3]产值及收款计划（2026）'!$A:$A&amp;'[3]产值及收款计划（2026）'!$B:$B,'[3]产值及收款计划（2026）'!D:D)</f>
        <v>#NAME?</v>
      </c>
      <c r="E351" s="256" t="e" cm="1">
        <f t="array" aca="1" ref="E351" ca="1">_xlfn.XLOOKUP($A351&amp;$B351,'[3]产值及收款计划（2026）'!$A:$A&amp;'[3]产值及收款计划（2026）'!$B:$B,'[3]产值及收款计划（2026）'!E:E)</f>
        <v>#NAME?</v>
      </c>
      <c r="F351" s="256" t="e" cm="1">
        <f t="array" aca="1" ref="F351" ca="1">_xlfn.XLOOKUP($A351&amp;$B351,'[3]产值及收款计划（2026）'!$A:$A&amp;'[3]产值及收款计划（2026）'!$B:$B,'[3]产值及收款计划（2026）'!F:F)</f>
        <v>#NAME?</v>
      </c>
      <c r="G351" s="256" t="e" cm="1">
        <f t="array" aca="1" ref="G351" ca="1">_xlfn.XLOOKUP($A351&amp;$B351,'[3]产值及收款计划（2026）'!$A:$A&amp;'[3]产值及收款计划（2026）'!$B:$B,'[3]产值及收款计划（2026）'!G:G)</f>
        <v>#NAME?</v>
      </c>
      <c r="H351" s="256" t="e" cm="1">
        <f t="array" aca="1" ref="H351" ca="1">_xlfn.XLOOKUP($A351&amp;$B351,'[3]产值及收款计划（2026）'!$A:$A&amp;'[3]产值及收款计划（2026）'!$B:$B,'[3]产值及收款计划（2026）'!H:H)</f>
        <v>#NAME?</v>
      </c>
      <c r="I351" s="257" t="e" cm="1">
        <f t="array" aca="1" ref="I351" ca="1">_xlfn.XLOOKUP($A351&amp;$B351,'[3]产值及收款计划（2026）'!$A:$A&amp;'[3]产值及收款计划（2026）'!$B:$B,'[3]产值及收款计划（2026）'!I:I)</f>
        <v>#NAME?</v>
      </c>
      <c r="J351" s="258" t="e" cm="1">
        <f t="array" aca="1" ref="J351" ca="1">_xlfn.XLOOKUP($A351&amp;$B351,'[3]产值及收款计划（2026）'!$A:$A&amp;'[3]产值及收款计划（2026）'!$B:$B,'[3]产值及收款计划（2026）'!J:J)</f>
        <v>#NAME?</v>
      </c>
      <c r="K351" s="256" t="e" cm="1">
        <f t="array" aca="1" ref="K351" ca="1">_xlfn.XLOOKUP($A351&amp;$B351,'[3]产值及收款计划（2026）'!$A:$A&amp;'[3]产值及收款计划（2026）'!$B:$B,'[3]产值及收款计划（2026）'!K:K)</f>
        <v>#NAME?</v>
      </c>
      <c r="L351" s="256" t="e" cm="1">
        <f t="array" aca="1" ref="L351" ca="1">_xlfn.XLOOKUP($A351&amp;$B351,'[3]产值及收款计划（2026）'!$A:$A&amp;'[3]产值及收款计划（2026）'!$B:$B,'[3]产值及收款计划（2026）'!L:L)</f>
        <v>#NAME?</v>
      </c>
      <c r="M351" s="256" t="e" cm="1">
        <f t="array" aca="1" ref="M351" ca="1">_xlfn.XLOOKUP($A351&amp;$B351,'[3]产值及收款计划（2026）'!$A:$A&amp;'[3]产值及收款计划（2026）'!$B:$B,'[3]产值及收款计划（2026）'!M:M)</f>
        <v>#NAME?</v>
      </c>
      <c r="N351" s="256" t="e" cm="1">
        <f t="array" aca="1" ref="N351" ca="1">_xlfn.XLOOKUP($A351&amp;$B351,'[3]产值及收款计划（2026）'!$A:$A&amp;'[3]产值及收款计划（2026）'!$B:$B,'[3]产值及收款计划（2026）'!N:N)</f>
        <v>#NAME?</v>
      </c>
      <c r="O351" s="256" t="e" cm="1">
        <f t="array" aca="1" ref="O351" ca="1">_xlfn.XLOOKUP($A351&amp;$B351,'[3]产值及收款计划（2026）'!$A:$A&amp;'[3]产值及收款计划（2026）'!$B:$B,'[3]产值及收款计划（2026）'!O:O)</f>
        <v>#NAME?</v>
      </c>
      <c r="P351" s="255" t="e" cm="1">
        <f t="array" aca="1" ref="P351" ca="1">_xlfn.XLOOKUP($A351&amp;$B351,'[3]产值及收款计划（2026）'!$A:$A&amp;'[3]产值及收款计划（2026）'!$B:$B,'[3]产值及收款计划（2026）'!P:P)</f>
        <v>#NAME?</v>
      </c>
      <c r="Q351" s="256" t="e" cm="1">
        <f t="array" aca="1" ref="Q351" ca="1">_xlfn.XLOOKUP($A351&amp;$B351,'[3]产值及收款计划（2026）'!$A:$A&amp;'[3]产值及收款计划（2026）'!$B:$B,'[3]产值及收款计划（2026）'!Q:Q)</f>
        <v>#NAME?</v>
      </c>
      <c r="R351" s="256" t="e" cm="1">
        <f t="array" aca="1" ref="R351" ca="1">_xlfn.XLOOKUP($A351&amp;$B351,'[3]产值及收款计划（2026）'!$A:$A&amp;'[3]产值及收款计划（2026）'!$B:$B,'[3]产值及收款计划（2026）'!R:R)</f>
        <v>#NAME?</v>
      </c>
      <c r="S351" s="256" t="e" cm="1">
        <f t="array" aca="1" ref="S351" ca="1">_xlfn.XLOOKUP($A351&amp;$B351,'[3]产值及收款计划（2026）'!$A:$A&amp;'[3]产值及收款计划（2026）'!$B:$B,'[3]产值及收款计划（2026）'!S:S)</f>
        <v>#NAME?</v>
      </c>
      <c r="T351" s="256" t="e" cm="1">
        <f t="array" aca="1" ref="T351" ca="1">_xlfn.XLOOKUP($A351&amp;$B351,'[3]产值及收款计划（2026）'!$A:$A&amp;'[3]产值及收款计划（2026）'!$B:$B,'[3]产值及收款计划（2026）'!T:T)</f>
        <v>#NAME?</v>
      </c>
      <c r="U351" s="256" t="e" cm="1">
        <f t="array" aca="1" ref="U351" ca="1">_xlfn.XLOOKUP($A351&amp;$B351,'[3]产值及收款计划（2026）'!$A:$A&amp;'[3]产值及收款计划（2026）'!$B:$B,'[3]产值及收款计划（2026）'!U:U)</f>
        <v>#NAME?</v>
      </c>
      <c r="V351" s="256" t="e" cm="1">
        <f t="array" aca="1" ref="V351" ca="1">_xlfn.XLOOKUP($A351&amp;$B351,'[3]产值及收款计划（2026）'!$A:$A&amp;'[3]产值及收款计划（2026）'!$B:$B,'[3]产值及收款计划（2026）'!V:V)</f>
        <v>#NAME?</v>
      </c>
      <c r="W351" s="256" t="e" cm="1">
        <f t="array" aca="1" ref="W351" ca="1">_xlfn.XLOOKUP($A351&amp;$B351,'[3]产值及收款计划（2026）'!$A:$A&amp;'[3]产值及收款计划（2026）'!$B:$B,'[3]产值及收款计划（2026）'!W:W)</f>
        <v>#NAME?</v>
      </c>
      <c r="X351" s="256" t="e" cm="1">
        <f t="array" aca="1" ref="X351" ca="1">_xlfn.XLOOKUP($A351&amp;$B351,'[3]产值及收款计划（2026）'!$A:$A&amp;'[3]产值及收款计划（2026）'!$B:$B,'[3]产值及收款计划（2026）'!X:X)</f>
        <v>#NAME?</v>
      </c>
      <c r="Y351" s="256" t="e" cm="1">
        <f t="array" aca="1" ref="Y351" ca="1">_xlfn.XLOOKUP($A351&amp;$B351,'[3]产值及收款计划（2026）'!$A:$A&amp;'[3]产值及收款计划（2026）'!$B:$B,'[3]产值及收款计划（2026）'!Y:Y)</f>
        <v>#NAME?</v>
      </c>
      <c r="Z351" s="256" t="e" cm="1">
        <f t="array" aca="1" ref="Z351" ca="1">_xlfn.XLOOKUP($A351&amp;$B351,'[3]产值及收款计划（2026）'!$A:$A&amp;'[3]产值及收款计划（2026）'!$B:$B,'[3]产值及收款计划（2026）'!Z:Z)</f>
        <v>#NAME?</v>
      </c>
      <c r="AA351" s="256" t="e" cm="1">
        <f t="array" aca="1" ref="AA351" ca="1">_xlfn.XLOOKUP($A351&amp;$B351,'[3]产值及收款计划（2026）'!$A:$A&amp;'[3]产值及收款计划（2026）'!$B:$B,'[3]产值及收款计划（2026）'!AA:AA)</f>
        <v>#NAME?</v>
      </c>
      <c r="AB351" s="256" t="e" cm="1">
        <f t="array" aca="1" ref="AB351" ca="1">_xlfn.XLOOKUP($A351&amp;$B351,'[3]产值及收款计划（2026）'!$A:$A&amp;'[3]产值及收款计划（2026）'!$B:$B,'[3]产值及收款计划（2026）'!AB:AB)</f>
        <v>#NAME?</v>
      </c>
      <c r="AC351" s="256" t="e" cm="1">
        <f t="array" aca="1" ref="AC351" ca="1">_xlfn.XLOOKUP($A351&amp;$B351,'[3]产值及收款计划（2026）'!$A:$A&amp;'[3]产值及收款计划（2026）'!$B:$B,'[3]产值及收款计划（2026）'!AC:AC)</f>
        <v>#NAME?</v>
      </c>
      <c r="AD351" s="256" t="e" cm="1">
        <f t="array" aca="1" ref="AD351" ca="1">_xlfn.XLOOKUP($A351&amp;$B351,'[3]产值及收款计划（2026）'!$A:$A&amp;'[3]产值及收款计划（2026）'!$B:$B,'[3]产值及收款计划（2026）'!AD:AD)</f>
        <v>#NAME?</v>
      </c>
      <c r="AE351" s="256" t="e" cm="1">
        <f t="array" aca="1" ref="AE351" ca="1">_xlfn.XLOOKUP($A351&amp;$B351,'[3]产值及收款计划（2026）'!$A:$A&amp;'[3]产值及收款计划（2026）'!$B:$B,'[3]产值及收款计划（2026）'!AE:AE)</f>
        <v>#NAME?</v>
      </c>
      <c r="AF351" s="256" t="e" cm="1">
        <f t="array" aca="1" ref="AF351" ca="1">_xlfn.XLOOKUP($A351&amp;$B351,'[3]产值及收款计划（2026）'!$A:$A&amp;'[3]产值及收款计划（2026）'!$B:$B,'[3]产值及收款计划（2026）'!AF:AF)</f>
        <v>#NAME?</v>
      </c>
      <c r="AG351" s="256" t="e" cm="1">
        <f t="array" aca="1" ref="AG351" ca="1">_xlfn.XLOOKUP($A351&amp;$B351,'[3]产值及收款计划（2026）'!$A:$A&amp;'[3]产值及收款计划（2026）'!$B:$B,'[3]产值及收款计划（2026）'!AG:AG)</f>
        <v>#NAME?</v>
      </c>
      <c r="AH351" s="256" t="e" cm="1">
        <f t="array" aca="1" ref="AH351" ca="1">_xlfn.XLOOKUP($A351&amp;$B351,'[3]产值及收款计划（2026）'!$A:$A&amp;'[3]产值及收款计划（2026）'!$B:$B,'[3]产值及收款计划（2026）'!AH:AH)</f>
        <v>#NAME?</v>
      </c>
      <c r="AI351" s="256" t="e" cm="1">
        <f t="array" aca="1" ref="AI351" ca="1">_xlfn.XLOOKUP($A351&amp;$B351,'[3]产值及收款计划（2026）'!$A:$A&amp;'[3]产值及收款计划（2026）'!$B:$B,'[3]产值及收款计划（2026）'!AI:AI)</f>
        <v>#NAME?</v>
      </c>
      <c r="AJ351" s="256" t="e" cm="1">
        <f t="array" aca="1" ref="AJ351" ca="1">_xlfn.XLOOKUP($A351&amp;$B351,'[3]产值及收款计划（2026）'!$A:$A&amp;'[3]产值及收款计划（2026）'!$B:$B,'[3]产值及收款计划（2026）'!AJ:AJ)</f>
        <v>#NAME?</v>
      </c>
      <c r="AK351" s="256" t="e" cm="1">
        <f t="array" aca="1" ref="AK351" ca="1">_xlfn.XLOOKUP($A351&amp;$B351,'[3]产值及收款计划（2026）'!$A:$A&amp;'[3]产值及收款计划（2026）'!$B:$B,'[3]产值及收款计划（2026）'!AK:AK)</f>
        <v>#NAME?</v>
      </c>
      <c r="AL351" s="256" t="e" cm="1">
        <f t="array" aca="1" ref="AL351" ca="1">_xlfn.XLOOKUP($A351&amp;$B351,'[3]产值及收款计划（2026）'!$A:$A&amp;'[3]产值及收款计划（2026）'!$B:$B,'[3]产值及收款计划（2026）'!AL:AL)</f>
        <v>#NAME?</v>
      </c>
      <c r="AM351" s="263" t="e" cm="1">
        <f t="array" aca="1" ref="AM351" ca="1">_xlfn.LET(_xlpm.勾选月份状态数组,TRANSPOSE('PPT(12-15页）-TOP10'!$A$3:$A$14),_xlpm.选择数据区,IF('PPT(12-15页）-TOP10'!$E$3="收款",$BA351:$BL351,$AA351:$AL351),SUM(_xlfn._xlws.FILTER(_xlpm.选择数据区,_xlpm.勾选月份状态数组,"")))</f>
        <v>#NAME?</v>
      </c>
      <c r="AN351" s="256" t="e" cm="1">
        <f t="array" aca="1" ref="AN351" ca="1">_xlfn.LET(_xlpm.勾选月份状态数组,TRANSPOSE('PPT(12-15页）-TOP10'!$A$3:$A$14),_xlpm.选择数据区,IF('PPT(12-15页）-TOP10'!$E$3="收款",$DA351:$DL351,$CA351:$CL351),SUM(_xlfn._xlws.FILTER(_xlpm.选择数据区,_xlpm.勾选月份状态数组,"")))</f>
        <v>#NAME?</v>
      </c>
      <c r="AO351" s="256" t="e">
        <f ca="1">SUM(CA351:CC351)+SUM(AD351:AL351)</f>
        <v>#NAME?</v>
      </c>
      <c r="AP351" s="256"/>
      <c r="AQ351" s="256"/>
      <c r="AR351" s="256"/>
      <c r="AS351" s="256" t="e" cm="1">
        <f t="array" aca="1" ref="AS351" ca="1">_xlfn.XLOOKUP($A351&amp;$B351,'[3]产值及收款计划（2026）'!$A:$A&amp;'[3]产值及收款计划（2026）'!$B:$B,'[3]产值及收款计划（2026）'!AS:AS)</f>
        <v>#NAME?</v>
      </c>
      <c r="AT351" s="256" t="e" cm="1">
        <f t="array" aca="1" ref="AT351" ca="1">_xlfn.XLOOKUP($A351&amp;$B351,'[3]产值及收款计划（2026）'!$A:$A&amp;'[3]产值及收款计划（2026）'!$B:$B,'[3]产值及收款计划（2026）'!AT:AT)</f>
        <v>#NAME?</v>
      </c>
      <c r="AU351" s="256" t="e" cm="1">
        <f t="array" aca="1" ref="AU351" ca="1">_xlfn.XLOOKUP($A351&amp;$B351,'[3]产值及收款计划（2026）'!$A:$A&amp;'[3]产值及收款计划（2026）'!$B:$B,'[3]产值及收款计划（2026）'!AU:AU)</f>
        <v>#NAME?</v>
      </c>
      <c r="AV351" s="256" t="e" cm="1">
        <f t="array" aca="1" ref="AV351" ca="1">_xlfn.XLOOKUP($A351&amp;$B351,'[3]产值及收款计划（2026）'!$A:$A&amp;'[3]产值及收款计划（2026）'!$B:$B,'[3]产值及收款计划（2026）'!AV:AV)</f>
        <v>#NAME?</v>
      </c>
      <c r="AW351" s="256" t="e" cm="1">
        <f t="array" aca="1" ref="AW351" ca="1">_xlfn.XLOOKUP($A351&amp;$B351,'[3]产值及收款计划（2026）'!$A:$A&amp;'[3]产值及收款计划（2026）'!$B:$B,'[3]产值及收款计划（2026）'!AW:AW)</f>
        <v>#NAME?</v>
      </c>
      <c r="AX351" s="256" t="e" cm="1">
        <f t="array" aca="1" ref="AX351" ca="1">_xlfn.XLOOKUP($A351&amp;$B351,'[3]产值及收款计划（2026）'!$A:$A&amp;'[3]产值及收款计划（2026）'!$B:$B,'[3]产值及收款计划（2026）'!AX:AX)</f>
        <v>#NAME?</v>
      </c>
      <c r="AY351" s="256" t="e" cm="1">
        <f t="array" aca="1" ref="AY351" ca="1">_xlfn.XLOOKUP($A351&amp;$B351,'[3]产值及收款计划（2026）'!$A:$A&amp;'[3]产值及收款计划（2026）'!$B:$B,'[3]产值及收款计划（2026）'!AY:AY)</f>
        <v>#NAME?</v>
      </c>
      <c r="AZ351" s="256" t="e" cm="1">
        <f t="array" aca="1" ref="AZ351" ca="1">_xlfn.XLOOKUP($A351&amp;$B351,'[3]产值及收款计划（2026）'!$A:$A&amp;'[3]产值及收款计划（2026）'!$B:$B,'[3]产值及收款计划（2026）'!AZ:AZ)</f>
        <v>#NAME?</v>
      </c>
      <c r="BA351" s="256" t="e" cm="1">
        <f t="array" aca="1" ref="BA351" ca="1">_xlfn.XLOOKUP($A351&amp;$B351,'[3]产值及收款计划（2026）'!$A:$A&amp;'[3]产值及收款计划（2026）'!$B:$B,'[3]产值及收款计划（2026）'!BA:BA)</f>
        <v>#NAME?</v>
      </c>
      <c r="BB351" s="256" t="e" cm="1">
        <f t="array" aca="1" ref="BB351" ca="1">_xlfn.XLOOKUP($A351&amp;$B351,'[3]产值及收款计划（2026）'!$A:$A&amp;'[3]产值及收款计划（2026）'!$B:$B,'[3]产值及收款计划（2026）'!BB:BB)</f>
        <v>#NAME?</v>
      </c>
      <c r="BC351" s="256" t="e" cm="1">
        <f t="array" aca="1" ref="BC351" ca="1">_xlfn.XLOOKUP($A351&amp;$B351,'[3]产值及收款计划（2026）'!$A:$A&amp;'[3]产值及收款计划（2026）'!$B:$B,'[3]产值及收款计划（2026）'!BC:BC)</f>
        <v>#NAME?</v>
      </c>
      <c r="BD351" s="256" t="e" cm="1">
        <f t="array" aca="1" ref="BD351" ca="1">_xlfn.XLOOKUP($A351&amp;$B351,'[3]产值及收款计划（2026）'!$A:$A&amp;'[3]产值及收款计划（2026）'!$B:$B,'[3]产值及收款计划（2026）'!BD:BD)</f>
        <v>#NAME?</v>
      </c>
      <c r="BE351" s="256" t="e" cm="1">
        <f t="array" aca="1" ref="BE351" ca="1">_xlfn.XLOOKUP($A351&amp;$B351,'[3]产值及收款计划（2026）'!$A:$A&amp;'[3]产值及收款计划（2026）'!$B:$B,'[3]产值及收款计划（2026）'!BE:BE)</f>
        <v>#NAME?</v>
      </c>
      <c r="BF351" s="256" t="e" cm="1">
        <f t="array" aca="1" ref="BF351" ca="1">_xlfn.XLOOKUP($A351&amp;$B351,'[3]产值及收款计划（2026）'!$A:$A&amp;'[3]产值及收款计划（2026）'!$B:$B,'[3]产值及收款计划（2026）'!BF:BF)</f>
        <v>#NAME?</v>
      </c>
      <c r="BG351" s="256" t="e" cm="1">
        <f t="array" aca="1" ref="BG351" ca="1">_xlfn.XLOOKUP($A351&amp;$B351,'[3]产值及收款计划（2026）'!$A:$A&amp;'[3]产值及收款计划（2026）'!$B:$B,'[3]产值及收款计划（2026）'!BG:BG)</f>
        <v>#NAME?</v>
      </c>
      <c r="BH351" s="256" t="e" cm="1">
        <f t="array" aca="1" ref="BH351" ca="1">_xlfn.XLOOKUP($A351&amp;$B351,'[3]产值及收款计划（2026）'!$A:$A&amp;'[3]产值及收款计划（2026）'!$B:$B,'[3]产值及收款计划（2026）'!BH:BH)</f>
        <v>#NAME?</v>
      </c>
      <c r="BI351" s="256" t="e" cm="1">
        <f t="array" aca="1" ref="BI351" ca="1">_xlfn.XLOOKUP($A351&amp;$B351,'[3]产值及收款计划（2026）'!$A:$A&amp;'[3]产值及收款计划（2026）'!$B:$B,'[3]产值及收款计划（2026）'!BI:BI)</f>
        <v>#NAME?</v>
      </c>
      <c r="BJ351" s="256" t="e" cm="1">
        <f t="array" aca="1" ref="BJ351" ca="1">_xlfn.XLOOKUP($A351&amp;$B351,'[3]产值及收款计划（2026）'!$A:$A&amp;'[3]产值及收款计划（2026）'!$B:$B,'[3]产值及收款计划（2026）'!BJ:BJ)</f>
        <v>#NAME?</v>
      </c>
      <c r="BK351" s="256" t="e" cm="1">
        <f t="array" aca="1" ref="BK351" ca="1">_xlfn.XLOOKUP($A351&amp;$B351,'[3]产值及收款计划（2026）'!$A:$A&amp;'[3]产值及收款计划（2026）'!$B:$B,'[3]产值及收款计划（2026）'!BK:BK)</f>
        <v>#NAME?</v>
      </c>
      <c r="BL351" s="256" t="e" cm="1">
        <f t="array" aca="1" ref="BL351" ca="1">_xlfn.XLOOKUP($A351&amp;$B351,'[3]产值及收款计划（2026）'!$A:$A&amp;'[3]产值及收款计划（2026）'!$B:$B,'[3]产值及收款计划（2026）'!BL:BL)</f>
        <v>#NAME?</v>
      </c>
      <c r="BM351" s="256"/>
      <c r="BN351" s="256"/>
      <c r="BO351" s="256"/>
      <c r="BP351" s="256"/>
      <c r="BQ351" s="255" t="e" cm="1">
        <f t="array" aca="1" ref="BQ351" ca="1">_xlfn.XLOOKUP($A351&amp;$B351,'[3]产值及收款计划（2026）'!$A:$A&amp;'[3]产值及收款计划（2026）'!$B:$B,'[3]产值及收款计划（2026）'!BQ:BQ)</f>
        <v>#NAME?</v>
      </c>
      <c r="BR351" s="256" t="e" cm="1">
        <f t="array" aca="1" ref="BR351" ca="1">_xlfn.XLOOKUP($A351&amp;$B351,'[3]产值及收款计划（2026）'!$A:$A&amp;'[3]产值及收款计划（2026）'!$B:$B,'[3]产值及收款计划（2026）'!BR:BR)</f>
        <v>#NAME?</v>
      </c>
      <c r="CA351" s="256" t="e" cm="1">
        <f t="array" aca="1" ref="CA351" ca="1">_xlfn.XLOOKUP($A351&amp;$B351,'[3]产值及收款计划（2026）'!$A:$A&amp;'[3]产值及收款计划（2026）'!$B:$B,'[3]产值及收款计划（2026）'!CA:CA)</f>
        <v>#NAME?</v>
      </c>
      <c r="CB351" s="256" t="e" cm="1">
        <f t="array" aca="1" ref="CB351" ca="1">_xlfn.XLOOKUP($A351&amp;$B351,'[3]产值及收款计划（2026）'!$A:$A&amp;'[3]产值及收款计划（2026）'!$B:$B,'[3]产值及收款计划（2026）'!CB:CB)</f>
        <v>#NAME?</v>
      </c>
      <c r="CC351" s="256" t="e" cm="1">
        <f t="array" aca="1" ref="CC351" ca="1">_xlfn.XLOOKUP($A351&amp;$B351,'[3]产值及收款计划（2026）'!$A:$A&amp;'[3]产值及收款计划（2026）'!$B:$B,'[3]产值及收款计划（2026）'!CC:CC)</f>
        <v>#NAME?</v>
      </c>
      <c r="CD351" s="256" t="e" cm="1">
        <f t="array" aca="1" ref="CD351" ca="1">_xlfn.XLOOKUP($A351&amp;$B351,'[3]产值及收款计划（2026）'!$A:$A&amp;'[3]产值及收款计划（2026）'!$B:$B,'[3]产值及收款计划（2026）'!CD:CD)</f>
        <v>#NAME?</v>
      </c>
      <c r="CE351" s="256" t="e" cm="1">
        <f t="array" aca="1" ref="CE351" ca="1">_xlfn.XLOOKUP($A351&amp;$B351,'[3]产值及收款计划（2026）'!$A:$A&amp;'[3]产值及收款计划（2026）'!$B:$B,'[3]产值及收款计划（2026）'!CE:CE)</f>
        <v>#NAME?</v>
      </c>
      <c r="CF351" s="256" t="e" cm="1">
        <f t="array" aca="1" ref="CF351" ca="1">_xlfn.XLOOKUP($A351&amp;$B351,'[3]产值及收款计划（2026）'!$A:$A&amp;'[3]产值及收款计划（2026）'!$B:$B,'[3]产值及收款计划（2026）'!CF:CF)</f>
        <v>#NAME?</v>
      </c>
      <c r="CG351" s="256" t="e" cm="1">
        <f t="array" aca="1" ref="CG351" ca="1">_xlfn.XLOOKUP($A351&amp;$B351,'[3]产值及收款计划（2026）'!$A:$A&amp;'[3]产值及收款计划（2026）'!$B:$B,'[3]产值及收款计划（2026）'!CG:CG)</f>
        <v>#NAME?</v>
      </c>
      <c r="CH351" s="256" t="e" cm="1">
        <f t="array" aca="1" ref="CH351" ca="1">_xlfn.XLOOKUP($A351&amp;$B351,'[3]产值及收款计划（2026）'!$A:$A&amp;'[3]产值及收款计划（2026）'!$B:$B,'[3]产值及收款计划（2026）'!CH:CH)</f>
        <v>#NAME?</v>
      </c>
      <c r="CI351" s="256" t="e" cm="1">
        <f t="array" aca="1" ref="CI351" ca="1">_xlfn.XLOOKUP($A351&amp;$B351,'[3]产值及收款计划（2026）'!$A:$A&amp;'[3]产值及收款计划（2026）'!$B:$B,'[3]产值及收款计划（2026）'!CI:CI)</f>
        <v>#NAME?</v>
      </c>
      <c r="CJ351" s="256" t="e" cm="1">
        <f t="array" aca="1" ref="CJ351" ca="1">_xlfn.XLOOKUP($A351&amp;$B351,'[3]产值及收款计划（2026）'!$A:$A&amp;'[3]产值及收款计划（2026）'!$B:$B,'[3]产值及收款计划（2026）'!CJ:CJ)</f>
        <v>#NAME?</v>
      </c>
      <c r="CK351" s="256" t="e" cm="1">
        <f t="array" aca="1" ref="CK351" ca="1">_xlfn.XLOOKUP($A351&amp;$B351,'[3]产值及收款计划（2026）'!$A:$A&amp;'[3]产值及收款计划（2026）'!$B:$B,'[3]产值及收款计划（2026）'!CK:CK)</f>
        <v>#NAME?</v>
      </c>
      <c r="CL351" s="256" t="e" cm="1">
        <f t="array" aca="1" ref="CL351" ca="1">_xlfn.XLOOKUP($A351&amp;$B351,'[3]产值及收款计划（2026）'!$A:$A&amp;'[3]产值及收款计划（2026）'!$B:$B,'[3]产值及收款计划（2026）'!CL:CL)</f>
        <v>#NAME?</v>
      </c>
      <c r="DA351" s="256" t="e" cm="1">
        <f t="array" aca="1" ref="DA351" ca="1">_xlfn.XLOOKUP($A351&amp;$B351,'[3]产值及收款计划（2026）'!$A:$A&amp;'[3]产值及收款计划（2026）'!$B:$B,'[3]产值及收款计划（2026）'!DA:DA)</f>
        <v>#NAME?</v>
      </c>
      <c r="DB351" s="256" t="e" cm="1">
        <f t="array" aca="1" ref="DB351" ca="1">_xlfn.XLOOKUP($A351&amp;$B351,'[3]产值及收款计划（2026）'!$A:$A&amp;'[3]产值及收款计划（2026）'!$B:$B,'[3]产值及收款计划（2026）'!DB:DB)</f>
        <v>#NAME?</v>
      </c>
      <c r="DC351" s="256" t="e" cm="1">
        <f t="array" aca="1" ref="DC351" ca="1">_xlfn.XLOOKUP($A351&amp;$B351,'[3]产值及收款计划（2026）'!$A:$A&amp;'[3]产值及收款计划（2026）'!$B:$B,'[3]产值及收款计划（2026）'!DC:DC)</f>
        <v>#NAME?</v>
      </c>
      <c r="DD351" s="256" t="e" cm="1">
        <f t="array" aca="1" ref="DD351" ca="1">_xlfn.XLOOKUP($A351&amp;$B351,'[3]产值及收款计划（2026）'!$A:$A&amp;'[3]产值及收款计划（2026）'!$B:$B,'[3]产值及收款计划（2026）'!DD:DD)</f>
        <v>#NAME?</v>
      </c>
      <c r="DE351" s="256" t="e" cm="1">
        <f t="array" aca="1" ref="DE351" ca="1">_xlfn.XLOOKUP($A351&amp;$B351,'[3]产值及收款计划（2026）'!$A:$A&amp;'[3]产值及收款计划（2026）'!$B:$B,'[3]产值及收款计划（2026）'!DE:DE)</f>
        <v>#NAME?</v>
      </c>
      <c r="DF351" s="256" t="e" cm="1">
        <f t="array" aca="1" ref="DF351" ca="1">_xlfn.XLOOKUP($A351&amp;$B351,'[3]产值及收款计划（2026）'!$A:$A&amp;'[3]产值及收款计划（2026）'!$B:$B,'[3]产值及收款计划（2026）'!DF:DF)</f>
        <v>#NAME?</v>
      </c>
      <c r="DG351" s="256" t="e" cm="1">
        <f t="array" aca="1" ref="DG351" ca="1">_xlfn.XLOOKUP($A351&amp;$B351,'[3]产值及收款计划（2026）'!$A:$A&amp;'[3]产值及收款计划（2026）'!$B:$B,'[3]产值及收款计划（2026）'!DG:DG)</f>
        <v>#NAME?</v>
      </c>
      <c r="DH351" s="256" t="e" cm="1">
        <f t="array" aca="1" ref="DH351" ca="1">_xlfn.XLOOKUP($A351&amp;$B351,'[3]产值及收款计划（2026）'!$A:$A&amp;'[3]产值及收款计划（2026）'!$B:$B,'[3]产值及收款计划（2026）'!DH:DH)</f>
        <v>#NAME?</v>
      </c>
      <c r="DI351" s="256" t="e" cm="1">
        <f t="array" aca="1" ref="DI351" ca="1">_xlfn.XLOOKUP($A351&amp;$B351,'[3]产值及收款计划（2026）'!$A:$A&amp;'[3]产值及收款计划（2026）'!$B:$B,'[3]产值及收款计划（2026）'!DI:DI)</f>
        <v>#NAME?</v>
      </c>
      <c r="DJ351" s="256" t="e" cm="1">
        <f t="array" aca="1" ref="DJ351" ca="1">_xlfn.XLOOKUP($A351&amp;$B351,'[3]产值及收款计划（2026）'!$A:$A&amp;'[3]产值及收款计划（2026）'!$B:$B,'[3]产值及收款计划（2026）'!DJ:DJ)</f>
        <v>#NAME?</v>
      </c>
      <c r="DK351" s="256" t="e" cm="1">
        <f t="array" aca="1" ref="DK351" ca="1">_xlfn.XLOOKUP($A351&amp;$B351,'[3]产值及收款计划（2026）'!$A:$A&amp;'[3]产值及收款计划（2026）'!$B:$B,'[3]产值及收款计划（2026）'!DK:DK)</f>
        <v>#NAME?</v>
      </c>
      <c r="DL351" s="256" t="e" cm="1">
        <f t="array" aca="1" ref="DL351" ca="1">_xlfn.XLOOKUP($A351&amp;$B351,'[3]产值及收款计划（2026）'!$A:$A&amp;'[3]产值及收款计划（2026）'!$B:$B,'[3]产值及收款计划（2026）'!DL:DL)</f>
        <v>#NAME?</v>
      </c>
      <c r="DM351" s="264"/>
      <c r="DN351" s="250"/>
    </row>
    <row r="352" spans="1:118" ht="20.25" x14ac:dyDescent="0.15">
      <c r="A352" s="254">
        <f t="shared" ref="A352:A399" si="20">A351+1</f>
        <v>4</v>
      </c>
      <c r="B352" s="254" t="s">
        <v>27</v>
      </c>
      <c r="C352" s="255" t="e" cm="1">
        <f t="array" aca="1" ref="C352" ca="1">_xlfn.XLOOKUP($A352&amp;$B352,'[3]产值及收款计划（2026）'!$A:$A&amp;'[3]产值及收款计划（2026）'!$B:$B,'[3]产值及收款计划（2026）'!C:C)</f>
        <v>#NAME?</v>
      </c>
      <c r="D352" s="255" t="e" cm="1">
        <f t="array" aca="1" ref="D352" ca="1">_xlfn.XLOOKUP($A352&amp;$B352,'[3]产值及收款计划（2026）'!$A:$A&amp;'[3]产值及收款计划（2026）'!$B:$B,'[3]产值及收款计划（2026）'!D:D)</f>
        <v>#NAME?</v>
      </c>
      <c r="E352" s="256" t="e" cm="1">
        <f t="array" aca="1" ref="E352" ca="1">_xlfn.XLOOKUP($A352&amp;$B352,'[3]产值及收款计划（2026）'!$A:$A&amp;'[3]产值及收款计划（2026）'!$B:$B,'[3]产值及收款计划（2026）'!E:E)</f>
        <v>#NAME?</v>
      </c>
      <c r="F352" s="256" t="e" cm="1">
        <f t="array" aca="1" ref="F352" ca="1">_xlfn.XLOOKUP($A352&amp;$B352,'[3]产值及收款计划（2026）'!$A:$A&amp;'[3]产值及收款计划（2026）'!$B:$B,'[3]产值及收款计划（2026）'!F:F)</f>
        <v>#NAME?</v>
      </c>
      <c r="G352" s="256" t="e" cm="1">
        <f t="array" aca="1" ref="G352" ca="1">_xlfn.XLOOKUP($A352&amp;$B352,'[3]产值及收款计划（2026）'!$A:$A&amp;'[3]产值及收款计划（2026）'!$B:$B,'[3]产值及收款计划（2026）'!G:G)</f>
        <v>#NAME?</v>
      </c>
      <c r="H352" s="256" t="e" cm="1">
        <f t="array" aca="1" ref="H352" ca="1">_xlfn.XLOOKUP($A352&amp;$B352,'[3]产值及收款计划（2026）'!$A:$A&amp;'[3]产值及收款计划（2026）'!$B:$B,'[3]产值及收款计划（2026）'!H:H)</f>
        <v>#NAME?</v>
      </c>
      <c r="I352" s="257" t="e" cm="1">
        <f t="array" aca="1" ref="I352" ca="1">_xlfn.XLOOKUP($A352&amp;$B352,'[3]产值及收款计划（2026）'!$A:$A&amp;'[3]产值及收款计划（2026）'!$B:$B,'[3]产值及收款计划（2026）'!I:I)</f>
        <v>#NAME?</v>
      </c>
      <c r="J352" s="258" t="e" cm="1">
        <f t="array" aca="1" ref="J352" ca="1">_xlfn.XLOOKUP($A352&amp;$B352,'[3]产值及收款计划（2026）'!$A:$A&amp;'[3]产值及收款计划（2026）'!$B:$B,'[3]产值及收款计划（2026）'!J:J)</f>
        <v>#NAME?</v>
      </c>
      <c r="K352" s="256" t="e" cm="1">
        <f t="array" aca="1" ref="K352" ca="1">_xlfn.XLOOKUP($A352&amp;$B352,'[3]产值及收款计划（2026）'!$A:$A&amp;'[3]产值及收款计划（2026）'!$B:$B,'[3]产值及收款计划（2026）'!K:K)</f>
        <v>#NAME?</v>
      </c>
      <c r="L352" s="256" t="e" cm="1">
        <f t="array" aca="1" ref="L352" ca="1">_xlfn.XLOOKUP($A352&amp;$B352,'[3]产值及收款计划（2026）'!$A:$A&amp;'[3]产值及收款计划（2026）'!$B:$B,'[3]产值及收款计划（2026）'!L:L)</f>
        <v>#NAME?</v>
      </c>
      <c r="M352" s="256" t="e" cm="1">
        <f t="array" aca="1" ref="M352" ca="1">_xlfn.XLOOKUP($A352&amp;$B352,'[3]产值及收款计划（2026）'!$A:$A&amp;'[3]产值及收款计划（2026）'!$B:$B,'[3]产值及收款计划（2026）'!M:M)</f>
        <v>#NAME?</v>
      </c>
      <c r="N352" s="256" t="e" cm="1">
        <f t="array" aca="1" ref="N352" ca="1">_xlfn.XLOOKUP($A352&amp;$B352,'[3]产值及收款计划（2026）'!$A:$A&amp;'[3]产值及收款计划（2026）'!$B:$B,'[3]产值及收款计划（2026）'!N:N)</f>
        <v>#NAME?</v>
      </c>
      <c r="O352" s="256" t="e" cm="1">
        <f t="array" aca="1" ref="O352" ca="1">_xlfn.XLOOKUP($A352&amp;$B352,'[3]产值及收款计划（2026）'!$A:$A&amp;'[3]产值及收款计划（2026）'!$B:$B,'[3]产值及收款计划（2026）'!O:O)</f>
        <v>#NAME?</v>
      </c>
      <c r="P352" s="255" t="e" cm="1">
        <f t="array" aca="1" ref="P352" ca="1">_xlfn.XLOOKUP($A352&amp;$B352,'[3]产值及收款计划（2026）'!$A:$A&amp;'[3]产值及收款计划（2026）'!$B:$B,'[3]产值及收款计划（2026）'!P:P)</f>
        <v>#NAME?</v>
      </c>
      <c r="Q352" s="256" t="e" cm="1">
        <f t="array" aca="1" ref="Q352" ca="1">_xlfn.XLOOKUP($A352&amp;$B352,'[3]产值及收款计划（2026）'!$A:$A&amp;'[3]产值及收款计划（2026）'!$B:$B,'[3]产值及收款计划（2026）'!Q:Q)</f>
        <v>#NAME?</v>
      </c>
      <c r="R352" s="256" t="e" cm="1">
        <f t="array" aca="1" ref="R352" ca="1">_xlfn.XLOOKUP($A352&amp;$B352,'[3]产值及收款计划（2026）'!$A:$A&amp;'[3]产值及收款计划（2026）'!$B:$B,'[3]产值及收款计划（2026）'!R:R)</f>
        <v>#NAME?</v>
      </c>
      <c r="S352" s="256" t="e" cm="1">
        <f t="array" aca="1" ref="S352" ca="1">_xlfn.XLOOKUP($A352&amp;$B352,'[3]产值及收款计划（2026）'!$A:$A&amp;'[3]产值及收款计划（2026）'!$B:$B,'[3]产值及收款计划（2026）'!S:S)</f>
        <v>#NAME?</v>
      </c>
      <c r="T352" s="256" t="e" cm="1">
        <f t="array" aca="1" ref="T352" ca="1">_xlfn.XLOOKUP($A352&amp;$B352,'[3]产值及收款计划（2026）'!$A:$A&amp;'[3]产值及收款计划（2026）'!$B:$B,'[3]产值及收款计划（2026）'!T:T)</f>
        <v>#NAME?</v>
      </c>
      <c r="U352" s="256" t="e" cm="1">
        <f t="array" aca="1" ref="U352" ca="1">_xlfn.XLOOKUP($A352&amp;$B352,'[3]产值及收款计划（2026）'!$A:$A&amp;'[3]产值及收款计划（2026）'!$B:$B,'[3]产值及收款计划（2026）'!U:U)</f>
        <v>#NAME?</v>
      </c>
      <c r="V352" s="256" t="e" cm="1">
        <f t="array" aca="1" ref="V352" ca="1">_xlfn.XLOOKUP($A352&amp;$B352,'[3]产值及收款计划（2026）'!$A:$A&amp;'[3]产值及收款计划（2026）'!$B:$B,'[3]产值及收款计划（2026）'!V:V)</f>
        <v>#NAME?</v>
      </c>
      <c r="W352" s="256" t="e" cm="1">
        <f t="array" aca="1" ref="W352" ca="1">_xlfn.XLOOKUP($A352&amp;$B352,'[3]产值及收款计划（2026）'!$A:$A&amp;'[3]产值及收款计划（2026）'!$B:$B,'[3]产值及收款计划（2026）'!W:W)</f>
        <v>#NAME?</v>
      </c>
      <c r="X352" s="256" t="e" cm="1">
        <f t="array" aca="1" ref="X352" ca="1">_xlfn.XLOOKUP($A352&amp;$B352,'[3]产值及收款计划（2026）'!$A:$A&amp;'[3]产值及收款计划（2026）'!$B:$B,'[3]产值及收款计划（2026）'!X:X)</f>
        <v>#NAME?</v>
      </c>
      <c r="Y352" s="256" t="e" cm="1">
        <f t="array" aca="1" ref="Y352" ca="1">_xlfn.XLOOKUP($A352&amp;$B352,'[3]产值及收款计划（2026）'!$A:$A&amp;'[3]产值及收款计划（2026）'!$B:$B,'[3]产值及收款计划（2026）'!Y:Y)</f>
        <v>#NAME?</v>
      </c>
      <c r="Z352" s="256" t="e" cm="1">
        <f t="array" aca="1" ref="Z352" ca="1">_xlfn.XLOOKUP($A352&amp;$B352,'[3]产值及收款计划（2026）'!$A:$A&amp;'[3]产值及收款计划（2026）'!$B:$B,'[3]产值及收款计划（2026）'!Z:Z)</f>
        <v>#NAME?</v>
      </c>
      <c r="AA352" s="256" t="e" cm="1">
        <f t="array" aca="1" ref="AA352" ca="1">_xlfn.XLOOKUP($A352&amp;$B352,'[3]产值及收款计划（2026）'!$A:$A&amp;'[3]产值及收款计划（2026）'!$B:$B,'[3]产值及收款计划（2026）'!AA:AA)</f>
        <v>#NAME?</v>
      </c>
      <c r="AB352" s="256" t="e" cm="1">
        <f t="array" aca="1" ref="AB352" ca="1">_xlfn.XLOOKUP($A352&amp;$B352,'[3]产值及收款计划（2026）'!$A:$A&amp;'[3]产值及收款计划（2026）'!$B:$B,'[3]产值及收款计划（2026）'!AB:AB)</f>
        <v>#NAME?</v>
      </c>
      <c r="AC352" s="256" t="e" cm="1">
        <f t="array" aca="1" ref="AC352" ca="1">_xlfn.XLOOKUP($A352&amp;$B352,'[3]产值及收款计划（2026）'!$A:$A&amp;'[3]产值及收款计划（2026）'!$B:$B,'[3]产值及收款计划（2026）'!AC:AC)</f>
        <v>#NAME?</v>
      </c>
      <c r="AD352" s="256" t="e" cm="1">
        <f t="array" aca="1" ref="AD352" ca="1">_xlfn.XLOOKUP($A352&amp;$B352,'[3]产值及收款计划（2026）'!$A:$A&amp;'[3]产值及收款计划（2026）'!$B:$B,'[3]产值及收款计划（2026）'!AD:AD)</f>
        <v>#NAME?</v>
      </c>
      <c r="AE352" s="256" t="e" cm="1">
        <f t="array" aca="1" ref="AE352" ca="1">_xlfn.XLOOKUP($A352&amp;$B352,'[3]产值及收款计划（2026）'!$A:$A&amp;'[3]产值及收款计划（2026）'!$B:$B,'[3]产值及收款计划（2026）'!AE:AE)</f>
        <v>#NAME?</v>
      </c>
      <c r="AF352" s="256" t="e" cm="1">
        <f t="array" aca="1" ref="AF352" ca="1">_xlfn.XLOOKUP($A352&amp;$B352,'[3]产值及收款计划（2026）'!$A:$A&amp;'[3]产值及收款计划（2026）'!$B:$B,'[3]产值及收款计划（2026）'!AF:AF)</f>
        <v>#NAME?</v>
      </c>
      <c r="AG352" s="256" t="e" cm="1">
        <f t="array" aca="1" ref="AG352" ca="1">_xlfn.XLOOKUP($A352&amp;$B352,'[3]产值及收款计划（2026）'!$A:$A&amp;'[3]产值及收款计划（2026）'!$B:$B,'[3]产值及收款计划（2026）'!AG:AG)</f>
        <v>#NAME?</v>
      </c>
      <c r="AH352" s="256" t="e" cm="1">
        <f t="array" aca="1" ref="AH352" ca="1">_xlfn.XLOOKUP($A352&amp;$B352,'[3]产值及收款计划（2026）'!$A:$A&amp;'[3]产值及收款计划（2026）'!$B:$B,'[3]产值及收款计划（2026）'!AH:AH)</f>
        <v>#NAME?</v>
      </c>
      <c r="AI352" s="256" t="e" cm="1">
        <f t="array" aca="1" ref="AI352" ca="1">_xlfn.XLOOKUP($A352&amp;$B352,'[3]产值及收款计划（2026）'!$A:$A&amp;'[3]产值及收款计划（2026）'!$B:$B,'[3]产值及收款计划（2026）'!AI:AI)</f>
        <v>#NAME?</v>
      </c>
      <c r="AJ352" s="256" t="e" cm="1">
        <f t="array" aca="1" ref="AJ352" ca="1">_xlfn.XLOOKUP($A352&amp;$B352,'[3]产值及收款计划（2026）'!$A:$A&amp;'[3]产值及收款计划（2026）'!$B:$B,'[3]产值及收款计划（2026）'!AJ:AJ)</f>
        <v>#NAME?</v>
      </c>
      <c r="AK352" s="256" t="e" cm="1">
        <f t="array" aca="1" ref="AK352" ca="1">_xlfn.XLOOKUP($A352&amp;$B352,'[3]产值及收款计划（2026）'!$A:$A&amp;'[3]产值及收款计划（2026）'!$B:$B,'[3]产值及收款计划（2026）'!AK:AK)</f>
        <v>#NAME?</v>
      </c>
      <c r="AL352" s="256" t="e" cm="1">
        <f t="array" aca="1" ref="AL352" ca="1">_xlfn.XLOOKUP($A352&amp;$B352,'[3]产值及收款计划（2026）'!$A:$A&amp;'[3]产值及收款计划（2026）'!$B:$B,'[3]产值及收款计划（2026）'!AL:AL)</f>
        <v>#NAME?</v>
      </c>
      <c r="AM352" s="263" t="e" cm="1">
        <f t="array" aca="1" ref="AM352" ca="1">_xlfn.LET(_xlpm.勾选月份状态数组,TRANSPOSE('PPT(12-15页）-TOP10'!$A$3:$A$14),_xlpm.选择数据区,IF('PPT(12-15页）-TOP10'!$E$3="收款",$BA352:$BL352,$AA352:$AL352),SUM(_xlfn._xlws.FILTER(_xlpm.选择数据区,_xlpm.勾选月份状态数组,"")))</f>
        <v>#NAME?</v>
      </c>
      <c r="AN352" s="256" t="e" cm="1">
        <f t="array" aca="1" ref="AN352" ca="1">_xlfn.LET(_xlpm.勾选月份状态数组,TRANSPOSE('PPT(12-15页）-TOP10'!$A$3:$A$14),_xlpm.选择数据区,IF('PPT(12-15页）-TOP10'!$E$3="收款",$DA352:$DL352,$CA352:$CL352),SUM(_xlfn._xlws.FILTER(_xlpm.选择数据区,_xlpm.勾选月份状态数组,"")))</f>
        <v>#NAME?</v>
      </c>
      <c r="AO352" s="256" t="e">
        <f ca="1">SUM(CA352:CC352)+SUM(AD352:AL352)</f>
        <v>#NAME?</v>
      </c>
      <c r="AP352" s="256"/>
      <c r="AQ352" s="256"/>
      <c r="AR352" s="256"/>
      <c r="AS352" s="256" t="e" cm="1">
        <f t="array" aca="1" ref="AS352" ca="1">_xlfn.XLOOKUP($A352&amp;$B352,'[3]产值及收款计划（2026）'!$A:$A&amp;'[3]产值及收款计划（2026）'!$B:$B,'[3]产值及收款计划（2026）'!AS:AS)</f>
        <v>#NAME?</v>
      </c>
      <c r="AT352" s="256" t="e" cm="1">
        <f t="array" aca="1" ref="AT352" ca="1">_xlfn.XLOOKUP($A352&amp;$B352,'[3]产值及收款计划（2026）'!$A:$A&amp;'[3]产值及收款计划（2026）'!$B:$B,'[3]产值及收款计划（2026）'!AT:AT)</f>
        <v>#NAME?</v>
      </c>
      <c r="AU352" s="256" t="e" cm="1">
        <f t="array" aca="1" ref="AU352" ca="1">_xlfn.XLOOKUP($A352&amp;$B352,'[3]产值及收款计划（2026）'!$A:$A&amp;'[3]产值及收款计划（2026）'!$B:$B,'[3]产值及收款计划（2026）'!AU:AU)</f>
        <v>#NAME?</v>
      </c>
      <c r="AV352" s="256" t="e" cm="1">
        <f t="array" aca="1" ref="AV352" ca="1">_xlfn.XLOOKUP($A352&amp;$B352,'[3]产值及收款计划（2026）'!$A:$A&amp;'[3]产值及收款计划（2026）'!$B:$B,'[3]产值及收款计划（2026）'!AV:AV)</f>
        <v>#NAME?</v>
      </c>
      <c r="AW352" s="256" t="e" cm="1">
        <f t="array" aca="1" ref="AW352" ca="1">_xlfn.XLOOKUP($A352&amp;$B352,'[3]产值及收款计划（2026）'!$A:$A&amp;'[3]产值及收款计划（2026）'!$B:$B,'[3]产值及收款计划（2026）'!AW:AW)</f>
        <v>#NAME?</v>
      </c>
      <c r="AX352" s="256" t="e" cm="1">
        <f t="array" aca="1" ref="AX352" ca="1">_xlfn.XLOOKUP($A352&amp;$B352,'[3]产值及收款计划（2026）'!$A:$A&amp;'[3]产值及收款计划（2026）'!$B:$B,'[3]产值及收款计划（2026）'!AX:AX)</f>
        <v>#NAME?</v>
      </c>
      <c r="AY352" s="256" t="e" cm="1">
        <f t="array" aca="1" ref="AY352" ca="1">_xlfn.XLOOKUP($A352&amp;$B352,'[3]产值及收款计划（2026）'!$A:$A&amp;'[3]产值及收款计划（2026）'!$B:$B,'[3]产值及收款计划（2026）'!AY:AY)</f>
        <v>#NAME?</v>
      </c>
      <c r="AZ352" s="256" t="e" cm="1">
        <f t="array" aca="1" ref="AZ352" ca="1">_xlfn.XLOOKUP($A352&amp;$B352,'[3]产值及收款计划（2026）'!$A:$A&amp;'[3]产值及收款计划（2026）'!$B:$B,'[3]产值及收款计划（2026）'!AZ:AZ)</f>
        <v>#NAME?</v>
      </c>
      <c r="BA352" s="256" t="e" cm="1">
        <f t="array" aca="1" ref="BA352" ca="1">_xlfn.XLOOKUP($A352&amp;$B352,'[3]产值及收款计划（2026）'!$A:$A&amp;'[3]产值及收款计划（2026）'!$B:$B,'[3]产值及收款计划（2026）'!BA:BA)</f>
        <v>#NAME?</v>
      </c>
      <c r="BB352" s="256" t="e" cm="1">
        <f t="array" aca="1" ref="BB352" ca="1">_xlfn.XLOOKUP($A352&amp;$B352,'[3]产值及收款计划（2026）'!$A:$A&amp;'[3]产值及收款计划（2026）'!$B:$B,'[3]产值及收款计划（2026）'!BB:BB)</f>
        <v>#NAME?</v>
      </c>
      <c r="BC352" s="256" t="e" cm="1">
        <f t="array" aca="1" ref="BC352" ca="1">_xlfn.XLOOKUP($A352&amp;$B352,'[3]产值及收款计划（2026）'!$A:$A&amp;'[3]产值及收款计划（2026）'!$B:$B,'[3]产值及收款计划（2026）'!BC:BC)</f>
        <v>#NAME?</v>
      </c>
      <c r="BD352" s="256" t="e" cm="1">
        <f t="array" aca="1" ref="BD352" ca="1">_xlfn.XLOOKUP($A352&amp;$B352,'[3]产值及收款计划（2026）'!$A:$A&amp;'[3]产值及收款计划（2026）'!$B:$B,'[3]产值及收款计划（2026）'!BD:BD)</f>
        <v>#NAME?</v>
      </c>
      <c r="BE352" s="256" t="e" cm="1">
        <f t="array" aca="1" ref="BE352" ca="1">_xlfn.XLOOKUP($A352&amp;$B352,'[3]产值及收款计划（2026）'!$A:$A&amp;'[3]产值及收款计划（2026）'!$B:$B,'[3]产值及收款计划（2026）'!BE:BE)</f>
        <v>#NAME?</v>
      </c>
      <c r="BF352" s="256" t="e" cm="1">
        <f t="array" aca="1" ref="BF352" ca="1">_xlfn.XLOOKUP($A352&amp;$B352,'[3]产值及收款计划（2026）'!$A:$A&amp;'[3]产值及收款计划（2026）'!$B:$B,'[3]产值及收款计划（2026）'!BF:BF)</f>
        <v>#NAME?</v>
      </c>
      <c r="BG352" s="256" t="e" cm="1">
        <f t="array" aca="1" ref="BG352" ca="1">_xlfn.XLOOKUP($A352&amp;$B352,'[3]产值及收款计划（2026）'!$A:$A&amp;'[3]产值及收款计划（2026）'!$B:$B,'[3]产值及收款计划（2026）'!BG:BG)</f>
        <v>#NAME?</v>
      </c>
      <c r="BH352" s="256" t="e" cm="1">
        <f t="array" aca="1" ref="BH352" ca="1">_xlfn.XLOOKUP($A352&amp;$B352,'[3]产值及收款计划（2026）'!$A:$A&amp;'[3]产值及收款计划（2026）'!$B:$B,'[3]产值及收款计划（2026）'!BH:BH)</f>
        <v>#NAME?</v>
      </c>
      <c r="BI352" s="256" t="e" cm="1">
        <f t="array" aca="1" ref="BI352" ca="1">_xlfn.XLOOKUP($A352&amp;$B352,'[3]产值及收款计划（2026）'!$A:$A&amp;'[3]产值及收款计划（2026）'!$B:$B,'[3]产值及收款计划（2026）'!BI:BI)</f>
        <v>#NAME?</v>
      </c>
      <c r="BJ352" s="256" t="e" cm="1">
        <f t="array" aca="1" ref="BJ352" ca="1">_xlfn.XLOOKUP($A352&amp;$B352,'[3]产值及收款计划（2026）'!$A:$A&amp;'[3]产值及收款计划（2026）'!$B:$B,'[3]产值及收款计划（2026）'!BJ:BJ)</f>
        <v>#NAME?</v>
      </c>
      <c r="BK352" s="256" t="e" cm="1">
        <f t="array" aca="1" ref="BK352" ca="1">_xlfn.XLOOKUP($A352&amp;$B352,'[3]产值及收款计划（2026）'!$A:$A&amp;'[3]产值及收款计划（2026）'!$B:$B,'[3]产值及收款计划（2026）'!BK:BK)</f>
        <v>#NAME?</v>
      </c>
      <c r="BL352" s="256" t="e" cm="1">
        <f t="array" aca="1" ref="BL352" ca="1">_xlfn.XLOOKUP($A352&amp;$B352,'[3]产值及收款计划（2026）'!$A:$A&amp;'[3]产值及收款计划（2026）'!$B:$B,'[3]产值及收款计划（2026）'!BL:BL)</f>
        <v>#NAME?</v>
      </c>
      <c r="BM352" s="256"/>
      <c r="BN352" s="256"/>
      <c r="BO352" s="256"/>
      <c r="BP352" s="256"/>
      <c r="BQ352" s="255" t="e" cm="1">
        <f t="array" aca="1" ref="BQ352" ca="1">_xlfn.XLOOKUP($A352&amp;$B352,'[3]产值及收款计划（2026）'!$A:$A&amp;'[3]产值及收款计划（2026）'!$B:$B,'[3]产值及收款计划（2026）'!BQ:BQ)</f>
        <v>#NAME?</v>
      </c>
      <c r="BR352" s="256" t="e" cm="1">
        <f t="array" aca="1" ref="BR352" ca="1">_xlfn.XLOOKUP($A352&amp;$B352,'[3]产值及收款计划（2026）'!$A:$A&amp;'[3]产值及收款计划（2026）'!$B:$B,'[3]产值及收款计划（2026）'!BR:BR)</f>
        <v>#NAME?</v>
      </c>
      <c r="CA352" s="256" t="e" cm="1">
        <f t="array" aca="1" ref="CA352" ca="1">_xlfn.XLOOKUP($A352&amp;$B352,'[3]产值及收款计划（2026）'!$A:$A&amp;'[3]产值及收款计划（2026）'!$B:$B,'[3]产值及收款计划（2026）'!CA:CA)</f>
        <v>#NAME?</v>
      </c>
      <c r="CB352" s="256" t="e" cm="1">
        <f t="array" aca="1" ref="CB352" ca="1">_xlfn.XLOOKUP($A352&amp;$B352,'[3]产值及收款计划（2026）'!$A:$A&amp;'[3]产值及收款计划（2026）'!$B:$B,'[3]产值及收款计划（2026）'!CB:CB)</f>
        <v>#NAME?</v>
      </c>
      <c r="CC352" s="256" t="e" cm="1">
        <f t="array" aca="1" ref="CC352" ca="1">_xlfn.XLOOKUP($A352&amp;$B352,'[3]产值及收款计划（2026）'!$A:$A&amp;'[3]产值及收款计划（2026）'!$B:$B,'[3]产值及收款计划（2026）'!CC:CC)</f>
        <v>#NAME?</v>
      </c>
      <c r="CD352" s="256" t="e" cm="1">
        <f t="array" aca="1" ref="CD352" ca="1">_xlfn.XLOOKUP($A352&amp;$B352,'[3]产值及收款计划（2026）'!$A:$A&amp;'[3]产值及收款计划（2026）'!$B:$B,'[3]产值及收款计划（2026）'!CD:CD)</f>
        <v>#NAME?</v>
      </c>
      <c r="CE352" s="256" t="e" cm="1">
        <f t="array" aca="1" ref="CE352" ca="1">_xlfn.XLOOKUP($A352&amp;$B352,'[3]产值及收款计划（2026）'!$A:$A&amp;'[3]产值及收款计划（2026）'!$B:$B,'[3]产值及收款计划（2026）'!CE:CE)</f>
        <v>#NAME?</v>
      </c>
      <c r="CF352" s="256" t="e" cm="1">
        <f t="array" aca="1" ref="CF352" ca="1">_xlfn.XLOOKUP($A352&amp;$B352,'[3]产值及收款计划（2026）'!$A:$A&amp;'[3]产值及收款计划（2026）'!$B:$B,'[3]产值及收款计划（2026）'!CF:CF)</f>
        <v>#NAME?</v>
      </c>
      <c r="CG352" s="256" t="e" cm="1">
        <f t="array" aca="1" ref="CG352" ca="1">_xlfn.XLOOKUP($A352&amp;$B352,'[3]产值及收款计划（2026）'!$A:$A&amp;'[3]产值及收款计划（2026）'!$B:$B,'[3]产值及收款计划（2026）'!CG:CG)</f>
        <v>#NAME?</v>
      </c>
      <c r="CH352" s="256" t="e" cm="1">
        <f t="array" aca="1" ref="CH352" ca="1">_xlfn.XLOOKUP($A352&amp;$B352,'[3]产值及收款计划（2026）'!$A:$A&amp;'[3]产值及收款计划（2026）'!$B:$B,'[3]产值及收款计划（2026）'!CH:CH)</f>
        <v>#NAME?</v>
      </c>
      <c r="CI352" s="256" t="e" cm="1">
        <f t="array" aca="1" ref="CI352" ca="1">_xlfn.XLOOKUP($A352&amp;$B352,'[3]产值及收款计划（2026）'!$A:$A&amp;'[3]产值及收款计划（2026）'!$B:$B,'[3]产值及收款计划（2026）'!CI:CI)</f>
        <v>#NAME?</v>
      </c>
      <c r="CJ352" s="256" t="e" cm="1">
        <f t="array" aca="1" ref="CJ352" ca="1">_xlfn.XLOOKUP($A352&amp;$B352,'[3]产值及收款计划（2026）'!$A:$A&amp;'[3]产值及收款计划（2026）'!$B:$B,'[3]产值及收款计划（2026）'!CJ:CJ)</f>
        <v>#NAME?</v>
      </c>
      <c r="CK352" s="256" t="e" cm="1">
        <f t="array" aca="1" ref="CK352" ca="1">_xlfn.XLOOKUP($A352&amp;$B352,'[3]产值及收款计划（2026）'!$A:$A&amp;'[3]产值及收款计划（2026）'!$B:$B,'[3]产值及收款计划（2026）'!CK:CK)</f>
        <v>#NAME?</v>
      </c>
      <c r="CL352" s="256" t="e" cm="1">
        <f t="array" aca="1" ref="CL352" ca="1">_xlfn.XLOOKUP($A352&amp;$B352,'[3]产值及收款计划（2026）'!$A:$A&amp;'[3]产值及收款计划（2026）'!$B:$B,'[3]产值及收款计划（2026）'!CL:CL)</f>
        <v>#NAME?</v>
      </c>
      <c r="DA352" s="256" t="e" cm="1">
        <f t="array" aca="1" ref="DA352" ca="1">_xlfn.XLOOKUP($A352&amp;$B352,'[3]产值及收款计划（2026）'!$A:$A&amp;'[3]产值及收款计划（2026）'!$B:$B,'[3]产值及收款计划（2026）'!DA:DA)</f>
        <v>#NAME?</v>
      </c>
      <c r="DB352" s="256" t="e" cm="1">
        <f t="array" aca="1" ref="DB352" ca="1">_xlfn.XLOOKUP($A352&amp;$B352,'[3]产值及收款计划（2026）'!$A:$A&amp;'[3]产值及收款计划（2026）'!$B:$B,'[3]产值及收款计划（2026）'!DB:DB)</f>
        <v>#NAME?</v>
      </c>
      <c r="DC352" s="256" t="e" cm="1">
        <f t="array" aca="1" ref="DC352" ca="1">_xlfn.XLOOKUP($A352&amp;$B352,'[3]产值及收款计划（2026）'!$A:$A&amp;'[3]产值及收款计划（2026）'!$B:$B,'[3]产值及收款计划（2026）'!DC:DC)</f>
        <v>#NAME?</v>
      </c>
      <c r="DD352" s="256" t="e" cm="1">
        <f t="array" aca="1" ref="DD352" ca="1">_xlfn.XLOOKUP($A352&amp;$B352,'[3]产值及收款计划（2026）'!$A:$A&amp;'[3]产值及收款计划（2026）'!$B:$B,'[3]产值及收款计划（2026）'!DD:DD)</f>
        <v>#NAME?</v>
      </c>
      <c r="DE352" s="256" t="e" cm="1">
        <f t="array" aca="1" ref="DE352" ca="1">_xlfn.XLOOKUP($A352&amp;$B352,'[3]产值及收款计划（2026）'!$A:$A&amp;'[3]产值及收款计划（2026）'!$B:$B,'[3]产值及收款计划（2026）'!DE:DE)</f>
        <v>#NAME?</v>
      </c>
      <c r="DF352" s="256" t="e" cm="1">
        <f t="array" aca="1" ref="DF352" ca="1">_xlfn.XLOOKUP($A352&amp;$B352,'[3]产值及收款计划（2026）'!$A:$A&amp;'[3]产值及收款计划（2026）'!$B:$B,'[3]产值及收款计划（2026）'!DF:DF)</f>
        <v>#NAME?</v>
      </c>
      <c r="DG352" s="256" t="e" cm="1">
        <f t="array" aca="1" ref="DG352" ca="1">_xlfn.XLOOKUP($A352&amp;$B352,'[3]产值及收款计划（2026）'!$A:$A&amp;'[3]产值及收款计划（2026）'!$B:$B,'[3]产值及收款计划（2026）'!DG:DG)</f>
        <v>#NAME?</v>
      </c>
      <c r="DH352" s="256" t="e" cm="1">
        <f t="array" aca="1" ref="DH352" ca="1">_xlfn.XLOOKUP($A352&amp;$B352,'[3]产值及收款计划（2026）'!$A:$A&amp;'[3]产值及收款计划（2026）'!$B:$B,'[3]产值及收款计划（2026）'!DH:DH)</f>
        <v>#NAME?</v>
      </c>
      <c r="DI352" s="256" t="e" cm="1">
        <f t="array" aca="1" ref="DI352" ca="1">_xlfn.XLOOKUP($A352&amp;$B352,'[3]产值及收款计划（2026）'!$A:$A&amp;'[3]产值及收款计划（2026）'!$B:$B,'[3]产值及收款计划（2026）'!DI:DI)</f>
        <v>#NAME?</v>
      </c>
      <c r="DJ352" s="256" t="e" cm="1">
        <f t="array" aca="1" ref="DJ352" ca="1">_xlfn.XLOOKUP($A352&amp;$B352,'[3]产值及收款计划（2026）'!$A:$A&amp;'[3]产值及收款计划（2026）'!$B:$B,'[3]产值及收款计划（2026）'!DJ:DJ)</f>
        <v>#NAME?</v>
      </c>
      <c r="DK352" s="256" t="e" cm="1">
        <f t="array" aca="1" ref="DK352" ca="1">_xlfn.XLOOKUP($A352&amp;$B352,'[3]产值及收款计划（2026）'!$A:$A&amp;'[3]产值及收款计划（2026）'!$B:$B,'[3]产值及收款计划（2026）'!DK:DK)</f>
        <v>#NAME?</v>
      </c>
      <c r="DL352" s="256" t="e" cm="1">
        <f t="array" aca="1" ref="DL352" ca="1">_xlfn.XLOOKUP($A352&amp;$B352,'[3]产值及收款计划（2026）'!$A:$A&amp;'[3]产值及收款计划（2026）'!$B:$B,'[3]产值及收款计划（2026）'!DL:DL)</f>
        <v>#NAME?</v>
      </c>
      <c r="DM352" s="264"/>
      <c r="DN352" s="250"/>
    </row>
    <row r="353" spans="1:118" ht="20.25" x14ac:dyDescent="0.15">
      <c r="A353" s="254">
        <f t="shared" si="20"/>
        <v>5</v>
      </c>
      <c r="B353" s="254" t="s">
        <v>27</v>
      </c>
      <c r="C353" s="255" t="e" cm="1">
        <f t="array" aca="1" ref="C353" ca="1">_xlfn.XLOOKUP($A353&amp;$B353,'[3]产值及收款计划（2026）'!$A:$A&amp;'[3]产值及收款计划（2026）'!$B:$B,'[3]产值及收款计划（2026）'!C:C)</f>
        <v>#NAME?</v>
      </c>
      <c r="D353" s="255" t="e" cm="1">
        <f t="array" aca="1" ref="D353" ca="1">_xlfn.XLOOKUP($A353&amp;$B353,'[3]产值及收款计划（2026）'!$A:$A&amp;'[3]产值及收款计划（2026）'!$B:$B,'[3]产值及收款计划（2026）'!D:D)</f>
        <v>#NAME?</v>
      </c>
      <c r="E353" s="256" t="e" cm="1">
        <f t="array" aca="1" ref="E353" ca="1">_xlfn.XLOOKUP($A353&amp;$B353,'[3]产值及收款计划（2026）'!$A:$A&amp;'[3]产值及收款计划（2026）'!$B:$B,'[3]产值及收款计划（2026）'!E:E)</f>
        <v>#NAME?</v>
      </c>
      <c r="F353" s="256" t="e" cm="1">
        <f t="array" aca="1" ref="F353" ca="1">_xlfn.XLOOKUP($A353&amp;$B353,'[3]产值及收款计划（2026）'!$A:$A&amp;'[3]产值及收款计划（2026）'!$B:$B,'[3]产值及收款计划（2026）'!F:F)</f>
        <v>#NAME?</v>
      </c>
      <c r="G353" s="256" t="e" cm="1">
        <f t="array" aca="1" ref="G353" ca="1">_xlfn.XLOOKUP($A353&amp;$B353,'[3]产值及收款计划（2026）'!$A:$A&amp;'[3]产值及收款计划（2026）'!$B:$B,'[3]产值及收款计划（2026）'!G:G)</f>
        <v>#NAME?</v>
      </c>
      <c r="H353" s="256" t="e" cm="1">
        <f t="array" aca="1" ref="H353" ca="1">_xlfn.XLOOKUP($A353&amp;$B353,'[3]产值及收款计划（2026）'!$A:$A&amp;'[3]产值及收款计划（2026）'!$B:$B,'[3]产值及收款计划（2026）'!H:H)</f>
        <v>#NAME?</v>
      </c>
      <c r="I353" s="257" t="e" cm="1">
        <f t="array" aca="1" ref="I353" ca="1">_xlfn.XLOOKUP($A353&amp;$B353,'[3]产值及收款计划（2026）'!$A:$A&amp;'[3]产值及收款计划（2026）'!$B:$B,'[3]产值及收款计划（2026）'!I:I)</f>
        <v>#NAME?</v>
      </c>
      <c r="J353" s="258" t="e" cm="1">
        <f t="array" aca="1" ref="J353" ca="1">_xlfn.XLOOKUP($A353&amp;$B353,'[3]产值及收款计划（2026）'!$A:$A&amp;'[3]产值及收款计划（2026）'!$B:$B,'[3]产值及收款计划（2026）'!J:J)</f>
        <v>#NAME?</v>
      </c>
      <c r="K353" s="256" t="e" cm="1">
        <f t="array" aca="1" ref="K353" ca="1">_xlfn.XLOOKUP($A353&amp;$B353,'[3]产值及收款计划（2026）'!$A:$A&amp;'[3]产值及收款计划（2026）'!$B:$B,'[3]产值及收款计划（2026）'!K:K)</f>
        <v>#NAME?</v>
      </c>
      <c r="L353" s="256" t="e" cm="1">
        <f t="array" aca="1" ref="L353" ca="1">_xlfn.XLOOKUP($A353&amp;$B353,'[3]产值及收款计划（2026）'!$A:$A&amp;'[3]产值及收款计划（2026）'!$B:$B,'[3]产值及收款计划（2026）'!L:L)</f>
        <v>#NAME?</v>
      </c>
      <c r="M353" s="256" t="e" cm="1">
        <f t="array" aca="1" ref="M353" ca="1">_xlfn.XLOOKUP($A353&amp;$B353,'[3]产值及收款计划（2026）'!$A:$A&amp;'[3]产值及收款计划（2026）'!$B:$B,'[3]产值及收款计划（2026）'!M:M)</f>
        <v>#NAME?</v>
      </c>
      <c r="N353" s="256" t="e" cm="1">
        <f t="array" aca="1" ref="N353" ca="1">_xlfn.XLOOKUP($A353&amp;$B353,'[3]产值及收款计划（2026）'!$A:$A&amp;'[3]产值及收款计划（2026）'!$B:$B,'[3]产值及收款计划（2026）'!N:N)</f>
        <v>#NAME?</v>
      </c>
      <c r="O353" s="256" t="e" cm="1">
        <f t="array" aca="1" ref="O353" ca="1">_xlfn.XLOOKUP($A353&amp;$B353,'[3]产值及收款计划（2026）'!$A:$A&amp;'[3]产值及收款计划（2026）'!$B:$B,'[3]产值及收款计划（2026）'!O:O)</f>
        <v>#NAME?</v>
      </c>
      <c r="P353" s="255" t="e" cm="1">
        <f t="array" aca="1" ref="P353" ca="1">_xlfn.XLOOKUP($A353&amp;$B353,'[3]产值及收款计划（2026）'!$A:$A&amp;'[3]产值及收款计划（2026）'!$B:$B,'[3]产值及收款计划（2026）'!P:P)</f>
        <v>#NAME?</v>
      </c>
      <c r="Q353" s="256" t="e" cm="1">
        <f t="array" aca="1" ref="Q353" ca="1">_xlfn.XLOOKUP($A353&amp;$B353,'[3]产值及收款计划（2026）'!$A:$A&amp;'[3]产值及收款计划（2026）'!$B:$B,'[3]产值及收款计划（2026）'!Q:Q)</f>
        <v>#NAME?</v>
      </c>
      <c r="R353" s="256" t="e" cm="1">
        <f t="array" aca="1" ref="R353" ca="1">_xlfn.XLOOKUP($A353&amp;$B353,'[3]产值及收款计划（2026）'!$A:$A&amp;'[3]产值及收款计划（2026）'!$B:$B,'[3]产值及收款计划（2026）'!R:R)</f>
        <v>#NAME?</v>
      </c>
      <c r="S353" s="256" t="e" cm="1">
        <f t="array" aca="1" ref="S353" ca="1">_xlfn.XLOOKUP($A353&amp;$B353,'[3]产值及收款计划（2026）'!$A:$A&amp;'[3]产值及收款计划（2026）'!$B:$B,'[3]产值及收款计划（2026）'!S:S)</f>
        <v>#NAME?</v>
      </c>
      <c r="T353" s="256" t="e" cm="1">
        <f t="array" aca="1" ref="T353" ca="1">_xlfn.XLOOKUP($A353&amp;$B353,'[3]产值及收款计划（2026）'!$A:$A&amp;'[3]产值及收款计划（2026）'!$B:$B,'[3]产值及收款计划（2026）'!T:T)</f>
        <v>#NAME?</v>
      </c>
      <c r="U353" s="256" t="e" cm="1">
        <f t="array" aca="1" ref="U353" ca="1">_xlfn.XLOOKUP($A353&amp;$B353,'[3]产值及收款计划（2026）'!$A:$A&amp;'[3]产值及收款计划（2026）'!$B:$B,'[3]产值及收款计划（2026）'!U:U)</f>
        <v>#NAME?</v>
      </c>
      <c r="V353" s="256" t="e" cm="1">
        <f t="array" aca="1" ref="V353" ca="1">_xlfn.XLOOKUP($A353&amp;$B353,'[3]产值及收款计划（2026）'!$A:$A&amp;'[3]产值及收款计划（2026）'!$B:$B,'[3]产值及收款计划（2026）'!V:V)</f>
        <v>#NAME?</v>
      </c>
      <c r="W353" s="256" t="e" cm="1">
        <f t="array" aca="1" ref="W353" ca="1">_xlfn.XLOOKUP($A353&amp;$B353,'[3]产值及收款计划（2026）'!$A:$A&amp;'[3]产值及收款计划（2026）'!$B:$B,'[3]产值及收款计划（2026）'!W:W)</f>
        <v>#NAME?</v>
      </c>
      <c r="X353" s="256" t="e" cm="1">
        <f t="array" aca="1" ref="X353" ca="1">_xlfn.XLOOKUP($A353&amp;$B353,'[3]产值及收款计划（2026）'!$A:$A&amp;'[3]产值及收款计划（2026）'!$B:$B,'[3]产值及收款计划（2026）'!X:X)</f>
        <v>#NAME?</v>
      </c>
      <c r="Y353" s="256" t="e" cm="1">
        <f t="array" aca="1" ref="Y353" ca="1">_xlfn.XLOOKUP($A353&amp;$B353,'[3]产值及收款计划（2026）'!$A:$A&amp;'[3]产值及收款计划（2026）'!$B:$B,'[3]产值及收款计划（2026）'!Y:Y)</f>
        <v>#NAME?</v>
      </c>
      <c r="Z353" s="256" t="e" cm="1">
        <f t="array" aca="1" ref="Z353" ca="1">_xlfn.XLOOKUP($A353&amp;$B353,'[3]产值及收款计划（2026）'!$A:$A&amp;'[3]产值及收款计划（2026）'!$B:$B,'[3]产值及收款计划（2026）'!Z:Z)</f>
        <v>#NAME?</v>
      </c>
      <c r="AA353" s="256" t="e" cm="1">
        <f t="array" aca="1" ref="AA353" ca="1">_xlfn.XLOOKUP($A353&amp;$B353,'[3]产值及收款计划（2026）'!$A:$A&amp;'[3]产值及收款计划（2026）'!$B:$B,'[3]产值及收款计划（2026）'!AA:AA)</f>
        <v>#NAME?</v>
      </c>
      <c r="AB353" s="256" t="e" cm="1">
        <f t="array" aca="1" ref="AB353" ca="1">_xlfn.XLOOKUP($A353&amp;$B353,'[3]产值及收款计划（2026）'!$A:$A&amp;'[3]产值及收款计划（2026）'!$B:$B,'[3]产值及收款计划（2026）'!AB:AB)</f>
        <v>#NAME?</v>
      </c>
      <c r="AC353" s="256" t="e" cm="1">
        <f t="array" aca="1" ref="AC353" ca="1">_xlfn.XLOOKUP($A353&amp;$B353,'[3]产值及收款计划（2026）'!$A:$A&amp;'[3]产值及收款计划（2026）'!$B:$B,'[3]产值及收款计划（2026）'!AC:AC)</f>
        <v>#NAME?</v>
      </c>
      <c r="AD353" s="256" t="e" cm="1">
        <f t="array" aca="1" ref="AD353" ca="1">_xlfn.XLOOKUP($A353&amp;$B353,'[3]产值及收款计划（2026）'!$A:$A&amp;'[3]产值及收款计划（2026）'!$B:$B,'[3]产值及收款计划（2026）'!AD:AD)</f>
        <v>#NAME?</v>
      </c>
      <c r="AE353" s="256" t="e" cm="1">
        <f t="array" aca="1" ref="AE353" ca="1">_xlfn.XLOOKUP($A353&amp;$B353,'[3]产值及收款计划（2026）'!$A:$A&amp;'[3]产值及收款计划（2026）'!$B:$B,'[3]产值及收款计划（2026）'!AE:AE)</f>
        <v>#NAME?</v>
      </c>
      <c r="AF353" s="256" t="e" cm="1">
        <f t="array" aca="1" ref="AF353" ca="1">_xlfn.XLOOKUP($A353&amp;$B353,'[3]产值及收款计划（2026）'!$A:$A&amp;'[3]产值及收款计划（2026）'!$B:$B,'[3]产值及收款计划（2026）'!AF:AF)</f>
        <v>#NAME?</v>
      </c>
      <c r="AG353" s="256" t="e" cm="1">
        <f t="array" aca="1" ref="AG353" ca="1">_xlfn.XLOOKUP($A353&amp;$B353,'[3]产值及收款计划（2026）'!$A:$A&amp;'[3]产值及收款计划（2026）'!$B:$B,'[3]产值及收款计划（2026）'!AG:AG)</f>
        <v>#NAME?</v>
      </c>
      <c r="AH353" s="256" t="e" cm="1">
        <f t="array" aca="1" ref="AH353" ca="1">_xlfn.XLOOKUP($A353&amp;$B353,'[3]产值及收款计划（2026）'!$A:$A&amp;'[3]产值及收款计划（2026）'!$B:$B,'[3]产值及收款计划（2026）'!AH:AH)</f>
        <v>#NAME?</v>
      </c>
      <c r="AI353" s="256" t="e" cm="1">
        <f t="array" aca="1" ref="AI353" ca="1">_xlfn.XLOOKUP($A353&amp;$B353,'[3]产值及收款计划（2026）'!$A:$A&amp;'[3]产值及收款计划（2026）'!$B:$B,'[3]产值及收款计划（2026）'!AI:AI)</f>
        <v>#NAME?</v>
      </c>
      <c r="AJ353" s="256" t="e" cm="1">
        <f t="array" aca="1" ref="AJ353" ca="1">_xlfn.XLOOKUP($A353&amp;$B353,'[3]产值及收款计划（2026）'!$A:$A&amp;'[3]产值及收款计划（2026）'!$B:$B,'[3]产值及收款计划（2026）'!AJ:AJ)</f>
        <v>#NAME?</v>
      </c>
      <c r="AK353" s="256" t="e" cm="1">
        <f t="array" aca="1" ref="AK353" ca="1">_xlfn.XLOOKUP($A353&amp;$B353,'[3]产值及收款计划（2026）'!$A:$A&amp;'[3]产值及收款计划（2026）'!$B:$B,'[3]产值及收款计划（2026）'!AK:AK)</f>
        <v>#NAME?</v>
      </c>
      <c r="AL353" s="256" t="e" cm="1">
        <f t="array" aca="1" ref="AL353" ca="1">_xlfn.XLOOKUP($A353&amp;$B353,'[3]产值及收款计划（2026）'!$A:$A&amp;'[3]产值及收款计划（2026）'!$B:$B,'[3]产值及收款计划（2026）'!AL:AL)</f>
        <v>#NAME?</v>
      </c>
      <c r="AM353" s="263" t="e" cm="1">
        <f t="array" aca="1" ref="AM353" ca="1">_xlfn.LET(_xlpm.勾选月份状态数组,TRANSPOSE('PPT(12-15页）-TOP10'!$A$3:$A$14),_xlpm.选择数据区,IF('PPT(12-15页）-TOP10'!$E$3="收款",$BA353:$BL353,$AA353:$AL353),SUM(_xlfn._xlws.FILTER(_xlpm.选择数据区,_xlpm.勾选月份状态数组,"")))</f>
        <v>#NAME?</v>
      </c>
      <c r="AN353" s="256" t="e" cm="1">
        <f t="array" aca="1" ref="AN353" ca="1">_xlfn.LET(_xlpm.勾选月份状态数组,TRANSPOSE('PPT(12-15页）-TOP10'!$A$3:$A$14),_xlpm.选择数据区,IF('PPT(12-15页）-TOP10'!$E$3="收款",$DA353:$DL353,$CA353:$CL353),SUM(_xlfn._xlws.FILTER(_xlpm.选择数据区,_xlpm.勾选月份状态数组,"")))</f>
        <v>#NAME?</v>
      </c>
      <c r="AO353" s="256" t="e">
        <f ca="1">SUM(CA353:CC353)+SUM(AD353:AL353)</f>
        <v>#NAME?</v>
      </c>
      <c r="AP353" s="256"/>
      <c r="AQ353" s="256"/>
      <c r="AR353" s="256"/>
      <c r="AS353" s="256" t="e" cm="1">
        <f t="array" aca="1" ref="AS353" ca="1">_xlfn.XLOOKUP($A353&amp;$B353,'[3]产值及收款计划（2026）'!$A:$A&amp;'[3]产值及收款计划（2026）'!$B:$B,'[3]产值及收款计划（2026）'!AS:AS)</f>
        <v>#NAME?</v>
      </c>
      <c r="AT353" s="256" t="e" cm="1">
        <f t="array" aca="1" ref="AT353" ca="1">_xlfn.XLOOKUP($A353&amp;$B353,'[3]产值及收款计划（2026）'!$A:$A&amp;'[3]产值及收款计划（2026）'!$B:$B,'[3]产值及收款计划（2026）'!AT:AT)</f>
        <v>#NAME?</v>
      </c>
      <c r="AU353" s="256" t="e" cm="1">
        <f t="array" aca="1" ref="AU353" ca="1">_xlfn.XLOOKUP($A353&amp;$B353,'[3]产值及收款计划（2026）'!$A:$A&amp;'[3]产值及收款计划（2026）'!$B:$B,'[3]产值及收款计划（2026）'!AU:AU)</f>
        <v>#NAME?</v>
      </c>
      <c r="AV353" s="256" t="e" cm="1">
        <f t="array" aca="1" ref="AV353" ca="1">_xlfn.XLOOKUP($A353&amp;$B353,'[3]产值及收款计划（2026）'!$A:$A&amp;'[3]产值及收款计划（2026）'!$B:$B,'[3]产值及收款计划（2026）'!AV:AV)</f>
        <v>#NAME?</v>
      </c>
      <c r="AW353" s="256" t="e" cm="1">
        <f t="array" aca="1" ref="AW353" ca="1">_xlfn.XLOOKUP($A353&amp;$B353,'[3]产值及收款计划（2026）'!$A:$A&amp;'[3]产值及收款计划（2026）'!$B:$B,'[3]产值及收款计划（2026）'!AW:AW)</f>
        <v>#NAME?</v>
      </c>
      <c r="AX353" s="256" t="e" cm="1">
        <f t="array" aca="1" ref="AX353" ca="1">_xlfn.XLOOKUP($A353&amp;$B353,'[3]产值及收款计划（2026）'!$A:$A&amp;'[3]产值及收款计划（2026）'!$B:$B,'[3]产值及收款计划（2026）'!AX:AX)</f>
        <v>#NAME?</v>
      </c>
      <c r="AY353" s="256" t="e" cm="1">
        <f t="array" aca="1" ref="AY353" ca="1">_xlfn.XLOOKUP($A353&amp;$B353,'[3]产值及收款计划（2026）'!$A:$A&amp;'[3]产值及收款计划（2026）'!$B:$B,'[3]产值及收款计划（2026）'!AY:AY)</f>
        <v>#NAME?</v>
      </c>
      <c r="AZ353" s="256" t="e" cm="1">
        <f t="array" aca="1" ref="AZ353" ca="1">_xlfn.XLOOKUP($A353&amp;$B353,'[3]产值及收款计划（2026）'!$A:$A&amp;'[3]产值及收款计划（2026）'!$B:$B,'[3]产值及收款计划（2026）'!AZ:AZ)</f>
        <v>#NAME?</v>
      </c>
      <c r="BA353" s="256" t="e" cm="1">
        <f t="array" aca="1" ref="BA353" ca="1">_xlfn.XLOOKUP($A353&amp;$B353,'[3]产值及收款计划（2026）'!$A:$A&amp;'[3]产值及收款计划（2026）'!$B:$B,'[3]产值及收款计划（2026）'!BA:BA)</f>
        <v>#NAME?</v>
      </c>
      <c r="BB353" s="256" t="e" cm="1">
        <f t="array" aca="1" ref="BB353" ca="1">_xlfn.XLOOKUP($A353&amp;$B353,'[3]产值及收款计划（2026）'!$A:$A&amp;'[3]产值及收款计划（2026）'!$B:$B,'[3]产值及收款计划（2026）'!BB:BB)</f>
        <v>#NAME?</v>
      </c>
      <c r="BC353" s="256" t="e" cm="1">
        <f t="array" aca="1" ref="BC353" ca="1">_xlfn.XLOOKUP($A353&amp;$B353,'[3]产值及收款计划（2026）'!$A:$A&amp;'[3]产值及收款计划（2026）'!$B:$B,'[3]产值及收款计划（2026）'!BC:BC)</f>
        <v>#NAME?</v>
      </c>
      <c r="BD353" s="256" t="e" cm="1">
        <f t="array" aca="1" ref="BD353" ca="1">_xlfn.XLOOKUP($A353&amp;$B353,'[3]产值及收款计划（2026）'!$A:$A&amp;'[3]产值及收款计划（2026）'!$B:$B,'[3]产值及收款计划（2026）'!BD:BD)</f>
        <v>#NAME?</v>
      </c>
      <c r="BE353" s="256" t="e" cm="1">
        <f t="array" aca="1" ref="BE353" ca="1">_xlfn.XLOOKUP($A353&amp;$B353,'[3]产值及收款计划（2026）'!$A:$A&amp;'[3]产值及收款计划（2026）'!$B:$B,'[3]产值及收款计划（2026）'!BE:BE)</f>
        <v>#NAME?</v>
      </c>
      <c r="BF353" s="256" t="e" cm="1">
        <f t="array" aca="1" ref="BF353" ca="1">_xlfn.XLOOKUP($A353&amp;$B353,'[3]产值及收款计划（2026）'!$A:$A&amp;'[3]产值及收款计划（2026）'!$B:$B,'[3]产值及收款计划（2026）'!BF:BF)</f>
        <v>#NAME?</v>
      </c>
      <c r="BG353" s="256" t="e" cm="1">
        <f t="array" aca="1" ref="BG353" ca="1">_xlfn.XLOOKUP($A353&amp;$B353,'[3]产值及收款计划（2026）'!$A:$A&amp;'[3]产值及收款计划（2026）'!$B:$B,'[3]产值及收款计划（2026）'!BG:BG)</f>
        <v>#NAME?</v>
      </c>
      <c r="BH353" s="256" t="e" cm="1">
        <f t="array" aca="1" ref="BH353" ca="1">_xlfn.XLOOKUP($A353&amp;$B353,'[3]产值及收款计划（2026）'!$A:$A&amp;'[3]产值及收款计划（2026）'!$B:$B,'[3]产值及收款计划（2026）'!BH:BH)</f>
        <v>#NAME?</v>
      </c>
      <c r="BI353" s="256" t="e" cm="1">
        <f t="array" aca="1" ref="BI353" ca="1">_xlfn.XLOOKUP($A353&amp;$B353,'[3]产值及收款计划（2026）'!$A:$A&amp;'[3]产值及收款计划（2026）'!$B:$B,'[3]产值及收款计划（2026）'!BI:BI)</f>
        <v>#NAME?</v>
      </c>
      <c r="BJ353" s="256" t="e" cm="1">
        <f t="array" aca="1" ref="BJ353" ca="1">_xlfn.XLOOKUP($A353&amp;$B353,'[3]产值及收款计划（2026）'!$A:$A&amp;'[3]产值及收款计划（2026）'!$B:$B,'[3]产值及收款计划（2026）'!BJ:BJ)</f>
        <v>#NAME?</v>
      </c>
      <c r="BK353" s="256" t="e" cm="1">
        <f t="array" aca="1" ref="BK353" ca="1">_xlfn.XLOOKUP($A353&amp;$B353,'[3]产值及收款计划（2026）'!$A:$A&amp;'[3]产值及收款计划（2026）'!$B:$B,'[3]产值及收款计划（2026）'!BK:BK)</f>
        <v>#NAME?</v>
      </c>
      <c r="BL353" s="256" t="e" cm="1">
        <f t="array" aca="1" ref="BL353" ca="1">_xlfn.XLOOKUP($A353&amp;$B353,'[3]产值及收款计划（2026）'!$A:$A&amp;'[3]产值及收款计划（2026）'!$B:$B,'[3]产值及收款计划（2026）'!BL:BL)</f>
        <v>#NAME?</v>
      </c>
      <c r="BM353" s="256"/>
      <c r="BN353" s="256"/>
      <c r="BO353" s="256"/>
      <c r="BP353" s="256"/>
      <c r="BQ353" s="255" t="e" cm="1">
        <f t="array" aca="1" ref="BQ353" ca="1">_xlfn.XLOOKUP($A353&amp;$B353,'[3]产值及收款计划（2026）'!$A:$A&amp;'[3]产值及收款计划（2026）'!$B:$B,'[3]产值及收款计划（2026）'!BQ:BQ)</f>
        <v>#NAME?</v>
      </c>
      <c r="BR353" s="256" t="e" cm="1">
        <f t="array" aca="1" ref="BR353" ca="1">_xlfn.XLOOKUP($A353&amp;$B353,'[3]产值及收款计划（2026）'!$A:$A&amp;'[3]产值及收款计划（2026）'!$B:$B,'[3]产值及收款计划（2026）'!BR:BR)</f>
        <v>#NAME?</v>
      </c>
      <c r="CA353" s="256" t="e" cm="1">
        <f t="array" aca="1" ref="CA353" ca="1">_xlfn.XLOOKUP($A353&amp;$B353,'[3]产值及收款计划（2026）'!$A:$A&amp;'[3]产值及收款计划（2026）'!$B:$B,'[3]产值及收款计划（2026）'!CA:CA)</f>
        <v>#NAME?</v>
      </c>
      <c r="CB353" s="256" t="e" cm="1">
        <f t="array" aca="1" ref="CB353" ca="1">_xlfn.XLOOKUP($A353&amp;$B353,'[3]产值及收款计划（2026）'!$A:$A&amp;'[3]产值及收款计划（2026）'!$B:$B,'[3]产值及收款计划（2026）'!CB:CB)</f>
        <v>#NAME?</v>
      </c>
      <c r="CC353" s="256" t="e" cm="1">
        <f t="array" aca="1" ref="CC353" ca="1">_xlfn.XLOOKUP($A353&amp;$B353,'[3]产值及收款计划（2026）'!$A:$A&amp;'[3]产值及收款计划（2026）'!$B:$B,'[3]产值及收款计划（2026）'!CC:CC)</f>
        <v>#NAME?</v>
      </c>
      <c r="CD353" s="256" t="e" cm="1">
        <f t="array" aca="1" ref="CD353" ca="1">_xlfn.XLOOKUP($A353&amp;$B353,'[3]产值及收款计划（2026）'!$A:$A&amp;'[3]产值及收款计划（2026）'!$B:$B,'[3]产值及收款计划（2026）'!CD:CD)</f>
        <v>#NAME?</v>
      </c>
      <c r="CE353" s="256" t="e" cm="1">
        <f t="array" aca="1" ref="CE353" ca="1">_xlfn.XLOOKUP($A353&amp;$B353,'[3]产值及收款计划（2026）'!$A:$A&amp;'[3]产值及收款计划（2026）'!$B:$B,'[3]产值及收款计划（2026）'!CE:CE)</f>
        <v>#NAME?</v>
      </c>
      <c r="CF353" s="256" t="e" cm="1">
        <f t="array" aca="1" ref="CF353" ca="1">_xlfn.XLOOKUP($A353&amp;$B353,'[3]产值及收款计划（2026）'!$A:$A&amp;'[3]产值及收款计划（2026）'!$B:$B,'[3]产值及收款计划（2026）'!CF:CF)</f>
        <v>#NAME?</v>
      </c>
      <c r="CG353" s="256" t="e" cm="1">
        <f t="array" aca="1" ref="CG353" ca="1">_xlfn.XLOOKUP($A353&amp;$B353,'[3]产值及收款计划（2026）'!$A:$A&amp;'[3]产值及收款计划（2026）'!$B:$B,'[3]产值及收款计划（2026）'!CG:CG)</f>
        <v>#NAME?</v>
      </c>
      <c r="CH353" s="256" t="e" cm="1">
        <f t="array" aca="1" ref="CH353" ca="1">_xlfn.XLOOKUP($A353&amp;$B353,'[3]产值及收款计划（2026）'!$A:$A&amp;'[3]产值及收款计划（2026）'!$B:$B,'[3]产值及收款计划（2026）'!CH:CH)</f>
        <v>#NAME?</v>
      </c>
      <c r="CI353" s="256" t="e" cm="1">
        <f t="array" aca="1" ref="CI353" ca="1">_xlfn.XLOOKUP($A353&amp;$B353,'[3]产值及收款计划（2026）'!$A:$A&amp;'[3]产值及收款计划（2026）'!$B:$B,'[3]产值及收款计划（2026）'!CI:CI)</f>
        <v>#NAME?</v>
      </c>
      <c r="CJ353" s="256" t="e" cm="1">
        <f t="array" aca="1" ref="CJ353" ca="1">_xlfn.XLOOKUP($A353&amp;$B353,'[3]产值及收款计划（2026）'!$A:$A&amp;'[3]产值及收款计划（2026）'!$B:$B,'[3]产值及收款计划（2026）'!CJ:CJ)</f>
        <v>#NAME?</v>
      </c>
      <c r="CK353" s="256" t="e" cm="1">
        <f t="array" aca="1" ref="CK353" ca="1">_xlfn.XLOOKUP($A353&amp;$B353,'[3]产值及收款计划（2026）'!$A:$A&amp;'[3]产值及收款计划（2026）'!$B:$B,'[3]产值及收款计划（2026）'!CK:CK)</f>
        <v>#NAME?</v>
      </c>
      <c r="CL353" s="256" t="e" cm="1">
        <f t="array" aca="1" ref="CL353" ca="1">_xlfn.XLOOKUP($A353&amp;$B353,'[3]产值及收款计划（2026）'!$A:$A&amp;'[3]产值及收款计划（2026）'!$B:$B,'[3]产值及收款计划（2026）'!CL:CL)</f>
        <v>#NAME?</v>
      </c>
      <c r="DA353" s="256" t="e" cm="1">
        <f t="array" aca="1" ref="DA353" ca="1">_xlfn.XLOOKUP($A353&amp;$B353,'[3]产值及收款计划（2026）'!$A:$A&amp;'[3]产值及收款计划（2026）'!$B:$B,'[3]产值及收款计划（2026）'!DA:DA)</f>
        <v>#NAME?</v>
      </c>
      <c r="DB353" s="256" t="e" cm="1">
        <f t="array" aca="1" ref="DB353" ca="1">_xlfn.XLOOKUP($A353&amp;$B353,'[3]产值及收款计划（2026）'!$A:$A&amp;'[3]产值及收款计划（2026）'!$B:$B,'[3]产值及收款计划（2026）'!DB:DB)</f>
        <v>#NAME?</v>
      </c>
      <c r="DC353" s="256" t="e" cm="1">
        <f t="array" aca="1" ref="DC353" ca="1">_xlfn.XLOOKUP($A353&amp;$B353,'[3]产值及收款计划（2026）'!$A:$A&amp;'[3]产值及收款计划（2026）'!$B:$B,'[3]产值及收款计划（2026）'!DC:DC)</f>
        <v>#NAME?</v>
      </c>
      <c r="DD353" s="256" t="e" cm="1">
        <f t="array" aca="1" ref="DD353" ca="1">_xlfn.XLOOKUP($A353&amp;$B353,'[3]产值及收款计划（2026）'!$A:$A&amp;'[3]产值及收款计划（2026）'!$B:$B,'[3]产值及收款计划（2026）'!DD:DD)</f>
        <v>#NAME?</v>
      </c>
      <c r="DE353" s="256" t="e" cm="1">
        <f t="array" aca="1" ref="DE353" ca="1">_xlfn.XLOOKUP($A353&amp;$B353,'[3]产值及收款计划（2026）'!$A:$A&amp;'[3]产值及收款计划（2026）'!$B:$B,'[3]产值及收款计划（2026）'!DE:DE)</f>
        <v>#NAME?</v>
      </c>
      <c r="DF353" s="256" t="e" cm="1">
        <f t="array" aca="1" ref="DF353" ca="1">_xlfn.XLOOKUP($A353&amp;$B353,'[3]产值及收款计划（2026）'!$A:$A&amp;'[3]产值及收款计划（2026）'!$B:$B,'[3]产值及收款计划（2026）'!DF:DF)</f>
        <v>#NAME?</v>
      </c>
      <c r="DG353" s="256" t="e" cm="1">
        <f t="array" aca="1" ref="DG353" ca="1">_xlfn.XLOOKUP($A353&amp;$B353,'[3]产值及收款计划（2026）'!$A:$A&amp;'[3]产值及收款计划（2026）'!$B:$B,'[3]产值及收款计划（2026）'!DG:DG)</f>
        <v>#NAME?</v>
      </c>
      <c r="DH353" s="256" t="e" cm="1">
        <f t="array" aca="1" ref="DH353" ca="1">_xlfn.XLOOKUP($A353&amp;$B353,'[3]产值及收款计划（2026）'!$A:$A&amp;'[3]产值及收款计划（2026）'!$B:$B,'[3]产值及收款计划（2026）'!DH:DH)</f>
        <v>#NAME?</v>
      </c>
      <c r="DI353" s="256" t="e" cm="1">
        <f t="array" aca="1" ref="DI353" ca="1">_xlfn.XLOOKUP($A353&amp;$B353,'[3]产值及收款计划（2026）'!$A:$A&amp;'[3]产值及收款计划（2026）'!$B:$B,'[3]产值及收款计划（2026）'!DI:DI)</f>
        <v>#NAME?</v>
      </c>
      <c r="DJ353" s="256" t="e" cm="1">
        <f t="array" aca="1" ref="DJ353" ca="1">_xlfn.XLOOKUP($A353&amp;$B353,'[3]产值及收款计划（2026）'!$A:$A&amp;'[3]产值及收款计划（2026）'!$B:$B,'[3]产值及收款计划（2026）'!DJ:DJ)</f>
        <v>#NAME?</v>
      </c>
      <c r="DK353" s="256" t="e" cm="1">
        <f t="array" aca="1" ref="DK353" ca="1">_xlfn.XLOOKUP($A353&amp;$B353,'[3]产值及收款计划（2026）'!$A:$A&amp;'[3]产值及收款计划（2026）'!$B:$B,'[3]产值及收款计划（2026）'!DK:DK)</f>
        <v>#NAME?</v>
      </c>
      <c r="DL353" s="256" t="e" cm="1">
        <f t="array" aca="1" ref="DL353" ca="1">_xlfn.XLOOKUP($A353&amp;$B353,'[3]产值及收款计划（2026）'!$A:$A&amp;'[3]产值及收款计划（2026）'!$B:$B,'[3]产值及收款计划（2026）'!DL:DL)</f>
        <v>#NAME?</v>
      </c>
      <c r="DM353" s="264"/>
      <c r="DN353" s="250"/>
    </row>
    <row r="354" spans="1:118" ht="20.25" x14ac:dyDescent="0.15">
      <c r="A354" s="254">
        <f t="shared" si="20"/>
        <v>6</v>
      </c>
      <c r="B354" s="254" t="s">
        <v>27</v>
      </c>
      <c r="C354" s="255" t="str" cm="1">
        <f t="array" aca="1" ref="C354" ca="1">_xlfn.XLOOKUP($A354&amp;$B354,'[3]产值及收款计划（2026）'!$A:$A&amp;'[3]产值及收款计划（2026）'!$B:$B,'[3]产值及收款计划（2026）'!C:C)</f>
        <v>ZHT2023120600146</v>
      </c>
      <c r="D354" s="255" t="str" cm="1">
        <f t="array" aca="1" ref="D354" ca="1">_xlfn.XLOOKUP($A354&amp;$B354,'[3]产值及收款计划（2026）'!$A:$A&amp;'[3]产值及收款计划（2026）'!$B:$B,'[3]产值及收款计划（2026）'!D:D)</f>
        <v>城市运营管理域数据分析技术开发服务合同</v>
      </c>
      <c r="E354" s="256" cm="1">
        <f t="array" aca="1" ref="E354" ca="1">_xlfn.XLOOKUP($A354&amp;$B354,'[3]产值及收款计划（2026）'!$A:$A&amp;'[3]产值及收款计划（2026）'!$B:$B,'[3]产值及收款计划（2026）'!E:E)</f>
        <v>91</v>
      </c>
      <c r="F354" s="256" cm="1">
        <f t="array" aca="1" ref="F354" ca="1">_xlfn.XLOOKUP($A354&amp;$B354,'[3]产值及收款计划（2026）'!$A:$A&amp;'[3]产值及收款计划（2026）'!$B:$B,'[3]产值及收款计划（2026）'!F:F)</f>
        <v>91</v>
      </c>
      <c r="G354" s="256" cm="1">
        <f t="array" aca="1" ref="G354" ca="1">_xlfn.XLOOKUP($A354&amp;$B354,'[3]产值及收款计划（2026）'!$A:$A&amp;'[3]产值及收款计划（2026）'!$B:$B,'[3]产值及收款计划（2026）'!G:G)</f>
        <v>91</v>
      </c>
      <c r="H354" s="256" cm="1">
        <f t="array" aca="1" ref="H354" ca="1">_xlfn.XLOOKUP($A354&amp;$B354,'[3]产值及收款计划（2026）'!$A:$A&amp;'[3]产值及收款计划（2026）'!$B:$B,'[3]产值及收款计划（2026）'!H:H)</f>
        <v>61</v>
      </c>
      <c r="I354" s="257" cm="1">
        <f t="array" aca="1" ref="I354" ca="1">_xlfn.XLOOKUP($A354&amp;$B354,'[3]产值及收款计划（2026）'!$A:$A&amp;'[3]产值及收款计划（2026）'!$B:$B,'[3]产值及收款计划（2026）'!I:I)</f>
        <v>0.67032967032966995</v>
      </c>
      <c r="J354" s="258" cm="1">
        <f t="array" aca="1" ref="J354" ca="1">_xlfn.XLOOKUP($A354&amp;$B354,'[3]产值及收款计划（2026）'!$A:$A&amp;'[3]产值及收款计划（2026）'!$B:$B,'[3]产值及收款计划（2026）'!J:J)</f>
        <v>0.06</v>
      </c>
      <c r="K354" s="256" cm="1">
        <f t="array" aca="1" ref="K354" ca="1">_xlfn.XLOOKUP($A354&amp;$B354,'[3]产值及收款计划（2026）'!$A:$A&amp;'[3]产值及收款计划（2026）'!$B:$B,'[3]产值及收款计划（2026）'!K:K)</f>
        <v>0</v>
      </c>
      <c r="L354" s="256" cm="1">
        <f t="array" aca="1" ref="L354" ca="1">_xlfn.XLOOKUP($A354&amp;$B354,'[3]产值及收款计划（2026）'!$A:$A&amp;'[3]产值及收款计划（2026）'!$B:$B,'[3]产值及收款计划（2026）'!L:L)</f>
        <v>0</v>
      </c>
      <c r="M354" s="256" t="str" cm="1">
        <f t="array" aca="1" ref="M354" ca="1">_xlfn.XLOOKUP($A354&amp;$B354,'[3]产值及收款计划（2026）'!$A:$A&amp;'[3]产值及收款计划（2026）'!$B:$B,'[3]产值及收款计划（2026）'!M:M)</f>
        <v>主导</v>
      </c>
      <c r="N354" s="256" cm="1">
        <f t="array" aca="1" ref="N354" ca="1">_xlfn.XLOOKUP($A354&amp;$B354,'[3]产值及收款计划（2026）'!$A:$A&amp;'[3]产值及收款计划（2026）'!$B:$B,'[3]产值及收款计划（2026）'!N:N)</f>
        <v>0</v>
      </c>
      <c r="O354" s="256" t="str" cm="1">
        <f t="array" aca="1" ref="O354" ca="1">_xlfn.XLOOKUP($A354&amp;$B354,'[3]产值及收款计划（2026）'!$A:$A&amp;'[3]产值及收款计划（2026）'!$B:$B,'[3]产值及收款计划（2026）'!O:O)</f>
        <v>涂勋</v>
      </c>
      <c r="P354" s="255" t="str" cm="1">
        <f t="array" aca="1" ref="P354" ca="1">_xlfn.XLOOKUP($A354&amp;$B354,'[3]产值及收款计划（2026）'!$A:$A&amp;'[3]产值及收款计划（2026）'!$B:$B,'[3]产值及收款计划（2026）'!P:P)</f>
        <v>在建</v>
      </c>
      <c r="Q354" s="256" cm="1">
        <f t="array" aca="1" ref="Q354" ca="1">_xlfn.XLOOKUP($A354&amp;$B354,'[3]产值及收款计划（2026）'!$A:$A&amp;'[3]产值及收款计划（2026）'!$B:$B,'[3]产值及收款计划（2026）'!Q:Q)</f>
        <v>0</v>
      </c>
      <c r="R354" s="256" cm="1">
        <f t="array" aca="1" ref="R354" ca="1">_xlfn.XLOOKUP($A354&amp;$B354,'[3]产值及收款计划（2026）'!$A:$A&amp;'[3]产值及收款计划（2026）'!$B:$B,'[3]产值及收款计划（2026）'!R:R)</f>
        <v>0</v>
      </c>
      <c r="S354" s="256" cm="1">
        <f t="array" aca="1" ref="S354" ca="1">_xlfn.XLOOKUP($A354&amp;$B354,'[3]产值及收款计划（2026）'!$A:$A&amp;'[3]产值及收款计划（2026）'!$B:$B,'[3]产值及收款计划（2026）'!S:S)</f>
        <v>0</v>
      </c>
      <c r="T354" s="256" cm="1">
        <f t="array" aca="1" ref="T354" ca="1">_xlfn.XLOOKUP($A354&amp;$B354,'[3]产值及收款计划（2026）'!$A:$A&amp;'[3]产值及收款计划（2026）'!$B:$B,'[3]产值及收款计划（2026）'!T:T)</f>
        <v>86.45</v>
      </c>
      <c r="U354" s="256" cm="1">
        <f t="array" aca="1" ref="U354" ca="1">_xlfn.XLOOKUP($A354&amp;$B354,'[3]产值及收款计划（2026）'!$A:$A&amp;'[3]产值及收款计划（2026）'!$B:$B,'[3]产值及收款计划（2026）'!U:U)</f>
        <v>0</v>
      </c>
      <c r="V354" s="256" cm="1">
        <f t="array" aca="1" ref="V354" ca="1">_xlfn.XLOOKUP($A354&amp;$B354,'[3]产值及收款计划（2026）'!$A:$A&amp;'[3]产值及收款计划（2026）'!$B:$B,'[3]产值及收款计划（2026）'!V:V)</f>
        <v>4.55</v>
      </c>
      <c r="W354" s="256" cm="1">
        <f t="array" aca="1" ref="W354" ca="1">_xlfn.XLOOKUP($A354&amp;$B354,'[3]产值及收款计划（2026）'!$A:$A&amp;'[3]产值及收款计划（2026）'!$B:$B,'[3]产值及收款计划（2026）'!W:W)</f>
        <v>0</v>
      </c>
      <c r="X354" s="256" cm="1">
        <f t="array" aca="1" ref="X354" ca="1">_xlfn.XLOOKUP($A354&amp;$B354,'[3]产值及收款计划（2026）'!$A:$A&amp;'[3]产值及收款计划（2026）'!$B:$B,'[3]产值及收款计划（2026）'!X:X)</f>
        <v>0</v>
      </c>
      <c r="Y354" s="256" cm="1">
        <f t="array" aca="1" ref="Y354" ca="1">_xlfn.XLOOKUP($A354&amp;$B354,'[3]产值及收款计划（2026）'!$A:$A&amp;'[3]产值及收款计划（2026）'!$B:$B,'[3]产值及收款计划（2026）'!Y:Y)</f>
        <v>0</v>
      </c>
      <c r="Z354" s="256" cm="1">
        <f t="array" aca="1" ref="Z354" ca="1">_xlfn.XLOOKUP($A354&amp;$B354,'[3]产值及收款计划（2026）'!$A:$A&amp;'[3]产值及收款计划（2026）'!$B:$B,'[3]产值及收款计划（2026）'!Z:Z)</f>
        <v>0</v>
      </c>
      <c r="AA354" s="256" cm="1">
        <f t="array" aca="1" ref="AA354" ca="1">_xlfn.XLOOKUP($A354&amp;$B354,'[3]产值及收款计划（2026）'!$A:$A&amp;'[3]产值及收款计划（2026）'!$B:$B,'[3]产值及收款计划（2026）'!AA:AA)</f>
        <v>0</v>
      </c>
      <c r="AB354" s="256" cm="1">
        <f t="array" aca="1" ref="AB354" ca="1">_xlfn.XLOOKUP($A354&amp;$B354,'[3]产值及收款计划（2026）'!$A:$A&amp;'[3]产值及收款计划（2026）'!$B:$B,'[3]产值及收款计划（2026）'!AB:AB)</f>
        <v>0</v>
      </c>
      <c r="AC354" s="256" cm="1">
        <f t="array" aca="1" ref="AC354" ca="1">_xlfn.XLOOKUP($A354&amp;$B354,'[3]产值及收款计划（2026）'!$A:$A&amp;'[3]产值及收款计划（2026）'!$B:$B,'[3]产值及收款计划（2026）'!AC:AC)</f>
        <v>4.55</v>
      </c>
      <c r="AD354" s="256" cm="1">
        <f t="array" aca="1" ref="AD354" ca="1">_xlfn.XLOOKUP($A354&amp;$B354,'[3]产值及收款计划（2026）'!$A:$A&amp;'[3]产值及收款计划（2026）'!$B:$B,'[3]产值及收款计划（2026）'!AD:AD)</f>
        <v>0</v>
      </c>
      <c r="AE354" s="256" cm="1">
        <f t="array" aca="1" ref="AE354" ca="1">_xlfn.XLOOKUP($A354&amp;$B354,'[3]产值及收款计划（2026）'!$A:$A&amp;'[3]产值及收款计划（2026）'!$B:$B,'[3]产值及收款计划（2026）'!AE:AE)</f>
        <v>0</v>
      </c>
      <c r="AF354" s="256" cm="1">
        <f t="array" aca="1" ref="AF354" ca="1">_xlfn.XLOOKUP($A354&amp;$B354,'[3]产值及收款计划（2026）'!$A:$A&amp;'[3]产值及收款计划（2026）'!$B:$B,'[3]产值及收款计划（2026）'!AF:AF)</f>
        <v>0</v>
      </c>
      <c r="AG354" s="256" cm="1">
        <f t="array" aca="1" ref="AG354" ca="1">_xlfn.XLOOKUP($A354&amp;$B354,'[3]产值及收款计划（2026）'!$A:$A&amp;'[3]产值及收款计划（2026）'!$B:$B,'[3]产值及收款计划（2026）'!AG:AG)</f>
        <v>0</v>
      </c>
      <c r="AH354" s="256" cm="1">
        <f t="array" aca="1" ref="AH354" ca="1">_xlfn.XLOOKUP($A354&amp;$B354,'[3]产值及收款计划（2026）'!$A:$A&amp;'[3]产值及收款计划（2026）'!$B:$B,'[3]产值及收款计划（2026）'!AH:AH)</f>
        <v>0</v>
      </c>
      <c r="AI354" s="256" cm="1">
        <f t="array" aca="1" ref="AI354" ca="1">_xlfn.XLOOKUP($A354&amp;$B354,'[3]产值及收款计划（2026）'!$A:$A&amp;'[3]产值及收款计划（2026）'!$B:$B,'[3]产值及收款计划（2026）'!AI:AI)</f>
        <v>0</v>
      </c>
      <c r="AJ354" s="256" cm="1">
        <f t="array" aca="1" ref="AJ354" ca="1">_xlfn.XLOOKUP($A354&amp;$B354,'[3]产值及收款计划（2026）'!$A:$A&amp;'[3]产值及收款计划（2026）'!$B:$B,'[3]产值及收款计划（2026）'!AJ:AJ)</f>
        <v>0</v>
      </c>
      <c r="AK354" s="256" cm="1">
        <f t="array" aca="1" ref="AK354" ca="1">_xlfn.XLOOKUP($A354&amp;$B354,'[3]产值及收款计划（2026）'!$A:$A&amp;'[3]产值及收款计划（2026）'!$B:$B,'[3]产值及收款计划（2026）'!AK:AK)</f>
        <v>0</v>
      </c>
      <c r="AL354" s="256" cm="1">
        <f t="array" aca="1" ref="AL354" ca="1">_xlfn.XLOOKUP($A354&amp;$B354,'[3]产值及收款计划（2026）'!$A:$A&amp;'[3]产值及收款计划（2026）'!$B:$B,'[3]产值及收款计划（2026）'!AL:AL)</f>
        <v>0</v>
      </c>
      <c r="AM354" s="263" t="e" cm="1">
        <f t="array" aca="1" ref="AM354" ca="1">_xlfn.LET(_xlpm.勾选月份状态数组,TRANSPOSE('PPT(12-15页）-TOP10'!$A$3:$A$14),_xlpm.选择数据区,IF('PPT(12-15页）-TOP10'!$E$3="收款",$BA354:$BL354,$AA354:$AL354),SUM(_xlfn._xlws.FILTER(_xlpm.选择数据区,_xlpm.勾选月份状态数组,"")))</f>
        <v>#NAME?</v>
      </c>
      <c r="AN354" s="256" t="e" cm="1">
        <f t="array" aca="1" ref="AN354" ca="1">_xlfn.LET(_xlpm.勾选月份状态数组,TRANSPOSE('PPT(12-15页）-TOP10'!$A$3:$A$14),_xlpm.选择数据区,IF('PPT(12-15页）-TOP10'!$E$3="收款",$DA354:$DL354,$CA354:$CL354),SUM(_xlfn._xlws.FILTER(_xlpm.选择数据区,_xlpm.勾选月份状态数组,"")))</f>
        <v>#NAME?</v>
      </c>
      <c r="AO354" s="256">
        <f ca="1">SUM(CA354:CC354)+SUM(AD354:AL354)</f>
        <v>0</v>
      </c>
      <c r="AP354" s="256"/>
      <c r="AQ354" s="256"/>
      <c r="AR354" s="256"/>
      <c r="AS354" s="256" cm="1">
        <f t="array" aca="1" ref="AS354" ca="1">_xlfn.XLOOKUP($A354&amp;$B354,'[3]产值及收款计划（2026）'!$A:$A&amp;'[3]产值及收款计划（2026）'!$B:$B,'[3]产值及收款计划（2026）'!AS:AS)</f>
        <v>0</v>
      </c>
      <c r="AT354" s="256" cm="1">
        <f t="array" aca="1" ref="AT354" ca="1">_xlfn.XLOOKUP($A354&amp;$B354,'[3]产值及收款计划（2026）'!$A:$A&amp;'[3]产值及收款计划（2026）'!$B:$B,'[3]产值及收款计划（2026）'!AT:AT)</f>
        <v>0</v>
      </c>
      <c r="AU354" s="256" cm="1">
        <f t="array" aca="1" ref="AU354" ca="1">_xlfn.XLOOKUP($A354&amp;$B354,'[3]产值及收款计划（2026）'!$A:$A&amp;'[3]产值及收款计划（2026）'!$B:$B,'[3]产值及收款计划（2026）'!AU:AU)</f>
        <v>0</v>
      </c>
      <c r="AV354" s="256" cm="1">
        <f t="array" aca="1" ref="AV354" ca="1">_xlfn.XLOOKUP($A354&amp;$B354,'[3]产值及收款计划（2026）'!$A:$A&amp;'[3]产值及收款计划（2026）'!$B:$B,'[3]产值及收款计划（2026）'!AV:AV)</f>
        <v>0</v>
      </c>
      <c r="AW354" s="256" cm="1">
        <f t="array" aca="1" ref="AW354" ca="1">_xlfn.XLOOKUP($A354&amp;$B354,'[3]产值及收款计划（2026）'!$A:$A&amp;'[3]产值及收款计划（2026）'!$B:$B,'[3]产值及收款计划（2026）'!AW:AW)</f>
        <v>86.45</v>
      </c>
      <c r="AX354" s="256" cm="1">
        <f t="array" aca="1" ref="AX354" ca="1">_xlfn.XLOOKUP($A354&amp;$B354,'[3]产值及收款计划（2026）'!$A:$A&amp;'[3]产值及收款计划（2026）'!$B:$B,'[3]产值及收款计划（2026）'!AX:AX)</f>
        <v>0</v>
      </c>
      <c r="AY354" s="256" cm="1">
        <f t="array" aca="1" ref="AY354" ca="1">_xlfn.XLOOKUP($A354&amp;$B354,'[3]产值及收款计划（2026）'!$A:$A&amp;'[3]产值及收款计划（2026）'!$B:$B,'[3]产值及收款计划（2026）'!AY:AY)</f>
        <v>4.55</v>
      </c>
      <c r="AZ354" s="256" cm="1">
        <f t="array" aca="1" ref="AZ354" ca="1">_xlfn.XLOOKUP($A354&amp;$B354,'[3]产值及收款计划（2026）'!$A:$A&amp;'[3]产值及收款计划（2026）'!$B:$B,'[3]产值及收款计划（2026）'!AZ:AZ)</f>
        <v>0</v>
      </c>
      <c r="BA354" s="256" cm="1">
        <f t="array" aca="1" ref="BA354" ca="1">_xlfn.XLOOKUP($A354&amp;$B354,'[3]产值及收款计划（2026）'!$A:$A&amp;'[3]产值及收款计划（2026）'!$B:$B,'[3]产值及收款计划（2026）'!BA:BA)</f>
        <v>0</v>
      </c>
      <c r="BB354" s="256" cm="1">
        <f t="array" aca="1" ref="BB354" ca="1">_xlfn.XLOOKUP($A354&amp;$B354,'[3]产值及收款计划（2026）'!$A:$A&amp;'[3]产值及收款计划（2026）'!$B:$B,'[3]产值及收款计划（2026）'!BB:BB)</f>
        <v>0</v>
      </c>
      <c r="BC354" s="256" cm="1">
        <f t="array" aca="1" ref="BC354" ca="1">_xlfn.XLOOKUP($A354&amp;$B354,'[3]产值及收款计划（2026）'!$A:$A&amp;'[3]产值及收款计划（2026）'!$B:$B,'[3]产值及收款计划（2026）'!BC:BC)</f>
        <v>0</v>
      </c>
      <c r="BD354" s="256" cm="1">
        <f t="array" aca="1" ref="BD354" ca="1">_xlfn.XLOOKUP($A354&amp;$B354,'[3]产值及收款计划（2026）'!$A:$A&amp;'[3]产值及收款计划（2026）'!$B:$B,'[3]产值及收款计划（2026）'!BD:BD)</f>
        <v>0</v>
      </c>
      <c r="BE354" s="256" cm="1">
        <f t="array" aca="1" ref="BE354" ca="1">_xlfn.XLOOKUP($A354&amp;$B354,'[3]产值及收款计划（2026）'!$A:$A&amp;'[3]产值及收款计划（2026）'!$B:$B,'[3]产值及收款计划（2026）'!BE:BE)</f>
        <v>0</v>
      </c>
      <c r="BF354" s="256" cm="1">
        <f t="array" aca="1" ref="BF354" ca="1">_xlfn.XLOOKUP($A354&amp;$B354,'[3]产值及收款计划（2026）'!$A:$A&amp;'[3]产值及收款计划（2026）'!$B:$B,'[3]产值及收款计划（2026）'!BF:BF)</f>
        <v>0</v>
      </c>
      <c r="BG354" s="256" cm="1">
        <f t="array" aca="1" ref="BG354" ca="1">_xlfn.XLOOKUP($A354&amp;$B354,'[3]产值及收款计划（2026）'!$A:$A&amp;'[3]产值及收款计划（2026）'!$B:$B,'[3]产值及收款计划（2026）'!BG:BG)</f>
        <v>4.55</v>
      </c>
      <c r="BH354" s="256" cm="1">
        <f t="array" aca="1" ref="BH354" ca="1">_xlfn.XLOOKUP($A354&amp;$B354,'[3]产值及收款计划（2026）'!$A:$A&amp;'[3]产值及收款计划（2026）'!$B:$B,'[3]产值及收款计划（2026）'!BH:BH)</f>
        <v>0</v>
      </c>
      <c r="BI354" s="256" cm="1">
        <f t="array" aca="1" ref="BI354" ca="1">_xlfn.XLOOKUP($A354&amp;$B354,'[3]产值及收款计划（2026）'!$A:$A&amp;'[3]产值及收款计划（2026）'!$B:$B,'[3]产值及收款计划（2026）'!BI:BI)</f>
        <v>0</v>
      </c>
      <c r="BJ354" s="256" cm="1">
        <f t="array" aca="1" ref="BJ354" ca="1">_xlfn.XLOOKUP($A354&amp;$B354,'[3]产值及收款计划（2026）'!$A:$A&amp;'[3]产值及收款计划（2026）'!$B:$B,'[3]产值及收款计划（2026）'!BJ:BJ)</f>
        <v>0</v>
      </c>
      <c r="BK354" s="256" cm="1">
        <f t="array" aca="1" ref="BK354" ca="1">_xlfn.XLOOKUP($A354&amp;$B354,'[3]产值及收款计划（2026）'!$A:$A&amp;'[3]产值及收款计划（2026）'!$B:$B,'[3]产值及收款计划（2026）'!BK:BK)</f>
        <v>0</v>
      </c>
      <c r="BL354" s="256" cm="1">
        <f t="array" aca="1" ref="BL354" ca="1">_xlfn.XLOOKUP($A354&amp;$B354,'[3]产值及收款计划（2026）'!$A:$A&amp;'[3]产值及收款计划（2026）'!$B:$B,'[3]产值及收款计划（2026）'!BL:BL)</f>
        <v>0</v>
      </c>
      <c r="BM354" s="256"/>
      <c r="BN354" s="256"/>
      <c r="BO354" s="256"/>
      <c r="BP354" s="256"/>
      <c r="BQ354" s="255" t="str" cm="1">
        <f t="array" aca="1" ref="BQ354" ca="1">_xlfn.XLOOKUP($A354&amp;$B354,'[3]产值及收款计划（2026）'!$A:$A&amp;'[3]产值及收款计划（2026）'!$B:$B,'[3]产值及收款计划（2026）'!BQ:BQ)</f>
        <v>上海城建城市运营（集团）有限公司</v>
      </c>
      <c r="BR354" s="256" cm="1">
        <f t="array" aca="1" ref="BR354" ca="1">_xlfn.XLOOKUP($A354&amp;$B354,'[3]产值及收款计划（2026）'!$A:$A&amp;'[3]产值及收款计划（2026）'!$B:$B,'[3]产值及收款计划（2026）'!BR:BR)</f>
        <v>0</v>
      </c>
      <c r="CA354" s="256" cm="1">
        <f t="array" aca="1" ref="CA354" ca="1">_xlfn.XLOOKUP($A354&amp;$B354,'[3]产值及收款计划（2026）'!$A:$A&amp;'[3]产值及收款计划（2026）'!$B:$B,'[3]产值及收款计划（2026）'!CA:CA)</f>
        <v>0</v>
      </c>
      <c r="CB354" s="256" cm="1">
        <f t="array" aca="1" ref="CB354" ca="1">_xlfn.XLOOKUP($A354&amp;$B354,'[3]产值及收款计划（2026）'!$A:$A&amp;'[3]产值及收款计划（2026）'!$B:$B,'[3]产值及收款计划（2026）'!CB:CB)</f>
        <v>0</v>
      </c>
      <c r="CC354" s="256" cm="1">
        <f t="array" aca="1" ref="CC354" ca="1">_xlfn.XLOOKUP($A354&amp;$B354,'[3]产值及收款计划（2026）'!$A:$A&amp;'[3]产值及收款计划（2026）'!$B:$B,'[3]产值及收款计划（2026）'!CC:CC)</f>
        <v>0</v>
      </c>
      <c r="CD354" s="256" cm="1">
        <f t="array" aca="1" ref="CD354" ca="1">_xlfn.XLOOKUP($A354&amp;$B354,'[3]产值及收款计划（2026）'!$A:$A&amp;'[3]产值及收款计划（2026）'!$B:$B,'[3]产值及收款计划（2026）'!CD:CD)</f>
        <v>0</v>
      </c>
      <c r="CE354" s="256" cm="1">
        <f t="array" aca="1" ref="CE354" ca="1">_xlfn.XLOOKUP($A354&amp;$B354,'[3]产值及收款计划（2026）'!$A:$A&amp;'[3]产值及收款计划（2026）'!$B:$B,'[3]产值及收款计划（2026）'!CE:CE)</f>
        <v>0</v>
      </c>
      <c r="CF354" s="256" cm="1">
        <f t="array" aca="1" ref="CF354" ca="1">_xlfn.XLOOKUP($A354&amp;$B354,'[3]产值及收款计划（2026）'!$A:$A&amp;'[3]产值及收款计划（2026）'!$B:$B,'[3]产值及收款计划（2026）'!CF:CF)</f>
        <v>0</v>
      </c>
      <c r="CG354" s="256" cm="1">
        <f t="array" aca="1" ref="CG354" ca="1">_xlfn.XLOOKUP($A354&amp;$B354,'[3]产值及收款计划（2026）'!$A:$A&amp;'[3]产值及收款计划（2026）'!$B:$B,'[3]产值及收款计划（2026）'!CG:CG)</f>
        <v>0</v>
      </c>
      <c r="CH354" s="256" cm="1">
        <f t="array" aca="1" ref="CH354" ca="1">_xlfn.XLOOKUP($A354&amp;$B354,'[3]产值及收款计划（2026）'!$A:$A&amp;'[3]产值及收款计划（2026）'!$B:$B,'[3]产值及收款计划（2026）'!CH:CH)</f>
        <v>0</v>
      </c>
      <c r="CI354" s="256" cm="1">
        <f t="array" aca="1" ref="CI354" ca="1">_xlfn.XLOOKUP($A354&amp;$B354,'[3]产值及收款计划（2026）'!$A:$A&amp;'[3]产值及收款计划（2026）'!$B:$B,'[3]产值及收款计划（2026）'!CI:CI)</f>
        <v>0</v>
      </c>
      <c r="CJ354" s="256" cm="1">
        <f t="array" aca="1" ref="CJ354" ca="1">_xlfn.XLOOKUP($A354&amp;$B354,'[3]产值及收款计划（2026）'!$A:$A&amp;'[3]产值及收款计划（2026）'!$B:$B,'[3]产值及收款计划（2026）'!CJ:CJ)</f>
        <v>0</v>
      </c>
      <c r="CK354" s="256" cm="1">
        <f t="array" aca="1" ref="CK354" ca="1">_xlfn.XLOOKUP($A354&amp;$B354,'[3]产值及收款计划（2026）'!$A:$A&amp;'[3]产值及收款计划（2026）'!$B:$B,'[3]产值及收款计划（2026）'!CK:CK)</f>
        <v>0</v>
      </c>
      <c r="CL354" s="256" cm="1">
        <f t="array" aca="1" ref="CL354" ca="1">_xlfn.XLOOKUP($A354&amp;$B354,'[3]产值及收款计划（2026）'!$A:$A&amp;'[3]产值及收款计划（2026）'!$B:$B,'[3]产值及收款计划（2026）'!CL:CL)</f>
        <v>0</v>
      </c>
      <c r="DA354" s="256" cm="1">
        <f t="array" aca="1" ref="DA354" ca="1">_xlfn.XLOOKUP($A354&amp;$B354,'[3]产值及收款计划（2026）'!$A:$A&amp;'[3]产值及收款计划（2026）'!$B:$B,'[3]产值及收款计划（2026）'!DA:DA)</f>
        <v>0</v>
      </c>
      <c r="DB354" s="256" cm="1">
        <f t="array" aca="1" ref="DB354" ca="1">_xlfn.XLOOKUP($A354&amp;$B354,'[3]产值及收款计划（2026）'!$A:$A&amp;'[3]产值及收款计划（2026）'!$B:$B,'[3]产值及收款计划（2026）'!DB:DB)</f>
        <v>0</v>
      </c>
      <c r="DC354" s="256" cm="1">
        <f t="array" aca="1" ref="DC354" ca="1">_xlfn.XLOOKUP($A354&amp;$B354,'[3]产值及收款计划（2026）'!$A:$A&amp;'[3]产值及收款计划（2026）'!$B:$B,'[3]产值及收款计划（2026）'!DC:DC)</f>
        <v>0</v>
      </c>
      <c r="DD354" s="256" cm="1">
        <f t="array" aca="1" ref="DD354" ca="1">_xlfn.XLOOKUP($A354&amp;$B354,'[3]产值及收款计划（2026）'!$A:$A&amp;'[3]产值及收款计划（2026）'!$B:$B,'[3]产值及收款计划（2026）'!DD:DD)</f>
        <v>0</v>
      </c>
      <c r="DE354" s="256" cm="1">
        <f t="array" aca="1" ref="DE354" ca="1">_xlfn.XLOOKUP($A354&amp;$B354,'[3]产值及收款计划（2026）'!$A:$A&amp;'[3]产值及收款计划（2026）'!$B:$B,'[3]产值及收款计划（2026）'!DE:DE)</f>
        <v>0</v>
      </c>
      <c r="DF354" s="256" cm="1">
        <f t="array" aca="1" ref="DF354" ca="1">_xlfn.XLOOKUP($A354&amp;$B354,'[3]产值及收款计划（2026）'!$A:$A&amp;'[3]产值及收款计划（2026）'!$B:$B,'[3]产值及收款计划（2026）'!DF:DF)</f>
        <v>0</v>
      </c>
      <c r="DG354" s="256" cm="1">
        <f t="array" aca="1" ref="DG354" ca="1">_xlfn.XLOOKUP($A354&amp;$B354,'[3]产值及收款计划（2026）'!$A:$A&amp;'[3]产值及收款计划（2026）'!$B:$B,'[3]产值及收款计划（2026）'!DG:DG)</f>
        <v>0</v>
      </c>
      <c r="DH354" s="256" cm="1">
        <f t="array" aca="1" ref="DH354" ca="1">_xlfn.XLOOKUP($A354&amp;$B354,'[3]产值及收款计划（2026）'!$A:$A&amp;'[3]产值及收款计划（2026）'!$B:$B,'[3]产值及收款计划（2026）'!DH:DH)</f>
        <v>0</v>
      </c>
      <c r="DI354" s="256" cm="1">
        <f t="array" aca="1" ref="DI354" ca="1">_xlfn.XLOOKUP($A354&amp;$B354,'[3]产值及收款计划（2026）'!$A:$A&amp;'[3]产值及收款计划（2026）'!$B:$B,'[3]产值及收款计划（2026）'!DI:DI)</f>
        <v>0</v>
      </c>
      <c r="DJ354" s="256" cm="1">
        <f t="array" aca="1" ref="DJ354" ca="1">_xlfn.XLOOKUP($A354&amp;$B354,'[3]产值及收款计划（2026）'!$A:$A&amp;'[3]产值及收款计划（2026）'!$B:$B,'[3]产值及收款计划（2026）'!DJ:DJ)</f>
        <v>0</v>
      </c>
      <c r="DK354" s="256" cm="1">
        <f t="array" aca="1" ref="DK354" ca="1">_xlfn.XLOOKUP($A354&amp;$B354,'[3]产值及收款计划（2026）'!$A:$A&amp;'[3]产值及收款计划（2026）'!$B:$B,'[3]产值及收款计划（2026）'!DK:DK)</f>
        <v>0</v>
      </c>
      <c r="DL354" s="256" cm="1">
        <f t="array" aca="1" ref="DL354" ca="1">_xlfn.XLOOKUP($A354&amp;$B354,'[3]产值及收款计划（2026）'!$A:$A&amp;'[3]产值及收款计划（2026）'!$B:$B,'[3]产值及收款计划（2026）'!DL:DL)</f>
        <v>0</v>
      </c>
      <c r="DM354" s="264"/>
      <c r="DN354" s="250"/>
    </row>
    <row r="355" spans="1:118" ht="20.25" x14ac:dyDescent="0.15">
      <c r="A355" s="254">
        <f t="shared" ca="1" si="20"/>
        <v>7</v>
      </c>
      <c r="B355" s="254" t="s">
        <v>27</v>
      </c>
      <c r="C355" s="255" t="str" cm="1">
        <f t="array" aca="1" ref="C355" ca="1">_xlfn.XLOOKUP($A355&amp;$B355,'[3]产值及收款计划（2026）'!$A:$A&amp;'[3]产值及收款计划（2026）'!$B:$B,'[3]产值及收款计划（2026）'!C:C)</f>
        <v>ZHT2023122500175</v>
      </c>
      <c r="D355" s="255" t="str" cm="1">
        <f t="array" aca="1" ref="D355" ca="1">_xlfn.XLOOKUP($A355&amp;$B355,'[3]产值及收款计划（2026）'!$A:$A&amp;'[3]产值及收款计划（2026）'!$B:$B,'[3]产值及收款计划（2026）'!D:D)</f>
        <v>城市运营验工月报开发服务</v>
      </c>
      <c r="E355" s="256" cm="1">
        <f t="array" aca="1" ref="E355" ca="1">_xlfn.XLOOKUP($A355&amp;$B355,'[3]产值及收款计划（2026）'!$A:$A&amp;'[3]产值及收款计划（2026）'!$B:$B,'[3]产值及收款计划（2026）'!E:E)</f>
        <v>20</v>
      </c>
      <c r="F355" s="256" cm="1">
        <f t="array" aca="1" ref="F355" ca="1">_xlfn.XLOOKUP($A355&amp;$B355,'[3]产值及收款计划（2026）'!$A:$A&amp;'[3]产值及收款计划（2026）'!$B:$B,'[3]产值及收款计划（2026）'!F:F)</f>
        <v>20</v>
      </c>
      <c r="G355" s="256" cm="1">
        <f t="array" aca="1" ref="G355" ca="1">_xlfn.XLOOKUP($A355&amp;$B355,'[3]产值及收款计划（2026）'!$A:$A&amp;'[3]产值及收款计划（2026）'!$B:$B,'[3]产值及收款计划（2026）'!G:G)</f>
        <v>20</v>
      </c>
      <c r="H355" s="256" cm="1">
        <f t="array" aca="1" ref="H355" ca="1">_xlfn.XLOOKUP($A355&amp;$B355,'[3]产值及收款计划（2026）'!$A:$A&amp;'[3]产值及收款计划（2026）'!$B:$B,'[3]产值及收款计划（2026）'!H:H)</f>
        <v>20</v>
      </c>
      <c r="I355" s="257" cm="1">
        <f t="array" aca="1" ref="I355" ca="1">_xlfn.XLOOKUP($A355&amp;$B355,'[3]产值及收款计划（2026）'!$A:$A&amp;'[3]产值及收款计划（2026）'!$B:$B,'[3]产值及收款计划（2026）'!I:I)</f>
        <v>1</v>
      </c>
      <c r="J355" s="258" cm="1">
        <f t="array" aca="1" ref="J355" ca="1">_xlfn.XLOOKUP($A355&amp;$B355,'[3]产值及收款计划（2026）'!$A:$A&amp;'[3]产值及收款计划（2026）'!$B:$B,'[3]产值及收款计划（2026）'!J:J)</f>
        <v>0.06</v>
      </c>
      <c r="K355" s="256" cm="1">
        <f t="array" aca="1" ref="K355" ca="1">_xlfn.XLOOKUP($A355&amp;$B355,'[3]产值及收款计划（2026）'!$A:$A&amp;'[3]产值及收款计划（2026）'!$B:$B,'[3]产值及收款计划（2026）'!K:K)</f>
        <v>0</v>
      </c>
      <c r="L355" s="256" cm="1">
        <f t="array" aca="1" ref="L355" ca="1">_xlfn.XLOOKUP($A355&amp;$B355,'[3]产值及收款计划（2026）'!$A:$A&amp;'[3]产值及收款计划（2026）'!$B:$B,'[3]产值及收款计划（2026）'!L:L)</f>
        <v>0</v>
      </c>
      <c r="M355" s="256" t="str" cm="1">
        <f t="array" aca="1" ref="M355" ca="1">_xlfn.XLOOKUP($A355&amp;$B355,'[3]产值及收款计划（2026）'!$A:$A&amp;'[3]产值及收款计划（2026）'!$B:$B,'[3]产值及收款计划（2026）'!M:M)</f>
        <v>主导</v>
      </c>
      <c r="N355" s="256" cm="1">
        <f t="array" aca="1" ref="N355" ca="1">_xlfn.XLOOKUP($A355&amp;$B355,'[3]产值及收款计划（2026）'!$A:$A&amp;'[3]产值及收款计划（2026）'!$B:$B,'[3]产值及收款计划（2026）'!N:N)</f>
        <v>0</v>
      </c>
      <c r="O355" s="256" t="str" cm="1">
        <f t="array" aca="1" ref="O355" ca="1">_xlfn.XLOOKUP($A355&amp;$B355,'[3]产值及收款计划（2026）'!$A:$A&amp;'[3]产值及收款计划（2026）'!$B:$B,'[3]产值及收款计划（2026）'!O:O)</f>
        <v>涂勋</v>
      </c>
      <c r="P355" s="255" t="str" cm="1">
        <f t="array" aca="1" ref="P355" ca="1">_xlfn.XLOOKUP($A355&amp;$B355,'[3]产值及收款计划（2026）'!$A:$A&amp;'[3]产值及收款计划（2026）'!$B:$B,'[3]产值及收款计划（2026）'!P:P)</f>
        <v>在建</v>
      </c>
      <c r="Q355" s="256" cm="1">
        <f t="array" aca="1" ref="Q355" ca="1">_xlfn.XLOOKUP($A355&amp;$B355,'[3]产值及收款计划（2026）'!$A:$A&amp;'[3]产值及收款计划（2026）'!$B:$B,'[3]产值及收款计划（2026）'!Q:Q)</f>
        <v>0</v>
      </c>
      <c r="R355" s="256" cm="1">
        <f t="array" aca="1" ref="R355" ca="1">_xlfn.XLOOKUP($A355&amp;$B355,'[3]产值及收款计划（2026）'!$A:$A&amp;'[3]产值及收款计划（2026）'!$B:$B,'[3]产值及收款计划（2026）'!R:R)</f>
        <v>0</v>
      </c>
      <c r="S355" s="256" cm="1">
        <f t="array" aca="1" ref="S355" ca="1">_xlfn.XLOOKUP($A355&amp;$B355,'[3]产值及收款计划（2026）'!$A:$A&amp;'[3]产值及收款计划（2026）'!$B:$B,'[3]产值及收款计划（2026）'!S:S)</f>
        <v>0</v>
      </c>
      <c r="T355" s="256" cm="1">
        <f t="array" aca="1" ref="T355" ca="1">_xlfn.XLOOKUP($A355&amp;$B355,'[3]产值及收款计划（2026）'!$A:$A&amp;'[3]产值及收款计划（2026）'!$B:$B,'[3]产值及收款计划（2026）'!T:T)</f>
        <v>14</v>
      </c>
      <c r="U355" s="256" cm="1">
        <f t="array" aca="1" ref="U355" ca="1">_xlfn.XLOOKUP($A355&amp;$B355,'[3]产值及收款计划（2026）'!$A:$A&amp;'[3]产值及收款计划（2026）'!$B:$B,'[3]产值及收款计划（2026）'!U:U)</f>
        <v>0</v>
      </c>
      <c r="V355" s="256" cm="1">
        <f t="array" aca="1" ref="V355" ca="1">_xlfn.XLOOKUP($A355&amp;$B355,'[3]产值及收款计划（2026）'!$A:$A&amp;'[3]产值及收款计划（2026）'!$B:$B,'[3]产值及收款计划（2026）'!V:V)</f>
        <v>6</v>
      </c>
      <c r="W355" s="256" cm="1">
        <f t="array" aca="1" ref="W355" ca="1">_xlfn.XLOOKUP($A355&amp;$B355,'[3]产值及收款计划（2026）'!$A:$A&amp;'[3]产值及收款计划（2026）'!$B:$B,'[3]产值及收款计划（2026）'!W:W)</f>
        <v>0</v>
      </c>
      <c r="X355" s="256" cm="1">
        <f t="array" aca="1" ref="X355" ca="1">_xlfn.XLOOKUP($A355&amp;$B355,'[3]产值及收款计划（2026）'!$A:$A&amp;'[3]产值及收款计划（2026）'!$B:$B,'[3]产值及收款计划（2026）'!X:X)</f>
        <v>0</v>
      </c>
      <c r="Y355" s="256" cm="1">
        <f t="array" aca="1" ref="Y355" ca="1">_xlfn.XLOOKUP($A355&amp;$B355,'[3]产值及收款计划（2026）'!$A:$A&amp;'[3]产值及收款计划（2026）'!$B:$B,'[3]产值及收款计划（2026）'!Y:Y)</f>
        <v>0</v>
      </c>
      <c r="Z355" s="256" cm="1">
        <f t="array" aca="1" ref="Z355" ca="1">_xlfn.XLOOKUP($A355&amp;$B355,'[3]产值及收款计划（2026）'!$A:$A&amp;'[3]产值及收款计划（2026）'!$B:$B,'[3]产值及收款计划（2026）'!Z:Z)</f>
        <v>0</v>
      </c>
      <c r="AA355" s="256" cm="1">
        <f t="array" aca="1" ref="AA355" ca="1">_xlfn.XLOOKUP($A355&amp;$B355,'[3]产值及收款计划（2026）'!$A:$A&amp;'[3]产值及收款计划（2026）'!$B:$B,'[3]产值及收款计划（2026）'!AA:AA)</f>
        <v>5</v>
      </c>
      <c r="AB355" s="256" cm="1">
        <f t="array" aca="1" ref="AB355" ca="1">_xlfn.XLOOKUP($A355&amp;$B355,'[3]产值及收款计划（2026）'!$A:$A&amp;'[3]产值及收款计划（2026）'!$B:$B,'[3]产值及收款计划（2026）'!AB:AB)</f>
        <v>0</v>
      </c>
      <c r="AC355" s="256" cm="1">
        <f t="array" aca="1" ref="AC355" ca="1">_xlfn.XLOOKUP($A355&amp;$B355,'[3]产值及收款计划（2026）'!$A:$A&amp;'[3]产值及收款计划（2026）'!$B:$B,'[3]产值及收款计划（2026）'!AC:AC)</f>
        <v>0</v>
      </c>
      <c r="AD355" s="256" cm="1">
        <f t="array" aca="1" ref="AD355" ca="1">_xlfn.XLOOKUP($A355&amp;$B355,'[3]产值及收款计划（2026）'!$A:$A&amp;'[3]产值及收款计划（2026）'!$B:$B,'[3]产值及收款计划（2026）'!AD:AD)</f>
        <v>0</v>
      </c>
      <c r="AE355" s="256" cm="1">
        <f t="array" aca="1" ref="AE355" ca="1">_xlfn.XLOOKUP($A355&amp;$B355,'[3]产值及收款计划（2026）'!$A:$A&amp;'[3]产值及收款计划（2026）'!$B:$B,'[3]产值及收款计划（2026）'!AE:AE)</f>
        <v>0</v>
      </c>
      <c r="AF355" s="256" cm="1">
        <f t="array" aca="1" ref="AF355" ca="1">_xlfn.XLOOKUP($A355&amp;$B355,'[3]产值及收款计划（2026）'!$A:$A&amp;'[3]产值及收款计划（2026）'!$B:$B,'[3]产值及收款计划（2026）'!AF:AF)</f>
        <v>5</v>
      </c>
      <c r="AG355" s="256" cm="1">
        <f t="array" aca="1" ref="AG355" ca="1">_xlfn.XLOOKUP($A355&amp;$B355,'[3]产值及收款计划（2026）'!$A:$A&amp;'[3]产值及收款计划（2026）'!$B:$B,'[3]产值及收款计划（2026）'!AG:AG)</f>
        <v>0</v>
      </c>
      <c r="AH355" s="256" cm="1">
        <f t="array" aca="1" ref="AH355" ca="1">_xlfn.XLOOKUP($A355&amp;$B355,'[3]产值及收款计划（2026）'!$A:$A&amp;'[3]产值及收款计划（2026）'!$B:$B,'[3]产值及收款计划（2026）'!AH:AH)</f>
        <v>0</v>
      </c>
      <c r="AI355" s="256" cm="1">
        <f t="array" aca="1" ref="AI355" ca="1">_xlfn.XLOOKUP($A355&amp;$B355,'[3]产值及收款计划（2026）'!$A:$A&amp;'[3]产值及收款计划（2026）'!$B:$B,'[3]产值及收款计划（2026）'!AI:AI)</f>
        <v>0</v>
      </c>
      <c r="AJ355" s="256" cm="1">
        <f t="array" aca="1" ref="AJ355" ca="1">_xlfn.XLOOKUP($A355&amp;$B355,'[3]产值及收款计划（2026）'!$A:$A&amp;'[3]产值及收款计划（2026）'!$B:$B,'[3]产值及收款计划（2026）'!AJ:AJ)</f>
        <v>1</v>
      </c>
      <c r="AK355" s="256" cm="1">
        <f t="array" aca="1" ref="AK355" ca="1">_xlfn.XLOOKUP($A355&amp;$B355,'[3]产值及收款计划（2026）'!$A:$A&amp;'[3]产值及收款计划（2026）'!$B:$B,'[3]产值及收款计划（2026）'!AK:AK)</f>
        <v>0</v>
      </c>
      <c r="AL355" s="256" cm="1">
        <f t="array" aca="1" ref="AL355" ca="1">_xlfn.XLOOKUP($A355&amp;$B355,'[3]产值及收款计划（2026）'!$A:$A&amp;'[3]产值及收款计划（2026）'!$B:$B,'[3]产值及收款计划（2026）'!AL:AL)</f>
        <v>0</v>
      </c>
      <c r="AM355" s="263" t="e" cm="1">
        <f t="array" aca="1" ref="AM355" ca="1">_xlfn.LET(_xlpm.勾选月份状态数组,TRANSPOSE('PPT(12-15页）-TOP10'!$A$3:$A$14),_xlpm.选择数据区,IF('PPT(12-15页）-TOP10'!$E$3="收款",$BA355:$BL355,$AA355:$AL355),SUM(_xlfn._xlws.FILTER(_xlpm.选择数据区,_xlpm.勾选月份状态数组,"")))</f>
        <v>#NAME?</v>
      </c>
      <c r="AN355" s="256" t="e" cm="1">
        <f t="array" aca="1" ref="AN355" ca="1">_xlfn.LET(_xlpm.勾选月份状态数组,TRANSPOSE('PPT(12-15页）-TOP10'!$A$3:$A$14),_xlpm.选择数据区,IF('PPT(12-15页）-TOP10'!$E$3="收款",$DA355:$DL355,$CA355:$CL355),SUM(_xlfn._xlws.FILTER(_xlpm.选择数据区,_xlpm.勾选月份状态数组,"")))</f>
        <v>#NAME?</v>
      </c>
      <c r="AO355" s="256">
        <f ca="1">SUM(CA355:CC355)+SUM(AD355:AL355)</f>
        <v>6</v>
      </c>
      <c r="AP355" s="256"/>
      <c r="AQ355" s="256"/>
      <c r="AR355" s="256"/>
      <c r="AS355" s="256" cm="1">
        <f t="array" aca="1" ref="AS355" ca="1">_xlfn.XLOOKUP($A355&amp;$B355,'[3]产值及收款计划（2026）'!$A:$A&amp;'[3]产值及收款计划（2026）'!$B:$B,'[3]产值及收款计划（2026）'!AS:AS)</f>
        <v>0</v>
      </c>
      <c r="AT355" s="256" cm="1">
        <f t="array" aca="1" ref="AT355" ca="1">_xlfn.XLOOKUP($A355&amp;$B355,'[3]产值及收款计划（2026）'!$A:$A&amp;'[3]产值及收款计划（2026）'!$B:$B,'[3]产值及收款计划（2026）'!AT:AT)</f>
        <v>0</v>
      </c>
      <c r="AU355" s="256" cm="1">
        <f t="array" aca="1" ref="AU355" ca="1">_xlfn.XLOOKUP($A355&amp;$B355,'[3]产值及收款计划（2026）'!$A:$A&amp;'[3]产值及收款计划（2026）'!$B:$B,'[3]产值及收款计划（2026）'!AU:AU)</f>
        <v>0</v>
      </c>
      <c r="AV355" s="256" cm="1">
        <f t="array" aca="1" ref="AV355" ca="1">_xlfn.XLOOKUP($A355&amp;$B355,'[3]产值及收款计划（2026）'!$A:$A&amp;'[3]产值及收款计划（2026）'!$B:$B,'[3]产值及收款计划（2026）'!AV:AV)</f>
        <v>0</v>
      </c>
      <c r="AW355" s="256" cm="1">
        <f t="array" aca="1" ref="AW355" ca="1">_xlfn.XLOOKUP($A355&amp;$B355,'[3]产值及收款计划（2026）'!$A:$A&amp;'[3]产值及收款计划（2026）'!$B:$B,'[3]产值及收款计划（2026）'!AW:AW)</f>
        <v>6</v>
      </c>
      <c r="AX355" s="256" cm="1">
        <f t="array" aca="1" ref="AX355" ca="1">_xlfn.XLOOKUP($A355&amp;$B355,'[3]产值及收款计划（2026）'!$A:$A&amp;'[3]产值及收款计划（2026）'!$B:$B,'[3]产值及收款计划（2026）'!AX:AX)</f>
        <v>0</v>
      </c>
      <c r="AY355" s="256" cm="1">
        <f t="array" aca="1" ref="AY355" ca="1">_xlfn.XLOOKUP($A355&amp;$B355,'[3]产值及收款计划（2026）'!$A:$A&amp;'[3]产值及收款计划（2026）'!$B:$B,'[3]产值及收款计划（2026）'!AY:AY)</f>
        <v>14</v>
      </c>
      <c r="AZ355" s="256" cm="1">
        <f t="array" aca="1" ref="AZ355" ca="1">_xlfn.XLOOKUP($A355&amp;$B355,'[3]产值及收款计划（2026）'!$A:$A&amp;'[3]产值及收款计划（2026）'!$B:$B,'[3]产值及收款计划（2026）'!AZ:AZ)</f>
        <v>8</v>
      </c>
      <c r="BA355" s="256" cm="1">
        <f t="array" aca="1" ref="BA355" ca="1">_xlfn.XLOOKUP($A355&amp;$B355,'[3]产值及收款计划（2026）'!$A:$A&amp;'[3]产值及收款计划（2026）'!$B:$B,'[3]产值及收款计划（2026）'!BA:BA)</f>
        <v>13</v>
      </c>
      <c r="BB355" s="256" cm="1">
        <f t="array" aca="1" ref="BB355" ca="1">_xlfn.XLOOKUP($A355&amp;$B355,'[3]产值及收款计划（2026）'!$A:$A&amp;'[3]产值及收款计划（2026）'!$B:$B,'[3]产值及收款计划（2026）'!BB:BB)</f>
        <v>0</v>
      </c>
      <c r="BC355" s="256" cm="1">
        <f t="array" aca="1" ref="BC355" ca="1">_xlfn.XLOOKUP($A355&amp;$B355,'[3]产值及收款计划（2026）'!$A:$A&amp;'[3]产值及收款计划（2026）'!$B:$B,'[3]产值及收款计划（2026）'!BC:BC)</f>
        <v>0</v>
      </c>
      <c r="BD355" s="256" cm="1">
        <f t="array" aca="1" ref="BD355" ca="1">_xlfn.XLOOKUP($A355&amp;$B355,'[3]产值及收款计划（2026）'!$A:$A&amp;'[3]产值及收款计划（2026）'!$B:$B,'[3]产值及收款计划（2026）'!BD:BD)</f>
        <v>0</v>
      </c>
      <c r="BE355" s="256" cm="1">
        <f t="array" aca="1" ref="BE355" ca="1">_xlfn.XLOOKUP($A355&amp;$B355,'[3]产值及收款计划（2026）'!$A:$A&amp;'[3]产值及收款计划（2026）'!$B:$B,'[3]产值及收款计划（2026）'!BE:BE)</f>
        <v>0</v>
      </c>
      <c r="BF355" s="256" cm="1">
        <f t="array" aca="1" ref="BF355" ca="1">_xlfn.XLOOKUP($A355&amp;$B355,'[3]产值及收款计划（2026）'!$A:$A&amp;'[3]产值及收款计划（2026）'!$B:$B,'[3]产值及收款计划（2026）'!BF:BF)</f>
        <v>13</v>
      </c>
      <c r="BG355" s="256" cm="1">
        <f t="array" aca="1" ref="BG355" ca="1">_xlfn.XLOOKUP($A355&amp;$B355,'[3]产值及收款计划（2026）'!$A:$A&amp;'[3]产值及收款计划（2026）'!$B:$B,'[3]产值及收款计划（2026）'!BG:BG)</f>
        <v>0</v>
      </c>
      <c r="BH355" s="256" cm="1">
        <f t="array" aca="1" ref="BH355" ca="1">_xlfn.XLOOKUP($A355&amp;$B355,'[3]产值及收款计划（2026）'!$A:$A&amp;'[3]产值及收款计划（2026）'!$B:$B,'[3]产值及收款计划（2026）'!BH:BH)</f>
        <v>0</v>
      </c>
      <c r="BI355" s="256" cm="1">
        <f t="array" aca="1" ref="BI355" ca="1">_xlfn.XLOOKUP($A355&amp;$B355,'[3]产值及收款计划（2026）'!$A:$A&amp;'[3]产值及收款计划（2026）'!$B:$B,'[3]产值及收款计划（2026）'!BI:BI)</f>
        <v>0</v>
      </c>
      <c r="BJ355" s="256" cm="1">
        <f t="array" aca="1" ref="BJ355" ca="1">_xlfn.XLOOKUP($A355&amp;$B355,'[3]产值及收款计划（2026）'!$A:$A&amp;'[3]产值及收款计划（2026）'!$B:$B,'[3]产值及收款计划（2026）'!BJ:BJ)</f>
        <v>1</v>
      </c>
      <c r="BK355" s="256" cm="1">
        <f t="array" aca="1" ref="BK355" ca="1">_xlfn.XLOOKUP($A355&amp;$B355,'[3]产值及收款计划（2026）'!$A:$A&amp;'[3]产值及收款计划（2026）'!$B:$B,'[3]产值及收款计划（2026）'!BK:BK)</f>
        <v>0</v>
      </c>
      <c r="BL355" s="256" cm="1">
        <f t="array" aca="1" ref="BL355" ca="1">_xlfn.XLOOKUP($A355&amp;$B355,'[3]产值及收款计划（2026）'!$A:$A&amp;'[3]产值及收款计划（2026）'!$B:$B,'[3]产值及收款计划（2026）'!BL:BL)</f>
        <v>0</v>
      </c>
      <c r="BM355" s="256"/>
      <c r="BN355" s="256"/>
      <c r="BO355" s="256"/>
      <c r="BP355" s="256"/>
      <c r="BQ355" s="255" t="str" cm="1">
        <f t="array" aca="1" ref="BQ355" ca="1">_xlfn.XLOOKUP($A355&amp;$B355,'[3]产值及收款计划（2026）'!$A:$A&amp;'[3]产值及收款计划（2026）'!$B:$B,'[3]产值及收款计划（2026）'!BQ:BQ)</f>
        <v>上海城建城市运营（集团）有限公司</v>
      </c>
      <c r="BR355" s="256" cm="1">
        <f t="array" aca="1" ref="BR355" ca="1">_xlfn.XLOOKUP($A355&amp;$B355,'[3]产值及收款计划（2026）'!$A:$A&amp;'[3]产值及收款计划（2026）'!$B:$B,'[3]产值及收款计划（2026）'!BR:BR)</f>
        <v>0</v>
      </c>
      <c r="CA355" s="256" cm="1">
        <f t="array" aca="1" ref="CA355" ca="1">_xlfn.XLOOKUP($A355&amp;$B355,'[3]产值及收款计划（2026）'!$A:$A&amp;'[3]产值及收款计划（2026）'!$B:$B,'[3]产值及收款计划（2026）'!CA:CA)</f>
        <v>0</v>
      </c>
      <c r="CB355" s="256" cm="1">
        <f t="array" aca="1" ref="CB355" ca="1">_xlfn.XLOOKUP($A355&amp;$B355,'[3]产值及收款计划（2026）'!$A:$A&amp;'[3]产值及收款计划（2026）'!$B:$B,'[3]产值及收款计划（2026）'!CB:CB)</f>
        <v>0</v>
      </c>
      <c r="CC355" s="256" cm="1">
        <f t="array" aca="1" ref="CC355" ca="1">_xlfn.XLOOKUP($A355&amp;$B355,'[3]产值及收款计划（2026）'!$A:$A&amp;'[3]产值及收款计划（2026）'!$B:$B,'[3]产值及收款计划（2026）'!CC:CC)</f>
        <v>0</v>
      </c>
      <c r="CD355" s="256" cm="1">
        <f t="array" aca="1" ref="CD355" ca="1">_xlfn.XLOOKUP($A355&amp;$B355,'[3]产值及收款计划（2026）'!$A:$A&amp;'[3]产值及收款计划（2026）'!$B:$B,'[3]产值及收款计划（2026）'!CD:CD)</f>
        <v>0</v>
      </c>
      <c r="CE355" s="256" cm="1">
        <f t="array" aca="1" ref="CE355" ca="1">_xlfn.XLOOKUP($A355&amp;$B355,'[3]产值及收款计划（2026）'!$A:$A&amp;'[3]产值及收款计划（2026）'!$B:$B,'[3]产值及收款计划（2026）'!CE:CE)</f>
        <v>0</v>
      </c>
      <c r="CF355" s="256" cm="1">
        <f t="array" aca="1" ref="CF355" ca="1">_xlfn.XLOOKUP($A355&amp;$B355,'[3]产值及收款计划（2026）'!$A:$A&amp;'[3]产值及收款计划（2026）'!$B:$B,'[3]产值及收款计划（2026）'!CF:CF)</f>
        <v>0</v>
      </c>
      <c r="CG355" s="256" cm="1">
        <f t="array" aca="1" ref="CG355" ca="1">_xlfn.XLOOKUP($A355&amp;$B355,'[3]产值及收款计划（2026）'!$A:$A&amp;'[3]产值及收款计划（2026）'!$B:$B,'[3]产值及收款计划（2026）'!CG:CG)</f>
        <v>0</v>
      </c>
      <c r="CH355" s="256" cm="1">
        <f t="array" aca="1" ref="CH355" ca="1">_xlfn.XLOOKUP($A355&amp;$B355,'[3]产值及收款计划（2026）'!$A:$A&amp;'[3]产值及收款计划（2026）'!$B:$B,'[3]产值及收款计划（2026）'!CH:CH)</f>
        <v>0</v>
      </c>
      <c r="CI355" s="256" cm="1">
        <f t="array" aca="1" ref="CI355" ca="1">_xlfn.XLOOKUP($A355&amp;$B355,'[3]产值及收款计划（2026）'!$A:$A&amp;'[3]产值及收款计划（2026）'!$B:$B,'[3]产值及收款计划（2026）'!CI:CI)</f>
        <v>0</v>
      </c>
      <c r="CJ355" s="256" cm="1">
        <f t="array" aca="1" ref="CJ355" ca="1">_xlfn.XLOOKUP($A355&amp;$B355,'[3]产值及收款计划（2026）'!$A:$A&amp;'[3]产值及收款计划（2026）'!$B:$B,'[3]产值及收款计划（2026）'!CJ:CJ)</f>
        <v>0</v>
      </c>
      <c r="CK355" s="256" cm="1">
        <f t="array" aca="1" ref="CK355" ca="1">_xlfn.XLOOKUP($A355&amp;$B355,'[3]产值及收款计划（2026）'!$A:$A&amp;'[3]产值及收款计划（2026）'!$B:$B,'[3]产值及收款计划（2026）'!CK:CK)</f>
        <v>0</v>
      </c>
      <c r="CL355" s="256" cm="1">
        <f t="array" aca="1" ref="CL355" ca="1">_xlfn.XLOOKUP($A355&amp;$B355,'[3]产值及收款计划（2026）'!$A:$A&amp;'[3]产值及收款计划（2026）'!$B:$B,'[3]产值及收款计划（2026）'!CL:CL)</f>
        <v>0</v>
      </c>
      <c r="DA355" s="256" cm="1">
        <f t="array" aca="1" ref="DA355" ca="1">_xlfn.XLOOKUP($A355&amp;$B355,'[3]产值及收款计划（2026）'!$A:$A&amp;'[3]产值及收款计划（2026）'!$B:$B,'[3]产值及收款计划（2026）'!DA:DA)</f>
        <v>0</v>
      </c>
      <c r="DB355" s="256" cm="1">
        <f t="array" aca="1" ref="DB355" ca="1">_xlfn.XLOOKUP($A355&amp;$B355,'[3]产值及收款计划（2026）'!$A:$A&amp;'[3]产值及收款计划（2026）'!$B:$B,'[3]产值及收款计划（2026）'!DB:DB)</f>
        <v>0</v>
      </c>
      <c r="DC355" s="256" cm="1">
        <f t="array" aca="1" ref="DC355" ca="1">_xlfn.XLOOKUP($A355&amp;$B355,'[3]产值及收款计划（2026）'!$A:$A&amp;'[3]产值及收款计划（2026）'!$B:$B,'[3]产值及收款计划（2026）'!DC:DC)</f>
        <v>0</v>
      </c>
      <c r="DD355" s="256" cm="1">
        <f t="array" aca="1" ref="DD355" ca="1">_xlfn.XLOOKUP($A355&amp;$B355,'[3]产值及收款计划（2026）'!$A:$A&amp;'[3]产值及收款计划（2026）'!$B:$B,'[3]产值及收款计划（2026）'!DD:DD)</f>
        <v>0</v>
      </c>
      <c r="DE355" s="256" cm="1">
        <f t="array" aca="1" ref="DE355" ca="1">_xlfn.XLOOKUP($A355&amp;$B355,'[3]产值及收款计划（2026）'!$A:$A&amp;'[3]产值及收款计划（2026）'!$B:$B,'[3]产值及收款计划（2026）'!DE:DE)</f>
        <v>0</v>
      </c>
      <c r="DF355" s="256" cm="1">
        <f t="array" aca="1" ref="DF355" ca="1">_xlfn.XLOOKUP($A355&amp;$B355,'[3]产值及收款计划（2026）'!$A:$A&amp;'[3]产值及收款计划（2026）'!$B:$B,'[3]产值及收款计划（2026）'!DF:DF)</f>
        <v>0</v>
      </c>
      <c r="DG355" s="256" cm="1">
        <f t="array" aca="1" ref="DG355" ca="1">_xlfn.XLOOKUP($A355&amp;$B355,'[3]产值及收款计划（2026）'!$A:$A&amp;'[3]产值及收款计划（2026）'!$B:$B,'[3]产值及收款计划（2026）'!DG:DG)</f>
        <v>0</v>
      </c>
      <c r="DH355" s="256" cm="1">
        <f t="array" aca="1" ref="DH355" ca="1">_xlfn.XLOOKUP($A355&amp;$B355,'[3]产值及收款计划（2026）'!$A:$A&amp;'[3]产值及收款计划（2026）'!$B:$B,'[3]产值及收款计划（2026）'!DH:DH)</f>
        <v>0</v>
      </c>
      <c r="DI355" s="256" cm="1">
        <f t="array" aca="1" ref="DI355" ca="1">_xlfn.XLOOKUP($A355&amp;$B355,'[3]产值及收款计划（2026）'!$A:$A&amp;'[3]产值及收款计划（2026）'!$B:$B,'[3]产值及收款计划（2026）'!DI:DI)</f>
        <v>0</v>
      </c>
      <c r="DJ355" s="256" cm="1">
        <f t="array" aca="1" ref="DJ355" ca="1">_xlfn.XLOOKUP($A355&amp;$B355,'[3]产值及收款计划（2026）'!$A:$A&amp;'[3]产值及收款计划（2026）'!$B:$B,'[3]产值及收款计划（2026）'!DJ:DJ)</f>
        <v>0</v>
      </c>
      <c r="DK355" s="256" cm="1">
        <f t="array" aca="1" ref="DK355" ca="1">_xlfn.XLOOKUP($A355&amp;$B355,'[3]产值及收款计划（2026）'!$A:$A&amp;'[3]产值及收款计划（2026）'!$B:$B,'[3]产值及收款计划（2026）'!DK:DK)</f>
        <v>0</v>
      </c>
      <c r="DL355" s="256" cm="1">
        <f t="array" aca="1" ref="DL355" ca="1">_xlfn.XLOOKUP($A355&amp;$B355,'[3]产值及收款计划（2026）'!$A:$A&amp;'[3]产值及收款计划（2026）'!$B:$B,'[3]产值及收款计划（2026）'!DL:DL)</f>
        <v>0</v>
      </c>
      <c r="DM355" s="264"/>
      <c r="DN355" s="250"/>
    </row>
    <row r="356" spans="1:118" ht="81" x14ac:dyDescent="0.15">
      <c r="A356" s="254">
        <f t="shared" ca="1" si="20"/>
        <v>8</v>
      </c>
      <c r="B356" s="254" t="s">
        <v>27</v>
      </c>
      <c r="C356" s="255" t="str" cm="1">
        <f t="array" aca="1" ref="C356" ca="1">_xlfn.XLOOKUP($A356&amp;$B356,'[3]产值及收款计划（2026）'!$A:$A&amp;'[3]产值及收款计划（2026）'!$B:$B,'[3]产值及收款计划（2026）'!C:C)</f>
        <v>ZHT2024041800038</v>
      </c>
      <c r="D356" s="256" t="str" cm="1">
        <f t="array" aca="1" ref="D356" ca="1">_xlfn.XLOOKUP($A356&amp;$B356,'[3]产值及收款计划（2026）'!$A:$A&amp;'[3]产值及收款计划（2026）'!$B:$B,'[3]产值及收款计划（2026）'!D:D)</f>
        <v>上海市奉贤区政府采购信息 2024-026 ——奉贤公安分局全警实战大练兵管 理与智慧练兵比武平台（一期）项目</v>
      </c>
      <c r="E356" s="256" cm="1">
        <f t="array" aca="1" ref="E356" ca="1">_xlfn.XLOOKUP($A356&amp;$B356,'[3]产值及收款计划（2026）'!$A:$A&amp;'[3]产值及收款计划（2026）'!$B:$B,'[3]产值及收款计划（2026）'!E:E)</f>
        <v>312.2</v>
      </c>
      <c r="F356" s="256" cm="1">
        <f t="array" aca="1" ref="F356" ca="1">_xlfn.XLOOKUP($A356&amp;$B356,'[3]产值及收款计划（2026）'!$A:$A&amp;'[3]产值及收款计划（2026）'!$B:$B,'[3]产值及收款计划（2026）'!F:F)</f>
        <v>312.2</v>
      </c>
      <c r="G356" s="256" cm="1">
        <f t="array" aca="1" ref="G356" ca="1">_xlfn.XLOOKUP($A356&amp;$B356,'[3]产值及收款计划（2026）'!$A:$A&amp;'[3]产值及收款计划（2026）'!$B:$B,'[3]产值及收款计划（2026）'!G:G)</f>
        <v>312.2</v>
      </c>
      <c r="H356" s="256" cm="1">
        <f t="array" aca="1" ref="H356" ca="1">_xlfn.XLOOKUP($A356&amp;$B356,'[3]产值及收款计划（2026）'!$A:$A&amp;'[3]产值及收款计划（2026）'!$B:$B,'[3]产值及收款计划（2026）'!H:H)</f>
        <v>9.6999999999999993</v>
      </c>
      <c r="I356" s="257" cm="1">
        <f t="array" aca="1" ref="I356" ca="1">_xlfn.XLOOKUP($A356&amp;$B356,'[3]产值及收款计划（2026）'!$A:$A&amp;'[3]产值及收款计划（2026）'!$B:$B,'[3]产值及收款计划（2026）'!I:I)</f>
        <v>3.1069827033952599E-2</v>
      </c>
      <c r="J356" s="258" cm="1">
        <f t="array" aca="1" ref="J356" ca="1">_xlfn.XLOOKUP($A356&amp;$B356,'[3]产值及收款计划（2026）'!$A:$A&amp;'[3]产值及收款计划（2026）'!$B:$B,'[3]产值及收款计划（2026）'!J:J)</f>
        <v>0.06</v>
      </c>
      <c r="K356" s="256" cm="1">
        <f t="array" aca="1" ref="K356" ca="1">_xlfn.XLOOKUP($A356&amp;$B356,'[3]产值及收款计划（2026）'!$A:$A&amp;'[3]产值及收款计划（2026）'!$B:$B,'[3]产值及收款计划（2026）'!K:K)</f>
        <v>0</v>
      </c>
      <c r="L356" s="256" cm="1">
        <f t="array" aca="1" ref="L356" ca="1">_xlfn.XLOOKUP($A356&amp;$B356,'[3]产值及收款计划（2026）'!$A:$A&amp;'[3]产值及收款计划（2026）'!$B:$B,'[3]产值及收款计划（2026）'!L:L)</f>
        <v>0</v>
      </c>
      <c r="M356" s="256" t="str" cm="1">
        <f t="array" aca="1" ref="M356" ca="1">_xlfn.XLOOKUP($A356&amp;$B356,'[3]产值及收款计划（2026）'!$A:$A&amp;'[3]产值及收款计划（2026）'!$B:$B,'[3]产值及收款计划（2026）'!M:M)</f>
        <v>主导</v>
      </c>
      <c r="N356" s="256" cm="1">
        <f t="array" aca="1" ref="N356" ca="1">_xlfn.XLOOKUP($A356&amp;$B356,'[3]产值及收款计划（2026）'!$A:$A&amp;'[3]产值及收款计划（2026）'!$B:$B,'[3]产值及收款计划（2026）'!N:N)</f>
        <v>0</v>
      </c>
      <c r="O356" s="256" t="str" cm="1">
        <f t="array" aca="1" ref="O356" ca="1">_xlfn.XLOOKUP($A356&amp;$B356,'[3]产值及收款计划（2026）'!$A:$A&amp;'[3]产值及收款计划（2026）'!$B:$B,'[3]产值及收款计划（2026）'!O:O)</f>
        <v>季娜娜</v>
      </c>
      <c r="P356" s="255" t="str" cm="1">
        <f t="array" aca="1" ref="P356" ca="1">_xlfn.XLOOKUP($A356&amp;$B356,'[3]产值及收款计划（2026）'!$A:$A&amp;'[3]产值及收款计划（2026）'!$B:$B,'[3]产值及收款计划（2026）'!P:P)</f>
        <v>25已完结</v>
      </c>
      <c r="Q356" s="256" cm="1">
        <f t="array" aca="1" ref="Q356" ca="1">_xlfn.XLOOKUP($A356&amp;$B356,'[3]产值及收款计划（2026）'!$A:$A&amp;'[3]产值及收款计划（2026）'!$B:$B,'[3]产值及收款计划（2026）'!Q:Q)</f>
        <v>0</v>
      </c>
      <c r="R356" s="256" cm="1">
        <f t="array" aca="1" ref="R356" ca="1">_xlfn.XLOOKUP($A356&amp;$B356,'[3]产值及收款计划（2026）'!$A:$A&amp;'[3]产值及收款计划（2026）'!$B:$B,'[3]产值及收款计划（2026）'!R:R)</f>
        <v>0</v>
      </c>
      <c r="S356" s="256" cm="1">
        <f t="array" aca="1" ref="S356" ca="1">_xlfn.XLOOKUP($A356&amp;$B356,'[3]产值及收款计划（2026）'!$A:$A&amp;'[3]产值及收款计划（2026）'!$B:$B,'[3]产值及收款计划（2026）'!S:S)</f>
        <v>0</v>
      </c>
      <c r="T356" s="256" cm="1">
        <f t="array" aca="1" ref="T356" ca="1">_xlfn.XLOOKUP($A356&amp;$B356,'[3]产值及收款计划（2026）'!$A:$A&amp;'[3]产值及收款计划（2026）'!$B:$B,'[3]产值及收款计划（2026）'!T:T)</f>
        <v>312.2</v>
      </c>
      <c r="U356" s="256" cm="1">
        <f t="array" aca="1" ref="U356" ca="1">_xlfn.XLOOKUP($A356&amp;$B356,'[3]产值及收款计划（2026）'!$A:$A&amp;'[3]产值及收款计划（2026）'!$B:$B,'[3]产值及收款计划（2026）'!U:U)</f>
        <v>0</v>
      </c>
      <c r="V356" s="256" cm="1">
        <f t="array" aca="1" ref="V356" ca="1">_xlfn.XLOOKUP($A356&amp;$B356,'[3]产值及收款计划（2026）'!$A:$A&amp;'[3]产值及收款计划（2026）'!$B:$B,'[3]产值及收款计划（2026）'!V:V)</f>
        <v>0</v>
      </c>
      <c r="W356" s="256" cm="1">
        <f t="array" aca="1" ref="W356" ca="1">_xlfn.XLOOKUP($A356&amp;$B356,'[3]产值及收款计划（2026）'!$A:$A&amp;'[3]产值及收款计划（2026）'!$B:$B,'[3]产值及收款计划（2026）'!W:W)</f>
        <v>0</v>
      </c>
      <c r="X356" s="256" cm="1">
        <f t="array" aca="1" ref="X356" ca="1">_xlfn.XLOOKUP($A356&amp;$B356,'[3]产值及收款计划（2026）'!$A:$A&amp;'[3]产值及收款计划（2026）'!$B:$B,'[3]产值及收款计划（2026）'!X:X)</f>
        <v>0</v>
      </c>
      <c r="Y356" s="256" cm="1">
        <f t="array" aca="1" ref="Y356" ca="1">_xlfn.XLOOKUP($A356&amp;$B356,'[3]产值及收款计划（2026）'!$A:$A&amp;'[3]产值及收款计划（2026）'!$B:$B,'[3]产值及收款计划（2026）'!Y:Y)</f>
        <v>0</v>
      </c>
      <c r="Z356" s="256" cm="1">
        <f t="array" aca="1" ref="Z356" ca="1">_xlfn.XLOOKUP($A356&amp;$B356,'[3]产值及收款计划（2026）'!$A:$A&amp;'[3]产值及收款计划（2026）'!$B:$B,'[3]产值及收款计划（2026）'!Z:Z)</f>
        <v>0</v>
      </c>
      <c r="AA356" s="256" cm="1">
        <f t="array" aca="1" ref="AA356" ca="1">_xlfn.XLOOKUP($A356&amp;$B356,'[3]产值及收款计划（2026）'!$A:$A&amp;'[3]产值及收款计划（2026）'!$B:$B,'[3]产值及收款计划（2026）'!AA:AA)</f>
        <v>0</v>
      </c>
      <c r="AB356" s="256" cm="1">
        <f t="array" aca="1" ref="AB356" ca="1">_xlfn.XLOOKUP($A356&amp;$B356,'[3]产值及收款计划（2026）'!$A:$A&amp;'[3]产值及收款计划（2026）'!$B:$B,'[3]产值及收款计划（2026）'!AB:AB)</f>
        <v>0</v>
      </c>
      <c r="AC356" s="256" cm="1">
        <f t="array" aca="1" ref="AC356" ca="1">_xlfn.XLOOKUP($A356&amp;$B356,'[3]产值及收款计划（2026）'!$A:$A&amp;'[3]产值及收款计划（2026）'!$B:$B,'[3]产值及收款计划（2026）'!AC:AC)</f>
        <v>0</v>
      </c>
      <c r="AD356" s="256" cm="1">
        <f t="array" aca="1" ref="AD356" ca="1">_xlfn.XLOOKUP($A356&amp;$B356,'[3]产值及收款计划（2026）'!$A:$A&amp;'[3]产值及收款计划（2026）'!$B:$B,'[3]产值及收款计划（2026）'!AD:AD)</f>
        <v>0</v>
      </c>
      <c r="AE356" s="256" cm="1">
        <f t="array" aca="1" ref="AE356" ca="1">_xlfn.XLOOKUP($A356&amp;$B356,'[3]产值及收款计划（2026）'!$A:$A&amp;'[3]产值及收款计划（2026）'!$B:$B,'[3]产值及收款计划（2026）'!AE:AE)</f>
        <v>0</v>
      </c>
      <c r="AF356" s="256" cm="1">
        <f t="array" aca="1" ref="AF356" ca="1">_xlfn.XLOOKUP($A356&amp;$B356,'[3]产值及收款计划（2026）'!$A:$A&amp;'[3]产值及收款计划（2026）'!$B:$B,'[3]产值及收款计划（2026）'!AF:AF)</f>
        <v>0</v>
      </c>
      <c r="AG356" s="256" cm="1">
        <f t="array" aca="1" ref="AG356" ca="1">_xlfn.XLOOKUP($A356&amp;$B356,'[3]产值及收款计划（2026）'!$A:$A&amp;'[3]产值及收款计划（2026）'!$B:$B,'[3]产值及收款计划（2026）'!AG:AG)</f>
        <v>0</v>
      </c>
      <c r="AH356" s="256" cm="1">
        <f t="array" aca="1" ref="AH356" ca="1">_xlfn.XLOOKUP($A356&amp;$B356,'[3]产值及收款计划（2026）'!$A:$A&amp;'[3]产值及收款计划（2026）'!$B:$B,'[3]产值及收款计划（2026）'!AH:AH)</f>
        <v>0</v>
      </c>
      <c r="AI356" s="256" cm="1">
        <f t="array" aca="1" ref="AI356" ca="1">_xlfn.XLOOKUP($A356&amp;$B356,'[3]产值及收款计划（2026）'!$A:$A&amp;'[3]产值及收款计划（2026）'!$B:$B,'[3]产值及收款计划（2026）'!AI:AI)</f>
        <v>0</v>
      </c>
      <c r="AJ356" s="256" cm="1">
        <f t="array" aca="1" ref="AJ356" ca="1">_xlfn.XLOOKUP($A356&amp;$B356,'[3]产值及收款计划（2026）'!$A:$A&amp;'[3]产值及收款计划（2026）'!$B:$B,'[3]产值及收款计划（2026）'!AJ:AJ)</f>
        <v>0</v>
      </c>
      <c r="AK356" s="256" cm="1">
        <f t="array" aca="1" ref="AK356" ca="1">_xlfn.XLOOKUP($A356&amp;$B356,'[3]产值及收款计划（2026）'!$A:$A&amp;'[3]产值及收款计划（2026）'!$B:$B,'[3]产值及收款计划（2026）'!AK:AK)</f>
        <v>0</v>
      </c>
      <c r="AL356" s="256" cm="1">
        <f t="array" aca="1" ref="AL356" ca="1">_xlfn.XLOOKUP($A356&amp;$B356,'[3]产值及收款计划（2026）'!$A:$A&amp;'[3]产值及收款计划（2026）'!$B:$B,'[3]产值及收款计划（2026）'!AL:AL)</f>
        <v>0</v>
      </c>
      <c r="AM356" s="263" t="e" cm="1">
        <f t="array" aca="1" ref="AM356" ca="1">_xlfn.LET(_xlpm.勾选月份状态数组,TRANSPOSE('PPT(12-15页）-TOP10'!$A$3:$A$14),_xlpm.选择数据区,IF('PPT(12-15页）-TOP10'!$E$3="收款",$BA356:$BL356,$AA356:$AL356),SUM(_xlfn._xlws.FILTER(_xlpm.选择数据区,_xlpm.勾选月份状态数组,"")))</f>
        <v>#NAME?</v>
      </c>
      <c r="AN356" s="256" t="e" cm="1">
        <f t="array" aca="1" ref="AN356" ca="1">_xlfn.LET(_xlpm.勾选月份状态数组,TRANSPOSE('PPT(12-15页）-TOP10'!$A$3:$A$14),_xlpm.选择数据区,IF('PPT(12-15页）-TOP10'!$E$3="收款",$DA356:$DL356,$CA356:$CL356),SUM(_xlfn._xlws.FILTER(_xlpm.选择数据区,_xlpm.勾选月份状态数组,"")))</f>
        <v>#NAME?</v>
      </c>
      <c r="AO356" s="256">
        <f ca="1">SUM(CA356:CC356)+SUM(AD356:AL356)</f>
        <v>0</v>
      </c>
      <c r="AP356" s="256"/>
      <c r="AQ356" s="256"/>
      <c r="AR356" s="256"/>
      <c r="AS356" s="256" cm="1">
        <f t="array" aca="1" ref="AS356" ca="1">_xlfn.XLOOKUP($A356&amp;$B356,'[3]产值及收款计划（2026）'!$A:$A&amp;'[3]产值及收款计划（2026）'!$B:$B,'[3]产值及收款计划（2026）'!AS:AS)</f>
        <v>0</v>
      </c>
      <c r="AT356" s="256" cm="1">
        <f t="array" aca="1" ref="AT356" ca="1">_xlfn.XLOOKUP($A356&amp;$B356,'[3]产值及收款计划（2026）'!$A:$A&amp;'[3]产值及收款计划（2026）'!$B:$B,'[3]产值及收款计划（2026）'!AT:AT)</f>
        <v>0</v>
      </c>
      <c r="AU356" s="256" cm="1">
        <f t="array" aca="1" ref="AU356" ca="1">_xlfn.XLOOKUP($A356&amp;$B356,'[3]产值及收款计划（2026）'!$A:$A&amp;'[3]产值及收款计划（2026）'!$B:$B,'[3]产值及收款计划（2026）'!AU:AU)</f>
        <v>0</v>
      </c>
      <c r="AV356" s="256" cm="1">
        <f t="array" aca="1" ref="AV356" ca="1">_xlfn.XLOOKUP($A356&amp;$B356,'[3]产值及收款计划（2026）'!$A:$A&amp;'[3]产值及收款计划（2026）'!$B:$B,'[3]产值及收款计划（2026）'!AV:AV)</f>
        <v>0</v>
      </c>
      <c r="AW356" s="256" cm="1">
        <f t="array" aca="1" ref="AW356" ca="1">_xlfn.XLOOKUP($A356&amp;$B356,'[3]产值及收款计划（2026）'!$A:$A&amp;'[3]产值及收款计划（2026）'!$B:$B,'[3]产值及收款计划（2026）'!AW:AW)</f>
        <v>218.54</v>
      </c>
      <c r="AX356" s="256" cm="1">
        <f t="array" aca="1" ref="AX356" ca="1">_xlfn.XLOOKUP($A356&amp;$B356,'[3]产值及收款计划（2026）'!$A:$A&amp;'[3]产值及收款计划（2026）'!$B:$B,'[3]产值及收款计划（2026）'!AX:AX)</f>
        <v>0</v>
      </c>
      <c r="AY356" s="256" cm="1">
        <f t="array" aca="1" ref="AY356" ca="1">_xlfn.XLOOKUP($A356&amp;$B356,'[3]产值及收款计划（2026）'!$A:$A&amp;'[3]产值及收款计划（2026）'!$B:$B,'[3]产值及收款计划（2026）'!AY:AY)</f>
        <v>93.66</v>
      </c>
      <c r="AZ356" s="256" cm="1">
        <f t="array" aca="1" ref="AZ356" ca="1">_xlfn.XLOOKUP($A356&amp;$B356,'[3]产值及收款计划（2026）'!$A:$A&amp;'[3]产值及收款计划（2026）'!$B:$B,'[3]产值及收款计划（2026）'!AZ:AZ)</f>
        <v>93.66</v>
      </c>
      <c r="BA356" s="256" cm="1">
        <f t="array" aca="1" ref="BA356" ca="1">_xlfn.XLOOKUP($A356&amp;$B356,'[3]产值及收款计划（2026）'!$A:$A&amp;'[3]产值及收款计划（2026）'!$B:$B,'[3]产值及收款计划（2026）'!BA:BA)</f>
        <v>0</v>
      </c>
      <c r="BB356" s="256" cm="1">
        <f t="array" aca="1" ref="BB356" ca="1">_xlfn.XLOOKUP($A356&amp;$B356,'[3]产值及收款计划（2026）'!$A:$A&amp;'[3]产值及收款计划（2026）'!$B:$B,'[3]产值及收款计划（2026）'!BB:BB)</f>
        <v>93.66</v>
      </c>
      <c r="BC356" s="256" cm="1">
        <f t="array" aca="1" ref="BC356" ca="1">_xlfn.XLOOKUP($A356&amp;$B356,'[3]产值及收款计划（2026）'!$A:$A&amp;'[3]产值及收款计划（2026）'!$B:$B,'[3]产值及收款计划（2026）'!BC:BC)</f>
        <v>93.66</v>
      </c>
      <c r="BD356" s="256" cm="1">
        <f t="array" aca="1" ref="BD356" ca="1">_xlfn.XLOOKUP($A356&amp;$B356,'[3]产值及收款计划（2026）'!$A:$A&amp;'[3]产值及收款计划（2026）'!$B:$B,'[3]产值及收款计划（2026）'!BD:BD)</f>
        <v>0</v>
      </c>
      <c r="BE356" s="256" cm="1">
        <f t="array" aca="1" ref="BE356" ca="1">_xlfn.XLOOKUP($A356&amp;$B356,'[3]产值及收款计划（2026）'!$A:$A&amp;'[3]产值及收款计划（2026）'!$B:$B,'[3]产值及收款计划（2026）'!BE:BE)</f>
        <v>0</v>
      </c>
      <c r="BF356" s="256" cm="1">
        <f t="array" aca="1" ref="BF356" ca="1">_xlfn.XLOOKUP($A356&amp;$B356,'[3]产值及收款计划（2026）'!$A:$A&amp;'[3]产值及收款计划（2026）'!$B:$B,'[3]产值及收款计划（2026）'!BF:BF)</f>
        <v>0</v>
      </c>
      <c r="BG356" s="256" cm="1">
        <f t="array" aca="1" ref="BG356" ca="1">_xlfn.XLOOKUP($A356&amp;$B356,'[3]产值及收款计划（2026）'!$A:$A&amp;'[3]产值及收款计划（2026）'!$B:$B,'[3]产值及收款计划（2026）'!BG:BG)</f>
        <v>0</v>
      </c>
      <c r="BH356" s="256" cm="1">
        <f t="array" aca="1" ref="BH356" ca="1">_xlfn.XLOOKUP($A356&amp;$B356,'[3]产值及收款计划（2026）'!$A:$A&amp;'[3]产值及收款计划（2026）'!$B:$B,'[3]产值及收款计划（2026）'!BH:BH)</f>
        <v>0</v>
      </c>
      <c r="BI356" s="256" cm="1">
        <f t="array" aca="1" ref="BI356" ca="1">_xlfn.XLOOKUP($A356&amp;$B356,'[3]产值及收款计划（2026）'!$A:$A&amp;'[3]产值及收款计划（2026）'!$B:$B,'[3]产值及收款计划（2026）'!BI:BI)</f>
        <v>0</v>
      </c>
      <c r="BJ356" s="256" cm="1">
        <f t="array" aca="1" ref="BJ356" ca="1">_xlfn.XLOOKUP($A356&amp;$B356,'[3]产值及收款计划（2026）'!$A:$A&amp;'[3]产值及收款计划（2026）'!$B:$B,'[3]产值及收款计划（2026）'!BJ:BJ)</f>
        <v>0</v>
      </c>
      <c r="BK356" s="256" cm="1">
        <f t="array" aca="1" ref="BK356" ca="1">_xlfn.XLOOKUP($A356&amp;$B356,'[3]产值及收款计划（2026）'!$A:$A&amp;'[3]产值及收款计划（2026）'!$B:$B,'[3]产值及收款计划（2026）'!BK:BK)</f>
        <v>0</v>
      </c>
      <c r="BL356" s="256" cm="1">
        <f t="array" aca="1" ref="BL356" ca="1">_xlfn.XLOOKUP($A356&amp;$B356,'[3]产值及收款计划（2026）'!$A:$A&amp;'[3]产值及收款计划（2026）'!$B:$B,'[3]产值及收款计划（2026）'!BL:BL)</f>
        <v>0</v>
      </c>
      <c r="BM356" s="256"/>
      <c r="BN356" s="256"/>
      <c r="BO356" s="256"/>
      <c r="BP356" s="256"/>
      <c r="BQ356" s="255" t="str" cm="1">
        <f t="array" aca="1" ref="BQ356" ca="1">_xlfn.XLOOKUP($A356&amp;$B356,'[3]产值及收款计划（2026）'!$A:$A&amp;'[3]产值及收款计划（2026）'!$B:$B,'[3]产值及收款计划（2026）'!BQ:BQ)</f>
        <v>上海市公安局奉贤分局</v>
      </c>
      <c r="BR356" s="256" cm="1">
        <f t="array" aca="1" ref="BR356" ca="1">_xlfn.XLOOKUP($A356&amp;$B356,'[3]产值及收款计划（2026）'!$A:$A&amp;'[3]产值及收款计划（2026）'!$B:$B,'[3]产值及收款计划（2026）'!BR:BR)</f>
        <v>0</v>
      </c>
      <c r="CA356" s="256" cm="1">
        <f t="array" aca="1" ref="CA356" ca="1">_xlfn.XLOOKUP($A356&amp;$B356,'[3]产值及收款计划（2026）'!$A:$A&amp;'[3]产值及收款计划（2026）'!$B:$B,'[3]产值及收款计划（2026）'!CA:CA)</f>
        <v>0</v>
      </c>
      <c r="CB356" s="256" cm="1">
        <f t="array" aca="1" ref="CB356" ca="1">_xlfn.XLOOKUP($A356&amp;$B356,'[3]产值及收款计划（2026）'!$A:$A&amp;'[3]产值及收款计划（2026）'!$B:$B,'[3]产值及收款计划（2026）'!CB:CB)</f>
        <v>0</v>
      </c>
      <c r="CC356" s="256" cm="1">
        <f t="array" aca="1" ref="CC356" ca="1">_xlfn.XLOOKUP($A356&amp;$B356,'[3]产值及收款计划（2026）'!$A:$A&amp;'[3]产值及收款计划（2026）'!$B:$B,'[3]产值及收款计划（2026）'!CC:CC)</f>
        <v>0</v>
      </c>
      <c r="CD356" s="256" cm="1">
        <f t="array" aca="1" ref="CD356" ca="1">_xlfn.XLOOKUP($A356&amp;$B356,'[3]产值及收款计划（2026）'!$A:$A&amp;'[3]产值及收款计划（2026）'!$B:$B,'[3]产值及收款计划（2026）'!CD:CD)</f>
        <v>0</v>
      </c>
      <c r="CE356" s="256" cm="1">
        <f t="array" aca="1" ref="CE356" ca="1">_xlfn.XLOOKUP($A356&amp;$B356,'[3]产值及收款计划（2026）'!$A:$A&amp;'[3]产值及收款计划（2026）'!$B:$B,'[3]产值及收款计划（2026）'!CE:CE)</f>
        <v>0</v>
      </c>
      <c r="CF356" s="256" cm="1">
        <f t="array" aca="1" ref="CF356" ca="1">_xlfn.XLOOKUP($A356&amp;$B356,'[3]产值及收款计划（2026）'!$A:$A&amp;'[3]产值及收款计划（2026）'!$B:$B,'[3]产值及收款计划（2026）'!CF:CF)</f>
        <v>0</v>
      </c>
      <c r="CG356" s="256" cm="1">
        <f t="array" aca="1" ref="CG356" ca="1">_xlfn.XLOOKUP($A356&amp;$B356,'[3]产值及收款计划（2026）'!$A:$A&amp;'[3]产值及收款计划（2026）'!$B:$B,'[3]产值及收款计划（2026）'!CG:CG)</f>
        <v>0</v>
      </c>
      <c r="CH356" s="256" cm="1">
        <f t="array" aca="1" ref="CH356" ca="1">_xlfn.XLOOKUP($A356&amp;$B356,'[3]产值及收款计划（2026）'!$A:$A&amp;'[3]产值及收款计划（2026）'!$B:$B,'[3]产值及收款计划（2026）'!CH:CH)</f>
        <v>0</v>
      </c>
      <c r="CI356" s="256" cm="1">
        <f t="array" aca="1" ref="CI356" ca="1">_xlfn.XLOOKUP($A356&amp;$B356,'[3]产值及收款计划（2026）'!$A:$A&amp;'[3]产值及收款计划（2026）'!$B:$B,'[3]产值及收款计划（2026）'!CI:CI)</f>
        <v>0</v>
      </c>
      <c r="CJ356" s="256" cm="1">
        <f t="array" aca="1" ref="CJ356" ca="1">_xlfn.XLOOKUP($A356&amp;$B356,'[3]产值及收款计划（2026）'!$A:$A&amp;'[3]产值及收款计划（2026）'!$B:$B,'[3]产值及收款计划（2026）'!CJ:CJ)</f>
        <v>0</v>
      </c>
      <c r="CK356" s="256" cm="1">
        <f t="array" aca="1" ref="CK356" ca="1">_xlfn.XLOOKUP($A356&amp;$B356,'[3]产值及收款计划（2026）'!$A:$A&amp;'[3]产值及收款计划（2026）'!$B:$B,'[3]产值及收款计划（2026）'!CK:CK)</f>
        <v>0</v>
      </c>
      <c r="CL356" s="256" cm="1">
        <f t="array" aca="1" ref="CL356" ca="1">_xlfn.XLOOKUP($A356&amp;$B356,'[3]产值及收款计划（2026）'!$A:$A&amp;'[3]产值及收款计划（2026）'!$B:$B,'[3]产值及收款计划（2026）'!CL:CL)</f>
        <v>0</v>
      </c>
      <c r="DA356" s="256" cm="1">
        <f t="array" aca="1" ref="DA356" ca="1">_xlfn.XLOOKUP($A356&amp;$B356,'[3]产值及收款计划（2026）'!$A:$A&amp;'[3]产值及收款计划（2026）'!$B:$B,'[3]产值及收款计划（2026）'!DA:DA)</f>
        <v>0</v>
      </c>
      <c r="DB356" s="256" cm="1">
        <f t="array" aca="1" ref="DB356" ca="1">_xlfn.XLOOKUP($A356&amp;$B356,'[3]产值及收款计划（2026）'!$A:$A&amp;'[3]产值及收款计划（2026）'!$B:$B,'[3]产值及收款计划（2026）'!DB:DB)</f>
        <v>0</v>
      </c>
      <c r="DC356" s="256" cm="1">
        <f t="array" aca="1" ref="DC356" ca="1">_xlfn.XLOOKUP($A356&amp;$B356,'[3]产值及收款计划（2026）'!$A:$A&amp;'[3]产值及收款计划（2026）'!$B:$B,'[3]产值及收款计划（2026）'!DC:DC)</f>
        <v>0</v>
      </c>
      <c r="DD356" s="256" cm="1">
        <f t="array" aca="1" ref="DD356" ca="1">_xlfn.XLOOKUP($A356&amp;$B356,'[3]产值及收款计划（2026）'!$A:$A&amp;'[3]产值及收款计划（2026）'!$B:$B,'[3]产值及收款计划（2026）'!DD:DD)</f>
        <v>0</v>
      </c>
      <c r="DE356" s="256" cm="1">
        <f t="array" aca="1" ref="DE356" ca="1">_xlfn.XLOOKUP($A356&amp;$B356,'[3]产值及收款计划（2026）'!$A:$A&amp;'[3]产值及收款计划（2026）'!$B:$B,'[3]产值及收款计划（2026）'!DE:DE)</f>
        <v>0</v>
      </c>
      <c r="DF356" s="256" cm="1">
        <f t="array" aca="1" ref="DF356" ca="1">_xlfn.XLOOKUP($A356&amp;$B356,'[3]产值及收款计划（2026）'!$A:$A&amp;'[3]产值及收款计划（2026）'!$B:$B,'[3]产值及收款计划（2026）'!DF:DF)</f>
        <v>0</v>
      </c>
      <c r="DG356" s="256" cm="1">
        <f t="array" aca="1" ref="DG356" ca="1">_xlfn.XLOOKUP($A356&amp;$B356,'[3]产值及收款计划（2026）'!$A:$A&amp;'[3]产值及收款计划（2026）'!$B:$B,'[3]产值及收款计划（2026）'!DG:DG)</f>
        <v>0</v>
      </c>
      <c r="DH356" s="256" cm="1">
        <f t="array" aca="1" ref="DH356" ca="1">_xlfn.XLOOKUP($A356&amp;$B356,'[3]产值及收款计划（2026）'!$A:$A&amp;'[3]产值及收款计划（2026）'!$B:$B,'[3]产值及收款计划（2026）'!DH:DH)</f>
        <v>0</v>
      </c>
      <c r="DI356" s="256" cm="1">
        <f t="array" aca="1" ref="DI356" ca="1">_xlfn.XLOOKUP($A356&amp;$B356,'[3]产值及收款计划（2026）'!$A:$A&amp;'[3]产值及收款计划（2026）'!$B:$B,'[3]产值及收款计划（2026）'!DI:DI)</f>
        <v>0</v>
      </c>
      <c r="DJ356" s="256" cm="1">
        <f t="array" aca="1" ref="DJ356" ca="1">_xlfn.XLOOKUP($A356&amp;$B356,'[3]产值及收款计划（2026）'!$A:$A&amp;'[3]产值及收款计划（2026）'!$B:$B,'[3]产值及收款计划（2026）'!DJ:DJ)</f>
        <v>0</v>
      </c>
      <c r="DK356" s="256" cm="1">
        <f t="array" aca="1" ref="DK356" ca="1">_xlfn.XLOOKUP($A356&amp;$B356,'[3]产值及收款计划（2026）'!$A:$A&amp;'[3]产值及收款计划（2026）'!$B:$B,'[3]产值及收款计划（2026）'!DK:DK)</f>
        <v>0</v>
      </c>
      <c r="DL356" s="256" cm="1">
        <f t="array" aca="1" ref="DL356" ca="1">_xlfn.XLOOKUP($A356&amp;$B356,'[3]产值及收款计划（2026）'!$A:$A&amp;'[3]产值及收款计划（2026）'!$B:$B,'[3]产值及收款计划（2026）'!DL:DL)</f>
        <v>0</v>
      </c>
      <c r="DM356" s="264"/>
      <c r="DN356" s="250"/>
    </row>
    <row r="357" spans="1:118" ht="20.25" x14ac:dyDescent="0.15">
      <c r="A357" s="254">
        <f t="shared" ca="1" si="20"/>
        <v>9</v>
      </c>
      <c r="B357" s="254" t="s">
        <v>27</v>
      </c>
      <c r="C357" s="255" t="str" cm="1">
        <f t="array" aca="1" ref="C357" ca="1">_xlfn.XLOOKUP($A357&amp;$B357,'[3]产值及收款计划（2026）'!$A:$A&amp;'[3]产值及收款计划（2026）'!$B:$B,'[3]产值及收款计划（2026）'!C:C)</f>
        <v>ZHT2024071000086</v>
      </c>
      <c r="D357" s="255" t="str" cm="1">
        <f t="array" aca="1" ref="D357" ca="1">_xlfn.XLOOKUP($A357&amp;$B357,'[3]产值及收款计划（2026）'!$A:$A&amp;'[3]产值及收款计划（2026）'!$B:$B,'[3]产值及收款计划（2026）'!D:D)</f>
        <v>2024年城市运营上海停车APP等保测评服务</v>
      </c>
      <c r="E357" s="256" cm="1">
        <f t="array" aca="1" ref="E357" ca="1">_xlfn.XLOOKUP($A357&amp;$B357,'[3]产值及收款计划（2026）'!$A:$A&amp;'[3]产值及收款计划（2026）'!$B:$B,'[3]产值及收款计划（2026）'!E:E)</f>
        <v>15.5</v>
      </c>
      <c r="F357" s="256" cm="1">
        <f t="array" aca="1" ref="F357" ca="1">_xlfn.XLOOKUP($A357&amp;$B357,'[3]产值及收款计划（2026）'!$A:$A&amp;'[3]产值及收款计划（2026）'!$B:$B,'[3]产值及收款计划（2026）'!F:F)</f>
        <v>15.5</v>
      </c>
      <c r="G357" s="256" cm="1">
        <f t="array" aca="1" ref="G357" ca="1">_xlfn.XLOOKUP($A357&amp;$B357,'[3]产值及收款计划（2026）'!$A:$A&amp;'[3]产值及收款计划（2026）'!$B:$B,'[3]产值及收款计划（2026）'!G:G)</f>
        <v>15.5</v>
      </c>
      <c r="H357" s="256" cm="1">
        <f t="array" aca="1" ref="H357" ca="1">_xlfn.XLOOKUP($A357&amp;$B357,'[3]产值及收款计划（2026）'!$A:$A&amp;'[3]产值及收款计划（2026）'!$B:$B,'[3]产值及收款计划（2026）'!H:H)</f>
        <v>2</v>
      </c>
      <c r="I357" s="257" cm="1">
        <f t="array" aca="1" ref="I357" ca="1">_xlfn.XLOOKUP($A357&amp;$B357,'[3]产值及收款计划（2026）'!$A:$A&amp;'[3]产值及收款计划（2026）'!$B:$B,'[3]产值及收款计划（2026）'!I:I)</f>
        <v>0.12903225806451599</v>
      </c>
      <c r="J357" s="258" cm="1">
        <f t="array" aca="1" ref="J357" ca="1">_xlfn.XLOOKUP($A357&amp;$B357,'[3]产值及收款计划（2026）'!$A:$A&amp;'[3]产值及收款计划（2026）'!$B:$B,'[3]产值及收款计划（2026）'!J:J)</f>
        <v>0.06</v>
      </c>
      <c r="K357" s="256" cm="1">
        <f t="array" aca="1" ref="K357" ca="1">_xlfn.XLOOKUP($A357&amp;$B357,'[3]产值及收款计划（2026）'!$A:$A&amp;'[3]产值及收款计划（2026）'!$B:$B,'[3]产值及收款计划（2026）'!K:K)</f>
        <v>0</v>
      </c>
      <c r="L357" s="256" cm="1">
        <f t="array" aca="1" ref="L357" ca="1">_xlfn.XLOOKUP($A357&amp;$B357,'[3]产值及收款计划（2026）'!$A:$A&amp;'[3]产值及收款计划（2026）'!$B:$B,'[3]产值及收款计划（2026）'!L:L)</f>
        <v>0</v>
      </c>
      <c r="M357" s="256" t="str" cm="1">
        <f t="array" aca="1" ref="M357" ca="1">_xlfn.XLOOKUP($A357&amp;$B357,'[3]产值及收款计划（2026）'!$A:$A&amp;'[3]产值及收款计划（2026）'!$B:$B,'[3]产值及收款计划（2026）'!M:M)</f>
        <v>主导</v>
      </c>
      <c r="N357" s="256" cm="1">
        <f t="array" aca="1" ref="N357" ca="1">_xlfn.XLOOKUP($A357&amp;$B357,'[3]产值及收款计划（2026）'!$A:$A&amp;'[3]产值及收款计划（2026）'!$B:$B,'[3]产值及收款计划（2026）'!N:N)</f>
        <v>0</v>
      </c>
      <c r="O357" s="256" t="str" cm="1">
        <f t="array" aca="1" ref="O357" ca="1">_xlfn.XLOOKUP($A357&amp;$B357,'[3]产值及收款计划（2026）'!$A:$A&amp;'[3]产值及收款计划（2026）'!$B:$B,'[3]产值及收款计划（2026）'!O:O)</f>
        <v>涂勋</v>
      </c>
      <c r="P357" s="255" t="str" cm="1">
        <f t="array" aca="1" ref="P357" ca="1">_xlfn.XLOOKUP($A357&amp;$B357,'[3]产值及收款计划（2026）'!$A:$A&amp;'[3]产值及收款计划（2026）'!$B:$B,'[3]产值及收款计划（2026）'!P:P)</f>
        <v>在建</v>
      </c>
      <c r="Q357" s="256" cm="1">
        <f t="array" aca="1" ref="Q357" ca="1">_xlfn.XLOOKUP($A357&amp;$B357,'[3]产值及收款计划（2026）'!$A:$A&amp;'[3]产值及收款计划（2026）'!$B:$B,'[3]产值及收款计划（2026）'!Q:Q)</f>
        <v>0</v>
      </c>
      <c r="R357" s="256" cm="1">
        <f t="array" aca="1" ref="R357" ca="1">_xlfn.XLOOKUP($A357&amp;$B357,'[3]产值及收款计划（2026）'!$A:$A&amp;'[3]产值及收款计划（2026）'!$B:$B,'[3]产值及收款计划（2026）'!R:R)</f>
        <v>0</v>
      </c>
      <c r="S357" s="256" cm="1">
        <f t="array" aca="1" ref="S357" ca="1">_xlfn.XLOOKUP($A357&amp;$B357,'[3]产值及收款计划（2026）'!$A:$A&amp;'[3]产值及收款计划（2026）'!$B:$B,'[3]产值及收款计划（2026）'!S:S)</f>
        <v>0</v>
      </c>
      <c r="T357" s="256" cm="1">
        <f t="array" aca="1" ref="T357" ca="1">_xlfn.XLOOKUP($A357&amp;$B357,'[3]产值及收款计划（2026）'!$A:$A&amp;'[3]产值及收款计划（2026）'!$B:$B,'[3]产值及收款计划（2026）'!T:T)</f>
        <v>0</v>
      </c>
      <c r="U357" s="256" cm="1">
        <f t="array" aca="1" ref="U357" ca="1">_xlfn.XLOOKUP($A357&amp;$B357,'[3]产值及收款计划（2026）'!$A:$A&amp;'[3]产值及收款计划（2026）'!$B:$B,'[3]产值及收款计划（2026）'!U:U)</f>
        <v>0</v>
      </c>
      <c r="V357" s="256" cm="1">
        <f t="array" aca="1" ref="V357" ca="1">_xlfn.XLOOKUP($A357&amp;$B357,'[3]产值及收款计划（2026）'!$A:$A&amp;'[3]产值及收款计划（2026）'!$B:$B,'[3]产值及收款计划（2026）'!V:V)</f>
        <v>15.5</v>
      </c>
      <c r="W357" s="256" cm="1">
        <f t="array" aca="1" ref="W357" ca="1">_xlfn.XLOOKUP($A357&amp;$B357,'[3]产值及收款计划（2026）'!$A:$A&amp;'[3]产值及收款计划（2026）'!$B:$B,'[3]产值及收款计划（2026）'!W:W)</f>
        <v>0</v>
      </c>
      <c r="X357" s="256" cm="1">
        <f t="array" aca="1" ref="X357" ca="1">_xlfn.XLOOKUP($A357&amp;$B357,'[3]产值及收款计划（2026）'!$A:$A&amp;'[3]产值及收款计划（2026）'!$B:$B,'[3]产值及收款计划（2026）'!X:X)</f>
        <v>0</v>
      </c>
      <c r="Y357" s="256" cm="1">
        <f t="array" aca="1" ref="Y357" ca="1">_xlfn.XLOOKUP($A357&amp;$B357,'[3]产值及收款计划（2026）'!$A:$A&amp;'[3]产值及收款计划（2026）'!$B:$B,'[3]产值及收款计划（2026）'!Y:Y)</f>
        <v>0</v>
      </c>
      <c r="Z357" s="256" cm="1">
        <f t="array" aca="1" ref="Z357" ca="1">_xlfn.XLOOKUP($A357&amp;$B357,'[3]产值及收款计划（2026）'!$A:$A&amp;'[3]产值及收款计划（2026）'!$B:$B,'[3]产值及收款计划（2026）'!Z:Z)</f>
        <v>0</v>
      </c>
      <c r="AA357" s="256" cm="1">
        <f t="array" aca="1" ref="AA357" ca="1">_xlfn.XLOOKUP($A357&amp;$B357,'[3]产值及收款计划（2026）'!$A:$A&amp;'[3]产值及收款计划（2026）'!$B:$B,'[3]产值及收款计划（2026）'!AA:AA)</f>
        <v>0</v>
      </c>
      <c r="AB357" s="256" cm="1">
        <f t="array" aca="1" ref="AB357" ca="1">_xlfn.XLOOKUP($A357&amp;$B357,'[3]产值及收款计划（2026）'!$A:$A&amp;'[3]产值及收款计划（2026）'!$B:$B,'[3]产值及收款计划（2026）'!AB:AB)</f>
        <v>0</v>
      </c>
      <c r="AC357" s="256" cm="1">
        <f t="array" aca="1" ref="AC357" ca="1">_xlfn.XLOOKUP($A357&amp;$B357,'[3]产值及收款计划（2026）'!$A:$A&amp;'[3]产值及收款计划（2026）'!$B:$B,'[3]产值及收款计划（2026）'!AC:AC)</f>
        <v>0</v>
      </c>
      <c r="AD357" s="256" cm="1">
        <f t="array" aca="1" ref="AD357" ca="1">_xlfn.XLOOKUP($A357&amp;$B357,'[3]产值及收款计划（2026）'!$A:$A&amp;'[3]产值及收款计划（2026）'!$B:$B,'[3]产值及收款计划（2026）'!AD:AD)</f>
        <v>0</v>
      </c>
      <c r="AE357" s="256" cm="1">
        <f t="array" aca="1" ref="AE357" ca="1">_xlfn.XLOOKUP($A357&amp;$B357,'[3]产值及收款计划（2026）'!$A:$A&amp;'[3]产值及收款计划（2026）'!$B:$B,'[3]产值及收款计划（2026）'!AE:AE)</f>
        <v>0</v>
      </c>
      <c r="AF357" s="256" cm="1">
        <f t="array" aca="1" ref="AF357" ca="1">_xlfn.XLOOKUP($A357&amp;$B357,'[3]产值及收款计划（2026）'!$A:$A&amp;'[3]产值及收款计划（2026）'!$B:$B,'[3]产值及收款计划（2026）'!AF:AF)</f>
        <v>0</v>
      </c>
      <c r="AG357" s="256" cm="1">
        <f t="array" aca="1" ref="AG357" ca="1">_xlfn.XLOOKUP($A357&amp;$B357,'[3]产值及收款计划（2026）'!$A:$A&amp;'[3]产值及收款计划（2026）'!$B:$B,'[3]产值及收款计划（2026）'!AG:AG)</f>
        <v>0</v>
      </c>
      <c r="AH357" s="256" cm="1">
        <f t="array" aca="1" ref="AH357" ca="1">_xlfn.XLOOKUP($A357&amp;$B357,'[3]产值及收款计划（2026）'!$A:$A&amp;'[3]产值及收款计划（2026）'!$B:$B,'[3]产值及收款计划（2026）'!AH:AH)</f>
        <v>0</v>
      </c>
      <c r="AI357" s="256" cm="1">
        <f t="array" aca="1" ref="AI357" ca="1">_xlfn.XLOOKUP($A357&amp;$B357,'[3]产值及收款计划（2026）'!$A:$A&amp;'[3]产值及收款计划（2026）'!$B:$B,'[3]产值及收款计划（2026）'!AI:AI)</f>
        <v>0</v>
      </c>
      <c r="AJ357" s="256" cm="1">
        <f t="array" aca="1" ref="AJ357" ca="1">_xlfn.XLOOKUP($A357&amp;$B357,'[3]产值及收款计划（2026）'!$A:$A&amp;'[3]产值及收款计划（2026）'!$B:$B,'[3]产值及收款计划（2026）'!AJ:AJ)</f>
        <v>0</v>
      </c>
      <c r="AK357" s="256" cm="1">
        <f t="array" aca="1" ref="AK357" ca="1">_xlfn.XLOOKUP($A357&amp;$B357,'[3]产值及收款计划（2026）'!$A:$A&amp;'[3]产值及收款计划（2026）'!$B:$B,'[3]产值及收款计划（2026）'!AK:AK)</f>
        <v>0</v>
      </c>
      <c r="AL357" s="256" cm="1">
        <f t="array" aca="1" ref="AL357" ca="1">_xlfn.XLOOKUP($A357&amp;$B357,'[3]产值及收款计划（2026）'!$A:$A&amp;'[3]产值及收款计划（2026）'!$B:$B,'[3]产值及收款计划（2026）'!AL:AL)</f>
        <v>0</v>
      </c>
      <c r="AM357" s="263" t="e" cm="1">
        <f t="array" aca="1" ref="AM357" ca="1">_xlfn.LET(_xlpm.勾选月份状态数组,TRANSPOSE('PPT(12-15页）-TOP10'!$A$3:$A$14),_xlpm.选择数据区,IF('PPT(12-15页）-TOP10'!$E$3="收款",$BA357:$BL357,$AA357:$AL357),SUM(_xlfn._xlws.FILTER(_xlpm.选择数据区,_xlpm.勾选月份状态数组,"")))</f>
        <v>#NAME?</v>
      </c>
      <c r="AN357" s="256" t="e" cm="1">
        <f t="array" aca="1" ref="AN357" ca="1">_xlfn.LET(_xlpm.勾选月份状态数组,TRANSPOSE('PPT(12-15页）-TOP10'!$A$3:$A$14),_xlpm.选择数据区,IF('PPT(12-15页）-TOP10'!$E$3="收款",$DA357:$DL357,$CA357:$CL357),SUM(_xlfn._xlws.FILTER(_xlpm.选择数据区,_xlpm.勾选月份状态数组,"")))</f>
        <v>#NAME?</v>
      </c>
      <c r="AO357" s="256">
        <f ca="1">SUM(CA357:CC357)+SUM(AD357:AL357)</f>
        <v>0</v>
      </c>
      <c r="AP357" s="256"/>
      <c r="AQ357" s="256"/>
      <c r="AR357" s="256"/>
      <c r="AS357" s="256" cm="1">
        <f t="array" aca="1" ref="AS357" ca="1">_xlfn.XLOOKUP($A357&amp;$B357,'[3]产值及收款计划（2026）'!$A:$A&amp;'[3]产值及收款计划（2026）'!$B:$B,'[3]产值及收款计划（2026）'!AS:AS)</f>
        <v>0</v>
      </c>
      <c r="AT357" s="256" cm="1">
        <f t="array" aca="1" ref="AT357" ca="1">_xlfn.XLOOKUP($A357&amp;$B357,'[3]产值及收款计划（2026）'!$A:$A&amp;'[3]产值及收款计划（2026）'!$B:$B,'[3]产值及收款计划（2026）'!AT:AT)</f>
        <v>0</v>
      </c>
      <c r="AU357" s="256" cm="1">
        <f t="array" aca="1" ref="AU357" ca="1">_xlfn.XLOOKUP($A357&amp;$B357,'[3]产值及收款计划（2026）'!$A:$A&amp;'[3]产值及收款计划（2026）'!$B:$B,'[3]产值及收款计划（2026）'!AU:AU)</f>
        <v>0</v>
      </c>
      <c r="AV357" s="256" cm="1">
        <f t="array" aca="1" ref="AV357" ca="1">_xlfn.XLOOKUP($A357&amp;$B357,'[3]产值及收款计划（2026）'!$A:$A&amp;'[3]产值及收款计划（2026）'!$B:$B,'[3]产值及收款计划（2026）'!AV:AV)</f>
        <v>0</v>
      </c>
      <c r="AW357" s="256" cm="1">
        <f t="array" aca="1" ref="AW357" ca="1">_xlfn.XLOOKUP($A357&amp;$B357,'[3]产值及收款计划（2026）'!$A:$A&amp;'[3]产值及收款计划（2026）'!$B:$B,'[3]产值及收款计划（2026）'!AW:AW)</f>
        <v>15.5</v>
      </c>
      <c r="AX357" s="256" cm="1">
        <f t="array" aca="1" ref="AX357" ca="1">_xlfn.XLOOKUP($A357&amp;$B357,'[3]产值及收款计划（2026）'!$A:$A&amp;'[3]产值及收款计划（2026）'!$B:$B,'[3]产值及收款计划（2026）'!AX:AX)</f>
        <v>0</v>
      </c>
      <c r="AY357" s="256" cm="1">
        <f t="array" aca="1" ref="AY357" ca="1">_xlfn.XLOOKUP($A357&amp;$B357,'[3]产值及收款计划（2026）'!$A:$A&amp;'[3]产值及收款计划（2026）'!$B:$B,'[3]产值及收款计划（2026）'!AY:AY)</f>
        <v>0</v>
      </c>
      <c r="AZ357" s="256" cm="1">
        <f t="array" aca="1" ref="AZ357" ca="1">_xlfn.XLOOKUP($A357&amp;$B357,'[3]产值及收款计划（2026）'!$A:$A&amp;'[3]产值及收款计划（2026）'!$B:$B,'[3]产值及收款计划（2026）'!AZ:AZ)</f>
        <v>-15.5</v>
      </c>
      <c r="BA357" s="256" cm="1">
        <f t="array" aca="1" ref="BA357" ca="1">_xlfn.XLOOKUP($A357&amp;$B357,'[3]产值及收款计划（2026）'!$A:$A&amp;'[3]产值及收款计划（2026）'!$B:$B,'[3]产值及收款计划（2026）'!BA:BA)</f>
        <v>0</v>
      </c>
      <c r="BB357" s="256" cm="1">
        <f t="array" aca="1" ref="BB357" ca="1">_xlfn.XLOOKUP($A357&amp;$B357,'[3]产值及收款计划（2026）'!$A:$A&amp;'[3]产值及收款计划（2026）'!$B:$B,'[3]产值及收款计划（2026）'!BB:BB)</f>
        <v>0</v>
      </c>
      <c r="BC357" s="256" cm="1">
        <f t="array" aca="1" ref="BC357" ca="1">_xlfn.XLOOKUP($A357&amp;$B357,'[3]产值及收款计划（2026）'!$A:$A&amp;'[3]产值及收款计划（2026）'!$B:$B,'[3]产值及收款计划（2026）'!BC:BC)</f>
        <v>0</v>
      </c>
      <c r="BD357" s="256" cm="1">
        <f t="array" aca="1" ref="BD357" ca="1">_xlfn.XLOOKUP($A357&amp;$B357,'[3]产值及收款计划（2026）'!$A:$A&amp;'[3]产值及收款计划（2026）'!$B:$B,'[3]产值及收款计划（2026）'!BD:BD)</f>
        <v>0</v>
      </c>
      <c r="BE357" s="256" cm="1">
        <f t="array" aca="1" ref="BE357" ca="1">_xlfn.XLOOKUP($A357&amp;$B357,'[3]产值及收款计划（2026）'!$A:$A&amp;'[3]产值及收款计划（2026）'!$B:$B,'[3]产值及收款计划（2026）'!BE:BE)</f>
        <v>0</v>
      </c>
      <c r="BF357" s="256" cm="1">
        <f t="array" aca="1" ref="BF357" ca="1">_xlfn.XLOOKUP($A357&amp;$B357,'[3]产值及收款计划（2026）'!$A:$A&amp;'[3]产值及收款计划（2026）'!$B:$B,'[3]产值及收款计划（2026）'!BF:BF)</f>
        <v>0</v>
      </c>
      <c r="BG357" s="256" cm="1">
        <f t="array" aca="1" ref="BG357" ca="1">_xlfn.XLOOKUP($A357&amp;$B357,'[3]产值及收款计划（2026）'!$A:$A&amp;'[3]产值及收款计划（2026）'!$B:$B,'[3]产值及收款计划（2026）'!BG:BG)</f>
        <v>0</v>
      </c>
      <c r="BH357" s="256" cm="1">
        <f t="array" aca="1" ref="BH357" ca="1">_xlfn.XLOOKUP($A357&amp;$B357,'[3]产值及收款计划（2026）'!$A:$A&amp;'[3]产值及收款计划（2026）'!$B:$B,'[3]产值及收款计划（2026）'!BH:BH)</f>
        <v>0</v>
      </c>
      <c r="BI357" s="256" cm="1">
        <f t="array" aca="1" ref="BI357" ca="1">_xlfn.XLOOKUP($A357&amp;$B357,'[3]产值及收款计划（2026）'!$A:$A&amp;'[3]产值及收款计划（2026）'!$B:$B,'[3]产值及收款计划（2026）'!BI:BI)</f>
        <v>0</v>
      </c>
      <c r="BJ357" s="256" cm="1">
        <f t="array" aca="1" ref="BJ357" ca="1">_xlfn.XLOOKUP($A357&amp;$B357,'[3]产值及收款计划（2026）'!$A:$A&amp;'[3]产值及收款计划（2026）'!$B:$B,'[3]产值及收款计划（2026）'!BJ:BJ)</f>
        <v>0</v>
      </c>
      <c r="BK357" s="256" cm="1">
        <f t="array" aca="1" ref="BK357" ca="1">_xlfn.XLOOKUP($A357&amp;$B357,'[3]产值及收款计划（2026）'!$A:$A&amp;'[3]产值及收款计划（2026）'!$B:$B,'[3]产值及收款计划（2026）'!BK:BK)</f>
        <v>0</v>
      </c>
      <c r="BL357" s="256" cm="1">
        <f t="array" aca="1" ref="BL357" ca="1">_xlfn.XLOOKUP($A357&amp;$B357,'[3]产值及收款计划（2026）'!$A:$A&amp;'[3]产值及收款计划（2026）'!$B:$B,'[3]产值及收款计划（2026）'!BL:BL)</f>
        <v>0</v>
      </c>
      <c r="BM357" s="256"/>
      <c r="BN357" s="256"/>
      <c r="BO357" s="256"/>
      <c r="BP357" s="256"/>
      <c r="BQ357" s="255" t="str" cm="1">
        <f t="array" aca="1" ref="BQ357" ca="1">_xlfn.XLOOKUP($A357&amp;$B357,'[3]产值及收款计划（2026）'!$A:$A&amp;'[3]产值及收款计划（2026）'!$B:$B,'[3]产值及收款计划（2026）'!BQ:BQ)</f>
        <v>上海停车信息科技有限公司</v>
      </c>
      <c r="BR357" s="256" cm="1">
        <f t="array" aca="1" ref="BR357" ca="1">_xlfn.XLOOKUP($A357&amp;$B357,'[3]产值及收款计划（2026）'!$A:$A&amp;'[3]产值及收款计划（2026）'!$B:$B,'[3]产值及收款计划（2026）'!BR:BR)</f>
        <v>0</v>
      </c>
      <c r="CA357" s="256" cm="1">
        <f t="array" aca="1" ref="CA357" ca="1">_xlfn.XLOOKUP($A357&amp;$B357,'[3]产值及收款计划（2026）'!$A:$A&amp;'[3]产值及收款计划（2026）'!$B:$B,'[3]产值及收款计划（2026）'!CA:CA)</f>
        <v>0</v>
      </c>
      <c r="CB357" s="256" cm="1">
        <f t="array" aca="1" ref="CB357" ca="1">_xlfn.XLOOKUP($A357&amp;$B357,'[3]产值及收款计划（2026）'!$A:$A&amp;'[3]产值及收款计划（2026）'!$B:$B,'[3]产值及收款计划（2026）'!CB:CB)</f>
        <v>0</v>
      </c>
      <c r="CC357" s="256" cm="1">
        <f t="array" aca="1" ref="CC357" ca="1">_xlfn.XLOOKUP($A357&amp;$B357,'[3]产值及收款计划（2026）'!$A:$A&amp;'[3]产值及收款计划（2026）'!$B:$B,'[3]产值及收款计划（2026）'!CC:CC)</f>
        <v>0</v>
      </c>
      <c r="CD357" s="256" cm="1">
        <f t="array" aca="1" ref="CD357" ca="1">_xlfn.XLOOKUP($A357&amp;$B357,'[3]产值及收款计划（2026）'!$A:$A&amp;'[3]产值及收款计划（2026）'!$B:$B,'[3]产值及收款计划（2026）'!CD:CD)</f>
        <v>0</v>
      </c>
      <c r="CE357" s="256" cm="1">
        <f t="array" aca="1" ref="CE357" ca="1">_xlfn.XLOOKUP($A357&amp;$B357,'[3]产值及收款计划（2026）'!$A:$A&amp;'[3]产值及收款计划（2026）'!$B:$B,'[3]产值及收款计划（2026）'!CE:CE)</f>
        <v>0</v>
      </c>
      <c r="CF357" s="256" cm="1">
        <f t="array" aca="1" ref="CF357" ca="1">_xlfn.XLOOKUP($A357&amp;$B357,'[3]产值及收款计划（2026）'!$A:$A&amp;'[3]产值及收款计划（2026）'!$B:$B,'[3]产值及收款计划（2026）'!CF:CF)</f>
        <v>0</v>
      </c>
      <c r="CG357" s="256" cm="1">
        <f t="array" aca="1" ref="CG357" ca="1">_xlfn.XLOOKUP($A357&amp;$B357,'[3]产值及收款计划（2026）'!$A:$A&amp;'[3]产值及收款计划（2026）'!$B:$B,'[3]产值及收款计划（2026）'!CG:CG)</f>
        <v>0</v>
      </c>
      <c r="CH357" s="256" cm="1">
        <f t="array" aca="1" ref="CH357" ca="1">_xlfn.XLOOKUP($A357&amp;$B357,'[3]产值及收款计划（2026）'!$A:$A&amp;'[3]产值及收款计划（2026）'!$B:$B,'[3]产值及收款计划（2026）'!CH:CH)</f>
        <v>0</v>
      </c>
      <c r="CI357" s="256" cm="1">
        <f t="array" aca="1" ref="CI357" ca="1">_xlfn.XLOOKUP($A357&amp;$B357,'[3]产值及收款计划（2026）'!$A:$A&amp;'[3]产值及收款计划（2026）'!$B:$B,'[3]产值及收款计划（2026）'!CI:CI)</f>
        <v>0</v>
      </c>
      <c r="CJ357" s="256" cm="1">
        <f t="array" aca="1" ref="CJ357" ca="1">_xlfn.XLOOKUP($A357&amp;$B357,'[3]产值及收款计划（2026）'!$A:$A&amp;'[3]产值及收款计划（2026）'!$B:$B,'[3]产值及收款计划（2026）'!CJ:CJ)</f>
        <v>0</v>
      </c>
      <c r="CK357" s="256" cm="1">
        <f t="array" aca="1" ref="CK357" ca="1">_xlfn.XLOOKUP($A357&amp;$B357,'[3]产值及收款计划（2026）'!$A:$A&amp;'[3]产值及收款计划（2026）'!$B:$B,'[3]产值及收款计划（2026）'!CK:CK)</f>
        <v>0</v>
      </c>
      <c r="CL357" s="256" cm="1">
        <f t="array" aca="1" ref="CL357" ca="1">_xlfn.XLOOKUP($A357&amp;$B357,'[3]产值及收款计划（2026）'!$A:$A&amp;'[3]产值及收款计划（2026）'!$B:$B,'[3]产值及收款计划（2026）'!CL:CL)</f>
        <v>0</v>
      </c>
      <c r="DA357" s="256" cm="1">
        <f t="array" aca="1" ref="DA357" ca="1">_xlfn.XLOOKUP($A357&amp;$B357,'[3]产值及收款计划（2026）'!$A:$A&amp;'[3]产值及收款计划（2026）'!$B:$B,'[3]产值及收款计划（2026）'!DA:DA)</f>
        <v>0</v>
      </c>
      <c r="DB357" s="256" cm="1">
        <f t="array" aca="1" ref="DB357" ca="1">_xlfn.XLOOKUP($A357&amp;$B357,'[3]产值及收款计划（2026）'!$A:$A&amp;'[3]产值及收款计划（2026）'!$B:$B,'[3]产值及收款计划（2026）'!DB:DB)</f>
        <v>0</v>
      </c>
      <c r="DC357" s="256" cm="1">
        <f t="array" aca="1" ref="DC357" ca="1">_xlfn.XLOOKUP($A357&amp;$B357,'[3]产值及收款计划（2026）'!$A:$A&amp;'[3]产值及收款计划（2026）'!$B:$B,'[3]产值及收款计划（2026）'!DC:DC)</f>
        <v>0</v>
      </c>
      <c r="DD357" s="256" cm="1">
        <f t="array" aca="1" ref="DD357" ca="1">_xlfn.XLOOKUP($A357&amp;$B357,'[3]产值及收款计划（2026）'!$A:$A&amp;'[3]产值及收款计划（2026）'!$B:$B,'[3]产值及收款计划（2026）'!DD:DD)</f>
        <v>0</v>
      </c>
      <c r="DE357" s="256" cm="1">
        <f t="array" aca="1" ref="DE357" ca="1">_xlfn.XLOOKUP($A357&amp;$B357,'[3]产值及收款计划（2026）'!$A:$A&amp;'[3]产值及收款计划（2026）'!$B:$B,'[3]产值及收款计划（2026）'!DE:DE)</f>
        <v>0</v>
      </c>
      <c r="DF357" s="256" cm="1">
        <f t="array" aca="1" ref="DF357" ca="1">_xlfn.XLOOKUP($A357&amp;$B357,'[3]产值及收款计划（2026）'!$A:$A&amp;'[3]产值及收款计划（2026）'!$B:$B,'[3]产值及收款计划（2026）'!DF:DF)</f>
        <v>0</v>
      </c>
      <c r="DG357" s="256" cm="1">
        <f t="array" aca="1" ref="DG357" ca="1">_xlfn.XLOOKUP($A357&amp;$B357,'[3]产值及收款计划（2026）'!$A:$A&amp;'[3]产值及收款计划（2026）'!$B:$B,'[3]产值及收款计划（2026）'!DG:DG)</f>
        <v>0</v>
      </c>
      <c r="DH357" s="256" cm="1">
        <f t="array" aca="1" ref="DH357" ca="1">_xlfn.XLOOKUP($A357&amp;$B357,'[3]产值及收款计划（2026）'!$A:$A&amp;'[3]产值及收款计划（2026）'!$B:$B,'[3]产值及收款计划（2026）'!DH:DH)</f>
        <v>0</v>
      </c>
      <c r="DI357" s="256" cm="1">
        <f t="array" aca="1" ref="DI357" ca="1">_xlfn.XLOOKUP($A357&amp;$B357,'[3]产值及收款计划（2026）'!$A:$A&amp;'[3]产值及收款计划（2026）'!$B:$B,'[3]产值及收款计划（2026）'!DI:DI)</f>
        <v>0</v>
      </c>
      <c r="DJ357" s="256" cm="1">
        <f t="array" aca="1" ref="DJ357" ca="1">_xlfn.XLOOKUP($A357&amp;$B357,'[3]产值及收款计划（2026）'!$A:$A&amp;'[3]产值及收款计划（2026）'!$B:$B,'[3]产值及收款计划（2026）'!DJ:DJ)</f>
        <v>0</v>
      </c>
      <c r="DK357" s="256" cm="1">
        <f t="array" aca="1" ref="DK357" ca="1">_xlfn.XLOOKUP($A357&amp;$B357,'[3]产值及收款计划（2026）'!$A:$A&amp;'[3]产值及收款计划（2026）'!$B:$B,'[3]产值及收款计划（2026）'!DK:DK)</f>
        <v>0</v>
      </c>
      <c r="DL357" s="256" cm="1">
        <f t="array" aca="1" ref="DL357" ca="1">_xlfn.XLOOKUP($A357&amp;$B357,'[3]产值及收款计划（2026）'!$A:$A&amp;'[3]产值及收款计划（2026）'!$B:$B,'[3]产值及收款计划（2026）'!DL:DL)</f>
        <v>0</v>
      </c>
      <c r="DM357" s="264"/>
      <c r="DN357" s="250"/>
    </row>
    <row r="358" spans="1:118" ht="20.25" x14ac:dyDescent="0.15">
      <c r="A358" s="254">
        <f t="shared" ca="1" si="20"/>
        <v>10</v>
      </c>
      <c r="B358" s="254" t="s">
        <v>27</v>
      </c>
      <c r="C358" s="255" t="str" cm="1">
        <f t="array" aca="1" ref="C358" ca="1">_xlfn.XLOOKUP($A358&amp;$B358,'[3]产值及收款计划（2026）'!$A:$A&amp;'[3]产值及收款计划（2026）'!$B:$B,'[3]产值及收款计划（2026）'!C:C)</f>
        <v>ZHT2024102800133</v>
      </c>
      <c r="D358" s="255" t="str" cm="1">
        <f t="array" aca="1" ref="D358" ca="1">_xlfn.XLOOKUP($A358&amp;$B358,'[3]产值及收款计划（2026）'!$A:$A&amp;'[3]产值及收款计划（2026）'!$B:$B,'[3]产值及收款计划（2026）'!D:D)</f>
        <v>2025年陆家嘴乐居租赁公寓管理软件 系统运维、运营及开发服务合同</v>
      </c>
      <c r="E358" s="256" cm="1">
        <f t="array" aca="1" ref="E358" ca="1">_xlfn.XLOOKUP($A358&amp;$B358,'[3]产值及收款计划（2026）'!$A:$A&amp;'[3]产值及收款计划（2026）'!$B:$B,'[3]产值及收款计划（2026）'!E:E)</f>
        <v>170.05314999999999</v>
      </c>
      <c r="F358" s="256" cm="1">
        <f t="array" aca="1" ref="F358" ca="1">_xlfn.XLOOKUP($A358&amp;$B358,'[3]产值及收款计划（2026）'!$A:$A&amp;'[3]产值及收款计划（2026）'!$B:$B,'[3]产值及收款计划（2026）'!F:F)</f>
        <v>170.05314999999999</v>
      </c>
      <c r="G358" s="256" cm="1">
        <f t="array" aca="1" ref="G358" ca="1">_xlfn.XLOOKUP($A358&amp;$B358,'[3]产值及收款计划（2026）'!$A:$A&amp;'[3]产值及收款计划（2026）'!$B:$B,'[3]产值及收款计划（2026）'!G:G)</f>
        <v>170.05314999999999</v>
      </c>
      <c r="H358" s="256" cm="1">
        <f t="array" aca="1" ref="H358" ca="1">_xlfn.XLOOKUP($A358&amp;$B358,'[3]产值及收款计划（2026）'!$A:$A&amp;'[3]产值及收款计划（2026）'!$B:$B,'[3]产值及收款计划（2026）'!H:H)</f>
        <v>69</v>
      </c>
      <c r="I358" s="257" cm="1">
        <f t="array" aca="1" ref="I358" ca="1">_xlfn.XLOOKUP($A358&amp;$B358,'[3]产值及收款计划（2026）'!$A:$A&amp;'[3]产值及收款计划（2026）'!$B:$B,'[3]产值及收款计划（2026）'!I:I)</f>
        <v>0.405755494679164</v>
      </c>
      <c r="J358" s="258" cm="1">
        <f t="array" aca="1" ref="J358" ca="1">_xlfn.XLOOKUP($A358&amp;$B358,'[3]产值及收款计划（2026）'!$A:$A&amp;'[3]产值及收款计划（2026）'!$B:$B,'[3]产值及收款计划（2026）'!J:J)</f>
        <v>0.06</v>
      </c>
      <c r="K358" s="256" cm="1">
        <f t="array" aca="1" ref="K358" ca="1">_xlfn.XLOOKUP($A358&amp;$B358,'[3]产值及收款计划（2026）'!$A:$A&amp;'[3]产值及收款计划（2026）'!$B:$B,'[3]产值及收款计划（2026）'!K:K)</f>
        <v>0</v>
      </c>
      <c r="L358" s="256" cm="1">
        <f t="array" aca="1" ref="L358" ca="1">_xlfn.XLOOKUP($A358&amp;$B358,'[3]产值及收款计划（2026）'!$A:$A&amp;'[3]产值及收款计划（2026）'!$B:$B,'[3]产值及收款计划（2026）'!L:L)</f>
        <v>0</v>
      </c>
      <c r="M358" s="256" t="str" cm="1">
        <f t="array" aca="1" ref="M358" ca="1">_xlfn.XLOOKUP($A358&amp;$B358,'[3]产值及收款计划（2026）'!$A:$A&amp;'[3]产值及收款计划（2026）'!$B:$B,'[3]产值及收款计划（2026）'!M:M)</f>
        <v>主导</v>
      </c>
      <c r="N358" s="256" cm="1">
        <f t="array" aca="1" ref="N358" ca="1">_xlfn.XLOOKUP($A358&amp;$B358,'[3]产值及收款计划（2026）'!$A:$A&amp;'[3]产值及收款计划（2026）'!$B:$B,'[3]产值及收款计划（2026）'!N:N)</f>
        <v>0</v>
      </c>
      <c r="O358" s="256" t="str" cm="1">
        <f t="array" aca="1" ref="O358" ca="1">_xlfn.XLOOKUP($A358&amp;$B358,'[3]产值及收款计划（2026）'!$A:$A&amp;'[3]产值及收款计划（2026）'!$B:$B,'[3]产值及收款计划（2026）'!O:O)</f>
        <v>权玺平</v>
      </c>
      <c r="P358" s="255" t="str" cm="1">
        <f t="array" aca="1" ref="P358" ca="1">_xlfn.XLOOKUP($A358&amp;$B358,'[3]产值及收款计划（2026）'!$A:$A&amp;'[3]产值及收款计划（2026）'!$B:$B,'[3]产值及收款计划（2026）'!P:P)</f>
        <v>在建</v>
      </c>
      <c r="Q358" s="256" cm="1">
        <f t="array" aca="1" ref="Q358" ca="1">_xlfn.XLOOKUP($A358&amp;$B358,'[3]产值及收款计划（2026）'!$A:$A&amp;'[3]产值及收款计划（2026）'!$B:$B,'[3]产值及收款计划（2026）'!Q:Q)</f>
        <v>0</v>
      </c>
      <c r="R358" s="256" cm="1">
        <f t="array" aca="1" ref="R358" ca="1">_xlfn.XLOOKUP($A358&amp;$B358,'[3]产值及收款计划（2026）'!$A:$A&amp;'[3]产值及收款计划（2026）'!$B:$B,'[3]产值及收款计划（2026）'!R:R)</f>
        <v>0</v>
      </c>
      <c r="S358" s="256" cm="1">
        <f t="array" aca="1" ref="S358" ca="1">_xlfn.XLOOKUP($A358&amp;$B358,'[3]产值及收款计划（2026）'!$A:$A&amp;'[3]产值及收款计划（2026）'!$B:$B,'[3]产值及收款计划（2026）'!S:S)</f>
        <v>0</v>
      </c>
      <c r="T358" s="256" cm="1">
        <f t="array" aca="1" ref="T358" ca="1">_xlfn.XLOOKUP($A358&amp;$B358,'[3]产值及收款计划（2026）'!$A:$A&amp;'[3]产值及收款计划（2026）'!$B:$B,'[3]产值及收款计划（2026）'!T:T)</f>
        <v>100.78395</v>
      </c>
      <c r="U358" s="256" cm="1">
        <f t="array" aca="1" ref="U358" ca="1">_xlfn.XLOOKUP($A358&amp;$B358,'[3]产值及收款计划（2026）'!$A:$A&amp;'[3]产值及收款计划（2026）'!$B:$B,'[3]产值及收款计划（2026）'!U:U)</f>
        <v>31.26925</v>
      </c>
      <c r="V358" s="256" cm="1">
        <f t="array" aca="1" ref="V358" ca="1">_xlfn.XLOOKUP($A358&amp;$B358,'[3]产值及收款计划（2026）'!$A:$A&amp;'[3]产值及收款计划（2026）'!$B:$B,'[3]产值及收款计划（2026）'!V:V)</f>
        <v>37.999949999999998</v>
      </c>
      <c r="W358" s="256" cm="1">
        <f t="array" aca="1" ref="W358" ca="1">_xlfn.XLOOKUP($A358&amp;$B358,'[3]产值及收款计划（2026）'!$A:$A&amp;'[3]产值及收款计划（2026）'!$B:$B,'[3]产值及收款计划（2026）'!W:W)</f>
        <v>0</v>
      </c>
      <c r="X358" s="256" cm="1">
        <f t="array" aca="1" ref="X358" ca="1">_xlfn.XLOOKUP($A358&amp;$B358,'[3]产值及收款计划（2026）'!$A:$A&amp;'[3]产值及收款计划（2026）'!$B:$B,'[3]产值及收款计划（2026）'!X:X)</f>
        <v>0</v>
      </c>
      <c r="Y358" s="256" cm="1">
        <f t="array" aca="1" ref="Y358" ca="1">_xlfn.XLOOKUP($A358&amp;$B358,'[3]产值及收款计划（2026）'!$A:$A&amp;'[3]产值及收款计划（2026）'!$B:$B,'[3]产值及收款计划（2026）'!Y:Y)</f>
        <v>0</v>
      </c>
      <c r="Z358" s="256" cm="1">
        <f t="array" aca="1" ref="Z358" ca="1">_xlfn.XLOOKUP($A358&amp;$B358,'[3]产值及收款计划（2026）'!$A:$A&amp;'[3]产值及收款计划（2026）'!$B:$B,'[3]产值及收款计划（2026）'!Z:Z)</f>
        <v>0</v>
      </c>
      <c r="AA358" s="256" cm="1">
        <f t="array" aca="1" ref="AA358" ca="1">_xlfn.XLOOKUP($A358&amp;$B358,'[3]产值及收款计划（2026）'!$A:$A&amp;'[3]产值及收款计划（2026）'!$B:$B,'[3]产值及收款计划（2026）'!AA:AA)</f>
        <v>31.269300000000001</v>
      </c>
      <c r="AB358" s="256" cm="1">
        <f t="array" aca="1" ref="AB358" ca="1">_xlfn.XLOOKUP($A358&amp;$B358,'[3]产值及收款计划（2026）'!$A:$A&amp;'[3]产值及收款计划（2026）'!$B:$B,'[3]产值及收款计划（2026）'!AB:AB)</f>
        <v>0</v>
      </c>
      <c r="AC358" s="256" cm="1">
        <f t="array" aca="1" ref="AC358" ca="1">_xlfn.XLOOKUP($A358&amp;$B358,'[3]产值及收款计划（2026）'!$A:$A&amp;'[3]产值及收款计划（2026）'!$B:$B,'[3]产值及收款计划（2026）'!AC:AC)</f>
        <v>0</v>
      </c>
      <c r="AD358" s="256" cm="1">
        <f t="array" aca="1" ref="AD358" ca="1">_xlfn.XLOOKUP($A358&amp;$B358,'[3]产值及收款计划（2026）'!$A:$A&amp;'[3]产值及收款计划（2026）'!$B:$B,'[3]产值及收款计划（2026）'!AD:AD)</f>
        <v>0</v>
      </c>
      <c r="AE358" s="256" cm="1">
        <f t="array" aca="1" ref="AE358" ca="1">_xlfn.XLOOKUP($A358&amp;$B358,'[3]产值及收款计划（2026）'!$A:$A&amp;'[3]产值及收款计划（2026）'!$B:$B,'[3]产值及收款计划（2026）'!AE:AE)</f>
        <v>19</v>
      </c>
      <c r="AF358" s="256" cm="1">
        <f t="array" aca="1" ref="AF358" ca="1">_xlfn.XLOOKUP($A358&amp;$B358,'[3]产值及收款计划（2026）'!$A:$A&amp;'[3]产值及收款计划（2026）'!$B:$B,'[3]产值及收款计划（2026）'!AF:AF)</f>
        <v>0</v>
      </c>
      <c r="AG358" s="256" cm="1">
        <f t="array" aca="1" ref="AG358" ca="1">_xlfn.XLOOKUP($A358&amp;$B358,'[3]产值及收款计划（2026）'!$A:$A&amp;'[3]产值及收款计划（2026）'!$B:$B,'[3]产值及收款计划（2026）'!AG:AG)</f>
        <v>0</v>
      </c>
      <c r="AH358" s="256" cm="1">
        <f t="array" aca="1" ref="AH358" ca="1">_xlfn.XLOOKUP($A358&amp;$B358,'[3]产值及收款计划（2026）'!$A:$A&amp;'[3]产值及收款计划（2026）'!$B:$B,'[3]产值及收款计划（2026）'!AH:AH)</f>
        <v>19</v>
      </c>
      <c r="AI358" s="256" cm="1">
        <f t="array" aca="1" ref="AI358" ca="1">_xlfn.XLOOKUP($A358&amp;$B358,'[3]产值及收款计划（2026）'!$A:$A&amp;'[3]产值及收款计划（2026）'!$B:$B,'[3]产值及收款计划（2026）'!AI:AI)</f>
        <v>0</v>
      </c>
      <c r="AJ358" s="256" cm="1">
        <f t="array" aca="1" ref="AJ358" ca="1">_xlfn.XLOOKUP($A358&amp;$B358,'[3]产值及收款计划（2026）'!$A:$A&amp;'[3]产值及收款计划（2026）'!$B:$B,'[3]产值及收款计划（2026）'!AJ:AJ)</f>
        <v>0</v>
      </c>
      <c r="AK358" s="256" cm="1">
        <f t="array" aca="1" ref="AK358" ca="1">_xlfn.XLOOKUP($A358&amp;$B358,'[3]产值及收款计划（2026）'!$A:$A&amp;'[3]产值及收款计划（2026）'!$B:$B,'[3]产值及收款计划（2026）'!AK:AK)</f>
        <v>0</v>
      </c>
      <c r="AL358" s="256" cm="1">
        <f t="array" aca="1" ref="AL358" ca="1">_xlfn.XLOOKUP($A358&amp;$B358,'[3]产值及收款计划（2026）'!$A:$A&amp;'[3]产值及收款计划（2026）'!$B:$B,'[3]产值及收款计划（2026）'!AL:AL)</f>
        <v>0</v>
      </c>
      <c r="AM358" s="263" t="e" cm="1">
        <f t="array" aca="1" ref="AM358" ca="1">_xlfn.LET(_xlpm.勾选月份状态数组,TRANSPOSE('PPT(12-15页）-TOP10'!$A$3:$A$14),_xlpm.选择数据区,IF('PPT(12-15页）-TOP10'!$E$3="收款",$BA358:$BL358,$AA358:$AL358),SUM(_xlfn._xlws.FILTER(_xlpm.选择数据区,_xlpm.勾选月份状态数组,"")))</f>
        <v>#NAME?</v>
      </c>
      <c r="AN358" s="256" t="e" cm="1">
        <f t="array" aca="1" ref="AN358" ca="1">_xlfn.LET(_xlpm.勾选月份状态数组,TRANSPOSE('PPT(12-15页）-TOP10'!$A$3:$A$14),_xlpm.选择数据区,IF('PPT(12-15页）-TOP10'!$E$3="收款",$DA358:$DL358,$CA358:$CL358),SUM(_xlfn._xlws.FILTER(_xlpm.选择数据区,_xlpm.勾选月份状态数组,"")))</f>
        <v>#NAME?</v>
      </c>
      <c r="AO358" s="256">
        <f ca="1">SUM(CA358:CC358)+SUM(AD358:AL358)</f>
        <v>69.26925</v>
      </c>
      <c r="AP358" s="256"/>
      <c r="AQ358" s="256"/>
      <c r="AR358" s="256"/>
      <c r="AS358" s="256" cm="1">
        <f t="array" aca="1" ref="AS358" ca="1">_xlfn.XLOOKUP($A358&amp;$B358,'[3]产值及收款计划（2026）'!$A:$A&amp;'[3]产值及收款计划（2026）'!$B:$B,'[3]产值及收款计划（2026）'!AS:AS)</f>
        <v>0</v>
      </c>
      <c r="AT358" s="256" cm="1">
        <f t="array" aca="1" ref="AT358" ca="1">_xlfn.XLOOKUP($A358&amp;$B358,'[3]产值及收款计划（2026）'!$A:$A&amp;'[3]产值及收款计划（2026）'!$B:$B,'[3]产值及收款计划（2026）'!AT:AT)</f>
        <v>0</v>
      </c>
      <c r="AU358" s="256" cm="1">
        <f t="array" aca="1" ref="AU358" ca="1">_xlfn.XLOOKUP($A358&amp;$B358,'[3]产值及收款计划（2026）'!$A:$A&amp;'[3]产值及收款计划（2026）'!$B:$B,'[3]产值及收款计划（2026）'!AU:AU)</f>
        <v>0</v>
      </c>
      <c r="AV358" s="256" cm="1">
        <f t="array" aca="1" ref="AV358" ca="1">_xlfn.XLOOKUP($A358&amp;$B358,'[3]产值及收款计划（2026）'!$A:$A&amp;'[3]产值及收款计划（2026）'!$B:$B,'[3]产值及收款计划（2026）'!AV:AV)</f>
        <v>0</v>
      </c>
      <c r="AW358" s="256" cm="1">
        <f t="array" aca="1" ref="AW358" ca="1">_xlfn.XLOOKUP($A358&amp;$B358,'[3]产值及收款计划（2026）'!$A:$A&amp;'[3]产值及收款计划（2026）'!$B:$B,'[3]产值及收款计划（2026）'!AW:AW)</f>
        <v>100.78395</v>
      </c>
      <c r="AX358" s="256" cm="1">
        <f t="array" aca="1" ref="AX358" ca="1">_xlfn.XLOOKUP($A358&amp;$B358,'[3]产值及收款计划（2026）'!$A:$A&amp;'[3]产值及收款计划（2026）'!$B:$B,'[3]产值及收款计划（2026）'!AX:AX)</f>
        <v>31.26925</v>
      </c>
      <c r="AY358" s="256" cm="1">
        <f t="array" aca="1" ref="AY358" ca="1">_xlfn.XLOOKUP($A358&amp;$B358,'[3]产值及收款计划（2026）'!$A:$A&amp;'[3]产值及收款计划（2026）'!$B:$B,'[3]产值及收款计划（2026）'!AY:AY)</f>
        <v>37.999949999999998</v>
      </c>
      <c r="AZ358" s="256" cm="1">
        <f t="array" aca="1" ref="AZ358" ca="1">_xlfn.XLOOKUP($A358&amp;$B358,'[3]产值及收款计划（2026）'!$A:$A&amp;'[3]产值及收款计划（2026）'!$B:$B,'[3]产值及收款计划（2026）'!AZ:AZ)</f>
        <v>0</v>
      </c>
      <c r="BA358" s="256" cm="1">
        <f t="array" aca="1" ref="BA358" ca="1">_xlfn.XLOOKUP($A358&amp;$B358,'[3]产值及收款计划（2026）'!$A:$A&amp;'[3]产值及收款计划（2026）'!$B:$B,'[3]产值及收款计划（2026）'!BA:BA)</f>
        <v>31.269300000000001</v>
      </c>
      <c r="BB358" s="256" cm="1">
        <f t="array" aca="1" ref="BB358" ca="1">_xlfn.XLOOKUP($A358&amp;$B358,'[3]产值及收款计划（2026）'!$A:$A&amp;'[3]产值及收款计划（2026）'!$B:$B,'[3]产值及收款计划（2026）'!BB:BB)</f>
        <v>0</v>
      </c>
      <c r="BC358" s="256" cm="1">
        <f t="array" aca="1" ref="BC358" ca="1">_xlfn.XLOOKUP($A358&amp;$B358,'[3]产值及收款计划（2026）'!$A:$A&amp;'[3]产值及收款计划（2026）'!$B:$B,'[3]产值及收款计划（2026）'!BC:BC)</f>
        <v>0</v>
      </c>
      <c r="BD358" s="256" cm="1">
        <f t="array" aca="1" ref="BD358" ca="1">_xlfn.XLOOKUP($A358&amp;$B358,'[3]产值及收款计划（2026）'!$A:$A&amp;'[3]产值及收款计划（2026）'!$B:$B,'[3]产值及收款计划（2026）'!BD:BD)</f>
        <v>0</v>
      </c>
      <c r="BE358" s="256" cm="1">
        <f t="array" aca="1" ref="BE358" ca="1">_xlfn.XLOOKUP($A358&amp;$B358,'[3]产值及收款计划（2026）'!$A:$A&amp;'[3]产值及收款计划（2026）'!$B:$B,'[3]产值及收款计划（2026）'!BE:BE)</f>
        <v>19</v>
      </c>
      <c r="BF358" s="256" cm="1">
        <f t="array" aca="1" ref="BF358" ca="1">_xlfn.XLOOKUP($A358&amp;$B358,'[3]产值及收款计划（2026）'!$A:$A&amp;'[3]产值及收款计划（2026）'!$B:$B,'[3]产值及收款计划（2026）'!BF:BF)</f>
        <v>0</v>
      </c>
      <c r="BG358" s="256" cm="1">
        <f t="array" aca="1" ref="BG358" ca="1">_xlfn.XLOOKUP($A358&amp;$B358,'[3]产值及收款计划（2026）'!$A:$A&amp;'[3]产值及收款计划（2026）'!$B:$B,'[3]产值及收款计划（2026）'!BG:BG)</f>
        <v>0</v>
      </c>
      <c r="BH358" s="256" cm="1">
        <f t="array" aca="1" ref="BH358" ca="1">_xlfn.XLOOKUP($A358&amp;$B358,'[3]产值及收款计划（2026）'!$A:$A&amp;'[3]产值及收款计划（2026）'!$B:$B,'[3]产值及收款计划（2026）'!BH:BH)</f>
        <v>0</v>
      </c>
      <c r="BI358" s="256" cm="1">
        <f t="array" aca="1" ref="BI358" ca="1">_xlfn.XLOOKUP($A358&amp;$B358,'[3]产值及收款计划（2026）'!$A:$A&amp;'[3]产值及收款计划（2026）'!$B:$B,'[3]产值及收款计划（2026）'!BI:BI)</f>
        <v>19</v>
      </c>
      <c r="BJ358" s="256" cm="1">
        <f t="array" aca="1" ref="BJ358" ca="1">_xlfn.XLOOKUP($A358&amp;$B358,'[3]产值及收款计划（2026）'!$A:$A&amp;'[3]产值及收款计划（2026）'!$B:$B,'[3]产值及收款计划（2026）'!BJ:BJ)</f>
        <v>0</v>
      </c>
      <c r="BK358" s="256" cm="1">
        <f t="array" aca="1" ref="BK358" ca="1">_xlfn.XLOOKUP($A358&amp;$B358,'[3]产值及收款计划（2026）'!$A:$A&amp;'[3]产值及收款计划（2026）'!$B:$B,'[3]产值及收款计划（2026）'!BK:BK)</f>
        <v>0</v>
      </c>
      <c r="BL358" s="256" cm="1">
        <f t="array" aca="1" ref="BL358" ca="1">_xlfn.XLOOKUP($A358&amp;$B358,'[3]产值及收款计划（2026）'!$A:$A&amp;'[3]产值及收款计划（2026）'!$B:$B,'[3]产值及收款计划（2026）'!BL:BL)</f>
        <v>0</v>
      </c>
      <c r="BM358" s="256"/>
      <c r="BN358" s="256"/>
      <c r="BO358" s="256"/>
      <c r="BP358" s="256"/>
      <c r="BQ358" s="255" t="str" cm="1">
        <f t="array" aca="1" ref="BQ358" ca="1">_xlfn.XLOOKUP($A358&amp;$B358,'[3]产值及收款计划（2026）'!$A:$A&amp;'[3]产值及收款计划（2026）'!$B:$B,'[3]产值及收款计划（2026）'!BQ:BQ)</f>
        <v>上海陆家嘴乐居资产管理有限公司</v>
      </c>
      <c r="BR358" s="256" cm="1">
        <f t="array" aca="1" ref="BR358" ca="1">_xlfn.XLOOKUP($A358&amp;$B358,'[3]产值及收款计划（2026）'!$A:$A&amp;'[3]产值及收款计划（2026）'!$B:$B,'[3]产值及收款计划（2026）'!BR:BR)</f>
        <v>0</v>
      </c>
      <c r="CA358" s="256" cm="1">
        <f t="array" aca="1" ref="CA358" ca="1">_xlfn.XLOOKUP($A358&amp;$B358,'[3]产值及收款计划（2026）'!$A:$A&amp;'[3]产值及收款计划（2026）'!$B:$B,'[3]产值及收款计划（2026）'!CA:CA)</f>
        <v>31.26925</v>
      </c>
      <c r="CB358" s="256" cm="1">
        <f t="array" aca="1" ref="CB358" ca="1">_xlfn.XLOOKUP($A358&amp;$B358,'[3]产值及收款计划（2026）'!$A:$A&amp;'[3]产值及收款计划（2026）'!$B:$B,'[3]产值及收款计划（2026）'!CB:CB)</f>
        <v>0</v>
      </c>
      <c r="CC358" s="256" cm="1">
        <f t="array" aca="1" ref="CC358" ca="1">_xlfn.XLOOKUP($A358&amp;$B358,'[3]产值及收款计划（2026）'!$A:$A&amp;'[3]产值及收款计划（2026）'!$B:$B,'[3]产值及收款计划（2026）'!CC:CC)</f>
        <v>0</v>
      </c>
      <c r="CD358" s="256" cm="1">
        <f t="array" aca="1" ref="CD358" ca="1">_xlfn.XLOOKUP($A358&amp;$B358,'[3]产值及收款计划（2026）'!$A:$A&amp;'[3]产值及收款计划（2026）'!$B:$B,'[3]产值及收款计划（2026）'!CD:CD)</f>
        <v>0</v>
      </c>
      <c r="CE358" s="256" cm="1">
        <f t="array" aca="1" ref="CE358" ca="1">_xlfn.XLOOKUP($A358&amp;$B358,'[3]产值及收款计划（2026）'!$A:$A&amp;'[3]产值及收款计划（2026）'!$B:$B,'[3]产值及收款计划（2026）'!CE:CE)</f>
        <v>0</v>
      </c>
      <c r="CF358" s="256" cm="1">
        <f t="array" aca="1" ref="CF358" ca="1">_xlfn.XLOOKUP($A358&amp;$B358,'[3]产值及收款计划（2026）'!$A:$A&amp;'[3]产值及收款计划（2026）'!$B:$B,'[3]产值及收款计划（2026）'!CF:CF)</f>
        <v>0</v>
      </c>
      <c r="CG358" s="256" cm="1">
        <f t="array" aca="1" ref="CG358" ca="1">_xlfn.XLOOKUP($A358&amp;$B358,'[3]产值及收款计划（2026）'!$A:$A&amp;'[3]产值及收款计划（2026）'!$B:$B,'[3]产值及收款计划（2026）'!CG:CG)</f>
        <v>0</v>
      </c>
      <c r="CH358" s="256" cm="1">
        <f t="array" aca="1" ref="CH358" ca="1">_xlfn.XLOOKUP($A358&amp;$B358,'[3]产值及收款计划（2026）'!$A:$A&amp;'[3]产值及收款计划（2026）'!$B:$B,'[3]产值及收款计划（2026）'!CH:CH)</f>
        <v>0</v>
      </c>
      <c r="CI358" s="256" cm="1">
        <f t="array" aca="1" ref="CI358" ca="1">_xlfn.XLOOKUP($A358&amp;$B358,'[3]产值及收款计划（2026）'!$A:$A&amp;'[3]产值及收款计划（2026）'!$B:$B,'[3]产值及收款计划（2026）'!CI:CI)</f>
        <v>0</v>
      </c>
      <c r="CJ358" s="256" cm="1">
        <f t="array" aca="1" ref="CJ358" ca="1">_xlfn.XLOOKUP($A358&amp;$B358,'[3]产值及收款计划（2026）'!$A:$A&amp;'[3]产值及收款计划（2026）'!$B:$B,'[3]产值及收款计划（2026）'!CJ:CJ)</f>
        <v>0</v>
      </c>
      <c r="CK358" s="256" cm="1">
        <f t="array" aca="1" ref="CK358" ca="1">_xlfn.XLOOKUP($A358&amp;$B358,'[3]产值及收款计划（2026）'!$A:$A&amp;'[3]产值及收款计划（2026）'!$B:$B,'[3]产值及收款计划（2026）'!CK:CK)</f>
        <v>0</v>
      </c>
      <c r="CL358" s="256" cm="1">
        <f t="array" aca="1" ref="CL358" ca="1">_xlfn.XLOOKUP($A358&amp;$B358,'[3]产值及收款计划（2026）'!$A:$A&amp;'[3]产值及收款计划（2026）'!$B:$B,'[3]产值及收款计划（2026）'!CL:CL)</f>
        <v>0</v>
      </c>
      <c r="DA358" s="256" cm="1">
        <f t="array" aca="1" ref="DA358" ca="1">_xlfn.XLOOKUP($A358&amp;$B358,'[3]产值及收款计划（2026）'!$A:$A&amp;'[3]产值及收款计划（2026）'!$B:$B,'[3]产值及收款计划（2026）'!DA:DA)</f>
        <v>31.26925</v>
      </c>
      <c r="DB358" s="256" cm="1">
        <f t="array" aca="1" ref="DB358" ca="1">_xlfn.XLOOKUP($A358&amp;$B358,'[3]产值及收款计划（2026）'!$A:$A&amp;'[3]产值及收款计划（2026）'!$B:$B,'[3]产值及收款计划（2026）'!DB:DB)</f>
        <v>0</v>
      </c>
      <c r="DC358" s="256" cm="1">
        <f t="array" aca="1" ref="DC358" ca="1">_xlfn.XLOOKUP($A358&amp;$B358,'[3]产值及收款计划（2026）'!$A:$A&amp;'[3]产值及收款计划（2026）'!$B:$B,'[3]产值及收款计划（2026）'!DC:DC)</f>
        <v>0</v>
      </c>
      <c r="DD358" s="256" cm="1">
        <f t="array" aca="1" ref="DD358" ca="1">_xlfn.XLOOKUP($A358&amp;$B358,'[3]产值及收款计划（2026）'!$A:$A&amp;'[3]产值及收款计划（2026）'!$B:$B,'[3]产值及收款计划（2026）'!DD:DD)</f>
        <v>0</v>
      </c>
      <c r="DE358" s="256" cm="1">
        <f t="array" aca="1" ref="DE358" ca="1">_xlfn.XLOOKUP($A358&amp;$B358,'[3]产值及收款计划（2026）'!$A:$A&amp;'[3]产值及收款计划（2026）'!$B:$B,'[3]产值及收款计划（2026）'!DE:DE)</f>
        <v>0</v>
      </c>
      <c r="DF358" s="256" cm="1">
        <f t="array" aca="1" ref="DF358" ca="1">_xlfn.XLOOKUP($A358&amp;$B358,'[3]产值及收款计划（2026）'!$A:$A&amp;'[3]产值及收款计划（2026）'!$B:$B,'[3]产值及收款计划（2026）'!DF:DF)</f>
        <v>0</v>
      </c>
      <c r="DG358" s="256" cm="1">
        <f t="array" aca="1" ref="DG358" ca="1">_xlfn.XLOOKUP($A358&amp;$B358,'[3]产值及收款计划（2026）'!$A:$A&amp;'[3]产值及收款计划（2026）'!$B:$B,'[3]产值及收款计划（2026）'!DG:DG)</f>
        <v>0</v>
      </c>
      <c r="DH358" s="256" cm="1">
        <f t="array" aca="1" ref="DH358" ca="1">_xlfn.XLOOKUP($A358&amp;$B358,'[3]产值及收款计划（2026）'!$A:$A&amp;'[3]产值及收款计划（2026）'!$B:$B,'[3]产值及收款计划（2026）'!DH:DH)</f>
        <v>0</v>
      </c>
      <c r="DI358" s="256" cm="1">
        <f t="array" aca="1" ref="DI358" ca="1">_xlfn.XLOOKUP($A358&amp;$B358,'[3]产值及收款计划（2026）'!$A:$A&amp;'[3]产值及收款计划（2026）'!$B:$B,'[3]产值及收款计划（2026）'!DI:DI)</f>
        <v>0</v>
      </c>
      <c r="DJ358" s="256" cm="1">
        <f t="array" aca="1" ref="DJ358" ca="1">_xlfn.XLOOKUP($A358&amp;$B358,'[3]产值及收款计划（2026）'!$A:$A&amp;'[3]产值及收款计划（2026）'!$B:$B,'[3]产值及收款计划（2026）'!DJ:DJ)</f>
        <v>0</v>
      </c>
      <c r="DK358" s="256" cm="1">
        <f t="array" aca="1" ref="DK358" ca="1">_xlfn.XLOOKUP($A358&amp;$B358,'[3]产值及收款计划（2026）'!$A:$A&amp;'[3]产值及收款计划（2026）'!$B:$B,'[3]产值及收款计划（2026）'!DK:DK)</f>
        <v>0</v>
      </c>
      <c r="DL358" s="256" cm="1">
        <f t="array" aca="1" ref="DL358" ca="1">_xlfn.XLOOKUP($A358&amp;$B358,'[3]产值及收款计划（2026）'!$A:$A&amp;'[3]产值及收款计划（2026）'!$B:$B,'[3]产值及收款计划（2026）'!DL:DL)</f>
        <v>0</v>
      </c>
      <c r="DM358" s="264"/>
      <c r="DN358" s="250"/>
    </row>
    <row r="359" spans="1:118" ht="20.25" x14ac:dyDescent="0.15">
      <c r="A359" s="254">
        <f t="shared" ca="1" si="20"/>
        <v>11</v>
      </c>
      <c r="B359" s="254" t="s">
        <v>27</v>
      </c>
      <c r="C359" s="255" t="str" cm="1">
        <f t="array" aca="1" ref="C359" ca="1">_xlfn.XLOOKUP($A359&amp;$B359,'[3]产值及收款计划（2026）'!$A:$A&amp;'[3]产值及收款计划（2026）'!$B:$B,'[3]产值及收款计划（2026）'!C:C)</f>
        <v>ZHT2024092700121</v>
      </c>
      <c r="D359" s="255" t="str" cm="1">
        <f t="array" aca="1" ref="D359" ca="1">_xlfn.XLOOKUP($A359&amp;$B359,'[3]产值及收款计划（2026）'!$A:$A&amp;'[3]产值及收款计划（2026）'!$B:$B,'[3]产值及收款计划（2026）'!D:D)</f>
        <v>2024年城市运营集团资信管理平台建设项目</v>
      </c>
      <c r="E359" s="256" cm="1">
        <f t="array" aca="1" ref="E359" ca="1">_xlfn.XLOOKUP($A359&amp;$B359,'[3]产值及收款计划（2026）'!$A:$A&amp;'[3]产值及收款计划（2026）'!$B:$B,'[3]产值及收款计划（2026）'!E:E)</f>
        <v>45</v>
      </c>
      <c r="F359" s="256" cm="1">
        <f t="array" aca="1" ref="F359" ca="1">_xlfn.XLOOKUP($A359&amp;$B359,'[3]产值及收款计划（2026）'!$A:$A&amp;'[3]产值及收款计划（2026）'!$B:$B,'[3]产值及收款计划（2026）'!F:F)</f>
        <v>45</v>
      </c>
      <c r="G359" s="256" cm="1">
        <f t="array" aca="1" ref="G359" ca="1">_xlfn.XLOOKUP($A359&amp;$B359,'[3]产值及收款计划（2026）'!$A:$A&amp;'[3]产值及收款计划（2026）'!$B:$B,'[3]产值及收款计划（2026）'!G:G)</f>
        <v>45</v>
      </c>
      <c r="H359" s="256" cm="1">
        <f t="array" aca="1" ref="H359" ca="1">_xlfn.XLOOKUP($A359&amp;$B359,'[3]产值及收款计划（2026）'!$A:$A&amp;'[3]产值及收款计划（2026）'!$B:$B,'[3]产值及收款计划（2026）'!H:H)</f>
        <v>23</v>
      </c>
      <c r="I359" s="257" cm="1">
        <f t="array" aca="1" ref="I359" ca="1">_xlfn.XLOOKUP($A359&amp;$B359,'[3]产值及收款计划（2026）'!$A:$A&amp;'[3]产值及收款计划（2026）'!$B:$B,'[3]产值及收款计划（2026）'!I:I)</f>
        <v>0.51111111111111096</v>
      </c>
      <c r="J359" s="258" cm="1">
        <f t="array" aca="1" ref="J359" ca="1">_xlfn.XLOOKUP($A359&amp;$B359,'[3]产值及收款计划（2026）'!$A:$A&amp;'[3]产值及收款计划（2026）'!$B:$B,'[3]产值及收款计划（2026）'!J:J)</f>
        <v>0.06</v>
      </c>
      <c r="K359" s="256" cm="1">
        <f t="array" aca="1" ref="K359" ca="1">_xlfn.XLOOKUP($A359&amp;$B359,'[3]产值及收款计划（2026）'!$A:$A&amp;'[3]产值及收款计划（2026）'!$B:$B,'[3]产值及收款计划（2026）'!K:K)</f>
        <v>0</v>
      </c>
      <c r="L359" s="256" cm="1">
        <f t="array" aca="1" ref="L359" ca="1">_xlfn.XLOOKUP($A359&amp;$B359,'[3]产值及收款计划（2026）'!$A:$A&amp;'[3]产值及收款计划（2026）'!$B:$B,'[3]产值及收款计划（2026）'!L:L)</f>
        <v>0</v>
      </c>
      <c r="M359" s="256" t="str" cm="1">
        <f t="array" aca="1" ref="M359" ca="1">_xlfn.XLOOKUP($A359&amp;$B359,'[3]产值及收款计划（2026）'!$A:$A&amp;'[3]产值及收款计划（2026）'!$B:$B,'[3]产值及收款计划（2026）'!M:M)</f>
        <v>主导</v>
      </c>
      <c r="N359" s="256" cm="1">
        <f t="array" aca="1" ref="N359" ca="1">_xlfn.XLOOKUP($A359&amp;$B359,'[3]产值及收款计划（2026）'!$A:$A&amp;'[3]产值及收款计划（2026）'!$B:$B,'[3]产值及收款计划（2026）'!N:N)</f>
        <v>0</v>
      </c>
      <c r="O359" s="256" t="str" cm="1">
        <f t="array" aca="1" ref="O359" ca="1">_xlfn.XLOOKUP($A359&amp;$B359,'[3]产值及收款计划（2026）'!$A:$A&amp;'[3]产值及收款计划（2026）'!$B:$B,'[3]产值及收款计划（2026）'!O:O)</f>
        <v>涂勋</v>
      </c>
      <c r="P359" s="255" t="str" cm="1">
        <f t="array" aca="1" ref="P359" ca="1">_xlfn.XLOOKUP($A359&amp;$B359,'[3]产值及收款计划（2026）'!$A:$A&amp;'[3]产值及收款计划（2026）'!$B:$B,'[3]产值及收款计划（2026）'!P:P)</f>
        <v>25已完结</v>
      </c>
      <c r="Q359" s="256" cm="1">
        <f t="array" aca="1" ref="Q359" ca="1">_xlfn.XLOOKUP($A359&amp;$B359,'[3]产值及收款计划（2026）'!$A:$A&amp;'[3]产值及收款计划（2026）'!$B:$B,'[3]产值及收款计划（2026）'!Q:Q)</f>
        <v>0</v>
      </c>
      <c r="R359" s="256" cm="1">
        <f t="array" aca="1" ref="R359" ca="1">_xlfn.XLOOKUP($A359&amp;$B359,'[3]产值及收款计划（2026）'!$A:$A&amp;'[3]产值及收款计划（2026）'!$B:$B,'[3]产值及收款计划（2026）'!R:R)</f>
        <v>0</v>
      </c>
      <c r="S359" s="256" cm="1">
        <f t="array" aca="1" ref="S359" ca="1">_xlfn.XLOOKUP($A359&amp;$B359,'[3]产值及收款计划（2026）'!$A:$A&amp;'[3]产值及收款计划（2026）'!$B:$B,'[3]产值及收款计划（2026）'!S:S)</f>
        <v>0</v>
      </c>
      <c r="T359" s="256" cm="1">
        <f t="array" aca="1" ref="T359" ca="1">_xlfn.XLOOKUP($A359&amp;$B359,'[3]产值及收款计划（2026）'!$A:$A&amp;'[3]产值及收款计划（2026）'!$B:$B,'[3]产值及收款计划（2026）'!T:T)</f>
        <v>45</v>
      </c>
      <c r="U359" s="256" cm="1">
        <f t="array" aca="1" ref="U359" ca="1">_xlfn.XLOOKUP($A359&amp;$B359,'[3]产值及收款计划（2026）'!$A:$A&amp;'[3]产值及收款计划（2026）'!$B:$B,'[3]产值及收款计划（2026）'!U:U)</f>
        <v>0</v>
      </c>
      <c r="V359" s="256" cm="1">
        <f t="array" aca="1" ref="V359" ca="1">_xlfn.XLOOKUP($A359&amp;$B359,'[3]产值及收款计划（2026）'!$A:$A&amp;'[3]产值及收款计划（2026）'!$B:$B,'[3]产值及收款计划（2026）'!V:V)</f>
        <v>0</v>
      </c>
      <c r="W359" s="256" cm="1">
        <f t="array" aca="1" ref="W359" ca="1">_xlfn.XLOOKUP($A359&amp;$B359,'[3]产值及收款计划（2026）'!$A:$A&amp;'[3]产值及收款计划（2026）'!$B:$B,'[3]产值及收款计划（2026）'!W:W)</f>
        <v>0</v>
      </c>
      <c r="X359" s="256" cm="1">
        <f t="array" aca="1" ref="X359" ca="1">_xlfn.XLOOKUP($A359&amp;$B359,'[3]产值及收款计划（2026）'!$A:$A&amp;'[3]产值及收款计划（2026）'!$B:$B,'[3]产值及收款计划（2026）'!X:X)</f>
        <v>0</v>
      </c>
      <c r="Y359" s="256" cm="1">
        <f t="array" aca="1" ref="Y359" ca="1">_xlfn.XLOOKUP($A359&amp;$B359,'[3]产值及收款计划（2026）'!$A:$A&amp;'[3]产值及收款计划（2026）'!$B:$B,'[3]产值及收款计划（2026）'!Y:Y)</f>
        <v>0</v>
      </c>
      <c r="Z359" s="256" cm="1">
        <f t="array" aca="1" ref="Z359" ca="1">_xlfn.XLOOKUP($A359&amp;$B359,'[3]产值及收款计划（2026）'!$A:$A&amp;'[3]产值及收款计划（2026）'!$B:$B,'[3]产值及收款计划（2026）'!Z:Z)</f>
        <v>0</v>
      </c>
      <c r="AA359" s="256" cm="1">
        <f t="array" aca="1" ref="AA359" ca="1">_xlfn.XLOOKUP($A359&amp;$B359,'[3]产值及收款计划（2026）'!$A:$A&amp;'[3]产值及收款计划（2026）'!$B:$B,'[3]产值及收款计划（2026）'!AA:AA)</f>
        <v>0</v>
      </c>
      <c r="AB359" s="256" cm="1">
        <f t="array" aca="1" ref="AB359" ca="1">_xlfn.XLOOKUP($A359&amp;$B359,'[3]产值及收款计划（2026）'!$A:$A&amp;'[3]产值及收款计划（2026）'!$B:$B,'[3]产值及收款计划（2026）'!AB:AB)</f>
        <v>0</v>
      </c>
      <c r="AC359" s="256" cm="1">
        <f t="array" aca="1" ref="AC359" ca="1">_xlfn.XLOOKUP($A359&amp;$B359,'[3]产值及收款计划（2026）'!$A:$A&amp;'[3]产值及收款计划（2026）'!$B:$B,'[3]产值及收款计划（2026）'!AC:AC)</f>
        <v>0</v>
      </c>
      <c r="AD359" s="256" cm="1">
        <f t="array" aca="1" ref="AD359" ca="1">_xlfn.XLOOKUP($A359&amp;$B359,'[3]产值及收款计划（2026）'!$A:$A&amp;'[3]产值及收款计划（2026）'!$B:$B,'[3]产值及收款计划（2026）'!AD:AD)</f>
        <v>0</v>
      </c>
      <c r="AE359" s="256" cm="1">
        <f t="array" aca="1" ref="AE359" ca="1">_xlfn.XLOOKUP($A359&amp;$B359,'[3]产值及收款计划（2026）'!$A:$A&amp;'[3]产值及收款计划（2026）'!$B:$B,'[3]产值及收款计划（2026）'!AE:AE)</f>
        <v>0</v>
      </c>
      <c r="AF359" s="256" cm="1">
        <f t="array" aca="1" ref="AF359" ca="1">_xlfn.XLOOKUP($A359&amp;$B359,'[3]产值及收款计划（2026）'!$A:$A&amp;'[3]产值及收款计划（2026）'!$B:$B,'[3]产值及收款计划（2026）'!AF:AF)</f>
        <v>0</v>
      </c>
      <c r="AG359" s="256" cm="1">
        <f t="array" aca="1" ref="AG359" ca="1">_xlfn.XLOOKUP($A359&amp;$B359,'[3]产值及收款计划（2026）'!$A:$A&amp;'[3]产值及收款计划（2026）'!$B:$B,'[3]产值及收款计划（2026）'!AG:AG)</f>
        <v>0</v>
      </c>
      <c r="AH359" s="256" cm="1">
        <f t="array" aca="1" ref="AH359" ca="1">_xlfn.XLOOKUP($A359&amp;$B359,'[3]产值及收款计划（2026）'!$A:$A&amp;'[3]产值及收款计划（2026）'!$B:$B,'[3]产值及收款计划（2026）'!AH:AH)</f>
        <v>0</v>
      </c>
      <c r="AI359" s="256" cm="1">
        <f t="array" aca="1" ref="AI359" ca="1">_xlfn.XLOOKUP($A359&amp;$B359,'[3]产值及收款计划（2026）'!$A:$A&amp;'[3]产值及收款计划（2026）'!$B:$B,'[3]产值及收款计划（2026）'!AI:AI)</f>
        <v>0</v>
      </c>
      <c r="AJ359" s="256" cm="1">
        <f t="array" aca="1" ref="AJ359" ca="1">_xlfn.XLOOKUP($A359&amp;$B359,'[3]产值及收款计划（2026）'!$A:$A&amp;'[3]产值及收款计划（2026）'!$B:$B,'[3]产值及收款计划（2026）'!AJ:AJ)</f>
        <v>0</v>
      </c>
      <c r="AK359" s="256" cm="1">
        <f t="array" aca="1" ref="AK359" ca="1">_xlfn.XLOOKUP($A359&amp;$B359,'[3]产值及收款计划（2026）'!$A:$A&amp;'[3]产值及收款计划（2026）'!$B:$B,'[3]产值及收款计划（2026）'!AK:AK)</f>
        <v>0</v>
      </c>
      <c r="AL359" s="256" cm="1">
        <f t="array" aca="1" ref="AL359" ca="1">_xlfn.XLOOKUP($A359&amp;$B359,'[3]产值及收款计划（2026）'!$A:$A&amp;'[3]产值及收款计划（2026）'!$B:$B,'[3]产值及收款计划（2026）'!AL:AL)</f>
        <v>0</v>
      </c>
      <c r="AM359" s="263" t="e" cm="1">
        <f t="array" aca="1" ref="AM359" ca="1">_xlfn.LET(_xlpm.勾选月份状态数组,TRANSPOSE('PPT(12-15页）-TOP10'!$A$3:$A$14),_xlpm.选择数据区,IF('PPT(12-15页）-TOP10'!$E$3="收款",$BA359:$BL359,$AA359:$AL359),SUM(_xlfn._xlws.FILTER(_xlpm.选择数据区,_xlpm.勾选月份状态数组,"")))</f>
        <v>#NAME?</v>
      </c>
      <c r="AN359" s="256" t="e" cm="1">
        <f t="array" aca="1" ref="AN359" ca="1">_xlfn.LET(_xlpm.勾选月份状态数组,TRANSPOSE('PPT(12-15页）-TOP10'!$A$3:$A$14),_xlpm.选择数据区,IF('PPT(12-15页）-TOP10'!$E$3="收款",$DA359:$DL359,$CA359:$CL359),SUM(_xlfn._xlws.FILTER(_xlpm.选择数据区,_xlpm.勾选月份状态数组,"")))</f>
        <v>#NAME?</v>
      </c>
      <c r="AO359" s="256">
        <f ca="1">SUM(CA359:CC359)+SUM(AD359:AL359)</f>
        <v>0</v>
      </c>
      <c r="AP359" s="256"/>
      <c r="AQ359" s="256"/>
      <c r="AR359" s="256"/>
      <c r="AS359" s="256" cm="1">
        <f t="array" aca="1" ref="AS359" ca="1">_xlfn.XLOOKUP($A359&amp;$B359,'[3]产值及收款计划（2026）'!$A:$A&amp;'[3]产值及收款计划（2026）'!$B:$B,'[3]产值及收款计划（2026）'!AS:AS)</f>
        <v>0</v>
      </c>
      <c r="AT359" s="256" cm="1">
        <f t="array" aca="1" ref="AT359" ca="1">_xlfn.XLOOKUP($A359&amp;$B359,'[3]产值及收款计划（2026）'!$A:$A&amp;'[3]产值及收款计划（2026）'!$B:$B,'[3]产值及收款计划（2026）'!AT:AT)</f>
        <v>0</v>
      </c>
      <c r="AU359" s="256" cm="1">
        <f t="array" aca="1" ref="AU359" ca="1">_xlfn.XLOOKUP($A359&amp;$B359,'[3]产值及收款计划（2026）'!$A:$A&amp;'[3]产值及收款计划（2026）'!$B:$B,'[3]产值及收款计划（2026）'!AU:AU)</f>
        <v>0</v>
      </c>
      <c r="AV359" s="256" cm="1">
        <f t="array" aca="1" ref="AV359" ca="1">_xlfn.XLOOKUP($A359&amp;$B359,'[3]产值及收款计划（2026）'!$A:$A&amp;'[3]产值及收款计划（2026）'!$B:$B,'[3]产值及收款计划（2026）'!AV:AV)</f>
        <v>0</v>
      </c>
      <c r="AW359" s="256" cm="1">
        <f t="array" aca="1" ref="AW359" ca="1">_xlfn.XLOOKUP($A359&amp;$B359,'[3]产值及收款计划（2026）'!$A:$A&amp;'[3]产值及收款计划（2026）'!$B:$B,'[3]产值及收款计划（2026）'!AW:AW)</f>
        <v>42.75</v>
      </c>
      <c r="AX359" s="256" cm="1">
        <f t="array" aca="1" ref="AX359" ca="1">_xlfn.XLOOKUP($A359&amp;$B359,'[3]产值及收款计划（2026）'!$A:$A&amp;'[3]产值及收款计划（2026）'!$B:$B,'[3]产值及收款计划（2026）'!AX:AX)</f>
        <v>0</v>
      </c>
      <c r="AY359" s="256" cm="1">
        <f t="array" aca="1" ref="AY359" ca="1">_xlfn.XLOOKUP($A359&amp;$B359,'[3]产值及收款计划（2026）'!$A:$A&amp;'[3]产值及收款计划（2026）'!$B:$B,'[3]产值及收款计划（2026）'!AY:AY)</f>
        <v>2.25</v>
      </c>
      <c r="AZ359" s="256" cm="1">
        <f t="array" aca="1" ref="AZ359" ca="1">_xlfn.XLOOKUP($A359&amp;$B359,'[3]产值及收款计划（2026）'!$A:$A&amp;'[3]产值及收款计划（2026）'!$B:$B,'[3]产值及收款计划（2026）'!AZ:AZ)</f>
        <v>2.25</v>
      </c>
      <c r="BA359" s="256" cm="1">
        <f t="array" aca="1" ref="BA359" ca="1">_xlfn.XLOOKUP($A359&amp;$B359,'[3]产值及收款计划（2026）'!$A:$A&amp;'[3]产值及收款计划（2026）'!$B:$B,'[3]产值及收款计划（2026）'!BA:BA)</f>
        <v>0</v>
      </c>
      <c r="BB359" s="256" cm="1">
        <f t="array" aca="1" ref="BB359" ca="1">_xlfn.XLOOKUP($A359&amp;$B359,'[3]产值及收款计划（2026）'!$A:$A&amp;'[3]产值及收款计划（2026）'!$B:$B,'[3]产值及收款计划（2026）'!BB:BB)</f>
        <v>0</v>
      </c>
      <c r="BC359" s="256" cm="1">
        <f t="array" aca="1" ref="BC359" ca="1">_xlfn.XLOOKUP($A359&amp;$B359,'[3]产值及收款计划（2026）'!$A:$A&amp;'[3]产值及收款计划（2026）'!$B:$B,'[3]产值及收款计划（2026）'!BC:BC)</f>
        <v>2.25</v>
      </c>
      <c r="BD359" s="256" cm="1">
        <f t="array" aca="1" ref="BD359" ca="1">_xlfn.XLOOKUP($A359&amp;$B359,'[3]产值及收款计划（2026）'!$A:$A&amp;'[3]产值及收款计划（2026）'!$B:$B,'[3]产值及收款计划（2026）'!BD:BD)</f>
        <v>0</v>
      </c>
      <c r="BE359" s="256" cm="1">
        <f t="array" aca="1" ref="BE359" ca="1">_xlfn.XLOOKUP($A359&amp;$B359,'[3]产值及收款计划（2026）'!$A:$A&amp;'[3]产值及收款计划（2026）'!$B:$B,'[3]产值及收款计划（2026）'!BE:BE)</f>
        <v>0</v>
      </c>
      <c r="BF359" s="256" cm="1">
        <f t="array" aca="1" ref="BF359" ca="1">_xlfn.XLOOKUP($A359&amp;$B359,'[3]产值及收款计划（2026）'!$A:$A&amp;'[3]产值及收款计划（2026）'!$B:$B,'[3]产值及收款计划（2026）'!BF:BF)</f>
        <v>0</v>
      </c>
      <c r="BG359" s="256" cm="1">
        <f t="array" aca="1" ref="BG359" ca="1">_xlfn.XLOOKUP($A359&amp;$B359,'[3]产值及收款计划（2026）'!$A:$A&amp;'[3]产值及收款计划（2026）'!$B:$B,'[3]产值及收款计划（2026）'!BG:BG)</f>
        <v>0</v>
      </c>
      <c r="BH359" s="256" cm="1">
        <f t="array" aca="1" ref="BH359" ca="1">_xlfn.XLOOKUP($A359&amp;$B359,'[3]产值及收款计划（2026）'!$A:$A&amp;'[3]产值及收款计划（2026）'!$B:$B,'[3]产值及收款计划（2026）'!BH:BH)</f>
        <v>0</v>
      </c>
      <c r="BI359" s="256" cm="1">
        <f t="array" aca="1" ref="BI359" ca="1">_xlfn.XLOOKUP($A359&amp;$B359,'[3]产值及收款计划（2026）'!$A:$A&amp;'[3]产值及收款计划（2026）'!$B:$B,'[3]产值及收款计划（2026）'!BI:BI)</f>
        <v>0</v>
      </c>
      <c r="BJ359" s="256" cm="1">
        <f t="array" aca="1" ref="BJ359" ca="1">_xlfn.XLOOKUP($A359&amp;$B359,'[3]产值及收款计划（2026）'!$A:$A&amp;'[3]产值及收款计划（2026）'!$B:$B,'[3]产值及收款计划（2026）'!BJ:BJ)</f>
        <v>0</v>
      </c>
      <c r="BK359" s="256" cm="1">
        <f t="array" aca="1" ref="BK359" ca="1">_xlfn.XLOOKUP($A359&amp;$B359,'[3]产值及收款计划（2026）'!$A:$A&amp;'[3]产值及收款计划（2026）'!$B:$B,'[3]产值及收款计划（2026）'!BK:BK)</f>
        <v>0</v>
      </c>
      <c r="BL359" s="256" cm="1">
        <f t="array" aca="1" ref="BL359" ca="1">_xlfn.XLOOKUP($A359&amp;$B359,'[3]产值及收款计划（2026）'!$A:$A&amp;'[3]产值及收款计划（2026）'!$B:$B,'[3]产值及收款计划（2026）'!BL:BL)</f>
        <v>0</v>
      </c>
      <c r="BM359" s="256"/>
      <c r="BN359" s="256"/>
      <c r="BO359" s="256"/>
      <c r="BP359" s="256"/>
      <c r="BQ359" s="255" t="str" cm="1">
        <f t="array" aca="1" ref="BQ359" ca="1">_xlfn.XLOOKUP($A359&amp;$B359,'[3]产值及收款计划（2026）'!$A:$A&amp;'[3]产值及收款计划（2026）'!$B:$B,'[3]产值及收款计划（2026）'!BQ:BQ)</f>
        <v>上海城建城市运营（集团）有限公司</v>
      </c>
      <c r="BR359" s="256" cm="1">
        <f t="array" aca="1" ref="BR359" ca="1">_xlfn.XLOOKUP($A359&amp;$B359,'[3]产值及收款计划（2026）'!$A:$A&amp;'[3]产值及收款计划（2026）'!$B:$B,'[3]产值及收款计划（2026）'!BR:BR)</f>
        <v>0</v>
      </c>
      <c r="CA359" s="256" cm="1">
        <f t="array" aca="1" ref="CA359" ca="1">_xlfn.XLOOKUP($A359&amp;$B359,'[3]产值及收款计划（2026）'!$A:$A&amp;'[3]产值及收款计划（2026）'!$B:$B,'[3]产值及收款计划（2026）'!CA:CA)</f>
        <v>0</v>
      </c>
      <c r="CB359" s="256" cm="1">
        <f t="array" aca="1" ref="CB359" ca="1">_xlfn.XLOOKUP($A359&amp;$B359,'[3]产值及收款计划（2026）'!$A:$A&amp;'[3]产值及收款计划（2026）'!$B:$B,'[3]产值及收款计划（2026）'!CB:CB)</f>
        <v>0</v>
      </c>
      <c r="CC359" s="256" cm="1">
        <f t="array" aca="1" ref="CC359" ca="1">_xlfn.XLOOKUP($A359&amp;$B359,'[3]产值及收款计划（2026）'!$A:$A&amp;'[3]产值及收款计划（2026）'!$B:$B,'[3]产值及收款计划（2026）'!CC:CC)</f>
        <v>0</v>
      </c>
      <c r="CD359" s="256" cm="1">
        <f t="array" aca="1" ref="CD359" ca="1">_xlfn.XLOOKUP($A359&amp;$B359,'[3]产值及收款计划（2026）'!$A:$A&amp;'[3]产值及收款计划（2026）'!$B:$B,'[3]产值及收款计划（2026）'!CD:CD)</f>
        <v>0</v>
      </c>
      <c r="CE359" s="256" cm="1">
        <f t="array" aca="1" ref="CE359" ca="1">_xlfn.XLOOKUP($A359&amp;$B359,'[3]产值及收款计划（2026）'!$A:$A&amp;'[3]产值及收款计划（2026）'!$B:$B,'[3]产值及收款计划（2026）'!CE:CE)</f>
        <v>0</v>
      </c>
      <c r="CF359" s="256" cm="1">
        <f t="array" aca="1" ref="CF359" ca="1">_xlfn.XLOOKUP($A359&amp;$B359,'[3]产值及收款计划（2026）'!$A:$A&amp;'[3]产值及收款计划（2026）'!$B:$B,'[3]产值及收款计划（2026）'!CF:CF)</f>
        <v>0</v>
      </c>
      <c r="CG359" s="256" cm="1">
        <f t="array" aca="1" ref="CG359" ca="1">_xlfn.XLOOKUP($A359&amp;$B359,'[3]产值及收款计划（2026）'!$A:$A&amp;'[3]产值及收款计划（2026）'!$B:$B,'[3]产值及收款计划（2026）'!CG:CG)</f>
        <v>0</v>
      </c>
      <c r="CH359" s="256" cm="1">
        <f t="array" aca="1" ref="CH359" ca="1">_xlfn.XLOOKUP($A359&amp;$B359,'[3]产值及收款计划（2026）'!$A:$A&amp;'[3]产值及收款计划（2026）'!$B:$B,'[3]产值及收款计划（2026）'!CH:CH)</f>
        <v>0</v>
      </c>
      <c r="CI359" s="256" cm="1">
        <f t="array" aca="1" ref="CI359" ca="1">_xlfn.XLOOKUP($A359&amp;$B359,'[3]产值及收款计划（2026）'!$A:$A&amp;'[3]产值及收款计划（2026）'!$B:$B,'[3]产值及收款计划（2026）'!CI:CI)</f>
        <v>0</v>
      </c>
      <c r="CJ359" s="256" cm="1">
        <f t="array" aca="1" ref="CJ359" ca="1">_xlfn.XLOOKUP($A359&amp;$B359,'[3]产值及收款计划（2026）'!$A:$A&amp;'[3]产值及收款计划（2026）'!$B:$B,'[3]产值及收款计划（2026）'!CJ:CJ)</f>
        <v>0</v>
      </c>
      <c r="CK359" s="256" cm="1">
        <f t="array" aca="1" ref="CK359" ca="1">_xlfn.XLOOKUP($A359&amp;$B359,'[3]产值及收款计划（2026）'!$A:$A&amp;'[3]产值及收款计划（2026）'!$B:$B,'[3]产值及收款计划（2026）'!CK:CK)</f>
        <v>0</v>
      </c>
      <c r="CL359" s="256" cm="1">
        <f t="array" aca="1" ref="CL359" ca="1">_xlfn.XLOOKUP($A359&amp;$B359,'[3]产值及收款计划（2026）'!$A:$A&amp;'[3]产值及收款计划（2026）'!$B:$B,'[3]产值及收款计划（2026）'!CL:CL)</f>
        <v>0</v>
      </c>
      <c r="DA359" s="256" cm="1">
        <f t="array" aca="1" ref="DA359" ca="1">_xlfn.XLOOKUP($A359&amp;$B359,'[3]产值及收款计划（2026）'!$A:$A&amp;'[3]产值及收款计划（2026）'!$B:$B,'[3]产值及收款计划（2026）'!DA:DA)</f>
        <v>0</v>
      </c>
      <c r="DB359" s="256" cm="1">
        <f t="array" aca="1" ref="DB359" ca="1">_xlfn.XLOOKUP($A359&amp;$B359,'[3]产值及收款计划（2026）'!$A:$A&amp;'[3]产值及收款计划（2026）'!$B:$B,'[3]产值及收款计划（2026）'!DB:DB)</f>
        <v>0</v>
      </c>
      <c r="DC359" s="256" cm="1">
        <f t="array" aca="1" ref="DC359" ca="1">_xlfn.XLOOKUP($A359&amp;$B359,'[3]产值及收款计划（2026）'!$A:$A&amp;'[3]产值及收款计划（2026）'!$B:$B,'[3]产值及收款计划（2026）'!DC:DC)</f>
        <v>0</v>
      </c>
      <c r="DD359" s="256" cm="1">
        <f t="array" aca="1" ref="DD359" ca="1">_xlfn.XLOOKUP($A359&amp;$B359,'[3]产值及收款计划（2026）'!$A:$A&amp;'[3]产值及收款计划（2026）'!$B:$B,'[3]产值及收款计划（2026）'!DD:DD)</f>
        <v>0</v>
      </c>
      <c r="DE359" s="256" cm="1">
        <f t="array" aca="1" ref="DE359" ca="1">_xlfn.XLOOKUP($A359&amp;$B359,'[3]产值及收款计划（2026）'!$A:$A&amp;'[3]产值及收款计划（2026）'!$B:$B,'[3]产值及收款计划（2026）'!DE:DE)</f>
        <v>0</v>
      </c>
      <c r="DF359" s="256" cm="1">
        <f t="array" aca="1" ref="DF359" ca="1">_xlfn.XLOOKUP($A359&amp;$B359,'[3]产值及收款计划（2026）'!$A:$A&amp;'[3]产值及收款计划（2026）'!$B:$B,'[3]产值及收款计划（2026）'!DF:DF)</f>
        <v>0</v>
      </c>
      <c r="DG359" s="256" cm="1">
        <f t="array" aca="1" ref="DG359" ca="1">_xlfn.XLOOKUP($A359&amp;$B359,'[3]产值及收款计划（2026）'!$A:$A&amp;'[3]产值及收款计划（2026）'!$B:$B,'[3]产值及收款计划（2026）'!DG:DG)</f>
        <v>0</v>
      </c>
      <c r="DH359" s="256" cm="1">
        <f t="array" aca="1" ref="DH359" ca="1">_xlfn.XLOOKUP($A359&amp;$B359,'[3]产值及收款计划（2026）'!$A:$A&amp;'[3]产值及收款计划（2026）'!$B:$B,'[3]产值及收款计划（2026）'!DH:DH)</f>
        <v>0</v>
      </c>
      <c r="DI359" s="256" cm="1">
        <f t="array" aca="1" ref="DI359" ca="1">_xlfn.XLOOKUP($A359&amp;$B359,'[3]产值及收款计划（2026）'!$A:$A&amp;'[3]产值及收款计划（2026）'!$B:$B,'[3]产值及收款计划（2026）'!DI:DI)</f>
        <v>0</v>
      </c>
      <c r="DJ359" s="256" cm="1">
        <f t="array" aca="1" ref="DJ359" ca="1">_xlfn.XLOOKUP($A359&amp;$B359,'[3]产值及收款计划（2026）'!$A:$A&amp;'[3]产值及收款计划（2026）'!$B:$B,'[3]产值及收款计划（2026）'!DJ:DJ)</f>
        <v>0</v>
      </c>
      <c r="DK359" s="256" cm="1">
        <f t="array" aca="1" ref="DK359" ca="1">_xlfn.XLOOKUP($A359&amp;$B359,'[3]产值及收款计划（2026）'!$A:$A&amp;'[3]产值及收款计划（2026）'!$B:$B,'[3]产值及收款计划（2026）'!DK:DK)</f>
        <v>0</v>
      </c>
      <c r="DL359" s="256" cm="1">
        <f t="array" aca="1" ref="DL359" ca="1">_xlfn.XLOOKUP($A359&amp;$B359,'[3]产值及收款计划（2026）'!$A:$A&amp;'[3]产值及收款计划（2026）'!$B:$B,'[3]产值及收款计划（2026）'!DL:DL)</f>
        <v>0</v>
      </c>
      <c r="DM359" s="264"/>
      <c r="DN359" s="250"/>
    </row>
    <row r="360" spans="1:118" ht="20.25" x14ac:dyDescent="0.15">
      <c r="A360" s="254">
        <f t="shared" ca="1" si="20"/>
        <v>12</v>
      </c>
      <c r="B360" s="254" t="s">
        <v>27</v>
      </c>
      <c r="C360" s="255" t="str" cm="1">
        <f t="array" aca="1" ref="C360" ca="1">_xlfn.XLOOKUP($A360&amp;$B360,'[3]产值及收款计划（2026）'!$A:$A&amp;'[3]产值及收款计划（2026）'!$B:$B,'[3]产值及收款计划（2026）'!C:C)</f>
        <v>ZHT2024101400127</v>
      </c>
      <c r="D360" s="255" t="str" cm="1">
        <f t="array" aca="1" ref="D360" ca="1">_xlfn.XLOOKUP($A360&amp;$B360,'[3]产值及收款计划（2026）'!$A:$A&amp;'[3]产值及收款计划（2026）'!$B:$B,'[3]产值及收款计划（2026）'!D:D)</f>
        <v>2024年城市运营综合管理平台建设项目</v>
      </c>
      <c r="E360" s="256" cm="1">
        <f t="array" aca="1" ref="E360" ca="1">_xlfn.XLOOKUP($A360&amp;$B360,'[3]产值及收款计划（2026）'!$A:$A&amp;'[3]产值及收款计划（2026）'!$B:$B,'[3]产值及收款计划（2026）'!E:E)</f>
        <v>62.5</v>
      </c>
      <c r="F360" s="256" cm="1">
        <f t="array" aca="1" ref="F360" ca="1">_xlfn.XLOOKUP($A360&amp;$B360,'[3]产值及收款计划（2026）'!$A:$A&amp;'[3]产值及收款计划（2026）'!$B:$B,'[3]产值及收款计划（2026）'!F:F)</f>
        <v>62.5</v>
      </c>
      <c r="G360" s="256" cm="1">
        <f t="array" aca="1" ref="G360" ca="1">_xlfn.XLOOKUP($A360&amp;$B360,'[3]产值及收款计划（2026）'!$A:$A&amp;'[3]产值及收款计划（2026）'!$B:$B,'[3]产值及收款计划（2026）'!G:G)</f>
        <v>62.5</v>
      </c>
      <c r="H360" s="256" cm="1">
        <f t="array" aca="1" ref="H360" ca="1">_xlfn.XLOOKUP($A360&amp;$B360,'[3]产值及收款计划（2026）'!$A:$A&amp;'[3]产值及收款计划（2026）'!$B:$B,'[3]产值及收款计划（2026）'!H:H)</f>
        <v>17.5</v>
      </c>
      <c r="I360" s="257" cm="1">
        <f t="array" aca="1" ref="I360" ca="1">_xlfn.XLOOKUP($A360&amp;$B360,'[3]产值及收款计划（2026）'!$A:$A&amp;'[3]产值及收款计划（2026）'!$B:$B,'[3]产值及收款计划（2026）'!I:I)</f>
        <v>0.28000000000000003</v>
      </c>
      <c r="J360" s="258" cm="1">
        <f t="array" aca="1" ref="J360" ca="1">_xlfn.XLOOKUP($A360&amp;$B360,'[3]产值及收款计划（2026）'!$A:$A&amp;'[3]产值及收款计划（2026）'!$B:$B,'[3]产值及收款计划（2026）'!J:J)</f>
        <v>0.06</v>
      </c>
      <c r="K360" s="256" cm="1">
        <f t="array" aca="1" ref="K360" ca="1">_xlfn.XLOOKUP($A360&amp;$B360,'[3]产值及收款计划（2026）'!$A:$A&amp;'[3]产值及收款计划（2026）'!$B:$B,'[3]产值及收款计划（2026）'!K:K)</f>
        <v>0</v>
      </c>
      <c r="L360" s="256" cm="1">
        <f t="array" aca="1" ref="L360" ca="1">_xlfn.XLOOKUP($A360&amp;$B360,'[3]产值及收款计划（2026）'!$A:$A&amp;'[3]产值及收款计划（2026）'!$B:$B,'[3]产值及收款计划（2026）'!L:L)</f>
        <v>0</v>
      </c>
      <c r="M360" s="256" t="str" cm="1">
        <f t="array" aca="1" ref="M360" ca="1">_xlfn.XLOOKUP($A360&amp;$B360,'[3]产值及收款计划（2026）'!$A:$A&amp;'[3]产值及收款计划（2026）'!$B:$B,'[3]产值及收款计划（2026）'!M:M)</f>
        <v>主导</v>
      </c>
      <c r="N360" s="256" cm="1">
        <f t="array" aca="1" ref="N360" ca="1">_xlfn.XLOOKUP($A360&amp;$B360,'[3]产值及收款计划（2026）'!$A:$A&amp;'[3]产值及收款计划（2026）'!$B:$B,'[3]产值及收款计划（2026）'!N:N)</f>
        <v>0</v>
      </c>
      <c r="O360" s="256" t="str" cm="1">
        <f t="array" aca="1" ref="O360" ca="1">_xlfn.XLOOKUP($A360&amp;$B360,'[3]产值及收款计划（2026）'!$A:$A&amp;'[3]产值及收款计划（2026）'!$B:$B,'[3]产值及收款计划（2026）'!O:O)</f>
        <v>涂勋</v>
      </c>
      <c r="P360" s="255" t="str" cm="1">
        <f t="array" aca="1" ref="P360" ca="1">_xlfn.XLOOKUP($A360&amp;$B360,'[3]产值及收款计划（2026）'!$A:$A&amp;'[3]产值及收款计划（2026）'!$B:$B,'[3]产值及收款计划（2026）'!P:P)</f>
        <v>25已完结</v>
      </c>
      <c r="Q360" s="256" cm="1">
        <f t="array" aca="1" ref="Q360" ca="1">_xlfn.XLOOKUP($A360&amp;$B360,'[3]产值及收款计划（2026）'!$A:$A&amp;'[3]产值及收款计划（2026）'!$B:$B,'[3]产值及收款计划（2026）'!Q:Q)</f>
        <v>0</v>
      </c>
      <c r="R360" s="256" cm="1">
        <f t="array" aca="1" ref="R360" ca="1">_xlfn.XLOOKUP($A360&amp;$B360,'[3]产值及收款计划（2026）'!$A:$A&amp;'[3]产值及收款计划（2026）'!$B:$B,'[3]产值及收款计划（2026）'!R:R)</f>
        <v>0</v>
      </c>
      <c r="S360" s="256" cm="1">
        <f t="array" aca="1" ref="S360" ca="1">_xlfn.XLOOKUP($A360&amp;$B360,'[3]产值及收款计划（2026）'!$A:$A&amp;'[3]产值及收款计划（2026）'!$B:$B,'[3]产值及收款计划（2026）'!S:S)</f>
        <v>0</v>
      </c>
      <c r="T360" s="256" cm="1">
        <f t="array" aca="1" ref="T360" ca="1">_xlfn.XLOOKUP($A360&amp;$B360,'[3]产值及收款计划（2026）'!$A:$A&amp;'[3]产值及收款计划（2026）'!$B:$B,'[3]产值及收款计划（2026）'!T:T)</f>
        <v>62.5</v>
      </c>
      <c r="U360" s="256" cm="1">
        <f t="array" aca="1" ref="U360" ca="1">_xlfn.XLOOKUP($A360&amp;$B360,'[3]产值及收款计划（2026）'!$A:$A&amp;'[3]产值及收款计划（2026）'!$B:$B,'[3]产值及收款计划（2026）'!U:U)</f>
        <v>0</v>
      </c>
      <c r="V360" s="256" cm="1">
        <f t="array" aca="1" ref="V360" ca="1">_xlfn.XLOOKUP($A360&amp;$B360,'[3]产值及收款计划（2026）'!$A:$A&amp;'[3]产值及收款计划（2026）'!$B:$B,'[3]产值及收款计划（2026）'!V:V)</f>
        <v>0</v>
      </c>
      <c r="W360" s="256" cm="1">
        <f t="array" aca="1" ref="W360" ca="1">_xlfn.XLOOKUP($A360&amp;$B360,'[3]产值及收款计划（2026）'!$A:$A&amp;'[3]产值及收款计划（2026）'!$B:$B,'[3]产值及收款计划（2026）'!W:W)</f>
        <v>0</v>
      </c>
      <c r="X360" s="256" cm="1">
        <f t="array" aca="1" ref="X360" ca="1">_xlfn.XLOOKUP($A360&amp;$B360,'[3]产值及收款计划（2026）'!$A:$A&amp;'[3]产值及收款计划（2026）'!$B:$B,'[3]产值及收款计划（2026）'!X:X)</f>
        <v>0</v>
      </c>
      <c r="Y360" s="256" cm="1">
        <f t="array" aca="1" ref="Y360" ca="1">_xlfn.XLOOKUP($A360&amp;$B360,'[3]产值及收款计划（2026）'!$A:$A&amp;'[3]产值及收款计划（2026）'!$B:$B,'[3]产值及收款计划（2026）'!Y:Y)</f>
        <v>0</v>
      </c>
      <c r="Z360" s="256" cm="1">
        <f t="array" aca="1" ref="Z360" ca="1">_xlfn.XLOOKUP($A360&amp;$B360,'[3]产值及收款计划（2026）'!$A:$A&amp;'[3]产值及收款计划（2026）'!$B:$B,'[3]产值及收款计划（2026）'!Z:Z)</f>
        <v>0</v>
      </c>
      <c r="AA360" s="256" cm="1">
        <f t="array" aca="1" ref="AA360" ca="1">_xlfn.XLOOKUP($A360&amp;$B360,'[3]产值及收款计划（2026）'!$A:$A&amp;'[3]产值及收款计划（2026）'!$B:$B,'[3]产值及收款计划（2026）'!AA:AA)</f>
        <v>0</v>
      </c>
      <c r="AB360" s="256" cm="1">
        <f t="array" aca="1" ref="AB360" ca="1">_xlfn.XLOOKUP($A360&amp;$B360,'[3]产值及收款计划（2026）'!$A:$A&amp;'[3]产值及收款计划（2026）'!$B:$B,'[3]产值及收款计划（2026）'!AB:AB)</f>
        <v>0</v>
      </c>
      <c r="AC360" s="256" cm="1">
        <f t="array" aca="1" ref="AC360" ca="1">_xlfn.XLOOKUP($A360&amp;$B360,'[3]产值及收款计划（2026）'!$A:$A&amp;'[3]产值及收款计划（2026）'!$B:$B,'[3]产值及收款计划（2026）'!AC:AC)</f>
        <v>0</v>
      </c>
      <c r="AD360" s="256" cm="1">
        <f t="array" aca="1" ref="AD360" ca="1">_xlfn.XLOOKUP($A360&amp;$B360,'[3]产值及收款计划（2026）'!$A:$A&amp;'[3]产值及收款计划（2026）'!$B:$B,'[3]产值及收款计划（2026）'!AD:AD)</f>
        <v>0</v>
      </c>
      <c r="AE360" s="256" cm="1">
        <f t="array" aca="1" ref="AE360" ca="1">_xlfn.XLOOKUP($A360&amp;$B360,'[3]产值及收款计划（2026）'!$A:$A&amp;'[3]产值及收款计划（2026）'!$B:$B,'[3]产值及收款计划（2026）'!AE:AE)</f>
        <v>0</v>
      </c>
      <c r="AF360" s="256" cm="1">
        <f t="array" aca="1" ref="AF360" ca="1">_xlfn.XLOOKUP($A360&amp;$B360,'[3]产值及收款计划（2026）'!$A:$A&amp;'[3]产值及收款计划（2026）'!$B:$B,'[3]产值及收款计划（2026）'!AF:AF)</f>
        <v>0</v>
      </c>
      <c r="AG360" s="256" cm="1">
        <f t="array" aca="1" ref="AG360" ca="1">_xlfn.XLOOKUP($A360&amp;$B360,'[3]产值及收款计划（2026）'!$A:$A&amp;'[3]产值及收款计划（2026）'!$B:$B,'[3]产值及收款计划（2026）'!AG:AG)</f>
        <v>0</v>
      </c>
      <c r="AH360" s="256" cm="1">
        <f t="array" aca="1" ref="AH360" ca="1">_xlfn.XLOOKUP($A360&amp;$B360,'[3]产值及收款计划（2026）'!$A:$A&amp;'[3]产值及收款计划（2026）'!$B:$B,'[3]产值及收款计划（2026）'!AH:AH)</f>
        <v>0</v>
      </c>
      <c r="AI360" s="256" cm="1">
        <f t="array" aca="1" ref="AI360" ca="1">_xlfn.XLOOKUP($A360&amp;$B360,'[3]产值及收款计划（2026）'!$A:$A&amp;'[3]产值及收款计划（2026）'!$B:$B,'[3]产值及收款计划（2026）'!AI:AI)</f>
        <v>0</v>
      </c>
      <c r="AJ360" s="256" cm="1">
        <f t="array" aca="1" ref="AJ360" ca="1">_xlfn.XLOOKUP($A360&amp;$B360,'[3]产值及收款计划（2026）'!$A:$A&amp;'[3]产值及收款计划（2026）'!$B:$B,'[3]产值及收款计划（2026）'!AJ:AJ)</f>
        <v>0</v>
      </c>
      <c r="AK360" s="256" cm="1">
        <f t="array" aca="1" ref="AK360" ca="1">_xlfn.XLOOKUP($A360&amp;$B360,'[3]产值及收款计划（2026）'!$A:$A&amp;'[3]产值及收款计划（2026）'!$B:$B,'[3]产值及收款计划（2026）'!AK:AK)</f>
        <v>0</v>
      </c>
      <c r="AL360" s="256" cm="1">
        <f t="array" aca="1" ref="AL360" ca="1">_xlfn.XLOOKUP($A360&amp;$B360,'[3]产值及收款计划（2026）'!$A:$A&amp;'[3]产值及收款计划（2026）'!$B:$B,'[3]产值及收款计划（2026）'!AL:AL)</f>
        <v>0</v>
      </c>
      <c r="AM360" s="263" t="e" cm="1">
        <f t="array" aca="1" ref="AM360" ca="1">_xlfn.LET(_xlpm.勾选月份状态数组,TRANSPOSE('PPT(12-15页）-TOP10'!$A$3:$A$14),_xlpm.选择数据区,IF('PPT(12-15页）-TOP10'!$E$3="收款",$BA360:$BL360,$AA360:$AL360),SUM(_xlfn._xlws.FILTER(_xlpm.选择数据区,_xlpm.勾选月份状态数组,"")))</f>
        <v>#NAME?</v>
      </c>
      <c r="AN360" s="256" t="e" cm="1">
        <f t="array" aca="1" ref="AN360" ca="1">_xlfn.LET(_xlpm.勾选月份状态数组,TRANSPOSE('PPT(12-15页）-TOP10'!$A$3:$A$14),_xlpm.选择数据区,IF('PPT(12-15页）-TOP10'!$E$3="收款",$DA360:$DL360,$CA360:$CL360),SUM(_xlfn._xlws.FILTER(_xlpm.选择数据区,_xlpm.勾选月份状态数组,"")))</f>
        <v>#NAME?</v>
      </c>
      <c r="AO360" s="256">
        <f ca="1">SUM(CA360:CC360)+SUM(AD360:AL360)</f>
        <v>0</v>
      </c>
      <c r="AP360" s="256"/>
      <c r="AQ360" s="256"/>
      <c r="AR360" s="256"/>
      <c r="AS360" s="256" cm="1">
        <f t="array" aca="1" ref="AS360" ca="1">_xlfn.XLOOKUP($A360&amp;$B360,'[3]产值及收款计划（2026）'!$A:$A&amp;'[3]产值及收款计划（2026）'!$B:$B,'[3]产值及收款计划（2026）'!AS:AS)</f>
        <v>0</v>
      </c>
      <c r="AT360" s="256" cm="1">
        <f t="array" aca="1" ref="AT360" ca="1">_xlfn.XLOOKUP($A360&amp;$B360,'[3]产值及收款计划（2026）'!$A:$A&amp;'[3]产值及收款计划（2026）'!$B:$B,'[3]产值及收款计划（2026）'!AT:AT)</f>
        <v>0</v>
      </c>
      <c r="AU360" s="256" cm="1">
        <f t="array" aca="1" ref="AU360" ca="1">_xlfn.XLOOKUP($A360&amp;$B360,'[3]产值及收款计划（2026）'!$A:$A&amp;'[3]产值及收款计划（2026）'!$B:$B,'[3]产值及收款计划（2026）'!AU:AU)</f>
        <v>0</v>
      </c>
      <c r="AV360" s="256" cm="1">
        <f t="array" aca="1" ref="AV360" ca="1">_xlfn.XLOOKUP($A360&amp;$B360,'[3]产值及收款计划（2026）'!$A:$A&amp;'[3]产值及收款计划（2026）'!$B:$B,'[3]产值及收款计划（2026）'!AV:AV)</f>
        <v>0</v>
      </c>
      <c r="AW360" s="256" cm="1">
        <f t="array" aca="1" ref="AW360" ca="1">_xlfn.XLOOKUP($A360&amp;$B360,'[3]产值及收款计划（2026）'!$A:$A&amp;'[3]产值及收款计划（2026）'!$B:$B,'[3]产值及收款计划（2026）'!AW:AW)</f>
        <v>59.375</v>
      </c>
      <c r="AX360" s="256" cm="1">
        <f t="array" aca="1" ref="AX360" ca="1">_xlfn.XLOOKUP($A360&amp;$B360,'[3]产值及收款计划（2026）'!$A:$A&amp;'[3]产值及收款计划（2026）'!$B:$B,'[3]产值及收款计划（2026）'!AX:AX)</f>
        <v>0</v>
      </c>
      <c r="AY360" s="256" cm="1">
        <f t="array" aca="1" ref="AY360" ca="1">_xlfn.XLOOKUP($A360&amp;$B360,'[3]产值及收款计划（2026）'!$A:$A&amp;'[3]产值及收款计划（2026）'!$B:$B,'[3]产值及收款计划（2026）'!AY:AY)</f>
        <v>3.125</v>
      </c>
      <c r="AZ360" s="256" cm="1">
        <f t="array" aca="1" ref="AZ360" ca="1">_xlfn.XLOOKUP($A360&amp;$B360,'[3]产值及收款计划（2026）'!$A:$A&amp;'[3]产值及收款计划（2026）'!$B:$B,'[3]产值及收款计划（2026）'!AZ:AZ)</f>
        <v>3.125</v>
      </c>
      <c r="BA360" s="256" cm="1">
        <f t="array" aca="1" ref="BA360" ca="1">_xlfn.XLOOKUP($A360&amp;$B360,'[3]产值及收款计划（2026）'!$A:$A&amp;'[3]产值及收款计划（2026）'!$B:$B,'[3]产值及收款计划（2026）'!BA:BA)</f>
        <v>0</v>
      </c>
      <c r="BB360" s="256" cm="1">
        <f t="array" aca="1" ref="BB360" ca="1">_xlfn.XLOOKUP($A360&amp;$B360,'[3]产值及收款计划（2026）'!$A:$A&amp;'[3]产值及收款计划（2026）'!$B:$B,'[3]产值及收款计划（2026）'!BB:BB)</f>
        <v>0</v>
      </c>
      <c r="BC360" s="256" cm="1">
        <f t="array" aca="1" ref="BC360" ca="1">_xlfn.XLOOKUP($A360&amp;$B360,'[3]产值及收款计划（2026）'!$A:$A&amp;'[3]产值及收款计划（2026）'!$B:$B,'[3]产值及收款计划（2026）'!BC:BC)</f>
        <v>3.125</v>
      </c>
      <c r="BD360" s="256" cm="1">
        <f t="array" aca="1" ref="BD360" ca="1">_xlfn.XLOOKUP($A360&amp;$B360,'[3]产值及收款计划（2026）'!$A:$A&amp;'[3]产值及收款计划（2026）'!$B:$B,'[3]产值及收款计划（2026）'!BD:BD)</f>
        <v>0</v>
      </c>
      <c r="BE360" s="256" cm="1">
        <f t="array" aca="1" ref="BE360" ca="1">_xlfn.XLOOKUP($A360&amp;$B360,'[3]产值及收款计划（2026）'!$A:$A&amp;'[3]产值及收款计划（2026）'!$B:$B,'[3]产值及收款计划（2026）'!BE:BE)</f>
        <v>0</v>
      </c>
      <c r="BF360" s="256" cm="1">
        <f t="array" aca="1" ref="BF360" ca="1">_xlfn.XLOOKUP($A360&amp;$B360,'[3]产值及收款计划（2026）'!$A:$A&amp;'[3]产值及收款计划（2026）'!$B:$B,'[3]产值及收款计划（2026）'!BF:BF)</f>
        <v>0</v>
      </c>
      <c r="BG360" s="256" cm="1">
        <f t="array" aca="1" ref="BG360" ca="1">_xlfn.XLOOKUP($A360&amp;$B360,'[3]产值及收款计划（2026）'!$A:$A&amp;'[3]产值及收款计划（2026）'!$B:$B,'[3]产值及收款计划（2026）'!BG:BG)</f>
        <v>0</v>
      </c>
      <c r="BH360" s="256" cm="1">
        <f t="array" aca="1" ref="BH360" ca="1">_xlfn.XLOOKUP($A360&amp;$B360,'[3]产值及收款计划（2026）'!$A:$A&amp;'[3]产值及收款计划（2026）'!$B:$B,'[3]产值及收款计划（2026）'!BH:BH)</f>
        <v>0</v>
      </c>
      <c r="BI360" s="256" cm="1">
        <f t="array" aca="1" ref="BI360" ca="1">_xlfn.XLOOKUP($A360&amp;$B360,'[3]产值及收款计划（2026）'!$A:$A&amp;'[3]产值及收款计划（2026）'!$B:$B,'[3]产值及收款计划（2026）'!BI:BI)</f>
        <v>0</v>
      </c>
      <c r="BJ360" s="256" cm="1">
        <f t="array" aca="1" ref="BJ360" ca="1">_xlfn.XLOOKUP($A360&amp;$B360,'[3]产值及收款计划（2026）'!$A:$A&amp;'[3]产值及收款计划（2026）'!$B:$B,'[3]产值及收款计划（2026）'!BJ:BJ)</f>
        <v>0</v>
      </c>
      <c r="BK360" s="256" cm="1">
        <f t="array" aca="1" ref="BK360" ca="1">_xlfn.XLOOKUP($A360&amp;$B360,'[3]产值及收款计划（2026）'!$A:$A&amp;'[3]产值及收款计划（2026）'!$B:$B,'[3]产值及收款计划（2026）'!BK:BK)</f>
        <v>0</v>
      </c>
      <c r="BL360" s="256" cm="1">
        <f t="array" aca="1" ref="BL360" ca="1">_xlfn.XLOOKUP($A360&amp;$B360,'[3]产值及收款计划（2026）'!$A:$A&amp;'[3]产值及收款计划（2026）'!$B:$B,'[3]产值及收款计划（2026）'!BL:BL)</f>
        <v>0</v>
      </c>
      <c r="BM360" s="256"/>
      <c r="BN360" s="256"/>
      <c r="BO360" s="256"/>
      <c r="BP360" s="256"/>
      <c r="BQ360" s="255" t="str" cm="1">
        <f t="array" aca="1" ref="BQ360" ca="1">_xlfn.XLOOKUP($A360&amp;$B360,'[3]产值及收款计划（2026）'!$A:$A&amp;'[3]产值及收款计划（2026）'!$B:$B,'[3]产值及收款计划（2026）'!BQ:BQ)</f>
        <v>上海城建城市运营（集团）有限公司</v>
      </c>
      <c r="BR360" s="256" cm="1">
        <f t="array" aca="1" ref="BR360" ca="1">_xlfn.XLOOKUP($A360&amp;$B360,'[3]产值及收款计划（2026）'!$A:$A&amp;'[3]产值及收款计划（2026）'!$B:$B,'[3]产值及收款计划（2026）'!BR:BR)</f>
        <v>0</v>
      </c>
      <c r="CA360" s="256" cm="1">
        <f t="array" aca="1" ref="CA360" ca="1">_xlfn.XLOOKUP($A360&amp;$B360,'[3]产值及收款计划（2026）'!$A:$A&amp;'[3]产值及收款计划（2026）'!$B:$B,'[3]产值及收款计划（2026）'!CA:CA)</f>
        <v>0</v>
      </c>
      <c r="CB360" s="256" cm="1">
        <f t="array" aca="1" ref="CB360" ca="1">_xlfn.XLOOKUP($A360&amp;$B360,'[3]产值及收款计划（2026）'!$A:$A&amp;'[3]产值及收款计划（2026）'!$B:$B,'[3]产值及收款计划（2026）'!CB:CB)</f>
        <v>0</v>
      </c>
      <c r="CC360" s="256" cm="1">
        <f t="array" aca="1" ref="CC360" ca="1">_xlfn.XLOOKUP($A360&amp;$B360,'[3]产值及收款计划（2026）'!$A:$A&amp;'[3]产值及收款计划（2026）'!$B:$B,'[3]产值及收款计划（2026）'!CC:CC)</f>
        <v>0</v>
      </c>
      <c r="CD360" s="256" cm="1">
        <f t="array" aca="1" ref="CD360" ca="1">_xlfn.XLOOKUP($A360&amp;$B360,'[3]产值及收款计划（2026）'!$A:$A&amp;'[3]产值及收款计划（2026）'!$B:$B,'[3]产值及收款计划（2026）'!CD:CD)</f>
        <v>0</v>
      </c>
      <c r="CE360" s="256" cm="1">
        <f t="array" aca="1" ref="CE360" ca="1">_xlfn.XLOOKUP($A360&amp;$B360,'[3]产值及收款计划（2026）'!$A:$A&amp;'[3]产值及收款计划（2026）'!$B:$B,'[3]产值及收款计划（2026）'!CE:CE)</f>
        <v>0</v>
      </c>
      <c r="CF360" s="256" cm="1">
        <f t="array" aca="1" ref="CF360" ca="1">_xlfn.XLOOKUP($A360&amp;$B360,'[3]产值及收款计划（2026）'!$A:$A&amp;'[3]产值及收款计划（2026）'!$B:$B,'[3]产值及收款计划（2026）'!CF:CF)</f>
        <v>0</v>
      </c>
      <c r="CG360" s="256" cm="1">
        <f t="array" aca="1" ref="CG360" ca="1">_xlfn.XLOOKUP($A360&amp;$B360,'[3]产值及收款计划（2026）'!$A:$A&amp;'[3]产值及收款计划（2026）'!$B:$B,'[3]产值及收款计划（2026）'!CG:CG)</f>
        <v>0</v>
      </c>
      <c r="CH360" s="256" cm="1">
        <f t="array" aca="1" ref="CH360" ca="1">_xlfn.XLOOKUP($A360&amp;$B360,'[3]产值及收款计划（2026）'!$A:$A&amp;'[3]产值及收款计划（2026）'!$B:$B,'[3]产值及收款计划（2026）'!CH:CH)</f>
        <v>0</v>
      </c>
      <c r="CI360" s="256" cm="1">
        <f t="array" aca="1" ref="CI360" ca="1">_xlfn.XLOOKUP($A360&amp;$B360,'[3]产值及收款计划（2026）'!$A:$A&amp;'[3]产值及收款计划（2026）'!$B:$B,'[3]产值及收款计划（2026）'!CI:CI)</f>
        <v>0</v>
      </c>
      <c r="CJ360" s="256" cm="1">
        <f t="array" aca="1" ref="CJ360" ca="1">_xlfn.XLOOKUP($A360&amp;$B360,'[3]产值及收款计划（2026）'!$A:$A&amp;'[3]产值及收款计划（2026）'!$B:$B,'[3]产值及收款计划（2026）'!CJ:CJ)</f>
        <v>0</v>
      </c>
      <c r="CK360" s="256" cm="1">
        <f t="array" aca="1" ref="CK360" ca="1">_xlfn.XLOOKUP($A360&amp;$B360,'[3]产值及收款计划（2026）'!$A:$A&amp;'[3]产值及收款计划（2026）'!$B:$B,'[3]产值及收款计划（2026）'!CK:CK)</f>
        <v>0</v>
      </c>
      <c r="CL360" s="256" cm="1">
        <f t="array" aca="1" ref="CL360" ca="1">_xlfn.XLOOKUP($A360&amp;$B360,'[3]产值及收款计划（2026）'!$A:$A&amp;'[3]产值及收款计划（2026）'!$B:$B,'[3]产值及收款计划（2026）'!CL:CL)</f>
        <v>0</v>
      </c>
      <c r="DA360" s="256" cm="1">
        <f t="array" aca="1" ref="DA360" ca="1">_xlfn.XLOOKUP($A360&amp;$B360,'[3]产值及收款计划（2026）'!$A:$A&amp;'[3]产值及收款计划（2026）'!$B:$B,'[3]产值及收款计划（2026）'!DA:DA)</f>
        <v>0</v>
      </c>
      <c r="DB360" s="256" cm="1">
        <f t="array" aca="1" ref="DB360" ca="1">_xlfn.XLOOKUP($A360&amp;$B360,'[3]产值及收款计划（2026）'!$A:$A&amp;'[3]产值及收款计划（2026）'!$B:$B,'[3]产值及收款计划（2026）'!DB:DB)</f>
        <v>0</v>
      </c>
      <c r="DC360" s="256" cm="1">
        <f t="array" aca="1" ref="DC360" ca="1">_xlfn.XLOOKUP($A360&amp;$B360,'[3]产值及收款计划（2026）'!$A:$A&amp;'[3]产值及收款计划（2026）'!$B:$B,'[3]产值及收款计划（2026）'!DC:DC)</f>
        <v>0</v>
      </c>
      <c r="DD360" s="256" cm="1">
        <f t="array" aca="1" ref="DD360" ca="1">_xlfn.XLOOKUP($A360&amp;$B360,'[3]产值及收款计划（2026）'!$A:$A&amp;'[3]产值及收款计划（2026）'!$B:$B,'[3]产值及收款计划（2026）'!DD:DD)</f>
        <v>0</v>
      </c>
      <c r="DE360" s="256" cm="1">
        <f t="array" aca="1" ref="DE360" ca="1">_xlfn.XLOOKUP($A360&amp;$B360,'[3]产值及收款计划（2026）'!$A:$A&amp;'[3]产值及收款计划（2026）'!$B:$B,'[3]产值及收款计划（2026）'!DE:DE)</f>
        <v>0</v>
      </c>
      <c r="DF360" s="256" cm="1">
        <f t="array" aca="1" ref="DF360" ca="1">_xlfn.XLOOKUP($A360&amp;$B360,'[3]产值及收款计划（2026）'!$A:$A&amp;'[3]产值及收款计划（2026）'!$B:$B,'[3]产值及收款计划（2026）'!DF:DF)</f>
        <v>0</v>
      </c>
      <c r="DG360" s="256" cm="1">
        <f t="array" aca="1" ref="DG360" ca="1">_xlfn.XLOOKUP($A360&amp;$B360,'[3]产值及收款计划（2026）'!$A:$A&amp;'[3]产值及收款计划（2026）'!$B:$B,'[3]产值及收款计划（2026）'!DG:DG)</f>
        <v>0</v>
      </c>
      <c r="DH360" s="256" cm="1">
        <f t="array" aca="1" ref="DH360" ca="1">_xlfn.XLOOKUP($A360&amp;$B360,'[3]产值及收款计划（2026）'!$A:$A&amp;'[3]产值及收款计划（2026）'!$B:$B,'[3]产值及收款计划（2026）'!DH:DH)</f>
        <v>0</v>
      </c>
      <c r="DI360" s="256" cm="1">
        <f t="array" aca="1" ref="DI360" ca="1">_xlfn.XLOOKUP($A360&amp;$B360,'[3]产值及收款计划（2026）'!$A:$A&amp;'[3]产值及收款计划（2026）'!$B:$B,'[3]产值及收款计划（2026）'!DI:DI)</f>
        <v>0</v>
      </c>
      <c r="DJ360" s="256" cm="1">
        <f t="array" aca="1" ref="DJ360" ca="1">_xlfn.XLOOKUP($A360&amp;$B360,'[3]产值及收款计划（2026）'!$A:$A&amp;'[3]产值及收款计划（2026）'!$B:$B,'[3]产值及收款计划（2026）'!DJ:DJ)</f>
        <v>0</v>
      </c>
      <c r="DK360" s="256" cm="1">
        <f t="array" aca="1" ref="DK360" ca="1">_xlfn.XLOOKUP($A360&amp;$B360,'[3]产值及收款计划（2026）'!$A:$A&amp;'[3]产值及收款计划（2026）'!$B:$B,'[3]产值及收款计划（2026）'!DK:DK)</f>
        <v>0</v>
      </c>
      <c r="DL360" s="256" cm="1">
        <f t="array" aca="1" ref="DL360" ca="1">_xlfn.XLOOKUP($A360&amp;$B360,'[3]产值及收款计划（2026）'!$A:$A&amp;'[3]产值及收款计划（2026）'!$B:$B,'[3]产值及收款计划（2026）'!DL:DL)</f>
        <v>0</v>
      </c>
      <c r="DM360" s="264"/>
      <c r="DN360" s="250"/>
    </row>
    <row r="361" spans="1:118" ht="20.25" x14ac:dyDescent="0.15">
      <c r="A361" s="254">
        <f t="shared" ca="1" si="20"/>
        <v>13</v>
      </c>
      <c r="B361" s="254" t="s">
        <v>27</v>
      </c>
      <c r="C361" s="255" t="str" cm="1">
        <f t="array" aca="1" ref="C361" ca="1">_xlfn.XLOOKUP($A361&amp;$B361,'[3]产值及收款计划（2026）'!$A:$A&amp;'[3]产值及收款计划（2026）'!$B:$B,'[3]产值及收款计划（2026）'!C:C)</f>
        <v>ZHT2024110500136</v>
      </c>
      <c r="D361" s="255" t="str" cm="1">
        <f t="array" aca="1" ref="D361" ca="1">_xlfn.XLOOKUP($A361&amp;$B361,'[3]产值及收款计划（2026）'!$A:$A&amp;'[3]产值及收款计划（2026）'!$B:$B,'[3]产值及收款计划（2026）'!D:D)</f>
        <v>2024年城市运营生产资源管理数据标准化服务合同</v>
      </c>
      <c r="E361" s="256" cm="1">
        <f t="array" aca="1" ref="E361" ca="1">_xlfn.XLOOKUP($A361&amp;$B361,'[3]产值及收款计划（2026）'!$A:$A&amp;'[3]产值及收款计划（2026）'!$B:$B,'[3]产值及收款计划（2026）'!E:E)</f>
        <v>64</v>
      </c>
      <c r="F361" s="256" cm="1">
        <f t="array" aca="1" ref="F361" ca="1">_xlfn.XLOOKUP($A361&amp;$B361,'[3]产值及收款计划（2026）'!$A:$A&amp;'[3]产值及收款计划（2026）'!$B:$B,'[3]产值及收款计划（2026）'!F:F)</f>
        <v>64</v>
      </c>
      <c r="G361" s="256" cm="1">
        <f t="array" aca="1" ref="G361" ca="1">_xlfn.XLOOKUP($A361&amp;$B361,'[3]产值及收款计划（2026）'!$A:$A&amp;'[3]产值及收款计划（2026）'!$B:$B,'[3]产值及收款计划（2026）'!G:G)</f>
        <v>64</v>
      </c>
      <c r="H361" s="256" cm="1">
        <f t="array" aca="1" ref="H361" ca="1">_xlfn.XLOOKUP($A361&amp;$B361,'[3]产值及收款计划（2026）'!$A:$A&amp;'[3]产值及收款计划（2026）'!$B:$B,'[3]产值及收款计划（2026）'!H:H)</f>
        <v>25.5</v>
      </c>
      <c r="I361" s="257" cm="1">
        <f t="array" aca="1" ref="I361" ca="1">_xlfn.XLOOKUP($A361&amp;$B361,'[3]产值及收款计划（2026）'!$A:$A&amp;'[3]产值及收款计划（2026）'!$B:$B,'[3]产值及收款计划（2026）'!I:I)</f>
        <v>0.3984375</v>
      </c>
      <c r="J361" s="258" cm="1">
        <f t="array" aca="1" ref="J361" ca="1">_xlfn.XLOOKUP($A361&amp;$B361,'[3]产值及收款计划（2026）'!$A:$A&amp;'[3]产值及收款计划（2026）'!$B:$B,'[3]产值及收款计划（2026）'!J:J)</f>
        <v>0.06</v>
      </c>
      <c r="K361" s="256" cm="1">
        <f t="array" aca="1" ref="K361" ca="1">_xlfn.XLOOKUP($A361&amp;$B361,'[3]产值及收款计划（2026）'!$A:$A&amp;'[3]产值及收款计划（2026）'!$B:$B,'[3]产值及收款计划（2026）'!K:K)</f>
        <v>0</v>
      </c>
      <c r="L361" s="256" cm="1">
        <f t="array" aca="1" ref="L361" ca="1">_xlfn.XLOOKUP($A361&amp;$B361,'[3]产值及收款计划（2026）'!$A:$A&amp;'[3]产值及收款计划（2026）'!$B:$B,'[3]产值及收款计划（2026）'!L:L)</f>
        <v>0</v>
      </c>
      <c r="M361" s="256" t="str" cm="1">
        <f t="array" aca="1" ref="M361" ca="1">_xlfn.XLOOKUP($A361&amp;$B361,'[3]产值及收款计划（2026）'!$A:$A&amp;'[3]产值及收款计划（2026）'!$B:$B,'[3]产值及收款计划（2026）'!M:M)</f>
        <v>主导</v>
      </c>
      <c r="N361" s="256" cm="1">
        <f t="array" aca="1" ref="N361" ca="1">_xlfn.XLOOKUP($A361&amp;$B361,'[3]产值及收款计划（2026）'!$A:$A&amp;'[3]产值及收款计划（2026）'!$B:$B,'[3]产值及收款计划（2026）'!N:N)</f>
        <v>0</v>
      </c>
      <c r="O361" s="256" t="str" cm="1">
        <f t="array" aca="1" ref="O361" ca="1">_xlfn.XLOOKUP($A361&amp;$B361,'[3]产值及收款计划（2026）'!$A:$A&amp;'[3]产值及收款计划（2026）'!$B:$B,'[3]产值及收款计划（2026）'!O:O)</f>
        <v>涂勋</v>
      </c>
      <c r="P361" s="255" t="str" cm="1">
        <f t="array" aca="1" ref="P361" ca="1">_xlfn.XLOOKUP($A361&amp;$B361,'[3]产值及收款计划（2026）'!$A:$A&amp;'[3]产值及收款计划（2026）'!$B:$B,'[3]产值及收款计划（2026）'!P:P)</f>
        <v>在建</v>
      </c>
      <c r="Q361" s="256" cm="1">
        <f t="array" aca="1" ref="Q361" ca="1">_xlfn.XLOOKUP($A361&amp;$B361,'[3]产值及收款计划（2026）'!$A:$A&amp;'[3]产值及收款计划（2026）'!$B:$B,'[3]产值及收款计划（2026）'!Q:Q)</f>
        <v>0</v>
      </c>
      <c r="R361" s="256" cm="1">
        <f t="array" aca="1" ref="R361" ca="1">_xlfn.XLOOKUP($A361&amp;$B361,'[3]产值及收款计划（2026）'!$A:$A&amp;'[3]产值及收款计划（2026）'!$B:$B,'[3]产值及收款计划（2026）'!R:R)</f>
        <v>0</v>
      </c>
      <c r="S361" s="256" cm="1">
        <f t="array" aca="1" ref="S361" ca="1">_xlfn.XLOOKUP($A361&amp;$B361,'[3]产值及收款计划（2026）'!$A:$A&amp;'[3]产值及收款计划（2026）'!$B:$B,'[3]产值及收款计划（2026）'!S:S)</f>
        <v>0</v>
      </c>
      <c r="T361" s="256" cm="1">
        <f t="array" aca="1" ref="T361" ca="1">_xlfn.XLOOKUP($A361&amp;$B361,'[3]产值及收款计划（2026）'!$A:$A&amp;'[3]产值及收款计划（2026）'!$B:$B,'[3]产值及收款计划（2026）'!T:T)</f>
        <v>60.8</v>
      </c>
      <c r="U361" s="256" cm="1">
        <f t="array" aca="1" ref="U361" ca="1">_xlfn.XLOOKUP($A361&amp;$B361,'[3]产值及收款计划（2026）'!$A:$A&amp;'[3]产值及收款计划（2026）'!$B:$B,'[3]产值及收款计划（2026）'!U:U)</f>
        <v>0</v>
      </c>
      <c r="V361" s="256" cm="1">
        <f t="array" aca="1" ref="V361" ca="1">_xlfn.XLOOKUP($A361&amp;$B361,'[3]产值及收款计划（2026）'!$A:$A&amp;'[3]产值及收款计划（2026）'!$B:$B,'[3]产值及收款计划（2026）'!V:V)</f>
        <v>3.2</v>
      </c>
      <c r="W361" s="256" cm="1">
        <f t="array" aca="1" ref="W361" ca="1">_xlfn.XLOOKUP($A361&amp;$B361,'[3]产值及收款计划（2026）'!$A:$A&amp;'[3]产值及收款计划（2026）'!$B:$B,'[3]产值及收款计划（2026）'!W:W)</f>
        <v>0</v>
      </c>
      <c r="X361" s="256" cm="1">
        <f t="array" aca="1" ref="X361" ca="1">_xlfn.XLOOKUP($A361&amp;$B361,'[3]产值及收款计划（2026）'!$A:$A&amp;'[3]产值及收款计划（2026）'!$B:$B,'[3]产值及收款计划（2026）'!X:X)</f>
        <v>0</v>
      </c>
      <c r="Y361" s="256" cm="1">
        <f t="array" aca="1" ref="Y361" ca="1">_xlfn.XLOOKUP($A361&amp;$B361,'[3]产值及收款计划（2026）'!$A:$A&amp;'[3]产值及收款计划（2026）'!$B:$B,'[3]产值及收款计划（2026）'!Y:Y)</f>
        <v>0</v>
      </c>
      <c r="Z361" s="256" cm="1">
        <f t="array" aca="1" ref="Z361" ca="1">_xlfn.XLOOKUP($A361&amp;$B361,'[3]产值及收款计划（2026）'!$A:$A&amp;'[3]产值及收款计划（2026）'!$B:$B,'[3]产值及收款计划（2026）'!Z:Z)</f>
        <v>0</v>
      </c>
      <c r="AA361" s="256" cm="1">
        <f t="array" aca="1" ref="AA361" ca="1">_xlfn.XLOOKUP($A361&amp;$B361,'[3]产值及收款计划（2026）'!$A:$A&amp;'[3]产值及收款计划（2026）'!$B:$B,'[3]产值及收款计划（2026）'!AA:AA)</f>
        <v>0</v>
      </c>
      <c r="AB361" s="256" cm="1">
        <f t="array" aca="1" ref="AB361" ca="1">_xlfn.XLOOKUP($A361&amp;$B361,'[3]产值及收款计划（2026）'!$A:$A&amp;'[3]产值及收款计划（2026）'!$B:$B,'[3]产值及收款计划（2026）'!AB:AB)</f>
        <v>0</v>
      </c>
      <c r="AC361" s="256" cm="1">
        <f t="array" aca="1" ref="AC361" ca="1">_xlfn.XLOOKUP($A361&amp;$B361,'[3]产值及收款计划（2026）'!$A:$A&amp;'[3]产值及收款计划（2026）'!$B:$B,'[3]产值及收款计划（2026）'!AC:AC)</f>
        <v>0</v>
      </c>
      <c r="AD361" s="256" cm="1">
        <f t="array" aca="1" ref="AD361" ca="1">_xlfn.XLOOKUP($A361&amp;$B361,'[3]产值及收款计划（2026）'!$A:$A&amp;'[3]产值及收款计划（2026）'!$B:$B,'[3]产值及收款计划（2026）'!AD:AD)</f>
        <v>0</v>
      </c>
      <c r="AE361" s="256" cm="1">
        <f t="array" aca="1" ref="AE361" ca="1">_xlfn.XLOOKUP($A361&amp;$B361,'[3]产值及收款计划（2026）'!$A:$A&amp;'[3]产值及收款计划（2026）'!$B:$B,'[3]产值及收款计划（2026）'!AE:AE)</f>
        <v>0</v>
      </c>
      <c r="AF361" s="256" cm="1">
        <f t="array" aca="1" ref="AF361" ca="1">_xlfn.XLOOKUP($A361&amp;$B361,'[3]产值及收款计划（2026）'!$A:$A&amp;'[3]产值及收款计划（2026）'!$B:$B,'[3]产值及收款计划（2026）'!AF:AF)</f>
        <v>0</v>
      </c>
      <c r="AG361" s="256" cm="1">
        <f t="array" aca="1" ref="AG361" ca="1">_xlfn.XLOOKUP($A361&amp;$B361,'[3]产值及收款计划（2026）'!$A:$A&amp;'[3]产值及收款计划（2026）'!$B:$B,'[3]产值及收款计划（2026）'!AG:AG)</f>
        <v>0</v>
      </c>
      <c r="AH361" s="256" cm="1">
        <f t="array" aca="1" ref="AH361" ca="1">_xlfn.XLOOKUP($A361&amp;$B361,'[3]产值及收款计划（2026）'!$A:$A&amp;'[3]产值及收款计划（2026）'!$B:$B,'[3]产值及收款计划（2026）'!AH:AH)</f>
        <v>0</v>
      </c>
      <c r="AI361" s="256" cm="1">
        <f t="array" aca="1" ref="AI361" ca="1">_xlfn.XLOOKUP($A361&amp;$B361,'[3]产值及收款计划（2026）'!$A:$A&amp;'[3]产值及收款计划（2026）'!$B:$B,'[3]产值及收款计划（2026）'!AI:AI)</f>
        <v>3.2</v>
      </c>
      <c r="AJ361" s="256" cm="1">
        <f t="array" aca="1" ref="AJ361" ca="1">_xlfn.XLOOKUP($A361&amp;$B361,'[3]产值及收款计划（2026）'!$A:$A&amp;'[3]产值及收款计划（2026）'!$B:$B,'[3]产值及收款计划（2026）'!AJ:AJ)</f>
        <v>0</v>
      </c>
      <c r="AK361" s="256" cm="1">
        <f t="array" aca="1" ref="AK361" ca="1">_xlfn.XLOOKUP($A361&amp;$B361,'[3]产值及收款计划（2026）'!$A:$A&amp;'[3]产值及收款计划（2026）'!$B:$B,'[3]产值及收款计划（2026）'!AK:AK)</f>
        <v>0</v>
      </c>
      <c r="AL361" s="256" cm="1">
        <f t="array" aca="1" ref="AL361" ca="1">_xlfn.XLOOKUP($A361&amp;$B361,'[3]产值及收款计划（2026）'!$A:$A&amp;'[3]产值及收款计划（2026）'!$B:$B,'[3]产值及收款计划（2026）'!AL:AL)</f>
        <v>0</v>
      </c>
      <c r="AM361" s="263" t="e" cm="1">
        <f t="array" aca="1" ref="AM361" ca="1">_xlfn.LET(_xlpm.勾选月份状态数组,TRANSPOSE('PPT(12-15页）-TOP10'!$A$3:$A$14),_xlpm.选择数据区,IF('PPT(12-15页）-TOP10'!$E$3="收款",$BA361:$BL361,$AA361:$AL361),SUM(_xlfn._xlws.FILTER(_xlpm.选择数据区,_xlpm.勾选月份状态数组,"")))</f>
        <v>#NAME?</v>
      </c>
      <c r="AN361" s="256" t="e" cm="1">
        <f t="array" aca="1" ref="AN361" ca="1">_xlfn.LET(_xlpm.勾选月份状态数组,TRANSPOSE('PPT(12-15页）-TOP10'!$A$3:$A$14),_xlpm.选择数据区,IF('PPT(12-15页）-TOP10'!$E$3="收款",$DA361:$DL361,$CA361:$CL361),SUM(_xlfn._xlws.FILTER(_xlpm.选择数据区,_xlpm.勾选月份状态数组,"")))</f>
        <v>#NAME?</v>
      </c>
      <c r="AO361" s="256">
        <f ca="1">SUM(CA361:CC361)+SUM(AD361:AL361)</f>
        <v>3.2</v>
      </c>
      <c r="AP361" s="256"/>
      <c r="AQ361" s="256"/>
      <c r="AR361" s="256"/>
      <c r="AS361" s="256" cm="1">
        <f t="array" aca="1" ref="AS361" ca="1">_xlfn.XLOOKUP($A361&amp;$B361,'[3]产值及收款计划（2026）'!$A:$A&amp;'[3]产值及收款计划（2026）'!$B:$B,'[3]产值及收款计划（2026）'!AS:AS)</f>
        <v>0</v>
      </c>
      <c r="AT361" s="256" cm="1">
        <f t="array" aca="1" ref="AT361" ca="1">_xlfn.XLOOKUP($A361&amp;$B361,'[3]产值及收款计划（2026）'!$A:$A&amp;'[3]产值及收款计划（2026）'!$B:$B,'[3]产值及收款计划（2026）'!AT:AT)</f>
        <v>0</v>
      </c>
      <c r="AU361" s="256" cm="1">
        <f t="array" aca="1" ref="AU361" ca="1">_xlfn.XLOOKUP($A361&amp;$B361,'[3]产值及收款计划（2026）'!$A:$A&amp;'[3]产值及收款计划（2026）'!$B:$B,'[3]产值及收款计划（2026）'!AU:AU)</f>
        <v>0</v>
      </c>
      <c r="AV361" s="256" cm="1">
        <f t="array" aca="1" ref="AV361" ca="1">_xlfn.XLOOKUP($A361&amp;$B361,'[3]产值及收款计划（2026）'!$A:$A&amp;'[3]产值及收款计划（2026）'!$B:$B,'[3]产值及收款计划（2026）'!AV:AV)</f>
        <v>0</v>
      </c>
      <c r="AW361" s="256" cm="1">
        <f t="array" aca="1" ref="AW361" ca="1">_xlfn.XLOOKUP($A361&amp;$B361,'[3]产值及收款计划（2026）'!$A:$A&amp;'[3]产值及收款计划（2026）'!$B:$B,'[3]产值及收款计划（2026）'!AW:AW)</f>
        <v>60.8</v>
      </c>
      <c r="AX361" s="256" cm="1">
        <f t="array" aca="1" ref="AX361" ca="1">_xlfn.XLOOKUP($A361&amp;$B361,'[3]产值及收款计划（2026）'!$A:$A&amp;'[3]产值及收款计划（2026）'!$B:$B,'[3]产值及收款计划（2026）'!AX:AX)</f>
        <v>0</v>
      </c>
      <c r="AY361" s="256" cm="1">
        <f t="array" aca="1" ref="AY361" ca="1">_xlfn.XLOOKUP($A361&amp;$B361,'[3]产值及收款计划（2026）'!$A:$A&amp;'[3]产值及收款计划（2026）'!$B:$B,'[3]产值及收款计划（2026）'!AY:AY)</f>
        <v>3.2</v>
      </c>
      <c r="AZ361" s="256" cm="1">
        <f t="array" aca="1" ref="AZ361" ca="1">_xlfn.XLOOKUP($A361&amp;$B361,'[3]产值及收款计划（2026）'!$A:$A&amp;'[3]产值及收款计划（2026）'!$B:$B,'[3]产值及收款计划（2026）'!AZ:AZ)</f>
        <v>0</v>
      </c>
      <c r="BA361" s="256" cm="1">
        <f t="array" aca="1" ref="BA361" ca="1">_xlfn.XLOOKUP($A361&amp;$B361,'[3]产值及收款计划（2026）'!$A:$A&amp;'[3]产值及收款计划（2026）'!$B:$B,'[3]产值及收款计划（2026）'!BA:BA)</f>
        <v>0</v>
      </c>
      <c r="BB361" s="256" cm="1">
        <f t="array" aca="1" ref="BB361" ca="1">_xlfn.XLOOKUP($A361&amp;$B361,'[3]产值及收款计划（2026）'!$A:$A&amp;'[3]产值及收款计划（2026）'!$B:$B,'[3]产值及收款计划（2026）'!BB:BB)</f>
        <v>0</v>
      </c>
      <c r="BC361" s="256" cm="1">
        <f t="array" aca="1" ref="BC361" ca="1">_xlfn.XLOOKUP($A361&amp;$B361,'[3]产值及收款计划（2026）'!$A:$A&amp;'[3]产值及收款计划（2026）'!$B:$B,'[3]产值及收款计划（2026）'!BC:BC)</f>
        <v>0</v>
      </c>
      <c r="BD361" s="256" cm="1">
        <f t="array" aca="1" ref="BD361" ca="1">_xlfn.XLOOKUP($A361&amp;$B361,'[3]产值及收款计划（2026）'!$A:$A&amp;'[3]产值及收款计划（2026）'!$B:$B,'[3]产值及收款计划（2026）'!BD:BD)</f>
        <v>0</v>
      </c>
      <c r="BE361" s="256" cm="1">
        <f t="array" aca="1" ref="BE361" ca="1">_xlfn.XLOOKUP($A361&amp;$B361,'[3]产值及收款计划（2026）'!$A:$A&amp;'[3]产值及收款计划（2026）'!$B:$B,'[3]产值及收款计划（2026）'!BE:BE)</f>
        <v>0</v>
      </c>
      <c r="BF361" s="256" cm="1">
        <f t="array" aca="1" ref="BF361" ca="1">_xlfn.XLOOKUP($A361&amp;$B361,'[3]产值及收款计划（2026）'!$A:$A&amp;'[3]产值及收款计划（2026）'!$B:$B,'[3]产值及收款计划（2026）'!BF:BF)</f>
        <v>0</v>
      </c>
      <c r="BG361" s="256" cm="1">
        <f t="array" aca="1" ref="BG361" ca="1">_xlfn.XLOOKUP($A361&amp;$B361,'[3]产值及收款计划（2026）'!$A:$A&amp;'[3]产值及收款计划（2026）'!$B:$B,'[3]产值及收款计划（2026）'!BG:BG)</f>
        <v>0</v>
      </c>
      <c r="BH361" s="256" cm="1">
        <f t="array" aca="1" ref="BH361" ca="1">_xlfn.XLOOKUP($A361&amp;$B361,'[3]产值及收款计划（2026）'!$A:$A&amp;'[3]产值及收款计划（2026）'!$B:$B,'[3]产值及收款计划（2026）'!BH:BH)</f>
        <v>0</v>
      </c>
      <c r="BI361" s="256" cm="1">
        <f t="array" aca="1" ref="BI361" ca="1">_xlfn.XLOOKUP($A361&amp;$B361,'[3]产值及收款计划（2026）'!$A:$A&amp;'[3]产值及收款计划（2026）'!$B:$B,'[3]产值及收款计划（2026）'!BI:BI)</f>
        <v>3.2</v>
      </c>
      <c r="BJ361" s="256" cm="1">
        <f t="array" aca="1" ref="BJ361" ca="1">_xlfn.XLOOKUP($A361&amp;$B361,'[3]产值及收款计划（2026）'!$A:$A&amp;'[3]产值及收款计划（2026）'!$B:$B,'[3]产值及收款计划（2026）'!BJ:BJ)</f>
        <v>0</v>
      </c>
      <c r="BK361" s="256" cm="1">
        <f t="array" aca="1" ref="BK361" ca="1">_xlfn.XLOOKUP($A361&amp;$B361,'[3]产值及收款计划（2026）'!$A:$A&amp;'[3]产值及收款计划（2026）'!$B:$B,'[3]产值及收款计划（2026）'!BK:BK)</f>
        <v>0</v>
      </c>
      <c r="BL361" s="256" cm="1">
        <f t="array" aca="1" ref="BL361" ca="1">_xlfn.XLOOKUP($A361&amp;$B361,'[3]产值及收款计划（2026）'!$A:$A&amp;'[3]产值及收款计划（2026）'!$B:$B,'[3]产值及收款计划（2026）'!BL:BL)</f>
        <v>0</v>
      </c>
      <c r="BM361" s="256"/>
      <c r="BN361" s="256"/>
      <c r="BO361" s="256"/>
      <c r="BP361" s="256"/>
      <c r="BQ361" s="255" t="str" cm="1">
        <f t="array" aca="1" ref="BQ361" ca="1">_xlfn.XLOOKUP($A361&amp;$B361,'[3]产值及收款计划（2026）'!$A:$A&amp;'[3]产值及收款计划（2026）'!$B:$B,'[3]产值及收款计划（2026）'!BQ:BQ)</f>
        <v>上海城建城市运营（集团）有限公司</v>
      </c>
      <c r="BR361" s="256" cm="1">
        <f t="array" aca="1" ref="BR361" ca="1">_xlfn.XLOOKUP($A361&amp;$B361,'[3]产值及收款计划（2026）'!$A:$A&amp;'[3]产值及收款计划（2026）'!$B:$B,'[3]产值及收款计划（2026）'!BR:BR)</f>
        <v>0</v>
      </c>
      <c r="CA361" s="256" cm="1">
        <f t="array" aca="1" ref="CA361" ca="1">_xlfn.XLOOKUP($A361&amp;$B361,'[3]产值及收款计划（2026）'!$A:$A&amp;'[3]产值及收款计划（2026）'!$B:$B,'[3]产值及收款计划（2026）'!CA:CA)</f>
        <v>0</v>
      </c>
      <c r="CB361" s="256" cm="1">
        <f t="array" aca="1" ref="CB361" ca="1">_xlfn.XLOOKUP($A361&amp;$B361,'[3]产值及收款计划（2026）'!$A:$A&amp;'[3]产值及收款计划（2026）'!$B:$B,'[3]产值及收款计划（2026）'!CB:CB)</f>
        <v>0</v>
      </c>
      <c r="CC361" s="256" cm="1">
        <f t="array" aca="1" ref="CC361" ca="1">_xlfn.XLOOKUP($A361&amp;$B361,'[3]产值及收款计划（2026）'!$A:$A&amp;'[3]产值及收款计划（2026）'!$B:$B,'[3]产值及收款计划（2026）'!CC:CC)</f>
        <v>0</v>
      </c>
      <c r="CD361" s="256" cm="1">
        <f t="array" aca="1" ref="CD361" ca="1">_xlfn.XLOOKUP($A361&amp;$B361,'[3]产值及收款计划（2026）'!$A:$A&amp;'[3]产值及收款计划（2026）'!$B:$B,'[3]产值及收款计划（2026）'!CD:CD)</f>
        <v>0</v>
      </c>
      <c r="CE361" s="256" cm="1">
        <f t="array" aca="1" ref="CE361" ca="1">_xlfn.XLOOKUP($A361&amp;$B361,'[3]产值及收款计划（2026）'!$A:$A&amp;'[3]产值及收款计划（2026）'!$B:$B,'[3]产值及收款计划（2026）'!CE:CE)</f>
        <v>0</v>
      </c>
      <c r="CF361" s="256" cm="1">
        <f t="array" aca="1" ref="CF361" ca="1">_xlfn.XLOOKUP($A361&amp;$B361,'[3]产值及收款计划（2026）'!$A:$A&amp;'[3]产值及收款计划（2026）'!$B:$B,'[3]产值及收款计划（2026）'!CF:CF)</f>
        <v>0</v>
      </c>
      <c r="CG361" s="256" cm="1">
        <f t="array" aca="1" ref="CG361" ca="1">_xlfn.XLOOKUP($A361&amp;$B361,'[3]产值及收款计划（2026）'!$A:$A&amp;'[3]产值及收款计划（2026）'!$B:$B,'[3]产值及收款计划（2026）'!CG:CG)</f>
        <v>0</v>
      </c>
      <c r="CH361" s="256" cm="1">
        <f t="array" aca="1" ref="CH361" ca="1">_xlfn.XLOOKUP($A361&amp;$B361,'[3]产值及收款计划（2026）'!$A:$A&amp;'[3]产值及收款计划（2026）'!$B:$B,'[3]产值及收款计划（2026）'!CH:CH)</f>
        <v>0</v>
      </c>
      <c r="CI361" s="256" cm="1">
        <f t="array" aca="1" ref="CI361" ca="1">_xlfn.XLOOKUP($A361&amp;$B361,'[3]产值及收款计划（2026）'!$A:$A&amp;'[3]产值及收款计划（2026）'!$B:$B,'[3]产值及收款计划（2026）'!CI:CI)</f>
        <v>0</v>
      </c>
      <c r="CJ361" s="256" cm="1">
        <f t="array" aca="1" ref="CJ361" ca="1">_xlfn.XLOOKUP($A361&amp;$B361,'[3]产值及收款计划（2026）'!$A:$A&amp;'[3]产值及收款计划（2026）'!$B:$B,'[3]产值及收款计划（2026）'!CJ:CJ)</f>
        <v>0</v>
      </c>
      <c r="CK361" s="256" cm="1">
        <f t="array" aca="1" ref="CK361" ca="1">_xlfn.XLOOKUP($A361&amp;$B361,'[3]产值及收款计划（2026）'!$A:$A&amp;'[3]产值及收款计划（2026）'!$B:$B,'[3]产值及收款计划（2026）'!CK:CK)</f>
        <v>0</v>
      </c>
      <c r="CL361" s="256" cm="1">
        <f t="array" aca="1" ref="CL361" ca="1">_xlfn.XLOOKUP($A361&amp;$B361,'[3]产值及收款计划（2026）'!$A:$A&amp;'[3]产值及收款计划（2026）'!$B:$B,'[3]产值及收款计划（2026）'!CL:CL)</f>
        <v>0</v>
      </c>
      <c r="DA361" s="256" cm="1">
        <f t="array" aca="1" ref="DA361" ca="1">_xlfn.XLOOKUP($A361&amp;$B361,'[3]产值及收款计划（2026）'!$A:$A&amp;'[3]产值及收款计划（2026）'!$B:$B,'[3]产值及收款计划（2026）'!DA:DA)</f>
        <v>0</v>
      </c>
      <c r="DB361" s="256" cm="1">
        <f t="array" aca="1" ref="DB361" ca="1">_xlfn.XLOOKUP($A361&amp;$B361,'[3]产值及收款计划（2026）'!$A:$A&amp;'[3]产值及收款计划（2026）'!$B:$B,'[3]产值及收款计划（2026）'!DB:DB)</f>
        <v>0</v>
      </c>
      <c r="DC361" s="256" cm="1">
        <f t="array" aca="1" ref="DC361" ca="1">_xlfn.XLOOKUP($A361&amp;$B361,'[3]产值及收款计划（2026）'!$A:$A&amp;'[3]产值及收款计划（2026）'!$B:$B,'[3]产值及收款计划（2026）'!DC:DC)</f>
        <v>0</v>
      </c>
      <c r="DD361" s="256" cm="1">
        <f t="array" aca="1" ref="DD361" ca="1">_xlfn.XLOOKUP($A361&amp;$B361,'[3]产值及收款计划（2026）'!$A:$A&amp;'[3]产值及收款计划（2026）'!$B:$B,'[3]产值及收款计划（2026）'!DD:DD)</f>
        <v>0</v>
      </c>
      <c r="DE361" s="256" cm="1">
        <f t="array" aca="1" ref="DE361" ca="1">_xlfn.XLOOKUP($A361&amp;$B361,'[3]产值及收款计划（2026）'!$A:$A&amp;'[3]产值及收款计划（2026）'!$B:$B,'[3]产值及收款计划（2026）'!DE:DE)</f>
        <v>0</v>
      </c>
      <c r="DF361" s="256" cm="1">
        <f t="array" aca="1" ref="DF361" ca="1">_xlfn.XLOOKUP($A361&amp;$B361,'[3]产值及收款计划（2026）'!$A:$A&amp;'[3]产值及收款计划（2026）'!$B:$B,'[3]产值及收款计划（2026）'!DF:DF)</f>
        <v>0</v>
      </c>
      <c r="DG361" s="256" cm="1">
        <f t="array" aca="1" ref="DG361" ca="1">_xlfn.XLOOKUP($A361&amp;$B361,'[3]产值及收款计划（2026）'!$A:$A&amp;'[3]产值及收款计划（2026）'!$B:$B,'[3]产值及收款计划（2026）'!DG:DG)</f>
        <v>0</v>
      </c>
      <c r="DH361" s="256" cm="1">
        <f t="array" aca="1" ref="DH361" ca="1">_xlfn.XLOOKUP($A361&amp;$B361,'[3]产值及收款计划（2026）'!$A:$A&amp;'[3]产值及收款计划（2026）'!$B:$B,'[3]产值及收款计划（2026）'!DH:DH)</f>
        <v>0</v>
      </c>
      <c r="DI361" s="256" cm="1">
        <f t="array" aca="1" ref="DI361" ca="1">_xlfn.XLOOKUP($A361&amp;$B361,'[3]产值及收款计划（2026）'!$A:$A&amp;'[3]产值及收款计划（2026）'!$B:$B,'[3]产值及收款计划（2026）'!DI:DI)</f>
        <v>0</v>
      </c>
      <c r="DJ361" s="256" cm="1">
        <f t="array" aca="1" ref="DJ361" ca="1">_xlfn.XLOOKUP($A361&amp;$B361,'[3]产值及收款计划（2026）'!$A:$A&amp;'[3]产值及收款计划（2026）'!$B:$B,'[3]产值及收款计划（2026）'!DJ:DJ)</f>
        <v>0</v>
      </c>
      <c r="DK361" s="256" cm="1">
        <f t="array" aca="1" ref="DK361" ca="1">_xlfn.XLOOKUP($A361&amp;$B361,'[3]产值及收款计划（2026）'!$A:$A&amp;'[3]产值及收款计划（2026）'!$B:$B,'[3]产值及收款计划（2026）'!DK:DK)</f>
        <v>0</v>
      </c>
      <c r="DL361" s="256" cm="1">
        <f t="array" aca="1" ref="DL361" ca="1">_xlfn.XLOOKUP($A361&amp;$B361,'[3]产值及收款计划（2026）'!$A:$A&amp;'[3]产值及收款计划（2026）'!$B:$B,'[3]产值及收款计划（2026）'!DL:DL)</f>
        <v>0</v>
      </c>
      <c r="DM361" s="264"/>
      <c r="DN361" s="250"/>
    </row>
    <row r="362" spans="1:118" ht="20.25" x14ac:dyDescent="0.15">
      <c r="A362" s="254">
        <f t="shared" ca="1" si="20"/>
        <v>14</v>
      </c>
      <c r="B362" s="254" t="s">
        <v>27</v>
      </c>
      <c r="C362" s="255" t="str" cm="1">
        <f t="array" aca="1" ref="C362" ca="1">_xlfn.XLOOKUP($A362&amp;$B362,'[3]产值及收款计划（2026）'!$A:$A&amp;'[3]产值及收款计划（2026）'!$B:$B,'[3]产值及收款计划（2026）'!C:C)</f>
        <v>ZHT2024112200144</v>
      </c>
      <c r="D362" s="255" t="str" cm="1">
        <f t="array" aca="1" ref="D362" ca="1">_xlfn.XLOOKUP($A362&amp;$B362,'[3]产值及收款计划（2026）'!$A:$A&amp;'[3]产值及收款计划（2026）'!$B:$B,'[3]产值及收款计划（2026）'!D:D)</f>
        <v>2024年城市运营数据分析服务项目</v>
      </c>
      <c r="E362" s="256" cm="1">
        <f t="array" aca="1" ref="E362" ca="1">_xlfn.XLOOKUP($A362&amp;$B362,'[3]产值及收款计划（2026）'!$A:$A&amp;'[3]产值及收款计划（2026）'!$B:$B,'[3]产值及收款计划（2026）'!E:E)</f>
        <v>47</v>
      </c>
      <c r="F362" s="256" cm="1">
        <f t="array" aca="1" ref="F362" ca="1">_xlfn.XLOOKUP($A362&amp;$B362,'[3]产值及收款计划（2026）'!$A:$A&amp;'[3]产值及收款计划（2026）'!$B:$B,'[3]产值及收款计划（2026）'!F:F)</f>
        <v>47</v>
      </c>
      <c r="G362" s="256" cm="1">
        <f t="array" aca="1" ref="G362" ca="1">_xlfn.XLOOKUP($A362&amp;$B362,'[3]产值及收款计划（2026）'!$A:$A&amp;'[3]产值及收款计划（2026）'!$B:$B,'[3]产值及收款计划（2026）'!G:G)</f>
        <v>47</v>
      </c>
      <c r="H362" s="256" cm="1">
        <f t="array" aca="1" ref="H362" ca="1">_xlfn.XLOOKUP($A362&amp;$B362,'[3]产值及收款计划（2026）'!$A:$A&amp;'[3]产值及收款计划（2026）'!$B:$B,'[3]产值及收款计划（2026）'!H:H)</f>
        <v>20.5</v>
      </c>
      <c r="I362" s="257" cm="1">
        <f t="array" aca="1" ref="I362" ca="1">_xlfn.XLOOKUP($A362&amp;$B362,'[3]产值及收款计划（2026）'!$A:$A&amp;'[3]产值及收款计划（2026）'!$B:$B,'[3]产值及收款计划（2026）'!I:I)</f>
        <v>0.43617021276595702</v>
      </c>
      <c r="J362" s="258" cm="1">
        <f t="array" aca="1" ref="J362" ca="1">_xlfn.XLOOKUP($A362&amp;$B362,'[3]产值及收款计划（2026）'!$A:$A&amp;'[3]产值及收款计划（2026）'!$B:$B,'[3]产值及收款计划（2026）'!J:J)</f>
        <v>0.06</v>
      </c>
      <c r="K362" s="256" cm="1">
        <f t="array" aca="1" ref="K362" ca="1">_xlfn.XLOOKUP($A362&amp;$B362,'[3]产值及收款计划（2026）'!$A:$A&amp;'[3]产值及收款计划（2026）'!$B:$B,'[3]产值及收款计划（2026）'!K:K)</f>
        <v>0</v>
      </c>
      <c r="L362" s="256" cm="1">
        <f t="array" aca="1" ref="L362" ca="1">_xlfn.XLOOKUP($A362&amp;$B362,'[3]产值及收款计划（2026）'!$A:$A&amp;'[3]产值及收款计划（2026）'!$B:$B,'[3]产值及收款计划（2026）'!L:L)</f>
        <v>0</v>
      </c>
      <c r="M362" s="256" t="str" cm="1">
        <f t="array" aca="1" ref="M362" ca="1">_xlfn.XLOOKUP($A362&amp;$B362,'[3]产值及收款计划（2026）'!$A:$A&amp;'[3]产值及收款计划（2026）'!$B:$B,'[3]产值及收款计划（2026）'!M:M)</f>
        <v>主导</v>
      </c>
      <c r="N362" s="256" cm="1">
        <f t="array" aca="1" ref="N362" ca="1">_xlfn.XLOOKUP($A362&amp;$B362,'[3]产值及收款计划（2026）'!$A:$A&amp;'[3]产值及收款计划（2026）'!$B:$B,'[3]产值及收款计划（2026）'!N:N)</f>
        <v>0</v>
      </c>
      <c r="O362" s="256" t="str" cm="1">
        <f t="array" aca="1" ref="O362" ca="1">_xlfn.XLOOKUP($A362&amp;$B362,'[3]产值及收款计划（2026）'!$A:$A&amp;'[3]产值及收款计划（2026）'!$B:$B,'[3]产值及收款计划（2026）'!O:O)</f>
        <v>涂勋</v>
      </c>
      <c r="P362" s="255" t="str" cm="1">
        <f t="array" aca="1" ref="P362" ca="1">_xlfn.XLOOKUP($A362&amp;$B362,'[3]产值及收款计划（2026）'!$A:$A&amp;'[3]产值及收款计划（2026）'!$B:$B,'[3]产值及收款计划（2026）'!P:P)</f>
        <v>25已完结</v>
      </c>
      <c r="Q362" s="256" cm="1">
        <f t="array" aca="1" ref="Q362" ca="1">_xlfn.XLOOKUP($A362&amp;$B362,'[3]产值及收款计划（2026）'!$A:$A&amp;'[3]产值及收款计划（2026）'!$B:$B,'[3]产值及收款计划（2026）'!Q:Q)</f>
        <v>0</v>
      </c>
      <c r="R362" s="256" cm="1">
        <f t="array" aca="1" ref="R362" ca="1">_xlfn.XLOOKUP($A362&amp;$B362,'[3]产值及收款计划（2026）'!$A:$A&amp;'[3]产值及收款计划（2026）'!$B:$B,'[3]产值及收款计划（2026）'!R:R)</f>
        <v>0</v>
      </c>
      <c r="S362" s="256" cm="1">
        <f t="array" aca="1" ref="S362" ca="1">_xlfn.XLOOKUP($A362&amp;$B362,'[3]产值及收款计划（2026）'!$A:$A&amp;'[3]产值及收款计划（2026）'!$B:$B,'[3]产值及收款计划（2026）'!S:S)</f>
        <v>0</v>
      </c>
      <c r="T362" s="256" cm="1">
        <f t="array" aca="1" ref="T362" ca="1">_xlfn.XLOOKUP($A362&amp;$B362,'[3]产值及收款计划（2026）'!$A:$A&amp;'[3]产值及收款计划（2026）'!$B:$B,'[3]产值及收款计划（2026）'!T:T)</f>
        <v>47</v>
      </c>
      <c r="U362" s="256" cm="1">
        <f t="array" aca="1" ref="U362" ca="1">_xlfn.XLOOKUP($A362&amp;$B362,'[3]产值及收款计划（2026）'!$A:$A&amp;'[3]产值及收款计划（2026）'!$B:$B,'[3]产值及收款计划（2026）'!U:U)</f>
        <v>0</v>
      </c>
      <c r="V362" s="256" cm="1">
        <f t="array" aca="1" ref="V362" ca="1">_xlfn.XLOOKUP($A362&amp;$B362,'[3]产值及收款计划（2026）'!$A:$A&amp;'[3]产值及收款计划（2026）'!$B:$B,'[3]产值及收款计划（2026）'!V:V)</f>
        <v>0</v>
      </c>
      <c r="W362" s="256" cm="1">
        <f t="array" aca="1" ref="W362" ca="1">_xlfn.XLOOKUP($A362&amp;$B362,'[3]产值及收款计划（2026）'!$A:$A&amp;'[3]产值及收款计划（2026）'!$B:$B,'[3]产值及收款计划（2026）'!W:W)</f>
        <v>0</v>
      </c>
      <c r="X362" s="256" cm="1">
        <f t="array" aca="1" ref="X362" ca="1">_xlfn.XLOOKUP($A362&amp;$B362,'[3]产值及收款计划（2026）'!$A:$A&amp;'[3]产值及收款计划（2026）'!$B:$B,'[3]产值及收款计划（2026）'!X:X)</f>
        <v>0</v>
      </c>
      <c r="Y362" s="256" cm="1">
        <f t="array" aca="1" ref="Y362" ca="1">_xlfn.XLOOKUP($A362&amp;$B362,'[3]产值及收款计划（2026）'!$A:$A&amp;'[3]产值及收款计划（2026）'!$B:$B,'[3]产值及收款计划（2026）'!Y:Y)</f>
        <v>0</v>
      </c>
      <c r="Z362" s="256" cm="1">
        <f t="array" aca="1" ref="Z362" ca="1">_xlfn.XLOOKUP($A362&amp;$B362,'[3]产值及收款计划（2026）'!$A:$A&amp;'[3]产值及收款计划（2026）'!$B:$B,'[3]产值及收款计划（2026）'!Z:Z)</f>
        <v>0</v>
      </c>
      <c r="AA362" s="256" cm="1">
        <f t="array" aca="1" ref="AA362" ca="1">_xlfn.XLOOKUP($A362&amp;$B362,'[3]产值及收款计划（2026）'!$A:$A&amp;'[3]产值及收款计划（2026）'!$B:$B,'[3]产值及收款计划（2026）'!AA:AA)</f>
        <v>0</v>
      </c>
      <c r="AB362" s="256" cm="1">
        <f t="array" aca="1" ref="AB362" ca="1">_xlfn.XLOOKUP($A362&amp;$B362,'[3]产值及收款计划（2026）'!$A:$A&amp;'[3]产值及收款计划（2026）'!$B:$B,'[3]产值及收款计划（2026）'!AB:AB)</f>
        <v>0</v>
      </c>
      <c r="AC362" s="256" cm="1">
        <f t="array" aca="1" ref="AC362" ca="1">_xlfn.XLOOKUP($A362&amp;$B362,'[3]产值及收款计划（2026）'!$A:$A&amp;'[3]产值及收款计划（2026）'!$B:$B,'[3]产值及收款计划（2026）'!AC:AC)</f>
        <v>0</v>
      </c>
      <c r="AD362" s="256" cm="1">
        <f t="array" aca="1" ref="AD362" ca="1">_xlfn.XLOOKUP($A362&amp;$B362,'[3]产值及收款计划（2026）'!$A:$A&amp;'[3]产值及收款计划（2026）'!$B:$B,'[3]产值及收款计划（2026）'!AD:AD)</f>
        <v>0</v>
      </c>
      <c r="AE362" s="256" cm="1">
        <f t="array" aca="1" ref="AE362" ca="1">_xlfn.XLOOKUP($A362&amp;$B362,'[3]产值及收款计划（2026）'!$A:$A&amp;'[3]产值及收款计划（2026）'!$B:$B,'[3]产值及收款计划（2026）'!AE:AE)</f>
        <v>0</v>
      </c>
      <c r="AF362" s="256" cm="1">
        <f t="array" aca="1" ref="AF362" ca="1">_xlfn.XLOOKUP($A362&amp;$B362,'[3]产值及收款计划（2026）'!$A:$A&amp;'[3]产值及收款计划（2026）'!$B:$B,'[3]产值及收款计划（2026）'!AF:AF)</f>
        <v>0</v>
      </c>
      <c r="AG362" s="256" cm="1">
        <f t="array" aca="1" ref="AG362" ca="1">_xlfn.XLOOKUP($A362&amp;$B362,'[3]产值及收款计划（2026）'!$A:$A&amp;'[3]产值及收款计划（2026）'!$B:$B,'[3]产值及收款计划（2026）'!AG:AG)</f>
        <v>0</v>
      </c>
      <c r="AH362" s="256" cm="1">
        <f t="array" aca="1" ref="AH362" ca="1">_xlfn.XLOOKUP($A362&amp;$B362,'[3]产值及收款计划（2026）'!$A:$A&amp;'[3]产值及收款计划（2026）'!$B:$B,'[3]产值及收款计划（2026）'!AH:AH)</f>
        <v>0</v>
      </c>
      <c r="AI362" s="256" cm="1">
        <f t="array" aca="1" ref="AI362" ca="1">_xlfn.XLOOKUP($A362&amp;$B362,'[3]产值及收款计划（2026）'!$A:$A&amp;'[3]产值及收款计划（2026）'!$B:$B,'[3]产值及收款计划（2026）'!AI:AI)</f>
        <v>0</v>
      </c>
      <c r="AJ362" s="256" cm="1">
        <f t="array" aca="1" ref="AJ362" ca="1">_xlfn.XLOOKUP($A362&amp;$B362,'[3]产值及收款计划（2026）'!$A:$A&amp;'[3]产值及收款计划（2026）'!$B:$B,'[3]产值及收款计划（2026）'!AJ:AJ)</f>
        <v>0</v>
      </c>
      <c r="AK362" s="256" cm="1">
        <f t="array" aca="1" ref="AK362" ca="1">_xlfn.XLOOKUP($A362&amp;$B362,'[3]产值及收款计划（2026）'!$A:$A&amp;'[3]产值及收款计划（2026）'!$B:$B,'[3]产值及收款计划（2026）'!AK:AK)</f>
        <v>0</v>
      </c>
      <c r="AL362" s="256" cm="1">
        <f t="array" aca="1" ref="AL362" ca="1">_xlfn.XLOOKUP($A362&amp;$B362,'[3]产值及收款计划（2026）'!$A:$A&amp;'[3]产值及收款计划（2026）'!$B:$B,'[3]产值及收款计划（2026）'!AL:AL)</f>
        <v>0</v>
      </c>
      <c r="AM362" s="263" t="e" cm="1">
        <f t="array" aca="1" ref="AM362" ca="1">_xlfn.LET(_xlpm.勾选月份状态数组,TRANSPOSE('PPT(12-15页）-TOP10'!$A$3:$A$14),_xlpm.选择数据区,IF('PPT(12-15页）-TOP10'!$E$3="收款",$BA362:$BL362,$AA362:$AL362),SUM(_xlfn._xlws.FILTER(_xlpm.选择数据区,_xlpm.勾选月份状态数组,"")))</f>
        <v>#NAME?</v>
      </c>
      <c r="AN362" s="256" t="e" cm="1">
        <f t="array" aca="1" ref="AN362" ca="1">_xlfn.LET(_xlpm.勾选月份状态数组,TRANSPOSE('PPT(12-15页）-TOP10'!$A$3:$A$14),_xlpm.选择数据区,IF('PPT(12-15页）-TOP10'!$E$3="收款",$DA362:$DL362,$CA362:$CL362),SUM(_xlfn._xlws.FILTER(_xlpm.选择数据区,_xlpm.勾选月份状态数组,"")))</f>
        <v>#NAME?</v>
      </c>
      <c r="AO362" s="256">
        <f ca="1">SUM(CA362:CC362)+SUM(AD362:AL362)</f>
        <v>0</v>
      </c>
      <c r="AP362" s="256"/>
      <c r="AQ362" s="256"/>
      <c r="AR362" s="256"/>
      <c r="AS362" s="256" cm="1">
        <f t="array" aca="1" ref="AS362" ca="1">_xlfn.XLOOKUP($A362&amp;$B362,'[3]产值及收款计划（2026）'!$A:$A&amp;'[3]产值及收款计划（2026）'!$B:$B,'[3]产值及收款计划（2026）'!AS:AS)</f>
        <v>0</v>
      </c>
      <c r="AT362" s="256" cm="1">
        <f t="array" aca="1" ref="AT362" ca="1">_xlfn.XLOOKUP($A362&amp;$B362,'[3]产值及收款计划（2026）'!$A:$A&amp;'[3]产值及收款计划（2026）'!$B:$B,'[3]产值及收款计划（2026）'!AT:AT)</f>
        <v>0</v>
      </c>
      <c r="AU362" s="256" cm="1">
        <f t="array" aca="1" ref="AU362" ca="1">_xlfn.XLOOKUP($A362&amp;$B362,'[3]产值及收款计划（2026）'!$A:$A&amp;'[3]产值及收款计划（2026）'!$B:$B,'[3]产值及收款计划（2026）'!AU:AU)</f>
        <v>0</v>
      </c>
      <c r="AV362" s="256" cm="1">
        <f t="array" aca="1" ref="AV362" ca="1">_xlfn.XLOOKUP($A362&amp;$B362,'[3]产值及收款计划（2026）'!$A:$A&amp;'[3]产值及收款计划（2026）'!$B:$B,'[3]产值及收款计划（2026）'!AV:AV)</f>
        <v>0</v>
      </c>
      <c r="AW362" s="256" cm="1">
        <f t="array" aca="1" ref="AW362" ca="1">_xlfn.XLOOKUP($A362&amp;$B362,'[3]产值及收款计划（2026）'!$A:$A&amp;'[3]产值及收款计划（2026）'!$B:$B,'[3]产值及收款计划（2026）'!AW:AW)</f>
        <v>23.5</v>
      </c>
      <c r="AX362" s="256" cm="1">
        <f t="array" aca="1" ref="AX362" ca="1">_xlfn.XLOOKUP($A362&amp;$B362,'[3]产值及收款计划（2026）'!$A:$A&amp;'[3]产值及收款计划（2026）'!$B:$B,'[3]产值及收款计划（2026）'!AX:AX)</f>
        <v>14.1</v>
      </c>
      <c r="AY362" s="256" cm="1">
        <f t="array" aca="1" ref="AY362" ca="1">_xlfn.XLOOKUP($A362&amp;$B362,'[3]产值及收款计划（2026）'!$A:$A&amp;'[3]产值及收款计划（2026）'!$B:$B,'[3]产值及收款计划（2026）'!AY:AY)</f>
        <v>9.4</v>
      </c>
      <c r="AZ362" s="256" cm="1">
        <f t="array" aca="1" ref="AZ362" ca="1">_xlfn.XLOOKUP($A362&amp;$B362,'[3]产值及收款计划（2026）'!$A:$A&amp;'[3]产值及收款计划（2026）'!$B:$B,'[3]产值及收款计划（2026）'!AZ:AZ)</f>
        <v>9.4</v>
      </c>
      <c r="BA362" s="256" cm="1">
        <f t="array" aca="1" ref="BA362" ca="1">_xlfn.XLOOKUP($A362&amp;$B362,'[3]产值及收款计划（2026）'!$A:$A&amp;'[3]产值及收款计划（2026）'!$B:$B,'[3]产值及收款计划（2026）'!BA:BA)</f>
        <v>21.15</v>
      </c>
      <c r="BB362" s="256" cm="1">
        <f t="array" aca="1" ref="BB362" ca="1">_xlfn.XLOOKUP($A362&amp;$B362,'[3]产值及收款计划（2026）'!$A:$A&amp;'[3]产值及收款计划（2026）'!$B:$B,'[3]产值及收款计划（2026）'!BB:BB)</f>
        <v>0</v>
      </c>
      <c r="BC362" s="256" cm="1">
        <f t="array" aca="1" ref="BC362" ca="1">_xlfn.XLOOKUP($A362&amp;$B362,'[3]产值及收款计划（2026）'!$A:$A&amp;'[3]产值及收款计划（2026）'!$B:$B,'[3]产值及收款计划（2026）'!BC:BC)</f>
        <v>21.15</v>
      </c>
      <c r="BD362" s="256" cm="1">
        <f t="array" aca="1" ref="BD362" ca="1">_xlfn.XLOOKUP($A362&amp;$B362,'[3]产值及收款计划（2026）'!$A:$A&amp;'[3]产值及收款计划（2026）'!$B:$B,'[3]产值及收款计划（2026）'!BD:BD)</f>
        <v>0</v>
      </c>
      <c r="BE362" s="256" cm="1">
        <f t="array" aca="1" ref="BE362" ca="1">_xlfn.XLOOKUP($A362&amp;$B362,'[3]产值及收款计划（2026）'!$A:$A&amp;'[3]产值及收款计划（2026）'!$B:$B,'[3]产值及收款计划（2026）'!BE:BE)</f>
        <v>0</v>
      </c>
      <c r="BF362" s="256" cm="1">
        <f t="array" aca="1" ref="BF362" ca="1">_xlfn.XLOOKUP($A362&amp;$B362,'[3]产值及收款计划（2026）'!$A:$A&amp;'[3]产值及收款计划（2026）'!$B:$B,'[3]产值及收款计划（2026）'!BF:BF)</f>
        <v>0</v>
      </c>
      <c r="BG362" s="256" cm="1">
        <f t="array" aca="1" ref="BG362" ca="1">_xlfn.XLOOKUP($A362&amp;$B362,'[3]产值及收款计划（2026）'!$A:$A&amp;'[3]产值及收款计划（2026）'!$B:$B,'[3]产值及收款计划（2026）'!BG:BG)</f>
        <v>0</v>
      </c>
      <c r="BH362" s="256" cm="1">
        <f t="array" aca="1" ref="BH362" ca="1">_xlfn.XLOOKUP($A362&amp;$B362,'[3]产值及收款计划（2026）'!$A:$A&amp;'[3]产值及收款计划（2026）'!$B:$B,'[3]产值及收款计划（2026）'!BH:BH)</f>
        <v>0</v>
      </c>
      <c r="BI362" s="256" cm="1">
        <f t="array" aca="1" ref="BI362" ca="1">_xlfn.XLOOKUP($A362&amp;$B362,'[3]产值及收款计划（2026）'!$A:$A&amp;'[3]产值及收款计划（2026）'!$B:$B,'[3]产值及收款计划（2026）'!BI:BI)</f>
        <v>0</v>
      </c>
      <c r="BJ362" s="256" cm="1">
        <f t="array" aca="1" ref="BJ362" ca="1">_xlfn.XLOOKUP($A362&amp;$B362,'[3]产值及收款计划（2026）'!$A:$A&amp;'[3]产值及收款计划（2026）'!$B:$B,'[3]产值及收款计划（2026）'!BJ:BJ)</f>
        <v>0</v>
      </c>
      <c r="BK362" s="256" cm="1">
        <f t="array" aca="1" ref="BK362" ca="1">_xlfn.XLOOKUP($A362&amp;$B362,'[3]产值及收款计划（2026）'!$A:$A&amp;'[3]产值及收款计划（2026）'!$B:$B,'[3]产值及收款计划（2026）'!BK:BK)</f>
        <v>0</v>
      </c>
      <c r="BL362" s="256" cm="1">
        <f t="array" aca="1" ref="BL362" ca="1">_xlfn.XLOOKUP($A362&amp;$B362,'[3]产值及收款计划（2026）'!$A:$A&amp;'[3]产值及收款计划（2026）'!$B:$B,'[3]产值及收款计划（2026）'!BL:BL)</f>
        <v>0</v>
      </c>
      <c r="BM362" s="256"/>
      <c r="BN362" s="256"/>
      <c r="BO362" s="256"/>
      <c r="BP362" s="256"/>
      <c r="BQ362" s="255" t="str" cm="1">
        <f t="array" aca="1" ref="BQ362" ca="1">_xlfn.XLOOKUP($A362&amp;$B362,'[3]产值及收款计划（2026）'!$A:$A&amp;'[3]产值及收款计划（2026）'!$B:$B,'[3]产值及收款计划（2026）'!BQ:BQ)</f>
        <v>上海城建城市运营（集团）有限公司</v>
      </c>
      <c r="BR362" s="256" cm="1">
        <f t="array" aca="1" ref="BR362" ca="1">_xlfn.XLOOKUP($A362&amp;$B362,'[3]产值及收款计划（2026）'!$A:$A&amp;'[3]产值及收款计划（2026）'!$B:$B,'[3]产值及收款计划（2026）'!BR:BR)</f>
        <v>0</v>
      </c>
      <c r="CA362" s="256" cm="1">
        <f t="array" aca="1" ref="CA362" ca="1">_xlfn.XLOOKUP($A362&amp;$B362,'[3]产值及收款计划（2026）'!$A:$A&amp;'[3]产值及收款计划（2026）'!$B:$B,'[3]产值及收款计划（2026）'!CA:CA)</f>
        <v>0</v>
      </c>
      <c r="CB362" s="256" cm="1">
        <f t="array" aca="1" ref="CB362" ca="1">_xlfn.XLOOKUP($A362&amp;$B362,'[3]产值及收款计划（2026）'!$A:$A&amp;'[3]产值及收款计划（2026）'!$B:$B,'[3]产值及收款计划（2026）'!CB:CB)</f>
        <v>0</v>
      </c>
      <c r="CC362" s="256" cm="1">
        <f t="array" aca="1" ref="CC362" ca="1">_xlfn.XLOOKUP($A362&amp;$B362,'[3]产值及收款计划（2026）'!$A:$A&amp;'[3]产值及收款计划（2026）'!$B:$B,'[3]产值及收款计划（2026）'!CC:CC)</f>
        <v>0</v>
      </c>
      <c r="CD362" s="256" cm="1">
        <f t="array" aca="1" ref="CD362" ca="1">_xlfn.XLOOKUP($A362&amp;$B362,'[3]产值及收款计划（2026）'!$A:$A&amp;'[3]产值及收款计划（2026）'!$B:$B,'[3]产值及收款计划（2026）'!CD:CD)</f>
        <v>0</v>
      </c>
      <c r="CE362" s="256" cm="1">
        <f t="array" aca="1" ref="CE362" ca="1">_xlfn.XLOOKUP($A362&amp;$B362,'[3]产值及收款计划（2026）'!$A:$A&amp;'[3]产值及收款计划（2026）'!$B:$B,'[3]产值及收款计划（2026）'!CE:CE)</f>
        <v>0</v>
      </c>
      <c r="CF362" s="256" cm="1">
        <f t="array" aca="1" ref="CF362" ca="1">_xlfn.XLOOKUP($A362&amp;$B362,'[3]产值及收款计划（2026）'!$A:$A&amp;'[3]产值及收款计划（2026）'!$B:$B,'[3]产值及收款计划（2026）'!CF:CF)</f>
        <v>0</v>
      </c>
      <c r="CG362" s="256" cm="1">
        <f t="array" aca="1" ref="CG362" ca="1">_xlfn.XLOOKUP($A362&amp;$B362,'[3]产值及收款计划（2026）'!$A:$A&amp;'[3]产值及收款计划（2026）'!$B:$B,'[3]产值及收款计划（2026）'!CG:CG)</f>
        <v>0</v>
      </c>
      <c r="CH362" s="256" cm="1">
        <f t="array" aca="1" ref="CH362" ca="1">_xlfn.XLOOKUP($A362&amp;$B362,'[3]产值及收款计划（2026）'!$A:$A&amp;'[3]产值及收款计划（2026）'!$B:$B,'[3]产值及收款计划（2026）'!CH:CH)</f>
        <v>0</v>
      </c>
      <c r="CI362" s="256" cm="1">
        <f t="array" aca="1" ref="CI362" ca="1">_xlfn.XLOOKUP($A362&amp;$B362,'[3]产值及收款计划（2026）'!$A:$A&amp;'[3]产值及收款计划（2026）'!$B:$B,'[3]产值及收款计划（2026）'!CI:CI)</f>
        <v>0</v>
      </c>
      <c r="CJ362" s="256" cm="1">
        <f t="array" aca="1" ref="CJ362" ca="1">_xlfn.XLOOKUP($A362&amp;$B362,'[3]产值及收款计划（2026）'!$A:$A&amp;'[3]产值及收款计划（2026）'!$B:$B,'[3]产值及收款计划（2026）'!CJ:CJ)</f>
        <v>0</v>
      </c>
      <c r="CK362" s="256" cm="1">
        <f t="array" aca="1" ref="CK362" ca="1">_xlfn.XLOOKUP($A362&amp;$B362,'[3]产值及收款计划（2026）'!$A:$A&amp;'[3]产值及收款计划（2026）'!$B:$B,'[3]产值及收款计划（2026）'!CK:CK)</f>
        <v>0</v>
      </c>
      <c r="CL362" s="256" cm="1">
        <f t="array" aca="1" ref="CL362" ca="1">_xlfn.XLOOKUP($A362&amp;$B362,'[3]产值及收款计划（2026）'!$A:$A&amp;'[3]产值及收款计划（2026）'!$B:$B,'[3]产值及收款计划（2026）'!CL:CL)</f>
        <v>0</v>
      </c>
      <c r="DA362" s="256" cm="1">
        <f t="array" aca="1" ref="DA362" ca="1">_xlfn.XLOOKUP($A362&amp;$B362,'[3]产值及收款计划（2026）'!$A:$A&amp;'[3]产值及收款计划（2026）'!$B:$B,'[3]产值及收款计划（2026）'!DA:DA)</f>
        <v>0</v>
      </c>
      <c r="DB362" s="256" cm="1">
        <f t="array" aca="1" ref="DB362" ca="1">_xlfn.XLOOKUP($A362&amp;$B362,'[3]产值及收款计划（2026）'!$A:$A&amp;'[3]产值及收款计划（2026）'!$B:$B,'[3]产值及收款计划（2026）'!DB:DB)</f>
        <v>0</v>
      </c>
      <c r="DC362" s="256" cm="1">
        <f t="array" aca="1" ref="DC362" ca="1">_xlfn.XLOOKUP($A362&amp;$B362,'[3]产值及收款计划（2026）'!$A:$A&amp;'[3]产值及收款计划（2026）'!$B:$B,'[3]产值及收款计划（2026）'!DC:DC)</f>
        <v>0</v>
      </c>
      <c r="DD362" s="256" cm="1">
        <f t="array" aca="1" ref="DD362" ca="1">_xlfn.XLOOKUP($A362&amp;$B362,'[3]产值及收款计划（2026）'!$A:$A&amp;'[3]产值及收款计划（2026）'!$B:$B,'[3]产值及收款计划（2026）'!DD:DD)</f>
        <v>14.1</v>
      </c>
      <c r="DE362" s="256" cm="1">
        <f t="array" aca="1" ref="DE362" ca="1">_xlfn.XLOOKUP($A362&amp;$B362,'[3]产值及收款计划（2026）'!$A:$A&amp;'[3]产值及收款计划（2026）'!$B:$B,'[3]产值及收款计划（2026）'!DE:DE)</f>
        <v>0</v>
      </c>
      <c r="DF362" s="256" cm="1">
        <f t="array" aca="1" ref="DF362" ca="1">_xlfn.XLOOKUP($A362&amp;$B362,'[3]产值及收款计划（2026）'!$A:$A&amp;'[3]产值及收款计划（2026）'!$B:$B,'[3]产值及收款计划（2026）'!DF:DF)</f>
        <v>0</v>
      </c>
      <c r="DG362" s="256" cm="1">
        <f t="array" aca="1" ref="DG362" ca="1">_xlfn.XLOOKUP($A362&amp;$B362,'[3]产值及收款计划（2026）'!$A:$A&amp;'[3]产值及收款计划（2026）'!$B:$B,'[3]产值及收款计划（2026）'!DG:DG)</f>
        <v>0</v>
      </c>
      <c r="DH362" s="256" cm="1">
        <f t="array" aca="1" ref="DH362" ca="1">_xlfn.XLOOKUP($A362&amp;$B362,'[3]产值及收款计划（2026）'!$A:$A&amp;'[3]产值及收款计划（2026）'!$B:$B,'[3]产值及收款计划（2026）'!DH:DH)</f>
        <v>0</v>
      </c>
      <c r="DI362" s="256" cm="1">
        <f t="array" aca="1" ref="DI362" ca="1">_xlfn.XLOOKUP($A362&amp;$B362,'[3]产值及收款计划（2026）'!$A:$A&amp;'[3]产值及收款计划（2026）'!$B:$B,'[3]产值及收款计划（2026）'!DI:DI)</f>
        <v>0</v>
      </c>
      <c r="DJ362" s="256" cm="1">
        <f t="array" aca="1" ref="DJ362" ca="1">_xlfn.XLOOKUP($A362&amp;$B362,'[3]产值及收款计划（2026）'!$A:$A&amp;'[3]产值及收款计划（2026）'!$B:$B,'[3]产值及收款计划（2026）'!DJ:DJ)</f>
        <v>0</v>
      </c>
      <c r="DK362" s="256" cm="1">
        <f t="array" aca="1" ref="DK362" ca="1">_xlfn.XLOOKUP($A362&amp;$B362,'[3]产值及收款计划（2026）'!$A:$A&amp;'[3]产值及收款计划（2026）'!$B:$B,'[3]产值及收款计划（2026）'!DK:DK)</f>
        <v>0</v>
      </c>
      <c r="DL362" s="256" cm="1">
        <f t="array" aca="1" ref="DL362" ca="1">_xlfn.XLOOKUP($A362&amp;$B362,'[3]产值及收款计划（2026）'!$A:$A&amp;'[3]产值及收款计划（2026）'!$B:$B,'[3]产值及收款计划（2026）'!DL:DL)</f>
        <v>0</v>
      </c>
      <c r="DM362" s="264"/>
      <c r="DN362" s="250"/>
    </row>
    <row r="363" spans="1:118" ht="20.25" x14ac:dyDescent="0.15">
      <c r="A363" s="254">
        <f t="shared" ca="1" si="20"/>
        <v>15</v>
      </c>
      <c r="B363" s="254" t="s">
        <v>27</v>
      </c>
      <c r="C363" s="255" t="str" cm="1">
        <f t="array" aca="1" ref="C363" ca="1">_xlfn.XLOOKUP($A363&amp;$B363,'[3]产值及收款计划（2026）'!$A:$A&amp;'[3]产值及收款计划（2026）'!$B:$B,'[3]产值及收款计划（2026）'!C:C)</f>
        <v>ZHT2024121600157</v>
      </c>
      <c r="D363" s="255" t="str" cm="1">
        <f t="array" aca="1" ref="D363" ca="1">_xlfn.XLOOKUP($A363&amp;$B363,'[3]产值及收款计划（2026）'!$A:$A&amp;'[3]产值及收款计划（2026）'!$B:$B,'[3]产值及收款计划（2026）'!D:D)</f>
        <v>2024年城市运营综合管理平台建设项目(下半年)</v>
      </c>
      <c r="E363" s="256" cm="1">
        <f t="array" aca="1" ref="E363" ca="1">_xlfn.XLOOKUP($A363&amp;$B363,'[3]产值及收款计划（2026）'!$A:$A&amp;'[3]产值及收款计划（2026）'!$B:$B,'[3]产值及收款计划（2026）'!E:E)</f>
        <v>49</v>
      </c>
      <c r="F363" s="256" cm="1">
        <f t="array" aca="1" ref="F363" ca="1">_xlfn.XLOOKUP($A363&amp;$B363,'[3]产值及收款计划（2026）'!$A:$A&amp;'[3]产值及收款计划（2026）'!$B:$B,'[3]产值及收款计划（2026）'!F:F)</f>
        <v>49</v>
      </c>
      <c r="G363" s="256" cm="1">
        <f t="array" aca="1" ref="G363" ca="1">_xlfn.XLOOKUP($A363&amp;$B363,'[3]产值及收款计划（2026）'!$A:$A&amp;'[3]产值及收款计划（2026）'!$B:$B,'[3]产值及收款计划（2026）'!G:G)</f>
        <v>49</v>
      </c>
      <c r="H363" s="256" cm="1">
        <f t="array" aca="1" ref="H363" ca="1">_xlfn.XLOOKUP($A363&amp;$B363,'[3]产值及收款计划（2026）'!$A:$A&amp;'[3]产值及收款计划（2026）'!$B:$B,'[3]产值及收款计划（2026）'!H:H)</f>
        <v>34</v>
      </c>
      <c r="I363" s="257" cm="1">
        <f t="array" aca="1" ref="I363" ca="1">_xlfn.XLOOKUP($A363&amp;$B363,'[3]产值及收款计划（2026）'!$A:$A&amp;'[3]产值及收款计划（2026）'!$B:$B,'[3]产值及收款计划（2026）'!I:I)</f>
        <v>0.69387755102040805</v>
      </c>
      <c r="J363" s="258" cm="1">
        <f t="array" aca="1" ref="J363" ca="1">_xlfn.XLOOKUP($A363&amp;$B363,'[3]产值及收款计划（2026）'!$A:$A&amp;'[3]产值及收款计划（2026）'!$B:$B,'[3]产值及收款计划（2026）'!J:J)</f>
        <v>0.06</v>
      </c>
      <c r="K363" s="256" cm="1">
        <f t="array" aca="1" ref="K363" ca="1">_xlfn.XLOOKUP($A363&amp;$B363,'[3]产值及收款计划（2026）'!$A:$A&amp;'[3]产值及收款计划（2026）'!$B:$B,'[3]产值及收款计划（2026）'!K:K)</f>
        <v>0</v>
      </c>
      <c r="L363" s="256" cm="1">
        <f t="array" aca="1" ref="L363" ca="1">_xlfn.XLOOKUP($A363&amp;$B363,'[3]产值及收款计划（2026）'!$A:$A&amp;'[3]产值及收款计划（2026）'!$B:$B,'[3]产值及收款计划（2026）'!L:L)</f>
        <v>0</v>
      </c>
      <c r="M363" s="256" t="str" cm="1">
        <f t="array" aca="1" ref="M363" ca="1">_xlfn.XLOOKUP($A363&amp;$B363,'[3]产值及收款计划（2026）'!$A:$A&amp;'[3]产值及收款计划（2026）'!$B:$B,'[3]产值及收款计划（2026）'!M:M)</f>
        <v>主导</v>
      </c>
      <c r="N363" s="256" cm="1">
        <f t="array" aca="1" ref="N363" ca="1">_xlfn.XLOOKUP($A363&amp;$B363,'[3]产值及收款计划（2026）'!$A:$A&amp;'[3]产值及收款计划（2026）'!$B:$B,'[3]产值及收款计划（2026）'!N:N)</f>
        <v>0</v>
      </c>
      <c r="O363" s="256" t="str" cm="1">
        <f t="array" aca="1" ref="O363" ca="1">_xlfn.XLOOKUP($A363&amp;$B363,'[3]产值及收款计划（2026）'!$A:$A&amp;'[3]产值及收款计划（2026）'!$B:$B,'[3]产值及收款计划（2026）'!O:O)</f>
        <v>涂勋</v>
      </c>
      <c r="P363" s="255" t="str" cm="1">
        <f t="array" aca="1" ref="P363" ca="1">_xlfn.XLOOKUP($A363&amp;$B363,'[3]产值及收款计划（2026）'!$A:$A&amp;'[3]产值及收款计划（2026）'!$B:$B,'[3]产值及收款计划（2026）'!P:P)</f>
        <v>25已完结</v>
      </c>
      <c r="Q363" s="256" cm="1">
        <f t="array" aca="1" ref="Q363" ca="1">_xlfn.XLOOKUP($A363&amp;$B363,'[3]产值及收款计划（2026）'!$A:$A&amp;'[3]产值及收款计划（2026）'!$B:$B,'[3]产值及收款计划（2026）'!Q:Q)</f>
        <v>0</v>
      </c>
      <c r="R363" s="256" cm="1">
        <f t="array" aca="1" ref="R363" ca="1">_xlfn.XLOOKUP($A363&amp;$B363,'[3]产值及收款计划（2026）'!$A:$A&amp;'[3]产值及收款计划（2026）'!$B:$B,'[3]产值及收款计划（2026）'!R:R)</f>
        <v>0</v>
      </c>
      <c r="S363" s="256" cm="1">
        <f t="array" aca="1" ref="S363" ca="1">_xlfn.XLOOKUP($A363&amp;$B363,'[3]产值及收款计划（2026）'!$A:$A&amp;'[3]产值及收款计划（2026）'!$B:$B,'[3]产值及收款计划（2026）'!S:S)</f>
        <v>0</v>
      </c>
      <c r="T363" s="256" cm="1">
        <f t="array" aca="1" ref="T363" ca="1">_xlfn.XLOOKUP($A363&amp;$B363,'[3]产值及收款计划（2026）'!$A:$A&amp;'[3]产值及收款计划（2026）'!$B:$B,'[3]产值及收款计划（2026）'!T:T)</f>
        <v>49</v>
      </c>
      <c r="U363" s="256" cm="1">
        <f t="array" aca="1" ref="U363" ca="1">_xlfn.XLOOKUP($A363&amp;$B363,'[3]产值及收款计划（2026）'!$A:$A&amp;'[3]产值及收款计划（2026）'!$B:$B,'[3]产值及收款计划（2026）'!U:U)</f>
        <v>0</v>
      </c>
      <c r="V363" s="256" cm="1">
        <f t="array" aca="1" ref="V363" ca="1">_xlfn.XLOOKUP($A363&amp;$B363,'[3]产值及收款计划（2026）'!$A:$A&amp;'[3]产值及收款计划（2026）'!$B:$B,'[3]产值及收款计划（2026）'!V:V)</f>
        <v>0</v>
      </c>
      <c r="W363" s="256" cm="1">
        <f t="array" aca="1" ref="W363" ca="1">_xlfn.XLOOKUP($A363&amp;$B363,'[3]产值及收款计划（2026）'!$A:$A&amp;'[3]产值及收款计划（2026）'!$B:$B,'[3]产值及收款计划（2026）'!W:W)</f>
        <v>0</v>
      </c>
      <c r="X363" s="256" cm="1">
        <f t="array" aca="1" ref="X363" ca="1">_xlfn.XLOOKUP($A363&amp;$B363,'[3]产值及收款计划（2026）'!$A:$A&amp;'[3]产值及收款计划（2026）'!$B:$B,'[3]产值及收款计划（2026）'!X:X)</f>
        <v>0</v>
      </c>
      <c r="Y363" s="256" cm="1">
        <f t="array" aca="1" ref="Y363" ca="1">_xlfn.XLOOKUP($A363&amp;$B363,'[3]产值及收款计划（2026）'!$A:$A&amp;'[3]产值及收款计划（2026）'!$B:$B,'[3]产值及收款计划（2026）'!Y:Y)</f>
        <v>0</v>
      </c>
      <c r="Z363" s="256" cm="1">
        <f t="array" aca="1" ref="Z363" ca="1">_xlfn.XLOOKUP($A363&amp;$B363,'[3]产值及收款计划（2026）'!$A:$A&amp;'[3]产值及收款计划（2026）'!$B:$B,'[3]产值及收款计划（2026）'!Z:Z)</f>
        <v>0</v>
      </c>
      <c r="AA363" s="256" cm="1">
        <f t="array" aca="1" ref="AA363" ca="1">_xlfn.XLOOKUP($A363&amp;$B363,'[3]产值及收款计划（2026）'!$A:$A&amp;'[3]产值及收款计划（2026）'!$B:$B,'[3]产值及收款计划（2026）'!AA:AA)</f>
        <v>0</v>
      </c>
      <c r="AB363" s="256" cm="1">
        <f t="array" aca="1" ref="AB363" ca="1">_xlfn.XLOOKUP($A363&amp;$B363,'[3]产值及收款计划（2026）'!$A:$A&amp;'[3]产值及收款计划（2026）'!$B:$B,'[3]产值及收款计划（2026）'!AB:AB)</f>
        <v>0</v>
      </c>
      <c r="AC363" s="256" cm="1">
        <f t="array" aca="1" ref="AC363" ca="1">_xlfn.XLOOKUP($A363&amp;$B363,'[3]产值及收款计划（2026）'!$A:$A&amp;'[3]产值及收款计划（2026）'!$B:$B,'[3]产值及收款计划（2026）'!AC:AC)</f>
        <v>0</v>
      </c>
      <c r="AD363" s="256" cm="1">
        <f t="array" aca="1" ref="AD363" ca="1">_xlfn.XLOOKUP($A363&amp;$B363,'[3]产值及收款计划（2026）'!$A:$A&amp;'[3]产值及收款计划（2026）'!$B:$B,'[3]产值及收款计划（2026）'!AD:AD)</f>
        <v>0</v>
      </c>
      <c r="AE363" s="256" cm="1">
        <f t="array" aca="1" ref="AE363" ca="1">_xlfn.XLOOKUP($A363&amp;$B363,'[3]产值及收款计划（2026）'!$A:$A&amp;'[3]产值及收款计划（2026）'!$B:$B,'[3]产值及收款计划（2026）'!AE:AE)</f>
        <v>0</v>
      </c>
      <c r="AF363" s="256" cm="1">
        <f t="array" aca="1" ref="AF363" ca="1">_xlfn.XLOOKUP($A363&amp;$B363,'[3]产值及收款计划（2026）'!$A:$A&amp;'[3]产值及收款计划（2026）'!$B:$B,'[3]产值及收款计划（2026）'!AF:AF)</f>
        <v>0</v>
      </c>
      <c r="AG363" s="256" cm="1">
        <f t="array" aca="1" ref="AG363" ca="1">_xlfn.XLOOKUP($A363&amp;$B363,'[3]产值及收款计划（2026）'!$A:$A&amp;'[3]产值及收款计划（2026）'!$B:$B,'[3]产值及收款计划（2026）'!AG:AG)</f>
        <v>0</v>
      </c>
      <c r="AH363" s="256" cm="1">
        <f t="array" aca="1" ref="AH363" ca="1">_xlfn.XLOOKUP($A363&amp;$B363,'[3]产值及收款计划（2026）'!$A:$A&amp;'[3]产值及收款计划（2026）'!$B:$B,'[3]产值及收款计划（2026）'!AH:AH)</f>
        <v>0</v>
      </c>
      <c r="AI363" s="256" cm="1">
        <f t="array" aca="1" ref="AI363" ca="1">_xlfn.XLOOKUP($A363&amp;$B363,'[3]产值及收款计划（2026）'!$A:$A&amp;'[3]产值及收款计划（2026）'!$B:$B,'[3]产值及收款计划（2026）'!AI:AI)</f>
        <v>0</v>
      </c>
      <c r="AJ363" s="256" cm="1">
        <f t="array" aca="1" ref="AJ363" ca="1">_xlfn.XLOOKUP($A363&amp;$B363,'[3]产值及收款计划（2026）'!$A:$A&amp;'[3]产值及收款计划（2026）'!$B:$B,'[3]产值及收款计划（2026）'!AJ:AJ)</f>
        <v>0</v>
      </c>
      <c r="AK363" s="256" cm="1">
        <f t="array" aca="1" ref="AK363" ca="1">_xlfn.XLOOKUP($A363&amp;$B363,'[3]产值及收款计划（2026）'!$A:$A&amp;'[3]产值及收款计划（2026）'!$B:$B,'[3]产值及收款计划（2026）'!AK:AK)</f>
        <v>0</v>
      </c>
      <c r="AL363" s="256" cm="1">
        <f t="array" aca="1" ref="AL363" ca="1">_xlfn.XLOOKUP($A363&amp;$B363,'[3]产值及收款计划（2026）'!$A:$A&amp;'[3]产值及收款计划（2026）'!$B:$B,'[3]产值及收款计划（2026）'!AL:AL)</f>
        <v>0</v>
      </c>
      <c r="AM363" s="263" t="e" cm="1">
        <f t="array" aca="1" ref="AM363" ca="1">_xlfn.LET(_xlpm.勾选月份状态数组,TRANSPOSE('PPT(12-15页）-TOP10'!$A$3:$A$14),_xlpm.选择数据区,IF('PPT(12-15页）-TOP10'!$E$3="收款",$BA363:$BL363,$AA363:$AL363),SUM(_xlfn._xlws.FILTER(_xlpm.选择数据区,_xlpm.勾选月份状态数组,"")))</f>
        <v>#NAME?</v>
      </c>
      <c r="AN363" s="256" t="e" cm="1">
        <f t="array" aca="1" ref="AN363" ca="1">_xlfn.LET(_xlpm.勾选月份状态数组,TRANSPOSE('PPT(12-15页）-TOP10'!$A$3:$A$14),_xlpm.选择数据区,IF('PPT(12-15页）-TOP10'!$E$3="收款",$DA363:$DL363,$CA363:$CL363),SUM(_xlfn._xlws.FILTER(_xlpm.选择数据区,_xlpm.勾选月份状态数组,"")))</f>
        <v>#NAME?</v>
      </c>
      <c r="AO363" s="256">
        <f ca="1">SUM(CA363:CC363)+SUM(AD363:AL363)</f>
        <v>0</v>
      </c>
      <c r="AP363" s="256"/>
      <c r="AQ363" s="256"/>
      <c r="AR363" s="256"/>
      <c r="AS363" s="256" cm="1">
        <f t="array" aca="1" ref="AS363" ca="1">_xlfn.XLOOKUP($A363&amp;$B363,'[3]产值及收款计划（2026）'!$A:$A&amp;'[3]产值及收款计划（2026）'!$B:$B,'[3]产值及收款计划（2026）'!AS:AS)</f>
        <v>0</v>
      </c>
      <c r="AT363" s="256" cm="1">
        <f t="array" aca="1" ref="AT363" ca="1">_xlfn.XLOOKUP($A363&amp;$B363,'[3]产值及收款计划（2026）'!$A:$A&amp;'[3]产值及收款计划（2026）'!$B:$B,'[3]产值及收款计划（2026）'!AT:AT)</f>
        <v>0</v>
      </c>
      <c r="AU363" s="256" cm="1">
        <f t="array" aca="1" ref="AU363" ca="1">_xlfn.XLOOKUP($A363&amp;$B363,'[3]产值及收款计划（2026）'!$A:$A&amp;'[3]产值及收款计划（2026）'!$B:$B,'[3]产值及收款计划（2026）'!AU:AU)</f>
        <v>0</v>
      </c>
      <c r="AV363" s="256" cm="1">
        <f t="array" aca="1" ref="AV363" ca="1">_xlfn.XLOOKUP($A363&amp;$B363,'[3]产值及收款计划（2026）'!$A:$A&amp;'[3]产值及收款计划（2026）'!$B:$B,'[3]产值及收款计划（2026）'!AV:AV)</f>
        <v>0</v>
      </c>
      <c r="AW363" s="256" cm="1">
        <f t="array" aca="1" ref="AW363" ca="1">_xlfn.XLOOKUP($A363&amp;$B363,'[3]产值及收款计划（2026）'!$A:$A&amp;'[3]产值及收款计划（2026）'!$B:$B,'[3]产值及收款计划（2026）'!AW:AW)</f>
        <v>39.200000000000003</v>
      </c>
      <c r="AX363" s="256" cm="1">
        <f t="array" aca="1" ref="AX363" ca="1">_xlfn.XLOOKUP($A363&amp;$B363,'[3]产值及收款计划（2026）'!$A:$A&amp;'[3]产值及收款计划（2026）'!$B:$B,'[3]产值及收款计划（2026）'!AX:AX)</f>
        <v>7.35</v>
      </c>
      <c r="AY363" s="256" cm="1">
        <f t="array" aca="1" ref="AY363" ca="1">_xlfn.XLOOKUP($A363&amp;$B363,'[3]产值及收款计划（2026）'!$A:$A&amp;'[3]产值及收款计划（2026）'!$B:$B,'[3]产值及收款计划（2026）'!AY:AY)</f>
        <v>2.4500000000000002</v>
      </c>
      <c r="AZ363" s="256" cm="1">
        <f t="array" aca="1" ref="AZ363" ca="1">_xlfn.XLOOKUP($A363&amp;$B363,'[3]产值及收款计划（2026）'!$A:$A&amp;'[3]产值及收款计划（2026）'!$B:$B,'[3]产值及收款计划（2026）'!AZ:AZ)</f>
        <v>2.4500000000000002</v>
      </c>
      <c r="BA363" s="256" cm="1">
        <f t="array" aca="1" ref="BA363" ca="1">_xlfn.XLOOKUP($A363&amp;$B363,'[3]产值及收款计划（2026）'!$A:$A&amp;'[3]产值及收款计划（2026）'!$B:$B,'[3]产值及收款计划（2026）'!BA:BA)</f>
        <v>7.35</v>
      </c>
      <c r="BB363" s="256" cm="1">
        <f t="array" aca="1" ref="BB363" ca="1">_xlfn.XLOOKUP($A363&amp;$B363,'[3]产值及收款计划（2026）'!$A:$A&amp;'[3]产值及收款计划（2026）'!$B:$B,'[3]产值及收款计划（2026）'!BB:BB)</f>
        <v>0</v>
      </c>
      <c r="BC363" s="256" cm="1">
        <f t="array" aca="1" ref="BC363" ca="1">_xlfn.XLOOKUP($A363&amp;$B363,'[3]产值及收款计划（2026）'!$A:$A&amp;'[3]产值及收款计划（2026）'!$B:$B,'[3]产值及收款计划（2026）'!BC:BC)</f>
        <v>7.35</v>
      </c>
      <c r="BD363" s="256" cm="1">
        <f t="array" aca="1" ref="BD363" ca="1">_xlfn.XLOOKUP($A363&amp;$B363,'[3]产值及收款计划（2026）'!$A:$A&amp;'[3]产值及收款计划（2026）'!$B:$B,'[3]产值及收款计划（2026）'!BD:BD)</f>
        <v>0</v>
      </c>
      <c r="BE363" s="256" cm="1">
        <f t="array" aca="1" ref="BE363" ca="1">_xlfn.XLOOKUP($A363&amp;$B363,'[3]产值及收款计划（2026）'!$A:$A&amp;'[3]产值及收款计划（2026）'!$B:$B,'[3]产值及收款计划（2026）'!BE:BE)</f>
        <v>0</v>
      </c>
      <c r="BF363" s="256" cm="1">
        <f t="array" aca="1" ref="BF363" ca="1">_xlfn.XLOOKUP($A363&amp;$B363,'[3]产值及收款计划（2026）'!$A:$A&amp;'[3]产值及收款计划（2026）'!$B:$B,'[3]产值及收款计划（2026）'!BF:BF)</f>
        <v>0</v>
      </c>
      <c r="BG363" s="256" cm="1">
        <f t="array" aca="1" ref="BG363" ca="1">_xlfn.XLOOKUP($A363&amp;$B363,'[3]产值及收款计划（2026）'!$A:$A&amp;'[3]产值及收款计划（2026）'!$B:$B,'[3]产值及收款计划（2026）'!BG:BG)</f>
        <v>0</v>
      </c>
      <c r="BH363" s="256" cm="1">
        <f t="array" aca="1" ref="BH363" ca="1">_xlfn.XLOOKUP($A363&amp;$B363,'[3]产值及收款计划（2026）'!$A:$A&amp;'[3]产值及收款计划（2026）'!$B:$B,'[3]产值及收款计划（2026）'!BH:BH)</f>
        <v>0</v>
      </c>
      <c r="BI363" s="256" cm="1">
        <f t="array" aca="1" ref="BI363" ca="1">_xlfn.XLOOKUP($A363&amp;$B363,'[3]产值及收款计划（2026）'!$A:$A&amp;'[3]产值及收款计划（2026）'!$B:$B,'[3]产值及收款计划（2026）'!BI:BI)</f>
        <v>0</v>
      </c>
      <c r="BJ363" s="256" cm="1">
        <f t="array" aca="1" ref="BJ363" ca="1">_xlfn.XLOOKUP($A363&amp;$B363,'[3]产值及收款计划（2026）'!$A:$A&amp;'[3]产值及收款计划（2026）'!$B:$B,'[3]产值及收款计划（2026）'!BJ:BJ)</f>
        <v>0</v>
      </c>
      <c r="BK363" s="256" cm="1">
        <f t="array" aca="1" ref="BK363" ca="1">_xlfn.XLOOKUP($A363&amp;$B363,'[3]产值及收款计划（2026）'!$A:$A&amp;'[3]产值及收款计划（2026）'!$B:$B,'[3]产值及收款计划（2026）'!BK:BK)</f>
        <v>0</v>
      </c>
      <c r="BL363" s="256" cm="1">
        <f t="array" aca="1" ref="BL363" ca="1">_xlfn.XLOOKUP($A363&amp;$B363,'[3]产值及收款计划（2026）'!$A:$A&amp;'[3]产值及收款计划（2026）'!$B:$B,'[3]产值及收款计划（2026）'!BL:BL)</f>
        <v>2.4500000000000002</v>
      </c>
      <c r="BM363" s="256"/>
      <c r="BN363" s="256"/>
      <c r="BO363" s="256"/>
      <c r="BP363" s="256"/>
      <c r="BQ363" s="255" t="str" cm="1">
        <f t="array" aca="1" ref="BQ363" ca="1">_xlfn.XLOOKUP($A363&amp;$B363,'[3]产值及收款计划（2026）'!$A:$A&amp;'[3]产值及收款计划（2026）'!$B:$B,'[3]产值及收款计划（2026）'!BQ:BQ)</f>
        <v>上海城建城市运营（集团）有限公司</v>
      </c>
      <c r="BR363" s="256" cm="1">
        <f t="array" aca="1" ref="BR363" ca="1">_xlfn.XLOOKUP($A363&amp;$B363,'[3]产值及收款计划（2026）'!$A:$A&amp;'[3]产值及收款计划（2026）'!$B:$B,'[3]产值及收款计划（2026）'!BR:BR)</f>
        <v>0</v>
      </c>
      <c r="CA363" s="256" cm="1">
        <f t="array" aca="1" ref="CA363" ca="1">_xlfn.XLOOKUP($A363&amp;$B363,'[3]产值及收款计划（2026）'!$A:$A&amp;'[3]产值及收款计划（2026）'!$B:$B,'[3]产值及收款计划（2026）'!CA:CA)</f>
        <v>0</v>
      </c>
      <c r="CB363" s="256" cm="1">
        <f t="array" aca="1" ref="CB363" ca="1">_xlfn.XLOOKUP($A363&amp;$B363,'[3]产值及收款计划（2026）'!$A:$A&amp;'[3]产值及收款计划（2026）'!$B:$B,'[3]产值及收款计划（2026）'!CB:CB)</f>
        <v>0</v>
      </c>
      <c r="CC363" s="256" cm="1">
        <f t="array" aca="1" ref="CC363" ca="1">_xlfn.XLOOKUP($A363&amp;$B363,'[3]产值及收款计划（2026）'!$A:$A&amp;'[3]产值及收款计划（2026）'!$B:$B,'[3]产值及收款计划（2026）'!CC:CC)</f>
        <v>0</v>
      </c>
      <c r="CD363" s="256" cm="1">
        <f t="array" aca="1" ref="CD363" ca="1">_xlfn.XLOOKUP($A363&amp;$B363,'[3]产值及收款计划（2026）'!$A:$A&amp;'[3]产值及收款计划（2026）'!$B:$B,'[3]产值及收款计划（2026）'!CD:CD)</f>
        <v>0</v>
      </c>
      <c r="CE363" s="256" cm="1">
        <f t="array" aca="1" ref="CE363" ca="1">_xlfn.XLOOKUP($A363&amp;$B363,'[3]产值及收款计划（2026）'!$A:$A&amp;'[3]产值及收款计划（2026）'!$B:$B,'[3]产值及收款计划（2026）'!CE:CE)</f>
        <v>0</v>
      </c>
      <c r="CF363" s="256" cm="1">
        <f t="array" aca="1" ref="CF363" ca="1">_xlfn.XLOOKUP($A363&amp;$B363,'[3]产值及收款计划（2026）'!$A:$A&amp;'[3]产值及收款计划（2026）'!$B:$B,'[3]产值及收款计划（2026）'!CF:CF)</f>
        <v>0</v>
      </c>
      <c r="CG363" s="256" cm="1">
        <f t="array" aca="1" ref="CG363" ca="1">_xlfn.XLOOKUP($A363&amp;$B363,'[3]产值及收款计划（2026）'!$A:$A&amp;'[3]产值及收款计划（2026）'!$B:$B,'[3]产值及收款计划（2026）'!CG:CG)</f>
        <v>0</v>
      </c>
      <c r="CH363" s="256" cm="1">
        <f t="array" aca="1" ref="CH363" ca="1">_xlfn.XLOOKUP($A363&amp;$B363,'[3]产值及收款计划（2026）'!$A:$A&amp;'[3]产值及收款计划（2026）'!$B:$B,'[3]产值及收款计划（2026）'!CH:CH)</f>
        <v>0</v>
      </c>
      <c r="CI363" s="256" cm="1">
        <f t="array" aca="1" ref="CI363" ca="1">_xlfn.XLOOKUP($A363&amp;$B363,'[3]产值及收款计划（2026）'!$A:$A&amp;'[3]产值及收款计划（2026）'!$B:$B,'[3]产值及收款计划（2026）'!CI:CI)</f>
        <v>0</v>
      </c>
      <c r="CJ363" s="256" cm="1">
        <f t="array" aca="1" ref="CJ363" ca="1">_xlfn.XLOOKUP($A363&amp;$B363,'[3]产值及收款计划（2026）'!$A:$A&amp;'[3]产值及收款计划（2026）'!$B:$B,'[3]产值及收款计划（2026）'!CJ:CJ)</f>
        <v>0</v>
      </c>
      <c r="CK363" s="256" cm="1">
        <f t="array" aca="1" ref="CK363" ca="1">_xlfn.XLOOKUP($A363&amp;$B363,'[3]产值及收款计划（2026）'!$A:$A&amp;'[3]产值及收款计划（2026）'!$B:$B,'[3]产值及收款计划（2026）'!CK:CK)</f>
        <v>0</v>
      </c>
      <c r="CL363" s="256" cm="1">
        <f t="array" aca="1" ref="CL363" ca="1">_xlfn.XLOOKUP($A363&amp;$B363,'[3]产值及收款计划（2026）'!$A:$A&amp;'[3]产值及收款计划（2026）'!$B:$B,'[3]产值及收款计划（2026）'!CL:CL)</f>
        <v>0</v>
      </c>
      <c r="DA363" s="256" cm="1">
        <f t="array" aca="1" ref="DA363" ca="1">_xlfn.XLOOKUP($A363&amp;$B363,'[3]产值及收款计划（2026）'!$A:$A&amp;'[3]产值及收款计划（2026）'!$B:$B,'[3]产值及收款计划（2026）'!DA:DA)</f>
        <v>0</v>
      </c>
      <c r="DB363" s="256" cm="1">
        <f t="array" aca="1" ref="DB363" ca="1">_xlfn.XLOOKUP($A363&amp;$B363,'[3]产值及收款计划（2026）'!$A:$A&amp;'[3]产值及收款计划（2026）'!$B:$B,'[3]产值及收款计划（2026）'!DB:DB)</f>
        <v>0</v>
      </c>
      <c r="DC363" s="256" cm="1">
        <f t="array" aca="1" ref="DC363" ca="1">_xlfn.XLOOKUP($A363&amp;$B363,'[3]产值及收款计划（2026）'!$A:$A&amp;'[3]产值及收款计划（2026）'!$B:$B,'[3]产值及收款计划（2026）'!DC:DC)</f>
        <v>0</v>
      </c>
      <c r="DD363" s="256" cm="1">
        <f t="array" aca="1" ref="DD363" ca="1">_xlfn.XLOOKUP($A363&amp;$B363,'[3]产值及收款计划（2026）'!$A:$A&amp;'[3]产值及收款计划（2026）'!$B:$B,'[3]产值及收款计划（2026）'!DD:DD)</f>
        <v>7.35</v>
      </c>
      <c r="DE363" s="256" cm="1">
        <f t="array" aca="1" ref="DE363" ca="1">_xlfn.XLOOKUP($A363&amp;$B363,'[3]产值及收款计划（2026）'!$A:$A&amp;'[3]产值及收款计划（2026）'!$B:$B,'[3]产值及收款计划（2026）'!DE:DE)</f>
        <v>0</v>
      </c>
      <c r="DF363" s="256" cm="1">
        <f t="array" aca="1" ref="DF363" ca="1">_xlfn.XLOOKUP($A363&amp;$B363,'[3]产值及收款计划（2026）'!$A:$A&amp;'[3]产值及收款计划（2026）'!$B:$B,'[3]产值及收款计划（2026）'!DF:DF)</f>
        <v>0</v>
      </c>
      <c r="DG363" s="256" cm="1">
        <f t="array" aca="1" ref="DG363" ca="1">_xlfn.XLOOKUP($A363&amp;$B363,'[3]产值及收款计划（2026）'!$A:$A&amp;'[3]产值及收款计划（2026）'!$B:$B,'[3]产值及收款计划（2026）'!DG:DG)</f>
        <v>0</v>
      </c>
      <c r="DH363" s="256" cm="1">
        <f t="array" aca="1" ref="DH363" ca="1">_xlfn.XLOOKUP($A363&amp;$B363,'[3]产值及收款计划（2026）'!$A:$A&amp;'[3]产值及收款计划（2026）'!$B:$B,'[3]产值及收款计划（2026）'!DH:DH)</f>
        <v>0</v>
      </c>
      <c r="DI363" s="256" cm="1">
        <f t="array" aca="1" ref="DI363" ca="1">_xlfn.XLOOKUP($A363&amp;$B363,'[3]产值及收款计划（2026）'!$A:$A&amp;'[3]产值及收款计划（2026）'!$B:$B,'[3]产值及收款计划（2026）'!DI:DI)</f>
        <v>0</v>
      </c>
      <c r="DJ363" s="256" cm="1">
        <f t="array" aca="1" ref="DJ363" ca="1">_xlfn.XLOOKUP($A363&amp;$B363,'[3]产值及收款计划（2026）'!$A:$A&amp;'[3]产值及收款计划（2026）'!$B:$B,'[3]产值及收款计划（2026）'!DJ:DJ)</f>
        <v>0</v>
      </c>
      <c r="DK363" s="256" cm="1">
        <f t="array" aca="1" ref="DK363" ca="1">_xlfn.XLOOKUP($A363&amp;$B363,'[3]产值及收款计划（2026）'!$A:$A&amp;'[3]产值及收款计划（2026）'!$B:$B,'[3]产值及收款计划（2026）'!DK:DK)</f>
        <v>0</v>
      </c>
      <c r="DL363" s="256" cm="1">
        <f t="array" aca="1" ref="DL363" ca="1">_xlfn.XLOOKUP($A363&amp;$B363,'[3]产值及收款计划（2026）'!$A:$A&amp;'[3]产值及收款计划（2026）'!$B:$B,'[3]产值及收款计划（2026）'!DL:DL)</f>
        <v>0</v>
      </c>
      <c r="DM363" s="264"/>
      <c r="DN363" s="250"/>
    </row>
    <row r="364" spans="1:118" ht="20.25" x14ac:dyDescent="0.15">
      <c r="A364" s="254">
        <f t="shared" ca="1" si="20"/>
        <v>16</v>
      </c>
      <c r="B364" s="254" t="s">
        <v>27</v>
      </c>
      <c r="C364" s="255" t="str" cm="1">
        <f t="array" aca="1" ref="C364" ca="1">_xlfn.XLOOKUP($A364&amp;$B364,'[3]产值及收款计划（2026）'!$A:$A&amp;'[3]产值及收款计划（2026）'!$B:$B,'[3]产值及收款计划（2026）'!C:C)</f>
        <v>ZHT2024122000163</v>
      </c>
      <c r="D364" s="255" t="str" cm="1">
        <f t="array" aca="1" ref="D364" ca="1">_xlfn.XLOOKUP($A364&amp;$B364,'[3]产值及收款计划（2026）'!$A:$A&amp;'[3]产值及收款计划（2026）'!$B:$B,'[3]产值及收款计划（2026）'!D:D)</f>
        <v>2024-2025城建投资综合管理系统运维和技术支持服务</v>
      </c>
      <c r="E364" s="256" cm="1">
        <f t="array" aca="1" ref="E364" ca="1">_xlfn.XLOOKUP($A364&amp;$B364,'[3]产值及收款计划（2026）'!$A:$A&amp;'[3]产值及收款计划（2026）'!$B:$B,'[3]产值及收款计划（2026）'!E:E)</f>
        <v>19</v>
      </c>
      <c r="F364" s="256" cm="1">
        <f t="array" aca="1" ref="F364" ca="1">_xlfn.XLOOKUP($A364&amp;$B364,'[3]产值及收款计划（2026）'!$A:$A&amp;'[3]产值及收款计划（2026）'!$B:$B,'[3]产值及收款计划（2026）'!F:F)</f>
        <v>19</v>
      </c>
      <c r="G364" s="256" cm="1">
        <f t="array" aca="1" ref="G364" ca="1">_xlfn.XLOOKUP($A364&amp;$B364,'[3]产值及收款计划（2026）'!$A:$A&amp;'[3]产值及收款计划（2026）'!$B:$B,'[3]产值及收款计划（2026）'!G:G)</f>
        <v>19</v>
      </c>
      <c r="H364" s="256" cm="1">
        <f t="array" aca="1" ref="H364" ca="1">_xlfn.XLOOKUP($A364&amp;$B364,'[3]产值及收款计划（2026）'!$A:$A&amp;'[3]产值及收款计划（2026）'!$B:$B,'[3]产值及收款计划（2026）'!H:H)</f>
        <v>19</v>
      </c>
      <c r="I364" s="257" cm="1">
        <f t="array" aca="1" ref="I364" ca="1">_xlfn.XLOOKUP($A364&amp;$B364,'[3]产值及收款计划（2026）'!$A:$A&amp;'[3]产值及收款计划（2026）'!$B:$B,'[3]产值及收款计划（2026）'!I:I)</f>
        <v>1</v>
      </c>
      <c r="J364" s="258" cm="1">
        <f t="array" aca="1" ref="J364" ca="1">_xlfn.XLOOKUP($A364&amp;$B364,'[3]产值及收款计划（2026）'!$A:$A&amp;'[3]产值及收款计划（2026）'!$B:$B,'[3]产值及收款计划（2026）'!J:J)</f>
        <v>0.06</v>
      </c>
      <c r="K364" s="256" cm="1">
        <f t="array" aca="1" ref="K364" ca="1">_xlfn.XLOOKUP($A364&amp;$B364,'[3]产值及收款计划（2026）'!$A:$A&amp;'[3]产值及收款计划（2026）'!$B:$B,'[3]产值及收款计划（2026）'!K:K)</f>
        <v>0</v>
      </c>
      <c r="L364" s="256" cm="1">
        <f t="array" aca="1" ref="L364" ca="1">_xlfn.XLOOKUP($A364&amp;$B364,'[3]产值及收款计划（2026）'!$A:$A&amp;'[3]产值及收款计划（2026）'!$B:$B,'[3]产值及收款计划（2026）'!L:L)</f>
        <v>0</v>
      </c>
      <c r="M364" s="256" t="str" cm="1">
        <f t="array" aca="1" ref="M364" ca="1">_xlfn.XLOOKUP($A364&amp;$B364,'[3]产值及收款计划（2026）'!$A:$A&amp;'[3]产值及收款计划（2026）'!$B:$B,'[3]产值及收款计划（2026）'!M:M)</f>
        <v>主导</v>
      </c>
      <c r="N364" s="256" cm="1">
        <f t="array" aca="1" ref="N364" ca="1">_xlfn.XLOOKUP($A364&amp;$B364,'[3]产值及收款计划（2026）'!$A:$A&amp;'[3]产值及收款计划（2026）'!$B:$B,'[3]产值及收款计划（2026）'!N:N)</f>
        <v>0</v>
      </c>
      <c r="O364" s="256" t="str" cm="1">
        <f t="array" aca="1" ref="O364" ca="1">_xlfn.XLOOKUP($A364&amp;$B364,'[3]产值及收款计划（2026）'!$A:$A&amp;'[3]产值及收款计划（2026）'!$B:$B,'[3]产值及收款计划（2026）'!O:O)</f>
        <v>李柏林</v>
      </c>
      <c r="P364" s="255" t="str" cm="1">
        <f t="array" aca="1" ref="P364" ca="1">_xlfn.XLOOKUP($A364&amp;$B364,'[3]产值及收款计划（2026）'!$A:$A&amp;'[3]产值及收款计划（2026）'!$B:$B,'[3]产值及收款计划（2026）'!P:P)</f>
        <v>25已完结</v>
      </c>
      <c r="Q364" s="256" cm="1">
        <f t="array" aca="1" ref="Q364" ca="1">_xlfn.XLOOKUP($A364&amp;$B364,'[3]产值及收款计划（2026）'!$A:$A&amp;'[3]产值及收款计划（2026）'!$B:$B,'[3]产值及收款计划（2026）'!Q:Q)</f>
        <v>0</v>
      </c>
      <c r="R364" s="256" cm="1">
        <f t="array" aca="1" ref="R364" ca="1">_xlfn.XLOOKUP($A364&amp;$B364,'[3]产值及收款计划（2026）'!$A:$A&amp;'[3]产值及收款计划（2026）'!$B:$B,'[3]产值及收款计划（2026）'!R:R)</f>
        <v>0</v>
      </c>
      <c r="S364" s="256" cm="1">
        <f t="array" aca="1" ref="S364" ca="1">_xlfn.XLOOKUP($A364&amp;$B364,'[3]产值及收款计划（2026）'!$A:$A&amp;'[3]产值及收款计划（2026）'!$B:$B,'[3]产值及收款计划（2026）'!S:S)</f>
        <v>0</v>
      </c>
      <c r="T364" s="256" cm="1">
        <f t="array" aca="1" ref="T364" ca="1">_xlfn.XLOOKUP($A364&amp;$B364,'[3]产值及收款计划（2026）'!$A:$A&amp;'[3]产值及收款计划（2026）'!$B:$B,'[3]产值及收款计划（2026）'!T:T)</f>
        <v>19</v>
      </c>
      <c r="U364" s="256" cm="1">
        <f t="array" aca="1" ref="U364" ca="1">_xlfn.XLOOKUP($A364&amp;$B364,'[3]产值及收款计划（2026）'!$A:$A&amp;'[3]产值及收款计划（2026）'!$B:$B,'[3]产值及收款计划（2026）'!U:U)</f>
        <v>0</v>
      </c>
      <c r="V364" s="256" cm="1">
        <f t="array" aca="1" ref="V364" ca="1">_xlfn.XLOOKUP($A364&amp;$B364,'[3]产值及收款计划（2026）'!$A:$A&amp;'[3]产值及收款计划（2026）'!$B:$B,'[3]产值及收款计划（2026）'!V:V)</f>
        <v>0</v>
      </c>
      <c r="W364" s="256" cm="1">
        <f t="array" aca="1" ref="W364" ca="1">_xlfn.XLOOKUP($A364&amp;$B364,'[3]产值及收款计划（2026）'!$A:$A&amp;'[3]产值及收款计划（2026）'!$B:$B,'[3]产值及收款计划（2026）'!W:W)</f>
        <v>0</v>
      </c>
      <c r="X364" s="256" cm="1">
        <f t="array" aca="1" ref="X364" ca="1">_xlfn.XLOOKUP($A364&amp;$B364,'[3]产值及收款计划（2026）'!$A:$A&amp;'[3]产值及收款计划（2026）'!$B:$B,'[3]产值及收款计划（2026）'!X:X)</f>
        <v>0</v>
      </c>
      <c r="Y364" s="256" cm="1">
        <f t="array" aca="1" ref="Y364" ca="1">_xlfn.XLOOKUP($A364&amp;$B364,'[3]产值及收款计划（2026）'!$A:$A&amp;'[3]产值及收款计划（2026）'!$B:$B,'[3]产值及收款计划（2026）'!Y:Y)</f>
        <v>0</v>
      </c>
      <c r="Z364" s="256" cm="1">
        <f t="array" aca="1" ref="Z364" ca="1">_xlfn.XLOOKUP($A364&amp;$B364,'[3]产值及收款计划（2026）'!$A:$A&amp;'[3]产值及收款计划（2026）'!$B:$B,'[3]产值及收款计划（2026）'!Z:Z)</f>
        <v>0</v>
      </c>
      <c r="AA364" s="256" cm="1">
        <f t="array" aca="1" ref="AA364" ca="1">_xlfn.XLOOKUP($A364&amp;$B364,'[3]产值及收款计划（2026）'!$A:$A&amp;'[3]产值及收款计划（2026）'!$B:$B,'[3]产值及收款计划（2026）'!AA:AA)</f>
        <v>0</v>
      </c>
      <c r="AB364" s="256" cm="1">
        <f t="array" aca="1" ref="AB364" ca="1">_xlfn.XLOOKUP($A364&amp;$B364,'[3]产值及收款计划（2026）'!$A:$A&amp;'[3]产值及收款计划（2026）'!$B:$B,'[3]产值及收款计划（2026）'!AB:AB)</f>
        <v>0</v>
      </c>
      <c r="AC364" s="256" cm="1">
        <f t="array" aca="1" ref="AC364" ca="1">_xlfn.XLOOKUP($A364&amp;$B364,'[3]产值及收款计划（2026）'!$A:$A&amp;'[3]产值及收款计划（2026）'!$B:$B,'[3]产值及收款计划（2026）'!AC:AC)</f>
        <v>0</v>
      </c>
      <c r="AD364" s="256" cm="1">
        <f t="array" aca="1" ref="AD364" ca="1">_xlfn.XLOOKUP($A364&amp;$B364,'[3]产值及收款计划（2026）'!$A:$A&amp;'[3]产值及收款计划（2026）'!$B:$B,'[3]产值及收款计划（2026）'!AD:AD)</f>
        <v>0</v>
      </c>
      <c r="AE364" s="256" cm="1">
        <f t="array" aca="1" ref="AE364" ca="1">_xlfn.XLOOKUP($A364&amp;$B364,'[3]产值及收款计划（2026）'!$A:$A&amp;'[3]产值及收款计划（2026）'!$B:$B,'[3]产值及收款计划（2026）'!AE:AE)</f>
        <v>0</v>
      </c>
      <c r="AF364" s="256" cm="1">
        <f t="array" aca="1" ref="AF364" ca="1">_xlfn.XLOOKUP($A364&amp;$B364,'[3]产值及收款计划（2026）'!$A:$A&amp;'[3]产值及收款计划（2026）'!$B:$B,'[3]产值及收款计划（2026）'!AF:AF)</f>
        <v>0</v>
      </c>
      <c r="AG364" s="256" cm="1">
        <f t="array" aca="1" ref="AG364" ca="1">_xlfn.XLOOKUP($A364&amp;$B364,'[3]产值及收款计划（2026）'!$A:$A&amp;'[3]产值及收款计划（2026）'!$B:$B,'[3]产值及收款计划（2026）'!AG:AG)</f>
        <v>0</v>
      </c>
      <c r="AH364" s="256" cm="1">
        <f t="array" aca="1" ref="AH364" ca="1">_xlfn.XLOOKUP($A364&amp;$B364,'[3]产值及收款计划（2026）'!$A:$A&amp;'[3]产值及收款计划（2026）'!$B:$B,'[3]产值及收款计划（2026）'!AH:AH)</f>
        <v>0</v>
      </c>
      <c r="AI364" s="256" cm="1">
        <f t="array" aca="1" ref="AI364" ca="1">_xlfn.XLOOKUP($A364&amp;$B364,'[3]产值及收款计划（2026）'!$A:$A&amp;'[3]产值及收款计划（2026）'!$B:$B,'[3]产值及收款计划（2026）'!AI:AI)</f>
        <v>0</v>
      </c>
      <c r="AJ364" s="256" cm="1">
        <f t="array" aca="1" ref="AJ364" ca="1">_xlfn.XLOOKUP($A364&amp;$B364,'[3]产值及收款计划（2026）'!$A:$A&amp;'[3]产值及收款计划（2026）'!$B:$B,'[3]产值及收款计划（2026）'!AJ:AJ)</f>
        <v>0</v>
      </c>
      <c r="AK364" s="256" cm="1">
        <f t="array" aca="1" ref="AK364" ca="1">_xlfn.XLOOKUP($A364&amp;$B364,'[3]产值及收款计划（2026）'!$A:$A&amp;'[3]产值及收款计划（2026）'!$B:$B,'[3]产值及收款计划（2026）'!AK:AK)</f>
        <v>0</v>
      </c>
      <c r="AL364" s="256" cm="1">
        <f t="array" aca="1" ref="AL364" ca="1">_xlfn.XLOOKUP($A364&amp;$B364,'[3]产值及收款计划（2026）'!$A:$A&amp;'[3]产值及收款计划（2026）'!$B:$B,'[3]产值及收款计划（2026）'!AL:AL)</f>
        <v>0</v>
      </c>
      <c r="AM364" s="263" t="e" cm="1">
        <f t="array" aca="1" ref="AM364" ca="1">_xlfn.LET(_xlpm.勾选月份状态数组,TRANSPOSE('PPT(12-15页）-TOP10'!$A$3:$A$14),_xlpm.选择数据区,IF('PPT(12-15页）-TOP10'!$E$3="收款",$BA364:$BL364,$AA364:$AL364),SUM(_xlfn._xlws.FILTER(_xlpm.选择数据区,_xlpm.勾选月份状态数组,"")))</f>
        <v>#NAME?</v>
      </c>
      <c r="AN364" s="256" t="e" cm="1">
        <f t="array" aca="1" ref="AN364" ca="1">_xlfn.LET(_xlpm.勾选月份状态数组,TRANSPOSE('PPT(12-15页）-TOP10'!$A$3:$A$14),_xlpm.选择数据区,IF('PPT(12-15页）-TOP10'!$E$3="收款",$DA364:$DL364,$CA364:$CL364),SUM(_xlfn._xlws.FILTER(_xlpm.选择数据区,_xlpm.勾选月份状态数组,"")))</f>
        <v>#NAME?</v>
      </c>
      <c r="AO364" s="256">
        <f ca="1">SUM(CA364:CC364)+SUM(AD364:AL364)</f>
        <v>0</v>
      </c>
      <c r="AP364" s="256"/>
      <c r="AQ364" s="256"/>
      <c r="AR364" s="256"/>
      <c r="AS364" s="256" cm="1">
        <f t="array" aca="1" ref="AS364" ca="1">_xlfn.XLOOKUP($A364&amp;$B364,'[3]产值及收款计划（2026）'!$A:$A&amp;'[3]产值及收款计划（2026）'!$B:$B,'[3]产值及收款计划（2026）'!AS:AS)</f>
        <v>0</v>
      </c>
      <c r="AT364" s="256" cm="1">
        <f t="array" aca="1" ref="AT364" ca="1">_xlfn.XLOOKUP($A364&amp;$B364,'[3]产值及收款计划（2026）'!$A:$A&amp;'[3]产值及收款计划（2026）'!$B:$B,'[3]产值及收款计划（2026）'!AT:AT)</f>
        <v>0</v>
      </c>
      <c r="AU364" s="256" cm="1">
        <f t="array" aca="1" ref="AU364" ca="1">_xlfn.XLOOKUP($A364&amp;$B364,'[3]产值及收款计划（2026）'!$A:$A&amp;'[3]产值及收款计划（2026）'!$B:$B,'[3]产值及收款计划（2026）'!AU:AU)</f>
        <v>0</v>
      </c>
      <c r="AV364" s="256" cm="1">
        <f t="array" aca="1" ref="AV364" ca="1">_xlfn.XLOOKUP($A364&amp;$B364,'[3]产值及收款计划（2026）'!$A:$A&amp;'[3]产值及收款计划（2026）'!$B:$B,'[3]产值及收款计划（2026）'!AV:AV)</f>
        <v>0</v>
      </c>
      <c r="AW364" s="256" cm="1">
        <f t="array" aca="1" ref="AW364" ca="1">_xlfn.XLOOKUP($A364&amp;$B364,'[3]产值及收款计划（2026）'!$A:$A&amp;'[3]产值及收款计划（2026）'!$B:$B,'[3]产值及收款计划（2026）'!AW:AW)</f>
        <v>9.5</v>
      </c>
      <c r="AX364" s="256" cm="1">
        <f t="array" aca="1" ref="AX364" ca="1">_xlfn.XLOOKUP($A364&amp;$B364,'[3]产值及收款计划（2026）'!$A:$A&amp;'[3]产值及收款计划（2026）'!$B:$B,'[3]产值及收款计划（2026）'!AX:AX)</f>
        <v>9.5</v>
      </c>
      <c r="AY364" s="256" cm="1">
        <f t="array" aca="1" ref="AY364" ca="1">_xlfn.XLOOKUP($A364&amp;$B364,'[3]产值及收款计划（2026）'!$A:$A&amp;'[3]产值及收款计划（2026）'!$B:$B,'[3]产值及收款计划（2026）'!AY:AY)</f>
        <v>0</v>
      </c>
      <c r="AZ364" s="256" cm="1">
        <f t="array" aca="1" ref="AZ364" ca="1">_xlfn.XLOOKUP($A364&amp;$B364,'[3]产值及收款计划（2026）'!$A:$A&amp;'[3]产值及收款计划（2026）'!$B:$B,'[3]产值及收款计划（2026）'!AZ:AZ)</f>
        <v>0</v>
      </c>
      <c r="BA364" s="256" cm="1">
        <f t="array" aca="1" ref="BA364" ca="1">_xlfn.XLOOKUP($A364&amp;$B364,'[3]产值及收款计划（2026）'!$A:$A&amp;'[3]产值及收款计划（2026）'!$B:$B,'[3]产值及收款计划（2026）'!BA:BA)</f>
        <v>9.5</v>
      </c>
      <c r="BB364" s="256" cm="1">
        <f t="array" aca="1" ref="BB364" ca="1">_xlfn.XLOOKUP($A364&amp;$B364,'[3]产值及收款计划（2026）'!$A:$A&amp;'[3]产值及收款计划（2026）'!$B:$B,'[3]产值及收款计划（2026）'!BB:BB)</f>
        <v>0</v>
      </c>
      <c r="BC364" s="256" cm="1">
        <f t="array" aca="1" ref="BC364" ca="1">_xlfn.XLOOKUP($A364&amp;$B364,'[3]产值及收款计划（2026）'!$A:$A&amp;'[3]产值及收款计划（2026）'!$B:$B,'[3]产值及收款计划（2026）'!BC:BC)</f>
        <v>0</v>
      </c>
      <c r="BD364" s="256" cm="1">
        <f t="array" aca="1" ref="BD364" ca="1">_xlfn.XLOOKUP($A364&amp;$B364,'[3]产值及收款计划（2026）'!$A:$A&amp;'[3]产值及收款计划（2026）'!$B:$B,'[3]产值及收款计划（2026）'!BD:BD)</f>
        <v>9.5</v>
      </c>
      <c r="BE364" s="256" cm="1">
        <f t="array" aca="1" ref="BE364" ca="1">_xlfn.XLOOKUP($A364&amp;$B364,'[3]产值及收款计划（2026）'!$A:$A&amp;'[3]产值及收款计划（2026）'!$B:$B,'[3]产值及收款计划（2026）'!BE:BE)</f>
        <v>0</v>
      </c>
      <c r="BF364" s="256" cm="1">
        <f t="array" aca="1" ref="BF364" ca="1">_xlfn.XLOOKUP($A364&amp;$B364,'[3]产值及收款计划（2026）'!$A:$A&amp;'[3]产值及收款计划（2026）'!$B:$B,'[3]产值及收款计划（2026）'!BF:BF)</f>
        <v>0</v>
      </c>
      <c r="BG364" s="256" cm="1">
        <f t="array" aca="1" ref="BG364" ca="1">_xlfn.XLOOKUP($A364&amp;$B364,'[3]产值及收款计划（2026）'!$A:$A&amp;'[3]产值及收款计划（2026）'!$B:$B,'[3]产值及收款计划（2026）'!BG:BG)</f>
        <v>0</v>
      </c>
      <c r="BH364" s="256" cm="1">
        <f t="array" aca="1" ref="BH364" ca="1">_xlfn.XLOOKUP($A364&amp;$B364,'[3]产值及收款计划（2026）'!$A:$A&amp;'[3]产值及收款计划（2026）'!$B:$B,'[3]产值及收款计划（2026）'!BH:BH)</f>
        <v>0</v>
      </c>
      <c r="BI364" s="256" cm="1">
        <f t="array" aca="1" ref="BI364" ca="1">_xlfn.XLOOKUP($A364&amp;$B364,'[3]产值及收款计划（2026）'!$A:$A&amp;'[3]产值及收款计划（2026）'!$B:$B,'[3]产值及收款计划（2026）'!BI:BI)</f>
        <v>0</v>
      </c>
      <c r="BJ364" s="256" cm="1">
        <f t="array" aca="1" ref="BJ364" ca="1">_xlfn.XLOOKUP($A364&amp;$B364,'[3]产值及收款计划（2026）'!$A:$A&amp;'[3]产值及收款计划（2026）'!$B:$B,'[3]产值及收款计划（2026）'!BJ:BJ)</f>
        <v>0</v>
      </c>
      <c r="BK364" s="256" cm="1">
        <f t="array" aca="1" ref="BK364" ca="1">_xlfn.XLOOKUP($A364&amp;$B364,'[3]产值及收款计划（2026）'!$A:$A&amp;'[3]产值及收款计划（2026）'!$B:$B,'[3]产值及收款计划（2026）'!BK:BK)</f>
        <v>0</v>
      </c>
      <c r="BL364" s="256" cm="1">
        <f t="array" aca="1" ref="BL364" ca="1">_xlfn.XLOOKUP($A364&amp;$B364,'[3]产值及收款计划（2026）'!$A:$A&amp;'[3]产值及收款计划（2026）'!$B:$B,'[3]产值及收款计划（2026）'!BL:BL)</f>
        <v>0</v>
      </c>
      <c r="BM364" s="256"/>
      <c r="BN364" s="256"/>
      <c r="BO364" s="256"/>
      <c r="BP364" s="256"/>
      <c r="BQ364" s="255" t="str" cm="1">
        <f t="array" aca="1" ref="BQ364" ca="1">_xlfn.XLOOKUP($A364&amp;$B364,'[3]产值及收款计划（2026）'!$A:$A&amp;'[3]产值及收款计划（2026）'!$B:$B,'[3]产值及收款计划（2026）'!BQ:BQ)</f>
        <v>上海城建数字产业集团有限公司</v>
      </c>
      <c r="BR364" s="256" cm="1">
        <f t="array" aca="1" ref="BR364" ca="1">_xlfn.XLOOKUP($A364&amp;$B364,'[3]产值及收款计划（2026）'!$A:$A&amp;'[3]产值及收款计划（2026）'!$B:$B,'[3]产值及收款计划（2026）'!BR:BR)</f>
        <v>0</v>
      </c>
      <c r="CA364" s="256" cm="1">
        <f t="array" aca="1" ref="CA364" ca="1">_xlfn.XLOOKUP($A364&amp;$B364,'[3]产值及收款计划（2026）'!$A:$A&amp;'[3]产值及收款计划（2026）'!$B:$B,'[3]产值及收款计划（2026）'!CA:CA)</f>
        <v>0</v>
      </c>
      <c r="CB364" s="256" cm="1">
        <f t="array" aca="1" ref="CB364" ca="1">_xlfn.XLOOKUP($A364&amp;$B364,'[3]产值及收款计划（2026）'!$A:$A&amp;'[3]产值及收款计划（2026）'!$B:$B,'[3]产值及收款计划（2026）'!CB:CB)</f>
        <v>0</v>
      </c>
      <c r="CC364" s="256" cm="1">
        <f t="array" aca="1" ref="CC364" ca="1">_xlfn.XLOOKUP($A364&amp;$B364,'[3]产值及收款计划（2026）'!$A:$A&amp;'[3]产值及收款计划（2026）'!$B:$B,'[3]产值及收款计划（2026）'!CC:CC)</f>
        <v>0</v>
      </c>
      <c r="CD364" s="256" cm="1">
        <f t="array" aca="1" ref="CD364" ca="1">_xlfn.XLOOKUP($A364&amp;$B364,'[3]产值及收款计划（2026）'!$A:$A&amp;'[3]产值及收款计划（2026）'!$B:$B,'[3]产值及收款计划（2026）'!CD:CD)</f>
        <v>0</v>
      </c>
      <c r="CE364" s="256" cm="1">
        <f t="array" aca="1" ref="CE364" ca="1">_xlfn.XLOOKUP($A364&amp;$B364,'[3]产值及收款计划（2026）'!$A:$A&amp;'[3]产值及收款计划（2026）'!$B:$B,'[3]产值及收款计划（2026）'!CE:CE)</f>
        <v>0</v>
      </c>
      <c r="CF364" s="256" cm="1">
        <f t="array" aca="1" ref="CF364" ca="1">_xlfn.XLOOKUP($A364&amp;$B364,'[3]产值及收款计划（2026）'!$A:$A&amp;'[3]产值及收款计划（2026）'!$B:$B,'[3]产值及收款计划（2026）'!CF:CF)</f>
        <v>0</v>
      </c>
      <c r="CG364" s="256" cm="1">
        <f t="array" aca="1" ref="CG364" ca="1">_xlfn.XLOOKUP($A364&amp;$B364,'[3]产值及收款计划（2026）'!$A:$A&amp;'[3]产值及收款计划（2026）'!$B:$B,'[3]产值及收款计划（2026）'!CG:CG)</f>
        <v>0</v>
      </c>
      <c r="CH364" s="256" cm="1">
        <f t="array" aca="1" ref="CH364" ca="1">_xlfn.XLOOKUP($A364&amp;$B364,'[3]产值及收款计划（2026）'!$A:$A&amp;'[3]产值及收款计划（2026）'!$B:$B,'[3]产值及收款计划（2026）'!CH:CH)</f>
        <v>0</v>
      </c>
      <c r="CI364" s="256" cm="1">
        <f t="array" aca="1" ref="CI364" ca="1">_xlfn.XLOOKUP($A364&amp;$B364,'[3]产值及收款计划（2026）'!$A:$A&amp;'[3]产值及收款计划（2026）'!$B:$B,'[3]产值及收款计划（2026）'!CI:CI)</f>
        <v>0</v>
      </c>
      <c r="CJ364" s="256" cm="1">
        <f t="array" aca="1" ref="CJ364" ca="1">_xlfn.XLOOKUP($A364&amp;$B364,'[3]产值及收款计划（2026）'!$A:$A&amp;'[3]产值及收款计划（2026）'!$B:$B,'[3]产值及收款计划（2026）'!CJ:CJ)</f>
        <v>0</v>
      </c>
      <c r="CK364" s="256" cm="1">
        <f t="array" aca="1" ref="CK364" ca="1">_xlfn.XLOOKUP($A364&amp;$B364,'[3]产值及收款计划（2026）'!$A:$A&amp;'[3]产值及收款计划（2026）'!$B:$B,'[3]产值及收款计划（2026）'!CK:CK)</f>
        <v>0</v>
      </c>
      <c r="CL364" s="256" cm="1">
        <f t="array" aca="1" ref="CL364" ca="1">_xlfn.XLOOKUP($A364&amp;$B364,'[3]产值及收款计划（2026）'!$A:$A&amp;'[3]产值及收款计划（2026）'!$B:$B,'[3]产值及收款计划（2026）'!CL:CL)</f>
        <v>0</v>
      </c>
      <c r="DA364" s="256" cm="1">
        <f t="array" aca="1" ref="DA364" ca="1">_xlfn.XLOOKUP($A364&amp;$B364,'[3]产值及收款计划（2026）'!$A:$A&amp;'[3]产值及收款计划（2026）'!$B:$B,'[3]产值及收款计划（2026）'!DA:DA)</f>
        <v>0</v>
      </c>
      <c r="DB364" s="256" cm="1">
        <f t="array" aca="1" ref="DB364" ca="1">_xlfn.XLOOKUP($A364&amp;$B364,'[3]产值及收款计划（2026）'!$A:$A&amp;'[3]产值及收款计划（2026）'!$B:$B,'[3]产值及收款计划（2026）'!DB:DB)</f>
        <v>0</v>
      </c>
      <c r="DC364" s="256" cm="1">
        <f t="array" aca="1" ref="DC364" ca="1">_xlfn.XLOOKUP($A364&amp;$B364,'[3]产值及收款计划（2026）'!$A:$A&amp;'[3]产值及收款计划（2026）'!$B:$B,'[3]产值及收款计划（2026）'!DC:DC)</f>
        <v>9.5</v>
      </c>
      <c r="DD364" s="256" cm="1">
        <f t="array" aca="1" ref="DD364" ca="1">_xlfn.XLOOKUP($A364&amp;$B364,'[3]产值及收款计划（2026）'!$A:$A&amp;'[3]产值及收款计划（2026）'!$B:$B,'[3]产值及收款计划（2026）'!DD:DD)</f>
        <v>0</v>
      </c>
      <c r="DE364" s="256" cm="1">
        <f t="array" aca="1" ref="DE364" ca="1">_xlfn.XLOOKUP($A364&amp;$B364,'[3]产值及收款计划（2026）'!$A:$A&amp;'[3]产值及收款计划（2026）'!$B:$B,'[3]产值及收款计划（2026）'!DE:DE)</f>
        <v>0</v>
      </c>
      <c r="DF364" s="256" cm="1">
        <f t="array" aca="1" ref="DF364" ca="1">_xlfn.XLOOKUP($A364&amp;$B364,'[3]产值及收款计划（2026）'!$A:$A&amp;'[3]产值及收款计划（2026）'!$B:$B,'[3]产值及收款计划（2026）'!DF:DF)</f>
        <v>0</v>
      </c>
      <c r="DG364" s="256" cm="1">
        <f t="array" aca="1" ref="DG364" ca="1">_xlfn.XLOOKUP($A364&amp;$B364,'[3]产值及收款计划（2026）'!$A:$A&amp;'[3]产值及收款计划（2026）'!$B:$B,'[3]产值及收款计划（2026）'!DG:DG)</f>
        <v>0</v>
      </c>
      <c r="DH364" s="256" cm="1">
        <f t="array" aca="1" ref="DH364" ca="1">_xlfn.XLOOKUP($A364&amp;$B364,'[3]产值及收款计划（2026）'!$A:$A&amp;'[3]产值及收款计划（2026）'!$B:$B,'[3]产值及收款计划（2026）'!DH:DH)</f>
        <v>0</v>
      </c>
      <c r="DI364" s="256" cm="1">
        <f t="array" aca="1" ref="DI364" ca="1">_xlfn.XLOOKUP($A364&amp;$B364,'[3]产值及收款计划（2026）'!$A:$A&amp;'[3]产值及收款计划（2026）'!$B:$B,'[3]产值及收款计划（2026）'!DI:DI)</f>
        <v>0</v>
      </c>
      <c r="DJ364" s="256" cm="1">
        <f t="array" aca="1" ref="DJ364" ca="1">_xlfn.XLOOKUP($A364&amp;$B364,'[3]产值及收款计划（2026）'!$A:$A&amp;'[3]产值及收款计划（2026）'!$B:$B,'[3]产值及收款计划（2026）'!DJ:DJ)</f>
        <v>0</v>
      </c>
      <c r="DK364" s="256" cm="1">
        <f t="array" aca="1" ref="DK364" ca="1">_xlfn.XLOOKUP($A364&amp;$B364,'[3]产值及收款计划（2026）'!$A:$A&amp;'[3]产值及收款计划（2026）'!$B:$B,'[3]产值及收款计划（2026）'!DK:DK)</f>
        <v>0</v>
      </c>
      <c r="DL364" s="256" cm="1">
        <f t="array" aca="1" ref="DL364" ca="1">_xlfn.XLOOKUP($A364&amp;$B364,'[3]产值及收款计划（2026）'!$A:$A&amp;'[3]产值及收款计划（2026）'!$B:$B,'[3]产值及收款计划（2026）'!DL:DL)</f>
        <v>0</v>
      </c>
      <c r="DM364" s="264"/>
      <c r="DN364" s="250"/>
    </row>
    <row r="365" spans="1:118" ht="20.25" x14ac:dyDescent="0.15">
      <c r="A365" s="254">
        <f t="shared" ca="1" si="20"/>
        <v>17</v>
      </c>
      <c r="B365" s="254" t="s">
        <v>27</v>
      </c>
      <c r="C365" s="255" t="str" cm="1">
        <f t="array" aca="1" ref="C365" ca="1">_xlfn.XLOOKUP($A365&amp;$B365,'[3]产值及收款计划（2026）'!$A:$A&amp;'[3]产值及收款计划（2026）'!$B:$B,'[3]产值及收款计划（2026）'!C:C)</f>
        <v>ZHT2024122000168</v>
      </c>
      <c r="D365" s="255" t="str" cm="1">
        <f t="array" aca="1" ref="D365" ca="1">_xlfn.XLOOKUP($A365&amp;$B365,'[3]产值及收款计划（2026）'!$A:$A&amp;'[3]产值及收款计划（2026）'!$B:$B,'[3]产值及收款计划（2026）'!D:D)</f>
        <v>2024年城市运营工程管理数据集成服务</v>
      </c>
      <c r="E365" s="256" cm="1">
        <f t="array" aca="1" ref="E365" ca="1">_xlfn.XLOOKUP($A365&amp;$B365,'[3]产值及收款计划（2026）'!$A:$A&amp;'[3]产值及收款计划（2026）'!$B:$B,'[3]产值及收款计划（2026）'!E:E)</f>
        <v>49.97</v>
      </c>
      <c r="F365" s="256" cm="1">
        <f t="array" aca="1" ref="F365" ca="1">_xlfn.XLOOKUP($A365&amp;$B365,'[3]产值及收款计划（2026）'!$A:$A&amp;'[3]产值及收款计划（2026）'!$B:$B,'[3]产值及收款计划（2026）'!F:F)</f>
        <v>49.97</v>
      </c>
      <c r="G365" s="256" cm="1">
        <f t="array" aca="1" ref="G365" ca="1">_xlfn.XLOOKUP($A365&amp;$B365,'[3]产值及收款计划（2026）'!$A:$A&amp;'[3]产值及收款计划（2026）'!$B:$B,'[3]产值及收款计划（2026）'!G:G)</f>
        <v>49.97</v>
      </c>
      <c r="H365" s="256" cm="1">
        <f t="array" aca="1" ref="H365" ca="1">_xlfn.XLOOKUP($A365&amp;$B365,'[3]产值及收款计划（2026）'!$A:$A&amp;'[3]产值及收款计划（2026）'!$B:$B,'[3]产值及收款计划（2026）'!H:H)</f>
        <v>49.97</v>
      </c>
      <c r="I365" s="257" cm="1">
        <f t="array" aca="1" ref="I365" ca="1">_xlfn.XLOOKUP($A365&amp;$B365,'[3]产值及收款计划（2026）'!$A:$A&amp;'[3]产值及收款计划（2026）'!$B:$B,'[3]产值及收款计划（2026）'!I:I)</f>
        <v>1</v>
      </c>
      <c r="J365" s="258" cm="1">
        <f t="array" aca="1" ref="J365" ca="1">_xlfn.XLOOKUP($A365&amp;$B365,'[3]产值及收款计划（2026）'!$A:$A&amp;'[3]产值及收款计划（2026）'!$B:$B,'[3]产值及收款计划（2026）'!J:J)</f>
        <v>0.06</v>
      </c>
      <c r="K365" s="256" cm="1">
        <f t="array" aca="1" ref="K365" ca="1">_xlfn.XLOOKUP($A365&amp;$B365,'[3]产值及收款计划（2026）'!$A:$A&amp;'[3]产值及收款计划（2026）'!$B:$B,'[3]产值及收款计划（2026）'!K:K)</f>
        <v>0</v>
      </c>
      <c r="L365" s="256" cm="1">
        <f t="array" aca="1" ref="L365" ca="1">_xlfn.XLOOKUP($A365&amp;$B365,'[3]产值及收款计划（2026）'!$A:$A&amp;'[3]产值及收款计划（2026）'!$B:$B,'[3]产值及收款计划（2026）'!L:L)</f>
        <v>0</v>
      </c>
      <c r="M365" s="256" t="str" cm="1">
        <f t="array" aca="1" ref="M365" ca="1">_xlfn.XLOOKUP($A365&amp;$B365,'[3]产值及收款计划（2026）'!$A:$A&amp;'[3]产值及收款计划（2026）'!$B:$B,'[3]产值及收款计划（2026）'!M:M)</f>
        <v>主导</v>
      </c>
      <c r="N365" s="256" cm="1">
        <f t="array" aca="1" ref="N365" ca="1">_xlfn.XLOOKUP($A365&amp;$B365,'[3]产值及收款计划（2026）'!$A:$A&amp;'[3]产值及收款计划（2026）'!$B:$B,'[3]产值及收款计划（2026）'!N:N)</f>
        <v>0</v>
      </c>
      <c r="O365" s="256" t="str" cm="1">
        <f t="array" aca="1" ref="O365" ca="1">_xlfn.XLOOKUP($A365&amp;$B365,'[3]产值及收款计划（2026）'!$A:$A&amp;'[3]产值及收款计划（2026）'!$B:$B,'[3]产值及收款计划（2026）'!O:O)</f>
        <v>涂勋</v>
      </c>
      <c r="P365" s="255" t="str" cm="1">
        <f t="array" aca="1" ref="P365" ca="1">_xlfn.XLOOKUP($A365&amp;$B365,'[3]产值及收款计划（2026）'!$A:$A&amp;'[3]产值及收款计划（2026）'!$B:$B,'[3]产值及收款计划（2026）'!P:P)</f>
        <v>在建</v>
      </c>
      <c r="Q365" s="256" cm="1">
        <f t="array" aca="1" ref="Q365" ca="1">_xlfn.XLOOKUP($A365&amp;$B365,'[3]产值及收款计划（2026）'!$A:$A&amp;'[3]产值及收款计划（2026）'!$B:$B,'[3]产值及收款计划（2026）'!Q:Q)</f>
        <v>0</v>
      </c>
      <c r="R365" s="256" cm="1">
        <f t="array" aca="1" ref="R365" ca="1">_xlfn.XLOOKUP($A365&amp;$B365,'[3]产值及收款计划（2026）'!$A:$A&amp;'[3]产值及收款计划（2026）'!$B:$B,'[3]产值及收款计划（2026）'!R:R)</f>
        <v>0</v>
      </c>
      <c r="S365" s="256" cm="1">
        <f t="array" aca="1" ref="S365" ca="1">_xlfn.XLOOKUP($A365&amp;$B365,'[3]产值及收款计划（2026）'!$A:$A&amp;'[3]产值及收款计划（2026）'!$B:$B,'[3]产值及收款计划（2026）'!S:S)</f>
        <v>0</v>
      </c>
      <c r="T365" s="256" cm="1">
        <f t="array" aca="1" ref="T365" ca="1">_xlfn.XLOOKUP($A365&amp;$B365,'[3]产值及收款计划（2026）'!$A:$A&amp;'[3]产值及收款计划（2026）'!$B:$B,'[3]产值及收款计划（2026）'!T:T)</f>
        <v>47.471499999999999</v>
      </c>
      <c r="U365" s="256" cm="1">
        <f t="array" aca="1" ref="U365" ca="1">_xlfn.XLOOKUP($A365&amp;$B365,'[3]产值及收款计划（2026）'!$A:$A&amp;'[3]产值及收款计划（2026）'!$B:$B,'[3]产值及收款计划（2026）'!U:U)</f>
        <v>0</v>
      </c>
      <c r="V365" s="256" cm="1">
        <f t="array" aca="1" ref="V365" ca="1">_xlfn.XLOOKUP($A365&amp;$B365,'[3]产值及收款计划（2026）'!$A:$A&amp;'[3]产值及收款计划（2026）'!$B:$B,'[3]产值及收款计划（2026）'!V:V)</f>
        <v>2.4984999999999999</v>
      </c>
      <c r="W365" s="256" cm="1">
        <f t="array" aca="1" ref="W365" ca="1">_xlfn.XLOOKUP($A365&amp;$B365,'[3]产值及收款计划（2026）'!$A:$A&amp;'[3]产值及收款计划（2026）'!$B:$B,'[3]产值及收款计划（2026）'!W:W)</f>
        <v>0</v>
      </c>
      <c r="X365" s="256" cm="1">
        <f t="array" aca="1" ref="X365" ca="1">_xlfn.XLOOKUP($A365&amp;$B365,'[3]产值及收款计划（2026）'!$A:$A&amp;'[3]产值及收款计划（2026）'!$B:$B,'[3]产值及收款计划（2026）'!X:X)</f>
        <v>0</v>
      </c>
      <c r="Y365" s="256" cm="1">
        <f t="array" aca="1" ref="Y365" ca="1">_xlfn.XLOOKUP($A365&amp;$B365,'[3]产值及收款计划（2026）'!$A:$A&amp;'[3]产值及收款计划（2026）'!$B:$B,'[3]产值及收款计划（2026）'!Y:Y)</f>
        <v>0</v>
      </c>
      <c r="Z365" s="256" cm="1">
        <f t="array" aca="1" ref="Z365" ca="1">_xlfn.XLOOKUP($A365&amp;$B365,'[3]产值及收款计划（2026）'!$A:$A&amp;'[3]产值及收款计划（2026）'!$B:$B,'[3]产值及收款计划（2026）'!Z:Z)</f>
        <v>0</v>
      </c>
      <c r="AA365" s="256" cm="1">
        <f t="array" aca="1" ref="AA365" ca="1">_xlfn.XLOOKUP($A365&amp;$B365,'[3]产值及收款计划（2026）'!$A:$A&amp;'[3]产值及收款计划（2026）'!$B:$B,'[3]产值及收款计划（2026）'!AA:AA)</f>
        <v>0</v>
      </c>
      <c r="AB365" s="256" cm="1">
        <f t="array" aca="1" ref="AB365" ca="1">_xlfn.XLOOKUP($A365&amp;$B365,'[3]产值及收款计划（2026）'!$A:$A&amp;'[3]产值及收款计划（2026）'!$B:$B,'[3]产值及收款计划（2026）'!AB:AB)</f>
        <v>0</v>
      </c>
      <c r="AC365" s="256" cm="1">
        <f t="array" aca="1" ref="AC365" ca="1">_xlfn.XLOOKUP($A365&amp;$B365,'[3]产值及收款计划（2026）'!$A:$A&amp;'[3]产值及收款计划（2026）'!$B:$B,'[3]产值及收款计划（2026）'!AC:AC)</f>
        <v>0</v>
      </c>
      <c r="AD365" s="256" cm="1">
        <f t="array" aca="1" ref="AD365" ca="1">_xlfn.XLOOKUP($A365&amp;$B365,'[3]产值及收款计划（2026）'!$A:$A&amp;'[3]产值及收款计划（2026）'!$B:$B,'[3]产值及收款计划（2026）'!AD:AD)</f>
        <v>0</v>
      </c>
      <c r="AE365" s="256" cm="1">
        <f t="array" aca="1" ref="AE365" ca="1">_xlfn.XLOOKUP($A365&amp;$B365,'[3]产值及收款计划（2026）'!$A:$A&amp;'[3]产值及收款计划（2026）'!$B:$B,'[3]产值及收款计划（2026）'!AE:AE)</f>
        <v>0</v>
      </c>
      <c r="AF365" s="256" cm="1">
        <f t="array" aca="1" ref="AF365" ca="1">_xlfn.XLOOKUP($A365&amp;$B365,'[3]产值及收款计划（2026）'!$A:$A&amp;'[3]产值及收款计划（2026）'!$B:$B,'[3]产值及收款计划（2026）'!AF:AF)</f>
        <v>2.4984999999999999</v>
      </c>
      <c r="AG365" s="256" cm="1">
        <f t="array" aca="1" ref="AG365" ca="1">_xlfn.XLOOKUP($A365&amp;$B365,'[3]产值及收款计划（2026）'!$A:$A&amp;'[3]产值及收款计划（2026）'!$B:$B,'[3]产值及收款计划（2026）'!AG:AG)</f>
        <v>0</v>
      </c>
      <c r="AH365" s="256" cm="1">
        <f t="array" aca="1" ref="AH365" ca="1">_xlfn.XLOOKUP($A365&amp;$B365,'[3]产值及收款计划（2026）'!$A:$A&amp;'[3]产值及收款计划（2026）'!$B:$B,'[3]产值及收款计划（2026）'!AH:AH)</f>
        <v>0</v>
      </c>
      <c r="AI365" s="256" cm="1">
        <f t="array" aca="1" ref="AI365" ca="1">_xlfn.XLOOKUP($A365&amp;$B365,'[3]产值及收款计划（2026）'!$A:$A&amp;'[3]产值及收款计划（2026）'!$B:$B,'[3]产值及收款计划（2026）'!AI:AI)</f>
        <v>0</v>
      </c>
      <c r="AJ365" s="256" cm="1">
        <f t="array" aca="1" ref="AJ365" ca="1">_xlfn.XLOOKUP($A365&amp;$B365,'[3]产值及收款计划（2026）'!$A:$A&amp;'[3]产值及收款计划（2026）'!$B:$B,'[3]产值及收款计划（2026）'!AJ:AJ)</f>
        <v>0</v>
      </c>
      <c r="AK365" s="256" cm="1">
        <f t="array" aca="1" ref="AK365" ca="1">_xlfn.XLOOKUP($A365&amp;$B365,'[3]产值及收款计划（2026）'!$A:$A&amp;'[3]产值及收款计划（2026）'!$B:$B,'[3]产值及收款计划（2026）'!AK:AK)</f>
        <v>0</v>
      </c>
      <c r="AL365" s="256" cm="1">
        <f t="array" aca="1" ref="AL365" ca="1">_xlfn.XLOOKUP($A365&amp;$B365,'[3]产值及收款计划（2026）'!$A:$A&amp;'[3]产值及收款计划（2026）'!$B:$B,'[3]产值及收款计划（2026）'!AL:AL)</f>
        <v>0</v>
      </c>
      <c r="AM365" s="263" t="e" cm="1">
        <f t="array" aca="1" ref="AM365" ca="1">_xlfn.LET(_xlpm.勾选月份状态数组,TRANSPOSE('PPT(12-15页）-TOP10'!$A$3:$A$14),_xlpm.选择数据区,IF('PPT(12-15页）-TOP10'!$E$3="收款",$BA365:$BL365,$AA365:$AL365),SUM(_xlfn._xlws.FILTER(_xlpm.选择数据区,_xlpm.勾选月份状态数组,"")))</f>
        <v>#NAME?</v>
      </c>
      <c r="AN365" s="256" t="e" cm="1">
        <f t="array" aca="1" ref="AN365" ca="1">_xlfn.LET(_xlpm.勾选月份状态数组,TRANSPOSE('PPT(12-15页）-TOP10'!$A$3:$A$14),_xlpm.选择数据区,IF('PPT(12-15页）-TOP10'!$E$3="收款",$DA365:$DL365,$CA365:$CL365),SUM(_xlfn._xlws.FILTER(_xlpm.选择数据区,_xlpm.勾选月份状态数组,"")))</f>
        <v>#NAME?</v>
      </c>
      <c r="AO365" s="256">
        <f ca="1">SUM(CA365:CC365)+SUM(AD365:AL365)</f>
        <v>2.4984999999999999</v>
      </c>
      <c r="AP365" s="256"/>
      <c r="AQ365" s="256"/>
      <c r="AR365" s="256"/>
      <c r="AS365" s="256" cm="1">
        <f t="array" aca="1" ref="AS365" ca="1">_xlfn.XLOOKUP($A365&amp;$B365,'[3]产值及收款计划（2026）'!$A:$A&amp;'[3]产值及收款计划（2026）'!$B:$B,'[3]产值及收款计划（2026）'!AS:AS)</f>
        <v>0</v>
      </c>
      <c r="AT365" s="256" cm="1">
        <f t="array" aca="1" ref="AT365" ca="1">_xlfn.XLOOKUP($A365&amp;$B365,'[3]产值及收款计划（2026）'!$A:$A&amp;'[3]产值及收款计划（2026）'!$B:$B,'[3]产值及收款计划（2026）'!AT:AT)</f>
        <v>0</v>
      </c>
      <c r="AU365" s="256" cm="1">
        <f t="array" aca="1" ref="AU365" ca="1">_xlfn.XLOOKUP($A365&amp;$B365,'[3]产值及收款计划（2026）'!$A:$A&amp;'[3]产值及收款计划（2026）'!$B:$B,'[3]产值及收款计划（2026）'!AU:AU)</f>
        <v>0</v>
      </c>
      <c r="AV365" s="256" cm="1">
        <f t="array" aca="1" ref="AV365" ca="1">_xlfn.XLOOKUP($A365&amp;$B365,'[3]产值及收款计划（2026）'!$A:$A&amp;'[3]产值及收款计划（2026）'!$B:$B,'[3]产值及收款计划（2026）'!AV:AV)</f>
        <v>0</v>
      </c>
      <c r="AW365" s="256" cm="1">
        <f t="array" aca="1" ref="AW365" ca="1">_xlfn.XLOOKUP($A365&amp;$B365,'[3]产值及收款计划（2026）'!$A:$A&amp;'[3]产值及收款计划（2026）'!$B:$B,'[3]产值及收款计划（2026）'!AW:AW)</f>
        <v>47.471499999999999</v>
      </c>
      <c r="AX365" s="256" cm="1">
        <f t="array" aca="1" ref="AX365" ca="1">_xlfn.XLOOKUP($A365&amp;$B365,'[3]产值及收款计划（2026）'!$A:$A&amp;'[3]产值及收款计划（2026）'!$B:$B,'[3]产值及收款计划（2026）'!AX:AX)</f>
        <v>0</v>
      </c>
      <c r="AY365" s="256" cm="1">
        <f t="array" aca="1" ref="AY365" ca="1">_xlfn.XLOOKUP($A365&amp;$B365,'[3]产值及收款计划（2026）'!$A:$A&amp;'[3]产值及收款计划（2026）'!$B:$B,'[3]产值及收款计划（2026）'!AY:AY)</f>
        <v>2.4984999999999999</v>
      </c>
      <c r="AZ365" s="256" cm="1">
        <f t="array" aca="1" ref="AZ365" ca="1">_xlfn.XLOOKUP($A365&amp;$B365,'[3]产值及收款计划（2026）'!$A:$A&amp;'[3]产值及收款计划（2026）'!$B:$B,'[3]产值及收款计划（2026）'!AZ:AZ)</f>
        <v>0</v>
      </c>
      <c r="BA365" s="256" cm="1">
        <f t="array" aca="1" ref="BA365" ca="1">_xlfn.XLOOKUP($A365&amp;$B365,'[3]产值及收款计划（2026）'!$A:$A&amp;'[3]产值及收款计划（2026）'!$B:$B,'[3]产值及收款计划（2026）'!BA:BA)</f>
        <v>0</v>
      </c>
      <c r="BB365" s="256" cm="1">
        <f t="array" aca="1" ref="BB365" ca="1">_xlfn.XLOOKUP($A365&amp;$B365,'[3]产值及收款计划（2026）'!$A:$A&amp;'[3]产值及收款计划（2026）'!$B:$B,'[3]产值及收款计划（2026）'!BB:BB)</f>
        <v>0</v>
      </c>
      <c r="BC365" s="256" cm="1">
        <f t="array" aca="1" ref="BC365" ca="1">_xlfn.XLOOKUP($A365&amp;$B365,'[3]产值及收款计划（2026）'!$A:$A&amp;'[3]产值及收款计划（2026）'!$B:$B,'[3]产值及收款计划（2026）'!BC:BC)</f>
        <v>0</v>
      </c>
      <c r="BD365" s="256" cm="1">
        <f t="array" aca="1" ref="BD365" ca="1">_xlfn.XLOOKUP($A365&amp;$B365,'[3]产值及收款计划（2026）'!$A:$A&amp;'[3]产值及收款计划（2026）'!$B:$B,'[3]产值及收款计划（2026）'!BD:BD)</f>
        <v>2.4984999999999999</v>
      </c>
      <c r="BE365" s="256" cm="1">
        <f t="array" aca="1" ref="BE365" ca="1">_xlfn.XLOOKUP($A365&amp;$B365,'[3]产值及收款计划（2026）'!$A:$A&amp;'[3]产值及收款计划（2026）'!$B:$B,'[3]产值及收款计划（2026）'!BE:BE)</f>
        <v>0</v>
      </c>
      <c r="BF365" s="256" cm="1">
        <f t="array" aca="1" ref="BF365" ca="1">_xlfn.XLOOKUP($A365&amp;$B365,'[3]产值及收款计划（2026）'!$A:$A&amp;'[3]产值及收款计划（2026）'!$B:$B,'[3]产值及收款计划（2026）'!BF:BF)</f>
        <v>0</v>
      </c>
      <c r="BG365" s="256" cm="1">
        <f t="array" aca="1" ref="BG365" ca="1">_xlfn.XLOOKUP($A365&amp;$B365,'[3]产值及收款计划（2026）'!$A:$A&amp;'[3]产值及收款计划（2026）'!$B:$B,'[3]产值及收款计划（2026）'!BG:BG)</f>
        <v>0</v>
      </c>
      <c r="BH365" s="256" cm="1">
        <f t="array" aca="1" ref="BH365" ca="1">_xlfn.XLOOKUP($A365&amp;$B365,'[3]产值及收款计划（2026）'!$A:$A&amp;'[3]产值及收款计划（2026）'!$B:$B,'[3]产值及收款计划（2026）'!BH:BH)</f>
        <v>0</v>
      </c>
      <c r="BI365" s="256" cm="1">
        <f t="array" aca="1" ref="BI365" ca="1">_xlfn.XLOOKUP($A365&amp;$B365,'[3]产值及收款计划（2026）'!$A:$A&amp;'[3]产值及收款计划（2026）'!$B:$B,'[3]产值及收款计划（2026）'!BI:BI)</f>
        <v>0</v>
      </c>
      <c r="BJ365" s="256" cm="1">
        <f t="array" aca="1" ref="BJ365" ca="1">_xlfn.XLOOKUP($A365&amp;$B365,'[3]产值及收款计划（2026）'!$A:$A&amp;'[3]产值及收款计划（2026）'!$B:$B,'[3]产值及收款计划（2026）'!BJ:BJ)</f>
        <v>0</v>
      </c>
      <c r="BK365" s="256" cm="1">
        <f t="array" aca="1" ref="BK365" ca="1">_xlfn.XLOOKUP($A365&amp;$B365,'[3]产值及收款计划（2026）'!$A:$A&amp;'[3]产值及收款计划（2026）'!$B:$B,'[3]产值及收款计划（2026）'!BK:BK)</f>
        <v>0</v>
      </c>
      <c r="BL365" s="256" cm="1">
        <f t="array" aca="1" ref="BL365" ca="1">_xlfn.XLOOKUP($A365&amp;$B365,'[3]产值及收款计划（2026）'!$A:$A&amp;'[3]产值及收款计划（2026）'!$B:$B,'[3]产值及收款计划（2026）'!BL:BL)</f>
        <v>0</v>
      </c>
      <c r="BM365" s="256"/>
      <c r="BN365" s="256"/>
      <c r="BO365" s="256"/>
      <c r="BP365" s="256"/>
      <c r="BQ365" s="255" t="str" cm="1">
        <f t="array" aca="1" ref="BQ365" ca="1">_xlfn.XLOOKUP($A365&amp;$B365,'[3]产值及收款计划（2026）'!$A:$A&amp;'[3]产值及收款计划（2026）'!$B:$B,'[3]产值及收款计划（2026）'!BQ:BQ)</f>
        <v>上海城建城市运营（集团）有限公司</v>
      </c>
      <c r="BR365" s="256" cm="1">
        <f t="array" aca="1" ref="BR365" ca="1">_xlfn.XLOOKUP($A365&amp;$B365,'[3]产值及收款计划（2026）'!$A:$A&amp;'[3]产值及收款计划（2026）'!$B:$B,'[3]产值及收款计划（2026）'!BR:BR)</f>
        <v>0</v>
      </c>
      <c r="CA365" s="256" cm="1">
        <f t="array" aca="1" ref="CA365" ca="1">_xlfn.XLOOKUP($A365&amp;$B365,'[3]产值及收款计划（2026）'!$A:$A&amp;'[3]产值及收款计划（2026）'!$B:$B,'[3]产值及收款计划（2026）'!CA:CA)</f>
        <v>0</v>
      </c>
      <c r="CB365" s="256" cm="1">
        <f t="array" aca="1" ref="CB365" ca="1">_xlfn.XLOOKUP($A365&amp;$B365,'[3]产值及收款计划（2026）'!$A:$A&amp;'[3]产值及收款计划（2026）'!$B:$B,'[3]产值及收款计划（2026）'!CB:CB)</f>
        <v>0</v>
      </c>
      <c r="CC365" s="256" cm="1">
        <f t="array" aca="1" ref="CC365" ca="1">_xlfn.XLOOKUP($A365&amp;$B365,'[3]产值及收款计划（2026）'!$A:$A&amp;'[3]产值及收款计划（2026）'!$B:$B,'[3]产值及收款计划（2026）'!CC:CC)</f>
        <v>0</v>
      </c>
      <c r="CD365" s="256" cm="1">
        <f t="array" aca="1" ref="CD365" ca="1">_xlfn.XLOOKUP($A365&amp;$B365,'[3]产值及收款计划（2026）'!$A:$A&amp;'[3]产值及收款计划（2026）'!$B:$B,'[3]产值及收款计划（2026）'!CD:CD)</f>
        <v>0</v>
      </c>
      <c r="CE365" s="256" cm="1">
        <f t="array" aca="1" ref="CE365" ca="1">_xlfn.XLOOKUP($A365&amp;$B365,'[3]产值及收款计划（2026）'!$A:$A&amp;'[3]产值及收款计划（2026）'!$B:$B,'[3]产值及收款计划（2026）'!CE:CE)</f>
        <v>0</v>
      </c>
      <c r="CF365" s="256" cm="1">
        <f t="array" aca="1" ref="CF365" ca="1">_xlfn.XLOOKUP($A365&amp;$B365,'[3]产值及收款计划（2026）'!$A:$A&amp;'[3]产值及收款计划（2026）'!$B:$B,'[3]产值及收款计划（2026）'!CF:CF)</f>
        <v>0</v>
      </c>
      <c r="CG365" s="256" cm="1">
        <f t="array" aca="1" ref="CG365" ca="1">_xlfn.XLOOKUP($A365&amp;$B365,'[3]产值及收款计划（2026）'!$A:$A&amp;'[3]产值及收款计划（2026）'!$B:$B,'[3]产值及收款计划（2026）'!CG:CG)</f>
        <v>0</v>
      </c>
      <c r="CH365" s="256" cm="1">
        <f t="array" aca="1" ref="CH365" ca="1">_xlfn.XLOOKUP($A365&amp;$B365,'[3]产值及收款计划（2026）'!$A:$A&amp;'[3]产值及收款计划（2026）'!$B:$B,'[3]产值及收款计划（2026）'!CH:CH)</f>
        <v>0</v>
      </c>
      <c r="CI365" s="256" cm="1">
        <f t="array" aca="1" ref="CI365" ca="1">_xlfn.XLOOKUP($A365&amp;$B365,'[3]产值及收款计划（2026）'!$A:$A&amp;'[3]产值及收款计划（2026）'!$B:$B,'[3]产值及收款计划（2026）'!CI:CI)</f>
        <v>0</v>
      </c>
      <c r="CJ365" s="256" cm="1">
        <f t="array" aca="1" ref="CJ365" ca="1">_xlfn.XLOOKUP($A365&amp;$B365,'[3]产值及收款计划（2026）'!$A:$A&amp;'[3]产值及收款计划（2026）'!$B:$B,'[3]产值及收款计划（2026）'!CJ:CJ)</f>
        <v>0</v>
      </c>
      <c r="CK365" s="256" cm="1">
        <f t="array" aca="1" ref="CK365" ca="1">_xlfn.XLOOKUP($A365&amp;$B365,'[3]产值及收款计划（2026）'!$A:$A&amp;'[3]产值及收款计划（2026）'!$B:$B,'[3]产值及收款计划（2026）'!CK:CK)</f>
        <v>0</v>
      </c>
      <c r="CL365" s="256" cm="1">
        <f t="array" aca="1" ref="CL365" ca="1">_xlfn.XLOOKUP($A365&amp;$B365,'[3]产值及收款计划（2026）'!$A:$A&amp;'[3]产值及收款计划（2026）'!$B:$B,'[3]产值及收款计划（2026）'!CL:CL)</f>
        <v>0</v>
      </c>
      <c r="DA365" s="256" cm="1">
        <f t="array" aca="1" ref="DA365" ca="1">_xlfn.XLOOKUP($A365&amp;$B365,'[3]产值及收款计划（2026）'!$A:$A&amp;'[3]产值及收款计划（2026）'!$B:$B,'[3]产值及收款计划（2026）'!DA:DA)</f>
        <v>0</v>
      </c>
      <c r="DB365" s="256" cm="1">
        <f t="array" aca="1" ref="DB365" ca="1">_xlfn.XLOOKUP($A365&amp;$B365,'[3]产值及收款计划（2026）'!$A:$A&amp;'[3]产值及收款计划（2026）'!$B:$B,'[3]产值及收款计划（2026）'!DB:DB)</f>
        <v>0</v>
      </c>
      <c r="DC365" s="256" cm="1">
        <f t="array" aca="1" ref="DC365" ca="1">_xlfn.XLOOKUP($A365&amp;$B365,'[3]产值及收款计划（2026）'!$A:$A&amp;'[3]产值及收款计划（2026）'!$B:$B,'[3]产值及收款计划（2026）'!DC:DC)</f>
        <v>0</v>
      </c>
      <c r="DD365" s="256" cm="1">
        <f t="array" aca="1" ref="DD365" ca="1">_xlfn.XLOOKUP($A365&amp;$B365,'[3]产值及收款计划（2026）'!$A:$A&amp;'[3]产值及收款计划（2026）'!$B:$B,'[3]产值及收款计划（2026）'!DD:DD)</f>
        <v>0</v>
      </c>
      <c r="DE365" s="256" cm="1">
        <f t="array" aca="1" ref="DE365" ca="1">_xlfn.XLOOKUP($A365&amp;$B365,'[3]产值及收款计划（2026）'!$A:$A&amp;'[3]产值及收款计划（2026）'!$B:$B,'[3]产值及收款计划（2026）'!DE:DE)</f>
        <v>0</v>
      </c>
      <c r="DF365" s="256" cm="1">
        <f t="array" aca="1" ref="DF365" ca="1">_xlfn.XLOOKUP($A365&amp;$B365,'[3]产值及收款计划（2026）'!$A:$A&amp;'[3]产值及收款计划（2026）'!$B:$B,'[3]产值及收款计划（2026）'!DF:DF)</f>
        <v>0</v>
      </c>
      <c r="DG365" s="256" cm="1">
        <f t="array" aca="1" ref="DG365" ca="1">_xlfn.XLOOKUP($A365&amp;$B365,'[3]产值及收款计划（2026）'!$A:$A&amp;'[3]产值及收款计划（2026）'!$B:$B,'[3]产值及收款计划（2026）'!DG:DG)</f>
        <v>0</v>
      </c>
      <c r="DH365" s="256" cm="1">
        <f t="array" aca="1" ref="DH365" ca="1">_xlfn.XLOOKUP($A365&amp;$B365,'[3]产值及收款计划（2026）'!$A:$A&amp;'[3]产值及收款计划（2026）'!$B:$B,'[3]产值及收款计划（2026）'!DH:DH)</f>
        <v>0</v>
      </c>
      <c r="DI365" s="256" cm="1">
        <f t="array" aca="1" ref="DI365" ca="1">_xlfn.XLOOKUP($A365&amp;$B365,'[3]产值及收款计划（2026）'!$A:$A&amp;'[3]产值及收款计划（2026）'!$B:$B,'[3]产值及收款计划（2026）'!DI:DI)</f>
        <v>0</v>
      </c>
      <c r="DJ365" s="256" cm="1">
        <f t="array" aca="1" ref="DJ365" ca="1">_xlfn.XLOOKUP($A365&amp;$B365,'[3]产值及收款计划（2026）'!$A:$A&amp;'[3]产值及收款计划（2026）'!$B:$B,'[3]产值及收款计划（2026）'!DJ:DJ)</f>
        <v>0</v>
      </c>
      <c r="DK365" s="256" cm="1">
        <f t="array" aca="1" ref="DK365" ca="1">_xlfn.XLOOKUP($A365&amp;$B365,'[3]产值及收款计划（2026）'!$A:$A&amp;'[3]产值及收款计划（2026）'!$B:$B,'[3]产值及收款计划（2026）'!DK:DK)</f>
        <v>0</v>
      </c>
      <c r="DL365" s="256" cm="1">
        <f t="array" aca="1" ref="DL365" ca="1">_xlfn.XLOOKUP($A365&amp;$B365,'[3]产值及收款计划（2026）'!$A:$A&amp;'[3]产值及收款计划（2026）'!$B:$B,'[3]产值及收款计划（2026）'!DL:DL)</f>
        <v>0</v>
      </c>
      <c r="DM365" s="264"/>
      <c r="DN365" s="250"/>
    </row>
    <row r="366" spans="1:118" ht="20.25" x14ac:dyDescent="0.15">
      <c r="A366" s="254">
        <f t="shared" ca="1" si="20"/>
        <v>18</v>
      </c>
      <c r="B366" s="254" t="s">
        <v>27</v>
      </c>
      <c r="C366" s="255" t="str" cm="1">
        <f t="array" aca="1" ref="C366" ca="1">_xlfn.XLOOKUP($A366&amp;$B366,'[3]产值及收款计划（2026）'!$A:$A&amp;'[3]产值及收款计划（2026）'!$B:$B,'[3]产值及收款计划（2026）'!C:C)</f>
        <v>ZHT2025051200051</v>
      </c>
      <c r="D366" s="255" t="str" cm="1">
        <f t="array" aca="1" ref="D366" ca="1">_xlfn.XLOOKUP($A366&amp;$B366,'[3]产值及收款计划（2026）'!$A:$A&amp;'[3]产值及收款计划（2026）'!$B:$B,'[3]产值及收款计划（2026）'!D:D)</f>
        <v>隧道股份全面预算管理平台升级项目</v>
      </c>
      <c r="E366" s="256" cm="1">
        <f t="array" aca="1" ref="E366" ca="1">_xlfn.XLOOKUP($A366&amp;$B366,'[3]产值及收款计划（2026）'!$A:$A&amp;'[3]产值及收款计划（2026）'!$B:$B,'[3]产值及收款计划（2026）'!E:E)</f>
        <v>800</v>
      </c>
      <c r="F366" s="256" cm="1">
        <f t="array" aca="1" ref="F366" ca="1">_xlfn.XLOOKUP($A366&amp;$B366,'[3]产值及收款计划（2026）'!$A:$A&amp;'[3]产值及收款计划（2026）'!$B:$B,'[3]产值及收款计划（2026）'!F:F)</f>
        <v>800</v>
      </c>
      <c r="G366" s="256" cm="1">
        <f t="array" aca="1" ref="G366" ca="1">_xlfn.XLOOKUP($A366&amp;$B366,'[3]产值及收款计划（2026）'!$A:$A&amp;'[3]产值及收款计划（2026）'!$B:$B,'[3]产值及收款计划（2026）'!G:G)</f>
        <v>800</v>
      </c>
      <c r="H366" s="256" cm="1">
        <f t="array" aca="1" ref="H366" ca="1">_xlfn.XLOOKUP($A366&amp;$B366,'[3]产值及收款计划（2026）'!$A:$A&amp;'[3]产值及收款计划（2026）'!$B:$B,'[3]产值及收款计划（2026）'!H:H)</f>
        <v>112</v>
      </c>
      <c r="I366" s="257" cm="1">
        <f t="array" aca="1" ref="I366" ca="1">_xlfn.XLOOKUP($A366&amp;$B366,'[3]产值及收款计划（2026）'!$A:$A&amp;'[3]产值及收款计划（2026）'!$B:$B,'[3]产值及收款计划（2026）'!I:I)</f>
        <v>0.14000000000000001</v>
      </c>
      <c r="J366" s="258" cm="1">
        <f t="array" aca="1" ref="J366" ca="1">_xlfn.XLOOKUP($A366&amp;$B366,'[3]产值及收款计划（2026）'!$A:$A&amp;'[3]产值及收款计划（2026）'!$B:$B,'[3]产值及收款计划（2026）'!J:J)</f>
        <v>7.3347984524377505E-2</v>
      </c>
      <c r="K366" s="256" cm="1">
        <f t="array" aca="1" ref="K366" ca="1">_xlfn.XLOOKUP($A366&amp;$B366,'[3]产值及收款计划（2026）'!$A:$A&amp;'[3]产值及收款计划（2026）'!$B:$B,'[3]产值及收款计划（2026）'!K:K)</f>
        <v>0</v>
      </c>
      <c r="L366" s="256" cm="1">
        <f t="array" aca="1" ref="L366" ca="1">_xlfn.XLOOKUP($A366&amp;$B366,'[3]产值及收款计划（2026）'!$A:$A&amp;'[3]产值及收款计划（2026）'!$B:$B,'[3]产值及收款计划（2026）'!L:L)</f>
        <v>0</v>
      </c>
      <c r="M366" s="256" t="str" cm="1">
        <f t="array" aca="1" ref="M366" ca="1">_xlfn.XLOOKUP($A366&amp;$B366,'[3]产值及收款计划（2026）'!$A:$A&amp;'[3]产值及收款计划（2026）'!$B:$B,'[3]产值及收款计划（2026）'!M:M)</f>
        <v>主导</v>
      </c>
      <c r="N366" s="256" cm="1">
        <f t="array" aca="1" ref="N366" ca="1">_xlfn.XLOOKUP($A366&amp;$B366,'[3]产值及收款计划（2026）'!$A:$A&amp;'[3]产值及收款计划（2026）'!$B:$B,'[3]产值及收款计划（2026）'!N:N)</f>
        <v>0</v>
      </c>
      <c r="O366" s="256" t="str" cm="1">
        <f t="array" aca="1" ref="O366" ca="1">_xlfn.XLOOKUP($A366&amp;$B366,'[3]产值及收款计划（2026）'!$A:$A&amp;'[3]产值及收款计划（2026）'!$B:$B,'[3]产值及收款计划（2026）'!O:O)</f>
        <v>丁柔</v>
      </c>
      <c r="P366" s="255" t="str" cm="1">
        <f t="array" aca="1" ref="P366" ca="1">_xlfn.XLOOKUP($A366&amp;$B366,'[3]产值及收款计划（2026）'!$A:$A&amp;'[3]产值及收款计划（2026）'!$B:$B,'[3]产值及收款计划（2026）'!P:P)</f>
        <v>在建</v>
      </c>
      <c r="Q366" s="256" cm="1">
        <f t="array" aca="1" ref="Q366" ca="1">_xlfn.XLOOKUP($A366&amp;$B366,'[3]产值及收款计划（2026）'!$A:$A&amp;'[3]产值及收款计划（2026）'!$B:$B,'[3]产值及收款计划（2026）'!Q:Q)</f>
        <v>0</v>
      </c>
      <c r="R366" s="256" cm="1">
        <f t="array" aca="1" ref="R366" ca="1">_xlfn.XLOOKUP($A366&amp;$B366,'[3]产值及收款计划（2026）'!$A:$A&amp;'[3]产值及收款计划（2026）'!$B:$B,'[3]产值及收款计划（2026）'!R:R)</f>
        <v>0</v>
      </c>
      <c r="S366" s="256" cm="1">
        <f t="array" aca="1" ref="S366" ca="1">_xlfn.XLOOKUP($A366&amp;$B366,'[3]产值及收款计划（2026）'!$A:$A&amp;'[3]产值及收款计划（2026）'!$B:$B,'[3]产值及收款计划（2026）'!S:S)</f>
        <v>0</v>
      </c>
      <c r="T366" s="256" cm="1">
        <f t="array" aca="1" ref="T366" ca="1">_xlfn.XLOOKUP($A366&amp;$B366,'[3]产值及收款计划（2026）'!$A:$A&amp;'[3]产值及收款计划（2026）'!$B:$B,'[3]产值及收款计划（2026）'!T:T)</f>
        <v>278.75</v>
      </c>
      <c r="U366" s="256" cm="1">
        <f t="array" aca="1" ref="U366" ca="1">_xlfn.XLOOKUP($A366&amp;$B366,'[3]产值及收款计划（2026）'!$A:$A&amp;'[3]产值及收款计划（2026）'!$B:$B,'[3]产值及收款计划（2026）'!U:U)</f>
        <v>0</v>
      </c>
      <c r="V366" s="256" cm="1">
        <f t="array" aca="1" ref="V366" ca="1">_xlfn.XLOOKUP($A366&amp;$B366,'[3]产值及收款计划（2026）'!$A:$A&amp;'[3]产值及收款计划（2026）'!$B:$B,'[3]产值及收款计划（2026）'!V:V)</f>
        <v>521.25</v>
      </c>
      <c r="W366" s="256" cm="1">
        <f t="array" aca="1" ref="W366" ca="1">_xlfn.XLOOKUP($A366&amp;$B366,'[3]产值及收款计划（2026）'!$A:$A&amp;'[3]产值及收款计划（2026）'!$B:$B,'[3]产值及收款计划（2026）'!W:W)</f>
        <v>0</v>
      </c>
      <c r="X366" s="256" cm="1">
        <f t="array" aca="1" ref="X366" ca="1">_xlfn.XLOOKUP($A366&amp;$B366,'[3]产值及收款计划（2026）'!$A:$A&amp;'[3]产值及收款计划（2026）'!$B:$B,'[3]产值及收款计划（2026）'!X:X)</f>
        <v>0</v>
      </c>
      <c r="Y366" s="256" cm="1">
        <f t="array" aca="1" ref="Y366" ca="1">_xlfn.XLOOKUP($A366&amp;$B366,'[3]产值及收款计划（2026）'!$A:$A&amp;'[3]产值及收款计划（2026）'!$B:$B,'[3]产值及收款计划（2026）'!Y:Y)</f>
        <v>0</v>
      </c>
      <c r="Z366" s="256" cm="1">
        <f t="array" aca="1" ref="Z366" ca="1">_xlfn.XLOOKUP($A366&amp;$B366,'[3]产值及收款计划（2026）'!$A:$A&amp;'[3]产值及收款计划（2026）'!$B:$B,'[3]产值及收款计划（2026）'!Z:Z)</f>
        <v>0</v>
      </c>
      <c r="AA366" s="256" cm="1">
        <f t="array" aca="1" ref="AA366" ca="1">_xlfn.XLOOKUP($A366&amp;$B366,'[3]产值及收款计划（2026）'!$A:$A&amp;'[3]产值及收款计划（2026）'!$B:$B,'[3]产值及收款计划（2026）'!AA:AA)</f>
        <v>0</v>
      </c>
      <c r="AB366" s="256" cm="1">
        <f t="array" aca="1" ref="AB366" ca="1">_xlfn.XLOOKUP($A366&amp;$B366,'[3]产值及收款计划（2026）'!$A:$A&amp;'[3]产值及收款计划（2026）'!$B:$B,'[3]产值及收款计划（2026）'!AB:AB)</f>
        <v>0</v>
      </c>
      <c r="AC366" s="256" cm="1">
        <f t="array" aca="1" ref="AC366" ca="1">_xlfn.XLOOKUP($A366&amp;$B366,'[3]产值及收款计划（2026）'!$A:$A&amp;'[3]产值及收款计划（2026）'!$B:$B,'[3]产值及收款计划（2026）'!AC:AC)</f>
        <v>0</v>
      </c>
      <c r="AD366" s="256" cm="1">
        <f t="array" aca="1" ref="AD366" ca="1">_xlfn.XLOOKUP($A366&amp;$B366,'[3]产值及收款计划（2026）'!$A:$A&amp;'[3]产值及收款计划（2026）'!$B:$B,'[3]产值及收款计划（2026）'!AD:AD)</f>
        <v>145</v>
      </c>
      <c r="AE366" s="256" cm="1">
        <f t="array" aca="1" ref="AE366" ca="1">_xlfn.XLOOKUP($A366&amp;$B366,'[3]产值及收款计划（2026）'!$A:$A&amp;'[3]产值及收款计划（2026）'!$B:$B,'[3]产值及收款计划（2026）'!AE:AE)</f>
        <v>0</v>
      </c>
      <c r="AF366" s="256" cm="1">
        <f t="array" aca="1" ref="AF366" ca="1">_xlfn.XLOOKUP($A366&amp;$B366,'[3]产值及收款计划（2026）'!$A:$A&amp;'[3]产值及收款计划（2026）'!$B:$B,'[3]产值及收款计划（2026）'!AF:AF)</f>
        <v>0</v>
      </c>
      <c r="AG366" s="256" cm="1">
        <f t="array" aca="1" ref="AG366" ca="1">_xlfn.XLOOKUP($A366&amp;$B366,'[3]产值及收款计划（2026）'!$A:$A&amp;'[3]产值及收款计划（2026）'!$B:$B,'[3]产值及收款计划（2026）'!AG:AG)</f>
        <v>97.5</v>
      </c>
      <c r="AH366" s="256" cm="1">
        <f t="array" aca="1" ref="AH366" ca="1">_xlfn.XLOOKUP($A366&amp;$B366,'[3]产值及收款计划（2026）'!$A:$A&amp;'[3]产值及收款计划（2026）'!$B:$B,'[3]产值及收款计划（2026）'!AH:AH)</f>
        <v>0</v>
      </c>
      <c r="AI366" s="256" cm="1">
        <f t="array" aca="1" ref="AI366" ca="1">_xlfn.XLOOKUP($A366&amp;$B366,'[3]产值及收款计划（2026）'!$A:$A&amp;'[3]产值及收款计划（2026）'!$B:$B,'[3]产值及收款计划（2026）'!AI:AI)</f>
        <v>145</v>
      </c>
      <c r="AJ366" s="256" cm="1">
        <f t="array" aca="1" ref="AJ366" ca="1">_xlfn.XLOOKUP($A366&amp;$B366,'[3]产值及收款计划（2026）'!$A:$A&amp;'[3]产值及收款计划（2026）'!$B:$B,'[3]产值及收款计划（2026）'!AJ:AJ)</f>
        <v>0</v>
      </c>
      <c r="AK366" s="256" cm="1">
        <f t="array" aca="1" ref="AK366" ca="1">_xlfn.XLOOKUP($A366&amp;$B366,'[3]产值及收款计划（2026）'!$A:$A&amp;'[3]产值及收款计划（2026）'!$B:$B,'[3]产值及收款计划（2026）'!AK:AK)</f>
        <v>0</v>
      </c>
      <c r="AL366" s="256" cm="1">
        <f t="array" aca="1" ref="AL366" ca="1">_xlfn.XLOOKUP($A366&amp;$B366,'[3]产值及收款计划（2026）'!$A:$A&amp;'[3]产值及收款计划（2026）'!$B:$B,'[3]产值及收款计划（2026）'!AL:AL)</f>
        <v>97.5</v>
      </c>
      <c r="AM366" s="263" t="e" cm="1">
        <f t="array" aca="1" ref="AM366" ca="1">_xlfn.LET(_xlpm.勾选月份状态数组,TRANSPOSE('PPT(12-15页）-TOP10'!$A$3:$A$14),_xlpm.选择数据区,IF('PPT(12-15页）-TOP10'!$E$3="收款",$BA366:$BL366,$AA366:$AL366),SUM(_xlfn._xlws.FILTER(_xlpm.选择数据区,_xlpm.勾选月份状态数组,"")))</f>
        <v>#NAME?</v>
      </c>
      <c r="AN366" s="256" t="e" cm="1">
        <f t="array" aca="1" ref="AN366" ca="1">_xlfn.LET(_xlpm.勾选月份状态数组,TRANSPOSE('PPT(12-15页）-TOP10'!$A$3:$A$14),_xlpm.选择数据区,IF('PPT(12-15页）-TOP10'!$E$3="收款",$DA366:$DL366,$CA366:$CL366),SUM(_xlfn._xlws.FILTER(_xlpm.选择数据区,_xlpm.勾选月份状态数组,"")))</f>
        <v>#NAME?</v>
      </c>
      <c r="AO366" s="256">
        <f ca="1">SUM(CA366:CC366)+SUM(AD366:AL366)</f>
        <v>485</v>
      </c>
      <c r="AP366" s="256"/>
      <c r="AQ366" s="256"/>
      <c r="AR366" s="256"/>
      <c r="AS366" s="256" cm="1">
        <f t="array" aca="1" ref="AS366" ca="1">_xlfn.XLOOKUP($A366&amp;$B366,'[3]产值及收款计划（2026）'!$A:$A&amp;'[3]产值及收款计划（2026）'!$B:$B,'[3]产值及收款计划（2026）'!AS:AS)</f>
        <v>0</v>
      </c>
      <c r="AT366" s="256" cm="1">
        <f t="array" aca="1" ref="AT366" ca="1">_xlfn.XLOOKUP($A366&amp;$B366,'[3]产值及收款计划（2026）'!$A:$A&amp;'[3]产值及收款计划（2026）'!$B:$B,'[3]产值及收款计划（2026）'!AT:AT)</f>
        <v>0</v>
      </c>
      <c r="AU366" s="256" cm="1">
        <f t="array" aca="1" ref="AU366" ca="1">_xlfn.XLOOKUP($A366&amp;$B366,'[3]产值及收款计划（2026）'!$A:$A&amp;'[3]产值及收款计划（2026）'!$B:$B,'[3]产值及收款计划（2026）'!AU:AU)</f>
        <v>0</v>
      </c>
      <c r="AV366" s="256" cm="1">
        <f t="array" aca="1" ref="AV366" ca="1">_xlfn.XLOOKUP($A366&amp;$B366,'[3]产值及收款计划（2026）'!$A:$A&amp;'[3]产值及收款计划（2026）'!$B:$B,'[3]产值及收款计划（2026）'!AV:AV)</f>
        <v>0</v>
      </c>
      <c r="AW366" s="256" cm="1">
        <f t="array" aca="1" ref="AW366" ca="1">_xlfn.XLOOKUP($A366&amp;$B366,'[3]产值及收款计划（2026）'!$A:$A&amp;'[3]产值及收款计划（2026）'!$B:$B,'[3]产值及收款计划（2026）'!AW:AW)</f>
        <v>278.75</v>
      </c>
      <c r="AX366" s="256" cm="1">
        <f t="array" aca="1" ref="AX366" ca="1">_xlfn.XLOOKUP($A366&amp;$B366,'[3]产值及收款计划（2026）'!$A:$A&amp;'[3]产值及收款计划（2026）'!$B:$B,'[3]产值及收款计划（2026）'!AX:AX)</f>
        <v>0</v>
      </c>
      <c r="AY366" s="256" cm="1">
        <f t="array" aca="1" ref="AY366" ca="1">_xlfn.XLOOKUP($A366&amp;$B366,'[3]产值及收款计划（2026）'!$A:$A&amp;'[3]产值及收款计划（2026）'!$B:$B,'[3]产值及收款计划（2026）'!AY:AY)</f>
        <v>521.25</v>
      </c>
      <c r="AZ366" s="256" cm="1">
        <f t="array" aca="1" ref="AZ366" ca="1">_xlfn.XLOOKUP($A366&amp;$B366,'[3]产值及收款计划（2026）'!$A:$A&amp;'[3]产值及收款计划（2026）'!$B:$B,'[3]产值及收款计划（2026）'!AZ:AZ)</f>
        <v>0</v>
      </c>
      <c r="BA366" s="256" cm="1">
        <f t="array" aca="1" ref="BA366" ca="1">_xlfn.XLOOKUP($A366&amp;$B366,'[3]产值及收款计划（2026）'!$A:$A&amp;'[3]产值及收款计划（2026）'!$B:$B,'[3]产值及收款计划（2026）'!BA:BA)</f>
        <v>0</v>
      </c>
      <c r="BB366" s="256" cm="1">
        <f t="array" aca="1" ref="BB366" ca="1">_xlfn.XLOOKUP($A366&amp;$B366,'[3]产值及收款计划（2026）'!$A:$A&amp;'[3]产值及收款计划（2026）'!$B:$B,'[3]产值及收款计划（2026）'!BB:BB)</f>
        <v>0</v>
      </c>
      <c r="BC366" s="256" cm="1">
        <f t="array" aca="1" ref="BC366" ca="1">_xlfn.XLOOKUP($A366&amp;$B366,'[3]产值及收款计划（2026）'!$A:$A&amp;'[3]产值及收款计划（2026）'!$B:$B,'[3]产值及收款计划（2026）'!BC:BC)</f>
        <v>0</v>
      </c>
      <c r="BD366" s="256" cm="1">
        <f t="array" aca="1" ref="BD366" ca="1">_xlfn.XLOOKUP($A366&amp;$B366,'[3]产值及收款计划（2026）'!$A:$A&amp;'[3]产值及收款计划（2026）'!$B:$B,'[3]产值及收款计划（2026）'!BD:BD)</f>
        <v>0</v>
      </c>
      <c r="BE366" s="256" cm="1">
        <f t="array" aca="1" ref="BE366" ca="1">_xlfn.XLOOKUP($A366&amp;$B366,'[3]产值及收款计划（2026）'!$A:$A&amp;'[3]产值及收款计划（2026）'!$B:$B,'[3]产值及收款计划（2026）'!BE:BE)</f>
        <v>145</v>
      </c>
      <c r="BF366" s="256" cm="1">
        <f t="array" aca="1" ref="BF366" ca="1">_xlfn.XLOOKUP($A366&amp;$B366,'[3]产值及收款计划（2026）'!$A:$A&amp;'[3]产值及收款计划（2026）'!$B:$B,'[3]产值及收款计划（2026）'!BF:BF)</f>
        <v>0</v>
      </c>
      <c r="BG366" s="256" cm="1">
        <f t="array" aca="1" ref="BG366" ca="1">_xlfn.XLOOKUP($A366&amp;$B366,'[3]产值及收款计划（2026）'!$A:$A&amp;'[3]产值及收款计划（2026）'!$B:$B,'[3]产值及收款计划（2026）'!BG:BG)</f>
        <v>0</v>
      </c>
      <c r="BH366" s="256" cm="1">
        <f t="array" aca="1" ref="BH366" ca="1">_xlfn.XLOOKUP($A366&amp;$B366,'[3]产值及收款计划（2026）'!$A:$A&amp;'[3]产值及收款计划（2026）'!$B:$B,'[3]产值及收款计划（2026）'!BH:BH)</f>
        <v>97.5</v>
      </c>
      <c r="BI366" s="256" cm="1">
        <f t="array" aca="1" ref="BI366" ca="1">_xlfn.XLOOKUP($A366&amp;$B366,'[3]产值及收款计划（2026）'!$A:$A&amp;'[3]产值及收款计划（2026）'!$B:$B,'[3]产值及收款计划（2026）'!BI:BI)</f>
        <v>0</v>
      </c>
      <c r="BJ366" s="256" cm="1">
        <f t="array" aca="1" ref="BJ366" ca="1">_xlfn.XLOOKUP($A366&amp;$B366,'[3]产值及收款计划（2026）'!$A:$A&amp;'[3]产值及收款计划（2026）'!$B:$B,'[3]产值及收款计划（2026）'!BJ:BJ)</f>
        <v>145</v>
      </c>
      <c r="BK366" s="256" cm="1">
        <f t="array" aca="1" ref="BK366" ca="1">_xlfn.XLOOKUP($A366&amp;$B366,'[3]产值及收款计划（2026）'!$A:$A&amp;'[3]产值及收款计划（2026）'!$B:$B,'[3]产值及收款计划（2026）'!BK:BK)</f>
        <v>0</v>
      </c>
      <c r="BL366" s="256" cm="1">
        <f t="array" aca="1" ref="BL366" ca="1">_xlfn.XLOOKUP($A366&amp;$B366,'[3]产值及收款计划（2026）'!$A:$A&amp;'[3]产值及收款计划（2026）'!$B:$B,'[3]产值及收款计划（2026）'!BL:BL)</f>
        <v>97.5</v>
      </c>
      <c r="BM366" s="256"/>
      <c r="BN366" s="256"/>
      <c r="BO366" s="256"/>
      <c r="BP366" s="256"/>
      <c r="BQ366" s="255" t="str" cm="1">
        <f t="array" aca="1" ref="BQ366" ca="1">_xlfn.XLOOKUP($A366&amp;$B366,'[3]产值及收款计划（2026）'!$A:$A&amp;'[3]产值及收款计划（2026）'!$B:$B,'[3]产值及收款计划（2026）'!BQ:BQ)</f>
        <v>上海建元财务管理有限公司</v>
      </c>
      <c r="BR366" s="256" cm="1">
        <f t="array" aca="1" ref="BR366" ca="1">_xlfn.XLOOKUP($A366&amp;$B366,'[3]产值及收款计划（2026）'!$A:$A&amp;'[3]产值及收款计划（2026）'!$B:$B,'[3]产值及收款计划（2026）'!BR:BR)</f>
        <v>0</v>
      </c>
      <c r="CA366" s="256" cm="1">
        <f t="array" aca="1" ref="CA366" ca="1">_xlfn.XLOOKUP($A366&amp;$B366,'[3]产值及收款计划（2026）'!$A:$A&amp;'[3]产值及收款计划（2026）'!$B:$B,'[3]产值及收款计划（2026）'!CA:CA)</f>
        <v>0</v>
      </c>
      <c r="CB366" s="256" cm="1">
        <f t="array" aca="1" ref="CB366" ca="1">_xlfn.XLOOKUP($A366&amp;$B366,'[3]产值及收款计划（2026）'!$A:$A&amp;'[3]产值及收款计划（2026）'!$B:$B,'[3]产值及收款计划（2026）'!CB:CB)</f>
        <v>0</v>
      </c>
      <c r="CC366" s="256" cm="1">
        <f t="array" aca="1" ref="CC366" ca="1">_xlfn.XLOOKUP($A366&amp;$B366,'[3]产值及收款计划（2026）'!$A:$A&amp;'[3]产值及收款计划（2026）'!$B:$B,'[3]产值及收款计划（2026）'!CC:CC)</f>
        <v>0</v>
      </c>
      <c r="CD366" s="256" cm="1">
        <f t="array" aca="1" ref="CD366" ca="1">_xlfn.XLOOKUP($A366&amp;$B366,'[3]产值及收款计划（2026）'!$A:$A&amp;'[3]产值及收款计划（2026）'!$B:$B,'[3]产值及收款计划（2026）'!CD:CD)</f>
        <v>0</v>
      </c>
      <c r="CE366" s="256" cm="1">
        <f t="array" aca="1" ref="CE366" ca="1">_xlfn.XLOOKUP($A366&amp;$B366,'[3]产值及收款计划（2026）'!$A:$A&amp;'[3]产值及收款计划（2026）'!$B:$B,'[3]产值及收款计划（2026）'!CE:CE)</f>
        <v>0</v>
      </c>
      <c r="CF366" s="256" cm="1">
        <f t="array" aca="1" ref="CF366" ca="1">_xlfn.XLOOKUP($A366&amp;$B366,'[3]产值及收款计划（2026）'!$A:$A&amp;'[3]产值及收款计划（2026）'!$B:$B,'[3]产值及收款计划（2026）'!CF:CF)</f>
        <v>0</v>
      </c>
      <c r="CG366" s="256" cm="1">
        <f t="array" aca="1" ref="CG366" ca="1">_xlfn.XLOOKUP($A366&amp;$B366,'[3]产值及收款计划（2026）'!$A:$A&amp;'[3]产值及收款计划（2026）'!$B:$B,'[3]产值及收款计划（2026）'!CG:CG)</f>
        <v>0</v>
      </c>
      <c r="CH366" s="256" cm="1">
        <f t="array" aca="1" ref="CH366" ca="1">_xlfn.XLOOKUP($A366&amp;$B366,'[3]产值及收款计划（2026）'!$A:$A&amp;'[3]产值及收款计划（2026）'!$B:$B,'[3]产值及收款计划（2026）'!CH:CH)</f>
        <v>0</v>
      </c>
      <c r="CI366" s="256" cm="1">
        <f t="array" aca="1" ref="CI366" ca="1">_xlfn.XLOOKUP($A366&amp;$B366,'[3]产值及收款计划（2026）'!$A:$A&amp;'[3]产值及收款计划（2026）'!$B:$B,'[3]产值及收款计划（2026）'!CI:CI)</f>
        <v>0</v>
      </c>
      <c r="CJ366" s="256" cm="1">
        <f t="array" aca="1" ref="CJ366" ca="1">_xlfn.XLOOKUP($A366&amp;$B366,'[3]产值及收款计划（2026）'!$A:$A&amp;'[3]产值及收款计划（2026）'!$B:$B,'[3]产值及收款计划（2026）'!CJ:CJ)</f>
        <v>0</v>
      </c>
      <c r="CK366" s="256" cm="1">
        <f t="array" aca="1" ref="CK366" ca="1">_xlfn.XLOOKUP($A366&amp;$B366,'[3]产值及收款计划（2026）'!$A:$A&amp;'[3]产值及收款计划（2026）'!$B:$B,'[3]产值及收款计划（2026）'!CK:CK)</f>
        <v>0</v>
      </c>
      <c r="CL366" s="256" cm="1">
        <f t="array" aca="1" ref="CL366" ca="1">_xlfn.XLOOKUP($A366&amp;$B366,'[3]产值及收款计划（2026）'!$A:$A&amp;'[3]产值及收款计划（2026）'!$B:$B,'[3]产值及收款计划（2026）'!CL:CL)</f>
        <v>0</v>
      </c>
      <c r="DA366" s="256" cm="1">
        <f t="array" aca="1" ref="DA366" ca="1">_xlfn.XLOOKUP($A366&amp;$B366,'[3]产值及收款计划（2026）'!$A:$A&amp;'[3]产值及收款计划（2026）'!$B:$B,'[3]产值及收款计划（2026）'!DA:DA)</f>
        <v>0</v>
      </c>
      <c r="DB366" s="256" cm="1">
        <f t="array" aca="1" ref="DB366" ca="1">_xlfn.XLOOKUP($A366&amp;$B366,'[3]产值及收款计划（2026）'!$A:$A&amp;'[3]产值及收款计划（2026）'!$B:$B,'[3]产值及收款计划（2026）'!DB:DB)</f>
        <v>0</v>
      </c>
      <c r="DC366" s="256" cm="1">
        <f t="array" aca="1" ref="DC366" ca="1">_xlfn.XLOOKUP($A366&amp;$B366,'[3]产值及收款计划（2026）'!$A:$A&amp;'[3]产值及收款计划（2026）'!$B:$B,'[3]产值及收款计划（2026）'!DC:DC)</f>
        <v>0</v>
      </c>
      <c r="DD366" s="256" cm="1">
        <f t="array" aca="1" ref="DD366" ca="1">_xlfn.XLOOKUP($A366&amp;$B366,'[3]产值及收款计划（2026）'!$A:$A&amp;'[3]产值及收款计划（2026）'!$B:$B,'[3]产值及收款计划（2026）'!DD:DD)</f>
        <v>0</v>
      </c>
      <c r="DE366" s="256" cm="1">
        <f t="array" aca="1" ref="DE366" ca="1">_xlfn.XLOOKUP($A366&amp;$B366,'[3]产值及收款计划（2026）'!$A:$A&amp;'[3]产值及收款计划（2026）'!$B:$B,'[3]产值及收款计划（2026）'!DE:DE)</f>
        <v>0</v>
      </c>
      <c r="DF366" s="256" cm="1">
        <f t="array" aca="1" ref="DF366" ca="1">_xlfn.XLOOKUP($A366&amp;$B366,'[3]产值及收款计划（2026）'!$A:$A&amp;'[3]产值及收款计划（2026）'!$B:$B,'[3]产值及收款计划（2026）'!DF:DF)</f>
        <v>0</v>
      </c>
      <c r="DG366" s="256" cm="1">
        <f t="array" aca="1" ref="DG366" ca="1">_xlfn.XLOOKUP($A366&amp;$B366,'[3]产值及收款计划（2026）'!$A:$A&amp;'[3]产值及收款计划（2026）'!$B:$B,'[3]产值及收款计划（2026）'!DG:DG)</f>
        <v>0</v>
      </c>
      <c r="DH366" s="256" cm="1">
        <f t="array" aca="1" ref="DH366" ca="1">_xlfn.XLOOKUP($A366&amp;$B366,'[3]产值及收款计划（2026）'!$A:$A&amp;'[3]产值及收款计划（2026）'!$B:$B,'[3]产值及收款计划（2026）'!DH:DH)</f>
        <v>0</v>
      </c>
      <c r="DI366" s="256" cm="1">
        <f t="array" aca="1" ref="DI366" ca="1">_xlfn.XLOOKUP($A366&amp;$B366,'[3]产值及收款计划（2026）'!$A:$A&amp;'[3]产值及收款计划（2026）'!$B:$B,'[3]产值及收款计划（2026）'!DI:DI)</f>
        <v>0</v>
      </c>
      <c r="DJ366" s="256" cm="1">
        <f t="array" aca="1" ref="DJ366" ca="1">_xlfn.XLOOKUP($A366&amp;$B366,'[3]产值及收款计划（2026）'!$A:$A&amp;'[3]产值及收款计划（2026）'!$B:$B,'[3]产值及收款计划（2026）'!DJ:DJ)</f>
        <v>0</v>
      </c>
      <c r="DK366" s="256" cm="1">
        <f t="array" aca="1" ref="DK366" ca="1">_xlfn.XLOOKUP($A366&amp;$B366,'[3]产值及收款计划（2026）'!$A:$A&amp;'[3]产值及收款计划（2026）'!$B:$B,'[3]产值及收款计划（2026）'!DK:DK)</f>
        <v>0</v>
      </c>
      <c r="DL366" s="256" cm="1">
        <f t="array" aca="1" ref="DL366" ca="1">_xlfn.XLOOKUP($A366&amp;$B366,'[3]产值及收款计划（2026）'!$A:$A&amp;'[3]产值及收款计划（2026）'!$B:$B,'[3]产值及收款计划（2026）'!DL:DL)</f>
        <v>0</v>
      </c>
      <c r="DM366" s="264"/>
      <c r="DN366" s="250"/>
    </row>
    <row r="367" spans="1:118" ht="40.5" x14ac:dyDescent="0.15">
      <c r="A367" s="254">
        <f t="shared" ca="1" si="20"/>
        <v>19</v>
      </c>
      <c r="B367" s="254" t="s">
        <v>27</v>
      </c>
      <c r="C367" s="255" t="str" cm="1">
        <f t="array" aca="1" ref="C367" ca="1">_xlfn.XLOOKUP($A367&amp;$B367,'[3]产值及收款计划（2026）'!$A:$A&amp;'[3]产值及收款计划（2026）'!$B:$B,'[3]产值及收款计划（2026）'!C:C)</f>
        <v>ZHT2025050700046</v>
      </c>
      <c r="D367" s="256" t="str" cm="1">
        <f t="array" aca="1" ref="D367" ca="1">_xlfn.XLOOKUP($A367&amp;$B367,'[3]产值及收款计划（2026）'!$A:$A&amp;'[3]产值及收款计划（2026）'!$B:$B,'[3]产值及收款计划（2026）'!D:D)</f>
        <v>2025年隧道股份软件系统标准运维服务</v>
      </c>
      <c r="E367" s="256" cm="1">
        <f t="array" aca="1" ref="E367" ca="1">_xlfn.XLOOKUP($A367&amp;$B367,'[3]产值及收款计划（2026）'!$A:$A&amp;'[3]产值及收款计划（2026）'!$B:$B,'[3]产值及收款计划（2026）'!E:E)</f>
        <v>320</v>
      </c>
      <c r="F367" s="256" cm="1">
        <f t="array" aca="1" ref="F367" ca="1">_xlfn.XLOOKUP($A367&amp;$B367,'[3]产值及收款计划（2026）'!$A:$A&amp;'[3]产值及收款计划（2026）'!$B:$B,'[3]产值及收款计划（2026）'!F:F)</f>
        <v>320</v>
      </c>
      <c r="G367" s="256" cm="1">
        <f t="array" aca="1" ref="G367" ca="1">_xlfn.XLOOKUP($A367&amp;$B367,'[3]产值及收款计划（2026）'!$A:$A&amp;'[3]产值及收款计划（2026）'!$B:$B,'[3]产值及收款计划（2026）'!G:G)</f>
        <v>320</v>
      </c>
      <c r="H367" s="256" cm="1">
        <f t="array" aca="1" ref="H367" ca="1">_xlfn.XLOOKUP($A367&amp;$B367,'[3]产值及收款计划（2026）'!$A:$A&amp;'[3]产值及收款计划（2026）'!$B:$B,'[3]产值及收款计划（2026）'!H:H)</f>
        <v>272.08</v>
      </c>
      <c r="I367" s="257" cm="1">
        <f t="array" aca="1" ref="I367" ca="1">_xlfn.XLOOKUP($A367&amp;$B367,'[3]产值及收款计划（2026）'!$A:$A&amp;'[3]产值及收款计划（2026）'!$B:$B,'[3]产值及收款计划（2026）'!I:I)</f>
        <v>0.85024999999999995</v>
      </c>
      <c r="J367" s="258" cm="1">
        <f t="array" aca="1" ref="J367" ca="1">_xlfn.XLOOKUP($A367&amp;$B367,'[3]产值及收款计划（2026）'!$A:$A&amp;'[3]产值及收款计划（2026）'!$B:$B,'[3]产值及收款计划（2026）'!J:J)</f>
        <v>0.06</v>
      </c>
      <c r="K367" s="256" cm="1">
        <f t="array" aca="1" ref="K367" ca="1">_xlfn.XLOOKUP($A367&amp;$B367,'[3]产值及收款计划（2026）'!$A:$A&amp;'[3]产值及收款计划（2026）'!$B:$B,'[3]产值及收款计划（2026）'!K:K)</f>
        <v>0</v>
      </c>
      <c r="L367" s="256" cm="1">
        <f t="array" aca="1" ref="L367" ca="1">_xlfn.XLOOKUP($A367&amp;$B367,'[3]产值及收款计划（2026）'!$A:$A&amp;'[3]产值及收款计划（2026）'!$B:$B,'[3]产值及收款计划（2026）'!L:L)</f>
        <v>0</v>
      </c>
      <c r="M367" s="256" t="str" cm="1">
        <f t="array" aca="1" ref="M367" ca="1">_xlfn.XLOOKUP($A367&amp;$B367,'[3]产值及收款计划（2026）'!$A:$A&amp;'[3]产值及收款计划（2026）'!$B:$B,'[3]产值及收款计划（2026）'!M:M)</f>
        <v>主导</v>
      </c>
      <c r="N367" s="256" cm="1">
        <f t="array" aca="1" ref="N367" ca="1">_xlfn.XLOOKUP($A367&amp;$B367,'[3]产值及收款计划（2026）'!$A:$A&amp;'[3]产值及收款计划（2026）'!$B:$B,'[3]产值及收款计划（2026）'!N:N)</f>
        <v>0</v>
      </c>
      <c r="O367" s="256" t="str" cm="1">
        <f t="array" aca="1" ref="O367" ca="1">_xlfn.XLOOKUP($A367&amp;$B367,'[3]产值及收款计划（2026）'!$A:$A&amp;'[3]产值及收款计划（2026）'!$B:$B,'[3]产值及收款计划（2026）'!O:O)</f>
        <v>郭晓华</v>
      </c>
      <c r="P367" s="255" t="str" cm="1">
        <f t="array" aca="1" ref="P367" ca="1">_xlfn.XLOOKUP($A367&amp;$B367,'[3]产值及收款计划（2026）'!$A:$A&amp;'[3]产值及收款计划（2026）'!$B:$B,'[3]产值及收款计划（2026）'!P:P)</f>
        <v>25已完结</v>
      </c>
      <c r="Q367" s="256" cm="1">
        <f t="array" aca="1" ref="Q367" ca="1">_xlfn.XLOOKUP($A367&amp;$B367,'[3]产值及收款计划（2026）'!$A:$A&amp;'[3]产值及收款计划（2026）'!$B:$B,'[3]产值及收款计划（2026）'!Q:Q)</f>
        <v>0</v>
      </c>
      <c r="R367" s="256" cm="1">
        <f t="array" aca="1" ref="R367" ca="1">_xlfn.XLOOKUP($A367&amp;$B367,'[3]产值及收款计划（2026）'!$A:$A&amp;'[3]产值及收款计划（2026）'!$B:$B,'[3]产值及收款计划（2026）'!R:R)</f>
        <v>0</v>
      </c>
      <c r="S367" s="256" cm="1">
        <f t="array" aca="1" ref="S367" ca="1">_xlfn.XLOOKUP($A367&amp;$B367,'[3]产值及收款计划（2026）'!$A:$A&amp;'[3]产值及收款计划（2026）'!$B:$B,'[3]产值及收款计划（2026）'!S:S)</f>
        <v>0</v>
      </c>
      <c r="T367" s="256" cm="1">
        <f t="array" aca="1" ref="T367" ca="1">_xlfn.XLOOKUP($A367&amp;$B367,'[3]产值及收款计划（2026）'!$A:$A&amp;'[3]产值及收款计划（2026）'!$B:$B,'[3]产值及收款计划（2026）'!T:T)</f>
        <v>320</v>
      </c>
      <c r="U367" s="256" cm="1">
        <f t="array" aca="1" ref="U367" ca="1">_xlfn.XLOOKUP($A367&amp;$B367,'[3]产值及收款计划（2026）'!$A:$A&amp;'[3]产值及收款计划（2026）'!$B:$B,'[3]产值及收款计划（2026）'!U:U)</f>
        <v>0</v>
      </c>
      <c r="V367" s="256" cm="1">
        <f t="array" aca="1" ref="V367" ca="1">_xlfn.XLOOKUP($A367&amp;$B367,'[3]产值及收款计划（2026）'!$A:$A&amp;'[3]产值及收款计划（2026）'!$B:$B,'[3]产值及收款计划（2026）'!V:V)</f>
        <v>0</v>
      </c>
      <c r="W367" s="256" cm="1">
        <f t="array" aca="1" ref="W367" ca="1">_xlfn.XLOOKUP($A367&amp;$B367,'[3]产值及收款计划（2026）'!$A:$A&amp;'[3]产值及收款计划（2026）'!$B:$B,'[3]产值及收款计划（2026）'!W:W)</f>
        <v>0</v>
      </c>
      <c r="X367" s="256" cm="1">
        <f t="array" aca="1" ref="X367" ca="1">_xlfn.XLOOKUP($A367&amp;$B367,'[3]产值及收款计划（2026）'!$A:$A&amp;'[3]产值及收款计划（2026）'!$B:$B,'[3]产值及收款计划（2026）'!X:X)</f>
        <v>0</v>
      </c>
      <c r="Y367" s="256" cm="1">
        <f t="array" aca="1" ref="Y367" ca="1">_xlfn.XLOOKUP($A367&amp;$B367,'[3]产值及收款计划（2026）'!$A:$A&amp;'[3]产值及收款计划（2026）'!$B:$B,'[3]产值及收款计划（2026）'!Y:Y)</f>
        <v>0</v>
      </c>
      <c r="Z367" s="256" cm="1">
        <f t="array" aca="1" ref="Z367" ca="1">_xlfn.XLOOKUP($A367&amp;$B367,'[3]产值及收款计划（2026）'!$A:$A&amp;'[3]产值及收款计划（2026）'!$B:$B,'[3]产值及收款计划（2026）'!Z:Z)</f>
        <v>0</v>
      </c>
      <c r="AA367" s="256" cm="1">
        <f t="array" aca="1" ref="AA367" ca="1">_xlfn.XLOOKUP($A367&amp;$B367,'[3]产值及收款计划（2026）'!$A:$A&amp;'[3]产值及收款计划（2026）'!$B:$B,'[3]产值及收款计划（2026）'!AA:AA)</f>
        <v>0</v>
      </c>
      <c r="AB367" s="256" cm="1">
        <f t="array" aca="1" ref="AB367" ca="1">_xlfn.XLOOKUP($A367&amp;$B367,'[3]产值及收款计划（2026）'!$A:$A&amp;'[3]产值及收款计划（2026）'!$B:$B,'[3]产值及收款计划（2026）'!AB:AB)</f>
        <v>0</v>
      </c>
      <c r="AC367" s="256" cm="1">
        <f t="array" aca="1" ref="AC367" ca="1">_xlfn.XLOOKUP($A367&amp;$B367,'[3]产值及收款计划（2026）'!$A:$A&amp;'[3]产值及收款计划（2026）'!$B:$B,'[3]产值及收款计划（2026）'!AC:AC)</f>
        <v>0</v>
      </c>
      <c r="AD367" s="256" cm="1">
        <f t="array" aca="1" ref="AD367" ca="1">_xlfn.XLOOKUP($A367&amp;$B367,'[3]产值及收款计划（2026）'!$A:$A&amp;'[3]产值及收款计划（2026）'!$B:$B,'[3]产值及收款计划（2026）'!AD:AD)</f>
        <v>0</v>
      </c>
      <c r="AE367" s="256" cm="1">
        <f t="array" aca="1" ref="AE367" ca="1">_xlfn.XLOOKUP($A367&amp;$B367,'[3]产值及收款计划（2026）'!$A:$A&amp;'[3]产值及收款计划（2026）'!$B:$B,'[3]产值及收款计划（2026）'!AE:AE)</f>
        <v>0</v>
      </c>
      <c r="AF367" s="256" cm="1">
        <f t="array" aca="1" ref="AF367" ca="1">_xlfn.XLOOKUP($A367&amp;$B367,'[3]产值及收款计划（2026）'!$A:$A&amp;'[3]产值及收款计划（2026）'!$B:$B,'[3]产值及收款计划（2026）'!AF:AF)</f>
        <v>0</v>
      </c>
      <c r="AG367" s="256" cm="1">
        <f t="array" aca="1" ref="AG367" ca="1">_xlfn.XLOOKUP($A367&amp;$B367,'[3]产值及收款计划（2026）'!$A:$A&amp;'[3]产值及收款计划（2026）'!$B:$B,'[3]产值及收款计划（2026）'!AG:AG)</f>
        <v>0</v>
      </c>
      <c r="AH367" s="256" cm="1">
        <f t="array" aca="1" ref="AH367" ca="1">_xlfn.XLOOKUP($A367&amp;$B367,'[3]产值及收款计划（2026）'!$A:$A&amp;'[3]产值及收款计划（2026）'!$B:$B,'[3]产值及收款计划（2026）'!AH:AH)</f>
        <v>0</v>
      </c>
      <c r="AI367" s="256" cm="1">
        <f t="array" aca="1" ref="AI367" ca="1">_xlfn.XLOOKUP($A367&amp;$B367,'[3]产值及收款计划（2026）'!$A:$A&amp;'[3]产值及收款计划（2026）'!$B:$B,'[3]产值及收款计划（2026）'!AI:AI)</f>
        <v>0</v>
      </c>
      <c r="AJ367" s="256" cm="1">
        <f t="array" aca="1" ref="AJ367" ca="1">_xlfn.XLOOKUP($A367&amp;$B367,'[3]产值及收款计划（2026）'!$A:$A&amp;'[3]产值及收款计划（2026）'!$B:$B,'[3]产值及收款计划（2026）'!AJ:AJ)</f>
        <v>0</v>
      </c>
      <c r="AK367" s="256" cm="1">
        <f t="array" aca="1" ref="AK367" ca="1">_xlfn.XLOOKUP($A367&amp;$B367,'[3]产值及收款计划（2026）'!$A:$A&amp;'[3]产值及收款计划（2026）'!$B:$B,'[3]产值及收款计划（2026）'!AK:AK)</f>
        <v>0</v>
      </c>
      <c r="AL367" s="256" cm="1">
        <f t="array" aca="1" ref="AL367" ca="1">_xlfn.XLOOKUP($A367&amp;$B367,'[3]产值及收款计划（2026）'!$A:$A&amp;'[3]产值及收款计划（2026）'!$B:$B,'[3]产值及收款计划（2026）'!AL:AL)</f>
        <v>0</v>
      </c>
      <c r="AM367" s="263" t="e" cm="1">
        <f t="array" aca="1" ref="AM367" ca="1">_xlfn.LET(_xlpm.勾选月份状态数组,TRANSPOSE('PPT(12-15页）-TOP10'!$A$3:$A$14),_xlpm.选择数据区,IF('PPT(12-15页）-TOP10'!$E$3="收款",$BA367:$BL367,$AA367:$AL367),SUM(_xlfn._xlws.FILTER(_xlpm.选择数据区,_xlpm.勾选月份状态数组,"")))</f>
        <v>#NAME?</v>
      </c>
      <c r="AN367" s="256" t="e" cm="1">
        <f t="array" aca="1" ref="AN367" ca="1">_xlfn.LET(_xlpm.勾选月份状态数组,TRANSPOSE('PPT(12-15页）-TOP10'!$A$3:$A$14),_xlpm.选择数据区,IF('PPT(12-15页）-TOP10'!$E$3="收款",$DA367:$DL367,$CA367:$CL367),SUM(_xlfn._xlws.FILTER(_xlpm.选择数据区,_xlpm.勾选月份状态数组,"")))</f>
        <v>#NAME?</v>
      </c>
      <c r="AO367" s="256">
        <f ca="1">SUM(CA367:CC367)+SUM(AD367:AL367)</f>
        <v>0</v>
      </c>
      <c r="AP367" s="256"/>
      <c r="AQ367" s="256"/>
      <c r="AR367" s="256"/>
      <c r="AS367" s="256" cm="1">
        <f t="array" aca="1" ref="AS367" ca="1">_xlfn.XLOOKUP($A367&amp;$B367,'[3]产值及收款计划（2026）'!$A:$A&amp;'[3]产值及收款计划（2026）'!$B:$B,'[3]产值及收款计划（2026）'!AS:AS)</f>
        <v>0</v>
      </c>
      <c r="AT367" s="256" cm="1">
        <f t="array" aca="1" ref="AT367" ca="1">_xlfn.XLOOKUP($A367&amp;$B367,'[3]产值及收款计划（2026）'!$A:$A&amp;'[3]产值及收款计划（2026）'!$B:$B,'[3]产值及收款计划（2026）'!AT:AT)</f>
        <v>0</v>
      </c>
      <c r="AU367" s="256" cm="1">
        <f t="array" aca="1" ref="AU367" ca="1">_xlfn.XLOOKUP($A367&amp;$B367,'[3]产值及收款计划（2026）'!$A:$A&amp;'[3]产值及收款计划（2026）'!$B:$B,'[3]产值及收款计划（2026）'!AU:AU)</f>
        <v>0</v>
      </c>
      <c r="AV367" s="256" cm="1">
        <f t="array" aca="1" ref="AV367" ca="1">_xlfn.XLOOKUP($A367&amp;$B367,'[3]产值及收款计划（2026）'!$A:$A&amp;'[3]产值及收款计划（2026）'!$B:$B,'[3]产值及收款计划（2026）'!AV:AV)</f>
        <v>0</v>
      </c>
      <c r="AW367" s="256" cm="1">
        <f t="array" aca="1" ref="AW367" ca="1">_xlfn.XLOOKUP($A367&amp;$B367,'[3]产值及收款计划（2026）'!$A:$A&amp;'[3]产值及收款计划（2026）'!$B:$B,'[3]产值及收款计划（2026）'!AW:AW)</f>
        <v>240</v>
      </c>
      <c r="AX367" s="256" cm="1">
        <f t="array" aca="1" ref="AX367" ca="1">_xlfn.XLOOKUP($A367&amp;$B367,'[3]产值及收款计划（2026）'!$A:$A&amp;'[3]产值及收款计划（2026）'!$B:$B,'[3]产值及收款计划（2026）'!AX:AX)</f>
        <v>80</v>
      </c>
      <c r="AY367" s="256" cm="1">
        <f t="array" aca="1" ref="AY367" ca="1">_xlfn.XLOOKUP($A367&amp;$B367,'[3]产值及收款计划（2026）'!$A:$A&amp;'[3]产值及收款计划（2026）'!$B:$B,'[3]产值及收款计划（2026）'!AY:AY)</f>
        <v>0</v>
      </c>
      <c r="AZ367" s="256" cm="1">
        <f t="array" aca="1" ref="AZ367" ca="1">_xlfn.XLOOKUP($A367&amp;$B367,'[3]产值及收款计划（2026）'!$A:$A&amp;'[3]产值及收款计划（2026）'!$B:$B,'[3]产值及收款计划（2026）'!AZ:AZ)</f>
        <v>0</v>
      </c>
      <c r="BA367" s="256" cm="1">
        <f t="array" aca="1" ref="BA367" ca="1">_xlfn.XLOOKUP($A367&amp;$B367,'[3]产值及收款计划（2026）'!$A:$A&amp;'[3]产值及收款计划（2026）'!$B:$B,'[3]产值及收款计划（2026）'!BA:BA)</f>
        <v>80</v>
      </c>
      <c r="BB367" s="256" cm="1">
        <f t="array" aca="1" ref="BB367" ca="1">_xlfn.XLOOKUP($A367&amp;$B367,'[3]产值及收款计划（2026）'!$A:$A&amp;'[3]产值及收款计划（2026）'!$B:$B,'[3]产值及收款计划（2026）'!BB:BB)</f>
        <v>80</v>
      </c>
      <c r="BC367" s="256" cm="1">
        <f t="array" aca="1" ref="BC367" ca="1">_xlfn.XLOOKUP($A367&amp;$B367,'[3]产值及收款计划（2026）'!$A:$A&amp;'[3]产值及收款计划（2026）'!$B:$B,'[3]产值及收款计划（2026）'!BC:BC)</f>
        <v>0</v>
      </c>
      <c r="BD367" s="256" cm="1">
        <f t="array" aca="1" ref="BD367" ca="1">_xlfn.XLOOKUP($A367&amp;$B367,'[3]产值及收款计划（2026）'!$A:$A&amp;'[3]产值及收款计划（2026）'!$B:$B,'[3]产值及收款计划（2026）'!BD:BD)</f>
        <v>0</v>
      </c>
      <c r="BE367" s="256" cm="1">
        <f t="array" aca="1" ref="BE367" ca="1">_xlfn.XLOOKUP($A367&amp;$B367,'[3]产值及收款计划（2026）'!$A:$A&amp;'[3]产值及收款计划（2026）'!$B:$B,'[3]产值及收款计划（2026）'!BE:BE)</f>
        <v>0</v>
      </c>
      <c r="BF367" s="256" cm="1">
        <f t="array" aca="1" ref="BF367" ca="1">_xlfn.XLOOKUP($A367&amp;$B367,'[3]产值及收款计划（2026）'!$A:$A&amp;'[3]产值及收款计划（2026）'!$B:$B,'[3]产值及收款计划（2026）'!BF:BF)</f>
        <v>0</v>
      </c>
      <c r="BG367" s="256" cm="1">
        <f t="array" aca="1" ref="BG367" ca="1">_xlfn.XLOOKUP($A367&amp;$B367,'[3]产值及收款计划（2026）'!$A:$A&amp;'[3]产值及收款计划（2026）'!$B:$B,'[3]产值及收款计划（2026）'!BG:BG)</f>
        <v>0</v>
      </c>
      <c r="BH367" s="256" cm="1">
        <f t="array" aca="1" ref="BH367" ca="1">_xlfn.XLOOKUP($A367&amp;$B367,'[3]产值及收款计划（2026）'!$A:$A&amp;'[3]产值及收款计划（2026）'!$B:$B,'[3]产值及收款计划（2026）'!BH:BH)</f>
        <v>0</v>
      </c>
      <c r="BI367" s="256" cm="1">
        <f t="array" aca="1" ref="BI367" ca="1">_xlfn.XLOOKUP($A367&amp;$B367,'[3]产值及收款计划（2026）'!$A:$A&amp;'[3]产值及收款计划（2026）'!$B:$B,'[3]产值及收款计划（2026）'!BI:BI)</f>
        <v>0</v>
      </c>
      <c r="BJ367" s="256" cm="1">
        <f t="array" aca="1" ref="BJ367" ca="1">_xlfn.XLOOKUP($A367&amp;$B367,'[3]产值及收款计划（2026）'!$A:$A&amp;'[3]产值及收款计划（2026）'!$B:$B,'[3]产值及收款计划（2026）'!BJ:BJ)</f>
        <v>0</v>
      </c>
      <c r="BK367" s="256" cm="1">
        <f t="array" aca="1" ref="BK367" ca="1">_xlfn.XLOOKUP($A367&amp;$B367,'[3]产值及收款计划（2026）'!$A:$A&amp;'[3]产值及收款计划（2026）'!$B:$B,'[3]产值及收款计划（2026）'!BK:BK)</f>
        <v>0</v>
      </c>
      <c r="BL367" s="256" cm="1">
        <f t="array" aca="1" ref="BL367" ca="1">_xlfn.XLOOKUP($A367&amp;$B367,'[3]产值及收款计划（2026）'!$A:$A&amp;'[3]产值及收款计划（2026）'!$B:$B,'[3]产值及收款计划（2026）'!BL:BL)</f>
        <v>0</v>
      </c>
      <c r="BM367" s="256"/>
      <c r="BN367" s="256"/>
      <c r="BO367" s="256"/>
      <c r="BP367" s="256"/>
      <c r="BQ367" s="255" t="str" cm="1">
        <f t="array" aca="1" ref="BQ367" ca="1">_xlfn.XLOOKUP($A367&amp;$B367,'[3]产值及收款计划（2026）'!$A:$A&amp;'[3]产值及收款计划（2026）'!$B:$B,'[3]产值及收款计划（2026）'!BQ:BQ)</f>
        <v>上海隧道工程股份有限公司</v>
      </c>
      <c r="BR367" s="256" cm="1">
        <f t="array" aca="1" ref="BR367" ca="1">_xlfn.XLOOKUP($A367&amp;$B367,'[3]产值及收款计划（2026）'!$A:$A&amp;'[3]产值及收款计划（2026）'!$B:$B,'[3]产值及收款计划（2026）'!BR:BR)</f>
        <v>0</v>
      </c>
      <c r="CA367" s="256" cm="1">
        <f t="array" aca="1" ref="CA367" ca="1">_xlfn.XLOOKUP($A367&amp;$B367,'[3]产值及收款计划（2026）'!$A:$A&amp;'[3]产值及收款计划（2026）'!$B:$B,'[3]产值及收款计划（2026）'!CA:CA)</f>
        <v>0</v>
      </c>
      <c r="CB367" s="256" cm="1">
        <f t="array" aca="1" ref="CB367" ca="1">_xlfn.XLOOKUP($A367&amp;$B367,'[3]产值及收款计划（2026）'!$A:$A&amp;'[3]产值及收款计划（2026）'!$B:$B,'[3]产值及收款计划（2026）'!CB:CB)</f>
        <v>0</v>
      </c>
      <c r="CC367" s="256" cm="1">
        <f t="array" aca="1" ref="CC367" ca="1">_xlfn.XLOOKUP($A367&amp;$B367,'[3]产值及收款计划（2026）'!$A:$A&amp;'[3]产值及收款计划（2026）'!$B:$B,'[3]产值及收款计划（2026）'!CC:CC)</f>
        <v>0</v>
      </c>
      <c r="CD367" s="256" cm="1">
        <f t="array" aca="1" ref="CD367" ca="1">_xlfn.XLOOKUP($A367&amp;$B367,'[3]产值及收款计划（2026）'!$A:$A&amp;'[3]产值及收款计划（2026）'!$B:$B,'[3]产值及收款计划（2026）'!CD:CD)</f>
        <v>0</v>
      </c>
      <c r="CE367" s="256" cm="1">
        <f t="array" aca="1" ref="CE367" ca="1">_xlfn.XLOOKUP($A367&amp;$B367,'[3]产值及收款计划（2026）'!$A:$A&amp;'[3]产值及收款计划（2026）'!$B:$B,'[3]产值及收款计划（2026）'!CE:CE)</f>
        <v>0</v>
      </c>
      <c r="CF367" s="256" cm="1">
        <f t="array" aca="1" ref="CF367" ca="1">_xlfn.XLOOKUP($A367&amp;$B367,'[3]产值及收款计划（2026）'!$A:$A&amp;'[3]产值及收款计划（2026）'!$B:$B,'[3]产值及收款计划（2026）'!CF:CF)</f>
        <v>0</v>
      </c>
      <c r="CG367" s="256" cm="1">
        <f t="array" aca="1" ref="CG367" ca="1">_xlfn.XLOOKUP($A367&amp;$B367,'[3]产值及收款计划（2026）'!$A:$A&amp;'[3]产值及收款计划（2026）'!$B:$B,'[3]产值及收款计划（2026）'!CG:CG)</f>
        <v>0</v>
      </c>
      <c r="CH367" s="256" cm="1">
        <f t="array" aca="1" ref="CH367" ca="1">_xlfn.XLOOKUP($A367&amp;$B367,'[3]产值及收款计划（2026）'!$A:$A&amp;'[3]产值及收款计划（2026）'!$B:$B,'[3]产值及收款计划（2026）'!CH:CH)</f>
        <v>0</v>
      </c>
      <c r="CI367" s="256" cm="1">
        <f t="array" aca="1" ref="CI367" ca="1">_xlfn.XLOOKUP($A367&amp;$B367,'[3]产值及收款计划（2026）'!$A:$A&amp;'[3]产值及收款计划（2026）'!$B:$B,'[3]产值及收款计划（2026）'!CI:CI)</f>
        <v>0</v>
      </c>
      <c r="CJ367" s="256" cm="1">
        <f t="array" aca="1" ref="CJ367" ca="1">_xlfn.XLOOKUP($A367&amp;$B367,'[3]产值及收款计划（2026）'!$A:$A&amp;'[3]产值及收款计划（2026）'!$B:$B,'[3]产值及收款计划（2026）'!CJ:CJ)</f>
        <v>0</v>
      </c>
      <c r="CK367" s="256" cm="1">
        <f t="array" aca="1" ref="CK367" ca="1">_xlfn.XLOOKUP($A367&amp;$B367,'[3]产值及收款计划（2026）'!$A:$A&amp;'[3]产值及收款计划（2026）'!$B:$B,'[3]产值及收款计划（2026）'!CK:CK)</f>
        <v>0</v>
      </c>
      <c r="CL367" s="256" cm="1">
        <f t="array" aca="1" ref="CL367" ca="1">_xlfn.XLOOKUP($A367&amp;$B367,'[3]产值及收款计划（2026）'!$A:$A&amp;'[3]产值及收款计划（2026）'!$B:$B,'[3]产值及收款计划（2026）'!CL:CL)</f>
        <v>0</v>
      </c>
      <c r="DA367" s="256" cm="1">
        <f t="array" aca="1" ref="DA367" ca="1">_xlfn.XLOOKUP($A367&amp;$B367,'[3]产值及收款计划（2026）'!$A:$A&amp;'[3]产值及收款计划（2026）'!$B:$B,'[3]产值及收款计划（2026）'!DA:DA)</f>
        <v>0</v>
      </c>
      <c r="DB367" s="256" cm="1">
        <f t="array" aca="1" ref="DB367" ca="1">_xlfn.XLOOKUP($A367&amp;$B367,'[3]产值及收款计划（2026）'!$A:$A&amp;'[3]产值及收款计划（2026）'!$B:$B,'[3]产值及收款计划（2026）'!DB:DB)</f>
        <v>80</v>
      </c>
      <c r="DC367" s="256" cm="1">
        <f t="array" aca="1" ref="DC367" ca="1">_xlfn.XLOOKUP($A367&amp;$B367,'[3]产值及收款计划（2026）'!$A:$A&amp;'[3]产值及收款计划（2026）'!$B:$B,'[3]产值及收款计划（2026）'!DC:DC)</f>
        <v>0</v>
      </c>
      <c r="DD367" s="256" cm="1">
        <f t="array" aca="1" ref="DD367" ca="1">_xlfn.XLOOKUP($A367&amp;$B367,'[3]产值及收款计划（2026）'!$A:$A&amp;'[3]产值及收款计划（2026）'!$B:$B,'[3]产值及收款计划（2026）'!DD:DD)</f>
        <v>0</v>
      </c>
      <c r="DE367" s="256" cm="1">
        <f t="array" aca="1" ref="DE367" ca="1">_xlfn.XLOOKUP($A367&amp;$B367,'[3]产值及收款计划（2026）'!$A:$A&amp;'[3]产值及收款计划（2026）'!$B:$B,'[3]产值及收款计划（2026）'!DE:DE)</f>
        <v>0</v>
      </c>
      <c r="DF367" s="256" cm="1">
        <f t="array" aca="1" ref="DF367" ca="1">_xlfn.XLOOKUP($A367&amp;$B367,'[3]产值及收款计划（2026）'!$A:$A&amp;'[3]产值及收款计划（2026）'!$B:$B,'[3]产值及收款计划（2026）'!DF:DF)</f>
        <v>0</v>
      </c>
      <c r="DG367" s="256" cm="1">
        <f t="array" aca="1" ref="DG367" ca="1">_xlfn.XLOOKUP($A367&amp;$B367,'[3]产值及收款计划（2026）'!$A:$A&amp;'[3]产值及收款计划（2026）'!$B:$B,'[3]产值及收款计划（2026）'!DG:DG)</f>
        <v>0</v>
      </c>
      <c r="DH367" s="256" cm="1">
        <f t="array" aca="1" ref="DH367" ca="1">_xlfn.XLOOKUP($A367&amp;$B367,'[3]产值及收款计划（2026）'!$A:$A&amp;'[3]产值及收款计划（2026）'!$B:$B,'[3]产值及收款计划（2026）'!DH:DH)</f>
        <v>0</v>
      </c>
      <c r="DI367" s="256" cm="1">
        <f t="array" aca="1" ref="DI367" ca="1">_xlfn.XLOOKUP($A367&amp;$B367,'[3]产值及收款计划（2026）'!$A:$A&amp;'[3]产值及收款计划（2026）'!$B:$B,'[3]产值及收款计划（2026）'!DI:DI)</f>
        <v>0</v>
      </c>
      <c r="DJ367" s="256" cm="1">
        <f t="array" aca="1" ref="DJ367" ca="1">_xlfn.XLOOKUP($A367&amp;$B367,'[3]产值及收款计划（2026）'!$A:$A&amp;'[3]产值及收款计划（2026）'!$B:$B,'[3]产值及收款计划（2026）'!DJ:DJ)</f>
        <v>0</v>
      </c>
      <c r="DK367" s="256" cm="1">
        <f t="array" aca="1" ref="DK367" ca="1">_xlfn.XLOOKUP($A367&amp;$B367,'[3]产值及收款计划（2026）'!$A:$A&amp;'[3]产值及收款计划（2026）'!$B:$B,'[3]产值及收款计划（2026）'!DK:DK)</f>
        <v>0</v>
      </c>
      <c r="DL367" s="256" cm="1">
        <f t="array" aca="1" ref="DL367" ca="1">_xlfn.XLOOKUP($A367&amp;$B367,'[3]产值及收款计划（2026）'!$A:$A&amp;'[3]产值及收款计划（2026）'!$B:$B,'[3]产值及收款计划（2026）'!DL:DL)</f>
        <v>0</v>
      </c>
      <c r="DM367" s="264"/>
      <c r="DN367" s="250"/>
    </row>
    <row r="368" spans="1:118" ht="20.25" x14ac:dyDescent="0.15">
      <c r="A368" s="254">
        <f t="shared" ca="1" si="20"/>
        <v>20</v>
      </c>
      <c r="B368" s="254" t="s">
        <v>27</v>
      </c>
      <c r="C368" s="255" t="str" cm="1">
        <f t="array" aca="1" ref="C368" ca="1">_xlfn.XLOOKUP($A368&amp;$B368,'[3]产值及收款计划（2026）'!$A:$A&amp;'[3]产值及收款计划（2026）'!$B:$B,'[3]产值及收款计划（2026）'!C:C)</f>
        <v>SZJT202550021</v>
      </c>
      <c r="D368" s="255" t="str" cm="1">
        <f t="array" aca="1" ref="D368" ca="1">_xlfn.XLOOKUP($A368&amp;$B368,'[3]产值及收款计划（2026）'!$A:$A&amp;'[3]产值及收款计划（2026）'!$B:$B,'[3]产值及收款计划（2026）'!D:D)</f>
        <v>2025年隧道股份核心人力开发实施服务（一期）</v>
      </c>
      <c r="E368" s="256" cm="1">
        <f t="array" aca="1" ref="E368" ca="1">_xlfn.XLOOKUP($A368&amp;$B368,'[3]产值及收款计划（2026）'!$A:$A&amp;'[3]产值及收款计划（2026）'!$B:$B,'[3]产值及收款计划（2026）'!E:E)</f>
        <v>650</v>
      </c>
      <c r="F368" s="256" cm="1">
        <f t="array" aca="1" ref="F368" ca="1">_xlfn.XLOOKUP($A368&amp;$B368,'[3]产值及收款计划（2026）'!$A:$A&amp;'[3]产值及收款计划（2026）'!$B:$B,'[3]产值及收款计划（2026）'!F:F)</f>
        <v>650</v>
      </c>
      <c r="G368" s="256" cm="1">
        <f t="array" aca="1" ref="G368" ca="1">_xlfn.XLOOKUP($A368&amp;$B368,'[3]产值及收款计划（2026）'!$A:$A&amp;'[3]产值及收款计划（2026）'!$B:$B,'[3]产值及收款计划（2026）'!G:G)</f>
        <v>650</v>
      </c>
      <c r="H368" s="256" cm="1">
        <f t="array" aca="1" ref="H368" ca="1">_xlfn.XLOOKUP($A368&amp;$B368,'[3]产值及收款计划（2026）'!$A:$A&amp;'[3]产值及收款计划（2026）'!$B:$B,'[3]产值及收款计划（2026）'!H:H)</f>
        <v>238.66239999999999</v>
      </c>
      <c r="I368" s="257" cm="1">
        <f t="array" aca="1" ref="I368" ca="1">_xlfn.XLOOKUP($A368&amp;$B368,'[3]产值及收款计划（2026）'!$A:$A&amp;'[3]产值及收款计划（2026）'!$B:$B,'[3]产值及收款计划（2026）'!I:I)</f>
        <v>0.36717292307692301</v>
      </c>
      <c r="J368" s="258" cm="1">
        <f t="array" aca="1" ref="J368" ca="1">_xlfn.XLOOKUP($A368&amp;$B368,'[3]产值及收款计划（2026）'!$A:$A&amp;'[3]产值及收款计划（2026）'!$B:$B,'[3]产值及收款计划（2026）'!J:J)</f>
        <v>0.06</v>
      </c>
      <c r="K368" s="256" cm="1">
        <f t="array" aca="1" ref="K368" ca="1">_xlfn.XLOOKUP($A368&amp;$B368,'[3]产值及收款计划（2026）'!$A:$A&amp;'[3]产值及收款计划（2026）'!$B:$B,'[3]产值及收款计划（2026）'!K:K)</f>
        <v>0</v>
      </c>
      <c r="L368" s="256" cm="1">
        <f t="array" aca="1" ref="L368" ca="1">_xlfn.XLOOKUP($A368&amp;$B368,'[3]产值及收款计划（2026）'!$A:$A&amp;'[3]产值及收款计划（2026）'!$B:$B,'[3]产值及收款计划（2026）'!L:L)</f>
        <v>0</v>
      </c>
      <c r="M368" s="256" t="str" cm="1">
        <f t="array" aca="1" ref="M368" ca="1">_xlfn.XLOOKUP($A368&amp;$B368,'[3]产值及收款计划（2026）'!$A:$A&amp;'[3]产值及收款计划（2026）'!$B:$B,'[3]产值及收款计划（2026）'!M:M)</f>
        <v>主导</v>
      </c>
      <c r="N368" s="256" cm="1">
        <f t="array" aca="1" ref="N368" ca="1">_xlfn.XLOOKUP($A368&amp;$B368,'[3]产值及收款计划（2026）'!$A:$A&amp;'[3]产值及收款计划（2026）'!$B:$B,'[3]产值及收款计划（2026）'!N:N)</f>
        <v>0</v>
      </c>
      <c r="O368" s="256" t="str" cm="1">
        <f t="array" aca="1" ref="O368" ca="1">_xlfn.XLOOKUP($A368&amp;$B368,'[3]产值及收款计划（2026）'!$A:$A&amp;'[3]产值及收款计划（2026）'!$B:$B,'[3]产值及收款计划（2026）'!O:O)</f>
        <v>邱昊</v>
      </c>
      <c r="P368" s="255" t="str" cm="1">
        <f t="array" aca="1" ref="P368" ca="1">_xlfn.XLOOKUP($A368&amp;$B368,'[3]产值及收款计划（2026）'!$A:$A&amp;'[3]产值及收款计划（2026）'!$B:$B,'[3]产值及收款计划（2026）'!P:P)</f>
        <v>在建</v>
      </c>
      <c r="Q368" s="256" cm="1">
        <f t="array" aca="1" ref="Q368" ca="1">_xlfn.XLOOKUP($A368&amp;$B368,'[3]产值及收款计划（2026）'!$A:$A&amp;'[3]产值及收款计划（2026）'!$B:$B,'[3]产值及收款计划（2026）'!Q:Q)</f>
        <v>0</v>
      </c>
      <c r="R368" s="256" cm="1">
        <f t="array" aca="1" ref="R368" ca="1">_xlfn.XLOOKUP($A368&amp;$B368,'[3]产值及收款计划（2026）'!$A:$A&amp;'[3]产值及收款计划（2026）'!$B:$B,'[3]产值及收款计划（2026）'!R:R)</f>
        <v>0</v>
      </c>
      <c r="S368" s="256" cm="1">
        <f t="array" aca="1" ref="S368" ca="1">_xlfn.XLOOKUP($A368&amp;$B368,'[3]产值及收款计划（2026）'!$A:$A&amp;'[3]产值及收款计划（2026）'!$B:$B,'[3]产值及收款计划（2026）'!S:S)</f>
        <v>0</v>
      </c>
      <c r="T368" s="256" cm="1">
        <f t="array" aca="1" ref="T368" ca="1">_xlfn.XLOOKUP($A368&amp;$B368,'[3]产值及收款计划（2026）'!$A:$A&amp;'[3]产值及收款计划（2026）'!$B:$B,'[3]产值及收款计划（2026）'!T:T)</f>
        <v>390</v>
      </c>
      <c r="U368" s="256" cm="1">
        <f t="array" aca="1" ref="U368" ca="1">_xlfn.XLOOKUP($A368&amp;$B368,'[3]产值及收款计划（2026）'!$A:$A&amp;'[3]产值及收款计划（2026）'!$B:$B,'[3]产值及收款计划（2026）'!U:U)</f>
        <v>0</v>
      </c>
      <c r="V368" s="256" cm="1">
        <f t="array" aca="1" ref="V368" ca="1">_xlfn.XLOOKUP($A368&amp;$B368,'[3]产值及收款计划（2026）'!$A:$A&amp;'[3]产值及收款计划（2026）'!$B:$B,'[3]产值及收款计划（2026）'!V:V)</f>
        <v>260</v>
      </c>
      <c r="W368" s="256" cm="1">
        <f t="array" aca="1" ref="W368" ca="1">_xlfn.XLOOKUP($A368&amp;$B368,'[3]产值及收款计划（2026）'!$A:$A&amp;'[3]产值及收款计划（2026）'!$B:$B,'[3]产值及收款计划（2026）'!W:W)</f>
        <v>0</v>
      </c>
      <c r="X368" s="256" cm="1">
        <f t="array" aca="1" ref="X368" ca="1">_xlfn.XLOOKUP($A368&amp;$B368,'[3]产值及收款计划（2026）'!$A:$A&amp;'[3]产值及收款计划（2026）'!$B:$B,'[3]产值及收款计划（2026）'!X:X)</f>
        <v>0</v>
      </c>
      <c r="Y368" s="256" cm="1">
        <f t="array" aca="1" ref="Y368" ca="1">_xlfn.XLOOKUP($A368&amp;$B368,'[3]产值及收款计划（2026）'!$A:$A&amp;'[3]产值及收款计划（2026）'!$B:$B,'[3]产值及收款计划（2026）'!Y:Y)</f>
        <v>0</v>
      </c>
      <c r="Z368" s="256" cm="1">
        <f t="array" aca="1" ref="Z368" ca="1">_xlfn.XLOOKUP($A368&amp;$B368,'[3]产值及收款计划（2026）'!$A:$A&amp;'[3]产值及收款计划（2026）'!$B:$B,'[3]产值及收款计划（2026）'!Z:Z)</f>
        <v>0</v>
      </c>
      <c r="AA368" s="256" cm="1">
        <f t="array" aca="1" ref="AA368" ca="1">_xlfn.XLOOKUP($A368&amp;$B368,'[3]产值及收款计划（2026）'!$A:$A&amp;'[3]产值及收款计划（2026）'!$B:$B,'[3]产值及收款计划（2026）'!AA:AA)</f>
        <v>0</v>
      </c>
      <c r="AB368" s="256" cm="1">
        <f t="array" aca="1" ref="AB368" ca="1">_xlfn.XLOOKUP($A368&amp;$B368,'[3]产值及收款计划（2026）'!$A:$A&amp;'[3]产值及收款计划（2026）'!$B:$B,'[3]产值及收款计划（2026）'!AB:AB)</f>
        <v>0</v>
      </c>
      <c r="AC368" s="256" cm="1">
        <f t="array" aca="1" ref="AC368" ca="1">_xlfn.XLOOKUP($A368&amp;$B368,'[3]产值及收款计划（2026）'!$A:$A&amp;'[3]产值及收款计划（2026）'!$B:$B,'[3]产值及收款计划（2026）'!AC:AC)</f>
        <v>130</v>
      </c>
      <c r="AD368" s="256" cm="1">
        <f t="array" aca="1" ref="AD368" ca="1">_xlfn.XLOOKUP($A368&amp;$B368,'[3]产值及收款计划（2026）'!$A:$A&amp;'[3]产值及收款计划（2026）'!$B:$B,'[3]产值及收款计划（2026）'!AD:AD)</f>
        <v>0</v>
      </c>
      <c r="AE368" s="256" cm="1">
        <f t="array" aca="1" ref="AE368" ca="1">_xlfn.XLOOKUP($A368&amp;$B368,'[3]产值及收款计划（2026）'!$A:$A&amp;'[3]产值及收款计划（2026）'!$B:$B,'[3]产值及收款计划（2026）'!AE:AE)</f>
        <v>0</v>
      </c>
      <c r="AF368" s="256" cm="1">
        <f t="array" aca="1" ref="AF368" ca="1">_xlfn.XLOOKUP($A368&amp;$B368,'[3]产值及收款计划（2026）'!$A:$A&amp;'[3]产值及收款计划（2026）'!$B:$B,'[3]产值及收款计划（2026）'!AF:AF)</f>
        <v>130</v>
      </c>
      <c r="AG368" s="256" cm="1">
        <f t="array" aca="1" ref="AG368" ca="1">_xlfn.XLOOKUP($A368&amp;$B368,'[3]产值及收款计划（2026）'!$A:$A&amp;'[3]产值及收款计划（2026）'!$B:$B,'[3]产值及收款计划（2026）'!AG:AG)</f>
        <v>0</v>
      </c>
      <c r="AH368" s="256" cm="1">
        <f t="array" aca="1" ref="AH368" ca="1">_xlfn.XLOOKUP($A368&amp;$B368,'[3]产值及收款计划（2026）'!$A:$A&amp;'[3]产值及收款计划（2026）'!$B:$B,'[3]产值及收款计划（2026）'!AH:AH)</f>
        <v>0</v>
      </c>
      <c r="AI368" s="256" cm="1">
        <f t="array" aca="1" ref="AI368" ca="1">_xlfn.XLOOKUP($A368&amp;$B368,'[3]产值及收款计划（2026）'!$A:$A&amp;'[3]产值及收款计划（2026）'!$B:$B,'[3]产值及收款计划（2026）'!AI:AI)</f>
        <v>0</v>
      </c>
      <c r="AJ368" s="256" cm="1">
        <f t="array" aca="1" ref="AJ368" ca="1">_xlfn.XLOOKUP($A368&amp;$B368,'[3]产值及收款计划（2026）'!$A:$A&amp;'[3]产值及收款计划（2026）'!$B:$B,'[3]产值及收款计划（2026）'!AJ:AJ)</f>
        <v>0</v>
      </c>
      <c r="AK368" s="256" cm="1">
        <f t="array" aca="1" ref="AK368" ca="1">_xlfn.XLOOKUP($A368&amp;$B368,'[3]产值及收款计划（2026）'!$A:$A&amp;'[3]产值及收款计划（2026）'!$B:$B,'[3]产值及收款计划（2026）'!AK:AK)</f>
        <v>0</v>
      </c>
      <c r="AL368" s="256" cm="1">
        <f t="array" aca="1" ref="AL368" ca="1">_xlfn.XLOOKUP($A368&amp;$B368,'[3]产值及收款计划（2026）'!$A:$A&amp;'[3]产值及收款计划（2026）'!$B:$B,'[3]产值及收款计划（2026）'!AL:AL)</f>
        <v>0</v>
      </c>
      <c r="AM368" s="263" t="e" cm="1">
        <f t="array" aca="1" ref="AM368" ca="1">_xlfn.LET(_xlpm.勾选月份状态数组,TRANSPOSE('PPT(12-15页）-TOP10'!$A$3:$A$14),_xlpm.选择数据区,IF('PPT(12-15页）-TOP10'!$E$3="收款",$BA368:$BL368,$AA368:$AL368),SUM(_xlfn._xlws.FILTER(_xlpm.选择数据区,_xlpm.勾选月份状态数组,"")))</f>
        <v>#NAME?</v>
      </c>
      <c r="AN368" s="256" t="e" cm="1">
        <f t="array" aca="1" ref="AN368" ca="1">_xlfn.LET(_xlpm.勾选月份状态数组,TRANSPOSE('PPT(12-15页）-TOP10'!$A$3:$A$14),_xlpm.选择数据区,IF('PPT(12-15页）-TOP10'!$E$3="收款",$DA368:$DL368,$CA368:$CL368),SUM(_xlfn._xlws.FILTER(_xlpm.选择数据区,_xlpm.勾选月份状态数组,"")))</f>
        <v>#NAME?</v>
      </c>
      <c r="AO368" s="256">
        <f ca="1">SUM(CA368:CC368)+SUM(AD368:AL368)</f>
        <v>130</v>
      </c>
      <c r="AP368" s="256"/>
      <c r="AQ368" s="256"/>
      <c r="AR368" s="256"/>
      <c r="AS368" s="256" cm="1">
        <f t="array" aca="1" ref="AS368" ca="1">_xlfn.XLOOKUP($A368&amp;$B368,'[3]产值及收款计划（2026）'!$A:$A&amp;'[3]产值及收款计划（2026）'!$B:$B,'[3]产值及收款计划（2026）'!AS:AS)</f>
        <v>0</v>
      </c>
      <c r="AT368" s="256" cm="1">
        <f t="array" aca="1" ref="AT368" ca="1">_xlfn.XLOOKUP($A368&amp;$B368,'[3]产值及收款计划（2026）'!$A:$A&amp;'[3]产值及收款计划（2026）'!$B:$B,'[3]产值及收款计划（2026）'!AT:AT)</f>
        <v>0</v>
      </c>
      <c r="AU368" s="256" cm="1">
        <f t="array" aca="1" ref="AU368" ca="1">_xlfn.XLOOKUP($A368&amp;$B368,'[3]产值及收款计划（2026）'!$A:$A&amp;'[3]产值及收款计划（2026）'!$B:$B,'[3]产值及收款计划（2026）'!AU:AU)</f>
        <v>0</v>
      </c>
      <c r="AV368" s="256" cm="1">
        <f t="array" aca="1" ref="AV368" ca="1">_xlfn.XLOOKUP($A368&amp;$B368,'[3]产值及收款计划（2026）'!$A:$A&amp;'[3]产值及收款计划（2026）'!$B:$B,'[3]产值及收款计划（2026）'!AV:AV)</f>
        <v>0</v>
      </c>
      <c r="AW368" s="256" cm="1">
        <f t="array" aca="1" ref="AW368" ca="1">_xlfn.XLOOKUP($A368&amp;$B368,'[3]产值及收款计划（2026）'!$A:$A&amp;'[3]产值及收款计划（2026）'!$B:$B,'[3]产值及收款计划（2026）'!AW:AW)</f>
        <v>650</v>
      </c>
      <c r="AX368" s="256" cm="1">
        <f t="array" aca="1" ref="AX368" ca="1">_xlfn.XLOOKUP($A368&amp;$B368,'[3]产值及收款计划（2026）'!$A:$A&amp;'[3]产值及收款计划（2026）'!$B:$B,'[3]产值及收款计划（2026）'!AX:AX)</f>
        <v>0</v>
      </c>
      <c r="AY368" s="256" cm="1">
        <f t="array" aca="1" ref="AY368" ca="1">_xlfn.XLOOKUP($A368&amp;$B368,'[3]产值及收款计划（2026）'!$A:$A&amp;'[3]产值及收款计划（2026）'!$B:$B,'[3]产值及收款计划（2026）'!AY:AY)</f>
        <v>0</v>
      </c>
      <c r="AZ368" s="256" cm="1">
        <f t="array" aca="1" ref="AZ368" ca="1">_xlfn.XLOOKUP($A368&amp;$B368,'[3]产值及收款计划（2026）'!$A:$A&amp;'[3]产值及收款计划（2026）'!$B:$B,'[3]产值及收款计划（2026）'!AZ:AZ)</f>
        <v>-260</v>
      </c>
      <c r="BA368" s="256" cm="1">
        <f t="array" aca="1" ref="BA368" ca="1">_xlfn.XLOOKUP($A368&amp;$B368,'[3]产值及收款计划（2026）'!$A:$A&amp;'[3]产值及收款计划（2026）'!$B:$B,'[3]产值及收款计划（2026）'!BA:BA)</f>
        <v>0</v>
      </c>
      <c r="BB368" s="256" cm="1">
        <f t="array" aca="1" ref="BB368" ca="1">_xlfn.XLOOKUP($A368&amp;$B368,'[3]产值及收款计划（2026）'!$A:$A&amp;'[3]产值及收款计划（2026）'!$B:$B,'[3]产值及收款计划（2026）'!BB:BB)</f>
        <v>0</v>
      </c>
      <c r="BC368" s="256" cm="1">
        <f t="array" aca="1" ref="BC368" ca="1">_xlfn.XLOOKUP($A368&amp;$B368,'[3]产值及收款计划（2026）'!$A:$A&amp;'[3]产值及收款计划（2026）'!$B:$B,'[3]产值及收款计划（2026）'!BC:BC)</f>
        <v>0</v>
      </c>
      <c r="BD368" s="256" cm="1">
        <f t="array" aca="1" ref="BD368" ca="1">_xlfn.XLOOKUP($A368&amp;$B368,'[3]产值及收款计划（2026）'!$A:$A&amp;'[3]产值及收款计划（2026）'!$B:$B,'[3]产值及收款计划（2026）'!BD:BD)</f>
        <v>0</v>
      </c>
      <c r="BE368" s="256" cm="1">
        <f t="array" aca="1" ref="BE368" ca="1">_xlfn.XLOOKUP($A368&amp;$B368,'[3]产值及收款计划（2026）'!$A:$A&amp;'[3]产值及收款计划（2026）'!$B:$B,'[3]产值及收款计划（2026）'!BE:BE)</f>
        <v>0</v>
      </c>
      <c r="BF368" s="256" cm="1">
        <f t="array" aca="1" ref="BF368" ca="1">_xlfn.XLOOKUP($A368&amp;$B368,'[3]产值及收款计划（2026）'!$A:$A&amp;'[3]产值及收款计划（2026）'!$B:$B,'[3]产值及收款计划（2026）'!BF:BF)</f>
        <v>0</v>
      </c>
      <c r="BG368" s="256" cm="1">
        <f t="array" aca="1" ref="BG368" ca="1">_xlfn.XLOOKUP($A368&amp;$B368,'[3]产值及收款计划（2026）'!$A:$A&amp;'[3]产值及收款计划（2026）'!$B:$B,'[3]产值及收款计划（2026）'!BG:BG)</f>
        <v>0</v>
      </c>
      <c r="BH368" s="256" cm="1">
        <f t="array" aca="1" ref="BH368" ca="1">_xlfn.XLOOKUP($A368&amp;$B368,'[3]产值及收款计划（2026）'!$A:$A&amp;'[3]产值及收款计划（2026）'!$B:$B,'[3]产值及收款计划（2026）'!BH:BH)</f>
        <v>0</v>
      </c>
      <c r="BI368" s="256" cm="1">
        <f t="array" aca="1" ref="BI368" ca="1">_xlfn.XLOOKUP($A368&amp;$B368,'[3]产值及收款计划（2026）'!$A:$A&amp;'[3]产值及收款计划（2026）'!$B:$B,'[3]产值及收款计划（2026）'!BI:BI)</f>
        <v>0</v>
      </c>
      <c r="BJ368" s="256" cm="1">
        <f t="array" aca="1" ref="BJ368" ca="1">_xlfn.XLOOKUP($A368&amp;$B368,'[3]产值及收款计划（2026）'!$A:$A&amp;'[3]产值及收款计划（2026）'!$B:$B,'[3]产值及收款计划（2026）'!BJ:BJ)</f>
        <v>0</v>
      </c>
      <c r="BK368" s="256" cm="1">
        <f t="array" aca="1" ref="BK368" ca="1">_xlfn.XLOOKUP($A368&amp;$B368,'[3]产值及收款计划（2026）'!$A:$A&amp;'[3]产值及收款计划（2026）'!$B:$B,'[3]产值及收款计划（2026）'!BK:BK)</f>
        <v>0</v>
      </c>
      <c r="BL368" s="256" cm="1">
        <f t="array" aca="1" ref="BL368" ca="1">_xlfn.XLOOKUP($A368&amp;$B368,'[3]产值及收款计划（2026）'!$A:$A&amp;'[3]产值及收款计划（2026）'!$B:$B,'[3]产值及收款计划（2026）'!BL:BL)</f>
        <v>0</v>
      </c>
      <c r="BM368" s="256"/>
      <c r="BN368" s="256"/>
      <c r="BO368" s="256"/>
      <c r="BP368" s="256"/>
      <c r="BQ368" s="255" t="str" cm="1">
        <f t="array" aca="1" ref="BQ368" ca="1">_xlfn.XLOOKUP($A368&amp;$B368,'[3]产值及收款计划（2026）'!$A:$A&amp;'[3]产值及收款计划（2026）'!$B:$B,'[3]产值及收款计划（2026）'!BQ:BQ)</f>
        <v>上海隧道工程股份有限公司</v>
      </c>
      <c r="BR368" s="256" cm="1">
        <f t="array" aca="1" ref="BR368" ca="1">_xlfn.XLOOKUP($A368&amp;$B368,'[3]产值及收款计划（2026）'!$A:$A&amp;'[3]产值及收款计划（2026）'!$B:$B,'[3]产值及收款计划（2026）'!BR:BR)</f>
        <v>0</v>
      </c>
      <c r="CA368" s="256" cm="1">
        <f t="array" aca="1" ref="CA368" ca="1">_xlfn.XLOOKUP($A368&amp;$B368,'[3]产值及收款计划（2026）'!$A:$A&amp;'[3]产值及收款计划（2026）'!$B:$B,'[3]产值及收款计划（2026）'!CA:CA)</f>
        <v>0</v>
      </c>
      <c r="CB368" s="256" cm="1">
        <f t="array" aca="1" ref="CB368" ca="1">_xlfn.XLOOKUP($A368&amp;$B368,'[3]产值及收款计划（2026）'!$A:$A&amp;'[3]产值及收款计划（2026）'!$B:$B,'[3]产值及收款计划（2026）'!CB:CB)</f>
        <v>0</v>
      </c>
      <c r="CC368" s="256" cm="1">
        <f t="array" aca="1" ref="CC368" ca="1">_xlfn.XLOOKUP($A368&amp;$B368,'[3]产值及收款计划（2026）'!$A:$A&amp;'[3]产值及收款计划（2026）'!$B:$B,'[3]产值及收款计划（2026）'!CC:CC)</f>
        <v>0</v>
      </c>
      <c r="CD368" s="256" cm="1">
        <f t="array" aca="1" ref="CD368" ca="1">_xlfn.XLOOKUP($A368&amp;$B368,'[3]产值及收款计划（2026）'!$A:$A&amp;'[3]产值及收款计划（2026）'!$B:$B,'[3]产值及收款计划（2026）'!CD:CD)</f>
        <v>0</v>
      </c>
      <c r="CE368" s="256" cm="1">
        <f t="array" aca="1" ref="CE368" ca="1">_xlfn.XLOOKUP($A368&amp;$B368,'[3]产值及收款计划（2026）'!$A:$A&amp;'[3]产值及收款计划（2026）'!$B:$B,'[3]产值及收款计划（2026）'!CE:CE)</f>
        <v>0</v>
      </c>
      <c r="CF368" s="256" cm="1">
        <f t="array" aca="1" ref="CF368" ca="1">_xlfn.XLOOKUP($A368&amp;$B368,'[3]产值及收款计划（2026）'!$A:$A&amp;'[3]产值及收款计划（2026）'!$B:$B,'[3]产值及收款计划（2026）'!CF:CF)</f>
        <v>0</v>
      </c>
      <c r="CG368" s="256" cm="1">
        <f t="array" aca="1" ref="CG368" ca="1">_xlfn.XLOOKUP($A368&amp;$B368,'[3]产值及收款计划（2026）'!$A:$A&amp;'[3]产值及收款计划（2026）'!$B:$B,'[3]产值及收款计划（2026）'!CG:CG)</f>
        <v>0</v>
      </c>
      <c r="CH368" s="256" cm="1">
        <f t="array" aca="1" ref="CH368" ca="1">_xlfn.XLOOKUP($A368&amp;$B368,'[3]产值及收款计划（2026）'!$A:$A&amp;'[3]产值及收款计划（2026）'!$B:$B,'[3]产值及收款计划（2026）'!CH:CH)</f>
        <v>0</v>
      </c>
      <c r="CI368" s="256" cm="1">
        <f t="array" aca="1" ref="CI368" ca="1">_xlfn.XLOOKUP($A368&amp;$B368,'[3]产值及收款计划（2026）'!$A:$A&amp;'[3]产值及收款计划（2026）'!$B:$B,'[3]产值及收款计划（2026）'!CI:CI)</f>
        <v>0</v>
      </c>
      <c r="CJ368" s="256" cm="1">
        <f t="array" aca="1" ref="CJ368" ca="1">_xlfn.XLOOKUP($A368&amp;$B368,'[3]产值及收款计划（2026）'!$A:$A&amp;'[3]产值及收款计划（2026）'!$B:$B,'[3]产值及收款计划（2026）'!CJ:CJ)</f>
        <v>0</v>
      </c>
      <c r="CK368" s="256" cm="1">
        <f t="array" aca="1" ref="CK368" ca="1">_xlfn.XLOOKUP($A368&amp;$B368,'[3]产值及收款计划（2026）'!$A:$A&amp;'[3]产值及收款计划（2026）'!$B:$B,'[3]产值及收款计划（2026）'!CK:CK)</f>
        <v>0</v>
      </c>
      <c r="CL368" s="256" cm="1">
        <f t="array" aca="1" ref="CL368" ca="1">_xlfn.XLOOKUP($A368&amp;$B368,'[3]产值及收款计划（2026）'!$A:$A&amp;'[3]产值及收款计划（2026）'!$B:$B,'[3]产值及收款计划（2026）'!CL:CL)</f>
        <v>0</v>
      </c>
      <c r="DA368" s="256" cm="1">
        <f t="array" aca="1" ref="DA368" ca="1">_xlfn.XLOOKUP($A368&amp;$B368,'[3]产值及收款计划（2026）'!$A:$A&amp;'[3]产值及收款计划（2026）'!$B:$B,'[3]产值及收款计划（2026）'!DA:DA)</f>
        <v>0</v>
      </c>
      <c r="DB368" s="256" cm="1">
        <f t="array" aca="1" ref="DB368" ca="1">_xlfn.XLOOKUP($A368&amp;$B368,'[3]产值及收款计划（2026）'!$A:$A&amp;'[3]产值及收款计划（2026）'!$B:$B,'[3]产值及收款计划（2026）'!DB:DB)</f>
        <v>0</v>
      </c>
      <c r="DC368" s="256" cm="1">
        <f t="array" aca="1" ref="DC368" ca="1">_xlfn.XLOOKUP($A368&amp;$B368,'[3]产值及收款计划（2026）'!$A:$A&amp;'[3]产值及收款计划（2026）'!$B:$B,'[3]产值及收款计划（2026）'!DC:DC)</f>
        <v>0</v>
      </c>
      <c r="DD368" s="256" cm="1">
        <f t="array" aca="1" ref="DD368" ca="1">_xlfn.XLOOKUP($A368&amp;$B368,'[3]产值及收款计划（2026）'!$A:$A&amp;'[3]产值及收款计划（2026）'!$B:$B,'[3]产值及收款计划（2026）'!DD:DD)</f>
        <v>0</v>
      </c>
      <c r="DE368" s="256" cm="1">
        <f t="array" aca="1" ref="DE368" ca="1">_xlfn.XLOOKUP($A368&amp;$B368,'[3]产值及收款计划（2026）'!$A:$A&amp;'[3]产值及收款计划（2026）'!$B:$B,'[3]产值及收款计划（2026）'!DE:DE)</f>
        <v>0</v>
      </c>
      <c r="DF368" s="256" cm="1">
        <f t="array" aca="1" ref="DF368" ca="1">_xlfn.XLOOKUP($A368&amp;$B368,'[3]产值及收款计划（2026）'!$A:$A&amp;'[3]产值及收款计划（2026）'!$B:$B,'[3]产值及收款计划（2026）'!DF:DF)</f>
        <v>0</v>
      </c>
      <c r="DG368" s="256" cm="1">
        <f t="array" aca="1" ref="DG368" ca="1">_xlfn.XLOOKUP($A368&amp;$B368,'[3]产值及收款计划（2026）'!$A:$A&amp;'[3]产值及收款计划（2026）'!$B:$B,'[3]产值及收款计划（2026）'!DG:DG)</f>
        <v>0</v>
      </c>
      <c r="DH368" s="256" cm="1">
        <f t="array" aca="1" ref="DH368" ca="1">_xlfn.XLOOKUP($A368&amp;$B368,'[3]产值及收款计划（2026）'!$A:$A&amp;'[3]产值及收款计划（2026）'!$B:$B,'[3]产值及收款计划（2026）'!DH:DH)</f>
        <v>0</v>
      </c>
      <c r="DI368" s="256" cm="1">
        <f t="array" aca="1" ref="DI368" ca="1">_xlfn.XLOOKUP($A368&amp;$B368,'[3]产值及收款计划（2026）'!$A:$A&amp;'[3]产值及收款计划（2026）'!$B:$B,'[3]产值及收款计划（2026）'!DI:DI)</f>
        <v>0</v>
      </c>
      <c r="DJ368" s="256" cm="1">
        <f t="array" aca="1" ref="DJ368" ca="1">_xlfn.XLOOKUP($A368&amp;$B368,'[3]产值及收款计划（2026）'!$A:$A&amp;'[3]产值及收款计划（2026）'!$B:$B,'[3]产值及收款计划（2026）'!DJ:DJ)</f>
        <v>0</v>
      </c>
      <c r="DK368" s="256" cm="1">
        <f t="array" aca="1" ref="DK368" ca="1">_xlfn.XLOOKUP($A368&amp;$B368,'[3]产值及收款计划（2026）'!$A:$A&amp;'[3]产值及收款计划（2026）'!$B:$B,'[3]产值及收款计划（2026）'!DK:DK)</f>
        <v>0</v>
      </c>
      <c r="DL368" s="256" cm="1">
        <f t="array" aca="1" ref="DL368" ca="1">_xlfn.XLOOKUP($A368&amp;$B368,'[3]产值及收款计划（2026）'!$A:$A&amp;'[3]产值及收款计划（2026）'!$B:$B,'[3]产值及收款计划（2026）'!DL:DL)</f>
        <v>0</v>
      </c>
      <c r="DM368" s="264"/>
      <c r="DN368" s="250"/>
    </row>
    <row r="369" spans="1:118" ht="20.25" x14ac:dyDescent="0.15">
      <c r="A369" s="254">
        <f t="shared" ca="1" si="20"/>
        <v>21</v>
      </c>
      <c r="B369" s="254" t="s">
        <v>27</v>
      </c>
      <c r="C369" s="255" t="str" cm="1">
        <f t="array" aca="1" ref="C369" ca="1">_xlfn.XLOOKUP($A369&amp;$B369,'[3]产值及收款计划（2026）'!$A:$A&amp;'[3]产值及收款计划（2026）'!$B:$B,'[3]产值及收款计划（2026）'!C:C)</f>
        <v>SZJT202570002</v>
      </c>
      <c r="D369" s="256" t="str" cm="1">
        <f t="array" aca="1" ref="D369" ca="1">_xlfn.XLOOKUP($A369&amp;$B369,'[3]产值及收款计划（2026）'!$A:$A&amp;'[3]产值及收款计划（2026）'!$B:$B,'[3]产值及收款计划（2026）'!D:D)</f>
        <v>隧道股份司库管理系统2.0建设</v>
      </c>
      <c r="E369" s="256" cm="1">
        <f t="array" aca="1" ref="E369" ca="1">_xlfn.XLOOKUP($A369&amp;$B369,'[3]产值及收款计划（2026）'!$A:$A&amp;'[3]产值及收款计划（2026）'!$B:$B,'[3]产值及收款计划（2026）'!E:E)</f>
        <v>400</v>
      </c>
      <c r="F369" s="256" cm="1">
        <f t="array" aca="1" ref="F369" ca="1">_xlfn.XLOOKUP($A369&amp;$B369,'[3]产值及收款计划（2026）'!$A:$A&amp;'[3]产值及收款计划（2026）'!$B:$B,'[3]产值及收款计划（2026）'!F:F)</f>
        <v>400</v>
      </c>
      <c r="G369" s="256" cm="1">
        <f t="array" aca="1" ref="G369" ca="1">_xlfn.XLOOKUP($A369&amp;$B369,'[3]产值及收款计划（2026）'!$A:$A&amp;'[3]产值及收款计划（2026）'!$B:$B,'[3]产值及收款计划（2026）'!G:G)</f>
        <v>400</v>
      </c>
      <c r="H369" s="256" cm="1">
        <f t="array" aca="1" ref="H369" ca="1">_xlfn.XLOOKUP($A369&amp;$B369,'[3]产值及收款计划（2026）'!$A:$A&amp;'[3]产值及收款计划（2026）'!$B:$B,'[3]产值及收款计划（2026）'!H:H)</f>
        <v>202</v>
      </c>
      <c r="I369" s="257" cm="1">
        <f t="array" aca="1" ref="I369" ca="1">_xlfn.XLOOKUP($A369&amp;$B369,'[3]产值及收款计划（2026）'!$A:$A&amp;'[3]产值及收款计划（2026）'!$B:$B,'[3]产值及收款计划（2026）'!I:I)</f>
        <v>0.505</v>
      </c>
      <c r="J369" s="258" cm="1">
        <f t="array" aca="1" ref="J369" ca="1">_xlfn.XLOOKUP($A369&amp;$B369,'[3]产值及收款计划（2026）'!$A:$A&amp;'[3]产值及收款计划（2026）'!$B:$B,'[3]产值及收款计划（2026）'!J:J)</f>
        <v>0.06</v>
      </c>
      <c r="K369" s="256" cm="1">
        <f t="array" aca="1" ref="K369" ca="1">_xlfn.XLOOKUP($A369&amp;$B369,'[3]产值及收款计划（2026）'!$A:$A&amp;'[3]产值及收款计划（2026）'!$B:$B,'[3]产值及收款计划（2026）'!K:K)</f>
        <v>0</v>
      </c>
      <c r="L369" s="256" cm="1">
        <f t="array" aca="1" ref="L369" ca="1">_xlfn.XLOOKUP($A369&amp;$B369,'[3]产值及收款计划（2026）'!$A:$A&amp;'[3]产值及收款计划（2026）'!$B:$B,'[3]产值及收款计划（2026）'!L:L)</f>
        <v>0</v>
      </c>
      <c r="M369" s="256" t="str" cm="1">
        <f t="array" aca="1" ref="M369" ca="1">_xlfn.XLOOKUP($A369&amp;$B369,'[3]产值及收款计划（2026）'!$A:$A&amp;'[3]产值及收款计划（2026）'!$B:$B,'[3]产值及收款计划（2026）'!M:M)</f>
        <v>主导</v>
      </c>
      <c r="N369" s="256" cm="1">
        <f t="array" aca="1" ref="N369" ca="1">_xlfn.XLOOKUP($A369&amp;$B369,'[3]产值及收款计划（2026）'!$A:$A&amp;'[3]产值及收款计划（2026）'!$B:$B,'[3]产值及收款计划（2026）'!N:N)</f>
        <v>0</v>
      </c>
      <c r="O369" s="256" t="str" cm="1">
        <f t="array" aca="1" ref="O369" ca="1">_xlfn.XLOOKUP($A369&amp;$B369,'[3]产值及收款计划（2026）'!$A:$A&amp;'[3]产值及收款计划（2026）'!$B:$B,'[3]产值及收款计划（2026）'!O:O)</f>
        <v>侯捷</v>
      </c>
      <c r="P369" s="255" t="str" cm="1">
        <f t="array" aca="1" ref="P369" ca="1">_xlfn.XLOOKUP($A369&amp;$B369,'[3]产值及收款计划（2026）'!$A:$A&amp;'[3]产值及收款计划（2026）'!$B:$B,'[3]产值及收款计划（2026）'!P:P)</f>
        <v>25已完结</v>
      </c>
      <c r="Q369" s="256" cm="1">
        <f t="array" aca="1" ref="Q369" ca="1">_xlfn.XLOOKUP($A369&amp;$B369,'[3]产值及收款计划（2026）'!$A:$A&amp;'[3]产值及收款计划（2026）'!$B:$B,'[3]产值及收款计划（2026）'!Q:Q)</f>
        <v>0</v>
      </c>
      <c r="R369" s="256" cm="1">
        <f t="array" aca="1" ref="R369" ca="1">_xlfn.XLOOKUP($A369&amp;$B369,'[3]产值及收款计划（2026）'!$A:$A&amp;'[3]产值及收款计划（2026）'!$B:$B,'[3]产值及收款计划（2026）'!R:R)</f>
        <v>0</v>
      </c>
      <c r="S369" s="256" cm="1">
        <f t="array" aca="1" ref="S369" ca="1">_xlfn.XLOOKUP($A369&amp;$B369,'[3]产值及收款计划（2026）'!$A:$A&amp;'[3]产值及收款计划（2026）'!$B:$B,'[3]产值及收款计划（2026）'!S:S)</f>
        <v>0</v>
      </c>
      <c r="T369" s="256" cm="1">
        <f t="array" aca="1" ref="T369" ca="1">_xlfn.XLOOKUP($A369&amp;$B369,'[3]产值及收款计划（2026）'!$A:$A&amp;'[3]产值及收款计划（2026）'!$B:$B,'[3]产值及收款计划（2026）'!T:T)</f>
        <v>400</v>
      </c>
      <c r="U369" s="256" cm="1">
        <f t="array" aca="1" ref="U369" ca="1">_xlfn.XLOOKUP($A369&amp;$B369,'[3]产值及收款计划（2026）'!$A:$A&amp;'[3]产值及收款计划（2026）'!$B:$B,'[3]产值及收款计划（2026）'!U:U)</f>
        <v>0</v>
      </c>
      <c r="V369" s="256" cm="1">
        <f t="array" aca="1" ref="V369" ca="1">_xlfn.XLOOKUP($A369&amp;$B369,'[3]产值及收款计划（2026）'!$A:$A&amp;'[3]产值及收款计划（2026）'!$B:$B,'[3]产值及收款计划（2026）'!V:V)</f>
        <v>0</v>
      </c>
      <c r="W369" s="256" cm="1">
        <f t="array" aca="1" ref="W369" ca="1">_xlfn.XLOOKUP($A369&amp;$B369,'[3]产值及收款计划（2026）'!$A:$A&amp;'[3]产值及收款计划（2026）'!$B:$B,'[3]产值及收款计划（2026）'!W:W)</f>
        <v>0</v>
      </c>
      <c r="X369" s="256" cm="1">
        <f t="array" aca="1" ref="X369" ca="1">_xlfn.XLOOKUP($A369&amp;$B369,'[3]产值及收款计划（2026）'!$A:$A&amp;'[3]产值及收款计划（2026）'!$B:$B,'[3]产值及收款计划（2026）'!X:X)</f>
        <v>0</v>
      </c>
      <c r="Y369" s="256" cm="1">
        <f t="array" aca="1" ref="Y369" ca="1">_xlfn.XLOOKUP($A369&amp;$B369,'[3]产值及收款计划（2026）'!$A:$A&amp;'[3]产值及收款计划（2026）'!$B:$B,'[3]产值及收款计划（2026）'!Y:Y)</f>
        <v>0</v>
      </c>
      <c r="Z369" s="256" cm="1">
        <f t="array" aca="1" ref="Z369" ca="1">_xlfn.XLOOKUP($A369&amp;$B369,'[3]产值及收款计划（2026）'!$A:$A&amp;'[3]产值及收款计划（2026）'!$B:$B,'[3]产值及收款计划（2026）'!Z:Z)</f>
        <v>0</v>
      </c>
      <c r="AA369" s="256" cm="1">
        <f t="array" aca="1" ref="AA369" ca="1">_xlfn.XLOOKUP($A369&amp;$B369,'[3]产值及收款计划（2026）'!$A:$A&amp;'[3]产值及收款计划（2026）'!$B:$B,'[3]产值及收款计划（2026）'!AA:AA)</f>
        <v>0</v>
      </c>
      <c r="AB369" s="256" cm="1">
        <f t="array" aca="1" ref="AB369" ca="1">_xlfn.XLOOKUP($A369&amp;$B369,'[3]产值及收款计划（2026）'!$A:$A&amp;'[3]产值及收款计划（2026）'!$B:$B,'[3]产值及收款计划（2026）'!AB:AB)</f>
        <v>0</v>
      </c>
      <c r="AC369" s="256" cm="1">
        <f t="array" aca="1" ref="AC369" ca="1">_xlfn.XLOOKUP($A369&amp;$B369,'[3]产值及收款计划（2026）'!$A:$A&amp;'[3]产值及收款计划（2026）'!$B:$B,'[3]产值及收款计划（2026）'!AC:AC)</f>
        <v>0</v>
      </c>
      <c r="AD369" s="256" cm="1">
        <f t="array" aca="1" ref="AD369" ca="1">_xlfn.XLOOKUP($A369&amp;$B369,'[3]产值及收款计划（2026）'!$A:$A&amp;'[3]产值及收款计划（2026）'!$B:$B,'[3]产值及收款计划（2026）'!AD:AD)</f>
        <v>0</v>
      </c>
      <c r="AE369" s="256" cm="1">
        <f t="array" aca="1" ref="AE369" ca="1">_xlfn.XLOOKUP($A369&amp;$B369,'[3]产值及收款计划（2026）'!$A:$A&amp;'[3]产值及收款计划（2026）'!$B:$B,'[3]产值及收款计划（2026）'!AE:AE)</f>
        <v>0</v>
      </c>
      <c r="AF369" s="256" cm="1">
        <f t="array" aca="1" ref="AF369" ca="1">_xlfn.XLOOKUP($A369&amp;$B369,'[3]产值及收款计划（2026）'!$A:$A&amp;'[3]产值及收款计划（2026）'!$B:$B,'[3]产值及收款计划（2026）'!AF:AF)</f>
        <v>0</v>
      </c>
      <c r="AG369" s="256" cm="1">
        <f t="array" aca="1" ref="AG369" ca="1">_xlfn.XLOOKUP($A369&amp;$B369,'[3]产值及收款计划（2026）'!$A:$A&amp;'[3]产值及收款计划（2026）'!$B:$B,'[3]产值及收款计划（2026）'!AG:AG)</f>
        <v>0</v>
      </c>
      <c r="AH369" s="256" cm="1">
        <f t="array" aca="1" ref="AH369" ca="1">_xlfn.XLOOKUP($A369&amp;$B369,'[3]产值及收款计划（2026）'!$A:$A&amp;'[3]产值及收款计划（2026）'!$B:$B,'[3]产值及收款计划（2026）'!AH:AH)</f>
        <v>0</v>
      </c>
      <c r="AI369" s="256" cm="1">
        <f t="array" aca="1" ref="AI369" ca="1">_xlfn.XLOOKUP($A369&amp;$B369,'[3]产值及收款计划（2026）'!$A:$A&amp;'[3]产值及收款计划（2026）'!$B:$B,'[3]产值及收款计划（2026）'!AI:AI)</f>
        <v>0</v>
      </c>
      <c r="AJ369" s="256" cm="1">
        <f t="array" aca="1" ref="AJ369" ca="1">_xlfn.XLOOKUP($A369&amp;$B369,'[3]产值及收款计划（2026）'!$A:$A&amp;'[3]产值及收款计划（2026）'!$B:$B,'[3]产值及收款计划（2026）'!AJ:AJ)</f>
        <v>0</v>
      </c>
      <c r="AK369" s="256" cm="1">
        <f t="array" aca="1" ref="AK369" ca="1">_xlfn.XLOOKUP($A369&amp;$B369,'[3]产值及收款计划（2026）'!$A:$A&amp;'[3]产值及收款计划（2026）'!$B:$B,'[3]产值及收款计划（2026）'!AK:AK)</f>
        <v>0</v>
      </c>
      <c r="AL369" s="256" cm="1">
        <f t="array" aca="1" ref="AL369" ca="1">_xlfn.XLOOKUP($A369&amp;$B369,'[3]产值及收款计划（2026）'!$A:$A&amp;'[3]产值及收款计划（2026）'!$B:$B,'[3]产值及收款计划（2026）'!AL:AL)</f>
        <v>0</v>
      </c>
      <c r="AM369" s="263" t="e" cm="1">
        <f t="array" aca="1" ref="AM369" ca="1">_xlfn.LET(_xlpm.勾选月份状态数组,TRANSPOSE('PPT(12-15页）-TOP10'!$A$3:$A$14),_xlpm.选择数据区,IF('PPT(12-15页）-TOP10'!$E$3="收款",$BA369:$BL369,$AA369:$AL369),SUM(_xlfn._xlws.FILTER(_xlpm.选择数据区,_xlpm.勾选月份状态数组,"")))</f>
        <v>#NAME?</v>
      </c>
      <c r="AN369" s="256" t="e" cm="1">
        <f t="array" aca="1" ref="AN369" ca="1">_xlfn.LET(_xlpm.勾选月份状态数组,TRANSPOSE('PPT(12-15页）-TOP10'!$A$3:$A$14),_xlpm.选择数据区,IF('PPT(12-15页）-TOP10'!$E$3="收款",$DA369:$DL369,$CA369:$CL369),SUM(_xlfn._xlws.FILTER(_xlpm.选择数据区,_xlpm.勾选月份状态数组,"")))</f>
        <v>#NAME?</v>
      </c>
      <c r="AO369" s="256">
        <f ca="1">SUM(CA369:CC369)+SUM(AD369:AL369)</f>
        <v>0</v>
      </c>
      <c r="AP369" s="256"/>
      <c r="AQ369" s="256"/>
      <c r="AR369" s="256"/>
      <c r="AS369" s="256" cm="1">
        <f t="array" aca="1" ref="AS369" ca="1">_xlfn.XLOOKUP($A369&amp;$B369,'[3]产值及收款计划（2026）'!$A:$A&amp;'[3]产值及收款计划（2026）'!$B:$B,'[3]产值及收款计划（2026）'!AS:AS)</f>
        <v>0</v>
      </c>
      <c r="AT369" s="256" cm="1">
        <f t="array" aca="1" ref="AT369" ca="1">_xlfn.XLOOKUP($A369&amp;$B369,'[3]产值及收款计划（2026）'!$A:$A&amp;'[3]产值及收款计划（2026）'!$B:$B,'[3]产值及收款计划（2026）'!AT:AT)</f>
        <v>0</v>
      </c>
      <c r="AU369" s="256" cm="1">
        <f t="array" aca="1" ref="AU369" ca="1">_xlfn.XLOOKUP($A369&amp;$B369,'[3]产值及收款计划（2026）'!$A:$A&amp;'[3]产值及收款计划（2026）'!$B:$B,'[3]产值及收款计划（2026）'!AU:AU)</f>
        <v>0</v>
      </c>
      <c r="AV369" s="256" cm="1">
        <f t="array" aca="1" ref="AV369" ca="1">_xlfn.XLOOKUP($A369&amp;$B369,'[3]产值及收款计划（2026）'!$A:$A&amp;'[3]产值及收款计划（2026）'!$B:$B,'[3]产值及收款计划（2026）'!AV:AV)</f>
        <v>0</v>
      </c>
      <c r="AW369" s="256" cm="1">
        <f t="array" aca="1" ref="AW369" ca="1">_xlfn.XLOOKUP($A369&amp;$B369,'[3]产值及收款计划（2026）'!$A:$A&amp;'[3]产值及收款计划（2026）'!$B:$B,'[3]产值及收款计划（2026）'!AW:AW)</f>
        <v>120</v>
      </c>
      <c r="AX369" s="256" cm="1">
        <f t="array" aca="1" ref="AX369" ca="1">_xlfn.XLOOKUP($A369&amp;$B369,'[3]产值及收款计划（2026）'!$A:$A&amp;'[3]产值及收款计划（2026）'!$B:$B,'[3]产值及收款计划（2026）'!AX:AX)</f>
        <v>80</v>
      </c>
      <c r="AY369" s="256" cm="1">
        <f t="array" aca="1" ref="AY369" ca="1">_xlfn.XLOOKUP($A369&amp;$B369,'[3]产值及收款计划（2026）'!$A:$A&amp;'[3]产值及收款计划（2026）'!$B:$B,'[3]产值及收款计划（2026）'!AY:AY)</f>
        <v>200</v>
      </c>
      <c r="AZ369" s="256" cm="1">
        <f t="array" aca="1" ref="AZ369" ca="1">_xlfn.XLOOKUP($A369&amp;$B369,'[3]产值及收款计划（2026）'!$A:$A&amp;'[3]产值及收款计划（2026）'!$B:$B,'[3]产值及收款计划（2026）'!AZ:AZ)</f>
        <v>200</v>
      </c>
      <c r="BA369" s="256" cm="1">
        <f t="array" aca="1" ref="BA369" ca="1">_xlfn.XLOOKUP($A369&amp;$B369,'[3]产值及收款计划（2026）'!$A:$A&amp;'[3]产值及收款计划（2026）'!$B:$B,'[3]产值及收款计划（2026）'!BA:BA)</f>
        <v>80</v>
      </c>
      <c r="BB369" s="256" cm="1">
        <f t="array" aca="1" ref="BB369" ca="1">_xlfn.XLOOKUP($A369&amp;$B369,'[3]产值及收款计划（2026）'!$A:$A&amp;'[3]产值及收款计划（2026）'!$B:$B,'[3]产值及收款计划（2026）'!BB:BB)</f>
        <v>80</v>
      </c>
      <c r="BC369" s="256" cm="1">
        <f t="array" aca="1" ref="BC369" ca="1">_xlfn.XLOOKUP($A369&amp;$B369,'[3]产值及收款计划（2026）'!$A:$A&amp;'[3]产值及收款计划（2026）'!$B:$B,'[3]产值及收款计划（2026）'!BC:BC)</f>
        <v>180</v>
      </c>
      <c r="BD369" s="256" cm="1">
        <f t="array" aca="1" ref="BD369" ca="1">_xlfn.XLOOKUP($A369&amp;$B369,'[3]产值及收款计划（2026）'!$A:$A&amp;'[3]产值及收款计划（2026）'!$B:$B,'[3]产值及收款计划（2026）'!BD:BD)</f>
        <v>0</v>
      </c>
      <c r="BE369" s="256" cm="1">
        <f t="array" aca="1" ref="BE369" ca="1">_xlfn.XLOOKUP($A369&amp;$B369,'[3]产值及收款计划（2026）'!$A:$A&amp;'[3]产值及收款计划（2026）'!$B:$B,'[3]产值及收款计划（2026）'!BE:BE)</f>
        <v>0</v>
      </c>
      <c r="BF369" s="256" cm="1">
        <f t="array" aca="1" ref="BF369" ca="1">_xlfn.XLOOKUP($A369&amp;$B369,'[3]产值及收款计划（2026）'!$A:$A&amp;'[3]产值及收款计划（2026）'!$B:$B,'[3]产值及收款计划（2026）'!BF:BF)</f>
        <v>20</v>
      </c>
      <c r="BG369" s="256" cm="1">
        <f t="array" aca="1" ref="BG369" ca="1">_xlfn.XLOOKUP($A369&amp;$B369,'[3]产值及收款计划（2026）'!$A:$A&amp;'[3]产值及收款计划（2026）'!$B:$B,'[3]产值及收款计划（2026）'!BG:BG)</f>
        <v>0</v>
      </c>
      <c r="BH369" s="256" cm="1">
        <f t="array" aca="1" ref="BH369" ca="1">_xlfn.XLOOKUP($A369&amp;$B369,'[3]产值及收款计划（2026）'!$A:$A&amp;'[3]产值及收款计划（2026）'!$B:$B,'[3]产值及收款计划（2026）'!BH:BH)</f>
        <v>0</v>
      </c>
      <c r="BI369" s="256" cm="1">
        <f t="array" aca="1" ref="BI369" ca="1">_xlfn.XLOOKUP($A369&amp;$B369,'[3]产值及收款计划（2026）'!$A:$A&amp;'[3]产值及收款计划（2026）'!$B:$B,'[3]产值及收款计划（2026）'!BI:BI)</f>
        <v>0</v>
      </c>
      <c r="BJ369" s="256" cm="1">
        <f t="array" aca="1" ref="BJ369" ca="1">_xlfn.XLOOKUP($A369&amp;$B369,'[3]产值及收款计划（2026）'!$A:$A&amp;'[3]产值及收款计划（2026）'!$B:$B,'[3]产值及收款计划（2026）'!BJ:BJ)</f>
        <v>0</v>
      </c>
      <c r="BK369" s="256" cm="1">
        <f t="array" aca="1" ref="BK369" ca="1">_xlfn.XLOOKUP($A369&amp;$B369,'[3]产值及收款计划（2026）'!$A:$A&amp;'[3]产值及收款计划（2026）'!$B:$B,'[3]产值及收款计划（2026）'!BK:BK)</f>
        <v>0</v>
      </c>
      <c r="BL369" s="256" cm="1">
        <f t="array" aca="1" ref="BL369" ca="1">_xlfn.XLOOKUP($A369&amp;$B369,'[3]产值及收款计划（2026）'!$A:$A&amp;'[3]产值及收款计划（2026）'!$B:$B,'[3]产值及收款计划（2026）'!BL:BL)</f>
        <v>0</v>
      </c>
      <c r="BM369" s="256"/>
      <c r="BN369" s="256"/>
      <c r="BO369" s="256"/>
      <c r="BP369" s="256"/>
      <c r="BQ369" s="255" t="str" cm="1">
        <f t="array" aca="1" ref="BQ369" ca="1">_xlfn.XLOOKUP($A369&amp;$B369,'[3]产值及收款计划（2026）'!$A:$A&amp;'[3]产值及收款计划（2026）'!$B:$B,'[3]产值及收款计划（2026）'!BQ:BQ)</f>
        <v>上海建元财务管理有限公司</v>
      </c>
      <c r="BR369" s="256" cm="1">
        <f t="array" aca="1" ref="BR369" ca="1">_xlfn.XLOOKUP($A369&amp;$B369,'[3]产值及收款计划（2026）'!$A:$A&amp;'[3]产值及收款计划（2026）'!$B:$B,'[3]产值及收款计划（2026）'!BR:BR)</f>
        <v>0</v>
      </c>
      <c r="CA369" s="256" cm="1">
        <f t="array" aca="1" ref="CA369" ca="1">_xlfn.XLOOKUP($A369&amp;$B369,'[3]产值及收款计划（2026）'!$A:$A&amp;'[3]产值及收款计划（2026）'!$B:$B,'[3]产值及收款计划（2026）'!CA:CA)</f>
        <v>0</v>
      </c>
      <c r="CB369" s="256" cm="1">
        <f t="array" aca="1" ref="CB369" ca="1">_xlfn.XLOOKUP($A369&amp;$B369,'[3]产值及收款计划（2026）'!$A:$A&amp;'[3]产值及收款计划（2026）'!$B:$B,'[3]产值及收款计划（2026）'!CB:CB)</f>
        <v>0</v>
      </c>
      <c r="CC369" s="256" cm="1">
        <f t="array" aca="1" ref="CC369" ca="1">_xlfn.XLOOKUP($A369&amp;$B369,'[3]产值及收款计划（2026）'!$A:$A&amp;'[3]产值及收款计划（2026）'!$B:$B,'[3]产值及收款计划（2026）'!CC:CC)</f>
        <v>0</v>
      </c>
      <c r="CD369" s="256" cm="1">
        <f t="array" aca="1" ref="CD369" ca="1">_xlfn.XLOOKUP($A369&amp;$B369,'[3]产值及收款计划（2026）'!$A:$A&amp;'[3]产值及收款计划（2026）'!$B:$B,'[3]产值及收款计划（2026）'!CD:CD)</f>
        <v>0</v>
      </c>
      <c r="CE369" s="256" cm="1">
        <f t="array" aca="1" ref="CE369" ca="1">_xlfn.XLOOKUP($A369&amp;$B369,'[3]产值及收款计划（2026）'!$A:$A&amp;'[3]产值及收款计划（2026）'!$B:$B,'[3]产值及收款计划（2026）'!CE:CE)</f>
        <v>0</v>
      </c>
      <c r="CF369" s="256" cm="1">
        <f t="array" aca="1" ref="CF369" ca="1">_xlfn.XLOOKUP($A369&amp;$B369,'[3]产值及收款计划（2026）'!$A:$A&amp;'[3]产值及收款计划（2026）'!$B:$B,'[3]产值及收款计划（2026）'!CF:CF)</f>
        <v>0</v>
      </c>
      <c r="CG369" s="256" cm="1">
        <f t="array" aca="1" ref="CG369" ca="1">_xlfn.XLOOKUP($A369&amp;$B369,'[3]产值及收款计划（2026）'!$A:$A&amp;'[3]产值及收款计划（2026）'!$B:$B,'[3]产值及收款计划（2026）'!CG:CG)</f>
        <v>0</v>
      </c>
      <c r="CH369" s="256" cm="1">
        <f t="array" aca="1" ref="CH369" ca="1">_xlfn.XLOOKUP($A369&amp;$B369,'[3]产值及收款计划（2026）'!$A:$A&amp;'[3]产值及收款计划（2026）'!$B:$B,'[3]产值及收款计划（2026）'!CH:CH)</f>
        <v>0</v>
      </c>
      <c r="CI369" s="256" cm="1">
        <f t="array" aca="1" ref="CI369" ca="1">_xlfn.XLOOKUP($A369&amp;$B369,'[3]产值及收款计划（2026）'!$A:$A&amp;'[3]产值及收款计划（2026）'!$B:$B,'[3]产值及收款计划（2026）'!CI:CI)</f>
        <v>0</v>
      </c>
      <c r="CJ369" s="256" cm="1">
        <f t="array" aca="1" ref="CJ369" ca="1">_xlfn.XLOOKUP($A369&amp;$B369,'[3]产值及收款计划（2026）'!$A:$A&amp;'[3]产值及收款计划（2026）'!$B:$B,'[3]产值及收款计划（2026）'!CJ:CJ)</f>
        <v>0</v>
      </c>
      <c r="CK369" s="256" cm="1">
        <f t="array" aca="1" ref="CK369" ca="1">_xlfn.XLOOKUP($A369&amp;$B369,'[3]产值及收款计划（2026）'!$A:$A&amp;'[3]产值及收款计划（2026）'!$B:$B,'[3]产值及收款计划（2026）'!CK:CK)</f>
        <v>0</v>
      </c>
      <c r="CL369" s="256" cm="1">
        <f t="array" aca="1" ref="CL369" ca="1">_xlfn.XLOOKUP($A369&amp;$B369,'[3]产值及收款计划（2026）'!$A:$A&amp;'[3]产值及收款计划（2026）'!$B:$B,'[3]产值及收款计划（2026）'!CL:CL)</f>
        <v>0</v>
      </c>
      <c r="DA369" s="256" cm="1">
        <f t="array" aca="1" ref="DA369" ca="1">_xlfn.XLOOKUP($A369&amp;$B369,'[3]产值及收款计划（2026）'!$A:$A&amp;'[3]产值及收款计划（2026）'!$B:$B,'[3]产值及收款计划（2026）'!DA:DA)</f>
        <v>0</v>
      </c>
      <c r="DB369" s="256" cm="1">
        <f t="array" aca="1" ref="DB369" ca="1">_xlfn.XLOOKUP($A369&amp;$B369,'[3]产值及收款计划（2026）'!$A:$A&amp;'[3]产值及收款计划（2026）'!$B:$B,'[3]产值及收款计划（2026）'!DB:DB)</f>
        <v>80</v>
      </c>
      <c r="DC369" s="256" cm="1">
        <f t="array" aca="1" ref="DC369" ca="1">_xlfn.XLOOKUP($A369&amp;$B369,'[3]产值及收款计划（2026）'!$A:$A&amp;'[3]产值及收款计划（2026）'!$B:$B,'[3]产值及收款计划（2026）'!DC:DC)</f>
        <v>0</v>
      </c>
      <c r="DD369" s="256" cm="1">
        <f t="array" aca="1" ref="DD369" ca="1">_xlfn.XLOOKUP($A369&amp;$B369,'[3]产值及收款计划（2026）'!$A:$A&amp;'[3]产值及收款计划（2026）'!$B:$B,'[3]产值及收款计划（2026）'!DD:DD)</f>
        <v>0</v>
      </c>
      <c r="DE369" s="256" cm="1">
        <f t="array" aca="1" ref="DE369" ca="1">_xlfn.XLOOKUP($A369&amp;$B369,'[3]产值及收款计划（2026）'!$A:$A&amp;'[3]产值及收款计划（2026）'!$B:$B,'[3]产值及收款计划（2026）'!DE:DE)</f>
        <v>0</v>
      </c>
      <c r="DF369" s="256" cm="1">
        <f t="array" aca="1" ref="DF369" ca="1">_xlfn.XLOOKUP($A369&amp;$B369,'[3]产值及收款计划（2026）'!$A:$A&amp;'[3]产值及收款计划（2026）'!$B:$B,'[3]产值及收款计划（2026）'!DF:DF)</f>
        <v>0</v>
      </c>
      <c r="DG369" s="256" cm="1">
        <f t="array" aca="1" ref="DG369" ca="1">_xlfn.XLOOKUP($A369&amp;$B369,'[3]产值及收款计划（2026）'!$A:$A&amp;'[3]产值及收款计划（2026）'!$B:$B,'[3]产值及收款计划（2026）'!DG:DG)</f>
        <v>0</v>
      </c>
      <c r="DH369" s="256" cm="1">
        <f t="array" aca="1" ref="DH369" ca="1">_xlfn.XLOOKUP($A369&amp;$B369,'[3]产值及收款计划（2026）'!$A:$A&amp;'[3]产值及收款计划（2026）'!$B:$B,'[3]产值及收款计划（2026）'!DH:DH)</f>
        <v>0</v>
      </c>
      <c r="DI369" s="256" cm="1">
        <f t="array" aca="1" ref="DI369" ca="1">_xlfn.XLOOKUP($A369&amp;$B369,'[3]产值及收款计划（2026）'!$A:$A&amp;'[3]产值及收款计划（2026）'!$B:$B,'[3]产值及收款计划（2026）'!DI:DI)</f>
        <v>0</v>
      </c>
      <c r="DJ369" s="256" cm="1">
        <f t="array" aca="1" ref="DJ369" ca="1">_xlfn.XLOOKUP($A369&amp;$B369,'[3]产值及收款计划（2026）'!$A:$A&amp;'[3]产值及收款计划（2026）'!$B:$B,'[3]产值及收款计划（2026）'!DJ:DJ)</f>
        <v>0</v>
      </c>
      <c r="DK369" s="256" cm="1">
        <f t="array" aca="1" ref="DK369" ca="1">_xlfn.XLOOKUP($A369&amp;$B369,'[3]产值及收款计划（2026）'!$A:$A&amp;'[3]产值及收款计划（2026）'!$B:$B,'[3]产值及收款计划（2026）'!DK:DK)</f>
        <v>0</v>
      </c>
      <c r="DL369" s="256" cm="1">
        <f t="array" aca="1" ref="DL369" ca="1">_xlfn.XLOOKUP($A369&amp;$B369,'[3]产值及收款计划（2026）'!$A:$A&amp;'[3]产值及收款计划（2026）'!$B:$B,'[3]产值及收款计划（2026）'!DL:DL)</f>
        <v>0</v>
      </c>
      <c r="DM369" s="264"/>
      <c r="DN369" s="250"/>
    </row>
    <row r="370" spans="1:118" ht="20.25" x14ac:dyDescent="0.15">
      <c r="A370" s="254">
        <f t="shared" ca="1" si="20"/>
        <v>22</v>
      </c>
      <c r="B370" s="254" t="s">
        <v>27</v>
      </c>
      <c r="C370" s="255" t="str" cm="1">
        <f t="array" aca="1" ref="C370" ca="1">_xlfn.XLOOKUP($A370&amp;$B370,'[3]产值及收款计划（2026）'!$A:$A&amp;'[3]产值及收款计划（2026）'!$B:$B,'[3]产值及收款计划（2026）'!C:C)</f>
        <v>SZJT202570001</v>
      </c>
      <c r="D370" s="255" t="str" cm="1">
        <f t="array" aca="1" ref="D370" ca="1">_xlfn.XLOOKUP($A370&amp;$B370,'[3]产值及收款计划（2026）'!$A:$A&amp;'[3]产值及收款计划（2026）'!$B:$B,'[3]产值及收款计划（2026）'!D:D)</f>
        <v>2025年数据库运维服务</v>
      </c>
      <c r="E370" s="256" cm="1">
        <f t="array" aca="1" ref="E370" ca="1">_xlfn.XLOOKUP($A370&amp;$B370,'[3]产值及收款计划（2026）'!$A:$A&amp;'[3]产值及收款计划（2026）'!$B:$B,'[3]产值及收款计划（2026）'!E:E)</f>
        <v>23</v>
      </c>
      <c r="F370" s="256" cm="1">
        <f t="array" aca="1" ref="F370" ca="1">_xlfn.XLOOKUP($A370&amp;$B370,'[3]产值及收款计划（2026）'!$A:$A&amp;'[3]产值及收款计划（2026）'!$B:$B,'[3]产值及收款计划（2026）'!F:F)</f>
        <v>23</v>
      </c>
      <c r="G370" s="256" cm="1">
        <f t="array" aca="1" ref="G370" ca="1">_xlfn.XLOOKUP($A370&amp;$B370,'[3]产值及收款计划（2026）'!$A:$A&amp;'[3]产值及收款计划（2026）'!$B:$B,'[3]产值及收款计划（2026）'!G:G)</f>
        <v>23</v>
      </c>
      <c r="H370" s="256" cm="1">
        <f t="array" aca="1" ref="H370" ca="1">_xlfn.XLOOKUP($A370&amp;$B370,'[3]产值及收款计划（2026）'!$A:$A&amp;'[3]产值及收款计划（2026）'!$B:$B,'[3]产值及收款计划（2026）'!H:H)</f>
        <v>4</v>
      </c>
      <c r="I370" s="257" cm="1">
        <f t="array" aca="1" ref="I370" ca="1">_xlfn.XLOOKUP($A370&amp;$B370,'[3]产值及收款计划（2026）'!$A:$A&amp;'[3]产值及收款计划（2026）'!$B:$B,'[3]产值及收款计划（2026）'!I:I)</f>
        <v>0.173913043478261</v>
      </c>
      <c r="J370" s="258" cm="1">
        <f t="array" aca="1" ref="J370" ca="1">_xlfn.XLOOKUP($A370&amp;$B370,'[3]产值及收款计划（2026）'!$A:$A&amp;'[3]产值及收款计划（2026）'!$B:$B,'[3]产值及收款计划（2026）'!J:J)</f>
        <v>0.06</v>
      </c>
      <c r="K370" s="256" cm="1">
        <f t="array" aca="1" ref="K370" ca="1">_xlfn.XLOOKUP($A370&amp;$B370,'[3]产值及收款计划（2026）'!$A:$A&amp;'[3]产值及收款计划（2026）'!$B:$B,'[3]产值及收款计划（2026）'!K:K)</f>
        <v>0</v>
      </c>
      <c r="L370" s="256" cm="1">
        <f t="array" aca="1" ref="L370" ca="1">_xlfn.XLOOKUP($A370&amp;$B370,'[3]产值及收款计划（2026）'!$A:$A&amp;'[3]产值及收款计划（2026）'!$B:$B,'[3]产值及收款计划（2026）'!L:L)</f>
        <v>0</v>
      </c>
      <c r="M370" s="256" t="str" cm="1">
        <f t="array" aca="1" ref="M370" ca="1">_xlfn.XLOOKUP($A370&amp;$B370,'[3]产值及收款计划（2026）'!$A:$A&amp;'[3]产值及收款计划（2026）'!$B:$B,'[3]产值及收款计划（2026）'!M:M)</f>
        <v>主导</v>
      </c>
      <c r="N370" s="256" cm="1">
        <f t="array" aca="1" ref="N370" ca="1">_xlfn.XLOOKUP($A370&amp;$B370,'[3]产值及收款计划（2026）'!$A:$A&amp;'[3]产值及收款计划（2026）'!$B:$B,'[3]产值及收款计划（2026）'!N:N)</f>
        <v>0</v>
      </c>
      <c r="O370" s="256" t="str" cm="1">
        <f t="array" aca="1" ref="O370" ca="1">_xlfn.XLOOKUP($A370&amp;$B370,'[3]产值及收款计划（2026）'!$A:$A&amp;'[3]产值及收款计划（2026）'!$B:$B,'[3]产值及收款计划（2026）'!O:O)</f>
        <v>侯捷</v>
      </c>
      <c r="P370" s="255" t="str" cm="1">
        <f t="array" aca="1" ref="P370" ca="1">_xlfn.XLOOKUP($A370&amp;$B370,'[3]产值及收款计划（2026）'!$A:$A&amp;'[3]产值及收款计划（2026）'!$B:$B,'[3]产值及收款计划（2026）'!P:P)</f>
        <v>25已完结</v>
      </c>
      <c r="Q370" s="256" cm="1">
        <f t="array" aca="1" ref="Q370" ca="1">_xlfn.XLOOKUP($A370&amp;$B370,'[3]产值及收款计划（2026）'!$A:$A&amp;'[3]产值及收款计划（2026）'!$B:$B,'[3]产值及收款计划（2026）'!Q:Q)</f>
        <v>0</v>
      </c>
      <c r="R370" s="256" cm="1">
        <f t="array" aca="1" ref="R370" ca="1">_xlfn.XLOOKUP($A370&amp;$B370,'[3]产值及收款计划（2026）'!$A:$A&amp;'[3]产值及收款计划（2026）'!$B:$B,'[3]产值及收款计划（2026）'!R:R)</f>
        <v>0</v>
      </c>
      <c r="S370" s="256" cm="1">
        <f t="array" aca="1" ref="S370" ca="1">_xlfn.XLOOKUP($A370&amp;$B370,'[3]产值及收款计划（2026）'!$A:$A&amp;'[3]产值及收款计划（2026）'!$B:$B,'[3]产值及收款计划（2026）'!S:S)</f>
        <v>0</v>
      </c>
      <c r="T370" s="256" cm="1">
        <f t="array" aca="1" ref="T370" ca="1">_xlfn.XLOOKUP($A370&amp;$B370,'[3]产值及收款计划（2026）'!$A:$A&amp;'[3]产值及收款计划（2026）'!$B:$B,'[3]产值及收款计划（2026）'!T:T)</f>
        <v>23</v>
      </c>
      <c r="U370" s="256" cm="1">
        <f t="array" aca="1" ref="U370" ca="1">_xlfn.XLOOKUP($A370&amp;$B370,'[3]产值及收款计划（2026）'!$A:$A&amp;'[3]产值及收款计划（2026）'!$B:$B,'[3]产值及收款计划（2026）'!U:U)</f>
        <v>0</v>
      </c>
      <c r="V370" s="256" cm="1">
        <f t="array" aca="1" ref="V370" ca="1">_xlfn.XLOOKUP($A370&amp;$B370,'[3]产值及收款计划（2026）'!$A:$A&amp;'[3]产值及收款计划（2026）'!$B:$B,'[3]产值及收款计划（2026）'!V:V)</f>
        <v>0</v>
      </c>
      <c r="W370" s="256" cm="1">
        <f t="array" aca="1" ref="W370" ca="1">_xlfn.XLOOKUP($A370&amp;$B370,'[3]产值及收款计划（2026）'!$A:$A&amp;'[3]产值及收款计划（2026）'!$B:$B,'[3]产值及收款计划（2026）'!W:W)</f>
        <v>0</v>
      </c>
      <c r="X370" s="256" cm="1">
        <f t="array" aca="1" ref="X370" ca="1">_xlfn.XLOOKUP($A370&amp;$B370,'[3]产值及收款计划（2026）'!$A:$A&amp;'[3]产值及收款计划（2026）'!$B:$B,'[3]产值及收款计划（2026）'!X:X)</f>
        <v>0</v>
      </c>
      <c r="Y370" s="256" cm="1">
        <f t="array" aca="1" ref="Y370" ca="1">_xlfn.XLOOKUP($A370&amp;$B370,'[3]产值及收款计划（2026）'!$A:$A&amp;'[3]产值及收款计划（2026）'!$B:$B,'[3]产值及收款计划（2026）'!Y:Y)</f>
        <v>0</v>
      </c>
      <c r="Z370" s="256" cm="1">
        <f t="array" aca="1" ref="Z370" ca="1">_xlfn.XLOOKUP($A370&amp;$B370,'[3]产值及收款计划（2026）'!$A:$A&amp;'[3]产值及收款计划（2026）'!$B:$B,'[3]产值及收款计划（2026）'!Z:Z)</f>
        <v>0</v>
      </c>
      <c r="AA370" s="256" cm="1">
        <f t="array" aca="1" ref="AA370" ca="1">_xlfn.XLOOKUP($A370&amp;$B370,'[3]产值及收款计划（2026）'!$A:$A&amp;'[3]产值及收款计划（2026）'!$B:$B,'[3]产值及收款计划（2026）'!AA:AA)</f>
        <v>0</v>
      </c>
      <c r="AB370" s="256" cm="1">
        <f t="array" aca="1" ref="AB370" ca="1">_xlfn.XLOOKUP($A370&amp;$B370,'[3]产值及收款计划（2026）'!$A:$A&amp;'[3]产值及收款计划（2026）'!$B:$B,'[3]产值及收款计划（2026）'!AB:AB)</f>
        <v>0</v>
      </c>
      <c r="AC370" s="256" cm="1">
        <f t="array" aca="1" ref="AC370" ca="1">_xlfn.XLOOKUP($A370&amp;$B370,'[3]产值及收款计划（2026）'!$A:$A&amp;'[3]产值及收款计划（2026）'!$B:$B,'[3]产值及收款计划（2026）'!AC:AC)</f>
        <v>0</v>
      </c>
      <c r="AD370" s="256" cm="1">
        <f t="array" aca="1" ref="AD370" ca="1">_xlfn.XLOOKUP($A370&amp;$B370,'[3]产值及收款计划（2026）'!$A:$A&amp;'[3]产值及收款计划（2026）'!$B:$B,'[3]产值及收款计划（2026）'!AD:AD)</f>
        <v>0</v>
      </c>
      <c r="AE370" s="256" cm="1">
        <f t="array" aca="1" ref="AE370" ca="1">_xlfn.XLOOKUP($A370&amp;$B370,'[3]产值及收款计划（2026）'!$A:$A&amp;'[3]产值及收款计划（2026）'!$B:$B,'[3]产值及收款计划（2026）'!AE:AE)</f>
        <v>0</v>
      </c>
      <c r="AF370" s="256" cm="1">
        <f t="array" aca="1" ref="AF370" ca="1">_xlfn.XLOOKUP($A370&amp;$B370,'[3]产值及收款计划（2026）'!$A:$A&amp;'[3]产值及收款计划（2026）'!$B:$B,'[3]产值及收款计划（2026）'!AF:AF)</f>
        <v>0</v>
      </c>
      <c r="AG370" s="256" cm="1">
        <f t="array" aca="1" ref="AG370" ca="1">_xlfn.XLOOKUP($A370&amp;$B370,'[3]产值及收款计划（2026）'!$A:$A&amp;'[3]产值及收款计划（2026）'!$B:$B,'[3]产值及收款计划（2026）'!AG:AG)</f>
        <v>0</v>
      </c>
      <c r="AH370" s="256" cm="1">
        <f t="array" aca="1" ref="AH370" ca="1">_xlfn.XLOOKUP($A370&amp;$B370,'[3]产值及收款计划（2026）'!$A:$A&amp;'[3]产值及收款计划（2026）'!$B:$B,'[3]产值及收款计划（2026）'!AH:AH)</f>
        <v>0</v>
      </c>
      <c r="AI370" s="256" cm="1">
        <f t="array" aca="1" ref="AI370" ca="1">_xlfn.XLOOKUP($A370&amp;$B370,'[3]产值及收款计划（2026）'!$A:$A&amp;'[3]产值及收款计划（2026）'!$B:$B,'[3]产值及收款计划（2026）'!AI:AI)</f>
        <v>0</v>
      </c>
      <c r="AJ370" s="256" cm="1">
        <f t="array" aca="1" ref="AJ370" ca="1">_xlfn.XLOOKUP($A370&amp;$B370,'[3]产值及收款计划（2026）'!$A:$A&amp;'[3]产值及收款计划（2026）'!$B:$B,'[3]产值及收款计划（2026）'!AJ:AJ)</f>
        <v>0</v>
      </c>
      <c r="AK370" s="256" cm="1">
        <f t="array" aca="1" ref="AK370" ca="1">_xlfn.XLOOKUP($A370&amp;$B370,'[3]产值及收款计划（2026）'!$A:$A&amp;'[3]产值及收款计划（2026）'!$B:$B,'[3]产值及收款计划（2026）'!AK:AK)</f>
        <v>0</v>
      </c>
      <c r="AL370" s="256" cm="1">
        <f t="array" aca="1" ref="AL370" ca="1">_xlfn.XLOOKUP($A370&amp;$B370,'[3]产值及收款计划（2026）'!$A:$A&amp;'[3]产值及收款计划（2026）'!$B:$B,'[3]产值及收款计划（2026）'!AL:AL)</f>
        <v>0</v>
      </c>
      <c r="AM370" s="263" t="e" cm="1">
        <f t="array" aca="1" ref="AM370" ca="1">_xlfn.LET(_xlpm.勾选月份状态数组,TRANSPOSE('PPT(12-15页）-TOP10'!$A$3:$A$14),_xlpm.选择数据区,IF('PPT(12-15页）-TOP10'!$E$3="收款",$BA370:$BL370,$AA370:$AL370),SUM(_xlfn._xlws.FILTER(_xlpm.选择数据区,_xlpm.勾选月份状态数组,"")))</f>
        <v>#NAME?</v>
      </c>
      <c r="AN370" s="256" t="e" cm="1">
        <f t="array" aca="1" ref="AN370" ca="1">_xlfn.LET(_xlpm.勾选月份状态数组,TRANSPOSE('PPT(12-15页）-TOP10'!$A$3:$A$14),_xlpm.选择数据区,IF('PPT(12-15页）-TOP10'!$E$3="收款",$DA370:$DL370,$CA370:$CL370),SUM(_xlfn._xlws.FILTER(_xlpm.选择数据区,_xlpm.勾选月份状态数组,"")))</f>
        <v>#NAME?</v>
      </c>
      <c r="AO370" s="256">
        <f ca="1">SUM(CA370:CC370)+SUM(AD370:AL370)</f>
        <v>0</v>
      </c>
      <c r="AP370" s="256"/>
      <c r="AQ370" s="256"/>
      <c r="AR370" s="256"/>
      <c r="AS370" s="256" cm="1">
        <f t="array" aca="1" ref="AS370" ca="1">_xlfn.XLOOKUP($A370&amp;$B370,'[3]产值及收款计划（2026）'!$A:$A&amp;'[3]产值及收款计划（2026）'!$B:$B,'[3]产值及收款计划（2026）'!AS:AS)</f>
        <v>0</v>
      </c>
      <c r="AT370" s="256" cm="1">
        <f t="array" aca="1" ref="AT370" ca="1">_xlfn.XLOOKUP($A370&amp;$B370,'[3]产值及收款计划（2026）'!$A:$A&amp;'[3]产值及收款计划（2026）'!$B:$B,'[3]产值及收款计划（2026）'!AT:AT)</f>
        <v>0</v>
      </c>
      <c r="AU370" s="256" cm="1">
        <f t="array" aca="1" ref="AU370" ca="1">_xlfn.XLOOKUP($A370&amp;$B370,'[3]产值及收款计划（2026）'!$A:$A&amp;'[3]产值及收款计划（2026）'!$B:$B,'[3]产值及收款计划（2026）'!AU:AU)</f>
        <v>0</v>
      </c>
      <c r="AV370" s="256" cm="1">
        <f t="array" aca="1" ref="AV370" ca="1">_xlfn.XLOOKUP($A370&amp;$B370,'[3]产值及收款计划（2026）'!$A:$A&amp;'[3]产值及收款计划（2026）'!$B:$B,'[3]产值及收款计划（2026）'!AV:AV)</f>
        <v>0</v>
      </c>
      <c r="AW370" s="256" cm="1">
        <f t="array" aca="1" ref="AW370" ca="1">_xlfn.XLOOKUP($A370&amp;$B370,'[3]产值及收款计划（2026）'!$A:$A&amp;'[3]产值及收款计划（2026）'!$B:$B,'[3]产值及收款计划（2026）'!AW:AW)</f>
        <v>16.100000000000001</v>
      </c>
      <c r="AX370" s="256" cm="1">
        <f t="array" aca="1" ref="AX370" ca="1">_xlfn.XLOOKUP($A370&amp;$B370,'[3]产值及收款计划（2026）'!$A:$A&amp;'[3]产值及收款计划（2026）'!$B:$B,'[3]产值及收款计划（2026）'!AX:AX)</f>
        <v>6.9</v>
      </c>
      <c r="AY370" s="256" cm="1">
        <f t="array" aca="1" ref="AY370" ca="1">_xlfn.XLOOKUP($A370&amp;$B370,'[3]产值及收款计划（2026）'!$A:$A&amp;'[3]产值及收款计划（2026）'!$B:$B,'[3]产值及收款计划（2026）'!AY:AY)</f>
        <v>0</v>
      </c>
      <c r="AZ370" s="256" cm="1">
        <f t="array" aca="1" ref="AZ370" ca="1">_xlfn.XLOOKUP($A370&amp;$B370,'[3]产值及收款计划（2026）'!$A:$A&amp;'[3]产值及收款计划（2026）'!$B:$B,'[3]产值及收款计划（2026）'!AZ:AZ)</f>
        <v>0</v>
      </c>
      <c r="BA370" s="256" cm="1">
        <f t="array" aca="1" ref="BA370" ca="1">_xlfn.XLOOKUP($A370&amp;$B370,'[3]产值及收款计划（2026）'!$A:$A&amp;'[3]产值及收款计划（2026）'!$B:$B,'[3]产值及收款计划（2026）'!BA:BA)</f>
        <v>6.9</v>
      </c>
      <c r="BB370" s="256" cm="1">
        <f t="array" aca="1" ref="BB370" ca="1">_xlfn.XLOOKUP($A370&amp;$B370,'[3]产值及收款计划（2026）'!$A:$A&amp;'[3]产值及收款计划（2026）'!$B:$B,'[3]产值及收款计划（2026）'!BB:BB)</f>
        <v>0</v>
      </c>
      <c r="BC370" s="256" cm="1">
        <f t="array" aca="1" ref="BC370" ca="1">_xlfn.XLOOKUP($A370&amp;$B370,'[3]产值及收款计划（2026）'!$A:$A&amp;'[3]产值及收款计划（2026）'!$B:$B,'[3]产值及收款计划（2026）'!BC:BC)</f>
        <v>0</v>
      </c>
      <c r="BD370" s="256" cm="1">
        <f t="array" aca="1" ref="BD370" ca="1">_xlfn.XLOOKUP($A370&amp;$B370,'[3]产值及收款计划（2026）'!$A:$A&amp;'[3]产值及收款计划（2026）'!$B:$B,'[3]产值及收款计划（2026）'!BD:BD)</f>
        <v>0</v>
      </c>
      <c r="BE370" s="256" cm="1">
        <f t="array" aca="1" ref="BE370" ca="1">_xlfn.XLOOKUP($A370&amp;$B370,'[3]产值及收款计划（2026）'!$A:$A&amp;'[3]产值及收款计划（2026）'!$B:$B,'[3]产值及收款计划（2026）'!BE:BE)</f>
        <v>0</v>
      </c>
      <c r="BF370" s="256" cm="1">
        <f t="array" aca="1" ref="BF370" ca="1">_xlfn.XLOOKUP($A370&amp;$B370,'[3]产值及收款计划（2026）'!$A:$A&amp;'[3]产值及收款计划（2026）'!$B:$B,'[3]产值及收款计划（2026）'!BF:BF)</f>
        <v>0</v>
      </c>
      <c r="BG370" s="256" cm="1">
        <f t="array" aca="1" ref="BG370" ca="1">_xlfn.XLOOKUP($A370&amp;$B370,'[3]产值及收款计划（2026）'!$A:$A&amp;'[3]产值及收款计划（2026）'!$B:$B,'[3]产值及收款计划（2026）'!BG:BG)</f>
        <v>0</v>
      </c>
      <c r="BH370" s="256" cm="1">
        <f t="array" aca="1" ref="BH370" ca="1">_xlfn.XLOOKUP($A370&amp;$B370,'[3]产值及收款计划（2026）'!$A:$A&amp;'[3]产值及收款计划（2026）'!$B:$B,'[3]产值及收款计划（2026）'!BH:BH)</f>
        <v>0</v>
      </c>
      <c r="BI370" s="256" cm="1">
        <f t="array" aca="1" ref="BI370" ca="1">_xlfn.XLOOKUP($A370&amp;$B370,'[3]产值及收款计划（2026）'!$A:$A&amp;'[3]产值及收款计划（2026）'!$B:$B,'[3]产值及收款计划（2026）'!BI:BI)</f>
        <v>0</v>
      </c>
      <c r="BJ370" s="256" cm="1">
        <f t="array" aca="1" ref="BJ370" ca="1">_xlfn.XLOOKUP($A370&amp;$B370,'[3]产值及收款计划（2026）'!$A:$A&amp;'[3]产值及收款计划（2026）'!$B:$B,'[3]产值及收款计划（2026）'!BJ:BJ)</f>
        <v>0</v>
      </c>
      <c r="BK370" s="256" cm="1">
        <f t="array" aca="1" ref="BK370" ca="1">_xlfn.XLOOKUP($A370&amp;$B370,'[3]产值及收款计划（2026）'!$A:$A&amp;'[3]产值及收款计划（2026）'!$B:$B,'[3]产值及收款计划（2026）'!BK:BK)</f>
        <v>0</v>
      </c>
      <c r="BL370" s="256" cm="1">
        <f t="array" aca="1" ref="BL370" ca="1">_xlfn.XLOOKUP($A370&amp;$B370,'[3]产值及收款计划（2026）'!$A:$A&amp;'[3]产值及收款计划（2026）'!$B:$B,'[3]产值及收款计划（2026）'!BL:BL)</f>
        <v>0</v>
      </c>
      <c r="BM370" s="256"/>
      <c r="BN370" s="256"/>
      <c r="BO370" s="256"/>
      <c r="BP370" s="256"/>
      <c r="BQ370" s="255" t="str" cm="1">
        <f t="array" aca="1" ref="BQ370" ca="1">_xlfn.XLOOKUP($A370&amp;$B370,'[3]产值及收款计划（2026）'!$A:$A&amp;'[3]产值及收款计划（2026）'!$B:$B,'[3]产值及收款计划（2026）'!BQ:BQ)</f>
        <v>上海建元财务管理有限公司</v>
      </c>
      <c r="BR370" s="256" cm="1">
        <f t="array" aca="1" ref="BR370" ca="1">_xlfn.XLOOKUP($A370&amp;$B370,'[3]产值及收款计划（2026）'!$A:$A&amp;'[3]产值及收款计划（2026）'!$B:$B,'[3]产值及收款计划（2026）'!BR:BR)</f>
        <v>0</v>
      </c>
      <c r="CA370" s="256" cm="1">
        <f t="array" aca="1" ref="CA370" ca="1">_xlfn.XLOOKUP($A370&amp;$B370,'[3]产值及收款计划（2026）'!$A:$A&amp;'[3]产值及收款计划（2026）'!$B:$B,'[3]产值及收款计划（2026）'!CA:CA)</f>
        <v>0</v>
      </c>
      <c r="CB370" s="256" cm="1">
        <f t="array" aca="1" ref="CB370" ca="1">_xlfn.XLOOKUP($A370&amp;$B370,'[3]产值及收款计划（2026）'!$A:$A&amp;'[3]产值及收款计划（2026）'!$B:$B,'[3]产值及收款计划（2026）'!CB:CB)</f>
        <v>0</v>
      </c>
      <c r="CC370" s="256" cm="1">
        <f t="array" aca="1" ref="CC370" ca="1">_xlfn.XLOOKUP($A370&amp;$B370,'[3]产值及收款计划（2026）'!$A:$A&amp;'[3]产值及收款计划（2026）'!$B:$B,'[3]产值及收款计划（2026）'!CC:CC)</f>
        <v>0</v>
      </c>
      <c r="CD370" s="256" cm="1">
        <f t="array" aca="1" ref="CD370" ca="1">_xlfn.XLOOKUP($A370&amp;$B370,'[3]产值及收款计划（2026）'!$A:$A&amp;'[3]产值及收款计划（2026）'!$B:$B,'[3]产值及收款计划（2026）'!CD:CD)</f>
        <v>0</v>
      </c>
      <c r="CE370" s="256" cm="1">
        <f t="array" aca="1" ref="CE370" ca="1">_xlfn.XLOOKUP($A370&amp;$B370,'[3]产值及收款计划（2026）'!$A:$A&amp;'[3]产值及收款计划（2026）'!$B:$B,'[3]产值及收款计划（2026）'!CE:CE)</f>
        <v>0</v>
      </c>
      <c r="CF370" s="256" cm="1">
        <f t="array" aca="1" ref="CF370" ca="1">_xlfn.XLOOKUP($A370&amp;$B370,'[3]产值及收款计划（2026）'!$A:$A&amp;'[3]产值及收款计划（2026）'!$B:$B,'[3]产值及收款计划（2026）'!CF:CF)</f>
        <v>0</v>
      </c>
      <c r="CG370" s="256" cm="1">
        <f t="array" aca="1" ref="CG370" ca="1">_xlfn.XLOOKUP($A370&amp;$B370,'[3]产值及收款计划（2026）'!$A:$A&amp;'[3]产值及收款计划（2026）'!$B:$B,'[3]产值及收款计划（2026）'!CG:CG)</f>
        <v>0</v>
      </c>
      <c r="CH370" s="256" cm="1">
        <f t="array" aca="1" ref="CH370" ca="1">_xlfn.XLOOKUP($A370&amp;$B370,'[3]产值及收款计划（2026）'!$A:$A&amp;'[3]产值及收款计划（2026）'!$B:$B,'[3]产值及收款计划（2026）'!CH:CH)</f>
        <v>0</v>
      </c>
      <c r="CI370" s="256" cm="1">
        <f t="array" aca="1" ref="CI370" ca="1">_xlfn.XLOOKUP($A370&amp;$B370,'[3]产值及收款计划（2026）'!$A:$A&amp;'[3]产值及收款计划（2026）'!$B:$B,'[3]产值及收款计划（2026）'!CI:CI)</f>
        <v>0</v>
      </c>
      <c r="CJ370" s="256" cm="1">
        <f t="array" aca="1" ref="CJ370" ca="1">_xlfn.XLOOKUP($A370&amp;$B370,'[3]产值及收款计划（2026）'!$A:$A&amp;'[3]产值及收款计划（2026）'!$B:$B,'[3]产值及收款计划（2026）'!CJ:CJ)</f>
        <v>0</v>
      </c>
      <c r="CK370" s="256" cm="1">
        <f t="array" aca="1" ref="CK370" ca="1">_xlfn.XLOOKUP($A370&amp;$B370,'[3]产值及收款计划（2026）'!$A:$A&amp;'[3]产值及收款计划（2026）'!$B:$B,'[3]产值及收款计划（2026）'!CK:CK)</f>
        <v>0</v>
      </c>
      <c r="CL370" s="256" cm="1">
        <f t="array" aca="1" ref="CL370" ca="1">_xlfn.XLOOKUP($A370&amp;$B370,'[3]产值及收款计划（2026）'!$A:$A&amp;'[3]产值及收款计划（2026）'!$B:$B,'[3]产值及收款计划（2026）'!CL:CL)</f>
        <v>0</v>
      </c>
      <c r="DA370" s="256" cm="1">
        <f t="array" aca="1" ref="DA370" ca="1">_xlfn.XLOOKUP($A370&amp;$B370,'[3]产值及收款计划（2026）'!$A:$A&amp;'[3]产值及收款计划（2026）'!$B:$B,'[3]产值及收款计划（2026）'!DA:DA)</f>
        <v>6.9</v>
      </c>
      <c r="DB370" s="256" cm="1">
        <f t="array" aca="1" ref="DB370" ca="1">_xlfn.XLOOKUP($A370&amp;$B370,'[3]产值及收款计划（2026）'!$A:$A&amp;'[3]产值及收款计划（2026）'!$B:$B,'[3]产值及收款计划（2026）'!DB:DB)</f>
        <v>0</v>
      </c>
      <c r="DC370" s="256" cm="1">
        <f t="array" aca="1" ref="DC370" ca="1">_xlfn.XLOOKUP($A370&amp;$B370,'[3]产值及收款计划（2026）'!$A:$A&amp;'[3]产值及收款计划（2026）'!$B:$B,'[3]产值及收款计划（2026）'!DC:DC)</f>
        <v>0</v>
      </c>
      <c r="DD370" s="256" cm="1">
        <f t="array" aca="1" ref="DD370" ca="1">_xlfn.XLOOKUP($A370&amp;$B370,'[3]产值及收款计划（2026）'!$A:$A&amp;'[3]产值及收款计划（2026）'!$B:$B,'[3]产值及收款计划（2026）'!DD:DD)</f>
        <v>0</v>
      </c>
      <c r="DE370" s="256" cm="1">
        <f t="array" aca="1" ref="DE370" ca="1">_xlfn.XLOOKUP($A370&amp;$B370,'[3]产值及收款计划（2026）'!$A:$A&amp;'[3]产值及收款计划（2026）'!$B:$B,'[3]产值及收款计划（2026）'!DE:DE)</f>
        <v>0</v>
      </c>
      <c r="DF370" s="256" cm="1">
        <f t="array" aca="1" ref="DF370" ca="1">_xlfn.XLOOKUP($A370&amp;$B370,'[3]产值及收款计划（2026）'!$A:$A&amp;'[3]产值及收款计划（2026）'!$B:$B,'[3]产值及收款计划（2026）'!DF:DF)</f>
        <v>0</v>
      </c>
      <c r="DG370" s="256" cm="1">
        <f t="array" aca="1" ref="DG370" ca="1">_xlfn.XLOOKUP($A370&amp;$B370,'[3]产值及收款计划（2026）'!$A:$A&amp;'[3]产值及收款计划（2026）'!$B:$B,'[3]产值及收款计划（2026）'!DG:DG)</f>
        <v>0</v>
      </c>
      <c r="DH370" s="256" cm="1">
        <f t="array" aca="1" ref="DH370" ca="1">_xlfn.XLOOKUP($A370&amp;$B370,'[3]产值及收款计划（2026）'!$A:$A&amp;'[3]产值及收款计划（2026）'!$B:$B,'[3]产值及收款计划（2026）'!DH:DH)</f>
        <v>0</v>
      </c>
      <c r="DI370" s="256" cm="1">
        <f t="array" aca="1" ref="DI370" ca="1">_xlfn.XLOOKUP($A370&amp;$B370,'[3]产值及收款计划（2026）'!$A:$A&amp;'[3]产值及收款计划（2026）'!$B:$B,'[3]产值及收款计划（2026）'!DI:DI)</f>
        <v>0</v>
      </c>
      <c r="DJ370" s="256" cm="1">
        <f t="array" aca="1" ref="DJ370" ca="1">_xlfn.XLOOKUP($A370&amp;$B370,'[3]产值及收款计划（2026）'!$A:$A&amp;'[3]产值及收款计划（2026）'!$B:$B,'[3]产值及收款计划（2026）'!DJ:DJ)</f>
        <v>0</v>
      </c>
      <c r="DK370" s="256" cm="1">
        <f t="array" aca="1" ref="DK370" ca="1">_xlfn.XLOOKUP($A370&amp;$B370,'[3]产值及收款计划（2026）'!$A:$A&amp;'[3]产值及收款计划（2026）'!$B:$B,'[3]产值及收款计划（2026）'!DK:DK)</f>
        <v>0</v>
      </c>
      <c r="DL370" s="256" cm="1">
        <f t="array" aca="1" ref="DL370" ca="1">_xlfn.XLOOKUP($A370&amp;$B370,'[3]产值及收款计划（2026）'!$A:$A&amp;'[3]产值及收款计划（2026）'!$B:$B,'[3]产值及收款计划（2026）'!DL:DL)</f>
        <v>0</v>
      </c>
      <c r="DM370" s="264"/>
      <c r="DN370" s="250"/>
    </row>
    <row r="371" spans="1:118" ht="20.25" x14ac:dyDescent="0.15">
      <c r="A371" s="254">
        <f t="shared" ca="1" si="20"/>
        <v>23</v>
      </c>
      <c r="B371" s="254" t="s">
        <v>27</v>
      </c>
      <c r="C371" s="255" t="str" cm="1">
        <f t="array" aca="1" ref="C371" ca="1">_xlfn.XLOOKUP($A371&amp;$B371,'[3]产值及收款计划（2026）'!$A:$A&amp;'[3]产值及收款计划（2026）'!$B:$B,'[3]产值及收款计划（2026）'!C:C)</f>
        <v>SZJT202570016</v>
      </c>
      <c r="D371" s="255" t="str" cm="1">
        <f t="array" aca="1" ref="D371" ca="1">_xlfn.XLOOKUP($A371&amp;$B371,'[3]产值及收款计划（2026）'!$A:$A&amp;'[3]产值及收款计划（2026）'!$B:$B,'[3]产值及收款计划（2026）'!D:D)</f>
        <v>2025年供应链平台项目</v>
      </c>
      <c r="E371" s="256" cm="1">
        <f t="array" aca="1" ref="E371" ca="1">_xlfn.XLOOKUP($A371&amp;$B371,'[3]产值及收款计划（2026）'!$A:$A&amp;'[3]产值及收款计划（2026）'!$B:$B,'[3]产值及收款计划（2026）'!E:E)</f>
        <v>30</v>
      </c>
      <c r="F371" s="256" cm="1">
        <f t="array" aca="1" ref="F371" ca="1">_xlfn.XLOOKUP($A371&amp;$B371,'[3]产值及收款计划（2026）'!$A:$A&amp;'[3]产值及收款计划（2026）'!$B:$B,'[3]产值及收款计划（2026）'!F:F)</f>
        <v>30</v>
      </c>
      <c r="G371" s="256" cm="1">
        <f t="array" aca="1" ref="G371" ca="1">_xlfn.XLOOKUP($A371&amp;$B371,'[3]产值及收款计划（2026）'!$A:$A&amp;'[3]产值及收款计划（2026）'!$B:$B,'[3]产值及收款计划（2026）'!G:G)</f>
        <v>30</v>
      </c>
      <c r="H371" s="256" cm="1">
        <f t="array" aca="1" ref="H371" ca="1">_xlfn.XLOOKUP($A371&amp;$B371,'[3]产值及收款计划（2026）'!$A:$A&amp;'[3]产值及收款计划（2026）'!$B:$B,'[3]产值及收款计划（2026）'!H:H)</f>
        <v>30</v>
      </c>
      <c r="I371" s="257" cm="1">
        <f t="array" aca="1" ref="I371" ca="1">_xlfn.XLOOKUP($A371&amp;$B371,'[3]产值及收款计划（2026）'!$A:$A&amp;'[3]产值及收款计划（2026）'!$B:$B,'[3]产值及收款计划（2026）'!I:I)</f>
        <v>1</v>
      </c>
      <c r="J371" s="258" cm="1">
        <f t="array" aca="1" ref="J371" ca="1">_xlfn.XLOOKUP($A371&amp;$B371,'[3]产值及收款计划（2026）'!$A:$A&amp;'[3]产值及收款计划（2026）'!$B:$B,'[3]产值及收款计划（2026）'!J:J)</f>
        <v>0.06</v>
      </c>
      <c r="K371" s="256" cm="1">
        <f t="array" aca="1" ref="K371" ca="1">_xlfn.XLOOKUP($A371&amp;$B371,'[3]产值及收款计划（2026）'!$A:$A&amp;'[3]产值及收款计划（2026）'!$B:$B,'[3]产值及收款计划（2026）'!K:K)</f>
        <v>0</v>
      </c>
      <c r="L371" s="256" cm="1">
        <f t="array" aca="1" ref="L371" ca="1">_xlfn.XLOOKUP($A371&amp;$B371,'[3]产值及收款计划（2026）'!$A:$A&amp;'[3]产值及收款计划（2026）'!$B:$B,'[3]产值及收款计划（2026）'!L:L)</f>
        <v>0</v>
      </c>
      <c r="M371" s="256" t="str" cm="1">
        <f t="array" aca="1" ref="M371" ca="1">_xlfn.XLOOKUP($A371&amp;$B371,'[3]产值及收款计划（2026）'!$A:$A&amp;'[3]产值及收款计划（2026）'!$B:$B,'[3]产值及收款计划（2026）'!M:M)</f>
        <v>主导</v>
      </c>
      <c r="N371" s="256" cm="1">
        <f t="array" aca="1" ref="N371" ca="1">_xlfn.XLOOKUP($A371&amp;$B371,'[3]产值及收款计划（2026）'!$A:$A&amp;'[3]产值及收款计划（2026）'!$B:$B,'[3]产值及收款计划（2026）'!N:N)</f>
        <v>0</v>
      </c>
      <c r="O371" s="256" t="str" cm="1">
        <f t="array" aca="1" ref="O371" ca="1">_xlfn.XLOOKUP($A371&amp;$B371,'[3]产值及收款计划（2026）'!$A:$A&amp;'[3]产值及收款计划（2026）'!$B:$B,'[3]产值及收款计划（2026）'!O:O)</f>
        <v>肖龚惠</v>
      </c>
      <c r="P371" s="255" t="str" cm="1">
        <f t="array" aca="1" ref="P371" ca="1">_xlfn.XLOOKUP($A371&amp;$B371,'[3]产值及收款计划（2026）'!$A:$A&amp;'[3]产值及收款计划（2026）'!$B:$B,'[3]产值及收款计划（2026）'!P:P)</f>
        <v>25已完结</v>
      </c>
      <c r="Q371" s="256" cm="1">
        <f t="array" aca="1" ref="Q371" ca="1">_xlfn.XLOOKUP($A371&amp;$B371,'[3]产值及收款计划（2026）'!$A:$A&amp;'[3]产值及收款计划（2026）'!$B:$B,'[3]产值及收款计划（2026）'!Q:Q)</f>
        <v>0</v>
      </c>
      <c r="R371" s="256" cm="1">
        <f t="array" aca="1" ref="R371" ca="1">_xlfn.XLOOKUP($A371&amp;$B371,'[3]产值及收款计划（2026）'!$A:$A&amp;'[3]产值及收款计划（2026）'!$B:$B,'[3]产值及收款计划（2026）'!R:R)</f>
        <v>0</v>
      </c>
      <c r="S371" s="256" cm="1">
        <f t="array" aca="1" ref="S371" ca="1">_xlfn.XLOOKUP($A371&amp;$B371,'[3]产值及收款计划（2026）'!$A:$A&amp;'[3]产值及收款计划（2026）'!$B:$B,'[3]产值及收款计划（2026）'!S:S)</f>
        <v>0</v>
      </c>
      <c r="T371" s="256" cm="1">
        <f t="array" aca="1" ref="T371" ca="1">_xlfn.XLOOKUP($A371&amp;$B371,'[3]产值及收款计划（2026）'!$A:$A&amp;'[3]产值及收款计划（2026）'!$B:$B,'[3]产值及收款计划（2026）'!T:T)</f>
        <v>30</v>
      </c>
      <c r="U371" s="256" cm="1">
        <f t="array" aca="1" ref="U371" ca="1">_xlfn.XLOOKUP($A371&amp;$B371,'[3]产值及收款计划（2026）'!$A:$A&amp;'[3]产值及收款计划（2026）'!$B:$B,'[3]产值及收款计划（2026）'!U:U)</f>
        <v>0</v>
      </c>
      <c r="V371" s="256" cm="1">
        <f t="array" aca="1" ref="V371" ca="1">_xlfn.XLOOKUP($A371&amp;$B371,'[3]产值及收款计划（2026）'!$A:$A&amp;'[3]产值及收款计划（2026）'!$B:$B,'[3]产值及收款计划（2026）'!V:V)</f>
        <v>0</v>
      </c>
      <c r="W371" s="256" cm="1">
        <f t="array" aca="1" ref="W371" ca="1">_xlfn.XLOOKUP($A371&amp;$B371,'[3]产值及收款计划（2026）'!$A:$A&amp;'[3]产值及收款计划（2026）'!$B:$B,'[3]产值及收款计划（2026）'!W:W)</f>
        <v>0</v>
      </c>
      <c r="X371" s="256" cm="1">
        <f t="array" aca="1" ref="X371" ca="1">_xlfn.XLOOKUP($A371&amp;$B371,'[3]产值及收款计划（2026）'!$A:$A&amp;'[3]产值及收款计划（2026）'!$B:$B,'[3]产值及收款计划（2026）'!X:X)</f>
        <v>0</v>
      </c>
      <c r="Y371" s="256" cm="1">
        <f t="array" aca="1" ref="Y371" ca="1">_xlfn.XLOOKUP($A371&amp;$B371,'[3]产值及收款计划（2026）'!$A:$A&amp;'[3]产值及收款计划（2026）'!$B:$B,'[3]产值及收款计划（2026）'!Y:Y)</f>
        <v>0</v>
      </c>
      <c r="Z371" s="256" cm="1">
        <f t="array" aca="1" ref="Z371" ca="1">_xlfn.XLOOKUP($A371&amp;$B371,'[3]产值及收款计划（2026）'!$A:$A&amp;'[3]产值及收款计划（2026）'!$B:$B,'[3]产值及收款计划（2026）'!Z:Z)</f>
        <v>0</v>
      </c>
      <c r="AA371" s="256" cm="1">
        <f t="array" aca="1" ref="AA371" ca="1">_xlfn.XLOOKUP($A371&amp;$B371,'[3]产值及收款计划（2026）'!$A:$A&amp;'[3]产值及收款计划（2026）'!$B:$B,'[3]产值及收款计划（2026）'!AA:AA)</f>
        <v>0</v>
      </c>
      <c r="AB371" s="256" cm="1">
        <f t="array" aca="1" ref="AB371" ca="1">_xlfn.XLOOKUP($A371&amp;$B371,'[3]产值及收款计划（2026）'!$A:$A&amp;'[3]产值及收款计划（2026）'!$B:$B,'[3]产值及收款计划（2026）'!AB:AB)</f>
        <v>0</v>
      </c>
      <c r="AC371" s="256" cm="1">
        <f t="array" aca="1" ref="AC371" ca="1">_xlfn.XLOOKUP($A371&amp;$B371,'[3]产值及收款计划（2026）'!$A:$A&amp;'[3]产值及收款计划（2026）'!$B:$B,'[3]产值及收款计划（2026）'!AC:AC)</f>
        <v>0</v>
      </c>
      <c r="AD371" s="256" cm="1">
        <f t="array" aca="1" ref="AD371" ca="1">_xlfn.XLOOKUP($A371&amp;$B371,'[3]产值及收款计划（2026）'!$A:$A&amp;'[3]产值及收款计划（2026）'!$B:$B,'[3]产值及收款计划（2026）'!AD:AD)</f>
        <v>0</v>
      </c>
      <c r="AE371" s="256" cm="1">
        <f t="array" aca="1" ref="AE371" ca="1">_xlfn.XLOOKUP($A371&amp;$B371,'[3]产值及收款计划（2026）'!$A:$A&amp;'[3]产值及收款计划（2026）'!$B:$B,'[3]产值及收款计划（2026）'!AE:AE)</f>
        <v>0</v>
      </c>
      <c r="AF371" s="256" cm="1">
        <f t="array" aca="1" ref="AF371" ca="1">_xlfn.XLOOKUP($A371&amp;$B371,'[3]产值及收款计划（2026）'!$A:$A&amp;'[3]产值及收款计划（2026）'!$B:$B,'[3]产值及收款计划（2026）'!AF:AF)</f>
        <v>0</v>
      </c>
      <c r="AG371" s="256" cm="1">
        <f t="array" aca="1" ref="AG371" ca="1">_xlfn.XLOOKUP($A371&amp;$B371,'[3]产值及收款计划（2026）'!$A:$A&amp;'[3]产值及收款计划（2026）'!$B:$B,'[3]产值及收款计划（2026）'!AG:AG)</f>
        <v>0</v>
      </c>
      <c r="AH371" s="256" cm="1">
        <f t="array" aca="1" ref="AH371" ca="1">_xlfn.XLOOKUP($A371&amp;$B371,'[3]产值及收款计划（2026）'!$A:$A&amp;'[3]产值及收款计划（2026）'!$B:$B,'[3]产值及收款计划（2026）'!AH:AH)</f>
        <v>0</v>
      </c>
      <c r="AI371" s="256" cm="1">
        <f t="array" aca="1" ref="AI371" ca="1">_xlfn.XLOOKUP($A371&amp;$B371,'[3]产值及收款计划（2026）'!$A:$A&amp;'[3]产值及收款计划（2026）'!$B:$B,'[3]产值及收款计划（2026）'!AI:AI)</f>
        <v>0</v>
      </c>
      <c r="AJ371" s="256" cm="1">
        <f t="array" aca="1" ref="AJ371" ca="1">_xlfn.XLOOKUP($A371&amp;$B371,'[3]产值及收款计划（2026）'!$A:$A&amp;'[3]产值及收款计划（2026）'!$B:$B,'[3]产值及收款计划（2026）'!AJ:AJ)</f>
        <v>0</v>
      </c>
      <c r="AK371" s="256" cm="1">
        <f t="array" aca="1" ref="AK371" ca="1">_xlfn.XLOOKUP($A371&amp;$B371,'[3]产值及收款计划（2026）'!$A:$A&amp;'[3]产值及收款计划（2026）'!$B:$B,'[3]产值及收款计划（2026）'!AK:AK)</f>
        <v>0</v>
      </c>
      <c r="AL371" s="256" cm="1">
        <f t="array" aca="1" ref="AL371" ca="1">_xlfn.XLOOKUP($A371&amp;$B371,'[3]产值及收款计划（2026）'!$A:$A&amp;'[3]产值及收款计划（2026）'!$B:$B,'[3]产值及收款计划（2026）'!AL:AL)</f>
        <v>0</v>
      </c>
      <c r="AM371" s="263" t="e" cm="1">
        <f t="array" aca="1" ref="AM371" ca="1">_xlfn.LET(_xlpm.勾选月份状态数组,TRANSPOSE('PPT(12-15页）-TOP10'!$A$3:$A$14),_xlpm.选择数据区,IF('PPT(12-15页）-TOP10'!$E$3="收款",$BA371:$BL371,$AA371:$AL371),SUM(_xlfn._xlws.FILTER(_xlpm.选择数据区,_xlpm.勾选月份状态数组,"")))</f>
        <v>#NAME?</v>
      </c>
      <c r="AN371" s="256" t="e" cm="1">
        <f t="array" aca="1" ref="AN371" ca="1">_xlfn.LET(_xlpm.勾选月份状态数组,TRANSPOSE('PPT(12-15页）-TOP10'!$A$3:$A$14),_xlpm.选择数据区,IF('PPT(12-15页）-TOP10'!$E$3="收款",$DA371:$DL371,$CA371:$CL371),SUM(_xlfn._xlws.FILTER(_xlpm.选择数据区,_xlpm.勾选月份状态数组,"")))</f>
        <v>#NAME?</v>
      </c>
      <c r="AO371" s="256">
        <f ca="1">SUM(CA371:CC371)+SUM(AD371:AL371)</f>
        <v>0</v>
      </c>
      <c r="AP371" s="256"/>
      <c r="AQ371" s="256"/>
      <c r="AR371" s="256"/>
      <c r="AS371" s="256" cm="1">
        <f t="array" aca="1" ref="AS371" ca="1">_xlfn.XLOOKUP($A371&amp;$B371,'[3]产值及收款计划（2026）'!$A:$A&amp;'[3]产值及收款计划（2026）'!$B:$B,'[3]产值及收款计划（2026）'!AS:AS)</f>
        <v>0</v>
      </c>
      <c r="AT371" s="256" cm="1">
        <f t="array" aca="1" ref="AT371" ca="1">_xlfn.XLOOKUP($A371&amp;$B371,'[3]产值及收款计划（2026）'!$A:$A&amp;'[3]产值及收款计划（2026）'!$B:$B,'[3]产值及收款计划（2026）'!AT:AT)</f>
        <v>0</v>
      </c>
      <c r="AU371" s="256" cm="1">
        <f t="array" aca="1" ref="AU371" ca="1">_xlfn.XLOOKUP($A371&amp;$B371,'[3]产值及收款计划（2026）'!$A:$A&amp;'[3]产值及收款计划（2026）'!$B:$B,'[3]产值及收款计划（2026）'!AU:AU)</f>
        <v>0</v>
      </c>
      <c r="AV371" s="256" cm="1">
        <f t="array" aca="1" ref="AV371" ca="1">_xlfn.XLOOKUP($A371&amp;$B371,'[3]产值及收款计划（2026）'!$A:$A&amp;'[3]产值及收款计划（2026）'!$B:$B,'[3]产值及收款计划（2026）'!AV:AV)</f>
        <v>0</v>
      </c>
      <c r="AW371" s="256" cm="1">
        <f t="array" aca="1" ref="AW371" ca="1">_xlfn.XLOOKUP($A371&amp;$B371,'[3]产值及收款计划（2026）'!$A:$A&amp;'[3]产值及收款计划（2026）'!$B:$B,'[3]产值及收款计划（2026）'!AW:AW)</f>
        <v>20</v>
      </c>
      <c r="AX371" s="256" cm="1">
        <f t="array" aca="1" ref="AX371" ca="1">_xlfn.XLOOKUP($A371&amp;$B371,'[3]产值及收款计划（2026）'!$A:$A&amp;'[3]产值及收款计划（2026）'!$B:$B,'[3]产值及收款计划（2026）'!AX:AX)</f>
        <v>10</v>
      </c>
      <c r="AY371" s="256" cm="1">
        <f t="array" aca="1" ref="AY371" ca="1">_xlfn.XLOOKUP($A371&amp;$B371,'[3]产值及收款计划（2026）'!$A:$A&amp;'[3]产值及收款计划（2026）'!$B:$B,'[3]产值及收款计划（2026）'!AY:AY)</f>
        <v>0</v>
      </c>
      <c r="AZ371" s="256" cm="1">
        <f t="array" aca="1" ref="AZ371" ca="1">_xlfn.XLOOKUP($A371&amp;$B371,'[3]产值及收款计划（2026）'!$A:$A&amp;'[3]产值及收款计划（2026）'!$B:$B,'[3]产值及收款计划（2026）'!AZ:AZ)</f>
        <v>0</v>
      </c>
      <c r="BA371" s="256" cm="1">
        <f t="array" aca="1" ref="BA371" ca="1">_xlfn.XLOOKUP($A371&amp;$B371,'[3]产值及收款计划（2026）'!$A:$A&amp;'[3]产值及收款计划（2026）'!$B:$B,'[3]产值及收款计划（2026）'!BA:BA)</f>
        <v>10</v>
      </c>
      <c r="BB371" s="256" cm="1">
        <f t="array" aca="1" ref="BB371" ca="1">_xlfn.XLOOKUP($A371&amp;$B371,'[3]产值及收款计划（2026）'!$A:$A&amp;'[3]产值及收款计划（2026）'!$B:$B,'[3]产值及收款计划（2026）'!BB:BB)</f>
        <v>10</v>
      </c>
      <c r="BC371" s="256" cm="1">
        <f t="array" aca="1" ref="BC371" ca="1">_xlfn.XLOOKUP($A371&amp;$B371,'[3]产值及收款计划（2026）'!$A:$A&amp;'[3]产值及收款计划（2026）'!$B:$B,'[3]产值及收款计划（2026）'!BC:BC)</f>
        <v>10</v>
      </c>
      <c r="BD371" s="256" cm="1">
        <f t="array" aca="1" ref="BD371" ca="1">_xlfn.XLOOKUP($A371&amp;$B371,'[3]产值及收款计划（2026）'!$A:$A&amp;'[3]产值及收款计划（2026）'!$B:$B,'[3]产值及收款计划（2026）'!BD:BD)</f>
        <v>0</v>
      </c>
      <c r="BE371" s="256" cm="1">
        <f t="array" aca="1" ref="BE371" ca="1">_xlfn.XLOOKUP($A371&amp;$B371,'[3]产值及收款计划（2026）'!$A:$A&amp;'[3]产值及收款计划（2026）'!$B:$B,'[3]产值及收款计划（2026）'!BE:BE)</f>
        <v>0</v>
      </c>
      <c r="BF371" s="256" cm="1">
        <f t="array" aca="1" ref="BF371" ca="1">_xlfn.XLOOKUP($A371&amp;$B371,'[3]产值及收款计划（2026）'!$A:$A&amp;'[3]产值及收款计划（2026）'!$B:$B,'[3]产值及收款计划（2026）'!BF:BF)</f>
        <v>0</v>
      </c>
      <c r="BG371" s="256" cm="1">
        <f t="array" aca="1" ref="BG371" ca="1">_xlfn.XLOOKUP($A371&amp;$B371,'[3]产值及收款计划（2026）'!$A:$A&amp;'[3]产值及收款计划（2026）'!$B:$B,'[3]产值及收款计划（2026）'!BG:BG)</f>
        <v>0</v>
      </c>
      <c r="BH371" s="256" cm="1">
        <f t="array" aca="1" ref="BH371" ca="1">_xlfn.XLOOKUP($A371&amp;$B371,'[3]产值及收款计划（2026）'!$A:$A&amp;'[3]产值及收款计划（2026）'!$B:$B,'[3]产值及收款计划（2026）'!BH:BH)</f>
        <v>0</v>
      </c>
      <c r="BI371" s="256" cm="1">
        <f t="array" aca="1" ref="BI371" ca="1">_xlfn.XLOOKUP($A371&amp;$B371,'[3]产值及收款计划（2026）'!$A:$A&amp;'[3]产值及收款计划（2026）'!$B:$B,'[3]产值及收款计划（2026）'!BI:BI)</f>
        <v>0</v>
      </c>
      <c r="BJ371" s="256" cm="1">
        <f t="array" aca="1" ref="BJ371" ca="1">_xlfn.XLOOKUP($A371&amp;$B371,'[3]产值及收款计划（2026）'!$A:$A&amp;'[3]产值及收款计划（2026）'!$B:$B,'[3]产值及收款计划（2026）'!BJ:BJ)</f>
        <v>0</v>
      </c>
      <c r="BK371" s="256" cm="1">
        <f t="array" aca="1" ref="BK371" ca="1">_xlfn.XLOOKUP($A371&amp;$B371,'[3]产值及收款计划（2026）'!$A:$A&amp;'[3]产值及收款计划（2026）'!$B:$B,'[3]产值及收款计划（2026）'!BK:BK)</f>
        <v>0</v>
      </c>
      <c r="BL371" s="256" cm="1">
        <f t="array" aca="1" ref="BL371" ca="1">_xlfn.XLOOKUP($A371&amp;$B371,'[3]产值及收款计划（2026）'!$A:$A&amp;'[3]产值及收款计划（2026）'!$B:$B,'[3]产值及收款计划（2026）'!BL:BL)</f>
        <v>0</v>
      </c>
      <c r="BM371" s="256"/>
      <c r="BN371" s="256"/>
      <c r="BO371" s="256"/>
      <c r="BP371" s="256"/>
      <c r="BQ371" s="255" t="str" cm="1">
        <f t="array" aca="1" ref="BQ371" ca="1">_xlfn.XLOOKUP($A371&amp;$B371,'[3]产值及收款计划（2026）'!$A:$A&amp;'[3]产值及收款计划（2026）'!$B:$B,'[3]产值及收款计划（2026）'!BQ:BQ)</f>
        <v>上海城建物资有限公司</v>
      </c>
      <c r="BR371" s="256" cm="1">
        <f t="array" aca="1" ref="BR371" ca="1">_xlfn.XLOOKUP($A371&amp;$B371,'[3]产值及收款计划（2026）'!$A:$A&amp;'[3]产值及收款计划（2026）'!$B:$B,'[3]产值及收款计划（2026）'!BR:BR)</f>
        <v>0</v>
      </c>
      <c r="CA371" s="256" cm="1">
        <f t="array" aca="1" ref="CA371" ca="1">_xlfn.XLOOKUP($A371&amp;$B371,'[3]产值及收款计划（2026）'!$A:$A&amp;'[3]产值及收款计划（2026）'!$B:$B,'[3]产值及收款计划（2026）'!CA:CA)</f>
        <v>0</v>
      </c>
      <c r="CB371" s="256" cm="1">
        <f t="array" aca="1" ref="CB371" ca="1">_xlfn.XLOOKUP($A371&amp;$B371,'[3]产值及收款计划（2026）'!$A:$A&amp;'[3]产值及收款计划（2026）'!$B:$B,'[3]产值及收款计划（2026）'!CB:CB)</f>
        <v>0</v>
      </c>
      <c r="CC371" s="256" cm="1">
        <f t="array" aca="1" ref="CC371" ca="1">_xlfn.XLOOKUP($A371&amp;$B371,'[3]产值及收款计划（2026）'!$A:$A&amp;'[3]产值及收款计划（2026）'!$B:$B,'[3]产值及收款计划（2026）'!CC:CC)</f>
        <v>0</v>
      </c>
      <c r="CD371" s="256" cm="1">
        <f t="array" aca="1" ref="CD371" ca="1">_xlfn.XLOOKUP($A371&amp;$B371,'[3]产值及收款计划（2026）'!$A:$A&amp;'[3]产值及收款计划（2026）'!$B:$B,'[3]产值及收款计划（2026）'!CD:CD)</f>
        <v>0</v>
      </c>
      <c r="CE371" s="256" cm="1">
        <f t="array" aca="1" ref="CE371" ca="1">_xlfn.XLOOKUP($A371&amp;$B371,'[3]产值及收款计划（2026）'!$A:$A&amp;'[3]产值及收款计划（2026）'!$B:$B,'[3]产值及收款计划（2026）'!CE:CE)</f>
        <v>0</v>
      </c>
      <c r="CF371" s="256" cm="1">
        <f t="array" aca="1" ref="CF371" ca="1">_xlfn.XLOOKUP($A371&amp;$B371,'[3]产值及收款计划（2026）'!$A:$A&amp;'[3]产值及收款计划（2026）'!$B:$B,'[3]产值及收款计划（2026）'!CF:CF)</f>
        <v>0</v>
      </c>
      <c r="CG371" s="256" cm="1">
        <f t="array" aca="1" ref="CG371" ca="1">_xlfn.XLOOKUP($A371&amp;$B371,'[3]产值及收款计划（2026）'!$A:$A&amp;'[3]产值及收款计划（2026）'!$B:$B,'[3]产值及收款计划（2026）'!CG:CG)</f>
        <v>0</v>
      </c>
      <c r="CH371" s="256" cm="1">
        <f t="array" aca="1" ref="CH371" ca="1">_xlfn.XLOOKUP($A371&amp;$B371,'[3]产值及收款计划（2026）'!$A:$A&amp;'[3]产值及收款计划（2026）'!$B:$B,'[3]产值及收款计划（2026）'!CH:CH)</f>
        <v>0</v>
      </c>
      <c r="CI371" s="256" cm="1">
        <f t="array" aca="1" ref="CI371" ca="1">_xlfn.XLOOKUP($A371&amp;$B371,'[3]产值及收款计划（2026）'!$A:$A&amp;'[3]产值及收款计划（2026）'!$B:$B,'[3]产值及收款计划（2026）'!CI:CI)</f>
        <v>0</v>
      </c>
      <c r="CJ371" s="256" cm="1">
        <f t="array" aca="1" ref="CJ371" ca="1">_xlfn.XLOOKUP($A371&amp;$B371,'[3]产值及收款计划（2026）'!$A:$A&amp;'[3]产值及收款计划（2026）'!$B:$B,'[3]产值及收款计划（2026）'!CJ:CJ)</f>
        <v>0</v>
      </c>
      <c r="CK371" s="256" cm="1">
        <f t="array" aca="1" ref="CK371" ca="1">_xlfn.XLOOKUP($A371&amp;$B371,'[3]产值及收款计划（2026）'!$A:$A&amp;'[3]产值及收款计划（2026）'!$B:$B,'[3]产值及收款计划（2026）'!CK:CK)</f>
        <v>0</v>
      </c>
      <c r="CL371" s="256" cm="1">
        <f t="array" aca="1" ref="CL371" ca="1">_xlfn.XLOOKUP($A371&amp;$B371,'[3]产值及收款计划（2026）'!$A:$A&amp;'[3]产值及收款计划（2026）'!$B:$B,'[3]产值及收款计划（2026）'!CL:CL)</f>
        <v>0</v>
      </c>
      <c r="DA371" s="256" cm="1">
        <f t="array" aca="1" ref="DA371" ca="1">_xlfn.XLOOKUP($A371&amp;$B371,'[3]产值及收款计划（2026）'!$A:$A&amp;'[3]产值及收款计划（2026）'!$B:$B,'[3]产值及收款计划（2026）'!DA:DA)</f>
        <v>0</v>
      </c>
      <c r="DB371" s="256" cm="1">
        <f t="array" aca="1" ref="DB371" ca="1">_xlfn.XLOOKUP($A371&amp;$B371,'[3]产值及收款计划（2026）'!$A:$A&amp;'[3]产值及收款计划（2026）'!$B:$B,'[3]产值及收款计划（2026）'!DB:DB)</f>
        <v>0</v>
      </c>
      <c r="DC371" s="256" cm="1">
        <f t="array" aca="1" ref="DC371" ca="1">_xlfn.XLOOKUP($A371&amp;$B371,'[3]产值及收款计划（2026）'!$A:$A&amp;'[3]产值及收款计划（2026）'!$B:$B,'[3]产值及收款计划（2026）'!DC:DC)</f>
        <v>0</v>
      </c>
      <c r="DD371" s="256" cm="1">
        <f t="array" aca="1" ref="DD371" ca="1">_xlfn.XLOOKUP($A371&amp;$B371,'[3]产值及收款计划（2026）'!$A:$A&amp;'[3]产值及收款计划（2026）'!$B:$B,'[3]产值及收款计划（2026）'!DD:DD)</f>
        <v>10</v>
      </c>
      <c r="DE371" s="256" cm="1">
        <f t="array" aca="1" ref="DE371" ca="1">_xlfn.XLOOKUP($A371&amp;$B371,'[3]产值及收款计划（2026）'!$A:$A&amp;'[3]产值及收款计划（2026）'!$B:$B,'[3]产值及收款计划（2026）'!DE:DE)</f>
        <v>0</v>
      </c>
      <c r="DF371" s="256" cm="1">
        <f t="array" aca="1" ref="DF371" ca="1">_xlfn.XLOOKUP($A371&amp;$B371,'[3]产值及收款计划（2026）'!$A:$A&amp;'[3]产值及收款计划（2026）'!$B:$B,'[3]产值及收款计划（2026）'!DF:DF)</f>
        <v>0</v>
      </c>
      <c r="DG371" s="256" cm="1">
        <f t="array" aca="1" ref="DG371" ca="1">_xlfn.XLOOKUP($A371&amp;$B371,'[3]产值及收款计划（2026）'!$A:$A&amp;'[3]产值及收款计划（2026）'!$B:$B,'[3]产值及收款计划（2026）'!DG:DG)</f>
        <v>0</v>
      </c>
      <c r="DH371" s="256" cm="1">
        <f t="array" aca="1" ref="DH371" ca="1">_xlfn.XLOOKUP($A371&amp;$B371,'[3]产值及收款计划（2026）'!$A:$A&amp;'[3]产值及收款计划（2026）'!$B:$B,'[3]产值及收款计划（2026）'!DH:DH)</f>
        <v>0</v>
      </c>
      <c r="DI371" s="256" cm="1">
        <f t="array" aca="1" ref="DI371" ca="1">_xlfn.XLOOKUP($A371&amp;$B371,'[3]产值及收款计划（2026）'!$A:$A&amp;'[3]产值及收款计划（2026）'!$B:$B,'[3]产值及收款计划（2026）'!DI:DI)</f>
        <v>0</v>
      </c>
      <c r="DJ371" s="256" cm="1">
        <f t="array" aca="1" ref="DJ371" ca="1">_xlfn.XLOOKUP($A371&amp;$B371,'[3]产值及收款计划（2026）'!$A:$A&amp;'[3]产值及收款计划（2026）'!$B:$B,'[3]产值及收款计划（2026）'!DJ:DJ)</f>
        <v>0</v>
      </c>
      <c r="DK371" s="256" cm="1">
        <f t="array" aca="1" ref="DK371" ca="1">_xlfn.XLOOKUP($A371&amp;$B371,'[3]产值及收款计划（2026）'!$A:$A&amp;'[3]产值及收款计划（2026）'!$B:$B,'[3]产值及收款计划（2026）'!DK:DK)</f>
        <v>0</v>
      </c>
      <c r="DL371" s="256" cm="1">
        <f t="array" aca="1" ref="DL371" ca="1">_xlfn.XLOOKUP($A371&amp;$B371,'[3]产值及收款计划（2026）'!$A:$A&amp;'[3]产值及收款计划（2026）'!$B:$B,'[3]产值及收款计划（2026）'!DL:DL)</f>
        <v>0</v>
      </c>
      <c r="DM371" s="264"/>
      <c r="DN371" s="250"/>
    </row>
    <row r="372" spans="1:118" ht="20.25" x14ac:dyDescent="0.15">
      <c r="A372" s="254">
        <f t="shared" ca="1" si="20"/>
        <v>24</v>
      </c>
      <c r="B372" s="254" t="s">
        <v>27</v>
      </c>
      <c r="C372" s="255" t="str" cm="1">
        <f t="array" aca="1" ref="C372" ca="1">_xlfn.XLOOKUP($A372&amp;$B372,'[3]产值及收款计划（2026）'!$A:$A&amp;'[3]产值及收款计划（2026）'!$B:$B,'[3]产值及收款计划（2026）'!C:C)</f>
        <v>SZJT202570011</v>
      </c>
      <c r="D372" s="255" t="str" cm="1">
        <f t="array" aca="1" ref="D372" ca="1">_xlfn.XLOOKUP($A372&amp;$B372,'[3]产值及收款计划（2026）'!$A:$A&amp;'[3]产值及收款计划（2026）'!$B:$B,'[3]产值及收款计划（2026）'!D:D)</f>
        <v>2025年隧道股份综合管理信息系统实施服务</v>
      </c>
      <c r="E372" s="256" cm="1">
        <f t="array" aca="1" ref="E372" ca="1">_xlfn.XLOOKUP($A372&amp;$B372,'[3]产值及收款计划（2026）'!$A:$A&amp;'[3]产值及收款计划（2026）'!$B:$B,'[3]产值及收款计划（2026）'!E:E)</f>
        <v>160</v>
      </c>
      <c r="F372" s="256" cm="1">
        <f t="array" aca="1" ref="F372" ca="1">_xlfn.XLOOKUP($A372&amp;$B372,'[3]产值及收款计划（2026）'!$A:$A&amp;'[3]产值及收款计划（2026）'!$B:$B,'[3]产值及收款计划（2026）'!F:F)</f>
        <v>160</v>
      </c>
      <c r="G372" s="256" cm="1">
        <f t="array" aca="1" ref="G372" ca="1">_xlfn.XLOOKUP($A372&amp;$B372,'[3]产值及收款计划（2026）'!$A:$A&amp;'[3]产值及收款计划（2026）'!$B:$B,'[3]产值及收款计划（2026）'!G:G)</f>
        <v>160</v>
      </c>
      <c r="H372" s="256" cm="1">
        <f t="array" aca="1" ref="H372" ca="1">_xlfn.XLOOKUP($A372&amp;$B372,'[3]产值及收款计划（2026）'!$A:$A&amp;'[3]产值及收款计划（2026）'!$B:$B,'[3]产值及收款计划（2026）'!H:H)</f>
        <v>70</v>
      </c>
      <c r="I372" s="257" cm="1">
        <f t="array" aca="1" ref="I372" ca="1">_xlfn.XLOOKUP($A372&amp;$B372,'[3]产值及收款计划（2026）'!$A:$A&amp;'[3]产值及收款计划（2026）'!$B:$B,'[3]产值及收款计划（2026）'!I:I)</f>
        <v>0.4375</v>
      </c>
      <c r="J372" s="258" cm="1">
        <f t="array" aca="1" ref="J372" ca="1">_xlfn.XLOOKUP($A372&amp;$B372,'[3]产值及收款计划（2026）'!$A:$A&amp;'[3]产值及收款计划（2026）'!$B:$B,'[3]产值及收款计划（2026）'!J:J)</f>
        <v>0.06</v>
      </c>
      <c r="K372" s="256" cm="1">
        <f t="array" aca="1" ref="K372" ca="1">_xlfn.XLOOKUP($A372&amp;$B372,'[3]产值及收款计划（2026）'!$A:$A&amp;'[3]产值及收款计划（2026）'!$B:$B,'[3]产值及收款计划（2026）'!K:K)</f>
        <v>0</v>
      </c>
      <c r="L372" s="256" cm="1">
        <f t="array" aca="1" ref="L372" ca="1">_xlfn.XLOOKUP($A372&amp;$B372,'[3]产值及收款计划（2026）'!$A:$A&amp;'[3]产值及收款计划（2026）'!$B:$B,'[3]产值及收款计划（2026）'!L:L)</f>
        <v>0</v>
      </c>
      <c r="M372" s="256" t="str" cm="1">
        <f t="array" aca="1" ref="M372" ca="1">_xlfn.XLOOKUP($A372&amp;$B372,'[3]产值及收款计划（2026）'!$A:$A&amp;'[3]产值及收款计划（2026）'!$B:$B,'[3]产值及收款计划（2026）'!M:M)</f>
        <v>主导</v>
      </c>
      <c r="N372" s="256" cm="1">
        <f t="array" aca="1" ref="N372" ca="1">_xlfn.XLOOKUP($A372&amp;$B372,'[3]产值及收款计划（2026）'!$A:$A&amp;'[3]产值及收款计划（2026）'!$B:$B,'[3]产值及收款计划（2026）'!N:N)</f>
        <v>0</v>
      </c>
      <c r="O372" s="256" t="str" cm="1">
        <f t="array" aca="1" ref="O372" ca="1">_xlfn.XLOOKUP($A372&amp;$B372,'[3]产值及收款计划（2026）'!$A:$A&amp;'[3]产值及收款计划（2026）'!$B:$B,'[3]产值及收款计划（2026）'!O:O)</f>
        <v>李柏林</v>
      </c>
      <c r="P372" s="255" t="str" cm="1">
        <f t="array" aca="1" ref="P372" ca="1">_xlfn.XLOOKUP($A372&amp;$B372,'[3]产值及收款计划（2026）'!$A:$A&amp;'[3]产值及收款计划（2026）'!$B:$B,'[3]产值及收款计划（2026）'!P:P)</f>
        <v>在建</v>
      </c>
      <c r="Q372" s="256" cm="1">
        <f t="array" aca="1" ref="Q372" ca="1">_xlfn.XLOOKUP($A372&amp;$B372,'[3]产值及收款计划（2026）'!$A:$A&amp;'[3]产值及收款计划（2026）'!$B:$B,'[3]产值及收款计划（2026）'!Q:Q)</f>
        <v>0</v>
      </c>
      <c r="R372" s="256" cm="1">
        <f t="array" aca="1" ref="R372" ca="1">_xlfn.XLOOKUP($A372&amp;$B372,'[3]产值及收款计划（2026）'!$A:$A&amp;'[3]产值及收款计划（2026）'!$B:$B,'[3]产值及收款计划（2026）'!R:R)</f>
        <v>0</v>
      </c>
      <c r="S372" s="256" cm="1">
        <f t="array" aca="1" ref="S372" ca="1">_xlfn.XLOOKUP($A372&amp;$B372,'[3]产值及收款计划（2026）'!$A:$A&amp;'[3]产值及收款计划（2026）'!$B:$B,'[3]产值及收款计划（2026）'!S:S)</f>
        <v>0</v>
      </c>
      <c r="T372" s="256" cm="1">
        <f t="array" aca="1" ref="T372" ca="1">_xlfn.XLOOKUP($A372&amp;$B372,'[3]产值及收款计划（2026）'!$A:$A&amp;'[3]产值及收款计划（2026）'!$B:$B,'[3]产值及收款计划（2026）'!T:T)</f>
        <v>125.83</v>
      </c>
      <c r="U372" s="256" cm="1">
        <f t="array" aca="1" ref="U372" ca="1">_xlfn.XLOOKUP($A372&amp;$B372,'[3]产值及收款计划（2026）'!$A:$A&amp;'[3]产值及收款计划（2026）'!$B:$B,'[3]产值及收款计划（2026）'!U:U)</f>
        <v>0</v>
      </c>
      <c r="V372" s="256" cm="1">
        <f t="array" aca="1" ref="V372" ca="1">_xlfn.XLOOKUP($A372&amp;$B372,'[3]产值及收款计划（2026）'!$A:$A&amp;'[3]产值及收款计划（2026）'!$B:$B,'[3]产值及收款计划（2026）'!V:V)</f>
        <v>34.17</v>
      </c>
      <c r="W372" s="256" cm="1">
        <f t="array" aca="1" ref="W372" ca="1">_xlfn.XLOOKUP($A372&amp;$B372,'[3]产值及收款计划（2026）'!$A:$A&amp;'[3]产值及收款计划（2026）'!$B:$B,'[3]产值及收款计划（2026）'!W:W)</f>
        <v>0</v>
      </c>
      <c r="X372" s="256" cm="1">
        <f t="array" aca="1" ref="X372" ca="1">_xlfn.XLOOKUP($A372&amp;$B372,'[3]产值及收款计划（2026）'!$A:$A&amp;'[3]产值及收款计划（2026）'!$B:$B,'[3]产值及收款计划（2026）'!X:X)</f>
        <v>0</v>
      </c>
      <c r="Y372" s="256" cm="1">
        <f t="array" aca="1" ref="Y372" ca="1">_xlfn.XLOOKUP($A372&amp;$B372,'[3]产值及收款计划（2026）'!$A:$A&amp;'[3]产值及收款计划（2026）'!$B:$B,'[3]产值及收款计划（2026）'!Y:Y)</f>
        <v>0</v>
      </c>
      <c r="Z372" s="256" cm="1">
        <f t="array" aca="1" ref="Z372" ca="1">_xlfn.XLOOKUP($A372&amp;$B372,'[3]产值及收款计划（2026）'!$A:$A&amp;'[3]产值及收款计划（2026）'!$B:$B,'[3]产值及收款计划（2026）'!Z:Z)</f>
        <v>0</v>
      </c>
      <c r="AA372" s="256" cm="1">
        <f t="array" aca="1" ref="AA372" ca="1">_xlfn.XLOOKUP($A372&amp;$B372,'[3]产值及收款计划（2026）'!$A:$A&amp;'[3]产值及收款计划（2026）'!$B:$B,'[3]产值及收款计划（2026）'!AA:AA)</f>
        <v>0</v>
      </c>
      <c r="AB372" s="256" cm="1">
        <f t="array" aca="1" ref="AB372" ca="1">_xlfn.XLOOKUP($A372&amp;$B372,'[3]产值及收款计划（2026）'!$A:$A&amp;'[3]产值及收款计划（2026）'!$B:$B,'[3]产值及收款计划（2026）'!AB:AB)</f>
        <v>0</v>
      </c>
      <c r="AC372" s="256" cm="1">
        <f t="array" aca="1" ref="AC372" ca="1">_xlfn.XLOOKUP($A372&amp;$B372,'[3]产值及收款计划（2026）'!$A:$A&amp;'[3]产值及收款计划（2026）'!$B:$B,'[3]产值及收款计划（2026）'!AC:AC)</f>
        <v>34.17</v>
      </c>
      <c r="AD372" s="256" cm="1">
        <f t="array" aca="1" ref="AD372" ca="1">_xlfn.XLOOKUP($A372&amp;$B372,'[3]产值及收款计划（2026）'!$A:$A&amp;'[3]产值及收款计划（2026）'!$B:$B,'[3]产值及收款计划（2026）'!AD:AD)</f>
        <v>0</v>
      </c>
      <c r="AE372" s="256" cm="1">
        <f t="array" aca="1" ref="AE372" ca="1">_xlfn.XLOOKUP($A372&amp;$B372,'[3]产值及收款计划（2026）'!$A:$A&amp;'[3]产值及收款计划（2026）'!$B:$B,'[3]产值及收款计划（2026）'!AE:AE)</f>
        <v>0</v>
      </c>
      <c r="AF372" s="256" cm="1">
        <f t="array" aca="1" ref="AF372" ca="1">_xlfn.XLOOKUP($A372&amp;$B372,'[3]产值及收款计划（2026）'!$A:$A&amp;'[3]产值及收款计划（2026）'!$B:$B,'[3]产值及收款计划（2026）'!AF:AF)</f>
        <v>0</v>
      </c>
      <c r="AG372" s="256" cm="1">
        <f t="array" aca="1" ref="AG372" ca="1">_xlfn.XLOOKUP($A372&amp;$B372,'[3]产值及收款计划（2026）'!$A:$A&amp;'[3]产值及收款计划（2026）'!$B:$B,'[3]产值及收款计划（2026）'!AG:AG)</f>
        <v>0</v>
      </c>
      <c r="AH372" s="256" cm="1">
        <f t="array" aca="1" ref="AH372" ca="1">_xlfn.XLOOKUP($A372&amp;$B372,'[3]产值及收款计划（2026）'!$A:$A&amp;'[3]产值及收款计划（2026）'!$B:$B,'[3]产值及收款计划（2026）'!AH:AH)</f>
        <v>0</v>
      </c>
      <c r="AI372" s="256" cm="1">
        <f t="array" aca="1" ref="AI372" ca="1">_xlfn.XLOOKUP($A372&amp;$B372,'[3]产值及收款计划（2026）'!$A:$A&amp;'[3]产值及收款计划（2026）'!$B:$B,'[3]产值及收款计划（2026）'!AI:AI)</f>
        <v>0</v>
      </c>
      <c r="AJ372" s="256" cm="1">
        <f t="array" aca="1" ref="AJ372" ca="1">_xlfn.XLOOKUP($A372&amp;$B372,'[3]产值及收款计划（2026）'!$A:$A&amp;'[3]产值及收款计划（2026）'!$B:$B,'[3]产值及收款计划（2026）'!AJ:AJ)</f>
        <v>0</v>
      </c>
      <c r="AK372" s="256" cm="1">
        <f t="array" aca="1" ref="AK372" ca="1">_xlfn.XLOOKUP($A372&amp;$B372,'[3]产值及收款计划（2026）'!$A:$A&amp;'[3]产值及收款计划（2026）'!$B:$B,'[3]产值及收款计划（2026）'!AK:AK)</f>
        <v>0</v>
      </c>
      <c r="AL372" s="256" cm="1">
        <f t="array" aca="1" ref="AL372" ca="1">_xlfn.XLOOKUP($A372&amp;$B372,'[3]产值及收款计划（2026）'!$A:$A&amp;'[3]产值及收款计划（2026）'!$B:$B,'[3]产值及收款计划（2026）'!AL:AL)</f>
        <v>0</v>
      </c>
      <c r="AM372" s="263" t="e" cm="1">
        <f t="array" aca="1" ref="AM372" ca="1">_xlfn.LET(_xlpm.勾选月份状态数组,TRANSPOSE('PPT(12-15页）-TOP10'!$A$3:$A$14),_xlpm.选择数据区,IF('PPT(12-15页）-TOP10'!$E$3="收款",$BA372:$BL372,$AA372:$AL372),SUM(_xlfn._xlws.FILTER(_xlpm.选择数据区,_xlpm.勾选月份状态数组,"")))</f>
        <v>#NAME?</v>
      </c>
      <c r="AN372" s="256" t="e" cm="1">
        <f t="array" aca="1" ref="AN372" ca="1">_xlfn.LET(_xlpm.勾选月份状态数组,TRANSPOSE('PPT(12-15页）-TOP10'!$A$3:$A$14),_xlpm.选择数据区,IF('PPT(12-15页）-TOP10'!$E$3="收款",$DA372:$DL372,$CA372:$CL372),SUM(_xlfn._xlws.FILTER(_xlpm.选择数据区,_xlpm.勾选月份状态数组,"")))</f>
        <v>#NAME?</v>
      </c>
      <c r="AO372" s="256">
        <f ca="1">SUM(CA372:CC372)+SUM(AD372:AL372)</f>
        <v>0</v>
      </c>
      <c r="AP372" s="256"/>
      <c r="AQ372" s="256"/>
      <c r="AR372" s="256"/>
      <c r="AS372" s="256" cm="1">
        <f t="array" aca="1" ref="AS372" ca="1">_xlfn.XLOOKUP($A372&amp;$B372,'[3]产值及收款计划（2026）'!$A:$A&amp;'[3]产值及收款计划（2026）'!$B:$B,'[3]产值及收款计划（2026）'!AS:AS)</f>
        <v>0</v>
      </c>
      <c r="AT372" s="256" cm="1">
        <f t="array" aca="1" ref="AT372" ca="1">_xlfn.XLOOKUP($A372&amp;$B372,'[3]产值及收款计划（2026）'!$A:$A&amp;'[3]产值及收款计划（2026）'!$B:$B,'[3]产值及收款计划（2026）'!AT:AT)</f>
        <v>0</v>
      </c>
      <c r="AU372" s="256" cm="1">
        <f t="array" aca="1" ref="AU372" ca="1">_xlfn.XLOOKUP($A372&amp;$B372,'[3]产值及收款计划（2026）'!$A:$A&amp;'[3]产值及收款计划（2026）'!$B:$B,'[3]产值及收款计划（2026）'!AU:AU)</f>
        <v>0</v>
      </c>
      <c r="AV372" s="256" cm="1">
        <f t="array" aca="1" ref="AV372" ca="1">_xlfn.XLOOKUP($A372&amp;$B372,'[3]产值及收款计划（2026）'!$A:$A&amp;'[3]产值及收款计划（2026）'!$B:$B,'[3]产值及收款计划（2026）'!AV:AV)</f>
        <v>0</v>
      </c>
      <c r="AW372" s="256" cm="1">
        <f t="array" aca="1" ref="AW372" ca="1">_xlfn.XLOOKUP($A372&amp;$B372,'[3]产值及收款计划（2026）'!$A:$A&amp;'[3]产值及收款计划（2026）'!$B:$B,'[3]产值及收款计划（2026）'!AW:AW)</f>
        <v>125.83</v>
      </c>
      <c r="AX372" s="256" cm="1">
        <f t="array" aca="1" ref="AX372" ca="1">_xlfn.XLOOKUP($A372&amp;$B372,'[3]产值及收款计划（2026）'!$A:$A&amp;'[3]产值及收款计划（2026）'!$B:$B,'[3]产值及收款计划（2026）'!AX:AX)</f>
        <v>0</v>
      </c>
      <c r="AY372" s="256" cm="1">
        <f t="array" aca="1" ref="AY372" ca="1">_xlfn.XLOOKUP($A372&amp;$B372,'[3]产值及收款计划（2026）'!$A:$A&amp;'[3]产值及收款计划（2026）'!$B:$B,'[3]产值及收款计划（2026）'!AY:AY)</f>
        <v>34.17</v>
      </c>
      <c r="AZ372" s="256" cm="1">
        <f t="array" aca="1" ref="AZ372" ca="1">_xlfn.XLOOKUP($A372&amp;$B372,'[3]产值及收款计划（2026）'!$A:$A&amp;'[3]产值及收款计划（2026）'!$B:$B,'[3]产值及收款计划（2026）'!AZ:AZ)</f>
        <v>0</v>
      </c>
      <c r="BA372" s="256" cm="1">
        <f t="array" aca="1" ref="BA372" ca="1">_xlfn.XLOOKUP($A372&amp;$B372,'[3]产值及收款计划（2026）'!$A:$A&amp;'[3]产值及收款计划（2026）'!$B:$B,'[3]产值及收款计划（2026）'!BA:BA)</f>
        <v>0</v>
      </c>
      <c r="BB372" s="256" cm="1">
        <f t="array" aca="1" ref="BB372" ca="1">_xlfn.XLOOKUP($A372&amp;$B372,'[3]产值及收款计划（2026）'!$A:$A&amp;'[3]产值及收款计划（2026）'!$B:$B,'[3]产值及收款计划（2026）'!BB:BB)</f>
        <v>0</v>
      </c>
      <c r="BC372" s="256" cm="1">
        <f t="array" aca="1" ref="BC372" ca="1">_xlfn.XLOOKUP($A372&amp;$B372,'[3]产值及收款计划（2026）'!$A:$A&amp;'[3]产值及收款计划（2026）'!$B:$B,'[3]产值及收款计划（2026）'!BC:BC)</f>
        <v>0</v>
      </c>
      <c r="BD372" s="256" cm="1">
        <f t="array" aca="1" ref="BD372" ca="1">_xlfn.XLOOKUP($A372&amp;$B372,'[3]产值及收款计划（2026）'!$A:$A&amp;'[3]产值及收款计划（2026）'!$B:$B,'[3]产值及收款计划（2026）'!BD:BD)</f>
        <v>34.17</v>
      </c>
      <c r="BE372" s="256" cm="1">
        <f t="array" aca="1" ref="BE372" ca="1">_xlfn.XLOOKUP($A372&amp;$B372,'[3]产值及收款计划（2026）'!$A:$A&amp;'[3]产值及收款计划（2026）'!$B:$B,'[3]产值及收款计划（2026）'!BE:BE)</f>
        <v>0</v>
      </c>
      <c r="BF372" s="256" cm="1">
        <f t="array" aca="1" ref="BF372" ca="1">_xlfn.XLOOKUP($A372&amp;$B372,'[3]产值及收款计划（2026）'!$A:$A&amp;'[3]产值及收款计划（2026）'!$B:$B,'[3]产值及收款计划（2026）'!BF:BF)</f>
        <v>0</v>
      </c>
      <c r="BG372" s="256" cm="1">
        <f t="array" aca="1" ref="BG372" ca="1">_xlfn.XLOOKUP($A372&amp;$B372,'[3]产值及收款计划（2026）'!$A:$A&amp;'[3]产值及收款计划（2026）'!$B:$B,'[3]产值及收款计划（2026）'!BG:BG)</f>
        <v>0</v>
      </c>
      <c r="BH372" s="256" cm="1">
        <f t="array" aca="1" ref="BH372" ca="1">_xlfn.XLOOKUP($A372&amp;$B372,'[3]产值及收款计划（2026）'!$A:$A&amp;'[3]产值及收款计划（2026）'!$B:$B,'[3]产值及收款计划（2026）'!BH:BH)</f>
        <v>0</v>
      </c>
      <c r="BI372" s="256" cm="1">
        <f t="array" aca="1" ref="BI372" ca="1">_xlfn.XLOOKUP($A372&amp;$B372,'[3]产值及收款计划（2026）'!$A:$A&amp;'[3]产值及收款计划（2026）'!$B:$B,'[3]产值及收款计划（2026）'!BI:BI)</f>
        <v>0</v>
      </c>
      <c r="BJ372" s="256" cm="1">
        <f t="array" aca="1" ref="BJ372" ca="1">_xlfn.XLOOKUP($A372&amp;$B372,'[3]产值及收款计划（2026）'!$A:$A&amp;'[3]产值及收款计划（2026）'!$B:$B,'[3]产值及收款计划（2026）'!BJ:BJ)</f>
        <v>0</v>
      </c>
      <c r="BK372" s="256" cm="1">
        <f t="array" aca="1" ref="BK372" ca="1">_xlfn.XLOOKUP($A372&amp;$B372,'[3]产值及收款计划（2026）'!$A:$A&amp;'[3]产值及收款计划（2026）'!$B:$B,'[3]产值及收款计划（2026）'!BK:BK)</f>
        <v>0</v>
      </c>
      <c r="BL372" s="256" cm="1">
        <f t="array" aca="1" ref="BL372" ca="1">_xlfn.XLOOKUP($A372&amp;$B372,'[3]产值及收款计划（2026）'!$A:$A&amp;'[3]产值及收款计划（2026）'!$B:$B,'[3]产值及收款计划（2026）'!BL:BL)</f>
        <v>0</v>
      </c>
      <c r="BM372" s="256"/>
      <c r="BN372" s="256"/>
      <c r="BO372" s="256"/>
      <c r="BP372" s="256"/>
      <c r="BQ372" s="255" t="str" cm="1">
        <f t="array" aca="1" ref="BQ372" ca="1">_xlfn.XLOOKUP($A372&amp;$B372,'[3]产值及收款计划（2026）'!$A:$A&amp;'[3]产值及收款计划（2026）'!$B:$B,'[3]产值及收款计划（2026）'!BQ:BQ)</f>
        <v>上海隧道工程股份有限公司</v>
      </c>
      <c r="BR372" s="256" cm="1">
        <f t="array" aca="1" ref="BR372" ca="1">_xlfn.XLOOKUP($A372&amp;$B372,'[3]产值及收款计划（2026）'!$A:$A&amp;'[3]产值及收款计划（2026）'!$B:$B,'[3]产值及收款计划（2026）'!BR:BR)</f>
        <v>0</v>
      </c>
      <c r="CA372" s="256" cm="1">
        <f t="array" aca="1" ref="CA372" ca="1">_xlfn.XLOOKUP($A372&amp;$B372,'[3]产值及收款计划（2026）'!$A:$A&amp;'[3]产值及收款计划（2026）'!$B:$B,'[3]产值及收款计划（2026）'!CA:CA)</f>
        <v>0</v>
      </c>
      <c r="CB372" s="256" cm="1">
        <f t="array" aca="1" ref="CB372" ca="1">_xlfn.XLOOKUP($A372&amp;$B372,'[3]产值及收款计划（2026）'!$A:$A&amp;'[3]产值及收款计划（2026）'!$B:$B,'[3]产值及收款计划（2026）'!CB:CB)</f>
        <v>0</v>
      </c>
      <c r="CC372" s="256" cm="1">
        <f t="array" aca="1" ref="CC372" ca="1">_xlfn.XLOOKUP($A372&amp;$B372,'[3]产值及收款计划（2026）'!$A:$A&amp;'[3]产值及收款计划（2026）'!$B:$B,'[3]产值及收款计划（2026）'!CC:CC)</f>
        <v>0</v>
      </c>
      <c r="CD372" s="256" cm="1">
        <f t="array" aca="1" ref="CD372" ca="1">_xlfn.XLOOKUP($A372&amp;$B372,'[3]产值及收款计划（2026）'!$A:$A&amp;'[3]产值及收款计划（2026）'!$B:$B,'[3]产值及收款计划（2026）'!CD:CD)</f>
        <v>0</v>
      </c>
      <c r="CE372" s="256" cm="1">
        <f t="array" aca="1" ref="CE372" ca="1">_xlfn.XLOOKUP($A372&amp;$B372,'[3]产值及收款计划（2026）'!$A:$A&amp;'[3]产值及收款计划（2026）'!$B:$B,'[3]产值及收款计划（2026）'!CE:CE)</f>
        <v>0</v>
      </c>
      <c r="CF372" s="256" cm="1">
        <f t="array" aca="1" ref="CF372" ca="1">_xlfn.XLOOKUP($A372&amp;$B372,'[3]产值及收款计划（2026）'!$A:$A&amp;'[3]产值及收款计划（2026）'!$B:$B,'[3]产值及收款计划（2026）'!CF:CF)</f>
        <v>0</v>
      </c>
      <c r="CG372" s="256" cm="1">
        <f t="array" aca="1" ref="CG372" ca="1">_xlfn.XLOOKUP($A372&amp;$B372,'[3]产值及收款计划（2026）'!$A:$A&amp;'[3]产值及收款计划（2026）'!$B:$B,'[3]产值及收款计划（2026）'!CG:CG)</f>
        <v>0</v>
      </c>
      <c r="CH372" s="256" cm="1">
        <f t="array" aca="1" ref="CH372" ca="1">_xlfn.XLOOKUP($A372&amp;$B372,'[3]产值及收款计划（2026）'!$A:$A&amp;'[3]产值及收款计划（2026）'!$B:$B,'[3]产值及收款计划（2026）'!CH:CH)</f>
        <v>0</v>
      </c>
      <c r="CI372" s="256" cm="1">
        <f t="array" aca="1" ref="CI372" ca="1">_xlfn.XLOOKUP($A372&amp;$B372,'[3]产值及收款计划（2026）'!$A:$A&amp;'[3]产值及收款计划（2026）'!$B:$B,'[3]产值及收款计划（2026）'!CI:CI)</f>
        <v>0</v>
      </c>
      <c r="CJ372" s="256" cm="1">
        <f t="array" aca="1" ref="CJ372" ca="1">_xlfn.XLOOKUP($A372&amp;$B372,'[3]产值及收款计划（2026）'!$A:$A&amp;'[3]产值及收款计划（2026）'!$B:$B,'[3]产值及收款计划（2026）'!CJ:CJ)</f>
        <v>0</v>
      </c>
      <c r="CK372" s="256" cm="1">
        <f t="array" aca="1" ref="CK372" ca="1">_xlfn.XLOOKUP($A372&amp;$B372,'[3]产值及收款计划（2026）'!$A:$A&amp;'[3]产值及收款计划（2026）'!$B:$B,'[3]产值及收款计划（2026）'!CK:CK)</f>
        <v>0</v>
      </c>
      <c r="CL372" s="256" cm="1">
        <f t="array" aca="1" ref="CL372" ca="1">_xlfn.XLOOKUP($A372&amp;$B372,'[3]产值及收款计划（2026）'!$A:$A&amp;'[3]产值及收款计划（2026）'!$B:$B,'[3]产值及收款计划（2026）'!CL:CL)</f>
        <v>0</v>
      </c>
      <c r="DA372" s="256" cm="1">
        <f t="array" aca="1" ref="DA372" ca="1">_xlfn.XLOOKUP($A372&amp;$B372,'[3]产值及收款计划（2026）'!$A:$A&amp;'[3]产值及收款计划（2026）'!$B:$B,'[3]产值及收款计划（2026）'!DA:DA)</f>
        <v>0</v>
      </c>
      <c r="DB372" s="256" cm="1">
        <f t="array" aca="1" ref="DB372" ca="1">_xlfn.XLOOKUP($A372&amp;$B372,'[3]产值及收款计划（2026）'!$A:$A&amp;'[3]产值及收款计划（2026）'!$B:$B,'[3]产值及收款计划（2026）'!DB:DB)</f>
        <v>0</v>
      </c>
      <c r="DC372" s="256" cm="1">
        <f t="array" aca="1" ref="DC372" ca="1">_xlfn.XLOOKUP($A372&amp;$B372,'[3]产值及收款计划（2026）'!$A:$A&amp;'[3]产值及收款计划（2026）'!$B:$B,'[3]产值及收款计划（2026）'!DC:DC)</f>
        <v>0</v>
      </c>
      <c r="DD372" s="256" cm="1">
        <f t="array" aca="1" ref="DD372" ca="1">_xlfn.XLOOKUP($A372&amp;$B372,'[3]产值及收款计划（2026）'!$A:$A&amp;'[3]产值及收款计划（2026）'!$B:$B,'[3]产值及收款计划（2026）'!DD:DD)</f>
        <v>0</v>
      </c>
      <c r="DE372" s="256" cm="1">
        <f t="array" aca="1" ref="DE372" ca="1">_xlfn.XLOOKUP($A372&amp;$B372,'[3]产值及收款计划（2026）'!$A:$A&amp;'[3]产值及收款计划（2026）'!$B:$B,'[3]产值及收款计划（2026）'!DE:DE)</f>
        <v>0</v>
      </c>
      <c r="DF372" s="256" cm="1">
        <f t="array" aca="1" ref="DF372" ca="1">_xlfn.XLOOKUP($A372&amp;$B372,'[3]产值及收款计划（2026）'!$A:$A&amp;'[3]产值及收款计划（2026）'!$B:$B,'[3]产值及收款计划（2026）'!DF:DF)</f>
        <v>0</v>
      </c>
      <c r="DG372" s="256" cm="1">
        <f t="array" aca="1" ref="DG372" ca="1">_xlfn.XLOOKUP($A372&amp;$B372,'[3]产值及收款计划（2026）'!$A:$A&amp;'[3]产值及收款计划（2026）'!$B:$B,'[3]产值及收款计划（2026）'!DG:DG)</f>
        <v>0</v>
      </c>
      <c r="DH372" s="256" cm="1">
        <f t="array" aca="1" ref="DH372" ca="1">_xlfn.XLOOKUP($A372&amp;$B372,'[3]产值及收款计划（2026）'!$A:$A&amp;'[3]产值及收款计划（2026）'!$B:$B,'[3]产值及收款计划（2026）'!DH:DH)</f>
        <v>0</v>
      </c>
      <c r="DI372" s="256" cm="1">
        <f t="array" aca="1" ref="DI372" ca="1">_xlfn.XLOOKUP($A372&amp;$B372,'[3]产值及收款计划（2026）'!$A:$A&amp;'[3]产值及收款计划（2026）'!$B:$B,'[3]产值及收款计划（2026）'!DI:DI)</f>
        <v>0</v>
      </c>
      <c r="DJ372" s="256" cm="1">
        <f t="array" aca="1" ref="DJ372" ca="1">_xlfn.XLOOKUP($A372&amp;$B372,'[3]产值及收款计划（2026）'!$A:$A&amp;'[3]产值及收款计划（2026）'!$B:$B,'[3]产值及收款计划（2026）'!DJ:DJ)</f>
        <v>0</v>
      </c>
      <c r="DK372" s="256" cm="1">
        <f t="array" aca="1" ref="DK372" ca="1">_xlfn.XLOOKUP($A372&amp;$B372,'[3]产值及收款计划（2026）'!$A:$A&amp;'[3]产值及收款计划（2026）'!$B:$B,'[3]产值及收款计划（2026）'!DK:DK)</f>
        <v>0</v>
      </c>
      <c r="DL372" s="256" cm="1">
        <f t="array" aca="1" ref="DL372" ca="1">_xlfn.XLOOKUP($A372&amp;$B372,'[3]产值及收款计划（2026）'!$A:$A&amp;'[3]产值及收款计划（2026）'!$B:$B,'[3]产值及收款计划（2026）'!DL:DL)</f>
        <v>0</v>
      </c>
      <c r="DM372" s="264"/>
      <c r="DN372" s="250"/>
    </row>
    <row r="373" spans="1:118" ht="20.25" x14ac:dyDescent="0.15">
      <c r="A373" s="254">
        <f t="shared" ca="1" si="20"/>
        <v>25</v>
      </c>
      <c r="B373" s="254" t="s">
        <v>27</v>
      </c>
      <c r="C373" s="255" t="str" cm="1">
        <f t="array" aca="1" ref="C373" ca="1">_xlfn.XLOOKUP($A373&amp;$B373,'[3]产值及收款计划（2026）'!$A:$A&amp;'[3]产值及收款计划（2026）'!$B:$B,'[3]产值及收款计划（2026）'!C:C)</f>
        <v>C0CJSG-FW-T-2025004</v>
      </c>
      <c r="D373" s="255" t="str" cm="1">
        <f t="array" aca="1" ref="D373" ca="1">_xlfn.XLOOKUP($A373&amp;$B373,'[3]产值及收款计划（2026）'!$A:$A&amp;'[3]产值及收款计划（2026）'!$B:$B,'[3]产值及收款计划（2026）'!D:D)</f>
        <v>2025年晟元保理业务系统信息安全等保测评</v>
      </c>
      <c r="E373" s="256" cm="1">
        <f t="array" aca="1" ref="E373" ca="1">_xlfn.XLOOKUP($A373&amp;$B373,'[3]产值及收款计划（2026）'!$A:$A&amp;'[3]产值及收款计划（2026）'!$B:$B,'[3]产值及收款计划（2026）'!E:E)</f>
        <v>11</v>
      </c>
      <c r="F373" s="256" cm="1">
        <f t="array" aca="1" ref="F373" ca="1">_xlfn.XLOOKUP($A373&amp;$B373,'[3]产值及收款计划（2026）'!$A:$A&amp;'[3]产值及收款计划（2026）'!$B:$B,'[3]产值及收款计划（2026）'!F:F)</f>
        <v>11</v>
      </c>
      <c r="G373" s="256" cm="1">
        <f t="array" aca="1" ref="G373" ca="1">_xlfn.XLOOKUP($A373&amp;$B373,'[3]产值及收款计划（2026）'!$A:$A&amp;'[3]产值及收款计划（2026）'!$B:$B,'[3]产值及收款计划（2026）'!G:G)</f>
        <v>11</v>
      </c>
      <c r="H373" s="256" cm="1">
        <f t="array" aca="1" ref="H373" ca="1">_xlfn.XLOOKUP($A373&amp;$B373,'[3]产值及收款计划（2026）'!$A:$A&amp;'[3]产值及收款计划（2026）'!$B:$B,'[3]产值及收款计划（2026）'!H:H)</f>
        <v>6</v>
      </c>
      <c r="I373" s="257" cm="1">
        <f t="array" aca="1" ref="I373" ca="1">_xlfn.XLOOKUP($A373&amp;$B373,'[3]产值及收款计划（2026）'!$A:$A&amp;'[3]产值及收款计划（2026）'!$B:$B,'[3]产值及收款计划（2026）'!I:I)</f>
        <v>0.54545454545454497</v>
      </c>
      <c r="J373" s="258" cm="1">
        <f t="array" aca="1" ref="J373" ca="1">_xlfn.XLOOKUP($A373&amp;$B373,'[3]产值及收款计划（2026）'!$A:$A&amp;'[3]产值及收款计划（2026）'!$B:$B,'[3]产值及收款计划（2026）'!J:J)</f>
        <v>0.06</v>
      </c>
      <c r="K373" s="256" cm="1">
        <f t="array" aca="1" ref="K373" ca="1">_xlfn.XLOOKUP($A373&amp;$B373,'[3]产值及收款计划（2026）'!$A:$A&amp;'[3]产值及收款计划（2026）'!$B:$B,'[3]产值及收款计划（2026）'!K:K)</f>
        <v>0</v>
      </c>
      <c r="L373" s="256" cm="1">
        <f t="array" aca="1" ref="L373" ca="1">_xlfn.XLOOKUP($A373&amp;$B373,'[3]产值及收款计划（2026）'!$A:$A&amp;'[3]产值及收款计划（2026）'!$B:$B,'[3]产值及收款计划（2026）'!L:L)</f>
        <v>0</v>
      </c>
      <c r="M373" s="256" t="str" cm="1">
        <f t="array" aca="1" ref="M373" ca="1">_xlfn.XLOOKUP($A373&amp;$B373,'[3]产值及收款计划（2026）'!$A:$A&amp;'[3]产值及收款计划（2026）'!$B:$B,'[3]产值及收款计划（2026）'!M:M)</f>
        <v>主导</v>
      </c>
      <c r="N373" s="256" cm="1">
        <f t="array" aca="1" ref="N373" ca="1">_xlfn.XLOOKUP($A373&amp;$B373,'[3]产值及收款计划（2026）'!$A:$A&amp;'[3]产值及收款计划（2026）'!$B:$B,'[3]产值及收款计划（2026）'!N:N)</f>
        <v>0</v>
      </c>
      <c r="O373" s="256" t="str" cm="1">
        <f t="array" aca="1" ref="O373" ca="1">_xlfn.XLOOKUP($A373&amp;$B373,'[3]产值及收款计划（2026）'!$A:$A&amp;'[3]产值及收款计划（2026）'!$B:$B,'[3]产值及收款计划（2026）'!O:O)</f>
        <v>侯捷</v>
      </c>
      <c r="P373" s="255" t="str" cm="1">
        <f t="array" aca="1" ref="P373" ca="1">_xlfn.XLOOKUP($A373&amp;$B373,'[3]产值及收款计划（2026）'!$A:$A&amp;'[3]产值及收款计划（2026）'!$B:$B,'[3]产值及收款计划（2026）'!P:P)</f>
        <v>在建</v>
      </c>
      <c r="Q373" s="256" cm="1">
        <f t="array" aca="1" ref="Q373" ca="1">_xlfn.XLOOKUP($A373&amp;$B373,'[3]产值及收款计划（2026）'!$A:$A&amp;'[3]产值及收款计划（2026）'!$B:$B,'[3]产值及收款计划（2026）'!Q:Q)</f>
        <v>0</v>
      </c>
      <c r="R373" s="256" cm="1">
        <f t="array" aca="1" ref="R373" ca="1">_xlfn.XLOOKUP($A373&amp;$B373,'[3]产值及收款计划（2026）'!$A:$A&amp;'[3]产值及收款计划（2026）'!$B:$B,'[3]产值及收款计划（2026）'!R:R)</f>
        <v>0</v>
      </c>
      <c r="S373" s="256" cm="1">
        <f t="array" aca="1" ref="S373" ca="1">_xlfn.XLOOKUP($A373&amp;$B373,'[3]产值及收款计划（2026）'!$A:$A&amp;'[3]产值及收款计划（2026）'!$B:$B,'[3]产值及收款计划（2026）'!S:S)</f>
        <v>0</v>
      </c>
      <c r="T373" s="256" cm="1">
        <f t="array" aca="1" ref="T373" ca="1">_xlfn.XLOOKUP($A373&amp;$B373,'[3]产值及收款计划（2026）'!$A:$A&amp;'[3]产值及收款计划（2026）'!$B:$B,'[3]产值及收款计划（2026）'!T:T)</f>
        <v>7.7</v>
      </c>
      <c r="U373" s="256" cm="1">
        <f t="array" aca="1" ref="U373" ca="1">_xlfn.XLOOKUP($A373&amp;$B373,'[3]产值及收款计划（2026）'!$A:$A&amp;'[3]产值及收款计划（2026）'!$B:$B,'[3]产值及收款计划（2026）'!U:U)</f>
        <v>3.3</v>
      </c>
      <c r="V373" s="256" cm="1">
        <f t="array" aca="1" ref="V373" ca="1">_xlfn.XLOOKUP($A373&amp;$B373,'[3]产值及收款计划（2026）'!$A:$A&amp;'[3]产值及收款计划（2026）'!$B:$B,'[3]产值及收款计划（2026）'!V:V)</f>
        <v>0</v>
      </c>
      <c r="W373" s="256" cm="1">
        <f t="array" aca="1" ref="W373" ca="1">_xlfn.XLOOKUP($A373&amp;$B373,'[3]产值及收款计划（2026）'!$A:$A&amp;'[3]产值及收款计划（2026）'!$B:$B,'[3]产值及收款计划（2026）'!W:W)</f>
        <v>0</v>
      </c>
      <c r="X373" s="256" cm="1">
        <f t="array" aca="1" ref="X373" ca="1">_xlfn.XLOOKUP($A373&amp;$B373,'[3]产值及收款计划（2026）'!$A:$A&amp;'[3]产值及收款计划（2026）'!$B:$B,'[3]产值及收款计划（2026）'!X:X)</f>
        <v>0</v>
      </c>
      <c r="Y373" s="256" cm="1">
        <f t="array" aca="1" ref="Y373" ca="1">_xlfn.XLOOKUP($A373&amp;$B373,'[3]产值及收款计划（2026）'!$A:$A&amp;'[3]产值及收款计划（2026）'!$B:$B,'[3]产值及收款计划（2026）'!Y:Y)</f>
        <v>0</v>
      </c>
      <c r="Z373" s="256" cm="1">
        <f t="array" aca="1" ref="Z373" ca="1">_xlfn.XLOOKUP($A373&amp;$B373,'[3]产值及收款计划（2026）'!$A:$A&amp;'[3]产值及收款计划（2026）'!$B:$B,'[3]产值及收款计划（2026）'!Z:Z)</f>
        <v>0</v>
      </c>
      <c r="AA373" s="256" cm="1">
        <f t="array" aca="1" ref="AA373" ca="1">_xlfn.XLOOKUP($A373&amp;$B373,'[3]产值及收款计划（2026）'!$A:$A&amp;'[3]产值及收款计划（2026）'!$B:$B,'[3]产值及收款计划（2026）'!AA:AA)</f>
        <v>0</v>
      </c>
      <c r="AB373" s="256" cm="1">
        <f t="array" aca="1" ref="AB373" ca="1">_xlfn.XLOOKUP($A373&amp;$B373,'[3]产值及收款计划（2026）'!$A:$A&amp;'[3]产值及收款计划（2026）'!$B:$B,'[3]产值及收款计划（2026）'!AB:AB)</f>
        <v>3.3</v>
      </c>
      <c r="AC373" s="256" cm="1">
        <f t="array" aca="1" ref="AC373" ca="1">_xlfn.XLOOKUP($A373&amp;$B373,'[3]产值及收款计划（2026）'!$A:$A&amp;'[3]产值及收款计划（2026）'!$B:$B,'[3]产值及收款计划（2026）'!AC:AC)</f>
        <v>3.3</v>
      </c>
      <c r="AD373" s="256" cm="1">
        <f t="array" aca="1" ref="AD373" ca="1">_xlfn.XLOOKUP($A373&amp;$B373,'[3]产值及收款计划（2026）'!$A:$A&amp;'[3]产值及收款计划（2026）'!$B:$B,'[3]产值及收款计划（2026）'!AD:AD)</f>
        <v>0</v>
      </c>
      <c r="AE373" s="256" cm="1">
        <f t="array" aca="1" ref="AE373" ca="1">_xlfn.XLOOKUP($A373&amp;$B373,'[3]产值及收款计划（2026）'!$A:$A&amp;'[3]产值及收款计划（2026）'!$B:$B,'[3]产值及收款计划（2026）'!AE:AE)</f>
        <v>0</v>
      </c>
      <c r="AF373" s="256" cm="1">
        <f t="array" aca="1" ref="AF373" ca="1">_xlfn.XLOOKUP($A373&amp;$B373,'[3]产值及收款计划（2026）'!$A:$A&amp;'[3]产值及收款计划（2026）'!$B:$B,'[3]产值及收款计划（2026）'!AF:AF)</f>
        <v>0</v>
      </c>
      <c r="AG373" s="256" cm="1">
        <f t="array" aca="1" ref="AG373" ca="1">_xlfn.XLOOKUP($A373&amp;$B373,'[3]产值及收款计划（2026）'!$A:$A&amp;'[3]产值及收款计划（2026）'!$B:$B,'[3]产值及收款计划（2026）'!AG:AG)</f>
        <v>0</v>
      </c>
      <c r="AH373" s="256" cm="1">
        <f t="array" aca="1" ref="AH373" ca="1">_xlfn.XLOOKUP($A373&amp;$B373,'[3]产值及收款计划（2026）'!$A:$A&amp;'[3]产值及收款计划（2026）'!$B:$B,'[3]产值及收款计划（2026）'!AH:AH)</f>
        <v>0</v>
      </c>
      <c r="AI373" s="256" cm="1">
        <f t="array" aca="1" ref="AI373" ca="1">_xlfn.XLOOKUP($A373&amp;$B373,'[3]产值及收款计划（2026）'!$A:$A&amp;'[3]产值及收款计划（2026）'!$B:$B,'[3]产值及收款计划（2026）'!AI:AI)</f>
        <v>0</v>
      </c>
      <c r="AJ373" s="256" cm="1">
        <f t="array" aca="1" ref="AJ373" ca="1">_xlfn.XLOOKUP($A373&amp;$B373,'[3]产值及收款计划（2026）'!$A:$A&amp;'[3]产值及收款计划（2026）'!$B:$B,'[3]产值及收款计划（2026）'!AJ:AJ)</f>
        <v>0</v>
      </c>
      <c r="AK373" s="256" cm="1">
        <f t="array" aca="1" ref="AK373" ca="1">_xlfn.XLOOKUP($A373&amp;$B373,'[3]产值及收款计划（2026）'!$A:$A&amp;'[3]产值及收款计划（2026）'!$B:$B,'[3]产值及收款计划（2026）'!AK:AK)</f>
        <v>0</v>
      </c>
      <c r="AL373" s="256" cm="1">
        <f t="array" aca="1" ref="AL373" ca="1">_xlfn.XLOOKUP($A373&amp;$B373,'[3]产值及收款计划（2026）'!$A:$A&amp;'[3]产值及收款计划（2026）'!$B:$B,'[3]产值及收款计划（2026）'!AL:AL)</f>
        <v>0</v>
      </c>
      <c r="AM373" s="263" t="e" cm="1">
        <f t="array" aca="1" ref="AM373" ca="1">_xlfn.LET(_xlpm.勾选月份状态数组,TRANSPOSE('PPT(12-15页）-TOP10'!$A$3:$A$14),_xlpm.选择数据区,IF('PPT(12-15页）-TOP10'!$E$3="收款",$BA373:$BL373,$AA373:$AL373),SUM(_xlfn._xlws.FILTER(_xlpm.选择数据区,_xlpm.勾选月份状态数组,"")))</f>
        <v>#NAME?</v>
      </c>
      <c r="AN373" s="256" t="e" cm="1">
        <f t="array" aca="1" ref="AN373" ca="1">_xlfn.LET(_xlpm.勾选月份状态数组,TRANSPOSE('PPT(12-15页）-TOP10'!$A$3:$A$14),_xlpm.选择数据区,IF('PPT(12-15页）-TOP10'!$E$3="收款",$DA373:$DL373,$CA373:$CL373),SUM(_xlfn._xlws.FILTER(_xlpm.选择数据区,_xlpm.勾选月份状态数组,"")))</f>
        <v>#NAME?</v>
      </c>
      <c r="AO373" s="256">
        <f ca="1">SUM(CA373:CC373)+SUM(AD373:AL373)</f>
        <v>3.3</v>
      </c>
      <c r="AP373" s="256"/>
      <c r="AQ373" s="256"/>
      <c r="AR373" s="256"/>
      <c r="AS373" s="256" cm="1">
        <f t="array" aca="1" ref="AS373" ca="1">_xlfn.XLOOKUP($A373&amp;$B373,'[3]产值及收款计划（2026）'!$A:$A&amp;'[3]产值及收款计划（2026）'!$B:$B,'[3]产值及收款计划（2026）'!AS:AS)</f>
        <v>0</v>
      </c>
      <c r="AT373" s="256" cm="1">
        <f t="array" aca="1" ref="AT373" ca="1">_xlfn.XLOOKUP($A373&amp;$B373,'[3]产值及收款计划（2026）'!$A:$A&amp;'[3]产值及收款计划（2026）'!$B:$B,'[3]产值及收款计划（2026）'!AT:AT)</f>
        <v>0</v>
      </c>
      <c r="AU373" s="256" cm="1">
        <f t="array" aca="1" ref="AU373" ca="1">_xlfn.XLOOKUP($A373&amp;$B373,'[3]产值及收款计划（2026）'!$A:$A&amp;'[3]产值及收款计划（2026）'!$B:$B,'[3]产值及收款计划（2026）'!AU:AU)</f>
        <v>0</v>
      </c>
      <c r="AV373" s="256" cm="1">
        <f t="array" aca="1" ref="AV373" ca="1">_xlfn.XLOOKUP($A373&amp;$B373,'[3]产值及收款计划（2026）'!$A:$A&amp;'[3]产值及收款计划（2026）'!$B:$B,'[3]产值及收款计划（2026）'!AV:AV)</f>
        <v>0</v>
      </c>
      <c r="AW373" s="256" cm="1">
        <f t="array" aca="1" ref="AW373" ca="1">_xlfn.XLOOKUP($A373&amp;$B373,'[3]产值及收款计划（2026）'!$A:$A&amp;'[3]产值及收款计划（2026）'!$B:$B,'[3]产值及收款计划（2026）'!AW:AW)</f>
        <v>7.7</v>
      </c>
      <c r="AX373" s="256" cm="1">
        <f t="array" aca="1" ref="AX373" ca="1">_xlfn.XLOOKUP($A373&amp;$B373,'[3]产值及收款计划（2026）'!$A:$A&amp;'[3]产值及收款计划（2026）'!$B:$B,'[3]产值及收款计划（2026）'!AX:AX)</f>
        <v>3.3</v>
      </c>
      <c r="AY373" s="256" cm="1">
        <f t="array" aca="1" ref="AY373" ca="1">_xlfn.XLOOKUP($A373&amp;$B373,'[3]产值及收款计划（2026）'!$A:$A&amp;'[3]产值及收款计划（2026）'!$B:$B,'[3]产值及收款计划（2026）'!AY:AY)</f>
        <v>0</v>
      </c>
      <c r="AZ373" s="256" cm="1">
        <f t="array" aca="1" ref="AZ373" ca="1">_xlfn.XLOOKUP($A373&amp;$B373,'[3]产值及收款计划（2026）'!$A:$A&amp;'[3]产值及收款计划（2026）'!$B:$B,'[3]产值及收款计划（2026）'!AZ:AZ)</f>
        <v>0</v>
      </c>
      <c r="BA373" s="256" cm="1">
        <f t="array" aca="1" ref="BA373" ca="1">_xlfn.XLOOKUP($A373&amp;$B373,'[3]产值及收款计划（2026）'!$A:$A&amp;'[3]产值及收款计划（2026）'!$B:$B,'[3]产值及收款计划（2026）'!BA:BA)</f>
        <v>0</v>
      </c>
      <c r="BB373" s="256" cm="1">
        <f t="array" aca="1" ref="BB373" ca="1">_xlfn.XLOOKUP($A373&amp;$B373,'[3]产值及收款计划（2026）'!$A:$A&amp;'[3]产值及收款计划（2026）'!$B:$B,'[3]产值及收款计划（2026）'!BB:BB)</f>
        <v>0</v>
      </c>
      <c r="BC373" s="256" cm="1">
        <f t="array" aca="1" ref="BC373" ca="1">_xlfn.XLOOKUP($A373&amp;$B373,'[3]产值及收款计划（2026）'!$A:$A&amp;'[3]产值及收款计划（2026）'!$B:$B,'[3]产值及收款计划（2026）'!BC:BC)</f>
        <v>3.3</v>
      </c>
      <c r="BD373" s="256" cm="1">
        <f t="array" aca="1" ref="BD373" ca="1">_xlfn.XLOOKUP($A373&amp;$B373,'[3]产值及收款计划（2026）'!$A:$A&amp;'[3]产值及收款计划（2026）'!$B:$B,'[3]产值及收款计划（2026）'!BD:BD)</f>
        <v>0</v>
      </c>
      <c r="BE373" s="256" cm="1">
        <f t="array" aca="1" ref="BE373" ca="1">_xlfn.XLOOKUP($A373&amp;$B373,'[3]产值及收款计划（2026）'!$A:$A&amp;'[3]产值及收款计划（2026）'!$B:$B,'[3]产值及收款计划（2026）'!BE:BE)</f>
        <v>0</v>
      </c>
      <c r="BF373" s="256" cm="1">
        <f t="array" aca="1" ref="BF373" ca="1">_xlfn.XLOOKUP($A373&amp;$B373,'[3]产值及收款计划（2026）'!$A:$A&amp;'[3]产值及收款计划（2026）'!$B:$B,'[3]产值及收款计划（2026）'!BF:BF)</f>
        <v>0</v>
      </c>
      <c r="BG373" s="256" cm="1">
        <f t="array" aca="1" ref="BG373" ca="1">_xlfn.XLOOKUP($A373&amp;$B373,'[3]产值及收款计划（2026）'!$A:$A&amp;'[3]产值及收款计划（2026）'!$B:$B,'[3]产值及收款计划（2026）'!BG:BG)</f>
        <v>0</v>
      </c>
      <c r="BH373" s="256" cm="1">
        <f t="array" aca="1" ref="BH373" ca="1">_xlfn.XLOOKUP($A373&amp;$B373,'[3]产值及收款计划（2026）'!$A:$A&amp;'[3]产值及收款计划（2026）'!$B:$B,'[3]产值及收款计划（2026）'!BH:BH)</f>
        <v>0</v>
      </c>
      <c r="BI373" s="256" cm="1">
        <f t="array" aca="1" ref="BI373" ca="1">_xlfn.XLOOKUP($A373&amp;$B373,'[3]产值及收款计划（2026）'!$A:$A&amp;'[3]产值及收款计划（2026）'!$B:$B,'[3]产值及收款计划（2026）'!BI:BI)</f>
        <v>0</v>
      </c>
      <c r="BJ373" s="256" cm="1">
        <f t="array" aca="1" ref="BJ373" ca="1">_xlfn.XLOOKUP($A373&amp;$B373,'[3]产值及收款计划（2026）'!$A:$A&amp;'[3]产值及收款计划（2026）'!$B:$B,'[3]产值及收款计划（2026）'!BJ:BJ)</f>
        <v>0</v>
      </c>
      <c r="BK373" s="256" cm="1">
        <f t="array" aca="1" ref="BK373" ca="1">_xlfn.XLOOKUP($A373&amp;$B373,'[3]产值及收款计划（2026）'!$A:$A&amp;'[3]产值及收款计划（2026）'!$B:$B,'[3]产值及收款计划（2026）'!BK:BK)</f>
        <v>0</v>
      </c>
      <c r="BL373" s="256" cm="1">
        <f t="array" aca="1" ref="BL373" ca="1">_xlfn.XLOOKUP($A373&amp;$B373,'[3]产值及收款计划（2026）'!$A:$A&amp;'[3]产值及收款计划（2026）'!$B:$B,'[3]产值及收款计划（2026）'!BL:BL)</f>
        <v>0</v>
      </c>
      <c r="BM373" s="256"/>
      <c r="BN373" s="256"/>
      <c r="BO373" s="256"/>
      <c r="BP373" s="256"/>
      <c r="BQ373" s="255" t="str" cm="1">
        <f t="array" aca="1" ref="BQ373" ca="1">_xlfn.XLOOKUP($A373&amp;$B373,'[3]产值及收款计划（2026）'!$A:$A&amp;'[3]产值及收款计划（2026）'!$B:$B,'[3]产值及收款计划（2026）'!BQ:BQ)</f>
        <v>上海晟元商业保理有限公司</v>
      </c>
      <c r="BR373" s="256" cm="1">
        <f t="array" aca="1" ref="BR373" ca="1">_xlfn.XLOOKUP($A373&amp;$B373,'[3]产值及收款计划（2026）'!$A:$A&amp;'[3]产值及收款计划（2026）'!$B:$B,'[3]产值及收款计划（2026）'!BR:BR)</f>
        <v>0</v>
      </c>
      <c r="CA373" s="256" cm="1">
        <f t="array" aca="1" ref="CA373" ca="1">_xlfn.XLOOKUP($A373&amp;$B373,'[3]产值及收款计划（2026）'!$A:$A&amp;'[3]产值及收款计划（2026）'!$B:$B,'[3]产值及收款计划（2026）'!CA:CA)</f>
        <v>0</v>
      </c>
      <c r="CB373" s="256" cm="1">
        <f t="array" aca="1" ref="CB373" ca="1">_xlfn.XLOOKUP($A373&amp;$B373,'[3]产值及收款计划（2026）'!$A:$A&amp;'[3]产值及收款计划（2026）'!$B:$B,'[3]产值及收款计划（2026）'!CB:CB)</f>
        <v>0</v>
      </c>
      <c r="CC373" s="256" cm="1">
        <f t="array" aca="1" ref="CC373" ca="1">_xlfn.XLOOKUP($A373&amp;$B373,'[3]产值及收款计划（2026）'!$A:$A&amp;'[3]产值及收款计划（2026）'!$B:$B,'[3]产值及收款计划（2026）'!CC:CC)</f>
        <v>3.3</v>
      </c>
      <c r="CD373" s="256" cm="1">
        <f t="array" aca="1" ref="CD373" ca="1">_xlfn.XLOOKUP($A373&amp;$B373,'[3]产值及收款计划（2026）'!$A:$A&amp;'[3]产值及收款计划（2026）'!$B:$B,'[3]产值及收款计划（2026）'!CD:CD)</f>
        <v>0</v>
      </c>
      <c r="CE373" s="256" cm="1">
        <f t="array" aca="1" ref="CE373" ca="1">_xlfn.XLOOKUP($A373&amp;$B373,'[3]产值及收款计划（2026）'!$A:$A&amp;'[3]产值及收款计划（2026）'!$B:$B,'[3]产值及收款计划（2026）'!CE:CE)</f>
        <v>0</v>
      </c>
      <c r="CF373" s="256" cm="1">
        <f t="array" aca="1" ref="CF373" ca="1">_xlfn.XLOOKUP($A373&amp;$B373,'[3]产值及收款计划（2026）'!$A:$A&amp;'[3]产值及收款计划（2026）'!$B:$B,'[3]产值及收款计划（2026）'!CF:CF)</f>
        <v>0</v>
      </c>
      <c r="CG373" s="256" cm="1">
        <f t="array" aca="1" ref="CG373" ca="1">_xlfn.XLOOKUP($A373&amp;$B373,'[3]产值及收款计划（2026）'!$A:$A&amp;'[3]产值及收款计划（2026）'!$B:$B,'[3]产值及收款计划（2026）'!CG:CG)</f>
        <v>0</v>
      </c>
      <c r="CH373" s="256" cm="1">
        <f t="array" aca="1" ref="CH373" ca="1">_xlfn.XLOOKUP($A373&amp;$B373,'[3]产值及收款计划（2026）'!$A:$A&amp;'[3]产值及收款计划（2026）'!$B:$B,'[3]产值及收款计划（2026）'!CH:CH)</f>
        <v>0</v>
      </c>
      <c r="CI373" s="256" cm="1">
        <f t="array" aca="1" ref="CI373" ca="1">_xlfn.XLOOKUP($A373&amp;$B373,'[3]产值及收款计划（2026）'!$A:$A&amp;'[3]产值及收款计划（2026）'!$B:$B,'[3]产值及收款计划（2026）'!CI:CI)</f>
        <v>0</v>
      </c>
      <c r="CJ373" s="256" cm="1">
        <f t="array" aca="1" ref="CJ373" ca="1">_xlfn.XLOOKUP($A373&amp;$B373,'[3]产值及收款计划（2026）'!$A:$A&amp;'[3]产值及收款计划（2026）'!$B:$B,'[3]产值及收款计划（2026）'!CJ:CJ)</f>
        <v>0</v>
      </c>
      <c r="CK373" s="256" cm="1">
        <f t="array" aca="1" ref="CK373" ca="1">_xlfn.XLOOKUP($A373&amp;$B373,'[3]产值及收款计划（2026）'!$A:$A&amp;'[3]产值及收款计划（2026）'!$B:$B,'[3]产值及收款计划（2026）'!CK:CK)</f>
        <v>0</v>
      </c>
      <c r="CL373" s="256" cm="1">
        <f t="array" aca="1" ref="CL373" ca="1">_xlfn.XLOOKUP($A373&amp;$B373,'[3]产值及收款计划（2026）'!$A:$A&amp;'[3]产值及收款计划（2026）'!$B:$B,'[3]产值及收款计划（2026）'!CL:CL)</f>
        <v>0</v>
      </c>
      <c r="DA373" s="256" cm="1">
        <f t="array" aca="1" ref="DA373" ca="1">_xlfn.XLOOKUP($A373&amp;$B373,'[3]产值及收款计划（2026）'!$A:$A&amp;'[3]产值及收款计划（2026）'!$B:$B,'[3]产值及收款计划（2026）'!DA:DA)</f>
        <v>0</v>
      </c>
      <c r="DB373" s="256" cm="1">
        <f t="array" aca="1" ref="DB373" ca="1">_xlfn.XLOOKUP($A373&amp;$B373,'[3]产值及收款计划（2026）'!$A:$A&amp;'[3]产值及收款计划（2026）'!$B:$B,'[3]产值及收款计划（2026）'!DB:DB)</f>
        <v>0</v>
      </c>
      <c r="DC373" s="256" cm="1">
        <f t="array" aca="1" ref="DC373" ca="1">_xlfn.XLOOKUP($A373&amp;$B373,'[3]产值及收款计划（2026）'!$A:$A&amp;'[3]产值及收款计划（2026）'!$B:$B,'[3]产值及收款计划（2026）'!DC:DC)</f>
        <v>3.3</v>
      </c>
      <c r="DD373" s="256" cm="1">
        <f t="array" aca="1" ref="DD373" ca="1">_xlfn.XLOOKUP($A373&amp;$B373,'[3]产值及收款计划（2026）'!$A:$A&amp;'[3]产值及收款计划（2026）'!$B:$B,'[3]产值及收款计划（2026）'!DD:DD)</f>
        <v>0</v>
      </c>
      <c r="DE373" s="256" cm="1">
        <f t="array" aca="1" ref="DE373" ca="1">_xlfn.XLOOKUP($A373&amp;$B373,'[3]产值及收款计划（2026）'!$A:$A&amp;'[3]产值及收款计划（2026）'!$B:$B,'[3]产值及收款计划（2026）'!DE:DE)</f>
        <v>0</v>
      </c>
      <c r="DF373" s="256" cm="1">
        <f t="array" aca="1" ref="DF373" ca="1">_xlfn.XLOOKUP($A373&amp;$B373,'[3]产值及收款计划（2026）'!$A:$A&amp;'[3]产值及收款计划（2026）'!$B:$B,'[3]产值及收款计划（2026）'!DF:DF)</f>
        <v>0</v>
      </c>
      <c r="DG373" s="256" cm="1">
        <f t="array" aca="1" ref="DG373" ca="1">_xlfn.XLOOKUP($A373&amp;$B373,'[3]产值及收款计划（2026）'!$A:$A&amp;'[3]产值及收款计划（2026）'!$B:$B,'[3]产值及收款计划（2026）'!DG:DG)</f>
        <v>0</v>
      </c>
      <c r="DH373" s="256" cm="1">
        <f t="array" aca="1" ref="DH373" ca="1">_xlfn.XLOOKUP($A373&amp;$B373,'[3]产值及收款计划（2026）'!$A:$A&amp;'[3]产值及收款计划（2026）'!$B:$B,'[3]产值及收款计划（2026）'!DH:DH)</f>
        <v>0</v>
      </c>
      <c r="DI373" s="256" cm="1">
        <f t="array" aca="1" ref="DI373" ca="1">_xlfn.XLOOKUP($A373&amp;$B373,'[3]产值及收款计划（2026）'!$A:$A&amp;'[3]产值及收款计划（2026）'!$B:$B,'[3]产值及收款计划（2026）'!DI:DI)</f>
        <v>0</v>
      </c>
      <c r="DJ373" s="256" cm="1">
        <f t="array" aca="1" ref="DJ373" ca="1">_xlfn.XLOOKUP($A373&amp;$B373,'[3]产值及收款计划（2026）'!$A:$A&amp;'[3]产值及收款计划（2026）'!$B:$B,'[3]产值及收款计划（2026）'!DJ:DJ)</f>
        <v>0</v>
      </c>
      <c r="DK373" s="256" cm="1">
        <f t="array" aca="1" ref="DK373" ca="1">_xlfn.XLOOKUP($A373&amp;$B373,'[3]产值及收款计划（2026）'!$A:$A&amp;'[3]产值及收款计划（2026）'!$B:$B,'[3]产值及收款计划（2026）'!DK:DK)</f>
        <v>0</v>
      </c>
      <c r="DL373" s="256" cm="1">
        <f t="array" aca="1" ref="DL373" ca="1">_xlfn.XLOOKUP($A373&amp;$B373,'[3]产值及收款计划（2026）'!$A:$A&amp;'[3]产值及收款计划（2026）'!$B:$B,'[3]产值及收款计划（2026）'!DL:DL)</f>
        <v>0</v>
      </c>
      <c r="DM373" s="264"/>
      <c r="DN373" s="250"/>
    </row>
    <row r="374" spans="1:118" ht="20.25" x14ac:dyDescent="0.15">
      <c r="A374" s="254">
        <f t="shared" ca="1" si="20"/>
        <v>26</v>
      </c>
      <c r="B374" s="254" t="s">
        <v>27</v>
      </c>
      <c r="C374" s="255" t="str" cm="1">
        <f t="array" aca="1" ref="C374" ca="1">_xlfn.XLOOKUP($A374&amp;$B374,'[3]产值及收款计划（2026）'!$A:$A&amp;'[3]产值及收款计划（2026）'!$B:$B,'[3]产值及收款计划（2026）'!C:C)</f>
        <v>C0CJSG-FW-T-2025005</v>
      </c>
      <c r="D374" s="255" t="str" cm="1">
        <f t="array" aca="1" ref="D374" ca="1">_xlfn.XLOOKUP($A374&amp;$B374,'[3]产值及收款计划（2026）'!$A:$A&amp;'[3]产值及收款计划（2026）'!$B:$B,'[3]产值及收款计划（2026）'!D:D)</f>
        <v>2025年城市运营上海停车APP等保测评服务</v>
      </c>
      <c r="E374" s="256" cm="1">
        <f t="array" aca="1" ref="E374" ca="1">_xlfn.XLOOKUP($A374&amp;$B374,'[3]产值及收款计划（2026）'!$A:$A&amp;'[3]产值及收款计划（2026）'!$B:$B,'[3]产值及收款计划（2026）'!E:E)</f>
        <v>15.5</v>
      </c>
      <c r="F374" s="256" cm="1">
        <f t="array" aca="1" ref="F374" ca="1">_xlfn.XLOOKUP($A374&amp;$B374,'[3]产值及收款计划（2026）'!$A:$A&amp;'[3]产值及收款计划（2026）'!$B:$B,'[3]产值及收款计划（2026）'!F:F)</f>
        <v>15.5</v>
      </c>
      <c r="G374" s="256" cm="1">
        <f t="array" aca="1" ref="G374" ca="1">_xlfn.XLOOKUP($A374&amp;$B374,'[3]产值及收款计划（2026）'!$A:$A&amp;'[3]产值及收款计划（2026）'!$B:$B,'[3]产值及收款计划（2026）'!G:G)</f>
        <v>15.5</v>
      </c>
      <c r="H374" s="256" cm="1">
        <f t="array" aca="1" ref="H374" ca="1">_xlfn.XLOOKUP($A374&amp;$B374,'[3]产值及收款计划（2026）'!$A:$A&amp;'[3]产值及收款计划（2026）'!$B:$B,'[3]产值及收款计划（2026）'!H:H)</f>
        <v>7.5</v>
      </c>
      <c r="I374" s="257" cm="1">
        <f t="array" aca="1" ref="I374" ca="1">_xlfn.XLOOKUP($A374&amp;$B374,'[3]产值及收款计划（2026）'!$A:$A&amp;'[3]产值及收款计划（2026）'!$B:$B,'[3]产值及收款计划（2026）'!I:I)</f>
        <v>0.483870967741935</v>
      </c>
      <c r="J374" s="258" cm="1">
        <f t="array" aca="1" ref="J374" ca="1">_xlfn.XLOOKUP($A374&amp;$B374,'[3]产值及收款计划（2026）'!$A:$A&amp;'[3]产值及收款计划（2026）'!$B:$B,'[3]产值及收款计划（2026）'!J:J)</f>
        <v>0.06</v>
      </c>
      <c r="K374" s="256" cm="1">
        <f t="array" aca="1" ref="K374" ca="1">_xlfn.XLOOKUP($A374&amp;$B374,'[3]产值及收款计划（2026）'!$A:$A&amp;'[3]产值及收款计划（2026）'!$B:$B,'[3]产值及收款计划（2026）'!K:K)</f>
        <v>0</v>
      </c>
      <c r="L374" s="256" cm="1">
        <f t="array" aca="1" ref="L374" ca="1">_xlfn.XLOOKUP($A374&amp;$B374,'[3]产值及收款计划（2026）'!$A:$A&amp;'[3]产值及收款计划（2026）'!$B:$B,'[3]产值及收款计划（2026）'!L:L)</f>
        <v>0</v>
      </c>
      <c r="M374" s="256" t="str" cm="1">
        <f t="array" aca="1" ref="M374" ca="1">_xlfn.XLOOKUP($A374&amp;$B374,'[3]产值及收款计划（2026）'!$A:$A&amp;'[3]产值及收款计划（2026）'!$B:$B,'[3]产值及收款计划（2026）'!M:M)</f>
        <v>主导</v>
      </c>
      <c r="N374" s="256" cm="1">
        <f t="array" aca="1" ref="N374" ca="1">_xlfn.XLOOKUP($A374&amp;$B374,'[3]产值及收款计划（2026）'!$A:$A&amp;'[3]产值及收款计划（2026）'!$B:$B,'[3]产值及收款计划（2026）'!N:N)</f>
        <v>0</v>
      </c>
      <c r="O374" s="256" t="str" cm="1">
        <f t="array" aca="1" ref="O374" ca="1">_xlfn.XLOOKUP($A374&amp;$B374,'[3]产值及收款计划（2026）'!$A:$A&amp;'[3]产值及收款计划（2026）'!$B:$B,'[3]产值及收款计划（2026）'!O:O)</f>
        <v>涂勋</v>
      </c>
      <c r="P374" s="255" t="str" cm="1">
        <f t="array" aca="1" ref="P374" ca="1">_xlfn.XLOOKUP($A374&amp;$B374,'[3]产值及收款计划（2026）'!$A:$A&amp;'[3]产值及收款计划（2026）'!$B:$B,'[3]产值及收款计划（2026）'!P:P)</f>
        <v>25已完结</v>
      </c>
      <c r="Q374" s="256" cm="1">
        <f t="array" aca="1" ref="Q374" ca="1">_xlfn.XLOOKUP($A374&amp;$B374,'[3]产值及收款计划（2026）'!$A:$A&amp;'[3]产值及收款计划（2026）'!$B:$B,'[3]产值及收款计划（2026）'!Q:Q)</f>
        <v>0</v>
      </c>
      <c r="R374" s="256" cm="1">
        <f t="array" aca="1" ref="R374" ca="1">_xlfn.XLOOKUP($A374&amp;$B374,'[3]产值及收款计划（2026）'!$A:$A&amp;'[3]产值及收款计划（2026）'!$B:$B,'[3]产值及收款计划（2026）'!R:R)</f>
        <v>0</v>
      </c>
      <c r="S374" s="256" cm="1">
        <f t="array" aca="1" ref="S374" ca="1">_xlfn.XLOOKUP($A374&amp;$B374,'[3]产值及收款计划（2026）'!$A:$A&amp;'[3]产值及收款计划（2026）'!$B:$B,'[3]产值及收款计划（2026）'!S:S)</f>
        <v>0</v>
      </c>
      <c r="T374" s="256" cm="1">
        <f t="array" aca="1" ref="T374" ca="1">_xlfn.XLOOKUP($A374&amp;$B374,'[3]产值及收款计划（2026）'!$A:$A&amp;'[3]产值及收款计划（2026）'!$B:$B,'[3]产值及收款计划（2026）'!T:T)</f>
        <v>15.5</v>
      </c>
      <c r="U374" s="256" cm="1">
        <f t="array" aca="1" ref="U374" ca="1">_xlfn.XLOOKUP($A374&amp;$B374,'[3]产值及收款计划（2026）'!$A:$A&amp;'[3]产值及收款计划（2026）'!$B:$B,'[3]产值及收款计划（2026）'!U:U)</f>
        <v>0</v>
      </c>
      <c r="V374" s="256" cm="1">
        <f t="array" aca="1" ref="V374" ca="1">_xlfn.XLOOKUP($A374&amp;$B374,'[3]产值及收款计划（2026）'!$A:$A&amp;'[3]产值及收款计划（2026）'!$B:$B,'[3]产值及收款计划（2026）'!V:V)</f>
        <v>0</v>
      </c>
      <c r="W374" s="256" cm="1">
        <f t="array" aca="1" ref="W374" ca="1">_xlfn.XLOOKUP($A374&amp;$B374,'[3]产值及收款计划（2026）'!$A:$A&amp;'[3]产值及收款计划（2026）'!$B:$B,'[3]产值及收款计划（2026）'!W:W)</f>
        <v>0</v>
      </c>
      <c r="X374" s="256" cm="1">
        <f t="array" aca="1" ref="X374" ca="1">_xlfn.XLOOKUP($A374&amp;$B374,'[3]产值及收款计划（2026）'!$A:$A&amp;'[3]产值及收款计划（2026）'!$B:$B,'[3]产值及收款计划（2026）'!X:X)</f>
        <v>0</v>
      </c>
      <c r="Y374" s="256" cm="1">
        <f t="array" aca="1" ref="Y374" ca="1">_xlfn.XLOOKUP($A374&amp;$B374,'[3]产值及收款计划（2026）'!$A:$A&amp;'[3]产值及收款计划（2026）'!$B:$B,'[3]产值及收款计划（2026）'!Y:Y)</f>
        <v>0</v>
      </c>
      <c r="Z374" s="256" cm="1">
        <f t="array" aca="1" ref="Z374" ca="1">_xlfn.XLOOKUP($A374&amp;$B374,'[3]产值及收款计划（2026）'!$A:$A&amp;'[3]产值及收款计划（2026）'!$B:$B,'[3]产值及收款计划（2026）'!Z:Z)</f>
        <v>0</v>
      </c>
      <c r="AA374" s="256" cm="1">
        <f t="array" aca="1" ref="AA374" ca="1">_xlfn.XLOOKUP($A374&amp;$B374,'[3]产值及收款计划（2026）'!$A:$A&amp;'[3]产值及收款计划（2026）'!$B:$B,'[3]产值及收款计划（2026）'!AA:AA)</f>
        <v>0</v>
      </c>
      <c r="AB374" s="256" cm="1">
        <f t="array" aca="1" ref="AB374" ca="1">_xlfn.XLOOKUP($A374&amp;$B374,'[3]产值及收款计划（2026）'!$A:$A&amp;'[3]产值及收款计划（2026）'!$B:$B,'[3]产值及收款计划（2026）'!AB:AB)</f>
        <v>0</v>
      </c>
      <c r="AC374" s="256" cm="1">
        <f t="array" aca="1" ref="AC374" ca="1">_xlfn.XLOOKUP($A374&amp;$B374,'[3]产值及收款计划（2026）'!$A:$A&amp;'[3]产值及收款计划（2026）'!$B:$B,'[3]产值及收款计划（2026）'!AC:AC)</f>
        <v>0</v>
      </c>
      <c r="AD374" s="256" cm="1">
        <f t="array" aca="1" ref="AD374" ca="1">_xlfn.XLOOKUP($A374&amp;$B374,'[3]产值及收款计划（2026）'!$A:$A&amp;'[3]产值及收款计划（2026）'!$B:$B,'[3]产值及收款计划（2026）'!AD:AD)</f>
        <v>0</v>
      </c>
      <c r="AE374" s="256" cm="1">
        <f t="array" aca="1" ref="AE374" ca="1">_xlfn.XLOOKUP($A374&amp;$B374,'[3]产值及收款计划（2026）'!$A:$A&amp;'[3]产值及收款计划（2026）'!$B:$B,'[3]产值及收款计划（2026）'!AE:AE)</f>
        <v>0</v>
      </c>
      <c r="AF374" s="256" cm="1">
        <f t="array" aca="1" ref="AF374" ca="1">_xlfn.XLOOKUP($A374&amp;$B374,'[3]产值及收款计划（2026）'!$A:$A&amp;'[3]产值及收款计划（2026）'!$B:$B,'[3]产值及收款计划（2026）'!AF:AF)</f>
        <v>0</v>
      </c>
      <c r="AG374" s="256" cm="1">
        <f t="array" aca="1" ref="AG374" ca="1">_xlfn.XLOOKUP($A374&amp;$B374,'[3]产值及收款计划（2026）'!$A:$A&amp;'[3]产值及收款计划（2026）'!$B:$B,'[3]产值及收款计划（2026）'!AG:AG)</f>
        <v>0</v>
      </c>
      <c r="AH374" s="256" cm="1">
        <f t="array" aca="1" ref="AH374" ca="1">_xlfn.XLOOKUP($A374&amp;$B374,'[3]产值及收款计划（2026）'!$A:$A&amp;'[3]产值及收款计划（2026）'!$B:$B,'[3]产值及收款计划（2026）'!AH:AH)</f>
        <v>0</v>
      </c>
      <c r="AI374" s="256" cm="1">
        <f t="array" aca="1" ref="AI374" ca="1">_xlfn.XLOOKUP($A374&amp;$B374,'[3]产值及收款计划（2026）'!$A:$A&amp;'[3]产值及收款计划（2026）'!$B:$B,'[3]产值及收款计划（2026）'!AI:AI)</f>
        <v>0</v>
      </c>
      <c r="AJ374" s="256" cm="1">
        <f t="array" aca="1" ref="AJ374" ca="1">_xlfn.XLOOKUP($A374&amp;$B374,'[3]产值及收款计划（2026）'!$A:$A&amp;'[3]产值及收款计划（2026）'!$B:$B,'[3]产值及收款计划（2026）'!AJ:AJ)</f>
        <v>0</v>
      </c>
      <c r="AK374" s="256" cm="1">
        <f t="array" aca="1" ref="AK374" ca="1">_xlfn.XLOOKUP($A374&amp;$B374,'[3]产值及收款计划（2026）'!$A:$A&amp;'[3]产值及收款计划（2026）'!$B:$B,'[3]产值及收款计划（2026）'!AK:AK)</f>
        <v>0</v>
      </c>
      <c r="AL374" s="256" cm="1">
        <f t="array" aca="1" ref="AL374" ca="1">_xlfn.XLOOKUP($A374&amp;$B374,'[3]产值及收款计划（2026）'!$A:$A&amp;'[3]产值及收款计划（2026）'!$B:$B,'[3]产值及收款计划（2026）'!AL:AL)</f>
        <v>0</v>
      </c>
      <c r="AM374" s="263" t="e" cm="1">
        <f t="array" aca="1" ref="AM374" ca="1">_xlfn.LET(_xlpm.勾选月份状态数组,TRANSPOSE('PPT(12-15页）-TOP10'!$A$3:$A$14),_xlpm.选择数据区,IF('PPT(12-15页）-TOP10'!$E$3="收款",$BA374:$BL374,$AA374:$AL374),SUM(_xlfn._xlws.FILTER(_xlpm.选择数据区,_xlpm.勾选月份状态数组,"")))</f>
        <v>#NAME?</v>
      </c>
      <c r="AN374" s="256" t="e" cm="1">
        <f t="array" aca="1" ref="AN374" ca="1">_xlfn.LET(_xlpm.勾选月份状态数组,TRANSPOSE('PPT(12-15页）-TOP10'!$A$3:$A$14),_xlpm.选择数据区,IF('PPT(12-15页）-TOP10'!$E$3="收款",$DA374:$DL374,$CA374:$CL374),SUM(_xlfn._xlws.FILTER(_xlpm.选择数据区,_xlpm.勾选月份状态数组,"")))</f>
        <v>#NAME?</v>
      </c>
      <c r="AO374" s="256">
        <f ca="1">SUM(CA374:CC374)+SUM(AD374:AL374)</f>
        <v>0</v>
      </c>
      <c r="AP374" s="256"/>
      <c r="AQ374" s="256"/>
      <c r="AR374" s="256"/>
      <c r="AS374" s="256" cm="1">
        <f t="array" aca="1" ref="AS374" ca="1">_xlfn.XLOOKUP($A374&amp;$B374,'[3]产值及收款计划（2026）'!$A:$A&amp;'[3]产值及收款计划（2026）'!$B:$B,'[3]产值及收款计划（2026）'!AS:AS)</f>
        <v>0</v>
      </c>
      <c r="AT374" s="256" cm="1">
        <f t="array" aca="1" ref="AT374" ca="1">_xlfn.XLOOKUP($A374&amp;$B374,'[3]产值及收款计划（2026）'!$A:$A&amp;'[3]产值及收款计划（2026）'!$B:$B,'[3]产值及收款计划（2026）'!AT:AT)</f>
        <v>0</v>
      </c>
      <c r="AU374" s="256" cm="1">
        <f t="array" aca="1" ref="AU374" ca="1">_xlfn.XLOOKUP($A374&amp;$B374,'[3]产值及收款计划（2026）'!$A:$A&amp;'[3]产值及收款计划（2026）'!$B:$B,'[3]产值及收款计划（2026）'!AU:AU)</f>
        <v>0</v>
      </c>
      <c r="AV374" s="256" cm="1">
        <f t="array" aca="1" ref="AV374" ca="1">_xlfn.XLOOKUP($A374&amp;$B374,'[3]产值及收款计划（2026）'!$A:$A&amp;'[3]产值及收款计划（2026）'!$B:$B,'[3]产值及收款计划（2026）'!AV:AV)</f>
        <v>0</v>
      </c>
      <c r="AW374" s="256" cm="1">
        <f t="array" aca="1" ref="AW374" ca="1">_xlfn.XLOOKUP($A374&amp;$B374,'[3]产值及收款计划（2026）'!$A:$A&amp;'[3]产值及收款计划（2026）'!$B:$B,'[3]产值及收款计划（2026）'!AW:AW)</f>
        <v>4.6500000000000004</v>
      </c>
      <c r="AX374" s="256" cm="1">
        <f t="array" aca="1" ref="AX374" ca="1">_xlfn.XLOOKUP($A374&amp;$B374,'[3]产值及收款计划（2026）'!$A:$A&amp;'[3]产值及收款计划（2026）'!$B:$B,'[3]产值及收款计划（2026）'!AX:AX)</f>
        <v>10.85</v>
      </c>
      <c r="AY374" s="256" cm="1">
        <f t="array" aca="1" ref="AY374" ca="1">_xlfn.XLOOKUP($A374&amp;$B374,'[3]产值及收款计划（2026）'!$A:$A&amp;'[3]产值及收款计划（2026）'!$B:$B,'[3]产值及收款计划（2026）'!AY:AY)</f>
        <v>0</v>
      </c>
      <c r="AZ374" s="256" cm="1">
        <f t="array" aca="1" ref="AZ374" ca="1">_xlfn.XLOOKUP($A374&amp;$B374,'[3]产值及收款计划（2026）'!$A:$A&amp;'[3]产值及收款计划（2026）'!$B:$B,'[3]产值及收款计划（2026）'!AZ:AZ)</f>
        <v>0</v>
      </c>
      <c r="BA374" s="256" cm="1">
        <f t="array" aca="1" ref="BA374" ca="1">_xlfn.XLOOKUP($A374&amp;$B374,'[3]产值及收款计划（2026）'!$A:$A&amp;'[3]产值及收款计划（2026）'!$B:$B,'[3]产值及收款计划（2026）'!BA:BA)</f>
        <v>10.85</v>
      </c>
      <c r="BB374" s="256" cm="1">
        <f t="array" aca="1" ref="BB374" ca="1">_xlfn.XLOOKUP($A374&amp;$B374,'[3]产值及收款计划（2026）'!$A:$A&amp;'[3]产值及收款计划（2026）'!$B:$B,'[3]产值及收款计划（2026）'!BB:BB)</f>
        <v>0</v>
      </c>
      <c r="BC374" s="256" cm="1">
        <f t="array" aca="1" ref="BC374" ca="1">_xlfn.XLOOKUP($A374&amp;$B374,'[3]产值及收款计划（2026）'!$A:$A&amp;'[3]产值及收款计划（2026）'!$B:$B,'[3]产值及收款计划（2026）'!BC:BC)</f>
        <v>0</v>
      </c>
      <c r="BD374" s="256" cm="1">
        <f t="array" aca="1" ref="BD374" ca="1">_xlfn.XLOOKUP($A374&amp;$B374,'[3]产值及收款计划（2026）'!$A:$A&amp;'[3]产值及收款计划（2026）'!$B:$B,'[3]产值及收款计划（2026）'!BD:BD)</f>
        <v>0</v>
      </c>
      <c r="BE374" s="256" cm="1">
        <f t="array" aca="1" ref="BE374" ca="1">_xlfn.XLOOKUP($A374&amp;$B374,'[3]产值及收款计划（2026）'!$A:$A&amp;'[3]产值及收款计划（2026）'!$B:$B,'[3]产值及收款计划（2026）'!BE:BE)</f>
        <v>0</v>
      </c>
      <c r="BF374" s="256" cm="1">
        <f t="array" aca="1" ref="BF374" ca="1">_xlfn.XLOOKUP($A374&amp;$B374,'[3]产值及收款计划（2026）'!$A:$A&amp;'[3]产值及收款计划（2026）'!$B:$B,'[3]产值及收款计划（2026）'!BF:BF)</f>
        <v>0</v>
      </c>
      <c r="BG374" s="256" cm="1">
        <f t="array" aca="1" ref="BG374" ca="1">_xlfn.XLOOKUP($A374&amp;$B374,'[3]产值及收款计划（2026）'!$A:$A&amp;'[3]产值及收款计划（2026）'!$B:$B,'[3]产值及收款计划（2026）'!BG:BG)</f>
        <v>0</v>
      </c>
      <c r="BH374" s="256" cm="1">
        <f t="array" aca="1" ref="BH374" ca="1">_xlfn.XLOOKUP($A374&amp;$B374,'[3]产值及收款计划（2026）'!$A:$A&amp;'[3]产值及收款计划（2026）'!$B:$B,'[3]产值及收款计划（2026）'!BH:BH)</f>
        <v>0</v>
      </c>
      <c r="BI374" s="256" cm="1">
        <f t="array" aca="1" ref="BI374" ca="1">_xlfn.XLOOKUP($A374&amp;$B374,'[3]产值及收款计划（2026）'!$A:$A&amp;'[3]产值及收款计划（2026）'!$B:$B,'[3]产值及收款计划（2026）'!BI:BI)</f>
        <v>0</v>
      </c>
      <c r="BJ374" s="256" cm="1">
        <f t="array" aca="1" ref="BJ374" ca="1">_xlfn.XLOOKUP($A374&amp;$B374,'[3]产值及收款计划（2026）'!$A:$A&amp;'[3]产值及收款计划（2026）'!$B:$B,'[3]产值及收款计划（2026）'!BJ:BJ)</f>
        <v>0</v>
      </c>
      <c r="BK374" s="256" cm="1">
        <f t="array" aca="1" ref="BK374" ca="1">_xlfn.XLOOKUP($A374&amp;$B374,'[3]产值及收款计划（2026）'!$A:$A&amp;'[3]产值及收款计划（2026）'!$B:$B,'[3]产值及收款计划（2026）'!BK:BK)</f>
        <v>0</v>
      </c>
      <c r="BL374" s="256" cm="1">
        <f t="array" aca="1" ref="BL374" ca="1">_xlfn.XLOOKUP($A374&amp;$B374,'[3]产值及收款计划（2026）'!$A:$A&amp;'[3]产值及收款计划（2026）'!$B:$B,'[3]产值及收款计划（2026）'!BL:BL)</f>
        <v>0</v>
      </c>
      <c r="BM374" s="256"/>
      <c r="BN374" s="256"/>
      <c r="BO374" s="256"/>
      <c r="BP374" s="256"/>
      <c r="BQ374" s="255" t="str" cm="1">
        <f t="array" aca="1" ref="BQ374" ca="1">_xlfn.XLOOKUP($A374&amp;$B374,'[3]产值及收款计划（2026）'!$A:$A&amp;'[3]产值及收款计划（2026）'!$B:$B,'[3]产值及收款计划（2026）'!BQ:BQ)</f>
        <v>上海停车信息科技有限公司</v>
      </c>
      <c r="BR374" s="256" cm="1">
        <f t="array" aca="1" ref="BR374" ca="1">_xlfn.XLOOKUP($A374&amp;$B374,'[3]产值及收款计划（2026）'!$A:$A&amp;'[3]产值及收款计划（2026）'!$B:$B,'[3]产值及收款计划（2026）'!BR:BR)</f>
        <v>0</v>
      </c>
      <c r="CA374" s="256" cm="1">
        <f t="array" aca="1" ref="CA374" ca="1">_xlfn.XLOOKUP($A374&amp;$B374,'[3]产值及收款计划（2026）'!$A:$A&amp;'[3]产值及收款计划（2026）'!$B:$B,'[3]产值及收款计划（2026）'!CA:CA)</f>
        <v>0</v>
      </c>
      <c r="CB374" s="256" cm="1">
        <f t="array" aca="1" ref="CB374" ca="1">_xlfn.XLOOKUP($A374&amp;$B374,'[3]产值及收款计划（2026）'!$A:$A&amp;'[3]产值及收款计划（2026）'!$B:$B,'[3]产值及收款计划（2026）'!CB:CB)</f>
        <v>0</v>
      </c>
      <c r="CC374" s="256" cm="1">
        <f t="array" aca="1" ref="CC374" ca="1">_xlfn.XLOOKUP($A374&amp;$B374,'[3]产值及收款计划（2026）'!$A:$A&amp;'[3]产值及收款计划（2026）'!$B:$B,'[3]产值及收款计划（2026）'!CC:CC)</f>
        <v>0</v>
      </c>
      <c r="CD374" s="256" cm="1">
        <f t="array" aca="1" ref="CD374" ca="1">_xlfn.XLOOKUP($A374&amp;$B374,'[3]产值及收款计划（2026）'!$A:$A&amp;'[3]产值及收款计划（2026）'!$B:$B,'[3]产值及收款计划（2026）'!CD:CD)</f>
        <v>0</v>
      </c>
      <c r="CE374" s="256" cm="1">
        <f t="array" aca="1" ref="CE374" ca="1">_xlfn.XLOOKUP($A374&amp;$B374,'[3]产值及收款计划（2026）'!$A:$A&amp;'[3]产值及收款计划（2026）'!$B:$B,'[3]产值及收款计划（2026）'!CE:CE)</f>
        <v>0</v>
      </c>
      <c r="CF374" s="256" cm="1">
        <f t="array" aca="1" ref="CF374" ca="1">_xlfn.XLOOKUP($A374&amp;$B374,'[3]产值及收款计划（2026）'!$A:$A&amp;'[3]产值及收款计划（2026）'!$B:$B,'[3]产值及收款计划（2026）'!CF:CF)</f>
        <v>0</v>
      </c>
      <c r="CG374" s="256" cm="1">
        <f t="array" aca="1" ref="CG374" ca="1">_xlfn.XLOOKUP($A374&amp;$B374,'[3]产值及收款计划（2026）'!$A:$A&amp;'[3]产值及收款计划（2026）'!$B:$B,'[3]产值及收款计划（2026）'!CG:CG)</f>
        <v>0</v>
      </c>
      <c r="CH374" s="256" cm="1">
        <f t="array" aca="1" ref="CH374" ca="1">_xlfn.XLOOKUP($A374&amp;$B374,'[3]产值及收款计划（2026）'!$A:$A&amp;'[3]产值及收款计划（2026）'!$B:$B,'[3]产值及收款计划（2026）'!CH:CH)</f>
        <v>0</v>
      </c>
      <c r="CI374" s="256" cm="1">
        <f t="array" aca="1" ref="CI374" ca="1">_xlfn.XLOOKUP($A374&amp;$B374,'[3]产值及收款计划（2026）'!$A:$A&amp;'[3]产值及收款计划（2026）'!$B:$B,'[3]产值及收款计划（2026）'!CI:CI)</f>
        <v>0</v>
      </c>
      <c r="CJ374" s="256" cm="1">
        <f t="array" aca="1" ref="CJ374" ca="1">_xlfn.XLOOKUP($A374&amp;$B374,'[3]产值及收款计划（2026）'!$A:$A&amp;'[3]产值及收款计划（2026）'!$B:$B,'[3]产值及收款计划（2026）'!CJ:CJ)</f>
        <v>0</v>
      </c>
      <c r="CK374" s="256" cm="1">
        <f t="array" aca="1" ref="CK374" ca="1">_xlfn.XLOOKUP($A374&amp;$B374,'[3]产值及收款计划（2026）'!$A:$A&amp;'[3]产值及收款计划（2026）'!$B:$B,'[3]产值及收款计划（2026）'!CK:CK)</f>
        <v>0</v>
      </c>
      <c r="CL374" s="256" cm="1">
        <f t="array" aca="1" ref="CL374" ca="1">_xlfn.XLOOKUP($A374&amp;$B374,'[3]产值及收款计划（2026）'!$A:$A&amp;'[3]产值及收款计划（2026）'!$B:$B,'[3]产值及收款计划（2026）'!CL:CL)</f>
        <v>0</v>
      </c>
      <c r="DA374" s="256" cm="1">
        <f t="array" aca="1" ref="DA374" ca="1">_xlfn.XLOOKUP($A374&amp;$B374,'[3]产值及收款计划（2026）'!$A:$A&amp;'[3]产值及收款计划（2026）'!$B:$B,'[3]产值及收款计划（2026）'!DA:DA)</f>
        <v>10.85</v>
      </c>
      <c r="DB374" s="256" cm="1">
        <f t="array" aca="1" ref="DB374" ca="1">_xlfn.XLOOKUP($A374&amp;$B374,'[3]产值及收款计划（2026）'!$A:$A&amp;'[3]产值及收款计划（2026）'!$B:$B,'[3]产值及收款计划（2026）'!DB:DB)</f>
        <v>0</v>
      </c>
      <c r="DC374" s="256" cm="1">
        <f t="array" aca="1" ref="DC374" ca="1">_xlfn.XLOOKUP($A374&amp;$B374,'[3]产值及收款计划（2026）'!$A:$A&amp;'[3]产值及收款计划（2026）'!$B:$B,'[3]产值及收款计划（2026）'!DC:DC)</f>
        <v>0</v>
      </c>
      <c r="DD374" s="256" cm="1">
        <f t="array" aca="1" ref="DD374" ca="1">_xlfn.XLOOKUP($A374&amp;$B374,'[3]产值及收款计划（2026）'!$A:$A&amp;'[3]产值及收款计划（2026）'!$B:$B,'[3]产值及收款计划（2026）'!DD:DD)</f>
        <v>0</v>
      </c>
      <c r="DE374" s="256" cm="1">
        <f t="array" aca="1" ref="DE374" ca="1">_xlfn.XLOOKUP($A374&amp;$B374,'[3]产值及收款计划（2026）'!$A:$A&amp;'[3]产值及收款计划（2026）'!$B:$B,'[3]产值及收款计划（2026）'!DE:DE)</f>
        <v>0</v>
      </c>
      <c r="DF374" s="256" cm="1">
        <f t="array" aca="1" ref="DF374" ca="1">_xlfn.XLOOKUP($A374&amp;$B374,'[3]产值及收款计划（2026）'!$A:$A&amp;'[3]产值及收款计划（2026）'!$B:$B,'[3]产值及收款计划（2026）'!DF:DF)</f>
        <v>0</v>
      </c>
      <c r="DG374" s="256" cm="1">
        <f t="array" aca="1" ref="DG374" ca="1">_xlfn.XLOOKUP($A374&amp;$B374,'[3]产值及收款计划（2026）'!$A:$A&amp;'[3]产值及收款计划（2026）'!$B:$B,'[3]产值及收款计划（2026）'!DG:DG)</f>
        <v>0</v>
      </c>
      <c r="DH374" s="256" cm="1">
        <f t="array" aca="1" ref="DH374" ca="1">_xlfn.XLOOKUP($A374&amp;$B374,'[3]产值及收款计划（2026）'!$A:$A&amp;'[3]产值及收款计划（2026）'!$B:$B,'[3]产值及收款计划（2026）'!DH:DH)</f>
        <v>0</v>
      </c>
      <c r="DI374" s="256" cm="1">
        <f t="array" aca="1" ref="DI374" ca="1">_xlfn.XLOOKUP($A374&amp;$B374,'[3]产值及收款计划（2026）'!$A:$A&amp;'[3]产值及收款计划（2026）'!$B:$B,'[3]产值及收款计划（2026）'!DI:DI)</f>
        <v>0</v>
      </c>
      <c r="DJ374" s="256" cm="1">
        <f t="array" aca="1" ref="DJ374" ca="1">_xlfn.XLOOKUP($A374&amp;$B374,'[3]产值及收款计划（2026）'!$A:$A&amp;'[3]产值及收款计划（2026）'!$B:$B,'[3]产值及收款计划（2026）'!DJ:DJ)</f>
        <v>0</v>
      </c>
      <c r="DK374" s="256" cm="1">
        <f t="array" aca="1" ref="DK374" ca="1">_xlfn.XLOOKUP($A374&amp;$B374,'[3]产值及收款计划（2026）'!$A:$A&amp;'[3]产值及收款计划（2026）'!$B:$B,'[3]产值及收款计划（2026）'!DK:DK)</f>
        <v>0</v>
      </c>
      <c r="DL374" s="256" cm="1">
        <f t="array" aca="1" ref="DL374" ca="1">_xlfn.XLOOKUP($A374&amp;$B374,'[3]产值及收款计划（2026）'!$A:$A&amp;'[3]产值及收款计划（2026）'!$B:$B,'[3]产值及收款计划（2026）'!DL:DL)</f>
        <v>0</v>
      </c>
      <c r="DM374" s="264"/>
      <c r="DN374" s="250"/>
    </row>
    <row r="375" spans="1:118" ht="20.25" x14ac:dyDescent="0.15">
      <c r="A375" s="254">
        <f t="shared" ca="1" si="20"/>
        <v>27</v>
      </c>
      <c r="B375" s="254" t="s">
        <v>27</v>
      </c>
      <c r="C375" s="255" t="str" cm="1">
        <f t="array" aca="1" ref="C375" ca="1">_xlfn.XLOOKUP($A375&amp;$B375,'[3]产值及收款计划（2026）'!$A:$A&amp;'[3]产值及收款计划（2026）'!$B:$B,'[3]产值及收款计划（2026）'!C:C)</f>
        <v>C0CJSG-FW-T-2025003</v>
      </c>
      <c r="D375" s="255" t="str" cm="1">
        <f t="array" aca="1" ref="D375" ca="1">_xlfn.XLOOKUP($A375&amp;$B375,'[3]产值及收款计划（2026）'!$A:$A&amp;'[3]产值及收款计划（2026）'!$B:$B,'[3]产值及收款计划（2026）'!D:D)</f>
        <v>2025年司库管理系统安全等保测评服务</v>
      </c>
      <c r="E375" s="256" cm="1">
        <f t="array" aca="1" ref="E375" ca="1">_xlfn.XLOOKUP($A375&amp;$B375,'[3]产值及收款计划（2026）'!$A:$A&amp;'[3]产值及收款计划（2026）'!$B:$B,'[3]产值及收款计划（2026）'!E:E)</f>
        <v>16</v>
      </c>
      <c r="F375" s="256" cm="1">
        <f t="array" aca="1" ref="F375" ca="1">_xlfn.XLOOKUP($A375&amp;$B375,'[3]产值及收款计划（2026）'!$A:$A&amp;'[3]产值及收款计划（2026）'!$B:$B,'[3]产值及收款计划（2026）'!F:F)</f>
        <v>16</v>
      </c>
      <c r="G375" s="256" cm="1">
        <f t="array" aca="1" ref="G375" ca="1">_xlfn.XLOOKUP($A375&amp;$B375,'[3]产值及收款计划（2026）'!$A:$A&amp;'[3]产值及收款计划（2026）'!$B:$B,'[3]产值及收款计划（2026）'!G:G)</f>
        <v>16</v>
      </c>
      <c r="H375" s="256" cm="1">
        <f t="array" aca="1" ref="H375" ca="1">_xlfn.XLOOKUP($A375&amp;$B375,'[3]产值及收款计划（2026）'!$A:$A&amp;'[3]产值及收款计划（2026）'!$B:$B,'[3]产值及收款计划（2026）'!H:H)</f>
        <v>8</v>
      </c>
      <c r="I375" s="257" cm="1">
        <f t="array" aca="1" ref="I375" ca="1">_xlfn.XLOOKUP($A375&amp;$B375,'[3]产值及收款计划（2026）'!$A:$A&amp;'[3]产值及收款计划（2026）'!$B:$B,'[3]产值及收款计划（2026）'!I:I)</f>
        <v>0.5</v>
      </c>
      <c r="J375" s="258" cm="1">
        <f t="array" aca="1" ref="J375" ca="1">_xlfn.XLOOKUP($A375&amp;$B375,'[3]产值及收款计划（2026）'!$A:$A&amp;'[3]产值及收款计划（2026）'!$B:$B,'[3]产值及收款计划（2026）'!J:J)</f>
        <v>0.06</v>
      </c>
      <c r="K375" s="256" cm="1">
        <f t="array" aca="1" ref="K375" ca="1">_xlfn.XLOOKUP($A375&amp;$B375,'[3]产值及收款计划（2026）'!$A:$A&amp;'[3]产值及收款计划（2026）'!$B:$B,'[3]产值及收款计划（2026）'!K:K)</f>
        <v>0</v>
      </c>
      <c r="L375" s="256" cm="1">
        <f t="array" aca="1" ref="L375" ca="1">_xlfn.XLOOKUP($A375&amp;$B375,'[3]产值及收款计划（2026）'!$A:$A&amp;'[3]产值及收款计划（2026）'!$B:$B,'[3]产值及收款计划（2026）'!L:L)</f>
        <v>0</v>
      </c>
      <c r="M375" s="256" t="str" cm="1">
        <f t="array" aca="1" ref="M375" ca="1">_xlfn.XLOOKUP($A375&amp;$B375,'[3]产值及收款计划（2026）'!$A:$A&amp;'[3]产值及收款计划（2026）'!$B:$B,'[3]产值及收款计划（2026）'!M:M)</f>
        <v>主导</v>
      </c>
      <c r="N375" s="256" cm="1">
        <f t="array" aca="1" ref="N375" ca="1">_xlfn.XLOOKUP($A375&amp;$B375,'[3]产值及收款计划（2026）'!$A:$A&amp;'[3]产值及收款计划（2026）'!$B:$B,'[3]产值及收款计划（2026）'!N:N)</f>
        <v>0</v>
      </c>
      <c r="O375" s="256" t="str" cm="1">
        <f t="array" aca="1" ref="O375" ca="1">_xlfn.XLOOKUP($A375&amp;$B375,'[3]产值及收款计划（2026）'!$A:$A&amp;'[3]产值及收款计划（2026）'!$B:$B,'[3]产值及收款计划（2026）'!O:O)</f>
        <v>侯捷</v>
      </c>
      <c r="P375" s="255" t="str" cm="1">
        <f t="array" aca="1" ref="P375" ca="1">_xlfn.XLOOKUP($A375&amp;$B375,'[3]产值及收款计划（2026）'!$A:$A&amp;'[3]产值及收款计划（2026）'!$B:$B,'[3]产值及收款计划（2026）'!P:P)</f>
        <v>在建</v>
      </c>
      <c r="Q375" s="256" cm="1">
        <f t="array" aca="1" ref="Q375" ca="1">_xlfn.XLOOKUP($A375&amp;$B375,'[3]产值及收款计划（2026）'!$A:$A&amp;'[3]产值及收款计划（2026）'!$B:$B,'[3]产值及收款计划（2026）'!Q:Q)</f>
        <v>0</v>
      </c>
      <c r="R375" s="256" cm="1">
        <f t="array" aca="1" ref="R375" ca="1">_xlfn.XLOOKUP($A375&amp;$B375,'[3]产值及收款计划（2026）'!$A:$A&amp;'[3]产值及收款计划（2026）'!$B:$B,'[3]产值及收款计划（2026）'!R:R)</f>
        <v>0</v>
      </c>
      <c r="S375" s="256" cm="1">
        <f t="array" aca="1" ref="S375" ca="1">_xlfn.XLOOKUP($A375&amp;$B375,'[3]产值及收款计划（2026）'!$A:$A&amp;'[3]产值及收款计划（2026）'!$B:$B,'[3]产值及收款计划（2026）'!S:S)</f>
        <v>0</v>
      </c>
      <c r="T375" s="256" cm="1">
        <f t="array" aca="1" ref="T375" ca="1">_xlfn.XLOOKUP($A375&amp;$B375,'[3]产值及收款计划（2026）'!$A:$A&amp;'[3]产值及收款计划（2026）'!$B:$B,'[3]产值及收款计划（2026）'!T:T)</f>
        <v>11.2</v>
      </c>
      <c r="U375" s="256" cm="1">
        <f t="array" aca="1" ref="U375" ca="1">_xlfn.XLOOKUP($A375&amp;$B375,'[3]产值及收款计划（2026）'!$A:$A&amp;'[3]产值及收款计划（2026）'!$B:$B,'[3]产值及收款计划（2026）'!U:U)</f>
        <v>0</v>
      </c>
      <c r="V375" s="256" cm="1">
        <f t="array" aca="1" ref="V375" ca="1">_xlfn.XLOOKUP($A375&amp;$B375,'[3]产值及收款计划（2026）'!$A:$A&amp;'[3]产值及收款计划（2026）'!$B:$B,'[3]产值及收款计划（2026）'!V:V)</f>
        <v>4.8</v>
      </c>
      <c r="W375" s="256" cm="1">
        <f t="array" aca="1" ref="W375" ca="1">_xlfn.XLOOKUP($A375&amp;$B375,'[3]产值及收款计划（2026）'!$A:$A&amp;'[3]产值及收款计划（2026）'!$B:$B,'[3]产值及收款计划（2026）'!W:W)</f>
        <v>0</v>
      </c>
      <c r="X375" s="256" cm="1">
        <f t="array" aca="1" ref="X375" ca="1">_xlfn.XLOOKUP($A375&amp;$B375,'[3]产值及收款计划（2026）'!$A:$A&amp;'[3]产值及收款计划（2026）'!$B:$B,'[3]产值及收款计划（2026）'!X:X)</f>
        <v>0</v>
      </c>
      <c r="Y375" s="256" cm="1">
        <f t="array" aca="1" ref="Y375" ca="1">_xlfn.XLOOKUP($A375&amp;$B375,'[3]产值及收款计划（2026）'!$A:$A&amp;'[3]产值及收款计划（2026）'!$B:$B,'[3]产值及收款计划（2026）'!Y:Y)</f>
        <v>0</v>
      </c>
      <c r="Z375" s="256" cm="1">
        <f t="array" aca="1" ref="Z375" ca="1">_xlfn.XLOOKUP($A375&amp;$B375,'[3]产值及收款计划（2026）'!$A:$A&amp;'[3]产值及收款计划（2026）'!$B:$B,'[3]产值及收款计划（2026）'!Z:Z)</f>
        <v>0</v>
      </c>
      <c r="AA375" s="256" cm="1">
        <f t="array" aca="1" ref="AA375" ca="1">_xlfn.XLOOKUP($A375&amp;$B375,'[3]产值及收款计划（2026）'!$A:$A&amp;'[3]产值及收款计划（2026）'!$B:$B,'[3]产值及收款计划（2026）'!AA:AA)</f>
        <v>0</v>
      </c>
      <c r="AB375" s="256" cm="1">
        <f t="array" aca="1" ref="AB375" ca="1">_xlfn.XLOOKUP($A375&amp;$B375,'[3]产值及收款计划（2026）'!$A:$A&amp;'[3]产值及收款计划（2026）'!$B:$B,'[3]产值及收款计划（2026）'!AB:AB)</f>
        <v>0</v>
      </c>
      <c r="AC375" s="256" cm="1">
        <f t="array" aca="1" ref="AC375" ca="1">_xlfn.XLOOKUP($A375&amp;$B375,'[3]产值及收款计划（2026）'!$A:$A&amp;'[3]产值及收款计划（2026）'!$B:$B,'[3]产值及收款计划（2026）'!AC:AC)</f>
        <v>0</v>
      </c>
      <c r="AD375" s="256" cm="1">
        <f t="array" aca="1" ref="AD375" ca="1">_xlfn.XLOOKUP($A375&amp;$B375,'[3]产值及收款计划（2026）'!$A:$A&amp;'[3]产值及收款计划（2026）'!$B:$B,'[3]产值及收款计划（2026）'!AD:AD)</f>
        <v>4.8</v>
      </c>
      <c r="AE375" s="256" cm="1">
        <f t="array" aca="1" ref="AE375" ca="1">_xlfn.XLOOKUP($A375&amp;$B375,'[3]产值及收款计划（2026）'!$A:$A&amp;'[3]产值及收款计划（2026）'!$B:$B,'[3]产值及收款计划（2026）'!AE:AE)</f>
        <v>0</v>
      </c>
      <c r="AF375" s="256" cm="1">
        <f t="array" aca="1" ref="AF375" ca="1">_xlfn.XLOOKUP($A375&amp;$B375,'[3]产值及收款计划（2026）'!$A:$A&amp;'[3]产值及收款计划（2026）'!$B:$B,'[3]产值及收款计划（2026）'!AF:AF)</f>
        <v>0</v>
      </c>
      <c r="AG375" s="256" cm="1">
        <f t="array" aca="1" ref="AG375" ca="1">_xlfn.XLOOKUP($A375&amp;$B375,'[3]产值及收款计划（2026）'!$A:$A&amp;'[3]产值及收款计划（2026）'!$B:$B,'[3]产值及收款计划（2026）'!AG:AG)</f>
        <v>0</v>
      </c>
      <c r="AH375" s="256" cm="1">
        <f t="array" aca="1" ref="AH375" ca="1">_xlfn.XLOOKUP($A375&amp;$B375,'[3]产值及收款计划（2026）'!$A:$A&amp;'[3]产值及收款计划（2026）'!$B:$B,'[3]产值及收款计划（2026）'!AH:AH)</f>
        <v>0</v>
      </c>
      <c r="AI375" s="256" cm="1">
        <f t="array" aca="1" ref="AI375" ca="1">_xlfn.XLOOKUP($A375&amp;$B375,'[3]产值及收款计划（2026）'!$A:$A&amp;'[3]产值及收款计划（2026）'!$B:$B,'[3]产值及收款计划（2026）'!AI:AI)</f>
        <v>0</v>
      </c>
      <c r="AJ375" s="256" cm="1">
        <f t="array" aca="1" ref="AJ375" ca="1">_xlfn.XLOOKUP($A375&amp;$B375,'[3]产值及收款计划（2026）'!$A:$A&amp;'[3]产值及收款计划（2026）'!$B:$B,'[3]产值及收款计划（2026）'!AJ:AJ)</f>
        <v>0</v>
      </c>
      <c r="AK375" s="256" cm="1">
        <f t="array" aca="1" ref="AK375" ca="1">_xlfn.XLOOKUP($A375&amp;$B375,'[3]产值及收款计划（2026）'!$A:$A&amp;'[3]产值及收款计划（2026）'!$B:$B,'[3]产值及收款计划（2026）'!AK:AK)</f>
        <v>0</v>
      </c>
      <c r="AL375" s="256" cm="1">
        <f t="array" aca="1" ref="AL375" ca="1">_xlfn.XLOOKUP($A375&amp;$B375,'[3]产值及收款计划（2026）'!$A:$A&amp;'[3]产值及收款计划（2026）'!$B:$B,'[3]产值及收款计划（2026）'!AL:AL)</f>
        <v>0</v>
      </c>
      <c r="AM375" s="263" t="e" cm="1">
        <f t="array" aca="1" ref="AM375" ca="1">_xlfn.LET(_xlpm.勾选月份状态数组,TRANSPOSE('PPT(12-15页）-TOP10'!$A$3:$A$14),_xlpm.选择数据区,IF('PPT(12-15页）-TOP10'!$E$3="收款",$BA375:$BL375,$AA375:$AL375),SUM(_xlfn._xlws.FILTER(_xlpm.选择数据区,_xlpm.勾选月份状态数组,"")))</f>
        <v>#NAME?</v>
      </c>
      <c r="AN375" s="256" t="e" cm="1">
        <f t="array" aca="1" ref="AN375" ca="1">_xlfn.LET(_xlpm.勾选月份状态数组,TRANSPOSE('PPT(12-15页）-TOP10'!$A$3:$A$14),_xlpm.选择数据区,IF('PPT(12-15页）-TOP10'!$E$3="收款",$DA375:$DL375,$CA375:$CL375),SUM(_xlfn._xlws.FILTER(_xlpm.选择数据区,_xlpm.勾选月份状态数组,"")))</f>
        <v>#NAME?</v>
      </c>
      <c r="AO375" s="256">
        <f ca="1">SUM(CA375:CC375)+SUM(AD375:AL375)</f>
        <v>4.8</v>
      </c>
      <c r="AP375" s="256"/>
      <c r="AQ375" s="256"/>
      <c r="AR375" s="256"/>
      <c r="AS375" s="256" cm="1">
        <f t="array" aca="1" ref="AS375" ca="1">_xlfn.XLOOKUP($A375&amp;$B375,'[3]产值及收款计划（2026）'!$A:$A&amp;'[3]产值及收款计划（2026）'!$B:$B,'[3]产值及收款计划（2026）'!AS:AS)</f>
        <v>0</v>
      </c>
      <c r="AT375" s="256" cm="1">
        <f t="array" aca="1" ref="AT375" ca="1">_xlfn.XLOOKUP($A375&amp;$B375,'[3]产值及收款计划（2026）'!$A:$A&amp;'[3]产值及收款计划（2026）'!$B:$B,'[3]产值及收款计划（2026）'!AT:AT)</f>
        <v>0</v>
      </c>
      <c r="AU375" s="256" cm="1">
        <f t="array" aca="1" ref="AU375" ca="1">_xlfn.XLOOKUP($A375&amp;$B375,'[3]产值及收款计划（2026）'!$A:$A&amp;'[3]产值及收款计划（2026）'!$B:$B,'[3]产值及收款计划（2026）'!AU:AU)</f>
        <v>0</v>
      </c>
      <c r="AV375" s="256" cm="1">
        <f t="array" aca="1" ref="AV375" ca="1">_xlfn.XLOOKUP($A375&amp;$B375,'[3]产值及收款计划（2026）'!$A:$A&amp;'[3]产值及收款计划（2026）'!$B:$B,'[3]产值及收款计划（2026）'!AV:AV)</f>
        <v>0</v>
      </c>
      <c r="AW375" s="256" cm="1">
        <f t="array" aca="1" ref="AW375" ca="1">_xlfn.XLOOKUP($A375&amp;$B375,'[3]产值及收款计划（2026）'!$A:$A&amp;'[3]产值及收款计划（2026）'!$B:$B,'[3]产值及收款计划（2026）'!AW:AW)</f>
        <v>11.2</v>
      </c>
      <c r="AX375" s="256" cm="1">
        <f t="array" aca="1" ref="AX375" ca="1">_xlfn.XLOOKUP($A375&amp;$B375,'[3]产值及收款计划（2026）'!$A:$A&amp;'[3]产值及收款计划（2026）'!$B:$B,'[3]产值及收款计划（2026）'!AX:AX)</f>
        <v>0</v>
      </c>
      <c r="AY375" s="256" cm="1">
        <f t="array" aca="1" ref="AY375" ca="1">_xlfn.XLOOKUP($A375&amp;$B375,'[3]产值及收款计划（2026）'!$A:$A&amp;'[3]产值及收款计划（2026）'!$B:$B,'[3]产值及收款计划（2026）'!AY:AY)</f>
        <v>4.8</v>
      </c>
      <c r="AZ375" s="256" cm="1">
        <f t="array" aca="1" ref="AZ375" ca="1">_xlfn.XLOOKUP($A375&amp;$B375,'[3]产值及收款计划（2026）'!$A:$A&amp;'[3]产值及收款计划（2026）'!$B:$B,'[3]产值及收款计划（2026）'!AZ:AZ)</f>
        <v>0</v>
      </c>
      <c r="BA375" s="256" cm="1">
        <f t="array" aca="1" ref="BA375" ca="1">_xlfn.XLOOKUP($A375&amp;$B375,'[3]产值及收款计划（2026）'!$A:$A&amp;'[3]产值及收款计划（2026）'!$B:$B,'[3]产值及收款计划（2026）'!BA:BA)</f>
        <v>0</v>
      </c>
      <c r="BB375" s="256" cm="1">
        <f t="array" aca="1" ref="BB375" ca="1">_xlfn.XLOOKUP($A375&amp;$B375,'[3]产值及收款计划（2026）'!$A:$A&amp;'[3]产值及收款计划（2026）'!$B:$B,'[3]产值及收款计划（2026）'!BB:BB)</f>
        <v>0</v>
      </c>
      <c r="BC375" s="256" cm="1">
        <f t="array" aca="1" ref="BC375" ca="1">_xlfn.XLOOKUP($A375&amp;$B375,'[3]产值及收款计划（2026）'!$A:$A&amp;'[3]产值及收款计划（2026）'!$B:$B,'[3]产值及收款计划（2026）'!BC:BC)</f>
        <v>0</v>
      </c>
      <c r="BD375" s="256" cm="1">
        <f t="array" aca="1" ref="BD375" ca="1">_xlfn.XLOOKUP($A375&amp;$B375,'[3]产值及收款计划（2026）'!$A:$A&amp;'[3]产值及收款计划（2026）'!$B:$B,'[3]产值及收款计划（2026）'!BD:BD)</f>
        <v>4.8</v>
      </c>
      <c r="BE375" s="256" cm="1">
        <f t="array" aca="1" ref="BE375" ca="1">_xlfn.XLOOKUP($A375&amp;$B375,'[3]产值及收款计划（2026）'!$A:$A&amp;'[3]产值及收款计划（2026）'!$B:$B,'[3]产值及收款计划（2026）'!BE:BE)</f>
        <v>0</v>
      </c>
      <c r="BF375" s="256" cm="1">
        <f t="array" aca="1" ref="BF375" ca="1">_xlfn.XLOOKUP($A375&amp;$B375,'[3]产值及收款计划（2026）'!$A:$A&amp;'[3]产值及收款计划（2026）'!$B:$B,'[3]产值及收款计划（2026）'!BF:BF)</f>
        <v>0</v>
      </c>
      <c r="BG375" s="256" cm="1">
        <f t="array" aca="1" ref="BG375" ca="1">_xlfn.XLOOKUP($A375&amp;$B375,'[3]产值及收款计划（2026）'!$A:$A&amp;'[3]产值及收款计划（2026）'!$B:$B,'[3]产值及收款计划（2026）'!BG:BG)</f>
        <v>0</v>
      </c>
      <c r="BH375" s="256" cm="1">
        <f t="array" aca="1" ref="BH375" ca="1">_xlfn.XLOOKUP($A375&amp;$B375,'[3]产值及收款计划（2026）'!$A:$A&amp;'[3]产值及收款计划（2026）'!$B:$B,'[3]产值及收款计划（2026）'!BH:BH)</f>
        <v>0</v>
      </c>
      <c r="BI375" s="256" cm="1">
        <f t="array" aca="1" ref="BI375" ca="1">_xlfn.XLOOKUP($A375&amp;$B375,'[3]产值及收款计划（2026）'!$A:$A&amp;'[3]产值及收款计划（2026）'!$B:$B,'[3]产值及收款计划（2026）'!BI:BI)</f>
        <v>0</v>
      </c>
      <c r="BJ375" s="256" cm="1">
        <f t="array" aca="1" ref="BJ375" ca="1">_xlfn.XLOOKUP($A375&amp;$B375,'[3]产值及收款计划（2026）'!$A:$A&amp;'[3]产值及收款计划（2026）'!$B:$B,'[3]产值及收款计划（2026）'!BJ:BJ)</f>
        <v>0</v>
      </c>
      <c r="BK375" s="256" cm="1">
        <f t="array" aca="1" ref="BK375" ca="1">_xlfn.XLOOKUP($A375&amp;$B375,'[3]产值及收款计划（2026）'!$A:$A&amp;'[3]产值及收款计划（2026）'!$B:$B,'[3]产值及收款计划（2026）'!BK:BK)</f>
        <v>0</v>
      </c>
      <c r="BL375" s="256" cm="1">
        <f t="array" aca="1" ref="BL375" ca="1">_xlfn.XLOOKUP($A375&amp;$B375,'[3]产值及收款计划（2026）'!$A:$A&amp;'[3]产值及收款计划（2026）'!$B:$B,'[3]产值及收款计划（2026）'!BL:BL)</f>
        <v>0</v>
      </c>
      <c r="BM375" s="256"/>
      <c r="BN375" s="256"/>
      <c r="BO375" s="256"/>
      <c r="BP375" s="256"/>
      <c r="BQ375" s="255" t="str" cm="1">
        <f t="array" aca="1" ref="BQ375" ca="1">_xlfn.XLOOKUP($A375&amp;$B375,'[3]产值及收款计划（2026）'!$A:$A&amp;'[3]产值及收款计划（2026）'!$B:$B,'[3]产值及收款计划（2026）'!BQ:BQ)</f>
        <v>上海建元财务管理有限公司</v>
      </c>
      <c r="BR375" s="256" cm="1">
        <f t="array" aca="1" ref="BR375" ca="1">_xlfn.XLOOKUP($A375&amp;$B375,'[3]产值及收款计划（2026）'!$A:$A&amp;'[3]产值及收款计划（2026）'!$B:$B,'[3]产值及收款计划（2026）'!BR:BR)</f>
        <v>0</v>
      </c>
      <c r="CA375" s="256" cm="1">
        <f t="array" aca="1" ref="CA375" ca="1">_xlfn.XLOOKUP($A375&amp;$B375,'[3]产值及收款计划（2026）'!$A:$A&amp;'[3]产值及收款计划（2026）'!$B:$B,'[3]产值及收款计划（2026）'!CA:CA)</f>
        <v>0</v>
      </c>
      <c r="CB375" s="256" cm="1">
        <f t="array" aca="1" ref="CB375" ca="1">_xlfn.XLOOKUP($A375&amp;$B375,'[3]产值及收款计划（2026）'!$A:$A&amp;'[3]产值及收款计划（2026）'!$B:$B,'[3]产值及收款计划（2026）'!CB:CB)</f>
        <v>0</v>
      </c>
      <c r="CC375" s="256" cm="1">
        <f t="array" aca="1" ref="CC375" ca="1">_xlfn.XLOOKUP($A375&amp;$B375,'[3]产值及收款计划（2026）'!$A:$A&amp;'[3]产值及收款计划（2026）'!$B:$B,'[3]产值及收款计划（2026）'!CC:CC)</f>
        <v>0</v>
      </c>
      <c r="CD375" s="256" cm="1">
        <f t="array" aca="1" ref="CD375" ca="1">_xlfn.XLOOKUP($A375&amp;$B375,'[3]产值及收款计划（2026）'!$A:$A&amp;'[3]产值及收款计划（2026）'!$B:$B,'[3]产值及收款计划（2026）'!CD:CD)</f>
        <v>0</v>
      </c>
      <c r="CE375" s="256" cm="1">
        <f t="array" aca="1" ref="CE375" ca="1">_xlfn.XLOOKUP($A375&amp;$B375,'[3]产值及收款计划（2026）'!$A:$A&amp;'[3]产值及收款计划（2026）'!$B:$B,'[3]产值及收款计划（2026）'!CE:CE)</f>
        <v>0</v>
      </c>
      <c r="CF375" s="256" cm="1">
        <f t="array" aca="1" ref="CF375" ca="1">_xlfn.XLOOKUP($A375&amp;$B375,'[3]产值及收款计划（2026）'!$A:$A&amp;'[3]产值及收款计划（2026）'!$B:$B,'[3]产值及收款计划（2026）'!CF:CF)</f>
        <v>0</v>
      </c>
      <c r="CG375" s="256" cm="1">
        <f t="array" aca="1" ref="CG375" ca="1">_xlfn.XLOOKUP($A375&amp;$B375,'[3]产值及收款计划（2026）'!$A:$A&amp;'[3]产值及收款计划（2026）'!$B:$B,'[3]产值及收款计划（2026）'!CG:CG)</f>
        <v>0</v>
      </c>
      <c r="CH375" s="256" cm="1">
        <f t="array" aca="1" ref="CH375" ca="1">_xlfn.XLOOKUP($A375&amp;$B375,'[3]产值及收款计划（2026）'!$A:$A&amp;'[3]产值及收款计划（2026）'!$B:$B,'[3]产值及收款计划（2026）'!CH:CH)</f>
        <v>0</v>
      </c>
      <c r="CI375" s="256" cm="1">
        <f t="array" aca="1" ref="CI375" ca="1">_xlfn.XLOOKUP($A375&amp;$B375,'[3]产值及收款计划（2026）'!$A:$A&amp;'[3]产值及收款计划（2026）'!$B:$B,'[3]产值及收款计划（2026）'!CI:CI)</f>
        <v>0</v>
      </c>
      <c r="CJ375" s="256" cm="1">
        <f t="array" aca="1" ref="CJ375" ca="1">_xlfn.XLOOKUP($A375&amp;$B375,'[3]产值及收款计划（2026）'!$A:$A&amp;'[3]产值及收款计划（2026）'!$B:$B,'[3]产值及收款计划（2026）'!CJ:CJ)</f>
        <v>0</v>
      </c>
      <c r="CK375" s="256" cm="1">
        <f t="array" aca="1" ref="CK375" ca="1">_xlfn.XLOOKUP($A375&amp;$B375,'[3]产值及收款计划（2026）'!$A:$A&amp;'[3]产值及收款计划（2026）'!$B:$B,'[3]产值及收款计划（2026）'!CK:CK)</f>
        <v>0</v>
      </c>
      <c r="CL375" s="256" cm="1">
        <f t="array" aca="1" ref="CL375" ca="1">_xlfn.XLOOKUP($A375&amp;$B375,'[3]产值及收款计划（2026）'!$A:$A&amp;'[3]产值及收款计划（2026）'!$B:$B,'[3]产值及收款计划（2026）'!CL:CL)</f>
        <v>0</v>
      </c>
      <c r="DA375" s="256" cm="1">
        <f t="array" aca="1" ref="DA375" ca="1">_xlfn.XLOOKUP($A375&amp;$B375,'[3]产值及收款计划（2026）'!$A:$A&amp;'[3]产值及收款计划（2026）'!$B:$B,'[3]产值及收款计划（2026）'!DA:DA)</f>
        <v>0</v>
      </c>
      <c r="DB375" s="256" cm="1">
        <f t="array" aca="1" ref="DB375" ca="1">_xlfn.XLOOKUP($A375&amp;$B375,'[3]产值及收款计划（2026）'!$A:$A&amp;'[3]产值及收款计划（2026）'!$B:$B,'[3]产值及收款计划（2026）'!DB:DB)</f>
        <v>0</v>
      </c>
      <c r="DC375" s="256" cm="1">
        <f t="array" aca="1" ref="DC375" ca="1">_xlfn.XLOOKUP($A375&amp;$B375,'[3]产值及收款计划（2026）'!$A:$A&amp;'[3]产值及收款计划（2026）'!$B:$B,'[3]产值及收款计划（2026）'!DC:DC)</f>
        <v>0</v>
      </c>
      <c r="DD375" s="256" cm="1">
        <f t="array" aca="1" ref="DD375" ca="1">_xlfn.XLOOKUP($A375&amp;$B375,'[3]产值及收款计划（2026）'!$A:$A&amp;'[3]产值及收款计划（2026）'!$B:$B,'[3]产值及收款计划（2026）'!DD:DD)</f>
        <v>0</v>
      </c>
      <c r="DE375" s="256" cm="1">
        <f t="array" aca="1" ref="DE375" ca="1">_xlfn.XLOOKUP($A375&amp;$B375,'[3]产值及收款计划（2026）'!$A:$A&amp;'[3]产值及收款计划（2026）'!$B:$B,'[3]产值及收款计划（2026）'!DE:DE)</f>
        <v>0</v>
      </c>
      <c r="DF375" s="256" cm="1">
        <f t="array" aca="1" ref="DF375" ca="1">_xlfn.XLOOKUP($A375&amp;$B375,'[3]产值及收款计划（2026）'!$A:$A&amp;'[3]产值及收款计划（2026）'!$B:$B,'[3]产值及收款计划（2026）'!DF:DF)</f>
        <v>0</v>
      </c>
      <c r="DG375" s="256" cm="1">
        <f t="array" aca="1" ref="DG375" ca="1">_xlfn.XLOOKUP($A375&amp;$B375,'[3]产值及收款计划（2026）'!$A:$A&amp;'[3]产值及收款计划（2026）'!$B:$B,'[3]产值及收款计划（2026）'!DG:DG)</f>
        <v>0</v>
      </c>
      <c r="DH375" s="256" cm="1">
        <f t="array" aca="1" ref="DH375" ca="1">_xlfn.XLOOKUP($A375&amp;$B375,'[3]产值及收款计划（2026）'!$A:$A&amp;'[3]产值及收款计划（2026）'!$B:$B,'[3]产值及收款计划（2026）'!DH:DH)</f>
        <v>0</v>
      </c>
      <c r="DI375" s="256" cm="1">
        <f t="array" aca="1" ref="DI375" ca="1">_xlfn.XLOOKUP($A375&amp;$B375,'[3]产值及收款计划（2026）'!$A:$A&amp;'[3]产值及收款计划（2026）'!$B:$B,'[3]产值及收款计划（2026）'!DI:DI)</f>
        <v>0</v>
      </c>
      <c r="DJ375" s="256" cm="1">
        <f t="array" aca="1" ref="DJ375" ca="1">_xlfn.XLOOKUP($A375&amp;$B375,'[3]产值及收款计划（2026）'!$A:$A&amp;'[3]产值及收款计划（2026）'!$B:$B,'[3]产值及收款计划（2026）'!DJ:DJ)</f>
        <v>0</v>
      </c>
      <c r="DK375" s="256" cm="1">
        <f t="array" aca="1" ref="DK375" ca="1">_xlfn.XLOOKUP($A375&amp;$B375,'[3]产值及收款计划（2026）'!$A:$A&amp;'[3]产值及收款计划（2026）'!$B:$B,'[3]产值及收款计划（2026）'!DK:DK)</f>
        <v>0</v>
      </c>
      <c r="DL375" s="256" cm="1">
        <f t="array" aca="1" ref="DL375" ca="1">_xlfn.XLOOKUP($A375&amp;$B375,'[3]产值及收款计划（2026）'!$A:$A&amp;'[3]产值及收款计划（2026）'!$B:$B,'[3]产值及收款计划（2026）'!DL:DL)</f>
        <v>0</v>
      </c>
      <c r="DM375" s="264"/>
      <c r="DN375" s="250"/>
    </row>
    <row r="376" spans="1:118" ht="60.75" x14ac:dyDescent="0.15">
      <c r="A376" s="254">
        <f t="shared" ca="1" si="20"/>
        <v>28</v>
      </c>
      <c r="B376" s="254" t="s">
        <v>27</v>
      </c>
      <c r="C376" s="255" t="str" cm="1">
        <f t="array" aca="1" ref="C376" ca="1">_xlfn.XLOOKUP($A376&amp;$B376,'[3]产值及收款计划（2026）'!$A:$A&amp;'[3]产值及收款计划（2026）'!$B:$B,'[3]产值及收款计划（2026）'!C:C)</f>
        <v>C0CJSG-FW-T-2025012</v>
      </c>
      <c r="D376" s="256" t="str" cm="1">
        <f t="array" aca="1" ref="D376" ca="1">_xlfn.XLOOKUP($A376&amp;$B376,'[3]产值及收款计划（2026）'!$A:$A&amp;'[3]产值及收款计划（2026）'!$B:$B,'[3]产值及收款计划（2026）'!D:D)</f>
        <v>2025年上海建元云链科技有限公司OA业务模块及报账对接合同</v>
      </c>
      <c r="E376" s="256" cm="1">
        <f t="array" aca="1" ref="E376" ca="1">_xlfn.XLOOKUP($A376&amp;$B376,'[3]产值及收款计划（2026）'!$A:$A&amp;'[3]产值及收款计划（2026）'!$B:$B,'[3]产值及收款计划（2026）'!E:E)</f>
        <v>62.5</v>
      </c>
      <c r="F376" s="256" cm="1">
        <f t="array" aca="1" ref="F376" ca="1">_xlfn.XLOOKUP($A376&amp;$B376,'[3]产值及收款计划（2026）'!$A:$A&amp;'[3]产值及收款计划（2026）'!$B:$B,'[3]产值及收款计划（2026）'!F:F)</f>
        <v>62.5</v>
      </c>
      <c r="G376" s="256" cm="1">
        <f t="array" aca="1" ref="G376" ca="1">_xlfn.XLOOKUP($A376&amp;$B376,'[3]产值及收款计划（2026）'!$A:$A&amp;'[3]产值及收款计划（2026）'!$B:$B,'[3]产值及收款计划（2026）'!G:G)</f>
        <v>62.5</v>
      </c>
      <c r="H376" s="256" cm="1">
        <f t="array" aca="1" ref="H376" ca="1">_xlfn.XLOOKUP($A376&amp;$B376,'[3]产值及收款计划（2026）'!$A:$A&amp;'[3]产值及收款计划（2026）'!$B:$B,'[3]产值及收款计划（2026）'!H:H)</f>
        <v>9.5</v>
      </c>
      <c r="I376" s="257" cm="1">
        <f t="array" aca="1" ref="I376" ca="1">_xlfn.XLOOKUP($A376&amp;$B376,'[3]产值及收款计划（2026）'!$A:$A&amp;'[3]产值及收款计划（2026）'!$B:$B,'[3]产值及收款计划（2026）'!I:I)</f>
        <v>0.152</v>
      </c>
      <c r="J376" s="258" cm="1">
        <f t="array" aca="1" ref="J376" ca="1">_xlfn.XLOOKUP($A376&amp;$B376,'[3]产值及收款计划（2026）'!$A:$A&amp;'[3]产值及收款计划（2026）'!$B:$B,'[3]产值及收款计划（2026）'!J:J)</f>
        <v>0.06</v>
      </c>
      <c r="K376" s="256" cm="1">
        <f t="array" aca="1" ref="K376" ca="1">_xlfn.XLOOKUP($A376&amp;$B376,'[3]产值及收款计划（2026）'!$A:$A&amp;'[3]产值及收款计划（2026）'!$B:$B,'[3]产值及收款计划（2026）'!K:K)</f>
        <v>0</v>
      </c>
      <c r="L376" s="256" cm="1">
        <f t="array" aca="1" ref="L376" ca="1">_xlfn.XLOOKUP($A376&amp;$B376,'[3]产值及收款计划（2026）'!$A:$A&amp;'[3]产值及收款计划（2026）'!$B:$B,'[3]产值及收款计划（2026）'!L:L)</f>
        <v>0</v>
      </c>
      <c r="M376" s="256" t="str" cm="1">
        <f t="array" aca="1" ref="M376" ca="1">_xlfn.XLOOKUP($A376&amp;$B376,'[3]产值及收款计划（2026）'!$A:$A&amp;'[3]产值及收款计划（2026）'!$B:$B,'[3]产值及收款计划（2026）'!M:M)</f>
        <v>主导</v>
      </c>
      <c r="N376" s="256" cm="1">
        <f t="array" aca="1" ref="N376" ca="1">_xlfn.XLOOKUP($A376&amp;$B376,'[3]产值及收款计划（2026）'!$A:$A&amp;'[3]产值及收款计划（2026）'!$B:$B,'[3]产值及收款计划（2026）'!N:N)</f>
        <v>0</v>
      </c>
      <c r="O376" s="256" t="str" cm="1">
        <f t="array" aca="1" ref="O376" ca="1">_xlfn.XLOOKUP($A376&amp;$B376,'[3]产值及收款计划（2026）'!$A:$A&amp;'[3]产值及收款计划（2026）'!$B:$B,'[3]产值及收款计划（2026）'!O:O)</f>
        <v>李柏林</v>
      </c>
      <c r="P376" s="255" t="str" cm="1">
        <f t="array" aca="1" ref="P376" ca="1">_xlfn.XLOOKUP($A376&amp;$B376,'[3]产值及收款计划（2026）'!$A:$A&amp;'[3]产值及收款计划（2026）'!$B:$B,'[3]产值及收款计划（2026）'!P:P)</f>
        <v>在建</v>
      </c>
      <c r="Q376" s="256" cm="1">
        <f t="array" aca="1" ref="Q376" ca="1">_xlfn.XLOOKUP($A376&amp;$B376,'[3]产值及收款计划（2026）'!$A:$A&amp;'[3]产值及收款计划（2026）'!$B:$B,'[3]产值及收款计划（2026）'!Q:Q)</f>
        <v>0</v>
      </c>
      <c r="R376" s="256" cm="1">
        <f t="array" aca="1" ref="R376" ca="1">_xlfn.XLOOKUP($A376&amp;$B376,'[3]产值及收款计划（2026）'!$A:$A&amp;'[3]产值及收款计划（2026）'!$B:$B,'[3]产值及收款计划（2026）'!R:R)</f>
        <v>0</v>
      </c>
      <c r="S376" s="256" cm="1">
        <f t="array" aca="1" ref="S376" ca="1">_xlfn.XLOOKUP($A376&amp;$B376,'[3]产值及收款计划（2026）'!$A:$A&amp;'[3]产值及收款计划（2026）'!$B:$B,'[3]产值及收款计划（2026）'!S:S)</f>
        <v>0</v>
      </c>
      <c r="T376" s="256" cm="1">
        <f t="array" aca="1" ref="T376" ca="1">_xlfn.XLOOKUP($A376&amp;$B376,'[3]产值及收款计划（2026）'!$A:$A&amp;'[3]产值及收款计划（2026）'!$B:$B,'[3]产值及收款计划（2026）'!T:T)</f>
        <v>0</v>
      </c>
      <c r="U376" s="256" cm="1">
        <f t="array" aca="1" ref="U376" ca="1">_xlfn.XLOOKUP($A376&amp;$B376,'[3]产值及收款计划（2026）'!$A:$A&amp;'[3]产值及收款计划（2026）'!$B:$B,'[3]产值及收款计划（2026）'!U:U)</f>
        <v>0</v>
      </c>
      <c r="V376" s="256" cm="1">
        <f t="array" aca="1" ref="V376" ca="1">_xlfn.XLOOKUP($A376&amp;$B376,'[3]产值及收款计划（2026）'!$A:$A&amp;'[3]产值及收款计划（2026）'!$B:$B,'[3]产值及收款计划（2026）'!V:V)</f>
        <v>62.5</v>
      </c>
      <c r="W376" s="256" cm="1">
        <f t="array" aca="1" ref="W376" ca="1">_xlfn.XLOOKUP($A376&amp;$B376,'[3]产值及收款计划（2026）'!$A:$A&amp;'[3]产值及收款计划（2026）'!$B:$B,'[3]产值及收款计划（2026）'!W:W)</f>
        <v>0</v>
      </c>
      <c r="X376" s="256" cm="1">
        <f t="array" aca="1" ref="X376" ca="1">_xlfn.XLOOKUP($A376&amp;$B376,'[3]产值及收款计划（2026）'!$A:$A&amp;'[3]产值及收款计划（2026）'!$B:$B,'[3]产值及收款计划（2026）'!X:X)</f>
        <v>0</v>
      </c>
      <c r="Y376" s="256" cm="1">
        <f t="array" aca="1" ref="Y376" ca="1">_xlfn.XLOOKUP($A376&amp;$B376,'[3]产值及收款计划（2026）'!$A:$A&amp;'[3]产值及收款计划（2026）'!$B:$B,'[3]产值及收款计划（2026）'!Y:Y)</f>
        <v>0</v>
      </c>
      <c r="Z376" s="256" cm="1">
        <f t="array" aca="1" ref="Z376" ca="1">_xlfn.XLOOKUP($A376&amp;$B376,'[3]产值及收款计划（2026）'!$A:$A&amp;'[3]产值及收款计划（2026）'!$B:$B,'[3]产值及收款计划（2026）'!Z:Z)</f>
        <v>0</v>
      </c>
      <c r="AA376" s="266" cm="1">
        <f t="array" aca="1" ref="AA376" ca="1">_xlfn.XLOOKUP($A376&amp;$B376,'[3]产值及收款计划（2026）'!$A:$A&amp;'[3]产值及收款计划（2026）'!$B:$B,'[3]产值及收款计划（2026）'!AA:AA)</f>
        <v>0</v>
      </c>
      <c r="AB376" s="266" cm="1">
        <f t="array" aca="1" ref="AB376" ca="1">_xlfn.XLOOKUP($A376&amp;$B376,'[3]产值及收款计划（2026）'!$A:$A&amp;'[3]产值及收款计划（2026）'!$B:$B,'[3]产值及收款计划（2026）'!AB:AB)</f>
        <v>0</v>
      </c>
      <c r="AC376" s="266" cm="1">
        <f t="array" aca="1" ref="AC376" ca="1">_xlfn.XLOOKUP($A376&amp;$B376,'[3]产值及收款计划（2026）'!$A:$A&amp;'[3]产值及收款计划（2026）'!$B:$B,'[3]产值及收款计划（2026）'!AC:AC)</f>
        <v>25</v>
      </c>
      <c r="AD376" s="256" cm="1">
        <f t="array" aca="1" ref="AD376" ca="1">_xlfn.XLOOKUP($A376&amp;$B376,'[3]产值及收款计划（2026）'!$A:$A&amp;'[3]产值及收款计划（2026）'!$B:$B,'[3]产值及收款计划（2026）'!AD:AD)</f>
        <v>37.5</v>
      </c>
      <c r="AE376" s="256" cm="1">
        <f t="array" aca="1" ref="AE376" ca="1">_xlfn.XLOOKUP($A376&amp;$B376,'[3]产值及收款计划（2026）'!$A:$A&amp;'[3]产值及收款计划（2026）'!$B:$B,'[3]产值及收款计划（2026）'!AE:AE)</f>
        <v>0</v>
      </c>
      <c r="AF376" s="256" cm="1">
        <f t="array" aca="1" ref="AF376" ca="1">_xlfn.XLOOKUP($A376&amp;$B376,'[3]产值及收款计划（2026）'!$A:$A&amp;'[3]产值及收款计划（2026）'!$B:$B,'[3]产值及收款计划（2026）'!AF:AF)</f>
        <v>0</v>
      </c>
      <c r="AG376" s="256" cm="1">
        <f t="array" aca="1" ref="AG376" ca="1">_xlfn.XLOOKUP($A376&amp;$B376,'[3]产值及收款计划（2026）'!$A:$A&amp;'[3]产值及收款计划（2026）'!$B:$B,'[3]产值及收款计划（2026）'!AG:AG)</f>
        <v>0</v>
      </c>
      <c r="AH376" s="256" cm="1">
        <f t="array" aca="1" ref="AH376" ca="1">_xlfn.XLOOKUP($A376&amp;$B376,'[3]产值及收款计划（2026）'!$A:$A&amp;'[3]产值及收款计划（2026）'!$B:$B,'[3]产值及收款计划（2026）'!AH:AH)</f>
        <v>0</v>
      </c>
      <c r="AI376" s="256" cm="1">
        <f t="array" aca="1" ref="AI376" ca="1">_xlfn.XLOOKUP($A376&amp;$B376,'[3]产值及收款计划（2026）'!$A:$A&amp;'[3]产值及收款计划（2026）'!$B:$B,'[3]产值及收款计划（2026）'!AI:AI)</f>
        <v>0</v>
      </c>
      <c r="AJ376" s="256" cm="1">
        <f t="array" aca="1" ref="AJ376" ca="1">_xlfn.XLOOKUP($A376&amp;$B376,'[3]产值及收款计划（2026）'!$A:$A&amp;'[3]产值及收款计划（2026）'!$B:$B,'[3]产值及收款计划（2026）'!AJ:AJ)</f>
        <v>0</v>
      </c>
      <c r="AK376" s="256" cm="1">
        <f t="array" aca="1" ref="AK376" ca="1">_xlfn.XLOOKUP($A376&amp;$B376,'[3]产值及收款计划（2026）'!$A:$A&amp;'[3]产值及收款计划（2026）'!$B:$B,'[3]产值及收款计划（2026）'!AK:AK)</f>
        <v>0</v>
      </c>
      <c r="AL376" s="256" cm="1">
        <f t="array" aca="1" ref="AL376" ca="1">_xlfn.XLOOKUP($A376&amp;$B376,'[3]产值及收款计划（2026）'!$A:$A&amp;'[3]产值及收款计划（2026）'!$B:$B,'[3]产值及收款计划（2026）'!AL:AL)</f>
        <v>0</v>
      </c>
      <c r="AM376" s="263" t="e" cm="1">
        <f t="array" aca="1" ref="AM376" ca="1">_xlfn.LET(_xlpm.勾选月份状态数组,TRANSPOSE('PPT(12-15页）-TOP10'!$A$3:$A$14),_xlpm.选择数据区,IF('PPT(12-15页）-TOP10'!$E$3="收款",$BA376:$BL376,$AA376:$AL376),SUM(_xlfn._xlws.FILTER(_xlpm.选择数据区,_xlpm.勾选月份状态数组,"")))</f>
        <v>#NAME?</v>
      </c>
      <c r="AN376" s="256" t="e" cm="1">
        <f t="array" aca="1" ref="AN376" ca="1">_xlfn.LET(_xlpm.勾选月份状态数组,TRANSPOSE('PPT(12-15页）-TOP10'!$A$3:$A$14),_xlpm.选择数据区,IF('PPT(12-15页）-TOP10'!$E$3="收款",$DA376:$DL376,$CA376:$CL376),SUM(_xlfn._xlws.FILTER(_xlpm.选择数据区,_xlpm.勾选月份状态数组,"")))</f>
        <v>#NAME?</v>
      </c>
      <c r="AO376" s="256">
        <f ca="1">SUM(CA376:CC376)+SUM(AD376:AL376)</f>
        <v>37.5</v>
      </c>
      <c r="AP376" s="256"/>
      <c r="AQ376" s="256"/>
      <c r="AR376" s="256"/>
      <c r="AS376" s="256" cm="1">
        <f t="array" aca="1" ref="AS376" ca="1">_xlfn.XLOOKUP($A376&amp;$B376,'[3]产值及收款计划（2026）'!$A:$A&amp;'[3]产值及收款计划（2026）'!$B:$B,'[3]产值及收款计划（2026）'!AS:AS)</f>
        <v>0</v>
      </c>
      <c r="AT376" s="256" cm="1">
        <f t="array" aca="1" ref="AT376" ca="1">_xlfn.XLOOKUP($A376&amp;$B376,'[3]产值及收款计划（2026）'!$A:$A&amp;'[3]产值及收款计划（2026）'!$B:$B,'[3]产值及收款计划（2026）'!AT:AT)</f>
        <v>0</v>
      </c>
      <c r="AU376" s="256" cm="1">
        <f t="array" aca="1" ref="AU376" ca="1">_xlfn.XLOOKUP($A376&amp;$B376,'[3]产值及收款计划（2026）'!$A:$A&amp;'[3]产值及收款计划（2026）'!$B:$B,'[3]产值及收款计划（2026）'!AU:AU)</f>
        <v>0</v>
      </c>
      <c r="AV376" s="256" cm="1">
        <f t="array" aca="1" ref="AV376" ca="1">_xlfn.XLOOKUP($A376&amp;$B376,'[3]产值及收款计划（2026）'!$A:$A&amp;'[3]产值及收款计划（2026）'!$B:$B,'[3]产值及收款计划（2026）'!AV:AV)</f>
        <v>0</v>
      </c>
      <c r="AW376" s="256" cm="1">
        <f t="array" aca="1" ref="AW376" ca="1">_xlfn.XLOOKUP($A376&amp;$B376,'[3]产值及收款计划（2026）'!$A:$A&amp;'[3]产值及收款计划（2026）'!$B:$B,'[3]产值及收款计划（2026）'!AW:AW)</f>
        <v>25</v>
      </c>
      <c r="AX376" s="256" cm="1">
        <f t="array" aca="1" ref="AX376" ca="1">_xlfn.XLOOKUP($A376&amp;$B376,'[3]产值及收款计划（2026）'!$A:$A&amp;'[3]产值及收款计划（2026）'!$B:$B,'[3]产值及收款计划（2026）'!AX:AX)</f>
        <v>0</v>
      </c>
      <c r="AY376" s="256" cm="1">
        <f t="array" aca="1" ref="AY376" ca="1">_xlfn.XLOOKUP($A376&amp;$B376,'[3]产值及收款计划（2026）'!$A:$A&amp;'[3]产值及收款计划（2026）'!$B:$B,'[3]产值及收款计划（2026）'!AY:AY)</f>
        <v>37.5</v>
      </c>
      <c r="AZ376" s="256" cm="1">
        <f t="array" aca="1" ref="AZ376" ca="1">_xlfn.XLOOKUP($A376&amp;$B376,'[3]产值及收款计划（2026）'!$A:$A&amp;'[3]产值及收款计划（2026）'!$B:$B,'[3]产值及收款计划（2026）'!AZ:AZ)</f>
        <v>-25</v>
      </c>
      <c r="BA376" s="267" cm="1">
        <f t="array" aca="1" ref="BA376" ca="1">_xlfn.XLOOKUP($A376&amp;$B376,'[3]产值及收款计划（2026）'!$A:$A&amp;'[3]产值及收款计划（2026）'!$B:$B,'[3]产值及收款计划（2026）'!BA:BA)</f>
        <v>0</v>
      </c>
      <c r="BB376" s="267" cm="1">
        <f t="array" aca="1" ref="BB376" ca="1">_xlfn.XLOOKUP($A376&amp;$B376,'[3]产值及收款计划（2026）'!$A:$A&amp;'[3]产值及收款计划（2026）'!$B:$B,'[3]产值及收款计划（2026）'!BB:BB)</f>
        <v>0</v>
      </c>
      <c r="BC376" s="267" cm="1">
        <f t="array" aca="1" ref="BC376" ca="1">_xlfn.XLOOKUP($A376&amp;$B376,'[3]产值及收款计划（2026）'!$A:$A&amp;'[3]产值及收款计划（2026）'!$B:$B,'[3]产值及收款计划（2026）'!BC:BC)</f>
        <v>0</v>
      </c>
      <c r="BD376" s="256" cm="1">
        <f t="array" aca="1" ref="BD376" ca="1">_xlfn.XLOOKUP($A376&amp;$B376,'[3]产值及收款计划（2026）'!$A:$A&amp;'[3]产值及收款计划（2026）'!$B:$B,'[3]产值及收款计划（2026）'!BD:BD)</f>
        <v>31.25</v>
      </c>
      <c r="BE376" s="256" cm="1">
        <f t="array" aca="1" ref="BE376" ca="1">_xlfn.XLOOKUP($A376&amp;$B376,'[3]产值及收款计划（2026）'!$A:$A&amp;'[3]产值及收款计划（2026）'!$B:$B,'[3]产值及收款计划（2026）'!BE:BE)</f>
        <v>6.25</v>
      </c>
      <c r="BF376" s="256" cm="1">
        <f t="array" aca="1" ref="BF376" ca="1">_xlfn.XLOOKUP($A376&amp;$B376,'[3]产值及收款计划（2026）'!$A:$A&amp;'[3]产值及收款计划（2026）'!$B:$B,'[3]产值及收款计划（2026）'!BF:BF)</f>
        <v>0</v>
      </c>
      <c r="BG376" s="256" cm="1">
        <f t="array" aca="1" ref="BG376" ca="1">_xlfn.XLOOKUP($A376&amp;$B376,'[3]产值及收款计划（2026）'!$A:$A&amp;'[3]产值及收款计划（2026）'!$B:$B,'[3]产值及收款计划（2026）'!BG:BG)</f>
        <v>0</v>
      </c>
      <c r="BH376" s="256" cm="1">
        <f t="array" aca="1" ref="BH376" ca="1">_xlfn.XLOOKUP($A376&amp;$B376,'[3]产值及收款计划（2026）'!$A:$A&amp;'[3]产值及收款计划（2026）'!$B:$B,'[3]产值及收款计划（2026）'!BH:BH)</f>
        <v>0</v>
      </c>
      <c r="BI376" s="256" cm="1">
        <f t="array" aca="1" ref="BI376" ca="1">_xlfn.XLOOKUP($A376&amp;$B376,'[3]产值及收款计划（2026）'!$A:$A&amp;'[3]产值及收款计划（2026）'!$B:$B,'[3]产值及收款计划（2026）'!BI:BI)</f>
        <v>0</v>
      </c>
      <c r="BJ376" s="256" cm="1">
        <f t="array" aca="1" ref="BJ376" ca="1">_xlfn.XLOOKUP($A376&amp;$B376,'[3]产值及收款计划（2026）'!$A:$A&amp;'[3]产值及收款计划（2026）'!$B:$B,'[3]产值及收款计划（2026）'!BJ:BJ)</f>
        <v>0</v>
      </c>
      <c r="BK376" s="256" cm="1">
        <f t="array" aca="1" ref="BK376" ca="1">_xlfn.XLOOKUP($A376&amp;$B376,'[3]产值及收款计划（2026）'!$A:$A&amp;'[3]产值及收款计划（2026）'!$B:$B,'[3]产值及收款计划（2026）'!BK:BK)</f>
        <v>0</v>
      </c>
      <c r="BL376" s="256" cm="1">
        <f t="array" aca="1" ref="BL376" ca="1">_xlfn.XLOOKUP($A376&amp;$B376,'[3]产值及收款计划（2026）'!$A:$A&amp;'[3]产值及收款计划（2026）'!$B:$B,'[3]产值及收款计划（2026）'!BL:BL)</f>
        <v>0</v>
      </c>
      <c r="BM376" s="256"/>
      <c r="BN376" s="256"/>
      <c r="BO376" s="256"/>
      <c r="BP376" s="256"/>
      <c r="BQ376" s="255" t="str" cm="1">
        <f t="array" aca="1" ref="BQ376" ca="1">_xlfn.XLOOKUP($A376&amp;$B376,'[3]产值及收款计划（2026）'!$A:$A&amp;'[3]产值及收款计划（2026）'!$B:$B,'[3]产值及收款计划（2026）'!BQ:BQ)</f>
        <v>上海建元云链科技有限公司</v>
      </c>
      <c r="BR376" s="256" cm="1">
        <f t="array" aca="1" ref="BR376" ca="1">_xlfn.XLOOKUP($A376&amp;$B376,'[3]产值及收款计划（2026）'!$A:$A&amp;'[3]产值及收款计划（2026）'!$B:$B,'[3]产值及收款计划（2026）'!BR:BR)</f>
        <v>0</v>
      </c>
      <c r="CA376" s="256" cm="1">
        <f t="array" aca="1" ref="CA376" ca="1">_xlfn.XLOOKUP($A376&amp;$B376,'[3]产值及收款计划（2026）'!$A:$A&amp;'[3]产值及收款计划（2026）'!$B:$B,'[3]产值及收款计划（2026）'!CA:CA)</f>
        <v>0</v>
      </c>
      <c r="CB376" s="256" cm="1">
        <f t="array" aca="1" ref="CB376" ca="1">_xlfn.XLOOKUP($A376&amp;$B376,'[3]产值及收款计划（2026）'!$A:$A&amp;'[3]产值及收款计划（2026）'!$B:$B,'[3]产值及收款计划（2026）'!CB:CB)</f>
        <v>0</v>
      </c>
      <c r="CC376" s="256" cm="1">
        <f t="array" aca="1" ref="CC376" ca="1">_xlfn.XLOOKUP($A376&amp;$B376,'[3]产值及收款计划（2026）'!$A:$A&amp;'[3]产值及收款计划（2026）'!$B:$B,'[3]产值及收款计划（2026）'!CC:CC)</f>
        <v>0</v>
      </c>
      <c r="CD376" s="256" cm="1">
        <f t="array" aca="1" ref="CD376" ca="1">_xlfn.XLOOKUP($A376&amp;$B376,'[3]产值及收款计划（2026）'!$A:$A&amp;'[3]产值及收款计划（2026）'!$B:$B,'[3]产值及收款计划（2026）'!CD:CD)</f>
        <v>0</v>
      </c>
      <c r="CE376" s="256" cm="1">
        <f t="array" aca="1" ref="CE376" ca="1">_xlfn.XLOOKUP($A376&amp;$B376,'[3]产值及收款计划（2026）'!$A:$A&amp;'[3]产值及收款计划（2026）'!$B:$B,'[3]产值及收款计划（2026）'!CE:CE)</f>
        <v>0</v>
      </c>
      <c r="CF376" s="256" cm="1">
        <f t="array" aca="1" ref="CF376" ca="1">_xlfn.XLOOKUP($A376&amp;$B376,'[3]产值及收款计划（2026）'!$A:$A&amp;'[3]产值及收款计划（2026）'!$B:$B,'[3]产值及收款计划（2026）'!CF:CF)</f>
        <v>0</v>
      </c>
      <c r="CG376" s="256" cm="1">
        <f t="array" aca="1" ref="CG376" ca="1">_xlfn.XLOOKUP($A376&amp;$B376,'[3]产值及收款计划（2026）'!$A:$A&amp;'[3]产值及收款计划（2026）'!$B:$B,'[3]产值及收款计划（2026）'!CG:CG)</f>
        <v>0</v>
      </c>
      <c r="CH376" s="256" cm="1">
        <f t="array" aca="1" ref="CH376" ca="1">_xlfn.XLOOKUP($A376&amp;$B376,'[3]产值及收款计划（2026）'!$A:$A&amp;'[3]产值及收款计划（2026）'!$B:$B,'[3]产值及收款计划（2026）'!CH:CH)</f>
        <v>0</v>
      </c>
      <c r="CI376" s="256" cm="1">
        <f t="array" aca="1" ref="CI376" ca="1">_xlfn.XLOOKUP($A376&amp;$B376,'[3]产值及收款计划（2026）'!$A:$A&amp;'[3]产值及收款计划（2026）'!$B:$B,'[3]产值及收款计划（2026）'!CI:CI)</f>
        <v>0</v>
      </c>
      <c r="CJ376" s="256" cm="1">
        <f t="array" aca="1" ref="CJ376" ca="1">_xlfn.XLOOKUP($A376&amp;$B376,'[3]产值及收款计划（2026）'!$A:$A&amp;'[3]产值及收款计划（2026）'!$B:$B,'[3]产值及收款计划（2026）'!CJ:CJ)</f>
        <v>0</v>
      </c>
      <c r="CK376" s="256" cm="1">
        <f t="array" aca="1" ref="CK376" ca="1">_xlfn.XLOOKUP($A376&amp;$B376,'[3]产值及收款计划（2026）'!$A:$A&amp;'[3]产值及收款计划（2026）'!$B:$B,'[3]产值及收款计划（2026）'!CK:CK)</f>
        <v>0</v>
      </c>
      <c r="CL376" s="256" cm="1">
        <f t="array" aca="1" ref="CL376" ca="1">_xlfn.XLOOKUP($A376&amp;$B376,'[3]产值及收款计划（2026）'!$A:$A&amp;'[3]产值及收款计划（2026）'!$B:$B,'[3]产值及收款计划（2026）'!CL:CL)</f>
        <v>0</v>
      </c>
      <c r="DA376" s="256" cm="1">
        <f t="array" aca="1" ref="DA376" ca="1">_xlfn.XLOOKUP($A376&amp;$B376,'[3]产值及收款计划（2026）'!$A:$A&amp;'[3]产值及收款计划（2026）'!$B:$B,'[3]产值及收款计划（2026）'!DA:DA)</f>
        <v>0</v>
      </c>
      <c r="DB376" s="256" cm="1">
        <f t="array" aca="1" ref="DB376" ca="1">_xlfn.XLOOKUP($A376&amp;$B376,'[3]产值及收款计划（2026）'!$A:$A&amp;'[3]产值及收款计划（2026）'!$B:$B,'[3]产值及收款计划（2026）'!DB:DB)</f>
        <v>0</v>
      </c>
      <c r="DC376" s="256" cm="1">
        <f t="array" aca="1" ref="DC376" ca="1">_xlfn.XLOOKUP($A376&amp;$B376,'[3]产值及收款计划（2026）'!$A:$A&amp;'[3]产值及收款计划（2026）'!$B:$B,'[3]产值及收款计划（2026）'!DC:DC)</f>
        <v>0</v>
      </c>
      <c r="DD376" s="256" cm="1">
        <f t="array" aca="1" ref="DD376" ca="1">_xlfn.XLOOKUP($A376&amp;$B376,'[3]产值及收款计划（2026）'!$A:$A&amp;'[3]产值及收款计划（2026）'!$B:$B,'[3]产值及收款计划（2026）'!DD:DD)</f>
        <v>0</v>
      </c>
      <c r="DE376" s="256" cm="1">
        <f t="array" aca="1" ref="DE376" ca="1">_xlfn.XLOOKUP($A376&amp;$B376,'[3]产值及收款计划（2026）'!$A:$A&amp;'[3]产值及收款计划（2026）'!$B:$B,'[3]产值及收款计划（2026）'!DE:DE)</f>
        <v>0</v>
      </c>
      <c r="DF376" s="256" cm="1">
        <f t="array" aca="1" ref="DF376" ca="1">_xlfn.XLOOKUP($A376&amp;$B376,'[3]产值及收款计划（2026）'!$A:$A&amp;'[3]产值及收款计划（2026）'!$B:$B,'[3]产值及收款计划（2026）'!DF:DF)</f>
        <v>0</v>
      </c>
      <c r="DG376" s="256" cm="1">
        <f t="array" aca="1" ref="DG376" ca="1">_xlfn.XLOOKUP($A376&amp;$B376,'[3]产值及收款计划（2026）'!$A:$A&amp;'[3]产值及收款计划（2026）'!$B:$B,'[3]产值及收款计划（2026）'!DG:DG)</f>
        <v>0</v>
      </c>
      <c r="DH376" s="256" cm="1">
        <f t="array" aca="1" ref="DH376" ca="1">_xlfn.XLOOKUP($A376&amp;$B376,'[3]产值及收款计划（2026）'!$A:$A&amp;'[3]产值及收款计划（2026）'!$B:$B,'[3]产值及收款计划（2026）'!DH:DH)</f>
        <v>0</v>
      </c>
      <c r="DI376" s="256" cm="1">
        <f t="array" aca="1" ref="DI376" ca="1">_xlfn.XLOOKUP($A376&amp;$B376,'[3]产值及收款计划（2026）'!$A:$A&amp;'[3]产值及收款计划（2026）'!$B:$B,'[3]产值及收款计划（2026）'!DI:DI)</f>
        <v>0</v>
      </c>
      <c r="DJ376" s="256" cm="1">
        <f t="array" aca="1" ref="DJ376" ca="1">_xlfn.XLOOKUP($A376&amp;$B376,'[3]产值及收款计划（2026）'!$A:$A&amp;'[3]产值及收款计划（2026）'!$B:$B,'[3]产值及收款计划（2026）'!DJ:DJ)</f>
        <v>0</v>
      </c>
      <c r="DK376" s="256" cm="1">
        <f t="array" aca="1" ref="DK376" ca="1">_xlfn.XLOOKUP($A376&amp;$B376,'[3]产值及收款计划（2026）'!$A:$A&amp;'[3]产值及收款计划（2026）'!$B:$B,'[3]产值及收款计划（2026）'!DK:DK)</f>
        <v>0</v>
      </c>
      <c r="DL376" s="256" cm="1">
        <f t="array" aca="1" ref="DL376" ca="1">_xlfn.XLOOKUP($A376&amp;$B376,'[3]产值及收款计划（2026）'!$A:$A&amp;'[3]产值及收款计划（2026）'!$B:$B,'[3]产值及收款计划（2026）'!DL:DL)</f>
        <v>0</v>
      </c>
      <c r="DM376" s="264"/>
      <c r="DN376" s="250"/>
    </row>
    <row r="377" spans="1:118" ht="20.25" x14ac:dyDescent="0.15">
      <c r="A377" s="254">
        <f t="shared" ca="1" si="20"/>
        <v>29</v>
      </c>
      <c r="B377" s="254" t="s">
        <v>27</v>
      </c>
      <c r="C377" s="255" t="str" cm="1">
        <f t="array" aca="1" ref="C377" ca="1">_xlfn.XLOOKUP($A377&amp;$B377,'[3]产值及收款计划（2026）'!$A:$A&amp;'[3]产值及收款计划（2026）'!$B:$B,'[3]产值及收款计划（2026）'!C:C)</f>
        <v>C0CJSG-FW-T-2025021</v>
      </c>
      <c r="D377" s="255" t="str" cm="1">
        <f t="array" aca="1" ref="D377" ca="1">_xlfn.XLOOKUP($A377&amp;$B377,'[3]产值及收款计划（2026）'!$A:$A&amp;'[3]产值及收款计划（2026）'!$B:$B,'[3]产值及收款计划（2026）'!D:D)</f>
        <v>2025年供应链平台安全服务</v>
      </c>
      <c r="E377" s="256" cm="1">
        <f t="array" aca="1" ref="E377" ca="1">_xlfn.XLOOKUP($A377&amp;$B377,'[3]产值及收款计划（2026）'!$A:$A&amp;'[3]产值及收款计划（2026）'!$B:$B,'[3]产值及收款计划（2026）'!E:E)</f>
        <v>11</v>
      </c>
      <c r="F377" s="256" cm="1">
        <f t="array" aca="1" ref="F377" ca="1">_xlfn.XLOOKUP($A377&amp;$B377,'[3]产值及收款计划（2026）'!$A:$A&amp;'[3]产值及收款计划（2026）'!$B:$B,'[3]产值及收款计划（2026）'!F:F)</f>
        <v>11</v>
      </c>
      <c r="G377" s="256" cm="1">
        <f t="array" aca="1" ref="G377" ca="1">_xlfn.XLOOKUP($A377&amp;$B377,'[3]产值及收款计划（2026）'!$A:$A&amp;'[3]产值及收款计划（2026）'!$B:$B,'[3]产值及收款计划（2026）'!G:G)</f>
        <v>11</v>
      </c>
      <c r="H377" s="256" cm="1">
        <f t="array" aca="1" ref="H377" ca="1">_xlfn.XLOOKUP($A377&amp;$B377,'[3]产值及收款计划（2026）'!$A:$A&amp;'[3]产值及收款计划（2026）'!$B:$B,'[3]产值及收款计划（2026）'!H:H)</f>
        <v>6</v>
      </c>
      <c r="I377" s="257" cm="1">
        <f t="array" aca="1" ref="I377" ca="1">_xlfn.XLOOKUP($A377&amp;$B377,'[3]产值及收款计划（2026）'!$A:$A&amp;'[3]产值及收款计划（2026）'!$B:$B,'[3]产值及收款计划（2026）'!I:I)</f>
        <v>0.54545454545454497</v>
      </c>
      <c r="J377" s="258" cm="1">
        <f t="array" aca="1" ref="J377" ca="1">_xlfn.XLOOKUP($A377&amp;$B377,'[3]产值及收款计划（2026）'!$A:$A&amp;'[3]产值及收款计划（2026）'!$B:$B,'[3]产值及收款计划（2026）'!J:J)</f>
        <v>0.06</v>
      </c>
      <c r="K377" s="256" cm="1">
        <f t="array" aca="1" ref="K377" ca="1">_xlfn.XLOOKUP($A377&amp;$B377,'[3]产值及收款计划（2026）'!$A:$A&amp;'[3]产值及收款计划（2026）'!$B:$B,'[3]产值及收款计划（2026）'!K:K)</f>
        <v>0</v>
      </c>
      <c r="L377" s="256" cm="1">
        <f t="array" aca="1" ref="L377" ca="1">_xlfn.XLOOKUP($A377&amp;$B377,'[3]产值及收款计划（2026）'!$A:$A&amp;'[3]产值及收款计划（2026）'!$B:$B,'[3]产值及收款计划（2026）'!L:L)</f>
        <v>0</v>
      </c>
      <c r="M377" s="256" t="str" cm="1">
        <f t="array" aca="1" ref="M377" ca="1">_xlfn.XLOOKUP($A377&amp;$B377,'[3]产值及收款计划（2026）'!$A:$A&amp;'[3]产值及收款计划（2026）'!$B:$B,'[3]产值及收款计划（2026）'!M:M)</f>
        <v>主导</v>
      </c>
      <c r="N377" s="256" cm="1">
        <f t="array" aca="1" ref="N377" ca="1">_xlfn.XLOOKUP($A377&amp;$B377,'[3]产值及收款计划（2026）'!$A:$A&amp;'[3]产值及收款计划（2026）'!$B:$B,'[3]产值及收款计划（2026）'!N:N)</f>
        <v>0</v>
      </c>
      <c r="O377" s="256" t="str" cm="1">
        <f t="array" aca="1" ref="O377" ca="1">_xlfn.XLOOKUP($A377&amp;$B377,'[3]产值及收款计划（2026）'!$A:$A&amp;'[3]产值及收款计划（2026）'!$B:$B,'[3]产值及收款计划（2026）'!O:O)</f>
        <v>季娜娜</v>
      </c>
      <c r="P377" s="255" t="str" cm="1">
        <f t="array" aca="1" ref="P377" ca="1">_xlfn.XLOOKUP($A377&amp;$B377,'[3]产值及收款计划（2026）'!$A:$A&amp;'[3]产值及收款计划（2026）'!$B:$B,'[3]产值及收款计划（2026）'!P:P)</f>
        <v>在建</v>
      </c>
      <c r="Q377" s="256" cm="1">
        <f t="array" aca="1" ref="Q377" ca="1">_xlfn.XLOOKUP($A377&amp;$B377,'[3]产值及收款计划（2026）'!$A:$A&amp;'[3]产值及收款计划（2026）'!$B:$B,'[3]产值及收款计划（2026）'!Q:Q)</f>
        <v>0</v>
      </c>
      <c r="R377" s="256" cm="1">
        <f t="array" aca="1" ref="R377" ca="1">_xlfn.XLOOKUP($A377&amp;$B377,'[3]产值及收款计划（2026）'!$A:$A&amp;'[3]产值及收款计划（2026）'!$B:$B,'[3]产值及收款计划（2026）'!R:R)</f>
        <v>0</v>
      </c>
      <c r="S377" s="256" cm="1">
        <f t="array" aca="1" ref="S377" ca="1">_xlfn.XLOOKUP($A377&amp;$B377,'[3]产值及收款计划（2026）'!$A:$A&amp;'[3]产值及收款计划（2026）'!$B:$B,'[3]产值及收款计划（2026）'!S:S)</f>
        <v>0</v>
      </c>
      <c r="T377" s="256" cm="1">
        <f t="array" aca="1" ref="T377" ca="1">_xlfn.XLOOKUP($A377&amp;$B377,'[3]产值及收款计划（2026）'!$A:$A&amp;'[3]产值及收款计划（2026）'!$B:$B,'[3]产值及收款计划（2026）'!T:T)</f>
        <v>0</v>
      </c>
      <c r="U377" s="256" cm="1">
        <f t="array" aca="1" ref="U377" ca="1">_xlfn.XLOOKUP($A377&amp;$B377,'[3]产值及收款计划（2026）'!$A:$A&amp;'[3]产值及收款计划（2026）'!$B:$B,'[3]产值及收款计划（2026）'!U:U)</f>
        <v>0</v>
      </c>
      <c r="V377" s="256" cm="1">
        <f t="array" aca="1" ref="V377" ca="1">_xlfn.XLOOKUP($A377&amp;$B377,'[3]产值及收款计划（2026）'!$A:$A&amp;'[3]产值及收款计划（2026）'!$B:$B,'[3]产值及收款计划（2026）'!V:V)</f>
        <v>11</v>
      </c>
      <c r="W377" s="256" cm="1">
        <f t="array" aca="1" ref="W377" ca="1">_xlfn.XLOOKUP($A377&amp;$B377,'[3]产值及收款计划（2026）'!$A:$A&amp;'[3]产值及收款计划（2026）'!$B:$B,'[3]产值及收款计划（2026）'!W:W)</f>
        <v>0</v>
      </c>
      <c r="X377" s="256" cm="1">
        <f t="array" aca="1" ref="X377" ca="1">_xlfn.XLOOKUP($A377&amp;$B377,'[3]产值及收款计划（2026）'!$A:$A&amp;'[3]产值及收款计划（2026）'!$B:$B,'[3]产值及收款计划（2026）'!X:X)</f>
        <v>0</v>
      </c>
      <c r="Y377" s="256" cm="1">
        <f t="array" aca="1" ref="Y377" ca="1">_xlfn.XLOOKUP($A377&amp;$B377,'[3]产值及收款计划（2026）'!$A:$A&amp;'[3]产值及收款计划（2026）'!$B:$B,'[3]产值及收款计划（2026）'!Y:Y)</f>
        <v>0</v>
      </c>
      <c r="Z377" s="256" cm="1">
        <f t="array" aca="1" ref="Z377" ca="1">_xlfn.XLOOKUP($A377&amp;$B377,'[3]产值及收款计划（2026）'!$A:$A&amp;'[3]产值及收款计划（2026）'!$B:$B,'[3]产值及收款计划（2026）'!Z:Z)</f>
        <v>0</v>
      </c>
      <c r="AA377" s="256" cm="1">
        <f t="array" aca="1" ref="AA377" ca="1">_xlfn.XLOOKUP($A377&amp;$B377,'[3]产值及收款计划（2026）'!$A:$A&amp;'[3]产值及收款计划（2026）'!$B:$B,'[3]产值及收款计划（2026）'!AA:AA)</f>
        <v>0</v>
      </c>
      <c r="AB377" s="256" cm="1">
        <f t="array" aca="1" ref="AB377" ca="1">_xlfn.XLOOKUP($A377&amp;$B377,'[3]产值及收款计划（2026）'!$A:$A&amp;'[3]产值及收款计划（2026）'!$B:$B,'[3]产值及收款计划（2026）'!AB:AB)</f>
        <v>0</v>
      </c>
      <c r="AC377" s="256" cm="1">
        <f t="array" aca="1" ref="AC377" ca="1">_xlfn.XLOOKUP($A377&amp;$B377,'[3]产值及收款计划（2026）'!$A:$A&amp;'[3]产值及收款计划（2026）'!$B:$B,'[3]产值及收款计划（2026）'!AC:AC)</f>
        <v>0</v>
      </c>
      <c r="AD377" s="256" cm="1">
        <f t="array" aca="1" ref="AD377" ca="1">_xlfn.XLOOKUP($A377&amp;$B377,'[3]产值及收款计划（2026）'!$A:$A&amp;'[3]产值及收款计划（2026）'!$B:$B,'[3]产值及收款计划（2026）'!AD:AD)</f>
        <v>0</v>
      </c>
      <c r="AE377" s="256" cm="1">
        <f t="array" aca="1" ref="AE377" ca="1">_xlfn.XLOOKUP($A377&amp;$B377,'[3]产值及收款计划（2026）'!$A:$A&amp;'[3]产值及收款计划（2026）'!$B:$B,'[3]产值及收款计划（2026）'!AE:AE)</f>
        <v>0</v>
      </c>
      <c r="AF377" s="256" cm="1">
        <f t="array" aca="1" ref="AF377" ca="1">_xlfn.XLOOKUP($A377&amp;$B377,'[3]产值及收款计划（2026）'!$A:$A&amp;'[3]产值及收款计划（2026）'!$B:$B,'[3]产值及收款计划（2026）'!AF:AF)</f>
        <v>11</v>
      </c>
      <c r="AG377" s="256" cm="1">
        <f t="array" aca="1" ref="AG377" ca="1">_xlfn.XLOOKUP($A377&amp;$B377,'[3]产值及收款计划（2026）'!$A:$A&amp;'[3]产值及收款计划（2026）'!$B:$B,'[3]产值及收款计划（2026）'!AG:AG)</f>
        <v>0</v>
      </c>
      <c r="AH377" s="256" cm="1">
        <f t="array" aca="1" ref="AH377" ca="1">_xlfn.XLOOKUP($A377&amp;$B377,'[3]产值及收款计划（2026）'!$A:$A&amp;'[3]产值及收款计划（2026）'!$B:$B,'[3]产值及收款计划（2026）'!AH:AH)</f>
        <v>0</v>
      </c>
      <c r="AI377" s="256" cm="1">
        <f t="array" aca="1" ref="AI377" ca="1">_xlfn.XLOOKUP($A377&amp;$B377,'[3]产值及收款计划（2026）'!$A:$A&amp;'[3]产值及收款计划（2026）'!$B:$B,'[3]产值及收款计划（2026）'!AI:AI)</f>
        <v>0</v>
      </c>
      <c r="AJ377" s="256" cm="1">
        <f t="array" aca="1" ref="AJ377" ca="1">_xlfn.XLOOKUP($A377&amp;$B377,'[3]产值及收款计划（2026）'!$A:$A&amp;'[3]产值及收款计划（2026）'!$B:$B,'[3]产值及收款计划（2026）'!AJ:AJ)</f>
        <v>0</v>
      </c>
      <c r="AK377" s="256" cm="1">
        <f t="array" aca="1" ref="AK377" ca="1">_xlfn.XLOOKUP($A377&amp;$B377,'[3]产值及收款计划（2026）'!$A:$A&amp;'[3]产值及收款计划（2026）'!$B:$B,'[3]产值及收款计划（2026）'!AK:AK)</f>
        <v>0</v>
      </c>
      <c r="AL377" s="256" cm="1">
        <f t="array" aca="1" ref="AL377" ca="1">_xlfn.XLOOKUP($A377&amp;$B377,'[3]产值及收款计划（2026）'!$A:$A&amp;'[3]产值及收款计划（2026）'!$B:$B,'[3]产值及收款计划（2026）'!AL:AL)</f>
        <v>0</v>
      </c>
      <c r="AM377" s="263" t="e" cm="1">
        <f t="array" aca="1" ref="AM377" ca="1">_xlfn.LET(_xlpm.勾选月份状态数组,TRANSPOSE('PPT(12-15页）-TOP10'!$A$3:$A$14),_xlpm.选择数据区,IF('PPT(12-15页）-TOP10'!$E$3="收款",$BA377:$BL377,$AA377:$AL377),SUM(_xlfn._xlws.FILTER(_xlpm.选择数据区,_xlpm.勾选月份状态数组,"")))</f>
        <v>#NAME?</v>
      </c>
      <c r="AN377" s="256" t="e" cm="1">
        <f t="array" aca="1" ref="AN377" ca="1">_xlfn.LET(_xlpm.勾选月份状态数组,TRANSPOSE('PPT(12-15页）-TOP10'!$A$3:$A$14),_xlpm.选择数据区,IF('PPT(12-15页）-TOP10'!$E$3="收款",$DA377:$DL377,$CA377:$CL377),SUM(_xlfn._xlws.FILTER(_xlpm.选择数据区,_xlpm.勾选月份状态数组,"")))</f>
        <v>#NAME?</v>
      </c>
      <c r="AO377" s="256">
        <f ca="1">SUM(CA377:CC377)+SUM(AD377:AL377)</f>
        <v>11</v>
      </c>
      <c r="AP377" s="256"/>
      <c r="AQ377" s="256"/>
      <c r="AR377" s="256"/>
      <c r="AS377" s="256" cm="1">
        <f t="array" aca="1" ref="AS377" ca="1">_xlfn.XLOOKUP($A377&amp;$B377,'[3]产值及收款计划（2026）'!$A:$A&amp;'[3]产值及收款计划（2026）'!$B:$B,'[3]产值及收款计划（2026）'!AS:AS)</f>
        <v>0</v>
      </c>
      <c r="AT377" s="256" cm="1">
        <f t="array" aca="1" ref="AT377" ca="1">_xlfn.XLOOKUP($A377&amp;$B377,'[3]产值及收款计划（2026）'!$A:$A&amp;'[3]产值及收款计划（2026）'!$B:$B,'[3]产值及收款计划（2026）'!AT:AT)</f>
        <v>0</v>
      </c>
      <c r="AU377" s="256" cm="1">
        <f t="array" aca="1" ref="AU377" ca="1">_xlfn.XLOOKUP($A377&amp;$B377,'[3]产值及收款计划（2026）'!$A:$A&amp;'[3]产值及收款计划（2026）'!$B:$B,'[3]产值及收款计划（2026）'!AU:AU)</f>
        <v>0</v>
      </c>
      <c r="AV377" s="256" cm="1">
        <f t="array" aca="1" ref="AV377" ca="1">_xlfn.XLOOKUP($A377&amp;$B377,'[3]产值及收款计划（2026）'!$A:$A&amp;'[3]产值及收款计划（2026）'!$B:$B,'[3]产值及收款计划（2026）'!AV:AV)</f>
        <v>0</v>
      </c>
      <c r="AW377" s="256" cm="1">
        <f t="array" aca="1" ref="AW377" ca="1">_xlfn.XLOOKUP($A377&amp;$B377,'[3]产值及收款计划（2026）'!$A:$A&amp;'[3]产值及收款计划（2026）'!$B:$B,'[3]产值及收款计划（2026）'!AW:AW)</f>
        <v>0</v>
      </c>
      <c r="AX377" s="256" cm="1">
        <f t="array" aca="1" ref="AX377" ca="1">_xlfn.XLOOKUP($A377&amp;$B377,'[3]产值及收款计划（2026）'!$A:$A&amp;'[3]产值及收款计划（2026）'!$B:$B,'[3]产值及收款计划（2026）'!AX:AX)</f>
        <v>0</v>
      </c>
      <c r="AY377" s="256" cm="1">
        <f t="array" aca="1" ref="AY377" ca="1">_xlfn.XLOOKUP($A377&amp;$B377,'[3]产值及收款计划（2026）'!$A:$A&amp;'[3]产值及收款计划（2026）'!$B:$B,'[3]产值及收款计划（2026）'!AY:AY)</f>
        <v>11</v>
      </c>
      <c r="AZ377" s="256" cm="1">
        <f t="array" aca="1" ref="AZ377" ca="1">_xlfn.XLOOKUP($A377&amp;$B377,'[3]产值及收款计划（2026）'!$A:$A&amp;'[3]产值及收款计划（2026）'!$B:$B,'[3]产值及收款计划（2026）'!AZ:AZ)</f>
        <v>0</v>
      </c>
      <c r="BA377" s="256" cm="1">
        <f t="array" aca="1" ref="BA377" ca="1">_xlfn.XLOOKUP($A377&amp;$B377,'[3]产值及收款计划（2026）'!$A:$A&amp;'[3]产值及收款计划（2026）'!$B:$B,'[3]产值及收款计划（2026）'!BA:BA)</f>
        <v>0</v>
      </c>
      <c r="BB377" s="256" cm="1">
        <f t="array" aca="1" ref="BB377" ca="1">_xlfn.XLOOKUP($A377&amp;$B377,'[3]产值及收款计划（2026）'!$A:$A&amp;'[3]产值及收款计划（2026）'!$B:$B,'[3]产值及收款计划（2026）'!BB:BB)</f>
        <v>0</v>
      </c>
      <c r="BC377" s="256" cm="1">
        <f t="array" aca="1" ref="BC377" ca="1">_xlfn.XLOOKUP($A377&amp;$B377,'[3]产值及收款计划（2026）'!$A:$A&amp;'[3]产值及收款计划（2026）'!$B:$B,'[3]产值及收款计划（2026）'!BC:BC)</f>
        <v>0</v>
      </c>
      <c r="BD377" s="256" cm="1">
        <f t="array" aca="1" ref="BD377" ca="1">_xlfn.XLOOKUP($A377&amp;$B377,'[3]产值及收款计划（2026）'!$A:$A&amp;'[3]产值及收款计划（2026）'!$B:$B,'[3]产值及收款计划（2026）'!BD:BD)</f>
        <v>0</v>
      </c>
      <c r="BE377" s="256" cm="1">
        <f t="array" aca="1" ref="BE377" ca="1">_xlfn.XLOOKUP($A377&amp;$B377,'[3]产值及收款计划（2026）'!$A:$A&amp;'[3]产值及收款计划（2026）'!$B:$B,'[3]产值及收款计划（2026）'!BE:BE)</f>
        <v>11</v>
      </c>
      <c r="BF377" s="256" cm="1">
        <f t="array" aca="1" ref="BF377" ca="1">_xlfn.XLOOKUP($A377&amp;$B377,'[3]产值及收款计划（2026）'!$A:$A&amp;'[3]产值及收款计划（2026）'!$B:$B,'[3]产值及收款计划（2026）'!BF:BF)</f>
        <v>0</v>
      </c>
      <c r="BG377" s="256" cm="1">
        <f t="array" aca="1" ref="BG377" ca="1">_xlfn.XLOOKUP($A377&amp;$B377,'[3]产值及收款计划（2026）'!$A:$A&amp;'[3]产值及收款计划（2026）'!$B:$B,'[3]产值及收款计划（2026）'!BG:BG)</f>
        <v>0</v>
      </c>
      <c r="BH377" s="256" cm="1">
        <f t="array" aca="1" ref="BH377" ca="1">_xlfn.XLOOKUP($A377&amp;$B377,'[3]产值及收款计划（2026）'!$A:$A&amp;'[3]产值及收款计划（2026）'!$B:$B,'[3]产值及收款计划（2026）'!BH:BH)</f>
        <v>0</v>
      </c>
      <c r="BI377" s="256" cm="1">
        <f t="array" aca="1" ref="BI377" ca="1">_xlfn.XLOOKUP($A377&amp;$B377,'[3]产值及收款计划（2026）'!$A:$A&amp;'[3]产值及收款计划（2026）'!$B:$B,'[3]产值及收款计划（2026）'!BI:BI)</f>
        <v>0</v>
      </c>
      <c r="BJ377" s="256" cm="1">
        <f t="array" aca="1" ref="BJ377" ca="1">_xlfn.XLOOKUP($A377&amp;$B377,'[3]产值及收款计划（2026）'!$A:$A&amp;'[3]产值及收款计划（2026）'!$B:$B,'[3]产值及收款计划（2026）'!BJ:BJ)</f>
        <v>0</v>
      </c>
      <c r="BK377" s="256" cm="1">
        <f t="array" aca="1" ref="BK377" ca="1">_xlfn.XLOOKUP($A377&amp;$B377,'[3]产值及收款计划（2026）'!$A:$A&amp;'[3]产值及收款计划（2026）'!$B:$B,'[3]产值及收款计划（2026）'!BK:BK)</f>
        <v>0</v>
      </c>
      <c r="BL377" s="256" cm="1">
        <f t="array" aca="1" ref="BL377" ca="1">_xlfn.XLOOKUP($A377&amp;$B377,'[3]产值及收款计划（2026）'!$A:$A&amp;'[3]产值及收款计划（2026）'!$B:$B,'[3]产值及收款计划（2026）'!BL:BL)</f>
        <v>0</v>
      </c>
      <c r="BM377" s="256"/>
      <c r="BN377" s="256"/>
      <c r="BO377" s="256"/>
      <c r="BP377" s="256"/>
      <c r="BQ377" s="255" t="str" cm="1">
        <f t="array" aca="1" ref="BQ377" ca="1">_xlfn.XLOOKUP($A377&amp;$B377,'[3]产值及收款计划（2026）'!$A:$A&amp;'[3]产值及收款计划（2026）'!$B:$B,'[3]产值及收款计划（2026）'!BQ:BQ)</f>
        <v>上海城建物资有限公司</v>
      </c>
      <c r="BR377" s="256" cm="1">
        <f t="array" aca="1" ref="BR377" ca="1">_xlfn.XLOOKUP($A377&amp;$B377,'[3]产值及收款计划（2026）'!$A:$A&amp;'[3]产值及收款计划（2026）'!$B:$B,'[3]产值及收款计划（2026）'!BR:BR)</f>
        <v>0</v>
      </c>
      <c r="CA377" s="256" cm="1">
        <f t="array" aca="1" ref="CA377" ca="1">_xlfn.XLOOKUP($A377&amp;$B377,'[3]产值及收款计划（2026）'!$A:$A&amp;'[3]产值及收款计划（2026）'!$B:$B,'[3]产值及收款计划（2026）'!CA:CA)</f>
        <v>0</v>
      </c>
      <c r="CB377" s="256" cm="1">
        <f t="array" aca="1" ref="CB377" ca="1">_xlfn.XLOOKUP($A377&amp;$B377,'[3]产值及收款计划（2026）'!$A:$A&amp;'[3]产值及收款计划（2026）'!$B:$B,'[3]产值及收款计划（2026）'!CB:CB)</f>
        <v>0</v>
      </c>
      <c r="CC377" s="256" cm="1">
        <f t="array" aca="1" ref="CC377" ca="1">_xlfn.XLOOKUP($A377&amp;$B377,'[3]产值及收款计划（2026）'!$A:$A&amp;'[3]产值及收款计划（2026）'!$B:$B,'[3]产值及收款计划（2026）'!CC:CC)</f>
        <v>0</v>
      </c>
      <c r="CD377" s="256" cm="1">
        <f t="array" aca="1" ref="CD377" ca="1">_xlfn.XLOOKUP($A377&amp;$B377,'[3]产值及收款计划（2026）'!$A:$A&amp;'[3]产值及收款计划（2026）'!$B:$B,'[3]产值及收款计划（2026）'!CD:CD)</f>
        <v>0</v>
      </c>
      <c r="CE377" s="256" cm="1">
        <f t="array" aca="1" ref="CE377" ca="1">_xlfn.XLOOKUP($A377&amp;$B377,'[3]产值及收款计划（2026）'!$A:$A&amp;'[3]产值及收款计划（2026）'!$B:$B,'[3]产值及收款计划（2026）'!CE:CE)</f>
        <v>0</v>
      </c>
      <c r="CF377" s="256" cm="1">
        <f t="array" aca="1" ref="CF377" ca="1">_xlfn.XLOOKUP($A377&amp;$B377,'[3]产值及收款计划（2026）'!$A:$A&amp;'[3]产值及收款计划（2026）'!$B:$B,'[3]产值及收款计划（2026）'!CF:CF)</f>
        <v>0</v>
      </c>
      <c r="CG377" s="256" cm="1">
        <f t="array" aca="1" ref="CG377" ca="1">_xlfn.XLOOKUP($A377&amp;$B377,'[3]产值及收款计划（2026）'!$A:$A&amp;'[3]产值及收款计划（2026）'!$B:$B,'[3]产值及收款计划（2026）'!CG:CG)</f>
        <v>0</v>
      </c>
      <c r="CH377" s="256" cm="1">
        <f t="array" aca="1" ref="CH377" ca="1">_xlfn.XLOOKUP($A377&amp;$B377,'[3]产值及收款计划（2026）'!$A:$A&amp;'[3]产值及收款计划（2026）'!$B:$B,'[3]产值及收款计划（2026）'!CH:CH)</f>
        <v>0</v>
      </c>
      <c r="CI377" s="256" cm="1">
        <f t="array" aca="1" ref="CI377" ca="1">_xlfn.XLOOKUP($A377&amp;$B377,'[3]产值及收款计划（2026）'!$A:$A&amp;'[3]产值及收款计划（2026）'!$B:$B,'[3]产值及收款计划（2026）'!CI:CI)</f>
        <v>0</v>
      </c>
      <c r="CJ377" s="256" cm="1">
        <f t="array" aca="1" ref="CJ377" ca="1">_xlfn.XLOOKUP($A377&amp;$B377,'[3]产值及收款计划（2026）'!$A:$A&amp;'[3]产值及收款计划（2026）'!$B:$B,'[3]产值及收款计划（2026）'!CJ:CJ)</f>
        <v>0</v>
      </c>
      <c r="CK377" s="256" cm="1">
        <f t="array" aca="1" ref="CK377" ca="1">_xlfn.XLOOKUP($A377&amp;$B377,'[3]产值及收款计划（2026）'!$A:$A&amp;'[3]产值及收款计划（2026）'!$B:$B,'[3]产值及收款计划（2026）'!CK:CK)</f>
        <v>0</v>
      </c>
      <c r="CL377" s="256" cm="1">
        <f t="array" aca="1" ref="CL377" ca="1">_xlfn.XLOOKUP($A377&amp;$B377,'[3]产值及收款计划（2026）'!$A:$A&amp;'[3]产值及收款计划（2026）'!$B:$B,'[3]产值及收款计划（2026）'!CL:CL)</f>
        <v>0</v>
      </c>
      <c r="DA377" s="256" cm="1">
        <f t="array" aca="1" ref="DA377" ca="1">_xlfn.XLOOKUP($A377&amp;$B377,'[3]产值及收款计划（2026）'!$A:$A&amp;'[3]产值及收款计划（2026）'!$B:$B,'[3]产值及收款计划（2026）'!DA:DA)</f>
        <v>0</v>
      </c>
      <c r="DB377" s="256" cm="1">
        <f t="array" aca="1" ref="DB377" ca="1">_xlfn.XLOOKUP($A377&amp;$B377,'[3]产值及收款计划（2026）'!$A:$A&amp;'[3]产值及收款计划（2026）'!$B:$B,'[3]产值及收款计划（2026）'!DB:DB)</f>
        <v>0</v>
      </c>
      <c r="DC377" s="256" cm="1">
        <f t="array" aca="1" ref="DC377" ca="1">_xlfn.XLOOKUP($A377&amp;$B377,'[3]产值及收款计划（2026）'!$A:$A&amp;'[3]产值及收款计划（2026）'!$B:$B,'[3]产值及收款计划（2026）'!DC:DC)</f>
        <v>0</v>
      </c>
      <c r="DD377" s="256" cm="1">
        <f t="array" aca="1" ref="DD377" ca="1">_xlfn.XLOOKUP($A377&amp;$B377,'[3]产值及收款计划（2026）'!$A:$A&amp;'[3]产值及收款计划（2026）'!$B:$B,'[3]产值及收款计划（2026）'!DD:DD)</f>
        <v>0</v>
      </c>
      <c r="DE377" s="256" cm="1">
        <f t="array" aca="1" ref="DE377" ca="1">_xlfn.XLOOKUP($A377&amp;$B377,'[3]产值及收款计划（2026）'!$A:$A&amp;'[3]产值及收款计划（2026）'!$B:$B,'[3]产值及收款计划（2026）'!DE:DE)</f>
        <v>0</v>
      </c>
      <c r="DF377" s="256" cm="1">
        <f t="array" aca="1" ref="DF377" ca="1">_xlfn.XLOOKUP($A377&amp;$B377,'[3]产值及收款计划（2026）'!$A:$A&amp;'[3]产值及收款计划（2026）'!$B:$B,'[3]产值及收款计划（2026）'!DF:DF)</f>
        <v>0</v>
      </c>
      <c r="DG377" s="256" cm="1">
        <f t="array" aca="1" ref="DG377" ca="1">_xlfn.XLOOKUP($A377&amp;$B377,'[3]产值及收款计划（2026）'!$A:$A&amp;'[3]产值及收款计划（2026）'!$B:$B,'[3]产值及收款计划（2026）'!DG:DG)</f>
        <v>0</v>
      </c>
      <c r="DH377" s="256" cm="1">
        <f t="array" aca="1" ref="DH377" ca="1">_xlfn.XLOOKUP($A377&amp;$B377,'[3]产值及收款计划（2026）'!$A:$A&amp;'[3]产值及收款计划（2026）'!$B:$B,'[3]产值及收款计划（2026）'!DH:DH)</f>
        <v>0</v>
      </c>
      <c r="DI377" s="256" cm="1">
        <f t="array" aca="1" ref="DI377" ca="1">_xlfn.XLOOKUP($A377&amp;$B377,'[3]产值及收款计划（2026）'!$A:$A&amp;'[3]产值及收款计划（2026）'!$B:$B,'[3]产值及收款计划（2026）'!DI:DI)</f>
        <v>0</v>
      </c>
      <c r="DJ377" s="256" cm="1">
        <f t="array" aca="1" ref="DJ377" ca="1">_xlfn.XLOOKUP($A377&amp;$B377,'[3]产值及收款计划（2026）'!$A:$A&amp;'[3]产值及收款计划（2026）'!$B:$B,'[3]产值及收款计划（2026）'!DJ:DJ)</f>
        <v>0</v>
      </c>
      <c r="DK377" s="256" cm="1">
        <f t="array" aca="1" ref="DK377" ca="1">_xlfn.XLOOKUP($A377&amp;$B377,'[3]产值及收款计划（2026）'!$A:$A&amp;'[3]产值及收款计划（2026）'!$B:$B,'[3]产值及收款计划（2026）'!DK:DK)</f>
        <v>0</v>
      </c>
      <c r="DL377" s="256" cm="1">
        <f t="array" aca="1" ref="DL377" ca="1">_xlfn.XLOOKUP($A377&amp;$B377,'[3]产值及收款计划（2026）'!$A:$A&amp;'[3]产值及收款计划（2026）'!$B:$B,'[3]产值及收款计划（2026）'!DL:DL)</f>
        <v>0</v>
      </c>
      <c r="DM377" s="264"/>
      <c r="DN377" s="250"/>
    </row>
    <row r="378" spans="1:118" ht="20.25" x14ac:dyDescent="0.15">
      <c r="A378" s="254">
        <f t="shared" ca="1" si="20"/>
        <v>30</v>
      </c>
      <c r="B378" s="254" t="s">
        <v>27</v>
      </c>
      <c r="C378" s="255" t="str" cm="1">
        <f t="array" aca="1" ref="C378" ca="1">_xlfn.XLOOKUP($A378&amp;$B378,'[3]产值及收款计划（2026）'!$A:$A&amp;'[3]产值及收款计划（2026）'!$B:$B,'[3]产值及收款计划（2026）'!C:C)</f>
        <v>C0CJSG-FW-T-2025018</v>
      </c>
      <c r="D378" s="255" t="str" cm="1">
        <f t="array" aca="1" ref="D378" ca="1">_xlfn.XLOOKUP($A378&amp;$B378,'[3]产值及收款计划（2026）'!$A:$A&amp;'[3]产值及收款计划（2026）'!$B:$B,'[3]产值及收款计划（2026）'!D:D)</f>
        <v>2025年隧道股份统一门户运营服务</v>
      </c>
      <c r="E378" s="256" cm="1">
        <f t="array" aca="1" ref="E378" ca="1">_xlfn.XLOOKUP($A378&amp;$B378,'[3]产值及收款计划（2026）'!$A:$A&amp;'[3]产值及收款计划（2026）'!$B:$B,'[3]产值及收款计划（2026）'!E:E)</f>
        <v>34</v>
      </c>
      <c r="F378" s="256" cm="1">
        <f t="array" aca="1" ref="F378" ca="1">_xlfn.XLOOKUP($A378&amp;$B378,'[3]产值及收款计划（2026）'!$A:$A&amp;'[3]产值及收款计划（2026）'!$B:$B,'[3]产值及收款计划（2026）'!F:F)</f>
        <v>34</v>
      </c>
      <c r="G378" s="256" cm="1">
        <f t="array" aca="1" ref="G378" ca="1">_xlfn.XLOOKUP($A378&amp;$B378,'[3]产值及收款计划（2026）'!$A:$A&amp;'[3]产值及收款计划（2026）'!$B:$B,'[3]产值及收款计划（2026）'!G:G)</f>
        <v>34</v>
      </c>
      <c r="H378" s="256" cm="1">
        <f t="array" aca="1" ref="H378" ca="1">_xlfn.XLOOKUP($A378&amp;$B378,'[3]产值及收款计划（2026）'!$A:$A&amp;'[3]产值及收款计划（2026）'!$B:$B,'[3]产值及收款计划（2026）'!H:H)</f>
        <v>25.95</v>
      </c>
      <c r="I378" s="257" cm="1">
        <f t="array" aca="1" ref="I378" ca="1">_xlfn.XLOOKUP($A378&amp;$B378,'[3]产值及收款计划（2026）'!$A:$A&amp;'[3]产值及收款计划（2026）'!$B:$B,'[3]产值及收款计划（2026）'!I:I)</f>
        <v>0.76323529411764701</v>
      </c>
      <c r="J378" s="258" cm="1">
        <f t="array" aca="1" ref="J378" ca="1">_xlfn.XLOOKUP($A378&amp;$B378,'[3]产值及收款计划（2026）'!$A:$A&amp;'[3]产值及收款计划（2026）'!$B:$B,'[3]产值及收款计划（2026）'!J:J)</f>
        <v>0.06</v>
      </c>
      <c r="K378" s="256" cm="1">
        <f t="array" aca="1" ref="K378" ca="1">_xlfn.XLOOKUP($A378&amp;$B378,'[3]产值及收款计划（2026）'!$A:$A&amp;'[3]产值及收款计划（2026）'!$B:$B,'[3]产值及收款计划（2026）'!K:K)</f>
        <v>0</v>
      </c>
      <c r="L378" s="256" cm="1">
        <f t="array" aca="1" ref="L378" ca="1">_xlfn.XLOOKUP($A378&amp;$B378,'[3]产值及收款计划（2026）'!$A:$A&amp;'[3]产值及收款计划（2026）'!$B:$B,'[3]产值及收款计划（2026）'!L:L)</f>
        <v>0</v>
      </c>
      <c r="M378" s="256" t="str" cm="1">
        <f t="array" aca="1" ref="M378" ca="1">_xlfn.XLOOKUP($A378&amp;$B378,'[3]产值及收款计划（2026）'!$A:$A&amp;'[3]产值及收款计划（2026）'!$B:$B,'[3]产值及收款计划（2026）'!M:M)</f>
        <v>主导</v>
      </c>
      <c r="N378" s="256" cm="1">
        <f t="array" aca="1" ref="N378" ca="1">_xlfn.XLOOKUP($A378&amp;$B378,'[3]产值及收款计划（2026）'!$A:$A&amp;'[3]产值及收款计划（2026）'!$B:$B,'[3]产值及收款计划（2026）'!N:N)</f>
        <v>0</v>
      </c>
      <c r="O378" s="256" t="str" cm="1">
        <f t="array" aca="1" ref="O378" ca="1">_xlfn.XLOOKUP($A378&amp;$B378,'[3]产值及收款计划（2026）'!$A:$A&amp;'[3]产值及收款计划（2026）'!$B:$B,'[3]产值及收款计划（2026）'!O:O)</f>
        <v>郭晓华</v>
      </c>
      <c r="P378" s="255" t="str" cm="1">
        <f t="array" aca="1" ref="P378" ca="1">_xlfn.XLOOKUP($A378&amp;$B378,'[3]产值及收款计划（2026）'!$A:$A&amp;'[3]产值及收款计划（2026）'!$B:$B,'[3]产值及收款计划（2026）'!P:P)</f>
        <v>25已完结</v>
      </c>
      <c r="Q378" s="256" cm="1">
        <f t="array" aca="1" ref="Q378" ca="1">_xlfn.XLOOKUP($A378&amp;$B378,'[3]产值及收款计划（2026）'!$A:$A&amp;'[3]产值及收款计划（2026）'!$B:$B,'[3]产值及收款计划（2026）'!Q:Q)</f>
        <v>0</v>
      </c>
      <c r="R378" s="256" cm="1">
        <f t="array" aca="1" ref="R378" ca="1">_xlfn.XLOOKUP($A378&amp;$B378,'[3]产值及收款计划（2026）'!$A:$A&amp;'[3]产值及收款计划（2026）'!$B:$B,'[3]产值及收款计划（2026）'!R:R)</f>
        <v>0</v>
      </c>
      <c r="S378" s="256" cm="1">
        <f t="array" aca="1" ref="S378" ca="1">_xlfn.XLOOKUP($A378&amp;$B378,'[3]产值及收款计划（2026）'!$A:$A&amp;'[3]产值及收款计划（2026）'!$B:$B,'[3]产值及收款计划（2026）'!S:S)</f>
        <v>0</v>
      </c>
      <c r="T378" s="256" cm="1">
        <f t="array" aca="1" ref="T378" ca="1">_xlfn.XLOOKUP($A378&amp;$B378,'[3]产值及收款计划（2026）'!$A:$A&amp;'[3]产值及收款计划（2026）'!$B:$B,'[3]产值及收款计划（2026）'!T:T)</f>
        <v>34</v>
      </c>
      <c r="U378" s="256" cm="1">
        <f t="array" aca="1" ref="U378" ca="1">_xlfn.XLOOKUP($A378&amp;$B378,'[3]产值及收款计划（2026）'!$A:$A&amp;'[3]产值及收款计划（2026）'!$B:$B,'[3]产值及收款计划（2026）'!U:U)</f>
        <v>0</v>
      </c>
      <c r="V378" s="256" cm="1">
        <f t="array" aca="1" ref="V378" ca="1">_xlfn.XLOOKUP($A378&amp;$B378,'[3]产值及收款计划（2026）'!$A:$A&amp;'[3]产值及收款计划（2026）'!$B:$B,'[3]产值及收款计划（2026）'!V:V)</f>
        <v>0</v>
      </c>
      <c r="W378" s="256" cm="1">
        <f t="array" aca="1" ref="W378" ca="1">_xlfn.XLOOKUP($A378&amp;$B378,'[3]产值及收款计划（2026）'!$A:$A&amp;'[3]产值及收款计划（2026）'!$B:$B,'[3]产值及收款计划（2026）'!W:W)</f>
        <v>0</v>
      </c>
      <c r="X378" s="256" cm="1">
        <f t="array" aca="1" ref="X378" ca="1">_xlfn.XLOOKUP($A378&amp;$B378,'[3]产值及收款计划（2026）'!$A:$A&amp;'[3]产值及收款计划（2026）'!$B:$B,'[3]产值及收款计划（2026）'!X:X)</f>
        <v>0</v>
      </c>
      <c r="Y378" s="256" cm="1">
        <f t="array" aca="1" ref="Y378" ca="1">_xlfn.XLOOKUP($A378&amp;$B378,'[3]产值及收款计划（2026）'!$A:$A&amp;'[3]产值及收款计划（2026）'!$B:$B,'[3]产值及收款计划（2026）'!Y:Y)</f>
        <v>0</v>
      </c>
      <c r="Z378" s="256" cm="1">
        <f t="array" aca="1" ref="Z378" ca="1">_xlfn.XLOOKUP($A378&amp;$B378,'[3]产值及收款计划（2026）'!$A:$A&amp;'[3]产值及收款计划（2026）'!$B:$B,'[3]产值及收款计划（2026）'!Z:Z)</f>
        <v>0</v>
      </c>
      <c r="AA378" s="256" cm="1">
        <f t="array" aca="1" ref="AA378" ca="1">_xlfn.XLOOKUP($A378&amp;$B378,'[3]产值及收款计划（2026）'!$A:$A&amp;'[3]产值及收款计划（2026）'!$B:$B,'[3]产值及收款计划（2026）'!AA:AA)</f>
        <v>0</v>
      </c>
      <c r="AB378" s="256" cm="1">
        <f t="array" aca="1" ref="AB378" ca="1">_xlfn.XLOOKUP($A378&amp;$B378,'[3]产值及收款计划（2026）'!$A:$A&amp;'[3]产值及收款计划（2026）'!$B:$B,'[3]产值及收款计划（2026）'!AB:AB)</f>
        <v>0</v>
      </c>
      <c r="AC378" s="256" cm="1">
        <f t="array" aca="1" ref="AC378" ca="1">_xlfn.XLOOKUP($A378&amp;$B378,'[3]产值及收款计划（2026）'!$A:$A&amp;'[3]产值及收款计划（2026）'!$B:$B,'[3]产值及收款计划（2026）'!AC:AC)</f>
        <v>0</v>
      </c>
      <c r="AD378" s="256" cm="1">
        <f t="array" aca="1" ref="AD378" ca="1">_xlfn.XLOOKUP($A378&amp;$B378,'[3]产值及收款计划（2026）'!$A:$A&amp;'[3]产值及收款计划（2026）'!$B:$B,'[3]产值及收款计划（2026）'!AD:AD)</f>
        <v>0</v>
      </c>
      <c r="AE378" s="256" cm="1">
        <f t="array" aca="1" ref="AE378" ca="1">_xlfn.XLOOKUP($A378&amp;$B378,'[3]产值及收款计划（2026）'!$A:$A&amp;'[3]产值及收款计划（2026）'!$B:$B,'[3]产值及收款计划（2026）'!AE:AE)</f>
        <v>0</v>
      </c>
      <c r="AF378" s="256" cm="1">
        <f t="array" aca="1" ref="AF378" ca="1">_xlfn.XLOOKUP($A378&amp;$B378,'[3]产值及收款计划（2026）'!$A:$A&amp;'[3]产值及收款计划（2026）'!$B:$B,'[3]产值及收款计划（2026）'!AF:AF)</f>
        <v>0</v>
      </c>
      <c r="AG378" s="256" cm="1">
        <f t="array" aca="1" ref="AG378" ca="1">_xlfn.XLOOKUP($A378&amp;$B378,'[3]产值及收款计划（2026）'!$A:$A&amp;'[3]产值及收款计划（2026）'!$B:$B,'[3]产值及收款计划（2026）'!AG:AG)</f>
        <v>0</v>
      </c>
      <c r="AH378" s="256" cm="1">
        <f t="array" aca="1" ref="AH378" ca="1">_xlfn.XLOOKUP($A378&amp;$B378,'[3]产值及收款计划（2026）'!$A:$A&amp;'[3]产值及收款计划（2026）'!$B:$B,'[3]产值及收款计划（2026）'!AH:AH)</f>
        <v>0</v>
      </c>
      <c r="AI378" s="256" cm="1">
        <f t="array" aca="1" ref="AI378" ca="1">_xlfn.XLOOKUP($A378&amp;$B378,'[3]产值及收款计划（2026）'!$A:$A&amp;'[3]产值及收款计划（2026）'!$B:$B,'[3]产值及收款计划（2026）'!AI:AI)</f>
        <v>0</v>
      </c>
      <c r="AJ378" s="256" cm="1">
        <f t="array" aca="1" ref="AJ378" ca="1">_xlfn.XLOOKUP($A378&amp;$B378,'[3]产值及收款计划（2026）'!$A:$A&amp;'[3]产值及收款计划（2026）'!$B:$B,'[3]产值及收款计划（2026）'!AJ:AJ)</f>
        <v>0</v>
      </c>
      <c r="AK378" s="256" cm="1">
        <f t="array" aca="1" ref="AK378" ca="1">_xlfn.XLOOKUP($A378&amp;$B378,'[3]产值及收款计划（2026）'!$A:$A&amp;'[3]产值及收款计划（2026）'!$B:$B,'[3]产值及收款计划（2026）'!AK:AK)</f>
        <v>0</v>
      </c>
      <c r="AL378" s="256" cm="1">
        <f t="array" aca="1" ref="AL378" ca="1">_xlfn.XLOOKUP($A378&amp;$B378,'[3]产值及收款计划（2026）'!$A:$A&amp;'[3]产值及收款计划（2026）'!$B:$B,'[3]产值及收款计划（2026）'!AL:AL)</f>
        <v>0</v>
      </c>
      <c r="AM378" s="263" t="e" cm="1">
        <f t="array" aca="1" ref="AM378" ca="1">_xlfn.LET(_xlpm.勾选月份状态数组,TRANSPOSE('PPT(12-15页）-TOP10'!$A$3:$A$14),_xlpm.选择数据区,IF('PPT(12-15页）-TOP10'!$E$3="收款",$BA378:$BL378,$AA378:$AL378),SUM(_xlfn._xlws.FILTER(_xlpm.选择数据区,_xlpm.勾选月份状态数组,"")))</f>
        <v>#NAME?</v>
      </c>
      <c r="AN378" s="256" t="e" cm="1">
        <f t="array" aca="1" ref="AN378" ca="1">_xlfn.LET(_xlpm.勾选月份状态数组,TRANSPOSE('PPT(12-15页）-TOP10'!$A$3:$A$14),_xlpm.选择数据区,IF('PPT(12-15页）-TOP10'!$E$3="收款",$DA378:$DL378,$CA378:$CL378),SUM(_xlfn._xlws.FILTER(_xlpm.选择数据区,_xlpm.勾选月份状态数组,"")))</f>
        <v>#NAME?</v>
      </c>
      <c r="AO378" s="256">
        <f ca="1">SUM(CA378:CC378)+SUM(AD378:AL378)</f>
        <v>0</v>
      </c>
      <c r="AP378" s="256"/>
      <c r="AQ378" s="256"/>
      <c r="AR378" s="256"/>
      <c r="AS378" s="256" cm="1">
        <f t="array" aca="1" ref="AS378" ca="1">_xlfn.XLOOKUP($A378&amp;$B378,'[3]产值及收款计划（2026）'!$A:$A&amp;'[3]产值及收款计划（2026）'!$B:$B,'[3]产值及收款计划（2026）'!AS:AS)</f>
        <v>0</v>
      </c>
      <c r="AT378" s="256" cm="1">
        <f t="array" aca="1" ref="AT378" ca="1">_xlfn.XLOOKUP($A378&amp;$B378,'[3]产值及收款计划（2026）'!$A:$A&amp;'[3]产值及收款计划（2026）'!$B:$B,'[3]产值及收款计划（2026）'!AT:AT)</f>
        <v>0</v>
      </c>
      <c r="AU378" s="256" cm="1">
        <f t="array" aca="1" ref="AU378" ca="1">_xlfn.XLOOKUP($A378&amp;$B378,'[3]产值及收款计划（2026）'!$A:$A&amp;'[3]产值及收款计划（2026）'!$B:$B,'[3]产值及收款计划（2026）'!AU:AU)</f>
        <v>0</v>
      </c>
      <c r="AV378" s="256" cm="1">
        <f t="array" aca="1" ref="AV378" ca="1">_xlfn.XLOOKUP($A378&amp;$B378,'[3]产值及收款计划（2026）'!$A:$A&amp;'[3]产值及收款计划（2026）'!$B:$B,'[3]产值及收款计划（2026）'!AV:AV)</f>
        <v>0</v>
      </c>
      <c r="AW378" s="256" cm="1">
        <f t="array" aca="1" ref="AW378" ca="1">_xlfn.XLOOKUP($A378&amp;$B378,'[3]产值及收款计划（2026）'!$A:$A&amp;'[3]产值及收款计划（2026）'!$B:$B,'[3]产值及收款计划（2026）'!AW:AW)</f>
        <v>30.6</v>
      </c>
      <c r="AX378" s="256" cm="1">
        <f t="array" aca="1" ref="AX378" ca="1">_xlfn.XLOOKUP($A378&amp;$B378,'[3]产值及收款计划（2026）'!$A:$A&amp;'[3]产值及收款计划（2026）'!$B:$B,'[3]产值及收款计划（2026）'!AX:AX)</f>
        <v>3.4</v>
      </c>
      <c r="AY378" s="256" cm="1">
        <f t="array" aca="1" ref="AY378" ca="1">_xlfn.XLOOKUP($A378&amp;$B378,'[3]产值及收款计划（2026）'!$A:$A&amp;'[3]产值及收款计划（2026）'!$B:$B,'[3]产值及收款计划（2026）'!AY:AY)</f>
        <v>0</v>
      </c>
      <c r="AZ378" s="256" cm="1">
        <f t="array" aca="1" ref="AZ378" ca="1">_xlfn.XLOOKUP($A378&amp;$B378,'[3]产值及收款计划（2026）'!$A:$A&amp;'[3]产值及收款计划（2026）'!$B:$B,'[3]产值及收款计划（2026）'!AZ:AZ)</f>
        <v>0</v>
      </c>
      <c r="BA378" s="256" cm="1">
        <f t="array" aca="1" ref="BA378" ca="1">_xlfn.XLOOKUP($A378&amp;$B378,'[3]产值及收款计划（2026）'!$A:$A&amp;'[3]产值及收款计划（2026）'!$B:$B,'[3]产值及收款计划（2026）'!BA:BA)</f>
        <v>3.4</v>
      </c>
      <c r="BB378" s="256" cm="1">
        <f t="array" aca="1" ref="BB378" ca="1">_xlfn.XLOOKUP($A378&amp;$B378,'[3]产值及收款计划（2026）'!$A:$A&amp;'[3]产值及收款计划（2026）'!$B:$B,'[3]产值及收款计划（2026）'!BB:BB)</f>
        <v>3.4</v>
      </c>
      <c r="BC378" s="256" cm="1">
        <f t="array" aca="1" ref="BC378" ca="1">_xlfn.XLOOKUP($A378&amp;$B378,'[3]产值及收款计划（2026）'!$A:$A&amp;'[3]产值及收款计划（2026）'!$B:$B,'[3]产值及收款计划（2026）'!BC:BC)</f>
        <v>0</v>
      </c>
      <c r="BD378" s="256" cm="1">
        <f t="array" aca="1" ref="BD378" ca="1">_xlfn.XLOOKUP($A378&amp;$B378,'[3]产值及收款计划（2026）'!$A:$A&amp;'[3]产值及收款计划（2026）'!$B:$B,'[3]产值及收款计划（2026）'!BD:BD)</f>
        <v>0</v>
      </c>
      <c r="BE378" s="256" cm="1">
        <f t="array" aca="1" ref="BE378" ca="1">_xlfn.XLOOKUP($A378&amp;$B378,'[3]产值及收款计划（2026）'!$A:$A&amp;'[3]产值及收款计划（2026）'!$B:$B,'[3]产值及收款计划（2026）'!BE:BE)</f>
        <v>0</v>
      </c>
      <c r="BF378" s="256" cm="1">
        <f t="array" aca="1" ref="BF378" ca="1">_xlfn.XLOOKUP($A378&amp;$B378,'[3]产值及收款计划（2026）'!$A:$A&amp;'[3]产值及收款计划（2026）'!$B:$B,'[3]产值及收款计划（2026）'!BF:BF)</f>
        <v>0</v>
      </c>
      <c r="BG378" s="256" cm="1">
        <f t="array" aca="1" ref="BG378" ca="1">_xlfn.XLOOKUP($A378&amp;$B378,'[3]产值及收款计划（2026）'!$A:$A&amp;'[3]产值及收款计划（2026）'!$B:$B,'[3]产值及收款计划（2026）'!BG:BG)</f>
        <v>0</v>
      </c>
      <c r="BH378" s="256" cm="1">
        <f t="array" aca="1" ref="BH378" ca="1">_xlfn.XLOOKUP($A378&amp;$B378,'[3]产值及收款计划（2026）'!$A:$A&amp;'[3]产值及收款计划（2026）'!$B:$B,'[3]产值及收款计划（2026）'!BH:BH)</f>
        <v>0</v>
      </c>
      <c r="BI378" s="256" cm="1">
        <f t="array" aca="1" ref="BI378" ca="1">_xlfn.XLOOKUP($A378&amp;$B378,'[3]产值及收款计划（2026）'!$A:$A&amp;'[3]产值及收款计划（2026）'!$B:$B,'[3]产值及收款计划（2026）'!BI:BI)</f>
        <v>0</v>
      </c>
      <c r="BJ378" s="256" cm="1">
        <f t="array" aca="1" ref="BJ378" ca="1">_xlfn.XLOOKUP($A378&amp;$B378,'[3]产值及收款计划（2026）'!$A:$A&amp;'[3]产值及收款计划（2026）'!$B:$B,'[3]产值及收款计划（2026）'!BJ:BJ)</f>
        <v>0</v>
      </c>
      <c r="BK378" s="256" cm="1">
        <f t="array" aca="1" ref="BK378" ca="1">_xlfn.XLOOKUP($A378&amp;$B378,'[3]产值及收款计划（2026）'!$A:$A&amp;'[3]产值及收款计划（2026）'!$B:$B,'[3]产值及收款计划（2026）'!BK:BK)</f>
        <v>0</v>
      </c>
      <c r="BL378" s="256" cm="1">
        <f t="array" aca="1" ref="BL378" ca="1">_xlfn.XLOOKUP($A378&amp;$B378,'[3]产值及收款计划（2026）'!$A:$A&amp;'[3]产值及收款计划（2026）'!$B:$B,'[3]产值及收款计划（2026）'!BL:BL)</f>
        <v>0</v>
      </c>
      <c r="BM378" s="256"/>
      <c r="BN378" s="256"/>
      <c r="BO378" s="256"/>
      <c r="BP378" s="256"/>
      <c r="BQ378" s="255" t="str" cm="1">
        <f t="array" aca="1" ref="BQ378" ca="1">_xlfn.XLOOKUP($A378&amp;$B378,'[3]产值及收款计划（2026）'!$A:$A&amp;'[3]产值及收款计划（2026）'!$B:$B,'[3]产值及收款计划（2026）'!BQ:BQ)</f>
        <v>上海隧道工程股份有限公司</v>
      </c>
      <c r="BR378" s="256" cm="1">
        <f t="array" aca="1" ref="BR378" ca="1">_xlfn.XLOOKUP($A378&amp;$B378,'[3]产值及收款计划（2026）'!$A:$A&amp;'[3]产值及收款计划（2026）'!$B:$B,'[3]产值及收款计划（2026）'!BR:BR)</f>
        <v>0</v>
      </c>
      <c r="CA378" s="256" cm="1">
        <f t="array" aca="1" ref="CA378" ca="1">_xlfn.XLOOKUP($A378&amp;$B378,'[3]产值及收款计划（2026）'!$A:$A&amp;'[3]产值及收款计划（2026）'!$B:$B,'[3]产值及收款计划（2026）'!CA:CA)</f>
        <v>0</v>
      </c>
      <c r="CB378" s="256" cm="1">
        <f t="array" aca="1" ref="CB378" ca="1">_xlfn.XLOOKUP($A378&amp;$B378,'[3]产值及收款计划（2026）'!$A:$A&amp;'[3]产值及收款计划（2026）'!$B:$B,'[3]产值及收款计划（2026）'!CB:CB)</f>
        <v>0</v>
      </c>
      <c r="CC378" s="256" cm="1">
        <f t="array" aca="1" ref="CC378" ca="1">_xlfn.XLOOKUP($A378&amp;$B378,'[3]产值及收款计划（2026）'!$A:$A&amp;'[3]产值及收款计划（2026）'!$B:$B,'[3]产值及收款计划（2026）'!CC:CC)</f>
        <v>0</v>
      </c>
      <c r="CD378" s="256" cm="1">
        <f t="array" aca="1" ref="CD378" ca="1">_xlfn.XLOOKUP($A378&amp;$B378,'[3]产值及收款计划（2026）'!$A:$A&amp;'[3]产值及收款计划（2026）'!$B:$B,'[3]产值及收款计划（2026）'!CD:CD)</f>
        <v>0</v>
      </c>
      <c r="CE378" s="256" cm="1">
        <f t="array" aca="1" ref="CE378" ca="1">_xlfn.XLOOKUP($A378&amp;$B378,'[3]产值及收款计划（2026）'!$A:$A&amp;'[3]产值及收款计划（2026）'!$B:$B,'[3]产值及收款计划（2026）'!CE:CE)</f>
        <v>0</v>
      </c>
      <c r="CF378" s="256" cm="1">
        <f t="array" aca="1" ref="CF378" ca="1">_xlfn.XLOOKUP($A378&amp;$B378,'[3]产值及收款计划（2026）'!$A:$A&amp;'[3]产值及收款计划（2026）'!$B:$B,'[3]产值及收款计划（2026）'!CF:CF)</f>
        <v>0</v>
      </c>
      <c r="CG378" s="256" cm="1">
        <f t="array" aca="1" ref="CG378" ca="1">_xlfn.XLOOKUP($A378&amp;$B378,'[3]产值及收款计划（2026）'!$A:$A&amp;'[3]产值及收款计划（2026）'!$B:$B,'[3]产值及收款计划（2026）'!CG:CG)</f>
        <v>0</v>
      </c>
      <c r="CH378" s="256" cm="1">
        <f t="array" aca="1" ref="CH378" ca="1">_xlfn.XLOOKUP($A378&amp;$B378,'[3]产值及收款计划（2026）'!$A:$A&amp;'[3]产值及收款计划（2026）'!$B:$B,'[3]产值及收款计划（2026）'!CH:CH)</f>
        <v>0</v>
      </c>
      <c r="CI378" s="256" cm="1">
        <f t="array" aca="1" ref="CI378" ca="1">_xlfn.XLOOKUP($A378&amp;$B378,'[3]产值及收款计划（2026）'!$A:$A&amp;'[3]产值及收款计划（2026）'!$B:$B,'[3]产值及收款计划（2026）'!CI:CI)</f>
        <v>0</v>
      </c>
      <c r="CJ378" s="256" cm="1">
        <f t="array" aca="1" ref="CJ378" ca="1">_xlfn.XLOOKUP($A378&amp;$B378,'[3]产值及收款计划（2026）'!$A:$A&amp;'[3]产值及收款计划（2026）'!$B:$B,'[3]产值及收款计划（2026）'!CJ:CJ)</f>
        <v>0</v>
      </c>
      <c r="CK378" s="256" cm="1">
        <f t="array" aca="1" ref="CK378" ca="1">_xlfn.XLOOKUP($A378&amp;$B378,'[3]产值及收款计划（2026）'!$A:$A&amp;'[3]产值及收款计划（2026）'!$B:$B,'[3]产值及收款计划（2026）'!CK:CK)</f>
        <v>0</v>
      </c>
      <c r="CL378" s="256" cm="1">
        <f t="array" aca="1" ref="CL378" ca="1">_xlfn.XLOOKUP($A378&amp;$B378,'[3]产值及收款计划（2026）'!$A:$A&amp;'[3]产值及收款计划（2026）'!$B:$B,'[3]产值及收款计划（2026）'!CL:CL)</f>
        <v>0</v>
      </c>
      <c r="DA378" s="256" cm="1">
        <f t="array" aca="1" ref="DA378" ca="1">_xlfn.XLOOKUP($A378&amp;$B378,'[3]产值及收款计划（2026）'!$A:$A&amp;'[3]产值及收款计划（2026）'!$B:$B,'[3]产值及收款计划（2026）'!DA:DA)</f>
        <v>0</v>
      </c>
      <c r="DB378" s="256" cm="1">
        <f t="array" aca="1" ref="DB378" ca="1">_xlfn.XLOOKUP($A378&amp;$B378,'[3]产值及收款计划（2026）'!$A:$A&amp;'[3]产值及收款计划（2026）'!$B:$B,'[3]产值及收款计划（2026）'!DB:DB)</f>
        <v>3.4</v>
      </c>
      <c r="DC378" s="256" cm="1">
        <f t="array" aca="1" ref="DC378" ca="1">_xlfn.XLOOKUP($A378&amp;$B378,'[3]产值及收款计划（2026）'!$A:$A&amp;'[3]产值及收款计划（2026）'!$B:$B,'[3]产值及收款计划（2026）'!DC:DC)</f>
        <v>0</v>
      </c>
      <c r="DD378" s="256" cm="1">
        <f t="array" aca="1" ref="DD378" ca="1">_xlfn.XLOOKUP($A378&amp;$B378,'[3]产值及收款计划（2026）'!$A:$A&amp;'[3]产值及收款计划（2026）'!$B:$B,'[3]产值及收款计划（2026）'!DD:DD)</f>
        <v>0</v>
      </c>
      <c r="DE378" s="256" cm="1">
        <f t="array" aca="1" ref="DE378" ca="1">_xlfn.XLOOKUP($A378&amp;$B378,'[3]产值及收款计划（2026）'!$A:$A&amp;'[3]产值及收款计划（2026）'!$B:$B,'[3]产值及收款计划（2026）'!DE:DE)</f>
        <v>0</v>
      </c>
      <c r="DF378" s="256" cm="1">
        <f t="array" aca="1" ref="DF378" ca="1">_xlfn.XLOOKUP($A378&amp;$B378,'[3]产值及收款计划（2026）'!$A:$A&amp;'[3]产值及收款计划（2026）'!$B:$B,'[3]产值及收款计划（2026）'!DF:DF)</f>
        <v>0</v>
      </c>
      <c r="DG378" s="256" cm="1">
        <f t="array" aca="1" ref="DG378" ca="1">_xlfn.XLOOKUP($A378&amp;$B378,'[3]产值及收款计划（2026）'!$A:$A&amp;'[3]产值及收款计划（2026）'!$B:$B,'[3]产值及收款计划（2026）'!DG:DG)</f>
        <v>0</v>
      </c>
      <c r="DH378" s="256" cm="1">
        <f t="array" aca="1" ref="DH378" ca="1">_xlfn.XLOOKUP($A378&amp;$B378,'[3]产值及收款计划（2026）'!$A:$A&amp;'[3]产值及收款计划（2026）'!$B:$B,'[3]产值及收款计划（2026）'!DH:DH)</f>
        <v>0</v>
      </c>
      <c r="DI378" s="256" cm="1">
        <f t="array" aca="1" ref="DI378" ca="1">_xlfn.XLOOKUP($A378&amp;$B378,'[3]产值及收款计划（2026）'!$A:$A&amp;'[3]产值及收款计划（2026）'!$B:$B,'[3]产值及收款计划（2026）'!DI:DI)</f>
        <v>0</v>
      </c>
      <c r="DJ378" s="256" cm="1">
        <f t="array" aca="1" ref="DJ378" ca="1">_xlfn.XLOOKUP($A378&amp;$B378,'[3]产值及收款计划（2026）'!$A:$A&amp;'[3]产值及收款计划（2026）'!$B:$B,'[3]产值及收款计划（2026）'!DJ:DJ)</f>
        <v>0</v>
      </c>
      <c r="DK378" s="256" cm="1">
        <f t="array" aca="1" ref="DK378" ca="1">_xlfn.XLOOKUP($A378&amp;$B378,'[3]产值及收款计划（2026）'!$A:$A&amp;'[3]产值及收款计划（2026）'!$B:$B,'[3]产值及收款计划（2026）'!DK:DK)</f>
        <v>0</v>
      </c>
      <c r="DL378" s="256" cm="1">
        <f t="array" aca="1" ref="DL378" ca="1">_xlfn.XLOOKUP($A378&amp;$B378,'[3]产值及收款计划（2026）'!$A:$A&amp;'[3]产值及收款计划（2026）'!$B:$B,'[3]产值及收款计划（2026）'!DL:DL)</f>
        <v>0</v>
      </c>
      <c r="DM378" s="264"/>
      <c r="DN378" s="250"/>
    </row>
    <row r="379" spans="1:118" ht="20.25" x14ac:dyDescent="0.15">
      <c r="A379" s="254">
        <f t="shared" ca="1" si="20"/>
        <v>31</v>
      </c>
      <c r="B379" s="254" t="s">
        <v>27</v>
      </c>
      <c r="C379" s="256" t="str" cm="1">
        <f t="array" aca="1" ref="C379" ca="1">_xlfn.XLOOKUP($A379&amp;$B379,'[3]产值及收款计划（2026）'!$A:$A&amp;'[3]产值及收款计划（2026）'!$B:$B,'[3]产值及收款计划（2026）'!C:C)</f>
        <v>C0CJSG-FW-T-2025014</v>
      </c>
      <c r="D379" s="255" t="str" cm="1">
        <f t="array" aca="1" ref="D379" ca="1">_xlfn.XLOOKUP($A379&amp;$B379,'[3]产值及收款计划（2026）'!$A:$A&amp;'[3]产值及收款计划（2026）'!$B:$B,'[3]产值及收款计划（2026）'!D:D)</f>
        <v>2025年城市运营集团等保测评服务</v>
      </c>
      <c r="E379" s="256" cm="1">
        <f t="array" aca="1" ref="E379" ca="1">_xlfn.XLOOKUP($A379&amp;$B379,'[3]产值及收款计划（2026）'!$A:$A&amp;'[3]产值及收款计划（2026）'!$B:$B,'[3]产值及收款计划（2026）'!E:E)</f>
        <v>21</v>
      </c>
      <c r="F379" s="256" cm="1">
        <f t="array" aca="1" ref="F379" ca="1">_xlfn.XLOOKUP($A379&amp;$B379,'[3]产值及收款计划（2026）'!$A:$A&amp;'[3]产值及收款计划（2026）'!$B:$B,'[3]产值及收款计划（2026）'!F:F)</f>
        <v>21</v>
      </c>
      <c r="G379" s="256" cm="1">
        <f t="array" aca="1" ref="G379" ca="1">_xlfn.XLOOKUP($A379&amp;$B379,'[3]产值及收款计划（2026）'!$A:$A&amp;'[3]产值及收款计划（2026）'!$B:$B,'[3]产值及收款计划（2026）'!G:G)</f>
        <v>21</v>
      </c>
      <c r="H379" s="256" cm="1">
        <f t="array" aca="1" ref="H379" ca="1">_xlfn.XLOOKUP($A379&amp;$B379,'[3]产值及收款计划（2026）'!$A:$A&amp;'[3]产值及收款计划（2026）'!$B:$B,'[3]产值及收款计划（2026）'!H:H)</f>
        <v>3</v>
      </c>
      <c r="I379" s="257" cm="1">
        <f t="array" aca="1" ref="I379" ca="1">_xlfn.XLOOKUP($A379&amp;$B379,'[3]产值及收款计划（2026）'!$A:$A&amp;'[3]产值及收款计划（2026）'!$B:$B,'[3]产值及收款计划（2026）'!I:I)</f>
        <v>0.14285714285714299</v>
      </c>
      <c r="J379" s="258" cm="1">
        <f t="array" aca="1" ref="J379" ca="1">_xlfn.XLOOKUP($A379&amp;$B379,'[3]产值及收款计划（2026）'!$A:$A&amp;'[3]产值及收款计划（2026）'!$B:$B,'[3]产值及收款计划（2026）'!J:J)</f>
        <v>0.06</v>
      </c>
      <c r="K379" s="256" cm="1">
        <f t="array" aca="1" ref="K379" ca="1">_xlfn.XLOOKUP($A379&amp;$B379,'[3]产值及收款计划（2026）'!$A:$A&amp;'[3]产值及收款计划（2026）'!$B:$B,'[3]产值及收款计划（2026）'!K:K)</f>
        <v>0</v>
      </c>
      <c r="L379" s="256" cm="1">
        <f t="array" aca="1" ref="L379" ca="1">_xlfn.XLOOKUP($A379&amp;$B379,'[3]产值及收款计划（2026）'!$A:$A&amp;'[3]产值及收款计划（2026）'!$B:$B,'[3]产值及收款计划（2026）'!L:L)</f>
        <v>0</v>
      </c>
      <c r="M379" s="256" t="str" cm="1">
        <f t="array" aca="1" ref="M379" ca="1">_xlfn.XLOOKUP($A379&amp;$B379,'[3]产值及收款计划（2026）'!$A:$A&amp;'[3]产值及收款计划（2026）'!$B:$B,'[3]产值及收款计划（2026）'!M:M)</f>
        <v>主导</v>
      </c>
      <c r="N379" s="256" cm="1">
        <f t="array" aca="1" ref="N379" ca="1">_xlfn.XLOOKUP($A379&amp;$B379,'[3]产值及收款计划（2026）'!$A:$A&amp;'[3]产值及收款计划（2026）'!$B:$B,'[3]产值及收款计划（2026）'!N:N)</f>
        <v>0</v>
      </c>
      <c r="O379" s="256" t="str" cm="1">
        <f t="array" aca="1" ref="O379" ca="1">_xlfn.XLOOKUP($A379&amp;$B379,'[3]产值及收款计划（2026）'!$A:$A&amp;'[3]产值及收款计划（2026）'!$B:$B,'[3]产值及收款计划（2026）'!O:O)</f>
        <v>涂勋</v>
      </c>
      <c r="P379" s="255" t="str" cm="1">
        <f t="array" aca="1" ref="P379" ca="1">_xlfn.XLOOKUP($A379&amp;$B379,'[3]产值及收款计划（2026）'!$A:$A&amp;'[3]产值及收款计划（2026）'!$B:$B,'[3]产值及收款计划（2026）'!P:P)</f>
        <v>在建</v>
      </c>
      <c r="Q379" s="256" cm="1">
        <f t="array" aca="1" ref="Q379" ca="1">_xlfn.XLOOKUP($A379&amp;$B379,'[3]产值及收款计划（2026）'!$A:$A&amp;'[3]产值及收款计划（2026）'!$B:$B,'[3]产值及收款计划（2026）'!Q:Q)</f>
        <v>0</v>
      </c>
      <c r="R379" s="256" cm="1">
        <f t="array" aca="1" ref="R379" ca="1">_xlfn.XLOOKUP($A379&amp;$B379,'[3]产值及收款计划（2026）'!$A:$A&amp;'[3]产值及收款计划（2026）'!$B:$B,'[3]产值及收款计划（2026）'!R:R)</f>
        <v>0</v>
      </c>
      <c r="S379" s="256" cm="1">
        <f t="array" aca="1" ref="S379" ca="1">_xlfn.XLOOKUP($A379&amp;$B379,'[3]产值及收款计划（2026）'!$A:$A&amp;'[3]产值及收款计划（2026）'!$B:$B,'[3]产值及收款计划（2026）'!S:S)</f>
        <v>0</v>
      </c>
      <c r="T379" s="256" cm="1">
        <f t="array" aca="1" ref="T379" ca="1">_xlfn.XLOOKUP($A379&amp;$B379,'[3]产值及收款计划（2026）'!$A:$A&amp;'[3]产值及收款计划（2026）'!$B:$B,'[3]产值及收款计划（2026）'!T:T)</f>
        <v>0</v>
      </c>
      <c r="U379" s="256" cm="1">
        <f t="array" aca="1" ref="U379" ca="1">_xlfn.XLOOKUP($A379&amp;$B379,'[3]产值及收款计划（2026）'!$A:$A&amp;'[3]产值及收款计划（2026）'!$B:$B,'[3]产值及收款计划（2026）'!U:U)</f>
        <v>21</v>
      </c>
      <c r="V379" s="256" cm="1">
        <f t="array" aca="1" ref="V379" ca="1">_xlfn.XLOOKUP($A379&amp;$B379,'[3]产值及收款计划（2026）'!$A:$A&amp;'[3]产值及收款计划（2026）'!$B:$B,'[3]产值及收款计划（2026）'!V:V)</f>
        <v>0</v>
      </c>
      <c r="W379" s="256" cm="1">
        <f t="array" aca="1" ref="W379" ca="1">_xlfn.XLOOKUP($A379&amp;$B379,'[3]产值及收款计划（2026）'!$A:$A&amp;'[3]产值及收款计划（2026）'!$B:$B,'[3]产值及收款计划（2026）'!W:W)</f>
        <v>0</v>
      </c>
      <c r="X379" s="256" cm="1">
        <f t="array" aca="1" ref="X379" ca="1">_xlfn.XLOOKUP($A379&amp;$B379,'[3]产值及收款计划（2026）'!$A:$A&amp;'[3]产值及收款计划（2026）'!$B:$B,'[3]产值及收款计划（2026）'!X:X)</f>
        <v>0</v>
      </c>
      <c r="Y379" s="256" cm="1">
        <f t="array" aca="1" ref="Y379" ca="1">_xlfn.XLOOKUP($A379&amp;$B379,'[3]产值及收款计划（2026）'!$A:$A&amp;'[3]产值及收款计划（2026）'!$B:$B,'[3]产值及收款计划（2026）'!Y:Y)</f>
        <v>0</v>
      </c>
      <c r="Z379" s="256" cm="1">
        <f t="array" aca="1" ref="Z379" ca="1">_xlfn.XLOOKUP($A379&amp;$B379,'[3]产值及收款计划（2026）'!$A:$A&amp;'[3]产值及收款计划（2026）'!$B:$B,'[3]产值及收款计划（2026）'!Z:Z)</f>
        <v>0</v>
      </c>
      <c r="AA379" s="265" cm="1">
        <f t="array" aca="1" ref="AA379" ca="1">_xlfn.XLOOKUP($A379&amp;$B379,'[3]产值及收款计划（2026）'!$A:$A&amp;'[3]产值及收款计划（2026）'!$B:$B,'[3]产值及收款计划（2026）'!AA:AA)</f>
        <v>21</v>
      </c>
      <c r="AB379" s="265" cm="1">
        <f t="array" aca="1" ref="AB379" ca="1">_xlfn.XLOOKUP($A379&amp;$B379,'[3]产值及收款计划（2026）'!$A:$A&amp;'[3]产值及收款计划（2026）'!$B:$B,'[3]产值及收款计划（2026）'!AB:AB)</f>
        <v>0</v>
      </c>
      <c r="AC379" s="265" cm="1">
        <f t="array" aca="1" ref="AC379" ca="1">_xlfn.XLOOKUP($A379&amp;$B379,'[3]产值及收款计划（2026）'!$A:$A&amp;'[3]产值及收款计划（2026）'!$B:$B,'[3]产值及收款计划（2026）'!AC:AC)</f>
        <v>21</v>
      </c>
      <c r="AD379" s="256" cm="1">
        <f t="array" aca="1" ref="AD379" ca="1">_xlfn.XLOOKUP($A379&amp;$B379,'[3]产值及收款计划（2026）'!$A:$A&amp;'[3]产值及收款计划（2026）'!$B:$B,'[3]产值及收款计划（2026）'!AD:AD)</f>
        <v>0</v>
      </c>
      <c r="AE379" s="256" cm="1">
        <f t="array" aca="1" ref="AE379" ca="1">_xlfn.XLOOKUP($A379&amp;$B379,'[3]产值及收款计划（2026）'!$A:$A&amp;'[3]产值及收款计划（2026）'!$B:$B,'[3]产值及收款计划（2026）'!AE:AE)</f>
        <v>0</v>
      </c>
      <c r="AF379" s="256" cm="1">
        <f t="array" aca="1" ref="AF379" ca="1">_xlfn.XLOOKUP($A379&amp;$B379,'[3]产值及收款计划（2026）'!$A:$A&amp;'[3]产值及收款计划（2026）'!$B:$B,'[3]产值及收款计划（2026）'!AF:AF)</f>
        <v>0</v>
      </c>
      <c r="AG379" s="256" cm="1">
        <f t="array" aca="1" ref="AG379" ca="1">_xlfn.XLOOKUP($A379&amp;$B379,'[3]产值及收款计划（2026）'!$A:$A&amp;'[3]产值及收款计划（2026）'!$B:$B,'[3]产值及收款计划（2026）'!AG:AG)</f>
        <v>0</v>
      </c>
      <c r="AH379" s="256" cm="1">
        <f t="array" aca="1" ref="AH379" ca="1">_xlfn.XLOOKUP($A379&amp;$B379,'[3]产值及收款计划（2026）'!$A:$A&amp;'[3]产值及收款计划（2026）'!$B:$B,'[3]产值及收款计划（2026）'!AH:AH)</f>
        <v>0</v>
      </c>
      <c r="AI379" s="256" cm="1">
        <f t="array" aca="1" ref="AI379" ca="1">_xlfn.XLOOKUP($A379&amp;$B379,'[3]产值及收款计划（2026）'!$A:$A&amp;'[3]产值及收款计划（2026）'!$B:$B,'[3]产值及收款计划（2026）'!AI:AI)</f>
        <v>0</v>
      </c>
      <c r="AJ379" s="256" cm="1">
        <f t="array" aca="1" ref="AJ379" ca="1">_xlfn.XLOOKUP($A379&amp;$B379,'[3]产值及收款计划（2026）'!$A:$A&amp;'[3]产值及收款计划（2026）'!$B:$B,'[3]产值及收款计划（2026）'!AJ:AJ)</f>
        <v>0</v>
      </c>
      <c r="AK379" s="256" cm="1">
        <f t="array" aca="1" ref="AK379" ca="1">_xlfn.XLOOKUP($A379&amp;$B379,'[3]产值及收款计划（2026）'!$A:$A&amp;'[3]产值及收款计划（2026）'!$B:$B,'[3]产值及收款计划（2026）'!AK:AK)</f>
        <v>0</v>
      </c>
      <c r="AL379" s="256" cm="1">
        <f t="array" aca="1" ref="AL379" ca="1">_xlfn.XLOOKUP($A379&amp;$B379,'[3]产值及收款计划（2026）'!$A:$A&amp;'[3]产值及收款计划（2026）'!$B:$B,'[3]产值及收款计划（2026）'!AL:AL)</f>
        <v>0</v>
      </c>
      <c r="AM379" s="263" t="e" cm="1">
        <f t="array" aca="1" ref="AM379" ca="1">_xlfn.LET(_xlpm.勾选月份状态数组,TRANSPOSE('PPT(12-15页）-TOP10'!$A$3:$A$14),_xlpm.选择数据区,IF('PPT(12-15页）-TOP10'!$E$3="收款",$BA379:$BL379,$AA379:$AL379),SUM(_xlfn._xlws.FILTER(_xlpm.选择数据区,_xlpm.勾选月份状态数组,"")))</f>
        <v>#NAME?</v>
      </c>
      <c r="AN379" s="256" t="e" cm="1">
        <f t="array" aca="1" ref="AN379" ca="1">_xlfn.LET(_xlpm.勾选月份状态数组,TRANSPOSE('PPT(12-15页）-TOP10'!$A$3:$A$14),_xlpm.选择数据区,IF('PPT(12-15页）-TOP10'!$E$3="收款",$DA379:$DL379,$CA379:$CL379),SUM(_xlfn._xlws.FILTER(_xlpm.选择数据区,_xlpm.勾选月份状态数组,"")))</f>
        <v>#NAME?</v>
      </c>
      <c r="AO379" s="256">
        <f ca="1">SUM(CA379:CC379)+SUM(AD379:AL379)</f>
        <v>21</v>
      </c>
      <c r="AP379" s="256"/>
      <c r="AQ379" s="33"/>
      <c r="AR379" s="256"/>
      <c r="AS379" s="256" cm="1">
        <f t="array" aca="1" ref="AS379" ca="1">_xlfn.XLOOKUP($A379&amp;$B379,'[3]产值及收款计划（2026）'!$A:$A&amp;'[3]产值及收款计划（2026）'!$B:$B,'[3]产值及收款计划（2026）'!AS:AS)</f>
        <v>0</v>
      </c>
      <c r="AT379" s="256" cm="1">
        <f t="array" aca="1" ref="AT379" ca="1">_xlfn.XLOOKUP($A379&amp;$B379,'[3]产值及收款计划（2026）'!$A:$A&amp;'[3]产值及收款计划（2026）'!$B:$B,'[3]产值及收款计划（2026）'!AT:AT)</f>
        <v>0</v>
      </c>
      <c r="AU379" s="256" cm="1">
        <f t="array" aca="1" ref="AU379" ca="1">_xlfn.XLOOKUP($A379&amp;$B379,'[3]产值及收款计划（2026）'!$A:$A&amp;'[3]产值及收款计划（2026）'!$B:$B,'[3]产值及收款计划（2026）'!AU:AU)</f>
        <v>0</v>
      </c>
      <c r="AV379" s="256" cm="1">
        <f t="array" aca="1" ref="AV379" ca="1">_xlfn.XLOOKUP($A379&amp;$B379,'[3]产值及收款计划（2026）'!$A:$A&amp;'[3]产值及收款计划（2026）'!$B:$B,'[3]产值及收款计划（2026）'!AV:AV)</f>
        <v>0</v>
      </c>
      <c r="AW379" s="256" cm="1">
        <f t="array" aca="1" ref="AW379" ca="1">_xlfn.XLOOKUP($A379&amp;$B379,'[3]产值及收款计划（2026）'!$A:$A&amp;'[3]产值及收款计划（2026）'!$B:$B,'[3]产值及收款计划（2026）'!AW:AW)</f>
        <v>6.3</v>
      </c>
      <c r="AX379" s="256" cm="1">
        <f t="array" aca="1" ref="AX379" ca="1">_xlfn.XLOOKUP($A379&amp;$B379,'[3]产值及收款计划（2026）'!$A:$A&amp;'[3]产值及收款计划（2026）'!$B:$B,'[3]产值及收款计划（2026）'!AX:AX)</f>
        <v>14.7</v>
      </c>
      <c r="AY379" s="256" cm="1">
        <f t="array" aca="1" ref="AY379" ca="1">_xlfn.XLOOKUP($A379&amp;$B379,'[3]产值及收款计划（2026）'!$A:$A&amp;'[3]产值及收款计划（2026）'!$B:$B,'[3]产值及收款计划（2026）'!AY:AY)</f>
        <v>0</v>
      </c>
      <c r="AZ379" s="256" cm="1">
        <f t="array" aca="1" ref="AZ379" ca="1">_xlfn.XLOOKUP($A379&amp;$B379,'[3]产值及收款计划（2026）'!$A:$A&amp;'[3]产值及收款计划（2026）'!$B:$B,'[3]产值及收款计划（2026）'!AZ:AZ)</f>
        <v>0</v>
      </c>
      <c r="BA379" s="266" cm="1">
        <f t="array" aca="1" ref="BA379" ca="1">_xlfn.XLOOKUP($A379&amp;$B379,'[3]产值及收款计划（2026）'!$A:$A&amp;'[3]产值及收款计划（2026）'!$B:$B,'[3]产值及收款计划（2026）'!BA:BA)</f>
        <v>0</v>
      </c>
      <c r="BB379" s="266" cm="1">
        <f t="array" aca="1" ref="BB379" ca="1">_xlfn.XLOOKUP($A379&amp;$B379,'[3]产值及收款计划（2026）'!$A:$A&amp;'[3]产值及收款计划（2026）'!$B:$B,'[3]产值及收款计划（2026）'!BB:BB)</f>
        <v>0</v>
      </c>
      <c r="BC379" s="266" cm="1">
        <f t="array" aca="1" ref="BC379" ca="1">_xlfn.XLOOKUP($A379&amp;$B379,'[3]产值及收款计划（2026）'!$A:$A&amp;'[3]产值及收款计划（2026）'!$B:$B,'[3]产值及收款计划（2026）'!BC:BC)</f>
        <v>14.7</v>
      </c>
      <c r="BD379" s="256" cm="1">
        <f t="array" aca="1" ref="BD379" ca="1">_xlfn.XLOOKUP($A379&amp;$B379,'[3]产值及收款计划（2026）'!$A:$A&amp;'[3]产值及收款计划（2026）'!$B:$B,'[3]产值及收款计划（2026）'!BD:BD)</f>
        <v>0</v>
      </c>
      <c r="BE379" s="256" cm="1">
        <f t="array" aca="1" ref="BE379" ca="1">_xlfn.XLOOKUP($A379&amp;$B379,'[3]产值及收款计划（2026）'!$A:$A&amp;'[3]产值及收款计划（2026）'!$B:$B,'[3]产值及收款计划（2026）'!BE:BE)</f>
        <v>0</v>
      </c>
      <c r="BF379" s="256" cm="1">
        <f t="array" aca="1" ref="BF379" ca="1">_xlfn.XLOOKUP($A379&amp;$B379,'[3]产值及收款计划（2026）'!$A:$A&amp;'[3]产值及收款计划（2026）'!$B:$B,'[3]产值及收款计划（2026）'!BF:BF)</f>
        <v>0</v>
      </c>
      <c r="BG379" s="256" cm="1">
        <f t="array" aca="1" ref="BG379" ca="1">_xlfn.XLOOKUP($A379&amp;$B379,'[3]产值及收款计划（2026）'!$A:$A&amp;'[3]产值及收款计划（2026）'!$B:$B,'[3]产值及收款计划（2026）'!BG:BG)</f>
        <v>0</v>
      </c>
      <c r="BH379" s="256" cm="1">
        <f t="array" aca="1" ref="BH379" ca="1">_xlfn.XLOOKUP($A379&amp;$B379,'[3]产值及收款计划（2026）'!$A:$A&amp;'[3]产值及收款计划（2026）'!$B:$B,'[3]产值及收款计划（2026）'!BH:BH)</f>
        <v>0</v>
      </c>
      <c r="BI379" s="256" cm="1">
        <f t="array" aca="1" ref="BI379" ca="1">_xlfn.XLOOKUP($A379&amp;$B379,'[3]产值及收款计划（2026）'!$A:$A&amp;'[3]产值及收款计划（2026）'!$B:$B,'[3]产值及收款计划（2026）'!BI:BI)</f>
        <v>0</v>
      </c>
      <c r="BJ379" s="256" cm="1">
        <f t="array" aca="1" ref="BJ379" ca="1">_xlfn.XLOOKUP($A379&amp;$B379,'[3]产值及收款计划（2026）'!$A:$A&amp;'[3]产值及收款计划（2026）'!$B:$B,'[3]产值及收款计划（2026）'!BJ:BJ)</f>
        <v>0</v>
      </c>
      <c r="BK379" s="256" cm="1">
        <f t="array" aca="1" ref="BK379" ca="1">_xlfn.XLOOKUP($A379&amp;$B379,'[3]产值及收款计划（2026）'!$A:$A&amp;'[3]产值及收款计划（2026）'!$B:$B,'[3]产值及收款计划（2026）'!BK:BK)</f>
        <v>0</v>
      </c>
      <c r="BL379" s="256" cm="1">
        <f t="array" aca="1" ref="BL379" ca="1">_xlfn.XLOOKUP($A379&amp;$B379,'[3]产值及收款计划（2026）'!$A:$A&amp;'[3]产值及收款计划（2026）'!$B:$B,'[3]产值及收款计划（2026）'!BL:BL)</f>
        <v>0</v>
      </c>
      <c r="BM379" s="256"/>
      <c r="BN379" s="256"/>
      <c r="BO379" s="256"/>
      <c r="BP379" s="256"/>
      <c r="BQ379" s="255" t="str" cm="1">
        <f t="array" aca="1" ref="BQ379" ca="1">_xlfn.XLOOKUP($A379&amp;$B379,'[3]产值及收款计划（2026）'!$A:$A&amp;'[3]产值及收款计划（2026）'!$B:$B,'[3]产值及收款计划（2026）'!BQ:BQ)</f>
        <v>上海城建城市运营（集团）有限公司</v>
      </c>
      <c r="BR379" s="256" cm="1">
        <f t="array" aca="1" ref="BR379" ca="1">_xlfn.XLOOKUP($A379&amp;$B379,'[3]产值及收款计划（2026）'!$A:$A&amp;'[3]产值及收款计划（2026）'!$B:$B,'[3]产值及收款计划（2026）'!BR:BR)</f>
        <v>0</v>
      </c>
      <c r="CA379" s="256" cm="1">
        <f t="array" aca="1" ref="CA379" ca="1">_xlfn.XLOOKUP($A379&amp;$B379,'[3]产值及收款计划（2026）'!$A:$A&amp;'[3]产值及收款计划（2026）'!$B:$B,'[3]产值及收款计划（2026）'!CA:CA)</f>
        <v>0</v>
      </c>
      <c r="CB379" s="256" cm="1">
        <f t="array" aca="1" ref="CB379" ca="1">_xlfn.XLOOKUP($A379&amp;$B379,'[3]产值及收款计划（2026）'!$A:$A&amp;'[3]产值及收款计划（2026）'!$B:$B,'[3]产值及收款计划（2026）'!CB:CB)</f>
        <v>0</v>
      </c>
      <c r="CC379" s="256" cm="1">
        <f t="array" aca="1" ref="CC379" ca="1">_xlfn.XLOOKUP($A379&amp;$B379,'[3]产值及收款计划（2026）'!$A:$A&amp;'[3]产值及收款计划（2026）'!$B:$B,'[3]产值及收款计划（2026）'!CC:CC)</f>
        <v>21</v>
      </c>
      <c r="CD379" s="256" cm="1">
        <f t="array" aca="1" ref="CD379" ca="1">_xlfn.XLOOKUP($A379&amp;$B379,'[3]产值及收款计划（2026）'!$A:$A&amp;'[3]产值及收款计划（2026）'!$B:$B,'[3]产值及收款计划（2026）'!CD:CD)</f>
        <v>0</v>
      </c>
      <c r="CE379" s="256" cm="1">
        <f t="array" aca="1" ref="CE379" ca="1">_xlfn.XLOOKUP($A379&amp;$B379,'[3]产值及收款计划（2026）'!$A:$A&amp;'[3]产值及收款计划（2026）'!$B:$B,'[3]产值及收款计划（2026）'!CE:CE)</f>
        <v>0</v>
      </c>
      <c r="CF379" s="256" cm="1">
        <f t="array" aca="1" ref="CF379" ca="1">_xlfn.XLOOKUP($A379&amp;$B379,'[3]产值及收款计划（2026）'!$A:$A&amp;'[3]产值及收款计划（2026）'!$B:$B,'[3]产值及收款计划（2026）'!CF:CF)</f>
        <v>0</v>
      </c>
      <c r="CG379" s="256" cm="1">
        <f t="array" aca="1" ref="CG379" ca="1">_xlfn.XLOOKUP($A379&amp;$B379,'[3]产值及收款计划（2026）'!$A:$A&amp;'[3]产值及收款计划（2026）'!$B:$B,'[3]产值及收款计划（2026）'!CG:CG)</f>
        <v>0</v>
      </c>
      <c r="CH379" s="256" cm="1">
        <f t="array" aca="1" ref="CH379" ca="1">_xlfn.XLOOKUP($A379&amp;$B379,'[3]产值及收款计划（2026）'!$A:$A&amp;'[3]产值及收款计划（2026）'!$B:$B,'[3]产值及收款计划（2026）'!CH:CH)</f>
        <v>0</v>
      </c>
      <c r="CI379" s="256" cm="1">
        <f t="array" aca="1" ref="CI379" ca="1">_xlfn.XLOOKUP($A379&amp;$B379,'[3]产值及收款计划（2026）'!$A:$A&amp;'[3]产值及收款计划（2026）'!$B:$B,'[3]产值及收款计划（2026）'!CI:CI)</f>
        <v>0</v>
      </c>
      <c r="CJ379" s="256" cm="1">
        <f t="array" aca="1" ref="CJ379" ca="1">_xlfn.XLOOKUP($A379&amp;$B379,'[3]产值及收款计划（2026）'!$A:$A&amp;'[3]产值及收款计划（2026）'!$B:$B,'[3]产值及收款计划（2026）'!CJ:CJ)</f>
        <v>0</v>
      </c>
      <c r="CK379" s="256" cm="1">
        <f t="array" aca="1" ref="CK379" ca="1">_xlfn.XLOOKUP($A379&amp;$B379,'[3]产值及收款计划（2026）'!$A:$A&amp;'[3]产值及收款计划（2026）'!$B:$B,'[3]产值及收款计划（2026）'!CK:CK)</f>
        <v>0</v>
      </c>
      <c r="CL379" s="256" cm="1">
        <f t="array" aca="1" ref="CL379" ca="1">_xlfn.XLOOKUP($A379&amp;$B379,'[3]产值及收款计划（2026）'!$A:$A&amp;'[3]产值及收款计划（2026）'!$B:$B,'[3]产值及收款计划（2026）'!CL:CL)</f>
        <v>0</v>
      </c>
      <c r="DA379" s="256" cm="1">
        <f t="array" aca="1" ref="DA379" ca="1">_xlfn.XLOOKUP($A379&amp;$B379,'[3]产值及收款计划（2026）'!$A:$A&amp;'[3]产值及收款计划（2026）'!$B:$B,'[3]产值及收款计划（2026）'!DA:DA)</f>
        <v>0</v>
      </c>
      <c r="DB379" s="256" cm="1">
        <f t="array" aca="1" ref="DB379" ca="1">_xlfn.XLOOKUP($A379&amp;$B379,'[3]产值及收款计划（2026）'!$A:$A&amp;'[3]产值及收款计划（2026）'!$B:$B,'[3]产值及收款计划（2026）'!DB:DB)</f>
        <v>0</v>
      </c>
      <c r="DC379" s="256" cm="1">
        <f t="array" aca="1" ref="DC379" ca="1">_xlfn.XLOOKUP($A379&amp;$B379,'[3]产值及收款计划（2026）'!$A:$A&amp;'[3]产值及收款计划（2026）'!$B:$B,'[3]产值及收款计划（2026）'!DC:DC)</f>
        <v>14.7</v>
      </c>
      <c r="DD379" s="256" cm="1">
        <f t="array" aca="1" ref="DD379" ca="1">_xlfn.XLOOKUP($A379&amp;$B379,'[3]产值及收款计划（2026）'!$A:$A&amp;'[3]产值及收款计划（2026）'!$B:$B,'[3]产值及收款计划（2026）'!DD:DD)</f>
        <v>0</v>
      </c>
      <c r="DE379" s="256" cm="1">
        <f t="array" aca="1" ref="DE379" ca="1">_xlfn.XLOOKUP($A379&amp;$B379,'[3]产值及收款计划（2026）'!$A:$A&amp;'[3]产值及收款计划（2026）'!$B:$B,'[3]产值及收款计划（2026）'!DE:DE)</f>
        <v>0</v>
      </c>
      <c r="DF379" s="256" cm="1">
        <f t="array" aca="1" ref="DF379" ca="1">_xlfn.XLOOKUP($A379&amp;$B379,'[3]产值及收款计划（2026）'!$A:$A&amp;'[3]产值及收款计划（2026）'!$B:$B,'[3]产值及收款计划（2026）'!DF:DF)</f>
        <v>0</v>
      </c>
      <c r="DG379" s="256" cm="1">
        <f t="array" aca="1" ref="DG379" ca="1">_xlfn.XLOOKUP($A379&amp;$B379,'[3]产值及收款计划（2026）'!$A:$A&amp;'[3]产值及收款计划（2026）'!$B:$B,'[3]产值及收款计划（2026）'!DG:DG)</f>
        <v>0</v>
      </c>
      <c r="DH379" s="256" cm="1">
        <f t="array" aca="1" ref="DH379" ca="1">_xlfn.XLOOKUP($A379&amp;$B379,'[3]产值及收款计划（2026）'!$A:$A&amp;'[3]产值及收款计划（2026）'!$B:$B,'[3]产值及收款计划（2026）'!DH:DH)</f>
        <v>0</v>
      </c>
      <c r="DI379" s="256" cm="1">
        <f t="array" aca="1" ref="DI379" ca="1">_xlfn.XLOOKUP($A379&amp;$B379,'[3]产值及收款计划（2026）'!$A:$A&amp;'[3]产值及收款计划（2026）'!$B:$B,'[3]产值及收款计划（2026）'!DI:DI)</f>
        <v>0</v>
      </c>
      <c r="DJ379" s="256" cm="1">
        <f t="array" aca="1" ref="DJ379" ca="1">_xlfn.XLOOKUP($A379&amp;$B379,'[3]产值及收款计划（2026）'!$A:$A&amp;'[3]产值及收款计划（2026）'!$B:$B,'[3]产值及收款计划（2026）'!DJ:DJ)</f>
        <v>0</v>
      </c>
      <c r="DK379" s="256" cm="1">
        <f t="array" aca="1" ref="DK379" ca="1">_xlfn.XLOOKUP($A379&amp;$B379,'[3]产值及收款计划（2026）'!$A:$A&amp;'[3]产值及收款计划（2026）'!$B:$B,'[3]产值及收款计划（2026）'!DK:DK)</f>
        <v>0</v>
      </c>
      <c r="DL379" s="256" cm="1">
        <f t="array" aca="1" ref="DL379" ca="1">_xlfn.XLOOKUP($A379&amp;$B379,'[3]产值及收款计划（2026）'!$A:$A&amp;'[3]产值及收款计划（2026）'!$B:$B,'[3]产值及收款计划（2026）'!DL:DL)</f>
        <v>0</v>
      </c>
      <c r="DM379" s="264"/>
      <c r="DN379" s="250"/>
    </row>
    <row r="380" spans="1:118" ht="20.25" x14ac:dyDescent="0.15">
      <c r="A380" s="254">
        <f t="shared" ca="1" si="20"/>
        <v>32</v>
      </c>
      <c r="B380" s="254" t="s">
        <v>27</v>
      </c>
      <c r="C380" s="255" t="str" cm="1">
        <f t="array" aca="1" ref="C380" ca="1">_xlfn.XLOOKUP($A380&amp;$B380,'[3]产值及收款计划（2026）'!$A:$A&amp;'[3]产值及收款计划（2026）'!$B:$B,'[3]产值及收款计划（2026）'!C:C)</f>
        <v>C0CJSG-FW-T-2025017</v>
      </c>
      <c r="D380" s="255" t="str" cm="1">
        <f t="array" aca="1" ref="D380" ca="1">_xlfn.XLOOKUP($A380&amp;$B380,'[3]产值及收款计划（2026）'!$A:$A&amp;'[3]产值及收款计划（2026）'!$B:$B,'[3]产值及收款计划（2026）'!D:D)</f>
        <v>2025年财务软件系统基础运维服务</v>
      </c>
      <c r="E380" s="256" cm="1">
        <f t="array" aca="1" ref="E380" ca="1">_xlfn.XLOOKUP($A380&amp;$B380,'[3]产值及收款计划（2026）'!$A:$A&amp;'[3]产值及收款计划（2026）'!$B:$B,'[3]产值及收款计划（2026）'!E:E)</f>
        <v>145</v>
      </c>
      <c r="F380" s="256" cm="1">
        <f t="array" aca="1" ref="F380" ca="1">_xlfn.XLOOKUP($A380&amp;$B380,'[3]产值及收款计划（2026）'!$A:$A&amp;'[3]产值及收款计划（2026）'!$B:$B,'[3]产值及收款计划（2026）'!F:F)</f>
        <v>145</v>
      </c>
      <c r="G380" s="256" cm="1">
        <f t="array" aca="1" ref="G380" ca="1">_xlfn.XLOOKUP($A380&amp;$B380,'[3]产值及收款计划（2026）'!$A:$A&amp;'[3]产值及收款计划（2026）'!$B:$B,'[3]产值及收款计划（2026）'!G:G)</f>
        <v>145</v>
      </c>
      <c r="H380" s="256" cm="1">
        <f t="array" aca="1" ref="H380" ca="1">_xlfn.XLOOKUP($A380&amp;$B380,'[3]产值及收款计划（2026）'!$A:$A&amp;'[3]产值及收款计划（2026）'!$B:$B,'[3]产值及收款计划（2026）'!H:H)</f>
        <v>110</v>
      </c>
      <c r="I380" s="257" cm="1">
        <f t="array" aca="1" ref="I380" ca="1">_xlfn.XLOOKUP($A380&amp;$B380,'[3]产值及收款计划（2026）'!$A:$A&amp;'[3]产值及收款计划（2026）'!$B:$B,'[3]产值及收款计划（2026）'!I:I)</f>
        <v>0.75862068965517204</v>
      </c>
      <c r="J380" s="258" cm="1">
        <f t="array" aca="1" ref="J380" ca="1">_xlfn.XLOOKUP($A380&amp;$B380,'[3]产值及收款计划（2026）'!$A:$A&amp;'[3]产值及收款计划（2026）'!$B:$B,'[3]产值及收款计划（2026）'!J:J)</f>
        <v>0.06</v>
      </c>
      <c r="K380" s="256" cm="1">
        <f t="array" aca="1" ref="K380" ca="1">_xlfn.XLOOKUP($A380&amp;$B380,'[3]产值及收款计划（2026）'!$A:$A&amp;'[3]产值及收款计划（2026）'!$B:$B,'[3]产值及收款计划（2026）'!K:K)</f>
        <v>0</v>
      </c>
      <c r="L380" s="256" cm="1">
        <f t="array" aca="1" ref="L380" ca="1">_xlfn.XLOOKUP($A380&amp;$B380,'[3]产值及收款计划（2026）'!$A:$A&amp;'[3]产值及收款计划（2026）'!$B:$B,'[3]产值及收款计划（2026）'!L:L)</f>
        <v>0</v>
      </c>
      <c r="M380" s="256" t="str" cm="1">
        <f t="array" aca="1" ref="M380" ca="1">_xlfn.XLOOKUP($A380&amp;$B380,'[3]产值及收款计划（2026）'!$A:$A&amp;'[3]产值及收款计划（2026）'!$B:$B,'[3]产值及收款计划（2026）'!M:M)</f>
        <v>主导</v>
      </c>
      <c r="N380" s="256" cm="1">
        <f t="array" aca="1" ref="N380" ca="1">_xlfn.XLOOKUP($A380&amp;$B380,'[3]产值及收款计划（2026）'!$A:$A&amp;'[3]产值及收款计划（2026）'!$B:$B,'[3]产值及收款计划（2026）'!N:N)</f>
        <v>0</v>
      </c>
      <c r="O380" s="256" t="str" cm="1">
        <f t="array" aca="1" ref="O380" ca="1">_xlfn.XLOOKUP($A380&amp;$B380,'[3]产值及收款计划（2026）'!$A:$A&amp;'[3]产值及收款计划（2026）'!$B:$B,'[3]产值及收款计划（2026）'!O:O)</f>
        <v>郭晓华</v>
      </c>
      <c r="P380" s="255" t="str" cm="1">
        <f t="array" aca="1" ref="P380" ca="1">_xlfn.XLOOKUP($A380&amp;$B380,'[3]产值及收款计划（2026）'!$A:$A&amp;'[3]产值及收款计划（2026）'!$B:$B,'[3]产值及收款计划（2026）'!P:P)</f>
        <v>25已完结</v>
      </c>
      <c r="Q380" s="256" cm="1">
        <f t="array" aca="1" ref="Q380" ca="1">_xlfn.XLOOKUP($A380&amp;$B380,'[3]产值及收款计划（2026）'!$A:$A&amp;'[3]产值及收款计划（2026）'!$B:$B,'[3]产值及收款计划（2026）'!Q:Q)</f>
        <v>0</v>
      </c>
      <c r="R380" s="256" cm="1">
        <f t="array" aca="1" ref="R380" ca="1">_xlfn.XLOOKUP($A380&amp;$B380,'[3]产值及收款计划（2026）'!$A:$A&amp;'[3]产值及收款计划（2026）'!$B:$B,'[3]产值及收款计划（2026）'!R:R)</f>
        <v>0</v>
      </c>
      <c r="S380" s="256" cm="1">
        <f t="array" aca="1" ref="S380" ca="1">_xlfn.XLOOKUP($A380&amp;$B380,'[3]产值及收款计划（2026）'!$A:$A&amp;'[3]产值及收款计划（2026）'!$B:$B,'[3]产值及收款计划（2026）'!S:S)</f>
        <v>0</v>
      </c>
      <c r="T380" s="256" cm="1">
        <f t="array" aca="1" ref="T380" ca="1">_xlfn.XLOOKUP($A380&amp;$B380,'[3]产值及收款计划（2026）'!$A:$A&amp;'[3]产值及收款计划（2026）'!$B:$B,'[3]产值及收款计划（2026）'!T:T)</f>
        <v>145</v>
      </c>
      <c r="U380" s="256" cm="1">
        <f t="array" aca="1" ref="U380" ca="1">_xlfn.XLOOKUP($A380&amp;$B380,'[3]产值及收款计划（2026）'!$A:$A&amp;'[3]产值及收款计划（2026）'!$B:$B,'[3]产值及收款计划（2026）'!U:U)</f>
        <v>0</v>
      </c>
      <c r="V380" s="256" cm="1">
        <f t="array" aca="1" ref="V380" ca="1">_xlfn.XLOOKUP($A380&amp;$B380,'[3]产值及收款计划（2026）'!$A:$A&amp;'[3]产值及收款计划（2026）'!$B:$B,'[3]产值及收款计划（2026）'!V:V)</f>
        <v>0</v>
      </c>
      <c r="W380" s="256" cm="1">
        <f t="array" aca="1" ref="W380" ca="1">_xlfn.XLOOKUP($A380&amp;$B380,'[3]产值及收款计划（2026）'!$A:$A&amp;'[3]产值及收款计划（2026）'!$B:$B,'[3]产值及收款计划（2026）'!W:W)</f>
        <v>0</v>
      </c>
      <c r="X380" s="256" cm="1">
        <f t="array" aca="1" ref="X380" ca="1">_xlfn.XLOOKUP($A380&amp;$B380,'[3]产值及收款计划（2026）'!$A:$A&amp;'[3]产值及收款计划（2026）'!$B:$B,'[3]产值及收款计划（2026）'!X:X)</f>
        <v>0</v>
      </c>
      <c r="Y380" s="256" cm="1">
        <f t="array" aca="1" ref="Y380" ca="1">_xlfn.XLOOKUP($A380&amp;$B380,'[3]产值及收款计划（2026）'!$A:$A&amp;'[3]产值及收款计划（2026）'!$B:$B,'[3]产值及收款计划（2026）'!Y:Y)</f>
        <v>0</v>
      </c>
      <c r="Z380" s="256" cm="1">
        <f t="array" aca="1" ref="Z380" ca="1">_xlfn.XLOOKUP($A380&amp;$B380,'[3]产值及收款计划（2026）'!$A:$A&amp;'[3]产值及收款计划（2026）'!$B:$B,'[3]产值及收款计划（2026）'!Z:Z)</f>
        <v>0</v>
      </c>
      <c r="AA380" s="256" cm="1">
        <f t="array" aca="1" ref="AA380" ca="1">_xlfn.XLOOKUP($A380&amp;$B380,'[3]产值及收款计划（2026）'!$A:$A&amp;'[3]产值及收款计划（2026）'!$B:$B,'[3]产值及收款计划（2026）'!AA:AA)</f>
        <v>0</v>
      </c>
      <c r="AB380" s="256" cm="1">
        <f t="array" aca="1" ref="AB380" ca="1">_xlfn.XLOOKUP($A380&amp;$B380,'[3]产值及收款计划（2026）'!$A:$A&amp;'[3]产值及收款计划（2026）'!$B:$B,'[3]产值及收款计划（2026）'!AB:AB)</f>
        <v>0</v>
      </c>
      <c r="AC380" s="256" cm="1">
        <f t="array" aca="1" ref="AC380" ca="1">_xlfn.XLOOKUP($A380&amp;$B380,'[3]产值及收款计划（2026）'!$A:$A&amp;'[3]产值及收款计划（2026）'!$B:$B,'[3]产值及收款计划（2026）'!AC:AC)</f>
        <v>0</v>
      </c>
      <c r="AD380" s="256" cm="1">
        <f t="array" aca="1" ref="AD380" ca="1">_xlfn.XLOOKUP($A380&amp;$B380,'[3]产值及收款计划（2026）'!$A:$A&amp;'[3]产值及收款计划（2026）'!$B:$B,'[3]产值及收款计划（2026）'!AD:AD)</f>
        <v>0</v>
      </c>
      <c r="AE380" s="256" cm="1">
        <f t="array" aca="1" ref="AE380" ca="1">_xlfn.XLOOKUP($A380&amp;$B380,'[3]产值及收款计划（2026）'!$A:$A&amp;'[3]产值及收款计划（2026）'!$B:$B,'[3]产值及收款计划（2026）'!AE:AE)</f>
        <v>0</v>
      </c>
      <c r="AF380" s="256" cm="1">
        <f t="array" aca="1" ref="AF380" ca="1">_xlfn.XLOOKUP($A380&amp;$B380,'[3]产值及收款计划（2026）'!$A:$A&amp;'[3]产值及收款计划（2026）'!$B:$B,'[3]产值及收款计划（2026）'!AF:AF)</f>
        <v>0</v>
      </c>
      <c r="AG380" s="256" cm="1">
        <f t="array" aca="1" ref="AG380" ca="1">_xlfn.XLOOKUP($A380&amp;$B380,'[3]产值及收款计划（2026）'!$A:$A&amp;'[3]产值及收款计划（2026）'!$B:$B,'[3]产值及收款计划（2026）'!AG:AG)</f>
        <v>0</v>
      </c>
      <c r="AH380" s="256" cm="1">
        <f t="array" aca="1" ref="AH380" ca="1">_xlfn.XLOOKUP($A380&amp;$B380,'[3]产值及收款计划（2026）'!$A:$A&amp;'[3]产值及收款计划（2026）'!$B:$B,'[3]产值及收款计划（2026）'!AH:AH)</f>
        <v>0</v>
      </c>
      <c r="AI380" s="256" cm="1">
        <f t="array" aca="1" ref="AI380" ca="1">_xlfn.XLOOKUP($A380&amp;$B380,'[3]产值及收款计划（2026）'!$A:$A&amp;'[3]产值及收款计划（2026）'!$B:$B,'[3]产值及收款计划（2026）'!AI:AI)</f>
        <v>0</v>
      </c>
      <c r="AJ380" s="256" cm="1">
        <f t="array" aca="1" ref="AJ380" ca="1">_xlfn.XLOOKUP($A380&amp;$B380,'[3]产值及收款计划（2026）'!$A:$A&amp;'[3]产值及收款计划（2026）'!$B:$B,'[3]产值及收款计划（2026）'!AJ:AJ)</f>
        <v>0</v>
      </c>
      <c r="AK380" s="256" cm="1">
        <f t="array" aca="1" ref="AK380" ca="1">_xlfn.XLOOKUP($A380&amp;$B380,'[3]产值及收款计划（2026）'!$A:$A&amp;'[3]产值及收款计划（2026）'!$B:$B,'[3]产值及收款计划（2026）'!AK:AK)</f>
        <v>0</v>
      </c>
      <c r="AL380" s="256" cm="1">
        <f t="array" aca="1" ref="AL380" ca="1">_xlfn.XLOOKUP($A380&amp;$B380,'[3]产值及收款计划（2026）'!$A:$A&amp;'[3]产值及收款计划（2026）'!$B:$B,'[3]产值及收款计划（2026）'!AL:AL)</f>
        <v>0</v>
      </c>
      <c r="AM380" s="263" t="e" cm="1">
        <f t="array" aca="1" ref="AM380" ca="1">_xlfn.LET(_xlpm.勾选月份状态数组,TRANSPOSE('PPT(12-15页）-TOP10'!$A$3:$A$14),_xlpm.选择数据区,IF('PPT(12-15页）-TOP10'!$E$3="收款",$BA380:$BL380,$AA380:$AL380),SUM(_xlfn._xlws.FILTER(_xlpm.选择数据区,_xlpm.勾选月份状态数组,"")))</f>
        <v>#NAME?</v>
      </c>
      <c r="AN380" s="256" t="e" cm="1">
        <f t="array" aca="1" ref="AN380" ca="1">_xlfn.LET(_xlpm.勾选月份状态数组,TRANSPOSE('PPT(12-15页）-TOP10'!$A$3:$A$14),_xlpm.选择数据区,IF('PPT(12-15页）-TOP10'!$E$3="收款",$DA380:$DL380,$CA380:$CL380),SUM(_xlfn._xlws.FILTER(_xlpm.选择数据区,_xlpm.勾选月份状态数组,"")))</f>
        <v>#NAME?</v>
      </c>
      <c r="AO380" s="256">
        <f ca="1">SUM(CA380:CC380)+SUM(AD380:AL380)</f>
        <v>0</v>
      </c>
      <c r="AP380" s="256"/>
      <c r="AQ380" s="256"/>
      <c r="AR380" s="256"/>
      <c r="AS380" s="256" cm="1">
        <f t="array" aca="1" ref="AS380" ca="1">_xlfn.XLOOKUP($A380&amp;$B380,'[3]产值及收款计划（2026）'!$A:$A&amp;'[3]产值及收款计划（2026）'!$B:$B,'[3]产值及收款计划（2026）'!AS:AS)</f>
        <v>0</v>
      </c>
      <c r="AT380" s="256" cm="1">
        <f t="array" aca="1" ref="AT380" ca="1">_xlfn.XLOOKUP($A380&amp;$B380,'[3]产值及收款计划（2026）'!$A:$A&amp;'[3]产值及收款计划（2026）'!$B:$B,'[3]产值及收款计划（2026）'!AT:AT)</f>
        <v>0</v>
      </c>
      <c r="AU380" s="256" cm="1">
        <f t="array" aca="1" ref="AU380" ca="1">_xlfn.XLOOKUP($A380&amp;$B380,'[3]产值及收款计划（2026）'!$A:$A&amp;'[3]产值及收款计划（2026）'!$B:$B,'[3]产值及收款计划（2026）'!AU:AU)</f>
        <v>0</v>
      </c>
      <c r="AV380" s="256" cm="1">
        <f t="array" aca="1" ref="AV380" ca="1">_xlfn.XLOOKUP($A380&amp;$B380,'[3]产值及收款计划（2026）'!$A:$A&amp;'[3]产值及收款计划（2026）'!$B:$B,'[3]产值及收款计划（2026）'!AV:AV)</f>
        <v>0</v>
      </c>
      <c r="AW380" s="256" cm="1">
        <f t="array" aca="1" ref="AW380" ca="1">_xlfn.XLOOKUP($A380&amp;$B380,'[3]产值及收款计划（2026）'!$A:$A&amp;'[3]产值及收款计划（2026）'!$B:$B,'[3]产值及收款计划（2026）'!AW:AW)</f>
        <v>108.75</v>
      </c>
      <c r="AX380" s="256" cm="1">
        <f t="array" aca="1" ref="AX380" ca="1">_xlfn.XLOOKUP($A380&amp;$B380,'[3]产值及收款计划（2026）'!$A:$A&amp;'[3]产值及收款计划（2026）'!$B:$B,'[3]产值及收款计划（2026）'!AX:AX)</f>
        <v>36.25</v>
      </c>
      <c r="AY380" s="256" cm="1">
        <f t="array" aca="1" ref="AY380" ca="1">_xlfn.XLOOKUP($A380&amp;$B380,'[3]产值及收款计划（2026）'!$A:$A&amp;'[3]产值及收款计划（2026）'!$B:$B,'[3]产值及收款计划（2026）'!AY:AY)</f>
        <v>0</v>
      </c>
      <c r="AZ380" s="256" cm="1">
        <f t="array" aca="1" ref="AZ380" ca="1">_xlfn.XLOOKUP($A380&amp;$B380,'[3]产值及收款计划（2026）'!$A:$A&amp;'[3]产值及收款计划（2026）'!$B:$B,'[3]产值及收款计划（2026）'!AZ:AZ)</f>
        <v>0</v>
      </c>
      <c r="BA380" s="256" cm="1">
        <f t="array" aca="1" ref="BA380" ca="1">_xlfn.XLOOKUP($A380&amp;$B380,'[3]产值及收款计划（2026）'!$A:$A&amp;'[3]产值及收款计划（2026）'!$B:$B,'[3]产值及收款计划（2026）'!BA:BA)</f>
        <v>36.25</v>
      </c>
      <c r="BB380" s="256" cm="1">
        <f t="array" aca="1" ref="BB380" ca="1">_xlfn.XLOOKUP($A380&amp;$B380,'[3]产值及收款计划（2026）'!$A:$A&amp;'[3]产值及收款计划（2026）'!$B:$B,'[3]产值及收款计划（2026）'!BB:BB)</f>
        <v>0</v>
      </c>
      <c r="BC380" s="256" cm="1">
        <f t="array" aca="1" ref="BC380" ca="1">_xlfn.XLOOKUP($A380&amp;$B380,'[3]产值及收款计划（2026）'!$A:$A&amp;'[3]产值及收款计划（2026）'!$B:$B,'[3]产值及收款计划（2026）'!BC:BC)</f>
        <v>0</v>
      </c>
      <c r="BD380" s="256" cm="1">
        <f t="array" aca="1" ref="BD380" ca="1">_xlfn.XLOOKUP($A380&amp;$B380,'[3]产值及收款计划（2026）'!$A:$A&amp;'[3]产值及收款计划（2026）'!$B:$B,'[3]产值及收款计划（2026）'!BD:BD)</f>
        <v>0</v>
      </c>
      <c r="BE380" s="256" cm="1">
        <f t="array" aca="1" ref="BE380" ca="1">_xlfn.XLOOKUP($A380&amp;$B380,'[3]产值及收款计划（2026）'!$A:$A&amp;'[3]产值及收款计划（2026）'!$B:$B,'[3]产值及收款计划（2026）'!BE:BE)</f>
        <v>0</v>
      </c>
      <c r="BF380" s="256" cm="1">
        <f t="array" aca="1" ref="BF380" ca="1">_xlfn.XLOOKUP($A380&amp;$B380,'[3]产值及收款计划（2026）'!$A:$A&amp;'[3]产值及收款计划（2026）'!$B:$B,'[3]产值及收款计划（2026）'!BF:BF)</f>
        <v>0</v>
      </c>
      <c r="BG380" s="256" cm="1">
        <f t="array" aca="1" ref="BG380" ca="1">_xlfn.XLOOKUP($A380&amp;$B380,'[3]产值及收款计划（2026）'!$A:$A&amp;'[3]产值及收款计划（2026）'!$B:$B,'[3]产值及收款计划（2026）'!BG:BG)</f>
        <v>0</v>
      </c>
      <c r="BH380" s="256" cm="1">
        <f t="array" aca="1" ref="BH380" ca="1">_xlfn.XLOOKUP($A380&amp;$B380,'[3]产值及收款计划（2026）'!$A:$A&amp;'[3]产值及收款计划（2026）'!$B:$B,'[3]产值及收款计划（2026）'!BH:BH)</f>
        <v>0</v>
      </c>
      <c r="BI380" s="256" cm="1">
        <f t="array" aca="1" ref="BI380" ca="1">_xlfn.XLOOKUP($A380&amp;$B380,'[3]产值及收款计划（2026）'!$A:$A&amp;'[3]产值及收款计划（2026）'!$B:$B,'[3]产值及收款计划（2026）'!BI:BI)</f>
        <v>0</v>
      </c>
      <c r="BJ380" s="256" cm="1">
        <f t="array" aca="1" ref="BJ380" ca="1">_xlfn.XLOOKUP($A380&amp;$B380,'[3]产值及收款计划（2026）'!$A:$A&amp;'[3]产值及收款计划（2026）'!$B:$B,'[3]产值及收款计划（2026）'!BJ:BJ)</f>
        <v>0</v>
      </c>
      <c r="BK380" s="256" cm="1">
        <f t="array" aca="1" ref="BK380" ca="1">_xlfn.XLOOKUP($A380&amp;$B380,'[3]产值及收款计划（2026）'!$A:$A&amp;'[3]产值及收款计划（2026）'!$B:$B,'[3]产值及收款计划（2026）'!BK:BK)</f>
        <v>0</v>
      </c>
      <c r="BL380" s="256" cm="1">
        <f t="array" aca="1" ref="BL380" ca="1">_xlfn.XLOOKUP($A380&amp;$B380,'[3]产值及收款计划（2026）'!$A:$A&amp;'[3]产值及收款计划（2026）'!$B:$B,'[3]产值及收款计划（2026）'!BL:BL)</f>
        <v>0</v>
      </c>
      <c r="BM380" s="256"/>
      <c r="BN380" s="256"/>
      <c r="BO380" s="256"/>
      <c r="BP380" s="256"/>
      <c r="BQ380" s="255" t="str" cm="1">
        <f t="array" aca="1" ref="BQ380" ca="1">_xlfn.XLOOKUP($A380&amp;$B380,'[3]产值及收款计划（2026）'!$A:$A&amp;'[3]产值及收款计划（2026）'!$B:$B,'[3]产值及收款计划（2026）'!BQ:BQ)</f>
        <v>上海建元财务管理有限公司</v>
      </c>
      <c r="BR380" s="256" cm="1">
        <f t="array" aca="1" ref="BR380" ca="1">_xlfn.XLOOKUP($A380&amp;$B380,'[3]产值及收款计划（2026）'!$A:$A&amp;'[3]产值及收款计划（2026）'!$B:$B,'[3]产值及收款计划（2026）'!BR:BR)</f>
        <v>0</v>
      </c>
      <c r="CA380" s="256" cm="1">
        <f t="array" aca="1" ref="CA380" ca="1">_xlfn.XLOOKUP($A380&amp;$B380,'[3]产值及收款计划（2026）'!$A:$A&amp;'[3]产值及收款计划（2026）'!$B:$B,'[3]产值及收款计划（2026）'!CA:CA)</f>
        <v>0</v>
      </c>
      <c r="CB380" s="256" cm="1">
        <f t="array" aca="1" ref="CB380" ca="1">_xlfn.XLOOKUP($A380&amp;$B380,'[3]产值及收款计划（2026）'!$A:$A&amp;'[3]产值及收款计划（2026）'!$B:$B,'[3]产值及收款计划（2026）'!CB:CB)</f>
        <v>0</v>
      </c>
      <c r="CC380" s="256" cm="1">
        <f t="array" aca="1" ref="CC380" ca="1">_xlfn.XLOOKUP($A380&amp;$B380,'[3]产值及收款计划（2026）'!$A:$A&amp;'[3]产值及收款计划（2026）'!$B:$B,'[3]产值及收款计划（2026）'!CC:CC)</f>
        <v>0</v>
      </c>
      <c r="CD380" s="256" cm="1">
        <f t="array" aca="1" ref="CD380" ca="1">_xlfn.XLOOKUP($A380&amp;$B380,'[3]产值及收款计划（2026）'!$A:$A&amp;'[3]产值及收款计划（2026）'!$B:$B,'[3]产值及收款计划（2026）'!CD:CD)</f>
        <v>0</v>
      </c>
      <c r="CE380" s="256" cm="1">
        <f t="array" aca="1" ref="CE380" ca="1">_xlfn.XLOOKUP($A380&amp;$B380,'[3]产值及收款计划（2026）'!$A:$A&amp;'[3]产值及收款计划（2026）'!$B:$B,'[3]产值及收款计划（2026）'!CE:CE)</f>
        <v>0</v>
      </c>
      <c r="CF380" s="256" cm="1">
        <f t="array" aca="1" ref="CF380" ca="1">_xlfn.XLOOKUP($A380&amp;$B380,'[3]产值及收款计划（2026）'!$A:$A&amp;'[3]产值及收款计划（2026）'!$B:$B,'[3]产值及收款计划（2026）'!CF:CF)</f>
        <v>0</v>
      </c>
      <c r="CG380" s="256" cm="1">
        <f t="array" aca="1" ref="CG380" ca="1">_xlfn.XLOOKUP($A380&amp;$B380,'[3]产值及收款计划（2026）'!$A:$A&amp;'[3]产值及收款计划（2026）'!$B:$B,'[3]产值及收款计划（2026）'!CG:CG)</f>
        <v>0</v>
      </c>
      <c r="CH380" s="256" cm="1">
        <f t="array" aca="1" ref="CH380" ca="1">_xlfn.XLOOKUP($A380&amp;$B380,'[3]产值及收款计划（2026）'!$A:$A&amp;'[3]产值及收款计划（2026）'!$B:$B,'[3]产值及收款计划（2026）'!CH:CH)</f>
        <v>0</v>
      </c>
      <c r="CI380" s="256" cm="1">
        <f t="array" aca="1" ref="CI380" ca="1">_xlfn.XLOOKUP($A380&amp;$B380,'[3]产值及收款计划（2026）'!$A:$A&amp;'[3]产值及收款计划（2026）'!$B:$B,'[3]产值及收款计划（2026）'!CI:CI)</f>
        <v>0</v>
      </c>
      <c r="CJ380" s="256" cm="1">
        <f t="array" aca="1" ref="CJ380" ca="1">_xlfn.XLOOKUP($A380&amp;$B380,'[3]产值及收款计划（2026）'!$A:$A&amp;'[3]产值及收款计划（2026）'!$B:$B,'[3]产值及收款计划（2026）'!CJ:CJ)</f>
        <v>0</v>
      </c>
      <c r="CK380" s="256" cm="1">
        <f t="array" aca="1" ref="CK380" ca="1">_xlfn.XLOOKUP($A380&amp;$B380,'[3]产值及收款计划（2026）'!$A:$A&amp;'[3]产值及收款计划（2026）'!$B:$B,'[3]产值及收款计划（2026）'!CK:CK)</f>
        <v>0</v>
      </c>
      <c r="CL380" s="256" cm="1">
        <f t="array" aca="1" ref="CL380" ca="1">_xlfn.XLOOKUP($A380&amp;$B380,'[3]产值及收款计划（2026）'!$A:$A&amp;'[3]产值及收款计划（2026）'!$B:$B,'[3]产值及收款计划（2026）'!CL:CL)</f>
        <v>0</v>
      </c>
      <c r="DA380" s="256" cm="1">
        <f t="array" aca="1" ref="DA380" ca="1">_xlfn.XLOOKUP($A380&amp;$B380,'[3]产值及收款计划（2026）'!$A:$A&amp;'[3]产值及收款计划（2026）'!$B:$B,'[3]产值及收款计划（2026）'!DA:DA)</f>
        <v>36.25</v>
      </c>
      <c r="DB380" s="256" cm="1">
        <f t="array" aca="1" ref="DB380" ca="1">_xlfn.XLOOKUP($A380&amp;$B380,'[3]产值及收款计划（2026）'!$A:$A&amp;'[3]产值及收款计划（2026）'!$B:$B,'[3]产值及收款计划（2026）'!DB:DB)</f>
        <v>0</v>
      </c>
      <c r="DC380" s="256" cm="1">
        <f t="array" aca="1" ref="DC380" ca="1">_xlfn.XLOOKUP($A380&amp;$B380,'[3]产值及收款计划（2026）'!$A:$A&amp;'[3]产值及收款计划（2026）'!$B:$B,'[3]产值及收款计划（2026）'!DC:DC)</f>
        <v>0</v>
      </c>
      <c r="DD380" s="256" cm="1">
        <f t="array" aca="1" ref="DD380" ca="1">_xlfn.XLOOKUP($A380&amp;$B380,'[3]产值及收款计划（2026）'!$A:$A&amp;'[3]产值及收款计划（2026）'!$B:$B,'[3]产值及收款计划（2026）'!DD:DD)</f>
        <v>0</v>
      </c>
      <c r="DE380" s="256" cm="1">
        <f t="array" aca="1" ref="DE380" ca="1">_xlfn.XLOOKUP($A380&amp;$B380,'[3]产值及收款计划（2026）'!$A:$A&amp;'[3]产值及收款计划（2026）'!$B:$B,'[3]产值及收款计划（2026）'!DE:DE)</f>
        <v>0</v>
      </c>
      <c r="DF380" s="256" cm="1">
        <f t="array" aca="1" ref="DF380" ca="1">_xlfn.XLOOKUP($A380&amp;$B380,'[3]产值及收款计划（2026）'!$A:$A&amp;'[3]产值及收款计划（2026）'!$B:$B,'[3]产值及收款计划（2026）'!DF:DF)</f>
        <v>0</v>
      </c>
      <c r="DG380" s="256" cm="1">
        <f t="array" aca="1" ref="DG380" ca="1">_xlfn.XLOOKUP($A380&amp;$B380,'[3]产值及收款计划（2026）'!$A:$A&amp;'[3]产值及收款计划（2026）'!$B:$B,'[3]产值及收款计划（2026）'!DG:DG)</f>
        <v>0</v>
      </c>
      <c r="DH380" s="256" cm="1">
        <f t="array" aca="1" ref="DH380" ca="1">_xlfn.XLOOKUP($A380&amp;$B380,'[3]产值及收款计划（2026）'!$A:$A&amp;'[3]产值及收款计划（2026）'!$B:$B,'[3]产值及收款计划（2026）'!DH:DH)</f>
        <v>0</v>
      </c>
      <c r="DI380" s="256" cm="1">
        <f t="array" aca="1" ref="DI380" ca="1">_xlfn.XLOOKUP($A380&amp;$B380,'[3]产值及收款计划（2026）'!$A:$A&amp;'[3]产值及收款计划（2026）'!$B:$B,'[3]产值及收款计划（2026）'!DI:DI)</f>
        <v>0</v>
      </c>
      <c r="DJ380" s="256" cm="1">
        <f t="array" aca="1" ref="DJ380" ca="1">_xlfn.XLOOKUP($A380&amp;$B380,'[3]产值及收款计划（2026）'!$A:$A&amp;'[3]产值及收款计划（2026）'!$B:$B,'[3]产值及收款计划（2026）'!DJ:DJ)</f>
        <v>0</v>
      </c>
      <c r="DK380" s="256" cm="1">
        <f t="array" aca="1" ref="DK380" ca="1">_xlfn.XLOOKUP($A380&amp;$B380,'[3]产值及收款计划（2026）'!$A:$A&amp;'[3]产值及收款计划（2026）'!$B:$B,'[3]产值及收款计划（2026）'!DK:DK)</f>
        <v>0</v>
      </c>
      <c r="DL380" s="256" cm="1">
        <f t="array" aca="1" ref="DL380" ca="1">_xlfn.XLOOKUP($A380&amp;$B380,'[3]产值及收款计划（2026）'!$A:$A&amp;'[3]产值及收款计划（2026）'!$B:$B,'[3]产值及收款计划（2026）'!DL:DL)</f>
        <v>0</v>
      </c>
      <c r="DM380" s="264"/>
      <c r="DN380" s="250"/>
    </row>
    <row r="381" spans="1:118" ht="20.25" x14ac:dyDescent="0.15">
      <c r="A381" s="254">
        <f t="shared" ca="1" si="20"/>
        <v>33</v>
      </c>
      <c r="B381" s="254" t="s">
        <v>27</v>
      </c>
      <c r="C381" s="255" t="str" cm="1">
        <f t="array" aca="1" ref="C381" ca="1">_xlfn.XLOOKUP($A381&amp;$B381,'[3]产值及收款计划（2026）'!$A:$A&amp;'[3]产值及收款计划（2026）'!$B:$B,'[3]产值及收款计划（2026）'!C:C)</f>
        <v>C0CJSG-FW-T-2025023</v>
      </c>
      <c r="D381" s="255" t="str" cm="1">
        <f t="array" aca="1" ref="D381" ca="1">_xlfn.XLOOKUP($A381&amp;$B381,'[3]产值及收款计划（2026）'!$A:$A&amp;'[3]产值及收款计划（2026）'!$B:$B,'[3]产值及收款计划（2026）'!D:D)</f>
        <v>2025年城建投资安全等保测评服务</v>
      </c>
      <c r="E381" s="256" cm="1">
        <f t="array" aca="1" ref="E381" ca="1">_xlfn.XLOOKUP($A381&amp;$B381,'[3]产值及收款计划（2026）'!$A:$A&amp;'[3]产值及收款计划（2026）'!$B:$B,'[3]产值及收款计划（2026）'!E:E)</f>
        <v>22</v>
      </c>
      <c r="F381" s="256" cm="1">
        <f t="array" aca="1" ref="F381" ca="1">_xlfn.XLOOKUP($A381&amp;$B381,'[3]产值及收款计划（2026）'!$A:$A&amp;'[3]产值及收款计划（2026）'!$B:$B,'[3]产值及收款计划（2026）'!F:F)</f>
        <v>22</v>
      </c>
      <c r="G381" s="256" cm="1">
        <f t="array" aca="1" ref="G381" ca="1">_xlfn.XLOOKUP($A381&amp;$B381,'[3]产值及收款计划（2026）'!$A:$A&amp;'[3]产值及收款计划（2026）'!$B:$B,'[3]产值及收款计划（2026）'!G:G)</f>
        <v>22</v>
      </c>
      <c r="H381" s="256" cm="1">
        <f t="array" aca="1" ref="H381" ca="1">_xlfn.XLOOKUP($A381&amp;$B381,'[3]产值及收款计划（2026）'!$A:$A&amp;'[3]产值及收款计划（2026）'!$B:$B,'[3]产值及收款计划（2026）'!H:H)</f>
        <v>14</v>
      </c>
      <c r="I381" s="257" cm="1">
        <f t="array" aca="1" ref="I381" ca="1">_xlfn.XLOOKUP($A381&amp;$B381,'[3]产值及收款计划（2026）'!$A:$A&amp;'[3]产值及收款计划（2026）'!$B:$B,'[3]产值及收款计划（2026）'!I:I)</f>
        <v>0.63636363636363602</v>
      </c>
      <c r="J381" s="258" cm="1">
        <f t="array" aca="1" ref="J381" ca="1">_xlfn.XLOOKUP($A381&amp;$B381,'[3]产值及收款计划（2026）'!$A:$A&amp;'[3]产值及收款计划（2026）'!$B:$B,'[3]产值及收款计划（2026）'!J:J)</f>
        <v>0.06</v>
      </c>
      <c r="K381" s="256" cm="1">
        <f t="array" aca="1" ref="K381" ca="1">_xlfn.XLOOKUP($A381&amp;$B381,'[3]产值及收款计划（2026）'!$A:$A&amp;'[3]产值及收款计划（2026）'!$B:$B,'[3]产值及收款计划（2026）'!K:K)</f>
        <v>0</v>
      </c>
      <c r="L381" s="256" cm="1">
        <f t="array" aca="1" ref="L381" ca="1">_xlfn.XLOOKUP($A381&amp;$B381,'[3]产值及收款计划（2026）'!$A:$A&amp;'[3]产值及收款计划（2026）'!$B:$B,'[3]产值及收款计划（2026）'!L:L)</f>
        <v>0</v>
      </c>
      <c r="M381" s="256" t="str" cm="1">
        <f t="array" aca="1" ref="M381" ca="1">_xlfn.XLOOKUP($A381&amp;$B381,'[3]产值及收款计划（2026）'!$A:$A&amp;'[3]产值及收款计划（2026）'!$B:$B,'[3]产值及收款计划（2026）'!M:M)</f>
        <v>主导</v>
      </c>
      <c r="N381" s="256" cm="1">
        <f t="array" aca="1" ref="N381" ca="1">_xlfn.XLOOKUP($A381&amp;$B381,'[3]产值及收款计划（2026）'!$A:$A&amp;'[3]产值及收款计划（2026）'!$B:$B,'[3]产值及收款计划（2026）'!N:N)</f>
        <v>0</v>
      </c>
      <c r="O381" s="256" t="str" cm="1">
        <f t="array" aca="1" ref="O381" ca="1">_xlfn.XLOOKUP($A381&amp;$B381,'[3]产值及收款计划（2026）'!$A:$A&amp;'[3]产值及收款计划（2026）'!$B:$B,'[3]产值及收款计划（2026）'!O:O)</f>
        <v>季娜娜</v>
      </c>
      <c r="P381" s="255" t="str" cm="1">
        <f t="array" aca="1" ref="P381" ca="1">_xlfn.XLOOKUP($A381&amp;$B381,'[3]产值及收款计划（2026）'!$A:$A&amp;'[3]产值及收款计划（2026）'!$B:$B,'[3]产值及收款计划（2026）'!P:P)</f>
        <v>在建</v>
      </c>
      <c r="Q381" s="256" cm="1">
        <f t="array" aca="1" ref="Q381" ca="1">_xlfn.XLOOKUP($A381&amp;$B381,'[3]产值及收款计划（2026）'!$A:$A&amp;'[3]产值及收款计划（2026）'!$B:$B,'[3]产值及收款计划（2026）'!Q:Q)</f>
        <v>0</v>
      </c>
      <c r="R381" s="256" cm="1">
        <f t="array" aca="1" ref="R381" ca="1">_xlfn.XLOOKUP($A381&amp;$B381,'[3]产值及收款计划（2026）'!$A:$A&amp;'[3]产值及收款计划（2026）'!$B:$B,'[3]产值及收款计划（2026）'!R:R)</f>
        <v>0</v>
      </c>
      <c r="S381" s="256" cm="1">
        <f t="array" aca="1" ref="S381" ca="1">_xlfn.XLOOKUP($A381&amp;$B381,'[3]产值及收款计划（2026）'!$A:$A&amp;'[3]产值及收款计划（2026）'!$B:$B,'[3]产值及收款计划（2026）'!S:S)</f>
        <v>0</v>
      </c>
      <c r="T381" s="256" cm="1">
        <f t="array" aca="1" ref="T381" ca="1">_xlfn.XLOOKUP($A381&amp;$B381,'[3]产值及收款计划（2026）'!$A:$A&amp;'[3]产值及收款计划（2026）'!$B:$B,'[3]产值及收款计划（2026）'!T:T)</f>
        <v>15.4</v>
      </c>
      <c r="U381" s="256" cm="1">
        <f t="array" aca="1" ref="U381" ca="1">_xlfn.XLOOKUP($A381&amp;$B381,'[3]产值及收款计划（2026）'!$A:$A&amp;'[3]产值及收款计划（2026）'!$B:$B,'[3]产值及收款计划（2026）'!U:U)</f>
        <v>0</v>
      </c>
      <c r="V381" s="256" cm="1">
        <f t="array" aca="1" ref="V381" ca="1">_xlfn.XLOOKUP($A381&amp;$B381,'[3]产值及收款计划（2026）'!$A:$A&amp;'[3]产值及收款计划（2026）'!$B:$B,'[3]产值及收款计划（2026）'!V:V)</f>
        <v>6.6</v>
      </c>
      <c r="W381" s="256" cm="1">
        <f t="array" aca="1" ref="W381" ca="1">_xlfn.XLOOKUP($A381&amp;$B381,'[3]产值及收款计划（2026）'!$A:$A&amp;'[3]产值及收款计划（2026）'!$B:$B,'[3]产值及收款计划（2026）'!W:W)</f>
        <v>0</v>
      </c>
      <c r="X381" s="256" cm="1">
        <f t="array" aca="1" ref="X381" ca="1">_xlfn.XLOOKUP($A381&amp;$B381,'[3]产值及收款计划（2026）'!$A:$A&amp;'[3]产值及收款计划（2026）'!$B:$B,'[3]产值及收款计划（2026）'!X:X)</f>
        <v>0</v>
      </c>
      <c r="Y381" s="256" cm="1">
        <f t="array" aca="1" ref="Y381" ca="1">_xlfn.XLOOKUP($A381&amp;$B381,'[3]产值及收款计划（2026）'!$A:$A&amp;'[3]产值及收款计划（2026）'!$B:$B,'[3]产值及收款计划（2026）'!Y:Y)</f>
        <v>0</v>
      </c>
      <c r="Z381" s="256" cm="1">
        <f t="array" aca="1" ref="Z381" ca="1">_xlfn.XLOOKUP($A381&amp;$B381,'[3]产值及收款计划（2026）'!$A:$A&amp;'[3]产值及收款计划（2026）'!$B:$B,'[3]产值及收款计划（2026）'!Z:Z)</f>
        <v>0</v>
      </c>
      <c r="AA381" s="256" cm="1">
        <f t="array" aca="1" ref="AA381" ca="1">_xlfn.XLOOKUP($A381&amp;$B381,'[3]产值及收款计划（2026）'!$A:$A&amp;'[3]产值及收款计划（2026）'!$B:$B,'[3]产值及收款计划（2026）'!AA:AA)</f>
        <v>6.6</v>
      </c>
      <c r="AB381" s="256" cm="1">
        <f t="array" aca="1" ref="AB381" ca="1">_xlfn.XLOOKUP($A381&amp;$B381,'[3]产值及收款计划（2026）'!$A:$A&amp;'[3]产值及收款计划（2026）'!$B:$B,'[3]产值及收款计划（2026）'!AB:AB)</f>
        <v>6.6</v>
      </c>
      <c r="AC381" s="256" cm="1">
        <f t="array" aca="1" ref="AC381" ca="1">_xlfn.XLOOKUP($A381&amp;$B381,'[3]产值及收款计划（2026）'!$A:$A&amp;'[3]产值及收款计划（2026）'!$B:$B,'[3]产值及收款计划（2026）'!AC:AC)</f>
        <v>6.6</v>
      </c>
      <c r="AD381" s="256" cm="1">
        <f t="array" aca="1" ref="AD381" ca="1">_xlfn.XLOOKUP($A381&amp;$B381,'[3]产值及收款计划（2026）'!$A:$A&amp;'[3]产值及收款计划（2026）'!$B:$B,'[3]产值及收款计划（2026）'!AD:AD)</f>
        <v>0</v>
      </c>
      <c r="AE381" s="256" cm="1">
        <f t="array" aca="1" ref="AE381" ca="1">_xlfn.XLOOKUP($A381&amp;$B381,'[3]产值及收款计划（2026）'!$A:$A&amp;'[3]产值及收款计划（2026）'!$B:$B,'[3]产值及收款计划（2026）'!AE:AE)</f>
        <v>0</v>
      </c>
      <c r="AF381" s="256" cm="1">
        <f t="array" aca="1" ref="AF381" ca="1">_xlfn.XLOOKUP($A381&amp;$B381,'[3]产值及收款计划（2026）'!$A:$A&amp;'[3]产值及收款计划（2026）'!$B:$B,'[3]产值及收款计划（2026）'!AF:AF)</f>
        <v>0</v>
      </c>
      <c r="AG381" s="256" cm="1">
        <f t="array" aca="1" ref="AG381" ca="1">_xlfn.XLOOKUP($A381&amp;$B381,'[3]产值及收款计划（2026）'!$A:$A&amp;'[3]产值及收款计划（2026）'!$B:$B,'[3]产值及收款计划（2026）'!AG:AG)</f>
        <v>0</v>
      </c>
      <c r="AH381" s="256" cm="1">
        <f t="array" aca="1" ref="AH381" ca="1">_xlfn.XLOOKUP($A381&amp;$B381,'[3]产值及收款计划（2026）'!$A:$A&amp;'[3]产值及收款计划（2026）'!$B:$B,'[3]产值及收款计划（2026）'!AH:AH)</f>
        <v>0</v>
      </c>
      <c r="AI381" s="256" cm="1">
        <f t="array" aca="1" ref="AI381" ca="1">_xlfn.XLOOKUP($A381&amp;$B381,'[3]产值及收款计划（2026）'!$A:$A&amp;'[3]产值及收款计划（2026）'!$B:$B,'[3]产值及收款计划（2026）'!AI:AI)</f>
        <v>0</v>
      </c>
      <c r="AJ381" s="256" cm="1">
        <f t="array" aca="1" ref="AJ381" ca="1">_xlfn.XLOOKUP($A381&amp;$B381,'[3]产值及收款计划（2026）'!$A:$A&amp;'[3]产值及收款计划（2026）'!$B:$B,'[3]产值及收款计划（2026）'!AJ:AJ)</f>
        <v>0</v>
      </c>
      <c r="AK381" s="256" cm="1">
        <f t="array" aca="1" ref="AK381" ca="1">_xlfn.XLOOKUP($A381&amp;$B381,'[3]产值及收款计划（2026）'!$A:$A&amp;'[3]产值及收款计划（2026）'!$B:$B,'[3]产值及收款计划（2026）'!AK:AK)</f>
        <v>0</v>
      </c>
      <c r="AL381" s="256" cm="1">
        <f t="array" aca="1" ref="AL381" ca="1">_xlfn.XLOOKUP($A381&amp;$B381,'[3]产值及收款计划（2026）'!$A:$A&amp;'[3]产值及收款计划（2026）'!$B:$B,'[3]产值及收款计划（2026）'!AL:AL)</f>
        <v>0</v>
      </c>
      <c r="AM381" s="263" t="e" cm="1">
        <f t="array" aca="1" ref="AM381" ca="1">_xlfn.LET(_xlpm.勾选月份状态数组,TRANSPOSE('PPT(12-15页）-TOP10'!$A$3:$A$14),_xlpm.选择数据区,IF('PPT(12-15页）-TOP10'!$E$3="收款",$BA381:$BL381,$AA381:$AL381),SUM(_xlfn._xlws.FILTER(_xlpm.选择数据区,_xlpm.勾选月份状态数组,"")))</f>
        <v>#NAME?</v>
      </c>
      <c r="AN381" s="256" t="e" cm="1">
        <f t="array" aca="1" ref="AN381" ca="1">_xlfn.LET(_xlpm.勾选月份状态数组,TRANSPOSE('PPT(12-15页）-TOP10'!$A$3:$A$14),_xlpm.选择数据区,IF('PPT(12-15页）-TOP10'!$E$3="收款",$DA381:$DL381,$CA381:$CL381),SUM(_xlfn._xlws.FILTER(_xlpm.选择数据区,_xlpm.勾选月份状态数组,"")))</f>
        <v>#NAME?</v>
      </c>
      <c r="AO381" s="256">
        <f ca="1">SUM(CA381:CC381)+SUM(AD381:AL381)</f>
        <v>0</v>
      </c>
      <c r="AP381" s="256"/>
      <c r="AQ381" s="256"/>
      <c r="AR381" s="256"/>
      <c r="AS381" s="256" cm="1">
        <f t="array" aca="1" ref="AS381" ca="1">_xlfn.XLOOKUP($A381&amp;$B381,'[3]产值及收款计划（2026）'!$A:$A&amp;'[3]产值及收款计划（2026）'!$B:$B,'[3]产值及收款计划（2026）'!AS:AS)</f>
        <v>0</v>
      </c>
      <c r="AT381" s="256" cm="1">
        <f t="array" aca="1" ref="AT381" ca="1">_xlfn.XLOOKUP($A381&amp;$B381,'[3]产值及收款计划（2026）'!$A:$A&amp;'[3]产值及收款计划（2026）'!$B:$B,'[3]产值及收款计划（2026）'!AT:AT)</f>
        <v>0</v>
      </c>
      <c r="AU381" s="256" cm="1">
        <f t="array" aca="1" ref="AU381" ca="1">_xlfn.XLOOKUP($A381&amp;$B381,'[3]产值及收款计划（2026）'!$A:$A&amp;'[3]产值及收款计划（2026）'!$B:$B,'[3]产值及收款计划（2026）'!AU:AU)</f>
        <v>0</v>
      </c>
      <c r="AV381" s="256" cm="1">
        <f t="array" aca="1" ref="AV381" ca="1">_xlfn.XLOOKUP($A381&amp;$B381,'[3]产值及收款计划（2026）'!$A:$A&amp;'[3]产值及收款计划（2026）'!$B:$B,'[3]产值及收款计划（2026）'!AV:AV)</f>
        <v>0</v>
      </c>
      <c r="AW381" s="256" cm="1">
        <f t="array" aca="1" ref="AW381" ca="1">_xlfn.XLOOKUP($A381&amp;$B381,'[3]产值及收款计划（2026）'!$A:$A&amp;'[3]产值及收款计划（2026）'!$B:$B,'[3]产值及收款计划（2026）'!AW:AW)</f>
        <v>15.4</v>
      </c>
      <c r="AX381" s="256" cm="1">
        <f t="array" aca="1" ref="AX381" ca="1">_xlfn.XLOOKUP($A381&amp;$B381,'[3]产值及收款计划（2026）'!$A:$A&amp;'[3]产值及收款计划（2026）'!$B:$B,'[3]产值及收款计划（2026）'!AX:AX)</f>
        <v>6.6</v>
      </c>
      <c r="AY381" s="256" cm="1">
        <f t="array" aca="1" ref="AY381" ca="1">_xlfn.XLOOKUP($A381&amp;$B381,'[3]产值及收款计划（2026）'!$A:$A&amp;'[3]产值及收款计划（2026）'!$B:$B,'[3]产值及收款计划（2026）'!AY:AY)</f>
        <v>0</v>
      </c>
      <c r="AZ381" s="256" cm="1">
        <f t="array" aca="1" ref="AZ381" ca="1">_xlfn.XLOOKUP($A381&amp;$B381,'[3]产值及收款计划（2026）'!$A:$A&amp;'[3]产值及收款计划（2026）'!$B:$B,'[3]产值及收款计划（2026）'!AZ:AZ)</f>
        <v>-6.6</v>
      </c>
      <c r="BA381" s="256" cm="1">
        <f t="array" aca="1" ref="BA381" ca="1">_xlfn.XLOOKUP($A381&amp;$B381,'[3]产值及收款计划（2026）'!$A:$A&amp;'[3]产值及收款计划（2026）'!$B:$B,'[3]产值及收款计划（2026）'!BA:BA)</f>
        <v>0</v>
      </c>
      <c r="BB381" s="256" cm="1">
        <f t="array" aca="1" ref="BB381" ca="1">_xlfn.XLOOKUP($A381&amp;$B381,'[3]产值及收款计划（2026）'!$A:$A&amp;'[3]产值及收款计划（2026）'!$B:$B,'[3]产值及收款计划（2026）'!BB:BB)</f>
        <v>6.6</v>
      </c>
      <c r="BC381" s="256" cm="1">
        <f t="array" aca="1" ref="BC381" ca="1">_xlfn.XLOOKUP($A381&amp;$B381,'[3]产值及收款计划（2026）'!$A:$A&amp;'[3]产值及收款计划（2026）'!$B:$B,'[3]产值及收款计划（2026）'!BC:BC)</f>
        <v>0</v>
      </c>
      <c r="BD381" s="256" cm="1">
        <f t="array" aca="1" ref="BD381" ca="1">_xlfn.XLOOKUP($A381&amp;$B381,'[3]产值及收款计划（2026）'!$A:$A&amp;'[3]产值及收款计划（2026）'!$B:$B,'[3]产值及收款计划（2026）'!BD:BD)</f>
        <v>0</v>
      </c>
      <c r="BE381" s="256" cm="1">
        <f t="array" aca="1" ref="BE381" ca="1">_xlfn.XLOOKUP($A381&amp;$B381,'[3]产值及收款计划（2026）'!$A:$A&amp;'[3]产值及收款计划（2026）'!$B:$B,'[3]产值及收款计划（2026）'!BE:BE)</f>
        <v>0</v>
      </c>
      <c r="BF381" s="256" cm="1">
        <f t="array" aca="1" ref="BF381" ca="1">_xlfn.XLOOKUP($A381&amp;$B381,'[3]产值及收款计划（2026）'!$A:$A&amp;'[3]产值及收款计划（2026）'!$B:$B,'[3]产值及收款计划（2026）'!BF:BF)</f>
        <v>0</v>
      </c>
      <c r="BG381" s="256" cm="1">
        <f t="array" aca="1" ref="BG381" ca="1">_xlfn.XLOOKUP($A381&amp;$B381,'[3]产值及收款计划（2026）'!$A:$A&amp;'[3]产值及收款计划（2026）'!$B:$B,'[3]产值及收款计划（2026）'!BG:BG)</f>
        <v>0</v>
      </c>
      <c r="BH381" s="256" cm="1">
        <f t="array" aca="1" ref="BH381" ca="1">_xlfn.XLOOKUP($A381&amp;$B381,'[3]产值及收款计划（2026）'!$A:$A&amp;'[3]产值及收款计划（2026）'!$B:$B,'[3]产值及收款计划（2026）'!BH:BH)</f>
        <v>0</v>
      </c>
      <c r="BI381" s="256" cm="1">
        <f t="array" aca="1" ref="BI381" ca="1">_xlfn.XLOOKUP($A381&amp;$B381,'[3]产值及收款计划（2026）'!$A:$A&amp;'[3]产值及收款计划（2026）'!$B:$B,'[3]产值及收款计划（2026）'!BI:BI)</f>
        <v>0</v>
      </c>
      <c r="BJ381" s="256" cm="1">
        <f t="array" aca="1" ref="BJ381" ca="1">_xlfn.XLOOKUP($A381&amp;$B381,'[3]产值及收款计划（2026）'!$A:$A&amp;'[3]产值及收款计划（2026）'!$B:$B,'[3]产值及收款计划（2026）'!BJ:BJ)</f>
        <v>0</v>
      </c>
      <c r="BK381" s="256" cm="1">
        <f t="array" aca="1" ref="BK381" ca="1">_xlfn.XLOOKUP($A381&amp;$B381,'[3]产值及收款计划（2026）'!$A:$A&amp;'[3]产值及收款计划（2026）'!$B:$B,'[3]产值及收款计划（2026）'!BK:BK)</f>
        <v>0</v>
      </c>
      <c r="BL381" s="256" cm="1">
        <f t="array" aca="1" ref="BL381" ca="1">_xlfn.XLOOKUP($A381&amp;$B381,'[3]产值及收款计划（2026）'!$A:$A&amp;'[3]产值及收款计划（2026）'!$B:$B,'[3]产值及收款计划（2026）'!BL:BL)</f>
        <v>0</v>
      </c>
      <c r="BM381" s="256"/>
      <c r="BN381" s="256"/>
      <c r="BO381" s="256"/>
      <c r="BP381" s="256"/>
      <c r="BQ381" s="255" t="str" cm="1">
        <f t="array" aca="1" ref="BQ381" ca="1">_xlfn.XLOOKUP($A381&amp;$B381,'[3]产值及收款计划（2026）'!$A:$A&amp;'[3]产值及收款计划（2026）'!$B:$B,'[3]产值及收款计划（2026）'!BQ:BQ)</f>
        <v>上海基础设施建设发展（集团）有限公司</v>
      </c>
      <c r="BR381" s="256" cm="1">
        <f t="array" aca="1" ref="BR381" ca="1">_xlfn.XLOOKUP($A381&amp;$B381,'[3]产值及收款计划（2026）'!$A:$A&amp;'[3]产值及收款计划（2026）'!$B:$B,'[3]产值及收款计划（2026）'!BR:BR)</f>
        <v>0</v>
      </c>
      <c r="CA381" s="256" cm="1">
        <f t="array" aca="1" ref="CA381" ca="1">_xlfn.XLOOKUP($A381&amp;$B381,'[3]产值及收款计划（2026）'!$A:$A&amp;'[3]产值及收款计划（2026）'!$B:$B,'[3]产值及收款计划（2026）'!CA:CA)</f>
        <v>0</v>
      </c>
      <c r="CB381" s="256" cm="1">
        <f t="array" aca="1" ref="CB381" ca="1">_xlfn.XLOOKUP($A381&amp;$B381,'[3]产值及收款计划（2026）'!$A:$A&amp;'[3]产值及收款计划（2026）'!$B:$B,'[3]产值及收款计划（2026）'!CB:CB)</f>
        <v>0</v>
      </c>
      <c r="CC381" s="256" cm="1">
        <f t="array" aca="1" ref="CC381" ca="1">_xlfn.XLOOKUP($A381&amp;$B381,'[3]产值及收款计划（2026）'!$A:$A&amp;'[3]产值及收款计划（2026）'!$B:$B,'[3]产值及收款计划（2026）'!CC:CC)</f>
        <v>0</v>
      </c>
      <c r="CD381" s="256" cm="1">
        <f t="array" aca="1" ref="CD381" ca="1">_xlfn.XLOOKUP($A381&amp;$B381,'[3]产值及收款计划（2026）'!$A:$A&amp;'[3]产值及收款计划（2026）'!$B:$B,'[3]产值及收款计划（2026）'!CD:CD)</f>
        <v>0</v>
      </c>
      <c r="CE381" s="256" cm="1">
        <f t="array" aca="1" ref="CE381" ca="1">_xlfn.XLOOKUP($A381&amp;$B381,'[3]产值及收款计划（2026）'!$A:$A&amp;'[3]产值及收款计划（2026）'!$B:$B,'[3]产值及收款计划（2026）'!CE:CE)</f>
        <v>0</v>
      </c>
      <c r="CF381" s="256" cm="1">
        <f t="array" aca="1" ref="CF381" ca="1">_xlfn.XLOOKUP($A381&amp;$B381,'[3]产值及收款计划（2026）'!$A:$A&amp;'[3]产值及收款计划（2026）'!$B:$B,'[3]产值及收款计划（2026）'!CF:CF)</f>
        <v>0</v>
      </c>
      <c r="CG381" s="256" cm="1">
        <f t="array" aca="1" ref="CG381" ca="1">_xlfn.XLOOKUP($A381&amp;$B381,'[3]产值及收款计划（2026）'!$A:$A&amp;'[3]产值及收款计划（2026）'!$B:$B,'[3]产值及收款计划（2026）'!CG:CG)</f>
        <v>0</v>
      </c>
      <c r="CH381" s="256" cm="1">
        <f t="array" aca="1" ref="CH381" ca="1">_xlfn.XLOOKUP($A381&amp;$B381,'[3]产值及收款计划（2026）'!$A:$A&amp;'[3]产值及收款计划（2026）'!$B:$B,'[3]产值及收款计划（2026）'!CH:CH)</f>
        <v>0</v>
      </c>
      <c r="CI381" s="256" cm="1">
        <f t="array" aca="1" ref="CI381" ca="1">_xlfn.XLOOKUP($A381&amp;$B381,'[3]产值及收款计划（2026）'!$A:$A&amp;'[3]产值及收款计划（2026）'!$B:$B,'[3]产值及收款计划（2026）'!CI:CI)</f>
        <v>0</v>
      </c>
      <c r="CJ381" s="256" cm="1">
        <f t="array" aca="1" ref="CJ381" ca="1">_xlfn.XLOOKUP($A381&amp;$B381,'[3]产值及收款计划（2026）'!$A:$A&amp;'[3]产值及收款计划（2026）'!$B:$B,'[3]产值及收款计划（2026）'!CJ:CJ)</f>
        <v>0</v>
      </c>
      <c r="CK381" s="256" cm="1">
        <f t="array" aca="1" ref="CK381" ca="1">_xlfn.XLOOKUP($A381&amp;$B381,'[3]产值及收款计划（2026）'!$A:$A&amp;'[3]产值及收款计划（2026）'!$B:$B,'[3]产值及收款计划（2026）'!CK:CK)</f>
        <v>0</v>
      </c>
      <c r="CL381" s="256" cm="1">
        <f t="array" aca="1" ref="CL381" ca="1">_xlfn.XLOOKUP($A381&amp;$B381,'[3]产值及收款计划（2026）'!$A:$A&amp;'[3]产值及收款计划（2026）'!$B:$B,'[3]产值及收款计划（2026）'!CL:CL)</f>
        <v>0</v>
      </c>
      <c r="DA381" s="256" cm="1">
        <f t="array" aca="1" ref="DA381" ca="1">_xlfn.XLOOKUP($A381&amp;$B381,'[3]产值及收款计划（2026）'!$A:$A&amp;'[3]产值及收款计划（2026）'!$B:$B,'[3]产值及收款计划（2026）'!DA:DA)</f>
        <v>0</v>
      </c>
      <c r="DB381" s="256" cm="1">
        <f t="array" aca="1" ref="DB381" ca="1">_xlfn.XLOOKUP($A381&amp;$B381,'[3]产值及收款计划（2026）'!$A:$A&amp;'[3]产值及收款计划（2026）'!$B:$B,'[3]产值及收款计划（2026）'!DB:DB)</f>
        <v>6.6</v>
      </c>
      <c r="DC381" s="256" cm="1">
        <f t="array" aca="1" ref="DC381" ca="1">_xlfn.XLOOKUP($A381&amp;$B381,'[3]产值及收款计划（2026）'!$A:$A&amp;'[3]产值及收款计划（2026）'!$B:$B,'[3]产值及收款计划（2026）'!DC:DC)</f>
        <v>0</v>
      </c>
      <c r="DD381" s="256" cm="1">
        <f t="array" aca="1" ref="DD381" ca="1">_xlfn.XLOOKUP($A381&amp;$B381,'[3]产值及收款计划（2026）'!$A:$A&amp;'[3]产值及收款计划（2026）'!$B:$B,'[3]产值及收款计划（2026）'!DD:DD)</f>
        <v>0</v>
      </c>
      <c r="DE381" s="256" cm="1">
        <f t="array" aca="1" ref="DE381" ca="1">_xlfn.XLOOKUP($A381&amp;$B381,'[3]产值及收款计划（2026）'!$A:$A&amp;'[3]产值及收款计划（2026）'!$B:$B,'[3]产值及收款计划（2026）'!DE:DE)</f>
        <v>0</v>
      </c>
      <c r="DF381" s="256" cm="1">
        <f t="array" aca="1" ref="DF381" ca="1">_xlfn.XLOOKUP($A381&amp;$B381,'[3]产值及收款计划（2026）'!$A:$A&amp;'[3]产值及收款计划（2026）'!$B:$B,'[3]产值及收款计划（2026）'!DF:DF)</f>
        <v>0</v>
      </c>
      <c r="DG381" s="256" cm="1">
        <f t="array" aca="1" ref="DG381" ca="1">_xlfn.XLOOKUP($A381&amp;$B381,'[3]产值及收款计划（2026）'!$A:$A&amp;'[3]产值及收款计划（2026）'!$B:$B,'[3]产值及收款计划（2026）'!DG:DG)</f>
        <v>0</v>
      </c>
      <c r="DH381" s="256" cm="1">
        <f t="array" aca="1" ref="DH381" ca="1">_xlfn.XLOOKUP($A381&amp;$B381,'[3]产值及收款计划（2026）'!$A:$A&amp;'[3]产值及收款计划（2026）'!$B:$B,'[3]产值及收款计划（2026）'!DH:DH)</f>
        <v>0</v>
      </c>
      <c r="DI381" s="256" cm="1">
        <f t="array" aca="1" ref="DI381" ca="1">_xlfn.XLOOKUP($A381&amp;$B381,'[3]产值及收款计划（2026）'!$A:$A&amp;'[3]产值及收款计划（2026）'!$B:$B,'[3]产值及收款计划（2026）'!DI:DI)</f>
        <v>0</v>
      </c>
      <c r="DJ381" s="256" cm="1">
        <f t="array" aca="1" ref="DJ381" ca="1">_xlfn.XLOOKUP($A381&amp;$B381,'[3]产值及收款计划（2026）'!$A:$A&amp;'[3]产值及收款计划（2026）'!$B:$B,'[3]产值及收款计划（2026）'!DJ:DJ)</f>
        <v>0</v>
      </c>
      <c r="DK381" s="256" cm="1">
        <f t="array" aca="1" ref="DK381" ca="1">_xlfn.XLOOKUP($A381&amp;$B381,'[3]产值及收款计划（2026）'!$A:$A&amp;'[3]产值及收款计划（2026）'!$B:$B,'[3]产值及收款计划（2026）'!DK:DK)</f>
        <v>0</v>
      </c>
      <c r="DL381" s="256" cm="1">
        <f t="array" aca="1" ref="DL381" ca="1">_xlfn.XLOOKUP($A381&amp;$B381,'[3]产值及收款计划（2026）'!$A:$A&amp;'[3]产值及收款计划（2026）'!$B:$B,'[3]产值及收款计划（2026）'!DL:DL)</f>
        <v>0</v>
      </c>
      <c r="DM381" s="264"/>
      <c r="DN381" s="250"/>
    </row>
    <row r="382" spans="1:118" ht="20.25" x14ac:dyDescent="0.15">
      <c r="A382" s="254">
        <f t="shared" ca="1" si="20"/>
        <v>34</v>
      </c>
      <c r="B382" s="254" t="s">
        <v>27</v>
      </c>
      <c r="C382" s="255" t="str" cm="1">
        <f t="array" aca="1" ref="C382" ca="1">_xlfn.XLOOKUP($A382&amp;$B382,'[3]产值及收款计划（2026）'!$A:$A&amp;'[3]产值及收款计划（2026）'!$B:$B,'[3]产值及收款计划（2026）'!C:C)</f>
        <v>C0CJSG-FW-T-2025032</v>
      </c>
      <c r="D382" s="255" t="str" cm="1">
        <f t="array" aca="1" ref="D382" ca="1">_xlfn.XLOOKUP($A382&amp;$B382,'[3]产值及收款计划（2026）'!$A:$A&amp;'[3]产值及收款计划（2026）'!$B:$B,'[3]产值及收款计划（2026）'!D:D)</f>
        <v>2025年隧道股份主数据管理平台实施项目</v>
      </c>
      <c r="E382" s="256" cm="1">
        <f t="array" aca="1" ref="E382" ca="1">_xlfn.XLOOKUP($A382&amp;$B382,'[3]产值及收款计划（2026）'!$A:$A&amp;'[3]产值及收款计划（2026）'!$B:$B,'[3]产值及收款计划（2026）'!E:E)</f>
        <v>135</v>
      </c>
      <c r="F382" s="256" cm="1">
        <f t="array" aca="1" ref="F382" ca="1">_xlfn.XLOOKUP($A382&amp;$B382,'[3]产值及收款计划（2026）'!$A:$A&amp;'[3]产值及收款计划（2026）'!$B:$B,'[3]产值及收款计划（2026）'!F:F)</f>
        <v>135</v>
      </c>
      <c r="G382" s="256" cm="1">
        <f t="array" aca="1" ref="G382" ca="1">_xlfn.XLOOKUP($A382&amp;$B382,'[3]产值及收款计划（2026）'!$A:$A&amp;'[3]产值及收款计划（2026）'!$B:$B,'[3]产值及收款计划（2026）'!G:G)</f>
        <v>135</v>
      </c>
      <c r="H382" s="256" cm="1">
        <f t="array" aca="1" ref="H382" ca="1">_xlfn.XLOOKUP($A382&amp;$B382,'[3]产值及收款计划（2026）'!$A:$A&amp;'[3]产值及收款计划（2026）'!$B:$B,'[3]产值及收款计划（2026）'!H:H)</f>
        <v>60</v>
      </c>
      <c r="I382" s="257" cm="1">
        <f t="array" aca="1" ref="I382" ca="1">_xlfn.XLOOKUP($A382&amp;$B382,'[3]产值及收款计划（2026）'!$A:$A&amp;'[3]产值及收款计划（2026）'!$B:$B,'[3]产值及收款计划（2026）'!I:I)</f>
        <v>0.44444444444444398</v>
      </c>
      <c r="J382" s="258" cm="1">
        <f t="array" aca="1" ref="J382" ca="1">_xlfn.XLOOKUP($A382&amp;$B382,'[3]产值及收款计划（2026）'!$A:$A&amp;'[3]产值及收款计划（2026）'!$B:$B,'[3]产值及收款计划（2026）'!J:J)</f>
        <v>0.06</v>
      </c>
      <c r="K382" s="256" cm="1">
        <f t="array" aca="1" ref="K382" ca="1">_xlfn.XLOOKUP($A382&amp;$B382,'[3]产值及收款计划（2026）'!$A:$A&amp;'[3]产值及收款计划（2026）'!$B:$B,'[3]产值及收款计划（2026）'!K:K)</f>
        <v>0</v>
      </c>
      <c r="L382" s="256" cm="1">
        <f t="array" aca="1" ref="L382" ca="1">_xlfn.XLOOKUP($A382&amp;$B382,'[3]产值及收款计划（2026）'!$A:$A&amp;'[3]产值及收款计划（2026）'!$B:$B,'[3]产值及收款计划（2026）'!L:L)</f>
        <v>0</v>
      </c>
      <c r="M382" s="256" t="str" cm="1">
        <f t="array" aca="1" ref="M382" ca="1">_xlfn.XLOOKUP($A382&amp;$B382,'[3]产值及收款计划（2026）'!$A:$A&amp;'[3]产值及收款计划（2026）'!$B:$B,'[3]产值及收款计划（2026）'!M:M)</f>
        <v>主导</v>
      </c>
      <c r="N382" s="256" cm="1">
        <f t="array" aca="1" ref="N382" ca="1">_xlfn.XLOOKUP($A382&amp;$B382,'[3]产值及收款计划（2026）'!$A:$A&amp;'[3]产值及收款计划（2026）'!$B:$B,'[3]产值及收款计划（2026）'!N:N)</f>
        <v>0</v>
      </c>
      <c r="O382" s="256" t="str" cm="1">
        <f t="array" aca="1" ref="O382" ca="1">_xlfn.XLOOKUP($A382&amp;$B382,'[3]产值及收款计划（2026）'!$A:$A&amp;'[3]产值及收款计划（2026）'!$B:$B,'[3]产值及收款计划（2026）'!O:O)</f>
        <v>苗麟</v>
      </c>
      <c r="P382" s="255" t="str" cm="1">
        <f t="array" aca="1" ref="P382" ca="1">_xlfn.XLOOKUP($A382&amp;$B382,'[3]产值及收款计划（2026）'!$A:$A&amp;'[3]产值及收款计划（2026）'!$B:$B,'[3]产值及收款计划（2026）'!P:P)</f>
        <v>在建</v>
      </c>
      <c r="Q382" s="256" cm="1">
        <f t="array" aca="1" ref="Q382" ca="1">_xlfn.XLOOKUP($A382&amp;$B382,'[3]产值及收款计划（2026）'!$A:$A&amp;'[3]产值及收款计划（2026）'!$B:$B,'[3]产值及收款计划（2026）'!Q:Q)</f>
        <v>0</v>
      </c>
      <c r="R382" s="256" cm="1">
        <f t="array" aca="1" ref="R382" ca="1">_xlfn.XLOOKUP($A382&amp;$B382,'[3]产值及收款计划（2026）'!$A:$A&amp;'[3]产值及收款计划（2026）'!$B:$B,'[3]产值及收款计划（2026）'!R:R)</f>
        <v>0</v>
      </c>
      <c r="S382" s="256" cm="1">
        <f t="array" aca="1" ref="S382" ca="1">_xlfn.XLOOKUP($A382&amp;$B382,'[3]产值及收款计划（2026）'!$A:$A&amp;'[3]产值及收款计划（2026）'!$B:$B,'[3]产值及收款计划（2026）'!S:S)</f>
        <v>0</v>
      </c>
      <c r="T382" s="256" cm="1">
        <f t="array" aca="1" ref="T382" ca="1">_xlfn.XLOOKUP($A382&amp;$B382,'[3]产值及收款计划（2026）'!$A:$A&amp;'[3]产值及收款计划（2026）'!$B:$B,'[3]产值及收款计划（2026）'!T:T)</f>
        <v>94.5</v>
      </c>
      <c r="U382" s="256" cm="1">
        <f t="array" aca="1" ref="U382" ca="1">_xlfn.XLOOKUP($A382&amp;$B382,'[3]产值及收款计划（2026）'!$A:$A&amp;'[3]产值及收款计划（2026）'!$B:$B,'[3]产值及收款计划（2026）'!U:U)</f>
        <v>0</v>
      </c>
      <c r="V382" s="256" cm="1">
        <f t="array" aca="1" ref="V382" ca="1">_xlfn.XLOOKUP($A382&amp;$B382,'[3]产值及收款计划（2026）'!$A:$A&amp;'[3]产值及收款计划（2026）'!$B:$B,'[3]产值及收款计划（2026）'!V:V)</f>
        <v>40.5</v>
      </c>
      <c r="W382" s="256" cm="1">
        <f t="array" aca="1" ref="W382" ca="1">_xlfn.XLOOKUP($A382&amp;$B382,'[3]产值及收款计划（2026）'!$A:$A&amp;'[3]产值及收款计划（2026）'!$B:$B,'[3]产值及收款计划（2026）'!W:W)</f>
        <v>0</v>
      </c>
      <c r="X382" s="256" cm="1">
        <f t="array" aca="1" ref="X382" ca="1">_xlfn.XLOOKUP($A382&amp;$B382,'[3]产值及收款计划（2026）'!$A:$A&amp;'[3]产值及收款计划（2026）'!$B:$B,'[3]产值及收款计划（2026）'!X:X)</f>
        <v>0</v>
      </c>
      <c r="Y382" s="256" cm="1">
        <f t="array" aca="1" ref="Y382" ca="1">_xlfn.XLOOKUP($A382&amp;$B382,'[3]产值及收款计划（2026）'!$A:$A&amp;'[3]产值及收款计划（2026）'!$B:$B,'[3]产值及收款计划（2026）'!Y:Y)</f>
        <v>0</v>
      </c>
      <c r="Z382" s="256" cm="1">
        <f t="array" aca="1" ref="Z382" ca="1">_xlfn.XLOOKUP($A382&amp;$B382,'[3]产值及收款计划（2026）'!$A:$A&amp;'[3]产值及收款计划（2026）'!$B:$B,'[3]产值及收款计划（2026）'!Z:Z)</f>
        <v>0</v>
      </c>
      <c r="AA382" s="256" cm="1">
        <f t="array" aca="1" ref="AA382" ca="1">_xlfn.XLOOKUP($A382&amp;$B382,'[3]产值及收款计划（2026）'!$A:$A&amp;'[3]产值及收款计划（2026）'!$B:$B,'[3]产值及收款计划（2026）'!AA:AA)</f>
        <v>0</v>
      </c>
      <c r="AB382" s="256" cm="1">
        <f t="array" aca="1" ref="AB382" ca="1">_xlfn.XLOOKUP($A382&amp;$B382,'[3]产值及收款计划（2026）'!$A:$A&amp;'[3]产值及收款计划（2026）'!$B:$B,'[3]产值及收款计划（2026）'!AB:AB)</f>
        <v>40.5</v>
      </c>
      <c r="AC382" s="256" cm="1">
        <f t="array" aca="1" ref="AC382" ca="1">_xlfn.XLOOKUP($A382&amp;$B382,'[3]产值及收款计划（2026）'!$A:$A&amp;'[3]产值及收款计划（2026）'!$B:$B,'[3]产值及收款计划（2026）'!AC:AC)</f>
        <v>0</v>
      </c>
      <c r="AD382" s="256" cm="1">
        <f t="array" aca="1" ref="AD382" ca="1">_xlfn.XLOOKUP($A382&amp;$B382,'[3]产值及收款计划（2026）'!$A:$A&amp;'[3]产值及收款计划（2026）'!$B:$B,'[3]产值及收款计划（2026）'!AD:AD)</f>
        <v>0</v>
      </c>
      <c r="AE382" s="256" cm="1">
        <f t="array" aca="1" ref="AE382" ca="1">_xlfn.XLOOKUP($A382&amp;$B382,'[3]产值及收款计划（2026）'!$A:$A&amp;'[3]产值及收款计划（2026）'!$B:$B,'[3]产值及收款计划（2026）'!AE:AE)</f>
        <v>0</v>
      </c>
      <c r="AF382" s="256" cm="1">
        <f t="array" aca="1" ref="AF382" ca="1">_xlfn.XLOOKUP($A382&amp;$B382,'[3]产值及收款计划（2026）'!$A:$A&amp;'[3]产值及收款计划（2026）'!$B:$B,'[3]产值及收款计划（2026）'!AF:AF)</f>
        <v>40.5</v>
      </c>
      <c r="AG382" s="256" cm="1">
        <f t="array" aca="1" ref="AG382" ca="1">_xlfn.XLOOKUP($A382&amp;$B382,'[3]产值及收款计划（2026）'!$A:$A&amp;'[3]产值及收款计划（2026）'!$B:$B,'[3]产值及收款计划（2026）'!AG:AG)</f>
        <v>0</v>
      </c>
      <c r="AH382" s="256" cm="1">
        <f t="array" aca="1" ref="AH382" ca="1">_xlfn.XLOOKUP($A382&amp;$B382,'[3]产值及收款计划（2026）'!$A:$A&amp;'[3]产值及收款计划（2026）'!$B:$B,'[3]产值及收款计划（2026）'!AH:AH)</f>
        <v>0</v>
      </c>
      <c r="AI382" s="256" cm="1">
        <f t="array" aca="1" ref="AI382" ca="1">_xlfn.XLOOKUP($A382&amp;$B382,'[3]产值及收款计划（2026）'!$A:$A&amp;'[3]产值及收款计划（2026）'!$B:$B,'[3]产值及收款计划（2026）'!AI:AI)</f>
        <v>0</v>
      </c>
      <c r="AJ382" s="256" cm="1">
        <f t="array" aca="1" ref="AJ382" ca="1">_xlfn.XLOOKUP($A382&amp;$B382,'[3]产值及收款计划（2026）'!$A:$A&amp;'[3]产值及收款计划（2026）'!$B:$B,'[3]产值及收款计划（2026）'!AJ:AJ)</f>
        <v>0</v>
      </c>
      <c r="AK382" s="256" cm="1">
        <f t="array" aca="1" ref="AK382" ca="1">_xlfn.XLOOKUP($A382&amp;$B382,'[3]产值及收款计划（2026）'!$A:$A&amp;'[3]产值及收款计划（2026）'!$B:$B,'[3]产值及收款计划（2026）'!AK:AK)</f>
        <v>0</v>
      </c>
      <c r="AL382" s="256" cm="1">
        <f t="array" aca="1" ref="AL382" ca="1">_xlfn.XLOOKUP($A382&amp;$B382,'[3]产值及收款计划（2026）'!$A:$A&amp;'[3]产值及收款计划（2026）'!$B:$B,'[3]产值及收款计划（2026）'!AL:AL)</f>
        <v>0</v>
      </c>
      <c r="AM382" s="263" t="e" cm="1">
        <f t="array" aca="1" ref="AM382" ca="1">_xlfn.LET(_xlpm.勾选月份状态数组,TRANSPOSE('PPT(12-15页）-TOP10'!$A$3:$A$14),_xlpm.选择数据区,IF('PPT(12-15页）-TOP10'!$E$3="收款",$BA382:$BL382,$AA382:$AL382),SUM(_xlfn._xlws.FILTER(_xlpm.选择数据区,_xlpm.勾选月份状态数组,"")))</f>
        <v>#NAME?</v>
      </c>
      <c r="AN382" s="256" t="e" cm="1">
        <f t="array" aca="1" ref="AN382" ca="1">_xlfn.LET(_xlpm.勾选月份状态数组,TRANSPOSE('PPT(12-15页）-TOP10'!$A$3:$A$14),_xlpm.选择数据区,IF('PPT(12-15页）-TOP10'!$E$3="收款",$DA382:$DL382,$CA382:$CL382),SUM(_xlfn._xlws.FILTER(_xlpm.选择数据区,_xlpm.勾选月份状态数组,"")))</f>
        <v>#NAME?</v>
      </c>
      <c r="AO382" s="256">
        <f ca="1">SUM(CA382:CC382)+SUM(AD382:AL382)</f>
        <v>40.5</v>
      </c>
      <c r="AP382" s="256"/>
      <c r="AQ382" s="256"/>
      <c r="AR382" s="256"/>
      <c r="AS382" s="256" cm="1">
        <f t="array" aca="1" ref="AS382" ca="1">_xlfn.XLOOKUP($A382&amp;$B382,'[3]产值及收款计划（2026）'!$A:$A&amp;'[3]产值及收款计划（2026）'!$B:$B,'[3]产值及收款计划（2026）'!AS:AS)</f>
        <v>0</v>
      </c>
      <c r="AT382" s="256" cm="1">
        <f t="array" aca="1" ref="AT382" ca="1">_xlfn.XLOOKUP($A382&amp;$B382,'[3]产值及收款计划（2026）'!$A:$A&amp;'[3]产值及收款计划（2026）'!$B:$B,'[3]产值及收款计划（2026）'!AT:AT)</f>
        <v>0</v>
      </c>
      <c r="AU382" s="256" cm="1">
        <f t="array" aca="1" ref="AU382" ca="1">_xlfn.XLOOKUP($A382&amp;$B382,'[3]产值及收款计划（2026）'!$A:$A&amp;'[3]产值及收款计划（2026）'!$B:$B,'[3]产值及收款计划（2026）'!AU:AU)</f>
        <v>0</v>
      </c>
      <c r="AV382" s="256" cm="1">
        <f t="array" aca="1" ref="AV382" ca="1">_xlfn.XLOOKUP($A382&amp;$B382,'[3]产值及收款计划（2026）'!$A:$A&amp;'[3]产值及收款计划（2026）'!$B:$B,'[3]产值及收款计划（2026）'!AV:AV)</f>
        <v>0</v>
      </c>
      <c r="AW382" s="256" cm="1">
        <f t="array" aca="1" ref="AW382" ca="1">_xlfn.XLOOKUP($A382&amp;$B382,'[3]产值及收款计划（2026）'!$A:$A&amp;'[3]产值及收款计划（2026）'!$B:$B,'[3]产值及收款计划（2026）'!AW:AW)</f>
        <v>94.5</v>
      </c>
      <c r="AX382" s="256" cm="1">
        <f t="array" aca="1" ref="AX382" ca="1">_xlfn.XLOOKUP($A382&amp;$B382,'[3]产值及收款计划（2026）'!$A:$A&amp;'[3]产值及收款计划（2026）'!$B:$B,'[3]产值及收款计划（2026）'!AX:AX)</f>
        <v>0</v>
      </c>
      <c r="AY382" s="256" cm="1">
        <f t="array" aca="1" ref="AY382" ca="1">_xlfn.XLOOKUP($A382&amp;$B382,'[3]产值及收款计划（2026）'!$A:$A&amp;'[3]产值及收款计划（2026）'!$B:$B,'[3]产值及收款计划（2026）'!AY:AY)</f>
        <v>40.5</v>
      </c>
      <c r="AZ382" s="256" cm="1">
        <f t="array" aca="1" ref="AZ382" ca="1">_xlfn.XLOOKUP($A382&amp;$B382,'[3]产值及收款计划（2026）'!$A:$A&amp;'[3]产值及收款计划（2026）'!$B:$B,'[3]产值及收款计划（2026）'!AZ:AZ)</f>
        <v>0</v>
      </c>
      <c r="BA382" s="256" cm="1">
        <f t="array" aca="1" ref="BA382" ca="1">_xlfn.XLOOKUP($A382&amp;$B382,'[3]产值及收款计划（2026）'!$A:$A&amp;'[3]产值及收款计划（2026）'!$B:$B,'[3]产值及收款计划（2026）'!BA:BA)</f>
        <v>40.5</v>
      </c>
      <c r="BB382" s="256" cm="1">
        <f t="array" aca="1" ref="BB382" ca="1">_xlfn.XLOOKUP($A382&amp;$B382,'[3]产值及收款计划（2026）'!$A:$A&amp;'[3]产值及收款计划（2026）'!$B:$B,'[3]产值及收款计划（2026）'!BB:BB)</f>
        <v>0</v>
      </c>
      <c r="BC382" s="256" cm="1">
        <f t="array" aca="1" ref="BC382" ca="1">_xlfn.XLOOKUP($A382&amp;$B382,'[3]产值及收款计划（2026）'!$A:$A&amp;'[3]产值及收款计划（2026）'!$B:$B,'[3]产值及收款计划（2026）'!BC:BC)</f>
        <v>0</v>
      </c>
      <c r="BD382" s="256" cm="1">
        <f t="array" aca="1" ref="BD382" ca="1">_xlfn.XLOOKUP($A382&amp;$B382,'[3]产值及收款计划（2026）'!$A:$A&amp;'[3]产值及收款计划（2026）'!$B:$B,'[3]产值及收款计划（2026）'!BD:BD)</f>
        <v>0</v>
      </c>
      <c r="BE382" s="256" cm="1">
        <f t="array" aca="1" ref="BE382" ca="1">_xlfn.XLOOKUP($A382&amp;$B382,'[3]产值及收款计划（2026）'!$A:$A&amp;'[3]产值及收款计划（2026）'!$B:$B,'[3]产值及收款计划（2026）'!BE:BE)</f>
        <v>0</v>
      </c>
      <c r="BF382" s="256" cm="1">
        <f t="array" aca="1" ref="BF382" ca="1">_xlfn.XLOOKUP($A382&amp;$B382,'[3]产值及收款计划（2026）'!$A:$A&amp;'[3]产值及收款计划（2026）'!$B:$B,'[3]产值及收款计划（2026）'!BF:BF)</f>
        <v>40.5</v>
      </c>
      <c r="BG382" s="256" cm="1">
        <f t="array" aca="1" ref="BG382" ca="1">_xlfn.XLOOKUP($A382&amp;$B382,'[3]产值及收款计划（2026）'!$A:$A&amp;'[3]产值及收款计划（2026）'!$B:$B,'[3]产值及收款计划（2026）'!BG:BG)</f>
        <v>0</v>
      </c>
      <c r="BH382" s="256" cm="1">
        <f t="array" aca="1" ref="BH382" ca="1">_xlfn.XLOOKUP($A382&amp;$B382,'[3]产值及收款计划（2026）'!$A:$A&amp;'[3]产值及收款计划（2026）'!$B:$B,'[3]产值及收款计划（2026）'!BH:BH)</f>
        <v>0</v>
      </c>
      <c r="BI382" s="256" cm="1">
        <f t="array" aca="1" ref="BI382" ca="1">_xlfn.XLOOKUP($A382&amp;$B382,'[3]产值及收款计划（2026）'!$A:$A&amp;'[3]产值及收款计划（2026）'!$B:$B,'[3]产值及收款计划（2026）'!BI:BI)</f>
        <v>0</v>
      </c>
      <c r="BJ382" s="256" cm="1">
        <f t="array" aca="1" ref="BJ382" ca="1">_xlfn.XLOOKUP($A382&amp;$B382,'[3]产值及收款计划（2026）'!$A:$A&amp;'[3]产值及收款计划（2026）'!$B:$B,'[3]产值及收款计划（2026）'!BJ:BJ)</f>
        <v>0</v>
      </c>
      <c r="BK382" s="256" cm="1">
        <f t="array" aca="1" ref="BK382" ca="1">_xlfn.XLOOKUP($A382&amp;$B382,'[3]产值及收款计划（2026）'!$A:$A&amp;'[3]产值及收款计划（2026）'!$B:$B,'[3]产值及收款计划（2026）'!BK:BK)</f>
        <v>0</v>
      </c>
      <c r="BL382" s="256" cm="1">
        <f t="array" aca="1" ref="BL382" ca="1">_xlfn.XLOOKUP($A382&amp;$B382,'[3]产值及收款计划（2026）'!$A:$A&amp;'[3]产值及收款计划（2026）'!$B:$B,'[3]产值及收款计划（2026）'!BL:BL)</f>
        <v>0</v>
      </c>
      <c r="BM382" s="256"/>
      <c r="BN382" s="256"/>
      <c r="BO382" s="256"/>
      <c r="BP382" s="256"/>
      <c r="BQ382" s="255" t="str" cm="1">
        <f t="array" aca="1" ref="BQ382" ca="1">_xlfn.XLOOKUP($A382&amp;$B382,'[3]产值及收款计划（2026）'!$A:$A&amp;'[3]产值及收款计划（2026）'!$B:$B,'[3]产值及收款计划（2026）'!BQ:BQ)</f>
        <v>上海隧道工程股份有限公司</v>
      </c>
      <c r="BR382" s="256" cm="1">
        <f t="array" aca="1" ref="BR382" ca="1">_xlfn.XLOOKUP($A382&amp;$B382,'[3]产值及收款计划（2026）'!$A:$A&amp;'[3]产值及收款计划（2026）'!$B:$B,'[3]产值及收款计划（2026）'!BR:BR)</f>
        <v>0</v>
      </c>
      <c r="CA382" s="256" cm="1">
        <f t="array" aca="1" ref="CA382" ca="1">_xlfn.XLOOKUP($A382&amp;$B382,'[3]产值及收款计划（2026）'!$A:$A&amp;'[3]产值及收款计划（2026）'!$B:$B,'[3]产值及收款计划（2026）'!CA:CA)</f>
        <v>0</v>
      </c>
      <c r="CB382" s="256" cm="1">
        <f t="array" aca="1" ref="CB382" ca="1">_xlfn.XLOOKUP($A382&amp;$B382,'[3]产值及收款计划（2026）'!$A:$A&amp;'[3]产值及收款计划（2026）'!$B:$B,'[3]产值及收款计划（2026）'!CB:CB)</f>
        <v>0</v>
      </c>
      <c r="CC382" s="256" cm="1">
        <f t="array" aca="1" ref="CC382" ca="1">_xlfn.XLOOKUP($A382&amp;$B382,'[3]产值及收款计划（2026）'!$A:$A&amp;'[3]产值及收款计划（2026）'!$B:$B,'[3]产值及收款计划（2026）'!CC:CC)</f>
        <v>0</v>
      </c>
      <c r="CD382" s="256" cm="1">
        <f t="array" aca="1" ref="CD382" ca="1">_xlfn.XLOOKUP($A382&amp;$B382,'[3]产值及收款计划（2026）'!$A:$A&amp;'[3]产值及收款计划（2026）'!$B:$B,'[3]产值及收款计划（2026）'!CD:CD)</f>
        <v>0</v>
      </c>
      <c r="CE382" s="256" cm="1">
        <f t="array" aca="1" ref="CE382" ca="1">_xlfn.XLOOKUP($A382&amp;$B382,'[3]产值及收款计划（2026）'!$A:$A&amp;'[3]产值及收款计划（2026）'!$B:$B,'[3]产值及收款计划（2026）'!CE:CE)</f>
        <v>0</v>
      </c>
      <c r="CF382" s="256" cm="1">
        <f t="array" aca="1" ref="CF382" ca="1">_xlfn.XLOOKUP($A382&amp;$B382,'[3]产值及收款计划（2026）'!$A:$A&amp;'[3]产值及收款计划（2026）'!$B:$B,'[3]产值及收款计划（2026）'!CF:CF)</f>
        <v>0</v>
      </c>
      <c r="CG382" s="256" cm="1">
        <f t="array" aca="1" ref="CG382" ca="1">_xlfn.XLOOKUP($A382&amp;$B382,'[3]产值及收款计划（2026）'!$A:$A&amp;'[3]产值及收款计划（2026）'!$B:$B,'[3]产值及收款计划（2026）'!CG:CG)</f>
        <v>0</v>
      </c>
      <c r="CH382" s="256" cm="1">
        <f t="array" aca="1" ref="CH382" ca="1">_xlfn.XLOOKUP($A382&amp;$B382,'[3]产值及收款计划（2026）'!$A:$A&amp;'[3]产值及收款计划（2026）'!$B:$B,'[3]产值及收款计划（2026）'!CH:CH)</f>
        <v>0</v>
      </c>
      <c r="CI382" s="256" cm="1">
        <f t="array" aca="1" ref="CI382" ca="1">_xlfn.XLOOKUP($A382&amp;$B382,'[3]产值及收款计划（2026）'!$A:$A&amp;'[3]产值及收款计划（2026）'!$B:$B,'[3]产值及收款计划（2026）'!CI:CI)</f>
        <v>0</v>
      </c>
      <c r="CJ382" s="256" cm="1">
        <f t="array" aca="1" ref="CJ382" ca="1">_xlfn.XLOOKUP($A382&amp;$B382,'[3]产值及收款计划（2026）'!$A:$A&amp;'[3]产值及收款计划（2026）'!$B:$B,'[3]产值及收款计划（2026）'!CJ:CJ)</f>
        <v>0</v>
      </c>
      <c r="CK382" s="256" cm="1">
        <f t="array" aca="1" ref="CK382" ca="1">_xlfn.XLOOKUP($A382&amp;$B382,'[3]产值及收款计划（2026）'!$A:$A&amp;'[3]产值及收款计划（2026）'!$B:$B,'[3]产值及收款计划（2026）'!CK:CK)</f>
        <v>0</v>
      </c>
      <c r="CL382" s="256" cm="1">
        <f t="array" aca="1" ref="CL382" ca="1">_xlfn.XLOOKUP($A382&amp;$B382,'[3]产值及收款计划（2026）'!$A:$A&amp;'[3]产值及收款计划（2026）'!$B:$B,'[3]产值及收款计划（2026）'!CL:CL)</f>
        <v>0</v>
      </c>
      <c r="DA382" s="256" cm="1">
        <f t="array" aca="1" ref="DA382" ca="1">_xlfn.XLOOKUP($A382&amp;$B382,'[3]产值及收款计划（2026）'!$A:$A&amp;'[3]产值及收款计划（2026）'!$B:$B,'[3]产值及收款计划（2026）'!DA:DA)</f>
        <v>0</v>
      </c>
      <c r="DB382" s="256" cm="1">
        <f t="array" aca="1" ref="DB382" ca="1">_xlfn.XLOOKUP($A382&amp;$B382,'[3]产值及收款计划（2026）'!$A:$A&amp;'[3]产值及收款计划（2026）'!$B:$B,'[3]产值及收款计划（2026）'!DB:DB)</f>
        <v>0</v>
      </c>
      <c r="DC382" s="256" cm="1">
        <f t="array" aca="1" ref="DC382" ca="1">_xlfn.XLOOKUP($A382&amp;$B382,'[3]产值及收款计划（2026）'!$A:$A&amp;'[3]产值及收款计划（2026）'!$B:$B,'[3]产值及收款计划（2026）'!DC:DC)</f>
        <v>0</v>
      </c>
      <c r="DD382" s="256" cm="1">
        <f t="array" aca="1" ref="DD382" ca="1">_xlfn.XLOOKUP($A382&amp;$B382,'[3]产值及收款计划（2026）'!$A:$A&amp;'[3]产值及收款计划（2026）'!$B:$B,'[3]产值及收款计划（2026）'!DD:DD)</f>
        <v>0</v>
      </c>
      <c r="DE382" s="256" cm="1">
        <f t="array" aca="1" ref="DE382" ca="1">_xlfn.XLOOKUP($A382&amp;$B382,'[3]产值及收款计划（2026）'!$A:$A&amp;'[3]产值及收款计划（2026）'!$B:$B,'[3]产值及收款计划（2026）'!DE:DE)</f>
        <v>0</v>
      </c>
      <c r="DF382" s="256" cm="1">
        <f t="array" aca="1" ref="DF382" ca="1">_xlfn.XLOOKUP($A382&amp;$B382,'[3]产值及收款计划（2026）'!$A:$A&amp;'[3]产值及收款计划（2026）'!$B:$B,'[3]产值及收款计划（2026）'!DF:DF)</f>
        <v>0</v>
      </c>
      <c r="DG382" s="256" cm="1">
        <f t="array" aca="1" ref="DG382" ca="1">_xlfn.XLOOKUP($A382&amp;$B382,'[3]产值及收款计划（2026）'!$A:$A&amp;'[3]产值及收款计划（2026）'!$B:$B,'[3]产值及收款计划（2026）'!DG:DG)</f>
        <v>0</v>
      </c>
      <c r="DH382" s="256" cm="1">
        <f t="array" aca="1" ref="DH382" ca="1">_xlfn.XLOOKUP($A382&amp;$B382,'[3]产值及收款计划（2026）'!$A:$A&amp;'[3]产值及收款计划（2026）'!$B:$B,'[3]产值及收款计划（2026）'!DH:DH)</f>
        <v>0</v>
      </c>
      <c r="DI382" s="256" cm="1">
        <f t="array" aca="1" ref="DI382" ca="1">_xlfn.XLOOKUP($A382&amp;$B382,'[3]产值及收款计划（2026）'!$A:$A&amp;'[3]产值及收款计划（2026）'!$B:$B,'[3]产值及收款计划（2026）'!DI:DI)</f>
        <v>0</v>
      </c>
      <c r="DJ382" s="256" cm="1">
        <f t="array" aca="1" ref="DJ382" ca="1">_xlfn.XLOOKUP($A382&amp;$B382,'[3]产值及收款计划（2026）'!$A:$A&amp;'[3]产值及收款计划（2026）'!$B:$B,'[3]产值及收款计划（2026）'!DJ:DJ)</f>
        <v>0</v>
      </c>
      <c r="DK382" s="256" cm="1">
        <f t="array" aca="1" ref="DK382" ca="1">_xlfn.XLOOKUP($A382&amp;$B382,'[3]产值及收款计划（2026）'!$A:$A&amp;'[3]产值及收款计划（2026）'!$B:$B,'[3]产值及收款计划（2026）'!DK:DK)</f>
        <v>0</v>
      </c>
      <c r="DL382" s="256" cm="1">
        <f t="array" aca="1" ref="DL382" ca="1">_xlfn.XLOOKUP($A382&amp;$B382,'[3]产值及收款计划（2026）'!$A:$A&amp;'[3]产值及收款计划（2026）'!$B:$B,'[3]产值及收款计划（2026）'!DL:DL)</f>
        <v>0</v>
      </c>
      <c r="DM382" s="264"/>
      <c r="DN382" s="250"/>
    </row>
    <row r="383" spans="1:118" ht="20.25" x14ac:dyDescent="0.15">
      <c r="A383" s="254">
        <f t="shared" ca="1" si="20"/>
        <v>35</v>
      </c>
      <c r="B383" s="254" t="s">
        <v>27</v>
      </c>
      <c r="C383" s="255" t="str" cm="1">
        <f t="array" aca="1" ref="C383" ca="1">_xlfn.XLOOKUP($A383&amp;$B383,'[3]产值及收款计划（2026）'!$A:$A&amp;'[3]产值及收款计划（2026）'!$B:$B,'[3]产值及收款计划（2026）'!C:C)</f>
        <v>C0CJSG-FW-T-2025041</v>
      </c>
      <c r="D383" s="255" t="str" cm="1">
        <f t="array" aca="1" ref="D383" ca="1">_xlfn.XLOOKUP($A383&amp;$B383,'[3]产值及收款计划（2026）'!$A:$A&amp;'[3]产值及收款计划（2026）'!$B:$B,'[3]产值及收款计划（2026）'!D:D)</f>
        <v>2025年业务报账及共享运营平台运维服务</v>
      </c>
      <c r="E383" s="256" cm="1">
        <f t="array" aca="1" ref="E383" ca="1">_xlfn.XLOOKUP($A383&amp;$B383,'[3]产值及收款计划（2026）'!$A:$A&amp;'[3]产值及收款计划（2026）'!$B:$B,'[3]产值及收款计划（2026）'!E:E)</f>
        <v>80</v>
      </c>
      <c r="F383" s="256" cm="1">
        <f t="array" aca="1" ref="F383" ca="1">_xlfn.XLOOKUP($A383&amp;$B383,'[3]产值及收款计划（2026）'!$A:$A&amp;'[3]产值及收款计划（2026）'!$B:$B,'[3]产值及收款计划（2026）'!F:F)</f>
        <v>80</v>
      </c>
      <c r="G383" s="256" cm="1">
        <f t="array" aca="1" ref="G383" ca="1">_xlfn.XLOOKUP($A383&amp;$B383,'[3]产值及收款计划（2026）'!$A:$A&amp;'[3]产值及收款计划（2026）'!$B:$B,'[3]产值及收款计划（2026）'!G:G)</f>
        <v>80</v>
      </c>
      <c r="H383" s="256" cm="1">
        <f t="array" aca="1" ref="H383" ca="1">_xlfn.XLOOKUP($A383&amp;$B383,'[3]产值及收款计划（2026）'!$A:$A&amp;'[3]产值及收款计划（2026）'!$B:$B,'[3]产值及收款计划（2026）'!H:H)</f>
        <v>50</v>
      </c>
      <c r="I383" s="257" cm="1">
        <f t="array" aca="1" ref="I383" ca="1">_xlfn.XLOOKUP($A383&amp;$B383,'[3]产值及收款计划（2026）'!$A:$A&amp;'[3]产值及收款计划（2026）'!$B:$B,'[3]产值及收款计划（2026）'!I:I)</f>
        <v>0.625</v>
      </c>
      <c r="J383" s="258" cm="1">
        <f t="array" aca="1" ref="J383" ca="1">_xlfn.XLOOKUP($A383&amp;$B383,'[3]产值及收款计划（2026）'!$A:$A&amp;'[3]产值及收款计划（2026）'!$B:$B,'[3]产值及收款计划（2026）'!J:J)</f>
        <v>0.06</v>
      </c>
      <c r="K383" s="256" cm="1">
        <f t="array" aca="1" ref="K383" ca="1">_xlfn.XLOOKUP($A383&amp;$B383,'[3]产值及收款计划（2026）'!$A:$A&amp;'[3]产值及收款计划（2026）'!$B:$B,'[3]产值及收款计划（2026）'!K:K)</f>
        <v>0</v>
      </c>
      <c r="L383" s="256" cm="1">
        <f t="array" aca="1" ref="L383" ca="1">_xlfn.XLOOKUP($A383&amp;$B383,'[3]产值及收款计划（2026）'!$A:$A&amp;'[3]产值及收款计划（2026）'!$B:$B,'[3]产值及收款计划（2026）'!L:L)</f>
        <v>0</v>
      </c>
      <c r="M383" s="256" t="str" cm="1">
        <f t="array" aca="1" ref="M383" ca="1">_xlfn.XLOOKUP($A383&amp;$B383,'[3]产值及收款计划（2026）'!$A:$A&amp;'[3]产值及收款计划（2026）'!$B:$B,'[3]产值及收款计划（2026）'!M:M)</f>
        <v>主导</v>
      </c>
      <c r="N383" s="256" cm="1">
        <f t="array" aca="1" ref="N383" ca="1">_xlfn.XLOOKUP($A383&amp;$B383,'[3]产值及收款计划（2026）'!$A:$A&amp;'[3]产值及收款计划（2026）'!$B:$B,'[3]产值及收款计划（2026）'!N:N)</f>
        <v>0</v>
      </c>
      <c r="O383" s="256" t="str" cm="1">
        <f t="array" aca="1" ref="O383" ca="1">_xlfn.XLOOKUP($A383&amp;$B383,'[3]产值及收款计划（2026）'!$A:$A&amp;'[3]产值及收款计划（2026）'!$B:$B,'[3]产值及收款计划（2026）'!O:O)</f>
        <v>马超侠</v>
      </c>
      <c r="P383" s="255" t="str" cm="1">
        <f t="array" aca="1" ref="P383" ca="1">_xlfn.XLOOKUP($A383&amp;$B383,'[3]产值及收款计划（2026）'!$A:$A&amp;'[3]产值及收款计划（2026）'!$B:$B,'[3]产值及收款计划（2026）'!P:P)</f>
        <v>25已完结</v>
      </c>
      <c r="Q383" s="256" cm="1">
        <f t="array" aca="1" ref="Q383" ca="1">_xlfn.XLOOKUP($A383&amp;$B383,'[3]产值及收款计划（2026）'!$A:$A&amp;'[3]产值及收款计划（2026）'!$B:$B,'[3]产值及收款计划（2026）'!Q:Q)</f>
        <v>0</v>
      </c>
      <c r="R383" s="256" cm="1">
        <f t="array" aca="1" ref="R383" ca="1">_xlfn.XLOOKUP($A383&amp;$B383,'[3]产值及收款计划（2026）'!$A:$A&amp;'[3]产值及收款计划（2026）'!$B:$B,'[3]产值及收款计划（2026）'!R:R)</f>
        <v>0</v>
      </c>
      <c r="S383" s="256" cm="1">
        <f t="array" aca="1" ref="S383" ca="1">_xlfn.XLOOKUP($A383&amp;$B383,'[3]产值及收款计划（2026）'!$A:$A&amp;'[3]产值及收款计划（2026）'!$B:$B,'[3]产值及收款计划（2026）'!S:S)</f>
        <v>0</v>
      </c>
      <c r="T383" s="256" cm="1">
        <f t="array" aca="1" ref="T383" ca="1">_xlfn.XLOOKUP($A383&amp;$B383,'[3]产值及收款计划（2026）'!$A:$A&amp;'[3]产值及收款计划（2026）'!$B:$B,'[3]产值及收款计划（2026）'!T:T)</f>
        <v>80</v>
      </c>
      <c r="U383" s="256" cm="1">
        <f t="array" aca="1" ref="U383" ca="1">_xlfn.XLOOKUP($A383&amp;$B383,'[3]产值及收款计划（2026）'!$A:$A&amp;'[3]产值及收款计划（2026）'!$B:$B,'[3]产值及收款计划（2026）'!U:U)</f>
        <v>0</v>
      </c>
      <c r="V383" s="256" cm="1">
        <f t="array" aca="1" ref="V383" ca="1">_xlfn.XLOOKUP($A383&amp;$B383,'[3]产值及收款计划（2026）'!$A:$A&amp;'[3]产值及收款计划（2026）'!$B:$B,'[3]产值及收款计划（2026）'!V:V)</f>
        <v>0</v>
      </c>
      <c r="W383" s="256" cm="1">
        <f t="array" aca="1" ref="W383" ca="1">_xlfn.XLOOKUP($A383&amp;$B383,'[3]产值及收款计划（2026）'!$A:$A&amp;'[3]产值及收款计划（2026）'!$B:$B,'[3]产值及收款计划（2026）'!W:W)</f>
        <v>0</v>
      </c>
      <c r="X383" s="256" cm="1">
        <f t="array" aca="1" ref="X383" ca="1">_xlfn.XLOOKUP($A383&amp;$B383,'[3]产值及收款计划（2026）'!$A:$A&amp;'[3]产值及收款计划（2026）'!$B:$B,'[3]产值及收款计划（2026）'!X:X)</f>
        <v>0</v>
      </c>
      <c r="Y383" s="256" cm="1">
        <f t="array" aca="1" ref="Y383" ca="1">_xlfn.XLOOKUP($A383&amp;$B383,'[3]产值及收款计划（2026）'!$A:$A&amp;'[3]产值及收款计划（2026）'!$B:$B,'[3]产值及收款计划（2026）'!Y:Y)</f>
        <v>0</v>
      </c>
      <c r="Z383" s="256" cm="1">
        <f t="array" aca="1" ref="Z383" ca="1">_xlfn.XLOOKUP($A383&amp;$B383,'[3]产值及收款计划（2026）'!$A:$A&amp;'[3]产值及收款计划（2026）'!$B:$B,'[3]产值及收款计划（2026）'!Z:Z)</f>
        <v>0</v>
      </c>
      <c r="AA383" s="256" cm="1">
        <f t="array" aca="1" ref="AA383" ca="1">_xlfn.XLOOKUP($A383&amp;$B383,'[3]产值及收款计划（2026）'!$A:$A&amp;'[3]产值及收款计划（2026）'!$B:$B,'[3]产值及收款计划（2026）'!AA:AA)</f>
        <v>0</v>
      </c>
      <c r="AB383" s="256" cm="1">
        <f t="array" aca="1" ref="AB383" ca="1">_xlfn.XLOOKUP($A383&amp;$B383,'[3]产值及收款计划（2026）'!$A:$A&amp;'[3]产值及收款计划（2026）'!$B:$B,'[3]产值及收款计划（2026）'!AB:AB)</f>
        <v>0</v>
      </c>
      <c r="AC383" s="256" cm="1">
        <f t="array" aca="1" ref="AC383" ca="1">_xlfn.XLOOKUP($A383&amp;$B383,'[3]产值及收款计划（2026）'!$A:$A&amp;'[3]产值及收款计划（2026）'!$B:$B,'[3]产值及收款计划（2026）'!AC:AC)</f>
        <v>0</v>
      </c>
      <c r="AD383" s="256" cm="1">
        <f t="array" aca="1" ref="AD383" ca="1">_xlfn.XLOOKUP($A383&amp;$B383,'[3]产值及收款计划（2026）'!$A:$A&amp;'[3]产值及收款计划（2026）'!$B:$B,'[3]产值及收款计划（2026）'!AD:AD)</f>
        <v>0</v>
      </c>
      <c r="AE383" s="256" cm="1">
        <f t="array" aca="1" ref="AE383" ca="1">_xlfn.XLOOKUP($A383&amp;$B383,'[3]产值及收款计划（2026）'!$A:$A&amp;'[3]产值及收款计划（2026）'!$B:$B,'[3]产值及收款计划（2026）'!AE:AE)</f>
        <v>0</v>
      </c>
      <c r="AF383" s="256" cm="1">
        <f t="array" aca="1" ref="AF383" ca="1">_xlfn.XLOOKUP($A383&amp;$B383,'[3]产值及收款计划（2026）'!$A:$A&amp;'[3]产值及收款计划（2026）'!$B:$B,'[3]产值及收款计划（2026）'!AF:AF)</f>
        <v>0</v>
      </c>
      <c r="AG383" s="256" cm="1">
        <f t="array" aca="1" ref="AG383" ca="1">_xlfn.XLOOKUP($A383&amp;$B383,'[3]产值及收款计划（2026）'!$A:$A&amp;'[3]产值及收款计划（2026）'!$B:$B,'[3]产值及收款计划（2026）'!AG:AG)</f>
        <v>0</v>
      </c>
      <c r="AH383" s="256" cm="1">
        <f t="array" aca="1" ref="AH383" ca="1">_xlfn.XLOOKUP($A383&amp;$B383,'[3]产值及收款计划（2026）'!$A:$A&amp;'[3]产值及收款计划（2026）'!$B:$B,'[3]产值及收款计划（2026）'!AH:AH)</f>
        <v>0</v>
      </c>
      <c r="AI383" s="256" cm="1">
        <f t="array" aca="1" ref="AI383" ca="1">_xlfn.XLOOKUP($A383&amp;$B383,'[3]产值及收款计划（2026）'!$A:$A&amp;'[3]产值及收款计划（2026）'!$B:$B,'[3]产值及收款计划（2026）'!AI:AI)</f>
        <v>0</v>
      </c>
      <c r="AJ383" s="256" cm="1">
        <f t="array" aca="1" ref="AJ383" ca="1">_xlfn.XLOOKUP($A383&amp;$B383,'[3]产值及收款计划（2026）'!$A:$A&amp;'[3]产值及收款计划（2026）'!$B:$B,'[3]产值及收款计划（2026）'!AJ:AJ)</f>
        <v>0</v>
      </c>
      <c r="AK383" s="256" cm="1">
        <f t="array" aca="1" ref="AK383" ca="1">_xlfn.XLOOKUP($A383&amp;$B383,'[3]产值及收款计划（2026）'!$A:$A&amp;'[3]产值及收款计划（2026）'!$B:$B,'[3]产值及收款计划（2026）'!AK:AK)</f>
        <v>0</v>
      </c>
      <c r="AL383" s="256" cm="1">
        <f t="array" aca="1" ref="AL383" ca="1">_xlfn.XLOOKUP($A383&amp;$B383,'[3]产值及收款计划（2026）'!$A:$A&amp;'[3]产值及收款计划（2026）'!$B:$B,'[3]产值及收款计划（2026）'!AL:AL)</f>
        <v>0</v>
      </c>
      <c r="AM383" s="263" t="e" cm="1">
        <f t="array" aca="1" ref="AM383" ca="1">_xlfn.LET(_xlpm.勾选月份状态数组,TRANSPOSE('PPT(12-15页）-TOP10'!$A$3:$A$14),_xlpm.选择数据区,IF('PPT(12-15页）-TOP10'!$E$3="收款",$BA383:$BL383,$AA383:$AL383),SUM(_xlfn._xlws.FILTER(_xlpm.选择数据区,_xlpm.勾选月份状态数组,"")))</f>
        <v>#NAME?</v>
      </c>
      <c r="AN383" s="256" t="e" cm="1">
        <f t="array" aca="1" ref="AN383" ca="1">_xlfn.LET(_xlpm.勾选月份状态数组,TRANSPOSE('PPT(12-15页）-TOP10'!$A$3:$A$14),_xlpm.选择数据区,IF('PPT(12-15页）-TOP10'!$E$3="收款",$DA383:$DL383,$CA383:$CL383),SUM(_xlfn._xlws.FILTER(_xlpm.选择数据区,_xlpm.勾选月份状态数组,"")))</f>
        <v>#NAME?</v>
      </c>
      <c r="AO383" s="256">
        <f ca="1">SUM(CA383:CC383)+SUM(AD383:AL383)</f>
        <v>0</v>
      </c>
      <c r="AP383" s="256"/>
      <c r="AQ383" s="256"/>
      <c r="AR383" s="256"/>
      <c r="AS383" s="256" cm="1">
        <f t="array" aca="1" ref="AS383" ca="1">_xlfn.XLOOKUP($A383&amp;$B383,'[3]产值及收款计划（2026）'!$A:$A&amp;'[3]产值及收款计划（2026）'!$B:$B,'[3]产值及收款计划（2026）'!AS:AS)</f>
        <v>0</v>
      </c>
      <c r="AT383" s="256" cm="1">
        <f t="array" aca="1" ref="AT383" ca="1">_xlfn.XLOOKUP($A383&amp;$B383,'[3]产值及收款计划（2026）'!$A:$A&amp;'[3]产值及收款计划（2026）'!$B:$B,'[3]产值及收款计划（2026）'!AT:AT)</f>
        <v>0</v>
      </c>
      <c r="AU383" s="256" cm="1">
        <f t="array" aca="1" ref="AU383" ca="1">_xlfn.XLOOKUP($A383&amp;$B383,'[3]产值及收款计划（2026）'!$A:$A&amp;'[3]产值及收款计划（2026）'!$B:$B,'[3]产值及收款计划（2026）'!AU:AU)</f>
        <v>0</v>
      </c>
      <c r="AV383" s="256" cm="1">
        <f t="array" aca="1" ref="AV383" ca="1">_xlfn.XLOOKUP($A383&amp;$B383,'[3]产值及收款计划（2026）'!$A:$A&amp;'[3]产值及收款计划（2026）'!$B:$B,'[3]产值及收款计划（2026）'!AV:AV)</f>
        <v>0</v>
      </c>
      <c r="AW383" s="256" cm="1">
        <f t="array" aca="1" ref="AW383" ca="1">_xlfn.XLOOKUP($A383&amp;$B383,'[3]产值及收款计划（2026）'!$A:$A&amp;'[3]产值及收款计划（2026）'!$B:$B,'[3]产值及收款计划（2026）'!AW:AW)</f>
        <v>60</v>
      </c>
      <c r="AX383" s="256" cm="1">
        <f t="array" aca="1" ref="AX383" ca="1">_xlfn.XLOOKUP($A383&amp;$B383,'[3]产值及收款计划（2026）'!$A:$A&amp;'[3]产值及收款计划（2026）'!$B:$B,'[3]产值及收款计划（2026）'!AX:AX)</f>
        <v>20</v>
      </c>
      <c r="AY383" s="256" cm="1">
        <f t="array" aca="1" ref="AY383" ca="1">_xlfn.XLOOKUP($A383&amp;$B383,'[3]产值及收款计划（2026）'!$A:$A&amp;'[3]产值及收款计划（2026）'!$B:$B,'[3]产值及收款计划（2026）'!AY:AY)</f>
        <v>0</v>
      </c>
      <c r="AZ383" s="256" cm="1">
        <f t="array" aca="1" ref="AZ383" ca="1">_xlfn.XLOOKUP($A383&amp;$B383,'[3]产值及收款计划（2026）'!$A:$A&amp;'[3]产值及收款计划（2026）'!$B:$B,'[3]产值及收款计划（2026）'!AZ:AZ)</f>
        <v>0</v>
      </c>
      <c r="BA383" s="256" cm="1">
        <f t="array" aca="1" ref="BA383" ca="1">_xlfn.XLOOKUP($A383&amp;$B383,'[3]产值及收款计划（2026）'!$A:$A&amp;'[3]产值及收款计划（2026）'!$B:$B,'[3]产值及收款计划（2026）'!BA:BA)</f>
        <v>20</v>
      </c>
      <c r="BB383" s="256" cm="1">
        <f t="array" aca="1" ref="BB383" ca="1">_xlfn.XLOOKUP($A383&amp;$B383,'[3]产值及收款计划（2026）'!$A:$A&amp;'[3]产值及收款计划（2026）'!$B:$B,'[3]产值及收款计划（2026）'!BB:BB)</f>
        <v>0</v>
      </c>
      <c r="BC383" s="256" cm="1">
        <f t="array" aca="1" ref="BC383" ca="1">_xlfn.XLOOKUP($A383&amp;$B383,'[3]产值及收款计划（2026）'!$A:$A&amp;'[3]产值及收款计划（2026）'!$B:$B,'[3]产值及收款计划（2026）'!BC:BC)</f>
        <v>0</v>
      </c>
      <c r="BD383" s="256" cm="1">
        <f t="array" aca="1" ref="BD383" ca="1">_xlfn.XLOOKUP($A383&amp;$B383,'[3]产值及收款计划（2026）'!$A:$A&amp;'[3]产值及收款计划（2026）'!$B:$B,'[3]产值及收款计划（2026）'!BD:BD)</f>
        <v>0</v>
      </c>
      <c r="BE383" s="256" cm="1">
        <f t="array" aca="1" ref="BE383" ca="1">_xlfn.XLOOKUP($A383&amp;$B383,'[3]产值及收款计划（2026）'!$A:$A&amp;'[3]产值及收款计划（2026）'!$B:$B,'[3]产值及收款计划（2026）'!BE:BE)</f>
        <v>0</v>
      </c>
      <c r="BF383" s="256" cm="1">
        <f t="array" aca="1" ref="BF383" ca="1">_xlfn.XLOOKUP($A383&amp;$B383,'[3]产值及收款计划（2026）'!$A:$A&amp;'[3]产值及收款计划（2026）'!$B:$B,'[3]产值及收款计划（2026）'!BF:BF)</f>
        <v>0</v>
      </c>
      <c r="BG383" s="256" cm="1">
        <f t="array" aca="1" ref="BG383" ca="1">_xlfn.XLOOKUP($A383&amp;$B383,'[3]产值及收款计划（2026）'!$A:$A&amp;'[3]产值及收款计划（2026）'!$B:$B,'[3]产值及收款计划（2026）'!BG:BG)</f>
        <v>0</v>
      </c>
      <c r="BH383" s="256" cm="1">
        <f t="array" aca="1" ref="BH383" ca="1">_xlfn.XLOOKUP($A383&amp;$B383,'[3]产值及收款计划（2026）'!$A:$A&amp;'[3]产值及收款计划（2026）'!$B:$B,'[3]产值及收款计划（2026）'!BH:BH)</f>
        <v>0</v>
      </c>
      <c r="BI383" s="256" cm="1">
        <f t="array" aca="1" ref="BI383" ca="1">_xlfn.XLOOKUP($A383&amp;$B383,'[3]产值及收款计划（2026）'!$A:$A&amp;'[3]产值及收款计划（2026）'!$B:$B,'[3]产值及收款计划（2026）'!BI:BI)</f>
        <v>0</v>
      </c>
      <c r="BJ383" s="256" cm="1">
        <f t="array" aca="1" ref="BJ383" ca="1">_xlfn.XLOOKUP($A383&amp;$B383,'[3]产值及收款计划（2026）'!$A:$A&amp;'[3]产值及收款计划（2026）'!$B:$B,'[3]产值及收款计划（2026）'!BJ:BJ)</f>
        <v>0</v>
      </c>
      <c r="BK383" s="256" cm="1">
        <f t="array" aca="1" ref="BK383" ca="1">_xlfn.XLOOKUP($A383&amp;$B383,'[3]产值及收款计划（2026）'!$A:$A&amp;'[3]产值及收款计划（2026）'!$B:$B,'[3]产值及收款计划（2026）'!BK:BK)</f>
        <v>0</v>
      </c>
      <c r="BL383" s="256" cm="1">
        <f t="array" aca="1" ref="BL383" ca="1">_xlfn.XLOOKUP($A383&amp;$B383,'[3]产值及收款计划（2026）'!$A:$A&amp;'[3]产值及收款计划（2026）'!$B:$B,'[3]产值及收款计划（2026）'!BL:BL)</f>
        <v>0</v>
      </c>
      <c r="BM383" s="256"/>
      <c r="BN383" s="256"/>
      <c r="BO383" s="256"/>
      <c r="BP383" s="256"/>
      <c r="BQ383" s="255" t="str" cm="1">
        <f t="array" aca="1" ref="BQ383" ca="1">_xlfn.XLOOKUP($A383&amp;$B383,'[3]产值及收款计划（2026）'!$A:$A&amp;'[3]产值及收款计划（2026）'!$B:$B,'[3]产值及收款计划（2026）'!BQ:BQ)</f>
        <v>上海建元财务管理有限公司</v>
      </c>
      <c r="BR383" s="256" cm="1">
        <f t="array" aca="1" ref="BR383" ca="1">_xlfn.XLOOKUP($A383&amp;$B383,'[3]产值及收款计划（2026）'!$A:$A&amp;'[3]产值及收款计划（2026）'!$B:$B,'[3]产值及收款计划（2026）'!BR:BR)</f>
        <v>0</v>
      </c>
      <c r="CA383" s="256" cm="1">
        <f t="array" aca="1" ref="CA383" ca="1">_xlfn.XLOOKUP($A383&amp;$B383,'[3]产值及收款计划（2026）'!$A:$A&amp;'[3]产值及收款计划（2026）'!$B:$B,'[3]产值及收款计划（2026）'!CA:CA)</f>
        <v>0</v>
      </c>
      <c r="CB383" s="256" cm="1">
        <f t="array" aca="1" ref="CB383" ca="1">_xlfn.XLOOKUP($A383&amp;$B383,'[3]产值及收款计划（2026）'!$A:$A&amp;'[3]产值及收款计划（2026）'!$B:$B,'[3]产值及收款计划（2026）'!CB:CB)</f>
        <v>0</v>
      </c>
      <c r="CC383" s="256" cm="1">
        <f t="array" aca="1" ref="CC383" ca="1">_xlfn.XLOOKUP($A383&amp;$B383,'[3]产值及收款计划（2026）'!$A:$A&amp;'[3]产值及收款计划（2026）'!$B:$B,'[3]产值及收款计划（2026）'!CC:CC)</f>
        <v>0</v>
      </c>
      <c r="CD383" s="256" cm="1">
        <f t="array" aca="1" ref="CD383" ca="1">_xlfn.XLOOKUP($A383&amp;$B383,'[3]产值及收款计划（2026）'!$A:$A&amp;'[3]产值及收款计划（2026）'!$B:$B,'[3]产值及收款计划（2026）'!CD:CD)</f>
        <v>0</v>
      </c>
      <c r="CE383" s="256" cm="1">
        <f t="array" aca="1" ref="CE383" ca="1">_xlfn.XLOOKUP($A383&amp;$B383,'[3]产值及收款计划（2026）'!$A:$A&amp;'[3]产值及收款计划（2026）'!$B:$B,'[3]产值及收款计划（2026）'!CE:CE)</f>
        <v>0</v>
      </c>
      <c r="CF383" s="256" cm="1">
        <f t="array" aca="1" ref="CF383" ca="1">_xlfn.XLOOKUP($A383&amp;$B383,'[3]产值及收款计划（2026）'!$A:$A&amp;'[3]产值及收款计划（2026）'!$B:$B,'[3]产值及收款计划（2026）'!CF:CF)</f>
        <v>0</v>
      </c>
      <c r="CG383" s="256" cm="1">
        <f t="array" aca="1" ref="CG383" ca="1">_xlfn.XLOOKUP($A383&amp;$B383,'[3]产值及收款计划（2026）'!$A:$A&amp;'[3]产值及收款计划（2026）'!$B:$B,'[3]产值及收款计划（2026）'!CG:CG)</f>
        <v>0</v>
      </c>
      <c r="CH383" s="256" cm="1">
        <f t="array" aca="1" ref="CH383" ca="1">_xlfn.XLOOKUP($A383&amp;$B383,'[3]产值及收款计划（2026）'!$A:$A&amp;'[3]产值及收款计划（2026）'!$B:$B,'[3]产值及收款计划（2026）'!CH:CH)</f>
        <v>0</v>
      </c>
      <c r="CI383" s="256" cm="1">
        <f t="array" aca="1" ref="CI383" ca="1">_xlfn.XLOOKUP($A383&amp;$B383,'[3]产值及收款计划（2026）'!$A:$A&amp;'[3]产值及收款计划（2026）'!$B:$B,'[3]产值及收款计划（2026）'!CI:CI)</f>
        <v>0</v>
      </c>
      <c r="CJ383" s="256" cm="1">
        <f t="array" aca="1" ref="CJ383" ca="1">_xlfn.XLOOKUP($A383&amp;$B383,'[3]产值及收款计划（2026）'!$A:$A&amp;'[3]产值及收款计划（2026）'!$B:$B,'[3]产值及收款计划（2026）'!CJ:CJ)</f>
        <v>0</v>
      </c>
      <c r="CK383" s="256" cm="1">
        <f t="array" aca="1" ref="CK383" ca="1">_xlfn.XLOOKUP($A383&amp;$B383,'[3]产值及收款计划（2026）'!$A:$A&amp;'[3]产值及收款计划（2026）'!$B:$B,'[3]产值及收款计划（2026）'!CK:CK)</f>
        <v>0</v>
      </c>
      <c r="CL383" s="256" cm="1">
        <f t="array" aca="1" ref="CL383" ca="1">_xlfn.XLOOKUP($A383&amp;$B383,'[3]产值及收款计划（2026）'!$A:$A&amp;'[3]产值及收款计划（2026）'!$B:$B,'[3]产值及收款计划（2026）'!CL:CL)</f>
        <v>0</v>
      </c>
      <c r="DA383" s="256" cm="1">
        <f t="array" aca="1" ref="DA383" ca="1">_xlfn.XLOOKUP($A383&amp;$B383,'[3]产值及收款计划（2026）'!$A:$A&amp;'[3]产值及收款计划（2026）'!$B:$B,'[3]产值及收款计划（2026）'!DA:DA)</f>
        <v>20</v>
      </c>
      <c r="DB383" s="256" cm="1">
        <f t="array" aca="1" ref="DB383" ca="1">_xlfn.XLOOKUP($A383&amp;$B383,'[3]产值及收款计划（2026）'!$A:$A&amp;'[3]产值及收款计划（2026）'!$B:$B,'[3]产值及收款计划（2026）'!DB:DB)</f>
        <v>0</v>
      </c>
      <c r="DC383" s="256" cm="1">
        <f t="array" aca="1" ref="DC383" ca="1">_xlfn.XLOOKUP($A383&amp;$B383,'[3]产值及收款计划（2026）'!$A:$A&amp;'[3]产值及收款计划（2026）'!$B:$B,'[3]产值及收款计划（2026）'!DC:DC)</f>
        <v>0</v>
      </c>
      <c r="DD383" s="256" cm="1">
        <f t="array" aca="1" ref="DD383" ca="1">_xlfn.XLOOKUP($A383&amp;$B383,'[3]产值及收款计划（2026）'!$A:$A&amp;'[3]产值及收款计划（2026）'!$B:$B,'[3]产值及收款计划（2026）'!DD:DD)</f>
        <v>0</v>
      </c>
      <c r="DE383" s="256" cm="1">
        <f t="array" aca="1" ref="DE383" ca="1">_xlfn.XLOOKUP($A383&amp;$B383,'[3]产值及收款计划（2026）'!$A:$A&amp;'[3]产值及收款计划（2026）'!$B:$B,'[3]产值及收款计划（2026）'!DE:DE)</f>
        <v>0</v>
      </c>
      <c r="DF383" s="256" cm="1">
        <f t="array" aca="1" ref="DF383" ca="1">_xlfn.XLOOKUP($A383&amp;$B383,'[3]产值及收款计划（2026）'!$A:$A&amp;'[3]产值及收款计划（2026）'!$B:$B,'[3]产值及收款计划（2026）'!DF:DF)</f>
        <v>0</v>
      </c>
      <c r="DG383" s="256" cm="1">
        <f t="array" aca="1" ref="DG383" ca="1">_xlfn.XLOOKUP($A383&amp;$B383,'[3]产值及收款计划（2026）'!$A:$A&amp;'[3]产值及收款计划（2026）'!$B:$B,'[3]产值及收款计划（2026）'!DG:DG)</f>
        <v>0</v>
      </c>
      <c r="DH383" s="256" cm="1">
        <f t="array" aca="1" ref="DH383" ca="1">_xlfn.XLOOKUP($A383&amp;$B383,'[3]产值及收款计划（2026）'!$A:$A&amp;'[3]产值及收款计划（2026）'!$B:$B,'[3]产值及收款计划（2026）'!DH:DH)</f>
        <v>0</v>
      </c>
      <c r="DI383" s="256" cm="1">
        <f t="array" aca="1" ref="DI383" ca="1">_xlfn.XLOOKUP($A383&amp;$B383,'[3]产值及收款计划（2026）'!$A:$A&amp;'[3]产值及收款计划（2026）'!$B:$B,'[3]产值及收款计划（2026）'!DI:DI)</f>
        <v>0</v>
      </c>
      <c r="DJ383" s="256" cm="1">
        <f t="array" aca="1" ref="DJ383" ca="1">_xlfn.XLOOKUP($A383&amp;$B383,'[3]产值及收款计划（2026）'!$A:$A&amp;'[3]产值及收款计划（2026）'!$B:$B,'[3]产值及收款计划（2026）'!DJ:DJ)</f>
        <v>0</v>
      </c>
      <c r="DK383" s="256" cm="1">
        <f t="array" aca="1" ref="DK383" ca="1">_xlfn.XLOOKUP($A383&amp;$B383,'[3]产值及收款计划（2026）'!$A:$A&amp;'[3]产值及收款计划（2026）'!$B:$B,'[3]产值及收款计划（2026）'!DK:DK)</f>
        <v>0</v>
      </c>
      <c r="DL383" s="256" cm="1">
        <f t="array" aca="1" ref="DL383" ca="1">_xlfn.XLOOKUP($A383&amp;$B383,'[3]产值及收款计划（2026）'!$A:$A&amp;'[3]产值及收款计划（2026）'!$B:$B,'[3]产值及收款计划（2026）'!DL:DL)</f>
        <v>0</v>
      </c>
      <c r="DM383" s="264"/>
      <c r="DN383" s="250"/>
    </row>
    <row r="384" spans="1:118" ht="20.25" x14ac:dyDescent="0.15">
      <c r="A384" s="254">
        <f t="shared" ca="1" si="20"/>
        <v>36</v>
      </c>
      <c r="B384" s="254" t="s">
        <v>27</v>
      </c>
      <c r="C384" s="255" t="str" cm="1">
        <f t="array" aca="1" ref="C384" ca="1">_xlfn.XLOOKUP($A384&amp;$B384,'[3]产值及收款计划（2026）'!$A:$A&amp;'[3]产值及收款计划（2026）'!$B:$B,'[3]产值及收款计划（2026）'!C:C)</f>
        <v>C0CJSG-FW-T-2025040</v>
      </c>
      <c r="D384" s="255" t="str" cm="1">
        <f t="array" aca="1" ref="D384" ca="1">_xlfn.XLOOKUP($A384&amp;$B384,'[3]产值及收款计划（2026）'!$A:$A&amp;'[3]产值及收款计划（2026）'!$B:$B,'[3]产值及收款计划（2026）'!D:D)</f>
        <v>2025年城市运营OA集群部署</v>
      </c>
      <c r="E384" s="256" cm="1">
        <f t="array" aca="1" ref="E384" ca="1">_xlfn.XLOOKUP($A384&amp;$B384,'[3]产值及收款计划（2026）'!$A:$A&amp;'[3]产值及收款计划（2026）'!$B:$B,'[3]产值及收款计划（2026）'!E:E)</f>
        <v>20</v>
      </c>
      <c r="F384" s="256" cm="1">
        <f t="array" aca="1" ref="F384" ca="1">_xlfn.XLOOKUP($A384&amp;$B384,'[3]产值及收款计划（2026）'!$A:$A&amp;'[3]产值及收款计划（2026）'!$B:$B,'[3]产值及收款计划（2026）'!F:F)</f>
        <v>20</v>
      </c>
      <c r="G384" s="256" cm="1">
        <f t="array" aca="1" ref="G384" ca="1">_xlfn.XLOOKUP($A384&amp;$B384,'[3]产值及收款计划（2026）'!$A:$A&amp;'[3]产值及收款计划（2026）'!$B:$B,'[3]产值及收款计划（2026）'!G:G)</f>
        <v>20</v>
      </c>
      <c r="H384" s="256" cm="1">
        <f t="array" aca="1" ref="H384" ca="1">_xlfn.XLOOKUP($A384&amp;$B384,'[3]产值及收款计划（2026）'!$A:$A&amp;'[3]产值及收款计划（2026）'!$B:$B,'[3]产值及收款计划（2026）'!H:H)</f>
        <v>3.5</v>
      </c>
      <c r="I384" s="257" cm="1">
        <f t="array" aca="1" ref="I384" ca="1">_xlfn.XLOOKUP($A384&amp;$B384,'[3]产值及收款计划（2026）'!$A:$A&amp;'[3]产值及收款计划（2026）'!$B:$B,'[3]产值及收款计划（2026）'!I:I)</f>
        <v>0.17499999999999999</v>
      </c>
      <c r="J384" s="258" cm="1">
        <f t="array" aca="1" ref="J384" ca="1">_xlfn.XLOOKUP($A384&amp;$B384,'[3]产值及收款计划（2026）'!$A:$A&amp;'[3]产值及收款计划（2026）'!$B:$B,'[3]产值及收款计划（2026）'!J:J)</f>
        <v>0.06</v>
      </c>
      <c r="K384" s="256" cm="1">
        <f t="array" aca="1" ref="K384" ca="1">_xlfn.XLOOKUP($A384&amp;$B384,'[3]产值及收款计划（2026）'!$A:$A&amp;'[3]产值及收款计划（2026）'!$B:$B,'[3]产值及收款计划（2026）'!K:K)</f>
        <v>0</v>
      </c>
      <c r="L384" s="256" cm="1">
        <f t="array" aca="1" ref="L384" ca="1">_xlfn.XLOOKUP($A384&amp;$B384,'[3]产值及收款计划（2026）'!$A:$A&amp;'[3]产值及收款计划（2026）'!$B:$B,'[3]产值及收款计划（2026）'!L:L)</f>
        <v>0</v>
      </c>
      <c r="M384" s="256" t="str" cm="1">
        <f t="array" aca="1" ref="M384" ca="1">_xlfn.XLOOKUP($A384&amp;$B384,'[3]产值及收款计划（2026）'!$A:$A&amp;'[3]产值及收款计划（2026）'!$B:$B,'[3]产值及收款计划（2026）'!M:M)</f>
        <v>主导</v>
      </c>
      <c r="N384" s="256" cm="1">
        <f t="array" aca="1" ref="N384" ca="1">_xlfn.XLOOKUP($A384&amp;$B384,'[3]产值及收款计划（2026）'!$A:$A&amp;'[3]产值及收款计划（2026）'!$B:$B,'[3]产值及收款计划（2026）'!N:N)</f>
        <v>0</v>
      </c>
      <c r="O384" s="256" t="str" cm="1">
        <f t="array" aca="1" ref="O384" ca="1">_xlfn.XLOOKUP($A384&amp;$B384,'[3]产值及收款计划（2026）'!$A:$A&amp;'[3]产值及收款计划（2026）'!$B:$B,'[3]产值及收款计划（2026）'!O:O)</f>
        <v>涂勋</v>
      </c>
      <c r="P384" s="255" t="str" cm="1">
        <f t="array" aca="1" ref="P384" ca="1">_xlfn.XLOOKUP($A384&amp;$B384,'[3]产值及收款计划（2026）'!$A:$A&amp;'[3]产值及收款计划（2026）'!$B:$B,'[3]产值及收款计划（2026）'!P:P)</f>
        <v>在建</v>
      </c>
      <c r="Q384" s="256" cm="1">
        <f t="array" aca="1" ref="Q384" ca="1">_xlfn.XLOOKUP($A384&amp;$B384,'[3]产值及收款计划（2026）'!$A:$A&amp;'[3]产值及收款计划（2026）'!$B:$B,'[3]产值及收款计划（2026）'!Q:Q)</f>
        <v>0</v>
      </c>
      <c r="R384" s="256" cm="1">
        <f t="array" aca="1" ref="R384" ca="1">_xlfn.XLOOKUP($A384&amp;$B384,'[3]产值及收款计划（2026）'!$A:$A&amp;'[3]产值及收款计划（2026）'!$B:$B,'[3]产值及收款计划（2026）'!R:R)</f>
        <v>0</v>
      </c>
      <c r="S384" s="256" cm="1">
        <f t="array" aca="1" ref="S384" ca="1">_xlfn.XLOOKUP($A384&amp;$B384,'[3]产值及收款计划（2026）'!$A:$A&amp;'[3]产值及收款计划（2026）'!$B:$B,'[3]产值及收款计划（2026）'!S:S)</f>
        <v>0</v>
      </c>
      <c r="T384" s="256" cm="1">
        <f t="array" aca="1" ref="T384" ca="1">_xlfn.XLOOKUP($A384&amp;$B384,'[3]产值及收款计划（2026）'!$A:$A&amp;'[3]产值及收款计划（2026）'!$B:$B,'[3]产值及收款计划（2026）'!T:T)</f>
        <v>19</v>
      </c>
      <c r="U384" s="256" cm="1">
        <f t="array" aca="1" ref="U384" ca="1">_xlfn.XLOOKUP($A384&amp;$B384,'[3]产值及收款计划（2026）'!$A:$A&amp;'[3]产值及收款计划（2026）'!$B:$B,'[3]产值及收款计划（2026）'!U:U)</f>
        <v>0</v>
      </c>
      <c r="V384" s="256" cm="1">
        <f t="array" aca="1" ref="V384" ca="1">_xlfn.XLOOKUP($A384&amp;$B384,'[3]产值及收款计划（2026）'!$A:$A&amp;'[3]产值及收款计划（2026）'!$B:$B,'[3]产值及收款计划（2026）'!V:V)</f>
        <v>1</v>
      </c>
      <c r="W384" s="256" cm="1">
        <f t="array" aca="1" ref="W384" ca="1">_xlfn.XLOOKUP($A384&amp;$B384,'[3]产值及收款计划（2026）'!$A:$A&amp;'[3]产值及收款计划（2026）'!$B:$B,'[3]产值及收款计划（2026）'!W:W)</f>
        <v>0</v>
      </c>
      <c r="X384" s="256" cm="1">
        <f t="array" aca="1" ref="X384" ca="1">_xlfn.XLOOKUP($A384&amp;$B384,'[3]产值及收款计划（2026）'!$A:$A&amp;'[3]产值及收款计划（2026）'!$B:$B,'[3]产值及收款计划（2026）'!X:X)</f>
        <v>0</v>
      </c>
      <c r="Y384" s="256" cm="1">
        <f t="array" aca="1" ref="Y384" ca="1">_xlfn.XLOOKUP($A384&amp;$B384,'[3]产值及收款计划（2026）'!$A:$A&amp;'[3]产值及收款计划（2026）'!$B:$B,'[3]产值及收款计划（2026）'!Y:Y)</f>
        <v>0</v>
      </c>
      <c r="Z384" s="256" cm="1">
        <f t="array" aca="1" ref="Z384" ca="1">_xlfn.XLOOKUP($A384&amp;$B384,'[3]产值及收款计划（2026）'!$A:$A&amp;'[3]产值及收款计划（2026）'!$B:$B,'[3]产值及收款计划（2026）'!Z:Z)</f>
        <v>0</v>
      </c>
      <c r="AA384" s="256" cm="1">
        <f t="array" aca="1" ref="AA384" ca="1">_xlfn.XLOOKUP($A384&amp;$B384,'[3]产值及收款计划（2026）'!$A:$A&amp;'[3]产值及收款计划（2026）'!$B:$B,'[3]产值及收款计划（2026）'!AA:AA)</f>
        <v>0</v>
      </c>
      <c r="AB384" s="256" cm="1">
        <f t="array" aca="1" ref="AB384" ca="1">_xlfn.XLOOKUP($A384&amp;$B384,'[3]产值及收款计划（2026）'!$A:$A&amp;'[3]产值及收款计划（2026）'!$B:$B,'[3]产值及收款计划（2026）'!AB:AB)</f>
        <v>0</v>
      </c>
      <c r="AC384" s="256" cm="1">
        <f t="array" aca="1" ref="AC384" ca="1">_xlfn.XLOOKUP($A384&amp;$B384,'[3]产值及收款计划（2026）'!$A:$A&amp;'[3]产值及收款计划（2026）'!$B:$B,'[3]产值及收款计划（2026）'!AC:AC)</f>
        <v>0</v>
      </c>
      <c r="AD384" s="256" cm="1">
        <f t="array" aca="1" ref="AD384" ca="1">_xlfn.XLOOKUP($A384&amp;$B384,'[3]产值及收款计划（2026）'!$A:$A&amp;'[3]产值及收款计划（2026）'!$B:$B,'[3]产值及收款计划（2026）'!AD:AD)</f>
        <v>0</v>
      </c>
      <c r="AE384" s="256" cm="1">
        <f t="array" aca="1" ref="AE384" ca="1">_xlfn.XLOOKUP($A384&amp;$B384,'[3]产值及收款计划（2026）'!$A:$A&amp;'[3]产值及收款计划（2026）'!$B:$B,'[3]产值及收款计划（2026）'!AE:AE)</f>
        <v>0</v>
      </c>
      <c r="AF384" s="256" cm="1">
        <f t="array" aca="1" ref="AF384" ca="1">_xlfn.XLOOKUP($A384&amp;$B384,'[3]产值及收款计划（2026）'!$A:$A&amp;'[3]产值及收款计划（2026）'!$B:$B,'[3]产值及收款计划（2026）'!AF:AF)</f>
        <v>0</v>
      </c>
      <c r="AG384" s="256" cm="1">
        <f t="array" aca="1" ref="AG384" ca="1">_xlfn.XLOOKUP($A384&amp;$B384,'[3]产值及收款计划（2026）'!$A:$A&amp;'[3]产值及收款计划（2026）'!$B:$B,'[3]产值及收款计划（2026）'!AG:AG)</f>
        <v>0</v>
      </c>
      <c r="AH384" s="256" cm="1">
        <f t="array" aca="1" ref="AH384" ca="1">_xlfn.XLOOKUP($A384&amp;$B384,'[3]产值及收款计划（2026）'!$A:$A&amp;'[3]产值及收款计划（2026）'!$B:$B,'[3]产值及收款计划（2026）'!AH:AH)</f>
        <v>0</v>
      </c>
      <c r="AI384" s="256" cm="1">
        <f t="array" aca="1" ref="AI384" ca="1">_xlfn.XLOOKUP($A384&amp;$B384,'[3]产值及收款计划（2026）'!$A:$A&amp;'[3]产值及收款计划（2026）'!$B:$B,'[3]产值及收款计划（2026）'!AI:AI)</f>
        <v>0</v>
      </c>
      <c r="AJ384" s="256" cm="1">
        <f t="array" aca="1" ref="AJ384" ca="1">_xlfn.XLOOKUP($A384&amp;$B384,'[3]产值及收款计划（2026）'!$A:$A&amp;'[3]产值及收款计划（2026）'!$B:$B,'[3]产值及收款计划（2026）'!AJ:AJ)</f>
        <v>0</v>
      </c>
      <c r="AK384" s="256" cm="1">
        <f t="array" aca="1" ref="AK384" ca="1">_xlfn.XLOOKUP($A384&amp;$B384,'[3]产值及收款计划（2026）'!$A:$A&amp;'[3]产值及收款计划（2026）'!$B:$B,'[3]产值及收款计划（2026）'!AK:AK)</f>
        <v>0</v>
      </c>
      <c r="AL384" s="256" cm="1">
        <f t="array" aca="1" ref="AL384" ca="1">_xlfn.XLOOKUP($A384&amp;$B384,'[3]产值及收款计划（2026）'!$A:$A&amp;'[3]产值及收款计划（2026）'!$B:$B,'[3]产值及收款计划（2026）'!AL:AL)</f>
        <v>1</v>
      </c>
      <c r="AM384" s="263" t="e" cm="1">
        <f t="array" aca="1" ref="AM384" ca="1">_xlfn.LET(_xlpm.勾选月份状态数组,TRANSPOSE('PPT(12-15页）-TOP10'!$A$3:$A$14),_xlpm.选择数据区,IF('PPT(12-15页）-TOP10'!$E$3="收款",$BA384:$BL384,$AA384:$AL384),SUM(_xlfn._xlws.FILTER(_xlpm.选择数据区,_xlpm.勾选月份状态数组,"")))</f>
        <v>#NAME?</v>
      </c>
      <c r="AN384" s="256" t="e" cm="1">
        <f t="array" aca="1" ref="AN384" ca="1">_xlfn.LET(_xlpm.勾选月份状态数组,TRANSPOSE('PPT(12-15页）-TOP10'!$A$3:$A$14),_xlpm.选择数据区,IF('PPT(12-15页）-TOP10'!$E$3="收款",$DA384:$DL384,$CA384:$CL384),SUM(_xlfn._xlws.FILTER(_xlpm.选择数据区,_xlpm.勾选月份状态数组,"")))</f>
        <v>#NAME?</v>
      </c>
      <c r="AO384" s="256">
        <f ca="1">SUM(CA384:CC384)+SUM(AD384:AL384)</f>
        <v>1</v>
      </c>
      <c r="AP384" s="256"/>
      <c r="AQ384" s="256"/>
      <c r="AR384" s="256"/>
      <c r="AS384" s="256" cm="1">
        <f t="array" aca="1" ref="AS384" ca="1">_xlfn.XLOOKUP($A384&amp;$B384,'[3]产值及收款计划（2026）'!$A:$A&amp;'[3]产值及收款计划（2026）'!$B:$B,'[3]产值及收款计划（2026）'!AS:AS)</f>
        <v>0</v>
      </c>
      <c r="AT384" s="256" cm="1">
        <f t="array" aca="1" ref="AT384" ca="1">_xlfn.XLOOKUP($A384&amp;$B384,'[3]产值及收款计划（2026）'!$A:$A&amp;'[3]产值及收款计划（2026）'!$B:$B,'[3]产值及收款计划（2026）'!AT:AT)</f>
        <v>0</v>
      </c>
      <c r="AU384" s="256" cm="1">
        <f t="array" aca="1" ref="AU384" ca="1">_xlfn.XLOOKUP($A384&amp;$B384,'[3]产值及收款计划（2026）'!$A:$A&amp;'[3]产值及收款计划（2026）'!$B:$B,'[3]产值及收款计划（2026）'!AU:AU)</f>
        <v>0</v>
      </c>
      <c r="AV384" s="256" cm="1">
        <f t="array" aca="1" ref="AV384" ca="1">_xlfn.XLOOKUP($A384&amp;$B384,'[3]产值及收款计划（2026）'!$A:$A&amp;'[3]产值及收款计划（2026）'!$B:$B,'[3]产值及收款计划（2026）'!AV:AV)</f>
        <v>0</v>
      </c>
      <c r="AW384" s="256" cm="1">
        <f t="array" aca="1" ref="AW384" ca="1">_xlfn.XLOOKUP($A384&amp;$B384,'[3]产值及收款计划（2026）'!$A:$A&amp;'[3]产值及收款计划（2026）'!$B:$B,'[3]产值及收款计划（2026）'!AW:AW)</f>
        <v>19</v>
      </c>
      <c r="AX384" s="256" cm="1">
        <f t="array" aca="1" ref="AX384" ca="1">_xlfn.XLOOKUP($A384&amp;$B384,'[3]产值及收款计划（2026）'!$A:$A&amp;'[3]产值及收款计划（2026）'!$B:$B,'[3]产值及收款计划（2026）'!AX:AX)</f>
        <v>0</v>
      </c>
      <c r="AY384" s="256" cm="1">
        <f t="array" aca="1" ref="AY384" ca="1">_xlfn.XLOOKUP($A384&amp;$B384,'[3]产值及收款计划（2026）'!$A:$A&amp;'[3]产值及收款计划（2026）'!$B:$B,'[3]产值及收款计划（2026）'!AY:AY)</f>
        <v>1</v>
      </c>
      <c r="AZ384" s="256" cm="1">
        <f t="array" aca="1" ref="AZ384" ca="1">_xlfn.XLOOKUP($A384&amp;$B384,'[3]产值及收款计划（2026）'!$A:$A&amp;'[3]产值及收款计划（2026）'!$B:$B,'[3]产值及收款计划（2026）'!AZ:AZ)</f>
        <v>0</v>
      </c>
      <c r="BA384" s="256" cm="1">
        <f t="array" aca="1" ref="BA384" ca="1">_xlfn.XLOOKUP($A384&amp;$B384,'[3]产值及收款计划（2026）'!$A:$A&amp;'[3]产值及收款计划（2026）'!$B:$B,'[3]产值及收款计划（2026）'!BA:BA)</f>
        <v>0</v>
      </c>
      <c r="BB384" s="256" cm="1">
        <f t="array" aca="1" ref="BB384" ca="1">_xlfn.XLOOKUP($A384&amp;$B384,'[3]产值及收款计划（2026）'!$A:$A&amp;'[3]产值及收款计划（2026）'!$B:$B,'[3]产值及收款计划（2026）'!BB:BB)</f>
        <v>0</v>
      </c>
      <c r="BC384" s="256" cm="1">
        <f t="array" aca="1" ref="BC384" ca="1">_xlfn.XLOOKUP($A384&amp;$B384,'[3]产值及收款计划（2026）'!$A:$A&amp;'[3]产值及收款计划（2026）'!$B:$B,'[3]产值及收款计划（2026）'!BC:BC)</f>
        <v>0</v>
      </c>
      <c r="BD384" s="256" cm="1">
        <f t="array" aca="1" ref="BD384" ca="1">_xlfn.XLOOKUP($A384&amp;$B384,'[3]产值及收款计划（2026）'!$A:$A&amp;'[3]产值及收款计划（2026）'!$B:$B,'[3]产值及收款计划（2026）'!BD:BD)</f>
        <v>0</v>
      </c>
      <c r="BE384" s="256" cm="1">
        <f t="array" aca="1" ref="BE384" ca="1">_xlfn.XLOOKUP($A384&amp;$B384,'[3]产值及收款计划（2026）'!$A:$A&amp;'[3]产值及收款计划（2026）'!$B:$B,'[3]产值及收款计划（2026）'!BE:BE)</f>
        <v>0</v>
      </c>
      <c r="BF384" s="256" cm="1">
        <f t="array" aca="1" ref="BF384" ca="1">_xlfn.XLOOKUP($A384&amp;$B384,'[3]产值及收款计划（2026）'!$A:$A&amp;'[3]产值及收款计划（2026）'!$B:$B,'[3]产值及收款计划（2026）'!BF:BF)</f>
        <v>0</v>
      </c>
      <c r="BG384" s="256" cm="1">
        <f t="array" aca="1" ref="BG384" ca="1">_xlfn.XLOOKUP($A384&amp;$B384,'[3]产值及收款计划（2026）'!$A:$A&amp;'[3]产值及收款计划（2026）'!$B:$B,'[3]产值及收款计划（2026）'!BG:BG)</f>
        <v>0</v>
      </c>
      <c r="BH384" s="256" cm="1">
        <f t="array" aca="1" ref="BH384" ca="1">_xlfn.XLOOKUP($A384&amp;$B384,'[3]产值及收款计划（2026）'!$A:$A&amp;'[3]产值及收款计划（2026）'!$B:$B,'[3]产值及收款计划（2026）'!BH:BH)</f>
        <v>0</v>
      </c>
      <c r="BI384" s="256" cm="1">
        <f t="array" aca="1" ref="BI384" ca="1">_xlfn.XLOOKUP($A384&amp;$B384,'[3]产值及收款计划（2026）'!$A:$A&amp;'[3]产值及收款计划（2026）'!$B:$B,'[3]产值及收款计划（2026）'!BI:BI)</f>
        <v>0</v>
      </c>
      <c r="BJ384" s="256" cm="1">
        <f t="array" aca="1" ref="BJ384" ca="1">_xlfn.XLOOKUP($A384&amp;$B384,'[3]产值及收款计划（2026）'!$A:$A&amp;'[3]产值及收款计划（2026）'!$B:$B,'[3]产值及收款计划（2026）'!BJ:BJ)</f>
        <v>0</v>
      </c>
      <c r="BK384" s="256" cm="1">
        <f t="array" aca="1" ref="BK384" ca="1">_xlfn.XLOOKUP($A384&amp;$B384,'[3]产值及收款计划（2026）'!$A:$A&amp;'[3]产值及收款计划（2026）'!$B:$B,'[3]产值及收款计划（2026）'!BK:BK)</f>
        <v>0</v>
      </c>
      <c r="BL384" s="256" cm="1">
        <f t="array" aca="1" ref="BL384" ca="1">_xlfn.XLOOKUP($A384&amp;$B384,'[3]产值及收款计划（2026）'!$A:$A&amp;'[3]产值及收款计划（2026）'!$B:$B,'[3]产值及收款计划（2026）'!BL:BL)</f>
        <v>1</v>
      </c>
      <c r="BM384" s="256"/>
      <c r="BN384" s="256"/>
      <c r="BO384" s="256"/>
      <c r="BP384" s="256"/>
      <c r="BQ384" s="255" t="str" cm="1">
        <f t="array" aca="1" ref="BQ384" ca="1">_xlfn.XLOOKUP($A384&amp;$B384,'[3]产值及收款计划（2026）'!$A:$A&amp;'[3]产值及收款计划（2026）'!$B:$B,'[3]产值及收款计划（2026）'!BQ:BQ)</f>
        <v>上海城建城市运营（集团）有限公司</v>
      </c>
      <c r="BR384" s="256" cm="1">
        <f t="array" aca="1" ref="BR384" ca="1">_xlfn.XLOOKUP($A384&amp;$B384,'[3]产值及收款计划（2026）'!$A:$A&amp;'[3]产值及收款计划（2026）'!$B:$B,'[3]产值及收款计划（2026）'!BR:BR)</f>
        <v>0</v>
      </c>
      <c r="CA384" s="256" cm="1">
        <f t="array" aca="1" ref="CA384" ca="1">_xlfn.XLOOKUP($A384&amp;$B384,'[3]产值及收款计划（2026）'!$A:$A&amp;'[3]产值及收款计划（2026）'!$B:$B,'[3]产值及收款计划（2026）'!CA:CA)</f>
        <v>0</v>
      </c>
      <c r="CB384" s="256" cm="1">
        <f t="array" aca="1" ref="CB384" ca="1">_xlfn.XLOOKUP($A384&amp;$B384,'[3]产值及收款计划（2026）'!$A:$A&amp;'[3]产值及收款计划（2026）'!$B:$B,'[3]产值及收款计划（2026）'!CB:CB)</f>
        <v>0</v>
      </c>
      <c r="CC384" s="256" cm="1">
        <f t="array" aca="1" ref="CC384" ca="1">_xlfn.XLOOKUP($A384&amp;$B384,'[3]产值及收款计划（2026）'!$A:$A&amp;'[3]产值及收款计划（2026）'!$B:$B,'[3]产值及收款计划（2026）'!CC:CC)</f>
        <v>0</v>
      </c>
      <c r="CD384" s="256" cm="1">
        <f t="array" aca="1" ref="CD384" ca="1">_xlfn.XLOOKUP($A384&amp;$B384,'[3]产值及收款计划（2026）'!$A:$A&amp;'[3]产值及收款计划（2026）'!$B:$B,'[3]产值及收款计划（2026）'!CD:CD)</f>
        <v>0</v>
      </c>
      <c r="CE384" s="256" cm="1">
        <f t="array" aca="1" ref="CE384" ca="1">_xlfn.XLOOKUP($A384&amp;$B384,'[3]产值及收款计划（2026）'!$A:$A&amp;'[3]产值及收款计划（2026）'!$B:$B,'[3]产值及收款计划（2026）'!CE:CE)</f>
        <v>0</v>
      </c>
      <c r="CF384" s="256" cm="1">
        <f t="array" aca="1" ref="CF384" ca="1">_xlfn.XLOOKUP($A384&amp;$B384,'[3]产值及收款计划（2026）'!$A:$A&amp;'[3]产值及收款计划（2026）'!$B:$B,'[3]产值及收款计划（2026）'!CF:CF)</f>
        <v>0</v>
      </c>
      <c r="CG384" s="256" cm="1">
        <f t="array" aca="1" ref="CG384" ca="1">_xlfn.XLOOKUP($A384&amp;$B384,'[3]产值及收款计划（2026）'!$A:$A&amp;'[3]产值及收款计划（2026）'!$B:$B,'[3]产值及收款计划（2026）'!CG:CG)</f>
        <v>0</v>
      </c>
      <c r="CH384" s="256" cm="1">
        <f t="array" aca="1" ref="CH384" ca="1">_xlfn.XLOOKUP($A384&amp;$B384,'[3]产值及收款计划（2026）'!$A:$A&amp;'[3]产值及收款计划（2026）'!$B:$B,'[3]产值及收款计划（2026）'!CH:CH)</f>
        <v>0</v>
      </c>
      <c r="CI384" s="256" cm="1">
        <f t="array" aca="1" ref="CI384" ca="1">_xlfn.XLOOKUP($A384&amp;$B384,'[3]产值及收款计划（2026）'!$A:$A&amp;'[3]产值及收款计划（2026）'!$B:$B,'[3]产值及收款计划（2026）'!CI:CI)</f>
        <v>0</v>
      </c>
      <c r="CJ384" s="256" cm="1">
        <f t="array" aca="1" ref="CJ384" ca="1">_xlfn.XLOOKUP($A384&amp;$B384,'[3]产值及收款计划（2026）'!$A:$A&amp;'[3]产值及收款计划（2026）'!$B:$B,'[3]产值及收款计划（2026）'!CJ:CJ)</f>
        <v>0</v>
      </c>
      <c r="CK384" s="256" cm="1">
        <f t="array" aca="1" ref="CK384" ca="1">_xlfn.XLOOKUP($A384&amp;$B384,'[3]产值及收款计划（2026）'!$A:$A&amp;'[3]产值及收款计划（2026）'!$B:$B,'[3]产值及收款计划（2026）'!CK:CK)</f>
        <v>0</v>
      </c>
      <c r="CL384" s="256" cm="1">
        <f t="array" aca="1" ref="CL384" ca="1">_xlfn.XLOOKUP($A384&amp;$B384,'[3]产值及收款计划（2026）'!$A:$A&amp;'[3]产值及收款计划（2026）'!$B:$B,'[3]产值及收款计划（2026）'!CL:CL)</f>
        <v>0</v>
      </c>
      <c r="DA384" s="256" cm="1">
        <f t="array" aca="1" ref="DA384" ca="1">_xlfn.XLOOKUP($A384&amp;$B384,'[3]产值及收款计划（2026）'!$A:$A&amp;'[3]产值及收款计划（2026）'!$B:$B,'[3]产值及收款计划（2026）'!DA:DA)</f>
        <v>0</v>
      </c>
      <c r="DB384" s="256" cm="1">
        <f t="array" aca="1" ref="DB384" ca="1">_xlfn.XLOOKUP($A384&amp;$B384,'[3]产值及收款计划（2026）'!$A:$A&amp;'[3]产值及收款计划（2026）'!$B:$B,'[3]产值及收款计划（2026）'!DB:DB)</f>
        <v>0</v>
      </c>
      <c r="DC384" s="256" cm="1">
        <f t="array" aca="1" ref="DC384" ca="1">_xlfn.XLOOKUP($A384&amp;$B384,'[3]产值及收款计划（2026）'!$A:$A&amp;'[3]产值及收款计划（2026）'!$B:$B,'[3]产值及收款计划（2026）'!DC:DC)</f>
        <v>0</v>
      </c>
      <c r="DD384" s="256" cm="1">
        <f t="array" aca="1" ref="DD384" ca="1">_xlfn.XLOOKUP($A384&amp;$B384,'[3]产值及收款计划（2026）'!$A:$A&amp;'[3]产值及收款计划（2026）'!$B:$B,'[3]产值及收款计划（2026）'!DD:DD)</f>
        <v>0</v>
      </c>
      <c r="DE384" s="256" cm="1">
        <f t="array" aca="1" ref="DE384" ca="1">_xlfn.XLOOKUP($A384&amp;$B384,'[3]产值及收款计划（2026）'!$A:$A&amp;'[3]产值及收款计划（2026）'!$B:$B,'[3]产值及收款计划（2026）'!DE:DE)</f>
        <v>0</v>
      </c>
      <c r="DF384" s="256" cm="1">
        <f t="array" aca="1" ref="DF384" ca="1">_xlfn.XLOOKUP($A384&amp;$B384,'[3]产值及收款计划（2026）'!$A:$A&amp;'[3]产值及收款计划（2026）'!$B:$B,'[3]产值及收款计划（2026）'!DF:DF)</f>
        <v>0</v>
      </c>
      <c r="DG384" s="256" cm="1">
        <f t="array" aca="1" ref="DG384" ca="1">_xlfn.XLOOKUP($A384&amp;$B384,'[3]产值及收款计划（2026）'!$A:$A&amp;'[3]产值及收款计划（2026）'!$B:$B,'[3]产值及收款计划（2026）'!DG:DG)</f>
        <v>0</v>
      </c>
      <c r="DH384" s="256" cm="1">
        <f t="array" aca="1" ref="DH384" ca="1">_xlfn.XLOOKUP($A384&amp;$B384,'[3]产值及收款计划（2026）'!$A:$A&amp;'[3]产值及收款计划（2026）'!$B:$B,'[3]产值及收款计划（2026）'!DH:DH)</f>
        <v>0</v>
      </c>
      <c r="DI384" s="256" cm="1">
        <f t="array" aca="1" ref="DI384" ca="1">_xlfn.XLOOKUP($A384&amp;$B384,'[3]产值及收款计划（2026）'!$A:$A&amp;'[3]产值及收款计划（2026）'!$B:$B,'[3]产值及收款计划（2026）'!DI:DI)</f>
        <v>0</v>
      </c>
      <c r="DJ384" s="256" cm="1">
        <f t="array" aca="1" ref="DJ384" ca="1">_xlfn.XLOOKUP($A384&amp;$B384,'[3]产值及收款计划（2026）'!$A:$A&amp;'[3]产值及收款计划（2026）'!$B:$B,'[3]产值及收款计划（2026）'!DJ:DJ)</f>
        <v>0</v>
      </c>
      <c r="DK384" s="256" cm="1">
        <f t="array" aca="1" ref="DK384" ca="1">_xlfn.XLOOKUP($A384&amp;$B384,'[3]产值及收款计划（2026）'!$A:$A&amp;'[3]产值及收款计划（2026）'!$B:$B,'[3]产值及收款计划（2026）'!DK:DK)</f>
        <v>0</v>
      </c>
      <c r="DL384" s="256" cm="1">
        <f t="array" aca="1" ref="DL384" ca="1">_xlfn.XLOOKUP($A384&amp;$B384,'[3]产值及收款计划（2026）'!$A:$A&amp;'[3]产值及收款计划（2026）'!$B:$B,'[3]产值及收款计划（2026）'!DL:DL)</f>
        <v>0</v>
      </c>
      <c r="DM384" s="264"/>
      <c r="DN384" s="250"/>
    </row>
    <row r="385" spans="1:118" ht="20.25" x14ac:dyDescent="0.15">
      <c r="A385" s="254">
        <f t="shared" ca="1" si="20"/>
        <v>37</v>
      </c>
      <c r="B385" s="254" t="s">
        <v>27</v>
      </c>
      <c r="C385" s="255" t="str" cm="1">
        <f t="array" aca="1" ref="C385" ca="1">_xlfn.XLOOKUP($A385&amp;$B385,'[3]产值及收款计划（2026）'!$A:$A&amp;'[3]产值及收款计划（2026）'!$B:$B,'[3]产值及收款计划（2026）'!C:C)</f>
        <v>C0CJSG-FW-T-2025042</v>
      </c>
      <c r="D385" s="255" t="str" cm="1">
        <f t="array" aca="1" ref="D385" ca="1">_xlfn.XLOOKUP($A385&amp;$B385,'[3]产值及收款计划（2026）'!$A:$A&amp;'[3]产值及收款计划（2026）'!$B:$B,'[3]产值及收款计划（2026）'!D:D)</f>
        <v>2025年城市运营对接股份报账结构开发及基础数据治理服务</v>
      </c>
      <c r="E385" s="256" cm="1">
        <f t="array" aca="1" ref="E385" ca="1">_xlfn.XLOOKUP($A385&amp;$B385,'[3]产值及收款计划（2026）'!$A:$A&amp;'[3]产值及收款计划（2026）'!$B:$B,'[3]产值及收款计划（2026）'!E:E)</f>
        <v>81.5</v>
      </c>
      <c r="F385" s="256" cm="1">
        <f t="array" aca="1" ref="F385" ca="1">_xlfn.XLOOKUP($A385&amp;$B385,'[3]产值及收款计划（2026）'!$A:$A&amp;'[3]产值及收款计划（2026）'!$B:$B,'[3]产值及收款计划（2026）'!F:F)</f>
        <v>81.5</v>
      </c>
      <c r="G385" s="256" cm="1">
        <f t="array" aca="1" ref="G385" ca="1">_xlfn.XLOOKUP($A385&amp;$B385,'[3]产值及收款计划（2026）'!$A:$A&amp;'[3]产值及收款计划（2026）'!$B:$B,'[3]产值及收款计划（2026）'!G:G)</f>
        <v>81.5</v>
      </c>
      <c r="H385" s="256" cm="1">
        <f t="array" aca="1" ref="H385" ca="1">_xlfn.XLOOKUP($A385&amp;$B385,'[3]产值及收款计划（2026）'!$A:$A&amp;'[3]产值及收款计划（2026）'!$B:$B,'[3]产值及收款计划（2026）'!H:H)</f>
        <v>62</v>
      </c>
      <c r="I385" s="257" cm="1">
        <f t="array" aca="1" ref="I385" ca="1">_xlfn.XLOOKUP($A385&amp;$B385,'[3]产值及收款计划（2026）'!$A:$A&amp;'[3]产值及收款计划（2026）'!$B:$B,'[3]产值及收款计划（2026）'!I:I)</f>
        <v>0.76073619631901801</v>
      </c>
      <c r="J385" s="258" cm="1">
        <f t="array" aca="1" ref="J385" ca="1">_xlfn.XLOOKUP($A385&amp;$B385,'[3]产值及收款计划（2026）'!$A:$A&amp;'[3]产值及收款计划（2026）'!$B:$B,'[3]产值及收款计划（2026）'!J:J)</f>
        <v>0.06</v>
      </c>
      <c r="K385" s="256" cm="1">
        <f t="array" aca="1" ref="K385" ca="1">_xlfn.XLOOKUP($A385&amp;$B385,'[3]产值及收款计划（2026）'!$A:$A&amp;'[3]产值及收款计划（2026）'!$B:$B,'[3]产值及收款计划（2026）'!K:K)</f>
        <v>0</v>
      </c>
      <c r="L385" s="256" cm="1">
        <f t="array" aca="1" ref="L385" ca="1">_xlfn.XLOOKUP($A385&amp;$B385,'[3]产值及收款计划（2026）'!$A:$A&amp;'[3]产值及收款计划（2026）'!$B:$B,'[3]产值及收款计划（2026）'!L:L)</f>
        <v>0</v>
      </c>
      <c r="M385" s="256" t="str" cm="1">
        <f t="array" aca="1" ref="M385" ca="1">_xlfn.XLOOKUP($A385&amp;$B385,'[3]产值及收款计划（2026）'!$A:$A&amp;'[3]产值及收款计划（2026）'!$B:$B,'[3]产值及收款计划（2026）'!M:M)</f>
        <v>主导</v>
      </c>
      <c r="N385" s="256" cm="1">
        <f t="array" aca="1" ref="N385" ca="1">_xlfn.XLOOKUP($A385&amp;$B385,'[3]产值及收款计划（2026）'!$A:$A&amp;'[3]产值及收款计划（2026）'!$B:$B,'[3]产值及收款计划（2026）'!N:N)</f>
        <v>0</v>
      </c>
      <c r="O385" s="256" t="str" cm="1">
        <f t="array" aca="1" ref="O385" ca="1">_xlfn.XLOOKUP($A385&amp;$B385,'[3]产值及收款计划（2026）'!$A:$A&amp;'[3]产值及收款计划（2026）'!$B:$B,'[3]产值及收款计划（2026）'!O:O)</f>
        <v>涂勋</v>
      </c>
      <c r="P385" s="255" t="str" cm="1">
        <f t="array" aca="1" ref="P385" ca="1">_xlfn.XLOOKUP($A385&amp;$B385,'[3]产值及收款计划（2026）'!$A:$A&amp;'[3]产值及收款计划（2026）'!$B:$B,'[3]产值及收款计划（2026）'!P:P)</f>
        <v>在建</v>
      </c>
      <c r="Q385" s="256" cm="1">
        <f t="array" aca="1" ref="Q385" ca="1">_xlfn.XLOOKUP($A385&amp;$B385,'[3]产值及收款计划（2026）'!$A:$A&amp;'[3]产值及收款计划（2026）'!$B:$B,'[3]产值及收款计划（2026）'!Q:Q)</f>
        <v>0</v>
      </c>
      <c r="R385" s="256" cm="1">
        <f t="array" aca="1" ref="R385" ca="1">_xlfn.XLOOKUP($A385&amp;$B385,'[3]产值及收款计划（2026）'!$A:$A&amp;'[3]产值及收款计划（2026）'!$B:$B,'[3]产值及收款计划（2026）'!R:R)</f>
        <v>0</v>
      </c>
      <c r="S385" s="256" cm="1">
        <f t="array" aca="1" ref="S385" ca="1">_xlfn.XLOOKUP($A385&amp;$B385,'[3]产值及收款计划（2026）'!$A:$A&amp;'[3]产值及收款计划（2026）'!$B:$B,'[3]产值及收款计划（2026）'!S:S)</f>
        <v>0</v>
      </c>
      <c r="T385" s="256" cm="1">
        <f t="array" aca="1" ref="T385" ca="1">_xlfn.XLOOKUP($A385&amp;$B385,'[3]产值及收款计划（2026）'!$A:$A&amp;'[3]产值及收款计划（2026）'!$B:$B,'[3]产值及收款计划（2026）'!T:T)</f>
        <v>77.424999999999997</v>
      </c>
      <c r="U385" s="256" cm="1">
        <f t="array" aca="1" ref="U385" ca="1">_xlfn.XLOOKUP($A385&amp;$B385,'[3]产值及收款计划（2026）'!$A:$A&amp;'[3]产值及收款计划（2026）'!$B:$B,'[3]产值及收款计划（2026）'!U:U)</f>
        <v>0</v>
      </c>
      <c r="V385" s="256" cm="1">
        <f t="array" aca="1" ref="V385" ca="1">_xlfn.XLOOKUP($A385&amp;$B385,'[3]产值及收款计划（2026）'!$A:$A&amp;'[3]产值及收款计划（2026）'!$B:$B,'[3]产值及收款计划（2026）'!V:V)</f>
        <v>4.0750000000000002</v>
      </c>
      <c r="W385" s="256" cm="1">
        <f t="array" aca="1" ref="W385" ca="1">_xlfn.XLOOKUP($A385&amp;$B385,'[3]产值及收款计划（2026）'!$A:$A&amp;'[3]产值及收款计划（2026）'!$B:$B,'[3]产值及收款计划（2026）'!W:W)</f>
        <v>0</v>
      </c>
      <c r="X385" s="256" cm="1">
        <f t="array" aca="1" ref="X385" ca="1">_xlfn.XLOOKUP($A385&amp;$B385,'[3]产值及收款计划（2026）'!$A:$A&amp;'[3]产值及收款计划（2026）'!$B:$B,'[3]产值及收款计划（2026）'!X:X)</f>
        <v>0</v>
      </c>
      <c r="Y385" s="256" cm="1">
        <f t="array" aca="1" ref="Y385" ca="1">_xlfn.XLOOKUP($A385&amp;$B385,'[3]产值及收款计划（2026）'!$A:$A&amp;'[3]产值及收款计划（2026）'!$B:$B,'[3]产值及收款计划（2026）'!Y:Y)</f>
        <v>0</v>
      </c>
      <c r="Z385" s="256" cm="1">
        <f t="array" aca="1" ref="Z385" ca="1">_xlfn.XLOOKUP($A385&amp;$B385,'[3]产值及收款计划（2026）'!$A:$A&amp;'[3]产值及收款计划（2026）'!$B:$B,'[3]产值及收款计划（2026）'!Z:Z)</f>
        <v>0</v>
      </c>
      <c r="AA385" s="256" cm="1">
        <f t="array" aca="1" ref="AA385" ca="1">_xlfn.XLOOKUP($A385&amp;$B385,'[3]产值及收款计划（2026）'!$A:$A&amp;'[3]产值及收款计划（2026）'!$B:$B,'[3]产值及收款计划（2026）'!AA:AA)</f>
        <v>0</v>
      </c>
      <c r="AB385" s="256" cm="1">
        <f t="array" aca="1" ref="AB385" ca="1">_xlfn.XLOOKUP($A385&amp;$B385,'[3]产值及收款计划（2026）'!$A:$A&amp;'[3]产值及收款计划（2026）'!$B:$B,'[3]产值及收款计划（2026）'!AB:AB)</f>
        <v>0</v>
      </c>
      <c r="AC385" s="256" cm="1">
        <f t="array" aca="1" ref="AC385" ca="1">_xlfn.XLOOKUP($A385&amp;$B385,'[3]产值及收款计划（2026）'!$A:$A&amp;'[3]产值及收款计划（2026）'!$B:$B,'[3]产值及收款计划（2026）'!AC:AC)</f>
        <v>0</v>
      </c>
      <c r="AD385" s="256" cm="1">
        <f t="array" aca="1" ref="AD385" ca="1">_xlfn.XLOOKUP($A385&amp;$B385,'[3]产值及收款计划（2026）'!$A:$A&amp;'[3]产值及收款计划（2026）'!$B:$B,'[3]产值及收款计划（2026）'!AD:AD)</f>
        <v>0</v>
      </c>
      <c r="AE385" s="256" cm="1">
        <f t="array" aca="1" ref="AE385" ca="1">_xlfn.XLOOKUP($A385&amp;$B385,'[3]产值及收款计划（2026）'!$A:$A&amp;'[3]产值及收款计划（2026）'!$B:$B,'[3]产值及收款计划（2026）'!AE:AE)</f>
        <v>0</v>
      </c>
      <c r="AF385" s="256" cm="1">
        <f t="array" aca="1" ref="AF385" ca="1">_xlfn.XLOOKUP($A385&amp;$B385,'[3]产值及收款计划（2026）'!$A:$A&amp;'[3]产值及收款计划（2026）'!$B:$B,'[3]产值及收款计划（2026）'!AF:AF)</f>
        <v>0</v>
      </c>
      <c r="AG385" s="256" cm="1">
        <f t="array" aca="1" ref="AG385" ca="1">_xlfn.XLOOKUP($A385&amp;$B385,'[3]产值及收款计划（2026）'!$A:$A&amp;'[3]产值及收款计划（2026）'!$B:$B,'[3]产值及收款计划（2026）'!AG:AG)</f>
        <v>0</v>
      </c>
      <c r="AH385" s="256" cm="1">
        <f t="array" aca="1" ref="AH385" ca="1">_xlfn.XLOOKUP($A385&amp;$B385,'[3]产值及收款计划（2026）'!$A:$A&amp;'[3]产值及收款计划（2026）'!$B:$B,'[3]产值及收款计划（2026）'!AH:AH)</f>
        <v>0</v>
      </c>
      <c r="AI385" s="256" cm="1">
        <f t="array" aca="1" ref="AI385" ca="1">_xlfn.XLOOKUP($A385&amp;$B385,'[3]产值及收款计划（2026）'!$A:$A&amp;'[3]产值及收款计划（2026）'!$B:$B,'[3]产值及收款计划（2026）'!AI:AI)</f>
        <v>0</v>
      </c>
      <c r="AJ385" s="256" cm="1">
        <f t="array" aca="1" ref="AJ385" ca="1">_xlfn.XLOOKUP($A385&amp;$B385,'[3]产值及收款计划（2026）'!$A:$A&amp;'[3]产值及收款计划（2026）'!$B:$B,'[3]产值及收款计划（2026）'!AJ:AJ)</f>
        <v>0</v>
      </c>
      <c r="AK385" s="256" cm="1">
        <f t="array" aca="1" ref="AK385" ca="1">_xlfn.XLOOKUP($A385&amp;$B385,'[3]产值及收款计划（2026）'!$A:$A&amp;'[3]产值及收款计划（2026）'!$B:$B,'[3]产值及收款计划（2026）'!AK:AK)</f>
        <v>0</v>
      </c>
      <c r="AL385" s="256" cm="1">
        <f t="array" aca="1" ref="AL385" ca="1">_xlfn.XLOOKUP($A385&amp;$B385,'[3]产值及收款计划（2026）'!$A:$A&amp;'[3]产值及收款计划（2026）'!$B:$B,'[3]产值及收款计划（2026）'!AL:AL)</f>
        <v>4.0750000000000002</v>
      </c>
      <c r="AM385" s="263" t="e" cm="1">
        <f t="array" aca="1" ref="AM385" ca="1">_xlfn.LET(_xlpm.勾选月份状态数组,TRANSPOSE('PPT(12-15页）-TOP10'!$A$3:$A$14),_xlpm.选择数据区,IF('PPT(12-15页）-TOP10'!$E$3="收款",$BA385:$BL385,$AA385:$AL385),SUM(_xlfn._xlws.FILTER(_xlpm.选择数据区,_xlpm.勾选月份状态数组,"")))</f>
        <v>#NAME?</v>
      </c>
      <c r="AN385" s="256" t="e" cm="1">
        <f t="array" aca="1" ref="AN385" ca="1">_xlfn.LET(_xlpm.勾选月份状态数组,TRANSPOSE('PPT(12-15页）-TOP10'!$A$3:$A$14),_xlpm.选择数据区,IF('PPT(12-15页）-TOP10'!$E$3="收款",$DA385:$DL385,$CA385:$CL385),SUM(_xlfn._xlws.FILTER(_xlpm.选择数据区,_xlpm.勾选月份状态数组,"")))</f>
        <v>#NAME?</v>
      </c>
      <c r="AO385" s="256">
        <f ca="1">SUM(CA385:CC385)+SUM(AD385:AL385)</f>
        <v>4.0750000000000002</v>
      </c>
      <c r="AP385" s="256"/>
      <c r="AQ385" s="256"/>
      <c r="AR385" s="256"/>
      <c r="AS385" s="256" cm="1">
        <f t="array" aca="1" ref="AS385" ca="1">_xlfn.XLOOKUP($A385&amp;$B385,'[3]产值及收款计划（2026）'!$A:$A&amp;'[3]产值及收款计划（2026）'!$B:$B,'[3]产值及收款计划（2026）'!AS:AS)</f>
        <v>0</v>
      </c>
      <c r="AT385" s="256" cm="1">
        <f t="array" aca="1" ref="AT385" ca="1">_xlfn.XLOOKUP($A385&amp;$B385,'[3]产值及收款计划（2026）'!$A:$A&amp;'[3]产值及收款计划（2026）'!$B:$B,'[3]产值及收款计划（2026）'!AT:AT)</f>
        <v>0</v>
      </c>
      <c r="AU385" s="256" cm="1">
        <f t="array" aca="1" ref="AU385" ca="1">_xlfn.XLOOKUP($A385&amp;$B385,'[3]产值及收款计划（2026）'!$A:$A&amp;'[3]产值及收款计划（2026）'!$B:$B,'[3]产值及收款计划（2026）'!AU:AU)</f>
        <v>0</v>
      </c>
      <c r="AV385" s="256" cm="1">
        <f t="array" aca="1" ref="AV385" ca="1">_xlfn.XLOOKUP($A385&amp;$B385,'[3]产值及收款计划（2026）'!$A:$A&amp;'[3]产值及收款计划（2026）'!$B:$B,'[3]产值及收款计划（2026）'!AV:AV)</f>
        <v>0</v>
      </c>
      <c r="AW385" s="256" cm="1">
        <f t="array" aca="1" ref="AW385" ca="1">_xlfn.XLOOKUP($A385&amp;$B385,'[3]产值及收款计划（2026）'!$A:$A&amp;'[3]产值及收款计划（2026）'!$B:$B,'[3]产值及收款计划（2026）'!AW:AW)</f>
        <v>65.2</v>
      </c>
      <c r="AX385" s="256" cm="1">
        <f t="array" aca="1" ref="AX385" ca="1">_xlfn.XLOOKUP($A385&amp;$B385,'[3]产值及收款计划（2026）'!$A:$A&amp;'[3]产值及收款计划（2026）'!$B:$B,'[3]产值及收款计划（2026）'!AX:AX)</f>
        <v>12.225</v>
      </c>
      <c r="AY385" s="256" cm="1">
        <f t="array" aca="1" ref="AY385" ca="1">_xlfn.XLOOKUP($A385&amp;$B385,'[3]产值及收款计划（2026）'!$A:$A&amp;'[3]产值及收款计划（2026）'!$B:$B,'[3]产值及收款计划（2026）'!AY:AY)</f>
        <v>4.0750000000000002</v>
      </c>
      <c r="AZ385" s="256" cm="1">
        <f t="array" aca="1" ref="AZ385" ca="1">_xlfn.XLOOKUP($A385&amp;$B385,'[3]产值及收款计划（2026）'!$A:$A&amp;'[3]产值及收款计划（2026）'!$B:$B,'[3]产值及收款计划（2026）'!AZ:AZ)</f>
        <v>0</v>
      </c>
      <c r="BA385" s="256" cm="1">
        <f t="array" aca="1" ref="BA385" ca="1">_xlfn.XLOOKUP($A385&amp;$B385,'[3]产值及收款计划（2026）'!$A:$A&amp;'[3]产值及收款计划（2026）'!$B:$B,'[3]产值及收款计划（2026）'!BA:BA)</f>
        <v>12.225</v>
      </c>
      <c r="BB385" s="256" cm="1">
        <f t="array" aca="1" ref="BB385" ca="1">_xlfn.XLOOKUP($A385&amp;$B385,'[3]产值及收款计划（2026）'!$A:$A&amp;'[3]产值及收款计划（2026）'!$B:$B,'[3]产值及收款计划（2026）'!BB:BB)</f>
        <v>0</v>
      </c>
      <c r="BC385" s="256" cm="1">
        <f t="array" aca="1" ref="BC385" ca="1">_xlfn.XLOOKUP($A385&amp;$B385,'[3]产值及收款计划（2026）'!$A:$A&amp;'[3]产值及收款计划（2026）'!$B:$B,'[3]产值及收款计划（2026）'!BC:BC)</f>
        <v>0</v>
      </c>
      <c r="BD385" s="256" cm="1">
        <f t="array" aca="1" ref="BD385" ca="1">_xlfn.XLOOKUP($A385&amp;$B385,'[3]产值及收款计划（2026）'!$A:$A&amp;'[3]产值及收款计划（2026）'!$B:$B,'[3]产值及收款计划（2026）'!BD:BD)</f>
        <v>0</v>
      </c>
      <c r="BE385" s="256" cm="1">
        <f t="array" aca="1" ref="BE385" ca="1">_xlfn.XLOOKUP($A385&amp;$B385,'[3]产值及收款计划（2026）'!$A:$A&amp;'[3]产值及收款计划（2026）'!$B:$B,'[3]产值及收款计划（2026）'!BE:BE)</f>
        <v>0</v>
      </c>
      <c r="BF385" s="256" cm="1">
        <f t="array" aca="1" ref="BF385" ca="1">_xlfn.XLOOKUP($A385&amp;$B385,'[3]产值及收款计划（2026）'!$A:$A&amp;'[3]产值及收款计划（2026）'!$B:$B,'[3]产值及收款计划（2026）'!BF:BF)</f>
        <v>0</v>
      </c>
      <c r="BG385" s="256" cm="1">
        <f t="array" aca="1" ref="BG385" ca="1">_xlfn.XLOOKUP($A385&amp;$B385,'[3]产值及收款计划（2026）'!$A:$A&amp;'[3]产值及收款计划（2026）'!$B:$B,'[3]产值及收款计划（2026）'!BG:BG)</f>
        <v>0</v>
      </c>
      <c r="BH385" s="256" cm="1">
        <f t="array" aca="1" ref="BH385" ca="1">_xlfn.XLOOKUP($A385&amp;$B385,'[3]产值及收款计划（2026）'!$A:$A&amp;'[3]产值及收款计划（2026）'!$B:$B,'[3]产值及收款计划（2026）'!BH:BH)</f>
        <v>0</v>
      </c>
      <c r="BI385" s="256" cm="1">
        <f t="array" aca="1" ref="BI385" ca="1">_xlfn.XLOOKUP($A385&amp;$B385,'[3]产值及收款计划（2026）'!$A:$A&amp;'[3]产值及收款计划（2026）'!$B:$B,'[3]产值及收款计划（2026）'!BI:BI)</f>
        <v>0</v>
      </c>
      <c r="BJ385" s="256" cm="1">
        <f t="array" aca="1" ref="BJ385" ca="1">_xlfn.XLOOKUP($A385&amp;$B385,'[3]产值及收款计划（2026）'!$A:$A&amp;'[3]产值及收款计划（2026）'!$B:$B,'[3]产值及收款计划（2026）'!BJ:BJ)</f>
        <v>0</v>
      </c>
      <c r="BK385" s="256" cm="1">
        <f t="array" aca="1" ref="BK385" ca="1">_xlfn.XLOOKUP($A385&amp;$B385,'[3]产值及收款计划（2026）'!$A:$A&amp;'[3]产值及收款计划（2026）'!$B:$B,'[3]产值及收款计划（2026）'!BK:BK)</f>
        <v>0</v>
      </c>
      <c r="BL385" s="256" cm="1">
        <f t="array" aca="1" ref="BL385" ca="1">_xlfn.XLOOKUP($A385&amp;$B385,'[3]产值及收款计划（2026）'!$A:$A&amp;'[3]产值及收款计划（2026）'!$B:$B,'[3]产值及收款计划（2026）'!BL:BL)</f>
        <v>4.0750000000000002</v>
      </c>
      <c r="BM385" s="256"/>
      <c r="BN385" s="256"/>
      <c r="BO385" s="256"/>
      <c r="BP385" s="256"/>
      <c r="BQ385" s="255" t="str" cm="1">
        <f t="array" aca="1" ref="BQ385" ca="1">_xlfn.XLOOKUP($A385&amp;$B385,'[3]产值及收款计划（2026）'!$A:$A&amp;'[3]产值及收款计划（2026）'!$B:$B,'[3]产值及收款计划（2026）'!BQ:BQ)</f>
        <v>上海城建城市运营（集团）有限公司</v>
      </c>
      <c r="BR385" s="256" cm="1">
        <f t="array" aca="1" ref="BR385" ca="1">_xlfn.XLOOKUP($A385&amp;$B385,'[3]产值及收款计划（2026）'!$A:$A&amp;'[3]产值及收款计划（2026）'!$B:$B,'[3]产值及收款计划（2026）'!BR:BR)</f>
        <v>0</v>
      </c>
      <c r="CA385" s="256" cm="1">
        <f t="array" aca="1" ref="CA385" ca="1">_xlfn.XLOOKUP($A385&amp;$B385,'[3]产值及收款计划（2026）'!$A:$A&amp;'[3]产值及收款计划（2026）'!$B:$B,'[3]产值及收款计划（2026）'!CA:CA)</f>
        <v>0</v>
      </c>
      <c r="CB385" s="256" cm="1">
        <f t="array" aca="1" ref="CB385" ca="1">_xlfn.XLOOKUP($A385&amp;$B385,'[3]产值及收款计划（2026）'!$A:$A&amp;'[3]产值及收款计划（2026）'!$B:$B,'[3]产值及收款计划（2026）'!CB:CB)</f>
        <v>0</v>
      </c>
      <c r="CC385" s="256" cm="1">
        <f t="array" aca="1" ref="CC385" ca="1">_xlfn.XLOOKUP($A385&amp;$B385,'[3]产值及收款计划（2026）'!$A:$A&amp;'[3]产值及收款计划（2026）'!$B:$B,'[3]产值及收款计划（2026）'!CC:CC)</f>
        <v>0</v>
      </c>
      <c r="CD385" s="256" cm="1">
        <f t="array" aca="1" ref="CD385" ca="1">_xlfn.XLOOKUP($A385&amp;$B385,'[3]产值及收款计划（2026）'!$A:$A&amp;'[3]产值及收款计划（2026）'!$B:$B,'[3]产值及收款计划（2026）'!CD:CD)</f>
        <v>0</v>
      </c>
      <c r="CE385" s="256" cm="1">
        <f t="array" aca="1" ref="CE385" ca="1">_xlfn.XLOOKUP($A385&amp;$B385,'[3]产值及收款计划（2026）'!$A:$A&amp;'[3]产值及收款计划（2026）'!$B:$B,'[3]产值及收款计划（2026）'!CE:CE)</f>
        <v>0</v>
      </c>
      <c r="CF385" s="256" cm="1">
        <f t="array" aca="1" ref="CF385" ca="1">_xlfn.XLOOKUP($A385&amp;$B385,'[3]产值及收款计划（2026）'!$A:$A&amp;'[3]产值及收款计划（2026）'!$B:$B,'[3]产值及收款计划（2026）'!CF:CF)</f>
        <v>0</v>
      </c>
      <c r="CG385" s="256" cm="1">
        <f t="array" aca="1" ref="CG385" ca="1">_xlfn.XLOOKUP($A385&amp;$B385,'[3]产值及收款计划（2026）'!$A:$A&amp;'[3]产值及收款计划（2026）'!$B:$B,'[3]产值及收款计划（2026）'!CG:CG)</f>
        <v>0</v>
      </c>
      <c r="CH385" s="256" cm="1">
        <f t="array" aca="1" ref="CH385" ca="1">_xlfn.XLOOKUP($A385&amp;$B385,'[3]产值及收款计划（2026）'!$A:$A&amp;'[3]产值及收款计划（2026）'!$B:$B,'[3]产值及收款计划（2026）'!CH:CH)</f>
        <v>0</v>
      </c>
      <c r="CI385" s="256" cm="1">
        <f t="array" aca="1" ref="CI385" ca="1">_xlfn.XLOOKUP($A385&amp;$B385,'[3]产值及收款计划（2026）'!$A:$A&amp;'[3]产值及收款计划（2026）'!$B:$B,'[3]产值及收款计划（2026）'!CI:CI)</f>
        <v>0</v>
      </c>
      <c r="CJ385" s="256" cm="1">
        <f t="array" aca="1" ref="CJ385" ca="1">_xlfn.XLOOKUP($A385&amp;$B385,'[3]产值及收款计划（2026）'!$A:$A&amp;'[3]产值及收款计划（2026）'!$B:$B,'[3]产值及收款计划（2026）'!CJ:CJ)</f>
        <v>0</v>
      </c>
      <c r="CK385" s="256" cm="1">
        <f t="array" aca="1" ref="CK385" ca="1">_xlfn.XLOOKUP($A385&amp;$B385,'[3]产值及收款计划（2026）'!$A:$A&amp;'[3]产值及收款计划（2026）'!$B:$B,'[3]产值及收款计划（2026）'!CK:CK)</f>
        <v>0</v>
      </c>
      <c r="CL385" s="256" cm="1">
        <f t="array" aca="1" ref="CL385" ca="1">_xlfn.XLOOKUP($A385&amp;$B385,'[3]产值及收款计划（2026）'!$A:$A&amp;'[3]产值及收款计划（2026）'!$B:$B,'[3]产值及收款计划（2026）'!CL:CL)</f>
        <v>0</v>
      </c>
      <c r="DA385" s="256" cm="1">
        <f t="array" aca="1" ref="DA385" ca="1">_xlfn.XLOOKUP($A385&amp;$B385,'[3]产值及收款计划（2026）'!$A:$A&amp;'[3]产值及收款计划（2026）'!$B:$B,'[3]产值及收款计划（2026）'!DA:DA)</f>
        <v>12.225</v>
      </c>
      <c r="DB385" s="256" cm="1">
        <f t="array" aca="1" ref="DB385" ca="1">_xlfn.XLOOKUP($A385&amp;$B385,'[3]产值及收款计划（2026）'!$A:$A&amp;'[3]产值及收款计划（2026）'!$B:$B,'[3]产值及收款计划（2026）'!DB:DB)</f>
        <v>0</v>
      </c>
      <c r="DC385" s="256" cm="1">
        <f t="array" aca="1" ref="DC385" ca="1">_xlfn.XLOOKUP($A385&amp;$B385,'[3]产值及收款计划（2026）'!$A:$A&amp;'[3]产值及收款计划（2026）'!$B:$B,'[3]产值及收款计划（2026）'!DC:DC)</f>
        <v>0</v>
      </c>
      <c r="DD385" s="256" cm="1">
        <f t="array" aca="1" ref="DD385" ca="1">_xlfn.XLOOKUP($A385&amp;$B385,'[3]产值及收款计划（2026）'!$A:$A&amp;'[3]产值及收款计划（2026）'!$B:$B,'[3]产值及收款计划（2026）'!DD:DD)</f>
        <v>0</v>
      </c>
      <c r="DE385" s="256" cm="1">
        <f t="array" aca="1" ref="DE385" ca="1">_xlfn.XLOOKUP($A385&amp;$B385,'[3]产值及收款计划（2026）'!$A:$A&amp;'[3]产值及收款计划（2026）'!$B:$B,'[3]产值及收款计划（2026）'!DE:DE)</f>
        <v>0</v>
      </c>
      <c r="DF385" s="256" cm="1">
        <f t="array" aca="1" ref="DF385" ca="1">_xlfn.XLOOKUP($A385&amp;$B385,'[3]产值及收款计划（2026）'!$A:$A&amp;'[3]产值及收款计划（2026）'!$B:$B,'[3]产值及收款计划（2026）'!DF:DF)</f>
        <v>0</v>
      </c>
      <c r="DG385" s="256" cm="1">
        <f t="array" aca="1" ref="DG385" ca="1">_xlfn.XLOOKUP($A385&amp;$B385,'[3]产值及收款计划（2026）'!$A:$A&amp;'[3]产值及收款计划（2026）'!$B:$B,'[3]产值及收款计划（2026）'!DG:DG)</f>
        <v>0</v>
      </c>
      <c r="DH385" s="256" cm="1">
        <f t="array" aca="1" ref="DH385" ca="1">_xlfn.XLOOKUP($A385&amp;$B385,'[3]产值及收款计划（2026）'!$A:$A&amp;'[3]产值及收款计划（2026）'!$B:$B,'[3]产值及收款计划（2026）'!DH:DH)</f>
        <v>0</v>
      </c>
      <c r="DI385" s="256" cm="1">
        <f t="array" aca="1" ref="DI385" ca="1">_xlfn.XLOOKUP($A385&amp;$B385,'[3]产值及收款计划（2026）'!$A:$A&amp;'[3]产值及收款计划（2026）'!$B:$B,'[3]产值及收款计划（2026）'!DI:DI)</f>
        <v>0</v>
      </c>
      <c r="DJ385" s="256" cm="1">
        <f t="array" aca="1" ref="DJ385" ca="1">_xlfn.XLOOKUP($A385&amp;$B385,'[3]产值及收款计划（2026）'!$A:$A&amp;'[3]产值及收款计划（2026）'!$B:$B,'[3]产值及收款计划（2026）'!DJ:DJ)</f>
        <v>0</v>
      </c>
      <c r="DK385" s="256" cm="1">
        <f t="array" aca="1" ref="DK385" ca="1">_xlfn.XLOOKUP($A385&amp;$B385,'[3]产值及收款计划（2026）'!$A:$A&amp;'[3]产值及收款计划（2026）'!$B:$B,'[3]产值及收款计划（2026）'!DK:DK)</f>
        <v>0</v>
      </c>
      <c r="DL385" s="256" cm="1">
        <f t="array" aca="1" ref="DL385" ca="1">_xlfn.XLOOKUP($A385&amp;$B385,'[3]产值及收款计划（2026）'!$A:$A&amp;'[3]产值及收款计划（2026）'!$B:$B,'[3]产值及收款计划（2026）'!DL:DL)</f>
        <v>0</v>
      </c>
      <c r="DM385" s="264"/>
      <c r="DN385" s="250"/>
    </row>
    <row r="386" spans="1:118" ht="20.25" x14ac:dyDescent="0.15">
      <c r="A386" s="254">
        <f t="shared" ca="1" si="20"/>
        <v>38</v>
      </c>
      <c r="B386" s="254" t="s">
        <v>27</v>
      </c>
      <c r="C386" s="255" t="str" cm="1">
        <f t="array" aca="1" ref="C386" ca="1">_xlfn.XLOOKUP($A386&amp;$B386,'[3]产值及收款计划（2026）'!$A:$A&amp;'[3]产值及收款计划（2026）'!$B:$B,'[3]产值及收款计划（2026）'!C:C)</f>
        <v>C0CJSG-FW-T-2025043</v>
      </c>
      <c r="D386" s="255" t="str" cm="1">
        <f t="array" aca="1" ref="D386" ca="1">_xlfn.XLOOKUP($A386&amp;$B386,'[3]产值及收款计划（2026）'!$A:$A&amp;'[3]产值及收款计划（2026）'!$B:$B,'[3]产值及收款计划（2026）'!D:D)</f>
        <v>2025年城市运营报账表单开发服务</v>
      </c>
      <c r="E386" s="256" cm="1">
        <f t="array" aca="1" ref="E386" ca="1">_xlfn.XLOOKUP($A386&amp;$B386,'[3]产值及收款计划（2026）'!$A:$A&amp;'[3]产值及收款计划（2026）'!$B:$B,'[3]产值及收款计划（2026）'!E:E)</f>
        <v>84.75</v>
      </c>
      <c r="F386" s="256" cm="1">
        <f t="array" aca="1" ref="F386" ca="1">_xlfn.XLOOKUP($A386&amp;$B386,'[3]产值及收款计划（2026）'!$A:$A&amp;'[3]产值及收款计划（2026）'!$B:$B,'[3]产值及收款计划（2026）'!F:F)</f>
        <v>84.75</v>
      </c>
      <c r="G386" s="256" cm="1">
        <f t="array" aca="1" ref="G386" ca="1">_xlfn.XLOOKUP($A386&amp;$B386,'[3]产值及收款计划（2026）'!$A:$A&amp;'[3]产值及收款计划（2026）'!$B:$B,'[3]产值及收款计划（2026）'!G:G)</f>
        <v>84.75</v>
      </c>
      <c r="H386" s="256" cm="1">
        <f t="array" aca="1" ref="H386" ca="1">_xlfn.XLOOKUP($A386&amp;$B386,'[3]产值及收款计划（2026）'!$A:$A&amp;'[3]产值及收款计划（2026）'!$B:$B,'[3]产值及收款计划（2026）'!H:H)</f>
        <v>49.75</v>
      </c>
      <c r="I386" s="257" cm="1">
        <f t="array" aca="1" ref="I386" ca="1">_xlfn.XLOOKUP($A386&amp;$B386,'[3]产值及收款计划（2026）'!$A:$A&amp;'[3]产值及收款计划（2026）'!$B:$B,'[3]产值及收款计划（2026）'!I:I)</f>
        <v>0.58702064896755202</v>
      </c>
      <c r="J386" s="258" cm="1">
        <f t="array" aca="1" ref="J386" ca="1">_xlfn.XLOOKUP($A386&amp;$B386,'[3]产值及收款计划（2026）'!$A:$A&amp;'[3]产值及收款计划（2026）'!$B:$B,'[3]产值及收款计划（2026）'!J:J)</f>
        <v>0.06</v>
      </c>
      <c r="K386" s="256" cm="1">
        <f t="array" aca="1" ref="K386" ca="1">_xlfn.XLOOKUP($A386&amp;$B386,'[3]产值及收款计划（2026）'!$A:$A&amp;'[3]产值及收款计划（2026）'!$B:$B,'[3]产值及收款计划（2026）'!K:K)</f>
        <v>0</v>
      </c>
      <c r="L386" s="256" cm="1">
        <f t="array" aca="1" ref="L386" ca="1">_xlfn.XLOOKUP($A386&amp;$B386,'[3]产值及收款计划（2026）'!$A:$A&amp;'[3]产值及收款计划（2026）'!$B:$B,'[3]产值及收款计划（2026）'!L:L)</f>
        <v>0</v>
      </c>
      <c r="M386" s="256" t="str" cm="1">
        <f t="array" aca="1" ref="M386" ca="1">_xlfn.XLOOKUP($A386&amp;$B386,'[3]产值及收款计划（2026）'!$A:$A&amp;'[3]产值及收款计划（2026）'!$B:$B,'[3]产值及收款计划（2026）'!M:M)</f>
        <v>主导</v>
      </c>
      <c r="N386" s="256" cm="1">
        <f t="array" aca="1" ref="N386" ca="1">_xlfn.XLOOKUP($A386&amp;$B386,'[3]产值及收款计划（2026）'!$A:$A&amp;'[3]产值及收款计划（2026）'!$B:$B,'[3]产值及收款计划（2026）'!N:N)</f>
        <v>0</v>
      </c>
      <c r="O386" s="256" t="str" cm="1">
        <f t="array" aca="1" ref="O386" ca="1">_xlfn.XLOOKUP($A386&amp;$B386,'[3]产值及收款计划（2026）'!$A:$A&amp;'[3]产值及收款计划（2026）'!$B:$B,'[3]产值及收款计划（2026）'!O:O)</f>
        <v>涂勋</v>
      </c>
      <c r="P386" s="255" t="str" cm="1">
        <f t="array" aca="1" ref="P386" ca="1">_xlfn.XLOOKUP($A386&amp;$B386,'[3]产值及收款计划（2026）'!$A:$A&amp;'[3]产值及收款计划（2026）'!$B:$B,'[3]产值及收款计划（2026）'!P:P)</f>
        <v>在建</v>
      </c>
      <c r="Q386" s="256" cm="1">
        <f t="array" aca="1" ref="Q386" ca="1">_xlfn.XLOOKUP($A386&amp;$B386,'[3]产值及收款计划（2026）'!$A:$A&amp;'[3]产值及收款计划（2026）'!$B:$B,'[3]产值及收款计划（2026）'!Q:Q)</f>
        <v>0</v>
      </c>
      <c r="R386" s="256" cm="1">
        <f t="array" aca="1" ref="R386" ca="1">_xlfn.XLOOKUP($A386&amp;$B386,'[3]产值及收款计划（2026）'!$A:$A&amp;'[3]产值及收款计划（2026）'!$B:$B,'[3]产值及收款计划（2026）'!R:R)</f>
        <v>0</v>
      </c>
      <c r="S386" s="256" cm="1">
        <f t="array" aca="1" ref="S386" ca="1">_xlfn.XLOOKUP($A386&amp;$B386,'[3]产值及收款计划（2026）'!$A:$A&amp;'[3]产值及收款计划（2026）'!$B:$B,'[3]产值及收款计划（2026）'!S:S)</f>
        <v>0</v>
      </c>
      <c r="T386" s="256" cm="1">
        <f t="array" aca="1" ref="T386" ca="1">_xlfn.XLOOKUP($A386&amp;$B386,'[3]产值及收款计划（2026）'!$A:$A&amp;'[3]产值及收款计划（2026）'!$B:$B,'[3]产值及收款计划（2026）'!T:T)</f>
        <v>80.512500000000003</v>
      </c>
      <c r="U386" s="256" cm="1">
        <f t="array" aca="1" ref="U386" ca="1">_xlfn.XLOOKUP($A386&amp;$B386,'[3]产值及收款计划（2026）'!$A:$A&amp;'[3]产值及收款计划（2026）'!$B:$B,'[3]产值及收款计划（2026）'!U:U)</f>
        <v>0</v>
      </c>
      <c r="V386" s="256" cm="1">
        <f t="array" aca="1" ref="V386" ca="1">_xlfn.XLOOKUP($A386&amp;$B386,'[3]产值及收款计划（2026）'!$A:$A&amp;'[3]产值及收款计划（2026）'!$B:$B,'[3]产值及收款计划（2026）'!V:V)</f>
        <v>4.2374999999999998</v>
      </c>
      <c r="W386" s="256" cm="1">
        <f t="array" aca="1" ref="W386" ca="1">_xlfn.XLOOKUP($A386&amp;$B386,'[3]产值及收款计划（2026）'!$A:$A&amp;'[3]产值及收款计划（2026）'!$B:$B,'[3]产值及收款计划（2026）'!W:W)</f>
        <v>0</v>
      </c>
      <c r="X386" s="256" cm="1">
        <f t="array" aca="1" ref="X386" ca="1">_xlfn.XLOOKUP($A386&amp;$B386,'[3]产值及收款计划（2026）'!$A:$A&amp;'[3]产值及收款计划（2026）'!$B:$B,'[3]产值及收款计划（2026）'!X:X)</f>
        <v>0</v>
      </c>
      <c r="Y386" s="256" cm="1">
        <f t="array" aca="1" ref="Y386" ca="1">_xlfn.XLOOKUP($A386&amp;$B386,'[3]产值及收款计划（2026）'!$A:$A&amp;'[3]产值及收款计划（2026）'!$B:$B,'[3]产值及收款计划（2026）'!Y:Y)</f>
        <v>0</v>
      </c>
      <c r="Z386" s="256" cm="1">
        <f t="array" aca="1" ref="Z386" ca="1">_xlfn.XLOOKUP($A386&amp;$B386,'[3]产值及收款计划（2026）'!$A:$A&amp;'[3]产值及收款计划（2026）'!$B:$B,'[3]产值及收款计划（2026）'!Z:Z)</f>
        <v>0</v>
      </c>
      <c r="AA386" s="256" cm="1">
        <f t="array" aca="1" ref="AA386" ca="1">_xlfn.XLOOKUP($A386&amp;$B386,'[3]产值及收款计划（2026）'!$A:$A&amp;'[3]产值及收款计划（2026）'!$B:$B,'[3]产值及收款计划（2026）'!AA:AA)</f>
        <v>0</v>
      </c>
      <c r="AB386" s="256" cm="1">
        <f t="array" aca="1" ref="AB386" ca="1">_xlfn.XLOOKUP($A386&amp;$B386,'[3]产值及收款计划（2026）'!$A:$A&amp;'[3]产值及收款计划（2026）'!$B:$B,'[3]产值及收款计划（2026）'!AB:AB)</f>
        <v>0</v>
      </c>
      <c r="AC386" s="256" cm="1">
        <f t="array" aca="1" ref="AC386" ca="1">_xlfn.XLOOKUP($A386&amp;$B386,'[3]产值及收款计划（2026）'!$A:$A&amp;'[3]产值及收款计划（2026）'!$B:$B,'[3]产值及收款计划（2026）'!AC:AC)</f>
        <v>0</v>
      </c>
      <c r="AD386" s="256" cm="1">
        <f t="array" aca="1" ref="AD386" ca="1">_xlfn.XLOOKUP($A386&amp;$B386,'[3]产值及收款计划（2026）'!$A:$A&amp;'[3]产值及收款计划（2026）'!$B:$B,'[3]产值及收款计划（2026）'!AD:AD)</f>
        <v>0</v>
      </c>
      <c r="AE386" s="256" cm="1">
        <f t="array" aca="1" ref="AE386" ca="1">_xlfn.XLOOKUP($A386&amp;$B386,'[3]产值及收款计划（2026）'!$A:$A&amp;'[3]产值及收款计划（2026）'!$B:$B,'[3]产值及收款计划（2026）'!AE:AE)</f>
        <v>0</v>
      </c>
      <c r="AF386" s="256" cm="1">
        <f t="array" aca="1" ref="AF386" ca="1">_xlfn.XLOOKUP($A386&amp;$B386,'[3]产值及收款计划（2026）'!$A:$A&amp;'[3]产值及收款计划（2026）'!$B:$B,'[3]产值及收款计划（2026）'!AF:AF)</f>
        <v>0</v>
      </c>
      <c r="AG386" s="256" cm="1">
        <f t="array" aca="1" ref="AG386" ca="1">_xlfn.XLOOKUP($A386&amp;$B386,'[3]产值及收款计划（2026）'!$A:$A&amp;'[3]产值及收款计划（2026）'!$B:$B,'[3]产值及收款计划（2026）'!AG:AG)</f>
        <v>0</v>
      </c>
      <c r="AH386" s="256" cm="1">
        <f t="array" aca="1" ref="AH386" ca="1">_xlfn.XLOOKUP($A386&amp;$B386,'[3]产值及收款计划（2026）'!$A:$A&amp;'[3]产值及收款计划（2026）'!$B:$B,'[3]产值及收款计划（2026）'!AH:AH)</f>
        <v>0</v>
      </c>
      <c r="AI386" s="256" cm="1">
        <f t="array" aca="1" ref="AI386" ca="1">_xlfn.XLOOKUP($A386&amp;$B386,'[3]产值及收款计划（2026）'!$A:$A&amp;'[3]产值及收款计划（2026）'!$B:$B,'[3]产值及收款计划（2026）'!AI:AI)</f>
        <v>0</v>
      </c>
      <c r="AJ386" s="256" cm="1">
        <f t="array" aca="1" ref="AJ386" ca="1">_xlfn.XLOOKUP($A386&amp;$B386,'[3]产值及收款计划（2026）'!$A:$A&amp;'[3]产值及收款计划（2026）'!$B:$B,'[3]产值及收款计划（2026）'!AJ:AJ)</f>
        <v>0</v>
      </c>
      <c r="AK386" s="256" cm="1">
        <f t="array" aca="1" ref="AK386" ca="1">_xlfn.XLOOKUP($A386&amp;$B386,'[3]产值及收款计划（2026）'!$A:$A&amp;'[3]产值及收款计划（2026）'!$B:$B,'[3]产值及收款计划（2026）'!AK:AK)</f>
        <v>0</v>
      </c>
      <c r="AL386" s="256" cm="1">
        <f t="array" aca="1" ref="AL386" ca="1">_xlfn.XLOOKUP($A386&amp;$B386,'[3]产值及收款计划（2026）'!$A:$A&amp;'[3]产值及收款计划（2026）'!$B:$B,'[3]产值及收款计划（2026）'!AL:AL)</f>
        <v>4.2374999999999998</v>
      </c>
      <c r="AM386" s="263" t="e" cm="1">
        <f t="array" aca="1" ref="AM386" ca="1">_xlfn.LET(_xlpm.勾选月份状态数组,TRANSPOSE('PPT(12-15页）-TOP10'!$A$3:$A$14),_xlpm.选择数据区,IF('PPT(12-15页）-TOP10'!$E$3="收款",$BA386:$BL386,$AA386:$AL386),SUM(_xlfn._xlws.FILTER(_xlpm.选择数据区,_xlpm.勾选月份状态数组,"")))</f>
        <v>#NAME?</v>
      </c>
      <c r="AN386" s="256" t="e" cm="1">
        <f t="array" aca="1" ref="AN386" ca="1">_xlfn.LET(_xlpm.勾选月份状态数组,TRANSPOSE('PPT(12-15页）-TOP10'!$A$3:$A$14),_xlpm.选择数据区,IF('PPT(12-15页）-TOP10'!$E$3="收款",$DA386:$DL386,$CA386:$CL386),SUM(_xlfn._xlws.FILTER(_xlpm.选择数据区,_xlpm.勾选月份状态数组,"")))</f>
        <v>#NAME?</v>
      </c>
      <c r="AO386" s="256">
        <f ca="1">SUM(CA386:CC386)+SUM(AD386:AL386)</f>
        <v>4.2374999999999998</v>
      </c>
      <c r="AP386" s="256"/>
      <c r="AQ386" s="256"/>
      <c r="AR386" s="256"/>
      <c r="AS386" s="256" cm="1">
        <f t="array" aca="1" ref="AS386" ca="1">_xlfn.XLOOKUP($A386&amp;$B386,'[3]产值及收款计划（2026）'!$A:$A&amp;'[3]产值及收款计划（2026）'!$B:$B,'[3]产值及收款计划（2026）'!AS:AS)</f>
        <v>0</v>
      </c>
      <c r="AT386" s="256" cm="1">
        <f t="array" aca="1" ref="AT386" ca="1">_xlfn.XLOOKUP($A386&amp;$B386,'[3]产值及收款计划（2026）'!$A:$A&amp;'[3]产值及收款计划（2026）'!$B:$B,'[3]产值及收款计划（2026）'!AT:AT)</f>
        <v>0</v>
      </c>
      <c r="AU386" s="256" cm="1">
        <f t="array" aca="1" ref="AU386" ca="1">_xlfn.XLOOKUP($A386&amp;$B386,'[3]产值及收款计划（2026）'!$A:$A&amp;'[3]产值及收款计划（2026）'!$B:$B,'[3]产值及收款计划（2026）'!AU:AU)</f>
        <v>0</v>
      </c>
      <c r="AV386" s="256" cm="1">
        <f t="array" aca="1" ref="AV386" ca="1">_xlfn.XLOOKUP($A386&amp;$B386,'[3]产值及收款计划（2026）'!$A:$A&amp;'[3]产值及收款计划（2026）'!$B:$B,'[3]产值及收款计划（2026）'!AV:AV)</f>
        <v>0</v>
      </c>
      <c r="AW386" s="256" cm="1">
        <f t="array" aca="1" ref="AW386" ca="1">_xlfn.XLOOKUP($A386&amp;$B386,'[3]产值及收款计划（2026）'!$A:$A&amp;'[3]产值及收款计划（2026）'!$B:$B,'[3]产值及收款计划（2026）'!AW:AW)</f>
        <v>67.8</v>
      </c>
      <c r="AX386" s="256" cm="1">
        <f t="array" aca="1" ref="AX386" ca="1">_xlfn.XLOOKUP($A386&amp;$B386,'[3]产值及收款计划（2026）'!$A:$A&amp;'[3]产值及收款计划（2026）'!$B:$B,'[3]产值及收款计划（2026）'!AX:AX)</f>
        <v>12.7125</v>
      </c>
      <c r="AY386" s="256" cm="1">
        <f t="array" aca="1" ref="AY386" ca="1">_xlfn.XLOOKUP($A386&amp;$B386,'[3]产值及收款计划（2026）'!$A:$A&amp;'[3]产值及收款计划（2026）'!$B:$B,'[3]产值及收款计划（2026）'!AY:AY)</f>
        <v>4.2374999999999998</v>
      </c>
      <c r="AZ386" s="256" cm="1">
        <f t="array" aca="1" ref="AZ386" ca="1">_xlfn.XLOOKUP($A386&amp;$B386,'[3]产值及收款计划（2026）'!$A:$A&amp;'[3]产值及收款计划（2026）'!$B:$B,'[3]产值及收款计划（2026）'!AZ:AZ)</f>
        <v>0</v>
      </c>
      <c r="BA386" s="256" cm="1">
        <f t="array" aca="1" ref="BA386" ca="1">_xlfn.XLOOKUP($A386&amp;$B386,'[3]产值及收款计划（2026）'!$A:$A&amp;'[3]产值及收款计划（2026）'!$B:$B,'[3]产值及收款计划（2026）'!BA:BA)</f>
        <v>12.7125</v>
      </c>
      <c r="BB386" s="256" cm="1">
        <f t="array" aca="1" ref="BB386" ca="1">_xlfn.XLOOKUP($A386&amp;$B386,'[3]产值及收款计划（2026）'!$A:$A&amp;'[3]产值及收款计划（2026）'!$B:$B,'[3]产值及收款计划（2026）'!BB:BB)</f>
        <v>0</v>
      </c>
      <c r="BC386" s="256" cm="1">
        <f t="array" aca="1" ref="BC386" ca="1">_xlfn.XLOOKUP($A386&amp;$B386,'[3]产值及收款计划（2026）'!$A:$A&amp;'[3]产值及收款计划（2026）'!$B:$B,'[3]产值及收款计划（2026）'!BC:BC)</f>
        <v>0</v>
      </c>
      <c r="BD386" s="256" cm="1">
        <f t="array" aca="1" ref="BD386" ca="1">_xlfn.XLOOKUP($A386&amp;$B386,'[3]产值及收款计划（2026）'!$A:$A&amp;'[3]产值及收款计划（2026）'!$B:$B,'[3]产值及收款计划（2026）'!BD:BD)</f>
        <v>0</v>
      </c>
      <c r="BE386" s="256" cm="1">
        <f t="array" aca="1" ref="BE386" ca="1">_xlfn.XLOOKUP($A386&amp;$B386,'[3]产值及收款计划（2026）'!$A:$A&amp;'[3]产值及收款计划（2026）'!$B:$B,'[3]产值及收款计划（2026）'!BE:BE)</f>
        <v>0</v>
      </c>
      <c r="BF386" s="256" cm="1">
        <f t="array" aca="1" ref="BF386" ca="1">_xlfn.XLOOKUP($A386&amp;$B386,'[3]产值及收款计划（2026）'!$A:$A&amp;'[3]产值及收款计划（2026）'!$B:$B,'[3]产值及收款计划（2026）'!BF:BF)</f>
        <v>0</v>
      </c>
      <c r="BG386" s="256" cm="1">
        <f t="array" aca="1" ref="BG386" ca="1">_xlfn.XLOOKUP($A386&amp;$B386,'[3]产值及收款计划（2026）'!$A:$A&amp;'[3]产值及收款计划（2026）'!$B:$B,'[3]产值及收款计划（2026）'!BG:BG)</f>
        <v>0</v>
      </c>
      <c r="BH386" s="256" cm="1">
        <f t="array" aca="1" ref="BH386" ca="1">_xlfn.XLOOKUP($A386&amp;$B386,'[3]产值及收款计划（2026）'!$A:$A&amp;'[3]产值及收款计划（2026）'!$B:$B,'[3]产值及收款计划（2026）'!BH:BH)</f>
        <v>0</v>
      </c>
      <c r="BI386" s="256" cm="1">
        <f t="array" aca="1" ref="BI386" ca="1">_xlfn.XLOOKUP($A386&amp;$B386,'[3]产值及收款计划（2026）'!$A:$A&amp;'[3]产值及收款计划（2026）'!$B:$B,'[3]产值及收款计划（2026）'!BI:BI)</f>
        <v>0</v>
      </c>
      <c r="BJ386" s="256" cm="1">
        <f t="array" aca="1" ref="BJ386" ca="1">_xlfn.XLOOKUP($A386&amp;$B386,'[3]产值及收款计划（2026）'!$A:$A&amp;'[3]产值及收款计划（2026）'!$B:$B,'[3]产值及收款计划（2026）'!BJ:BJ)</f>
        <v>0</v>
      </c>
      <c r="BK386" s="256" cm="1">
        <f t="array" aca="1" ref="BK386" ca="1">_xlfn.XLOOKUP($A386&amp;$B386,'[3]产值及收款计划（2026）'!$A:$A&amp;'[3]产值及收款计划（2026）'!$B:$B,'[3]产值及收款计划（2026）'!BK:BK)</f>
        <v>0</v>
      </c>
      <c r="BL386" s="256" cm="1">
        <f t="array" aca="1" ref="BL386" ca="1">_xlfn.XLOOKUP($A386&amp;$B386,'[3]产值及收款计划（2026）'!$A:$A&amp;'[3]产值及收款计划（2026）'!$B:$B,'[3]产值及收款计划（2026）'!BL:BL)</f>
        <v>4.2374999999999998</v>
      </c>
      <c r="BM386" s="256"/>
      <c r="BN386" s="256"/>
      <c r="BO386" s="256"/>
      <c r="BP386" s="256"/>
      <c r="BQ386" s="255" t="str" cm="1">
        <f t="array" aca="1" ref="BQ386" ca="1">_xlfn.XLOOKUP($A386&amp;$B386,'[3]产值及收款计划（2026）'!$A:$A&amp;'[3]产值及收款计划（2026）'!$B:$B,'[3]产值及收款计划（2026）'!BQ:BQ)</f>
        <v>上海城建城市运营（集团）有限公司</v>
      </c>
      <c r="BR386" s="256" cm="1">
        <f t="array" aca="1" ref="BR386" ca="1">_xlfn.XLOOKUP($A386&amp;$B386,'[3]产值及收款计划（2026）'!$A:$A&amp;'[3]产值及收款计划（2026）'!$B:$B,'[3]产值及收款计划（2026）'!BR:BR)</f>
        <v>0</v>
      </c>
      <c r="CA386" s="256" cm="1">
        <f t="array" aca="1" ref="CA386" ca="1">_xlfn.XLOOKUP($A386&amp;$B386,'[3]产值及收款计划（2026）'!$A:$A&amp;'[3]产值及收款计划（2026）'!$B:$B,'[3]产值及收款计划（2026）'!CA:CA)</f>
        <v>0</v>
      </c>
      <c r="CB386" s="256" cm="1">
        <f t="array" aca="1" ref="CB386" ca="1">_xlfn.XLOOKUP($A386&amp;$B386,'[3]产值及收款计划（2026）'!$A:$A&amp;'[3]产值及收款计划（2026）'!$B:$B,'[3]产值及收款计划（2026）'!CB:CB)</f>
        <v>0</v>
      </c>
      <c r="CC386" s="256" cm="1">
        <f t="array" aca="1" ref="CC386" ca="1">_xlfn.XLOOKUP($A386&amp;$B386,'[3]产值及收款计划（2026）'!$A:$A&amp;'[3]产值及收款计划（2026）'!$B:$B,'[3]产值及收款计划（2026）'!CC:CC)</f>
        <v>0</v>
      </c>
      <c r="CD386" s="256" cm="1">
        <f t="array" aca="1" ref="CD386" ca="1">_xlfn.XLOOKUP($A386&amp;$B386,'[3]产值及收款计划（2026）'!$A:$A&amp;'[3]产值及收款计划（2026）'!$B:$B,'[3]产值及收款计划（2026）'!CD:CD)</f>
        <v>0</v>
      </c>
      <c r="CE386" s="256" cm="1">
        <f t="array" aca="1" ref="CE386" ca="1">_xlfn.XLOOKUP($A386&amp;$B386,'[3]产值及收款计划（2026）'!$A:$A&amp;'[3]产值及收款计划（2026）'!$B:$B,'[3]产值及收款计划（2026）'!CE:CE)</f>
        <v>0</v>
      </c>
      <c r="CF386" s="256" cm="1">
        <f t="array" aca="1" ref="CF386" ca="1">_xlfn.XLOOKUP($A386&amp;$B386,'[3]产值及收款计划（2026）'!$A:$A&amp;'[3]产值及收款计划（2026）'!$B:$B,'[3]产值及收款计划（2026）'!CF:CF)</f>
        <v>0</v>
      </c>
      <c r="CG386" s="256" cm="1">
        <f t="array" aca="1" ref="CG386" ca="1">_xlfn.XLOOKUP($A386&amp;$B386,'[3]产值及收款计划（2026）'!$A:$A&amp;'[3]产值及收款计划（2026）'!$B:$B,'[3]产值及收款计划（2026）'!CG:CG)</f>
        <v>0</v>
      </c>
      <c r="CH386" s="256" cm="1">
        <f t="array" aca="1" ref="CH386" ca="1">_xlfn.XLOOKUP($A386&amp;$B386,'[3]产值及收款计划（2026）'!$A:$A&amp;'[3]产值及收款计划（2026）'!$B:$B,'[3]产值及收款计划（2026）'!CH:CH)</f>
        <v>0</v>
      </c>
      <c r="CI386" s="256" cm="1">
        <f t="array" aca="1" ref="CI386" ca="1">_xlfn.XLOOKUP($A386&amp;$B386,'[3]产值及收款计划（2026）'!$A:$A&amp;'[3]产值及收款计划（2026）'!$B:$B,'[3]产值及收款计划（2026）'!CI:CI)</f>
        <v>0</v>
      </c>
      <c r="CJ386" s="256" cm="1">
        <f t="array" aca="1" ref="CJ386" ca="1">_xlfn.XLOOKUP($A386&amp;$B386,'[3]产值及收款计划（2026）'!$A:$A&amp;'[3]产值及收款计划（2026）'!$B:$B,'[3]产值及收款计划（2026）'!CJ:CJ)</f>
        <v>0</v>
      </c>
      <c r="CK386" s="256" cm="1">
        <f t="array" aca="1" ref="CK386" ca="1">_xlfn.XLOOKUP($A386&amp;$B386,'[3]产值及收款计划（2026）'!$A:$A&amp;'[3]产值及收款计划（2026）'!$B:$B,'[3]产值及收款计划（2026）'!CK:CK)</f>
        <v>0</v>
      </c>
      <c r="CL386" s="256" cm="1">
        <f t="array" aca="1" ref="CL386" ca="1">_xlfn.XLOOKUP($A386&amp;$B386,'[3]产值及收款计划（2026）'!$A:$A&amp;'[3]产值及收款计划（2026）'!$B:$B,'[3]产值及收款计划（2026）'!CL:CL)</f>
        <v>0</v>
      </c>
      <c r="DA386" s="256" cm="1">
        <f t="array" aca="1" ref="DA386" ca="1">_xlfn.XLOOKUP($A386&amp;$B386,'[3]产值及收款计划（2026）'!$A:$A&amp;'[3]产值及收款计划（2026）'!$B:$B,'[3]产值及收款计划（2026）'!DA:DA)</f>
        <v>12.7125</v>
      </c>
      <c r="DB386" s="256" cm="1">
        <f t="array" aca="1" ref="DB386" ca="1">_xlfn.XLOOKUP($A386&amp;$B386,'[3]产值及收款计划（2026）'!$A:$A&amp;'[3]产值及收款计划（2026）'!$B:$B,'[3]产值及收款计划（2026）'!DB:DB)</f>
        <v>0</v>
      </c>
      <c r="DC386" s="256" cm="1">
        <f t="array" aca="1" ref="DC386" ca="1">_xlfn.XLOOKUP($A386&amp;$B386,'[3]产值及收款计划（2026）'!$A:$A&amp;'[3]产值及收款计划（2026）'!$B:$B,'[3]产值及收款计划（2026）'!DC:DC)</f>
        <v>0</v>
      </c>
      <c r="DD386" s="256" cm="1">
        <f t="array" aca="1" ref="DD386" ca="1">_xlfn.XLOOKUP($A386&amp;$B386,'[3]产值及收款计划（2026）'!$A:$A&amp;'[3]产值及收款计划（2026）'!$B:$B,'[3]产值及收款计划（2026）'!DD:DD)</f>
        <v>0</v>
      </c>
      <c r="DE386" s="256" cm="1">
        <f t="array" aca="1" ref="DE386" ca="1">_xlfn.XLOOKUP($A386&amp;$B386,'[3]产值及收款计划（2026）'!$A:$A&amp;'[3]产值及收款计划（2026）'!$B:$B,'[3]产值及收款计划（2026）'!DE:DE)</f>
        <v>0</v>
      </c>
      <c r="DF386" s="256" cm="1">
        <f t="array" aca="1" ref="DF386" ca="1">_xlfn.XLOOKUP($A386&amp;$B386,'[3]产值及收款计划（2026）'!$A:$A&amp;'[3]产值及收款计划（2026）'!$B:$B,'[3]产值及收款计划（2026）'!DF:DF)</f>
        <v>0</v>
      </c>
      <c r="DG386" s="256" cm="1">
        <f t="array" aca="1" ref="DG386" ca="1">_xlfn.XLOOKUP($A386&amp;$B386,'[3]产值及收款计划（2026）'!$A:$A&amp;'[3]产值及收款计划（2026）'!$B:$B,'[3]产值及收款计划（2026）'!DG:DG)</f>
        <v>0</v>
      </c>
      <c r="DH386" s="256" cm="1">
        <f t="array" aca="1" ref="DH386" ca="1">_xlfn.XLOOKUP($A386&amp;$B386,'[3]产值及收款计划（2026）'!$A:$A&amp;'[3]产值及收款计划（2026）'!$B:$B,'[3]产值及收款计划（2026）'!DH:DH)</f>
        <v>0</v>
      </c>
      <c r="DI386" s="256" cm="1">
        <f t="array" aca="1" ref="DI386" ca="1">_xlfn.XLOOKUP($A386&amp;$B386,'[3]产值及收款计划（2026）'!$A:$A&amp;'[3]产值及收款计划（2026）'!$B:$B,'[3]产值及收款计划（2026）'!DI:DI)</f>
        <v>0</v>
      </c>
      <c r="DJ386" s="256" cm="1">
        <f t="array" aca="1" ref="DJ386" ca="1">_xlfn.XLOOKUP($A386&amp;$B386,'[3]产值及收款计划（2026）'!$A:$A&amp;'[3]产值及收款计划（2026）'!$B:$B,'[3]产值及收款计划（2026）'!DJ:DJ)</f>
        <v>0</v>
      </c>
      <c r="DK386" s="256" cm="1">
        <f t="array" aca="1" ref="DK386" ca="1">_xlfn.XLOOKUP($A386&amp;$B386,'[3]产值及收款计划（2026）'!$A:$A&amp;'[3]产值及收款计划（2026）'!$B:$B,'[3]产值及收款计划（2026）'!DK:DK)</f>
        <v>0</v>
      </c>
      <c r="DL386" s="256" cm="1">
        <f t="array" aca="1" ref="DL386" ca="1">_xlfn.XLOOKUP($A386&amp;$B386,'[3]产值及收款计划（2026）'!$A:$A&amp;'[3]产值及收款计划（2026）'!$B:$B,'[3]产值及收款计划（2026）'!DL:DL)</f>
        <v>0</v>
      </c>
      <c r="DM386" s="264"/>
      <c r="DN386" s="250"/>
    </row>
    <row r="387" spans="1:118" ht="40.5" x14ac:dyDescent="0.15">
      <c r="A387" s="254">
        <f t="shared" ca="1" si="20"/>
        <v>39</v>
      </c>
      <c r="B387" s="254" t="s">
        <v>27</v>
      </c>
      <c r="C387" s="256" t="str" cm="1">
        <f t="array" aca="1" ref="C387" ca="1">_xlfn.XLOOKUP($A387&amp;$B387,'[3]产值及收款计划（2026）'!$A:$A&amp;'[3]产值及收款计划（2026）'!$B:$B,'[3]产值及收款计划（2026）'!C:C)</f>
        <v>C0CJSG-FW-T-2025044</v>
      </c>
      <c r="D387" s="256" t="str" cm="1">
        <f t="array" aca="1" ref="D387" ca="1">_xlfn.XLOOKUP($A387&amp;$B387,'[3]产值及收款计划（2026）'!$A:$A&amp;'[3]产值及收款计划（2026）'!$B:$B,'[3]产值及收款计划（2026）'!D:D)</f>
        <v>2025年城市运营科研报账及流程统一开发服务</v>
      </c>
      <c r="E387" s="256" cm="1">
        <f t="array" aca="1" ref="E387" ca="1">_xlfn.XLOOKUP($A387&amp;$B387,'[3]产值及收款计划（2026）'!$A:$A&amp;'[3]产值及收款计划（2026）'!$B:$B,'[3]产值及收款计划（2026）'!E:E)</f>
        <v>74.5</v>
      </c>
      <c r="F387" s="256" cm="1">
        <f t="array" aca="1" ref="F387" ca="1">_xlfn.XLOOKUP($A387&amp;$B387,'[3]产值及收款计划（2026）'!$A:$A&amp;'[3]产值及收款计划（2026）'!$B:$B,'[3]产值及收款计划（2026）'!F:F)</f>
        <v>74.5</v>
      </c>
      <c r="G387" s="256" cm="1">
        <f t="array" aca="1" ref="G387" ca="1">_xlfn.XLOOKUP($A387&amp;$B387,'[3]产值及收款计划（2026）'!$A:$A&amp;'[3]产值及收款计划（2026）'!$B:$B,'[3]产值及收款计划（2026）'!G:G)</f>
        <v>74.5</v>
      </c>
      <c r="H387" s="256" cm="1">
        <f t="array" aca="1" ref="H387" ca="1">_xlfn.XLOOKUP($A387&amp;$B387,'[3]产值及收款计划（2026）'!$A:$A&amp;'[3]产值及收款计划（2026）'!$B:$B,'[3]产值及收款计划（2026）'!H:H)</f>
        <v>74.5</v>
      </c>
      <c r="I387" s="257" cm="1">
        <f t="array" aca="1" ref="I387" ca="1">_xlfn.XLOOKUP($A387&amp;$B387,'[3]产值及收款计划（2026）'!$A:$A&amp;'[3]产值及收款计划（2026）'!$B:$B,'[3]产值及收款计划（2026）'!I:I)</f>
        <v>1</v>
      </c>
      <c r="J387" s="258" cm="1">
        <f t="array" aca="1" ref="J387" ca="1">_xlfn.XLOOKUP($A387&amp;$B387,'[3]产值及收款计划（2026）'!$A:$A&amp;'[3]产值及收款计划（2026）'!$B:$B,'[3]产值及收款计划（2026）'!J:J)</f>
        <v>0.06</v>
      </c>
      <c r="K387" s="256" cm="1">
        <f t="array" aca="1" ref="K387" ca="1">_xlfn.XLOOKUP($A387&amp;$B387,'[3]产值及收款计划（2026）'!$A:$A&amp;'[3]产值及收款计划（2026）'!$B:$B,'[3]产值及收款计划（2026）'!K:K)</f>
        <v>0</v>
      </c>
      <c r="L387" s="256" cm="1">
        <f t="array" aca="1" ref="L387" ca="1">_xlfn.XLOOKUP($A387&amp;$B387,'[3]产值及收款计划（2026）'!$A:$A&amp;'[3]产值及收款计划（2026）'!$B:$B,'[3]产值及收款计划（2026）'!L:L)</f>
        <v>0</v>
      </c>
      <c r="M387" s="256" t="str" cm="1">
        <f t="array" aca="1" ref="M387" ca="1">_xlfn.XLOOKUP($A387&amp;$B387,'[3]产值及收款计划（2026）'!$A:$A&amp;'[3]产值及收款计划（2026）'!$B:$B,'[3]产值及收款计划（2026）'!M:M)</f>
        <v>主导</v>
      </c>
      <c r="N387" s="256" cm="1">
        <f t="array" aca="1" ref="N387" ca="1">_xlfn.XLOOKUP($A387&amp;$B387,'[3]产值及收款计划（2026）'!$A:$A&amp;'[3]产值及收款计划（2026）'!$B:$B,'[3]产值及收款计划（2026）'!N:N)</f>
        <v>0</v>
      </c>
      <c r="O387" s="256" t="str" cm="1">
        <f t="array" aca="1" ref="O387" ca="1">_xlfn.XLOOKUP($A387&amp;$B387,'[3]产值及收款计划（2026）'!$A:$A&amp;'[3]产值及收款计划（2026）'!$B:$B,'[3]产值及收款计划（2026）'!O:O)</f>
        <v>涂勋</v>
      </c>
      <c r="P387" s="255" t="str" cm="1">
        <f t="array" aca="1" ref="P387" ca="1">_xlfn.XLOOKUP($A387&amp;$B387,'[3]产值及收款计划（2026）'!$A:$A&amp;'[3]产值及收款计划（2026）'!$B:$B,'[3]产值及收款计划（2026）'!P:P)</f>
        <v>在建</v>
      </c>
      <c r="Q387" s="256" cm="1">
        <f t="array" aca="1" ref="Q387" ca="1">_xlfn.XLOOKUP($A387&amp;$B387,'[3]产值及收款计划（2026）'!$A:$A&amp;'[3]产值及收款计划（2026）'!$B:$B,'[3]产值及收款计划（2026）'!Q:Q)</f>
        <v>0</v>
      </c>
      <c r="R387" s="256" cm="1">
        <f t="array" aca="1" ref="R387" ca="1">_xlfn.XLOOKUP($A387&amp;$B387,'[3]产值及收款计划（2026）'!$A:$A&amp;'[3]产值及收款计划（2026）'!$B:$B,'[3]产值及收款计划（2026）'!R:R)</f>
        <v>0</v>
      </c>
      <c r="S387" s="256" cm="1">
        <f t="array" aca="1" ref="S387" ca="1">_xlfn.XLOOKUP($A387&amp;$B387,'[3]产值及收款计划（2026）'!$A:$A&amp;'[3]产值及收款计划（2026）'!$B:$B,'[3]产值及收款计划（2026）'!S:S)</f>
        <v>0</v>
      </c>
      <c r="T387" s="256" cm="1">
        <f t="array" aca="1" ref="T387" ca="1">_xlfn.XLOOKUP($A387&amp;$B387,'[3]产值及收款计划（2026）'!$A:$A&amp;'[3]产值及收款计划（2026）'!$B:$B,'[3]产值及收款计划（2026）'!T:T)</f>
        <v>37.25</v>
      </c>
      <c r="U387" s="256" cm="1">
        <f t="array" aca="1" ref="U387" ca="1">_xlfn.XLOOKUP($A387&amp;$B387,'[3]产值及收款计划（2026）'!$A:$A&amp;'[3]产值及收款计划（2026）'!$B:$B,'[3]产值及收款计划（2026）'!U:U)</f>
        <v>0</v>
      </c>
      <c r="V387" s="256" cm="1">
        <f t="array" aca="1" ref="V387" ca="1">_xlfn.XLOOKUP($A387&amp;$B387,'[3]产值及收款计划（2026）'!$A:$A&amp;'[3]产值及收款计划（2026）'!$B:$B,'[3]产值及收款计划（2026）'!V:V)</f>
        <v>37.25</v>
      </c>
      <c r="W387" s="256" cm="1">
        <f t="array" aca="1" ref="W387" ca="1">_xlfn.XLOOKUP($A387&amp;$B387,'[3]产值及收款计划（2026）'!$A:$A&amp;'[3]产值及收款计划（2026）'!$B:$B,'[3]产值及收款计划（2026）'!W:W)</f>
        <v>0</v>
      </c>
      <c r="X387" s="256" cm="1">
        <f t="array" aca="1" ref="X387" ca="1">_xlfn.XLOOKUP($A387&amp;$B387,'[3]产值及收款计划（2026）'!$A:$A&amp;'[3]产值及收款计划（2026）'!$B:$B,'[3]产值及收款计划（2026）'!X:X)</f>
        <v>0</v>
      </c>
      <c r="Y387" s="256" cm="1">
        <f t="array" aca="1" ref="Y387" ca="1">_xlfn.XLOOKUP($A387&amp;$B387,'[3]产值及收款计划（2026）'!$A:$A&amp;'[3]产值及收款计划（2026）'!$B:$B,'[3]产值及收款计划（2026）'!Y:Y)</f>
        <v>0</v>
      </c>
      <c r="Z387" s="256" cm="1">
        <f t="array" aca="1" ref="Z387" ca="1">_xlfn.XLOOKUP($A387&amp;$B387,'[3]产值及收款计划（2026）'!$A:$A&amp;'[3]产值及收款计划（2026）'!$B:$B,'[3]产值及收款计划（2026）'!Z:Z)</f>
        <v>0</v>
      </c>
      <c r="AA387" s="266" cm="1">
        <f t="array" aca="1" ref="AA387" ca="1">_xlfn.XLOOKUP($A387&amp;$B387,'[3]产值及收款计划（2026）'!$A:$A&amp;'[3]产值及收款计划（2026）'!$B:$B,'[3]产值及收款计划（2026）'!AA:AA)</f>
        <v>0</v>
      </c>
      <c r="AB387" s="266" cm="1">
        <f t="array" aca="1" ref="AB387" ca="1">_xlfn.XLOOKUP($A387&amp;$B387,'[3]产值及收款计划（2026）'!$A:$A&amp;'[3]产值及收款计划（2026）'!$B:$B,'[3]产值及收款计划（2026）'!AB:AB)</f>
        <v>0</v>
      </c>
      <c r="AC387" s="266" cm="1">
        <f t="array" aca="1" ref="AC387" ca="1">_xlfn.XLOOKUP($A387&amp;$B387,'[3]产值及收款计划（2026）'!$A:$A&amp;'[3]产值及收款计划（2026）'!$B:$B,'[3]产值及收款计划（2026）'!AC:AC)</f>
        <v>0</v>
      </c>
      <c r="AD387" s="256" cm="1">
        <f t="array" aca="1" ref="AD387" ca="1">_xlfn.XLOOKUP($A387&amp;$B387,'[3]产值及收款计划（2026）'!$A:$A&amp;'[3]产值及收款计划（2026）'!$B:$B,'[3]产值及收款计划（2026）'!AD:AD)</f>
        <v>0</v>
      </c>
      <c r="AE387" s="256" cm="1">
        <f t="array" aca="1" ref="AE387" ca="1">_xlfn.XLOOKUP($A387&amp;$B387,'[3]产值及收款计划（2026）'!$A:$A&amp;'[3]产值及收款计划（2026）'!$B:$B,'[3]产值及收款计划（2026）'!AE:AE)</f>
        <v>0</v>
      </c>
      <c r="AF387" s="256" cm="1">
        <f t="array" aca="1" ref="AF387" ca="1">_xlfn.XLOOKUP($A387&amp;$B387,'[3]产值及收款计划（2026）'!$A:$A&amp;'[3]产值及收款计划（2026）'!$B:$B,'[3]产值及收款计划（2026）'!AF:AF)</f>
        <v>33.524999999999999</v>
      </c>
      <c r="AG387" s="256" cm="1">
        <f t="array" aca="1" ref="AG387" ca="1">_xlfn.XLOOKUP($A387&amp;$B387,'[3]产值及收款计划（2026）'!$A:$A&amp;'[3]产值及收款计划（2026）'!$B:$B,'[3]产值及收款计划（2026）'!AG:AG)</f>
        <v>0</v>
      </c>
      <c r="AH387" s="256" cm="1">
        <f t="array" aca="1" ref="AH387" ca="1">_xlfn.XLOOKUP($A387&amp;$B387,'[3]产值及收款计划（2026）'!$A:$A&amp;'[3]产值及收款计划（2026）'!$B:$B,'[3]产值及收款计划（2026）'!AH:AH)</f>
        <v>0</v>
      </c>
      <c r="AI387" s="256" cm="1">
        <f t="array" aca="1" ref="AI387" ca="1">_xlfn.XLOOKUP($A387&amp;$B387,'[3]产值及收款计划（2026）'!$A:$A&amp;'[3]产值及收款计划（2026）'!$B:$B,'[3]产值及收款计划（2026）'!AI:AI)</f>
        <v>0</v>
      </c>
      <c r="AJ387" s="256" cm="1">
        <f t="array" aca="1" ref="AJ387" ca="1">_xlfn.XLOOKUP($A387&amp;$B387,'[3]产值及收款计划（2026）'!$A:$A&amp;'[3]产值及收款计划（2026）'!$B:$B,'[3]产值及收款计划（2026）'!AJ:AJ)</f>
        <v>0</v>
      </c>
      <c r="AK387" s="256" cm="1">
        <f t="array" aca="1" ref="AK387" ca="1">_xlfn.XLOOKUP($A387&amp;$B387,'[3]产值及收款计划（2026）'!$A:$A&amp;'[3]产值及收款计划（2026）'!$B:$B,'[3]产值及收款计划（2026）'!AK:AK)</f>
        <v>0</v>
      </c>
      <c r="AL387" s="256" cm="1">
        <f t="array" aca="1" ref="AL387" ca="1">_xlfn.XLOOKUP($A387&amp;$B387,'[3]产值及收款计划（2026）'!$A:$A&amp;'[3]产值及收款计划（2026）'!$B:$B,'[3]产值及收款计划（2026）'!AL:AL)</f>
        <v>3.7250000000000001</v>
      </c>
      <c r="AM387" s="263" t="e" cm="1">
        <f t="array" aca="1" ref="AM387" ca="1">_xlfn.LET(_xlpm.勾选月份状态数组,TRANSPOSE('PPT(12-15页）-TOP10'!$A$3:$A$14),_xlpm.选择数据区,IF('PPT(12-15页）-TOP10'!$E$3="收款",$BA387:$BL387,$AA387:$AL387),SUM(_xlfn._xlws.FILTER(_xlpm.选择数据区,_xlpm.勾选月份状态数组,"")))</f>
        <v>#NAME?</v>
      </c>
      <c r="AN387" s="256" t="e" cm="1">
        <f t="array" aca="1" ref="AN387" ca="1">_xlfn.LET(_xlpm.勾选月份状态数组,TRANSPOSE('PPT(12-15页）-TOP10'!$A$3:$A$14),_xlpm.选择数据区,IF('PPT(12-15页）-TOP10'!$E$3="收款",$DA387:$DL387,$CA387:$CL387),SUM(_xlfn._xlws.FILTER(_xlpm.选择数据区,_xlpm.勾选月份状态数组,"")))</f>
        <v>#NAME?</v>
      </c>
      <c r="AO387" s="256">
        <f ca="1">SUM(CA387:CC387)+SUM(AD387:AL387)</f>
        <v>37.25</v>
      </c>
      <c r="AP387" s="256"/>
      <c r="AQ387" s="33"/>
      <c r="AR387" s="256"/>
      <c r="AS387" s="256" cm="1">
        <f t="array" aca="1" ref="AS387" ca="1">_xlfn.XLOOKUP($A387&amp;$B387,'[3]产值及收款计划（2026）'!$A:$A&amp;'[3]产值及收款计划（2026）'!$B:$B,'[3]产值及收款计划（2026）'!AS:AS)</f>
        <v>0</v>
      </c>
      <c r="AT387" s="256" cm="1">
        <f t="array" aca="1" ref="AT387" ca="1">_xlfn.XLOOKUP($A387&amp;$B387,'[3]产值及收款计划（2026）'!$A:$A&amp;'[3]产值及收款计划（2026）'!$B:$B,'[3]产值及收款计划（2026）'!AT:AT)</f>
        <v>0</v>
      </c>
      <c r="AU387" s="256" cm="1">
        <f t="array" aca="1" ref="AU387" ca="1">_xlfn.XLOOKUP($A387&amp;$B387,'[3]产值及收款计划（2026）'!$A:$A&amp;'[3]产值及收款计划（2026）'!$B:$B,'[3]产值及收款计划（2026）'!AU:AU)</f>
        <v>0</v>
      </c>
      <c r="AV387" s="256" cm="1">
        <f t="array" aca="1" ref="AV387" ca="1">_xlfn.XLOOKUP($A387&amp;$B387,'[3]产值及收款计划（2026）'!$A:$A&amp;'[3]产值及收款计划（2026）'!$B:$B,'[3]产值及收款计划（2026）'!AV:AV)</f>
        <v>0</v>
      </c>
      <c r="AW387" s="256" cm="1">
        <f t="array" aca="1" ref="AW387" ca="1">_xlfn.XLOOKUP($A387&amp;$B387,'[3]产值及收款计划（2026）'!$A:$A&amp;'[3]产值及收款计划（2026）'!$B:$B,'[3]产值及收款计划（2026）'!AW:AW)</f>
        <v>37.25</v>
      </c>
      <c r="AX387" s="256" cm="1">
        <f t="array" aca="1" ref="AX387" ca="1">_xlfn.XLOOKUP($A387&amp;$B387,'[3]产值及收款计划（2026）'!$A:$A&amp;'[3]产值及收款计划（2026）'!$B:$B,'[3]产值及收款计划（2026）'!AX:AX)</f>
        <v>0</v>
      </c>
      <c r="AY387" s="256" cm="1">
        <f t="array" aca="1" ref="AY387" ca="1">_xlfn.XLOOKUP($A387&amp;$B387,'[3]产值及收款计划（2026）'!$A:$A&amp;'[3]产值及收款计划（2026）'!$B:$B,'[3]产值及收款计划（2026）'!AY:AY)</f>
        <v>37.25</v>
      </c>
      <c r="AZ387" s="256" cm="1">
        <f t="array" aca="1" ref="AZ387" ca="1">_xlfn.XLOOKUP($A387&amp;$B387,'[3]产值及收款计划（2026）'!$A:$A&amp;'[3]产值及收款计划（2026）'!$B:$B,'[3]产值及收款计划（2026）'!AZ:AZ)</f>
        <v>0</v>
      </c>
      <c r="BA387" s="266" cm="1">
        <f t="array" aca="1" ref="BA387" ca="1">_xlfn.XLOOKUP($A387&amp;$B387,'[3]产值及收款计划（2026）'!$A:$A&amp;'[3]产值及收款计划（2026）'!$B:$B,'[3]产值及收款计划（2026）'!BA:BA)</f>
        <v>0</v>
      </c>
      <c r="BB387" s="266" cm="1">
        <f t="array" aca="1" ref="BB387" ca="1">_xlfn.XLOOKUP($A387&amp;$B387,'[3]产值及收款计划（2026）'!$A:$A&amp;'[3]产值及收款计划（2026）'!$B:$B,'[3]产值及收款计划（2026）'!BB:BB)</f>
        <v>0</v>
      </c>
      <c r="BC387" s="266" cm="1">
        <f t="array" aca="1" ref="BC387" ca="1">_xlfn.XLOOKUP($A387&amp;$B387,'[3]产值及收款计划（2026）'!$A:$A&amp;'[3]产值及收款计划（2026）'!$B:$B,'[3]产值及收款计划（2026）'!BC:BC)</f>
        <v>0</v>
      </c>
      <c r="BD387" s="256" cm="1">
        <f t="array" aca="1" ref="BD387" ca="1">_xlfn.XLOOKUP($A387&amp;$B387,'[3]产值及收款计划（2026）'!$A:$A&amp;'[3]产值及收款计划（2026）'!$B:$B,'[3]产值及收款计划（2026）'!BD:BD)</f>
        <v>0</v>
      </c>
      <c r="BE387" s="256" cm="1">
        <f t="array" aca="1" ref="BE387" ca="1">_xlfn.XLOOKUP($A387&amp;$B387,'[3]产值及收款计划（2026）'!$A:$A&amp;'[3]产值及收款计划（2026）'!$B:$B,'[3]产值及收款计划（2026）'!BE:BE)</f>
        <v>0</v>
      </c>
      <c r="BF387" s="256" cm="1">
        <f t="array" aca="1" ref="BF387" ca="1">_xlfn.XLOOKUP($A387&amp;$B387,'[3]产值及收款计划（2026）'!$A:$A&amp;'[3]产值及收款计划（2026）'!$B:$B,'[3]产值及收款计划（2026）'!BF:BF)</f>
        <v>33.524999999999999</v>
      </c>
      <c r="BG387" s="256" cm="1">
        <f t="array" aca="1" ref="BG387" ca="1">_xlfn.XLOOKUP($A387&amp;$B387,'[3]产值及收款计划（2026）'!$A:$A&amp;'[3]产值及收款计划（2026）'!$B:$B,'[3]产值及收款计划（2026）'!BG:BG)</f>
        <v>0</v>
      </c>
      <c r="BH387" s="256" cm="1">
        <f t="array" aca="1" ref="BH387" ca="1">_xlfn.XLOOKUP($A387&amp;$B387,'[3]产值及收款计划（2026）'!$A:$A&amp;'[3]产值及收款计划（2026）'!$B:$B,'[3]产值及收款计划（2026）'!BH:BH)</f>
        <v>0</v>
      </c>
      <c r="BI387" s="256" cm="1">
        <f t="array" aca="1" ref="BI387" ca="1">_xlfn.XLOOKUP($A387&amp;$B387,'[3]产值及收款计划（2026）'!$A:$A&amp;'[3]产值及收款计划（2026）'!$B:$B,'[3]产值及收款计划（2026）'!BI:BI)</f>
        <v>0</v>
      </c>
      <c r="BJ387" s="256" cm="1">
        <f t="array" aca="1" ref="BJ387" ca="1">_xlfn.XLOOKUP($A387&amp;$B387,'[3]产值及收款计划（2026）'!$A:$A&amp;'[3]产值及收款计划（2026）'!$B:$B,'[3]产值及收款计划（2026）'!BJ:BJ)</f>
        <v>0</v>
      </c>
      <c r="BK387" s="256" cm="1">
        <f t="array" aca="1" ref="BK387" ca="1">_xlfn.XLOOKUP($A387&amp;$B387,'[3]产值及收款计划（2026）'!$A:$A&amp;'[3]产值及收款计划（2026）'!$B:$B,'[3]产值及收款计划（2026）'!BK:BK)</f>
        <v>0</v>
      </c>
      <c r="BL387" s="256" cm="1">
        <f t="array" aca="1" ref="BL387" ca="1">_xlfn.XLOOKUP($A387&amp;$B387,'[3]产值及收款计划（2026）'!$A:$A&amp;'[3]产值及收款计划（2026）'!$B:$B,'[3]产值及收款计划（2026）'!BL:BL)</f>
        <v>3.7250000000000001</v>
      </c>
      <c r="BM387" s="256"/>
      <c r="BN387" s="256"/>
      <c r="BO387" s="256"/>
      <c r="BP387" s="256"/>
      <c r="BQ387" s="255" t="str" cm="1">
        <f t="array" aca="1" ref="BQ387" ca="1">_xlfn.XLOOKUP($A387&amp;$B387,'[3]产值及收款计划（2026）'!$A:$A&amp;'[3]产值及收款计划（2026）'!$B:$B,'[3]产值及收款计划（2026）'!BQ:BQ)</f>
        <v>上海城建城市运营（集团）有限公司</v>
      </c>
      <c r="BR387" s="256" cm="1">
        <f t="array" aca="1" ref="BR387" ca="1">_xlfn.XLOOKUP($A387&amp;$B387,'[3]产值及收款计划（2026）'!$A:$A&amp;'[3]产值及收款计划（2026）'!$B:$B,'[3]产值及收款计划（2026）'!BR:BR)</f>
        <v>0</v>
      </c>
      <c r="CA387" s="256" cm="1">
        <f t="array" aca="1" ref="CA387" ca="1">_xlfn.XLOOKUP($A387&amp;$B387,'[3]产值及收款计划（2026）'!$A:$A&amp;'[3]产值及收款计划（2026）'!$B:$B,'[3]产值及收款计划（2026）'!CA:CA)</f>
        <v>0</v>
      </c>
      <c r="CB387" s="256" cm="1">
        <f t="array" aca="1" ref="CB387" ca="1">_xlfn.XLOOKUP($A387&amp;$B387,'[3]产值及收款计划（2026）'!$A:$A&amp;'[3]产值及收款计划（2026）'!$B:$B,'[3]产值及收款计划（2026）'!CB:CB)</f>
        <v>0</v>
      </c>
      <c r="CC387" s="256" cm="1">
        <f t="array" aca="1" ref="CC387" ca="1">_xlfn.XLOOKUP($A387&amp;$B387,'[3]产值及收款计划（2026）'!$A:$A&amp;'[3]产值及收款计划（2026）'!$B:$B,'[3]产值及收款计划（2026）'!CC:CC)</f>
        <v>0</v>
      </c>
      <c r="CD387" s="256" cm="1">
        <f t="array" aca="1" ref="CD387" ca="1">_xlfn.XLOOKUP($A387&amp;$B387,'[3]产值及收款计划（2026）'!$A:$A&amp;'[3]产值及收款计划（2026）'!$B:$B,'[3]产值及收款计划（2026）'!CD:CD)</f>
        <v>0</v>
      </c>
      <c r="CE387" s="256" cm="1">
        <f t="array" aca="1" ref="CE387" ca="1">_xlfn.XLOOKUP($A387&amp;$B387,'[3]产值及收款计划（2026）'!$A:$A&amp;'[3]产值及收款计划（2026）'!$B:$B,'[3]产值及收款计划（2026）'!CE:CE)</f>
        <v>0</v>
      </c>
      <c r="CF387" s="256" cm="1">
        <f t="array" aca="1" ref="CF387" ca="1">_xlfn.XLOOKUP($A387&amp;$B387,'[3]产值及收款计划（2026）'!$A:$A&amp;'[3]产值及收款计划（2026）'!$B:$B,'[3]产值及收款计划（2026）'!CF:CF)</f>
        <v>0</v>
      </c>
      <c r="CG387" s="256" cm="1">
        <f t="array" aca="1" ref="CG387" ca="1">_xlfn.XLOOKUP($A387&amp;$B387,'[3]产值及收款计划（2026）'!$A:$A&amp;'[3]产值及收款计划（2026）'!$B:$B,'[3]产值及收款计划（2026）'!CG:CG)</f>
        <v>0</v>
      </c>
      <c r="CH387" s="256" cm="1">
        <f t="array" aca="1" ref="CH387" ca="1">_xlfn.XLOOKUP($A387&amp;$B387,'[3]产值及收款计划（2026）'!$A:$A&amp;'[3]产值及收款计划（2026）'!$B:$B,'[3]产值及收款计划（2026）'!CH:CH)</f>
        <v>0</v>
      </c>
      <c r="CI387" s="256" cm="1">
        <f t="array" aca="1" ref="CI387" ca="1">_xlfn.XLOOKUP($A387&amp;$B387,'[3]产值及收款计划（2026）'!$A:$A&amp;'[3]产值及收款计划（2026）'!$B:$B,'[3]产值及收款计划（2026）'!CI:CI)</f>
        <v>0</v>
      </c>
      <c r="CJ387" s="256" cm="1">
        <f t="array" aca="1" ref="CJ387" ca="1">_xlfn.XLOOKUP($A387&amp;$B387,'[3]产值及收款计划（2026）'!$A:$A&amp;'[3]产值及收款计划（2026）'!$B:$B,'[3]产值及收款计划（2026）'!CJ:CJ)</f>
        <v>0</v>
      </c>
      <c r="CK387" s="256" cm="1">
        <f t="array" aca="1" ref="CK387" ca="1">_xlfn.XLOOKUP($A387&amp;$B387,'[3]产值及收款计划（2026）'!$A:$A&amp;'[3]产值及收款计划（2026）'!$B:$B,'[3]产值及收款计划（2026）'!CK:CK)</f>
        <v>0</v>
      </c>
      <c r="CL387" s="256" cm="1">
        <f t="array" aca="1" ref="CL387" ca="1">_xlfn.XLOOKUP($A387&amp;$B387,'[3]产值及收款计划（2026）'!$A:$A&amp;'[3]产值及收款计划（2026）'!$B:$B,'[3]产值及收款计划（2026）'!CL:CL)</f>
        <v>0</v>
      </c>
      <c r="DA387" s="256" cm="1">
        <f t="array" aca="1" ref="DA387" ca="1">_xlfn.XLOOKUP($A387&amp;$B387,'[3]产值及收款计划（2026）'!$A:$A&amp;'[3]产值及收款计划（2026）'!$B:$B,'[3]产值及收款计划（2026）'!DA:DA)</f>
        <v>0</v>
      </c>
      <c r="DB387" s="256" cm="1">
        <f t="array" aca="1" ref="DB387" ca="1">_xlfn.XLOOKUP($A387&amp;$B387,'[3]产值及收款计划（2026）'!$A:$A&amp;'[3]产值及收款计划（2026）'!$B:$B,'[3]产值及收款计划（2026）'!DB:DB)</f>
        <v>0</v>
      </c>
      <c r="DC387" s="256" cm="1">
        <f t="array" aca="1" ref="DC387" ca="1">_xlfn.XLOOKUP($A387&amp;$B387,'[3]产值及收款计划（2026）'!$A:$A&amp;'[3]产值及收款计划（2026）'!$B:$B,'[3]产值及收款计划（2026）'!DC:DC)</f>
        <v>0</v>
      </c>
      <c r="DD387" s="256" cm="1">
        <f t="array" aca="1" ref="DD387" ca="1">_xlfn.XLOOKUP($A387&amp;$B387,'[3]产值及收款计划（2026）'!$A:$A&amp;'[3]产值及收款计划（2026）'!$B:$B,'[3]产值及收款计划（2026）'!DD:DD)</f>
        <v>0</v>
      </c>
      <c r="DE387" s="256" cm="1">
        <f t="array" aca="1" ref="DE387" ca="1">_xlfn.XLOOKUP($A387&amp;$B387,'[3]产值及收款计划（2026）'!$A:$A&amp;'[3]产值及收款计划（2026）'!$B:$B,'[3]产值及收款计划（2026）'!DE:DE)</f>
        <v>0</v>
      </c>
      <c r="DF387" s="256" cm="1">
        <f t="array" aca="1" ref="DF387" ca="1">_xlfn.XLOOKUP($A387&amp;$B387,'[3]产值及收款计划（2026）'!$A:$A&amp;'[3]产值及收款计划（2026）'!$B:$B,'[3]产值及收款计划（2026）'!DF:DF)</f>
        <v>0</v>
      </c>
      <c r="DG387" s="256" cm="1">
        <f t="array" aca="1" ref="DG387" ca="1">_xlfn.XLOOKUP($A387&amp;$B387,'[3]产值及收款计划（2026）'!$A:$A&amp;'[3]产值及收款计划（2026）'!$B:$B,'[3]产值及收款计划（2026）'!DG:DG)</f>
        <v>0</v>
      </c>
      <c r="DH387" s="256" cm="1">
        <f t="array" aca="1" ref="DH387" ca="1">_xlfn.XLOOKUP($A387&amp;$B387,'[3]产值及收款计划（2026）'!$A:$A&amp;'[3]产值及收款计划（2026）'!$B:$B,'[3]产值及收款计划（2026）'!DH:DH)</f>
        <v>0</v>
      </c>
      <c r="DI387" s="256" cm="1">
        <f t="array" aca="1" ref="DI387" ca="1">_xlfn.XLOOKUP($A387&amp;$B387,'[3]产值及收款计划（2026）'!$A:$A&amp;'[3]产值及收款计划（2026）'!$B:$B,'[3]产值及收款计划（2026）'!DI:DI)</f>
        <v>0</v>
      </c>
      <c r="DJ387" s="256" cm="1">
        <f t="array" aca="1" ref="DJ387" ca="1">_xlfn.XLOOKUP($A387&amp;$B387,'[3]产值及收款计划（2026）'!$A:$A&amp;'[3]产值及收款计划（2026）'!$B:$B,'[3]产值及收款计划（2026）'!DJ:DJ)</f>
        <v>0</v>
      </c>
      <c r="DK387" s="256" cm="1">
        <f t="array" aca="1" ref="DK387" ca="1">_xlfn.XLOOKUP($A387&amp;$B387,'[3]产值及收款计划（2026）'!$A:$A&amp;'[3]产值及收款计划（2026）'!$B:$B,'[3]产值及收款计划（2026）'!DK:DK)</f>
        <v>0</v>
      </c>
      <c r="DL387" s="256" cm="1">
        <f t="array" aca="1" ref="DL387" ca="1">_xlfn.XLOOKUP($A387&amp;$B387,'[3]产值及收款计划（2026）'!$A:$A&amp;'[3]产值及收款计划（2026）'!$B:$B,'[3]产值及收款计划（2026）'!DL:DL)</f>
        <v>0</v>
      </c>
      <c r="DM387" s="264"/>
      <c r="DN387" s="250"/>
    </row>
    <row r="388" spans="1:118" ht="20.25" x14ac:dyDescent="0.15">
      <c r="A388" s="254">
        <f t="shared" ca="1" si="20"/>
        <v>40</v>
      </c>
      <c r="B388" s="254" t="s">
        <v>27</v>
      </c>
      <c r="C388" s="255" t="str" cm="1">
        <f t="array" aca="1" ref="C388" ca="1">_xlfn.XLOOKUP($A388&amp;$B388,'[3]产值及收款计划（2026）'!$A:$A&amp;'[3]产值及收款计划（2026）'!$B:$B,'[3]产值及收款计划（2026）'!C:C)</f>
        <v>C0CJSG-FW-T-2025022</v>
      </c>
      <c r="D388" s="255" t="str" cm="1">
        <f t="array" aca="1" ref="D388" ca="1">_xlfn.XLOOKUP($A388&amp;$B388,'[3]产值及收款计划（2026）'!$A:$A&amp;'[3]产值及收款计划（2026）'!$B:$B,'[3]产值及收款计划（2026）'!D:D)</f>
        <v>2025年建元财务信息系统安全等保测评服务</v>
      </c>
      <c r="E388" s="256" cm="1">
        <f t="array" aca="1" ref="E388" ca="1">_xlfn.XLOOKUP($A388&amp;$B388,'[3]产值及收款计划（2026）'!$A:$A&amp;'[3]产值及收款计划（2026）'!$B:$B,'[3]产值及收款计划（2026）'!E:E)</f>
        <v>24</v>
      </c>
      <c r="F388" s="256" cm="1">
        <f t="array" aca="1" ref="F388" ca="1">_xlfn.XLOOKUP($A388&amp;$B388,'[3]产值及收款计划（2026）'!$A:$A&amp;'[3]产值及收款计划（2026）'!$B:$B,'[3]产值及收款计划（2026）'!F:F)</f>
        <v>24</v>
      </c>
      <c r="G388" s="256" cm="1">
        <f t="array" aca="1" ref="G388" ca="1">_xlfn.XLOOKUP($A388&amp;$B388,'[3]产值及收款计划（2026）'!$A:$A&amp;'[3]产值及收款计划（2026）'!$B:$B,'[3]产值及收款计划（2026）'!G:G)</f>
        <v>24</v>
      </c>
      <c r="H388" s="256" cm="1">
        <f t="array" aca="1" ref="H388" ca="1">_xlfn.XLOOKUP($A388&amp;$B388,'[3]产值及收款计划（2026）'!$A:$A&amp;'[3]产值及收款计划（2026）'!$B:$B,'[3]产值及收款计划（2026）'!H:H)</f>
        <v>14</v>
      </c>
      <c r="I388" s="257" cm="1">
        <f t="array" aca="1" ref="I388" ca="1">_xlfn.XLOOKUP($A388&amp;$B388,'[3]产值及收款计划（2026）'!$A:$A&amp;'[3]产值及收款计划（2026）'!$B:$B,'[3]产值及收款计划（2026）'!I:I)</f>
        <v>0.58333333333333304</v>
      </c>
      <c r="J388" s="258" cm="1">
        <f t="array" aca="1" ref="J388" ca="1">_xlfn.XLOOKUP($A388&amp;$B388,'[3]产值及收款计划（2026）'!$A:$A&amp;'[3]产值及收款计划（2026）'!$B:$B,'[3]产值及收款计划（2026）'!J:J)</f>
        <v>0.06</v>
      </c>
      <c r="K388" s="256" cm="1">
        <f t="array" aca="1" ref="K388" ca="1">_xlfn.XLOOKUP($A388&amp;$B388,'[3]产值及收款计划（2026）'!$A:$A&amp;'[3]产值及收款计划（2026）'!$B:$B,'[3]产值及收款计划（2026）'!K:K)</f>
        <v>0</v>
      </c>
      <c r="L388" s="256" cm="1">
        <f t="array" aca="1" ref="L388" ca="1">_xlfn.XLOOKUP($A388&amp;$B388,'[3]产值及收款计划（2026）'!$A:$A&amp;'[3]产值及收款计划（2026）'!$B:$B,'[3]产值及收款计划（2026）'!L:L)</f>
        <v>0</v>
      </c>
      <c r="M388" s="256" t="str" cm="1">
        <f t="array" aca="1" ref="M388" ca="1">_xlfn.XLOOKUP($A388&amp;$B388,'[3]产值及收款计划（2026）'!$A:$A&amp;'[3]产值及收款计划（2026）'!$B:$B,'[3]产值及收款计划（2026）'!M:M)</f>
        <v>主导</v>
      </c>
      <c r="N388" s="256" cm="1">
        <f t="array" aca="1" ref="N388" ca="1">_xlfn.XLOOKUP($A388&amp;$B388,'[3]产值及收款计划（2026）'!$A:$A&amp;'[3]产值及收款计划（2026）'!$B:$B,'[3]产值及收款计划（2026）'!N:N)</f>
        <v>0</v>
      </c>
      <c r="O388" s="256" t="str" cm="1">
        <f t="array" aca="1" ref="O388" ca="1">_xlfn.XLOOKUP($A388&amp;$B388,'[3]产值及收款计划（2026）'!$A:$A&amp;'[3]产值及收款计划（2026）'!$B:$B,'[3]产值及收款计划（2026）'!O:O)</f>
        <v>侯捷</v>
      </c>
      <c r="P388" s="255" t="str" cm="1">
        <f t="array" aca="1" ref="P388" ca="1">_xlfn.XLOOKUP($A388&amp;$B388,'[3]产值及收款计划（2026）'!$A:$A&amp;'[3]产值及收款计划（2026）'!$B:$B,'[3]产值及收款计划（2026）'!P:P)</f>
        <v>在建</v>
      </c>
      <c r="Q388" s="256" cm="1">
        <f t="array" aca="1" ref="Q388" ca="1">_xlfn.XLOOKUP($A388&amp;$B388,'[3]产值及收款计划（2026）'!$A:$A&amp;'[3]产值及收款计划（2026）'!$B:$B,'[3]产值及收款计划（2026）'!Q:Q)</f>
        <v>0</v>
      </c>
      <c r="R388" s="256" cm="1">
        <f t="array" aca="1" ref="R388" ca="1">_xlfn.XLOOKUP($A388&amp;$B388,'[3]产值及收款计划（2026）'!$A:$A&amp;'[3]产值及收款计划（2026）'!$B:$B,'[3]产值及收款计划（2026）'!R:R)</f>
        <v>0</v>
      </c>
      <c r="S388" s="256" cm="1">
        <f t="array" aca="1" ref="S388" ca="1">_xlfn.XLOOKUP($A388&amp;$B388,'[3]产值及收款计划（2026）'!$A:$A&amp;'[3]产值及收款计划（2026）'!$B:$B,'[3]产值及收款计划（2026）'!S:S)</f>
        <v>0</v>
      </c>
      <c r="T388" s="256" cm="1">
        <f t="array" aca="1" ref="T388" ca="1">_xlfn.XLOOKUP($A388&amp;$B388,'[3]产值及收款计划（2026）'!$A:$A&amp;'[3]产值及收款计划（2026）'!$B:$B,'[3]产值及收款计划（2026）'!T:T)</f>
        <v>0</v>
      </c>
      <c r="U388" s="256" cm="1">
        <f t="array" aca="1" ref="U388" ca="1">_xlfn.XLOOKUP($A388&amp;$B388,'[3]产值及收款计划（2026）'!$A:$A&amp;'[3]产值及收款计划（2026）'!$B:$B,'[3]产值及收款计划（2026）'!U:U)</f>
        <v>0</v>
      </c>
      <c r="V388" s="256" cm="1">
        <f t="array" aca="1" ref="V388" ca="1">_xlfn.XLOOKUP($A388&amp;$B388,'[3]产值及收款计划（2026）'!$A:$A&amp;'[3]产值及收款计划（2026）'!$B:$B,'[3]产值及收款计划（2026）'!V:V)</f>
        <v>24</v>
      </c>
      <c r="W388" s="256" cm="1">
        <f t="array" aca="1" ref="W388" ca="1">_xlfn.XLOOKUP($A388&amp;$B388,'[3]产值及收款计划（2026）'!$A:$A&amp;'[3]产值及收款计划（2026）'!$B:$B,'[3]产值及收款计划（2026）'!W:W)</f>
        <v>0</v>
      </c>
      <c r="X388" s="256" cm="1">
        <f t="array" aca="1" ref="X388" ca="1">_xlfn.XLOOKUP($A388&amp;$B388,'[3]产值及收款计划（2026）'!$A:$A&amp;'[3]产值及收款计划（2026）'!$B:$B,'[3]产值及收款计划（2026）'!X:X)</f>
        <v>0</v>
      </c>
      <c r="Y388" s="256" cm="1">
        <f t="array" aca="1" ref="Y388" ca="1">_xlfn.XLOOKUP($A388&amp;$B388,'[3]产值及收款计划（2026）'!$A:$A&amp;'[3]产值及收款计划（2026）'!$B:$B,'[3]产值及收款计划（2026）'!Y:Y)</f>
        <v>0</v>
      </c>
      <c r="Z388" s="256" cm="1">
        <f t="array" aca="1" ref="Z388" ca="1">_xlfn.XLOOKUP($A388&amp;$B388,'[3]产值及收款计划（2026）'!$A:$A&amp;'[3]产值及收款计划（2026）'!$B:$B,'[3]产值及收款计划（2026）'!Z:Z)</f>
        <v>0</v>
      </c>
      <c r="AA388" s="256" cm="1">
        <f t="array" aca="1" ref="AA388" ca="1">_xlfn.XLOOKUP($A388&amp;$B388,'[3]产值及收款计划（2026）'!$A:$A&amp;'[3]产值及收款计划（2026）'!$B:$B,'[3]产值及收款计划（2026）'!AA:AA)</f>
        <v>16.8</v>
      </c>
      <c r="AB388" s="256" cm="1">
        <f t="array" aca="1" ref="AB388" ca="1">_xlfn.XLOOKUP($A388&amp;$B388,'[3]产值及收款计划（2026）'!$A:$A&amp;'[3]产值及收款计划（2026）'!$B:$B,'[3]产值及收款计划（2026）'!AB:AB)</f>
        <v>0</v>
      </c>
      <c r="AC388" s="256" cm="1">
        <f t="array" aca="1" ref="AC388" ca="1">_xlfn.XLOOKUP($A388&amp;$B388,'[3]产值及收款计划（2026）'!$A:$A&amp;'[3]产值及收款计划（2026）'!$B:$B,'[3]产值及收款计划（2026）'!AC:AC)</f>
        <v>0</v>
      </c>
      <c r="AD388" s="256" cm="1">
        <f t="array" aca="1" ref="AD388" ca="1">_xlfn.XLOOKUP($A388&amp;$B388,'[3]产值及收款计划（2026）'!$A:$A&amp;'[3]产值及收款计划（2026）'!$B:$B,'[3]产值及收款计划（2026）'!AD:AD)</f>
        <v>16.8</v>
      </c>
      <c r="AE388" s="256" cm="1">
        <f t="array" aca="1" ref="AE388" ca="1">_xlfn.XLOOKUP($A388&amp;$B388,'[3]产值及收款计划（2026）'!$A:$A&amp;'[3]产值及收款计划（2026）'!$B:$B,'[3]产值及收款计划（2026）'!AE:AE)</f>
        <v>7.2</v>
      </c>
      <c r="AF388" s="256" cm="1">
        <f t="array" aca="1" ref="AF388" ca="1">_xlfn.XLOOKUP($A388&amp;$B388,'[3]产值及收款计划（2026）'!$A:$A&amp;'[3]产值及收款计划（2026）'!$B:$B,'[3]产值及收款计划（2026）'!AF:AF)</f>
        <v>0</v>
      </c>
      <c r="AG388" s="256" cm="1">
        <f t="array" aca="1" ref="AG388" ca="1">_xlfn.XLOOKUP($A388&amp;$B388,'[3]产值及收款计划（2026）'!$A:$A&amp;'[3]产值及收款计划（2026）'!$B:$B,'[3]产值及收款计划（2026）'!AG:AG)</f>
        <v>0</v>
      </c>
      <c r="AH388" s="256" cm="1">
        <f t="array" aca="1" ref="AH388" ca="1">_xlfn.XLOOKUP($A388&amp;$B388,'[3]产值及收款计划（2026）'!$A:$A&amp;'[3]产值及收款计划（2026）'!$B:$B,'[3]产值及收款计划（2026）'!AH:AH)</f>
        <v>0</v>
      </c>
      <c r="AI388" s="256" cm="1">
        <f t="array" aca="1" ref="AI388" ca="1">_xlfn.XLOOKUP($A388&amp;$B388,'[3]产值及收款计划（2026）'!$A:$A&amp;'[3]产值及收款计划（2026）'!$B:$B,'[3]产值及收款计划（2026）'!AI:AI)</f>
        <v>0</v>
      </c>
      <c r="AJ388" s="256" cm="1">
        <f t="array" aca="1" ref="AJ388" ca="1">_xlfn.XLOOKUP($A388&amp;$B388,'[3]产值及收款计划（2026）'!$A:$A&amp;'[3]产值及收款计划（2026）'!$B:$B,'[3]产值及收款计划（2026）'!AJ:AJ)</f>
        <v>0</v>
      </c>
      <c r="AK388" s="256" cm="1">
        <f t="array" aca="1" ref="AK388" ca="1">_xlfn.XLOOKUP($A388&amp;$B388,'[3]产值及收款计划（2026）'!$A:$A&amp;'[3]产值及收款计划（2026）'!$B:$B,'[3]产值及收款计划（2026）'!AK:AK)</f>
        <v>0</v>
      </c>
      <c r="AL388" s="256" cm="1">
        <f t="array" aca="1" ref="AL388" ca="1">_xlfn.XLOOKUP($A388&amp;$B388,'[3]产值及收款计划（2026）'!$A:$A&amp;'[3]产值及收款计划（2026）'!$B:$B,'[3]产值及收款计划（2026）'!AL:AL)</f>
        <v>0</v>
      </c>
      <c r="AM388" s="263" t="e" cm="1">
        <f t="array" aca="1" ref="AM388" ca="1">_xlfn.LET(_xlpm.勾选月份状态数组,TRANSPOSE('PPT(12-15页）-TOP10'!$A$3:$A$14),_xlpm.选择数据区,IF('PPT(12-15页）-TOP10'!$E$3="收款",$BA388:$BL388,$AA388:$AL388),SUM(_xlfn._xlws.FILTER(_xlpm.选择数据区,_xlpm.勾选月份状态数组,"")))</f>
        <v>#NAME?</v>
      </c>
      <c r="AN388" s="256" t="e" cm="1">
        <f t="array" aca="1" ref="AN388" ca="1">_xlfn.LET(_xlpm.勾选月份状态数组,TRANSPOSE('PPT(12-15页）-TOP10'!$A$3:$A$14),_xlpm.选择数据区,IF('PPT(12-15页）-TOP10'!$E$3="收款",$DA388:$DL388,$CA388:$CL388),SUM(_xlfn._xlws.FILTER(_xlpm.选择数据区,_xlpm.勾选月份状态数组,"")))</f>
        <v>#NAME?</v>
      </c>
      <c r="AO388" s="256">
        <f ca="1">SUM(CA388:CC388)+SUM(AD388:AL388)</f>
        <v>24</v>
      </c>
      <c r="AP388" s="256"/>
      <c r="AQ388" s="256"/>
      <c r="AR388" s="256"/>
      <c r="AS388" s="256" cm="1">
        <f t="array" aca="1" ref="AS388" ca="1">_xlfn.XLOOKUP($A388&amp;$B388,'[3]产值及收款计划（2026）'!$A:$A&amp;'[3]产值及收款计划（2026）'!$B:$B,'[3]产值及收款计划（2026）'!AS:AS)</f>
        <v>0</v>
      </c>
      <c r="AT388" s="256" cm="1">
        <f t="array" aca="1" ref="AT388" ca="1">_xlfn.XLOOKUP($A388&amp;$B388,'[3]产值及收款计划（2026）'!$A:$A&amp;'[3]产值及收款计划（2026）'!$B:$B,'[3]产值及收款计划（2026）'!AT:AT)</f>
        <v>0</v>
      </c>
      <c r="AU388" s="256" cm="1">
        <f t="array" aca="1" ref="AU388" ca="1">_xlfn.XLOOKUP($A388&amp;$B388,'[3]产值及收款计划（2026）'!$A:$A&amp;'[3]产值及收款计划（2026）'!$B:$B,'[3]产值及收款计划（2026）'!AU:AU)</f>
        <v>0</v>
      </c>
      <c r="AV388" s="256" cm="1">
        <f t="array" aca="1" ref="AV388" ca="1">_xlfn.XLOOKUP($A388&amp;$B388,'[3]产值及收款计划（2026）'!$A:$A&amp;'[3]产值及收款计划（2026）'!$B:$B,'[3]产值及收款计划（2026）'!AV:AV)</f>
        <v>0</v>
      </c>
      <c r="AW388" s="256" cm="1">
        <f t="array" aca="1" ref="AW388" ca="1">_xlfn.XLOOKUP($A388&amp;$B388,'[3]产值及收款计划（2026）'!$A:$A&amp;'[3]产值及收款计划（2026）'!$B:$B,'[3]产值及收款计划（2026）'!AW:AW)</f>
        <v>0</v>
      </c>
      <c r="AX388" s="256" cm="1">
        <f t="array" aca="1" ref="AX388" ca="1">_xlfn.XLOOKUP($A388&amp;$B388,'[3]产值及收款计划（2026）'!$A:$A&amp;'[3]产值及收款计划（2026）'!$B:$B,'[3]产值及收款计划（2026）'!AX:AX)</f>
        <v>0</v>
      </c>
      <c r="AY388" s="256" cm="1">
        <f t="array" aca="1" ref="AY388" ca="1">_xlfn.XLOOKUP($A388&amp;$B388,'[3]产值及收款计划（2026）'!$A:$A&amp;'[3]产值及收款计划（2026）'!$B:$B,'[3]产值及收款计划（2026）'!AY:AY)</f>
        <v>24</v>
      </c>
      <c r="AZ388" s="256" cm="1">
        <f t="array" aca="1" ref="AZ388" ca="1">_xlfn.XLOOKUP($A388&amp;$B388,'[3]产值及收款计划（2026）'!$A:$A&amp;'[3]产值及收款计划（2026）'!$B:$B,'[3]产值及收款计划（2026）'!AZ:AZ)</f>
        <v>0</v>
      </c>
      <c r="BA388" s="256" cm="1">
        <f t="array" aca="1" ref="BA388" ca="1">_xlfn.XLOOKUP($A388&amp;$B388,'[3]产值及收款计划（2026）'!$A:$A&amp;'[3]产值及收款计划（2026）'!$B:$B,'[3]产值及收款计划（2026）'!BA:BA)</f>
        <v>0</v>
      </c>
      <c r="BB388" s="256" cm="1">
        <f t="array" aca="1" ref="BB388" ca="1">_xlfn.XLOOKUP($A388&amp;$B388,'[3]产值及收款计划（2026）'!$A:$A&amp;'[3]产值及收款计划（2026）'!$B:$B,'[3]产值及收款计划（2026）'!BB:BB)</f>
        <v>16.8</v>
      </c>
      <c r="BC388" s="256" cm="1">
        <f t="array" aca="1" ref="BC388" ca="1">_xlfn.XLOOKUP($A388&amp;$B388,'[3]产值及收款计划（2026）'!$A:$A&amp;'[3]产值及收款计划（2026）'!$B:$B,'[3]产值及收款计划（2026）'!BC:BC)</f>
        <v>0</v>
      </c>
      <c r="BD388" s="256" cm="1">
        <f t="array" aca="1" ref="BD388" ca="1">_xlfn.XLOOKUP($A388&amp;$B388,'[3]产值及收款计划（2026）'!$A:$A&amp;'[3]产值及收款计划（2026）'!$B:$B,'[3]产值及收款计划（2026）'!BD:BD)</f>
        <v>16.8</v>
      </c>
      <c r="BE388" s="256" cm="1">
        <f t="array" aca="1" ref="BE388" ca="1">_xlfn.XLOOKUP($A388&amp;$B388,'[3]产值及收款计划（2026）'!$A:$A&amp;'[3]产值及收款计划（2026）'!$B:$B,'[3]产值及收款计划（2026）'!BE:BE)</f>
        <v>7.2</v>
      </c>
      <c r="BF388" s="256" cm="1">
        <f t="array" aca="1" ref="BF388" ca="1">_xlfn.XLOOKUP($A388&amp;$B388,'[3]产值及收款计划（2026）'!$A:$A&amp;'[3]产值及收款计划（2026）'!$B:$B,'[3]产值及收款计划（2026）'!BF:BF)</f>
        <v>0</v>
      </c>
      <c r="BG388" s="256" cm="1">
        <f t="array" aca="1" ref="BG388" ca="1">_xlfn.XLOOKUP($A388&amp;$B388,'[3]产值及收款计划（2026）'!$A:$A&amp;'[3]产值及收款计划（2026）'!$B:$B,'[3]产值及收款计划（2026）'!BG:BG)</f>
        <v>0</v>
      </c>
      <c r="BH388" s="256" cm="1">
        <f t="array" aca="1" ref="BH388" ca="1">_xlfn.XLOOKUP($A388&amp;$B388,'[3]产值及收款计划（2026）'!$A:$A&amp;'[3]产值及收款计划（2026）'!$B:$B,'[3]产值及收款计划（2026）'!BH:BH)</f>
        <v>0</v>
      </c>
      <c r="BI388" s="256" cm="1">
        <f t="array" aca="1" ref="BI388" ca="1">_xlfn.XLOOKUP($A388&amp;$B388,'[3]产值及收款计划（2026）'!$A:$A&amp;'[3]产值及收款计划（2026）'!$B:$B,'[3]产值及收款计划（2026）'!BI:BI)</f>
        <v>0</v>
      </c>
      <c r="BJ388" s="256" cm="1">
        <f t="array" aca="1" ref="BJ388" ca="1">_xlfn.XLOOKUP($A388&amp;$B388,'[3]产值及收款计划（2026）'!$A:$A&amp;'[3]产值及收款计划（2026）'!$B:$B,'[3]产值及收款计划（2026）'!BJ:BJ)</f>
        <v>0</v>
      </c>
      <c r="BK388" s="256" cm="1">
        <f t="array" aca="1" ref="BK388" ca="1">_xlfn.XLOOKUP($A388&amp;$B388,'[3]产值及收款计划（2026）'!$A:$A&amp;'[3]产值及收款计划（2026）'!$B:$B,'[3]产值及收款计划（2026）'!BK:BK)</f>
        <v>0</v>
      </c>
      <c r="BL388" s="256" cm="1">
        <f t="array" aca="1" ref="BL388" ca="1">_xlfn.XLOOKUP($A388&amp;$B388,'[3]产值及收款计划（2026）'!$A:$A&amp;'[3]产值及收款计划（2026）'!$B:$B,'[3]产值及收款计划（2026）'!BL:BL)</f>
        <v>0</v>
      </c>
      <c r="BM388" s="256"/>
      <c r="BN388" s="256"/>
      <c r="BO388" s="256"/>
      <c r="BP388" s="256"/>
      <c r="BQ388" s="255" t="str" cm="1">
        <f t="array" aca="1" ref="BQ388" ca="1">_xlfn.XLOOKUP($A388&amp;$B388,'[3]产值及收款计划（2026）'!$A:$A&amp;'[3]产值及收款计划（2026）'!$B:$B,'[3]产值及收款计划（2026）'!BQ:BQ)</f>
        <v>上海建元财务管理有限公司</v>
      </c>
      <c r="BR388" s="256" cm="1">
        <f t="array" aca="1" ref="BR388" ca="1">_xlfn.XLOOKUP($A388&amp;$B388,'[3]产值及收款计划（2026）'!$A:$A&amp;'[3]产值及收款计划（2026）'!$B:$B,'[3]产值及收款计划（2026）'!BR:BR)</f>
        <v>0</v>
      </c>
      <c r="CA388" s="256" cm="1">
        <f t="array" aca="1" ref="CA388" ca="1">_xlfn.XLOOKUP($A388&amp;$B388,'[3]产值及收款计划（2026）'!$A:$A&amp;'[3]产值及收款计划（2026）'!$B:$B,'[3]产值及收款计划（2026）'!CA:CA)</f>
        <v>0</v>
      </c>
      <c r="CB388" s="256" cm="1">
        <f t="array" aca="1" ref="CB388" ca="1">_xlfn.XLOOKUP($A388&amp;$B388,'[3]产值及收款计划（2026）'!$A:$A&amp;'[3]产值及收款计划（2026）'!$B:$B,'[3]产值及收款计划（2026）'!CB:CB)</f>
        <v>0</v>
      </c>
      <c r="CC388" s="256" cm="1">
        <f t="array" aca="1" ref="CC388" ca="1">_xlfn.XLOOKUP($A388&amp;$B388,'[3]产值及收款计划（2026）'!$A:$A&amp;'[3]产值及收款计划（2026）'!$B:$B,'[3]产值及收款计划（2026）'!CC:CC)</f>
        <v>0</v>
      </c>
      <c r="CD388" s="256" cm="1">
        <f t="array" aca="1" ref="CD388" ca="1">_xlfn.XLOOKUP($A388&amp;$B388,'[3]产值及收款计划（2026）'!$A:$A&amp;'[3]产值及收款计划（2026）'!$B:$B,'[3]产值及收款计划（2026）'!CD:CD)</f>
        <v>0</v>
      </c>
      <c r="CE388" s="256" cm="1">
        <f t="array" aca="1" ref="CE388" ca="1">_xlfn.XLOOKUP($A388&amp;$B388,'[3]产值及收款计划（2026）'!$A:$A&amp;'[3]产值及收款计划（2026）'!$B:$B,'[3]产值及收款计划（2026）'!CE:CE)</f>
        <v>0</v>
      </c>
      <c r="CF388" s="256" cm="1">
        <f t="array" aca="1" ref="CF388" ca="1">_xlfn.XLOOKUP($A388&amp;$B388,'[3]产值及收款计划（2026）'!$A:$A&amp;'[3]产值及收款计划（2026）'!$B:$B,'[3]产值及收款计划（2026）'!CF:CF)</f>
        <v>0</v>
      </c>
      <c r="CG388" s="256" cm="1">
        <f t="array" aca="1" ref="CG388" ca="1">_xlfn.XLOOKUP($A388&amp;$B388,'[3]产值及收款计划（2026）'!$A:$A&amp;'[3]产值及收款计划（2026）'!$B:$B,'[3]产值及收款计划（2026）'!CG:CG)</f>
        <v>0</v>
      </c>
      <c r="CH388" s="256" cm="1">
        <f t="array" aca="1" ref="CH388" ca="1">_xlfn.XLOOKUP($A388&amp;$B388,'[3]产值及收款计划（2026）'!$A:$A&amp;'[3]产值及收款计划（2026）'!$B:$B,'[3]产值及收款计划（2026）'!CH:CH)</f>
        <v>0</v>
      </c>
      <c r="CI388" s="256" cm="1">
        <f t="array" aca="1" ref="CI388" ca="1">_xlfn.XLOOKUP($A388&amp;$B388,'[3]产值及收款计划（2026）'!$A:$A&amp;'[3]产值及收款计划（2026）'!$B:$B,'[3]产值及收款计划（2026）'!CI:CI)</f>
        <v>0</v>
      </c>
      <c r="CJ388" s="256" cm="1">
        <f t="array" aca="1" ref="CJ388" ca="1">_xlfn.XLOOKUP($A388&amp;$B388,'[3]产值及收款计划（2026）'!$A:$A&amp;'[3]产值及收款计划（2026）'!$B:$B,'[3]产值及收款计划（2026）'!CJ:CJ)</f>
        <v>0</v>
      </c>
      <c r="CK388" s="256" cm="1">
        <f t="array" aca="1" ref="CK388" ca="1">_xlfn.XLOOKUP($A388&amp;$B388,'[3]产值及收款计划（2026）'!$A:$A&amp;'[3]产值及收款计划（2026）'!$B:$B,'[3]产值及收款计划（2026）'!CK:CK)</f>
        <v>0</v>
      </c>
      <c r="CL388" s="256" cm="1">
        <f t="array" aca="1" ref="CL388" ca="1">_xlfn.XLOOKUP($A388&amp;$B388,'[3]产值及收款计划（2026）'!$A:$A&amp;'[3]产值及收款计划（2026）'!$B:$B,'[3]产值及收款计划（2026）'!CL:CL)</f>
        <v>0</v>
      </c>
      <c r="DA388" s="256" cm="1">
        <f t="array" aca="1" ref="DA388" ca="1">_xlfn.XLOOKUP($A388&amp;$B388,'[3]产值及收款计划（2026）'!$A:$A&amp;'[3]产值及收款计划（2026）'!$B:$B,'[3]产值及收款计划（2026）'!DA:DA)</f>
        <v>0</v>
      </c>
      <c r="DB388" s="256" cm="1">
        <f t="array" aca="1" ref="DB388" ca="1">_xlfn.XLOOKUP($A388&amp;$B388,'[3]产值及收款计划（2026）'!$A:$A&amp;'[3]产值及收款计划（2026）'!$B:$B,'[3]产值及收款计划（2026）'!DB:DB)</f>
        <v>0</v>
      </c>
      <c r="DC388" s="256" cm="1">
        <f t="array" aca="1" ref="DC388" ca="1">_xlfn.XLOOKUP($A388&amp;$B388,'[3]产值及收款计划（2026）'!$A:$A&amp;'[3]产值及收款计划（2026）'!$B:$B,'[3]产值及收款计划（2026）'!DC:DC)</f>
        <v>0</v>
      </c>
      <c r="DD388" s="256" cm="1">
        <f t="array" aca="1" ref="DD388" ca="1">_xlfn.XLOOKUP($A388&amp;$B388,'[3]产值及收款计划（2026）'!$A:$A&amp;'[3]产值及收款计划（2026）'!$B:$B,'[3]产值及收款计划（2026）'!DD:DD)</f>
        <v>0</v>
      </c>
      <c r="DE388" s="256" cm="1">
        <f t="array" aca="1" ref="DE388" ca="1">_xlfn.XLOOKUP($A388&amp;$B388,'[3]产值及收款计划（2026）'!$A:$A&amp;'[3]产值及收款计划（2026）'!$B:$B,'[3]产值及收款计划（2026）'!DE:DE)</f>
        <v>0</v>
      </c>
      <c r="DF388" s="256" cm="1">
        <f t="array" aca="1" ref="DF388" ca="1">_xlfn.XLOOKUP($A388&amp;$B388,'[3]产值及收款计划（2026）'!$A:$A&amp;'[3]产值及收款计划（2026）'!$B:$B,'[3]产值及收款计划（2026）'!DF:DF)</f>
        <v>0</v>
      </c>
      <c r="DG388" s="256" cm="1">
        <f t="array" aca="1" ref="DG388" ca="1">_xlfn.XLOOKUP($A388&amp;$B388,'[3]产值及收款计划（2026）'!$A:$A&amp;'[3]产值及收款计划（2026）'!$B:$B,'[3]产值及收款计划（2026）'!DG:DG)</f>
        <v>0</v>
      </c>
      <c r="DH388" s="256" cm="1">
        <f t="array" aca="1" ref="DH388" ca="1">_xlfn.XLOOKUP($A388&amp;$B388,'[3]产值及收款计划（2026）'!$A:$A&amp;'[3]产值及收款计划（2026）'!$B:$B,'[3]产值及收款计划（2026）'!DH:DH)</f>
        <v>0</v>
      </c>
      <c r="DI388" s="256" cm="1">
        <f t="array" aca="1" ref="DI388" ca="1">_xlfn.XLOOKUP($A388&amp;$B388,'[3]产值及收款计划（2026）'!$A:$A&amp;'[3]产值及收款计划（2026）'!$B:$B,'[3]产值及收款计划（2026）'!DI:DI)</f>
        <v>0</v>
      </c>
      <c r="DJ388" s="256" cm="1">
        <f t="array" aca="1" ref="DJ388" ca="1">_xlfn.XLOOKUP($A388&amp;$B388,'[3]产值及收款计划（2026）'!$A:$A&amp;'[3]产值及收款计划（2026）'!$B:$B,'[3]产值及收款计划（2026）'!DJ:DJ)</f>
        <v>0</v>
      </c>
      <c r="DK388" s="256" cm="1">
        <f t="array" aca="1" ref="DK388" ca="1">_xlfn.XLOOKUP($A388&amp;$B388,'[3]产值及收款计划（2026）'!$A:$A&amp;'[3]产值及收款计划（2026）'!$B:$B,'[3]产值及收款计划（2026）'!DK:DK)</f>
        <v>0</v>
      </c>
      <c r="DL388" s="256" cm="1">
        <f t="array" aca="1" ref="DL388" ca="1">_xlfn.XLOOKUP($A388&amp;$B388,'[3]产值及收款计划（2026）'!$A:$A&amp;'[3]产值及收款计划（2026）'!$B:$B,'[3]产值及收款计划（2026）'!DL:DL)</f>
        <v>0</v>
      </c>
      <c r="DM388" s="264"/>
      <c r="DN388" s="250"/>
    </row>
    <row r="389" spans="1:118" ht="20.25" x14ac:dyDescent="0.15">
      <c r="A389" s="254">
        <f t="shared" ca="1" si="20"/>
        <v>41</v>
      </c>
      <c r="B389" s="254" t="s">
        <v>27</v>
      </c>
      <c r="C389" s="255" t="str" cm="1">
        <f t="array" aca="1" ref="C389" ca="1">_xlfn.XLOOKUP($A389&amp;$B389,'[3]产值及收款计划（2026）'!$A:$A&amp;'[3]产值及收款计划（2026）'!$B:$B,'[3]产值及收款计划（2026）'!C:C)</f>
        <v>C0CJSG-FW-T-2025002</v>
      </c>
      <c r="D389" s="255" t="str" cm="1">
        <f t="array" aca="1" ref="D389" ca="1">_xlfn.XLOOKUP($A389&amp;$B389,'[3]产值及收款计划（2026）'!$A:$A&amp;'[3]产值及收款计划（2026）'!$B:$B,'[3]产值及收款计划（2026）'!D:D)</f>
        <v>2025年上海建元云链科技有限公司OA系统建设</v>
      </c>
      <c r="E389" s="256" cm="1">
        <f t="array" aca="1" ref="E389" ca="1">_xlfn.XLOOKUP($A389&amp;$B389,'[3]产值及收款计划（2026）'!$A:$A&amp;'[3]产值及收款计划（2026）'!$B:$B,'[3]产值及收款计划（2026）'!E:E)</f>
        <v>10.125</v>
      </c>
      <c r="F389" s="256" cm="1">
        <f t="array" aca="1" ref="F389" ca="1">_xlfn.XLOOKUP($A389&amp;$B389,'[3]产值及收款计划（2026）'!$A:$A&amp;'[3]产值及收款计划（2026）'!$B:$B,'[3]产值及收款计划（2026）'!F:F)</f>
        <v>10.125</v>
      </c>
      <c r="G389" s="256" cm="1">
        <f t="array" aca="1" ref="G389" ca="1">_xlfn.XLOOKUP($A389&amp;$B389,'[3]产值及收款计划（2026）'!$A:$A&amp;'[3]产值及收款计划（2026）'!$B:$B,'[3]产值及收款计划（2026）'!G:G)</f>
        <v>10.125</v>
      </c>
      <c r="H389" s="256" cm="1">
        <f t="array" aca="1" ref="H389" ca="1">_xlfn.XLOOKUP($A389&amp;$B389,'[3]产值及收款计划（2026）'!$A:$A&amp;'[3]产值及收款计划（2026）'!$B:$B,'[3]产值及收款计划（2026）'!H:H)</f>
        <v>1.625</v>
      </c>
      <c r="I389" s="257" cm="1">
        <f t="array" aca="1" ref="I389" ca="1">_xlfn.XLOOKUP($A389&amp;$B389,'[3]产值及收款计划（2026）'!$A:$A&amp;'[3]产值及收款计划（2026）'!$B:$B,'[3]产值及收款计划（2026）'!I:I)</f>
        <v>0.16049382716049401</v>
      </c>
      <c r="J389" s="258" cm="1">
        <f t="array" aca="1" ref="J389" ca="1">_xlfn.XLOOKUP($A389&amp;$B389,'[3]产值及收款计划（2026）'!$A:$A&amp;'[3]产值及收款计划（2026）'!$B:$B,'[3]产值及收款计划（2026）'!J:J)</f>
        <v>0.06</v>
      </c>
      <c r="K389" s="256" cm="1">
        <f t="array" aca="1" ref="K389" ca="1">_xlfn.XLOOKUP($A389&amp;$B389,'[3]产值及收款计划（2026）'!$A:$A&amp;'[3]产值及收款计划（2026）'!$B:$B,'[3]产值及收款计划（2026）'!K:K)</f>
        <v>0</v>
      </c>
      <c r="L389" s="256" cm="1">
        <f t="array" aca="1" ref="L389" ca="1">_xlfn.XLOOKUP($A389&amp;$B389,'[3]产值及收款计划（2026）'!$A:$A&amp;'[3]产值及收款计划（2026）'!$B:$B,'[3]产值及收款计划（2026）'!L:L)</f>
        <v>0</v>
      </c>
      <c r="M389" s="256" t="str" cm="1">
        <f t="array" aca="1" ref="M389" ca="1">_xlfn.XLOOKUP($A389&amp;$B389,'[3]产值及收款计划（2026）'!$A:$A&amp;'[3]产值及收款计划（2026）'!$B:$B,'[3]产值及收款计划（2026）'!M:M)</f>
        <v>主导</v>
      </c>
      <c r="N389" s="256" cm="1">
        <f t="array" aca="1" ref="N389" ca="1">_xlfn.XLOOKUP($A389&amp;$B389,'[3]产值及收款计划（2026）'!$A:$A&amp;'[3]产值及收款计划（2026）'!$B:$B,'[3]产值及收款计划（2026）'!N:N)</f>
        <v>0</v>
      </c>
      <c r="O389" s="256" t="str" cm="1">
        <f t="array" aca="1" ref="O389" ca="1">_xlfn.XLOOKUP($A389&amp;$B389,'[3]产值及收款计划（2026）'!$A:$A&amp;'[3]产值及收款计划（2026）'!$B:$B,'[3]产值及收款计划（2026）'!O:O)</f>
        <v>李柏林</v>
      </c>
      <c r="P389" s="255" t="str" cm="1">
        <f t="array" aca="1" ref="P389" ca="1">_xlfn.XLOOKUP($A389&amp;$B389,'[3]产值及收款计划（2026）'!$A:$A&amp;'[3]产值及收款计划（2026）'!$B:$B,'[3]产值及收款计划（2026）'!P:P)</f>
        <v>26已完结</v>
      </c>
      <c r="Q389" s="256" cm="1">
        <f t="array" aca="1" ref="Q389" ca="1">_xlfn.XLOOKUP($A389&amp;$B389,'[3]产值及收款计划（2026）'!$A:$A&amp;'[3]产值及收款计划（2026）'!$B:$B,'[3]产值及收款计划（2026）'!Q:Q)</f>
        <v>0</v>
      </c>
      <c r="R389" s="256" cm="1">
        <f t="array" aca="1" ref="R389" ca="1">_xlfn.XLOOKUP($A389&amp;$B389,'[3]产值及收款计划（2026）'!$A:$A&amp;'[3]产值及收款计划（2026）'!$B:$B,'[3]产值及收款计划（2026）'!R:R)</f>
        <v>0</v>
      </c>
      <c r="S389" s="256" cm="1">
        <f t="array" aca="1" ref="S389" ca="1">_xlfn.XLOOKUP($A389&amp;$B389,'[3]产值及收款计划（2026）'!$A:$A&amp;'[3]产值及收款计划（2026）'!$B:$B,'[3]产值及收款计划（2026）'!S:S)</f>
        <v>0</v>
      </c>
      <c r="T389" s="256" cm="1">
        <f t="array" aca="1" ref="T389" ca="1">_xlfn.XLOOKUP($A389&amp;$B389,'[3]产值及收款计划（2026）'!$A:$A&amp;'[3]产值及收款计划（2026）'!$B:$B,'[3]产值及收款计划（2026）'!T:T)</f>
        <v>0</v>
      </c>
      <c r="U389" s="256" cm="1">
        <f t="array" aca="1" ref="U389" ca="1">_xlfn.XLOOKUP($A389&amp;$B389,'[3]产值及收款计划（2026）'!$A:$A&amp;'[3]产值及收款计划（2026）'!$B:$B,'[3]产值及收款计划（2026）'!U:U)</f>
        <v>10.125</v>
      </c>
      <c r="V389" s="256" cm="1">
        <f t="array" aca="1" ref="V389" ca="1">_xlfn.XLOOKUP($A389&amp;$B389,'[3]产值及收款计划（2026）'!$A:$A&amp;'[3]产值及收款计划（2026）'!$B:$B,'[3]产值及收款计划（2026）'!V:V)</f>
        <v>0</v>
      </c>
      <c r="W389" s="256" cm="1">
        <f t="array" aca="1" ref="W389" ca="1">_xlfn.XLOOKUP($A389&amp;$B389,'[3]产值及收款计划（2026）'!$A:$A&amp;'[3]产值及收款计划（2026）'!$B:$B,'[3]产值及收款计划（2026）'!W:W)</f>
        <v>0</v>
      </c>
      <c r="X389" s="256" cm="1">
        <f t="array" aca="1" ref="X389" ca="1">_xlfn.XLOOKUP($A389&amp;$B389,'[3]产值及收款计划（2026）'!$A:$A&amp;'[3]产值及收款计划（2026）'!$B:$B,'[3]产值及收款计划（2026）'!X:X)</f>
        <v>0</v>
      </c>
      <c r="Y389" s="256" cm="1">
        <f t="array" aca="1" ref="Y389" ca="1">_xlfn.XLOOKUP($A389&amp;$B389,'[3]产值及收款计划（2026）'!$A:$A&amp;'[3]产值及收款计划（2026）'!$B:$B,'[3]产值及收款计划（2026）'!Y:Y)</f>
        <v>0</v>
      </c>
      <c r="Z389" s="256" cm="1">
        <f t="array" aca="1" ref="Z389" ca="1">_xlfn.XLOOKUP($A389&amp;$B389,'[3]产值及收款计划（2026）'!$A:$A&amp;'[3]产值及收款计划（2026）'!$B:$B,'[3]产值及收款计划（2026）'!Z:Z)</f>
        <v>0</v>
      </c>
      <c r="AA389" s="256" cm="1">
        <f t="array" aca="1" ref="AA389" ca="1">_xlfn.XLOOKUP($A389&amp;$B389,'[3]产值及收款计划（2026）'!$A:$A&amp;'[3]产值及收款计划（2026）'!$B:$B,'[3]产值及收款计划（2026）'!AA:AA)</f>
        <v>10.125</v>
      </c>
      <c r="AB389" s="256" cm="1">
        <f t="array" aca="1" ref="AB389" ca="1">_xlfn.XLOOKUP($A389&amp;$B389,'[3]产值及收款计划（2026）'!$A:$A&amp;'[3]产值及收款计划（2026）'!$B:$B,'[3]产值及收款计划（2026）'!AB:AB)</f>
        <v>0</v>
      </c>
      <c r="AC389" s="256" cm="1">
        <f t="array" aca="1" ref="AC389" ca="1">_xlfn.XLOOKUP($A389&amp;$B389,'[3]产值及收款计划（2026）'!$A:$A&amp;'[3]产值及收款计划（2026）'!$B:$B,'[3]产值及收款计划（2026）'!AC:AC)</f>
        <v>0</v>
      </c>
      <c r="AD389" s="256" cm="1">
        <f t="array" aca="1" ref="AD389" ca="1">_xlfn.XLOOKUP($A389&amp;$B389,'[3]产值及收款计划（2026）'!$A:$A&amp;'[3]产值及收款计划（2026）'!$B:$B,'[3]产值及收款计划（2026）'!AD:AD)</f>
        <v>0</v>
      </c>
      <c r="AE389" s="256" cm="1">
        <f t="array" aca="1" ref="AE389" ca="1">_xlfn.XLOOKUP($A389&amp;$B389,'[3]产值及收款计划（2026）'!$A:$A&amp;'[3]产值及收款计划（2026）'!$B:$B,'[3]产值及收款计划（2026）'!AE:AE)</f>
        <v>0</v>
      </c>
      <c r="AF389" s="256" cm="1">
        <f t="array" aca="1" ref="AF389" ca="1">_xlfn.XLOOKUP($A389&amp;$B389,'[3]产值及收款计划（2026）'!$A:$A&amp;'[3]产值及收款计划（2026）'!$B:$B,'[3]产值及收款计划（2026）'!AF:AF)</f>
        <v>0</v>
      </c>
      <c r="AG389" s="256" cm="1">
        <f t="array" aca="1" ref="AG389" ca="1">_xlfn.XLOOKUP($A389&amp;$B389,'[3]产值及收款计划（2026）'!$A:$A&amp;'[3]产值及收款计划（2026）'!$B:$B,'[3]产值及收款计划（2026）'!AG:AG)</f>
        <v>0</v>
      </c>
      <c r="AH389" s="256" cm="1">
        <f t="array" aca="1" ref="AH389" ca="1">_xlfn.XLOOKUP($A389&amp;$B389,'[3]产值及收款计划（2026）'!$A:$A&amp;'[3]产值及收款计划（2026）'!$B:$B,'[3]产值及收款计划（2026）'!AH:AH)</f>
        <v>0</v>
      </c>
      <c r="AI389" s="256" cm="1">
        <f t="array" aca="1" ref="AI389" ca="1">_xlfn.XLOOKUP($A389&amp;$B389,'[3]产值及收款计划（2026）'!$A:$A&amp;'[3]产值及收款计划（2026）'!$B:$B,'[3]产值及收款计划（2026）'!AI:AI)</f>
        <v>0</v>
      </c>
      <c r="AJ389" s="256" cm="1">
        <f t="array" aca="1" ref="AJ389" ca="1">_xlfn.XLOOKUP($A389&amp;$B389,'[3]产值及收款计划（2026）'!$A:$A&amp;'[3]产值及收款计划（2026）'!$B:$B,'[3]产值及收款计划（2026）'!AJ:AJ)</f>
        <v>0</v>
      </c>
      <c r="AK389" s="256" cm="1">
        <f t="array" aca="1" ref="AK389" ca="1">_xlfn.XLOOKUP($A389&amp;$B389,'[3]产值及收款计划（2026）'!$A:$A&amp;'[3]产值及收款计划（2026）'!$B:$B,'[3]产值及收款计划（2026）'!AK:AK)</f>
        <v>0</v>
      </c>
      <c r="AL389" s="256" cm="1">
        <f t="array" aca="1" ref="AL389" ca="1">_xlfn.XLOOKUP($A389&amp;$B389,'[3]产值及收款计划（2026）'!$A:$A&amp;'[3]产值及收款计划（2026）'!$B:$B,'[3]产值及收款计划（2026）'!AL:AL)</f>
        <v>0</v>
      </c>
      <c r="AM389" s="263" t="e" cm="1">
        <f t="array" aca="1" ref="AM389" ca="1">_xlfn.LET(_xlpm.勾选月份状态数组,TRANSPOSE('PPT(12-15页）-TOP10'!$A$3:$A$14),_xlpm.选择数据区,IF('PPT(12-15页）-TOP10'!$E$3="收款",$BA389:$BL389,$AA389:$AL389),SUM(_xlfn._xlws.FILTER(_xlpm.选择数据区,_xlpm.勾选月份状态数组,"")))</f>
        <v>#NAME?</v>
      </c>
      <c r="AN389" s="256" t="e" cm="1">
        <f t="array" aca="1" ref="AN389" ca="1">_xlfn.LET(_xlpm.勾选月份状态数组,TRANSPOSE('PPT(12-15页）-TOP10'!$A$3:$A$14),_xlpm.选择数据区,IF('PPT(12-15页）-TOP10'!$E$3="收款",$DA389:$DL389,$CA389:$CL389),SUM(_xlfn._xlws.FILTER(_xlpm.选择数据区,_xlpm.勾选月份状态数组,"")))</f>
        <v>#NAME?</v>
      </c>
      <c r="AO389" s="256">
        <f ca="1">SUM(CA389:CC389)+SUM(AD389:AL389)</f>
        <v>10.125</v>
      </c>
      <c r="AP389" s="256"/>
      <c r="AQ389" s="256"/>
      <c r="AR389" s="256"/>
      <c r="AS389" s="256" cm="1">
        <f t="array" aca="1" ref="AS389" ca="1">_xlfn.XLOOKUP($A389&amp;$B389,'[3]产值及收款计划（2026）'!$A:$A&amp;'[3]产值及收款计划（2026）'!$B:$B,'[3]产值及收款计划（2026）'!AS:AS)</f>
        <v>0</v>
      </c>
      <c r="AT389" s="256" cm="1">
        <f t="array" aca="1" ref="AT389" ca="1">_xlfn.XLOOKUP($A389&amp;$B389,'[3]产值及收款计划（2026）'!$A:$A&amp;'[3]产值及收款计划（2026）'!$B:$B,'[3]产值及收款计划（2026）'!AT:AT)</f>
        <v>0</v>
      </c>
      <c r="AU389" s="256" cm="1">
        <f t="array" aca="1" ref="AU389" ca="1">_xlfn.XLOOKUP($A389&amp;$B389,'[3]产值及收款计划（2026）'!$A:$A&amp;'[3]产值及收款计划（2026）'!$B:$B,'[3]产值及收款计划（2026）'!AU:AU)</f>
        <v>0</v>
      </c>
      <c r="AV389" s="256" cm="1">
        <f t="array" aca="1" ref="AV389" ca="1">_xlfn.XLOOKUP($A389&amp;$B389,'[3]产值及收款计划（2026）'!$A:$A&amp;'[3]产值及收款计划（2026）'!$B:$B,'[3]产值及收款计划（2026）'!AV:AV)</f>
        <v>0</v>
      </c>
      <c r="AW389" s="256" cm="1">
        <f t="array" aca="1" ref="AW389" ca="1">_xlfn.XLOOKUP($A389&amp;$B389,'[3]产值及收款计划（2026）'!$A:$A&amp;'[3]产值及收款计划（2026）'!$B:$B,'[3]产值及收款计划（2026）'!AW:AW)</f>
        <v>5.0625</v>
      </c>
      <c r="AX389" s="256" cm="1">
        <f t="array" aca="1" ref="AX389" ca="1">_xlfn.XLOOKUP($A389&amp;$B389,'[3]产值及收款计划（2026）'!$A:$A&amp;'[3]产值及收款计划（2026）'!$B:$B,'[3]产值及收款计划（2026）'!AX:AX)</f>
        <v>5.0625</v>
      </c>
      <c r="AY389" s="256" cm="1">
        <f t="array" aca="1" ref="AY389" ca="1">_xlfn.XLOOKUP($A389&amp;$B389,'[3]产值及收款计划（2026）'!$A:$A&amp;'[3]产值及收款计划（2026）'!$B:$B,'[3]产值及收款计划（2026）'!AY:AY)</f>
        <v>0</v>
      </c>
      <c r="AZ389" s="256" cm="1">
        <f t="array" aca="1" ref="AZ389" ca="1">_xlfn.XLOOKUP($A389&amp;$B389,'[3]产值及收款计划（2026）'!$A:$A&amp;'[3]产值及收款计划（2026）'!$B:$B,'[3]产值及收款计划（2026）'!AZ:AZ)</f>
        <v>0</v>
      </c>
      <c r="BA389" s="256" cm="1">
        <f t="array" aca="1" ref="BA389" ca="1">_xlfn.XLOOKUP($A389&amp;$B389,'[3]产值及收款计划（2026）'!$A:$A&amp;'[3]产值及收款计划（2026）'!$B:$B,'[3]产值及收款计划（2026）'!BA:BA)</f>
        <v>5.0625</v>
      </c>
      <c r="BB389" s="256" cm="1">
        <f t="array" aca="1" ref="BB389" ca="1">_xlfn.XLOOKUP($A389&amp;$B389,'[3]产值及收款计划（2026）'!$A:$A&amp;'[3]产值及收款计划（2026）'!$B:$B,'[3]产值及收款计划（2026）'!BB:BB)</f>
        <v>0</v>
      </c>
      <c r="BC389" s="256" cm="1">
        <f t="array" aca="1" ref="BC389" ca="1">_xlfn.XLOOKUP($A389&amp;$B389,'[3]产值及收款计划（2026）'!$A:$A&amp;'[3]产值及收款计划（2026）'!$B:$B,'[3]产值及收款计划（2026）'!BC:BC)</f>
        <v>0</v>
      </c>
      <c r="BD389" s="256" cm="1">
        <f t="array" aca="1" ref="BD389" ca="1">_xlfn.XLOOKUP($A389&amp;$B389,'[3]产值及收款计划（2026）'!$A:$A&amp;'[3]产值及收款计划（2026）'!$B:$B,'[3]产值及收款计划（2026）'!BD:BD)</f>
        <v>0</v>
      </c>
      <c r="BE389" s="256" cm="1">
        <f t="array" aca="1" ref="BE389" ca="1">_xlfn.XLOOKUP($A389&amp;$B389,'[3]产值及收款计划（2026）'!$A:$A&amp;'[3]产值及收款计划（2026）'!$B:$B,'[3]产值及收款计划（2026）'!BE:BE)</f>
        <v>0</v>
      </c>
      <c r="BF389" s="256" cm="1">
        <f t="array" aca="1" ref="BF389" ca="1">_xlfn.XLOOKUP($A389&amp;$B389,'[3]产值及收款计划（2026）'!$A:$A&amp;'[3]产值及收款计划（2026）'!$B:$B,'[3]产值及收款计划（2026）'!BF:BF)</f>
        <v>0</v>
      </c>
      <c r="BG389" s="256" cm="1">
        <f t="array" aca="1" ref="BG389" ca="1">_xlfn.XLOOKUP($A389&amp;$B389,'[3]产值及收款计划（2026）'!$A:$A&amp;'[3]产值及收款计划（2026）'!$B:$B,'[3]产值及收款计划（2026）'!BG:BG)</f>
        <v>0</v>
      </c>
      <c r="BH389" s="256" cm="1">
        <f t="array" aca="1" ref="BH389" ca="1">_xlfn.XLOOKUP($A389&amp;$B389,'[3]产值及收款计划（2026）'!$A:$A&amp;'[3]产值及收款计划（2026）'!$B:$B,'[3]产值及收款计划（2026）'!BH:BH)</f>
        <v>0</v>
      </c>
      <c r="BI389" s="256" cm="1">
        <f t="array" aca="1" ref="BI389" ca="1">_xlfn.XLOOKUP($A389&amp;$B389,'[3]产值及收款计划（2026）'!$A:$A&amp;'[3]产值及收款计划（2026）'!$B:$B,'[3]产值及收款计划（2026）'!BI:BI)</f>
        <v>0</v>
      </c>
      <c r="BJ389" s="256" cm="1">
        <f t="array" aca="1" ref="BJ389" ca="1">_xlfn.XLOOKUP($A389&amp;$B389,'[3]产值及收款计划（2026）'!$A:$A&amp;'[3]产值及收款计划（2026）'!$B:$B,'[3]产值及收款计划（2026）'!BJ:BJ)</f>
        <v>0</v>
      </c>
      <c r="BK389" s="256" cm="1">
        <f t="array" aca="1" ref="BK389" ca="1">_xlfn.XLOOKUP($A389&amp;$B389,'[3]产值及收款计划（2026）'!$A:$A&amp;'[3]产值及收款计划（2026）'!$B:$B,'[3]产值及收款计划（2026）'!BK:BK)</f>
        <v>0</v>
      </c>
      <c r="BL389" s="256" cm="1">
        <f t="array" aca="1" ref="BL389" ca="1">_xlfn.XLOOKUP($A389&amp;$B389,'[3]产值及收款计划（2026）'!$A:$A&amp;'[3]产值及收款计划（2026）'!$B:$B,'[3]产值及收款计划（2026）'!BL:BL)</f>
        <v>0</v>
      </c>
      <c r="BM389" s="256"/>
      <c r="BN389" s="256"/>
      <c r="BO389" s="256"/>
      <c r="BP389" s="256"/>
      <c r="BQ389" s="255" t="str" cm="1">
        <f t="array" aca="1" ref="BQ389" ca="1">_xlfn.XLOOKUP($A389&amp;$B389,'[3]产值及收款计划（2026）'!$A:$A&amp;'[3]产值及收款计划（2026）'!$B:$B,'[3]产值及收款计划（2026）'!BQ:BQ)</f>
        <v>上海建元云链科技有限公司</v>
      </c>
      <c r="BR389" s="256" cm="1">
        <f t="array" aca="1" ref="BR389" ca="1">_xlfn.XLOOKUP($A389&amp;$B389,'[3]产值及收款计划（2026）'!$A:$A&amp;'[3]产值及收款计划（2026）'!$B:$B,'[3]产值及收款计划（2026）'!BR:BR)</f>
        <v>0</v>
      </c>
      <c r="CA389" s="256" cm="1">
        <f t="array" aca="1" ref="CA389" ca="1">_xlfn.XLOOKUP($A389&amp;$B389,'[3]产值及收款计划（2026）'!$A:$A&amp;'[3]产值及收款计划（2026）'!$B:$B,'[3]产值及收款计划（2026）'!CA:CA)</f>
        <v>10.125</v>
      </c>
      <c r="CB389" s="256" cm="1">
        <f t="array" aca="1" ref="CB389" ca="1">_xlfn.XLOOKUP($A389&amp;$B389,'[3]产值及收款计划（2026）'!$A:$A&amp;'[3]产值及收款计划（2026）'!$B:$B,'[3]产值及收款计划（2026）'!CB:CB)</f>
        <v>0</v>
      </c>
      <c r="CC389" s="256" cm="1">
        <f t="array" aca="1" ref="CC389" ca="1">_xlfn.XLOOKUP($A389&amp;$B389,'[3]产值及收款计划（2026）'!$A:$A&amp;'[3]产值及收款计划（2026）'!$B:$B,'[3]产值及收款计划（2026）'!CC:CC)</f>
        <v>0</v>
      </c>
      <c r="CD389" s="256" cm="1">
        <f t="array" aca="1" ref="CD389" ca="1">_xlfn.XLOOKUP($A389&amp;$B389,'[3]产值及收款计划（2026）'!$A:$A&amp;'[3]产值及收款计划（2026）'!$B:$B,'[3]产值及收款计划（2026）'!CD:CD)</f>
        <v>0</v>
      </c>
      <c r="CE389" s="256" cm="1">
        <f t="array" aca="1" ref="CE389" ca="1">_xlfn.XLOOKUP($A389&amp;$B389,'[3]产值及收款计划（2026）'!$A:$A&amp;'[3]产值及收款计划（2026）'!$B:$B,'[3]产值及收款计划（2026）'!CE:CE)</f>
        <v>0</v>
      </c>
      <c r="CF389" s="256" cm="1">
        <f t="array" aca="1" ref="CF389" ca="1">_xlfn.XLOOKUP($A389&amp;$B389,'[3]产值及收款计划（2026）'!$A:$A&amp;'[3]产值及收款计划（2026）'!$B:$B,'[3]产值及收款计划（2026）'!CF:CF)</f>
        <v>0</v>
      </c>
      <c r="CG389" s="256" cm="1">
        <f t="array" aca="1" ref="CG389" ca="1">_xlfn.XLOOKUP($A389&amp;$B389,'[3]产值及收款计划（2026）'!$A:$A&amp;'[3]产值及收款计划（2026）'!$B:$B,'[3]产值及收款计划（2026）'!CG:CG)</f>
        <v>0</v>
      </c>
      <c r="CH389" s="256" cm="1">
        <f t="array" aca="1" ref="CH389" ca="1">_xlfn.XLOOKUP($A389&amp;$B389,'[3]产值及收款计划（2026）'!$A:$A&amp;'[3]产值及收款计划（2026）'!$B:$B,'[3]产值及收款计划（2026）'!CH:CH)</f>
        <v>0</v>
      </c>
      <c r="CI389" s="256" cm="1">
        <f t="array" aca="1" ref="CI389" ca="1">_xlfn.XLOOKUP($A389&amp;$B389,'[3]产值及收款计划（2026）'!$A:$A&amp;'[3]产值及收款计划（2026）'!$B:$B,'[3]产值及收款计划（2026）'!CI:CI)</f>
        <v>0</v>
      </c>
      <c r="CJ389" s="256" cm="1">
        <f t="array" aca="1" ref="CJ389" ca="1">_xlfn.XLOOKUP($A389&amp;$B389,'[3]产值及收款计划（2026）'!$A:$A&amp;'[3]产值及收款计划（2026）'!$B:$B,'[3]产值及收款计划（2026）'!CJ:CJ)</f>
        <v>0</v>
      </c>
      <c r="CK389" s="256" cm="1">
        <f t="array" aca="1" ref="CK389" ca="1">_xlfn.XLOOKUP($A389&amp;$B389,'[3]产值及收款计划（2026）'!$A:$A&amp;'[3]产值及收款计划（2026）'!$B:$B,'[3]产值及收款计划（2026）'!CK:CK)</f>
        <v>0</v>
      </c>
      <c r="CL389" s="256" cm="1">
        <f t="array" aca="1" ref="CL389" ca="1">_xlfn.XLOOKUP($A389&amp;$B389,'[3]产值及收款计划（2026）'!$A:$A&amp;'[3]产值及收款计划（2026）'!$B:$B,'[3]产值及收款计划（2026）'!CL:CL)</f>
        <v>0</v>
      </c>
      <c r="DA389" s="256" cm="1">
        <f t="array" aca="1" ref="DA389" ca="1">_xlfn.XLOOKUP($A389&amp;$B389,'[3]产值及收款计划（2026）'!$A:$A&amp;'[3]产值及收款计划（2026）'!$B:$B,'[3]产值及收款计划（2026）'!DA:DA)</f>
        <v>5.0625</v>
      </c>
      <c r="DB389" s="256" cm="1">
        <f t="array" aca="1" ref="DB389" ca="1">_xlfn.XLOOKUP($A389&amp;$B389,'[3]产值及收款计划（2026）'!$A:$A&amp;'[3]产值及收款计划（2026）'!$B:$B,'[3]产值及收款计划（2026）'!DB:DB)</f>
        <v>0</v>
      </c>
      <c r="DC389" s="256" cm="1">
        <f t="array" aca="1" ref="DC389" ca="1">_xlfn.XLOOKUP($A389&amp;$B389,'[3]产值及收款计划（2026）'!$A:$A&amp;'[3]产值及收款计划（2026）'!$B:$B,'[3]产值及收款计划（2026）'!DC:DC)</f>
        <v>0</v>
      </c>
      <c r="DD389" s="256" cm="1">
        <f t="array" aca="1" ref="DD389" ca="1">_xlfn.XLOOKUP($A389&amp;$B389,'[3]产值及收款计划（2026）'!$A:$A&amp;'[3]产值及收款计划（2026）'!$B:$B,'[3]产值及收款计划（2026）'!DD:DD)</f>
        <v>0</v>
      </c>
      <c r="DE389" s="256" cm="1">
        <f t="array" aca="1" ref="DE389" ca="1">_xlfn.XLOOKUP($A389&amp;$B389,'[3]产值及收款计划（2026）'!$A:$A&amp;'[3]产值及收款计划（2026）'!$B:$B,'[3]产值及收款计划（2026）'!DE:DE)</f>
        <v>0</v>
      </c>
      <c r="DF389" s="256" cm="1">
        <f t="array" aca="1" ref="DF389" ca="1">_xlfn.XLOOKUP($A389&amp;$B389,'[3]产值及收款计划（2026）'!$A:$A&amp;'[3]产值及收款计划（2026）'!$B:$B,'[3]产值及收款计划（2026）'!DF:DF)</f>
        <v>0</v>
      </c>
      <c r="DG389" s="256" cm="1">
        <f t="array" aca="1" ref="DG389" ca="1">_xlfn.XLOOKUP($A389&amp;$B389,'[3]产值及收款计划（2026）'!$A:$A&amp;'[3]产值及收款计划（2026）'!$B:$B,'[3]产值及收款计划（2026）'!DG:DG)</f>
        <v>0</v>
      </c>
      <c r="DH389" s="256" cm="1">
        <f t="array" aca="1" ref="DH389" ca="1">_xlfn.XLOOKUP($A389&amp;$B389,'[3]产值及收款计划（2026）'!$A:$A&amp;'[3]产值及收款计划（2026）'!$B:$B,'[3]产值及收款计划（2026）'!DH:DH)</f>
        <v>0</v>
      </c>
      <c r="DI389" s="256" cm="1">
        <f t="array" aca="1" ref="DI389" ca="1">_xlfn.XLOOKUP($A389&amp;$B389,'[3]产值及收款计划（2026）'!$A:$A&amp;'[3]产值及收款计划（2026）'!$B:$B,'[3]产值及收款计划（2026）'!DI:DI)</f>
        <v>0</v>
      </c>
      <c r="DJ389" s="256" cm="1">
        <f t="array" aca="1" ref="DJ389" ca="1">_xlfn.XLOOKUP($A389&amp;$B389,'[3]产值及收款计划（2026）'!$A:$A&amp;'[3]产值及收款计划（2026）'!$B:$B,'[3]产值及收款计划（2026）'!DJ:DJ)</f>
        <v>0</v>
      </c>
      <c r="DK389" s="256" cm="1">
        <f t="array" aca="1" ref="DK389" ca="1">_xlfn.XLOOKUP($A389&amp;$B389,'[3]产值及收款计划（2026）'!$A:$A&amp;'[3]产值及收款计划（2026）'!$B:$B,'[3]产值及收款计划（2026）'!DK:DK)</f>
        <v>0</v>
      </c>
      <c r="DL389" s="256" cm="1">
        <f t="array" aca="1" ref="DL389" ca="1">_xlfn.XLOOKUP($A389&amp;$B389,'[3]产值及收款计划（2026）'!$A:$A&amp;'[3]产值及收款计划（2026）'!$B:$B,'[3]产值及收款计划（2026）'!DL:DL)</f>
        <v>0</v>
      </c>
      <c r="DM389" s="264"/>
      <c r="DN389" s="250"/>
    </row>
    <row r="390" spans="1:118" ht="20.25" x14ac:dyDescent="0.15">
      <c r="A390" s="254">
        <f t="shared" ca="1" si="20"/>
        <v>42</v>
      </c>
      <c r="B390" s="254" t="s">
        <v>27</v>
      </c>
      <c r="C390" s="255" t="str" cm="1">
        <f t="array" aca="1" ref="C390" ca="1">_xlfn.XLOOKUP($A390&amp;$B390,'[3]产值及收款计划（2026）'!$A:$A&amp;'[3]产值及收款计划（2026）'!$B:$B,'[3]产值及收款计划（2026）'!C:C)</f>
        <v>C0CJSG-FW-T-2025065</v>
      </c>
      <c r="D390" s="255" t="str" cm="1">
        <f t="array" aca="1" ref="D390" ca="1">_xlfn.XLOOKUP($A390&amp;$B390,'[3]产值及收款计划（2026）'!$A:$A&amp;'[3]产值及收款计划（2026）'!$B:$B,'[3]产值及收款计划（2026）'!D:D)</f>
        <v>2025年城市运营CRM升级服务</v>
      </c>
      <c r="E390" s="256" cm="1">
        <f t="array" aca="1" ref="E390" ca="1">_xlfn.XLOOKUP($A390&amp;$B390,'[3]产值及收款计划（2026）'!$A:$A&amp;'[3]产值及收款计划（2026）'!$B:$B,'[3]产值及收款计划（2026）'!E:E)</f>
        <v>49.25</v>
      </c>
      <c r="F390" s="256" cm="1">
        <f t="array" aca="1" ref="F390" ca="1">_xlfn.XLOOKUP($A390&amp;$B390,'[3]产值及收款计划（2026）'!$A:$A&amp;'[3]产值及收款计划（2026）'!$B:$B,'[3]产值及收款计划（2026）'!F:F)</f>
        <v>49.25</v>
      </c>
      <c r="G390" s="256" cm="1">
        <f t="array" aca="1" ref="G390" ca="1">_xlfn.XLOOKUP($A390&amp;$B390,'[3]产值及收款计划（2026）'!$A:$A&amp;'[3]产值及收款计划（2026）'!$B:$B,'[3]产值及收款计划（2026）'!G:G)</f>
        <v>37.75</v>
      </c>
      <c r="H390" s="256" cm="1">
        <f t="array" aca="1" ref="H390" ca="1">_xlfn.XLOOKUP($A390&amp;$B390,'[3]产值及收款计划（2026）'!$A:$A&amp;'[3]产值及收款计划（2026）'!$B:$B,'[3]产值及收款计划（2026）'!H:H)</f>
        <v>23.25</v>
      </c>
      <c r="I390" s="257" cm="1">
        <f t="array" aca="1" ref="I390" ca="1">_xlfn.XLOOKUP($A390&amp;$B390,'[3]产值及收款计划（2026）'!$A:$A&amp;'[3]产值及收款计划（2026）'!$B:$B,'[3]产值及收款计划（2026）'!I:I)</f>
        <v>0.47208121827411198</v>
      </c>
      <c r="J390" s="258" cm="1">
        <f t="array" aca="1" ref="J390" ca="1">_xlfn.XLOOKUP($A390&amp;$B390,'[3]产值及收款计划（2026）'!$A:$A&amp;'[3]产值及收款计划（2026）'!$B:$B,'[3]产值及收款计划（2026）'!J:J)</f>
        <v>0.06</v>
      </c>
      <c r="K390" s="256" cm="1">
        <f t="array" aca="1" ref="K390" ca="1">_xlfn.XLOOKUP($A390&amp;$B390,'[3]产值及收款计划（2026）'!$A:$A&amp;'[3]产值及收款计划（2026）'!$B:$B,'[3]产值及收款计划（2026）'!K:K)</f>
        <v>0</v>
      </c>
      <c r="L390" s="256" cm="1">
        <f t="array" aca="1" ref="L390" ca="1">_xlfn.XLOOKUP($A390&amp;$B390,'[3]产值及收款计划（2026）'!$A:$A&amp;'[3]产值及收款计划（2026）'!$B:$B,'[3]产值及收款计划（2026）'!L:L)</f>
        <v>0</v>
      </c>
      <c r="M390" s="256" t="str" cm="1">
        <f t="array" aca="1" ref="M390" ca="1">_xlfn.XLOOKUP($A390&amp;$B390,'[3]产值及收款计划（2026）'!$A:$A&amp;'[3]产值及收款计划（2026）'!$B:$B,'[3]产值及收款计划（2026）'!M:M)</f>
        <v>主导</v>
      </c>
      <c r="N390" s="256" cm="1">
        <f t="array" aca="1" ref="N390" ca="1">_xlfn.XLOOKUP($A390&amp;$B390,'[3]产值及收款计划（2026）'!$A:$A&amp;'[3]产值及收款计划（2026）'!$B:$B,'[3]产值及收款计划（2026）'!N:N)</f>
        <v>0</v>
      </c>
      <c r="O390" s="256" t="str" cm="1">
        <f t="array" aca="1" ref="O390" ca="1">_xlfn.XLOOKUP($A390&amp;$B390,'[3]产值及收款计划（2026）'!$A:$A&amp;'[3]产值及收款计划（2026）'!$B:$B,'[3]产值及收款计划（2026）'!O:O)</f>
        <v>涂勋</v>
      </c>
      <c r="P390" s="255" t="str" cm="1">
        <f t="array" aca="1" ref="P390" ca="1">_xlfn.XLOOKUP($A390&amp;$B390,'[3]产值及收款计划（2026）'!$A:$A&amp;'[3]产值及收款计划（2026）'!$B:$B,'[3]产值及收款计划（2026）'!P:P)</f>
        <v>在建</v>
      </c>
      <c r="Q390" s="256" cm="1">
        <f t="array" aca="1" ref="Q390" ca="1">_xlfn.XLOOKUP($A390&amp;$B390,'[3]产值及收款计划（2026）'!$A:$A&amp;'[3]产值及收款计划（2026）'!$B:$B,'[3]产值及收款计划（2026）'!Q:Q)</f>
        <v>0</v>
      </c>
      <c r="R390" s="256" cm="1">
        <f t="array" aca="1" ref="R390" ca="1">_xlfn.XLOOKUP($A390&amp;$B390,'[3]产值及收款计划（2026）'!$A:$A&amp;'[3]产值及收款计划（2026）'!$B:$B,'[3]产值及收款计划（2026）'!R:R)</f>
        <v>0</v>
      </c>
      <c r="S390" s="256" cm="1">
        <f t="array" aca="1" ref="S390" ca="1">_xlfn.XLOOKUP($A390&amp;$B390,'[3]产值及收款计划（2026）'!$A:$A&amp;'[3]产值及收款计划（2026）'!$B:$B,'[3]产值及收款计划（2026）'!S:S)</f>
        <v>0</v>
      </c>
      <c r="T390" s="256" cm="1">
        <f t="array" aca="1" ref="T390" ca="1">_xlfn.XLOOKUP($A390&amp;$B390,'[3]产值及收款计划（2026）'!$A:$A&amp;'[3]产值及收款计划（2026）'!$B:$B,'[3]产值及收款计划（2026）'!T:T)</f>
        <v>24.625</v>
      </c>
      <c r="U390" s="256" cm="1">
        <f t="array" aca="1" ref="U390" ca="1">_xlfn.XLOOKUP($A390&amp;$B390,'[3]产值及收款计划（2026）'!$A:$A&amp;'[3]产值及收款计划（2026）'!$B:$B,'[3]产值及收款计划（2026）'!U:U)</f>
        <v>0</v>
      </c>
      <c r="V390" s="256" cm="1">
        <f t="array" aca="1" ref="V390" ca="1">_xlfn.XLOOKUP($A390&amp;$B390,'[3]产值及收款计划（2026）'!$A:$A&amp;'[3]产值及收款计划（2026）'!$B:$B,'[3]产值及收款计划（2026）'!V:V)</f>
        <v>24.625</v>
      </c>
      <c r="W390" s="256" cm="1">
        <f t="array" aca="1" ref="W390" ca="1">_xlfn.XLOOKUP($A390&amp;$B390,'[3]产值及收款计划（2026）'!$A:$A&amp;'[3]产值及收款计划（2026）'!$B:$B,'[3]产值及收款计划（2026）'!W:W)</f>
        <v>0</v>
      </c>
      <c r="X390" s="256" cm="1">
        <f t="array" aca="1" ref="X390" ca="1">_xlfn.XLOOKUP($A390&amp;$B390,'[3]产值及收款计划（2026）'!$A:$A&amp;'[3]产值及收款计划（2026）'!$B:$B,'[3]产值及收款计划（2026）'!X:X)</f>
        <v>0</v>
      </c>
      <c r="Y390" s="256" cm="1">
        <f t="array" aca="1" ref="Y390" ca="1">_xlfn.XLOOKUP($A390&amp;$B390,'[3]产值及收款计划（2026）'!$A:$A&amp;'[3]产值及收款计划（2026）'!$B:$B,'[3]产值及收款计划（2026）'!Y:Y)</f>
        <v>0</v>
      </c>
      <c r="Z390" s="256" cm="1">
        <f t="array" aca="1" ref="Z390" ca="1">_xlfn.XLOOKUP($A390&amp;$B390,'[3]产值及收款计划（2026）'!$A:$A&amp;'[3]产值及收款计划（2026）'!$B:$B,'[3]产值及收款计划（2026）'!Z:Z)</f>
        <v>0</v>
      </c>
      <c r="AA390" s="256" cm="1">
        <f t="array" aca="1" ref="AA390" ca="1">_xlfn.XLOOKUP($A390&amp;$B390,'[3]产值及收款计划（2026）'!$A:$A&amp;'[3]产值及收款计划（2026）'!$B:$B,'[3]产值及收款计划（2026）'!AA:AA)</f>
        <v>24.625</v>
      </c>
      <c r="AB390" s="256" cm="1">
        <f t="array" aca="1" ref="AB390" ca="1">_xlfn.XLOOKUP($A390&amp;$B390,'[3]产值及收款计划（2026）'!$A:$A&amp;'[3]产值及收款计划（2026）'!$B:$B,'[3]产值及收款计划（2026）'!AB:AB)</f>
        <v>0</v>
      </c>
      <c r="AC390" s="256" cm="1">
        <f t="array" aca="1" ref="AC390" ca="1">_xlfn.XLOOKUP($A390&amp;$B390,'[3]产值及收款计划（2026）'!$A:$A&amp;'[3]产值及收款计划（2026）'!$B:$B,'[3]产值及收款计划（2026）'!AC:AC)</f>
        <v>24.625</v>
      </c>
      <c r="AD390" s="256" cm="1">
        <f t="array" aca="1" ref="AD390" ca="1">_xlfn.XLOOKUP($A390&amp;$B390,'[3]产值及收款计划（2026）'!$A:$A&amp;'[3]产值及收款计划（2026）'!$B:$B,'[3]产值及收款计划（2026）'!AD:AD)</f>
        <v>14.775</v>
      </c>
      <c r="AE390" s="256" cm="1">
        <f t="array" aca="1" ref="AE390" ca="1">_xlfn.XLOOKUP($A390&amp;$B390,'[3]产值及收款计划（2026）'!$A:$A&amp;'[3]产值及收款计划（2026）'!$B:$B,'[3]产值及收款计划（2026）'!AE:AE)</f>
        <v>0</v>
      </c>
      <c r="AF390" s="256" cm="1">
        <f t="array" aca="1" ref="AF390" ca="1">_xlfn.XLOOKUP($A390&amp;$B390,'[3]产值及收款计划（2026）'!$A:$A&amp;'[3]产值及收款计划（2026）'!$B:$B,'[3]产值及收款计划（2026）'!AF:AF)</f>
        <v>7.3875000000000002</v>
      </c>
      <c r="AG390" s="256" cm="1">
        <f t="array" aca="1" ref="AG390" ca="1">_xlfn.XLOOKUP($A390&amp;$B390,'[3]产值及收款计划（2026）'!$A:$A&amp;'[3]产值及收款计划（2026）'!$B:$B,'[3]产值及收款计划（2026）'!AG:AG)</f>
        <v>0</v>
      </c>
      <c r="AH390" s="256" cm="1">
        <f t="array" aca="1" ref="AH390" ca="1">_xlfn.XLOOKUP($A390&amp;$B390,'[3]产值及收款计划（2026）'!$A:$A&amp;'[3]产值及收款计划（2026）'!$B:$B,'[3]产值及收款计划（2026）'!AH:AH)</f>
        <v>0</v>
      </c>
      <c r="AI390" s="256" cm="1">
        <f t="array" aca="1" ref="AI390" ca="1">_xlfn.XLOOKUP($A390&amp;$B390,'[3]产值及收款计划（2026）'!$A:$A&amp;'[3]产值及收款计划（2026）'!$B:$B,'[3]产值及收款计划（2026）'!AI:AI)</f>
        <v>0</v>
      </c>
      <c r="AJ390" s="256" cm="1">
        <f t="array" aca="1" ref="AJ390" ca="1">_xlfn.XLOOKUP($A390&amp;$B390,'[3]产值及收款计划（2026）'!$A:$A&amp;'[3]产值及收款计划（2026）'!$B:$B,'[3]产值及收款计划（2026）'!AJ:AJ)</f>
        <v>0</v>
      </c>
      <c r="AK390" s="256" cm="1">
        <f t="array" aca="1" ref="AK390" ca="1">_xlfn.XLOOKUP($A390&amp;$B390,'[3]产值及收款计划（2026）'!$A:$A&amp;'[3]产值及收款计划（2026）'!$B:$B,'[3]产值及收款计划（2026）'!AK:AK)</f>
        <v>0</v>
      </c>
      <c r="AL390" s="256" cm="1">
        <f t="array" aca="1" ref="AL390" ca="1">_xlfn.XLOOKUP($A390&amp;$B390,'[3]产值及收款计划（2026）'!$A:$A&amp;'[3]产值及收款计划（2026）'!$B:$B,'[3]产值及收款计划（2026）'!AL:AL)</f>
        <v>2.4624999999999999</v>
      </c>
      <c r="AM390" s="263" t="e" cm="1">
        <f t="array" aca="1" ref="AM390" ca="1">_xlfn.LET(_xlpm.勾选月份状态数组,TRANSPOSE('PPT(12-15页）-TOP10'!$A$3:$A$14),_xlpm.选择数据区,IF('PPT(12-15页）-TOP10'!$E$3="收款",$BA390:$BL390,$AA390:$AL390),SUM(_xlfn._xlws.FILTER(_xlpm.选择数据区,_xlpm.勾选月份状态数组,"")))</f>
        <v>#NAME?</v>
      </c>
      <c r="AN390" s="256" t="e" cm="1">
        <f t="array" aca="1" ref="AN390" ca="1">_xlfn.LET(_xlpm.勾选月份状态数组,TRANSPOSE('PPT(12-15页）-TOP10'!$A$3:$A$14),_xlpm.选择数据区,IF('PPT(12-15页）-TOP10'!$E$3="收款",$DA390:$DL390,$CA390:$CL390),SUM(_xlfn._xlws.FILTER(_xlpm.选择数据区,_xlpm.勾选月份状态数组,"")))</f>
        <v>#NAME?</v>
      </c>
      <c r="AO390" s="256">
        <f ca="1">SUM(CA390:CC390)+SUM(AD390:AL390)</f>
        <v>24.625</v>
      </c>
      <c r="AP390" s="256"/>
      <c r="AQ390" s="256"/>
      <c r="AR390" s="256"/>
      <c r="AS390" s="256" cm="1">
        <f t="array" aca="1" ref="AS390" ca="1">_xlfn.XLOOKUP($A390&amp;$B390,'[3]产值及收款计划（2026）'!$A:$A&amp;'[3]产值及收款计划（2026）'!$B:$B,'[3]产值及收款计划（2026）'!AS:AS)</f>
        <v>0</v>
      </c>
      <c r="AT390" s="256" cm="1">
        <f t="array" aca="1" ref="AT390" ca="1">_xlfn.XLOOKUP($A390&amp;$B390,'[3]产值及收款计划（2026）'!$A:$A&amp;'[3]产值及收款计划（2026）'!$B:$B,'[3]产值及收款计划（2026）'!AT:AT)</f>
        <v>0</v>
      </c>
      <c r="AU390" s="256" cm="1">
        <f t="array" aca="1" ref="AU390" ca="1">_xlfn.XLOOKUP($A390&amp;$B390,'[3]产值及收款计划（2026）'!$A:$A&amp;'[3]产值及收款计划（2026）'!$B:$B,'[3]产值及收款计划（2026）'!AU:AU)</f>
        <v>0</v>
      </c>
      <c r="AV390" s="256" cm="1">
        <f t="array" aca="1" ref="AV390" ca="1">_xlfn.XLOOKUP($A390&amp;$B390,'[3]产值及收款计划（2026）'!$A:$A&amp;'[3]产值及收款计划（2026）'!$B:$B,'[3]产值及收款计划（2026）'!AV:AV)</f>
        <v>0</v>
      </c>
      <c r="AW390" s="256" cm="1">
        <f t="array" aca="1" ref="AW390" ca="1">_xlfn.XLOOKUP($A390&amp;$B390,'[3]产值及收款计划（2026）'!$A:$A&amp;'[3]产值及收款计划（2026）'!$B:$B,'[3]产值及收款计划（2026）'!AW:AW)</f>
        <v>0</v>
      </c>
      <c r="AX390" s="256" cm="1">
        <f t="array" aca="1" ref="AX390" ca="1">_xlfn.XLOOKUP($A390&amp;$B390,'[3]产值及收款计划（2026）'!$A:$A&amp;'[3]产值及收款计划（2026）'!$B:$B,'[3]产值及收款计划（2026）'!AX:AX)</f>
        <v>24.625</v>
      </c>
      <c r="AY390" s="256" cm="1">
        <f t="array" aca="1" ref="AY390" ca="1">_xlfn.XLOOKUP($A390&amp;$B390,'[3]产值及收款计划（2026）'!$A:$A&amp;'[3]产值及收款计划（2026）'!$B:$B,'[3]产值及收款计划（2026）'!AY:AY)</f>
        <v>24.625</v>
      </c>
      <c r="AZ390" s="256" cm="1">
        <f t="array" aca="1" ref="AZ390" ca="1">_xlfn.XLOOKUP($A390&amp;$B390,'[3]产值及收款计划（2026）'!$A:$A&amp;'[3]产值及收款计划（2026）'!$B:$B,'[3]产值及收款计划（2026）'!AZ:AZ)</f>
        <v>0</v>
      </c>
      <c r="BA390" s="256" cm="1">
        <f t="array" aca="1" ref="BA390" ca="1">_xlfn.XLOOKUP($A390&amp;$B390,'[3]产值及收款计划（2026）'!$A:$A&amp;'[3]产值及收款计划（2026）'!$B:$B,'[3]产值及收款计划（2026）'!BA:BA)</f>
        <v>24.625</v>
      </c>
      <c r="BB390" s="256" cm="1">
        <f t="array" aca="1" ref="BB390" ca="1">_xlfn.XLOOKUP($A390&amp;$B390,'[3]产值及收款计划（2026）'!$A:$A&amp;'[3]产值及收款计划（2026）'!$B:$B,'[3]产值及收款计划（2026）'!BB:BB)</f>
        <v>0</v>
      </c>
      <c r="BC390" s="256" cm="1">
        <f t="array" aca="1" ref="BC390" ca="1">_xlfn.XLOOKUP($A390&amp;$B390,'[3]产值及收款计划（2026）'!$A:$A&amp;'[3]产值及收款计划（2026）'!$B:$B,'[3]产值及收款计划（2026）'!BC:BC)</f>
        <v>24.625</v>
      </c>
      <c r="BD390" s="256" cm="1">
        <f t="array" aca="1" ref="BD390" ca="1">_xlfn.XLOOKUP($A390&amp;$B390,'[3]产值及收款计划（2026）'!$A:$A&amp;'[3]产值及收款计划（2026）'!$B:$B,'[3]产值及收款计划（2026）'!BD:BD)</f>
        <v>14.775</v>
      </c>
      <c r="BE390" s="256" cm="1">
        <f t="array" aca="1" ref="BE390" ca="1">_xlfn.XLOOKUP($A390&amp;$B390,'[3]产值及收款计划（2026）'!$A:$A&amp;'[3]产值及收款计划（2026）'!$B:$B,'[3]产值及收款计划（2026）'!BE:BE)</f>
        <v>0</v>
      </c>
      <c r="BF390" s="256" cm="1">
        <f t="array" aca="1" ref="BF390" ca="1">_xlfn.XLOOKUP($A390&amp;$B390,'[3]产值及收款计划（2026）'!$A:$A&amp;'[3]产值及收款计划（2026）'!$B:$B,'[3]产值及收款计划（2026）'!BF:BF)</f>
        <v>7.3875000000000002</v>
      </c>
      <c r="BG390" s="256" cm="1">
        <f t="array" aca="1" ref="BG390" ca="1">_xlfn.XLOOKUP($A390&amp;$B390,'[3]产值及收款计划（2026）'!$A:$A&amp;'[3]产值及收款计划（2026）'!$B:$B,'[3]产值及收款计划（2026）'!BG:BG)</f>
        <v>0</v>
      </c>
      <c r="BH390" s="256" cm="1">
        <f t="array" aca="1" ref="BH390" ca="1">_xlfn.XLOOKUP($A390&amp;$B390,'[3]产值及收款计划（2026）'!$A:$A&amp;'[3]产值及收款计划（2026）'!$B:$B,'[3]产值及收款计划（2026）'!BH:BH)</f>
        <v>0</v>
      </c>
      <c r="BI390" s="256" cm="1">
        <f t="array" aca="1" ref="BI390" ca="1">_xlfn.XLOOKUP($A390&amp;$B390,'[3]产值及收款计划（2026）'!$A:$A&amp;'[3]产值及收款计划（2026）'!$B:$B,'[3]产值及收款计划（2026）'!BI:BI)</f>
        <v>0</v>
      </c>
      <c r="BJ390" s="256" cm="1">
        <f t="array" aca="1" ref="BJ390" ca="1">_xlfn.XLOOKUP($A390&amp;$B390,'[3]产值及收款计划（2026）'!$A:$A&amp;'[3]产值及收款计划（2026）'!$B:$B,'[3]产值及收款计划（2026）'!BJ:BJ)</f>
        <v>0</v>
      </c>
      <c r="BK390" s="256" cm="1">
        <f t="array" aca="1" ref="BK390" ca="1">_xlfn.XLOOKUP($A390&amp;$B390,'[3]产值及收款计划（2026）'!$A:$A&amp;'[3]产值及收款计划（2026）'!$B:$B,'[3]产值及收款计划（2026）'!BK:BK)</f>
        <v>0</v>
      </c>
      <c r="BL390" s="256" cm="1">
        <f t="array" aca="1" ref="BL390" ca="1">_xlfn.XLOOKUP($A390&amp;$B390,'[3]产值及收款计划（2026）'!$A:$A&amp;'[3]产值及收款计划（2026）'!$B:$B,'[3]产值及收款计划（2026）'!BL:BL)</f>
        <v>2.4624999999999999</v>
      </c>
      <c r="BM390" s="256"/>
      <c r="BN390" s="256"/>
      <c r="BO390" s="256"/>
      <c r="BP390" s="256"/>
      <c r="BQ390" s="255" t="str" cm="1">
        <f t="array" aca="1" ref="BQ390" ca="1">_xlfn.XLOOKUP($A390&amp;$B390,'[3]产值及收款计划（2026）'!$A:$A&amp;'[3]产值及收款计划（2026）'!$B:$B,'[3]产值及收款计划（2026）'!BQ:BQ)</f>
        <v>上海城建城市运营（集团）有限公司</v>
      </c>
      <c r="BR390" s="256" cm="1">
        <f t="array" aca="1" ref="BR390" ca="1">_xlfn.XLOOKUP($A390&amp;$B390,'[3]产值及收款计划（2026）'!$A:$A&amp;'[3]产值及收款计划（2026）'!$B:$B,'[3]产值及收款计划（2026）'!BR:BR)</f>
        <v>0</v>
      </c>
      <c r="CA390" s="256" cm="1">
        <f t="array" aca="1" ref="CA390" ca="1">_xlfn.XLOOKUP($A390&amp;$B390,'[3]产值及收款计划（2026）'!$A:$A&amp;'[3]产值及收款计划（2026）'!$B:$B,'[3]产值及收款计划（2026）'!CA:CA)</f>
        <v>0</v>
      </c>
      <c r="CB390" s="256" cm="1">
        <f t="array" aca="1" ref="CB390" ca="1">_xlfn.XLOOKUP($A390&amp;$B390,'[3]产值及收款计划（2026）'!$A:$A&amp;'[3]产值及收款计划（2026）'!$B:$B,'[3]产值及收款计划（2026）'!CB:CB)</f>
        <v>0</v>
      </c>
      <c r="CC390" s="256" cm="1">
        <f t="array" aca="1" ref="CC390" ca="1">_xlfn.XLOOKUP($A390&amp;$B390,'[3]产值及收款计划（2026）'!$A:$A&amp;'[3]产值及收款计划（2026）'!$B:$B,'[3]产值及收款计划（2026）'!CC:CC)</f>
        <v>0</v>
      </c>
      <c r="CD390" s="256" cm="1">
        <f t="array" aca="1" ref="CD390" ca="1">_xlfn.XLOOKUP($A390&amp;$B390,'[3]产值及收款计划（2026）'!$A:$A&amp;'[3]产值及收款计划（2026）'!$B:$B,'[3]产值及收款计划（2026）'!CD:CD)</f>
        <v>0</v>
      </c>
      <c r="CE390" s="256" cm="1">
        <f t="array" aca="1" ref="CE390" ca="1">_xlfn.XLOOKUP($A390&amp;$B390,'[3]产值及收款计划（2026）'!$A:$A&amp;'[3]产值及收款计划（2026）'!$B:$B,'[3]产值及收款计划（2026）'!CE:CE)</f>
        <v>0</v>
      </c>
      <c r="CF390" s="256" cm="1">
        <f t="array" aca="1" ref="CF390" ca="1">_xlfn.XLOOKUP($A390&amp;$B390,'[3]产值及收款计划（2026）'!$A:$A&amp;'[3]产值及收款计划（2026）'!$B:$B,'[3]产值及收款计划（2026）'!CF:CF)</f>
        <v>0</v>
      </c>
      <c r="CG390" s="256" cm="1">
        <f t="array" aca="1" ref="CG390" ca="1">_xlfn.XLOOKUP($A390&amp;$B390,'[3]产值及收款计划（2026）'!$A:$A&amp;'[3]产值及收款计划（2026）'!$B:$B,'[3]产值及收款计划（2026）'!CG:CG)</f>
        <v>0</v>
      </c>
      <c r="CH390" s="256" cm="1">
        <f t="array" aca="1" ref="CH390" ca="1">_xlfn.XLOOKUP($A390&amp;$B390,'[3]产值及收款计划（2026）'!$A:$A&amp;'[3]产值及收款计划（2026）'!$B:$B,'[3]产值及收款计划（2026）'!CH:CH)</f>
        <v>0</v>
      </c>
      <c r="CI390" s="256" cm="1">
        <f t="array" aca="1" ref="CI390" ca="1">_xlfn.XLOOKUP($A390&amp;$B390,'[3]产值及收款计划（2026）'!$A:$A&amp;'[3]产值及收款计划（2026）'!$B:$B,'[3]产值及收款计划（2026）'!CI:CI)</f>
        <v>0</v>
      </c>
      <c r="CJ390" s="256" cm="1">
        <f t="array" aca="1" ref="CJ390" ca="1">_xlfn.XLOOKUP($A390&amp;$B390,'[3]产值及收款计划（2026）'!$A:$A&amp;'[3]产值及收款计划（2026）'!$B:$B,'[3]产值及收款计划（2026）'!CJ:CJ)</f>
        <v>0</v>
      </c>
      <c r="CK390" s="256" cm="1">
        <f t="array" aca="1" ref="CK390" ca="1">_xlfn.XLOOKUP($A390&amp;$B390,'[3]产值及收款计划（2026）'!$A:$A&amp;'[3]产值及收款计划（2026）'!$B:$B,'[3]产值及收款计划（2026）'!CK:CK)</f>
        <v>0</v>
      </c>
      <c r="CL390" s="256" cm="1">
        <f t="array" aca="1" ref="CL390" ca="1">_xlfn.XLOOKUP($A390&amp;$B390,'[3]产值及收款计划（2026）'!$A:$A&amp;'[3]产值及收款计划（2026）'!$B:$B,'[3]产值及收款计划（2026）'!CL:CL)</f>
        <v>0</v>
      </c>
      <c r="DA390" s="256" cm="1">
        <f t="array" aca="1" ref="DA390" ca="1">_xlfn.XLOOKUP($A390&amp;$B390,'[3]产值及收款计划（2026）'!$A:$A&amp;'[3]产值及收款计划（2026）'!$B:$B,'[3]产值及收款计划（2026）'!DA:DA)</f>
        <v>0</v>
      </c>
      <c r="DB390" s="256" cm="1">
        <f t="array" aca="1" ref="DB390" ca="1">_xlfn.XLOOKUP($A390&amp;$B390,'[3]产值及收款计划（2026）'!$A:$A&amp;'[3]产值及收款计划（2026）'!$B:$B,'[3]产值及收款计划（2026）'!DB:DB)</f>
        <v>0</v>
      </c>
      <c r="DC390" s="256" cm="1">
        <f t="array" aca="1" ref="DC390" ca="1">_xlfn.XLOOKUP($A390&amp;$B390,'[3]产值及收款计划（2026）'!$A:$A&amp;'[3]产值及收款计划（2026）'!$B:$B,'[3]产值及收款计划（2026）'!DC:DC)</f>
        <v>24.625</v>
      </c>
      <c r="DD390" s="256" cm="1">
        <f t="array" aca="1" ref="DD390" ca="1">_xlfn.XLOOKUP($A390&amp;$B390,'[3]产值及收款计划（2026）'!$A:$A&amp;'[3]产值及收款计划（2026）'!$B:$B,'[3]产值及收款计划（2026）'!DD:DD)</f>
        <v>0</v>
      </c>
      <c r="DE390" s="256" cm="1">
        <f t="array" aca="1" ref="DE390" ca="1">_xlfn.XLOOKUP($A390&amp;$B390,'[3]产值及收款计划（2026）'!$A:$A&amp;'[3]产值及收款计划（2026）'!$B:$B,'[3]产值及收款计划（2026）'!DE:DE)</f>
        <v>0</v>
      </c>
      <c r="DF390" s="256" cm="1">
        <f t="array" aca="1" ref="DF390" ca="1">_xlfn.XLOOKUP($A390&amp;$B390,'[3]产值及收款计划（2026）'!$A:$A&amp;'[3]产值及收款计划（2026）'!$B:$B,'[3]产值及收款计划（2026）'!DF:DF)</f>
        <v>0</v>
      </c>
      <c r="DG390" s="256" cm="1">
        <f t="array" aca="1" ref="DG390" ca="1">_xlfn.XLOOKUP($A390&amp;$B390,'[3]产值及收款计划（2026）'!$A:$A&amp;'[3]产值及收款计划（2026）'!$B:$B,'[3]产值及收款计划（2026）'!DG:DG)</f>
        <v>0</v>
      </c>
      <c r="DH390" s="256" cm="1">
        <f t="array" aca="1" ref="DH390" ca="1">_xlfn.XLOOKUP($A390&amp;$B390,'[3]产值及收款计划（2026）'!$A:$A&amp;'[3]产值及收款计划（2026）'!$B:$B,'[3]产值及收款计划（2026）'!DH:DH)</f>
        <v>0</v>
      </c>
      <c r="DI390" s="256" cm="1">
        <f t="array" aca="1" ref="DI390" ca="1">_xlfn.XLOOKUP($A390&amp;$B390,'[3]产值及收款计划（2026）'!$A:$A&amp;'[3]产值及收款计划（2026）'!$B:$B,'[3]产值及收款计划（2026）'!DI:DI)</f>
        <v>0</v>
      </c>
      <c r="DJ390" s="256" cm="1">
        <f t="array" aca="1" ref="DJ390" ca="1">_xlfn.XLOOKUP($A390&amp;$B390,'[3]产值及收款计划（2026）'!$A:$A&amp;'[3]产值及收款计划（2026）'!$B:$B,'[3]产值及收款计划（2026）'!DJ:DJ)</f>
        <v>0</v>
      </c>
      <c r="DK390" s="256" cm="1">
        <f t="array" aca="1" ref="DK390" ca="1">_xlfn.XLOOKUP($A390&amp;$B390,'[3]产值及收款计划（2026）'!$A:$A&amp;'[3]产值及收款计划（2026）'!$B:$B,'[3]产值及收款计划（2026）'!DK:DK)</f>
        <v>0</v>
      </c>
      <c r="DL390" s="256" cm="1">
        <f t="array" aca="1" ref="DL390" ca="1">_xlfn.XLOOKUP($A390&amp;$B390,'[3]产值及收款计划（2026）'!$A:$A&amp;'[3]产值及收款计划（2026）'!$B:$B,'[3]产值及收款计划（2026）'!DL:DL)</f>
        <v>0</v>
      </c>
      <c r="DM390" s="264"/>
      <c r="DN390" s="250"/>
    </row>
    <row r="391" spans="1:118" ht="20.25" x14ac:dyDescent="0.15">
      <c r="A391" s="254">
        <f t="shared" ca="1" si="20"/>
        <v>43</v>
      </c>
      <c r="B391" s="254" t="s">
        <v>27</v>
      </c>
      <c r="C391" s="255" t="str" cm="1">
        <f t="array" aca="1" ref="C391" ca="1">_xlfn.XLOOKUP($A391&amp;$B391,'[3]产值及收款计划（2026）'!$A:$A&amp;'[3]产值及收款计划（2026）'!$B:$B,'[3]产值及收款计划（2026）'!C:C)</f>
        <v>C0CJSG-FW-T-2025066</v>
      </c>
      <c r="D391" s="255" t="str" cm="1">
        <f t="array" aca="1" ref="D391" ca="1">_xlfn.XLOOKUP($A391&amp;$B391,'[3]产值及收款计划（2026）'!$A:$A&amp;'[3]产值及收款计划（2026）'!$B:$B,'[3]产值及收款计划（2026）'!D:D)</f>
        <v>2025年城市运营企业信息化需求开发服务</v>
      </c>
      <c r="E391" s="256" cm="1">
        <f t="array" aca="1" ref="E391" ca="1">_xlfn.XLOOKUP($A391&amp;$B391,'[3]产值及收款计划（2026）'!$A:$A&amp;'[3]产值及收款计划（2026）'!$B:$B,'[3]产值及收款计划（2026）'!E:E)</f>
        <v>49.25</v>
      </c>
      <c r="F391" s="256" cm="1">
        <f t="array" aca="1" ref="F391" ca="1">_xlfn.XLOOKUP($A391&amp;$B391,'[3]产值及收款计划（2026）'!$A:$A&amp;'[3]产值及收款计划（2026）'!$B:$B,'[3]产值及收款计划（2026）'!F:F)</f>
        <v>49.25</v>
      </c>
      <c r="G391" s="256" cm="1">
        <f t="array" aca="1" ref="G391" ca="1">_xlfn.XLOOKUP($A391&amp;$B391,'[3]产值及收款计划（2026）'!$A:$A&amp;'[3]产值及收款计划（2026）'!$B:$B,'[3]产值及收款计划（2026）'!G:G)</f>
        <v>49.25</v>
      </c>
      <c r="H391" s="256" cm="1">
        <f t="array" aca="1" ref="H391" ca="1">_xlfn.XLOOKUP($A391&amp;$B391,'[3]产值及收款计划（2026）'!$A:$A&amp;'[3]产值及收款计划（2026）'!$B:$B,'[3]产值及收款计划（2026）'!H:H)</f>
        <v>40.950000000000003</v>
      </c>
      <c r="I391" s="257" cm="1">
        <f t="array" aca="1" ref="I391" ca="1">_xlfn.XLOOKUP($A391&amp;$B391,'[3]产值及收款计划（2026）'!$A:$A&amp;'[3]产值及收款计划（2026）'!$B:$B,'[3]产值及收款计划（2026）'!I:I)</f>
        <v>0.83147208121827398</v>
      </c>
      <c r="J391" s="258" cm="1">
        <f t="array" aca="1" ref="J391" ca="1">_xlfn.XLOOKUP($A391&amp;$B391,'[3]产值及收款计划（2026）'!$A:$A&amp;'[3]产值及收款计划（2026）'!$B:$B,'[3]产值及收款计划（2026）'!J:J)</f>
        <v>0.06</v>
      </c>
      <c r="K391" s="256" cm="1">
        <f t="array" aca="1" ref="K391" ca="1">_xlfn.XLOOKUP($A391&amp;$B391,'[3]产值及收款计划（2026）'!$A:$A&amp;'[3]产值及收款计划（2026）'!$B:$B,'[3]产值及收款计划（2026）'!K:K)</f>
        <v>0</v>
      </c>
      <c r="L391" s="256" cm="1">
        <f t="array" aca="1" ref="L391" ca="1">_xlfn.XLOOKUP($A391&amp;$B391,'[3]产值及收款计划（2026）'!$A:$A&amp;'[3]产值及收款计划（2026）'!$B:$B,'[3]产值及收款计划（2026）'!L:L)</f>
        <v>0</v>
      </c>
      <c r="M391" s="256" t="str" cm="1">
        <f t="array" aca="1" ref="M391" ca="1">_xlfn.XLOOKUP($A391&amp;$B391,'[3]产值及收款计划（2026）'!$A:$A&amp;'[3]产值及收款计划（2026）'!$B:$B,'[3]产值及收款计划（2026）'!M:M)</f>
        <v>主导</v>
      </c>
      <c r="N391" s="256" cm="1">
        <f t="array" aca="1" ref="N391" ca="1">_xlfn.XLOOKUP($A391&amp;$B391,'[3]产值及收款计划（2026）'!$A:$A&amp;'[3]产值及收款计划（2026）'!$B:$B,'[3]产值及收款计划（2026）'!N:N)</f>
        <v>0</v>
      </c>
      <c r="O391" s="256" t="str" cm="1">
        <f t="array" aca="1" ref="O391" ca="1">_xlfn.XLOOKUP($A391&amp;$B391,'[3]产值及收款计划（2026）'!$A:$A&amp;'[3]产值及收款计划（2026）'!$B:$B,'[3]产值及收款计划（2026）'!O:O)</f>
        <v>涂勋</v>
      </c>
      <c r="P391" s="255" t="str" cm="1">
        <f t="array" aca="1" ref="P391" ca="1">_xlfn.XLOOKUP($A391&amp;$B391,'[3]产值及收款计划（2026）'!$A:$A&amp;'[3]产值及收款计划（2026）'!$B:$B,'[3]产值及收款计划（2026）'!P:P)</f>
        <v>在建</v>
      </c>
      <c r="Q391" s="256" cm="1">
        <f t="array" aca="1" ref="Q391" ca="1">_xlfn.XLOOKUP($A391&amp;$B391,'[3]产值及收款计划（2026）'!$A:$A&amp;'[3]产值及收款计划（2026）'!$B:$B,'[3]产值及收款计划（2026）'!Q:Q)</f>
        <v>0</v>
      </c>
      <c r="R391" s="256" cm="1">
        <f t="array" aca="1" ref="R391" ca="1">_xlfn.XLOOKUP($A391&amp;$B391,'[3]产值及收款计划（2026）'!$A:$A&amp;'[3]产值及收款计划（2026）'!$B:$B,'[3]产值及收款计划（2026）'!R:R)</f>
        <v>0</v>
      </c>
      <c r="S391" s="256" cm="1">
        <f t="array" aca="1" ref="S391" ca="1">_xlfn.XLOOKUP($A391&amp;$B391,'[3]产值及收款计划（2026）'!$A:$A&amp;'[3]产值及收款计划（2026）'!$B:$B,'[3]产值及收款计划（2026）'!S:S)</f>
        <v>0</v>
      </c>
      <c r="T391" s="256" cm="1">
        <f t="array" aca="1" ref="T391" ca="1">_xlfn.XLOOKUP($A391&amp;$B391,'[3]产值及收款计划（2026）'!$A:$A&amp;'[3]产值及收款计划（2026）'!$B:$B,'[3]产值及收款计划（2026）'!T:T)</f>
        <v>0</v>
      </c>
      <c r="U391" s="256" cm="1">
        <f t="array" aca="1" ref="U391" ca="1">_xlfn.XLOOKUP($A391&amp;$B391,'[3]产值及收款计划（2026）'!$A:$A&amp;'[3]产值及收款计划（2026）'!$B:$B,'[3]产值及收款计划（2026）'!U:U)</f>
        <v>0</v>
      </c>
      <c r="V391" s="256" cm="1">
        <f t="array" aca="1" ref="V391" ca="1">_xlfn.XLOOKUP($A391&amp;$B391,'[3]产值及收款计划（2026）'!$A:$A&amp;'[3]产值及收款计划（2026）'!$B:$B,'[3]产值及收款计划（2026）'!V:V)</f>
        <v>49.25</v>
      </c>
      <c r="W391" s="256" cm="1">
        <f t="array" aca="1" ref="W391" ca="1">_xlfn.XLOOKUP($A391&amp;$B391,'[3]产值及收款计划（2026）'!$A:$A&amp;'[3]产值及收款计划（2026）'!$B:$B,'[3]产值及收款计划（2026）'!W:W)</f>
        <v>0</v>
      </c>
      <c r="X391" s="256" cm="1">
        <f t="array" aca="1" ref="X391" ca="1">_xlfn.XLOOKUP($A391&amp;$B391,'[3]产值及收款计划（2026）'!$A:$A&amp;'[3]产值及收款计划（2026）'!$B:$B,'[3]产值及收款计划（2026）'!X:X)</f>
        <v>0</v>
      </c>
      <c r="Y391" s="256" cm="1">
        <f t="array" aca="1" ref="Y391" ca="1">_xlfn.XLOOKUP($A391&amp;$B391,'[3]产值及收款计划（2026）'!$A:$A&amp;'[3]产值及收款计划（2026）'!$B:$B,'[3]产值及收款计划（2026）'!Y:Y)</f>
        <v>0</v>
      </c>
      <c r="Z391" s="256" cm="1">
        <f t="array" aca="1" ref="Z391" ca="1">_xlfn.XLOOKUP($A391&amp;$B391,'[3]产值及收款计划（2026）'!$A:$A&amp;'[3]产值及收款计划（2026）'!$B:$B,'[3]产值及收款计划（2026）'!Z:Z)</f>
        <v>0</v>
      </c>
      <c r="AA391" s="256" cm="1">
        <f t="array" aca="1" ref="AA391" ca="1">_xlfn.XLOOKUP($A391&amp;$B391,'[3]产值及收款计划（2026）'!$A:$A&amp;'[3]产值及收款计划（2026）'!$B:$B,'[3]产值及收款计划（2026）'!AA:AA)</f>
        <v>24.625</v>
      </c>
      <c r="AB391" s="256" cm="1">
        <f t="array" aca="1" ref="AB391" ca="1">_xlfn.XLOOKUP($A391&amp;$B391,'[3]产值及收款计划（2026）'!$A:$A&amp;'[3]产值及收款计划（2026）'!$B:$B,'[3]产值及收款计划（2026）'!AB:AB)</f>
        <v>0</v>
      </c>
      <c r="AC391" s="256" cm="1">
        <f t="array" aca="1" ref="AC391" ca="1">_xlfn.XLOOKUP($A391&amp;$B391,'[3]产值及收款计划（2026）'!$A:$A&amp;'[3]产值及收款计划（2026）'!$B:$B,'[3]产值及收款计划（2026）'!AC:AC)</f>
        <v>39.4</v>
      </c>
      <c r="AD391" s="256" cm="1">
        <f t="array" aca="1" ref="AD391" ca="1">_xlfn.XLOOKUP($A391&amp;$B391,'[3]产值及收款计划（2026）'!$A:$A&amp;'[3]产值及收款计划（2026）'!$B:$B,'[3]产值及收款计划（2026）'!AD:AD)</f>
        <v>0</v>
      </c>
      <c r="AE391" s="256" cm="1">
        <f t="array" aca="1" ref="AE391" ca="1">_xlfn.XLOOKUP($A391&amp;$B391,'[3]产值及收款计划（2026）'!$A:$A&amp;'[3]产值及收款计划（2026）'!$B:$B,'[3]产值及收款计划（2026）'!AE:AE)</f>
        <v>0</v>
      </c>
      <c r="AF391" s="256" cm="1">
        <f t="array" aca="1" ref="AF391" ca="1">_xlfn.XLOOKUP($A391&amp;$B391,'[3]产值及收款计划（2026）'!$A:$A&amp;'[3]产值及收款计划（2026）'!$B:$B,'[3]产值及收款计划（2026）'!AF:AF)</f>
        <v>7.3875000000000002</v>
      </c>
      <c r="AG391" s="256" cm="1">
        <f t="array" aca="1" ref="AG391" ca="1">_xlfn.XLOOKUP($A391&amp;$B391,'[3]产值及收款计划（2026）'!$A:$A&amp;'[3]产值及收款计划（2026）'!$B:$B,'[3]产值及收款计划（2026）'!AG:AG)</f>
        <v>0</v>
      </c>
      <c r="AH391" s="256" cm="1">
        <f t="array" aca="1" ref="AH391" ca="1">_xlfn.XLOOKUP($A391&amp;$B391,'[3]产值及收款计划（2026）'!$A:$A&amp;'[3]产值及收款计划（2026）'!$B:$B,'[3]产值及收款计划（2026）'!AH:AH)</f>
        <v>0</v>
      </c>
      <c r="AI391" s="256" cm="1">
        <f t="array" aca="1" ref="AI391" ca="1">_xlfn.XLOOKUP($A391&amp;$B391,'[3]产值及收款计划（2026）'!$A:$A&amp;'[3]产值及收款计划（2026）'!$B:$B,'[3]产值及收款计划（2026）'!AI:AI)</f>
        <v>0</v>
      </c>
      <c r="AJ391" s="256" cm="1">
        <f t="array" aca="1" ref="AJ391" ca="1">_xlfn.XLOOKUP($A391&amp;$B391,'[3]产值及收款计划（2026）'!$A:$A&amp;'[3]产值及收款计划（2026）'!$B:$B,'[3]产值及收款计划（2026）'!AJ:AJ)</f>
        <v>0</v>
      </c>
      <c r="AK391" s="256" cm="1">
        <f t="array" aca="1" ref="AK391" ca="1">_xlfn.XLOOKUP($A391&amp;$B391,'[3]产值及收款计划（2026）'!$A:$A&amp;'[3]产值及收款计划（2026）'!$B:$B,'[3]产值及收款计划（2026）'!AK:AK)</f>
        <v>0</v>
      </c>
      <c r="AL391" s="256" cm="1">
        <f t="array" aca="1" ref="AL391" ca="1">_xlfn.XLOOKUP($A391&amp;$B391,'[3]产值及收款计划（2026）'!$A:$A&amp;'[3]产值及收款计划（2026）'!$B:$B,'[3]产值及收款计划（2026）'!AL:AL)</f>
        <v>2.4624999999999999</v>
      </c>
      <c r="AM391" s="263" t="e" cm="1">
        <f t="array" aca="1" ref="AM391" ca="1">_xlfn.LET(_xlpm.勾选月份状态数组,TRANSPOSE('PPT(12-15页）-TOP10'!$A$3:$A$14),_xlpm.选择数据区,IF('PPT(12-15页）-TOP10'!$E$3="收款",$BA391:$BL391,$AA391:$AL391),SUM(_xlfn._xlws.FILTER(_xlpm.选择数据区,_xlpm.勾选月份状态数组,"")))</f>
        <v>#NAME?</v>
      </c>
      <c r="AN391" s="256" t="e" cm="1">
        <f t="array" aca="1" ref="AN391" ca="1">_xlfn.LET(_xlpm.勾选月份状态数组,TRANSPOSE('PPT(12-15页）-TOP10'!$A$3:$A$14),_xlpm.选择数据区,IF('PPT(12-15页）-TOP10'!$E$3="收款",$DA391:$DL391,$CA391:$CL391),SUM(_xlfn._xlws.FILTER(_xlpm.选择数据区,_xlpm.勾选月份状态数组,"")))</f>
        <v>#NAME?</v>
      </c>
      <c r="AO391" s="256">
        <f ca="1">SUM(CA391:CC391)+SUM(AD391:AL391)</f>
        <v>9.85</v>
      </c>
      <c r="AP391" s="256"/>
      <c r="AQ391" s="256"/>
      <c r="AR391" s="256"/>
      <c r="AS391" s="256" cm="1">
        <f t="array" aca="1" ref="AS391" ca="1">_xlfn.XLOOKUP($A391&amp;$B391,'[3]产值及收款计划（2026）'!$A:$A&amp;'[3]产值及收款计划（2026）'!$B:$B,'[3]产值及收款计划（2026）'!AS:AS)</f>
        <v>0</v>
      </c>
      <c r="AT391" s="256" cm="1">
        <f t="array" aca="1" ref="AT391" ca="1">_xlfn.XLOOKUP($A391&amp;$B391,'[3]产值及收款计划（2026）'!$A:$A&amp;'[3]产值及收款计划（2026）'!$B:$B,'[3]产值及收款计划（2026）'!AT:AT)</f>
        <v>0</v>
      </c>
      <c r="AU391" s="256" cm="1">
        <f t="array" aca="1" ref="AU391" ca="1">_xlfn.XLOOKUP($A391&amp;$B391,'[3]产值及收款计划（2026）'!$A:$A&amp;'[3]产值及收款计划（2026）'!$B:$B,'[3]产值及收款计划（2026）'!AU:AU)</f>
        <v>0</v>
      </c>
      <c r="AV391" s="256" cm="1">
        <f t="array" aca="1" ref="AV391" ca="1">_xlfn.XLOOKUP($A391&amp;$B391,'[3]产值及收款计划（2026）'!$A:$A&amp;'[3]产值及收款计划（2026）'!$B:$B,'[3]产值及收款计划（2026）'!AV:AV)</f>
        <v>0</v>
      </c>
      <c r="AW391" s="256" cm="1">
        <f t="array" aca="1" ref="AW391" ca="1">_xlfn.XLOOKUP($A391&amp;$B391,'[3]产值及收款计划（2026）'!$A:$A&amp;'[3]产值及收款计划（2026）'!$B:$B,'[3]产值及收款计划（2026）'!AW:AW)</f>
        <v>0</v>
      </c>
      <c r="AX391" s="256" cm="1">
        <f t="array" aca="1" ref="AX391" ca="1">_xlfn.XLOOKUP($A391&amp;$B391,'[3]产值及收款计划（2026）'!$A:$A&amp;'[3]产值及收款计划（2026）'!$B:$B,'[3]产值及收款计划（2026）'!AX:AX)</f>
        <v>39.4</v>
      </c>
      <c r="AY391" s="256" cm="1">
        <f t="array" aca="1" ref="AY391" ca="1">_xlfn.XLOOKUP($A391&amp;$B391,'[3]产值及收款计划（2026）'!$A:$A&amp;'[3]产值及收款计划（2026）'!$B:$B,'[3]产值及收款计划（2026）'!AY:AY)</f>
        <v>9.85</v>
      </c>
      <c r="AZ391" s="256" cm="1">
        <f t="array" aca="1" ref="AZ391" ca="1">_xlfn.XLOOKUP($A391&amp;$B391,'[3]产值及收款计划（2026）'!$A:$A&amp;'[3]产值及收款计划（2026）'!$B:$B,'[3]产值及收款计划（2026）'!AZ:AZ)</f>
        <v>-39.4</v>
      </c>
      <c r="BA391" s="256" cm="1">
        <f t="array" aca="1" ref="BA391" ca="1">_xlfn.XLOOKUP($A391&amp;$B391,'[3]产值及收款计划（2026）'!$A:$A&amp;'[3]产值及收款计划（2026）'!$B:$B,'[3]产值及收款计划（2026）'!BA:BA)</f>
        <v>24.625</v>
      </c>
      <c r="BB391" s="256" cm="1">
        <f t="array" aca="1" ref="BB391" ca="1">_xlfn.XLOOKUP($A391&amp;$B391,'[3]产值及收款计划（2026）'!$A:$A&amp;'[3]产值及收款计划（2026）'!$B:$B,'[3]产值及收款计划（2026）'!BB:BB)</f>
        <v>24.625</v>
      </c>
      <c r="BC391" s="256" cm="1">
        <f t="array" aca="1" ref="BC391" ca="1">_xlfn.XLOOKUP($A391&amp;$B391,'[3]产值及收款计划（2026）'!$A:$A&amp;'[3]产值及收款计划（2026）'!$B:$B,'[3]产值及收款计划（2026）'!BC:BC)</f>
        <v>39.4</v>
      </c>
      <c r="BD391" s="256" cm="1">
        <f t="array" aca="1" ref="BD391" ca="1">_xlfn.XLOOKUP($A391&amp;$B391,'[3]产值及收款计划（2026）'!$A:$A&amp;'[3]产值及收款计划（2026）'!$B:$B,'[3]产值及收款计划（2026）'!BD:BD)</f>
        <v>0</v>
      </c>
      <c r="BE391" s="256" cm="1">
        <f t="array" aca="1" ref="BE391" ca="1">_xlfn.XLOOKUP($A391&amp;$B391,'[3]产值及收款计划（2026）'!$A:$A&amp;'[3]产值及收款计划（2026）'!$B:$B,'[3]产值及收款计划（2026）'!BE:BE)</f>
        <v>0</v>
      </c>
      <c r="BF391" s="256" cm="1">
        <f t="array" aca="1" ref="BF391" ca="1">_xlfn.XLOOKUP($A391&amp;$B391,'[3]产值及收款计划（2026）'!$A:$A&amp;'[3]产值及收款计划（2026）'!$B:$B,'[3]产值及收款计划（2026）'!BF:BF)</f>
        <v>7.3875000000000002</v>
      </c>
      <c r="BG391" s="256" cm="1">
        <f t="array" aca="1" ref="BG391" ca="1">_xlfn.XLOOKUP($A391&amp;$B391,'[3]产值及收款计划（2026）'!$A:$A&amp;'[3]产值及收款计划（2026）'!$B:$B,'[3]产值及收款计划（2026）'!BG:BG)</f>
        <v>0</v>
      </c>
      <c r="BH391" s="256" cm="1">
        <f t="array" aca="1" ref="BH391" ca="1">_xlfn.XLOOKUP($A391&amp;$B391,'[3]产值及收款计划（2026）'!$A:$A&amp;'[3]产值及收款计划（2026）'!$B:$B,'[3]产值及收款计划（2026）'!BH:BH)</f>
        <v>0</v>
      </c>
      <c r="BI391" s="256" cm="1">
        <f t="array" aca="1" ref="BI391" ca="1">_xlfn.XLOOKUP($A391&amp;$B391,'[3]产值及收款计划（2026）'!$A:$A&amp;'[3]产值及收款计划（2026）'!$B:$B,'[3]产值及收款计划（2026）'!BI:BI)</f>
        <v>0</v>
      </c>
      <c r="BJ391" s="256" cm="1">
        <f t="array" aca="1" ref="BJ391" ca="1">_xlfn.XLOOKUP($A391&amp;$B391,'[3]产值及收款计划（2026）'!$A:$A&amp;'[3]产值及收款计划（2026）'!$B:$B,'[3]产值及收款计划（2026）'!BJ:BJ)</f>
        <v>0</v>
      </c>
      <c r="BK391" s="256" cm="1">
        <f t="array" aca="1" ref="BK391" ca="1">_xlfn.XLOOKUP($A391&amp;$B391,'[3]产值及收款计划（2026）'!$A:$A&amp;'[3]产值及收款计划（2026）'!$B:$B,'[3]产值及收款计划（2026）'!BK:BK)</f>
        <v>0</v>
      </c>
      <c r="BL391" s="256" cm="1">
        <f t="array" aca="1" ref="BL391" ca="1">_xlfn.XLOOKUP($A391&amp;$B391,'[3]产值及收款计划（2026）'!$A:$A&amp;'[3]产值及收款计划（2026）'!$B:$B,'[3]产值及收款计划（2026）'!BL:BL)</f>
        <v>2.4624999999999999</v>
      </c>
      <c r="BM391" s="256"/>
      <c r="BN391" s="256"/>
      <c r="BO391" s="256"/>
      <c r="BP391" s="256"/>
      <c r="BQ391" s="255" t="str" cm="1">
        <f t="array" aca="1" ref="BQ391" ca="1">_xlfn.XLOOKUP($A391&amp;$B391,'[3]产值及收款计划（2026）'!$A:$A&amp;'[3]产值及收款计划（2026）'!$B:$B,'[3]产值及收款计划（2026）'!BQ:BQ)</f>
        <v>上海城建城市运营（集团）有限公司</v>
      </c>
      <c r="BR391" s="256" cm="1">
        <f t="array" aca="1" ref="BR391" ca="1">_xlfn.XLOOKUP($A391&amp;$B391,'[3]产值及收款计划（2026）'!$A:$A&amp;'[3]产值及收款计划（2026）'!$B:$B,'[3]产值及收款计划（2026）'!BR:BR)</f>
        <v>0</v>
      </c>
      <c r="CA391" s="256" cm="1">
        <f t="array" aca="1" ref="CA391" ca="1">_xlfn.XLOOKUP($A391&amp;$B391,'[3]产值及收款计划（2026）'!$A:$A&amp;'[3]产值及收款计划（2026）'!$B:$B,'[3]产值及收款计划（2026）'!CA:CA)</f>
        <v>0</v>
      </c>
      <c r="CB391" s="256" cm="1">
        <f t="array" aca="1" ref="CB391" ca="1">_xlfn.XLOOKUP($A391&amp;$B391,'[3]产值及收款计划（2026）'!$A:$A&amp;'[3]产值及收款计划（2026）'!$B:$B,'[3]产值及收款计划（2026）'!CB:CB)</f>
        <v>0</v>
      </c>
      <c r="CC391" s="256" cm="1">
        <f t="array" aca="1" ref="CC391" ca="1">_xlfn.XLOOKUP($A391&amp;$B391,'[3]产值及收款计划（2026）'!$A:$A&amp;'[3]产值及收款计划（2026）'!$B:$B,'[3]产值及收款计划（2026）'!CC:CC)</f>
        <v>0</v>
      </c>
      <c r="CD391" s="256" cm="1">
        <f t="array" aca="1" ref="CD391" ca="1">_xlfn.XLOOKUP($A391&amp;$B391,'[3]产值及收款计划（2026）'!$A:$A&amp;'[3]产值及收款计划（2026）'!$B:$B,'[3]产值及收款计划（2026）'!CD:CD)</f>
        <v>0</v>
      </c>
      <c r="CE391" s="256" cm="1">
        <f t="array" aca="1" ref="CE391" ca="1">_xlfn.XLOOKUP($A391&amp;$B391,'[3]产值及收款计划（2026）'!$A:$A&amp;'[3]产值及收款计划（2026）'!$B:$B,'[3]产值及收款计划（2026）'!CE:CE)</f>
        <v>0</v>
      </c>
      <c r="CF391" s="256" cm="1">
        <f t="array" aca="1" ref="CF391" ca="1">_xlfn.XLOOKUP($A391&amp;$B391,'[3]产值及收款计划（2026）'!$A:$A&amp;'[3]产值及收款计划（2026）'!$B:$B,'[3]产值及收款计划（2026）'!CF:CF)</f>
        <v>0</v>
      </c>
      <c r="CG391" s="256" cm="1">
        <f t="array" aca="1" ref="CG391" ca="1">_xlfn.XLOOKUP($A391&amp;$B391,'[3]产值及收款计划（2026）'!$A:$A&amp;'[3]产值及收款计划（2026）'!$B:$B,'[3]产值及收款计划（2026）'!CG:CG)</f>
        <v>0</v>
      </c>
      <c r="CH391" s="256" cm="1">
        <f t="array" aca="1" ref="CH391" ca="1">_xlfn.XLOOKUP($A391&amp;$B391,'[3]产值及收款计划（2026）'!$A:$A&amp;'[3]产值及收款计划（2026）'!$B:$B,'[3]产值及收款计划（2026）'!CH:CH)</f>
        <v>0</v>
      </c>
      <c r="CI391" s="256" cm="1">
        <f t="array" aca="1" ref="CI391" ca="1">_xlfn.XLOOKUP($A391&amp;$B391,'[3]产值及收款计划（2026）'!$A:$A&amp;'[3]产值及收款计划（2026）'!$B:$B,'[3]产值及收款计划（2026）'!CI:CI)</f>
        <v>0</v>
      </c>
      <c r="CJ391" s="256" cm="1">
        <f t="array" aca="1" ref="CJ391" ca="1">_xlfn.XLOOKUP($A391&amp;$B391,'[3]产值及收款计划（2026）'!$A:$A&amp;'[3]产值及收款计划（2026）'!$B:$B,'[3]产值及收款计划（2026）'!CJ:CJ)</f>
        <v>0</v>
      </c>
      <c r="CK391" s="256" cm="1">
        <f t="array" aca="1" ref="CK391" ca="1">_xlfn.XLOOKUP($A391&amp;$B391,'[3]产值及收款计划（2026）'!$A:$A&amp;'[3]产值及收款计划（2026）'!$B:$B,'[3]产值及收款计划（2026）'!CK:CK)</f>
        <v>0</v>
      </c>
      <c r="CL391" s="256" cm="1">
        <f t="array" aca="1" ref="CL391" ca="1">_xlfn.XLOOKUP($A391&amp;$B391,'[3]产值及收款计划（2026）'!$A:$A&amp;'[3]产值及收款计划（2026）'!$B:$B,'[3]产值及收款计划（2026）'!CL:CL)</f>
        <v>0</v>
      </c>
      <c r="DA391" s="256" cm="1">
        <f t="array" aca="1" ref="DA391" ca="1">_xlfn.XLOOKUP($A391&amp;$B391,'[3]产值及收款计划（2026）'!$A:$A&amp;'[3]产值及收款计划（2026）'!$B:$B,'[3]产值及收款计划（2026）'!DA:DA)</f>
        <v>0</v>
      </c>
      <c r="DB391" s="256" cm="1">
        <f t="array" aca="1" ref="DB391" ca="1">_xlfn.XLOOKUP($A391&amp;$B391,'[3]产值及收款计划（2026）'!$A:$A&amp;'[3]产值及收款计划（2026）'!$B:$B,'[3]产值及收款计划（2026）'!DB:DB)</f>
        <v>0</v>
      </c>
      <c r="DC391" s="256" cm="1">
        <f t="array" aca="1" ref="DC391" ca="1">_xlfn.XLOOKUP($A391&amp;$B391,'[3]产值及收款计划（2026）'!$A:$A&amp;'[3]产值及收款计划（2026）'!$B:$B,'[3]产值及收款计划（2026）'!DC:DC)</f>
        <v>24.625</v>
      </c>
      <c r="DD391" s="256" cm="1">
        <f t="array" aca="1" ref="DD391" ca="1">_xlfn.XLOOKUP($A391&amp;$B391,'[3]产值及收款计划（2026）'!$A:$A&amp;'[3]产值及收款计划（2026）'!$B:$B,'[3]产值及收款计划（2026）'!DD:DD)</f>
        <v>14.775</v>
      </c>
      <c r="DE391" s="256" cm="1">
        <f t="array" aca="1" ref="DE391" ca="1">_xlfn.XLOOKUP($A391&amp;$B391,'[3]产值及收款计划（2026）'!$A:$A&amp;'[3]产值及收款计划（2026）'!$B:$B,'[3]产值及收款计划（2026）'!DE:DE)</f>
        <v>0</v>
      </c>
      <c r="DF391" s="256" cm="1">
        <f t="array" aca="1" ref="DF391" ca="1">_xlfn.XLOOKUP($A391&amp;$B391,'[3]产值及收款计划（2026）'!$A:$A&amp;'[3]产值及收款计划（2026）'!$B:$B,'[3]产值及收款计划（2026）'!DF:DF)</f>
        <v>0</v>
      </c>
      <c r="DG391" s="256" cm="1">
        <f t="array" aca="1" ref="DG391" ca="1">_xlfn.XLOOKUP($A391&amp;$B391,'[3]产值及收款计划（2026）'!$A:$A&amp;'[3]产值及收款计划（2026）'!$B:$B,'[3]产值及收款计划（2026）'!DG:DG)</f>
        <v>0</v>
      </c>
      <c r="DH391" s="256" cm="1">
        <f t="array" aca="1" ref="DH391" ca="1">_xlfn.XLOOKUP($A391&amp;$B391,'[3]产值及收款计划（2026）'!$A:$A&amp;'[3]产值及收款计划（2026）'!$B:$B,'[3]产值及收款计划（2026）'!DH:DH)</f>
        <v>0</v>
      </c>
      <c r="DI391" s="256" cm="1">
        <f t="array" aca="1" ref="DI391" ca="1">_xlfn.XLOOKUP($A391&amp;$B391,'[3]产值及收款计划（2026）'!$A:$A&amp;'[3]产值及收款计划（2026）'!$B:$B,'[3]产值及收款计划（2026）'!DI:DI)</f>
        <v>0</v>
      </c>
      <c r="DJ391" s="256" cm="1">
        <f t="array" aca="1" ref="DJ391" ca="1">_xlfn.XLOOKUP($A391&amp;$B391,'[3]产值及收款计划（2026）'!$A:$A&amp;'[3]产值及收款计划（2026）'!$B:$B,'[3]产值及收款计划（2026）'!DJ:DJ)</f>
        <v>0</v>
      </c>
      <c r="DK391" s="256" cm="1">
        <f t="array" aca="1" ref="DK391" ca="1">_xlfn.XLOOKUP($A391&amp;$B391,'[3]产值及收款计划（2026）'!$A:$A&amp;'[3]产值及收款计划（2026）'!$B:$B,'[3]产值及收款计划（2026）'!DK:DK)</f>
        <v>0</v>
      </c>
      <c r="DL391" s="256" cm="1">
        <f t="array" aca="1" ref="DL391" ca="1">_xlfn.XLOOKUP($A391&amp;$B391,'[3]产值及收款计划（2026）'!$A:$A&amp;'[3]产值及收款计划（2026）'!$B:$B,'[3]产值及收款计划（2026）'!DL:DL)</f>
        <v>0</v>
      </c>
      <c r="DM391" s="264"/>
      <c r="DN391" s="250"/>
    </row>
    <row r="392" spans="1:118" ht="20.25" x14ac:dyDescent="0.15">
      <c r="A392" s="254">
        <f t="shared" ca="1" si="20"/>
        <v>44</v>
      </c>
      <c r="B392" s="254" t="s">
        <v>27</v>
      </c>
      <c r="C392" s="255" t="str" cm="1">
        <f t="array" aca="1" ref="C392" ca="1">_xlfn.XLOOKUP($A392&amp;$B392,'[3]产值及收款计划（2026）'!$A:$A&amp;'[3]产值及收款计划（2026）'!$B:$B,'[3]产值及收款计划（2026）'!C:C)</f>
        <v>C0CJSG-FW-T-2025064</v>
      </c>
      <c r="D392" s="255" t="str" cm="1">
        <f t="array" aca="1" ref="D392" ca="1">_xlfn.XLOOKUP($A392&amp;$B392,'[3]产值及收款计划（2026）'!$A:$A&amp;'[3]产值及收款计划（2026）'!$B:$B,'[3]产值及收款计划（2026）'!D:D)</f>
        <v>2025年城市运营OA运维服务</v>
      </c>
      <c r="E392" s="256" cm="1">
        <f t="array" aca="1" ref="E392" ca="1">_xlfn.XLOOKUP($A392&amp;$B392,'[3]产值及收款计划（2026）'!$A:$A&amp;'[3]产值及收款计划（2026）'!$B:$B,'[3]产值及收款计划（2026）'!E:E)</f>
        <v>48</v>
      </c>
      <c r="F392" s="256" cm="1">
        <f t="array" aca="1" ref="F392" ca="1">_xlfn.XLOOKUP($A392&amp;$B392,'[3]产值及收款计划（2026）'!$A:$A&amp;'[3]产值及收款计划（2026）'!$B:$B,'[3]产值及收款计划（2026）'!F:F)</f>
        <v>48</v>
      </c>
      <c r="G392" s="256" cm="1">
        <f t="array" aca="1" ref="G392" ca="1">_xlfn.XLOOKUP($A392&amp;$B392,'[3]产值及收款计划（2026）'!$A:$A&amp;'[3]产值及收款计划（2026）'!$B:$B,'[3]产值及收款计划（2026）'!G:G)</f>
        <v>48</v>
      </c>
      <c r="H392" s="256" cm="1">
        <f t="array" aca="1" ref="H392" ca="1">_xlfn.XLOOKUP($A392&amp;$B392,'[3]产值及收款计划（2026）'!$A:$A&amp;'[3]产值及收款计划（2026）'!$B:$B,'[3]产值及收款计划（2026）'!H:H)</f>
        <v>39.25</v>
      </c>
      <c r="I392" s="257" cm="1">
        <f t="array" aca="1" ref="I392" ca="1">_xlfn.XLOOKUP($A392&amp;$B392,'[3]产值及收款计划（2026）'!$A:$A&amp;'[3]产值及收款计划（2026）'!$B:$B,'[3]产值及收款计划（2026）'!I:I)</f>
        <v>0.81770833333333304</v>
      </c>
      <c r="J392" s="258" cm="1">
        <f t="array" aca="1" ref="J392" ca="1">_xlfn.XLOOKUP($A392&amp;$B392,'[3]产值及收款计划（2026）'!$A:$A&amp;'[3]产值及收款计划（2026）'!$B:$B,'[3]产值及收款计划（2026）'!J:J)</f>
        <v>0.06</v>
      </c>
      <c r="K392" s="256" cm="1">
        <f t="array" aca="1" ref="K392" ca="1">_xlfn.XLOOKUP($A392&amp;$B392,'[3]产值及收款计划（2026）'!$A:$A&amp;'[3]产值及收款计划（2026）'!$B:$B,'[3]产值及收款计划（2026）'!K:K)</f>
        <v>0</v>
      </c>
      <c r="L392" s="256" cm="1">
        <f t="array" aca="1" ref="L392" ca="1">_xlfn.XLOOKUP($A392&amp;$B392,'[3]产值及收款计划（2026）'!$A:$A&amp;'[3]产值及收款计划（2026）'!$B:$B,'[3]产值及收款计划（2026）'!L:L)</f>
        <v>0</v>
      </c>
      <c r="M392" s="256" t="str" cm="1">
        <f t="array" aca="1" ref="M392" ca="1">_xlfn.XLOOKUP($A392&amp;$B392,'[3]产值及收款计划（2026）'!$A:$A&amp;'[3]产值及收款计划（2026）'!$B:$B,'[3]产值及收款计划（2026）'!M:M)</f>
        <v>主导</v>
      </c>
      <c r="N392" s="256" cm="1">
        <f t="array" aca="1" ref="N392" ca="1">_xlfn.XLOOKUP($A392&amp;$B392,'[3]产值及收款计划（2026）'!$A:$A&amp;'[3]产值及收款计划（2026）'!$B:$B,'[3]产值及收款计划（2026）'!N:N)</f>
        <v>0</v>
      </c>
      <c r="O392" s="256" t="str" cm="1">
        <f t="array" aca="1" ref="O392" ca="1">_xlfn.XLOOKUP($A392&amp;$B392,'[3]产值及收款计划（2026）'!$A:$A&amp;'[3]产值及收款计划（2026）'!$B:$B,'[3]产值及收款计划（2026）'!O:O)</f>
        <v>涂勋</v>
      </c>
      <c r="P392" s="255" t="str" cm="1">
        <f t="array" aca="1" ref="P392" ca="1">_xlfn.XLOOKUP($A392&amp;$B392,'[3]产值及收款计划（2026）'!$A:$A&amp;'[3]产值及收款计划（2026）'!$B:$B,'[3]产值及收款计划（2026）'!P:P)</f>
        <v>在建</v>
      </c>
      <c r="Q392" s="256" cm="1">
        <f t="array" aca="1" ref="Q392" ca="1">_xlfn.XLOOKUP($A392&amp;$B392,'[3]产值及收款计划（2026）'!$A:$A&amp;'[3]产值及收款计划（2026）'!$B:$B,'[3]产值及收款计划（2026）'!Q:Q)</f>
        <v>0</v>
      </c>
      <c r="R392" s="256" cm="1">
        <f t="array" aca="1" ref="R392" ca="1">_xlfn.XLOOKUP($A392&amp;$B392,'[3]产值及收款计划（2026）'!$A:$A&amp;'[3]产值及收款计划（2026）'!$B:$B,'[3]产值及收款计划（2026）'!R:R)</f>
        <v>0</v>
      </c>
      <c r="S392" s="256" cm="1">
        <f t="array" aca="1" ref="S392" ca="1">_xlfn.XLOOKUP($A392&amp;$B392,'[3]产值及收款计划（2026）'!$A:$A&amp;'[3]产值及收款计划（2026）'!$B:$B,'[3]产值及收款计划（2026）'!S:S)</f>
        <v>0</v>
      </c>
      <c r="T392" s="256" cm="1">
        <f t="array" aca="1" ref="T392" ca="1">_xlfn.XLOOKUP($A392&amp;$B392,'[3]产值及收款计划（2026）'!$A:$A&amp;'[3]产值及收款计划（2026）'!$B:$B,'[3]产值及收款计划（2026）'!T:T)</f>
        <v>0</v>
      </c>
      <c r="U392" s="256" cm="1">
        <f t="array" aca="1" ref="U392" ca="1">_xlfn.XLOOKUP($A392&amp;$B392,'[3]产值及收款计划（2026）'!$A:$A&amp;'[3]产值及收款计划（2026）'!$B:$B,'[3]产值及收款计划（2026）'!U:U)</f>
        <v>48</v>
      </c>
      <c r="V392" s="256" cm="1">
        <f t="array" aca="1" ref="V392" ca="1">_xlfn.XLOOKUP($A392&amp;$B392,'[3]产值及收款计划（2026）'!$A:$A&amp;'[3]产值及收款计划（2026）'!$B:$B,'[3]产值及收款计划（2026）'!V:V)</f>
        <v>0</v>
      </c>
      <c r="W392" s="256" cm="1">
        <f t="array" aca="1" ref="W392" ca="1">_xlfn.XLOOKUP($A392&amp;$B392,'[3]产值及收款计划（2026）'!$A:$A&amp;'[3]产值及收款计划（2026）'!$B:$B,'[3]产值及收款计划（2026）'!W:W)</f>
        <v>0</v>
      </c>
      <c r="X392" s="256" cm="1">
        <f t="array" aca="1" ref="X392" ca="1">_xlfn.XLOOKUP($A392&amp;$B392,'[3]产值及收款计划（2026）'!$A:$A&amp;'[3]产值及收款计划（2026）'!$B:$B,'[3]产值及收款计划（2026）'!X:X)</f>
        <v>0</v>
      </c>
      <c r="Y392" s="256" cm="1">
        <f t="array" aca="1" ref="Y392" ca="1">_xlfn.XLOOKUP($A392&amp;$B392,'[3]产值及收款计划（2026）'!$A:$A&amp;'[3]产值及收款计划（2026）'!$B:$B,'[3]产值及收款计划（2026）'!Y:Y)</f>
        <v>0</v>
      </c>
      <c r="Z392" s="256" cm="1">
        <f t="array" aca="1" ref="Z392" ca="1">_xlfn.XLOOKUP($A392&amp;$B392,'[3]产值及收款计划（2026）'!$A:$A&amp;'[3]产值及收款计划（2026）'!$B:$B,'[3]产值及收款计划（2026）'!Z:Z)</f>
        <v>0</v>
      </c>
      <c r="AA392" s="256" cm="1">
        <f t="array" aca="1" ref="AA392" ca="1">_xlfn.XLOOKUP($A392&amp;$B392,'[3]产值及收款计划（2026）'!$A:$A&amp;'[3]产值及收款计划（2026）'!$B:$B,'[3]产值及收款计划（2026）'!AA:AA)</f>
        <v>48</v>
      </c>
      <c r="AB392" s="256" cm="1">
        <f t="array" aca="1" ref="AB392" ca="1">_xlfn.XLOOKUP($A392&amp;$B392,'[3]产值及收款计划（2026）'!$A:$A&amp;'[3]产值及收款计划（2026）'!$B:$B,'[3]产值及收款计划（2026）'!AB:AB)</f>
        <v>0</v>
      </c>
      <c r="AC392" s="256" cm="1">
        <f t="array" aca="1" ref="AC392" ca="1">_xlfn.XLOOKUP($A392&amp;$B392,'[3]产值及收款计划（2026）'!$A:$A&amp;'[3]产值及收款计划（2026）'!$B:$B,'[3]产值及收款计划（2026）'!AC:AC)</f>
        <v>48</v>
      </c>
      <c r="AD392" s="256" cm="1">
        <f t="array" aca="1" ref="AD392" ca="1">_xlfn.XLOOKUP($A392&amp;$B392,'[3]产值及收款计划（2026）'!$A:$A&amp;'[3]产值及收款计划（2026）'!$B:$B,'[3]产值及收款计划（2026）'!AD:AD)</f>
        <v>0</v>
      </c>
      <c r="AE392" s="256" cm="1">
        <f t="array" aca="1" ref="AE392" ca="1">_xlfn.XLOOKUP($A392&amp;$B392,'[3]产值及收款计划（2026）'!$A:$A&amp;'[3]产值及收款计划（2026）'!$B:$B,'[3]产值及收款计划（2026）'!AE:AE)</f>
        <v>0</v>
      </c>
      <c r="AF392" s="256" cm="1">
        <f t="array" aca="1" ref="AF392" ca="1">_xlfn.XLOOKUP($A392&amp;$B392,'[3]产值及收款计划（2026）'!$A:$A&amp;'[3]产值及收款计划（2026）'!$B:$B,'[3]产值及收款计划（2026）'!AF:AF)</f>
        <v>0</v>
      </c>
      <c r="AG392" s="256" cm="1">
        <f t="array" aca="1" ref="AG392" ca="1">_xlfn.XLOOKUP($A392&amp;$B392,'[3]产值及收款计划（2026）'!$A:$A&amp;'[3]产值及收款计划（2026）'!$B:$B,'[3]产值及收款计划（2026）'!AG:AG)</f>
        <v>0</v>
      </c>
      <c r="AH392" s="256" cm="1">
        <f t="array" aca="1" ref="AH392" ca="1">_xlfn.XLOOKUP($A392&amp;$B392,'[3]产值及收款计划（2026）'!$A:$A&amp;'[3]产值及收款计划（2026）'!$B:$B,'[3]产值及收款计划（2026）'!AH:AH)</f>
        <v>0</v>
      </c>
      <c r="AI392" s="256" cm="1">
        <f t="array" aca="1" ref="AI392" ca="1">_xlfn.XLOOKUP($A392&amp;$B392,'[3]产值及收款计划（2026）'!$A:$A&amp;'[3]产值及收款计划（2026）'!$B:$B,'[3]产值及收款计划（2026）'!AI:AI)</f>
        <v>0</v>
      </c>
      <c r="AJ392" s="256" cm="1">
        <f t="array" aca="1" ref="AJ392" ca="1">_xlfn.XLOOKUP($A392&amp;$B392,'[3]产值及收款计划（2026）'!$A:$A&amp;'[3]产值及收款计划（2026）'!$B:$B,'[3]产值及收款计划（2026）'!AJ:AJ)</f>
        <v>0</v>
      </c>
      <c r="AK392" s="256" cm="1">
        <f t="array" aca="1" ref="AK392" ca="1">_xlfn.XLOOKUP($A392&amp;$B392,'[3]产值及收款计划（2026）'!$A:$A&amp;'[3]产值及收款计划（2026）'!$B:$B,'[3]产值及收款计划（2026）'!AK:AK)</f>
        <v>0</v>
      </c>
      <c r="AL392" s="256" cm="1">
        <f t="array" aca="1" ref="AL392" ca="1">_xlfn.XLOOKUP($A392&amp;$B392,'[3]产值及收款计划（2026）'!$A:$A&amp;'[3]产值及收款计划（2026）'!$B:$B,'[3]产值及收款计划（2026）'!AL:AL)</f>
        <v>0</v>
      </c>
      <c r="AM392" s="263" t="e" cm="1">
        <f t="array" aca="1" ref="AM392" ca="1">_xlfn.LET(_xlpm.勾选月份状态数组,TRANSPOSE('PPT(12-15页）-TOP10'!$A$3:$A$14),_xlpm.选择数据区,IF('PPT(12-15页）-TOP10'!$E$3="收款",$BA392:$BL392,$AA392:$AL392),SUM(_xlfn._xlws.FILTER(_xlpm.选择数据区,_xlpm.勾选月份状态数组,"")))</f>
        <v>#NAME?</v>
      </c>
      <c r="AN392" s="256" t="e" cm="1">
        <f t="array" aca="1" ref="AN392" ca="1">_xlfn.LET(_xlpm.勾选月份状态数组,TRANSPOSE('PPT(12-15页）-TOP10'!$A$3:$A$14),_xlpm.选择数据区,IF('PPT(12-15页）-TOP10'!$E$3="收款",$DA392:$DL392,$CA392:$CL392),SUM(_xlfn._xlws.FILTER(_xlpm.选择数据区,_xlpm.勾选月份状态数组,"")))</f>
        <v>#NAME?</v>
      </c>
      <c r="AO392" s="256">
        <f ca="1">SUM(CA392:CC392)+SUM(AD392:AL392)</f>
        <v>48</v>
      </c>
      <c r="AP392" s="256"/>
      <c r="AQ392" s="256"/>
      <c r="AR392" s="256"/>
      <c r="AS392" s="256" cm="1">
        <f t="array" aca="1" ref="AS392" ca="1">_xlfn.XLOOKUP($A392&amp;$B392,'[3]产值及收款计划（2026）'!$A:$A&amp;'[3]产值及收款计划（2026）'!$B:$B,'[3]产值及收款计划（2026）'!AS:AS)</f>
        <v>0</v>
      </c>
      <c r="AT392" s="256" cm="1">
        <f t="array" aca="1" ref="AT392" ca="1">_xlfn.XLOOKUP($A392&amp;$B392,'[3]产值及收款计划（2026）'!$A:$A&amp;'[3]产值及收款计划（2026）'!$B:$B,'[3]产值及收款计划（2026）'!AT:AT)</f>
        <v>0</v>
      </c>
      <c r="AU392" s="256" cm="1">
        <f t="array" aca="1" ref="AU392" ca="1">_xlfn.XLOOKUP($A392&amp;$B392,'[3]产值及收款计划（2026）'!$A:$A&amp;'[3]产值及收款计划（2026）'!$B:$B,'[3]产值及收款计划（2026）'!AU:AU)</f>
        <v>0</v>
      </c>
      <c r="AV392" s="256" cm="1">
        <f t="array" aca="1" ref="AV392" ca="1">_xlfn.XLOOKUP($A392&amp;$B392,'[3]产值及收款计划（2026）'!$A:$A&amp;'[3]产值及收款计划（2026）'!$B:$B,'[3]产值及收款计划（2026）'!AV:AV)</f>
        <v>0</v>
      </c>
      <c r="AW392" s="256" cm="1">
        <f t="array" aca="1" ref="AW392" ca="1">_xlfn.XLOOKUP($A392&amp;$B392,'[3]产值及收款计划（2026）'!$A:$A&amp;'[3]产值及收款计划（2026）'!$B:$B,'[3]产值及收款计划（2026）'!AW:AW)</f>
        <v>0</v>
      </c>
      <c r="AX392" s="256" cm="1">
        <f t="array" aca="1" ref="AX392" ca="1">_xlfn.XLOOKUP($A392&amp;$B392,'[3]产值及收款计划（2026）'!$A:$A&amp;'[3]产值及收款计划（2026）'!$B:$B,'[3]产值及收款计划（2026）'!AX:AX)</f>
        <v>48</v>
      </c>
      <c r="AY392" s="256" cm="1">
        <f t="array" aca="1" ref="AY392" ca="1">_xlfn.XLOOKUP($A392&amp;$B392,'[3]产值及收款计划（2026）'!$A:$A&amp;'[3]产值及收款计划（2026）'!$B:$B,'[3]产值及收款计划（2026）'!AY:AY)</f>
        <v>0</v>
      </c>
      <c r="AZ392" s="256" cm="1">
        <f t="array" aca="1" ref="AZ392" ca="1">_xlfn.XLOOKUP($A392&amp;$B392,'[3]产值及收款计划（2026）'!$A:$A&amp;'[3]产值及收款计划（2026）'!$B:$B,'[3]产值及收款计划（2026）'!AZ:AZ)</f>
        <v>0</v>
      </c>
      <c r="BA392" s="256" cm="1">
        <f t="array" aca="1" ref="BA392" ca="1">_xlfn.XLOOKUP($A392&amp;$B392,'[3]产值及收款计划（2026）'!$A:$A&amp;'[3]产值及收款计划（2026）'!$B:$B,'[3]产值及收款计划（2026）'!BA:BA)</f>
        <v>0</v>
      </c>
      <c r="BB392" s="256" cm="1">
        <f t="array" aca="1" ref="BB392" ca="1">_xlfn.XLOOKUP($A392&amp;$B392,'[3]产值及收款计划（2026）'!$A:$A&amp;'[3]产值及收款计划（2026）'!$B:$B,'[3]产值及收款计划（2026）'!BB:BB)</f>
        <v>0</v>
      </c>
      <c r="BC392" s="256" cm="1">
        <f t="array" aca="1" ref="BC392" ca="1">_xlfn.XLOOKUP($A392&amp;$B392,'[3]产值及收款计划（2026）'!$A:$A&amp;'[3]产值及收款计划（2026）'!$B:$B,'[3]产值及收款计划（2026）'!BC:BC)</f>
        <v>24</v>
      </c>
      <c r="BD392" s="256" cm="1">
        <f t="array" aca="1" ref="BD392" ca="1">_xlfn.XLOOKUP($A392&amp;$B392,'[3]产值及收款计划（2026）'!$A:$A&amp;'[3]产值及收款计划（2026）'!$B:$B,'[3]产值及收款计划（2026）'!BD:BD)</f>
        <v>24</v>
      </c>
      <c r="BE392" s="256" cm="1">
        <f t="array" aca="1" ref="BE392" ca="1">_xlfn.XLOOKUP($A392&amp;$B392,'[3]产值及收款计划（2026）'!$A:$A&amp;'[3]产值及收款计划（2026）'!$B:$B,'[3]产值及收款计划（2026）'!BE:BE)</f>
        <v>0</v>
      </c>
      <c r="BF392" s="256" cm="1">
        <f t="array" aca="1" ref="BF392" ca="1">_xlfn.XLOOKUP($A392&amp;$B392,'[3]产值及收款计划（2026）'!$A:$A&amp;'[3]产值及收款计划（2026）'!$B:$B,'[3]产值及收款计划（2026）'!BF:BF)</f>
        <v>0</v>
      </c>
      <c r="BG392" s="256" cm="1">
        <f t="array" aca="1" ref="BG392" ca="1">_xlfn.XLOOKUP($A392&amp;$B392,'[3]产值及收款计划（2026）'!$A:$A&amp;'[3]产值及收款计划（2026）'!$B:$B,'[3]产值及收款计划（2026）'!BG:BG)</f>
        <v>0</v>
      </c>
      <c r="BH392" s="256" cm="1">
        <f t="array" aca="1" ref="BH392" ca="1">_xlfn.XLOOKUP($A392&amp;$B392,'[3]产值及收款计划（2026）'!$A:$A&amp;'[3]产值及收款计划（2026）'!$B:$B,'[3]产值及收款计划（2026）'!BH:BH)</f>
        <v>0</v>
      </c>
      <c r="BI392" s="256" cm="1">
        <f t="array" aca="1" ref="BI392" ca="1">_xlfn.XLOOKUP($A392&amp;$B392,'[3]产值及收款计划（2026）'!$A:$A&amp;'[3]产值及收款计划（2026）'!$B:$B,'[3]产值及收款计划（2026）'!BI:BI)</f>
        <v>0</v>
      </c>
      <c r="BJ392" s="256" cm="1">
        <f t="array" aca="1" ref="BJ392" ca="1">_xlfn.XLOOKUP($A392&amp;$B392,'[3]产值及收款计划（2026）'!$A:$A&amp;'[3]产值及收款计划（2026）'!$B:$B,'[3]产值及收款计划（2026）'!BJ:BJ)</f>
        <v>0</v>
      </c>
      <c r="BK392" s="256" cm="1">
        <f t="array" aca="1" ref="BK392" ca="1">_xlfn.XLOOKUP($A392&amp;$B392,'[3]产值及收款计划（2026）'!$A:$A&amp;'[3]产值及收款计划（2026）'!$B:$B,'[3]产值及收款计划（2026）'!BK:BK)</f>
        <v>0</v>
      </c>
      <c r="BL392" s="256" cm="1">
        <f t="array" aca="1" ref="BL392" ca="1">_xlfn.XLOOKUP($A392&amp;$B392,'[3]产值及收款计划（2026）'!$A:$A&amp;'[3]产值及收款计划（2026）'!$B:$B,'[3]产值及收款计划（2026）'!BL:BL)</f>
        <v>0</v>
      </c>
      <c r="BM392" s="256"/>
      <c r="BN392" s="256"/>
      <c r="BO392" s="256"/>
      <c r="BP392" s="256"/>
      <c r="BQ392" s="255" t="str" cm="1">
        <f t="array" aca="1" ref="BQ392" ca="1">_xlfn.XLOOKUP($A392&amp;$B392,'[3]产值及收款计划（2026）'!$A:$A&amp;'[3]产值及收款计划（2026）'!$B:$B,'[3]产值及收款计划（2026）'!BQ:BQ)</f>
        <v>上海城建城市运营（集团）有限公司</v>
      </c>
      <c r="BR392" s="256" cm="1">
        <f t="array" aca="1" ref="BR392" ca="1">_xlfn.XLOOKUP($A392&amp;$B392,'[3]产值及收款计划（2026）'!$A:$A&amp;'[3]产值及收款计划（2026）'!$B:$B,'[3]产值及收款计划（2026）'!BR:BR)</f>
        <v>0</v>
      </c>
      <c r="CA392" s="256" cm="1">
        <f t="array" aca="1" ref="CA392" ca="1">_xlfn.XLOOKUP($A392&amp;$B392,'[3]产值及收款计划（2026）'!$A:$A&amp;'[3]产值及收款计划（2026）'!$B:$B,'[3]产值及收款计划（2026）'!CA:CA)</f>
        <v>0</v>
      </c>
      <c r="CB392" s="256" cm="1">
        <f t="array" aca="1" ref="CB392" ca="1">_xlfn.XLOOKUP($A392&amp;$B392,'[3]产值及收款计划（2026）'!$A:$A&amp;'[3]产值及收款计划（2026）'!$B:$B,'[3]产值及收款计划（2026）'!CB:CB)</f>
        <v>0</v>
      </c>
      <c r="CC392" s="256" cm="1">
        <f t="array" aca="1" ref="CC392" ca="1">_xlfn.XLOOKUP($A392&amp;$B392,'[3]产值及收款计划（2026）'!$A:$A&amp;'[3]产值及收款计划（2026）'!$B:$B,'[3]产值及收款计划（2026）'!CC:CC)</f>
        <v>48</v>
      </c>
      <c r="CD392" s="256" cm="1">
        <f t="array" aca="1" ref="CD392" ca="1">_xlfn.XLOOKUP($A392&amp;$B392,'[3]产值及收款计划（2026）'!$A:$A&amp;'[3]产值及收款计划（2026）'!$B:$B,'[3]产值及收款计划（2026）'!CD:CD)</f>
        <v>0</v>
      </c>
      <c r="CE392" s="256" cm="1">
        <f t="array" aca="1" ref="CE392" ca="1">_xlfn.XLOOKUP($A392&amp;$B392,'[3]产值及收款计划（2026）'!$A:$A&amp;'[3]产值及收款计划（2026）'!$B:$B,'[3]产值及收款计划（2026）'!CE:CE)</f>
        <v>0</v>
      </c>
      <c r="CF392" s="256" cm="1">
        <f t="array" aca="1" ref="CF392" ca="1">_xlfn.XLOOKUP($A392&amp;$B392,'[3]产值及收款计划（2026）'!$A:$A&amp;'[3]产值及收款计划（2026）'!$B:$B,'[3]产值及收款计划（2026）'!CF:CF)</f>
        <v>0</v>
      </c>
      <c r="CG392" s="256" cm="1">
        <f t="array" aca="1" ref="CG392" ca="1">_xlfn.XLOOKUP($A392&amp;$B392,'[3]产值及收款计划（2026）'!$A:$A&amp;'[3]产值及收款计划（2026）'!$B:$B,'[3]产值及收款计划（2026）'!CG:CG)</f>
        <v>0</v>
      </c>
      <c r="CH392" s="256" cm="1">
        <f t="array" aca="1" ref="CH392" ca="1">_xlfn.XLOOKUP($A392&amp;$B392,'[3]产值及收款计划（2026）'!$A:$A&amp;'[3]产值及收款计划（2026）'!$B:$B,'[3]产值及收款计划（2026）'!CH:CH)</f>
        <v>0</v>
      </c>
      <c r="CI392" s="256" cm="1">
        <f t="array" aca="1" ref="CI392" ca="1">_xlfn.XLOOKUP($A392&amp;$B392,'[3]产值及收款计划（2026）'!$A:$A&amp;'[3]产值及收款计划（2026）'!$B:$B,'[3]产值及收款计划（2026）'!CI:CI)</f>
        <v>0</v>
      </c>
      <c r="CJ392" s="256" cm="1">
        <f t="array" aca="1" ref="CJ392" ca="1">_xlfn.XLOOKUP($A392&amp;$B392,'[3]产值及收款计划（2026）'!$A:$A&amp;'[3]产值及收款计划（2026）'!$B:$B,'[3]产值及收款计划（2026）'!CJ:CJ)</f>
        <v>0</v>
      </c>
      <c r="CK392" s="256" cm="1">
        <f t="array" aca="1" ref="CK392" ca="1">_xlfn.XLOOKUP($A392&amp;$B392,'[3]产值及收款计划（2026）'!$A:$A&amp;'[3]产值及收款计划（2026）'!$B:$B,'[3]产值及收款计划（2026）'!CK:CK)</f>
        <v>0</v>
      </c>
      <c r="CL392" s="256" cm="1">
        <f t="array" aca="1" ref="CL392" ca="1">_xlfn.XLOOKUP($A392&amp;$B392,'[3]产值及收款计划（2026）'!$A:$A&amp;'[3]产值及收款计划（2026）'!$B:$B,'[3]产值及收款计划（2026）'!CL:CL)</f>
        <v>0</v>
      </c>
      <c r="DA392" s="256" cm="1">
        <f t="array" aca="1" ref="DA392" ca="1">_xlfn.XLOOKUP($A392&amp;$B392,'[3]产值及收款计划（2026）'!$A:$A&amp;'[3]产值及收款计划（2026）'!$B:$B,'[3]产值及收款计划（2026）'!DA:DA)</f>
        <v>0</v>
      </c>
      <c r="DB392" s="256" cm="1">
        <f t="array" aca="1" ref="DB392" ca="1">_xlfn.XLOOKUP($A392&amp;$B392,'[3]产值及收款计划（2026）'!$A:$A&amp;'[3]产值及收款计划（2026）'!$B:$B,'[3]产值及收款计划（2026）'!DB:DB)</f>
        <v>0</v>
      </c>
      <c r="DC392" s="256" cm="1">
        <f t="array" aca="1" ref="DC392" ca="1">_xlfn.XLOOKUP($A392&amp;$B392,'[3]产值及收款计划（2026）'!$A:$A&amp;'[3]产值及收款计划（2026）'!$B:$B,'[3]产值及收款计划（2026）'!DC:DC)</f>
        <v>12</v>
      </c>
      <c r="DD392" s="256" cm="1">
        <f t="array" aca="1" ref="DD392" ca="1">_xlfn.XLOOKUP($A392&amp;$B392,'[3]产值及收款计划（2026）'!$A:$A&amp;'[3]产值及收款计划（2026）'!$B:$B,'[3]产值及收款计划（2026）'!DD:DD)</f>
        <v>36</v>
      </c>
      <c r="DE392" s="256" cm="1">
        <f t="array" aca="1" ref="DE392" ca="1">_xlfn.XLOOKUP($A392&amp;$B392,'[3]产值及收款计划（2026）'!$A:$A&amp;'[3]产值及收款计划（2026）'!$B:$B,'[3]产值及收款计划（2026）'!DE:DE)</f>
        <v>0</v>
      </c>
      <c r="DF392" s="256" cm="1">
        <f t="array" aca="1" ref="DF392" ca="1">_xlfn.XLOOKUP($A392&amp;$B392,'[3]产值及收款计划（2026）'!$A:$A&amp;'[3]产值及收款计划（2026）'!$B:$B,'[3]产值及收款计划（2026）'!DF:DF)</f>
        <v>0</v>
      </c>
      <c r="DG392" s="256" cm="1">
        <f t="array" aca="1" ref="DG392" ca="1">_xlfn.XLOOKUP($A392&amp;$B392,'[3]产值及收款计划（2026）'!$A:$A&amp;'[3]产值及收款计划（2026）'!$B:$B,'[3]产值及收款计划（2026）'!DG:DG)</f>
        <v>0</v>
      </c>
      <c r="DH392" s="256" cm="1">
        <f t="array" aca="1" ref="DH392" ca="1">_xlfn.XLOOKUP($A392&amp;$B392,'[3]产值及收款计划（2026）'!$A:$A&amp;'[3]产值及收款计划（2026）'!$B:$B,'[3]产值及收款计划（2026）'!DH:DH)</f>
        <v>0</v>
      </c>
      <c r="DI392" s="256" cm="1">
        <f t="array" aca="1" ref="DI392" ca="1">_xlfn.XLOOKUP($A392&amp;$B392,'[3]产值及收款计划（2026）'!$A:$A&amp;'[3]产值及收款计划（2026）'!$B:$B,'[3]产值及收款计划（2026）'!DI:DI)</f>
        <v>0</v>
      </c>
      <c r="DJ392" s="256" cm="1">
        <f t="array" aca="1" ref="DJ392" ca="1">_xlfn.XLOOKUP($A392&amp;$B392,'[3]产值及收款计划（2026）'!$A:$A&amp;'[3]产值及收款计划（2026）'!$B:$B,'[3]产值及收款计划（2026）'!DJ:DJ)</f>
        <v>0</v>
      </c>
      <c r="DK392" s="256" cm="1">
        <f t="array" aca="1" ref="DK392" ca="1">_xlfn.XLOOKUP($A392&amp;$B392,'[3]产值及收款计划（2026）'!$A:$A&amp;'[3]产值及收款计划（2026）'!$B:$B,'[3]产值及收款计划（2026）'!DK:DK)</f>
        <v>0</v>
      </c>
      <c r="DL392" s="256" cm="1">
        <f t="array" aca="1" ref="DL392" ca="1">_xlfn.XLOOKUP($A392&amp;$B392,'[3]产值及收款计划（2026）'!$A:$A&amp;'[3]产值及收款计划（2026）'!$B:$B,'[3]产值及收款计划（2026）'!DL:DL)</f>
        <v>0</v>
      </c>
      <c r="DM392" s="264"/>
      <c r="DN392" s="250"/>
    </row>
    <row r="393" spans="1:118" ht="20.25" x14ac:dyDescent="0.15">
      <c r="A393" s="254">
        <f t="shared" ca="1" si="20"/>
        <v>45</v>
      </c>
      <c r="B393" s="254" t="s">
        <v>27</v>
      </c>
      <c r="C393" s="255" t="str" cm="1">
        <f t="array" aca="1" ref="C393" ca="1">_xlfn.XLOOKUP($A393&amp;$B393,'[3]产值及收款计划（2026）'!$A:$A&amp;'[3]产值及收款计划（2026）'!$B:$B,'[3]产值及收款计划（2026）'!C:C)</f>
        <v>C0CJSG-FW-T-2025059</v>
      </c>
      <c r="D393" s="255" t="str" cm="1">
        <f t="array" aca="1" ref="D393" ca="1">_xlfn.XLOOKUP($A393&amp;$B393,'[3]产值及收款计划（2026）'!$A:$A&amp;'[3]产值及收款计划（2026）'!$B:$B,'[3]产值及收款计划（2026）'!D:D)</f>
        <v>2025年申迪集团官网升级技术服务</v>
      </c>
      <c r="E393" s="256" cm="1">
        <f t="array" aca="1" ref="E393" ca="1">_xlfn.XLOOKUP($A393&amp;$B393,'[3]产值及收款计划（2026）'!$A:$A&amp;'[3]产值及收款计划（2026）'!$B:$B,'[3]产值及收款计划（2026）'!E:E)</f>
        <v>19</v>
      </c>
      <c r="F393" s="256" cm="1">
        <f t="array" aca="1" ref="F393" ca="1">_xlfn.XLOOKUP($A393&amp;$B393,'[3]产值及收款计划（2026）'!$A:$A&amp;'[3]产值及收款计划（2026）'!$B:$B,'[3]产值及收款计划（2026）'!F:F)</f>
        <v>19</v>
      </c>
      <c r="G393" s="256" cm="1">
        <f t="array" aca="1" ref="G393" ca="1">_xlfn.XLOOKUP($A393&amp;$B393,'[3]产值及收款计划（2026）'!$A:$A&amp;'[3]产值及收款计划（2026）'!$B:$B,'[3]产值及收款计划（2026）'!G:G)</f>
        <v>19</v>
      </c>
      <c r="H393" s="256" cm="1">
        <f t="array" aca="1" ref="H393" ca="1">_xlfn.XLOOKUP($A393&amp;$B393,'[3]产值及收款计划（2026）'!$A:$A&amp;'[3]产值及收款计划（2026）'!$B:$B,'[3]产值及收款计划（2026）'!H:H)</f>
        <v>8</v>
      </c>
      <c r="I393" s="257" cm="1">
        <f t="array" aca="1" ref="I393" ca="1">_xlfn.XLOOKUP($A393&amp;$B393,'[3]产值及收款计划（2026）'!$A:$A&amp;'[3]产值及收款计划（2026）'!$B:$B,'[3]产值及收款计划（2026）'!I:I)</f>
        <v>0.42105263157894701</v>
      </c>
      <c r="J393" s="258" cm="1">
        <f t="array" aca="1" ref="J393" ca="1">_xlfn.XLOOKUP($A393&amp;$B393,'[3]产值及收款计划（2026）'!$A:$A&amp;'[3]产值及收款计划（2026）'!$B:$B,'[3]产值及收款计划（2026）'!J:J)</f>
        <v>0.06</v>
      </c>
      <c r="K393" s="256" cm="1">
        <f t="array" aca="1" ref="K393" ca="1">_xlfn.XLOOKUP($A393&amp;$B393,'[3]产值及收款计划（2026）'!$A:$A&amp;'[3]产值及收款计划（2026）'!$B:$B,'[3]产值及收款计划（2026）'!K:K)</f>
        <v>0</v>
      </c>
      <c r="L393" s="256" cm="1">
        <f t="array" aca="1" ref="L393" ca="1">_xlfn.XLOOKUP($A393&amp;$B393,'[3]产值及收款计划（2026）'!$A:$A&amp;'[3]产值及收款计划（2026）'!$B:$B,'[3]产值及收款计划（2026）'!L:L)</f>
        <v>0</v>
      </c>
      <c r="M393" s="256" t="str" cm="1">
        <f t="array" aca="1" ref="M393" ca="1">_xlfn.XLOOKUP($A393&amp;$B393,'[3]产值及收款计划（2026）'!$A:$A&amp;'[3]产值及收款计划（2026）'!$B:$B,'[3]产值及收款计划（2026）'!M:M)</f>
        <v>主导</v>
      </c>
      <c r="N393" s="256" cm="1">
        <f t="array" aca="1" ref="N393" ca="1">_xlfn.XLOOKUP($A393&amp;$B393,'[3]产值及收款计划（2026）'!$A:$A&amp;'[3]产值及收款计划（2026）'!$B:$B,'[3]产值及收款计划（2026）'!N:N)</f>
        <v>0</v>
      </c>
      <c r="O393" s="256" t="str" cm="1">
        <f t="array" aca="1" ref="O393" ca="1">_xlfn.XLOOKUP($A393&amp;$B393,'[3]产值及收款计划（2026）'!$A:$A&amp;'[3]产值及收款计划（2026）'!$B:$B,'[3]产值及收款计划（2026）'!O:O)</f>
        <v>权玺平</v>
      </c>
      <c r="P393" s="255" t="str" cm="1">
        <f t="array" aca="1" ref="P393" ca="1">_xlfn.XLOOKUP($A393&amp;$B393,'[3]产值及收款计划（2026）'!$A:$A&amp;'[3]产值及收款计划（2026）'!$B:$B,'[3]产值及收款计划（2026）'!P:P)</f>
        <v>在建</v>
      </c>
      <c r="Q393" s="256" cm="1">
        <f t="array" aca="1" ref="Q393" ca="1">_xlfn.XLOOKUP($A393&amp;$B393,'[3]产值及收款计划（2026）'!$A:$A&amp;'[3]产值及收款计划（2026）'!$B:$B,'[3]产值及收款计划（2026）'!Q:Q)</f>
        <v>0</v>
      </c>
      <c r="R393" s="256" cm="1">
        <f t="array" aca="1" ref="R393" ca="1">_xlfn.XLOOKUP($A393&amp;$B393,'[3]产值及收款计划（2026）'!$A:$A&amp;'[3]产值及收款计划（2026）'!$B:$B,'[3]产值及收款计划（2026）'!R:R)</f>
        <v>0</v>
      </c>
      <c r="S393" s="256" cm="1">
        <f t="array" aca="1" ref="S393" ca="1">_xlfn.XLOOKUP($A393&amp;$B393,'[3]产值及收款计划（2026）'!$A:$A&amp;'[3]产值及收款计划（2026）'!$B:$B,'[3]产值及收款计划（2026）'!S:S)</f>
        <v>0</v>
      </c>
      <c r="T393" s="256" cm="1">
        <f t="array" aca="1" ref="T393" ca="1">_xlfn.XLOOKUP($A393&amp;$B393,'[3]产值及收款计划（2026）'!$A:$A&amp;'[3]产值及收款计划（2026）'!$B:$B,'[3]产值及收款计划（2026）'!T:T)</f>
        <v>0</v>
      </c>
      <c r="U393" s="256" cm="1">
        <f t="array" aca="1" ref="U393" ca="1">_xlfn.XLOOKUP($A393&amp;$B393,'[3]产值及收款计划（2026）'!$A:$A&amp;'[3]产值及收款计划（2026）'!$B:$B,'[3]产值及收款计划（2026）'!U:U)</f>
        <v>0</v>
      </c>
      <c r="V393" s="256" cm="1">
        <f t="array" aca="1" ref="V393" ca="1">_xlfn.XLOOKUP($A393&amp;$B393,'[3]产值及收款计划（2026）'!$A:$A&amp;'[3]产值及收款计划（2026）'!$B:$B,'[3]产值及收款计划（2026）'!V:V)</f>
        <v>19</v>
      </c>
      <c r="W393" s="256" cm="1">
        <f t="array" aca="1" ref="W393" ca="1">_xlfn.XLOOKUP($A393&amp;$B393,'[3]产值及收款计划（2026）'!$A:$A&amp;'[3]产值及收款计划（2026）'!$B:$B,'[3]产值及收款计划（2026）'!W:W)</f>
        <v>0</v>
      </c>
      <c r="X393" s="256" cm="1">
        <f t="array" aca="1" ref="X393" ca="1">_xlfn.XLOOKUP($A393&amp;$B393,'[3]产值及收款计划（2026）'!$A:$A&amp;'[3]产值及收款计划（2026）'!$B:$B,'[3]产值及收款计划（2026）'!X:X)</f>
        <v>0</v>
      </c>
      <c r="Y393" s="256" cm="1">
        <f t="array" aca="1" ref="Y393" ca="1">_xlfn.XLOOKUP($A393&amp;$B393,'[3]产值及收款计划（2026）'!$A:$A&amp;'[3]产值及收款计划（2026）'!$B:$B,'[3]产值及收款计划（2026）'!Y:Y)</f>
        <v>0</v>
      </c>
      <c r="Z393" s="256" cm="1">
        <f t="array" aca="1" ref="Z393" ca="1">_xlfn.XLOOKUP($A393&amp;$B393,'[3]产值及收款计划（2026）'!$A:$A&amp;'[3]产值及收款计划（2026）'!$B:$B,'[3]产值及收款计划（2026）'!Z:Z)</f>
        <v>0</v>
      </c>
      <c r="AA393" s="256" cm="1">
        <f t="array" aca="1" ref="AA393" ca="1">_xlfn.XLOOKUP($A393&amp;$B393,'[3]产值及收款计划（2026）'!$A:$A&amp;'[3]产值及收款计划（2026）'!$B:$B,'[3]产值及收款计划（2026）'!AA:AA)</f>
        <v>0</v>
      </c>
      <c r="AB393" s="256" cm="1">
        <f t="array" aca="1" ref="AB393" ca="1">_xlfn.XLOOKUP($A393&amp;$B393,'[3]产值及收款计划（2026）'!$A:$A&amp;'[3]产值及收款计划（2026）'!$B:$B,'[3]产值及收款计划（2026）'!AB:AB)</f>
        <v>0</v>
      </c>
      <c r="AC393" s="256" cm="1">
        <f t="array" aca="1" ref="AC393" ca="1">_xlfn.XLOOKUP($A393&amp;$B393,'[3]产值及收款计划（2026）'!$A:$A&amp;'[3]产值及收款计划（2026）'!$B:$B,'[3]产值及收款计划（2026）'!AC:AC)</f>
        <v>9.5</v>
      </c>
      <c r="AD393" s="256" cm="1">
        <f t="array" aca="1" ref="AD393" ca="1">_xlfn.XLOOKUP($A393&amp;$B393,'[3]产值及收款计划（2026）'!$A:$A&amp;'[3]产值及收款计划（2026）'!$B:$B,'[3]产值及收款计划（2026）'!AD:AD)</f>
        <v>7.6</v>
      </c>
      <c r="AE393" s="256" cm="1">
        <f t="array" aca="1" ref="AE393" ca="1">_xlfn.XLOOKUP($A393&amp;$B393,'[3]产值及收款计划（2026）'!$A:$A&amp;'[3]产值及收款计划（2026）'!$B:$B,'[3]产值及收款计划（2026）'!AE:AE)</f>
        <v>0</v>
      </c>
      <c r="AF393" s="256" cm="1">
        <f t="array" aca="1" ref="AF393" ca="1">_xlfn.XLOOKUP($A393&amp;$B393,'[3]产值及收款计划（2026）'!$A:$A&amp;'[3]产值及收款计划（2026）'!$B:$B,'[3]产值及收款计划（2026）'!AF:AF)</f>
        <v>1.9</v>
      </c>
      <c r="AG393" s="256" cm="1">
        <f t="array" aca="1" ref="AG393" ca="1">_xlfn.XLOOKUP($A393&amp;$B393,'[3]产值及收款计划（2026）'!$A:$A&amp;'[3]产值及收款计划（2026）'!$B:$B,'[3]产值及收款计划（2026）'!AG:AG)</f>
        <v>0</v>
      </c>
      <c r="AH393" s="256" cm="1">
        <f t="array" aca="1" ref="AH393" ca="1">_xlfn.XLOOKUP($A393&amp;$B393,'[3]产值及收款计划（2026）'!$A:$A&amp;'[3]产值及收款计划（2026）'!$B:$B,'[3]产值及收款计划（2026）'!AH:AH)</f>
        <v>0</v>
      </c>
      <c r="AI393" s="256" cm="1">
        <f t="array" aca="1" ref="AI393" ca="1">_xlfn.XLOOKUP($A393&amp;$B393,'[3]产值及收款计划（2026）'!$A:$A&amp;'[3]产值及收款计划（2026）'!$B:$B,'[3]产值及收款计划（2026）'!AI:AI)</f>
        <v>0</v>
      </c>
      <c r="AJ393" s="256" cm="1">
        <f t="array" aca="1" ref="AJ393" ca="1">_xlfn.XLOOKUP($A393&amp;$B393,'[3]产值及收款计划（2026）'!$A:$A&amp;'[3]产值及收款计划（2026）'!$B:$B,'[3]产值及收款计划（2026）'!AJ:AJ)</f>
        <v>0</v>
      </c>
      <c r="AK393" s="256" cm="1">
        <f t="array" aca="1" ref="AK393" ca="1">_xlfn.XLOOKUP($A393&amp;$B393,'[3]产值及收款计划（2026）'!$A:$A&amp;'[3]产值及收款计划（2026）'!$B:$B,'[3]产值及收款计划（2026）'!AK:AK)</f>
        <v>0</v>
      </c>
      <c r="AL393" s="256" cm="1">
        <f t="array" aca="1" ref="AL393" ca="1">_xlfn.XLOOKUP($A393&amp;$B393,'[3]产值及收款计划（2026）'!$A:$A&amp;'[3]产值及收款计划（2026）'!$B:$B,'[3]产值及收款计划（2026）'!AL:AL)</f>
        <v>0</v>
      </c>
      <c r="AM393" s="263" t="e" cm="1">
        <f t="array" aca="1" ref="AM393" ca="1">_xlfn.LET(_xlpm.勾选月份状态数组,TRANSPOSE('PPT(12-15页）-TOP10'!$A$3:$A$14),_xlpm.选择数据区,IF('PPT(12-15页）-TOP10'!$E$3="收款",$BA393:$BL393,$AA393:$AL393),SUM(_xlfn._xlws.FILTER(_xlpm.选择数据区,_xlpm.勾选月份状态数组,"")))</f>
        <v>#NAME?</v>
      </c>
      <c r="AN393" s="256" t="e" cm="1">
        <f t="array" aca="1" ref="AN393" ca="1">_xlfn.LET(_xlpm.勾选月份状态数组,TRANSPOSE('PPT(12-15页）-TOP10'!$A$3:$A$14),_xlpm.选择数据区,IF('PPT(12-15页）-TOP10'!$E$3="收款",$DA393:$DL393,$CA393:$CL393),SUM(_xlfn._xlws.FILTER(_xlpm.选择数据区,_xlpm.勾选月份状态数组,"")))</f>
        <v>#NAME?</v>
      </c>
      <c r="AO393" s="256">
        <f ca="1">SUM(CA393:CC393)+SUM(AD393:AL393)</f>
        <v>9.5</v>
      </c>
      <c r="AP393" s="256"/>
      <c r="AQ393" s="256"/>
      <c r="AR393" s="256"/>
      <c r="AS393" s="256" cm="1">
        <f t="array" aca="1" ref="AS393" ca="1">_xlfn.XLOOKUP($A393&amp;$B393,'[3]产值及收款计划（2026）'!$A:$A&amp;'[3]产值及收款计划（2026）'!$B:$B,'[3]产值及收款计划（2026）'!AS:AS)</f>
        <v>0</v>
      </c>
      <c r="AT393" s="256" cm="1">
        <f t="array" aca="1" ref="AT393" ca="1">_xlfn.XLOOKUP($A393&amp;$B393,'[3]产值及收款计划（2026）'!$A:$A&amp;'[3]产值及收款计划（2026）'!$B:$B,'[3]产值及收款计划（2026）'!AT:AT)</f>
        <v>0</v>
      </c>
      <c r="AU393" s="256" cm="1">
        <f t="array" aca="1" ref="AU393" ca="1">_xlfn.XLOOKUP($A393&amp;$B393,'[3]产值及收款计划（2026）'!$A:$A&amp;'[3]产值及收款计划（2026）'!$B:$B,'[3]产值及收款计划（2026）'!AU:AU)</f>
        <v>0</v>
      </c>
      <c r="AV393" s="256" cm="1">
        <f t="array" aca="1" ref="AV393" ca="1">_xlfn.XLOOKUP($A393&amp;$B393,'[3]产值及收款计划（2026）'!$A:$A&amp;'[3]产值及收款计划（2026）'!$B:$B,'[3]产值及收款计划（2026）'!AV:AV)</f>
        <v>0</v>
      </c>
      <c r="AW393" s="256" cm="1">
        <f t="array" aca="1" ref="AW393" ca="1">_xlfn.XLOOKUP($A393&amp;$B393,'[3]产值及收款计划（2026）'!$A:$A&amp;'[3]产值及收款计划（2026）'!$B:$B,'[3]产值及收款计划（2026）'!AW:AW)</f>
        <v>9.5</v>
      </c>
      <c r="AX393" s="256" cm="1">
        <f t="array" aca="1" ref="AX393" ca="1">_xlfn.XLOOKUP($A393&amp;$B393,'[3]产值及收款计划（2026）'!$A:$A&amp;'[3]产值及收款计划（2026）'!$B:$B,'[3]产值及收款计划（2026）'!AX:AX)</f>
        <v>0</v>
      </c>
      <c r="AY393" s="256" cm="1">
        <f t="array" aca="1" ref="AY393" ca="1">_xlfn.XLOOKUP($A393&amp;$B393,'[3]产值及收款计划（2026）'!$A:$A&amp;'[3]产值及收款计划（2026）'!$B:$B,'[3]产值及收款计划（2026）'!AY:AY)</f>
        <v>9.5</v>
      </c>
      <c r="AZ393" s="256" cm="1">
        <f t="array" aca="1" ref="AZ393" ca="1">_xlfn.XLOOKUP($A393&amp;$B393,'[3]产值及收款计划（2026）'!$A:$A&amp;'[3]产值及收款计划（2026）'!$B:$B,'[3]产值及收款计划（2026）'!AZ:AZ)</f>
        <v>-9.5</v>
      </c>
      <c r="BA393" s="256" cm="1">
        <f t="array" aca="1" ref="BA393" ca="1">_xlfn.XLOOKUP($A393&amp;$B393,'[3]产值及收款计划（2026）'!$A:$A&amp;'[3]产值及收款计划（2026）'!$B:$B,'[3]产值及收款计划（2026）'!BA:BA)</f>
        <v>0</v>
      </c>
      <c r="BB393" s="256" cm="1">
        <f t="array" aca="1" ref="BB393" ca="1">_xlfn.XLOOKUP($A393&amp;$B393,'[3]产值及收款计划（2026）'!$A:$A&amp;'[3]产值及收款计划（2026）'!$B:$B,'[3]产值及收款计划（2026）'!BB:BB)</f>
        <v>0</v>
      </c>
      <c r="BC393" s="256" cm="1">
        <f t="array" aca="1" ref="BC393" ca="1">_xlfn.XLOOKUP($A393&amp;$B393,'[3]产值及收款计划（2026）'!$A:$A&amp;'[3]产值及收款计划（2026）'!$B:$B,'[3]产值及收款计划（2026）'!BC:BC)</f>
        <v>0</v>
      </c>
      <c r="BD393" s="256" cm="1">
        <f t="array" aca="1" ref="BD393" ca="1">_xlfn.XLOOKUP($A393&amp;$B393,'[3]产值及收款计划（2026）'!$A:$A&amp;'[3]产值及收款计划（2026）'!$B:$B,'[3]产值及收款计划（2026）'!BD:BD)</f>
        <v>0</v>
      </c>
      <c r="BE393" s="256" cm="1">
        <f t="array" aca="1" ref="BE393" ca="1">_xlfn.XLOOKUP($A393&amp;$B393,'[3]产值及收款计划（2026）'!$A:$A&amp;'[3]产值及收款计划（2026）'!$B:$B,'[3]产值及收款计划（2026）'!BE:BE)</f>
        <v>0</v>
      </c>
      <c r="BF393" s="256" cm="1">
        <f t="array" aca="1" ref="BF393" ca="1">_xlfn.XLOOKUP($A393&amp;$B393,'[3]产值及收款计划（2026）'!$A:$A&amp;'[3]产值及收款计划（2026）'!$B:$B,'[3]产值及收款计划（2026）'!BF:BF)</f>
        <v>9.5</v>
      </c>
      <c r="BG393" s="256" cm="1">
        <f t="array" aca="1" ref="BG393" ca="1">_xlfn.XLOOKUP($A393&amp;$B393,'[3]产值及收款计划（2026）'!$A:$A&amp;'[3]产值及收款计划（2026）'!$B:$B,'[3]产值及收款计划（2026）'!BG:BG)</f>
        <v>0</v>
      </c>
      <c r="BH393" s="256" cm="1">
        <f t="array" aca="1" ref="BH393" ca="1">_xlfn.XLOOKUP($A393&amp;$B393,'[3]产值及收款计划（2026）'!$A:$A&amp;'[3]产值及收款计划（2026）'!$B:$B,'[3]产值及收款计划（2026）'!BH:BH)</f>
        <v>0</v>
      </c>
      <c r="BI393" s="256" cm="1">
        <f t="array" aca="1" ref="BI393" ca="1">_xlfn.XLOOKUP($A393&amp;$B393,'[3]产值及收款计划（2026）'!$A:$A&amp;'[3]产值及收款计划（2026）'!$B:$B,'[3]产值及收款计划（2026）'!BI:BI)</f>
        <v>0</v>
      </c>
      <c r="BJ393" s="256" cm="1">
        <f t="array" aca="1" ref="BJ393" ca="1">_xlfn.XLOOKUP($A393&amp;$B393,'[3]产值及收款计划（2026）'!$A:$A&amp;'[3]产值及收款计划（2026）'!$B:$B,'[3]产值及收款计划（2026）'!BJ:BJ)</f>
        <v>0</v>
      </c>
      <c r="BK393" s="256" cm="1">
        <f t="array" aca="1" ref="BK393" ca="1">_xlfn.XLOOKUP($A393&amp;$B393,'[3]产值及收款计划（2026）'!$A:$A&amp;'[3]产值及收款计划（2026）'!$B:$B,'[3]产值及收款计划（2026）'!BK:BK)</f>
        <v>0</v>
      </c>
      <c r="BL393" s="256" cm="1">
        <f t="array" aca="1" ref="BL393" ca="1">_xlfn.XLOOKUP($A393&amp;$B393,'[3]产值及收款计划（2026）'!$A:$A&amp;'[3]产值及收款计划（2026）'!$B:$B,'[3]产值及收款计划（2026）'!BL:BL)</f>
        <v>0</v>
      </c>
      <c r="BM393" s="256"/>
      <c r="BN393" s="256"/>
      <c r="BO393" s="256"/>
      <c r="BP393" s="256"/>
      <c r="BQ393" s="255" t="str" cm="1">
        <f t="array" aca="1" ref="BQ393" ca="1">_xlfn.XLOOKUP($A393&amp;$B393,'[3]产值及收款计划（2026）'!$A:$A&amp;'[3]产值及收款计划（2026）'!$B:$B,'[3]产值及收款计划（2026）'!BQ:BQ)</f>
        <v>上海城建数字产业集团有限公司</v>
      </c>
      <c r="BR393" s="256" cm="1">
        <f t="array" aca="1" ref="BR393" ca="1">_xlfn.XLOOKUP($A393&amp;$B393,'[3]产值及收款计划（2026）'!$A:$A&amp;'[3]产值及收款计划（2026）'!$B:$B,'[3]产值及收款计划（2026）'!BR:BR)</f>
        <v>0</v>
      </c>
      <c r="CA393" s="256" cm="1">
        <f t="array" aca="1" ref="CA393" ca="1">_xlfn.XLOOKUP($A393&amp;$B393,'[3]产值及收款计划（2026）'!$A:$A&amp;'[3]产值及收款计划（2026）'!$B:$B,'[3]产值及收款计划（2026）'!CA:CA)</f>
        <v>0</v>
      </c>
      <c r="CB393" s="256" cm="1">
        <f t="array" aca="1" ref="CB393" ca="1">_xlfn.XLOOKUP($A393&amp;$B393,'[3]产值及收款计划（2026）'!$A:$A&amp;'[3]产值及收款计划（2026）'!$B:$B,'[3]产值及收款计划（2026）'!CB:CB)</f>
        <v>0</v>
      </c>
      <c r="CC393" s="256" cm="1">
        <f t="array" aca="1" ref="CC393" ca="1">_xlfn.XLOOKUP($A393&amp;$B393,'[3]产值及收款计划（2026）'!$A:$A&amp;'[3]产值及收款计划（2026）'!$B:$B,'[3]产值及收款计划（2026）'!CC:CC)</f>
        <v>0</v>
      </c>
      <c r="CD393" s="256" cm="1">
        <f t="array" aca="1" ref="CD393" ca="1">_xlfn.XLOOKUP($A393&amp;$B393,'[3]产值及收款计划（2026）'!$A:$A&amp;'[3]产值及收款计划（2026）'!$B:$B,'[3]产值及收款计划（2026）'!CD:CD)</f>
        <v>0</v>
      </c>
      <c r="CE393" s="256" cm="1">
        <f t="array" aca="1" ref="CE393" ca="1">_xlfn.XLOOKUP($A393&amp;$B393,'[3]产值及收款计划（2026）'!$A:$A&amp;'[3]产值及收款计划（2026）'!$B:$B,'[3]产值及收款计划（2026）'!CE:CE)</f>
        <v>0</v>
      </c>
      <c r="CF393" s="256" cm="1">
        <f t="array" aca="1" ref="CF393" ca="1">_xlfn.XLOOKUP($A393&amp;$B393,'[3]产值及收款计划（2026）'!$A:$A&amp;'[3]产值及收款计划（2026）'!$B:$B,'[3]产值及收款计划（2026）'!CF:CF)</f>
        <v>0</v>
      </c>
      <c r="CG393" s="256" cm="1">
        <f t="array" aca="1" ref="CG393" ca="1">_xlfn.XLOOKUP($A393&amp;$B393,'[3]产值及收款计划（2026）'!$A:$A&amp;'[3]产值及收款计划（2026）'!$B:$B,'[3]产值及收款计划（2026）'!CG:CG)</f>
        <v>0</v>
      </c>
      <c r="CH393" s="256" cm="1">
        <f t="array" aca="1" ref="CH393" ca="1">_xlfn.XLOOKUP($A393&amp;$B393,'[3]产值及收款计划（2026）'!$A:$A&amp;'[3]产值及收款计划（2026）'!$B:$B,'[3]产值及收款计划（2026）'!CH:CH)</f>
        <v>0</v>
      </c>
      <c r="CI393" s="256" cm="1">
        <f t="array" aca="1" ref="CI393" ca="1">_xlfn.XLOOKUP($A393&amp;$B393,'[3]产值及收款计划（2026）'!$A:$A&amp;'[3]产值及收款计划（2026）'!$B:$B,'[3]产值及收款计划（2026）'!CI:CI)</f>
        <v>0</v>
      </c>
      <c r="CJ393" s="256" cm="1">
        <f t="array" aca="1" ref="CJ393" ca="1">_xlfn.XLOOKUP($A393&amp;$B393,'[3]产值及收款计划（2026）'!$A:$A&amp;'[3]产值及收款计划（2026）'!$B:$B,'[3]产值及收款计划（2026）'!CJ:CJ)</f>
        <v>0</v>
      </c>
      <c r="CK393" s="256" cm="1">
        <f t="array" aca="1" ref="CK393" ca="1">_xlfn.XLOOKUP($A393&amp;$B393,'[3]产值及收款计划（2026）'!$A:$A&amp;'[3]产值及收款计划（2026）'!$B:$B,'[3]产值及收款计划（2026）'!CK:CK)</f>
        <v>0</v>
      </c>
      <c r="CL393" s="256" cm="1">
        <f t="array" aca="1" ref="CL393" ca="1">_xlfn.XLOOKUP($A393&amp;$B393,'[3]产值及收款计划（2026）'!$A:$A&amp;'[3]产值及收款计划（2026）'!$B:$B,'[3]产值及收款计划（2026）'!CL:CL)</f>
        <v>0</v>
      </c>
      <c r="DA393" s="256" cm="1">
        <f t="array" aca="1" ref="DA393" ca="1">_xlfn.XLOOKUP($A393&amp;$B393,'[3]产值及收款计划（2026）'!$A:$A&amp;'[3]产值及收款计划（2026）'!$B:$B,'[3]产值及收款计划（2026）'!DA:DA)</f>
        <v>0</v>
      </c>
      <c r="DB393" s="256" cm="1">
        <f t="array" aca="1" ref="DB393" ca="1">_xlfn.XLOOKUP($A393&amp;$B393,'[3]产值及收款计划（2026）'!$A:$A&amp;'[3]产值及收款计划（2026）'!$B:$B,'[3]产值及收款计划（2026）'!DB:DB)</f>
        <v>0</v>
      </c>
      <c r="DC393" s="256" cm="1">
        <f t="array" aca="1" ref="DC393" ca="1">_xlfn.XLOOKUP($A393&amp;$B393,'[3]产值及收款计划（2026）'!$A:$A&amp;'[3]产值及收款计划（2026）'!$B:$B,'[3]产值及收款计划（2026）'!DC:DC)</f>
        <v>0</v>
      </c>
      <c r="DD393" s="256" cm="1">
        <f t="array" aca="1" ref="DD393" ca="1">_xlfn.XLOOKUP($A393&amp;$B393,'[3]产值及收款计划（2026）'!$A:$A&amp;'[3]产值及收款计划（2026）'!$B:$B,'[3]产值及收款计划（2026）'!DD:DD)</f>
        <v>0</v>
      </c>
      <c r="DE393" s="256" cm="1">
        <f t="array" aca="1" ref="DE393" ca="1">_xlfn.XLOOKUP($A393&amp;$B393,'[3]产值及收款计划（2026）'!$A:$A&amp;'[3]产值及收款计划（2026）'!$B:$B,'[3]产值及收款计划（2026）'!DE:DE)</f>
        <v>0</v>
      </c>
      <c r="DF393" s="256" cm="1">
        <f t="array" aca="1" ref="DF393" ca="1">_xlfn.XLOOKUP($A393&amp;$B393,'[3]产值及收款计划（2026）'!$A:$A&amp;'[3]产值及收款计划（2026）'!$B:$B,'[3]产值及收款计划（2026）'!DF:DF)</f>
        <v>0</v>
      </c>
      <c r="DG393" s="256" cm="1">
        <f t="array" aca="1" ref="DG393" ca="1">_xlfn.XLOOKUP($A393&amp;$B393,'[3]产值及收款计划（2026）'!$A:$A&amp;'[3]产值及收款计划（2026）'!$B:$B,'[3]产值及收款计划（2026）'!DG:DG)</f>
        <v>0</v>
      </c>
      <c r="DH393" s="256" cm="1">
        <f t="array" aca="1" ref="DH393" ca="1">_xlfn.XLOOKUP($A393&amp;$B393,'[3]产值及收款计划（2026）'!$A:$A&amp;'[3]产值及收款计划（2026）'!$B:$B,'[3]产值及收款计划（2026）'!DH:DH)</f>
        <v>0</v>
      </c>
      <c r="DI393" s="256" cm="1">
        <f t="array" aca="1" ref="DI393" ca="1">_xlfn.XLOOKUP($A393&amp;$B393,'[3]产值及收款计划（2026）'!$A:$A&amp;'[3]产值及收款计划（2026）'!$B:$B,'[3]产值及收款计划（2026）'!DI:DI)</f>
        <v>0</v>
      </c>
      <c r="DJ393" s="256" cm="1">
        <f t="array" aca="1" ref="DJ393" ca="1">_xlfn.XLOOKUP($A393&amp;$B393,'[3]产值及收款计划（2026）'!$A:$A&amp;'[3]产值及收款计划（2026）'!$B:$B,'[3]产值及收款计划（2026）'!DJ:DJ)</f>
        <v>0</v>
      </c>
      <c r="DK393" s="256" cm="1">
        <f t="array" aca="1" ref="DK393" ca="1">_xlfn.XLOOKUP($A393&amp;$B393,'[3]产值及收款计划（2026）'!$A:$A&amp;'[3]产值及收款计划（2026）'!$B:$B,'[3]产值及收款计划（2026）'!DK:DK)</f>
        <v>0</v>
      </c>
      <c r="DL393" s="256" cm="1">
        <f t="array" aca="1" ref="DL393" ca="1">_xlfn.XLOOKUP($A393&amp;$B393,'[3]产值及收款计划（2026）'!$A:$A&amp;'[3]产值及收款计划（2026）'!$B:$B,'[3]产值及收款计划（2026）'!DL:DL)</f>
        <v>0</v>
      </c>
      <c r="DM393" s="264"/>
      <c r="DN393" s="250"/>
    </row>
    <row r="394" spans="1:118" ht="20.25" x14ac:dyDescent="0.15">
      <c r="A394" s="254">
        <f t="shared" ca="1" si="20"/>
        <v>46</v>
      </c>
      <c r="B394" s="254" t="s">
        <v>27</v>
      </c>
      <c r="C394" s="255" t="str" cm="1">
        <f t="array" aca="1" ref="C394" ca="1">_xlfn.XLOOKUP($A394&amp;$B394,'[3]产值及收款计划（2026）'!$A:$A&amp;'[3]产值及收款计划（2026）'!$B:$B,'[3]产值及收款计划（2026）'!C:C)</f>
        <v>C0CJSG-FW-T-2025067</v>
      </c>
      <c r="D394" s="255" t="str" cm="1">
        <f t="array" aca="1" ref="D394" ca="1">_xlfn.XLOOKUP($A394&amp;$B394,'[3]产值及收款计划（2026）'!$A:$A&amp;'[3]产值及收款计划（2026）'!$B:$B,'[3]产值及收款计划（2026）'!D:D)</f>
        <v>隧道股份人才发展地图数字化项目（一期）</v>
      </c>
      <c r="E394" s="256" cm="1">
        <f t="array" aca="1" ref="E394" ca="1">_xlfn.XLOOKUP($A394&amp;$B394,'[3]产值及收款计划（2026）'!$A:$A&amp;'[3]产值及收款计划（2026）'!$B:$B,'[3]产值及收款计划（2026）'!E:E)</f>
        <v>108</v>
      </c>
      <c r="F394" s="256" cm="1">
        <f t="array" aca="1" ref="F394" ca="1">_xlfn.XLOOKUP($A394&amp;$B394,'[3]产值及收款计划（2026）'!$A:$A&amp;'[3]产值及收款计划（2026）'!$B:$B,'[3]产值及收款计划（2026）'!F:F)</f>
        <v>108</v>
      </c>
      <c r="G394" s="256" cm="1">
        <f t="array" aca="1" ref="G394" ca="1">_xlfn.XLOOKUP($A394&amp;$B394,'[3]产值及收款计划（2026）'!$A:$A&amp;'[3]产值及收款计划（2026）'!$B:$B,'[3]产值及收款计划（2026）'!G:G)</f>
        <v>108</v>
      </c>
      <c r="H394" s="256" cm="1">
        <f t="array" aca="1" ref="H394" ca="1">_xlfn.XLOOKUP($A394&amp;$B394,'[3]产值及收款计划（2026）'!$A:$A&amp;'[3]产值及收款计划（2026）'!$B:$B,'[3]产值及收款计划（2026）'!H:H)</f>
        <v>25.39</v>
      </c>
      <c r="I394" s="257" cm="1">
        <f t="array" aca="1" ref="I394" ca="1">_xlfn.XLOOKUP($A394&amp;$B394,'[3]产值及收款计划（2026）'!$A:$A&amp;'[3]产值及收款计划（2026）'!$B:$B,'[3]产值及收款计划（2026）'!I:I)</f>
        <v>0.23509259259259299</v>
      </c>
      <c r="J394" s="258" cm="1">
        <f t="array" aca="1" ref="J394" ca="1">_xlfn.XLOOKUP($A394&amp;$B394,'[3]产值及收款计划（2026）'!$A:$A&amp;'[3]产值及收款计划（2026）'!$B:$B,'[3]产值及收款计划（2026）'!J:J)</f>
        <v>0.06</v>
      </c>
      <c r="K394" s="256" cm="1">
        <f t="array" aca="1" ref="K394" ca="1">_xlfn.XLOOKUP($A394&amp;$B394,'[3]产值及收款计划（2026）'!$A:$A&amp;'[3]产值及收款计划（2026）'!$B:$B,'[3]产值及收款计划（2026）'!K:K)</f>
        <v>0</v>
      </c>
      <c r="L394" s="256" cm="1">
        <f t="array" aca="1" ref="L394" ca="1">_xlfn.XLOOKUP($A394&amp;$B394,'[3]产值及收款计划（2026）'!$A:$A&amp;'[3]产值及收款计划（2026）'!$B:$B,'[3]产值及收款计划（2026）'!L:L)</f>
        <v>0</v>
      </c>
      <c r="M394" s="256" t="str" cm="1">
        <f t="array" aca="1" ref="M394" ca="1">_xlfn.XLOOKUP($A394&amp;$B394,'[3]产值及收款计划（2026）'!$A:$A&amp;'[3]产值及收款计划（2026）'!$B:$B,'[3]产值及收款计划（2026）'!M:M)</f>
        <v>主导</v>
      </c>
      <c r="N394" s="256" cm="1">
        <f t="array" aca="1" ref="N394" ca="1">_xlfn.XLOOKUP($A394&amp;$B394,'[3]产值及收款计划（2026）'!$A:$A&amp;'[3]产值及收款计划（2026）'!$B:$B,'[3]产值及收款计划（2026）'!N:N)</f>
        <v>0</v>
      </c>
      <c r="O394" s="256" t="str" cm="1">
        <f t="array" aca="1" ref="O394" ca="1">_xlfn.XLOOKUP($A394&amp;$B394,'[3]产值及收款计划（2026）'!$A:$A&amp;'[3]产值及收款计划（2026）'!$B:$B,'[3]产值及收款计划（2026）'!O:O)</f>
        <v>邱昊</v>
      </c>
      <c r="P394" s="255" t="str" cm="1">
        <f t="array" aca="1" ref="P394" ca="1">_xlfn.XLOOKUP($A394&amp;$B394,'[3]产值及收款计划（2026）'!$A:$A&amp;'[3]产值及收款计划（2026）'!$B:$B,'[3]产值及收款计划（2026）'!P:P)</f>
        <v>在建</v>
      </c>
      <c r="Q394" s="256" cm="1">
        <f t="array" aca="1" ref="Q394" ca="1">_xlfn.XLOOKUP($A394&amp;$B394,'[3]产值及收款计划（2026）'!$A:$A&amp;'[3]产值及收款计划（2026）'!$B:$B,'[3]产值及收款计划（2026）'!Q:Q)</f>
        <v>0</v>
      </c>
      <c r="R394" s="256" cm="1">
        <f t="array" aca="1" ref="R394" ca="1">_xlfn.XLOOKUP($A394&amp;$B394,'[3]产值及收款计划（2026）'!$A:$A&amp;'[3]产值及收款计划（2026）'!$B:$B,'[3]产值及收款计划（2026）'!R:R)</f>
        <v>0</v>
      </c>
      <c r="S394" s="256" cm="1">
        <f t="array" aca="1" ref="S394" ca="1">_xlfn.XLOOKUP($A394&amp;$B394,'[3]产值及收款计划（2026）'!$A:$A&amp;'[3]产值及收款计划（2026）'!$B:$B,'[3]产值及收款计划（2026）'!S:S)</f>
        <v>0</v>
      </c>
      <c r="T394" s="256" cm="1">
        <f t="array" aca="1" ref="T394" ca="1">_xlfn.XLOOKUP($A394&amp;$B394,'[3]产值及收款计划（2026）'!$A:$A&amp;'[3]产值及收款计划（2026）'!$B:$B,'[3]产值及收款计划（2026）'!T:T)</f>
        <v>75.599999999999994</v>
      </c>
      <c r="U394" s="256" cm="1">
        <f t="array" aca="1" ref="U394" ca="1">_xlfn.XLOOKUP($A394&amp;$B394,'[3]产值及收款计划（2026）'!$A:$A&amp;'[3]产值及收款计划（2026）'!$B:$B,'[3]产值及收款计划（2026）'!U:U)</f>
        <v>0</v>
      </c>
      <c r="V394" s="256" cm="1">
        <f t="array" aca="1" ref="V394" ca="1">_xlfn.XLOOKUP($A394&amp;$B394,'[3]产值及收款计划（2026）'!$A:$A&amp;'[3]产值及收款计划（2026）'!$B:$B,'[3]产值及收款计划（2026）'!V:V)</f>
        <v>32.4</v>
      </c>
      <c r="W394" s="256" cm="1">
        <f t="array" aca="1" ref="W394" ca="1">_xlfn.XLOOKUP($A394&amp;$B394,'[3]产值及收款计划（2026）'!$A:$A&amp;'[3]产值及收款计划（2026）'!$B:$B,'[3]产值及收款计划（2026）'!W:W)</f>
        <v>0</v>
      </c>
      <c r="X394" s="256" cm="1">
        <f t="array" aca="1" ref="X394" ca="1">_xlfn.XLOOKUP($A394&amp;$B394,'[3]产值及收款计划（2026）'!$A:$A&amp;'[3]产值及收款计划（2026）'!$B:$B,'[3]产值及收款计划（2026）'!X:X)</f>
        <v>0</v>
      </c>
      <c r="Y394" s="256" cm="1">
        <f t="array" aca="1" ref="Y394" ca="1">_xlfn.XLOOKUP($A394&amp;$B394,'[3]产值及收款计划（2026）'!$A:$A&amp;'[3]产值及收款计划（2026）'!$B:$B,'[3]产值及收款计划（2026）'!Y:Y)</f>
        <v>0</v>
      </c>
      <c r="Z394" s="256" cm="1">
        <f t="array" aca="1" ref="Z394" ca="1">_xlfn.XLOOKUP($A394&amp;$B394,'[3]产值及收款计划（2026）'!$A:$A&amp;'[3]产值及收款计划（2026）'!$B:$B,'[3]产值及收款计划（2026）'!Z:Z)</f>
        <v>0</v>
      </c>
      <c r="AA394" s="256" cm="1">
        <f t="array" aca="1" ref="AA394" ca="1">_xlfn.XLOOKUP($A394&amp;$B394,'[3]产值及收款计划（2026）'!$A:$A&amp;'[3]产值及收款计划（2026）'!$B:$B,'[3]产值及收款计划（2026）'!AA:AA)</f>
        <v>0</v>
      </c>
      <c r="AB394" s="256" cm="1">
        <f t="array" aca="1" ref="AB394" ca="1">_xlfn.XLOOKUP($A394&amp;$B394,'[3]产值及收款计划（2026）'!$A:$A&amp;'[3]产值及收款计划（2026）'!$B:$B,'[3]产值及收款计划（2026）'!AB:AB)</f>
        <v>0</v>
      </c>
      <c r="AC394" s="256" cm="1">
        <f t="array" aca="1" ref="AC394" ca="1">_xlfn.XLOOKUP($A394&amp;$B394,'[3]产值及收款计划（2026）'!$A:$A&amp;'[3]产值及收款计划（2026）'!$B:$B,'[3]产值及收款计划（2026）'!AC:AC)</f>
        <v>32.4</v>
      </c>
      <c r="AD394" s="256" cm="1">
        <f t="array" aca="1" ref="AD394" ca="1">_xlfn.XLOOKUP($A394&amp;$B394,'[3]产值及收款计划（2026）'!$A:$A&amp;'[3]产值及收款计划（2026）'!$B:$B,'[3]产值及收款计划（2026）'!AD:AD)</f>
        <v>0</v>
      </c>
      <c r="AE394" s="256" cm="1">
        <f t="array" aca="1" ref="AE394" ca="1">_xlfn.XLOOKUP($A394&amp;$B394,'[3]产值及收款计划（2026）'!$A:$A&amp;'[3]产值及收款计划（2026）'!$B:$B,'[3]产值及收款计划（2026）'!AE:AE)</f>
        <v>0</v>
      </c>
      <c r="AF394" s="256" cm="1">
        <f t="array" aca="1" ref="AF394" ca="1">_xlfn.XLOOKUP($A394&amp;$B394,'[3]产值及收款计划（2026）'!$A:$A&amp;'[3]产值及收款计划（2026）'!$B:$B,'[3]产值及收款计划（2026）'!AF:AF)</f>
        <v>0</v>
      </c>
      <c r="AG394" s="256" cm="1">
        <f t="array" aca="1" ref="AG394" ca="1">_xlfn.XLOOKUP($A394&amp;$B394,'[3]产值及收款计划（2026）'!$A:$A&amp;'[3]产值及收款计划（2026）'!$B:$B,'[3]产值及收款计划（2026）'!AG:AG)</f>
        <v>0</v>
      </c>
      <c r="AH394" s="256" cm="1">
        <f t="array" aca="1" ref="AH394" ca="1">_xlfn.XLOOKUP($A394&amp;$B394,'[3]产值及收款计划（2026）'!$A:$A&amp;'[3]产值及收款计划（2026）'!$B:$B,'[3]产值及收款计划（2026）'!AH:AH)</f>
        <v>0</v>
      </c>
      <c r="AI394" s="256" cm="1">
        <f t="array" aca="1" ref="AI394" ca="1">_xlfn.XLOOKUP($A394&amp;$B394,'[3]产值及收款计划（2026）'!$A:$A&amp;'[3]产值及收款计划（2026）'!$B:$B,'[3]产值及收款计划（2026）'!AI:AI)</f>
        <v>0</v>
      </c>
      <c r="AJ394" s="256" cm="1">
        <f t="array" aca="1" ref="AJ394" ca="1">_xlfn.XLOOKUP($A394&amp;$B394,'[3]产值及收款计划（2026）'!$A:$A&amp;'[3]产值及收款计划（2026）'!$B:$B,'[3]产值及收款计划（2026）'!AJ:AJ)</f>
        <v>0</v>
      </c>
      <c r="AK394" s="256" cm="1">
        <f t="array" aca="1" ref="AK394" ca="1">_xlfn.XLOOKUP($A394&amp;$B394,'[3]产值及收款计划（2026）'!$A:$A&amp;'[3]产值及收款计划（2026）'!$B:$B,'[3]产值及收款计划（2026）'!AK:AK)</f>
        <v>0</v>
      </c>
      <c r="AL394" s="256" cm="1">
        <f t="array" aca="1" ref="AL394" ca="1">_xlfn.XLOOKUP($A394&amp;$B394,'[3]产值及收款计划（2026）'!$A:$A&amp;'[3]产值及收款计划（2026）'!$B:$B,'[3]产值及收款计划（2026）'!AL:AL)</f>
        <v>0</v>
      </c>
      <c r="AM394" s="263" t="e" cm="1">
        <f t="array" aca="1" ref="AM394" ca="1">_xlfn.LET(_xlpm.勾选月份状态数组,TRANSPOSE('PPT(12-15页）-TOP10'!$A$3:$A$14),_xlpm.选择数据区,IF('PPT(12-15页）-TOP10'!$E$3="收款",$BA394:$BL394,$AA394:$AL394),SUM(_xlfn._xlws.FILTER(_xlpm.选择数据区,_xlpm.勾选月份状态数组,"")))</f>
        <v>#NAME?</v>
      </c>
      <c r="AN394" s="256" t="e" cm="1">
        <f t="array" aca="1" ref="AN394" ca="1">_xlfn.LET(_xlpm.勾选月份状态数组,TRANSPOSE('PPT(12-15页）-TOP10'!$A$3:$A$14),_xlpm.选择数据区,IF('PPT(12-15页）-TOP10'!$E$3="收款",$DA394:$DL394,$CA394:$CL394),SUM(_xlfn._xlws.FILTER(_xlpm.选择数据区,_xlpm.勾选月份状态数组,"")))</f>
        <v>#NAME?</v>
      </c>
      <c r="AO394" s="256">
        <f ca="1">SUM(CA394:CC394)+SUM(AD394:AL394)</f>
        <v>0</v>
      </c>
      <c r="AP394" s="256"/>
      <c r="AQ394" s="256"/>
      <c r="AR394" s="256"/>
      <c r="AS394" s="256" cm="1">
        <f t="array" aca="1" ref="AS394" ca="1">_xlfn.XLOOKUP($A394&amp;$B394,'[3]产值及收款计划（2026）'!$A:$A&amp;'[3]产值及收款计划（2026）'!$B:$B,'[3]产值及收款计划（2026）'!AS:AS)</f>
        <v>0</v>
      </c>
      <c r="AT394" s="256" cm="1">
        <f t="array" aca="1" ref="AT394" ca="1">_xlfn.XLOOKUP($A394&amp;$B394,'[3]产值及收款计划（2026）'!$A:$A&amp;'[3]产值及收款计划（2026）'!$B:$B,'[3]产值及收款计划（2026）'!AT:AT)</f>
        <v>0</v>
      </c>
      <c r="AU394" s="256" cm="1">
        <f t="array" aca="1" ref="AU394" ca="1">_xlfn.XLOOKUP($A394&amp;$B394,'[3]产值及收款计划（2026）'!$A:$A&amp;'[3]产值及收款计划（2026）'!$B:$B,'[3]产值及收款计划（2026）'!AU:AU)</f>
        <v>0</v>
      </c>
      <c r="AV394" s="256" cm="1">
        <f t="array" aca="1" ref="AV394" ca="1">_xlfn.XLOOKUP($A394&amp;$B394,'[3]产值及收款计划（2026）'!$A:$A&amp;'[3]产值及收款计划（2026）'!$B:$B,'[3]产值及收款计划（2026）'!AV:AV)</f>
        <v>0</v>
      </c>
      <c r="AW394" s="256" cm="1">
        <f t="array" aca="1" ref="AW394" ca="1">_xlfn.XLOOKUP($A394&amp;$B394,'[3]产值及收款计划（2026）'!$A:$A&amp;'[3]产值及收款计划（2026）'!$B:$B,'[3]产值及收款计划（2026）'!AW:AW)</f>
        <v>75.599999999999994</v>
      </c>
      <c r="AX394" s="256" cm="1">
        <f t="array" aca="1" ref="AX394" ca="1">_xlfn.XLOOKUP($A394&amp;$B394,'[3]产值及收款计划（2026）'!$A:$A&amp;'[3]产值及收款计划（2026）'!$B:$B,'[3]产值及收款计划（2026）'!AX:AX)</f>
        <v>0</v>
      </c>
      <c r="AY394" s="256" cm="1">
        <f t="array" aca="1" ref="AY394" ca="1">_xlfn.XLOOKUP($A394&amp;$B394,'[3]产值及收款计划（2026）'!$A:$A&amp;'[3]产值及收款计划（2026）'!$B:$B,'[3]产值及收款计划（2026）'!AY:AY)</f>
        <v>32.4</v>
      </c>
      <c r="AZ394" s="256" cm="1">
        <f t="array" aca="1" ref="AZ394" ca="1">_xlfn.XLOOKUP($A394&amp;$B394,'[3]产值及收款计划（2026）'!$A:$A&amp;'[3]产值及收款计划（2026）'!$B:$B,'[3]产值及收款计划（2026）'!AZ:AZ)</f>
        <v>0</v>
      </c>
      <c r="BA394" s="256" cm="1">
        <f t="array" aca="1" ref="BA394" ca="1">_xlfn.XLOOKUP($A394&amp;$B394,'[3]产值及收款计划（2026）'!$A:$A&amp;'[3]产值及收款计划（2026）'!$B:$B,'[3]产值及收款计划（2026）'!BA:BA)</f>
        <v>0</v>
      </c>
      <c r="BB394" s="256" cm="1">
        <f t="array" aca="1" ref="BB394" ca="1">_xlfn.XLOOKUP($A394&amp;$B394,'[3]产值及收款计划（2026）'!$A:$A&amp;'[3]产值及收款计划（2026）'!$B:$B,'[3]产值及收款计划（2026）'!BB:BB)</f>
        <v>0</v>
      </c>
      <c r="BC394" s="256" cm="1">
        <f t="array" aca="1" ref="BC394" ca="1">_xlfn.XLOOKUP($A394&amp;$B394,'[3]产值及收款计划（2026）'!$A:$A&amp;'[3]产值及收款计划（2026）'!$B:$B,'[3]产值及收款计划（2026）'!BC:BC)</f>
        <v>32.4</v>
      </c>
      <c r="BD394" s="256" cm="1">
        <f t="array" aca="1" ref="BD394" ca="1">_xlfn.XLOOKUP($A394&amp;$B394,'[3]产值及收款计划（2026）'!$A:$A&amp;'[3]产值及收款计划（2026）'!$B:$B,'[3]产值及收款计划（2026）'!BD:BD)</f>
        <v>0</v>
      </c>
      <c r="BE394" s="256" cm="1">
        <f t="array" aca="1" ref="BE394" ca="1">_xlfn.XLOOKUP($A394&amp;$B394,'[3]产值及收款计划（2026）'!$A:$A&amp;'[3]产值及收款计划（2026）'!$B:$B,'[3]产值及收款计划（2026）'!BE:BE)</f>
        <v>0</v>
      </c>
      <c r="BF394" s="256" cm="1">
        <f t="array" aca="1" ref="BF394" ca="1">_xlfn.XLOOKUP($A394&amp;$B394,'[3]产值及收款计划（2026）'!$A:$A&amp;'[3]产值及收款计划（2026）'!$B:$B,'[3]产值及收款计划（2026）'!BF:BF)</f>
        <v>0</v>
      </c>
      <c r="BG394" s="256" cm="1">
        <f t="array" aca="1" ref="BG394" ca="1">_xlfn.XLOOKUP($A394&amp;$B394,'[3]产值及收款计划（2026）'!$A:$A&amp;'[3]产值及收款计划（2026）'!$B:$B,'[3]产值及收款计划（2026）'!BG:BG)</f>
        <v>0</v>
      </c>
      <c r="BH394" s="256" cm="1">
        <f t="array" aca="1" ref="BH394" ca="1">_xlfn.XLOOKUP($A394&amp;$B394,'[3]产值及收款计划（2026）'!$A:$A&amp;'[3]产值及收款计划（2026）'!$B:$B,'[3]产值及收款计划（2026）'!BH:BH)</f>
        <v>0</v>
      </c>
      <c r="BI394" s="256" cm="1">
        <f t="array" aca="1" ref="BI394" ca="1">_xlfn.XLOOKUP($A394&amp;$B394,'[3]产值及收款计划（2026）'!$A:$A&amp;'[3]产值及收款计划（2026）'!$B:$B,'[3]产值及收款计划（2026）'!BI:BI)</f>
        <v>0</v>
      </c>
      <c r="BJ394" s="256" cm="1">
        <f t="array" aca="1" ref="BJ394" ca="1">_xlfn.XLOOKUP($A394&amp;$B394,'[3]产值及收款计划（2026）'!$A:$A&amp;'[3]产值及收款计划（2026）'!$B:$B,'[3]产值及收款计划（2026）'!BJ:BJ)</f>
        <v>0</v>
      </c>
      <c r="BK394" s="256" cm="1">
        <f t="array" aca="1" ref="BK394" ca="1">_xlfn.XLOOKUP($A394&amp;$B394,'[3]产值及收款计划（2026）'!$A:$A&amp;'[3]产值及收款计划（2026）'!$B:$B,'[3]产值及收款计划（2026）'!BK:BK)</f>
        <v>0</v>
      </c>
      <c r="BL394" s="256" cm="1">
        <f t="array" aca="1" ref="BL394" ca="1">_xlfn.XLOOKUP($A394&amp;$B394,'[3]产值及收款计划（2026）'!$A:$A&amp;'[3]产值及收款计划（2026）'!$B:$B,'[3]产值及收款计划（2026）'!BL:BL)</f>
        <v>0</v>
      </c>
      <c r="BM394" s="256"/>
      <c r="BN394" s="256"/>
      <c r="BO394" s="256"/>
      <c r="BP394" s="256"/>
      <c r="BQ394" s="255" t="str" cm="1">
        <f t="array" aca="1" ref="BQ394" ca="1">_xlfn.XLOOKUP($A394&amp;$B394,'[3]产值及收款计划（2026）'!$A:$A&amp;'[3]产值及收款计划（2026）'!$B:$B,'[3]产值及收款计划（2026）'!BQ:BQ)</f>
        <v>上海隧道工程股份有限公司</v>
      </c>
      <c r="BR394" s="256" cm="1">
        <f t="array" aca="1" ref="BR394" ca="1">_xlfn.XLOOKUP($A394&amp;$B394,'[3]产值及收款计划（2026）'!$A:$A&amp;'[3]产值及收款计划（2026）'!$B:$B,'[3]产值及收款计划（2026）'!BR:BR)</f>
        <v>0</v>
      </c>
      <c r="CA394" s="256" cm="1">
        <f t="array" aca="1" ref="CA394" ca="1">_xlfn.XLOOKUP($A394&amp;$B394,'[3]产值及收款计划（2026）'!$A:$A&amp;'[3]产值及收款计划（2026）'!$B:$B,'[3]产值及收款计划（2026）'!CA:CA)</f>
        <v>0</v>
      </c>
      <c r="CB394" s="256" cm="1">
        <f t="array" aca="1" ref="CB394" ca="1">_xlfn.XLOOKUP($A394&amp;$B394,'[3]产值及收款计划（2026）'!$A:$A&amp;'[3]产值及收款计划（2026）'!$B:$B,'[3]产值及收款计划（2026）'!CB:CB)</f>
        <v>0</v>
      </c>
      <c r="CC394" s="256" cm="1">
        <f t="array" aca="1" ref="CC394" ca="1">_xlfn.XLOOKUP($A394&amp;$B394,'[3]产值及收款计划（2026）'!$A:$A&amp;'[3]产值及收款计划（2026）'!$B:$B,'[3]产值及收款计划（2026）'!CC:CC)</f>
        <v>0</v>
      </c>
      <c r="CD394" s="256" cm="1">
        <f t="array" aca="1" ref="CD394" ca="1">_xlfn.XLOOKUP($A394&amp;$B394,'[3]产值及收款计划（2026）'!$A:$A&amp;'[3]产值及收款计划（2026）'!$B:$B,'[3]产值及收款计划（2026）'!CD:CD)</f>
        <v>0</v>
      </c>
      <c r="CE394" s="256" cm="1">
        <f t="array" aca="1" ref="CE394" ca="1">_xlfn.XLOOKUP($A394&amp;$B394,'[3]产值及收款计划（2026）'!$A:$A&amp;'[3]产值及收款计划（2026）'!$B:$B,'[3]产值及收款计划（2026）'!CE:CE)</f>
        <v>0</v>
      </c>
      <c r="CF394" s="256" cm="1">
        <f t="array" aca="1" ref="CF394" ca="1">_xlfn.XLOOKUP($A394&amp;$B394,'[3]产值及收款计划（2026）'!$A:$A&amp;'[3]产值及收款计划（2026）'!$B:$B,'[3]产值及收款计划（2026）'!CF:CF)</f>
        <v>0</v>
      </c>
      <c r="CG394" s="256" cm="1">
        <f t="array" aca="1" ref="CG394" ca="1">_xlfn.XLOOKUP($A394&amp;$B394,'[3]产值及收款计划（2026）'!$A:$A&amp;'[3]产值及收款计划（2026）'!$B:$B,'[3]产值及收款计划（2026）'!CG:CG)</f>
        <v>0</v>
      </c>
      <c r="CH394" s="256" cm="1">
        <f t="array" aca="1" ref="CH394" ca="1">_xlfn.XLOOKUP($A394&amp;$B394,'[3]产值及收款计划（2026）'!$A:$A&amp;'[3]产值及收款计划（2026）'!$B:$B,'[3]产值及收款计划（2026）'!CH:CH)</f>
        <v>0</v>
      </c>
      <c r="CI394" s="256" cm="1">
        <f t="array" aca="1" ref="CI394" ca="1">_xlfn.XLOOKUP($A394&amp;$B394,'[3]产值及收款计划（2026）'!$A:$A&amp;'[3]产值及收款计划（2026）'!$B:$B,'[3]产值及收款计划（2026）'!CI:CI)</f>
        <v>0</v>
      </c>
      <c r="CJ394" s="256" cm="1">
        <f t="array" aca="1" ref="CJ394" ca="1">_xlfn.XLOOKUP($A394&amp;$B394,'[3]产值及收款计划（2026）'!$A:$A&amp;'[3]产值及收款计划（2026）'!$B:$B,'[3]产值及收款计划（2026）'!CJ:CJ)</f>
        <v>0</v>
      </c>
      <c r="CK394" s="256" cm="1">
        <f t="array" aca="1" ref="CK394" ca="1">_xlfn.XLOOKUP($A394&amp;$B394,'[3]产值及收款计划（2026）'!$A:$A&amp;'[3]产值及收款计划（2026）'!$B:$B,'[3]产值及收款计划（2026）'!CK:CK)</f>
        <v>0</v>
      </c>
      <c r="CL394" s="256" cm="1">
        <f t="array" aca="1" ref="CL394" ca="1">_xlfn.XLOOKUP($A394&amp;$B394,'[3]产值及收款计划（2026）'!$A:$A&amp;'[3]产值及收款计划（2026）'!$B:$B,'[3]产值及收款计划（2026）'!CL:CL)</f>
        <v>0</v>
      </c>
      <c r="DA394" s="256" cm="1">
        <f t="array" aca="1" ref="DA394" ca="1">_xlfn.XLOOKUP($A394&amp;$B394,'[3]产值及收款计划（2026）'!$A:$A&amp;'[3]产值及收款计划（2026）'!$B:$B,'[3]产值及收款计划（2026）'!DA:DA)</f>
        <v>0</v>
      </c>
      <c r="DB394" s="256" cm="1">
        <f t="array" aca="1" ref="DB394" ca="1">_xlfn.XLOOKUP($A394&amp;$B394,'[3]产值及收款计划（2026）'!$A:$A&amp;'[3]产值及收款计划（2026）'!$B:$B,'[3]产值及收款计划（2026）'!DB:DB)</f>
        <v>0</v>
      </c>
      <c r="DC394" s="256" cm="1">
        <f t="array" aca="1" ref="DC394" ca="1">_xlfn.XLOOKUP($A394&amp;$B394,'[3]产值及收款计划（2026）'!$A:$A&amp;'[3]产值及收款计划（2026）'!$B:$B,'[3]产值及收款计划（2026）'!DC:DC)</f>
        <v>0</v>
      </c>
      <c r="DD394" s="256" cm="1">
        <f t="array" aca="1" ref="DD394" ca="1">_xlfn.XLOOKUP($A394&amp;$B394,'[3]产值及收款计划（2026）'!$A:$A&amp;'[3]产值及收款计划（2026）'!$B:$B,'[3]产值及收款计划（2026）'!DD:DD)</f>
        <v>0</v>
      </c>
      <c r="DE394" s="256" cm="1">
        <f t="array" aca="1" ref="DE394" ca="1">_xlfn.XLOOKUP($A394&amp;$B394,'[3]产值及收款计划（2026）'!$A:$A&amp;'[3]产值及收款计划（2026）'!$B:$B,'[3]产值及收款计划（2026）'!DE:DE)</f>
        <v>0</v>
      </c>
      <c r="DF394" s="256" cm="1">
        <f t="array" aca="1" ref="DF394" ca="1">_xlfn.XLOOKUP($A394&amp;$B394,'[3]产值及收款计划（2026）'!$A:$A&amp;'[3]产值及收款计划（2026）'!$B:$B,'[3]产值及收款计划（2026）'!DF:DF)</f>
        <v>0</v>
      </c>
      <c r="DG394" s="256" cm="1">
        <f t="array" aca="1" ref="DG394" ca="1">_xlfn.XLOOKUP($A394&amp;$B394,'[3]产值及收款计划（2026）'!$A:$A&amp;'[3]产值及收款计划（2026）'!$B:$B,'[3]产值及收款计划（2026）'!DG:DG)</f>
        <v>0</v>
      </c>
      <c r="DH394" s="256" cm="1">
        <f t="array" aca="1" ref="DH394" ca="1">_xlfn.XLOOKUP($A394&amp;$B394,'[3]产值及收款计划（2026）'!$A:$A&amp;'[3]产值及收款计划（2026）'!$B:$B,'[3]产值及收款计划（2026）'!DH:DH)</f>
        <v>0</v>
      </c>
      <c r="DI394" s="256" cm="1">
        <f t="array" aca="1" ref="DI394" ca="1">_xlfn.XLOOKUP($A394&amp;$B394,'[3]产值及收款计划（2026）'!$A:$A&amp;'[3]产值及收款计划（2026）'!$B:$B,'[3]产值及收款计划（2026）'!DI:DI)</f>
        <v>0</v>
      </c>
      <c r="DJ394" s="256" cm="1">
        <f t="array" aca="1" ref="DJ394" ca="1">_xlfn.XLOOKUP($A394&amp;$B394,'[3]产值及收款计划（2026）'!$A:$A&amp;'[3]产值及收款计划（2026）'!$B:$B,'[3]产值及收款计划（2026）'!DJ:DJ)</f>
        <v>0</v>
      </c>
      <c r="DK394" s="256" cm="1">
        <f t="array" aca="1" ref="DK394" ca="1">_xlfn.XLOOKUP($A394&amp;$B394,'[3]产值及收款计划（2026）'!$A:$A&amp;'[3]产值及收款计划（2026）'!$B:$B,'[3]产值及收款计划（2026）'!DK:DK)</f>
        <v>0</v>
      </c>
      <c r="DL394" s="256" cm="1">
        <f t="array" aca="1" ref="DL394" ca="1">_xlfn.XLOOKUP($A394&amp;$B394,'[3]产值及收款计划（2026）'!$A:$A&amp;'[3]产值及收款计划（2026）'!$B:$B,'[3]产值及收款计划（2026）'!DL:DL)</f>
        <v>0</v>
      </c>
      <c r="DM394" s="264"/>
      <c r="DN394" s="250"/>
    </row>
    <row r="395" spans="1:118" ht="20.25" x14ac:dyDescent="0.15">
      <c r="A395" s="254">
        <f t="shared" ca="1" si="20"/>
        <v>47</v>
      </c>
      <c r="B395" s="254" t="s">
        <v>27</v>
      </c>
      <c r="C395" s="255" t="str" cm="1">
        <f t="array" aca="1" ref="C395" ca="1">_xlfn.XLOOKUP($A395&amp;$B395,'[3]产值及收款计划（2026）'!$A:$A&amp;'[3]产值及收款计划（2026）'!$B:$B,'[3]产值及收款计划（2026）'!C:C)</f>
        <v>C0CJSG-FW-T-2025068</v>
      </c>
      <c r="D395" s="255" t="str" cm="1">
        <f t="array" aca="1" ref="D395" ca="1">_xlfn.XLOOKUP($A395&amp;$B395,'[3]产值及收款计划（2026）'!$A:$A&amp;'[3]产值及收款计划（2026）'!$B:$B,'[3]产值及收款计划（2026）'!D:D)</f>
        <v>2025年保理系统运维服务</v>
      </c>
      <c r="E395" s="256" cm="1">
        <f t="array" aca="1" ref="E395" ca="1">_xlfn.XLOOKUP($A395&amp;$B395,'[3]产值及收款计划（2026）'!$A:$A&amp;'[3]产值及收款计划（2026）'!$B:$B,'[3]产值及收款计划（2026）'!E:E)</f>
        <v>38.299999999999997</v>
      </c>
      <c r="F395" s="256" cm="1">
        <f t="array" aca="1" ref="F395" ca="1">_xlfn.XLOOKUP($A395&amp;$B395,'[3]产值及收款计划（2026）'!$A:$A&amp;'[3]产值及收款计划（2026）'!$B:$B,'[3]产值及收款计划（2026）'!F:F)</f>
        <v>38.299999999999997</v>
      </c>
      <c r="G395" s="256" cm="1">
        <f t="array" aca="1" ref="G395" ca="1">_xlfn.XLOOKUP($A395&amp;$B395,'[3]产值及收款计划（2026）'!$A:$A&amp;'[3]产值及收款计划（2026）'!$B:$B,'[3]产值及收款计划（2026）'!G:G)</f>
        <v>38.299999999999997</v>
      </c>
      <c r="H395" s="256" cm="1">
        <f t="array" aca="1" ref="H395" ca="1">_xlfn.XLOOKUP($A395&amp;$B395,'[3]产值及收款计划（2026）'!$A:$A&amp;'[3]产值及收款计划（2026）'!$B:$B,'[3]产值及收款计划（2026）'!H:H)</f>
        <v>4.8</v>
      </c>
      <c r="I395" s="257" cm="1">
        <f t="array" aca="1" ref="I395" ca="1">_xlfn.XLOOKUP($A395&amp;$B395,'[3]产值及收款计划（2026）'!$A:$A&amp;'[3]产值及收款计划（2026）'!$B:$B,'[3]产值及收款计划（2026）'!I:I)</f>
        <v>0.12532637075718001</v>
      </c>
      <c r="J395" s="258" cm="1">
        <f t="array" aca="1" ref="J395" ca="1">_xlfn.XLOOKUP($A395&amp;$B395,'[3]产值及收款计划（2026）'!$A:$A&amp;'[3]产值及收款计划（2026）'!$B:$B,'[3]产值及收款计划（2026）'!J:J)</f>
        <v>0.06</v>
      </c>
      <c r="K395" s="256" cm="1">
        <f t="array" aca="1" ref="K395" ca="1">_xlfn.XLOOKUP($A395&amp;$B395,'[3]产值及收款计划（2026）'!$A:$A&amp;'[3]产值及收款计划（2026）'!$B:$B,'[3]产值及收款计划（2026）'!K:K)</f>
        <v>0</v>
      </c>
      <c r="L395" s="256" cm="1">
        <f t="array" aca="1" ref="L395" ca="1">_xlfn.XLOOKUP($A395&amp;$B395,'[3]产值及收款计划（2026）'!$A:$A&amp;'[3]产值及收款计划（2026）'!$B:$B,'[3]产值及收款计划（2026）'!L:L)</f>
        <v>0</v>
      </c>
      <c r="M395" s="256" t="str" cm="1">
        <f t="array" aca="1" ref="M395" ca="1">_xlfn.XLOOKUP($A395&amp;$B395,'[3]产值及收款计划（2026）'!$A:$A&amp;'[3]产值及收款计划（2026）'!$B:$B,'[3]产值及收款计划（2026）'!M:M)</f>
        <v>主导</v>
      </c>
      <c r="N395" s="256" cm="1">
        <f t="array" aca="1" ref="N395" ca="1">_xlfn.XLOOKUP($A395&amp;$B395,'[3]产值及收款计划（2026）'!$A:$A&amp;'[3]产值及收款计划（2026）'!$B:$B,'[3]产值及收款计划（2026）'!N:N)</f>
        <v>0</v>
      </c>
      <c r="O395" s="256" t="str" cm="1">
        <f t="array" aca="1" ref="O395" ca="1">_xlfn.XLOOKUP($A395&amp;$B395,'[3]产值及收款计划（2026）'!$A:$A&amp;'[3]产值及收款计划（2026）'!$B:$B,'[3]产值及收款计划（2026）'!O:O)</f>
        <v>侯捷</v>
      </c>
      <c r="P395" s="255" t="str" cm="1">
        <f t="array" aca="1" ref="P395" ca="1">_xlfn.XLOOKUP($A395&amp;$B395,'[3]产值及收款计划（2026）'!$A:$A&amp;'[3]产值及收款计划（2026）'!$B:$B,'[3]产值及收款计划（2026）'!P:P)</f>
        <v>在建</v>
      </c>
      <c r="Q395" s="256" cm="1">
        <f t="array" aca="1" ref="Q395" ca="1">_xlfn.XLOOKUP($A395&amp;$B395,'[3]产值及收款计划（2026）'!$A:$A&amp;'[3]产值及收款计划（2026）'!$B:$B,'[3]产值及收款计划（2026）'!Q:Q)</f>
        <v>0</v>
      </c>
      <c r="R395" s="256" cm="1">
        <f t="array" aca="1" ref="R395" ca="1">_xlfn.XLOOKUP($A395&amp;$B395,'[3]产值及收款计划（2026）'!$A:$A&amp;'[3]产值及收款计划（2026）'!$B:$B,'[3]产值及收款计划（2026）'!R:R)</f>
        <v>0</v>
      </c>
      <c r="S395" s="256" cm="1">
        <f t="array" aca="1" ref="S395" ca="1">_xlfn.XLOOKUP($A395&amp;$B395,'[3]产值及收款计划（2026）'!$A:$A&amp;'[3]产值及收款计划（2026）'!$B:$B,'[3]产值及收款计划（2026）'!S:S)</f>
        <v>0</v>
      </c>
      <c r="T395" s="256" cm="1">
        <f t="array" aca="1" ref="T395" ca="1">_xlfn.XLOOKUP($A395&amp;$B395,'[3]产值及收款计划（2026）'!$A:$A&amp;'[3]产值及收款计划（2026）'!$B:$B,'[3]产值及收款计划（2026）'!T:T)</f>
        <v>7.0750000000000002</v>
      </c>
      <c r="U395" s="256" cm="1">
        <f t="array" aca="1" ref="U395" ca="1">_xlfn.XLOOKUP($A395&amp;$B395,'[3]产值及收款计划（2026）'!$A:$A&amp;'[3]产值及收款计划（2026）'!$B:$B,'[3]产值及收款计划（2026）'!U:U)</f>
        <v>7.0750000000000002</v>
      </c>
      <c r="V395" s="256" cm="1">
        <f t="array" aca="1" ref="V395" ca="1">_xlfn.XLOOKUP($A395&amp;$B395,'[3]产值及收款计划（2026）'!$A:$A&amp;'[3]产值及收款计划（2026）'!$B:$B,'[3]产值及收款计划（2026）'!V:V)</f>
        <v>24.15</v>
      </c>
      <c r="W395" s="256" cm="1">
        <f t="array" aca="1" ref="W395" ca="1">_xlfn.XLOOKUP($A395&amp;$B395,'[3]产值及收款计划（2026）'!$A:$A&amp;'[3]产值及收款计划（2026）'!$B:$B,'[3]产值及收款计划（2026）'!W:W)</f>
        <v>0</v>
      </c>
      <c r="X395" s="256" cm="1">
        <f t="array" aca="1" ref="X395" ca="1">_xlfn.XLOOKUP($A395&amp;$B395,'[3]产值及收款计划（2026）'!$A:$A&amp;'[3]产值及收款计划（2026）'!$B:$B,'[3]产值及收款计划（2026）'!X:X)</f>
        <v>0</v>
      </c>
      <c r="Y395" s="256" cm="1">
        <f t="array" aca="1" ref="Y395" ca="1">_xlfn.XLOOKUP($A395&amp;$B395,'[3]产值及收款计划（2026）'!$A:$A&amp;'[3]产值及收款计划（2026）'!$B:$B,'[3]产值及收款计划（2026）'!Y:Y)</f>
        <v>0</v>
      </c>
      <c r="Z395" s="256" cm="1">
        <f t="array" aca="1" ref="Z395" ca="1">_xlfn.XLOOKUP($A395&amp;$B395,'[3]产值及收款计划（2026）'!$A:$A&amp;'[3]产值及收款计划（2026）'!$B:$B,'[3]产值及收款计划（2026）'!Z:Z)</f>
        <v>0</v>
      </c>
      <c r="AA395" s="265" cm="1">
        <f t="array" aca="1" ref="AA395" ca="1">_xlfn.XLOOKUP($A395&amp;$B395,'[3]产值及收款计划（2026）'!$A:$A&amp;'[3]产值及收款计划（2026）'!$B:$B,'[3]产值及收款计划（2026）'!AA:AA)</f>
        <v>13.324999999999999</v>
      </c>
      <c r="AB395" s="265" cm="1">
        <f t="array" aca="1" ref="AB395" ca="1">_xlfn.XLOOKUP($A395&amp;$B395,'[3]产值及收款计划（2026）'!$A:$A&amp;'[3]产值及收款计划（2026）'!$B:$B,'[3]产值及收款计划（2026）'!AB:AB)</f>
        <v>0</v>
      </c>
      <c r="AC395" s="265" cm="1">
        <f t="array" aca="1" ref="AC395" ca="1">_xlfn.XLOOKUP($A395&amp;$B395,'[3]产值及收款计划（2026）'!$A:$A&amp;'[3]产值及收款计划（2026）'!$B:$B,'[3]产值及收款计划（2026）'!AC:AC)</f>
        <v>7.0750000000000002</v>
      </c>
      <c r="AD395" s="256" cm="1">
        <f t="array" aca="1" ref="AD395" ca="1">_xlfn.XLOOKUP($A395&amp;$B395,'[3]产值及收款计划（2026）'!$A:$A&amp;'[3]产值及收款计划（2026）'!$B:$B,'[3]产值及收款计划（2026）'!AD:AD)</f>
        <v>0</v>
      </c>
      <c r="AE395" s="256" cm="1">
        <f t="array" aca="1" ref="AE395" ca="1">_xlfn.XLOOKUP($A395&amp;$B395,'[3]产值及收款计划（2026）'!$A:$A&amp;'[3]产值及收款计划（2026）'!$B:$B,'[3]产值及收款计划（2026）'!AE:AE)</f>
        <v>0</v>
      </c>
      <c r="AF395" s="256" cm="1">
        <f t="array" aca="1" ref="AF395" ca="1">_xlfn.XLOOKUP($A395&amp;$B395,'[3]产值及收款计划（2026）'!$A:$A&amp;'[3]产值及收款计划（2026）'!$B:$B,'[3]产值及收款计划（2026）'!AF:AF)</f>
        <v>17.074999999999999</v>
      </c>
      <c r="AG395" s="256" cm="1">
        <f t="array" aca="1" ref="AG395" ca="1">_xlfn.XLOOKUP($A395&amp;$B395,'[3]产值及收款计划（2026）'!$A:$A&amp;'[3]产值及收款计划（2026）'!$B:$B,'[3]产值及收款计划（2026）'!AG:AG)</f>
        <v>0</v>
      </c>
      <c r="AH395" s="256" cm="1">
        <f t="array" aca="1" ref="AH395" ca="1">_xlfn.XLOOKUP($A395&amp;$B395,'[3]产值及收款计划（2026）'!$A:$A&amp;'[3]产值及收款计划（2026）'!$B:$B,'[3]产值及收款计划（2026）'!AH:AH)</f>
        <v>0</v>
      </c>
      <c r="AI395" s="256" cm="1">
        <f t="array" aca="1" ref="AI395" ca="1">_xlfn.XLOOKUP($A395&amp;$B395,'[3]产值及收款计划（2026）'!$A:$A&amp;'[3]产值及收款计划（2026）'!$B:$B,'[3]产值及收款计划（2026）'!AI:AI)</f>
        <v>0</v>
      </c>
      <c r="AJ395" s="256" cm="1">
        <f t="array" aca="1" ref="AJ395" ca="1">_xlfn.XLOOKUP($A395&amp;$B395,'[3]产值及收款计划（2026）'!$A:$A&amp;'[3]产值及收款计划（2026）'!$B:$B,'[3]产值及收款计划（2026）'!AJ:AJ)</f>
        <v>0</v>
      </c>
      <c r="AK395" s="256" cm="1">
        <f t="array" aca="1" ref="AK395" ca="1">_xlfn.XLOOKUP($A395&amp;$B395,'[3]产值及收款计划（2026）'!$A:$A&amp;'[3]产值及收款计划（2026）'!$B:$B,'[3]产值及收款计划（2026）'!AK:AK)</f>
        <v>0</v>
      </c>
      <c r="AL395" s="256" cm="1">
        <f t="array" aca="1" ref="AL395" ca="1">_xlfn.XLOOKUP($A395&amp;$B395,'[3]产值及收款计划（2026）'!$A:$A&amp;'[3]产值及收款计划（2026）'!$B:$B,'[3]产值及收款计划（2026）'!AL:AL)</f>
        <v>0</v>
      </c>
      <c r="AM395" s="263" t="e" cm="1">
        <f t="array" aca="1" ref="AM395" ca="1">_xlfn.LET(_xlpm.勾选月份状态数组,TRANSPOSE('PPT(12-15页）-TOP10'!$A$3:$A$14),_xlpm.选择数据区,IF('PPT(12-15页）-TOP10'!$E$3="收款",$BA395:$BL395,$AA395:$AL395),SUM(_xlfn._xlws.FILTER(_xlpm.选择数据区,_xlpm.勾选月份状态数组,"")))</f>
        <v>#NAME?</v>
      </c>
      <c r="AN395" s="256" t="e" cm="1">
        <f t="array" aca="1" ref="AN395" ca="1">_xlfn.LET(_xlpm.勾选月份状态数组,TRANSPOSE('PPT(12-15页）-TOP10'!$A$3:$A$14),_xlpm.选择数据区,IF('PPT(12-15页）-TOP10'!$E$3="收款",$DA395:$DL395,$CA395:$CL395),SUM(_xlfn._xlws.FILTER(_xlpm.选择数据区,_xlpm.勾选月份状态数组,"")))</f>
        <v>#NAME?</v>
      </c>
      <c r="AO395" s="256">
        <f ca="1">SUM(CA395:CC395)+SUM(AD395:AL395)</f>
        <v>24.15</v>
      </c>
      <c r="AP395" s="256"/>
      <c r="AQ395" s="33"/>
      <c r="AR395" s="256"/>
      <c r="AS395" s="256" cm="1">
        <f t="array" aca="1" ref="AS395" ca="1">_xlfn.XLOOKUP($A395&amp;$B395,'[3]产值及收款计划（2026）'!$A:$A&amp;'[3]产值及收款计划（2026）'!$B:$B,'[3]产值及收款计划（2026）'!AS:AS)</f>
        <v>0</v>
      </c>
      <c r="AT395" s="256" cm="1">
        <f t="array" aca="1" ref="AT395" ca="1">_xlfn.XLOOKUP($A395&amp;$B395,'[3]产值及收款计划（2026）'!$A:$A&amp;'[3]产值及收款计划（2026）'!$B:$B,'[3]产值及收款计划（2026）'!AT:AT)</f>
        <v>0</v>
      </c>
      <c r="AU395" s="256" cm="1">
        <f t="array" aca="1" ref="AU395" ca="1">_xlfn.XLOOKUP($A395&amp;$B395,'[3]产值及收款计划（2026）'!$A:$A&amp;'[3]产值及收款计划（2026）'!$B:$B,'[3]产值及收款计划（2026）'!AU:AU)</f>
        <v>0</v>
      </c>
      <c r="AV395" s="256" cm="1">
        <f t="array" aca="1" ref="AV395" ca="1">_xlfn.XLOOKUP($A395&amp;$B395,'[3]产值及收款计划（2026）'!$A:$A&amp;'[3]产值及收款计划（2026）'!$B:$B,'[3]产值及收款计划（2026）'!AV:AV)</f>
        <v>0</v>
      </c>
      <c r="AW395" s="256" cm="1">
        <f t="array" aca="1" ref="AW395" ca="1">_xlfn.XLOOKUP($A395&amp;$B395,'[3]产值及收款计划（2026）'!$A:$A&amp;'[3]产值及收款计划（2026）'!$B:$B,'[3]产值及收款计划（2026）'!AW:AW)</f>
        <v>7.0750000000000002</v>
      </c>
      <c r="AX395" s="256" cm="1">
        <f t="array" aca="1" ref="AX395" ca="1">_xlfn.XLOOKUP($A395&amp;$B395,'[3]产值及收款计划（2026）'!$A:$A&amp;'[3]产值及收款计划（2026）'!$B:$B,'[3]产值及收款计划（2026）'!AX:AX)</f>
        <v>12.074999999999999</v>
      </c>
      <c r="AY395" s="256" cm="1">
        <f t="array" aca="1" ref="AY395" ca="1">_xlfn.XLOOKUP($A395&amp;$B395,'[3]产值及收款计划（2026）'!$A:$A&amp;'[3]产值及收款计划（2026）'!$B:$B,'[3]产值及收款计划（2026）'!AY:AY)</f>
        <v>19.149999999999999</v>
      </c>
      <c r="AZ395" s="256" cm="1">
        <f t="array" aca="1" ref="AZ395" ca="1">_xlfn.XLOOKUP($A395&amp;$B395,'[3]产值及收款计划（2026）'!$A:$A&amp;'[3]产值及收款计划（2026）'!$B:$B,'[3]产值及收款计划（2026）'!AZ:AZ)</f>
        <v>-5</v>
      </c>
      <c r="BA395" s="267" cm="1">
        <f t="array" aca="1" ref="BA395" ca="1">_xlfn.XLOOKUP($A395&amp;$B395,'[3]产值及收款计划（2026）'!$A:$A&amp;'[3]产值及收款计划（2026）'!$B:$B,'[3]产值及收款计划（2026）'!BA:BA)</f>
        <v>6.25</v>
      </c>
      <c r="BB395" s="267" cm="1">
        <f t="array" aca="1" ref="BB395" ca="1">_xlfn.XLOOKUP($A395&amp;$B395,'[3]产值及收款计划（2026）'!$A:$A&amp;'[3]产值及收款计划（2026）'!$B:$B,'[3]产值及收款计划（2026）'!BB:BB)</f>
        <v>7.0750000000000002</v>
      </c>
      <c r="BC395" s="267" cm="1">
        <f t="array" aca="1" ref="BC395" ca="1">_xlfn.XLOOKUP($A395&amp;$B395,'[3]产值及收款计划（2026）'!$A:$A&amp;'[3]产值及收款计划（2026）'!$B:$B,'[3]产值及收款计划（2026）'!BC:BC)</f>
        <v>10.824999999999999</v>
      </c>
      <c r="BD395" s="256" cm="1">
        <f t="array" aca="1" ref="BD395" ca="1">_xlfn.XLOOKUP($A395&amp;$B395,'[3]产值及收款计划（2026）'!$A:$A&amp;'[3]产值及收款计划（2026）'!$B:$B,'[3]产值及收款计划（2026）'!BD:BD)</f>
        <v>0</v>
      </c>
      <c r="BE395" s="256" cm="1">
        <f t="array" aca="1" ref="BE395" ca="1">_xlfn.XLOOKUP($A395&amp;$B395,'[3]产值及收款计划（2026）'!$A:$A&amp;'[3]产值及收款计划（2026）'!$B:$B,'[3]产值及收款计划（2026）'!BE:BE)</f>
        <v>0</v>
      </c>
      <c r="BF395" s="256" cm="1">
        <f t="array" aca="1" ref="BF395" ca="1">_xlfn.XLOOKUP($A395&amp;$B395,'[3]产值及收款计划（2026）'!$A:$A&amp;'[3]产值及收款计划（2026）'!$B:$B,'[3]产值及收款计划（2026）'!BF:BF)</f>
        <v>8.3249999999999993</v>
      </c>
      <c r="BG395" s="256" cm="1">
        <f t="array" aca="1" ref="BG395" ca="1">_xlfn.XLOOKUP($A395&amp;$B395,'[3]产值及收款计划（2026）'!$A:$A&amp;'[3]产值及收款计划（2026）'!$B:$B,'[3]产值及收款计划（2026）'!BG:BG)</f>
        <v>0</v>
      </c>
      <c r="BH395" s="256" cm="1">
        <f t="array" aca="1" ref="BH395" ca="1">_xlfn.XLOOKUP($A395&amp;$B395,'[3]产值及收款计划（2026）'!$A:$A&amp;'[3]产值及收款计划（2026）'!$B:$B,'[3]产值及收款计划（2026）'!BH:BH)</f>
        <v>0</v>
      </c>
      <c r="BI395" s="256" cm="1">
        <f t="array" aca="1" ref="BI395" ca="1">_xlfn.XLOOKUP($A395&amp;$B395,'[3]产值及收款计划（2026）'!$A:$A&amp;'[3]产值及收款计划（2026）'!$B:$B,'[3]产值及收款计划（2026）'!BI:BI)</f>
        <v>0</v>
      </c>
      <c r="BJ395" s="256" cm="1">
        <f t="array" aca="1" ref="BJ395" ca="1">_xlfn.XLOOKUP($A395&amp;$B395,'[3]产值及收款计划（2026）'!$A:$A&amp;'[3]产值及收款计划（2026）'!$B:$B,'[3]产值及收款计划（2026）'!BJ:BJ)</f>
        <v>0</v>
      </c>
      <c r="BK395" s="256" cm="1">
        <f t="array" aca="1" ref="BK395" ca="1">_xlfn.XLOOKUP($A395&amp;$B395,'[3]产值及收款计划（2026）'!$A:$A&amp;'[3]产值及收款计划（2026）'!$B:$B,'[3]产值及收款计划（2026）'!BK:BK)</f>
        <v>0</v>
      </c>
      <c r="BL395" s="256" cm="1">
        <f t="array" aca="1" ref="BL395" ca="1">_xlfn.XLOOKUP($A395&amp;$B395,'[3]产值及收款计划（2026）'!$A:$A&amp;'[3]产值及收款计划（2026）'!$B:$B,'[3]产值及收款计划（2026）'!BL:BL)</f>
        <v>0</v>
      </c>
      <c r="BM395" s="256"/>
      <c r="BN395" s="256"/>
      <c r="BO395" s="256"/>
      <c r="BP395" s="256"/>
      <c r="BQ395" s="255" t="str" cm="1">
        <f t="array" aca="1" ref="BQ395" ca="1">_xlfn.XLOOKUP($A395&amp;$B395,'[3]产值及收款计划（2026）'!$A:$A&amp;'[3]产值及收款计划（2026）'!$B:$B,'[3]产值及收款计划（2026）'!BQ:BQ)</f>
        <v>上海晟元商业保理有限公司</v>
      </c>
      <c r="BR395" s="256" cm="1">
        <f t="array" aca="1" ref="BR395" ca="1">_xlfn.XLOOKUP($A395&amp;$B395,'[3]产值及收款计划（2026）'!$A:$A&amp;'[3]产值及收款计划（2026）'!$B:$B,'[3]产值及收款计划（2026）'!BR:BR)</f>
        <v>0</v>
      </c>
      <c r="CA395" s="256" cm="1">
        <f t="array" aca="1" ref="CA395" ca="1">_xlfn.XLOOKUP($A395&amp;$B395,'[3]产值及收款计划（2026）'!$A:$A&amp;'[3]产值及收款计划（2026）'!$B:$B,'[3]产值及收款计划（2026）'!CA:CA)</f>
        <v>7.0750000000000002</v>
      </c>
      <c r="CB395" s="256" cm="1">
        <f t="array" aca="1" ref="CB395" ca="1">_xlfn.XLOOKUP($A395&amp;$B395,'[3]产值及收款计划（2026）'!$A:$A&amp;'[3]产值及收款计划（2026）'!$B:$B,'[3]产值及收款计划（2026）'!CB:CB)</f>
        <v>0</v>
      </c>
      <c r="CC395" s="256" cm="1">
        <f t="array" aca="1" ref="CC395" ca="1">_xlfn.XLOOKUP($A395&amp;$B395,'[3]产值及收款计划（2026）'!$A:$A&amp;'[3]产值及收款计划（2026）'!$B:$B,'[3]产值及收款计划（2026）'!CC:CC)</f>
        <v>0</v>
      </c>
      <c r="CD395" s="256" cm="1">
        <f t="array" aca="1" ref="CD395" ca="1">_xlfn.XLOOKUP($A395&amp;$B395,'[3]产值及收款计划（2026）'!$A:$A&amp;'[3]产值及收款计划（2026）'!$B:$B,'[3]产值及收款计划（2026）'!CD:CD)</f>
        <v>0</v>
      </c>
      <c r="CE395" s="256" cm="1">
        <f t="array" aca="1" ref="CE395" ca="1">_xlfn.XLOOKUP($A395&amp;$B395,'[3]产值及收款计划（2026）'!$A:$A&amp;'[3]产值及收款计划（2026）'!$B:$B,'[3]产值及收款计划（2026）'!CE:CE)</f>
        <v>0</v>
      </c>
      <c r="CF395" s="256" cm="1">
        <f t="array" aca="1" ref="CF395" ca="1">_xlfn.XLOOKUP($A395&amp;$B395,'[3]产值及收款计划（2026）'!$A:$A&amp;'[3]产值及收款计划（2026）'!$B:$B,'[3]产值及收款计划（2026）'!CF:CF)</f>
        <v>0</v>
      </c>
      <c r="CG395" s="256" cm="1">
        <f t="array" aca="1" ref="CG395" ca="1">_xlfn.XLOOKUP($A395&amp;$B395,'[3]产值及收款计划（2026）'!$A:$A&amp;'[3]产值及收款计划（2026）'!$B:$B,'[3]产值及收款计划（2026）'!CG:CG)</f>
        <v>0</v>
      </c>
      <c r="CH395" s="256" cm="1">
        <f t="array" aca="1" ref="CH395" ca="1">_xlfn.XLOOKUP($A395&amp;$B395,'[3]产值及收款计划（2026）'!$A:$A&amp;'[3]产值及收款计划（2026）'!$B:$B,'[3]产值及收款计划（2026）'!CH:CH)</f>
        <v>0</v>
      </c>
      <c r="CI395" s="256" cm="1">
        <f t="array" aca="1" ref="CI395" ca="1">_xlfn.XLOOKUP($A395&amp;$B395,'[3]产值及收款计划（2026）'!$A:$A&amp;'[3]产值及收款计划（2026）'!$B:$B,'[3]产值及收款计划（2026）'!CI:CI)</f>
        <v>0</v>
      </c>
      <c r="CJ395" s="256" cm="1">
        <f t="array" aca="1" ref="CJ395" ca="1">_xlfn.XLOOKUP($A395&amp;$B395,'[3]产值及收款计划（2026）'!$A:$A&amp;'[3]产值及收款计划（2026）'!$B:$B,'[3]产值及收款计划（2026）'!CJ:CJ)</f>
        <v>0</v>
      </c>
      <c r="CK395" s="256" cm="1">
        <f t="array" aca="1" ref="CK395" ca="1">_xlfn.XLOOKUP($A395&amp;$B395,'[3]产值及收款计划（2026）'!$A:$A&amp;'[3]产值及收款计划（2026）'!$B:$B,'[3]产值及收款计划（2026）'!CK:CK)</f>
        <v>0</v>
      </c>
      <c r="CL395" s="256" cm="1">
        <f t="array" aca="1" ref="CL395" ca="1">_xlfn.XLOOKUP($A395&amp;$B395,'[3]产值及收款计划（2026）'!$A:$A&amp;'[3]产值及收款计划（2026）'!$B:$B,'[3]产值及收款计划（2026）'!CL:CL)</f>
        <v>0</v>
      </c>
      <c r="DA395" s="256" cm="1">
        <f t="array" aca="1" ref="DA395" ca="1">_xlfn.XLOOKUP($A395&amp;$B395,'[3]产值及收款计划（2026）'!$A:$A&amp;'[3]产值及收款计划（2026）'!$B:$B,'[3]产值及收款计划（2026）'!DA:DA)</f>
        <v>5</v>
      </c>
      <c r="DB395" s="256" cm="1">
        <f t="array" aca="1" ref="DB395" ca="1">_xlfn.XLOOKUP($A395&amp;$B395,'[3]产值及收款计划（2026）'!$A:$A&amp;'[3]产值及收款计划（2026）'!$B:$B,'[3]产值及收款计划（2026）'!DB:DB)</f>
        <v>7.0750000000000002</v>
      </c>
      <c r="DC395" s="256" cm="1">
        <f t="array" aca="1" ref="DC395" ca="1">_xlfn.XLOOKUP($A395&amp;$B395,'[3]产值及收款计划（2026）'!$A:$A&amp;'[3]产值及收款计划（2026）'!$B:$B,'[3]产值及收款计划（2026）'!DC:DC)</f>
        <v>0</v>
      </c>
      <c r="DD395" s="256" cm="1">
        <f t="array" aca="1" ref="DD395" ca="1">_xlfn.XLOOKUP($A395&amp;$B395,'[3]产值及收款计划（2026）'!$A:$A&amp;'[3]产值及收款计划（2026）'!$B:$B,'[3]产值及收款计划（2026）'!DD:DD)</f>
        <v>0</v>
      </c>
      <c r="DE395" s="256" cm="1">
        <f t="array" aca="1" ref="DE395" ca="1">_xlfn.XLOOKUP($A395&amp;$B395,'[3]产值及收款计划（2026）'!$A:$A&amp;'[3]产值及收款计划（2026）'!$B:$B,'[3]产值及收款计划（2026）'!DE:DE)</f>
        <v>0</v>
      </c>
      <c r="DF395" s="256" cm="1">
        <f t="array" aca="1" ref="DF395" ca="1">_xlfn.XLOOKUP($A395&amp;$B395,'[3]产值及收款计划（2026）'!$A:$A&amp;'[3]产值及收款计划（2026）'!$B:$B,'[3]产值及收款计划（2026）'!DF:DF)</f>
        <v>0</v>
      </c>
      <c r="DG395" s="256" cm="1">
        <f t="array" aca="1" ref="DG395" ca="1">_xlfn.XLOOKUP($A395&amp;$B395,'[3]产值及收款计划（2026）'!$A:$A&amp;'[3]产值及收款计划（2026）'!$B:$B,'[3]产值及收款计划（2026）'!DG:DG)</f>
        <v>0</v>
      </c>
      <c r="DH395" s="256" cm="1">
        <f t="array" aca="1" ref="DH395" ca="1">_xlfn.XLOOKUP($A395&amp;$B395,'[3]产值及收款计划（2026）'!$A:$A&amp;'[3]产值及收款计划（2026）'!$B:$B,'[3]产值及收款计划（2026）'!DH:DH)</f>
        <v>0</v>
      </c>
      <c r="DI395" s="256" cm="1">
        <f t="array" aca="1" ref="DI395" ca="1">_xlfn.XLOOKUP($A395&amp;$B395,'[3]产值及收款计划（2026）'!$A:$A&amp;'[3]产值及收款计划（2026）'!$B:$B,'[3]产值及收款计划（2026）'!DI:DI)</f>
        <v>0</v>
      </c>
      <c r="DJ395" s="256" cm="1">
        <f t="array" aca="1" ref="DJ395" ca="1">_xlfn.XLOOKUP($A395&amp;$B395,'[3]产值及收款计划（2026）'!$A:$A&amp;'[3]产值及收款计划（2026）'!$B:$B,'[3]产值及收款计划（2026）'!DJ:DJ)</f>
        <v>0</v>
      </c>
      <c r="DK395" s="256" cm="1">
        <f t="array" aca="1" ref="DK395" ca="1">_xlfn.XLOOKUP($A395&amp;$B395,'[3]产值及收款计划（2026）'!$A:$A&amp;'[3]产值及收款计划（2026）'!$B:$B,'[3]产值及收款计划（2026）'!DK:DK)</f>
        <v>0</v>
      </c>
      <c r="DL395" s="256" cm="1">
        <f t="array" aca="1" ref="DL395" ca="1">_xlfn.XLOOKUP($A395&amp;$B395,'[3]产值及收款计划（2026）'!$A:$A&amp;'[3]产值及收款计划（2026）'!$B:$B,'[3]产值及收款计划（2026）'!DL:DL)</f>
        <v>0</v>
      </c>
      <c r="DM395" s="264"/>
      <c r="DN395" s="250"/>
    </row>
    <row r="396" spans="1:118" ht="20.25" x14ac:dyDescent="0.15">
      <c r="A396" s="254">
        <f t="shared" ca="1" si="20"/>
        <v>48</v>
      </c>
      <c r="B396" s="254" t="s">
        <v>27</v>
      </c>
      <c r="C396" s="255" t="str" cm="1">
        <f t="array" aca="1" ref="C396" ca="1">_xlfn.XLOOKUP($A396&amp;$B396,'[3]产值及收款计划（2026）'!$A:$A&amp;'[3]产值及收款计划（2026）'!$B:$B,'[3]产值及收款计划（2026）'!C:C)</f>
        <v>C0CJSG-FW-T-2025070</v>
      </c>
      <c r="D396" s="255" t="str" cm="1">
        <f t="array" aca="1" ref="D396" ca="1">_xlfn.XLOOKUP($A396&amp;$B396,'[3]产值及收款计划（2026）'!$A:$A&amp;'[3]产值及收款计划（2026）'!$B:$B,'[3]产值及收款计划（2026）'!D:D)</f>
        <v>2025年保理系统开发实施服务</v>
      </c>
      <c r="E396" s="256" cm="1">
        <f t="array" aca="1" ref="E396" ca="1">_xlfn.XLOOKUP($A396&amp;$B396,'[3]产值及收款计划（2026）'!$A:$A&amp;'[3]产值及收款计划（2026）'!$B:$B,'[3]产值及收款计划（2026）'!E:E)</f>
        <v>37.299999999999997</v>
      </c>
      <c r="F396" s="256" cm="1">
        <f t="array" aca="1" ref="F396" ca="1">_xlfn.XLOOKUP($A396&amp;$B396,'[3]产值及收款计划（2026）'!$A:$A&amp;'[3]产值及收款计划（2026）'!$B:$B,'[3]产值及收款计划（2026）'!F:F)</f>
        <v>37.299999999999997</v>
      </c>
      <c r="G396" s="256" cm="1">
        <f t="array" aca="1" ref="G396" ca="1">_xlfn.XLOOKUP($A396&amp;$B396,'[3]产值及收款计划（2026）'!$A:$A&amp;'[3]产值及收款计划（2026）'!$B:$B,'[3]产值及收款计划（2026）'!G:G)</f>
        <v>37.299999999999997</v>
      </c>
      <c r="H396" s="256" cm="1">
        <f t="array" aca="1" ref="H396" ca="1">_xlfn.XLOOKUP($A396&amp;$B396,'[3]产值及收款计划（2026）'!$A:$A&amp;'[3]产值及收款计划（2026）'!$B:$B,'[3]产值及收款计划（2026）'!H:H)</f>
        <v>4.0999999999999996</v>
      </c>
      <c r="I396" s="257" cm="1">
        <f t="array" aca="1" ref="I396" ca="1">_xlfn.XLOOKUP($A396&amp;$B396,'[3]产值及收款计划（2026）'!$A:$A&amp;'[3]产值及收款计划（2026）'!$B:$B,'[3]产值及收款计划（2026）'!I:I)</f>
        <v>0.109919571045576</v>
      </c>
      <c r="J396" s="258" cm="1">
        <f t="array" aca="1" ref="J396" ca="1">_xlfn.XLOOKUP($A396&amp;$B396,'[3]产值及收款计划（2026）'!$A:$A&amp;'[3]产值及收款计划（2026）'!$B:$B,'[3]产值及收款计划（2026）'!J:J)</f>
        <v>0.06</v>
      </c>
      <c r="K396" s="256" cm="1">
        <f t="array" aca="1" ref="K396" ca="1">_xlfn.XLOOKUP($A396&amp;$B396,'[3]产值及收款计划（2026）'!$A:$A&amp;'[3]产值及收款计划（2026）'!$B:$B,'[3]产值及收款计划（2026）'!K:K)</f>
        <v>0</v>
      </c>
      <c r="L396" s="256" cm="1">
        <f t="array" aca="1" ref="L396" ca="1">_xlfn.XLOOKUP($A396&amp;$B396,'[3]产值及收款计划（2026）'!$A:$A&amp;'[3]产值及收款计划（2026）'!$B:$B,'[3]产值及收款计划（2026）'!L:L)</f>
        <v>0</v>
      </c>
      <c r="M396" s="256" t="str" cm="1">
        <f t="array" aca="1" ref="M396" ca="1">_xlfn.XLOOKUP($A396&amp;$B396,'[3]产值及收款计划（2026）'!$A:$A&amp;'[3]产值及收款计划（2026）'!$B:$B,'[3]产值及收款计划（2026）'!M:M)</f>
        <v>主导</v>
      </c>
      <c r="N396" s="256" cm="1">
        <f t="array" aca="1" ref="N396" ca="1">_xlfn.XLOOKUP($A396&amp;$B396,'[3]产值及收款计划（2026）'!$A:$A&amp;'[3]产值及收款计划（2026）'!$B:$B,'[3]产值及收款计划（2026）'!N:N)</f>
        <v>0</v>
      </c>
      <c r="O396" s="256" t="str" cm="1">
        <f t="array" aca="1" ref="O396" ca="1">_xlfn.XLOOKUP($A396&amp;$B396,'[3]产值及收款计划（2026）'!$A:$A&amp;'[3]产值及收款计划（2026）'!$B:$B,'[3]产值及收款计划（2026）'!O:O)</f>
        <v>侯捷</v>
      </c>
      <c r="P396" s="255" t="str" cm="1">
        <f t="array" aca="1" ref="P396" ca="1">_xlfn.XLOOKUP($A396&amp;$B396,'[3]产值及收款计划（2026）'!$A:$A&amp;'[3]产值及收款计划（2026）'!$B:$B,'[3]产值及收款计划（2026）'!P:P)</f>
        <v>在建</v>
      </c>
      <c r="Q396" s="256" cm="1">
        <f t="array" aca="1" ref="Q396" ca="1">_xlfn.XLOOKUP($A396&amp;$B396,'[3]产值及收款计划（2026）'!$A:$A&amp;'[3]产值及收款计划（2026）'!$B:$B,'[3]产值及收款计划（2026）'!Q:Q)</f>
        <v>0</v>
      </c>
      <c r="R396" s="256" cm="1">
        <f t="array" aca="1" ref="R396" ca="1">_xlfn.XLOOKUP($A396&amp;$B396,'[3]产值及收款计划（2026）'!$A:$A&amp;'[3]产值及收款计划（2026）'!$B:$B,'[3]产值及收款计划（2026）'!R:R)</f>
        <v>0</v>
      </c>
      <c r="S396" s="256" cm="1">
        <f t="array" aca="1" ref="S396" ca="1">_xlfn.XLOOKUP($A396&amp;$B396,'[3]产值及收款计划（2026）'!$A:$A&amp;'[3]产值及收款计划（2026）'!$B:$B,'[3]产值及收款计划（2026）'!S:S)</f>
        <v>0</v>
      </c>
      <c r="T396" s="256" cm="1">
        <f t="array" aca="1" ref="T396" ca="1">_xlfn.XLOOKUP($A396&amp;$B396,'[3]产值及收款计划（2026）'!$A:$A&amp;'[3]产值及收款计划（2026）'!$B:$B,'[3]产值及收款计划（2026）'!T:T)</f>
        <v>0</v>
      </c>
      <c r="U396" s="256" cm="1">
        <f t="array" aca="1" ref="U396" ca="1">_xlfn.XLOOKUP($A396&amp;$B396,'[3]产值及收款计划（2026）'!$A:$A&amp;'[3]产值及收款计划（2026）'!$B:$B,'[3]产值及收款计划（2026）'!U:U)</f>
        <v>0</v>
      </c>
      <c r="V396" s="256" cm="1">
        <f t="array" aca="1" ref="V396" ca="1">_xlfn.XLOOKUP($A396&amp;$B396,'[3]产值及收款计划（2026）'!$A:$A&amp;'[3]产值及收款计划（2026）'!$B:$B,'[3]产值及收款计划（2026）'!V:V)</f>
        <v>37.299999999999997</v>
      </c>
      <c r="W396" s="256" cm="1">
        <f t="array" aca="1" ref="W396" ca="1">_xlfn.XLOOKUP($A396&amp;$B396,'[3]产值及收款计划（2026）'!$A:$A&amp;'[3]产值及收款计划（2026）'!$B:$B,'[3]产值及收款计划（2026）'!W:W)</f>
        <v>0</v>
      </c>
      <c r="X396" s="256" cm="1">
        <f t="array" aca="1" ref="X396" ca="1">_xlfn.XLOOKUP($A396&amp;$B396,'[3]产值及收款计划（2026）'!$A:$A&amp;'[3]产值及收款计划（2026）'!$B:$B,'[3]产值及收款计划（2026）'!X:X)</f>
        <v>0</v>
      </c>
      <c r="Y396" s="256" cm="1">
        <f t="array" aca="1" ref="Y396" ca="1">_xlfn.XLOOKUP($A396&amp;$B396,'[3]产值及收款计划（2026）'!$A:$A&amp;'[3]产值及收款计划（2026）'!$B:$B,'[3]产值及收款计划（2026）'!Y:Y)</f>
        <v>0</v>
      </c>
      <c r="Z396" s="256" cm="1">
        <f t="array" aca="1" ref="Z396" ca="1">_xlfn.XLOOKUP($A396&amp;$B396,'[3]产值及收款计划（2026）'!$A:$A&amp;'[3]产值及收款计划（2026）'!$B:$B,'[3]产值及收款计划（2026）'!Z:Z)</f>
        <v>0</v>
      </c>
      <c r="AA396" s="267" cm="1">
        <f t="array" aca="1" ref="AA396" ca="1">_xlfn.XLOOKUP($A396&amp;$B396,'[3]产值及收款计划（2026）'!$A:$A&amp;'[3]产值及收款计划（2026）'!$B:$B,'[3]产值及收款计划（2026）'!AA:AA)</f>
        <v>0</v>
      </c>
      <c r="AB396" s="267" cm="1">
        <f t="array" aca="1" ref="AB396" ca="1">_xlfn.XLOOKUP($A396&amp;$B396,'[3]产值及收款计划（2026）'!$A:$A&amp;'[3]产值及收款计划（2026）'!$B:$B,'[3]产值及收款计划（2026）'!AB:AB)</f>
        <v>0</v>
      </c>
      <c r="AC396" s="267" cm="1">
        <f t="array" aca="1" ref="AC396" ca="1">_xlfn.XLOOKUP($A396&amp;$B396,'[3]产值及收款计划（2026）'!$A:$A&amp;'[3]产值及收款计划（2026）'!$B:$B,'[3]产值及收款计划（2026）'!AC:AC)</f>
        <v>18.649999999999999</v>
      </c>
      <c r="AD396" s="256" cm="1">
        <f t="array" aca="1" ref="AD396" ca="1">_xlfn.XLOOKUP($A396&amp;$B396,'[3]产值及收款计划（2026）'!$A:$A&amp;'[3]产值及收款计划（2026）'!$B:$B,'[3]产值及收款计划（2026）'!AD:AD)</f>
        <v>16.785</v>
      </c>
      <c r="AE396" s="256" cm="1">
        <f t="array" aca="1" ref="AE396" ca="1">_xlfn.XLOOKUP($A396&amp;$B396,'[3]产值及收款计划（2026）'!$A:$A&amp;'[3]产值及收款计划（2026）'!$B:$B,'[3]产值及收款计划（2026）'!AE:AE)</f>
        <v>0</v>
      </c>
      <c r="AF396" s="256" cm="1">
        <f t="array" aca="1" ref="AF396" ca="1">_xlfn.XLOOKUP($A396&amp;$B396,'[3]产值及收款计划（2026）'!$A:$A&amp;'[3]产值及收款计划（2026）'!$B:$B,'[3]产值及收款计划（2026）'!AF:AF)</f>
        <v>0</v>
      </c>
      <c r="AG396" s="256" cm="1">
        <f t="array" aca="1" ref="AG396" ca="1">_xlfn.XLOOKUP($A396&amp;$B396,'[3]产值及收款计划（2026）'!$A:$A&amp;'[3]产值及收款计划（2026）'!$B:$B,'[3]产值及收款计划（2026）'!AG:AG)</f>
        <v>0</v>
      </c>
      <c r="AH396" s="256" cm="1">
        <f t="array" aca="1" ref="AH396" ca="1">_xlfn.XLOOKUP($A396&amp;$B396,'[3]产值及收款计划（2026）'!$A:$A&amp;'[3]产值及收款计划（2026）'!$B:$B,'[3]产值及收款计划（2026）'!AH:AH)</f>
        <v>0</v>
      </c>
      <c r="AI396" s="256" cm="1">
        <f t="array" aca="1" ref="AI396" ca="1">_xlfn.XLOOKUP($A396&amp;$B396,'[3]产值及收款计划（2026）'!$A:$A&amp;'[3]产值及收款计划（2026）'!$B:$B,'[3]产值及收款计划（2026）'!AI:AI)</f>
        <v>0</v>
      </c>
      <c r="AJ396" s="256" cm="1">
        <f t="array" aca="1" ref="AJ396" ca="1">_xlfn.XLOOKUP($A396&amp;$B396,'[3]产值及收款计划（2026）'!$A:$A&amp;'[3]产值及收款计划（2026）'!$B:$B,'[3]产值及收款计划（2026）'!AJ:AJ)</f>
        <v>0</v>
      </c>
      <c r="AK396" s="256" cm="1">
        <f t="array" aca="1" ref="AK396" ca="1">_xlfn.XLOOKUP($A396&amp;$B396,'[3]产值及收款计划（2026）'!$A:$A&amp;'[3]产值及收款计划（2026）'!$B:$B,'[3]产值及收款计划（2026）'!AK:AK)</f>
        <v>0</v>
      </c>
      <c r="AL396" s="256" cm="1">
        <f t="array" aca="1" ref="AL396" ca="1">_xlfn.XLOOKUP($A396&amp;$B396,'[3]产值及收款计划（2026）'!$A:$A&amp;'[3]产值及收款计划（2026）'!$B:$B,'[3]产值及收款计划（2026）'!AL:AL)</f>
        <v>1.865</v>
      </c>
      <c r="AM396" s="263" t="e" cm="1">
        <f t="array" aca="1" ref="AM396" ca="1">_xlfn.LET(_xlpm.勾选月份状态数组,TRANSPOSE('PPT(12-15页）-TOP10'!$A$3:$A$14),_xlpm.选择数据区,IF('PPT(12-15页）-TOP10'!$E$3="收款",$BA396:$BL396,$AA396:$AL396),SUM(_xlfn._xlws.FILTER(_xlpm.选择数据区,_xlpm.勾选月份状态数组,"")))</f>
        <v>#NAME?</v>
      </c>
      <c r="AN396" s="256" t="e" cm="1">
        <f t="array" aca="1" ref="AN396" ca="1">_xlfn.LET(_xlpm.勾选月份状态数组,TRANSPOSE('PPT(12-15页）-TOP10'!$A$3:$A$14),_xlpm.选择数据区,IF('PPT(12-15页）-TOP10'!$E$3="收款",$DA396:$DL396,$CA396:$CL396),SUM(_xlfn._xlws.FILTER(_xlpm.选择数据区,_xlpm.勾选月份状态数组,"")))</f>
        <v>#NAME?</v>
      </c>
      <c r="AO396" s="256">
        <f ca="1">SUM(CA396:CC396)+SUM(AD396:AL396)</f>
        <v>18.649999999999999</v>
      </c>
      <c r="AP396" s="256"/>
      <c r="AQ396" s="33"/>
      <c r="AR396" s="256"/>
      <c r="AS396" s="256" cm="1">
        <f t="array" aca="1" ref="AS396" ca="1">_xlfn.XLOOKUP($A396&amp;$B396,'[3]产值及收款计划（2026）'!$A:$A&amp;'[3]产值及收款计划（2026）'!$B:$B,'[3]产值及收款计划（2026）'!AS:AS)</f>
        <v>0</v>
      </c>
      <c r="AT396" s="256" cm="1">
        <f t="array" aca="1" ref="AT396" ca="1">_xlfn.XLOOKUP($A396&amp;$B396,'[3]产值及收款计划（2026）'!$A:$A&amp;'[3]产值及收款计划（2026）'!$B:$B,'[3]产值及收款计划（2026）'!AT:AT)</f>
        <v>0</v>
      </c>
      <c r="AU396" s="256" cm="1">
        <f t="array" aca="1" ref="AU396" ca="1">_xlfn.XLOOKUP($A396&amp;$B396,'[3]产值及收款计划（2026）'!$A:$A&amp;'[3]产值及收款计划（2026）'!$B:$B,'[3]产值及收款计划（2026）'!AU:AU)</f>
        <v>0</v>
      </c>
      <c r="AV396" s="256" cm="1">
        <f t="array" aca="1" ref="AV396" ca="1">_xlfn.XLOOKUP($A396&amp;$B396,'[3]产值及收款计划（2026）'!$A:$A&amp;'[3]产值及收款计划（2026）'!$B:$B,'[3]产值及收款计划（2026）'!AV:AV)</f>
        <v>0</v>
      </c>
      <c r="AW396" s="256" cm="1">
        <f t="array" aca="1" ref="AW396" ca="1">_xlfn.XLOOKUP($A396&amp;$B396,'[3]产值及收款计划（2026）'!$A:$A&amp;'[3]产值及收款计划（2026）'!$B:$B,'[3]产值及收款计划（2026）'!AW:AW)</f>
        <v>11.19</v>
      </c>
      <c r="AX396" s="256" cm="1">
        <f t="array" aca="1" ref="AX396" ca="1">_xlfn.XLOOKUP($A396&amp;$B396,'[3]产值及收款计划（2026）'!$A:$A&amp;'[3]产值及收款计划（2026）'!$B:$B,'[3]产值及收款计划（2026）'!AX:AX)</f>
        <v>7.46</v>
      </c>
      <c r="AY396" s="256" cm="1">
        <f t="array" aca="1" ref="AY396" ca="1">_xlfn.XLOOKUP($A396&amp;$B396,'[3]产值及收款计划（2026）'!$A:$A&amp;'[3]产值及收款计划（2026）'!$B:$B,'[3]产值及收款计划（2026）'!AY:AY)</f>
        <v>18.649999999999999</v>
      </c>
      <c r="AZ396" s="256" cm="1">
        <f t="array" aca="1" ref="AZ396" ca="1">_xlfn.XLOOKUP($A396&amp;$B396,'[3]产值及收款计划（2026）'!$A:$A&amp;'[3]产值及收款计划（2026）'!$B:$B,'[3]产值及收款计划（2026）'!AZ:AZ)</f>
        <v>-18.649999999999999</v>
      </c>
      <c r="BA396" s="267" cm="1">
        <f t="array" aca="1" ref="BA396" ca="1">_xlfn.XLOOKUP($A396&amp;$B396,'[3]产值及收款计划（2026）'!$A:$A&amp;'[3]产值及收款计划（2026）'!$B:$B,'[3]产值及收款计划（2026）'!BA:BA)</f>
        <v>0</v>
      </c>
      <c r="BB396" s="267" cm="1">
        <f t="array" aca="1" ref="BB396" ca="1">_xlfn.XLOOKUP($A396&amp;$B396,'[3]产值及收款计划（2026）'!$A:$A&amp;'[3]产值及收款计划（2026）'!$B:$B,'[3]产值及收款计划（2026）'!BB:BB)</f>
        <v>0</v>
      </c>
      <c r="BC396" s="267" cm="1">
        <f t="array" aca="1" ref="BC396" ca="1">_xlfn.XLOOKUP($A396&amp;$B396,'[3]产值及收款计划（2026）'!$A:$A&amp;'[3]产值及收款计划（2026）'!$B:$B,'[3]产值及收款计划（2026）'!BC:BC)</f>
        <v>7.46</v>
      </c>
      <c r="BD396" s="256" cm="1">
        <f t="array" aca="1" ref="BD396" ca="1">_xlfn.XLOOKUP($A396&amp;$B396,'[3]产值及收款计划（2026）'!$A:$A&amp;'[3]产值及收款计划（2026）'!$B:$B,'[3]产值及收款计划（2026）'!BD:BD)</f>
        <v>0</v>
      </c>
      <c r="BE396" s="256" cm="1">
        <f t="array" aca="1" ref="BE396" ca="1">_xlfn.XLOOKUP($A396&amp;$B396,'[3]产值及收款计划（2026）'!$A:$A&amp;'[3]产值及收款计划（2026）'!$B:$B,'[3]产值及收款计划（2026）'!BE:BE)</f>
        <v>16.785</v>
      </c>
      <c r="BF396" s="256" cm="1">
        <f t="array" aca="1" ref="BF396" ca="1">_xlfn.XLOOKUP($A396&amp;$B396,'[3]产值及收款计划（2026）'!$A:$A&amp;'[3]产值及收款计划（2026）'!$B:$B,'[3]产值及收款计划（2026）'!BF:BF)</f>
        <v>0</v>
      </c>
      <c r="BG396" s="256" cm="1">
        <f t="array" aca="1" ref="BG396" ca="1">_xlfn.XLOOKUP($A396&amp;$B396,'[3]产值及收款计划（2026）'!$A:$A&amp;'[3]产值及收款计划（2026）'!$B:$B,'[3]产值及收款计划（2026）'!BG:BG)</f>
        <v>0</v>
      </c>
      <c r="BH396" s="256" cm="1">
        <f t="array" aca="1" ref="BH396" ca="1">_xlfn.XLOOKUP($A396&amp;$B396,'[3]产值及收款计划（2026）'!$A:$A&amp;'[3]产值及收款计划（2026）'!$B:$B,'[3]产值及收款计划（2026）'!BH:BH)</f>
        <v>0</v>
      </c>
      <c r="BI396" s="256" cm="1">
        <f t="array" aca="1" ref="BI396" ca="1">_xlfn.XLOOKUP($A396&amp;$B396,'[3]产值及收款计划（2026）'!$A:$A&amp;'[3]产值及收款计划（2026）'!$B:$B,'[3]产值及收款计划（2026）'!BI:BI)</f>
        <v>0</v>
      </c>
      <c r="BJ396" s="256" cm="1">
        <f t="array" aca="1" ref="BJ396" ca="1">_xlfn.XLOOKUP($A396&amp;$B396,'[3]产值及收款计划（2026）'!$A:$A&amp;'[3]产值及收款计划（2026）'!$B:$B,'[3]产值及收款计划（2026）'!BJ:BJ)</f>
        <v>0</v>
      </c>
      <c r="BK396" s="256" cm="1">
        <f t="array" aca="1" ref="BK396" ca="1">_xlfn.XLOOKUP($A396&amp;$B396,'[3]产值及收款计划（2026）'!$A:$A&amp;'[3]产值及收款计划（2026）'!$B:$B,'[3]产值及收款计划（2026）'!BK:BK)</f>
        <v>0</v>
      </c>
      <c r="BL396" s="256" cm="1">
        <f t="array" aca="1" ref="BL396" ca="1">_xlfn.XLOOKUP($A396&amp;$B396,'[3]产值及收款计划（2026）'!$A:$A&amp;'[3]产值及收款计划（2026）'!$B:$B,'[3]产值及收款计划（2026）'!BL:BL)</f>
        <v>1.865</v>
      </c>
      <c r="BM396" s="256"/>
      <c r="BN396" s="256"/>
      <c r="BO396" s="256"/>
      <c r="BP396" s="256"/>
      <c r="BQ396" s="255" t="str" cm="1">
        <f t="array" aca="1" ref="BQ396" ca="1">_xlfn.XLOOKUP($A396&amp;$B396,'[3]产值及收款计划（2026）'!$A:$A&amp;'[3]产值及收款计划（2026）'!$B:$B,'[3]产值及收款计划（2026）'!BQ:BQ)</f>
        <v>上海晟元商业保理有限公司</v>
      </c>
      <c r="BR396" s="256" cm="1">
        <f t="array" aca="1" ref="BR396" ca="1">_xlfn.XLOOKUP($A396&amp;$B396,'[3]产值及收款计划（2026）'!$A:$A&amp;'[3]产值及收款计划（2026）'!$B:$B,'[3]产值及收款计划（2026）'!BR:BR)</f>
        <v>0</v>
      </c>
      <c r="CA396" s="256" cm="1">
        <f t="array" aca="1" ref="CA396" ca="1">_xlfn.XLOOKUP($A396&amp;$B396,'[3]产值及收款计划（2026）'!$A:$A&amp;'[3]产值及收款计划（2026）'!$B:$B,'[3]产值及收款计划（2026）'!CA:CA)</f>
        <v>0</v>
      </c>
      <c r="CB396" s="256" cm="1">
        <f t="array" aca="1" ref="CB396" ca="1">_xlfn.XLOOKUP($A396&amp;$B396,'[3]产值及收款计划（2026）'!$A:$A&amp;'[3]产值及收款计划（2026）'!$B:$B,'[3]产值及收款计划（2026）'!CB:CB)</f>
        <v>0</v>
      </c>
      <c r="CC396" s="256" cm="1">
        <f t="array" aca="1" ref="CC396" ca="1">_xlfn.XLOOKUP($A396&amp;$B396,'[3]产值及收款计划（2026）'!$A:$A&amp;'[3]产值及收款计划（2026）'!$B:$B,'[3]产值及收款计划（2026）'!CC:CC)</f>
        <v>0</v>
      </c>
      <c r="CD396" s="256" cm="1">
        <f t="array" aca="1" ref="CD396" ca="1">_xlfn.XLOOKUP($A396&amp;$B396,'[3]产值及收款计划（2026）'!$A:$A&amp;'[3]产值及收款计划（2026）'!$B:$B,'[3]产值及收款计划（2026）'!CD:CD)</f>
        <v>0</v>
      </c>
      <c r="CE396" s="256" cm="1">
        <f t="array" aca="1" ref="CE396" ca="1">_xlfn.XLOOKUP($A396&amp;$B396,'[3]产值及收款计划（2026）'!$A:$A&amp;'[3]产值及收款计划（2026）'!$B:$B,'[3]产值及收款计划（2026）'!CE:CE)</f>
        <v>0</v>
      </c>
      <c r="CF396" s="256" cm="1">
        <f t="array" aca="1" ref="CF396" ca="1">_xlfn.XLOOKUP($A396&amp;$B396,'[3]产值及收款计划（2026）'!$A:$A&amp;'[3]产值及收款计划（2026）'!$B:$B,'[3]产值及收款计划（2026）'!CF:CF)</f>
        <v>0</v>
      </c>
      <c r="CG396" s="256" cm="1">
        <f t="array" aca="1" ref="CG396" ca="1">_xlfn.XLOOKUP($A396&amp;$B396,'[3]产值及收款计划（2026）'!$A:$A&amp;'[3]产值及收款计划（2026）'!$B:$B,'[3]产值及收款计划（2026）'!CG:CG)</f>
        <v>0</v>
      </c>
      <c r="CH396" s="256" cm="1">
        <f t="array" aca="1" ref="CH396" ca="1">_xlfn.XLOOKUP($A396&amp;$B396,'[3]产值及收款计划（2026）'!$A:$A&amp;'[3]产值及收款计划（2026）'!$B:$B,'[3]产值及收款计划（2026）'!CH:CH)</f>
        <v>0</v>
      </c>
      <c r="CI396" s="256" cm="1">
        <f t="array" aca="1" ref="CI396" ca="1">_xlfn.XLOOKUP($A396&amp;$B396,'[3]产值及收款计划（2026）'!$A:$A&amp;'[3]产值及收款计划（2026）'!$B:$B,'[3]产值及收款计划（2026）'!CI:CI)</f>
        <v>0</v>
      </c>
      <c r="CJ396" s="256" cm="1">
        <f t="array" aca="1" ref="CJ396" ca="1">_xlfn.XLOOKUP($A396&amp;$B396,'[3]产值及收款计划（2026）'!$A:$A&amp;'[3]产值及收款计划（2026）'!$B:$B,'[3]产值及收款计划（2026）'!CJ:CJ)</f>
        <v>0</v>
      </c>
      <c r="CK396" s="256" cm="1">
        <f t="array" aca="1" ref="CK396" ca="1">_xlfn.XLOOKUP($A396&amp;$B396,'[3]产值及收款计划（2026）'!$A:$A&amp;'[3]产值及收款计划（2026）'!$B:$B,'[3]产值及收款计划（2026）'!CK:CK)</f>
        <v>0</v>
      </c>
      <c r="CL396" s="256" cm="1">
        <f t="array" aca="1" ref="CL396" ca="1">_xlfn.XLOOKUP($A396&amp;$B396,'[3]产值及收款计划（2026）'!$A:$A&amp;'[3]产值及收款计划（2026）'!$B:$B,'[3]产值及收款计划（2026）'!CL:CL)</f>
        <v>0</v>
      </c>
      <c r="DA396" s="256" cm="1">
        <f t="array" aca="1" ref="DA396" ca="1">_xlfn.XLOOKUP($A396&amp;$B396,'[3]产值及收款计划（2026）'!$A:$A&amp;'[3]产值及收款计划（2026）'!$B:$B,'[3]产值及收款计划（2026）'!DA:DA)</f>
        <v>0</v>
      </c>
      <c r="DB396" s="256" cm="1">
        <f t="array" aca="1" ref="DB396" ca="1">_xlfn.XLOOKUP($A396&amp;$B396,'[3]产值及收款计划（2026）'!$A:$A&amp;'[3]产值及收款计划（2026）'!$B:$B,'[3]产值及收款计划（2026）'!DB:DB)</f>
        <v>0</v>
      </c>
      <c r="DC396" s="256" cm="1">
        <f t="array" aca="1" ref="DC396" ca="1">_xlfn.XLOOKUP($A396&amp;$B396,'[3]产值及收款计划（2026）'!$A:$A&amp;'[3]产值及收款计划（2026）'!$B:$B,'[3]产值及收款计划（2026）'!DC:DC)</f>
        <v>0</v>
      </c>
      <c r="DD396" s="256" cm="1">
        <f t="array" aca="1" ref="DD396" ca="1">_xlfn.XLOOKUP($A396&amp;$B396,'[3]产值及收款计划（2026）'!$A:$A&amp;'[3]产值及收款计划（2026）'!$B:$B,'[3]产值及收款计划（2026）'!DD:DD)</f>
        <v>7.46</v>
      </c>
      <c r="DE396" s="256" cm="1">
        <f t="array" aca="1" ref="DE396" ca="1">_xlfn.XLOOKUP($A396&amp;$B396,'[3]产值及收款计划（2026）'!$A:$A&amp;'[3]产值及收款计划（2026）'!$B:$B,'[3]产值及收款计划（2026）'!DE:DE)</f>
        <v>0</v>
      </c>
      <c r="DF396" s="256" cm="1">
        <f t="array" aca="1" ref="DF396" ca="1">_xlfn.XLOOKUP($A396&amp;$B396,'[3]产值及收款计划（2026）'!$A:$A&amp;'[3]产值及收款计划（2026）'!$B:$B,'[3]产值及收款计划（2026）'!DF:DF)</f>
        <v>0</v>
      </c>
      <c r="DG396" s="256" cm="1">
        <f t="array" aca="1" ref="DG396" ca="1">_xlfn.XLOOKUP($A396&amp;$B396,'[3]产值及收款计划（2026）'!$A:$A&amp;'[3]产值及收款计划（2026）'!$B:$B,'[3]产值及收款计划（2026）'!DG:DG)</f>
        <v>0</v>
      </c>
      <c r="DH396" s="256" cm="1">
        <f t="array" aca="1" ref="DH396" ca="1">_xlfn.XLOOKUP($A396&amp;$B396,'[3]产值及收款计划（2026）'!$A:$A&amp;'[3]产值及收款计划（2026）'!$B:$B,'[3]产值及收款计划（2026）'!DH:DH)</f>
        <v>0</v>
      </c>
      <c r="DI396" s="256" cm="1">
        <f t="array" aca="1" ref="DI396" ca="1">_xlfn.XLOOKUP($A396&amp;$B396,'[3]产值及收款计划（2026）'!$A:$A&amp;'[3]产值及收款计划（2026）'!$B:$B,'[3]产值及收款计划（2026）'!DI:DI)</f>
        <v>0</v>
      </c>
      <c r="DJ396" s="256" cm="1">
        <f t="array" aca="1" ref="DJ396" ca="1">_xlfn.XLOOKUP($A396&amp;$B396,'[3]产值及收款计划（2026）'!$A:$A&amp;'[3]产值及收款计划（2026）'!$B:$B,'[3]产值及收款计划（2026）'!DJ:DJ)</f>
        <v>0</v>
      </c>
      <c r="DK396" s="256" cm="1">
        <f t="array" aca="1" ref="DK396" ca="1">_xlfn.XLOOKUP($A396&amp;$B396,'[3]产值及收款计划（2026）'!$A:$A&amp;'[3]产值及收款计划（2026）'!$B:$B,'[3]产值及收款计划（2026）'!DK:DK)</f>
        <v>0</v>
      </c>
      <c r="DL396" s="256" cm="1">
        <f t="array" aca="1" ref="DL396" ca="1">_xlfn.XLOOKUP($A396&amp;$B396,'[3]产值及收款计划（2026）'!$A:$A&amp;'[3]产值及收款计划（2026）'!$B:$B,'[3]产值及收款计划（2026）'!DL:DL)</f>
        <v>0</v>
      </c>
      <c r="DM396" s="264"/>
      <c r="DN396" s="250"/>
    </row>
    <row r="397" spans="1:118" ht="20.25" x14ac:dyDescent="0.15">
      <c r="A397" s="254">
        <f t="shared" ca="1" si="20"/>
        <v>49</v>
      </c>
      <c r="B397" s="254" t="s">
        <v>27</v>
      </c>
      <c r="C397" s="255" t="str" cm="1">
        <f t="array" aca="1" ref="C397" ca="1">_xlfn.XLOOKUP($A397&amp;$B397,'[3]产值及收款计划（2026）'!$A:$A&amp;'[3]产值及收款计划（2026）'!$B:$B,'[3]产值及收款计划（2026）'!C:C)</f>
        <v>C0CJSG-FW-W-2025080</v>
      </c>
      <c r="D397" s="255" t="str" cm="1">
        <f t="array" aca="1" ref="D397" ca="1">_xlfn.XLOOKUP($A397&amp;$B397,'[3]产值及收款计划（2026）'!$A:$A&amp;'[3]产值及收款计划（2026）'!$B:$B,'[3]产值及收款计划（2026）'!D:D)</f>
        <v>源点大厦机房 安全建设设备系统采购合同</v>
      </c>
      <c r="E397" s="256" cm="1">
        <f t="array" aca="1" ref="E397" ca="1">_xlfn.XLOOKUP($A397&amp;$B397,'[3]产值及收款计划（2026）'!$A:$A&amp;'[3]产值及收款计划（2026）'!$B:$B,'[3]产值及收款计划（2026）'!E:E)</f>
        <v>8.09</v>
      </c>
      <c r="F397" s="256" cm="1">
        <f t="array" aca="1" ref="F397" ca="1">_xlfn.XLOOKUP($A397&amp;$B397,'[3]产值及收款计划（2026）'!$A:$A&amp;'[3]产值及收款计划（2026）'!$B:$B,'[3]产值及收款计划（2026）'!F:F)</f>
        <v>8.09</v>
      </c>
      <c r="G397" s="256" cm="1">
        <f t="array" aca="1" ref="G397" ca="1">_xlfn.XLOOKUP($A397&amp;$B397,'[3]产值及收款计划（2026）'!$A:$A&amp;'[3]产值及收款计划（2026）'!$B:$B,'[3]产值及收款计划（2026）'!G:G)</f>
        <v>12.07</v>
      </c>
      <c r="H397" s="256" cm="1">
        <f t="array" aca="1" ref="H397" ca="1">_xlfn.XLOOKUP($A397&amp;$B397,'[3]产值及收款计划（2026）'!$A:$A&amp;'[3]产值及收款计划（2026）'!$B:$B,'[3]产值及收款计划（2026）'!H:H)</f>
        <v>0.89</v>
      </c>
      <c r="I397" s="257" cm="1">
        <f t="array" aca="1" ref="I397" ca="1">_xlfn.XLOOKUP($A397&amp;$B397,'[3]产值及收款计划（2026）'!$A:$A&amp;'[3]产值及收款计划（2026）'!$B:$B,'[3]产值及收款计划（2026）'!I:I)</f>
        <v>0.11001236093943099</v>
      </c>
      <c r="J397" s="258" cm="1">
        <f t="array" aca="1" ref="J397" ca="1">_xlfn.XLOOKUP($A397&amp;$B397,'[3]产值及收款计划（2026）'!$A:$A&amp;'[3]产值及收款计划（2026）'!$B:$B,'[3]产值及收款计划（2026）'!J:J)</f>
        <v>0.13</v>
      </c>
      <c r="K397" s="256" cm="1">
        <f t="array" aca="1" ref="K397" ca="1">_xlfn.XLOOKUP($A397&amp;$B397,'[3]产值及收款计划（2026）'!$A:$A&amp;'[3]产值及收款计划（2026）'!$B:$B,'[3]产值及收款计划（2026）'!K:K)</f>
        <v>0</v>
      </c>
      <c r="L397" s="256" cm="1">
        <f t="array" aca="1" ref="L397" ca="1">_xlfn.XLOOKUP($A397&amp;$B397,'[3]产值及收款计划（2026）'!$A:$A&amp;'[3]产值及收款计划（2026）'!$B:$B,'[3]产值及收款计划（2026）'!L:L)</f>
        <v>0</v>
      </c>
      <c r="M397" s="256" t="str" cm="1">
        <f t="array" aca="1" ref="M397" ca="1">_xlfn.XLOOKUP($A397&amp;$B397,'[3]产值及收款计划（2026）'!$A:$A&amp;'[3]产值及收款计划（2026）'!$B:$B,'[3]产值及收款计划（2026）'!M:M)</f>
        <v>主导</v>
      </c>
      <c r="N397" s="256" cm="1">
        <f t="array" aca="1" ref="N397" ca="1">_xlfn.XLOOKUP($A397&amp;$B397,'[3]产值及收款计划（2026）'!$A:$A&amp;'[3]产值及收款计划（2026）'!$B:$B,'[3]产值及收款计划（2026）'!N:N)</f>
        <v>0</v>
      </c>
      <c r="O397" s="256" t="str" cm="1">
        <f t="array" aca="1" ref="O397" ca="1">_xlfn.XLOOKUP($A397&amp;$B397,'[3]产值及收款计划（2026）'!$A:$A&amp;'[3]产值及收款计划（2026）'!$B:$B,'[3]产值及收款计划（2026）'!O:O)</f>
        <v>邓惠洁</v>
      </c>
      <c r="P397" s="255" t="str" cm="1">
        <f t="array" aca="1" ref="P397" ca="1">_xlfn.XLOOKUP($A397&amp;$B397,'[3]产值及收款计划（2026）'!$A:$A&amp;'[3]产值及收款计划（2026）'!$B:$B,'[3]产值及收款计划（2026）'!P:P)</f>
        <v>25已完结</v>
      </c>
      <c r="Q397" s="256" cm="1">
        <f t="array" aca="1" ref="Q397" ca="1">_xlfn.XLOOKUP($A397&amp;$B397,'[3]产值及收款计划（2026）'!$A:$A&amp;'[3]产值及收款计划（2026）'!$B:$B,'[3]产值及收款计划（2026）'!Q:Q)</f>
        <v>0</v>
      </c>
      <c r="R397" s="256" cm="1">
        <f t="array" aca="1" ref="R397" ca="1">_xlfn.XLOOKUP($A397&amp;$B397,'[3]产值及收款计划（2026）'!$A:$A&amp;'[3]产值及收款计划（2026）'!$B:$B,'[3]产值及收款计划（2026）'!R:R)</f>
        <v>0</v>
      </c>
      <c r="S397" s="256" cm="1">
        <f t="array" aca="1" ref="S397" ca="1">_xlfn.XLOOKUP($A397&amp;$B397,'[3]产值及收款计划（2026）'!$A:$A&amp;'[3]产值及收款计划（2026）'!$B:$B,'[3]产值及收款计划（2026）'!S:S)</f>
        <v>0</v>
      </c>
      <c r="T397" s="256" cm="1">
        <f t="array" aca="1" ref="T397" ca="1">_xlfn.XLOOKUP($A397&amp;$B397,'[3]产值及收款计划（2026）'!$A:$A&amp;'[3]产值及收款计划（2026）'!$B:$B,'[3]产值及收款计划（2026）'!T:T)</f>
        <v>8.09</v>
      </c>
      <c r="U397" s="256" cm="1">
        <f t="array" aca="1" ref="U397" ca="1">_xlfn.XLOOKUP($A397&amp;$B397,'[3]产值及收款计划（2026）'!$A:$A&amp;'[3]产值及收款计划（2026）'!$B:$B,'[3]产值及收款计划（2026）'!U:U)</f>
        <v>0</v>
      </c>
      <c r="V397" s="256" cm="1">
        <f t="array" aca="1" ref="V397" ca="1">_xlfn.XLOOKUP($A397&amp;$B397,'[3]产值及收款计划（2026）'!$A:$A&amp;'[3]产值及收款计划（2026）'!$B:$B,'[3]产值及收款计划（2026）'!V:V)</f>
        <v>0</v>
      </c>
      <c r="W397" s="256" cm="1">
        <f t="array" aca="1" ref="W397" ca="1">_xlfn.XLOOKUP($A397&amp;$B397,'[3]产值及收款计划（2026）'!$A:$A&amp;'[3]产值及收款计划（2026）'!$B:$B,'[3]产值及收款计划（2026）'!W:W)</f>
        <v>0</v>
      </c>
      <c r="X397" s="256" cm="1">
        <f t="array" aca="1" ref="X397" ca="1">_xlfn.XLOOKUP($A397&amp;$B397,'[3]产值及收款计划（2026）'!$A:$A&amp;'[3]产值及收款计划（2026）'!$B:$B,'[3]产值及收款计划（2026）'!X:X)</f>
        <v>0</v>
      </c>
      <c r="Y397" s="256" cm="1">
        <f t="array" aca="1" ref="Y397" ca="1">_xlfn.XLOOKUP($A397&amp;$B397,'[3]产值及收款计划（2026）'!$A:$A&amp;'[3]产值及收款计划（2026）'!$B:$B,'[3]产值及收款计划（2026）'!Y:Y)</f>
        <v>0</v>
      </c>
      <c r="Z397" s="256" cm="1">
        <f t="array" aca="1" ref="Z397" ca="1">_xlfn.XLOOKUP($A397&amp;$B397,'[3]产值及收款计划（2026）'!$A:$A&amp;'[3]产值及收款计划（2026）'!$B:$B,'[3]产值及收款计划（2026）'!Z:Z)</f>
        <v>0</v>
      </c>
      <c r="AA397" s="256" cm="1">
        <f t="array" aca="1" ref="AA397" ca="1">_xlfn.XLOOKUP($A397&amp;$B397,'[3]产值及收款计划（2026）'!$A:$A&amp;'[3]产值及收款计划（2026）'!$B:$B,'[3]产值及收款计划（2026）'!AA:AA)</f>
        <v>0</v>
      </c>
      <c r="AB397" s="256" cm="1">
        <f t="array" aca="1" ref="AB397" ca="1">_xlfn.XLOOKUP($A397&amp;$B397,'[3]产值及收款计划（2026）'!$A:$A&amp;'[3]产值及收款计划（2026）'!$B:$B,'[3]产值及收款计划（2026）'!AB:AB)</f>
        <v>0</v>
      </c>
      <c r="AC397" s="256" cm="1">
        <f t="array" aca="1" ref="AC397" ca="1">_xlfn.XLOOKUP($A397&amp;$B397,'[3]产值及收款计划（2026）'!$A:$A&amp;'[3]产值及收款计划（2026）'!$B:$B,'[3]产值及收款计划（2026）'!AC:AC)</f>
        <v>0</v>
      </c>
      <c r="AD397" s="256" cm="1">
        <f t="array" aca="1" ref="AD397" ca="1">_xlfn.XLOOKUP($A397&amp;$B397,'[3]产值及收款计划（2026）'!$A:$A&amp;'[3]产值及收款计划（2026）'!$B:$B,'[3]产值及收款计划（2026）'!AD:AD)</f>
        <v>0</v>
      </c>
      <c r="AE397" s="256" cm="1">
        <f t="array" aca="1" ref="AE397" ca="1">_xlfn.XLOOKUP($A397&amp;$B397,'[3]产值及收款计划（2026）'!$A:$A&amp;'[3]产值及收款计划（2026）'!$B:$B,'[3]产值及收款计划（2026）'!AE:AE)</f>
        <v>0</v>
      </c>
      <c r="AF397" s="256" cm="1">
        <f t="array" aca="1" ref="AF397" ca="1">_xlfn.XLOOKUP($A397&amp;$B397,'[3]产值及收款计划（2026）'!$A:$A&amp;'[3]产值及收款计划（2026）'!$B:$B,'[3]产值及收款计划（2026）'!AF:AF)</f>
        <v>0</v>
      </c>
      <c r="AG397" s="256" cm="1">
        <f t="array" aca="1" ref="AG397" ca="1">_xlfn.XLOOKUP($A397&amp;$B397,'[3]产值及收款计划（2026）'!$A:$A&amp;'[3]产值及收款计划（2026）'!$B:$B,'[3]产值及收款计划（2026）'!AG:AG)</f>
        <v>0</v>
      </c>
      <c r="AH397" s="256" cm="1">
        <f t="array" aca="1" ref="AH397" ca="1">_xlfn.XLOOKUP($A397&amp;$B397,'[3]产值及收款计划（2026）'!$A:$A&amp;'[3]产值及收款计划（2026）'!$B:$B,'[3]产值及收款计划（2026）'!AH:AH)</f>
        <v>0</v>
      </c>
      <c r="AI397" s="256" cm="1">
        <f t="array" aca="1" ref="AI397" ca="1">_xlfn.XLOOKUP($A397&amp;$B397,'[3]产值及收款计划（2026）'!$A:$A&amp;'[3]产值及收款计划（2026）'!$B:$B,'[3]产值及收款计划（2026）'!AI:AI)</f>
        <v>0</v>
      </c>
      <c r="AJ397" s="256" cm="1">
        <f t="array" aca="1" ref="AJ397" ca="1">_xlfn.XLOOKUP($A397&amp;$B397,'[3]产值及收款计划（2026）'!$A:$A&amp;'[3]产值及收款计划（2026）'!$B:$B,'[3]产值及收款计划（2026）'!AJ:AJ)</f>
        <v>0</v>
      </c>
      <c r="AK397" s="256" cm="1">
        <f t="array" aca="1" ref="AK397" ca="1">_xlfn.XLOOKUP($A397&amp;$B397,'[3]产值及收款计划（2026）'!$A:$A&amp;'[3]产值及收款计划（2026）'!$B:$B,'[3]产值及收款计划（2026）'!AK:AK)</f>
        <v>0</v>
      </c>
      <c r="AL397" s="256" cm="1">
        <f t="array" aca="1" ref="AL397" ca="1">_xlfn.XLOOKUP($A397&amp;$B397,'[3]产值及收款计划（2026）'!$A:$A&amp;'[3]产值及收款计划（2026）'!$B:$B,'[3]产值及收款计划（2026）'!AL:AL)</f>
        <v>0</v>
      </c>
      <c r="AM397" s="263" t="e" cm="1">
        <f t="array" aca="1" ref="AM397" ca="1">_xlfn.LET(_xlpm.勾选月份状态数组,TRANSPOSE('PPT(12-15页）-TOP10'!$A$3:$A$14),_xlpm.选择数据区,IF('PPT(12-15页）-TOP10'!$E$3="收款",$BA397:$BL397,$AA397:$AL397),SUM(_xlfn._xlws.FILTER(_xlpm.选择数据区,_xlpm.勾选月份状态数组,"")))</f>
        <v>#NAME?</v>
      </c>
      <c r="AN397" s="256" t="e" cm="1">
        <f t="array" aca="1" ref="AN397" ca="1">_xlfn.LET(_xlpm.勾选月份状态数组,TRANSPOSE('PPT(12-15页）-TOP10'!$A$3:$A$14),_xlpm.选择数据区,IF('PPT(12-15页）-TOP10'!$E$3="收款",$DA397:$DL397,$CA397:$CL397),SUM(_xlfn._xlws.FILTER(_xlpm.选择数据区,_xlpm.勾选月份状态数组,"")))</f>
        <v>#NAME?</v>
      </c>
      <c r="AO397" s="256">
        <f ca="1">SUM(CA397:CC397)+SUM(AD397:AL397)</f>
        <v>0</v>
      </c>
      <c r="AP397" s="256"/>
      <c r="AQ397" s="256"/>
      <c r="AR397" s="256"/>
      <c r="AS397" s="256" cm="1">
        <f t="array" aca="1" ref="AS397" ca="1">_xlfn.XLOOKUP($A397&amp;$B397,'[3]产值及收款计划（2026）'!$A:$A&amp;'[3]产值及收款计划（2026）'!$B:$B,'[3]产值及收款计划（2026）'!AS:AS)</f>
        <v>0</v>
      </c>
      <c r="AT397" s="256" cm="1">
        <f t="array" aca="1" ref="AT397" ca="1">_xlfn.XLOOKUP($A397&amp;$B397,'[3]产值及收款计划（2026）'!$A:$A&amp;'[3]产值及收款计划（2026）'!$B:$B,'[3]产值及收款计划（2026）'!AT:AT)</f>
        <v>0</v>
      </c>
      <c r="AU397" s="256" cm="1">
        <f t="array" aca="1" ref="AU397" ca="1">_xlfn.XLOOKUP($A397&amp;$B397,'[3]产值及收款计划（2026）'!$A:$A&amp;'[3]产值及收款计划（2026）'!$B:$B,'[3]产值及收款计划（2026）'!AU:AU)</f>
        <v>0</v>
      </c>
      <c r="AV397" s="256" cm="1">
        <f t="array" aca="1" ref="AV397" ca="1">_xlfn.XLOOKUP($A397&amp;$B397,'[3]产值及收款计划（2026）'!$A:$A&amp;'[3]产值及收款计划（2026）'!$B:$B,'[3]产值及收款计划（2026）'!AV:AV)</f>
        <v>0</v>
      </c>
      <c r="AW397" s="256" cm="1">
        <f t="array" aca="1" ref="AW397" ca="1">_xlfn.XLOOKUP($A397&amp;$B397,'[3]产值及收款计划（2026）'!$A:$A&amp;'[3]产值及收款计划（2026）'!$B:$B,'[3]产值及收款计划（2026）'!AW:AW)</f>
        <v>0</v>
      </c>
      <c r="AX397" s="256" cm="1">
        <f t="array" aca="1" ref="AX397" ca="1">_xlfn.XLOOKUP($A397&amp;$B397,'[3]产值及收款计划（2026）'!$A:$A&amp;'[3]产值及收款计划（2026）'!$B:$B,'[3]产值及收款计划（2026）'!AX:AX)</f>
        <v>8.09</v>
      </c>
      <c r="AY397" s="256" cm="1">
        <f t="array" aca="1" ref="AY397" ca="1">_xlfn.XLOOKUP($A397&amp;$B397,'[3]产值及收款计划（2026）'!$A:$A&amp;'[3]产值及收款计划（2026）'!$B:$B,'[3]产值及收款计划（2026）'!AY:AY)</f>
        <v>0</v>
      </c>
      <c r="AZ397" s="256" cm="1">
        <f t="array" aca="1" ref="AZ397" ca="1">_xlfn.XLOOKUP($A397&amp;$B397,'[3]产值及收款计划（2026）'!$A:$A&amp;'[3]产值及收款计划（2026）'!$B:$B,'[3]产值及收款计划（2026）'!AZ:AZ)</f>
        <v>0</v>
      </c>
      <c r="BA397" s="256" cm="1">
        <f t="array" aca="1" ref="BA397" ca="1">_xlfn.XLOOKUP($A397&amp;$B397,'[3]产值及收款计划（2026）'!$A:$A&amp;'[3]产值及收款计划（2026）'!$B:$B,'[3]产值及收款计划（2026）'!BA:BA)</f>
        <v>8.09</v>
      </c>
      <c r="BB397" s="256" cm="1">
        <f t="array" aca="1" ref="BB397" ca="1">_xlfn.XLOOKUP($A397&amp;$B397,'[3]产值及收款计划（2026）'!$A:$A&amp;'[3]产值及收款计划（2026）'!$B:$B,'[3]产值及收款计划（2026）'!BB:BB)</f>
        <v>0</v>
      </c>
      <c r="BC397" s="256" cm="1">
        <f t="array" aca="1" ref="BC397" ca="1">_xlfn.XLOOKUP($A397&amp;$B397,'[3]产值及收款计划（2026）'!$A:$A&amp;'[3]产值及收款计划（2026）'!$B:$B,'[3]产值及收款计划（2026）'!BC:BC)</f>
        <v>0</v>
      </c>
      <c r="BD397" s="256" cm="1">
        <f t="array" aca="1" ref="BD397" ca="1">_xlfn.XLOOKUP($A397&amp;$B397,'[3]产值及收款计划（2026）'!$A:$A&amp;'[3]产值及收款计划（2026）'!$B:$B,'[3]产值及收款计划（2026）'!BD:BD)</f>
        <v>0</v>
      </c>
      <c r="BE397" s="256" cm="1">
        <f t="array" aca="1" ref="BE397" ca="1">_xlfn.XLOOKUP($A397&amp;$B397,'[3]产值及收款计划（2026）'!$A:$A&amp;'[3]产值及收款计划（2026）'!$B:$B,'[3]产值及收款计划（2026）'!BE:BE)</f>
        <v>0</v>
      </c>
      <c r="BF397" s="256" cm="1">
        <f t="array" aca="1" ref="BF397" ca="1">_xlfn.XLOOKUP($A397&amp;$B397,'[3]产值及收款计划（2026）'!$A:$A&amp;'[3]产值及收款计划（2026）'!$B:$B,'[3]产值及收款计划（2026）'!BF:BF)</f>
        <v>0</v>
      </c>
      <c r="BG397" s="256" cm="1">
        <f t="array" aca="1" ref="BG397" ca="1">_xlfn.XLOOKUP($A397&amp;$B397,'[3]产值及收款计划（2026）'!$A:$A&amp;'[3]产值及收款计划（2026）'!$B:$B,'[3]产值及收款计划（2026）'!BG:BG)</f>
        <v>0</v>
      </c>
      <c r="BH397" s="256" cm="1">
        <f t="array" aca="1" ref="BH397" ca="1">_xlfn.XLOOKUP($A397&amp;$B397,'[3]产值及收款计划（2026）'!$A:$A&amp;'[3]产值及收款计划（2026）'!$B:$B,'[3]产值及收款计划（2026）'!BH:BH)</f>
        <v>0</v>
      </c>
      <c r="BI397" s="256" cm="1">
        <f t="array" aca="1" ref="BI397" ca="1">_xlfn.XLOOKUP($A397&amp;$B397,'[3]产值及收款计划（2026）'!$A:$A&amp;'[3]产值及收款计划（2026）'!$B:$B,'[3]产值及收款计划（2026）'!BI:BI)</f>
        <v>0</v>
      </c>
      <c r="BJ397" s="256" cm="1">
        <f t="array" aca="1" ref="BJ397" ca="1">_xlfn.XLOOKUP($A397&amp;$B397,'[3]产值及收款计划（2026）'!$A:$A&amp;'[3]产值及收款计划（2026）'!$B:$B,'[3]产值及收款计划（2026）'!BJ:BJ)</f>
        <v>0</v>
      </c>
      <c r="BK397" s="256" cm="1">
        <f t="array" aca="1" ref="BK397" ca="1">_xlfn.XLOOKUP($A397&amp;$B397,'[3]产值及收款计划（2026）'!$A:$A&amp;'[3]产值及收款计划（2026）'!$B:$B,'[3]产值及收款计划（2026）'!BK:BK)</f>
        <v>0</v>
      </c>
      <c r="BL397" s="256" cm="1">
        <f t="array" aca="1" ref="BL397" ca="1">_xlfn.XLOOKUP($A397&amp;$B397,'[3]产值及收款计划（2026）'!$A:$A&amp;'[3]产值及收款计划（2026）'!$B:$B,'[3]产值及收款计划（2026）'!BL:BL)</f>
        <v>0</v>
      </c>
      <c r="BM397" s="256"/>
      <c r="BN397" s="256"/>
      <c r="BO397" s="256"/>
      <c r="BP397" s="256"/>
      <c r="BQ397" s="255" t="str" cm="1">
        <f t="array" aca="1" ref="BQ397" ca="1">_xlfn.XLOOKUP($A397&amp;$B397,'[3]产值及收款计划（2026）'!$A:$A&amp;'[3]产值及收款计划（2026）'!$B:$B,'[3]产值及收款计划（2026）'!BQ:BQ)</f>
        <v>上海城建数字产业集团有限公司</v>
      </c>
      <c r="BR397" s="256" cm="1">
        <f t="array" aca="1" ref="BR397" ca="1">_xlfn.XLOOKUP($A397&amp;$B397,'[3]产值及收款计划（2026）'!$A:$A&amp;'[3]产值及收款计划（2026）'!$B:$B,'[3]产值及收款计划（2026）'!BR:BR)</f>
        <v>0</v>
      </c>
      <c r="CA397" s="256" cm="1">
        <f t="array" aca="1" ref="CA397" ca="1">_xlfn.XLOOKUP($A397&amp;$B397,'[3]产值及收款计划（2026）'!$A:$A&amp;'[3]产值及收款计划（2026）'!$B:$B,'[3]产值及收款计划（2026）'!CA:CA)</f>
        <v>0</v>
      </c>
      <c r="CB397" s="256" cm="1">
        <f t="array" aca="1" ref="CB397" ca="1">_xlfn.XLOOKUP($A397&amp;$B397,'[3]产值及收款计划（2026）'!$A:$A&amp;'[3]产值及收款计划（2026）'!$B:$B,'[3]产值及收款计划（2026）'!CB:CB)</f>
        <v>0</v>
      </c>
      <c r="CC397" s="256" cm="1">
        <f t="array" aca="1" ref="CC397" ca="1">_xlfn.XLOOKUP($A397&amp;$B397,'[3]产值及收款计划（2026）'!$A:$A&amp;'[3]产值及收款计划（2026）'!$B:$B,'[3]产值及收款计划（2026）'!CC:CC)</f>
        <v>0</v>
      </c>
      <c r="CD397" s="256" cm="1">
        <f t="array" aca="1" ref="CD397" ca="1">_xlfn.XLOOKUP($A397&amp;$B397,'[3]产值及收款计划（2026）'!$A:$A&amp;'[3]产值及收款计划（2026）'!$B:$B,'[3]产值及收款计划（2026）'!CD:CD)</f>
        <v>0</v>
      </c>
      <c r="CE397" s="256" cm="1">
        <f t="array" aca="1" ref="CE397" ca="1">_xlfn.XLOOKUP($A397&amp;$B397,'[3]产值及收款计划（2026）'!$A:$A&amp;'[3]产值及收款计划（2026）'!$B:$B,'[3]产值及收款计划（2026）'!CE:CE)</f>
        <v>0</v>
      </c>
      <c r="CF397" s="256" cm="1">
        <f t="array" aca="1" ref="CF397" ca="1">_xlfn.XLOOKUP($A397&amp;$B397,'[3]产值及收款计划（2026）'!$A:$A&amp;'[3]产值及收款计划（2026）'!$B:$B,'[3]产值及收款计划（2026）'!CF:CF)</f>
        <v>0</v>
      </c>
      <c r="CG397" s="256" cm="1">
        <f t="array" aca="1" ref="CG397" ca="1">_xlfn.XLOOKUP($A397&amp;$B397,'[3]产值及收款计划（2026）'!$A:$A&amp;'[3]产值及收款计划（2026）'!$B:$B,'[3]产值及收款计划（2026）'!CG:CG)</f>
        <v>0</v>
      </c>
      <c r="CH397" s="256" cm="1">
        <f t="array" aca="1" ref="CH397" ca="1">_xlfn.XLOOKUP($A397&amp;$B397,'[3]产值及收款计划（2026）'!$A:$A&amp;'[3]产值及收款计划（2026）'!$B:$B,'[3]产值及收款计划（2026）'!CH:CH)</f>
        <v>0</v>
      </c>
      <c r="CI397" s="256" cm="1">
        <f t="array" aca="1" ref="CI397" ca="1">_xlfn.XLOOKUP($A397&amp;$B397,'[3]产值及收款计划（2026）'!$A:$A&amp;'[3]产值及收款计划（2026）'!$B:$B,'[3]产值及收款计划（2026）'!CI:CI)</f>
        <v>0</v>
      </c>
      <c r="CJ397" s="256" cm="1">
        <f t="array" aca="1" ref="CJ397" ca="1">_xlfn.XLOOKUP($A397&amp;$B397,'[3]产值及收款计划（2026）'!$A:$A&amp;'[3]产值及收款计划（2026）'!$B:$B,'[3]产值及收款计划（2026）'!CJ:CJ)</f>
        <v>0</v>
      </c>
      <c r="CK397" s="256" cm="1">
        <f t="array" aca="1" ref="CK397" ca="1">_xlfn.XLOOKUP($A397&amp;$B397,'[3]产值及收款计划（2026）'!$A:$A&amp;'[3]产值及收款计划（2026）'!$B:$B,'[3]产值及收款计划（2026）'!CK:CK)</f>
        <v>0</v>
      </c>
      <c r="CL397" s="256" cm="1">
        <f t="array" aca="1" ref="CL397" ca="1">_xlfn.XLOOKUP($A397&amp;$B397,'[3]产值及收款计划（2026）'!$A:$A&amp;'[3]产值及收款计划（2026）'!$B:$B,'[3]产值及收款计划（2026）'!CL:CL)</f>
        <v>0</v>
      </c>
      <c r="DA397" s="256" cm="1">
        <f t="array" aca="1" ref="DA397" ca="1">_xlfn.XLOOKUP($A397&amp;$B397,'[3]产值及收款计划（2026）'!$A:$A&amp;'[3]产值及收款计划（2026）'!$B:$B,'[3]产值及收款计划（2026）'!DA:DA)</f>
        <v>8.09</v>
      </c>
      <c r="DB397" s="256" cm="1">
        <f t="array" aca="1" ref="DB397" ca="1">_xlfn.XLOOKUP($A397&amp;$B397,'[3]产值及收款计划（2026）'!$A:$A&amp;'[3]产值及收款计划（2026）'!$B:$B,'[3]产值及收款计划（2026）'!DB:DB)</f>
        <v>0</v>
      </c>
      <c r="DC397" s="256" cm="1">
        <f t="array" aca="1" ref="DC397" ca="1">_xlfn.XLOOKUP($A397&amp;$B397,'[3]产值及收款计划（2026）'!$A:$A&amp;'[3]产值及收款计划（2026）'!$B:$B,'[3]产值及收款计划（2026）'!DC:DC)</f>
        <v>0</v>
      </c>
      <c r="DD397" s="256" cm="1">
        <f t="array" aca="1" ref="DD397" ca="1">_xlfn.XLOOKUP($A397&amp;$B397,'[3]产值及收款计划（2026）'!$A:$A&amp;'[3]产值及收款计划（2026）'!$B:$B,'[3]产值及收款计划（2026）'!DD:DD)</f>
        <v>0</v>
      </c>
      <c r="DE397" s="256" cm="1">
        <f t="array" aca="1" ref="DE397" ca="1">_xlfn.XLOOKUP($A397&amp;$B397,'[3]产值及收款计划（2026）'!$A:$A&amp;'[3]产值及收款计划（2026）'!$B:$B,'[3]产值及收款计划（2026）'!DE:DE)</f>
        <v>0</v>
      </c>
      <c r="DF397" s="256" cm="1">
        <f t="array" aca="1" ref="DF397" ca="1">_xlfn.XLOOKUP($A397&amp;$B397,'[3]产值及收款计划（2026）'!$A:$A&amp;'[3]产值及收款计划（2026）'!$B:$B,'[3]产值及收款计划（2026）'!DF:DF)</f>
        <v>0</v>
      </c>
      <c r="DG397" s="256" cm="1">
        <f t="array" aca="1" ref="DG397" ca="1">_xlfn.XLOOKUP($A397&amp;$B397,'[3]产值及收款计划（2026）'!$A:$A&amp;'[3]产值及收款计划（2026）'!$B:$B,'[3]产值及收款计划（2026）'!DG:DG)</f>
        <v>0</v>
      </c>
      <c r="DH397" s="256" cm="1">
        <f t="array" aca="1" ref="DH397" ca="1">_xlfn.XLOOKUP($A397&amp;$B397,'[3]产值及收款计划（2026）'!$A:$A&amp;'[3]产值及收款计划（2026）'!$B:$B,'[3]产值及收款计划（2026）'!DH:DH)</f>
        <v>0</v>
      </c>
      <c r="DI397" s="256" cm="1">
        <f t="array" aca="1" ref="DI397" ca="1">_xlfn.XLOOKUP($A397&amp;$B397,'[3]产值及收款计划（2026）'!$A:$A&amp;'[3]产值及收款计划（2026）'!$B:$B,'[3]产值及收款计划（2026）'!DI:DI)</f>
        <v>0</v>
      </c>
      <c r="DJ397" s="256" cm="1">
        <f t="array" aca="1" ref="DJ397" ca="1">_xlfn.XLOOKUP($A397&amp;$B397,'[3]产值及收款计划（2026）'!$A:$A&amp;'[3]产值及收款计划（2026）'!$B:$B,'[3]产值及收款计划（2026）'!DJ:DJ)</f>
        <v>0</v>
      </c>
      <c r="DK397" s="256" cm="1">
        <f t="array" aca="1" ref="DK397" ca="1">_xlfn.XLOOKUP($A397&amp;$B397,'[3]产值及收款计划（2026）'!$A:$A&amp;'[3]产值及收款计划（2026）'!$B:$B,'[3]产值及收款计划（2026）'!DK:DK)</f>
        <v>0</v>
      </c>
      <c r="DL397" s="256" cm="1">
        <f t="array" aca="1" ref="DL397" ca="1">_xlfn.XLOOKUP($A397&amp;$B397,'[3]产值及收款计划（2026）'!$A:$A&amp;'[3]产值及收款计划（2026）'!$B:$B,'[3]产值及收款计划（2026）'!DL:DL)</f>
        <v>0</v>
      </c>
      <c r="DM397" s="264"/>
      <c r="DN397" s="250"/>
    </row>
    <row r="398" spans="1:118" ht="20.25" x14ac:dyDescent="0.15">
      <c r="A398" s="254">
        <f t="shared" ca="1" si="20"/>
        <v>50</v>
      </c>
      <c r="B398" s="254" t="s">
        <v>27</v>
      </c>
      <c r="C398" s="255" t="str" cm="1">
        <f t="array" aca="1" ref="C398" ca="1">_xlfn.XLOOKUP($A398&amp;$B398,'[3]产值及收款计划（2026）'!$A:$A&amp;'[3]产值及收款计划（2026）'!$B:$B,'[3]产值及收款计划（2026）'!C:C)</f>
        <v>C0CJSG-FW-T-2025069</v>
      </c>
      <c r="D398" s="255" t="str" cm="1">
        <f t="array" aca="1" ref="D398" ca="1">_xlfn.XLOOKUP($A398&amp;$B398,'[3]产值及收款计划（2026）'!$A:$A&amp;'[3]产值及收款计划（2026）'!$B:$B,'[3]产值及收款计划（2026）'!D:D)</f>
        <v>源点大厦机房安全建设技术服务采购</v>
      </c>
      <c r="E398" s="256" cm="1">
        <f t="array" aca="1" ref="E398" ca="1">_xlfn.XLOOKUP($A398&amp;$B398,'[3]产值及收款计划（2026）'!$A:$A&amp;'[3]产值及收款计划（2026）'!$B:$B,'[3]产值及收款计划（2026）'!E:E)</f>
        <v>3.95</v>
      </c>
      <c r="F398" s="256" cm="1">
        <f t="array" aca="1" ref="F398" ca="1">_xlfn.XLOOKUP($A398&amp;$B398,'[3]产值及收款计划（2026）'!$A:$A&amp;'[3]产值及收款计划（2026）'!$B:$B,'[3]产值及收款计划（2026）'!F:F)</f>
        <v>3.95</v>
      </c>
      <c r="G398" s="256" cm="1">
        <f t="array" aca="1" ref="G398" ca="1">_xlfn.XLOOKUP($A398&amp;$B398,'[3]产值及收款计划（2026）'!$A:$A&amp;'[3]产值及收款计划（2026）'!$B:$B,'[3]产值及收款计划（2026）'!G:G)</f>
        <v>3.95</v>
      </c>
      <c r="H398" s="256" cm="1">
        <f t="array" aca="1" ref="H398" ca="1">_xlfn.XLOOKUP($A398&amp;$B398,'[3]产值及收款计划（2026）'!$A:$A&amp;'[3]产值及收款计划（2026）'!$B:$B,'[3]产值及收款计划（2026）'!H:H)</f>
        <v>3.95</v>
      </c>
      <c r="I398" s="257" cm="1">
        <f t="array" aca="1" ref="I398" ca="1">_xlfn.XLOOKUP($A398&amp;$B398,'[3]产值及收款计划（2026）'!$A:$A&amp;'[3]产值及收款计划（2026）'!$B:$B,'[3]产值及收款计划（2026）'!I:I)</f>
        <v>1</v>
      </c>
      <c r="J398" s="258" cm="1">
        <f t="array" aca="1" ref="J398" ca="1">_xlfn.XLOOKUP($A398&amp;$B398,'[3]产值及收款计划（2026）'!$A:$A&amp;'[3]产值及收款计划（2026）'!$B:$B,'[3]产值及收款计划（2026）'!J:J)</f>
        <v>0.06</v>
      </c>
      <c r="K398" s="256" cm="1">
        <f t="array" aca="1" ref="K398" ca="1">_xlfn.XLOOKUP($A398&amp;$B398,'[3]产值及收款计划（2026）'!$A:$A&amp;'[3]产值及收款计划（2026）'!$B:$B,'[3]产值及收款计划（2026）'!K:K)</f>
        <v>0</v>
      </c>
      <c r="L398" s="256" cm="1">
        <f t="array" aca="1" ref="L398" ca="1">_xlfn.XLOOKUP($A398&amp;$B398,'[3]产值及收款计划（2026）'!$A:$A&amp;'[3]产值及收款计划（2026）'!$B:$B,'[3]产值及收款计划（2026）'!L:L)</f>
        <v>0</v>
      </c>
      <c r="M398" s="256" t="str" cm="1">
        <f t="array" aca="1" ref="M398" ca="1">_xlfn.XLOOKUP($A398&amp;$B398,'[3]产值及收款计划（2026）'!$A:$A&amp;'[3]产值及收款计划（2026）'!$B:$B,'[3]产值及收款计划（2026）'!M:M)</f>
        <v>主导</v>
      </c>
      <c r="N398" s="256" cm="1">
        <f t="array" aca="1" ref="N398" ca="1">_xlfn.XLOOKUP($A398&amp;$B398,'[3]产值及收款计划（2026）'!$A:$A&amp;'[3]产值及收款计划（2026）'!$B:$B,'[3]产值及收款计划（2026）'!N:N)</f>
        <v>0</v>
      </c>
      <c r="O398" s="256" t="str" cm="1">
        <f t="array" aca="1" ref="O398" ca="1">_xlfn.XLOOKUP($A398&amp;$B398,'[3]产值及收款计划（2026）'!$A:$A&amp;'[3]产值及收款计划（2026）'!$B:$B,'[3]产值及收款计划（2026）'!O:O)</f>
        <v>邓惠洁</v>
      </c>
      <c r="P398" s="255" t="str" cm="1">
        <f t="array" aca="1" ref="P398" ca="1">_xlfn.XLOOKUP($A398&amp;$B398,'[3]产值及收款计划（2026）'!$A:$A&amp;'[3]产值及收款计划（2026）'!$B:$B,'[3]产值及收款计划（2026）'!P:P)</f>
        <v>在建</v>
      </c>
      <c r="Q398" s="256" cm="1">
        <f t="array" aca="1" ref="Q398" ca="1">_xlfn.XLOOKUP($A398&amp;$B398,'[3]产值及收款计划（2026）'!$A:$A&amp;'[3]产值及收款计划（2026）'!$B:$B,'[3]产值及收款计划（2026）'!Q:Q)</f>
        <v>0</v>
      </c>
      <c r="R398" s="256" cm="1">
        <f t="array" aca="1" ref="R398" ca="1">_xlfn.XLOOKUP($A398&amp;$B398,'[3]产值及收款计划（2026）'!$A:$A&amp;'[3]产值及收款计划（2026）'!$B:$B,'[3]产值及收款计划（2026）'!R:R)</f>
        <v>0</v>
      </c>
      <c r="S398" s="256" cm="1">
        <f t="array" aca="1" ref="S398" ca="1">_xlfn.XLOOKUP($A398&amp;$B398,'[3]产值及收款计划（2026）'!$A:$A&amp;'[3]产值及收款计划（2026）'!$B:$B,'[3]产值及收款计划（2026）'!S:S)</f>
        <v>0</v>
      </c>
      <c r="T398" s="256" cm="1">
        <f t="array" aca="1" ref="T398" ca="1">_xlfn.XLOOKUP($A398&amp;$B398,'[3]产值及收款计划（2026）'!$A:$A&amp;'[3]产值及收款计划（2026）'!$B:$B,'[3]产值及收款计划（2026）'!T:T)</f>
        <v>0.35</v>
      </c>
      <c r="U398" s="256" cm="1">
        <f t="array" aca="1" ref="U398" ca="1">_xlfn.XLOOKUP($A398&amp;$B398,'[3]产值及收款计划（2026）'!$A:$A&amp;'[3]产值及收款计划（2026）'!$B:$B,'[3]产值及收款计划（2026）'!U:U)</f>
        <v>0</v>
      </c>
      <c r="V398" s="256" cm="1">
        <f t="array" aca="1" ref="V398" ca="1">_xlfn.XLOOKUP($A398&amp;$B398,'[3]产值及收款计划（2026）'!$A:$A&amp;'[3]产值及收款计划（2026）'!$B:$B,'[3]产值及收款计划（2026）'!V:V)</f>
        <v>3.6</v>
      </c>
      <c r="W398" s="256" cm="1">
        <f t="array" aca="1" ref="W398" ca="1">_xlfn.XLOOKUP($A398&amp;$B398,'[3]产值及收款计划（2026）'!$A:$A&amp;'[3]产值及收款计划（2026）'!$B:$B,'[3]产值及收款计划（2026）'!W:W)</f>
        <v>0</v>
      </c>
      <c r="X398" s="256" cm="1">
        <f t="array" aca="1" ref="X398" ca="1">_xlfn.XLOOKUP($A398&amp;$B398,'[3]产值及收款计划（2026）'!$A:$A&amp;'[3]产值及收款计划（2026）'!$B:$B,'[3]产值及收款计划（2026）'!X:X)</f>
        <v>0</v>
      </c>
      <c r="Y398" s="256" cm="1">
        <f t="array" aca="1" ref="Y398" ca="1">_xlfn.XLOOKUP($A398&amp;$B398,'[3]产值及收款计划（2026）'!$A:$A&amp;'[3]产值及收款计划（2026）'!$B:$B,'[3]产值及收款计划（2026）'!Y:Y)</f>
        <v>0</v>
      </c>
      <c r="Z398" s="256" cm="1">
        <f t="array" aca="1" ref="Z398" ca="1">_xlfn.XLOOKUP($A398&amp;$B398,'[3]产值及收款计划（2026）'!$A:$A&amp;'[3]产值及收款计划（2026）'!$B:$B,'[3]产值及收款计划（2026）'!Z:Z)</f>
        <v>0</v>
      </c>
      <c r="AA398" s="256" cm="1">
        <f t="array" aca="1" ref="AA398" ca="1">_xlfn.XLOOKUP($A398&amp;$B398,'[3]产值及收款计划（2026）'!$A:$A&amp;'[3]产值及收款计划（2026）'!$B:$B,'[3]产值及收款计划（2026）'!AA:AA)</f>
        <v>1.2</v>
      </c>
      <c r="AB398" s="256" cm="1">
        <f t="array" aca="1" ref="AB398" ca="1">_xlfn.XLOOKUP($A398&amp;$B398,'[3]产值及收款计划（2026）'!$A:$A&amp;'[3]产值及收款计划（2026）'!$B:$B,'[3]产值及收款计划（2026）'!AB:AB)</f>
        <v>1.2</v>
      </c>
      <c r="AC398" s="256" cm="1">
        <f t="array" aca="1" ref="AC398" ca="1">_xlfn.XLOOKUP($A398&amp;$B398,'[3]产值及收款计划（2026）'!$A:$A&amp;'[3]产值及收款计划（2026）'!$B:$B,'[3]产值及收款计划（2026）'!AC:AC)</f>
        <v>1.2</v>
      </c>
      <c r="AD398" s="256" cm="1">
        <f t="array" aca="1" ref="AD398" ca="1">_xlfn.XLOOKUP($A398&amp;$B398,'[3]产值及收款计划（2026）'!$A:$A&amp;'[3]产值及收款计划（2026）'!$B:$B,'[3]产值及收款计划（2026）'!AD:AD)</f>
        <v>0</v>
      </c>
      <c r="AE398" s="256" cm="1">
        <f t="array" aca="1" ref="AE398" ca="1">_xlfn.XLOOKUP($A398&amp;$B398,'[3]产值及收款计划（2026）'!$A:$A&amp;'[3]产值及收款计划（2026）'!$B:$B,'[3]产值及收款计划（2026）'!AE:AE)</f>
        <v>0</v>
      </c>
      <c r="AF398" s="256" cm="1">
        <f t="array" aca="1" ref="AF398" ca="1">_xlfn.XLOOKUP($A398&amp;$B398,'[3]产值及收款计划（2026）'!$A:$A&amp;'[3]产值及收款计划（2026）'!$B:$B,'[3]产值及收款计划（2026）'!AF:AF)</f>
        <v>0</v>
      </c>
      <c r="AG398" s="256" cm="1">
        <f t="array" aca="1" ref="AG398" ca="1">_xlfn.XLOOKUP($A398&amp;$B398,'[3]产值及收款计划（2026）'!$A:$A&amp;'[3]产值及收款计划（2026）'!$B:$B,'[3]产值及收款计划（2026）'!AG:AG)</f>
        <v>0</v>
      </c>
      <c r="AH398" s="256" cm="1">
        <f t="array" aca="1" ref="AH398" ca="1">_xlfn.XLOOKUP($A398&amp;$B398,'[3]产值及收款计划（2026）'!$A:$A&amp;'[3]产值及收款计划（2026）'!$B:$B,'[3]产值及收款计划（2026）'!AH:AH)</f>
        <v>0</v>
      </c>
      <c r="AI398" s="256" cm="1">
        <f t="array" aca="1" ref="AI398" ca="1">_xlfn.XLOOKUP($A398&amp;$B398,'[3]产值及收款计划（2026）'!$A:$A&amp;'[3]产值及收款计划（2026）'!$B:$B,'[3]产值及收款计划（2026）'!AI:AI)</f>
        <v>0</v>
      </c>
      <c r="AJ398" s="256" cm="1">
        <f t="array" aca="1" ref="AJ398" ca="1">_xlfn.XLOOKUP($A398&amp;$B398,'[3]产值及收款计划（2026）'!$A:$A&amp;'[3]产值及收款计划（2026）'!$B:$B,'[3]产值及收款计划（2026）'!AJ:AJ)</f>
        <v>0</v>
      </c>
      <c r="AK398" s="256" cm="1">
        <f t="array" aca="1" ref="AK398" ca="1">_xlfn.XLOOKUP($A398&amp;$B398,'[3]产值及收款计划（2026）'!$A:$A&amp;'[3]产值及收款计划（2026）'!$B:$B,'[3]产值及收款计划（2026）'!AK:AK)</f>
        <v>0</v>
      </c>
      <c r="AL398" s="256" cm="1">
        <f t="array" aca="1" ref="AL398" ca="1">_xlfn.XLOOKUP($A398&amp;$B398,'[3]产值及收款计划（2026）'!$A:$A&amp;'[3]产值及收款计划（2026）'!$B:$B,'[3]产值及收款计划（2026）'!AL:AL)</f>
        <v>1.2</v>
      </c>
      <c r="AM398" s="263" t="e" cm="1">
        <f t="array" aca="1" ref="AM398" ca="1">_xlfn.LET(_xlpm.勾选月份状态数组,TRANSPOSE('PPT(12-15页）-TOP10'!$A$3:$A$14),_xlpm.选择数据区,IF('PPT(12-15页）-TOP10'!$E$3="收款",$BA398:$BL398,$AA398:$AL398),SUM(_xlfn._xlws.FILTER(_xlpm.选择数据区,_xlpm.勾选月份状态数组,"")))</f>
        <v>#NAME?</v>
      </c>
      <c r="AN398" s="256" t="e" cm="1">
        <f t="array" aca="1" ref="AN398" ca="1">_xlfn.LET(_xlpm.勾选月份状态数组,TRANSPOSE('PPT(12-15页）-TOP10'!$A$3:$A$14),_xlpm.选择数据区,IF('PPT(12-15页）-TOP10'!$E$3="收款",$DA398:$DL398,$CA398:$CL398),SUM(_xlfn._xlws.FILTER(_xlpm.选择数据区,_xlpm.勾选月份状态数组,"")))</f>
        <v>#NAME?</v>
      </c>
      <c r="AO398" s="256">
        <f ca="1">SUM(CA398:CC398)+SUM(AD398:AL398)</f>
        <v>1.2</v>
      </c>
      <c r="AP398" s="256"/>
      <c r="AQ398" s="256"/>
      <c r="AR398" s="256"/>
      <c r="AS398" s="256" cm="1">
        <f t="array" aca="1" ref="AS398" ca="1">_xlfn.XLOOKUP($A398&amp;$B398,'[3]产值及收款计划（2026）'!$A:$A&amp;'[3]产值及收款计划（2026）'!$B:$B,'[3]产值及收款计划（2026）'!AS:AS)</f>
        <v>0</v>
      </c>
      <c r="AT398" s="256" cm="1">
        <f t="array" aca="1" ref="AT398" ca="1">_xlfn.XLOOKUP($A398&amp;$B398,'[3]产值及收款计划（2026）'!$A:$A&amp;'[3]产值及收款计划（2026）'!$B:$B,'[3]产值及收款计划（2026）'!AT:AT)</f>
        <v>0</v>
      </c>
      <c r="AU398" s="256" cm="1">
        <f t="array" aca="1" ref="AU398" ca="1">_xlfn.XLOOKUP($A398&amp;$B398,'[3]产值及收款计划（2026）'!$A:$A&amp;'[3]产值及收款计划（2026）'!$B:$B,'[3]产值及收款计划（2026）'!AU:AU)</f>
        <v>0</v>
      </c>
      <c r="AV398" s="256" cm="1">
        <f t="array" aca="1" ref="AV398" ca="1">_xlfn.XLOOKUP($A398&amp;$B398,'[3]产值及收款计划（2026）'!$A:$A&amp;'[3]产值及收款计划（2026）'!$B:$B,'[3]产值及收款计划（2026）'!AV:AV)</f>
        <v>0</v>
      </c>
      <c r="AW398" s="256" cm="1">
        <f t="array" aca="1" ref="AW398" ca="1">_xlfn.XLOOKUP($A398&amp;$B398,'[3]产值及收款计划（2026）'!$A:$A&amp;'[3]产值及收款计划（2026）'!$B:$B,'[3]产值及收款计划（2026）'!AW:AW)</f>
        <v>0</v>
      </c>
      <c r="AX398" s="256" cm="1">
        <f t="array" aca="1" ref="AX398" ca="1">_xlfn.XLOOKUP($A398&amp;$B398,'[3]产值及收款计划（2026）'!$A:$A&amp;'[3]产值及收款计划（2026）'!$B:$B,'[3]产值及收款计划（2026）'!AX:AX)</f>
        <v>0.35</v>
      </c>
      <c r="AY398" s="256" cm="1">
        <f t="array" aca="1" ref="AY398" ca="1">_xlfn.XLOOKUP($A398&amp;$B398,'[3]产值及收款计划（2026）'!$A:$A&amp;'[3]产值及收款计划（2026）'!$B:$B,'[3]产值及收款计划（2026）'!AY:AY)</f>
        <v>3.6</v>
      </c>
      <c r="AZ398" s="256" cm="1">
        <f t="array" aca="1" ref="AZ398" ca="1">_xlfn.XLOOKUP($A398&amp;$B398,'[3]产值及收款计划（2026）'!$A:$A&amp;'[3]产值及收款计划（2026）'!$B:$B,'[3]产值及收款计划（2026）'!AZ:AZ)</f>
        <v>0</v>
      </c>
      <c r="BA398" s="256" cm="1">
        <f t="array" aca="1" ref="BA398" ca="1">_xlfn.XLOOKUP($A398&amp;$B398,'[3]产值及收款计划（2026）'!$A:$A&amp;'[3]产值及收款计划（2026）'!$B:$B,'[3]产值及收款计划（2026）'!BA:BA)</f>
        <v>1.55</v>
      </c>
      <c r="BB398" s="256" cm="1">
        <f t="array" aca="1" ref="BB398" ca="1">_xlfn.XLOOKUP($A398&amp;$B398,'[3]产值及收款计划（2026）'!$A:$A&amp;'[3]产值及收款计划（2026）'!$B:$B,'[3]产值及收款计划（2026）'!BB:BB)</f>
        <v>1.2</v>
      </c>
      <c r="BC398" s="256" cm="1">
        <f t="array" aca="1" ref="BC398" ca="1">_xlfn.XLOOKUP($A398&amp;$B398,'[3]产值及收款计划（2026）'!$A:$A&amp;'[3]产值及收款计划（2026）'!$B:$B,'[3]产值及收款计划（2026）'!BC:BC)</f>
        <v>1.2</v>
      </c>
      <c r="BD398" s="256" cm="1">
        <f t="array" aca="1" ref="BD398" ca="1">_xlfn.XLOOKUP($A398&amp;$B398,'[3]产值及收款计划（2026）'!$A:$A&amp;'[3]产值及收款计划（2026）'!$B:$B,'[3]产值及收款计划（2026）'!BD:BD)</f>
        <v>0</v>
      </c>
      <c r="BE398" s="256" cm="1">
        <f t="array" aca="1" ref="BE398" ca="1">_xlfn.XLOOKUP($A398&amp;$B398,'[3]产值及收款计划（2026）'!$A:$A&amp;'[3]产值及收款计划（2026）'!$B:$B,'[3]产值及收款计划（2026）'!BE:BE)</f>
        <v>0</v>
      </c>
      <c r="BF398" s="256" cm="1">
        <f t="array" aca="1" ref="BF398" ca="1">_xlfn.XLOOKUP($A398&amp;$B398,'[3]产值及收款计划（2026）'!$A:$A&amp;'[3]产值及收款计划（2026）'!$B:$B,'[3]产值及收款计划（2026）'!BF:BF)</f>
        <v>1.2</v>
      </c>
      <c r="BG398" s="256" cm="1">
        <f t="array" aca="1" ref="BG398" ca="1">_xlfn.XLOOKUP($A398&amp;$B398,'[3]产值及收款计划（2026）'!$A:$A&amp;'[3]产值及收款计划（2026）'!$B:$B,'[3]产值及收款计划（2026）'!BG:BG)</f>
        <v>0</v>
      </c>
      <c r="BH398" s="256" cm="1">
        <f t="array" aca="1" ref="BH398" ca="1">_xlfn.XLOOKUP($A398&amp;$B398,'[3]产值及收款计划（2026）'!$A:$A&amp;'[3]产值及收款计划（2026）'!$B:$B,'[3]产值及收款计划（2026）'!BH:BH)</f>
        <v>0</v>
      </c>
      <c r="BI398" s="256" cm="1">
        <f t="array" aca="1" ref="BI398" ca="1">_xlfn.XLOOKUP($A398&amp;$B398,'[3]产值及收款计划（2026）'!$A:$A&amp;'[3]产值及收款计划（2026）'!$B:$B,'[3]产值及收款计划（2026）'!BI:BI)</f>
        <v>0</v>
      </c>
      <c r="BJ398" s="256" cm="1">
        <f t="array" aca="1" ref="BJ398" ca="1">_xlfn.XLOOKUP($A398&amp;$B398,'[3]产值及收款计划（2026）'!$A:$A&amp;'[3]产值及收款计划（2026）'!$B:$B,'[3]产值及收款计划（2026）'!BJ:BJ)</f>
        <v>0</v>
      </c>
      <c r="BK398" s="256" cm="1">
        <f t="array" aca="1" ref="BK398" ca="1">_xlfn.XLOOKUP($A398&amp;$B398,'[3]产值及收款计划（2026）'!$A:$A&amp;'[3]产值及收款计划（2026）'!$B:$B,'[3]产值及收款计划（2026）'!BK:BK)</f>
        <v>0</v>
      </c>
      <c r="BL398" s="256" cm="1">
        <f t="array" aca="1" ref="BL398" ca="1">_xlfn.XLOOKUP($A398&amp;$B398,'[3]产值及收款计划（2026）'!$A:$A&amp;'[3]产值及收款计划（2026）'!$B:$B,'[3]产值及收款计划（2026）'!BL:BL)</f>
        <v>0</v>
      </c>
      <c r="BM398" s="256"/>
      <c r="BN398" s="256"/>
      <c r="BO398" s="256"/>
      <c r="BP398" s="256"/>
      <c r="BQ398" s="255" t="str" cm="1">
        <f t="array" aca="1" ref="BQ398" ca="1">_xlfn.XLOOKUP($A398&amp;$B398,'[3]产值及收款计划（2026）'!$A:$A&amp;'[3]产值及收款计划（2026）'!$B:$B,'[3]产值及收款计划（2026）'!BQ:BQ)</f>
        <v>上海城建数字产业集团有限公司</v>
      </c>
      <c r="BR398" s="256" cm="1">
        <f t="array" aca="1" ref="BR398" ca="1">_xlfn.XLOOKUP($A398&amp;$B398,'[3]产值及收款计划（2026）'!$A:$A&amp;'[3]产值及收款计划（2026）'!$B:$B,'[3]产值及收款计划（2026）'!BR:BR)</f>
        <v>0</v>
      </c>
      <c r="CA398" s="256" cm="1">
        <f t="array" aca="1" ref="CA398" ca="1">_xlfn.XLOOKUP($A398&amp;$B398,'[3]产值及收款计划（2026）'!$A:$A&amp;'[3]产值及收款计划（2026）'!$B:$B,'[3]产值及收款计划（2026）'!CA:CA)</f>
        <v>0</v>
      </c>
      <c r="CB398" s="256" cm="1">
        <f t="array" aca="1" ref="CB398" ca="1">_xlfn.XLOOKUP($A398&amp;$B398,'[3]产值及收款计划（2026）'!$A:$A&amp;'[3]产值及收款计划（2026）'!$B:$B,'[3]产值及收款计划（2026）'!CB:CB)</f>
        <v>0</v>
      </c>
      <c r="CC398" s="256" cm="1">
        <f t="array" aca="1" ref="CC398" ca="1">_xlfn.XLOOKUP($A398&amp;$B398,'[3]产值及收款计划（2026）'!$A:$A&amp;'[3]产值及收款计划（2026）'!$B:$B,'[3]产值及收款计划（2026）'!CC:CC)</f>
        <v>0</v>
      </c>
      <c r="CD398" s="256" cm="1">
        <f t="array" aca="1" ref="CD398" ca="1">_xlfn.XLOOKUP($A398&amp;$B398,'[3]产值及收款计划（2026）'!$A:$A&amp;'[3]产值及收款计划（2026）'!$B:$B,'[3]产值及收款计划（2026）'!CD:CD)</f>
        <v>0</v>
      </c>
      <c r="CE398" s="256" cm="1">
        <f t="array" aca="1" ref="CE398" ca="1">_xlfn.XLOOKUP($A398&amp;$B398,'[3]产值及收款计划（2026）'!$A:$A&amp;'[3]产值及收款计划（2026）'!$B:$B,'[3]产值及收款计划（2026）'!CE:CE)</f>
        <v>0</v>
      </c>
      <c r="CF398" s="256" cm="1">
        <f t="array" aca="1" ref="CF398" ca="1">_xlfn.XLOOKUP($A398&amp;$B398,'[3]产值及收款计划（2026）'!$A:$A&amp;'[3]产值及收款计划（2026）'!$B:$B,'[3]产值及收款计划（2026）'!CF:CF)</f>
        <v>0</v>
      </c>
      <c r="CG398" s="256" cm="1">
        <f t="array" aca="1" ref="CG398" ca="1">_xlfn.XLOOKUP($A398&amp;$B398,'[3]产值及收款计划（2026）'!$A:$A&amp;'[3]产值及收款计划（2026）'!$B:$B,'[3]产值及收款计划（2026）'!CG:CG)</f>
        <v>0</v>
      </c>
      <c r="CH398" s="256" cm="1">
        <f t="array" aca="1" ref="CH398" ca="1">_xlfn.XLOOKUP($A398&amp;$B398,'[3]产值及收款计划（2026）'!$A:$A&amp;'[3]产值及收款计划（2026）'!$B:$B,'[3]产值及收款计划（2026）'!CH:CH)</f>
        <v>0</v>
      </c>
      <c r="CI398" s="256" cm="1">
        <f t="array" aca="1" ref="CI398" ca="1">_xlfn.XLOOKUP($A398&amp;$B398,'[3]产值及收款计划（2026）'!$A:$A&amp;'[3]产值及收款计划（2026）'!$B:$B,'[3]产值及收款计划（2026）'!CI:CI)</f>
        <v>0</v>
      </c>
      <c r="CJ398" s="256" cm="1">
        <f t="array" aca="1" ref="CJ398" ca="1">_xlfn.XLOOKUP($A398&amp;$B398,'[3]产值及收款计划（2026）'!$A:$A&amp;'[3]产值及收款计划（2026）'!$B:$B,'[3]产值及收款计划（2026）'!CJ:CJ)</f>
        <v>0</v>
      </c>
      <c r="CK398" s="256" cm="1">
        <f t="array" aca="1" ref="CK398" ca="1">_xlfn.XLOOKUP($A398&amp;$B398,'[3]产值及收款计划（2026）'!$A:$A&amp;'[3]产值及收款计划（2026）'!$B:$B,'[3]产值及收款计划（2026）'!CK:CK)</f>
        <v>0</v>
      </c>
      <c r="CL398" s="256" cm="1">
        <f t="array" aca="1" ref="CL398" ca="1">_xlfn.XLOOKUP($A398&amp;$B398,'[3]产值及收款计划（2026）'!$A:$A&amp;'[3]产值及收款计划（2026）'!$B:$B,'[3]产值及收款计划（2026）'!CL:CL)</f>
        <v>0</v>
      </c>
      <c r="DA398" s="256" cm="1">
        <f t="array" aca="1" ref="DA398" ca="1">_xlfn.XLOOKUP($A398&amp;$B398,'[3]产值及收款计划（2026）'!$A:$A&amp;'[3]产值及收款计划（2026）'!$B:$B,'[3]产值及收款计划（2026）'!DA:DA)</f>
        <v>0.35</v>
      </c>
      <c r="DB398" s="256" cm="1">
        <f t="array" aca="1" ref="DB398" ca="1">_xlfn.XLOOKUP($A398&amp;$B398,'[3]产值及收款计划（2026）'!$A:$A&amp;'[3]产值及收款计划（2026）'!$B:$B,'[3]产值及收款计划（2026）'!DB:DB)</f>
        <v>0</v>
      </c>
      <c r="DC398" s="256" cm="1">
        <f t="array" aca="1" ref="DC398" ca="1">_xlfn.XLOOKUP($A398&amp;$B398,'[3]产值及收款计划（2026）'!$A:$A&amp;'[3]产值及收款计划（2026）'!$B:$B,'[3]产值及收款计划（2026）'!DC:DC)</f>
        <v>0</v>
      </c>
      <c r="DD398" s="256" cm="1">
        <f t="array" aca="1" ref="DD398" ca="1">_xlfn.XLOOKUP($A398&amp;$B398,'[3]产值及收款计划（2026）'!$A:$A&amp;'[3]产值及收款计划（2026）'!$B:$B,'[3]产值及收款计划（2026）'!DD:DD)</f>
        <v>0</v>
      </c>
      <c r="DE398" s="256" cm="1">
        <f t="array" aca="1" ref="DE398" ca="1">_xlfn.XLOOKUP($A398&amp;$B398,'[3]产值及收款计划（2026）'!$A:$A&amp;'[3]产值及收款计划（2026）'!$B:$B,'[3]产值及收款计划（2026）'!DE:DE)</f>
        <v>0</v>
      </c>
      <c r="DF398" s="256" cm="1">
        <f t="array" aca="1" ref="DF398" ca="1">_xlfn.XLOOKUP($A398&amp;$B398,'[3]产值及收款计划（2026）'!$A:$A&amp;'[3]产值及收款计划（2026）'!$B:$B,'[3]产值及收款计划（2026）'!DF:DF)</f>
        <v>0</v>
      </c>
      <c r="DG398" s="256" cm="1">
        <f t="array" aca="1" ref="DG398" ca="1">_xlfn.XLOOKUP($A398&amp;$B398,'[3]产值及收款计划（2026）'!$A:$A&amp;'[3]产值及收款计划（2026）'!$B:$B,'[3]产值及收款计划（2026）'!DG:DG)</f>
        <v>0</v>
      </c>
      <c r="DH398" s="256" cm="1">
        <f t="array" aca="1" ref="DH398" ca="1">_xlfn.XLOOKUP($A398&amp;$B398,'[3]产值及收款计划（2026）'!$A:$A&amp;'[3]产值及收款计划（2026）'!$B:$B,'[3]产值及收款计划（2026）'!DH:DH)</f>
        <v>0</v>
      </c>
      <c r="DI398" s="256" cm="1">
        <f t="array" aca="1" ref="DI398" ca="1">_xlfn.XLOOKUP($A398&amp;$B398,'[3]产值及收款计划（2026）'!$A:$A&amp;'[3]产值及收款计划（2026）'!$B:$B,'[3]产值及收款计划（2026）'!DI:DI)</f>
        <v>0</v>
      </c>
      <c r="DJ398" s="256" cm="1">
        <f t="array" aca="1" ref="DJ398" ca="1">_xlfn.XLOOKUP($A398&amp;$B398,'[3]产值及收款计划（2026）'!$A:$A&amp;'[3]产值及收款计划（2026）'!$B:$B,'[3]产值及收款计划（2026）'!DJ:DJ)</f>
        <v>0</v>
      </c>
      <c r="DK398" s="256" cm="1">
        <f t="array" aca="1" ref="DK398" ca="1">_xlfn.XLOOKUP($A398&amp;$B398,'[3]产值及收款计划（2026）'!$A:$A&amp;'[3]产值及收款计划（2026）'!$B:$B,'[3]产值及收款计划（2026）'!DK:DK)</f>
        <v>0</v>
      </c>
      <c r="DL398" s="256" cm="1">
        <f t="array" aca="1" ref="DL398" ca="1">_xlfn.XLOOKUP($A398&amp;$B398,'[3]产值及收款计划（2026）'!$A:$A&amp;'[3]产值及收款计划（2026）'!$B:$B,'[3]产值及收款计划（2026）'!DL:DL)</f>
        <v>0</v>
      </c>
      <c r="DM398" s="264"/>
      <c r="DN398" s="250"/>
    </row>
    <row r="399" spans="1:118" ht="20.25" x14ac:dyDescent="0.15">
      <c r="A399" s="254">
        <f t="shared" ca="1" si="20"/>
        <v>51</v>
      </c>
      <c r="B399" s="254" t="s">
        <v>27</v>
      </c>
      <c r="C399" s="255" t="str" cm="1">
        <f t="array" aca="1" ref="C399" ca="1">_xlfn.XLOOKUP($A399&amp;$B399,'[3]产值及收款计划（2026）'!$A:$A&amp;'[3]产值及收款计划（2026）'!$B:$B,'[3]产值及收款计划（2026）'!C:C)</f>
        <v>C0CJSG-FW-T-2025082</v>
      </c>
      <c r="D399" s="255" t="str" cm="1">
        <f t="array" aca="1" ref="D399" ca="1">_xlfn.XLOOKUP($A399&amp;$B399,'[3]产值及收款计划（2026）'!$A:$A&amp;'[3]产值及收款计划（2026）'!$B:$B,'[3]产值及收款计划（2026）'!D:D)</f>
        <v>2025年隧道股份电子印章管理平台升级项目</v>
      </c>
      <c r="E399" s="256" cm="1">
        <f t="array" aca="1" ref="E399" ca="1">_xlfn.XLOOKUP($A399&amp;$B399,'[3]产值及收款计划（2026）'!$A:$A&amp;'[3]产值及收款计划（2026）'!$B:$B,'[3]产值及收款计划（2026）'!E:E)</f>
        <v>24</v>
      </c>
      <c r="F399" s="256" cm="1">
        <f t="array" aca="1" ref="F399" ca="1">_xlfn.XLOOKUP($A399&amp;$B399,'[3]产值及收款计划（2026）'!$A:$A&amp;'[3]产值及收款计划（2026）'!$B:$B,'[3]产值及收款计划（2026）'!F:F)</f>
        <v>24</v>
      </c>
      <c r="G399" s="256" cm="1">
        <f t="array" aca="1" ref="G399" ca="1">_xlfn.XLOOKUP($A399&amp;$B399,'[3]产值及收款计划（2026）'!$A:$A&amp;'[3]产值及收款计划（2026）'!$B:$B,'[3]产值及收款计划（2026）'!G:G)</f>
        <v>24</v>
      </c>
      <c r="H399" s="256" cm="1">
        <f t="array" aca="1" ref="H399" ca="1">_xlfn.XLOOKUP($A399&amp;$B399,'[3]产值及收款计划（2026）'!$A:$A&amp;'[3]产值及收款计划（2026）'!$B:$B,'[3]产值及收款计划（2026）'!H:H)</f>
        <v>10</v>
      </c>
      <c r="I399" s="257" cm="1">
        <f t="array" aca="1" ref="I399" ca="1">_xlfn.XLOOKUP($A399&amp;$B399,'[3]产值及收款计划（2026）'!$A:$A&amp;'[3]产值及收款计划（2026）'!$B:$B,'[3]产值及收款计划（2026）'!I:I)</f>
        <v>0.41666666666666702</v>
      </c>
      <c r="J399" s="258" cm="1">
        <f t="array" aca="1" ref="J399" ca="1">_xlfn.XLOOKUP($A399&amp;$B399,'[3]产值及收款计划（2026）'!$A:$A&amp;'[3]产值及收款计划（2026）'!$B:$B,'[3]产值及收款计划（2026）'!J:J)</f>
        <v>0.06</v>
      </c>
      <c r="K399" s="256" cm="1">
        <f t="array" aca="1" ref="K399" ca="1">_xlfn.XLOOKUP($A399&amp;$B399,'[3]产值及收款计划（2026）'!$A:$A&amp;'[3]产值及收款计划（2026）'!$B:$B,'[3]产值及收款计划（2026）'!K:K)</f>
        <v>0</v>
      </c>
      <c r="L399" s="256" cm="1">
        <f t="array" aca="1" ref="L399" ca="1">_xlfn.XLOOKUP($A399&amp;$B399,'[3]产值及收款计划（2026）'!$A:$A&amp;'[3]产值及收款计划（2026）'!$B:$B,'[3]产值及收款计划（2026）'!L:L)</f>
        <v>0</v>
      </c>
      <c r="M399" s="256" t="str" cm="1">
        <f t="array" aca="1" ref="M399" ca="1">_xlfn.XLOOKUP($A399&amp;$B399,'[3]产值及收款计划（2026）'!$A:$A&amp;'[3]产值及收款计划（2026）'!$B:$B,'[3]产值及收款计划（2026）'!M:M)</f>
        <v>主导</v>
      </c>
      <c r="N399" s="256" cm="1">
        <f t="array" aca="1" ref="N399" ca="1">_xlfn.XLOOKUP($A399&amp;$B399,'[3]产值及收款计划（2026）'!$A:$A&amp;'[3]产值及收款计划（2026）'!$B:$B,'[3]产值及收款计划（2026）'!N:N)</f>
        <v>0</v>
      </c>
      <c r="O399" s="256" t="str" cm="1">
        <f t="array" aca="1" ref="O399" ca="1">_xlfn.XLOOKUP($A399&amp;$B399,'[3]产值及收款计划（2026）'!$A:$A&amp;'[3]产值及收款计划（2026）'!$B:$B,'[3]产值及收款计划（2026）'!O:O)</f>
        <v>姚柯宇</v>
      </c>
      <c r="P399" s="255" t="str" cm="1">
        <f t="array" aca="1" ref="P399" ca="1">_xlfn.XLOOKUP($A399&amp;$B399,'[3]产值及收款计划（2026）'!$A:$A&amp;'[3]产值及收款计划（2026）'!$B:$B,'[3]产值及收款计划（2026）'!P:P)</f>
        <v>在建</v>
      </c>
      <c r="Q399" s="256" cm="1">
        <f t="array" aca="1" ref="Q399" ca="1">_xlfn.XLOOKUP($A399&amp;$B399,'[3]产值及收款计划（2026）'!$A:$A&amp;'[3]产值及收款计划（2026）'!$B:$B,'[3]产值及收款计划（2026）'!Q:Q)</f>
        <v>0</v>
      </c>
      <c r="R399" s="256" cm="1">
        <f t="array" aca="1" ref="R399" ca="1">_xlfn.XLOOKUP($A399&amp;$B399,'[3]产值及收款计划（2026）'!$A:$A&amp;'[3]产值及收款计划（2026）'!$B:$B,'[3]产值及收款计划（2026）'!R:R)</f>
        <v>0</v>
      </c>
      <c r="S399" s="256" cm="1">
        <f t="array" aca="1" ref="S399" ca="1">_xlfn.XLOOKUP($A399&amp;$B399,'[3]产值及收款计划（2026）'!$A:$A&amp;'[3]产值及收款计划（2026）'!$B:$B,'[3]产值及收款计划（2026）'!S:S)</f>
        <v>0</v>
      </c>
      <c r="T399" s="256" cm="1">
        <f t="array" aca="1" ref="T399" ca="1">_xlfn.XLOOKUP($A399&amp;$B399,'[3]产值及收款计划（2026）'!$A:$A&amp;'[3]产值及收款计划（2026）'!$B:$B,'[3]产值及收款计划（2026）'!T:T)</f>
        <v>16.8</v>
      </c>
      <c r="U399" s="256" cm="1">
        <f t="array" aca="1" ref="U399" ca="1">_xlfn.XLOOKUP($A399&amp;$B399,'[3]产值及收款计划（2026）'!$A:$A&amp;'[3]产值及收款计划（2026）'!$B:$B,'[3]产值及收款计划（2026）'!U:U)</f>
        <v>0</v>
      </c>
      <c r="V399" s="256" cm="1">
        <f t="array" aca="1" ref="V399" ca="1">_xlfn.XLOOKUP($A399&amp;$B399,'[3]产值及收款计划（2026）'!$A:$A&amp;'[3]产值及收款计划（2026）'!$B:$B,'[3]产值及收款计划（2026）'!V:V)</f>
        <v>7.2</v>
      </c>
      <c r="W399" s="256" cm="1">
        <f t="array" aca="1" ref="W399" ca="1">_xlfn.XLOOKUP($A399&amp;$B399,'[3]产值及收款计划（2026）'!$A:$A&amp;'[3]产值及收款计划（2026）'!$B:$B,'[3]产值及收款计划（2026）'!W:W)</f>
        <v>0</v>
      </c>
      <c r="X399" s="256" cm="1">
        <f t="array" aca="1" ref="X399" ca="1">_xlfn.XLOOKUP($A399&amp;$B399,'[3]产值及收款计划（2026）'!$A:$A&amp;'[3]产值及收款计划（2026）'!$B:$B,'[3]产值及收款计划（2026）'!X:X)</f>
        <v>0</v>
      </c>
      <c r="Y399" s="256" cm="1">
        <f t="array" aca="1" ref="Y399" ca="1">_xlfn.XLOOKUP($A399&amp;$B399,'[3]产值及收款计划（2026）'!$A:$A&amp;'[3]产值及收款计划（2026）'!$B:$B,'[3]产值及收款计划（2026）'!Y:Y)</f>
        <v>0</v>
      </c>
      <c r="Z399" s="256" cm="1">
        <f t="array" aca="1" ref="Z399" ca="1">_xlfn.XLOOKUP($A399&amp;$B399,'[3]产值及收款计划（2026）'!$A:$A&amp;'[3]产值及收款计划（2026）'!$B:$B,'[3]产值及收款计划（2026）'!Z:Z)</f>
        <v>0</v>
      </c>
      <c r="AA399" s="256" cm="1">
        <f t="array" aca="1" ref="AA399" ca="1">_xlfn.XLOOKUP($A399&amp;$B399,'[3]产值及收款计划（2026）'!$A:$A&amp;'[3]产值及收款计划（2026）'!$B:$B,'[3]产值及收款计划（2026）'!AA:AA)</f>
        <v>0</v>
      </c>
      <c r="AB399" s="256" cm="1">
        <f t="array" aca="1" ref="AB399" ca="1">_xlfn.XLOOKUP($A399&amp;$B399,'[3]产值及收款计划（2026）'!$A:$A&amp;'[3]产值及收款计划（2026）'!$B:$B,'[3]产值及收款计划（2026）'!AB:AB)</f>
        <v>0</v>
      </c>
      <c r="AC399" s="256" cm="1">
        <f t="array" aca="1" ref="AC399" ca="1">_xlfn.XLOOKUP($A399&amp;$B399,'[3]产值及收款计划（2026）'!$A:$A&amp;'[3]产值及收款计划（2026）'!$B:$B,'[3]产值及收款计划（2026）'!AC:AC)</f>
        <v>0</v>
      </c>
      <c r="AD399" s="256" cm="1">
        <f t="array" aca="1" ref="AD399" ca="1">_xlfn.XLOOKUP($A399&amp;$B399,'[3]产值及收款计划（2026）'!$A:$A&amp;'[3]产值及收款计划（2026）'!$B:$B,'[3]产值及收款计划（2026）'!AD:AD)</f>
        <v>0</v>
      </c>
      <c r="AE399" s="256" cm="1">
        <f t="array" aca="1" ref="AE399" ca="1">_xlfn.XLOOKUP($A399&amp;$B399,'[3]产值及收款计划（2026）'!$A:$A&amp;'[3]产值及收款计划（2026）'!$B:$B,'[3]产值及收款计划（2026）'!AE:AE)</f>
        <v>7.2</v>
      </c>
      <c r="AF399" s="256" cm="1">
        <f t="array" aca="1" ref="AF399" ca="1">_xlfn.XLOOKUP($A399&amp;$B399,'[3]产值及收款计划（2026）'!$A:$A&amp;'[3]产值及收款计划（2026）'!$B:$B,'[3]产值及收款计划（2026）'!AF:AF)</f>
        <v>0</v>
      </c>
      <c r="AG399" s="256" cm="1">
        <f t="array" aca="1" ref="AG399" ca="1">_xlfn.XLOOKUP($A399&amp;$B399,'[3]产值及收款计划（2026）'!$A:$A&amp;'[3]产值及收款计划（2026）'!$B:$B,'[3]产值及收款计划（2026）'!AG:AG)</f>
        <v>0</v>
      </c>
      <c r="AH399" s="256" cm="1">
        <f t="array" aca="1" ref="AH399" ca="1">_xlfn.XLOOKUP($A399&amp;$B399,'[3]产值及收款计划（2026）'!$A:$A&amp;'[3]产值及收款计划（2026）'!$B:$B,'[3]产值及收款计划（2026）'!AH:AH)</f>
        <v>0</v>
      </c>
      <c r="AI399" s="256" cm="1">
        <f t="array" aca="1" ref="AI399" ca="1">_xlfn.XLOOKUP($A399&amp;$B399,'[3]产值及收款计划（2026）'!$A:$A&amp;'[3]产值及收款计划（2026）'!$B:$B,'[3]产值及收款计划（2026）'!AI:AI)</f>
        <v>0</v>
      </c>
      <c r="AJ399" s="256" cm="1">
        <f t="array" aca="1" ref="AJ399" ca="1">_xlfn.XLOOKUP($A399&amp;$B399,'[3]产值及收款计划（2026）'!$A:$A&amp;'[3]产值及收款计划（2026）'!$B:$B,'[3]产值及收款计划（2026）'!AJ:AJ)</f>
        <v>0</v>
      </c>
      <c r="AK399" s="256" cm="1">
        <f t="array" aca="1" ref="AK399" ca="1">_xlfn.XLOOKUP($A399&amp;$B399,'[3]产值及收款计划（2026）'!$A:$A&amp;'[3]产值及收款计划（2026）'!$B:$B,'[3]产值及收款计划（2026）'!AK:AK)</f>
        <v>0</v>
      </c>
      <c r="AL399" s="256" cm="1">
        <f t="array" aca="1" ref="AL399" ca="1">_xlfn.XLOOKUP($A399&amp;$B399,'[3]产值及收款计划（2026）'!$A:$A&amp;'[3]产值及收款计划（2026）'!$B:$B,'[3]产值及收款计划（2026）'!AL:AL)</f>
        <v>0</v>
      </c>
      <c r="AM399" s="263" t="e" cm="1">
        <f t="array" aca="1" ref="AM399" ca="1">_xlfn.LET(_xlpm.勾选月份状态数组,TRANSPOSE('PPT(12-15页）-TOP10'!$A$3:$A$14),_xlpm.选择数据区,IF('PPT(12-15页）-TOP10'!$E$3="收款",$BA399:$BL399,$AA399:$AL399),SUM(_xlfn._xlws.FILTER(_xlpm.选择数据区,_xlpm.勾选月份状态数组,"")))</f>
        <v>#NAME?</v>
      </c>
      <c r="AN399" s="256" t="e" cm="1">
        <f t="array" aca="1" ref="AN399" ca="1">_xlfn.LET(_xlpm.勾选月份状态数组,TRANSPOSE('PPT(12-15页）-TOP10'!$A$3:$A$14),_xlpm.选择数据区,IF('PPT(12-15页）-TOP10'!$E$3="收款",$DA399:$DL399,$CA399:$CL399),SUM(_xlfn._xlws.FILTER(_xlpm.选择数据区,_xlpm.勾选月份状态数组,"")))</f>
        <v>#NAME?</v>
      </c>
      <c r="AO399" s="256">
        <f ca="1">SUM(CA399:CC399)+SUM(AD399:AL399)</f>
        <v>7.2</v>
      </c>
      <c r="AP399" s="256"/>
      <c r="AQ399" s="256"/>
      <c r="AR399" s="256"/>
      <c r="AS399" s="256" cm="1">
        <f t="array" aca="1" ref="AS399" ca="1">_xlfn.XLOOKUP($A399&amp;$B399,'[3]产值及收款计划（2026）'!$A:$A&amp;'[3]产值及收款计划（2026）'!$B:$B,'[3]产值及收款计划（2026）'!AS:AS)</f>
        <v>0</v>
      </c>
      <c r="AT399" s="256" cm="1">
        <f t="array" aca="1" ref="AT399" ca="1">_xlfn.XLOOKUP($A399&amp;$B399,'[3]产值及收款计划（2026）'!$A:$A&amp;'[3]产值及收款计划（2026）'!$B:$B,'[3]产值及收款计划（2026）'!AT:AT)</f>
        <v>0</v>
      </c>
      <c r="AU399" s="256" cm="1">
        <f t="array" aca="1" ref="AU399" ca="1">_xlfn.XLOOKUP($A399&amp;$B399,'[3]产值及收款计划（2026）'!$A:$A&amp;'[3]产值及收款计划（2026）'!$B:$B,'[3]产值及收款计划（2026）'!AU:AU)</f>
        <v>0</v>
      </c>
      <c r="AV399" s="256" cm="1">
        <f t="array" aca="1" ref="AV399" ca="1">_xlfn.XLOOKUP($A399&amp;$B399,'[3]产值及收款计划（2026）'!$A:$A&amp;'[3]产值及收款计划（2026）'!$B:$B,'[3]产值及收款计划（2026）'!AV:AV)</f>
        <v>0</v>
      </c>
      <c r="AW399" s="256" cm="1">
        <f t="array" aca="1" ref="AW399" ca="1">_xlfn.XLOOKUP($A399&amp;$B399,'[3]产值及收款计划（2026）'!$A:$A&amp;'[3]产值及收款计划（2026）'!$B:$B,'[3]产值及收款计划（2026）'!AW:AW)</f>
        <v>16.8</v>
      </c>
      <c r="AX399" s="256" cm="1">
        <f t="array" aca="1" ref="AX399" ca="1">_xlfn.XLOOKUP($A399&amp;$B399,'[3]产值及收款计划（2026）'!$A:$A&amp;'[3]产值及收款计划（2026）'!$B:$B,'[3]产值及收款计划（2026）'!AX:AX)</f>
        <v>0</v>
      </c>
      <c r="AY399" s="256" cm="1">
        <f t="array" aca="1" ref="AY399" ca="1">_xlfn.XLOOKUP($A399&amp;$B399,'[3]产值及收款计划（2026）'!$A:$A&amp;'[3]产值及收款计划（2026）'!$B:$B,'[3]产值及收款计划（2026）'!AY:AY)</f>
        <v>7.2</v>
      </c>
      <c r="AZ399" s="256" cm="1">
        <f t="array" aca="1" ref="AZ399" ca="1">_xlfn.XLOOKUP($A399&amp;$B399,'[3]产值及收款计划（2026）'!$A:$A&amp;'[3]产值及收款计划（2026）'!$B:$B,'[3]产值及收款计划（2026）'!AZ:AZ)</f>
        <v>0</v>
      </c>
      <c r="BA399" s="256" cm="1">
        <f t="array" aca="1" ref="BA399" ca="1">_xlfn.XLOOKUP($A399&amp;$B399,'[3]产值及收款计划（2026）'!$A:$A&amp;'[3]产值及收款计划（2026）'!$B:$B,'[3]产值及收款计划（2026）'!BA:BA)</f>
        <v>0</v>
      </c>
      <c r="BB399" s="256" cm="1">
        <f t="array" aca="1" ref="BB399" ca="1">_xlfn.XLOOKUP($A399&amp;$B399,'[3]产值及收款计划（2026）'!$A:$A&amp;'[3]产值及收款计划（2026）'!$B:$B,'[3]产值及收款计划（2026）'!BB:BB)</f>
        <v>0</v>
      </c>
      <c r="BC399" s="256" cm="1">
        <f t="array" aca="1" ref="BC399" ca="1">_xlfn.XLOOKUP($A399&amp;$B399,'[3]产值及收款计划（2026）'!$A:$A&amp;'[3]产值及收款计划（2026）'!$B:$B,'[3]产值及收款计划（2026）'!BC:BC)</f>
        <v>0</v>
      </c>
      <c r="BD399" s="256" cm="1">
        <f t="array" aca="1" ref="BD399" ca="1">_xlfn.XLOOKUP($A399&amp;$B399,'[3]产值及收款计划（2026）'!$A:$A&amp;'[3]产值及收款计划（2026）'!$B:$B,'[3]产值及收款计划（2026）'!BD:BD)</f>
        <v>0</v>
      </c>
      <c r="BE399" s="256" cm="1">
        <f t="array" aca="1" ref="BE399" ca="1">_xlfn.XLOOKUP($A399&amp;$B399,'[3]产值及收款计划（2026）'!$A:$A&amp;'[3]产值及收款计划（2026）'!$B:$B,'[3]产值及收款计划（2026）'!BE:BE)</f>
        <v>0</v>
      </c>
      <c r="BF399" s="256" cm="1">
        <f t="array" aca="1" ref="BF399" ca="1">_xlfn.XLOOKUP($A399&amp;$B399,'[3]产值及收款计划（2026）'!$A:$A&amp;'[3]产值及收款计划（2026）'!$B:$B,'[3]产值及收款计划（2026）'!BF:BF)</f>
        <v>7.2</v>
      </c>
      <c r="BG399" s="256" cm="1">
        <f t="array" aca="1" ref="BG399" ca="1">_xlfn.XLOOKUP($A399&amp;$B399,'[3]产值及收款计划（2026）'!$A:$A&amp;'[3]产值及收款计划（2026）'!$B:$B,'[3]产值及收款计划（2026）'!BG:BG)</f>
        <v>0</v>
      </c>
      <c r="BH399" s="256" cm="1">
        <f t="array" aca="1" ref="BH399" ca="1">_xlfn.XLOOKUP($A399&amp;$B399,'[3]产值及收款计划（2026）'!$A:$A&amp;'[3]产值及收款计划（2026）'!$B:$B,'[3]产值及收款计划（2026）'!BH:BH)</f>
        <v>0</v>
      </c>
      <c r="BI399" s="256" cm="1">
        <f t="array" aca="1" ref="BI399" ca="1">_xlfn.XLOOKUP($A399&amp;$B399,'[3]产值及收款计划（2026）'!$A:$A&amp;'[3]产值及收款计划（2026）'!$B:$B,'[3]产值及收款计划（2026）'!BI:BI)</f>
        <v>0</v>
      </c>
      <c r="BJ399" s="256" cm="1">
        <f t="array" aca="1" ref="BJ399" ca="1">_xlfn.XLOOKUP($A399&amp;$B399,'[3]产值及收款计划（2026）'!$A:$A&amp;'[3]产值及收款计划（2026）'!$B:$B,'[3]产值及收款计划（2026）'!BJ:BJ)</f>
        <v>0</v>
      </c>
      <c r="BK399" s="256" cm="1">
        <f t="array" aca="1" ref="BK399" ca="1">_xlfn.XLOOKUP($A399&amp;$B399,'[3]产值及收款计划（2026）'!$A:$A&amp;'[3]产值及收款计划（2026）'!$B:$B,'[3]产值及收款计划（2026）'!BK:BK)</f>
        <v>0</v>
      </c>
      <c r="BL399" s="256" cm="1">
        <f t="array" aca="1" ref="BL399" ca="1">_xlfn.XLOOKUP($A399&amp;$B399,'[3]产值及收款计划（2026）'!$A:$A&amp;'[3]产值及收款计划（2026）'!$B:$B,'[3]产值及收款计划（2026）'!BL:BL)</f>
        <v>0</v>
      </c>
      <c r="BM399" s="256"/>
      <c r="BN399" s="256"/>
      <c r="BO399" s="256"/>
      <c r="BP399" s="256"/>
      <c r="BQ399" s="255" t="str" cm="1">
        <f t="array" aca="1" ref="BQ399" ca="1">_xlfn.XLOOKUP($A399&amp;$B399,'[3]产值及收款计划（2026）'!$A:$A&amp;'[3]产值及收款计划（2026）'!$B:$B,'[3]产值及收款计划（2026）'!BQ:BQ)</f>
        <v>上海隧道工程股份有限公司</v>
      </c>
      <c r="BR399" s="256" cm="1">
        <f t="array" aca="1" ref="BR399" ca="1">_xlfn.XLOOKUP($A399&amp;$B399,'[3]产值及收款计划（2026）'!$A:$A&amp;'[3]产值及收款计划（2026）'!$B:$B,'[3]产值及收款计划（2026）'!BR:BR)</f>
        <v>0</v>
      </c>
      <c r="CA399" s="256" cm="1">
        <f t="array" aca="1" ref="CA399" ca="1">_xlfn.XLOOKUP($A399&amp;$B399,'[3]产值及收款计划（2026）'!$A:$A&amp;'[3]产值及收款计划（2026）'!$B:$B,'[3]产值及收款计划（2026）'!CA:CA)</f>
        <v>0</v>
      </c>
      <c r="CB399" s="256" cm="1">
        <f t="array" aca="1" ref="CB399" ca="1">_xlfn.XLOOKUP($A399&amp;$B399,'[3]产值及收款计划（2026）'!$A:$A&amp;'[3]产值及收款计划（2026）'!$B:$B,'[3]产值及收款计划（2026）'!CB:CB)</f>
        <v>0</v>
      </c>
      <c r="CC399" s="256" cm="1">
        <f t="array" aca="1" ref="CC399" ca="1">_xlfn.XLOOKUP($A399&amp;$B399,'[3]产值及收款计划（2026）'!$A:$A&amp;'[3]产值及收款计划（2026）'!$B:$B,'[3]产值及收款计划（2026）'!CC:CC)</f>
        <v>0</v>
      </c>
      <c r="CD399" s="256" cm="1">
        <f t="array" aca="1" ref="CD399" ca="1">_xlfn.XLOOKUP($A399&amp;$B399,'[3]产值及收款计划（2026）'!$A:$A&amp;'[3]产值及收款计划（2026）'!$B:$B,'[3]产值及收款计划（2026）'!CD:CD)</f>
        <v>0</v>
      </c>
      <c r="CE399" s="256" cm="1">
        <f t="array" aca="1" ref="CE399" ca="1">_xlfn.XLOOKUP($A399&amp;$B399,'[3]产值及收款计划（2026）'!$A:$A&amp;'[3]产值及收款计划（2026）'!$B:$B,'[3]产值及收款计划（2026）'!CE:CE)</f>
        <v>0</v>
      </c>
      <c r="CF399" s="256" cm="1">
        <f t="array" aca="1" ref="CF399" ca="1">_xlfn.XLOOKUP($A399&amp;$B399,'[3]产值及收款计划（2026）'!$A:$A&amp;'[3]产值及收款计划（2026）'!$B:$B,'[3]产值及收款计划（2026）'!CF:CF)</f>
        <v>0</v>
      </c>
      <c r="CG399" s="256" cm="1">
        <f t="array" aca="1" ref="CG399" ca="1">_xlfn.XLOOKUP($A399&amp;$B399,'[3]产值及收款计划（2026）'!$A:$A&amp;'[3]产值及收款计划（2026）'!$B:$B,'[3]产值及收款计划（2026）'!CG:CG)</f>
        <v>0</v>
      </c>
      <c r="CH399" s="256" cm="1">
        <f t="array" aca="1" ref="CH399" ca="1">_xlfn.XLOOKUP($A399&amp;$B399,'[3]产值及收款计划（2026）'!$A:$A&amp;'[3]产值及收款计划（2026）'!$B:$B,'[3]产值及收款计划（2026）'!CH:CH)</f>
        <v>0</v>
      </c>
      <c r="CI399" s="256" cm="1">
        <f t="array" aca="1" ref="CI399" ca="1">_xlfn.XLOOKUP($A399&amp;$B399,'[3]产值及收款计划（2026）'!$A:$A&amp;'[3]产值及收款计划（2026）'!$B:$B,'[3]产值及收款计划（2026）'!CI:CI)</f>
        <v>0</v>
      </c>
      <c r="CJ399" s="256" cm="1">
        <f t="array" aca="1" ref="CJ399" ca="1">_xlfn.XLOOKUP($A399&amp;$B399,'[3]产值及收款计划（2026）'!$A:$A&amp;'[3]产值及收款计划（2026）'!$B:$B,'[3]产值及收款计划（2026）'!CJ:CJ)</f>
        <v>0</v>
      </c>
      <c r="CK399" s="256" cm="1">
        <f t="array" aca="1" ref="CK399" ca="1">_xlfn.XLOOKUP($A399&amp;$B399,'[3]产值及收款计划（2026）'!$A:$A&amp;'[3]产值及收款计划（2026）'!$B:$B,'[3]产值及收款计划（2026）'!CK:CK)</f>
        <v>0</v>
      </c>
      <c r="CL399" s="256" cm="1">
        <f t="array" aca="1" ref="CL399" ca="1">_xlfn.XLOOKUP($A399&amp;$B399,'[3]产值及收款计划（2026）'!$A:$A&amp;'[3]产值及收款计划（2026）'!$B:$B,'[3]产值及收款计划（2026）'!CL:CL)</f>
        <v>0</v>
      </c>
      <c r="DA399" s="256" cm="1">
        <f t="array" aca="1" ref="DA399" ca="1">_xlfn.XLOOKUP($A399&amp;$B399,'[3]产值及收款计划（2026）'!$A:$A&amp;'[3]产值及收款计划（2026）'!$B:$B,'[3]产值及收款计划（2026）'!DA:DA)</f>
        <v>0</v>
      </c>
      <c r="DB399" s="256" cm="1">
        <f t="array" aca="1" ref="DB399" ca="1">_xlfn.XLOOKUP($A399&amp;$B399,'[3]产值及收款计划（2026）'!$A:$A&amp;'[3]产值及收款计划（2026）'!$B:$B,'[3]产值及收款计划（2026）'!DB:DB)</f>
        <v>0</v>
      </c>
      <c r="DC399" s="256" cm="1">
        <f t="array" aca="1" ref="DC399" ca="1">_xlfn.XLOOKUP($A399&amp;$B399,'[3]产值及收款计划（2026）'!$A:$A&amp;'[3]产值及收款计划（2026）'!$B:$B,'[3]产值及收款计划（2026）'!DC:DC)</f>
        <v>0</v>
      </c>
      <c r="DD399" s="256" cm="1">
        <f t="array" aca="1" ref="DD399" ca="1">_xlfn.XLOOKUP($A399&amp;$B399,'[3]产值及收款计划（2026）'!$A:$A&amp;'[3]产值及收款计划（2026）'!$B:$B,'[3]产值及收款计划（2026）'!DD:DD)</f>
        <v>0</v>
      </c>
      <c r="DE399" s="256" cm="1">
        <f t="array" aca="1" ref="DE399" ca="1">_xlfn.XLOOKUP($A399&amp;$B399,'[3]产值及收款计划（2026）'!$A:$A&amp;'[3]产值及收款计划（2026）'!$B:$B,'[3]产值及收款计划（2026）'!DE:DE)</f>
        <v>0</v>
      </c>
      <c r="DF399" s="256" cm="1">
        <f t="array" aca="1" ref="DF399" ca="1">_xlfn.XLOOKUP($A399&amp;$B399,'[3]产值及收款计划（2026）'!$A:$A&amp;'[3]产值及收款计划（2026）'!$B:$B,'[3]产值及收款计划（2026）'!DF:DF)</f>
        <v>0</v>
      </c>
      <c r="DG399" s="256" cm="1">
        <f t="array" aca="1" ref="DG399" ca="1">_xlfn.XLOOKUP($A399&amp;$B399,'[3]产值及收款计划（2026）'!$A:$A&amp;'[3]产值及收款计划（2026）'!$B:$B,'[3]产值及收款计划（2026）'!DG:DG)</f>
        <v>0</v>
      </c>
      <c r="DH399" s="256" cm="1">
        <f t="array" aca="1" ref="DH399" ca="1">_xlfn.XLOOKUP($A399&amp;$B399,'[3]产值及收款计划（2026）'!$A:$A&amp;'[3]产值及收款计划（2026）'!$B:$B,'[3]产值及收款计划（2026）'!DH:DH)</f>
        <v>0</v>
      </c>
      <c r="DI399" s="256" cm="1">
        <f t="array" aca="1" ref="DI399" ca="1">_xlfn.XLOOKUP($A399&amp;$B399,'[3]产值及收款计划（2026）'!$A:$A&amp;'[3]产值及收款计划（2026）'!$B:$B,'[3]产值及收款计划（2026）'!DI:DI)</f>
        <v>0</v>
      </c>
      <c r="DJ399" s="256" cm="1">
        <f t="array" aca="1" ref="DJ399" ca="1">_xlfn.XLOOKUP($A399&amp;$B399,'[3]产值及收款计划（2026）'!$A:$A&amp;'[3]产值及收款计划（2026）'!$B:$B,'[3]产值及收款计划（2026）'!DJ:DJ)</f>
        <v>0</v>
      </c>
      <c r="DK399" s="256" cm="1">
        <f t="array" aca="1" ref="DK399" ca="1">_xlfn.XLOOKUP($A399&amp;$B399,'[3]产值及收款计划（2026）'!$A:$A&amp;'[3]产值及收款计划（2026）'!$B:$B,'[3]产值及收款计划（2026）'!DK:DK)</f>
        <v>0</v>
      </c>
      <c r="DL399" s="256" cm="1">
        <f t="array" aca="1" ref="DL399" ca="1">_xlfn.XLOOKUP($A399&amp;$B399,'[3]产值及收款计划（2026）'!$A:$A&amp;'[3]产值及收款计划（2026）'!$B:$B,'[3]产值及收款计划（2026）'!DL:DL)</f>
        <v>0</v>
      </c>
      <c r="DM399" s="264"/>
      <c r="DN399" s="250"/>
    </row>
    <row r="400" spans="1:118" ht="20.25" x14ac:dyDescent="0.15">
      <c r="A400" s="254">
        <f t="shared" ref="A400:A420" ca="1" si="21">A399+1</f>
        <v>52</v>
      </c>
      <c r="B400" s="254" t="s">
        <v>27</v>
      </c>
      <c r="C400" s="255" t="str" cm="1">
        <f t="array" aca="1" ref="C400" ca="1">_xlfn.XLOOKUP($A400&amp;$B400,'[3]产值及收款计划（2026）'!$A:$A&amp;'[3]产值及收款计划（2026）'!$B:$B,'[3]产值及收款计划（2026）'!C:C)</f>
        <v>C0CJSG-FW-T/W-2025089</v>
      </c>
      <c r="D400" s="255" t="str" cm="1">
        <f t="array" aca="1" ref="D400" ca="1">_xlfn.XLOOKUP($A400&amp;$B400,'[3]产值及收款计划（2026）'!$A:$A&amp;'[3]产值及收款计划（2026）'!$B:$B,'[3]产值及收款计划（2026）'!D:D)</f>
        <v>2025-2026 年司库系统配套软硬件及实施服务采购</v>
      </c>
      <c r="E400" s="256" cm="1">
        <f t="array" aca="1" ref="E400" ca="1">_xlfn.XLOOKUP($A400&amp;$B400,'[3]产值及收款计划（2026）'!$A:$A&amp;'[3]产值及收款计划（2026）'!$B:$B,'[3]产值及收款计划（2026）'!E:E)</f>
        <v>93</v>
      </c>
      <c r="F400" s="256" cm="1">
        <f t="array" aca="1" ref="F400" ca="1">_xlfn.XLOOKUP($A400&amp;$B400,'[3]产值及收款计划（2026）'!$A:$A&amp;'[3]产值及收款计划（2026）'!$B:$B,'[3]产值及收款计划（2026）'!F:F)</f>
        <v>93</v>
      </c>
      <c r="G400" s="256" cm="1">
        <f t="array" aca="1" ref="G400" ca="1">_xlfn.XLOOKUP($A400&amp;$B400,'[3]产值及收款计划（2026）'!$A:$A&amp;'[3]产值及收款计划（2026）'!$B:$B,'[3]产值及收款计划（2026）'!G:G)</f>
        <v>93</v>
      </c>
      <c r="H400" s="256" cm="1">
        <f t="array" aca="1" ref="H400" ca="1">_xlfn.XLOOKUP($A400&amp;$B400,'[3]产值及收款计划（2026）'!$A:$A&amp;'[3]产值及收款计划（2026）'!$B:$B,'[3]产值及收款计划（2026）'!H:H)</f>
        <v>13.6</v>
      </c>
      <c r="I400" s="257" cm="1">
        <f t="array" aca="1" ref="I400" ca="1">_xlfn.XLOOKUP($A400&amp;$B400,'[3]产值及收款计划（2026）'!$A:$A&amp;'[3]产值及收款计划（2026）'!$B:$B,'[3]产值及收款计划（2026）'!I:I)</f>
        <v>0.14623655913978501</v>
      </c>
      <c r="J400" s="258" cm="1">
        <f t="array" aca="1" ref="J400" ca="1">_xlfn.XLOOKUP($A400&amp;$B400,'[3]产值及收款计划（2026）'!$A:$A&amp;'[3]产值及收款计划（2026）'!$B:$B,'[3]产值及收款计划（2026）'!J:J)</f>
        <v>0.12600222824944199</v>
      </c>
      <c r="K400" s="256" cm="1">
        <f t="array" aca="1" ref="K400" ca="1">_xlfn.XLOOKUP($A400&amp;$B400,'[3]产值及收款计划（2026）'!$A:$A&amp;'[3]产值及收款计划（2026）'!$B:$B,'[3]产值及收款计划（2026）'!K:K)</f>
        <v>0</v>
      </c>
      <c r="L400" s="256" cm="1">
        <f t="array" aca="1" ref="L400" ca="1">_xlfn.XLOOKUP($A400&amp;$B400,'[3]产值及收款计划（2026）'!$A:$A&amp;'[3]产值及收款计划（2026）'!$B:$B,'[3]产值及收款计划（2026）'!L:L)</f>
        <v>0</v>
      </c>
      <c r="M400" s="256" t="str" cm="1">
        <f t="array" aca="1" ref="M400" ca="1">_xlfn.XLOOKUP($A400&amp;$B400,'[3]产值及收款计划（2026）'!$A:$A&amp;'[3]产值及收款计划（2026）'!$B:$B,'[3]产值及收款计划（2026）'!M:M)</f>
        <v>主导</v>
      </c>
      <c r="N400" s="256" cm="1">
        <f t="array" aca="1" ref="N400" ca="1">_xlfn.XLOOKUP($A400&amp;$B400,'[3]产值及收款计划（2026）'!$A:$A&amp;'[3]产值及收款计划（2026）'!$B:$B,'[3]产值及收款计划（2026）'!N:N)</f>
        <v>0</v>
      </c>
      <c r="O400" s="256" t="str" cm="1">
        <f t="array" aca="1" ref="O400" ca="1">_xlfn.XLOOKUP($A400&amp;$B400,'[3]产值及收款计划（2026）'!$A:$A&amp;'[3]产值及收款计划（2026）'!$B:$B,'[3]产值及收款计划（2026）'!O:O)</f>
        <v>崔航</v>
      </c>
      <c r="P400" s="255" t="str" cm="1">
        <f t="array" aca="1" ref="P400" ca="1">_xlfn.XLOOKUP($A400&amp;$B400,'[3]产值及收款计划（2026）'!$A:$A&amp;'[3]产值及收款计划（2026）'!$B:$B,'[3]产值及收款计划（2026）'!P:P)</f>
        <v>在建</v>
      </c>
      <c r="Q400" s="256" cm="1">
        <f t="array" aca="1" ref="Q400" ca="1">_xlfn.XLOOKUP($A400&amp;$B400,'[3]产值及收款计划（2026）'!$A:$A&amp;'[3]产值及收款计划（2026）'!$B:$B,'[3]产值及收款计划（2026）'!Q:Q)</f>
        <v>0</v>
      </c>
      <c r="R400" s="256" cm="1">
        <f t="array" aca="1" ref="R400" ca="1">_xlfn.XLOOKUP($A400&amp;$B400,'[3]产值及收款计划（2026）'!$A:$A&amp;'[3]产值及收款计划（2026）'!$B:$B,'[3]产值及收款计划（2026）'!R:R)</f>
        <v>0</v>
      </c>
      <c r="S400" s="256" cm="1">
        <f t="array" aca="1" ref="S400" ca="1">_xlfn.XLOOKUP($A400&amp;$B400,'[3]产值及收款计划（2026）'!$A:$A&amp;'[3]产值及收款计划（2026）'!$B:$B,'[3]产值及收款计划（2026）'!S:S)</f>
        <v>0</v>
      </c>
      <c r="T400" s="256" cm="1">
        <f t="array" aca="1" ref="T400" ca="1">_xlfn.XLOOKUP($A400&amp;$B400,'[3]产值及收款计划（2026）'!$A:$A&amp;'[3]产值及收款计划（2026）'!$B:$B,'[3]产值及收款计划（2026）'!T:T)</f>
        <v>88</v>
      </c>
      <c r="U400" s="256" cm="1">
        <f t="array" aca="1" ref="U400" ca="1">_xlfn.XLOOKUP($A400&amp;$B400,'[3]产值及收款计划（2026）'!$A:$A&amp;'[3]产值及收款计划（2026）'!$B:$B,'[3]产值及收款计划（2026）'!U:U)</f>
        <v>0</v>
      </c>
      <c r="V400" s="256" cm="1">
        <f t="array" aca="1" ref="V400" ca="1">_xlfn.XLOOKUP($A400&amp;$B400,'[3]产值及收款计划（2026）'!$A:$A&amp;'[3]产值及收款计划（2026）'!$B:$B,'[3]产值及收款计划（2026）'!V:V)</f>
        <v>5</v>
      </c>
      <c r="W400" s="256" cm="1">
        <f t="array" aca="1" ref="W400" ca="1">_xlfn.XLOOKUP($A400&amp;$B400,'[3]产值及收款计划（2026）'!$A:$A&amp;'[3]产值及收款计划（2026）'!$B:$B,'[3]产值及收款计划（2026）'!W:W)</f>
        <v>0</v>
      </c>
      <c r="X400" s="256" cm="1">
        <f t="array" aca="1" ref="X400" ca="1">_xlfn.XLOOKUP($A400&amp;$B400,'[3]产值及收款计划（2026）'!$A:$A&amp;'[3]产值及收款计划（2026）'!$B:$B,'[3]产值及收款计划（2026）'!X:X)</f>
        <v>0</v>
      </c>
      <c r="Y400" s="256" cm="1">
        <f t="array" aca="1" ref="Y400" ca="1">_xlfn.XLOOKUP($A400&amp;$B400,'[3]产值及收款计划（2026）'!$A:$A&amp;'[3]产值及收款计划（2026）'!$B:$B,'[3]产值及收款计划（2026）'!Y:Y)</f>
        <v>0</v>
      </c>
      <c r="Z400" s="256" cm="1">
        <f t="array" aca="1" ref="Z400" ca="1">_xlfn.XLOOKUP($A400&amp;$B400,'[3]产值及收款计划（2026）'!$A:$A&amp;'[3]产值及收款计划（2026）'!$B:$B,'[3]产值及收款计划（2026）'!Z:Z)</f>
        <v>0</v>
      </c>
      <c r="AA400" s="256" cm="1">
        <f t="array" aca="1" ref="AA400" ca="1">_xlfn.XLOOKUP($A400&amp;$B400,'[3]产值及收款计划（2026）'!$A:$A&amp;'[3]产值及收款计划（2026）'!$B:$B,'[3]产值及收款计划（2026）'!AA:AA)</f>
        <v>0</v>
      </c>
      <c r="AB400" s="256" cm="1">
        <f t="array" aca="1" ref="AB400" ca="1">_xlfn.XLOOKUP($A400&amp;$B400,'[3]产值及收款计划（2026）'!$A:$A&amp;'[3]产值及收款计划（2026）'!$B:$B,'[3]产值及收款计划（2026）'!AB:AB)</f>
        <v>0</v>
      </c>
      <c r="AC400" s="256" cm="1">
        <f t="array" aca="1" ref="AC400" ca="1">_xlfn.XLOOKUP($A400&amp;$B400,'[3]产值及收款计划（2026）'!$A:$A&amp;'[3]产值及收款计划（2026）'!$B:$B,'[3]产值及收款计划（2026）'!AC:AC)</f>
        <v>5</v>
      </c>
      <c r="AD400" s="256" cm="1">
        <f t="array" aca="1" ref="AD400" ca="1">_xlfn.XLOOKUP($A400&amp;$B400,'[3]产值及收款计划（2026）'!$A:$A&amp;'[3]产值及收款计划（2026）'!$B:$B,'[3]产值及收款计划（2026）'!AD:AD)</f>
        <v>0</v>
      </c>
      <c r="AE400" s="256" cm="1">
        <f t="array" aca="1" ref="AE400" ca="1">_xlfn.XLOOKUP($A400&amp;$B400,'[3]产值及收款计划（2026）'!$A:$A&amp;'[3]产值及收款计划（2026）'!$B:$B,'[3]产值及收款计划（2026）'!AE:AE)</f>
        <v>0</v>
      </c>
      <c r="AF400" s="256" cm="1">
        <f t="array" aca="1" ref="AF400" ca="1">_xlfn.XLOOKUP($A400&amp;$B400,'[3]产值及收款计划（2026）'!$A:$A&amp;'[3]产值及收款计划（2026）'!$B:$B,'[3]产值及收款计划（2026）'!AF:AF)</f>
        <v>0</v>
      </c>
      <c r="AG400" s="256" cm="1">
        <f t="array" aca="1" ref="AG400" ca="1">_xlfn.XLOOKUP($A400&amp;$B400,'[3]产值及收款计划（2026）'!$A:$A&amp;'[3]产值及收款计划（2026）'!$B:$B,'[3]产值及收款计划（2026）'!AG:AG)</f>
        <v>0</v>
      </c>
      <c r="AH400" s="256" cm="1">
        <f t="array" aca="1" ref="AH400" ca="1">_xlfn.XLOOKUP($A400&amp;$B400,'[3]产值及收款计划（2026）'!$A:$A&amp;'[3]产值及收款计划（2026）'!$B:$B,'[3]产值及收款计划（2026）'!AH:AH)</f>
        <v>0</v>
      </c>
      <c r="AI400" s="256" cm="1">
        <f t="array" aca="1" ref="AI400" ca="1">_xlfn.XLOOKUP($A400&amp;$B400,'[3]产值及收款计划（2026）'!$A:$A&amp;'[3]产值及收款计划（2026）'!$B:$B,'[3]产值及收款计划（2026）'!AI:AI)</f>
        <v>0</v>
      </c>
      <c r="AJ400" s="256" cm="1">
        <f t="array" aca="1" ref="AJ400" ca="1">_xlfn.XLOOKUP($A400&amp;$B400,'[3]产值及收款计划（2026）'!$A:$A&amp;'[3]产值及收款计划（2026）'!$B:$B,'[3]产值及收款计划（2026）'!AJ:AJ)</f>
        <v>0</v>
      </c>
      <c r="AK400" s="256" cm="1">
        <f t="array" aca="1" ref="AK400" ca="1">_xlfn.XLOOKUP($A400&amp;$B400,'[3]产值及收款计划（2026）'!$A:$A&amp;'[3]产值及收款计划（2026）'!$B:$B,'[3]产值及收款计划（2026）'!AK:AK)</f>
        <v>0</v>
      </c>
      <c r="AL400" s="256" cm="1">
        <f t="array" aca="1" ref="AL400" ca="1">_xlfn.XLOOKUP($A400&amp;$B400,'[3]产值及收款计划（2026）'!$A:$A&amp;'[3]产值及收款计划（2026）'!$B:$B,'[3]产值及收款计划（2026）'!AL:AL)</f>
        <v>0</v>
      </c>
      <c r="AM400" s="263" t="e" cm="1">
        <f t="array" aca="1" ref="AM400" ca="1">_xlfn.LET(_xlpm.勾选月份状态数组,TRANSPOSE('PPT(12-15页）-TOP10'!$A$3:$A$14),_xlpm.选择数据区,IF('PPT(12-15页）-TOP10'!$E$3="收款",$BA400:$BL400,$AA400:$AL400),SUM(_xlfn._xlws.FILTER(_xlpm.选择数据区,_xlpm.勾选月份状态数组,"")))</f>
        <v>#NAME?</v>
      </c>
      <c r="AN400" s="256" t="e" cm="1">
        <f t="array" aca="1" ref="AN400" ca="1">_xlfn.LET(_xlpm.勾选月份状态数组,TRANSPOSE('PPT(12-15页）-TOP10'!$A$3:$A$14),_xlpm.选择数据区,IF('PPT(12-15页）-TOP10'!$E$3="收款",$DA400:$DL400,$CA400:$CL400),SUM(_xlfn._xlws.FILTER(_xlpm.选择数据区,_xlpm.勾选月份状态数组,"")))</f>
        <v>#NAME?</v>
      </c>
      <c r="AO400" s="256">
        <f ca="1">SUM(CA400:CC400)+SUM(AD400:AL400)</f>
        <v>0</v>
      </c>
      <c r="AP400" s="256"/>
      <c r="AQ400" s="256"/>
      <c r="AR400" s="256"/>
      <c r="AS400" s="256" cm="1">
        <f t="array" aca="1" ref="AS400" ca="1">_xlfn.XLOOKUP($A400&amp;$B400,'[3]产值及收款计划（2026）'!$A:$A&amp;'[3]产值及收款计划（2026）'!$B:$B,'[3]产值及收款计划（2026）'!AS:AS)</f>
        <v>0</v>
      </c>
      <c r="AT400" s="256" cm="1">
        <f t="array" aca="1" ref="AT400" ca="1">_xlfn.XLOOKUP($A400&amp;$B400,'[3]产值及收款计划（2026）'!$A:$A&amp;'[3]产值及收款计划（2026）'!$B:$B,'[3]产值及收款计划（2026）'!AT:AT)</f>
        <v>0</v>
      </c>
      <c r="AU400" s="256" cm="1">
        <f t="array" aca="1" ref="AU400" ca="1">_xlfn.XLOOKUP($A400&amp;$B400,'[3]产值及收款计划（2026）'!$A:$A&amp;'[3]产值及收款计划（2026）'!$B:$B,'[3]产值及收款计划（2026）'!AU:AU)</f>
        <v>0</v>
      </c>
      <c r="AV400" s="256" cm="1">
        <f t="array" aca="1" ref="AV400" ca="1">_xlfn.XLOOKUP($A400&amp;$B400,'[3]产值及收款计划（2026）'!$A:$A&amp;'[3]产值及收款计划（2026）'!$B:$B,'[3]产值及收款计划（2026）'!AV:AV)</f>
        <v>0</v>
      </c>
      <c r="AW400" s="256" cm="1">
        <f t="array" aca="1" ref="AW400" ca="1">_xlfn.XLOOKUP($A400&amp;$B400,'[3]产值及收款计划（2026）'!$A:$A&amp;'[3]产值及收款计划（2026）'!$B:$B,'[3]产值及收款计划（2026）'!AW:AW)</f>
        <v>88</v>
      </c>
      <c r="AX400" s="256" cm="1">
        <f t="array" aca="1" ref="AX400" ca="1">_xlfn.XLOOKUP($A400&amp;$B400,'[3]产值及收款计划（2026）'!$A:$A&amp;'[3]产值及收款计划（2026）'!$B:$B,'[3]产值及收款计划（2026）'!AX:AX)</f>
        <v>0</v>
      </c>
      <c r="AY400" s="256" cm="1">
        <f t="array" aca="1" ref="AY400" ca="1">_xlfn.XLOOKUP($A400&amp;$B400,'[3]产值及收款计划（2026）'!$A:$A&amp;'[3]产值及收款计划（2026）'!$B:$B,'[3]产值及收款计划（2026）'!AY:AY)</f>
        <v>5</v>
      </c>
      <c r="AZ400" s="256" cm="1">
        <f t="array" aca="1" ref="AZ400" ca="1">_xlfn.XLOOKUP($A400&amp;$B400,'[3]产值及收款计划（2026）'!$A:$A&amp;'[3]产值及收款计划（2026）'!$B:$B,'[3]产值及收款计划（2026）'!AZ:AZ)</f>
        <v>0</v>
      </c>
      <c r="BA400" s="256" cm="1">
        <f t="array" aca="1" ref="BA400" ca="1">_xlfn.XLOOKUP($A400&amp;$B400,'[3]产值及收款计划（2026）'!$A:$A&amp;'[3]产值及收款计划（2026）'!$B:$B,'[3]产值及收款计划（2026）'!BA:BA)</f>
        <v>0</v>
      </c>
      <c r="BB400" s="256" cm="1">
        <f t="array" aca="1" ref="BB400" ca="1">_xlfn.XLOOKUP($A400&amp;$B400,'[3]产值及收款计划（2026）'!$A:$A&amp;'[3]产值及收款计划（2026）'!$B:$B,'[3]产值及收款计划（2026）'!BB:BB)</f>
        <v>0</v>
      </c>
      <c r="BC400" s="256" cm="1">
        <f t="array" aca="1" ref="BC400" ca="1">_xlfn.XLOOKUP($A400&amp;$B400,'[3]产值及收款计划（2026）'!$A:$A&amp;'[3]产值及收款计划（2026）'!$B:$B,'[3]产值及收款计划（2026）'!BC:BC)</f>
        <v>5</v>
      </c>
      <c r="BD400" s="256" cm="1">
        <f t="array" aca="1" ref="BD400" ca="1">_xlfn.XLOOKUP($A400&amp;$B400,'[3]产值及收款计划（2026）'!$A:$A&amp;'[3]产值及收款计划（2026）'!$B:$B,'[3]产值及收款计划（2026）'!BD:BD)</f>
        <v>0</v>
      </c>
      <c r="BE400" s="256" cm="1">
        <f t="array" aca="1" ref="BE400" ca="1">_xlfn.XLOOKUP($A400&amp;$B400,'[3]产值及收款计划（2026）'!$A:$A&amp;'[3]产值及收款计划（2026）'!$B:$B,'[3]产值及收款计划（2026）'!BE:BE)</f>
        <v>0</v>
      </c>
      <c r="BF400" s="256" cm="1">
        <f t="array" aca="1" ref="BF400" ca="1">_xlfn.XLOOKUP($A400&amp;$B400,'[3]产值及收款计划（2026）'!$A:$A&amp;'[3]产值及收款计划（2026）'!$B:$B,'[3]产值及收款计划（2026）'!BF:BF)</f>
        <v>0</v>
      </c>
      <c r="BG400" s="256" cm="1">
        <f t="array" aca="1" ref="BG400" ca="1">_xlfn.XLOOKUP($A400&amp;$B400,'[3]产值及收款计划（2026）'!$A:$A&amp;'[3]产值及收款计划（2026）'!$B:$B,'[3]产值及收款计划（2026）'!BG:BG)</f>
        <v>0</v>
      </c>
      <c r="BH400" s="256" cm="1">
        <f t="array" aca="1" ref="BH400" ca="1">_xlfn.XLOOKUP($A400&amp;$B400,'[3]产值及收款计划（2026）'!$A:$A&amp;'[3]产值及收款计划（2026）'!$B:$B,'[3]产值及收款计划（2026）'!BH:BH)</f>
        <v>0</v>
      </c>
      <c r="BI400" s="256" cm="1">
        <f t="array" aca="1" ref="BI400" ca="1">_xlfn.XLOOKUP($A400&amp;$B400,'[3]产值及收款计划（2026）'!$A:$A&amp;'[3]产值及收款计划（2026）'!$B:$B,'[3]产值及收款计划（2026）'!BI:BI)</f>
        <v>0</v>
      </c>
      <c r="BJ400" s="256" cm="1">
        <f t="array" aca="1" ref="BJ400" ca="1">_xlfn.XLOOKUP($A400&amp;$B400,'[3]产值及收款计划（2026）'!$A:$A&amp;'[3]产值及收款计划（2026）'!$B:$B,'[3]产值及收款计划（2026）'!BJ:BJ)</f>
        <v>0</v>
      </c>
      <c r="BK400" s="256" cm="1">
        <f t="array" aca="1" ref="BK400" ca="1">_xlfn.XLOOKUP($A400&amp;$B400,'[3]产值及收款计划（2026）'!$A:$A&amp;'[3]产值及收款计划（2026）'!$B:$B,'[3]产值及收款计划（2026）'!BK:BK)</f>
        <v>0</v>
      </c>
      <c r="BL400" s="256" cm="1">
        <f t="array" aca="1" ref="BL400" ca="1">_xlfn.XLOOKUP($A400&amp;$B400,'[3]产值及收款计划（2026）'!$A:$A&amp;'[3]产值及收款计划（2026）'!$B:$B,'[3]产值及收款计划（2026）'!BL:BL)</f>
        <v>0</v>
      </c>
      <c r="BM400" s="256"/>
      <c r="BN400" s="256"/>
      <c r="BO400" s="256"/>
      <c r="BP400" s="256"/>
      <c r="BQ400" s="255" t="str" cm="1">
        <f t="array" aca="1" ref="BQ400" ca="1">_xlfn.XLOOKUP($A400&amp;$B400,'[3]产值及收款计划（2026）'!$A:$A&amp;'[3]产值及收款计划（2026）'!$B:$B,'[3]产值及收款计划（2026）'!BQ:BQ)</f>
        <v>上海申迪（集团）有限公司</v>
      </c>
      <c r="BR400" s="256" cm="1">
        <f t="array" aca="1" ref="BR400" ca="1">_xlfn.XLOOKUP($A400&amp;$B400,'[3]产值及收款计划（2026）'!$A:$A&amp;'[3]产值及收款计划（2026）'!$B:$B,'[3]产值及收款计划（2026）'!BR:BR)</f>
        <v>0</v>
      </c>
      <c r="CA400" s="256" cm="1">
        <f t="array" aca="1" ref="CA400" ca="1">_xlfn.XLOOKUP($A400&amp;$B400,'[3]产值及收款计划（2026）'!$A:$A&amp;'[3]产值及收款计划（2026）'!$B:$B,'[3]产值及收款计划（2026）'!CA:CA)</f>
        <v>0</v>
      </c>
      <c r="CB400" s="256" cm="1">
        <f t="array" aca="1" ref="CB400" ca="1">_xlfn.XLOOKUP($A400&amp;$B400,'[3]产值及收款计划（2026）'!$A:$A&amp;'[3]产值及收款计划（2026）'!$B:$B,'[3]产值及收款计划（2026）'!CB:CB)</f>
        <v>0</v>
      </c>
      <c r="CC400" s="256" cm="1">
        <f t="array" aca="1" ref="CC400" ca="1">_xlfn.XLOOKUP($A400&amp;$B400,'[3]产值及收款计划（2026）'!$A:$A&amp;'[3]产值及收款计划（2026）'!$B:$B,'[3]产值及收款计划（2026）'!CC:CC)</f>
        <v>0</v>
      </c>
      <c r="CD400" s="256" cm="1">
        <f t="array" aca="1" ref="CD400" ca="1">_xlfn.XLOOKUP($A400&amp;$B400,'[3]产值及收款计划（2026）'!$A:$A&amp;'[3]产值及收款计划（2026）'!$B:$B,'[3]产值及收款计划（2026）'!CD:CD)</f>
        <v>0</v>
      </c>
      <c r="CE400" s="256" cm="1">
        <f t="array" aca="1" ref="CE400" ca="1">_xlfn.XLOOKUP($A400&amp;$B400,'[3]产值及收款计划（2026）'!$A:$A&amp;'[3]产值及收款计划（2026）'!$B:$B,'[3]产值及收款计划（2026）'!CE:CE)</f>
        <v>0</v>
      </c>
      <c r="CF400" s="256" cm="1">
        <f t="array" aca="1" ref="CF400" ca="1">_xlfn.XLOOKUP($A400&amp;$B400,'[3]产值及收款计划（2026）'!$A:$A&amp;'[3]产值及收款计划（2026）'!$B:$B,'[3]产值及收款计划（2026）'!CF:CF)</f>
        <v>0</v>
      </c>
      <c r="CG400" s="256" cm="1">
        <f t="array" aca="1" ref="CG400" ca="1">_xlfn.XLOOKUP($A400&amp;$B400,'[3]产值及收款计划（2026）'!$A:$A&amp;'[3]产值及收款计划（2026）'!$B:$B,'[3]产值及收款计划（2026）'!CG:CG)</f>
        <v>0</v>
      </c>
      <c r="CH400" s="256" cm="1">
        <f t="array" aca="1" ref="CH400" ca="1">_xlfn.XLOOKUP($A400&amp;$B400,'[3]产值及收款计划（2026）'!$A:$A&amp;'[3]产值及收款计划（2026）'!$B:$B,'[3]产值及收款计划（2026）'!CH:CH)</f>
        <v>0</v>
      </c>
      <c r="CI400" s="256" cm="1">
        <f t="array" aca="1" ref="CI400" ca="1">_xlfn.XLOOKUP($A400&amp;$B400,'[3]产值及收款计划（2026）'!$A:$A&amp;'[3]产值及收款计划（2026）'!$B:$B,'[3]产值及收款计划（2026）'!CI:CI)</f>
        <v>0</v>
      </c>
      <c r="CJ400" s="256" cm="1">
        <f t="array" aca="1" ref="CJ400" ca="1">_xlfn.XLOOKUP($A400&amp;$B400,'[3]产值及收款计划（2026）'!$A:$A&amp;'[3]产值及收款计划（2026）'!$B:$B,'[3]产值及收款计划（2026）'!CJ:CJ)</f>
        <v>0</v>
      </c>
      <c r="CK400" s="256" cm="1">
        <f t="array" aca="1" ref="CK400" ca="1">_xlfn.XLOOKUP($A400&amp;$B400,'[3]产值及收款计划（2026）'!$A:$A&amp;'[3]产值及收款计划（2026）'!$B:$B,'[3]产值及收款计划（2026）'!CK:CK)</f>
        <v>0</v>
      </c>
      <c r="CL400" s="256" cm="1">
        <f t="array" aca="1" ref="CL400" ca="1">_xlfn.XLOOKUP($A400&amp;$B400,'[3]产值及收款计划（2026）'!$A:$A&amp;'[3]产值及收款计划（2026）'!$B:$B,'[3]产值及收款计划（2026）'!CL:CL)</f>
        <v>0</v>
      </c>
      <c r="DA400" s="256" cm="1">
        <f t="array" aca="1" ref="DA400" ca="1">_xlfn.XLOOKUP($A400&amp;$B400,'[3]产值及收款计划（2026）'!$A:$A&amp;'[3]产值及收款计划（2026）'!$B:$B,'[3]产值及收款计划（2026）'!DA:DA)</f>
        <v>0</v>
      </c>
      <c r="DB400" s="256" cm="1">
        <f t="array" aca="1" ref="DB400" ca="1">_xlfn.XLOOKUP($A400&amp;$B400,'[3]产值及收款计划（2026）'!$A:$A&amp;'[3]产值及收款计划（2026）'!$B:$B,'[3]产值及收款计划（2026）'!DB:DB)</f>
        <v>0</v>
      </c>
      <c r="DC400" s="256" cm="1">
        <f t="array" aca="1" ref="DC400" ca="1">_xlfn.XLOOKUP($A400&amp;$B400,'[3]产值及收款计划（2026）'!$A:$A&amp;'[3]产值及收款计划（2026）'!$B:$B,'[3]产值及收款计划（2026）'!DC:DC)</f>
        <v>0</v>
      </c>
      <c r="DD400" s="256" cm="1">
        <f t="array" aca="1" ref="DD400" ca="1">_xlfn.XLOOKUP($A400&amp;$B400,'[3]产值及收款计划（2026）'!$A:$A&amp;'[3]产值及收款计划（2026）'!$B:$B,'[3]产值及收款计划（2026）'!DD:DD)</f>
        <v>0</v>
      </c>
      <c r="DE400" s="256" cm="1">
        <f t="array" aca="1" ref="DE400" ca="1">_xlfn.XLOOKUP($A400&amp;$B400,'[3]产值及收款计划（2026）'!$A:$A&amp;'[3]产值及收款计划（2026）'!$B:$B,'[3]产值及收款计划（2026）'!DE:DE)</f>
        <v>0</v>
      </c>
      <c r="DF400" s="256" cm="1">
        <f t="array" aca="1" ref="DF400" ca="1">_xlfn.XLOOKUP($A400&amp;$B400,'[3]产值及收款计划（2026）'!$A:$A&amp;'[3]产值及收款计划（2026）'!$B:$B,'[3]产值及收款计划（2026）'!DF:DF)</f>
        <v>0</v>
      </c>
      <c r="DG400" s="256" cm="1">
        <f t="array" aca="1" ref="DG400" ca="1">_xlfn.XLOOKUP($A400&amp;$B400,'[3]产值及收款计划（2026）'!$A:$A&amp;'[3]产值及收款计划（2026）'!$B:$B,'[3]产值及收款计划（2026）'!DG:DG)</f>
        <v>0</v>
      </c>
      <c r="DH400" s="256" cm="1">
        <f t="array" aca="1" ref="DH400" ca="1">_xlfn.XLOOKUP($A400&amp;$B400,'[3]产值及收款计划（2026）'!$A:$A&amp;'[3]产值及收款计划（2026）'!$B:$B,'[3]产值及收款计划（2026）'!DH:DH)</f>
        <v>0</v>
      </c>
      <c r="DI400" s="256" cm="1">
        <f t="array" aca="1" ref="DI400" ca="1">_xlfn.XLOOKUP($A400&amp;$B400,'[3]产值及收款计划（2026）'!$A:$A&amp;'[3]产值及收款计划（2026）'!$B:$B,'[3]产值及收款计划（2026）'!DI:DI)</f>
        <v>0</v>
      </c>
      <c r="DJ400" s="256" cm="1">
        <f t="array" aca="1" ref="DJ400" ca="1">_xlfn.XLOOKUP($A400&amp;$B400,'[3]产值及收款计划（2026）'!$A:$A&amp;'[3]产值及收款计划（2026）'!$B:$B,'[3]产值及收款计划（2026）'!DJ:DJ)</f>
        <v>0</v>
      </c>
      <c r="DK400" s="256" cm="1">
        <f t="array" aca="1" ref="DK400" ca="1">_xlfn.XLOOKUP($A400&amp;$B400,'[3]产值及收款计划（2026）'!$A:$A&amp;'[3]产值及收款计划（2026）'!$B:$B,'[3]产值及收款计划（2026）'!DK:DK)</f>
        <v>0</v>
      </c>
      <c r="DL400" s="256" cm="1">
        <f t="array" aca="1" ref="DL400" ca="1">_xlfn.XLOOKUP($A400&amp;$B400,'[3]产值及收款计划（2026）'!$A:$A&amp;'[3]产值及收款计划（2026）'!$B:$B,'[3]产值及收款计划（2026）'!DL:DL)</f>
        <v>0</v>
      </c>
      <c r="DM400" s="264"/>
      <c r="DN400" s="250"/>
    </row>
    <row r="401" spans="1:118" ht="40.5" x14ac:dyDescent="0.15">
      <c r="A401" s="254">
        <f t="shared" ca="1" si="21"/>
        <v>53</v>
      </c>
      <c r="B401" s="254" t="s">
        <v>27</v>
      </c>
      <c r="C401" s="255" t="str" cm="1">
        <f t="array" aca="1" ref="C401" ca="1">_xlfn.XLOOKUP($A401&amp;$B401,'[3]产值及收款计划（2026）'!$A:$A&amp;'[3]产值及收款计划（2026）'!$B:$B,'[3]产值及收款计划（2026）'!C:C)</f>
        <v>C0CJSG-FW-T-2025101</v>
      </c>
      <c r="D401" s="256" t="str" cm="1">
        <f t="array" aca="1" ref="D401" ca="1">_xlfn.XLOOKUP($A401&amp;$B401,'[3]产值及收款计划（2026）'!$A:$A&amp;'[3]产值及收款计划（2026）'!$B:$B,'[3]产值及收款计划（2026）'!D:D)</f>
        <v>2025年隧道股份信息安全等保测评服务（第二期）</v>
      </c>
      <c r="E401" s="256" cm="1">
        <f t="array" aca="1" ref="E401" ca="1">_xlfn.XLOOKUP($A401&amp;$B401,'[3]产值及收款计划（2026）'!$A:$A&amp;'[3]产值及收款计划（2026）'!$B:$B,'[3]产值及收款计划（2026）'!E:E)</f>
        <v>72</v>
      </c>
      <c r="F401" s="256" cm="1">
        <f t="array" aca="1" ref="F401" ca="1">_xlfn.XLOOKUP($A401&amp;$B401,'[3]产值及收款计划（2026）'!$A:$A&amp;'[3]产值及收款计划（2026）'!$B:$B,'[3]产值及收款计划（2026）'!F:F)</f>
        <v>72</v>
      </c>
      <c r="G401" s="256" cm="1">
        <f t="array" aca="1" ref="G401" ca="1">_xlfn.XLOOKUP($A401&amp;$B401,'[3]产值及收款计划（2026）'!$A:$A&amp;'[3]产值及收款计划（2026）'!$B:$B,'[3]产值及收款计划（2026）'!G:G)</f>
        <v>72</v>
      </c>
      <c r="H401" s="256" cm="1">
        <f t="array" aca="1" ref="H401" ca="1">_xlfn.XLOOKUP($A401&amp;$B401,'[3]产值及收款计划（2026）'!$A:$A&amp;'[3]产值及收款计划（2026）'!$B:$B,'[3]产值及收款计划（2026）'!H:H)</f>
        <v>41.1</v>
      </c>
      <c r="I401" s="257" cm="1">
        <f t="array" aca="1" ref="I401" ca="1">_xlfn.XLOOKUP($A401&amp;$B401,'[3]产值及收款计划（2026）'!$A:$A&amp;'[3]产值及收款计划（2026）'!$B:$B,'[3]产值及收款计划（2026）'!I:I)</f>
        <v>0.57083333333333297</v>
      </c>
      <c r="J401" s="258" cm="1">
        <f t="array" aca="1" ref="J401" ca="1">_xlfn.XLOOKUP($A401&amp;$B401,'[3]产值及收款计划（2026）'!$A:$A&amp;'[3]产值及收款计划（2026）'!$B:$B,'[3]产值及收款计划（2026）'!J:J)</f>
        <v>0.06</v>
      </c>
      <c r="K401" s="256" cm="1">
        <f t="array" aca="1" ref="K401" ca="1">_xlfn.XLOOKUP($A401&amp;$B401,'[3]产值及收款计划（2026）'!$A:$A&amp;'[3]产值及收款计划（2026）'!$B:$B,'[3]产值及收款计划（2026）'!K:K)</f>
        <v>0</v>
      </c>
      <c r="L401" s="256" cm="1">
        <f t="array" aca="1" ref="L401" ca="1">_xlfn.XLOOKUP($A401&amp;$B401,'[3]产值及收款计划（2026）'!$A:$A&amp;'[3]产值及收款计划（2026）'!$B:$B,'[3]产值及收款计划（2026）'!L:L)</f>
        <v>0</v>
      </c>
      <c r="M401" s="256" t="str" cm="1">
        <f t="array" aca="1" ref="M401" ca="1">_xlfn.XLOOKUP($A401&amp;$B401,'[3]产值及收款计划（2026）'!$A:$A&amp;'[3]产值及收款计划（2026）'!$B:$B,'[3]产值及收款计划（2026）'!M:M)</f>
        <v>主导</v>
      </c>
      <c r="N401" s="256" cm="1">
        <f t="array" aca="1" ref="N401" ca="1">_xlfn.XLOOKUP($A401&amp;$B401,'[3]产值及收款计划（2026）'!$A:$A&amp;'[3]产值及收款计划（2026）'!$B:$B,'[3]产值及收款计划（2026）'!N:N)</f>
        <v>0</v>
      </c>
      <c r="O401" s="256" t="str" cm="1">
        <f t="array" aca="1" ref="O401" ca="1">_xlfn.XLOOKUP($A401&amp;$B401,'[3]产值及收款计划（2026）'!$A:$A&amp;'[3]产值及收款计划（2026）'!$B:$B,'[3]产值及收款计划（2026）'!O:O)</f>
        <v>邓惠洁</v>
      </c>
      <c r="P401" s="255" t="str" cm="1">
        <f t="array" aca="1" ref="P401" ca="1">_xlfn.XLOOKUP($A401&amp;$B401,'[3]产值及收款计划（2026）'!$A:$A&amp;'[3]产值及收款计划（2026）'!$B:$B,'[3]产值及收款计划（2026）'!P:P)</f>
        <v>在建</v>
      </c>
      <c r="Q401" s="256" cm="1">
        <f t="array" aca="1" ref="Q401" ca="1">_xlfn.XLOOKUP($A401&amp;$B401,'[3]产值及收款计划（2026）'!$A:$A&amp;'[3]产值及收款计划（2026）'!$B:$B,'[3]产值及收款计划（2026）'!Q:Q)</f>
        <v>0</v>
      </c>
      <c r="R401" s="256" cm="1">
        <f t="array" aca="1" ref="R401" ca="1">_xlfn.XLOOKUP($A401&amp;$B401,'[3]产值及收款计划（2026）'!$A:$A&amp;'[3]产值及收款计划（2026）'!$B:$B,'[3]产值及收款计划（2026）'!R:R)</f>
        <v>0</v>
      </c>
      <c r="S401" s="256" cm="1">
        <f t="array" aca="1" ref="S401" ca="1">_xlfn.XLOOKUP($A401&amp;$B401,'[3]产值及收款计划（2026）'!$A:$A&amp;'[3]产值及收款计划（2026）'!$B:$B,'[3]产值及收款计划（2026）'!S:S)</f>
        <v>0</v>
      </c>
      <c r="T401" s="256" cm="1">
        <f t="array" aca="1" ref="T401" ca="1">_xlfn.XLOOKUP($A401&amp;$B401,'[3]产值及收款计划（2026）'!$A:$A&amp;'[3]产值及收款计划（2026）'!$B:$B,'[3]产值及收款计划（2026）'!T:T)</f>
        <v>0</v>
      </c>
      <c r="U401" s="256" cm="1">
        <f t="array" aca="1" ref="U401" ca="1">_xlfn.XLOOKUP($A401&amp;$B401,'[3]产值及收款计划（2026）'!$A:$A&amp;'[3]产值及收款计划（2026）'!$B:$B,'[3]产值及收款计划（2026）'!U:U)</f>
        <v>0</v>
      </c>
      <c r="V401" s="256" cm="1">
        <f t="array" aca="1" ref="V401" ca="1">_xlfn.XLOOKUP($A401&amp;$B401,'[3]产值及收款计划（2026）'!$A:$A&amp;'[3]产值及收款计划（2026）'!$B:$B,'[3]产值及收款计划（2026）'!V:V)</f>
        <v>72</v>
      </c>
      <c r="W401" s="256" cm="1">
        <f t="array" aca="1" ref="W401" ca="1">_xlfn.XLOOKUP($A401&amp;$B401,'[3]产值及收款计划（2026）'!$A:$A&amp;'[3]产值及收款计划（2026）'!$B:$B,'[3]产值及收款计划（2026）'!W:W)</f>
        <v>0</v>
      </c>
      <c r="X401" s="256" cm="1">
        <f t="array" aca="1" ref="X401" ca="1">_xlfn.XLOOKUP($A401&amp;$B401,'[3]产值及收款计划（2026）'!$A:$A&amp;'[3]产值及收款计划（2026）'!$B:$B,'[3]产值及收款计划（2026）'!X:X)</f>
        <v>0</v>
      </c>
      <c r="Y401" s="256" cm="1">
        <f t="array" aca="1" ref="Y401" ca="1">_xlfn.XLOOKUP($A401&amp;$B401,'[3]产值及收款计划（2026）'!$A:$A&amp;'[3]产值及收款计划（2026）'!$B:$B,'[3]产值及收款计划（2026）'!Y:Y)</f>
        <v>0</v>
      </c>
      <c r="Z401" s="256" cm="1">
        <f t="array" aca="1" ref="Z401" ca="1">_xlfn.XLOOKUP($A401&amp;$B401,'[3]产值及收款计划（2026）'!$A:$A&amp;'[3]产值及收款计划（2026）'!$B:$B,'[3]产值及收款计划（2026）'!Z:Z)</f>
        <v>0</v>
      </c>
      <c r="AA401" s="256" cm="1">
        <f t="array" aca="1" ref="AA401" ca="1">_xlfn.XLOOKUP($A401&amp;$B401,'[3]产值及收款计划（2026）'!$A:$A&amp;'[3]产值及收款计划（2026）'!$B:$B,'[3]产值及收款计划（2026）'!AA:AA)</f>
        <v>50.4</v>
      </c>
      <c r="AB401" s="256" cm="1">
        <f t="array" aca="1" ref="AB401" ca="1">_xlfn.XLOOKUP($A401&amp;$B401,'[3]产值及收款计划（2026）'!$A:$A&amp;'[3]产值及收款计划（2026）'!$B:$B,'[3]产值及收款计划（2026）'!AB:AB)</f>
        <v>0</v>
      </c>
      <c r="AC401" s="256" cm="1">
        <f t="array" aca="1" ref="AC401" ca="1">_xlfn.XLOOKUP($A401&amp;$B401,'[3]产值及收款计划（2026）'!$A:$A&amp;'[3]产值及收款计划（2026）'!$B:$B,'[3]产值及收款计划（2026）'!AC:AC)</f>
        <v>0</v>
      </c>
      <c r="AD401" s="256" cm="1">
        <f t="array" aca="1" ref="AD401" ca="1">_xlfn.XLOOKUP($A401&amp;$B401,'[3]产值及收款计划（2026）'!$A:$A&amp;'[3]产值及收款计划（2026）'!$B:$B,'[3]产值及收款计划（2026）'!AD:AD)</f>
        <v>0</v>
      </c>
      <c r="AE401" s="256" cm="1">
        <f t="array" aca="1" ref="AE401" ca="1">_xlfn.XLOOKUP($A401&amp;$B401,'[3]产值及收款计划（2026）'!$A:$A&amp;'[3]产值及收款计划（2026）'!$B:$B,'[3]产值及收款计划（2026）'!AE:AE)</f>
        <v>50.4</v>
      </c>
      <c r="AF401" s="256" cm="1">
        <f t="array" aca="1" ref="AF401" ca="1">_xlfn.XLOOKUP($A401&amp;$B401,'[3]产值及收款计划（2026）'!$A:$A&amp;'[3]产值及收款计划（2026）'!$B:$B,'[3]产值及收款计划（2026）'!AF:AF)</f>
        <v>21.6</v>
      </c>
      <c r="AG401" s="256" cm="1">
        <f t="array" aca="1" ref="AG401" ca="1">_xlfn.XLOOKUP($A401&amp;$B401,'[3]产值及收款计划（2026）'!$A:$A&amp;'[3]产值及收款计划（2026）'!$B:$B,'[3]产值及收款计划（2026）'!AG:AG)</f>
        <v>0</v>
      </c>
      <c r="AH401" s="256" cm="1">
        <f t="array" aca="1" ref="AH401" ca="1">_xlfn.XLOOKUP($A401&amp;$B401,'[3]产值及收款计划（2026）'!$A:$A&amp;'[3]产值及收款计划（2026）'!$B:$B,'[3]产值及收款计划（2026）'!AH:AH)</f>
        <v>0</v>
      </c>
      <c r="AI401" s="256" cm="1">
        <f t="array" aca="1" ref="AI401" ca="1">_xlfn.XLOOKUP($A401&amp;$B401,'[3]产值及收款计划（2026）'!$A:$A&amp;'[3]产值及收款计划（2026）'!$B:$B,'[3]产值及收款计划（2026）'!AI:AI)</f>
        <v>0</v>
      </c>
      <c r="AJ401" s="256" cm="1">
        <f t="array" aca="1" ref="AJ401" ca="1">_xlfn.XLOOKUP($A401&amp;$B401,'[3]产值及收款计划（2026）'!$A:$A&amp;'[3]产值及收款计划（2026）'!$B:$B,'[3]产值及收款计划（2026）'!AJ:AJ)</f>
        <v>0</v>
      </c>
      <c r="AK401" s="256" cm="1">
        <f t="array" aca="1" ref="AK401" ca="1">_xlfn.XLOOKUP($A401&amp;$B401,'[3]产值及收款计划（2026）'!$A:$A&amp;'[3]产值及收款计划（2026）'!$B:$B,'[3]产值及收款计划（2026）'!AK:AK)</f>
        <v>0</v>
      </c>
      <c r="AL401" s="256" cm="1">
        <f t="array" aca="1" ref="AL401" ca="1">_xlfn.XLOOKUP($A401&amp;$B401,'[3]产值及收款计划（2026）'!$A:$A&amp;'[3]产值及收款计划（2026）'!$B:$B,'[3]产值及收款计划（2026）'!AL:AL)</f>
        <v>0</v>
      </c>
      <c r="AM401" s="263" t="e" cm="1">
        <f t="array" aca="1" ref="AM401" ca="1">_xlfn.LET(_xlpm.勾选月份状态数组,TRANSPOSE('PPT(12-15页）-TOP10'!$A$3:$A$14),_xlpm.选择数据区,IF('PPT(12-15页）-TOP10'!$E$3="收款",$BA401:$BL401,$AA401:$AL401),SUM(_xlfn._xlws.FILTER(_xlpm.选择数据区,_xlpm.勾选月份状态数组,"")))</f>
        <v>#NAME?</v>
      </c>
      <c r="AN401" s="256" t="e" cm="1">
        <f t="array" aca="1" ref="AN401" ca="1">_xlfn.LET(_xlpm.勾选月份状态数组,TRANSPOSE('PPT(12-15页）-TOP10'!$A$3:$A$14),_xlpm.选择数据区,IF('PPT(12-15页）-TOP10'!$E$3="收款",$DA401:$DL401,$CA401:$CL401),SUM(_xlfn._xlws.FILTER(_xlpm.选择数据区,_xlpm.勾选月份状态数组,"")))</f>
        <v>#NAME?</v>
      </c>
      <c r="AO401" s="256">
        <f ca="1">SUM(CA401:CC401)+SUM(AD401:AL401)</f>
        <v>72</v>
      </c>
      <c r="AP401" s="256"/>
      <c r="AQ401" s="256"/>
      <c r="AR401" s="256"/>
      <c r="AS401" s="256" cm="1">
        <f t="array" aca="1" ref="AS401" ca="1">_xlfn.XLOOKUP($A401&amp;$B401,'[3]产值及收款计划（2026）'!$A:$A&amp;'[3]产值及收款计划（2026）'!$B:$B,'[3]产值及收款计划（2026）'!AS:AS)</f>
        <v>0</v>
      </c>
      <c r="AT401" s="256" cm="1">
        <f t="array" aca="1" ref="AT401" ca="1">_xlfn.XLOOKUP($A401&amp;$B401,'[3]产值及收款计划（2026）'!$A:$A&amp;'[3]产值及收款计划（2026）'!$B:$B,'[3]产值及收款计划（2026）'!AT:AT)</f>
        <v>0</v>
      </c>
      <c r="AU401" s="256" cm="1">
        <f t="array" aca="1" ref="AU401" ca="1">_xlfn.XLOOKUP($A401&amp;$B401,'[3]产值及收款计划（2026）'!$A:$A&amp;'[3]产值及收款计划（2026）'!$B:$B,'[3]产值及收款计划（2026）'!AU:AU)</f>
        <v>0</v>
      </c>
      <c r="AV401" s="256" cm="1">
        <f t="array" aca="1" ref="AV401" ca="1">_xlfn.XLOOKUP($A401&amp;$B401,'[3]产值及收款计划（2026）'!$A:$A&amp;'[3]产值及收款计划（2026）'!$B:$B,'[3]产值及收款计划（2026）'!AV:AV)</f>
        <v>0</v>
      </c>
      <c r="AW401" s="256" cm="1">
        <f t="array" aca="1" ref="AW401" ca="1">_xlfn.XLOOKUP($A401&amp;$B401,'[3]产值及收款计划（2026）'!$A:$A&amp;'[3]产值及收款计划（2026）'!$B:$B,'[3]产值及收款计划（2026）'!AW:AW)</f>
        <v>0</v>
      </c>
      <c r="AX401" s="256" cm="1">
        <f t="array" aca="1" ref="AX401" ca="1">_xlfn.XLOOKUP($A401&amp;$B401,'[3]产值及收款计划（2026）'!$A:$A&amp;'[3]产值及收款计划（2026）'!$B:$B,'[3]产值及收款计划（2026）'!AX:AX)</f>
        <v>0</v>
      </c>
      <c r="AY401" s="256" cm="1">
        <f t="array" aca="1" ref="AY401" ca="1">_xlfn.XLOOKUP($A401&amp;$B401,'[3]产值及收款计划（2026）'!$A:$A&amp;'[3]产值及收款计划（2026）'!$B:$B,'[3]产值及收款计划（2026）'!AY:AY)</f>
        <v>72</v>
      </c>
      <c r="AZ401" s="256" cm="1">
        <f t="array" aca="1" ref="AZ401" ca="1">_xlfn.XLOOKUP($A401&amp;$B401,'[3]产值及收款计划（2026）'!$A:$A&amp;'[3]产值及收款计划（2026）'!$B:$B,'[3]产值及收款计划（2026）'!AZ:AZ)</f>
        <v>0</v>
      </c>
      <c r="BA401" s="256" cm="1">
        <f t="array" aca="1" ref="BA401" ca="1">_xlfn.XLOOKUP($A401&amp;$B401,'[3]产值及收款计划（2026）'!$A:$A&amp;'[3]产值及收款计划（2026）'!$B:$B,'[3]产值及收款计划（2026）'!BA:BA)</f>
        <v>50.4</v>
      </c>
      <c r="BB401" s="256" cm="1">
        <f t="array" aca="1" ref="BB401" ca="1">_xlfn.XLOOKUP($A401&amp;$B401,'[3]产值及收款计划（2026）'!$A:$A&amp;'[3]产值及收款计划（2026）'!$B:$B,'[3]产值及收款计划（2026）'!BB:BB)</f>
        <v>50.4</v>
      </c>
      <c r="BC401" s="256" cm="1">
        <f t="array" aca="1" ref="BC401" ca="1">_xlfn.XLOOKUP($A401&amp;$B401,'[3]产值及收款计划（2026）'!$A:$A&amp;'[3]产值及收款计划（2026）'!$B:$B,'[3]产值及收款计划（2026）'!BC:BC)</f>
        <v>0</v>
      </c>
      <c r="BD401" s="256" cm="1">
        <f t="array" aca="1" ref="BD401" ca="1">_xlfn.XLOOKUP($A401&amp;$B401,'[3]产值及收款计划（2026）'!$A:$A&amp;'[3]产值及收款计划（2026）'!$B:$B,'[3]产值及收款计划（2026）'!BD:BD)</f>
        <v>50.4</v>
      </c>
      <c r="BE401" s="256" cm="1">
        <f t="array" aca="1" ref="BE401" ca="1">_xlfn.XLOOKUP($A401&amp;$B401,'[3]产值及收款计划（2026）'!$A:$A&amp;'[3]产值及收款计划（2026）'!$B:$B,'[3]产值及收款计划（2026）'!BE:BE)</f>
        <v>21.6</v>
      </c>
      <c r="BF401" s="256" cm="1">
        <f t="array" aca="1" ref="BF401" ca="1">_xlfn.XLOOKUP($A401&amp;$B401,'[3]产值及收款计划（2026）'!$A:$A&amp;'[3]产值及收款计划（2026）'!$B:$B,'[3]产值及收款计划（2026）'!BF:BF)</f>
        <v>0</v>
      </c>
      <c r="BG401" s="256" cm="1">
        <f t="array" aca="1" ref="BG401" ca="1">_xlfn.XLOOKUP($A401&amp;$B401,'[3]产值及收款计划（2026）'!$A:$A&amp;'[3]产值及收款计划（2026）'!$B:$B,'[3]产值及收款计划（2026）'!BG:BG)</f>
        <v>0</v>
      </c>
      <c r="BH401" s="256" cm="1">
        <f t="array" aca="1" ref="BH401" ca="1">_xlfn.XLOOKUP($A401&amp;$B401,'[3]产值及收款计划（2026）'!$A:$A&amp;'[3]产值及收款计划（2026）'!$B:$B,'[3]产值及收款计划（2026）'!BH:BH)</f>
        <v>0</v>
      </c>
      <c r="BI401" s="256" cm="1">
        <f t="array" aca="1" ref="BI401" ca="1">_xlfn.XLOOKUP($A401&amp;$B401,'[3]产值及收款计划（2026）'!$A:$A&amp;'[3]产值及收款计划（2026）'!$B:$B,'[3]产值及收款计划（2026）'!BI:BI)</f>
        <v>0</v>
      </c>
      <c r="BJ401" s="256" cm="1">
        <f t="array" aca="1" ref="BJ401" ca="1">_xlfn.XLOOKUP($A401&amp;$B401,'[3]产值及收款计划（2026）'!$A:$A&amp;'[3]产值及收款计划（2026）'!$B:$B,'[3]产值及收款计划（2026）'!BJ:BJ)</f>
        <v>0</v>
      </c>
      <c r="BK401" s="256" cm="1">
        <f t="array" aca="1" ref="BK401" ca="1">_xlfn.XLOOKUP($A401&amp;$B401,'[3]产值及收款计划（2026）'!$A:$A&amp;'[3]产值及收款计划（2026）'!$B:$B,'[3]产值及收款计划（2026）'!BK:BK)</f>
        <v>0</v>
      </c>
      <c r="BL401" s="256" cm="1">
        <f t="array" aca="1" ref="BL401" ca="1">_xlfn.XLOOKUP($A401&amp;$B401,'[3]产值及收款计划（2026）'!$A:$A&amp;'[3]产值及收款计划（2026）'!$B:$B,'[3]产值及收款计划（2026）'!BL:BL)</f>
        <v>0</v>
      </c>
      <c r="BM401" s="256"/>
      <c r="BN401" s="256"/>
      <c r="BO401" s="256"/>
      <c r="BP401" s="256"/>
      <c r="BQ401" s="255" t="str" cm="1">
        <f t="array" aca="1" ref="BQ401" ca="1">_xlfn.XLOOKUP($A401&amp;$B401,'[3]产值及收款计划（2026）'!$A:$A&amp;'[3]产值及收款计划（2026）'!$B:$B,'[3]产值及收款计划（2026）'!BQ:BQ)</f>
        <v>上海隧道工程股份有限公司</v>
      </c>
      <c r="BR401" s="256" cm="1">
        <f t="array" aca="1" ref="BR401" ca="1">_xlfn.XLOOKUP($A401&amp;$B401,'[3]产值及收款计划（2026）'!$A:$A&amp;'[3]产值及收款计划（2026）'!$B:$B,'[3]产值及收款计划（2026）'!BR:BR)</f>
        <v>0</v>
      </c>
      <c r="CA401" s="256" cm="1">
        <f t="array" aca="1" ref="CA401" ca="1">_xlfn.XLOOKUP($A401&amp;$B401,'[3]产值及收款计划（2026）'!$A:$A&amp;'[3]产值及收款计划（2026）'!$B:$B,'[3]产值及收款计划（2026）'!CA:CA)</f>
        <v>0</v>
      </c>
      <c r="CB401" s="256" cm="1">
        <f t="array" aca="1" ref="CB401" ca="1">_xlfn.XLOOKUP($A401&amp;$B401,'[3]产值及收款计划（2026）'!$A:$A&amp;'[3]产值及收款计划（2026）'!$B:$B,'[3]产值及收款计划（2026）'!CB:CB)</f>
        <v>0</v>
      </c>
      <c r="CC401" s="256" cm="1">
        <f t="array" aca="1" ref="CC401" ca="1">_xlfn.XLOOKUP($A401&amp;$B401,'[3]产值及收款计划（2026）'!$A:$A&amp;'[3]产值及收款计划（2026）'!$B:$B,'[3]产值及收款计划（2026）'!CC:CC)</f>
        <v>0</v>
      </c>
      <c r="CD401" s="256" cm="1">
        <f t="array" aca="1" ref="CD401" ca="1">_xlfn.XLOOKUP($A401&amp;$B401,'[3]产值及收款计划（2026）'!$A:$A&amp;'[3]产值及收款计划（2026）'!$B:$B,'[3]产值及收款计划（2026）'!CD:CD)</f>
        <v>0</v>
      </c>
      <c r="CE401" s="256" cm="1">
        <f t="array" aca="1" ref="CE401" ca="1">_xlfn.XLOOKUP($A401&amp;$B401,'[3]产值及收款计划（2026）'!$A:$A&amp;'[3]产值及收款计划（2026）'!$B:$B,'[3]产值及收款计划（2026）'!CE:CE)</f>
        <v>0</v>
      </c>
      <c r="CF401" s="256" cm="1">
        <f t="array" aca="1" ref="CF401" ca="1">_xlfn.XLOOKUP($A401&amp;$B401,'[3]产值及收款计划（2026）'!$A:$A&amp;'[3]产值及收款计划（2026）'!$B:$B,'[3]产值及收款计划（2026）'!CF:CF)</f>
        <v>0</v>
      </c>
      <c r="CG401" s="256" cm="1">
        <f t="array" aca="1" ref="CG401" ca="1">_xlfn.XLOOKUP($A401&amp;$B401,'[3]产值及收款计划（2026）'!$A:$A&amp;'[3]产值及收款计划（2026）'!$B:$B,'[3]产值及收款计划（2026）'!CG:CG)</f>
        <v>0</v>
      </c>
      <c r="CH401" s="256" cm="1">
        <f t="array" aca="1" ref="CH401" ca="1">_xlfn.XLOOKUP($A401&amp;$B401,'[3]产值及收款计划（2026）'!$A:$A&amp;'[3]产值及收款计划（2026）'!$B:$B,'[3]产值及收款计划（2026）'!CH:CH)</f>
        <v>0</v>
      </c>
      <c r="CI401" s="256" cm="1">
        <f t="array" aca="1" ref="CI401" ca="1">_xlfn.XLOOKUP($A401&amp;$B401,'[3]产值及收款计划（2026）'!$A:$A&amp;'[3]产值及收款计划（2026）'!$B:$B,'[3]产值及收款计划（2026）'!CI:CI)</f>
        <v>0</v>
      </c>
      <c r="CJ401" s="256" cm="1">
        <f t="array" aca="1" ref="CJ401" ca="1">_xlfn.XLOOKUP($A401&amp;$B401,'[3]产值及收款计划（2026）'!$A:$A&amp;'[3]产值及收款计划（2026）'!$B:$B,'[3]产值及收款计划（2026）'!CJ:CJ)</f>
        <v>0</v>
      </c>
      <c r="CK401" s="256" cm="1">
        <f t="array" aca="1" ref="CK401" ca="1">_xlfn.XLOOKUP($A401&amp;$B401,'[3]产值及收款计划（2026）'!$A:$A&amp;'[3]产值及收款计划（2026）'!$B:$B,'[3]产值及收款计划（2026）'!CK:CK)</f>
        <v>0</v>
      </c>
      <c r="CL401" s="256" cm="1">
        <f t="array" aca="1" ref="CL401" ca="1">_xlfn.XLOOKUP($A401&amp;$B401,'[3]产值及收款计划（2026）'!$A:$A&amp;'[3]产值及收款计划（2026）'!$B:$B,'[3]产值及收款计划（2026）'!CL:CL)</f>
        <v>0</v>
      </c>
      <c r="DA401" s="256" cm="1">
        <f t="array" aca="1" ref="DA401" ca="1">_xlfn.XLOOKUP($A401&amp;$B401,'[3]产值及收款计划（2026）'!$A:$A&amp;'[3]产值及收款计划（2026）'!$B:$B,'[3]产值及收款计划（2026）'!DA:DA)</f>
        <v>0</v>
      </c>
      <c r="DB401" s="256" cm="1">
        <f t="array" aca="1" ref="DB401" ca="1">_xlfn.XLOOKUP($A401&amp;$B401,'[3]产值及收款计划（2026）'!$A:$A&amp;'[3]产值及收款计划（2026）'!$B:$B,'[3]产值及收款计划（2026）'!DB:DB)</f>
        <v>0</v>
      </c>
      <c r="DC401" s="256" cm="1">
        <f t="array" aca="1" ref="DC401" ca="1">_xlfn.XLOOKUP($A401&amp;$B401,'[3]产值及收款计划（2026）'!$A:$A&amp;'[3]产值及收款计划（2026）'!$B:$B,'[3]产值及收款计划（2026）'!DC:DC)</f>
        <v>0</v>
      </c>
      <c r="DD401" s="256" cm="1">
        <f t="array" aca="1" ref="DD401" ca="1">_xlfn.XLOOKUP($A401&amp;$B401,'[3]产值及收款计划（2026）'!$A:$A&amp;'[3]产值及收款计划（2026）'!$B:$B,'[3]产值及收款计划（2026）'!DD:DD)</f>
        <v>0</v>
      </c>
      <c r="DE401" s="256" cm="1">
        <f t="array" aca="1" ref="DE401" ca="1">_xlfn.XLOOKUP($A401&amp;$B401,'[3]产值及收款计划（2026）'!$A:$A&amp;'[3]产值及收款计划（2026）'!$B:$B,'[3]产值及收款计划（2026）'!DE:DE)</f>
        <v>0</v>
      </c>
      <c r="DF401" s="256" cm="1">
        <f t="array" aca="1" ref="DF401" ca="1">_xlfn.XLOOKUP($A401&amp;$B401,'[3]产值及收款计划（2026）'!$A:$A&amp;'[3]产值及收款计划（2026）'!$B:$B,'[3]产值及收款计划（2026）'!DF:DF)</f>
        <v>0</v>
      </c>
      <c r="DG401" s="256" cm="1">
        <f t="array" aca="1" ref="DG401" ca="1">_xlfn.XLOOKUP($A401&amp;$B401,'[3]产值及收款计划（2026）'!$A:$A&amp;'[3]产值及收款计划（2026）'!$B:$B,'[3]产值及收款计划（2026）'!DG:DG)</f>
        <v>0</v>
      </c>
      <c r="DH401" s="256" cm="1">
        <f t="array" aca="1" ref="DH401" ca="1">_xlfn.XLOOKUP($A401&amp;$B401,'[3]产值及收款计划（2026）'!$A:$A&amp;'[3]产值及收款计划（2026）'!$B:$B,'[3]产值及收款计划（2026）'!DH:DH)</f>
        <v>0</v>
      </c>
      <c r="DI401" s="256" cm="1">
        <f t="array" aca="1" ref="DI401" ca="1">_xlfn.XLOOKUP($A401&amp;$B401,'[3]产值及收款计划（2026）'!$A:$A&amp;'[3]产值及收款计划（2026）'!$B:$B,'[3]产值及收款计划（2026）'!DI:DI)</f>
        <v>0</v>
      </c>
      <c r="DJ401" s="256" cm="1">
        <f t="array" aca="1" ref="DJ401" ca="1">_xlfn.XLOOKUP($A401&amp;$B401,'[3]产值及收款计划（2026）'!$A:$A&amp;'[3]产值及收款计划（2026）'!$B:$B,'[3]产值及收款计划（2026）'!DJ:DJ)</f>
        <v>0</v>
      </c>
      <c r="DK401" s="256" cm="1">
        <f t="array" aca="1" ref="DK401" ca="1">_xlfn.XLOOKUP($A401&amp;$B401,'[3]产值及收款计划（2026）'!$A:$A&amp;'[3]产值及收款计划（2026）'!$B:$B,'[3]产值及收款计划（2026）'!DK:DK)</f>
        <v>0</v>
      </c>
      <c r="DL401" s="256" cm="1">
        <f t="array" aca="1" ref="DL401" ca="1">_xlfn.XLOOKUP($A401&amp;$B401,'[3]产值及收款计划（2026）'!$A:$A&amp;'[3]产值及收款计划（2026）'!$B:$B,'[3]产值及收款计划（2026）'!DL:DL)</f>
        <v>0</v>
      </c>
      <c r="DM401" s="264"/>
      <c r="DN401" s="250"/>
    </row>
    <row r="402" spans="1:118" ht="20.25" x14ac:dyDescent="0.15">
      <c r="A402" s="254">
        <f t="shared" ca="1" si="21"/>
        <v>54</v>
      </c>
      <c r="B402" s="254" t="s">
        <v>27</v>
      </c>
      <c r="C402" s="256" t="str" cm="1">
        <f t="array" aca="1" ref="C402" ca="1">_xlfn.XLOOKUP($A402&amp;$B402,'[3]产值及收款计划（2026）'!$A:$A&amp;'[3]产值及收款计划（2026）'!$B:$B,'[3]产值及收款计划（2026）'!C:C)</f>
        <v>C0CJSG-FW-T-2025092</v>
      </c>
      <c r="D402" s="255" t="str" cm="1">
        <f t="array" aca="1" ref="D402" ca="1">_xlfn.XLOOKUP($A402&amp;$B402,'[3]产值及收款计划（2026）'!$A:$A&amp;'[3]产值及收款计划（2026）'!$B:$B,'[3]产值及收款计划（2026）'!D:D)</f>
        <v>融资租赁平台系统建设(二期)</v>
      </c>
      <c r="E402" s="256" cm="1">
        <f t="array" aca="1" ref="E402" ca="1">_xlfn.XLOOKUP($A402&amp;$B402,'[3]产值及收款计划（2026）'!$A:$A&amp;'[3]产值及收款计划（2026）'!$B:$B,'[3]产值及收款计划（2026）'!E:E)</f>
        <v>80.3</v>
      </c>
      <c r="F402" s="256" cm="1">
        <f t="array" aca="1" ref="F402" ca="1">_xlfn.XLOOKUP($A402&amp;$B402,'[3]产值及收款计划（2026）'!$A:$A&amp;'[3]产值及收款计划（2026）'!$B:$B,'[3]产值及收款计划（2026）'!F:F)</f>
        <v>80.3</v>
      </c>
      <c r="G402" s="256" cm="1">
        <f t="array" aca="1" ref="G402" ca="1">_xlfn.XLOOKUP($A402&amp;$B402,'[3]产值及收款计划（2026）'!$A:$A&amp;'[3]产值及收款计划（2026）'!$B:$B,'[3]产值及收款计划（2026）'!G:G)</f>
        <v>80.3</v>
      </c>
      <c r="H402" s="256" cm="1">
        <f t="array" aca="1" ref="H402" ca="1">_xlfn.XLOOKUP($A402&amp;$B402,'[3]产值及收款计划（2026）'!$A:$A&amp;'[3]产值及收款计划（2026）'!$B:$B,'[3]产值及收款计划（2026）'!H:H)</f>
        <v>7.3</v>
      </c>
      <c r="I402" s="257" cm="1">
        <f t="array" aca="1" ref="I402" ca="1">_xlfn.XLOOKUP($A402&amp;$B402,'[3]产值及收款计划（2026）'!$A:$A&amp;'[3]产值及收款计划（2026）'!$B:$B,'[3]产值及收款计划（2026）'!I:I)</f>
        <v>9.0909090909090898E-2</v>
      </c>
      <c r="J402" s="258" cm="1">
        <f t="array" aca="1" ref="J402" ca="1">_xlfn.XLOOKUP($A402&amp;$B402,'[3]产值及收款计划（2026）'!$A:$A&amp;'[3]产值及收款计划（2026）'!$B:$B,'[3]产值及收款计划（2026）'!J:J)</f>
        <v>0.06</v>
      </c>
      <c r="K402" s="256" cm="1">
        <f t="array" aca="1" ref="K402" ca="1">_xlfn.XLOOKUP($A402&amp;$B402,'[3]产值及收款计划（2026）'!$A:$A&amp;'[3]产值及收款计划（2026）'!$B:$B,'[3]产值及收款计划（2026）'!K:K)</f>
        <v>0</v>
      </c>
      <c r="L402" s="256" cm="1">
        <f t="array" aca="1" ref="L402" ca="1">_xlfn.XLOOKUP($A402&amp;$B402,'[3]产值及收款计划（2026）'!$A:$A&amp;'[3]产值及收款计划（2026）'!$B:$B,'[3]产值及收款计划（2026）'!L:L)</f>
        <v>0</v>
      </c>
      <c r="M402" s="256" t="str" cm="1">
        <f t="array" aca="1" ref="M402" ca="1">_xlfn.XLOOKUP($A402&amp;$B402,'[3]产值及收款计划（2026）'!$A:$A&amp;'[3]产值及收款计划（2026）'!$B:$B,'[3]产值及收款计划（2026）'!M:M)</f>
        <v>主导</v>
      </c>
      <c r="N402" s="256" cm="1">
        <f t="array" aca="1" ref="N402" ca="1">_xlfn.XLOOKUP($A402&amp;$B402,'[3]产值及收款计划（2026）'!$A:$A&amp;'[3]产值及收款计划（2026）'!$B:$B,'[3]产值及收款计划（2026）'!N:N)</f>
        <v>0</v>
      </c>
      <c r="O402" s="256" t="str" cm="1">
        <f t="array" aca="1" ref="O402" ca="1">_xlfn.XLOOKUP($A402&amp;$B402,'[3]产值及收款计划（2026）'!$A:$A&amp;'[3]产值及收款计划（2026）'!$B:$B,'[3]产值及收款计划（2026）'!O:O)</f>
        <v>侯捷</v>
      </c>
      <c r="P402" s="255" t="str" cm="1">
        <f t="array" aca="1" ref="P402" ca="1">_xlfn.XLOOKUP($A402&amp;$B402,'[3]产值及收款计划（2026）'!$A:$A&amp;'[3]产值及收款计划（2026）'!$B:$B,'[3]产值及收款计划（2026）'!P:P)</f>
        <v>在建</v>
      </c>
      <c r="Q402" s="256" cm="1">
        <f t="array" aca="1" ref="Q402" ca="1">_xlfn.XLOOKUP($A402&amp;$B402,'[3]产值及收款计划（2026）'!$A:$A&amp;'[3]产值及收款计划（2026）'!$B:$B,'[3]产值及收款计划（2026）'!Q:Q)</f>
        <v>0</v>
      </c>
      <c r="R402" s="256" cm="1">
        <f t="array" aca="1" ref="R402" ca="1">_xlfn.XLOOKUP($A402&amp;$B402,'[3]产值及收款计划（2026）'!$A:$A&amp;'[3]产值及收款计划（2026）'!$B:$B,'[3]产值及收款计划（2026）'!R:R)</f>
        <v>0</v>
      </c>
      <c r="S402" s="256" cm="1">
        <f t="array" aca="1" ref="S402" ca="1">_xlfn.XLOOKUP($A402&amp;$B402,'[3]产值及收款计划（2026）'!$A:$A&amp;'[3]产值及收款计划（2026）'!$B:$B,'[3]产值及收款计划（2026）'!S:S)</f>
        <v>0</v>
      </c>
      <c r="T402" s="256" cm="1">
        <f t="array" aca="1" ref="T402" ca="1">_xlfn.XLOOKUP($A402&amp;$B402,'[3]产值及收款计划（2026）'!$A:$A&amp;'[3]产值及收款计划（2026）'!$B:$B,'[3]产值及收款计划（2026）'!T:T)</f>
        <v>0</v>
      </c>
      <c r="U402" s="256" cm="1">
        <f t="array" aca="1" ref="U402" ca="1">_xlfn.XLOOKUP($A402&amp;$B402,'[3]产值及收款计划（2026）'!$A:$A&amp;'[3]产值及收款计划（2026）'!$B:$B,'[3]产值及收款计划（2026）'!U:U)</f>
        <v>0</v>
      </c>
      <c r="V402" s="256" cm="1">
        <f t="array" aca="1" ref="V402" ca="1">_xlfn.XLOOKUP($A402&amp;$B402,'[3]产值及收款计划（2026）'!$A:$A&amp;'[3]产值及收款计划（2026）'!$B:$B,'[3]产值及收款计划（2026）'!V:V)</f>
        <v>80.3</v>
      </c>
      <c r="W402" s="256" cm="1">
        <f t="array" aca="1" ref="W402" ca="1">_xlfn.XLOOKUP($A402&amp;$B402,'[3]产值及收款计划（2026）'!$A:$A&amp;'[3]产值及收款计划（2026）'!$B:$B,'[3]产值及收款计划（2026）'!W:W)</f>
        <v>0</v>
      </c>
      <c r="X402" s="256" cm="1">
        <f t="array" aca="1" ref="X402" ca="1">_xlfn.XLOOKUP($A402&amp;$B402,'[3]产值及收款计划（2026）'!$A:$A&amp;'[3]产值及收款计划（2026）'!$B:$B,'[3]产值及收款计划（2026）'!X:X)</f>
        <v>0</v>
      </c>
      <c r="Y402" s="256" cm="1">
        <f t="array" aca="1" ref="Y402" ca="1">_xlfn.XLOOKUP($A402&amp;$B402,'[3]产值及收款计划（2026）'!$A:$A&amp;'[3]产值及收款计划（2026）'!$B:$B,'[3]产值及收款计划（2026）'!Y:Y)</f>
        <v>0</v>
      </c>
      <c r="Z402" s="256" cm="1">
        <f t="array" aca="1" ref="Z402" ca="1">_xlfn.XLOOKUP($A402&amp;$B402,'[3]产值及收款计划（2026）'!$A:$A&amp;'[3]产值及收款计划（2026）'!$B:$B,'[3]产值及收款计划（2026）'!Z:Z)</f>
        <v>0</v>
      </c>
      <c r="AA402" s="267" cm="1">
        <f t="array" aca="1" ref="AA402" ca="1">_xlfn.XLOOKUP($A402&amp;$B402,'[3]产值及收款计划（2026）'!$A:$A&amp;'[3]产值及收款计划（2026）'!$B:$B,'[3]产值及收款计划（2026）'!AA:AA)</f>
        <v>0</v>
      </c>
      <c r="AB402" s="267" cm="1">
        <f t="array" aca="1" ref="AB402" ca="1">_xlfn.XLOOKUP($A402&amp;$B402,'[3]产值及收款计划（2026）'!$A:$A&amp;'[3]产值及收款计划（2026）'!$B:$B,'[3]产值及收款计划（2026）'!AB:AB)</f>
        <v>0</v>
      </c>
      <c r="AC402" s="267" cm="1">
        <f t="array" aca="1" ref="AC402" ca="1">_xlfn.XLOOKUP($A402&amp;$B402,'[3]产值及收款计划（2026）'!$A:$A&amp;'[3]产值及收款计划（2026）'!$B:$B,'[3]产值及收款计划（2026）'!AC:AC)</f>
        <v>48.18</v>
      </c>
      <c r="AD402" s="256" cm="1">
        <f t="array" aca="1" ref="AD402" ca="1">_xlfn.XLOOKUP($A402&amp;$B402,'[3]产值及收款计划（2026）'!$A:$A&amp;'[3]产值及收款计划（2026）'!$B:$B,'[3]产值及收款计划（2026）'!AD:AD)</f>
        <v>0</v>
      </c>
      <c r="AE402" s="256" cm="1">
        <f t="array" aca="1" ref="AE402" ca="1">_xlfn.XLOOKUP($A402&amp;$B402,'[3]产值及收款计划（2026）'!$A:$A&amp;'[3]产值及收款计划（2026）'!$B:$B,'[3]产值及收款计划（2026）'!AE:AE)</f>
        <v>0</v>
      </c>
      <c r="AF402" s="256" cm="1">
        <f t="array" aca="1" ref="AF402" ca="1">_xlfn.XLOOKUP($A402&amp;$B402,'[3]产值及收款计划（2026）'!$A:$A&amp;'[3]产值及收款计划（2026）'!$B:$B,'[3]产值及收款计划（2026）'!AF:AF)</f>
        <v>32.119999999999997</v>
      </c>
      <c r="AG402" s="256" cm="1">
        <f t="array" aca="1" ref="AG402" ca="1">_xlfn.XLOOKUP($A402&amp;$B402,'[3]产值及收款计划（2026）'!$A:$A&amp;'[3]产值及收款计划（2026）'!$B:$B,'[3]产值及收款计划（2026）'!AG:AG)</f>
        <v>0</v>
      </c>
      <c r="AH402" s="256" cm="1">
        <f t="array" aca="1" ref="AH402" ca="1">_xlfn.XLOOKUP($A402&amp;$B402,'[3]产值及收款计划（2026）'!$A:$A&amp;'[3]产值及收款计划（2026）'!$B:$B,'[3]产值及收款计划（2026）'!AH:AH)</f>
        <v>0</v>
      </c>
      <c r="AI402" s="256" cm="1">
        <f t="array" aca="1" ref="AI402" ca="1">_xlfn.XLOOKUP($A402&amp;$B402,'[3]产值及收款计划（2026）'!$A:$A&amp;'[3]产值及收款计划（2026）'!$B:$B,'[3]产值及收款计划（2026）'!AI:AI)</f>
        <v>0</v>
      </c>
      <c r="AJ402" s="256" cm="1">
        <f t="array" aca="1" ref="AJ402" ca="1">_xlfn.XLOOKUP($A402&amp;$B402,'[3]产值及收款计划（2026）'!$A:$A&amp;'[3]产值及收款计划（2026）'!$B:$B,'[3]产值及收款计划（2026）'!AJ:AJ)</f>
        <v>0</v>
      </c>
      <c r="AK402" s="256" cm="1">
        <f t="array" aca="1" ref="AK402" ca="1">_xlfn.XLOOKUP($A402&amp;$B402,'[3]产值及收款计划（2026）'!$A:$A&amp;'[3]产值及收款计划（2026）'!$B:$B,'[3]产值及收款计划（2026）'!AK:AK)</f>
        <v>0</v>
      </c>
      <c r="AL402" s="256" cm="1">
        <f t="array" aca="1" ref="AL402" ca="1">_xlfn.XLOOKUP($A402&amp;$B402,'[3]产值及收款计划（2026）'!$A:$A&amp;'[3]产值及收款计划（2026）'!$B:$B,'[3]产值及收款计划（2026）'!AL:AL)</f>
        <v>0</v>
      </c>
      <c r="AM402" s="263" t="e" cm="1">
        <f t="array" aca="1" ref="AM402" ca="1">_xlfn.LET(_xlpm.勾选月份状态数组,TRANSPOSE('PPT(12-15页）-TOP10'!$A$3:$A$14),_xlpm.选择数据区,IF('PPT(12-15页）-TOP10'!$E$3="收款",$BA402:$BL402,$AA402:$AL402),SUM(_xlfn._xlws.FILTER(_xlpm.选择数据区,_xlpm.勾选月份状态数组,"")))</f>
        <v>#NAME?</v>
      </c>
      <c r="AN402" s="256" t="e" cm="1">
        <f t="array" aca="1" ref="AN402" ca="1">_xlfn.LET(_xlpm.勾选月份状态数组,TRANSPOSE('PPT(12-15页）-TOP10'!$A$3:$A$14),_xlpm.选择数据区,IF('PPT(12-15页）-TOP10'!$E$3="收款",$DA402:$DL402,$CA402:$CL402),SUM(_xlfn._xlws.FILTER(_xlpm.选择数据区,_xlpm.勾选月份状态数组,"")))</f>
        <v>#NAME?</v>
      </c>
      <c r="AO402" s="256">
        <f ca="1">SUM(CA402:CC402)+SUM(AD402:AL402)</f>
        <v>32.119999999999997</v>
      </c>
      <c r="AP402" s="256"/>
      <c r="AQ402" s="33"/>
      <c r="AR402" s="256"/>
      <c r="AS402" s="256" cm="1">
        <f t="array" aca="1" ref="AS402" ca="1">_xlfn.XLOOKUP($A402&amp;$B402,'[3]产值及收款计划（2026）'!$A:$A&amp;'[3]产值及收款计划（2026）'!$B:$B,'[3]产值及收款计划（2026）'!AS:AS)</f>
        <v>0</v>
      </c>
      <c r="AT402" s="256" cm="1">
        <f t="array" aca="1" ref="AT402" ca="1">_xlfn.XLOOKUP($A402&amp;$B402,'[3]产值及收款计划（2026）'!$A:$A&amp;'[3]产值及收款计划（2026）'!$B:$B,'[3]产值及收款计划（2026）'!AT:AT)</f>
        <v>0</v>
      </c>
      <c r="AU402" s="256" cm="1">
        <f t="array" aca="1" ref="AU402" ca="1">_xlfn.XLOOKUP($A402&amp;$B402,'[3]产值及收款计划（2026）'!$A:$A&amp;'[3]产值及收款计划（2026）'!$B:$B,'[3]产值及收款计划（2026）'!AU:AU)</f>
        <v>0</v>
      </c>
      <c r="AV402" s="256" cm="1">
        <f t="array" aca="1" ref="AV402" ca="1">_xlfn.XLOOKUP($A402&amp;$B402,'[3]产值及收款计划（2026）'!$A:$A&amp;'[3]产值及收款计划（2026）'!$B:$B,'[3]产值及收款计划（2026）'!AV:AV)</f>
        <v>0</v>
      </c>
      <c r="AW402" s="256" cm="1">
        <f t="array" aca="1" ref="AW402" ca="1">_xlfn.XLOOKUP($A402&amp;$B402,'[3]产值及收款计划（2026）'!$A:$A&amp;'[3]产值及收款计划（2026）'!$B:$B,'[3]产值及收款计划（2026）'!AW:AW)</f>
        <v>24.09</v>
      </c>
      <c r="AX402" s="256" cm="1">
        <f t="array" aca="1" ref="AX402" ca="1">_xlfn.XLOOKUP($A402&amp;$B402,'[3]产值及收款计划（2026）'!$A:$A&amp;'[3]产值及收款计划（2026）'!$B:$B,'[3]产值及收款计划（2026）'!AX:AX)</f>
        <v>0</v>
      </c>
      <c r="AY402" s="256" cm="1">
        <f t="array" aca="1" ref="AY402" ca="1">_xlfn.XLOOKUP($A402&amp;$B402,'[3]产值及收款计划（2026）'!$A:$A&amp;'[3]产值及收款计划（2026）'!$B:$B,'[3]产值及收款计划（2026）'!AY:AY)</f>
        <v>56.21</v>
      </c>
      <c r="AZ402" s="256" cm="1">
        <f t="array" aca="1" ref="AZ402" ca="1">_xlfn.XLOOKUP($A402&amp;$B402,'[3]产值及收款计划（2026）'!$A:$A&amp;'[3]产值及收款计划（2026）'!$B:$B,'[3]产值及收款计划（2026）'!AZ:AZ)</f>
        <v>-24.09</v>
      </c>
      <c r="BA402" s="266" cm="1">
        <f t="array" aca="1" ref="BA402" ca="1">_xlfn.XLOOKUP($A402&amp;$B402,'[3]产值及收款计划（2026）'!$A:$A&amp;'[3]产值及收款计划（2026）'!$B:$B,'[3]产值及收款计划（2026）'!BA:BA)</f>
        <v>24.09</v>
      </c>
      <c r="BB402" s="266" cm="1">
        <f t="array" aca="1" ref="BB402" ca="1">_xlfn.XLOOKUP($A402&amp;$B402,'[3]产值及收款计划（2026）'!$A:$A&amp;'[3]产值及收款计划（2026）'!$B:$B,'[3]产值及收款计划（2026）'!BB:BB)</f>
        <v>0</v>
      </c>
      <c r="BC402" s="266" cm="1">
        <f t="array" aca="1" ref="BC402" ca="1">_xlfn.XLOOKUP($A402&amp;$B402,'[3]产值及收款计划（2026）'!$A:$A&amp;'[3]产值及收款计划（2026）'!$B:$B,'[3]产值及收款计划（2026）'!BC:BC)</f>
        <v>24.09</v>
      </c>
      <c r="BD402" s="256" cm="1">
        <f t="array" aca="1" ref="BD402" ca="1">_xlfn.XLOOKUP($A402&amp;$B402,'[3]产值及收款计划（2026）'!$A:$A&amp;'[3]产值及收款计划（2026）'!$B:$B,'[3]产值及收款计划（2026）'!BD:BD)</f>
        <v>0</v>
      </c>
      <c r="BE402" s="256" cm="1">
        <f t="array" aca="1" ref="BE402" ca="1">_xlfn.XLOOKUP($A402&amp;$B402,'[3]产值及收款计划（2026）'!$A:$A&amp;'[3]产值及收款计划（2026）'!$B:$B,'[3]产值及收款计划（2026）'!BE:BE)</f>
        <v>0</v>
      </c>
      <c r="BF402" s="256" cm="1">
        <f t="array" aca="1" ref="BF402" ca="1">_xlfn.XLOOKUP($A402&amp;$B402,'[3]产值及收款计划（2026）'!$A:$A&amp;'[3]产值及收款计划（2026）'!$B:$B,'[3]产值及收款计划（2026）'!BF:BF)</f>
        <v>32.119999999999997</v>
      </c>
      <c r="BG402" s="256" cm="1">
        <f t="array" aca="1" ref="BG402" ca="1">_xlfn.XLOOKUP($A402&amp;$B402,'[3]产值及收款计划（2026）'!$A:$A&amp;'[3]产值及收款计划（2026）'!$B:$B,'[3]产值及收款计划（2026）'!BG:BG)</f>
        <v>0</v>
      </c>
      <c r="BH402" s="256" cm="1">
        <f t="array" aca="1" ref="BH402" ca="1">_xlfn.XLOOKUP($A402&amp;$B402,'[3]产值及收款计划（2026）'!$A:$A&amp;'[3]产值及收款计划（2026）'!$B:$B,'[3]产值及收款计划（2026）'!BH:BH)</f>
        <v>0</v>
      </c>
      <c r="BI402" s="256" cm="1">
        <f t="array" aca="1" ref="BI402" ca="1">_xlfn.XLOOKUP($A402&amp;$B402,'[3]产值及收款计划（2026）'!$A:$A&amp;'[3]产值及收款计划（2026）'!$B:$B,'[3]产值及收款计划（2026）'!BI:BI)</f>
        <v>0</v>
      </c>
      <c r="BJ402" s="256" cm="1">
        <f t="array" aca="1" ref="BJ402" ca="1">_xlfn.XLOOKUP($A402&amp;$B402,'[3]产值及收款计划（2026）'!$A:$A&amp;'[3]产值及收款计划（2026）'!$B:$B,'[3]产值及收款计划（2026）'!BJ:BJ)</f>
        <v>0</v>
      </c>
      <c r="BK402" s="256" cm="1">
        <f t="array" aca="1" ref="BK402" ca="1">_xlfn.XLOOKUP($A402&amp;$B402,'[3]产值及收款计划（2026）'!$A:$A&amp;'[3]产值及收款计划（2026）'!$B:$B,'[3]产值及收款计划（2026）'!BK:BK)</f>
        <v>0</v>
      </c>
      <c r="BL402" s="256" cm="1">
        <f t="array" aca="1" ref="BL402" ca="1">_xlfn.XLOOKUP($A402&amp;$B402,'[3]产值及收款计划（2026）'!$A:$A&amp;'[3]产值及收款计划（2026）'!$B:$B,'[3]产值及收款计划（2026）'!BL:BL)</f>
        <v>0</v>
      </c>
      <c r="BM402" s="256"/>
      <c r="BN402" s="256"/>
      <c r="BO402" s="256"/>
      <c r="BP402" s="256"/>
      <c r="BQ402" s="255" t="str" cm="1">
        <f t="array" aca="1" ref="BQ402" ca="1">_xlfn.XLOOKUP($A402&amp;$B402,'[3]产值及收款计划（2026）'!$A:$A&amp;'[3]产值及收款计划（2026）'!$B:$B,'[3]产值及收款计划（2026）'!BQ:BQ)</f>
        <v>上海元晟融资租赁有限公司</v>
      </c>
      <c r="BR402" s="256" cm="1">
        <f t="array" aca="1" ref="BR402" ca="1">_xlfn.XLOOKUP($A402&amp;$B402,'[3]产值及收款计划（2026）'!$A:$A&amp;'[3]产值及收款计划（2026）'!$B:$B,'[3]产值及收款计划（2026）'!BR:BR)</f>
        <v>0</v>
      </c>
      <c r="CA402" s="256" cm="1">
        <f t="array" aca="1" ref="CA402" ca="1">_xlfn.XLOOKUP($A402&amp;$B402,'[3]产值及收款计划（2026）'!$A:$A&amp;'[3]产值及收款计划（2026）'!$B:$B,'[3]产值及收款计划（2026）'!CA:CA)</f>
        <v>0</v>
      </c>
      <c r="CB402" s="256" cm="1">
        <f t="array" aca="1" ref="CB402" ca="1">_xlfn.XLOOKUP($A402&amp;$B402,'[3]产值及收款计划（2026）'!$A:$A&amp;'[3]产值及收款计划（2026）'!$B:$B,'[3]产值及收款计划（2026）'!CB:CB)</f>
        <v>0</v>
      </c>
      <c r="CC402" s="256" cm="1">
        <f t="array" aca="1" ref="CC402" ca="1">_xlfn.XLOOKUP($A402&amp;$B402,'[3]产值及收款计划（2026）'!$A:$A&amp;'[3]产值及收款计划（2026）'!$B:$B,'[3]产值及收款计划（2026）'!CC:CC)</f>
        <v>0</v>
      </c>
      <c r="CD402" s="256" cm="1">
        <f t="array" aca="1" ref="CD402" ca="1">_xlfn.XLOOKUP($A402&amp;$B402,'[3]产值及收款计划（2026）'!$A:$A&amp;'[3]产值及收款计划（2026）'!$B:$B,'[3]产值及收款计划（2026）'!CD:CD)</f>
        <v>0</v>
      </c>
      <c r="CE402" s="256" cm="1">
        <f t="array" aca="1" ref="CE402" ca="1">_xlfn.XLOOKUP($A402&amp;$B402,'[3]产值及收款计划（2026）'!$A:$A&amp;'[3]产值及收款计划（2026）'!$B:$B,'[3]产值及收款计划（2026）'!CE:CE)</f>
        <v>0</v>
      </c>
      <c r="CF402" s="256" cm="1">
        <f t="array" aca="1" ref="CF402" ca="1">_xlfn.XLOOKUP($A402&amp;$B402,'[3]产值及收款计划（2026）'!$A:$A&amp;'[3]产值及收款计划（2026）'!$B:$B,'[3]产值及收款计划（2026）'!CF:CF)</f>
        <v>0</v>
      </c>
      <c r="CG402" s="256" cm="1">
        <f t="array" aca="1" ref="CG402" ca="1">_xlfn.XLOOKUP($A402&amp;$B402,'[3]产值及收款计划（2026）'!$A:$A&amp;'[3]产值及收款计划（2026）'!$B:$B,'[3]产值及收款计划（2026）'!CG:CG)</f>
        <v>0</v>
      </c>
      <c r="CH402" s="256" cm="1">
        <f t="array" aca="1" ref="CH402" ca="1">_xlfn.XLOOKUP($A402&amp;$B402,'[3]产值及收款计划（2026）'!$A:$A&amp;'[3]产值及收款计划（2026）'!$B:$B,'[3]产值及收款计划（2026）'!CH:CH)</f>
        <v>0</v>
      </c>
      <c r="CI402" s="256" cm="1">
        <f t="array" aca="1" ref="CI402" ca="1">_xlfn.XLOOKUP($A402&amp;$B402,'[3]产值及收款计划（2026）'!$A:$A&amp;'[3]产值及收款计划（2026）'!$B:$B,'[3]产值及收款计划（2026）'!CI:CI)</f>
        <v>0</v>
      </c>
      <c r="CJ402" s="256" cm="1">
        <f t="array" aca="1" ref="CJ402" ca="1">_xlfn.XLOOKUP($A402&amp;$B402,'[3]产值及收款计划（2026）'!$A:$A&amp;'[3]产值及收款计划（2026）'!$B:$B,'[3]产值及收款计划（2026）'!CJ:CJ)</f>
        <v>0</v>
      </c>
      <c r="CK402" s="256" cm="1">
        <f t="array" aca="1" ref="CK402" ca="1">_xlfn.XLOOKUP($A402&amp;$B402,'[3]产值及收款计划（2026）'!$A:$A&amp;'[3]产值及收款计划（2026）'!$B:$B,'[3]产值及收款计划（2026）'!CK:CK)</f>
        <v>0</v>
      </c>
      <c r="CL402" s="256" cm="1">
        <f t="array" aca="1" ref="CL402" ca="1">_xlfn.XLOOKUP($A402&amp;$B402,'[3]产值及收款计划（2026）'!$A:$A&amp;'[3]产值及收款计划（2026）'!$B:$B,'[3]产值及收款计划（2026）'!CL:CL)</f>
        <v>0</v>
      </c>
      <c r="DA402" s="256" cm="1">
        <f t="array" aca="1" ref="DA402" ca="1">_xlfn.XLOOKUP($A402&amp;$B402,'[3]产值及收款计划（2026）'!$A:$A&amp;'[3]产值及收款计划（2026）'!$B:$B,'[3]产值及收款计划（2026）'!DA:DA)</f>
        <v>0</v>
      </c>
      <c r="DB402" s="256" cm="1">
        <f t="array" aca="1" ref="DB402" ca="1">_xlfn.XLOOKUP($A402&amp;$B402,'[3]产值及收款计划（2026）'!$A:$A&amp;'[3]产值及收款计划（2026）'!$B:$B,'[3]产值及收款计划（2026）'!DB:DB)</f>
        <v>0</v>
      </c>
      <c r="DC402" s="256" cm="1">
        <f t="array" aca="1" ref="DC402" ca="1">_xlfn.XLOOKUP($A402&amp;$B402,'[3]产值及收款计划（2026）'!$A:$A&amp;'[3]产值及收款计划（2026）'!$B:$B,'[3]产值及收款计划（2026）'!DC:DC)</f>
        <v>0</v>
      </c>
      <c r="DD402" s="256" cm="1">
        <f t="array" aca="1" ref="DD402" ca="1">_xlfn.XLOOKUP($A402&amp;$B402,'[3]产值及收款计划（2026）'!$A:$A&amp;'[3]产值及收款计划（2026）'!$B:$B,'[3]产值及收款计划（2026）'!DD:DD)</f>
        <v>0</v>
      </c>
      <c r="DE402" s="256" cm="1">
        <f t="array" aca="1" ref="DE402" ca="1">_xlfn.XLOOKUP($A402&amp;$B402,'[3]产值及收款计划（2026）'!$A:$A&amp;'[3]产值及收款计划（2026）'!$B:$B,'[3]产值及收款计划（2026）'!DE:DE)</f>
        <v>0</v>
      </c>
      <c r="DF402" s="256" cm="1">
        <f t="array" aca="1" ref="DF402" ca="1">_xlfn.XLOOKUP($A402&amp;$B402,'[3]产值及收款计划（2026）'!$A:$A&amp;'[3]产值及收款计划（2026）'!$B:$B,'[3]产值及收款计划（2026）'!DF:DF)</f>
        <v>0</v>
      </c>
      <c r="DG402" s="256" cm="1">
        <f t="array" aca="1" ref="DG402" ca="1">_xlfn.XLOOKUP($A402&amp;$B402,'[3]产值及收款计划（2026）'!$A:$A&amp;'[3]产值及收款计划（2026）'!$B:$B,'[3]产值及收款计划（2026）'!DG:DG)</f>
        <v>0</v>
      </c>
      <c r="DH402" s="256" cm="1">
        <f t="array" aca="1" ref="DH402" ca="1">_xlfn.XLOOKUP($A402&amp;$B402,'[3]产值及收款计划（2026）'!$A:$A&amp;'[3]产值及收款计划（2026）'!$B:$B,'[3]产值及收款计划（2026）'!DH:DH)</f>
        <v>0</v>
      </c>
      <c r="DI402" s="256" cm="1">
        <f t="array" aca="1" ref="DI402" ca="1">_xlfn.XLOOKUP($A402&amp;$B402,'[3]产值及收款计划（2026）'!$A:$A&amp;'[3]产值及收款计划（2026）'!$B:$B,'[3]产值及收款计划（2026）'!DI:DI)</f>
        <v>0</v>
      </c>
      <c r="DJ402" s="256" cm="1">
        <f t="array" aca="1" ref="DJ402" ca="1">_xlfn.XLOOKUP($A402&amp;$B402,'[3]产值及收款计划（2026）'!$A:$A&amp;'[3]产值及收款计划（2026）'!$B:$B,'[3]产值及收款计划（2026）'!DJ:DJ)</f>
        <v>0</v>
      </c>
      <c r="DK402" s="256" cm="1">
        <f t="array" aca="1" ref="DK402" ca="1">_xlfn.XLOOKUP($A402&amp;$B402,'[3]产值及收款计划（2026）'!$A:$A&amp;'[3]产值及收款计划（2026）'!$B:$B,'[3]产值及收款计划（2026）'!DK:DK)</f>
        <v>0</v>
      </c>
      <c r="DL402" s="256" cm="1">
        <f t="array" aca="1" ref="DL402" ca="1">_xlfn.XLOOKUP($A402&amp;$B402,'[3]产值及收款计划（2026）'!$A:$A&amp;'[3]产值及收款计划（2026）'!$B:$B,'[3]产值及收款计划（2026）'!DL:DL)</f>
        <v>0</v>
      </c>
      <c r="DM402" s="264"/>
      <c r="DN402" s="250"/>
    </row>
    <row r="403" spans="1:118" ht="40.5" x14ac:dyDescent="0.15">
      <c r="A403" s="254">
        <f t="shared" ca="1" si="21"/>
        <v>55</v>
      </c>
      <c r="B403" s="254" t="s">
        <v>27</v>
      </c>
      <c r="C403" s="255" t="str" cm="1">
        <f t="array" aca="1" ref="C403" ca="1">_xlfn.XLOOKUP($A403&amp;$B403,'[3]产值及收款计划（2026）'!$A:$A&amp;'[3]产值及收款计划（2026）'!$B:$B,'[3]产值及收款计划（2026）'!C:C)</f>
        <v>C0CJSG-FW-T-2025115</v>
      </c>
      <c r="D403" s="256" t="str" cm="1">
        <f t="array" aca="1" ref="D403" ca="1">_xlfn.XLOOKUP($A403&amp;$B403,'[3]产值及收款计划（2026）'!$A:$A&amp;'[3]产值及收款计划（2026）'!$B:$B,'[3]产值及收款计划（2026）'!D:D)</f>
        <v>2025年数字集团OA项目实施服务二期</v>
      </c>
      <c r="E403" s="256" cm="1">
        <f t="array" aca="1" ref="E403" ca="1">_xlfn.XLOOKUP($A403&amp;$B403,'[3]产值及收款计划（2026）'!$A:$A&amp;'[3]产值及收款计划（2026）'!$B:$B,'[3]产值及收款计划（2026）'!E:E)</f>
        <v>74.25</v>
      </c>
      <c r="F403" s="256" cm="1">
        <f t="array" aca="1" ref="F403" ca="1">_xlfn.XLOOKUP($A403&amp;$B403,'[3]产值及收款计划（2026）'!$A:$A&amp;'[3]产值及收款计划（2026）'!$B:$B,'[3]产值及收款计划（2026）'!F:F)</f>
        <v>74.25</v>
      </c>
      <c r="G403" s="256" cm="1">
        <f t="array" aca="1" ref="G403" ca="1">_xlfn.XLOOKUP($A403&amp;$B403,'[3]产值及收款计划（2026）'!$A:$A&amp;'[3]产值及收款计划（2026）'!$B:$B,'[3]产值及收款计划（2026）'!G:G)</f>
        <v>74.25</v>
      </c>
      <c r="H403" s="256" cm="1">
        <f t="array" aca="1" ref="H403" ca="1">_xlfn.XLOOKUP($A403&amp;$B403,'[3]产值及收款计划（2026）'!$A:$A&amp;'[3]产值及收款计划（2026）'!$B:$B,'[3]产值及收款计划（2026）'!H:H)</f>
        <v>10</v>
      </c>
      <c r="I403" s="257" cm="1">
        <f t="array" aca="1" ref="I403" ca="1">_xlfn.XLOOKUP($A403&amp;$B403,'[3]产值及收款计划（2026）'!$A:$A&amp;'[3]产值及收款计划（2026）'!$B:$B,'[3]产值及收款计划（2026）'!I:I)</f>
        <v>0.13468013468013501</v>
      </c>
      <c r="J403" s="258" cm="1">
        <f t="array" aca="1" ref="J403" ca="1">_xlfn.XLOOKUP($A403&amp;$B403,'[3]产值及收款计划（2026）'!$A:$A&amp;'[3]产值及收款计划（2026）'!$B:$B,'[3]产值及收款计划（2026）'!J:J)</f>
        <v>0.06</v>
      </c>
      <c r="K403" s="256" cm="1">
        <f t="array" aca="1" ref="K403" ca="1">_xlfn.XLOOKUP($A403&amp;$B403,'[3]产值及收款计划（2026）'!$A:$A&amp;'[3]产值及收款计划（2026）'!$B:$B,'[3]产值及收款计划（2026）'!K:K)</f>
        <v>0</v>
      </c>
      <c r="L403" s="256" cm="1">
        <f t="array" aca="1" ref="L403" ca="1">_xlfn.XLOOKUP($A403&amp;$B403,'[3]产值及收款计划（2026）'!$A:$A&amp;'[3]产值及收款计划（2026）'!$B:$B,'[3]产值及收款计划（2026）'!L:L)</f>
        <v>0</v>
      </c>
      <c r="M403" s="256" t="str" cm="1">
        <f t="array" aca="1" ref="M403" ca="1">_xlfn.XLOOKUP($A403&amp;$B403,'[3]产值及收款计划（2026）'!$A:$A&amp;'[3]产值及收款计划（2026）'!$B:$B,'[3]产值及收款计划（2026）'!M:M)</f>
        <v>主导</v>
      </c>
      <c r="N403" s="256" cm="1">
        <f t="array" aca="1" ref="N403" ca="1">_xlfn.XLOOKUP($A403&amp;$B403,'[3]产值及收款计划（2026）'!$A:$A&amp;'[3]产值及收款计划（2026）'!$B:$B,'[3]产值及收款计划（2026）'!N:N)</f>
        <v>0</v>
      </c>
      <c r="O403" s="256" t="str" cm="1">
        <f t="array" aca="1" ref="O403" ca="1">_xlfn.XLOOKUP($A403&amp;$B403,'[3]产值及收款计划（2026）'!$A:$A&amp;'[3]产值及收款计划（2026）'!$B:$B,'[3]产值及收款计划（2026）'!O:O)</f>
        <v>李柏林</v>
      </c>
      <c r="P403" s="255" t="str" cm="1">
        <f t="array" aca="1" ref="P403" ca="1">_xlfn.XLOOKUP($A403&amp;$B403,'[3]产值及收款计划（2026）'!$A:$A&amp;'[3]产值及收款计划（2026）'!$B:$B,'[3]产值及收款计划（2026）'!P:P)</f>
        <v>25已完结</v>
      </c>
      <c r="Q403" s="256" cm="1">
        <f t="array" aca="1" ref="Q403" ca="1">_xlfn.XLOOKUP($A403&amp;$B403,'[3]产值及收款计划（2026）'!$A:$A&amp;'[3]产值及收款计划（2026）'!$B:$B,'[3]产值及收款计划（2026）'!Q:Q)</f>
        <v>0</v>
      </c>
      <c r="R403" s="256" cm="1">
        <f t="array" aca="1" ref="R403" ca="1">_xlfn.XLOOKUP($A403&amp;$B403,'[3]产值及收款计划（2026）'!$A:$A&amp;'[3]产值及收款计划（2026）'!$B:$B,'[3]产值及收款计划（2026）'!R:R)</f>
        <v>0</v>
      </c>
      <c r="S403" s="256" cm="1">
        <f t="array" aca="1" ref="S403" ca="1">_xlfn.XLOOKUP($A403&amp;$B403,'[3]产值及收款计划（2026）'!$A:$A&amp;'[3]产值及收款计划（2026）'!$B:$B,'[3]产值及收款计划（2026）'!S:S)</f>
        <v>0</v>
      </c>
      <c r="T403" s="256" cm="1">
        <f t="array" aca="1" ref="T403" ca="1">_xlfn.XLOOKUP($A403&amp;$B403,'[3]产值及收款计划（2026）'!$A:$A&amp;'[3]产值及收款计划（2026）'!$B:$B,'[3]产值及收款计划（2026）'!T:T)</f>
        <v>74.25</v>
      </c>
      <c r="U403" s="256" cm="1">
        <f t="array" aca="1" ref="U403" ca="1">_xlfn.XLOOKUP($A403&amp;$B403,'[3]产值及收款计划（2026）'!$A:$A&amp;'[3]产值及收款计划（2026）'!$B:$B,'[3]产值及收款计划（2026）'!U:U)</f>
        <v>0</v>
      </c>
      <c r="V403" s="256" cm="1">
        <f t="array" aca="1" ref="V403" ca="1">_xlfn.XLOOKUP($A403&amp;$B403,'[3]产值及收款计划（2026）'!$A:$A&amp;'[3]产值及收款计划（2026）'!$B:$B,'[3]产值及收款计划（2026）'!V:V)</f>
        <v>0</v>
      </c>
      <c r="W403" s="256" cm="1">
        <f t="array" aca="1" ref="W403" ca="1">_xlfn.XLOOKUP($A403&amp;$B403,'[3]产值及收款计划（2026）'!$A:$A&amp;'[3]产值及收款计划（2026）'!$B:$B,'[3]产值及收款计划（2026）'!W:W)</f>
        <v>0</v>
      </c>
      <c r="X403" s="256" cm="1">
        <f t="array" aca="1" ref="X403" ca="1">_xlfn.XLOOKUP($A403&amp;$B403,'[3]产值及收款计划（2026）'!$A:$A&amp;'[3]产值及收款计划（2026）'!$B:$B,'[3]产值及收款计划（2026）'!X:X)</f>
        <v>0</v>
      </c>
      <c r="Y403" s="256" cm="1">
        <f t="array" aca="1" ref="Y403" ca="1">_xlfn.XLOOKUP($A403&amp;$B403,'[3]产值及收款计划（2026）'!$A:$A&amp;'[3]产值及收款计划（2026）'!$B:$B,'[3]产值及收款计划（2026）'!Y:Y)</f>
        <v>0</v>
      </c>
      <c r="Z403" s="256" cm="1">
        <f t="array" aca="1" ref="Z403" ca="1">_xlfn.XLOOKUP($A403&amp;$B403,'[3]产值及收款计划（2026）'!$A:$A&amp;'[3]产值及收款计划（2026）'!$B:$B,'[3]产值及收款计划（2026）'!Z:Z)</f>
        <v>0</v>
      </c>
      <c r="AA403" s="256" cm="1">
        <f t="array" aca="1" ref="AA403" ca="1">_xlfn.XLOOKUP($A403&amp;$B403,'[3]产值及收款计划（2026）'!$A:$A&amp;'[3]产值及收款计划（2026）'!$B:$B,'[3]产值及收款计划（2026）'!AA:AA)</f>
        <v>0</v>
      </c>
      <c r="AB403" s="256" cm="1">
        <f t="array" aca="1" ref="AB403" ca="1">_xlfn.XLOOKUP($A403&amp;$B403,'[3]产值及收款计划（2026）'!$A:$A&amp;'[3]产值及收款计划（2026）'!$B:$B,'[3]产值及收款计划（2026）'!AB:AB)</f>
        <v>0</v>
      </c>
      <c r="AC403" s="256" cm="1">
        <f t="array" aca="1" ref="AC403" ca="1">_xlfn.XLOOKUP($A403&amp;$B403,'[3]产值及收款计划（2026）'!$A:$A&amp;'[3]产值及收款计划（2026）'!$B:$B,'[3]产值及收款计划（2026）'!AC:AC)</f>
        <v>0</v>
      </c>
      <c r="AD403" s="256" cm="1">
        <f t="array" aca="1" ref="AD403" ca="1">_xlfn.XLOOKUP($A403&amp;$B403,'[3]产值及收款计划（2026）'!$A:$A&amp;'[3]产值及收款计划（2026）'!$B:$B,'[3]产值及收款计划（2026）'!AD:AD)</f>
        <v>0</v>
      </c>
      <c r="AE403" s="256" cm="1">
        <f t="array" aca="1" ref="AE403" ca="1">_xlfn.XLOOKUP($A403&amp;$B403,'[3]产值及收款计划（2026）'!$A:$A&amp;'[3]产值及收款计划（2026）'!$B:$B,'[3]产值及收款计划（2026）'!AE:AE)</f>
        <v>0</v>
      </c>
      <c r="AF403" s="256" cm="1">
        <f t="array" aca="1" ref="AF403" ca="1">_xlfn.XLOOKUP($A403&amp;$B403,'[3]产值及收款计划（2026）'!$A:$A&amp;'[3]产值及收款计划（2026）'!$B:$B,'[3]产值及收款计划（2026）'!AF:AF)</f>
        <v>0</v>
      </c>
      <c r="AG403" s="256" cm="1">
        <f t="array" aca="1" ref="AG403" ca="1">_xlfn.XLOOKUP($A403&amp;$B403,'[3]产值及收款计划（2026）'!$A:$A&amp;'[3]产值及收款计划（2026）'!$B:$B,'[3]产值及收款计划（2026）'!AG:AG)</f>
        <v>0</v>
      </c>
      <c r="AH403" s="256" cm="1">
        <f t="array" aca="1" ref="AH403" ca="1">_xlfn.XLOOKUP($A403&amp;$B403,'[3]产值及收款计划（2026）'!$A:$A&amp;'[3]产值及收款计划（2026）'!$B:$B,'[3]产值及收款计划（2026）'!AH:AH)</f>
        <v>0</v>
      </c>
      <c r="AI403" s="256" cm="1">
        <f t="array" aca="1" ref="AI403" ca="1">_xlfn.XLOOKUP($A403&amp;$B403,'[3]产值及收款计划（2026）'!$A:$A&amp;'[3]产值及收款计划（2026）'!$B:$B,'[3]产值及收款计划（2026）'!AI:AI)</f>
        <v>0</v>
      </c>
      <c r="AJ403" s="256" cm="1">
        <f t="array" aca="1" ref="AJ403" ca="1">_xlfn.XLOOKUP($A403&amp;$B403,'[3]产值及收款计划（2026）'!$A:$A&amp;'[3]产值及收款计划（2026）'!$B:$B,'[3]产值及收款计划（2026）'!AJ:AJ)</f>
        <v>0</v>
      </c>
      <c r="AK403" s="256" cm="1">
        <f t="array" aca="1" ref="AK403" ca="1">_xlfn.XLOOKUP($A403&amp;$B403,'[3]产值及收款计划（2026）'!$A:$A&amp;'[3]产值及收款计划（2026）'!$B:$B,'[3]产值及收款计划（2026）'!AK:AK)</f>
        <v>0</v>
      </c>
      <c r="AL403" s="256" cm="1">
        <f t="array" aca="1" ref="AL403" ca="1">_xlfn.XLOOKUP($A403&amp;$B403,'[3]产值及收款计划（2026）'!$A:$A&amp;'[3]产值及收款计划（2026）'!$B:$B,'[3]产值及收款计划（2026）'!AL:AL)</f>
        <v>0</v>
      </c>
      <c r="AM403" s="263" t="e" cm="1">
        <f t="array" aca="1" ref="AM403" ca="1">_xlfn.LET(_xlpm.勾选月份状态数组,TRANSPOSE('PPT(12-15页）-TOP10'!$A$3:$A$14),_xlpm.选择数据区,IF('PPT(12-15页）-TOP10'!$E$3="收款",$BA403:$BL403,$AA403:$AL403),SUM(_xlfn._xlws.FILTER(_xlpm.选择数据区,_xlpm.勾选月份状态数组,"")))</f>
        <v>#NAME?</v>
      </c>
      <c r="AN403" s="256" t="e" cm="1">
        <f t="array" aca="1" ref="AN403" ca="1">_xlfn.LET(_xlpm.勾选月份状态数组,TRANSPOSE('PPT(12-15页）-TOP10'!$A$3:$A$14),_xlpm.选择数据区,IF('PPT(12-15页）-TOP10'!$E$3="收款",$DA403:$DL403,$CA403:$CL403),SUM(_xlfn._xlws.FILTER(_xlpm.选择数据区,_xlpm.勾选月份状态数组,"")))</f>
        <v>#NAME?</v>
      </c>
      <c r="AO403" s="256">
        <f ca="1">SUM(CA403:CC403)+SUM(AD403:AL403)</f>
        <v>0</v>
      </c>
      <c r="AP403" s="256"/>
      <c r="AQ403" s="256"/>
      <c r="AR403" s="256"/>
      <c r="AS403" s="256" cm="1">
        <f t="array" aca="1" ref="AS403" ca="1">_xlfn.XLOOKUP($A403&amp;$B403,'[3]产值及收款计划（2026）'!$A:$A&amp;'[3]产值及收款计划（2026）'!$B:$B,'[3]产值及收款计划（2026）'!AS:AS)</f>
        <v>0</v>
      </c>
      <c r="AT403" s="256" cm="1">
        <f t="array" aca="1" ref="AT403" ca="1">_xlfn.XLOOKUP($A403&amp;$B403,'[3]产值及收款计划（2026）'!$A:$A&amp;'[3]产值及收款计划（2026）'!$B:$B,'[3]产值及收款计划（2026）'!AT:AT)</f>
        <v>0</v>
      </c>
      <c r="AU403" s="256" cm="1">
        <f t="array" aca="1" ref="AU403" ca="1">_xlfn.XLOOKUP($A403&amp;$B403,'[3]产值及收款计划（2026）'!$A:$A&amp;'[3]产值及收款计划（2026）'!$B:$B,'[3]产值及收款计划（2026）'!AU:AU)</f>
        <v>0</v>
      </c>
      <c r="AV403" s="256" cm="1">
        <f t="array" aca="1" ref="AV403" ca="1">_xlfn.XLOOKUP($A403&amp;$B403,'[3]产值及收款计划（2026）'!$A:$A&amp;'[3]产值及收款计划（2026）'!$B:$B,'[3]产值及收款计划（2026）'!AV:AV)</f>
        <v>0</v>
      </c>
      <c r="AW403" s="256" cm="1">
        <f t="array" aca="1" ref="AW403" ca="1">_xlfn.XLOOKUP($A403&amp;$B403,'[3]产值及收款计划（2026）'!$A:$A&amp;'[3]产值及收款计划（2026）'!$B:$B,'[3]产值及收款计划（2026）'!AW:AW)</f>
        <v>0</v>
      </c>
      <c r="AX403" s="256" cm="1">
        <f t="array" aca="1" ref="AX403" ca="1">_xlfn.XLOOKUP($A403&amp;$B403,'[3]产值及收款计划（2026）'!$A:$A&amp;'[3]产值及收款计划（2026）'!$B:$B,'[3]产值及收款计划（2026）'!AX:AX)</f>
        <v>74.25</v>
      </c>
      <c r="AY403" s="256" cm="1">
        <f t="array" aca="1" ref="AY403" ca="1">_xlfn.XLOOKUP($A403&amp;$B403,'[3]产值及收款计划（2026）'!$A:$A&amp;'[3]产值及收款计划（2026）'!$B:$B,'[3]产值及收款计划（2026）'!AY:AY)</f>
        <v>0</v>
      </c>
      <c r="AZ403" s="256" cm="1">
        <f t="array" aca="1" ref="AZ403" ca="1">_xlfn.XLOOKUP($A403&amp;$B403,'[3]产值及收款计划（2026）'!$A:$A&amp;'[3]产值及收款计划（2026）'!$B:$B,'[3]产值及收款计划（2026）'!AZ:AZ)</f>
        <v>0</v>
      </c>
      <c r="BA403" s="256" cm="1">
        <f t="array" aca="1" ref="BA403" ca="1">_xlfn.XLOOKUP($A403&amp;$B403,'[3]产值及收款计划（2026）'!$A:$A&amp;'[3]产值及收款计划（2026）'!$B:$B,'[3]产值及收款计划（2026）'!BA:BA)</f>
        <v>74.25</v>
      </c>
      <c r="BB403" s="256" cm="1">
        <f t="array" aca="1" ref="BB403" ca="1">_xlfn.XLOOKUP($A403&amp;$B403,'[3]产值及收款计划（2026）'!$A:$A&amp;'[3]产值及收款计划（2026）'!$B:$B,'[3]产值及收款计划（2026）'!BB:BB)</f>
        <v>0</v>
      </c>
      <c r="BC403" s="256" cm="1">
        <f t="array" aca="1" ref="BC403" ca="1">_xlfn.XLOOKUP($A403&amp;$B403,'[3]产值及收款计划（2026）'!$A:$A&amp;'[3]产值及收款计划（2026）'!$B:$B,'[3]产值及收款计划（2026）'!BC:BC)</f>
        <v>0</v>
      </c>
      <c r="BD403" s="256" cm="1">
        <f t="array" aca="1" ref="BD403" ca="1">_xlfn.XLOOKUP($A403&amp;$B403,'[3]产值及收款计划（2026）'!$A:$A&amp;'[3]产值及收款计划（2026）'!$B:$B,'[3]产值及收款计划（2026）'!BD:BD)</f>
        <v>0</v>
      </c>
      <c r="BE403" s="256" cm="1">
        <f t="array" aca="1" ref="BE403" ca="1">_xlfn.XLOOKUP($A403&amp;$B403,'[3]产值及收款计划（2026）'!$A:$A&amp;'[3]产值及收款计划（2026）'!$B:$B,'[3]产值及收款计划（2026）'!BE:BE)</f>
        <v>0</v>
      </c>
      <c r="BF403" s="256" cm="1">
        <f t="array" aca="1" ref="BF403" ca="1">_xlfn.XLOOKUP($A403&amp;$B403,'[3]产值及收款计划（2026）'!$A:$A&amp;'[3]产值及收款计划（2026）'!$B:$B,'[3]产值及收款计划（2026）'!BF:BF)</f>
        <v>0</v>
      </c>
      <c r="BG403" s="256" cm="1">
        <f t="array" aca="1" ref="BG403" ca="1">_xlfn.XLOOKUP($A403&amp;$B403,'[3]产值及收款计划（2026）'!$A:$A&amp;'[3]产值及收款计划（2026）'!$B:$B,'[3]产值及收款计划（2026）'!BG:BG)</f>
        <v>0</v>
      </c>
      <c r="BH403" s="256" cm="1">
        <f t="array" aca="1" ref="BH403" ca="1">_xlfn.XLOOKUP($A403&amp;$B403,'[3]产值及收款计划（2026）'!$A:$A&amp;'[3]产值及收款计划（2026）'!$B:$B,'[3]产值及收款计划（2026）'!BH:BH)</f>
        <v>0</v>
      </c>
      <c r="BI403" s="256" cm="1">
        <f t="array" aca="1" ref="BI403" ca="1">_xlfn.XLOOKUP($A403&amp;$B403,'[3]产值及收款计划（2026）'!$A:$A&amp;'[3]产值及收款计划（2026）'!$B:$B,'[3]产值及收款计划（2026）'!BI:BI)</f>
        <v>0</v>
      </c>
      <c r="BJ403" s="256" cm="1">
        <f t="array" aca="1" ref="BJ403" ca="1">_xlfn.XLOOKUP($A403&amp;$B403,'[3]产值及收款计划（2026）'!$A:$A&amp;'[3]产值及收款计划（2026）'!$B:$B,'[3]产值及收款计划（2026）'!BJ:BJ)</f>
        <v>0</v>
      </c>
      <c r="BK403" s="256" cm="1">
        <f t="array" aca="1" ref="BK403" ca="1">_xlfn.XLOOKUP($A403&amp;$B403,'[3]产值及收款计划（2026）'!$A:$A&amp;'[3]产值及收款计划（2026）'!$B:$B,'[3]产值及收款计划（2026）'!BK:BK)</f>
        <v>0</v>
      </c>
      <c r="BL403" s="256" cm="1">
        <f t="array" aca="1" ref="BL403" ca="1">_xlfn.XLOOKUP($A403&amp;$B403,'[3]产值及收款计划（2026）'!$A:$A&amp;'[3]产值及收款计划（2026）'!$B:$B,'[3]产值及收款计划（2026）'!BL:BL)</f>
        <v>0</v>
      </c>
      <c r="BM403" s="256"/>
      <c r="BN403" s="256"/>
      <c r="BO403" s="256"/>
      <c r="BP403" s="256"/>
      <c r="BQ403" s="255" t="str" cm="1">
        <f t="array" aca="1" ref="BQ403" ca="1">_xlfn.XLOOKUP($A403&amp;$B403,'[3]产值及收款计划（2026）'!$A:$A&amp;'[3]产值及收款计划（2026）'!$B:$B,'[3]产值及收款计划（2026）'!BQ:BQ)</f>
        <v>上海城建数字产业集团有限公司</v>
      </c>
      <c r="BR403" s="256" cm="1">
        <f t="array" aca="1" ref="BR403" ca="1">_xlfn.XLOOKUP($A403&amp;$B403,'[3]产值及收款计划（2026）'!$A:$A&amp;'[3]产值及收款计划（2026）'!$B:$B,'[3]产值及收款计划（2026）'!BR:BR)</f>
        <v>0</v>
      </c>
      <c r="CA403" s="256" cm="1">
        <f t="array" aca="1" ref="CA403" ca="1">_xlfn.XLOOKUP($A403&amp;$B403,'[3]产值及收款计划（2026）'!$A:$A&amp;'[3]产值及收款计划（2026）'!$B:$B,'[3]产值及收款计划（2026）'!CA:CA)</f>
        <v>0</v>
      </c>
      <c r="CB403" s="256" cm="1">
        <f t="array" aca="1" ref="CB403" ca="1">_xlfn.XLOOKUP($A403&amp;$B403,'[3]产值及收款计划（2026）'!$A:$A&amp;'[3]产值及收款计划（2026）'!$B:$B,'[3]产值及收款计划（2026）'!CB:CB)</f>
        <v>0</v>
      </c>
      <c r="CC403" s="256" cm="1">
        <f t="array" aca="1" ref="CC403" ca="1">_xlfn.XLOOKUP($A403&amp;$B403,'[3]产值及收款计划（2026）'!$A:$A&amp;'[3]产值及收款计划（2026）'!$B:$B,'[3]产值及收款计划（2026）'!CC:CC)</f>
        <v>0</v>
      </c>
      <c r="CD403" s="256" cm="1">
        <f t="array" aca="1" ref="CD403" ca="1">_xlfn.XLOOKUP($A403&amp;$B403,'[3]产值及收款计划（2026）'!$A:$A&amp;'[3]产值及收款计划（2026）'!$B:$B,'[3]产值及收款计划（2026）'!CD:CD)</f>
        <v>0</v>
      </c>
      <c r="CE403" s="256" cm="1">
        <f t="array" aca="1" ref="CE403" ca="1">_xlfn.XLOOKUP($A403&amp;$B403,'[3]产值及收款计划（2026）'!$A:$A&amp;'[3]产值及收款计划（2026）'!$B:$B,'[3]产值及收款计划（2026）'!CE:CE)</f>
        <v>0</v>
      </c>
      <c r="CF403" s="256" cm="1">
        <f t="array" aca="1" ref="CF403" ca="1">_xlfn.XLOOKUP($A403&amp;$B403,'[3]产值及收款计划（2026）'!$A:$A&amp;'[3]产值及收款计划（2026）'!$B:$B,'[3]产值及收款计划（2026）'!CF:CF)</f>
        <v>0</v>
      </c>
      <c r="CG403" s="256" cm="1">
        <f t="array" aca="1" ref="CG403" ca="1">_xlfn.XLOOKUP($A403&amp;$B403,'[3]产值及收款计划（2026）'!$A:$A&amp;'[3]产值及收款计划（2026）'!$B:$B,'[3]产值及收款计划（2026）'!CG:CG)</f>
        <v>0</v>
      </c>
      <c r="CH403" s="256" cm="1">
        <f t="array" aca="1" ref="CH403" ca="1">_xlfn.XLOOKUP($A403&amp;$B403,'[3]产值及收款计划（2026）'!$A:$A&amp;'[3]产值及收款计划（2026）'!$B:$B,'[3]产值及收款计划（2026）'!CH:CH)</f>
        <v>0</v>
      </c>
      <c r="CI403" s="256" cm="1">
        <f t="array" aca="1" ref="CI403" ca="1">_xlfn.XLOOKUP($A403&amp;$B403,'[3]产值及收款计划（2026）'!$A:$A&amp;'[3]产值及收款计划（2026）'!$B:$B,'[3]产值及收款计划（2026）'!CI:CI)</f>
        <v>0</v>
      </c>
      <c r="CJ403" s="256" cm="1">
        <f t="array" aca="1" ref="CJ403" ca="1">_xlfn.XLOOKUP($A403&amp;$B403,'[3]产值及收款计划（2026）'!$A:$A&amp;'[3]产值及收款计划（2026）'!$B:$B,'[3]产值及收款计划（2026）'!CJ:CJ)</f>
        <v>0</v>
      </c>
      <c r="CK403" s="256" cm="1">
        <f t="array" aca="1" ref="CK403" ca="1">_xlfn.XLOOKUP($A403&amp;$B403,'[3]产值及收款计划（2026）'!$A:$A&amp;'[3]产值及收款计划（2026）'!$B:$B,'[3]产值及收款计划（2026）'!CK:CK)</f>
        <v>0</v>
      </c>
      <c r="CL403" s="256" cm="1">
        <f t="array" aca="1" ref="CL403" ca="1">_xlfn.XLOOKUP($A403&amp;$B403,'[3]产值及收款计划（2026）'!$A:$A&amp;'[3]产值及收款计划（2026）'!$B:$B,'[3]产值及收款计划（2026）'!CL:CL)</f>
        <v>0</v>
      </c>
      <c r="DA403" s="256" cm="1">
        <f t="array" aca="1" ref="DA403" ca="1">_xlfn.XLOOKUP($A403&amp;$B403,'[3]产值及收款计划（2026）'!$A:$A&amp;'[3]产值及收款计划（2026）'!$B:$B,'[3]产值及收款计划（2026）'!DA:DA)</f>
        <v>74.25</v>
      </c>
      <c r="DB403" s="256" cm="1">
        <f t="array" aca="1" ref="DB403" ca="1">_xlfn.XLOOKUP($A403&amp;$B403,'[3]产值及收款计划（2026）'!$A:$A&amp;'[3]产值及收款计划（2026）'!$B:$B,'[3]产值及收款计划（2026）'!DB:DB)</f>
        <v>0</v>
      </c>
      <c r="DC403" s="256" cm="1">
        <f t="array" aca="1" ref="DC403" ca="1">_xlfn.XLOOKUP($A403&amp;$B403,'[3]产值及收款计划（2026）'!$A:$A&amp;'[3]产值及收款计划（2026）'!$B:$B,'[3]产值及收款计划（2026）'!DC:DC)</f>
        <v>0</v>
      </c>
      <c r="DD403" s="256" cm="1">
        <f t="array" aca="1" ref="DD403" ca="1">_xlfn.XLOOKUP($A403&amp;$B403,'[3]产值及收款计划（2026）'!$A:$A&amp;'[3]产值及收款计划（2026）'!$B:$B,'[3]产值及收款计划（2026）'!DD:DD)</f>
        <v>0</v>
      </c>
      <c r="DE403" s="256" cm="1">
        <f t="array" aca="1" ref="DE403" ca="1">_xlfn.XLOOKUP($A403&amp;$B403,'[3]产值及收款计划（2026）'!$A:$A&amp;'[3]产值及收款计划（2026）'!$B:$B,'[3]产值及收款计划（2026）'!DE:DE)</f>
        <v>0</v>
      </c>
      <c r="DF403" s="256" cm="1">
        <f t="array" aca="1" ref="DF403" ca="1">_xlfn.XLOOKUP($A403&amp;$B403,'[3]产值及收款计划（2026）'!$A:$A&amp;'[3]产值及收款计划（2026）'!$B:$B,'[3]产值及收款计划（2026）'!DF:DF)</f>
        <v>0</v>
      </c>
      <c r="DG403" s="256" cm="1">
        <f t="array" aca="1" ref="DG403" ca="1">_xlfn.XLOOKUP($A403&amp;$B403,'[3]产值及收款计划（2026）'!$A:$A&amp;'[3]产值及收款计划（2026）'!$B:$B,'[3]产值及收款计划（2026）'!DG:DG)</f>
        <v>0</v>
      </c>
      <c r="DH403" s="256" cm="1">
        <f t="array" aca="1" ref="DH403" ca="1">_xlfn.XLOOKUP($A403&amp;$B403,'[3]产值及收款计划（2026）'!$A:$A&amp;'[3]产值及收款计划（2026）'!$B:$B,'[3]产值及收款计划（2026）'!DH:DH)</f>
        <v>0</v>
      </c>
      <c r="DI403" s="256" cm="1">
        <f t="array" aca="1" ref="DI403" ca="1">_xlfn.XLOOKUP($A403&amp;$B403,'[3]产值及收款计划（2026）'!$A:$A&amp;'[3]产值及收款计划（2026）'!$B:$B,'[3]产值及收款计划（2026）'!DI:DI)</f>
        <v>0</v>
      </c>
      <c r="DJ403" s="256" cm="1">
        <f t="array" aca="1" ref="DJ403" ca="1">_xlfn.XLOOKUP($A403&amp;$B403,'[3]产值及收款计划（2026）'!$A:$A&amp;'[3]产值及收款计划（2026）'!$B:$B,'[3]产值及收款计划（2026）'!DJ:DJ)</f>
        <v>0</v>
      </c>
      <c r="DK403" s="256" cm="1">
        <f t="array" aca="1" ref="DK403" ca="1">_xlfn.XLOOKUP($A403&amp;$B403,'[3]产值及收款计划（2026）'!$A:$A&amp;'[3]产值及收款计划（2026）'!$B:$B,'[3]产值及收款计划（2026）'!DK:DK)</f>
        <v>0</v>
      </c>
      <c r="DL403" s="256" cm="1">
        <f t="array" aca="1" ref="DL403" ca="1">_xlfn.XLOOKUP($A403&amp;$B403,'[3]产值及收款计划（2026）'!$A:$A&amp;'[3]产值及收款计划（2026）'!$B:$B,'[3]产值及收款计划（2026）'!DL:DL)</f>
        <v>0</v>
      </c>
      <c r="DM403" s="264"/>
      <c r="DN403" s="250"/>
    </row>
    <row r="404" spans="1:118" ht="20.25" x14ac:dyDescent="0.15">
      <c r="A404" s="254">
        <f t="shared" ca="1" si="21"/>
        <v>56</v>
      </c>
      <c r="B404" s="254" t="s">
        <v>27</v>
      </c>
      <c r="C404" s="255" t="str" cm="1">
        <f t="array" aca="1" ref="C404" ca="1">_xlfn.XLOOKUP($A404&amp;$B404,'[3]产值及收款计划（2026）'!$A:$A&amp;'[3]产值及收款计划（2026）'!$B:$B,'[3]产值及收款计划（2026）'!C:C)</f>
        <v>C0CJSG-FW-T/W-2025078</v>
      </c>
      <c r="D404" s="255" t="str" cm="1">
        <f t="array" aca="1" ref="D404" ca="1">_xlfn.XLOOKUP($A404&amp;$B404,'[3]产值及收款计划（2026）'!$A:$A&amp;'[3]产值及收款计划（2026）'!$B:$B,'[3]产值及收款计划（2026）'!D:D)</f>
        <v>电子会计档案开发实施服务</v>
      </c>
      <c r="E404" s="256" cm="1">
        <f t="array" aca="1" ref="E404" ca="1">_xlfn.XLOOKUP($A404&amp;$B404,'[3]产值及收款计划（2026）'!$A:$A&amp;'[3]产值及收款计划（2026）'!$B:$B,'[3]产值及收款计划（2026）'!E:E)</f>
        <v>88</v>
      </c>
      <c r="F404" s="256" cm="1">
        <f t="array" aca="1" ref="F404" ca="1">_xlfn.XLOOKUP($A404&amp;$B404,'[3]产值及收款计划（2026）'!$A:$A&amp;'[3]产值及收款计划（2026）'!$B:$B,'[3]产值及收款计划（2026）'!F:F)</f>
        <v>88</v>
      </c>
      <c r="G404" s="256" cm="1">
        <f t="array" aca="1" ref="G404" ca="1">_xlfn.XLOOKUP($A404&amp;$B404,'[3]产值及收款计划（2026）'!$A:$A&amp;'[3]产值及收款计划（2026）'!$B:$B,'[3]产值及收款计划（2026）'!G:G)</f>
        <v>88</v>
      </c>
      <c r="H404" s="256" cm="1">
        <f t="array" aca="1" ref="H404" ca="1">_xlfn.XLOOKUP($A404&amp;$B404,'[3]产值及收款计划（2026）'!$A:$A&amp;'[3]产值及收款计划（2026）'!$B:$B,'[3]产值及收款计划（2026）'!H:H)</f>
        <v>24</v>
      </c>
      <c r="I404" s="257" cm="1">
        <f t="array" aca="1" ref="I404" ca="1">_xlfn.XLOOKUP($A404&amp;$B404,'[3]产值及收款计划（2026）'!$A:$A&amp;'[3]产值及收款计划（2026）'!$B:$B,'[3]产值及收款计划（2026）'!I:I)</f>
        <v>0.27272727272727298</v>
      </c>
      <c r="J404" s="258" cm="1">
        <f t="array" aca="1" ref="J404" ca="1">_xlfn.XLOOKUP($A404&amp;$B404,'[3]产值及收款计划（2026）'!$A:$A&amp;'[3]产值及收款计划（2026）'!$B:$B,'[3]产值及收款计划（2026）'!J:J)</f>
        <v>8.5992167133404698E-2</v>
      </c>
      <c r="K404" s="256" cm="1">
        <f t="array" aca="1" ref="K404" ca="1">_xlfn.XLOOKUP($A404&amp;$B404,'[3]产值及收款计划（2026）'!$A:$A&amp;'[3]产值及收款计划（2026）'!$B:$B,'[3]产值及收款计划（2026）'!K:K)</f>
        <v>0</v>
      </c>
      <c r="L404" s="256" cm="1">
        <f t="array" aca="1" ref="L404" ca="1">_xlfn.XLOOKUP($A404&amp;$B404,'[3]产值及收款计划（2026）'!$A:$A&amp;'[3]产值及收款计划（2026）'!$B:$B,'[3]产值及收款计划（2026）'!L:L)</f>
        <v>0</v>
      </c>
      <c r="M404" s="256" t="str" cm="1">
        <f t="array" aca="1" ref="M404" ca="1">_xlfn.XLOOKUP($A404&amp;$B404,'[3]产值及收款计划（2026）'!$A:$A&amp;'[3]产值及收款计划（2026）'!$B:$B,'[3]产值及收款计划（2026）'!M:M)</f>
        <v>主导</v>
      </c>
      <c r="N404" s="256" cm="1">
        <f t="array" aca="1" ref="N404" ca="1">_xlfn.XLOOKUP($A404&amp;$B404,'[3]产值及收款计划（2026）'!$A:$A&amp;'[3]产值及收款计划（2026）'!$B:$B,'[3]产值及收款计划（2026）'!N:N)</f>
        <v>0</v>
      </c>
      <c r="O404" s="256" t="str" cm="1">
        <f t="array" aca="1" ref="O404" ca="1">_xlfn.XLOOKUP($A404&amp;$B404,'[3]产值及收款计划（2026）'!$A:$A&amp;'[3]产值及收款计划（2026）'!$B:$B,'[3]产值及收款计划（2026）'!O:O)</f>
        <v>侯捷</v>
      </c>
      <c r="P404" s="255" t="str" cm="1">
        <f t="array" aca="1" ref="P404" ca="1">_xlfn.XLOOKUP($A404&amp;$B404,'[3]产值及收款计划（2026）'!$A:$A&amp;'[3]产值及收款计划（2026）'!$B:$B,'[3]产值及收款计划（2026）'!P:P)</f>
        <v>在建</v>
      </c>
      <c r="Q404" s="256" cm="1">
        <f t="array" aca="1" ref="Q404" ca="1">_xlfn.XLOOKUP($A404&amp;$B404,'[3]产值及收款计划（2026）'!$A:$A&amp;'[3]产值及收款计划（2026）'!$B:$B,'[3]产值及收款计划（2026）'!Q:Q)</f>
        <v>0</v>
      </c>
      <c r="R404" s="256" cm="1">
        <f t="array" aca="1" ref="R404" ca="1">_xlfn.XLOOKUP($A404&amp;$B404,'[3]产值及收款计划（2026）'!$A:$A&amp;'[3]产值及收款计划（2026）'!$B:$B,'[3]产值及收款计划（2026）'!R:R)</f>
        <v>0</v>
      </c>
      <c r="S404" s="256" cm="1">
        <f t="array" aca="1" ref="S404" ca="1">_xlfn.XLOOKUP($A404&amp;$B404,'[3]产值及收款计划（2026）'!$A:$A&amp;'[3]产值及收款计划（2026）'!$B:$B,'[3]产值及收款计划（2026）'!S:S)</f>
        <v>0</v>
      </c>
      <c r="T404" s="256" cm="1">
        <f t="array" aca="1" ref="T404" ca="1">_xlfn.XLOOKUP($A404&amp;$B404,'[3]产值及收款计划（2026）'!$A:$A&amp;'[3]产值及收款计划（2026）'!$B:$B,'[3]产值及收款计划（2026）'!T:T)</f>
        <v>50.2</v>
      </c>
      <c r="U404" s="256" cm="1">
        <f t="array" aca="1" ref="U404" ca="1">_xlfn.XLOOKUP($A404&amp;$B404,'[3]产值及收款计划（2026）'!$A:$A&amp;'[3]产值及收款计划（2026）'!$B:$B,'[3]产值及收款计划（2026）'!U:U)</f>
        <v>0</v>
      </c>
      <c r="V404" s="256" cm="1">
        <f t="array" aca="1" ref="V404" ca="1">_xlfn.XLOOKUP($A404&amp;$B404,'[3]产值及收款计划（2026）'!$A:$A&amp;'[3]产值及收款计划（2026）'!$B:$B,'[3]产值及收款计划（2026）'!V:V)</f>
        <v>37.799999999999997</v>
      </c>
      <c r="W404" s="256" cm="1">
        <f t="array" aca="1" ref="W404" ca="1">_xlfn.XLOOKUP($A404&amp;$B404,'[3]产值及收款计划（2026）'!$A:$A&amp;'[3]产值及收款计划（2026）'!$B:$B,'[3]产值及收款计划（2026）'!W:W)</f>
        <v>0</v>
      </c>
      <c r="X404" s="256" cm="1">
        <f t="array" aca="1" ref="X404" ca="1">_xlfn.XLOOKUP($A404&amp;$B404,'[3]产值及收款计划（2026）'!$A:$A&amp;'[3]产值及收款计划（2026）'!$B:$B,'[3]产值及收款计划（2026）'!X:X)</f>
        <v>0</v>
      </c>
      <c r="Y404" s="256" cm="1">
        <f t="array" aca="1" ref="Y404" ca="1">_xlfn.XLOOKUP($A404&amp;$B404,'[3]产值及收款计划（2026）'!$A:$A&amp;'[3]产值及收款计划（2026）'!$B:$B,'[3]产值及收款计划（2026）'!Y:Y)</f>
        <v>0</v>
      </c>
      <c r="Z404" s="256" cm="1">
        <f t="array" aca="1" ref="Z404" ca="1">_xlfn.XLOOKUP($A404&amp;$B404,'[3]产值及收款计划（2026）'!$A:$A&amp;'[3]产值及收款计划（2026）'!$B:$B,'[3]产值及收款计划（2026）'!Z:Z)</f>
        <v>0</v>
      </c>
      <c r="AA404" s="256" cm="1">
        <f t="array" aca="1" ref="AA404" ca="1">_xlfn.XLOOKUP($A404&amp;$B404,'[3]产值及收款计划（2026）'!$A:$A&amp;'[3]产值及收款计划（2026）'!$B:$B,'[3]产值及收款计划（2026）'!AA:AA)</f>
        <v>0</v>
      </c>
      <c r="AB404" s="256" cm="1">
        <f t="array" aca="1" ref="AB404" ca="1">_xlfn.XLOOKUP($A404&amp;$B404,'[3]产值及收款计划（2026）'!$A:$A&amp;'[3]产值及收款计划（2026）'!$B:$B,'[3]产值及收款计划（2026）'!AB:AB)</f>
        <v>0</v>
      </c>
      <c r="AC404" s="256" cm="1">
        <f t="array" aca="1" ref="AC404" ca="1">_xlfn.XLOOKUP($A404&amp;$B404,'[3]产值及收款计划（2026）'!$A:$A&amp;'[3]产值及收款计划（2026）'!$B:$B,'[3]产值及收款计划（2026）'!AC:AC)</f>
        <v>0</v>
      </c>
      <c r="AD404" s="256" cm="1">
        <f t="array" aca="1" ref="AD404" ca="1">_xlfn.XLOOKUP($A404&amp;$B404,'[3]产值及收款计划（2026）'!$A:$A&amp;'[3]产值及收款计划（2026）'!$B:$B,'[3]产值及收款计划（2026）'!AD:AD)</f>
        <v>0</v>
      </c>
      <c r="AE404" s="256" cm="1">
        <f t="array" aca="1" ref="AE404" ca="1">_xlfn.XLOOKUP($A404&amp;$B404,'[3]产值及收款计划（2026）'!$A:$A&amp;'[3]产值及收款计划（2026）'!$B:$B,'[3]产值及收款计划（2026）'!AE:AE)</f>
        <v>37.799999999999997</v>
      </c>
      <c r="AF404" s="256" cm="1">
        <f t="array" aca="1" ref="AF404" ca="1">_xlfn.XLOOKUP($A404&amp;$B404,'[3]产值及收款计划（2026）'!$A:$A&amp;'[3]产值及收款计划（2026）'!$B:$B,'[3]产值及收款计划（2026）'!AF:AF)</f>
        <v>0</v>
      </c>
      <c r="AG404" s="256" cm="1">
        <f t="array" aca="1" ref="AG404" ca="1">_xlfn.XLOOKUP($A404&amp;$B404,'[3]产值及收款计划（2026）'!$A:$A&amp;'[3]产值及收款计划（2026）'!$B:$B,'[3]产值及收款计划（2026）'!AG:AG)</f>
        <v>0</v>
      </c>
      <c r="AH404" s="256" cm="1">
        <f t="array" aca="1" ref="AH404" ca="1">_xlfn.XLOOKUP($A404&amp;$B404,'[3]产值及收款计划（2026）'!$A:$A&amp;'[3]产值及收款计划（2026）'!$B:$B,'[3]产值及收款计划（2026）'!AH:AH)</f>
        <v>0</v>
      </c>
      <c r="AI404" s="256" cm="1">
        <f t="array" aca="1" ref="AI404" ca="1">_xlfn.XLOOKUP($A404&amp;$B404,'[3]产值及收款计划（2026）'!$A:$A&amp;'[3]产值及收款计划（2026）'!$B:$B,'[3]产值及收款计划（2026）'!AI:AI)</f>
        <v>0</v>
      </c>
      <c r="AJ404" s="256" cm="1">
        <f t="array" aca="1" ref="AJ404" ca="1">_xlfn.XLOOKUP($A404&amp;$B404,'[3]产值及收款计划（2026）'!$A:$A&amp;'[3]产值及收款计划（2026）'!$B:$B,'[3]产值及收款计划（2026）'!AJ:AJ)</f>
        <v>0</v>
      </c>
      <c r="AK404" s="256" cm="1">
        <f t="array" aca="1" ref="AK404" ca="1">_xlfn.XLOOKUP($A404&amp;$B404,'[3]产值及收款计划（2026）'!$A:$A&amp;'[3]产值及收款计划（2026）'!$B:$B,'[3]产值及收款计划（2026）'!AK:AK)</f>
        <v>0</v>
      </c>
      <c r="AL404" s="256" cm="1">
        <f t="array" aca="1" ref="AL404" ca="1">_xlfn.XLOOKUP($A404&amp;$B404,'[3]产值及收款计划（2026）'!$A:$A&amp;'[3]产值及收款计划（2026）'!$B:$B,'[3]产值及收款计划（2026）'!AL:AL)</f>
        <v>0</v>
      </c>
      <c r="AM404" s="263" t="e" cm="1">
        <f t="array" aca="1" ref="AM404" ca="1">_xlfn.LET(_xlpm.勾选月份状态数组,TRANSPOSE('PPT(12-15页）-TOP10'!$A$3:$A$14),_xlpm.选择数据区,IF('PPT(12-15页）-TOP10'!$E$3="收款",$BA404:$BL404,$AA404:$AL404),SUM(_xlfn._xlws.FILTER(_xlpm.选择数据区,_xlpm.勾选月份状态数组,"")))</f>
        <v>#NAME?</v>
      </c>
      <c r="AN404" s="256" t="e" cm="1">
        <f t="array" aca="1" ref="AN404" ca="1">_xlfn.LET(_xlpm.勾选月份状态数组,TRANSPOSE('PPT(12-15页）-TOP10'!$A$3:$A$14),_xlpm.选择数据区,IF('PPT(12-15页）-TOP10'!$E$3="收款",$DA404:$DL404,$CA404:$CL404),SUM(_xlfn._xlws.FILTER(_xlpm.选择数据区,_xlpm.勾选月份状态数组,"")))</f>
        <v>#NAME?</v>
      </c>
      <c r="AO404" s="256">
        <f ca="1">SUM(CA404:CC404)+SUM(AD404:AL404)</f>
        <v>37.799999999999997</v>
      </c>
      <c r="AP404" s="256"/>
      <c r="AQ404" s="256"/>
      <c r="AR404" s="256"/>
      <c r="AS404" s="256" cm="1">
        <f t="array" aca="1" ref="AS404" ca="1">_xlfn.XLOOKUP($A404&amp;$B404,'[3]产值及收款计划（2026）'!$A:$A&amp;'[3]产值及收款计划（2026）'!$B:$B,'[3]产值及收款计划（2026）'!AS:AS)</f>
        <v>0</v>
      </c>
      <c r="AT404" s="256" cm="1">
        <f t="array" aca="1" ref="AT404" ca="1">_xlfn.XLOOKUP($A404&amp;$B404,'[3]产值及收款计划（2026）'!$A:$A&amp;'[3]产值及收款计划（2026）'!$B:$B,'[3]产值及收款计划（2026）'!AT:AT)</f>
        <v>0</v>
      </c>
      <c r="AU404" s="256" cm="1">
        <f t="array" aca="1" ref="AU404" ca="1">_xlfn.XLOOKUP($A404&amp;$B404,'[3]产值及收款计划（2026）'!$A:$A&amp;'[3]产值及收款计划（2026）'!$B:$B,'[3]产值及收款计划（2026）'!AU:AU)</f>
        <v>0</v>
      </c>
      <c r="AV404" s="256" cm="1">
        <f t="array" aca="1" ref="AV404" ca="1">_xlfn.XLOOKUP($A404&amp;$B404,'[3]产值及收款计划（2026）'!$A:$A&amp;'[3]产值及收款计划（2026）'!$B:$B,'[3]产值及收款计划（2026）'!AV:AV)</f>
        <v>0</v>
      </c>
      <c r="AW404" s="256" cm="1">
        <f t="array" aca="1" ref="AW404" ca="1">_xlfn.XLOOKUP($A404&amp;$B404,'[3]产值及收款计划（2026）'!$A:$A&amp;'[3]产值及收款计划（2026）'!$B:$B,'[3]产值及收款计划（2026）'!AW:AW)</f>
        <v>50.2</v>
      </c>
      <c r="AX404" s="256" cm="1">
        <f t="array" aca="1" ref="AX404" ca="1">_xlfn.XLOOKUP($A404&amp;$B404,'[3]产值及收款计划（2026）'!$A:$A&amp;'[3]产值及收款计划（2026）'!$B:$B,'[3]产值及收款计划（2026）'!AX:AX)</f>
        <v>0</v>
      </c>
      <c r="AY404" s="256" cm="1">
        <f t="array" aca="1" ref="AY404" ca="1">_xlfn.XLOOKUP($A404&amp;$B404,'[3]产值及收款计划（2026）'!$A:$A&amp;'[3]产值及收款计划（2026）'!$B:$B,'[3]产值及收款计划（2026）'!AY:AY)</f>
        <v>37.799999999999997</v>
      </c>
      <c r="AZ404" s="256" cm="1">
        <f t="array" aca="1" ref="AZ404" ca="1">_xlfn.XLOOKUP($A404&amp;$B404,'[3]产值及收款计划（2026）'!$A:$A&amp;'[3]产值及收款计划（2026）'!$B:$B,'[3]产值及收款计划（2026）'!AZ:AZ)</f>
        <v>0</v>
      </c>
      <c r="BA404" s="256" cm="1">
        <f t="array" aca="1" ref="BA404" ca="1">_xlfn.XLOOKUP($A404&amp;$B404,'[3]产值及收款计划（2026）'!$A:$A&amp;'[3]产值及收款计划（2026）'!$B:$B,'[3]产值及收款计划（2026）'!BA:BA)</f>
        <v>29.7</v>
      </c>
      <c r="BB404" s="256" cm="1">
        <f t="array" aca="1" ref="BB404" ca="1">_xlfn.XLOOKUP($A404&amp;$B404,'[3]产值及收款计划（2026）'!$A:$A&amp;'[3]产值及收款计划（2026）'!$B:$B,'[3]产值及收款计划（2026）'!BB:BB)</f>
        <v>0</v>
      </c>
      <c r="BC404" s="256" cm="1">
        <f t="array" aca="1" ref="BC404" ca="1">_xlfn.XLOOKUP($A404&amp;$B404,'[3]产值及收款计划（2026）'!$A:$A&amp;'[3]产值及收款计划（2026）'!$B:$B,'[3]产值及收款计划（2026）'!BC:BC)</f>
        <v>0</v>
      </c>
      <c r="BD404" s="256" cm="1">
        <f t="array" aca="1" ref="BD404" ca="1">_xlfn.XLOOKUP($A404&amp;$B404,'[3]产值及收款计划（2026）'!$A:$A&amp;'[3]产值及收款计划（2026）'!$B:$B,'[3]产值及收款计划（2026）'!BD:BD)</f>
        <v>0</v>
      </c>
      <c r="BE404" s="256" cm="1">
        <f t="array" aca="1" ref="BE404" ca="1">_xlfn.XLOOKUP($A404&amp;$B404,'[3]产值及收款计划（2026）'!$A:$A&amp;'[3]产值及收款计划（2026）'!$B:$B,'[3]产值及收款计划（2026）'!BE:BE)</f>
        <v>0</v>
      </c>
      <c r="BF404" s="256" cm="1">
        <f t="array" aca="1" ref="BF404" ca="1">_xlfn.XLOOKUP($A404&amp;$B404,'[3]产值及收款计划（2026）'!$A:$A&amp;'[3]产值及收款计划（2026）'!$B:$B,'[3]产值及收款计划（2026）'!BF:BF)</f>
        <v>29.7</v>
      </c>
      <c r="BG404" s="256" cm="1">
        <f t="array" aca="1" ref="BG404" ca="1">_xlfn.XLOOKUP($A404&amp;$B404,'[3]产值及收款计划（2026）'!$A:$A&amp;'[3]产值及收款计划（2026）'!$B:$B,'[3]产值及收款计划（2026）'!BG:BG)</f>
        <v>0</v>
      </c>
      <c r="BH404" s="256" cm="1">
        <f t="array" aca="1" ref="BH404" ca="1">_xlfn.XLOOKUP($A404&amp;$B404,'[3]产值及收款计划（2026）'!$A:$A&amp;'[3]产值及收款计划（2026）'!$B:$B,'[3]产值及收款计划（2026）'!BH:BH)</f>
        <v>8.1</v>
      </c>
      <c r="BI404" s="256" cm="1">
        <f t="array" aca="1" ref="BI404" ca="1">_xlfn.XLOOKUP($A404&amp;$B404,'[3]产值及收款计划（2026）'!$A:$A&amp;'[3]产值及收款计划（2026）'!$B:$B,'[3]产值及收款计划（2026）'!BI:BI)</f>
        <v>0</v>
      </c>
      <c r="BJ404" s="256" cm="1">
        <f t="array" aca="1" ref="BJ404" ca="1">_xlfn.XLOOKUP($A404&amp;$B404,'[3]产值及收款计划（2026）'!$A:$A&amp;'[3]产值及收款计划（2026）'!$B:$B,'[3]产值及收款计划（2026）'!BJ:BJ)</f>
        <v>0</v>
      </c>
      <c r="BK404" s="256" cm="1">
        <f t="array" aca="1" ref="BK404" ca="1">_xlfn.XLOOKUP($A404&amp;$B404,'[3]产值及收款计划（2026）'!$A:$A&amp;'[3]产值及收款计划（2026）'!$B:$B,'[3]产值及收款计划（2026）'!BK:BK)</f>
        <v>0</v>
      </c>
      <c r="BL404" s="256" cm="1">
        <f t="array" aca="1" ref="BL404" ca="1">_xlfn.XLOOKUP($A404&amp;$B404,'[3]产值及收款计划（2026）'!$A:$A&amp;'[3]产值及收款计划（2026）'!$B:$B,'[3]产值及收款计划（2026）'!BL:BL)</f>
        <v>0</v>
      </c>
      <c r="BM404" s="256"/>
      <c r="BN404" s="256"/>
      <c r="BO404" s="256"/>
      <c r="BP404" s="256"/>
      <c r="BQ404" s="255" t="str" cm="1">
        <f t="array" aca="1" ref="BQ404" ca="1">_xlfn.XLOOKUP($A404&amp;$B404,'[3]产值及收款计划（2026）'!$A:$A&amp;'[3]产值及收款计划（2026）'!$B:$B,'[3]产值及收款计划（2026）'!BQ:BQ)</f>
        <v>上海建元财务管理有限公司</v>
      </c>
      <c r="BR404" s="256" cm="1">
        <f t="array" aca="1" ref="BR404" ca="1">_xlfn.XLOOKUP($A404&amp;$B404,'[3]产值及收款计划（2026）'!$A:$A&amp;'[3]产值及收款计划（2026）'!$B:$B,'[3]产值及收款计划（2026）'!BR:BR)</f>
        <v>0</v>
      </c>
      <c r="CA404" s="256" cm="1">
        <f t="array" aca="1" ref="CA404" ca="1">_xlfn.XLOOKUP($A404&amp;$B404,'[3]产值及收款计划（2026）'!$A:$A&amp;'[3]产值及收款计划（2026）'!$B:$B,'[3]产值及收款计划（2026）'!CA:CA)</f>
        <v>0</v>
      </c>
      <c r="CB404" s="256" cm="1">
        <f t="array" aca="1" ref="CB404" ca="1">_xlfn.XLOOKUP($A404&amp;$B404,'[3]产值及收款计划（2026）'!$A:$A&amp;'[3]产值及收款计划（2026）'!$B:$B,'[3]产值及收款计划（2026）'!CB:CB)</f>
        <v>0</v>
      </c>
      <c r="CC404" s="256" cm="1">
        <f t="array" aca="1" ref="CC404" ca="1">_xlfn.XLOOKUP($A404&amp;$B404,'[3]产值及收款计划（2026）'!$A:$A&amp;'[3]产值及收款计划（2026）'!$B:$B,'[3]产值及收款计划（2026）'!CC:CC)</f>
        <v>0</v>
      </c>
      <c r="CD404" s="256" cm="1">
        <f t="array" aca="1" ref="CD404" ca="1">_xlfn.XLOOKUP($A404&amp;$B404,'[3]产值及收款计划（2026）'!$A:$A&amp;'[3]产值及收款计划（2026）'!$B:$B,'[3]产值及收款计划（2026）'!CD:CD)</f>
        <v>0</v>
      </c>
      <c r="CE404" s="256" cm="1">
        <f t="array" aca="1" ref="CE404" ca="1">_xlfn.XLOOKUP($A404&amp;$B404,'[3]产值及收款计划（2026）'!$A:$A&amp;'[3]产值及收款计划（2026）'!$B:$B,'[3]产值及收款计划（2026）'!CE:CE)</f>
        <v>0</v>
      </c>
      <c r="CF404" s="256" cm="1">
        <f t="array" aca="1" ref="CF404" ca="1">_xlfn.XLOOKUP($A404&amp;$B404,'[3]产值及收款计划（2026）'!$A:$A&amp;'[3]产值及收款计划（2026）'!$B:$B,'[3]产值及收款计划（2026）'!CF:CF)</f>
        <v>0</v>
      </c>
      <c r="CG404" s="256" cm="1">
        <f t="array" aca="1" ref="CG404" ca="1">_xlfn.XLOOKUP($A404&amp;$B404,'[3]产值及收款计划（2026）'!$A:$A&amp;'[3]产值及收款计划（2026）'!$B:$B,'[3]产值及收款计划（2026）'!CG:CG)</f>
        <v>0</v>
      </c>
      <c r="CH404" s="256" cm="1">
        <f t="array" aca="1" ref="CH404" ca="1">_xlfn.XLOOKUP($A404&amp;$B404,'[3]产值及收款计划（2026）'!$A:$A&amp;'[3]产值及收款计划（2026）'!$B:$B,'[3]产值及收款计划（2026）'!CH:CH)</f>
        <v>0</v>
      </c>
      <c r="CI404" s="256" cm="1">
        <f t="array" aca="1" ref="CI404" ca="1">_xlfn.XLOOKUP($A404&amp;$B404,'[3]产值及收款计划（2026）'!$A:$A&amp;'[3]产值及收款计划（2026）'!$B:$B,'[3]产值及收款计划（2026）'!CI:CI)</f>
        <v>0</v>
      </c>
      <c r="CJ404" s="256" cm="1">
        <f t="array" aca="1" ref="CJ404" ca="1">_xlfn.XLOOKUP($A404&amp;$B404,'[3]产值及收款计划（2026）'!$A:$A&amp;'[3]产值及收款计划（2026）'!$B:$B,'[3]产值及收款计划（2026）'!CJ:CJ)</f>
        <v>0</v>
      </c>
      <c r="CK404" s="256" cm="1">
        <f t="array" aca="1" ref="CK404" ca="1">_xlfn.XLOOKUP($A404&amp;$B404,'[3]产值及收款计划（2026）'!$A:$A&amp;'[3]产值及收款计划（2026）'!$B:$B,'[3]产值及收款计划（2026）'!CK:CK)</f>
        <v>0</v>
      </c>
      <c r="CL404" s="256" cm="1">
        <f t="array" aca="1" ref="CL404" ca="1">_xlfn.XLOOKUP($A404&amp;$B404,'[3]产值及收款计划（2026）'!$A:$A&amp;'[3]产值及收款计划（2026）'!$B:$B,'[3]产值及收款计划（2026）'!CL:CL)</f>
        <v>0</v>
      </c>
      <c r="DA404" s="256" cm="1">
        <f t="array" aca="1" ref="DA404" ca="1">_xlfn.XLOOKUP($A404&amp;$B404,'[3]产值及收款计划（2026）'!$A:$A&amp;'[3]产值及收款计划（2026）'!$B:$B,'[3]产值及收款计划（2026）'!DA:DA)</f>
        <v>0</v>
      </c>
      <c r="DB404" s="256" cm="1">
        <f t="array" aca="1" ref="DB404" ca="1">_xlfn.XLOOKUP($A404&amp;$B404,'[3]产值及收款计划（2026）'!$A:$A&amp;'[3]产值及收款计划（2026）'!$B:$B,'[3]产值及收款计划（2026）'!DB:DB)</f>
        <v>0</v>
      </c>
      <c r="DC404" s="256" cm="1">
        <f t="array" aca="1" ref="DC404" ca="1">_xlfn.XLOOKUP($A404&amp;$B404,'[3]产值及收款计划（2026）'!$A:$A&amp;'[3]产值及收款计划（2026）'!$B:$B,'[3]产值及收款计划（2026）'!DC:DC)</f>
        <v>0</v>
      </c>
      <c r="DD404" s="256" cm="1">
        <f t="array" aca="1" ref="DD404" ca="1">_xlfn.XLOOKUP($A404&amp;$B404,'[3]产值及收款计划（2026）'!$A:$A&amp;'[3]产值及收款计划（2026）'!$B:$B,'[3]产值及收款计划（2026）'!DD:DD)</f>
        <v>0</v>
      </c>
      <c r="DE404" s="256" cm="1">
        <f t="array" aca="1" ref="DE404" ca="1">_xlfn.XLOOKUP($A404&amp;$B404,'[3]产值及收款计划（2026）'!$A:$A&amp;'[3]产值及收款计划（2026）'!$B:$B,'[3]产值及收款计划（2026）'!DE:DE)</f>
        <v>0</v>
      </c>
      <c r="DF404" s="256" cm="1">
        <f t="array" aca="1" ref="DF404" ca="1">_xlfn.XLOOKUP($A404&amp;$B404,'[3]产值及收款计划（2026）'!$A:$A&amp;'[3]产值及收款计划（2026）'!$B:$B,'[3]产值及收款计划（2026）'!DF:DF)</f>
        <v>0</v>
      </c>
      <c r="DG404" s="256" cm="1">
        <f t="array" aca="1" ref="DG404" ca="1">_xlfn.XLOOKUP($A404&amp;$B404,'[3]产值及收款计划（2026）'!$A:$A&amp;'[3]产值及收款计划（2026）'!$B:$B,'[3]产值及收款计划（2026）'!DG:DG)</f>
        <v>0</v>
      </c>
      <c r="DH404" s="256" cm="1">
        <f t="array" aca="1" ref="DH404" ca="1">_xlfn.XLOOKUP($A404&amp;$B404,'[3]产值及收款计划（2026）'!$A:$A&amp;'[3]产值及收款计划（2026）'!$B:$B,'[3]产值及收款计划（2026）'!DH:DH)</f>
        <v>0</v>
      </c>
      <c r="DI404" s="256" cm="1">
        <f t="array" aca="1" ref="DI404" ca="1">_xlfn.XLOOKUP($A404&amp;$B404,'[3]产值及收款计划（2026）'!$A:$A&amp;'[3]产值及收款计划（2026）'!$B:$B,'[3]产值及收款计划（2026）'!DI:DI)</f>
        <v>0</v>
      </c>
      <c r="DJ404" s="256" cm="1">
        <f t="array" aca="1" ref="DJ404" ca="1">_xlfn.XLOOKUP($A404&amp;$B404,'[3]产值及收款计划（2026）'!$A:$A&amp;'[3]产值及收款计划（2026）'!$B:$B,'[3]产值及收款计划（2026）'!DJ:DJ)</f>
        <v>0</v>
      </c>
      <c r="DK404" s="256" cm="1">
        <f t="array" aca="1" ref="DK404" ca="1">_xlfn.XLOOKUP($A404&amp;$B404,'[3]产值及收款计划（2026）'!$A:$A&amp;'[3]产值及收款计划（2026）'!$B:$B,'[3]产值及收款计划（2026）'!DK:DK)</f>
        <v>0</v>
      </c>
      <c r="DL404" s="256" cm="1">
        <f t="array" aca="1" ref="DL404" ca="1">_xlfn.XLOOKUP($A404&amp;$B404,'[3]产值及收款计划（2026）'!$A:$A&amp;'[3]产值及收款计划（2026）'!$B:$B,'[3]产值及收款计划（2026）'!DL:DL)</f>
        <v>0</v>
      </c>
      <c r="DM404" s="264"/>
      <c r="DN404" s="250"/>
    </row>
    <row r="405" spans="1:118" ht="20.25" x14ac:dyDescent="0.15">
      <c r="A405" s="254">
        <f t="shared" ca="1" si="21"/>
        <v>57</v>
      </c>
      <c r="B405" s="254" t="s">
        <v>27</v>
      </c>
      <c r="C405" s="256" t="str" cm="1">
        <f t="array" aca="1" ref="C405" ca="1">_xlfn.XLOOKUP($A405&amp;$B405,'[3]产值及收款计划（2026）'!$A:$A&amp;'[3]产值及收款计划（2026）'!$B:$B,'[3]产值及收款计划（2026）'!C:C)</f>
        <v>C0CJSG-FW-T-2025079</v>
      </c>
      <c r="D405" s="255" t="str" cm="1">
        <f t="array" aca="1" ref="D405" ca="1">_xlfn.XLOOKUP($A405&amp;$B405,'[3]产值及收款计划（2026）'!$A:$A&amp;'[3]产值及收款计划（2026）'!$B:$B,'[3]产值及收款计划（2026）'!D:D)</f>
        <v>隧道股份电子税务系统开发实施</v>
      </c>
      <c r="E405" s="256" cm="1">
        <f t="array" aca="1" ref="E405" ca="1">_xlfn.XLOOKUP($A405&amp;$B405,'[3]产值及收款计划（2026）'!$A:$A&amp;'[3]产值及收款计划（2026）'!$B:$B,'[3]产值及收款计划（2026）'!E:E)</f>
        <v>49.5</v>
      </c>
      <c r="F405" s="256" cm="1">
        <f t="array" aca="1" ref="F405" ca="1">_xlfn.XLOOKUP($A405&amp;$B405,'[3]产值及收款计划（2026）'!$A:$A&amp;'[3]产值及收款计划（2026）'!$B:$B,'[3]产值及收款计划（2026）'!F:F)</f>
        <v>49.5</v>
      </c>
      <c r="G405" s="256" cm="1">
        <f t="array" aca="1" ref="G405" ca="1">_xlfn.XLOOKUP($A405&amp;$B405,'[3]产值及收款计划（2026）'!$A:$A&amp;'[3]产值及收款计划（2026）'!$B:$B,'[3]产值及收款计划（2026）'!G:G)</f>
        <v>49.5</v>
      </c>
      <c r="H405" s="256" cm="1">
        <f t="array" aca="1" ref="H405" ca="1">_xlfn.XLOOKUP($A405&amp;$B405,'[3]产值及收款计划（2026）'!$A:$A&amp;'[3]产值及收款计划（2026）'!$B:$B,'[3]产值及收款计划（2026）'!H:H)</f>
        <v>4.5</v>
      </c>
      <c r="I405" s="257" cm="1">
        <f t="array" aca="1" ref="I405" ca="1">_xlfn.XLOOKUP($A405&amp;$B405,'[3]产值及收款计划（2026）'!$A:$A&amp;'[3]产值及收款计划（2026）'!$B:$B,'[3]产值及收款计划（2026）'!I:I)</f>
        <v>9.0909090909090898E-2</v>
      </c>
      <c r="J405" s="258" cm="1">
        <f t="array" aca="1" ref="J405" ca="1">_xlfn.XLOOKUP($A405&amp;$B405,'[3]产值及收款计划（2026）'!$A:$A&amp;'[3]产值及收款计划（2026）'!$B:$B,'[3]产值及收款计划（2026）'!J:J)</f>
        <v>0.06</v>
      </c>
      <c r="K405" s="256" cm="1">
        <f t="array" aca="1" ref="K405" ca="1">_xlfn.XLOOKUP($A405&amp;$B405,'[3]产值及收款计划（2026）'!$A:$A&amp;'[3]产值及收款计划（2026）'!$B:$B,'[3]产值及收款计划（2026）'!K:K)</f>
        <v>0</v>
      </c>
      <c r="L405" s="256" cm="1">
        <f t="array" aca="1" ref="L405" ca="1">_xlfn.XLOOKUP($A405&amp;$B405,'[3]产值及收款计划（2026）'!$A:$A&amp;'[3]产值及收款计划（2026）'!$B:$B,'[3]产值及收款计划（2026）'!L:L)</f>
        <v>0</v>
      </c>
      <c r="M405" s="256" t="str" cm="1">
        <f t="array" aca="1" ref="M405" ca="1">_xlfn.XLOOKUP($A405&amp;$B405,'[3]产值及收款计划（2026）'!$A:$A&amp;'[3]产值及收款计划（2026）'!$B:$B,'[3]产值及收款计划（2026）'!M:M)</f>
        <v>主导</v>
      </c>
      <c r="N405" s="256" cm="1">
        <f t="array" aca="1" ref="N405" ca="1">_xlfn.XLOOKUP($A405&amp;$B405,'[3]产值及收款计划（2026）'!$A:$A&amp;'[3]产值及收款计划（2026）'!$B:$B,'[3]产值及收款计划（2026）'!N:N)</f>
        <v>0</v>
      </c>
      <c r="O405" s="256" t="str" cm="1">
        <f t="array" aca="1" ref="O405" ca="1">_xlfn.XLOOKUP($A405&amp;$B405,'[3]产值及收款计划（2026）'!$A:$A&amp;'[3]产值及收款计划（2026）'!$B:$B,'[3]产值及收款计划（2026）'!O:O)</f>
        <v>侯捷</v>
      </c>
      <c r="P405" s="255" t="str" cm="1">
        <f t="array" aca="1" ref="P405" ca="1">_xlfn.XLOOKUP($A405&amp;$B405,'[3]产值及收款计划（2026）'!$A:$A&amp;'[3]产值及收款计划（2026）'!$B:$B,'[3]产值及收款计划（2026）'!P:P)</f>
        <v>在建</v>
      </c>
      <c r="Q405" s="256" cm="1">
        <f t="array" aca="1" ref="Q405" ca="1">_xlfn.XLOOKUP($A405&amp;$B405,'[3]产值及收款计划（2026）'!$A:$A&amp;'[3]产值及收款计划（2026）'!$B:$B,'[3]产值及收款计划（2026）'!Q:Q)</f>
        <v>0</v>
      </c>
      <c r="R405" s="256" cm="1">
        <f t="array" aca="1" ref="R405" ca="1">_xlfn.XLOOKUP($A405&amp;$B405,'[3]产值及收款计划（2026）'!$A:$A&amp;'[3]产值及收款计划（2026）'!$B:$B,'[3]产值及收款计划（2026）'!R:R)</f>
        <v>0</v>
      </c>
      <c r="S405" s="256" cm="1">
        <f t="array" aca="1" ref="S405" ca="1">_xlfn.XLOOKUP($A405&amp;$B405,'[3]产值及收款计划（2026）'!$A:$A&amp;'[3]产值及收款计划（2026）'!$B:$B,'[3]产值及收款计划（2026）'!S:S)</f>
        <v>0</v>
      </c>
      <c r="T405" s="256" cm="1">
        <f t="array" aca="1" ref="T405" ca="1">_xlfn.XLOOKUP($A405&amp;$B405,'[3]产值及收款计划（2026）'!$A:$A&amp;'[3]产值及收款计划（2026）'!$B:$B,'[3]产值及收款计划（2026）'!T:T)</f>
        <v>39.6</v>
      </c>
      <c r="U405" s="256" cm="1">
        <f t="array" aca="1" ref="U405" ca="1">_xlfn.XLOOKUP($A405&amp;$B405,'[3]产值及收款计划（2026）'!$A:$A&amp;'[3]产值及收款计划（2026）'!$B:$B,'[3]产值及收款计划（2026）'!U:U)</f>
        <v>0</v>
      </c>
      <c r="V405" s="256" cm="1">
        <f t="array" aca="1" ref="V405" ca="1">_xlfn.XLOOKUP($A405&amp;$B405,'[3]产值及收款计划（2026）'!$A:$A&amp;'[3]产值及收款计划（2026）'!$B:$B,'[3]产值及收款计划（2026）'!V:V)</f>
        <v>9.9</v>
      </c>
      <c r="W405" s="256" cm="1">
        <f t="array" aca="1" ref="W405" ca="1">_xlfn.XLOOKUP($A405&amp;$B405,'[3]产值及收款计划（2026）'!$A:$A&amp;'[3]产值及收款计划（2026）'!$B:$B,'[3]产值及收款计划（2026）'!W:W)</f>
        <v>0</v>
      </c>
      <c r="X405" s="256" cm="1">
        <f t="array" aca="1" ref="X405" ca="1">_xlfn.XLOOKUP($A405&amp;$B405,'[3]产值及收款计划（2026）'!$A:$A&amp;'[3]产值及收款计划（2026）'!$B:$B,'[3]产值及收款计划（2026）'!X:X)</f>
        <v>0</v>
      </c>
      <c r="Y405" s="256" cm="1">
        <f t="array" aca="1" ref="Y405" ca="1">_xlfn.XLOOKUP($A405&amp;$B405,'[3]产值及收款计划（2026）'!$A:$A&amp;'[3]产值及收款计划（2026）'!$B:$B,'[3]产值及收款计划（2026）'!Y:Y)</f>
        <v>0</v>
      </c>
      <c r="Z405" s="256" cm="1">
        <f t="array" aca="1" ref="Z405" ca="1">_xlfn.XLOOKUP($A405&amp;$B405,'[3]产值及收款计划（2026）'!$A:$A&amp;'[3]产值及收款计划（2026）'!$B:$B,'[3]产值及收款计划（2026）'!Z:Z)</f>
        <v>0</v>
      </c>
      <c r="AA405" s="267" cm="1">
        <f t="array" aca="1" ref="AA405" ca="1">_xlfn.XLOOKUP($A405&amp;$B405,'[3]产值及收款计划（2026）'!$A:$A&amp;'[3]产值及收款计划（2026）'!$B:$B,'[3]产值及收款计划（2026）'!AA:AA)</f>
        <v>0</v>
      </c>
      <c r="AB405" s="267" cm="1">
        <f t="array" aca="1" ref="AB405" ca="1">_xlfn.XLOOKUP($A405&amp;$B405,'[3]产值及收款计划（2026）'!$A:$A&amp;'[3]产值及收款计划（2026）'!$B:$B,'[3]产值及收款计划（2026）'!AB:AB)</f>
        <v>0</v>
      </c>
      <c r="AC405" s="267" cm="1">
        <f t="array" aca="1" ref="AC405" ca="1">_xlfn.XLOOKUP($A405&amp;$B405,'[3]产值及收款计划（2026）'!$A:$A&amp;'[3]产值及收款计划（2026）'!$B:$B,'[3]产值及收款计划（2026）'!AC:AC)</f>
        <v>0</v>
      </c>
      <c r="AD405" s="256" cm="1">
        <f t="array" aca="1" ref="AD405" ca="1">_xlfn.XLOOKUP($A405&amp;$B405,'[3]产值及收款计划（2026）'!$A:$A&amp;'[3]产值及收款计划（2026）'!$B:$B,'[3]产值及收款计划（2026）'!AD:AD)</f>
        <v>0</v>
      </c>
      <c r="AE405" s="256" cm="1">
        <f t="array" aca="1" ref="AE405" ca="1">_xlfn.XLOOKUP($A405&amp;$B405,'[3]产值及收款计划（2026）'!$A:$A&amp;'[3]产值及收款计划（2026）'!$B:$B,'[3]产值及收款计划（2026）'!AE:AE)</f>
        <v>0</v>
      </c>
      <c r="AF405" s="256" cm="1">
        <f t="array" aca="1" ref="AF405" ca="1">_xlfn.XLOOKUP($A405&amp;$B405,'[3]产值及收款计划（2026）'!$A:$A&amp;'[3]产值及收款计划（2026）'!$B:$B,'[3]产值及收款计划（2026）'!AF:AF)</f>
        <v>9.9</v>
      </c>
      <c r="AG405" s="256" cm="1">
        <f t="array" aca="1" ref="AG405" ca="1">_xlfn.XLOOKUP($A405&amp;$B405,'[3]产值及收款计划（2026）'!$A:$A&amp;'[3]产值及收款计划（2026）'!$B:$B,'[3]产值及收款计划（2026）'!AG:AG)</f>
        <v>0</v>
      </c>
      <c r="AH405" s="256" cm="1">
        <f t="array" aca="1" ref="AH405" ca="1">_xlfn.XLOOKUP($A405&amp;$B405,'[3]产值及收款计划（2026）'!$A:$A&amp;'[3]产值及收款计划（2026）'!$B:$B,'[3]产值及收款计划（2026）'!AH:AH)</f>
        <v>0</v>
      </c>
      <c r="AI405" s="256" cm="1">
        <f t="array" aca="1" ref="AI405" ca="1">_xlfn.XLOOKUP($A405&amp;$B405,'[3]产值及收款计划（2026）'!$A:$A&amp;'[3]产值及收款计划（2026）'!$B:$B,'[3]产值及收款计划（2026）'!AI:AI)</f>
        <v>0</v>
      </c>
      <c r="AJ405" s="256" cm="1">
        <f t="array" aca="1" ref="AJ405" ca="1">_xlfn.XLOOKUP($A405&amp;$B405,'[3]产值及收款计划（2026）'!$A:$A&amp;'[3]产值及收款计划（2026）'!$B:$B,'[3]产值及收款计划（2026）'!AJ:AJ)</f>
        <v>0</v>
      </c>
      <c r="AK405" s="256" cm="1">
        <f t="array" aca="1" ref="AK405" ca="1">_xlfn.XLOOKUP($A405&amp;$B405,'[3]产值及收款计划（2026）'!$A:$A&amp;'[3]产值及收款计划（2026）'!$B:$B,'[3]产值及收款计划（2026）'!AK:AK)</f>
        <v>0</v>
      </c>
      <c r="AL405" s="256" cm="1">
        <f t="array" aca="1" ref="AL405" ca="1">_xlfn.XLOOKUP($A405&amp;$B405,'[3]产值及收款计划（2026）'!$A:$A&amp;'[3]产值及收款计划（2026）'!$B:$B,'[3]产值及收款计划（2026）'!AL:AL)</f>
        <v>0</v>
      </c>
      <c r="AM405" s="263" t="e" cm="1">
        <f t="array" aca="1" ref="AM405" ca="1">_xlfn.LET(_xlpm.勾选月份状态数组,TRANSPOSE('PPT(12-15页）-TOP10'!$A$3:$A$14),_xlpm.选择数据区,IF('PPT(12-15页）-TOP10'!$E$3="收款",$BA405:$BL405,$AA405:$AL405),SUM(_xlfn._xlws.FILTER(_xlpm.选择数据区,_xlpm.勾选月份状态数组,"")))</f>
        <v>#NAME?</v>
      </c>
      <c r="AN405" s="256" t="e" cm="1">
        <f t="array" aca="1" ref="AN405" ca="1">_xlfn.LET(_xlpm.勾选月份状态数组,TRANSPOSE('PPT(12-15页）-TOP10'!$A$3:$A$14),_xlpm.选择数据区,IF('PPT(12-15页）-TOP10'!$E$3="收款",$DA405:$DL405,$CA405:$CL405),SUM(_xlfn._xlws.FILTER(_xlpm.选择数据区,_xlpm.勾选月份状态数组,"")))</f>
        <v>#NAME?</v>
      </c>
      <c r="AO405" s="256">
        <f ca="1">SUM(CA405:CC405)+SUM(AD405:AL405)</f>
        <v>9.9</v>
      </c>
      <c r="AP405" s="256"/>
      <c r="AQ405" s="33"/>
      <c r="AR405" s="256"/>
      <c r="AS405" s="256" cm="1">
        <f t="array" aca="1" ref="AS405" ca="1">_xlfn.XLOOKUP($A405&amp;$B405,'[3]产值及收款计划（2026）'!$A:$A&amp;'[3]产值及收款计划（2026）'!$B:$B,'[3]产值及收款计划（2026）'!AS:AS)</f>
        <v>0</v>
      </c>
      <c r="AT405" s="256" cm="1">
        <f t="array" aca="1" ref="AT405" ca="1">_xlfn.XLOOKUP($A405&amp;$B405,'[3]产值及收款计划（2026）'!$A:$A&amp;'[3]产值及收款计划（2026）'!$B:$B,'[3]产值及收款计划（2026）'!AT:AT)</f>
        <v>0</v>
      </c>
      <c r="AU405" s="256" cm="1">
        <f t="array" aca="1" ref="AU405" ca="1">_xlfn.XLOOKUP($A405&amp;$B405,'[3]产值及收款计划（2026）'!$A:$A&amp;'[3]产值及收款计划（2026）'!$B:$B,'[3]产值及收款计划（2026）'!AU:AU)</f>
        <v>0</v>
      </c>
      <c r="AV405" s="256" cm="1">
        <f t="array" aca="1" ref="AV405" ca="1">_xlfn.XLOOKUP($A405&amp;$B405,'[3]产值及收款计划（2026）'!$A:$A&amp;'[3]产值及收款计划（2026）'!$B:$B,'[3]产值及收款计划（2026）'!AV:AV)</f>
        <v>0</v>
      </c>
      <c r="AW405" s="256" cm="1">
        <f t="array" aca="1" ref="AW405" ca="1">_xlfn.XLOOKUP($A405&amp;$B405,'[3]产值及收款计划（2026）'!$A:$A&amp;'[3]产值及收款计划（2026）'!$B:$B,'[3]产值及收款计划（2026）'!AW:AW)</f>
        <v>39.6</v>
      </c>
      <c r="AX405" s="256" cm="1">
        <f t="array" aca="1" ref="AX405" ca="1">_xlfn.XLOOKUP($A405&amp;$B405,'[3]产值及收款计划（2026）'!$A:$A&amp;'[3]产值及收款计划（2026）'!$B:$B,'[3]产值及收款计划（2026）'!AX:AX)</f>
        <v>0</v>
      </c>
      <c r="AY405" s="256" cm="1">
        <f t="array" aca="1" ref="AY405" ca="1">_xlfn.XLOOKUP($A405&amp;$B405,'[3]产值及收款计划（2026）'!$A:$A&amp;'[3]产值及收款计划（2026）'!$B:$B,'[3]产值及收款计划（2026）'!AY:AY)</f>
        <v>9.9</v>
      </c>
      <c r="AZ405" s="256" cm="1">
        <f t="array" aca="1" ref="AZ405" ca="1">_xlfn.XLOOKUP($A405&amp;$B405,'[3]产值及收款计划（2026）'!$A:$A&amp;'[3]产值及收款计划（2026）'!$B:$B,'[3]产值及收款计划（2026）'!AZ:AZ)</f>
        <v>0</v>
      </c>
      <c r="BA405" s="266" cm="1">
        <f t="array" aca="1" ref="BA405" ca="1">_xlfn.XLOOKUP($A405&amp;$B405,'[3]产值及收款计划（2026）'!$A:$A&amp;'[3]产值及收款计划（2026）'!$B:$B,'[3]产值及收款计划（2026）'!BA:BA)</f>
        <v>9.9</v>
      </c>
      <c r="BB405" s="266" cm="1">
        <f t="array" aca="1" ref="BB405" ca="1">_xlfn.XLOOKUP($A405&amp;$B405,'[3]产值及收款计划（2026）'!$A:$A&amp;'[3]产值及收款计划（2026）'!$B:$B,'[3]产值及收款计划（2026）'!BB:BB)</f>
        <v>0</v>
      </c>
      <c r="BC405" s="266" cm="1">
        <f t="array" aca="1" ref="BC405" ca="1">_xlfn.XLOOKUP($A405&amp;$B405,'[3]产值及收款计划（2026）'!$A:$A&amp;'[3]产值及收款计划（2026）'!$B:$B,'[3]产值及收款计划（2026）'!BC:BC)</f>
        <v>0</v>
      </c>
      <c r="BD405" s="256" cm="1">
        <f t="array" aca="1" ref="BD405" ca="1">_xlfn.XLOOKUP($A405&amp;$B405,'[3]产值及收款计划（2026）'!$A:$A&amp;'[3]产值及收款计划（2026）'!$B:$B,'[3]产值及收款计划（2026）'!BD:BD)</f>
        <v>0</v>
      </c>
      <c r="BE405" s="256" cm="1">
        <f t="array" aca="1" ref="BE405" ca="1">_xlfn.XLOOKUP($A405&amp;$B405,'[3]产值及收款计划（2026）'!$A:$A&amp;'[3]产值及收款计划（2026）'!$B:$B,'[3]产值及收款计划（2026）'!BE:BE)</f>
        <v>0</v>
      </c>
      <c r="BF405" s="256" cm="1">
        <f t="array" aca="1" ref="BF405" ca="1">_xlfn.XLOOKUP($A405&amp;$B405,'[3]产值及收款计划（2026）'!$A:$A&amp;'[3]产值及收款计划（2026）'!$B:$B,'[3]产值及收款计划（2026）'!BF:BF)</f>
        <v>9.9</v>
      </c>
      <c r="BG405" s="256" cm="1">
        <f t="array" aca="1" ref="BG405" ca="1">_xlfn.XLOOKUP($A405&amp;$B405,'[3]产值及收款计划（2026）'!$A:$A&amp;'[3]产值及收款计划（2026）'!$B:$B,'[3]产值及收款计划（2026）'!BG:BG)</f>
        <v>0</v>
      </c>
      <c r="BH405" s="256" cm="1">
        <f t="array" aca="1" ref="BH405" ca="1">_xlfn.XLOOKUP($A405&amp;$B405,'[3]产值及收款计划（2026）'!$A:$A&amp;'[3]产值及收款计划（2026）'!$B:$B,'[3]产值及收款计划（2026）'!BH:BH)</f>
        <v>0</v>
      </c>
      <c r="BI405" s="256" cm="1">
        <f t="array" aca="1" ref="BI405" ca="1">_xlfn.XLOOKUP($A405&amp;$B405,'[3]产值及收款计划（2026）'!$A:$A&amp;'[3]产值及收款计划（2026）'!$B:$B,'[3]产值及收款计划（2026）'!BI:BI)</f>
        <v>0</v>
      </c>
      <c r="BJ405" s="256" cm="1">
        <f t="array" aca="1" ref="BJ405" ca="1">_xlfn.XLOOKUP($A405&amp;$B405,'[3]产值及收款计划（2026）'!$A:$A&amp;'[3]产值及收款计划（2026）'!$B:$B,'[3]产值及收款计划（2026）'!BJ:BJ)</f>
        <v>0</v>
      </c>
      <c r="BK405" s="256" cm="1">
        <f t="array" aca="1" ref="BK405" ca="1">_xlfn.XLOOKUP($A405&amp;$B405,'[3]产值及收款计划（2026）'!$A:$A&amp;'[3]产值及收款计划（2026）'!$B:$B,'[3]产值及收款计划（2026）'!BK:BK)</f>
        <v>0</v>
      </c>
      <c r="BL405" s="256" cm="1">
        <f t="array" aca="1" ref="BL405" ca="1">_xlfn.XLOOKUP($A405&amp;$B405,'[3]产值及收款计划（2026）'!$A:$A&amp;'[3]产值及收款计划（2026）'!$B:$B,'[3]产值及收款计划（2026）'!BL:BL)</f>
        <v>0</v>
      </c>
      <c r="BM405" s="256"/>
      <c r="BN405" s="256"/>
      <c r="BO405" s="256"/>
      <c r="BP405" s="256"/>
      <c r="BQ405" s="255" t="str" cm="1">
        <f t="array" aca="1" ref="BQ405" ca="1">_xlfn.XLOOKUP($A405&amp;$B405,'[3]产值及收款计划（2026）'!$A:$A&amp;'[3]产值及收款计划（2026）'!$B:$B,'[3]产值及收款计划（2026）'!BQ:BQ)</f>
        <v>上海建元财务管理有限公司</v>
      </c>
      <c r="BR405" s="256" cm="1">
        <f t="array" aca="1" ref="BR405" ca="1">_xlfn.XLOOKUP($A405&amp;$B405,'[3]产值及收款计划（2026）'!$A:$A&amp;'[3]产值及收款计划（2026）'!$B:$B,'[3]产值及收款计划（2026）'!BR:BR)</f>
        <v>0</v>
      </c>
      <c r="CA405" s="256" cm="1">
        <f t="array" aca="1" ref="CA405" ca="1">_xlfn.XLOOKUP($A405&amp;$B405,'[3]产值及收款计划（2026）'!$A:$A&amp;'[3]产值及收款计划（2026）'!$B:$B,'[3]产值及收款计划（2026）'!CA:CA)</f>
        <v>0</v>
      </c>
      <c r="CB405" s="256" cm="1">
        <f t="array" aca="1" ref="CB405" ca="1">_xlfn.XLOOKUP($A405&amp;$B405,'[3]产值及收款计划（2026）'!$A:$A&amp;'[3]产值及收款计划（2026）'!$B:$B,'[3]产值及收款计划（2026）'!CB:CB)</f>
        <v>0</v>
      </c>
      <c r="CC405" s="256" cm="1">
        <f t="array" aca="1" ref="CC405" ca="1">_xlfn.XLOOKUP($A405&amp;$B405,'[3]产值及收款计划（2026）'!$A:$A&amp;'[3]产值及收款计划（2026）'!$B:$B,'[3]产值及收款计划（2026）'!CC:CC)</f>
        <v>0</v>
      </c>
      <c r="CD405" s="256" cm="1">
        <f t="array" aca="1" ref="CD405" ca="1">_xlfn.XLOOKUP($A405&amp;$B405,'[3]产值及收款计划（2026）'!$A:$A&amp;'[3]产值及收款计划（2026）'!$B:$B,'[3]产值及收款计划（2026）'!CD:CD)</f>
        <v>0</v>
      </c>
      <c r="CE405" s="256" cm="1">
        <f t="array" aca="1" ref="CE405" ca="1">_xlfn.XLOOKUP($A405&amp;$B405,'[3]产值及收款计划（2026）'!$A:$A&amp;'[3]产值及收款计划（2026）'!$B:$B,'[3]产值及收款计划（2026）'!CE:CE)</f>
        <v>0</v>
      </c>
      <c r="CF405" s="256" cm="1">
        <f t="array" aca="1" ref="CF405" ca="1">_xlfn.XLOOKUP($A405&amp;$B405,'[3]产值及收款计划（2026）'!$A:$A&amp;'[3]产值及收款计划（2026）'!$B:$B,'[3]产值及收款计划（2026）'!CF:CF)</f>
        <v>0</v>
      </c>
      <c r="CG405" s="256" cm="1">
        <f t="array" aca="1" ref="CG405" ca="1">_xlfn.XLOOKUP($A405&amp;$B405,'[3]产值及收款计划（2026）'!$A:$A&amp;'[3]产值及收款计划（2026）'!$B:$B,'[3]产值及收款计划（2026）'!CG:CG)</f>
        <v>0</v>
      </c>
      <c r="CH405" s="256" cm="1">
        <f t="array" aca="1" ref="CH405" ca="1">_xlfn.XLOOKUP($A405&amp;$B405,'[3]产值及收款计划（2026）'!$A:$A&amp;'[3]产值及收款计划（2026）'!$B:$B,'[3]产值及收款计划（2026）'!CH:CH)</f>
        <v>0</v>
      </c>
      <c r="CI405" s="256" cm="1">
        <f t="array" aca="1" ref="CI405" ca="1">_xlfn.XLOOKUP($A405&amp;$B405,'[3]产值及收款计划（2026）'!$A:$A&amp;'[3]产值及收款计划（2026）'!$B:$B,'[3]产值及收款计划（2026）'!CI:CI)</f>
        <v>0</v>
      </c>
      <c r="CJ405" s="256" cm="1">
        <f t="array" aca="1" ref="CJ405" ca="1">_xlfn.XLOOKUP($A405&amp;$B405,'[3]产值及收款计划（2026）'!$A:$A&amp;'[3]产值及收款计划（2026）'!$B:$B,'[3]产值及收款计划（2026）'!CJ:CJ)</f>
        <v>0</v>
      </c>
      <c r="CK405" s="256" cm="1">
        <f t="array" aca="1" ref="CK405" ca="1">_xlfn.XLOOKUP($A405&amp;$B405,'[3]产值及收款计划（2026）'!$A:$A&amp;'[3]产值及收款计划（2026）'!$B:$B,'[3]产值及收款计划（2026）'!CK:CK)</f>
        <v>0</v>
      </c>
      <c r="CL405" s="256" cm="1">
        <f t="array" aca="1" ref="CL405" ca="1">_xlfn.XLOOKUP($A405&amp;$B405,'[3]产值及收款计划（2026）'!$A:$A&amp;'[3]产值及收款计划（2026）'!$B:$B,'[3]产值及收款计划（2026）'!CL:CL)</f>
        <v>0</v>
      </c>
      <c r="DA405" s="256" cm="1">
        <f t="array" aca="1" ref="DA405" ca="1">_xlfn.XLOOKUP($A405&amp;$B405,'[3]产值及收款计划（2026）'!$A:$A&amp;'[3]产值及收款计划（2026）'!$B:$B,'[3]产值及收款计划（2026）'!DA:DA)</f>
        <v>0</v>
      </c>
      <c r="DB405" s="256" cm="1">
        <f t="array" aca="1" ref="DB405" ca="1">_xlfn.XLOOKUP($A405&amp;$B405,'[3]产值及收款计划（2026）'!$A:$A&amp;'[3]产值及收款计划（2026）'!$B:$B,'[3]产值及收款计划（2026）'!DB:DB)</f>
        <v>0</v>
      </c>
      <c r="DC405" s="256" cm="1">
        <f t="array" aca="1" ref="DC405" ca="1">_xlfn.XLOOKUP($A405&amp;$B405,'[3]产值及收款计划（2026）'!$A:$A&amp;'[3]产值及收款计划（2026）'!$B:$B,'[3]产值及收款计划（2026）'!DC:DC)</f>
        <v>0</v>
      </c>
      <c r="DD405" s="256" cm="1">
        <f t="array" aca="1" ref="DD405" ca="1">_xlfn.XLOOKUP($A405&amp;$B405,'[3]产值及收款计划（2026）'!$A:$A&amp;'[3]产值及收款计划（2026）'!$B:$B,'[3]产值及收款计划（2026）'!DD:DD)</f>
        <v>0</v>
      </c>
      <c r="DE405" s="256" cm="1">
        <f t="array" aca="1" ref="DE405" ca="1">_xlfn.XLOOKUP($A405&amp;$B405,'[3]产值及收款计划（2026）'!$A:$A&amp;'[3]产值及收款计划（2026）'!$B:$B,'[3]产值及收款计划（2026）'!DE:DE)</f>
        <v>0</v>
      </c>
      <c r="DF405" s="256" cm="1">
        <f t="array" aca="1" ref="DF405" ca="1">_xlfn.XLOOKUP($A405&amp;$B405,'[3]产值及收款计划（2026）'!$A:$A&amp;'[3]产值及收款计划（2026）'!$B:$B,'[3]产值及收款计划（2026）'!DF:DF)</f>
        <v>0</v>
      </c>
      <c r="DG405" s="256" cm="1">
        <f t="array" aca="1" ref="DG405" ca="1">_xlfn.XLOOKUP($A405&amp;$B405,'[3]产值及收款计划（2026）'!$A:$A&amp;'[3]产值及收款计划（2026）'!$B:$B,'[3]产值及收款计划（2026）'!DG:DG)</f>
        <v>0</v>
      </c>
      <c r="DH405" s="256" cm="1">
        <f t="array" aca="1" ref="DH405" ca="1">_xlfn.XLOOKUP($A405&amp;$B405,'[3]产值及收款计划（2026）'!$A:$A&amp;'[3]产值及收款计划（2026）'!$B:$B,'[3]产值及收款计划（2026）'!DH:DH)</f>
        <v>0</v>
      </c>
      <c r="DI405" s="256" cm="1">
        <f t="array" aca="1" ref="DI405" ca="1">_xlfn.XLOOKUP($A405&amp;$B405,'[3]产值及收款计划（2026）'!$A:$A&amp;'[3]产值及收款计划（2026）'!$B:$B,'[3]产值及收款计划（2026）'!DI:DI)</f>
        <v>0</v>
      </c>
      <c r="DJ405" s="256" cm="1">
        <f t="array" aca="1" ref="DJ405" ca="1">_xlfn.XLOOKUP($A405&amp;$B405,'[3]产值及收款计划（2026）'!$A:$A&amp;'[3]产值及收款计划（2026）'!$B:$B,'[3]产值及收款计划（2026）'!DJ:DJ)</f>
        <v>0</v>
      </c>
      <c r="DK405" s="256" cm="1">
        <f t="array" aca="1" ref="DK405" ca="1">_xlfn.XLOOKUP($A405&amp;$B405,'[3]产值及收款计划（2026）'!$A:$A&amp;'[3]产值及收款计划（2026）'!$B:$B,'[3]产值及收款计划（2026）'!DK:DK)</f>
        <v>0</v>
      </c>
      <c r="DL405" s="256" cm="1">
        <f t="array" aca="1" ref="DL405" ca="1">_xlfn.XLOOKUP($A405&amp;$B405,'[3]产值及收款计划（2026）'!$A:$A&amp;'[3]产值及收款计划（2026）'!$B:$B,'[3]产值及收款计划（2026）'!DL:DL)</f>
        <v>0</v>
      </c>
      <c r="DM405" s="264"/>
      <c r="DN405" s="250"/>
    </row>
    <row r="406" spans="1:118" ht="20.25" x14ac:dyDescent="0.15">
      <c r="A406" s="254">
        <f t="shared" ca="1" si="21"/>
        <v>58</v>
      </c>
      <c r="B406" s="254" t="s">
        <v>27</v>
      </c>
      <c r="C406" s="255" t="str" cm="1">
        <f t="array" aca="1" ref="C406" ca="1">_xlfn.XLOOKUP($A406&amp;$B406,'[3]产值及收款计划（2026）'!$A:$A&amp;'[3]产值及收款计划（2026）'!$B:$B,'[3]产值及收款计划（2026）'!C:C)</f>
        <v>C0CJSG-FW-T-2025113</v>
      </c>
      <c r="D406" s="255" t="str" cm="1">
        <f t="array" aca="1" ref="D406" ca="1">_xlfn.XLOOKUP($A406&amp;$B406,'[3]产值及收款计划（2026）'!$A:$A&amp;'[3]产值及收款计划（2026）'!$B:$B,'[3]产值及收款计划（2026）'!D:D)</f>
        <v>2025年智能工具知识服务合同</v>
      </c>
      <c r="E406" s="256" cm="1">
        <f t="array" aca="1" ref="E406" ca="1">_xlfn.XLOOKUP($A406&amp;$B406,'[3]产值及收款计划（2026）'!$A:$A&amp;'[3]产值及收款计划（2026）'!$B:$B,'[3]产值及收款计划（2026）'!E:E)</f>
        <v>1.5</v>
      </c>
      <c r="F406" s="256" cm="1">
        <f t="array" aca="1" ref="F406" ca="1">_xlfn.XLOOKUP($A406&amp;$B406,'[3]产值及收款计划（2026）'!$A:$A&amp;'[3]产值及收款计划（2026）'!$B:$B,'[3]产值及收款计划（2026）'!F:F)</f>
        <v>1.5</v>
      </c>
      <c r="G406" s="256" cm="1">
        <f t="array" aca="1" ref="G406" ca="1">_xlfn.XLOOKUP($A406&amp;$B406,'[3]产值及收款计划（2026）'!$A:$A&amp;'[3]产值及收款计划（2026）'!$B:$B,'[3]产值及收款计划（2026）'!G:G)</f>
        <v>1.5</v>
      </c>
      <c r="H406" s="256" cm="1">
        <f t="array" aca="1" ref="H406" ca="1">_xlfn.XLOOKUP($A406&amp;$B406,'[3]产值及收款计划（2026）'!$A:$A&amp;'[3]产值及收款计划（2026）'!$B:$B,'[3]产值及收款计划（2026）'!H:H)</f>
        <v>0.3</v>
      </c>
      <c r="I406" s="257" cm="1">
        <f t="array" aca="1" ref="I406" ca="1">_xlfn.XLOOKUP($A406&amp;$B406,'[3]产值及收款计划（2026）'!$A:$A&amp;'[3]产值及收款计划（2026）'!$B:$B,'[3]产值及收款计划（2026）'!I:I)</f>
        <v>0.2</v>
      </c>
      <c r="J406" s="258" cm="1">
        <f t="array" aca="1" ref="J406" ca="1">_xlfn.XLOOKUP($A406&amp;$B406,'[3]产值及收款计划（2026）'!$A:$A&amp;'[3]产值及收款计划（2026）'!$B:$B,'[3]产值及收款计划（2026）'!J:J)</f>
        <v>0.06</v>
      </c>
      <c r="K406" s="256" cm="1">
        <f t="array" aca="1" ref="K406" ca="1">_xlfn.XLOOKUP($A406&amp;$B406,'[3]产值及收款计划（2026）'!$A:$A&amp;'[3]产值及收款计划（2026）'!$B:$B,'[3]产值及收款计划（2026）'!K:K)</f>
        <v>0</v>
      </c>
      <c r="L406" s="256" cm="1">
        <f t="array" aca="1" ref="L406" ca="1">_xlfn.XLOOKUP($A406&amp;$B406,'[3]产值及收款计划（2026）'!$A:$A&amp;'[3]产值及收款计划（2026）'!$B:$B,'[3]产值及收款计划（2026）'!L:L)</f>
        <v>0</v>
      </c>
      <c r="M406" s="256" t="str" cm="1">
        <f t="array" aca="1" ref="M406" ca="1">_xlfn.XLOOKUP($A406&amp;$B406,'[3]产值及收款计划（2026）'!$A:$A&amp;'[3]产值及收款计划（2026）'!$B:$B,'[3]产值及收款计划（2026）'!M:M)</f>
        <v>主导</v>
      </c>
      <c r="N406" s="256" cm="1">
        <f t="array" aca="1" ref="N406" ca="1">_xlfn.XLOOKUP($A406&amp;$B406,'[3]产值及收款计划（2026）'!$A:$A&amp;'[3]产值及收款计划（2026）'!$B:$B,'[3]产值及收款计划（2026）'!N:N)</f>
        <v>0</v>
      </c>
      <c r="O406" s="256" t="str" cm="1">
        <f t="array" aca="1" ref="O406" ca="1">_xlfn.XLOOKUP($A406&amp;$B406,'[3]产值及收款计划（2026）'!$A:$A&amp;'[3]产值及收款计划（2026）'!$B:$B,'[3]产值及收款计划（2026）'!O:O)</f>
        <v>涂勋</v>
      </c>
      <c r="P406" s="255" t="str" cm="1">
        <f t="array" aca="1" ref="P406" ca="1">_xlfn.XLOOKUP($A406&amp;$B406,'[3]产值及收款计划（2026）'!$A:$A&amp;'[3]产值及收款计划（2026）'!$B:$B,'[3]产值及收款计划（2026）'!P:P)</f>
        <v>在建</v>
      </c>
      <c r="Q406" s="256" cm="1">
        <f t="array" aca="1" ref="Q406" ca="1">_xlfn.XLOOKUP($A406&amp;$B406,'[3]产值及收款计划（2026）'!$A:$A&amp;'[3]产值及收款计划（2026）'!$B:$B,'[3]产值及收款计划（2026）'!Q:Q)</f>
        <v>0</v>
      </c>
      <c r="R406" s="256" cm="1">
        <f t="array" aca="1" ref="R406" ca="1">_xlfn.XLOOKUP($A406&amp;$B406,'[3]产值及收款计划（2026）'!$A:$A&amp;'[3]产值及收款计划（2026）'!$B:$B,'[3]产值及收款计划（2026）'!R:R)</f>
        <v>0</v>
      </c>
      <c r="S406" s="256" cm="1">
        <f t="array" aca="1" ref="S406" ca="1">_xlfn.XLOOKUP($A406&amp;$B406,'[3]产值及收款计划（2026）'!$A:$A&amp;'[3]产值及收款计划（2026）'!$B:$B,'[3]产值及收款计划（2026）'!S:S)</f>
        <v>0</v>
      </c>
      <c r="T406" s="256" cm="1">
        <f t="array" aca="1" ref="T406" ca="1">_xlfn.XLOOKUP($A406&amp;$B406,'[3]产值及收款计划（2026）'!$A:$A&amp;'[3]产值及收款计划（2026）'!$B:$B,'[3]产值及收款计划（2026）'!T:T)</f>
        <v>0</v>
      </c>
      <c r="U406" s="256" cm="1">
        <f t="array" aca="1" ref="U406" ca="1">_xlfn.XLOOKUP($A406&amp;$B406,'[3]产值及收款计划（2026）'!$A:$A&amp;'[3]产值及收款计划（2026）'!$B:$B,'[3]产值及收款计划（2026）'!U:U)</f>
        <v>1.5</v>
      </c>
      <c r="V406" s="256" cm="1">
        <f t="array" aca="1" ref="V406" ca="1">_xlfn.XLOOKUP($A406&amp;$B406,'[3]产值及收款计划（2026）'!$A:$A&amp;'[3]产值及收款计划（2026）'!$B:$B,'[3]产值及收款计划（2026）'!V:V)</f>
        <v>0</v>
      </c>
      <c r="W406" s="256" cm="1">
        <f t="array" aca="1" ref="W406" ca="1">_xlfn.XLOOKUP($A406&amp;$B406,'[3]产值及收款计划（2026）'!$A:$A&amp;'[3]产值及收款计划（2026）'!$B:$B,'[3]产值及收款计划（2026）'!W:W)</f>
        <v>0</v>
      </c>
      <c r="X406" s="256" cm="1">
        <f t="array" aca="1" ref="X406" ca="1">_xlfn.XLOOKUP($A406&amp;$B406,'[3]产值及收款计划（2026）'!$A:$A&amp;'[3]产值及收款计划（2026）'!$B:$B,'[3]产值及收款计划（2026）'!X:X)</f>
        <v>0</v>
      </c>
      <c r="Y406" s="256" cm="1">
        <f t="array" aca="1" ref="Y406" ca="1">_xlfn.XLOOKUP($A406&amp;$B406,'[3]产值及收款计划（2026）'!$A:$A&amp;'[3]产值及收款计划（2026）'!$B:$B,'[3]产值及收款计划（2026）'!Y:Y)</f>
        <v>0</v>
      </c>
      <c r="Z406" s="256" cm="1">
        <f t="array" aca="1" ref="Z406" ca="1">_xlfn.XLOOKUP($A406&amp;$B406,'[3]产值及收款计划（2026）'!$A:$A&amp;'[3]产值及收款计划（2026）'!$B:$B,'[3]产值及收款计划（2026）'!Z:Z)</f>
        <v>0</v>
      </c>
      <c r="AA406" s="256" cm="1">
        <f t="array" aca="1" ref="AA406" ca="1">_xlfn.XLOOKUP($A406&amp;$B406,'[3]产值及收款计划（2026）'!$A:$A&amp;'[3]产值及收款计划（2026）'!$B:$B,'[3]产值及收款计划（2026）'!AA:AA)</f>
        <v>1.5</v>
      </c>
      <c r="AB406" s="256" cm="1">
        <f t="array" aca="1" ref="AB406" ca="1">_xlfn.XLOOKUP($A406&amp;$B406,'[3]产值及收款计划（2026）'!$A:$A&amp;'[3]产值及收款计划（2026）'!$B:$B,'[3]产值及收款计划（2026）'!AB:AB)</f>
        <v>1.5</v>
      </c>
      <c r="AC406" s="256" cm="1">
        <f t="array" aca="1" ref="AC406" ca="1">_xlfn.XLOOKUP($A406&amp;$B406,'[3]产值及收款计划（2026）'!$A:$A&amp;'[3]产值及收款计划（2026）'!$B:$B,'[3]产值及收款计划（2026）'!AC:AC)</f>
        <v>1.5</v>
      </c>
      <c r="AD406" s="256" cm="1">
        <f t="array" aca="1" ref="AD406" ca="1">_xlfn.XLOOKUP($A406&amp;$B406,'[3]产值及收款计划（2026）'!$A:$A&amp;'[3]产值及收款计划（2026）'!$B:$B,'[3]产值及收款计划（2026）'!AD:AD)</f>
        <v>0</v>
      </c>
      <c r="AE406" s="256" cm="1">
        <f t="array" aca="1" ref="AE406" ca="1">_xlfn.XLOOKUP($A406&amp;$B406,'[3]产值及收款计划（2026）'!$A:$A&amp;'[3]产值及收款计划（2026）'!$B:$B,'[3]产值及收款计划（2026）'!AE:AE)</f>
        <v>0</v>
      </c>
      <c r="AF406" s="256" cm="1">
        <f t="array" aca="1" ref="AF406" ca="1">_xlfn.XLOOKUP($A406&amp;$B406,'[3]产值及收款计划（2026）'!$A:$A&amp;'[3]产值及收款计划（2026）'!$B:$B,'[3]产值及收款计划（2026）'!AF:AF)</f>
        <v>0</v>
      </c>
      <c r="AG406" s="256" cm="1">
        <f t="array" aca="1" ref="AG406" ca="1">_xlfn.XLOOKUP($A406&amp;$B406,'[3]产值及收款计划（2026）'!$A:$A&amp;'[3]产值及收款计划（2026）'!$B:$B,'[3]产值及收款计划（2026）'!AG:AG)</f>
        <v>0</v>
      </c>
      <c r="AH406" s="256" cm="1">
        <f t="array" aca="1" ref="AH406" ca="1">_xlfn.XLOOKUP($A406&amp;$B406,'[3]产值及收款计划（2026）'!$A:$A&amp;'[3]产值及收款计划（2026）'!$B:$B,'[3]产值及收款计划（2026）'!AH:AH)</f>
        <v>0</v>
      </c>
      <c r="AI406" s="256" cm="1">
        <f t="array" aca="1" ref="AI406" ca="1">_xlfn.XLOOKUP($A406&amp;$B406,'[3]产值及收款计划（2026）'!$A:$A&amp;'[3]产值及收款计划（2026）'!$B:$B,'[3]产值及收款计划（2026）'!AI:AI)</f>
        <v>0</v>
      </c>
      <c r="AJ406" s="256" cm="1">
        <f t="array" aca="1" ref="AJ406" ca="1">_xlfn.XLOOKUP($A406&amp;$B406,'[3]产值及收款计划（2026）'!$A:$A&amp;'[3]产值及收款计划（2026）'!$B:$B,'[3]产值及收款计划（2026）'!AJ:AJ)</f>
        <v>0</v>
      </c>
      <c r="AK406" s="256" cm="1">
        <f t="array" aca="1" ref="AK406" ca="1">_xlfn.XLOOKUP($A406&amp;$B406,'[3]产值及收款计划（2026）'!$A:$A&amp;'[3]产值及收款计划（2026）'!$B:$B,'[3]产值及收款计划（2026）'!AK:AK)</f>
        <v>0</v>
      </c>
      <c r="AL406" s="256" cm="1">
        <f t="array" aca="1" ref="AL406" ca="1">_xlfn.XLOOKUP($A406&amp;$B406,'[3]产值及收款计划（2026）'!$A:$A&amp;'[3]产值及收款计划（2026）'!$B:$B,'[3]产值及收款计划（2026）'!AL:AL)</f>
        <v>0</v>
      </c>
      <c r="AM406" s="263" t="e" cm="1">
        <f t="array" aca="1" ref="AM406" ca="1">_xlfn.LET(_xlpm.勾选月份状态数组,TRANSPOSE('PPT(12-15页）-TOP10'!$A$3:$A$14),_xlpm.选择数据区,IF('PPT(12-15页）-TOP10'!$E$3="收款",$BA406:$BL406,$AA406:$AL406),SUM(_xlfn._xlws.FILTER(_xlpm.选择数据区,_xlpm.勾选月份状态数组,"")))</f>
        <v>#NAME?</v>
      </c>
      <c r="AN406" s="256" t="e" cm="1">
        <f t="array" aca="1" ref="AN406" ca="1">_xlfn.LET(_xlpm.勾选月份状态数组,TRANSPOSE('PPT(12-15页）-TOP10'!$A$3:$A$14),_xlpm.选择数据区,IF('PPT(12-15页）-TOP10'!$E$3="收款",$DA406:$DL406,$CA406:$CL406),SUM(_xlfn._xlws.FILTER(_xlpm.选择数据区,_xlpm.勾选月份状态数组,"")))</f>
        <v>#NAME?</v>
      </c>
      <c r="AO406" s="256">
        <f ca="1">SUM(CA406:CC406)+SUM(AD406:AL406)</f>
        <v>1.5</v>
      </c>
      <c r="AP406" s="256"/>
      <c r="AQ406" s="256"/>
      <c r="AR406" s="256"/>
      <c r="AS406" s="256" cm="1">
        <f t="array" aca="1" ref="AS406" ca="1">_xlfn.XLOOKUP($A406&amp;$B406,'[3]产值及收款计划（2026）'!$A:$A&amp;'[3]产值及收款计划（2026）'!$B:$B,'[3]产值及收款计划（2026）'!AS:AS)</f>
        <v>0</v>
      </c>
      <c r="AT406" s="256" cm="1">
        <f t="array" aca="1" ref="AT406" ca="1">_xlfn.XLOOKUP($A406&amp;$B406,'[3]产值及收款计划（2026）'!$A:$A&amp;'[3]产值及收款计划（2026）'!$B:$B,'[3]产值及收款计划（2026）'!AT:AT)</f>
        <v>0</v>
      </c>
      <c r="AU406" s="256" cm="1">
        <f t="array" aca="1" ref="AU406" ca="1">_xlfn.XLOOKUP($A406&amp;$B406,'[3]产值及收款计划（2026）'!$A:$A&amp;'[3]产值及收款计划（2026）'!$B:$B,'[3]产值及收款计划（2026）'!AU:AU)</f>
        <v>0</v>
      </c>
      <c r="AV406" s="256" cm="1">
        <f t="array" aca="1" ref="AV406" ca="1">_xlfn.XLOOKUP($A406&amp;$B406,'[3]产值及收款计划（2026）'!$A:$A&amp;'[3]产值及收款计划（2026）'!$B:$B,'[3]产值及收款计划（2026）'!AV:AV)</f>
        <v>0</v>
      </c>
      <c r="AW406" s="256" cm="1">
        <f t="array" aca="1" ref="AW406" ca="1">_xlfn.XLOOKUP($A406&amp;$B406,'[3]产值及收款计划（2026）'!$A:$A&amp;'[3]产值及收款计划（2026）'!$B:$B,'[3]产值及收款计划（2026）'!AW:AW)</f>
        <v>0</v>
      </c>
      <c r="AX406" s="256" cm="1">
        <f t="array" aca="1" ref="AX406" ca="1">_xlfn.XLOOKUP($A406&amp;$B406,'[3]产值及收款计划（2026）'!$A:$A&amp;'[3]产值及收款计划（2026）'!$B:$B,'[3]产值及收款计划（2026）'!AX:AX)</f>
        <v>1.5</v>
      </c>
      <c r="AY406" s="256" cm="1">
        <f t="array" aca="1" ref="AY406" ca="1">_xlfn.XLOOKUP($A406&amp;$B406,'[3]产值及收款计划（2026）'!$A:$A&amp;'[3]产值及收款计划（2026）'!$B:$B,'[3]产值及收款计划（2026）'!AY:AY)</f>
        <v>0</v>
      </c>
      <c r="AZ406" s="256" cm="1">
        <f t="array" aca="1" ref="AZ406" ca="1">_xlfn.XLOOKUP($A406&amp;$B406,'[3]产值及收款计划（2026）'!$A:$A&amp;'[3]产值及收款计划（2026）'!$B:$B,'[3]产值及收款计划（2026）'!AZ:AZ)</f>
        <v>0</v>
      </c>
      <c r="BA406" s="256" cm="1">
        <f t="array" aca="1" ref="BA406" ca="1">_xlfn.XLOOKUP($A406&amp;$B406,'[3]产值及收款计划（2026）'!$A:$A&amp;'[3]产值及收款计划（2026）'!$B:$B,'[3]产值及收款计划（2026）'!BA:BA)</f>
        <v>1.5</v>
      </c>
      <c r="BB406" s="256" cm="1">
        <f t="array" aca="1" ref="BB406" ca="1">_xlfn.XLOOKUP($A406&amp;$B406,'[3]产值及收款计划（2026）'!$A:$A&amp;'[3]产值及收款计划（2026）'!$B:$B,'[3]产值及收款计划（2026）'!BB:BB)</f>
        <v>0</v>
      </c>
      <c r="BC406" s="256" cm="1">
        <f t="array" aca="1" ref="BC406" ca="1">_xlfn.XLOOKUP($A406&amp;$B406,'[3]产值及收款计划（2026）'!$A:$A&amp;'[3]产值及收款计划（2026）'!$B:$B,'[3]产值及收款计划（2026）'!BC:BC)</f>
        <v>0</v>
      </c>
      <c r="BD406" s="256" cm="1">
        <f t="array" aca="1" ref="BD406" ca="1">_xlfn.XLOOKUP($A406&amp;$B406,'[3]产值及收款计划（2026）'!$A:$A&amp;'[3]产值及收款计划（2026）'!$B:$B,'[3]产值及收款计划（2026）'!BD:BD)</f>
        <v>0</v>
      </c>
      <c r="BE406" s="256" cm="1">
        <f t="array" aca="1" ref="BE406" ca="1">_xlfn.XLOOKUP($A406&amp;$B406,'[3]产值及收款计划（2026）'!$A:$A&amp;'[3]产值及收款计划（2026）'!$B:$B,'[3]产值及收款计划（2026）'!BE:BE)</f>
        <v>0</v>
      </c>
      <c r="BF406" s="256" cm="1">
        <f t="array" aca="1" ref="BF406" ca="1">_xlfn.XLOOKUP($A406&amp;$B406,'[3]产值及收款计划（2026）'!$A:$A&amp;'[3]产值及收款计划（2026）'!$B:$B,'[3]产值及收款计划（2026）'!BF:BF)</f>
        <v>0</v>
      </c>
      <c r="BG406" s="256" cm="1">
        <f t="array" aca="1" ref="BG406" ca="1">_xlfn.XLOOKUP($A406&amp;$B406,'[3]产值及收款计划（2026）'!$A:$A&amp;'[3]产值及收款计划（2026）'!$B:$B,'[3]产值及收款计划（2026）'!BG:BG)</f>
        <v>0</v>
      </c>
      <c r="BH406" s="256" cm="1">
        <f t="array" aca="1" ref="BH406" ca="1">_xlfn.XLOOKUP($A406&amp;$B406,'[3]产值及收款计划（2026）'!$A:$A&amp;'[3]产值及收款计划（2026）'!$B:$B,'[3]产值及收款计划（2026）'!BH:BH)</f>
        <v>0</v>
      </c>
      <c r="BI406" s="256" cm="1">
        <f t="array" aca="1" ref="BI406" ca="1">_xlfn.XLOOKUP($A406&amp;$B406,'[3]产值及收款计划（2026）'!$A:$A&amp;'[3]产值及收款计划（2026）'!$B:$B,'[3]产值及收款计划（2026）'!BI:BI)</f>
        <v>0</v>
      </c>
      <c r="BJ406" s="256" cm="1">
        <f t="array" aca="1" ref="BJ406" ca="1">_xlfn.XLOOKUP($A406&amp;$B406,'[3]产值及收款计划（2026）'!$A:$A&amp;'[3]产值及收款计划（2026）'!$B:$B,'[3]产值及收款计划（2026）'!BJ:BJ)</f>
        <v>0</v>
      </c>
      <c r="BK406" s="256" cm="1">
        <f t="array" aca="1" ref="BK406" ca="1">_xlfn.XLOOKUP($A406&amp;$B406,'[3]产值及收款计划（2026）'!$A:$A&amp;'[3]产值及收款计划（2026）'!$B:$B,'[3]产值及收款计划（2026）'!BK:BK)</f>
        <v>0</v>
      </c>
      <c r="BL406" s="256" cm="1">
        <f t="array" aca="1" ref="BL406" ca="1">_xlfn.XLOOKUP($A406&amp;$B406,'[3]产值及收款计划（2026）'!$A:$A&amp;'[3]产值及收款计划（2026）'!$B:$B,'[3]产值及收款计划（2026）'!BL:BL)</f>
        <v>0</v>
      </c>
      <c r="BM406" s="256"/>
      <c r="BN406" s="256"/>
      <c r="BO406" s="256"/>
      <c r="BP406" s="256"/>
      <c r="BQ406" s="255" t="str" cm="1">
        <f t="array" aca="1" ref="BQ406" ca="1">_xlfn.XLOOKUP($A406&amp;$B406,'[3]产值及收款计划（2026）'!$A:$A&amp;'[3]产值及收款计划（2026）'!$B:$B,'[3]产值及收款计划（2026）'!BQ:BQ)</f>
        <v>上海城建城市运营（集团）有限公司</v>
      </c>
      <c r="BR406" s="256" cm="1">
        <f t="array" aca="1" ref="BR406" ca="1">_xlfn.XLOOKUP($A406&amp;$B406,'[3]产值及收款计划（2026）'!$A:$A&amp;'[3]产值及收款计划（2026）'!$B:$B,'[3]产值及收款计划（2026）'!BR:BR)</f>
        <v>0</v>
      </c>
      <c r="CA406" s="256" cm="1">
        <f t="array" aca="1" ref="CA406" ca="1">_xlfn.XLOOKUP($A406&amp;$B406,'[3]产值及收款计划（2026）'!$A:$A&amp;'[3]产值及收款计划（2026）'!$B:$B,'[3]产值及收款计划（2026）'!CA:CA)</f>
        <v>0</v>
      </c>
      <c r="CB406" s="256" cm="1">
        <f t="array" aca="1" ref="CB406" ca="1">_xlfn.XLOOKUP($A406&amp;$B406,'[3]产值及收款计划（2026）'!$A:$A&amp;'[3]产值及收款计划（2026）'!$B:$B,'[3]产值及收款计划（2026）'!CB:CB)</f>
        <v>0</v>
      </c>
      <c r="CC406" s="256" cm="1">
        <f t="array" aca="1" ref="CC406" ca="1">_xlfn.XLOOKUP($A406&amp;$B406,'[3]产值及收款计划（2026）'!$A:$A&amp;'[3]产值及收款计划（2026）'!$B:$B,'[3]产值及收款计划（2026）'!CC:CC)</f>
        <v>1.5</v>
      </c>
      <c r="CD406" s="256" cm="1">
        <f t="array" aca="1" ref="CD406" ca="1">_xlfn.XLOOKUP($A406&amp;$B406,'[3]产值及收款计划（2026）'!$A:$A&amp;'[3]产值及收款计划（2026）'!$B:$B,'[3]产值及收款计划（2026）'!CD:CD)</f>
        <v>0</v>
      </c>
      <c r="CE406" s="256" cm="1">
        <f t="array" aca="1" ref="CE406" ca="1">_xlfn.XLOOKUP($A406&amp;$B406,'[3]产值及收款计划（2026）'!$A:$A&amp;'[3]产值及收款计划（2026）'!$B:$B,'[3]产值及收款计划（2026）'!CE:CE)</f>
        <v>0</v>
      </c>
      <c r="CF406" s="256" cm="1">
        <f t="array" aca="1" ref="CF406" ca="1">_xlfn.XLOOKUP($A406&amp;$B406,'[3]产值及收款计划（2026）'!$A:$A&amp;'[3]产值及收款计划（2026）'!$B:$B,'[3]产值及收款计划（2026）'!CF:CF)</f>
        <v>0</v>
      </c>
      <c r="CG406" s="256" cm="1">
        <f t="array" aca="1" ref="CG406" ca="1">_xlfn.XLOOKUP($A406&amp;$B406,'[3]产值及收款计划（2026）'!$A:$A&amp;'[3]产值及收款计划（2026）'!$B:$B,'[3]产值及收款计划（2026）'!CG:CG)</f>
        <v>0</v>
      </c>
      <c r="CH406" s="256" cm="1">
        <f t="array" aca="1" ref="CH406" ca="1">_xlfn.XLOOKUP($A406&amp;$B406,'[3]产值及收款计划（2026）'!$A:$A&amp;'[3]产值及收款计划（2026）'!$B:$B,'[3]产值及收款计划（2026）'!CH:CH)</f>
        <v>0</v>
      </c>
      <c r="CI406" s="256" cm="1">
        <f t="array" aca="1" ref="CI406" ca="1">_xlfn.XLOOKUP($A406&amp;$B406,'[3]产值及收款计划（2026）'!$A:$A&amp;'[3]产值及收款计划（2026）'!$B:$B,'[3]产值及收款计划（2026）'!CI:CI)</f>
        <v>0</v>
      </c>
      <c r="CJ406" s="256" cm="1">
        <f t="array" aca="1" ref="CJ406" ca="1">_xlfn.XLOOKUP($A406&amp;$B406,'[3]产值及收款计划（2026）'!$A:$A&amp;'[3]产值及收款计划（2026）'!$B:$B,'[3]产值及收款计划（2026）'!CJ:CJ)</f>
        <v>0</v>
      </c>
      <c r="CK406" s="256" cm="1">
        <f t="array" aca="1" ref="CK406" ca="1">_xlfn.XLOOKUP($A406&amp;$B406,'[3]产值及收款计划（2026）'!$A:$A&amp;'[3]产值及收款计划（2026）'!$B:$B,'[3]产值及收款计划（2026）'!CK:CK)</f>
        <v>0</v>
      </c>
      <c r="CL406" s="256" cm="1">
        <f t="array" aca="1" ref="CL406" ca="1">_xlfn.XLOOKUP($A406&amp;$B406,'[3]产值及收款计划（2026）'!$A:$A&amp;'[3]产值及收款计划（2026）'!$B:$B,'[3]产值及收款计划（2026）'!CL:CL)</f>
        <v>0</v>
      </c>
      <c r="DA406" s="256" cm="1">
        <f t="array" aca="1" ref="DA406" ca="1">_xlfn.XLOOKUP($A406&amp;$B406,'[3]产值及收款计划（2026）'!$A:$A&amp;'[3]产值及收款计划（2026）'!$B:$B,'[3]产值及收款计划（2026）'!DA:DA)</f>
        <v>1.5</v>
      </c>
      <c r="DB406" s="256" cm="1">
        <f t="array" aca="1" ref="DB406" ca="1">_xlfn.XLOOKUP($A406&amp;$B406,'[3]产值及收款计划（2026）'!$A:$A&amp;'[3]产值及收款计划（2026）'!$B:$B,'[3]产值及收款计划（2026）'!DB:DB)</f>
        <v>0</v>
      </c>
      <c r="DC406" s="256" cm="1">
        <f t="array" aca="1" ref="DC406" ca="1">_xlfn.XLOOKUP($A406&amp;$B406,'[3]产值及收款计划（2026）'!$A:$A&amp;'[3]产值及收款计划（2026）'!$B:$B,'[3]产值及收款计划（2026）'!DC:DC)</f>
        <v>0</v>
      </c>
      <c r="DD406" s="256" cm="1">
        <f t="array" aca="1" ref="DD406" ca="1">_xlfn.XLOOKUP($A406&amp;$B406,'[3]产值及收款计划（2026）'!$A:$A&amp;'[3]产值及收款计划（2026）'!$B:$B,'[3]产值及收款计划（2026）'!DD:DD)</f>
        <v>0</v>
      </c>
      <c r="DE406" s="256" cm="1">
        <f t="array" aca="1" ref="DE406" ca="1">_xlfn.XLOOKUP($A406&amp;$B406,'[3]产值及收款计划（2026）'!$A:$A&amp;'[3]产值及收款计划（2026）'!$B:$B,'[3]产值及收款计划（2026）'!DE:DE)</f>
        <v>0</v>
      </c>
      <c r="DF406" s="256" cm="1">
        <f t="array" aca="1" ref="DF406" ca="1">_xlfn.XLOOKUP($A406&amp;$B406,'[3]产值及收款计划（2026）'!$A:$A&amp;'[3]产值及收款计划（2026）'!$B:$B,'[3]产值及收款计划（2026）'!DF:DF)</f>
        <v>0</v>
      </c>
      <c r="DG406" s="256" cm="1">
        <f t="array" aca="1" ref="DG406" ca="1">_xlfn.XLOOKUP($A406&amp;$B406,'[3]产值及收款计划（2026）'!$A:$A&amp;'[3]产值及收款计划（2026）'!$B:$B,'[3]产值及收款计划（2026）'!DG:DG)</f>
        <v>0</v>
      </c>
      <c r="DH406" s="256" cm="1">
        <f t="array" aca="1" ref="DH406" ca="1">_xlfn.XLOOKUP($A406&amp;$B406,'[3]产值及收款计划（2026）'!$A:$A&amp;'[3]产值及收款计划（2026）'!$B:$B,'[3]产值及收款计划（2026）'!DH:DH)</f>
        <v>0</v>
      </c>
      <c r="DI406" s="256" cm="1">
        <f t="array" aca="1" ref="DI406" ca="1">_xlfn.XLOOKUP($A406&amp;$B406,'[3]产值及收款计划（2026）'!$A:$A&amp;'[3]产值及收款计划（2026）'!$B:$B,'[3]产值及收款计划（2026）'!DI:DI)</f>
        <v>0</v>
      </c>
      <c r="DJ406" s="256" cm="1">
        <f t="array" aca="1" ref="DJ406" ca="1">_xlfn.XLOOKUP($A406&amp;$B406,'[3]产值及收款计划（2026）'!$A:$A&amp;'[3]产值及收款计划（2026）'!$B:$B,'[3]产值及收款计划（2026）'!DJ:DJ)</f>
        <v>0</v>
      </c>
      <c r="DK406" s="256" cm="1">
        <f t="array" aca="1" ref="DK406" ca="1">_xlfn.XLOOKUP($A406&amp;$B406,'[3]产值及收款计划（2026）'!$A:$A&amp;'[3]产值及收款计划（2026）'!$B:$B,'[3]产值及收款计划（2026）'!DK:DK)</f>
        <v>0</v>
      </c>
      <c r="DL406" s="256" cm="1">
        <f t="array" aca="1" ref="DL406" ca="1">_xlfn.XLOOKUP($A406&amp;$B406,'[3]产值及收款计划（2026）'!$A:$A&amp;'[3]产值及收款计划（2026）'!$B:$B,'[3]产值及收款计划（2026）'!DL:DL)</f>
        <v>0</v>
      </c>
      <c r="DM406" s="264"/>
      <c r="DN406" s="250"/>
    </row>
    <row r="407" spans="1:118" ht="20.25" x14ac:dyDescent="0.15">
      <c r="A407" s="254">
        <f t="shared" ca="1" si="21"/>
        <v>59</v>
      </c>
      <c r="B407" s="254" t="s">
        <v>27</v>
      </c>
      <c r="C407" s="256" t="str" cm="1">
        <f t="array" aca="1" ref="C407" ca="1">_xlfn.XLOOKUP($A407&amp;$B407,'[3]产值及收款计划（2026）'!$A:$A&amp;'[3]产值及收款计划（2026）'!$B:$B,'[3]产值及收款计划（2026）'!C:C)</f>
        <v>C0CJSG-FW-T-2025073</v>
      </c>
      <c r="D407" s="255" t="str" cm="1">
        <f t="array" aca="1" ref="D407" ca="1">_xlfn.XLOOKUP($A407&amp;$B407,'[3]产值及收款计划（2026）'!$A:$A&amp;'[3]产值及收款计划（2026）'!$B:$B,'[3]产值及收款计划（2026）'!D:D)</f>
        <v>上海城建供应链金融综合服务平台监管报表开发</v>
      </c>
      <c r="E407" s="256" cm="1">
        <f t="array" aca="1" ref="E407" ca="1">_xlfn.XLOOKUP($A407&amp;$B407,'[3]产值及收款计划（2026）'!$A:$A&amp;'[3]产值及收款计划（2026）'!$B:$B,'[3]产值及收款计划（2026）'!E:E)</f>
        <v>44</v>
      </c>
      <c r="F407" s="256" cm="1">
        <f t="array" aca="1" ref="F407" ca="1">_xlfn.XLOOKUP($A407&amp;$B407,'[3]产值及收款计划（2026）'!$A:$A&amp;'[3]产值及收款计划（2026）'!$B:$B,'[3]产值及收款计划（2026）'!F:F)</f>
        <v>44</v>
      </c>
      <c r="G407" s="256" cm="1">
        <f t="array" aca="1" ref="G407" ca="1">_xlfn.XLOOKUP($A407&amp;$B407,'[3]产值及收款计划（2026）'!$A:$A&amp;'[3]产值及收款计划（2026）'!$B:$B,'[3]产值及收款计划（2026）'!G:G)</f>
        <v>44</v>
      </c>
      <c r="H407" s="256" cm="1">
        <f t="array" aca="1" ref="H407" ca="1">_xlfn.XLOOKUP($A407&amp;$B407,'[3]产值及收款计划（2026）'!$A:$A&amp;'[3]产值及收款计划（2026）'!$B:$B,'[3]产值及收款计划（2026）'!H:H)</f>
        <v>4</v>
      </c>
      <c r="I407" s="257" cm="1">
        <f t="array" aca="1" ref="I407" ca="1">_xlfn.XLOOKUP($A407&amp;$B407,'[3]产值及收款计划（2026）'!$A:$A&amp;'[3]产值及收款计划（2026）'!$B:$B,'[3]产值及收款计划（2026）'!I:I)</f>
        <v>9.0909090909090898E-2</v>
      </c>
      <c r="J407" s="258" cm="1">
        <f t="array" aca="1" ref="J407" ca="1">_xlfn.XLOOKUP($A407&amp;$B407,'[3]产值及收款计划（2026）'!$A:$A&amp;'[3]产值及收款计划（2026）'!$B:$B,'[3]产值及收款计划（2026）'!J:J)</f>
        <v>0.06</v>
      </c>
      <c r="K407" s="256" cm="1">
        <f t="array" aca="1" ref="K407" ca="1">_xlfn.XLOOKUP($A407&amp;$B407,'[3]产值及收款计划（2026）'!$A:$A&amp;'[3]产值及收款计划（2026）'!$B:$B,'[3]产值及收款计划（2026）'!K:K)</f>
        <v>0</v>
      </c>
      <c r="L407" s="256" cm="1">
        <f t="array" aca="1" ref="L407" ca="1">_xlfn.XLOOKUP($A407&amp;$B407,'[3]产值及收款计划（2026）'!$A:$A&amp;'[3]产值及收款计划（2026）'!$B:$B,'[3]产值及收款计划（2026）'!L:L)</f>
        <v>0</v>
      </c>
      <c r="M407" s="256" t="str" cm="1">
        <f t="array" aca="1" ref="M407" ca="1">_xlfn.XLOOKUP($A407&amp;$B407,'[3]产值及收款计划（2026）'!$A:$A&amp;'[3]产值及收款计划（2026）'!$B:$B,'[3]产值及收款计划（2026）'!M:M)</f>
        <v>主导</v>
      </c>
      <c r="N407" s="256" cm="1">
        <f t="array" aca="1" ref="N407" ca="1">_xlfn.XLOOKUP($A407&amp;$B407,'[3]产值及收款计划（2026）'!$A:$A&amp;'[3]产值及收款计划（2026）'!$B:$B,'[3]产值及收款计划（2026）'!N:N)</f>
        <v>0</v>
      </c>
      <c r="O407" s="256" t="str" cm="1">
        <f t="array" aca="1" ref="O407" ca="1">_xlfn.XLOOKUP($A407&amp;$B407,'[3]产值及收款计划（2026）'!$A:$A&amp;'[3]产值及收款计划（2026）'!$B:$B,'[3]产值及收款计划（2026）'!O:O)</f>
        <v>侯捷</v>
      </c>
      <c r="P407" s="255" t="str" cm="1">
        <f t="array" aca="1" ref="P407" ca="1">_xlfn.XLOOKUP($A407&amp;$B407,'[3]产值及收款计划（2026）'!$A:$A&amp;'[3]产值及收款计划（2026）'!$B:$B,'[3]产值及收款计划（2026）'!P:P)</f>
        <v>在建</v>
      </c>
      <c r="Q407" s="256" cm="1">
        <f t="array" aca="1" ref="Q407" ca="1">_xlfn.XLOOKUP($A407&amp;$B407,'[3]产值及收款计划（2026）'!$A:$A&amp;'[3]产值及收款计划（2026）'!$B:$B,'[3]产值及收款计划（2026）'!Q:Q)</f>
        <v>0</v>
      </c>
      <c r="R407" s="256" cm="1">
        <f t="array" aca="1" ref="R407" ca="1">_xlfn.XLOOKUP($A407&amp;$B407,'[3]产值及收款计划（2026）'!$A:$A&amp;'[3]产值及收款计划（2026）'!$B:$B,'[3]产值及收款计划（2026）'!R:R)</f>
        <v>0</v>
      </c>
      <c r="S407" s="256" cm="1">
        <f t="array" aca="1" ref="S407" ca="1">_xlfn.XLOOKUP($A407&amp;$B407,'[3]产值及收款计划（2026）'!$A:$A&amp;'[3]产值及收款计划（2026）'!$B:$B,'[3]产值及收款计划（2026）'!S:S)</f>
        <v>0</v>
      </c>
      <c r="T407" s="256" cm="1">
        <f t="array" aca="1" ref="T407" ca="1">_xlfn.XLOOKUP($A407&amp;$B407,'[3]产值及收款计划（2026）'!$A:$A&amp;'[3]产值及收款计划（2026）'!$B:$B,'[3]产值及收款计划（2026）'!T:T)</f>
        <v>35.200000000000003</v>
      </c>
      <c r="U407" s="256" cm="1">
        <f t="array" aca="1" ref="U407" ca="1">_xlfn.XLOOKUP($A407&amp;$B407,'[3]产值及收款计划（2026）'!$A:$A&amp;'[3]产值及收款计划（2026）'!$B:$B,'[3]产值及收款计划（2026）'!U:U)</f>
        <v>0</v>
      </c>
      <c r="V407" s="256" cm="1">
        <f t="array" aca="1" ref="V407" ca="1">_xlfn.XLOOKUP($A407&amp;$B407,'[3]产值及收款计划（2026）'!$A:$A&amp;'[3]产值及收款计划（2026）'!$B:$B,'[3]产值及收款计划（2026）'!V:V)</f>
        <v>8.8000000000000007</v>
      </c>
      <c r="W407" s="256" cm="1">
        <f t="array" aca="1" ref="W407" ca="1">_xlfn.XLOOKUP($A407&amp;$B407,'[3]产值及收款计划（2026）'!$A:$A&amp;'[3]产值及收款计划（2026）'!$B:$B,'[3]产值及收款计划（2026）'!W:W)</f>
        <v>0</v>
      </c>
      <c r="X407" s="256" cm="1">
        <f t="array" aca="1" ref="X407" ca="1">_xlfn.XLOOKUP($A407&amp;$B407,'[3]产值及收款计划（2026）'!$A:$A&amp;'[3]产值及收款计划（2026）'!$B:$B,'[3]产值及收款计划（2026）'!X:X)</f>
        <v>0</v>
      </c>
      <c r="Y407" s="256" cm="1">
        <f t="array" aca="1" ref="Y407" ca="1">_xlfn.XLOOKUP($A407&amp;$B407,'[3]产值及收款计划（2026）'!$A:$A&amp;'[3]产值及收款计划（2026）'!$B:$B,'[3]产值及收款计划（2026）'!Y:Y)</f>
        <v>0</v>
      </c>
      <c r="Z407" s="256" cm="1">
        <f t="array" aca="1" ref="Z407" ca="1">_xlfn.XLOOKUP($A407&amp;$B407,'[3]产值及收款计划（2026）'!$A:$A&amp;'[3]产值及收款计划（2026）'!$B:$B,'[3]产值及收款计划（2026）'!Z:Z)</f>
        <v>0</v>
      </c>
      <c r="AA407" s="267" cm="1">
        <f t="array" aca="1" ref="AA407" ca="1">_xlfn.XLOOKUP($A407&amp;$B407,'[3]产值及收款计划（2026）'!$A:$A&amp;'[3]产值及收款计划（2026）'!$B:$B,'[3]产值及收款计划（2026）'!AA:AA)</f>
        <v>0</v>
      </c>
      <c r="AB407" s="267" cm="1">
        <f t="array" aca="1" ref="AB407" ca="1">_xlfn.XLOOKUP($A407&amp;$B407,'[3]产值及收款计划（2026）'!$A:$A&amp;'[3]产值及收款计划（2026）'!$B:$B,'[3]产值及收款计划（2026）'!AB:AB)</f>
        <v>0</v>
      </c>
      <c r="AC407" s="267" cm="1">
        <f t="array" aca="1" ref="AC407" ca="1">_xlfn.XLOOKUP($A407&amp;$B407,'[3]产值及收款计划（2026）'!$A:$A&amp;'[3]产值及收款计划（2026）'!$B:$B,'[3]产值及收款计划（2026）'!AC:AC)</f>
        <v>0</v>
      </c>
      <c r="AD407" s="256" cm="1">
        <f t="array" aca="1" ref="AD407" ca="1">_xlfn.XLOOKUP($A407&amp;$B407,'[3]产值及收款计划（2026）'!$A:$A&amp;'[3]产值及收款计划（2026）'!$B:$B,'[3]产值及收款计划（2026）'!AD:AD)</f>
        <v>0</v>
      </c>
      <c r="AE407" s="256" cm="1">
        <f t="array" aca="1" ref="AE407" ca="1">_xlfn.XLOOKUP($A407&amp;$B407,'[3]产值及收款计划（2026）'!$A:$A&amp;'[3]产值及收款计划（2026）'!$B:$B,'[3]产值及收款计划（2026）'!AE:AE)</f>
        <v>0</v>
      </c>
      <c r="AF407" s="256" cm="1">
        <f t="array" aca="1" ref="AF407" ca="1">_xlfn.XLOOKUP($A407&amp;$B407,'[3]产值及收款计划（2026）'!$A:$A&amp;'[3]产值及收款计划（2026）'!$B:$B,'[3]产值及收款计划（2026）'!AF:AF)</f>
        <v>8.8000000000000007</v>
      </c>
      <c r="AG407" s="256" cm="1">
        <f t="array" aca="1" ref="AG407" ca="1">_xlfn.XLOOKUP($A407&amp;$B407,'[3]产值及收款计划（2026）'!$A:$A&amp;'[3]产值及收款计划（2026）'!$B:$B,'[3]产值及收款计划（2026）'!AG:AG)</f>
        <v>0</v>
      </c>
      <c r="AH407" s="256" cm="1">
        <f t="array" aca="1" ref="AH407" ca="1">_xlfn.XLOOKUP($A407&amp;$B407,'[3]产值及收款计划（2026）'!$A:$A&amp;'[3]产值及收款计划（2026）'!$B:$B,'[3]产值及收款计划（2026）'!AH:AH)</f>
        <v>0</v>
      </c>
      <c r="AI407" s="256" cm="1">
        <f t="array" aca="1" ref="AI407" ca="1">_xlfn.XLOOKUP($A407&amp;$B407,'[3]产值及收款计划（2026）'!$A:$A&amp;'[3]产值及收款计划（2026）'!$B:$B,'[3]产值及收款计划（2026）'!AI:AI)</f>
        <v>0</v>
      </c>
      <c r="AJ407" s="256" cm="1">
        <f t="array" aca="1" ref="AJ407" ca="1">_xlfn.XLOOKUP($A407&amp;$B407,'[3]产值及收款计划（2026）'!$A:$A&amp;'[3]产值及收款计划（2026）'!$B:$B,'[3]产值及收款计划（2026）'!AJ:AJ)</f>
        <v>0</v>
      </c>
      <c r="AK407" s="256" cm="1">
        <f t="array" aca="1" ref="AK407" ca="1">_xlfn.XLOOKUP($A407&amp;$B407,'[3]产值及收款计划（2026）'!$A:$A&amp;'[3]产值及收款计划（2026）'!$B:$B,'[3]产值及收款计划（2026）'!AK:AK)</f>
        <v>0</v>
      </c>
      <c r="AL407" s="256" cm="1">
        <f t="array" aca="1" ref="AL407" ca="1">_xlfn.XLOOKUP($A407&amp;$B407,'[3]产值及收款计划（2026）'!$A:$A&amp;'[3]产值及收款计划（2026）'!$B:$B,'[3]产值及收款计划（2026）'!AL:AL)</f>
        <v>0</v>
      </c>
      <c r="AM407" s="263" t="e" cm="1">
        <f t="array" aca="1" ref="AM407" ca="1">_xlfn.LET(_xlpm.勾选月份状态数组,TRANSPOSE('PPT(12-15页）-TOP10'!$A$3:$A$14),_xlpm.选择数据区,IF('PPT(12-15页）-TOP10'!$E$3="收款",$BA407:$BL407,$AA407:$AL407),SUM(_xlfn._xlws.FILTER(_xlpm.选择数据区,_xlpm.勾选月份状态数组,"")))</f>
        <v>#NAME?</v>
      </c>
      <c r="AN407" s="256" t="e" cm="1">
        <f t="array" aca="1" ref="AN407" ca="1">_xlfn.LET(_xlpm.勾选月份状态数组,TRANSPOSE('PPT(12-15页）-TOP10'!$A$3:$A$14),_xlpm.选择数据区,IF('PPT(12-15页）-TOP10'!$E$3="收款",$DA407:$DL407,$CA407:$CL407),SUM(_xlfn._xlws.FILTER(_xlpm.选择数据区,_xlpm.勾选月份状态数组,"")))</f>
        <v>#NAME?</v>
      </c>
      <c r="AO407" s="256">
        <f ca="1">SUM(CA407:CC407)+SUM(AD407:AL407)</f>
        <v>8.8000000000000007</v>
      </c>
      <c r="AP407" s="256"/>
      <c r="AQ407" s="33"/>
      <c r="AR407" s="256"/>
      <c r="AS407" s="256" cm="1">
        <f t="array" aca="1" ref="AS407" ca="1">_xlfn.XLOOKUP($A407&amp;$B407,'[3]产值及收款计划（2026）'!$A:$A&amp;'[3]产值及收款计划（2026）'!$B:$B,'[3]产值及收款计划（2026）'!AS:AS)</f>
        <v>0</v>
      </c>
      <c r="AT407" s="256" cm="1">
        <f t="array" aca="1" ref="AT407" ca="1">_xlfn.XLOOKUP($A407&amp;$B407,'[3]产值及收款计划（2026）'!$A:$A&amp;'[3]产值及收款计划（2026）'!$B:$B,'[3]产值及收款计划（2026）'!AT:AT)</f>
        <v>0</v>
      </c>
      <c r="AU407" s="256" cm="1">
        <f t="array" aca="1" ref="AU407" ca="1">_xlfn.XLOOKUP($A407&amp;$B407,'[3]产值及收款计划（2026）'!$A:$A&amp;'[3]产值及收款计划（2026）'!$B:$B,'[3]产值及收款计划（2026）'!AU:AU)</f>
        <v>0</v>
      </c>
      <c r="AV407" s="256" cm="1">
        <f t="array" aca="1" ref="AV407" ca="1">_xlfn.XLOOKUP($A407&amp;$B407,'[3]产值及收款计划（2026）'!$A:$A&amp;'[3]产值及收款计划（2026）'!$B:$B,'[3]产值及收款计划（2026）'!AV:AV)</f>
        <v>0</v>
      </c>
      <c r="AW407" s="256" cm="1">
        <f t="array" aca="1" ref="AW407" ca="1">_xlfn.XLOOKUP($A407&amp;$B407,'[3]产值及收款计划（2026）'!$A:$A&amp;'[3]产值及收款计划（2026）'!$B:$B,'[3]产值及收款计划（2026）'!AW:AW)</f>
        <v>35.200000000000003</v>
      </c>
      <c r="AX407" s="256" cm="1">
        <f t="array" aca="1" ref="AX407" ca="1">_xlfn.XLOOKUP($A407&amp;$B407,'[3]产值及收款计划（2026）'!$A:$A&amp;'[3]产值及收款计划（2026）'!$B:$B,'[3]产值及收款计划（2026）'!AX:AX)</f>
        <v>0</v>
      </c>
      <c r="AY407" s="256" cm="1">
        <f t="array" aca="1" ref="AY407" ca="1">_xlfn.XLOOKUP($A407&amp;$B407,'[3]产值及收款计划（2026）'!$A:$A&amp;'[3]产值及收款计划（2026）'!$B:$B,'[3]产值及收款计划（2026）'!AY:AY)</f>
        <v>8.8000000000000007</v>
      </c>
      <c r="AZ407" s="256" cm="1">
        <f t="array" aca="1" ref="AZ407" ca="1">_xlfn.XLOOKUP($A407&amp;$B407,'[3]产值及收款计划（2026）'!$A:$A&amp;'[3]产值及收款计划（2026）'!$B:$B,'[3]产值及收款计划（2026）'!AZ:AZ)</f>
        <v>0</v>
      </c>
      <c r="BA407" s="266" cm="1">
        <f t="array" aca="1" ref="BA407" ca="1">_xlfn.XLOOKUP($A407&amp;$B407,'[3]产值及收款计划（2026）'!$A:$A&amp;'[3]产值及收款计划（2026）'!$B:$B,'[3]产值及收款计划（2026）'!BA:BA)</f>
        <v>8.8000000000000007</v>
      </c>
      <c r="BB407" s="266" cm="1">
        <f t="array" aca="1" ref="BB407" ca="1">_xlfn.XLOOKUP($A407&amp;$B407,'[3]产值及收款计划（2026）'!$A:$A&amp;'[3]产值及收款计划（2026）'!$B:$B,'[3]产值及收款计划（2026）'!BB:BB)</f>
        <v>0</v>
      </c>
      <c r="BC407" s="266" cm="1">
        <f t="array" aca="1" ref="BC407" ca="1">_xlfn.XLOOKUP($A407&amp;$B407,'[3]产值及收款计划（2026）'!$A:$A&amp;'[3]产值及收款计划（2026）'!$B:$B,'[3]产值及收款计划（2026）'!BC:BC)</f>
        <v>0</v>
      </c>
      <c r="BD407" s="256" cm="1">
        <f t="array" aca="1" ref="BD407" ca="1">_xlfn.XLOOKUP($A407&amp;$B407,'[3]产值及收款计划（2026）'!$A:$A&amp;'[3]产值及收款计划（2026）'!$B:$B,'[3]产值及收款计划（2026）'!BD:BD)</f>
        <v>0</v>
      </c>
      <c r="BE407" s="256" cm="1">
        <f t="array" aca="1" ref="BE407" ca="1">_xlfn.XLOOKUP($A407&amp;$B407,'[3]产值及收款计划（2026）'!$A:$A&amp;'[3]产值及收款计划（2026）'!$B:$B,'[3]产值及收款计划（2026）'!BE:BE)</f>
        <v>0</v>
      </c>
      <c r="BF407" s="256" cm="1">
        <f t="array" aca="1" ref="BF407" ca="1">_xlfn.XLOOKUP($A407&amp;$B407,'[3]产值及收款计划（2026）'!$A:$A&amp;'[3]产值及收款计划（2026）'!$B:$B,'[3]产值及收款计划（2026）'!BF:BF)</f>
        <v>8.8000000000000007</v>
      </c>
      <c r="BG407" s="256" cm="1">
        <f t="array" aca="1" ref="BG407" ca="1">_xlfn.XLOOKUP($A407&amp;$B407,'[3]产值及收款计划（2026）'!$A:$A&amp;'[3]产值及收款计划（2026）'!$B:$B,'[3]产值及收款计划（2026）'!BG:BG)</f>
        <v>0</v>
      </c>
      <c r="BH407" s="256" cm="1">
        <f t="array" aca="1" ref="BH407" ca="1">_xlfn.XLOOKUP($A407&amp;$B407,'[3]产值及收款计划（2026）'!$A:$A&amp;'[3]产值及收款计划（2026）'!$B:$B,'[3]产值及收款计划（2026）'!BH:BH)</f>
        <v>0</v>
      </c>
      <c r="BI407" s="256" cm="1">
        <f t="array" aca="1" ref="BI407" ca="1">_xlfn.XLOOKUP($A407&amp;$B407,'[3]产值及收款计划（2026）'!$A:$A&amp;'[3]产值及收款计划（2026）'!$B:$B,'[3]产值及收款计划（2026）'!BI:BI)</f>
        <v>0</v>
      </c>
      <c r="BJ407" s="256" cm="1">
        <f t="array" aca="1" ref="BJ407" ca="1">_xlfn.XLOOKUP($A407&amp;$B407,'[3]产值及收款计划（2026）'!$A:$A&amp;'[3]产值及收款计划（2026）'!$B:$B,'[3]产值及收款计划（2026）'!BJ:BJ)</f>
        <v>0</v>
      </c>
      <c r="BK407" s="256" cm="1">
        <f t="array" aca="1" ref="BK407" ca="1">_xlfn.XLOOKUP($A407&amp;$B407,'[3]产值及收款计划（2026）'!$A:$A&amp;'[3]产值及收款计划（2026）'!$B:$B,'[3]产值及收款计划（2026）'!BK:BK)</f>
        <v>0</v>
      </c>
      <c r="BL407" s="256" cm="1">
        <f t="array" aca="1" ref="BL407" ca="1">_xlfn.XLOOKUP($A407&amp;$B407,'[3]产值及收款计划（2026）'!$A:$A&amp;'[3]产值及收款计划（2026）'!$B:$B,'[3]产值及收款计划（2026）'!BL:BL)</f>
        <v>0</v>
      </c>
      <c r="BM407" s="256"/>
      <c r="BN407" s="256"/>
      <c r="BO407" s="256"/>
      <c r="BP407" s="256"/>
      <c r="BQ407" s="255" t="str" cm="1">
        <f t="array" aca="1" ref="BQ407" ca="1">_xlfn.XLOOKUP($A407&amp;$B407,'[3]产值及收款计划（2026）'!$A:$A&amp;'[3]产值及收款计划（2026）'!$B:$B,'[3]产值及收款计划（2026）'!BQ:BQ)</f>
        <v>上海建元财务管理有限公司</v>
      </c>
      <c r="BR407" s="256" cm="1">
        <f t="array" aca="1" ref="BR407" ca="1">_xlfn.XLOOKUP($A407&amp;$B407,'[3]产值及收款计划（2026）'!$A:$A&amp;'[3]产值及收款计划（2026）'!$B:$B,'[3]产值及收款计划（2026）'!BR:BR)</f>
        <v>0</v>
      </c>
      <c r="CA407" s="256" cm="1">
        <f t="array" aca="1" ref="CA407" ca="1">_xlfn.XLOOKUP($A407&amp;$B407,'[3]产值及收款计划（2026）'!$A:$A&amp;'[3]产值及收款计划（2026）'!$B:$B,'[3]产值及收款计划（2026）'!CA:CA)</f>
        <v>0</v>
      </c>
      <c r="CB407" s="256" cm="1">
        <f t="array" aca="1" ref="CB407" ca="1">_xlfn.XLOOKUP($A407&amp;$B407,'[3]产值及收款计划（2026）'!$A:$A&amp;'[3]产值及收款计划（2026）'!$B:$B,'[3]产值及收款计划（2026）'!CB:CB)</f>
        <v>0</v>
      </c>
      <c r="CC407" s="256" cm="1">
        <f t="array" aca="1" ref="CC407" ca="1">_xlfn.XLOOKUP($A407&amp;$B407,'[3]产值及收款计划（2026）'!$A:$A&amp;'[3]产值及收款计划（2026）'!$B:$B,'[3]产值及收款计划（2026）'!CC:CC)</f>
        <v>0</v>
      </c>
      <c r="CD407" s="256" cm="1">
        <f t="array" aca="1" ref="CD407" ca="1">_xlfn.XLOOKUP($A407&amp;$B407,'[3]产值及收款计划（2026）'!$A:$A&amp;'[3]产值及收款计划（2026）'!$B:$B,'[3]产值及收款计划（2026）'!CD:CD)</f>
        <v>0</v>
      </c>
      <c r="CE407" s="256" cm="1">
        <f t="array" aca="1" ref="CE407" ca="1">_xlfn.XLOOKUP($A407&amp;$B407,'[3]产值及收款计划（2026）'!$A:$A&amp;'[3]产值及收款计划（2026）'!$B:$B,'[3]产值及收款计划（2026）'!CE:CE)</f>
        <v>0</v>
      </c>
      <c r="CF407" s="256" cm="1">
        <f t="array" aca="1" ref="CF407" ca="1">_xlfn.XLOOKUP($A407&amp;$B407,'[3]产值及收款计划（2026）'!$A:$A&amp;'[3]产值及收款计划（2026）'!$B:$B,'[3]产值及收款计划（2026）'!CF:CF)</f>
        <v>0</v>
      </c>
      <c r="CG407" s="256" cm="1">
        <f t="array" aca="1" ref="CG407" ca="1">_xlfn.XLOOKUP($A407&amp;$B407,'[3]产值及收款计划（2026）'!$A:$A&amp;'[3]产值及收款计划（2026）'!$B:$B,'[3]产值及收款计划（2026）'!CG:CG)</f>
        <v>0</v>
      </c>
      <c r="CH407" s="256" cm="1">
        <f t="array" aca="1" ref="CH407" ca="1">_xlfn.XLOOKUP($A407&amp;$B407,'[3]产值及收款计划（2026）'!$A:$A&amp;'[3]产值及收款计划（2026）'!$B:$B,'[3]产值及收款计划（2026）'!CH:CH)</f>
        <v>0</v>
      </c>
      <c r="CI407" s="256" cm="1">
        <f t="array" aca="1" ref="CI407" ca="1">_xlfn.XLOOKUP($A407&amp;$B407,'[3]产值及收款计划（2026）'!$A:$A&amp;'[3]产值及收款计划（2026）'!$B:$B,'[3]产值及收款计划（2026）'!CI:CI)</f>
        <v>0</v>
      </c>
      <c r="CJ407" s="256" cm="1">
        <f t="array" aca="1" ref="CJ407" ca="1">_xlfn.XLOOKUP($A407&amp;$B407,'[3]产值及收款计划（2026）'!$A:$A&amp;'[3]产值及收款计划（2026）'!$B:$B,'[3]产值及收款计划（2026）'!CJ:CJ)</f>
        <v>0</v>
      </c>
      <c r="CK407" s="256" cm="1">
        <f t="array" aca="1" ref="CK407" ca="1">_xlfn.XLOOKUP($A407&amp;$B407,'[3]产值及收款计划（2026）'!$A:$A&amp;'[3]产值及收款计划（2026）'!$B:$B,'[3]产值及收款计划（2026）'!CK:CK)</f>
        <v>0</v>
      </c>
      <c r="CL407" s="256" cm="1">
        <f t="array" aca="1" ref="CL407" ca="1">_xlfn.XLOOKUP($A407&amp;$B407,'[3]产值及收款计划（2026）'!$A:$A&amp;'[3]产值及收款计划（2026）'!$B:$B,'[3]产值及收款计划（2026）'!CL:CL)</f>
        <v>0</v>
      </c>
      <c r="DA407" s="256" cm="1">
        <f t="array" aca="1" ref="DA407" ca="1">_xlfn.XLOOKUP($A407&amp;$B407,'[3]产值及收款计划（2026）'!$A:$A&amp;'[3]产值及收款计划（2026）'!$B:$B,'[3]产值及收款计划（2026）'!DA:DA)</f>
        <v>0</v>
      </c>
      <c r="DB407" s="256" cm="1">
        <f t="array" aca="1" ref="DB407" ca="1">_xlfn.XLOOKUP($A407&amp;$B407,'[3]产值及收款计划（2026）'!$A:$A&amp;'[3]产值及收款计划（2026）'!$B:$B,'[3]产值及收款计划（2026）'!DB:DB)</f>
        <v>0</v>
      </c>
      <c r="DC407" s="256" cm="1">
        <f t="array" aca="1" ref="DC407" ca="1">_xlfn.XLOOKUP($A407&amp;$B407,'[3]产值及收款计划（2026）'!$A:$A&amp;'[3]产值及收款计划（2026）'!$B:$B,'[3]产值及收款计划（2026）'!DC:DC)</f>
        <v>0</v>
      </c>
      <c r="DD407" s="256" cm="1">
        <f t="array" aca="1" ref="DD407" ca="1">_xlfn.XLOOKUP($A407&amp;$B407,'[3]产值及收款计划（2026）'!$A:$A&amp;'[3]产值及收款计划（2026）'!$B:$B,'[3]产值及收款计划（2026）'!DD:DD)</f>
        <v>0</v>
      </c>
      <c r="DE407" s="256" cm="1">
        <f t="array" aca="1" ref="DE407" ca="1">_xlfn.XLOOKUP($A407&amp;$B407,'[3]产值及收款计划（2026）'!$A:$A&amp;'[3]产值及收款计划（2026）'!$B:$B,'[3]产值及收款计划（2026）'!DE:DE)</f>
        <v>0</v>
      </c>
      <c r="DF407" s="256" cm="1">
        <f t="array" aca="1" ref="DF407" ca="1">_xlfn.XLOOKUP($A407&amp;$B407,'[3]产值及收款计划（2026）'!$A:$A&amp;'[3]产值及收款计划（2026）'!$B:$B,'[3]产值及收款计划（2026）'!DF:DF)</f>
        <v>0</v>
      </c>
      <c r="DG407" s="256" cm="1">
        <f t="array" aca="1" ref="DG407" ca="1">_xlfn.XLOOKUP($A407&amp;$B407,'[3]产值及收款计划（2026）'!$A:$A&amp;'[3]产值及收款计划（2026）'!$B:$B,'[3]产值及收款计划（2026）'!DG:DG)</f>
        <v>0</v>
      </c>
      <c r="DH407" s="256" cm="1">
        <f t="array" aca="1" ref="DH407" ca="1">_xlfn.XLOOKUP($A407&amp;$B407,'[3]产值及收款计划（2026）'!$A:$A&amp;'[3]产值及收款计划（2026）'!$B:$B,'[3]产值及收款计划（2026）'!DH:DH)</f>
        <v>0</v>
      </c>
      <c r="DI407" s="256" cm="1">
        <f t="array" aca="1" ref="DI407" ca="1">_xlfn.XLOOKUP($A407&amp;$B407,'[3]产值及收款计划（2026）'!$A:$A&amp;'[3]产值及收款计划（2026）'!$B:$B,'[3]产值及收款计划（2026）'!DI:DI)</f>
        <v>0</v>
      </c>
      <c r="DJ407" s="256" cm="1">
        <f t="array" aca="1" ref="DJ407" ca="1">_xlfn.XLOOKUP($A407&amp;$B407,'[3]产值及收款计划（2026）'!$A:$A&amp;'[3]产值及收款计划（2026）'!$B:$B,'[3]产值及收款计划（2026）'!DJ:DJ)</f>
        <v>0</v>
      </c>
      <c r="DK407" s="256" cm="1">
        <f t="array" aca="1" ref="DK407" ca="1">_xlfn.XLOOKUP($A407&amp;$B407,'[3]产值及收款计划（2026）'!$A:$A&amp;'[3]产值及收款计划（2026）'!$B:$B,'[3]产值及收款计划（2026）'!DK:DK)</f>
        <v>0</v>
      </c>
      <c r="DL407" s="256" cm="1">
        <f t="array" aca="1" ref="DL407" ca="1">_xlfn.XLOOKUP($A407&amp;$B407,'[3]产值及收款计划（2026）'!$A:$A&amp;'[3]产值及收款计划（2026）'!$B:$B,'[3]产值及收款计划（2026）'!DL:DL)</f>
        <v>0</v>
      </c>
      <c r="DM407" s="264"/>
      <c r="DN407" s="250"/>
    </row>
    <row r="408" spans="1:118" ht="20.25" x14ac:dyDescent="0.15">
      <c r="A408" s="254">
        <f t="shared" ca="1" si="21"/>
        <v>60</v>
      </c>
      <c r="B408" s="254" t="s">
        <v>27</v>
      </c>
      <c r="C408" s="255" t="str" cm="1">
        <f t="array" aca="1" ref="C408" ca="1">_xlfn.XLOOKUP($A408&amp;$B408,'[3]产值及收款计划（2026）'!$A:$A&amp;'[3]产值及收款计划（2026）'!$B:$B,'[3]产值及收款计划（2026）'!C:C)</f>
        <v>C0CJSG-FW-T-2025112</v>
      </c>
      <c r="D408" s="255" t="str" cm="1">
        <f t="array" aca="1" ref="D408" ca="1">_xlfn.XLOOKUP($A408&amp;$B408,'[3]产值及收款计划（2026）'!$A:$A&amp;'[3]产值及收款计划（2026）'!$B:$B,'[3]产值及收款计划（2026）'!D:D)</f>
        <v>2025年建元财务综合管理信息系统实施服务</v>
      </c>
      <c r="E408" s="256" cm="1">
        <f t="array" aca="1" ref="E408" ca="1">_xlfn.XLOOKUP($A408&amp;$B408,'[3]产值及收款计划（2026）'!$A:$A&amp;'[3]产值及收款计划（2026）'!$B:$B,'[3]产值及收款计划（2026）'!E:E)</f>
        <v>20</v>
      </c>
      <c r="F408" s="256" cm="1">
        <f t="array" aca="1" ref="F408" ca="1">_xlfn.XLOOKUP($A408&amp;$B408,'[3]产值及收款计划（2026）'!$A:$A&amp;'[3]产值及收款计划（2026）'!$B:$B,'[3]产值及收款计划（2026）'!F:F)</f>
        <v>20</v>
      </c>
      <c r="G408" s="256" cm="1">
        <f t="array" aca="1" ref="G408" ca="1">_xlfn.XLOOKUP($A408&amp;$B408,'[3]产值及收款计划（2026）'!$A:$A&amp;'[3]产值及收款计划（2026）'!$B:$B,'[3]产值及收款计划（2026）'!G:G)</f>
        <v>20</v>
      </c>
      <c r="H408" s="256" cm="1">
        <f t="array" aca="1" ref="H408" ca="1">_xlfn.XLOOKUP($A408&amp;$B408,'[3]产值及收款计划（2026）'!$A:$A&amp;'[3]产值及收款计划（2026）'!$B:$B,'[3]产值及收款计划（2026）'!H:H)</f>
        <v>5</v>
      </c>
      <c r="I408" s="257" cm="1">
        <f t="array" aca="1" ref="I408" ca="1">_xlfn.XLOOKUP($A408&amp;$B408,'[3]产值及收款计划（2026）'!$A:$A&amp;'[3]产值及收款计划（2026）'!$B:$B,'[3]产值及收款计划（2026）'!I:I)</f>
        <v>0.25</v>
      </c>
      <c r="J408" s="258" cm="1">
        <f t="array" aca="1" ref="J408" ca="1">_xlfn.XLOOKUP($A408&amp;$B408,'[3]产值及收款计划（2026）'!$A:$A&amp;'[3]产值及收款计划（2026）'!$B:$B,'[3]产值及收款计划（2026）'!J:J)</f>
        <v>0.06</v>
      </c>
      <c r="K408" s="256" cm="1">
        <f t="array" aca="1" ref="K408" ca="1">_xlfn.XLOOKUP($A408&amp;$B408,'[3]产值及收款计划（2026）'!$A:$A&amp;'[3]产值及收款计划（2026）'!$B:$B,'[3]产值及收款计划（2026）'!K:K)</f>
        <v>0</v>
      </c>
      <c r="L408" s="256" cm="1">
        <f t="array" aca="1" ref="L408" ca="1">_xlfn.XLOOKUP($A408&amp;$B408,'[3]产值及收款计划（2026）'!$A:$A&amp;'[3]产值及收款计划（2026）'!$B:$B,'[3]产值及收款计划（2026）'!L:L)</f>
        <v>0</v>
      </c>
      <c r="M408" s="256" t="str" cm="1">
        <f t="array" aca="1" ref="M408" ca="1">_xlfn.XLOOKUP($A408&amp;$B408,'[3]产值及收款计划（2026）'!$A:$A&amp;'[3]产值及收款计划（2026）'!$B:$B,'[3]产值及收款计划（2026）'!M:M)</f>
        <v>主导</v>
      </c>
      <c r="N408" s="256" cm="1">
        <f t="array" aca="1" ref="N408" ca="1">_xlfn.XLOOKUP($A408&amp;$B408,'[3]产值及收款计划（2026）'!$A:$A&amp;'[3]产值及收款计划（2026）'!$B:$B,'[3]产值及收款计划（2026）'!N:N)</f>
        <v>0</v>
      </c>
      <c r="O408" s="256" t="str" cm="1">
        <f t="array" aca="1" ref="O408" ca="1">_xlfn.XLOOKUP($A408&amp;$B408,'[3]产值及收款计划（2026）'!$A:$A&amp;'[3]产值及收款计划（2026）'!$B:$B,'[3]产值及收款计划（2026）'!O:O)</f>
        <v>李柏林</v>
      </c>
      <c r="P408" s="255" t="str" cm="1">
        <f t="array" aca="1" ref="P408" ca="1">_xlfn.XLOOKUP($A408&amp;$B408,'[3]产值及收款计划（2026）'!$A:$A&amp;'[3]产值及收款计划（2026）'!$B:$B,'[3]产值及收款计划（2026）'!P:P)</f>
        <v>25已完结</v>
      </c>
      <c r="Q408" s="256" cm="1">
        <f t="array" aca="1" ref="Q408" ca="1">_xlfn.XLOOKUP($A408&amp;$B408,'[3]产值及收款计划（2026）'!$A:$A&amp;'[3]产值及收款计划（2026）'!$B:$B,'[3]产值及收款计划（2026）'!Q:Q)</f>
        <v>0</v>
      </c>
      <c r="R408" s="256" cm="1">
        <f t="array" aca="1" ref="R408" ca="1">_xlfn.XLOOKUP($A408&amp;$B408,'[3]产值及收款计划（2026）'!$A:$A&amp;'[3]产值及收款计划（2026）'!$B:$B,'[3]产值及收款计划（2026）'!R:R)</f>
        <v>0</v>
      </c>
      <c r="S408" s="256" cm="1">
        <f t="array" aca="1" ref="S408" ca="1">_xlfn.XLOOKUP($A408&amp;$B408,'[3]产值及收款计划（2026）'!$A:$A&amp;'[3]产值及收款计划（2026）'!$B:$B,'[3]产值及收款计划（2026）'!S:S)</f>
        <v>0</v>
      </c>
      <c r="T408" s="256" cm="1">
        <f t="array" aca="1" ref="T408" ca="1">_xlfn.XLOOKUP($A408&amp;$B408,'[3]产值及收款计划（2026）'!$A:$A&amp;'[3]产值及收款计划（2026）'!$B:$B,'[3]产值及收款计划（2026）'!T:T)</f>
        <v>20</v>
      </c>
      <c r="U408" s="256" cm="1">
        <f t="array" aca="1" ref="U408" ca="1">_xlfn.XLOOKUP($A408&amp;$B408,'[3]产值及收款计划（2026）'!$A:$A&amp;'[3]产值及收款计划（2026）'!$B:$B,'[3]产值及收款计划（2026）'!U:U)</f>
        <v>0</v>
      </c>
      <c r="V408" s="256" cm="1">
        <f t="array" aca="1" ref="V408" ca="1">_xlfn.XLOOKUP($A408&amp;$B408,'[3]产值及收款计划（2026）'!$A:$A&amp;'[3]产值及收款计划（2026）'!$B:$B,'[3]产值及收款计划（2026）'!V:V)</f>
        <v>0</v>
      </c>
      <c r="W408" s="256" cm="1">
        <f t="array" aca="1" ref="W408" ca="1">_xlfn.XLOOKUP($A408&amp;$B408,'[3]产值及收款计划（2026）'!$A:$A&amp;'[3]产值及收款计划（2026）'!$B:$B,'[3]产值及收款计划（2026）'!W:W)</f>
        <v>0</v>
      </c>
      <c r="X408" s="256" cm="1">
        <f t="array" aca="1" ref="X408" ca="1">_xlfn.XLOOKUP($A408&amp;$B408,'[3]产值及收款计划（2026）'!$A:$A&amp;'[3]产值及收款计划（2026）'!$B:$B,'[3]产值及收款计划（2026）'!X:X)</f>
        <v>0</v>
      </c>
      <c r="Y408" s="256" cm="1">
        <f t="array" aca="1" ref="Y408" ca="1">_xlfn.XLOOKUP($A408&amp;$B408,'[3]产值及收款计划（2026）'!$A:$A&amp;'[3]产值及收款计划（2026）'!$B:$B,'[3]产值及收款计划（2026）'!Y:Y)</f>
        <v>0</v>
      </c>
      <c r="Z408" s="256" cm="1">
        <f t="array" aca="1" ref="Z408" ca="1">_xlfn.XLOOKUP($A408&amp;$B408,'[3]产值及收款计划（2026）'!$A:$A&amp;'[3]产值及收款计划（2026）'!$B:$B,'[3]产值及收款计划（2026）'!Z:Z)</f>
        <v>0</v>
      </c>
      <c r="AA408" s="256" cm="1">
        <f t="array" aca="1" ref="AA408" ca="1">_xlfn.XLOOKUP($A408&amp;$B408,'[3]产值及收款计划（2026）'!$A:$A&amp;'[3]产值及收款计划（2026）'!$B:$B,'[3]产值及收款计划（2026）'!AA:AA)</f>
        <v>0</v>
      </c>
      <c r="AB408" s="256" cm="1">
        <f t="array" aca="1" ref="AB408" ca="1">_xlfn.XLOOKUP($A408&amp;$B408,'[3]产值及收款计划（2026）'!$A:$A&amp;'[3]产值及收款计划（2026）'!$B:$B,'[3]产值及收款计划（2026）'!AB:AB)</f>
        <v>0</v>
      </c>
      <c r="AC408" s="256" cm="1">
        <f t="array" aca="1" ref="AC408" ca="1">_xlfn.XLOOKUP($A408&amp;$B408,'[3]产值及收款计划（2026）'!$A:$A&amp;'[3]产值及收款计划（2026）'!$B:$B,'[3]产值及收款计划（2026）'!AC:AC)</f>
        <v>0</v>
      </c>
      <c r="AD408" s="256" cm="1">
        <f t="array" aca="1" ref="AD408" ca="1">_xlfn.XLOOKUP($A408&amp;$B408,'[3]产值及收款计划（2026）'!$A:$A&amp;'[3]产值及收款计划（2026）'!$B:$B,'[3]产值及收款计划（2026）'!AD:AD)</f>
        <v>0</v>
      </c>
      <c r="AE408" s="256" cm="1">
        <f t="array" aca="1" ref="AE408" ca="1">_xlfn.XLOOKUP($A408&amp;$B408,'[3]产值及收款计划（2026）'!$A:$A&amp;'[3]产值及收款计划（2026）'!$B:$B,'[3]产值及收款计划（2026）'!AE:AE)</f>
        <v>0</v>
      </c>
      <c r="AF408" s="256" cm="1">
        <f t="array" aca="1" ref="AF408" ca="1">_xlfn.XLOOKUP($A408&amp;$B408,'[3]产值及收款计划（2026）'!$A:$A&amp;'[3]产值及收款计划（2026）'!$B:$B,'[3]产值及收款计划（2026）'!AF:AF)</f>
        <v>0</v>
      </c>
      <c r="AG408" s="256" cm="1">
        <f t="array" aca="1" ref="AG408" ca="1">_xlfn.XLOOKUP($A408&amp;$B408,'[3]产值及收款计划（2026）'!$A:$A&amp;'[3]产值及收款计划（2026）'!$B:$B,'[3]产值及收款计划（2026）'!AG:AG)</f>
        <v>0</v>
      </c>
      <c r="AH408" s="256" cm="1">
        <f t="array" aca="1" ref="AH408" ca="1">_xlfn.XLOOKUP($A408&amp;$B408,'[3]产值及收款计划（2026）'!$A:$A&amp;'[3]产值及收款计划（2026）'!$B:$B,'[3]产值及收款计划（2026）'!AH:AH)</f>
        <v>0</v>
      </c>
      <c r="AI408" s="256" cm="1">
        <f t="array" aca="1" ref="AI408" ca="1">_xlfn.XLOOKUP($A408&amp;$B408,'[3]产值及收款计划（2026）'!$A:$A&amp;'[3]产值及收款计划（2026）'!$B:$B,'[3]产值及收款计划（2026）'!AI:AI)</f>
        <v>0</v>
      </c>
      <c r="AJ408" s="256" cm="1">
        <f t="array" aca="1" ref="AJ408" ca="1">_xlfn.XLOOKUP($A408&amp;$B408,'[3]产值及收款计划（2026）'!$A:$A&amp;'[3]产值及收款计划（2026）'!$B:$B,'[3]产值及收款计划（2026）'!AJ:AJ)</f>
        <v>0</v>
      </c>
      <c r="AK408" s="256" cm="1">
        <f t="array" aca="1" ref="AK408" ca="1">_xlfn.XLOOKUP($A408&amp;$B408,'[3]产值及收款计划（2026）'!$A:$A&amp;'[3]产值及收款计划（2026）'!$B:$B,'[3]产值及收款计划（2026）'!AK:AK)</f>
        <v>0</v>
      </c>
      <c r="AL408" s="256" cm="1">
        <f t="array" aca="1" ref="AL408" ca="1">_xlfn.XLOOKUP($A408&amp;$B408,'[3]产值及收款计划（2026）'!$A:$A&amp;'[3]产值及收款计划（2026）'!$B:$B,'[3]产值及收款计划（2026）'!AL:AL)</f>
        <v>0</v>
      </c>
      <c r="AM408" s="263" t="e" cm="1">
        <f t="array" aca="1" ref="AM408" ca="1">_xlfn.LET(_xlpm.勾选月份状态数组,TRANSPOSE('PPT(12-15页）-TOP10'!$A$3:$A$14),_xlpm.选择数据区,IF('PPT(12-15页）-TOP10'!$E$3="收款",$BA408:$BL408,$AA408:$AL408),SUM(_xlfn._xlws.FILTER(_xlpm.选择数据区,_xlpm.勾选月份状态数组,"")))</f>
        <v>#NAME?</v>
      </c>
      <c r="AN408" s="256" t="e" cm="1">
        <f t="array" aca="1" ref="AN408" ca="1">_xlfn.LET(_xlpm.勾选月份状态数组,TRANSPOSE('PPT(12-15页）-TOP10'!$A$3:$A$14),_xlpm.选择数据区,IF('PPT(12-15页）-TOP10'!$E$3="收款",$DA408:$DL408,$CA408:$CL408),SUM(_xlfn._xlws.FILTER(_xlpm.选择数据区,_xlpm.勾选月份状态数组,"")))</f>
        <v>#NAME?</v>
      </c>
      <c r="AO408" s="256">
        <f ca="1">SUM(CA408:CC408)+SUM(AD408:AL408)</f>
        <v>0</v>
      </c>
      <c r="AP408" s="256"/>
      <c r="AQ408" s="256"/>
      <c r="AR408" s="256"/>
      <c r="AS408" s="256" cm="1">
        <f t="array" aca="1" ref="AS408" ca="1">_xlfn.XLOOKUP($A408&amp;$B408,'[3]产值及收款计划（2026）'!$A:$A&amp;'[3]产值及收款计划（2026）'!$B:$B,'[3]产值及收款计划（2026）'!AS:AS)</f>
        <v>0</v>
      </c>
      <c r="AT408" s="256" cm="1">
        <f t="array" aca="1" ref="AT408" ca="1">_xlfn.XLOOKUP($A408&amp;$B408,'[3]产值及收款计划（2026）'!$A:$A&amp;'[3]产值及收款计划（2026）'!$B:$B,'[3]产值及收款计划（2026）'!AT:AT)</f>
        <v>0</v>
      </c>
      <c r="AU408" s="256" cm="1">
        <f t="array" aca="1" ref="AU408" ca="1">_xlfn.XLOOKUP($A408&amp;$B408,'[3]产值及收款计划（2026）'!$A:$A&amp;'[3]产值及收款计划（2026）'!$B:$B,'[3]产值及收款计划（2026）'!AU:AU)</f>
        <v>0</v>
      </c>
      <c r="AV408" s="256" cm="1">
        <f t="array" aca="1" ref="AV408" ca="1">_xlfn.XLOOKUP($A408&amp;$B408,'[3]产值及收款计划（2026）'!$A:$A&amp;'[3]产值及收款计划（2026）'!$B:$B,'[3]产值及收款计划（2026）'!AV:AV)</f>
        <v>0</v>
      </c>
      <c r="AW408" s="256" cm="1">
        <f t="array" aca="1" ref="AW408" ca="1">_xlfn.XLOOKUP($A408&amp;$B408,'[3]产值及收款计划（2026）'!$A:$A&amp;'[3]产值及收款计划（2026）'!$B:$B,'[3]产值及收款计划（2026）'!AW:AW)</f>
        <v>0</v>
      </c>
      <c r="AX408" s="256" cm="1">
        <f t="array" aca="1" ref="AX408" ca="1">_xlfn.XLOOKUP($A408&amp;$B408,'[3]产值及收款计划（2026）'!$A:$A&amp;'[3]产值及收款计划（2026）'!$B:$B,'[3]产值及收款计划（2026）'!AX:AX)</f>
        <v>20</v>
      </c>
      <c r="AY408" s="256" cm="1">
        <f t="array" aca="1" ref="AY408" ca="1">_xlfn.XLOOKUP($A408&amp;$B408,'[3]产值及收款计划（2026）'!$A:$A&amp;'[3]产值及收款计划（2026）'!$B:$B,'[3]产值及收款计划（2026）'!AY:AY)</f>
        <v>0</v>
      </c>
      <c r="AZ408" s="256" cm="1">
        <f t="array" aca="1" ref="AZ408" ca="1">_xlfn.XLOOKUP($A408&amp;$B408,'[3]产值及收款计划（2026）'!$A:$A&amp;'[3]产值及收款计划（2026）'!$B:$B,'[3]产值及收款计划（2026）'!AZ:AZ)</f>
        <v>0</v>
      </c>
      <c r="BA408" s="256" cm="1">
        <f t="array" aca="1" ref="BA408" ca="1">_xlfn.XLOOKUP($A408&amp;$B408,'[3]产值及收款计划（2026）'!$A:$A&amp;'[3]产值及收款计划（2026）'!$B:$B,'[3]产值及收款计划（2026）'!BA:BA)</f>
        <v>18</v>
      </c>
      <c r="BB408" s="256" cm="1">
        <f t="array" aca="1" ref="BB408" ca="1">_xlfn.XLOOKUP($A408&amp;$B408,'[3]产值及收款计划（2026）'!$A:$A&amp;'[3]产值及收款计划（2026）'!$B:$B,'[3]产值及收款计划（2026）'!BB:BB)</f>
        <v>20</v>
      </c>
      <c r="BC408" s="256" cm="1">
        <f t="array" aca="1" ref="BC408" ca="1">_xlfn.XLOOKUP($A408&amp;$B408,'[3]产值及收款计划（2026）'!$A:$A&amp;'[3]产值及收款计划（2026）'!$B:$B,'[3]产值及收款计划（2026）'!BC:BC)</f>
        <v>0</v>
      </c>
      <c r="BD408" s="256" cm="1">
        <f t="array" aca="1" ref="BD408" ca="1">_xlfn.XLOOKUP($A408&amp;$B408,'[3]产值及收款计划（2026）'!$A:$A&amp;'[3]产值及收款计划（2026）'!$B:$B,'[3]产值及收款计划（2026）'!BD:BD)</f>
        <v>0</v>
      </c>
      <c r="BE408" s="256" cm="1">
        <f t="array" aca="1" ref="BE408" ca="1">_xlfn.XLOOKUP($A408&amp;$B408,'[3]产值及收款计划（2026）'!$A:$A&amp;'[3]产值及收款计划（2026）'!$B:$B,'[3]产值及收款计划（2026）'!BE:BE)</f>
        <v>0</v>
      </c>
      <c r="BF408" s="256" cm="1">
        <f t="array" aca="1" ref="BF408" ca="1">_xlfn.XLOOKUP($A408&amp;$B408,'[3]产值及收款计划（2026）'!$A:$A&amp;'[3]产值及收款计划（2026）'!$B:$B,'[3]产值及收款计划（2026）'!BF:BF)</f>
        <v>0</v>
      </c>
      <c r="BG408" s="256" cm="1">
        <f t="array" aca="1" ref="BG408" ca="1">_xlfn.XLOOKUP($A408&amp;$B408,'[3]产值及收款计划（2026）'!$A:$A&amp;'[3]产值及收款计划（2026）'!$B:$B,'[3]产值及收款计划（2026）'!BG:BG)</f>
        <v>0</v>
      </c>
      <c r="BH408" s="256" cm="1">
        <f t="array" aca="1" ref="BH408" ca="1">_xlfn.XLOOKUP($A408&amp;$B408,'[3]产值及收款计划（2026）'!$A:$A&amp;'[3]产值及收款计划（2026）'!$B:$B,'[3]产值及收款计划（2026）'!BH:BH)</f>
        <v>0</v>
      </c>
      <c r="BI408" s="256" cm="1">
        <f t="array" aca="1" ref="BI408" ca="1">_xlfn.XLOOKUP($A408&amp;$B408,'[3]产值及收款计划（2026）'!$A:$A&amp;'[3]产值及收款计划（2026）'!$B:$B,'[3]产值及收款计划（2026）'!BI:BI)</f>
        <v>0</v>
      </c>
      <c r="BJ408" s="256" cm="1">
        <f t="array" aca="1" ref="BJ408" ca="1">_xlfn.XLOOKUP($A408&amp;$B408,'[3]产值及收款计划（2026）'!$A:$A&amp;'[3]产值及收款计划（2026）'!$B:$B,'[3]产值及收款计划（2026）'!BJ:BJ)</f>
        <v>0</v>
      </c>
      <c r="BK408" s="256" cm="1">
        <f t="array" aca="1" ref="BK408" ca="1">_xlfn.XLOOKUP($A408&amp;$B408,'[3]产值及收款计划（2026）'!$A:$A&amp;'[3]产值及收款计划（2026）'!$B:$B,'[3]产值及收款计划（2026）'!BK:BK)</f>
        <v>0</v>
      </c>
      <c r="BL408" s="256" cm="1">
        <f t="array" aca="1" ref="BL408" ca="1">_xlfn.XLOOKUP($A408&amp;$B408,'[3]产值及收款计划（2026）'!$A:$A&amp;'[3]产值及收款计划（2026）'!$B:$B,'[3]产值及收款计划（2026）'!BL:BL)</f>
        <v>0</v>
      </c>
      <c r="BM408" s="256"/>
      <c r="BN408" s="256"/>
      <c r="BO408" s="256"/>
      <c r="BP408" s="256"/>
      <c r="BQ408" s="255" t="str" cm="1">
        <f t="array" aca="1" ref="BQ408" ca="1">_xlfn.XLOOKUP($A408&amp;$B408,'[3]产值及收款计划（2026）'!$A:$A&amp;'[3]产值及收款计划（2026）'!$B:$B,'[3]产值及收款计划（2026）'!BQ:BQ)</f>
        <v>上海建元财务管理有限公司</v>
      </c>
      <c r="BR408" s="256" cm="1">
        <f t="array" aca="1" ref="BR408" ca="1">_xlfn.XLOOKUP($A408&amp;$B408,'[3]产值及收款计划（2026）'!$A:$A&amp;'[3]产值及收款计划（2026）'!$B:$B,'[3]产值及收款计划（2026）'!BR:BR)</f>
        <v>0</v>
      </c>
      <c r="CA408" s="256" cm="1">
        <f t="array" aca="1" ref="CA408" ca="1">_xlfn.XLOOKUP($A408&amp;$B408,'[3]产值及收款计划（2026）'!$A:$A&amp;'[3]产值及收款计划（2026）'!$B:$B,'[3]产值及收款计划（2026）'!CA:CA)</f>
        <v>0</v>
      </c>
      <c r="CB408" s="256" cm="1">
        <f t="array" aca="1" ref="CB408" ca="1">_xlfn.XLOOKUP($A408&amp;$B408,'[3]产值及收款计划（2026）'!$A:$A&amp;'[3]产值及收款计划（2026）'!$B:$B,'[3]产值及收款计划（2026）'!CB:CB)</f>
        <v>0</v>
      </c>
      <c r="CC408" s="256" cm="1">
        <f t="array" aca="1" ref="CC408" ca="1">_xlfn.XLOOKUP($A408&amp;$B408,'[3]产值及收款计划（2026）'!$A:$A&amp;'[3]产值及收款计划（2026）'!$B:$B,'[3]产值及收款计划（2026）'!CC:CC)</f>
        <v>0</v>
      </c>
      <c r="CD408" s="256" cm="1">
        <f t="array" aca="1" ref="CD408" ca="1">_xlfn.XLOOKUP($A408&amp;$B408,'[3]产值及收款计划（2026）'!$A:$A&amp;'[3]产值及收款计划（2026）'!$B:$B,'[3]产值及收款计划（2026）'!CD:CD)</f>
        <v>0</v>
      </c>
      <c r="CE408" s="256" cm="1">
        <f t="array" aca="1" ref="CE408" ca="1">_xlfn.XLOOKUP($A408&amp;$B408,'[3]产值及收款计划（2026）'!$A:$A&amp;'[3]产值及收款计划（2026）'!$B:$B,'[3]产值及收款计划（2026）'!CE:CE)</f>
        <v>0</v>
      </c>
      <c r="CF408" s="256" cm="1">
        <f t="array" aca="1" ref="CF408" ca="1">_xlfn.XLOOKUP($A408&amp;$B408,'[3]产值及收款计划（2026）'!$A:$A&amp;'[3]产值及收款计划（2026）'!$B:$B,'[3]产值及收款计划（2026）'!CF:CF)</f>
        <v>0</v>
      </c>
      <c r="CG408" s="256" cm="1">
        <f t="array" aca="1" ref="CG408" ca="1">_xlfn.XLOOKUP($A408&amp;$B408,'[3]产值及收款计划（2026）'!$A:$A&amp;'[3]产值及收款计划（2026）'!$B:$B,'[3]产值及收款计划（2026）'!CG:CG)</f>
        <v>0</v>
      </c>
      <c r="CH408" s="256" cm="1">
        <f t="array" aca="1" ref="CH408" ca="1">_xlfn.XLOOKUP($A408&amp;$B408,'[3]产值及收款计划（2026）'!$A:$A&amp;'[3]产值及收款计划（2026）'!$B:$B,'[3]产值及收款计划（2026）'!CH:CH)</f>
        <v>0</v>
      </c>
      <c r="CI408" s="256" cm="1">
        <f t="array" aca="1" ref="CI408" ca="1">_xlfn.XLOOKUP($A408&amp;$B408,'[3]产值及收款计划（2026）'!$A:$A&amp;'[3]产值及收款计划（2026）'!$B:$B,'[3]产值及收款计划（2026）'!CI:CI)</f>
        <v>0</v>
      </c>
      <c r="CJ408" s="256" cm="1">
        <f t="array" aca="1" ref="CJ408" ca="1">_xlfn.XLOOKUP($A408&amp;$B408,'[3]产值及收款计划（2026）'!$A:$A&amp;'[3]产值及收款计划（2026）'!$B:$B,'[3]产值及收款计划（2026）'!CJ:CJ)</f>
        <v>0</v>
      </c>
      <c r="CK408" s="256" cm="1">
        <f t="array" aca="1" ref="CK408" ca="1">_xlfn.XLOOKUP($A408&amp;$B408,'[3]产值及收款计划（2026）'!$A:$A&amp;'[3]产值及收款计划（2026）'!$B:$B,'[3]产值及收款计划（2026）'!CK:CK)</f>
        <v>0</v>
      </c>
      <c r="CL408" s="256" cm="1">
        <f t="array" aca="1" ref="CL408" ca="1">_xlfn.XLOOKUP($A408&amp;$B408,'[3]产值及收款计划（2026）'!$A:$A&amp;'[3]产值及收款计划（2026）'!$B:$B,'[3]产值及收款计划（2026）'!CL:CL)</f>
        <v>0</v>
      </c>
      <c r="DA408" s="256" cm="1">
        <f t="array" aca="1" ref="DA408" ca="1">_xlfn.XLOOKUP($A408&amp;$B408,'[3]产值及收款计划（2026）'!$A:$A&amp;'[3]产值及收款计划（2026）'!$B:$B,'[3]产值及收款计划（2026）'!DA:DA)</f>
        <v>0</v>
      </c>
      <c r="DB408" s="256" cm="1">
        <f t="array" aca="1" ref="DB408" ca="1">_xlfn.XLOOKUP($A408&amp;$B408,'[3]产值及收款计划（2026）'!$A:$A&amp;'[3]产值及收款计划（2026）'!$B:$B,'[3]产值及收款计划（2026）'!DB:DB)</f>
        <v>20</v>
      </c>
      <c r="DC408" s="256" cm="1">
        <f t="array" aca="1" ref="DC408" ca="1">_xlfn.XLOOKUP($A408&amp;$B408,'[3]产值及收款计划（2026）'!$A:$A&amp;'[3]产值及收款计划（2026）'!$B:$B,'[3]产值及收款计划（2026）'!DC:DC)</f>
        <v>0</v>
      </c>
      <c r="DD408" s="256" cm="1">
        <f t="array" aca="1" ref="DD408" ca="1">_xlfn.XLOOKUP($A408&amp;$B408,'[3]产值及收款计划（2026）'!$A:$A&amp;'[3]产值及收款计划（2026）'!$B:$B,'[3]产值及收款计划（2026）'!DD:DD)</f>
        <v>0</v>
      </c>
      <c r="DE408" s="256" cm="1">
        <f t="array" aca="1" ref="DE408" ca="1">_xlfn.XLOOKUP($A408&amp;$B408,'[3]产值及收款计划（2026）'!$A:$A&amp;'[3]产值及收款计划（2026）'!$B:$B,'[3]产值及收款计划（2026）'!DE:DE)</f>
        <v>0</v>
      </c>
      <c r="DF408" s="256" cm="1">
        <f t="array" aca="1" ref="DF408" ca="1">_xlfn.XLOOKUP($A408&amp;$B408,'[3]产值及收款计划（2026）'!$A:$A&amp;'[3]产值及收款计划（2026）'!$B:$B,'[3]产值及收款计划（2026）'!DF:DF)</f>
        <v>0</v>
      </c>
      <c r="DG408" s="256" cm="1">
        <f t="array" aca="1" ref="DG408" ca="1">_xlfn.XLOOKUP($A408&amp;$B408,'[3]产值及收款计划（2026）'!$A:$A&amp;'[3]产值及收款计划（2026）'!$B:$B,'[3]产值及收款计划（2026）'!DG:DG)</f>
        <v>0</v>
      </c>
      <c r="DH408" s="256" cm="1">
        <f t="array" aca="1" ref="DH408" ca="1">_xlfn.XLOOKUP($A408&amp;$B408,'[3]产值及收款计划（2026）'!$A:$A&amp;'[3]产值及收款计划（2026）'!$B:$B,'[3]产值及收款计划（2026）'!DH:DH)</f>
        <v>0</v>
      </c>
      <c r="DI408" s="256" cm="1">
        <f t="array" aca="1" ref="DI408" ca="1">_xlfn.XLOOKUP($A408&amp;$B408,'[3]产值及收款计划（2026）'!$A:$A&amp;'[3]产值及收款计划（2026）'!$B:$B,'[3]产值及收款计划（2026）'!DI:DI)</f>
        <v>0</v>
      </c>
      <c r="DJ408" s="256" cm="1">
        <f t="array" aca="1" ref="DJ408" ca="1">_xlfn.XLOOKUP($A408&amp;$B408,'[3]产值及收款计划（2026）'!$A:$A&amp;'[3]产值及收款计划（2026）'!$B:$B,'[3]产值及收款计划（2026）'!DJ:DJ)</f>
        <v>0</v>
      </c>
      <c r="DK408" s="256" cm="1">
        <f t="array" aca="1" ref="DK408" ca="1">_xlfn.XLOOKUP($A408&amp;$B408,'[3]产值及收款计划（2026）'!$A:$A&amp;'[3]产值及收款计划（2026）'!$B:$B,'[3]产值及收款计划（2026）'!DK:DK)</f>
        <v>0</v>
      </c>
      <c r="DL408" s="256" cm="1">
        <f t="array" aca="1" ref="DL408" ca="1">_xlfn.XLOOKUP($A408&amp;$B408,'[3]产值及收款计划（2026）'!$A:$A&amp;'[3]产值及收款计划（2026）'!$B:$B,'[3]产值及收款计划（2026）'!DL:DL)</f>
        <v>0</v>
      </c>
      <c r="DM408" s="264"/>
      <c r="DN408" s="250"/>
    </row>
    <row r="409" spans="1:118" ht="20.25" x14ac:dyDescent="0.15">
      <c r="A409" s="254">
        <f t="shared" ca="1" si="21"/>
        <v>61</v>
      </c>
      <c r="B409" s="254" t="s">
        <v>27</v>
      </c>
      <c r="C409" s="255" t="str" cm="1">
        <f t="array" aca="1" ref="C409" ca="1">_xlfn.XLOOKUP($A409&amp;$B409,'[3]产值及收款计划（2026）'!$A:$A&amp;'[3]产值及收款计划（2026）'!$B:$B,'[3]产值及收款计划（2026）'!C:C)</f>
        <v>C0CJSG-FW-T-2025116</v>
      </c>
      <c r="D409" s="255" t="str" cm="1">
        <f t="array" aca="1" ref="D409" ca="1">_xlfn.XLOOKUP($A409&amp;$B409,'[3]产值及收款计划（2026）'!$A:$A&amp;'[3]产值及收款计划（2026）'!$B:$B,'[3]产值及收款计划（2026）'!D:D)</f>
        <v>2025年隧道股份数据中台实施项目</v>
      </c>
      <c r="E409" s="256" cm="1">
        <f t="array" aca="1" ref="E409" ca="1">_xlfn.XLOOKUP($A409&amp;$B409,'[3]产值及收款计划（2026）'!$A:$A&amp;'[3]产值及收款计划（2026）'!$B:$B,'[3]产值及收款计划（2026）'!E:E)</f>
        <v>100</v>
      </c>
      <c r="F409" s="256" cm="1">
        <f t="array" aca="1" ref="F409" ca="1">_xlfn.XLOOKUP($A409&amp;$B409,'[3]产值及收款计划（2026）'!$A:$A&amp;'[3]产值及收款计划（2026）'!$B:$B,'[3]产值及收款计划（2026）'!F:F)</f>
        <v>100</v>
      </c>
      <c r="G409" s="256" cm="1">
        <f t="array" aca="1" ref="G409" ca="1">_xlfn.XLOOKUP($A409&amp;$B409,'[3]产值及收款计划（2026）'!$A:$A&amp;'[3]产值及收款计划（2026）'!$B:$B,'[3]产值及收款计划（2026）'!G:G)</f>
        <v>100</v>
      </c>
      <c r="H409" s="256" cm="1">
        <f t="array" aca="1" ref="H409" ca="1">_xlfn.XLOOKUP($A409&amp;$B409,'[3]产值及收款计划（2026）'!$A:$A&amp;'[3]产值及收款计划（2026）'!$B:$B,'[3]产值及收款计划（2026）'!H:H)</f>
        <v>74</v>
      </c>
      <c r="I409" s="257" cm="1">
        <f t="array" aca="1" ref="I409" ca="1">_xlfn.XLOOKUP($A409&amp;$B409,'[3]产值及收款计划（2026）'!$A:$A&amp;'[3]产值及收款计划（2026）'!$B:$B,'[3]产值及收款计划（2026）'!I:I)</f>
        <v>0.74</v>
      </c>
      <c r="J409" s="258" cm="1">
        <f t="array" aca="1" ref="J409" ca="1">_xlfn.XLOOKUP($A409&amp;$B409,'[3]产值及收款计划（2026）'!$A:$A&amp;'[3]产值及收款计划（2026）'!$B:$B,'[3]产值及收款计划（2026）'!J:J)</f>
        <v>0.06</v>
      </c>
      <c r="K409" s="256" cm="1">
        <f t="array" aca="1" ref="K409" ca="1">_xlfn.XLOOKUP($A409&amp;$B409,'[3]产值及收款计划（2026）'!$A:$A&amp;'[3]产值及收款计划（2026）'!$B:$B,'[3]产值及收款计划（2026）'!K:K)</f>
        <v>0</v>
      </c>
      <c r="L409" s="256" cm="1">
        <f t="array" aca="1" ref="L409" ca="1">_xlfn.XLOOKUP($A409&amp;$B409,'[3]产值及收款计划（2026）'!$A:$A&amp;'[3]产值及收款计划（2026）'!$B:$B,'[3]产值及收款计划（2026）'!L:L)</f>
        <v>0</v>
      </c>
      <c r="M409" s="256" t="str" cm="1">
        <f t="array" aca="1" ref="M409" ca="1">_xlfn.XLOOKUP($A409&amp;$B409,'[3]产值及收款计划（2026）'!$A:$A&amp;'[3]产值及收款计划（2026）'!$B:$B,'[3]产值及收款计划（2026）'!M:M)</f>
        <v>主导</v>
      </c>
      <c r="N409" s="256" cm="1">
        <f t="array" aca="1" ref="N409" ca="1">_xlfn.XLOOKUP($A409&amp;$B409,'[3]产值及收款计划（2026）'!$A:$A&amp;'[3]产值及收款计划（2026）'!$B:$B,'[3]产值及收款计划（2026）'!N:N)</f>
        <v>0</v>
      </c>
      <c r="O409" s="256" t="str" cm="1">
        <f t="array" aca="1" ref="O409" ca="1">_xlfn.XLOOKUP($A409&amp;$B409,'[3]产值及收款计划（2026）'!$A:$A&amp;'[3]产值及收款计划（2026）'!$B:$B,'[3]产值及收款计划（2026）'!O:O)</f>
        <v>刘桐</v>
      </c>
      <c r="P409" s="255" t="str" cm="1">
        <f t="array" aca="1" ref="P409" ca="1">_xlfn.XLOOKUP($A409&amp;$B409,'[3]产值及收款计划（2026）'!$A:$A&amp;'[3]产值及收款计划（2026）'!$B:$B,'[3]产值及收款计划（2026）'!P:P)</f>
        <v>在建</v>
      </c>
      <c r="Q409" s="256" cm="1">
        <f t="array" aca="1" ref="Q409" ca="1">_xlfn.XLOOKUP($A409&amp;$B409,'[3]产值及收款计划（2026）'!$A:$A&amp;'[3]产值及收款计划（2026）'!$B:$B,'[3]产值及收款计划（2026）'!Q:Q)</f>
        <v>0</v>
      </c>
      <c r="R409" s="256" cm="1">
        <f t="array" aca="1" ref="R409" ca="1">_xlfn.XLOOKUP($A409&amp;$B409,'[3]产值及收款计划（2026）'!$A:$A&amp;'[3]产值及收款计划（2026）'!$B:$B,'[3]产值及收款计划（2026）'!R:R)</f>
        <v>0</v>
      </c>
      <c r="S409" s="256" cm="1">
        <f t="array" aca="1" ref="S409" ca="1">_xlfn.XLOOKUP($A409&amp;$B409,'[3]产值及收款计划（2026）'!$A:$A&amp;'[3]产值及收款计划（2026）'!$B:$B,'[3]产值及收款计划（2026）'!S:S)</f>
        <v>0</v>
      </c>
      <c r="T409" s="256" cm="1">
        <f t="array" aca="1" ref="T409" ca="1">_xlfn.XLOOKUP($A409&amp;$B409,'[3]产值及收款计划（2026）'!$A:$A&amp;'[3]产值及收款计划（2026）'!$B:$B,'[3]产值及收款计划（2026）'!T:T)</f>
        <v>70</v>
      </c>
      <c r="U409" s="256" cm="1">
        <f t="array" aca="1" ref="U409" ca="1">_xlfn.XLOOKUP($A409&amp;$B409,'[3]产值及收款计划（2026）'!$A:$A&amp;'[3]产值及收款计划（2026）'!$B:$B,'[3]产值及收款计划（2026）'!U:U)</f>
        <v>30</v>
      </c>
      <c r="V409" s="256" cm="1">
        <f t="array" aca="1" ref="V409" ca="1">_xlfn.XLOOKUP($A409&amp;$B409,'[3]产值及收款计划（2026）'!$A:$A&amp;'[3]产值及收款计划（2026）'!$B:$B,'[3]产值及收款计划（2026）'!V:V)</f>
        <v>0</v>
      </c>
      <c r="W409" s="256" cm="1">
        <f t="array" aca="1" ref="W409" ca="1">_xlfn.XLOOKUP($A409&amp;$B409,'[3]产值及收款计划（2026）'!$A:$A&amp;'[3]产值及收款计划（2026）'!$B:$B,'[3]产值及收款计划（2026）'!W:W)</f>
        <v>0</v>
      </c>
      <c r="X409" s="256" cm="1">
        <f t="array" aca="1" ref="X409" ca="1">_xlfn.XLOOKUP($A409&amp;$B409,'[3]产值及收款计划（2026）'!$A:$A&amp;'[3]产值及收款计划（2026）'!$B:$B,'[3]产值及收款计划（2026）'!X:X)</f>
        <v>0</v>
      </c>
      <c r="Y409" s="256" cm="1">
        <f t="array" aca="1" ref="Y409" ca="1">_xlfn.XLOOKUP($A409&amp;$B409,'[3]产值及收款计划（2026）'!$A:$A&amp;'[3]产值及收款计划（2026）'!$B:$B,'[3]产值及收款计划（2026）'!Y:Y)</f>
        <v>0</v>
      </c>
      <c r="Z409" s="256" cm="1">
        <f t="array" aca="1" ref="Z409" ca="1">_xlfn.XLOOKUP($A409&amp;$B409,'[3]产值及收款计划（2026）'!$A:$A&amp;'[3]产值及收款计划（2026）'!$B:$B,'[3]产值及收款计划（2026）'!Z:Z)</f>
        <v>0</v>
      </c>
      <c r="AA409" s="256" cm="1">
        <f t="array" aca="1" ref="AA409" ca="1">_xlfn.XLOOKUP($A409&amp;$B409,'[3]产值及收款计划（2026）'!$A:$A&amp;'[3]产值及收款计划（2026）'!$B:$B,'[3]产值及收款计划（2026）'!AA:AA)</f>
        <v>0</v>
      </c>
      <c r="AB409" s="256" cm="1">
        <f t="array" aca="1" ref="AB409" ca="1">_xlfn.XLOOKUP($A409&amp;$B409,'[3]产值及收款计划（2026）'!$A:$A&amp;'[3]产值及收款计划（2026）'!$B:$B,'[3]产值及收款计划（2026）'!AB:AB)</f>
        <v>0</v>
      </c>
      <c r="AC409" s="256" cm="1">
        <f t="array" aca="1" ref="AC409" ca="1">_xlfn.XLOOKUP($A409&amp;$B409,'[3]产值及收款计划（2026）'!$A:$A&amp;'[3]产值及收款计划（2026）'!$B:$B,'[3]产值及收款计划（2026）'!AC:AC)</f>
        <v>0</v>
      </c>
      <c r="AD409" s="256" cm="1">
        <f t="array" aca="1" ref="AD409" ca="1">_xlfn.XLOOKUP($A409&amp;$B409,'[3]产值及收款计划（2026）'!$A:$A&amp;'[3]产值及收款计划（2026）'!$B:$B,'[3]产值及收款计划（2026）'!AD:AD)</f>
        <v>30</v>
      </c>
      <c r="AE409" s="256" cm="1">
        <f t="array" aca="1" ref="AE409" ca="1">_xlfn.XLOOKUP($A409&amp;$B409,'[3]产值及收款计划（2026）'!$A:$A&amp;'[3]产值及收款计划（2026）'!$B:$B,'[3]产值及收款计划（2026）'!AE:AE)</f>
        <v>0</v>
      </c>
      <c r="AF409" s="256" cm="1">
        <f t="array" aca="1" ref="AF409" ca="1">_xlfn.XLOOKUP($A409&amp;$B409,'[3]产值及收款计划（2026）'!$A:$A&amp;'[3]产值及收款计划（2026）'!$B:$B,'[3]产值及收款计划（2026）'!AF:AF)</f>
        <v>0</v>
      </c>
      <c r="AG409" s="256" cm="1">
        <f t="array" aca="1" ref="AG409" ca="1">_xlfn.XLOOKUP($A409&amp;$B409,'[3]产值及收款计划（2026）'!$A:$A&amp;'[3]产值及收款计划（2026）'!$B:$B,'[3]产值及收款计划（2026）'!AG:AG)</f>
        <v>0</v>
      </c>
      <c r="AH409" s="256" cm="1">
        <f t="array" aca="1" ref="AH409" ca="1">_xlfn.XLOOKUP($A409&amp;$B409,'[3]产值及收款计划（2026）'!$A:$A&amp;'[3]产值及收款计划（2026）'!$B:$B,'[3]产值及收款计划（2026）'!AH:AH)</f>
        <v>0</v>
      </c>
      <c r="AI409" s="256" cm="1">
        <f t="array" aca="1" ref="AI409" ca="1">_xlfn.XLOOKUP($A409&amp;$B409,'[3]产值及收款计划（2026）'!$A:$A&amp;'[3]产值及收款计划（2026）'!$B:$B,'[3]产值及收款计划（2026）'!AI:AI)</f>
        <v>0</v>
      </c>
      <c r="AJ409" s="256" cm="1">
        <f t="array" aca="1" ref="AJ409" ca="1">_xlfn.XLOOKUP($A409&amp;$B409,'[3]产值及收款计划（2026）'!$A:$A&amp;'[3]产值及收款计划（2026）'!$B:$B,'[3]产值及收款计划（2026）'!AJ:AJ)</f>
        <v>0</v>
      </c>
      <c r="AK409" s="256" cm="1">
        <f t="array" aca="1" ref="AK409" ca="1">_xlfn.XLOOKUP($A409&amp;$B409,'[3]产值及收款计划（2026）'!$A:$A&amp;'[3]产值及收款计划（2026）'!$B:$B,'[3]产值及收款计划（2026）'!AK:AK)</f>
        <v>0</v>
      </c>
      <c r="AL409" s="256" cm="1">
        <f t="array" aca="1" ref="AL409" ca="1">_xlfn.XLOOKUP($A409&amp;$B409,'[3]产值及收款计划（2026）'!$A:$A&amp;'[3]产值及收款计划（2026）'!$B:$B,'[3]产值及收款计划（2026）'!AL:AL)</f>
        <v>0</v>
      </c>
      <c r="AM409" s="263" t="e" cm="1">
        <f t="array" aca="1" ref="AM409" ca="1">_xlfn.LET(_xlpm.勾选月份状态数组,TRANSPOSE('PPT(12-15页）-TOP10'!$A$3:$A$14),_xlpm.选择数据区,IF('PPT(12-15页）-TOP10'!$E$3="收款",$BA409:$BL409,$AA409:$AL409),SUM(_xlfn._xlws.FILTER(_xlpm.选择数据区,_xlpm.勾选月份状态数组,"")))</f>
        <v>#NAME?</v>
      </c>
      <c r="AN409" s="256" t="e" cm="1">
        <f t="array" aca="1" ref="AN409" ca="1">_xlfn.LET(_xlpm.勾选月份状态数组,TRANSPOSE('PPT(12-15页）-TOP10'!$A$3:$A$14),_xlpm.选择数据区,IF('PPT(12-15页）-TOP10'!$E$3="收款",$DA409:$DL409,$CA409:$CL409),SUM(_xlfn._xlws.FILTER(_xlpm.选择数据区,_xlpm.勾选月份状态数组,"")))</f>
        <v>#NAME?</v>
      </c>
      <c r="AO409" s="256">
        <f ca="1">SUM(CA409:CC409)+SUM(AD409:AL409)</f>
        <v>60</v>
      </c>
      <c r="AP409" s="256"/>
      <c r="AQ409" s="256"/>
      <c r="AR409" s="256"/>
      <c r="AS409" s="256" cm="1">
        <f t="array" aca="1" ref="AS409" ca="1">_xlfn.XLOOKUP($A409&amp;$B409,'[3]产值及收款计划（2026）'!$A:$A&amp;'[3]产值及收款计划（2026）'!$B:$B,'[3]产值及收款计划（2026）'!AS:AS)</f>
        <v>0</v>
      </c>
      <c r="AT409" s="256" cm="1">
        <f t="array" aca="1" ref="AT409" ca="1">_xlfn.XLOOKUP($A409&amp;$B409,'[3]产值及收款计划（2026）'!$A:$A&amp;'[3]产值及收款计划（2026）'!$B:$B,'[3]产值及收款计划（2026）'!AT:AT)</f>
        <v>0</v>
      </c>
      <c r="AU409" s="256" cm="1">
        <f t="array" aca="1" ref="AU409" ca="1">_xlfn.XLOOKUP($A409&amp;$B409,'[3]产值及收款计划（2026）'!$A:$A&amp;'[3]产值及收款计划（2026）'!$B:$B,'[3]产值及收款计划（2026）'!AU:AU)</f>
        <v>0</v>
      </c>
      <c r="AV409" s="256" cm="1">
        <f t="array" aca="1" ref="AV409" ca="1">_xlfn.XLOOKUP($A409&amp;$B409,'[3]产值及收款计划（2026）'!$A:$A&amp;'[3]产值及收款计划（2026）'!$B:$B,'[3]产值及收款计划（2026）'!AV:AV)</f>
        <v>0</v>
      </c>
      <c r="AW409" s="256" cm="1">
        <f t="array" aca="1" ref="AW409" ca="1">_xlfn.XLOOKUP($A409&amp;$B409,'[3]产值及收款计划（2026）'!$A:$A&amp;'[3]产值及收款计划（2026）'!$B:$B,'[3]产值及收款计划（2026）'!AW:AW)</f>
        <v>70</v>
      </c>
      <c r="AX409" s="256" cm="1">
        <f t="array" aca="1" ref="AX409" ca="1">_xlfn.XLOOKUP($A409&amp;$B409,'[3]产值及收款计划（2026）'!$A:$A&amp;'[3]产值及收款计划（2026）'!$B:$B,'[3]产值及收款计划（2026）'!AX:AX)</f>
        <v>30</v>
      </c>
      <c r="AY409" s="256" cm="1">
        <f t="array" aca="1" ref="AY409" ca="1">_xlfn.XLOOKUP($A409&amp;$B409,'[3]产值及收款计划（2026）'!$A:$A&amp;'[3]产值及收款计划（2026）'!$B:$B,'[3]产值及收款计划（2026）'!AY:AY)</f>
        <v>0</v>
      </c>
      <c r="AZ409" s="256" cm="1">
        <f t="array" aca="1" ref="AZ409" ca="1">_xlfn.XLOOKUP($A409&amp;$B409,'[3]产值及收款计划（2026）'!$A:$A&amp;'[3]产值及收款计划（2026）'!$B:$B,'[3]产值及收款计划（2026）'!AZ:AZ)</f>
        <v>0</v>
      </c>
      <c r="BA409" s="256" cm="1">
        <f t="array" aca="1" ref="BA409" ca="1">_xlfn.XLOOKUP($A409&amp;$B409,'[3]产值及收款计划（2026）'!$A:$A&amp;'[3]产值及收款计划（2026）'!$B:$B,'[3]产值及收款计划（2026）'!BA:BA)</f>
        <v>0</v>
      </c>
      <c r="BB409" s="256" cm="1">
        <f t="array" aca="1" ref="BB409" ca="1">_xlfn.XLOOKUP($A409&amp;$B409,'[3]产值及收款计划（2026）'!$A:$A&amp;'[3]产值及收款计划（2026）'!$B:$B,'[3]产值及收款计划（2026）'!BB:BB)</f>
        <v>0</v>
      </c>
      <c r="BC409" s="256" cm="1">
        <f t="array" aca="1" ref="BC409" ca="1">_xlfn.XLOOKUP($A409&amp;$B409,'[3]产值及收款计划（2026）'!$A:$A&amp;'[3]产值及收款计划（2026）'!$B:$B,'[3]产值及收款计划（2026）'!BC:BC)</f>
        <v>0</v>
      </c>
      <c r="BD409" s="256" cm="1">
        <f t="array" aca="1" ref="BD409" ca="1">_xlfn.XLOOKUP($A409&amp;$B409,'[3]产值及收款计划（2026）'!$A:$A&amp;'[3]产值及收款计划（2026）'!$B:$B,'[3]产值及收款计划（2026）'!BD:BD)</f>
        <v>30</v>
      </c>
      <c r="BE409" s="256" cm="1">
        <f t="array" aca="1" ref="BE409" ca="1">_xlfn.XLOOKUP($A409&amp;$B409,'[3]产值及收款计划（2026）'!$A:$A&amp;'[3]产值及收款计划（2026）'!$B:$B,'[3]产值及收款计划（2026）'!BE:BE)</f>
        <v>0</v>
      </c>
      <c r="BF409" s="256" cm="1">
        <f t="array" aca="1" ref="BF409" ca="1">_xlfn.XLOOKUP($A409&amp;$B409,'[3]产值及收款计划（2026）'!$A:$A&amp;'[3]产值及收款计划（2026）'!$B:$B,'[3]产值及收款计划（2026）'!BF:BF)</f>
        <v>0</v>
      </c>
      <c r="BG409" s="256" cm="1">
        <f t="array" aca="1" ref="BG409" ca="1">_xlfn.XLOOKUP($A409&amp;$B409,'[3]产值及收款计划（2026）'!$A:$A&amp;'[3]产值及收款计划（2026）'!$B:$B,'[3]产值及收款计划（2026）'!BG:BG)</f>
        <v>0</v>
      </c>
      <c r="BH409" s="256" cm="1">
        <f t="array" aca="1" ref="BH409" ca="1">_xlfn.XLOOKUP($A409&amp;$B409,'[3]产值及收款计划（2026）'!$A:$A&amp;'[3]产值及收款计划（2026）'!$B:$B,'[3]产值及收款计划（2026）'!BH:BH)</f>
        <v>0</v>
      </c>
      <c r="BI409" s="256" cm="1">
        <f t="array" aca="1" ref="BI409" ca="1">_xlfn.XLOOKUP($A409&amp;$B409,'[3]产值及收款计划（2026）'!$A:$A&amp;'[3]产值及收款计划（2026）'!$B:$B,'[3]产值及收款计划（2026）'!BI:BI)</f>
        <v>0</v>
      </c>
      <c r="BJ409" s="256" cm="1">
        <f t="array" aca="1" ref="BJ409" ca="1">_xlfn.XLOOKUP($A409&amp;$B409,'[3]产值及收款计划（2026）'!$A:$A&amp;'[3]产值及收款计划（2026）'!$B:$B,'[3]产值及收款计划（2026）'!BJ:BJ)</f>
        <v>0</v>
      </c>
      <c r="BK409" s="256" cm="1">
        <f t="array" aca="1" ref="BK409" ca="1">_xlfn.XLOOKUP($A409&amp;$B409,'[3]产值及收款计划（2026）'!$A:$A&amp;'[3]产值及收款计划（2026）'!$B:$B,'[3]产值及收款计划（2026）'!BK:BK)</f>
        <v>0</v>
      </c>
      <c r="BL409" s="256" cm="1">
        <f t="array" aca="1" ref="BL409" ca="1">_xlfn.XLOOKUP($A409&amp;$B409,'[3]产值及收款计划（2026）'!$A:$A&amp;'[3]产值及收款计划（2026）'!$B:$B,'[3]产值及收款计划（2026）'!BL:BL)</f>
        <v>0</v>
      </c>
      <c r="BM409" s="256"/>
      <c r="BN409" s="256"/>
      <c r="BO409" s="256"/>
      <c r="BP409" s="256"/>
      <c r="BQ409" s="255" t="str" cm="1">
        <f t="array" aca="1" ref="BQ409" ca="1">_xlfn.XLOOKUP($A409&amp;$B409,'[3]产值及收款计划（2026）'!$A:$A&amp;'[3]产值及收款计划（2026）'!$B:$B,'[3]产值及收款计划（2026）'!BQ:BQ)</f>
        <v>上海隧道工程股份有限公司</v>
      </c>
      <c r="BR409" s="256" cm="1">
        <f t="array" aca="1" ref="BR409" ca="1">_xlfn.XLOOKUP($A409&amp;$B409,'[3]产值及收款计划（2026）'!$A:$A&amp;'[3]产值及收款计划（2026）'!$B:$B,'[3]产值及收款计划（2026）'!BR:BR)</f>
        <v>0</v>
      </c>
      <c r="CA409" s="256" cm="1">
        <f t="array" aca="1" ref="CA409" ca="1">_xlfn.XLOOKUP($A409&amp;$B409,'[3]产值及收款计划（2026）'!$A:$A&amp;'[3]产值及收款计划（2026）'!$B:$B,'[3]产值及收款计划（2026）'!CA:CA)</f>
        <v>0</v>
      </c>
      <c r="CB409" s="256" cm="1">
        <f t="array" aca="1" ref="CB409" ca="1">_xlfn.XLOOKUP($A409&amp;$B409,'[3]产值及收款计划（2026）'!$A:$A&amp;'[3]产值及收款计划（2026）'!$B:$B,'[3]产值及收款计划（2026）'!CB:CB)</f>
        <v>0</v>
      </c>
      <c r="CC409" s="256" cm="1">
        <f t="array" aca="1" ref="CC409" ca="1">_xlfn.XLOOKUP($A409&amp;$B409,'[3]产值及收款计划（2026）'!$A:$A&amp;'[3]产值及收款计划（2026）'!$B:$B,'[3]产值及收款计划（2026）'!CC:CC)</f>
        <v>30</v>
      </c>
      <c r="CD409" s="256" cm="1">
        <f t="array" aca="1" ref="CD409" ca="1">_xlfn.XLOOKUP($A409&amp;$B409,'[3]产值及收款计划（2026）'!$A:$A&amp;'[3]产值及收款计划（2026）'!$B:$B,'[3]产值及收款计划（2026）'!CD:CD)</f>
        <v>0</v>
      </c>
      <c r="CE409" s="256" cm="1">
        <f t="array" aca="1" ref="CE409" ca="1">_xlfn.XLOOKUP($A409&amp;$B409,'[3]产值及收款计划（2026）'!$A:$A&amp;'[3]产值及收款计划（2026）'!$B:$B,'[3]产值及收款计划（2026）'!CE:CE)</f>
        <v>0</v>
      </c>
      <c r="CF409" s="256" cm="1">
        <f t="array" aca="1" ref="CF409" ca="1">_xlfn.XLOOKUP($A409&amp;$B409,'[3]产值及收款计划（2026）'!$A:$A&amp;'[3]产值及收款计划（2026）'!$B:$B,'[3]产值及收款计划（2026）'!CF:CF)</f>
        <v>0</v>
      </c>
      <c r="CG409" s="256" cm="1">
        <f t="array" aca="1" ref="CG409" ca="1">_xlfn.XLOOKUP($A409&amp;$B409,'[3]产值及收款计划（2026）'!$A:$A&amp;'[3]产值及收款计划（2026）'!$B:$B,'[3]产值及收款计划（2026）'!CG:CG)</f>
        <v>0</v>
      </c>
      <c r="CH409" s="256" cm="1">
        <f t="array" aca="1" ref="CH409" ca="1">_xlfn.XLOOKUP($A409&amp;$B409,'[3]产值及收款计划（2026）'!$A:$A&amp;'[3]产值及收款计划（2026）'!$B:$B,'[3]产值及收款计划（2026）'!CH:CH)</f>
        <v>0</v>
      </c>
      <c r="CI409" s="256" cm="1">
        <f t="array" aca="1" ref="CI409" ca="1">_xlfn.XLOOKUP($A409&amp;$B409,'[3]产值及收款计划（2026）'!$A:$A&amp;'[3]产值及收款计划（2026）'!$B:$B,'[3]产值及收款计划（2026）'!CI:CI)</f>
        <v>0</v>
      </c>
      <c r="CJ409" s="256" cm="1">
        <f t="array" aca="1" ref="CJ409" ca="1">_xlfn.XLOOKUP($A409&amp;$B409,'[3]产值及收款计划（2026）'!$A:$A&amp;'[3]产值及收款计划（2026）'!$B:$B,'[3]产值及收款计划（2026）'!CJ:CJ)</f>
        <v>0</v>
      </c>
      <c r="CK409" s="256" cm="1">
        <f t="array" aca="1" ref="CK409" ca="1">_xlfn.XLOOKUP($A409&amp;$B409,'[3]产值及收款计划（2026）'!$A:$A&amp;'[3]产值及收款计划（2026）'!$B:$B,'[3]产值及收款计划（2026）'!CK:CK)</f>
        <v>0</v>
      </c>
      <c r="CL409" s="256" cm="1">
        <f t="array" aca="1" ref="CL409" ca="1">_xlfn.XLOOKUP($A409&amp;$B409,'[3]产值及收款计划（2026）'!$A:$A&amp;'[3]产值及收款计划（2026）'!$B:$B,'[3]产值及收款计划（2026）'!CL:CL)</f>
        <v>0</v>
      </c>
      <c r="DA409" s="256" cm="1">
        <f t="array" aca="1" ref="DA409" ca="1">_xlfn.XLOOKUP($A409&amp;$B409,'[3]产值及收款计划（2026）'!$A:$A&amp;'[3]产值及收款计划（2026）'!$B:$B,'[3]产值及收款计划（2026）'!DA:DA)</f>
        <v>0</v>
      </c>
      <c r="DB409" s="256" cm="1">
        <f t="array" aca="1" ref="DB409" ca="1">_xlfn.XLOOKUP($A409&amp;$B409,'[3]产值及收款计划（2026）'!$A:$A&amp;'[3]产值及收款计划（2026）'!$B:$B,'[3]产值及收款计划（2026）'!DB:DB)</f>
        <v>0</v>
      </c>
      <c r="DC409" s="256" cm="1">
        <f t="array" aca="1" ref="DC409" ca="1">_xlfn.XLOOKUP($A409&amp;$B409,'[3]产值及收款计划（2026）'!$A:$A&amp;'[3]产值及收款计划（2026）'!$B:$B,'[3]产值及收款计划（2026）'!DC:DC)</f>
        <v>0</v>
      </c>
      <c r="DD409" s="256" cm="1">
        <f t="array" aca="1" ref="DD409" ca="1">_xlfn.XLOOKUP($A409&amp;$B409,'[3]产值及收款计划（2026）'!$A:$A&amp;'[3]产值及收款计划（2026）'!$B:$B,'[3]产值及收款计划（2026）'!DD:DD)</f>
        <v>30</v>
      </c>
      <c r="DE409" s="256" cm="1">
        <f t="array" aca="1" ref="DE409" ca="1">_xlfn.XLOOKUP($A409&amp;$B409,'[3]产值及收款计划（2026）'!$A:$A&amp;'[3]产值及收款计划（2026）'!$B:$B,'[3]产值及收款计划（2026）'!DE:DE)</f>
        <v>0</v>
      </c>
      <c r="DF409" s="256" cm="1">
        <f t="array" aca="1" ref="DF409" ca="1">_xlfn.XLOOKUP($A409&amp;$B409,'[3]产值及收款计划（2026）'!$A:$A&amp;'[3]产值及收款计划（2026）'!$B:$B,'[3]产值及收款计划（2026）'!DF:DF)</f>
        <v>0</v>
      </c>
      <c r="DG409" s="256" cm="1">
        <f t="array" aca="1" ref="DG409" ca="1">_xlfn.XLOOKUP($A409&amp;$B409,'[3]产值及收款计划（2026）'!$A:$A&amp;'[3]产值及收款计划（2026）'!$B:$B,'[3]产值及收款计划（2026）'!DG:DG)</f>
        <v>0</v>
      </c>
      <c r="DH409" s="256" cm="1">
        <f t="array" aca="1" ref="DH409" ca="1">_xlfn.XLOOKUP($A409&amp;$B409,'[3]产值及收款计划（2026）'!$A:$A&amp;'[3]产值及收款计划（2026）'!$B:$B,'[3]产值及收款计划（2026）'!DH:DH)</f>
        <v>0</v>
      </c>
      <c r="DI409" s="256" cm="1">
        <f t="array" aca="1" ref="DI409" ca="1">_xlfn.XLOOKUP($A409&amp;$B409,'[3]产值及收款计划（2026）'!$A:$A&amp;'[3]产值及收款计划（2026）'!$B:$B,'[3]产值及收款计划（2026）'!DI:DI)</f>
        <v>0</v>
      </c>
      <c r="DJ409" s="256" cm="1">
        <f t="array" aca="1" ref="DJ409" ca="1">_xlfn.XLOOKUP($A409&amp;$B409,'[3]产值及收款计划（2026）'!$A:$A&amp;'[3]产值及收款计划（2026）'!$B:$B,'[3]产值及收款计划（2026）'!DJ:DJ)</f>
        <v>0</v>
      </c>
      <c r="DK409" s="256" cm="1">
        <f t="array" aca="1" ref="DK409" ca="1">_xlfn.XLOOKUP($A409&amp;$B409,'[3]产值及收款计划（2026）'!$A:$A&amp;'[3]产值及收款计划（2026）'!$B:$B,'[3]产值及收款计划（2026）'!DK:DK)</f>
        <v>0</v>
      </c>
      <c r="DL409" s="256" cm="1">
        <f t="array" aca="1" ref="DL409" ca="1">_xlfn.XLOOKUP($A409&amp;$B409,'[3]产值及收款计划（2026）'!$A:$A&amp;'[3]产值及收款计划（2026）'!$B:$B,'[3]产值及收款计划（2026）'!DL:DL)</f>
        <v>0</v>
      </c>
      <c r="DM409" s="264"/>
      <c r="DN409" s="250"/>
    </row>
    <row r="410" spans="1:118" ht="20.25" x14ac:dyDescent="0.15">
      <c r="A410" s="254">
        <f t="shared" ca="1" si="21"/>
        <v>62</v>
      </c>
      <c r="B410" s="254" t="s">
        <v>27</v>
      </c>
      <c r="C410" s="255" t="str" cm="1">
        <f t="array" aca="1" ref="C410" ca="1">_xlfn.XLOOKUP($A410&amp;$B410,'[3]产值及收款计划（2026）'!$A:$A&amp;'[3]产值及收款计划（2026）'!$B:$B,'[3]产值及收款计划（2026）'!C:C)</f>
        <v>C0CJSG-FW-T-2025124</v>
      </c>
      <c r="D410" s="255" t="str" cm="1">
        <f t="array" aca="1" ref="D410" ca="1">_xlfn.XLOOKUP($A410&amp;$B410,'[3]产值及收款计划（2026）'!$A:$A&amp;'[3]产值及收款计划（2026）'!$B:$B,'[3]产值及收款计划（2026）'!D:D)</f>
        <v>2026年隧道股份数据挖掘FineBI软件订阅及账号采购</v>
      </c>
      <c r="E410" s="256" cm="1">
        <f t="array" aca="1" ref="E410" ca="1">_xlfn.XLOOKUP($A410&amp;$B410,'[3]产值及收款计划（2026）'!$A:$A&amp;'[3]产值及收款计划（2026）'!$B:$B,'[3]产值及收款计划（2026）'!E:E)</f>
        <v>27</v>
      </c>
      <c r="F410" s="256" cm="1">
        <f t="array" aca="1" ref="F410" ca="1">_xlfn.XLOOKUP($A410&amp;$B410,'[3]产值及收款计划（2026）'!$A:$A&amp;'[3]产值及收款计划（2026）'!$B:$B,'[3]产值及收款计划（2026）'!F:F)</f>
        <v>27</v>
      </c>
      <c r="G410" s="256" cm="1">
        <f t="array" aca="1" ref="G410" ca="1">_xlfn.XLOOKUP($A410&amp;$B410,'[3]产值及收款计划（2026）'!$A:$A&amp;'[3]产值及收款计划（2026）'!$B:$B,'[3]产值及收款计划（2026）'!G:G)</f>
        <v>27</v>
      </c>
      <c r="H410" s="256" cm="1">
        <f t="array" aca="1" ref="H410" ca="1">_xlfn.XLOOKUP($A410&amp;$B410,'[3]产值及收款计划（2026）'!$A:$A&amp;'[3]产值及收款计划（2026）'!$B:$B,'[3]产值及收款计划（2026）'!H:H)</f>
        <v>2.4</v>
      </c>
      <c r="I410" s="257" cm="1">
        <f t="array" aca="1" ref="I410" ca="1">_xlfn.XLOOKUP($A410&amp;$B410,'[3]产值及收款计划（2026）'!$A:$A&amp;'[3]产值及收款计划（2026）'!$B:$B,'[3]产值及收款计划（2026）'!I:I)</f>
        <v>8.8888888888888906E-2</v>
      </c>
      <c r="J410" s="258" cm="1">
        <f t="array" aca="1" ref="J410" ca="1">_xlfn.XLOOKUP($A410&amp;$B410,'[3]产值及收款计划（2026）'!$A:$A&amp;'[3]产值及收款计划（2026）'!$B:$B,'[3]产值及收款计划（2026）'!J:J)</f>
        <v>0.06</v>
      </c>
      <c r="K410" s="256" cm="1">
        <f t="array" aca="1" ref="K410" ca="1">_xlfn.XLOOKUP($A410&amp;$B410,'[3]产值及收款计划（2026）'!$A:$A&amp;'[3]产值及收款计划（2026）'!$B:$B,'[3]产值及收款计划（2026）'!K:K)</f>
        <v>0</v>
      </c>
      <c r="L410" s="256" cm="1">
        <f t="array" aca="1" ref="L410" ca="1">_xlfn.XLOOKUP($A410&amp;$B410,'[3]产值及收款计划（2026）'!$A:$A&amp;'[3]产值及收款计划（2026）'!$B:$B,'[3]产值及收款计划（2026）'!L:L)</f>
        <v>0</v>
      </c>
      <c r="M410" s="256" t="str" cm="1">
        <f t="array" aca="1" ref="M410" ca="1">_xlfn.XLOOKUP($A410&amp;$B410,'[3]产值及收款计划（2026）'!$A:$A&amp;'[3]产值及收款计划（2026）'!$B:$B,'[3]产值及收款计划（2026）'!M:M)</f>
        <v>主导</v>
      </c>
      <c r="N410" s="256" cm="1">
        <f t="array" aca="1" ref="N410" ca="1">_xlfn.XLOOKUP($A410&amp;$B410,'[3]产值及收款计划（2026）'!$A:$A&amp;'[3]产值及收款计划（2026）'!$B:$B,'[3]产值及收款计划（2026）'!N:N)</f>
        <v>0</v>
      </c>
      <c r="O410" s="256" t="str" cm="1">
        <f t="array" aca="1" ref="O410" ca="1">_xlfn.XLOOKUP($A410&amp;$B410,'[3]产值及收款计划（2026）'!$A:$A&amp;'[3]产值及收款计划（2026）'!$B:$B,'[3]产值及收款计划（2026）'!O:O)</f>
        <v>张健</v>
      </c>
      <c r="P410" s="255" t="str" cm="1">
        <f t="array" aca="1" ref="P410" ca="1">_xlfn.XLOOKUP($A410&amp;$B410,'[3]产值及收款计划（2026）'!$A:$A&amp;'[3]产值及收款计划（2026）'!$B:$B,'[3]产值及收款计划（2026）'!P:P)</f>
        <v>26已完结</v>
      </c>
      <c r="Q410" s="256" cm="1">
        <f t="array" aca="1" ref="Q410" ca="1">_xlfn.XLOOKUP($A410&amp;$B410,'[3]产值及收款计划（2026）'!$A:$A&amp;'[3]产值及收款计划（2026）'!$B:$B,'[3]产值及收款计划（2026）'!Q:Q)</f>
        <v>0</v>
      </c>
      <c r="R410" s="256" cm="1">
        <f t="array" aca="1" ref="R410" ca="1">_xlfn.XLOOKUP($A410&amp;$B410,'[3]产值及收款计划（2026）'!$A:$A&amp;'[3]产值及收款计划（2026）'!$B:$B,'[3]产值及收款计划（2026）'!R:R)</f>
        <v>0</v>
      </c>
      <c r="S410" s="256" cm="1">
        <f t="array" aca="1" ref="S410" ca="1">_xlfn.XLOOKUP($A410&amp;$B410,'[3]产值及收款计划（2026）'!$A:$A&amp;'[3]产值及收款计划（2026）'!$B:$B,'[3]产值及收款计划（2026）'!S:S)</f>
        <v>0</v>
      </c>
      <c r="T410" s="256" cm="1">
        <f t="array" aca="1" ref="T410" ca="1">_xlfn.XLOOKUP($A410&amp;$B410,'[3]产值及收款计划（2026）'!$A:$A&amp;'[3]产值及收款计划（2026）'!$B:$B,'[3]产值及收款计划（2026）'!T:T)</f>
        <v>0</v>
      </c>
      <c r="U410" s="256" cm="1">
        <f t="array" aca="1" ref="U410" ca="1">_xlfn.XLOOKUP($A410&amp;$B410,'[3]产值及收款计划（2026）'!$A:$A&amp;'[3]产值及收款计划（2026）'!$B:$B,'[3]产值及收款计划（2026）'!U:U)</f>
        <v>27</v>
      </c>
      <c r="V410" s="256" cm="1">
        <f t="array" aca="1" ref="V410" ca="1">_xlfn.XLOOKUP($A410&amp;$B410,'[3]产值及收款计划（2026）'!$A:$A&amp;'[3]产值及收款计划（2026）'!$B:$B,'[3]产值及收款计划（2026）'!V:V)</f>
        <v>0</v>
      </c>
      <c r="W410" s="256" cm="1">
        <f t="array" aca="1" ref="W410" ca="1">_xlfn.XLOOKUP($A410&amp;$B410,'[3]产值及收款计划（2026）'!$A:$A&amp;'[3]产值及收款计划（2026）'!$B:$B,'[3]产值及收款计划（2026）'!W:W)</f>
        <v>0</v>
      </c>
      <c r="X410" s="256" cm="1">
        <f t="array" aca="1" ref="X410" ca="1">_xlfn.XLOOKUP($A410&amp;$B410,'[3]产值及收款计划（2026）'!$A:$A&amp;'[3]产值及收款计划（2026）'!$B:$B,'[3]产值及收款计划（2026）'!X:X)</f>
        <v>0</v>
      </c>
      <c r="Y410" s="256" cm="1">
        <f t="array" aca="1" ref="Y410" ca="1">_xlfn.XLOOKUP($A410&amp;$B410,'[3]产值及收款计划（2026）'!$A:$A&amp;'[3]产值及收款计划（2026）'!$B:$B,'[3]产值及收款计划（2026）'!Y:Y)</f>
        <v>0</v>
      </c>
      <c r="Z410" s="256" cm="1">
        <f t="array" aca="1" ref="Z410" ca="1">_xlfn.XLOOKUP($A410&amp;$B410,'[3]产值及收款计划（2026）'!$A:$A&amp;'[3]产值及收款计划（2026）'!$B:$B,'[3]产值及收款计划（2026）'!Z:Z)</f>
        <v>0</v>
      </c>
      <c r="AA410" s="256" cm="1">
        <f t="array" aca="1" ref="AA410" ca="1">_xlfn.XLOOKUP($A410&amp;$B410,'[3]产值及收款计划（2026）'!$A:$A&amp;'[3]产值及收款计划（2026）'!$B:$B,'[3]产值及收款计划（2026）'!AA:AA)</f>
        <v>27</v>
      </c>
      <c r="AB410" s="256" cm="1">
        <f t="array" aca="1" ref="AB410" ca="1">_xlfn.XLOOKUP($A410&amp;$B410,'[3]产值及收款计划（2026）'!$A:$A&amp;'[3]产值及收款计划（2026）'!$B:$B,'[3]产值及收款计划（2026）'!AB:AB)</f>
        <v>0</v>
      </c>
      <c r="AC410" s="256" cm="1">
        <f t="array" aca="1" ref="AC410" ca="1">_xlfn.XLOOKUP($A410&amp;$B410,'[3]产值及收款计划（2026）'!$A:$A&amp;'[3]产值及收款计划（2026）'!$B:$B,'[3]产值及收款计划（2026）'!AC:AC)</f>
        <v>0</v>
      </c>
      <c r="AD410" s="256" cm="1">
        <f t="array" aca="1" ref="AD410" ca="1">_xlfn.XLOOKUP($A410&amp;$B410,'[3]产值及收款计划（2026）'!$A:$A&amp;'[3]产值及收款计划（2026）'!$B:$B,'[3]产值及收款计划（2026）'!AD:AD)</f>
        <v>0</v>
      </c>
      <c r="AE410" s="256" cm="1">
        <f t="array" aca="1" ref="AE410" ca="1">_xlfn.XLOOKUP($A410&amp;$B410,'[3]产值及收款计划（2026）'!$A:$A&amp;'[3]产值及收款计划（2026）'!$B:$B,'[3]产值及收款计划（2026）'!AE:AE)</f>
        <v>0</v>
      </c>
      <c r="AF410" s="256" cm="1">
        <f t="array" aca="1" ref="AF410" ca="1">_xlfn.XLOOKUP($A410&amp;$B410,'[3]产值及收款计划（2026）'!$A:$A&amp;'[3]产值及收款计划（2026）'!$B:$B,'[3]产值及收款计划（2026）'!AF:AF)</f>
        <v>0</v>
      </c>
      <c r="AG410" s="256" cm="1">
        <f t="array" aca="1" ref="AG410" ca="1">_xlfn.XLOOKUP($A410&amp;$B410,'[3]产值及收款计划（2026）'!$A:$A&amp;'[3]产值及收款计划（2026）'!$B:$B,'[3]产值及收款计划（2026）'!AG:AG)</f>
        <v>0</v>
      </c>
      <c r="AH410" s="256" cm="1">
        <f t="array" aca="1" ref="AH410" ca="1">_xlfn.XLOOKUP($A410&amp;$B410,'[3]产值及收款计划（2026）'!$A:$A&amp;'[3]产值及收款计划（2026）'!$B:$B,'[3]产值及收款计划（2026）'!AH:AH)</f>
        <v>0</v>
      </c>
      <c r="AI410" s="256" cm="1">
        <f t="array" aca="1" ref="AI410" ca="1">_xlfn.XLOOKUP($A410&amp;$B410,'[3]产值及收款计划（2026）'!$A:$A&amp;'[3]产值及收款计划（2026）'!$B:$B,'[3]产值及收款计划（2026）'!AI:AI)</f>
        <v>0</v>
      </c>
      <c r="AJ410" s="256" cm="1">
        <f t="array" aca="1" ref="AJ410" ca="1">_xlfn.XLOOKUP($A410&amp;$B410,'[3]产值及收款计划（2026）'!$A:$A&amp;'[3]产值及收款计划（2026）'!$B:$B,'[3]产值及收款计划（2026）'!AJ:AJ)</f>
        <v>0</v>
      </c>
      <c r="AK410" s="256" cm="1">
        <f t="array" aca="1" ref="AK410" ca="1">_xlfn.XLOOKUP($A410&amp;$B410,'[3]产值及收款计划（2026）'!$A:$A&amp;'[3]产值及收款计划（2026）'!$B:$B,'[3]产值及收款计划（2026）'!AK:AK)</f>
        <v>0</v>
      </c>
      <c r="AL410" s="256" cm="1">
        <f t="array" aca="1" ref="AL410" ca="1">_xlfn.XLOOKUP($A410&amp;$B410,'[3]产值及收款计划（2026）'!$A:$A&amp;'[3]产值及收款计划（2026）'!$B:$B,'[3]产值及收款计划（2026）'!AL:AL)</f>
        <v>0</v>
      </c>
      <c r="AM410" s="263" t="e" cm="1">
        <f t="array" aca="1" ref="AM410" ca="1">_xlfn.LET(_xlpm.勾选月份状态数组,TRANSPOSE('PPT(12-15页）-TOP10'!$A$3:$A$14),_xlpm.选择数据区,IF('PPT(12-15页）-TOP10'!$E$3="收款",$BA410:$BL410,$AA410:$AL410),SUM(_xlfn._xlws.FILTER(_xlpm.选择数据区,_xlpm.勾选月份状态数组,"")))</f>
        <v>#NAME?</v>
      </c>
      <c r="AN410" s="256" t="e" cm="1">
        <f t="array" aca="1" ref="AN410" ca="1">_xlfn.LET(_xlpm.勾选月份状态数组,TRANSPOSE('PPT(12-15页）-TOP10'!$A$3:$A$14),_xlpm.选择数据区,IF('PPT(12-15页）-TOP10'!$E$3="收款",$DA410:$DL410,$CA410:$CL410),SUM(_xlfn._xlws.FILTER(_xlpm.选择数据区,_xlpm.勾选月份状态数组,"")))</f>
        <v>#NAME?</v>
      </c>
      <c r="AO410" s="256">
        <f ca="1">SUM(CA410:CC410)+SUM(AD410:AL410)</f>
        <v>27</v>
      </c>
      <c r="AP410" s="256"/>
      <c r="AQ410" s="256"/>
      <c r="AR410" s="256"/>
      <c r="AS410" s="256" cm="1">
        <f t="array" aca="1" ref="AS410" ca="1">_xlfn.XLOOKUP($A410&amp;$B410,'[3]产值及收款计划（2026）'!$A:$A&amp;'[3]产值及收款计划（2026）'!$B:$B,'[3]产值及收款计划（2026）'!AS:AS)</f>
        <v>0</v>
      </c>
      <c r="AT410" s="256" cm="1">
        <f t="array" aca="1" ref="AT410" ca="1">_xlfn.XLOOKUP($A410&amp;$B410,'[3]产值及收款计划（2026）'!$A:$A&amp;'[3]产值及收款计划（2026）'!$B:$B,'[3]产值及收款计划（2026）'!AT:AT)</f>
        <v>0</v>
      </c>
      <c r="AU410" s="256" cm="1">
        <f t="array" aca="1" ref="AU410" ca="1">_xlfn.XLOOKUP($A410&amp;$B410,'[3]产值及收款计划（2026）'!$A:$A&amp;'[3]产值及收款计划（2026）'!$B:$B,'[3]产值及收款计划（2026）'!AU:AU)</f>
        <v>0</v>
      </c>
      <c r="AV410" s="256" cm="1">
        <f t="array" aca="1" ref="AV410" ca="1">_xlfn.XLOOKUP($A410&amp;$B410,'[3]产值及收款计划（2026）'!$A:$A&amp;'[3]产值及收款计划（2026）'!$B:$B,'[3]产值及收款计划（2026）'!AV:AV)</f>
        <v>0</v>
      </c>
      <c r="AW410" s="256" cm="1">
        <f t="array" aca="1" ref="AW410" ca="1">_xlfn.XLOOKUP($A410&amp;$B410,'[3]产值及收款计划（2026）'!$A:$A&amp;'[3]产值及收款计划（2026）'!$B:$B,'[3]产值及收款计划（2026）'!AW:AW)</f>
        <v>27</v>
      </c>
      <c r="AX410" s="256" cm="1">
        <f t="array" aca="1" ref="AX410" ca="1">_xlfn.XLOOKUP($A410&amp;$B410,'[3]产值及收款计划（2026）'!$A:$A&amp;'[3]产值及收款计划（2026）'!$B:$B,'[3]产值及收款计划（2026）'!AX:AX)</f>
        <v>0</v>
      </c>
      <c r="AY410" s="256" cm="1">
        <f t="array" aca="1" ref="AY410" ca="1">_xlfn.XLOOKUP($A410&amp;$B410,'[3]产值及收款计划（2026）'!$A:$A&amp;'[3]产值及收款计划（2026）'!$B:$B,'[3]产值及收款计划（2026）'!AY:AY)</f>
        <v>0</v>
      </c>
      <c r="AZ410" s="256" cm="1">
        <f t="array" aca="1" ref="AZ410" ca="1">_xlfn.XLOOKUP($A410&amp;$B410,'[3]产值及收款计划（2026）'!$A:$A&amp;'[3]产值及收款计划（2026）'!$B:$B,'[3]产值及收款计划（2026）'!AZ:AZ)</f>
        <v>0</v>
      </c>
      <c r="BA410" s="256" cm="1">
        <f t="array" aca="1" ref="BA410" ca="1">_xlfn.XLOOKUP($A410&amp;$B410,'[3]产值及收款计划（2026）'!$A:$A&amp;'[3]产值及收款计划（2026）'!$B:$B,'[3]产值及收款计划（2026）'!BA:BA)</f>
        <v>0</v>
      </c>
      <c r="BB410" s="256" cm="1">
        <f t="array" aca="1" ref="BB410" ca="1">_xlfn.XLOOKUP($A410&amp;$B410,'[3]产值及收款计划（2026）'!$A:$A&amp;'[3]产值及收款计划（2026）'!$B:$B,'[3]产值及收款计划（2026）'!BB:BB)</f>
        <v>0</v>
      </c>
      <c r="BC410" s="256" cm="1">
        <f t="array" aca="1" ref="BC410" ca="1">_xlfn.XLOOKUP($A410&amp;$B410,'[3]产值及收款计划（2026）'!$A:$A&amp;'[3]产值及收款计划（2026）'!$B:$B,'[3]产值及收款计划（2026）'!BC:BC)</f>
        <v>0</v>
      </c>
      <c r="BD410" s="256" cm="1">
        <f t="array" aca="1" ref="BD410" ca="1">_xlfn.XLOOKUP($A410&amp;$B410,'[3]产值及收款计划（2026）'!$A:$A&amp;'[3]产值及收款计划（2026）'!$B:$B,'[3]产值及收款计划（2026）'!BD:BD)</f>
        <v>0</v>
      </c>
      <c r="BE410" s="256" cm="1">
        <f t="array" aca="1" ref="BE410" ca="1">_xlfn.XLOOKUP($A410&amp;$B410,'[3]产值及收款计划（2026）'!$A:$A&amp;'[3]产值及收款计划（2026）'!$B:$B,'[3]产值及收款计划（2026）'!BE:BE)</f>
        <v>0</v>
      </c>
      <c r="BF410" s="256" cm="1">
        <f t="array" aca="1" ref="BF410" ca="1">_xlfn.XLOOKUP($A410&amp;$B410,'[3]产值及收款计划（2026）'!$A:$A&amp;'[3]产值及收款计划（2026）'!$B:$B,'[3]产值及收款计划（2026）'!BF:BF)</f>
        <v>0</v>
      </c>
      <c r="BG410" s="256" cm="1">
        <f t="array" aca="1" ref="BG410" ca="1">_xlfn.XLOOKUP($A410&amp;$B410,'[3]产值及收款计划（2026）'!$A:$A&amp;'[3]产值及收款计划（2026）'!$B:$B,'[3]产值及收款计划（2026）'!BG:BG)</f>
        <v>0</v>
      </c>
      <c r="BH410" s="256" cm="1">
        <f t="array" aca="1" ref="BH410" ca="1">_xlfn.XLOOKUP($A410&amp;$B410,'[3]产值及收款计划（2026）'!$A:$A&amp;'[3]产值及收款计划（2026）'!$B:$B,'[3]产值及收款计划（2026）'!BH:BH)</f>
        <v>0</v>
      </c>
      <c r="BI410" s="256" cm="1">
        <f t="array" aca="1" ref="BI410" ca="1">_xlfn.XLOOKUP($A410&amp;$B410,'[3]产值及收款计划（2026）'!$A:$A&amp;'[3]产值及收款计划（2026）'!$B:$B,'[3]产值及收款计划（2026）'!BI:BI)</f>
        <v>0</v>
      </c>
      <c r="BJ410" s="256" cm="1">
        <f t="array" aca="1" ref="BJ410" ca="1">_xlfn.XLOOKUP($A410&amp;$B410,'[3]产值及收款计划（2026）'!$A:$A&amp;'[3]产值及收款计划（2026）'!$B:$B,'[3]产值及收款计划（2026）'!BJ:BJ)</f>
        <v>0</v>
      </c>
      <c r="BK410" s="256" cm="1">
        <f t="array" aca="1" ref="BK410" ca="1">_xlfn.XLOOKUP($A410&amp;$B410,'[3]产值及收款计划（2026）'!$A:$A&amp;'[3]产值及收款计划（2026）'!$B:$B,'[3]产值及收款计划（2026）'!BK:BK)</f>
        <v>0</v>
      </c>
      <c r="BL410" s="256" cm="1">
        <f t="array" aca="1" ref="BL410" ca="1">_xlfn.XLOOKUP($A410&amp;$B410,'[3]产值及收款计划（2026）'!$A:$A&amp;'[3]产值及收款计划（2026）'!$B:$B,'[3]产值及收款计划（2026）'!BL:BL)</f>
        <v>0</v>
      </c>
      <c r="BM410" s="256"/>
      <c r="BN410" s="256"/>
      <c r="BO410" s="256"/>
      <c r="BP410" s="256"/>
      <c r="BQ410" s="255" t="str" cm="1">
        <f t="array" aca="1" ref="BQ410" ca="1">_xlfn.XLOOKUP($A410&amp;$B410,'[3]产值及收款计划（2026）'!$A:$A&amp;'[3]产值及收款计划（2026）'!$B:$B,'[3]产值及收款计划（2026）'!BQ:BQ)</f>
        <v>上海隧道工程股份有限公司</v>
      </c>
      <c r="BR410" s="256" cm="1">
        <f t="array" aca="1" ref="BR410" ca="1">_xlfn.XLOOKUP($A410&amp;$B410,'[3]产值及收款计划（2026）'!$A:$A&amp;'[3]产值及收款计划（2026）'!$B:$B,'[3]产值及收款计划（2026）'!BR:BR)</f>
        <v>0</v>
      </c>
      <c r="CA410" s="256" cm="1">
        <f t="array" aca="1" ref="CA410" ca="1">_xlfn.XLOOKUP($A410&amp;$B410,'[3]产值及收款计划（2026）'!$A:$A&amp;'[3]产值及收款计划（2026）'!$B:$B,'[3]产值及收款计划（2026）'!CA:CA)</f>
        <v>27</v>
      </c>
      <c r="CB410" s="256" cm="1">
        <f t="array" aca="1" ref="CB410" ca="1">_xlfn.XLOOKUP($A410&amp;$B410,'[3]产值及收款计划（2026）'!$A:$A&amp;'[3]产值及收款计划（2026）'!$B:$B,'[3]产值及收款计划（2026）'!CB:CB)</f>
        <v>0</v>
      </c>
      <c r="CC410" s="256" cm="1">
        <f t="array" aca="1" ref="CC410" ca="1">_xlfn.XLOOKUP($A410&amp;$B410,'[3]产值及收款计划（2026）'!$A:$A&amp;'[3]产值及收款计划（2026）'!$B:$B,'[3]产值及收款计划（2026）'!CC:CC)</f>
        <v>0</v>
      </c>
      <c r="CD410" s="256" cm="1">
        <f t="array" aca="1" ref="CD410" ca="1">_xlfn.XLOOKUP($A410&amp;$B410,'[3]产值及收款计划（2026）'!$A:$A&amp;'[3]产值及收款计划（2026）'!$B:$B,'[3]产值及收款计划（2026）'!CD:CD)</f>
        <v>0</v>
      </c>
      <c r="CE410" s="256" cm="1">
        <f t="array" aca="1" ref="CE410" ca="1">_xlfn.XLOOKUP($A410&amp;$B410,'[3]产值及收款计划（2026）'!$A:$A&amp;'[3]产值及收款计划（2026）'!$B:$B,'[3]产值及收款计划（2026）'!CE:CE)</f>
        <v>0</v>
      </c>
      <c r="CF410" s="256" cm="1">
        <f t="array" aca="1" ref="CF410" ca="1">_xlfn.XLOOKUP($A410&amp;$B410,'[3]产值及收款计划（2026）'!$A:$A&amp;'[3]产值及收款计划（2026）'!$B:$B,'[3]产值及收款计划（2026）'!CF:CF)</f>
        <v>0</v>
      </c>
      <c r="CG410" s="256" cm="1">
        <f t="array" aca="1" ref="CG410" ca="1">_xlfn.XLOOKUP($A410&amp;$B410,'[3]产值及收款计划（2026）'!$A:$A&amp;'[3]产值及收款计划（2026）'!$B:$B,'[3]产值及收款计划（2026）'!CG:CG)</f>
        <v>0</v>
      </c>
      <c r="CH410" s="256" cm="1">
        <f t="array" aca="1" ref="CH410" ca="1">_xlfn.XLOOKUP($A410&amp;$B410,'[3]产值及收款计划（2026）'!$A:$A&amp;'[3]产值及收款计划（2026）'!$B:$B,'[3]产值及收款计划（2026）'!CH:CH)</f>
        <v>0</v>
      </c>
      <c r="CI410" s="256" cm="1">
        <f t="array" aca="1" ref="CI410" ca="1">_xlfn.XLOOKUP($A410&amp;$B410,'[3]产值及收款计划（2026）'!$A:$A&amp;'[3]产值及收款计划（2026）'!$B:$B,'[3]产值及收款计划（2026）'!CI:CI)</f>
        <v>0</v>
      </c>
      <c r="CJ410" s="256" cm="1">
        <f t="array" aca="1" ref="CJ410" ca="1">_xlfn.XLOOKUP($A410&amp;$B410,'[3]产值及收款计划（2026）'!$A:$A&amp;'[3]产值及收款计划（2026）'!$B:$B,'[3]产值及收款计划（2026）'!CJ:CJ)</f>
        <v>0</v>
      </c>
      <c r="CK410" s="256" cm="1">
        <f t="array" aca="1" ref="CK410" ca="1">_xlfn.XLOOKUP($A410&amp;$B410,'[3]产值及收款计划（2026）'!$A:$A&amp;'[3]产值及收款计划（2026）'!$B:$B,'[3]产值及收款计划（2026）'!CK:CK)</f>
        <v>0</v>
      </c>
      <c r="CL410" s="256" cm="1">
        <f t="array" aca="1" ref="CL410" ca="1">_xlfn.XLOOKUP($A410&amp;$B410,'[3]产值及收款计划（2026）'!$A:$A&amp;'[3]产值及收款计划（2026）'!$B:$B,'[3]产值及收款计划（2026）'!CL:CL)</f>
        <v>0</v>
      </c>
      <c r="DA410" s="256" cm="1">
        <f t="array" aca="1" ref="DA410" ca="1">_xlfn.XLOOKUP($A410&amp;$B410,'[3]产值及收款计划（2026）'!$A:$A&amp;'[3]产值及收款计划（2026）'!$B:$B,'[3]产值及收款计划（2026）'!DA:DA)</f>
        <v>0</v>
      </c>
      <c r="DB410" s="256" cm="1">
        <f t="array" aca="1" ref="DB410" ca="1">_xlfn.XLOOKUP($A410&amp;$B410,'[3]产值及收款计划（2026）'!$A:$A&amp;'[3]产值及收款计划（2026）'!$B:$B,'[3]产值及收款计划（2026）'!DB:DB)</f>
        <v>0</v>
      </c>
      <c r="DC410" s="256" cm="1">
        <f t="array" aca="1" ref="DC410" ca="1">_xlfn.XLOOKUP($A410&amp;$B410,'[3]产值及收款计划（2026）'!$A:$A&amp;'[3]产值及收款计划（2026）'!$B:$B,'[3]产值及收款计划（2026）'!DC:DC)</f>
        <v>0</v>
      </c>
      <c r="DD410" s="256" cm="1">
        <f t="array" aca="1" ref="DD410" ca="1">_xlfn.XLOOKUP($A410&amp;$B410,'[3]产值及收款计划（2026）'!$A:$A&amp;'[3]产值及收款计划（2026）'!$B:$B,'[3]产值及收款计划（2026）'!DD:DD)</f>
        <v>0</v>
      </c>
      <c r="DE410" s="256" cm="1">
        <f t="array" aca="1" ref="DE410" ca="1">_xlfn.XLOOKUP($A410&amp;$B410,'[3]产值及收款计划（2026）'!$A:$A&amp;'[3]产值及收款计划（2026）'!$B:$B,'[3]产值及收款计划（2026）'!DE:DE)</f>
        <v>0</v>
      </c>
      <c r="DF410" s="256" cm="1">
        <f t="array" aca="1" ref="DF410" ca="1">_xlfn.XLOOKUP($A410&amp;$B410,'[3]产值及收款计划（2026）'!$A:$A&amp;'[3]产值及收款计划（2026）'!$B:$B,'[3]产值及收款计划（2026）'!DF:DF)</f>
        <v>0</v>
      </c>
      <c r="DG410" s="256" cm="1">
        <f t="array" aca="1" ref="DG410" ca="1">_xlfn.XLOOKUP($A410&amp;$B410,'[3]产值及收款计划（2026）'!$A:$A&amp;'[3]产值及收款计划（2026）'!$B:$B,'[3]产值及收款计划（2026）'!DG:DG)</f>
        <v>0</v>
      </c>
      <c r="DH410" s="256" cm="1">
        <f t="array" aca="1" ref="DH410" ca="1">_xlfn.XLOOKUP($A410&amp;$B410,'[3]产值及收款计划（2026）'!$A:$A&amp;'[3]产值及收款计划（2026）'!$B:$B,'[3]产值及收款计划（2026）'!DH:DH)</f>
        <v>0</v>
      </c>
      <c r="DI410" s="256" cm="1">
        <f t="array" aca="1" ref="DI410" ca="1">_xlfn.XLOOKUP($A410&amp;$B410,'[3]产值及收款计划（2026）'!$A:$A&amp;'[3]产值及收款计划（2026）'!$B:$B,'[3]产值及收款计划（2026）'!DI:DI)</f>
        <v>0</v>
      </c>
      <c r="DJ410" s="256" cm="1">
        <f t="array" aca="1" ref="DJ410" ca="1">_xlfn.XLOOKUP($A410&amp;$B410,'[3]产值及收款计划（2026）'!$A:$A&amp;'[3]产值及收款计划（2026）'!$B:$B,'[3]产值及收款计划（2026）'!DJ:DJ)</f>
        <v>0</v>
      </c>
      <c r="DK410" s="256" cm="1">
        <f t="array" aca="1" ref="DK410" ca="1">_xlfn.XLOOKUP($A410&amp;$B410,'[3]产值及收款计划（2026）'!$A:$A&amp;'[3]产值及收款计划（2026）'!$B:$B,'[3]产值及收款计划（2026）'!DK:DK)</f>
        <v>0</v>
      </c>
      <c r="DL410" s="256" cm="1">
        <f t="array" aca="1" ref="DL410" ca="1">_xlfn.XLOOKUP($A410&amp;$B410,'[3]产值及收款计划（2026）'!$A:$A&amp;'[3]产值及收款计划（2026）'!$B:$B,'[3]产值及收款计划（2026）'!DL:DL)</f>
        <v>0</v>
      </c>
      <c r="DM410" s="264"/>
      <c r="DN410" s="250"/>
    </row>
    <row r="411" spans="1:118" ht="20.25" x14ac:dyDescent="0.15">
      <c r="A411" s="254">
        <f t="shared" ca="1" si="21"/>
        <v>63</v>
      </c>
      <c r="B411" s="254" t="s">
        <v>27</v>
      </c>
      <c r="C411" s="255" t="str" cm="1">
        <f t="array" aca="1" ref="C411" ca="1">_xlfn.XLOOKUP($A411&amp;$B411,'[3]产值及收款计划（2026）'!$A:$A&amp;'[3]产值及收款计划（2026）'!$B:$B,'[3]产值及收款计划（2026）'!C:C)</f>
        <v>C0CJSG-FW-T-2025143</v>
      </c>
      <c r="D411" s="255" t="str" cm="1">
        <f t="array" aca="1" ref="D411" ca="1">_xlfn.XLOOKUP($A411&amp;$B411,'[3]产值及收款计划（2026）'!$A:$A&amp;'[3]产值及收款计划（2026）'!$B:$B,'[3]产值及收款计划（2026）'!D:D)</f>
        <v>资金结算业务中RPA-OCR技术的财务数字员工体系构建和应用研究</v>
      </c>
      <c r="E411" s="256" cm="1">
        <f t="array" aca="1" ref="E411" ca="1">_xlfn.XLOOKUP($A411&amp;$B411,'[3]产值及收款计划（2026）'!$A:$A&amp;'[3]产值及收款计划（2026）'!$B:$B,'[3]产值及收款计划（2026）'!E:E)</f>
        <v>30</v>
      </c>
      <c r="F411" s="256" cm="1">
        <f t="array" aca="1" ref="F411" ca="1">_xlfn.XLOOKUP($A411&amp;$B411,'[3]产值及收款计划（2026）'!$A:$A&amp;'[3]产值及收款计划（2026）'!$B:$B,'[3]产值及收款计划（2026）'!F:F)</f>
        <v>30</v>
      </c>
      <c r="G411" s="256" cm="1">
        <f t="array" aca="1" ref="G411" ca="1">_xlfn.XLOOKUP($A411&amp;$B411,'[3]产值及收款计划（2026）'!$A:$A&amp;'[3]产值及收款计划（2026）'!$B:$B,'[3]产值及收款计划（2026）'!G:G)</f>
        <v>30</v>
      </c>
      <c r="H411" s="256" cm="1">
        <f t="array" aca="1" ref="H411" ca="1">_xlfn.XLOOKUP($A411&amp;$B411,'[3]产值及收款计划（2026）'!$A:$A&amp;'[3]产值及收款计划（2026）'!$B:$B,'[3]产值及收款计划（2026）'!H:H)</f>
        <v>30</v>
      </c>
      <c r="I411" s="257" cm="1">
        <f t="array" aca="1" ref="I411" ca="1">_xlfn.XLOOKUP($A411&amp;$B411,'[3]产值及收款计划（2026）'!$A:$A&amp;'[3]产值及收款计划（2026）'!$B:$B,'[3]产值及收款计划（2026）'!I:I)</f>
        <v>1</v>
      </c>
      <c r="J411" s="258" cm="1">
        <f t="array" aca="1" ref="J411" ca="1">_xlfn.XLOOKUP($A411&amp;$B411,'[3]产值及收款计划（2026）'!$A:$A&amp;'[3]产值及收款计划（2026）'!$B:$B,'[3]产值及收款计划（2026）'!J:J)</f>
        <v>0.06</v>
      </c>
      <c r="K411" s="256" cm="1">
        <f t="array" aca="1" ref="K411" ca="1">_xlfn.XLOOKUP($A411&amp;$B411,'[3]产值及收款计划（2026）'!$A:$A&amp;'[3]产值及收款计划（2026）'!$B:$B,'[3]产值及收款计划（2026）'!K:K)</f>
        <v>0</v>
      </c>
      <c r="L411" s="256" cm="1">
        <f t="array" aca="1" ref="L411" ca="1">_xlfn.XLOOKUP($A411&amp;$B411,'[3]产值及收款计划（2026）'!$A:$A&amp;'[3]产值及收款计划（2026）'!$B:$B,'[3]产值及收款计划（2026）'!L:L)</f>
        <v>0</v>
      </c>
      <c r="M411" s="256" t="str" cm="1">
        <f t="array" aca="1" ref="M411" ca="1">_xlfn.XLOOKUP($A411&amp;$B411,'[3]产值及收款计划（2026）'!$A:$A&amp;'[3]产值及收款计划（2026）'!$B:$B,'[3]产值及收款计划（2026）'!M:M)</f>
        <v>主导</v>
      </c>
      <c r="N411" s="256" cm="1">
        <f t="array" aca="1" ref="N411" ca="1">_xlfn.XLOOKUP($A411&amp;$B411,'[3]产值及收款计划（2026）'!$A:$A&amp;'[3]产值及收款计划（2026）'!$B:$B,'[3]产值及收款计划（2026）'!N:N)</f>
        <v>0</v>
      </c>
      <c r="O411" s="256" t="str" cm="1">
        <f t="array" aca="1" ref="O411" ca="1">_xlfn.XLOOKUP($A411&amp;$B411,'[3]产值及收款计划（2026）'!$A:$A&amp;'[3]产值及收款计划（2026）'!$B:$B,'[3]产值及收款计划（2026）'!O:O)</f>
        <v>侯捷</v>
      </c>
      <c r="P411" s="255" t="str" cm="1">
        <f t="array" aca="1" ref="P411" ca="1">_xlfn.XLOOKUP($A411&amp;$B411,'[3]产值及收款计划（2026）'!$A:$A&amp;'[3]产值及收款计划（2026）'!$B:$B,'[3]产值及收款计划（2026）'!P:P)</f>
        <v>26新签</v>
      </c>
      <c r="Q411" s="256" cm="1">
        <f t="array" aca="1" ref="Q411" ca="1">_xlfn.XLOOKUP($A411&amp;$B411,'[3]产值及收款计划（2026）'!$A:$A&amp;'[3]产值及收款计划（2026）'!$B:$B,'[3]产值及收款计划（2026）'!Q:Q)</f>
        <v>0</v>
      </c>
      <c r="R411" s="256" cm="1">
        <f t="array" aca="1" ref="R411" ca="1">_xlfn.XLOOKUP($A411&amp;$B411,'[3]产值及收款计划（2026）'!$A:$A&amp;'[3]产值及收款计划（2026）'!$B:$B,'[3]产值及收款计划（2026）'!R:R)</f>
        <v>0</v>
      </c>
      <c r="S411" s="256" cm="1">
        <f t="array" aca="1" ref="S411" ca="1">_xlfn.XLOOKUP($A411&amp;$B411,'[3]产值及收款计划（2026）'!$A:$A&amp;'[3]产值及收款计划（2026）'!$B:$B,'[3]产值及收款计划（2026）'!S:S)</f>
        <v>0</v>
      </c>
      <c r="T411" s="256" cm="1">
        <f t="array" aca="1" ref="T411" ca="1">_xlfn.XLOOKUP($A411&amp;$B411,'[3]产值及收款计划（2026）'!$A:$A&amp;'[3]产值及收款计划（2026）'!$B:$B,'[3]产值及收款计划（2026）'!T:T)</f>
        <v>0</v>
      </c>
      <c r="U411" s="256" cm="1">
        <f t="array" aca="1" ref="U411" ca="1">_xlfn.XLOOKUP($A411&amp;$B411,'[3]产值及收款计划（2026）'!$A:$A&amp;'[3]产值及收款计划（2026）'!$B:$B,'[3]产值及收款计划（2026）'!U:U)</f>
        <v>0</v>
      </c>
      <c r="V411" s="256" cm="1">
        <f t="array" aca="1" ref="V411" ca="1">_xlfn.XLOOKUP($A411&amp;$B411,'[3]产值及收款计划（2026）'!$A:$A&amp;'[3]产值及收款计划（2026）'!$B:$B,'[3]产值及收款计划（2026）'!V:V)</f>
        <v>30</v>
      </c>
      <c r="W411" s="256" cm="1">
        <f t="array" aca="1" ref="W411" ca="1">_xlfn.XLOOKUP($A411&amp;$B411,'[3]产值及收款计划（2026）'!$A:$A&amp;'[3]产值及收款计划（2026）'!$B:$B,'[3]产值及收款计划（2026）'!W:W)</f>
        <v>0</v>
      </c>
      <c r="X411" s="256" cm="1">
        <f t="array" aca="1" ref="X411" ca="1">_xlfn.XLOOKUP($A411&amp;$B411,'[3]产值及收款计划（2026）'!$A:$A&amp;'[3]产值及收款计划（2026）'!$B:$B,'[3]产值及收款计划（2026）'!X:X)</f>
        <v>0</v>
      </c>
      <c r="Y411" s="256" cm="1">
        <f t="array" aca="1" ref="Y411" ca="1">_xlfn.XLOOKUP($A411&amp;$B411,'[3]产值及收款计划（2026）'!$A:$A&amp;'[3]产值及收款计划（2026）'!$B:$B,'[3]产值及收款计划（2026）'!Y:Y)</f>
        <v>0</v>
      </c>
      <c r="Z411" s="256" cm="1">
        <f t="array" aca="1" ref="Z411" ca="1">_xlfn.XLOOKUP($A411&amp;$B411,'[3]产值及收款计划（2026）'!$A:$A&amp;'[3]产值及收款计划（2026）'!$B:$B,'[3]产值及收款计划（2026）'!Z:Z)</f>
        <v>0</v>
      </c>
      <c r="AA411" s="256" cm="1">
        <f t="array" aca="1" ref="AA411" ca="1">_xlfn.XLOOKUP($A411&amp;$B411,'[3]产值及收款计划（2026）'!$A:$A&amp;'[3]产值及收款计划（2026）'!$B:$B,'[3]产值及收款计划（2026）'!AA:AA)</f>
        <v>18</v>
      </c>
      <c r="AB411" s="256" cm="1">
        <f t="array" aca="1" ref="AB411" ca="1">_xlfn.XLOOKUP($A411&amp;$B411,'[3]产值及收款计划（2026）'!$A:$A&amp;'[3]产值及收款计划（2026）'!$B:$B,'[3]产值及收款计划（2026）'!AB:AB)</f>
        <v>0</v>
      </c>
      <c r="AC411" s="256" cm="1">
        <f t="array" aca="1" ref="AC411" ca="1">_xlfn.XLOOKUP($A411&amp;$B411,'[3]产值及收款计划（2026）'!$A:$A&amp;'[3]产值及收款计划（2026）'!$B:$B,'[3]产值及收款计划（2026）'!AC:AC)</f>
        <v>18</v>
      </c>
      <c r="AD411" s="256" cm="1">
        <f t="array" aca="1" ref="AD411" ca="1">_xlfn.XLOOKUP($A411&amp;$B411,'[3]产值及收款计划（2026）'!$A:$A&amp;'[3]产值及收款计划（2026）'!$B:$B,'[3]产值及收款计划（2026）'!AD:AD)</f>
        <v>0</v>
      </c>
      <c r="AE411" s="256" cm="1">
        <f t="array" aca="1" ref="AE411" ca="1">_xlfn.XLOOKUP($A411&amp;$B411,'[3]产值及收款计划（2026）'!$A:$A&amp;'[3]产值及收款计划（2026）'!$B:$B,'[3]产值及收款计划（2026）'!AE:AE)</f>
        <v>0</v>
      </c>
      <c r="AF411" s="256" cm="1">
        <f t="array" aca="1" ref="AF411" ca="1">_xlfn.XLOOKUP($A411&amp;$B411,'[3]产值及收款计划（2026）'!$A:$A&amp;'[3]产值及收款计划（2026）'!$B:$B,'[3]产值及收款计划（2026）'!AF:AF)</f>
        <v>12</v>
      </c>
      <c r="AG411" s="256" cm="1">
        <f t="array" aca="1" ref="AG411" ca="1">_xlfn.XLOOKUP($A411&amp;$B411,'[3]产值及收款计划（2026）'!$A:$A&amp;'[3]产值及收款计划（2026）'!$B:$B,'[3]产值及收款计划（2026）'!AG:AG)</f>
        <v>0</v>
      </c>
      <c r="AH411" s="256" cm="1">
        <f t="array" aca="1" ref="AH411" ca="1">_xlfn.XLOOKUP($A411&amp;$B411,'[3]产值及收款计划（2026）'!$A:$A&amp;'[3]产值及收款计划（2026）'!$B:$B,'[3]产值及收款计划（2026）'!AH:AH)</f>
        <v>0</v>
      </c>
      <c r="AI411" s="256" cm="1">
        <f t="array" aca="1" ref="AI411" ca="1">_xlfn.XLOOKUP($A411&amp;$B411,'[3]产值及收款计划（2026）'!$A:$A&amp;'[3]产值及收款计划（2026）'!$B:$B,'[3]产值及收款计划（2026）'!AI:AI)</f>
        <v>0</v>
      </c>
      <c r="AJ411" s="256" cm="1">
        <f t="array" aca="1" ref="AJ411" ca="1">_xlfn.XLOOKUP($A411&amp;$B411,'[3]产值及收款计划（2026）'!$A:$A&amp;'[3]产值及收款计划（2026）'!$B:$B,'[3]产值及收款计划（2026）'!AJ:AJ)</f>
        <v>0</v>
      </c>
      <c r="AK411" s="256" cm="1">
        <f t="array" aca="1" ref="AK411" ca="1">_xlfn.XLOOKUP($A411&amp;$B411,'[3]产值及收款计划（2026）'!$A:$A&amp;'[3]产值及收款计划（2026）'!$B:$B,'[3]产值及收款计划（2026）'!AK:AK)</f>
        <v>0</v>
      </c>
      <c r="AL411" s="256" cm="1">
        <f t="array" aca="1" ref="AL411" ca="1">_xlfn.XLOOKUP($A411&amp;$B411,'[3]产值及收款计划（2026）'!$A:$A&amp;'[3]产值及收款计划（2026）'!$B:$B,'[3]产值及收款计划（2026）'!AL:AL)</f>
        <v>0</v>
      </c>
      <c r="AM411" s="263" t="e" cm="1">
        <f t="array" aca="1" ref="AM411" ca="1">_xlfn.LET(_xlpm.勾选月份状态数组,TRANSPOSE('PPT(12-15页）-TOP10'!$A$3:$A$14),_xlpm.选择数据区,IF('PPT(12-15页）-TOP10'!$E$3="收款",$BA411:$BL411,$AA411:$AL411),SUM(_xlfn._xlws.FILTER(_xlpm.选择数据区,_xlpm.勾选月份状态数组,"")))</f>
        <v>#NAME?</v>
      </c>
      <c r="AN411" s="256" t="e" cm="1">
        <f t="array" aca="1" ref="AN411" ca="1">_xlfn.LET(_xlpm.勾选月份状态数组,TRANSPOSE('PPT(12-15页）-TOP10'!$A$3:$A$14),_xlpm.选择数据区,IF('PPT(12-15页）-TOP10'!$E$3="收款",$DA411:$DL411,$CA411:$CL411),SUM(_xlfn._xlws.FILTER(_xlpm.选择数据区,_xlpm.勾选月份状态数组,"")))</f>
        <v>#NAME?</v>
      </c>
      <c r="AO411" s="256">
        <f ca="1">SUM(CA411:CC411)+SUM(AD411:AL411)</f>
        <v>12</v>
      </c>
      <c r="AP411" s="256"/>
      <c r="AQ411" s="256"/>
      <c r="AR411" s="256"/>
      <c r="AS411" s="256" cm="1">
        <f t="array" aca="1" ref="AS411" ca="1">_xlfn.XLOOKUP($A411&amp;$B411,'[3]产值及收款计划（2026）'!$A:$A&amp;'[3]产值及收款计划（2026）'!$B:$B,'[3]产值及收款计划（2026）'!AS:AS)</f>
        <v>0</v>
      </c>
      <c r="AT411" s="256" cm="1">
        <f t="array" aca="1" ref="AT411" ca="1">_xlfn.XLOOKUP($A411&amp;$B411,'[3]产值及收款计划（2026）'!$A:$A&amp;'[3]产值及收款计划（2026）'!$B:$B,'[3]产值及收款计划（2026）'!AT:AT)</f>
        <v>0</v>
      </c>
      <c r="AU411" s="256" cm="1">
        <f t="array" aca="1" ref="AU411" ca="1">_xlfn.XLOOKUP($A411&amp;$B411,'[3]产值及收款计划（2026）'!$A:$A&amp;'[3]产值及收款计划（2026）'!$B:$B,'[3]产值及收款计划（2026）'!AU:AU)</f>
        <v>0</v>
      </c>
      <c r="AV411" s="256" cm="1">
        <f t="array" aca="1" ref="AV411" ca="1">_xlfn.XLOOKUP($A411&amp;$B411,'[3]产值及收款计划（2026）'!$A:$A&amp;'[3]产值及收款计划（2026）'!$B:$B,'[3]产值及收款计划（2026）'!AV:AV)</f>
        <v>0</v>
      </c>
      <c r="AW411" s="256" cm="1">
        <f t="array" aca="1" ref="AW411" ca="1">_xlfn.XLOOKUP($A411&amp;$B411,'[3]产值及收款计划（2026）'!$A:$A&amp;'[3]产值及收款计划（2026）'!$B:$B,'[3]产值及收款计划（2026）'!AW:AW)</f>
        <v>0</v>
      </c>
      <c r="AX411" s="256" cm="1">
        <f t="array" aca="1" ref="AX411" ca="1">_xlfn.XLOOKUP($A411&amp;$B411,'[3]产值及收款计划（2026）'!$A:$A&amp;'[3]产值及收款计划（2026）'!$B:$B,'[3]产值及收款计划（2026）'!AX:AX)</f>
        <v>18</v>
      </c>
      <c r="AY411" s="256" cm="1">
        <f t="array" aca="1" ref="AY411" ca="1">_xlfn.XLOOKUP($A411&amp;$B411,'[3]产值及收款计划（2026）'!$A:$A&amp;'[3]产值及收款计划（2026）'!$B:$B,'[3]产值及收款计划（2026）'!AY:AY)</f>
        <v>12</v>
      </c>
      <c r="AZ411" s="256" cm="1">
        <f t="array" aca="1" ref="AZ411" ca="1">_xlfn.XLOOKUP($A411&amp;$B411,'[3]产值及收款计划（2026）'!$A:$A&amp;'[3]产值及收款计划（2026）'!$B:$B,'[3]产值及收款计划（2026）'!AZ:AZ)</f>
        <v>-18</v>
      </c>
      <c r="BA411" s="256" cm="1">
        <f t="array" aca="1" ref="BA411" ca="1">_xlfn.XLOOKUP($A411&amp;$B411,'[3]产值及收款计划（2026）'!$A:$A&amp;'[3]产值及收款计划（2026）'!$B:$B,'[3]产值及收款计划（2026）'!BA:BA)</f>
        <v>18</v>
      </c>
      <c r="BB411" s="256" cm="1">
        <f t="array" aca="1" ref="BB411" ca="1">_xlfn.XLOOKUP($A411&amp;$B411,'[3]产值及收款计划（2026）'!$A:$A&amp;'[3]产值及收款计划（2026）'!$B:$B,'[3]产值及收款计划（2026）'!BB:BB)</f>
        <v>18</v>
      </c>
      <c r="BC411" s="256" cm="1">
        <f t="array" aca="1" ref="BC411" ca="1">_xlfn.XLOOKUP($A411&amp;$B411,'[3]产值及收款计划（2026）'!$A:$A&amp;'[3]产值及收款计划（2026）'!$B:$B,'[3]产值及收款计划（2026）'!BC:BC)</f>
        <v>18</v>
      </c>
      <c r="BD411" s="256" cm="1">
        <f t="array" aca="1" ref="BD411" ca="1">_xlfn.XLOOKUP($A411&amp;$B411,'[3]产值及收款计划（2026）'!$A:$A&amp;'[3]产值及收款计划（2026）'!$B:$B,'[3]产值及收款计划（2026）'!BD:BD)</f>
        <v>0</v>
      </c>
      <c r="BE411" s="256" cm="1">
        <f t="array" aca="1" ref="BE411" ca="1">_xlfn.XLOOKUP($A411&amp;$B411,'[3]产值及收款计划（2026）'!$A:$A&amp;'[3]产值及收款计划（2026）'!$B:$B,'[3]产值及收款计划（2026）'!BE:BE)</f>
        <v>0</v>
      </c>
      <c r="BF411" s="256" cm="1">
        <f t="array" aca="1" ref="BF411" ca="1">_xlfn.XLOOKUP($A411&amp;$B411,'[3]产值及收款计划（2026）'!$A:$A&amp;'[3]产值及收款计划（2026）'!$B:$B,'[3]产值及收款计划（2026）'!BF:BF)</f>
        <v>12</v>
      </c>
      <c r="BG411" s="256" cm="1">
        <f t="array" aca="1" ref="BG411" ca="1">_xlfn.XLOOKUP($A411&amp;$B411,'[3]产值及收款计划（2026）'!$A:$A&amp;'[3]产值及收款计划（2026）'!$B:$B,'[3]产值及收款计划（2026）'!BG:BG)</f>
        <v>0</v>
      </c>
      <c r="BH411" s="256" cm="1">
        <f t="array" aca="1" ref="BH411" ca="1">_xlfn.XLOOKUP($A411&amp;$B411,'[3]产值及收款计划（2026）'!$A:$A&amp;'[3]产值及收款计划（2026）'!$B:$B,'[3]产值及收款计划（2026）'!BH:BH)</f>
        <v>0</v>
      </c>
      <c r="BI411" s="256" cm="1">
        <f t="array" aca="1" ref="BI411" ca="1">_xlfn.XLOOKUP($A411&amp;$B411,'[3]产值及收款计划（2026）'!$A:$A&amp;'[3]产值及收款计划（2026）'!$B:$B,'[3]产值及收款计划（2026）'!BI:BI)</f>
        <v>0</v>
      </c>
      <c r="BJ411" s="256" cm="1">
        <f t="array" aca="1" ref="BJ411" ca="1">_xlfn.XLOOKUP($A411&amp;$B411,'[3]产值及收款计划（2026）'!$A:$A&amp;'[3]产值及收款计划（2026）'!$B:$B,'[3]产值及收款计划（2026）'!BJ:BJ)</f>
        <v>0</v>
      </c>
      <c r="BK411" s="256" cm="1">
        <f t="array" aca="1" ref="BK411" ca="1">_xlfn.XLOOKUP($A411&amp;$B411,'[3]产值及收款计划（2026）'!$A:$A&amp;'[3]产值及收款计划（2026）'!$B:$B,'[3]产值及收款计划（2026）'!BK:BK)</f>
        <v>0</v>
      </c>
      <c r="BL411" s="256" cm="1">
        <f t="array" aca="1" ref="BL411" ca="1">_xlfn.XLOOKUP($A411&amp;$B411,'[3]产值及收款计划（2026）'!$A:$A&amp;'[3]产值及收款计划（2026）'!$B:$B,'[3]产值及收款计划（2026）'!BL:BL)</f>
        <v>0</v>
      </c>
      <c r="BM411" s="256"/>
      <c r="BN411" s="256"/>
      <c r="BO411" s="256"/>
      <c r="BP411" s="256"/>
      <c r="BQ411" s="255" t="str" cm="1">
        <f t="array" aca="1" ref="BQ411" ca="1">_xlfn.XLOOKUP($A411&amp;$B411,'[3]产值及收款计划（2026）'!$A:$A&amp;'[3]产值及收款计划（2026）'!$B:$B,'[3]产值及收款计划（2026）'!BQ:BQ)</f>
        <v>上海建元财务管理有限公司</v>
      </c>
      <c r="BR411" s="256" cm="1">
        <f t="array" aca="1" ref="BR411" ca="1">_xlfn.XLOOKUP($A411&amp;$B411,'[3]产值及收款计划（2026）'!$A:$A&amp;'[3]产值及收款计划（2026）'!$B:$B,'[3]产值及收款计划（2026）'!BR:BR)</f>
        <v>0</v>
      </c>
      <c r="CA411" s="256" cm="1">
        <f t="array" aca="1" ref="CA411" ca="1">_xlfn.XLOOKUP($A411&amp;$B411,'[3]产值及收款计划（2026）'!$A:$A&amp;'[3]产值及收款计划（2026）'!$B:$B,'[3]产值及收款计划（2026）'!CA:CA)</f>
        <v>0</v>
      </c>
      <c r="CB411" s="256" cm="1">
        <f t="array" aca="1" ref="CB411" ca="1">_xlfn.XLOOKUP($A411&amp;$B411,'[3]产值及收款计划（2026）'!$A:$A&amp;'[3]产值及收款计划（2026）'!$B:$B,'[3]产值及收款计划（2026）'!CB:CB)</f>
        <v>0</v>
      </c>
      <c r="CC411" s="256" cm="1">
        <f t="array" aca="1" ref="CC411" ca="1">_xlfn.XLOOKUP($A411&amp;$B411,'[3]产值及收款计划（2026）'!$A:$A&amp;'[3]产值及收款计划（2026）'!$B:$B,'[3]产值及收款计划（2026）'!CC:CC)</f>
        <v>0</v>
      </c>
      <c r="CD411" s="256" cm="1">
        <f t="array" aca="1" ref="CD411" ca="1">_xlfn.XLOOKUP($A411&amp;$B411,'[3]产值及收款计划（2026）'!$A:$A&amp;'[3]产值及收款计划（2026）'!$B:$B,'[3]产值及收款计划（2026）'!CD:CD)</f>
        <v>0</v>
      </c>
      <c r="CE411" s="256" cm="1">
        <f t="array" aca="1" ref="CE411" ca="1">_xlfn.XLOOKUP($A411&amp;$B411,'[3]产值及收款计划（2026）'!$A:$A&amp;'[3]产值及收款计划（2026）'!$B:$B,'[3]产值及收款计划（2026）'!CE:CE)</f>
        <v>0</v>
      </c>
      <c r="CF411" s="256" cm="1">
        <f t="array" aca="1" ref="CF411" ca="1">_xlfn.XLOOKUP($A411&amp;$B411,'[3]产值及收款计划（2026）'!$A:$A&amp;'[3]产值及收款计划（2026）'!$B:$B,'[3]产值及收款计划（2026）'!CF:CF)</f>
        <v>0</v>
      </c>
      <c r="CG411" s="256" cm="1">
        <f t="array" aca="1" ref="CG411" ca="1">_xlfn.XLOOKUP($A411&amp;$B411,'[3]产值及收款计划（2026）'!$A:$A&amp;'[3]产值及收款计划（2026）'!$B:$B,'[3]产值及收款计划（2026）'!CG:CG)</f>
        <v>0</v>
      </c>
      <c r="CH411" s="256" cm="1">
        <f t="array" aca="1" ref="CH411" ca="1">_xlfn.XLOOKUP($A411&amp;$B411,'[3]产值及收款计划（2026）'!$A:$A&amp;'[3]产值及收款计划（2026）'!$B:$B,'[3]产值及收款计划（2026）'!CH:CH)</f>
        <v>0</v>
      </c>
      <c r="CI411" s="256" cm="1">
        <f t="array" aca="1" ref="CI411" ca="1">_xlfn.XLOOKUP($A411&amp;$B411,'[3]产值及收款计划（2026）'!$A:$A&amp;'[3]产值及收款计划（2026）'!$B:$B,'[3]产值及收款计划（2026）'!CI:CI)</f>
        <v>0</v>
      </c>
      <c r="CJ411" s="256" cm="1">
        <f t="array" aca="1" ref="CJ411" ca="1">_xlfn.XLOOKUP($A411&amp;$B411,'[3]产值及收款计划（2026）'!$A:$A&amp;'[3]产值及收款计划（2026）'!$B:$B,'[3]产值及收款计划（2026）'!CJ:CJ)</f>
        <v>0</v>
      </c>
      <c r="CK411" s="256" cm="1">
        <f t="array" aca="1" ref="CK411" ca="1">_xlfn.XLOOKUP($A411&amp;$B411,'[3]产值及收款计划（2026）'!$A:$A&amp;'[3]产值及收款计划（2026）'!$B:$B,'[3]产值及收款计划（2026）'!CK:CK)</f>
        <v>0</v>
      </c>
      <c r="CL411" s="256" cm="1">
        <f t="array" aca="1" ref="CL411" ca="1">_xlfn.XLOOKUP($A411&amp;$B411,'[3]产值及收款计划（2026）'!$A:$A&amp;'[3]产值及收款计划（2026）'!$B:$B,'[3]产值及收款计划（2026）'!CL:CL)</f>
        <v>0</v>
      </c>
      <c r="DA411" s="256" cm="1">
        <f t="array" aca="1" ref="DA411" ca="1">_xlfn.XLOOKUP($A411&amp;$B411,'[3]产值及收款计划（2026）'!$A:$A&amp;'[3]产值及收款计划（2026）'!$B:$B,'[3]产值及收款计划（2026）'!DA:DA)</f>
        <v>0</v>
      </c>
      <c r="DB411" s="256" cm="1">
        <f t="array" aca="1" ref="DB411" ca="1">_xlfn.XLOOKUP($A411&amp;$B411,'[3]产值及收款计划（2026）'!$A:$A&amp;'[3]产值及收款计划（2026）'!$B:$B,'[3]产值及收款计划（2026）'!DB:DB)</f>
        <v>0</v>
      </c>
      <c r="DC411" s="256" cm="1">
        <f t="array" aca="1" ref="DC411" ca="1">_xlfn.XLOOKUP($A411&amp;$B411,'[3]产值及收款计划（2026）'!$A:$A&amp;'[3]产值及收款计划（2026）'!$B:$B,'[3]产值及收款计划（2026）'!DC:DC)</f>
        <v>18</v>
      </c>
      <c r="DD411" s="256" cm="1">
        <f t="array" aca="1" ref="DD411" ca="1">_xlfn.XLOOKUP($A411&amp;$B411,'[3]产值及收款计划（2026）'!$A:$A&amp;'[3]产值及收款计划（2026）'!$B:$B,'[3]产值及收款计划（2026）'!DD:DD)</f>
        <v>0</v>
      </c>
      <c r="DE411" s="256" cm="1">
        <f t="array" aca="1" ref="DE411" ca="1">_xlfn.XLOOKUP($A411&amp;$B411,'[3]产值及收款计划（2026）'!$A:$A&amp;'[3]产值及收款计划（2026）'!$B:$B,'[3]产值及收款计划（2026）'!DE:DE)</f>
        <v>0</v>
      </c>
      <c r="DF411" s="256" cm="1">
        <f t="array" aca="1" ref="DF411" ca="1">_xlfn.XLOOKUP($A411&amp;$B411,'[3]产值及收款计划（2026）'!$A:$A&amp;'[3]产值及收款计划（2026）'!$B:$B,'[3]产值及收款计划（2026）'!DF:DF)</f>
        <v>0</v>
      </c>
      <c r="DG411" s="256" cm="1">
        <f t="array" aca="1" ref="DG411" ca="1">_xlfn.XLOOKUP($A411&amp;$B411,'[3]产值及收款计划（2026）'!$A:$A&amp;'[3]产值及收款计划（2026）'!$B:$B,'[3]产值及收款计划（2026）'!DG:DG)</f>
        <v>0</v>
      </c>
      <c r="DH411" s="256" cm="1">
        <f t="array" aca="1" ref="DH411" ca="1">_xlfn.XLOOKUP($A411&amp;$B411,'[3]产值及收款计划（2026）'!$A:$A&amp;'[3]产值及收款计划（2026）'!$B:$B,'[3]产值及收款计划（2026）'!DH:DH)</f>
        <v>0</v>
      </c>
      <c r="DI411" s="256" cm="1">
        <f t="array" aca="1" ref="DI411" ca="1">_xlfn.XLOOKUP($A411&amp;$B411,'[3]产值及收款计划（2026）'!$A:$A&amp;'[3]产值及收款计划（2026）'!$B:$B,'[3]产值及收款计划（2026）'!DI:DI)</f>
        <v>0</v>
      </c>
      <c r="DJ411" s="256" cm="1">
        <f t="array" aca="1" ref="DJ411" ca="1">_xlfn.XLOOKUP($A411&amp;$B411,'[3]产值及收款计划（2026）'!$A:$A&amp;'[3]产值及收款计划（2026）'!$B:$B,'[3]产值及收款计划（2026）'!DJ:DJ)</f>
        <v>0</v>
      </c>
      <c r="DK411" s="256" cm="1">
        <f t="array" aca="1" ref="DK411" ca="1">_xlfn.XLOOKUP($A411&amp;$B411,'[3]产值及收款计划（2026）'!$A:$A&amp;'[3]产值及收款计划（2026）'!$B:$B,'[3]产值及收款计划（2026）'!DK:DK)</f>
        <v>0</v>
      </c>
      <c r="DL411" s="256" cm="1">
        <f t="array" aca="1" ref="DL411" ca="1">_xlfn.XLOOKUP($A411&amp;$B411,'[3]产值及收款计划（2026）'!$A:$A&amp;'[3]产值及收款计划（2026）'!$B:$B,'[3]产值及收款计划（2026）'!DL:DL)</f>
        <v>0</v>
      </c>
      <c r="DM411" s="264"/>
      <c r="DN411" s="250"/>
    </row>
    <row r="412" spans="1:118" ht="20.25" x14ac:dyDescent="0.15">
      <c r="A412" s="254">
        <f t="shared" ca="1" si="21"/>
        <v>64</v>
      </c>
      <c r="B412" s="254" t="s">
        <v>27</v>
      </c>
      <c r="C412" s="255" t="str" cm="1">
        <f t="array" aca="1" ref="C412" ca="1">_xlfn.XLOOKUP($A412&amp;$B412,'[3]产值及收款计划（2026）'!$A:$A&amp;'[3]产值及收款计划（2026）'!$B:$B,'[3]产值及收款计划（2026）'!C:C)</f>
        <v>C0CJSG-FW-T-2026002</v>
      </c>
      <c r="D412" s="255" t="str" cm="1">
        <f t="array" aca="1" ref="D412" ca="1">_xlfn.XLOOKUP($A412&amp;$B412,'[3]产值及收款计划（2026）'!$A:$A&amp;'[3]产值及收款计划（2026）'!$B:$B,'[3]产值及收款计划（2026）'!D:D)</f>
        <v>2026年供应链金融平台安全等保测评服务</v>
      </c>
      <c r="E412" s="256" cm="1">
        <f t="array" aca="1" ref="E412" ca="1">_xlfn.XLOOKUP($A412&amp;$B412,'[3]产值及收款计划（2026）'!$A:$A&amp;'[3]产值及收款计划（2026）'!$B:$B,'[3]产值及收款计划（2026）'!E:E)</f>
        <v>16</v>
      </c>
      <c r="F412" s="256" cm="1">
        <f t="array" aca="1" ref="F412" ca="1">_xlfn.XLOOKUP($A412&amp;$B412,'[3]产值及收款计划（2026）'!$A:$A&amp;'[3]产值及收款计划（2026）'!$B:$B,'[3]产值及收款计划（2026）'!F:F)</f>
        <v>16</v>
      </c>
      <c r="G412" s="256" cm="1">
        <f t="array" aca="1" ref="G412" ca="1">_xlfn.XLOOKUP($A412&amp;$B412,'[3]产值及收款计划（2026）'!$A:$A&amp;'[3]产值及收款计划（2026）'!$B:$B,'[3]产值及收款计划（2026）'!G:G)</f>
        <v>16</v>
      </c>
      <c r="H412" s="256" cm="1">
        <f t="array" aca="1" ref="H412" ca="1">_xlfn.XLOOKUP($A412&amp;$B412,'[3]产值及收款计划（2026）'!$A:$A&amp;'[3]产值及收款计划（2026）'!$B:$B,'[3]产值及收款计划（2026）'!H:H)</f>
        <v>8</v>
      </c>
      <c r="I412" s="257" cm="1">
        <f t="array" aca="1" ref="I412" ca="1">_xlfn.XLOOKUP($A412&amp;$B412,'[3]产值及收款计划（2026）'!$A:$A&amp;'[3]产值及收款计划（2026）'!$B:$B,'[3]产值及收款计划（2026）'!I:I)</f>
        <v>0.5</v>
      </c>
      <c r="J412" s="258" cm="1">
        <f t="array" aca="1" ref="J412" ca="1">_xlfn.XLOOKUP($A412&amp;$B412,'[3]产值及收款计划（2026）'!$A:$A&amp;'[3]产值及收款计划（2026）'!$B:$B,'[3]产值及收款计划（2026）'!J:J)</f>
        <v>0.06</v>
      </c>
      <c r="K412" s="256" cm="1">
        <f t="array" aca="1" ref="K412" ca="1">_xlfn.XLOOKUP($A412&amp;$B412,'[3]产值及收款计划（2026）'!$A:$A&amp;'[3]产值及收款计划（2026）'!$B:$B,'[3]产值及收款计划（2026）'!K:K)</f>
        <v>0</v>
      </c>
      <c r="L412" s="256" cm="1">
        <f t="array" aca="1" ref="L412" ca="1">_xlfn.XLOOKUP($A412&amp;$B412,'[3]产值及收款计划（2026）'!$A:$A&amp;'[3]产值及收款计划（2026）'!$B:$B,'[3]产值及收款计划（2026）'!L:L)</f>
        <v>0</v>
      </c>
      <c r="M412" s="256" t="str" cm="1">
        <f t="array" aca="1" ref="M412" ca="1">_xlfn.XLOOKUP($A412&amp;$B412,'[3]产值及收款计划（2026）'!$A:$A&amp;'[3]产值及收款计划（2026）'!$B:$B,'[3]产值及收款计划（2026）'!M:M)</f>
        <v>主导</v>
      </c>
      <c r="N412" s="256" cm="1">
        <f t="array" aca="1" ref="N412" ca="1">_xlfn.XLOOKUP($A412&amp;$B412,'[3]产值及收款计划（2026）'!$A:$A&amp;'[3]产值及收款计划（2026）'!$B:$B,'[3]产值及收款计划（2026）'!N:N)</f>
        <v>0</v>
      </c>
      <c r="O412" s="256" t="str" cm="1">
        <f t="array" aca="1" ref="O412" ca="1">_xlfn.XLOOKUP($A412&amp;$B412,'[3]产值及收款计划（2026）'!$A:$A&amp;'[3]产值及收款计划（2026）'!$B:$B,'[3]产值及收款计划（2026）'!O:O)</f>
        <v>邓惠洁</v>
      </c>
      <c r="P412" s="255" t="str" cm="1">
        <f t="array" aca="1" ref="P412" ca="1">_xlfn.XLOOKUP($A412&amp;$B412,'[3]产值及收款计划（2026）'!$A:$A&amp;'[3]产值及收款计划（2026）'!$B:$B,'[3]产值及收款计划（2026）'!P:P)</f>
        <v>26新签</v>
      </c>
      <c r="Q412" s="256" cm="1">
        <f t="array" aca="1" ref="Q412" ca="1">_xlfn.XLOOKUP($A412&amp;$B412,'[3]产值及收款计划（2026）'!$A:$A&amp;'[3]产值及收款计划（2026）'!$B:$B,'[3]产值及收款计划（2026）'!Q:Q)</f>
        <v>0</v>
      </c>
      <c r="R412" s="256" cm="1">
        <f t="array" aca="1" ref="R412" ca="1">_xlfn.XLOOKUP($A412&amp;$B412,'[3]产值及收款计划（2026）'!$A:$A&amp;'[3]产值及收款计划（2026）'!$B:$B,'[3]产值及收款计划（2026）'!R:R)</f>
        <v>0</v>
      </c>
      <c r="S412" s="256" cm="1">
        <f t="array" aca="1" ref="S412" ca="1">_xlfn.XLOOKUP($A412&amp;$B412,'[3]产值及收款计划（2026）'!$A:$A&amp;'[3]产值及收款计划（2026）'!$B:$B,'[3]产值及收款计划（2026）'!S:S)</f>
        <v>0</v>
      </c>
      <c r="T412" s="256" cm="1">
        <f t="array" aca="1" ref="T412" ca="1">_xlfn.XLOOKUP($A412&amp;$B412,'[3]产值及收款计划（2026）'!$A:$A&amp;'[3]产值及收款计划（2026）'!$B:$B,'[3]产值及收款计划（2026）'!T:T)</f>
        <v>0</v>
      </c>
      <c r="U412" s="256" cm="1">
        <f t="array" aca="1" ref="U412" ca="1">_xlfn.XLOOKUP($A412&amp;$B412,'[3]产值及收款计划（2026）'!$A:$A&amp;'[3]产值及收款计划（2026）'!$B:$B,'[3]产值及收款计划（2026）'!U:U)</f>
        <v>0</v>
      </c>
      <c r="V412" s="256" cm="1">
        <f t="array" aca="1" ref="V412" ca="1">_xlfn.XLOOKUP($A412&amp;$B412,'[3]产值及收款计划（2026）'!$A:$A&amp;'[3]产值及收款计划（2026）'!$B:$B,'[3]产值及收款计划（2026）'!V:V)</f>
        <v>16</v>
      </c>
      <c r="W412" s="256" cm="1">
        <f t="array" aca="1" ref="W412" ca="1">_xlfn.XLOOKUP($A412&amp;$B412,'[3]产值及收款计划（2026）'!$A:$A&amp;'[3]产值及收款计划（2026）'!$B:$B,'[3]产值及收款计划（2026）'!W:W)</f>
        <v>0</v>
      </c>
      <c r="X412" s="256" cm="1">
        <f t="array" aca="1" ref="X412" ca="1">_xlfn.XLOOKUP($A412&amp;$B412,'[3]产值及收款计划（2026）'!$A:$A&amp;'[3]产值及收款计划（2026）'!$B:$B,'[3]产值及收款计划（2026）'!X:X)</f>
        <v>0</v>
      </c>
      <c r="Y412" s="256" cm="1">
        <f t="array" aca="1" ref="Y412" ca="1">_xlfn.XLOOKUP($A412&amp;$B412,'[3]产值及收款计划（2026）'!$A:$A&amp;'[3]产值及收款计划（2026）'!$B:$B,'[3]产值及收款计划（2026）'!Y:Y)</f>
        <v>0</v>
      </c>
      <c r="Z412" s="256" cm="1">
        <f t="array" aca="1" ref="Z412" ca="1">_xlfn.XLOOKUP($A412&amp;$B412,'[3]产值及收款计划（2026）'!$A:$A&amp;'[3]产值及收款计划（2026）'!$B:$B,'[3]产值及收款计划（2026）'!Z:Z)</f>
        <v>0</v>
      </c>
      <c r="AA412" s="256" cm="1">
        <f t="array" aca="1" ref="AA412" ca="1">_xlfn.XLOOKUP($A412&amp;$B412,'[3]产值及收款计划（2026）'!$A:$A&amp;'[3]产值及收款计划（2026）'!$B:$B,'[3]产值及收款计划（2026）'!AA:AA)</f>
        <v>0</v>
      </c>
      <c r="AB412" s="256" cm="1">
        <f t="array" aca="1" ref="AB412" ca="1">_xlfn.XLOOKUP($A412&amp;$B412,'[3]产值及收款计划（2026）'!$A:$A&amp;'[3]产值及收款计划（2026）'!$B:$B,'[3]产值及收款计划（2026）'!AB:AB)</f>
        <v>0</v>
      </c>
      <c r="AC412" s="256" cm="1">
        <f t="array" aca="1" ref="AC412" ca="1">_xlfn.XLOOKUP($A412&amp;$B412,'[3]产值及收款计划（2026）'!$A:$A&amp;'[3]产值及收款计划（2026）'!$B:$B,'[3]产值及收款计划（2026）'!AC:AC)</f>
        <v>0</v>
      </c>
      <c r="AD412" s="256" cm="1">
        <f t="array" aca="1" ref="AD412" ca="1">_xlfn.XLOOKUP($A412&amp;$B412,'[3]产值及收款计划（2026）'!$A:$A&amp;'[3]产值及收款计划（2026）'!$B:$B,'[3]产值及收款计划（2026）'!AD:AD)</f>
        <v>16</v>
      </c>
      <c r="AE412" s="256" cm="1">
        <f t="array" aca="1" ref="AE412" ca="1">_xlfn.XLOOKUP($A412&amp;$B412,'[3]产值及收款计划（2026）'!$A:$A&amp;'[3]产值及收款计划（2026）'!$B:$B,'[3]产值及收款计划（2026）'!AE:AE)</f>
        <v>0</v>
      </c>
      <c r="AF412" s="256" cm="1">
        <f t="array" aca="1" ref="AF412" ca="1">_xlfn.XLOOKUP($A412&amp;$B412,'[3]产值及收款计划（2026）'!$A:$A&amp;'[3]产值及收款计划（2026）'!$B:$B,'[3]产值及收款计划（2026）'!AF:AF)</f>
        <v>0</v>
      </c>
      <c r="AG412" s="256" cm="1">
        <f t="array" aca="1" ref="AG412" ca="1">_xlfn.XLOOKUP($A412&amp;$B412,'[3]产值及收款计划（2026）'!$A:$A&amp;'[3]产值及收款计划（2026）'!$B:$B,'[3]产值及收款计划（2026）'!AG:AG)</f>
        <v>0</v>
      </c>
      <c r="AH412" s="256" cm="1">
        <f t="array" aca="1" ref="AH412" ca="1">_xlfn.XLOOKUP($A412&amp;$B412,'[3]产值及收款计划（2026）'!$A:$A&amp;'[3]产值及收款计划（2026）'!$B:$B,'[3]产值及收款计划（2026）'!AH:AH)</f>
        <v>0</v>
      </c>
      <c r="AI412" s="256" cm="1">
        <f t="array" aca="1" ref="AI412" ca="1">_xlfn.XLOOKUP($A412&amp;$B412,'[3]产值及收款计划（2026）'!$A:$A&amp;'[3]产值及收款计划（2026）'!$B:$B,'[3]产值及收款计划（2026）'!AI:AI)</f>
        <v>0</v>
      </c>
      <c r="AJ412" s="256" cm="1">
        <f t="array" aca="1" ref="AJ412" ca="1">_xlfn.XLOOKUP($A412&amp;$B412,'[3]产值及收款计划（2026）'!$A:$A&amp;'[3]产值及收款计划（2026）'!$B:$B,'[3]产值及收款计划（2026）'!AJ:AJ)</f>
        <v>0</v>
      </c>
      <c r="AK412" s="256" cm="1">
        <f t="array" aca="1" ref="AK412" ca="1">_xlfn.XLOOKUP($A412&amp;$B412,'[3]产值及收款计划（2026）'!$A:$A&amp;'[3]产值及收款计划（2026）'!$B:$B,'[3]产值及收款计划（2026）'!AK:AK)</f>
        <v>0</v>
      </c>
      <c r="AL412" s="256" cm="1">
        <f t="array" aca="1" ref="AL412" ca="1">_xlfn.XLOOKUP($A412&amp;$B412,'[3]产值及收款计划（2026）'!$A:$A&amp;'[3]产值及收款计划（2026）'!$B:$B,'[3]产值及收款计划（2026）'!AL:AL)</f>
        <v>0</v>
      </c>
      <c r="AM412" s="263" t="e" cm="1">
        <f t="array" aca="1" ref="AM412" ca="1">_xlfn.LET(_xlpm.勾选月份状态数组,TRANSPOSE('PPT(12-15页）-TOP10'!$A$3:$A$14),_xlpm.选择数据区,IF('PPT(12-15页）-TOP10'!$E$3="收款",$BA412:$BL412,$AA412:$AL412),SUM(_xlfn._xlws.FILTER(_xlpm.选择数据区,_xlpm.勾选月份状态数组,"")))</f>
        <v>#NAME?</v>
      </c>
      <c r="AN412" s="256" t="e" cm="1">
        <f t="array" aca="1" ref="AN412" ca="1">_xlfn.LET(_xlpm.勾选月份状态数组,TRANSPOSE('PPT(12-15页）-TOP10'!$A$3:$A$14),_xlpm.选择数据区,IF('PPT(12-15页）-TOP10'!$E$3="收款",$DA412:$DL412,$CA412:$CL412),SUM(_xlfn._xlws.FILTER(_xlpm.选择数据区,_xlpm.勾选月份状态数组,"")))</f>
        <v>#NAME?</v>
      </c>
      <c r="AO412" s="256">
        <f ca="1">SUM(CA412:CC412)+SUM(AD412:AL412)</f>
        <v>16</v>
      </c>
      <c r="AP412" s="256"/>
      <c r="AQ412" s="256"/>
      <c r="AR412" s="256"/>
      <c r="AS412" s="256" cm="1">
        <f t="array" aca="1" ref="AS412" ca="1">_xlfn.XLOOKUP($A412&amp;$B412,'[3]产值及收款计划（2026）'!$A:$A&amp;'[3]产值及收款计划（2026）'!$B:$B,'[3]产值及收款计划（2026）'!AS:AS)</f>
        <v>0</v>
      </c>
      <c r="AT412" s="256" cm="1">
        <f t="array" aca="1" ref="AT412" ca="1">_xlfn.XLOOKUP($A412&amp;$B412,'[3]产值及收款计划（2026）'!$A:$A&amp;'[3]产值及收款计划（2026）'!$B:$B,'[3]产值及收款计划（2026）'!AT:AT)</f>
        <v>0</v>
      </c>
      <c r="AU412" s="256" cm="1">
        <f t="array" aca="1" ref="AU412" ca="1">_xlfn.XLOOKUP($A412&amp;$B412,'[3]产值及收款计划（2026）'!$A:$A&amp;'[3]产值及收款计划（2026）'!$B:$B,'[3]产值及收款计划（2026）'!AU:AU)</f>
        <v>0</v>
      </c>
      <c r="AV412" s="256" cm="1">
        <f t="array" aca="1" ref="AV412" ca="1">_xlfn.XLOOKUP($A412&amp;$B412,'[3]产值及收款计划（2026）'!$A:$A&amp;'[3]产值及收款计划（2026）'!$B:$B,'[3]产值及收款计划（2026）'!AV:AV)</f>
        <v>0</v>
      </c>
      <c r="AW412" s="256" cm="1">
        <f t="array" aca="1" ref="AW412" ca="1">_xlfn.XLOOKUP($A412&amp;$B412,'[3]产值及收款计划（2026）'!$A:$A&amp;'[3]产值及收款计划（2026）'!$B:$B,'[3]产值及收款计划（2026）'!AW:AW)</f>
        <v>0</v>
      </c>
      <c r="AX412" s="256" cm="1">
        <f t="array" aca="1" ref="AX412" ca="1">_xlfn.XLOOKUP($A412&amp;$B412,'[3]产值及收款计划（2026）'!$A:$A&amp;'[3]产值及收款计划（2026）'!$B:$B,'[3]产值及收款计划（2026）'!AX:AX)</f>
        <v>0</v>
      </c>
      <c r="AY412" s="256" cm="1">
        <f t="array" aca="1" ref="AY412" ca="1">_xlfn.XLOOKUP($A412&amp;$B412,'[3]产值及收款计划（2026）'!$A:$A&amp;'[3]产值及收款计划（2026）'!$B:$B,'[3]产值及收款计划（2026）'!AY:AY)</f>
        <v>16</v>
      </c>
      <c r="AZ412" s="256" cm="1">
        <f t="array" aca="1" ref="AZ412" ca="1">_xlfn.XLOOKUP($A412&amp;$B412,'[3]产值及收款计划（2026）'!$A:$A&amp;'[3]产值及收款计划（2026）'!$B:$B,'[3]产值及收款计划（2026）'!AZ:AZ)</f>
        <v>0</v>
      </c>
      <c r="BA412" s="256" cm="1">
        <f t="array" aca="1" ref="BA412" ca="1">_xlfn.XLOOKUP($A412&amp;$B412,'[3]产值及收款计划（2026）'!$A:$A&amp;'[3]产值及收款计划（2026）'!$B:$B,'[3]产值及收款计划（2026）'!BA:BA)</f>
        <v>0</v>
      </c>
      <c r="BB412" s="256" cm="1">
        <f t="array" aca="1" ref="BB412" ca="1">_xlfn.XLOOKUP($A412&amp;$B412,'[3]产值及收款计划（2026）'!$A:$A&amp;'[3]产值及收款计划（2026）'!$B:$B,'[3]产值及收款计划（2026）'!BB:BB)</f>
        <v>11.2</v>
      </c>
      <c r="BC412" s="256" cm="1">
        <f t="array" aca="1" ref="BC412" ca="1">_xlfn.XLOOKUP($A412&amp;$B412,'[3]产值及收款计划（2026）'!$A:$A&amp;'[3]产值及收款计划（2026）'!$B:$B,'[3]产值及收款计划（2026）'!BC:BC)</f>
        <v>11.2</v>
      </c>
      <c r="BD412" s="256" cm="1">
        <f t="array" aca="1" ref="BD412" ca="1">_xlfn.XLOOKUP($A412&amp;$B412,'[3]产值及收款计划（2026）'!$A:$A&amp;'[3]产值及收款计划（2026）'!$B:$B,'[3]产值及收款计划（2026）'!BD:BD)</f>
        <v>0</v>
      </c>
      <c r="BE412" s="256" cm="1">
        <f t="array" aca="1" ref="BE412" ca="1">_xlfn.XLOOKUP($A412&amp;$B412,'[3]产值及收款计划（2026）'!$A:$A&amp;'[3]产值及收款计划（2026）'!$B:$B,'[3]产值及收款计划（2026）'!BE:BE)</f>
        <v>4.8</v>
      </c>
      <c r="BF412" s="256" cm="1">
        <f t="array" aca="1" ref="BF412" ca="1">_xlfn.XLOOKUP($A412&amp;$B412,'[3]产值及收款计划（2026）'!$A:$A&amp;'[3]产值及收款计划（2026）'!$B:$B,'[3]产值及收款计划（2026）'!BF:BF)</f>
        <v>0</v>
      </c>
      <c r="BG412" s="256" cm="1">
        <f t="array" aca="1" ref="BG412" ca="1">_xlfn.XLOOKUP($A412&amp;$B412,'[3]产值及收款计划（2026）'!$A:$A&amp;'[3]产值及收款计划（2026）'!$B:$B,'[3]产值及收款计划（2026）'!BG:BG)</f>
        <v>0</v>
      </c>
      <c r="BH412" s="256" cm="1">
        <f t="array" aca="1" ref="BH412" ca="1">_xlfn.XLOOKUP($A412&amp;$B412,'[3]产值及收款计划（2026）'!$A:$A&amp;'[3]产值及收款计划（2026）'!$B:$B,'[3]产值及收款计划（2026）'!BH:BH)</f>
        <v>0</v>
      </c>
      <c r="BI412" s="256" cm="1">
        <f t="array" aca="1" ref="BI412" ca="1">_xlfn.XLOOKUP($A412&amp;$B412,'[3]产值及收款计划（2026）'!$A:$A&amp;'[3]产值及收款计划（2026）'!$B:$B,'[3]产值及收款计划（2026）'!BI:BI)</f>
        <v>0</v>
      </c>
      <c r="BJ412" s="256" cm="1">
        <f t="array" aca="1" ref="BJ412" ca="1">_xlfn.XLOOKUP($A412&amp;$B412,'[3]产值及收款计划（2026）'!$A:$A&amp;'[3]产值及收款计划（2026）'!$B:$B,'[3]产值及收款计划（2026）'!BJ:BJ)</f>
        <v>0</v>
      </c>
      <c r="BK412" s="256" cm="1">
        <f t="array" aca="1" ref="BK412" ca="1">_xlfn.XLOOKUP($A412&amp;$B412,'[3]产值及收款计划（2026）'!$A:$A&amp;'[3]产值及收款计划（2026）'!$B:$B,'[3]产值及收款计划（2026）'!BK:BK)</f>
        <v>0</v>
      </c>
      <c r="BL412" s="256" cm="1">
        <f t="array" aca="1" ref="BL412" ca="1">_xlfn.XLOOKUP($A412&amp;$B412,'[3]产值及收款计划（2026）'!$A:$A&amp;'[3]产值及收款计划（2026）'!$B:$B,'[3]产值及收款计划（2026）'!BL:BL)</f>
        <v>0</v>
      </c>
      <c r="BM412" s="256"/>
      <c r="BN412" s="256"/>
      <c r="BO412" s="256"/>
      <c r="BP412" s="256"/>
      <c r="BQ412" s="255" t="str" cm="1">
        <f t="array" aca="1" ref="BQ412" ca="1">_xlfn.XLOOKUP($A412&amp;$B412,'[3]产值及收款计划（2026）'!$A:$A&amp;'[3]产值及收款计划（2026）'!$B:$B,'[3]产值及收款计划（2026）'!BQ:BQ)</f>
        <v>上海建元财务管理有限公司</v>
      </c>
      <c r="BR412" s="256" cm="1">
        <f t="array" aca="1" ref="BR412" ca="1">_xlfn.XLOOKUP($A412&amp;$B412,'[3]产值及收款计划（2026）'!$A:$A&amp;'[3]产值及收款计划（2026）'!$B:$B,'[3]产值及收款计划（2026）'!BR:BR)</f>
        <v>0</v>
      </c>
      <c r="CA412" s="256" cm="1">
        <f t="array" aca="1" ref="CA412" ca="1">_xlfn.XLOOKUP($A412&amp;$B412,'[3]产值及收款计划（2026）'!$A:$A&amp;'[3]产值及收款计划（2026）'!$B:$B,'[3]产值及收款计划（2026）'!CA:CA)</f>
        <v>0</v>
      </c>
      <c r="CB412" s="256" cm="1">
        <f t="array" aca="1" ref="CB412" ca="1">_xlfn.XLOOKUP($A412&amp;$B412,'[3]产值及收款计划（2026）'!$A:$A&amp;'[3]产值及收款计划（2026）'!$B:$B,'[3]产值及收款计划（2026）'!CB:CB)</f>
        <v>0</v>
      </c>
      <c r="CC412" s="256" cm="1">
        <f t="array" aca="1" ref="CC412" ca="1">_xlfn.XLOOKUP($A412&amp;$B412,'[3]产值及收款计划（2026）'!$A:$A&amp;'[3]产值及收款计划（2026）'!$B:$B,'[3]产值及收款计划（2026）'!CC:CC)</f>
        <v>0</v>
      </c>
      <c r="CD412" s="256" cm="1">
        <f t="array" aca="1" ref="CD412" ca="1">_xlfn.XLOOKUP($A412&amp;$B412,'[3]产值及收款计划（2026）'!$A:$A&amp;'[3]产值及收款计划（2026）'!$B:$B,'[3]产值及收款计划（2026）'!CD:CD)</f>
        <v>0</v>
      </c>
      <c r="CE412" s="256" cm="1">
        <f t="array" aca="1" ref="CE412" ca="1">_xlfn.XLOOKUP($A412&amp;$B412,'[3]产值及收款计划（2026）'!$A:$A&amp;'[3]产值及收款计划（2026）'!$B:$B,'[3]产值及收款计划（2026）'!CE:CE)</f>
        <v>0</v>
      </c>
      <c r="CF412" s="256" cm="1">
        <f t="array" aca="1" ref="CF412" ca="1">_xlfn.XLOOKUP($A412&amp;$B412,'[3]产值及收款计划（2026）'!$A:$A&amp;'[3]产值及收款计划（2026）'!$B:$B,'[3]产值及收款计划（2026）'!CF:CF)</f>
        <v>0</v>
      </c>
      <c r="CG412" s="256" cm="1">
        <f t="array" aca="1" ref="CG412" ca="1">_xlfn.XLOOKUP($A412&amp;$B412,'[3]产值及收款计划（2026）'!$A:$A&amp;'[3]产值及收款计划（2026）'!$B:$B,'[3]产值及收款计划（2026）'!CG:CG)</f>
        <v>0</v>
      </c>
      <c r="CH412" s="256" cm="1">
        <f t="array" aca="1" ref="CH412" ca="1">_xlfn.XLOOKUP($A412&amp;$B412,'[3]产值及收款计划（2026）'!$A:$A&amp;'[3]产值及收款计划（2026）'!$B:$B,'[3]产值及收款计划（2026）'!CH:CH)</f>
        <v>0</v>
      </c>
      <c r="CI412" s="256" cm="1">
        <f t="array" aca="1" ref="CI412" ca="1">_xlfn.XLOOKUP($A412&amp;$B412,'[3]产值及收款计划（2026）'!$A:$A&amp;'[3]产值及收款计划（2026）'!$B:$B,'[3]产值及收款计划（2026）'!CI:CI)</f>
        <v>0</v>
      </c>
      <c r="CJ412" s="256" cm="1">
        <f t="array" aca="1" ref="CJ412" ca="1">_xlfn.XLOOKUP($A412&amp;$B412,'[3]产值及收款计划（2026）'!$A:$A&amp;'[3]产值及收款计划（2026）'!$B:$B,'[3]产值及收款计划（2026）'!CJ:CJ)</f>
        <v>0</v>
      </c>
      <c r="CK412" s="256" cm="1">
        <f t="array" aca="1" ref="CK412" ca="1">_xlfn.XLOOKUP($A412&amp;$B412,'[3]产值及收款计划（2026）'!$A:$A&amp;'[3]产值及收款计划（2026）'!$B:$B,'[3]产值及收款计划（2026）'!CK:CK)</f>
        <v>0</v>
      </c>
      <c r="CL412" s="256" cm="1">
        <f t="array" aca="1" ref="CL412" ca="1">_xlfn.XLOOKUP($A412&amp;$B412,'[3]产值及收款计划（2026）'!$A:$A&amp;'[3]产值及收款计划（2026）'!$B:$B,'[3]产值及收款计划（2026）'!CL:CL)</f>
        <v>0</v>
      </c>
      <c r="DA412" s="256" cm="1">
        <f t="array" aca="1" ref="DA412" ca="1">_xlfn.XLOOKUP($A412&amp;$B412,'[3]产值及收款计划（2026）'!$A:$A&amp;'[3]产值及收款计划（2026）'!$B:$B,'[3]产值及收款计划（2026）'!DA:DA)</f>
        <v>0</v>
      </c>
      <c r="DB412" s="256" cm="1">
        <f t="array" aca="1" ref="DB412" ca="1">_xlfn.XLOOKUP($A412&amp;$B412,'[3]产值及收款计划（2026）'!$A:$A&amp;'[3]产值及收款计划（2026）'!$B:$B,'[3]产值及收款计划（2026）'!DB:DB)</f>
        <v>0</v>
      </c>
      <c r="DC412" s="256" cm="1">
        <f t="array" aca="1" ref="DC412" ca="1">_xlfn.XLOOKUP($A412&amp;$B412,'[3]产值及收款计划（2026）'!$A:$A&amp;'[3]产值及收款计划（2026）'!$B:$B,'[3]产值及收款计划（2026）'!DC:DC)</f>
        <v>0</v>
      </c>
      <c r="DD412" s="256" cm="1">
        <f t="array" aca="1" ref="DD412" ca="1">_xlfn.XLOOKUP($A412&amp;$B412,'[3]产值及收款计划（2026）'!$A:$A&amp;'[3]产值及收款计划（2026）'!$B:$B,'[3]产值及收款计划（2026）'!DD:DD)</f>
        <v>0</v>
      </c>
      <c r="DE412" s="256" cm="1">
        <f t="array" aca="1" ref="DE412" ca="1">_xlfn.XLOOKUP($A412&amp;$B412,'[3]产值及收款计划（2026）'!$A:$A&amp;'[3]产值及收款计划（2026）'!$B:$B,'[3]产值及收款计划（2026）'!DE:DE)</f>
        <v>0</v>
      </c>
      <c r="DF412" s="256" cm="1">
        <f t="array" aca="1" ref="DF412" ca="1">_xlfn.XLOOKUP($A412&amp;$B412,'[3]产值及收款计划（2026）'!$A:$A&amp;'[3]产值及收款计划（2026）'!$B:$B,'[3]产值及收款计划（2026）'!DF:DF)</f>
        <v>0</v>
      </c>
      <c r="DG412" s="256" cm="1">
        <f t="array" aca="1" ref="DG412" ca="1">_xlfn.XLOOKUP($A412&amp;$B412,'[3]产值及收款计划（2026）'!$A:$A&amp;'[3]产值及收款计划（2026）'!$B:$B,'[3]产值及收款计划（2026）'!DG:DG)</f>
        <v>0</v>
      </c>
      <c r="DH412" s="256" cm="1">
        <f t="array" aca="1" ref="DH412" ca="1">_xlfn.XLOOKUP($A412&amp;$B412,'[3]产值及收款计划（2026）'!$A:$A&amp;'[3]产值及收款计划（2026）'!$B:$B,'[3]产值及收款计划（2026）'!DH:DH)</f>
        <v>0</v>
      </c>
      <c r="DI412" s="256" cm="1">
        <f t="array" aca="1" ref="DI412" ca="1">_xlfn.XLOOKUP($A412&amp;$B412,'[3]产值及收款计划（2026）'!$A:$A&amp;'[3]产值及收款计划（2026）'!$B:$B,'[3]产值及收款计划（2026）'!DI:DI)</f>
        <v>0</v>
      </c>
      <c r="DJ412" s="256" cm="1">
        <f t="array" aca="1" ref="DJ412" ca="1">_xlfn.XLOOKUP($A412&amp;$B412,'[3]产值及收款计划（2026）'!$A:$A&amp;'[3]产值及收款计划（2026）'!$B:$B,'[3]产值及收款计划（2026）'!DJ:DJ)</f>
        <v>0</v>
      </c>
      <c r="DK412" s="256" cm="1">
        <f t="array" aca="1" ref="DK412" ca="1">_xlfn.XLOOKUP($A412&amp;$B412,'[3]产值及收款计划（2026）'!$A:$A&amp;'[3]产值及收款计划（2026）'!$B:$B,'[3]产值及收款计划（2026）'!DK:DK)</f>
        <v>0</v>
      </c>
      <c r="DL412" s="256" cm="1">
        <f t="array" aca="1" ref="DL412" ca="1">_xlfn.XLOOKUP($A412&amp;$B412,'[3]产值及收款计划（2026）'!$A:$A&amp;'[3]产值及收款计划（2026）'!$B:$B,'[3]产值及收款计划（2026）'!DL:DL)</f>
        <v>0</v>
      </c>
      <c r="DM412" s="264"/>
      <c r="DN412" s="250"/>
    </row>
    <row r="413" spans="1:118" ht="20.25" x14ac:dyDescent="0.15">
      <c r="A413" s="254">
        <f t="shared" ca="1" si="21"/>
        <v>65</v>
      </c>
      <c r="B413" s="254" t="s">
        <v>27</v>
      </c>
      <c r="C413" s="255" t="str" cm="1">
        <f t="array" aca="1" ref="C413" ca="1">_xlfn.XLOOKUP($A413&amp;$B413,'[3]产值及收款计划（2026）'!$A:$A&amp;'[3]产值及收款计划（2026）'!$B:$B,'[3]产值及收款计划（2026）'!C:C)</f>
        <v>C0CJSG-FW-T-2026017</v>
      </c>
      <c r="D413" s="255" t="str" cm="1">
        <f t="array" aca="1" ref="D413" ca="1">_xlfn.XLOOKUP($A413&amp;$B413,'[3]产值及收款计划（2026）'!$A:$A&amp;'[3]产值及收款计划（2026）'!$B:$B,'[3]产值及收款计划（2026）'!D:D)</f>
        <v>2026年隧道股份外事管理系统建设项目</v>
      </c>
      <c r="E413" s="256" cm="1">
        <f t="array" aca="1" ref="E413" ca="1">_xlfn.XLOOKUP($A413&amp;$B413,'[3]产值及收款计划（2026）'!$A:$A&amp;'[3]产值及收款计划（2026）'!$B:$B,'[3]产值及收款计划（2026）'!E:E)</f>
        <v>53</v>
      </c>
      <c r="F413" s="256" cm="1">
        <f t="array" aca="1" ref="F413" ca="1">_xlfn.XLOOKUP($A413&amp;$B413,'[3]产值及收款计划（2026）'!$A:$A&amp;'[3]产值及收款计划（2026）'!$B:$B,'[3]产值及收款计划（2026）'!F:F)</f>
        <v>53</v>
      </c>
      <c r="G413" s="256" cm="1">
        <f t="array" aca="1" ref="G413" ca="1">_xlfn.XLOOKUP($A413&amp;$B413,'[3]产值及收款计划（2026）'!$A:$A&amp;'[3]产值及收款计划（2026）'!$B:$B,'[3]产值及收款计划（2026）'!G:G)</f>
        <v>0</v>
      </c>
      <c r="H413" s="256" cm="1">
        <f t="array" aca="1" ref="H413" ca="1">_xlfn.XLOOKUP($A413&amp;$B413,'[3]产值及收款计划（2026）'!$A:$A&amp;'[3]产值及收款计划（2026）'!$B:$B,'[3]产值及收款计划（2026）'!H:H)</f>
        <v>0</v>
      </c>
      <c r="I413" s="257" cm="1">
        <f t="array" aca="1" ref="I413" ca="1">_xlfn.XLOOKUP($A413&amp;$B413,'[3]产值及收款计划（2026）'!$A:$A&amp;'[3]产值及收款计划（2026）'!$B:$B,'[3]产值及收款计划（2026）'!I:I)</f>
        <v>0</v>
      </c>
      <c r="J413" s="258" cm="1">
        <f t="array" aca="1" ref="J413" ca="1">_xlfn.XLOOKUP($A413&amp;$B413,'[3]产值及收款计划（2026）'!$A:$A&amp;'[3]产值及收款计划（2026）'!$B:$B,'[3]产值及收款计划（2026）'!J:J)</f>
        <v>0.06</v>
      </c>
      <c r="K413" s="256" cm="1">
        <f t="array" aca="1" ref="K413" ca="1">_xlfn.XLOOKUP($A413&amp;$B413,'[3]产值及收款计划（2026）'!$A:$A&amp;'[3]产值及收款计划（2026）'!$B:$B,'[3]产值及收款计划（2026）'!K:K)</f>
        <v>0</v>
      </c>
      <c r="L413" s="256" cm="1">
        <f t="array" aca="1" ref="L413" ca="1">_xlfn.XLOOKUP($A413&amp;$B413,'[3]产值及收款计划（2026）'!$A:$A&amp;'[3]产值及收款计划（2026）'!$B:$B,'[3]产值及收款计划（2026）'!L:L)</f>
        <v>0</v>
      </c>
      <c r="M413" s="256" t="str" cm="1">
        <f t="array" aca="1" ref="M413" ca="1">_xlfn.XLOOKUP($A413&amp;$B413,'[3]产值及收款计划（2026）'!$A:$A&amp;'[3]产值及收款计划（2026）'!$B:$B,'[3]产值及收款计划（2026）'!M:M)</f>
        <v>主导</v>
      </c>
      <c r="N413" s="256" cm="1">
        <f t="array" aca="1" ref="N413" ca="1">_xlfn.XLOOKUP($A413&amp;$B413,'[3]产值及收款计划（2026）'!$A:$A&amp;'[3]产值及收款计划（2026）'!$B:$B,'[3]产值及收款计划（2026）'!N:N)</f>
        <v>0</v>
      </c>
      <c r="O413" s="256" t="str" cm="1">
        <f t="array" aca="1" ref="O413" ca="1">_xlfn.XLOOKUP($A413&amp;$B413,'[3]产值及收款计划（2026）'!$A:$A&amp;'[3]产值及收款计划（2026）'!$B:$B,'[3]产值及收款计划（2026）'!O:O)</f>
        <v>张健</v>
      </c>
      <c r="P413" s="255" t="str" cm="1">
        <f t="array" aca="1" ref="P413" ca="1">_xlfn.XLOOKUP($A413&amp;$B413,'[3]产值及收款计划（2026）'!$A:$A&amp;'[3]产值及收款计划（2026）'!$B:$B,'[3]产值及收款计划（2026）'!P:P)</f>
        <v>26新签</v>
      </c>
      <c r="Q413" s="256" cm="1">
        <f t="array" aca="1" ref="Q413" ca="1">_xlfn.XLOOKUP($A413&amp;$B413,'[3]产值及收款计划（2026）'!$A:$A&amp;'[3]产值及收款计划（2026）'!$B:$B,'[3]产值及收款计划（2026）'!Q:Q)</f>
        <v>0</v>
      </c>
      <c r="R413" s="256" cm="1">
        <f t="array" aca="1" ref="R413" ca="1">_xlfn.XLOOKUP($A413&amp;$B413,'[3]产值及收款计划（2026）'!$A:$A&amp;'[3]产值及收款计划（2026）'!$B:$B,'[3]产值及收款计划（2026）'!R:R)</f>
        <v>0</v>
      </c>
      <c r="S413" s="256" cm="1">
        <f t="array" aca="1" ref="S413" ca="1">_xlfn.XLOOKUP($A413&amp;$B413,'[3]产值及收款计划（2026）'!$A:$A&amp;'[3]产值及收款计划（2026）'!$B:$B,'[3]产值及收款计划（2026）'!S:S)</f>
        <v>0</v>
      </c>
      <c r="T413" s="256" cm="1">
        <f t="array" aca="1" ref="T413" ca="1">_xlfn.XLOOKUP($A413&amp;$B413,'[3]产值及收款计划（2026）'!$A:$A&amp;'[3]产值及收款计划（2026）'!$B:$B,'[3]产值及收款计划（2026）'!T:T)</f>
        <v>0</v>
      </c>
      <c r="U413" s="256" cm="1">
        <f t="array" aca="1" ref="U413" ca="1">_xlfn.XLOOKUP($A413&amp;$B413,'[3]产值及收款计划（2026）'!$A:$A&amp;'[3]产值及收款计划（2026）'!$B:$B,'[3]产值及收款计划（2026）'!U:U)</f>
        <v>0</v>
      </c>
      <c r="V413" s="256" cm="1">
        <f t="array" aca="1" ref="V413" ca="1">_xlfn.XLOOKUP($A413&amp;$B413,'[3]产值及收款计划（2026）'!$A:$A&amp;'[3]产值及收款计划（2026）'!$B:$B,'[3]产值及收款计划（2026）'!V:V)</f>
        <v>53</v>
      </c>
      <c r="W413" s="256" cm="1">
        <f t="array" aca="1" ref="W413" ca="1">_xlfn.XLOOKUP($A413&amp;$B413,'[3]产值及收款计划（2026）'!$A:$A&amp;'[3]产值及收款计划（2026）'!$B:$B,'[3]产值及收款计划（2026）'!W:W)</f>
        <v>0</v>
      </c>
      <c r="X413" s="256" cm="1">
        <f t="array" aca="1" ref="X413" ca="1">_xlfn.XLOOKUP($A413&amp;$B413,'[3]产值及收款计划（2026）'!$A:$A&amp;'[3]产值及收款计划（2026）'!$B:$B,'[3]产值及收款计划（2026）'!X:X)</f>
        <v>0</v>
      </c>
      <c r="Y413" s="256" cm="1">
        <f t="array" aca="1" ref="Y413" ca="1">_xlfn.XLOOKUP($A413&amp;$B413,'[3]产值及收款计划（2026）'!$A:$A&amp;'[3]产值及收款计划（2026）'!$B:$B,'[3]产值及收款计划（2026）'!Y:Y)</f>
        <v>0</v>
      </c>
      <c r="Z413" s="256" cm="1">
        <f t="array" aca="1" ref="Z413" ca="1">_xlfn.XLOOKUP($A413&amp;$B413,'[3]产值及收款计划（2026）'!$A:$A&amp;'[3]产值及收款计划（2026）'!$B:$B,'[3]产值及收款计划（2026）'!Z:Z)</f>
        <v>0</v>
      </c>
      <c r="AA413" s="256" cm="1">
        <f t="array" aca="1" ref="AA413" ca="1">_xlfn.XLOOKUP($A413&amp;$B413,'[3]产值及收款计划（2026）'!$A:$A&amp;'[3]产值及收款计划（2026）'!$B:$B,'[3]产值及收款计划（2026）'!AA:AA)</f>
        <v>0</v>
      </c>
      <c r="AB413" s="256" cm="1">
        <f t="array" aca="1" ref="AB413" ca="1">_xlfn.XLOOKUP($A413&amp;$B413,'[3]产值及收款计划（2026）'!$A:$A&amp;'[3]产值及收款计划（2026）'!$B:$B,'[3]产值及收款计划（2026）'!AB:AB)</f>
        <v>0</v>
      </c>
      <c r="AC413" s="256" cm="1">
        <f t="array" aca="1" ref="AC413" ca="1">_xlfn.XLOOKUP($A413&amp;$B413,'[3]产值及收款计划（2026）'!$A:$A&amp;'[3]产值及收款计划（2026）'!$B:$B,'[3]产值及收款计划（2026）'!AC:AC)</f>
        <v>0</v>
      </c>
      <c r="AD413" s="256" cm="1">
        <f t="array" aca="1" ref="AD413" ca="1">_xlfn.XLOOKUP($A413&amp;$B413,'[3]产值及收款计划（2026）'!$A:$A&amp;'[3]产值及收款计划（2026）'!$B:$B,'[3]产值及收款计划（2026）'!AD:AD)</f>
        <v>0</v>
      </c>
      <c r="AE413" s="256" cm="1">
        <f t="array" aca="1" ref="AE413" ca="1">_xlfn.XLOOKUP($A413&amp;$B413,'[3]产值及收款计划（2026）'!$A:$A&amp;'[3]产值及收款计划（2026）'!$B:$B,'[3]产值及收款计划（2026）'!AE:AE)</f>
        <v>0</v>
      </c>
      <c r="AF413" s="256" cm="1">
        <f t="array" aca="1" ref="AF413" ca="1">_xlfn.XLOOKUP($A413&amp;$B413,'[3]产值及收款计划（2026）'!$A:$A&amp;'[3]产值及收款计划（2026）'!$B:$B,'[3]产值及收款计划（2026）'!AF:AF)</f>
        <v>0</v>
      </c>
      <c r="AG413" s="256" cm="1">
        <f t="array" aca="1" ref="AG413" ca="1">_xlfn.XLOOKUP($A413&amp;$B413,'[3]产值及收款计划（2026）'!$A:$A&amp;'[3]产值及收款计划（2026）'!$B:$B,'[3]产值及收款计划（2026）'!AG:AG)</f>
        <v>0</v>
      </c>
      <c r="AH413" s="256" cm="1">
        <f t="array" aca="1" ref="AH413" ca="1">_xlfn.XLOOKUP($A413&amp;$B413,'[3]产值及收款计划（2026）'!$A:$A&amp;'[3]产值及收款计划（2026）'!$B:$B,'[3]产值及收款计划（2026）'!AH:AH)</f>
        <v>0</v>
      </c>
      <c r="AI413" s="256" cm="1">
        <f t="array" aca="1" ref="AI413" ca="1">_xlfn.XLOOKUP($A413&amp;$B413,'[3]产值及收款计划（2026）'!$A:$A&amp;'[3]产值及收款计划（2026）'!$B:$B,'[3]产值及收款计划（2026）'!AI:AI)</f>
        <v>0</v>
      </c>
      <c r="AJ413" s="256" cm="1">
        <f t="array" aca="1" ref="AJ413" ca="1">_xlfn.XLOOKUP($A413&amp;$B413,'[3]产值及收款计划（2026）'!$A:$A&amp;'[3]产值及收款计划（2026）'!$B:$B,'[3]产值及收款计划（2026）'!AJ:AJ)</f>
        <v>0</v>
      </c>
      <c r="AK413" s="256" cm="1">
        <f t="array" aca="1" ref="AK413" ca="1">_xlfn.XLOOKUP($A413&amp;$B413,'[3]产值及收款计划（2026）'!$A:$A&amp;'[3]产值及收款计划（2026）'!$B:$B,'[3]产值及收款计划（2026）'!AK:AK)</f>
        <v>0</v>
      </c>
      <c r="AL413" s="256" cm="1">
        <f t="array" aca="1" ref="AL413" ca="1">_xlfn.XLOOKUP($A413&amp;$B413,'[3]产值及收款计划（2026）'!$A:$A&amp;'[3]产值及收款计划（2026）'!$B:$B,'[3]产值及收款计划（2026）'!AL:AL)</f>
        <v>0</v>
      </c>
      <c r="AM413" s="263" t="e" cm="1">
        <f t="array" aca="1" ref="AM413" ca="1">_xlfn.LET(_xlpm.勾选月份状态数组,TRANSPOSE('PPT(12-15页）-TOP10'!$A$3:$A$14),_xlpm.选择数据区,IF('PPT(12-15页）-TOP10'!$E$3="收款",$BA413:$BL413,$AA413:$AL413),SUM(_xlfn._xlws.FILTER(_xlpm.选择数据区,_xlpm.勾选月份状态数组,"")))</f>
        <v>#NAME?</v>
      </c>
      <c r="AN413" s="256" t="e" cm="1">
        <f t="array" aca="1" ref="AN413" ca="1">_xlfn.LET(_xlpm.勾选月份状态数组,TRANSPOSE('PPT(12-15页）-TOP10'!$A$3:$A$14),_xlpm.选择数据区,IF('PPT(12-15页）-TOP10'!$E$3="收款",$DA413:$DL413,$CA413:$CL413),SUM(_xlfn._xlws.FILTER(_xlpm.选择数据区,_xlpm.勾选月份状态数组,"")))</f>
        <v>#NAME?</v>
      </c>
      <c r="AO413" s="256">
        <f ca="1">SUM(CA413:CC413)+SUM(AD413:AL413)</f>
        <v>0</v>
      </c>
      <c r="AP413" s="256"/>
      <c r="AQ413" s="256"/>
      <c r="AR413" s="256"/>
      <c r="AS413" s="256" cm="1">
        <f t="array" aca="1" ref="AS413" ca="1">_xlfn.XLOOKUP($A413&amp;$B413,'[3]产值及收款计划（2026）'!$A:$A&amp;'[3]产值及收款计划（2026）'!$B:$B,'[3]产值及收款计划（2026）'!AS:AS)</f>
        <v>0</v>
      </c>
      <c r="AT413" s="256" cm="1">
        <f t="array" aca="1" ref="AT413" ca="1">_xlfn.XLOOKUP($A413&amp;$B413,'[3]产值及收款计划（2026）'!$A:$A&amp;'[3]产值及收款计划（2026）'!$B:$B,'[3]产值及收款计划（2026）'!AT:AT)</f>
        <v>0</v>
      </c>
      <c r="AU413" s="256" cm="1">
        <f t="array" aca="1" ref="AU413" ca="1">_xlfn.XLOOKUP($A413&amp;$B413,'[3]产值及收款计划（2026）'!$A:$A&amp;'[3]产值及收款计划（2026）'!$B:$B,'[3]产值及收款计划（2026）'!AU:AU)</f>
        <v>0</v>
      </c>
      <c r="AV413" s="256" cm="1">
        <f t="array" aca="1" ref="AV413" ca="1">_xlfn.XLOOKUP($A413&amp;$B413,'[3]产值及收款计划（2026）'!$A:$A&amp;'[3]产值及收款计划（2026）'!$B:$B,'[3]产值及收款计划（2026）'!AV:AV)</f>
        <v>0</v>
      </c>
      <c r="AW413" s="256" cm="1">
        <f t="array" aca="1" ref="AW413" ca="1">_xlfn.XLOOKUP($A413&amp;$B413,'[3]产值及收款计划（2026）'!$A:$A&amp;'[3]产值及收款计划（2026）'!$B:$B,'[3]产值及收款计划（2026）'!AW:AW)</f>
        <v>0</v>
      </c>
      <c r="AX413" s="256" cm="1">
        <f t="array" aca="1" ref="AX413" ca="1">_xlfn.XLOOKUP($A413&amp;$B413,'[3]产值及收款计划（2026）'!$A:$A&amp;'[3]产值及收款计划（2026）'!$B:$B,'[3]产值及收款计划（2026）'!AX:AX)</f>
        <v>20</v>
      </c>
      <c r="AY413" s="256" cm="1">
        <f t="array" aca="1" ref="AY413" ca="1">_xlfn.XLOOKUP($A413&amp;$B413,'[3]产值及收款计划（2026）'!$A:$A&amp;'[3]产值及收款计划（2026）'!$B:$B,'[3]产值及收款计划（2026）'!AY:AY)</f>
        <v>33</v>
      </c>
      <c r="AZ413" s="256" cm="1">
        <f t="array" aca="1" ref="AZ413" ca="1">_xlfn.XLOOKUP($A413&amp;$B413,'[3]产值及收款计划（2026）'!$A:$A&amp;'[3]产值及收款计划（2026）'!$B:$B,'[3]产值及收款计划（2026）'!AZ:AZ)</f>
        <v>-20</v>
      </c>
      <c r="BA413" s="256" cm="1">
        <f t="array" aca="1" ref="BA413" ca="1">_xlfn.XLOOKUP($A413&amp;$B413,'[3]产值及收款计划（2026）'!$A:$A&amp;'[3]产值及收款计划（2026）'!$B:$B,'[3]产值及收款计划（2026）'!BA:BA)</f>
        <v>0</v>
      </c>
      <c r="BB413" s="256" cm="1">
        <f t="array" aca="1" ref="BB413" ca="1">_xlfn.XLOOKUP($A413&amp;$B413,'[3]产值及收款计划（2026）'!$A:$A&amp;'[3]产值及收款计划（2026）'!$B:$B,'[3]产值及收款计划（2026）'!BB:BB)</f>
        <v>0</v>
      </c>
      <c r="BC413" s="256" cm="1">
        <f t="array" aca="1" ref="BC413" ca="1">_xlfn.XLOOKUP($A413&amp;$B413,'[3]产值及收款计划（2026）'!$A:$A&amp;'[3]产值及收款计划（2026）'!$B:$B,'[3]产值及收款计划（2026）'!BC:BC)</f>
        <v>0</v>
      </c>
      <c r="BD413" s="256" cm="1">
        <f t="array" aca="1" ref="BD413" ca="1">_xlfn.XLOOKUP($A413&amp;$B413,'[3]产值及收款计划（2026）'!$A:$A&amp;'[3]产值及收款计划（2026）'!$B:$B,'[3]产值及收款计划（2026）'!BD:BD)</f>
        <v>0</v>
      </c>
      <c r="BE413" s="256" cm="1">
        <f t="array" aca="1" ref="BE413" ca="1">_xlfn.XLOOKUP($A413&amp;$B413,'[3]产值及收款计划（2026）'!$A:$A&amp;'[3]产值及收款计划（2026）'!$B:$B,'[3]产值及收款计划（2026）'!BE:BE)</f>
        <v>0</v>
      </c>
      <c r="BF413" s="256" cm="1">
        <f t="array" aca="1" ref="BF413" ca="1">_xlfn.XLOOKUP($A413&amp;$B413,'[3]产值及收款计划（2026）'!$A:$A&amp;'[3]产值及收款计划（2026）'!$B:$B,'[3]产值及收款计划（2026）'!BF:BF)</f>
        <v>0</v>
      </c>
      <c r="BG413" s="256" cm="1">
        <f t="array" aca="1" ref="BG413" ca="1">_xlfn.XLOOKUP($A413&amp;$B413,'[3]产值及收款计划（2026）'!$A:$A&amp;'[3]产值及收款计划（2026）'!$B:$B,'[3]产值及收款计划（2026）'!BG:BG)</f>
        <v>0</v>
      </c>
      <c r="BH413" s="256" cm="1">
        <f t="array" aca="1" ref="BH413" ca="1">_xlfn.XLOOKUP($A413&amp;$B413,'[3]产值及收款计划（2026）'!$A:$A&amp;'[3]产值及收款计划（2026）'!$B:$B,'[3]产值及收款计划（2026）'!BH:BH)</f>
        <v>0</v>
      </c>
      <c r="BI413" s="256" cm="1">
        <f t="array" aca="1" ref="BI413" ca="1">_xlfn.XLOOKUP($A413&amp;$B413,'[3]产值及收款计划（2026）'!$A:$A&amp;'[3]产值及收款计划（2026）'!$B:$B,'[3]产值及收款计划（2026）'!BI:BI)</f>
        <v>0</v>
      </c>
      <c r="BJ413" s="256" cm="1">
        <f t="array" aca="1" ref="BJ413" ca="1">_xlfn.XLOOKUP($A413&amp;$B413,'[3]产值及收款计划（2026）'!$A:$A&amp;'[3]产值及收款计划（2026）'!$B:$B,'[3]产值及收款计划（2026）'!BJ:BJ)</f>
        <v>0</v>
      </c>
      <c r="BK413" s="256" cm="1">
        <f t="array" aca="1" ref="BK413" ca="1">_xlfn.XLOOKUP($A413&amp;$B413,'[3]产值及收款计划（2026）'!$A:$A&amp;'[3]产值及收款计划（2026）'!$B:$B,'[3]产值及收款计划（2026）'!BK:BK)</f>
        <v>0</v>
      </c>
      <c r="BL413" s="256" cm="1">
        <f t="array" aca="1" ref="BL413" ca="1">_xlfn.XLOOKUP($A413&amp;$B413,'[3]产值及收款计划（2026）'!$A:$A&amp;'[3]产值及收款计划（2026）'!$B:$B,'[3]产值及收款计划（2026）'!BL:BL)</f>
        <v>0</v>
      </c>
      <c r="BM413" s="256"/>
      <c r="BN413" s="256"/>
      <c r="BO413" s="256"/>
      <c r="BP413" s="256"/>
      <c r="BQ413" s="255" t="str" cm="1">
        <f t="array" aca="1" ref="BQ413" ca="1">_xlfn.XLOOKUP($A413&amp;$B413,'[3]产值及收款计划（2026）'!$A:$A&amp;'[3]产值及收款计划（2026）'!$B:$B,'[3]产值及收款计划（2026）'!BQ:BQ)</f>
        <v>上海隧道工程股份有限公司</v>
      </c>
      <c r="BR413" s="256" cm="1">
        <f t="array" aca="1" ref="BR413" ca="1">_xlfn.XLOOKUP($A413&amp;$B413,'[3]产值及收款计划（2026）'!$A:$A&amp;'[3]产值及收款计划（2026）'!$B:$B,'[3]产值及收款计划（2026）'!BR:BR)</f>
        <v>0</v>
      </c>
      <c r="CA413" s="256" cm="1">
        <f t="array" aca="1" ref="CA413" ca="1">_xlfn.XLOOKUP($A413&amp;$B413,'[3]产值及收款计划（2026）'!$A:$A&amp;'[3]产值及收款计划（2026）'!$B:$B,'[3]产值及收款计划（2026）'!CA:CA)</f>
        <v>0</v>
      </c>
      <c r="CB413" s="256" cm="1">
        <f t="array" aca="1" ref="CB413" ca="1">_xlfn.XLOOKUP($A413&amp;$B413,'[3]产值及收款计划（2026）'!$A:$A&amp;'[3]产值及收款计划（2026）'!$B:$B,'[3]产值及收款计划（2026）'!CB:CB)</f>
        <v>0</v>
      </c>
      <c r="CC413" s="256" cm="1">
        <f t="array" aca="1" ref="CC413" ca="1">_xlfn.XLOOKUP($A413&amp;$B413,'[3]产值及收款计划（2026）'!$A:$A&amp;'[3]产值及收款计划（2026）'!$B:$B,'[3]产值及收款计划（2026）'!CC:CC)</f>
        <v>0</v>
      </c>
      <c r="CD413" s="256" cm="1">
        <f t="array" aca="1" ref="CD413" ca="1">_xlfn.XLOOKUP($A413&amp;$B413,'[3]产值及收款计划（2026）'!$A:$A&amp;'[3]产值及收款计划（2026）'!$B:$B,'[3]产值及收款计划（2026）'!CD:CD)</f>
        <v>0</v>
      </c>
      <c r="CE413" s="256" cm="1">
        <f t="array" aca="1" ref="CE413" ca="1">_xlfn.XLOOKUP($A413&amp;$B413,'[3]产值及收款计划（2026）'!$A:$A&amp;'[3]产值及收款计划（2026）'!$B:$B,'[3]产值及收款计划（2026）'!CE:CE)</f>
        <v>0</v>
      </c>
      <c r="CF413" s="256" cm="1">
        <f t="array" aca="1" ref="CF413" ca="1">_xlfn.XLOOKUP($A413&amp;$B413,'[3]产值及收款计划（2026）'!$A:$A&amp;'[3]产值及收款计划（2026）'!$B:$B,'[3]产值及收款计划（2026）'!CF:CF)</f>
        <v>0</v>
      </c>
      <c r="CG413" s="256" cm="1">
        <f t="array" aca="1" ref="CG413" ca="1">_xlfn.XLOOKUP($A413&amp;$B413,'[3]产值及收款计划（2026）'!$A:$A&amp;'[3]产值及收款计划（2026）'!$B:$B,'[3]产值及收款计划（2026）'!CG:CG)</f>
        <v>0</v>
      </c>
      <c r="CH413" s="256" cm="1">
        <f t="array" aca="1" ref="CH413" ca="1">_xlfn.XLOOKUP($A413&amp;$B413,'[3]产值及收款计划（2026）'!$A:$A&amp;'[3]产值及收款计划（2026）'!$B:$B,'[3]产值及收款计划（2026）'!CH:CH)</f>
        <v>0</v>
      </c>
      <c r="CI413" s="256" cm="1">
        <f t="array" aca="1" ref="CI413" ca="1">_xlfn.XLOOKUP($A413&amp;$B413,'[3]产值及收款计划（2026）'!$A:$A&amp;'[3]产值及收款计划（2026）'!$B:$B,'[3]产值及收款计划（2026）'!CI:CI)</f>
        <v>0</v>
      </c>
      <c r="CJ413" s="256" cm="1">
        <f t="array" aca="1" ref="CJ413" ca="1">_xlfn.XLOOKUP($A413&amp;$B413,'[3]产值及收款计划（2026）'!$A:$A&amp;'[3]产值及收款计划（2026）'!$B:$B,'[3]产值及收款计划（2026）'!CJ:CJ)</f>
        <v>0</v>
      </c>
      <c r="CK413" s="256" cm="1">
        <f t="array" aca="1" ref="CK413" ca="1">_xlfn.XLOOKUP($A413&amp;$B413,'[3]产值及收款计划（2026）'!$A:$A&amp;'[3]产值及收款计划（2026）'!$B:$B,'[3]产值及收款计划（2026）'!CK:CK)</f>
        <v>0</v>
      </c>
      <c r="CL413" s="256" cm="1">
        <f t="array" aca="1" ref="CL413" ca="1">_xlfn.XLOOKUP($A413&amp;$B413,'[3]产值及收款计划（2026）'!$A:$A&amp;'[3]产值及收款计划（2026）'!$B:$B,'[3]产值及收款计划（2026）'!CL:CL)</f>
        <v>0</v>
      </c>
      <c r="DA413" s="256" cm="1">
        <f t="array" aca="1" ref="DA413" ca="1">_xlfn.XLOOKUP($A413&amp;$B413,'[3]产值及收款计划（2026）'!$A:$A&amp;'[3]产值及收款计划（2026）'!$B:$B,'[3]产值及收款计划（2026）'!DA:DA)</f>
        <v>0</v>
      </c>
      <c r="DB413" s="256" cm="1">
        <f t="array" aca="1" ref="DB413" ca="1">_xlfn.XLOOKUP($A413&amp;$B413,'[3]产值及收款计划（2026）'!$A:$A&amp;'[3]产值及收款计划（2026）'!$B:$B,'[3]产值及收款计划（2026）'!DB:DB)</f>
        <v>0</v>
      </c>
      <c r="DC413" s="256" cm="1">
        <f t="array" aca="1" ref="DC413" ca="1">_xlfn.XLOOKUP($A413&amp;$B413,'[3]产值及收款计划（2026）'!$A:$A&amp;'[3]产值及收款计划（2026）'!$B:$B,'[3]产值及收款计划（2026）'!DC:DC)</f>
        <v>0</v>
      </c>
      <c r="DD413" s="256" cm="1">
        <f t="array" aca="1" ref="DD413" ca="1">_xlfn.XLOOKUP($A413&amp;$B413,'[3]产值及收款计划（2026）'!$A:$A&amp;'[3]产值及收款计划（2026）'!$B:$B,'[3]产值及收款计划（2026）'!DD:DD)</f>
        <v>20</v>
      </c>
      <c r="DE413" s="256" cm="1">
        <f t="array" aca="1" ref="DE413" ca="1">_xlfn.XLOOKUP($A413&amp;$B413,'[3]产值及收款计划（2026）'!$A:$A&amp;'[3]产值及收款计划（2026）'!$B:$B,'[3]产值及收款计划（2026）'!DE:DE)</f>
        <v>0</v>
      </c>
      <c r="DF413" s="256" cm="1">
        <f t="array" aca="1" ref="DF413" ca="1">_xlfn.XLOOKUP($A413&amp;$B413,'[3]产值及收款计划（2026）'!$A:$A&amp;'[3]产值及收款计划（2026）'!$B:$B,'[3]产值及收款计划（2026）'!DF:DF)</f>
        <v>0</v>
      </c>
      <c r="DG413" s="256" cm="1">
        <f t="array" aca="1" ref="DG413" ca="1">_xlfn.XLOOKUP($A413&amp;$B413,'[3]产值及收款计划（2026）'!$A:$A&amp;'[3]产值及收款计划（2026）'!$B:$B,'[3]产值及收款计划（2026）'!DG:DG)</f>
        <v>0</v>
      </c>
      <c r="DH413" s="256" cm="1">
        <f t="array" aca="1" ref="DH413" ca="1">_xlfn.XLOOKUP($A413&amp;$B413,'[3]产值及收款计划（2026）'!$A:$A&amp;'[3]产值及收款计划（2026）'!$B:$B,'[3]产值及收款计划（2026）'!DH:DH)</f>
        <v>0</v>
      </c>
      <c r="DI413" s="256" cm="1">
        <f t="array" aca="1" ref="DI413" ca="1">_xlfn.XLOOKUP($A413&amp;$B413,'[3]产值及收款计划（2026）'!$A:$A&amp;'[3]产值及收款计划（2026）'!$B:$B,'[3]产值及收款计划（2026）'!DI:DI)</f>
        <v>0</v>
      </c>
      <c r="DJ413" s="256" cm="1">
        <f t="array" aca="1" ref="DJ413" ca="1">_xlfn.XLOOKUP($A413&amp;$B413,'[3]产值及收款计划（2026）'!$A:$A&amp;'[3]产值及收款计划（2026）'!$B:$B,'[3]产值及收款计划（2026）'!DJ:DJ)</f>
        <v>0</v>
      </c>
      <c r="DK413" s="256" cm="1">
        <f t="array" aca="1" ref="DK413" ca="1">_xlfn.XLOOKUP($A413&amp;$B413,'[3]产值及收款计划（2026）'!$A:$A&amp;'[3]产值及收款计划（2026）'!$B:$B,'[3]产值及收款计划（2026）'!DK:DK)</f>
        <v>0</v>
      </c>
      <c r="DL413" s="256" cm="1">
        <f t="array" aca="1" ref="DL413" ca="1">_xlfn.XLOOKUP($A413&amp;$B413,'[3]产值及收款计划（2026）'!$A:$A&amp;'[3]产值及收款计划（2026）'!$B:$B,'[3]产值及收款计划（2026）'!DL:DL)</f>
        <v>0</v>
      </c>
      <c r="DM413" s="264"/>
      <c r="DN413" s="250"/>
    </row>
    <row r="414" spans="1:118" ht="20.25" x14ac:dyDescent="0.15">
      <c r="A414" s="254">
        <f t="shared" ca="1" si="21"/>
        <v>66</v>
      </c>
      <c r="B414" s="254" t="s">
        <v>27</v>
      </c>
      <c r="C414" s="255" t="str" cm="1">
        <f t="array" aca="1" ref="C414" ca="1">_xlfn.XLOOKUP($A414&amp;$B414,'[3]产值及收款计划（2026）'!$A:$A&amp;'[3]产值及收款计划（2026）'!$B:$B,'[3]产值及收款计划（2026）'!C:C)</f>
        <v>C0CJSG-FW-T-2026023</v>
      </c>
      <c r="D414" s="255" t="str" cm="1">
        <f t="array" aca="1" ref="D414" ca="1">_xlfn.XLOOKUP($A414&amp;$B414,'[3]产值及收款计划（2026）'!$A:$A&amp;'[3]产值及收款计划（2026）'!$B:$B,'[3]产值及收款计划（2026）'!D:D)</f>
        <v>2026隧道股份文书档案数字化项目</v>
      </c>
      <c r="E414" s="256" cm="1">
        <f t="array" aca="1" ref="E414" ca="1">_xlfn.XLOOKUP($A414&amp;$B414,'[3]产值及收款计划（2026）'!$A:$A&amp;'[3]产值及收款计划（2026）'!$B:$B,'[3]产值及收款计划（2026）'!E:E)</f>
        <v>23.8</v>
      </c>
      <c r="F414" s="256" cm="1">
        <f t="array" aca="1" ref="F414" ca="1">_xlfn.XLOOKUP($A414&amp;$B414,'[3]产值及收款计划（2026）'!$A:$A&amp;'[3]产值及收款计划（2026）'!$B:$B,'[3]产值及收款计划（2026）'!F:F)</f>
        <v>23.8</v>
      </c>
      <c r="G414" s="256" cm="1">
        <f t="array" aca="1" ref="G414" ca="1">_xlfn.XLOOKUP($A414&amp;$B414,'[3]产值及收款计划（2026）'!$A:$A&amp;'[3]产值及收款计划（2026）'!$B:$B,'[3]产值及收款计划（2026）'!G:G)</f>
        <v>0</v>
      </c>
      <c r="H414" s="256" cm="1">
        <f t="array" aca="1" ref="H414" ca="1">_xlfn.XLOOKUP($A414&amp;$B414,'[3]产值及收款计划（2026）'!$A:$A&amp;'[3]产值及收款计划（2026）'!$B:$B,'[3]产值及收款计划（2026）'!H:H)</f>
        <v>0</v>
      </c>
      <c r="I414" s="257" cm="1">
        <f t="array" aca="1" ref="I414" ca="1">_xlfn.XLOOKUP($A414&amp;$B414,'[3]产值及收款计划（2026）'!$A:$A&amp;'[3]产值及收款计划（2026）'!$B:$B,'[3]产值及收款计划（2026）'!I:I)</f>
        <v>0</v>
      </c>
      <c r="J414" s="258" t="str" cm="1">
        <f t="array" aca="1" ref="J414" ca="1">_xlfn.XLOOKUP($A414&amp;$B414,'[3]产值及收款计划（2026）'!$A:$A&amp;'[3]产值及收款计划（2026）'!$B:$B,'[3]产值及收款计划（2026）'!J:J)</f>
        <v>6%</v>
      </c>
      <c r="K414" s="256" cm="1">
        <f t="array" aca="1" ref="K414" ca="1">_xlfn.XLOOKUP($A414&amp;$B414,'[3]产值及收款计划（2026）'!$A:$A&amp;'[3]产值及收款计划（2026）'!$B:$B,'[3]产值及收款计划（2026）'!K:K)</f>
        <v>0</v>
      </c>
      <c r="L414" s="256" cm="1">
        <f t="array" aca="1" ref="L414" ca="1">_xlfn.XLOOKUP($A414&amp;$B414,'[3]产值及收款计划（2026）'!$A:$A&amp;'[3]产值及收款计划（2026）'!$B:$B,'[3]产值及收款计划（2026）'!L:L)</f>
        <v>0</v>
      </c>
      <c r="M414" s="256" t="str" cm="1">
        <f t="array" aca="1" ref="M414" ca="1">_xlfn.XLOOKUP($A414&amp;$B414,'[3]产值及收款计划（2026）'!$A:$A&amp;'[3]产值及收款计划（2026）'!$B:$B,'[3]产值及收款计划（2026）'!M:M)</f>
        <v>主导</v>
      </c>
      <c r="N414" s="256" cm="1">
        <f t="array" aca="1" ref="N414" ca="1">_xlfn.XLOOKUP($A414&amp;$B414,'[3]产值及收款计划（2026）'!$A:$A&amp;'[3]产值及收款计划（2026）'!$B:$B,'[3]产值及收款计划（2026）'!N:N)</f>
        <v>0</v>
      </c>
      <c r="O414" s="256" t="str" cm="1">
        <f t="array" aca="1" ref="O414" ca="1">_xlfn.XLOOKUP($A414&amp;$B414,'[3]产值及收款计划（2026）'!$A:$A&amp;'[3]产值及收款计划（2026）'!$B:$B,'[3]产值及收款计划（2026）'!O:O)</f>
        <v>姚柯宇</v>
      </c>
      <c r="P414" s="255" t="str" cm="1">
        <f t="array" aca="1" ref="P414" ca="1">_xlfn.XLOOKUP($A414&amp;$B414,'[3]产值及收款计划（2026）'!$A:$A&amp;'[3]产值及收款计划（2026）'!$B:$B,'[3]产值及收款计划（2026）'!P:P)</f>
        <v>26新签</v>
      </c>
      <c r="Q414" s="256" cm="1">
        <f t="array" aca="1" ref="Q414" ca="1">_xlfn.XLOOKUP($A414&amp;$B414,'[3]产值及收款计划（2026）'!$A:$A&amp;'[3]产值及收款计划（2026）'!$B:$B,'[3]产值及收款计划（2026）'!Q:Q)</f>
        <v>0</v>
      </c>
      <c r="R414" s="256" cm="1">
        <f t="array" aca="1" ref="R414" ca="1">_xlfn.XLOOKUP($A414&amp;$B414,'[3]产值及收款计划（2026）'!$A:$A&amp;'[3]产值及收款计划（2026）'!$B:$B,'[3]产值及收款计划（2026）'!R:R)</f>
        <v>0</v>
      </c>
      <c r="S414" s="256" cm="1">
        <f t="array" aca="1" ref="S414" ca="1">_xlfn.XLOOKUP($A414&amp;$B414,'[3]产值及收款计划（2026）'!$A:$A&amp;'[3]产值及收款计划（2026）'!$B:$B,'[3]产值及收款计划（2026）'!S:S)</f>
        <v>0</v>
      </c>
      <c r="T414" s="256" cm="1">
        <f t="array" aca="1" ref="T414" ca="1">_xlfn.XLOOKUP($A414&amp;$B414,'[3]产值及收款计划（2026）'!$A:$A&amp;'[3]产值及收款计划（2026）'!$B:$B,'[3]产值及收款计划（2026）'!T:T)</f>
        <v>0</v>
      </c>
      <c r="U414" s="256" cm="1">
        <f t="array" aca="1" ref="U414" ca="1">_xlfn.XLOOKUP($A414&amp;$B414,'[3]产值及收款计划（2026）'!$A:$A&amp;'[3]产值及收款计划（2026）'!$B:$B,'[3]产值及收款计划（2026）'!U:U)</f>
        <v>0</v>
      </c>
      <c r="V414" s="256" cm="1">
        <f t="array" aca="1" ref="V414" ca="1">_xlfn.XLOOKUP($A414&amp;$B414,'[3]产值及收款计划（2026）'!$A:$A&amp;'[3]产值及收款计划（2026）'!$B:$B,'[3]产值及收款计划（2026）'!V:V)</f>
        <v>23.8</v>
      </c>
      <c r="W414" s="256" cm="1">
        <f t="array" aca="1" ref="W414" ca="1">_xlfn.XLOOKUP($A414&amp;$B414,'[3]产值及收款计划（2026）'!$A:$A&amp;'[3]产值及收款计划（2026）'!$B:$B,'[3]产值及收款计划（2026）'!W:W)</f>
        <v>0</v>
      </c>
      <c r="X414" s="256" cm="1">
        <f t="array" aca="1" ref="X414" ca="1">_xlfn.XLOOKUP($A414&amp;$B414,'[3]产值及收款计划（2026）'!$A:$A&amp;'[3]产值及收款计划（2026）'!$B:$B,'[3]产值及收款计划（2026）'!X:X)</f>
        <v>0</v>
      </c>
      <c r="Y414" s="256" cm="1">
        <f t="array" aca="1" ref="Y414" ca="1">_xlfn.XLOOKUP($A414&amp;$B414,'[3]产值及收款计划（2026）'!$A:$A&amp;'[3]产值及收款计划（2026）'!$B:$B,'[3]产值及收款计划（2026）'!Y:Y)</f>
        <v>0</v>
      </c>
      <c r="Z414" s="256" cm="1">
        <f t="array" aca="1" ref="Z414" ca="1">_xlfn.XLOOKUP($A414&amp;$B414,'[3]产值及收款计划（2026）'!$A:$A&amp;'[3]产值及收款计划（2026）'!$B:$B,'[3]产值及收款计划（2026）'!Z:Z)</f>
        <v>0</v>
      </c>
      <c r="AA414" s="256" cm="1">
        <f t="array" aca="1" ref="AA414" ca="1">_xlfn.XLOOKUP($A414&amp;$B414,'[3]产值及收款计划（2026）'!$A:$A&amp;'[3]产值及收款计划（2026）'!$B:$B,'[3]产值及收款计划（2026）'!AA:AA)</f>
        <v>0</v>
      </c>
      <c r="AB414" s="256" cm="1">
        <f t="array" aca="1" ref="AB414" ca="1">_xlfn.XLOOKUP($A414&amp;$B414,'[3]产值及收款计划（2026）'!$A:$A&amp;'[3]产值及收款计划（2026）'!$B:$B,'[3]产值及收款计划（2026）'!AB:AB)</f>
        <v>0</v>
      </c>
      <c r="AC414" s="256" cm="1">
        <f t="array" aca="1" ref="AC414" ca="1">_xlfn.XLOOKUP($A414&amp;$B414,'[3]产值及收款计划（2026）'!$A:$A&amp;'[3]产值及收款计划（2026）'!$B:$B,'[3]产值及收款计划（2026）'!AC:AC)</f>
        <v>0</v>
      </c>
      <c r="AD414" s="256" cm="1">
        <f t="array" aca="1" ref="AD414" ca="1">_xlfn.XLOOKUP($A414&amp;$B414,'[3]产值及收款计划（2026）'!$A:$A&amp;'[3]产值及收款计划（2026）'!$B:$B,'[3]产值及收款计划（2026）'!AD:AD)</f>
        <v>11.9</v>
      </c>
      <c r="AE414" s="256" cm="1">
        <f t="array" aca="1" ref="AE414" ca="1">_xlfn.XLOOKUP($A414&amp;$B414,'[3]产值及收款计划（2026）'!$A:$A&amp;'[3]产值及收款计划（2026）'!$B:$B,'[3]产值及收款计划（2026）'!AE:AE)</f>
        <v>0</v>
      </c>
      <c r="AF414" s="256" cm="1">
        <f t="array" aca="1" ref="AF414" ca="1">_xlfn.XLOOKUP($A414&amp;$B414,'[3]产值及收款计划（2026）'!$A:$A&amp;'[3]产值及收款计划（2026）'!$B:$B,'[3]产值及收款计划（2026）'!AF:AF)</f>
        <v>0</v>
      </c>
      <c r="AG414" s="256" cm="1">
        <f t="array" aca="1" ref="AG414" ca="1">_xlfn.XLOOKUP($A414&amp;$B414,'[3]产值及收款计划（2026）'!$A:$A&amp;'[3]产值及收款计划（2026）'!$B:$B,'[3]产值及收款计划（2026）'!AG:AG)</f>
        <v>0</v>
      </c>
      <c r="AH414" s="256" cm="1">
        <f t="array" aca="1" ref="AH414" ca="1">_xlfn.XLOOKUP($A414&amp;$B414,'[3]产值及收款计划（2026）'!$A:$A&amp;'[3]产值及收款计划（2026）'!$B:$B,'[3]产值及收款计划（2026）'!AH:AH)</f>
        <v>0</v>
      </c>
      <c r="AI414" s="256" cm="1">
        <f t="array" aca="1" ref="AI414" ca="1">_xlfn.XLOOKUP($A414&amp;$B414,'[3]产值及收款计划（2026）'!$A:$A&amp;'[3]产值及收款计划（2026）'!$B:$B,'[3]产值及收款计划（2026）'!AI:AI)</f>
        <v>0</v>
      </c>
      <c r="AJ414" s="256" cm="1">
        <f t="array" aca="1" ref="AJ414" ca="1">_xlfn.XLOOKUP($A414&amp;$B414,'[3]产值及收款计划（2026）'!$A:$A&amp;'[3]产值及收款计划（2026）'!$B:$B,'[3]产值及收款计划（2026）'!AJ:AJ)</f>
        <v>0</v>
      </c>
      <c r="AK414" s="256" cm="1">
        <f t="array" aca="1" ref="AK414" ca="1">_xlfn.XLOOKUP($A414&amp;$B414,'[3]产值及收款计划（2026）'!$A:$A&amp;'[3]产值及收款计划（2026）'!$B:$B,'[3]产值及收款计划（2026）'!AK:AK)</f>
        <v>11.9</v>
      </c>
      <c r="AL414" s="256" cm="1">
        <f t="array" aca="1" ref="AL414" ca="1">_xlfn.XLOOKUP($A414&amp;$B414,'[3]产值及收款计划（2026）'!$A:$A&amp;'[3]产值及收款计划（2026）'!$B:$B,'[3]产值及收款计划（2026）'!AL:AL)</f>
        <v>0</v>
      </c>
      <c r="AM414" s="263" t="e" cm="1">
        <f t="array" aca="1" ref="AM414" ca="1">_xlfn.LET(_xlpm.勾选月份状态数组,TRANSPOSE('PPT(12-15页）-TOP10'!$A$3:$A$14),_xlpm.选择数据区,IF('PPT(12-15页）-TOP10'!$E$3="收款",$BA414:$BL414,$AA414:$AL414),SUM(_xlfn._xlws.FILTER(_xlpm.选择数据区,_xlpm.勾选月份状态数组,"")))</f>
        <v>#NAME?</v>
      </c>
      <c r="AN414" s="256" t="e" cm="1">
        <f t="array" aca="1" ref="AN414" ca="1">_xlfn.LET(_xlpm.勾选月份状态数组,TRANSPOSE('PPT(12-15页）-TOP10'!$A$3:$A$14),_xlpm.选择数据区,IF('PPT(12-15页）-TOP10'!$E$3="收款",$DA414:$DL414,$CA414:$CL414),SUM(_xlfn._xlws.FILTER(_xlpm.选择数据区,_xlpm.勾选月份状态数组,"")))</f>
        <v>#NAME?</v>
      </c>
      <c r="AO414" s="256">
        <f ca="1">SUM(CA414:CC414)+SUM(AD414:AL414)</f>
        <v>23.8</v>
      </c>
      <c r="AP414" s="256"/>
      <c r="AQ414" s="256"/>
      <c r="AR414" s="256"/>
      <c r="AS414" s="256" cm="1">
        <f t="array" aca="1" ref="AS414" ca="1">_xlfn.XLOOKUP($A414&amp;$B414,'[3]产值及收款计划（2026）'!$A:$A&amp;'[3]产值及收款计划（2026）'!$B:$B,'[3]产值及收款计划（2026）'!AS:AS)</f>
        <v>0</v>
      </c>
      <c r="AT414" s="256" cm="1">
        <f t="array" aca="1" ref="AT414" ca="1">_xlfn.XLOOKUP($A414&amp;$B414,'[3]产值及收款计划（2026）'!$A:$A&amp;'[3]产值及收款计划（2026）'!$B:$B,'[3]产值及收款计划（2026）'!AT:AT)</f>
        <v>0</v>
      </c>
      <c r="AU414" s="256" cm="1">
        <f t="array" aca="1" ref="AU414" ca="1">_xlfn.XLOOKUP($A414&amp;$B414,'[3]产值及收款计划（2026）'!$A:$A&amp;'[3]产值及收款计划（2026）'!$B:$B,'[3]产值及收款计划（2026）'!AU:AU)</f>
        <v>0</v>
      </c>
      <c r="AV414" s="256" cm="1">
        <f t="array" aca="1" ref="AV414" ca="1">_xlfn.XLOOKUP($A414&amp;$B414,'[3]产值及收款计划（2026）'!$A:$A&amp;'[3]产值及收款计划（2026）'!$B:$B,'[3]产值及收款计划（2026）'!AV:AV)</f>
        <v>0</v>
      </c>
      <c r="AW414" s="256" cm="1">
        <f t="array" aca="1" ref="AW414" ca="1">_xlfn.XLOOKUP($A414&amp;$B414,'[3]产值及收款计划（2026）'!$A:$A&amp;'[3]产值及收款计划（2026）'!$B:$B,'[3]产值及收款计划（2026）'!AW:AW)</f>
        <v>0</v>
      </c>
      <c r="AX414" s="256" cm="1">
        <f t="array" aca="1" ref="AX414" ca="1">_xlfn.XLOOKUP($A414&amp;$B414,'[3]产值及收款计划（2026）'!$A:$A&amp;'[3]产值及收款计划（2026）'!$B:$B,'[3]产值及收款计划（2026）'!AX:AX)</f>
        <v>11.9</v>
      </c>
      <c r="AY414" s="256" cm="1">
        <f t="array" aca="1" ref="AY414" ca="1">_xlfn.XLOOKUP($A414&amp;$B414,'[3]产值及收款计划（2026）'!$A:$A&amp;'[3]产值及收款计划（2026）'!$B:$B,'[3]产值及收款计划（2026）'!AY:AY)</f>
        <v>11.9</v>
      </c>
      <c r="AZ414" s="256" cm="1">
        <f t="array" aca="1" ref="AZ414" ca="1">_xlfn.XLOOKUP($A414&amp;$B414,'[3]产值及收款计划（2026）'!$A:$A&amp;'[3]产值及收款计划（2026）'!$B:$B,'[3]产值及收款计划（2026）'!AZ:AZ)</f>
        <v>-11.9</v>
      </c>
      <c r="BA414" s="256" cm="1">
        <f t="array" aca="1" ref="BA414" ca="1">_xlfn.XLOOKUP($A414&amp;$B414,'[3]产值及收款计划（2026）'!$A:$A&amp;'[3]产值及收款计划（2026）'!$B:$B,'[3]产值及收款计划（2026）'!BA:BA)</f>
        <v>0</v>
      </c>
      <c r="BB414" s="256" cm="1">
        <f t="array" aca="1" ref="BB414" ca="1">_xlfn.XLOOKUP($A414&amp;$B414,'[3]产值及收款计划（2026）'!$A:$A&amp;'[3]产值及收款计划（2026）'!$B:$B,'[3]产值及收款计划（2026）'!BB:BB)</f>
        <v>0</v>
      </c>
      <c r="BC414" s="256" cm="1">
        <f t="array" aca="1" ref="BC414" ca="1">_xlfn.XLOOKUP($A414&amp;$B414,'[3]产值及收款计划（2026）'!$A:$A&amp;'[3]产值及收款计划（2026）'!$B:$B,'[3]产值及收款计划（2026）'!BC:BC)</f>
        <v>0</v>
      </c>
      <c r="BD414" s="256" cm="1">
        <f t="array" aca="1" ref="BD414" ca="1">_xlfn.XLOOKUP($A414&amp;$B414,'[3]产值及收款计划（2026）'!$A:$A&amp;'[3]产值及收款计划（2026）'!$B:$B,'[3]产值及收款计划（2026）'!BD:BD)</f>
        <v>0</v>
      </c>
      <c r="BE414" s="256" cm="1">
        <f t="array" aca="1" ref="BE414" ca="1">_xlfn.XLOOKUP($A414&amp;$B414,'[3]产值及收款计划（2026）'!$A:$A&amp;'[3]产值及收款计划（2026）'!$B:$B,'[3]产值及收款计划（2026）'!BE:BE)</f>
        <v>0</v>
      </c>
      <c r="BF414" s="256" cm="1">
        <f t="array" aca="1" ref="BF414" ca="1">_xlfn.XLOOKUP($A414&amp;$B414,'[3]产值及收款计划（2026）'!$A:$A&amp;'[3]产值及收款计划（2026）'!$B:$B,'[3]产值及收款计划（2026）'!BF:BF)</f>
        <v>0</v>
      </c>
      <c r="BG414" s="256" cm="1">
        <f t="array" aca="1" ref="BG414" ca="1">_xlfn.XLOOKUP($A414&amp;$B414,'[3]产值及收款计划（2026）'!$A:$A&amp;'[3]产值及收款计划（2026）'!$B:$B,'[3]产值及收款计划（2026）'!BG:BG)</f>
        <v>0</v>
      </c>
      <c r="BH414" s="256" cm="1">
        <f t="array" aca="1" ref="BH414" ca="1">_xlfn.XLOOKUP($A414&amp;$B414,'[3]产值及收款计划（2026）'!$A:$A&amp;'[3]产值及收款计划（2026）'!$B:$B,'[3]产值及收款计划（2026）'!BH:BH)</f>
        <v>0</v>
      </c>
      <c r="BI414" s="256" cm="1">
        <f t="array" aca="1" ref="BI414" ca="1">_xlfn.XLOOKUP($A414&amp;$B414,'[3]产值及收款计划（2026）'!$A:$A&amp;'[3]产值及收款计划（2026）'!$B:$B,'[3]产值及收款计划（2026）'!BI:BI)</f>
        <v>0</v>
      </c>
      <c r="BJ414" s="256" cm="1">
        <f t="array" aca="1" ref="BJ414" ca="1">_xlfn.XLOOKUP($A414&amp;$B414,'[3]产值及收款计划（2026）'!$A:$A&amp;'[3]产值及收款计划（2026）'!$B:$B,'[3]产值及收款计划（2026）'!BJ:BJ)</f>
        <v>0</v>
      </c>
      <c r="BK414" s="256" cm="1">
        <f t="array" aca="1" ref="BK414" ca="1">_xlfn.XLOOKUP($A414&amp;$B414,'[3]产值及收款计划（2026）'!$A:$A&amp;'[3]产值及收款计划（2026）'!$B:$B,'[3]产值及收款计划（2026）'!BK:BK)</f>
        <v>0</v>
      </c>
      <c r="BL414" s="256" cm="1">
        <f t="array" aca="1" ref="BL414" ca="1">_xlfn.XLOOKUP($A414&amp;$B414,'[3]产值及收款计划（2026）'!$A:$A&amp;'[3]产值及收款计划（2026）'!$B:$B,'[3]产值及收款计划（2026）'!BL:BL)</f>
        <v>0</v>
      </c>
      <c r="BM414" s="256"/>
      <c r="BN414" s="256"/>
      <c r="BO414" s="256"/>
      <c r="BP414" s="256"/>
      <c r="BQ414" s="255" cm="1">
        <f t="array" aca="1" ref="BQ414" ca="1">_xlfn.XLOOKUP($A414&amp;$B414,'[3]产值及收款计划（2026）'!$A:$A&amp;'[3]产值及收款计划（2026）'!$B:$B,'[3]产值及收款计划（2026）'!BQ:BQ)</f>
        <v>0</v>
      </c>
      <c r="BR414" s="256" cm="1">
        <f t="array" aca="1" ref="BR414" ca="1">_xlfn.XLOOKUP($A414&amp;$B414,'[3]产值及收款计划（2026）'!$A:$A&amp;'[3]产值及收款计划（2026）'!$B:$B,'[3]产值及收款计划（2026）'!BR:BR)</f>
        <v>0</v>
      </c>
      <c r="CA414" s="256" cm="1">
        <f t="array" aca="1" ref="CA414" ca="1">_xlfn.XLOOKUP($A414&amp;$B414,'[3]产值及收款计划（2026）'!$A:$A&amp;'[3]产值及收款计划（2026）'!$B:$B,'[3]产值及收款计划（2026）'!CA:CA)</f>
        <v>0</v>
      </c>
      <c r="CB414" s="256" cm="1">
        <f t="array" aca="1" ref="CB414" ca="1">_xlfn.XLOOKUP($A414&amp;$B414,'[3]产值及收款计划（2026）'!$A:$A&amp;'[3]产值及收款计划（2026）'!$B:$B,'[3]产值及收款计划（2026）'!CB:CB)</f>
        <v>0</v>
      </c>
      <c r="CC414" s="256" cm="1">
        <f t="array" aca="1" ref="CC414" ca="1">_xlfn.XLOOKUP($A414&amp;$B414,'[3]产值及收款计划（2026）'!$A:$A&amp;'[3]产值及收款计划（2026）'!$B:$B,'[3]产值及收款计划（2026）'!CC:CC)</f>
        <v>0</v>
      </c>
      <c r="CD414" s="256" cm="1">
        <f t="array" aca="1" ref="CD414" ca="1">_xlfn.XLOOKUP($A414&amp;$B414,'[3]产值及收款计划（2026）'!$A:$A&amp;'[3]产值及收款计划（2026）'!$B:$B,'[3]产值及收款计划（2026）'!CD:CD)</f>
        <v>0</v>
      </c>
      <c r="CE414" s="256" cm="1">
        <f t="array" aca="1" ref="CE414" ca="1">_xlfn.XLOOKUP($A414&amp;$B414,'[3]产值及收款计划（2026）'!$A:$A&amp;'[3]产值及收款计划（2026）'!$B:$B,'[3]产值及收款计划（2026）'!CE:CE)</f>
        <v>0</v>
      </c>
      <c r="CF414" s="256" cm="1">
        <f t="array" aca="1" ref="CF414" ca="1">_xlfn.XLOOKUP($A414&amp;$B414,'[3]产值及收款计划（2026）'!$A:$A&amp;'[3]产值及收款计划（2026）'!$B:$B,'[3]产值及收款计划（2026）'!CF:CF)</f>
        <v>0</v>
      </c>
      <c r="CG414" s="256" cm="1">
        <f t="array" aca="1" ref="CG414" ca="1">_xlfn.XLOOKUP($A414&amp;$B414,'[3]产值及收款计划（2026）'!$A:$A&amp;'[3]产值及收款计划（2026）'!$B:$B,'[3]产值及收款计划（2026）'!CG:CG)</f>
        <v>0</v>
      </c>
      <c r="CH414" s="256" cm="1">
        <f t="array" aca="1" ref="CH414" ca="1">_xlfn.XLOOKUP($A414&amp;$B414,'[3]产值及收款计划（2026）'!$A:$A&amp;'[3]产值及收款计划（2026）'!$B:$B,'[3]产值及收款计划（2026）'!CH:CH)</f>
        <v>0</v>
      </c>
      <c r="CI414" s="256" cm="1">
        <f t="array" aca="1" ref="CI414" ca="1">_xlfn.XLOOKUP($A414&amp;$B414,'[3]产值及收款计划（2026）'!$A:$A&amp;'[3]产值及收款计划（2026）'!$B:$B,'[3]产值及收款计划（2026）'!CI:CI)</f>
        <v>0</v>
      </c>
      <c r="CJ414" s="256" cm="1">
        <f t="array" aca="1" ref="CJ414" ca="1">_xlfn.XLOOKUP($A414&amp;$B414,'[3]产值及收款计划（2026）'!$A:$A&amp;'[3]产值及收款计划（2026）'!$B:$B,'[3]产值及收款计划（2026）'!CJ:CJ)</f>
        <v>0</v>
      </c>
      <c r="CK414" s="256" cm="1">
        <f t="array" aca="1" ref="CK414" ca="1">_xlfn.XLOOKUP($A414&amp;$B414,'[3]产值及收款计划（2026）'!$A:$A&amp;'[3]产值及收款计划（2026）'!$B:$B,'[3]产值及收款计划（2026）'!CK:CK)</f>
        <v>0</v>
      </c>
      <c r="CL414" s="256" cm="1">
        <f t="array" aca="1" ref="CL414" ca="1">_xlfn.XLOOKUP($A414&amp;$B414,'[3]产值及收款计划（2026）'!$A:$A&amp;'[3]产值及收款计划（2026）'!$B:$B,'[3]产值及收款计划（2026）'!CL:CL)</f>
        <v>0</v>
      </c>
      <c r="DA414" s="256" cm="1">
        <f t="array" aca="1" ref="DA414" ca="1">_xlfn.XLOOKUP($A414&amp;$B414,'[3]产值及收款计划（2026）'!$A:$A&amp;'[3]产值及收款计划（2026）'!$B:$B,'[3]产值及收款计划（2026）'!DA:DA)</f>
        <v>0</v>
      </c>
      <c r="DB414" s="256" cm="1">
        <f t="array" aca="1" ref="DB414" ca="1">_xlfn.XLOOKUP($A414&amp;$B414,'[3]产值及收款计划（2026）'!$A:$A&amp;'[3]产值及收款计划（2026）'!$B:$B,'[3]产值及收款计划（2026）'!DB:DB)</f>
        <v>0</v>
      </c>
      <c r="DC414" s="256" cm="1">
        <f t="array" aca="1" ref="DC414" ca="1">_xlfn.XLOOKUP($A414&amp;$B414,'[3]产值及收款计划（2026）'!$A:$A&amp;'[3]产值及收款计划（2026）'!$B:$B,'[3]产值及收款计划（2026）'!DC:DC)</f>
        <v>0</v>
      </c>
      <c r="DD414" s="256" cm="1">
        <f t="array" aca="1" ref="DD414" ca="1">_xlfn.XLOOKUP($A414&amp;$B414,'[3]产值及收款计划（2026）'!$A:$A&amp;'[3]产值及收款计划（2026）'!$B:$B,'[3]产值及收款计划（2026）'!DD:DD)</f>
        <v>11.9</v>
      </c>
      <c r="DE414" s="256" cm="1">
        <f t="array" aca="1" ref="DE414" ca="1">_xlfn.XLOOKUP($A414&amp;$B414,'[3]产值及收款计划（2026）'!$A:$A&amp;'[3]产值及收款计划（2026）'!$B:$B,'[3]产值及收款计划（2026）'!DE:DE)</f>
        <v>0</v>
      </c>
      <c r="DF414" s="256" cm="1">
        <f t="array" aca="1" ref="DF414" ca="1">_xlfn.XLOOKUP($A414&amp;$B414,'[3]产值及收款计划（2026）'!$A:$A&amp;'[3]产值及收款计划（2026）'!$B:$B,'[3]产值及收款计划（2026）'!DF:DF)</f>
        <v>0</v>
      </c>
      <c r="DG414" s="256" cm="1">
        <f t="array" aca="1" ref="DG414" ca="1">_xlfn.XLOOKUP($A414&amp;$B414,'[3]产值及收款计划（2026）'!$A:$A&amp;'[3]产值及收款计划（2026）'!$B:$B,'[3]产值及收款计划（2026）'!DG:DG)</f>
        <v>0</v>
      </c>
      <c r="DH414" s="256" cm="1">
        <f t="array" aca="1" ref="DH414" ca="1">_xlfn.XLOOKUP($A414&amp;$B414,'[3]产值及收款计划（2026）'!$A:$A&amp;'[3]产值及收款计划（2026）'!$B:$B,'[3]产值及收款计划（2026）'!DH:DH)</f>
        <v>0</v>
      </c>
      <c r="DI414" s="256" cm="1">
        <f t="array" aca="1" ref="DI414" ca="1">_xlfn.XLOOKUP($A414&amp;$B414,'[3]产值及收款计划（2026）'!$A:$A&amp;'[3]产值及收款计划（2026）'!$B:$B,'[3]产值及收款计划（2026）'!DI:DI)</f>
        <v>0</v>
      </c>
      <c r="DJ414" s="256" cm="1">
        <f t="array" aca="1" ref="DJ414" ca="1">_xlfn.XLOOKUP($A414&amp;$B414,'[3]产值及收款计划（2026）'!$A:$A&amp;'[3]产值及收款计划（2026）'!$B:$B,'[3]产值及收款计划（2026）'!DJ:DJ)</f>
        <v>0</v>
      </c>
      <c r="DK414" s="256" cm="1">
        <f t="array" aca="1" ref="DK414" ca="1">_xlfn.XLOOKUP($A414&amp;$B414,'[3]产值及收款计划（2026）'!$A:$A&amp;'[3]产值及收款计划（2026）'!$B:$B,'[3]产值及收款计划（2026）'!DK:DK)</f>
        <v>0</v>
      </c>
      <c r="DL414" s="256" cm="1">
        <f t="array" aca="1" ref="DL414" ca="1">_xlfn.XLOOKUP($A414&amp;$B414,'[3]产值及收款计划（2026）'!$A:$A&amp;'[3]产值及收款计划（2026）'!$B:$B,'[3]产值及收款计划（2026）'!DL:DL)</f>
        <v>0</v>
      </c>
      <c r="DM414" s="264"/>
      <c r="DN414" s="250"/>
    </row>
    <row r="415" spans="1:118" ht="20.25" x14ac:dyDescent="0.15">
      <c r="A415" s="254">
        <f t="shared" ca="1" si="21"/>
        <v>67</v>
      </c>
      <c r="B415" s="254" t="s">
        <v>27</v>
      </c>
      <c r="C415" s="255" t="str" cm="1">
        <f t="array" aca="1" ref="C415" ca="1">_xlfn.XLOOKUP($A415&amp;$B415,'[3]产值及收款计划（2026）'!$A:$A&amp;'[3]产值及收款计划（2026）'!$B:$B,'[3]产值及收款计划（2026）'!C:C)</f>
        <v>C0CJSG-FW-T-2026022</v>
      </c>
      <c r="D415" s="255" t="str" cm="1">
        <f t="array" aca="1" ref="D415" ca="1">_xlfn.XLOOKUP($A415&amp;$B415,'[3]产值及收款计划（2026）'!$A:$A&amp;'[3]产值及收款计划（2026）'!$B:$B,'[3]产值及收款计划（2026）'!D:D)</f>
        <v>2026年隧道股份Web应用安全防护带宽扩容服务</v>
      </c>
      <c r="E415" s="256" cm="1">
        <f t="array" aca="1" ref="E415" ca="1">_xlfn.XLOOKUP($A415&amp;$B415,'[3]产值及收款计划（2026）'!$A:$A&amp;'[3]产值及收款计划（2026）'!$B:$B,'[3]产值及收款计划（2026）'!E:E)</f>
        <v>2</v>
      </c>
      <c r="F415" s="256" cm="1">
        <f t="array" aca="1" ref="F415" ca="1">_xlfn.XLOOKUP($A415&amp;$B415,'[3]产值及收款计划（2026）'!$A:$A&amp;'[3]产值及收款计划（2026）'!$B:$B,'[3]产值及收款计划（2026）'!F:F)</f>
        <v>2</v>
      </c>
      <c r="G415" s="256" cm="1">
        <f t="array" aca="1" ref="G415" ca="1">_xlfn.XLOOKUP($A415&amp;$B415,'[3]产值及收款计划（2026）'!$A:$A&amp;'[3]产值及收款计划（2026）'!$B:$B,'[3]产值及收款计划（2026）'!G:G)</f>
        <v>0</v>
      </c>
      <c r="H415" s="256" cm="1">
        <f t="array" aca="1" ref="H415" ca="1">_xlfn.XLOOKUP($A415&amp;$B415,'[3]产值及收款计划（2026）'!$A:$A&amp;'[3]产值及收款计划（2026）'!$B:$B,'[3]产值及收款计划（2026）'!H:H)</f>
        <v>0</v>
      </c>
      <c r="I415" s="257" cm="1">
        <f t="array" aca="1" ref="I415" ca="1">_xlfn.XLOOKUP($A415&amp;$B415,'[3]产值及收款计划（2026）'!$A:$A&amp;'[3]产值及收款计划（2026）'!$B:$B,'[3]产值及收款计划（2026）'!I:I)</f>
        <v>0</v>
      </c>
      <c r="J415" s="258" t="str" cm="1">
        <f t="array" aca="1" ref="J415" ca="1">_xlfn.XLOOKUP($A415&amp;$B415,'[3]产值及收款计划（2026）'!$A:$A&amp;'[3]产值及收款计划（2026）'!$B:$B,'[3]产值及收款计划（2026）'!J:J)</f>
        <v>6%</v>
      </c>
      <c r="K415" s="256" cm="1">
        <f t="array" aca="1" ref="K415" ca="1">_xlfn.XLOOKUP($A415&amp;$B415,'[3]产值及收款计划（2026）'!$A:$A&amp;'[3]产值及收款计划（2026）'!$B:$B,'[3]产值及收款计划（2026）'!K:K)</f>
        <v>0</v>
      </c>
      <c r="L415" s="256" cm="1">
        <f t="array" aca="1" ref="L415" ca="1">_xlfn.XLOOKUP($A415&amp;$B415,'[3]产值及收款计划（2026）'!$A:$A&amp;'[3]产值及收款计划（2026）'!$B:$B,'[3]产值及收款计划（2026）'!L:L)</f>
        <v>0</v>
      </c>
      <c r="M415" s="256" t="str" cm="1">
        <f t="array" aca="1" ref="M415" ca="1">_xlfn.XLOOKUP($A415&amp;$B415,'[3]产值及收款计划（2026）'!$A:$A&amp;'[3]产值及收款计划（2026）'!$B:$B,'[3]产值及收款计划（2026）'!M:M)</f>
        <v>主导</v>
      </c>
      <c r="N415" s="256" cm="1">
        <f t="array" aca="1" ref="N415" ca="1">_xlfn.XLOOKUP($A415&amp;$B415,'[3]产值及收款计划（2026）'!$A:$A&amp;'[3]产值及收款计划（2026）'!$B:$B,'[3]产值及收款计划（2026）'!N:N)</f>
        <v>0</v>
      </c>
      <c r="O415" s="256" t="str" cm="1">
        <f t="array" aca="1" ref="O415" ca="1">_xlfn.XLOOKUP($A415&amp;$B415,'[3]产值及收款计划（2026）'!$A:$A&amp;'[3]产值及收款计划（2026）'!$B:$B,'[3]产值及收款计划（2026）'!O:O)</f>
        <v>崔航</v>
      </c>
      <c r="P415" s="255" t="str" cm="1">
        <f t="array" aca="1" ref="P415" ca="1">_xlfn.XLOOKUP($A415&amp;$B415,'[3]产值及收款计划（2026）'!$A:$A&amp;'[3]产值及收款计划（2026）'!$B:$B,'[3]产值及收款计划（2026）'!P:P)</f>
        <v>26新签</v>
      </c>
      <c r="Q415" s="256" cm="1">
        <f t="array" aca="1" ref="Q415" ca="1">_xlfn.XLOOKUP($A415&amp;$B415,'[3]产值及收款计划（2026）'!$A:$A&amp;'[3]产值及收款计划（2026）'!$B:$B,'[3]产值及收款计划（2026）'!Q:Q)</f>
        <v>0</v>
      </c>
      <c r="R415" s="256" cm="1">
        <f t="array" aca="1" ref="R415" ca="1">_xlfn.XLOOKUP($A415&amp;$B415,'[3]产值及收款计划（2026）'!$A:$A&amp;'[3]产值及收款计划（2026）'!$B:$B,'[3]产值及收款计划（2026）'!R:R)</f>
        <v>0</v>
      </c>
      <c r="S415" s="256" cm="1">
        <f t="array" aca="1" ref="S415" ca="1">_xlfn.XLOOKUP($A415&amp;$B415,'[3]产值及收款计划（2026）'!$A:$A&amp;'[3]产值及收款计划（2026）'!$B:$B,'[3]产值及收款计划（2026）'!S:S)</f>
        <v>0</v>
      </c>
      <c r="T415" s="256" cm="1">
        <f t="array" aca="1" ref="T415" ca="1">_xlfn.XLOOKUP($A415&amp;$B415,'[3]产值及收款计划（2026）'!$A:$A&amp;'[3]产值及收款计划（2026）'!$B:$B,'[3]产值及收款计划（2026）'!T:T)</f>
        <v>0</v>
      </c>
      <c r="U415" s="256" cm="1">
        <f t="array" aca="1" ref="U415" ca="1">_xlfn.XLOOKUP($A415&amp;$B415,'[3]产值及收款计划（2026）'!$A:$A&amp;'[3]产值及收款计划（2026）'!$B:$B,'[3]产值及收款计划（2026）'!U:U)</f>
        <v>0</v>
      </c>
      <c r="V415" s="256" cm="1">
        <f t="array" aca="1" ref="V415" ca="1">_xlfn.XLOOKUP($A415&amp;$B415,'[3]产值及收款计划（2026）'!$A:$A&amp;'[3]产值及收款计划（2026）'!$B:$B,'[3]产值及收款计划（2026）'!V:V)</f>
        <v>2</v>
      </c>
      <c r="W415" s="256" cm="1">
        <f t="array" aca="1" ref="W415" ca="1">_xlfn.XLOOKUP($A415&amp;$B415,'[3]产值及收款计划（2026）'!$A:$A&amp;'[3]产值及收款计划（2026）'!$B:$B,'[3]产值及收款计划（2026）'!W:W)</f>
        <v>0</v>
      </c>
      <c r="X415" s="256" cm="1">
        <f t="array" aca="1" ref="X415" ca="1">_xlfn.XLOOKUP($A415&amp;$B415,'[3]产值及收款计划（2026）'!$A:$A&amp;'[3]产值及收款计划（2026）'!$B:$B,'[3]产值及收款计划（2026）'!X:X)</f>
        <v>0</v>
      </c>
      <c r="Y415" s="256" cm="1">
        <f t="array" aca="1" ref="Y415" ca="1">_xlfn.XLOOKUP($A415&amp;$B415,'[3]产值及收款计划（2026）'!$A:$A&amp;'[3]产值及收款计划（2026）'!$B:$B,'[3]产值及收款计划（2026）'!Y:Y)</f>
        <v>0</v>
      </c>
      <c r="Z415" s="256" cm="1">
        <f t="array" aca="1" ref="Z415" ca="1">_xlfn.XLOOKUP($A415&amp;$B415,'[3]产值及收款计划（2026）'!$A:$A&amp;'[3]产值及收款计划（2026）'!$B:$B,'[3]产值及收款计划（2026）'!Z:Z)</f>
        <v>0</v>
      </c>
      <c r="AA415" s="256" cm="1">
        <f t="array" aca="1" ref="AA415" ca="1">_xlfn.XLOOKUP($A415&amp;$B415,'[3]产值及收款计划（2026）'!$A:$A&amp;'[3]产值及收款计划（2026）'!$B:$B,'[3]产值及收款计划（2026）'!AA:AA)</f>
        <v>0</v>
      </c>
      <c r="AB415" s="256" cm="1">
        <f t="array" aca="1" ref="AB415" ca="1">_xlfn.XLOOKUP($A415&amp;$B415,'[3]产值及收款计划（2026）'!$A:$A&amp;'[3]产值及收款计划（2026）'!$B:$B,'[3]产值及收款计划（2026）'!AB:AB)</f>
        <v>0</v>
      </c>
      <c r="AC415" s="256" cm="1">
        <f t="array" aca="1" ref="AC415" ca="1">_xlfn.XLOOKUP($A415&amp;$B415,'[3]产值及收款计划（2026）'!$A:$A&amp;'[3]产值及收款计划（2026）'!$B:$B,'[3]产值及收款计划（2026）'!AC:AC)</f>
        <v>0</v>
      </c>
      <c r="AD415" s="256" cm="1">
        <f t="array" aca="1" ref="AD415" ca="1">_xlfn.XLOOKUP($A415&amp;$B415,'[3]产值及收款计划（2026）'!$A:$A&amp;'[3]产值及收款计划（2026）'!$B:$B,'[3]产值及收款计划（2026）'!AD:AD)</f>
        <v>0</v>
      </c>
      <c r="AE415" s="256" cm="1">
        <f t="array" aca="1" ref="AE415" ca="1">_xlfn.XLOOKUP($A415&amp;$B415,'[3]产值及收款计划（2026）'!$A:$A&amp;'[3]产值及收款计划（2026）'!$B:$B,'[3]产值及收款计划（2026）'!AE:AE)</f>
        <v>0</v>
      </c>
      <c r="AF415" s="256" cm="1">
        <f t="array" aca="1" ref="AF415" ca="1">_xlfn.XLOOKUP($A415&amp;$B415,'[3]产值及收款计划（2026）'!$A:$A&amp;'[3]产值及收款计划（2026）'!$B:$B,'[3]产值及收款计划（2026）'!AF:AF)</f>
        <v>0</v>
      </c>
      <c r="AG415" s="256" cm="1">
        <f t="array" aca="1" ref="AG415" ca="1">_xlfn.XLOOKUP($A415&amp;$B415,'[3]产值及收款计划（2026）'!$A:$A&amp;'[3]产值及收款计划（2026）'!$B:$B,'[3]产值及收款计划（2026）'!AG:AG)</f>
        <v>0</v>
      </c>
      <c r="AH415" s="256" cm="1">
        <f t="array" aca="1" ref="AH415" ca="1">_xlfn.XLOOKUP($A415&amp;$B415,'[3]产值及收款计划（2026）'!$A:$A&amp;'[3]产值及收款计划（2026）'!$B:$B,'[3]产值及收款计划（2026）'!AH:AH)</f>
        <v>0</v>
      </c>
      <c r="AI415" s="256" cm="1">
        <f t="array" aca="1" ref="AI415" ca="1">_xlfn.XLOOKUP($A415&amp;$B415,'[3]产值及收款计划（2026）'!$A:$A&amp;'[3]产值及收款计划（2026）'!$B:$B,'[3]产值及收款计划（2026）'!AI:AI)</f>
        <v>0</v>
      </c>
      <c r="AJ415" s="256" cm="1">
        <f t="array" aca="1" ref="AJ415" ca="1">_xlfn.XLOOKUP($A415&amp;$B415,'[3]产值及收款计划（2026）'!$A:$A&amp;'[3]产值及收款计划（2026）'!$B:$B,'[3]产值及收款计划（2026）'!AJ:AJ)</f>
        <v>0</v>
      </c>
      <c r="AK415" s="256" cm="1">
        <f t="array" aca="1" ref="AK415" ca="1">_xlfn.XLOOKUP($A415&amp;$B415,'[3]产值及收款计划（2026）'!$A:$A&amp;'[3]产值及收款计划（2026）'!$B:$B,'[3]产值及收款计划（2026）'!AK:AK)</f>
        <v>0</v>
      </c>
      <c r="AL415" s="256" cm="1">
        <f t="array" aca="1" ref="AL415" ca="1">_xlfn.XLOOKUP($A415&amp;$B415,'[3]产值及收款计划（2026）'!$A:$A&amp;'[3]产值及收款计划（2026）'!$B:$B,'[3]产值及收款计划（2026）'!AL:AL)</f>
        <v>0</v>
      </c>
      <c r="AM415" s="263" t="e" cm="1">
        <f t="array" aca="1" ref="AM415" ca="1">_xlfn.LET(_xlpm.勾选月份状态数组,TRANSPOSE('PPT(12-15页）-TOP10'!$A$3:$A$14),_xlpm.选择数据区,IF('PPT(12-15页）-TOP10'!$E$3="收款",$BA415:$BL415,$AA415:$AL415),SUM(_xlfn._xlws.FILTER(_xlpm.选择数据区,_xlpm.勾选月份状态数组,"")))</f>
        <v>#NAME?</v>
      </c>
      <c r="AN415" s="256" t="e" cm="1">
        <f t="array" aca="1" ref="AN415" ca="1">_xlfn.LET(_xlpm.勾选月份状态数组,TRANSPOSE('PPT(12-15页）-TOP10'!$A$3:$A$14),_xlpm.选择数据区,IF('PPT(12-15页）-TOP10'!$E$3="收款",$DA415:$DL415,$CA415:$CL415),SUM(_xlfn._xlws.FILTER(_xlpm.选择数据区,_xlpm.勾选月份状态数组,"")))</f>
        <v>#NAME?</v>
      </c>
      <c r="AO415" s="256">
        <f ca="1">SUM(CA415:CC415)+SUM(AD415:AL415)</f>
        <v>0</v>
      </c>
      <c r="AP415" s="256"/>
      <c r="AQ415" s="256"/>
      <c r="AR415" s="256"/>
      <c r="AS415" s="256" cm="1">
        <f t="array" aca="1" ref="AS415" ca="1">_xlfn.XLOOKUP($A415&amp;$B415,'[3]产值及收款计划（2026）'!$A:$A&amp;'[3]产值及收款计划（2026）'!$B:$B,'[3]产值及收款计划（2026）'!AS:AS)</f>
        <v>0</v>
      </c>
      <c r="AT415" s="256" cm="1">
        <f t="array" aca="1" ref="AT415" ca="1">_xlfn.XLOOKUP($A415&amp;$B415,'[3]产值及收款计划（2026）'!$A:$A&amp;'[3]产值及收款计划（2026）'!$B:$B,'[3]产值及收款计划（2026）'!AT:AT)</f>
        <v>0</v>
      </c>
      <c r="AU415" s="256" cm="1">
        <f t="array" aca="1" ref="AU415" ca="1">_xlfn.XLOOKUP($A415&amp;$B415,'[3]产值及收款计划（2026）'!$A:$A&amp;'[3]产值及收款计划（2026）'!$B:$B,'[3]产值及收款计划（2026）'!AU:AU)</f>
        <v>0</v>
      </c>
      <c r="AV415" s="256" cm="1">
        <f t="array" aca="1" ref="AV415" ca="1">_xlfn.XLOOKUP($A415&amp;$B415,'[3]产值及收款计划（2026）'!$A:$A&amp;'[3]产值及收款计划（2026）'!$B:$B,'[3]产值及收款计划（2026）'!AV:AV)</f>
        <v>0</v>
      </c>
      <c r="AW415" s="256" cm="1">
        <f t="array" aca="1" ref="AW415" ca="1">_xlfn.XLOOKUP($A415&amp;$B415,'[3]产值及收款计划（2026）'!$A:$A&amp;'[3]产值及收款计划（2026）'!$B:$B,'[3]产值及收款计划（2026）'!AW:AW)</f>
        <v>0</v>
      </c>
      <c r="AX415" s="256" cm="1">
        <f t="array" aca="1" ref="AX415" ca="1">_xlfn.XLOOKUP($A415&amp;$B415,'[3]产值及收款计划（2026）'!$A:$A&amp;'[3]产值及收款计划（2026）'!$B:$B,'[3]产值及收款计划（2026）'!AX:AX)</f>
        <v>0</v>
      </c>
      <c r="AY415" s="256" cm="1">
        <f t="array" aca="1" ref="AY415" ca="1">_xlfn.XLOOKUP($A415&amp;$B415,'[3]产值及收款计划（2026）'!$A:$A&amp;'[3]产值及收款计划（2026）'!$B:$B,'[3]产值及收款计划（2026）'!AY:AY)</f>
        <v>2</v>
      </c>
      <c r="AZ415" s="256" cm="1">
        <f t="array" aca="1" ref="AZ415" ca="1">_xlfn.XLOOKUP($A415&amp;$B415,'[3]产值及收款计划（2026）'!$A:$A&amp;'[3]产值及收款计划（2026）'!$B:$B,'[3]产值及收款计划（2026）'!AZ:AZ)</f>
        <v>0</v>
      </c>
      <c r="BA415" s="256" cm="1">
        <f t="array" aca="1" ref="BA415" ca="1">_xlfn.XLOOKUP($A415&amp;$B415,'[3]产值及收款计划（2026）'!$A:$A&amp;'[3]产值及收款计划（2026）'!$B:$B,'[3]产值及收款计划（2026）'!BA:BA)</f>
        <v>0</v>
      </c>
      <c r="BB415" s="256" cm="1">
        <f t="array" aca="1" ref="BB415" ca="1">_xlfn.XLOOKUP($A415&amp;$B415,'[3]产值及收款计划（2026）'!$A:$A&amp;'[3]产值及收款计划（2026）'!$B:$B,'[3]产值及收款计划（2026）'!BB:BB)</f>
        <v>0</v>
      </c>
      <c r="BC415" s="256" cm="1">
        <f t="array" aca="1" ref="BC415" ca="1">_xlfn.XLOOKUP($A415&amp;$B415,'[3]产值及收款计划（2026）'!$A:$A&amp;'[3]产值及收款计划（2026）'!$B:$B,'[3]产值及收款计划（2026）'!BC:BC)</f>
        <v>0</v>
      </c>
      <c r="BD415" s="256" cm="1">
        <f t="array" aca="1" ref="BD415" ca="1">_xlfn.XLOOKUP($A415&amp;$B415,'[3]产值及收款计划（2026）'!$A:$A&amp;'[3]产值及收款计划（2026）'!$B:$B,'[3]产值及收款计划（2026）'!BD:BD)</f>
        <v>0</v>
      </c>
      <c r="BE415" s="256" cm="1">
        <f t="array" aca="1" ref="BE415" ca="1">_xlfn.XLOOKUP($A415&amp;$B415,'[3]产值及收款计划（2026）'!$A:$A&amp;'[3]产值及收款计划（2026）'!$B:$B,'[3]产值及收款计划（2026）'!BE:BE)</f>
        <v>0</v>
      </c>
      <c r="BF415" s="256" cm="1">
        <f t="array" aca="1" ref="BF415" ca="1">_xlfn.XLOOKUP($A415&amp;$B415,'[3]产值及收款计划（2026）'!$A:$A&amp;'[3]产值及收款计划（2026）'!$B:$B,'[3]产值及收款计划（2026）'!BF:BF)</f>
        <v>0</v>
      </c>
      <c r="BG415" s="256" cm="1">
        <f t="array" aca="1" ref="BG415" ca="1">_xlfn.XLOOKUP($A415&amp;$B415,'[3]产值及收款计划（2026）'!$A:$A&amp;'[3]产值及收款计划（2026）'!$B:$B,'[3]产值及收款计划（2026）'!BG:BG)</f>
        <v>0</v>
      </c>
      <c r="BH415" s="256" cm="1">
        <f t="array" aca="1" ref="BH415" ca="1">_xlfn.XLOOKUP($A415&amp;$B415,'[3]产值及收款计划（2026）'!$A:$A&amp;'[3]产值及收款计划（2026）'!$B:$B,'[3]产值及收款计划（2026）'!BH:BH)</f>
        <v>0</v>
      </c>
      <c r="BI415" s="256" cm="1">
        <f t="array" aca="1" ref="BI415" ca="1">_xlfn.XLOOKUP($A415&amp;$B415,'[3]产值及收款计划（2026）'!$A:$A&amp;'[3]产值及收款计划（2026）'!$B:$B,'[3]产值及收款计划（2026）'!BI:BI)</f>
        <v>0</v>
      </c>
      <c r="BJ415" s="256" cm="1">
        <f t="array" aca="1" ref="BJ415" ca="1">_xlfn.XLOOKUP($A415&amp;$B415,'[3]产值及收款计划（2026）'!$A:$A&amp;'[3]产值及收款计划（2026）'!$B:$B,'[3]产值及收款计划（2026）'!BJ:BJ)</f>
        <v>0</v>
      </c>
      <c r="BK415" s="256" cm="1">
        <f t="array" aca="1" ref="BK415" ca="1">_xlfn.XLOOKUP($A415&amp;$B415,'[3]产值及收款计划（2026）'!$A:$A&amp;'[3]产值及收款计划（2026）'!$B:$B,'[3]产值及收款计划（2026）'!BK:BK)</f>
        <v>0</v>
      </c>
      <c r="BL415" s="256" cm="1">
        <f t="array" aca="1" ref="BL415" ca="1">_xlfn.XLOOKUP($A415&amp;$B415,'[3]产值及收款计划（2026）'!$A:$A&amp;'[3]产值及收款计划（2026）'!$B:$B,'[3]产值及收款计划（2026）'!BL:BL)</f>
        <v>0</v>
      </c>
      <c r="BM415" s="256"/>
      <c r="BN415" s="256"/>
      <c r="BO415" s="256"/>
      <c r="BP415" s="256"/>
      <c r="BQ415" s="255" cm="1">
        <f t="array" aca="1" ref="BQ415" ca="1">_xlfn.XLOOKUP($A415&amp;$B415,'[3]产值及收款计划（2026）'!$A:$A&amp;'[3]产值及收款计划（2026）'!$B:$B,'[3]产值及收款计划（2026）'!BQ:BQ)</f>
        <v>0</v>
      </c>
      <c r="BR415" s="256" cm="1">
        <f t="array" aca="1" ref="BR415" ca="1">_xlfn.XLOOKUP($A415&amp;$B415,'[3]产值及收款计划（2026）'!$A:$A&amp;'[3]产值及收款计划（2026）'!$B:$B,'[3]产值及收款计划（2026）'!BR:BR)</f>
        <v>0</v>
      </c>
      <c r="CA415" s="256" cm="1">
        <f t="array" aca="1" ref="CA415" ca="1">_xlfn.XLOOKUP($A415&amp;$B415,'[3]产值及收款计划（2026）'!$A:$A&amp;'[3]产值及收款计划（2026）'!$B:$B,'[3]产值及收款计划（2026）'!CA:CA)</f>
        <v>0</v>
      </c>
      <c r="CB415" s="256" cm="1">
        <f t="array" aca="1" ref="CB415" ca="1">_xlfn.XLOOKUP($A415&amp;$B415,'[3]产值及收款计划（2026）'!$A:$A&amp;'[3]产值及收款计划（2026）'!$B:$B,'[3]产值及收款计划（2026）'!CB:CB)</f>
        <v>0</v>
      </c>
      <c r="CC415" s="256" cm="1">
        <f t="array" aca="1" ref="CC415" ca="1">_xlfn.XLOOKUP($A415&amp;$B415,'[3]产值及收款计划（2026）'!$A:$A&amp;'[3]产值及收款计划（2026）'!$B:$B,'[3]产值及收款计划（2026）'!CC:CC)</f>
        <v>0</v>
      </c>
      <c r="CD415" s="256" cm="1">
        <f t="array" aca="1" ref="CD415" ca="1">_xlfn.XLOOKUP($A415&amp;$B415,'[3]产值及收款计划（2026）'!$A:$A&amp;'[3]产值及收款计划（2026）'!$B:$B,'[3]产值及收款计划（2026）'!CD:CD)</f>
        <v>0</v>
      </c>
      <c r="CE415" s="256" cm="1">
        <f t="array" aca="1" ref="CE415" ca="1">_xlfn.XLOOKUP($A415&amp;$B415,'[3]产值及收款计划（2026）'!$A:$A&amp;'[3]产值及收款计划（2026）'!$B:$B,'[3]产值及收款计划（2026）'!CE:CE)</f>
        <v>0</v>
      </c>
      <c r="CF415" s="256" cm="1">
        <f t="array" aca="1" ref="CF415" ca="1">_xlfn.XLOOKUP($A415&amp;$B415,'[3]产值及收款计划（2026）'!$A:$A&amp;'[3]产值及收款计划（2026）'!$B:$B,'[3]产值及收款计划（2026）'!CF:CF)</f>
        <v>0</v>
      </c>
      <c r="CG415" s="256" cm="1">
        <f t="array" aca="1" ref="CG415" ca="1">_xlfn.XLOOKUP($A415&amp;$B415,'[3]产值及收款计划（2026）'!$A:$A&amp;'[3]产值及收款计划（2026）'!$B:$B,'[3]产值及收款计划（2026）'!CG:CG)</f>
        <v>0</v>
      </c>
      <c r="CH415" s="256" cm="1">
        <f t="array" aca="1" ref="CH415" ca="1">_xlfn.XLOOKUP($A415&amp;$B415,'[3]产值及收款计划（2026）'!$A:$A&amp;'[3]产值及收款计划（2026）'!$B:$B,'[3]产值及收款计划（2026）'!CH:CH)</f>
        <v>0</v>
      </c>
      <c r="CI415" s="256" cm="1">
        <f t="array" aca="1" ref="CI415" ca="1">_xlfn.XLOOKUP($A415&amp;$B415,'[3]产值及收款计划（2026）'!$A:$A&amp;'[3]产值及收款计划（2026）'!$B:$B,'[3]产值及收款计划（2026）'!CI:CI)</f>
        <v>0</v>
      </c>
      <c r="CJ415" s="256" cm="1">
        <f t="array" aca="1" ref="CJ415" ca="1">_xlfn.XLOOKUP($A415&amp;$B415,'[3]产值及收款计划（2026）'!$A:$A&amp;'[3]产值及收款计划（2026）'!$B:$B,'[3]产值及收款计划（2026）'!CJ:CJ)</f>
        <v>0</v>
      </c>
      <c r="CK415" s="256" cm="1">
        <f t="array" aca="1" ref="CK415" ca="1">_xlfn.XLOOKUP($A415&amp;$B415,'[3]产值及收款计划（2026）'!$A:$A&amp;'[3]产值及收款计划（2026）'!$B:$B,'[3]产值及收款计划（2026）'!CK:CK)</f>
        <v>0</v>
      </c>
      <c r="CL415" s="256" cm="1">
        <f t="array" aca="1" ref="CL415" ca="1">_xlfn.XLOOKUP($A415&amp;$B415,'[3]产值及收款计划（2026）'!$A:$A&amp;'[3]产值及收款计划（2026）'!$B:$B,'[3]产值及收款计划（2026）'!CL:CL)</f>
        <v>0</v>
      </c>
      <c r="DA415" s="256" cm="1">
        <f t="array" aca="1" ref="DA415" ca="1">_xlfn.XLOOKUP($A415&amp;$B415,'[3]产值及收款计划（2026）'!$A:$A&amp;'[3]产值及收款计划（2026）'!$B:$B,'[3]产值及收款计划（2026）'!DA:DA)</f>
        <v>0</v>
      </c>
      <c r="DB415" s="256" cm="1">
        <f t="array" aca="1" ref="DB415" ca="1">_xlfn.XLOOKUP($A415&amp;$B415,'[3]产值及收款计划（2026）'!$A:$A&amp;'[3]产值及收款计划（2026）'!$B:$B,'[3]产值及收款计划（2026）'!DB:DB)</f>
        <v>0</v>
      </c>
      <c r="DC415" s="256" cm="1">
        <f t="array" aca="1" ref="DC415" ca="1">_xlfn.XLOOKUP($A415&amp;$B415,'[3]产值及收款计划（2026）'!$A:$A&amp;'[3]产值及收款计划（2026）'!$B:$B,'[3]产值及收款计划（2026）'!DC:DC)</f>
        <v>0</v>
      </c>
      <c r="DD415" s="256" cm="1">
        <f t="array" aca="1" ref="DD415" ca="1">_xlfn.XLOOKUP($A415&amp;$B415,'[3]产值及收款计划（2026）'!$A:$A&amp;'[3]产值及收款计划（2026）'!$B:$B,'[3]产值及收款计划（2026）'!DD:DD)</f>
        <v>0</v>
      </c>
      <c r="DE415" s="256" cm="1">
        <f t="array" aca="1" ref="DE415" ca="1">_xlfn.XLOOKUP($A415&amp;$B415,'[3]产值及收款计划（2026）'!$A:$A&amp;'[3]产值及收款计划（2026）'!$B:$B,'[3]产值及收款计划（2026）'!DE:DE)</f>
        <v>0</v>
      </c>
      <c r="DF415" s="256" cm="1">
        <f t="array" aca="1" ref="DF415" ca="1">_xlfn.XLOOKUP($A415&amp;$B415,'[3]产值及收款计划（2026）'!$A:$A&amp;'[3]产值及收款计划（2026）'!$B:$B,'[3]产值及收款计划（2026）'!DF:DF)</f>
        <v>0</v>
      </c>
      <c r="DG415" s="256" cm="1">
        <f t="array" aca="1" ref="DG415" ca="1">_xlfn.XLOOKUP($A415&amp;$B415,'[3]产值及收款计划（2026）'!$A:$A&amp;'[3]产值及收款计划（2026）'!$B:$B,'[3]产值及收款计划（2026）'!DG:DG)</f>
        <v>0</v>
      </c>
      <c r="DH415" s="256" cm="1">
        <f t="array" aca="1" ref="DH415" ca="1">_xlfn.XLOOKUP($A415&amp;$B415,'[3]产值及收款计划（2026）'!$A:$A&amp;'[3]产值及收款计划（2026）'!$B:$B,'[3]产值及收款计划（2026）'!DH:DH)</f>
        <v>0</v>
      </c>
      <c r="DI415" s="256" cm="1">
        <f t="array" aca="1" ref="DI415" ca="1">_xlfn.XLOOKUP($A415&amp;$B415,'[3]产值及收款计划（2026）'!$A:$A&amp;'[3]产值及收款计划（2026）'!$B:$B,'[3]产值及收款计划（2026）'!DI:DI)</f>
        <v>0</v>
      </c>
      <c r="DJ415" s="256" cm="1">
        <f t="array" aca="1" ref="DJ415" ca="1">_xlfn.XLOOKUP($A415&amp;$B415,'[3]产值及收款计划（2026）'!$A:$A&amp;'[3]产值及收款计划（2026）'!$B:$B,'[3]产值及收款计划（2026）'!DJ:DJ)</f>
        <v>0</v>
      </c>
      <c r="DK415" s="256" cm="1">
        <f t="array" aca="1" ref="DK415" ca="1">_xlfn.XLOOKUP($A415&amp;$B415,'[3]产值及收款计划（2026）'!$A:$A&amp;'[3]产值及收款计划（2026）'!$B:$B,'[3]产值及收款计划（2026）'!DK:DK)</f>
        <v>0</v>
      </c>
      <c r="DL415" s="256" cm="1">
        <f t="array" aca="1" ref="DL415" ca="1">_xlfn.XLOOKUP($A415&amp;$B415,'[3]产值及收款计划（2026）'!$A:$A&amp;'[3]产值及收款计划（2026）'!$B:$B,'[3]产值及收款计划（2026）'!DL:DL)</f>
        <v>0</v>
      </c>
      <c r="DM415" s="264"/>
      <c r="DN415" s="250"/>
    </row>
    <row r="416" spans="1:118" ht="20.25" x14ac:dyDescent="0.15">
      <c r="A416" s="254">
        <f t="shared" ca="1" si="21"/>
        <v>68</v>
      </c>
      <c r="B416" s="254" t="s">
        <v>27</v>
      </c>
      <c r="C416" s="255" cm="1">
        <f t="array" aca="1" ref="C416" ca="1">_xlfn.XLOOKUP($A416&amp;$B416,'[3]产值及收款计划（2026）'!$A:$A&amp;'[3]产值及收款计划（2026）'!$B:$B,'[3]产值及收款计划（2026）'!C:C)</f>
        <v>0</v>
      </c>
      <c r="D416" s="255" cm="1">
        <f t="array" aca="1" ref="D416" ca="1">_xlfn.XLOOKUP($A416&amp;$B416,'[3]产值及收款计划（2026）'!$A:$A&amp;'[3]产值及收款计划（2026）'!$B:$B,'[3]产值及收款计划（2026）'!D:D)</f>
        <v>0</v>
      </c>
      <c r="E416" s="256" cm="1">
        <f t="array" aca="1" ref="E416" ca="1">_xlfn.XLOOKUP($A416&amp;$B416,'[3]产值及收款计划（2026）'!$A:$A&amp;'[3]产值及收款计划（2026）'!$B:$B,'[3]产值及收款计划（2026）'!E:E)</f>
        <v>0</v>
      </c>
      <c r="F416" s="256" cm="1">
        <f t="array" aca="1" ref="F416" ca="1">_xlfn.XLOOKUP($A416&amp;$B416,'[3]产值及收款计划（2026）'!$A:$A&amp;'[3]产值及收款计划（2026）'!$B:$B,'[3]产值及收款计划（2026）'!F:F)</f>
        <v>0</v>
      </c>
      <c r="G416" s="256" cm="1">
        <f t="array" aca="1" ref="G416" ca="1">_xlfn.XLOOKUP($A416&amp;$B416,'[3]产值及收款计划（2026）'!$A:$A&amp;'[3]产值及收款计划（2026）'!$B:$B,'[3]产值及收款计划（2026）'!G:G)</f>
        <v>0</v>
      </c>
      <c r="H416" s="256" cm="1">
        <f t="array" aca="1" ref="H416" ca="1">_xlfn.XLOOKUP($A416&amp;$B416,'[3]产值及收款计划（2026）'!$A:$A&amp;'[3]产值及收款计划（2026）'!$B:$B,'[3]产值及收款计划（2026）'!H:H)</f>
        <v>0</v>
      </c>
      <c r="I416" s="257" cm="1">
        <f t="array" aca="1" ref="I416" ca="1">_xlfn.XLOOKUP($A416&amp;$B416,'[3]产值及收款计划（2026）'!$A:$A&amp;'[3]产值及收款计划（2026）'!$B:$B,'[3]产值及收款计划（2026）'!I:I)</f>
        <v>0</v>
      </c>
      <c r="J416" s="258" cm="1">
        <f t="array" aca="1" ref="J416" ca="1">_xlfn.XLOOKUP($A416&amp;$B416,'[3]产值及收款计划（2026）'!$A:$A&amp;'[3]产值及收款计划（2026）'!$B:$B,'[3]产值及收款计划（2026）'!J:J)</f>
        <v>0</v>
      </c>
      <c r="K416" s="256" cm="1">
        <f t="array" aca="1" ref="K416" ca="1">_xlfn.XLOOKUP($A416&amp;$B416,'[3]产值及收款计划（2026）'!$A:$A&amp;'[3]产值及收款计划（2026）'!$B:$B,'[3]产值及收款计划（2026）'!K:K)</f>
        <v>0</v>
      </c>
      <c r="L416" s="256" cm="1">
        <f t="array" aca="1" ref="L416" ca="1">_xlfn.XLOOKUP($A416&amp;$B416,'[3]产值及收款计划（2026）'!$A:$A&amp;'[3]产值及收款计划（2026）'!$B:$B,'[3]产值及收款计划（2026）'!L:L)</f>
        <v>0</v>
      </c>
      <c r="M416" s="256" cm="1">
        <f t="array" aca="1" ref="M416" ca="1">_xlfn.XLOOKUP($A416&amp;$B416,'[3]产值及收款计划（2026）'!$A:$A&amp;'[3]产值及收款计划（2026）'!$B:$B,'[3]产值及收款计划（2026）'!M:M)</f>
        <v>0</v>
      </c>
      <c r="N416" s="256" cm="1">
        <f t="array" aca="1" ref="N416" ca="1">_xlfn.XLOOKUP($A416&amp;$B416,'[3]产值及收款计划（2026）'!$A:$A&amp;'[3]产值及收款计划（2026）'!$B:$B,'[3]产值及收款计划（2026）'!N:N)</f>
        <v>0</v>
      </c>
      <c r="O416" s="256" cm="1">
        <f t="array" aca="1" ref="O416" ca="1">_xlfn.XLOOKUP($A416&amp;$B416,'[3]产值及收款计划（2026）'!$A:$A&amp;'[3]产值及收款计划（2026）'!$B:$B,'[3]产值及收款计划（2026）'!O:O)</f>
        <v>0</v>
      </c>
      <c r="P416" s="255" cm="1">
        <f t="array" aca="1" ref="P416" ca="1">_xlfn.XLOOKUP($A416&amp;$B416,'[3]产值及收款计划（2026）'!$A:$A&amp;'[3]产值及收款计划（2026）'!$B:$B,'[3]产值及收款计划（2026）'!P:P)</f>
        <v>0</v>
      </c>
      <c r="Q416" s="256" cm="1">
        <f t="array" aca="1" ref="Q416" ca="1">_xlfn.XLOOKUP($A416&amp;$B416,'[3]产值及收款计划（2026）'!$A:$A&amp;'[3]产值及收款计划（2026）'!$B:$B,'[3]产值及收款计划（2026）'!Q:Q)</f>
        <v>0</v>
      </c>
      <c r="R416" s="256" cm="1">
        <f t="array" aca="1" ref="R416" ca="1">_xlfn.XLOOKUP($A416&amp;$B416,'[3]产值及收款计划（2026）'!$A:$A&amp;'[3]产值及收款计划（2026）'!$B:$B,'[3]产值及收款计划（2026）'!R:R)</f>
        <v>0</v>
      </c>
      <c r="S416" s="256" cm="1">
        <f t="array" aca="1" ref="S416" ca="1">_xlfn.XLOOKUP($A416&amp;$B416,'[3]产值及收款计划（2026）'!$A:$A&amp;'[3]产值及收款计划（2026）'!$B:$B,'[3]产值及收款计划（2026）'!S:S)</f>
        <v>0</v>
      </c>
      <c r="T416" s="256" cm="1">
        <f t="array" aca="1" ref="T416" ca="1">_xlfn.XLOOKUP($A416&amp;$B416,'[3]产值及收款计划（2026）'!$A:$A&amp;'[3]产值及收款计划（2026）'!$B:$B,'[3]产值及收款计划（2026）'!T:T)</f>
        <v>0</v>
      </c>
      <c r="U416" s="256" cm="1">
        <f t="array" aca="1" ref="U416" ca="1">_xlfn.XLOOKUP($A416&amp;$B416,'[3]产值及收款计划（2026）'!$A:$A&amp;'[3]产值及收款计划（2026）'!$B:$B,'[3]产值及收款计划（2026）'!U:U)</f>
        <v>0</v>
      </c>
      <c r="V416" s="256" cm="1">
        <f t="array" aca="1" ref="V416" ca="1">_xlfn.XLOOKUP($A416&amp;$B416,'[3]产值及收款计划（2026）'!$A:$A&amp;'[3]产值及收款计划（2026）'!$B:$B,'[3]产值及收款计划（2026）'!V:V)</f>
        <v>0</v>
      </c>
      <c r="W416" s="256" cm="1">
        <f t="array" aca="1" ref="W416" ca="1">_xlfn.XLOOKUP($A416&amp;$B416,'[3]产值及收款计划（2026）'!$A:$A&amp;'[3]产值及收款计划（2026）'!$B:$B,'[3]产值及收款计划（2026）'!W:W)</f>
        <v>0</v>
      </c>
      <c r="X416" s="256" cm="1">
        <f t="array" aca="1" ref="X416" ca="1">_xlfn.XLOOKUP($A416&amp;$B416,'[3]产值及收款计划（2026）'!$A:$A&amp;'[3]产值及收款计划（2026）'!$B:$B,'[3]产值及收款计划（2026）'!X:X)</f>
        <v>0</v>
      </c>
      <c r="Y416" s="256" cm="1">
        <f t="array" aca="1" ref="Y416" ca="1">_xlfn.XLOOKUP($A416&amp;$B416,'[3]产值及收款计划（2026）'!$A:$A&amp;'[3]产值及收款计划（2026）'!$B:$B,'[3]产值及收款计划（2026）'!Y:Y)</f>
        <v>0</v>
      </c>
      <c r="Z416" s="256" cm="1">
        <f t="array" aca="1" ref="Z416" ca="1">_xlfn.XLOOKUP($A416&amp;$B416,'[3]产值及收款计划（2026）'!$A:$A&amp;'[3]产值及收款计划（2026）'!$B:$B,'[3]产值及收款计划（2026）'!Z:Z)</f>
        <v>0</v>
      </c>
      <c r="AA416" s="256" cm="1">
        <f t="array" aca="1" ref="AA416" ca="1">_xlfn.XLOOKUP($A416&amp;$B416,'[3]产值及收款计划（2026）'!$A:$A&amp;'[3]产值及收款计划（2026）'!$B:$B,'[3]产值及收款计划（2026）'!AA:AA)</f>
        <v>0</v>
      </c>
      <c r="AB416" s="256" cm="1">
        <f t="array" aca="1" ref="AB416" ca="1">_xlfn.XLOOKUP($A416&amp;$B416,'[3]产值及收款计划（2026）'!$A:$A&amp;'[3]产值及收款计划（2026）'!$B:$B,'[3]产值及收款计划（2026）'!AB:AB)</f>
        <v>0</v>
      </c>
      <c r="AC416" s="256" cm="1">
        <f t="array" aca="1" ref="AC416" ca="1">_xlfn.XLOOKUP($A416&amp;$B416,'[3]产值及收款计划（2026）'!$A:$A&amp;'[3]产值及收款计划（2026）'!$B:$B,'[3]产值及收款计划（2026）'!AC:AC)</f>
        <v>0</v>
      </c>
      <c r="AD416" s="256" cm="1">
        <f t="array" aca="1" ref="AD416" ca="1">_xlfn.XLOOKUP($A416&amp;$B416,'[3]产值及收款计划（2026）'!$A:$A&amp;'[3]产值及收款计划（2026）'!$B:$B,'[3]产值及收款计划（2026）'!AD:AD)</f>
        <v>0</v>
      </c>
      <c r="AE416" s="256" cm="1">
        <f t="array" aca="1" ref="AE416" ca="1">_xlfn.XLOOKUP($A416&amp;$B416,'[3]产值及收款计划（2026）'!$A:$A&amp;'[3]产值及收款计划（2026）'!$B:$B,'[3]产值及收款计划（2026）'!AE:AE)</f>
        <v>0</v>
      </c>
      <c r="AF416" s="256" cm="1">
        <f t="array" aca="1" ref="AF416" ca="1">_xlfn.XLOOKUP($A416&amp;$B416,'[3]产值及收款计划（2026）'!$A:$A&amp;'[3]产值及收款计划（2026）'!$B:$B,'[3]产值及收款计划（2026）'!AF:AF)</f>
        <v>0</v>
      </c>
      <c r="AG416" s="256" cm="1">
        <f t="array" aca="1" ref="AG416" ca="1">_xlfn.XLOOKUP($A416&amp;$B416,'[3]产值及收款计划（2026）'!$A:$A&amp;'[3]产值及收款计划（2026）'!$B:$B,'[3]产值及收款计划（2026）'!AG:AG)</f>
        <v>0</v>
      </c>
      <c r="AH416" s="256" cm="1">
        <f t="array" aca="1" ref="AH416" ca="1">_xlfn.XLOOKUP($A416&amp;$B416,'[3]产值及收款计划（2026）'!$A:$A&amp;'[3]产值及收款计划（2026）'!$B:$B,'[3]产值及收款计划（2026）'!AH:AH)</f>
        <v>0</v>
      </c>
      <c r="AI416" s="256" cm="1">
        <f t="array" aca="1" ref="AI416" ca="1">_xlfn.XLOOKUP($A416&amp;$B416,'[3]产值及收款计划（2026）'!$A:$A&amp;'[3]产值及收款计划（2026）'!$B:$B,'[3]产值及收款计划（2026）'!AI:AI)</f>
        <v>0</v>
      </c>
      <c r="AJ416" s="256" cm="1">
        <f t="array" aca="1" ref="AJ416" ca="1">_xlfn.XLOOKUP($A416&amp;$B416,'[3]产值及收款计划（2026）'!$A:$A&amp;'[3]产值及收款计划（2026）'!$B:$B,'[3]产值及收款计划（2026）'!AJ:AJ)</f>
        <v>0</v>
      </c>
      <c r="AK416" s="256" cm="1">
        <f t="array" aca="1" ref="AK416" ca="1">_xlfn.XLOOKUP($A416&amp;$B416,'[3]产值及收款计划（2026）'!$A:$A&amp;'[3]产值及收款计划（2026）'!$B:$B,'[3]产值及收款计划（2026）'!AK:AK)</f>
        <v>0</v>
      </c>
      <c r="AL416" s="256" cm="1">
        <f t="array" aca="1" ref="AL416" ca="1">_xlfn.XLOOKUP($A416&amp;$B416,'[3]产值及收款计划（2026）'!$A:$A&amp;'[3]产值及收款计划（2026）'!$B:$B,'[3]产值及收款计划（2026）'!AL:AL)</f>
        <v>0</v>
      </c>
      <c r="AM416" s="263" t="e" cm="1">
        <f t="array" aca="1" ref="AM416" ca="1">_xlfn.LET(_xlpm.勾选月份状态数组,TRANSPOSE('PPT(12-15页）-TOP10'!$A$3:$A$14),_xlpm.选择数据区,IF('PPT(12-15页）-TOP10'!$E$3="收款",$BA416:$BL416,$AA416:$AL416),SUM(_xlfn._xlws.FILTER(_xlpm.选择数据区,_xlpm.勾选月份状态数组,"")))</f>
        <v>#NAME?</v>
      </c>
      <c r="AN416" s="256" t="e" cm="1">
        <f t="array" aca="1" ref="AN416" ca="1">_xlfn.LET(_xlpm.勾选月份状态数组,TRANSPOSE('PPT(12-15页）-TOP10'!$A$3:$A$14),_xlpm.选择数据区,IF('PPT(12-15页）-TOP10'!$E$3="收款",$DA416:$DL416,$CA416:$CL416),SUM(_xlfn._xlws.FILTER(_xlpm.选择数据区,_xlpm.勾选月份状态数组,"")))</f>
        <v>#NAME?</v>
      </c>
      <c r="AO416" s="256">
        <f ca="1">SUM(CA416:CC416)+SUM(AD416:AL416)</f>
        <v>0</v>
      </c>
      <c r="AP416" s="256"/>
      <c r="AQ416" s="256"/>
      <c r="AR416" s="256"/>
      <c r="AS416" s="256" cm="1">
        <f t="array" aca="1" ref="AS416" ca="1">_xlfn.XLOOKUP($A416&amp;$B416,'[3]产值及收款计划（2026）'!$A:$A&amp;'[3]产值及收款计划（2026）'!$B:$B,'[3]产值及收款计划（2026）'!AS:AS)</f>
        <v>0</v>
      </c>
      <c r="AT416" s="256" cm="1">
        <f t="array" aca="1" ref="AT416" ca="1">_xlfn.XLOOKUP($A416&amp;$B416,'[3]产值及收款计划（2026）'!$A:$A&amp;'[3]产值及收款计划（2026）'!$B:$B,'[3]产值及收款计划（2026）'!AT:AT)</f>
        <v>0</v>
      </c>
      <c r="AU416" s="256" cm="1">
        <f t="array" aca="1" ref="AU416" ca="1">_xlfn.XLOOKUP($A416&amp;$B416,'[3]产值及收款计划（2026）'!$A:$A&amp;'[3]产值及收款计划（2026）'!$B:$B,'[3]产值及收款计划（2026）'!AU:AU)</f>
        <v>0</v>
      </c>
      <c r="AV416" s="256" cm="1">
        <f t="array" aca="1" ref="AV416" ca="1">_xlfn.XLOOKUP($A416&amp;$B416,'[3]产值及收款计划（2026）'!$A:$A&amp;'[3]产值及收款计划（2026）'!$B:$B,'[3]产值及收款计划（2026）'!AV:AV)</f>
        <v>0</v>
      </c>
      <c r="AW416" s="256" cm="1">
        <f t="array" aca="1" ref="AW416" ca="1">_xlfn.XLOOKUP($A416&amp;$B416,'[3]产值及收款计划（2026）'!$A:$A&amp;'[3]产值及收款计划（2026）'!$B:$B,'[3]产值及收款计划（2026）'!AW:AW)</f>
        <v>0</v>
      </c>
      <c r="AX416" s="256" cm="1">
        <f t="array" aca="1" ref="AX416" ca="1">_xlfn.XLOOKUP($A416&amp;$B416,'[3]产值及收款计划（2026）'!$A:$A&amp;'[3]产值及收款计划（2026）'!$B:$B,'[3]产值及收款计划（2026）'!AX:AX)</f>
        <v>0</v>
      </c>
      <c r="AY416" s="256" cm="1">
        <f t="array" aca="1" ref="AY416" ca="1">_xlfn.XLOOKUP($A416&amp;$B416,'[3]产值及收款计划（2026）'!$A:$A&amp;'[3]产值及收款计划（2026）'!$B:$B,'[3]产值及收款计划（2026）'!AY:AY)</f>
        <v>0</v>
      </c>
      <c r="AZ416" s="256" cm="1">
        <f t="array" aca="1" ref="AZ416" ca="1">_xlfn.XLOOKUP($A416&amp;$B416,'[3]产值及收款计划（2026）'!$A:$A&amp;'[3]产值及收款计划（2026）'!$B:$B,'[3]产值及收款计划（2026）'!AZ:AZ)</f>
        <v>0</v>
      </c>
      <c r="BA416" s="256" cm="1">
        <f t="array" aca="1" ref="BA416" ca="1">_xlfn.XLOOKUP($A416&amp;$B416,'[3]产值及收款计划（2026）'!$A:$A&amp;'[3]产值及收款计划（2026）'!$B:$B,'[3]产值及收款计划（2026）'!BA:BA)</f>
        <v>0</v>
      </c>
      <c r="BB416" s="256" cm="1">
        <f t="array" aca="1" ref="BB416" ca="1">_xlfn.XLOOKUP($A416&amp;$B416,'[3]产值及收款计划（2026）'!$A:$A&amp;'[3]产值及收款计划（2026）'!$B:$B,'[3]产值及收款计划（2026）'!BB:BB)</f>
        <v>0</v>
      </c>
      <c r="BC416" s="256" cm="1">
        <f t="array" aca="1" ref="BC416" ca="1">_xlfn.XLOOKUP($A416&amp;$B416,'[3]产值及收款计划（2026）'!$A:$A&amp;'[3]产值及收款计划（2026）'!$B:$B,'[3]产值及收款计划（2026）'!BC:BC)</f>
        <v>0</v>
      </c>
      <c r="BD416" s="256" cm="1">
        <f t="array" aca="1" ref="BD416" ca="1">_xlfn.XLOOKUP($A416&amp;$B416,'[3]产值及收款计划（2026）'!$A:$A&amp;'[3]产值及收款计划（2026）'!$B:$B,'[3]产值及收款计划（2026）'!BD:BD)</f>
        <v>0</v>
      </c>
      <c r="BE416" s="256" cm="1">
        <f t="array" aca="1" ref="BE416" ca="1">_xlfn.XLOOKUP($A416&amp;$B416,'[3]产值及收款计划（2026）'!$A:$A&amp;'[3]产值及收款计划（2026）'!$B:$B,'[3]产值及收款计划（2026）'!BE:BE)</f>
        <v>0</v>
      </c>
      <c r="BF416" s="256" cm="1">
        <f t="array" aca="1" ref="BF416" ca="1">_xlfn.XLOOKUP($A416&amp;$B416,'[3]产值及收款计划（2026）'!$A:$A&amp;'[3]产值及收款计划（2026）'!$B:$B,'[3]产值及收款计划（2026）'!BF:BF)</f>
        <v>0</v>
      </c>
      <c r="BG416" s="256" cm="1">
        <f t="array" aca="1" ref="BG416" ca="1">_xlfn.XLOOKUP($A416&amp;$B416,'[3]产值及收款计划（2026）'!$A:$A&amp;'[3]产值及收款计划（2026）'!$B:$B,'[3]产值及收款计划（2026）'!BG:BG)</f>
        <v>0</v>
      </c>
      <c r="BH416" s="256" cm="1">
        <f t="array" aca="1" ref="BH416" ca="1">_xlfn.XLOOKUP($A416&amp;$B416,'[3]产值及收款计划（2026）'!$A:$A&amp;'[3]产值及收款计划（2026）'!$B:$B,'[3]产值及收款计划（2026）'!BH:BH)</f>
        <v>0</v>
      </c>
      <c r="BI416" s="256" cm="1">
        <f t="array" aca="1" ref="BI416" ca="1">_xlfn.XLOOKUP($A416&amp;$B416,'[3]产值及收款计划（2026）'!$A:$A&amp;'[3]产值及收款计划（2026）'!$B:$B,'[3]产值及收款计划（2026）'!BI:BI)</f>
        <v>0</v>
      </c>
      <c r="BJ416" s="256" cm="1">
        <f t="array" aca="1" ref="BJ416" ca="1">_xlfn.XLOOKUP($A416&amp;$B416,'[3]产值及收款计划（2026）'!$A:$A&amp;'[3]产值及收款计划（2026）'!$B:$B,'[3]产值及收款计划（2026）'!BJ:BJ)</f>
        <v>0</v>
      </c>
      <c r="BK416" s="256" cm="1">
        <f t="array" aca="1" ref="BK416" ca="1">_xlfn.XLOOKUP($A416&amp;$B416,'[3]产值及收款计划（2026）'!$A:$A&amp;'[3]产值及收款计划（2026）'!$B:$B,'[3]产值及收款计划（2026）'!BK:BK)</f>
        <v>0</v>
      </c>
      <c r="BL416" s="256" cm="1">
        <f t="array" aca="1" ref="BL416" ca="1">_xlfn.XLOOKUP($A416&amp;$B416,'[3]产值及收款计划（2026）'!$A:$A&amp;'[3]产值及收款计划（2026）'!$B:$B,'[3]产值及收款计划（2026）'!BL:BL)</f>
        <v>0</v>
      </c>
      <c r="BM416" s="256"/>
      <c r="BN416" s="256"/>
      <c r="BO416" s="256"/>
      <c r="BP416" s="256"/>
      <c r="BQ416" s="255" cm="1">
        <f t="array" aca="1" ref="BQ416" ca="1">_xlfn.XLOOKUP($A416&amp;$B416,'[3]产值及收款计划（2026）'!$A:$A&amp;'[3]产值及收款计划（2026）'!$B:$B,'[3]产值及收款计划（2026）'!BQ:BQ)</f>
        <v>0</v>
      </c>
      <c r="BR416" s="256" cm="1">
        <f t="array" aca="1" ref="BR416" ca="1">_xlfn.XLOOKUP($A416&amp;$B416,'[3]产值及收款计划（2026）'!$A:$A&amp;'[3]产值及收款计划（2026）'!$B:$B,'[3]产值及收款计划（2026）'!BR:BR)</f>
        <v>0</v>
      </c>
      <c r="CA416" s="256" cm="1">
        <f t="array" aca="1" ref="CA416" ca="1">_xlfn.XLOOKUP($A416&amp;$B416,'[3]产值及收款计划（2026）'!$A:$A&amp;'[3]产值及收款计划（2026）'!$B:$B,'[3]产值及收款计划（2026）'!CA:CA)</f>
        <v>0</v>
      </c>
      <c r="CB416" s="256" cm="1">
        <f t="array" aca="1" ref="CB416" ca="1">_xlfn.XLOOKUP($A416&amp;$B416,'[3]产值及收款计划（2026）'!$A:$A&amp;'[3]产值及收款计划（2026）'!$B:$B,'[3]产值及收款计划（2026）'!CB:CB)</f>
        <v>0</v>
      </c>
      <c r="CC416" s="256" cm="1">
        <f t="array" aca="1" ref="CC416" ca="1">_xlfn.XLOOKUP($A416&amp;$B416,'[3]产值及收款计划（2026）'!$A:$A&amp;'[3]产值及收款计划（2026）'!$B:$B,'[3]产值及收款计划（2026）'!CC:CC)</f>
        <v>0</v>
      </c>
      <c r="CD416" s="256" cm="1">
        <f t="array" aca="1" ref="CD416" ca="1">_xlfn.XLOOKUP($A416&amp;$B416,'[3]产值及收款计划（2026）'!$A:$A&amp;'[3]产值及收款计划（2026）'!$B:$B,'[3]产值及收款计划（2026）'!CD:CD)</f>
        <v>0</v>
      </c>
      <c r="CE416" s="256" cm="1">
        <f t="array" aca="1" ref="CE416" ca="1">_xlfn.XLOOKUP($A416&amp;$B416,'[3]产值及收款计划（2026）'!$A:$A&amp;'[3]产值及收款计划（2026）'!$B:$B,'[3]产值及收款计划（2026）'!CE:CE)</f>
        <v>0</v>
      </c>
      <c r="CF416" s="256" cm="1">
        <f t="array" aca="1" ref="CF416" ca="1">_xlfn.XLOOKUP($A416&amp;$B416,'[3]产值及收款计划（2026）'!$A:$A&amp;'[3]产值及收款计划（2026）'!$B:$B,'[3]产值及收款计划（2026）'!CF:CF)</f>
        <v>0</v>
      </c>
      <c r="CG416" s="256" cm="1">
        <f t="array" aca="1" ref="CG416" ca="1">_xlfn.XLOOKUP($A416&amp;$B416,'[3]产值及收款计划（2026）'!$A:$A&amp;'[3]产值及收款计划（2026）'!$B:$B,'[3]产值及收款计划（2026）'!CG:CG)</f>
        <v>0</v>
      </c>
      <c r="CH416" s="256" cm="1">
        <f t="array" aca="1" ref="CH416" ca="1">_xlfn.XLOOKUP($A416&amp;$B416,'[3]产值及收款计划（2026）'!$A:$A&amp;'[3]产值及收款计划（2026）'!$B:$B,'[3]产值及收款计划（2026）'!CH:CH)</f>
        <v>0</v>
      </c>
      <c r="CI416" s="256" cm="1">
        <f t="array" aca="1" ref="CI416" ca="1">_xlfn.XLOOKUP($A416&amp;$B416,'[3]产值及收款计划（2026）'!$A:$A&amp;'[3]产值及收款计划（2026）'!$B:$B,'[3]产值及收款计划（2026）'!CI:CI)</f>
        <v>0</v>
      </c>
      <c r="CJ416" s="256" cm="1">
        <f t="array" aca="1" ref="CJ416" ca="1">_xlfn.XLOOKUP($A416&amp;$B416,'[3]产值及收款计划（2026）'!$A:$A&amp;'[3]产值及收款计划（2026）'!$B:$B,'[3]产值及收款计划（2026）'!CJ:CJ)</f>
        <v>0</v>
      </c>
      <c r="CK416" s="256" cm="1">
        <f t="array" aca="1" ref="CK416" ca="1">_xlfn.XLOOKUP($A416&amp;$B416,'[3]产值及收款计划（2026）'!$A:$A&amp;'[3]产值及收款计划（2026）'!$B:$B,'[3]产值及收款计划（2026）'!CK:CK)</f>
        <v>0</v>
      </c>
      <c r="CL416" s="256" cm="1">
        <f t="array" aca="1" ref="CL416" ca="1">_xlfn.XLOOKUP($A416&amp;$B416,'[3]产值及收款计划（2026）'!$A:$A&amp;'[3]产值及收款计划（2026）'!$B:$B,'[3]产值及收款计划（2026）'!CL:CL)</f>
        <v>0</v>
      </c>
      <c r="DA416" s="256" cm="1">
        <f t="array" aca="1" ref="DA416" ca="1">_xlfn.XLOOKUP($A416&amp;$B416,'[3]产值及收款计划（2026）'!$A:$A&amp;'[3]产值及收款计划（2026）'!$B:$B,'[3]产值及收款计划（2026）'!DA:DA)</f>
        <v>0</v>
      </c>
      <c r="DB416" s="256" cm="1">
        <f t="array" aca="1" ref="DB416" ca="1">_xlfn.XLOOKUP($A416&amp;$B416,'[3]产值及收款计划（2026）'!$A:$A&amp;'[3]产值及收款计划（2026）'!$B:$B,'[3]产值及收款计划（2026）'!DB:DB)</f>
        <v>0</v>
      </c>
      <c r="DC416" s="256" cm="1">
        <f t="array" aca="1" ref="DC416" ca="1">_xlfn.XLOOKUP($A416&amp;$B416,'[3]产值及收款计划（2026）'!$A:$A&amp;'[3]产值及收款计划（2026）'!$B:$B,'[3]产值及收款计划（2026）'!DC:DC)</f>
        <v>0</v>
      </c>
      <c r="DD416" s="256" cm="1">
        <f t="array" aca="1" ref="DD416" ca="1">_xlfn.XLOOKUP($A416&amp;$B416,'[3]产值及收款计划（2026）'!$A:$A&amp;'[3]产值及收款计划（2026）'!$B:$B,'[3]产值及收款计划（2026）'!DD:DD)</f>
        <v>0</v>
      </c>
      <c r="DE416" s="256" cm="1">
        <f t="array" aca="1" ref="DE416" ca="1">_xlfn.XLOOKUP($A416&amp;$B416,'[3]产值及收款计划（2026）'!$A:$A&amp;'[3]产值及收款计划（2026）'!$B:$B,'[3]产值及收款计划（2026）'!DE:DE)</f>
        <v>0</v>
      </c>
      <c r="DF416" s="256" cm="1">
        <f t="array" aca="1" ref="DF416" ca="1">_xlfn.XLOOKUP($A416&amp;$B416,'[3]产值及收款计划（2026）'!$A:$A&amp;'[3]产值及收款计划（2026）'!$B:$B,'[3]产值及收款计划（2026）'!DF:DF)</f>
        <v>0</v>
      </c>
      <c r="DG416" s="256" cm="1">
        <f t="array" aca="1" ref="DG416" ca="1">_xlfn.XLOOKUP($A416&amp;$B416,'[3]产值及收款计划（2026）'!$A:$A&amp;'[3]产值及收款计划（2026）'!$B:$B,'[3]产值及收款计划（2026）'!DG:DG)</f>
        <v>0</v>
      </c>
      <c r="DH416" s="256" cm="1">
        <f t="array" aca="1" ref="DH416" ca="1">_xlfn.XLOOKUP($A416&amp;$B416,'[3]产值及收款计划（2026）'!$A:$A&amp;'[3]产值及收款计划（2026）'!$B:$B,'[3]产值及收款计划（2026）'!DH:DH)</f>
        <v>0</v>
      </c>
      <c r="DI416" s="256" cm="1">
        <f t="array" aca="1" ref="DI416" ca="1">_xlfn.XLOOKUP($A416&amp;$B416,'[3]产值及收款计划（2026）'!$A:$A&amp;'[3]产值及收款计划（2026）'!$B:$B,'[3]产值及收款计划（2026）'!DI:DI)</f>
        <v>0</v>
      </c>
      <c r="DJ416" s="256" cm="1">
        <f t="array" aca="1" ref="DJ416" ca="1">_xlfn.XLOOKUP($A416&amp;$B416,'[3]产值及收款计划（2026）'!$A:$A&amp;'[3]产值及收款计划（2026）'!$B:$B,'[3]产值及收款计划（2026）'!DJ:DJ)</f>
        <v>0</v>
      </c>
      <c r="DK416" s="256" cm="1">
        <f t="array" aca="1" ref="DK416" ca="1">_xlfn.XLOOKUP($A416&amp;$B416,'[3]产值及收款计划（2026）'!$A:$A&amp;'[3]产值及收款计划（2026）'!$B:$B,'[3]产值及收款计划（2026）'!DK:DK)</f>
        <v>0</v>
      </c>
      <c r="DL416" s="256" cm="1">
        <f t="array" aca="1" ref="DL416" ca="1">_xlfn.XLOOKUP($A416&amp;$B416,'[3]产值及收款计划（2026）'!$A:$A&amp;'[3]产值及收款计划（2026）'!$B:$B,'[3]产值及收款计划（2026）'!DL:DL)</f>
        <v>0</v>
      </c>
      <c r="DM416" s="264"/>
      <c r="DN416" s="250"/>
    </row>
    <row r="417" spans="1:118" ht="20.25" x14ac:dyDescent="0.15">
      <c r="A417" s="254">
        <f t="shared" ca="1" si="21"/>
        <v>69</v>
      </c>
      <c r="B417" s="254" t="s">
        <v>27</v>
      </c>
      <c r="C417" s="255" cm="1">
        <f t="array" aca="1" ref="C417" ca="1">_xlfn.XLOOKUP($A417&amp;$B417,'[3]产值及收款计划（2026）'!$A:$A&amp;'[3]产值及收款计划（2026）'!$B:$B,'[3]产值及收款计划（2026）'!C:C)</f>
        <v>0</v>
      </c>
      <c r="D417" s="255" cm="1">
        <f t="array" aca="1" ref="D417" ca="1">_xlfn.XLOOKUP($A417&amp;$B417,'[3]产值及收款计划（2026）'!$A:$A&amp;'[3]产值及收款计划（2026）'!$B:$B,'[3]产值及收款计划（2026）'!D:D)</f>
        <v>0</v>
      </c>
      <c r="E417" s="256" cm="1">
        <f t="array" aca="1" ref="E417" ca="1">_xlfn.XLOOKUP($A417&amp;$B417,'[3]产值及收款计划（2026）'!$A:$A&amp;'[3]产值及收款计划（2026）'!$B:$B,'[3]产值及收款计划（2026）'!E:E)</f>
        <v>0</v>
      </c>
      <c r="F417" s="256" cm="1">
        <f t="array" aca="1" ref="F417" ca="1">_xlfn.XLOOKUP($A417&amp;$B417,'[3]产值及收款计划（2026）'!$A:$A&amp;'[3]产值及收款计划（2026）'!$B:$B,'[3]产值及收款计划（2026）'!F:F)</f>
        <v>0</v>
      </c>
      <c r="G417" s="256" cm="1">
        <f t="array" aca="1" ref="G417" ca="1">_xlfn.XLOOKUP($A417&amp;$B417,'[3]产值及收款计划（2026）'!$A:$A&amp;'[3]产值及收款计划（2026）'!$B:$B,'[3]产值及收款计划（2026）'!G:G)</f>
        <v>0</v>
      </c>
      <c r="H417" s="256" cm="1">
        <f t="array" aca="1" ref="H417" ca="1">_xlfn.XLOOKUP($A417&amp;$B417,'[3]产值及收款计划（2026）'!$A:$A&amp;'[3]产值及收款计划（2026）'!$B:$B,'[3]产值及收款计划（2026）'!H:H)</f>
        <v>0</v>
      </c>
      <c r="I417" s="257" cm="1">
        <f t="array" aca="1" ref="I417" ca="1">_xlfn.XLOOKUP($A417&amp;$B417,'[3]产值及收款计划（2026）'!$A:$A&amp;'[3]产值及收款计划（2026）'!$B:$B,'[3]产值及收款计划（2026）'!I:I)</f>
        <v>0</v>
      </c>
      <c r="J417" s="258" cm="1">
        <f t="array" aca="1" ref="J417" ca="1">_xlfn.XLOOKUP($A417&amp;$B417,'[3]产值及收款计划（2026）'!$A:$A&amp;'[3]产值及收款计划（2026）'!$B:$B,'[3]产值及收款计划（2026）'!J:J)</f>
        <v>0</v>
      </c>
      <c r="K417" s="256" cm="1">
        <f t="array" aca="1" ref="K417" ca="1">_xlfn.XLOOKUP($A417&amp;$B417,'[3]产值及收款计划（2026）'!$A:$A&amp;'[3]产值及收款计划（2026）'!$B:$B,'[3]产值及收款计划（2026）'!K:K)</f>
        <v>0</v>
      </c>
      <c r="L417" s="256" cm="1">
        <f t="array" aca="1" ref="L417" ca="1">_xlfn.XLOOKUP($A417&amp;$B417,'[3]产值及收款计划（2026）'!$A:$A&amp;'[3]产值及收款计划（2026）'!$B:$B,'[3]产值及收款计划（2026）'!L:L)</f>
        <v>0</v>
      </c>
      <c r="M417" s="256" cm="1">
        <f t="array" aca="1" ref="M417" ca="1">_xlfn.XLOOKUP($A417&amp;$B417,'[3]产值及收款计划（2026）'!$A:$A&amp;'[3]产值及收款计划（2026）'!$B:$B,'[3]产值及收款计划（2026）'!M:M)</f>
        <v>0</v>
      </c>
      <c r="N417" s="256" cm="1">
        <f t="array" aca="1" ref="N417" ca="1">_xlfn.XLOOKUP($A417&amp;$B417,'[3]产值及收款计划（2026）'!$A:$A&amp;'[3]产值及收款计划（2026）'!$B:$B,'[3]产值及收款计划（2026）'!N:N)</f>
        <v>0</v>
      </c>
      <c r="O417" s="256" cm="1">
        <f t="array" aca="1" ref="O417" ca="1">_xlfn.XLOOKUP($A417&amp;$B417,'[3]产值及收款计划（2026）'!$A:$A&amp;'[3]产值及收款计划（2026）'!$B:$B,'[3]产值及收款计划（2026）'!O:O)</f>
        <v>0</v>
      </c>
      <c r="P417" s="255" cm="1">
        <f t="array" aca="1" ref="P417" ca="1">_xlfn.XLOOKUP($A417&amp;$B417,'[3]产值及收款计划（2026）'!$A:$A&amp;'[3]产值及收款计划（2026）'!$B:$B,'[3]产值及收款计划（2026）'!P:P)</f>
        <v>0</v>
      </c>
      <c r="Q417" s="256" cm="1">
        <f t="array" aca="1" ref="Q417" ca="1">_xlfn.XLOOKUP($A417&amp;$B417,'[3]产值及收款计划（2026）'!$A:$A&amp;'[3]产值及收款计划（2026）'!$B:$B,'[3]产值及收款计划（2026）'!Q:Q)</f>
        <v>0</v>
      </c>
      <c r="R417" s="256" cm="1">
        <f t="array" aca="1" ref="R417" ca="1">_xlfn.XLOOKUP($A417&amp;$B417,'[3]产值及收款计划（2026）'!$A:$A&amp;'[3]产值及收款计划（2026）'!$B:$B,'[3]产值及收款计划（2026）'!R:R)</f>
        <v>0</v>
      </c>
      <c r="S417" s="256" cm="1">
        <f t="array" aca="1" ref="S417" ca="1">_xlfn.XLOOKUP($A417&amp;$B417,'[3]产值及收款计划（2026）'!$A:$A&amp;'[3]产值及收款计划（2026）'!$B:$B,'[3]产值及收款计划（2026）'!S:S)</f>
        <v>0</v>
      </c>
      <c r="T417" s="256" cm="1">
        <f t="array" aca="1" ref="T417" ca="1">_xlfn.XLOOKUP($A417&amp;$B417,'[3]产值及收款计划（2026）'!$A:$A&amp;'[3]产值及收款计划（2026）'!$B:$B,'[3]产值及收款计划（2026）'!T:T)</f>
        <v>0</v>
      </c>
      <c r="U417" s="256" cm="1">
        <f t="array" aca="1" ref="U417" ca="1">_xlfn.XLOOKUP($A417&amp;$B417,'[3]产值及收款计划（2026）'!$A:$A&amp;'[3]产值及收款计划（2026）'!$B:$B,'[3]产值及收款计划（2026）'!U:U)</f>
        <v>0</v>
      </c>
      <c r="V417" s="256" cm="1">
        <f t="array" aca="1" ref="V417" ca="1">_xlfn.XLOOKUP($A417&amp;$B417,'[3]产值及收款计划（2026）'!$A:$A&amp;'[3]产值及收款计划（2026）'!$B:$B,'[3]产值及收款计划（2026）'!V:V)</f>
        <v>0</v>
      </c>
      <c r="W417" s="256" cm="1">
        <f t="array" aca="1" ref="W417" ca="1">_xlfn.XLOOKUP($A417&amp;$B417,'[3]产值及收款计划（2026）'!$A:$A&amp;'[3]产值及收款计划（2026）'!$B:$B,'[3]产值及收款计划（2026）'!W:W)</f>
        <v>0</v>
      </c>
      <c r="X417" s="256" cm="1">
        <f t="array" aca="1" ref="X417" ca="1">_xlfn.XLOOKUP($A417&amp;$B417,'[3]产值及收款计划（2026）'!$A:$A&amp;'[3]产值及收款计划（2026）'!$B:$B,'[3]产值及收款计划（2026）'!X:X)</f>
        <v>0</v>
      </c>
      <c r="Y417" s="256" cm="1">
        <f t="array" aca="1" ref="Y417" ca="1">_xlfn.XLOOKUP($A417&amp;$B417,'[3]产值及收款计划（2026）'!$A:$A&amp;'[3]产值及收款计划（2026）'!$B:$B,'[3]产值及收款计划（2026）'!Y:Y)</f>
        <v>0</v>
      </c>
      <c r="Z417" s="256" cm="1">
        <f t="array" aca="1" ref="Z417" ca="1">_xlfn.XLOOKUP($A417&amp;$B417,'[3]产值及收款计划（2026）'!$A:$A&amp;'[3]产值及收款计划（2026）'!$B:$B,'[3]产值及收款计划（2026）'!Z:Z)</f>
        <v>0</v>
      </c>
      <c r="AA417" s="256" cm="1">
        <f t="array" aca="1" ref="AA417" ca="1">_xlfn.XLOOKUP($A417&amp;$B417,'[3]产值及收款计划（2026）'!$A:$A&amp;'[3]产值及收款计划（2026）'!$B:$B,'[3]产值及收款计划（2026）'!AA:AA)</f>
        <v>0</v>
      </c>
      <c r="AB417" s="256" cm="1">
        <f t="array" aca="1" ref="AB417" ca="1">_xlfn.XLOOKUP($A417&amp;$B417,'[3]产值及收款计划（2026）'!$A:$A&amp;'[3]产值及收款计划（2026）'!$B:$B,'[3]产值及收款计划（2026）'!AB:AB)</f>
        <v>0</v>
      </c>
      <c r="AC417" s="256" cm="1">
        <f t="array" aca="1" ref="AC417" ca="1">_xlfn.XLOOKUP($A417&amp;$B417,'[3]产值及收款计划（2026）'!$A:$A&amp;'[3]产值及收款计划（2026）'!$B:$B,'[3]产值及收款计划（2026）'!AC:AC)</f>
        <v>0</v>
      </c>
      <c r="AD417" s="256" cm="1">
        <f t="array" aca="1" ref="AD417" ca="1">_xlfn.XLOOKUP($A417&amp;$B417,'[3]产值及收款计划（2026）'!$A:$A&amp;'[3]产值及收款计划（2026）'!$B:$B,'[3]产值及收款计划（2026）'!AD:AD)</f>
        <v>0</v>
      </c>
      <c r="AE417" s="256" cm="1">
        <f t="array" aca="1" ref="AE417" ca="1">_xlfn.XLOOKUP($A417&amp;$B417,'[3]产值及收款计划（2026）'!$A:$A&amp;'[3]产值及收款计划（2026）'!$B:$B,'[3]产值及收款计划（2026）'!AE:AE)</f>
        <v>0</v>
      </c>
      <c r="AF417" s="256" cm="1">
        <f t="array" aca="1" ref="AF417" ca="1">_xlfn.XLOOKUP($A417&amp;$B417,'[3]产值及收款计划（2026）'!$A:$A&amp;'[3]产值及收款计划（2026）'!$B:$B,'[3]产值及收款计划（2026）'!AF:AF)</f>
        <v>0</v>
      </c>
      <c r="AG417" s="256" cm="1">
        <f t="array" aca="1" ref="AG417" ca="1">_xlfn.XLOOKUP($A417&amp;$B417,'[3]产值及收款计划（2026）'!$A:$A&amp;'[3]产值及收款计划（2026）'!$B:$B,'[3]产值及收款计划（2026）'!AG:AG)</f>
        <v>0</v>
      </c>
      <c r="AH417" s="256" cm="1">
        <f t="array" aca="1" ref="AH417" ca="1">_xlfn.XLOOKUP($A417&amp;$B417,'[3]产值及收款计划（2026）'!$A:$A&amp;'[3]产值及收款计划（2026）'!$B:$B,'[3]产值及收款计划（2026）'!AH:AH)</f>
        <v>0</v>
      </c>
      <c r="AI417" s="256" cm="1">
        <f t="array" aca="1" ref="AI417" ca="1">_xlfn.XLOOKUP($A417&amp;$B417,'[3]产值及收款计划（2026）'!$A:$A&amp;'[3]产值及收款计划（2026）'!$B:$B,'[3]产值及收款计划（2026）'!AI:AI)</f>
        <v>0</v>
      </c>
      <c r="AJ417" s="256" cm="1">
        <f t="array" aca="1" ref="AJ417" ca="1">_xlfn.XLOOKUP($A417&amp;$B417,'[3]产值及收款计划（2026）'!$A:$A&amp;'[3]产值及收款计划（2026）'!$B:$B,'[3]产值及收款计划（2026）'!AJ:AJ)</f>
        <v>0</v>
      </c>
      <c r="AK417" s="256" cm="1">
        <f t="array" aca="1" ref="AK417" ca="1">_xlfn.XLOOKUP($A417&amp;$B417,'[3]产值及收款计划（2026）'!$A:$A&amp;'[3]产值及收款计划（2026）'!$B:$B,'[3]产值及收款计划（2026）'!AK:AK)</f>
        <v>0</v>
      </c>
      <c r="AL417" s="256" cm="1">
        <f t="array" aca="1" ref="AL417" ca="1">_xlfn.XLOOKUP($A417&amp;$B417,'[3]产值及收款计划（2026）'!$A:$A&amp;'[3]产值及收款计划（2026）'!$B:$B,'[3]产值及收款计划（2026）'!AL:AL)</f>
        <v>0</v>
      </c>
      <c r="AM417" s="263" t="e" cm="1">
        <f t="array" aca="1" ref="AM417" ca="1">_xlfn.LET(_xlpm.勾选月份状态数组,TRANSPOSE('PPT(12-15页）-TOP10'!$A$3:$A$14),_xlpm.选择数据区,IF('PPT(12-15页）-TOP10'!$E$3="收款",$BA417:$BL417,$AA417:$AL417),SUM(_xlfn._xlws.FILTER(_xlpm.选择数据区,_xlpm.勾选月份状态数组,"")))</f>
        <v>#NAME?</v>
      </c>
      <c r="AN417" s="256" t="e" cm="1">
        <f t="array" aca="1" ref="AN417" ca="1">_xlfn.LET(_xlpm.勾选月份状态数组,TRANSPOSE('PPT(12-15页）-TOP10'!$A$3:$A$14),_xlpm.选择数据区,IF('PPT(12-15页）-TOP10'!$E$3="收款",$DA417:$DL417,$CA417:$CL417),SUM(_xlfn._xlws.FILTER(_xlpm.选择数据区,_xlpm.勾选月份状态数组,"")))</f>
        <v>#NAME?</v>
      </c>
      <c r="AO417" s="256">
        <f ca="1">SUM(CA417:CC417)+SUM(AD417:AL417)</f>
        <v>0</v>
      </c>
      <c r="AP417" s="256"/>
      <c r="AQ417" s="256"/>
      <c r="AR417" s="256"/>
      <c r="AS417" s="256" cm="1">
        <f t="array" aca="1" ref="AS417" ca="1">_xlfn.XLOOKUP($A417&amp;$B417,'[3]产值及收款计划（2026）'!$A:$A&amp;'[3]产值及收款计划（2026）'!$B:$B,'[3]产值及收款计划（2026）'!AS:AS)</f>
        <v>0</v>
      </c>
      <c r="AT417" s="256" cm="1">
        <f t="array" aca="1" ref="AT417" ca="1">_xlfn.XLOOKUP($A417&amp;$B417,'[3]产值及收款计划（2026）'!$A:$A&amp;'[3]产值及收款计划（2026）'!$B:$B,'[3]产值及收款计划（2026）'!AT:AT)</f>
        <v>0</v>
      </c>
      <c r="AU417" s="256" cm="1">
        <f t="array" aca="1" ref="AU417" ca="1">_xlfn.XLOOKUP($A417&amp;$B417,'[3]产值及收款计划（2026）'!$A:$A&amp;'[3]产值及收款计划（2026）'!$B:$B,'[3]产值及收款计划（2026）'!AU:AU)</f>
        <v>0</v>
      </c>
      <c r="AV417" s="256" cm="1">
        <f t="array" aca="1" ref="AV417" ca="1">_xlfn.XLOOKUP($A417&amp;$B417,'[3]产值及收款计划（2026）'!$A:$A&amp;'[3]产值及收款计划（2026）'!$B:$B,'[3]产值及收款计划（2026）'!AV:AV)</f>
        <v>0</v>
      </c>
      <c r="AW417" s="256" cm="1">
        <f t="array" aca="1" ref="AW417" ca="1">_xlfn.XLOOKUP($A417&amp;$B417,'[3]产值及收款计划（2026）'!$A:$A&amp;'[3]产值及收款计划（2026）'!$B:$B,'[3]产值及收款计划（2026）'!AW:AW)</f>
        <v>0</v>
      </c>
      <c r="AX417" s="256" cm="1">
        <f t="array" aca="1" ref="AX417" ca="1">_xlfn.XLOOKUP($A417&amp;$B417,'[3]产值及收款计划（2026）'!$A:$A&amp;'[3]产值及收款计划（2026）'!$B:$B,'[3]产值及收款计划（2026）'!AX:AX)</f>
        <v>0</v>
      </c>
      <c r="AY417" s="256" cm="1">
        <f t="array" aca="1" ref="AY417" ca="1">_xlfn.XLOOKUP($A417&amp;$B417,'[3]产值及收款计划（2026）'!$A:$A&amp;'[3]产值及收款计划（2026）'!$B:$B,'[3]产值及收款计划（2026）'!AY:AY)</f>
        <v>0</v>
      </c>
      <c r="AZ417" s="256" cm="1">
        <f t="array" aca="1" ref="AZ417" ca="1">_xlfn.XLOOKUP($A417&amp;$B417,'[3]产值及收款计划（2026）'!$A:$A&amp;'[3]产值及收款计划（2026）'!$B:$B,'[3]产值及收款计划（2026）'!AZ:AZ)</f>
        <v>0</v>
      </c>
      <c r="BA417" s="256" cm="1">
        <f t="array" aca="1" ref="BA417" ca="1">_xlfn.XLOOKUP($A417&amp;$B417,'[3]产值及收款计划（2026）'!$A:$A&amp;'[3]产值及收款计划（2026）'!$B:$B,'[3]产值及收款计划（2026）'!BA:BA)</f>
        <v>0</v>
      </c>
      <c r="BB417" s="256" cm="1">
        <f t="array" aca="1" ref="BB417" ca="1">_xlfn.XLOOKUP($A417&amp;$B417,'[3]产值及收款计划（2026）'!$A:$A&amp;'[3]产值及收款计划（2026）'!$B:$B,'[3]产值及收款计划（2026）'!BB:BB)</f>
        <v>0</v>
      </c>
      <c r="BC417" s="256" cm="1">
        <f t="array" aca="1" ref="BC417" ca="1">_xlfn.XLOOKUP($A417&amp;$B417,'[3]产值及收款计划（2026）'!$A:$A&amp;'[3]产值及收款计划（2026）'!$B:$B,'[3]产值及收款计划（2026）'!BC:BC)</f>
        <v>0</v>
      </c>
      <c r="BD417" s="256" cm="1">
        <f t="array" aca="1" ref="BD417" ca="1">_xlfn.XLOOKUP($A417&amp;$B417,'[3]产值及收款计划（2026）'!$A:$A&amp;'[3]产值及收款计划（2026）'!$B:$B,'[3]产值及收款计划（2026）'!BD:BD)</f>
        <v>0</v>
      </c>
      <c r="BE417" s="256" cm="1">
        <f t="array" aca="1" ref="BE417" ca="1">_xlfn.XLOOKUP($A417&amp;$B417,'[3]产值及收款计划（2026）'!$A:$A&amp;'[3]产值及收款计划（2026）'!$B:$B,'[3]产值及收款计划（2026）'!BE:BE)</f>
        <v>0</v>
      </c>
      <c r="BF417" s="256" cm="1">
        <f t="array" aca="1" ref="BF417" ca="1">_xlfn.XLOOKUP($A417&amp;$B417,'[3]产值及收款计划（2026）'!$A:$A&amp;'[3]产值及收款计划（2026）'!$B:$B,'[3]产值及收款计划（2026）'!BF:BF)</f>
        <v>0</v>
      </c>
      <c r="BG417" s="256" cm="1">
        <f t="array" aca="1" ref="BG417" ca="1">_xlfn.XLOOKUP($A417&amp;$B417,'[3]产值及收款计划（2026）'!$A:$A&amp;'[3]产值及收款计划（2026）'!$B:$B,'[3]产值及收款计划（2026）'!BG:BG)</f>
        <v>0</v>
      </c>
      <c r="BH417" s="256" cm="1">
        <f t="array" aca="1" ref="BH417" ca="1">_xlfn.XLOOKUP($A417&amp;$B417,'[3]产值及收款计划（2026）'!$A:$A&amp;'[3]产值及收款计划（2026）'!$B:$B,'[3]产值及收款计划（2026）'!BH:BH)</f>
        <v>0</v>
      </c>
      <c r="BI417" s="256" cm="1">
        <f t="array" aca="1" ref="BI417" ca="1">_xlfn.XLOOKUP($A417&amp;$B417,'[3]产值及收款计划（2026）'!$A:$A&amp;'[3]产值及收款计划（2026）'!$B:$B,'[3]产值及收款计划（2026）'!BI:BI)</f>
        <v>0</v>
      </c>
      <c r="BJ417" s="256" cm="1">
        <f t="array" aca="1" ref="BJ417" ca="1">_xlfn.XLOOKUP($A417&amp;$B417,'[3]产值及收款计划（2026）'!$A:$A&amp;'[3]产值及收款计划（2026）'!$B:$B,'[3]产值及收款计划（2026）'!BJ:BJ)</f>
        <v>0</v>
      </c>
      <c r="BK417" s="256" cm="1">
        <f t="array" aca="1" ref="BK417" ca="1">_xlfn.XLOOKUP($A417&amp;$B417,'[3]产值及收款计划（2026）'!$A:$A&amp;'[3]产值及收款计划（2026）'!$B:$B,'[3]产值及收款计划（2026）'!BK:BK)</f>
        <v>0</v>
      </c>
      <c r="BL417" s="256" cm="1">
        <f t="array" aca="1" ref="BL417" ca="1">_xlfn.XLOOKUP($A417&amp;$B417,'[3]产值及收款计划（2026）'!$A:$A&amp;'[3]产值及收款计划（2026）'!$B:$B,'[3]产值及收款计划（2026）'!BL:BL)</f>
        <v>0</v>
      </c>
      <c r="BM417" s="256"/>
      <c r="BN417" s="256"/>
      <c r="BO417" s="256"/>
      <c r="BP417" s="256"/>
      <c r="BQ417" s="255" cm="1">
        <f t="array" aca="1" ref="BQ417" ca="1">_xlfn.XLOOKUP($A417&amp;$B417,'[3]产值及收款计划（2026）'!$A:$A&amp;'[3]产值及收款计划（2026）'!$B:$B,'[3]产值及收款计划（2026）'!BQ:BQ)</f>
        <v>0</v>
      </c>
      <c r="BR417" s="256" cm="1">
        <f t="array" aca="1" ref="BR417" ca="1">_xlfn.XLOOKUP($A417&amp;$B417,'[3]产值及收款计划（2026）'!$A:$A&amp;'[3]产值及收款计划（2026）'!$B:$B,'[3]产值及收款计划（2026）'!BR:BR)</f>
        <v>0</v>
      </c>
      <c r="CA417" s="256" cm="1">
        <f t="array" aca="1" ref="CA417" ca="1">_xlfn.XLOOKUP($A417&amp;$B417,'[3]产值及收款计划（2026）'!$A:$A&amp;'[3]产值及收款计划（2026）'!$B:$B,'[3]产值及收款计划（2026）'!CA:CA)</f>
        <v>0</v>
      </c>
      <c r="CB417" s="256" cm="1">
        <f t="array" aca="1" ref="CB417" ca="1">_xlfn.XLOOKUP($A417&amp;$B417,'[3]产值及收款计划（2026）'!$A:$A&amp;'[3]产值及收款计划（2026）'!$B:$B,'[3]产值及收款计划（2026）'!CB:CB)</f>
        <v>0</v>
      </c>
      <c r="CC417" s="256" cm="1">
        <f t="array" aca="1" ref="CC417" ca="1">_xlfn.XLOOKUP($A417&amp;$B417,'[3]产值及收款计划（2026）'!$A:$A&amp;'[3]产值及收款计划（2026）'!$B:$B,'[3]产值及收款计划（2026）'!CC:CC)</f>
        <v>0</v>
      </c>
      <c r="CD417" s="256" cm="1">
        <f t="array" aca="1" ref="CD417" ca="1">_xlfn.XLOOKUP($A417&amp;$B417,'[3]产值及收款计划（2026）'!$A:$A&amp;'[3]产值及收款计划（2026）'!$B:$B,'[3]产值及收款计划（2026）'!CD:CD)</f>
        <v>0</v>
      </c>
      <c r="CE417" s="256" cm="1">
        <f t="array" aca="1" ref="CE417" ca="1">_xlfn.XLOOKUP($A417&amp;$B417,'[3]产值及收款计划（2026）'!$A:$A&amp;'[3]产值及收款计划（2026）'!$B:$B,'[3]产值及收款计划（2026）'!CE:CE)</f>
        <v>0</v>
      </c>
      <c r="CF417" s="256" cm="1">
        <f t="array" aca="1" ref="CF417" ca="1">_xlfn.XLOOKUP($A417&amp;$B417,'[3]产值及收款计划（2026）'!$A:$A&amp;'[3]产值及收款计划（2026）'!$B:$B,'[3]产值及收款计划（2026）'!CF:CF)</f>
        <v>0</v>
      </c>
      <c r="CG417" s="256" cm="1">
        <f t="array" aca="1" ref="CG417" ca="1">_xlfn.XLOOKUP($A417&amp;$B417,'[3]产值及收款计划（2026）'!$A:$A&amp;'[3]产值及收款计划（2026）'!$B:$B,'[3]产值及收款计划（2026）'!CG:CG)</f>
        <v>0</v>
      </c>
      <c r="CH417" s="256" cm="1">
        <f t="array" aca="1" ref="CH417" ca="1">_xlfn.XLOOKUP($A417&amp;$B417,'[3]产值及收款计划（2026）'!$A:$A&amp;'[3]产值及收款计划（2026）'!$B:$B,'[3]产值及收款计划（2026）'!CH:CH)</f>
        <v>0</v>
      </c>
      <c r="CI417" s="256" cm="1">
        <f t="array" aca="1" ref="CI417" ca="1">_xlfn.XLOOKUP($A417&amp;$B417,'[3]产值及收款计划（2026）'!$A:$A&amp;'[3]产值及收款计划（2026）'!$B:$B,'[3]产值及收款计划（2026）'!CI:CI)</f>
        <v>0</v>
      </c>
      <c r="CJ417" s="256" cm="1">
        <f t="array" aca="1" ref="CJ417" ca="1">_xlfn.XLOOKUP($A417&amp;$B417,'[3]产值及收款计划（2026）'!$A:$A&amp;'[3]产值及收款计划（2026）'!$B:$B,'[3]产值及收款计划（2026）'!CJ:CJ)</f>
        <v>0</v>
      </c>
      <c r="CK417" s="256" cm="1">
        <f t="array" aca="1" ref="CK417" ca="1">_xlfn.XLOOKUP($A417&amp;$B417,'[3]产值及收款计划（2026）'!$A:$A&amp;'[3]产值及收款计划（2026）'!$B:$B,'[3]产值及收款计划（2026）'!CK:CK)</f>
        <v>0</v>
      </c>
      <c r="CL417" s="256" cm="1">
        <f t="array" aca="1" ref="CL417" ca="1">_xlfn.XLOOKUP($A417&amp;$B417,'[3]产值及收款计划（2026）'!$A:$A&amp;'[3]产值及收款计划（2026）'!$B:$B,'[3]产值及收款计划（2026）'!CL:CL)</f>
        <v>0</v>
      </c>
      <c r="DA417" s="256" cm="1">
        <f t="array" aca="1" ref="DA417" ca="1">_xlfn.XLOOKUP($A417&amp;$B417,'[3]产值及收款计划（2026）'!$A:$A&amp;'[3]产值及收款计划（2026）'!$B:$B,'[3]产值及收款计划（2026）'!DA:DA)</f>
        <v>0</v>
      </c>
      <c r="DB417" s="256" cm="1">
        <f t="array" aca="1" ref="DB417" ca="1">_xlfn.XLOOKUP($A417&amp;$B417,'[3]产值及收款计划（2026）'!$A:$A&amp;'[3]产值及收款计划（2026）'!$B:$B,'[3]产值及收款计划（2026）'!DB:DB)</f>
        <v>0</v>
      </c>
      <c r="DC417" s="256" cm="1">
        <f t="array" aca="1" ref="DC417" ca="1">_xlfn.XLOOKUP($A417&amp;$B417,'[3]产值及收款计划（2026）'!$A:$A&amp;'[3]产值及收款计划（2026）'!$B:$B,'[3]产值及收款计划（2026）'!DC:DC)</f>
        <v>0</v>
      </c>
      <c r="DD417" s="256" cm="1">
        <f t="array" aca="1" ref="DD417" ca="1">_xlfn.XLOOKUP($A417&amp;$B417,'[3]产值及收款计划（2026）'!$A:$A&amp;'[3]产值及收款计划（2026）'!$B:$B,'[3]产值及收款计划（2026）'!DD:DD)</f>
        <v>0</v>
      </c>
      <c r="DE417" s="256" cm="1">
        <f t="array" aca="1" ref="DE417" ca="1">_xlfn.XLOOKUP($A417&amp;$B417,'[3]产值及收款计划（2026）'!$A:$A&amp;'[3]产值及收款计划（2026）'!$B:$B,'[3]产值及收款计划（2026）'!DE:DE)</f>
        <v>0</v>
      </c>
      <c r="DF417" s="256" cm="1">
        <f t="array" aca="1" ref="DF417" ca="1">_xlfn.XLOOKUP($A417&amp;$B417,'[3]产值及收款计划（2026）'!$A:$A&amp;'[3]产值及收款计划（2026）'!$B:$B,'[3]产值及收款计划（2026）'!DF:DF)</f>
        <v>0</v>
      </c>
      <c r="DG417" s="256" cm="1">
        <f t="array" aca="1" ref="DG417" ca="1">_xlfn.XLOOKUP($A417&amp;$B417,'[3]产值及收款计划（2026）'!$A:$A&amp;'[3]产值及收款计划（2026）'!$B:$B,'[3]产值及收款计划（2026）'!DG:DG)</f>
        <v>0</v>
      </c>
      <c r="DH417" s="256" cm="1">
        <f t="array" aca="1" ref="DH417" ca="1">_xlfn.XLOOKUP($A417&amp;$B417,'[3]产值及收款计划（2026）'!$A:$A&amp;'[3]产值及收款计划（2026）'!$B:$B,'[3]产值及收款计划（2026）'!DH:DH)</f>
        <v>0</v>
      </c>
      <c r="DI417" s="256" cm="1">
        <f t="array" aca="1" ref="DI417" ca="1">_xlfn.XLOOKUP($A417&amp;$B417,'[3]产值及收款计划（2026）'!$A:$A&amp;'[3]产值及收款计划（2026）'!$B:$B,'[3]产值及收款计划（2026）'!DI:DI)</f>
        <v>0</v>
      </c>
      <c r="DJ417" s="256" cm="1">
        <f t="array" aca="1" ref="DJ417" ca="1">_xlfn.XLOOKUP($A417&amp;$B417,'[3]产值及收款计划（2026）'!$A:$A&amp;'[3]产值及收款计划（2026）'!$B:$B,'[3]产值及收款计划（2026）'!DJ:DJ)</f>
        <v>0</v>
      </c>
      <c r="DK417" s="256" cm="1">
        <f t="array" aca="1" ref="DK417" ca="1">_xlfn.XLOOKUP($A417&amp;$B417,'[3]产值及收款计划（2026）'!$A:$A&amp;'[3]产值及收款计划（2026）'!$B:$B,'[3]产值及收款计划（2026）'!DK:DK)</f>
        <v>0</v>
      </c>
      <c r="DL417" s="256" cm="1">
        <f t="array" aca="1" ref="DL417" ca="1">_xlfn.XLOOKUP($A417&amp;$B417,'[3]产值及收款计划（2026）'!$A:$A&amp;'[3]产值及收款计划（2026）'!$B:$B,'[3]产值及收款计划（2026）'!DL:DL)</f>
        <v>0</v>
      </c>
      <c r="DM417" s="264"/>
      <c r="DN417" s="250"/>
    </row>
    <row r="418" spans="1:118" ht="20.25" x14ac:dyDescent="0.15">
      <c r="A418" s="254">
        <f t="shared" ca="1" si="21"/>
        <v>70</v>
      </c>
      <c r="B418" s="254" t="s">
        <v>27</v>
      </c>
      <c r="C418" s="255" cm="1">
        <f t="array" aca="1" ref="C418" ca="1">_xlfn.XLOOKUP($A418&amp;$B418,'[3]产值及收款计划（2026）'!$A:$A&amp;'[3]产值及收款计划（2026）'!$B:$B,'[3]产值及收款计划（2026）'!C:C)</f>
        <v>0</v>
      </c>
      <c r="D418" s="255" cm="1">
        <f t="array" aca="1" ref="D418" ca="1">_xlfn.XLOOKUP($A418&amp;$B418,'[3]产值及收款计划（2026）'!$A:$A&amp;'[3]产值及收款计划（2026）'!$B:$B,'[3]产值及收款计划（2026）'!D:D)</f>
        <v>0</v>
      </c>
      <c r="E418" s="256" cm="1">
        <f t="array" aca="1" ref="E418" ca="1">_xlfn.XLOOKUP($A418&amp;$B418,'[3]产值及收款计划（2026）'!$A:$A&amp;'[3]产值及收款计划（2026）'!$B:$B,'[3]产值及收款计划（2026）'!E:E)</f>
        <v>0</v>
      </c>
      <c r="F418" s="256" cm="1">
        <f t="array" aca="1" ref="F418" ca="1">_xlfn.XLOOKUP($A418&amp;$B418,'[3]产值及收款计划（2026）'!$A:$A&amp;'[3]产值及收款计划（2026）'!$B:$B,'[3]产值及收款计划（2026）'!F:F)</f>
        <v>0</v>
      </c>
      <c r="G418" s="256" cm="1">
        <f t="array" aca="1" ref="G418" ca="1">_xlfn.XLOOKUP($A418&amp;$B418,'[3]产值及收款计划（2026）'!$A:$A&amp;'[3]产值及收款计划（2026）'!$B:$B,'[3]产值及收款计划（2026）'!G:G)</f>
        <v>0</v>
      </c>
      <c r="H418" s="256" cm="1">
        <f t="array" aca="1" ref="H418" ca="1">_xlfn.XLOOKUP($A418&amp;$B418,'[3]产值及收款计划（2026）'!$A:$A&amp;'[3]产值及收款计划（2026）'!$B:$B,'[3]产值及收款计划（2026）'!H:H)</f>
        <v>0</v>
      </c>
      <c r="I418" s="257" cm="1">
        <f t="array" aca="1" ref="I418" ca="1">_xlfn.XLOOKUP($A418&amp;$B418,'[3]产值及收款计划（2026）'!$A:$A&amp;'[3]产值及收款计划（2026）'!$B:$B,'[3]产值及收款计划（2026）'!I:I)</f>
        <v>0</v>
      </c>
      <c r="J418" s="258" cm="1">
        <f t="array" aca="1" ref="J418" ca="1">_xlfn.XLOOKUP($A418&amp;$B418,'[3]产值及收款计划（2026）'!$A:$A&amp;'[3]产值及收款计划（2026）'!$B:$B,'[3]产值及收款计划（2026）'!J:J)</f>
        <v>0</v>
      </c>
      <c r="K418" s="256" cm="1">
        <f t="array" aca="1" ref="K418" ca="1">_xlfn.XLOOKUP($A418&amp;$B418,'[3]产值及收款计划（2026）'!$A:$A&amp;'[3]产值及收款计划（2026）'!$B:$B,'[3]产值及收款计划（2026）'!K:K)</f>
        <v>0</v>
      </c>
      <c r="L418" s="256" cm="1">
        <f t="array" aca="1" ref="L418" ca="1">_xlfn.XLOOKUP($A418&amp;$B418,'[3]产值及收款计划（2026）'!$A:$A&amp;'[3]产值及收款计划（2026）'!$B:$B,'[3]产值及收款计划（2026）'!L:L)</f>
        <v>0</v>
      </c>
      <c r="M418" s="256" cm="1">
        <f t="array" aca="1" ref="M418" ca="1">_xlfn.XLOOKUP($A418&amp;$B418,'[3]产值及收款计划（2026）'!$A:$A&amp;'[3]产值及收款计划（2026）'!$B:$B,'[3]产值及收款计划（2026）'!M:M)</f>
        <v>0</v>
      </c>
      <c r="N418" s="256" cm="1">
        <f t="array" aca="1" ref="N418" ca="1">_xlfn.XLOOKUP($A418&amp;$B418,'[3]产值及收款计划（2026）'!$A:$A&amp;'[3]产值及收款计划（2026）'!$B:$B,'[3]产值及收款计划（2026）'!N:N)</f>
        <v>0</v>
      </c>
      <c r="O418" s="256" cm="1">
        <f t="array" aca="1" ref="O418" ca="1">_xlfn.XLOOKUP($A418&amp;$B418,'[3]产值及收款计划（2026）'!$A:$A&amp;'[3]产值及收款计划（2026）'!$B:$B,'[3]产值及收款计划（2026）'!O:O)</f>
        <v>0</v>
      </c>
      <c r="P418" s="255" cm="1">
        <f t="array" aca="1" ref="P418" ca="1">_xlfn.XLOOKUP($A418&amp;$B418,'[3]产值及收款计划（2026）'!$A:$A&amp;'[3]产值及收款计划（2026）'!$B:$B,'[3]产值及收款计划（2026）'!P:P)</f>
        <v>0</v>
      </c>
      <c r="Q418" s="256" cm="1">
        <f t="array" aca="1" ref="Q418" ca="1">_xlfn.XLOOKUP($A418&amp;$B418,'[3]产值及收款计划（2026）'!$A:$A&amp;'[3]产值及收款计划（2026）'!$B:$B,'[3]产值及收款计划（2026）'!Q:Q)</f>
        <v>0</v>
      </c>
      <c r="R418" s="256" cm="1">
        <f t="array" aca="1" ref="R418" ca="1">_xlfn.XLOOKUP($A418&amp;$B418,'[3]产值及收款计划（2026）'!$A:$A&amp;'[3]产值及收款计划（2026）'!$B:$B,'[3]产值及收款计划（2026）'!R:R)</f>
        <v>0</v>
      </c>
      <c r="S418" s="256" cm="1">
        <f t="array" aca="1" ref="S418" ca="1">_xlfn.XLOOKUP($A418&amp;$B418,'[3]产值及收款计划（2026）'!$A:$A&amp;'[3]产值及收款计划（2026）'!$B:$B,'[3]产值及收款计划（2026）'!S:S)</f>
        <v>0</v>
      </c>
      <c r="T418" s="256" cm="1">
        <f t="array" aca="1" ref="T418" ca="1">_xlfn.XLOOKUP($A418&amp;$B418,'[3]产值及收款计划（2026）'!$A:$A&amp;'[3]产值及收款计划（2026）'!$B:$B,'[3]产值及收款计划（2026）'!T:T)</f>
        <v>0</v>
      </c>
      <c r="U418" s="256" cm="1">
        <f t="array" aca="1" ref="U418" ca="1">_xlfn.XLOOKUP($A418&amp;$B418,'[3]产值及收款计划（2026）'!$A:$A&amp;'[3]产值及收款计划（2026）'!$B:$B,'[3]产值及收款计划（2026）'!U:U)</f>
        <v>0</v>
      </c>
      <c r="V418" s="256" cm="1">
        <f t="array" aca="1" ref="V418" ca="1">_xlfn.XLOOKUP($A418&amp;$B418,'[3]产值及收款计划（2026）'!$A:$A&amp;'[3]产值及收款计划（2026）'!$B:$B,'[3]产值及收款计划（2026）'!V:V)</f>
        <v>0</v>
      </c>
      <c r="W418" s="256" cm="1">
        <f t="array" aca="1" ref="W418" ca="1">_xlfn.XLOOKUP($A418&amp;$B418,'[3]产值及收款计划（2026）'!$A:$A&amp;'[3]产值及收款计划（2026）'!$B:$B,'[3]产值及收款计划（2026）'!W:W)</f>
        <v>0</v>
      </c>
      <c r="X418" s="256" cm="1">
        <f t="array" aca="1" ref="X418" ca="1">_xlfn.XLOOKUP($A418&amp;$B418,'[3]产值及收款计划（2026）'!$A:$A&amp;'[3]产值及收款计划（2026）'!$B:$B,'[3]产值及收款计划（2026）'!X:X)</f>
        <v>0</v>
      </c>
      <c r="Y418" s="256" cm="1">
        <f t="array" aca="1" ref="Y418" ca="1">_xlfn.XLOOKUP($A418&amp;$B418,'[3]产值及收款计划（2026）'!$A:$A&amp;'[3]产值及收款计划（2026）'!$B:$B,'[3]产值及收款计划（2026）'!Y:Y)</f>
        <v>0</v>
      </c>
      <c r="Z418" s="256" cm="1">
        <f t="array" aca="1" ref="Z418" ca="1">_xlfn.XLOOKUP($A418&amp;$B418,'[3]产值及收款计划（2026）'!$A:$A&amp;'[3]产值及收款计划（2026）'!$B:$B,'[3]产值及收款计划（2026）'!Z:Z)</f>
        <v>0</v>
      </c>
      <c r="AA418" s="256" cm="1">
        <f t="array" aca="1" ref="AA418" ca="1">_xlfn.XLOOKUP($A418&amp;$B418,'[3]产值及收款计划（2026）'!$A:$A&amp;'[3]产值及收款计划（2026）'!$B:$B,'[3]产值及收款计划（2026）'!AA:AA)</f>
        <v>0</v>
      </c>
      <c r="AB418" s="256" cm="1">
        <f t="array" aca="1" ref="AB418" ca="1">_xlfn.XLOOKUP($A418&amp;$B418,'[3]产值及收款计划（2026）'!$A:$A&amp;'[3]产值及收款计划（2026）'!$B:$B,'[3]产值及收款计划（2026）'!AB:AB)</f>
        <v>0</v>
      </c>
      <c r="AC418" s="256" cm="1">
        <f t="array" aca="1" ref="AC418" ca="1">_xlfn.XLOOKUP($A418&amp;$B418,'[3]产值及收款计划（2026）'!$A:$A&amp;'[3]产值及收款计划（2026）'!$B:$B,'[3]产值及收款计划（2026）'!AC:AC)</f>
        <v>0</v>
      </c>
      <c r="AD418" s="256" cm="1">
        <f t="array" aca="1" ref="AD418" ca="1">_xlfn.XLOOKUP($A418&amp;$B418,'[3]产值及收款计划（2026）'!$A:$A&amp;'[3]产值及收款计划（2026）'!$B:$B,'[3]产值及收款计划（2026）'!AD:AD)</f>
        <v>0</v>
      </c>
      <c r="AE418" s="256" cm="1">
        <f t="array" aca="1" ref="AE418" ca="1">_xlfn.XLOOKUP($A418&amp;$B418,'[3]产值及收款计划（2026）'!$A:$A&amp;'[3]产值及收款计划（2026）'!$B:$B,'[3]产值及收款计划（2026）'!AE:AE)</f>
        <v>0</v>
      </c>
      <c r="AF418" s="256" cm="1">
        <f t="array" aca="1" ref="AF418" ca="1">_xlfn.XLOOKUP($A418&amp;$B418,'[3]产值及收款计划（2026）'!$A:$A&amp;'[3]产值及收款计划（2026）'!$B:$B,'[3]产值及收款计划（2026）'!AF:AF)</f>
        <v>0</v>
      </c>
      <c r="AG418" s="256" cm="1">
        <f t="array" aca="1" ref="AG418" ca="1">_xlfn.XLOOKUP($A418&amp;$B418,'[3]产值及收款计划（2026）'!$A:$A&amp;'[3]产值及收款计划（2026）'!$B:$B,'[3]产值及收款计划（2026）'!AG:AG)</f>
        <v>0</v>
      </c>
      <c r="AH418" s="256" cm="1">
        <f t="array" aca="1" ref="AH418" ca="1">_xlfn.XLOOKUP($A418&amp;$B418,'[3]产值及收款计划（2026）'!$A:$A&amp;'[3]产值及收款计划（2026）'!$B:$B,'[3]产值及收款计划（2026）'!AH:AH)</f>
        <v>0</v>
      </c>
      <c r="AI418" s="256" cm="1">
        <f t="array" aca="1" ref="AI418" ca="1">_xlfn.XLOOKUP($A418&amp;$B418,'[3]产值及收款计划（2026）'!$A:$A&amp;'[3]产值及收款计划（2026）'!$B:$B,'[3]产值及收款计划（2026）'!AI:AI)</f>
        <v>0</v>
      </c>
      <c r="AJ418" s="256" cm="1">
        <f t="array" aca="1" ref="AJ418" ca="1">_xlfn.XLOOKUP($A418&amp;$B418,'[3]产值及收款计划（2026）'!$A:$A&amp;'[3]产值及收款计划（2026）'!$B:$B,'[3]产值及收款计划（2026）'!AJ:AJ)</f>
        <v>0</v>
      </c>
      <c r="AK418" s="256" cm="1">
        <f t="array" aca="1" ref="AK418" ca="1">_xlfn.XLOOKUP($A418&amp;$B418,'[3]产值及收款计划（2026）'!$A:$A&amp;'[3]产值及收款计划（2026）'!$B:$B,'[3]产值及收款计划（2026）'!AK:AK)</f>
        <v>0</v>
      </c>
      <c r="AL418" s="256" cm="1">
        <f t="array" aca="1" ref="AL418" ca="1">_xlfn.XLOOKUP($A418&amp;$B418,'[3]产值及收款计划（2026）'!$A:$A&amp;'[3]产值及收款计划（2026）'!$B:$B,'[3]产值及收款计划（2026）'!AL:AL)</f>
        <v>0</v>
      </c>
      <c r="AM418" s="263" t="e" cm="1">
        <f t="array" aca="1" ref="AM418" ca="1">_xlfn.LET(_xlpm.勾选月份状态数组,TRANSPOSE('PPT(12-15页）-TOP10'!$A$3:$A$14),_xlpm.选择数据区,IF('PPT(12-15页）-TOP10'!$E$3="收款",$BA418:$BL418,$AA418:$AL418),SUM(_xlfn._xlws.FILTER(_xlpm.选择数据区,_xlpm.勾选月份状态数组,"")))</f>
        <v>#NAME?</v>
      </c>
      <c r="AN418" s="256" t="e" cm="1">
        <f t="array" aca="1" ref="AN418" ca="1">_xlfn.LET(_xlpm.勾选月份状态数组,TRANSPOSE('PPT(12-15页）-TOP10'!$A$3:$A$14),_xlpm.选择数据区,IF('PPT(12-15页）-TOP10'!$E$3="收款",$DA418:$DL418,$CA418:$CL418),SUM(_xlfn._xlws.FILTER(_xlpm.选择数据区,_xlpm.勾选月份状态数组,"")))</f>
        <v>#NAME?</v>
      </c>
      <c r="AO418" s="256">
        <f ca="1">SUM(CA418:CC418)+SUM(AD418:AL418)</f>
        <v>0</v>
      </c>
      <c r="AP418" s="256"/>
      <c r="AQ418" s="256"/>
      <c r="AR418" s="256"/>
      <c r="AS418" s="256" cm="1">
        <f t="array" aca="1" ref="AS418" ca="1">_xlfn.XLOOKUP($A418&amp;$B418,'[3]产值及收款计划（2026）'!$A:$A&amp;'[3]产值及收款计划（2026）'!$B:$B,'[3]产值及收款计划（2026）'!AS:AS)</f>
        <v>0</v>
      </c>
      <c r="AT418" s="256" cm="1">
        <f t="array" aca="1" ref="AT418" ca="1">_xlfn.XLOOKUP($A418&amp;$B418,'[3]产值及收款计划（2026）'!$A:$A&amp;'[3]产值及收款计划（2026）'!$B:$B,'[3]产值及收款计划（2026）'!AT:AT)</f>
        <v>0</v>
      </c>
      <c r="AU418" s="256" cm="1">
        <f t="array" aca="1" ref="AU418" ca="1">_xlfn.XLOOKUP($A418&amp;$B418,'[3]产值及收款计划（2026）'!$A:$A&amp;'[3]产值及收款计划（2026）'!$B:$B,'[3]产值及收款计划（2026）'!AU:AU)</f>
        <v>0</v>
      </c>
      <c r="AV418" s="256" cm="1">
        <f t="array" aca="1" ref="AV418" ca="1">_xlfn.XLOOKUP($A418&amp;$B418,'[3]产值及收款计划（2026）'!$A:$A&amp;'[3]产值及收款计划（2026）'!$B:$B,'[3]产值及收款计划（2026）'!AV:AV)</f>
        <v>0</v>
      </c>
      <c r="AW418" s="256" cm="1">
        <f t="array" aca="1" ref="AW418" ca="1">_xlfn.XLOOKUP($A418&amp;$B418,'[3]产值及收款计划（2026）'!$A:$A&amp;'[3]产值及收款计划（2026）'!$B:$B,'[3]产值及收款计划（2026）'!AW:AW)</f>
        <v>0</v>
      </c>
      <c r="AX418" s="256" cm="1">
        <f t="array" aca="1" ref="AX418" ca="1">_xlfn.XLOOKUP($A418&amp;$B418,'[3]产值及收款计划（2026）'!$A:$A&amp;'[3]产值及收款计划（2026）'!$B:$B,'[3]产值及收款计划（2026）'!AX:AX)</f>
        <v>0</v>
      </c>
      <c r="AY418" s="256" cm="1">
        <f t="array" aca="1" ref="AY418" ca="1">_xlfn.XLOOKUP($A418&amp;$B418,'[3]产值及收款计划（2026）'!$A:$A&amp;'[3]产值及收款计划（2026）'!$B:$B,'[3]产值及收款计划（2026）'!AY:AY)</f>
        <v>0</v>
      </c>
      <c r="AZ418" s="256" cm="1">
        <f t="array" aca="1" ref="AZ418" ca="1">_xlfn.XLOOKUP($A418&amp;$B418,'[3]产值及收款计划（2026）'!$A:$A&amp;'[3]产值及收款计划（2026）'!$B:$B,'[3]产值及收款计划（2026）'!AZ:AZ)</f>
        <v>0</v>
      </c>
      <c r="BA418" s="256" cm="1">
        <f t="array" aca="1" ref="BA418" ca="1">_xlfn.XLOOKUP($A418&amp;$B418,'[3]产值及收款计划（2026）'!$A:$A&amp;'[3]产值及收款计划（2026）'!$B:$B,'[3]产值及收款计划（2026）'!BA:BA)</f>
        <v>0</v>
      </c>
      <c r="BB418" s="256" cm="1">
        <f t="array" aca="1" ref="BB418" ca="1">_xlfn.XLOOKUP($A418&amp;$B418,'[3]产值及收款计划（2026）'!$A:$A&amp;'[3]产值及收款计划（2026）'!$B:$B,'[3]产值及收款计划（2026）'!BB:BB)</f>
        <v>0</v>
      </c>
      <c r="BC418" s="256" cm="1">
        <f t="array" aca="1" ref="BC418" ca="1">_xlfn.XLOOKUP($A418&amp;$B418,'[3]产值及收款计划（2026）'!$A:$A&amp;'[3]产值及收款计划（2026）'!$B:$B,'[3]产值及收款计划（2026）'!BC:BC)</f>
        <v>0</v>
      </c>
      <c r="BD418" s="256" cm="1">
        <f t="array" aca="1" ref="BD418" ca="1">_xlfn.XLOOKUP($A418&amp;$B418,'[3]产值及收款计划（2026）'!$A:$A&amp;'[3]产值及收款计划（2026）'!$B:$B,'[3]产值及收款计划（2026）'!BD:BD)</f>
        <v>0</v>
      </c>
      <c r="BE418" s="256" cm="1">
        <f t="array" aca="1" ref="BE418" ca="1">_xlfn.XLOOKUP($A418&amp;$B418,'[3]产值及收款计划（2026）'!$A:$A&amp;'[3]产值及收款计划（2026）'!$B:$B,'[3]产值及收款计划（2026）'!BE:BE)</f>
        <v>0</v>
      </c>
      <c r="BF418" s="256" cm="1">
        <f t="array" aca="1" ref="BF418" ca="1">_xlfn.XLOOKUP($A418&amp;$B418,'[3]产值及收款计划（2026）'!$A:$A&amp;'[3]产值及收款计划（2026）'!$B:$B,'[3]产值及收款计划（2026）'!BF:BF)</f>
        <v>0</v>
      </c>
      <c r="BG418" s="256" cm="1">
        <f t="array" aca="1" ref="BG418" ca="1">_xlfn.XLOOKUP($A418&amp;$B418,'[3]产值及收款计划（2026）'!$A:$A&amp;'[3]产值及收款计划（2026）'!$B:$B,'[3]产值及收款计划（2026）'!BG:BG)</f>
        <v>0</v>
      </c>
      <c r="BH418" s="256" cm="1">
        <f t="array" aca="1" ref="BH418" ca="1">_xlfn.XLOOKUP($A418&amp;$B418,'[3]产值及收款计划（2026）'!$A:$A&amp;'[3]产值及收款计划（2026）'!$B:$B,'[3]产值及收款计划（2026）'!BH:BH)</f>
        <v>0</v>
      </c>
      <c r="BI418" s="256" cm="1">
        <f t="array" aca="1" ref="BI418" ca="1">_xlfn.XLOOKUP($A418&amp;$B418,'[3]产值及收款计划（2026）'!$A:$A&amp;'[3]产值及收款计划（2026）'!$B:$B,'[3]产值及收款计划（2026）'!BI:BI)</f>
        <v>0</v>
      </c>
      <c r="BJ418" s="256" cm="1">
        <f t="array" aca="1" ref="BJ418" ca="1">_xlfn.XLOOKUP($A418&amp;$B418,'[3]产值及收款计划（2026）'!$A:$A&amp;'[3]产值及收款计划（2026）'!$B:$B,'[3]产值及收款计划（2026）'!BJ:BJ)</f>
        <v>0</v>
      </c>
      <c r="BK418" s="256" cm="1">
        <f t="array" aca="1" ref="BK418" ca="1">_xlfn.XLOOKUP($A418&amp;$B418,'[3]产值及收款计划（2026）'!$A:$A&amp;'[3]产值及收款计划（2026）'!$B:$B,'[3]产值及收款计划（2026）'!BK:BK)</f>
        <v>0</v>
      </c>
      <c r="BL418" s="256" cm="1">
        <f t="array" aca="1" ref="BL418" ca="1">_xlfn.XLOOKUP($A418&amp;$B418,'[3]产值及收款计划（2026）'!$A:$A&amp;'[3]产值及收款计划（2026）'!$B:$B,'[3]产值及收款计划（2026）'!BL:BL)</f>
        <v>0</v>
      </c>
      <c r="BM418" s="256"/>
      <c r="BN418" s="256"/>
      <c r="BO418" s="256"/>
      <c r="BP418" s="256"/>
      <c r="BQ418" s="255" cm="1">
        <f t="array" aca="1" ref="BQ418" ca="1">_xlfn.XLOOKUP($A418&amp;$B418,'[3]产值及收款计划（2026）'!$A:$A&amp;'[3]产值及收款计划（2026）'!$B:$B,'[3]产值及收款计划（2026）'!BQ:BQ)</f>
        <v>0</v>
      </c>
      <c r="BR418" s="256" cm="1">
        <f t="array" aca="1" ref="BR418" ca="1">_xlfn.XLOOKUP($A418&amp;$B418,'[3]产值及收款计划（2026）'!$A:$A&amp;'[3]产值及收款计划（2026）'!$B:$B,'[3]产值及收款计划（2026）'!BR:BR)</f>
        <v>0</v>
      </c>
      <c r="CA418" s="256" cm="1">
        <f t="array" aca="1" ref="CA418" ca="1">_xlfn.XLOOKUP($A418&amp;$B418,'[3]产值及收款计划（2026）'!$A:$A&amp;'[3]产值及收款计划（2026）'!$B:$B,'[3]产值及收款计划（2026）'!CA:CA)</f>
        <v>0</v>
      </c>
      <c r="CB418" s="256" cm="1">
        <f t="array" aca="1" ref="CB418" ca="1">_xlfn.XLOOKUP($A418&amp;$B418,'[3]产值及收款计划（2026）'!$A:$A&amp;'[3]产值及收款计划（2026）'!$B:$B,'[3]产值及收款计划（2026）'!CB:CB)</f>
        <v>0</v>
      </c>
      <c r="CC418" s="256" cm="1">
        <f t="array" aca="1" ref="CC418" ca="1">_xlfn.XLOOKUP($A418&amp;$B418,'[3]产值及收款计划（2026）'!$A:$A&amp;'[3]产值及收款计划（2026）'!$B:$B,'[3]产值及收款计划（2026）'!CC:CC)</f>
        <v>0</v>
      </c>
      <c r="CD418" s="256" cm="1">
        <f t="array" aca="1" ref="CD418" ca="1">_xlfn.XLOOKUP($A418&amp;$B418,'[3]产值及收款计划（2026）'!$A:$A&amp;'[3]产值及收款计划（2026）'!$B:$B,'[3]产值及收款计划（2026）'!CD:CD)</f>
        <v>0</v>
      </c>
      <c r="CE418" s="256" cm="1">
        <f t="array" aca="1" ref="CE418" ca="1">_xlfn.XLOOKUP($A418&amp;$B418,'[3]产值及收款计划（2026）'!$A:$A&amp;'[3]产值及收款计划（2026）'!$B:$B,'[3]产值及收款计划（2026）'!CE:CE)</f>
        <v>0</v>
      </c>
      <c r="CF418" s="256" cm="1">
        <f t="array" aca="1" ref="CF418" ca="1">_xlfn.XLOOKUP($A418&amp;$B418,'[3]产值及收款计划（2026）'!$A:$A&amp;'[3]产值及收款计划（2026）'!$B:$B,'[3]产值及收款计划（2026）'!CF:CF)</f>
        <v>0</v>
      </c>
      <c r="CG418" s="256" cm="1">
        <f t="array" aca="1" ref="CG418" ca="1">_xlfn.XLOOKUP($A418&amp;$B418,'[3]产值及收款计划（2026）'!$A:$A&amp;'[3]产值及收款计划（2026）'!$B:$B,'[3]产值及收款计划（2026）'!CG:CG)</f>
        <v>0</v>
      </c>
      <c r="CH418" s="256" cm="1">
        <f t="array" aca="1" ref="CH418" ca="1">_xlfn.XLOOKUP($A418&amp;$B418,'[3]产值及收款计划（2026）'!$A:$A&amp;'[3]产值及收款计划（2026）'!$B:$B,'[3]产值及收款计划（2026）'!CH:CH)</f>
        <v>0</v>
      </c>
      <c r="CI418" s="256" cm="1">
        <f t="array" aca="1" ref="CI418" ca="1">_xlfn.XLOOKUP($A418&amp;$B418,'[3]产值及收款计划（2026）'!$A:$A&amp;'[3]产值及收款计划（2026）'!$B:$B,'[3]产值及收款计划（2026）'!CI:CI)</f>
        <v>0</v>
      </c>
      <c r="CJ418" s="256" cm="1">
        <f t="array" aca="1" ref="CJ418" ca="1">_xlfn.XLOOKUP($A418&amp;$B418,'[3]产值及收款计划（2026）'!$A:$A&amp;'[3]产值及收款计划（2026）'!$B:$B,'[3]产值及收款计划（2026）'!CJ:CJ)</f>
        <v>0</v>
      </c>
      <c r="CK418" s="256" cm="1">
        <f t="array" aca="1" ref="CK418" ca="1">_xlfn.XLOOKUP($A418&amp;$B418,'[3]产值及收款计划（2026）'!$A:$A&amp;'[3]产值及收款计划（2026）'!$B:$B,'[3]产值及收款计划（2026）'!CK:CK)</f>
        <v>0</v>
      </c>
      <c r="CL418" s="256" cm="1">
        <f t="array" aca="1" ref="CL418" ca="1">_xlfn.XLOOKUP($A418&amp;$B418,'[3]产值及收款计划（2026）'!$A:$A&amp;'[3]产值及收款计划（2026）'!$B:$B,'[3]产值及收款计划（2026）'!CL:CL)</f>
        <v>0</v>
      </c>
      <c r="DA418" s="256" cm="1">
        <f t="array" aca="1" ref="DA418" ca="1">_xlfn.XLOOKUP($A418&amp;$B418,'[3]产值及收款计划（2026）'!$A:$A&amp;'[3]产值及收款计划（2026）'!$B:$B,'[3]产值及收款计划（2026）'!DA:DA)</f>
        <v>0</v>
      </c>
      <c r="DB418" s="256" cm="1">
        <f t="array" aca="1" ref="DB418" ca="1">_xlfn.XLOOKUP($A418&amp;$B418,'[3]产值及收款计划（2026）'!$A:$A&amp;'[3]产值及收款计划（2026）'!$B:$B,'[3]产值及收款计划（2026）'!DB:DB)</f>
        <v>0</v>
      </c>
      <c r="DC418" s="256" cm="1">
        <f t="array" aca="1" ref="DC418" ca="1">_xlfn.XLOOKUP($A418&amp;$B418,'[3]产值及收款计划（2026）'!$A:$A&amp;'[3]产值及收款计划（2026）'!$B:$B,'[3]产值及收款计划（2026）'!DC:DC)</f>
        <v>0</v>
      </c>
      <c r="DD418" s="256" cm="1">
        <f t="array" aca="1" ref="DD418" ca="1">_xlfn.XLOOKUP($A418&amp;$B418,'[3]产值及收款计划（2026）'!$A:$A&amp;'[3]产值及收款计划（2026）'!$B:$B,'[3]产值及收款计划（2026）'!DD:DD)</f>
        <v>0</v>
      </c>
      <c r="DE418" s="256" cm="1">
        <f t="array" aca="1" ref="DE418" ca="1">_xlfn.XLOOKUP($A418&amp;$B418,'[3]产值及收款计划（2026）'!$A:$A&amp;'[3]产值及收款计划（2026）'!$B:$B,'[3]产值及收款计划（2026）'!DE:DE)</f>
        <v>0</v>
      </c>
      <c r="DF418" s="256" cm="1">
        <f t="array" aca="1" ref="DF418" ca="1">_xlfn.XLOOKUP($A418&amp;$B418,'[3]产值及收款计划（2026）'!$A:$A&amp;'[3]产值及收款计划（2026）'!$B:$B,'[3]产值及收款计划（2026）'!DF:DF)</f>
        <v>0</v>
      </c>
      <c r="DG418" s="256" cm="1">
        <f t="array" aca="1" ref="DG418" ca="1">_xlfn.XLOOKUP($A418&amp;$B418,'[3]产值及收款计划（2026）'!$A:$A&amp;'[3]产值及收款计划（2026）'!$B:$B,'[3]产值及收款计划（2026）'!DG:DG)</f>
        <v>0</v>
      </c>
      <c r="DH418" s="256" cm="1">
        <f t="array" aca="1" ref="DH418" ca="1">_xlfn.XLOOKUP($A418&amp;$B418,'[3]产值及收款计划（2026）'!$A:$A&amp;'[3]产值及收款计划（2026）'!$B:$B,'[3]产值及收款计划（2026）'!DH:DH)</f>
        <v>0</v>
      </c>
      <c r="DI418" s="256" cm="1">
        <f t="array" aca="1" ref="DI418" ca="1">_xlfn.XLOOKUP($A418&amp;$B418,'[3]产值及收款计划（2026）'!$A:$A&amp;'[3]产值及收款计划（2026）'!$B:$B,'[3]产值及收款计划（2026）'!DI:DI)</f>
        <v>0</v>
      </c>
      <c r="DJ418" s="256" cm="1">
        <f t="array" aca="1" ref="DJ418" ca="1">_xlfn.XLOOKUP($A418&amp;$B418,'[3]产值及收款计划（2026）'!$A:$A&amp;'[3]产值及收款计划（2026）'!$B:$B,'[3]产值及收款计划（2026）'!DJ:DJ)</f>
        <v>0</v>
      </c>
      <c r="DK418" s="256" cm="1">
        <f t="array" aca="1" ref="DK418" ca="1">_xlfn.XLOOKUP($A418&amp;$B418,'[3]产值及收款计划（2026）'!$A:$A&amp;'[3]产值及收款计划（2026）'!$B:$B,'[3]产值及收款计划（2026）'!DK:DK)</f>
        <v>0</v>
      </c>
      <c r="DL418" s="256" cm="1">
        <f t="array" aca="1" ref="DL418" ca="1">_xlfn.XLOOKUP($A418&amp;$B418,'[3]产值及收款计划（2026）'!$A:$A&amp;'[3]产值及收款计划（2026）'!$B:$B,'[3]产值及收款计划（2026）'!DL:DL)</f>
        <v>0</v>
      </c>
      <c r="DM418" s="264"/>
      <c r="DN418" s="250"/>
    </row>
    <row r="419" spans="1:118" ht="20.25" x14ac:dyDescent="0.15">
      <c r="A419" s="254">
        <f t="shared" ca="1" si="21"/>
        <v>71</v>
      </c>
      <c r="B419" s="254" t="s">
        <v>27</v>
      </c>
      <c r="C419" s="255" cm="1">
        <f t="array" aca="1" ref="C419" ca="1">_xlfn.XLOOKUP($A419&amp;$B419,'[3]产值及收款计划（2026）'!$A:$A&amp;'[3]产值及收款计划（2026）'!$B:$B,'[3]产值及收款计划（2026）'!C:C)</f>
        <v>0</v>
      </c>
      <c r="D419" s="255" cm="1">
        <f t="array" aca="1" ref="D419" ca="1">_xlfn.XLOOKUP($A419&amp;$B419,'[3]产值及收款计划（2026）'!$A:$A&amp;'[3]产值及收款计划（2026）'!$B:$B,'[3]产值及收款计划（2026）'!D:D)</f>
        <v>0</v>
      </c>
      <c r="E419" s="256" cm="1">
        <f t="array" aca="1" ref="E419" ca="1">_xlfn.XLOOKUP($A419&amp;$B419,'[3]产值及收款计划（2026）'!$A:$A&amp;'[3]产值及收款计划（2026）'!$B:$B,'[3]产值及收款计划（2026）'!E:E)</f>
        <v>0</v>
      </c>
      <c r="F419" s="256" cm="1">
        <f t="array" aca="1" ref="F419" ca="1">_xlfn.XLOOKUP($A419&amp;$B419,'[3]产值及收款计划（2026）'!$A:$A&amp;'[3]产值及收款计划（2026）'!$B:$B,'[3]产值及收款计划（2026）'!F:F)</f>
        <v>0</v>
      </c>
      <c r="G419" s="256" cm="1">
        <f t="array" aca="1" ref="G419" ca="1">_xlfn.XLOOKUP($A419&amp;$B419,'[3]产值及收款计划（2026）'!$A:$A&amp;'[3]产值及收款计划（2026）'!$B:$B,'[3]产值及收款计划（2026）'!G:G)</f>
        <v>0</v>
      </c>
      <c r="H419" s="256" cm="1">
        <f t="array" aca="1" ref="H419" ca="1">_xlfn.XLOOKUP($A419&amp;$B419,'[3]产值及收款计划（2026）'!$A:$A&amp;'[3]产值及收款计划（2026）'!$B:$B,'[3]产值及收款计划（2026）'!H:H)</f>
        <v>0</v>
      </c>
      <c r="I419" s="257" cm="1">
        <f t="array" aca="1" ref="I419" ca="1">_xlfn.XLOOKUP($A419&amp;$B419,'[3]产值及收款计划（2026）'!$A:$A&amp;'[3]产值及收款计划（2026）'!$B:$B,'[3]产值及收款计划（2026）'!I:I)</f>
        <v>0</v>
      </c>
      <c r="J419" s="258" cm="1">
        <f t="array" aca="1" ref="J419" ca="1">_xlfn.XLOOKUP($A419&amp;$B419,'[3]产值及收款计划（2026）'!$A:$A&amp;'[3]产值及收款计划（2026）'!$B:$B,'[3]产值及收款计划（2026）'!J:J)</f>
        <v>0</v>
      </c>
      <c r="K419" s="256" cm="1">
        <f t="array" aca="1" ref="K419" ca="1">_xlfn.XLOOKUP($A419&amp;$B419,'[3]产值及收款计划（2026）'!$A:$A&amp;'[3]产值及收款计划（2026）'!$B:$B,'[3]产值及收款计划（2026）'!K:K)</f>
        <v>0</v>
      </c>
      <c r="L419" s="256" cm="1">
        <f t="array" aca="1" ref="L419" ca="1">_xlfn.XLOOKUP($A419&amp;$B419,'[3]产值及收款计划（2026）'!$A:$A&amp;'[3]产值及收款计划（2026）'!$B:$B,'[3]产值及收款计划（2026）'!L:L)</f>
        <v>0</v>
      </c>
      <c r="M419" s="256" cm="1">
        <f t="array" aca="1" ref="M419" ca="1">_xlfn.XLOOKUP($A419&amp;$B419,'[3]产值及收款计划（2026）'!$A:$A&amp;'[3]产值及收款计划（2026）'!$B:$B,'[3]产值及收款计划（2026）'!M:M)</f>
        <v>0</v>
      </c>
      <c r="N419" s="256" cm="1">
        <f t="array" aca="1" ref="N419" ca="1">_xlfn.XLOOKUP($A419&amp;$B419,'[3]产值及收款计划（2026）'!$A:$A&amp;'[3]产值及收款计划（2026）'!$B:$B,'[3]产值及收款计划（2026）'!N:N)</f>
        <v>0</v>
      </c>
      <c r="O419" s="256" cm="1">
        <f t="array" aca="1" ref="O419" ca="1">_xlfn.XLOOKUP($A419&amp;$B419,'[3]产值及收款计划（2026）'!$A:$A&amp;'[3]产值及收款计划（2026）'!$B:$B,'[3]产值及收款计划（2026）'!O:O)</f>
        <v>0</v>
      </c>
      <c r="P419" s="255" cm="1">
        <f t="array" aca="1" ref="P419" ca="1">_xlfn.XLOOKUP($A419&amp;$B419,'[3]产值及收款计划（2026）'!$A:$A&amp;'[3]产值及收款计划（2026）'!$B:$B,'[3]产值及收款计划（2026）'!P:P)</f>
        <v>0</v>
      </c>
      <c r="Q419" s="256" cm="1">
        <f t="array" aca="1" ref="Q419" ca="1">_xlfn.XLOOKUP($A419&amp;$B419,'[3]产值及收款计划（2026）'!$A:$A&amp;'[3]产值及收款计划（2026）'!$B:$B,'[3]产值及收款计划（2026）'!Q:Q)</f>
        <v>0</v>
      </c>
      <c r="R419" s="256" cm="1">
        <f t="array" aca="1" ref="R419" ca="1">_xlfn.XLOOKUP($A419&amp;$B419,'[3]产值及收款计划（2026）'!$A:$A&amp;'[3]产值及收款计划（2026）'!$B:$B,'[3]产值及收款计划（2026）'!R:R)</f>
        <v>0</v>
      </c>
      <c r="S419" s="256" cm="1">
        <f t="array" aca="1" ref="S419" ca="1">_xlfn.XLOOKUP($A419&amp;$B419,'[3]产值及收款计划（2026）'!$A:$A&amp;'[3]产值及收款计划（2026）'!$B:$B,'[3]产值及收款计划（2026）'!S:S)</f>
        <v>0</v>
      </c>
      <c r="T419" s="256" cm="1">
        <f t="array" aca="1" ref="T419" ca="1">_xlfn.XLOOKUP($A419&amp;$B419,'[3]产值及收款计划（2026）'!$A:$A&amp;'[3]产值及收款计划（2026）'!$B:$B,'[3]产值及收款计划（2026）'!T:T)</f>
        <v>0</v>
      </c>
      <c r="U419" s="256" cm="1">
        <f t="array" aca="1" ref="U419" ca="1">_xlfn.XLOOKUP($A419&amp;$B419,'[3]产值及收款计划（2026）'!$A:$A&amp;'[3]产值及收款计划（2026）'!$B:$B,'[3]产值及收款计划（2026）'!U:U)</f>
        <v>0</v>
      </c>
      <c r="V419" s="256" cm="1">
        <f t="array" aca="1" ref="V419" ca="1">_xlfn.XLOOKUP($A419&amp;$B419,'[3]产值及收款计划（2026）'!$A:$A&amp;'[3]产值及收款计划（2026）'!$B:$B,'[3]产值及收款计划（2026）'!V:V)</f>
        <v>0</v>
      </c>
      <c r="W419" s="256" cm="1">
        <f t="array" aca="1" ref="W419" ca="1">_xlfn.XLOOKUP($A419&amp;$B419,'[3]产值及收款计划（2026）'!$A:$A&amp;'[3]产值及收款计划（2026）'!$B:$B,'[3]产值及收款计划（2026）'!W:W)</f>
        <v>0</v>
      </c>
      <c r="X419" s="256" cm="1">
        <f t="array" aca="1" ref="X419" ca="1">_xlfn.XLOOKUP($A419&amp;$B419,'[3]产值及收款计划（2026）'!$A:$A&amp;'[3]产值及收款计划（2026）'!$B:$B,'[3]产值及收款计划（2026）'!X:X)</f>
        <v>0</v>
      </c>
      <c r="Y419" s="256" cm="1">
        <f t="array" aca="1" ref="Y419" ca="1">_xlfn.XLOOKUP($A419&amp;$B419,'[3]产值及收款计划（2026）'!$A:$A&amp;'[3]产值及收款计划（2026）'!$B:$B,'[3]产值及收款计划（2026）'!Y:Y)</f>
        <v>0</v>
      </c>
      <c r="Z419" s="256" cm="1">
        <f t="array" aca="1" ref="Z419" ca="1">_xlfn.XLOOKUP($A419&amp;$B419,'[3]产值及收款计划（2026）'!$A:$A&amp;'[3]产值及收款计划（2026）'!$B:$B,'[3]产值及收款计划（2026）'!Z:Z)</f>
        <v>0</v>
      </c>
      <c r="AA419" s="256" cm="1">
        <f t="array" aca="1" ref="AA419" ca="1">_xlfn.XLOOKUP($A419&amp;$B419,'[3]产值及收款计划（2026）'!$A:$A&amp;'[3]产值及收款计划（2026）'!$B:$B,'[3]产值及收款计划（2026）'!AA:AA)</f>
        <v>0</v>
      </c>
      <c r="AB419" s="256" cm="1">
        <f t="array" aca="1" ref="AB419" ca="1">_xlfn.XLOOKUP($A419&amp;$B419,'[3]产值及收款计划（2026）'!$A:$A&amp;'[3]产值及收款计划（2026）'!$B:$B,'[3]产值及收款计划（2026）'!AB:AB)</f>
        <v>0</v>
      </c>
      <c r="AC419" s="256" cm="1">
        <f t="array" aca="1" ref="AC419" ca="1">_xlfn.XLOOKUP($A419&amp;$B419,'[3]产值及收款计划（2026）'!$A:$A&amp;'[3]产值及收款计划（2026）'!$B:$B,'[3]产值及收款计划（2026）'!AC:AC)</f>
        <v>0</v>
      </c>
      <c r="AD419" s="256" cm="1">
        <f t="array" aca="1" ref="AD419" ca="1">_xlfn.XLOOKUP($A419&amp;$B419,'[3]产值及收款计划（2026）'!$A:$A&amp;'[3]产值及收款计划（2026）'!$B:$B,'[3]产值及收款计划（2026）'!AD:AD)</f>
        <v>0</v>
      </c>
      <c r="AE419" s="256" cm="1">
        <f t="array" aca="1" ref="AE419" ca="1">_xlfn.XLOOKUP($A419&amp;$B419,'[3]产值及收款计划（2026）'!$A:$A&amp;'[3]产值及收款计划（2026）'!$B:$B,'[3]产值及收款计划（2026）'!AE:AE)</f>
        <v>0</v>
      </c>
      <c r="AF419" s="256" cm="1">
        <f t="array" aca="1" ref="AF419" ca="1">_xlfn.XLOOKUP($A419&amp;$B419,'[3]产值及收款计划（2026）'!$A:$A&amp;'[3]产值及收款计划（2026）'!$B:$B,'[3]产值及收款计划（2026）'!AF:AF)</f>
        <v>0</v>
      </c>
      <c r="AG419" s="256" cm="1">
        <f t="array" aca="1" ref="AG419" ca="1">_xlfn.XLOOKUP($A419&amp;$B419,'[3]产值及收款计划（2026）'!$A:$A&amp;'[3]产值及收款计划（2026）'!$B:$B,'[3]产值及收款计划（2026）'!AG:AG)</f>
        <v>0</v>
      </c>
      <c r="AH419" s="256" cm="1">
        <f t="array" aca="1" ref="AH419" ca="1">_xlfn.XLOOKUP($A419&amp;$B419,'[3]产值及收款计划（2026）'!$A:$A&amp;'[3]产值及收款计划（2026）'!$B:$B,'[3]产值及收款计划（2026）'!AH:AH)</f>
        <v>0</v>
      </c>
      <c r="AI419" s="256" cm="1">
        <f t="array" aca="1" ref="AI419" ca="1">_xlfn.XLOOKUP($A419&amp;$B419,'[3]产值及收款计划（2026）'!$A:$A&amp;'[3]产值及收款计划（2026）'!$B:$B,'[3]产值及收款计划（2026）'!AI:AI)</f>
        <v>0</v>
      </c>
      <c r="AJ419" s="256" cm="1">
        <f t="array" aca="1" ref="AJ419" ca="1">_xlfn.XLOOKUP($A419&amp;$B419,'[3]产值及收款计划（2026）'!$A:$A&amp;'[3]产值及收款计划（2026）'!$B:$B,'[3]产值及收款计划（2026）'!AJ:AJ)</f>
        <v>0</v>
      </c>
      <c r="AK419" s="256" cm="1">
        <f t="array" aca="1" ref="AK419" ca="1">_xlfn.XLOOKUP($A419&amp;$B419,'[3]产值及收款计划（2026）'!$A:$A&amp;'[3]产值及收款计划（2026）'!$B:$B,'[3]产值及收款计划（2026）'!AK:AK)</f>
        <v>0</v>
      </c>
      <c r="AL419" s="256" cm="1">
        <f t="array" aca="1" ref="AL419" ca="1">_xlfn.XLOOKUP($A419&amp;$B419,'[3]产值及收款计划（2026）'!$A:$A&amp;'[3]产值及收款计划（2026）'!$B:$B,'[3]产值及收款计划（2026）'!AL:AL)</f>
        <v>0</v>
      </c>
      <c r="AM419" s="263" t="e" cm="1">
        <f t="array" aca="1" ref="AM419" ca="1">_xlfn.LET(_xlpm.勾选月份状态数组,TRANSPOSE('PPT(12-15页）-TOP10'!$A$3:$A$14),_xlpm.选择数据区,IF('PPT(12-15页）-TOP10'!$E$3="收款",$BA419:$BL419,$AA419:$AL419),SUM(_xlfn._xlws.FILTER(_xlpm.选择数据区,_xlpm.勾选月份状态数组,"")))</f>
        <v>#NAME?</v>
      </c>
      <c r="AN419" s="256" t="e" cm="1">
        <f t="array" aca="1" ref="AN419" ca="1">_xlfn.LET(_xlpm.勾选月份状态数组,TRANSPOSE('PPT(12-15页）-TOP10'!$A$3:$A$14),_xlpm.选择数据区,IF('PPT(12-15页）-TOP10'!$E$3="收款",$DA419:$DL419,$CA419:$CL419),SUM(_xlfn._xlws.FILTER(_xlpm.选择数据区,_xlpm.勾选月份状态数组,"")))</f>
        <v>#NAME?</v>
      </c>
      <c r="AO419" s="256">
        <f ca="1">SUM(CA419:CC419)+SUM(AD419:AL419)</f>
        <v>0</v>
      </c>
      <c r="AP419" s="256"/>
      <c r="AQ419" s="256"/>
      <c r="AR419" s="256"/>
      <c r="AS419" s="256" cm="1">
        <f t="array" aca="1" ref="AS419" ca="1">_xlfn.XLOOKUP($A419&amp;$B419,'[3]产值及收款计划（2026）'!$A:$A&amp;'[3]产值及收款计划（2026）'!$B:$B,'[3]产值及收款计划（2026）'!AS:AS)</f>
        <v>0</v>
      </c>
      <c r="AT419" s="256" cm="1">
        <f t="array" aca="1" ref="AT419" ca="1">_xlfn.XLOOKUP($A419&amp;$B419,'[3]产值及收款计划（2026）'!$A:$A&amp;'[3]产值及收款计划（2026）'!$B:$B,'[3]产值及收款计划（2026）'!AT:AT)</f>
        <v>0</v>
      </c>
      <c r="AU419" s="256" cm="1">
        <f t="array" aca="1" ref="AU419" ca="1">_xlfn.XLOOKUP($A419&amp;$B419,'[3]产值及收款计划（2026）'!$A:$A&amp;'[3]产值及收款计划（2026）'!$B:$B,'[3]产值及收款计划（2026）'!AU:AU)</f>
        <v>0</v>
      </c>
      <c r="AV419" s="256" cm="1">
        <f t="array" aca="1" ref="AV419" ca="1">_xlfn.XLOOKUP($A419&amp;$B419,'[3]产值及收款计划（2026）'!$A:$A&amp;'[3]产值及收款计划（2026）'!$B:$B,'[3]产值及收款计划（2026）'!AV:AV)</f>
        <v>0</v>
      </c>
      <c r="AW419" s="256" cm="1">
        <f t="array" aca="1" ref="AW419" ca="1">_xlfn.XLOOKUP($A419&amp;$B419,'[3]产值及收款计划（2026）'!$A:$A&amp;'[3]产值及收款计划（2026）'!$B:$B,'[3]产值及收款计划（2026）'!AW:AW)</f>
        <v>0</v>
      </c>
      <c r="AX419" s="256" cm="1">
        <f t="array" aca="1" ref="AX419" ca="1">_xlfn.XLOOKUP($A419&amp;$B419,'[3]产值及收款计划（2026）'!$A:$A&amp;'[3]产值及收款计划（2026）'!$B:$B,'[3]产值及收款计划（2026）'!AX:AX)</f>
        <v>0</v>
      </c>
      <c r="AY419" s="256" cm="1">
        <f t="array" aca="1" ref="AY419" ca="1">_xlfn.XLOOKUP($A419&amp;$B419,'[3]产值及收款计划（2026）'!$A:$A&amp;'[3]产值及收款计划（2026）'!$B:$B,'[3]产值及收款计划（2026）'!AY:AY)</f>
        <v>0</v>
      </c>
      <c r="AZ419" s="256" cm="1">
        <f t="array" aca="1" ref="AZ419" ca="1">_xlfn.XLOOKUP($A419&amp;$B419,'[3]产值及收款计划（2026）'!$A:$A&amp;'[3]产值及收款计划（2026）'!$B:$B,'[3]产值及收款计划（2026）'!AZ:AZ)</f>
        <v>0</v>
      </c>
      <c r="BA419" s="256" cm="1">
        <f t="array" aca="1" ref="BA419" ca="1">_xlfn.XLOOKUP($A419&amp;$B419,'[3]产值及收款计划（2026）'!$A:$A&amp;'[3]产值及收款计划（2026）'!$B:$B,'[3]产值及收款计划（2026）'!BA:BA)</f>
        <v>0</v>
      </c>
      <c r="BB419" s="256" cm="1">
        <f t="array" aca="1" ref="BB419" ca="1">_xlfn.XLOOKUP($A419&amp;$B419,'[3]产值及收款计划（2026）'!$A:$A&amp;'[3]产值及收款计划（2026）'!$B:$B,'[3]产值及收款计划（2026）'!BB:BB)</f>
        <v>0</v>
      </c>
      <c r="BC419" s="256" cm="1">
        <f t="array" aca="1" ref="BC419" ca="1">_xlfn.XLOOKUP($A419&amp;$B419,'[3]产值及收款计划（2026）'!$A:$A&amp;'[3]产值及收款计划（2026）'!$B:$B,'[3]产值及收款计划（2026）'!BC:BC)</f>
        <v>0</v>
      </c>
      <c r="BD419" s="256" cm="1">
        <f t="array" aca="1" ref="BD419" ca="1">_xlfn.XLOOKUP($A419&amp;$B419,'[3]产值及收款计划（2026）'!$A:$A&amp;'[3]产值及收款计划（2026）'!$B:$B,'[3]产值及收款计划（2026）'!BD:BD)</f>
        <v>0</v>
      </c>
      <c r="BE419" s="256" cm="1">
        <f t="array" aca="1" ref="BE419" ca="1">_xlfn.XLOOKUP($A419&amp;$B419,'[3]产值及收款计划（2026）'!$A:$A&amp;'[3]产值及收款计划（2026）'!$B:$B,'[3]产值及收款计划（2026）'!BE:BE)</f>
        <v>0</v>
      </c>
      <c r="BF419" s="256" cm="1">
        <f t="array" aca="1" ref="BF419" ca="1">_xlfn.XLOOKUP($A419&amp;$B419,'[3]产值及收款计划（2026）'!$A:$A&amp;'[3]产值及收款计划（2026）'!$B:$B,'[3]产值及收款计划（2026）'!BF:BF)</f>
        <v>0</v>
      </c>
      <c r="BG419" s="256" cm="1">
        <f t="array" aca="1" ref="BG419" ca="1">_xlfn.XLOOKUP($A419&amp;$B419,'[3]产值及收款计划（2026）'!$A:$A&amp;'[3]产值及收款计划（2026）'!$B:$B,'[3]产值及收款计划（2026）'!BG:BG)</f>
        <v>0</v>
      </c>
      <c r="BH419" s="256" cm="1">
        <f t="array" aca="1" ref="BH419" ca="1">_xlfn.XLOOKUP($A419&amp;$B419,'[3]产值及收款计划（2026）'!$A:$A&amp;'[3]产值及收款计划（2026）'!$B:$B,'[3]产值及收款计划（2026）'!BH:BH)</f>
        <v>0</v>
      </c>
      <c r="BI419" s="256" cm="1">
        <f t="array" aca="1" ref="BI419" ca="1">_xlfn.XLOOKUP($A419&amp;$B419,'[3]产值及收款计划（2026）'!$A:$A&amp;'[3]产值及收款计划（2026）'!$B:$B,'[3]产值及收款计划（2026）'!BI:BI)</f>
        <v>0</v>
      </c>
      <c r="BJ419" s="256" cm="1">
        <f t="array" aca="1" ref="BJ419" ca="1">_xlfn.XLOOKUP($A419&amp;$B419,'[3]产值及收款计划（2026）'!$A:$A&amp;'[3]产值及收款计划（2026）'!$B:$B,'[3]产值及收款计划（2026）'!BJ:BJ)</f>
        <v>0</v>
      </c>
      <c r="BK419" s="256" cm="1">
        <f t="array" aca="1" ref="BK419" ca="1">_xlfn.XLOOKUP($A419&amp;$B419,'[3]产值及收款计划（2026）'!$A:$A&amp;'[3]产值及收款计划（2026）'!$B:$B,'[3]产值及收款计划（2026）'!BK:BK)</f>
        <v>0</v>
      </c>
      <c r="BL419" s="256" cm="1">
        <f t="array" aca="1" ref="BL419" ca="1">_xlfn.XLOOKUP($A419&amp;$B419,'[3]产值及收款计划（2026）'!$A:$A&amp;'[3]产值及收款计划（2026）'!$B:$B,'[3]产值及收款计划（2026）'!BL:BL)</f>
        <v>0</v>
      </c>
      <c r="BM419" s="256"/>
      <c r="BN419" s="256"/>
      <c r="BO419" s="256"/>
      <c r="BP419" s="256"/>
      <c r="BQ419" s="255" cm="1">
        <f t="array" aca="1" ref="BQ419" ca="1">_xlfn.XLOOKUP($A419&amp;$B419,'[3]产值及收款计划（2026）'!$A:$A&amp;'[3]产值及收款计划（2026）'!$B:$B,'[3]产值及收款计划（2026）'!BQ:BQ)</f>
        <v>0</v>
      </c>
      <c r="BR419" s="256" cm="1">
        <f t="array" aca="1" ref="BR419" ca="1">_xlfn.XLOOKUP($A419&amp;$B419,'[3]产值及收款计划（2026）'!$A:$A&amp;'[3]产值及收款计划（2026）'!$B:$B,'[3]产值及收款计划（2026）'!BR:BR)</f>
        <v>0</v>
      </c>
      <c r="CA419" s="256" cm="1">
        <f t="array" aca="1" ref="CA419" ca="1">_xlfn.XLOOKUP($A419&amp;$B419,'[3]产值及收款计划（2026）'!$A:$A&amp;'[3]产值及收款计划（2026）'!$B:$B,'[3]产值及收款计划（2026）'!CA:CA)</f>
        <v>0</v>
      </c>
      <c r="CB419" s="256" cm="1">
        <f t="array" aca="1" ref="CB419" ca="1">_xlfn.XLOOKUP($A419&amp;$B419,'[3]产值及收款计划（2026）'!$A:$A&amp;'[3]产值及收款计划（2026）'!$B:$B,'[3]产值及收款计划（2026）'!CB:CB)</f>
        <v>0</v>
      </c>
      <c r="CC419" s="256" cm="1">
        <f t="array" aca="1" ref="CC419" ca="1">_xlfn.XLOOKUP($A419&amp;$B419,'[3]产值及收款计划（2026）'!$A:$A&amp;'[3]产值及收款计划（2026）'!$B:$B,'[3]产值及收款计划（2026）'!CC:CC)</f>
        <v>0</v>
      </c>
      <c r="CD419" s="256" cm="1">
        <f t="array" aca="1" ref="CD419" ca="1">_xlfn.XLOOKUP($A419&amp;$B419,'[3]产值及收款计划（2026）'!$A:$A&amp;'[3]产值及收款计划（2026）'!$B:$B,'[3]产值及收款计划（2026）'!CD:CD)</f>
        <v>0</v>
      </c>
      <c r="CE419" s="256" cm="1">
        <f t="array" aca="1" ref="CE419" ca="1">_xlfn.XLOOKUP($A419&amp;$B419,'[3]产值及收款计划（2026）'!$A:$A&amp;'[3]产值及收款计划（2026）'!$B:$B,'[3]产值及收款计划（2026）'!CE:CE)</f>
        <v>0</v>
      </c>
      <c r="CF419" s="256" cm="1">
        <f t="array" aca="1" ref="CF419" ca="1">_xlfn.XLOOKUP($A419&amp;$B419,'[3]产值及收款计划（2026）'!$A:$A&amp;'[3]产值及收款计划（2026）'!$B:$B,'[3]产值及收款计划（2026）'!CF:CF)</f>
        <v>0</v>
      </c>
      <c r="CG419" s="256" cm="1">
        <f t="array" aca="1" ref="CG419" ca="1">_xlfn.XLOOKUP($A419&amp;$B419,'[3]产值及收款计划（2026）'!$A:$A&amp;'[3]产值及收款计划（2026）'!$B:$B,'[3]产值及收款计划（2026）'!CG:CG)</f>
        <v>0</v>
      </c>
      <c r="CH419" s="256" cm="1">
        <f t="array" aca="1" ref="CH419" ca="1">_xlfn.XLOOKUP($A419&amp;$B419,'[3]产值及收款计划（2026）'!$A:$A&amp;'[3]产值及收款计划（2026）'!$B:$B,'[3]产值及收款计划（2026）'!CH:CH)</f>
        <v>0</v>
      </c>
      <c r="CI419" s="256" cm="1">
        <f t="array" aca="1" ref="CI419" ca="1">_xlfn.XLOOKUP($A419&amp;$B419,'[3]产值及收款计划（2026）'!$A:$A&amp;'[3]产值及收款计划（2026）'!$B:$B,'[3]产值及收款计划（2026）'!CI:CI)</f>
        <v>0</v>
      </c>
      <c r="CJ419" s="256" cm="1">
        <f t="array" aca="1" ref="CJ419" ca="1">_xlfn.XLOOKUP($A419&amp;$B419,'[3]产值及收款计划（2026）'!$A:$A&amp;'[3]产值及收款计划（2026）'!$B:$B,'[3]产值及收款计划（2026）'!CJ:CJ)</f>
        <v>0</v>
      </c>
      <c r="CK419" s="256" cm="1">
        <f t="array" aca="1" ref="CK419" ca="1">_xlfn.XLOOKUP($A419&amp;$B419,'[3]产值及收款计划（2026）'!$A:$A&amp;'[3]产值及收款计划（2026）'!$B:$B,'[3]产值及收款计划（2026）'!CK:CK)</f>
        <v>0</v>
      </c>
      <c r="CL419" s="256" cm="1">
        <f t="array" aca="1" ref="CL419" ca="1">_xlfn.XLOOKUP($A419&amp;$B419,'[3]产值及收款计划（2026）'!$A:$A&amp;'[3]产值及收款计划（2026）'!$B:$B,'[3]产值及收款计划（2026）'!CL:CL)</f>
        <v>0</v>
      </c>
      <c r="DA419" s="256" cm="1">
        <f t="array" aca="1" ref="DA419" ca="1">_xlfn.XLOOKUP($A419&amp;$B419,'[3]产值及收款计划（2026）'!$A:$A&amp;'[3]产值及收款计划（2026）'!$B:$B,'[3]产值及收款计划（2026）'!DA:DA)</f>
        <v>0</v>
      </c>
      <c r="DB419" s="256" cm="1">
        <f t="array" aca="1" ref="DB419" ca="1">_xlfn.XLOOKUP($A419&amp;$B419,'[3]产值及收款计划（2026）'!$A:$A&amp;'[3]产值及收款计划（2026）'!$B:$B,'[3]产值及收款计划（2026）'!DB:DB)</f>
        <v>0</v>
      </c>
      <c r="DC419" s="256" cm="1">
        <f t="array" aca="1" ref="DC419" ca="1">_xlfn.XLOOKUP($A419&amp;$B419,'[3]产值及收款计划（2026）'!$A:$A&amp;'[3]产值及收款计划（2026）'!$B:$B,'[3]产值及收款计划（2026）'!DC:DC)</f>
        <v>0</v>
      </c>
      <c r="DD419" s="256" cm="1">
        <f t="array" aca="1" ref="DD419" ca="1">_xlfn.XLOOKUP($A419&amp;$B419,'[3]产值及收款计划（2026）'!$A:$A&amp;'[3]产值及收款计划（2026）'!$B:$B,'[3]产值及收款计划（2026）'!DD:DD)</f>
        <v>0</v>
      </c>
      <c r="DE419" s="256" cm="1">
        <f t="array" aca="1" ref="DE419" ca="1">_xlfn.XLOOKUP($A419&amp;$B419,'[3]产值及收款计划（2026）'!$A:$A&amp;'[3]产值及收款计划（2026）'!$B:$B,'[3]产值及收款计划（2026）'!DE:DE)</f>
        <v>0</v>
      </c>
      <c r="DF419" s="256" cm="1">
        <f t="array" aca="1" ref="DF419" ca="1">_xlfn.XLOOKUP($A419&amp;$B419,'[3]产值及收款计划（2026）'!$A:$A&amp;'[3]产值及收款计划（2026）'!$B:$B,'[3]产值及收款计划（2026）'!DF:DF)</f>
        <v>0</v>
      </c>
      <c r="DG419" s="256" cm="1">
        <f t="array" aca="1" ref="DG419" ca="1">_xlfn.XLOOKUP($A419&amp;$B419,'[3]产值及收款计划（2026）'!$A:$A&amp;'[3]产值及收款计划（2026）'!$B:$B,'[3]产值及收款计划（2026）'!DG:DG)</f>
        <v>0</v>
      </c>
      <c r="DH419" s="256" cm="1">
        <f t="array" aca="1" ref="DH419" ca="1">_xlfn.XLOOKUP($A419&amp;$B419,'[3]产值及收款计划（2026）'!$A:$A&amp;'[3]产值及收款计划（2026）'!$B:$B,'[3]产值及收款计划（2026）'!DH:DH)</f>
        <v>0</v>
      </c>
      <c r="DI419" s="256" cm="1">
        <f t="array" aca="1" ref="DI419" ca="1">_xlfn.XLOOKUP($A419&amp;$B419,'[3]产值及收款计划（2026）'!$A:$A&amp;'[3]产值及收款计划（2026）'!$B:$B,'[3]产值及收款计划（2026）'!DI:DI)</f>
        <v>0</v>
      </c>
      <c r="DJ419" s="256" cm="1">
        <f t="array" aca="1" ref="DJ419" ca="1">_xlfn.XLOOKUP($A419&amp;$B419,'[3]产值及收款计划（2026）'!$A:$A&amp;'[3]产值及收款计划（2026）'!$B:$B,'[3]产值及收款计划（2026）'!DJ:DJ)</f>
        <v>0</v>
      </c>
      <c r="DK419" s="256" cm="1">
        <f t="array" aca="1" ref="DK419" ca="1">_xlfn.XLOOKUP($A419&amp;$B419,'[3]产值及收款计划（2026）'!$A:$A&amp;'[3]产值及收款计划（2026）'!$B:$B,'[3]产值及收款计划（2026）'!DK:DK)</f>
        <v>0</v>
      </c>
      <c r="DL419" s="256" cm="1">
        <f t="array" aca="1" ref="DL419" ca="1">_xlfn.XLOOKUP($A419&amp;$B419,'[3]产值及收款计划（2026）'!$A:$A&amp;'[3]产值及收款计划（2026）'!$B:$B,'[3]产值及收款计划（2026）'!DL:DL)</f>
        <v>0</v>
      </c>
      <c r="DM419" s="264"/>
      <c r="DN419" s="250"/>
    </row>
    <row r="420" spans="1:118" ht="20.25" x14ac:dyDescent="0.15">
      <c r="A420" s="254">
        <f t="shared" ca="1" si="21"/>
        <v>72</v>
      </c>
      <c r="B420" s="254" t="s">
        <v>27</v>
      </c>
      <c r="C420" s="255" cm="1">
        <f t="array" aca="1" ref="C420" ca="1">_xlfn.XLOOKUP($A420&amp;$B420,'[3]产值及收款计划（2026）'!$A:$A&amp;'[3]产值及收款计划（2026）'!$B:$B,'[3]产值及收款计划（2026）'!C:C)</f>
        <v>0</v>
      </c>
      <c r="D420" s="255" cm="1">
        <f t="array" aca="1" ref="D420" ca="1">_xlfn.XLOOKUP($A420&amp;$B420,'[3]产值及收款计划（2026）'!$A:$A&amp;'[3]产值及收款计划（2026）'!$B:$B,'[3]产值及收款计划（2026）'!D:D)</f>
        <v>0</v>
      </c>
      <c r="E420" s="256" cm="1">
        <f t="array" aca="1" ref="E420" ca="1">_xlfn.XLOOKUP($A420&amp;$B420,'[3]产值及收款计划（2026）'!$A:$A&amp;'[3]产值及收款计划（2026）'!$B:$B,'[3]产值及收款计划（2026）'!E:E)</f>
        <v>0</v>
      </c>
      <c r="F420" s="256" cm="1">
        <f t="array" aca="1" ref="F420" ca="1">_xlfn.XLOOKUP($A420&amp;$B420,'[3]产值及收款计划（2026）'!$A:$A&amp;'[3]产值及收款计划（2026）'!$B:$B,'[3]产值及收款计划（2026）'!F:F)</f>
        <v>0</v>
      </c>
      <c r="G420" s="256" cm="1">
        <f t="array" aca="1" ref="G420" ca="1">_xlfn.XLOOKUP($A420&amp;$B420,'[3]产值及收款计划（2026）'!$A:$A&amp;'[3]产值及收款计划（2026）'!$B:$B,'[3]产值及收款计划（2026）'!G:G)</f>
        <v>0</v>
      </c>
      <c r="H420" s="256" cm="1">
        <f t="array" aca="1" ref="H420" ca="1">_xlfn.XLOOKUP($A420&amp;$B420,'[3]产值及收款计划（2026）'!$A:$A&amp;'[3]产值及收款计划（2026）'!$B:$B,'[3]产值及收款计划（2026）'!H:H)</f>
        <v>0</v>
      </c>
      <c r="I420" s="257" cm="1">
        <f t="array" aca="1" ref="I420" ca="1">_xlfn.XLOOKUP($A420&amp;$B420,'[3]产值及收款计划（2026）'!$A:$A&amp;'[3]产值及收款计划（2026）'!$B:$B,'[3]产值及收款计划（2026）'!I:I)</f>
        <v>0</v>
      </c>
      <c r="J420" s="258" cm="1">
        <f t="array" aca="1" ref="J420" ca="1">_xlfn.XLOOKUP($A420&amp;$B420,'[3]产值及收款计划（2026）'!$A:$A&amp;'[3]产值及收款计划（2026）'!$B:$B,'[3]产值及收款计划（2026）'!J:J)</f>
        <v>0</v>
      </c>
      <c r="K420" s="256" cm="1">
        <f t="array" aca="1" ref="K420" ca="1">_xlfn.XLOOKUP($A420&amp;$B420,'[3]产值及收款计划（2026）'!$A:$A&amp;'[3]产值及收款计划（2026）'!$B:$B,'[3]产值及收款计划（2026）'!K:K)</f>
        <v>0</v>
      </c>
      <c r="L420" s="256" cm="1">
        <f t="array" aca="1" ref="L420" ca="1">_xlfn.XLOOKUP($A420&amp;$B420,'[3]产值及收款计划（2026）'!$A:$A&amp;'[3]产值及收款计划（2026）'!$B:$B,'[3]产值及收款计划（2026）'!L:L)</f>
        <v>0</v>
      </c>
      <c r="M420" s="256" cm="1">
        <f t="array" aca="1" ref="M420" ca="1">_xlfn.XLOOKUP($A420&amp;$B420,'[3]产值及收款计划（2026）'!$A:$A&amp;'[3]产值及收款计划（2026）'!$B:$B,'[3]产值及收款计划（2026）'!M:M)</f>
        <v>0</v>
      </c>
      <c r="N420" s="256" cm="1">
        <f t="array" aca="1" ref="N420" ca="1">_xlfn.XLOOKUP($A420&amp;$B420,'[3]产值及收款计划（2026）'!$A:$A&amp;'[3]产值及收款计划（2026）'!$B:$B,'[3]产值及收款计划（2026）'!N:N)</f>
        <v>0</v>
      </c>
      <c r="O420" s="256" cm="1">
        <f t="array" aca="1" ref="O420" ca="1">_xlfn.XLOOKUP($A420&amp;$B420,'[3]产值及收款计划（2026）'!$A:$A&amp;'[3]产值及收款计划（2026）'!$B:$B,'[3]产值及收款计划（2026）'!O:O)</f>
        <v>0</v>
      </c>
      <c r="P420" s="255" cm="1">
        <f t="array" aca="1" ref="P420" ca="1">_xlfn.XLOOKUP($A420&amp;$B420,'[3]产值及收款计划（2026）'!$A:$A&amp;'[3]产值及收款计划（2026）'!$B:$B,'[3]产值及收款计划（2026）'!P:P)</f>
        <v>0</v>
      </c>
      <c r="Q420" s="256" cm="1">
        <f t="array" aca="1" ref="Q420" ca="1">_xlfn.XLOOKUP($A420&amp;$B420,'[3]产值及收款计划（2026）'!$A:$A&amp;'[3]产值及收款计划（2026）'!$B:$B,'[3]产值及收款计划（2026）'!Q:Q)</f>
        <v>0</v>
      </c>
      <c r="R420" s="256" cm="1">
        <f t="array" aca="1" ref="R420" ca="1">_xlfn.XLOOKUP($A420&amp;$B420,'[3]产值及收款计划（2026）'!$A:$A&amp;'[3]产值及收款计划（2026）'!$B:$B,'[3]产值及收款计划（2026）'!R:R)</f>
        <v>0</v>
      </c>
      <c r="S420" s="256" cm="1">
        <f t="array" aca="1" ref="S420" ca="1">_xlfn.XLOOKUP($A420&amp;$B420,'[3]产值及收款计划（2026）'!$A:$A&amp;'[3]产值及收款计划（2026）'!$B:$B,'[3]产值及收款计划（2026）'!S:S)</f>
        <v>0</v>
      </c>
      <c r="T420" s="256" cm="1">
        <f t="array" aca="1" ref="T420" ca="1">_xlfn.XLOOKUP($A420&amp;$B420,'[3]产值及收款计划（2026）'!$A:$A&amp;'[3]产值及收款计划（2026）'!$B:$B,'[3]产值及收款计划（2026）'!T:T)</f>
        <v>0</v>
      </c>
      <c r="U420" s="256" cm="1">
        <f t="array" aca="1" ref="U420" ca="1">_xlfn.XLOOKUP($A420&amp;$B420,'[3]产值及收款计划（2026）'!$A:$A&amp;'[3]产值及收款计划（2026）'!$B:$B,'[3]产值及收款计划（2026）'!U:U)</f>
        <v>0</v>
      </c>
      <c r="V420" s="256" cm="1">
        <f t="array" aca="1" ref="V420" ca="1">_xlfn.XLOOKUP($A420&amp;$B420,'[3]产值及收款计划（2026）'!$A:$A&amp;'[3]产值及收款计划（2026）'!$B:$B,'[3]产值及收款计划（2026）'!V:V)</f>
        <v>0</v>
      </c>
      <c r="W420" s="256" cm="1">
        <f t="array" aca="1" ref="W420" ca="1">_xlfn.XLOOKUP($A420&amp;$B420,'[3]产值及收款计划（2026）'!$A:$A&amp;'[3]产值及收款计划（2026）'!$B:$B,'[3]产值及收款计划（2026）'!W:W)</f>
        <v>0</v>
      </c>
      <c r="X420" s="256" cm="1">
        <f t="array" aca="1" ref="X420" ca="1">_xlfn.XLOOKUP($A420&amp;$B420,'[3]产值及收款计划（2026）'!$A:$A&amp;'[3]产值及收款计划（2026）'!$B:$B,'[3]产值及收款计划（2026）'!X:X)</f>
        <v>0</v>
      </c>
      <c r="Y420" s="256" cm="1">
        <f t="array" aca="1" ref="Y420" ca="1">_xlfn.XLOOKUP($A420&amp;$B420,'[3]产值及收款计划（2026）'!$A:$A&amp;'[3]产值及收款计划（2026）'!$B:$B,'[3]产值及收款计划（2026）'!Y:Y)</f>
        <v>0</v>
      </c>
      <c r="Z420" s="256" cm="1">
        <f t="array" aca="1" ref="Z420" ca="1">_xlfn.XLOOKUP($A420&amp;$B420,'[3]产值及收款计划（2026）'!$A:$A&amp;'[3]产值及收款计划（2026）'!$B:$B,'[3]产值及收款计划（2026）'!Z:Z)</f>
        <v>0</v>
      </c>
      <c r="AA420" s="256" cm="1">
        <f t="array" aca="1" ref="AA420" ca="1">_xlfn.XLOOKUP($A420&amp;$B420,'[3]产值及收款计划（2026）'!$A:$A&amp;'[3]产值及收款计划（2026）'!$B:$B,'[3]产值及收款计划（2026）'!AA:AA)</f>
        <v>0</v>
      </c>
      <c r="AB420" s="256" cm="1">
        <f t="array" aca="1" ref="AB420" ca="1">_xlfn.XLOOKUP($A420&amp;$B420,'[3]产值及收款计划（2026）'!$A:$A&amp;'[3]产值及收款计划（2026）'!$B:$B,'[3]产值及收款计划（2026）'!AB:AB)</f>
        <v>0</v>
      </c>
      <c r="AC420" s="256" cm="1">
        <f t="array" aca="1" ref="AC420" ca="1">_xlfn.XLOOKUP($A420&amp;$B420,'[3]产值及收款计划（2026）'!$A:$A&amp;'[3]产值及收款计划（2026）'!$B:$B,'[3]产值及收款计划（2026）'!AC:AC)</f>
        <v>0</v>
      </c>
      <c r="AD420" s="256" cm="1">
        <f t="array" aca="1" ref="AD420" ca="1">_xlfn.XLOOKUP($A420&amp;$B420,'[3]产值及收款计划（2026）'!$A:$A&amp;'[3]产值及收款计划（2026）'!$B:$B,'[3]产值及收款计划（2026）'!AD:AD)</f>
        <v>0</v>
      </c>
      <c r="AE420" s="256" cm="1">
        <f t="array" aca="1" ref="AE420" ca="1">_xlfn.XLOOKUP($A420&amp;$B420,'[3]产值及收款计划（2026）'!$A:$A&amp;'[3]产值及收款计划（2026）'!$B:$B,'[3]产值及收款计划（2026）'!AE:AE)</f>
        <v>0</v>
      </c>
      <c r="AF420" s="256" cm="1">
        <f t="array" aca="1" ref="AF420" ca="1">_xlfn.XLOOKUP($A420&amp;$B420,'[3]产值及收款计划（2026）'!$A:$A&amp;'[3]产值及收款计划（2026）'!$B:$B,'[3]产值及收款计划（2026）'!AF:AF)</f>
        <v>0</v>
      </c>
      <c r="AG420" s="256" cm="1">
        <f t="array" aca="1" ref="AG420" ca="1">_xlfn.XLOOKUP($A420&amp;$B420,'[3]产值及收款计划（2026）'!$A:$A&amp;'[3]产值及收款计划（2026）'!$B:$B,'[3]产值及收款计划（2026）'!AG:AG)</f>
        <v>0</v>
      </c>
      <c r="AH420" s="256" cm="1">
        <f t="array" aca="1" ref="AH420" ca="1">_xlfn.XLOOKUP($A420&amp;$B420,'[3]产值及收款计划（2026）'!$A:$A&amp;'[3]产值及收款计划（2026）'!$B:$B,'[3]产值及收款计划（2026）'!AH:AH)</f>
        <v>0</v>
      </c>
      <c r="AI420" s="256" cm="1">
        <f t="array" aca="1" ref="AI420" ca="1">_xlfn.XLOOKUP($A420&amp;$B420,'[3]产值及收款计划（2026）'!$A:$A&amp;'[3]产值及收款计划（2026）'!$B:$B,'[3]产值及收款计划（2026）'!AI:AI)</f>
        <v>0</v>
      </c>
      <c r="AJ420" s="256" cm="1">
        <f t="array" aca="1" ref="AJ420" ca="1">_xlfn.XLOOKUP($A420&amp;$B420,'[3]产值及收款计划（2026）'!$A:$A&amp;'[3]产值及收款计划（2026）'!$B:$B,'[3]产值及收款计划（2026）'!AJ:AJ)</f>
        <v>0</v>
      </c>
      <c r="AK420" s="256" cm="1">
        <f t="array" aca="1" ref="AK420" ca="1">_xlfn.XLOOKUP($A420&amp;$B420,'[3]产值及收款计划（2026）'!$A:$A&amp;'[3]产值及收款计划（2026）'!$B:$B,'[3]产值及收款计划（2026）'!AK:AK)</f>
        <v>0</v>
      </c>
      <c r="AL420" s="256" cm="1">
        <f t="array" aca="1" ref="AL420" ca="1">_xlfn.XLOOKUP($A420&amp;$B420,'[3]产值及收款计划（2026）'!$A:$A&amp;'[3]产值及收款计划（2026）'!$B:$B,'[3]产值及收款计划（2026）'!AL:AL)</f>
        <v>0</v>
      </c>
      <c r="AM420" s="263" t="e" cm="1">
        <f t="array" aca="1" ref="AM420" ca="1">_xlfn.LET(_xlpm.勾选月份状态数组,TRANSPOSE('PPT(12-15页）-TOP10'!$A$3:$A$14),_xlpm.选择数据区,IF('PPT(12-15页）-TOP10'!$E$3="收款",$BA420:$BL420,$AA420:$AL420),SUM(_xlfn._xlws.FILTER(_xlpm.选择数据区,_xlpm.勾选月份状态数组,"")))</f>
        <v>#NAME?</v>
      </c>
      <c r="AN420" s="256" t="e" cm="1">
        <f t="array" aca="1" ref="AN420" ca="1">_xlfn.LET(_xlpm.勾选月份状态数组,TRANSPOSE('PPT(12-15页）-TOP10'!$A$3:$A$14),_xlpm.选择数据区,IF('PPT(12-15页）-TOP10'!$E$3="收款",$DA420:$DL420,$CA420:$CL420),SUM(_xlfn._xlws.FILTER(_xlpm.选择数据区,_xlpm.勾选月份状态数组,"")))</f>
        <v>#NAME?</v>
      </c>
      <c r="AO420" s="256">
        <f ca="1">SUM(CA420:CC420)+SUM(AD420:AL420)</f>
        <v>0</v>
      </c>
      <c r="AP420" s="256"/>
      <c r="AQ420" s="256"/>
      <c r="AR420" s="256"/>
      <c r="AS420" s="256" cm="1">
        <f t="array" aca="1" ref="AS420" ca="1">_xlfn.XLOOKUP($A420&amp;$B420,'[3]产值及收款计划（2026）'!$A:$A&amp;'[3]产值及收款计划（2026）'!$B:$B,'[3]产值及收款计划（2026）'!AS:AS)</f>
        <v>0</v>
      </c>
      <c r="AT420" s="256" cm="1">
        <f t="array" aca="1" ref="AT420" ca="1">_xlfn.XLOOKUP($A420&amp;$B420,'[3]产值及收款计划（2026）'!$A:$A&amp;'[3]产值及收款计划（2026）'!$B:$B,'[3]产值及收款计划（2026）'!AT:AT)</f>
        <v>0</v>
      </c>
      <c r="AU420" s="256" cm="1">
        <f t="array" aca="1" ref="AU420" ca="1">_xlfn.XLOOKUP($A420&amp;$B420,'[3]产值及收款计划（2026）'!$A:$A&amp;'[3]产值及收款计划（2026）'!$B:$B,'[3]产值及收款计划（2026）'!AU:AU)</f>
        <v>0</v>
      </c>
      <c r="AV420" s="256" cm="1">
        <f t="array" aca="1" ref="AV420" ca="1">_xlfn.XLOOKUP($A420&amp;$B420,'[3]产值及收款计划（2026）'!$A:$A&amp;'[3]产值及收款计划（2026）'!$B:$B,'[3]产值及收款计划（2026）'!AV:AV)</f>
        <v>0</v>
      </c>
      <c r="AW420" s="256" cm="1">
        <f t="array" aca="1" ref="AW420" ca="1">_xlfn.XLOOKUP($A420&amp;$B420,'[3]产值及收款计划（2026）'!$A:$A&amp;'[3]产值及收款计划（2026）'!$B:$B,'[3]产值及收款计划（2026）'!AW:AW)</f>
        <v>0</v>
      </c>
      <c r="AX420" s="256" cm="1">
        <f t="array" aca="1" ref="AX420" ca="1">_xlfn.XLOOKUP($A420&amp;$B420,'[3]产值及收款计划（2026）'!$A:$A&amp;'[3]产值及收款计划（2026）'!$B:$B,'[3]产值及收款计划（2026）'!AX:AX)</f>
        <v>0</v>
      </c>
      <c r="AY420" s="256" cm="1">
        <f t="array" aca="1" ref="AY420" ca="1">_xlfn.XLOOKUP($A420&amp;$B420,'[3]产值及收款计划（2026）'!$A:$A&amp;'[3]产值及收款计划（2026）'!$B:$B,'[3]产值及收款计划（2026）'!AY:AY)</f>
        <v>0</v>
      </c>
      <c r="AZ420" s="256" cm="1">
        <f t="array" aca="1" ref="AZ420" ca="1">_xlfn.XLOOKUP($A420&amp;$B420,'[3]产值及收款计划（2026）'!$A:$A&amp;'[3]产值及收款计划（2026）'!$B:$B,'[3]产值及收款计划（2026）'!AZ:AZ)</f>
        <v>0</v>
      </c>
      <c r="BA420" s="256" cm="1">
        <f t="array" aca="1" ref="BA420" ca="1">_xlfn.XLOOKUP($A420&amp;$B420,'[3]产值及收款计划（2026）'!$A:$A&amp;'[3]产值及收款计划（2026）'!$B:$B,'[3]产值及收款计划（2026）'!BA:BA)</f>
        <v>0</v>
      </c>
      <c r="BB420" s="256" cm="1">
        <f t="array" aca="1" ref="BB420" ca="1">_xlfn.XLOOKUP($A420&amp;$B420,'[3]产值及收款计划（2026）'!$A:$A&amp;'[3]产值及收款计划（2026）'!$B:$B,'[3]产值及收款计划（2026）'!BB:BB)</f>
        <v>0</v>
      </c>
      <c r="BC420" s="256" cm="1">
        <f t="array" aca="1" ref="BC420" ca="1">_xlfn.XLOOKUP($A420&amp;$B420,'[3]产值及收款计划（2026）'!$A:$A&amp;'[3]产值及收款计划（2026）'!$B:$B,'[3]产值及收款计划（2026）'!BC:BC)</f>
        <v>0</v>
      </c>
      <c r="BD420" s="256" cm="1">
        <f t="array" aca="1" ref="BD420" ca="1">_xlfn.XLOOKUP($A420&amp;$B420,'[3]产值及收款计划（2026）'!$A:$A&amp;'[3]产值及收款计划（2026）'!$B:$B,'[3]产值及收款计划（2026）'!BD:BD)</f>
        <v>0</v>
      </c>
      <c r="BE420" s="256" cm="1">
        <f t="array" aca="1" ref="BE420" ca="1">_xlfn.XLOOKUP($A420&amp;$B420,'[3]产值及收款计划（2026）'!$A:$A&amp;'[3]产值及收款计划（2026）'!$B:$B,'[3]产值及收款计划（2026）'!BE:BE)</f>
        <v>0</v>
      </c>
      <c r="BF420" s="256" cm="1">
        <f t="array" aca="1" ref="BF420" ca="1">_xlfn.XLOOKUP($A420&amp;$B420,'[3]产值及收款计划（2026）'!$A:$A&amp;'[3]产值及收款计划（2026）'!$B:$B,'[3]产值及收款计划（2026）'!BF:BF)</f>
        <v>0</v>
      </c>
      <c r="BG420" s="256" cm="1">
        <f t="array" aca="1" ref="BG420" ca="1">_xlfn.XLOOKUP($A420&amp;$B420,'[3]产值及收款计划（2026）'!$A:$A&amp;'[3]产值及收款计划（2026）'!$B:$B,'[3]产值及收款计划（2026）'!BG:BG)</f>
        <v>0</v>
      </c>
      <c r="BH420" s="256" cm="1">
        <f t="array" aca="1" ref="BH420" ca="1">_xlfn.XLOOKUP($A420&amp;$B420,'[3]产值及收款计划（2026）'!$A:$A&amp;'[3]产值及收款计划（2026）'!$B:$B,'[3]产值及收款计划（2026）'!BH:BH)</f>
        <v>0</v>
      </c>
      <c r="BI420" s="256" cm="1">
        <f t="array" aca="1" ref="BI420" ca="1">_xlfn.XLOOKUP($A420&amp;$B420,'[3]产值及收款计划（2026）'!$A:$A&amp;'[3]产值及收款计划（2026）'!$B:$B,'[3]产值及收款计划（2026）'!BI:BI)</f>
        <v>0</v>
      </c>
      <c r="BJ420" s="256" cm="1">
        <f t="array" aca="1" ref="BJ420" ca="1">_xlfn.XLOOKUP($A420&amp;$B420,'[3]产值及收款计划（2026）'!$A:$A&amp;'[3]产值及收款计划（2026）'!$B:$B,'[3]产值及收款计划（2026）'!BJ:BJ)</f>
        <v>0</v>
      </c>
      <c r="BK420" s="256" cm="1">
        <f t="array" aca="1" ref="BK420" ca="1">_xlfn.XLOOKUP($A420&amp;$B420,'[3]产值及收款计划（2026）'!$A:$A&amp;'[3]产值及收款计划（2026）'!$B:$B,'[3]产值及收款计划（2026）'!BK:BK)</f>
        <v>0</v>
      </c>
      <c r="BL420" s="256" cm="1">
        <f t="array" aca="1" ref="BL420" ca="1">_xlfn.XLOOKUP($A420&amp;$B420,'[3]产值及收款计划（2026）'!$A:$A&amp;'[3]产值及收款计划（2026）'!$B:$B,'[3]产值及收款计划（2026）'!BL:BL)</f>
        <v>0</v>
      </c>
      <c r="BM420" s="256"/>
      <c r="BN420" s="256"/>
      <c r="BO420" s="256"/>
      <c r="BP420" s="256"/>
      <c r="BQ420" s="255" cm="1">
        <f t="array" aca="1" ref="BQ420" ca="1">_xlfn.XLOOKUP($A420&amp;$B420,'[3]产值及收款计划（2026）'!$A:$A&amp;'[3]产值及收款计划（2026）'!$B:$B,'[3]产值及收款计划（2026）'!BQ:BQ)</f>
        <v>0</v>
      </c>
      <c r="BR420" s="256" cm="1">
        <f t="array" aca="1" ref="BR420" ca="1">_xlfn.XLOOKUP($A420&amp;$B420,'[3]产值及收款计划（2026）'!$A:$A&amp;'[3]产值及收款计划（2026）'!$B:$B,'[3]产值及收款计划（2026）'!BR:BR)</f>
        <v>0</v>
      </c>
      <c r="CA420" s="256" cm="1">
        <f t="array" aca="1" ref="CA420" ca="1">_xlfn.XLOOKUP($A420&amp;$B420,'[3]产值及收款计划（2026）'!$A:$A&amp;'[3]产值及收款计划（2026）'!$B:$B,'[3]产值及收款计划（2026）'!CA:CA)</f>
        <v>0</v>
      </c>
      <c r="CB420" s="256" cm="1">
        <f t="array" aca="1" ref="CB420" ca="1">_xlfn.XLOOKUP($A420&amp;$B420,'[3]产值及收款计划（2026）'!$A:$A&amp;'[3]产值及收款计划（2026）'!$B:$B,'[3]产值及收款计划（2026）'!CB:CB)</f>
        <v>0</v>
      </c>
      <c r="CC420" s="256" cm="1">
        <f t="array" aca="1" ref="CC420" ca="1">_xlfn.XLOOKUP($A420&amp;$B420,'[3]产值及收款计划（2026）'!$A:$A&amp;'[3]产值及收款计划（2026）'!$B:$B,'[3]产值及收款计划（2026）'!CC:CC)</f>
        <v>0</v>
      </c>
      <c r="CD420" s="256" cm="1">
        <f t="array" aca="1" ref="CD420" ca="1">_xlfn.XLOOKUP($A420&amp;$B420,'[3]产值及收款计划（2026）'!$A:$A&amp;'[3]产值及收款计划（2026）'!$B:$B,'[3]产值及收款计划（2026）'!CD:CD)</f>
        <v>0</v>
      </c>
      <c r="CE420" s="256" cm="1">
        <f t="array" aca="1" ref="CE420" ca="1">_xlfn.XLOOKUP($A420&amp;$B420,'[3]产值及收款计划（2026）'!$A:$A&amp;'[3]产值及收款计划（2026）'!$B:$B,'[3]产值及收款计划（2026）'!CE:CE)</f>
        <v>0</v>
      </c>
      <c r="CF420" s="256" cm="1">
        <f t="array" aca="1" ref="CF420" ca="1">_xlfn.XLOOKUP($A420&amp;$B420,'[3]产值及收款计划（2026）'!$A:$A&amp;'[3]产值及收款计划（2026）'!$B:$B,'[3]产值及收款计划（2026）'!CF:CF)</f>
        <v>0</v>
      </c>
      <c r="CG420" s="256" cm="1">
        <f t="array" aca="1" ref="CG420" ca="1">_xlfn.XLOOKUP($A420&amp;$B420,'[3]产值及收款计划（2026）'!$A:$A&amp;'[3]产值及收款计划（2026）'!$B:$B,'[3]产值及收款计划（2026）'!CG:CG)</f>
        <v>0</v>
      </c>
      <c r="CH420" s="256" cm="1">
        <f t="array" aca="1" ref="CH420" ca="1">_xlfn.XLOOKUP($A420&amp;$B420,'[3]产值及收款计划（2026）'!$A:$A&amp;'[3]产值及收款计划（2026）'!$B:$B,'[3]产值及收款计划（2026）'!CH:CH)</f>
        <v>0</v>
      </c>
      <c r="CI420" s="256" cm="1">
        <f t="array" aca="1" ref="CI420" ca="1">_xlfn.XLOOKUP($A420&amp;$B420,'[3]产值及收款计划（2026）'!$A:$A&amp;'[3]产值及收款计划（2026）'!$B:$B,'[3]产值及收款计划（2026）'!CI:CI)</f>
        <v>0</v>
      </c>
      <c r="CJ420" s="256" cm="1">
        <f t="array" aca="1" ref="CJ420" ca="1">_xlfn.XLOOKUP($A420&amp;$B420,'[3]产值及收款计划（2026）'!$A:$A&amp;'[3]产值及收款计划（2026）'!$B:$B,'[3]产值及收款计划（2026）'!CJ:CJ)</f>
        <v>0</v>
      </c>
      <c r="CK420" s="256" cm="1">
        <f t="array" aca="1" ref="CK420" ca="1">_xlfn.XLOOKUP($A420&amp;$B420,'[3]产值及收款计划（2026）'!$A:$A&amp;'[3]产值及收款计划（2026）'!$B:$B,'[3]产值及收款计划（2026）'!CK:CK)</f>
        <v>0</v>
      </c>
      <c r="CL420" s="256" cm="1">
        <f t="array" aca="1" ref="CL420" ca="1">_xlfn.XLOOKUP($A420&amp;$B420,'[3]产值及收款计划（2026）'!$A:$A&amp;'[3]产值及收款计划（2026）'!$B:$B,'[3]产值及收款计划（2026）'!CL:CL)</f>
        <v>0</v>
      </c>
      <c r="DA420" s="256" cm="1">
        <f t="array" aca="1" ref="DA420" ca="1">_xlfn.XLOOKUP($A420&amp;$B420,'[3]产值及收款计划（2026）'!$A:$A&amp;'[3]产值及收款计划（2026）'!$B:$B,'[3]产值及收款计划（2026）'!DA:DA)</f>
        <v>0</v>
      </c>
      <c r="DB420" s="256" cm="1">
        <f t="array" aca="1" ref="DB420" ca="1">_xlfn.XLOOKUP($A420&amp;$B420,'[3]产值及收款计划（2026）'!$A:$A&amp;'[3]产值及收款计划（2026）'!$B:$B,'[3]产值及收款计划（2026）'!DB:DB)</f>
        <v>0</v>
      </c>
      <c r="DC420" s="256" cm="1">
        <f t="array" aca="1" ref="DC420" ca="1">_xlfn.XLOOKUP($A420&amp;$B420,'[3]产值及收款计划（2026）'!$A:$A&amp;'[3]产值及收款计划（2026）'!$B:$B,'[3]产值及收款计划（2026）'!DC:DC)</f>
        <v>0</v>
      </c>
      <c r="DD420" s="256" cm="1">
        <f t="array" aca="1" ref="DD420" ca="1">_xlfn.XLOOKUP($A420&amp;$B420,'[3]产值及收款计划（2026）'!$A:$A&amp;'[3]产值及收款计划（2026）'!$B:$B,'[3]产值及收款计划（2026）'!DD:DD)</f>
        <v>0</v>
      </c>
      <c r="DE420" s="256" cm="1">
        <f t="array" aca="1" ref="DE420" ca="1">_xlfn.XLOOKUP($A420&amp;$B420,'[3]产值及收款计划（2026）'!$A:$A&amp;'[3]产值及收款计划（2026）'!$B:$B,'[3]产值及收款计划（2026）'!DE:DE)</f>
        <v>0</v>
      </c>
      <c r="DF420" s="256" cm="1">
        <f t="array" aca="1" ref="DF420" ca="1">_xlfn.XLOOKUP($A420&amp;$B420,'[3]产值及收款计划（2026）'!$A:$A&amp;'[3]产值及收款计划（2026）'!$B:$B,'[3]产值及收款计划（2026）'!DF:DF)</f>
        <v>0</v>
      </c>
      <c r="DG420" s="256" cm="1">
        <f t="array" aca="1" ref="DG420" ca="1">_xlfn.XLOOKUP($A420&amp;$B420,'[3]产值及收款计划（2026）'!$A:$A&amp;'[3]产值及收款计划（2026）'!$B:$B,'[3]产值及收款计划（2026）'!DG:DG)</f>
        <v>0</v>
      </c>
      <c r="DH420" s="256" cm="1">
        <f t="array" aca="1" ref="DH420" ca="1">_xlfn.XLOOKUP($A420&amp;$B420,'[3]产值及收款计划（2026）'!$A:$A&amp;'[3]产值及收款计划（2026）'!$B:$B,'[3]产值及收款计划（2026）'!DH:DH)</f>
        <v>0</v>
      </c>
      <c r="DI420" s="256" cm="1">
        <f t="array" aca="1" ref="DI420" ca="1">_xlfn.XLOOKUP($A420&amp;$B420,'[3]产值及收款计划（2026）'!$A:$A&amp;'[3]产值及收款计划（2026）'!$B:$B,'[3]产值及收款计划（2026）'!DI:DI)</f>
        <v>0</v>
      </c>
      <c r="DJ420" s="256" cm="1">
        <f t="array" aca="1" ref="DJ420" ca="1">_xlfn.XLOOKUP($A420&amp;$B420,'[3]产值及收款计划（2026）'!$A:$A&amp;'[3]产值及收款计划（2026）'!$B:$B,'[3]产值及收款计划（2026）'!DJ:DJ)</f>
        <v>0</v>
      </c>
      <c r="DK420" s="256" cm="1">
        <f t="array" aca="1" ref="DK420" ca="1">_xlfn.XLOOKUP($A420&amp;$B420,'[3]产值及收款计划（2026）'!$A:$A&amp;'[3]产值及收款计划（2026）'!$B:$B,'[3]产值及收款计划（2026）'!DK:DK)</f>
        <v>0</v>
      </c>
      <c r="DL420" s="256" cm="1">
        <f t="array" aca="1" ref="DL420" ca="1">_xlfn.XLOOKUP($A420&amp;$B420,'[3]产值及收款计划（2026）'!$A:$A&amp;'[3]产值及收款计划（2026）'!$B:$B,'[3]产值及收款计划（2026）'!DL:DL)</f>
        <v>0</v>
      </c>
      <c r="DM420" s="264"/>
      <c r="DN420" s="250"/>
    </row>
    <row r="421" spans="1:118" ht="20.25" x14ac:dyDescent="0.15">
      <c r="A421" s="268"/>
      <c r="B421" s="268"/>
      <c r="C421" s="269"/>
      <c r="D421" s="273"/>
      <c r="E421" s="274"/>
      <c r="F421" s="274"/>
      <c r="G421" s="274"/>
      <c r="H421" s="274"/>
      <c r="I421" s="275"/>
      <c r="J421" s="276"/>
      <c r="K421" s="274"/>
      <c r="L421" s="274"/>
      <c r="M421" s="274"/>
      <c r="N421" s="274"/>
      <c r="O421" s="274"/>
      <c r="P421" s="273"/>
      <c r="Q421" s="274"/>
      <c r="R421" s="274"/>
      <c r="S421" s="274"/>
      <c r="T421" s="274"/>
      <c r="U421" s="274"/>
      <c r="V421" s="274"/>
      <c r="W421" s="274"/>
      <c r="X421" s="274"/>
      <c r="Y421" s="274"/>
      <c r="Z421" s="274"/>
      <c r="AA421" s="274"/>
      <c r="AB421" s="274"/>
      <c r="AC421" s="274"/>
      <c r="AD421" s="274"/>
      <c r="AE421" s="274"/>
      <c r="AF421" s="274"/>
      <c r="AG421" s="274"/>
      <c r="AH421" s="274"/>
      <c r="AI421" s="274"/>
      <c r="AJ421" s="274"/>
      <c r="AK421" s="274"/>
      <c r="AL421" s="274"/>
      <c r="AM421" s="263" t="e" cm="1">
        <f t="array" aca="1" ref="AM421" ca="1">_xlfn.LET(_xlpm.勾选月份状态数组,TRANSPOSE('PPT(12-15页）-TOP10'!$A$3:$A$14),_xlpm.选择数据区,IF('PPT(12-15页）-TOP10'!$E$3="收款",$BA421:$BL421,$AA421:$AL421),SUM(_xlfn._xlws.FILTER(_xlpm.选择数据区,_xlpm.勾选月份状态数组,"")))</f>
        <v>#NAME?</v>
      </c>
      <c r="AN421" s="256" t="e" cm="1">
        <f t="array" aca="1" ref="AN421" ca="1">_xlfn.LET(_xlpm.勾选月份状态数组,TRANSPOSE('PPT(12-15页）-TOP10'!$A$3:$A$14),_xlpm.选择数据区,IF('PPT(12-15页）-TOP10'!$E$3="收款",$DA421:$DL421,$CA421:$CL421),SUM(_xlfn._xlws.FILTER(_xlpm.选择数据区,_xlpm.勾选月份状态数组,"")))</f>
        <v>#NAME?</v>
      </c>
      <c r="AO421" s="256">
        <f>SUM(CA421:CC421)+SUM(AD421:AL421)</f>
        <v>0</v>
      </c>
      <c r="AP421" s="274"/>
      <c r="AQ421" s="274"/>
      <c r="AR421" s="274"/>
      <c r="AS421" s="274"/>
      <c r="AT421" s="274"/>
      <c r="AU421" s="274"/>
      <c r="AV421" s="274"/>
      <c r="AW421" s="274"/>
      <c r="AX421" s="274"/>
      <c r="AY421" s="274"/>
      <c r="AZ421" s="274"/>
      <c r="BA421" s="274"/>
      <c r="BB421" s="274"/>
      <c r="BC421" s="274"/>
      <c r="BD421" s="274"/>
      <c r="BE421" s="274"/>
      <c r="BF421" s="274"/>
      <c r="BG421" s="274"/>
      <c r="BH421" s="274"/>
      <c r="BI421" s="274"/>
      <c r="BJ421" s="274"/>
      <c r="BK421" s="274"/>
      <c r="BL421" s="274"/>
      <c r="BM421" s="274"/>
      <c r="BN421" s="274"/>
      <c r="BO421" s="274"/>
      <c r="BP421" s="274"/>
      <c r="BQ421" s="273"/>
      <c r="BR421" s="274"/>
      <c r="DM421" s="264"/>
      <c r="DN421" s="250"/>
    </row>
    <row r="422" spans="1:118" ht="20.25" x14ac:dyDescent="0.15">
      <c r="A422" s="254">
        <f t="shared" ref="A422:A435" si="22">A421+1</f>
        <v>1</v>
      </c>
      <c r="B422" s="254" t="s">
        <v>29</v>
      </c>
      <c r="C422" s="255" t="e" cm="1">
        <f t="array" aca="1" ref="C422" ca="1">_xlfn.XLOOKUP($A422&amp;$B422,'[5]产值及收款计划（2026）'!$A:$A&amp;'[5]产值及收款计划（2026）'!$B:$B,'[5]产值及收款计划（2026）'!C:C)</f>
        <v>#NAME?</v>
      </c>
      <c r="D422" s="255" t="e" cm="1">
        <f t="array" aca="1" ref="D422" ca="1">_xlfn.XLOOKUP($A422&amp;$B422,'[5]产值及收款计划（2026）'!$A:$A&amp;'[5]产值及收款计划（2026）'!$B:$B,'[5]产值及收款计划（2026）'!D:D)</f>
        <v>#NAME?</v>
      </c>
      <c r="E422" s="256" t="e" cm="1">
        <f t="array" aca="1" ref="E422" ca="1">_xlfn.XLOOKUP($A422&amp;$B422,'[5]产值及收款计划（2026）'!$A:$A&amp;'[5]产值及收款计划（2026）'!$B:$B,'[5]产值及收款计划（2026）'!E:E)</f>
        <v>#NAME?</v>
      </c>
      <c r="F422" s="256" t="e" cm="1">
        <f t="array" aca="1" ref="F422" ca="1">_xlfn.XLOOKUP($A422&amp;$B422,'[5]产值及收款计划（2026）'!$A:$A&amp;'[5]产值及收款计划（2026）'!$B:$B,'[5]产值及收款计划（2026）'!F:F)</f>
        <v>#NAME?</v>
      </c>
      <c r="G422" s="256" t="e" cm="1">
        <f t="array" aca="1" ref="G422" ca="1">_xlfn.XLOOKUP($A422&amp;$B422,'[5]产值及收款计划（2026）'!$A:$A&amp;'[5]产值及收款计划（2026）'!$B:$B,'[5]产值及收款计划（2026）'!G:G)</f>
        <v>#NAME?</v>
      </c>
      <c r="H422" s="256" t="e" cm="1">
        <f t="array" aca="1" ref="H422" ca="1">_xlfn.XLOOKUP($A422&amp;$B422,'[5]产值及收款计划（2026）'!$A:$A&amp;'[5]产值及收款计划（2026）'!$B:$B,'[5]产值及收款计划（2026）'!H:H)</f>
        <v>#NAME?</v>
      </c>
      <c r="I422" s="257" t="e" cm="1">
        <f t="array" aca="1" ref="I422" ca="1">_xlfn.XLOOKUP($A422&amp;$B422,'[5]产值及收款计划（2026）'!$A:$A&amp;'[5]产值及收款计划（2026）'!$B:$B,'[5]产值及收款计划（2026）'!I:I)</f>
        <v>#NAME?</v>
      </c>
      <c r="J422" s="256" t="e" cm="1">
        <f t="array" aca="1" ref="J422" ca="1">_xlfn.XLOOKUP($A422&amp;$B422,'[5]产值及收款计划（2026）'!$A:$A&amp;'[5]产值及收款计划（2026）'!$B:$B,'[5]产值及收款计划（2026）'!J:J)</f>
        <v>#NAME?</v>
      </c>
      <c r="K422" s="256" t="e" cm="1">
        <f t="array" aca="1" ref="K422" ca="1">_xlfn.XLOOKUP($A422&amp;$B422,'[5]产值及收款计划（2026）'!$A:$A&amp;'[5]产值及收款计划（2026）'!$B:$B,'[5]产值及收款计划（2026）'!K:K)</f>
        <v>#NAME?</v>
      </c>
      <c r="L422" s="256" t="e" cm="1">
        <f t="array" aca="1" ref="L422" ca="1">_xlfn.XLOOKUP($A422&amp;$B422,'[5]产值及收款计划（2026）'!$A:$A&amp;'[5]产值及收款计划（2026）'!$B:$B,'[5]产值及收款计划（2026）'!L:L)</f>
        <v>#NAME?</v>
      </c>
      <c r="M422" s="256" t="e" cm="1">
        <f t="array" aca="1" ref="M422" ca="1">_xlfn.XLOOKUP($A422&amp;$B422,'[5]产值及收款计划（2026）'!$A:$A&amp;'[5]产值及收款计划（2026）'!$B:$B,'[5]产值及收款计划（2026）'!M:M)</f>
        <v>#NAME?</v>
      </c>
      <c r="N422" s="256" t="e" cm="1">
        <f t="array" aca="1" ref="N422" ca="1">_xlfn.XLOOKUP($A422&amp;$B422,'[5]产值及收款计划（2026）'!$A:$A&amp;'[5]产值及收款计划（2026）'!$B:$B,'[5]产值及收款计划（2026）'!N:N)</f>
        <v>#NAME?</v>
      </c>
      <c r="O422" s="256" t="e" cm="1">
        <f t="array" aca="1" ref="O422" ca="1">_xlfn.XLOOKUP($A422&amp;$B422,'[5]产值及收款计划（2026）'!$A:$A&amp;'[5]产值及收款计划（2026）'!$B:$B,'[5]产值及收款计划（2026）'!O:O)</f>
        <v>#NAME?</v>
      </c>
      <c r="P422" s="255" t="e" cm="1">
        <f t="array" aca="1" ref="P422" ca="1">_xlfn.XLOOKUP($A422&amp;$B422,'[5]产值及收款计划（2026）'!$A:$A&amp;'[5]产值及收款计划（2026）'!$B:$B,'[5]产值及收款计划（2026）'!P:P)</f>
        <v>#NAME?</v>
      </c>
      <c r="Q422" s="256" t="e" cm="1">
        <f t="array" aca="1" ref="Q422" ca="1">_xlfn.XLOOKUP($A422&amp;$B422,'[5]产值及收款计划（2026）'!$A:$A&amp;'[5]产值及收款计划（2026）'!$B:$B,'[5]产值及收款计划（2026）'!Q:Q)</f>
        <v>#NAME?</v>
      </c>
      <c r="R422" s="256" t="e" cm="1">
        <f t="array" aca="1" ref="R422" ca="1">_xlfn.XLOOKUP($A422&amp;$B422,'[5]产值及收款计划（2026）'!$A:$A&amp;'[5]产值及收款计划（2026）'!$B:$B,'[5]产值及收款计划（2026）'!R:R)</f>
        <v>#NAME?</v>
      </c>
      <c r="S422" s="256" t="e" cm="1">
        <f t="array" aca="1" ref="S422" ca="1">_xlfn.XLOOKUP($A422&amp;$B422,'[5]产值及收款计划（2026）'!$A:$A&amp;'[5]产值及收款计划（2026）'!$B:$B,'[5]产值及收款计划（2026）'!S:S)</f>
        <v>#NAME?</v>
      </c>
      <c r="T422" s="256" t="e" cm="1">
        <f t="array" aca="1" ref="T422" ca="1">_xlfn.XLOOKUP($A422&amp;$B422,'[5]产值及收款计划（2026）'!$A:$A&amp;'[5]产值及收款计划（2026）'!$B:$B,'[5]产值及收款计划（2026）'!T:T)</f>
        <v>#NAME?</v>
      </c>
      <c r="U422" s="256" t="e" cm="1">
        <f t="array" aca="1" ref="U422" ca="1">_xlfn.XLOOKUP($A422&amp;$B422,'[5]产值及收款计划（2026）'!$A:$A&amp;'[5]产值及收款计划（2026）'!$B:$B,'[5]产值及收款计划（2026）'!U:U)</f>
        <v>#NAME?</v>
      </c>
      <c r="V422" s="256" t="e" cm="1">
        <f t="array" aca="1" ref="V422" ca="1">_xlfn.XLOOKUP($A422&amp;$B422,'[5]产值及收款计划（2026）'!$A:$A&amp;'[5]产值及收款计划（2026）'!$B:$B,'[5]产值及收款计划（2026）'!V:V)</f>
        <v>#NAME?</v>
      </c>
      <c r="W422" s="256" t="e" cm="1">
        <f t="array" aca="1" ref="W422" ca="1">_xlfn.XLOOKUP($A422&amp;$B422,'[5]产值及收款计划（2026）'!$A:$A&amp;'[5]产值及收款计划（2026）'!$B:$B,'[5]产值及收款计划（2026）'!W:W)</f>
        <v>#NAME?</v>
      </c>
      <c r="X422" s="256" t="e" cm="1">
        <f t="array" aca="1" ref="X422" ca="1">_xlfn.XLOOKUP($A422&amp;$B422,'[5]产值及收款计划（2026）'!$A:$A&amp;'[5]产值及收款计划（2026）'!$B:$B,'[5]产值及收款计划（2026）'!X:X)</f>
        <v>#NAME?</v>
      </c>
      <c r="Y422" s="256" t="e" cm="1">
        <f t="array" aca="1" ref="Y422" ca="1">_xlfn.XLOOKUP($A422&amp;$B422,'[5]产值及收款计划（2026）'!$A:$A&amp;'[5]产值及收款计划（2026）'!$B:$B,'[5]产值及收款计划（2026）'!Y:Y)</f>
        <v>#NAME?</v>
      </c>
      <c r="Z422" s="256" t="e" cm="1">
        <f t="array" aca="1" ref="Z422" ca="1">_xlfn.XLOOKUP($A422&amp;$B422,'[5]产值及收款计划（2026）'!$A:$A&amp;'[5]产值及收款计划（2026）'!$B:$B,'[5]产值及收款计划（2026）'!Z:Z)</f>
        <v>#NAME?</v>
      </c>
      <c r="AA422" s="256" t="e" cm="1">
        <f t="array" aca="1" ref="AA422" ca="1">_xlfn.XLOOKUP($A422&amp;$B422,'[5]产值及收款计划（2026）'!$A:$A&amp;'[5]产值及收款计划（2026）'!$B:$B,'[5]产值及收款计划（2026）'!AA:AA)</f>
        <v>#NAME?</v>
      </c>
      <c r="AB422" s="256" t="e" cm="1">
        <f t="array" aca="1" ref="AB422" ca="1">_xlfn.XLOOKUP($A422&amp;$B422,'[5]产值及收款计划（2026）'!$A:$A&amp;'[5]产值及收款计划（2026）'!$B:$B,'[5]产值及收款计划（2026）'!AB:AB)</f>
        <v>#NAME?</v>
      </c>
      <c r="AC422" s="256" t="e" cm="1">
        <f t="array" aca="1" ref="AC422" ca="1">_xlfn.XLOOKUP($A422&amp;$B422,'[5]产值及收款计划（2026）'!$A:$A&amp;'[5]产值及收款计划（2026）'!$B:$B,'[5]产值及收款计划（2026）'!AC:AC)</f>
        <v>#NAME?</v>
      </c>
      <c r="AD422" s="256" t="e" cm="1">
        <f t="array" aca="1" ref="AD422" ca="1">_xlfn.XLOOKUP($A422&amp;$B422,'[5]产值及收款计划（2026）'!$A:$A&amp;'[5]产值及收款计划（2026）'!$B:$B,'[5]产值及收款计划（2026）'!AD:AD)</f>
        <v>#NAME?</v>
      </c>
      <c r="AE422" s="256" t="e" cm="1">
        <f t="array" aca="1" ref="AE422" ca="1">_xlfn.XLOOKUP($A422&amp;$B422,'[5]产值及收款计划（2026）'!$A:$A&amp;'[5]产值及收款计划（2026）'!$B:$B,'[5]产值及收款计划（2026）'!AE:AE)</f>
        <v>#NAME?</v>
      </c>
      <c r="AF422" s="256" t="e" cm="1">
        <f t="array" aca="1" ref="AF422" ca="1">_xlfn.XLOOKUP($A422&amp;$B422,'[5]产值及收款计划（2026）'!$A:$A&amp;'[5]产值及收款计划（2026）'!$B:$B,'[5]产值及收款计划（2026）'!AF:AF)</f>
        <v>#NAME?</v>
      </c>
      <c r="AG422" s="256" t="e" cm="1">
        <f t="array" aca="1" ref="AG422" ca="1">_xlfn.XLOOKUP($A422&amp;$B422,'[5]产值及收款计划（2026）'!$A:$A&amp;'[5]产值及收款计划（2026）'!$B:$B,'[5]产值及收款计划（2026）'!AG:AG)</f>
        <v>#NAME?</v>
      </c>
      <c r="AH422" s="256" t="e" cm="1">
        <f t="array" aca="1" ref="AH422" ca="1">_xlfn.XLOOKUP($A422&amp;$B422,'[5]产值及收款计划（2026）'!$A:$A&amp;'[5]产值及收款计划（2026）'!$B:$B,'[5]产值及收款计划（2026）'!AH:AH)</f>
        <v>#NAME?</v>
      </c>
      <c r="AI422" s="256" t="e" cm="1">
        <f t="array" aca="1" ref="AI422" ca="1">_xlfn.XLOOKUP($A422&amp;$B422,'[5]产值及收款计划（2026）'!$A:$A&amp;'[5]产值及收款计划（2026）'!$B:$B,'[5]产值及收款计划（2026）'!AI:AI)</f>
        <v>#NAME?</v>
      </c>
      <c r="AJ422" s="256" t="e" cm="1">
        <f t="array" aca="1" ref="AJ422" ca="1">_xlfn.XLOOKUP($A422&amp;$B422,'[5]产值及收款计划（2026）'!$A:$A&amp;'[5]产值及收款计划（2026）'!$B:$B,'[5]产值及收款计划（2026）'!AJ:AJ)</f>
        <v>#NAME?</v>
      </c>
      <c r="AK422" s="256" t="e" cm="1">
        <f t="array" aca="1" ref="AK422" ca="1">_xlfn.XLOOKUP($A422&amp;$B422,'[5]产值及收款计划（2026）'!$A:$A&amp;'[5]产值及收款计划（2026）'!$B:$B,'[5]产值及收款计划（2026）'!AK:AK)</f>
        <v>#NAME?</v>
      </c>
      <c r="AL422" s="256" t="e" cm="1">
        <f t="array" aca="1" ref="AL422" ca="1">_xlfn.XLOOKUP($A422&amp;$B422,'[5]产值及收款计划（2026）'!$A:$A&amp;'[5]产值及收款计划（2026）'!$B:$B,'[5]产值及收款计划（2026）'!AL:AL)</f>
        <v>#NAME?</v>
      </c>
      <c r="AM422" s="263" t="e" cm="1">
        <f t="array" aca="1" ref="AM422" ca="1">_xlfn.LET(_xlpm.勾选月份状态数组,TRANSPOSE('PPT(12-15页）-TOP10'!$A$3:$A$14),_xlpm.选择数据区,IF('PPT(12-15页）-TOP10'!$E$3="收款",$BA422:$BL422,$AA422:$AL422),SUM(_xlfn._xlws.FILTER(_xlpm.选择数据区,_xlpm.勾选月份状态数组,"")))</f>
        <v>#NAME?</v>
      </c>
      <c r="AN422" s="256" t="e" cm="1">
        <f t="array" aca="1" ref="AN422" ca="1">_xlfn.LET(_xlpm.勾选月份状态数组,TRANSPOSE('PPT(12-15页）-TOP10'!$A$3:$A$14),_xlpm.选择数据区,IF('PPT(12-15页）-TOP10'!$E$3="收款",$DA422:$DL422,$CA422:$CL422),SUM(_xlfn._xlws.FILTER(_xlpm.选择数据区,_xlpm.勾选月份状态数组,"")))</f>
        <v>#NAME?</v>
      </c>
      <c r="AO422" s="256" t="e">
        <f ca="1">SUM(CA422:CC422)+SUM(AD422:AL422)</f>
        <v>#NAME?</v>
      </c>
      <c r="AP422" s="256"/>
      <c r="AQ422" s="256"/>
      <c r="AR422" s="256"/>
      <c r="AS422" s="256" t="e" cm="1">
        <f t="array" aca="1" ref="AS422" ca="1">_xlfn.XLOOKUP($A422&amp;$B422,'[5]产值及收款计划（2026）'!$A:$A&amp;'[5]产值及收款计划（2026）'!$B:$B,'[5]产值及收款计划（2026）'!AS:AS)</f>
        <v>#NAME?</v>
      </c>
      <c r="AT422" s="256" t="e" cm="1">
        <f t="array" aca="1" ref="AT422" ca="1">_xlfn.XLOOKUP($A422&amp;$B422,'[5]产值及收款计划（2026）'!$A:$A&amp;'[5]产值及收款计划（2026）'!$B:$B,'[5]产值及收款计划（2026）'!AT:AT)</f>
        <v>#NAME?</v>
      </c>
      <c r="AU422" s="256" t="e" cm="1">
        <f t="array" aca="1" ref="AU422" ca="1">_xlfn.XLOOKUP($A422&amp;$B422,'[5]产值及收款计划（2026）'!$A:$A&amp;'[5]产值及收款计划（2026）'!$B:$B,'[5]产值及收款计划（2026）'!AU:AU)</f>
        <v>#NAME?</v>
      </c>
      <c r="AV422" s="256" t="e" cm="1">
        <f t="array" aca="1" ref="AV422" ca="1">_xlfn.XLOOKUP($A422&amp;$B422,'[5]产值及收款计划（2026）'!$A:$A&amp;'[5]产值及收款计划（2026）'!$B:$B,'[5]产值及收款计划（2026）'!AV:AV)</f>
        <v>#NAME?</v>
      </c>
      <c r="AW422" s="256" t="e" cm="1">
        <f t="array" aca="1" ref="AW422" ca="1">_xlfn.XLOOKUP($A422&amp;$B422,'[5]产值及收款计划（2026）'!$A:$A&amp;'[5]产值及收款计划（2026）'!$B:$B,'[5]产值及收款计划（2026）'!AW:AW)</f>
        <v>#NAME?</v>
      </c>
      <c r="AX422" s="256" t="e" cm="1">
        <f t="array" aca="1" ref="AX422" ca="1">_xlfn.XLOOKUP($A422&amp;$B422,'[5]产值及收款计划（2026）'!$A:$A&amp;'[5]产值及收款计划（2026）'!$B:$B,'[5]产值及收款计划（2026）'!AX:AX)</f>
        <v>#NAME?</v>
      </c>
      <c r="AY422" s="256" t="e" cm="1">
        <f t="array" aca="1" ref="AY422" ca="1">_xlfn.XLOOKUP($A422&amp;$B422,'[5]产值及收款计划（2026）'!$A:$A&amp;'[5]产值及收款计划（2026）'!$B:$B,'[5]产值及收款计划（2026）'!AY:AY)</f>
        <v>#NAME?</v>
      </c>
      <c r="AZ422" s="256" t="e" cm="1">
        <f t="array" aca="1" ref="AZ422" ca="1">_xlfn.XLOOKUP($A422&amp;$B422,'[5]产值及收款计划（2026）'!$A:$A&amp;'[5]产值及收款计划（2026）'!$B:$B,'[5]产值及收款计划（2026）'!AZ:AZ)</f>
        <v>#NAME?</v>
      </c>
      <c r="BA422" s="256" t="e" cm="1">
        <f t="array" aca="1" ref="BA422" ca="1">_xlfn.XLOOKUP($A422&amp;$B422,'[5]产值及收款计划（2026）'!$A:$A&amp;'[5]产值及收款计划（2026）'!$B:$B,'[5]产值及收款计划（2026）'!BA:BA)</f>
        <v>#NAME?</v>
      </c>
      <c r="BB422" s="256" t="e" cm="1">
        <f t="array" aca="1" ref="BB422" ca="1">_xlfn.XLOOKUP($A422&amp;$B422,'[5]产值及收款计划（2026）'!$A:$A&amp;'[5]产值及收款计划（2026）'!$B:$B,'[5]产值及收款计划（2026）'!BB:BB)</f>
        <v>#NAME?</v>
      </c>
      <c r="BC422" s="256" t="e" cm="1">
        <f t="array" aca="1" ref="BC422" ca="1">_xlfn.XLOOKUP($A422&amp;$B422,'[5]产值及收款计划（2026）'!$A:$A&amp;'[5]产值及收款计划（2026）'!$B:$B,'[5]产值及收款计划（2026）'!BC:BC)</f>
        <v>#NAME?</v>
      </c>
      <c r="BD422" s="256" t="e" cm="1">
        <f t="array" aca="1" ref="BD422" ca="1">_xlfn.XLOOKUP($A422&amp;$B422,'[5]产值及收款计划（2026）'!$A:$A&amp;'[5]产值及收款计划（2026）'!$B:$B,'[5]产值及收款计划（2026）'!BD:BD)</f>
        <v>#NAME?</v>
      </c>
      <c r="BE422" s="256" t="e" cm="1">
        <f t="array" aca="1" ref="BE422" ca="1">_xlfn.XLOOKUP($A422&amp;$B422,'[5]产值及收款计划（2026）'!$A:$A&amp;'[5]产值及收款计划（2026）'!$B:$B,'[5]产值及收款计划（2026）'!BE:BE)</f>
        <v>#NAME?</v>
      </c>
      <c r="BF422" s="256" t="e" cm="1">
        <f t="array" aca="1" ref="BF422" ca="1">_xlfn.XLOOKUP($A422&amp;$B422,'[5]产值及收款计划（2026）'!$A:$A&amp;'[5]产值及收款计划（2026）'!$B:$B,'[5]产值及收款计划（2026）'!BF:BF)</f>
        <v>#NAME?</v>
      </c>
      <c r="BG422" s="256" t="e" cm="1">
        <f t="array" aca="1" ref="BG422" ca="1">_xlfn.XLOOKUP($A422&amp;$B422,'[5]产值及收款计划（2026）'!$A:$A&amp;'[5]产值及收款计划（2026）'!$B:$B,'[5]产值及收款计划（2026）'!BG:BG)</f>
        <v>#NAME?</v>
      </c>
      <c r="BH422" s="256" t="e" cm="1">
        <f t="array" aca="1" ref="BH422" ca="1">_xlfn.XLOOKUP($A422&amp;$B422,'[5]产值及收款计划（2026）'!$A:$A&amp;'[5]产值及收款计划（2026）'!$B:$B,'[5]产值及收款计划（2026）'!BH:BH)</f>
        <v>#NAME?</v>
      </c>
      <c r="BI422" s="256" t="e" cm="1">
        <f t="array" aca="1" ref="BI422" ca="1">_xlfn.XLOOKUP($A422&amp;$B422,'[5]产值及收款计划（2026）'!$A:$A&amp;'[5]产值及收款计划（2026）'!$B:$B,'[5]产值及收款计划（2026）'!BI:BI)</f>
        <v>#NAME?</v>
      </c>
      <c r="BJ422" s="256" t="e" cm="1">
        <f t="array" aca="1" ref="BJ422" ca="1">_xlfn.XLOOKUP($A422&amp;$B422,'[5]产值及收款计划（2026）'!$A:$A&amp;'[5]产值及收款计划（2026）'!$B:$B,'[5]产值及收款计划（2026）'!BJ:BJ)</f>
        <v>#NAME?</v>
      </c>
      <c r="BK422" s="256" t="e" cm="1">
        <f t="array" aca="1" ref="BK422" ca="1">_xlfn.XLOOKUP($A422&amp;$B422,'[5]产值及收款计划（2026）'!$A:$A&amp;'[5]产值及收款计划（2026）'!$B:$B,'[5]产值及收款计划（2026）'!BK:BK)</f>
        <v>#NAME?</v>
      </c>
      <c r="BL422" s="256" t="e" cm="1">
        <f t="array" aca="1" ref="BL422" ca="1">_xlfn.XLOOKUP($A422&amp;$B422,'[5]产值及收款计划（2026）'!$A:$A&amp;'[5]产值及收款计划（2026）'!$B:$B,'[5]产值及收款计划（2026）'!BL:BL)</f>
        <v>#NAME?</v>
      </c>
      <c r="BM422" s="256"/>
      <c r="BN422" s="256"/>
      <c r="BO422" s="256"/>
      <c r="BP422" s="256"/>
      <c r="BQ422" s="255" t="e" cm="1">
        <f t="array" aca="1" ref="BQ422" ca="1">_xlfn.XLOOKUP($A422&amp;$B422,'[5]产值及收款计划（2026）'!$A:$A&amp;'[5]产值及收款计划（2026）'!$B:$B,'[5]产值及收款计划（2026）'!BQ:BQ)</f>
        <v>#NAME?</v>
      </c>
      <c r="BR422" s="256" t="e" cm="1">
        <f t="array" aca="1" ref="BR422" ca="1">_xlfn.XLOOKUP($A422&amp;$B422,'[5]产值及收款计划（2026）'!$A:$A&amp;'[5]产值及收款计划（2026）'!$B:$B,'[5]产值及收款计划（2026）'!BR:BR)</f>
        <v>#NAME?</v>
      </c>
      <c r="CA422" s="256" t="e" cm="1">
        <f t="array" aca="1" ref="CA422" ca="1">_xlfn.XLOOKUP($A422&amp;$B422,'[5]产值及收款计划（2026）'!$A:$A&amp;'[5]产值及收款计划（2026）'!$B:$B,'[5]产值及收款计划（2026）'!CA:CA)</f>
        <v>#NAME?</v>
      </c>
      <c r="CB422" s="256" t="e" cm="1">
        <f t="array" aca="1" ref="CB422" ca="1">_xlfn.XLOOKUP($A422&amp;$B422,'[5]产值及收款计划（2026）'!$A:$A&amp;'[5]产值及收款计划（2026）'!$B:$B,'[5]产值及收款计划（2026）'!CB:CB)</f>
        <v>#NAME?</v>
      </c>
      <c r="CC422" s="256" t="e" cm="1">
        <f t="array" aca="1" ref="CC422" ca="1">_xlfn.XLOOKUP($A422&amp;$B422,'[5]产值及收款计划（2026）'!$A:$A&amp;'[5]产值及收款计划（2026）'!$B:$B,'[5]产值及收款计划（2026）'!CC:CC)</f>
        <v>#NAME?</v>
      </c>
      <c r="CD422" s="256" t="e" cm="1">
        <f t="array" aca="1" ref="CD422" ca="1">_xlfn.XLOOKUP($A422&amp;$B422,'[5]产值及收款计划（2026）'!$A:$A&amp;'[5]产值及收款计划（2026）'!$B:$B,'[5]产值及收款计划（2026）'!CD:CD)</f>
        <v>#NAME?</v>
      </c>
      <c r="CE422" s="256" t="e" cm="1">
        <f t="array" aca="1" ref="CE422" ca="1">_xlfn.XLOOKUP($A422&amp;$B422,'[5]产值及收款计划（2026）'!$A:$A&amp;'[5]产值及收款计划（2026）'!$B:$B,'[5]产值及收款计划（2026）'!CE:CE)</f>
        <v>#NAME?</v>
      </c>
      <c r="CF422" s="256" t="e" cm="1">
        <f t="array" aca="1" ref="CF422" ca="1">_xlfn.XLOOKUP($A422&amp;$B422,'[5]产值及收款计划（2026）'!$A:$A&amp;'[5]产值及收款计划（2026）'!$B:$B,'[5]产值及收款计划（2026）'!CF:CF)</f>
        <v>#NAME?</v>
      </c>
      <c r="CG422" s="256" t="e" cm="1">
        <f t="array" aca="1" ref="CG422" ca="1">_xlfn.XLOOKUP($A422&amp;$B422,'[5]产值及收款计划（2026）'!$A:$A&amp;'[5]产值及收款计划（2026）'!$B:$B,'[5]产值及收款计划（2026）'!CG:CG)</f>
        <v>#NAME?</v>
      </c>
      <c r="CH422" s="256" t="e" cm="1">
        <f t="array" aca="1" ref="CH422" ca="1">_xlfn.XLOOKUP($A422&amp;$B422,'[5]产值及收款计划（2026）'!$A:$A&amp;'[5]产值及收款计划（2026）'!$B:$B,'[5]产值及收款计划（2026）'!CH:CH)</f>
        <v>#NAME?</v>
      </c>
      <c r="CI422" s="256" t="e" cm="1">
        <f t="array" aca="1" ref="CI422" ca="1">_xlfn.XLOOKUP($A422&amp;$B422,'[5]产值及收款计划（2026）'!$A:$A&amp;'[5]产值及收款计划（2026）'!$B:$B,'[5]产值及收款计划（2026）'!CI:CI)</f>
        <v>#NAME?</v>
      </c>
      <c r="CJ422" s="256" t="e" cm="1">
        <f t="array" aca="1" ref="CJ422" ca="1">_xlfn.XLOOKUP($A422&amp;$B422,'[5]产值及收款计划（2026）'!$A:$A&amp;'[5]产值及收款计划（2026）'!$B:$B,'[5]产值及收款计划（2026）'!CJ:CJ)</f>
        <v>#NAME?</v>
      </c>
      <c r="CK422" s="256" t="e" cm="1">
        <f t="array" aca="1" ref="CK422" ca="1">_xlfn.XLOOKUP($A422&amp;$B422,'[5]产值及收款计划（2026）'!$A:$A&amp;'[5]产值及收款计划（2026）'!$B:$B,'[5]产值及收款计划（2026）'!CK:CK)</f>
        <v>#NAME?</v>
      </c>
      <c r="CL422" s="256" t="e" cm="1">
        <f t="array" aca="1" ref="CL422" ca="1">_xlfn.XLOOKUP($A422&amp;$B422,'[5]产值及收款计划（2026）'!$A:$A&amp;'[5]产值及收款计划（2026）'!$B:$B,'[5]产值及收款计划（2026）'!CL:CL)</f>
        <v>#NAME?</v>
      </c>
      <c r="DA422" s="256" t="e" cm="1">
        <f t="array" aca="1" ref="DA422" ca="1">_xlfn.XLOOKUP($A422&amp;$B422,'[5]产值及收款计划（2026）'!$A:$A&amp;'[5]产值及收款计划（2026）'!$B:$B,'[5]产值及收款计划（2026）'!DA:DA)</f>
        <v>#NAME?</v>
      </c>
      <c r="DB422" s="256" t="e" cm="1">
        <f t="array" aca="1" ref="DB422" ca="1">_xlfn.XLOOKUP($A422&amp;$B422,'[5]产值及收款计划（2026）'!$A:$A&amp;'[5]产值及收款计划（2026）'!$B:$B,'[5]产值及收款计划（2026）'!DB:DB)</f>
        <v>#NAME?</v>
      </c>
      <c r="DC422" s="256" t="e" cm="1">
        <f t="array" aca="1" ref="DC422" ca="1">_xlfn.XLOOKUP($A422&amp;$B422,'[5]产值及收款计划（2026）'!$A:$A&amp;'[5]产值及收款计划（2026）'!$B:$B,'[5]产值及收款计划（2026）'!DC:DC)</f>
        <v>#NAME?</v>
      </c>
      <c r="DD422" s="256" t="e" cm="1">
        <f t="array" aca="1" ref="DD422" ca="1">_xlfn.XLOOKUP($A422&amp;$B422,'[5]产值及收款计划（2026）'!$A:$A&amp;'[5]产值及收款计划（2026）'!$B:$B,'[5]产值及收款计划（2026）'!DD:DD)</f>
        <v>#NAME?</v>
      </c>
      <c r="DE422" s="256" t="e" cm="1">
        <f t="array" aca="1" ref="DE422" ca="1">_xlfn.XLOOKUP($A422&amp;$B422,'[5]产值及收款计划（2026）'!$A:$A&amp;'[5]产值及收款计划（2026）'!$B:$B,'[5]产值及收款计划（2026）'!DE:DE)</f>
        <v>#NAME?</v>
      </c>
      <c r="DF422" s="256" t="e" cm="1">
        <f t="array" aca="1" ref="DF422" ca="1">_xlfn.XLOOKUP($A422&amp;$B422,'[5]产值及收款计划（2026）'!$A:$A&amp;'[5]产值及收款计划（2026）'!$B:$B,'[5]产值及收款计划（2026）'!DF:DF)</f>
        <v>#NAME?</v>
      </c>
      <c r="DG422" s="256" t="e" cm="1">
        <f t="array" aca="1" ref="DG422" ca="1">_xlfn.XLOOKUP($A422&amp;$B422,'[5]产值及收款计划（2026）'!$A:$A&amp;'[5]产值及收款计划（2026）'!$B:$B,'[5]产值及收款计划（2026）'!DG:DG)</f>
        <v>#NAME?</v>
      </c>
      <c r="DH422" s="256" t="e" cm="1">
        <f t="array" aca="1" ref="DH422" ca="1">_xlfn.XLOOKUP($A422&amp;$B422,'[5]产值及收款计划（2026）'!$A:$A&amp;'[5]产值及收款计划（2026）'!$B:$B,'[5]产值及收款计划（2026）'!DH:DH)</f>
        <v>#NAME?</v>
      </c>
      <c r="DI422" s="256" t="e" cm="1">
        <f t="array" aca="1" ref="DI422" ca="1">_xlfn.XLOOKUP($A422&amp;$B422,'[5]产值及收款计划（2026）'!$A:$A&amp;'[5]产值及收款计划（2026）'!$B:$B,'[5]产值及收款计划（2026）'!DI:DI)</f>
        <v>#NAME?</v>
      </c>
      <c r="DJ422" s="256" t="e" cm="1">
        <f t="array" aca="1" ref="DJ422" ca="1">_xlfn.XLOOKUP($A422&amp;$B422,'[5]产值及收款计划（2026）'!$A:$A&amp;'[5]产值及收款计划（2026）'!$B:$B,'[5]产值及收款计划（2026）'!DJ:DJ)</f>
        <v>#NAME?</v>
      </c>
      <c r="DK422" s="256" t="e" cm="1">
        <f t="array" aca="1" ref="DK422" ca="1">_xlfn.XLOOKUP($A422&amp;$B422,'[5]产值及收款计划（2026）'!$A:$A&amp;'[5]产值及收款计划（2026）'!$B:$B,'[5]产值及收款计划（2026）'!DK:DK)</f>
        <v>#NAME?</v>
      </c>
      <c r="DL422" s="256" t="e" cm="1">
        <f t="array" aca="1" ref="DL422" ca="1">_xlfn.XLOOKUP($A422&amp;$B422,'[5]产值及收款计划（2026）'!$A:$A&amp;'[5]产值及收款计划（2026）'!$B:$B,'[5]产值及收款计划（2026）'!DL:DL)</f>
        <v>#NAME?</v>
      </c>
      <c r="DM422" s="264"/>
      <c r="DN422" s="250"/>
    </row>
    <row r="423" spans="1:118" ht="20.25" x14ac:dyDescent="0.15">
      <c r="A423" s="254">
        <f t="shared" si="22"/>
        <v>2</v>
      </c>
      <c r="B423" s="254" t="s">
        <v>29</v>
      </c>
      <c r="C423" s="255" t="e" cm="1">
        <f t="array" aca="1" ref="C423" ca="1">_xlfn.XLOOKUP($A423&amp;$B423,'[5]产值及收款计划（2026）'!$A:$A&amp;'[5]产值及收款计划（2026）'!$B:$B,'[5]产值及收款计划（2026）'!C:C)</f>
        <v>#NAME?</v>
      </c>
      <c r="D423" s="255" t="e" cm="1">
        <f t="array" aca="1" ref="D423" ca="1">_xlfn.XLOOKUP($A423&amp;$B423,'[5]产值及收款计划（2026）'!$A:$A&amp;'[5]产值及收款计划（2026）'!$B:$B,'[5]产值及收款计划（2026）'!D:D)</f>
        <v>#NAME?</v>
      </c>
      <c r="E423" s="256" t="e" cm="1">
        <f t="array" aca="1" ref="E423" ca="1">_xlfn.XLOOKUP($A423&amp;$B423,'[5]产值及收款计划（2026）'!$A:$A&amp;'[5]产值及收款计划（2026）'!$B:$B,'[5]产值及收款计划（2026）'!E:E)</f>
        <v>#NAME?</v>
      </c>
      <c r="F423" s="256" t="e" cm="1">
        <f t="array" aca="1" ref="F423" ca="1">_xlfn.XLOOKUP($A423&amp;$B423,'[5]产值及收款计划（2026）'!$A:$A&amp;'[5]产值及收款计划（2026）'!$B:$B,'[5]产值及收款计划（2026）'!F:F)</f>
        <v>#NAME?</v>
      </c>
      <c r="G423" s="256" t="e" cm="1">
        <f t="array" aca="1" ref="G423" ca="1">_xlfn.XLOOKUP($A423&amp;$B423,'[5]产值及收款计划（2026）'!$A:$A&amp;'[5]产值及收款计划（2026）'!$B:$B,'[5]产值及收款计划（2026）'!G:G)</f>
        <v>#NAME?</v>
      </c>
      <c r="H423" s="256" t="e" cm="1">
        <f t="array" aca="1" ref="H423" ca="1">_xlfn.XLOOKUP($A423&amp;$B423,'[5]产值及收款计划（2026）'!$A:$A&amp;'[5]产值及收款计划（2026）'!$B:$B,'[5]产值及收款计划（2026）'!H:H)</f>
        <v>#NAME?</v>
      </c>
      <c r="I423" s="257" t="e" cm="1">
        <f t="array" aca="1" ref="I423" ca="1">_xlfn.XLOOKUP($A423&amp;$B423,'[5]产值及收款计划（2026）'!$A:$A&amp;'[5]产值及收款计划（2026）'!$B:$B,'[5]产值及收款计划（2026）'!I:I)</f>
        <v>#NAME?</v>
      </c>
      <c r="J423" s="256" t="e" cm="1">
        <f t="array" aca="1" ref="J423" ca="1">_xlfn.XLOOKUP($A423&amp;$B423,'[5]产值及收款计划（2026）'!$A:$A&amp;'[5]产值及收款计划（2026）'!$B:$B,'[5]产值及收款计划（2026）'!J:J)</f>
        <v>#NAME?</v>
      </c>
      <c r="K423" s="256" t="e" cm="1">
        <f t="array" aca="1" ref="K423" ca="1">_xlfn.XLOOKUP($A423&amp;$B423,'[5]产值及收款计划（2026）'!$A:$A&amp;'[5]产值及收款计划（2026）'!$B:$B,'[5]产值及收款计划（2026）'!K:K)</f>
        <v>#NAME?</v>
      </c>
      <c r="L423" s="256" t="e" cm="1">
        <f t="array" aca="1" ref="L423" ca="1">_xlfn.XLOOKUP($A423&amp;$B423,'[5]产值及收款计划（2026）'!$A:$A&amp;'[5]产值及收款计划（2026）'!$B:$B,'[5]产值及收款计划（2026）'!L:L)</f>
        <v>#NAME?</v>
      </c>
      <c r="M423" s="256" t="e" cm="1">
        <f t="array" aca="1" ref="M423" ca="1">_xlfn.XLOOKUP($A423&amp;$B423,'[5]产值及收款计划（2026）'!$A:$A&amp;'[5]产值及收款计划（2026）'!$B:$B,'[5]产值及收款计划（2026）'!M:M)</f>
        <v>#NAME?</v>
      </c>
      <c r="N423" s="256" t="e" cm="1">
        <f t="array" aca="1" ref="N423" ca="1">_xlfn.XLOOKUP($A423&amp;$B423,'[5]产值及收款计划（2026）'!$A:$A&amp;'[5]产值及收款计划（2026）'!$B:$B,'[5]产值及收款计划（2026）'!N:N)</f>
        <v>#NAME?</v>
      </c>
      <c r="O423" s="256" t="e" cm="1">
        <f t="array" aca="1" ref="O423" ca="1">_xlfn.XLOOKUP($A423&amp;$B423,'[5]产值及收款计划（2026）'!$A:$A&amp;'[5]产值及收款计划（2026）'!$B:$B,'[5]产值及收款计划（2026）'!O:O)</f>
        <v>#NAME?</v>
      </c>
      <c r="P423" s="255" t="e" cm="1">
        <f t="array" aca="1" ref="P423" ca="1">_xlfn.XLOOKUP($A423&amp;$B423,'[5]产值及收款计划（2026）'!$A:$A&amp;'[5]产值及收款计划（2026）'!$B:$B,'[5]产值及收款计划（2026）'!P:P)</f>
        <v>#NAME?</v>
      </c>
      <c r="Q423" s="256" t="e" cm="1">
        <f t="array" aca="1" ref="Q423" ca="1">_xlfn.XLOOKUP($A423&amp;$B423,'[5]产值及收款计划（2026）'!$A:$A&amp;'[5]产值及收款计划（2026）'!$B:$B,'[5]产值及收款计划（2026）'!Q:Q)</f>
        <v>#NAME?</v>
      </c>
      <c r="R423" s="256" t="e" cm="1">
        <f t="array" aca="1" ref="R423" ca="1">_xlfn.XLOOKUP($A423&amp;$B423,'[5]产值及收款计划（2026）'!$A:$A&amp;'[5]产值及收款计划（2026）'!$B:$B,'[5]产值及收款计划（2026）'!R:R)</f>
        <v>#NAME?</v>
      </c>
      <c r="S423" s="256" t="e" cm="1">
        <f t="array" aca="1" ref="S423" ca="1">_xlfn.XLOOKUP($A423&amp;$B423,'[5]产值及收款计划（2026）'!$A:$A&amp;'[5]产值及收款计划（2026）'!$B:$B,'[5]产值及收款计划（2026）'!S:S)</f>
        <v>#NAME?</v>
      </c>
      <c r="T423" s="256" t="e" cm="1">
        <f t="array" aca="1" ref="T423" ca="1">_xlfn.XLOOKUP($A423&amp;$B423,'[5]产值及收款计划（2026）'!$A:$A&amp;'[5]产值及收款计划（2026）'!$B:$B,'[5]产值及收款计划（2026）'!T:T)</f>
        <v>#NAME?</v>
      </c>
      <c r="U423" s="256" t="e" cm="1">
        <f t="array" aca="1" ref="U423" ca="1">_xlfn.XLOOKUP($A423&amp;$B423,'[5]产值及收款计划（2026）'!$A:$A&amp;'[5]产值及收款计划（2026）'!$B:$B,'[5]产值及收款计划（2026）'!U:U)</f>
        <v>#NAME?</v>
      </c>
      <c r="V423" s="256" t="e" cm="1">
        <f t="array" aca="1" ref="V423" ca="1">_xlfn.XLOOKUP($A423&amp;$B423,'[5]产值及收款计划（2026）'!$A:$A&amp;'[5]产值及收款计划（2026）'!$B:$B,'[5]产值及收款计划（2026）'!V:V)</f>
        <v>#NAME?</v>
      </c>
      <c r="W423" s="256" t="e" cm="1">
        <f t="array" aca="1" ref="W423" ca="1">_xlfn.XLOOKUP($A423&amp;$B423,'[5]产值及收款计划（2026）'!$A:$A&amp;'[5]产值及收款计划（2026）'!$B:$B,'[5]产值及收款计划（2026）'!W:W)</f>
        <v>#NAME?</v>
      </c>
      <c r="X423" s="256" t="e" cm="1">
        <f t="array" aca="1" ref="X423" ca="1">_xlfn.XLOOKUP($A423&amp;$B423,'[5]产值及收款计划（2026）'!$A:$A&amp;'[5]产值及收款计划（2026）'!$B:$B,'[5]产值及收款计划（2026）'!X:X)</f>
        <v>#NAME?</v>
      </c>
      <c r="Y423" s="256" t="e" cm="1">
        <f t="array" aca="1" ref="Y423" ca="1">_xlfn.XLOOKUP($A423&amp;$B423,'[5]产值及收款计划（2026）'!$A:$A&amp;'[5]产值及收款计划（2026）'!$B:$B,'[5]产值及收款计划（2026）'!Y:Y)</f>
        <v>#NAME?</v>
      </c>
      <c r="Z423" s="256" t="e" cm="1">
        <f t="array" aca="1" ref="Z423" ca="1">_xlfn.XLOOKUP($A423&amp;$B423,'[5]产值及收款计划（2026）'!$A:$A&amp;'[5]产值及收款计划（2026）'!$B:$B,'[5]产值及收款计划（2026）'!Z:Z)</f>
        <v>#NAME?</v>
      </c>
      <c r="AA423" s="256" t="e" cm="1">
        <f t="array" aca="1" ref="AA423" ca="1">_xlfn.XLOOKUP($A423&amp;$B423,'[5]产值及收款计划（2026）'!$A:$A&amp;'[5]产值及收款计划（2026）'!$B:$B,'[5]产值及收款计划（2026）'!AA:AA)</f>
        <v>#NAME?</v>
      </c>
      <c r="AB423" s="256" t="e" cm="1">
        <f t="array" aca="1" ref="AB423" ca="1">_xlfn.XLOOKUP($A423&amp;$B423,'[5]产值及收款计划（2026）'!$A:$A&amp;'[5]产值及收款计划（2026）'!$B:$B,'[5]产值及收款计划（2026）'!AB:AB)</f>
        <v>#NAME?</v>
      </c>
      <c r="AC423" s="256" t="e" cm="1">
        <f t="array" aca="1" ref="AC423" ca="1">_xlfn.XLOOKUP($A423&amp;$B423,'[5]产值及收款计划（2026）'!$A:$A&amp;'[5]产值及收款计划（2026）'!$B:$B,'[5]产值及收款计划（2026）'!AC:AC)</f>
        <v>#NAME?</v>
      </c>
      <c r="AD423" s="256" t="e" cm="1">
        <f t="array" aca="1" ref="AD423" ca="1">_xlfn.XLOOKUP($A423&amp;$B423,'[5]产值及收款计划（2026）'!$A:$A&amp;'[5]产值及收款计划（2026）'!$B:$B,'[5]产值及收款计划（2026）'!AD:AD)</f>
        <v>#NAME?</v>
      </c>
      <c r="AE423" s="256" t="e" cm="1">
        <f t="array" aca="1" ref="AE423" ca="1">_xlfn.XLOOKUP($A423&amp;$B423,'[5]产值及收款计划（2026）'!$A:$A&amp;'[5]产值及收款计划（2026）'!$B:$B,'[5]产值及收款计划（2026）'!AE:AE)</f>
        <v>#NAME?</v>
      </c>
      <c r="AF423" s="256" t="e" cm="1">
        <f t="array" aca="1" ref="AF423" ca="1">_xlfn.XLOOKUP($A423&amp;$B423,'[5]产值及收款计划（2026）'!$A:$A&amp;'[5]产值及收款计划（2026）'!$B:$B,'[5]产值及收款计划（2026）'!AF:AF)</f>
        <v>#NAME?</v>
      </c>
      <c r="AG423" s="256" t="e" cm="1">
        <f t="array" aca="1" ref="AG423" ca="1">_xlfn.XLOOKUP($A423&amp;$B423,'[5]产值及收款计划（2026）'!$A:$A&amp;'[5]产值及收款计划（2026）'!$B:$B,'[5]产值及收款计划（2026）'!AG:AG)</f>
        <v>#NAME?</v>
      </c>
      <c r="AH423" s="256" t="e" cm="1">
        <f t="array" aca="1" ref="AH423" ca="1">_xlfn.XLOOKUP($A423&amp;$B423,'[5]产值及收款计划（2026）'!$A:$A&amp;'[5]产值及收款计划（2026）'!$B:$B,'[5]产值及收款计划（2026）'!AH:AH)</f>
        <v>#NAME?</v>
      </c>
      <c r="AI423" s="256" t="e" cm="1">
        <f t="array" aca="1" ref="AI423" ca="1">_xlfn.XLOOKUP($A423&amp;$B423,'[5]产值及收款计划（2026）'!$A:$A&amp;'[5]产值及收款计划（2026）'!$B:$B,'[5]产值及收款计划（2026）'!AI:AI)</f>
        <v>#NAME?</v>
      </c>
      <c r="AJ423" s="256" t="e" cm="1">
        <f t="array" aca="1" ref="AJ423" ca="1">_xlfn.XLOOKUP($A423&amp;$B423,'[5]产值及收款计划（2026）'!$A:$A&amp;'[5]产值及收款计划（2026）'!$B:$B,'[5]产值及收款计划（2026）'!AJ:AJ)</f>
        <v>#NAME?</v>
      </c>
      <c r="AK423" s="256" t="e" cm="1">
        <f t="array" aca="1" ref="AK423" ca="1">_xlfn.XLOOKUP($A423&amp;$B423,'[5]产值及收款计划（2026）'!$A:$A&amp;'[5]产值及收款计划（2026）'!$B:$B,'[5]产值及收款计划（2026）'!AK:AK)</f>
        <v>#NAME?</v>
      </c>
      <c r="AL423" s="256" t="e" cm="1">
        <f t="array" aca="1" ref="AL423" ca="1">_xlfn.XLOOKUP($A423&amp;$B423,'[5]产值及收款计划（2026）'!$A:$A&amp;'[5]产值及收款计划（2026）'!$B:$B,'[5]产值及收款计划（2026）'!AL:AL)</f>
        <v>#NAME?</v>
      </c>
      <c r="AM423" s="263" t="e" cm="1">
        <f t="array" aca="1" ref="AM423" ca="1">_xlfn.LET(_xlpm.勾选月份状态数组,TRANSPOSE('PPT(12-15页）-TOP10'!$A$3:$A$14),_xlpm.选择数据区,IF('PPT(12-15页）-TOP10'!$E$3="收款",$BA423:$BL423,$AA423:$AL423),SUM(_xlfn._xlws.FILTER(_xlpm.选择数据区,_xlpm.勾选月份状态数组,"")))</f>
        <v>#NAME?</v>
      </c>
      <c r="AN423" s="256" t="e" cm="1">
        <f t="array" aca="1" ref="AN423" ca="1">_xlfn.LET(_xlpm.勾选月份状态数组,TRANSPOSE('PPT(12-15页）-TOP10'!$A$3:$A$14),_xlpm.选择数据区,IF('PPT(12-15页）-TOP10'!$E$3="收款",$DA423:$DL423,$CA423:$CL423),SUM(_xlfn._xlws.FILTER(_xlpm.选择数据区,_xlpm.勾选月份状态数组,"")))</f>
        <v>#NAME?</v>
      </c>
      <c r="AO423" s="256" t="e">
        <f ca="1">SUM(CA423:CC423)+SUM(AD423:AL423)</f>
        <v>#NAME?</v>
      </c>
      <c r="AP423" s="256"/>
      <c r="AQ423" s="256"/>
      <c r="AR423" s="256"/>
      <c r="AS423" s="256" t="e" cm="1">
        <f t="array" aca="1" ref="AS423" ca="1">_xlfn.XLOOKUP($A423&amp;$B423,'[5]产值及收款计划（2026）'!$A:$A&amp;'[5]产值及收款计划（2026）'!$B:$B,'[5]产值及收款计划（2026）'!AS:AS)</f>
        <v>#NAME?</v>
      </c>
      <c r="AT423" s="256" t="e" cm="1">
        <f t="array" aca="1" ref="AT423" ca="1">_xlfn.XLOOKUP($A423&amp;$B423,'[5]产值及收款计划（2026）'!$A:$A&amp;'[5]产值及收款计划（2026）'!$B:$B,'[5]产值及收款计划（2026）'!AT:AT)</f>
        <v>#NAME?</v>
      </c>
      <c r="AU423" s="256" t="e" cm="1">
        <f t="array" aca="1" ref="AU423" ca="1">_xlfn.XLOOKUP($A423&amp;$B423,'[5]产值及收款计划（2026）'!$A:$A&amp;'[5]产值及收款计划（2026）'!$B:$B,'[5]产值及收款计划（2026）'!AU:AU)</f>
        <v>#NAME?</v>
      </c>
      <c r="AV423" s="256" t="e" cm="1">
        <f t="array" aca="1" ref="AV423" ca="1">_xlfn.XLOOKUP($A423&amp;$B423,'[5]产值及收款计划（2026）'!$A:$A&amp;'[5]产值及收款计划（2026）'!$B:$B,'[5]产值及收款计划（2026）'!AV:AV)</f>
        <v>#NAME?</v>
      </c>
      <c r="AW423" s="256" t="e" cm="1">
        <f t="array" aca="1" ref="AW423" ca="1">_xlfn.XLOOKUP($A423&amp;$B423,'[5]产值及收款计划（2026）'!$A:$A&amp;'[5]产值及收款计划（2026）'!$B:$B,'[5]产值及收款计划（2026）'!AW:AW)</f>
        <v>#NAME?</v>
      </c>
      <c r="AX423" s="256" t="e" cm="1">
        <f t="array" aca="1" ref="AX423" ca="1">_xlfn.XLOOKUP($A423&amp;$B423,'[5]产值及收款计划（2026）'!$A:$A&amp;'[5]产值及收款计划（2026）'!$B:$B,'[5]产值及收款计划（2026）'!AX:AX)</f>
        <v>#NAME?</v>
      </c>
      <c r="AY423" s="256" t="e" cm="1">
        <f t="array" aca="1" ref="AY423" ca="1">_xlfn.XLOOKUP($A423&amp;$B423,'[5]产值及收款计划（2026）'!$A:$A&amp;'[5]产值及收款计划（2026）'!$B:$B,'[5]产值及收款计划（2026）'!AY:AY)</f>
        <v>#NAME?</v>
      </c>
      <c r="AZ423" s="256" t="e" cm="1">
        <f t="array" aca="1" ref="AZ423" ca="1">_xlfn.XLOOKUP($A423&amp;$B423,'[5]产值及收款计划（2026）'!$A:$A&amp;'[5]产值及收款计划（2026）'!$B:$B,'[5]产值及收款计划（2026）'!AZ:AZ)</f>
        <v>#NAME?</v>
      </c>
      <c r="BA423" s="256" t="e" cm="1">
        <f t="array" aca="1" ref="BA423" ca="1">_xlfn.XLOOKUP($A423&amp;$B423,'[5]产值及收款计划（2026）'!$A:$A&amp;'[5]产值及收款计划（2026）'!$B:$B,'[5]产值及收款计划（2026）'!BA:BA)</f>
        <v>#NAME?</v>
      </c>
      <c r="BB423" s="256" t="e" cm="1">
        <f t="array" aca="1" ref="BB423" ca="1">_xlfn.XLOOKUP($A423&amp;$B423,'[5]产值及收款计划（2026）'!$A:$A&amp;'[5]产值及收款计划（2026）'!$B:$B,'[5]产值及收款计划（2026）'!BB:BB)</f>
        <v>#NAME?</v>
      </c>
      <c r="BC423" s="256" t="e" cm="1">
        <f t="array" aca="1" ref="BC423" ca="1">_xlfn.XLOOKUP($A423&amp;$B423,'[5]产值及收款计划（2026）'!$A:$A&amp;'[5]产值及收款计划（2026）'!$B:$B,'[5]产值及收款计划（2026）'!BC:BC)</f>
        <v>#NAME?</v>
      </c>
      <c r="BD423" s="256" t="e" cm="1">
        <f t="array" aca="1" ref="BD423" ca="1">_xlfn.XLOOKUP($A423&amp;$B423,'[5]产值及收款计划（2026）'!$A:$A&amp;'[5]产值及收款计划（2026）'!$B:$B,'[5]产值及收款计划（2026）'!BD:BD)</f>
        <v>#NAME?</v>
      </c>
      <c r="BE423" s="256" t="e" cm="1">
        <f t="array" aca="1" ref="BE423" ca="1">_xlfn.XLOOKUP($A423&amp;$B423,'[5]产值及收款计划（2026）'!$A:$A&amp;'[5]产值及收款计划（2026）'!$B:$B,'[5]产值及收款计划（2026）'!BE:BE)</f>
        <v>#NAME?</v>
      </c>
      <c r="BF423" s="256" t="e" cm="1">
        <f t="array" aca="1" ref="BF423" ca="1">_xlfn.XLOOKUP($A423&amp;$B423,'[5]产值及收款计划（2026）'!$A:$A&amp;'[5]产值及收款计划（2026）'!$B:$B,'[5]产值及收款计划（2026）'!BF:BF)</f>
        <v>#NAME?</v>
      </c>
      <c r="BG423" s="256" t="e" cm="1">
        <f t="array" aca="1" ref="BG423" ca="1">_xlfn.XLOOKUP($A423&amp;$B423,'[5]产值及收款计划（2026）'!$A:$A&amp;'[5]产值及收款计划（2026）'!$B:$B,'[5]产值及收款计划（2026）'!BG:BG)</f>
        <v>#NAME?</v>
      </c>
      <c r="BH423" s="256" t="e" cm="1">
        <f t="array" aca="1" ref="BH423" ca="1">_xlfn.XLOOKUP($A423&amp;$B423,'[5]产值及收款计划（2026）'!$A:$A&amp;'[5]产值及收款计划（2026）'!$B:$B,'[5]产值及收款计划（2026）'!BH:BH)</f>
        <v>#NAME?</v>
      </c>
      <c r="BI423" s="256" t="e" cm="1">
        <f t="array" aca="1" ref="BI423" ca="1">_xlfn.XLOOKUP($A423&amp;$B423,'[5]产值及收款计划（2026）'!$A:$A&amp;'[5]产值及收款计划（2026）'!$B:$B,'[5]产值及收款计划（2026）'!BI:BI)</f>
        <v>#NAME?</v>
      </c>
      <c r="BJ423" s="256" t="e" cm="1">
        <f t="array" aca="1" ref="BJ423" ca="1">_xlfn.XLOOKUP($A423&amp;$B423,'[5]产值及收款计划（2026）'!$A:$A&amp;'[5]产值及收款计划（2026）'!$B:$B,'[5]产值及收款计划（2026）'!BJ:BJ)</f>
        <v>#NAME?</v>
      </c>
      <c r="BK423" s="256" t="e" cm="1">
        <f t="array" aca="1" ref="BK423" ca="1">_xlfn.XLOOKUP($A423&amp;$B423,'[5]产值及收款计划（2026）'!$A:$A&amp;'[5]产值及收款计划（2026）'!$B:$B,'[5]产值及收款计划（2026）'!BK:BK)</f>
        <v>#NAME?</v>
      </c>
      <c r="BL423" s="256" t="e" cm="1">
        <f t="array" aca="1" ref="BL423" ca="1">_xlfn.XLOOKUP($A423&amp;$B423,'[5]产值及收款计划（2026）'!$A:$A&amp;'[5]产值及收款计划（2026）'!$B:$B,'[5]产值及收款计划（2026）'!BL:BL)</f>
        <v>#NAME?</v>
      </c>
      <c r="BM423" s="256"/>
      <c r="BN423" s="256"/>
      <c r="BO423" s="256"/>
      <c r="BP423" s="256"/>
      <c r="BQ423" s="255" t="e" cm="1">
        <f t="array" aca="1" ref="BQ423" ca="1">_xlfn.XLOOKUP($A423&amp;$B423,'[5]产值及收款计划（2026）'!$A:$A&amp;'[5]产值及收款计划（2026）'!$B:$B,'[5]产值及收款计划（2026）'!BQ:BQ)</f>
        <v>#NAME?</v>
      </c>
      <c r="BR423" s="256" t="e" cm="1">
        <f t="array" aca="1" ref="BR423" ca="1">_xlfn.XLOOKUP($A423&amp;$B423,'[5]产值及收款计划（2026）'!$A:$A&amp;'[5]产值及收款计划（2026）'!$B:$B,'[5]产值及收款计划（2026）'!BR:BR)</f>
        <v>#NAME?</v>
      </c>
      <c r="CA423" s="256" t="e" cm="1">
        <f t="array" aca="1" ref="CA423" ca="1">_xlfn.XLOOKUP($A423&amp;$B423,'[5]产值及收款计划（2026）'!$A:$A&amp;'[5]产值及收款计划（2026）'!$B:$B,'[5]产值及收款计划（2026）'!CA:CA)</f>
        <v>#NAME?</v>
      </c>
      <c r="CB423" s="256" t="e" cm="1">
        <f t="array" aca="1" ref="CB423" ca="1">_xlfn.XLOOKUP($A423&amp;$B423,'[5]产值及收款计划（2026）'!$A:$A&amp;'[5]产值及收款计划（2026）'!$B:$B,'[5]产值及收款计划（2026）'!CB:CB)</f>
        <v>#NAME?</v>
      </c>
      <c r="CC423" s="256" t="e" cm="1">
        <f t="array" aca="1" ref="CC423" ca="1">_xlfn.XLOOKUP($A423&amp;$B423,'[5]产值及收款计划（2026）'!$A:$A&amp;'[5]产值及收款计划（2026）'!$B:$B,'[5]产值及收款计划（2026）'!CC:CC)</f>
        <v>#NAME?</v>
      </c>
      <c r="CD423" s="256" t="e" cm="1">
        <f t="array" aca="1" ref="CD423" ca="1">_xlfn.XLOOKUP($A423&amp;$B423,'[5]产值及收款计划（2026）'!$A:$A&amp;'[5]产值及收款计划（2026）'!$B:$B,'[5]产值及收款计划（2026）'!CD:CD)</f>
        <v>#NAME?</v>
      </c>
      <c r="CE423" s="256" t="e" cm="1">
        <f t="array" aca="1" ref="CE423" ca="1">_xlfn.XLOOKUP($A423&amp;$B423,'[5]产值及收款计划（2026）'!$A:$A&amp;'[5]产值及收款计划（2026）'!$B:$B,'[5]产值及收款计划（2026）'!CE:CE)</f>
        <v>#NAME?</v>
      </c>
      <c r="CF423" s="256" t="e" cm="1">
        <f t="array" aca="1" ref="CF423" ca="1">_xlfn.XLOOKUP($A423&amp;$B423,'[5]产值及收款计划（2026）'!$A:$A&amp;'[5]产值及收款计划（2026）'!$B:$B,'[5]产值及收款计划（2026）'!CF:CF)</f>
        <v>#NAME?</v>
      </c>
      <c r="CG423" s="256" t="e" cm="1">
        <f t="array" aca="1" ref="CG423" ca="1">_xlfn.XLOOKUP($A423&amp;$B423,'[5]产值及收款计划（2026）'!$A:$A&amp;'[5]产值及收款计划（2026）'!$B:$B,'[5]产值及收款计划（2026）'!CG:CG)</f>
        <v>#NAME?</v>
      </c>
      <c r="CH423" s="256" t="e" cm="1">
        <f t="array" aca="1" ref="CH423" ca="1">_xlfn.XLOOKUP($A423&amp;$B423,'[5]产值及收款计划（2026）'!$A:$A&amp;'[5]产值及收款计划（2026）'!$B:$B,'[5]产值及收款计划（2026）'!CH:CH)</f>
        <v>#NAME?</v>
      </c>
      <c r="CI423" s="256" t="e" cm="1">
        <f t="array" aca="1" ref="CI423" ca="1">_xlfn.XLOOKUP($A423&amp;$B423,'[5]产值及收款计划（2026）'!$A:$A&amp;'[5]产值及收款计划（2026）'!$B:$B,'[5]产值及收款计划（2026）'!CI:CI)</f>
        <v>#NAME?</v>
      </c>
      <c r="CJ423" s="256" t="e" cm="1">
        <f t="array" aca="1" ref="CJ423" ca="1">_xlfn.XLOOKUP($A423&amp;$B423,'[5]产值及收款计划（2026）'!$A:$A&amp;'[5]产值及收款计划（2026）'!$B:$B,'[5]产值及收款计划（2026）'!CJ:CJ)</f>
        <v>#NAME?</v>
      </c>
      <c r="CK423" s="256" t="e" cm="1">
        <f t="array" aca="1" ref="CK423" ca="1">_xlfn.XLOOKUP($A423&amp;$B423,'[5]产值及收款计划（2026）'!$A:$A&amp;'[5]产值及收款计划（2026）'!$B:$B,'[5]产值及收款计划（2026）'!CK:CK)</f>
        <v>#NAME?</v>
      </c>
      <c r="CL423" s="256" t="e" cm="1">
        <f t="array" aca="1" ref="CL423" ca="1">_xlfn.XLOOKUP($A423&amp;$B423,'[5]产值及收款计划（2026）'!$A:$A&amp;'[5]产值及收款计划（2026）'!$B:$B,'[5]产值及收款计划（2026）'!CL:CL)</f>
        <v>#NAME?</v>
      </c>
      <c r="DA423" s="256" t="e" cm="1">
        <f t="array" aca="1" ref="DA423" ca="1">_xlfn.XLOOKUP($A423&amp;$B423,'[5]产值及收款计划（2026）'!$A:$A&amp;'[5]产值及收款计划（2026）'!$B:$B,'[5]产值及收款计划（2026）'!DA:DA)</f>
        <v>#NAME?</v>
      </c>
      <c r="DB423" s="256" t="e" cm="1">
        <f t="array" aca="1" ref="DB423" ca="1">_xlfn.XLOOKUP($A423&amp;$B423,'[5]产值及收款计划（2026）'!$A:$A&amp;'[5]产值及收款计划（2026）'!$B:$B,'[5]产值及收款计划（2026）'!DB:DB)</f>
        <v>#NAME?</v>
      </c>
      <c r="DC423" s="256" t="e" cm="1">
        <f t="array" aca="1" ref="DC423" ca="1">_xlfn.XLOOKUP($A423&amp;$B423,'[5]产值及收款计划（2026）'!$A:$A&amp;'[5]产值及收款计划（2026）'!$B:$B,'[5]产值及收款计划（2026）'!DC:DC)</f>
        <v>#NAME?</v>
      </c>
      <c r="DD423" s="256" t="e" cm="1">
        <f t="array" aca="1" ref="DD423" ca="1">_xlfn.XLOOKUP($A423&amp;$B423,'[5]产值及收款计划（2026）'!$A:$A&amp;'[5]产值及收款计划（2026）'!$B:$B,'[5]产值及收款计划（2026）'!DD:DD)</f>
        <v>#NAME?</v>
      </c>
      <c r="DE423" s="256" t="e" cm="1">
        <f t="array" aca="1" ref="DE423" ca="1">_xlfn.XLOOKUP($A423&amp;$B423,'[5]产值及收款计划（2026）'!$A:$A&amp;'[5]产值及收款计划（2026）'!$B:$B,'[5]产值及收款计划（2026）'!DE:DE)</f>
        <v>#NAME?</v>
      </c>
      <c r="DF423" s="256" t="e" cm="1">
        <f t="array" aca="1" ref="DF423" ca="1">_xlfn.XLOOKUP($A423&amp;$B423,'[5]产值及收款计划（2026）'!$A:$A&amp;'[5]产值及收款计划（2026）'!$B:$B,'[5]产值及收款计划（2026）'!DF:DF)</f>
        <v>#NAME?</v>
      </c>
      <c r="DG423" s="256" t="e" cm="1">
        <f t="array" aca="1" ref="DG423" ca="1">_xlfn.XLOOKUP($A423&amp;$B423,'[5]产值及收款计划（2026）'!$A:$A&amp;'[5]产值及收款计划（2026）'!$B:$B,'[5]产值及收款计划（2026）'!DG:DG)</f>
        <v>#NAME?</v>
      </c>
      <c r="DH423" s="256" t="e" cm="1">
        <f t="array" aca="1" ref="DH423" ca="1">_xlfn.XLOOKUP($A423&amp;$B423,'[5]产值及收款计划（2026）'!$A:$A&amp;'[5]产值及收款计划（2026）'!$B:$B,'[5]产值及收款计划（2026）'!DH:DH)</f>
        <v>#NAME?</v>
      </c>
      <c r="DI423" s="256" t="e" cm="1">
        <f t="array" aca="1" ref="DI423" ca="1">_xlfn.XLOOKUP($A423&amp;$B423,'[5]产值及收款计划（2026）'!$A:$A&amp;'[5]产值及收款计划（2026）'!$B:$B,'[5]产值及收款计划（2026）'!DI:DI)</f>
        <v>#NAME?</v>
      </c>
      <c r="DJ423" s="256" t="e" cm="1">
        <f t="array" aca="1" ref="DJ423" ca="1">_xlfn.XLOOKUP($A423&amp;$B423,'[5]产值及收款计划（2026）'!$A:$A&amp;'[5]产值及收款计划（2026）'!$B:$B,'[5]产值及收款计划（2026）'!DJ:DJ)</f>
        <v>#NAME?</v>
      </c>
      <c r="DK423" s="256" t="e" cm="1">
        <f t="array" aca="1" ref="DK423" ca="1">_xlfn.XLOOKUP($A423&amp;$B423,'[5]产值及收款计划（2026）'!$A:$A&amp;'[5]产值及收款计划（2026）'!$B:$B,'[5]产值及收款计划（2026）'!DK:DK)</f>
        <v>#NAME?</v>
      </c>
      <c r="DL423" s="256" t="e" cm="1">
        <f t="array" aca="1" ref="DL423" ca="1">_xlfn.XLOOKUP($A423&amp;$B423,'[5]产值及收款计划（2026）'!$A:$A&amp;'[5]产值及收款计划（2026）'!$B:$B,'[5]产值及收款计划（2026）'!DL:DL)</f>
        <v>#NAME?</v>
      </c>
      <c r="DM423" s="264"/>
      <c r="DN423" s="250"/>
    </row>
    <row r="424" spans="1:118" ht="20.25" x14ac:dyDescent="0.15">
      <c r="A424" s="254">
        <f t="shared" si="22"/>
        <v>3</v>
      </c>
      <c r="B424" s="254" t="s">
        <v>29</v>
      </c>
      <c r="C424" s="255" t="e" cm="1">
        <f t="array" aca="1" ref="C424" ca="1">_xlfn.XLOOKUP($A424&amp;$B424,'[5]产值及收款计划（2026）'!$A:$A&amp;'[5]产值及收款计划（2026）'!$B:$B,'[5]产值及收款计划（2026）'!C:C)</f>
        <v>#NAME?</v>
      </c>
      <c r="D424" s="255" t="e" cm="1">
        <f t="array" aca="1" ref="D424" ca="1">_xlfn.XLOOKUP($A424&amp;$B424,'[5]产值及收款计划（2026）'!$A:$A&amp;'[5]产值及收款计划（2026）'!$B:$B,'[5]产值及收款计划（2026）'!D:D)</f>
        <v>#NAME?</v>
      </c>
      <c r="E424" s="256" t="e" cm="1">
        <f t="array" aca="1" ref="E424" ca="1">_xlfn.XLOOKUP($A424&amp;$B424,'[5]产值及收款计划（2026）'!$A:$A&amp;'[5]产值及收款计划（2026）'!$B:$B,'[5]产值及收款计划（2026）'!E:E)</f>
        <v>#NAME?</v>
      </c>
      <c r="F424" s="256" t="e" cm="1">
        <f t="array" aca="1" ref="F424" ca="1">_xlfn.XLOOKUP($A424&amp;$B424,'[5]产值及收款计划（2026）'!$A:$A&amp;'[5]产值及收款计划（2026）'!$B:$B,'[5]产值及收款计划（2026）'!F:F)</f>
        <v>#NAME?</v>
      </c>
      <c r="G424" s="256" t="e" cm="1">
        <f t="array" aca="1" ref="G424" ca="1">_xlfn.XLOOKUP($A424&amp;$B424,'[5]产值及收款计划（2026）'!$A:$A&amp;'[5]产值及收款计划（2026）'!$B:$B,'[5]产值及收款计划（2026）'!G:G)</f>
        <v>#NAME?</v>
      </c>
      <c r="H424" s="256" t="e" cm="1">
        <f t="array" aca="1" ref="H424" ca="1">_xlfn.XLOOKUP($A424&amp;$B424,'[5]产值及收款计划（2026）'!$A:$A&amp;'[5]产值及收款计划（2026）'!$B:$B,'[5]产值及收款计划（2026）'!H:H)</f>
        <v>#NAME?</v>
      </c>
      <c r="I424" s="257" t="e" cm="1">
        <f t="array" aca="1" ref="I424" ca="1">_xlfn.XLOOKUP($A424&amp;$B424,'[5]产值及收款计划（2026）'!$A:$A&amp;'[5]产值及收款计划（2026）'!$B:$B,'[5]产值及收款计划（2026）'!I:I)</f>
        <v>#NAME?</v>
      </c>
      <c r="J424" s="256" t="e" cm="1">
        <f t="array" aca="1" ref="J424" ca="1">_xlfn.XLOOKUP($A424&amp;$B424,'[5]产值及收款计划（2026）'!$A:$A&amp;'[5]产值及收款计划（2026）'!$B:$B,'[5]产值及收款计划（2026）'!J:J)</f>
        <v>#NAME?</v>
      </c>
      <c r="K424" s="256" t="e" cm="1">
        <f t="array" aca="1" ref="K424" ca="1">_xlfn.XLOOKUP($A424&amp;$B424,'[5]产值及收款计划（2026）'!$A:$A&amp;'[5]产值及收款计划（2026）'!$B:$B,'[5]产值及收款计划（2026）'!K:K)</f>
        <v>#NAME?</v>
      </c>
      <c r="L424" s="256" t="e" cm="1">
        <f t="array" aca="1" ref="L424" ca="1">_xlfn.XLOOKUP($A424&amp;$B424,'[5]产值及收款计划（2026）'!$A:$A&amp;'[5]产值及收款计划（2026）'!$B:$B,'[5]产值及收款计划（2026）'!L:L)</f>
        <v>#NAME?</v>
      </c>
      <c r="M424" s="256" t="e" cm="1">
        <f t="array" aca="1" ref="M424" ca="1">_xlfn.XLOOKUP($A424&amp;$B424,'[5]产值及收款计划（2026）'!$A:$A&amp;'[5]产值及收款计划（2026）'!$B:$B,'[5]产值及收款计划（2026）'!M:M)</f>
        <v>#NAME?</v>
      </c>
      <c r="N424" s="256" t="e" cm="1">
        <f t="array" aca="1" ref="N424" ca="1">_xlfn.XLOOKUP($A424&amp;$B424,'[5]产值及收款计划（2026）'!$A:$A&amp;'[5]产值及收款计划（2026）'!$B:$B,'[5]产值及收款计划（2026）'!N:N)</f>
        <v>#NAME?</v>
      </c>
      <c r="O424" s="256" t="e" cm="1">
        <f t="array" aca="1" ref="O424" ca="1">_xlfn.XLOOKUP($A424&amp;$B424,'[5]产值及收款计划（2026）'!$A:$A&amp;'[5]产值及收款计划（2026）'!$B:$B,'[5]产值及收款计划（2026）'!O:O)</f>
        <v>#NAME?</v>
      </c>
      <c r="P424" s="255" t="e" cm="1">
        <f t="array" aca="1" ref="P424" ca="1">_xlfn.XLOOKUP($A424&amp;$B424,'[5]产值及收款计划（2026）'!$A:$A&amp;'[5]产值及收款计划（2026）'!$B:$B,'[5]产值及收款计划（2026）'!P:P)</f>
        <v>#NAME?</v>
      </c>
      <c r="Q424" s="256" t="e" cm="1">
        <f t="array" aca="1" ref="Q424" ca="1">_xlfn.XLOOKUP($A424&amp;$B424,'[5]产值及收款计划（2026）'!$A:$A&amp;'[5]产值及收款计划（2026）'!$B:$B,'[5]产值及收款计划（2026）'!Q:Q)</f>
        <v>#NAME?</v>
      </c>
      <c r="R424" s="256" t="e" cm="1">
        <f t="array" aca="1" ref="R424" ca="1">_xlfn.XLOOKUP($A424&amp;$B424,'[5]产值及收款计划（2026）'!$A:$A&amp;'[5]产值及收款计划（2026）'!$B:$B,'[5]产值及收款计划（2026）'!R:R)</f>
        <v>#NAME?</v>
      </c>
      <c r="S424" s="256" t="e" cm="1">
        <f t="array" aca="1" ref="S424" ca="1">_xlfn.XLOOKUP($A424&amp;$B424,'[5]产值及收款计划（2026）'!$A:$A&amp;'[5]产值及收款计划（2026）'!$B:$B,'[5]产值及收款计划（2026）'!S:S)</f>
        <v>#NAME?</v>
      </c>
      <c r="T424" s="256" t="e" cm="1">
        <f t="array" aca="1" ref="T424" ca="1">_xlfn.XLOOKUP($A424&amp;$B424,'[5]产值及收款计划（2026）'!$A:$A&amp;'[5]产值及收款计划（2026）'!$B:$B,'[5]产值及收款计划（2026）'!T:T)</f>
        <v>#NAME?</v>
      </c>
      <c r="U424" s="256" t="e" cm="1">
        <f t="array" aca="1" ref="U424" ca="1">_xlfn.XLOOKUP($A424&amp;$B424,'[5]产值及收款计划（2026）'!$A:$A&amp;'[5]产值及收款计划（2026）'!$B:$B,'[5]产值及收款计划（2026）'!U:U)</f>
        <v>#NAME?</v>
      </c>
      <c r="V424" s="256" t="e" cm="1">
        <f t="array" aca="1" ref="V424" ca="1">_xlfn.XLOOKUP($A424&amp;$B424,'[5]产值及收款计划（2026）'!$A:$A&amp;'[5]产值及收款计划（2026）'!$B:$B,'[5]产值及收款计划（2026）'!V:V)</f>
        <v>#NAME?</v>
      </c>
      <c r="W424" s="256" t="e" cm="1">
        <f t="array" aca="1" ref="W424" ca="1">_xlfn.XLOOKUP($A424&amp;$B424,'[5]产值及收款计划（2026）'!$A:$A&amp;'[5]产值及收款计划（2026）'!$B:$B,'[5]产值及收款计划（2026）'!W:W)</f>
        <v>#NAME?</v>
      </c>
      <c r="X424" s="256" t="e" cm="1">
        <f t="array" aca="1" ref="X424" ca="1">_xlfn.XLOOKUP($A424&amp;$B424,'[5]产值及收款计划（2026）'!$A:$A&amp;'[5]产值及收款计划（2026）'!$B:$B,'[5]产值及收款计划（2026）'!X:X)</f>
        <v>#NAME?</v>
      </c>
      <c r="Y424" s="256" t="e" cm="1">
        <f t="array" aca="1" ref="Y424" ca="1">_xlfn.XLOOKUP($A424&amp;$B424,'[5]产值及收款计划（2026）'!$A:$A&amp;'[5]产值及收款计划（2026）'!$B:$B,'[5]产值及收款计划（2026）'!Y:Y)</f>
        <v>#NAME?</v>
      </c>
      <c r="Z424" s="256" t="e" cm="1">
        <f t="array" aca="1" ref="Z424" ca="1">_xlfn.XLOOKUP($A424&amp;$B424,'[5]产值及收款计划（2026）'!$A:$A&amp;'[5]产值及收款计划（2026）'!$B:$B,'[5]产值及收款计划（2026）'!Z:Z)</f>
        <v>#NAME?</v>
      </c>
      <c r="AA424" s="256" t="e" cm="1">
        <f t="array" aca="1" ref="AA424" ca="1">_xlfn.XLOOKUP($A424&amp;$B424,'[5]产值及收款计划（2026）'!$A:$A&amp;'[5]产值及收款计划（2026）'!$B:$B,'[5]产值及收款计划（2026）'!AA:AA)</f>
        <v>#NAME?</v>
      </c>
      <c r="AB424" s="256" t="e" cm="1">
        <f t="array" aca="1" ref="AB424" ca="1">_xlfn.XLOOKUP($A424&amp;$B424,'[5]产值及收款计划（2026）'!$A:$A&amp;'[5]产值及收款计划（2026）'!$B:$B,'[5]产值及收款计划（2026）'!AB:AB)</f>
        <v>#NAME?</v>
      </c>
      <c r="AC424" s="256" t="e" cm="1">
        <f t="array" aca="1" ref="AC424" ca="1">_xlfn.XLOOKUP($A424&amp;$B424,'[5]产值及收款计划（2026）'!$A:$A&amp;'[5]产值及收款计划（2026）'!$B:$B,'[5]产值及收款计划（2026）'!AC:AC)</f>
        <v>#NAME?</v>
      </c>
      <c r="AD424" s="256" t="e" cm="1">
        <f t="array" aca="1" ref="AD424" ca="1">_xlfn.XLOOKUP($A424&amp;$B424,'[5]产值及收款计划（2026）'!$A:$A&amp;'[5]产值及收款计划（2026）'!$B:$B,'[5]产值及收款计划（2026）'!AD:AD)</f>
        <v>#NAME?</v>
      </c>
      <c r="AE424" s="256" t="e" cm="1">
        <f t="array" aca="1" ref="AE424" ca="1">_xlfn.XLOOKUP($A424&amp;$B424,'[5]产值及收款计划（2026）'!$A:$A&amp;'[5]产值及收款计划（2026）'!$B:$B,'[5]产值及收款计划（2026）'!AE:AE)</f>
        <v>#NAME?</v>
      </c>
      <c r="AF424" s="256" t="e" cm="1">
        <f t="array" aca="1" ref="AF424" ca="1">_xlfn.XLOOKUP($A424&amp;$B424,'[5]产值及收款计划（2026）'!$A:$A&amp;'[5]产值及收款计划（2026）'!$B:$B,'[5]产值及收款计划（2026）'!AF:AF)</f>
        <v>#NAME?</v>
      </c>
      <c r="AG424" s="256" t="e" cm="1">
        <f t="array" aca="1" ref="AG424" ca="1">_xlfn.XLOOKUP($A424&amp;$B424,'[5]产值及收款计划（2026）'!$A:$A&amp;'[5]产值及收款计划（2026）'!$B:$B,'[5]产值及收款计划（2026）'!AG:AG)</f>
        <v>#NAME?</v>
      </c>
      <c r="AH424" s="256" t="e" cm="1">
        <f t="array" aca="1" ref="AH424" ca="1">_xlfn.XLOOKUP($A424&amp;$B424,'[5]产值及收款计划（2026）'!$A:$A&amp;'[5]产值及收款计划（2026）'!$B:$B,'[5]产值及收款计划（2026）'!AH:AH)</f>
        <v>#NAME?</v>
      </c>
      <c r="AI424" s="256" t="e" cm="1">
        <f t="array" aca="1" ref="AI424" ca="1">_xlfn.XLOOKUP($A424&amp;$B424,'[5]产值及收款计划（2026）'!$A:$A&amp;'[5]产值及收款计划（2026）'!$B:$B,'[5]产值及收款计划（2026）'!AI:AI)</f>
        <v>#NAME?</v>
      </c>
      <c r="AJ424" s="256" t="e" cm="1">
        <f t="array" aca="1" ref="AJ424" ca="1">_xlfn.XLOOKUP($A424&amp;$B424,'[5]产值及收款计划（2026）'!$A:$A&amp;'[5]产值及收款计划（2026）'!$B:$B,'[5]产值及收款计划（2026）'!AJ:AJ)</f>
        <v>#NAME?</v>
      </c>
      <c r="AK424" s="256" t="e" cm="1">
        <f t="array" aca="1" ref="AK424" ca="1">_xlfn.XLOOKUP($A424&amp;$B424,'[5]产值及收款计划（2026）'!$A:$A&amp;'[5]产值及收款计划（2026）'!$B:$B,'[5]产值及收款计划（2026）'!AK:AK)</f>
        <v>#NAME?</v>
      </c>
      <c r="AL424" s="256" t="e" cm="1">
        <f t="array" aca="1" ref="AL424" ca="1">_xlfn.XLOOKUP($A424&amp;$B424,'[5]产值及收款计划（2026）'!$A:$A&amp;'[5]产值及收款计划（2026）'!$B:$B,'[5]产值及收款计划（2026）'!AL:AL)</f>
        <v>#NAME?</v>
      </c>
      <c r="AM424" s="263" t="e" cm="1">
        <f t="array" aca="1" ref="AM424" ca="1">_xlfn.LET(_xlpm.勾选月份状态数组,TRANSPOSE('PPT(12-15页）-TOP10'!$A$3:$A$14),_xlpm.选择数据区,IF('PPT(12-15页）-TOP10'!$E$3="收款",$BA424:$BL424,$AA424:$AL424),SUM(_xlfn._xlws.FILTER(_xlpm.选择数据区,_xlpm.勾选月份状态数组,"")))</f>
        <v>#NAME?</v>
      </c>
      <c r="AN424" s="256" t="e" cm="1">
        <f t="array" aca="1" ref="AN424" ca="1">_xlfn.LET(_xlpm.勾选月份状态数组,TRANSPOSE('PPT(12-15页）-TOP10'!$A$3:$A$14),_xlpm.选择数据区,IF('PPT(12-15页）-TOP10'!$E$3="收款",$DA424:$DL424,$CA424:$CL424),SUM(_xlfn._xlws.FILTER(_xlpm.选择数据区,_xlpm.勾选月份状态数组,"")))</f>
        <v>#NAME?</v>
      </c>
      <c r="AO424" s="256" t="e">
        <f ca="1">SUM(CA424:CC424)+SUM(AD424:AL424)</f>
        <v>#NAME?</v>
      </c>
      <c r="AP424" s="256"/>
      <c r="AQ424" s="256"/>
      <c r="AR424" s="256"/>
      <c r="AS424" s="256" t="e" cm="1">
        <f t="array" aca="1" ref="AS424" ca="1">_xlfn.XLOOKUP($A424&amp;$B424,'[5]产值及收款计划（2026）'!$A:$A&amp;'[5]产值及收款计划（2026）'!$B:$B,'[5]产值及收款计划（2026）'!AS:AS)</f>
        <v>#NAME?</v>
      </c>
      <c r="AT424" s="256" t="e" cm="1">
        <f t="array" aca="1" ref="AT424" ca="1">_xlfn.XLOOKUP($A424&amp;$B424,'[5]产值及收款计划（2026）'!$A:$A&amp;'[5]产值及收款计划（2026）'!$B:$B,'[5]产值及收款计划（2026）'!AT:AT)</f>
        <v>#NAME?</v>
      </c>
      <c r="AU424" s="256" t="e" cm="1">
        <f t="array" aca="1" ref="AU424" ca="1">_xlfn.XLOOKUP($A424&amp;$B424,'[5]产值及收款计划（2026）'!$A:$A&amp;'[5]产值及收款计划（2026）'!$B:$B,'[5]产值及收款计划（2026）'!AU:AU)</f>
        <v>#NAME?</v>
      </c>
      <c r="AV424" s="256" t="e" cm="1">
        <f t="array" aca="1" ref="AV424" ca="1">_xlfn.XLOOKUP($A424&amp;$B424,'[5]产值及收款计划（2026）'!$A:$A&amp;'[5]产值及收款计划（2026）'!$B:$B,'[5]产值及收款计划（2026）'!AV:AV)</f>
        <v>#NAME?</v>
      </c>
      <c r="AW424" s="256" t="e" cm="1">
        <f t="array" aca="1" ref="AW424" ca="1">_xlfn.XLOOKUP($A424&amp;$B424,'[5]产值及收款计划（2026）'!$A:$A&amp;'[5]产值及收款计划（2026）'!$B:$B,'[5]产值及收款计划（2026）'!AW:AW)</f>
        <v>#NAME?</v>
      </c>
      <c r="AX424" s="256" t="e" cm="1">
        <f t="array" aca="1" ref="AX424" ca="1">_xlfn.XLOOKUP($A424&amp;$B424,'[5]产值及收款计划（2026）'!$A:$A&amp;'[5]产值及收款计划（2026）'!$B:$B,'[5]产值及收款计划（2026）'!AX:AX)</f>
        <v>#NAME?</v>
      </c>
      <c r="AY424" s="256" t="e" cm="1">
        <f t="array" aca="1" ref="AY424" ca="1">_xlfn.XLOOKUP($A424&amp;$B424,'[5]产值及收款计划（2026）'!$A:$A&amp;'[5]产值及收款计划（2026）'!$B:$B,'[5]产值及收款计划（2026）'!AY:AY)</f>
        <v>#NAME?</v>
      </c>
      <c r="AZ424" s="256" t="e" cm="1">
        <f t="array" aca="1" ref="AZ424" ca="1">_xlfn.XLOOKUP($A424&amp;$B424,'[5]产值及收款计划（2026）'!$A:$A&amp;'[5]产值及收款计划（2026）'!$B:$B,'[5]产值及收款计划（2026）'!AZ:AZ)</f>
        <v>#NAME?</v>
      </c>
      <c r="BA424" s="256" t="e" cm="1">
        <f t="array" aca="1" ref="BA424" ca="1">_xlfn.XLOOKUP($A424&amp;$B424,'[5]产值及收款计划（2026）'!$A:$A&amp;'[5]产值及收款计划（2026）'!$B:$B,'[5]产值及收款计划（2026）'!BA:BA)</f>
        <v>#NAME?</v>
      </c>
      <c r="BB424" s="256" t="e" cm="1">
        <f t="array" aca="1" ref="BB424" ca="1">_xlfn.XLOOKUP($A424&amp;$B424,'[5]产值及收款计划（2026）'!$A:$A&amp;'[5]产值及收款计划（2026）'!$B:$B,'[5]产值及收款计划（2026）'!BB:BB)</f>
        <v>#NAME?</v>
      </c>
      <c r="BC424" s="256" t="e" cm="1">
        <f t="array" aca="1" ref="BC424" ca="1">_xlfn.XLOOKUP($A424&amp;$B424,'[5]产值及收款计划（2026）'!$A:$A&amp;'[5]产值及收款计划（2026）'!$B:$B,'[5]产值及收款计划（2026）'!BC:BC)</f>
        <v>#NAME?</v>
      </c>
      <c r="BD424" s="256" t="e" cm="1">
        <f t="array" aca="1" ref="BD424" ca="1">_xlfn.XLOOKUP($A424&amp;$B424,'[5]产值及收款计划（2026）'!$A:$A&amp;'[5]产值及收款计划（2026）'!$B:$B,'[5]产值及收款计划（2026）'!BD:BD)</f>
        <v>#NAME?</v>
      </c>
      <c r="BE424" s="256" t="e" cm="1">
        <f t="array" aca="1" ref="BE424" ca="1">_xlfn.XLOOKUP($A424&amp;$B424,'[5]产值及收款计划（2026）'!$A:$A&amp;'[5]产值及收款计划（2026）'!$B:$B,'[5]产值及收款计划（2026）'!BE:BE)</f>
        <v>#NAME?</v>
      </c>
      <c r="BF424" s="256" t="e" cm="1">
        <f t="array" aca="1" ref="BF424" ca="1">_xlfn.XLOOKUP($A424&amp;$B424,'[5]产值及收款计划（2026）'!$A:$A&amp;'[5]产值及收款计划（2026）'!$B:$B,'[5]产值及收款计划（2026）'!BF:BF)</f>
        <v>#NAME?</v>
      </c>
      <c r="BG424" s="256" t="e" cm="1">
        <f t="array" aca="1" ref="BG424" ca="1">_xlfn.XLOOKUP($A424&amp;$B424,'[5]产值及收款计划（2026）'!$A:$A&amp;'[5]产值及收款计划（2026）'!$B:$B,'[5]产值及收款计划（2026）'!BG:BG)</f>
        <v>#NAME?</v>
      </c>
      <c r="BH424" s="256" t="e" cm="1">
        <f t="array" aca="1" ref="BH424" ca="1">_xlfn.XLOOKUP($A424&amp;$B424,'[5]产值及收款计划（2026）'!$A:$A&amp;'[5]产值及收款计划（2026）'!$B:$B,'[5]产值及收款计划（2026）'!BH:BH)</f>
        <v>#NAME?</v>
      </c>
      <c r="BI424" s="256" t="e" cm="1">
        <f t="array" aca="1" ref="BI424" ca="1">_xlfn.XLOOKUP($A424&amp;$B424,'[5]产值及收款计划（2026）'!$A:$A&amp;'[5]产值及收款计划（2026）'!$B:$B,'[5]产值及收款计划（2026）'!BI:BI)</f>
        <v>#NAME?</v>
      </c>
      <c r="BJ424" s="256" t="e" cm="1">
        <f t="array" aca="1" ref="BJ424" ca="1">_xlfn.XLOOKUP($A424&amp;$B424,'[5]产值及收款计划（2026）'!$A:$A&amp;'[5]产值及收款计划（2026）'!$B:$B,'[5]产值及收款计划（2026）'!BJ:BJ)</f>
        <v>#NAME?</v>
      </c>
      <c r="BK424" s="256" t="e" cm="1">
        <f t="array" aca="1" ref="BK424" ca="1">_xlfn.XLOOKUP($A424&amp;$B424,'[5]产值及收款计划（2026）'!$A:$A&amp;'[5]产值及收款计划（2026）'!$B:$B,'[5]产值及收款计划（2026）'!BK:BK)</f>
        <v>#NAME?</v>
      </c>
      <c r="BL424" s="256" t="e" cm="1">
        <f t="array" aca="1" ref="BL424" ca="1">_xlfn.XLOOKUP($A424&amp;$B424,'[5]产值及收款计划（2026）'!$A:$A&amp;'[5]产值及收款计划（2026）'!$B:$B,'[5]产值及收款计划（2026）'!BL:BL)</f>
        <v>#NAME?</v>
      </c>
      <c r="BM424" s="256"/>
      <c r="BN424" s="256"/>
      <c r="BO424" s="256"/>
      <c r="BP424" s="256"/>
      <c r="BQ424" s="255" t="e" cm="1">
        <f t="array" aca="1" ref="BQ424" ca="1">_xlfn.XLOOKUP($A424&amp;$B424,'[5]产值及收款计划（2026）'!$A:$A&amp;'[5]产值及收款计划（2026）'!$B:$B,'[5]产值及收款计划（2026）'!BQ:BQ)</f>
        <v>#NAME?</v>
      </c>
      <c r="BR424" s="256" t="e" cm="1">
        <f t="array" aca="1" ref="BR424" ca="1">_xlfn.XLOOKUP($A424&amp;$B424,'[5]产值及收款计划（2026）'!$A:$A&amp;'[5]产值及收款计划（2026）'!$B:$B,'[5]产值及收款计划（2026）'!BR:BR)</f>
        <v>#NAME?</v>
      </c>
      <c r="CA424" s="256" t="e" cm="1">
        <f t="array" aca="1" ref="CA424" ca="1">_xlfn.XLOOKUP($A424&amp;$B424,'[5]产值及收款计划（2026）'!$A:$A&amp;'[5]产值及收款计划（2026）'!$B:$B,'[5]产值及收款计划（2026）'!CA:CA)</f>
        <v>#NAME?</v>
      </c>
      <c r="CB424" s="256" t="e" cm="1">
        <f t="array" aca="1" ref="CB424" ca="1">_xlfn.XLOOKUP($A424&amp;$B424,'[5]产值及收款计划（2026）'!$A:$A&amp;'[5]产值及收款计划（2026）'!$B:$B,'[5]产值及收款计划（2026）'!CB:CB)</f>
        <v>#NAME?</v>
      </c>
      <c r="CC424" s="256" t="e" cm="1">
        <f t="array" aca="1" ref="CC424" ca="1">_xlfn.XLOOKUP($A424&amp;$B424,'[5]产值及收款计划（2026）'!$A:$A&amp;'[5]产值及收款计划（2026）'!$B:$B,'[5]产值及收款计划（2026）'!CC:CC)</f>
        <v>#NAME?</v>
      </c>
      <c r="CD424" s="256" t="e" cm="1">
        <f t="array" aca="1" ref="CD424" ca="1">_xlfn.XLOOKUP($A424&amp;$B424,'[5]产值及收款计划（2026）'!$A:$A&amp;'[5]产值及收款计划（2026）'!$B:$B,'[5]产值及收款计划（2026）'!CD:CD)</f>
        <v>#NAME?</v>
      </c>
      <c r="CE424" s="256" t="e" cm="1">
        <f t="array" aca="1" ref="CE424" ca="1">_xlfn.XLOOKUP($A424&amp;$B424,'[5]产值及收款计划（2026）'!$A:$A&amp;'[5]产值及收款计划（2026）'!$B:$B,'[5]产值及收款计划（2026）'!CE:CE)</f>
        <v>#NAME?</v>
      </c>
      <c r="CF424" s="256" t="e" cm="1">
        <f t="array" aca="1" ref="CF424" ca="1">_xlfn.XLOOKUP($A424&amp;$B424,'[5]产值及收款计划（2026）'!$A:$A&amp;'[5]产值及收款计划（2026）'!$B:$B,'[5]产值及收款计划（2026）'!CF:CF)</f>
        <v>#NAME?</v>
      </c>
      <c r="CG424" s="256" t="e" cm="1">
        <f t="array" aca="1" ref="CG424" ca="1">_xlfn.XLOOKUP($A424&amp;$B424,'[5]产值及收款计划（2026）'!$A:$A&amp;'[5]产值及收款计划（2026）'!$B:$B,'[5]产值及收款计划（2026）'!CG:CG)</f>
        <v>#NAME?</v>
      </c>
      <c r="CH424" s="256" t="e" cm="1">
        <f t="array" aca="1" ref="CH424" ca="1">_xlfn.XLOOKUP($A424&amp;$B424,'[5]产值及收款计划（2026）'!$A:$A&amp;'[5]产值及收款计划（2026）'!$B:$B,'[5]产值及收款计划（2026）'!CH:CH)</f>
        <v>#NAME?</v>
      </c>
      <c r="CI424" s="256" t="e" cm="1">
        <f t="array" aca="1" ref="CI424" ca="1">_xlfn.XLOOKUP($A424&amp;$B424,'[5]产值及收款计划（2026）'!$A:$A&amp;'[5]产值及收款计划（2026）'!$B:$B,'[5]产值及收款计划（2026）'!CI:CI)</f>
        <v>#NAME?</v>
      </c>
      <c r="CJ424" s="256" t="e" cm="1">
        <f t="array" aca="1" ref="CJ424" ca="1">_xlfn.XLOOKUP($A424&amp;$B424,'[5]产值及收款计划（2026）'!$A:$A&amp;'[5]产值及收款计划（2026）'!$B:$B,'[5]产值及收款计划（2026）'!CJ:CJ)</f>
        <v>#NAME?</v>
      </c>
      <c r="CK424" s="256" t="e" cm="1">
        <f t="array" aca="1" ref="CK424" ca="1">_xlfn.XLOOKUP($A424&amp;$B424,'[5]产值及收款计划（2026）'!$A:$A&amp;'[5]产值及收款计划（2026）'!$B:$B,'[5]产值及收款计划（2026）'!CK:CK)</f>
        <v>#NAME?</v>
      </c>
      <c r="CL424" s="256" t="e" cm="1">
        <f t="array" aca="1" ref="CL424" ca="1">_xlfn.XLOOKUP($A424&amp;$B424,'[5]产值及收款计划（2026）'!$A:$A&amp;'[5]产值及收款计划（2026）'!$B:$B,'[5]产值及收款计划（2026）'!CL:CL)</f>
        <v>#NAME?</v>
      </c>
      <c r="DA424" s="256" t="e" cm="1">
        <f t="array" aca="1" ref="DA424" ca="1">_xlfn.XLOOKUP($A424&amp;$B424,'[5]产值及收款计划（2026）'!$A:$A&amp;'[5]产值及收款计划（2026）'!$B:$B,'[5]产值及收款计划（2026）'!DA:DA)</f>
        <v>#NAME?</v>
      </c>
      <c r="DB424" s="256" t="e" cm="1">
        <f t="array" aca="1" ref="DB424" ca="1">_xlfn.XLOOKUP($A424&amp;$B424,'[5]产值及收款计划（2026）'!$A:$A&amp;'[5]产值及收款计划（2026）'!$B:$B,'[5]产值及收款计划（2026）'!DB:DB)</f>
        <v>#NAME?</v>
      </c>
      <c r="DC424" s="256" t="e" cm="1">
        <f t="array" aca="1" ref="DC424" ca="1">_xlfn.XLOOKUP($A424&amp;$B424,'[5]产值及收款计划（2026）'!$A:$A&amp;'[5]产值及收款计划（2026）'!$B:$B,'[5]产值及收款计划（2026）'!DC:DC)</f>
        <v>#NAME?</v>
      </c>
      <c r="DD424" s="256" t="e" cm="1">
        <f t="array" aca="1" ref="DD424" ca="1">_xlfn.XLOOKUP($A424&amp;$B424,'[5]产值及收款计划（2026）'!$A:$A&amp;'[5]产值及收款计划（2026）'!$B:$B,'[5]产值及收款计划（2026）'!DD:DD)</f>
        <v>#NAME?</v>
      </c>
      <c r="DE424" s="256" t="e" cm="1">
        <f t="array" aca="1" ref="DE424" ca="1">_xlfn.XLOOKUP($A424&amp;$B424,'[5]产值及收款计划（2026）'!$A:$A&amp;'[5]产值及收款计划（2026）'!$B:$B,'[5]产值及收款计划（2026）'!DE:DE)</f>
        <v>#NAME?</v>
      </c>
      <c r="DF424" s="256" t="e" cm="1">
        <f t="array" aca="1" ref="DF424" ca="1">_xlfn.XLOOKUP($A424&amp;$B424,'[5]产值及收款计划（2026）'!$A:$A&amp;'[5]产值及收款计划（2026）'!$B:$B,'[5]产值及收款计划（2026）'!DF:DF)</f>
        <v>#NAME?</v>
      </c>
      <c r="DG424" s="256" t="e" cm="1">
        <f t="array" aca="1" ref="DG424" ca="1">_xlfn.XLOOKUP($A424&amp;$B424,'[5]产值及收款计划（2026）'!$A:$A&amp;'[5]产值及收款计划（2026）'!$B:$B,'[5]产值及收款计划（2026）'!DG:DG)</f>
        <v>#NAME?</v>
      </c>
      <c r="DH424" s="256" t="e" cm="1">
        <f t="array" aca="1" ref="DH424" ca="1">_xlfn.XLOOKUP($A424&amp;$B424,'[5]产值及收款计划（2026）'!$A:$A&amp;'[5]产值及收款计划（2026）'!$B:$B,'[5]产值及收款计划（2026）'!DH:DH)</f>
        <v>#NAME?</v>
      </c>
      <c r="DI424" s="256" t="e" cm="1">
        <f t="array" aca="1" ref="DI424" ca="1">_xlfn.XLOOKUP($A424&amp;$B424,'[5]产值及收款计划（2026）'!$A:$A&amp;'[5]产值及收款计划（2026）'!$B:$B,'[5]产值及收款计划（2026）'!DI:DI)</f>
        <v>#NAME?</v>
      </c>
      <c r="DJ424" s="256" t="e" cm="1">
        <f t="array" aca="1" ref="DJ424" ca="1">_xlfn.XLOOKUP($A424&amp;$B424,'[5]产值及收款计划（2026）'!$A:$A&amp;'[5]产值及收款计划（2026）'!$B:$B,'[5]产值及收款计划（2026）'!DJ:DJ)</f>
        <v>#NAME?</v>
      </c>
      <c r="DK424" s="256" t="e" cm="1">
        <f t="array" aca="1" ref="DK424" ca="1">_xlfn.XLOOKUP($A424&amp;$B424,'[5]产值及收款计划（2026）'!$A:$A&amp;'[5]产值及收款计划（2026）'!$B:$B,'[5]产值及收款计划（2026）'!DK:DK)</f>
        <v>#NAME?</v>
      </c>
      <c r="DL424" s="256" t="e" cm="1">
        <f t="array" aca="1" ref="DL424" ca="1">_xlfn.XLOOKUP($A424&amp;$B424,'[5]产值及收款计划（2026）'!$A:$A&amp;'[5]产值及收款计划（2026）'!$B:$B,'[5]产值及收款计划（2026）'!DL:DL)</f>
        <v>#NAME?</v>
      </c>
      <c r="DM424" s="264"/>
      <c r="DN424" s="250"/>
    </row>
    <row r="425" spans="1:118" ht="20.25" x14ac:dyDescent="0.15">
      <c r="A425" s="254">
        <f t="shared" si="22"/>
        <v>4</v>
      </c>
      <c r="B425" s="254" t="s">
        <v>29</v>
      </c>
      <c r="C425" s="255" t="e" cm="1">
        <f t="array" aca="1" ref="C425" ca="1">_xlfn.XLOOKUP($A425&amp;$B425,'[5]产值及收款计划（2026）'!$A:$A&amp;'[5]产值及收款计划（2026）'!$B:$B,'[5]产值及收款计划（2026）'!C:C)</f>
        <v>#NAME?</v>
      </c>
      <c r="D425" s="255" t="e" cm="1">
        <f t="array" aca="1" ref="D425" ca="1">_xlfn.XLOOKUP($A425&amp;$B425,'[5]产值及收款计划（2026）'!$A:$A&amp;'[5]产值及收款计划（2026）'!$B:$B,'[5]产值及收款计划（2026）'!D:D)</f>
        <v>#NAME?</v>
      </c>
      <c r="E425" s="256" t="e" cm="1">
        <f t="array" aca="1" ref="E425" ca="1">_xlfn.XLOOKUP($A425&amp;$B425,'[5]产值及收款计划（2026）'!$A:$A&amp;'[5]产值及收款计划（2026）'!$B:$B,'[5]产值及收款计划（2026）'!E:E)</f>
        <v>#NAME?</v>
      </c>
      <c r="F425" s="256" t="e" cm="1">
        <f t="array" aca="1" ref="F425" ca="1">_xlfn.XLOOKUP($A425&amp;$B425,'[5]产值及收款计划（2026）'!$A:$A&amp;'[5]产值及收款计划（2026）'!$B:$B,'[5]产值及收款计划（2026）'!F:F)</f>
        <v>#NAME?</v>
      </c>
      <c r="G425" s="256" t="e" cm="1">
        <f t="array" aca="1" ref="G425" ca="1">_xlfn.XLOOKUP($A425&amp;$B425,'[5]产值及收款计划（2026）'!$A:$A&amp;'[5]产值及收款计划（2026）'!$B:$B,'[5]产值及收款计划（2026）'!G:G)</f>
        <v>#NAME?</v>
      </c>
      <c r="H425" s="256" t="e" cm="1">
        <f t="array" aca="1" ref="H425" ca="1">_xlfn.XLOOKUP($A425&amp;$B425,'[5]产值及收款计划（2026）'!$A:$A&amp;'[5]产值及收款计划（2026）'!$B:$B,'[5]产值及收款计划（2026）'!H:H)</f>
        <v>#NAME?</v>
      </c>
      <c r="I425" s="257" t="e" cm="1">
        <f t="array" aca="1" ref="I425" ca="1">_xlfn.XLOOKUP($A425&amp;$B425,'[5]产值及收款计划（2026）'!$A:$A&amp;'[5]产值及收款计划（2026）'!$B:$B,'[5]产值及收款计划（2026）'!I:I)</f>
        <v>#NAME?</v>
      </c>
      <c r="J425" s="256" t="e" cm="1">
        <f t="array" aca="1" ref="J425" ca="1">_xlfn.XLOOKUP($A425&amp;$B425,'[5]产值及收款计划（2026）'!$A:$A&amp;'[5]产值及收款计划（2026）'!$B:$B,'[5]产值及收款计划（2026）'!J:J)</f>
        <v>#NAME?</v>
      </c>
      <c r="K425" s="256" t="e" cm="1">
        <f t="array" aca="1" ref="K425" ca="1">_xlfn.XLOOKUP($A425&amp;$B425,'[5]产值及收款计划（2026）'!$A:$A&amp;'[5]产值及收款计划（2026）'!$B:$B,'[5]产值及收款计划（2026）'!K:K)</f>
        <v>#NAME?</v>
      </c>
      <c r="L425" s="256" t="e" cm="1">
        <f t="array" aca="1" ref="L425" ca="1">_xlfn.XLOOKUP($A425&amp;$B425,'[5]产值及收款计划（2026）'!$A:$A&amp;'[5]产值及收款计划（2026）'!$B:$B,'[5]产值及收款计划（2026）'!L:L)</f>
        <v>#NAME?</v>
      </c>
      <c r="M425" s="256" t="e" cm="1">
        <f t="array" aca="1" ref="M425" ca="1">_xlfn.XLOOKUP($A425&amp;$B425,'[5]产值及收款计划（2026）'!$A:$A&amp;'[5]产值及收款计划（2026）'!$B:$B,'[5]产值及收款计划（2026）'!M:M)</f>
        <v>#NAME?</v>
      </c>
      <c r="N425" s="256" t="e" cm="1">
        <f t="array" aca="1" ref="N425" ca="1">_xlfn.XLOOKUP($A425&amp;$B425,'[5]产值及收款计划（2026）'!$A:$A&amp;'[5]产值及收款计划（2026）'!$B:$B,'[5]产值及收款计划（2026）'!N:N)</f>
        <v>#NAME?</v>
      </c>
      <c r="O425" s="256" t="e" cm="1">
        <f t="array" aca="1" ref="O425" ca="1">_xlfn.XLOOKUP($A425&amp;$B425,'[5]产值及收款计划（2026）'!$A:$A&amp;'[5]产值及收款计划（2026）'!$B:$B,'[5]产值及收款计划（2026）'!O:O)</f>
        <v>#NAME?</v>
      </c>
      <c r="P425" s="255" t="e" cm="1">
        <f t="array" aca="1" ref="P425" ca="1">_xlfn.XLOOKUP($A425&amp;$B425,'[5]产值及收款计划（2026）'!$A:$A&amp;'[5]产值及收款计划（2026）'!$B:$B,'[5]产值及收款计划（2026）'!P:P)</f>
        <v>#NAME?</v>
      </c>
      <c r="Q425" s="256" t="e" cm="1">
        <f t="array" aca="1" ref="Q425" ca="1">_xlfn.XLOOKUP($A425&amp;$B425,'[5]产值及收款计划（2026）'!$A:$A&amp;'[5]产值及收款计划（2026）'!$B:$B,'[5]产值及收款计划（2026）'!Q:Q)</f>
        <v>#NAME?</v>
      </c>
      <c r="R425" s="256" t="e" cm="1">
        <f t="array" aca="1" ref="R425" ca="1">_xlfn.XLOOKUP($A425&amp;$B425,'[5]产值及收款计划（2026）'!$A:$A&amp;'[5]产值及收款计划（2026）'!$B:$B,'[5]产值及收款计划（2026）'!R:R)</f>
        <v>#NAME?</v>
      </c>
      <c r="S425" s="256" t="e" cm="1">
        <f t="array" aca="1" ref="S425" ca="1">_xlfn.XLOOKUP($A425&amp;$B425,'[5]产值及收款计划（2026）'!$A:$A&amp;'[5]产值及收款计划（2026）'!$B:$B,'[5]产值及收款计划（2026）'!S:S)</f>
        <v>#NAME?</v>
      </c>
      <c r="T425" s="256" t="e" cm="1">
        <f t="array" aca="1" ref="T425" ca="1">_xlfn.XLOOKUP($A425&amp;$B425,'[5]产值及收款计划（2026）'!$A:$A&amp;'[5]产值及收款计划（2026）'!$B:$B,'[5]产值及收款计划（2026）'!T:T)</f>
        <v>#NAME?</v>
      </c>
      <c r="U425" s="256" t="e" cm="1">
        <f t="array" aca="1" ref="U425" ca="1">_xlfn.XLOOKUP($A425&amp;$B425,'[5]产值及收款计划（2026）'!$A:$A&amp;'[5]产值及收款计划（2026）'!$B:$B,'[5]产值及收款计划（2026）'!U:U)</f>
        <v>#NAME?</v>
      </c>
      <c r="V425" s="256" t="e" cm="1">
        <f t="array" aca="1" ref="V425" ca="1">_xlfn.XLOOKUP($A425&amp;$B425,'[5]产值及收款计划（2026）'!$A:$A&amp;'[5]产值及收款计划（2026）'!$B:$B,'[5]产值及收款计划（2026）'!V:V)</f>
        <v>#NAME?</v>
      </c>
      <c r="W425" s="256" t="e" cm="1">
        <f t="array" aca="1" ref="W425" ca="1">_xlfn.XLOOKUP($A425&amp;$B425,'[5]产值及收款计划（2026）'!$A:$A&amp;'[5]产值及收款计划（2026）'!$B:$B,'[5]产值及收款计划（2026）'!W:W)</f>
        <v>#NAME?</v>
      </c>
      <c r="X425" s="256" t="e" cm="1">
        <f t="array" aca="1" ref="X425" ca="1">_xlfn.XLOOKUP($A425&amp;$B425,'[5]产值及收款计划（2026）'!$A:$A&amp;'[5]产值及收款计划（2026）'!$B:$B,'[5]产值及收款计划（2026）'!X:X)</f>
        <v>#NAME?</v>
      </c>
      <c r="Y425" s="256" t="e" cm="1">
        <f t="array" aca="1" ref="Y425" ca="1">_xlfn.XLOOKUP($A425&amp;$B425,'[5]产值及收款计划（2026）'!$A:$A&amp;'[5]产值及收款计划（2026）'!$B:$B,'[5]产值及收款计划（2026）'!Y:Y)</f>
        <v>#NAME?</v>
      </c>
      <c r="Z425" s="256" t="e" cm="1">
        <f t="array" aca="1" ref="Z425" ca="1">_xlfn.XLOOKUP($A425&amp;$B425,'[5]产值及收款计划（2026）'!$A:$A&amp;'[5]产值及收款计划（2026）'!$B:$B,'[5]产值及收款计划（2026）'!Z:Z)</f>
        <v>#NAME?</v>
      </c>
      <c r="AA425" s="256" t="e" cm="1">
        <f t="array" aca="1" ref="AA425" ca="1">_xlfn.XLOOKUP($A425&amp;$B425,'[5]产值及收款计划（2026）'!$A:$A&amp;'[5]产值及收款计划（2026）'!$B:$B,'[5]产值及收款计划（2026）'!AA:AA)</f>
        <v>#NAME?</v>
      </c>
      <c r="AB425" s="256" t="e" cm="1">
        <f t="array" aca="1" ref="AB425" ca="1">_xlfn.XLOOKUP($A425&amp;$B425,'[5]产值及收款计划（2026）'!$A:$A&amp;'[5]产值及收款计划（2026）'!$B:$B,'[5]产值及收款计划（2026）'!AB:AB)</f>
        <v>#NAME?</v>
      </c>
      <c r="AC425" s="256" t="e" cm="1">
        <f t="array" aca="1" ref="AC425" ca="1">_xlfn.XLOOKUP($A425&amp;$B425,'[5]产值及收款计划（2026）'!$A:$A&amp;'[5]产值及收款计划（2026）'!$B:$B,'[5]产值及收款计划（2026）'!AC:AC)</f>
        <v>#NAME?</v>
      </c>
      <c r="AD425" s="256" t="e" cm="1">
        <f t="array" aca="1" ref="AD425" ca="1">_xlfn.XLOOKUP($A425&amp;$B425,'[5]产值及收款计划（2026）'!$A:$A&amp;'[5]产值及收款计划（2026）'!$B:$B,'[5]产值及收款计划（2026）'!AD:AD)</f>
        <v>#NAME?</v>
      </c>
      <c r="AE425" s="256" t="e" cm="1">
        <f t="array" aca="1" ref="AE425" ca="1">_xlfn.XLOOKUP($A425&amp;$B425,'[5]产值及收款计划（2026）'!$A:$A&amp;'[5]产值及收款计划（2026）'!$B:$B,'[5]产值及收款计划（2026）'!AE:AE)</f>
        <v>#NAME?</v>
      </c>
      <c r="AF425" s="256" t="e" cm="1">
        <f t="array" aca="1" ref="AF425" ca="1">_xlfn.XLOOKUP($A425&amp;$B425,'[5]产值及收款计划（2026）'!$A:$A&amp;'[5]产值及收款计划（2026）'!$B:$B,'[5]产值及收款计划（2026）'!AF:AF)</f>
        <v>#NAME?</v>
      </c>
      <c r="AG425" s="256" t="e" cm="1">
        <f t="array" aca="1" ref="AG425" ca="1">_xlfn.XLOOKUP($A425&amp;$B425,'[5]产值及收款计划（2026）'!$A:$A&amp;'[5]产值及收款计划（2026）'!$B:$B,'[5]产值及收款计划（2026）'!AG:AG)</f>
        <v>#NAME?</v>
      </c>
      <c r="AH425" s="256" t="e" cm="1">
        <f t="array" aca="1" ref="AH425" ca="1">_xlfn.XLOOKUP($A425&amp;$B425,'[5]产值及收款计划（2026）'!$A:$A&amp;'[5]产值及收款计划（2026）'!$B:$B,'[5]产值及收款计划（2026）'!AH:AH)</f>
        <v>#NAME?</v>
      </c>
      <c r="AI425" s="256" t="e" cm="1">
        <f t="array" aca="1" ref="AI425" ca="1">_xlfn.XLOOKUP($A425&amp;$B425,'[5]产值及收款计划（2026）'!$A:$A&amp;'[5]产值及收款计划（2026）'!$B:$B,'[5]产值及收款计划（2026）'!AI:AI)</f>
        <v>#NAME?</v>
      </c>
      <c r="AJ425" s="256" t="e" cm="1">
        <f t="array" aca="1" ref="AJ425" ca="1">_xlfn.XLOOKUP($A425&amp;$B425,'[5]产值及收款计划（2026）'!$A:$A&amp;'[5]产值及收款计划（2026）'!$B:$B,'[5]产值及收款计划（2026）'!AJ:AJ)</f>
        <v>#NAME?</v>
      </c>
      <c r="AK425" s="256" t="e" cm="1">
        <f t="array" aca="1" ref="AK425" ca="1">_xlfn.XLOOKUP($A425&amp;$B425,'[5]产值及收款计划（2026）'!$A:$A&amp;'[5]产值及收款计划（2026）'!$B:$B,'[5]产值及收款计划（2026）'!AK:AK)</f>
        <v>#NAME?</v>
      </c>
      <c r="AL425" s="256" t="e" cm="1">
        <f t="array" aca="1" ref="AL425" ca="1">_xlfn.XLOOKUP($A425&amp;$B425,'[5]产值及收款计划（2026）'!$A:$A&amp;'[5]产值及收款计划（2026）'!$B:$B,'[5]产值及收款计划（2026）'!AL:AL)</f>
        <v>#NAME?</v>
      </c>
      <c r="AM425" s="263" t="e" cm="1">
        <f t="array" aca="1" ref="AM425" ca="1">_xlfn.LET(_xlpm.勾选月份状态数组,TRANSPOSE('PPT(12-15页）-TOP10'!$A$3:$A$14),_xlpm.选择数据区,IF('PPT(12-15页）-TOP10'!$E$3="收款",$BA425:$BL425,$AA425:$AL425),SUM(_xlfn._xlws.FILTER(_xlpm.选择数据区,_xlpm.勾选月份状态数组,"")))</f>
        <v>#NAME?</v>
      </c>
      <c r="AN425" s="256" t="e" cm="1">
        <f t="array" aca="1" ref="AN425" ca="1">_xlfn.LET(_xlpm.勾选月份状态数组,TRANSPOSE('PPT(12-15页）-TOP10'!$A$3:$A$14),_xlpm.选择数据区,IF('PPT(12-15页）-TOP10'!$E$3="收款",$DA425:$DL425,$CA425:$CL425),SUM(_xlfn._xlws.FILTER(_xlpm.选择数据区,_xlpm.勾选月份状态数组,"")))</f>
        <v>#NAME?</v>
      </c>
      <c r="AO425" s="256">
        <f ca="1">SUM(CA425:CC425)+SUM(AD425:AL425)</f>
        <v>0</v>
      </c>
      <c r="AP425" s="256"/>
      <c r="AQ425" s="256"/>
      <c r="AR425" s="256"/>
      <c r="AS425" s="256" t="e" cm="1">
        <f t="array" aca="1" ref="AS425" ca="1">_xlfn.XLOOKUP($A425&amp;$B425,'[5]产值及收款计划（2026）'!$A:$A&amp;'[5]产值及收款计划（2026）'!$B:$B,'[5]产值及收款计划（2026）'!AS:AS)</f>
        <v>#NAME?</v>
      </c>
      <c r="AT425" s="256" t="e" cm="1">
        <f t="array" aca="1" ref="AT425" ca="1">_xlfn.XLOOKUP($A425&amp;$B425,'[5]产值及收款计划（2026）'!$A:$A&amp;'[5]产值及收款计划（2026）'!$B:$B,'[5]产值及收款计划（2026）'!AT:AT)</f>
        <v>#NAME?</v>
      </c>
      <c r="AU425" s="256" t="e" cm="1">
        <f t="array" aca="1" ref="AU425" ca="1">_xlfn.XLOOKUP($A425&amp;$B425,'[5]产值及收款计划（2026）'!$A:$A&amp;'[5]产值及收款计划（2026）'!$B:$B,'[5]产值及收款计划（2026）'!AU:AU)</f>
        <v>#NAME?</v>
      </c>
      <c r="AV425" s="256" t="e" cm="1">
        <f t="array" aca="1" ref="AV425" ca="1">_xlfn.XLOOKUP($A425&amp;$B425,'[5]产值及收款计划（2026）'!$A:$A&amp;'[5]产值及收款计划（2026）'!$B:$B,'[5]产值及收款计划（2026）'!AV:AV)</f>
        <v>#NAME?</v>
      </c>
      <c r="AW425" s="256" t="e" cm="1">
        <f t="array" aca="1" ref="AW425" ca="1">_xlfn.XLOOKUP($A425&amp;$B425,'[5]产值及收款计划（2026）'!$A:$A&amp;'[5]产值及收款计划（2026）'!$B:$B,'[5]产值及收款计划（2026）'!AW:AW)</f>
        <v>#NAME?</v>
      </c>
      <c r="AX425" s="256" t="e" cm="1">
        <f t="array" aca="1" ref="AX425" ca="1">_xlfn.XLOOKUP($A425&amp;$B425,'[5]产值及收款计划（2026）'!$A:$A&amp;'[5]产值及收款计划（2026）'!$B:$B,'[5]产值及收款计划（2026）'!AX:AX)</f>
        <v>#NAME?</v>
      </c>
      <c r="AY425" s="256" t="e" cm="1">
        <f t="array" aca="1" ref="AY425" ca="1">_xlfn.XLOOKUP($A425&amp;$B425,'[5]产值及收款计划（2026）'!$A:$A&amp;'[5]产值及收款计划（2026）'!$B:$B,'[5]产值及收款计划（2026）'!AY:AY)</f>
        <v>#NAME?</v>
      </c>
      <c r="AZ425" s="256" t="e" cm="1">
        <f t="array" aca="1" ref="AZ425" ca="1">_xlfn.XLOOKUP($A425&amp;$B425,'[5]产值及收款计划（2026）'!$A:$A&amp;'[5]产值及收款计划（2026）'!$B:$B,'[5]产值及收款计划（2026）'!AZ:AZ)</f>
        <v>#NAME?</v>
      </c>
      <c r="BA425" s="256" t="e" cm="1">
        <f t="array" aca="1" ref="BA425" ca="1">_xlfn.XLOOKUP($A425&amp;$B425,'[5]产值及收款计划（2026）'!$A:$A&amp;'[5]产值及收款计划（2026）'!$B:$B,'[5]产值及收款计划（2026）'!BA:BA)</f>
        <v>#NAME?</v>
      </c>
      <c r="BB425" s="256" t="e" cm="1">
        <f t="array" aca="1" ref="BB425" ca="1">_xlfn.XLOOKUP($A425&amp;$B425,'[5]产值及收款计划（2026）'!$A:$A&amp;'[5]产值及收款计划（2026）'!$B:$B,'[5]产值及收款计划（2026）'!BB:BB)</f>
        <v>#NAME?</v>
      </c>
      <c r="BC425" s="256" t="e" cm="1">
        <f t="array" aca="1" ref="BC425" ca="1">_xlfn.XLOOKUP($A425&amp;$B425,'[5]产值及收款计划（2026）'!$A:$A&amp;'[5]产值及收款计划（2026）'!$B:$B,'[5]产值及收款计划（2026）'!BC:BC)</f>
        <v>#NAME?</v>
      </c>
      <c r="BD425" s="256" t="e" cm="1">
        <f t="array" aca="1" ref="BD425" ca="1">_xlfn.XLOOKUP($A425&amp;$B425,'[5]产值及收款计划（2026）'!$A:$A&amp;'[5]产值及收款计划（2026）'!$B:$B,'[5]产值及收款计划（2026）'!BD:BD)</f>
        <v>#NAME?</v>
      </c>
      <c r="BE425" s="256" t="e" cm="1">
        <f t="array" aca="1" ref="BE425" ca="1">_xlfn.XLOOKUP($A425&amp;$B425,'[5]产值及收款计划（2026）'!$A:$A&amp;'[5]产值及收款计划（2026）'!$B:$B,'[5]产值及收款计划（2026）'!BE:BE)</f>
        <v>#NAME?</v>
      </c>
      <c r="BF425" s="256" t="e" cm="1">
        <f t="array" aca="1" ref="BF425" ca="1">_xlfn.XLOOKUP($A425&amp;$B425,'[5]产值及收款计划（2026）'!$A:$A&amp;'[5]产值及收款计划（2026）'!$B:$B,'[5]产值及收款计划（2026）'!BF:BF)</f>
        <v>#NAME?</v>
      </c>
      <c r="BG425" s="256" t="e" cm="1">
        <f t="array" aca="1" ref="BG425" ca="1">_xlfn.XLOOKUP($A425&amp;$B425,'[5]产值及收款计划（2026）'!$A:$A&amp;'[5]产值及收款计划（2026）'!$B:$B,'[5]产值及收款计划（2026）'!BG:BG)</f>
        <v>#NAME?</v>
      </c>
      <c r="BH425" s="256" t="e" cm="1">
        <f t="array" aca="1" ref="BH425" ca="1">_xlfn.XLOOKUP($A425&amp;$B425,'[5]产值及收款计划（2026）'!$A:$A&amp;'[5]产值及收款计划（2026）'!$B:$B,'[5]产值及收款计划（2026）'!BH:BH)</f>
        <v>#NAME?</v>
      </c>
      <c r="BI425" s="256" t="e" cm="1">
        <f t="array" aca="1" ref="BI425" ca="1">_xlfn.XLOOKUP($A425&amp;$B425,'[5]产值及收款计划（2026）'!$A:$A&amp;'[5]产值及收款计划（2026）'!$B:$B,'[5]产值及收款计划（2026）'!BI:BI)</f>
        <v>#NAME?</v>
      </c>
      <c r="BJ425" s="256" t="e" cm="1">
        <f t="array" aca="1" ref="BJ425" ca="1">_xlfn.XLOOKUP($A425&amp;$B425,'[5]产值及收款计划（2026）'!$A:$A&amp;'[5]产值及收款计划（2026）'!$B:$B,'[5]产值及收款计划（2026）'!BJ:BJ)</f>
        <v>#NAME?</v>
      </c>
      <c r="BK425" s="256" t="e" cm="1">
        <f t="array" aca="1" ref="BK425" ca="1">_xlfn.XLOOKUP($A425&amp;$B425,'[5]产值及收款计划（2026）'!$A:$A&amp;'[5]产值及收款计划（2026）'!$B:$B,'[5]产值及收款计划（2026）'!BK:BK)</f>
        <v>#NAME?</v>
      </c>
      <c r="BL425" s="256" t="e" cm="1">
        <f t="array" aca="1" ref="BL425" ca="1">_xlfn.XLOOKUP($A425&amp;$B425,'[5]产值及收款计划（2026）'!$A:$A&amp;'[5]产值及收款计划（2026）'!$B:$B,'[5]产值及收款计划（2026）'!BL:BL)</f>
        <v>#NAME?</v>
      </c>
      <c r="BM425" s="256"/>
      <c r="BN425" s="256"/>
      <c r="BO425" s="256"/>
      <c r="BP425" s="256"/>
      <c r="BQ425" s="255" t="e" cm="1">
        <f t="array" aca="1" ref="BQ425" ca="1">_xlfn.XLOOKUP($A425&amp;$B425,'[5]产值及收款计划（2026）'!$A:$A&amp;'[5]产值及收款计划（2026）'!$B:$B,'[5]产值及收款计划（2026）'!BQ:BQ)</f>
        <v>#NAME?</v>
      </c>
      <c r="BR425" s="256" t="e" cm="1">
        <f t="array" aca="1" ref="BR425" ca="1">_xlfn.XLOOKUP($A425&amp;$B425,'[5]产值及收款计划（2026）'!$A:$A&amp;'[5]产值及收款计划（2026）'!$B:$B,'[5]产值及收款计划（2026）'!BR:BR)</f>
        <v>#NAME?</v>
      </c>
      <c r="CA425" s="256" t="e" cm="1">
        <f t="array" aca="1" ref="CA425" ca="1">_xlfn.XLOOKUP($A425&amp;$B425,'[5]产值及收款计划（2026）'!$A:$A&amp;'[5]产值及收款计划（2026）'!$B:$B,'[5]产值及收款计划（2026）'!CA:CA)</f>
        <v>#NAME?</v>
      </c>
      <c r="CB425" s="256" t="e" cm="1">
        <f t="array" aca="1" ref="CB425" ca="1">_xlfn.XLOOKUP($A425&amp;$B425,'[5]产值及收款计划（2026）'!$A:$A&amp;'[5]产值及收款计划（2026）'!$B:$B,'[5]产值及收款计划（2026）'!CB:CB)</f>
        <v>#NAME?</v>
      </c>
      <c r="CC425" s="256" t="e" cm="1">
        <f t="array" aca="1" ref="CC425" ca="1">_xlfn.XLOOKUP($A425&amp;$B425,'[5]产值及收款计划（2026）'!$A:$A&amp;'[5]产值及收款计划（2026）'!$B:$B,'[5]产值及收款计划（2026）'!CC:CC)</f>
        <v>#NAME?</v>
      </c>
      <c r="CD425" s="256" t="e" cm="1">
        <f t="array" aca="1" ref="CD425" ca="1">_xlfn.XLOOKUP($A425&amp;$B425,'[5]产值及收款计划（2026）'!$A:$A&amp;'[5]产值及收款计划（2026）'!$B:$B,'[5]产值及收款计划（2026）'!CD:CD)</f>
        <v>#NAME?</v>
      </c>
      <c r="CE425" s="256" t="e" cm="1">
        <f t="array" aca="1" ref="CE425" ca="1">_xlfn.XLOOKUP($A425&amp;$B425,'[5]产值及收款计划（2026）'!$A:$A&amp;'[5]产值及收款计划（2026）'!$B:$B,'[5]产值及收款计划（2026）'!CE:CE)</f>
        <v>#NAME?</v>
      </c>
      <c r="CF425" s="256" t="e" cm="1">
        <f t="array" aca="1" ref="CF425" ca="1">_xlfn.XLOOKUP($A425&amp;$B425,'[5]产值及收款计划（2026）'!$A:$A&amp;'[5]产值及收款计划（2026）'!$B:$B,'[5]产值及收款计划（2026）'!CF:CF)</f>
        <v>#NAME?</v>
      </c>
      <c r="CG425" s="256" t="e" cm="1">
        <f t="array" aca="1" ref="CG425" ca="1">_xlfn.XLOOKUP($A425&amp;$B425,'[5]产值及收款计划（2026）'!$A:$A&amp;'[5]产值及收款计划（2026）'!$B:$B,'[5]产值及收款计划（2026）'!CG:CG)</f>
        <v>#NAME?</v>
      </c>
      <c r="CH425" s="256" t="e" cm="1">
        <f t="array" aca="1" ref="CH425" ca="1">_xlfn.XLOOKUP($A425&amp;$B425,'[5]产值及收款计划（2026）'!$A:$A&amp;'[5]产值及收款计划（2026）'!$B:$B,'[5]产值及收款计划（2026）'!CH:CH)</f>
        <v>#NAME?</v>
      </c>
      <c r="CI425" s="256" t="e" cm="1">
        <f t="array" aca="1" ref="CI425" ca="1">_xlfn.XLOOKUP($A425&amp;$B425,'[5]产值及收款计划（2026）'!$A:$A&amp;'[5]产值及收款计划（2026）'!$B:$B,'[5]产值及收款计划（2026）'!CI:CI)</f>
        <v>#NAME?</v>
      </c>
      <c r="CJ425" s="256" t="e" cm="1">
        <f t="array" aca="1" ref="CJ425" ca="1">_xlfn.XLOOKUP($A425&amp;$B425,'[5]产值及收款计划（2026）'!$A:$A&amp;'[5]产值及收款计划（2026）'!$B:$B,'[5]产值及收款计划（2026）'!CJ:CJ)</f>
        <v>#NAME?</v>
      </c>
      <c r="CK425" s="256" t="e" cm="1">
        <f t="array" aca="1" ref="CK425" ca="1">_xlfn.XLOOKUP($A425&amp;$B425,'[5]产值及收款计划（2026）'!$A:$A&amp;'[5]产值及收款计划（2026）'!$B:$B,'[5]产值及收款计划（2026）'!CK:CK)</f>
        <v>#NAME?</v>
      </c>
      <c r="CL425" s="256" t="e" cm="1">
        <f t="array" aca="1" ref="CL425" ca="1">_xlfn.XLOOKUP($A425&amp;$B425,'[5]产值及收款计划（2026）'!$A:$A&amp;'[5]产值及收款计划（2026）'!$B:$B,'[5]产值及收款计划（2026）'!CL:CL)</f>
        <v>#NAME?</v>
      </c>
      <c r="DA425" s="256" t="e" cm="1">
        <f t="array" aca="1" ref="DA425" ca="1">_xlfn.XLOOKUP($A425&amp;$B425,'[5]产值及收款计划（2026）'!$A:$A&amp;'[5]产值及收款计划（2026）'!$B:$B,'[5]产值及收款计划（2026）'!DA:DA)</f>
        <v>#NAME?</v>
      </c>
      <c r="DB425" s="256" t="e" cm="1">
        <f t="array" aca="1" ref="DB425" ca="1">_xlfn.XLOOKUP($A425&amp;$B425,'[5]产值及收款计划（2026）'!$A:$A&amp;'[5]产值及收款计划（2026）'!$B:$B,'[5]产值及收款计划（2026）'!DB:DB)</f>
        <v>#NAME?</v>
      </c>
      <c r="DC425" s="256" t="e" cm="1">
        <f t="array" aca="1" ref="DC425" ca="1">_xlfn.XLOOKUP($A425&amp;$B425,'[5]产值及收款计划（2026）'!$A:$A&amp;'[5]产值及收款计划（2026）'!$B:$B,'[5]产值及收款计划（2026）'!DC:DC)</f>
        <v>#NAME?</v>
      </c>
      <c r="DD425" s="256" t="e" cm="1">
        <f t="array" aca="1" ref="DD425" ca="1">_xlfn.XLOOKUP($A425&amp;$B425,'[5]产值及收款计划（2026）'!$A:$A&amp;'[5]产值及收款计划（2026）'!$B:$B,'[5]产值及收款计划（2026）'!DD:DD)</f>
        <v>#NAME?</v>
      </c>
      <c r="DE425" s="256" t="e" cm="1">
        <f t="array" aca="1" ref="DE425" ca="1">_xlfn.XLOOKUP($A425&amp;$B425,'[5]产值及收款计划（2026）'!$A:$A&amp;'[5]产值及收款计划（2026）'!$B:$B,'[5]产值及收款计划（2026）'!DE:DE)</f>
        <v>#NAME?</v>
      </c>
      <c r="DF425" s="256" t="e" cm="1">
        <f t="array" aca="1" ref="DF425" ca="1">_xlfn.XLOOKUP($A425&amp;$B425,'[5]产值及收款计划（2026）'!$A:$A&amp;'[5]产值及收款计划（2026）'!$B:$B,'[5]产值及收款计划（2026）'!DF:DF)</f>
        <v>#NAME?</v>
      </c>
      <c r="DG425" s="256" t="e" cm="1">
        <f t="array" aca="1" ref="DG425" ca="1">_xlfn.XLOOKUP($A425&amp;$B425,'[5]产值及收款计划（2026）'!$A:$A&amp;'[5]产值及收款计划（2026）'!$B:$B,'[5]产值及收款计划（2026）'!DG:DG)</f>
        <v>#NAME?</v>
      </c>
      <c r="DH425" s="256" t="e" cm="1">
        <f t="array" aca="1" ref="DH425" ca="1">_xlfn.XLOOKUP($A425&amp;$B425,'[5]产值及收款计划（2026）'!$A:$A&amp;'[5]产值及收款计划（2026）'!$B:$B,'[5]产值及收款计划（2026）'!DH:DH)</f>
        <v>#NAME?</v>
      </c>
      <c r="DI425" s="256" t="e" cm="1">
        <f t="array" aca="1" ref="DI425" ca="1">_xlfn.XLOOKUP($A425&amp;$B425,'[5]产值及收款计划（2026）'!$A:$A&amp;'[5]产值及收款计划（2026）'!$B:$B,'[5]产值及收款计划（2026）'!DI:DI)</f>
        <v>#NAME?</v>
      </c>
      <c r="DJ425" s="256" t="e" cm="1">
        <f t="array" aca="1" ref="DJ425" ca="1">_xlfn.XLOOKUP($A425&amp;$B425,'[5]产值及收款计划（2026）'!$A:$A&amp;'[5]产值及收款计划（2026）'!$B:$B,'[5]产值及收款计划（2026）'!DJ:DJ)</f>
        <v>#NAME?</v>
      </c>
      <c r="DK425" s="256" t="e" cm="1">
        <f t="array" aca="1" ref="DK425" ca="1">_xlfn.XLOOKUP($A425&amp;$B425,'[5]产值及收款计划（2026）'!$A:$A&amp;'[5]产值及收款计划（2026）'!$B:$B,'[5]产值及收款计划（2026）'!DK:DK)</f>
        <v>#NAME?</v>
      </c>
      <c r="DL425" s="256" t="e" cm="1">
        <f t="array" aca="1" ref="DL425" ca="1">_xlfn.XLOOKUP($A425&amp;$B425,'[5]产值及收款计划（2026）'!$A:$A&amp;'[5]产值及收款计划（2026）'!$B:$B,'[5]产值及收款计划（2026）'!DL:DL)</f>
        <v>#NAME?</v>
      </c>
      <c r="DM425" s="264"/>
      <c r="DN425" s="250"/>
    </row>
    <row r="426" spans="1:118" ht="20.25" x14ac:dyDescent="0.15">
      <c r="A426" s="254">
        <f t="shared" si="22"/>
        <v>5</v>
      </c>
      <c r="B426" s="254" t="s">
        <v>29</v>
      </c>
      <c r="C426" s="255" t="str" cm="1">
        <f t="array" aca="1" ref="C426" ca="1">_xlfn.XLOOKUP($A426&amp;$B426,'[5]产值及收款计划（2026）'!$A:$A&amp;'[5]产值及收款计划（2026）'!$B:$B,'[5]产值及收款计划（2026）'!C:C)</f>
        <v>ZHT2020102100064</v>
      </c>
      <c r="D426" s="255" t="str" cm="1">
        <f t="array" aca="1" ref="D426" ca="1">_xlfn.XLOOKUP($A426&amp;$B426,'[5]产值及收款计划（2026）'!$A:$A&amp;'[5]产值及收款计划（2026）'!$B:$B,'[5]产值及收款计划（2026）'!D:D)</f>
        <v>深投控智慧建造监管平台开发技术服务合同</v>
      </c>
      <c r="E426" s="256" cm="1">
        <f t="array" aca="1" ref="E426" ca="1">_xlfn.XLOOKUP($A426&amp;$B426,'[5]产值及收款计划（2026）'!$A:$A&amp;'[5]产值及收款计划（2026）'!$B:$B,'[5]产值及收款计划（2026）'!E:E)</f>
        <v>19.5</v>
      </c>
      <c r="F426" s="256" cm="1">
        <f t="array" aca="1" ref="F426" ca="1">_xlfn.XLOOKUP($A426&amp;$B426,'[5]产值及收款计划（2026）'!$A:$A&amp;'[5]产值及收款计划（2026）'!$B:$B,'[5]产值及收款计划（2026）'!F:F)</f>
        <v>19.5</v>
      </c>
      <c r="G426" s="256" cm="1">
        <f t="array" aca="1" ref="G426" ca="1">_xlfn.XLOOKUP($A426&amp;$B426,'[5]产值及收款计划（2026）'!$A:$A&amp;'[5]产值及收款计划（2026）'!$B:$B,'[5]产值及收款计划（2026）'!G:G)</f>
        <v>0</v>
      </c>
      <c r="H426" s="256" cm="1">
        <f t="array" aca="1" ref="H426" ca="1">_xlfn.XLOOKUP($A426&amp;$B426,'[5]产值及收款计划（2026）'!$A:$A&amp;'[5]产值及收款计划（2026）'!$B:$B,'[5]产值及收款计划（2026）'!H:H)</f>
        <v>19.5</v>
      </c>
      <c r="I426" s="257" cm="1">
        <f t="array" aca="1" ref="I426" ca="1">_xlfn.XLOOKUP($A426&amp;$B426,'[5]产值及收款计划（2026）'!$A:$A&amp;'[5]产值及收款计划（2026）'!$B:$B,'[5]产值及收款计划（2026）'!I:I)</f>
        <v>1</v>
      </c>
      <c r="J426" s="256" cm="1">
        <f t="array" aca="1" ref="J426" ca="1">_xlfn.XLOOKUP($A426&amp;$B426,'[5]产值及收款计划（2026）'!$A:$A&amp;'[5]产值及收款计划（2026）'!$B:$B,'[5]产值及收款计划（2026）'!J:J)</f>
        <v>0.06</v>
      </c>
      <c r="K426" s="256" cm="1">
        <f t="array" aca="1" ref="K426" ca="1">_xlfn.XLOOKUP($A426&amp;$B426,'[5]产值及收款计划（2026）'!$A:$A&amp;'[5]产值及收款计划（2026）'!$B:$B,'[5]产值及收款计划（2026）'!K:K)</f>
        <v>0</v>
      </c>
      <c r="L426" s="256" cm="1">
        <f t="array" aca="1" ref="L426" ca="1">_xlfn.XLOOKUP($A426&amp;$B426,'[5]产值及收款计划（2026）'!$A:$A&amp;'[5]产值及收款计划（2026）'!$B:$B,'[5]产值及收款计划（2026）'!L:L)</f>
        <v>0</v>
      </c>
      <c r="M426" s="256" t="str" cm="1">
        <f t="array" aca="1" ref="M426" ca="1">_xlfn.XLOOKUP($A426&amp;$B426,'[5]产值及收款计划（2026）'!$A:$A&amp;'[5]产值及收款计划（2026）'!$B:$B,'[5]产值及收款计划（2026）'!M:M)</f>
        <v>主导</v>
      </c>
      <c r="N426" s="256" cm="1">
        <f t="array" aca="1" ref="N426" ca="1">_xlfn.XLOOKUP($A426&amp;$B426,'[5]产值及收款计划（2026）'!$A:$A&amp;'[5]产值及收款计划（2026）'!$B:$B,'[5]产值及收款计划（2026）'!N:N)</f>
        <v>0</v>
      </c>
      <c r="O426" s="256" t="str" cm="1">
        <f t="array" aca="1" ref="O426" ca="1">_xlfn.XLOOKUP($A426&amp;$B426,'[5]产值及收款计划（2026）'!$A:$A&amp;'[5]产值及收款计划（2026）'!$B:$B,'[5]产值及收款计划（2026）'!O:O)</f>
        <v>杜江</v>
      </c>
      <c r="P426" s="255" t="str" cm="1">
        <f t="array" aca="1" ref="P426" ca="1">_xlfn.XLOOKUP($A426&amp;$B426,'[5]产值及收款计划（2026）'!$A:$A&amp;'[5]产值及收款计划（2026）'!$B:$B,'[5]产值及收款计划（2026）'!P:P)</f>
        <v>过往已完结</v>
      </c>
      <c r="Q426" s="256" cm="1">
        <f t="array" aca="1" ref="Q426" ca="1">_xlfn.XLOOKUP($A426&amp;$B426,'[5]产值及收款计划（2026）'!$A:$A&amp;'[5]产值及收款计划（2026）'!$B:$B,'[5]产值及收款计划（2026）'!Q:Q)</f>
        <v>0</v>
      </c>
      <c r="R426" s="256" cm="1">
        <f t="array" aca="1" ref="R426" ca="1">_xlfn.XLOOKUP($A426&amp;$B426,'[5]产值及收款计划（2026）'!$A:$A&amp;'[5]产值及收款计划（2026）'!$B:$B,'[5]产值及收款计划（2026）'!R:R)</f>
        <v>0</v>
      </c>
      <c r="S426" s="256" cm="1">
        <f t="array" aca="1" ref="S426" ca="1">_xlfn.XLOOKUP($A426&amp;$B426,'[5]产值及收款计划（2026）'!$A:$A&amp;'[5]产值及收款计划（2026）'!$B:$B,'[5]产值及收款计划（2026）'!S:S)</f>
        <v>0</v>
      </c>
      <c r="T426" s="256" cm="1">
        <f t="array" aca="1" ref="T426" ca="1">_xlfn.XLOOKUP($A426&amp;$B426,'[5]产值及收款计划（2026）'!$A:$A&amp;'[5]产值及收款计划（2026）'!$B:$B,'[5]产值及收款计划（2026）'!T:T)</f>
        <v>19.499998999999999</v>
      </c>
      <c r="U426" s="256" cm="1">
        <f t="array" aca="1" ref="U426" ca="1">_xlfn.XLOOKUP($A426&amp;$B426,'[5]产值及收款计划（2026）'!$A:$A&amp;'[5]产值及收款计划（2026）'!$B:$B,'[5]产值及收款计划（2026）'!U:U)</f>
        <v>0</v>
      </c>
      <c r="V426" s="256" cm="1">
        <f t="array" aca="1" ref="V426" ca="1">_xlfn.XLOOKUP($A426&amp;$B426,'[5]产值及收款计划（2026）'!$A:$A&amp;'[5]产值及收款计划（2026）'!$B:$B,'[5]产值及收款计划（2026）'!V:V)</f>
        <v>1.00000000102796E-6</v>
      </c>
      <c r="W426" s="256" cm="1">
        <f t="array" aca="1" ref="W426" ca="1">_xlfn.XLOOKUP($A426&amp;$B426,'[5]产值及收款计划（2026）'!$A:$A&amp;'[5]产值及收款计划（2026）'!$B:$B,'[5]产值及收款计划（2026）'!W:W)</f>
        <v>0</v>
      </c>
      <c r="X426" s="256" cm="1">
        <f t="array" aca="1" ref="X426" ca="1">_xlfn.XLOOKUP($A426&amp;$B426,'[5]产值及收款计划（2026）'!$A:$A&amp;'[5]产值及收款计划（2026）'!$B:$B,'[5]产值及收款计划（2026）'!X:X)</f>
        <v>0</v>
      </c>
      <c r="Y426" s="256" cm="1">
        <f t="array" aca="1" ref="Y426" ca="1">_xlfn.XLOOKUP($A426&amp;$B426,'[5]产值及收款计划（2026）'!$A:$A&amp;'[5]产值及收款计划（2026）'!$B:$B,'[5]产值及收款计划（2026）'!Y:Y)</f>
        <v>0</v>
      </c>
      <c r="Z426" s="256" cm="1">
        <f t="array" aca="1" ref="Z426" ca="1">_xlfn.XLOOKUP($A426&amp;$B426,'[5]产值及收款计划（2026）'!$A:$A&amp;'[5]产值及收款计划（2026）'!$B:$B,'[5]产值及收款计划（2026）'!Z:Z)</f>
        <v>0</v>
      </c>
      <c r="AA426" s="256" cm="1">
        <f t="array" aca="1" ref="AA426" ca="1">_xlfn.XLOOKUP($A426&amp;$B426,'[5]产值及收款计划（2026）'!$A:$A&amp;'[5]产值及收款计划（2026）'!$B:$B,'[5]产值及收款计划（2026）'!AA:AA)</f>
        <v>0</v>
      </c>
      <c r="AB426" s="256" cm="1">
        <f t="array" aca="1" ref="AB426" ca="1">_xlfn.XLOOKUP($A426&amp;$B426,'[5]产值及收款计划（2026）'!$A:$A&amp;'[5]产值及收款计划（2026）'!$B:$B,'[5]产值及收款计划（2026）'!AB:AB)</f>
        <v>0</v>
      </c>
      <c r="AC426" s="256" cm="1">
        <f t="array" aca="1" ref="AC426" ca="1">_xlfn.XLOOKUP($A426&amp;$B426,'[5]产值及收款计划（2026）'!$A:$A&amp;'[5]产值及收款计划（2026）'!$B:$B,'[5]产值及收款计划（2026）'!AC:AC)</f>
        <v>0</v>
      </c>
      <c r="AD426" s="256" cm="1">
        <f t="array" aca="1" ref="AD426" ca="1">_xlfn.XLOOKUP($A426&amp;$B426,'[5]产值及收款计划（2026）'!$A:$A&amp;'[5]产值及收款计划（2026）'!$B:$B,'[5]产值及收款计划（2026）'!AD:AD)</f>
        <v>0</v>
      </c>
      <c r="AE426" s="256" cm="1">
        <f t="array" aca="1" ref="AE426" ca="1">_xlfn.XLOOKUP($A426&amp;$B426,'[5]产值及收款计划（2026）'!$A:$A&amp;'[5]产值及收款计划（2026）'!$B:$B,'[5]产值及收款计划（2026）'!AE:AE)</f>
        <v>0</v>
      </c>
      <c r="AF426" s="256" cm="1">
        <f t="array" aca="1" ref="AF426" ca="1">_xlfn.XLOOKUP($A426&amp;$B426,'[5]产值及收款计划（2026）'!$A:$A&amp;'[5]产值及收款计划（2026）'!$B:$B,'[5]产值及收款计划（2026）'!AF:AF)</f>
        <v>0</v>
      </c>
      <c r="AG426" s="256" cm="1">
        <f t="array" aca="1" ref="AG426" ca="1">_xlfn.XLOOKUP($A426&amp;$B426,'[5]产值及收款计划（2026）'!$A:$A&amp;'[5]产值及收款计划（2026）'!$B:$B,'[5]产值及收款计划（2026）'!AG:AG)</f>
        <v>0</v>
      </c>
      <c r="AH426" s="256" cm="1">
        <f t="array" aca="1" ref="AH426" ca="1">_xlfn.XLOOKUP($A426&amp;$B426,'[5]产值及收款计划（2026）'!$A:$A&amp;'[5]产值及收款计划（2026）'!$B:$B,'[5]产值及收款计划（2026）'!AH:AH)</f>
        <v>0</v>
      </c>
      <c r="AI426" s="256" cm="1">
        <f t="array" aca="1" ref="AI426" ca="1">_xlfn.XLOOKUP($A426&amp;$B426,'[5]产值及收款计划（2026）'!$A:$A&amp;'[5]产值及收款计划（2026）'!$B:$B,'[5]产值及收款计划（2026）'!AI:AI)</f>
        <v>0</v>
      </c>
      <c r="AJ426" s="256" cm="1">
        <f t="array" aca="1" ref="AJ426" ca="1">_xlfn.XLOOKUP($A426&amp;$B426,'[5]产值及收款计划（2026）'!$A:$A&amp;'[5]产值及收款计划（2026）'!$B:$B,'[5]产值及收款计划（2026）'!AJ:AJ)</f>
        <v>0</v>
      </c>
      <c r="AK426" s="256" cm="1">
        <f t="array" aca="1" ref="AK426" ca="1">_xlfn.XLOOKUP($A426&amp;$B426,'[5]产值及收款计划（2026）'!$A:$A&amp;'[5]产值及收款计划（2026）'!$B:$B,'[5]产值及收款计划（2026）'!AK:AK)</f>
        <v>0</v>
      </c>
      <c r="AL426" s="256" cm="1">
        <f t="array" aca="1" ref="AL426" ca="1">_xlfn.XLOOKUP($A426&amp;$B426,'[5]产值及收款计划（2026）'!$A:$A&amp;'[5]产值及收款计划（2026）'!$B:$B,'[5]产值及收款计划（2026）'!AL:AL)</f>
        <v>0</v>
      </c>
      <c r="AM426" s="263" t="e" cm="1">
        <f t="array" aca="1" ref="AM426" ca="1">_xlfn.LET(_xlpm.勾选月份状态数组,TRANSPOSE('PPT(12-15页）-TOP10'!$A$3:$A$14),_xlpm.选择数据区,IF('PPT(12-15页）-TOP10'!$E$3="收款",$BA426:$BL426,$AA426:$AL426),SUM(_xlfn._xlws.FILTER(_xlpm.选择数据区,_xlpm.勾选月份状态数组,"")))</f>
        <v>#NAME?</v>
      </c>
      <c r="AN426" s="256" t="e" cm="1">
        <f t="array" aca="1" ref="AN426" ca="1">_xlfn.LET(_xlpm.勾选月份状态数组,TRANSPOSE('PPT(12-15页）-TOP10'!$A$3:$A$14),_xlpm.选择数据区,IF('PPT(12-15页）-TOP10'!$E$3="收款",$DA426:$DL426,$CA426:$CL426),SUM(_xlfn._xlws.FILTER(_xlpm.选择数据区,_xlpm.勾选月份状态数组,"")))</f>
        <v>#NAME?</v>
      </c>
      <c r="AO426" s="256">
        <f ca="1">SUM(CA426:CC426)+SUM(AD426:AL426)</f>
        <v>0</v>
      </c>
      <c r="AP426" s="256"/>
      <c r="AQ426" s="256"/>
      <c r="AR426" s="256"/>
      <c r="AS426" s="256" cm="1">
        <f t="array" aca="1" ref="AS426" ca="1">_xlfn.XLOOKUP($A426&amp;$B426,'[5]产值及收款计划（2026）'!$A:$A&amp;'[5]产值及收款计划（2026）'!$B:$B,'[5]产值及收款计划（2026）'!AS:AS)</f>
        <v>0</v>
      </c>
      <c r="AT426" s="256" cm="1">
        <f t="array" aca="1" ref="AT426" ca="1">_xlfn.XLOOKUP($A426&amp;$B426,'[5]产值及收款计划（2026）'!$A:$A&amp;'[5]产值及收款计划（2026）'!$B:$B,'[5]产值及收款计划（2026）'!AT:AT)</f>
        <v>0</v>
      </c>
      <c r="AU426" s="256" cm="1">
        <f t="array" aca="1" ref="AU426" ca="1">_xlfn.XLOOKUP($A426&amp;$B426,'[5]产值及收款计划（2026）'!$A:$A&amp;'[5]产值及收款计划（2026）'!$B:$B,'[5]产值及收款计划（2026）'!AU:AU)</f>
        <v>0</v>
      </c>
      <c r="AV426" s="256" cm="1">
        <f t="array" aca="1" ref="AV426" ca="1">_xlfn.XLOOKUP($A426&amp;$B426,'[5]产值及收款计划（2026）'!$A:$A&amp;'[5]产值及收款计划（2026）'!$B:$B,'[5]产值及收款计划（2026）'!AV:AV)</f>
        <v>0</v>
      </c>
      <c r="AW426" s="256" cm="1">
        <f t="array" aca="1" ref="AW426" ca="1">_xlfn.XLOOKUP($A426&amp;$B426,'[5]产值及收款计划（2026）'!$A:$A&amp;'[5]产值及收款计划（2026）'!$B:$B,'[5]产值及收款计划（2026）'!AW:AW)</f>
        <v>5.85</v>
      </c>
      <c r="AX426" s="256" cm="1">
        <f t="array" aca="1" ref="AX426" ca="1">_xlfn.XLOOKUP($A426&amp;$B426,'[5]产值及收款计划（2026）'!$A:$A&amp;'[5]产值及收款计划（2026）'!$B:$B,'[5]产值及收款计划（2026）'!AX:AX)</f>
        <v>0</v>
      </c>
      <c r="AY426" s="256" cm="1">
        <f t="array" aca="1" ref="AY426" ca="1">_xlfn.XLOOKUP($A426&amp;$B426,'[5]产值及收款计划（2026）'!$A:$A&amp;'[5]产值及收款计划（2026）'!$B:$B,'[5]产值及收款计划（2026）'!AY:AY)</f>
        <v>13.65</v>
      </c>
      <c r="AZ426" s="256" cm="1">
        <f t="array" aca="1" ref="AZ426" ca="1">_xlfn.XLOOKUP($A426&amp;$B426,'[5]产值及收款计划（2026）'!$A:$A&amp;'[5]产值及收款计划（2026）'!$B:$B,'[5]产值及收款计划（2026）'!AZ:AZ)</f>
        <v>13.649998999999999</v>
      </c>
      <c r="BA426" s="256" cm="1">
        <f t="array" aca="1" ref="BA426" ca="1">_xlfn.XLOOKUP($A426&amp;$B426,'[5]产值及收款计划（2026）'!$A:$A&amp;'[5]产值及收款计划（2026）'!$B:$B,'[5]产值及收款计划（2026）'!BA:BA)</f>
        <v>0</v>
      </c>
      <c r="BB426" s="256" cm="1">
        <f t="array" aca="1" ref="BB426" ca="1">_xlfn.XLOOKUP($A426&amp;$B426,'[5]产值及收款计划（2026）'!$A:$A&amp;'[5]产值及收款计划（2026）'!$B:$B,'[5]产值及收款计划（2026）'!BB:BB)</f>
        <v>0</v>
      </c>
      <c r="BC426" s="256" cm="1">
        <f t="array" aca="1" ref="BC426" ca="1">_xlfn.XLOOKUP($A426&amp;$B426,'[5]产值及收款计划（2026）'!$A:$A&amp;'[5]产值及收款计划（2026）'!$B:$B,'[5]产值及收款计划（2026）'!BC:BC)</f>
        <v>0</v>
      </c>
      <c r="BD426" s="256" cm="1">
        <f t="array" aca="1" ref="BD426" ca="1">_xlfn.XLOOKUP($A426&amp;$B426,'[5]产值及收款计划（2026）'!$A:$A&amp;'[5]产值及收款计划（2026）'!$B:$B,'[5]产值及收款计划（2026）'!BD:BD)</f>
        <v>0</v>
      </c>
      <c r="BE426" s="256" cm="1">
        <f t="array" aca="1" ref="BE426" ca="1">_xlfn.XLOOKUP($A426&amp;$B426,'[5]产值及收款计划（2026）'!$A:$A&amp;'[5]产值及收款计划（2026）'!$B:$B,'[5]产值及收款计划（2026）'!BE:BE)</f>
        <v>0</v>
      </c>
      <c r="BF426" s="256" cm="1">
        <f t="array" aca="1" ref="BF426" ca="1">_xlfn.XLOOKUP($A426&amp;$B426,'[5]产值及收款计划（2026）'!$A:$A&amp;'[5]产值及收款计划（2026）'!$B:$B,'[5]产值及收款计划（2026）'!BF:BF)</f>
        <v>0</v>
      </c>
      <c r="BG426" s="256" cm="1">
        <f t="array" aca="1" ref="BG426" ca="1">_xlfn.XLOOKUP($A426&amp;$B426,'[5]产值及收款计划（2026）'!$A:$A&amp;'[5]产值及收款计划（2026）'!$B:$B,'[5]产值及收款计划（2026）'!BG:BG)</f>
        <v>0</v>
      </c>
      <c r="BH426" s="256" cm="1">
        <f t="array" aca="1" ref="BH426" ca="1">_xlfn.XLOOKUP($A426&amp;$B426,'[5]产值及收款计划（2026）'!$A:$A&amp;'[5]产值及收款计划（2026）'!$B:$B,'[5]产值及收款计划（2026）'!BH:BH)</f>
        <v>0</v>
      </c>
      <c r="BI426" s="256" cm="1">
        <f t="array" aca="1" ref="BI426" ca="1">_xlfn.XLOOKUP($A426&amp;$B426,'[5]产值及收款计划（2026）'!$A:$A&amp;'[5]产值及收款计划（2026）'!$B:$B,'[5]产值及收款计划（2026）'!BI:BI)</f>
        <v>0</v>
      </c>
      <c r="BJ426" s="256" cm="1">
        <f t="array" aca="1" ref="BJ426" ca="1">_xlfn.XLOOKUP($A426&amp;$B426,'[5]产值及收款计划（2026）'!$A:$A&amp;'[5]产值及收款计划（2026）'!$B:$B,'[5]产值及收款计划（2026）'!BJ:BJ)</f>
        <v>0</v>
      </c>
      <c r="BK426" s="256" cm="1">
        <f t="array" aca="1" ref="BK426" ca="1">_xlfn.XLOOKUP($A426&amp;$B426,'[5]产值及收款计划（2026）'!$A:$A&amp;'[5]产值及收款计划（2026）'!$B:$B,'[5]产值及收款计划（2026）'!BK:BK)</f>
        <v>0</v>
      </c>
      <c r="BL426" s="256" cm="1">
        <f t="array" aca="1" ref="BL426" ca="1">_xlfn.XLOOKUP($A426&amp;$B426,'[5]产值及收款计划（2026）'!$A:$A&amp;'[5]产值及收款计划（2026）'!$B:$B,'[5]产值及收款计划（2026）'!BL:BL)</f>
        <v>0</v>
      </c>
      <c r="BM426" s="256"/>
      <c r="BN426" s="256"/>
      <c r="BO426" s="256"/>
      <c r="BP426" s="256"/>
      <c r="BQ426" s="255" t="str" cm="1">
        <f t="array" aca="1" ref="BQ426" ca="1">_xlfn.XLOOKUP($A426&amp;$B426,'[5]产值及收款计划（2026）'!$A:$A&amp;'[5]产值及收款计划（2026）'!$B:$B,'[5]产值及收款计划（2026）'!BQ:BQ)</f>
        <v>深圳市城市公共安全技术研究院有限公司</v>
      </c>
      <c r="BR426" s="256" cm="1">
        <f t="array" aca="1" ref="BR426" ca="1">_xlfn.XLOOKUP($A426&amp;$B426,'[5]产值及收款计划（2026）'!$A:$A&amp;'[5]产值及收款计划（2026）'!$B:$B,'[5]产值及收款计划（2026）'!BR:BR)</f>
        <v>0</v>
      </c>
      <c r="CA426" s="256" cm="1">
        <f t="array" aca="1" ref="CA426" ca="1">_xlfn.XLOOKUP($A426&amp;$B426,'[5]产值及收款计划（2026）'!$A:$A&amp;'[5]产值及收款计划（2026）'!$B:$B,'[5]产值及收款计划（2026）'!CA:CA)</f>
        <v>0</v>
      </c>
      <c r="CB426" s="256" cm="1">
        <f t="array" aca="1" ref="CB426" ca="1">_xlfn.XLOOKUP($A426&amp;$B426,'[5]产值及收款计划（2026）'!$A:$A&amp;'[5]产值及收款计划（2026）'!$B:$B,'[5]产值及收款计划（2026）'!CB:CB)</f>
        <v>0</v>
      </c>
      <c r="CC426" s="256" cm="1">
        <f t="array" aca="1" ref="CC426" ca="1">_xlfn.XLOOKUP($A426&amp;$B426,'[5]产值及收款计划（2026）'!$A:$A&amp;'[5]产值及收款计划（2026）'!$B:$B,'[5]产值及收款计划（2026）'!CC:CC)</f>
        <v>0</v>
      </c>
      <c r="CD426" s="256" cm="1">
        <f t="array" aca="1" ref="CD426" ca="1">_xlfn.XLOOKUP($A426&amp;$B426,'[5]产值及收款计划（2026）'!$A:$A&amp;'[5]产值及收款计划（2026）'!$B:$B,'[5]产值及收款计划（2026）'!CD:CD)</f>
        <v>0</v>
      </c>
      <c r="CE426" s="256" cm="1">
        <f t="array" aca="1" ref="CE426" ca="1">_xlfn.XLOOKUP($A426&amp;$B426,'[5]产值及收款计划（2026）'!$A:$A&amp;'[5]产值及收款计划（2026）'!$B:$B,'[5]产值及收款计划（2026）'!CE:CE)</f>
        <v>0</v>
      </c>
      <c r="CF426" s="256" cm="1">
        <f t="array" aca="1" ref="CF426" ca="1">_xlfn.XLOOKUP($A426&amp;$B426,'[5]产值及收款计划（2026）'!$A:$A&amp;'[5]产值及收款计划（2026）'!$B:$B,'[5]产值及收款计划（2026）'!CF:CF)</f>
        <v>0</v>
      </c>
      <c r="CG426" s="256" cm="1">
        <f t="array" aca="1" ref="CG426" ca="1">_xlfn.XLOOKUP($A426&amp;$B426,'[5]产值及收款计划（2026）'!$A:$A&amp;'[5]产值及收款计划（2026）'!$B:$B,'[5]产值及收款计划（2026）'!CG:CG)</f>
        <v>0</v>
      </c>
      <c r="CH426" s="256" cm="1">
        <f t="array" aca="1" ref="CH426" ca="1">_xlfn.XLOOKUP($A426&amp;$B426,'[5]产值及收款计划（2026）'!$A:$A&amp;'[5]产值及收款计划（2026）'!$B:$B,'[5]产值及收款计划（2026）'!CH:CH)</f>
        <v>0</v>
      </c>
      <c r="CI426" s="256" cm="1">
        <f t="array" aca="1" ref="CI426" ca="1">_xlfn.XLOOKUP($A426&amp;$B426,'[5]产值及收款计划（2026）'!$A:$A&amp;'[5]产值及收款计划（2026）'!$B:$B,'[5]产值及收款计划（2026）'!CI:CI)</f>
        <v>0</v>
      </c>
      <c r="CJ426" s="256" cm="1">
        <f t="array" aca="1" ref="CJ426" ca="1">_xlfn.XLOOKUP($A426&amp;$B426,'[5]产值及收款计划（2026）'!$A:$A&amp;'[5]产值及收款计划（2026）'!$B:$B,'[5]产值及收款计划（2026）'!CJ:CJ)</f>
        <v>0</v>
      </c>
      <c r="CK426" s="256" cm="1">
        <f t="array" aca="1" ref="CK426" ca="1">_xlfn.XLOOKUP($A426&amp;$B426,'[5]产值及收款计划（2026）'!$A:$A&amp;'[5]产值及收款计划（2026）'!$B:$B,'[5]产值及收款计划（2026）'!CK:CK)</f>
        <v>0</v>
      </c>
      <c r="CL426" s="256" cm="1">
        <f t="array" aca="1" ref="CL426" ca="1">_xlfn.XLOOKUP($A426&amp;$B426,'[5]产值及收款计划（2026）'!$A:$A&amp;'[5]产值及收款计划（2026）'!$B:$B,'[5]产值及收款计划（2026）'!CL:CL)</f>
        <v>0</v>
      </c>
      <c r="DA426" s="256" cm="1">
        <f t="array" aca="1" ref="DA426" ca="1">_xlfn.XLOOKUP($A426&amp;$B426,'[5]产值及收款计划（2026）'!$A:$A&amp;'[5]产值及收款计划（2026）'!$B:$B,'[5]产值及收款计划（2026）'!DA:DA)</f>
        <v>0</v>
      </c>
      <c r="DB426" s="256" cm="1">
        <f t="array" aca="1" ref="DB426" ca="1">_xlfn.XLOOKUP($A426&amp;$B426,'[5]产值及收款计划（2026）'!$A:$A&amp;'[5]产值及收款计划（2026）'!$B:$B,'[5]产值及收款计划（2026）'!DB:DB)</f>
        <v>0</v>
      </c>
      <c r="DC426" s="256" cm="1">
        <f t="array" aca="1" ref="DC426" ca="1">_xlfn.XLOOKUP($A426&amp;$B426,'[5]产值及收款计划（2026）'!$A:$A&amp;'[5]产值及收款计划（2026）'!$B:$B,'[5]产值及收款计划（2026）'!DC:DC)</f>
        <v>0</v>
      </c>
      <c r="DD426" s="256" cm="1">
        <f t="array" aca="1" ref="DD426" ca="1">_xlfn.XLOOKUP($A426&amp;$B426,'[5]产值及收款计划（2026）'!$A:$A&amp;'[5]产值及收款计划（2026）'!$B:$B,'[5]产值及收款计划（2026）'!DD:DD)</f>
        <v>0</v>
      </c>
      <c r="DE426" s="256" cm="1">
        <f t="array" aca="1" ref="DE426" ca="1">_xlfn.XLOOKUP($A426&amp;$B426,'[5]产值及收款计划（2026）'!$A:$A&amp;'[5]产值及收款计划（2026）'!$B:$B,'[5]产值及收款计划（2026）'!DE:DE)</f>
        <v>0</v>
      </c>
      <c r="DF426" s="256" cm="1">
        <f t="array" aca="1" ref="DF426" ca="1">_xlfn.XLOOKUP($A426&amp;$B426,'[5]产值及收款计划（2026）'!$A:$A&amp;'[5]产值及收款计划（2026）'!$B:$B,'[5]产值及收款计划（2026）'!DF:DF)</f>
        <v>0</v>
      </c>
      <c r="DG426" s="256" cm="1">
        <f t="array" aca="1" ref="DG426" ca="1">_xlfn.XLOOKUP($A426&amp;$B426,'[5]产值及收款计划（2026）'!$A:$A&amp;'[5]产值及收款计划（2026）'!$B:$B,'[5]产值及收款计划（2026）'!DG:DG)</f>
        <v>0</v>
      </c>
      <c r="DH426" s="256" cm="1">
        <f t="array" aca="1" ref="DH426" ca="1">_xlfn.XLOOKUP($A426&amp;$B426,'[5]产值及收款计划（2026）'!$A:$A&amp;'[5]产值及收款计划（2026）'!$B:$B,'[5]产值及收款计划（2026）'!DH:DH)</f>
        <v>0</v>
      </c>
      <c r="DI426" s="256" cm="1">
        <f t="array" aca="1" ref="DI426" ca="1">_xlfn.XLOOKUP($A426&amp;$B426,'[5]产值及收款计划（2026）'!$A:$A&amp;'[5]产值及收款计划（2026）'!$B:$B,'[5]产值及收款计划（2026）'!DI:DI)</f>
        <v>0</v>
      </c>
      <c r="DJ426" s="256" cm="1">
        <f t="array" aca="1" ref="DJ426" ca="1">_xlfn.XLOOKUP($A426&amp;$B426,'[5]产值及收款计划（2026）'!$A:$A&amp;'[5]产值及收款计划（2026）'!$B:$B,'[5]产值及收款计划（2026）'!DJ:DJ)</f>
        <v>0</v>
      </c>
      <c r="DK426" s="256" cm="1">
        <f t="array" aca="1" ref="DK426" ca="1">_xlfn.XLOOKUP($A426&amp;$B426,'[5]产值及收款计划（2026）'!$A:$A&amp;'[5]产值及收款计划（2026）'!$B:$B,'[5]产值及收款计划（2026）'!DK:DK)</f>
        <v>0</v>
      </c>
      <c r="DL426" s="256" cm="1">
        <f t="array" aca="1" ref="DL426" ca="1">_xlfn.XLOOKUP($A426&amp;$B426,'[5]产值及收款计划（2026）'!$A:$A&amp;'[5]产值及收款计划（2026）'!$B:$B,'[5]产值及收款计划（2026）'!DL:DL)</f>
        <v>0</v>
      </c>
      <c r="DM426" s="264"/>
      <c r="DN426" s="250"/>
    </row>
    <row r="427" spans="1:118" ht="20.25" x14ac:dyDescent="0.15">
      <c r="A427" s="254">
        <f t="shared" ca="1" si="22"/>
        <v>6</v>
      </c>
      <c r="B427" s="254" t="s">
        <v>29</v>
      </c>
      <c r="C427" s="255" t="str" cm="1">
        <f t="array" aca="1" ref="C427" ca="1">_xlfn.XLOOKUP($A427&amp;$B427,'[5]产值及收款计划（2026）'!$A:$A&amp;'[5]产值及收款计划（2026）'!$B:$B,'[5]产值及收款计划（2026）'!C:C)</f>
        <v>ZHT2020111600088</v>
      </c>
      <c r="D427" s="255" t="str" cm="1">
        <f t="array" aca="1" ref="D427" ca="1">_xlfn.XLOOKUP($A427&amp;$B427,'[5]产值及收款计划（2026）'!$A:$A&amp;'[5]产值及收款计划（2026）'!$B:$B,'[5]产值及收款计划（2026）'!D:D)</f>
        <v>深圳市光明区玉律学校(原玉律小学)扩建工程——代建管理技术咨询服务合同</v>
      </c>
      <c r="E427" s="256" cm="1">
        <f t="array" aca="1" ref="E427" ca="1">_xlfn.XLOOKUP($A427&amp;$B427,'[5]产值及收款计划（2026）'!$A:$A&amp;'[5]产值及收款计划（2026）'!$B:$B,'[5]产值及收款计划（2026）'!E:E)</f>
        <v>32</v>
      </c>
      <c r="F427" s="256" cm="1">
        <f t="array" aca="1" ref="F427" ca="1">_xlfn.XLOOKUP($A427&amp;$B427,'[5]产值及收款计划（2026）'!$A:$A&amp;'[5]产值及收款计划（2026）'!$B:$B,'[5]产值及收款计划（2026）'!F:F)</f>
        <v>32</v>
      </c>
      <c r="G427" s="256" cm="1">
        <f t="array" aca="1" ref="G427" ca="1">_xlfn.XLOOKUP($A427&amp;$B427,'[5]产值及收款计划（2026）'!$A:$A&amp;'[5]产值及收款计划（2026）'!$B:$B,'[5]产值及收款计划（2026）'!G:G)</f>
        <v>0</v>
      </c>
      <c r="H427" s="256" cm="1">
        <f t="array" aca="1" ref="H427" ca="1">_xlfn.XLOOKUP($A427&amp;$B427,'[5]产值及收款计划（2026）'!$A:$A&amp;'[5]产值及收款计划（2026）'!$B:$B,'[5]产值及收款计划（2026）'!H:H)</f>
        <v>32</v>
      </c>
      <c r="I427" s="257" cm="1">
        <f t="array" aca="1" ref="I427" ca="1">_xlfn.XLOOKUP($A427&amp;$B427,'[5]产值及收款计划（2026）'!$A:$A&amp;'[5]产值及收款计划（2026）'!$B:$B,'[5]产值及收款计划（2026）'!I:I)</f>
        <v>1</v>
      </c>
      <c r="J427" s="256" cm="1">
        <f t="array" aca="1" ref="J427" ca="1">_xlfn.XLOOKUP($A427&amp;$B427,'[5]产值及收款计划（2026）'!$A:$A&amp;'[5]产值及收款计划（2026）'!$B:$B,'[5]产值及收款计划（2026）'!J:J)</f>
        <v>0.06</v>
      </c>
      <c r="K427" s="256" cm="1">
        <f t="array" aca="1" ref="K427" ca="1">_xlfn.XLOOKUP($A427&amp;$B427,'[5]产值及收款计划（2026）'!$A:$A&amp;'[5]产值及收款计划（2026）'!$B:$B,'[5]产值及收款计划（2026）'!K:K)</f>
        <v>0</v>
      </c>
      <c r="L427" s="256" cm="1">
        <f t="array" aca="1" ref="L427" ca="1">_xlfn.XLOOKUP($A427&amp;$B427,'[5]产值及收款计划（2026）'!$A:$A&amp;'[5]产值及收款计划（2026）'!$B:$B,'[5]产值及收款计划（2026）'!L:L)</f>
        <v>0</v>
      </c>
      <c r="M427" s="256" t="str" cm="1">
        <f t="array" aca="1" ref="M427" ca="1">_xlfn.XLOOKUP($A427&amp;$B427,'[5]产值及收款计划（2026）'!$A:$A&amp;'[5]产值及收款计划（2026）'!$B:$B,'[5]产值及收款计划（2026）'!M:M)</f>
        <v>主导</v>
      </c>
      <c r="N427" s="256" cm="1">
        <f t="array" aca="1" ref="N427" ca="1">_xlfn.XLOOKUP($A427&amp;$B427,'[5]产值及收款计划（2026）'!$A:$A&amp;'[5]产值及收款计划（2026）'!$B:$B,'[5]产值及收款计划（2026）'!N:N)</f>
        <v>0</v>
      </c>
      <c r="O427" s="256" t="str" cm="1">
        <f t="array" aca="1" ref="O427" ca="1">_xlfn.XLOOKUP($A427&amp;$B427,'[5]产值及收款计划（2026）'!$A:$A&amp;'[5]产值及收款计划（2026）'!$B:$B,'[5]产值及收款计划（2026）'!O:O)</f>
        <v>向枭</v>
      </c>
      <c r="P427" s="255" t="str" cm="1">
        <f t="array" aca="1" ref="P427" ca="1">_xlfn.XLOOKUP($A427&amp;$B427,'[5]产值及收款计划（2026）'!$A:$A&amp;'[5]产值及收款计划（2026）'!$B:$B,'[5]产值及收款计划（2026）'!P:P)</f>
        <v>过往已完结</v>
      </c>
      <c r="Q427" s="256" cm="1">
        <f t="array" aca="1" ref="Q427" ca="1">_xlfn.XLOOKUP($A427&amp;$B427,'[5]产值及收款计划（2026）'!$A:$A&amp;'[5]产值及收款计划（2026）'!$B:$B,'[5]产值及收款计划（2026）'!Q:Q)</f>
        <v>0</v>
      </c>
      <c r="R427" s="256" cm="1">
        <f t="array" aca="1" ref="R427" ca="1">_xlfn.XLOOKUP($A427&amp;$B427,'[5]产值及收款计划（2026）'!$A:$A&amp;'[5]产值及收款计划（2026）'!$B:$B,'[5]产值及收款计划（2026）'!R:R)</f>
        <v>0</v>
      </c>
      <c r="S427" s="256" cm="1">
        <f t="array" aca="1" ref="S427" ca="1">_xlfn.XLOOKUP($A427&amp;$B427,'[5]产值及收款计划（2026）'!$A:$A&amp;'[5]产值及收款计划（2026）'!$B:$B,'[5]产值及收款计划（2026）'!S:S)</f>
        <v>0</v>
      </c>
      <c r="T427" s="256" cm="1">
        <f t="array" aca="1" ref="T427" ca="1">_xlfn.XLOOKUP($A427&amp;$B427,'[5]产值及收款计划（2026）'!$A:$A&amp;'[5]产值及收款计划（2026）'!$B:$B,'[5]产值及收款计划（2026）'!T:T)</f>
        <v>32</v>
      </c>
      <c r="U427" s="256" cm="1">
        <f t="array" aca="1" ref="U427" ca="1">_xlfn.XLOOKUP($A427&amp;$B427,'[5]产值及收款计划（2026）'!$A:$A&amp;'[5]产值及收款计划（2026）'!$B:$B,'[5]产值及收款计划（2026）'!U:U)</f>
        <v>0</v>
      </c>
      <c r="V427" s="256" cm="1">
        <f t="array" aca="1" ref="V427" ca="1">_xlfn.XLOOKUP($A427&amp;$B427,'[5]产值及收款计划（2026）'!$A:$A&amp;'[5]产值及收款计划（2026）'!$B:$B,'[5]产值及收款计划（2026）'!V:V)</f>
        <v>0</v>
      </c>
      <c r="W427" s="256" cm="1">
        <f t="array" aca="1" ref="W427" ca="1">_xlfn.XLOOKUP($A427&amp;$B427,'[5]产值及收款计划（2026）'!$A:$A&amp;'[5]产值及收款计划（2026）'!$B:$B,'[5]产值及收款计划（2026）'!W:W)</f>
        <v>0</v>
      </c>
      <c r="X427" s="256" cm="1">
        <f t="array" aca="1" ref="X427" ca="1">_xlfn.XLOOKUP($A427&amp;$B427,'[5]产值及收款计划（2026）'!$A:$A&amp;'[5]产值及收款计划（2026）'!$B:$B,'[5]产值及收款计划（2026）'!X:X)</f>
        <v>0</v>
      </c>
      <c r="Y427" s="256" cm="1">
        <f t="array" aca="1" ref="Y427" ca="1">_xlfn.XLOOKUP($A427&amp;$B427,'[5]产值及收款计划（2026）'!$A:$A&amp;'[5]产值及收款计划（2026）'!$B:$B,'[5]产值及收款计划（2026）'!Y:Y)</f>
        <v>0</v>
      </c>
      <c r="Z427" s="256" cm="1">
        <f t="array" aca="1" ref="Z427" ca="1">_xlfn.XLOOKUP($A427&amp;$B427,'[5]产值及收款计划（2026）'!$A:$A&amp;'[5]产值及收款计划（2026）'!$B:$B,'[5]产值及收款计划（2026）'!Z:Z)</f>
        <v>0</v>
      </c>
      <c r="AA427" s="256" cm="1">
        <f t="array" aca="1" ref="AA427" ca="1">_xlfn.XLOOKUP($A427&amp;$B427,'[5]产值及收款计划（2026）'!$A:$A&amp;'[5]产值及收款计划（2026）'!$B:$B,'[5]产值及收款计划（2026）'!AA:AA)</f>
        <v>0</v>
      </c>
      <c r="AB427" s="256" cm="1">
        <f t="array" aca="1" ref="AB427" ca="1">_xlfn.XLOOKUP($A427&amp;$B427,'[5]产值及收款计划（2026）'!$A:$A&amp;'[5]产值及收款计划（2026）'!$B:$B,'[5]产值及收款计划（2026）'!AB:AB)</f>
        <v>0</v>
      </c>
      <c r="AC427" s="256" cm="1">
        <f t="array" aca="1" ref="AC427" ca="1">_xlfn.XLOOKUP($A427&amp;$B427,'[5]产值及收款计划（2026）'!$A:$A&amp;'[5]产值及收款计划（2026）'!$B:$B,'[5]产值及收款计划（2026）'!AC:AC)</f>
        <v>0</v>
      </c>
      <c r="AD427" s="256" cm="1">
        <f t="array" aca="1" ref="AD427" ca="1">_xlfn.XLOOKUP($A427&amp;$B427,'[5]产值及收款计划（2026）'!$A:$A&amp;'[5]产值及收款计划（2026）'!$B:$B,'[5]产值及收款计划（2026）'!AD:AD)</f>
        <v>0</v>
      </c>
      <c r="AE427" s="256" cm="1">
        <f t="array" aca="1" ref="AE427" ca="1">_xlfn.XLOOKUP($A427&amp;$B427,'[5]产值及收款计划（2026）'!$A:$A&amp;'[5]产值及收款计划（2026）'!$B:$B,'[5]产值及收款计划（2026）'!AE:AE)</f>
        <v>0</v>
      </c>
      <c r="AF427" s="256" cm="1">
        <f t="array" aca="1" ref="AF427" ca="1">_xlfn.XLOOKUP($A427&amp;$B427,'[5]产值及收款计划（2026）'!$A:$A&amp;'[5]产值及收款计划（2026）'!$B:$B,'[5]产值及收款计划（2026）'!AF:AF)</f>
        <v>0</v>
      </c>
      <c r="AG427" s="256" cm="1">
        <f t="array" aca="1" ref="AG427" ca="1">_xlfn.XLOOKUP($A427&amp;$B427,'[5]产值及收款计划（2026）'!$A:$A&amp;'[5]产值及收款计划（2026）'!$B:$B,'[5]产值及收款计划（2026）'!AG:AG)</f>
        <v>0</v>
      </c>
      <c r="AH427" s="256" cm="1">
        <f t="array" aca="1" ref="AH427" ca="1">_xlfn.XLOOKUP($A427&amp;$B427,'[5]产值及收款计划（2026）'!$A:$A&amp;'[5]产值及收款计划（2026）'!$B:$B,'[5]产值及收款计划（2026）'!AH:AH)</f>
        <v>0</v>
      </c>
      <c r="AI427" s="256" cm="1">
        <f t="array" aca="1" ref="AI427" ca="1">_xlfn.XLOOKUP($A427&amp;$B427,'[5]产值及收款计划（2026）'!$A:$A&amp;'[5]产值及收款计划（2026）'!$B:$B,'[5]产值及收款计划（2026）'!AI:AI)</f>
        <v>0</v>
      </c>
      <c r="AJ427" s="256" cm="1">
        <f t="array" aca="1" ref="AJ427" ca="1">_xlfn.XLOOKUP($A427&amp;$B427,'[5]产值及收款计划（2026）'!$A:$A&amp;'[5]产值及收款计划（2026）'!$B:$B,'[5]产值及收款计划（2026）'!AJ:AJ)</f>
        <v>0</v>
      </c>
      <c r="AK427" s="256" cm="1">
        <f t="array" aca="1" ref="AK427" ca="1">_xlfn.XLOOKUP($A427&amp;$B427,'[5]产值及收款计划（2026）'!$A:$A&amp;'[5]产值及收款计划（2026）'!$B:$B,'[5]产值及收款计划（2026）'!AK:AK)</f>
        <v>0</v>
      </c>
      <c r="AL427" s="256" cm="1">
        <f t="array" aca="1" ref="AL427" ca="1">_xlfn.XLOOKUP($A427&amp;$B427,'[5]产值及收款计划（2026）'!$A:$A&amp;'[5]产值及收款计划（2026）'!$B:$B,'[5]产值及收款计划（2026）'!AL:AL)</f>
        <v>0</v>
      </c>
      <c r="AM427" s="263" t="e" cm="1">
        <f t="array" aca="1" ref="AM427" ca="1">_xlfn.LET(_xlpm.勾选月份状态数组,TRANSPOSE('PPT(12-15页）-TOP10'!$A$3:$A$14),_xlpm.选择数据区,IF('PPT(12-15页）-TOP10'!$E$3="收款",$BA427:$BL427,$AA427:$AL427),SUM(_xlfn._xlws.FILTER(_xlpm.选择数据区,_xlpm.勾选月份状态数组,"")))</f>
        <v>#NAME?</v>
      </c>
      <c r="AN427" s="256" t="e" cm="1">
        <f t="array" aca="1" ref="AN427" ca="1">_xlfn.LET(_xlpm.勾选月份状态数组,TRANSPOSE('PPT(12-15页）-TOP10'!$A$3:$A$14),_xlpm.选择数据区,IF('PPT(12-15页）-TOP10'!$E$3="收款",$DA427:$DL427,$CA427:$CL427),SUM(_xlfn._xlws.FILTER(_xlpm.选择数据区,_xlpm.勾选月份状态数组,"")))</f>
        <v>#NAME?</v>
      </c>
      <c r="AO427" s="256">
        <f ca="1">SUM(CA427:CC427)+SUM(AD427:AL427)</f>
        <v>0</v>
      </c>
      <c r="AP427" s="256"/>
      <c r="AQ427" s="256"/>
      <c r="AR427" s="256"/>
      <c r="AS427" s="256" cm="1">
        <f t="array" aca="1" ref="AS427" ca="1">_xlfn.XLOOKUP($A427&amp;$B427,'[5]产值及收款计划（2026）'!$A:$A&amp;'[5]产值及收款计划（2026）'!$B:$B,'[5]产值及收款计划（2026）'!AS:AS)</f>
        <v>0</v>
      </c>
      <c r="AT427" s="256" cm="1">
        <f t="array" aca="1" ref="AT427" ca="1">_xlfn.XLOOKUP($A427&amp;$B427,'[5]产值及收款计划（2026）'!$A:$A&amp;'[5]产值及收款计划（2026）'!$B:$B,'[5]产值及收款计划（2026）'!AT:AT)</f>
        <v>0</v>
      </c>
      <c r="AU427" s="256" cm="1">
        <f t="array" aca="1" ref="AU427" ca="1">_xlfn.XLOOKUP($A427&amp;$B427,'[5]产值及收款计划（2026）'!$A:$A&amp;'[5]产值及收款计划（2026）'!$B:$B,'[5]产值及收款计划（2026）'!AU:AU)</f>
        <v>0</v>
      </c>
      <c r="AV427" s="256" cm="1">
        <f t="array" aca="1" ref="AV427" ca="1">_xlfn.XLOOKUP($A427&amp;$B427,'[5]产值及收款计划（2026）'!$A:$A&amp;'[5]产值及收款计划（2026）'!$B:$B,'[5]产值及收款计划（2026）'!AV:AV)</f>
        <v>0</v>
      </c>
      <c r="AW427" s="256" cm="1">
        <f t="array" aca="1" ref="AW427" ca="1">_xlfn.XLOOKUP($A427&amp;$B427,'[5]产值及收款计划（2026）'!$A:$A&amp;'[5]产值及收款计划（2026）'!$B:$B,'[5]产值及收款计划（2026）'!AW:AW)</f>
        <v>31.8</v>
      </c>
      <c r="AX427" s="256" cm="1">
        <f t="array" aca="1" ref="AX427" ca="1">_xlfn.XLOOKUP($A427&amp;$B427,'[5]产值及收款计划（2026）'!$A:$A&amp;'[5]产值及收款计划（2026）'!$B:$B,'[5]产值及收款计划（2026）'!AX:AX)</f>
        <v>0</v>
      </c>
      <c r="AY427" s="256" cm="1">
        <f t="array" aca="1" ref="AY427" ca="1">_xlfn.XLOOKUP($A427&amp;$B427,'[5]产值及收款计划（2026）'!$A:$A&amp;'[5]产值及收款计划（2026）'!$B:$B,'[5]产值及收款计划（2026）'!AY:AY)</f>
        <v>0.19999999999999901</v>
      </c>
      <c r="AZ427" s="256" cm="1">
        <f t="array" aca="1" ref="AZ427" ca="1">_xlfn.XLOOKUP($A427&amp;$B427,'[5]产值及收款计划（2026）'!$A:$A&amp;'[5]产值及收款计划（2026）'!$B:$B,'[5]产值及收款计划（2026）'!AZ:AZ)</f>
        <v>0.19999999999999901</v>
      </c>
      <c r="BA427" s="256" cm="1">
        <f t="array" aca="1" ref="BA427" ca="1">_xlfn.XLOOKUP($A427&amp;$B427,'[5]产值及收款计划（2026）'!$A:$A&amp;'[5]产值及收款计划（2026）'!$B:$B,'[5]产值及收款计划（2026）'!BA:BA)</f>
        <v>0</v>
      </c>
      <c r="BB427" s="256" cm="1">
        <f t="array" aca="1" ref="BB427" ca="1">_xlfn.XLOOKUP($A427&amp;$B427,'[5]产值及收款计划（2026）'!$A:$A&amp;'[5]产值及收款计划（2026）'!$B:$B,'[5]产值及收款计划（2026）'!BB:BB)</f>
        <v>0</v>
      </c>
      <c r="BC427" s="256" cm="1">
        <f t="array" aca="1" ref="BC427" ca="1">_xlfn.XLOOKUP($A427&amp;$B427,'[5]产值及收款计划（2026）'!$A:$A&amp;'[5]产值及收款计划（2026）'!$B:$B,'[5]产值及收款计划（2026）'!BC:BC)</f>
        <v>0</v>
      </c>
      <c r="BD427" s="256" cm="1">
        <f t="array" aca="1" ref="BD427" ca="1">_xlfn.XLOOKUP($A427&amp;$B427,'[5]产值及收款计划（2026）'!$A:$A&amp;'[5]产值及收款计划（2026）'!$B:$B,'[5]产值及收款计划（2026）'!BD:BD)</f>
        <v>0</v>
      </c>
      <c r="BE427" s="256" cm="1">
        <f t="array" aca="1" ref="BE427" ca="1">_xlfn.XLOOKUP($A427&amp;$B427,'[5]产值及收款计划（2026）'!$A:$A&amp;'[5]产值及收款计划（2026）'!$B:$B,'[5]产值及收款计划（2026）'!BE:BE)</f>
        <v>0</v>
      </c>
      <c r="BF427" s="256" cm="1">
        <f t="array" aca="1" ref="BF427" ca="1">_xlfn.XLOOKUP($A427&amp;$B427,'[5]产值及收款计划（2026）'!$A:$A&amp;'[5]产值及收款计划（2026）'!$B:$B,'[5]产值及收款计划（2026）'!BF:BF)</f>
        <v>0</v>
      </c>
      <c r="BG427" s="256" cm="1">
        <f t="array" aca="1" ref="BG427" ca="1">_xlfn.XLOOKUP($A427&amp;$B427,'[5]产值及收款计划（2026）'!$A:$A&amp;'[5]产值及收款计划（2026）'!$B:$B,'[5]产值及收款计划（2026）'!BG:BG)</f>
        <v>0</v>
      </c>
      <c r="BH427" s="256" cm="1">
        <f t="array" aca="1" ref="BH427" ca="1">_xlfn.XLOOKUP($A427&amp;$B427,'[5]产值及收款计划（2026）'!$A:$A&amp;'[5]产值及收款计划（2026）'!$B:$B,'[5]产值及收款计划（2026）'!BH:BH)</f>
        <v>0</v>
      </c>
      <c r="BI427" s="256" cm="1">
        <f t="array" aca="1" ref="BI427" ca="1">_xlfn.XLOOKUP($A427&amp;$B427,'[5]产值及收款计划（2026）'!$A:$A&amp;'[5]产值及收款计划（2026）'!$B:$B,'[5]产值及收款计划（2026）'!BI:BI)</f>
        <v>0</v>
      </c>
      <c r="BJ427" s="256" cm="1">
        <f t="array" aca="1" ref="BJ427" ca="1">_xlfn.XLOOKUP($A427&amp;$B427,'[5]产值及收款计划（2026）'!$A:$A&amp;'[5]产值及收款计划（2026）'!$B:$B,'[5]产值及收款计划（2026）'!BJ:BJ)</f>
        <v>0</v>
      </c>
      <c r="BK427" s="256" cm="1">
        <f t="array" aca="1" ref="BK427" ca="1">_xlfn.XLOOKUP($A427&amp;$B427,'[5]产值及收款计划（2026）'!$A:$A&amp;'[5]产值及收款计划（2026）'!$B:$B,'[5]产值及收款计划（2026）'!BK:BK)</f>
        <v>0</v>
      </c>
      <c r="BL427" s="256" cm="1">
        <f t="array" aca="1" ref="BL427" ca="1">_xlfn.XLOOKUP($A427&amp;$B427,'[5]产值及收款计划（2026）'!$A:$A&amp;'[5]产值及收款计划（2026）'!$B:$B,'[5]产值及收款计划（2026）'!BL:BL)</f>
        <v>0</v>
      </c>
      <c r="BM427" s="256"/>
      <c r="BN427" s="256"/>
      <c r="BO427" s="256"/>
      <c r="BP427" s="256"/>
      <c r="BQ427" s="255" t="str" cm="1">
        <f t="array" aca="1" ref="BQ427" ca="1">_xlfn.XLOOKUP($A427&amp;$B427,'[5]产值及收款计划（2026）'!$A:$A&amp;'[5]产值及收款计划（2026）'!$B:$B,'[5]产值及收款计划（2026）'!BQ:BQ)</f>
        <v>上海市城市建设设计研究总院（集团）有限公司</v>
      </c>
      <c r="BR427" s="256" cm="1">
        <f t="array" aca="1" ref="BR427" ca="1">_xlfn.XLOOKUP($A427&amp;$B427,'[5]产值及收款计划（2026）'!$A:$A&amp;'[5]产值及收款计划（2026）'!$B:$B,'[5]产值及收款计划（2026）'!BR:BR)</f>
        <v>0</v>
      </c>
      <c r="CA427" s="256" cm="1">
        <f t="array" aca="1" ref="CA427" ca="1">_xlfn.XLOOKUP($A427&amp;$B427,'[5]产值及收款计划（2026）'!$A:$A&amp;'[5]产值及收款计划（2026）'!$B:$B,'[5]产值及收款计划（2026）'!CA:CA)</f>
        <v>0</v>
      </c>
      <c r="CB427" s="256" cm="1">
        <f t="array" aca="1" ref="CB427" ca="1">_xlfn.XLOOKUP($A427&amp;$B427,'[5]产值及收款计划（2026）'!$A:$A&amp;'[5]产值及收款计划（2026）'!$B:$B,'[5]产值及收款计划（2026）'!CB:CB)</f>
        <v>0</v>
      </c>
      <c r="CC427" s="256" cm="1">
        <f t="array" aca="1" ref="CC427" ca="1">_xlfn.XLOOKUP($A427&amp;$B427,'[5]产值及收款计划（2026）'!$A:$A&amp;'[5]产值及收款计划（2026）'!$B:$B,'[5]产值及收款计划（2026）'!CC:CC)</f>
        <v>0</v>
      </c>
      <c r="CD427" s="256" cm="1">
        <f t="array" aca="1" ref="CD427" ca="1">_xlfn.XLOOKUP($A427&amp;$B427,'[5]产值及收款计划（2026）'!$A:$A&amp;'[5]产值及收款计划（2026）'!$B:$B,'[5]产值及收款计划（2026）'!CD:CD)</f>
        <v>0</v>
      </c>
      <c r="CE427" s="256" cm="1">
        <f t="array" aca="1" ref="CE427" ca="1">_xlfn.XLOOKUP($A427&amp;$B427,'[5]产值及收款计划（2026）'!$A:$A&amp;'[5]产值及收款计划（2026）'!$B:$B,'[5]产值及收款计划（2026）'!CE:CE)</f>
        <v>0</v>
      </c>
      <c r="CF427" s="256" cm="1">
        <f t="array" aca="1" ref="CF427" ca="1">_xlfn.XLOOKUP($A427&amp;$B427,'[5]产值及收款计划（2026）'!$A:$A&amp;'[5]产值及收款计划（2026）'!$B:$B,'[5]产值及收款计划（2026）'!CF:CF)</f>
        <v>0</v>
      </c>
      <c r="CG427" s="256" cm="1">
        <f t="array" aca="1" ref="CG427" ca="1">_xlfn.XLOOKUP($A427&amp;$B427,'[5]产值及收款计划（2026）'!$A:$A&amp;'[5]产值及收款计划（2026）'!$B:$B,'[5]产值及收款计划（2026）'!CG:CG)</f>
        <v>0</v>
      </c>
      <c r="CH427" s="256" cm="1">
        <f t="array" aca="1" ref="CH427" ca="1">_xlfn.XLOOKUP($A427&amp;$B427,'[5]产值及收款计划（2026）'!$A:$A&amp;'[5]产值及收款计划（2026）'!$B:$B,'[5]产值及收款计划（2026）'!CH:CH)</f>
        <v>0</v>
      </c>
      <c r="CI427" s="256" cm="1">
        <f t="array" aca="1" ref="CI427" ca="1">_xlfn.XLOOKUP($A427&amp;$B427,'[5]产值及收款计划（2026）'!$A:$A&amp;'[5]产值及收款计划（2026）'!$B:$B,'[5]产值及收款计划（2026）'!CI:CI)</f>
        <v>0</v>
      </c>
      <c r="CJ427" s="256" cm="1">
        <f t="array" aca="1" ref="CJ427" ca="1">_xlfn.XLOOKUP($A427&amp;$B427,'[5]产值及收款计划（2026）'!$A:$A&amp;'[5]产值及收款计划（2026）'!$B:$B,'[5]产值及收款计划（2026）'!CJ:CJ)</f>
        <v>0</v>
      </c>
      <c r="CK427" s="256" cm="1">
        <f t="array" aca="1" ref="CK427" ca="1">_xlfn.XLOOKUP($A427&amp;$B427,'[5]产值及收款计划（2026）'!$A:$A&amp;'[5]产值及收款计划（2026）'!$B:$B,'[5]产值及收款计划（2026）'!CK:CK)</f>
        <v>0</v>
      </c>
      <c r="CL427" s="256" cm="1">
        <f t="array" aca="1" ref="CL427" ca="1">_xlfn.XLOOKUP($A427&amp;$B427,'[5]产值及收款计划（2026）'!$A:$A&amp;'[5]产值及收款计划（2026）'!$B:$B,'[5]产值及收款计划（2026）'!CL:CL)</f>
        <v>0</v>
      </c>
      <c r="DA427" s="256" cm="1">
        <f t="array" aca="1" ref="DA427" ca="1">_xlfn.XLOOKUP($A427&amp;$B427,'[5]产值及收款计划（2026）'!$A:$A&amp;'[5]产值及收款计划（2026）'!$B:$B,'[5]产值及收款计划（2026）'!DA:DA)</f>
        <v>0</v>
      </c>
      <c r="DB427" s="256" cm="1">
        <f t="array" aca="1" ref="DB427" ca="1">_xlfn.XLOOKUP($A427&amp;$B427,'[5]产值及收款计划（2026）'!$A:$A&amp;'[5]产值及收款计划（2026）'!$B:$B,'[5]产值及收款计划（2026）'!DB:DB)</f>
        <v>0</v>
      </c>
      <c r="DC427" s="256" cm="1">
        <f t="array" aca="1" ref="DC427" ca="1">_xlfn.XLOOKUP($A427&amp;$B427,'[5]产值及收款计划（2026）'!$A:$A&amp;'[5]产值及收款计划（2026）'!$B:$B,'[5]产值及收款计划（2026）'!DC:DC)</f>
        <v>0</v>
      </c>
      <c r="DD427" s="256" cm="1">
        <f t="array" aca="1" ref="DD427" ca="1">_xlfn.XLOOKUP($A427&amp;$B427,'[5]产值及收款计划（2026）'!$A:$A&amp;'[5]产值及收款计划（2026）'!$B:$B,'[5]产值及收款计划（2026）'!DD:DD)</f>
        <v>0</v>
      </c>
      <c r="DE427" s="256" cm="1">
        <f t="array" aca="1" ref="DE427" ca="1">_xlfn.XLOOKUP($A427&amp;$B427,'[5]产值及收款计划（2026）'!$A:$A&amp;'[5]产值及收款计划（2026）'!$B:$B,'[5]产值及收款计划（2026）'!DE:DE)</f>
        <v>0</v>
      </c>
      <c r="DF427" s="256" cm="1">
        <f t="array" aca="1" ref="DF427" ca="1">_xlfn.XLOOKUP($A427&amp;$B427,'[5]产值及收款计划（2026）'!$A:$A&amp;'[5]产值及收款计划（2026）'!$B:$B,'[5]产值及收款计划（2026）'!DF:DF)</f>
        <v>0</v>
      </c>
      <c r="DG427" s="256" cm="1">
        <f t="array" aca="1" ref="DG427" ca="1">_xlfn.XLOOKUP($A427&amp;$B427,'[5]产值及收款计划（2026）'!$A:$A&amp;'[5]产值及收款计划（2026）'!$B:$B,'[5]产值及收款计划（2026）'!DG:DG)</f>
        <v>0</v>
      </c>
      <c r="DH427" s="256" cm="1">
        <f t="array" aca="1" ref="DH427" ca="1">_xlfn.XLOOKUP($A427&amp;$B427,'[5]产值及收款计划（2026）'!$A:$A&amp;'[5]产值及收款计划（2026）'!$B:$B,'[5]产值及收款计划（2026）'!DH:DH)</f>
        <v>0</v>
      </c>
      <c r="DI427" s="256" cm="1">
        <f t="array" aca="1" ref="DI427" ca="1">_xlfn.XLOOKUP($A427&amp;$B427,'[5]产值及收款计划（2026）'!$A:$A&amp;'[5]产值及收款计划（2026）'!$B:$B,'[5]产值及收款计划（2026）'!DI:DI)</f>
        <v>0</v>
      </c>
      <c r="DJ427" s="256" cm="1">
        <f t="array" aca="1" ref="DJ427" ca="1">_xlfn.XLOOKUP($A427&amp;$B427,'[5]产值及收款计划（2026）'!$A:$A&amp;'[5]产值及收款计划（2026）'!$B:$B,'[5]产值及收款计划（2026）'!DJ:DJ)</f>
        <v>0</v>
      </c>
      <c r="DK427" s="256" cm="1">
        <f t="array" aca="1" ref="DK427" ca="1">_xlfn.XLOOKUP($A427&amp;$B427,'[5]产值及收款计划（2026）'!$A:$A&amp;'[5]产值及收款计划（2026）'!$B:$B,'[5]产值及收款计划（2026）'!DK:DK)</f>
        <v>0</v>
      </c>
      <c r="DL427" s="256" cm="1">
        <f t="array" aca="1" ref="DL427" ca="1">_xlfn.XLOOKUP($A427&amp;$B427,'[5]产值及收款计划（2026）'!$A:$A&amp;'[5]产值及收款计划（2026）'!$B:$B,'[5]产值及收款计划（2026）'!DL:DL)</f>
        <v>0</v>
      </c>
      <c r="DM427" s="264"/>
      <c r="DN427" s="250"/>
    </row>
    <row r="428" spans="1:118" ht="20.25" x14ac:dyDescent="0.15">
      <c r="A428" s="254">
        <f t="shared" ca="1" si="22"/>
        <v>7</v>
      </c>
      <c r="B428" s="254" t="s">
        <v>29</v>
      </c>
      <c r="C428" s="255" t="str" cm="1">
        <f t="array" aca="1" ref="C428" ca="1">_xlfn.XLOOKUP($A428&amp;$B428,'[5]产值及收款计划（2026）'!$A:$A&amp;'[5]产值及收款计划（2026）'!$B:$B,'[5]产值及收款计划（2026）'!C:C)</f>
        <v>SJHT2019121300122</v>
      </c>
      <c r="D428" s="255" t="str" cm="1">
        <f t="array" aca="1" ref="D428" ca="1">_xlfn.XLOOKUP($A428&amp;$B428,'[5]产值及收款计划（2026）'!$A:$A&amp;'[5]产值及收款计划（2026）'!$B:$B,'[5]产值及收款计划（2026）'!D:D)</f>
        <v>地下院平移-深圳市宝安区人民检察院综合业务大楼项目</v>
      </c>
      <c r="E428" s="256" cm="1">
        <f t="array" aca="1" ref="E428" ca="1">_xlfn.XLOOKUP($A428&amp;$B428,'[5]产值及收款计划（2026）'!$A:$A&amp;'[5]产值及收款计划（2026）'!$B:$B,'[5]产值及收款计划（2026）'!E:E)</f>
        <v>23.38</v>
      </c>
      <c r="F428" s="256" cm="1">
        <f t="array" aca="1" ref="F428" ca="1">_xlfn.XLOOKUP($A428&amp;$B428,'[5]产值及收款计划（2026）'!$A:$A&amp;'[5]产值及收款计划（2026）'!$B:$B,'[5]产值及收款计划（2026）'!F:F)</f>
        <v>23.38</v>
      </c>
      <c r="G428" s="256" cm="1">
        <f t="array" aca="1" ref="G428" ca="1">_xlfn.XLOOKUP($A428&amp;$B428,'[5]产值及收款计划（2026）'!$A:$A&amp;'[5]产值及收款计划（2026）'!$B:$B,'[5]产值及收款计划（2026）'!G:G)</f>
        <v>0</v>
      </c>
      <c r="H428" s="256" cm="1">
        <f t="array" aca="1" ref="H428" ca="1">_xlfn.XLOOKUP($A428&amp;$B428,'[5]产值及收款计划（2026）'!$A:$A&amp;'[5]产值及收款计划（2026）'!$B:$B,'[5]产值及收款计划（2026）'!H:H)</f>
        <v>23.38</v>
      </c>
      <c r="I428" s="257" cm="1">
        <f t="array" aca="1" ref="I428" ca="1">_xlfn.XLOOKUP($A428&amp;$B428,'[5]产值及收款计划（2026）'!$A:$A&amp;'[5]产值及收款计划（2026）'!$B:$B,'[5]产值及收款计划（2026）'!I:I)</f>
        <v>1</v>
      </c>
      <c r="J428" s="256" cm="1">
        <f t="array" aca="1" ref="J428" ca="1">_xlfn.XLOOKUP($A428&amp;$B428,'[5]产值及收款计划（2026）'!$A:$A&amp;'[5]产值及收款计划（2026）'!$B:$B,'[5]产值及收款计划（2026）'!J:J)</f>
        <v>0.06</v>
      </c>
      <c r="K428" s="256" cm="1">
        <f t="array" aca="1" ref="K428" ca="1">_xlfn.XLOOKUP($A428&amp;$B428,'[5]产值及收款计划（2026）'!$A:$A&amp;'[5]产值及收款计划（2026）'!$B:$B,'[5]产值及收款计划（2026）'!K:K)</f>
        <v>0</v>
      </c>
      <c r="L428" s="256" cm="1">
        <f t="array" aca="1" ref="L428" ca="1">_xlfn.XLOOKUP($A428&amp;$B428,'[5]产值及收款计划（2026）'!$A:$A&amp;'[5]产值及收款计划（2026）'!$B:$B,'[5]产值及收款计划（2026）'!L:L)</f>
        <v>0</v>
      </c>
      <c r="M428" s="256" t="str" cm="1">
        <f t="array" aca="1" ref="M428" ca="1">_xlfn.XLOOKUP($A428&amp;$B428,'[5]产值及收款计划（2026）'!$A:$A&amp;'[5]产值及收款计划（2026）'!$B:$B,'[5]产值及收款计划（2026）'!M:M)</f>
        <v>主导</v>
      </c>
      <c r="N428" s="256" cm="1">
        <f t="array" aca="1" ref="N428" ca="1">_xlfn.XLOOKUP($A428&amp;$B428,'[5]产值及收款计划（2026）'!$A:$A&amp;'[5]产值及收款计划（2026）'!$B:$B,'[5]产值及收款计划（2026）'!N:N)</f>
        <v>0</v>
      </c>
      <c r="O428" s="256" t="str" cm="1">
        <f t="array" aca="1" ref="O428" ca="1">_xlfn.XLOOKUP($A428&amp;$B428,'[5]产值及收款计划（2026）'!$A:$A&amp;'[5]产值及收款计划（2026）'!$B:$B,'[5]产值及收款计划（2026）'!O:O)</f>
        <v>雷涵</v>
      </c>
      <c r="P428" s="255" t="str" cm="1">
        <f t="array" aca="1" ref="P428" ca="1">_xlfn.XLOOKUP($A428&amp;$B428,'[5]产值及收款计划（2026）'!$A:$A&amp;'[5]产值及收款计划（2026）'!$B:$B,'[5]产值及收款计划（2026）'!P:P)</f>
        <v>过往已完结</v>
      </c>
      <c r="Q428" s="256" cm="1">
        <f t="array" aca="1" ref="Q428" ca="1">_xlfn.XLOOKUP($A428&amp;$B428,'[5]产值及收款计划（2026）'!$A:$A&amp;'[5]产值及收款计划（2026）'!$B:$B,'[5]产值及收款计划（2026）'!Q:Q)</f>
        <v>0</v>
      </c>
      <c r="R428" s="256" cm="1">
        <f t="array" aca="1" ref="R428" ca="1">_xlfn.XLOOKUP($A428&amp;$B428,'[5]产值及收款计划（2026）'!$A:$A&amp;'[5]产值及收款计划（2026）'!$B:$B,'[5]产值及收款计划（2026）'!R:R)</f>
        <v>0</v>
      </c>
      <c r="S428" s="256" cm="1">
        <f t="array" aca="1" ref="S428" ca="1">_xlfn.XLOOKUP($A428&amp;$B428,'[5]产值及收款计划（2026）'!$A:$A&amp;'[5]产值及收款计划（2026）'!$B:$B,'[5]产值及收款计划（2026）'!S:S)</f>
        <v>0</v>
      </c>
      <c r="T428" s="256" cm="1">
        <f t="array" aca="1" ref="T428" ca="1">_xlfn.XLOOKUP($A428&amp;$B428,'[5]产值及收款计划（2026）'!$A:$A&amp;'[5]产值及收款计划（2026）'!$B:$B,'[5]产值及收款计划（2026）'!T:T)</f>
        <v>25.16</v>
      </c>
      <c r="U428" s="256" cm="1">
        <f t="array" aca="1" ref="U428" ca="1">_xlfn.XLOOKUP($A428&amp;$B428,'[5]产值及收款计划（2026）'!$A:$A&amp;'[5]产值及收款计划（2026）'!$B:$B,'[5]产值及收款计划（2026）'!U:U)</f>
        <v>0</v>
      </c>
      <c r="V428" s="256" cm="1">
        <f t="array" aca="1" ref="V428" ca="1">_xlfn.XLOOKUP($A428&amp;$B428,'[5]产值及收款计划（2026）'!$A:$A&amp;'[5]产值及收款计划（2026）'!$B:$B,'[5]产值及收款计划（2026）'!V:V)</f>
        <v>-1.78</v>
      </c>
      <c r="W428" s="256" cm="1">
        <f t="array" aca="1" ref="W428" ca="1">_xlfn.XLOOKUP($A428&amp;$B428,'[5]产值及收款计划（2026）'!$A:$A&amp;'[5]产值及收款计划（2026）'!$B:$B,'[5]产值及收款计划（2026）'!W:W)</f>
        <v>0</v>
      </c>
      <c r="X428" s="256" cm="1">
        <f t="array" aca="1" ref="X428" ca="1">_xlfn.XLOOKUP($A428&amp;$B428,'[5]产值及收款计划（2026）'!$A:$A&amp;'[5]产值及收款计划（2026）'!$B:$B,'[5]产值及收款计划（2026）'!X:X)</f>
        <v>0</v>
      </c>
      <c r="Y428" s="256" cm="1">
        <f t="array" aca="1" ref="Y428" ca="1">_xlfn.XLOOKUP($A428&amp;$B428,'[5]产值及收款计划（2026）'!$A:$A&amp;'[5]产值及收款计划（2026）'!$B:$B,'[5]产值及收款计划（2026）'!Y:Y)</f>
        <v>0</v>
      </c>
      <c r="Z428" s="256" cm="1">
        <f t="array" aca="1" ref="Z428" ca="1">_xlfn.XLOOKUP($A428&amp;$B428,'[5]产值及收款计划（2026）'!$A:$A&amp;'[5]产值及收款计划（2026）'!$B:$B,'[5]产值及收款计划（2026）'!Z:Z)</f>
        <v>0</v>
      </c>
      <c r="AA428" s="256" cm="1">
        <f t="array" aca="1" ref="AA428" ca="1">_xlfn.XLOOKUP($A428&amp;$B428,'[5]产值及收款计划（2026）'!$A:$A&amp;'[5]产值及收款计划（2026）'!$B:$B,'[5]产值及收款计划（2026）'!AA:AA)</f>
        <v>0</v>
      </c>
      <c r="AB428" s="256" cm="1">
        <f t="array" aca="1" ref="AB428" ca="1">_xlfn.XLOOKUP($A428&amp;$B428,'[5]产值及收款计划（2026）'!$A:$A&amp;'[5]产值及收款计划（2026）'!$B:$B,'[5]产值及收款计划（2026）'!AB:AB)</f>
        <v>0</v>
      </c>
      <c r="AC428" s="256" cm="1">
        <f t="array" aca="1" ref="AC428" ca="1">_xlfn.XLOOKUP($A428&amp;$B428,'[5]产值及收款计划（2026）'!$A:$A&amp;'[5]产值及收款计划（2026）'!$B:$B,'[5]产值及收款计划（2026）'!AC:AC)</f>
        <v>0</v>
      </c>
      <c r="AD428" s="256" cm="1">
        <f t="array" aca="1" ref="AD428" ca="1">_xlfn.XLOOKUP($A428&amp;$B428,'[5]产值及收款计划（2026）'!$A:$A&amp;'[5]产值及收款计划（2026）'!$B:$B,'[5]产值及收款计划（2026）'!AD:AD)</f>
        <v>0</v>
      </c>
      <c r="AE428" s="256" cm="1">
        <f t="array" aca="1" ref="AE428" ca="1">_xlfn.XLOOKUP($A428&amp;$B428,'[5]产值及收款计划（2026）'!$A:$A&amp;'[5]产值及收款计划（2026）'!$B:$B,'[5]产值及收款计划（2026）'!AE:AE)</f>
        <v>0</v>
      </c>
      <c r="AF428" s="256" cm="1">
        <f t="array" aca="1" ref="AF428" ca="1">_xlfn.XLOOKUP($A428&amp;$B428,'[5]产值及收款计划（2026）'!$A:$A&amp;'[5]产值及收款计划（2026）'!$B:$B,'[5]产值及收款计划（2026）'!AF:AF)</f>
        <v>0</v>
      </c>
      <c r="AG428" s="256" cm="1">
        <f t="array" aca="1" ref="AG428" ca="1">_xlfn.XLOOKUP($A428&amp;$B428,'[5]产值及收款计划（2026）'!$A:$A&amp;'[5]产值及收款计划（2026）'!$B:$B,'[5]产值及收款计划（2026）'!AG:AG)</f>
        <v>0</v>
      </c>
      <c r="AH428" s="256" cm="1">
        <f t="array" aca="1" ref="AH428" ca="1">_xlfn.XLOOKUP($A428&amp;$B428,'[5]产值及收款计划（2026）'!$A:$A&amp;'[5]产值及收款计划（2026）'!$B:$B,'[5]产值及收款计划（2026）'!AH:AH)</f>
        <v>0</v>
      </c>
      <c r="AI428" s="256" cm="1">
        <f t="array" aca="1" ref="AI428" ca="1">_xlfn.XLOOKUP($A428&amp;$B428,'[5]产值及收款计划（2026）'!$A:$A&amp;'[5]产值及收款计划（2026）'!$B:$B,'[5]产值及收款计划（2026）'!AI:AI)</f>
        <v>0</v>
      </c>
      <c r="AJ428" s="256" cm="1">
        <f t="array" aca="1" ref="AJ428" ca="1">_xlfn.XLOOKUP($A428&amp;$B428,'[5]产值及收款计划（2026）'!$A:$A&amp;'[5]产值及收款计划（2026）'!$B:$B,'[5]产值及收款计划（2026）'!AJ:AJ)</f>
        <v>0</v>
      </c>
      <c r="AK428" s="256" cm="1">
        <f t="array" aca="1" ref="AK428" ca="1">_xlfn.XLOOKUP($A428&amp;$B428,'[5]产值及收款计划（2026）'!$A:$A&amp;'[5]产值及收款计划（2026）'!$B:$B,'[5]产值及收款计划（2026）'!AK:AK)</f>
        <v>0</v>
      </c>
      <c r="AL428" s="256" cm="1">
        <f t="array" aca="1" ref="AL428" ca="1">_xlfn.XLOOKUP($A428&amp;$B428,'[5]产值及收款计划（2026）'!$A:$A&amp;'[5]产值及收款计划（2026）'!$B:$B,'[5]产值及收款计划（2026）'!AL:AL)</f>
        <v>0</v>
      </c>
      <c r="AM428" s="263" t="e" cm="1">
        <f t="array" aca="1" ref="AM428" ca="1">_xlfn.LET(_xlpm.勾选月份状态数组,TRANSPOSE('PPT(12-15页）-TOP10'!$A$3:$A$14),_xlpm.选择数据区,IF('PPT(12-15页）-TOP10'!$E$3="收款",$BA428:$BL428,$AA428:$AL428),SUM(_xlfn._xlws.FILTER(_xlpm.选择数据区,_xlpm.勾选月份状态数组,"")))</f>
        <v>#NAME?</v>
      </c>
      <c r="AN428" s="256" t="e" cm="1">
        <f t="array" aca="1" ref="AN428" ca="1">_xlfn.LET(_xlpm.勾选月份状态数组,TRANSPOSE('PPT(12-15页）-TOP10'!$A$3:$A$14),_xlpm.选择数据区,IF('PPT(12-15页）-TOP10'!$E$3="收款",$DA428:$DL428,$CA428:$CL428),SUM(_xlfn._xlws.FILTER(_xlpm.选择数据区,_xlpm.勾选月份状态数组,"")))</f>
        <v>#NAME?</v>
      </c>
      <c r="AO428" s="256">
        <f ca="1">SUM(CA428:CC428)+SUM(AD428:AL428)</f>
        <v>0</v>
      </c>
      <c r="AP428" s="256"/>
      <c r="AQ428" s="256"/>
      <c r="AR428" s="256"/>
      <c r="AS428" s="256" cm="1">
        <f t="array" aca="1" ref="AS428" ca="1">_xlfn.XLOOKUP($A428&amp;$B428,'[5]产值及收款计划（2026）'!$A:$A&amp;'[5]产值及收款计划（2026）'!$B:$B,'[5]产值及收款计划（2026）'!AS:AS)</f>
        <v>0</v>
      </c>
      <c r="AT428" s="256" cm="1">
        <f t="array" aca="1" ref="AT428" ca="1">_xlfn.XLOOKUP($A428&amp;$B428,'[5]产值及收款计划（2026）'!$A:$A&amp;'[5]产值及收款计划（2026）'!$B:$B,'[5]产值及收款计划（2026）'!AT:AT)</f>
        <v>0</v>
      </c>
      <c r="AU428" s="256" cm="1">
        <f t="array" aca="1" ref="AU428" ca="1">_xlfn.XLOOKUP($A428&amp;$B428,'[5]产值及收款计划（2026）'!$A:$A&amp;'[5]产值及收款计划（2026）'!$B:$B,'[5]产值及收款计划（2026）'!AU:AU)</f>
        <v>0</v>
      </c>
      <c r="AV428" s="256" cm="1">
        <f t="array" aca="1" ref="AV428" ca="1">_xlfn.XLOOKUP($A428&amp;$B428,'[5]产值及收款计划（2026）'!$A:$A&amp;'[5]产值及收款计划（2026）'!$B:$B,'[5]产值及收款计划（2026）'!AV:AV)</f>
        <v>0</v>
      </c>
      <c r="AW428" s="256" cm="1">
        <f t="array" aca="1" ref="AW428" ca="1">_xlfn.XLOOKUP($A428&amp;$B428,'[5]产值及收款计划（2026）'!$A:$A&amp;'[5]产值及收款计划（2026）'!$B:$B,'[5]产值及收款计划（2026）'!AW:AW)</f>
        <v>19.239999999999998</v>
      </c>
      <c r="AX428" s="256" cm="1">
        <f t="array" aca="1" ref="AX428" ca="1">_xlfn.XLOOKUP($A428&amp;$B428,'[5]产值及收款计划（2026）'!$A:$A&amp;'[5]产值及收款计划（2026）'!$B:$B,'[5]产值及收款计划（2026）'!AX:AX)</f>
        <v>5.92</v>
      </c>
      <c r="AY428" s="256" cm="1">
        <f t="array" aca="1" ref="AY428" ca="1">_xlfn.XLOOKUP($A428&amp;$B428,'[5]产值及收款计划（2026）'!$A:$A&amp;'[5]产值及收款计划（2026）'!$B:$B,'[5]产值及收款计划（2026）'!AY:AY)</f>
        <v>-1.78</v>
      </c>
      <c r="AZ428" s="256" cm="1">
        <f t="array" aca="1" ref="AZ428" ca="1">_xlfn.XLOOKUP($A428&amp;$B428,'[5]产值及收款计划（2026）'!$A:$A&amp;'[5]产值及收款计划（2026）'!$B:$B,'[5]产值及收款计划（2026）'!AZ:AZ)</f>
        <v>0</v>
      </c>
      <c r="BA428" s="256" cm="1">
        <f t="array" aca="1" ref="BA428" ca="1">_xlfn.XLOOKUP($A428&amp;$B428,'[5]产值及收款计划（2026）'!$A:$A&amp;'[5]产值及收款计划（2026）'!$B:$B,'[5]产值及收款计划（2026）'!BA:BA)</f>
        <v>0</v>
      </c>
      <c r="BB428" s="256" cm="1">
        <f t="array" aca="1" ref="BB428" ca="1">_xlfn.XLOOKUP($A428&amp;$B428,'[5]产值及收款计划（2026）'!$A:$A&amp;'[5]产值及收款计划（2026）'!$B:$B,'[5]产值及收款计划（2026）'!BB:BB)</f>
        <v>0</v>
      </c>
      <c r="BC428" s="256" cm="1">
        <f t="array" aca="1" ref="BC428" ca="1">_xlfn.XLOOKUP($A428&amp;$B428,'[5]产值及收款计划（2026）'!$A:$A&amp;'[5]产值及收款计划（2026）'!$B:$B,'[5]产值及收款计划（2026）'!BC:BC)</f>
        <v>0</v>
      </c>
      <c r="BD428" s="256" cm="1">
        <f t="array" aca="1" ref="BD428" ca="1">_xlfn.XLOOKUP($A428&amp;$B428,'[5]产值及收款计划（2026）'!$A:$A&amp;'[5]产值及收款计划（2026）'!$B:$B,'[5]产值及收款计划（2026）'!BD:BD)</f>
        <v>0</v>
      </c>
      <c r="BE428" s="256" cm="1">
        <f t="array" aca="1" ref="BE428" ca="1">_xlfn.XLOOKUP($A428&amp;$B428,'[5]产值及收款计划（2026）'!$A:$A&amp;'[5]产值及收款计划（2026）'!$B:$B,'[5]产值及收款计划（2026）'!BE:BE)</f>
        <v>0</v>
      </c>
      <c r="BF428" s="256" cm="1">
        <f t="array" aca="1" ref="BF428" ca="1">_xlfn.XLOOKUP($A428&amp;$B428,'[5]产值及收款计划（2026）'!$A:$A&amp;'[5]产值及收款计划（2026）'!$B:$B,'[5]产值及收款计划（2026）'!BF:BF)</f>
        <v>0</v>
      </c>
      <c r="BG428" s="256" cm="1">
        <f t="array" aca="1" ref="BG428" ca="1">_xlfn.XLOOKUP($A428&amp;$B428,'[5]产值及收款计划（2026）'!$A:$A&amp;'[5]产值及收款计划（2026）'!$B:$B,'[5]产值及收款计划（2026）'!BG:BG)</f>
        <v>0</v>
      </c>
      <c r="BH428" s="256" cm="1">
        <f t="array" aca="1" ref="BH428" ca="1">_xlfn.XLOOKUP($A428&amp;$B428,'[5]产值及收款计划（2026）'!$A:$A&amp;'[5]产值及收款计划（2026）'!$B:$B,'[5]产值及收款计划（2026）'!BH:BH)</f>
        <v>0</v>
      </c>
      <c r="BI428" s="256" cm="1">
        <f t="array" aca="1" ref="BI428" ca="1">_xlfn.XLOOKUP($A428&amp;$B428,'[5]产值及收款计划（2026）'!$A:$A&amp;'[5]产值及收款计划（2026）'!$B:$B,'[5]产值及收款计划（2026）'!BI:BI)</f>
        <v>0</v>
      </c>
      <c r="BJ428" s="256" cm="1">
        <f t="array" aca="1" ref="BJ428" ca="1">_xlfn.XLOOKUP($A428&amp;$B428,'[5]产值及收款计划（2026）'!$A:$A&amp;'[5]产值及收款计划（2026）'!$B:$B,'[5]产值及收款计划（2026）'!BJ:BJ)</f>
        <v>0</v>
      </c>
      <c r="BK428" s="256" cm="1">
        <f t="array" aca="1" ref="BK428" ca="1">_xlfn.XLOOKUP($A428&amp;$B428,'[5]产值及收款计划（2026）'!$A:$A&amp;'[5]产值及收款计划（2026）'!$B:$B,'[5]产值及收款计划（2026）'!BK:BK)</f>
        <v>0</v>
      </c>
      <c r="BL428" s="256" cm="1">
        <f t="array" aca="1" ref="BL428" ca="1">_xlfn.XLOOKUP($A428&amp;$B428,'[5]产值及收款计划（2026）'!$A:$A&amp;'[5]产值及收款计划（2026）'!$B:$B,'[5]产值及收款计划（2026）'!BL:BL)</f>
        <v>0</v>
      </c>
      <c r="BM428" s="256"/>
      <c r="BN428" s="256"/>
      <c r="BO428" s="256"/>
      <c r="BP428" s="256"/>
      <c r="BQ428" s="255" t="str" cm="1">
        <f t="array" aca="1" ref="BQ428" ca="1">_xlfn.XLOOKUP($A428&amp;$B428,'[5]产值及收款计划（2026）'!$A:$A&amp;'[5]产值及收款计划（2026）'!$B:$B,'[5]产值及收款计划（2026）'!BQ:BQ)</f>
        <v>上海市地下空间设计研究总院有限公司</v>
      </c>
      <c r="BR428" s="256" cm="1">
        <f t="array" aca="1" ref="BR428" ca="1">_xlfn.XLOOKUP($A428&amp;$B428,'[5]产值及收款计划（2026）'!$A:$A&amp;'[5]产值及收款计划（2026）'!$B:$B,'[5]产值及收款计划（2026）'!BR:BR)</f>
        <v>0</v>
      </c>
      <c r="CA428" s="256" cm="1">
        <f t="array" aca="1" ref="CA428" ca="1">_xlfn.XLOOKUP($A428&amp;$B428,'[5]产值及收款计划（2026）'!$A:$A&amp;'[5]产值及收款计划（2026）'!$B:$B,'[5]产值及收款计划（2026）'!CA:CA)</f>
        <v>0</v>
      </c>
      <c r="CB428" s="256" cm="1">
        <f t="array" aca="1" ref="CB428" ca="1">_xlfn.XLOOKUP($A428&amp;$B428,'[5]产值及收款计划（2026）'!$A:$A&amp;'[5]产值及收款计划（2026）'!$B:$B,'[5]产值及收款计划（2026）'!CB:CB)</f>
        <v>0</v>
      </c>
      <c r="CC428" s="256" cm="1">
        <f t="array" aca="1" ref="CC428" ca="1">_xlfn.XLOOKUP($A428&amp;$B428,'[5]产值及收款计划（2026）'!$A:$A&amp;'[5]产值及收款计划（2026）'!$B:$B,'[5]产值及收款计划（2026）'!CC:CC)</f>
        <v>0</v>
      </c>
      <c r="CD428" s="256" cm="1">
        <f t="array" aca="1" ref="CD428" ca="1">_xlfn.XLOOKUP($A428&amp;$B428,'[5]产值及收款计划（2026）'!$A:$A&amp;'[5]产值及收款计划（2026）'!$B:$B,'[5]产值及收款计划（2026）'!CD:CD)</f>
        <v>0</v>
      </c>
      <c r="CE428" s="256" cm="1">
        <f t="array" aca="1" ref="CE428" ca="1">_xlfn.XLOOKUP($A428&amp;$B428,'[5]产值及收款计划（2026）'!$A:$A&amp;'[5]产值及收款计划（2026）'!$B:$B,'[5]产值及收款计划（2026）'!CE:CE)</f>
        <v>0</v>
      </c>
      <c r="CF428" s="256" cm="1">
        <f t="array" aca="1" ref="CF428" ca="1">_xlfn.XLOOKUP($A428&amp;$B428,'[5]产值及收款计划（2026）'!$A:$A&amp;'[5]产值及收款计划（2026）'!$B:$B,'[5]产值及收款计划（2026）'!CF:CF)</f>
        <v>0</v>
      </c>
      <c r="CG428" s="256" cm="1">
        <f t="array" aca="1" ref="CG428" ca="1">_xlfn.XLOOKUP($A428&amp;$B428,'[5]产值及收款计划（2026）'!$A:$A&amp;'[5]产值及收款计划（2026）'!$B:$B,'[5]产值及收款计划（2026）'!CG:CG)</f>
        <v>0</v>
      </c>
      <c r="CH428" s="256" cm="1">
        <f t="array" aca="1" ref="CH428" ca="1">_xlfn.XLOOKUP($A428&amp;$B428,'[5]产值及收款计划（2026）'!$A:$A&amp;'[5]产值及收款计划（2026）'!$B:$B,'[5]产值及收款计划（2026）'!CH:CH)</f>
        <v>0</v>
      </c>
      <c r="CI428" s="256" cm="1">
        <f t="array" aca="1" ref="CI428" ca="1">_xlfn.XLOOKUP($A428&amp;$B428,'[5]产值及收款计划（2026）'!$A:$A&amp;'[5]产值及收款计划（2026）'!$B:$B,'[5]产值及收款计划（2026）'!CI:CI)</f>
        <v>0</v>
      </c>
      <c r="CJ428" s="256" cm="1">
        <f t="array" aca="1" ref="CJ428" ca="1">_xlfn.XLOOKUP($A428&amp;$B428,'[5]产值及收款计划（2026）'!$A:$A&amp;'[5]产值及收款计划（2026）'!$B:$B,'[5]产值及收款计划（2026）'!CJ:CJ)</f>
        <v>0</v>
      </c>
      <c r="CK428" s="256" cm="1">
        <f t="array" aca="1" ref="CK428" ca="1">_xlfn.XLOOKUP($A428&amp;$B428,'[5]产值及收款计划（2026）'!$A:$A&amp;'[5]产值及收款计划（2026）'!$B:$B,'[5]产值及收款计划（2026）'!CK:CK)</f>
        <v>0</v>
      </c>
      <c r="CL428" s="256" cm="1">
        <f t="array" aca="1" ref="CL428" ca="1">_xlfn.XLOOKUP($A428&amp;$B428,'[5]产值及收款计划（2026）'!$A:$A&amp;'[5]产值及收款计划（2026）'!$B:$B,'[5]产值及收款计划（2026）'!CL:CL)</f>
        <v>0</v>
      </c>
      <c r="DA428" s="256" cm="1">
        <f t="array" aca="1" ref="DA428" ca="1">_xlfn.XLOOKUP($A428&amp;$B428,'[5]产值及收款计划（2026）'!$A:$A&amp;'[5]产值及收款计划（2026）'!$B:$B,'[5]产值及收款计划（2026）'!DA:DA)</f>
        <v>5.92</v>
      </c>
      <c r="DB428" s="256" cm="1">
        <f t="array" aca="1" ref="DB428" ca="1">_xlfn.XLOOKUP($A428&amp;$B428,'[5]产值及收款计划（2026）'!$A:$A&amp;'[5]产值及收款计划（2026）'!$B:$B,'[5]产值及收款计划（2026）'!DB:DB)</f>
        <v>0</v>
      </c>
      <c r="DC428" s="256" cm="1">
        <f t="array" aca="1" ref="DC428" ca="1">_xlfn.XLOOKUP($A428&amp;$B428,'[5]产值及收款计划（2026）'!$A:$A&amp;'[5]产值及收款计划（2026）'!$B:$B,'[5]产值及收款计划（2026）'!DC:DC)</f>
        <v>0</v>
      </c>
      <c r="DD428" s="256" cm="1">
        <f t="array" aca="1" ref="DD428" ca="1">_xlfn.XLOOKUP($A428&amp;$B428,'[5]产值及收款计划（2026）'!$A:$A&amp;'[5]产值及收款计划（2026）'!$B:$B,'[5]产值及收款计划（2026）'!DD:DD)</f>
        <v>0</v>
      </c>
      <c r="DE428" s="256" cm="1">
        <f t="array" aca="1" ref="DE428" ca="1">_xlfn.XLOOKUP($A428&amp;$B428,'[5]产值及收款计划（2026）'!$A:$A&amp;'[5]产值及收款计划（2026）'!$B:$B,'[5]产值及收款计划（2026）'!DE:DE)</f>
        <v>0</v>
      </c>
      <c r="DF428" s="256" cm="1">
        <f t="array" aca="1" ref="DF428" ca="1">_xlfn.XLOOKUP($A428&amp;$B428,'[5]产值及收款计划（2026）'!$A:$A&amp;'[5]产值及收款计划（2026）'!$B:$B,'[5]产值及收款计划（2026）'!DF:DF)</f>
        <v>0</v>
      </c>
      <c r="DG428" s="256" cm="1">
        <f t="array" aca="1" ref="DG428" ca="1">_xlfn.XLOOKUP($A428&amp;$B428,'[5]产值及收款计划（2026）'!$A:$A&amp;'[5]产值及收款计划（2026）'!$B:$B,'[5]产值及收款计划（2026）'!DG:DG)</f>
        <v>0</v>
      </c>
      <c r="DH428" s="256" cm="1">
        <f t="array" aca="1" ref="DH428" ca="1">_xlfn.XLOOKUP($A428&amp;$B428,'[5]产值及收款计划（2026）'!$A:$A&amp;'[5]产值及收款计划（2026）'!$B:$B,'[5]产值及收款计划（2026）'!DH:DH)</f>
        <v>0</v>
      </c>
      <c r="DI428" s="256" cm="1">
        <f t="array" aca="1" ref="DI428" ca="1">_xlfn.XLOOKUP($A428&amp;$B428,'[5]产值及收款计划（2026）'!$A:$A&amp;'[5]产值及收款计划（2026）'!$B:$B,'[5]产值及收款计划（2026）'!DI:DI)</f>
        <v>0</v>
      </c>
      <c r="DJ428" s="256" cm="1">
        <f t="array" aca="1" ref="DJ428" ca="1">_xlfn.XLOOKUP($A428&amp;$B428,'[5]产值及收款计划（2026）'!$A:$A&amp;'[5]产值及收款计划（2026）'!$B:$B,'[5]产值及收款计划（2026）'!DJ:DJ)</f>
        <v>0</v>
      </c>
      <c r="DK428" s="256" cm="1">
        <f t="array" aca="1" ref="DK428" ca="1">_xlfn.XLOOKUP($A428&amp;$B428,'[5]产值及收款计划（2026）'!$A:$A&amp;'[5]产值及收款计划（2026）'!$B:$B,'[5]产值及收款计划（2026）'!DK:DK)</f>
        <v>0</v>
      </c>
      <c r="DL428" s="256" cm="1">
        <f t="array" aca="1" ref="DL428" ca="1">_xlfn.XLOOKUP($A428&amp;$B428,'[5]产值及收款计划（2026）'!$A:$A&amp;'[5]产值及收款计划（2026）'!$B:$B,'[5]产值及收款计划（2026）'!DL:DL)</f>
        <v>0</v>
      </c>
      <c r="DM428" s="264"/>
      <c r="DN428" s="250"/>
    </row>
    <row r="429" spans="1:118" ht="20.25" x14ac:dyDescent="0.15">
      <c r="A429" s="254">
        <f t="shared" ca="1" si="22"/>
        <v>8</v>
      </c>
      <c r="B429" s="254" t="s">
        <v>29</v>
      </c>
      <c r="C429" s="255" t="str" cm="1">
        <f t="array" aca="1" ref="C429" ca="1">_xlfn.XLOOKUP($A429&amp;$B429,'[5]产值及收款计划（2026）'!$A:$A&amp;'[5]产值及收款计划（2026）'!$B:$B,'[5]产值及收款计划（2026）'!C:C)</f>
        <v>ZHT2021070900081</v>
      </c>
      <c r="D429" s="255" t="str" cm="1">
        <f t="array" aca="1" ref="D429" ca="1">_xlfn.XLOOKUP($A429&amp;$B429,'[5]产值及收款计划（2026）'!$A:$A&amp;'[5]产值及收款计划（2026）'!$B:$B,'[5]产值及收款计划（2026）'!D:D)</f>
        <v>深圳区域公司深圳光明15亩项目智慧工地及大门工程合同</v>
      </c>
      <c r="E429" s="256" cm="1">
        <f t="array" aca="1" ref="E429" ca="1">_xlfn.XLOOKUP($A429&amp;$B429,'[5]产值及收款计划（2026）'!$A:$A&amp;'[5]产值及收款计划（2026）'!$B:$B,'[5]产值及收款计划（2026）'!E:E)</f>
        <v>11.915638</v>
      </c>
      <c r="F429" s="256" cm="1">
        <f t="array" aca="1" ref="F429" ca="1">_xlfn.XLOOKUP($A429&amp;$B429,'[5]产值及收款计划（2026）'!$A:$A&amp;'[5]产值及收款计划（2026）'!$B:$B,'[5]产值及收款计划（2026）'!F:F)</f>
        <v>11.915638</v>
      </c>
      <c r="G429" s="256" cm="1">
        <f t="array" aca="1" ref="G429" ca="1">_xlfn.XLOOKUP($A429&amp;$B429,'[5]产值及收款计划（2026）'!$A:$A&amp;'[5]产值及收款计划（2026）'!$B:$B,'[5]产值及收款计划（2026）'!G:G)</f>
        <v>0</v>
      </c>
      <c r="H429" s="256" cm="1">
        <f t="array" aca="1" ref="H429" ca="1">_xlfn.XLOOKUP($A429&amp;$B429,'[5]产值及收款计划（2026）'!$A:$A&amp;'[5]产值及收款计划（2026）'!$B:$B,'[5]产值及收款计划（2026）'!H:H)</f>
        <v>0.60853799999999902</v>
      </c>
      <c r="I429" s="257" cm="1">
        <f t="array" aca="1" ref="I429" ca="1">_xlfn.XLOOKUP($A429&amp;$B429,'[5]产值及收款计划（2026）'!$A:$A&amp;'[5]产值及收款计划（2026）'!$B:$B,'[5]产值及收款计划（2026）'!I:I)</f>
        <v>5.1070534368365297E-2</v>
      </c>
      <c r="J429" s="256" cm="1">
        <f t="array" aca="1" ref="J429" ca="1">_xlfn.XLOOKUP($A429&amp;$B429,'[5]产值及收款计划（2026）'!$A:$A&amp;'[5]产值及收款计划（2026）'!$B:$B,'[5]产值及收款计划（2026）'!J:J)</f>
        <v>0.13</v>
      </c>
      <c r="K429" s="256" cm="1">
        <f t="array" aca="1" ref="K429" ca="1">_xlfn.XLOOKUP($A429&amp;$B429,'[5]产值及收款计划（2026）'!$A:$A&amp;'[5]产值及收款计划（2026）'!$B:$B,'[5]产值及收款计划（2026）'!K:K)</f>
        <v>0</v>
      </c>
      <c r="L429" s="256" cm="1">
        <f t="array" aca="1" ref="L429" ca="1">_xlfn.XLOOKUP($A429&amp;$B429,'[5]产值及收款计划（2026）'!$A:$A&amp;'[5]产值及收款计划（2026）'!$B:$B,'[5]产值及收款计划（2026）'!L:L)</f>
        <v>0</v>
      </c>
      <c r="M429" s="256" t="str" cm="1">
        <f t="array" aca="1" ref="M429" ca="1">_xlfn.XLOOKUP($A429&amp;$B429,'[5]产值及收款计划（2026）'!$A:$A&amp;'[5]产值及收款计划（2026）'!$B:$B,'[5]产值及收款计划（2026）'!M:M)</f>
        <v>主导</v>
      </c>
      <c r="N429" s="256" cm="1">
        <f t="array" aca="1" ref="N429" ca="1">_xlfn.XLOOKUP($A429&amp;$B429,'[5]产值及收款计划（2026）'!$A:$A&amp;'[5]产值及收款计划（2026）'!$B:$B,'[5]产值及收款计划（2026）'!N:N)</f>
        <v>0</v>
      </c>
      <c r="O429" s="256" t="str" cm="1">
        <f t="array" aca="1" ref="O429" ca="1">_xlfn.XLOOKUP($A429&amp;$B429,'[5]产值及收款计划（2026）'!$A:$A&amp;'[5]产值及收款计划（2026）'!$B:$B,'[5]产值及收款计划（2026）'!O:O)</f>
        <v>明艳丽</v>
      </c>
      <c r="P429" s="255" t="str" cm="1">
        <f t="array" aca="1" ref="P429" ca="1">_xlfn.XLOOKUP($A429&amp;$B429,'[5]产值及收款计划（2026）'!$A:$A&amp;'[5]产值及收款计划（2026）'!$B:$B,'[5]产值及收款计划（2026）'!P:P)</f>
        <v>过往已完结</v>
      </c>
      <c r="Q429" s="256" cm="1">
        <f t="array" aca="1" ref="Q429" ca="1">_xlfn.XLOOKUP($A429&amp;$B429,'[5]产值及收款计划（2026）'!$A:$A&amp;'[5]产值及收款计划（2026）'!$B:$B,'[5]产值及收款计划（2026）'!Q:Q)</f>
        <v>0</v>
      </c>
      <c r="R429" s="256" cm="1">
        <f t="array" aca="1" ref="R429" ca="1">_xlfn.XLOOKUP($A429&amp;$B429,'[5]产值及收款计划（2026）'!$A:$A&amp;'[5]产值及收款计划（2026）'!$B:$B,'[5]产值及收款计划（2026）'!R:R)</f>
        <v>0</v>
      </c>
      <c r="S429" s="256" cm="1">
        <f t="array" aca="1" ref="S429" ca="1">_xlfn.XLOOKUP($A429&amp;$B429,'[5]产值及收款计划（2026）'!$A:$A&amp;'[5]产值及收款计划（2026）'!$B:$B,'[5]产值及收款计划（2026）'!S:S)</f>
        <v>0</v>
      </c>
      <c r="T429" s="256" cm="1">
        <f t="array" aca="1" ref="T429" ca="1">_xlfn.XLOOKUP($A429&amp;$B429,'[5]产值及收款计划（2026）'!$A:$A&amp;'[5]产值及收款计划（2026）'!$B:$B,'[5]产值及收款计划（2026）'!T:T)</f>
        <v>11.915638</v>
      </c>
      <c r="U429" s="256" cm="1">
        <f t="array" aca="1" ref="U429" ca="1">_xlfn.XLOOKUP($A429&amp;$B429,'[5]产值及收款计划（2026）'!$A:$A&amp;'[5]产值及收款计划（2026）'!$B:$B,'[5]产值及收款计划（2026）'!U:U)</f>
        <v>0</v>
      </c>
      <c r="V429" s="256" cm="1">
        <f t="array" aca="1" ref="V429" ca="1">_xlfn.XLOOKUP($A429&amp;$B429,'[5]产值及收款计划（2026）'!$A:$A&amp;'[5]产值及收款计划（2026）'!$B:$B,'[5]产值及收款计划（2026）'!V:V)</f>
        <v>0</v>
      </c>
      <c r="W429" s="256" cm="1">
        <f t="array" aca="1" ref="W429" ca="1">_xlfn.XLOOKUP($A429&amp;$B429,'[5]产值及收款计划（2026）'!$A:$A&amp;'[5]产值及收款计划（2026）'!$B:$B,'[5]产值及收款计划（2026）'!W:W)</f>
        <v>0</v>
      </c>
      <c r="X429" s="256" cm="1">
        <f t="array" aca="1" ref="X429" ca="1">_xlfn.XLOOKUP($A429&amp;$B429,'[5]产值及收款计划（2026）'!$A:$A&amp;'[5]产值及收款计划（2026）'!$B:$B,'[5]产值及收款计划（2026）'!X:X)</f>
        <v>0</v>
      </c>
      <c r="Y429" s="256" cm="1">
        <f t="array" aca="1" ref="Y429" ca="1">_xlfn.XLOOKUP($A429&amp;$B429,'[5]产值及收款计划（2026）'!$A:$A&amp;'[5]产值及收款计划（2026）'!$B:$B,'[5]产值及收款计划（2026）'!Y:Y)</f>
        <v>0</v>
      </c>
      <c r="Z429" s="256" cm="1">
        <f t="array" aca="1" ref="Z429" ca="1">_xlfn.XLOOKUP($A429&amp;$B429,'[5]产值及收款计划（2026）'!$A:$A&amp;'[5]产值及收款计划（2026）'!$B:$B,'[5]产值及收款计划（2026）'!Z:Z)</f>
        <v>0</v>
      </c>
      <c r="AA429" s="256" cm="1">
        <f t="array" aca="1" ref="AA429" ca="1">_xlfn.XLOOKUP($A429&amp;$B429,'[5]产值及收款计划（2026）'!$A:$A&amp;'[5]产值及收款计划（2026）'!$B:$B,'[5]产值及收款计划（2026）'!AA:AA)</f>
        <v>0</v>
      </c>
      <c r="AB429" s="256" cm="1">
        <f t="array" aca="1" ref="AB429" ca="1">_xlfn.XLOOKUP($A429&amp;$B429,'[5]产值及收款计划（2026）'!$A:$A&amp;'[5]产值及收款计划（2026）'!$B:$B,'[5]产值及收款计划（2026）'!AB:AB)</f>
        <v>0</v>
      </c>
      <c r="AC429" s="256" cm="1">
        <f t="array" aca="1" ref="AC429" ca="1">_xlfn.XLOOKUP($A429&amp;$B429,'[5]产值及收款计划（2026）'!$A:$A&amp;'[5]产值及收款计划（2026）'!$B:$B,'[5]产值及收款计划（2026）'!AC:AC)</f>
        <v>0</v>
      </c>
      <c r="AD429" s="256" cm="1">
        <f t="array" aca="1" ref="AD429" ca="1">_xlfn.XLOOKUP($A429&amp;$B429,'[5]产值及收款计划（2026）'!$A:$A&amp;'[5]产值及收款计划（2026）'!$B:$B,'[5]产值及收款计划（2026）'!AD:AD)</f>
        <v>0</v>
      </c>
      <c r="AE429" s="256" cm="1">
        <f t="array" aca="1" ref="AE429" ca="1">_xlfn.XLOOKUP($A429&amp;$B429,'[5]产值及收款计划（2026）'!$A:$A&amp;'[5]产值及收款计划（2026）'!$B:$B,'[5]产值及收款计划（2026）'!AE:AE)</f>
        <v>0</v>
      </c>
      <c r="AF429" s="256" cm="1">
        <f t="array" aca="1" ref="AF429" ca="1">_xlfn.XLOOKUP($A429&amp;$B429,'[5]产值及收款计划（2026）'!$A:$A&amp;'[5]产值及收款计划（2026）'!$B:$B,'[5]产值及收款计划（2026）'!AF:AF)</f>
        <v>0</v>
      </c>
      <c r="AG429" s="256" cm="1">
        <f t="array" aca="1" ref="AG429" ca="1">_xlfn.XLOOKUP($A429&amp;$B429,'[5]产值及收款计划（2026）'!$A:$A&amp;'[5]产值及收款计划（2026）'!$B:$B,'[5]产值及收款计划（2026）'!AG:AG)</f>
        <v>0</v>
      </c>
      <c r="AH429" s="256" cm="1">
        <f t="array" aca="1" ref="AH429" ca="1">_xlfn.XLOOKUP($A429&amp;$B429,'[5]产值及收款计划（2026）'!$A:$A&amp;'[5]产值及收款计划（2026）'!$B:$B,'[5]产值及收款计划（2026）'!AH:AH)</f>
        <v>0</v>
      </c>
      <c r="AI429" s="256" cm="1">
        <f t="array" aca="1" ref="AI429" ca="1">_xlfn.XLOOKUP($A429&amp;$B429,'[5]产值及收款计划（2026）'!$A:$A&amp;'[5]产值及收款计划（2026）'!$B:$B,'[5]产值及收款计划（2026）'!AI:AI)</f>
        <v>0</v>
      </c>
      <c r="AJ429" s="256" cm="1">
        <f t="array" aca="1" ref="AJ429" ca="1">_xlfn.XLOOKUP($A429&amp;$B429,'[5]产值及收款计划（2026）'!$A:$A&amp;'[5]产值及收款计划（2026）'!$B:$B,'[5]产值及收款计划（2026）'!AJ:AJ)</f>
        <v>0</v>
      </c>
      <c r="AK429" s="256" cm="1">
        <f t="array" aca="1" ref="AK429" ca="1">_xlfn.XLOOKUP($A429&amp;$B429,'[5]产值及收款计划（2026）'!$A:$A&amp;'[5]产值及收款计划（2026）'!$B:$B,'[5]产值及收款计划（2026）'!AK:AK)</f>
        <v>0</v>
      </c>
      <c r="AL429" s="256" cm="1">
        <f t="array" aca="1" ref="AL429" ca="1">_xlfn.XLOOKUP($A429&amp;$B429,'[5]产值及收款计划（2026）'!$A:$A&amp;'[5]产值及收款计划（2026）'!$B:$B,'[5]产值及收款计划（2026）'!AL:AL)</f>
        <v>0</v>
      </c>
      <c r="AM429" s="263" t="e" cm="1">
        <f t="array" aca="1" ref="AM429" ca="1">_xlfn.LET(_xlpm.勾选月份状态数组,TRANSPOSE('PPT(12-15页）-TOP10'!$A$3:$A$14),_xlpm.选择数据区,IF('PPT(12-15页）-TOP10'!$E$3="收款",$BA429:$BL429,$AA429:$AL429),SUM(_xlfn._xlws.FILTER(_xlpm.选择数据区,_xlpm.勾选月份状态数组,"")))</f>
        <v>#NAME?</v>
      </c>
      <c r="AN429" s="256" t="e" cm="1">
        <f t="array" aca="1" ref="AN429" ca="1">_xlfn.LET(_xlpm.勾选月份状态数组,TRANSPOSE('PPT(12-15页）-TOP10'!$A$3:$A$14),_xlpm.选择数据区,IF('PPT(12-15页）-TOP10'!$E$3="收款",$DA429:$DL429,$CA429:$CL429),SUM(_xlfn._xlws.FILTER(_xlpm.选择数据区,_xlpm.勾选月份状态数组,"")))</f>
        <v>#NAME?</v>
      </c>
      <c r="AO429" s="256">
        <f ca="1">SUM(CA429:CC429)+SUM(AD429:AL429)</f>
        <v>0</v>
      </c>
      <c r="AP429" s="256"/>
      <c r="AQ429" s="256"/>
      <c r="AR429" s="256"/>
      <c r="AS429" s="256" cm="1">
        <f t="array" aca="1" ref="AS429" ca="1">_xlfn.XLOOKUP($A429&amp;$B429,'[5]产值及收款计划（2026）'!$A:$A&amp;'[5]产值及收款计划（2026）'!$B:$B,'[5]产值及收款计划（2026）'!AS:AS)</f>
        <v>0</v>
      </c>
      <c r="AT429" s="256" cm="1">
        <f t="array" aca="1" ref="AT429" ca="1">_xlfn.XLOOKUP($A429&amp;$B429,'[5]产值及收款计划（2026）'!$A:$A&amp;'[5]产值及收款计划（2026）'!$B:$B,'[5]产值及收款计划（2026）'!AT:AT)</f>
        <v>0</v>
      </c>
      <c r="AU429" s="256" cm="1">
        <f t="array" aca="1" ref="AU429" ca="1">_xlfn.XLOOKUP($A429&amp;$B429,'[5]产值及收款计划（2026）'!$A:$A&amp;'[5]产值及收款计划（2026）'!$B:$B,'[5]产值及收款计划（2026）'!AU:AU)</f>
        <v>0</v>
      </c>
      <c r="AV429" s="256" cm="1">
        <f t="array" aca="1" ref="AV429" ca="1">_xlfn.XLOOKUP($A429&amp;$B429,'[5]产值及收款计划（2026）'!$A:$A&amp;'[5]产值及收款计划（2026）'!$B:$B,'[5]产值及收款计划（2026）'!AV:AV)</f>
        <v>0</v>
      </c>
      <c r="AW429" s="256" cm="1">
        <f t="array" aca="1" ref="AW429" ca="1">_xlfn.XLOOKUP($A429&amp;$B429,'[5]产值及收款计划（2026）'!$A:$A&amp;'[5]产值及收款计划（2026）'!$B:$B,'[5]产值及收款计划（2026）'!AW:AW)</f>
        <v>11.558168999999999</v>
      </c>
      <c r="AX429" s="256" cm="1">
        <f t="array" aca="1" ref="AX429" ca="1">_xlfn.XLOOKUP($A429&amp;$B429,'[5]产值及收款计划（2026）'!$A:$A&amp;'[5]产值及收款计划（2026）'!$B:$B,'[5]产值及收款计划（2026）'!AX:AX)</f>
        <v>0</v>
      </c>
      <c r="AY429" s="256" cm="1">
        <f t="array" aca="1" ref="AY429" ca="1">_xlfn.XLOOKUP($A429&amp;$B429,'[5]产值及收款计划（2026）'!$A:$A&amp;'[5]产值及收款计划（2026）'!$B:$B,'[5]产值及收款计划（2026）'!AY:AY)</f>
        <v>0.35746899999999998</v>
      </c>
      <c r="AZ429" s="256" cm="1">
        <f t="array" aca="1" ref="AZ429" ca="1">_xlfn.XLOOKUP($A429&amp;$B429,'[5]产值及收款计划（2026）'!$A:$A&amp;'[5]产值及收款计划（2026）'!$B:$B,'[5]产值及收款计划（2026）'!AZ:AZ)</f>
        <v>0.35746900000000198</v>
      </c>
      <c r="BA429" s="256" cm="1">
        <f t="array" aca="1" ref="BA429" ca="1">_xlfn.XLOOKUP($A429&amp;$B429,'[5]产值及收款计划（2026）'!$A:$A&amp;'[5]产值及收款计划（2026）'!$B:$B,'[5]产值及收款计划（2026）'!BA:BA)</f>
        <v>0</v>
      </c>
      <c r="BB429" s="256" cm="1">
        <f t="array" aca="1" ref="BB429" ca="1">_xlfn.XLOOKUP($A429&amp;$B429,'[5]产值及收款计划（2026）'!$A:$A&amp;'[5]产值及收款计划（2026）'!$B:$B,'[5]产值及收款计划（2026）'!BB:BB)</f>
        <v>0</v>
      </c>
      <c r="BC429" s="256" cm="1">
        <f t="array" aca="1" ref="BC429" ca="1">_xlfn.XLOOKUP($A429&amp;$B429,'[5]产值及收款计划（2026）'!$A:$A&amp;'[5]产值及收款计划（2026）'!$B:$B,'[5]产值及收款计划（2026）'!BC:BC)</f>
        <v>0</v>
      </c>
      <c r="BD429" s="256" cm="1">
        <f t="array" aca="1" ref="BD429" ca="1">_xlfn.XLOOKUP($A429&amp;$B429,'[5]产值及收款计划（2026）'!$A:$A&amp;'[5]产值及收款计划（2026）'!$B:$B,'[5]产值及收款计划（2026）'!BD:BD)</f>
        <v>0</v>
      </c>
      <c r="BE429" s="256" cm="1">
        <f t="array" aca="1" ref="BE429" ca="1">_xlfn.XLOOKUP($A429&amp;$B429,'[5]产值及收款计划（2026）'!$A:$A&amp;'[5]产值及收款计划（2026）'!$B:$B,'[5]产值及收款计划（2026）'!BE:BE)</f>
        <v>0</v>
      </c>
      <c r="BF429" s="256" cm="1">
        <f t="array" aca="1" ref="BF429" ca="1">_xlfn.XLOOKUP($A429&amp;$B429,'[5]产值及收款计划（2026）'!$A:$A&amp;'[5]产值及收款计划（2026）'!$B:$B,'[5]产值及收款计划（2026）'!BF:BF)</f>
        <v>0</v>
      </c>
      <c r="BG429" s="256" cm="1">
        <f t="array" aca="1" ref="BG429" ca="1">_xlfn.XLOOKUP($A429&amp;$B429,'[5]产值及收款计划（2026）'!$A:$A&amp;'[5]产值及收款计划（2026）'!$B:$B,'[5]产值及收款计划（2026）'!BG:BG)</f>
        <v>0</v>
      </c>
      <c r="BH429" s="256" cm="1">
        <f t="array" aca="1" ref="BH429" ca="1">_xlfn.XLOOKUP($A429&amp;$B429,'[5]产值及收款计划（2026）'!$A:$A&amp;'[5]产值及收款计划（2026）'!$B:$B,'[5]产值及收款计划（2026）'!BH:BH)</f>
        <v>0</v>
      </c>
      <c r="BI429" s="256" cm="1">
        <f t="array" aca="1" ref="BI429" ca="1">_xlfn.XLOOKUP($A429&amp;$B429,'[5]产值及收款计划（2026）'!$A:$A&amp;'[5]产值及收款计划（2026）'!$B:$B,'[5]产值及收款计划（2026）'!BI:BI)</f>
        <v>0</v>
      </c>
      <c r="BJ429" s="256" cm="1">
        <f t="array" aca="1" ref="BJ429" ca="1">_xlfn.XLOOKUP($A429&amp;$B429,'[5]产值及收款计划（2026）'!$A:$A&amp;'[5]产值及收款计划（2026）'!$B:$B,'[5]产值及收款计划（2026）'!BJ:BJ)</f>
        <v>0</v>
      </c>
      <c r="BK429" s="256" cm="1">
        <f t="array" aca="1" ref="BK429" ca="1">_xlfn.XLOOKUP($A429&amp;$B429,'[5]产值及收款计划（2026）'!$A:$A&amp;'[5]产值及收款计划（2026）'!$B:$B,'[5]产值及收款计划（2026）'!BK:BK)</f>
        <v>0</v>
      </c>
      <c r="BL429" s="256" cm="1">
        <f t="array" aca="1" ref="BL429" ca="1">_xlfn.XLOOKUP($A429&amp;$B429,'[5]产值及收款计划（2026）'!$A:$A&amp;'[5]产值及收款计划（2026）'!$B:$B,'[5]产值及收款计划（2026）'!BL:BL)</f>
        <v>0</v>
      </c>
      <c r="BM429" s="256"/>
      <c r="BN429" s="256"/>
      <c r="BO429" s="256"/>
      <c r="BP429" s="256"/>
      <c r="BQ429" s="255" t="str" cm="1">
        <f t="array" aca="1" ref="BQ429" ca="1">_xlfn.XLOOKUP($A429&amp;$B429,'[5]产值及收款计划（2026）'!$A:$A&amp;'[5]产值及收款计划（2026）'!$B:$B,'[5]产值及收款计划（2026）'!BQ:BQ)</f>
        <v>深圳市龙光骏凯房地产有限公司</v>
      </c>
      <c r="BR429" s="256" cm="1">
        <f t="array" aca="1" ref="BR429" ca="1">_xlfn.XLOOKUP($A429&amp;$B429,'[5]产值及收款计划（2026）'!$A:$A&amp;'[5]产值及收款计划（2026）'!$B:$B,'[5]产值及收款计划（2026）'!BR:BR)</f>
        <v>0</v>
      </c>
      <c r="CA429" s="256" cm="1">
        <f t="array" aca="1" ref="CA429" ca="1">_xlfn.XLOOKUP($A429&amp;$B429,'[5]产值及收款计划（2026）'!$A:$A&amp;'[5]产值及收款计划（2026）'!$B:$B,'[5]产值及收款计划（2026）'!CA:CA)</f>
        <v>0</v>
      </c>
      <c r="CB429" s="256" cm="1">
        <f t="array" aca="1" ref="CB429" ca="1">_xlfn.XLOOKUP($A429&amp;$B429,'[5]产值及收款计划（2026）'!$A:$A&amp;'[5]产值及收款计划（2026）'!$B:$B,'[5]产值及收款计划（2026）'!CB:CB)</f>
        <v>0</v>
      </c>
      <c r="CC429" s="256" cm="1">
        <f t="array" aca="1" ref="CC429" ca="1">_xlfn.XLOOKUP($A429&amp;$B429,'[5]产值及收款计划（2026）'!$A:$A&amp;'[5]产值及收款计划（2026）'!$B:$B,'[5]产值及收款计划（2026）'!CC:CC)</f>
        <v>0</v>
      </c>
      <c r="CD429" s="256" cm="1">
        <f t="array" aca="1" ref="CD429" ca="1">_xlfn.XLOOKUP($A429&amp;$B429,'[5]产值及收款计划（2026）'!$A:$A&amp;'[5]产值及收款计划（2026）'!$B:$B,'[5]产值及收款计划（2026）'!CD:CD)</f>
        <v>0</v>
      </c>
      <c r="CE429" s="256" cm="1">
        <f t="array" aca="1" ref="CE429" ca="1">_xlfn.XLOOKUP($A429&amp;$B429,'[5]产值及收款计划（2026）'!$A:$A&amp;'[5]产值及收款计划（2026）'!$B:$B,'[5]产值及收款计划（2026）'!CE:CE)</f>
        <v>0</v>
      </c>
      <c r="CF429" s="256" cm="1">
        <f t="array" aca="1" ref="CF429" ca="1">_xlfn.XLOOKUP($A429&amp;$B429,'[5]产值及收款计划（2026）'!$A:$A&amp;'[5]产值及收款计划（2026）'!$B:$B,'[5]产值及收款计划（2026）'!CF:CF)</f>
        <v>0</v>
      </c>
      <c r="CG429" s="256" cm="1">
        <f t="array" aca="1" ref="CG429" ca="1">_xlfn.XLOOKUP($A429&amp;$B429,'[5]产值及收款计划（2026）'!$A:$A&amp;'[5]产值及收款计划（2026）'!$B:$B,'[5]产值及收款计划（2026）'!CG:CG)</f>
        <v>0</v>
      </c>
      <c r="CH429" s="256" cm="1">
        <f t="array" aca="1" ref="CH429" ca="1">_xlfn.XLOOKUP($A429&amp;$B429,'[5]产值及收款计划（2026）'!$A:$A&amp;'[5]产值及收款计划（2026）'!$B:$B,'[5]产值及收款计划（2026）'!CH:CH)</f>
        <v>0</v>
      </c>
      <c r="CI429" s="256" cm="1">
        <f t="array" aca="1" ref="CI429" ca="1">_xlfn.XLOOKUP($A429&amp;$B429,'[5]产值及收款计划（2026）'!$A:$A&amp;'[5]产值及收款计划（2026）'!$B:$B,'[5]产值及收款计划（2026）'!CI:CI)</f>
        <v>0</v>
      </c>
      <c r="CJ429" s="256" cm="1">
        <f t="array" aca="1" ref="CJ429" ca="1">_xlfn.XLOOKUP($A429&amp;$B429,'[5]产值及收款计划（2026）'!$A:$A&amp;'[5]产值及收款计划（2026）'!$B:$B,'[5]产值及收款计划（2026）'!CJ:CJ)</f>
        <v>0</v>
      </c>
      <c r="CK429" s="256" cm="1">
        <f t="array" aca="1" ref="CK429" ca="1">_xlfn.XLOOKUP($A429&amp;$B429,'[5]产值及收款计划（2026）'!$A:$A&amp;'[5]产值及收款计划（2026）'!$B:$B,'[5]产值及收款计划（2026）'!CK:CK)</f>
        <v>0</v>
      </c>
      <c r="CL429" s="256" cm="1">
        <f t="array" aca="1" ref="CL429" ca="1">_xlfn.XLOOKUP($A429&amp;$B429,'[5]产值及收款计划（2026）'!$A:$A&amp;'[5]产值及收款计划（2026）'!$B:$B,'[5]产值及收款计划（2026）'!CL:CL)</f>
        <v>0</v>
      </c>
      <c r="DA429" s="256" cm="1">
        <f t="array" aca="1" ref="DA429" ca="1">_xlfn.XLOOKUP($A429&amp;$B429,'[5]产值及收款计划（2026）'!$A:$A&amp;'[5]产值及收款计划（2026）'!$B:$B,'[5]产值及收款计划（2026）'!DA:DA)</f>
        <v>0</v>
      </c>
      <c r="DB429" s="256" cm="1">
        <f t="array" aca="1" ref="DB429" ca="1">_xlfn.XLOOKUP($A429&amp;$B429,'[5]产值及收款计划（2026）'!$A:$A&amp;'[5]产值及收款计划（2026）'!$B:$B,'[5]产值及收款计划（2026）'!DB:DB)</f>
        <v>0</v>
      </c>
      <c r="DC429" s="256" cm="1">
        <f t="array" aca="1" ref="DC429" ca="1">_xlfn.XLOOKUP($A429&amp;$B429,'[5]产值及收款计划（2026）'!$A:$A&amp;'[5]产值及收款计划（2026）'!$B:$B,'[5]产值及收款计划（2026）'!DC:DC)</f>
        <v>0</v>
      </c>
      <c r="DD429" s="256" cm="1">
        <f t="array" aca="1" ref="DD429" ca="1">_xlfn.XLOOKUP($A429&amp;$B429,'[5]产值及收款计划（2026）'!$A:$A&amp;'[5]产值及收款计划（2026）'!$B:$B,'[5]产值及收款计划（2026）'!DD:DD)</f>
        <v>0</v>
      </c>
      <c r="DE429" s="256" cm="1">
        <f t="array" aca="1" ref="DE429" ca="1">_xlfn.XLOOKUP($A429&amp;$B429,'[5]产值及收款计划（2026）'!$A:$A&amp;'[5]产值及收款计划（2026）'!$B:$B,'[5]产值及收款计划（2026）'!DE:DE)</f>
        <v>0</v>
      </c>
      <c r="DF429" s="256" cm="1">
        <f t="array" aca="1" ref="DF429" ca="1">_xlfn.XLOOKUP($A429&amp;$B429,'[5]产值及收款计划（2026）'!$A:$A&amp;'[5]产值及收款计划（2026）'!$B:$B,'[5]产值及收款计划（2026）'!DF:DF)</f>
        <v>0</v>
      </c>
      <c r="DG429" s="256" cm="1">
        <f t="array" aca="1" ref="DG429" ca="1">_xlfn.XLOOKUP($A429&amp;$B429,'[5]产值及收款计划（2026）'!$A:$A&amp;'[5]产值及收款计划（2026）'!$B:$B,'[5]产值及收款计划（2026）'!DG:DG)</f>
        <v>0</v>
      </c>
      <c r="DH429" s="256" cm="1">
        <f t="array" aca="1" ref="DH429" ca="1">_xlfn.XLOOKUP($A429&amp;$B429,'[5]产值及收款计划（2026）'!$A:$A&amp;'[5]产值及收款计划（2026）'!$B:$B,'[5]产值及收款计划（2026）'!DH:DH)</f>
        <v>0</v>
      </c>
      <c r="DI429" s="256" cm="1">
        <f t="array" aca="1" ref="DI429" ca="1">_xlfn.XLOOKUP($A429&amp;$B429,'[5]产值及收款计划（2026）'!$A:$A&amp;'[5]产值及收款计划（2026）'!$B:$B,'[5]产值及收款计划（2026）'!DI:DI)</f>
        <v>0</v>
      </c>
      <c r="DJ429" s="256" cm="1">
        <f t="array" aca="1" ref="DJ429" ca="1">_xlfn.XLOOKUP($A429&amp;$B429,'[5]产值及收款计划（2026）'!$A:$A&amp;'[5]产值及收款计划（2026）'!$B:$B,'[5]产值及收款计划（2026）'!DJ:DJ)</f>
        <v>0</v>
      </c>
      <c r="DK429" s="256" cm="1">
        <f t="array" aca="1" ref="DK429" ca="1">_xlfn.XLOOKUP($A429&amp;$B429,'[5]产值及收款计划（2026）'!$A:$A&amp;'[5]产值及收款计划（2026）'!$B:$B,'[5]产值及收款计划（2026）'!DK:DK)</f>
        <v>0</v>
      </c>
      <c r="DL429" s="256" cm="1">
        <f t="array" aca="1" ref="DL429" ca="1">_xlfn.XLOOKUP($A429&amp;$B429,'[5]产值及收款计划（2026）'!$A:$A&amp;'[5]产值及收款计划（2026）'!$B:$B,'[5]产值及收款计划（2026）'!DL:DL)</f>
        <v>0</v>
      </c>
      <c r="DM429" s="264"/>
      <c r="DN429" s="250"/>
    </row>
    <row r="430" spans="1:118" ht="20.25" x14ac:dyDescent="0.15">
      <c r="A430" s="254">
        <f t="shared" ca="1" si="22"/>
        <v>9</v>
      </c>
      <c r="B430" s="254" t="s">
        <v>29</v>
      </c>
      <c r="C430" s="255" t="str" cm="1">
        <f t="array" aca="1" ref="C430" ca="1">_xlfn.XLOOKUP($A430&amp;$B430,'[5]产值及收款计划（2026）'!$A:$A&amp;'[5]产值及收款计划（2026）'!$B:$B,'[5]产值及收款计划（2026）'!C:C)</f>
        <v>ZHT2021090100103</v>
      </c>
      <c r="D430" s="255" t="str" cm="1">
        <f t="array" aca="1" ref="D430" ca="1">_xlfn.XLOOKUP($A430&amp;$B430,'[5]产值及收款计划（2026）'!$A:$A&amp;'[5]产值及收款计划（2026）'!$B:$B,'[5]产值及收款计划（2026）'!D:D)</f>
        <v>深圳西丽32亩项目智慧工地工程合同</v>
      </c>
      <c r="E430" s="256" cm="1">
        <f t="array" aca="1" ref="E430" ca="1">_xlfn.XLOOKUP($A430&amp;$B430,'[5]产值及收款计划（2026）'!$A:$A&amp;'[5]产值及收款计划（2026）'!$B:$B,'[5]产值及收款计划（2026）'!E:E)</f>
        <v>19.204750000000001</v>
      </c>
      <c r="F430" s="256" cm="1">
        <f t="array" aca="1" ref="F430" ca="1">_xlfn.XLOOKUP($A430&amp;$B430,'[5]产值及收款计划（2026）'!$A:$A&amp;'[5]产值及收款计划（2026）'!$B:$B,'[5]产值及收款计划（2026）'!F:F)</f>
        <v>19.204750000000001</v>
      </c>
      <c r="G430" s="256" cm="1">
        <f t="array" aca="1" ref="G430" ca="1">_xlfn.XLOOKUP($A430&amp;$B430,'[5]产值及收款计划（2026）'!$A:$A&amp;'[5]产值及收款计划（2026）'!$B:$B,'[5]产值及收款计划（2026）'!G:G)</f>
        <v>0</v>
      </c>
      <c r="H430" s="256" cm="1">
        <f t="array" aca="1" ref="H430" ca="1">_xlfn.XLOOKUP($A430&amp;$B430,'[5]产值及收款计划（2026）'!$A:$A&amp;'[5]产值及收款计划（2026）'!$B:$B,'[5]产值及收款计划（2026）'!H:H)</f>
        <v>0.95804999999999996</v>
      </c>
      <c r="I430" s="257" cm="1">
        <f t="array" aca="1" ref="I430" ca="1">_xlfn.XLOOKUP($A430&amp;$B430,'[5]产值及收款计划（2026）'!$A:$A&amp;'[5]产值及收款计划（2026）'!$B:$B,'[5]产值及收款计划（2026）'!I:I)</f>
        <v>4.9886095887736098E-2</v>
      </c>
      <c r="J430" s="256" cm="1">
        <f t="array" aca="1" ref="J430" ca="1">_xlfn.XLOOKUP($A430&amp;$B430,'[5]产值及收款计划（2026）'!$A:$A&amp;'[5]产值及收款计划（2026）'!$B:$B,'[5]产值及收款计划（2026）'!J:J)</f>
        <v>0.13</v>
      </c>
      <c r="K430" s="256" cm="1">
        <f t="array" aca="1" ref="K430" ca="1">_xlfn.XLOOKUP($A430&amp;$B430,'[5]产值及收款计划（2026）'!$A:$A&amp;'[5]产值及收款计划（2026）'!$B:$B,'[5]产值及收款计划（2026）'!K:K)</f>
        <v>0</v>
      </c>
      <c r="L430" s="256" cm="1">
        <f t="array" aca="1" ref="L430" ca="1">_xlfn.XLOOKUP($A430&amp;$B430,'[5]产值及收款计划（2026）'!$A:$A&amp;'[5]产值及收款计划（2026）'!$B:$B,'[5]产值及收款计划（2026）'!L:L)</f>
        <v>0</v>
      </c>
      <c r="M430" s="256" t="str" cm="1">
        <f t="array" aca="1" ref="M430" ca="1">_xlfn.XLOOKUP($A430&amp;$B430,'[5]产值及收款计划（2026）'!$A:$A&amp;'[5]产值及收款计划（2026）'!$B:$B,'[5]产值及收款计划（2026）'!M:M)</f>
        <v>主导</v>
      </c>
      <c r="N430" s="256" cm="1">
        <f t="array" aca="1" ref="N430" ca="1">_xlfn.XLOOKUP($A430&amp;$B430,'[5]产值及收款计划（2026）'!$A:$A&amp;'[5]产值及收款计划（2026）'!$B:$B,'[5]产值及收款计划（2026）'!N:N)</f>
        <v>0</v>
      </c>
      <c r="O430" s="256" t="str" cm="1">
        <f t="array" aca="1" ref="O430" ca="1">_xlfn.XLOOKUP($A430&amp;$B430,'[5]产值及收款计划（2026）'!$A:$A&amp;'[5]产值及收款计划（2026）'!$B:$B,'[5]产值及收款计划（2026）'!O:O)</f>
        <v>明艳丽</v>
      </c>
      <c r="P430" s="255" t="str" cm="1">
        <f t="array" aca="1" ref="P430" ca="1">_xlfn.XLOOKUP($A430&amp;$B430,'[5]产值及收款计划（2026）'!$A:$A&amp;'[5]产值及收款计划（2026）'!$B:$B,'[5]产值及收款计划（2026）'!P:P)</f>
        <v>过往已完结</v>
      </c>
      <c r="Q430" s="256" cm="1">
        <f t="array" aca="1" ref="Q430" ca="1">_xlfn.XLOOKUP($A430&amp;$B430,'[5]产值及收款计划（2026）'!$A:$A&amp;'[5]产值及收款计划（2026）'!$B:$B,'[5]产值及收款计划（2026）'!Q:Q)</f>
        <v>0</v>
      </c>
      <c r="R430" s="256" cm="1">
        <f t="array" aca="1" ref="R430" ca="1">_xlfn.XLOOKUP($A430&amp;$B430,'[5]产值及收款计划（2026）'!$A:$A&amp;'[5]产值及收款计划（2026）'!$B:$B,'[5]产值及收款计划（2026）'!R:R)</f>
        <v>0</v>
      </c>
      <c r="S430" s="256" cm="1">
        <f t="array" aca="1" ref="S430" ca="1">_xlfn.XLOOKUP($A430&amp;$B430,'[5]产值及收款计划（2026）'!$A:$A&amp;'[5]产值及收款计划（2026）'!$B:$B,'[5]产值及收款计划（2026）'!S:S)</f>
        <v>0</v>
      </c>
      <c r="T430" s="256" cm="1">
        <f t="array" aca="1" ref="T430" ca="1">_xlfn.XLOOKUP($A430&amp;$B430,'[5]产值及收款计划（2026）'!$A:$A&amp;'[5]产值及收款计划（2026）'!$B:$B,'[5]产值及收款计划（2026）'!T:T)</f>
        <v>19.204750000000001</v>
      </c>
      <c r="U430" s="256" cm="1">
        <f t="array" aca="1" ref="U430" ca="1">_xlfn.XLOOKUP($A430&amp;$B430,'[5]产值及收款计划（2026）'!$A:$A&amp;'[5]产值及收款计划（2026）'!$B:$B,'[5]产值及收款计划（2026）'!U:U)</f>
        <v>0</v>
      </c>
      <c r="V430" s="256" cm="1">
        <f t="array" aca="1" ref="V430" ca="1">_xlfn.XLOOKUP($A430&amp;$B430,'[5]产值及收款计划（2026）'!$A:$A&amp;'[5]产值及收款计划（2026）'!$B:$B,'[5]产值及收款计划（2026）'!V:V)</f>
        <v>0</v>
      </c>
      <c r="W430" s="256" cm="1">
        <f t="array" aca="1" ref="W430" ca="1">_xlfn.XLOOKUP($A430&amp;$B430,'[5]产值及收款计划（2026）'!$A:$A&amp;'[5]产值及收款计划（2026）'!$B:$B,'[5]产值及收款计划（2026）'!W:W)</f>
        <v>0</v>
      </c>
      <c r="X430" s="256" cm="1">
        <f t="array" aca="1" ref="X430" ca="1">_xlfn.XLOOKUP($A430&amp;$B430,'[5]产值及收款计划（2026）'!$A:$A&amp;'[5]产值及收款计划（2026）'!$B:$B,'[5]产值及收款计划（2026）'!X:X)</f>
        <v>0</v>
      </c>
      <c r="Y430" s="256" cm="1">
        <f t="array" aca="1" ref="Y430" ca="1">_xlfn.XLOOKUP($A430&amp;$B430,'[5]产值及收款计划（2026）'!$A:$A&amp;'[5]产值及收款计划（2026）'!$B:$B,'[5]产值及收款计划（2026）'!Y:Y)</f>
        <v>0</v>
      </c>
      <c r="Z430" s="256" cm="1">
        <f t="array" aca="1" ref="Z430" ca="1">_xlfn.XLOOKUP($A430&amp;$B430,'[5]产值及收款计划（2026）'!$A:$A&amp;'[5]产值及收款计划（2026）'!$B:$B,'[5]产值及收款计划（2026）'!Z:Z)</f>
        <v>0</v>
      </c>
      <c r="AA430" s="256" cm="1">
        <f t="array" aca="1" ref="AA430" ca="1">_xlfn.XLOOKUP($A430&amp;$B430,'[5]产值及收款计划（2026）'!$A:$A&amp;'[5]产值及收款计划（2026）'!$B:$B,'[5]产值及收款计划（2026）'!AA:AA)</f>
        <v>0</v>
      </c>
      <c r="AB430" s="256" cm="1">
        <f t="array" aca="1" ref="AB430" ca="1">_xlfn.XLOOKUP($A430&amp;$B430,'[5]产值及收款计划（2026）'!$A:$A&amp;'[5]产值及收款计划（2026）'!$B:$B,'[5]产值及收款计划（2026）'!AB:AB)</f>
        <v>0</v>
      </c>
      <c r="AC430" s="256" cm="1">
        <f t="array" aca="1" ref="AC430" ca="1">_xlfn.XLOOKUP($A430&amp;$B430,'[5]产值及收款计划（2026）'!$A:$A&amp;'[5]产值及收款计划（2026）'!$B:$B,'[5]产值及收款计划（2026）'!AC:AC)</f>
        <v>0</v>
      </c>
      <c r="AD430" s="256" cm="1">
        <f t="array" aca="1" ref="AD430" ca="1">_xlfn.XLOOKUP($A430&amp;$B430,'[5]产值及收款计划（2026）'!$A:$A&amp;'[5]产值及收款计划（2026）'!$B:$B,'[5]产值及收款计划（2026）'!AD:AD)</f>
        <v>0</v>
      </c>
      <c r="AE430" s="256" cm="1">
        <f t="array" aca="1" ref="AE430" ca="1">_xlfn.XLOOKUP($A430&amp;$B430,'[5]产值及收款计划（2026）'!$A:$A&amp;'[5]产值及收款计划（2026）'!$B:$B,'[5]产值及收款计划（2026）'!AE:AE)</f>
        <v>0</v>
      </c>
      <c r="AF430" s="256" cm="1">
        <f t="array" aca="1" ref="AF430" ca="1">_xlfn.XLOOKUP($A430&amp;$B430,'[5]产值及收款计划（2026）'!$A:$A&amp;'[5]产值及收款计划（2026）'!$B:$B,'[5]产值及收款计划（2026）'!AF:AF)</f>
        <v>0</v>
      </c>
      <c r="AG430" s="256" cm="1">
        <f t="array" aca="1" ref="AG430" ca="1">_xlfn.XLOOKUP($A430&amp;$B430,'[5]产值及收款计划（2026）'!$A:$A&amp;'[5]产值及收款计划（2026）'!$B:$B,'[5]产值及收款计划（2026）'!AG:AG)</f>
        <v>0</v>
      </c>
      <c r="AH430" s="256" cm="1">
        <f t="array" aca="1" ref="AH430" ca="1">_xlfn.XLOOKUP($A430&amp;$B430,'[5]产值及收款计划（2026）'!$A:$A&amp;'[5]产值及收款计划（2026）'!$B:$B,'[5]产值及收款计划（2026）'!AH:AH)</f>
        <v>0</v>
      </c>
      <c r="AI430" s="256" cm="1">
        <f t="array" aca="1" ref="AI430" ca="1">_xlfn.XLOOKUP($A430&amp;$B430,'[5]产值及收款计划（2026）'!$A:$A&amp;'[5]产值及收款计划（2026）'!$B:$B,'[5]产值及收款计划（2026）'!AI:AI)</f>
        <v>0</v>
      </c>
      <c r="AJ430" s="256" cm="1">
        <f t="array" aca="1" ref="AJ430" ca="1">_xlfn.XLOOKUP($A430&amp;$B430,'[5]产值及收款计划（2026）'!$A:$A&amp;'[5]产值及收款计划（2026）'!$B:$B,'[5]产值及收款计划（2026）'!AJ:AJ)</f>
        <v>0</v>
      </c>
      <c r="AK430" s="256" cm="1">
        <f t="array" aca="1" ref="AK430" ca="1">_xlfn.XLOOKUP($A430&amp;$B430,'[5]产值及收款计划（2026）'!$A:$A&amp;'[5]产值及收款计划（2026）'!$B:$B,'[5]产值及收款计划（2026）'!AK:AK)</f>
        <v>0</v>
      </c>
      <c r="AL430" s="256" cm="1">
        <f t="array" aca="1" ref="AL430" ca="1">_xlfn.XLOOKUP($A430&amp;$B430,'[5]产值及收款计划（2026）'!$A:$A&amp;'[5]产值及收款计划（2026）'!$B:$B,'[5]产值及收款计划（2026）'!AL:AL)</f>
        <v>0</v>
      </c>
      <c r="AM430" s="263" t="e" cm="1">
        <f t="array" aca="1" ref="AM430" ca="1">_xlfn.LET(_xlpm.勾选月份状态数组,TRANSPOSE('PPT(12-15页）-TOP10'!$A$3:$A$14),_xlpm.选择数据区,IF('PPT(12-15页）-TOP10'!$E$3="收款",$BA430:$BL430,$AA430:$AL430),SUM(_xlfn._xlws.FILTER(_xlpm.选择数据区,_xlpm.勾选月份状态数组,"")))</f>
        <v>#NAME?</v>
      </c>
      <c r="AN430" s="256" t="e" cm="1">
        <f t="array" aca="1" ref="AN430" ca="1">_xlfn.LET(_xlpm.勾选月份状态数组,TRANSPOSE('PPT(12-15页）-TOP10'!$A$3:$A$14),_xlpm.选择数据区,IF('PPT(12-15页）-TOP10'!$E$3="收款",$DA430:$DL430,$CA430:$CL430),SUM(_xlfn._xlws.FILTER(_xlpm.选择数据区,_xlpm.勾选月份状态数组,"")))</f>
        <v>#NAME?</v>
      </c>
      <c r="AO430" s="256">
        <f ca="1">SUM(CA430:CC430)+SUM(AD430:AL430)</f>
        <v>0</v>
      </c>
      <c r="AP430" s="256"/>
      <c r="AQ430" s="256"/>
      <c r="AR430" s="256"/>
      <c r="AS430" s="256" cm="1">
        <f t="array" aca="1" ref="AS430" ca="1">_xlfn.XLOOKUP($A430&amp;$B430,'[5]产值及收款计划（2026）'!$A:$A&amp;'[5]产值及收款计划（2026）'!$B:$B,'[5]产值及收款计划（2026）'!AS:AS)</f>
        <v>0</v>
      </c>
      <c r="AT430" s="256" cm="1">
        <f t="array" aca="1" ref="AT430" ca="1">_xlfn.XLOOKUP($A430&amp;$B430,'[5]产值及收款计划（2026）'!$A:$A&amp;'[5]产值及收款计划（2026）'!$B:$B,'[5]产值及收款计划（2026）'!AT:AT)</f>
        <v>0</v>
      </c>
      <c r="AU430" s="256" cm="1">
        <f t="array" aca="1" ref="AU430" ca="1">_xlfn.XLOOKUP($A430&amp;$B430,'[5]产值及收款计划（2026）'!$A:$A&amp;'[5]产值及收款计划（2026）'!$B:$B,'[5]产值及收款计划（2026）'!AU:AU)</f>
        <v>0</v>
      </c>
      <c r="AV430" s="256" cm="1">
        <f t="array" aca="1" ref="AV430" ca="1">_xlfn.XLOOKUP($A430&amp;$B430,'[5]产值及收款计划（2026）'!$A:$A&amp;'[5]产值及收款计划（2026）'!$B:$B,'[5]产值及收款计划（2026）'!AV:AV)</f>
        <v>0</v>
      </c>
      <c r="AW430" s="256" cm="1">
        <f t="array" aca="1" ref="AW430" ca="1">_xlfn.XLOOKUP($A430&amp;$B430,'[5]产值及收款计划（2026）'!$A:$A&amp;'[5]产值及收款计划（2026）'!$B:$B,'[5]产值及收款计划（2026）'!AW:AW)</f>
        <v>18.628606999999999</v>
      </c>
      <c r="AX430" s="256" cm="1">
        <f t="array" aca="1" ref="AX430" ca="1">_xlfn.XLOOKUP($A430&amp;$B430,'[5]产值及收款计划（2026）'!$A:$A&amp;'[5]产值及收款计划（2026）'!$B:$B,'[5]产值及收款计划（2026）'!AX:AX)</f>
        <v>0</v>
      </c>
      <c r="AY430" s="256" cm="1">
        <f t="array" aca="1" ref="AY430" ca="1">_xlfn.XLOOKUP($A430&amp;$B430,'[5]产值及收款计划（2026）'!$A:$A&amp;'[5]产值及收款计划（2026）'!$B:$B,'[5]产值及收款计划（2026）'!AY:AY)</f>
        <v>0.57614299999999796</v>
      </c>
      <c r="AZ430" s="256" cm="1">
        <f t="array" aca="1" ref="AZ430" ca="1">_xlfn.XLOOKUP($A430&amp;$B430,'[5]产值及收款计划（2026）'!$A:$A&amp;'[5]产值及收款计划（2026）'!$B:$B,'[5]产值及收款计划（2026）'!AZ:AZ)</f>
        <v>0.57614299999999796</v>
      </c>
      <c r="BA430" s="256" cm="1">
        <f t="array" aca="1" ref="BA430" ca="1">_xlfn.XLOOKUP($A430&amp;$B430,'[5]产值及收款计划（2026）'!$A:$A&amp;'[5]产值及收款计划（2026）'!$B:$B,'[5]产值及收款计划（2026）'!BA:BA)</f>
        <v>0</v>
      </c>
      <c r="BB430" s="256" cm="1">
        <f t="array" aca="1" ref="BB430" ca="1">_xlfn.XLOOKUP($A430&amp;$B430,'[5]产值及收款计划（2026）'!$A:$A&amp;'[5]产值及收款计划（2026）'!$B:$B,'[5]产值及收款计划（2026）'!BB:BB)</f>
        <v>0</v>
      </c>
      <c r="BC430" s="256" cm="1">
        <f t="array" aca="1" ref="BC430" ca="1">_xlfn.XLOOKUP($A430&amp;$B430,'[5]产值及收款计划（2026）'!$A:$A&amp;'[5]产值及收款计划（2026）'!$B:$B,'[5]产值及收款计划（2026）'!BC:BC)</f>
        <v>0</v>
      </c>
      <c r="BD430" s="256" cm="1">
        <f t="array" aca="1" ref="BD430" ca="1">_xlfn.XLOOKUP($A430&amp;$B430,'[5]产值及收款计划（2026）'!$A:$A&amp;'[5]产值及收款计划（2026）'!$B:$B,'[5]产值及收款计划（2026）'!BD:BD)</f>
        <v>0</v>
      </c>
      <c r="BE430" s="256" cm="1">
        <f t="array" aca="1" ref="BE430" ca="1">_xlfn.XLOOKUP($A430&amp;$B430,'[5]产值及收款计划（2026）'!$A:$A&amp;'[5]产值及收款计划（2026）'!$B:$B,'[5]产值及收款计划（2026）'!BE:BE)</f>
        <v>0</v>
      </c>
      <c r="BF430" s="256" cm="1">
        <f t="array" aca="1" ref="BF430" ca="1">_xlfn.XLOOKUP($A430&amp;$B430,'[5]产值及收款计划（2026）'!$A:$A&amp;'[5]产值及收款计划（2026）'!$B:$B,'[5]产值及收款计划（2026）'!BF:BF)</f>
        <v>0</v>
      </c>
      <c r="BG430" s="256" cm="1">
        <f t="array" aca="1" ref="BG430" ca="1">_xlfn.XLOOKUP($A430&amp;$B430,'[5]产值及收款计划（2026）'!$A:$A&amp;'[5]产值及收款计划（2026）'!$B:$B,'[5]产值及收款计划（2026）'!BG:BG)</f>
        <v>0</v>
      </c>
      <c r="BH430" s="256" cm="1">
        <f t="array" aca="1" ref="BH430" ca="1">_xlfn.XLOOKUP($A430&amp;$B430,'[5]产值及收款计划（2026）'!$A:$A&amp;'[5]产值及收款计划（2026）'!$B:$B,'[5]产值及收款计划（2026）'!BH:BH)</f>
        <v>0</v>
      </c>
      <c r="BI430" s="256" cm="1">
        <f t="array" aca="1" ref="BI430" ca="1">_xlfn.XLOOKUP($A430&amp;$B430,'[5]产值及收款计划（2026）'!$A:$A&amp;'[5]产值及收款计划（2026）'!$B:$B,'[5]产值及收款计划（2026）'!BI:BI)</f>
        <v>0</v>
      </c>
      <c r="BJ430" s="256" cm="1">
        <f t="array" aca="1" ref="BJ430" ca="1">_xlfn.XLOOKUP($A430&amp;$B430,'[5]产值及收款计划（2026）'!$A:$A&amp;'[5]产值及收款计划（2026）'!$B:$B,'[5]产值及收款计划（2026）'!BJ:BJ)</f>
        <v>0</v>
      </c>
      <c r="BK430" s="256" cm="1">
        <f t="array" aca="1" ref="BK430" ca="1">_xlfn.XLOOKUP($A430&amp;$B430,'[5]产值及收款计划（2026）'!$A:$A&amp;'[5]产值及收款计划（2026）'!$B:$B,'[5]产值及收款计划（2026）'!BK:BK)</f>
        <v>0</v>
      </c>
      <c r="BL430" s="256" cm="1">
        <f t="array" aca="1" ref="BL430" ca="1">_xlfn.XLOOKUP($A430&amp;$B430,'[5]产值及收款计划（2026）'!$A:$A&amp;'[5]产值及收款计划（2026）'!$B:$B,'[5]产值及收款计划（2026）'!BL:BL)</f>
        <v>0</v>
      </c>
      <c r="BM430" s="256"/>
      <c r="BN430" s="256"/>
      <c r="BO430" s="256"/>
      <c r="BP430" s="256"/>
      <c r="BQ430" s="255" t="str" cm="1">
        <f t="array" aca="1" ref="BQ430" ca="1">_xlfn.XLOOKUP($A430&amp;$B430,'[5]产值及收款计划（2026）'!$A:$A&amp;'[5]产值及收款计划（2026）'!$B:$B,'[5]产值及收款计划（2026）'!BQ:BQ)</f>
        <v>深圳市龙光骏博房地产有限公司</v>
      </c>
      <c r="BR430" s="256" cm="1">
        <f t="array" aca="1" ref="BR430" ca="1">_xlfn.XLOOKUP($A430&amp;$B430,'[5]产值及收款计划（2026）'!$A:$A&amp;'[5]产值及收款计划（2026）'!$B:$B,'[5]产值及收款计划（2026）'!BR:BR)</f>
        <v>0</v>
      </c>
      <c r="CA430" s="256" cm="1">
        <f t="array" aca="1" ref="CA430" ca="1">_xlfn.XLOOKUP($A430&amp;$B430,'[5]产值及收款计划（2026）'!$A:$A&amp;'[5]产值及收款计划（2026）'!$B:$B,'[5]产值及收款计划（2026）'!CA:CA)</f>
        <v>0</v>
      </c>
      <c r="CB430" s="256" cm="1">
        <f t="array" aca="1" ref="CB430" ca="1">_xlfn.XLOOKUP($A430&amp;$B430,'[5]产值及收款计划（2026）'!$A:$A&amp;'[5]产值及收款计划（2026）'!$B:$B,'[5]产值及收款计划（2026）'!CB:CB)</f>
        <v>0</v>
      </c>
      <c r="CC430" s="256" cm="1">
        <f t="array" aca="1" ref="CC430" ca="1">_xlfn.XLOOKUP($A430&amp;$B430,'[5]产值及收款计划（2026）'!$A:$A&amp;'[5]产值及收款计划（2026）'!$B:$B,'[5]产值及收款计划（2026）'!CC:CC)</f>
        <v>0</v>
      </c>
      <c r="CD430" s="256" cm="1">
        <f t="array" aca="1" ref="CD430" ca="1">_xlfn.XLOOKUP($A430&amp;$B430,'[5]产值及收款计划（2026）'!$A:$A&amp;'[5]产值及收款计划（2026）'!$B:$B,'[5]产值及收款计划（2026）'!CD:CD)</f>
        <v>0</v>
      </c>
      <c r="CE430" s="256" cm="1">
        <f t="array" aca="1" ref="CE430" ca="1">_xlfn.XLOOKUP($A430&amp;$B430,'[5]产值及收款计划（2026）'!$A:$A&amp;'[5]产值及收款计划（2026）'!$B:$B,'[5]产值及收款计划（2026）'!CE:CE)</f>
        <v>0</v>
      </c>
      <c r="CF430" s="256" cm="1">
        <f t="array" aca="1" ref="CF430" ca="1">_xlfn.XLOOKUP($A430&amp;$B430,'[5]产值及收款计划（2026）'!$A:$A&amp;'[5]产值及收款计划（2026）'!$B:$B,'[5]产值及收款计划（2026）'!CF:CF)</f>
        <v>0</v>
      </c>
      <c r="CG430" s="256" cm="1">
        <f t="array" aca="1" ref="CG430" ca="1">_xlfn.XLOOKUP($A430&amp;$B430,'[5]产值及收款计划（2026）'!$A:$A&amp;'[5]产值及收款计划（2026）'!$B:$B,'[5]产值及收款计划（2026）'!CG:CG)</f>
        <v>0</v>
      </c>
      <c r="CH430" s="256" cm="1">
        <f t="array" aca="1" ref="CH430" ca="1">_xlfn.XLOOKUP($A430&amp;$B430,'[5]产值及收款计划（2026）'!$A:$A&amp;'[5]产值及收款计划（2026）'!$B:$B,'[5]产值及收款计划（2026）'!CH:CH)</f>
        <v>0</v>
      </c>
      <c r="CI430" s="256" cm="1">
        <f t="array" aca="1" ref="CI430" ca="1">_xlfn.XLOOKUP($A430&amp;$B430,'[5]产值及收款计划（2026）'!$A:$A&amp;'[5]产值及收款计划（2026）'!$B:$B,'[5]产值及收款计划（2026）'!CI:CI)</f>
        <v>0</v>
      </c>
      <c r="CJ430" s="256" cm="1">
        <f t="array" aca="1" ref="CJ430" ca="1">_xlfn.XLOOKUP($A430&amp;$B430,'[5]产值及收款计划（2026）'!$A:$A&amp;'[5]产值及收款计划（2026）'!$B:$B,'[5]产值及收款计划（2026）'!CJ:CJ)</f>
        <v>0</v>
      </c>
      <c r="CK430" s="256" cm="1">
        <f t="array" aca="1" ref="CK430" ca="1">_xlfn.XLOOKUP($A430&amp;$B430,'[5]产值及收款计划（2026）'!$A:$A&amp;'[5]产值及收款计划（2026）'!$B:$B,'[5]产值及收款计划（2026）'!CK:CK)</f>
        <v>0</v>
      </c>
      <c r="CL430" s="256" cm="1">
        <f t="array" aca="1" ref="CL430" ca="1">_xlfn.XLOOKUP($A430&amp;$B430,'[5]产值及收款计划（2026）'!$A:$A&amp;'[5]产值及收款计划（2026）'!$B:$B,'[5]产值及收款计划（2026）'!CL:CL)</f>
        <v>0</v>
      </c>
      <c r="DA430" s="256" cm="1">
        <f t="array" aca="1" ref="DA430" ca="1">_xlfn.XLOOKUP($A430&amp;$B430,'[5]产值及收款计划（2026）'!$A:$A&amp;'[5]产值及收款计划（2026）'!$B:$B,'[5]产值及收款计划（2026）'!DA:DA)</f>
        <v>0</v>
      </c>
      <c r="DB430" s="256" cm="1">
        <f t="array" aca="1" ref="DB430" ca="1">_xlfn.XLOOKUP($A430&amp;$B430,'[5]产值及收款计划（2026）'!$A:$A&amp;'[5]产值及收款计划（2026）'!$B:$B,'[5]产值及收款计划（2026）'!DB:DB)</f>
        <v>0</v>
      </c>
      <c r="DC430" s="256" cm="1">
        <f t="array" aca="1" ref="DC430" ca="1">_xlfn.XLOOKUP($A430&amp;$B430,'[5]产值及收款计划（2026）'!$A:$A&amp;'[5]产值及收款计划（2026）'!$B:$B,'[5]产值及收款计划（2026）'!DC:DC)</f>
        <v>0</v>
      </c>
      <c r="DD430" s="256" cm="1">
        <f t="array" aca="1" ref="DD430" ca="1">_xlfn.XLOOKUP($A430&amp;$B430,'[5]产值及收款计划（2026）'!$A:$A&amp;'[5]产值及收款计划（2026）'!$B:$B,'[5]产值及收款计划（2026）'!DD:DD)</f>
        <v>0</v>
      </c>
      <c r="DE430" s="256" cm="1">
        <f t="array" aca="1" ref="DE430" ca="1">_xlfn.XLOOKUP($A430&amp;$B430,'[5]产值及收款计划（2026）'!$A:$A&amp;'[5]产值及收款计划（2026）'!$B:$B,'[5]产值及收款计划（2026）'!DE:DE)</f>
        <v>0</v>
      </c>
      <c r="DF430" s="256" cm="1">
        <f t="array" aca="1" ref="DF430" ca="1">_xlfn.XLOOKUP($A430&amp;$B430,'[5]产值及收款计划（2026）'!$A:$A&amp;'[5]产值及收款计划（2026）'!$B:$B,'[5]产值及收款计划（2026）'!DF:DF)</f>
        <v>0</v>
      </c>
      <c r="DG430" s="256" cm="1">
        <f t="array" aca="1" ref="DG430" ca="1">_xlfn.XLOOKUP($A430&amp;$B430,'[5]产值及收款计划（2026）'!$A:$A&amp;'[5]产值及收款计划（2026）'!$B:$B,'[5]产值及收款计划（2026）'!DG:DG)</f>
        <v>0</v>
      </c>
      <c r="DH430" s="256" cm="1">
        <f t="array" aca="1" ref="DH430" ca="1">_xlfn.XLOOKUP($A430&amp;$B430,'[5]产值及收款计划（2026）'!$A:$A&amp;'[5]产值及收款计划（2026）'!$B:$B,'[5]产值及收款计划（2026）'!DH:DH)</f>
        <v>0</v>
      </c>
      <c r="DI430" s="256" cm="1">
        <f t="array" aca="1" ref="DI430" ca="1">_xlfn.XLOOKUP($A430&amp;$B430,'[5]产值及收款计划（2026）'!$A:$A&amp;'[5]产值及收款计划（2026）'!$B:$B,'[5]产值及收款计划（2026）'!DI:DI)</f>
        <v>0</v>
      </c>
      <c r="DJ430" s="256" cm="1">
        <f t="array" aca="1" ref="DJ430" ca="1">_xlfn.XLOOKUP($A430&amp;$B430,'[5]产值及收款计划（2026）'!$A:$A&amp;'[5]产值及收款计划（2026）'!$B:$B,'[5]产值及收款计划（2026）'!DJ:DJ)</f>
        <v>0</v>
      </c>
      <c r="DK430" s="256" cm="1">
        <f t="array" aca="1" ref="DK430" ca="1">_xlfn.XLOOKUP($A430&amp;$B430,'[5]产值及收款计划（2026）'!$A:$A&amp;'[5]产值及收款计划（2026）'!$B:$B,'[5]产值及收款计划（2026）'!DK:DK)</f>
        <v>0</v>
      </c>
      <c r="DL430" s="256" cm="1">
        <f t="array" aca="1" ref="DL430" ca="1">_xlfn.XLOOKUP($A430&amp;$B430,'[5]产值及收款计划（2026）'!$A:$A&amp;'[5]产值及收款计划（2026）'!$B:$B,'[5]产值及收款计划（2026）'!DL:DL)</f>
        <v>0</v>
      </c>
      <c r="DM430" s="264"/>
      <c r="DN430" s="250"/>
    </row>
    <row r="431" spans="1:118" ht="20.25" x14ac:dyDescent="0.15">
      <c r="A431" s="254">
        <f t="shared" ca="1" si="22"/>
        <v>10</v>
      </c>
      <c r="B431" s="254" t="s">
        <v>29</v>
      </c>
      <c r="C431" s="255" t="str" cm="1">
        <f t="array" aca="1" ref="C431" ca="1">_xlfn.XLOOKUP($A431&amp;$B431,'[5]产值及收款计划（2026）'!$A:$A&amp;'[5]产值及收款计划（2026）'!$B:$B,'[5]产值及收款计划（2026）'!C:C)</f>
        <v>ZHT2021101400117</v>
      </c>
      <c r="D431" s="255" t="str" cm="1">
        <f t="array" aca="1" ref="D431" ca="1">_xlfn.XLOOKUP($A431&amp;$B431,'[5]产值及收款计划（2026）'!$A:$A&amp;'[5]产值及收款计划（2026）'!$B:$B,'[5]产值及收款计划（2026）'!D:D)</f>
        <v>文明东越江通道积水监测工程施工合同</v>
      </c>
      <c r="E431" s="256" cm="1">
        <f t="array" aca="1" ref="E431" ca="1">_xlfn.XLOOKUP($A431&amp;$B431,'[5]产值及收款计划（2026）'!$A:$A&amp;'[5]产值及收款计划（2026）'!$B:$B,'[5]产值及收款计划（2026）'!E:E)</f>
        <v>3</v>
      </c>
      <c r="F431" s="256" cm="1">
        <f t="array" aca="1" ref="F431" ca="1">_xlfn.XLOOKUP($A431&amp;$B431,'[5]产值及收款计划（2026）'!$A:$A&amp;'[5]产值及收款计划（2026）'!$B:$B,'[5]产值及收款计划（2026）'!F:F)</f>
        <v>3</v>
      </c>
      <c r="G431" s="256" cm="1">
        <f t="array" aca="1" ref="G431" ca="1">_xlfn.XLOOKUP($A431&amp;$B431,'[5]产值及收款计划（2026）'!$A:$A&amp;'[5]产值及收款计划（2026）'!$B:$B,'[5]产值及收款计划（2026）'!G:G)</f>
        <v>0</v>
      </c>
      <c r="H431" s="256" cm="1">
        <f t="array" aca="1" ref="H431" ca="1">_xlfn.XLOOKUP($A431&amp;$B431,'[5]产值及收款计划（2026）'!$A:$A&amp;'[5]产值及收款计划（2026）'!$B:$B,'[5]产值及收款计划（2026）'!H:H)</f>
        <v>3</v>
      </c>
      <c r="I431" s="257" cm="1">
        <f t="array" aca="1" ref="I431" ca="1">_xlfn.XLOOKUP($A431&amp;$B431,'[5]产值及收款计划（2026）'!$A:$A&amp;'[5]产值及收款计划（2026）'!$B:$B,'[5]产值及收款计划（2026）'!I:I)</f>
        <v>1</v>
      </c>
      <c r="J431" s="256" cm="1">
        <f t="array" aca="1" ref="J431" ca="1">_xlfn.XLOOKUP($A431&amp;$B431,'[5]产值及收款计划（2026）'!$A:$A&amp;'[5]产值及收款计划（2026）'!$B:$B,'[5]产值及收款计划（2026）'!J:J)</f>
        <v>0</v>
      </c>
      <c r="K431" s="256" cm="1">
        <f t="array" aca="1" ref="K431" ca="1">_xlfn.XLOOKUP($A431&amp;$B431,'[5]产值及收款计划（2026）'!$A:$A&amp;'[5]产值及收款计划（2026）'!$B:$B,'[5]产值及收款计划（2026）'!K:K)</f>
        <v>0</v>
      </c>
      <c r="L431" s="256" cm="1">
        <f t="array" aca="1" ref="L431" ca="1">_xlfn.XLOOKUP($A431&amp;$B431,'[5]产值及收款计划（2026）'!$A:$A&amp;'[5]产值及收款计划（2026）'!$B:$B,'[5]产值及收款计划（2026）'!L:L)</f>
        <v>0</v>
      </c>
      <c r="M431" s="256" t="str" cm="1">
        <f t="array" aca="1" ref="M431" ca="1">_xlfn.XLOOKUP($A431&amp;$B431,'[5]产值及收款计划（2026）'!$A:$A&amp;'[5]产值及收款计划（2026）'!$B:$B,'[5]产值及收款计划（2026）'!M:M)</f>
        <v>主导</v>
      </c>
      <c r="N431" s="256" cm="1">
        <f t="array" aca="1" ref="N431" ca="1">_xlfn.XLOOKUP($A431&amp;$B431,'[5]产值及收款计划（2026）'!$A:$A&amp;'[5]产值及收款计划（2026）'!$B:$B,'[5]产值及收款计划（2026）'!N:N)</f>
        <v>0</v>
      </c>
      <c r="O431" s="256" t="str" cm="1">
        <f t="array" aca="1" ref="O431" ca="1">_xlfn.XLOOKUP($A431&amp;$B431,'[5]产值及收款计划（2026）'!$A:$A&amp;'[5]产值及收款计划（2026）'!$B:$B,'[5]产值及收款计划（2026）'!O:O)</f>
        <v>杜江</v>
      </c>
      <c r="P431" s="255" t="str" cm="1">
        <f t="array" aca="1" ref="P431" ca="1">_xlfn.XLOOKUP($A431&amp;$B431,'[5]产值及收款计划（2026）'!$A:$A&amp;'[5]产值及收款计划（2026）'!$B:$B,'[5]产值及收款计划（2026）'!P:P)</f>
        <v>过往已完结</v>
      </c>
      <c r="Q431" s="256" cm="1">
        <f t="array" aca="1" ref="Q431" ca="1">_xlfn.XLOOKUP($A431&amp;$B431,'[5]产值及收款计划（2026）'!$A:$A&amp;'[5]产值及收款计划（2026）'!$B:$B,'[5]产值及收款计划（2026）'!Q:Q)</f>
        <v>0</v>
      </c>
      <c r="R431" s="256" cm="1">
        <f t="array" aca="1" ref="R431" ca="1">_xlfn.XLOOKUP($A431&amp;$B431,'[5]产值及收款计划（2026）'!$A:$A&amp;'[5]产值及收款计划（2026）'!$B:$B,'[5]产值及收款计划（2026）'!R:R)</f>
        <v>0</v>
      </c>
      <c r="S431" s="256" cm="1">
        <f t="array" aca="1" ref="S431" ca="1">_xlfn.XLOOKUP($A431&amp;$B431,'[5]产值及收款计划（2026）'!$A:$A&amp;'[5]产值及收款计划（2026）'!$B:$B,'[5]产值及收款计划（2026）'!S:S)</f>
        <v>0</v>
      </c>
      <c r="T431" s="256" cm="1">
        <f t="array" aca="1" ref="T431" ca="1">_xlfn.XLOOKUP($A431&amp;$B431,'[5]产值及收款计划（2026）'!$A:$A&amp;'[5]产值及收款计划（2026）'!$B:$B,'[5]产值及收款计划（2026）'!T:T)</f>
        <v>3</v>
      </c>
      <c r="U431" s="256" cm="1">
        <f t="array" aca="1" ref="U431" ca="1">_xlfn.XLOOKUP($A431&amp;$B431,'[5]产值及收款计划（2026）'!$A:$A&amp;'[5]产值及收款计划（2026）'!$B:$B,'[5]产值及收款计划（2026）'!U:U)</f>
        <v>0</v>
      </c>
      <c r="V431" s="256" cm="1">
        <f t="array" aca="1" ref="V431" ca="1">_xlfn.XLOOKUP($A431&amp;$B431,'[5]产值及收款计划（2026）'!$A:$A&amp;'[5]产值及收款计划（2026）'!$B:$B,'[5]产值及收款计划（2026）'!V:V)</f>
        <v>0</v>
      </c>
      <c r="W431" s="256" cm="1">
        <f t="array" aca="1" ref="W431" ca="1">_xlfn.XLOOKUP($A431&amp;$B431,'[5]产值及收款计划（2026）'!$A:$A&amp;'[5]产值及收款计划（2026）'!$B:$B,'[5]产值及收款计划（2026）'!W:W)</f>
        <v>0</v>
      </c>
      <c r="X431" s="256" cm="1">
        <f t="array" aca="1" ref="X431" ca="1">_xlfn.XLOOKUP($A431&amp;$B431,'[5]产值及收款计划（2026）'!$A:$A&amp;'[5]产值及收款计划（2026）'!$B:$B,'[5]产值及收款计划（2026）'!X:X)</f>
        <v>0</v>
      </c>
      <c r="Y431" s="256" cm="1">
        <f t="array" aca="1" ref="Y431" ca="1">_xlfn.XLOOKUP($A431&amp;$B431,'[5]产值及收款计划（2026）'!$A:$A&amp;'[5]产值及收款计划（2026）'!$B:$B,'[5]产值及收款计划（2026）'!Y:Y)</f>
        <v>0</v>
      </c>
      <c r="Z431" s="256" cm="1">
        <f t="array" aca="1" ref="Z431" ca="1">_xlfn.XLOOKUP($A431&amp;$B431,'[5]产值及收款计划（2026）'!$A:$A&amp;'[5]产值及收款计划（2026）'!$B:$B,'[5]产值及收款计划（2026）'!Z:Z)</f>
        <v>0</v>
      </c>
      <c r="AA431" s="256" cm="1">
        <f t="array" aca="1" ref="AA431" ca="1">_xlfn.XLOOKUP($A431&amp;$B431,'[5]产值及收款计划（2026）'!$A:$A&amp;'[5]产值及收款计划（2026）'!$B:$B,'[5]产值及收款计划（2026）'!AA:AA)</f>
        <v>0</v>
      </c>
      <c r="AB431" s="256" cm="1">
        <f t="array" aca="1" ref="AB431" ca="1">_xlfn.XLOOKUP($A431&amp;$B431,'[5]产值及收款计划（2026）'!$A:$A&amp;'[5]产值及收款计划（2026）'!$B:$B,'[5]产值及收款计划（2026）'!AB:AB)</f>
        <v>0</v>
      </c>
      <c r="AC431" s="256" cm="1">
        <f t="array" aca="1" ref="AC431" ca="1">_xlfn.XLOOKUP($A431&amp;$B431,'[5]产值及收款计划（2026）'!$A:$A&amp;'[5]产值及收款计划（2026）'!$B:$B,'[5]产值及收款计划（2026）'!AC:AC)</f>
        <v>0</v>
      </c>
      <c r="AD431" s="256" cm="1">
        <f t="array" aca="1" ref="AD431" ca="1">_xlfn.XLOOKUP($A431&amp;$B431,'[5]产值及收款计划（2026）'!$A:$A&amp;'[5]产值及收款计划（2026）'!$B:$B,'[5]产值及收款计划（2026）'!AD:AD)</f>
        <v>0</v>
      </c>
      <c r="AE431" s="256" cm="1">
        <f t="array" aca="1" ref="AE431" ca="1">_xlfn.XLOOKUP($A431&amp;$B431,'[5]产值及收款计划（2026）'!$A:$A&amp;'[5]产值及收款计划（2026）'!$B:$B,'[5]产值及收款计划（2026）'!AE:AE)</f>
        <v>0</v>
      </c>
      <c r="AF431" s="256" cm="1">
        <f t="array" aca="1" ref="AF431" ca="1">_xlfn.XLOOKUP($A431&amp;$B431,'[5]产值及收款计划（2026）'!$A:$A&amp;'[5]产值及收款计划（2026）'!$B:$B,'[5]产值及收款计划（2026）'!AF:AF)</f>
        <v>0</v>
      </c>
      <c r="AG431" s="256" cm="1">
        <f t="array" aca="1" ref="AG431" ca="1">_xlfn.XLOOKUP($A431&amp;$B431,'[5]产值及收款计划（2026）'!$A:$A&amp;'[5]产值及收款计划（2026）'!$B:$B,'[5]产值及收款计划（2026）'!AG:AG)</f>
        <v>0</v>
      </c>
      <c r="AH431" s="256" cm="1">
        <f t="array" aca="1" ref="AH431" ca="1">_xlfn.XLOOKUP($A431&amp;$B431,'[5]产值及收款计划（2026）'!$A:$A&amp;'[5]产值及收款计划（2026）'!$B:$B,'[5]产值及收款计划（2026）'!AH:AH)</f>
        <v>0</v>
      </c>
      <c r="AI431" s="256" cm="1">
        <f t="array" aca="1" ref="AI431" ca="1">_xlfn.XLOOKUP($A431&amp;$B431,'[5]产值及收款计划（2026）'!$A:$A&amp;'[5]产值及收款计划（2026）'!$B:$B,'[5]产值及收款计划（2026）'!AI:AI)</f>
        <v>0</v>
      </c>
      <c r="AJ431" s="256" cm="1">
        <f t="array" aca="1" ref="AJ431" ca="1">_xlfn.XLOOKUP($A431&amp;$B431,'[5]产值及收款计划（2026）'!$A:$A&amp;'[5]产值及收款计划（2026）'!$B:$B,'[5]产值及收款计划（2026）'!AJ:AJ)</f>
        <v>0</v>
      </c>
      <c r="AK431" s="256" cm="1">
        <f t="array" aca="1" ref="AK431" ca="1">_xlfn.XLOOKUP($A431&amp;$B431,'[5]产值及收款计划（2026）'!$A:$A&amp;'[5]产值及收款计划（2026）'!$B:$B,'[5]产值及收款计划（2026）'!AK:AK)</f>
        <v>0</v>
      </c>
      <c r="AL431" s="256" cm="1">
        <f t="array" aca="1" ref="AL431" ca="1">_xlfn.XLOOKUP($A431&amp;$B431,'[5]产值及收款计划（2026）'!$A:$A&amp;'[5]产值及收款计划（2026）'!$B:$B,'[5]产值及收款计划（2026）'!AL:AL)</f>
        <v>0</v>
      </c>
      <c r="AM431" s="263" t="e" cm="1">
        <f t="array" aca="1" ref="AM431" ca="1">_xlfn.LET(_xlpm.勾选月份状态数组,TRANSPOSE('PPT(12-15页）-TOP10'!$A$3:$A$14),_xlpm.选择数据区,IF('PPT(12-15页）-TOP10'!$E$3="收款",$BA431:$BL431,$AA431:$AL431),SUM(_xlfn._xlws.FILTER(_xlpm.选择数据区,_xlpm.勾选月份状态数组,"")))</f>
        <v>#NAME?</v>
      </c>
      <c r="AN431" s="256" t="e" cm="1">
        <f t="array" aca="1" ref="AN431" ca="1">_xlfn.LET(_xlpm.勾选月份状态数组,TRANSPOSE('PPT(12-15页）-TOP10'!$A$3:$A$14),_xlpm.选择数据区,IF('PPT(12-15页）-TOP10'!$E$3="收款",$DA431:$DL431,$CA431:$CL431),SUM(_xlfn._xlws.FILTER(_xlpm.选择数据区,_xlpm.勾选月份状态数组,"")))</f>
        <v>#NAME?</v>
      </c>
      <c r="AO431" s="256">
        <f ca="1">SUM(CA431:CC431)+SUM(AD431:AL431)</f>
        <v>0</v>
      </c>
      <c r="AP431" s="256"/>
      <c r="AQ431" s="256"/>
      <c r="AR431" s="256"/>
      <c r="AS431" s="256" cm="1">
        <f t="array" aca="1" ref="AS431" ca="1">_xlfn.XLOOKUP($A431&amp;$B431,'[5]产值及收款计划（2026）'!$A:$A&amp;'[5]产值及收款计划（2026）'!$B:$B,'[5]产值及收款计划（2026）'!AS:AS)</f>
        <v>0</v>
      </c>
      <c r="AT431" s="256" cm="1">
        <f t="array" aca="1" ref="AT431" ca="1">_xlfn.XLOOKUP($A431&amp;$B431,'[5]产值及收款计划（2026）'!$A:$A&amp;'[5]产值及收款计划（2026）'!$B:$B,'[5]产值及收款计划（2026）'!AT:AT)</f>
        <v>0</v>
      </c>
      <c r="AU431" s="256" cm="1">
        <f t="array" aca="1" ref="AU431" ca="1">_xlfn.XLOOKUP($A431&amp;$B431,'[5]产值及收款计划（2026）'!$A:$A&amp;'[5]产值及收款计划（2026）'!$B:$B,'[5]产值及收款计划（2026）'!AU:AU)</f>
        <v>0</v>
      </c>
      <c r="AV431" s="256" cm="1">
        <f t="array" aca="1" ref="AV431" ca="1">_xlfn.XLOOKUP($A431&amp;$B431,'[5]产值及收款计划（2026）'!$A:$A&amp;'[5]产值及收款计划（2026）'!$B:$B,'[5]产值及收款计划（2026）'!AV:AV)</f>
        <v>0</v>
      </c>
      <c r="AW431" s="256" cm="1">
        <f t="array" aca="1" ref="AW431" ca="1">_xlfn.XLOOKUP($A431&amp;$B431,'[5]产值及收款计划（2026）'!$A:$A&amp;'[5]产值及收款计划（2026）'!$B:$B,'[5]产值及收款计划（2026）'!AW:AW)</f>
        <v>2.4</v>
      </c>
      <c r="AX431" s="256" cm="1">
        <f t="array" aca="1" ref="AX431" ca="1">_xlfn.XLOOKUP($A431&amp;$B431,'[5]产值及收款计划（2026）'!$A:$A&amp;'[5]产值及收款计划（2026）'!$B:$B,'[5]产值及收款计划（2026）'!AX:AX)</f>
        <v>0</v>
      </c>
      <c r="AY431" s="256" cm="1">
        <f t="array" aca="1" ref="AY431" ca="1">_xlfn.XLOOKUP($A431&amp;$B431,'[5]产值及收款计划（2026）'!$A:$A&amp;'[5]产值及收款计划（2026）'!$B:$B,'[5]产值及收款计划（2026）'!AY:AY)</f>
        <v>0.6</v>
      </c>
      <c r="AZ431" s="256" cm="1">
        <f t="array" aca="1" ref="AZ431" ca="1">_xlfn.XLOOKUP($A431&amp;$B431,'[5]产值及收款计划（2026）'!$A:$A&amp;'[5]产值及收款计划（2026）'!$B:$B,'[5]产值及收款计划（2026）'!AZ:AZ)</f>
        <v>0.6</v>
      </c>
      <c r="BA431" s="256" cm="1">
        <f t="array" aca="1" ref="BA431" ca="1">_xlfn.XLOOKUP($A431&amp;$B431,'[5]产值及收款计划（2026）'!$A:$A&amp;'[5]产值及收款计划（2026）'!$B:$B,'[5]产值及收款计划（2026）'!BA:BA)</f>
        <v>0</v>
      </c>
      <c r="BB431" s="256" cm="1">
        <f t="array" aca="1" ref="BB431" ca="1">_xlfn.XLOOKUP($A431&amp;$B431,'[5]产值及收款计划（2026）'!$A:$A&amp;'[5]产值及收款计划（2026）'!$B:$B,'[5]产值及收款计划（2026）'!BB:BB)</f>
        <v>0</v>
      </c>
      <c r="BC431" s="256" cm="1">
        <f t="array" aca="1" ref="BC431" ca="1">_xlfn.XLOOKUP($A431&amp;$B431,'[5]产值及收款计划（2026）'!$A:$A&amp;'[5]产值及收款计划（2026）'!$B:$B,'[5]产值及收款计划（2026）'!BC:BC)</f>
        <v>0</v>
      </c>
      <c r="BD431" s="256" cm="1">
        <f t="array" aca="1" ref="BD431" ca="1">_xlfn.XLOOKUP($A431&amp;$B431,'[5]产值及收款计划（2026）'!$A:$A&amp;'[5]产值及收款计划（2026）'!$B:$B,'[5]产值及收款计划（2026）'!BD:BD)</f>
        <v>0</v>
      </c>
      <c r="BE431" s="256" cm="1">
        <f t="array" aca="1" ref="BE431" ca="1">_xlfn.XLOOKUP($A431&amp;$B431,'[5]产值及收款计划（2026）'!$A:$A&amp;'[5]产值及收款计划（2026）'!$B:$B,'[5]产值及收款计划（2026）'!BE:BE)</f>
        <v>0</v>
      </c>
      <c r="BF431" s="256" cm="1">
        <f t="array" aca="1" ref="BF431" ca="1">_xlfn.XLOOKUP($A431&amp;$B431,'[5]产值及收款计划（2026）'!$A:$A&amp;'[5]产值及收款计划（2026）'!$B:$B,'[5]产值及收款计划（2026）'!BF:BF)</f>
        <v>0</v>
      </c>
      <c r="BG431" s="256" cm="1">
        <f t="array" aca="1" ref="BG431" ca="1">_xlfn.XLOOKUP($A431&amp;$B431,'[5]产值及收款计划（2026）'!$A:$A&amp;'[5]产值及收款计划（2026）'!$B:$B,'[5]产值及收款计划（2026）'!BG:BG)</f>
        <v>0</v>
      </c>
      <c r="BH431" s="256" cm="1">
        <f t="array" aca="1" ref="BH431" ca="1">_xlfn.XLOOKUP($A431&amp;$B431,'[5]产值及收款计划（2026）'!$A:$A&amp;'[5]产值及收款计划（2026）'!$B:$B,'[5]产值及收款计划（2026）'!BH:BH)</f>
        <v>0</v>
      </c>
      <c r="BI431" s="256" cm="1">
        <f t="array" aca="1" ref="BI431" ca="1">_xlfn.XLOOKUP($A431&amp;$B431,'[5]产值及收款计划（2026）'!$A:$A&amp;'[5]产值及收款计划（2026）'!$B:$B,'[5]产值及收款计划（2026）'!BI:BI)</f>
        <v>0</v>
      </c>
      <c r="BJ431" s="256" cm="1">
        <f t="array" aca="1" ref="BJ431" ca="1">_xlfn.XLOOKUP($A431&amp;$B431,'[5]产值及收款计划（2026）'!$A:$A&amp;'[5]产值及收款计划（2026）'!$B:$B,'[5]产值及收款计划（2026）'!BJ:BJ)</f>
        <v>0</v>
      </c>
      <c r="BK431" s="256" cm="1">
        <f t="array" aca="1" ref="BK431" ca="1">_xlfn.XLOOKUP($A431&amp;$B431,'[5]产值及收款计划（2026）'!$A:$A&amp;'[5]产值及收款计划（2026）'!$B:$B,'[5]产值及收款计划（2026）'!BK:BK)</f>
        <v>0</v>
      </c>
      <c r="BL431" s="256" cm="1">
        <f t="array" aca="1" ref="BL431" ca="1">_xlfn.XLOOKUP($A431&amp;$B431,'[5]产值及收款计划（2026）'!$A:$A&amp;'[5]产值及收款计划（2026）'!$B:$B,'[5]产值及收款计划（2026）'!BL:BL)</f>
        <v>0</v>
      </c>
      <c r="BM431" s="256"/>
      <c r="BN431" s="256"/>
      <c r="BO431" s="256"/>
      <c r="BP431" s="256"/>
      <c r="BQ431" s="255" t="str" cm="1">
        <f t="array" aca="1" ref="BQ431" ca="1">_xlfn.XLOOKUP($A431&amp;$B431,'[5]产值及收款计划（2026）'!$A:$A&amp;'[5]产值及收款计划（2026）'!$B:$B,'[5]产值及收款计划（2026）'!BQ:BQ)</f>
        <v>海口市建工城市运营管理有限公司</v>
      </c>
      <c r="BR431" s="256" cm="1">
        <f t="array" aca="1" ref="BR431" ca="1">_xlfn.XLOOKUP($A431&amp;$B431,'[5]产值及收款计划（2026）'!$A:$A&amp;'[5]产值及收款计划（2026）'!$B:$B,'[5]产值及收款计划（2026）'!BR:BR)</f>
        <v>0</v>
      </c>
      <c r="CA431" s="256" cm="1">
        <f t="array" aca="1" ref="CA431" ca="1">_xlfn.XLOOKUP($A431&amp;$B431,'[5]产值及收款计划（2026）'!$A:$A&amp;'[5]产值及收款计划（2026）'!$B:$B,'[5]产值及收款计划（2026）'!CA:CA)</f>
        <v>0</v>
      </c>
      <c r="CB431" s="256" cm="1">
        <f t="array" aca="1" ref="CB431" ca="1">_xlfn.XLOOKUP($A431&amp;$B431,'[5]产值及收款计划（2026）'!$A:$A&amp;'[5]产值及收款计划（2026）'!$B:$B,'[5]产值及收款计划（2026）'!CB:CB)</f>
        <v>0</v>
      </c>
      <c r="CC431" s="256" cm="1">
        <f t="array" aca="1" ref="CC431" ca="1">_xlfn.XLOOKUP($A431&amp;$B431,'[5]产值及收款计划（2026）'!$A:$A&amp;'[5]产值及收款计划（2026）'!$B:$B,'[5]产值及收款计划（2026）'!CC:CC)</f>
        <v>0</v>
      </c>
      <c r="CD431" s="256" cm="1">
        <f t="array" aca="1" ref="CD431" ca="1">_xlfn.XLOOKUP($A431&amp;$B431,'[5]产值及收款计划（2026）'!$A:$A&amp;'[5]产值及收款计划（2026）'!$B:$B,'[5]产值及收款计划（2026）'!CD:CD)</f>
        <v>0</v>
      </c>
      <c r="CE431" s="256" cm="1">
        <f t="array" aca="1" ref="CE431" ca="1">_xlfn.XLOOKUP($A431&amp;$B431,'[5]产值及收款计划（2026）'!$A:$A&amp;'[5]产值及收款计划（2026）'!$B:$B,'[5]产值及收款计划（2026）'!CE:CE)</f>
        <v>0</v>
      </c>
      <c r="CF431" s="256" cm="1">
        <f t="array" aca="1" ref="CF431" ca="1">_xlfn.XLOOKUP($A431&amp;$B431,'[5]产值及收款计划（2026）'!$A:$A&amp;'[5]产值及收款计划（2026）'!$B:$B,'[5]产值及收款计划（2026）'!CF:CF)</f>
        <v>0</v>
      </c>
      <c r="CG431" s="256" cm="1">
        <f t="array" aca="1" ref="CG431" ca="1">_xlfn.XLOOKUP($A431&amp;$B431,'[5]产值及收款计划（2026）'!$A:$A&amp;'[5]产值及收款计划（2026）'!$B:$B,'[5]产值及收款计划（2026）'!CG:CG)</f>
        <v>0</v>
      </c>
      <c r="CH431" s="256" cm="1">
        <f t="array" aca="1" ref="CH431" ca="1">_xlfn.XLOOKUP($A431&amp;$B431,'[5]产值及收款计划（2026）'!$A:$A&amp;'[5]产值及收款计划（2026）'!$B:$B,'[5]产值及收款计划（2026）'!CH:CH)</f>
        <v>0</v>
      </c>
      <c r="CI431" s="256" cm="1">
        <f t="array" aca="1" ref="CI431" ca="1">_xlfn.XLOOKUP($A431&amp;$B431,'[5]产值及收款计划（2026）'!$A:$A&amp;'[5]产值及收款计划（2026）'!$B:$B,'[5]产值及收款计划（2026）'!CI:CI)</f>
        <v>0</v>
      </c>
      <c r="CJ431" s="256" cm="1">
        <f t="array" aca="1" ref="CJ431" ca="1">_xlfn.XLOOKUP($A431&amp;$B431,'[5]产值及收款计划（2026）'!$A:$A&amp;'[5]产值及收款计划（2026）'!$B:$B,'[5]产值及收款计划（2026）'!CJ:CJ)</f>
        <v>0</v>
      </c>
      <c r="CK431" s="256" cm="1">
        <f t="array" aca="1" ref="CK431" ca="1">_xlfn.XLOOKUP($A431&amp;$B431,'[5]产值及收款计划（2026）'!$A:$A&amp;'[5]产值及收款计划（2026）'!$B:$B,'[5]产值及收款计划（2026）'!CK:CK)</f>
        <v>0</v>
      </c>
      <c r="CL431" s="256" cm="1">
        <f t="array" aca="1" ref="CL431" ca="1">_xlfn.XLOOKUP($A431&amp;$B431,'[5]产值及收款计划（2026）'!$A:$A&amp;'[5]产值及收款计划（2026）'!$B:$B,'[5]产值及收款计划（2026）'!CL:CL)</f>
        <v>0</v>
      </c>
      <c r="DA431" s="256" cm="1">
        <f t="array" aca="1" ref="DA431" ca="1">_xlfn.XLOOKUP($A431&amp;$B431,'[5]产值及收款计划（2026）'!$A:$A&amp;'[5]产值及收款计划（2026）'!$B:$B,'[5]产值及收款计划（2026）'!DA:DA)</f>
        <v>0</v>
      </c>
      <c r="DB431" s="256" cm="1">
        <f t="array" aca="1" ref="DB431" ca="1">_xlfn.XLOOKUP($A431&amp;$B431,'[5]产值及收款计划（2026）'!$A:$A&amp;'[5]产值及收款计划（2026）'!$B:$B,'[5]产值及收款计划（2026）'!DB:DB)</f>
        <v>0</v>
      </c>
      <c r="DC431" s="256" cm="1">
        <f t="array" aca="1" ref="DC431" ca="1">_xlfn.XLOOKUP($A431&amp;$B431,'[5]产值及收款计划（2026）'!$A:$A&amp;'[5]产值及收款计划（2026）'!$B:$B,'[5]产值及收款计划（2026）'!DC:DC)</f>
        <v>0</v>
      </c>
      <c r="DD431" s="256" cm="1">
        <f t="array" aca="1" ref="DD431" ca="1">_xlfn.XLOOKUP($A431&amp;$B431,'[5]产值及收款计划（2026）'!$A:$A&amp;'[5]产值及收款计划（2026）'!$B:$B,'[5]产值及收款计划（2026）'!DD:DD)</f>
        <v>0</v>
      </c>
      <c r="DE431" s="256" cm="1">
        <f t="array" aca="1" ref="DE431" ca="1">_xlfn.XLOOKUP($A431&amp;$B431,'[5]产值及收款计划（2026）'!$A:$A&amp;'[5]产值及收款计划（2026）'!$B:$B,'[5]产值及收款计划（2026）'!DE:DE)</f>
        <v>0</v>
      </c>
      <c r="DF431" s="256" cm="1">
        <f t="array" aca="1" ref="DF431" ca="1">_xlfn.XLOOKUP($A431&amp;$B431,'[5]产值及收款计划（2026）'!$A:$A&amp;'[5]产值及收款计划（2026）'!$B:$B,'[5]产值及收款计划（2026）'!DF:DF)</f>
        <v>0</v>
      </c>
      <c r="DG431" s="256" cm="1">
        <f t="array" aca="1" ref="DG431" ca="1">_xlfn.XLOOKUP($A431&amp;$B431,'[5]产值及收款计划（2026）'!$A:$A&amp;'[5]产值及收款计划（2026）'!$B:$B,'[5]产值及收款计划（2026）'!DG:DG)</f>
        <v>0</v>
      </c>
      <c r="DH431" s="256" cm="1">
        <f t="array" aca="1" ref="DH431" ca="1">_xlfn.XLOOKUP($A431&amp;$B431,'[5]产值及收款计划（2026）'!$A:$A&amp;'[5]产值及收款计划（2026）'!$B:$B,'[5]产值及收款计划（2026）'!DH:DH)</f>
        <v>0</v>
      </c>
      <c r="DI431" s="256" cm="1">
        <f t="array" aca="1" ref="DI431" ca="1">_xlfn.XLOOKUP($A431&amp;$B431,'[5]产值及收款计划（2026）'!$A:$A&amp;'[5]产值及收款计划（2026）'!$B:$B,'[5]产值及收款计划（2026）'!DI:DI)</f>
        <v>0</v>
      </c>
      <c r="DJ431" s="256" cm="1">
        <f t="array" aca="1" ref="DJ431" ca="1">_xlfn.XLOOKUP($A431&amp;$B431,'[5]产值及收款计划（2026）'!$A:$A&amp;'[5]产值及收款计划（2026）'!$B:$B,'[5]产值及收款计划（2026）'!DJ:DJ)</f>
        <v>0</v>
      </c>
      <c r="DK431" s="256" cm="1">
        <f t="array" aca="1" ref="DK431" ca="1">_xlfn.XLOOKUP($A431&amp;$B431,'[5]产值及收款计划（2026）'!$A:$A&amp;'[5]产值及收款计划（2026）'!$B:$B,'[5]产值及收款计划（2026）'!DK:DK)</f>
        <v>0</v>
      </c>
      <c r="DL431" s="256" cm="1">
        <f t="array" aca="1" ref="DL431" ca="1">_xlfn.XLOOKUP($A431&amp;$B431,'[5]产值及收款计划（2026）'!$A:$A&amp;'[5]产值及收款计划（2026）'!$B:$B,'[5]产值及收款计划（2026）'!DL:DL)</f>
        <v>0</v>
      </c>
      <c r="DM431" s="264"/>
      <c r="DN431" s="250"/>
    </row>
    <row r="432" spans="1:118" ht="20.25" x14ac:dyDescent="0.15">
      <c r="A432" s="254">
        <f t="shared" ca="1" si="22"/>
        <v>11</v>
      </c>
      <c r="B432" s="254" t="s">
        <v>29</v>
      </c>
      <c r="C432" s="255" t="str" cm="1">
        <f t="array" aca="1" ref="C432" ca="1">_xlfn.XLOOKUP($A432&amp;$B432,'[5]产值及收款计划（2026）'!$A:$A&amp;'[5]产值及收款计划（2026）'!$B:$B,'[5]产值及收款计划（2026）'!C:C)</f>
        <v>ZHT2021101400116</v>
      </c>
      <c r="D432" s="255" t="str" cm="1">
        <f t="array" aca="1" ref="D432" ca="1">_xlfn.XLOOKUP($A432&amp;$B432,'[5]产值及收款计划（2026）'!$A:$A&amp;'[5]产值及收款计划（2026）'!$B:$B,'[5]产值及收款计划（2026）'!D:D)</f>
        <v>坪山沙湖项目智慧工地施工合同</v>
      </c>
      <c r="E432" s="256" cm="1">
        <f t="array" aca="1" ref="E432" ca="1">_xlfn.XLOOKUP($A432&amp;$B432,'[5]产值及收款计划（2026）'!$A:$A&amp;'[5]产值及收款计划（2026）'!$B:$B,'[5]产值及收款计划（2026）'!E:E)</f>
        <v>18.972246999999999</v>
      </c>
      <c r="F432" s="256" cm="1">
        <f t="array" aca="1" ref="F432" ca="1">_xlfn.XLOOKUP($A432&amp;$B432,'[5]产值及收款计划（2026）'!$A:$A&amp;'[5]产值及收款计划（2026）'!$B:$B,'[5]产值及收款计划（2026）'!F:F)</f>
        <v>18.972246999999999</v>
      </c>
      <c r="G432" s="256" cm="1">
        <f t="array" aca="1" ref="G432" ca="1">_xlfn.XLOOKUP($A432&amp;$B432,'[5]产值及收款计划（2026）'!$A:$A&amp;'[5]产值及收款计划（2026）'!$B:$B,'[5]产值及收款计划（2026）'!G:G)</f>
        <v>0</v>
      </c>
      <c r="H432" s="256" cm="1">
        <f t="array" aca="1" ref="H432" ca="1">_xlfn.XLOOKUP($A432&amp;$B432,'[5]产值及收款计划（2026）'!$A:$A&amp;'[5]产值及收款计划（2026）'!$B:$B,'[5]产值及收款计划（2026）'!H:H)</f>
        <v>0.94864700000000102</v>
      </c>
      <c r="I432" s="257" cm="1">
        <f t="array" aca="1" ref="I432" ca="1">_xlfn.XLOOKUP($A432&amp;$B432,'[5]产值及收款计划（2026）'!$A:$A&amp;'[5]产值及收款计划（2026）'!$B:$B,'[5]产值及收款计划（2026）'!I:I)</f>
        <v>5.0001826351934002E-2</v>
      </c>
      <c r="J432" s="256" cm="1">
        <f t="array" aca="1" ref="J432" ca="1">_xlfn.XLOOKUP($A432&amp;$B432,'[5]产值及收款计划（2026）'!$A:$A&amp;'[5]产值及收款计划（2026）'!$B:$B,'[5]产值及收款计划（2026）'!J:J)</f>
        <v>0.13</v>
      </c>
      <c r="K432" s="256" cm="1">
        <f t="array" aca="1" ref="K432" ca="1">_xlfn.XLOOKUP($A432&amp;$B432,'[5]产值及收款计划（2026）'!$A:$A&amp;'[5]产值及收款计划（2026）'!$B:$B,'[5]产值及收款计划（2026）'!K:K)</f>
        <v>0</v>
      </c>
      <c r="L432" s="256" cm="1">
        <f t="array" aca="1" ref="L432" ca="1">_xlfn.XLOOKUP($A432&amp;$B432,'[5]产值及收款计划（2026）'!$A:$A&amp;'[5]产值及收款计划（2026）'!$B:$B,'[5]产值及收款计划（2026）'!L:L)</f>
        <v>0</v>
      </c>
      <c r="M432" s="256" t="str" cm="1">
        <f t="array" aca="1" ref="M432" ca="1">_xlfn.XLOOKUP($A432&amp;$B432,'[5]产值及收款计划（2026）'!$A:$A&amp;'[5]产值及收款计划（2026）'!$B:$B,'[5]产值及收款计划（2026）'!M:M)</f>
        <v>主导</v>
      </c>
      <c r="N432" s="256" cm="1">
        <f t="array" aca="1" ref="N432" ca="1">_xlfn.XLOOKUP($A432&amp;$B432,'[5]产值及收款计划（2026）'!$A:$A&amp;'[5]产值及收款计划（2026）'!$B:$B,'[5]产值及收款计划（2026）'!N:N)</f>
        <v>0</v>
      </c>
      <c r="O432" s="256" t="str" cm="1">
        <f t="array" aca="1" ref="O432" ca="1">_xlfn.XLOOKUP($A432&amp;$B432,'[5]产值及收款计划（2026）'!$A:$A&amp;'[5]产值及收款计划（2026）'!$B:$B,'[5]产值及收款计划（2026）'!O:O)</f>
        <v>明艳丽</v>
      </c>
      <c r="P432" s="255" t="str" cm="1">
        <f t="array" aca="1" ref="P432" ca="1">_xlfn.XLOOKUP($A432&amp;$B432,'[5]产值及收款计划（2026）'!$A:$A&amp;'[5]产值及收款计划（2026）'!$B:$B,'[5]产值及收款计划（2026）'!P:P)</f>
        <v>过往已完结</v>
      </c>
      <c r="Q432" s="256" cm="1">
        <f t="array" aca="1" ref="Q432" ca="1">_xlfn.XLOOKUP($A432&amp;$B432,'[5]产值及收款计划（2026）'!$A:$A&amp;'[5]产值及收款计划（2026）'!$B:$B,'[5]产值及收款计划（2026）'!Q:Q)</f>
        <v>0</v>
      </c>
      <c r="R432" s="256" cm="1">
        <f t="array" aca="1" ref="R432" ca="1">_xlfn.XLOOKUP($A432&amp;$B432,'[5]产值及收款计划（2026）'!$A:$A&amp;'[5]产值及收款计划（2026）'!$B:$B,'[5]产值及收款计划（2026）'!R:R)</f>
        <v>0</v>
      </c>
      <c r="S432" s="256" cm="1">
        <f t="array" aca="1" ref="S432" ca="1">_xlfn.XLOOKUP($A432&amp;$B432,'[5]产值及收款计划（2026）'!$A:$A&amp;'[5]产值及收款计划（2026）'!$B:$B,'[5]产值及收款计划（2026）'!S:S)</f>
        <v>0</v>
      </c>
      <c r="T432" s="256" cm="1">
        <f t="array" aca="1" ref="T432" ca="1">_xlfn.XLOOKUP($A432&amp;$B432,'[5]产值及收款计划（2026）'!$A:$A&amp;'[5]产值及收款计划（2026）'!$B:$B,'[5]产值及收款计划（2026）'!T:T)</f>
        <v>18.972246999999999</v>
      </c>
      <c r="U432" s="256" cm="1">
        <f t="array" aca="1" ref="U432" ca="1">_xlfn.XLOOKUP($A432&amp;$B432,'[5]产值及收款计划（2026）'!$A:$A&amp;'[5]产值及收款计划（2026）'!$B:$B,'[5]产值及收款计划（2026）'!U:U)</f>
        <v>0</v>
      </c>
      <c r="V432" s="256" cm="1">
        <f t="array" aca="1" ref="V432" ca="1">_xlfn.XLOOKUP($A432&amp;$B432,'[5]产值及收款计划（2026）'!$A:$A&amp;'[5]产值及收款计划（2026）'!$B:$B,'[5]产值及收款计划（2026）'!V:V)</f>
        <v>0</v>
      </c>
      <c r="W432" s="256" cm="1">
        <f t="array" aca="1" ref="W432" ca="1">_xlfn.XLOOKUP($A432&amp;$B432,'[5]产值及收款计划（2026）'!$A:$A&amp;'[5]产值及收款计划（2026）'!$B:$B,'[5]产值及收款计划（2026）'!W:W)</f>
        <v>0</v>
      </c>
      <c r="X432" s="256" cm="1">
        <f t="array" aca="1" ref="X432" ca="1">_xlfn.XLOOKUP($A432&amp;$B432,'[5]产值及收款计划（2026）'!$A:$A&amp;'[5]产值及收款计划（2026）'!$B:$B,'[5]产值及收款计划（2026）'!X:X)</f>
        <v>0</v>
      </c>
      <c r="Y432" s="256" cm="1">
        <f t="array" aca="1" ref="Y432" ca="1">_xlfn.XLOOKUP($A432&amp;$B432,'[5]产值及收款计划（2026）'!$A:$A&amp;'[5]产值及收款计划（2026）'!$B:$B,'[5]产值及收款计划（2026）'!Y:Y)</f>
        <v>0</v>
      </c>
      <c r="Z432" s="256" cm="1">
        <f t="array" aca="1" ref="Z432" ca="1">_xlfn.XLOOKUP($A432&amp;$B432,'[5]产值及收款计划（2026）'!$A:$A&amp;'[5]产值及收款计划（2026）'!$B:$B,'[5]产值及收款计划（2026）'!Z:Z)</f>
        <v>0</v>
      </c>
      <c r="AA432" s="256" cm="1">
        <f t="array" aca="1" ref="AA432" ca="1">_xlfn.XLOOKUP($A432&amp;$B432,'[5]产值及收款计划（2026）'!$A:$A&amp;'[5]产值及收款计划（2026）'!$B:$B,'[5]产值及收款计划（2026）'!AA:AA)</f>
        <v>0</v>
      </c>
      <c r="AB432" s="256" cm="1">
        <f t="array" aca="1" ref="AB432" ca="1">_xlfn.XLOOKUP($A432&amp;$B432,'[5]产值及收款计划（2026）'!$A:$A&amp;'[5]产值及收款计划（2026）'!$B:$B,'[5]产值及收款计划（2026）'!AB:AB)</f>
        <v>0</v>
      </c>
      <c r="AC432" s="256" cm="1">
        <f t="array" aca="1" ref="AC432" ca="1">_xlfn.XLOOKUP($A432&amp;$B432,'[5]产值及收款计划（2026）'!$A:$A&amp;'[5]产值及收款计划（2026）'!$B:$B,'[5]产值及收款计划（2026）'!AC:AC)</f>
        <v>0</v>
      </c>
      <c r="AD432" s="256" cm="1">
        <f t="array" aca="1" ref="AD432" ca="1">_xlfn.XLOOKUP($A432&amp;$B432,'[5]产值及收款计划（2026）'!$A:$A&amp;'[5]产值及收款计划（2026）'!$B:$B,'[5]产值及收款计划（2026）'!AD:AD)</f>
        <v>0</v>
      </c>
      <c r="AE432" s="256" cm="1">
        <f t="array" aca="1" ref="AE432" ca="1">_xlfn.XLOOKUP($A432&amp;$B432,'[5]产值及收款计划（2026）'!$A:$A&amp;'[5]产值及收款计划（2026）'!$B:$B,'[5]产值及收款计划（2026）'!AE:AE)</f>
        <v>0</v>
      </c>
      <c r="AF432" s="256" cm="1">
        <f t="array" aca="1" ref="AF432" ca="1">_xlfn.XLOOKUP($A432&amp;$B432,'[5]产值及收款计划（2026）'!$A:$A&amp;'[5]产值及收款计划（2026）'!$B:$B,'[5]产值及收款计划（2026）'!AF:AF)</f>
        <v>0</v>
      </c>
      <c r="AG432" s="256" cm="1">
        <f t="array" aca="1" ref="AG432" ca="1">_xlfn.XLOOKUP($A432&amp;$B432,'[5]产值及收款计划（2026）'!$A:$A&amp;'[5]产值及收款计划（2026）'!$B:$B,'[5]产值及收款计划（2026）'!AG:AG)</f>
        <v>0</v>
      </c>
      <c r="AH432" s="256" cm="1">
        <f t="array" aca="1" ref="AH432" ca="1">_xlfn.XLOOKUP($A432&amp;$B432,'[5]产值及收款计划（2026）'!$A:$A&amp;'[5]产值及收款计划（2026）'!$B:$B,'[5]产值及收款计划（2026）'!AH:AH)</f>
        <v>0</v>
      </c>
      <c r="AI432" s="256" cm="1">
        <f t="array" aca="1" ref="AI432" ca="1">_xlfn.XLOOKUP($A432&amp;$B432,'[5]产值及收款计划（2026）'!$A:$A&amp;'[5]产值及收款计划（2026）'!$B:$B,'[5]产值及收款计划（2026）'!AI:AI)</f>
        <v>0</v>
      </c>
      <c r="AJ432" s="256" cm="1">
        <f t="array" aca="1" ref="AJ432" ca="1">_xlfn.XLOOKUP($A432&amp;$B432,'[5]产值及收款计划（2026）'!$A:$A&amp;'[5]产值及收款计划（2026）'!$B:$B,'[5]产值及收款计划（2026）'!AJ:AJ)</f>
        <v>0</v>
      </c>
      <c r="AK432" s="256" cm="1">
        <f t="array" aca="1" ref="AK432" ca="1">_xlfn.XLOOKUP($A432&amp;$B432,'[5]产值及收款计划（2026）'!$A:$A&amp;'[5]产值及收款计划（2026）'!$B:$B,'[5]产值及收款计划（2026）'!AK:AK)</f>
        <v>0</v>
      </c>
      <c r="AL432" s="256" cm="1">
        <f t="array" aca="1" ref="AL432" ca="1">_xlfn.XLOOKUP($A432&amp;$B432,'[5]产值及收款计划（2026）'!$A:$A&amp;'[5]产值及收款计划（2026）'!$B:$B,'[5]产值及收款计划（2026）'!AL:AL)</f>
        <v>0</v>
      </c>
      <c r="AM432" s="263" t="e" cm="1">
        <f t="array" aca="1" ref="AM432" ca="1">_xlfn.LET(_xlpm.勾选月份状态数组,TRANSPOSE('PPT(12-15页）-TOP10'!$A$3:$A$14),_xlpm.选择数据区,IF('PPT(12-15页）-TOP10'!$E$3="收款",$BA432:$BL432,$AA432:$AL432),SUM(_xlfn._xlws.FILTER(_xlpm.选择数据区,_xlpm.勾选月份状态数组,"")))</f>
        <v>#NAME?</v>
      </c>
      <c r="AN432" s="256" t="e" cm="1">
        <f t="array" aca="1" ref="AN432" ca="1">_xlfn.LET(_xlpm.勾选月份状态数组,TRANSPOSE('PPT(12-15页）-TOP10'!$A$3:$A$14),_xlpm.选择数据区,IF('PPT(12-15页）-TOP10'!$E$3="收款",$DA432:$DL432,$CA432:$CL432),SUM(_xlfn._xlws.FILTER(_xlpm.选择数据区,_xlpm.勾选月份状态数组,"")))</f>
        <v>#NAME?</v>
      </c>
      <c r="AO432" s="256">
        <f ca="1">SUM(CA432:CC432)+SUM(AD432:AL432)</f>
        <v>0</v>
      </c>
      <c r="AP432" s="256"/>
      <c r="AQ432" s="256"/>
      <c r="AR432" s="256"/>
      <c r="AS432" s="256" cm="1">
        <f t="array" aca="1" ref="AS432" ca="1">_xlfn.XLOOKUP($A432&amp;$B432,'[5]产值及收款计划（2026）'!$A:$A&amp;'[5]产值及收款计划（2026）'!$B:$B,'[5]产值及收款计划（2026）'!AS:AS)</f>
        <v>0</v>
      </c>
      <c r="AT432" s="256" cm="1">
        <f t="array" aca="1" ref="AT432" ca="1">_xlfn.XLOOKUP($A432&amp;$B432,'[5]产值及收款计划（2026）'!$A:$A&amp;'[5]产值及收款计划（2026）'!$B:$B,'[5]产值及收款计划（2026）'!AT:AT)</f>
        <v>0</v>
      </c>
      <c r="AU432" s="256" cm="1">
        <f t="array" aca="1" ref="AU432" ca="1">_xlfn.XLOOKUP($A432&amp;$B432,'[5]产值及收款计划（2026）'!$A:$A&amp;'[5]产值及收款计划（2026）'!$B:$B,'[5]产值及收款计划（2026）'!AU:AU)</f>
        <v>0</v>
      </c>
      <c r="AV432" s="256" cm="1">
        <f t="array" aca="1" ref="AV432" ca="1">_xlfn.XLOOKUP($A432&amp;$B432,'[5]产值及收款计划（2026）'!$A:$A&amp;'[5]产值及收款计划（2026）'!$B:$B,'[5]产值及收款计划（2026）'!AV:AV)</f>
        <v>0</v>
      </c>
      <c r="AW432" s="256" cm="1">
        <f t="array" aca="1" ref="AW432" ca="1">_xlfn.XLOOKUP($A432&amp;$B432,'[5]产值及收款计划（2026）'!$A:$A&amp;'[5]产值及收款计划（2026）'!$B:$B,'[5]产值及收款计划（2026）'!AW:AW)</f>
        <v>18.403079999999999</v>
      </c>
      <c r="AX432" s="256" cm="1">
        <f t="array" aca="1" ref="AX432" ca="1">_xlfn.XLOOKUP($A432&amp;$B432,'[5]产值及收款计划（2026）'!$A:$A&amp;'[5]产值及收款计划（2026）'!$B:$B,'[5]产值及收款计划（2026）'!AX:AX)</f>
        <v>0</v>
      </c>
      <c r="AY432" s="256" cm="1">
        <f t="array" aca="1" ref="AY432" ca="1">_xlfn.XLOOKUP($A432&amp;$B432,'[5]产值及收款计划（2026）'!$A:$A&amp;'[5]产值及收款计划（2026）'!$B:$B,'[5]产值及收款计划（2026）'!AY:AY)</f>
        <v>0.56916699999999998</v>
      </c>
      <c r="AZ432" s="256" cm="1">
        <f t="array" aca="1" ref="AZ432" ca="1">_xlfn.XLOOKUP($A432&amp;$B432,'[5]产值及收款计划（2026）'!$A:$A&amp;'[5]产值及收款计划（2026）'!$B:$B,'[5]产值及收款计划（2026）'!AZ:AZ)</f>
        <v>0.56916699999999998</v>
      </c>
      <c r="BA432" s="256" cm="1">
        <f t="array" aca="1" ref="BA432" ca="1">_xlfn.XLOOKUP($A432&amp;$B432,'[5]产值及收款计划（2026）'!$A:$A&amp;'[5]产值及收款计划（2026）'!$B:$B,'[5]产值及收款计划（2026）'!BA:BA)</f>
        <v>0</v>
      </c>
      <c r="BB432" s="256" cm="1">
        <f t="array" aca="1" ref="BB432" ca="1">_xlfn.XLOOKUP($A432&amp;$B432,'[5]产值及收款计划（2026）'!$A:$A&amp;'[5]产值及收款计划（2026）'!$B:$B,'[5]产值及收款计划（2026）'!BB:BB)</f>
        <v>0</v>
      </c>
      <c r="BC432" s="256" cm="1">
        <f t="array" aca="1" ref="BC432" ca="1">_xlfn.XLOOKUP($A432&amp;$B432,'[5]产值及收款计划（2026）'!$A:$A&amp;'[5]产值及收款计划（2026）'!$B:$B,'[5]产值及收款计划（2026）'!BC:BC)</f>
        <v>0</v>
      </c>
      <c r="BD432" s="256" cm="1">
        <f t="array" aca="1" ref="BD432" ca="1">_xlfn.XLOOKUP($A432&amp;$B432,'[5]产值及收款计划（2026）'!$A:$A&amp;'[5]产值及收款计划（2026）'!$B:$B,'[5]产值及收款计划（2026）'!BD:BD)</f>
        <v>0</v>
      </c>
      <c r="BE432" s="256" cm="1">
        <f t="array" aca="1" ref="BE432" ca="1">_xlfn.XLOOKUP($A432&amp;$B432,'[5]产值及收款计划（2026）'!$A:$A&amp;'[5]产值及收款计划（2026）'!$B:$B,'[5]产值及收款计划（2026）'!BE:BE)</f>
        <v>0</v>
      </c>
      <c r="BF432" s="256" cm="1">
        <f t="array" aca="1" ref="BF432" ca="1">_xlfn.XLOOKUP($A432&amp;$B432,'[5]产值及收款计划（2026）'!$A:$A&amp;'[5]产值及收款计划（2026）'!$B:$B,'[5]产值及收款计划（2026）'!BF:BF)</f>
        <v>0</v>
      </c>
      <c r="BG432" s="256" cm="1">
        <f t="array" aca="1" ref="BG432" ca="1">_xlfn.XLOOKUP($A432&amp;$B432,'[5]产值及收款计划（2026）'!$A:$A&amp;'[5]产值及收款计划（2026）'!$B:$B,'[5]产值及收款计划（2026）'!BG:BG)</f>
        <v>0</v>
      </c>
      <c r="BH432" s="256" cm="1">
        <f t="array" aca="1" ref="BH432" ca="1">_xlfn.XLOOKUP($A432&amp;$B432,'[5]产值及收款计划（2026）'!$A:$A&amp;'[5]产值及收款计划（2026）'!$B:$B,'[5]产值及收款计划（2026）'!BH:BH)</f>
        <v>0</v>
      </c>
      <c r="BI432" s="256" cm="1">
        <f t="array" aca="1" ref="BI432" ca="1">_xlfn.XLOOKUP($A432&amp;$B432,'[5]产值及收款计划（2026）'!$A:$A&amp;'[5]产值及收款计划（2026）'!$B:$B,'[5]产值及收款计划（2026）'!BI:BI)</f>
        <v>0</v>
      </c>
      <c r="BJ432" s="256" cm="1">
        <f t="array" aca="1" ref="BJ432" ca="1">_xlfn.XLOOKUP($A432&amp;$B432,'[5]产值及收款计划（2026）'!$A:$A&amp;'[5]产值及收款计划（2026）'!$B:$B,'[5]产值及收款计划（2026）'!BJ:BJ)</f>
        <v>0</v>
      </c>
      <c r="BK432" s="256" cm="1">
        <f t="array" aca="1" ref="BK432" ca="1">_xlfn.XLOOKUP($A432&amp;$B432,'[5]产值及收款计划（2026）'!$A:$A&amp;'[5]产值及收款计划（2026）'!$B:$B,'[5]产值及收款计划（2026）'!BK:BK)</f>
        <v>0</v>
      </c>
      <c r="BL432" s="256" cm="1">
        <f t="array" aca="1" ref="BL432" ca="1">_xlfn.XLOOKUP($A432&amp;$B432,'[5]产值及收款计划（2026）'!$A:$A&amp;'[5]产值及收款计划（2026）'!$B:$B,'[5]产值及收款计划（2026）'!BL:BL)</f>
        <v>0</v>
      </c>
      <c r="BM432" s="256"/>
      <c r="BN432" s="256"/>
      <c r="BO432" s="256"/>
      <c r="BP432" s="256"/>
      <c r="BQ432" s="255" t="str" cm="1">
        <f t="array" aca="1" ref="BQ432" ca="1">_xlfn.XLOOKUP($A432&amp;$B432,'[5]产值及收款计划（2026）'!$A:$A&amp;'[5]产值及收款计划（2026）'!$B:$B,'[5]产值及收款计划（2026）'!BQ:BQ)</f>
        <v>深圳市龙光春城投资发展有限公司</v>
      </c>
      <c r="BR432" s="256" cm="1">
        <f t="array" aca="1" ref="BR432" ca="1">_xlfn.XLOOKUP($A432&amp;$B432,'[5]产值及收款计划（2026）'!$A:$A&amp;'[5]产值及收款计划（2026）'!$B:$B,'[5]产值及收款计划（2026）'!BR:BR)</f>
        <v>0</v>
      </c>
      <c r="CA432" s="256" cm="1">
        <f t="array" aca="1" ref="CA432" ca="1">_xlfn.XLOOKUP($A432&amp;$B432,'[5]产值及收款计划（2026）'!$A:$A&amp;'[5]产值及收款计划（2026）'!$B:$B,'[5]产值及收款计划（2026）'!CA:CA)</f>
        <v>0</v>
      </c>
      <c r="CB432" s="256" cm="1">
        <f t="array" aca="1" ref="CB432" ca="1">_xlfn.XLOOKUP($A432&amp;$B432,'[5]产值及收款计划（2026）'!$A:$A&amp;'[5]产值及收款计划（2026）'!$B:$B,'[5]产值及收款计划（2026）'!CB:CB)</f>
        <v>0</v>
      </c>
      <c r="CC432" s="256" cm="1">
        <f t="array" aca="1" ref="CC432" ca="1">_xlfn.XLOOKUP($A432&amp;$B432,'[5]产值及收款计划（2026）'!$A:$A&amp;'[5]产值及收款计划（2026）'!$B:$B,'[5]产值及收款计划（2026）'!CC:CC)</f>
        <v>0</v>
      </c>
      <c r="CD432" s="256" cm="1">
        <f t="array" aca="1" ref="CD432" ca="1">_xlfn.XLOOKUP($A432&amp;$B432,'[5]产值及收款计划（2026）'!$A:$A&amp;'[5]产值及收款计划（2026）'!$B:$B,'[5]产值及收款计划（2026）'!CD:CD)</f>
        <v>0</v>
      </c>
      <c r="CE432" s="256" cm="1">
        <f t="array" aca="1" ref="CE432" ca="1">_xlfn.XLOOKUP($A432&amp;$B432,'[5]产值及收款计划（2026）'!$A:$A&amp;'[5]产值及收款计划（2026）'!$B:$B,'[5]产值及收款计划（2026）'!CE:CE)</f>
        <v>0</v>
      </c>
      <c r="CF432" s="256" cm="1">
        <f t="array" aca="1" ref="CF432" ca="1">_xlfn.XLOOKUP($A432&amp;$B432,'[5]产值及收款计划（2026）'!$A:$A&amp;'[5]产值及收款计划（2026）'!$B:$B,'[5]产值及收款计划（2026）'!CF:CF)</f>
        <v>0</v>
      </c>
      <c r="CG432" s="256" cm="1">
        <f t="array" aca="1" ref="CG432" ca="1">_xlfn.XLOOKUP($A432&amp;$B432,'[5]产值及收款计划（2026）'!$A:$A&amp;'[5]产值及收款计划（2026）'!$B:$B,'[5]产值及收款计划（2026）'!CG:CG)</f>
        <v>0</v>
      </c>
      <c r="CH432" s="256" cm="1">
        <f t="array" aca="1" ref="CH432" ca="1">_xlfn.XLOOKUP($A432&amp;$B432,'[5]产值及收款计划（2026）'!$A:$A&amp;'[5]产值及收款计划（2026）'!$B:$B,'[5]产值及收款计划（2026）'!CH:CH)</f>
        <v>0</v>
      </c>
      <c r="CI432" s="256" cm="1">
        <f t="array" aca="1" ref="CI432" ca="1">_xlfn.XLOOKUP($A432&amp;$B432,'[5]产值及收款计划（2026）'!$A:$A&amp;'[5]产值及收款计划（2026）'!$B:$B,'[5]产值及收款计划（2026）'!CI:CI)</f>
        <v>0</v>
      </c>
      <c r="CJ432" s="256" cm="1">
        <f t="array" aca="1" ref="CJ432" ca="1">_xlfn.XLOOKUP($A432&amp;$B432,'[5]产值及收款计划（2026）'!$A:$A&amp;'[5]产值及收款计划（2026）'!$B:$B,'[5]产值及收款计划（2026）'!CJ:CJ)</f>
        <v>0</v>
      </c>
      <c r="CK432" s="256" cm="1">
        <f t="array" aca="1" ref="CK432" ca="1">_xlfn.XLOOKUP($A432&amp;$B432,'[5]产值及收款计划（2026）'!$A:$A&amp;'[5]产值及收款计划（2026）'!$B:$B,'[5]产值及收款计划（2026）'!CK:CK)</f>
        <v>0</v>
      </c>
      <c r="CL432" s="256" cm="1">
        <f t="array" aca="1" ref="CL432" ca="1">_xlfn.XLOOKUP($A432&amp;$B432,'[5]产值及收款计划（2026）'!$A:$A&amp;'[5]产值及收款计划（2026）'!$B:$B,'[5]产值及收款计划（2026）'!CL:CL)</f>
        <v>0</v>
      </c>
      <c r="DA432" s="256" cm="1">
        <f t="array" aca="1" ref="DA432" ca="1">_xlfn.XLOOKUP($A432&amp;$B432,'[5]产值及收款计划（2026）'!$A:$A&amp;'[5]产值及收款计划（2026）'!$B:$B,'[5]产值及收款计划（2026）'!DA:DA)</f>
        <v>0</v>
      </c>
      <c r="DB432" s="256" cm="1">
        <f t="array" aca="1" ref="DB432" ca="1">_xlfn.XLOOKUP($A432&amp;$B432,'[5]产值及收款计划（2026）'!$A:$A&amp;'[5]产值及收款计划（2026）'!$B:$B,'[5]产值及收款计划（2026）'!DB:DB)</f>
        <v>0</v>
      </c>
      <c r="DC432" s="256" cm="1">
        <f t="array" aca="1" ref="DC432" ca="1">_xlfn.XLOOKUP($A432&amp;$B432,'[5]产值及收款计划（2026）'!$A:$A&amp;'[5]产值及收款计划（2026）'!$B:$B,'[5]产值及收款计划（2026）'!DC:DC)</f>
        <v>0</v>
      </c>
      <c r="DD432" s="256" cm="1">
        <f t="array" aca="1" ref="DD432" ca="1">_xlfn.XLOOKUP($A432&amp;$B432,'[5]产值及收款计划（2026）'!$A:$A&amp;'[5]产值及收款计划（2026）'!$B:$B,'[5]产值及收款计划（2026）'!DD:DD)</f>
        <v>0</v>
      </c>
      <c r="DE432" s="256" cm="1">
        <f t="array" aca="1" ref="DE432" ca="1">_xlfn.XLOOKUP($A432&amp;$B432,'[5]产值及收款计划（2026）'!$A:$A&amp;'[5]产值及收款计划（2026）'!$B:$B,'[5]产值及收款计划（2026）'!DE:DE)</f>
        <v>0</v>
      </c>
      <c r="DF432" s="256" cm="1">
        <f t="array" aca="1" ref="DF432" ca="1">_xlfn.XLOOKUP($A432&amp;$B432,'[5]产值及收款计划（2026）'!$A:$A&amp;'[5]产值及收款计划（2026）'!$B:$B,'[5]产值及收款计划（2026）'!DF:DF)</f>
        <v>0</v>
      </c>
      <c r="DG432" s="256" cm="1">
        <f t="array" aca="1" ref="DG432" ca="1">_xlfn.XLOOKUP($A432&amp;$B432,'[5]产值及收款计划（2026）'!$A:$A&amp;'[5]产值及收款计划（2026）'!$B:$B,'[5]产值及收款计划（2026）'!DG:DG)</f>
        <v>0</v>
      </c>
      <c r="DH432" s="256" cm="1">
        <f t="array" aca="1" ref="DH432" ca="1">_xlfn.XLOOKUP($A432&amp;$B432,'[5]产值及收款计划（2026）'!$A:$A&amp;'[5]产值及收款计划（2026）'!$B:$B,'[5]产值及收款计划（2026）'!DH:DH)</f>
        <v>0</v>
      </c>
      <c r="DI432" s="256" cm="1">
        <f t="array" aca="1" ref="DI432" ca="1">_xlfn.XLOOKUP($A432&amp;$B432,'[5]产值及收款计划（2026）'!$A:$A&amp;'[5]产值及收款计划（2026）'!$B:$B,'[5]产值及收款计划（2026）'!DI:DI)</f>
        <v>0</v>
      </c>
      <c r="DJ432" s="256" cm="1">
        <f t="array" aca="1" ref="DJ432" ca="1">_xlfn.XLOOKUP($A432&amp;$B432,'[5]产值及收款计划（2026）'!$A:$A&amp;'[5]产值及收款计划（2026）'!$B:$B,'[5]产值及收款计划（2026）'!DJ:DJ)</f>
        <v>0</v>
      </c>
      <c r="DK432" s="256" cm="1">
        <f t="array" aca="1" ref="DK432" ca="1">_xlfn.XLOOKUP($A432&amp;$B432,'[5]产值及收款计划（2026）'!$A:$A&amp;'[5]产值及收款计划（2026）'!$B:$B,'[5]产值及收款计划（2026）'!DK:DK)</f>
        <v>0</v>
      </c>
      <c r="DL432" s="256" cm="1">
        <f t="array" aca="1" ref="DL432" ca="1">_xlfn.XLOOKUP($A432&amp;$B432,'[5]产值及收款计划（2026）'!$A:$A&amp;'[5]产值及收款计划（2026）'!$B:$B,'[5]产值及收款计划（2026）'!DL:DL)</f>
        <v>0</v>
      </c>
      <c r="DM432" s="264"/>
      <c r="DN432" s="250"/>
    </row>
    <row r="433" spans="1:118" ht="20.25" x14ac:dyDescent="0.15">
      <c r="A433" s="254">
        <f t="shared" ca="1" si="22"/>
        <v>12</v>
      </c>
      <c r="B433" s="254" t="s">
        <v>29</v>
      </c>
      <c r="C433" s="255" t="str" cm="1">
        <f t="array" aca="1" ref="C433" ca="1">_xlfn.XLOOKUP($A433&amp;$B433,'[5]产值及收款计划（2026）'!$A:$A&amp;'[5]产值及收款计划（2026）'!$B:$B,'[5]产值及收款计划（2026）'!C:C)</f>
        <v>SJHT2019031800028</v>
      </c>
      <c r="D433" s="255" t="str" cm="1">
        <f t="array" aca="1" ref="D433" ca="1">_xlfn.XLOOKUP($A433&amp;$B433,'[5]产值及收款计划（2026）'!$A:$A&amp;'[5]产值及收款计划（2026）'!$B:$B,'[5]产值及收款计划（2026）'!D:D)</f>
        <v>南通市地铁一号线龙门吊智慧监测设备采购合同 （中铁隧道）</v>
      </c>
      <c r="E433" s="256" cm="1">
        <f t="array" aca="1" ref="E433" ca="1">_xlfn.XLOOKUP($A433&amp;$B433,'[5]产值及收款计划（2026）'!$A:$A&amp;'[5]产值及收款计划（2026）'!$B:$B,'[5]产值及收款计划（2026）'!E:E)</f>
        <v>21.2</v>
      </c>
      <c r="F433" s="256" cm="1">
        <f t="array" aca="1" ref="F433" ca="1">_xlfn.XLOOKUP($A433&amp;$B433,'[5]产值及收款计划（2026）'!$A:$A&amp;'[5]产值及收款计划（2026）'!$B:$B,'[5]产值及收款计划（2026）'!F:F)</f>
        <v>21.2</v>
      </c>
      <c r="G433" s="256" cm="1">
        <f t="array" aca="1" ref="G433" ca="1">_xlfn.XLOOKUP($A433&amp;$B433,'[5]产值及收款计划（2026）'!$A:$A&amp;'[5]产值及收款计划（2026）'!$B:$B,'[5]产值及收款计划（2026）'!G:G)</f>
        <v>0</v>
      </c>
      <c r="H433" s="256" cm="1">
        <f t="array" aca="1" ref="H433" ca="1">_xlfn.XLOOKUP($A433&amp;$B433,'[5]产值及收款计划（2026）'!$A:$A&amp;'[5]产值及收款计划（2026）'!$B:$B,'[5]产值及收款计划（2026）'!H:H)</f>
        <v>2</v>
      </c>
      <c r="I433" s="257" cm="1">
        <f t="array" aca="1" ref="I433" ca="1">_xlfn.XLOOKUP($A433&amp;$B433,'[5]产值及收款计划（2026）'!$A:$A&amp;'[5]产值及收款计划（2026）'!$B:$B,'[5]产值及收款计划（2026）'!I:I)</f>
        <v>9.4339622641509399E-2</v>
      </c>
      <c r="J433" s="256" cm="1">
        <f t="array" aca="1" ref="J433" ca="1">_xlfn.XLOOKUP($A433&amp;$B433,'[5]产值及收款计划（2026）'!$A:$A&amp;'[5]产值及收款计划（2026）'!$B:$B,'[5]产值及收款计划（2026）'!J:J)</f>
        <v>0.13</v>
      </c>
      <c r="K433" s="256" cm="1">
        <f t="array" aca="1" ref="K433" ca="1">_xlfn.XLOOKUP($A433&amp;$B433,'[5]产值及收款计划（2026）'!$A:$A&amp;'[5]产值及收款计划（2026）'!$B:$B,'[5]产值及收款计划（2026）'!K:K)</f>
        <v>0</v>
      </c>
      <c r="L433" s="256" cm="1">
        <f t="array" aca="1" ref="L433" ca="1">_xlfn.XLOOKUP($A433&amp;$B433,'[5]产值及收款计划（2026）'!$A:$A&amp;'[5]产值及收款计划（2026）'!$B:$B,'[5]产值及收款计划（2026）'!L:L)</f>
        <v>0</v>
      </c>
      <c r="M433" s="256" t="str" cm="1">
        <f t="array" aca="1" ref="M433" ca="1">_xlfn.XLOOKUP($A433&amp;$B433,'[5]产值及收款计划（2026）'!$A:$A&amp;'[5]产值及收款计划（2026）'!$B:$B,'[5]产值及收款计划（2026）'!M:M)</f>
        <v>主导</v>
      </c>
      <c r="N433" s="256" cm="1">
        <f t="array" aca="1" ref="N433" ca="1">_xlfn.XLOOKUP($A433&amp;$B433,'[5]产值及收款计划（2026）'!$A:$A&amp;'[5]产值及收款计划（2026）'!$B:$B,'[5]产值及收款计划（2026）'!N:N)</f>
        <v>0</v>
      </c>
      <c r="O433" s="256" t="str" cm="1">
        <f t="array" aca="1" ref="O433" ca="1">_xlfn.XLOOKUP($A433&amp;$B433,'[5]产值及收款计划（2026）'!$A:$A&amp;'[5]产值及收款计划（2026）'!$B:$B,'[5]产值及收款计划（2026）'!O:O)</f>
        <v>明艳丽</v>
      </c>
      <c r="P433" s="255" t="str" cm="1">
        <f t="array" aca="1" ref="P433" ca="1">_xlfn.XLOOKUP($A433&amp;$B433,'[5]产值及收款计划（2026）'!$A:$A&amp;'[5]产值及收款计划（2026）'!$B:$B,'[5]产值及收款计划（2026）'!P:P)</f>
        <v>过往已完结</v>
      </c>
      <c r="Q433" s="256" cm="1">
        <f t="array" aca="1" ref="Q433" ca="1">_xlfn.XLOOKUP($A433&amp;$B433,'[5]产值及收款计划（2026）'!$A:$A&amp;'[5]产值及收款计划（2026）'!$B:$B,'[5]产值及收款计划（2026）'!Q:Q)</f>
        <v>0</v>
      </c>
      <c r="R433" s="256" cm="1">
        <f t="array" aca="1" ref="R433" ca="1">_xlfn.XLOOKUP($A433&amp;$B433,'[5]产值及收款计划（2026）'!$A:$A&amp;'[5]产值及收款计划（2026）'!$B:$B,'[5]产值及收款计划（2026）'!R:R)</f>
        <v>0</v>
      </c>
      <c r="S433" s="256" cm="1">
        <f t="array" aca="1" ref="S433" ca="1">_xlfn.XLOOKUP($A433&amp;$B433,'[5]产值及收款计划（2026）'!$A:$A&amp;'[5]产值及收款计划（2026）'!$B:$B,'[5]产值及收款计划（2026）'!S:S)</f>
        <v>0</v>
      </c>
      <c r="T433" s="256" cm="1">
        <f t="array" aca="1" ref="T433" ca="1">_xlfn.XLOOKUP($A433&amp;$B433,'[5]产值及收款计划（2026）'!$A:$A&amp;'[5]产值及收款计划（2026）'!$B:$B,'[5]产值及收款计划（2026）'!T:T)</f>
        <v>21.2</v>
      </c>
      <c r="U433" s="256" cm="1">
        <f t="array" aca="1" ref="U433" ca="1">_xlfn.XLOOKUP($A433&amp;$B433,'[5]产值及收款计划（2026）'!$A:$A&amp;'[5]产值及收款计划（2026）'!$B:$B,'[5]产值及收款计划（2026）'!U:U)</f>
        <v>0</v>
      </c>
      <c r="V433" s="256" cm="1">
        <f t="array" aca="1" ref="V433" ca="1">_xlfn.XLOOKUP($A433&amp;$B433,'[5]产值及收款计划（2026）'!$A:$A&amp;'[5]产值及收款计划（2026）'!$B:$B,'[5]产值及收款计划（2026）'!V:V)</f>
        <v>0</v>
      </c>
      <c r="W433" s="256" cm="1">
        <f t="array" aca="1" ref="W433" ca="1">_xlfn.XLOOKUP($A433&amp;$B433,'[5]产值及收款计划（2026）'!$A:$A&amp;'[5]产值及收款计划（2026）'!$B:$B,'[5]产值及收款计划（2026）'!W:W)</f>
        <v>0</v>
      </c>
      <c r="X433" s="256" cm="1">
        <f t="array" aca="1" ref="X433" ca="1">_xlfn.XLOOKUP($A433&amp;$B433,'[5]产值及收款计划（2026）'!$A:$A&amp;'[5]产值及收款计划（2026）'!$B:$B,'[5]产值及收款计划（2026）'!X:X)</f>
        <v>0</v>
      </c>
      <c r="Y433" s="256" cm="1">
        <f t="array" aca="1" ref="Y433" ca="1">_xlfn.XLOOKUP($A433&amp;$B433,'[5]产值及收款计划（2026）'!$A:$A&amp;'[5]产值及收款计划（2026）'!$B:$B,'[5]产值及收款计划（2026）'!Y:Y)</f>
        <v>0</v>
      </c>
      <c r="Z433" s="256" cm="1">
        <f t="array" aca="1" ref="Z433" ca="1">_xlfn.XLOOKUP($A433&amp;$B433,'[5]产值及收款计划（2026）'!$A:$A&amp;'[5]产值及收款计划（2026）'!$B:$B,'[5]产值及收款计划（2026）'!Z:Z)</f>
        <v>0</v>
      </c>
      <c r="AA433" s="256" cm="1">
        <f t="array" aca="1" ref="AA433" ca="1">_xlfn.XLOOKUP($A433&amp;$B433,'[5]产值及收款计划（2026）'!$A:$A&amp;'[5]产值及收款计划（2026）'!$B:$B,'[5]产值及收款计划（2026）'!AA:AA)</f>
        <v>0</v>
      </c>
      <c r="AB433" s="256" cm="1">
        <f t="array" aca="1" ref="AB433" ca="1">_xlfn.XLOOKUP($A433&amp;$B433,'[5]产值及收款计划（2026）'!$A:$A&amp;'[5]产值及收款计划（2026）'!$B:$B,'[5]产值及收款计划（2026）'!AB:AB)</f>
        <v>0</v>
      </c>
      <c r="AC433" s="256" cm="1">
        <f t="array" aca="1" ref="AC433" ca="1">_xlfn.XLOOKUP($A433&amp;$B433,'[5]产值及收款计划（2026）'!$A:$A&amp;'[5]产值及收款计划（2026）'!$B:$B,'[5]产值及收款计划（2026）'!AC:AC)</f>
        <v>0</v>
      </c>
      <c r="AD433" s="256" cm="1">
        <f t="array" aca="1" ref="AD433" ca="1">_xlfn.XLOOKUP($A433&amp;$B433,'[5]产值及收款计划（2026）'!$A:$A&amp;'[5]产值及收款计划（2026）'!$B:$B,'[5]产值及收款计划（2026）'!AD:AD)</f>
        <v>0</v>
      </c>
      <c r="AE433" s="256" cm="1">
        <f t="array" aca="1" ref="AE433" ca="1">_xlfn.XLOOKUP($A433&amp;$B433,'[5]产值及收款计划（2026）'!$A:$A&amp;'[5]产值及收款计划（2026）'!$B:$B,'[5]产值及收款计划（2026）'!AE:AE)</f>
        <v>0</v>
      </c>
      <c r="AF433" s="256" cm="1">
        <f t="array" aca="1" ref="AF433" ca="1">_xlfn.XLOOKUP($A433&amp;$B433,'[5]产值及收款计划（2026）'!$A:$A&amp;'[5]产值及收款计划（2026）'!$B:$B,'[5]产值及收款计划（2026）'!AF:AF)</f>
        <v>0</v>
      </c>
      <c r="AG433" s="256" cm="1">
        <f t="array" aca="1" ref="AG433" ca="1">_xlfn.XLOOKUP($A433&amp;$B433,'[5]产值及收款计划（2026）'!$A:$A&amp;'[5]产值及收款计划（2026）'!$B:$B,'[5]产值及收款计划（2026）'!AG:AG)</f>
        <v>0</v>
      </c>
      <c r="AH433" s="256" cm="1">
        <f t="array" aca="1" ref="AH433" ca="1">_xlfn.XLOOKUP($A433&amp;$B433,'[5]产值及收款计划（2026）'!$A:$A&amp;'[5]产值及收款计划（2026）'!$B:$B,'[5]产值及收款计划（2026）'!AH:AH)</f>
        <v>0</v>
      </c>
      <c r="AI433" s="256" cm="1">
        <f t="array" aca="1" ref="AI433" ca="1">_xlfn.XLOOKUP($A433&amp;$B433,'[5]产值及收款计划（2026）'!$A:$A&amp;'[5]产值及收款计划（2026）'!$B:$B,'[5]产值及收款计划（2026）'!AI:AI)</f>
        <v>0</v>
      </c>
      <c r="AJ433" s="256" cm="1">
        <f t="array" aca="1" ref="AJ433" ca="1">_xlfn.XLOOKUP($A433&amp;$B433,'[5]产值及收款计划（2026）'!$A:$A&amp;'[5]产值及收款计划（2026）'!$B:$B,'[5]产值及收款计划（2026）'!AJ:AJ)</f>
        <v>0</v>
      </c>
      <c r="AK433" s="256" cm="1">
        <f t="array" aca="1" ref="AK433" ca="1">_xlfn.XLOOKUP($A433&amp;$B433,'[5]产值及收款计划（2026）'!$A:$A&amp;'[5]产值及收款计划（2026）'!$B:$B,'[5]产值及收款计划（2026）'!AK:AK)</f>
        <v>0</v>
      </c>
      <c r="AL433" s="256" cm="1">
        <f t="array" aca="1" ref="AL433" ca="1">_xlfn.XLOOKUP($A433&amp;$B433,'[5]产值及收款计划（2026）'!$A:$A&amp;'[5]产值及收款计划（2026）'!$B:$B,'[5]产值及收款计划（2026）'!AL:AL)</f>
        <v>0</v>
      </c>
      <c r="AM433" s="263" t="e" cm="1">
        <f t="array" aca="1" ref="AM433" ca="1">_xlfn.LET(_xlpm.勾选月份状态数组,TRANSPOSE('PPT(12-15页）-TOP10'!$A$3:$A$14),_xlpm.选择数据区,IF('PPT(12-15页）-TOP10'!$E$3="收款",$BA433:$BL433,$AA433:$AL433),SUM(_xlfn._xlws.FILTER(_xlpm.选择数据区,_xlpm.勾选月份状态数组,"")))</f>
        <v>#NAME?</v>
      </c>
      <c r="AN433" s="256" t="e" cm="1">
        <f t="array" aca="1" ref="AN433" ca="1">_xlfn.LET(_xlpm.勾选月份状态数组,TRANSPOSE('PPT(12-15页）-TOP10'!$A$3:$A$14),_xlpm.选择数据区,IF('PPT(12-15页）-TOP10'!$E$3="收款",$DA433:$DL433,$CA433:$CL433),SUM(_xlfn._xlws.FILTER(_xlpm.选择数据区,_xlpm.勾选月份状态数组,"")))</f>
        <v>#NAME?</v>
      </c>
      <c r="AO433" s="256">
        <f ca="1">SUM(CA433:CC433)+SUM(AD433:AL433)</f>
        <v>0</v>
      </c>
      <c r="AP433" s="256"/>
      <c r="AQ433" s="256"/>
      <c r="AR433" s="256"/>
      <c r="AS433" s="256" cm="1">
        <f t="array" aca="1" ref="AS433" ca="1">_xlfn.XLOOKUP($A433&amp;$B433,'[5]产值及收款计划（2026）'!$A:$A&amp;'[5]产值及收款计划（2026）'!$B:$B,'[5]产值及收款计划（2026）'!AS:AS)</f>
        <v>0</v>
      </c>
      <c r="AT433" s="256" cm="1">
        <f t="array" aca="1" ref="AT433" ca="1">_xlfn.XLOOKUP($A433&amp;$B433,'[5]产值及收款计划（2026）'!$A:$A&amp;'[5]产值及收款计划（2026）'!$B:$B,'[5]产值及收款计划（2026）'!AT:AT)</f>
        <v>0</v>
      </c>
      <c r="AU433" s="256" cm="1">
        <f t="array" aca="1" ref="AU433" ca="1">_xlfn.XLOOKUP($A433&amp;$B433,'[5]产值及收款计划（2026）'!$A:$A&amp;'[5]产值及收款计划（2026）'!$B:$B,'[5]产值及收款计划（2026）'!AU:AU)</f>
        <v>0</v>
      </c>
      <c r="AV433" s="256" cm="1">
        <f t="array" aca="1" ref="AV433" ca="1">_xlfn.XLOOKUP($A433&amp;$B433,'[5]产值及收款计划（2026）'!$A:$A&amp;'[5]产值及收款计划（2026）'!$B:$B,'[5]产值及收款计划（2026）'!AV:AV)</f>
        <v>0</v>
      </c>
      <c r="AW433" s="256" cm="1">
        <f t="array" aca="1" ref="AW433" ca="1">_xlfn.XLOOKUP($A433&amp;$B433,'[5]产值及收款计划（2026）'!$A:$A&amp;'[5]产值及收款计划（2026）'!$B:$B,'[5]产值及收款计划（2026）'!AW:AW)</f>
        <v>10.5</v>
      </c>
      <c r="AX433" s="256" cm="1">
        <f t="array" aca="1" ref="AX433" ca="1">_xlfn.XLOOKUP($A433&amp;$B433,'[5]产值及收款计划（2026）'!$A:$A&amp;'[5]产值及收款计划（2026）'!$B:$B,'[5]产值及收款计划（2026）'!AX:AX)</f>
        <v>0.86</v>
      </c>
      <c r="AY433" s="256" cm="1">
        <f t="array" aca="1" ref="AY433" ca="1">_xlfn.XLOOKUP($A433&amp;$B433,'[5]产值及收款计划（2026）'!$A:$A&amp;'[5]产值及收款计划（2026）'!$B:$B,'[5]产值及收款计划（2026）'!AY:AY)</f>
        <v>9.84</v>
      </c>
      <c r="AZ433" s="256" cm="1">
        <f t="array" aca="1" ref="AZ433" ca="1">_xlfn.XLOOKUP($A433&amp;$B433,'[5]产值及收款计划（2026）'!$A:$A&amp;'[5]产值及收款计划（2026）'!$B:$B,'[5]产值及收款计划（2026）'!AZ:AZ)</f>
        <v>9.84</v>
      </c>
      <c r="BA433" s="256" cm="1">
        <f t="array" aca="1" ref="BA433" ca="1">_xlfn.XLOOKUP($A433&amp;$B433,'[5]产值及收款计划（2026）'!$A:$A&amp;'[5]产值及收款计划（2026）'!$B:$B,'[5]产值及收款计划（2026）'!BA:BA)</f>
        <v>0</v>
      </c>
      <c r="BB433" s="256" cm="1">
        <f t="array" aca="1" ref="BB433" ca="1">_xlfn.XLOOKUP($A433&amp;$B433,'[5]产值及收款计划（2026）'!$A:$A&amp;'[5]产值及收款计划（2026）'!$B:$B,'[5]产值及收款计划（2026）'!BB:BB)</f>
        <v>0</v>
      </c>
      <c r="BC433" s="256" cm="1">
        <f t="array" aca="1" ref="BC433" ca="1">_xlfn.XLOOKUP($A433&amp;$B433,'[5]产值及收款计划（2026）'!$A:$A&amp;'[5]产值及收款计划（2026）'!$B:$B,'[5]产值及收款计划（2026）'!BC:BC)</f>
        <v>0</v>
      </c>
      <c r="BD433" s="256" cm="1">
        <f t="array" aca="1" ref="BD433" ca="1">_xlfn.XLOOKUP($A433&amp;$B433,'[5]产值及收款计划（2026）'!$A:$A&amp;'[5]产值及收款计划（2026）'!$B:$B,'[5]产值及收款计划（2026）'!BD:BD)</f>
        <v>0</v>
      </c>
      <c r="BE433" s="256" cm="1">
        <f t="array" aca="1" ref="BE433" ca="1">_xlfn.XLOOKUP($A433&amp;$B433,'[5]产值及收款计划（2026）'!$A:$A&amp;'[5]产值及收款计划（2026）'!$B:$B,'[5]产值及收款计划（2026）'!BE:BE)</f>
        <v>0</v>
      </c>
      <c r="BF433" s="256" cm="1">
        <f t="array" aca="1" ref="BF433" ca="1">_xlfn.XLOOKUP($A433&amp;$B433,'[5]产值及收款计划（2026）'!$A:$A&amp;'[5]产值及收款计划（2026）'!$B:$B,'[5]产值及收款计划（2026）'!BF:BF)</f>
        <v>0</v>
      </c>
      <c r="BG433" s="256" cm="1">
        <f t="array" aca="1" ref="BG433" ca="1">_xlfn.XLOOKUP($A433&amp;$B433,'[5]产值及收款计划（2026）'!$A:$A&amp;'[5]产值及收款计划（2026）'!$B:$B,'[5]产值及收款计划（2026）'!BG:BG)</f>
        <v>0</v>
      </c>
      <c r="BH433" s="256" cm="1">
        <f t="array" aca="1" ref="BH433" ca="1">_xlfn.XLOOKUP($A433&amp;$B433,'[5]产值及收款计划（2026）'!$A:$A&amp;'[5]产值及收款计划（2026）'!$B:$B,'[5]产值及收款计划（2026）'!BH:BH)</f>
        <v>0</v>
      </c>
      <c r="BI433" s="256" cm="1">
        <f t="array" aca="1" ref="BI433" ca="1">_xlfn.XLOOKUP($A433&amp;$B433,'[5]产值及收款计划（2026）'!$A:$A&amp;'[5]产值及收款计划（2026）'!$B:$B,'[5]产值及收款计划（2026）'!BI:BI)</f>
        <v>0</v>
      </c>
      <c r="BJ433" s="256" cm="1">
        <f t="array" aca="1" ref="BJ433" ca="1">_xlfn.XLOOKUP($A433&amp;$B433,'[5]产值及收款计划（2026）'!$A:$A&amp;'[5]产值及收款计划（2026）'!$B:$B,'[5]产值及收款计划（2026）'!BJ:BJ)</f>
        <v>0</v>
      </c>
      <c r="BK433" s="256" cm="1">
        <f t="array" aca="1" ref="BK433" ca="1">_xlfn.XLOOKUP($A433&amp;$B433,'[5]产值及收款计划（2026）'!$A:$A&amp;'[5]产值及收款计划（2026）'!$B:$B,'[5]产值及收款计划（2026）'!BK:BK)</f>
        <v>0</v>
      </c>
      <c r="BL433" s="256" cm="1">
        <f t="array" aca="1" ref="BL433" ca="1">_xlfn.XLOOKUP($A433&amp;$B433,'[5]产值及收款计划（2026）'!$A:$A&amp;'[5]产值及收款计划（2026）'!$B:$B,'[5]产值及收款计划（2026）'!BL:BL)</f>
        <v>0</v>
      </c>
      <c r="BM433" s="256"/>
      <c r="BN433" s="256"/>
      <c r="BO433" s="256"/>
      <c r="BP433" s="256"/>
      <c r="BQ433" s="255" t="str" cm="1">
        <f t="array" aca="1" ref="BQ433" ca="1">_xlfn.XLOOKUP($A433&amp;$B433,'[5]产值及收款计划（2026）'!$A:$A&amp;'[5]产值及收款计划（2026）'!$B:$B,'[5]产值及收款计划（2026）'!BQ:BQ)</f>
        <v>南通思迈通信息科技有限公司</v>
      </c>
      <c r="BR433" s="256" cm="1">
        <f t="array" aca="1" ref="BR433" ca="1">_xlfn.XLOOKUP($A433&amp;$B433,'[5]产值及收款计划（2026）'!$A:$A&amp;'[5]产值及收款计划（2026）'!$B:$B,'[5]产值及收款计划（2026）'!BR:BR)</f>
        <v>0</v>
      </c>
      <c r="CA433" s="256" cm="1">
        <f t="array" aca="1" ref="CA433" ca="1">_xlfn.XLOOKUP($A433&amp;$B433,'[5]产值及收款计划（2026）'!$A:$A&amp;'[5]产值及收款计划（2026）'!$B:$B,'[5]产值及收款计划（2026）'!CA:CA)</f>
        <v>0</v>
      </c>
      <c r="CB433" s="256" cm="1">
        <f t="array" aca="1" ref="CB433" ca="1">_xlfn.XLOOKUP($A433&amp;$B433,'[5]产值及收款计划（2026）'!$A:$A&amp;'[5]产值及收款计划（2026）'!$B:$B,'[5]产值及收款计划（2026）'!CB:CB)</f>
        <v>0</v>
      </c>
      <c r="CC433" s="256" cm="1">
        <f t="array" aca="1" ref="CC433" ca="1">_xlfn.XLOOKUP($A433&amp;$B433,'[5]产值及收款计划（2026）'!$A:$A&amp;'[5]产值及收款计划（2026）'!$B:$B,'[5]产值及收款计划（2026）'!CC:CC)</f>
        <v>0</v>
      </c>
      <c r="CD433" s="256" cm="1">
        <f t="array" aca="1" ref="CD433" ca="1">_xlfn.XLOOKUP($A433&amp;$B433,'[5]产值及收款计划（2026）'!$A:$A&amp;'[5]产值及收款计划（2026）'!$B:$B,'[5]产值及收款计划（2026）'!CD:CD)</f>
        <v>0</v>
      </c>
      <c r="CE433" s="256" cm="1">
        <f t="array" aca="1" ref="CE433" ca="1">_xlfn.XLOOKUP($A433&amp;$B433,'[5]产值及收款计划（2026）'!$A:$A&amp;'[5]产值及收款计划（2026）'!$B:$B,'[5]产值及收款计划（2026）'!CE:CE)</f>
        <v>0</v>
      </c>
      <c r="CF433" s="256" cm="1">
        <f t="array" aca="1" ref="CF433" ca="1">_xlfn.XLOOKUP($A433&amp;$B433,'[5]产值及收款计划（2026）'!$A:$A&amp;'[5]产值及收款计划（2026）'!$B:$B,'[5]产值及收款计划（2026）'!CF:CF)</f>
        <v>0</v>
      </c>
      <c r="CG433" s="256" cm="1">
        <f t="array" aca="1" ref="CG433" ca="1">_xlfn.XLOOKUP($A433&amp;$B433,'[5]产值及收款计划（2026）'!$A:$A&amp;'[5]产值及收款计划（2026）'!$B:$B,'[5]产值及收款计划（2026）'!CG:CG)</f>
        <v>0</v>
      </c>
      <c r="CH433" s="256" cm="1">
        <f t="array" aca="1" ref="CH433" ca="1">_xlfn.XLOOKUP($A433&amp;$B433,'[5]产值及收款计划（2026）'!$A:$A&amp;'[5]产值及收款计划（2026）'!$B:$B,'[5]产值及收款计划（2026）'!CH:CH)</f>
        <v>0</v>
      </c>
      <c r="CI433" s="256" cm="1">
        <f t="array" aca="1" ref="CI433" ca="1">_xlfn.XLOOKUP($A433&amp;$B433,'[5]产值及收款计划（2026）'!$A:$A&amp;'[5]产值及收款计划（2026）'!$B:$B,'[5]产值及收款计划（2026）'!CI:CI)</f>
        <v>0</v>
      </c>
      <c r="CJ433" s="256" cm="1">
        <f t="array" aca="1" ref="CJ433" ca="1">_xlfn.XLOOKUP($A433&amp;$B433,'[5]产值及收款计划（2026）'!$A:$A&amp;'[5]产值及收款计划（2026）'!$B:$B,'[5]产值及收款计划（2026）'!CJ:CJ)</f>
        <v>0</v>
      </c>
      <c r="CK433" s="256" cm="1">
        <f t="array" aca="1" ref="CK433" ca="1">_xlfn.XLOOKUP($A433&amp;$B433,'[5]产值及收款计划（2026）'!$A:$A&amp;'[5]产值及收款计划（2026）'!$B:$B,'[5]产值及收款计划（2026）'!CK:CK)</f>
        <v>0</v>
      </c>
      <c r="CL433" s="256" cm="1">
        <f t="array" aca="1" ref="CL433" ca="1">_xlfn.XLOOKUP($A433&amp;$B433,'[5]产值及收款计划（2026）'!$A:$A&amp;'[5]产值及收款计划（2026）'!$B:$B,'[5]产值及收款计划（2026）'!CL:CL)</f>
        <v>0</v>
      </c>
      <c r="DA433" s="256" cm="1">
        <f t="array" aca="1" ref="DA433" ca="1">_xlfn.XLOOKUP($A433&amp;$B433,'[5]产值及收款计划（2026）'!$A:$A&amp;'[5]产值及收款计划（2026）'!$B:$B,'[5]产值及收款计划（2026）'!DA:DA)</f>
        <v>0</v>
      </c>
      <c r="DB433" s="256" cm="1">
        <f t="array" aca="1" ref="DB433" ca="1">_xlfn.XLOOKUP($A433&amp;$B433,'[5]产值及收款计划（2026）'!$A:$A&amp;'[5]产值及收款计划（2026）'!$B:$B,'[5]产值及收款计划（2026）'!DB:DB)</f>
        <v>0.86</v>
      </c>
      <c r="DC433" s="256" cm="1">
        <f t="array" aca="1" ref="DC433" ca="1">_xlfn.XLOOKUP($A433&amp;$B433,'[5]产值及收款计划（2026）'!$A:$A&amp;'[5]产值及收款计划（2026）'!$B:$B,'[5]产值及收款计划（2026）'!DC:DC)</f>
        <v>0</v>
      </c>
      <c r="DD433" s="256" cm="1">
        <f t="array" aca="1" ref="DD433" ca="1">_xlfn.XLOOKUP($A433&amp;$B433,'[5]产值及收款计划（2026）'!$A:$A&amp;'[5]产值及收款计划（2026）'!$B:$B,'[5]产值及收款计划（2026）'!DD:DD)</f>
        <v>0</v>
      </c>
      <c r="DE433" s="256" cm="1">
        <f t="array" aca="1" ref="DE433" ca="1">_xlfn.XLOOKUP($A433&amp;$B433,'[5]产值及收款计划（2026）'!$A:$A&amp;'[5]产值及收款计划（2026）'!$B:$B,'[5]产值及收款计划（2026）'!DE:DE)</f>
        <v>0</v>
      </c>
      <c r="DF433" s="256" cm="1">
        <f t="array" aca="1" ref="DF433" ca="1">_xlfn.XLOOKUP($A433&amp;$B433,'[5]产值及收款计划（2026）'!$A:$A&amp;'[5]产值及收款计划（2026）'!$B:$B,'[5]产值及收款计划（2026）'!DF:DF)</f>
        <v>0</v>
      </c>
      <c r="DG433" s="256" cm="1">
        <f t="array" aca="1" ref="DG433" ca="1">_xlfn.XLOOKUP($A433&amp;$B433,'[5]产值及收款计划（2026）'!$A:$A&amp;'[5]产值及收款计划（2026）'!$B:$B,'[5]产值及收款计划（2026）'!DG:DG)</f>
        <v>0</v>
      </c>
      <c r="DH433" s="256" cm="1">
        <f t="array" aca="1" ref="DH433" ca="1">_xlfn.XLOOKUP($A433&amp;$B433,'[5]产值及收款计划（2026）'!$A:$A&amp;'[5]产值及收款计划（2026）'!$B:$B,'[5]产值及收款计划（2026）'!DH:DH)</f>
        <v>0</v>
      </c>
      <c r="DI433" s="256" cm="1">
        <f t="array" aca="1" ref="DI433" ca="1">_xlfn.XLOOKUP($A433&amp;$B433,'[5]产值及收款计划（2026）'!$A:$A&amp;'[5]产值及收款计划（2026）'!$B:$B,'[5]产值及收款计划（2026）'!DI:DI)</f>
        <v>0</v>
      </c>
      <c r="DJ433" s="256" cm="1">
        <f t="array" aca="1" ref="DJ433" ca="1">_xlfn.XLOOKUP($A433&amp;$B433,'[5]产值及收款计划（2026）'!$A:$A&amp;'[5]产值及收款计划（2026）'!$B:$B,'[5]产值及收款计划（2026）'!DJ:DJ)</f>
        <v>0</v>
      </c>
      <c r="DK433" s="256" cm="1">
        <f t="array" aca="1" ref="DK433" ca="1">_xlfn.XLOOKUP($A433&amp;$B433,'[5]产值及收款计划（2026）'!$A:$A&amp;'[5]产值及收款计划（2026）'!$B:$B,'[5]产值及收款计划（2026）'!DK:DK)</f>
        <v>0</v>
      </c>
      <c r="DL433" s="256" cm="1">
        <f t="array" aca="1" ref="DL433" ca="1">_xlfn.XLOOKUP($A433&amp;$B433,'[5]产值及收款计划（2026）'!$A:$A&amp;'[5]产值及收款计划（2026）'!$B:$B,'[5]产值及收款计划（2026）'!DL:DL)</f>
        <v>0</v>
      </c>
      <c r="DM433" s="264"/>
      <c r="DN433" s="250"/>
    </row>
    <row r="434" spans="1:118" ht="20.25" x14ac:dyDescent="0.15">
      <c r="A434" s="254">
        <f t="shared" ca="1" si="22"/>
        <v>13</v>
      </c>
      <c r="B434" s="254" t="s">
        <v>29</v>
      </c>
      <c r="C434" s="255" t="str" cm="1">
        <f t="array" aca="1" ref="C434" ca="1">_xlfn.XLOOKUP($A434&amp;$B434,'[5]产值及收款计划（2026）'!$A:$A&amp;'[5]产值及收款计划（2026）'!$B:$B,'[5]产值及收款计划（2026）'!C:C)</f>
        <v>ZHT2020061500027</v>
      </c>
      <c r="D434" s="255" t="str" cm="1">
        <f t="array" aca="1" ref="D434" ca="1">_xlfn.XLOOKUP($A434&amp;$B434,'[5]产值及收款计划（2026）'!$A:$A&amp;'[5]产值及收款计划（2026）'!$B:$B,'[5]产值及收款计划（2026）'!D:D)</f>
        <v>深圳前海T102－0346宗地项目智慧工地工程</v>
      </c>
      <c r="E434" s="256" cm="1">
        <f t="array" aca="1" ref="E434" ca="1">_xlfn.XLOOKUP($A434&amp;$B434,'[5]产值及收款计划（2026）'!$A:$A&amp;'[5]产值及收款计划（2026）'!$B:$B,'[5]产值及收款计划（2026）'!E:E)</f>
        <v>13.685</v>
      </c>
      <c r="F434" s="256" cm="1">
        <f t="array" aca="1" ref="F434" ca="1">_xlfn.XLOOKUP($A434&amp;$B434,'[5]产值及收款计划（2026）'!$A:$A&amp;'[5]产值及收款计划（2026）'!$B:$B,'[5]产值及收款计划（2026）'!F:F)</f>
        <v>13.685</v>
      </c>
      <c r="G434" s="256" cm="1">
        <f t="array" aca="1" ref="G434" ca="1">_xlfn.XLOOKUP($A434&amp;$B434,'[5]产值及收款计划（2026）'!$A:$A&amp;'[5]产值及收款计划（2026）'!$B:$B,'[5]产值及收款计划（2026）'!G:G)</f>
        <v>0</v>
      </c>
      <c r="H434" s="256" cm="1">
        <f t="array" aca="1" ref="H434" ca="1">_xlfn.XLOOKUP($A434&amp;$B434,'[5]产值及收款计划（2026）'!$A:$A&amp;'[5]产值及收款计划（2026）'!$B:$B,'[5]产值及收款计划（2026）'!H:H)</f>
        <v>-0.38200000000000001</v>
      </c>
      <c r="I434" s="257" cm="1">
        <f t="array" aca="1" ref="I434" ca="1">_xlfn.XLOOKUP($A434&amp;$B434,'[5]产值及收款计划（2026）'!$A:$A&amp;'[5]产值及收款计划（2026）'!$B:$B,'[5]产值及收款计划（2026）'!I:I)</f>
        <v>-2.79137742053343E-2</v>
      </c>
      <c r="J434" s="256" cm="1">
        <f t="array" aca="1" ref="J434" ca="1">_xlfn.XLOOKUP($A434&amp;$B434,'[5]产值及收款计划（2026）'!$A:$A&amp;'[5]产值及收款计划（2026）'!$B:$B,'[5]产值及收款计划（2026）'!J:J)</f>
        <v>0.06</v>
      </c>
      <c r="K434" s="256" cm="1">
        <f t="array" aca="1" ref="K434" ca="1">_xlfn.XLOOKUP($A434&amp;$B434,'[5]产值及收款计划（2026）'!$A:$A&amp;'[5]产值及收款计划（2026）'!$B:$B,'[5]产值及收款计划（2026）'!K:K)</f>
        <v>0</v>
      </c>
      <c r="L434" s="256" cm="1">
        <f t="array" aca="1" ref="L434" ca="1">_xlfn.XLOOKUP($A434&amp;$B434,'[5]产值及收款计划（2026）'!$A:$A&amp;'[5]产值及收款计划（2026）'!$B:$B,'[5]产值及收款计划（2026）'!L:L)</f>
        <v>0</v>
      </c>
      <c r="M434" s="256" t="str" cm="1">
        <f t="array" aca="1" ref="M434" ca="1">_xlfn.XLOOKUP($A434&amp;$B434,'[5]产值及收款计划（2026）'!$A:$A&amp;'[5]产值及收款计划（2026）'!$B:$B,'[5]产值及收款计划（2026）'!M:M)</f>
        <v>主导</v>
      </c>
      <c r="N434" s="256" cm="1">
        <f t="array" aca="1" ref="N434" ca="1">_xlfn.XLOOKUP($A434&amp;$B434,'[5]产值及收款计划（2026）'!$A:$A&amp;'[5]产值及收款计划（2026）'!$B:$B,'[5]产值及收款计划（2026）'!N:N)</f>
        <v>0</v>
      </c>
      <c r="O434" s="256" t="str" cm="1">
        <f t="array" aca="1" ref="O434" ca="1">_xlfn.XLOOKUP($A434&amp;$B434,'[5]产值及收款计划（2026）'!$A:$A&amp;'[5]产值及收款计划（2026）'!$B:$B,'[5]产值及收款计划（2026）'!O:O)</f>
        <v>明艳丽</v>
      </c>
      <c r="P434" s="255" t="str" cm="1">
        <f t="array" aca="1" ref="P434" ca="1">_xlfn.XLOOKUP($A434&amp;$B434,'[5]产值及收款计划（2026）'!$A:$A&amp;'[5]产值及收款计划（2026）'!$B:$B,'[5]产值及收款计划（2026）'!P:P)</f>
        <v>过往已完结</v>
      </c>
      <c r="Q434" s="256" cm="1">
        <f t="array" aca="1" ref="Q434" ca="1">_xlfn.XLOOKUP($A434&amp;$B434,'[5]产值及收款计划（2026）'!$A:$A&amp;'[5]产值及收款计划（2026）'!$B:$B,'[5]产值及收款计划（2026）'!Q:Q)</f>
        <v>0</v>
      </c>
      <c r="R434" s="256" cm="1">
        <f t="array" aca="1" ref="R434" ca="1">_xlfn.XLOOKUP($A434&amp;$B434,'[5]产值及收款计划（2026）'!$A:$A&amp;'[5]产值及收款计划（2026）'!$B:$B,'[5]产值及收款计划（2026）'!R:R)</f>
        <v>0</v>
      </c>
      <c r="S434" s="256" cm="1">
        <f t="array" aca="1" ref="S434" ca="1">_xlfn.XLOOKUP($A434&amp;$B434,'[5]产值及收款计划（2026）'!$A:$A&amp;'[5]产值及收款计划（2026）'!$B:$B,'[5]产值及收款计划（2026）'!S:S)</f>
        <v>0</v>
      </c>
      <c r="T434" s="256" cm="1">
        <f t="array" aca="1" ref="T434" ca="1">_xlfn.XLOOKUP($A434&amp;$B434,'[5]产值及收款计划（2026）'!$A:$A&amp;'[5]产值及收款计划（2026）'!$B:$B,'[5]产值及收款计划（2026）'!T:T)</f>
        <v>13.685</v>
      </c>
      <c r="U434" s="256" cm="1">
        <f t="array" aca="1" ref="U434" ca="1">_xlfn.XLOOKUP($A434&amp;$B434,'[5]产值及收款计划（2026）'!$A:$A&amp;'[5]产值及收款计划（2026）'!$B:$B,'[5]产值及收款计划（2026）'!U:U)</f>
        <v>0</v>
      </c>
      <c r="V434" s="256" cm="1">
        <f t="array" aca="1" ref="V434" ca="1">_xlfn.XLOOKUP($A434&amp;$B434,'[5]产值及收款计划（2026）'!$A:$A&amp;'[5]产值及收款计划（2026）'!$B:$B,'[5]产值及收款计划（2026）'!V:V)</f>
        <v>0</v>
      </c>
      <c r="W434" s="256" cm="1">
        <f t="array" aca="1" ref="W434" ca="1">_xlfn.XLOOKUP($A434&amp;$B434,'[5]产值及收款计划（2026）'!$A:$A&amp;'[5]产值及收款计划（2026）'!$B:$B,'[5]产值及收款计划（2026）'!W:W)</f>
        <v>0</v>
      </c>
      <c r="X434" s="256" cm="1">
        <f t="array" aca="1" ref="X434" ca="1">_xlfn.XLOOKUP($A434&amp;$B434,'[5]产值及收款计划（2026）'!$A:$A&amp;'[5]产值及收款计划（2026）'!$B:$B,'[5]产值及收款计划（2026）'!X:X)</f>
        <v>0</v>
      </c>
      <c r="Y434" s="256" cm="1">
        <f t="array" aca="1" ref="Y434" ca="1">_xlfn.XLOOKUP($A434&amp;$B434,'[5]产值及收款计划（2026）'!$A:$A&amp;'[5]产值及收款计划（2026）'!$B:$B,'[5]产值及收款计划（2026）'!Y:Y)</f>
        <v>0</v>
      </c>
      <c r="Z434" s="256" cm="1">
        <f t="array" aca="1" ref="Z434" ca="1">_xlfn.XLOOKUP($A434&amp;$B434,'[5]产值及收款计划（2026）'!$A:$A&amp;'[5]产值及收款计划（2026）'!$B:$B,'[5]产值及收款计划（2026）'!Z:Z)</f>
        <v>0</v>
      </c>
      <c r="AA434" s="256" cm="1">
        <f t="array" aca="1" ref="AA434" ca="1">_xlfn.XLOOKUP($A434&amp;$B434,'[5]产值及收款计划（2026）'!$A:$A&amp;'[5]产值及收款计划（2026）'!$B:$B,'[5]产值及收款计划（2026）'!AA:AA)</f>
        <v>0</v>
      </c>
      <c r="AB434" s="256" cm="1">
        <f t="array" aca="1" ref="AB434" ca="1">_xlfn.XLOOKUP($A434&amp;$B434,'[5]产值及收款计划（2026）'!$A:$A&amp;'[5]产值及收款计划（2026）'!$B:$B,'[5]产值及收款计划（2026）'!AB:AB)</f>
        <v>0</v>
      </c>
      <c r="AC434" s="256" cm="1">
        <f t="array" aca="1" ref="AC434" ca="1">_xlfn.XLOOKUP($A434&amp;$B434,'[5]产值及收款计划（2026）'!$A:$A&amp;'[5]产值及收款计划（2026）'!$B:$B,'[5]产值及收款计划（2026）'!AC:AC)</f>
        <v>0</v>
      </c>
      <c r="AD434" s="256" cm="1">
        <f t="array" aca="1" ref="AD434" ca="1">_xlfn.XLOOKUP($A434&amp;$B434,'[5]产值及收款计划（2026）'!$A:$A&amp;'[5]产值及收款计划（2026）'!$B:$B,'[5]产值及收款计划（2026）'!AD:AD)</f>
        <v>0</v>
      </c>
      <c r="AE434" s="256" cm="1">
        <f t="array" aca="1" ref="AE434" ca="1">_xlfn.XLOOKUP($A434&amp;$B434,'[5]产值及收款计划（2026）'!$A:$A&amp;'[5]产值及收款计划（2026）'!$B:$B,'[5]产值及收款计划（2026）'!AE:AE)</f>
        <v>0</v>
      </c>
      <c r="AF434" s="256" cm="1">
        <f t="array" aca="1" ref="AF434" ca="1">_xlfn.XLOOKUP($A434&amp;$B434,'[5]产值及收款计划（2026）'!$A:$A&amp;'[5]产值及收款计划（2026）'!$B:$B,'[5]产值及收款计划（2026）'!AF:AF)</f>
        <v>0</v>
      </c>
      <c r="AG434" s="256" cm="1">
        <f t="array" aca="1" ref="AG434" ca="1">_xlfn.XLOOKUP($A434&amp;$B434,'[5]产值及收款计划（2026）'!$A:$A&amp;'[5]产值及收款计划（2026）'!$B:$B,'[5]产值及收款计划（2026）'!AG:AG)</f>
        <v>0</v>
      </c>
      <c r="AH434" s="256" cm="1">
        <f t="array" aca="1" ref="AH434" ca="1">_xlfn.XLOOKUP($A434&amp;$B434,'[5]产值及收款计划（2026）'!$A:$A&amp;'[5]产值及收款计划（2026）'!$B:$B,'[5]产值及收款计划（2026）'!AH:AH)</f>
        <v>0</v>
      </c>
      <c r="AI434" s="256" cm="1">
        <f t="array" aca="1" ref="AI434" ca="1">_xlfn.XLOOKUP($A434&amp;$B434,'[5]产值及收款计划（2026）'!$A:$A&amp;'[5]产值及收款计划（2026）'!$B:$B,'[5]产值及收款计划（2026）'!AI:AI)</f>
        <v>0</v>
      </c>
      <c r="AJ434" s="256" cm="1">
        <f t="array" aca="1" ref="AJ434" ca="1">_xlfn.XLOOKUP($A434&amp;$B434,'[5]产值及收款计划（2026）'!$A:$A&amp;'[5]产值及收款计划（2026）'!$B:$B,'[5]产值及收款计划（2026）'!AJ:AJ)</f>
        <v>0</v>
      </c>
      <c r="AK434" s="256" cm="1">
        <f t="array" aca="1" ref="AK434" ca="1">_xlfn.XLOOKUP($A434&amp;$B434,'[5]产值及收款计划（2026）'!$A:$A&amp;'[5]产值及收款计划（2026）'!$B:$B,'[5]产值及收款计划（2026）'!AK:AK)</f>
        <v>0</v>
      </c>
      <c r="AL434" s="256" cm="1">
        <f t="array" aca="1" ref="AL434" ca="1">_xlfn.XLOOKUP($A434&amp;$B434,'[5]产值及收款计划（2026）'!$A:$A&amp;'[5]产值及收款计划（2026）'!$B:$B,'[5]产值及收款计划（2026）'!AL:AL)</f>
        <v>0</v>
      </c>
      <c r="AM434" s="263" t="e" cm="1">
        <f t="array" aca="1" ref="AM434" ca="1">_xlfn.LET(_xlpm.勾选月份状态数组,TRANSPOSE('PPT(12-15页）-TOP10'!$A$3:$A$14),_xlpm.选择数据区,IF('PPT(12-15页）-TOP10'!$E$3="收款",$BA434:$BL434,$AA434:$AL434),SUM(_xlfn._xlws.FILTER(_xlpm.选择数据区,_xlpm.勾选月份状态数组,"")))</f>
        <v>#NAME?</v>
      </c>
      <c r="AN434" s="256" t="e" cm="1">
        <f t="array" aca="1" ref="AN434" ca="1">_xlfn.LET(_xlpm.勾选月份状态数组,TRANSPOSE('PPT(12-15页）-TOP10'!$A$3:$A$14),_xlpm.选择数据区,IF('PPT(12-15页）-TOP10'!$E$3="收款",$DA434:$DL434,$CA434:$CL434),SUM(_xlfn._xlws.FILTER(_xlpm.选择数据区,_xlpm.勾选月份状态数组,"")))</f>
        <v>#NAME?</v>
      </c>
      <c r="AO434" s="256">
        <f ca="1">SUM(CA434:CC434)+SUM(AD434:AL434)</f>
        <v>0</v>
      </c>
      <c r="AP434" s="256"/>
      <c r="AQ434" s="256"/>
      <c r="AR434" s="256"/>
      <c r="AS434" s="256" cm="1">
        <f t="array" aca="1" ref="AS434" ca="1">_xlfn.XLOOKUP($A434&amp;$B434,'[5]产值及收款计划（2026）'!$A:$A&amp;'[5]产值及收款计划（2026）'!$B:$B,'[5]产值及收款计划（2026）'!AS:AS)</f>
        <v>0</v>
      </c>
      <c r="AT434" s="256" cm="1">
        <f t="array" aca="1" ref="AT434" ca="1">_xlfn.XLOOKUP($A434&amp;$B434,'[5]产值及收款计划（2026）'!$A:$A&amp;'[5]产值及收款计划（2026）'!$B:$B,'[5]产值及收款计划（2026）'!AT:AT)</f>
        <v>0</v>
      </c>
      <c r="AU434" s="256" cm="1">
        <f t="array" aca="1" ref="AU434" ca="1">_xlfn.XLOOKUP($A434&amp;$B434,'[5]产值及收款计划（2026）'!$A:$A&amp;'[5]产值及收款计划（2026）'!$B:$B,'[5]产值及收款计划（2026）'!AU:AU)</f>
        <v>0</v>
      </c>
      <c r="AV434" s="256" cm="1">
        <f t="array" aca="1" ref="AV434" ca="1">_xlfn.XLOOKUP($A434&amp;$B434,'[5]产值及收款计划（2026）'!$A:$A&amp;'[5]产值及收款计划（2026）'!$B:$B,'[5]产值及收款计划（2026）'!AV:AV)</f>
        <v>0</v>
      </c>
      <c r="AW434" s="256" cm="1">
        <f t="array" aca="1" ref="AW434" ca="1">_xlfn.XLOOKUP($A434&amp;$B434,'[5]产值及收款计划（2026）'!$A:$A&amp;'[5]产值及收款计划（2026）'!$B:$B,'[5]产值及收款计划（2026）'!AW:AW)</f>
        <v>13.27445</v>
      </c>
      <c r="AX434" s="256" cm="1">
        <f t="array" aca="1" ref="AX434" ca="1">_xlfn.XLOOKUP($A434&amp;$B434,'[5]产值及收款计划（2026）'!$A:$A&amp;'[5]产值及收款计划（2026）'!$B:$B,'[5]产值及收款计划（2026）'!AX:AX)</f>
        <v>0</v>
      </c>
      <c r="AY434" s="256" cm="1">
        <f t="array" aca="1" ref="AY434" ca="1">_xlfn.XLOOKUP($A434&amp;$B434,'[5]产值及收款计划（2026）'!$A:$A&amp;'[5]产值及收款计划（2026）'!$B:$B,'[5]产值及收款计划（2026）'!AY:AY)</f>
        <v>0.41055000000000103</v>
      </c>
      <c r="AZ434" s="256" cm="1">
        <f t="array" aca="1" ref="AZ434" ca="1">_xlfn.XLOOKUP($A434&amp;$B434,'[5]产值及收款计划（2026）'!$A:$A&amp;'[5]产值及收款计划（2026）'!$B:$B,'[5]产值及收款计划（2026）'!AZ:AZ)</f>
        <v>0.41055000000000103</v>
      </c>
      <c r="BA434" s="256" cm="1">
        <f t="array" aca="1" ref="BA434" ca="1">_xlfn.XLOOKUP($A434&amp;$B434,'[5]产值及收款计划（2026）'!$A:$A&amp;'[5]产值及收款计划（2026）'!$B:$B,'[5]产值及收款计划（2026）'!BA:BA)</f>
        <v>0</v>
      </c>
      <c r="BB434" s="256" cm="1">
        <f t="array" aca="1" ref="BB434" ca="1">_xlfn.XLOOKUP($A434&amp;$B434,'[5]产值及收款计划（2026）'!$A:$A&amp;'[5]产值及收款计划（2026）'!$B:$B,'[5]产值及收款计划（2026）'!BB:BB)</f>
        <v>0</v>
      </c>
      <c r="BC434" s="256" cm="1">
        <f t="array" aca="1" ref="BC434" ca="1">_xlfn.XLOOKUP($A434&amp;$B434,'[5]产值及收款计划（2026）'!$A:$A&amp;'[5]产值及收款计划（2026）'!$B:$B,'[5]产值及收款计划（2026）'!BC:BC)</f>
        <v>0</v>
      </c>
      <c r="BD434" s="256" cm="1">
        <f t="array" aca="1" ref="BD434" ca="1">_xlfn.XLOOKUP($A434&amp;$B434,'[5]产值及收款计划（2026）'!$A:$A&amp;'[5]产值及收款计划（2026）'!$B:$B,'[5]产值及收款计划（2026）'!BD:BD)</f>
        <v>0</v>
      </c>
      <c r="BE434" s="256" cm="1">
        <f t="array" aca="1" ref="BE434" ca="1">_xlfn.XLOOKUP($A434&amp;$B434,'[5]产值及收款计划（2026）'!$A:$A&amp;'[5]产值及收款计划（2026）'!$B:$B,'[5]产值及收款计划（2026）'!BE:BE)</f>
        <v>0</v>
      </c>
      <c r="BF434" s="256" cm="1">
        <f t="array" aca="1" ref="BF434" ca="1">_xlfn.XLOOKUP($A434&amp;$B434,'[5]产值及收款计划（2026）'!$A:$A&amp;'[5]产值及收款计划（2026）'!$B:$B,'[5]产值及收款计划（2026）'!BF:BF)</f>
        <v>0</v>
      </c>
      <c r="BG434" s="256" cm="1">
        <f t="array" aca="1" ref="BG434" ca="1">_xlfn.XLOOKUP($A434&amp;$B434,'[5]产值及收款计划（2026）'!$A:$A&amp;'[5]产值及收款计划（2026）'!$B:$B,'[5]产值及收款计划（2026）'!BG:BG)</f>
        <v>0</v>
      </c>
      <c r="BH434" s="256" cm="1">
        <f t="array" aca="1" ref="BH434" ca="1">_xlfn.XLOOKUP($A434&amp;$B434,'[5]产值及收款计划（2026）'!$A:$A&amp;'[5]产值及收款计划（2026）'!$B:$B,'[5]产值及收款计划（2026）'!BH:BH)</f>
        <v>0</v>
      </c>
      <c r="BI434" s="256" cm="1">
        <f t="array" aca="1" ref="BI434" ca="1">_xlfn.XLOOKUP($A434&amp;$B434,'[5]产值及收款计划（2026）'!$A:$A&amp;'[5]产值及收款计划（2026）'!$B:$B,'[5]产值及收款计划（2026）'!BI:BI)</f>
        <v>0</v>
      </c>
      <c r="BJ434" s="256" cm="1">
        <f t="array" aca="1" ref="BJ434" ca="1">_xlfn.XLOOKUP($A434&amp;$B434,'[5]产值及收款计划（2026）'!$A:$A&amp;'[5]产值及收款计划（2026）'!$B:$B,'[5]产值及收款计划（2026）'!BJ:BJ)</f>
        <v>0</v>
      </c>
      <c r="BK434" s="256" cm="1">
        <f t="array" aca="1" ref="BK434" ca="1">_xlfn.XLOOKUP($A434&amp;$B434,'[5]产值及收款计划（2026）'!$A:$A&amp;'[5]产值及收款计划（2026）'!$B:$B,'[5]产值及收款计划（2026）'!BK:BK)</f>
        <v>0</v>
      </c>
      <c r="BL434" s="256" cm="1">
        <f t="array" aca="1" ref="BL434" ca="1">_xlfn.XLOOKUP($A434&amp;$B434,'[5]产值及收款计划（2026）'!$A:$A&amp;'[5]产值及收款计划（2026）'!$B:$B,'[5]产值及收款计划（2026）'!BL:BL)</f>
        <v>0</v>
      </c>
      <c r="BM434" s="256"/>
      <c r="BN434" s="256"/>
      <c r="BO434" s="256"/>
      <c r="BP434" s="256"/>
      <c r="BQ434" s="255" t="str" cm="1">
        <f t="array" aca="1" ref="BQ434" ca="1">_xlfn.XLOOKUP($A434&amp;$B434,'[5]产值及收款计划（2026）'!$A:$A&amp;'[5]产值及收款计划（2026）'!$B:$B,'[5]产值及收款计划（2026）'!BQ:BQ)</f>
        <v>龙光工程建设有限公司深圳分公司</v>
      </c>
      <c r="BR434" s="256" cm="1">
        <f t="array" aca="1" ref="BR434" ca="1">_xlfn.XLOOKUP($A434&amp;$B434,'[5]产值及收款计划（2026）'!$A:$A&amp;'[5]产值及收款计划（2026）'!$B:$B,'[5]产值及收款计划（2026）'!BR:BR)</f>
        <v>0</v>
      </c>
      <c r="CA434" s="256" cm="1">
        <f t="array" aca="1" ref="CA434" ca="1">_xlfn.XLOOKUP($A434&amp;$B434,'[5]产值及收款计划（2026）'!$A:$A&amp;'[5]产值及收款计划（2026）'!$B:$B,'[5]产值及收款计划（2026）'!CA:CA)</f>
        <v>0</v>
      </c>
      <c r="CB434" s="256" cm="1">
        <f t="array" aca="1" ref="CB434" ca="1">_xlfn.XLOOKUP($A434&amp;$B434,'[5]产值及收款计划（2026）'!$A:$A&amp;'[5]产值及收款计划（2026）'!$B:$B,'[5]产值及收款计划（2026）'!CB:CB)</f>
        <v>0</v>
      </c>
      <c r="CC434" s="256" cm="1">
        <f t="array" aca="1" ref="CC434" ca="1">_xlfn.XLOOKUP($A434&amp;$B434,'[5]产值及收款计划（2026）'!$A:$A&amp;'[5]产值及收款计划（2026）'!$B:$B,'[5]产值及收款计划（2026）'!CC:CC)</f>
        <v>0</v>
      </c>
      <c r="CD434" s="256" cm="1">
        <f t="array" aca="1" ref="CD434" ca="1">_xlfn.XLOOKUP($A434&amp;$B434,'[5]产值及收款计划（2026）'!$A:$A&amp;'[5]产值及收款计划（2026）'!$B:$B,'[5]产值及收款计划（2026）'!CD:CD)</f>
        <v>0</v>
      </c>
      <c r="CE434" s="256" cm="1">
        <f t="array" aca="1" ref="CE434" ca="1">_xlfn.XLOOKUP($A434&amp;$B434,'[5]产值及收款计划（2026）'!$A:$A&amp;'[5]产值及收款计划（2026）'!$B:$B,'[5]产值及收款计划（2026）'!CE:CE)</f>
        <v>0</v>
      </c>
      <c r="CF434" s="256" cm="1">
        <f t="array" aca="1" ref="CF434" ca="1">_xlfn.XLOOKUP($A434&amp;$B434,'[5]产值及收款计划（2026）'!$A:$A&amp;'[5]产值及收款计划（2026）'!$B:$B,'[5]产值及收款计划（2026）'!CF:CF)</f>
        <v>0</v>
      </c>
      <c r="CG434" s="256" cm="1">
        <f t="array" aca="1" ref="CG434" ca="1">_xlfn.XLOOKUP($A434&amp;$B434,'[5]产值及收款计划（2026）'!$A:$A&amp;'[5]产值及收款计划（2026）'!$B:$B,'[5]产值及收款计划（2026）'!CG:CG)</f>
        <v>0</v>
      </c>
      <c r="CH434" s="256" cm="1">
        <f t="array" aca="1" ref="CH434" ca="1">_xlfn.XLOOKUP($A434&amp;$B434,'[5]产值及收款计划（2026）'!$A:$A&amp;'[5]产值及收款计划（2026）'!$B:$B,'[5]产值及收款计划（2026）'!CH:CH)</f>
        <v>0</v>
      </c>
      <c r="CI434" s="256" cm="1">
        <f t="array" aca="1" ref="CI434" ca="1">_xlfn.XLOOKUP($A434&amp;$B434,'[5]产值及收款计划（2026）'!$A:$A&amp;'[5]产值及收款计划（2026）'!$B:$B,'[5]产值及收款计划（2026）'!CI:CI)</f>
        <v>0</v>
      </c>
      <c r="CJ434" s="256" cm="1">
        <f t="array" aca="1" ref="CJ434" ca="1">_xlfn.XLOOKUP($A434&amp;$B434,'[5]产值及收款计划（2026）'!$A:$A&amp;'[5]产值及收款计划（2026）'!$B:$B,'[5]产值及收款计划（2026）'!CJ:CJ)</f>
        <v>0</v>
      </c>
      <c r="CK434" s="256" cm="1">
        <f t="array" aca="1" ref="CK434" ca="1">_xlfn.XLOOKUP($A434&amp;$B434,'[5]产值及收款计划（2026）'!$A:$A&amp;'[5]产值及收款计划（2026）'!$B:$B,'[5]产值及收款计划（2026）'!CK:CK)</f>
        <v>0</v>
      </c>
      <c r="CL434" s="256" cm="1">
        <f t="array" aca="1" ref="CL434" ca="1">_xlfn.XLOOKUP($A434&amp;$B434,'[5]产值及收款计划（2026）'!$A:$A&amp;'[5]产值及收款计划（2026）'!$B:$B,'[5]产值及收款计划（2026）'!CL:CL)</f>
        <v>0</v>
      </c>
      <c r="DA434" s="256" cm="1">
        <f t="array" aca="1" ref="DA434" ca="1">_xlfn.XLOOKUP($A434&amp;$B434,'[5]产值及收款计划（2026）'!$A:$A&amp;'[5]产值及收款计划（2026）'!$B:$B,'[5]产值及收款计划（2026）'!DA:DA)</f>
        <v>0</v>
      </c>
      <c r="DB434" s="256" cm="1">
        <f t="array" aca="1" ref="DB434" ca="1">_xlfn.XLOOKUP($A434&amp;$B434,'[5]产值及收款计划（2026）'!$A:$A&amp;'[5]产值及收款计划（2026）'!$B:$B,'[5]产值及收款计划（2026）'!DB:DB)</f>
        <v>0</v>
      </c>
      <c r="DC434" s="256" cm="1">
        <f t="array" aca="1" ref="DC434" ca="1">_xlfn.XLOOKUP($A434&amp;$B434,'[5]产值及收款计划（2026）'!$A:$A&amp;'[5]产值及收款计划（2026）'!$B:$B,'[5]产值及收款计划（2026）'!DC:DC)</f>
        <v>0</v>
      </c>
      <c r="DD434" s="256" cm="1">
        <f t="array" aca="1" ref="DD434" ca="1">_xlfn.XLOOKUP($A434&amp;$B434,'[5]产值及收款计划（2026）'!$A:$A&amp;'[5]产值及收款计划（2026）'!$B:$B,'[5]产值及收款计划（2026）'!DD:DD)</f>
        <v>0</v>
      </c>
      <c r="DE434" s="256" cm="1">
        <f t="array" aca="1" ref="DE434" ca="1">_xlfn.XLOOKUP($A434&amp;$B434,'[5]产值及收款计划（2026）'!$A:$A&amp;'[5]产值及收款计划（2026）'!$B:$B,'[5]产值及收款计划（2026）'!DE:DE)</f>
        <v>0</v>
      </c>
      <c r="DF434" s="256" cm="1">
        <f t="array" aca="1" ref="DF434" ca="1">_xlfn.XLOOKUP($A434&amp;$B434,'[5]产值及收款计划（2026）'!$A:$A&amp;'[5]产值及收款计划（2026）'!$B:$B,'[5]产值及收款计划（2026）'!DF:DF)</f>
        <v>0</v>
      </c>
      <c r="DG434" s="256" cm="1">
        <f t="array" aca="1" ref="DG434" ca="1">_xlfn.XLOOKUP($A434&amp;$B434,'[5]产值及收款计划（2026）'!$A:$A&amp;'[5]产值及收款计划（2026）'!$B:$B,'[5]产值及收款计划（2026）'!DG:DG)</f>
        <v>0</v>
      </c>
      <c r="DH434" s="256" cm="1">
        <f t="array" aca="1" ref="DH434" ca="1">_xlfn.XLOOKUP($A434&amp;$B434,'[5]产值及收款计划（2026）'!$A:$A&amp;'[5]产值及收款计划（2026）'!$B:$B,'[5]产值及收款计划（2026）'!DH:DH)</f>
        <v>0</v>
      </c>
      <c r="DI434" s="256" cm="1">
        <f t="array" aca="1" ref="DI434" ca="1">_xlfn.XLOOKUP($A434&amp;$B434,'[5]产值及收款计划（2026）'!$A:$A&amp;'[5]产值及收款计划（2026）'!$B:$B,'[5]产值及收款计划（2026）'!DI:DI)</f>
        <v>0</v>
      </c>
      <c r="DJ434" s="256" cm="1">
        <f t="array" aca="1" ref="DJ434" ca="1">_xlfn.XLOOKUP($A434&amp;$B434,'[5]产值及收款计划（2026）'!$A:$A&amp;'[5]产值及收款计划（2026）'!$B:$B,'[5]产值及收款计划（2026）'!DJ:DJ)</f>
        <v>0</v>
      </c>
      <c r="DK434" s="256" cm="1">
        <f t="array" aca="1" ref="DK434" ca="1">_xlfn.XLOOKUP($A434&amp;$B434,'[5]产值及收款计划（2026）'!$A:$A&amp;'[5]产值及收款计划（2026）'!$B:$B,'[5]产值及收款计划（2026）'!DK:DK)</f>
        <v>0</v>
      </c>
      <c r="DL434" s="256" cm="1">
        <f t="array" aca="1" ref="DL434" ca="1">_xlfn.XLOOKUP($A434&amp;$B434,'[5]产值及收款计划（2026）'!$A:$A&amp;'[5]产值及收款计划（2026）'!$B:$B,'[5]产值及收款计划（2026）'!DL:DL)</f>
        <v>0</v>
      </c>
      <c r="DM434" s="264"/>
      <c r="DN434" s="250"/>
    </row>
    <row r="435" spans="1:118" ht="20.25" x14ac:dyDescent="0.15">
      <c r="A435" s="254">
        <f t="shared" ca="1" si="22"/>
        <v>14</v>
      </c>
      <c r="B435" s="254" t="s">
        <v>29</v>
      </c>
      <c r="C435" s="255" t="str" cm="1">
        <f t="array" aca="1" ref="C435" ca="1">_xlfn.XLOOKUP($A435&amp;$B435,'[5]产值及收款计划（2026）'!$A:$A&amp;'[5]产值及收款计划（2026）'!$B:$B,'[5]产值及收款计划（2026）'!C:C)</f>
        <v>ZHT2020072900038</v>
      </c>
      <c r="D435" s="255" t="str" cm="1">
        <f t="array" aca="1" ref="D435" ca="1">_xlfn.XLOOKUP($A435&amp;$B435,'[5]产值及收款计划（2026）'!$A:$A&amp;'[5]产值及收款计划（2026）'!$B:$B,'[5]产值及收款计划（2026）'!D:D)</f>
        <v>皇岗口岸重建项目拆除工程II标段合同</v>
      </c>
      <c r="E435" s="256" cm="1">
        <f t="array" aca="1" ref="E435" ca="1">_xlfn.XLOOKUP($A435&amp;$B435,'[5]产值及收款计划（2026）'!$A:$A&amp;'[5]产值及收款计划（2026）'!$B:$B,'[5]产值及收款计划（2026）'!E:E)</f>
        <v>32.896000000000001</v>
      </c>
      <c r="F435" s="256" cm="1">
        <f t="array" aca="1" ref="F435" ca="1">_xlfn.XLOOKUP($A435&amp;$B435,'[5]产值及收款计划（2026）'!$A:$A&amp;'[5]产值及收款计划（2026）'!$B:$B,'[5]产值及收款计划（2026）'!F:F)</f>
        <v>32.896000000000001</v>
      </c>
      <c r="G435" s="256" cm="1">
        <f t="array" aca="1" ref="G435" ca="1">_xlfn.XLOOKUP($A435&amp;$B435,'[5]产值及收款计划（2026）'!$A:$A&amp;'[5]产值及收款计划（2026）'!$B:$B,'[5]产值及收款计划（2026）'!G:G)</f>
        <v>0</v>
      </c>
      <c r="H435" s="256" cm="1">
        <f t="array" aca="1" ref="H435" ca="1">_xlfn.XLOOKUP($A435&amp;$B435,'[5]产值及收款计划（2026）'!$A:$A&amp;'[5]产值及收款计划（2026）'!$B:$B,'[5]产值及收款计划（2026）'!H:H)</f>
        <v>-1.304</v>
      </c>
      <c r="I435" s="257" cm="1">
        <f t="array" aca="1" ref="I435" ca="1">_xlfn.XLOOKUP($A435&amp;$B435,'[5]产值及收款计划（2026）'!$A:$A&amp;'[5]产值及收款计划（2026）'!$B:$B,'[5]产值及收款计划（2026）'!I:I)</f>
        <v>-3.9640077821011699E-2</v>
      </c>
      <c r="J435" s="256" cm="1">
        <f t="array" aca="1" ref="J435" ca="1">_xlfn.XLOOKUP($A435&amp;$B435,'[5]产值及收款计划（2026）'!$A:$A&amp;'[5]产值及收款计划（2026）'!$B:$B,'[5]产值及收款计划（2026）'!J:J)</f>
        <v>0.13</v>
      </c>
      <c r="K435" s="256" cm="1">
        <f t="array" aca="1" ref="K435" ca="1">_xlfn.XLOOKUP($A435&amp;$B435,'[5]产值及收款计划（2026）'!$A:$A&amp;'[5]产值及收款计划（2026）'!$B:$B,'[5]产值及收款计划（2026）'!K:K)</f>
        <v>0</v>
      </c>
      <c r="L435" s="256" cm="1">
        <f t="array" aca="1" ref="L435" ca="1">_xlfn.XLOOKUP($A435&amp;$B435,'[5]产值及收款计划（2026）'!$A:$A&amp;'[5]产值及收款计划（2026）'!$B:$B,'[5]产值及收款计划（2026）'!L:L)</f>
        <v>0</v>
      </c>
      <c r="M435" s="256" t="str" cm="1">
        <f t="array" aca="1" ref="M435" ca="1">_xlfn.XLOOKUP($A435&amp;$B435,'[5]产值及收款计划（2026）'!$A:$A&amp;'[5]产值及收款计划（2026）'!$B:$B,'[5]产值及收款计划（2026）'!M:M)</f>
        <v>主导</v>
      </c>
      <c r="N435" s="256" cm="1">
        <f t="array" aca="1" ref="N435" ca="1">_xlfn.XLOOKUP($A435&amp;$B435,'[5]产值及收款计划（2026）'!$A:$A&amp;'[5]产值及收款计划（2026）'!$B:$B,'[5]产值及收款计划（2026）'!N:N)</f>
        <v>0</v>
      </c>
      <c r="O435" s="256" t="str" cm="1">
        <f t="array" aca="1" ref="O435" ca="1">_xlfn.XLOOKUP($A435&amp;$B435,'[5]产值及收款计划（2026）'!$A:$A&amp;'[5]产值及收款计划（2026）'!$B:$B,'[5]产值及收款计划（2026）'!O:O)</f>
        <v>明艳丽</v>
      </c>
      <c r="P435" s="255" t="str" cm="1">
        <f t="array" aca="1" ref="P435" ca="1">_xlfn.XLOOKUP($A435&amp;$B435,'[5]产值及收款计划（2026）'!$A:$A&amp;'[5]产值及收款计划（2026）'!$B:$B,'[5]产值及收款计划（2026）'!P:P)</f>
        <v>过往已完结</v>
      </c>
      <c r="Q435" s="256" cm="1">
        <f t="array" aca="1" ref="Q435" ca="1">_xlfn.XLOOKUP($A435&amp;$B435,'[5]产值及收款计划（2026）'!$A:$A&amp;'[5]产值及收款计划（2026）'!$B:$B,'[5]产值及收款计划（2026）'!Q:Q)</f>
        <v>0</v>
      </c>
      <c r="R435" s="256" cm="1">
        <f t="array" aca="1" ref="R435" ca="1">_xlfn.XLOOKUP($A435&amp;$B435,'[5]产值及收款计划（2026）'!$A:$A&amp;'[5]产值及收款计划（2026）'!$B:$B,'[5]产值及收款计划（2026）'!R:R)</f>
        <v>0</v>
      </c>
      <c r="S435" s="256" cm="1">
        <f t="array" aca="1" ref="S435" ca="1">_xlfn.XLOOKUP($A435&amp;$B435,'[5]产值及收款计划（2026）'!$A:$A&amp;'[5]产值及收款计划（2026）'!$B:$B,'[5]产值及收款计划（2026）'!S:S)</f>
        <v>0</v>
      </c>
      <c r="T435" s="256" cm="1">
        <f t="array" aca="1" ref="T435" ca="1">_xlfn.XLOOKUP($A435&amp;$B435,'[5]产值及收款计划（2026）'!$A:$A&amp;'[5]产值及收款计划（2026）'!$B:$B,'[5]产值及收款计划（2026）'!T:T)</f>
        <v>32.896000000000001</v>
      </c>
      <c r="U435" s="256" cm="1">
        <f t="array" aca="1" ref="U435" ca="1">_xlfn.XLOOKUP($A435&amp;$B435,'[5]产值及收款计划（2026）'!$A:$A&amp;'[5]产值及收款计划（2026）'!$B:$B,'[5]产值及收款计划（2026）'!U:U)</f>
        <v>0</v>
      </c>
      <c r="V435" s="256" cm="1">
        <f t="array" aca="1" ref="V435" ca="1">_xlfn.XLOOKUP($A435&amp;$B435,'[5]产值及收款计划（2026）'!$A:$A&amp;'[5]产值及收款计划（2026）'!$B:$B,'[5]产值及收款计划（2026）'!V:V)</f>
        <v>0</v>
      </c>
      <c r="W435" s="256" cm="1">
        <f t="array" aca="1" ref="W435" ca="1">_xlfn.XLOOKUP($A435&amp;$B435,'[5]产值及收款计划（2026）'!$A:$A&amp;'[5]产值及收款计划（2026）'!$B:$B,'[5]产值及收款计划（2026）'!W:W)</f>
        <v>0</v>
      </c>
      <c r="X435" s="256" cm="1">
        <f t="array" aca="1" ref="X435" ca="1">_xlfn.XLOOKUP($A435&amp;$B435,'[5]产值及收款计划（2026）'!$A:$A&amp;'[5]产值及收款计划（2026）'!$B:$B,'[5]产值及收款计划（2026）'!X:X)</f>
        <v>0</v>
      </c>
      <c r="Y435" s="256" cm="1">
        <f t="array" aca="1" ref="Y435" ca="1">_xlfn.XLOOKUP($A435&amp;$B435,'[5]产值及收款计划（2026）'!$A:$A&amp;'[5]产值及收款计划（2026）'!$B:$B,'[5]产值及收款计划（2026）'!Y:Y)</f>
        <v>0</v>
      </c>
      <c r="Z435" s="256" cm="1">
        <f t="array" aca="1" ref="Z435" ca="1">_xlfn.XLOOKUP($A435&amp;$B435,'[5]产值及收款计划（2026）'!$A:$A&amp;'[5]产值及收款计划（2026）'!$B:$B,'[5]产值及收款计划（2026）'!Z:Z)</f>
        <v>0</v>
      </c>
      <c r="AA435" s="256" cm="1">
        <f t="array" aca="1" ref="AA435" ca="1">_xlfn.XLOOKUP($A435&amp;$B435,'[5]产值及收款计划（2026）'!$A:$A&amp;'[5]产值及收款计划（2026）'!$B:$B,'[5]产值及收款计划（2026）'!AA:AA)</f>
        <v>0</v>
      </c>
      <c r="AB435" s="256" cm="1">
        <f t="array" aca="1" ref="AB435" ca="1">_xlfn.XLOOKUP($A435&amp;$B435,'[5]产值及收款计划（2026）'!$A:$A&amp;'[5]产值及收款计划（2026）'!$B:$B,'[5]产值及收款计划（2026）'!AB:AB)</f>
        <v>0</v>
      </c>
      <c r="AC435" s="256" cm="1">
        <f t="array" aca="1" ref="AC435" ca="1">_xlfn.XLOOKUP($A435&amp;$B435,'[5]产值及收款计划（2026）'!$A:$A&amp;'[5]产值及收款计划（2026）'!$B:$B,'[5]产值及收款计划（2026）'!AC:AC)</f>
        <v>0</v>
      </c>
      <c r="AD435" s="256" cm="1">
        <f t="array" aca="1" ref="AD435" ca="1">_xlfn.XLOOKUP($A435&amp;$B435,'[5]产值及收款计划（2026）'!$A:$A&amp;'[5]产值及收款计划（2026）'!$B:$B,'[5]产值及收款计划（2026）'!AD:AD)</f>
        <v>0</v>
      </c>
      <c r="AE435" s="256" cm="1">
        <f t="array" aca="1" ref="AE435" ca="1">_xlfn.XLOOKUP($A435&amp;$B435,'[5]产值及收款计划（2026）'!$A:$A&amp;'[5]产值及收款计划（2026）'!$B:$B,'[5]产值及收款计划（2026）'!AE:AE)</f>
        <v>0</v>
      </c>
      <c r="AF435" s="256" cm="1">
        <f t="array" aca="1" ref="AF435" ca="1">_xlfn.XLOOKUP($A435&amp;$B435,'[5]产值及收款计划（2026）'!$A:$A&amp;'[5]产值及收款计划（2026）'!$B:$B,'[5]产值及收款计划（2026）'!AF:AF)</f>
        <v>0</v>
      </c>
      <c r="AG435" s="256" cm="1">
        <f t="array" aca="1" ref="AG435" ca="1">_xlfn.XLOOKUP($A435&amp;$B435,'[5]产值及收款计划（2026）'!$A:$A&amp;'[5]产值及收款计划（2026）'!$B:$B,'[5]产值及收款计划（2026）'!AG:AG)</f>
        <v>0</v>
      </c>
      <c r="AH435" s="256" cm="1">
        <f t="array" aca="1" ref="AH435" ca="1">_xlfn.XLOOKUP($A435&amp;$B435,'[5]产值及收款计划（2026）'!$A:$A&amp;'[5]产值及收款计划（2026）'!$B:$B,'[5]产值及收款计划（2026）'!AH:AH)</f>
        <v>0</v>
      </c>
      <c r="AI435" s="256" cm="1">
        <f t="array" aca="1" ref="AI435" ca="1">_xlfn.XLOOKUP($A435&amp;$B435,'[5]产值及收款计划（2026）'!$A:$A&amp;'[5]产值及收款计划（2026）'!$B:$B,'[5]产值及收款计划（2026）'!AI:AI)</f>
        <v>0</v>
      </c>
      <c r="AJ435" s="256" cm="1">
        <f t="array" aca="1" ref="AJ435" ca="1">_xlfn.XLOOKUP($A435&amp;$B435,'[5]产值及收款计划（2026）'!$A:$A&amp;'[5]产值及收款计划（2026）'!$B:$B,'[5]产值及收款计划（2026）'!AJ:AJ)</f>
        <v>0</v>
      </c>
      <c r="AK435" s="256" cm="1">
        <f t="array" aca="1" ref="AK435" ca="1">_xlfn.XLOOKUP($A435&amp;$B435,'[5]产值及收款计划（2026）'!$A:$A&amp;'[5]产值及收款计划（2026）'!$B:$B,'[5]产值及收款计划（2026）'!AK:AK)</f>
        <v>0</v>
      </c>
      <c r="AL435" s="256" cm="1">
        <f t="array" aca="1" ref="AL435" ca="1">_xlfn.XLOOKUP($A435&amp;$B435,'[5]产值及收款计划（2026）'!$A:$A&amp;'[5]产值及收款计划（2026）'!$B:$B,'[5]产值及收款计划（2026）'!AL:AL)</f>
        <v>0</v>
      </c>
      <c r="AM435" s="263" t="e" cm="1">
        <f t="array" aca="1" ref="AM435" ca="1">_xlfn.LET(_xlpm.勾选月份状态数组,TRANSPOSE('PPT(12-15页）-TOP10'!$A$3:$A$14),_xlpm.选择数据区,IF('PPT(12-15页）-TOP10'!$E$3="收款",$BA435:$BL435,$AA435:$AL435),SUM(_xlfn._xlws.FILTER(_xlpm.选择数据区,_xlpm.勾选月份状态数组,"")))</f>
        <v>#NAME?</v>
      </c>
      <c r="AN435" s="256" t="e" cm="1">
        <f t="array" aca="1" ref="AN435" ca="1">_xlfn.LET(_xlpm.勾选月份状态数组,TRANSPOSE('PPT(12-15页）-TOP10'!$A$3:$A$14),_xlpm.选择数据区,IF('PPT(12-15页）-TOP10'!$E$3="收款",$DA435:$DL435,$CA435:$CL435),SUM(_xlfn._xlws.FILTER(_xlpm.选择数据区,_xlpm.勾选月份状态数组,"")))</f>
        <v>#NAME?</v>
      </c>
      <c r="AO435" s="256">
        <f ca="1">SUM(CA435:CC435)+SUM(AD435:AL435)</f>
        <v>0</v>
      </c>
      <c r="AP435" s="256"/>
      <c r="AQ435" s="256"/>
      <c r="AR435" s="256"/>
      <c r="AS435" s="256" cm="1">
        <f t="array" aca="1" ref="AS435" ca="1">_xlfn.XLOOKUP($A435&amp;$B435,'[5]产值及收款计划（2026）'!$A:$A&amp;'[5]产值及收款计划（2026）'!$B:$B,'[5]产值及收款计划（2026）'!AS:AS)</f>
        <v>0</v>
      </c>
      <c r="AT435" s="256" cm="1">
        <f t="array" aca="1" ref="AT435" ca="1">_xlfn.XLOOKUP($A435&amp;$B435,'[5]产值及收款计划（2026）'!$A:$A&amp;'[5]产值及收款计划（2026）'!$B:$B,'[5]产值及收款计划（2026）'!AT:AT)</f>
        <v>0</v>
      </c>
      <c r="AU435" s="256" cm="1">
        <f t="array" aca="1" ref="AU435" ca="1">_xlfn.XLOOKUP($A435&amp;$B435,'[5]产值及收款计划（2026）'!$A:$A&amp;'[5]产值及收款计划（2026）'!$B:$B,'[5]产值及收款计划（2026）'!AU:AU)</f>
        <v>0</v>
      </c>
      <c r="AV435" s="256" cm="1">
        <f t="array" aca="1" ref="AV435" ca="1">_xlfn.XLOOKUP($A435&amp;$B435,'[5]产值及收款计划（2026）'!$A:$A&amp;'[5]产值及收款计划（2026）'!$B:$B,'[5]产值及收款计划（2026）'!AV:AV)</f>
        <v>0</v>
      </c>
      <c r="AW435" s="256" cm="1">
        <f t="array" aca="1" ref="AW435" ca="1">_xlfn.XLOOKUP($A435&amp;$B435,'[5]产值及收款计划（2026）'!$A:$A&amp;'[5]产值及收款计划（2026）'!$B:$B,'[5]产值及收款计划（2026）'!AW:AW)</f>
        <v>32.311059999999998</v>
      </c>
      <c r="AX435" s="256" cm="1">
        <f t="array" aca="1" ref="AX435" ca="1">_xlfn.XLOOKUP($A435&amp;$B435,'[5]产值及收款计划（2026）'!$A:$A&amp;'[5]产值及收款计划（2026）'!$B:$B,'[5]产值及收款计划（2026）'!AX:AX)</f>
        <v>0</v>
      </c>
      <c r="AY435" s="256" cm="1">
        <f t="array" aca="1" ref="AY435" ca="1">_xlfn.XLOOKUP($A435&amp;$B435,'[5]产值及收款计划（2026）'!$A:$A&amp;'[5]产值及收款计划（2026）'!$B:$B,'[5]产值及收款计划（2026）'!AY:AY)</f>
        <v>0.58494000000000301</v>
      </c>
      <c r="AZ435" s="256" cm="1">
        <f t="array" aca="1" ref="AZ435" ca="1">_xlfn.XLOOKUP($A435&amp;$B435,'[5]产值及收款计划（2026）'!$A:$A&amp;'[5]产值及收款计划（2026）'!$B:$B,'[5]产值及收款计划（2026）'!AZ:AZ)</f>
        <v>0.58494000000000301</v>
      </c>
      <c r="BA435" s="256" cm="1">
        <f t="array" aca="1" ref="BA435" ca="1">_xlfn.XLOOKUP($A435&amp;$B435,'[5]产值及收款计划（2026）'!$A:$A&amp;'[5]产值及收款计划（2026）'!$B:$B,'[5]产值及收款计划（2026）'!BA:BA)</f>
        <v>0</v>
      </c>
      <c r="BB435" s="256" cm="1">
        <f t="array" aca="1" ref="BB435" ca="1">_xlfn.XLOOKUP($A435&amp;$B435,'[5]产值及收款计划（2026）'!$A:$A&amp;'[5]产值及收款计划（2026）'!$B:$B,'[5]产值及收款计划（2026）'!BB:BB)</f>
        <v>0</v>
      </c>
      <c r="BC435" s="256" cm="1">
        <f t="array" aca="1" ref="BC435" ca="1">_xlfn.XLOOKUP($A435&amp;$B435,'[5]产值及收款计划（2026）'!$A:$A&amp;'[5]产值及收款计划（2026）'!$B:$B,'[5]产值及收款计划（2026）'!BC:BC)</f>
        <v>0</v>
      </c>
      <c r="BD435" s="256" cm="1">
        <f t="array" aca="1" ref="BD435" ca="1">_xlfn.XLOOKUP($A435&amp;$B435,'[5]产值及收款计划（2026）'!$A:$A&amp;'[5]产值及收款计划（2026）'!$B:$B,'[5]产值及收款计划（2026）'!BD:BD)</f>
        <v>0</v>
      </c>
      <c r="BE435" s="256" cm="1">
        <f t="array" aca="1" ref="BE435" ca="1">_xlfn.XLOOKUP($A435&amp;$B435,'[5]产值及收款计划（2026）'!$A:$A&amp;'[5]产值及收款计划（2026）'!$B:$B,'[5]产值及收款计划（2026）'!BE:BE)</f>
        <v>0</v>
      </c>
      <c r="BF435" s="256" cm="1">
        <f t="array" aca="1" ref="BF435" ca="1">_xlfn.XLOOKUP($A435&amp;$B435,'[5]产值及收款计划（2026）'!$A:$A&amp;'[5]产值及收款计划（2026）'!$B:$B,'[5]产值及收款计划（2026）'!BF:BF)</f>
        <v>0</v>
      </c>
      <c r="BG435" s="256" cm="1">
        <f t="array" aca="1" ref="BG435" ca="1">_xlfn.XLOOKUP($A435&amp;$B435,'[5]产值及收款计划（2026）'!$A:$A&amp;'[5]产值及收款计划（2026）'!$B:$B,'[5]产值及收款计划（2026）'!BG:BG)</f>
        <v>0</v>
      </c>
      <c r="BH435" s="256" cm="1">
        <f t="array" aca="1" ref="BH435" ca="1">_xlfn.XLOOKUP($A435&amp;$B435,'[5]产值及收款计划（2026）'!$A:$A&amp;'[5]产值及收款计划（2026）'!$B:$B,'[5]产值及收款计划（2026）'!BH:BH)</f>
        <v>0</v>
      </c>
      <c r="BI435" s="256" cm="1">
        <f t="array" aca="1" ref="BI435" ca="1">_xlfn.XLOOKUP($A435&amp;$B435,'[5]产值及收款计划（2026）'!$A:$A&amp;'[5]产值及收款计划（2026）'!$B:$B,'[5]产值及收款计划（2026）'!BI:BI)</f>
        <v>0</v>
      </c>
      <c r="BJ435" s="256" cm="1">
        <f t="array" aca="1" ref="BJ435" ca="1">_xlfn.XLOOKUP($A435&amp;$B435,'[5]产值及收款计划（2026）'!$A:$A&amp;'[5]产值及收款计划（2026）'!$B:$B,'[5]产值及收款计划（2026）'!BJ:BJ)</f>
        <v>0</v>
      </c>
      <c r="BK435" s="256" cm="1">
        <f t="array" aca="1" ref="BK435" ca="1">_xlfn.XLOOKUP($A435&amp;$B435,'[5]产值及收款计划（2026）'!$A:$A&amp;'[5]产值及收款计划（2026）'!$B:$B,'[5]产值及收款计划（2026）'!BK:BK)</f>
        <v>0</v>
      </c>
      <c r="BL435" s="256" cm="1">
        <f t="array" aca="1" ref="BL435" ca="1">_xlfn.XLOOKUP($A435&amp;$B435,'[5]产值及收款计划（2026）'!$A:$A&amp;'[5]产值及收款计划（2026）'!$B:$B,'[5]产值及收款计划（2026）'!BL:BL)</f>
        <v>0</v>
      </c>
      <c r="BM435" s="256"/>
      <c r="BN435" s="256"/>
      <c r="BO435" s="256"/>
      <c r="BP435" s="256"/>
      <c r="BQ435" s="255" t="str" cm="1">
        <f t="array" aca="1" ref="BQ435" ca="1">_xlfn.XLOOKUP($A435&amp;$B435,'[5]产值及收款计划（2026）'!$A:$A&amp;'[5]产值及收款计划（2026）'!$B:$B,'[5]产值及收款计划（2026）'!BQ:BQ)</f>
        <v>中建科工集团有限公司</v>
      </c>
      <c r="BR435" s="256" cm="1">
        <f t="array" aca="1" ref="BR435" ca="1">_xlfn.XLOOKUP($A435&amp;$B435,'[5]产值及收款计划（2026）'!$A:$A&amp;'[5]产值及收款计划（2026）'!$B:$B,'[5]产值及收款计划（2026）'!BR:BR)</f>
        <v>0</v>
      </c>
      <c r="CA435" s="256" cm="1">
        <f t="array" aca="1" ref="CA435" ca="1">_xlfn.XLOOKUP($A435&amp;$B435,'[5]产值及收款计划（2026）'!$A:$A&amp;'[5]产值及收款计划（2026）'!$B:$B,'[5]产值及收款计划（2026）'!CA:CA)</f>
        <v>0</v>
      </c>
      <c r="CB435" s="256" cm="1">
        <f t="array" aca="1" ref="CB435" ca="1">_xlfn.XLOOKUP($A435&amp;$B435,'[5]产值及收款计划（2026）'!$A:$A&amp;'[5]产值及收款计划（2026）'!$B:$B,'[5]产值及收款计划（2026）'!CB:CB)</f>
        <v>0</v>
      </c>
      <c r="CC435" s="256" cm="1">
        <f t="array" aca="1" ref="CC435" ca="1">_xlfn.XLOOKUP($A435&amp;$B435,'[5]产值及收款计划（2026）'!$A:$A&amp;'[5]产值及收款计划（2026）'!$B:$B,'[5]产值及收款计划（2026）'!CC:CC)</f>
        <v>0</v>
      </c>
      <c r="CD435" s="256" cm="1">
        <f t="array" aca="1" ref="CD435" ca="1">_xlfn.XLOOKUP($A435&amp;$B435,'[5]产值及收款计划（2026）'!$A:$A&amp;'[5]产值及收款计划（2026）'!$B:$B,'[5]产值及收款计划（2026）'!CD:CD)</f>
        <v>0</v>
      </c>
      <c r="CE435" s="256" cm="1">
        <f t="array" aca="1" ref="CE435" ca="1">_xlfn.XLOOKUP($A435&amp;$B435,'[5]产值及收款计划（2026）'!$A:$A&amp;'[5]产值及收款计划（2026）'!$B:$B,'[5]产值及收款计划（2026）'!CE:CE)</f>
        <v>0</v>
      </c>
      <c r="CF435" s="256" cm="1">
        <f t="array" aca="1" ref="CF435" ca="1">_xlfn.XLOOKUP($A435&amp;$B435,'[5]产值及收款计划（2026）'!$A:$A&amp;'[5]产值及收款计划（2026）'!$B:$B,'[5]产值及收款计划（2026）'!CF:CF)</f>
        <v>0</v>
      </c>
      <c r="CG435" s="256" cm="1">
        <f t="array" aca="1" ref="CG435" ca="1">_xlfn.XLOOKUP($A435&amp;$B435,'[5]产值及收款计划（2026）'!$A:$A&amp;'[5]产值及收款计划（2026）'!$B:$B,'[5]产值及收款计划（2026）'!CG:CG)</f>
        <v>0</v>
      </c>
      <c r="CH435" s="256" cm="1">
        <f t="array" aca="1" ref="CH435" ca="1">_xlfn.XLOOKUP($A435&amp;$B435,'[5]产值及收款计划（2026）'!$A:$A&amp;'[5]产值及收款计划（2026）'!$B:$B,'[5]产值及收款计划（2026）'!CH:CH)</f>
        <v>0</v>
      </c>
      <c r="CI435" s="256" cm="1">
        <f t="array" aca="1" ref="CI435" ca="1">_xlfn.XLOOKUP($A435&amp;$B435,'[5]产值及收款计划（2026）'!$A:$A&amp;'[5]产值及收款计划（2026）'!$B:$B,'[5]产值及收款计划（2026）'!CI:CI)</f>
        <v>0</v>
      </c>
      <c r="CJ435" s="256" cm="1">
        <f t="array" aca="1" ref="CJ435" ca="1">_xlfn.XLOOKUP($A435&amp;$B435,'[5]产值及收款计划（2026）'!$A:$A&amp;'[5]产值及收款计划（2026）'!$B:$B,'[5]产值及收款计划（2026）'!CJ:CJ)</f>
        <v>0</v>
      </c>
      <c r="CK435" s="256" cm="1">
        <f t="array" aca="1" ref="CK435" ca="1">_xlfn.XLOOKUP($A435&amp;$B435,'[5]产值及收款计划（2026）'!$A:$A&amp;'[5]产值及收款计划（2026）'!$B:$B,'[5]产值及收款计划（2026）'!CK:CK)</f>
        <v>0</v>
      </c>
      <c r="CL435" s="256" cm="1">
        <f t="array" aca="1" ref="CL435" ca="1">_xlfn.XLOOKUP($A435&amp;$B435,'[5]产值及收款计划（2026）'!$A:$A&amp;'[5]产值及收款计划（2026）'!$B:$B,'[5]产值及收款计划（2026）'!CL:CL)</f>
        <v>0</v>
      </c>
      <c r="DA435" s="256" cm="1">
        <f t="array" aca="1" ref="DA435" ca="1">_xlfn.XLOOKUP($A435&amp;$B435,'[5]产值及收款计划（2026）'!$A:$A&amp;'[5]产值及收款计划（2026）'!$B:$B,'[5]产值及收款计划（2026）'!DA:DA)</f>
        <v>0</v>
      </c>
      <c r="DB435" s="256" cm="1">
        <f t="array" aca="1" ref="DB435" ca="1">_xlfn.XLOOKUP($A435&amp;$B435,'[5]产值及收款计划（2026）'!$A:$A&amp;'[5]产值及收款计划（2026）'!$B:$B,'[5]产值及收款计划（2026）'!DB:DB)</f>
        <v>0</v>
      </c>
      <c r="DC435" s="256" cm="1">
        <f t="array" aca="1" ref="DC435" ca="1">_xlfn.XLOOKUP($A435&amp;$B435,'[5]产值及收款计划（2026）'!$A:$A&amp;'[5]产值及收款计划（2026）'!$B:$B,'[5]产值及收款计划（2026）'!DC:DC)</f>
        <v>0</v>
      </c>
      <c r="DD435" s="256" cm="1">
        <f t="array" aca="1" ref="DD435" ca="1">_xlfn.XLOOKUP($A435&amp;$B435,'[5]产值及收款计划（2026）'!$A:$A&amp;'[5]产值及收款计划（2026）'!$B:$B,'[5]产值及收款计划（2026）'!DD:DD)</f>
        <v>0</v>
      </c>
      <c r="DE435" s="256" cm="1">
        <f t="array" aca="1" ref="DE435" ca="1">_xlfn.XLOOKUP($A435&amp;$B435,'[5]产值及收款计划（2026）'!$A:$A&amp;'[5]产值及收款计划（2026）'!$B:$B,'[5]产值及收款计划（2026）'!DE:DE)</f>
        <v>0</v>
      </c>
      <c r="DF435" s="256" cm="1">
        <f t="array" aca="1" ref="DF435" ca="1">_xlfn.XLOOKUP($A435&amp;$B435,'[5]产值及收款计划（2026）'!$A:$A&amp;'[5]产值及收款计划（2026）'!$B:$B,'[5]产值及收款计划（2026）'!DF:DF)</f>
        <v>0</v>
      </c>
      <c r="DG435" s="256" cm="1">
        <f t="array" aca="1" ref="DG435" ca="1">_xlfn.XLOOKUP($A435&amp;$B435,'[5]产值及收款计划（2026）'!$A:$A&amp;'[5]产值及收款计划（2026）'!$B:$B,'[5]产值及收款计划（2026）'!DG:DG)</f>
        <v>0</v>
      </c>
      <c r="DH435" s="256" cm="1">
        <f t="array" aca="1" ref="DH435" ca="1">_xlfn.XLOOKUP($A435&amp;$B435,'[5]产值及收款计划（2026）'!$A:$A&amp;'[5]产值及收款计划（2026）'!$B:$B,'[5]产值及收款计划（2026）'!DH:DH)</f>
        <v>0</v>
      </c>
      <c r="DI435" s="256" cm="1">
        <f t="array" aca="1" ref="DI435" ca="1">_xlfn.XLOOKUP($A435&amp;$B435,'[5]产值及收款计划（2026）'!$A:$A&amp;'[5]产值及收款计划（2026）'!$B:$B,'[5]产值及收款计划（2026）'!DI:DI)</f>
        <v>0</v>
      </c>
      <c r="DJ435" s="256" cm="1">
        <f t="array" aca="1" ref="DJ435" ca="1">_xlfn.XLOOKUP($A435&amp;$B435,'[5]产值及收款计划（2026）'!$A:$A&amp;'[5]产值及收款计划（2026）'!$B:$B,'[5]产值及收款计划（2026）'!DJ:DJ)</f>
        <v>0</v>
      </c>
      <c r="DK435" s="256" cm="1">
        <f t="array" aca="1" ref="DK435" ca="1">_xlfn.XLOOKUP($A435&amp;$B435,'[5]产值及收款计划（2026）'!$A:$A&amp;'[5]产值及收款计划（2026）'!$B:$B,'[5]产值及收款计划（2026）'!DK:DK)</f>
        <v>0</v>
      </c>
      <c r="DL435" s="256" cm="1">
        <f t="array" aca="1" ref="DL435" ca="1">_xlfn.XLOOKUP($A435&amp;$B435,'[5]产值及收款计划（2026）'!$A:$A&amp;'[5]产值及收款计划（2026）'!$B:$B,'[5]产值及收款计划（2026）'!DL:DL)</f>
        <v>0</v>
      </c>
      <c r="DM435" s="264"/>
      <c r="DN435" s="250"/>
    </row>
    <row r="436" spans="1:118" ht="20.25" x14ac:dyDescent="0.15">
      <c r="A436" s="254">
        <f t="shared" ref="A436:A454" ca="1" si="23">A435+1</f>
        <v>15</v>
      </c>
      <c r="B436" s="254" t="s">
        <v>29</v>
      </c>
      <c r="C436" s="255" t="str" cm="1">
        <f t="array" aca="1" ref="C436" ca="1">_xlfn.XLOOKUP($A436&amp;$B436,'[5]产值及收款计划（2026）'!$A:$A&amp;'[5]产值及收款计划（2026）'!$B:$B,'[5]产值及收款计划（2026）'!C:C)</f>
        <v>ZHT2023061200052</v>
      </c>
      <c r="D436" s="255" t="str" cm="1">
        <f t="array" aca="1" ref="D436" ca="1">_xlfn.XLOOKUP($A436&amp;$B436,'[5]产值及收款计划（2026）'!$A:$A&amp;'[5]产值及收款计划（2026）'!$B:$B,'[5]产值及收款计划（2026）'!D:D)</f>
        <v>SC21 入闸机及劳务系统研发工程 三方合同</v>
      </c>
      <c r="E436" s="256" cm="1">
        <f t="array" aca="1" ref="E436" ca="1">_xlfn.XLOOKUP($A436&amp;$B436,'[5]产值及收款计划（2026）'!$A:$A&amp;'[5]产值及收款计划（2026）'!$B:$B,'[5]产值及收款计划（2026）'!E:E)</f>
        <v>35.064999999999998</v>
      </c>
      <c r="F436" s="256" cm="1">
        <f t="array" aca="1" ref="F436" ca="1">_xlfn.XLOOKUP($A436&amp;$B436,'[5]产值及收款计划（2026）'!$A:$A&amp;'[5]产值及收款计划（2026）'!$B:$B,'[5]产值及收款计划（2026）'!F:F)</f>
        <v>35.064999999999998</v>
      </c>
      <c r="G436" s="256" cm="1">
        <f t="array" aca="1" ref="G436" ca="1">_xlfn.XLOOKUP($A436&amp;$B436,'[5]产值及收款计划（2026）'!$A:$A&amp;'[5]产值及收款计划（2026）'!$B:$B,'[5]产值及收款计划（2026）'!G:G)</f>
        <v>0</v>
      </c>
      <c r="H436" s="256" cm="1">
        <f t="array" aca="1" ref="H436" ca="1">_xlfn.XLOOKUP($A436&amp;$B436,'[5]产值及收款计划（2026）'!$A:$A&amp;'[5]产值及收款计划（2026）'!$B:$B,'[5]产值及收款计划（2026）'!H:H)</f>
        <v>8.0649999999999995</v>
      </c>
      <c r="I436" s="257" cm="1">
        <f t="array" aca="1" ref="I436" ca="1">_xlfn.XLOOKUP($A436&amp;$B436,'[5]产值及收款计划（2026）'!$A:$A&amp;'[5]产值及收款计划（2026）'!$B:$B,'[5]产值及收款计划（2026）'!I:I)</f>
        <v>0.23000142592328501</v>
      </c>
      <c r="J436" s="256" cm="1">
        <f t="array" aca="1" ref="J436" ca="1">_xlfn.XLOOKUP($A436&amp;$B436,'[5]产值及收款计划（2026）'!$A:$A&amp;'[5]产值及收款计划（2026）'!$B:$B,'[5]产值及收款计划（2026）'!J:J)</f>
        <v>0.13</v>
      </c>
      <c r="K436" s="256" cm="1">
        <f t="array" aca="1" ref="K436" ca="1">_xlfn.XLOOKUP($A436&amp;$B436,'[5]产值及收款计划（2026）'!$A:$A&amp;'[5]产值及收款计划（2026）'!$B:$B,'[5]产值及收款计划（2026）'!K:K)</f>
        <v>0</v>
      </c>
      <c r="L436" s="256" cm="1">
        <f t="array" aca="1" ref="L436" ca="1">_xlfn.XLOOKUP($A436&amp;$B436,'[5]产值及收款计划（2026）'!$A:$A&amp;'[5]产值及收款计划（2026）'!$B:$B,'[5]产值及收款计划（2026）'!L:L)</f>
        <v>0</v>
      </c>
      <c r="M436" s="256" t="str" cm="1">
        <f t="array" aca="1" ref="M436" ca="1">_xlfn.XLOOKUP($A436&amp;$B436,'[5]产值及收款计划（2026）'!$A:$A&amp;'[5]产值及收款计划（2026）'!$B:$B,'[5]产值及收款计划（2026）'!M:M)</f>
        <v>主导</v>
      </c>
      <c r="N436" s="256" t="str" cm="1">
        <f t="array" aca="1" ref="N436" ca="1">_xlfn.XLOOKUP($A436&amp;$B436,'[5]产值及收款计划（2026）'!$A:$A&amp;'[5]产值及收款计划（2026）'!$B:$B,'[5]产值及收款计划（2026）'!N:N)</f>
        <v>许清亮团队</v>
      </c>
      <c r="O436" s="256" t="str" cm="1">
        <f t="array" aca="1" ref="O436" ca="1">_xlfn.XLOOKUP($A436&amp;$B436,'[5]产值及收款计划（2026）'!$A:$A&amp;'[5]产值及收款计划（2026）'!$B:$B,'[5]产值及收款计划（2026）'!O:O)</f>
        <v>杜江</v>
      </c>
      <c r="P436" s="255" t="str" cm="1">
        <f t="array" aca="1" ref="P436" ca="1">_xlfn.XLOOKUP($A436&amp;$B436,'[5]产值及收款计划（2026）'!$A:$A&amp;'[5]产值及收款计划（2026）'!$B:$B,'[5]产值及收款计划（2026）'!P:P)</f>
        <v>过往已完结</v>
      </c>
      <c r="Q436" s="256" cm="1">
        <f t="array" aca="1" ref="Q436" ca="1">_xlfn.XLOOKUP($A436&amp;$B436,'[5]产值及收款计划（2026）'!$A:$A&amp;'[5]产值及收款计划（2026）'!$B:$B,'[5]产值及收款计划（2026）'!Q:Q)</f>
        <v>0</v>
      </c>
      <c r="R436" s="256" cm="1">
        <f t="array" aca="1" ref="R436" ca="1">_xlfn.XLOOKUP($A436&amp;$B436,'[5]产值及收款计划（2026）'!$A:$A&amp;'[5]产值及收款计划（2026）'!$B:$B,'[5]产值及收款计划（2026）'!R:R)</f>
        <v>0</v>
      </c>
      <c r="S436" s="256" cm="1">
        <f t="array" aca="1" ref="S436" ca="1">_xlfn.XLOOKUP($A436&amp;$B436,'[5]产值及收款计划（2026）'!$A:$A&amp;'[5]产值及收款计划（2026）'!$B:$B,'[5]产值及收款计划（2026）'!S:S)</f>
        <v>0</v>
      </c>
      <c r="T436" s="256" cm="1">
        <f t="array" aca="1" ref="T436" ca="1">_xlfn.XLOOKUP($A436&amp;$B436,'[5]产值及收款计划（2026）'!$A:$A&amp;'[5]产值及收款计划（2026）'!$B:$B,'[5]产值及收款计划（2026）'!T:T)</f>
        <v>35.064999999999998</v>
      </c>
      <c r="U436" s="256" cm="1">
        <f t="array" aca="1" ref="U436" ca="1">_xlfn.XLOOKUP($A436&amp;$B436,'[5]产值及收款计划（2026）'!$A:$A&amp;'[5]产值及收款计划（2026）'!$B:$B,'[5]产值及收款计划（2026）'!U:U)</f>
        <v>0</v>
      </c>
      <c r="V436" s="256" cm="1">
        <f t="array" aca="1" ref="V436" ca="1">_xlfn.XLOOKUP($A436&amp;$B436,'[5]产值及收款计划（2026）'!$A:$A&amp;'[5]产值及收款计划（2026）'!$B:$B,'[5]产值及收款计划（2026）'!V:V)</f>
        <v>0</v>
      </c>
      <c r="W436" s="256" cm="1">
        <f t="array" aca="1" ref="W436" ca="1">_xlfn.XLOOKUP($A436&amp;$B436,'[5]产值及收款计划（2026）'!$A:$A&amp;'[5]产值及收款计划（2026）'!$B:$B,'[5]产值及收款计划（2026）'!W:W)</f>
        <v>0</v>
      </c>
      <c r="X436" s="256" cm="1">
        <f t="array" aca="1" ref="X436" ca="1">_xlfn.XLOOKUP($A436&amp;$B436,'[5]产值及收款计划（2026）'!$A:$A&amp;'[5]产值及收款计划（2026）'!$B:$B,'[5]产值及收款计划（2026）'!X:X)</f>
        <v>0</v>
      </c>
      <c r="Y436" s="256" cm="1">
        <f t="array" aca="1" ref="Y436" ca="1">_xlfn.XLOOKUP($A436&amp;$B436,'[5]产值及收款计划（2026）'!$A:$A&amp;'[5]产值及收款计划（2026）'!$B:$B,'[5]产值及收款计划（2026）'!Y:Y)</f>
        <v>0</v>
      </c>
      <c r="Z436" s="256" cm="1">
        <f t="array" aca="1" ref="Z436" ca="1">_xlfn.XLOOKUP($A436&amp;$B436,'[5]产值及收款计划（2026）'!$A:$A&amp;'[5]产值及收款计划（2026）'!$B:$B,'[5]产值及收款计划（2026）'!Z:Z)</f>
        <v>0</v>
      </c>
      <c r="AA436" s="256" cm="1">
        <f t="array" aca="1" ref="AA436" ca="1">_xlfn.XLOOKUP($A436&amp;$B436,'[5]产值及收款计划（2026）'!$A:$A&amp;'[5]产值及收款计划（2026）'!$B:$B,'[5]产值及收款计划（2026）'!AA:AA)</f>
        <v>0</v>
      </c>
      <c r="AB436" s="256" cm="1">
        <f t="array" aca="1" ref="AB436" ca="1">_xlfn.XLOOKUP($A436&amp;$B436,'[5]产值及收款计划（2026）'!$A:$A&amp;'[5]产值及收款计划（2026）'!$B:$B,'[5]产值及收款计划（2026）'!AB:AB)</f>
        <v>0</v>
      </c>
      <c r="AC436" s="256" cm="1">
        <f t="array" aca="1" ref="AC436" ca="1">_xlfn.XLOOKUP($A436&amp;$B436,'[5]产值及收款计划（2026）'!$A:$A&amp;'[5]产值及收款计划（2026）'!$B:$B,'[5]产值及收款计划（2026）'!AC:AC)</f>
        <v>0</v>
      </c>
      <c r="AD436" s="256" cm="1">
        <f t="array" aca="1" ref="AD436" ca="1">_xlfn.XLOOKUP($A436&amp;$B436,'[5]产值及收款计划（2026）'!$A:$A&amp;'[5]产值及收款计划（2026）'!$B:$B,'[5]产值及收款计划（2026）'!AD:AD)</f>
        <v>0</v>
      </c>
      <c r="AE436" s="256" cm="1">
        <f t="array" aca="1" ref="AE436" ca="1">_xlfn.XLOOKUP($A436&amp;$B436,'[5]产值及收款计划（2026）'!$A:$A&amp;'[5]产值及收款计划（2026）'!$B:$B,'[5]产值及收款计划（2026）'!AE:AE)</f>
        <v>0</v>
      </c>
      <c r="AF436" s="256" cm="1">
        <f t="array" aca="1" ref="AF436" ca="1">_xlfn.XLOOKUP($A436&amp;$B436,'[5]产值及收款计划（2026）'!$A:$A&amp;'[5]产值及收款计划（2026）'!$B:$B,'[5]产值及收款计划（2026）'!AF:AF)</f>
        <v>0</v>
      </c>
      <c r="AG436" s="256" cm="1">
        <f t="array" aca="1" ref="AG436" ca="1">_xlfn.XLOOKUP($A436&amp;$B436,'[5]产值及收款计划（2026）'!$A:$A&amp;'[5]产值及收款计划（2026）'!$B:$B,'[5]产值及收款计划（2026）'!AG:AG)</f>
        <v>0</v>
      </c>
      <c r="AH436" s="256" cm="1">
        <f t="array" aca="1" ref="AH436" ca="1">_xlfn.XLOOKUP($A436&amp;$B436,'[5]产值及收款计划（2026）'!$A:$A&amp;'[5]产值及收款计划（2026）'!$B:$B,'[5]产值及收款计划（2026）'!AH:AH)</f>
        <v>0</v>
      </c>
      <c r="AI436" s="256" cm="1">
        <f t="array" aca="1" ref="AI436" ca="1">_xlfn.XLOOKUP($A436&amp;$B436,'[5]产值及收款计划（2026）'!$A:$A&amp;'[5]产值及收款计划（2026）'!$B:$B,'[5]产值及收款计划（2026）'!AI:AI)</f>
        <v>0</v>
      </c>
      <c r="AJ436" s="256" cm="1">
        <f t="array" aca="1" ref="AJ436" ca="1">_xlfn.XLOOKUP($A436&amp;$B436,'[5]产值及收款计划（2026）'!$A:$A&amp;'[5]产值及收款计划（2026）'!$B:$B,'[5]产值及收款计划（2026）'!AJ:AJ)</f>
        <v>0</v>
      </c>
      <c r="AK436" s="256" cm="1">
        <f t="array" aca="1" ref="AK436" ca="1">_xlfn.XLOOKUP($A436&amp;$B436,'[5]产值及收款计划（2026）'!$A:$A&amp;'[5]产值及收款计划（2026）'!$B:$B,'[5]产值及收款计划（2026）'!AK:AK)</f>
        <v>0</v>
      </c>
      <c r="AL436" s="256" cm="1">
        <f t="array" aca="1" ref="AL436" ca="1">_xlfn.XLOOKUP($A436&amp;$B436,'[5]产值及收款计划（2026）'!$A:$A&amp;'[5]产值及收款计划（2026）'!$B:$B,'[5]产值及收款计划（2026）'!AL:AL)</f>
        <v>0</v>
      </c>
      <c r="AM436" s="263" t="e" cm="1">
        <f t="array" aca="1" ref="AM436" ca="1">_xlfn.LET(_xlpm.勾选月份状态数组,TRANSPOSE('PPT(12-15页）-TOP10'!$A$3:$A$14),_xlpm.选择数据区,IF('PPT(12-15页）-TOP10'!$E$3="收款",$BA436:$BL436,$AA436:$AL436),SUM(_xlfn._xlws.FILTER(_xlpm.选择数据区,_xlpm.勾选月份状态数组,"")))</f>
        <v>#NAME?</v>
      </c>
      <c r="AN436" s="256" t="e" cm="1">
        <f t="array" aca="1" ref="AN436" ca="1">_xlfn.LET(_xlpm.勾选月份状态数组,TRANSPOSE('PPT(12-15页）-TOP10'!$A$3:$A$14),_xlpm.选择数据区,IF('PPT(12-15页）-TOP10'!$E$3="收款",$DA436:$DL436,$CA436:$CL436),SUM(_xlfn._xlws.FILTER(_xlpm.选择数据区,_xlpm.勾选月份状态数组,"")))</f>
        <v>#NAME?</v>
      </c>
      <c r="AO436" s="256">
        <f ca="1">SUM(CA436:CC436)+SUM(AD436:AL436)</f>
        <v>0</v>
      </c>
      <c r="AP436" s="256"/>
      <c r="AQ436" s="256"/>
      <c r="AR436" s="256"/>
      <c r="AS436" s="256" cm="1">
        <f t="array" aca="1" ref="AS436" ca="1">_xlfn.XLOOKUP($A436&amp;$B436,'[5]产值及收款计划（2026）'!$A:$A&amp;'[5]产值及收款计划（2026）'!$B:$B,'[5]产值及收款计划（2026）'!AS:AS)</f>
        <v>0</v>
      </c>
      <c r="AT436" s="256" cm="1">
        <f t="array" aca="1" ref="AT436" ca="1">_xlfn.XLOOKUP($A436&amp;$B436,'[5]产值及收款计划（2026）'!$A:$A&amp;'[5]产值及收款计划（2026）'!$B:$B,'[5]产值及收款计划（2026）'!AT:AT)</f>
        <v>0</v>
      </c>
      <c r="AU436" s="256" cm="1">
        <f t="array" aca="1" ref="AU436" ca="1">_xlfn.XLOOKUP($A436&amp;$B436,'[5]产值及收款计划（2026）'!$A:$A&amp;'[5]产值及收款计划（2026）'!$B:$B,'[5]产值及收款计划（2026）'!AU:AU)</f>
        <v>0</v>
      </c>
      <c r="AV436" s="256" cm="1">
        <f t="array" aca="1" ref="AV436" ca="1">_xlfn.XLOOKUP($A436&amp;$B436,'[5]产值及收款计划（2026）'!$A:$A&amp;'[5]产值及收款计划（2026）'!$B:$B,'[5]产值及收款计划（2026）'!AV:AV)</f>
        <v>0</v>
      </c>
      <c r="AW436" s="256" cm="1">
        <f t="array" aca="1" ref="AW436" ca="1">_xlfn.XLOOKUP($A436&amp;$B436,'[5]产值及收款计划（2026）'!$A:$A&amp;'[5]产值及收款计划（2026）'!$B:$B,'[5]产值及收款计划（2026）'!AW:AW)</f>
        <v>34.325570999999997</v>
      </c>
      <c r="AX436" s="256" cm="1">
        <f t="array" aca="1" ref="AX436" ca="1">_xlfn.XLOOKUP($A436&amp;$B436,'[5]产值及收款计划（2026）'!$A:$A&amp;'[5]产值及收款计划（2026）'!$B:$B,'[5]产值及收款计划（2026）'!AX:AX)</f>
        <v>0</v>
      </c>
      <c r="AY436" s="256" cm="1">
        <f t="array" aca="1" ref="AY436" ca="1">_xlfn.XLOOKUP($A436&amp;$B436,'[5]产值及收款计划（2026）'!$A:$A&amp;'[5]产值及收款计划（2026）'!$B:$B,'[5]产值及收款计划（2026）'!AY:AY)</f>
        <v>0.739429000000001</v>
      </c>
      <c r="AZ436" s="256" cm="1">
        <f t="array" aca="1" ref="AZ436" ca="1">_xlfn.XLOOKUP($A436&amp;$B436,'[5]产值及收款计划（2026）'!$A:$A&amp;'[5]产值及收款计划（2026）'!$B:$B,'[5]产值及收款计划（2026）'!AZ:AZ)</f>
        <v>0.739429000000001</v>
      </c>
      <c r="BA436" s="256" cm="1">
        <f t="array" aca="1" ref="BA436" ca="1">_xlfn.XLOOKUP($A436&amp;$B436,'[5]产值及收款计划（2026）'!$A:$A&amp;'[5]产值及收款计划（2026）'!$B:$B,'[5]产值及收款计划（2026）'!BA:BA)</f>
        <v>0</v>
      </c>
      <c r="BB436" s="256" cm="1">
        <f t="array" aca="1" ref="BB436" ca="1">_xlfn.XLOOKUP($A436&amp;$B436,'[5]产值及收款计划（2026）'!$A:$A&amp;'[5]产值及收款计划（2026）'!$B:$B,'[5]产值及收款计划（2026）'!BB:BB)</f>
        <v>0</v>
      </c>
      <c r="BC436" s="256" cm="1">
        <f t="array" aca="1" ref="BC436" ca="1">_xlfn.XLOOKUP($A436&amp;$B436,'[5]产值及收款计划（2026）'!$A:$A&amp;'[5]产值及收款计划（2026）'!$B:$B,'[5]产值及收款计划（2026）'!BC:BC)</f>
        <v>0</v>
      </c>
      <c r="BD436" s="256" cm="1">
        <f t="array" aca="1" ref="BD436" ca="1">_xlfn.XLOOKUP($A436&amp;$B436,'[5]产值及收款计划（2026）'!$A:$A&amp;'[5]产值及收款计划（2026）'!$B:$B,'[5]产值及收款计划（2026）'!BD:BD)</f>
        <v>0</v>
      </c>
      <c r="BE436" s="256" cm="1">
        <f t="array" aca="1" ref="BE436" ca="1">_xlfn.XLOOKUP($A436&amp;$B436,'[5]产值及收款计划（2026）'!$A:$A&amp;'[5]产值及收款计划（2026）'!$B:$B,'[5]产值及收款计划（2026）'!BE:BE)</f>
        <v>0</v>
      </c>
      <c r="BF436" s="256" cm="1">
        <f t="array" aca="1" ref="BF436" ca="1">_xlfn.XLOOKUP($A436&amp;$B436,'[5]产值及收款计划（2026）'!$A:$A&amp;'[5]产值及收款计划（2026）'!$B:$B,'[5]产值及收款计划（2026）'!BF:BF)</f>
        <v>0</v>
      </c>
      <c r="BG436" s="256" cm="1">
        <f t="array" aca="1" ref="BG436" ca="1">_xlfn.XLOOKUP($A436&amp;$B436,'[5]产值及收款计划（2026）'!$A:$A&amp;'[5]产值及收款计划（2026）'!$B:$B,'[5]产值及收款计划（2026）'!BG:BG)</f>
        <v>0</v>
      </c>
      <c r="BH436" s="256" cm="1">
        <f t="array" aca="1" ref="BH436" ca="1">_xlfn.XLOOKUP($A436&amp;$B436,'[5]产值及收款计划（2026）'!$A:$A&amp;'[5]产值及收款计划（2026）'!$B:$B,'[5]产值及收款计划（2026）'!BH:BH)</f>
        <v>0</v>
      </c>
      <c r="BI436" s="256" cm="1">
        <f t="array" aca="1" ref="BI436" ca="1">_xlfn.XLOOKUP($A436&amp;$B436,'[5]产值及收款计划（2026）'!$A:$A&amp;'[5]产值及收款计划（2026）'!$B:$B,'[5]产值及收款计划（2026）'!BI:BI)</f>
        <v>0</v>
      </c>
      <c r="BJ436" s="256" cm="1">
        <f t="array" aca="1" ref="BJ436" ca="1">_xlfn.XLOOKUP($A436&amp;$B436,'[5]产值及收款计划（2026）'!$A:$A&amp;'[5]产值及收款计划（2026）'!$B:$B,'[5]产值及收款计划（2026）'!BJ:BJ)</f>
        <v>0</v>
      </c>
      <c r="BK436" s="256" cm="1">
        <f t="array" aca="1" ref="BK436" ca="1">_xlfn.XLOOKUP($A436&amp;$B436,'[5]产值及收款计划（2026）'!$A:$A&amp;'[5]产值及收款计划（2026）'!$B:$B,'[5]产值及收款计划（2026）'!BK:BK)</f>
        <v>0</v>
      </c>
      <c r="BL436" s="256" cm="1">
        <f t="array" aca="1" ref="BL436" ca="1">_xlfn.XLOOKUP($A436&amp;$B436,'[5]产值及收款计划（2026）'!$A:$A&amp;'[5]产值及收款计划（2026）'!$B:$B,'[5]产值及收款计划（2026）'!BL:BL)</f>
        <v>0</v>
      </c>
      <c r="BM436" s="256"/>
      <c r="BN436" s="256"/>
      <c r="BO436" s="256"/>
      <c r="BP436" s="256"/>
      <c r="BQ436" s="255" t="str" cm="1">
        <f t="array" aca="1" ref="BQ436" ca="1">_xlfn.XLOOKUP($A436&amp;$B436,'[5]产值及收款计划（2026）'!$A:$A&amp;'[5]产值及收款计划（2026）'!$B:$B,'[5]产值及收款计划（2026）'!BQ:BQ)</f>
        <v>上海隧道工程股份有限公司-澳门分公司</v>
      </c>
      <c r="BR436" s="256" cm="1">
        <f t="array" aca="1" ref="BR436" ca="1">_xlfn.XLOOKUP($A436&amp;$B436,'[5]产值及收款计划（2026）'!$A:$A&amp;'[5]产值及收款计划（2026）'!$B:$B,'[5]产值及收款计划（2026）'!BR:BR)</f>
        <v>0</v>
      </c>
      <c r="CA436" s="256" cm="1">
        <f t="array" aca="1" ref="CA436" ca="1">_xlfn.XLOOKUP($A436&amp;$B436,'[5]产值及收款计划（2026）'!$A:$A&amp;'[5]产值及收款计划（2026）'!$B:$B,'[5]产值及收款计划（2026）'!CA:CA)</f>
        <v>0</v>
      </c>
      <c r="CB436" s="256" cm="1">
        <f t="array" aca="1" ref="CB436" ca="1">_xlfn.XLOOKUP($A436&amp;$B436,'[5]产值及收款计划（2026）'!$A:$A&amp;'[5]产值及收款计划（2026）'!$B:$B,'[5]产值及收款计划（2026）'!CB:CB)</f>
        <v>0</v>
      </c>
      <c r="CC436" s="256" cm="1">
        <f t="array" aca="1" ref="CC436" ca="1">_xlfn.XLOOKUP($A436&amp;$B436,'[5]产值及收款计划（2026）'!$A:$A&amp;'[5]产值及收款计划（2026）'!$B:$B,'[5]产值及收款计划（2026）'!CC:CC)</f>
        <v>0</v>
      </c>
      <c r="CD436" s="256" cm="1">
        <f t="array" aca="1" ref="CD436" ca="1">_xlfn.XLOOKUP($A436&amp;$B436,'[5]产值及收款计划（2026）'!$A:$A&amp;'[5]产值及收款计划（2026）'!$B:$B,'[5]产值及收款计划（2026）'!CD:CD)</f>
        <v>0</v>
      </c>
      <c r="CE436" s="256" cm="1">
        <f t="array" aca="1" ref="CE436" ca="1">_xlfn.XLOOKUP($A436&amp;$B436,'[5]产值及收款计划（2026）'!$A:$A&amp;'[5]产值及收款计划（2026）'!$B:$B,'[5]产值及收款计划（2026）'!CE:CE)</f>
        <v>0</v>
      </c>
      <c r="CF436" s="256" cm="1">
        <f t="array" aca="1" ref="CF436" ca="1">_xlfn.XLOOKUP($A436&amp;$B436,'[5]产值及收款计划（2026）'!$A:$A&amp;'[5]产值及收款计划（2026）'!$B:$B,'[5]产值及收款计划（2026）'!CF:CF)</f>
        <v>0</v>
      </c>
      <c r="CG436" s="256" cm="1">
        <f t="array" aca="1" ref="CG436" ca="1">_xlfn.XLOOKUP($A436&amp;$B436,'[5]产值及收款计划（2026）'!$A:$A&amp;'[5]产值及收款计划（2026）'!$B:$B,'[5]产值及收款计划（2026）'!CG:CG)</f>
        <v>0</v>
      </c>
      <c r="CH436" s="256" cm="1">
        <f t="array" aca="1" ref="CH436" ca="1">_xlfn.XLOOKUP($A436&amp;$B436,'[5]产值及收款计划（2026）'!$A:$A&amp;'[5]产值及收款计划（2026）'!$B:$B,'[5]产值及收款计划（2026）'!CH:CH)</f>
        <v>0</v>
      </c>
      <c r="CI436" s="256" cm="1">
        <f t="array" aca="1" ref="CI436" ca="1">_xlfn.XLOOKUP($A436&amp;$B436,'[5]产值及收款计划（2026）'!$A:$A&amp;'[5]产值及收款计划（2026）'!$B:$B,'[5]产值及收款计划（2026）'!CI:CI)</f>
        <v>0</v>
      </c>
      <c r="CJ436" s="256" cm="1">
        <f t="array" aca="1" ref="CJ436" ca="1">_xlfn.XLOOKUP($A436&amp;$B436,'[5]产值及收款计划（2026）'!$A:$A&amp;'[5]产值及收款计划（2026）'!$B:$B,'[5]产值及收款计划（2026）'!CJ:CJ)</f>
        <v>0</v>
      </c>
      <c r="CK436" s="256" cm="1">
        <f t="array" aca="1" ref="CK436" ca="1">_xlfn.XLOOKUP($A436&amp;$B436,'[5]产值及收款计划（2026）'!$A:$A&amp;'[5]产值及收款计划（2026）'!$B:$B,'[5]产值及收款计划（2026）'!CK:CK)</f>
        <v>0</v>
      </c>
      <c r="CL436" s="256" cm="1">
        <f t="array" aca="1" ref="CL436" ca="1">_xlfn.XLOOKUP($A436&amp;$B436,'[5]产值及收款计划（2026）'!$A:$A&amp;'[5]产值及收款计划（2026）'!$B:$B,'[5]产值及收款计划（2026）'!CL:CL)</f>
        <v>0</v>
      </c>
      <c r="DA436" s="256" cm="1">
        <f t="array" aca="1" ref="DA436" ca="1">_xlfn.XLOOKUP($A436&amp;$B436,'[5]产值及收款计划（2026）'!$A:$A&amp;'[5]产值及收款计划（2026）'!$B:$B,'[5]产值及收款计划（2026）'!DA:DA)</f>
        <v>0</v>
      </c>
      <c r="DB436" s="256" cm="1">
        <f t="array" aca="1" ref="DB436" ca="1">_xlfn.XLOOKUP($A436&amp;$B436,'[5]产值及收款计划（2026）'!$A:$A&amp;'[5]产值及收款计划（2026）'!$B:$B,'[5]产值及收款计划（2026）'!DB:DB)</f>
        <v>0</v>
      </c>
      <c r="DC436" s="256" cm="1">
        <f t="array" aca="1" ref="DC436" ca="1">_xlfn.XLOOKUP($A436&amp;$B436,'[5]产值及收款计划（2026）'!$A:$A&amp;'[5]产值及收款计划（2026）'!$B:$B,'[5]产值及收款计划（2026）'!DC:DC)</f>
        <v>0</v>
      </c>
      <c r="DD436" s="256" cm="1">
        <f t="array" aca="1" ref="DD436" ca="1">_xlfn.XLOOKUP($A436&amp;$B436,'[5]产值及收款计划（2026）'!$A:$A&amp;'[5]产值及收款计划（2026）'!$B:$B,'[5]产值及收款计划（2026）'!DD:DD)</f>
        <v>0</v>
      </c>
      <c r="DE436" s="256" cm="1">
        <f t="array" aca="1" ref="DE436" ca="1">_xlfn.XLOOKUP($A436&amp;$B436,'[5]产值及收款计划（2026）'!$A:$A&amp;'[5]产值及收款计划（2026）'!$B:$B,'[5]产值及收款计划（2026）'!DE:DE)</f>
        <v>0</v>
      </c>
      <c r="DF436" s="256" cm="1">
        <f t="array" aca="1" ref="DF436" ca="1">_xlfn.XLOOKUP($A436&amp;$B436,'[5]产值及收款计划（2026）'!$A:$A&amp;'[5]产值及收款计划（2026）'!$B:$B,'[5]产值及收款计划（2026）'!DF:DF)</f>
        <v>0</v>
      </c>
      <c r="DG436" s="256" cm="1">
        <f t="array" aca="1" ref="DG436" ca="1">_xlfn.XLOOKUP($A436&amp;$B436,'[5]产值及收款计划（2026）'!$A:$A&amp;'[5]产值及收款计划（2026）'!$B:$B,'[5]产值及收款计划（2026）'!DG:DG)</f>
        <v>0</v>
      </c>
      <c r="DH436" s="256" cm="1">
        <f t="array" aca="1" ref="DH436" ca="1">_xlfn.XLOOKUP($A436&amp;$B436,'[5]产值及收款计划（2026）'!$A:$A&amp;'[5]产值及收款计划（2026）'!$B:$B,'[5]产值及收款计划（2026）'!DH:DH)</f>
        <v>0</v>
      </c>
      <c r="DI436" s="256" cm="1">
        <f t="array" aca="1" ref="DI436" ca="1">_xlfn.XLOOKUP($A436&amp;$B436,'[5]产值及收款计划（2026）'!$A:$A&amp;'[5]产值及收款计划（2026）'!$B:$B,'[5]产值及收款计划（2026）'!DI:DI)</f>
        <v>0</v>
      </c>
      <c r="DJ436" s="256" cm="1">
        <f t="array" aca="1" ref="DJ436" ca="1">_xlfn.XLOOKUP($A436&amp;$B436,'[5]产值及收款计划（2026）'!$A:$A&amp;'[5]产值及收款计划（2026）'!$B:$B,'[5]产值及收款计划（2026）'!DJ:DJ)</f>
        <v>0</v>
      </c>
      <c r="DK436" s="256" cm="1">
        <f t="array" aca="1" ref="DK436" ca="1">_xlfn.XLOOKUP($A436&amp;$B436,'[5]产值及收款计划（2026）'!$A:$A&amp;'[5]产值及收款计划（2026）'!$B:$B,'[5]产值及收款计划（2026）'!DK:DK)</f>
        <v>0</v>
      </c>
      <c r="DL436" s="256" cm="1">
        <f t="array" aca="1" ref="DL436" ca="1">_xlfn.XLOOKUP($A436&amp;$B436,'[5]产值及收款计划（2026）'!$A:$A&amp;'[5]产值及收款计划（2026）'!$B:$B,'[5]产值及收款计划（2026）'!DL:DL)</f>
        <v>0</v>
      </c>
      <c r="DM436" s="264"/>
      <c r="DN436" s="250"/>
    </row>
    <row r="437" spans="1:118" ht="20.25" x14ac:dyDescent="0.15">
      <c r="A437" s="254">
        <f t="shared" ca="1" si="23"/>
        <v>16</v>
      </c>
      <c r="B437" s="254" t="s">
        <v>29</v>
      </c>
      <c r="C437" s="255" t="str" cm="1">
        <f t="array" aca="1" ref="C437" ca="1">_xlfn.XLOOKUP($A437&amp;$B437,'[5]产值及收款计划（2026）'!$A:$A&amp;'[5]产值及收款计划（2026）'!$B:$B,'[5]产值及收款计划（2026）'!C:C)</f>
        <v>ZHT2023070700062</v>
      </c>
      <c r="D437" s="255" t="str" cm="1">
        <f t="array" aca="1" ref="D437" ca="1">_xlfn.XLOOKUP($A437&amp;$B437,'[5]产值及收款计划（2026）'!$A:$A&amp;'[5]产值及收款计划（2026）'!$B:$B,'[5]产值及收款计划（2026）'!D:D)</f>
        <v>深圳市路桥建设集团坂银通道智慧运管数字孪生与BIM咨询服务（变更）</v>
      </c>
      <c r="E437" s="256" cm="1">
        <f t="array" aca="1" ref="E437" ca="1">_xlfn.XLOOKUP($A437&amp;$B437,'[5]产值及收款计划（2026）'!$A:$A&amp;'[5]产值及收款计划（2026）'!$B:$B,'[5]产值及收款计划（2026）'!E:E)</f>
        <v>18.75</v>
      </c>
      <c r="F437" s="256" cm="1">
        <f t="array" aca="1" ref="F437" ca="1">_xlfn.XLOOKUP($A437&amp;$B437,'[5]产值及收款计划（2026）'!$A:$A&amp;'[5]产值及收款计划（2026）'!$B:$B,'[5]产值及收款计划（2026）'!F:F)</f>
        <v>18.75</v>
      </c>
      <c r="G437" s="256" cm="1">
        <f t="array" aca="1" ref="G437" ca="1">_xlfn.XLOOKUP($A437&amp;$B437,'[5]产值及收款计划（2026）'!$A:$A&amp;'[5]产值及收款计划（2026）'!$B:$B,'[5]产值及收款计划（2026）'!G:G)</f>
        <v>0</v>
      </c>
      <c r="H437" s="256" cm="1">
        <f t="array" aca="1" ref="H437" ca="1">_xlfn.XLOOKUP($A437&amp;$B437,'[5]产值及收款计划（2026）'!$A:$A&amp;'[5]产值及收款计划（2026）'!$B:$B,'[5]产值及收款计划（2026）'!H:H)</f>
        <v>0</v>
      </c>
      <c r="I437" s="257" cm="1">
        <f t="array" aca="1" ref="I437" ca="1">_xlfn.XLOOKUP($A437&amp;$B437,'[5]产值及收款计划（2026）'!$A:$A&amp;'[5]产值及收款计划（2026）'!$B:$B,'[5]产值及收款计划（2026）'!I:I)</f>
        <v>0</v>
      </c>
      <c r="J437" s="256" cm="1">
        <f t="array" aca="1" ref="J437" ca="1">_xlfn.XLOOKUP($A437&amp;$B437,'[5]产值及收款计划（2026）'!$A:$A&amp;'[5]产值及收款计划（2026）'!$B:$B,'[5]产值及收款计划（2026）'!J:J)</f>
        <v>0.13</v>
      </c>
      <c r="K437" s="256" cm="1">
        <f t="array" aca="1" ref="K437" ca="1">_xlfn.XLOOKUP($A437&amp;$B437,'[5]产值及收款计划（2026）'!$A:$A&amp;'[5]产值及收款计划（2026）'!$B:$B,'[5]产值及收款计划（2026）'!K:K)</f>
        <v>0</v>
      </c>
      <c r="L437" s="256" cm="1">
        <f t="array" aca="1" ref="L437" ca="1">_xlfn.XLOOKUP($A437&amp;$B437,'[5]产值及收款计划（2026）'!$A:$A&amp;'[5]产值及收款计划（2026）'!$B:$B,'[5]产值及收款计划（2026）'!L:L)</f>
        <v>0</v>
      </c>
      <c r="M437" s="256" t="str" cm="1">
        <f t="array" aca="1" ref="M437" ca="1">_xlfn.XLOOKUP($A437&amp;$B437,'[5]产值及收款计划（2026）'!$A:$A&amp;'[5]产值及收款计划（2026）'!$B:$B,'[5]产值及收款计划（2026）'!M:M)</f>
        <v>主导</v>
      </c>
      <c r="N437" s="256" t="str" cm="1">
        <f t="array" aca="1" ref="N437" ca="1">_xlfn.XLOOKUP($A437&amp;$B437,'[5]产值及收款计划（2026）'!$A:$A&amp;'[5]产值及收款计划（2026）'!$B:$B,'[5]产值及收款计划（2026）'!N:N)</f>
        <v>许清亮团队</v>
      </c>
      <c r="O437" s="256" t="str" cm="1">
        <f t="array" aca="1" ref="O437" ca="1">_xlfn.XLOOKUP($A437&amp;$B437,'[5]产值及收款计划（2026）'!$A:$A&amp;'[5]产值及收款计划（2026）'!$B:$B,'[5]产值及收款计划（2026）'!O:O)</f>
        <v>明艳丽</v>
      </c>
      <c r="P437" s="255" t="str" cm="1">
        <f t="array" aca="1" ref="P437" ca="1">_xlfn.XLOOKUP($A437&amp;$B437,'[5]产值及收款计划（2026）'!$A:$A&amp;'[5]产值及收款计划（2026）'!$B:$B,'[5]产值及收款计划（2026）'!P:P)</f>
        <v>过往已完结</v>
      </c>
      <c r="Q437" s="256" cm="1">
        <f t="array" aca="1" ref="Q437" ca="1">_xlfn.XLOOKUP($A437&amp;$B437,'[5]产值及收款计划（2026）'!$A:$A&amp;'[5]产值及收款计划（2026）'!$B:$B,'[5]产值及收款计划（2026）'!Q:Q)</f>
        <v>0</v>
      </c>
      <c r="R437" s="256" cm="1">
        <f t="array" aca="1" ref="R437" ca="1">_xlfn.XLOOKUP($A437&amp;$B437,'[5]产值及收款计划（2026）'!$A:$A&amp;'[5]产值及收款计划（2026）'!$B:$B,'[5]产值及收款计划（2026）'!R:R)</f>
        <v>0</v>
      </c>
      <c r="S437" s="256" cm="1">
        <f t="array" aca="1" ref="S437" ca="1">_xlfn.XLOOKUP($A437&amp;$B437,'[5]产值及收款计划（2026）'!$A:$A&amp;'[5]产值及收款计划（2026）'!$B:$B,'[5]产值及收款计划（2026）'!S:S)</f>
        <v>0</v>
      </c>
      <c r="T437" s="256" cm="1">
        <f t="array" aca="1" ref="T437" ca="1">_xlfn.XLOOKUP($A437&amp;$B437,'[5]产值及收款计划（2026）'!$A:$A&amp;'[5]产值及收款计划（2026）'!$B:$B,'[5]产值及收款计划（2026）'!T:T)</f>
        <v>18.75</v>
      </c>
      <c r="U437" s="256" cm="1">
        <f t="array" aca="1" ref="U437" ca="1">_xlfn.XLOOKUP($A437&amp;$B437,'[5]产值及收款计划（2026）'!$A:$A&amp;'[5]产值及收款计划（2026）'!$B:$B,'[5]产值及收款计划（2026）'!U:U)</f>
        <v>0</v>
      </c>
      <c r="V437" s="256" cm="1">
        <f t="array" aca="1" ref="V437" ca="1">_xlfn.XLOOKUP($A437&amp;$B437,'[5]产值及收款计划（2026）'!$A:$A&amp;'[5]产值及收款计划（2026）'!$B:$B,'[5]产值及收款计划（2026）'!V:V)</f>
        <v>0</v>
      </c>
      <c r="W437" s="256" cm="1">
        <f t="array" aca="1" ref="W437" ca="1">_xlfn.XLOOKUP($A437&amp;$B437,'[5]产值及收款计划（2026）'!$A:$A&amp;'[5]产值及收款计划（2026）'!$B:$B,'[5]产值及收款计划（2026）'!W:W)</f>
        <v>0</v>
      </c>
      <c r="X437" s="256" cm="1">
        <f t="array" aca="1" ref="X437" ca="1">_xlfn.XLOOKUP($A437&amp;$B437,'[5]产值及收款计划（2026）'!$A:$A&amp;'[5]产值及收款计划（2026）'!$B:$B,'[5]产值及收款计划（2026）'!X:X)</f>
        <v>0</v>
      </c>
      <c r="Y437" s="256" cm="1">
        <f t="array" aca="1" ref="Y437" ca="1">_xlfn.XLOOKUP($A437&amp;$B437,'[5]产值及收款计划（2026）'!$A:$A&amp;'[5]产值及收款计划（2026）'!$B:$B,'[5]产值及收款计划（2026）'!Y:Y)</f>
        <v>0</v>
      </c>
      <c r="Z437" s="256" cm="1">
        <f t="array" aca="1" ref="Z437" ca="1">_xlfn.XLOOKUP($A437&amp;$B437,'[5]产值及收款计划（2026）'!$A:$A&amp;'[5]产值及收款计划（2026）'!$B:$B,'[5]产值及收款计划（2026）'!Z:Z)</f>
        <v>0</v>
      </c>
      <c r="AA437" s="256" cm="1">
        <f t="array" aca="1" ref="AA437" ca="1">_xlfn.XLOOKUP($A437&amp;$B437,'[5]产值及收款计划（2026）'!$A:$A&amp;'[5]产值及收款计划（2026）'!$B:$B,'[5]产值及收款计划（2026）'!AA:AA)</f>
        <v>0</v>
      </c>
      <c r="AB437" s="256" cm="1">
        <f t="array" aca="1" ref="AB437" ca="1">_xlfn.XLOOKUP($A437&amp;$B437,'[5]产值及收款计划（2026）'!$A:$A&amp;'[5]产值及收款计划（2026）'!$B:$B,'[5]产值及收款计划（2026）'!AB:AB)</f>
        <v>0</v>
      </c>
      <c r="AC437" s="256" cm="1">
        <f t="array" aca="1" ref="AC437" ca="1">_xlfn.XLOOKUP($A437&amp;$B437,'[5]产值及收款计划（2026）'!$A:$A&amp;'[5]产值及收款计划（2026）'!$B:$B,'[5]产值及收款计划（2026）'!AC:AC)</f>
        <v>0</v>
      </c>
      <c r="AD437" s="256" cm="1">
        <f t="array" aca="1" ref="AD437" ca="1">_xlfn.XLOOKUP($A437&amp;$B437,'[5]产值及收款计划（2026）'!$A:$A&amp;'[5]产值及收款计划（2026）'!$B:$B,'[5]产值及收款计划（2026）'!AD:AD)</f>
        <v>0</v>
      </c>
      <c r="AE437" s="256" cm="1">
        <f t="array" aca="1" ref="AE437" ca="1">_xlfn.XLOOKUP($A437&amp;$B437,'[5]产值及收款计划（2026）'!$A:$A&amp;'[5]产值及收款计划（2026）'!$B:$B,'[5]产值及收款计划（2026）'!AE:AE)</f>
        <v>0</v>
      </c>
      <c r="AF437" s="256" cm="1">
        <f t="array" aca="1" ref="AF437" ca="1">_xlfn.XLOOKUP($A437&amp;$B437,'[5]产值及收款计划（2026）'!$A:$A&amp;'[5]产值及收款计划（2026）'!$B:$B,'[5]产值及收款计划（2026）'!AF:AF)</f>
        <v>0</v>
      </c>
      <c r="AG437" s="256" cm="1">
        <f t="array" aca="1" ref="AG437" ca="1">_xlfn.XLOOKUP($A437&amp;$B437,'[5]产值及收款计划（2026）'!$A:$A&amp;'[5]产值及收款计划（2026）'!$B:$B,'[5]产值及收款计划（2026）'!AG:AG)</f>
        <v>0</v>
      </c>
      <c r="AH437" s="256" cm="1">
        <f t="array" aca="1" ref="AH437" ca="1">_xlfn.XLOOKUP($A437&amp;$B437,'[5]产值及收款计划（2026）'!$A:$A&amp;'[5]产值及收款计划（2026）'!$B:$B,'[5]产值及收款计划（2026）'!AH:AH)</f>
        <v>0</v>
      </c>
      <c r="AI437" s="256" cm="1">
        <f t="array" aca="1" ref="AI437" ca="1">_xlfn.XLOOKUP($A437&amp;$B437,'[5]产值及收款计划（2026）'!$A:$A&amp;'[5]产值及收款计划（2026）'!$B:$B,'[5]产值及收款计划（2026）'!AI:AI)</f>
        <v>0</v>
      </c>
      <c r="AJ437" s="256" cm="1">
        <f t="array" aca="1" ref="AJ437" ca="1">_xlfn.XLOOKUP($A437&amp;$B437,'[5]产值及收款计划（2026）'!$A:$A&amp;'[5]产值及收款计划（2026）'!$B:$B,'[5]产值及收款计划（2026）'!AJ:AJ)</f>
        <v>0</v>
      </c>
      <c r="AK437" s="256" cm="1">
        <f t="array" aca="1" ref="AK437" ca="1">_xlfn.XLOOKUP($A437&amp;$B437,'[5]产值及收款计划（2026）'!$A:$A&amp;'[5]产值及收款计划（2026）'!$B:$B,'[5]产值及收款计划（2026）'!AK:AK)</f>
        <v>0</v>
      </c>
      <c r="AL437" s="256" cm="1">
        <f t="array" aca="1" ref="AL437" ca="1">_xlfn.XLOOKUP($A437&amp;$B437,'[5]产值及收款计划（2026）'!$A:$A&amp;'[5]产值及收款计划（2026）'!$B:$B,'[5]产值及收款计划（2026）'!AL:AL)</f>
        <v>0</v>
      </c>
      <c r="AM437" s="263" t="e" cm="1">
        <f t="array" aca="1" ref="AM437" ca="1">_xlfn.LET(_xlpm.勾选月份状态数组,TRANSPOSE('PPT(12-15页）-TOP10'!$A$3:$A$14),_xlpm.选择数据区,IF('PPT(12-15页）-TOP10'!$E$3="收款",$BA437:$BL437,$AA437:$AL437),SUM(_xlfn._xlws.FILTER(_xlpm.选择数据区,_xlpm.勾选月份状态数组,"")))</f>
        <v>#NAME?</v>
      </c>
      <c r="AN437" s="256" t="e" cm="1">
        <f t="array" aca="1" ref="AN437" ca="1">_xlfn.LET(_xlpm.勾选月份状态数组,TRANSPOSE('PPT(12-15页）-TOP10'!$A$3:$A$14),_xlpm.选择数据区,IF('PPT(12-15页）-TOP10'!$E$3="收款",$DA437:$DL437,$CA437:$CL437),SUM(_xlfn._xlws.FILTER(_xlpm.选择数据区,_xlpm.勾选月份状态数组,"")))</f>
        <v>#NAME?</v>
      </c>
      <c r="AO437" s="256">
        <f ca="1">SUM(CA437:CC437)+SUM(AD437:AL437)</f>
        <v>0</v>
      </c>
      <c r="AP437" s="256"/>
      <c r="AQ437" s="256"/>
      <c r="AR437" s="256"/>
      <c r="AS437" s="256" cm="1">
        <f t="array" aca="1" ref="AS437" ca="1">_xlfn.XLOOKUP($A437&amp;$B437,'[5]产值及收款计划（2026）'!$A:$A&amp;'[5]产值及收款计划（2026）'!$B:$B,'[5]产值及收款计划（2026）'!AS:AS)</f>
        <v>0</v>
      </c>
      <c r="AT437" s="256" cm="1">
        <f t="array" aca="1" ref="AT437" ca="1">_xlfn.XLOOKUP($A437&amp;$B437,'[5]产值及收款计划（2026）'!$A:$A&amp;'[5]产值及收款计划（2026）'!$B:$B,'[5]产值及收款计划（2026）'!AT:AT)</f>
        <v>0</v>
      </c>
      <c r="AU437" s="256" cm="1">
        <f t="array" aca="1" ref="AU437" ca="1">_xlfn.XLOOKUP($A437&amp;$B437,'[5]产值及收款计划（2026）'!$A:$A&amp;'[5]产值及收款计划（2026）'!$B:$B,'[5]产值及收款计划（2026）'!AU:AU)</f>
        <v>0</v>
      </c>
      <c r="AV437" s="256" cm="1">
        <f t="array" aca="1" ref="AV437" ca="1">_xlfn.XLOOKUP($A437&amp;$B437,'[5]产值及收款计划（2026）'!$A:$A&amp;'[5]产值及收款计划（2026）'!$B:$B,'[5]产值及收款计划（2026）'!AV:AV)</f>
        <v>0</v>
      </c>
      <c r="AW437" s="256" cm="1">
        <f t="array" aca="1" ref="AW437" ca="1">_xlfn.XLOOKUP($A437&amp;$B437,'[5]产值及收款计划（2026）'!$A:$A&amp;'[5]产值及收款计划（2026）'!$B:$B,'[5]产值及收款计划（2026）'!AW:AW)</f>
        <v>11.25</v>
      </c>
      <c r="AX437" s="256" cm="1">
        <f t="array" aca="1" ref="AX437" ca="1">_xlfn.XLOOKUP($A437&amp;$B437,'[5]产值及收款计划（2026）'!$A:$A&amp;'[5]产值及收款计划（2026）'!$B:$B,'[5]产值及收款计划（2026）'!AX:AX)</f>
        <v>0</v>
      </c>
      <c r="AY437" s="256" cm="1">
        <f t="array" aca="1" ref="AY437" ca="1">_xlfn.XLOOKUP($A437&amp;$B437,'[5]产值及收款计划（2026）'!$A:$A&amp;'[5]产值及收款计划（2026）'!$B:$B,'[5]产值及收款计划（2026）'!AY:AY)</f>
        <v>7.5</v>
      </c>
      <c r="AZ437" s="256" cm="1">
        <f t="array" aca="1" ref="AZ437" ca="1">_xlfn.XLOOKUP($A437&amp;$B437,'[5]产值及收款计划（2026）'!$A:$A&amp;'[5]产值及收款计划（2026）'!$B:$B,'[5]产值及收款计划（2026）'!AZ:AZ)</f>
        <v>7.5</v>
      </c>
      <c r="BA437" s="256" cm="1">
        <f t="array" aca="1" ref="BA437" ca="1">_xlfn.XLOOKUP($A437&amp;$B437,'[5]产值及收款计划（2026）'!$A:$A&amp;'[5]产值及收款计划（2026）'!$B:$B,'[5]产值及收款计划（2026）'!BA:BA)</f>
        <v>0</v>
      </c>
      <c r="BB437" s="256" cm="1">
        <f t="array" aca="1" ref="BB437" ca="1">_xlfn.XLOOKUP($A437&amp;$B437,'[5]产值及收款计划（2026）'!$A:$A&amp;'[5]产值及收款计划（2026）'!$B:$B,'[5]产值及收款计划（2026）'!BB:BB)</f>
        <v>0</v>
      </c>
      <c r="BC437" s="256" cm="1">
        <f t="array" aca="1" ref="BC437" ca="1">_xlfn.XLOOKUP($A437&amp;$B437,'[5]产值及收款计划（2026）'!$A:$A&amp;'[5]产值及收款计划（2026）'!$B:$B,'[5]产值及收款计划（2026）'!BC:BC)</f>
        <v>0</v>
      </c>
      <c r="BD437" s="256" cm="1">
        <f t="array" aca="1" ref="BD437" ca="1">_xlfn.XLOOKUP($A437&amp;$B437,'[5]产值及收款计划（2026）'!$A:$A&amp;'[5]产值及收款计划（2026）'!$B:$B,'[5]产值及收款计划（2026）'!BD:BD)</f>
        <v>0</v>
      </c>
      <c r="BE437" s="256" cm="1">
        <f t="array" aca="1" ref="BE437" ca="1">_xlfn.XLOOKUP($A437&amp;$B437,'[5]产值及收款计划（2026）'!$A:$A&amp;'[5]产值及收款计划（2026）'!$B:$B,'[5]产值及收款计划（2026）'!BE:BE)</f>
        <v>0</v>
      </c>
      <c r="BF437" s="256" cm="1">
        <f t="array" aca="1" ref="BF437" ca="1">_xlfn.XLOOKUP($A437&amp;$B437,'[5]产值及收款计划（2026）'!$A:$A&amp;'[5]产值及收款计划（2026）'!$B:$B,'[5]产值及收款计划（2026）'!BF:BF)</f>
        <v>0</v>
      </c>
      <c r="BG437" s="256" cm="1">
        <f t="array" aca="1" ref="BG437" ca="1">_xlfn.XLOOKUP($A437&amp;$B437,'[5]产值及收款计划（2026）'!$A:$A&amp;'[5]产值及收款计划（2026）'!$B:$B,'[5]产值及收款计划（2026）'!BG:BG)</f>
        <v>0</v>
      </c>
      <c r="BH437" s="256" cm="1">
        <f t="array" aca="1" ref="BH437" ca="1">_xlfn.XLOOKUP($A437&amp;$B437,'[5]产值及收款计划（2026）'!$A:$A&amp;'[5]产值及收款计划（2026）'!$B:$B,'[5]产值及收款计划（2026）'!BH:BH)</f>
        <v>0</v>
      </c>
      <c r="BI437" s="256" cm="1">
        <f t="array" aca="1" ref="BI437" ca="1">_xlfn.XLOOKUP($A437&amp;$B437,'[5]产值及收款计划（2026）'!$A:$A&amp;'[5]产值及收款计划（2026）'!$B:$B,'[5]产值及收款计划（2026）'!BI:BI)</f>
        <v>0</v>
      </c>
      <c r="BJ437" s="256" cm="1">
        <f t="array" aca="1" ref="BJ437" ca="1">_xlfn.XLOOKUP($A437&amp;$B437,'[5]产值及收款计划（2026）'!$A:$A&amp;'[5]产值及收款计划（2026）'!$B:$B,'[5]产值及收款计划（2026）'!BJ:BJ)</f>
        <v>7.5</v>
      </c>
      <c r="BK437" s="256" cm="1">
        <f t="array" aca="1" ref="BK437" ca="1">_xlfn.XLOOKUP($A437&amp;$B437,'[5]产值及收款计划（2026）'!$A:$A&amp;'[5]产值及收款计划（2026）'!$B:$B,'[5]产值及收款计划（2026）'!BK:BK)</f>
        <v>0</v>
      </c>
      <c r="BL437" s="256" cm="1">
        <f t="array" aca="1" ref="BL437" ca="1">_xlfn.XLOOKUP($A437&amp;$B437,'[5]产值及收款计划（2026）'!$A:$A&amp;'[5]产值及收款计划（2026）'!$B:$B,'[5]产值及收款计划（2026）'!BL:BL)</f>
        <v>0</v>
      </c>
      <c r="BM437" s="256"/>
      <c r="BN437" s="256"/>
      <c r="BO437" s="256"/>
      <c r="BP437" s="256"/>
      <c r="BQ437" s="255" t="str" cm="1">
        <f t="array" aca="1" ref="BQ437" ca="1">_xlfn.XLOOKUP($A437&amp;$B437,'[5]产值及收款计划（2026）'!$A:$A&amp;'[5]产值及收款计划（2026）'!$B:$B,'[5]产值及收款计划（2026）'!BQ:BQ)</f>
        <v>深圳市路桥建设集团有限公司</v>
      </c>
      <c r="BR437" s="256" cm="1">
        <f t="array" aca="1" ref="BR437" ca="1">_xlfn.XLOOKUP($A437&amp;$B437,'[5]产值及收款计划（2026）'!$A:$A&amp;'[5]产值及收款计划（2026）'!$B:$B,'[5]产值及收款计划（2026）'!BR:BR)</f>
        <v>0</v>
      </c>
      <c r="CA437" s="256" cm="1">
        <f t="array" aca="1" ref="CA437" ca="1">_xlfn.XLOOKUP($A437&amp;$B437,'[5]产值及收款计划（2026）'!$A:$A&amp;'[5]产值及收款计划（2026）'!$B:$B,'[5]产值及收款计划（2026）'!CA:CA)</f>
        <v>0</v>
      </c>
      <c r="CB437" s="256" cm="1">
        <f t="array" aca="1" ref="CB437" ca="1">_xlfn.XLOOKUP($A437&amp;$B437,'[5]产值及收款计划（2026）'!$A:$A&amp;'[5]产值及收款计划（2026）'!$B:$B,'[5]产值及收款计划（2026）'!CB:CB)</f>
        <v>0</v>
      </c>
      <c r="CC437" s="256" cm="1">
        <f t="array" aca="1" ref="CC437" ca="1">_xlfn.XLOOKUP($A437&amp;$B437,'[5]产值及收款计划（2026）'!$A:$A&amp;'[5]产值及收款计划（2026）'!$B:$B,'[5]产值及收款计划（2026）'!CC:CC)</f>
        <v>0</v>
      </c>
      <c r="CD437" s="256" cm="1">
        <f t="array" aca="1" ref="CD437" ca="1">_xlfn.XLOOKUP($A437&amp;$B437,'[5]产值及收款计划（2026）'!$A:$A&amp;'[5]产值及收款计划（2026）'!$B:$B,'[5]产值及收款计划（2026）'!CD:CD)</f>
        <v>0</v>
      </c>
      <c r="CE437" s="256" cm="1">
        <f t="array" aca="1" ref="CE437" ca="1">_xlfn.XLOOKUP($A437&amp;$B437,'[5]产值及收款计划（2026）'!$A:$A&amp;'[5]产值及收款计划（2026）'!$B:$B,'[5]产值及收款计划（2026）'!CE:CE)</f>
        <v>0</v>
      </c>
      <c r="CF437" s="256" cm="1">
        <f t="array" aca="1" ref="CF437" ca="1">_xlfn.XLOOKUP($A437&amp;$B437,'[5]产值及收款计划（2026）'!$A:$A&amp;'[5]产值及收款计划（2026）'!$B:$B,'[5]产值及收款计划（2026）'!CF:CF)</f>
        <v>0</v>
      </c>
      <c r="CG437" s="256" cm="1">
        <f t="array" aca="1" ref="CG437" ca="1">_xlfn.XLOOKUP($A437&amp;$B437,'[5]产值及收款计划（2026）'!$A:$A&amp;'[5]产值及收款计划（2026）'!$B:$B,'[5]产值及收款计划（2026）'!CG:CG)</f>
        <v>0</v>
      </c>
      <c r="CH437" s="256" cm="1">
        <f t="array" aca="1" ref="CH437" ca="1">_xlfn.XLOOKUP($A437&amp;$B437,'[5]产值及收款计划（2026）'!$A:$A&amp;'[5]产值及收款计划（2026）'!$B:$B,'[5]产值及收款计划（2026）'!CH:CH)</f>
        <v>0</v>
      </c>
      <c r="CI437" s="256" cm="1">
        <f t="array" aca="1" ref="CI437" ca="1">_xlfn.XLOOKUP($A437&amp;$B437,'[5]产值及收款计划（2026）'!$A:$A&amp;'[5]产值及收款计划（2026）'!$B:$B,'[5]产值及收款计划（2026）'!CI:CI)</f>
        <v>0</v>
      </c>
      <c r="CJ437" s="256" cm="1">
        <f t="array" aca="1" ref="CJ437" ca="1">_xlfn.XLOOKUP($A437&amp;$B437,'[5]产值及收款计划（2026）'!$A:$A&amp;'[5]产值及收款计划（2026）'!$B:$B,'[5]产值及收款计划（2026）'!CJ:CJ)</f>
        <v>0</v>
      </c>
      <c r="CK437" s="256" cm="1">
        <f t="array" aca="1" ref="CK437" ca="1">_xlfn.XLOOKUP($A437&amp;$B437,'[5]产值及收款计划（2026）'!$A:$A&amp;'[5]产值及收款计划（2026）'!$B:$B,'[5]产值及收款计划（2026）'!CK:CK)</f>
        <v>0</v>
      </c>
      <c r="CL437" s="256" cm="1">
        <f t="array" aca="1" ref="CL437" ca="1">_xlfn.XLOOKUP($A437&amp;$B437,'[5]产值及收款计划（2026）'!$A:$A&amp;'[5]产值及收款计划（2026）'!$B:$B,'[5]产值及收款计划（2026）'!CL:CL)</f>
        <v>0</v>
      </c>
      <c r="DA437" s="256" cm="1">
        <f t="array" aca="1" ref="DA437" ca="1">_xlfn.XLOOKUP($A437&amp;$B437,'[5]产值及收款计划（2026）'!$A:$A&amp;'[5]产值及收款计划（2026）'!$B:$B,'[5]产值及收款计划（2026）'!DA:DA)</f>
        <v>0</v>
      </c>
      <c r="DB437" s="256" cm="1">
        <f t="array" aca="1" ref="DB437" ca="1">_xlfn.XLOOKUP($A437&amp;$B437,'[5]产值及收款计划（2026）'!$A:$A&amp;'[5]产值及收款计划（2026）'!$B:$B,'[5]产值及收款计划（2026）'!DB:DB)</f>
        <v>0</v>
      </c>
      <c r="DC437" s="256" cm="1">
        <f t="array" aca="1" ref="DC437" ca="1">_xlfn.XLOOKUP($A437&amp;$B437,'[5]产值及收款计划（2026）'!$A:$A&amp;'[5]产值及收款计划（2026）'!$B:$B,'[5]产值及收款计划（2026）'!DC:DC)</f>
        <v>0</v>
      </c>
      <c r="DD437" s="256" cm="1">
        <f t="array" aca="1" ref="DD437" ca="1">_xlfn.XLOOKUP($A437&amp;$B437,'[5]产值及收款计划（2026）'!$A:$A&amp;'[5]产值及收款计划（2026）'!$B:$B,'[5]产值及收款计划（2026）'!DD:DD)</f>
        <v>0</v>
      </c>
      <c r="DE437" s="256" cm="1">
        <f t="array" aca="1" ref="DE437" ca="1">_xlfn.XLOOKUP($A437&amp;$B437,'[5]产值及收款计划（2026）'!$A:$A&amp;'[5]产值及收款计划（2026）'!$B:$B,'[5]产值及收款计划（2026）'!DE:DE)</f>
        <v>0</v>
      </c>
      <c r="DF437" s="256" cm="1">
        <f t="array" aca="1" ref="DF437" ca="1">_xlfn.XLOOKUP($A437&amp;$B437,'[5]产值及收款计划（2026）'!$A:$A&amp;'[5]产值及收款计划（2026）'!$B:$B,'[5]产值及收款计划（2026）'!DF:DF)</f>
        <v>0</v>
      </c>
      <c r="DG437" s="256" cm="1">
        <f t="array" aca="1" ref="DG437" ca="1">_xlfn.XLOOKUP($A437&amp;$B437,'[5]产值及收款计划（2026）'!$A:$A&amp;'[5]产值及收款计划（2026）'!$B:$B,'[5]产值及收款计划（2026）'!DG:DG)</f>
        <v>0</v>
      </c>
      <c r="DH437" s="256" cm="1">
        <f t="array" aca="1" ref="DH437" ca="1">_xlfn.XLOOKUP($A437&amp;$B437,'[5]产值及收款计划（2026）'!$A:$A&amp;'[5]产值及收款计划（2026）'!$B:$B,'[5]产值及收款计划（2026）'!DH:DH)</f>
        <v>0</v>
      </c>
      <c r="DI437" s="256" cm="1">
        <f t="array" aca="1" ref="DI437" ca="1">_xlfn.XLOOKUP($A437&amp;$B437,'[5]产值及收款计划（2026）'!$A:$A&amp;'[5]产值及收款计划（2026）'!$B:$B,'[5]产值及收款计划（2026）'!DI:DI)</f>
        <v>0</v>
      </c>
      <c r="DJ437" s="256" cm="1">
        <f t="array" aca="1" ref="DJ437" ca="1">_xlfn.XLOOKUP($A437&amp;$B437,'[5]产值及收款计划（2026）'!$A:$A&amp;'[5]产值及收款计划（2026）'!$B:$B,'[5]产值及收款计划（2026）'!DJ:DJ)</f>
        <v>0</v>
      </c>
      <c r="DK437" s="256" cm="1">
        <f t="array" aca="1" ref="DK437" ca="1">_xlfn.XLOOKUP($A437&amp;$B437,'[5]产值及收款计划（2026）'!$A:$A&amp;'[5]产值及收款计划（2026）'!$B:$B,'[5]产值及收款计划（2026）'!DK:DK)</f>
        <v>0</v>
      </c>
      <c r="DL437" s="256" cm="1">
        <f t="array" aca="1" ref="DL437" ca="1">_xlfn.XLOOKUP($A437&amp;$B437,'[5]产值及收款计划（2026）'!$A:$A&amp;'[5]产值及收款计划（2026）'!$B:$B,'[5]产值及收款计划（2026）'!DL:DL)</f>
        <v>0</v>
      </c>
      <c r="DM437" s="264"/>
      <c r="DN437" s="250"/>
    </row>
    <row r="438" spans="1:118" ht="20.25" x14ac:dyDescent="0.15">
      <c r="A438" s="254">
        <f t="shared" ca="1" si="23"/>
        <v>17</v>
      </c>
      <c r="B438" s="254" t="s">
        <v>29</v>
      </c>
      <c r="C438" s="255" t="str" cm="1">
        <f t="array" aca="1" ref="C438" ca="1">_xlfn.XLOOKUP($A438&amp;$B438,'[5]产值及收款计划（2026）'!$A:$A&amp;'[5]产值及收款计划（2026）'!$B:$B,'[5]产值及收款计划（2026）'!C:C)</f>
        <v>ZHT2023122600178</v>
      </c>
      <c r="D438" s="255" t="str" cm="1">
        <f t="array" aca="1" ref="D438" ca="1">_xlfn.XLOOKUP($A438&amp;$B438,'[5]产值及收款计划（2026）'!$A:$A&amp;'[5]产值及收款计划（2026）'!$B:$B,'[5]产值及收款计划（2026）'!D:D)</f>
        <v>2023年度隧道公司BIM技术服务</v>
      </c>
      <c r="E438" s="256" cm="1">
        <f t="array" aca="1" ref="E438" ca="1">_xlfn.XLOOKUP($A438&amp;$B438,'[5]产值及收款计划（2026）'!$A:$A&amp;'[5]产值及收款计划（2026）'!$B:$B,'[5]产值及收款计划（2026）'!E:E)</f>
        <v>120</v>
      </c>
      <c r="F438" s="256" cm="1">
        <f t="array" aca="1" ref="F438" ca="1">_xlfn.XLOOKUP($A438&amp;$B438,'[5]产值及收款计划（2026）'!$A:$A&amp;'[5]产值及收款计划（2026）'!$B:$B,'[5]产值及收款计划（2026）'!F:F)</f>
        <v>120</v>
      </c>
      <c r="G438" s="256" cm="1">
        <f t="array" aca="1" ref="G438" ca="1">_xlfn.XLOOKUP($A438&amp;$B438,'[5]产值及收款计划（2026）'!$A:$A&amp;'[5]产值及收款计划（2026）'!$B:$B,'[5]产值及收款计划（2026）'!G:G)</f>
        <v>0</v>
      </c>
      <c r="H438" s="256" cm="1">
        <f t="array" aca="1" ref="H438" ca="1">_xlfn.XLOOKUP($A438&amp;$B438,'[5]产值及收款计划（2026）'!$A:$A&amp;'[5]产值及收款计划（2026）'!$B:$B,'[5]产值及收款计划（2026）'!H:H)</f>
        <v>120</v>
      </c>
      <c r="I438" s="257" cm="1">
        <f t="array" aca="1" ref="I438" ca="1">_xlfn.XLOOKUP($A438&amp;$B438,'[5]产值及收款计划（2026）'!$A:$A&amp;'[5]产值及收款计划（2026）'!$B:$B,'[5]产值及收款计划（2026）'!I:I)</f>
        <v>1</v>
      </c>
      <c r="J438" s="256" cm="1">
        <f t="array" aca="1" ref="J438" ca="1">_xlfn.XLOOKUP($A438&amp;$B438,'[5]产值及收款计划（2026）'!$A:$A&amp;'[5]产值及收款计划（2026）'!$B:$B,'[5]产值及收款计划（2026）'!J:J)</f>
        <v>0.06</v>
      </c>
      <c r="K438" s="256" cm="1">
        <f t="array" aca="1" ref="K438" ca="1">_xlfn.XLOOKUP($A438&amp;$B438,'[5]产值及收款计划（2026）'!$A:$A&amp;'[5]产值及收款计划（2026）'!$B:$B,'[5]产值及收款计划（2026）'!K:K)</f>
        <v>0</v>
      </c>
      <c r="L438" s="256" cm="1">
        <f t="array" aca="1" ref="L438" ca="1">_xlfn.XLOOKUP($A438&amp;$B438,'[5]产值及收款计划（2026）'!$A:$A&amp;'[5]产值及收款计划（2026）'!$B:$B,'[5]产值及收款计划（2026）'!L:L)</f>
        <v>0</v>
      </c>
      <c r="M438" s="256" t="str" cm="1">
        <f t="array" aca="1" ref="M438" ca="1">_xlfn.XLOOKUP($A438&amp;$B438,'[5]产值及收款计划（2026）'!$A:$A&amp;'[5]产值及收款计划（2026）'!$B:$B,'[5]产值及收款计划（2026）'!M:M)</f>
        <v>主导</v>
      </c>
      <c r="N438" s="256" t="str" cm="1">
        <f t="array" aca="1" ref="N438" ca="1">_xlfn.XLOOKUP($A438&amp;$B438,'[5]产值及收款计划（2026）'!$A:$A&amp;'[5]产值及收款计划（2026）'!$B:$B,'[5]产值及收款计划（2026）'!N:N)</f>
        <v>明艳丽团队</v>
      </c>
      <c r="O438" s="256" t="str" cm="1">
        <f t="array" aca="1" ref="O438" ca="1">_xlfn.XLOOKUP($A438&amp;$B438,'[5]产值及收款计划（2026）'!$A:$A&amp;'[5]产值及收款计划（2026）'!$B:$B,'[5]产值及收款计划（2026）'!O:O)</f>
        <v>明艳丽</v>
      </c>
      <c r="P438" s="255" t="str" cm="1">
        <f t="array" aca="1" ref="P438" ca="1">_xlfn.XLOOKUP($A438&amp;$B438,'[5]产值及收款计划（2026）'!$A:$A&amp;'[5]产值及收款计划（2026）'!$B:$B,'[5]产值及收款计划（2026）'!P:P)</f>
        <v>过往已完结</v>
      </c>
      <c r="Q438" s="256" cm="1">
        <f t="array" aca="1" ref="Q438" ca="1">_xlfn.XLOOKUP($A438&amp;$B438,'[5]产值及收款计划（2026）'!$A:$A&amp;'[5]产值及收款计划（2026）'!$B:$B,'[5]产值及收款计划（2026）'!Q:Q)</f>
        <v>0</v>
      </c>
      <c r="R438" s="256" cm="1">
        <f t="array" aca="1" ref="R438" ca="1">_xlfn.XLOOKUP($A438&amp;$B438,'[5]产值及收款计划（2026）'!$A:$A&amp;'[5]产值及收款计划（2026）'!$B:$B,'[5]产值及收款计划（2026）'!R:R)</f>
        <v>0</v>
      </c>
      <c r="S438" s="256" cm="1">
        <f t="array" aca="1" ref="S438" ca="1">_xlfn.XLOOKUP($A438&amp;$B438,'[5]产值及收款计划（2026）'!$A:$A&amp;'[5]产值及收款计划（2026）'!$B:$B,'[5]产值及收款计划（2026）'!S:S)</f>
        <v>0</v>
      </c>
      <c r="T438" s="256" cm="1">
        <f t="array" aca="1" ref="T438" ca="1">_xlfn.XLOOKUP($A438&amp;$B438,'[5]产值及收款计划（2026）'!$A:$A&amp;'[5]产值及收款计划（2026）'!$B:$B,'[5]产值及收款计划（2026）'!T:T)</f>
        <v>120</v>
      </c>
      <c r="U438" s="256" cm="1">
        <f t="array" aca="1" ref="U438" ca="1">_xlfn.XLOOKUP($A438&amp;$B438,'[5]产值及收款计划（2026）'!$A:$A&amp;'[5]产值及收款计划（2026）'!$B:$B,'[5]产值及收款计划（2026）'!U:U)</f>
        <v>0</v>
      </c>
      <c r="V438" s="256" cm="1">
        <f t="array" aca="1" ref="V438" ca="1">_xlfn.XLOOKUP($A438&amp;$B438,'[5]产值及收款计划（2026）'!$A:$A&amp;'[5]产值及收款计划（2026）'!$B:$B,'[5]产值及收款计划（2026）'!V:V)</f>
        <v>0</v>
      </c>
      <c r="W438" s="256" cm="1">
        <f t="array" aca="1" ref="W438" ca="1">_xlfn.XLOOKUP($A438&amp;$B438,'[5]产值及收款计划（2026）'!$A:$A&amp;'[5]产值及收款计划（2026）'!$B:$B,'[5]产值及收款计划（2026）'!W:W)</f>
        <v>0</v>
      </c>
      <c r="X438" s="256" cm="1">
        <f t="array" aca="1" ref="X438" ca="1">_xlfn.XLOOKUP($A438&amp;$B438,'[5]产值及收款计划（2026）'!$A:$A&amp;'[5]产值及收款计划（2026）'!$B:$B,'[5]产值及收款计划（2026）'!X:X)</f>
        <v>0</v>
      </c>
      <c r="Y438" s="256" cm="1">
        <f t="array" aca="1" ref="Y438" ca="1">_xlfn.XLOOKUP($A438&amp;$B438,'[5]产值及收款计划（2026）'!$A:$A&amp;'[5]产值及收款计划（2026）'!$B:$B,'[5]产值及收款计划（2026）'!Y:Y)</f>
        <v>0</v>
      </c>
      <c r="Z438" s="256" cm="1">
        <f t="array" aca="1" ref="Z438" ca="1">_xlfn.XLOOKUP($A438&amp;$B438,'[5]产值及收款计划（2026）'!$A:$A&amp;'[5]产值及收款计划（2026）'!$B:$B,'[5]产值及收款计划（2026）'!Z:Z)</f>
        <v>0</v>
      </c>
      <c r="AA438" s="256" cm="1">
        <f t="array" aca="1" ref="AA438" ca="1">_xlfn.XLOOKUP($A438&amp;$B438,'[5]产值及收款计划（2026）'!$A:$A&amp;'[5]产值及收款计划（2026）'!$B:$B,'[5]产值及收款计划（2026）'!AA:AA)</f>
        <v>0</v>
      </c>
      <c r="AB438" s="256" cm="1">
        <f t="array" aca="1" ref="AB438" ca="1">_xlfn.XLOOKUP($A438&amp;$B438,'[5]产值及收款计划（2026）'!$A:$A&amp;'[5]产值及收款计划（2026）'!$B:$B,'[5]产值及收款计划（2026）'!AB:AB)</f>
        <v>0</v>
      </c>
      <c r="AC438" s="256" cm="1">
        <f t="array" aca="1" ref="AC438" ca="1">_xlfn.XLOOKUP($A438&amp;$B438,'[5]产值及收款计划（2026）'!$A:$A&amp;'[5]产值及收款计划（2026）'!$B:$B,'[5]产值及收款计划（2026）'!AC:AC)</f>
        <v>0</v>
      </c>
      <c r="AD438" s="256" cm="1">
        <f t="array" aca="1" ref="AD438" ca="1">_xlfn.XLOOKUP($A438&amp;$B438,'[5]产值及收款计划（2026）'!$A:$A&amp;'[5]产值及收款计划（2026）'!$B:$B,'[5]产值及收款计划（2026）'!AD:AD)</f>
        <v>0</v>
      </c>
      <c r="AE438" s="256" cm="1">
        <f t="array" aca="1" ref="AE438" ca="1">_xlfn.XLOOKUP($A438&amp;$B438,'[5]产值及收款计划（2026）'!$A:$A&amp;'[5]产值及收款计划（2026）'!$B:$B,'[5]产值及收款计划（2026）'!AE:AE)</f>
        <v>0</v>
      </c>
      <c r="AF438" s="256" cm="1">
        <f t="array" aca="1" ref="AF438" ca="1">_xlfn.XLOOKUP($A438&amp;$B438,'[5]产值及收款计划（2026）'!$A:$A&amp;'[5]产值及收款计划（2026）'!$B:$B,'[5]产值及收款计划（2026）'!AF:AF)</f>
        <v>0</v>
      </c>
      <c r="AG438" s="256" cm="1">
        <f t="array" aca="1" ref="AG438" ca="1">_xlfn.XLOOKUP($A438&amp;$B438,'[5]产值及收款计划（2026）'!$A:$A&amp;'[5]产值及收款计划（2026）'!$B:$B,'[5]产值及收款计划（2026）'!AG:AG)</f>
        <v>0</v>
      </c>
      <c r="AH438" s="256" cm="1">
        <f t="array" aca="1" ref="AH438" ca="1">_xlfn.XLOOKUP($A438&amp;$B438,'[5]产值及收款计划（2026）'!$A:$A&amp;'[5]产值及收款计划（2026）'!$B:$B,'[5]产值及收款计划（2026）'!AH:AH)</f>
        <v>0</v>
      </c>
      <c r="AI438" s="256" cm="1">
        <f t="array" aca="1" ref="AI438" ca="1">_xlfn.XLOOKUP($A438&amp;$B438,'[5]产值及收款计划（2026）'!$A:$A&amp;'[5]产值及收款计划（2026）'!$B:$B,'[5]产值及收款计划（2026）'!AI:AI)</f>
        <v>0</v>
      </c>
      <c r="AJ438" s="256" cm="1">
        <f t="array" aca="1" ref="AJ438" ca="1">_xlfn.XLOOKUP($A438&amp;$B438,'[5]产值及收款计划（2026）'!$A:$A&amp;'[5]产值及收款计划（2026）'!$B:$B,'[5]产值及收款计划（2026）'!AJ:AJ)</f>
        <v>0</v>
      </c>
      <c r="AK438" s="256" cm="1">
        <f t="array" aca="1" ref="AK438" ca="1">_xlfn.XLOOKUP($A438&amp;$B438,'[5]产值及收款计划（2026）'!$A:$A&amp;'[5]产值及收款计划（2026）'!$B:$B,'[5]产值及收款计划（2026）'!AK:AK)</f>
        <v>0</v>
      </c>
      <c r="AL438" s="256" cm="1">
        <f t="array" aca="1" ref="AL438" ca="1">_xlfn.XLOOKUP($A438&amp;$B438,'[5]产值及收款计划（2026）'!$A:$A&amp;'[5]产值及收款计划（2026）'!$B:$B,'[5]产值及收款计划（2026）'!AL:AL)</f>
        <v>0</v>
      </c>
      <c r="AM438" s="263" t="e" cm="1">
        <f t="array" aca="1" ref="AM438" ca="1">_xlfn.LET(_xlpm.勾选月份状态数组,TRANSPOSE('PPT(12-15页）-TOP10'!$A$3:$A$14),_xlpm.选择数据区,IF('PPT(12-15页）-TOP10'!$E$3="收款",$BA438:$BL438,$AA438:$AL438),SUM(_xlfn._xlws.FILTER(_xlpm.选择数据区,_xlpm.勾选月份状态数组,"")))</f>
        <v>#NAME?</v>
      </c>
      <c r="AN438" s="256" t="e" cm="1">
        <f t="array" aca="1" ref="AN438" ca="1">_xlfn.LET(_xlpm.勾选月份状态数组,TRANSPOSE('PPT(12-15页）-TOP10'!$A$3:$A$14),_xlpm.选择数据区,IF('PPT(12-15页）-TOP10'!$E$3="收款",$DA438:$DL438,$CA438:$CL438),SUM(_xlfn._xlws.FILTER(_xlpm.选择数据区,_xlpm.勾选月份状态数组,"")))</f>
        <v>#NAME?</v>
      </c>
      <c r="AO438" s="256">
        <f ca="1">SUM(CA438:CC438)+SUM(AD438:AL438)</f>
        <v>0</v>
      </c>
      <c r="AP438" s="256"/>
      <c r="AQ438" s="256"/>
      <c r="AR438" s="256"/>
      <c r="AS438" s="256" cm="1">
        <f t="array" aca="1" ref="AS438" ca="1">_xlfn.XLOOKUP($A438&amp;$B438,'[5]产值及收款计划（2026）'!$A:$A&amp;'[5]产值及收款计划（2026）'!$B:$B,'[5]产值及收款计划（2026）'!AS:AS)</f>
        <v>0</v>
      </c>
      <c r="AT438" s="256" cm="1">
        <f t="array" aca="1" ref="AT438" ca="1">_xlfn.XLOOKUP($A438&amp;$B438,'[5]产值及收款计划（2026）'!$A:$A&amp;'[5]产值及收款计划（2026）'!$B:$B,'[5]产值及收款计划（2026）'!AT:AT)</f>
        <v>0</v>
      </c>
      <c r="AU438" s="256" cm="1">
        <f t="array" aca="1" ref="AU438" ca="1">_xlfn.XLOOKUP($A438&amp;$B438,'[5]产值及收款计划（2026）'!$A:$A&amp;'[5]产值及收款计划（2026）'!$B:$B,'[5]产值及收款计划（2026）'!AU:AU)</f>
        <v>0</v>
      </c>
      <c r="AV438" s="256" cm="1">
        <f t="array" aca="1" ref="AV438" ca="1">_xlfn.XLOOKUP($A438&amp;$B438,'[5]产值及收款计划（2026）'!$A:$A&amp;'[5]产值及收款计划（2026）'!$B:$B,'[5]产值及收款计划（2026）'!AV:AV)</f>
        <v>0</v>
      </c>
      <c r="AW438" s="256" cm="1">
        <f t="array" aca="1" ref="AW438" ca="1">_xlfn.XLOOKUP($A438&amp;$B438,'[5]产值及收款计划（2026）'!$A:$A&amp;'[5]产值及收款计划（2026）'!$B:$B,'[5]产值及收款计划（2026）'!AW:AW)</f>
        <v>60</v>
      </c>
      <c r="AX438" s="256" cm="1">
        <f t="array" aca="1" ref="AX438" ca="1">_xlfn.XLOOKUP($A438&amp;$B438,'[5]产值及收款计划（2026）'!$A:$A&amp;'[5]产值及收款计划（2026）'!$B:$B,'[5]产值及收款计划（2026）'!AX:AX)</f>
        <v>0</v>
      </c>
      <c r="AY438" s="256" cm="1">
        <f t="array" aca="1" ref="AY438" ca="1">_xlfn.XLOOKUP($A438&amp;$B438,'[5]产值及收款计划（2026）'!$A:$A&amp;'[5]产值及收款计划（2026）'!$B:$B,'[5]产值及收款计划（2026）'!AY:AY)</f>
        <v>60</v>
      </c>
      <c r="AZ438" s="256" cm="1">
        <f t="array" aca="1" ref="AZ438" ca="1">_xlfn.XLOOKUP($A438&amp;$B438,'[5]产值及收款计划（2026）'!$A:$A&amp;'[5]产值及收款计划（2026）'!$B:$B,'[5]产值及收款计划（2026）'!AZ:AZ)</f>
        <v>60</v>
      </c>
      <c r="BA438" s="256" cm="1">
        <f t="array" aca="1" ref="BA438" ca="1">_xlfn.XLOOKUP($A438&amp;$B438,'[5]产值及收款计划（2026）'!$A:$A&amp;'[5]产值及收款计划（2026）'!$B:$B,'[5]产值及收款计划（2026）'!BA:BA)</f>
        <v>0</v>
      </c>
      <c r="BB438" s="256" cm="1">
        <f t="array" aca="1" ref="BB438" ca="1">_xlfn.XLOOKUP($A438&amp;$B438,'[5]产值及收款计划（2026）'!$A:$A&amp;'[5]产值及收款计划（2026）'!$B:$B,'[5]产值及收款计划（2026）'!BB:BB)</f>
        <v>0</v>
      </c>
      <c r="BC438" s="256" cm="1">
        <f t="array" aca="1" ref="BC438" ca="1">_xlfn.XLOOKUP($A438&amp;$B438,'[5]产值及收款计划（2026）'!$A:$A&amp;'[5]产值及收款计划（2026）'!$B:$B,'[5]产值及收款计划（2026）'!BC:BC)</f>
        <v>0</v>
      </c>
      <c r="BD438" s="256" cm="1">
        <f t="array" aca="1" ref="BD438" ca="1">_xlfn.XLOOKUP($A438&amp;$B438,'[5]产值及收款计划（2026）'!$A:$A&amp;'[5]产值及收款计划（2026）'!$B:$B,'[5]产值及收款计划（2026）'!BD:BD)</f>
        <v>0</v>
      </c>
      <c r="BE438" s="256" cm="1">
        <f t="array" aca="1" ref="BE438" ca="1">_xlfn.XLOOKUP($A438&amp;$B438,'[5]产值及收款计划（2026）'!$A:$A&amp;'[5]产值及收款计划（2026）'!$B:$B,'[5]产值及收款计划（2026）'!BE:BE)</f>
        <v>0</v>
      </c>
      <c r="BF438" s="256" cm="1">
        <f t="array" aca="1" ref="BF438" ca="1">_xlfn.XLOOKUP($A438&amp;$B438,'[5]产值及收款计划（2026）'!$A:$A&amp;'[5]产值及收款计划（2026）'!$B:$B,'[5]产值及收款计划（2026）'!BF:BF)</f>
        <v>0</v>
      </c>
      <c r="BG438" s="256" cm="1">
        <f t="array" aca="1" ref="BG438" ca="1">_xlfn.XLOOKUP($A438&amp;$B438,'[5]产值及收款计划（2026）'!$A:$A&amp;'[5]产值及收款计划（2026）'!$B:$B,'[5]产值及收款计划（2026）'!BG:BG)</f>
        <v>0</v>
      </c>
      <c r="BH438" s="256" cm="1">
        <f t="array" aca="1" ref="BH438" ca="1">_xlfn.XLOOKUP($A438&amp;$B438,'[5]产值及收款计划（2026）'!$A:$A&amp;'[5]产值及收款计划（2026）'!$B:$B,'[5]产值及收款计划（2026）'!BH:BH)</f>
        <v>0</v>
      </c>
      <c r="BI438" s="256" cm="1">
        <f t="array" aca="1" ref="BI438" ca="1">_xlfn.XLOOKUP($A438&amp;$B438,'[5]产值及收款计划（2026）'!$A:$A&amp;'[5]产值及收款计划（2026）'!$B:$B,'[5]产值及收款计划（2026）'!BI:BI)</f>
        <v>0</v>
      </c>
      <c r="BJ438" s="256" cm="1">
        <f t="array" aca="1" ref="BJ438" ca="1">_xlfn.XLOOKUP($A438&amp;$B438,'[5]产值及收款计划（2026）'!$A:$A&amp;'[5]产值及收款计划（2026）'!$B:$B,'[5]产值及收款计划（2026）'!BJ:BJ)</f>
        <v>0</v>
      </c>
      <c r="BK438" s="256" cm="1">
        <f t="array" aca="1" ref="BK438" ca="1">_xlfn.XLOOKUP($A438&amp;$B438,'[5]产值及收款计划（2026）'!$A:$A&amp;'[5]产值及收款计划（2026）'!$B:$B,'[5]产值及收款计划（2026）'!BK:BK)</f>
        <v>60</v>
      </c>
      <c r="BL438" s="256" cm="1">
        <f t="array" aca="1" ref="BL438" ca="1">_xlfn.XLOOKUP($A438&amp;$B438,'[5]产值及收款计划（2026）'!$A:$A&amp;'[5]产值及收款计划（2026）'!$B:$B,'[5]产值及收款计划（2026）'!BL:BL)</f>
        <v>0</v>
      </c>
      <c r="BM438" s="256"/>
      <c r="BN438" s="256"/>
      <c r="BO438" s="256"/>
      <c r="BP438" s="256"/>
      <c r="BQ438" s="255" t="str" cm="1">
        <f t="array" aca="1" ref="BQ438" ca="1">_xlfn.XLOOKUP($A438&amp;$B438,'[5]产值及收款计划（2026）'!$A:$A&amp;'[5]产值及收款计划（2026）'!$B:$B,'[5]产值及收款计划（2026）'!BQ:BQ)</f>
        <v>上海隧道工程有限公司</v>
      </c>
      <c r="BR438" s="256" cm="1">
        <f t="array" aca="1" ref="BR438" ca="1">_xlfn.XLOOKUP($A438&amp;$B438,'[5]产值及收款计划（2026）'!$A:$A&amp;'[5]产值及收款计划（2026）'!$B:$B,'[5]产值及收款计划（2026）'!BR:BR)</f>
        <v>0</v>
      </c>
      <c r="CA438" s="256" cm="1">
        <f t="array" aca="1" ref="CA438" ca="1">_xlfn.XLOOKUP($A438&amp;$B438,'[5]产值及收款计划（2026）'!$A:$A&amp;'[5]产值及收款计划（2026）'!$B:$B,'[5]产值及收款计划（2026）'!CA:CA)</f>
        <v>0</v>
      </c>
      <c r="CB438" s="256" cm="1">
        <f t="array" aca="1" ref="CB438" ca="1">_xlfn.XLOOKUP($A438&amp;$B438,'[5]产值及收款计划（2026）'!$A:$A&amp;'[5]产值及收款计划（2026）'!$B:$B,'[5]产值及收款计划（2026）'!CB:CB)</f>
        <v>0</v>
      </c>
      <c r="CC438" s="256" cm="1">
        <f t="array" aca="1" ref="CC438" ca="1">_xlfn.XLOOKUP($A438&amp;$B438,'[5]产值及收款计划（2026）'!$A:$A&amp;'[5]产值及收款计划（2026）'!$B:$B,'[5]产值及收款计划（2026）'!CC:CC)</f>
        <v>0</v>
      </c>
      <c r="CD438" s="256" cm="1">
        <f t="array" aca="1" ref="CD438" ca="1">_xlfn.XLOOKUP($A438&amp;$B438,'[5]产值及收款计划（2026）'!$A:$A&amp;'[5]产值及收款计划（2026）'!$B:$B,'[5]产值及收款计划（2026）'!CD:CD)</f>
        <v>0</v>
      </c>
      <c r="CE438" s="256" cm="1">
        <f t="array" aca="1" ref="CE438" ca="1">_xlfn.XLOOKUP($A438&amp;$B438,'[5]产值及收款计划（2026）'!$A:$A&amp;'[5]产值及收款计划（2026）'!$B:$B,'[5]产值及收款计划（2026）'!CE:CE)</f>
        <v>0</v>
      </c>
      <c r="CF438" s="256" cm="1">
        <f t="array" aca="1" ref="CF438" ca="1">_xlfn.XLOOKUP($A438&amp;$B438,'[5]产值及收款计划（2026）'!$A:$A&amp;'[5]产值及收款计划（2026）'!$B:$B,'[5]产值及收款计划（2026）'!CF:CF)</f>
        <v>0</v>
      </c>
      <c r="CG438" s="256" cm="1">
        <f t="array" aca="1" ref="CG438" ca="1">_xlfn.XLOOKUP($A438&amp;$B438,'[5]产值及收款计划（2026）'!$A:$A&amp;'[5]产值及收款计划（2026）'!$B:$B,'[5]产值及收款计划（2026）'!CG:CG)</f>
        <v>0</v>
      </c>
      <c r="CH438" s="256" cm="1">
        <f t="array" aca="1" ref="CH438" ca="1">_xlfn.XLOOKUP($A438&amp;$B438,'[5]产值及收款计划（2026）'!$A:$A&amp;'[5]产值及收款计划（2026）'!$B:$B,'[5]产值及收款计划（2026）'!CH:CH)</f>
        <v>0</v>
      </c>
      <c r="CI438" s="256" cm="1">
        <f t="array" aca="1" ref="CI438" ca="1">_xlfn.XLOOKUP($A438&amp;$B438,'[5]产值及收款计划（2026）'!$A:$A&amp;'[5]产值及收款计划（2026）'!$B:$B,'[5]产值及收款计划（2026）'!CI:CI)</f>
        <v>0</v>
      </c>
      <c r="CJ438" s="256" cm="1">
        <f t="array" aca="1" ref="CJ438" ca="1">_xlfn.XLOOKUP($A438&amp;$B438,'[5]产值及收款计划（2026）'!$A:$A&amp;'[5]产值及收款计划（2026）'!$B:$B,'[5]产值及收款计划（2026）'!CJ:CJ)</f>
        <v>0</v>
      </c>
      <c r="CK438" s="256" cm="1">
        <f t="array" aca="1" ref="CK438" ca="1">_xlfn.XLOOKUP($A438&amp;$B438,'[5]产值及收款计划（2026）'!$A:$A&amp;'[5]产值及收款计划（2026）'!$B:$B,'[5]产值及收款计划（2026）'!CK:CK)</f>
        <v>0</v>
      </c>
      <c r="CL438" s="256" cm="1">
        <f t="array" aca="1" ref="CL438" ca="1">_xlfn.XLOOKUP($A438&amp;$B438,'[5]产值及收款计划（2026）'!$A:$A&amp;'[5]产值及收款计划（2026）'!$B:$B,'[5]产值及收款计划（2026）'!CL:CL)</f>
        <v>0</v>
      </c>
      <c r="DA438" s="256" cm="1">
        <f t="array" aca="1" ref="DA438" ca="1">_xlfn.XLOOKUP($A438&amp;$B438,'[5]产值及收款计划（2026）'!$A:$A&amp;'[5]产值及收款计划（2026）'!$B:$B,'[5]产值及收款计划（2026）'!DA:DA)</f>
        <v>0</v>
      </c>
      <c r="DB438" s="256" cm="1">
        <f t="array" aca="1" ref="DB438" ca="1">_xlfn.XLOOKUP($A438&amp;$B438,'[5]产值及收款计划（2026）'!$A:$A&amp;'[5]产值及收款计划（2026）'!$B:$B,'[5]产值及收款计划（2026）'!DB:DB)</f>
        <v>0</v>
      </c>
      <c r="DC438" s="256" cm="1">
        <f t="array" aca="1" ref="DC438" ca="1">_xlfn.XLOOKUP($A438&amp;$B438,'[5]产值及收款计划（2026）'!$A:$A&amp;'[5]产值及收款计划（2026）'!$B:$B,'[5]产值及收款计划（2026）'!DC:DC)</f>
        <v>0</v>
      </c>
      <c r="DD438" s="256" cm="1">
        <f t="array" aca="1" ref="DD438" ca="1">_xlfn.XLOOKUP($A438&amp;$B438,'[5]产值及收款计划（2026）'!$A:$A&amp;'[5]产值及收款计划（2026）'!$B:$B,'[5]产值及收款计划（2026）'!DD:DD)</f>
        <v>0</v>
      </c>
      <c r="DE438" s="256" cm="1">
        <f t="array" aca="1" ref="DE438" ca="1">_xlfn.XLOOKUP($A438&amp;$B438,'[5]产值及收款计划（2026）'!$A:$A&amp;'[5]产值及收款计划（2026）'!$B:$B,'[5]产值及收款计划（2026）'!DE:DE)</f>
        <v>0</v>
      </c>
      <c r="DF438" s="256" cm="1">
        <f t="array" aca="1" ref="DF438" ca="1">_xlfn.XLOOKUP($A438&amp;$B438,'[5]产值及收款计划（2026）'!$A:$A&amp;'[5]产值及收款计划（2026）'!$B:$B,'[5]产值及收款计划（2026）'!DF:DF)</f>
        <v>0</v>
      </c>
      <c r="DG438" s="256" cm="1">
        <f t="array" aca="1" ref="DG438" ca="1">_xlfn.XLOOKUP($A438&amp;$B438,'[5]产值及收款计划（2026）'!$A:$A&amp;'[5]产值及收款计划（2026）'!$B:$B,'[5]产值及收款计划（2026）'!DG:DG)</f>
        <v>0</v>
      </c>
      <c r="DH438" s="256" cm="1">
        <f t="array" aca="1" ref="DH438" ca="1">_xlfn.XLOOKUP($A438&amp;$B438,'[5]产值及收款计划（2026）'!$A:$A&amp;'[5]产值及收款计划（2026）'!$B:$B,'[5]产值及收款计划（2026）'!DH:DH)</f>
        <v>0</v>
      </c>
      <c r="DI438" s="256" cm="1">
        <f t="array" aca="1" ref="DI438" ca="1">_xlfn.XLOOKUP($A438&amp;$B438,'[5]产值及收款计划（2026）'!$A:$A&amp;'[5]产值及收款计划（2026）'!$B:$B,'[5]产值及收款计划（2026）'!DI:DI)</f>
        <v>0</v>
      </c>
      <c r="DJ438" s="256" cm="1">
        <f t="array" aca="1" ref="DJ438" ca="1">_xlfn.XLOOKUP($A438&amp;$B438,'[5]产值及收款计划（2026）'!$A:$A&amp;'[5]产值及收款计划（2026）'!$B:$B,'[5]产值及收款计划（2026）'!DJ:DJ)</f>
        <v>0</v>
      </c>
      <c r="DK438" s="256" cm="1">
        <f t="array" aca="1" ref="DK438" ca="1">_xlfn.XLOOKUP($A438&amp;$B438,'[5]产值及收款计划（2026）'!$A:$A&amp;'[5]产值及收款计划（2026）'!$B:$B,'[5]产值及收款计划（2026）'!DK:DK)</f>
        <v>0</v>
      </c>
      <c r="DL438" s="256" cm="1">
        <f t="array" aca="1" ref="DL438" ca="1">_xlfn.XLOOKUP($A438&amp;$B438,'[5]产值及收款计划（2026）'!$A:$A&amp;'[5]产值及收款计划（2026）'!$B:$B,'[5]产值及收款计划（2026）'!DL:DL)</f>
        <v>0</v>
      </c>
      <c r="DM438" s="264"/>
      <c r="DN438" s="250"/>
    </row>
    <row r="439" spans="1:118" ht="20.25" x14ac:dyDescent="0.15">
      <c r="A439" s="254">
        <f t="shared" ca="1" si="23"/>
        <v>18</v>
      </c>
      <c r="B439" s="254" t="s">
        <v>29</v>
      </c>
      <c r="C439" s="255" t="str" cm="1">
        <f t="array" aca="1" ref="C439" ca="1">_xlfn.XLOOKUP($A439&amp;$B439,'[5]产值及收款计划（2026）'!$A:$A&amp;'[5]产值及收款计划（2026）'!$B:$B,'[5]产值及收款计划（2026）'!C:C)</f>
        <v>ZHT2022010600005</v>
      </c>
      <c r="D439" s="255" t="str" cm="1">
        <f t="array" aca="1" ref="D439" ca="1">_xlfn.XLOOKUP($A439&amp;$B439,'[5]产值及收款计划（2026）'!$A:$A&amp;'[5]产值及收款计划（2026）'!$B:$B,'[5]产值及收款计划（2026）'!D:D)</f>
        <v>海口市桥梁隧道管养信息平台合同</v>
      </c>
      <c r="E439" s="256" cm="1">
        <f t="array" aca="1" ref="E439" ca="1">_xlfn.XLOOKUP($A439&amp;$B439,'[5]产值及收款计划（2026）'!$A:$A&amp;'[5]产值及收款计划（2026）'!$B:$B,'[5]产值及收款计划（2026）'!E:E)</f>
        <v>237.06</v>
      </c>
      <c r="F439" s="256" cm="1">
        <f t="array" aca="1" ref="F439" ca="1">_xlfn.XLOOKUP($A439&amp;$B439,'[5]产值及收款计划（2026）'!$A:$A&amp;'[5]产值及收款计划（2026）'!$B:$B,'[5]产值及收款计划（2026）'!F:F)</f>
        <v>237.06</v>
      </c>
      <c r="G439" s="256" cm="1">
        <f t="array" aca="1" ref="G439" ca="1">_xlfn.XLOOKUP($A439&amp;$B439,'[5]产值及收款计划（2026）'!$A:$A&amp;'[5]产值及收款计划（2026）'!$B:$B,'[5]产值及收款计划（2026）'!G:G)</f>
        <v>0</v>
      </c>
      <c r="H439" s="256" cm="1">
        <f t="array" aca="1" ref="H439" ca="1">_xlfn.XLOOKUP($A439&amp;$B439,'[5]产值及收款计划（2026）'!$A:$A&amp;'[5]产值及收款计划（2026）'!$B:$B,'[5]产值及收款计划（2026）'!H:H)</f>
        <v>147.06</v>
      </c>
      <c r="I439" s="257" cm="1">
        <f t="array" aca="1" ref="I439" ca="1">_xlfn.XLOOKUP($A439&amp;$B439,'[5]产值及收款计划（2026）'!$A:$A&amp;'[5]产值及收款计划（2026）'!$B:$B,'[5]产值及收款计划（2026）'!I:I)</f>
        <v>0.62034927866362899</v>
      </c>
      <c r="J439" s="256" cm="1">
        <f t="array" aca="1" ref="J439" ca="1">_xlfn.XLOOKUP($A439&amp;$B439,'[5]产值及收款计划（2026）'!$A:$A&amp;'[5]产值及收款计划（2026）'!$B:$B,'[5]产值及收款计划（2026）'!J:J)</f>
        <v>0.01</v>
      </c>
      <c r="K439" s="256" cm="1">
        <f t="array" aca="1" ref="K439" ca="1">_xlfn.XLOOKUP($A439&amp;$B439,'[5]产值及收款计划（2026）'!$A:$A&amp;'[5]产值及收款计划（2026）'!$B:$B,'[5]产值及收款计划（2026）'!K:K)</f>
        <v>0</v>
      </c>
      <c r="L439" s="256" cm="1">
        <f t="array" aca="1" ref="L439" ca="1">_xlfn.XLOOKUP($A439&amp;$B439,'[5]产值及收款计划（2026）'!$A:$A&amp;'[5]产值及收款计划（2026）'!$B:$B,'[5]产值及收款计划（2026）'!L:L)</f>
        <v>0</v>
      </c>
      <c r="M439" s="256" t="str" cm="1">
        <f t="array" aca="1" ref="M439" ca="1">_xlfn.XLOOKUP($A439&amp;$B439,'[5]产值及收款计划（2026）'!$A:$A&amp;'[5]产值及收款计划（2026）'!$B:$B,'[5]产值及收款计划（2026）'!M:M)</f>
        <v>主导</v>
      </c>
      <c r="N439" s="256" t="str" cm="1">
        <f t="array" aca="1" ref="N439" ca="1">_xlfn.XLOOKUP($A439&amp;$B439,'[5]产值及收款计划（2026）'!$A:$A&amp;'[5]产值及收款计划（2026）'!$B:$B,'[5]产值及收款计划（2026）'!N:N)</f>
        <v>许清亮团队</v>
      </c>
      <c r="O439" s="256" t="str" cm="1">
        <f t="array" aca="1" ref="O439" ca="1">_xlfn.XLOOKUP($A439&amp;$B439,'[5]产值及收款计划（2026）'!$A:$A&amp;'[5]产值及收款计划（2026）'!$B:$B,'[5]产值及收款计划（2026）'!O:O)</f>
        <v>明艳丽</v>
      </c>
      <c r="P439" s="255" t="str" cm="1">
        <f t="array" aca="1" ref="P439" ca="1">_xlfn.XLOOKUP($A439&amp;$B439,'[5]产值及收款计划（2026）'!$A:$A&amp;'[5]产值及收款计划（2026）'!$B:$B,'[5]产值及收款计划（2026）'!P:P)</f>
        <v>过往已完结</v>
      </c>
      <c r="Q439" s="256" cm="1">
        <f t="array" aca="1" ref="Q439" ca="1">_xlfn.XLOOKUP($A439&amp;$B439,'[5]产值及收款计划（2026）'!$A:$A&amp;'[5]产值及收款计划（2026）'!$B:$B,'[5]产值及收款计划（2026）'!Q:Q)</f>
        <v>0</v>
      </c>
      <c r="R439" s="256" cm="1">
        <f t="array" aca="1" ref="R439" ca="1">_xlfn.XLOOKUP($A439&amp;$B439,'[5]产值及收款计划（2026）'!$A:$A&amp;'[5]产值及收款计划（2026）'!$B:$B,'[5]产值及收款计划（2026）'!R:R)</f>
        <v>0</v>
      </c>
      <c r="S439" s="256" cm="1">
        <f t="array" aca="1" ref="S439" ca="1">_xlfn.XLOOKUP($A439&amp;$B439,'[5]产值及收款计划（2026）'!$A:$A&amp;'[5]产值及收款计划（2026）'!$B:$B,'[5]产值及收款计划（2026）'!S:S)</f>
        <v>0</v>
      </c>
      <c r="T439" s="256" cm="1">
        <f t="array" aca="1" ref="T439" ca="1">_xlfn.XLOOKUP($A439&amp;$B439,'[5]产值及收款计划（2026）'!$A:$A&amp;'[5]产值及收款计划（2026）'!$B:$B,'[5]产值及收款计划（2026）'!T:T)</f>
        <v>237.06</v>
      </c>
      <c r="U439" s="256" cm="1">
        <f t="array" aca="1" ref="U439" ca="1">_xlfn.XLOOKUP($A439&amp;$B439,'[5]产值及收款计划（2026）'!$A:$A&amp;'[5]产值及收款计划（2026）'!$B:$B,'[5]产值及收款计划（2026）'!U:U)</f>
        <v>0</v>
      </c>
      <c r="V439" s="256" cm="1">
        <f t="array" aca="1" ref="V439" ca="1">_xlfn.XLOOKUP($A439&amp;$B439,'[5]产值及收款计划（2026）'!$A:$A&amp;'[5]产值及收款计划（2026）'!$B:$B,'[5]产值及收款计划（2026）'!V:V)</f>
        <v>0</v>
      </c>
      <c r="W439" s="256" cm="1">
        <f t="array" aca="1" ref="W439" ca="1">_xlfn.XLOOKUP($A439&amp;$B439,'[5]产值及收款计划（2026）'!$A:$A&amp;'[5]产值及收款计划（2026）'!$B:$B,'[5]产值及收款计划（2026）'!W:W)</f>
        <v>0</v>
      </c>
      <c r="X439" s="256" cm="1">
        <f t="array" aca="1" ref="X439" ca="1">_xlfn.XLOOKUP($A439&amp;$B439,'[5]产值及收款计划（2026）'!$A:$A&amp;'[5]产值及收款计划（2026）'!$B:$B,'[5]产值及收款计划（2026）'!X:X)</f>
        <v>0</v>
      </c>
      <c r="Y439" s="256" cm="1">
        <f t="array" aca="1" ref="Y439" ca="1">_xlfn.XLOOKUP($A439&amp;$B439,'[5]产值及收款计划（2026）'!$A:$A&amp;'[5]产值及收款计划（2026）'!$B:$B,'[5]产值及收款计划（2026）'!Y:Y)</f>
        <v>0</v>
      </c>
      <c r="Z439" s="256" cm="1">
        <f t="array" aca="1" ref="Z439" ca="1">_xlfn.XLOOKUP($A439&amp;$B439,'[5]产值及收款计划（2026）'!$A:$A&amp;'[5]产值及收款计划（2026）'!$B:$B,'[5]产值及收款计划（2026）'!Z:Z)</f>
        <v>0</v>
      </c>
      <c r="AA439" s="256" cm="1">
        <f t="array" aca="1" ref="AA439" ca="1">_xlfn.XLOOKUP($A439&amp;$B439,'[5]产值及收款计划（2026）'!$A:$A&amp;'[5]产值及收款计划（2026）'!$B:$B,'[5]产值及收款计划（2026）'!AA:AA)</f>
        <v>0</v>
      </c>
      <c r="AB439" s="256" cm="1">
        <f t="array" aca="1" ref="AB439" ca="1">_xlfn.XLOOKUP($A439&amp;$B439,'[5]产值及收款计划（2026）'!$A:$A&amp;'[5]产值及收款计划（2026）'!$B:$B,'[5]产值及收款计划（2026）'!AB:AB)</f>
        <v>0</v>
      </c>
      <c r="AC439" s="256" cm="1">
        <f t="array" aca="1" ref="AC439" ca="1">_xlfn.XLOOKUP($A439&amp;$B439,'[5]产值及收款计划（2026）'!$A:$A&amp;'[5]产值及收款计划（2026）'!$B:$B,'[5]产值及收款计划（2026）'!AC:AC)</f>
        <v>0</v>
      </c>
      <c r="AD439" s="256" cm="1">
        <f t="array" aca="1" ref="AD439" ca="1">_xlfn.XLOOKUP($A439&amp;$B439,'[5]产值及收款计划（2026）'!$A:$A&amp;'[5]产值及收款计划（2026）'!$B:$B,'[5]产值及收款计划（2026）'!AD:AD)</f>
        <v>0</v>
      </c>
      <c r="AE439" s="256" cm="1">
        <f t="array" aca="1" ref="AE439" ca="1">_xlfn.XLOOKUP($A439&amp;$B439,'[5]产值及收款计划（2026）'!$A:$A&amp;'[5]产值及收款计划（2026）'!$B:$B,'[5]产值及收款计划（2026）'!AE:AE)</f>
        <v>0</v>
      </c>
      <c r="AF439" s="256" cm="1">
        <f t="array" aca="1" ref="AF439" ca="1">_xlfn.XLOOKUP($A439&amp;$B439,'[5]产值及收款计划（2026）'!$A:$A&amp;'[5]产值及收款计划（2026）'!$B:$B,'[5]产值及收款计划（2026）'!AF:AF)</f>
        <v>0</v>
      </c>
      <c r="AG439" s="256" cm="1">
        <f t="array" aca="1" ref="AG439" ca="1">_xlfn.XLOOKUP($A439&amp;$B439,'[5]产值及收款计划（2026）'!$A:$A&amp;'[5]产值及收款计划（2026）'!$B:$B,'[5]产值及收款计划（2026）'!AG:AG)</f>
        <v>0</v>
      </c>
      <c r="AH439" s="256" cm="1">
        <f t="array" aca="1" ref="AH439" ca="1">_xlfn.XLOOKUP($A439&amp;$B439,'[5]产值及收款计划（2026）'!$A:$A&amp;'[5]产值及收款计划（2026）'!$B:$B,'[5]产值及收款计划（2026）'!AH:AH)</f>
        <v>0</v>
      </c>
      <c r="AI439" s="256" cm="1">
        <f t="array" aca="1" ref="AI439" ca="1">_xlfn.XLOOKUP($A439&amp;$B439,'[5]产值及收款计划（2026）'!$A:$A&amp;'[5]产值及收款计划（2026）'!$B:$B,'[5]产值及收款计划（2026）'!AI:AI)</f>
        <v>0</v>
      </c>
      <c r="AJ439" s="256" cm="1">
        <f t="array" aca="1" ref="AJ439" ca="1">_xlfn.XLOOKUP($A439&amp;$B439,'[5]产值及收款计划（2026）'!$A:$A&amp;'[5]产值及收款计划（2026）'!$B:$B,'[5]产值及收款计划（2026）'!AJ:AJ)</f>
        <v>0</v>
      </c>
      <c r="AK439" s="256" cm="1">
        <f t="array" aca="1" ref="AK439" ca="1">_xlfn.XLOOKUP($A439&amp;$B439,'[5]产值及收款计划（2026）'!$A:$A&amp;'[5]产值及收款计划（2026）'!$B:$B,'[5]产值及收款计划（2026）'!AK:AK)</f>
        <v>0</v>
      </c>
      <c r="AL439" s="256" cm="1">
        <f t="array" aca="1" ref="AL439" ca="1">_xlfn.XLOOKUP($A439&amp;$B439,'[5]产值及收款计划（2026）'!$A:$A&amp;'[5]产值及收款计划（2026）'!$B:$B,'[5]产值及收款计划（2026）'!AL:AL)</f>
        <v>0</v>
      </c>
      <c r="AM439" s="263" t="e" cm="1">
        <f t="array" aca="1" ref="AM439" ca="1">_xlfn.LET(_xlpm.勾选月份状态数组,TRANSPOSE('PPT(12-15页）-TOP10'!$A$3:$A$14),_xlpm.选择数据区,IF('PPT(12-15页）-TOP10'!$E$3="收款",$BA439:$BL439,$AA439:$AL439),SUM(_xlfn._xlws.FILTER(_xlpm.选择数据区,_xlpm.勾选月份状态数组,"")))</f>
        <v>#NAME?</v>
      </c>
      <c r="AN439" s="256" t="e" cm="1">
        <f t="array" aca="1" ref="AN439" ca="1">_xlfn.LET(_xlpm.勾选月份状态数组,TRANSPOSE('PPT(12-15页）-TOP10'!$A$3:$A$14),_xlpm.选择数据区,IF('PPT(12-15页）-TOP10'!$E$3="收款",$DA439:$DL439,$CA439:$CL439),SUM(_xlfn._xlws.FILTER(_xlpm.选择数据区,_xlpm.勾选月份状态数组,"")))</f>
        <v>#NAME?</v>
      </c>
      <c r="AO439" s="256">
        <f ca="1">SUM(CA439:CC439)+SUM(AD439:AL439)</f>
        <v>0</v>
      </c>
      <c r="AP439" s="256"/>
      <c r="AQ439" s="256"/>
      <c r="AR439" s="256"/>
      <c r="AS439" s="256" cm="1">
        <f t="array" aca="1" ref="AS439" ca="1">_xlfn.XLOOKUP($A439&amp;$B439,'[5]产值及收款计划（2026）'!$A:$A&amp;'[5]产值及收款计划（2026）'!$B:$B,'[5]产值及收款计划（2026）'!AS:AS)</f>
        <v>0</v>
      </c>
      <c r="AT439" s="256" cm="1">
        <f t="array" aca="1" ref="AT439" ca="1">_xlfn.XLOOKUP($A439&amp;$B439,'[5]产值及收款计划（2026）'!$A:$A&amp;'[5]产值及收款计划（2026）'!$B:$B,'[5]产值及收款计划（2026）'!AT:AT)</f>
        <v>0</v>
      </c>
      <c r="AU439" s="256" cm="1">
        <f t="array" aca="1" ref="AU439" ca="1">_xlfn.XLOOKUP($A439&amp;$B439,'[5]产值及收款计划（2026）'!$A:$A&amp;'[5]产值及收款计划（2026）'!$B:$B,'[5]产值及收款计划（2026）'!AU:AU)</f>
        <v>0</v>
      </c>
      <c r="AV439" s="256" cm="1">
        <f t="array" aca="1" ref="AV439" ca="1">_xlfn.XLOOKUP($A439&amp;$B439,'[5]产值及收款计划（2026）'!$A:$A&amp;'[5]产值及收款计划（2026）'!$B:$B,'[5]产值及收款计划（2026）'!AV:AV)</f>
        <v>0</v>
      </c>
      <c r="AW439" s="256" cm="1">
        <f t="array" aca="1" ref="AW439" ca="1">_xlfn.XLOOKUP($A439&amp;$B439,'[5]产值及收款计划（2026）'!$A:$A&amp;'[5]产值及收款计划（2026）'!$B:$B,'[5]产值及收款计划（2026）'!AW:AW)</f>
        <v>225.20699999999999</v>
      </c>
      <c r="AX439" s="256" cm="1">
        <f t="array" aca="1" ref="AX439" ca="1">_xlfn.XLOOKUP($A439&amp;$B439,'[5]产值及收款计划（2026）'!$A:$A&amp;'[5]产值及收款计划（2026）'!$B:$B,'[5]产值及收款计划（2026）'!AX:AX)</f>
        <v>0</v>
      </c>
      <c r="AY439" s="256" cm="1">
        <f t="array" aca="1" ref="AY439" ca="1">_xlfn.XLOOKUP($A439&amp;$B439,'[5]产值及收款计划（2026）'!$A:$A&amp;'[5]产值及收款计划（2026）'!$B:$B,'[5]产值及收款计划（2026）'!AY:AY)</f>
        <v>11.853</v>
      </c>
      <c r="AZ439" s="256" cm="1">
        <f t="array" aca="1" ref="AZ439" ca="1">_xlfn.XLOOKUP($A439&amp;$B439,'[5]产值及收款计划（2026）'!$A:$A&amp;'[5]产值及收款计划（2026）'!$B:$B,'[5]产值及收款计划（2026）'!AZ:AZ)</f>
        <v>11.853</v>
      </c>
      <c r="BA439" s="256" cm="1">
        <f t="array" aca="1" ref="BA439" ca="1">_xlfn.XLOOKUP($A439&amp;$B439,'[5]产值及收款计划（2026）'!$A:$A&amp;'[5]产值及收款计划（2026）'!$B:$B,'[5]产值及收款计划（2026）'!BA:BA)</f>
        <v>0</v>
      </c>
      <c r="BB439" s="256" cm="1">
        <f t="array" aca="1" ref="BB439" ca="1">_xlfn.XLOOKUP($A439&amp;$B439,'[5]产值及收款计划（2026）'!$A:$A&amp;'[5]产值及收款计划（2026）'!$B:$B,'[5]产值及收款计划（2026）'!BB:BB)</f>
        <v>0</v>
      </c>
      <c r="BC439" s="256" cm="1">
        <f t="array" aca="1" ref="BC439" ca="1">_xlfn.XLOOKUP($A439&amp;$B439,'[5]产值及收款计划（2026）'!$A:$A&amp;'[5]产值及收款计划（2026）'!$B:$B,'[5]产值及收款计划（2026）'!BC:BC)</f>
        <v>0</v>
      </c>
      <c r="BD439" s="256" cm="1">
        <f t="array" aca="1" ref="BD439" ca="1">_xlfn.XLOOKUP($A439&amp;$B439,'[5]产值及收款计划（2026）'!$A:$A&amp;'[5]产值及收款计划（2026）'!$B:$B,'[5]产值及收款计划（2026）'!BD:BD)</f>
        <v>0</v>
      </c>
      <c r="BE439" s="256" cm="1">
        <f t="array" aca="1" ref="BE439" ca="1">_xlfn.XLOOKUP($A439&amp;$B439,'[5]产值及收款计划（2026）'!$A:$A&amp;'[5]产值及收款计划（2026）'!$B:$B,'[5]产值及收款计划（2026）'!BE:BE)</f>
        <v>0</v>
      </c>
      <c r="BF439" s="256" cm="1">
        <f t="array" aca="1" ref="BF439" ca="1">_xlfn.XLOOKUP($A439&amp;$B439,'[5]产值及收款计划（2026）'!$A:$A&amp;'[5]产值及收款计划（2026）'!$B:$B,'[5]产值及收款计划（2026）'!BF:BF)</f>
        <v>0</v>
      </c>
      <c r="BG439" s="256" cm="1">
        <f t="array" aca="1" ref="BG439" ca="1">_xlfn.XLOOKUP($A439&amp;$B439,'[5]产值及收款计划（2026）'!$A:$A&amp;'[5]产值及收款计划（2026）'!$B:$B,'[5]产值及收款计划（2026）'!BG:BG)</f>
        <v>0</v>
      </c>
      <c r="BH439" s="256" cm="1">
        <f t="array" aca="1" ref="BH439" ca="1">_xlfn.XLOOKUP($A439&amp;$B439,'[5]产值及收款计划（2026）'!$A:$A&amp;'[5]产值及收款计划（2026）'!$B:$B,'[5]产值及收款计划（2026）'!BH:BH)</f>
        <v>0</v>
      </c>
      <c r="BI439" s="256" cm="1">
        <f t="array" aca="1" ref="BI439" ca="1">_xlfn.XLOOKUP($A439&amp;$B439,'[5]产值及收款计划（2026）'!$A:$A&amp;'[5]产值及收款计划（2026）'!$B:$B,'[5]产值及收款计划（2026）'!BI:BI)</f>
        <v>11.853</v>
      </c>
      <c r="BJ439" s="256" cm="1">
        <f t="array" aca="1" ref="BJ439" ca="1">_xlfn.XLOOKUP($A439&amp;$B439,'[5]产值及收款计划（2026）'!$A:$A&amp;'[5]产值及收款计划（2026）'!$B:$B,'[5]产值及收款计划（2026）'!BJ:BJ)</f>
        <v>0</v>
      </c>
      <c r="BK439" s="256" cm="1">
        <f t="array" aca="1" ref="BK439" ca="1">_xlfn.XLOOKUP($A439&amp;$B439,'[5]产值及收款计划（2026）'!$A:$A&amp;'[5]产值及收款计划（2026）'!$B:$B,'[5]产值及收款计划（2026）'!BK:BK)</f>
        <v>0</v>
      </c>
      <c r="BL439" s="256" cm="1">
        <f t="array" aca="1" ref="BL439" ca="1">_xlfn.XLOOKUP($A439&amp;$B439,'[5]产值及收款计划（2026）'!$A:$A&amp;'[5]产值及收款计划（2026）'!$B:$B,'[5]产值及收款计划（2026）'!BL:BL)</f>
        <v>0</v>
      </c>
      <c r="BM439" s="256"/>
      <c r="BN439" s="256"/>
      <c r="BO439" s="256"/>
      <c r="BP439" s="256"/>
      <c r="BQ439" s="255" t="str" cm="1">
        <f t="array" aca="1" ref="BQ439" ca="1">_xlfn.XLOOKUP($A439&amp;$B439,'[5]产值及收款计划（2026）'!$A:$A&amp;'[5]产值及收款计划（2026）'!$B:$B,'[5]产值及收款计划（2026）'!BQ:BQ)</f>
        <v>海口市建工城市运营管理有限公司</v>
      </c>
      <c r="BR439" s="256" cm="1">
        <f t="array" aca="1" ref="BR439" ca="1">_xlfn.XLOOKUP($A439&amp;$B439,'[5]产值及收款计划（2026）'!$A:$A&amp;'[5]产值及收款计划（2026）'!$B:$B,'[5]产值及收款计划（2026）'!BR:BR)</f>
        <v>0</v>
      </c>
      <c r="CA439" s="256" cm="1">
        <f t="array" aca="1" ref="CA439" ca="1">_xlfn.XLOOKUP($A439&amp;$B439,'[5]产值及收款计划（2026）'!$A:$A&amp;'[5]产值及收款计划（2026）'!$B:$B,'[5]产值及收款计划（2026）'!CA:CA)</f>
        <v>0</v>
      </c>
      <c r="CB439" s="256" cm="1">
        <f t="array" aca="1" ref="CB439" ca="1">_xlfn.XLOOKUP($A439&amp;$B439,'[5]产值及收款计划（2026）'!$A:$A&amp;'[5]产值及收款计划（2026）'!$B:$B,'[5]产值及收款计划（2026）'!CB:CB)</f>
        <v>0</v>
      </c>
      <c r="CC439" s="256" cm="1">
        <f t="array" aca="1" ref="CC439" ca="1">_xlfn.XLOOKUP($A439&amp;$B439,'[5]产值及收款计划（2026）'!$A:$A&amp;'[5]产值及收款计划（2026）'!$B:$B,'[5]产值及收款计划（2026）'!CC:CC)</f>
        <v>0</v>
      </c>
      <c r="CD439" s="256" cm="1">
        <f t="array" aca="1" ref="CD439" ca="1">_xlfn.XLOOKUP($A439&amp;$B439,'[5]产值及收款计划（2026）'!$A:$A&amp;'[5]产值及收款计划（2026）'!$B:$B,'[5]产值及收款计划（2026）'!CD:CD)</f>
        <v>0</v>
      </c>
      <c r="CE439" s="256" cm="1">
        <f t="array" aca="1" ref="CE439" ca="1">_xlfn.XLOOKUP($A439&amp;$B439,'[5]产值及收款计划（2026）'!$A:$A&amp;'[5]产值及收款计划（2026）'!$B:$B,'[5]产值及收款计划（2026）'!CE:CE)</f>
        <v>0</v>
      </c>
      <c r="CF439" s="256" cm="1">
        <f t="array" aca="1" ref="CF439" ca="1">_xlfn.XLOOKUP($A439&amp;$B439,'[5]产值及收款计划（2026）'!$A:$A&amp;'[5]产值及收款计划（2026）'!$B:$B,'[5]产值及收款计划（2026）'!CF:CF)</f>
        <v>0</v>
      </c>
      <c r="CG439" s="256" cm="1">
        <f t="array" aca="1" ref="CG439" ca="1">_xlfn.XLOOKUP($A439&amp;$B439,'[5]产值及收款计划（2026）'!$A:$A&amp;'[5]产值及收款计划（2026）'!$B:$B,'[5]产值及收款计划（2026）'!CG:CG)</f>
        <v>0</v>
      </c>
      <c r="CH439" s="256" cm="1">
        <f t="array" aca="1" ref="CH439" ca="1">_xlfn.XLOOKUP($A439&amp;$B439,'[5]产值及收款计划（2026）'!$A:$A&amp;'[5]产值及收款计划（2026）'!$B:$B,'[5]产值及收款计划（2026）'!CH:CH)</f>
        <v>0</v>
      </c>
      <c r="CI439" s="256" cm="1">
        <f t="array" aca="1" ref="CI439" ca="1">_xlfn.XLOOKUP($A439&amp;$B439,'[5]产值及收款计划（2026）'!$A:$A&amp;'[5]产值及收款计划（2026）'!$B:$B,'[5]产值及收款计划（2026）'!CI:CI)</f>
        <v>0</v>
      </c>
      <c r="CJ439" s="256" cm="1">
        <f t="array" aca="1" ref="CJ439" ca="1">_xlfn.XLOOKUP($A439&amp;$B439,'[5]产值及收款计划（2026）'!$A:$A&amp;'[5]产值及收款计划（2026）'!$B:$B,'[5]产值及收款计划（2026）'!CJ:CJ)</f>
        <v>0</v>
      </c>
      <c r="CK439" s="256" cm="1">
        <f t="array" aca="1" ref="CK439" ca="1">_xlfn.XLOOKUP($A439&amp;$B439,'[5]产值及收款计划（2026）'!$A:$A&amp;'[5]产值及收款计划（2026）'!$B:$B,'[5]产值及收款计划（2026）'!CK:CK)</f>
        <v>0</v>
      </c>
      <c r="CL439" s="256" cm="1">
        <f t="array" aca="1" ref="CL439" ca="1">_xlfn.XLOOKUP($A439&amp;$B439,'[5]产值及收款计划（2026）'!$A:$A&amp;'[5]产值及收款计划（2026）'!$B:$B,'[5]产值及收款计划（2026）'!CL:CL)</f>
        <v>0</v>
      </c>
      <c r="DA439" s="256" cm="1">
        <f t="array" aca="1" ref="DA439" ca="1">_xlfn.XLOOKUP($A439&amp;$B439,'[5]产值及收款计划（2026）'!$A:$A&amp;'[5]产值及收款计划（2026）'!$B:$B,'[5]产值及收款计划（2026）'!DA:DA)</f>
        <v>0</v>
      </c>
      <c r="DB439" s="256" cm="1">
        <f t="array" aca="1" ref="DB439" ca="1">_xlfn.XLOOKUP($A439&amp;$B439,'[5]产值及收款计划（2026）'!$A:$A&amp;'[5]产值及收款计划（2026）'!$B:$B,'[5]产值及收款计划（2026）'!DB:DB)</f>
        <v>0</v>
      </c>
      <c r="DC439" s="256" cm="1">
        <f t="array" aca="1" ref="DC439" ca="1">_xlfn.XLOOKUP($A439&amp;$B439,'[5]产值及收款计划（2026）'!$A:$A&amp;'[5]产值及收款计划（2026）'!$B:$B,'[5]产值及收款计划（2026）'!DC:DC)</f>
        <v>0</v>
      </c>
      <c r="DD439" s="256" cm="1">
        <f t="array" aca="1" ref="DD439" ca="1">_xlfn.XLOOKUP($A439&amp;$B439,'[5]产值及收款计划（2026）'!$A:$A&amp;'[5]产值及收款计划（2026）'!$B:$B,'[5]产值及收款计划（2026）'!DD:DD)</f>
        <v>0</v>
      </c>
      <c r="DE439" s="256" cm="1">
        <f t="array" aca="1" ref="DE439" ca="1">_xlfn.XLOOKUP($A439&amp;$B439,'[5]产值及收款计划（2026）'!$A:$A&amp;'[5]产值及收款计划（2026）'!$B:$B,'[5]产值及收款计划（2026）'!DE:DE)</f>
        <v>0</v>
      </c>
      <c r="DF439" s="256" cm="1">
        <f t="array" aca="1" ref="DF439" ca="1">_xlfn.XLOOKUP($A439&amp;$B439,'[5]产值及收款计划（2026）'!$A:$A&amp;'[5]产值及收款计划（2026）'!$B:$B,'[5]产值及收款计划（2026）'!DF:DF)</f>
        <v>0</v>
      </c>
      <c r="DG439" s="256" cm="1">
        <f t="array" aca="1" ref="DG439" ca="1">_xlfn.XLOOKUP($A439&amp;$B439,'[5]产值及收款计划（2026）'!$A:$A&amp;'[5]产值及收款计划（2026）'!$B:$B,'[5]产值及收款计划（2026）'!DG:DG)</f>
        <v>0</v>
      </c>
      <c r="DH439" s="256" cm="1">
        <f t="array" aca="1" ref="DH439" ca="1">_xlfn.XLOOKUP($A439&amp;$B439,'[5]产值及收款计划（2026）'!$A:$A&amp;'[5]产值及收款计划（2026）'!$B:$B,'[5]产值及收款计划（2026）'!DH:DH)</f>
        <v>0</v>
      </c>
      <c r="DI439" s="256" cm="1">
        <f t="array" aca="1" ref="DI439" ca="1">_xlfn.XLOOKUP($A439&amp;$B439,'[5]产值及收款计划（2026）'!$A:$A&amp;'[5]产值及收款计划（2026）'!$B:$B,'[5]产值及收款计划（2026）'!DI:DI)</f>
        <v>0</v>
      </c>
      <c r="DJ439" s="256" cm="1">
        <f t="array" aca="1" ref="DJ439" ca="1">_xlfn.XLOOKUP($A439&amp;$B439,'[5]产值及收款计划（2026）'!$A:$A&amp;'[5]产值及收款计划（2026）'!$B:$B,'[5]产值及收款计划（2026）'!DJ:DJ)</f>
        <v>0</v>
      </c>
      <c r="DK439" s="256" cm="1">
        <f t="array" aca="1" ref="DK439" ca="1">_xlfn.XLOOKUP($A439&amp;$B439,'[5]产值及收款计划（2026）'!$A:$A&amp;'[5]产值及收款计划（2026）'!$B:$B,'[5]产值及收款计划（2026）'!DK:DK)</f>
        <v>0</v>
      </c>
      <c r="DL439" s="256" cm="1">
        <f t="array" aca="1" ref="DL439" ca="1">_xlfn.XLOOKUP($A439&amp;$B439,'[5]产值及收款计划（2026）'!$A:$A&amp;'[5]产值及收款计划（2026）'!$B:$B,'[5]产值及收款计划（2026）'!DL:DL)</f>
        <v>0</v>
      </c>
      <c r="DM439" s="264"/>
      <c r="DN439" s="250"/>
    </row>
    <row r="440" spans="1:118" ht="20.25" x14ac:dyDescent="0.15">
      <c r="A440" s="254">
        <f t="shared" ca="1" si="23"/>
        <v>19</v>
      </c>
      <c r="B440" s="254" t="s">
        <v>29</v>
      </c>
      <c r="C440" s="255" t="str" cm="1">
        <f t="array" aca="1" ref="C440" ca="1">_xlfn.XLOOKUP($A440&amp;$B440,'[5]产值及收款计划（2026）'!$A:$A&amp;'[5]产值及收款计划（2026）'!$B:$B,'[5]产值及收款计划（2026）'!C:C)</f>
        <v>ZHT2022051300039</v>
      </c>
      <c r="D440" s="255" t="str" cm="1">
        <f t="array" aca="1" ref="D440" ca="1">_xlfn.XLOOKUP($A440&amp;$B440,'[5]产值及收款计划（2026）'!$A:$A&amp;'[5]产值及收款计划（2026）'!$B:$B,'[5]产值及收款计划（2026）'!D:D)</f>
        <v>妈湾隧道1标数字孪生工地项目</v>
      </c>
      <c r="E440" s="256" cm="1">
        <f t="array" aca="1" ref="E440" ca="1">_xlfn.XLOOKUP($A440&amp;$B440,'[5]产值及收款计划（2026）'!$A:$A&amp;'[5]产值及收款计划（2026）'!$B:$B,'[5]产值及收款计划（2026）'!E:E)</f>
        <v>43</v>
      </c>
      <c r="F440" s="256" cm="1">
        <f t="array" aca="1" ref="F440" ca="1">_xlfn.XLOOKUP($A440&amp;$B440,'[5]产值及收款计划（2026）'!$A:$A&amp;'[5]产值及收款计划（2026）'!$B:$B,'[5]产值及收款计划（2026）'!F:F)</f>
        <v>32.25</v>
      </c>
      <c r="G440" s="256" cm="1">
        <f t="array" aca="1" ref="G440" ca="1">_xlfn.XLOOKUP($A440&amp;$B440,'[5]产值及收款计划（2026）'!$A:$A&amp;'[5]产值及收款计划（2026）'!$B:$B,'[5]产值及收款计划（2026）'!G:G)</f>
        <v>0</v>
      </c>
      <c r="H440" s="256" cm="1">
        <f t="array" aca="1" ref="H440" ca="1">_xlfn.XLOOKUP($A440&amp;$B440,'[5]产值及收款计划（2026）'!$A:$A&amp;'[5]产值及收款计划（2026）'!$B:$B,'[5]产值及收款计划（2026）'!H:H)</f>
        <v>8.9849999999999994</v>
      </c>
      <c r="I440" s="257" cm="1">
        <f t="array" aca="1" ref="I440" ca="1">_xlfn.XLOOKUP($A440&amp;$B440,'[5]产值及收款计划（2026）'!$A:$A&amp;'[5]产值及收款计划（2026）'!$B:$B,'[5]产值及收款计划（2026）'!I:I)</f>
        <v>0.27860465116279098</v>
      </c>
      <c r="J440" s="256" cm="1">
        <f t="array" aca="1" ref="J440" ca="1">_xlfn.XLOOKUP($A440&amp;$B440,'[5]产值及收款计划（2026）'!$A:$A&amp;'[5]产值及收款计划（2026）'!$B:$B,'[5]产值及收款计划（2026）'!J:J)</f>
        <v>0.06</v>
      </c>
      <c r="K440" s="256" cm="1">
        <f t="array" aca="1" ref="K440" ca="1">_xlfn.XLOOKUP($A440&amp;$B440,'[5]产值及收款计划（2026）'!$A:$A&amp;'[5]产值及收款计划（2026）'!$B:$B,'[5]产值及收款计划（2026）'!K:K)</f>
        <v>0</v>
      </c>
      <c r="L440" s="256" cm="1">
        <f t="array" aca="1" ref="L440" ca="1">_xlfn.XLOOKUP($A440&amp;$B440,'[5]产值及收款计划（2026）'!$A:$A&amp;'[5]产值及收款计划（2026）'!$B:$B,'[5]产值及收款计划（2026）'!L:L)</f>
        <v>0</v>
      </c>
      <c r="M440" s="256" t="str" cm="1">
        <f t="array" aca="1" ref="M440" ca="1">_xlfn.XLOOKUP($A440&amp;$B440,'[5]产值及收款计划（2026）'!$A:$A&amp;'[5]产值及收款计划（2026）'!$B:$B,'[5]产值及收款计划（2026）'!M:M)</f>
        <v>主导</v>
      </c>
      <c r="N440" s="256" t="str" cm="1">
        <f t="array" aca="1" ref="N440" ca="1">_xlfn.XLOOKUP($A440&amp;$B440,'[5]产值及收款计划（2026）'!$A:$A&amp;'[5]产值及收款计划（2026）'!$B:$B,'[5]产值及收款计划（2026）'!N:N)</f>
        <v>许清亮团队</v>
      </c>
      <c r="O440" s="256" t="str" cm="1">
        <f t="array" aca="1" ref="O440" ca="1">_xlfn.XLOOKUP($A440&amp;$B440,'[5]产值及收款计划（2026）'!$A:$A&amp;'[5]产值及收款计划（2026）'!$B:$B,'[5]产值及收款计划（2026）'!O:O)</f>
        <v>明艳丽</v>
      </c>
      <c r="P440" s="255" t="str" cm="1">
        <f t="array" aca="1" ref="P440" ca="1">_xlfn.XLOOKUP($A440&amp;$B440,'[5]产值及收款计划（2026）'!$A:$A&amp;'[5]产值及收款计划（2026）'!$B:$B,'[5]产值及收款计划（2026）'!P:P)</f>
        <v>过往已完结</v>
      </c>
      <c r="Q440" s="256" cm="1">
        <f t="array" aca="1" ref="Q440" ca="1">_xlfn.XLOOKUP($A440&amp;$B440,'[5]产值及收款计划（2026）'!$A:$A&amp;'[5]产值及收款计划（2026）'!$B:$B,'[5]产值及收款计划（2026）'!Q:Q)</f>
        <v>0</v>
      </c>
      <c r="R440" s="256" cm="1">
        <f t="array" aca="1" ref="R440" ca="1">_xlfn.XLOOKUP($A440&amp;$B440,'[5]产值及收款计划（2026）'!$A:$A&amp;'[5]产值及收款计划（2026）'!$B:$B,'[5]产值及收款计划（2026）'!R:R)</f>
        <v>0</v>
      </c>
      <c r="S440" s="256" cm="1">
        <f t="array" aca="1" ref="S440" ca="1">_xlfn.XLOOKUP($A440&amp;$B440,'[5]产值及收款计划（2026）'!$A:$A&amp;'[5]产值及收款计划（2026）'!$B:$B,'[5]产值及收款计划（2026）'!S:S)</f>
        <v>0</v>
      </c>
      <c r="T440" s="256" cm="1">
        <f t="array" aca="1" ref="T440" ca="1">_xlfn.XLOOKUP($A440&amp;$B440,'[5]产值及收款计划（2026）'!$A:$A&amp;'[5]产值及收款计划（2026）'!$B:$B,'[5]产值及收款计划（2026）'!T:T)</f>
        <v>43</v>
      </c>
      <c r="U440" s="256" cm="1">
        <f t="array" aca="1" ref="U440" ca="1">_xlfn.XLOOKUP($A440&amp;$B440,'[5]产值及收款计划（2026）'!$A:$A&amp;'[5]产值及收款计划（2026）'!$B:$B,'[5]产值及收款计划（2026）'!U:U)</f>
        <v>0</v>
      </c>
      <c r="V440" s="256" cm="1">
        <f t="array" aca="1" ref="V440" ca="1">_xlfn.XLOOKUP($A440&amp;$B440,'[5]产值及收款计划（2026）'!$A:$A&amp;'[5]产值及收款计划（2026）'!$B:$B,'[5]产值及收款计划（2026）'!V:V)</f>
        <v>0</v>
      </c>
      <c r="W440" s="256" cm="1">
        <f t="array" aca="1" ref="W440" ca="1">_xlfn.XLOOKUP($A440&amp;$B440,'[5]产值及收款计划（2026）'!$A:$A&amp;'[5]产值及收款计划（2026）'!$B:$B,'[5]产值及收款计划（2026）'!W:W)</f>
        <v>0</v>
      </c>
      <c r="X440" s="256" cm="1">
        <f t="array" aca="1" ref="X440" ca="1">_xlfn.XLOOKUP($A440&amp;$B440,'[5]产值及收款计划（2026）'!$A:$A&amp;'[5]产值及收款计划（2026）'!$B:$B,'[5]产值及收款计划（2026）'!X:X)</f>
        <v>0</v>
      </c>
      <c r="Y440" s="256" cm="1">
        <f t="array" aca="1" ref="Y440" ca="1">_xlfn.XLOOKUP($A440&amp;$B440,'[5]产值及收款计划（2026）'!$A:$A&amp;'[5]产值及收款计划（2026）'!$B:$B,'[5]产值及收款计划（2026）'!Y:Y)</f>
        <v>0</v>
      </c>
      <c r="Z440" s="256" cm="1">
        <f t="array" aca="1" ref="Z440" ca="1">_xlfn.XLOOKUP($A440&amp;$B440,'[5]产值及收款计划（2026）'!$A:$A&amp;'[5]产值及收款计划（2026）'!$B:$B,'[5]产值及收款计划（2026）'!Z:Z)</f>
        <v>0</v>
      </c>
      <c r="AA440" s="256" cm="1">
        <f t="array" aca="1" ref="AA440" ca="1">_xlfn.XLOOKUP($A440&amp;$B440,'[5]产值及收款计划（2026）'!$A:$A&amp;'[5]产值及收款计划（2026）'!$B:$B,'[5]产值及收款计划（2026）'!AA:AA)</f>
        <v>0</v>
      </c>
      <c r="AB440" s="256" cm="1">
        <f t="array" aca="1" ref="AB440" ca="1">_xlfn.XLOOKUP($A440&amp;$B440,'[5]产值及收款计划（2026）'!$A:$A&amp;'[5]产值及收款计划（2026）'!$B:$B,'[5]产值及收款计划（2026）'!AB:AB)</f>
        <v>0</v>
      </c>
      <c r="AC440" s="256" cm="1">
        <f t="array" aca="1" ref="AC440" ca="1">_xlfn.XLOOKUP($A440&amp;$B440,'[5]产值及收款计划（2026）'!$A:$A&amp;'[5]产值及收款计划（2026）'!$B:$B,'[5]产值及收款计划（2026）'!AC:AC)</f>
        <v>0</v>
      </c>
      <c r="AD440" s="256" cm="1">
        <f t="array" aca="1" ref="AD440" ca="1">_xlfn.XLOOKUP($A440&amp;$B440,'[5]产值及收款计划（2026）'!$A:$A&amp;'[5]产值及收款计划（2026）'!$B:$B,'[5]产值及收款计划（2026）'!AD:AD)</f>
        <v>0</v>
      </c>
      <c r="AE440" s="256" cm="1">
        <f t="array" aca="1" ref="AE440" ca="1">_xlfn.XLOOKUP($A440&amp;$B440,'[5]产值及收款计划（2026）'!$A:$A&amp;'[5]产值及收款计划（2026）'!$B:$B,'[5]产值及收款计划（2026）'!AE:AE)</f>
        <v>0</v>
      </c>
      <c r="AF440" s="256" cm="1">
        <f t="array" aca="1" ref="AF440" ca="1">_xlfn.XLOOKUP($A440&amp;$B440,'[5]产值及收款计划（2026）'!$A:$A&amp;'[5]产值及收款计划（2026）'!$B:$B,'[5]产值及收款计划（2026）'!AF:AF)</f>
        <v>0</v>
      </c>
      <c r="AG440" s="256" cm="1">
        <f t="array" aca="1" ref="AG440" ca="1">_xlfn.XLOOKUP($A440&amp;$B440,'[5]产值及收款计划（2026）'!$A:$A&amp;'[5]产值及收款计划（2026）'!$B:$B,'[5]产值及收款计划（2026）'!AG:AG)</f>
        <v>0</v>
      </c>
      <c r="AH440" s="256" cm="1">
        <f t="array" aca="1" ref="AH440" ca="1">_xlfn.XLOOKUP($A440&amp;$B440,'[5]产值及收款计划（2026）'!$A:$A&amp;'[5]产值及收款计划（2026）'!$B:$B,'[5]产值及收款计划（2026）'!AH:AH)</f>
        <v>0</v>
      </c>
      <c r="AI440" s="256" cm="1">
        <f t="array" aca="1" ref="AI440" ca="1">_xlfn.XLOOKUP($A440&amp;$B440,'[5]产值及收款计划（2026）'!$A:$A&amp;'[5]产值及收款计划（2026）'!$B:$B,'[5]产值及收款计划（2026）'!AI:AI)</f>
        <v>0</v>
      </c>
      <c r="AJ440" s="256" cm="1">
        <f t="array" aca="1" ref="AJ440" ca="1">_xlfn.XLOOKUP($A440&amp;$B440,'[5]产值及收款计划（2026）'!$A:$A&amp;'[5]产值及收款计划（2026）'!$B:$B,'[5]产值及收款计划（2026）'!AJ:AJ)</f>
        <v>0</v>
      </c>
      <c r="AK440" s="256" cm="1">
        <f t="array" aca="1" ref="AK440" ca="1">_xlfn.XLOOKUP($A440&amp;$B440,'[5]产值及收款计划（2026）'!$A:$A&amp;'[5]产值及收款计划（2026）'!$B:$B,'[5]产值及收款计划（2026）'!AK:AK)</f>
        <v>0</v>
      </c>
      <c r="AL440" s="256" cm="1">
        <f t="array" aca="1" ref="AL440" ca="1">_xlfn.XLOOKUP($A440&amp;$B440,'[5]产值及收款计划（2026）'!$A:$A&amp;'[5]产值及收款计划（2026）'!$B:$B,'[5]产值及收款计划（2026）'!AL:AL)</f>
        <v>0</v>
      </c>
      <c r="AM440" s="263" t="e" cm="1">
        <f t="array" aca="1" ref="AM440" ca="1">_xlfn.LET(_xlpm.勾选月份状态数组,TRANSPOSE('PPT(12-15页）-TOP10'!$A$3:$A$14),_xlpm.选择数据区,IF('PPT(12-15页）-TOP10'!$E$3="收款",$BA440:$BL440,$AA440:$AL440),SUM(_xlfn._xlws.FILTER(_xlpm.选择数据区,_xlpm.勾选月份状态数组,"")))</f>
        <v>#NAME?</v>
      </c>
      <c r="AN440" s="256" t="e" cm="1">
        <f t="array" aca="1" ref="AN440" ca="1">_xlfn.LET(_xlpm.勾选月份状态数组,TRANSPOSE('PPT(12-15页）-TOP10'!$A$3:$A$14),_xlpm.选择数据区,IF('PPT(12-15页）-TOP10'!$E$3="收款",$DA440:$DL440,$CA440:$CL440),SUM(_xlfn._xlws.FILTER(_xlpm.选择数据区,_xlpm.勾选月份状态数组,"")))</f>
        <v>#NAME?</v>
      </c>
      <c r="AO440" s="256">
        <f ca="1">SUM(CA440:CC440)+SUM(AD440:AL440)</f>
        <v>0</v>
      </c>
      <c r="AP440" s="256"/>
      <c r="AQ440" s="256"/>
      <c r="AR440" s="256"/>
      <c r="AS440" s="256" cm="1">
        <f t="array" aca="1" ref="AS440" ca="1">_xlfn.XLOOKUP($A440&amp;$B440,'[5]产值及收款计划（2026）'!$A:$A&amp;'[5]产值及收款计划（2026）'!$B:$B,'[5]产值及收款计划（2026）'!AS:AS)</f>
        <v>0</v>
      </c>
      <c r="AT440" s="256" cm="1">
        <f t="array" aca="1" ref="AT440" ca="1">_xlfn.XLOOKUP($A440&amp;$B440,'[5]产值及收款计划（2026）'!$A:$A&amp;'[5]产值及收款计划（2026）'!$B:$B,'[5]产值及收款计划（2026）'!AT:AT)</f>
        <v>0</v>
      </c>
      <c r="AU440" s="256" cm="1">
        <f t="array" aca="1" ref="AU440" ca="1">_xlfn.XLOOKUP($A440&amp;$B440,'[5]产值及收款计划（2026）'!$A:$A&amp;'[5]产值及收款计划（2026）'!$B:$B,'[5]产值及收款计划（2026）'!AU:AU)</f>
        <v>0</v>
      </c>
      <c r="AV440" s="256" cm="1">
        <f t="array" aca="1" ref="AV440" ca="1">_xlfn.XLOOKUP($A440&amp;$B440,'[5]产值及收款计划（2026）'!$A:$A&amp;'[5]产值及收款计划（2026）'!$B:$B,'[5]产值及收款计划（2026）'!AV:AV)</f>
        <v>0</v>
      </c>
      <c r="AW440" s="256" cm="1">
        <f t="array" aca="1" ref="AW440" ca="1">_xlfn.XLOOKUP($A440&amp;$B440,'[5]产值及收款计划（2026）'!$A:$A&amp;'[5]产值及收款计划（2026）'!$B:$B,'[5]产值及收款计划（2026）'!AW:AW)</f>
        <v>38.700000000000003</v>
      </c>
      <c r="AX440" s="256" cm="1">
        <f t="array" aca="1" ref="AX440" ca="1">_xlfn.XLOOKUP($A440&amp;$B440,'[5]产值及收款计划（2026）'!$A:$A&amp;'[5]产值及收款计划（2026）'!$B:$B,'[5]产值及收款计划（2026）'!AX:AX)</f>
        <v>0</v>
      </c>
      <c r="AY440" s="256" cm="1">
        <f t="array" aca="1" ref="AY440" ca="1">_xlfn.XLOOKUP($A440&amp;$B440,'[5]产值及收款计划（2026）'!$A:$A&amp;'[5]产值及收款计划（2026）'!$B:$B,'[5]产值及收款计划（2026）'!AY:AY)</f>
        <v>4.3</v>
      </c>
      <c r="AZ440" s="256" cm="1">
        <f t="array" aca="1" ref="AZ440" ca="1">_xlfn.XLOOKUP($A440&amp;$B440,'[5]产值及收款计划（2026）'!$A:$A&amp;'[5]产值及收款计划（2026）'!$B:$B,'[5]产值及收款计划（2026）'!AZ:AZ)</f>
        <v>4.3</v>
      </c>
      <c r="BA440" s="256" cm="1">
        <f t="array" aca="1" ref="BA440" ca="1">_xlfn.XLOOKUP($A440&amp;$B440,'[5]产值及收款计划（2026）'!$A:$A&amp;'[5]产值及收款计划（2026）'!$B:$B,'[5]产值及收款计划（2026）'!BA:BA)</f>
        <v>0</v>
      </c>
      <c r="BB440" s="256" cm="1">
        <f t="array" aca="1" ref="BB440" ca="1">_xlfn.XLOOKUP($A440&amp;$B440,'[5]产值及收款计划（2026）'!$A:$A&amp;'[5]产值及收款计划（2026）'!$B:$B,'[5]产值及收款计划（2026）'!BB:BB)</f>
        <v>0</v>
      </c>
      <c r="BC440" s="256" cm="1">
        <f t="array" aca="1" ref="BC440" ca="1">_xlfn.XLOOKUP($A440&amp;$B440,'[5]产值及收款计划（2026）'!$A:$A&amp;'[5]产值及收款计划（2026）'!$B:$B,'[5]产值及收款计划（2026）'!BC:BC)</f>
        <v>0</v>
      </c>
      <c r="BD440" s="256" cm="1">
        <f t="array" aca="1" ref="BD440" ca="1">_xlfn.XLOOKUP($A440&amp;$B440,'[5]产值及收款计划（2026）'!$A:$A&amp;'[5]产值及收款计划（2026）'!$B:$B,'[5]产值及收款计划（2026）'!BD:BD)</f>
        <v>0</v>
      </c>
      <c r="BE440" s="256" cm="1">
        <f t="array" aca="1" ref="BE440" ca="1">_xlfn.XLOOKUP($A440&amp;$B440,'[5]产值及收款计划（2026）'!$A:$A&amp;'[5]产值及收款计划（2026）'!$B:$B,'[5]产值及收款计划（2026）'!BE:BE)</f>
        <v>0</v>
      </c>
      <c r="BF440" s="256" cm="1">
        <f t="array" aca="1" ref="BF440" ca="1">_xlfn.XLOOKUP($A440&amp;$B440,'[5]产值及收款计划（2026）'!$A:$A&amp;'[5]产值及收款计划（2026）'!$B:$B,'[5]产值及收款计划（2026）'!BF:BF)</f>
        <v>0</v>
      </c>
      <c r="BG440" s="256" cm="1">
        <f t="array" aca="1" ref="BG440" ca="1">_xlfn.XLOOKUP($A440&amp;$B440,'[5]产值及收款计划（2026）'!$A:$A&amp;'[5]产值及收款计划（2026）'!$B:$B,'[5]产值及收款计划（2026）'!BG:BG)</f>
        <v>0</v>
      </c>
      <c r="BH440" s="256" cm="1">
        <f t="array" aca="1" ref="BH440" ca="1">_xlfn.XLOOKUP($A440&amp;$B440,'[5]产值及收款计划（2026）'!$A:$A&amp;'[5]产值及收款计划（2026）'!$B:$B,'[5]产值及收款计划（2026）'!BH:BH)</f>
        <v>0</v>
      </c>
      <c r="BI440" s="256" cm="1">
        <f t="array" aca="1" ref="BI440" ca="1">_xlfn.XLOOKUP($A440&amp;$B440,'[5]产值及收款计划（2026）'!$A:$A&amp;'[5]产值及收款计划（2026）'!$B:$B,'[5]产值及收款计划（2026）'!BI:BI)</f>
        <v>0</v>
      </c>
      <c r="BJ440" s="256" cm="1">
        <f t="array" aca="1" ref="BJ440" ca="1">_xlfn.XLOOKUP($A440&amp;$B440,'[5]产值及收款计划（2026）'!$A:$A&amp;'[5]产值及收款计划（2026）'!$B:$B,'[5]产值及收款计划（2026）'!BJ:BJ)</f>
        <v>0</v>
      </c>
      <c r="BK440" s="256" cm="1">
        <f t="array" aca="1" ref="BK440" ca="1">_xlfn.XLOOKUP($A440&amp;$B440,'[5]产值及收款计划（2026）'!$A:$A&amp;'[5]产值及收款计划（2026）'!$B:$B,'[5]产值及收款计划（2026）'!BK:BK)</f>
        <v>0</v>
      </c>
      <c r="BL440" s="256" cm="1">
        <f t="array" aca="1" ref="BL440" ca="1">_xlfn.XLOOKUP($A440&amp;$B440,'[5]产值及收款计划（2026）'!$A:$A&amp;'[5]产值及收款计划（2026）'!$B:$B,'[5]产值及收款计划（2026）'!BL:BL)</f>
        <v>0</v>
      </c>
      <c r="BM440" s="256"/>
      <c r="BN440" s="256"/>
      <c r="BO440" s="256"/>
      <c r="BP440" s="256"/>
      <c r="BQ440" s="255" t="str" cm="1">
        <f t="array" aca="1" ref="BQ440" ca="1">_xlfn.XLOOKUP($A440&amp;$B440,'[5]产值及收款计划（2026）'!$A:$A&amp;'[5]产值及收款计划（2026）'!$B:$B,'[5]产值及收款计划（2026）'!BQ:BQ)</f>
        <v>上海隧道工程有限公司</v>
      </c>
      <c r="BR440" s="256" cm="1">
        <f t="array" aca="1" ref="BR440" ca="1">_xlfn.XLOOKUP($A440&amp;$B440,'[5]产值及收款计划（2026）'!$A:$A&amp;'[5]产值及收款计划（2026）'!$B:$B,'[5]产值及收款计划（2026）'!BR:BR)</f>
        <v>0</v>
      </c>
      <c r="CA440" s="256" cm="1">
        <f t="array" aca="1" ref="CA440" ca="1">_xlfn.XLOOKUP($A440&amp;$B440,'[5]产值及收款计划（2026）'!$A:$A&amp;'[5]产值及收款计划（2026）'!$B:$B,'[5]产值及收款计划（2026）'!CA:CA)</f>
        <v>0</v>
      </c>
      <c r="CB440" s="256" cm="1">
        <f t="array" aca="1" ref="CB440" ca="1">_xlfn.XLOOKUP($A440&amp;$B440,'[5]产值及收款计划（2026）'!$A:$A&amp;'[5]产值及收款计划（2026）'!$B:$B,'[5]产值及收款计划（2026）'!CB:CB)</f>
        <v>0</v>
      </c>
      <c r="CC440" s="256" cm="1">
        <f t="array" aca="1" ref="CC440" ca="1">_xlfn.XLOOKUP($A440&amp;$B440,'[5]产值及收款计划（2026）'!$A:$A&amp;'[5]产值及收款计划（2026）'!$B:$B,'[5]产值及收款计划（2026）'!CC:CC)</f>
        <v>0</v>
      </c>
      <c r="CD440" s="256" cm="1">
        <f t="array" aca="1" ref="CD440" ca="1">_xlfn.XLOOKUP($A440&amp;$B440,'[5]产值及收款计划（2026）'!$A:$A&amp;'[5]产值及收款计划（2026）'!$B:$B,'[5]产值及收款计划（2026）'!CD:CD)</f>
        <v>0</v>
      </c>
      <c r="CE440" s="256" cm="1">
        <f t="array" aca="1" ref="CE440" ca="1">_xlfn.XLOOKUP($A440&amp;$B440,'[5]产值及收款计划（2026）'!$A:$A&amp;'[5]产值及收款计划（2026）'!$B:$B,'[5]产值及收款计划（2026）'!CE:CE)</f>
        <v>0</v>
      </c>
      <c r="CF440" s="256" cm="1">
        <f t="array" aca="1" ref="CF440" ca="1">_xlfn.XLOOKUP($A440&amp;$B440,'[5]产值及收款计划（2026）'!$A:$A&amp;'[5]产值及收款计划（2026）'!$B:$B,'[5]产值及收款计划（2026）'!CF:CF)</f>
        <v>0</v>
      </c>
      <c r="CG440" s="256" cm="1">
        <f t="array" aca="1" ref="CG440" ca="1">_xlfn.XLOOKUP($A440&amp;$B440,'[5]产值及收款计划（2026）'!$A:$A&amp;'[5]产值及收款计划（2026）'!$B:$B,'[5]产值及收款计划（2026）'!CG:CG)</f>
        <v>0</v>
      </c>
      <c r="CH440" s="256" cm="1">
        <f t="array" aca="1" ref="CH440" ca="1">_xlfn.XLOOKUP($A440&amp;$B440,'[5]产值及收款计划（2026）'!$A:$A&amp;'[5]产值及收款计划（2026）'!$B:$B,'[5]产值及收款计划（2026）'!CH:CH)</f>
        <v>0</v>
      </c>
      <c r="CI440" s="256" cm="1">
        <f t="array" aca="1" ref="CI440" ca="1">_xlfn.XLOOKUP($A440&amp;$B440,'[5]产值及收款计划（2026）'!$A:$A&amp;'[5]产值及收款计划（2026）'!$B:$B,'[5]产值及收款计划（2026）'!CI:CI)</f>
        <v>0</v>
      </c>
      <c r="CJ440" s="256" cm="1">
        <f t="array" aca="1" ref="CJ440" ca="1">_xlfn.XLOOKUP($A440&amp;$B440,'[5]产值及收款计划（2026）'!$A:$A&amp;'[5]产值及收款计划（2026）'!$B:$B,'[5]产值及收款计划（2026）'!CJ:CJ)</f>
        <v>0</v>
      </c>
      <c r="CK440" s="256" cm="1">
        <f t="array" aca="1" ref="CK440" ca="1">_xlfn.XLOOKUP($A440&amp;$B440,'[5]产值及收款计划（2026）'!$A:$A&amp;'[5]产值及收款计划（2026）'!$B:$B,'[5]产值及收款计划（2026）'!CK:CK)</f>
        <v>0</v>
      </c>
      <c r="CL440" s="256" cm="1">
        <f t="array" aca="1" ref="CL440" ca="1">_xlfn.XLOOKUP($A440&amp;$B440,'[5]产值及收款计划（2026）'!$A:$A&amp;'[5]产值及收款计划（2026）'!$B:$B,'[5]产值及收款计划（2026）'!CL:CL)</f>
        <v>0</v>
      </c>
      <c r="DA440" s="256" cm="1">
        <f t="array" aca="1" ref="DA440" ca="1">_xlfn.XLOOKUP($A440&amp;$B440,'[5]产值及收款计划（2026）'!$A:$A&amp;'[5]产值及收款计划（2026）'!$B:$B,'[5]产值及收款计划（2026）'!DA:DA)</f>
        <v>0</v>
      </c>
      <c r="DB440" s="256" cm="1">
        <f t="array" aca="1" ref="DB440" ca="1">_xlfn.XLOOKUP($A440&amp;$B440,'[5]产值及收款计划（2026）'!$A:$A&amp;'[5]产值及收款计划（2026）'!$B:$B,'[5]产值及收款计划（2026）'!DB:DB)</f>
        <v>0</v>
      </c>
      <c r="DC440" s="256" cm="1">
        <f t="array" aca="1" ref="DC440" ca="1">_xlfn.XLOOKUP($A440&amp;$B440,'[5]产值及收款计划（2026）'!$A:$A&amp;'[5]产值及收款计划（2026）'!$B:$B,'[5]产值及收款计划（2026）'!DC:DC)</f>
        <v>0</v>
      </c>
      <c r="DD440" s="256" cm="1">
        <f t="array" aca="1" ref="DD440" ca="1">_xlfn.XLOOKUP($A440&amp;$B440,'[5]产值及收款计划（2026）'!$A:$A&amp;'[5]产值及收款计划（2026）'!$B:$B,'[5]产值及收款计划（2026）'!DD:DD)</f>
        <v>0</v>
      </c>
      <c r="DE440" s="256" cm="1">
        <f t="array" aca="1" ref="DE440" ca="1">_xlfn.XLOOKUP($A440&amp;$B440,'[5]产值及收款计划（2026）'!$A:$A&amp;'[5]产值及收款计划（2026）'!$B:$B,'[5]产值及收款计划（2026）'!DE:DE)</f>
        <v>0</v>
      </c>
      <c r="DF440" s="256" cm="1">
        <f t="array" aca="1" ref="DF440" ca="1">_xlfn.XLOOKUP($A440&amp;$B440,'[5]产值及收款计划（2026）'!$A:$A&amp;'[5]产值及收款计划（2026）'!$B:$B,'[5]产值及收款计划（2026）'!DF:DF)</f>
        <v>0</v>
      </c>
      <c r="DG440" s="256" cm="1">
        <f t="array" aca="1" ref="DG440" ca="1">_xlfn.XLOOKUP($A440&amp;$B440,'[5]产值及收款计划（2026）'!$A:$A&amp;'[5]产值及收款计划（2026）'!$B:$B,'[5]产值及收款计划（2026）'!DG:DG)</f>
        <v>0</v>
      </c>
      <c r="DH440" s="256" cm="1">
        <f t="array" aca="1" ref="DH440" ca="1">_xlfn.XLOOKUP($A440&amp;$B440,'[5]产值及收款计划（2026）'!$A:$A&amp;'[5]产值及收款计划（2026）'!$B:$B,'[5]产值及收款计划（2026）'!DH:DH)</f>
        <v>0</v>
      </c>
      <c r="DI440" s="256" cm="1">
        <f t="array" aca="1" ref="DI440" ca="1">_xlfn.XLOOKUP($A440&amp;$B440,'[5]产值及收款计划（2026）'!$A:$A&amp;'[5]产值及收款计划（2026）'!$B:$B,'[5]产值及收款计划（2026）'!DI:DI)</f>
        <v>0</v>
      </c>
      <c r="DJ440" s="256" cm="1">
        <f t="array" aca="1" ref="DJ440" ca="1">_xlfn.XLOOKUP($A440&amp;$B440,'[5]产值及收款计划（2026）'!$A:$A&amp;'[5]产值及收款计划（2026）'!$B:$B,'[5]产值及收款计划（2026）'!DJ:DJ)</f>
        <v>0</v>
      </c>
      <c r="DK440" s="256" cm="1">
        <f t="array" aca="1" ref="DK440" ca="1">_xlfn.XLOOKUP($A440&amp;$B440,'[5]产值及收款计划（2026）'!$A:$A&amp;'[5]产值及收款计划（2026）'!$B:$B,'[5]产值及收款计划（2026）'!DK:DK)</f>
        <v>0</v>
      </c>
      <c r="DL440" s="256" cm="1">
        <f t="array" aca="1" ref="DL440" ca="1">_xlfn.XLOOKUP($A440&amp;$B440,'[5]产值及收款计划（2026）'!$A:$A&amp;'[5]产值及收款计划（2026）'!$B:$B,'[5]产值及收款计划（2026）'!DL:DL)</f>
        <v>0</v>
      </c>
      <c r="DM440" s="264"/>
      <c r="DN440" s="250"/>
    </row>
    <row r="441" spans="1:118" ht="20.25" x14ac:dyDescent="0.15">
      <c r="A441" s="254">
        <f t="shared" ca="1" si="23"/>
        <v>20</v>
      </c>
      <c r="B441" s="254" t="s">
        <v>29</v>
      </c>
      <c r="C441" s="255" t="str" cm="1">
        <f t="array" aca="1" ref="C441" ca="1">_xlfn.XLOOKUP($A441&amp;$B441,'[5]产值及收款计划（2026）'!$A:$A&amp;'[5]产值及收款计划（2026）'!$B:$B,'[5]产值及收款计划（2026）'!C:C)</f>
        <v>ZHT2023010600006</v>
      </c>
      <c r="D441" s="255" t="str" cm="1">
        <f t="array" aca="1" ref="D441" ca="1">_xlfn.XLOOKUP($A441&amp;$B441,'[5]产值及收款计划（2026）'!$A:$A&amp;'[5]产值及收款计划（2026）'!$B:$B,'[5]产值及收款计划（2026）'!D:D)</f>
        <v>深圳市路桥建设集团坂银通道智慧运管数字孪生与BIM咨询服务</v>
      </c>
      <c r="E441" s="256" cm="1">
        <f t="array" aca="1" ref="E441" ca="1">_xlfn.XLOOKUP($A441&amp;$B441,'[5]产值及收款计划（2026）'!$A:$A&amp;'[5]产值及收款计划（2026）'!$B:$B,'[5]产值及收款计划（2026）'!E:E)</f>
        <v>193.707898</v>
      </c>
      <c r="F441" s="256" cm="1">
        <f t="array" aca="1" ref="F441" ca="1">_xlfn.XLOOKUP($A441&amp;$B441,'[5]产值及收款计划（2026）'!$A:$A&amp;'[5]产值及收款计划（2026）'!$B:$B,'[5]产值及收款计划（2026）'!F:F)</f>
        <v>193.707898</v>
      </c>
      <c r="G441" s="256" cm="1">
        <f t="array" aca="1" ref="G441" ca="1">_xlfn.XLOOKUP($A441&amp;$B441,'[5]产值及收款计划（2026）'!$A:$A&amp;'[5]产值及收款计划（2026）'!$B:$B,'[5]产值及收款计划（2026）'!G:G)</f>
        <v>0</v>
      </c>
      <c r="H441" s="256" cm="1">
        <f t="array" aca="1" ref="H441" ca="1">_xlfn.XLOOKUP($A441&amp;$B441,'[5]产值及收款计划（2026）'!$A:$A&amp;'[5]产值及收款计划（2026）'!$B:$B,'[5]产值及收款计划（2026）'!H:H)</f>
        <v>95.991398000000004</v>
      </c>
      <c r="I441" s="257" cm="1">
        <f t="array" aca="1" ref="I441" ca="1">_xlfn.XLOOKUP($A441&amp;$B441,'[5]产值及收款计划（2026）'!$A:$A&amp;'[5]产值及收款计划（2026）'!$B:$B,'[5]产值及收款计划（2026）'!I:I)</f>
        <v>0.495547156265151</v>
      </c>
      <c r="J441" s="256" cm="1">
        <f t="array" aca="1" ref="J441" ca="1">_xlfn.XLOOKUP($A441&amp;$B441,'[5]产值及收款计划（2026）'!$A:$A&amp;'[5]产值及收款计划（2026）'!$B:$B,'[5]产值及收款计划（2026）'!J:J)</f>
        <v>0.06</v>
      </c>
      <c r="K441" s="256" cm="1">
        <f t="array" aca="1" ref="K441" ca="1">_xlfn.XLOOKUP($A441&amp;$B441,'[5]产值及收款计划（2026）'!$A:$A&amp;'[5]产值及收款计划（2026）'!$B:$B,'[5]产值及收款计划（2026）'!K:K)</f>
        <v>0</v>
      </c>
      <c r="L441" s="256" cm="1">
        <f t="array" aca="1" ref="L441" ca="1">_xlfn.XLOOKUP($A441&amp;$B441,'[5]产值及收款计划（2026）'!$A:$A&amp;'[5]产值及收款计划（2026）'!$B:$B,'[5]产值及收款计划（2026）'!L:L)</f>
        <v>0</v>
      </c>
      <c r="M441" s="256" t="str" cm="1">
        <f t="array" aca="1" ref="M441" ca="1">_xlfn.XLOOKUP($A441&amp;$B441,'[5]产值及收款计划（2026）'!$A:$A&amp;'[5]产值及收款计划（2026）'!$B:$B,'[5]产值及收款计划（2026）'!M:M)</f>
        <v>主导</v>
      </c>
      <c r="N441" s="256" t="str" cm="1">
        <f t="array" aca="1" ref="N441" ca="1">_xlfn.XLOOKUP($A441&amp;$B441,'[5]产值及收款计划（2026）'!$A:$A&amp;'[5]产值及收款计划（2026）'!$B:$B,'[5]产值及收款计划（2026）'!N:N)</f>
        <v>许清亮团队</v>
      </c>
      <c r="O441" s="256" t="str" cm="1">
        <f t="array" aca="1" ref="O441" ca="1">_xlfn.XLOOKUP($A441&amp;$B441,'[5]产值及收款计划（2026）'!$A:$A&amp;'[5]产值及收款计划（2026）'!$B:$B,'[5]产值及收款计划（2026）'!O:O)</f>
        <v>明艳丽</v>
      </c>
      <c r="P441" s="255" t="str" cm="1">
        <f t="array" aca="1" ref="P441" ca="1">_xlfn.XLOOKUP($A441&amp;$B441,'[5]产值及收款计划（2026）'!$A:$A&amp;'[5]产值及收款计划（2026）'!$B:$B,'[5]产值及收款计划（2026）'!P:P)</f>
        <v>过往已完结</v>
      </c>
      <c r="Q441" s="256" cm="1">
        <f t="array" aca="1" ref="Q441" ca="1">_xlfn.XLOOKUP($A441&amp;$B441,'[5]产值及收款计划（2026）'!$A:$A&amp;'[5]产值及收款计划（2026）'!$B:$B,'[5]产值及收款计划（2026）'!Q:Q)</f>
        <v>0</v>
      </c>
      <c r="R441" s="256" cm="1">
        <f t="array" aca="1" ref="R441" ca="1">_xlfn.XLOOKUP($A441&amp;$B441,'[5]产值及收款计划（2026）'!$A:$A&amp;'[5]产值及收款计划（2026）'!$B:$B,'[5]产值及收款计划（2026）'!R:R)</f>
        <v>0</v>
      </c>
      <c r="S441" s="256" cm="1">
        <f t="array" aca="1" ref="S441" ca="1">_xlfn.XLOOKUP($A441&amp;$B441,'[5]产值及收款计划（2026）'!$A:$A&amp;'[5]产值及收款计划（2026）'!$B:$B,'[5]产值及收款计划（2026）'!S:S)</f>
        <v>0</v>
      </c>
      <c r="T441" s="256" cm="1">
        <f t="array" aca="1" ref="T441" ca="1">_xlfn.XLOOKUP($A441&amp;$B441,'[5]产值及收款计划（2026）'!$A:$A&amp;'[5]产值及收款计划（2026）'!$B:$B,'[5]产值及收款计划（2026）'!T:T)</f>
        <v>193.707898</v>
      </c>
      <c r="U441" s="256" cm="1">
        <f t="array" aca="1" ref="U441" ca="1">_xlfn.XLOOKUP($A441&amp;$B441,'[5]产值及收款计划（2026）'!$A:$A&amp;'[5]产值及收款计划（2026）'!$B:$B,'[5]产值及收款计划（2026）'!U:U)</f>
        <v>0</v>
      </c>
      <c r="V441" s="256" cm="1">
        <f t="array" aca="1" ref="V441" ca="1">_xlfn.XLOOKUP($A441&amp;$B441,'[5]产值及收款计划（2026）'!$A:$A&amp;'[5]产值及收款计划（2026）'!$B:$B,'[5]产值及收款计划（2026）'!V:V)</f>
        <v>0</v>
      </c>
      <c r="W441" s="256" cm="1">
        <f t="array" aca="1" ref="W441" ca="1">_xlfn.XLOOKUP($A441&amp;$B441,'[5]产值及收款计划（2026）'!$A:$A&amp;'[5]产值及收款计划（2026）'!$B:$B,'[5]产值及收款计划（2026）'!W:W)</f>
        <v>0</v>
      </c>
      <c r="X441" s="256" cm="1">
        <f t="array" aca="1" ref="X441" ca="1">_xlfn.XLOOKUP($A441&amp;$B441,'[5]产值及收款计划（2026）'!$A:$A&amp;'[5]产值及收款计划（2026）'!$B:$B,'[5]产值及收款计划（2026）'!X:X)</f>
        <v>0</v>
      </c>
      <c r="Y441" s="256" cm="1">
        <f t="array" aca="1" ref="Y441" ca="1">_xlfn.XLOOKUP($A441&amp;$B441,'[5]产值及收款计划（2026）'!$A:$A&amp;'[5]产值及收款计划（2026）'!$B:$B,'[5]产值及收款计划（2026）'!Y:Y)</f>
        <v>0</v>
      </c>
      <c r="Z441" s="256" cm="1">
        <f t="array" aca="1" ref="Z441" ca="1">_xlfn.XLOOKUP($A441&amp;$B441,'[5]产值及收款计划（2026）'!$A:$A&amp;'[5]产值及收款计划（2026）'!$B:$B,'[5]产值及收款计划（2026）'!Z:Z)</f>
        <v>0</v>
      </c>
      <c r="AA441" s="256" cm="1">
        <f t="array" aca="1" ref="AA441" ca="1">_xlfn.XLOOKUP($A441&amp;$B441,'[5]产值及收款计划（2026）'!$A:$A&amp;'[5]产值及收款计划（2026）'!$B:$B,'[5]产值及收款计划（2026）'!AA:AA)</f>
        <v>0</v>
      </c>
      <c r="AB441" s="256" cm="1">
        <f t="array" aca="1" ref="AB441" ca="1">_xlfn.XLOOKUP($A441&amp;$B441,'[5]产值及收款计划（2026）'!$A:$A&amp;'[5]产值及收款计划（2026）'!$B:$B,'[5]产值及收款计划（2026）'!AB:AB)</f>
        <v>0</v>
      </c>
      <c r="AC441" s="256" cm="1">
        <f t="array" aca="1" ref="AC441" ca="1">_xlfn.XLOOKUP($A441&amp;$B441,'[5]产值及收款计划（2026）'!$A:$A&amp;'[5]产值及收款计划（2026）'!$B:$B,'[5]产值及收款计划（2026）'!AC:AC)</f>
        <v>0</v>
      </c>
      <c r="AD441" s="256" cm="1">
        <f t="array" aca="1" ref="AD441" ca="1">_xlfn.XLOOKUP($A441&amp;$B441,'[5]产值及收款计划（2026）'!$A:$A&amp;'[5]产值及收款计划（2026）'!$B:$B,'[5]产值及收款计划（2026）'!AD:AD)</f>
        <v>0</v>
      </c>
      <c r="AE441" s="256" cm="1">
        <f t="array" aca="1" ref="AE441" ca="1">_xlfn.XLOOKUP($A441&amp;$B441,'[5]产值及收款计划（2026）'!$A:$A&amp;'[5]产值及收款计划（2026）'!$B:$B,'[5]产值及收款计划（2026）'!AE:AE)</f>
        <v>0</v>
      </c>
      <c r="AF441" s="256" cm="1">
        <f t="array" aca="1" ref="AF441" ca="1">_xlfn.XLOOKUP($A441&amp;$B441,'[5]产值及收款计划（2026）'!$A:$A&amp;'[5]产值及收款计划（2026）'!$B:$B,'[5]产值及收款计划（2026）'!AF:AF)</f>
        <v>0</v>
      </c>
      <c r="AG441" s="256" cm="1">
        <f t="array" aca="1" ref="AG441" ca="1">_xlfn.XLOOKUP($A441&amp;$B441,'[5]产值及收款计划（2026）'!$A:$A&amp;'[5]产值及收款计划（2026）'!$B:$B,'[5]产值及收款计划（2026）'!AG:AG)</f>
        <v>0</v>
      </c>
      <c r="AH441" s="256" cm="1">
        <f t="array" aca="1" ref="AH441" ca="1">_xlfn.XLOOKUP($A441&amp;$B441,'[5]产值及收款计划（2026）'!$A:$A&amp;'[5]产值及收款计划（2026）'!$B:$B,'[5]产值及收款计划（2026）'!AH:AH)</f>
        <v>0</v>
      </c>
      <c r="AI441" s="256" cm="1">
        <f t="array" aca="1" ref="AI441" ca="1">_xlfn.XLOOKUP($A441&amp;$B441,'[5]产值及收款计划（2026）'!$A:$A&amp;'[5]产值及收款计划（2026）'!$B:$B,'[5]产值及收款计划（2026）'!AI:AI)</f>
        <v>0</v>
      </c>
      <c r="AJ441" s="256" cm="1">
        <f t="array" aca="1" ref="AJ441" ca="1">_xlfn.XLOOKUP($A441&amp;$B441,'[5]产值及收款计划（2026）'!$A:$A&amp;'[5]产值及收款计划（2026）'!$B:$B,'[5]产值及收款计划（2026）'!AJ:AJ)</f>
        <v>0</v>
      </c>
      <c r="AK441" s="256" cm="1">
        <f t="array" aca="1" ref="AK441" ca="1">_xlfn.XLOOKUP($A441&amp;$B441,'[5]产值及收款计划（2026）'!$A:$A&amp;'[5]产值及收款计划（2026）'!$B:$B,'[5]产值及收款计划（2026）'!AK:AK)</f>
        <v>0</v>
      </c>
      <c r="AL441" s="256" cm="1">
        <f t="array" aca="1" ref="AL441" ca="1">_xlfn.XLOOKUP($A441&amp;$B441,'[5]产值及收款计划（2026）'!$A:$A&amp;'[5]产值及收款计划（2026）'!$B:$B,'[5]产值及收款计划（2026）'!AL:AL)</f>
        <v>0</v>
      </c>
      <c r="AM441" s="263" t="e" cm="1">
        <f t="array" aca="1" ref="AM441" ca="1">_xlfn.LET(_xlpm.勾选月份状态数组,TRANSPOSE('PPT(12-15页）-TOP10'!$A$3:$A$14),_xlpm.选择数据区,IF('PPT(12-15页）-TOP10'!$E$3="收款",$BA441:$BL441,$AA441:$AL441),SUM(_xlfn._xlws.FILTER(_xlpm.选择数据区,_xlpm.勾选月份状态数组,"")))</f>
        <v>#NAME?</v>
      </c>
      <c r="AN441" s="256" t="e" cm="1">
        <f t="array" aca="1" ref="AN441" ca="1">_xlfn.LET(_xlpm.勾选月份状态数组,TRANSPOSE('PPT(12-15页）-TOP10'!$A$3:$A$14),_xlpm.选择数据区,IF('PPT(12-15页）-TOP10'!$E$3="收款",$DA441:$DL441,$CA441:$CL441),SUM(_xlfn._xlws.FILTER(_xlpm.选择数据区,_xlpm.勾选月份状态数组,"")))</f>
        <v>#NAME?</v>
      </c>
      <c r="AO441" s="256">
        <f ca="1">SUM(CA441:CC441)+SUM(AD441:AL441)</f>
        <v>0</v>
      </c>
      <c r="AP441" s="256"/>
      <c r="AQ441" s="256"/>
      <c r="AR441" s="256"/>
      <c r="AS441" s="256" cm="1">
        <f t="array" aca="1" ref="AS441" ca="1">_xlfn.XLOOKUP($A441&amp;$B441,'[5]产值及收款计划（2026）'!$A:$A&amp;'[5]产值及收款计划（2026）'!$B:$B,'[5]产值及收款计划（2026）'!AS:AS)</f>
        <v>0</v>
      </c>
      <c r="AT441" s="256" cm="1">
        <f t="array" aca="1" ref="AT441" ca="1">_xlfn.XLOOKUP($A441&amp;$B441,'[5]产值及收款计划（2026）'!$A:$A&amp;'[5]产值及收款计划（2026）'!$B:$B,'[5]产值及收款计划（2026）'!AT:AT)</f>
        <v>0</v>
      </c>
      <c r="AU441" s="256" cm="1">
        <f t="array" aca="1" ref="AU441" ca="1">_xlfn.XLOOKUP($A441&amp;$B441,'[5]产值及收款计划（2026）'!$A:$A&amp;'[5]产值及收款计划（2026）'!$B:$B,'[5]产值及收款计划（2026）'!AU:AU)</f>
        <v>0</v>
      </c>
      <c r="AV441" s="256" cm="1">
        <f t="array" aca="1" ref="AV441" ca="1">_xlfn.XLOOKUP($A441&amp;$B441,'[5]产值及收款计划（2026）'!$A:$A&amp;'[5]产值及收款计划（2026）'!$B:$B,'[5]产值及收款计划（2026）'!AV:AV)</f>
        <v>0</v>
      </c>
      <c r="AW441" s="256" cm="1">
        <f t="array" aca="1" ref="AW441" ca="1">_xlfn.XLOOKUP($A441&amp;$B441,'[5]产值及收款计划（2026）'!$A:$A&amp;'[5]产值及收款计划（2026）'!$B:$B,'[5]产值及收款计划（2026）'!AW:AW)</f>
        <v>190.585003</v>
      </c>
      <c r="AX441" s="256" cm="1">
        <f t="array" aca="1" ref="AX441" ca="1">_xlfn.XLOOKUP($A441&amp;$B441,'[5]产值及收款计划（2026）'!$A:$A&amp;'[5]产值及收款计划（2026）'!$B:$B,'[5]产值及收款计划（2026）'!AX:AX)</f>
        <v>0</v>
      </c>
      <c r="AY441" s="256" cm="1">
        <f t="array" aca="1" ref="AY441" ca="1">_xlfn.XLOOKUP($A441&amp;$B441,'[5]产值及收款计划（2026）'!$A:$A&amp;'[5]产值及收款计划（2026）'!$B:$B,'[5]产值及收款计划（2026）'!AY:AY)</f>
        <v>3.12289500000003</v>
      </c>
      <c r="AZ441" s="256" cm="1">
        <f t="array" aca="1" ref="AZ441" ca="1">_xlfn.XLOOKUP($A441&amp;$B441,'[5]产值及收款计划（2026）'!$A:$A&amp;'[5]产值及收款计划（2026）'!$B:$B,'[5]产值及收款计划（2026）'!AZ:AZ)</f>
        <v>3.12289500000003</v>
      </c>
      <c r="BA441" s="256" cm="1">
        <f t="array" aca="1" ref="BA441" ca="1">_xlfn.XLOOKUP($A441&amp;$B441,'[5]产值及收款计划（2026）'!$A:$A&amp;'[5]产值及收款计划（2026）'!$B:$B,'[5]产值及收款计划（2026）'!BA:BA)</f>
        <v>0</v>
      </c>
      <c r="BB441" s="256" cm="1">
        <f t="array" aca="1" ref="BB441" ca="1">_xlfn.XLOOKUP($A441&amp;$B441,'[5]产值及收款计划（2026）'!$A:$A&amp;'[5]产值及收款计划（2026）'!$B:$B,'[5]产值及收款计划（2026）'!BB:BB)</f>
        <v>0</v>
      </c>
      <c r="BC441" s="256" cm="1">
        <f t="array" aca="1" ref="BC441" ca="1">_xlfn.XLOOKUP($A441&amp;$B441,'[5]产值及收款计划（2026）'!$A:$A&amp;'[5]产值及收款计划（2026）'!$B:$B,'[5]产值及收款计划（2026）'!BC:BC)</f>
        <v>0</v>
      </c>
      <c r="BD441" s="256" cm="1">
        <f t="array" aca="1" ref="BD441" ca="1">_xlfn.XLOOKUP($A441&amp;$B441,'[5]产值及收款计划（2026）'!$A:$A&amp;'[5]产值及收款计划（2026）'!$B:$B,'[5]产值及收款计划（2026）'!BD:BD)</f>
        <v>0</v>
      </c>
      <c r="BE441" s="256" cm="1">
        <f t="array" aca="1" ref="BE441" ca="1">_xlfn.XLOOKUP($A441&amp;$B441,'[5]产值及收款计划（2026）'!$A:$A&amp;'[5]产值及收款计划（2026）'!$B:$B,'[5]产值及收款计划（2026）'!BE:BE)</f>
        <v>0</v>
      </c>
      <c r="BF441" s="256" cm="1">
        <f t="array" aca="1" ref="BF441" ca="1">_xlfn.XLOOKUP($A441&amp;$B441,'[5]产值及收款计划（2026）'!$A:$A&amp;'[5]产值及收款计划（2026）'!$B:$B,'[5]产值及收款计划（2026）'!BF:BF)</f>
        <v>0</v>
      </c>
      <c r="BG441" s="256" cm="1">
        <f t="array" aca="1" ref="BG441" ca="1">_xlfn.XLOOKUP($A441&amp;$B441,'[5]产值及收款计划（2026）'!$A:$A&amp;'[5]产值及收款计划（2026）'!$B:$B,'[5]产值及收款计划（2026）'!BG:BG)</f>
        <v>0</v>
      </c>
      <c r="BH441" s="256" cm="1">
        <f t="array" aca="1" ref="BH441" ca="1">_xlfn.XLOOKUP($A441&amp;$B441,'[5]产值及收款计划（2026）'!$A:$A&amp;'[5]产值及收款计划（2026）'!$B:$B,'[5]产值及收款计划（2026）'!BH:BH)</f>
        <v>0</v>
      </c>
      <c r="BI441" s="256" cm="1">
        <f t="array" aca="1" ref="BI441" ca="1">_xlfn.XLOOKUP($A441&amp;$B441,'[5]产值及收款计划（2026）'!$A:$A&amp;'[5]产值及收款计划（2026）'!$B:$B,'[5]产值及收款计划（2026）'!BI:BI)</f>
        <v>0</v>
      </c>
      <c r="BJ441" s="256" cm="1">
        <f t="array" aca="1" ref="BJ441" ca="1">_xlfn.XLOOKUP($A441&amp;$B441,'[5]产值及收款计划（2026）'!$A:$A&amp;'[5]产值及收款计划（2026）'!$B:$B,'[5]产值及收款计划（2026）'!BJ:BJ)</f>
        <v>0</v>
      </c>
      <c r="BK441" s="256" cm="1">
        <f t="array" aca="1" ref="BK441" ca="1">_xlfn.XLOOKUP($A441&amp;$B441,'[5]产值及收款计划（2026）'!$A:$A&amp;'[5]产值及收款计划（2026）'!$B:$B,'[5]产值及收款计划（2026）'!BK:BK)</f>
        <v>0</v>
      </c>
      <c r="BL441" s="256" cm="1">
        <f t="array" aca="1" ref="BL441" ca="1">_xlfn.XLOOKUP($A441&amp;$B441,'[5]产值及收款计划（2026）'!$A:$A&amp;'[5]产值及收款计划（2026）'!$B:$B,'[5]产值及收款计划（2026）'!BL:BL)</f>
        <v>0</v>
      </c>
      <c r="BM441" s="256"/>
      <c r="BN441" s="256"/>
      <c r="BO441" s="256"/>
      <c r="BP441" s="256"/>
      <c r="BQ441" s="255" t="str" cm="1">
        <f t="array" aca="1" ref="BQ441" ca="1">_xlfn.XLOOKUP($A441&amp;$B441,'[5]产值及收款计划（2026）'!$A:$A&amp;'[5]产值及收款计划（2026）'!$B:$B,'[5]产值及收款计划（2026）'!BQ:BQ)</f>
        <v>深圳市路桥建设集团有限公司</v>
      </c>
      <c r="BR441" s="256" cm="1">
        <f t="array" aca="1" ref="BR441" ca="1">_xlfn.XLOOKUP($A441&amp;$B441,'[5]产值及收款计划（2026）'!$A:$A&amp;'[5]产值及收款计划（2026）'!$B:$B,'[5]产值及收款计划（2026）'!BR:BR)</f>
        <v>0</v>
      </c>
      <c r="CA441" s="256" cm="1">
        <f t="array" aca="1" ref="CA441" ca="1">_xlfn.XLOOKUP($A441&amp;$B441,'[5]产值及收款计划（2026）'!$A:$A&amp;'[5]产值及收款计划（2026）'!$B:$B,'[5]产值及收款计划（2026）'!CA:CA)</f>
        <v>0</v>
      </c>
      <c r="CB441" s="256" cm="1">
        <f t="array" aca="1" ref="CB441" ca="1">_xlfn.XLOOKUP($A441&amp;$B441,'[5]产值及收款计划（2026）'!$A:$A&amp;'[5]产值及收款计划（2026）'!$B:$B,'[5]产值及收款计划（2026）'!CB:CB)</f>
        <v>0</v>
      </c>
      <c r="CC441" s="256" cm="1">
        <f t="array" aca="1" ref="CC441" ca="1">_xlfn.XLOOKUP($A441&amp;$B441,'[5]产值及收款计划（2026）'!$A:$A&amp;'[5]产值及收款计划（2026）'!$B:$B,'[5]产值及收款计划（2026）'!CC:CC)</f>
        <v>0</v>
      </c>
      <c r="CD441" s="256" cm="1">
        <f t="array" aca="1" ref="CD441" ca="1">_xlfn.XLOOKUP($A441&amp;$B441,'[5]产值及收款计划（2026）'!$A:$A&amp;'[5]产值及收款计划（2026）'!$B:$B,'[5]产值及收款计划（2026）'!CD:CD)</f>
        <v>0</v>
      </c>
      <c r="CE441" s="256" cm="1">
        <f t="array" aca="1" ref="CE441" ca="1">_xlfn.XLOOKUP($A441&amp;$B441,'[5]产值及收款计划（2026）'!$A:$A&amp;'[5]产值及收款计划（2026）'!$B:$B,'[5]产值及收款计划（2026）'!CE:CE)</f>
        <v>0</v>
      </c>
      <c r="CF441" s="256" cm="1">
        <f t="array" aca="1" ref="CF441" ca="1">_xlfn.XLOOKUP($A441&amp;$B441,'[5]产值及收款计划（2026）'!$A:$A&amp;'[5]产值及收款计划（2026）'!$B:$B,'[5]产值及收款计划（2026）'!CF:CF)</f>
        <v>0</v>
      </c>
      <c r="CG441" s="256" cm="1">
        <f t="array" aca="1" ref="CG441" ca="1">_xlfn.XLOOKUP($A441&amp;$B441,'[5]产值及收款计划（2026）'!$A:$A&amp;'[5]产值及收款计划（2026）'!$B:$B,'[5]产值及收款计划（2026）'!CG:CG)</f>
        <v>0</v>
      </c>
      <c r="CH441" s="256" cm="1">
        <f t="array" aca="1" ref="CH441" ca="1">_xlfn.XLOOKUP($A441&amp;$B441,'[5]产值及收款计划（2026）'!$A:$A&amp;'[5]产值及收款计划（2026）'!$B:$B,'[5]产值及收款计划（2026）'!CH:CH)</f>
        <v>0</v>
      </c>
      <c r="CI441" s="256" cm="1">
        <f t="array" aca="1" ref="CI441" ca="1">_xlfn.XLOOKUP($A441&amp;$B441,'[5]产值及收款计划（2026）'!$A:$A&amp;'[5]产值及收款计划（2026）'!$B:$B,'[5]产值及收款计划（2026）'!CI:CI)</f>
        <v>0</v>
      </c>
      <c r="CJ441" s="256" cm="1">
        <f t="array" aca="1" ref="CJ441" ca="1">_xlfn.XLOOKUP($A441&amp;$B441,'[5]产值及收款计划（2026）'!$A:$A&amp;'[5]产值及收款计划（2026）'!$B:$B,'[5]产值及收款计划（2026）'!CJ:CJ)</f>
        <v>0</v>
      </c>
      <c r="CK441" s="256" cm="1">
        <f t="array" aca="1" ref="CK441" ca="1">_xlfn.XLOOKUP($A441&amp;$B441,'[5]产值及收款计划（2026）'!$A:$A&amp;'[5]产值及收款计划（2026）'!$B:$B,'[5]产值及收款计划（2026）'!CK:CK)</f>
        <v>0</v>
      </c>
      <c r="CL441" s="256" cm="1">
        <f t="array" aca="1" ref="CL441" ca="1">_xlfn.XLOOKUP($A441&amp;$B441,'[5]产值及收款计划（2026）'!$A:$A&amp;'[5]产值及收款计划（2026）'!$B:$B,'[5]产值及收款计划（2026）'!CL:CL)</f>
        <v>0</v>
      </c>
      <c r="DA441" s="256" cm="1">
        <f t="array" aca="1" ref="DA441" ca="1">_xlfn.XLOOKUP($A441&amp;$B441,'[5]产值及收款计划（2026）'!$A:$A&amp;'[5]产值及收款计划（2026）'!$B:$B,'[5]产值及收款计划（2026）'!DA:DA)</f>
        <v>0</v>
      </c>
      <c r="DB441" s="256" cm="1">
        <f t="array" aca="1" ref="DB441" ca="1">_xlfn.XLOOKUP($A441&amp;$B441,'[5]产值及收款计划（2026）'!$A:$A&amp;'[5]产值及收款计划（2026）'!$B:$B,'[5]产值及收款计划（2026）'!DB:DB)</f>
        <v>0</v>
      </c>
      <c r="DC441" s="256" cm="1">
        <f t="array" aca="1" ref="DC441" ca="1">_xlfn.XLOOKUP($A441&amp;$B441,'[5]产值及收款计划（2026）'!$A:$A&amp;'[5]产值及收款计划（2026）'!$B:$B,'[5]产值及收款计划（2026）'!DC:DC)</f>
        <v>0</v>
      </c>
      <c r="DD441" s="256" cm="1">
        <f t="array" aca="1" ref="DD441" ca="1">_xlfn.XLOOKUP($A441&amp;$B441,'[5]产值及收款计划（2026）'!$A:$A&amp;'[5]产值及收款计划（2026）'!$B:$B,'[5]产值及收款计划（2026）'!DD:DD)</f>
        <v>0</v>
      </c>
      <c r="DE441" s="256" cm="1">
        <f t="array" aca="1" ref="DE441" ca="1">_xlfn.XLOOKUP($A441&amp;$B441,'[5]产值及收款计划（2026）'!$A:$A&amp;'[5]产值及收款计划（2026）'!$B:$B,'[5]产值及收款计划（2026）'!DE:DE)</f>
        <v>0</v>
      </c>
      <c r="DF441" s="256" cm="1">
        <f t="array" aca="1" ref="DF441" ca="1">_xlfn.XLOOKUP($A441&amp;$B441,'[5]产值及收款计划（2026）'!$A:$A&amp;'[5]产值及收款计划（2026）'!$B:$B,'[5]产值及收款计划（2026）'!DF:DF)</f>
        <v>0</v>
      </c>
      <c r="DG441" s="256" cm="1">
        <f t="array" aca="1" ref="DG441" ca="1">_xlfn.XLOOKUP($A441&amp;$B441,'[5]产值及收款计划（2026）'!$A:$A&amp;'[5]产值及收款计划（2026）'!$B:$B,'[5]产值及收款计划（2026）'!DG:DG)</f>
        <v>0</v>
      </c>
      <c r="DH441" s="256" cm="1">
        <f t="array" aca="1" ref="DH441" ca="1">_xlfn.XLOOKUP($A441&amp;$B441,'[5]产值及收款计划（2026）'!$A:$A&amp;'[5]产值及收款计划（2026）'!$B:$B,'[5]产值及收款计划（2026）'!DH:DH)</f>
        <v>0</v>
      </c>
      <c r="DI441" s="256" cm="1">
        <f t="array" aca="1" ref="DI441" ca="1">_xlfn.XLOOKUP($A441&amp;$B441,'[5]产值及收款计划（2026）'!$A:$A&amp;'[5]产值及收款计划（2026）'!$B:$B,'[5]产值及收款计划（2026）'!DI:DI)</f>
        <v>0</v>
      </c>
      <c r="DJ441" s="256" cm="1">
        <f t="array" aca="1" ref="DJ441" ca="1">_xlfn.XLOOKUP($A441&amp;$B441,'[5]产值及收款计划（2026）'!$A:$A&amp;'[5]产值及收款计划（2026）'!$B:$B,'[5]产值及收款计划（2026）'!DJ:DJ)</f>
        <v>0</v>
      </c>
      <c r="DK441" s="256" cm="1">
        <f t="array" aca="1" ref="DK441" ca="1">_xlfn.XLOOKUP($A441&amp;$B441,'[5]产值及收款计划（2026）'!$A:$A&amp;'[5]产值及收款计划（2026）'!$B:$B,'[5]产值及收款计划（2026）'!DK:DK)</f>
        <v>0</v>
      </c>
      <c r="DL441" s="256" cm="1">
        <f t="array" aca="1" ref="DL441" ca="1">_xlfn.XLOOKUP($A441&amp;$B441,'[5]产值及收款计划（2026）'!$A:$A&amp;'[5]产值及收款计划（2026）'!$B:$B,'[5]产值及收款计划（2026）'!DL:DL)</f>
        <v>0</v>
      </c>
      <c r="DM441" s="264"/>
      <c r="DN441" s="250"/>
    </row>
    <row r="442" spans="1:118" ht="20.25" x14ac:dyDescent="0.15">
      <c r="A442" s="254">
        <f t="shared" ca="1" si="23"/>
        <v>21</v>
      </c>
      <c r="B442" s="254" t="s">
        <v>29</v>
      </c>
      <c r="C442" s="255" t="str" cm="1">
        <f t="array" aca="1" ref="C442" ca="1">_xlfn.XLOOKUP($A442&amp;$B442,'[5]产值及收款计划（2026）'!$A:$A&amp;'[5]产值及收款计划（2026）'!$B:$B,'[5]产值及收款计划（2026）'!C:C)</f>
        <v>ZHT2023032900030</v>
      </c>
      <c r="D442" s="255" t="str" cm="1">
        <f t="array" aca="1" ref="D442" ca="1">_xlfn.XLOOKUP($A442&amp;$B442,'[5]产值及收款计划（2026）'!$A:$A&amp;'[5]产值及收款计划（2026）'!$B:$B,'[5]产值及收款计划（2026）'!D:D)</f>
        <v>妈湾跨海通道 1 标数字孪生工地</v>
      </c>
      <c r="E442" s="256" cm="1">
        <f t="array" aca="1" ref="E442" ca="1">_xlfn.XLOOKUP($A442&amp;$B442,'[5]产值及收款计划（2026）'!$A:$A&amp;'[5]产值及收款计划（2026）'!$B:$B,'[5]产值及收款计划（2026）'!E:E)</f>
        <v>81.709999999999994</v>
      </c>
      <c r="F442" s="256" cm="1">
        <f t="array" aca="1" ref="F442" ca="1">_xlfn.XLOOKUP($A442&amp;$B442,'[5]产值及收款计划（2026）'!$A:$A&amp;'[5]产值及收款计划（2026）'!$B:$B,'[5]产值及收款计划（2026）'!F:F)</f>
        <v>57.813583659999999</v>
      </c>
      <c r="G442" s="256" cm="1">
        <f t="array" aca="1" ref="G442" ca="1">_xlfn.XLOOKUP($A442&amp;$B442,'[5]产值及收款计划（2026）'!$A:$A&amp;'[5]产值及收款计划（2026）'!$B:$B,'[5]产值及收款计划（2026）'!G:G)</f>
        <v>0</v>
      </c>
      <c r="H442" s="256" cm="1">
        <f t="array" aca="1" ref="H442" ca="1">_xlfn.XLOOKUP($A442&amp;$B442,'[5]产值及收款计划（2026）'!$A:$A&amp;'[5]产值及收款计划（2026）'!$B:$B,'[5]产值及收款计划（2026）'!H:H)</f>
        <v>32.808583659999996</v>
      </c>
      <c r="I442" s="257" cm="1">
        <f t="array" aca="1" ref="I442" ca="1">_xlfn.XLOOKUP($A442&amp;$B442,'[5]产值及收款计划（2026）'!$A:$A&amp;'[5]产值及收款计划（2026）'!$B:$B,'[5]产值及收款计划（2026）'!I:I)</f>
        <v>0.56748918823206496</v>
      </c>
      <c r="J442" s="256" cm="1">
        <f t="array" aca="1" ref="J442" ca="1">_xlfn.XLOOKUP($A442&amp;$B442,'[5]产值及收款计划（2026）'!$A:$A&amp;'[5]产值及收款计划（2026）'!$B:$B,'[5]产值及收款计划（2026）'!J:J)</f>
        <v>8.4821129909912599E-2</v>
      </c>
      <c r="K442" s="256" cm="1">
        <f t="array" aca="1" ref="K442" ca="1">_xlfn.XLOOKUP($A442&amp;$B442,'[5]产值及收款计划（2026）'!$A:$A&amp;'[5]产值及收款计划（2026）'!$B:$B,'[5]产值及收款计划（2026）'!K:K)</f>
        <v>0</v>
      </c>
      <c r="L442" s="256" cm="1">
        <f t="array" aca="1" ref="L442" ca="1">_xlfn.XLOOKUP($A442&amp;$B442,'[5]产值及收款计划（2026）'!$A:$A&amp;'[5]产值及收款计划（2026）'!$B:$B,'[5]产值及收款计划（2026）'!L:L)</f>
        <v>0</v>
      </c>
      <c r="M442" s="256" t="str" cm="1">
        <f t="array" aca="1" ref="M442" ca="1">_xlfn.XLOOKUP($A442&amp;$B442,'[5]产值及收款计划（2026）'!$A:$A&amp;'[5]产值及收款计划（2026）'!$B:$B,'[5]产值及收款计划（2026）'!M:M)</f>
        <v>主导</v>
      </c>
      <c r="N442" s="256" t="str" cm="1">
        <f t="array" aca="1" ref="N442" ca="1">_xlfn.XLOOKUP($A442&amp;$B442,'[5]产值及收款计划（2026）'!$A:$A&amp;'[5]产值及收款计划（2026）'!$B:$B,'[5]产值及收款计划（2026）'!N:N)</f>
        <v>许清亮团队</v>
      </c>
      <c r="O442" s="256" t="str" cm="1">
        <f t="array" aca="1" ref="O442" ca="1">_xlfn.XLOOKUP($A442&amp;$B442,'[5]产值及收款计划（2026）'!$A:$A&amp;'[5]产值及收款计划（2026）'!$B:$B,'[5]产值及收款计划（2026）'!O:O)</f>
        <v>明艳丽</v>
      </c>
      <c r="P442" s="255" t="str" cm="1">
        <f t="array" aca="1" ref="P442" ca="1">_xlfn.XLOOKUP($A442&amp;$B442,'[5]产值及收款计划（2026）'!$A:$A&amp;'[5]产值及收款计划（2026）'!$B:$B,'[5]产值及收款计划（2026）'!P:P)</f>
        <v>过往已完结</v>
      </c>
      <c r="Q442" s="256" cm="1">
        <f t="array" aca="1" ref="Q442" ca="1">_xlfn.XLOOKUP($A442&amp;$B442,'[5]产值及收款计划（2026）'!$A:$A&amp;'[5]产值及收款计划（2026）'!$B:$B,'[5]产值及收款计划（2026）'!Q:Q)</f>
        <v>0</v>
      </c>
      <c r="R442" s="256" cm="1">
        <f t="array" aca="1" ref="R442" ca="1">_xlfn.XLOOKUP($A442&amp;$B442,'[5]产值及收款计划（2026）'!$A:$A&amp;'[5]产值及收款计划（2026）'!$B:$B,'[5]产值及收款计划（2026）'!R:R)</f>
        <v>0</v>
      </c>
      <c r="S442" s="256" cm="1">
        <f t="array" aca="1" ref="S442" ca="1">_xlfn.XLOOKUP($A442&amp;$B442,'[5]产值及收款计划（2026）'!$A:$A&amp;'[5]产值及收款计划（2026）'!$B:$B,'[5]产值及收款计划（2026）'!S:S)</f>
        <v>0</v>
      </c>
      <c r="T442" s="256" cm="1">
        <f t="array" aca="1" ref="T442" ca="1">_xlfn.XLOOKUP($A442&amp;$B442,'[5]产值及收款计划（2026）'!$A:$A&amp;'[5]产值及收款计划（2026）'!$B:$B,'[5]产值及收款计划（2026）'!T:T)</f>
        <v>81.709999999999994</v>
      </c>
      <c r="U442" s="256" cm="1">
        <f t="array" aca="1" ref="U442" ca="1">_xlfn.XLOOKUP($A442&amp;$B442,'[5]产值及收款计划（2026）'!$A:$A&amp;'[5]产值及收款计划（2026）'!$B:$B,'[5]产值及收款计划（2026）'!U:U)</f>
        <v>0</v>
      </c>
      <c r="V442" s="256" cm="1">
        <f t="array" aca="1" ref="V442" ca="1">_xlfn.XLOOKUP($A442&amp;$B442,'[5]产值及收款计划（2026）'!$A:$A&amp;'[5]产值及收款计划（2026）'!$B:$B,'[5]产值及收款计划（2026）'!V:V)</f>
        <v>0</v>
      </c>
      <c r="W442" s="256" cm="1">
        <f t="array" aca="1" ref="W442" ca="1">_xlfn.XLOOKUP($A442&amp;$B442,'[5]产值及收款计划（2026）'!$A:$A&amp;'[5]产值及收款计划（2026）'!$B:$B,'[5]产值及收款计划（2026）'!W:W)</f>
        <v>0</v>
      </c>
      <c r="X442" s="256" cm="1">
        <f t="array" aca="1" ref="X442" ca="1">_xlfn.XLOOKUP($A442&amp;$B442,'[5]产值及收款计划（2026）'!$A:$A&amp;'[5]产值及收款计划（2026）'!$B:$B,'[5]产值及收款计划（2026）'!X:X)</f>
        <v>0</v>
      </c>
      <c r="Y442" s="256" cm="1">
        <f t="array" aca="1" ref="Y442" ca="1">_xlfn.XLOOKUP($A442&amp;$B442,'[5]产值及收款计划（2026）'!$A:$A&amp;'[5]产值及收款计划（2026）'!$B:$B,'[5]产值及收款计划（2026）'!Y:Y)</f>
        <v>0</v>
      </c>
      <c r="Z442" s="256" cm="1">
        <f t="array" aca="1" ref="Z442" ca="1">_xlfn.XLOOKUP($A442&amp;$B442,'[5]产值及收款计划（2026）'!$A:$A&amp;'[5]产值及收款计划（2026）'!$B:$B,'[5]产值及收款计划（2026）'!Z:Z)</f>
        <v>0</v>
      </c>
      <c r="AA442" s="256" cm="1">
        <f t="array" aca="1" ref="AA442" ca="1">_xlfn.XLOOKUP($A442&amp;$B442,'[5]产值及收款计划（2026）'!$A:$A&amp;'[5]产值及收款计划（2026）'!$B:$B,'[5]产值及收款计划（2026）'!AA:AA)</f>
        <v>0</v>
      </c>
      <c r="AB442" s="256" cm="1">
        <f t="array" aca="1" ref="AB442" ca="1">_xlfn.XLOOKUP($A442&amp;$B442,'[5]产值及收款计划（2026）'!$A:$A&amp;'[5]产值及收款计划（2026）'!$B:$B,'[5]产值及收款计划（2026）'!AB:AB)</f>
        <v>0</v>
      </c>
      <c r="AC442" s="256" cm="1">
        <f t="array" aca="1" ref="AC442" ca="1">_xlfn.XLOOKUP($A442&amp;$B442,'[5]产值及收款计划（2026）'!$A:$A&amp;'[5]产值及收款计划（2026）'!$B:$B,'[5]产值及收款计划（2026）'!AC:AC)</f>
        <v>0</v>
      </c>
      <c r="AD442" s="256" cm="1">
        <f t="array" aca="1" ref="AD442" ca="1">_xlfn.XLOOKUP($A442&amp;$B442,'[5]产值及收款计划（2026）'!$A:$A&amp;'[5]产值及收款计划（2026）'!$B:$B,'[5]产值及收款计划（2026）'!AD:AD)</f>
        <v>0</v>
      </c>
      <c r="AE442" s="256" cm="1">
        <f t="array" aca="1" ref="AE442" ca="1">_xlfn.XLOOKUP($A442&amp;$B442,'[5]产值及收款计划（2026）'!$A:$A&amp;'[5]产值及收款计划（2026）'!$B:$B,'[5]产值及收款计划（2026）'!AE:AE)</f>
        <v>0</v>
      </c>
      <c r="AF442" s="256" cm="1">
        <f t="array" aca="1" ref="AF442" ca="1">_xlfn.XLOOKUP($A442&amp;$B442,'[5]产值及收款计划（2026）'!$A:$A&amp;'[5]产值及收款计划（2026）'!$B:$B,'[5]产值及收款计划（2026）'!AF:AF)</f>
        <v>0</v>
      </c>
      <c r="AG442" s="256" cm="1">
        <f t="array" aca="1" ref="AG442" ca="1">_xlfn.XLOOKUP($A442&amp;$B442,'[5]产值及收款计划（2026）'!$A:$A&amp;'[5]产值及收款计划（2026）'!$B:$B,'[5]产值及收款计划（2026）'!AG:AG)</f>
        <v>0</v>
      </c>
      <c r="AH442" s="256" cm="1">
        <f t="array" aca="1" ref="AH442" ca="1">_xlfn.XLOOKUP($A442&amp;$B442,'[5]产值及收款计划（2026）'!$A:$A&amp;'[5]产值及收款计划（2026）'!$B:$B,'[5]产值及收款计划（2026）'!AH:AH)</f>
        <v>0</v>
      </c>
      <c r="AI442" s="256" cm="1">
        <f t="array" aca="1" ref="AI442" ca="1">_xlfn.XLOOKUP($A442&amp;$B442,'[5]产值及收款计划（2026）'!$A:$A&amp;'[5]产值及收款计划（2026）'!$B:$B,'[5]产值及收款计划（2026）'!AI:AI)</f>
        <v>0</v>
      </c>
      <c r="AJ442" s="256" cm="1">
        <f t="array" aca="1" ref="AJ442" ca="1">_xlfn.XLOOKUP($A442&amp;$B442,'[5]产值及收款计划（2026）'!$A:$A&amp;'[5]产值及收款计划（2026）'!$B:$B,'[5]产值及收款计划（2026）'!AJ:AJ)</f>
        <v>0</v>
      </c>
      <c r="AK442" s="256" cm="1">
        <f t="array" aca="1" ref="AK442" ca="1">_xlfn.XLOOKUP($A442&amp;$B442,'[5]产值及收款计划（2026）'!$A:$A&amp;'[5]产值及收款计划（2026）'!$B:$B,'[5]产值及收款计划（2026）'!AK:AK)</f>
        <v>0</v>
      </c>
      <c r="AL442" s="256" cm="1">
        <f t="array" aca="1" ref="AL442" ca="1">_xlfn.XLOOKUP($A442&amp;$B442,'[5]产值及收款计划（2026）'!$A:$A&amp;'[5]产值及收款计划（2026）'!$B:$B,'[5]产值及收款计划（2026）'!AL:AL)</f>
        <v>0</v>
      </c>
      <c r="AM442" s="263" t="e" cm="1">
        <f t="array" aca="1" ref="AM442" ca="1">_xlfn.LET(_xlpm.勾选月份状态数组,TRANSPOSE('PPT(12-15页）-TOP10'!$A$3:$A$14),_xlpm.选择数据区,IF('PPT(12-15页）-TOP10'!$E$3="收款",$BA442:$BL442,$AA442:$AL442),SUM(_xlfn._xlws.FILTER(_xlpm.选择数据区,_xlpm.勾选月份状态数组,"")))</f>
        <v>#NAME?</v>
      </c>
      <c r="AN442" s="256" t="e" cm="1">
        <f t="array" aca="1" ref="AN442" ca="1">_xlfn.LET(_xlpm.勾选月份状态数组,TRANSPOSE('PPT(12-15页）-TOP10'!$A$3:$A$14),_xlpm.选择数据区,IF('PPT(12-15页）-TOP10'!$E$3="收款",$DA442:$DL442,$CA442:$CL442),SUM(_xlfn._xlws.FILTER(_xlpm.选择数据区,_xlpm.勾选月份状态数组,"")))</f>
        <v>#NAME?</v>
      </c>
      <c r="AO442" s="256">
        <f ca="1">SUM(CA442:CC442)+SUM(AD442:AL442)</f>
        <v>0</v>
      </c>
      <c r="AP442" s="256"/>
      <c r="AQ442" s="256"/>
      <c r="AR442" s="256"/>
      <c r="AS442" s="256" cm="1">
        <f t="array" aca="1" ref="AS442" ca="1">_xlfn.XLOOKUP($A442&amp;$B442,'[5]产值及收款计划（2026）'!$A:$A&amp;'[5]产值及收款计划（2026）'!$B:$B,'[5]产值及收款计划（2026）'!AS:AS)</f>
        <v>0</v>
      </c>
      <c r="AT442" s="256" cm="1">
        <f t="array" aca="1" ref="AT442" ca="1">_xlfn.XLOOKUP($A442&amp;$B442,'[5]产值及收款计划（2026）'!$A:$A&amp;'[5]产值及收款计划（2026）'!$B:$B,'[5]产值及收款计划（2026）'!AT:AT)</f>
        <v>0</v>
      </c>
      <c r="AU442" s="256" cm="1">
        <f t="array" aca="1" ref="AU442" ca="1">_xlfn.XLOOKUP($A442&amp;$B442,'[5]产值及收款计划（2026）'!$A:$A&amp;'[5]产值及收款计划（2026）'!$B:$B,'[5]产值及收款计划（2026）'!AU:AU)</f>
        <v>0</v>
      </c>
      <c r="AV442" s="256" cm="1">
        <f t="array" aca="1" ref="AV442" ca="1">_xlfn.XLOOKUP($A442&amp;$B442,'[5]产值及收款计划（2026）'!$A:$A&amp;'[5]产值及收款计划（2026）'!$B:$B,'[5]产值及收款计划（2026）'!AV:AV)</f>
        <v>0</v>
      </c>
      <c r="AW442" s="256" cm="1">
        <f t="array" aca="1" ref="AW442" ca="1">_xlfn.XLOOKUP($A442&amp;$B442,'[5]产值及收款计划（2026）'!$A:$A&amp;'[5]产值及收款计划（2026）'!$B:$B,'[5]产值及收款计划（2026）'!AW:AW)</f>
        <v>36.542499999999997</v>
      </c>
      <c r="AX442" s="256" cm="1">
        <f t="array" aca="1" ref="AX442" ca="1">_xlfn.XLOOKUP($A442&amp;$B442,'[5]产值及收款计划（2026）'!$A:$A&amp;'[5]产值及收款计划（2026）'!$B:$B,'[5]产值及收款计划（2026）'!AX:AX)</f>
        <v>0</v>
      </c>
      <c r="AY442" s="256" cm="1">
        <f t="array" aca="1" ref="AY442" ca="1">_xlfn.XLOOKUP($A442&amp;$B442,'[5]产值及收款计划（2026）'!$A:$A&amp;'[5]产值及收款计划（2026）'!$B:$B,'[5]产值及收款计划（2026）'!AY:AY)</f>
        <v>45.167499999999997</v>
      </c>
      <c r="AZ442" s="256" cm="1">
        <f t="array" aca="1" ref="AZ442" ca="1">_xlfn.XLOOKUP($A442&amp;$B442,'[5]产值及收款计划（2026）'!$A:$A&amp;'[5]产值及收款计划（2026）'!$B:$B,'[5]产值及收款计划（2026）'!AZ:AZ)</f>
        <v>45.167499999999997</v>
      </c>
      <c r="BA442" s="256" cm="1">
        <f t="array" aca="1" ref="BA442" ca="1">_xlfn.XLOOKUP($A442&amp;$B442,'[5]产值及收款计划（2026）'!$A:$A&amp;'[5]产值及收款计划（2026）'!$B:$B,'[5]产值及收款计划（2026）'!BA:BA)</f>
        <v>0</v>
      </c>
      <c r="BB442" s="256" cm="1">
        <f t="array" aca="1" ref="BB442" ca="1">_xlfn.XLOOKUP($A442&amp;$B442,'[5]产值及收款计划（2026）'!$A:$A&amp;'[5]产值及收款计划（2026）'!$B:$B,'[5]产值及收款计划（2026）'!BB:BB)</f>
        <v>0</v>
      </c>
      <c r="BC442" s="256" cm="1">
        <f t="array" aca="1" ref="BC442" ca="1">_xlfn.XLOOKUP($A442&amp;$B442,'[5]产值及收款计划（2026）'!$A:$A&amp;'[5]产值及收款计划（2026）'!$B:$B,'[5]产值及收款计划（2026）'!BC:BC)</f>
        <v>0</v>
      </c>
      <c r="BD442" s="256" cm="1">
        <f t="array" aca="1" ref="BD442" ca="1">_xlfn.XLOOKUP($A442&amp;$B442,'[5]产值及收款计划（2026）'!$A:$A&amp;'[5]产值及收款计划（2026）'!$B:$B,'[5]产值及收款计划（2026）'!BD:BD)</f>
        <v>0</v>
      </c>
      <c r="BE442" s="256" cm="1">
        <f t="array" aca="1" ref="BE442" ca="1">_xlfn.XLOOKUP($A442&amp;$B442,'[5]产值及收款计划（2026）'!$A:$A&amp;'[5]产值及收款计划（2026）'!$B:$B,'[5]产值及收款计划（2026）'!BE:BE)</f>
        <v>0</v>
      </c>
      <c r="BF442" s="256" cm="1">
        <f t="array" aca="1" ref="BF442" ca="1">_xlfn.XLOOKUP($A442&amp;$B442,'[5]产值及收款计划（2026）'!$A:$A&amp;'[5]产值及收款计划（2026）'!$B:$B,'[5]产值及收款计划（2026）'!BF:BF)</f>
        <v>0</v>
      </c>
      <c r="BG442" s="256" cm="1">
        <f t="array" aca="1" ref="BG442" ca="1">_xlfn.XLOOKUP($A442&amp;$B442,'[5]产值及收款计划（2026）'!$A:$A&amp;'[5]产值及收款计划（2026）'!$B:$B,'[5]产值及收款计划（2026）'!BG:BG)</f>
        <v>0</v>
      </c>
      <c r="BH442" s="256" cm="1">
        <f t="array" aca="1" ref="BH442" ca="1">_xlfn.XLOOKUP($A442&amp;$B442,'[5]产值及收款计划（2026）'!$A:$A&amp;'[5]产值及收款计划（2026）'!$B:$B,'[5]产值及收款计划（2026）'!BH:BH)</f>
        <v>0</v>
      </c>
      <c r="BI442" s="256" cm="1">
        <f t="array" aca="1" ref="BI442" ca="1">_xlfn.XLOOKUP($A442&amp;$B442,'[5]产值及收款计划（2026）'!$A:$A&amp;'[5]产值及收款计划（2026）'!$B:$B,'[5]产值及收款计划（2026）'!BI:BI)</f>
        <v>0</v>
      </c>
      <c r="BJ442" s="256" cm="1">
        <f t="array" aca="1" ref="BJ442" ca="1">_xlfn.XLOOKUP($A442&amp;$B442,'[5]产值及收款计划（2026）'!$A:$A&amp;'[5]产值及收款计划（2026）'!$B:$B,'[5]产值及收款计划（2026）'!BJ:BJ)</f>
        <v>0</v>
      </c>
      <c r="BK442" s="256" cm="1">
        <f t="array" aca="1" ref="BK442" ca="1">_xlfn.XLOOKUP($A442&amp;$B442,'[5]产值及收款计划（2026）'!$A:$A&amp;'[5]产值及收款计划（2026）'!$B:$B,'[5]产值及收款计划（2026）'!BK:BK)</f>
        <v>0</v>
      </c>
      <c r="BL442" s="256" cm="1">
        <f t="array" aca="1" ref="BL442" ca="1">_xlfn.XLOOKUP($A442&amp;$B442,'[5]产值及收款计划（2026）'!$A:$A&amp;'[5]产值及收款计划（2026）'!$B:$B,'[5]产值及收款计划（2026）'!BL:BL)</f>
        <v>0</v>
      </c>
      <c r="BM442" s="256"/>
      <c r="BN442" s="256"/>
      <c r="BO442" s="256"/>
      <c r="BP442" s="256"/>
      <c r="BQ442" s="255" t="str" cm="1">
        <f t="array" aca="1" ref="BQ442" ca="1">_xlfn.XLOOKUP($A442&amp;$B442,'[5]产值及收款计划（2026）'!$A:$A&amp;'[5]产值及收款计划（2026）'!$B:$B,'[5]产值及收款计划（2026）'!BQ:BQ)</f>
        <v>上海隧道工程有限公司</v>
      </c>
      <c r="BR442" s="256" cm="1">
        <f t="array" aca="1" ref="BR442" ca="1">_xlfn.XLOOKUP($A442&amp;$B442,'[5]产值及收款计划（2026）'!$A:$A&amp;'[5]产值及收款计划（2026）'!$B:$B,'[5]产值及收款计划（2026）'!BR:BR)</f>
        <v>0</v>
      </c>
      <c r="CA442" s="256" cm="1">
        <f t="array" aca="1" ref="CA442" ca="1">_xlfn.XLOOKUP($A442&amp;$B442,'[5]产值及收款计划（2026）'!$A:$A&amp;'[5]产值及收款计划（2026）'!$B:$B,'[5]产值及收款计划（2026）'!CA:CA)</f>
        <v>0</v>
      </c>
      <c r="CB442" s="256" cm="1">
        <f t="array" aca="1" ref="CB442" ca="1">_xlfn.XLOOKUP($A442&amp;$B442,'[5]产值及收款计划（2026）'!$A:$A&amp;'[5]产值及收款计划（2026）'!$B:$B,'[5]产值及收款计划（2026）'!CB:CB)</f>
        <v>0</v>
      </c>
      <c r="CC442" s="256" cm="1">
        <f t="array" aca="1" ref="CC442" ca="1">_xlfn.XLOOKUP($A442&amp;$B442,'[5]产值及收款计划（2026）'!$A:$A&amp;'[5]产值及收款计划（2026）'!$B:$B,'[5]产值及收款计划（2026）'!CC:CC)</f>
        <v>0</v>
      </c>
      <c r="CD442" s="256" cm="1">
        <f t="array" aca="1" ref="CD442" ca="1">_xlfn.XLOOKUP($A442&amp;$B442,'[5]产值及收款计划（2026）'!$A:$A&amp;'[5]产值及收款计划（2026）'!$B:$B,'[5]产值及收款计划（2026）'!CD:CD)</f>
        <v>0</v>
      </c>
      <c r="CE442" s="256" cm="1">
        <f t="array" aca="1" ref="CE442" ca="1">_xlfn.XLOOKUP($A442&amp;$B442,'[5]产值及收款计划（2026）'!$A:$A&amp;'[5]产值及收款计划（2026）'!$B:$B,'[5]产值及收款计划（2026）'!CE:CE)</f>
        <v>0</v>
      </c>
      <c r="CF442" s="256" cm="1">
        <f t="array" aca="1" ref="CF442" ca="1">_xlfn.XLOOKUP($A442&amp;$B442,'[5]产值及收款计划（2026）'!$A:$A&amp;'[5]产值及收款计划（2026）'!$B:$B,'[5]产值及收款计划（2026）'!CF:CF)</f>
        <v>0</v>
      </c>
      <c r="CG442" s="256" cm="1">
        <f t="array" aca="1" ref="CG442" ca="1">_xlfn.XLOOKUP($A442&amp;$B442,'[5]产值及收款计划（2026）'!$A:$A&amp;'[5]产值及收款计划（2026）'!$B:$B,'[5]产值及收款计划（2026）'!CG:CG)</f>
        <v>0</v>
      </c>
      <c r="CH442" s="256" cm="1">
        <f t="array" aca="1" ref="CH442" ca="1">_xlfn.XLOOKUP($A442&amp;$B442,'[5]产值及收款计划（2026）'!$A:$A&amp;'[5]产值及收款计划（2026）'!$B:$B,'[5]产值及收款计划（2026）'!CH:CH)</f>
        <v>0</v>
      </c>
      <c r="CI442" s="256" cm="1">
        <f t="array" aca="1" ref="CI442" ca="1">_xlfn.XLOOKUP($A442&amp;$B442,'[5]产值及收款计划（2026）'!$A:$A&amp;'[5]产值及收款计划（2026）'!$B:$B,'[5]产值及收款计划（2026）'!CI:CI)</f>
        <v>0</v>
      </c>
      <c r="CJ442" s="256" cm="1">
        <f t="array" aca="1" ref="CJ442" ca="1">_xlfn.XLOOKUP($A442&amp;$B442,'[5]产值及收款计划（2026）'!$A:$A&amp;'[5]产值及收款计划（2026）'!$B:$B,'[5]产值及收款计划（2026）'!CJ:CJ)</f>
        <v>0</v>
      </c>
      <c r="CK442" s="256" cm="1">
        <f t="array" aca="1" ref="CK442" ca="1">_xlfn.XLOOKUP($A442&amp;$B442,'[5]产值及收款计划（2026）'!$A:$A&amp;'[5]产值及收款计划（2026）'!$B:$B,'[5]产值及收款计划（2026）'!CK:CK)</f>
        <v>0</v>
      </c>
      <c r="CL442" s="256" cm="1">
        <f t="array" aca="1" ref="CL442" ca="1">_xlfn.XLOOKUP($A442&amp;$B442,'[5]产值及收款计划（2026）'!$A:$A&amp;'[5]产值及收款计划（2026）'!$B:$B,'[5]产值及收款计划（2026）'!CL:CL)</f>
        <v>0</v>
      </c>
      <c r="DA442" s="256" cm="1">
        <f t="array" aca="1" ref="DA442" ca="1">_xlfn.XLOOKUP($A442&amp;$B442,'[5]产值及收款计划（2026）'!$A:$A&amp;'[5]产值及收款计划（2026）'!$B:$B,'[5]产值及收款计划（2026）'!DA:DA)</f>
        <v>0</v>
      </c>
      <c r="DB442" s="256" cm="1">
        <f t="array" aca="1" ref="DB442" ca="1">_xlfn.XLOOKUP($A442&amp;$B442,'[5]产值及收款计划（2026）'!$A:$A&amp;'[5]产值及收款计划（2026）'!$B:$B,'[5]产值及收款计划（2026）'!DB:DB)</f>
        <v>0</v>
      </c>
      <c r="DC442" s="256" cm="1">
        <f t="array" aca="1" ref="DC442" ca="1">_xlfn.XLOOKUP($A442&amp;$B442,'[5]产值及收款计划（2026）'!$A:$A&amp;'[5]产值及收款计划（2026）'!$B:$B,'[5]产值及收款计划（2026）'!DC:DC)</f>
        <v>0</v>
      </c>
      <c r="DD442" s="256" cm="1">
        <f t="array" aca="1" ref="DD442" ca="1">_xlfn.XLOOKUP($A442&amp;$B442,'[5]产值及收款计划（2026）'!$A:$A&amp;'[5]产值及收款计划（2026）'!$B:$B,'[5]产值及收款计划（2026）'!DD:DD)</f>
        <v>0</v>
      </c>
      <c r="DE442" s="256" cm="1">
        <f t="array" aca="1" ref="DE442" ca="1">_xlfn.XLOOKUP($A442&amp;$B442,'[5]产值及收款计划（2026）'!$A:$A&amp;'[5]产值及收款计划（2026）'!$B:$B,'[5]产值及收款计划（2026）'!DE:DE)</f>
        <v>0</v>
      </c>
      <c r="DF442" s="256" cm="1">
        <f t="array" aca="1" ref="DF442" ca="1">_xlfn.XLOOKUP($A442&amp;$B442,'[5]产值及收款计划（2026）'!$A:$A&amp;'[5]产值及收款计划（2026）'!$B:$B,'[5]产值及收款计划（2026）'!DF:DF)</f>
        <v>0</v>
      </c>
      <c r="DG442" s="256" cm="1">
        <f t="array" aca="1" ref="DG442" ca="1">_xlfn.XLOOKUP($A442&amp;$B442,'[5]产值及收款计划（2026）'!$A:$A&amp;'[5]产值及收款计划（2026）'!$B:$B,'[5]产值及收款计划（2026）'!DG:DG)</f>
        <v>0</v>
      </c>
      <c r="DH442" s="256" cm="1">
        <f t="array" aca="1" ref="DH442" ca="1">_xlfn.XLOOKUP($A442&amp;$B442,'[5]产值及收款计划（2026）'!$A:$A&amp;'[5]产值及收款计划（2026）'!$B:$B,'[5]产值及收款计划（2026）'!DH:DH)</f>
        <v>0</v>
      </c>
      <c r="DI442" s="256" cm="1">
        <f t="array" aca="1" ref="DI442" ca="1">_xlfn.XLOOKUP($A442&amp;$B442,'[5]产值及收款计划（2026）'!$A:$A&amp;'[5]产值及收款计划（2026）'!$B:$B,'[5]产值及收款计划（2026）'!DI:DI)</f>
        <v>0</v>
      </c>
      <c r="DJ442" s="256" cm="1">
        <f t="array" aca="1" ref="DJ442" ca="1">_xlfn.XLOOKUP($A442&amp;$B442,'[5]产值及收款计划（2026）'!$A:$A&amp;'[5]产值及收款计划（2026）'!$B:$B,'[5]产值及收款计划（2026）'!DJ:DJ)</f>
        <v>0</v>
      </c>
      <c r="DK442" s="256" cm="1">
        <f t="array" aca="1" ref="DK442" ca="1">_xlfn.XLOOKUP($A442&amp;$B442,'[5]产值及收款计划（2026）'!$A:$A&amp;'[5]产值及收款计划（2026）'!$B:$B,'[5]产值及收款计划（2026）'!DK:DK)</f>
        <v>0</v>
      </c>
      <c r="DL442" s="256" cm="1">
        <f t="array" aca="1" ref="DL442" ca="1">_xlfn.XLOOKUP($A442&amp;$B442,'[5]产值及收款计划（2026）'!$A:$A&amp;'[5]产值及收款计划（2026）'!$B:$B,'[5]产值及收款计划（2026）'!DL:DL)</f>
        <v>0</v>
      </c>
      <c r="DM442" s="264"/>
      <c r="DN442" s="250"/>
    </row>
    <row r="443" spans="1:118" ht="40.5" x14ac:dyDescent="0.15">
      <c r="A443" s="254">
        <f t="shared" ca="1" si="23"/>
        <v>22</v>
      </c>
      <c r="B443" s="254" t="s">
        <v>29</v>
      </c>
      <c r="C443" s="255" t="str" cm="1">
        <f t="array" aca="1" ref="C443" ca="1">_xlfn.XLOOKUP($A443&amp;$B443,'[5]产值及收款计划（2026）'!$A:$A&amp;'[5]产值及收款计划（2026）'!$B:$B,'[5]产值及收款计划（2026）'!C:C)</f>
        <v>ZHT2023060100048</v>
      </c>
      <c r="D443" s="256" t="str" cm="1">
        <f t="array" aca="1" ref="D443" ca="1">_xlfn.XLOOKUP($A443&amp;$B443,'[5]产值及收款计划（2026）'!$A:$A&amp;'[5]产值及收款计划（2026）'!$B:$B,'[5]产值及收款计划（2026）'!D:D)</f>
        <v>深圳市人民医院宝安医院BIM咨询服务合同</v>
      </c>
      <c r="E443" s="256" cm="1">
        <f t="array" aca="1" ref="E443" ca="1">_xlfn.XLOOKUP($A443&amp;$B443,'[5]产值及收款计划（2026）'!$A:$A&amp;'[5]产值及收款计划（2026）'!$B:$B,'[5]产值及收款计划（2026）'!E:E)</f>
        <v>220</v>
      </c>
      <c r="F443" s="256" cm="1">
        <f t="array" aca="1" ref="F443" ca="1">_xlfn.XLOOKUP($A443&amp;$B443,'[5]产值及收款计划（2026）'!$A:$A&amp;'[5]产值及收款计划（2026）'!$B:$B,'[5]产值及收款计划（2026）'!F:F)</f>
        <v>220</v>
      </c>
      <c r="G443" s="256" cm="1">
        <f t="array" aca="1" ref="G443" ca="1">_xlfn.XLOOKUP($A443&amp;$B443,'[5]产值及收款计划（2026）'!$A:$A&amp;'[5]产值及收款计划（2026）'!$B:$B,'[5]产值及收款计划（2026）'!G:G)</f>
        <v>0</v>
      </c>
      <c r="H443" s="256" cm="1">
        <f t="array" aca="1" ref="H443" ca="1">_xlfn.XLOOKUP($A443&amp;$B443,'[5]产值及收款计划（2026）'!$A:$A&amp;'[5]产值及收款计划（2026）'!$B:$B,'[5]产值及收款计划（2026）'!H:H)</f>
        <v>185</v>
      </c>
      <c r="I443" s="257" cm="1">
        <f t="array" aca="1" ref="I443" ca="1">_xlfn.XLOOKUP($A443&amp;$B443,'[5]产值及收款计划（2026）'!$A:$A&amp;'[5]产值及收款计划（2026）'!$B:$B,'[5]产值及收款计划（2026）'!I:I)</f>
        <v>0.84090909090909105</v>
      </c>
      <c r="J443" s="256" cm="1">
        <f t="array" aca="1" ref="J443" ca="1">_xlfn.XLOOKUP($A443&amp;$B443,'[5]产值及收款计划（2026）'!$A:$A&amp;'[5]产值及收款计划（2026）'!$B:$B,'[5]产值及收款计划（2026）'!J:J)</f>
        <v>0.06</v>
      </c>
      <c r="K443" s="256" cm="1">
        <f t="array" aca="1" ref="K443" ca="1">_xlfn.XLOOKUP($A443&amp;$B443,'[5]产值及收款计划（2026）'!$A:$A&amp;'[5]产值及收款计划（2026）'!$B:$B,'[5]产值及收款计划（2026）'!K:K)</f>
        <v>0</v>
      </c>
      <c r="L443" s="256" cm="1">
        <f t="array" aca="1" ref="L443" ca="1">_xlfn.XLOOKUP($A443&amp;$B443,'[5]产值及收款计划（2026）'!$A:$A&amp;'[5]产值及收款计划（2026）'!$B:$B,'[5]产值及收款计划（2026）'!L:L)</f>
        <v>0</v>
      </c>
      <c r="M443" s="256" t="str" cm="1">
        <f t="array" aca="1" ref="M443" ca="1">_xlfn.XLOOKUP($A443&amp;$B443,'[5]产值及收款计划（2026）'!$A:$A&amp;'[5]产值及收款计划（2026）'!$B:$B,'[5]产值及收款计划（2026）'!M:M)</f>
        <v>主导</v>
      </c>
      <c r="N443" s="256" t="str" cm="1">
        <f t="array" aca="1" ref="N443" ca="1">_xlfn.XLOOKUP($A443&amp;$B443,'[5]产值及收款计划（2026）'!$A:$A&amp;'[5]产值及收款计划（2026）'!$B:$B,'[5]产值及收款计划（2026）'!N:N)</f>
        <v>明艳丽团队</v>
      </c>
      <c r="O443" s="256" t="str" cm="1">
        <f t="array" aca="1" ref="O443" ca="1">_xlfn.XLOOKUP($A443&amp;$B443,'[5]产值及收款计划（2026）'!$A:$A&amp;'[5]产值及收款计划（2026）'!$B:$B,'[5]产值及收款计划（2026）'!O:O)</f>
        <v>明艳丽</v>
      </c>
      <c r="P443" s="255" t="str" cm="1">
        <f t="array" aca="1" ref="P443" ca="1">_xlfn.XLOOKUP($A443&amp;$B443,'[5]产值及收款计划（2026）'!$A:$A&amp;'[5]产值及收款计划（2026）'!$B:$B,'[5]产值及收款计划（2026）'!P:P)</f>
        <v>过往已完结</v>
      </c>
      <c r="Q443" s="256" cm="1">
        <f t="array" aca="1" ref="Q443" ca="1">_xlfn.XLOOKUP($A443&amp;$B443,'[5]产值及收款计划（2026）'!$A:$A&amp;'[5]产值及收款计划（2026）'!$B:$B,'[5]产值及收款计划（2026）'!Q:Q)</f>
        <v>0</v>
      </c>
      <c r="R443" s="256" cm="1">
        <f t="array" aca="1" ref="R443" ca="1">_xlfn.XLOOKUP($A443&amp;$B443,'[5]产值及收款计划（2026）'!$A:$A&amp;'[5]产值及收款计划（2026）'!$B:$B,'[5]产值及收款计划（2026）'!R:R)</f>
        <v>0</v>
      </c>
      <c r="S443" s="256" cm="1">
        <f t="array" aca="1" ref="S443" ca="1">_xlfn.XLOOKUP($A443&amp;$B443,'[5]产值及收款计划（2026）'!$A:$A&amp;'[5]产值及收款计划（2026）'!$B:$B,'[5]产值及收款计划（2026）'!S:S)</f>
        <v>0</v>
      </c>
      <c r="T443" s="256" cm="1">
        <f t="array" aca="1" ref="T443" ca="1">_xlfn.XLOOKUP($A443&amp;$B443,'[5]产值及收款计划（2026）'!$A:$A&amp;'[5]产值及收款计划（2026）'!$B:$B,'[5]产值及收款计划（2026）'!T:T)</f>
        <v>220</v>
      </c>
      <c r="U443" s="256" cm="1">
        <f t="array" aca="1" ref="U443" ca="1">_xlfn.XLOOKUP($A443&amp;$B443,'[5]产值及收款计划（2026）'!$A:$A&amp;'[5]产值及收款计划（2026）'!$B:$B,'[5]产值及收款计划（2026）'!U:U)</f>
        <v>0</v>
      </c>
      <c r="V443" s="256" cm="1">
        <f t="array" aca="1" ref="V443" ca="1">_xlfn.XLOOKUP($A443&amp;$B443,'[5]产值及收款计划（2026）'!$A:$A&amp;'[5]产值及收款计划（2026）'!$B:$B,'[5]产值及收款计划（2026）'!V:V)</f>
        <v>0</v>
      </c>
      <c r="W443" s="256" cm="1">
        <f t="array" aca="1" ref="W443" ca="1">_xlfn.XLOOKUP($A443&amp;$B443,'[5]产值及收款计划（2026）'!$A:$A&amp;'[5]产值及收款计划（2026）'!$B:$B,'[5]产值及收款计划（2026）'!W:W)</f>
        <v>0</v>
      </c>
      <c r="X443" s="256" cm="1">
        <f t="array" aca="1" ref="X443" ca="1">_xlfn.XLOOKUP($A443&amp;$B443,'[5]产值及收款计划（2026）'!$A:$A&amp;'[5]产值及收款计划（2026）'!$B:$B,'[5]产值及收款计划（2026）'!X:X)</f>
        <v>0</v>
      </c>
      <c r="Y443" s="256" cm="1">
        <f t="array" aca="1" ref="Y443" ca="1">_xlfn.XLOOKUP($A443&amp;$B443,'[5]产值及收款计划（2026）'!$A:$A&amp;'[5]产值及收款计划（2026）'!$B:$B,'[5]产值及收款计划（2026）'!Y:Y)</f>
        <v>0</v>
      </c>
      <c r="Z443" s="256" cm="1">
        <f t="array" aca="1" ref="Z443" ca="1">_xlfn.XLOOKUP($A443&amp;$B443,'[5]产值及收款计划（2026）'!$A:$A&amp;'[5]产值及收款计划（2026）'!$B:$B,'[5]产值及收款计划（2026）'!Z:Z)</f>
        <v>0</v>
      </c>
      <c r="AA443" s="256" cm="1">
        <f t="array" aca="1" ref="AA443" ca="1">_xlfn.XLOOKUP($A443&amp;$B443,'[5]产值及收款计划（2026）'!$A:$A&amp;'[5]产值及收款计划（2026）'!$B:$B,'[5]产值及收款计划（2026）'!AA:AA)</f>
        <v>0</v>
      </c>
      <c r="AB443" s="256" cm="1">
        <f t="array" aca="1" ref="AB443" ca="1">_xlfn.XLOOKUP($A443&amp;$B443,'[5]产值及收款计划（2026）'!$A:$A&amp;'[5]产值及收款计划（2026）'!$B:$B,'[5]产值及收款计划（2026）'!AB:AB)</f>
        <v>0</v>
      </c>
      <c r="AC443" s="256" cm="1">
        <f t="array" aca="1" ref="AC443" ca="1">_xlfn.XLOOKUP($A443&amp;$B443,'[5]产值及收款计划（2026）'!$A:$A&amp;'[5]产值及收款计划（2026）'!$B:$B,'[5]产值及收款计划（2026）'!AC:AC)</f>
        <v>0</v>
      </c>
      <c r="AD443" s="256" cm="1">
        <f t="array" aca="1" ref="AD443" ca="1">_xlfn.XLOOKUP($A443&amp;$B443,'[5]产值及收款计划（2026）'!$A:$A&amp;'[5]产值及收款计划（2026）'!$B:$B,'[5]产值及收款计划（2026）'!AD:AD)</f>
        <v>0</v>
      </c>
      <c r="AE443" s="256" cm="1">
        <f t="array" aca="1" ref="AE443" ca="1">_xlfn.XLOOKUP($A443&amp;$B443,'[5]产值及收款计划（2026）'!$A:$A&amp;'[5]产值及收款计划（2026）'!$B:$B,'[5]产值及收款计划（2026）'!AE:AE)</f>
        <v>0</v>
      </c>
      <c r="AF443" s="256" cm="1">
        <f t="array" aca="1" ref="AF443" ca="1">_xlfn.XLOOKUP($A443&amp;$B443,'[5]产值及收款计划（2026）'!$A:$A&amp;'[5]产值及收款计划（2026）'!$B:$B,'[5]产值及收款计划（2026）'!AF:AF)</f>
        <v>0</v>
      </c>
      <c r="AG443" s="256" cm="1">
        <f t="array" aca="1" ref="AG443" ca="1">_xlfn.XLOOKUP($A443&amp;$B443,'[5]产值及收款计划（2026）'!$A:$A&amp;'[5]产值及收款计划（2026）'!$B:$B,'[5]产值及收款计划（2026）'!AG:AG)</f>
        <v>0</v>
      </c>
      <c r="AH443" s="256" cm="1">
        <f t="array" aca="1" ref="AH443" ca="1">_xlfn.XLOOKUP($A443&amp;$B443,'[5]产值及收款计划（2026）'!$A:$A&amp;'[5]产值及收款计划（2026）'!$B:$B,'[5]产值及收款计划（2026）'!AH:AH)</f>
        <v>0</v>
      </c>
      <c r="AI443" s="256" cm="1">
        <f t="array" aca="1" ref="AI443" ca="1">_xlfn.XLOOKUP($A443&amp;$B443,'[5]产值及收款计划（2026）'!$A:$A&amp;'[5]产值及收款计划（2026）'!$B:$B,'[5]产值及收款计划（2026）'!AI:AI)</f>
        <v>0</v>
      </c>
      <c r="AJ443" s="256" cm="1">
        <f t="array" aca="1" ref="AJ443" ca="1">_xlfn.XLOOKUP($A443&amp;$B443,'[5]产值及收款计划（2026）'!$A:$A&amp;'[5]产值及收款计划（2026）'!$B:$B,'[5]产值及收款计划（2026）'!AJ:AJ)</f>
        <v>0</v>
      </c>
      <c r="AK443" s="256" cm="1">
        <f t="array" aca="1" ref="AK443" ca="1">_xlfn.XLOOKUP($A443&amp;$B443,'[5]产值及收款计划（2026）'!$A:$A&amp;'[5]产值及收款计划（2026）'!$B:$B,'[5]产值及收款计划（2026）'!AK:AK)</f>
        <v>0</v>
      </c>
      <c r="AL443" s="256" cm="1">
        <f t="array" aca="1" ref="AL443" ca="1">_xlfn.XLOOKUP($A443&amp;$B443,'[5]产值及收款计划（2026）'!$A:$A&amp;'[5]产值及收款计划（2026）'!$B:$B,'[5]产值及收款计划（2026）'!AL:AL)</f>
        <v>0</v>
      </c>
      <c r="AM443" s="263" t="e" cm="1">
        <f t="array" aca="1" ref="AM443" ca="1">_xlfn.LET(_xlpm.勾选月份状态数组,TRANSPOSE('PPT(12-15页）-TOP10'!$A$3:$A$14),_xlpm.选择数据区,IF('PPT(12-15页）-TOP10'!$E$3="收款",$BA443:$BL443,$AA443:$AL443),SUM(_xlfn._xlws.FILTER(_xlpm.选择数据区,_xlpm.勾选月份状态数组,"")))</f>
        <v>#NAME?</v>
      </c>
      <c r="AN443" s="256" t="e" cm="1">
        <f t="array" aca="1" ref="AN443" ca="1">_xlfn.LET(_xlpm.勾选月份状态数组,TRANSPOSE('PPT(12-15页）-TOP10'!$A$3:$A$14),_xlpm.选择数据区,IF('PPT(12-15页）-TOP10'!$E$3="收款",$DA443:$DL443,$CA443:$CL443),SUM(_xlfn._xlws.FILTER(_xlpm.选择数据区,_xlpm.勾选月份状态数组,"")))</f>
        <v>#NAME?</v>
      </c>
      <c r="AO443" s="256">
        <f ca="1">SUM(CA443:CC443)+SUM(AD443:AL443)</f>
        <v>0</v>
      </c>
      <c r="AP443" s="256"/>
      <c r="AQ443" s="256"/>
      <c r="AR443" s="256"/>
      <c r="AS443" s="256" cm="1">
        <f t="array" aca="1" ref="AS443" ca="1">_xlfn.XLOOKUP($A443&amp;$B443,'[5]产值及收款计划（2026）'!$A:$A&amp;'[5]产值及收款计划（2026）'!$B:$B,'[5]产值及收款计划（2026）'!AS:AS)</f>
        <v>0</v>
      </c>
      <c r="AT443" s="256" cm="1">
        <f t="array" aca="1" ref="AT443" ca="1">_xlfn.XLOOKUP($A443&amp;$B443,'[5]产值及收款计划（2026）'!$A:$A&amp;'[5]产值及收款计划（2026）'!$B:$B,'[5]产值及收款计划（2026）'!AT:AT)</f>
        <v>0</v>
      </c>
      <c r="AU443" s="256" cm="1">
        <f t="array" aca="1" ref="AU443" ca="1">_xlfn.XLOOKUP($A443&amp;$B443,'[5]产值及收款计划（2026）'!$A:$A&amp;'[5]产值及收款计划（2026）'!$B:$B,'[5]产值及收款计划（2026）'!AU:AU)</f>
        <v>0</v>
      </c>
      <c r="AV443" s="256" cm="1">
        <f t="array" aca="1" ref="AV443" ca="1">_xlfn.XLOOKUP($A443&amp;$B443,'[5]产值及收款计划（2026）'!$A:$A&amp;'[5]产值及收款计划（2026）'!$B:$B,'[5]产值及收款计划（2026）'!AV:AV)</f>
        <v>0</v>
      </c>
      <c r="AW443" s="256" cm="1">
        <f t="array" aca="1" ref="AW443" ca="1">_xlfn.XLOOKUP($A443&amp;$B443,'[5]产值及收款计划（2026）'!$A:$A&amp;'[5]产值及收款计划（2026）'!$B:$B,'[5]产值及收款计划（2026）'!AW:AW)</f>
        <v>165</v>
      </c>
      <c r="AX443" s="256" cm="1">
        <f t="array" aca="1" ref="AX443" ca="1">_xlfn.XLOOKUP($A443&amp;$B443,'[5]产值及收款计划（2026）'!$A:$A&amp;'[5]产值及收款计划（2026）'!$B:$B,'[5]产值及收款计划（2026）'!AX:AX)</f>
        <v>0</v>
      </c>
      <c r="AY443" s="256" cm="1">
        <f t="array" aca="1" ref="AY443" ca="1">_xlfn.XLOOKUP($A443&amp;$B443,'[5]产值及收款计划（2026）'!$A:$A&amp;'[5]产值及收款计划（2026）'!$B:$B,'[5]产值及收款计划（2026）'!AY:AY)</f>
        <v>55</v>
      </c>
      <c r="AZ443" s="256" cm="1">
        <f t="array" aca="1" ref="AZ443" ca="1">_xlfn.XLOOKUP($A443&amp;$B443,'[5]产值及收款计划（2026）'!$A:$A&amp;'[5]产值及收款计划（2026）'!$B:$B,'[5]产值及收款计划（2026）'!AZ:AZ)</f>
        <v>55</v>
      </c>
      <c r="BA443" s="256" cm="1">
        <f t="array" aca="1" ref="BA443" ca="1">_xlfn.XLOOKUP($A443&amp;$B443,'[5]产值及收款计划（2026）'!$A:$A&amp;'[5]产值及收款计划（2026）'!$B:$B,'[5]产值及收款计划（2026）'!BA:BA)</f>
        <v>55</v>
      </c>
      <c r="BB443" s="256" cm="1">
        <f t="array" aca="1" ref="BB443" ca="1">_xlfn.XLOOKUP($A443&amp;$B443,'[5]产值及收款计划（2026）'!$A:$A&amp;'[5]产值及收款计划（2026）'!$B:$B,'[5]产值及收款计划（2026）'!BB:BB)</f>
        <v>0</v>
      </c>
      <c r="BC443" s="256" cm="1">
        <f t="array" aca="1" ref="BC443" ca="1">_xlfn.XLOOKUP($A443&amp;$B443,'[5]产值及收款计划（2026）'!$A:$A&amp;'[5]产值及收款计划（2026）'!$B:$B,'[5]产值及收款计划（2026）'!BC:BC)</f>
        <v>0</v>
      </c>
      <c r="BD443" s="256" cm="1">
        <f t="array" aca="1" ref="BD443" ca="1">_xlfn.XLOOKUP($A443&amp;$B443,'[5]产值及收款计划（2026）'!$A:$A&amp;'[5]产值及收款计划（2026）'!$B:$B,'[5]产值及收款计划（2026）'!BD:BD)</f>
        <v>0</v>
      </c>
      <c r="BE443" s="256" cm="1">
        <f t="array" aca="1" ref="BE443" ca="1">_xlfn.XLOOKUP($A443&amp;$B443,'[5]产值及收款计划（2026）'!$A:$A&amp;'[5]产值及收款计划（2026）'!$B:$B,'[5]产值及收款计划（2026）'!BE:BE)</f>
        <v>55</v>
      </c>
      <c r="BF443" s="256" cm="1">
        <f t="array" aca="1" ref="BF443" ca="1">_xlfn.XLOOKUP($A443&amp;$B443,'[5]产值及收款计划（2026）'!$A:$A&amp;'[5]产值及收款计划（2026）'!$B:$B,'[5]产值及收款计划（2026）'!BF:BF)</f>
        <v>0</v>
      </c>
      <c r="BG443" s="256" cm="1">
        <f t="array" aca="1" ref="BG443" ca="1">_xlfn.XLOOKUP($A443&amp;$B443,'[5]产值及收款计划（2026）'!$A:$A&amp;'[5]产值及收款计划（2026）'!$B:$B,'[5]产值及收款计划（2026）'!BG:BG)</f>
        <v>0</v>
      </c>
      <c r="BH443" s="256" cm="1">
        <f t="array" aca="1" ref="BH443" ca="1">_xlfn.XLOOKUP($A443&amp;$B443,'[5]产值及收款计划（2026）'!$A:$A&amp;'[5]产值及收款计划（2026）'!$B:$B,'[5]产值及收款计划（2026）'!BH:BH)</f>
        <v>0</v>
      </c>
      <c r="BI443" s="256" cm="1">
        <f t="array" aca="1" ref="BI443" ca="1">_xlfn.XLOOKUP($A443&amp;$B443,'[5]产值及收款计划（2026）'!$A:$A&amp;'[5]产值及收款计划（2026）'!$B:$B,'[5]产值及收款计划（2026）'!BI:BI)</f>
        <v>0</v>
      </c>
      <c r="BJ443" s="256" cm="1">
        <f t="array" aca="1" ref="BJ443" ca="1">_xlfn.XLOOKUP($A443&amp;$B443,'[5]产值及收款计划（2026）'!$A:$A&amp;'[5]产值及收款计划（2026）'!$B:$B,'[5]产值及收款计划（2026）'!BJ:BJ)</f>
        <v>0</v>
      </c>
      <c r="BK443" s="256" cm="1">
        <f t="array" aca="1" ref="BK443" ca="1">_xlfn.XLOOKUP($A443&amp;$B443,'[5]产值及收款计划（2026）'!$A:$A&amp;'[5]产值及收款计划（2026）'!$B:$B,'[5]产值及收款计划（2026）'!BK:BK)</f>
        <v>0</v>
      </c>
      <c r="BL443" s="256" cm="1">
        <f t="array" aca="1" ref="BL443" ca="1">_xlfn.XLOOKUP($A443&amp;$B443,'[5]产值及收款计划（2026）'!$A:$A&amp;'[5]产值及收款计划（2026）'!$B:$B,'[5]产值及收款计划（2026）'!BL:BL)</f>
        <v>0</v>
      </c>
      <c r="BM443" s="256"/>
      <c r="BN443" s="256"/>
      <c r="BO443" s="256"/>
      <c r="BP443" s="256"/>
      <c r="BQ443" s="255" t="str" cm="1">
        <f t="array" aca="1" ref="BQ443" ca="1">_xlfn.XLOOKUP($A443&amp;$B443,'[5]产值及收款计划（2026）'!$A:$A&amp;'[5]产值及收款计划（2026）'!$B:$B,'[5]产值及收款计划（2026）'!BQ:BQ)</f>
        <v>五洲工程顾问集团有限公司</v>
      </c>
      <c r="BR443" s="256" t="str" cm="1">
        <f t="array" aca="1" ref="BR443" ca="1">_xlfn.XLOOKUP($A443&amp;$B443,'[5]产值及收款计划（2026）'!$A:$A&amp;'[5]产值及收款计划（2026）'!$B:$B,'[5]产值及收款计划（2026）'!BR:BR)</f>
        <v>业主财务系统跟新，重新走付款申请。</v>
      </c>
      <c r="CA443" s="256" cm="1">
        <f t="array" aca="1" ref="CA443" ca="1">_xlfn.XLOOKUP($A443&amp;$B443,'[5]产值及收款计划（2026）'!$A:$A&amp;'[5]产值及收款计划（2026）'!$B:$B,'[5]产值及收款计划（2026）'!CA:CA)</f>
        <v>0</v>
      </c>
      <c r="CB443" s="256" cm="1">
        <f t="array" aca="1" ref="CB443" ca="1">_xlfn.XLOOKUP($A443&amp;$B443,'[5]产值及收款计划（2026）'!$A:$A&amp;'[5]产值及收款计划（2026）'!$B:$B,'[5]产值及收款计划（2026）'!CB:CB)</f>
        <v>0</v>
      </c>
      <c r="CC443" s="256" cm="1">
        <f t="array" aca="1" ref="CC443" ca="1">_xlfn.XLOOKUP($A443&amp;$B443,'[5]产值及收款计划（2026）'!$A:$A&amp;'[5]产值及收款计划（2026）'!$B:$B,'[5]产值及收款计划（2026）'!CC:CC)</f>
        <v>0</v>
      </c>
      <c r="CD443" s="256" cm="1">
        <f t="array" aca="1" ref="CD443" ca="1">_xlfn.XLOOKUP($A443&amp;$B443,'[5]产值及收款计划（2026）'!$A:$A&amp;'[5]产值及收款计划（2026）'!$B:$B,'[5]产值及收款计划（2026）'!CD:CD)</f>
        <v>0</v>
      </c>
      <c r="CE443" s="256" cm="1">
        <f t="array" aca="1" ref="CE443" ca="1">_xlfn.XLOOKUP($A443&amp;$B443,'[5]产值及收款计划（2026）'!$A:$A&amp;'[5]产值及收款计划（2026）'!$B:$B,'[5]产值及收款计划（2026）'!CE:CE)</f>
        <v>0</v>
      </c>
      <c r="CF443" s="256" cm="1">
        <f t="array" aca="1" ref="CF443" ca="1">_xlfn.XLOOKUP($A443&amp;$B443,'[5]产值及收款计划（2026）'!$A:$A&amp;'[5]产值及收款计划（2026）'!$B:$B,'[5]产值及收款计划（2026）'!CF:CF)</f>
        <v>0</v>
      </c>
      <c r="CG443" s="256" cm="1">
        <f t="array" aca="1" ref="CG443" ca="1">_xlfn.XLOOKUP($A443&amp;$B443,'[5]产值及收款计划（2026）'!$A:$A&amp;'[5]产值及收款计划（2026）'!$B:$B,'[5]产值及收款计划（2026）'!CG:CG)</f>
        <v>0</v>
      </c>
      <c r="CH443" s="256" cm="1">
        <f t="array" aca="1" ref="CH443" ca="1">_xlfn.XLOOKUP($A443&amp;$B443,'[5]产值及收款计划（2026）'!$A:$A&amp;'[5]产值及收款计划（2026）'!$B:$B,'[5]产值及收款计划（2026）'!CH:CH)</f>
        <v>0</v>
      </c>
      <c r="CI443" s="256" cm="1">
        <f t="array" aca="1" ref="CI443" ca="1">_xlfn.XLOOKUP($A443&amp;$B443,'[5]产值及收款计划（2026）'!$A:$A&amp;'[5]产值及收款计划（2026）'!$B:$B,'[5]产值及收款计划（2026）'!CI:CI)</f>
        <v>0</v>
      </c>
      <c r="CJ443" s="256" cm="1">
        <f t="array" aca="1" ref="CJ443" ca="1">_xlfn.XLOOKUP($A443&amp;$B443,'[5]产值及收款计划（2026）'!$A:$A&amp;'[5]产值及收款计划（2026）'!$B:$B,'[5]产值及收款计划（2026）'!CJ:CJ)</f>
        <v>0</v>
      </c>
      <c r="CK443" s="256" cm="1">
        <f t="array" aca="1" ref="CK443" ca="1">_xlfn.XLOOKUP($A443&amp;$B443,'[5]产值及收款计划（2026）'!$A:$A&amp;'[5]产值及收款计划（2026）'!$B:$B,'[5]产值及收款计划（2026）'!CK:CK)</f>
        <v>0</v>
      </c>
      <c r="CL443" s="256" cm="1">
        <f t="array" aca="1" ref="CL443" ca="1">_xlfn.XLOOKUP($A443&amp;$B443,'[5]产值及收款计划（2026）'!$A:$A&amp;'[5]产值及收款计划（2026）'!$B:$B,'[5]产值及收款计划（2026）'!CL:CL)</f>
        <v>0</v>
      </c>
      <c r="DA443" s="256" cm="1">
        <f t="array" aca="1" ref="DA443" ca="1">_xlfn.XLOOKUP($A443&amp;$B443,'[5]产值及收款计划（2026）'!$A:$A&amp;'[5]产值及收款计划（2026）'!$B:$B,'[5]产值及收款计划（2026）'!DA:DA)</f>
        <v>0</v>
      </c>
      <c r="DB443" s="256" cm="1">
        <f t="array" aca="1" ref="DB443" ca="1">_xlfn.XLOOKUP($A443&amp;$B443,'[5]产值及收款计划（2026）'!$A:$A&amp;'[5]产值及收款计划（2026）'!$B:$B,'[5]产值及收款计划（2026）'!DB:DB)</f>
        <v>0</v>
      </c>
      <c r="DC443" s="256" cm="1">
        <f t="array" aca="1" ref="DC443" ca="1">_xlfn.XLOOKUP($A443&amp;$B443,'[5]产值及收款计划（2026）'!$A:$A&amp;'[5]产值及收款计划（2026）'!$B:$B,'[5]产值及收款计划（2026）'!DC:DC)</f>
        <v>0</v>
      </c>
      <c r="DD443" s="256" cm="1">
        <f t="array" aca="1" ref="DD443" ca="1">_xlfn.XLOOKUP($A443&amp;$B443,'[5]产值及收款计划（2026）'!$A:$A&amp;'[5]产值及收款计划（2026）'!$B:$B,'[5]产值及收款计划（2026）'!DD:DD)</f>
        <v>0</v>
      </c>
      <c r="DE443" s="256" cm="1">
        <f t="array" aca="1" ref="DE443" ca="1">_xlfn.XLOOKUP($A443&amp;$B443,'[5]产值及收款计划（2026）'!$A:$A&amp;'[5]产值及收款计划（2026）'!$B:$B,'[5]产值及收款计划（2026）'!DE:DE)</f>
        <v>0</v>
      </c>
      <c r="DF443" s="256" cm="1">
        <f t="array" aca="1" ref="DF443" ca="1">_xlfn.XLOOKUP($A443&amp;$B443,'[5]产值及收款计划（2026）'!$A:$A&amp;'[5]产值及收款计划（2026）'!$B:$B,'[5]产值及收款计划（2026）'!DF:DF)</f>
        <v>0</v>
      </c>
      <c r="DG443" s="256" cm="1">
        <f t="array" aca="1" ref="DG443" ca="1">_xlfn.XLOOKUP($A443&amp;$B443,'[5]产值及收款计划（2026）'!$A:$A&amp;'[5]产值及收款计划（2026）'!$B:$B,'[5]产值及收款计划（2026）'!DG:DG)</f>
        <v>0</v>
      </c>
      <c r="DH443" s="256" cm="1">
        <f t="array" aca="1" ref="DH443" ca="1">_xlfn.XLOOKUP($A443&amp;$B443,'[5]产值及收款计划（2026）'!$A:$A&amp;'[5]产值及收款计划（2026）'!$B:$B,'[5]产值及收款计划（2026）'!DH:DH)</f>
        <v>0</v>
      </c>
      <c r="DI443" s="256" cm="1">
        <f t="array" aca="1" ref="DI443" ca="1">_xlfn.XLOOKUP($A443&amp;$B443,'[5]产值及收款计划（2026）'!$A:$A&amp;'[5]产值及收款计划（2026）'!$B:$B,'[5]产值及收款计划（2026）'!DI:DI)</f>
        <v>0</v>
      </c>
      <c r="DJ443" s="256" cm="1">
        <f t="array" aca="1" ref="DJ443" ca="1">_xlfn.XLOOKUP($A443&amp;$B443,'[5]产值及收款计划（2026）'!$A:$A&amp;'[5]产值及收款计划（2026）'!$B:$B,'[5]产值及收款计划（2026）'!DJ:DJ)</f>
        <v>0</v>
      </c>
      <c r="DK443" s="256" cm="1">
        <f t="array" aca="1" ref="DK443" ca="1">_xlfn.XLOOKUP($A443&amp;$B443,'[5]产值及收款计划（2026）'!$A:$A&amp;'[5]产值及收款计划（2026）'!$B:$B,'[5]产值及收款计划（2026）'!DK:DK)</f>
        <v>0</v>
      </c>
      <c r="DL443" s="256" cm="1">
        <f t="array" aca="1" ref="DL443" ca="1">_xlfn.XLOOKUP($A443&amp;$B443,'[5]产值及收款计划（2026）'!$A:$A&amp;'[5]产值及收款计划（2026）'!$B:$B,'[5]产值及收款计划（2026）'!DL:DL)</f>
        <v>0</v>
      </c>
      <c r="DM443" s="264"/>
      <c r="DN443" s="250"/>
    </row>
    <row r="444" spans="1:118" ht="20.25" x14ac:dyDescent="0.15">
      <c r="A444" s="254">
        <f t="shared" ca="1" si="23"/>
        <v>23</v>
      </c>
      <c r="B444" s="254" t="s">
        <v>29</v>
      </c>
      <c r="C444" s="255" t="str" cm="1">
        <f t="array" aca="1" ref="C444" ca="1">_xlfn.XLOOKUP($A444&amp;$B444,'[5]产值及收款计划（2026）'!$A:$A&amp;'[5]产值及收款计划（2026）'!$B:$B,'[5]产值及收款计划（2026）'!C:C)</f>
        <v>ZHT2024020200018</v>
      </c>
      <c r="D444" s="255" t="str" cm="1">
        <f t="array" aca="1" ref="D444" ca="1">_xlfn.XLOOKUP($A444&amp;$B444,'[5]产值及收款计划（2026）'!$A:$A&amp;'[5]产值及收款计划（2026）'!$B:$B,'[5]产值及收款计划（2026）'!D:D)</f>
        <v>运动员项目入闸机采购工程三方合同</v>
      </c>
      <c r="E444" s="256" cm="1">
        <f t="array" aca="1" ref="E444" ca="1">_xlfn.XLOOKUP($A444&amp;$B444,'[5]产值及收款计划（2026）'!$A:$A&amp;'[5]产值及收款计划（2026）'!$B:$B,'[5]产值及收款计划（2026）'!E:E)</f>
        <v>15.368</v>
      </c>
      <c r="F444" s="256" cm="1">
        <f t="array" aca="1" ref="F444" ca="1">_xlfn.XLOOKUP($A444&amp;$B444,'[5]产值及收款计划（2026）'!$A:$A&amp;'[5]产值及收款计划（2026）'!$B:$B,'[5]产值及收款计划（2026）'!F:F)</f>
        <v>15.368</v>
      </c>
      <c r="G444" s="256" cm="1">
        <f t="array" aca="1" ref="G444" ca="1">_xlfn.XLOOKUP($A444&amp;$B444,'[5]产值及收款计划（2026）'!$A:$A&amp;'[5]产值及收款计划（2026）'!$B:$B,'[5]产值及收款计划（2026）'!G:G)</f>
        <v>0</v>
      </c>
      <c r="H444" s="256" cm="1">
        <f t="array" aca="1" ref="H444" ca="1">_xlfn.XLOOKUP($A444&amp;$B444,'[5]产值及收款计划（2026）'!$A:$A&amp;'[5]产值及收款计划（2026）'!$B:$B,'[5]产值及收款计划（2026）'!H:H)</f>
        <v>3.7080000000000002</v>
      </c>
      <c r="I444" s="257" cm="1">
        <f t="array" aca="1" ref="I444" ca="1">_xlfn.XLOOKUP($A444&amp;$B444,'[5]产值及收款计划（2026）'!$A:$A&amp;'[5]产值及收款计划（2026）'!$B:$B,'[5]产值及收款计划（2026）'!I:I)</f>
        <v>0.24128058302967201</v>
      </c>
      <c r="J444" s="256" cm="1">
        <f t="array" aca="1" ref="J444" ca="1">_xlfn.XLOOKUP($A444&amp;$B444,'[5]产值及收款计划（2026）'!$A:$A&amp;'[5]产值及收款计划（2026）'!$B:$B,'[5]产值及收款计划（2026）'!J:J)</f>
        <v>0.13</v>
      </c>
      <c r="K444" s="256" cm="1">
        <f t="array" aca="1" ref="K444" ca="1">_xlfn.XLOOKUP($A444&amp;$B444,'[5]产值及收款计划（2026）'!$A:$A&amp;'[5]产值及收款计划（2026）'!$B:$B,'[5]产值及收款计划（2026）'!K:K)</f>
        <v>0</v>
      </c>
      <c r="L444" s="256" cm="1">
        <f t="array" aca="1" ref="L444" ca="1">_xlfn.XLOOKUP($A444&amp;$B444,'[5]产值及收款计划（2026）'!$A:$A&amp;'[5]产值及收款计划（2026）'!$B:$B,'[5]产值及收款计划（2026）'!L:L)</f>
        <v>0</v>
      </c>
      <c r="M444" s="256" t="str" cm="1">
        <f t="array" aca="1" ref="M444" ca="1">_xlfn.XLOOKUP($A444&amp;$B444,'[5]产值及收款计划（2026）'!$A:$A&amp;'[5]产值及收款计划（2026）'!$B:$B,'[5]产值及收款计划（2026）'!M:M)</f>
        <v>主导</v>
      </c>
      <c r="N444" s="256" t="str" cm="1">
        <f t="array" aca="1" ref="N444" ca="1">_xlfn.XLOOKUP($A444&amp;$B444,'[5]产值及收款计划（2026）'!$A:$A&amp;'[5]产值及收款计划（2026）'!$B:$B,'[5]产值及收款计划（2026）'!N:N)</f>
        <v>许清亮团队</v>
      </c>
      <c r="O444" s="256" t="str" cm="1">
        <f t="array" aca="1" ref="O444" ca="1">_xlfn.XLOOKUP($A444&amp;$B444,'[5]产值及收款计划（2026）'!$A:$A&amp;'[5]产值及收款计划（2026）'!$B:$B,'[5]产值及收款计划（2026）'!O:O)</f>
        <v>杜江</v>
      </c>
      <c r="P444" s="255" t="str" cm="1">
        <f t="array" aca="1" ref="P444" ca="1">_xlfn.XLOOKUP($A444&amp;$B444,'[5]产值及收款计划（2026）'!$A:$A&amp;'[5]产值及收款计划（2026）'!$B:$B,'[5]产值及收款计划（2026）'!P:P)</f>
        <v>过往已完结</v>
      </c>
      <c r="Q444" s="256" cm="1">
        <f t="array" aca="1" ref="Q444" ca="1">_xlfn.XLOOKUP($A444&amp;$B444,'[5]产值及收款计划（2026）'!$A:$A&amp;'[5]产值及收款计划（2026）'!$B:$B,'[5]产值及收款计划（2026）'!Q:Q)</f>
        <v>0</v>
      </c>
      <c r="R444" s="256" cm="1">
        <f t="array" aca="1" ref="R444" ca="1">_xlfn.XLOOKUP($A444&amp;$B444,'[5]产值及收款计划（2026）'!$A:$A&amp;'[5]产值及收款计划（2026）'!$B:$B,'[5]产值及收款计划（2026）'!R:R)</f>
        <v>0</v>
      </c>
      <c r="S444" s="256" cm="1">
        <f t="array" aca="1" ref="S444" ca="1">_xlfn.XLOOKUP($A444&amp;$B444,'[5]产值及收款计划（2026）'!$A:$A&amp;'[5]产值及收款计划（2026）'!$B:$B,'[5]产值及收款计划（2026）'!S:S)</f>
        <v>0</v>
      </c>
      <c r="T444" s="256" cm="1">
        <f t="array" aca="1" ref="T444" ca="1">_xlfn.XLOOKUP($A444&amp;$B444,'[5]产值及收款计划（2026）'!$A:$A&amp;'[5]产值及收款计划（2026）'!$B:$B,'[5]产值及收款计划（2026）'!T:T)</f>
        <v>15.368</v>
      </c>
      <c r="U444" s="256" cm="1">
        <f t="array" aca="1" ref="U444" ca="1">_xlfn.XLOOKUP($A444&amp;$B444,'[5]产值及收款计划（2026）'!$A:$A&amp;'[5]产值及收款计划（2026）'!$B:$B,'[5]产值及收款计划（2026）'!U:U)</f>
        <v>0</v>
      </c>
      <c r="V444" s="256" cm="1">
        <f t="array" aca="1" ref="V444" ca="1">_xlfn.XLOOKUP($A444&amp;$B444,'[5]产值及收款计划（2026）'!$A:$A&amp;'[5]产值及收款计划（2026）'!$B:$B,'[5]产值及收款计划（2026）'!V:V)</f>
        <v>0</v>
      </c>
      <c r="W444" s="256" cm="1">
        <f t="array" aca="1" ref="W444" ca="1">_xlfn.XLOOKUP($A444&amp;$B444,'[5]产值及收款计划（2026）'!$A:$A&amp;'[5]产值及收款计划（2026）'!$B:$B,'[5]产值及收款计划（2026）'!W:W)</f>
        <v>0</v>
      </c>
      <c r="X444" s="256" cm="1">
        <f t="array" aca="1" ref="X444" ca="1">_xlfn.XLOOKUP($A444&amp;$B444,'[5]产值及收款计划（2026）'!$A:$A&amp;'[5]产值及收款计划（2026）'!$B:$B,'[5]产值及收款计划（2026）'!X:X)</f>
        <v>0</v>
      </c>
      <c r="Y444" s="256" cm="1">
        <f t="array" aca="1" ref="Y444" ca="1">_xlfn.XLOOKUP($A444&amp;$B444,'[5]产值及收款计划（2026）'!$A:$A&amp;'[5]产值及收款计划（2026）'!$B:$B,'[5]产值及收款计划（2026）'!Y:Y)</f>
        <v>0</v>
      </c>
      <c r="Z444" s="256" cm="1">
        <f t="array" aca="1" ref="Z444" ca="1">_xlfn.XLOOKUP($A444&amp;$B444,'[5]产值及收款计划（2026）'!$A:$A&amp;'[5]产值及收款计划（2026）'!$B:$B,'[5]产值及收款计划（2026）'!Z:Z)</f>
        <v>0</v>
      </c>
      <c r="AA444" s="256" cm="1">
        <f t="array" aca="1" ref="AA444" ca="1">_xlfn.XLOOKUP($A444&amp;$B444,'[5]产值及收款计划（2026）'!$A:$A&amp;'[5]产值及收款计划（2026）'!$B:$B,'[5]产值及收款计划（2026）'!AA:AA)</f>
        <v>0</v>
      </c>
      <c r="AB444" s="256" cm="1">
        <f t="array" aca="1" ref="AB444" ca="1">_xlfn.XLOOKUP($A444&amp;$B444,'[5]产值及收款计划（2026）'!$A:$A&amp;'[5]产值及收款计划（2026）'!$B:$B,'[5]产值及收款计划（2026）'!AB:AB)</f>
        <v>0</v>
      </c>
      <c r="AC444" s="256" cm="1">
        <f t="array" aca="1" ref="AC444" ca="1">_xlfn.XLOOKUP($A444&amp;$B444,'[5]产值及收款计划（2026）'!$A:$A&amp;'[5]产值及收款计划（2026）'!$B:$B,'[5]产值及收款计划（2026）'!AC:AC)</f>
        <v>0</v>
      </c>
      <c r="AD444" s="256" cm="1">
        <f t="array" aca="1" ref="AD444" ca="1">_xlfn.XLOOKUP($A444&amp;$B444,'[5]产值及收款计划（2026）'!$A:$A&amp;'[5]产值及收款计划（2026）'!$B:$B,'[5]产值及收款计划（2026）'!AD:AD)</f>
        <v>0</v>
      </c>
      <c r="AE444" s="256" cm="1">
        <f t="array" aca="1" ref="AE444" ca="1">_xlfn.XLOOKUP($A444&amp;$B444,'[5]产值及收款计划（2026）'!$A:$A&amp;'[5]产值及收款计划（2026）'!$B:$B,'[5]产值及收款计划（2026）'!AE:AE)</f>
        <v>0</v>
      </c>
      <c r="AF444" s="256" cm="1">
        <f t="array" aca="1" ref="AF444" ca="1">_xlfn.XLOOKUP($A444&amp;$B444,'[5]产值及收款计划（2026）'!$A:$A&amp;'[5]产值及收款计划（2026）'!$B:$B,'[5]产值及收款计划（2026）'!AF:AF)</f>
        <v>0</v>
      </c>
      <c r="AG444" s="256" cm="1">
        <f t="array" aca="1" ref="AG444" ca="1">_xlfn.XLOOKUP($A444&amp;$B444,'[5]产值及收款计划（2026）'!$A:$A&amp;'[5]产值及收款计划（2026）'!$B:$B,'[5]产值及收款计划（2026）'!AG:AG)</f>
        <v>0</v>
      </c>
      <c r="AH444" s="256" cm="1">
        <f t="array" aca="1" ref="AH444" ca="1">_xlfn.XLOOKUP($A444&amp;$B444,'[5]产值及收款计划（2026）'!$A:$A&amp;'[5]产值及收款计划（2026）'!$B:$B,'[5]产值及收款计划（2026）'!AH:AH)</f>
        <v>0</v>
      </c>
      <c r="AI444" s="256" cm="1">
        <f t="array" aca="1" ref="AI444" ca="1">_xlfn.XLOOKUP($A444&amp;$B444,'[5]产值及收款计划（2026）'!$A:$A&amp;'[5]产值及收款计划（2026）'!$B:$B,'[5]产值及收款计划（2026）'!AI:AI)</f>
        <v>0</v>
      </c>
      <c r="AJ444" s="256" cm="1">
        <f t="array" aca="1" ref="AJ444" ca="1">_xlfn.XLOOKUP($A444&amp;$B444,'[5]产值及收款计划（2026）'!$A:$A&amp;'[5]产值及收款计划（2026）'!$B:$B,'[5]产值及收款计划（2026）'!AJ:AJ)</f>
        <v>0</v>
      </c>
      <c r="AK444" s="256" cm="1">
        <f t="array" aca="1" ref="AK444" ca="1">_xlfn.XLOOKUP($A444&amp;$B444,'[5]产值及收款计划（2026）'!$A:$A&amp;'[5]产值及收款计划（2026）'!$B:$B,'[5]产值及收款计划（2026）'!AK:AK)</f>
        <v>0</v>
      </c>
      <c r="AL444" s="256" cm="1">
        <f t="array" aca="1" ref="AL444" ca="1">_xlfn.XLOOKUP($A444&amp;$B444,'[5]产值及收款计划（2026）'!$A:$A&amp;'[5]产值及收款计划（2026）'!$B:$B,'[5]产值及收款计划（2026）'!AL:AL)</f>
        <v>0</v>
      </c>
      <c r="AM444" s="263" t="e" cm="1">
        <f t="array" aca="1" ref="AM444" ca="1">_xlfn.LET(_xlpm.勾选月份状态数组,TRANSPOSE('PPT(12-15页）-TOP10'!$A$3:$A$14),_xlpm.选择数据区,IF('PPT(12-15页）-TOP10'!$E$3="收款",$BA444:$BL444,$AA444:$AL444),SUM(_xlfn._xlws.FILTER(_xlpm.选择数据区,_xlpm.勾选月份状态数组,"")))</f>
        <v>#NAME?</v>
      </c>
      <c r="AN444" s="256" t="e" cm="1">
        <f t="array" aca="1" ref="AN444" ca="1">_xlfn.LET(_xlpm.勾选月份状态数组,TRANSPOSE('PPT(12-15页）-TOP10'!$A$3:$A$14),_xlpm.选择数据区,IF('PPT(12-15页）-TOP10'!$E$3="收款",$DA444:$DL444,$CA444:$CL444),SUM(_xlfn._xlws.FILTER(_xlpm.选择数据区,_xlpm.勾选月份状态数组,"")))</f>
        <v>#NAME?</v>
      </c>
      <c r="AO444" s="256">
        <f ca="1">SUM(CA444:CC444)+SUM(AD444:AL444)</f>
        <v>0</v>
      </c>
      <c r="AP444" s="256"/>
      <c r="AQ444" s="256"/>
      <c r="AR444" s="256"/>
      <c r="AS444" s="256" cm="1">
        <f t="array" aca="1" ref="AS444" ca="1">_xlfn.XLOOKUP($A444&amp;$B444,'[5]产值及收款计划（2026）'!$A:$A&amp;'[5]产值及收款计划（2026）'!$B:$B,'[5]产值及收款计划（2026）'!AS:AS)</f>
        <v>0</v>
      </c>
      <c r="AT444" s="256" cm="1">
        <f t="array" aca="1" ref="AT444" ca="1">_xlfn.XLOOKUP($A444&amp;$B444,'[5]产值及收款计划（2026）'!$A:$A&amp;'[5]产值及收款计划（2026）'!$B:$B,'[5]产值及收款计划（2026）'!AT:AT)</f>
        <v>0</v>
      </c>
      <c r="AU444" s="256" cm="1">
        <f t="array" aca="1" ref="AU444" ca="1">_xlfn.XLOOKUP($A444&amp;$B444,'[5]产值及收款计划（2026）'!$A:$A&amp;'[5]产值及收款计划（2026）'!$B:$B,'[5]产值及收款计划（2026）'!AU:AU)</f>
        <v>0</v>
      </c>
      <c r="AV444" s="256" cm="1">
        <f t="array" aca="1" ref="AV444" ca="1">_xlfn.XLOOKUP($A444&amp;$B444,'[5]产值及收款计划（2026）'!$A:$A&amp;'[5]产值及收款计划（2026）'!$B:$B,'[5]产值及收款计划（2026）'!AV:AV)</f>
        <v>0</v>
      </c>
      <c r="AW444" s="256" cm="1">
        <f t="array" aca="1" ref="AW444" ca="1">_xlfn.XLOOKUP($A444&amp;$B444,'[5]产值及收款计划（2026）'!$A:$A&amp;'[5]产值及收款计划（2026）'!$B:$B,'[5]产值及收款计划（2026）'!AW:AW)</f>
        <v>14.842943</v>
      </c>
      <c r="AX444" s="256" cm="1">
        <f t="array" aca="1" ref="AX444" ca="1">_xlfn.XLOOKUP($A444&amp;$B444,'[5]产值及收款计划（2026）'!$A:$A&amp;'[5]产值及收款计划（2026）'!$B:$B,'[5]产值及收款计划（2026）'!AX:AX)</f>
        <v>0</v>
      </c>
      <c r="AY444" s="256" cm="1">
        <f t="array" aca="1" ref="AY444" ca="1">_xlfn.XLOOKUP($A444&amp;$B444,'[5]产值及收款计划（2026）'!$A:$A&amp;'[5]产值及收款计划（2026）'!$B:$B,'[5]产值及收款计划（2026）'!AY:AY)</f>
        <v>0.525057</v>
      </c>
      <c r="AZ444" s="256" cm="1">
        <f t="array" aca="1" ref="AZ444" ca="1">_xlfn.XLOOKUP($A444&amp;$B444,'[5]产值及收款计划（2026）'!$A:$A&amp;'[5]产值及收款计划（2026）'!$B:$B,'[5]产值及收款计划（2026）'!AZ:AZ)</f>
        <v>0.525057</v>
      </c>
      <c r="BA444" s="256" cm="1">
        <f t="array" aca="1" ref="BA444" ca="1">_xlfn.XLOOKUP($A444&amp;$B444,'[5]产值及收款计划（2026）'!$A:$A&amp;'[5]产值及收款计划（2026）'!$B:$B,'[5]产值及收款计划（2026）'!BA:BA)</f>
        <v>0</v>
      </c>
      <c r="BB444" s="256" cm="1">
        <f t="array" aca="1" ref="BB444" ca="1">_xlfn.XLOOKUP($A444&amp;$B444,'[5]产值及收款计划（2026）'!$A:$A&amp;'[5]产值及收款计划（2026）'!$B:$B,'[5]产值及收款计划（2026）'!BB:BB)</f>
        <v>0</v>
      </c>
      <c r="BC444" s="256" cm="1">
        <f t="array" aca="1" ref="BC444" ca="1">_xlfn.XLOOKUP($A444&amp;$B444,'[5]产值及收款计划（2026）'!$A:$A&amp;'[5]产值及收款计划（2026）'!$B:$B,'[5]产值及收款计划（2026）'!BC:BC)</f>
        <v>0</v>
      </c>
      <c r="BD444" s="256" cm="1">
        <f t="array" aca="1" ref="BD444" ca="1">_xlfn.XLOOKUP($A444&amp;$B444,'[5]产值及收款计划（2026）'!$A:$A&amp;'[5]产值及收款计划（2026）'!$B:$B,'[5]产值及收款计划（2026）'!BD:BD)</f>
        <v>0</v>
      </c>
      <c r="BE444" s="256" cm="1">
        <f t="array" aca="1" ref="BE444" ca="1">_xlfn.XLOOKUP($A444&amp;$B444,'[5]产值及收款计划（2026）'!$A:$A&amp;'[5]产值及收款计划（2026）'!$B:$B,'[5]产值及收款计划（2026）'!BE:BE)</f>
        <v>0</v>
      </c>
      <c r="BF444" s="256" cm="1">
        <f t="array" aca="1" ref="BF444" ca="1">_xlfn.XLOOKUP($A444&amp;$B444,'[5]产值及收款计划（2026）'!$A:$A&amp;'[5]产值及收款计划（2026）'!$B:$B,'[5]产值及收款计划（2026）'!BF:BF)</f>
        <v>0</v>
      </c>
      <c r="BG444" s="256" cm="1">
        <f t="array" aca="1" ref="BG444" ca="1">_xlfn.XLOOKUP($A444&amp;$B444,'[5]产值及收款计划（2026）'!$A:$A&amp;'[5]产值及收款计划（2026）'!$B:$B,'[5]产值及收款计划（2026）'!BG:BG)</f>
        <v>0</v>
      </c>
      <c r="BH444" s="256" cm="1">
        <f t="array" aca="1" ref="BH444" ca="1">_xlfn.XLOOKUP($A444&amp;$B444,'[5]产值及收款计划（2026）'!$A:$A&amp;'[5]产值及收款计划（2026）'!$B:$B,'[5]产值及收款计划（2026）'!BH:BH)</f>
        <v>0</v>
      </c>
      <c r="BI444" s="256" cm="1">
        <f t="array" aca="1" ref="BI444" ca="1">_xlfn.XLOOKUP($A444&amp;$B444,'[5]产值及收款计划（2026）'!$A:$A&amp;'[5]产值及收款计划（2026）'!$B:$B,'[5]产值及收款计划（2026）'!BI:BI)</f>
        <v>0</v>
      </c>
      <c r="BJ444" s="256" cm="1">
        <f t="array" aca="1" ref="BJ444" ca="1">_xlfn.XLOOKUP($A444&amp;$B444,'[5]产值及收款计划（2026）'!$A:$A&amp;'[5]产值及收款计划（2026）'!$B:$B,'[5]产值及收款计划（2026）'!BJ:BJ)</f>
        <v>0</v>
      </c>
      <c r="BK444" s="256" cm="1">
        <f t="array" aca="1" ref="BK444" ca="1">_xlfn.XLOOKUP($A444&amp;$B444,'[5]产值及收款计划（2026）'!$A:$A&amp;'[5]产值及收款计划（2026）'!$B:$B,'[5]产值及收款计划（2026）'!BK:BK)</f>
        <v>0</v>
      </c>
      <c r="BL444" s="256" cm="1">
        <f t="array" aca="1" ref="BL444" ca="1">_xlfn.XLOOKUP($A444&amp;$B444,'[5]产值及收款计划（2026）'!$A:$A&amp;'[5]产值及收款计划（2026）'!$B:$B,'[5]产值及收款计划（2026）'!BL:BL)</f>
        <v>0</v>
      </c>
      <c r="BM444" s="256"/>
      <c r="BN444" s="256"/>
      <c r="BO444" s="256"/>
      <c r="BP444" s="256"/>
      <c r="BQ444" s="255" t="str" cm="1">
        <f t="array" aca="1" ref="BQ444" ca="1">_xlfn.XLOOKUP($A444&amp;$B444,'[5]产值及收款计划（2026）'!$A:$A&amp;'[5]产值及收款计划（2026）'!$B:$B,'[5]产值及收款计划（2026）'!BQ:BQ)</f>
        <v>上海隧道工程股份有限公司-澳门分公司</v>
      </c>
      <c r="BR444" s="256" cm="1">
        <f t="array" aca="1" ref="BR444" ca="1">_xlfn.XLOOKUP($A444&amp;$B444,'[5]产值及收款计划（2026）'!$A:$A&amp;'[5]产值及收款计划（2026）'!$B:$B,'[5]产值及收款计划（2026）'!BR:BR)</f>
        <v>0</v>
      </c>
      <c r="CA444" s="256" cm="1">
        <f t="array" aca="1" ref="CA444" ca="1">_xlfn.XLOOKUP($A444&amp;$B444,'[5]产值及收款计划（2026）'!$A:$A&amp;'[5]产值及收款计划（2026）'!$B:$B,'[5]产值及收款计划（2026）'!CA:CA)</f>
        <v>0</v>
      </c>
      <c r="CB444" s="256" cm="1">
        <f t="array" aca="1" ref="CB444" ca="1">_xlfn.XLOOKUP($A444&amp;$B444,'[5]产值及收款计划（2026）'!$A:$A&amp;'[5]产值及收款计划（2026）'!$B:$B,'[5]产值及收款计划（2026）'!CB:CB)</f>
        <v>0</v>
      </c>
      <c r="CC444" s="256" cm="1">
        <f t="array" aca="1" ref="CC444" ca="1">_xlfn.XLOOKUP($A444&amp;$B444,'[5]产值及收款计划（2026）'!$A:$A&amp;'[5]产值及收款计划（2026）'!$B:$B,'[5]产值及收款计划（2026）'!CC:CC)</f>
        <v>0</v>
      </c>
      <c r="CD444" s="256" cm="1">
        <f t="array" aca="1" ref="CD444" ca="1">_xlfn.XLOOKUP($A444&amp;$B444,'[5]产值及收款计划（2026）'!$A:$A&amp;'[5]产值及收款计划（2026）'!$B:$B,'[5]产值及收款计划（2026）'!CD:CD)</f>
        <v>0</v>
      </c>
      <c r="CE444" s="256" cm="1">
        <f t="array" aca="1" ref="CE444" ca="1">_xlfn.XLOOKUP($A444&amp;$B444,'[5]产值及收款计划（2026）'!$A:$A&amp;'[5]产值及收款计划（2026）'!$B:$B,'[5]产值及收款计划（2026）'!CE:CE)</f>
        <v>0</v>
      </c>
      <c r="CF444" s="256" cm="1">
        <f t="array" aca="1" ref="CF444" ca="1">_xlfn.XLOOKUP($A444&amp;$B444,'[5]产值及收款计划（2026）'!$A:$A&amp;'[5]产值及收款计划（2026）'!$B:$B,'[5]产值及收款计划（2026）'!CF:CF)</f>
        <v>0</v>
      </c>
      <c r="CG444" s="256" cm="1">
        <f t="array" aca="1" ref="CG444" ca="1">_xlfn.XLOOKUP($A444&amp;$B444,'[5]产值及收款计划（2026）'!$A:$A&amp;'[5]产值及收款计划（2026）'!$B:$B,'[5]产值及收款计划（2026）'!CG:CG)</f>
        <v>0</v>
      </c>
      <c r="CH444" s="256" cm="1">
        <f t="array" aca="1" ref="CH444" ca="1">_xlfn.XLOOKUP($A444&amp;$B444,'[5]产值及收款计划（2026）'!$A:$A&amp;'[5]产值及收款计划（2026）'!$B:$B,'[5]产值及收款计划（2026）'!CH:CH)</f>
        <v>0</v>
      </c>
      <c r="CI444" s="256" cm="1">
        <f t="array" aca="1" ref="CI444" ca="1">_xlfn.XLOOKUP($A444&amp;$B444,'[5]产值及收款计划（2026）'!$A:$A&amp;'[5]产值及收款计划（2026）'!$B:$B,'[5]产值及收款计划（2026）'!CI:CI)</f>
        <v>0</v>
      </c>
      <c r="CJ444" s="256" cm="1">
        <f t="array" aca="1" ref="CJ444" ca="1">_xlfn.XLOOKUP($A444&amp;$B444,'[5]产值及收款计划（2026）'!$A:$A&amp;'[5]产值及收款计划（2026）'!$B:$B,'[5]产值及收款计划（2026）'!CJ:CJ)</f>
        <v>0</v>
      </c>
      <c r="CK444" s="256" cm="1">
        <f t="array" aca="1" ref="CK444" ca="1">_xlfn.XLOOKUP($A444&amp;$B444,'[5]产值及收款计划（2026）'!$A:$A&amp;'[5]产值及收款计划（2026）'!$B:$B,'[5]产值及收款计划（2026）'!CK:CK)</f>
        <v>0</v>
      </c>
      <c r="CL444" s="256" cm="1">
        <f t="array" aca="1" ref="CL444" ca="1">_xlfn.XLOOKUP($A444&amp;$B444,'[5]产值及收款计划（2026）'!$A:$A&amp;'[5]产值及收款计划（2026）'!$B:$B,'[5]产值及收款计划（2026）'!CL:CL)</f>
        <v>0</v>
      </c>
      <c r="DA444" s="256" cm="1">
        <f t="array" aca="1" ref="DA444" ca="1">_xlfn.XLOOKUP($A444&amp;$B444,'[5]产值及收款计划（2026）'!$A:$A&amp;'[5]产值及收款计划（2026）'!$B:$B,'[5]产值及收款计划（2026）'!DA:DA)</f>
        <v>0</v>
      </c>
      <c r="DB444" s="256" cm="1">
        <f t="array" aca="1" ref="DB444" ca="1">_xlfn.XLOOKUP($A444&amp;$B444,'[5]产值及收款计划（2026）'!$A:$A&amp;'[5]产值及收款计划（2026）'!$B:$B,'[5]产值及收款计划（2026）'!DB:DB)</f>
        <v>0</v>
      </c>
      <c r="DC444" s="256" cm="1">
        <f t="array" aca="1" ref="DC444" ca="1">_xlfn.XLOOKUP($A444&amp;$B444,'[5]产值及收款计划（2026）'!$A:$A&amp;'[5]产值及收款计划（2026）'!$B:$B,'[5]产值及收款计划（2026）'!DC:DC)</f>
        <v>0</v>
      </c>
      <c r="DD444" s="256" cm="1">
        <f t="array" aca="1" ref="DD444" ca="1">_xlfn.XLOOKUP($A444&amp;$B444,'[5]产值及收款计划（2026）'!$A:$A&amp;'[5]产值及收款计划（2026）'!$B:$B,'[5]产值及收款计划（2026）'!DD:DD)</f>
        <v>0</v>
      </c>
      <c r="DE444" s="256" cm="1">
        <f t="array" aca="1" ref="DE444" ca="1">_xlfn.XLOOKUP($A444&amp;$B444,'[5]产值及收款计划（2026）'!$A:$A&amp;'[5]产值及收款计划（2026）'!$B:$B,'[5]产值及收款计划（2026）'!DE:DE)</f>
        <v>0</v>
      </c>
      <c r="DF444" s="256" cm="1">
        <f t="array" aca="1" ref="DF444" ca="1">_xlfn.XLOOKUP($A444&amp;$B444,'[5]产值及收款计划（2026）'!$A:$A&amp;'[5]产值及收款计划（2026）'!$B:$B,'[5]产值及收款计划（2026）'!DF:DF)</f>
        <v>0</v>
      </c>
      <c r="DG444" s="256" cm="1">
        <f t="array" aca="1" ref="DG444" ca="1">_xlfn.XLOOKUP($A444&amp;$B444,'[5]产值及收款计划（2026）'!$A:$A&amp;'[5]产值及收款计划（2026）'!$B:$B,'[5]产值及收款计划（2026）'!DG:DG)</f>
        <v>0</v>
      </c>
      <c r="DH444" s="256" cm="1">
        <f t="array" aca="1" ref="DH444" ca="1">_xlfn.XLOOKUP($A444&amp;$B444,'[5]产值及收款计划（2026）'!$A:$A&amp;'[5]产值及收款计划（2026）'!$B:$B,'[5]产值及收款计划（2026）'!DH:DH)</f>
        <v>0</v>
      </c>
      <c r="DI444" s="256" cm="1">
        <f t="array" aca="1" ref="DI444" ca="1">_xlfn.XLOOKUP($A444&amp;$B444,'[5]产值及收款计划（2026）'!$A:$A&amp;'[5]产值及收款计划（2026）'!$B:$B,'[5]产值及收款计划（2026）'!DI:DI)</f>
        <v>0</v>
      </c>
      <c r="DJ444" s="256" cm="1">
        <f t="array" aca="1" ref="DJ444" ca="1">_xlfn.XLOOKUP($A444&amp;$B444,'[5]产值及收款计划（2026）'!$A:$A&amp;'[5]产值及收款计划（2026）'!$B:$B,'[5]产值及收款计划（2026）'!DJ:DJ)</f>
        <v>0</v>
      </c>
      <c r="DK444" s="256" cm="1">
        <f t="array" aca="1" ref="DK444" ca="1">_xlfn.XLOOKUP($A444&amp;$B444,'[5]产值及收款计划（2026）'!$A:$A&amp;'[5]产值及收款计划（2026）'!$B:$B,'[5]产值及收款计划（2026）'!DK:DK)</f>
        <v>0</v>
      </c>
      <c r="DL444" s="256" cm="1">
        <f t="array" aca="1" ref="DL444" ca="1">_xlfn.XLOOKUP($A444&amp;$B444,'[5]产值及收款计划（2026）'!$A:$A&amp;'[5]产值及收款计划（2026）'!$B:$B,'[5]产值及收款计划（2026）'!DL:DL)</f>
        <v>0</v>
      </c>
      <c r="DM444" s="264"/>
      <c r="DN444" s="250"/>
    </row>
    <row r="445" spans="1:118" ht="20.25" x14ac:dyDescent="0.15">
      <c r="A445" s="254">
        <f t="shared" ca="1" si="23"/>
        <v>24</v>
      </c>
      <c r="B445" s="254" t="s">
        <v>29</v>
      </c>
      <c r="C445" s="255" t="str" cm="1">
        <f t="array" aca="1" ref="C445" ca="1">_xlfn.XLOOKUP($A445&amp;$B445,'[5]产值及收款计划（2026）'!$A:$A&amp;'[5]产值及收款计划（2026）'!$B:$B,'[5]产值及收款计划（2026）'!C:C)</f>
        <v>SJHT2019102800081</v>
      </c>
      <c r="D445" s="255" t="str" cm="1">
        <f t="array" aca="1" ref="D445" ca="1">_xlfn.XLOOKUP($A445&amp;$B445,'[5]产值及收款计划（2026）'!$A:$A&amp;'[5]产值及收款计划（2026）'!$B:$B,'[5]产值及收款计划（2026）'!D:D)</f>
        <v>新加坡T11污水隧道智能化项目</v>
      </c>
      <c r="E445" s="256" cm="1">
        <f t="array" aca="1" ref="E445" ca="1">_xlfn.XLOOKUP($A445&amp;$B445,'[5]产值及收款计划（2026）'!$A:$A&amp;'[5]产值及收款计划（2026）'!$B:$B,'[5]产值及收款计划（2026）'!E:E)</f>
        <v>377.4271</v>
      </c>
      <c r="F445" s="256" cm="1">
        <f t="array" aca="1" ref="F445" ca="1">_xlfn.XLOOKUP($A445&amp;$B445,'[5]产值及收款计划（2026）'!$A:$A&amp;'[5]产值及收款计划（2026）'!$B:$B,'[5]产值及收款计划（2026）'!F:F)</f>
        <v>377.4271</v>
      </c>
      <c r="G445" s="256" cm="1">
        <f t="array" aca="1" ref="G445" ca="1">_xlfn.XLOOKUP($A445&amp;$B445,'[5]产值及收款计划（2026）'!$A:$A&amp;'[5]产值及收款计划（2026）'!$B:$B,'[5]产值及收款计划（2026）'!G:G)</f>
        <v>103.3831</v>
      </c>
      <c r="H445" s="256" cm="1">
        <f t="array" aca="1" ref="H445" ca="1">_xlfn.XLOOKUP($A445&amp;$B445,'[5]产值及收款计划（2026）'!$A:$A&amp;'[5]产值及收款计划（2026）'!$B:$B,'[5]产值及收款计划（2026）'!H:H)</f>
        <v>76.427099999999996</v>
      </c>
      <c r="I445" s="257" cm="1">
        <f t="array" aca="1" ref="I445" ca="1">_xlfn.XLOOKUP($A445&amp;$B445,'[5]产值及收款计划（2026）'!$A:$A&amp;'[5]产值及收款计划（2026）'!$B:$B,'[5]产值及收款计划（2026）'!I:I)</f>
        <v>0.20249499837187099</v>
      </c>
      <c r="J445" s="256" cm="1">
        <f t="array" aca="1" ref="J445" ca="1">_xlfn.XLOOKUP($A445&amp;$B445,'[5]产值及收款计划（2026）'!$A:$A&amp;'[5]产值及收款计划（2026）'!$B:$B,'[5]产值及收款计划（2026）'!J:J)</f>
        <v>0</v>
      </c>
      <c r="K445" s="256" cm="1">
        <f t="array" aca="1" ref="K445" ca="1">_xlfn.XLOOKUP($A445&amp;$B445,'[5]产值及收款计划（2026）'!$A:$A&amp;'[5]产值及收款计划（2026）'!$B:$B,'[5]产值及收款计划（2026）'!K:K)</f>
        <v>0</v>
      </c>
      <c r="L445" s="256" cm="1">
        <f t="array" aca="1" ref="L445" ca="1">_xlfn.XLOOKUP($A445&amp;$B445,'[5]产值及收款计划（2026）'!$A:$A&amp;'[5]产值及收款计划（2026）'!$B:$B,'[5]产值及收款计划（2026）'!L:L)</f>
        <v>0</v>
      </c>
      <c r="M445" s="256" t="str" cm="1">
        <f t="array" aca="1" ref="M445" ca="1">_xlfn.XLOOKUP($A445&amp;$B445,'[5]产值及收款计划（2026）'!$A:$A&amp;'[5]产值及收款计划（2026）'!$B:$B,'[5]产值及收款计划（2026）'!M:M)</f>
        <v>主导</v>
      </c>
      <c r="N445" s="256" t="str" cm="1">
        <f t="array" aca="1" ref="N445" ca="1">_xlfn.XLOOKUP($A445&amp;$B445,'[5]产值及收款计划（2026）'!$A:$A&amp;'[5]产值及收款计划（2026）'!$B:$B,'[5]产值及收款计划（2026）'!N:N)</f>
        <v>许清亮团队</v>
      </c>
      <c r="O445" s="256" t="str" cm="1">
        <f t="array" aca="1" ref="O445" ca="1">_xlfn.XLOOKUP($A445&amp;$B445,'[5]产值及收款计划（2026）'!$A:$A&amp;'[5]产值及收款计划（2026）'!$B:$B,'[5]产值及收款计划（2026）'!O:O)</f>
        <v>陈文宏</v>
      </c>
      <c r="P445" s="255" t="str" cm="1">
        <f t="array" aca="1" ref="P445" ca="1">_xlfn.XLOOKUP($A445&amp;$B445,'[5]产值及收款计划（2026）'!$A:$A&amp;'[5]产值及收款计划（2026）'!$B:$B,'[5]产值及收款计划（2026）'!P:P)</f>
        <v>在建</v>
      </c>
      <c r="Q445" s="256" cm="1">
        <f t="array" aca="1" ref="Q445" ca="1">_xlfn.XLOOKUP($A445&amp;$B445,'[5]产值及收款计划（2026）'!$A:$A&amp;'[5]产值及收款计划（2026）'!$B:$B,'[5]产值及收款计划（2026）'!Q:Q)</f>
        <v>0</v>
      </c>
      <c r="R445" s="256" cm="1">
        <f t="array" aca="1" ref="R445" ca="1">_xlfn.XLOOKUP($A445&amp;$B445,'[5]产值及收款计划（2026）'!$A:$A&amp;'[5]产值及收款计划（2026）'!$B:$B,'[5]产值及收款计划（2026）'!R:R)</f>
        <v>0</v>
      </c>
      <c r="S445" s="256" cm="1">
        <f t="array" aca="1" ref="S445" ca="1">_xlfn.XLOOKUP($A445&amp;$B445,'[5]产值及收款计划（2026）'!$A:$A&amp;'[5]产值及收款计划（2026）'!$B:$B,'[5]产值及收款计划（2026）'!S:S)</f>
        <v>0</v>
      </c>
      <c r="T445" s="256" cm="1">
        <f t="array" aca="1" ref="T445" ca="1">_xlfn.XLOOKUP($A445&amp;$B445,'[5]产值及收款计划（2026）'!$A:$A&amp;'[5]产值及收款计划（2026）'!$B:$B,'[5]产值及收款计划（2026）'!T:T)</f>
        <v>332.97179799999998</v>
      </c>
      <c r="U445" s="256" cm="1">
        <f t="array" aca="1" ref="U445" ca="1">_xlfn.XLOOKUP($A445&amp;$B445,'[5]产值及收款计划（2026）'!$A:$A&amp;'[5]产值及收款计划（2026）'!$B:$B,'[5]产值及收款计划（2026）'!U:U)</f>
        <v>0</v>
      </c>
      <c r="V445" s="256" cm="1">
        <f t="array" aca="1" ref="V445" ca="1">_xlfn.XLOOKUP($A445&amp;$B445,'[5]产值及收款计划（2026）'!$A:$A&amp;'[5]产值及收款计划（2026）'!$B:$B,'[5]产值及收款计划（2026）'!V:V)</f>
        <v>44.455302000000003</v>
      </c>
      <c r="W445" s="256" cm="1">
        <f t="array" aca="1" ref="W445" ca="1">_xlfn.XLOOKUP($A445&amp;$B445,'[5]产值及收款计划（2026）'!$A:$A&amp;'[5]产值及收款计划（2026）'!$B:$B,'[5]产值及收款计划（2026）'!W:W)</f>
        <v>0</v>
      </c>
      <c r="X445" s="256" cm="1">
        <f t="array" aca="1" ref="X445" ca="1">_xlfn.XLOOKUP($A445&amp;$B445,'[5]产值及收款计划（2026）'!$A:$A&amp;'[5]产值及收款计划（2026）'!$B:$B,'[5]产值及收款计划（2026）'!X:X)</f>
        <v>0</v>
      </c>
      <c r="Y445" s="256" cm="1">
        <f t="array" aca="1" ref="Y445" ca="1">_xlfn.XLOOKUP($A445&amp;$B445,'[5]产值及收款计划（2026）'!$A:$A&amp;'[5]产值及收款计划（2026）'!$B:$B,'[5]产值及收款计划（2026）'!Y:Y)</f>
        <v>0</v>
      </c>
      <c r="Z445" s="256" cm="1">
        <f t="array" aca="1" ref="Z445" ca="1">_xlfn.XLOOKUP($A445&amp;$B445,'[5]产值及收款计划（2026）'!$A:$A&amp;'[5]产值及收款计划（2026）'!$B:$B,'[5]产值及收款计划（2026）'!Z:Z)</f>
        <v>0</v>
      </c>
      <c r="AA445" s="256" cm="1">
        <f t="array" aca="1" ref="AA445" ca="1">_xlfn.XLOOKUP($A445&amp;$B445,'[5]产值及收款计划（2026）'!$A:$A&amp;'[5]产值及收款计划（2026）'!$B:$B,'[5]产值及收款计划（2026）'!AA:AA)</f>
        <v>0</v>
      </c>
      <c r="AB445" s="256" cm="1">
        <f t="array" aca="1" ref="AB445" ca="1">_xlfn.XLOOKUP($A445&amp;$B445,'[5]产值及收款计划（2026）'!$A:$A&amp;'[5]产值及收款计划（2026）'!$B:$B,'[5]产值及收款计划（2026）'!AB:AB)</f>
        <v>0</v>
      </c>
      <c r="AC445" s="256" cm="1">
        <f t="array" aca="1" ref="AC445" ca="1">_xlfn.XLOOKUP($A445&amp;$B445,'[5]产值及收款计划（2026）'!$A:$A&amp;'[5]产值及收款计划（2026）'!$B:$B,'[5]产值及收款计划（2026）'!AC:AC)</f>
        <v>0</v>
      </c>
      <c r="AD445" s="256" cm="1">
        <f t="array" aca="1" ref="AD445" ca="1">_xlfn.XLOOKUP($A445&amp;$B445,'[5]产值及收款计划（2026）'!$A:$A&amp;'[5]产值及收款计划（2026）'!$B:$B,'[5]产值及收款计划（2026）'!AD:AD)</f>
        <v>0</v>
      </c>
      <c r="AE445" s="256" cm="1">
        <f t="array" aca="1" ref="AE445" ca="1">_xlfn.XLOOKUP($A445&amp;$B445,'[5]产值及收款计划（2026）'!$A:$A&amp;'[5]产值及收款计划（2026）'!$B:$B,'[5]产值及收款计划（2026）'!AE:AE)</f>
        <v>0</v>
      </c>
      <c r="AF445" s="256" cm="1">
        <f t="array" aca="1" ref="AF445" ca="1">_xlfn.XLOOKUP($A445&amp;$B445,'[5]产值及收款计划（2026）'!$A:$A&amp;'[5]产值及收款计划（2026）'!$B:$B,'[5]产值及收款计划（2026）'!AF:AF)</f>
        <v>0</v>
      </c>
      <c r="AG445" s="256" cm="1">
        <f t="array" aca="1" ref="AG445" ca="1">_xlfn.XLOOKUP($A445&amp;$B445,'[5]产值及收款计划（2026）'!$A:$A&amp;'[5]产值及收款计划（2026）'!$B:$B,'[5]产值及收款计划（2026）'!AG:AG)</f>
        <v>0</v>
      </c>
      <c r="AH445" s="256" cm="1">
        <f t="array" aca="1" ref="AH445" ca="1">_xlfn.XLOOKUP($A445&amp;$B445,'[5]产值及收款计划（2026）'!$A:$A&amp;'[5]产值及收款计划（2026）'!$B:$B,'[5]产值及收款计划（2026）'!AH:AH)</f>
        <v>0</v>
      </c>
      <c r="AI445" s="256" cm="1">
        <f t="array" aca="1" ref="AI445" ca="1">_xlfn.XLOOKUP($A445&amp;$B445,'[5]产值及收款计划（2026）'!$A:$A&amp;'[5]产值及收款计划（2026）'!$B:$B,'[5]产值及收款计划（2026）'!AI:AI)</f>
        <v>0</v>
      </c>
      <c r="AJ445" s="256" cm="1">
        <f t="array" aca="1" ref="AJ445" ca="1">_xlfn.XLOOKUP($A445&amp;$B445,'[5]产值及收款计划（2026）'!$A:$A&amp;'[5]产值及收款计划（2026）'!$B:$B,'[5]产值及收款计划（2026）'!AJ:AJ)</f>
        <v>0</v>
      </c>
      <c r="AK445" s="256" cm="1">
        <f t="array" aca="1" ref="AK445" ca="1">_xlfn.XLOOKUP($A445&amp;$B445,'[5]产值及收款计划（2026）'!$A:$A&amp;'[5]产值及收款计划（2026）'!$B:$B,'[5]产值及收款计划（2026）'!AK:AK)</f>
        <v>0</v>
      </c>
      <c r="AL445" s="256" cm="1">
        <f t="array" aca="1" ref="AL445" ca="1">_xlfn.XLOOKUP($A445&amp;$B445,'[5]产值及收款计划（2026）'!$A:$A&amp;'[5]产值及收款计划（2026）'!$B:$B,'[5]产值及收款计划（2026）'!AL:AL)</f>
        <v>0</v>
      </c>
      <c r="AM445" s="263" t="e" cm="1">
        <f t="array" aca="1" ref="AM445" ca="1">_xlfn.LET(_xlpm.勾选月份状态数组,TRANSPOSE('PPT(12-15页）-TOP10'!$A$3:$A$14),_xlpm.选择数据区,IF('PPT(12-15页）-TOP10'!$E$3="收款",$BA445:$BL445,$AA445:$AL445),SUM(_xlfn._xlws.FILTER(_xlpm.选择数据区,_xlpm.勾选月份状态数组,"")))</f>
        <v>#NAME?</v>
      </c>
      <c r="AN445" s="256" t="e" cm="1">
        <f t="array" aca="1" ref="AN445" ca="1">_xlfn.LET(_xlpm.勾选月份状态数组,TRANSPOSE('PPT(12-15页）-TOP10'!$A$3:$A$14),_xlpm.选择数据区,IF('PPT(12-15页）-TOP10'!$E$3="收款",$DA445:$DL445,$CA445:$CL445),SUM(_xlfn._xlws.FILTER(_xlpm.选择数据区,_xlpm.勾选月份状态数组,"")))</f>
        <v>#NAME?</v>
      </c>
      <c r="AO445" s="256">
        <f ca="1">SUM(CA445:CC445)+SUM(AD445:AL445)</f>
        <v>0</v>
      </c>
      <c r="AP445" s="256"/>
      <c r="AQ445" s="256"/>
      <c r="AR445" s="256"/>
      <c r="AS445" s="256" cm="1">
        <f t="array" aca="1" ref="AS445" ca="1">_xlfn.XLOOKUP($A445&amp;$B445,'[5]产值及收款计划（2026）'!$A:$A&amp;'[5]产值及收款计划（2026）'!$B:$B,'[5]产值及收款计划（2026）'!AS:AS)</f>
        <v>0</v>
      </c>
      <c r="AT445" s="256" cm="1">
        <f t="array" aca="1" ref="AT445" ca="1">_xlfn.XLOOKUP($A445&amp;$B445,'[5]产值及收款计划（2026）'!$A:$A&amp;'[5]产值及收款计划（2026）'!$B:$B,'[5]产值及收款计划（2026）'!AT:AT)</f>
        <v>0</v>
      </c>
      <c r="AU445" s="256" cm="1">
        <f t="array" aca="1" ref="AU445" ca="1">_xlfn.XLOOKUP($A445&amp;$B445,'[5]产值及收款计划（2026）'!$A:$A&amp;'[5]产值及收款计划（2026）'!$B:$B,'[5]产值及收款计划（2026）'!AU:AU)</f>
        <v>0</v>
      </c>
      <c r="AV445" s="256" cm="1">
        <f t="array" aca="1" ref="AV445" ca="1">_xlfn.XLOOKUP($A445&amp;$B445,'[5]产值及收款计划（2026）'!$A:$A&amp;'[5]产值及收款计划（2026）'!$B:$B,'[5]产值及收款计划（2026）'!AV:AV)</f>
        <v>0</v>
      </c>
      <c r="AW445" s="256" cm="1">
        <f t="array" aca="1" ref="AW445" ca="1">_xlfn.XLOOKUP($A445&amp;$B445,'[5]产值及收款计划（2026）'!$A:$A&amp;'[5]产值及收款计划（2026）'!$B:$B,'[5]产值及收款计划（2026）'!AW:AW)</f>
        <v>294.676738</v>
      </c>
      <c r="AX445" s="256" cm="1">
        <f t="array" aca="1" ref="AX445" ca="1">_xlfn.XLOOKUP($A445&amp;$B445,'[5]产值及收款计划（2026）'!$A:$A&amp;'[5]产值及收款计划（2026）'!$B:$B,'[5]产值及收款计划（2026）'!AX:AX)</f>
        <v>0</v>
      </c>
      <c r="AY445" s="256" cm="1">
        <f t="array" aca="1" ref="AY445" ca="1">_xlfn.XLOOKUP($A445&amp;$B445,'[5]产值及收款计划（2026）'!$A:$A&amp;'[5]产值及收款计划（2026）'!$B:$B,'[5]产值及收款计划（2026）'!AY:AY)</f>
        <v>82.750361999999996</v>
      </c>
      <c r="AZ445" s="256" cm="1">
        <f t="array" aca="1" ref="AZ445" ca="1">_xlfn.XLOOKUP($A445&amp;$B445,'[5]产值及收款计划（2026）'!$A:$A&amp;'[5]产值及收款计划（2026）'!$B:$B,'[5]产值及收款计划（2026）'!AZ:AZ)</f>
        <v>38.295059999999999</v>
      </c>
      <c r="BA445" s="256" cm="1">
        <f t="array" aca="1" ref="BA445" ca="1">_xlfn.XLOOKUP($A445&amp;$B445,'[5]产值及收款计划（2026）'!$A:$A&amp;'[5]产值及收款计划（2026）'!$B:$B,'[5]产值及收款计划（2026）'!BA:BA)</f>
        <v>0</v>
      </c>
      <c r="BB445" s="256" cm="1">
        <f t="array" aca="1" ref="BB445" ca="1">_xlfn.XLOOKUP($A445&amp;$B445,'[5]产值及收款计划（2026）'!$A:$A&amp;'[5]产值及收款计划（2026）'!$B:$B,'[5]产值及收款计划（2026）'!BB:BB)</f>
        <v>0</v>
      </c>
      <c r="BC445" s="256" cm="1">
        <f t="array" aca="1" ref="BC445" ca="1">_xlfn.XLOOKUP($A445&amp;$B445,'[5]产值及收款计划（2026）'!$A:$A&amp;'[5]产值及收款计划（2026）'!$B:$B,'[5]产值及收款计划（2026）'!BC:BC)</f>
        <v>0</v>
      </c>
      <c r="BD445" s="256" cm="1">
        <f t="array" aca="1" ref="BD445" ca="1">_xlfn.XLOOKUP($A445&amp;$B445,'[5]产值及收款计划（2026）'!$A:$A&amp;'[5]产值及收款计划（2026）'!$B:$B,'[5]产值及收款计划（2026）'!BD:BD)</f>
        <v>0</v>
      </c>
      <c r="BE445" s="256" cm="1">
        <f t="array" aca="1" ref="BE445" ca="1">_xlfn.XLOOKUP($A445&amp;$B445,'[5]产值及收款计划（2026）'!$A:$A&amp;'[5]产值及收款计划（2026）'!$B:$B,'[5]产值及收款计划（2026）'!BE:BE)</f>
        <v>0</v>
      </c>
      <c r="BF445" s="256" cm="1">
        <f t="array" aca="1" ref="BF445" ca="1">_xlfn.XLOOKUP($A445&amp;$B445,'[5]产值及收款计划（2026）'!$A:$A&amp;'[5]产值及收款计划（2026）'!$B:$B,'[5]产值及收款计划（2026）'!BF:BF)</f>
        <v>0</v>
      </c>
      <c r="BG445" s="256" cm="1">
        <f t="array" aca="1" ref="BG445" ca="1">_xlfn.XLOOKUP($A445&amp;$B445,'[5]产值及收款计划（2026）'!$A:$A&amp;'[5]产值及收款计划（2026）'!$B:$B,'[5]产值及收款计划（2026）'!BG:BG)</f>
        <v>0</v>
      </c>
      <c r="BH445" s="256" cm="1">
        <f t="array" aca="1" ref="BH445" ca="1">_xlfn.XLOOKUP($A445&amp;$B445,'[5]产值及收款计划（2026）'!$A:$A&amp;'[5]产值及收款计划（2026）'!$B:$B,'[5]产值及收款计划（2026）'!BH:BH)</f>
        <v>0</v>
      </c>
      <c r="BI445" s="256" cm="1">
        <f t="array" aca="1" ref="BI445" ca="1">_xlfn.XLOOKUP($A445&amp;$B445,'[5]产值及收款计划（2026）'!$A:$A&amp;'[5]产值及收款计划（2026）'!$B:$B,'[5]产值及收款计划（2026）'!BI:BI)</f>
        <v>0</v>
      </c>
      <c r="BJ445" s="256" cm="1">
        <f t="array" aca="1" ref="BJ445" ca="1">_xlfn.XLOOKUP($A445&amp;$B445,'[5]产值及收款计划（2026）'!$A:$A&amp;'[5]产值及收款计划（2026）'!$B:$B,'[5]产值及收款计划（2026）'!BJ:BJ)</f>
        <v>0</v>
      </c>
      <c r="BK445" s="256" cm="1">
        <f t="array" aca="1" ref="BK445" ca="1">_xlfn.XLOOKUP($A445&amp;$B445,'[5]产值及收款计划（2026）'!$A:$A&amp;'[5]产值及收款计划（2026）'!$B:$B,'[5]产值及收款计划（2026）'!BK:BK)</f>
        <v>0</v>
      </c>
      <c r="BL445" s="256" cm="1">
        <f t="array" aca="1" ref="BL445" ca="1">_xlfn.XLOOKUP($A445&amp;$B445,'[5]产值及收款计划（2026）'!$A:$A&amp;'[5]产值及收款计划（2026）'!$B:$B,'[5]产值及收款计划（2026）'!BL:BL)</f>
        <v>0</v>
      </c>
      <c r="BM445" s="256"/>
      <c r="BN445" s="256"/>
      <c r="BO445" s="256"/>
      <c r="BP445" s="256"/>
      <c r="BQ445" s="255" t="str" cm="1">
        <f t="array" aca="1" ref="BQ445" ca="1">_xlfn.XLOOKUP($A445&amp;$B445,'[5]产值及收款计划（2026）'!$A:$A&amp;'[5]产值及收款计划（2026）'!$B:$B,'[5]产值及收款计划（2026）'!BQ:BQ)</f>
        <v>上海隧道工程股份（新加坡）有限公司</v>
      </c>
      <c r="BR445" s="256" cm="1">
        <f t="array" aca="1" ref="BR445" ca="1">_xlfn.XLOOKUP($A445&amp;$B445,'[5]产值及收款计划（2026）'!$A:$A&amp;'[5]产值及收款计划（2026）'!$B:$B,'[5]产值及收款计划（2026）'!BR:BR)</f>
        <v>0</v>
      </c>
      <c r="CA445" s="256" cm="1">
        <f t="array" aca="1" ref="CA445" ca="1">_xlfn.XLOOKUP($A445&amp;$B445,'[5]产值及收款计划（2026）'!$A:$A&amp;'[5]产值及收款计划（2026）'!$B:$B,'[5]产值及收款计划（2026）'!CA:CA)</f>
        <v>0</v>
      </c>
      <c r="CB445" s="256" cm="1">
        <f t="array" aca="1" ref="CB445" ca="1">_xlfn.XLOOKUP($A445&amp;$B445,'[5]产值及收款计划（2026）'!$A:$A&amp;'[5]产值及收款计划（2026）'!$B:$B,'[5]产值及收款计划（2026）'!CB:CB)</f>
        <v>0</v>
      </c>
      <c r="CC445" s="256" cm="1">
        <f t="array" aca="1" ref="CC445" ca="1">_xlfn.XLOOKUP($A445&amp;$B445,'[5]产值及收款计划（2026）'!$A:$A&amp;'[5]产值及收款计划（2026）'!$B:$B,'[5]产值及收款计划（2026）'!CC:CC)</f>
        <v>0</v>
      </c>
      <c r="CD445" s="256" cm="1">
        <f t="array" aca="1" ref="CD445" ca="1">_xlfn.XLOOKUP($A445&amp;$B445,'[5]产值及收款计划（2026）'!$A:$A&amp;'[5]产值及收款计划（2026）'!$B:$B,'[5]产值及收款计划（2026）'!CD:CD)</f>
        <v>0</v>
      </c>
      <c r="CE445" s="256" cm="1">
        <f t="array" aca="1" ref="CE445" ca="1">_xlfn.XLOOKUP($A445&amp;$B445,'[5]产值及收款计划（2026）'!$A:$A&amp;'[5]产值及收款计划（2026）'!$B:$B,'[5]产值及收款计划（2026）'!CE:CE)</f>
        <v>0</v>
      </c>
      <c r="CF445" s="256" cm="1">
        <f t="array" aca="1" ref="CF445" ca="1">_xlfn.XLOOKUP($A445&amp;$B445,'[5]产值及收款计划（2026）'!$A:$A&amp;'[5]产值及收款计划（2026）'!$B:$B,'[5]产值及收款计划（2026）'!CF:CF)</f>
        <v>0</v>
      </c>
      <c r="CG445" s="256" cm="1">
        <f t="array" aca="1" ref="CG445" ca="1">_xlfn.XLOOKUP($A445&amp;$B445,'[5]产值及收款计划（2026）'!$A:$A&amp;'[5]产值及收款计划（2026）'!$B:$B,'[5]产值及收款计划（2026）'!CG:CG)</f>
        <v>0</v>
      </c>
      <c r="CH445" s="256" cm="1">
        <f t="array" aca="1" ref="CH445" ca="1">_xlfn.XLOOKUP($A445&amp;$B445,'[5]产值及收款计划（2026）'!$A:$A&amp;'[5]产值及收款计划（2026）'!$B:$B,'[5]产值及收款计划（2026）'!CH:CH)</f>
        <v>0</v>
      </c>
      <c r="CI445" s="256" cm="1">
        <f t="array" aca="1" ref="CI445" ca="1">_xlfn.XLOOKUP($A445&amp;$B445,'[5]产值及收款计划（2026）'!$A:$A&amp;'[5]产值及收款计划（2026）'!$B:$B,'[5]产值及收款计划（2026）'!CI:CI)</f>
        <v>0</v>
      </c>
      <c r="CJ445" s="256" cm="1">
        <f t="array" aca="1" ref="CJ445" ca="1">_xlfn.XLOOKUP($A445&amp;$B445,'[5]产值及收款计划（2026）'!$A:$A&amp;'[5]产值及收款计划（2026）'!$B:$B,'[5]产值及收款计划（2026）'!CJ:CJ)</f>
        <v>0</v>
      </c>
      <c r="CK445" s="256" cm="1">
        <f t="array" aca="1" ref="CK445" ca="1">_xlfn.XLOOKUP($A445&amp;$B445,'[5]产值及收款计划（2026）'!$A:$A&amp;'[5]产值及收款计划（2026）'!$B:$B,'[5]产值及收款计划（2026）'!CK:CK)</f>
        <v>0</v>
      </c>
      <c r="CL445" s="256" cm="1">
        <f t="array" aca="1" ref="CL445" ca="1">_xlfn.XLOOKUP($A445&amp;$B445,'[5]产值及收款计划（2026）'!$A:$A&amp;'[5]产值及收款计划（2026）'!$B:$B,'[5]产值及收款计划（2026）'!CL:CL)</f>
        <v>0</v>
      </c>
      <c r="DA445" s="256" cm="1">
        <f t="array" aca="1" ref="DA445" ca="1">_xlfn.XLOOKUP($A445&amp;$B445,'[5]产值及收款计划（2026）'!$A:$A&amp;'[5]产值及收款计划（2026）'!$B:$B,'[5]产值及收款计划（2026）'!DA:DA)</f>
        <v>0</v>
      </c>
      <c r="DB445" s="256" cm="1">
        <f t="array" aca="1" ref="DB445" ca="1">_xlfn.XLOOKUP($A445&amp;$B445,'[5]产值及收款计划（2026）'!$A:$A&amp;'[5]产值及收款计划（2026）'!$B:$B,'[5]产值及收款计划（2026）'!DB:DB)</f>
        <v>0</v>
      </c>
      <c r="DC445" s="256" cm="1">
        <f t="array" aca="1" ref="DC445" ca="1">_xlfn.XLOOKUP($A445&amp;$B445,'[5]产值及收款计划（2026）'!$A:$A&amp;'[5]产值及收款计划（2026）'!$B:$B,'[5]产值及收款计划（2026）'!DC:DC)</f>
        <v>0</v>
      </c>
      <c r="DD445" s="256" cm="1">
        <f t="array" aca="1" ref="DD445" ca="1">_xlfn.XLOOKUP($A445&amp;$B445,'[5]产值及收款计划（2026）'!$A:$A&amp;'[5]产值及收款计划（2026）'!$B:$B,'[5]产值及收款计划（2026）'!DD:DD)</f>
        <v>0</v>
      </c>
      <c r="DE445" s="256" cm="1">
        <f t="array" aca="1" ref="DE445" ca="1">_xlfn.XLOOKUP($A445&amp;$B445,'[5]产值及收款计划（2026）'!$A:$A&amp;'[5]产值及收款计划（2026）'!$B:$B,'[5]产值及收款计划（2026）'!DE:DE)</f>
        <v>0</v>
      </c>
      <c r="DF445" s="256" cm="1">
        <f t="array" aca="1" ref="DF445" ca="1">_xlfn.XLOOKUP($A445&amp;$B445,'[5]产值及收款计划（2026）'!$A:$A&amp;'[5]产值及收款计划（2026）'!$B:$B,'[5]产值及收款计划（2026）'!DF:DF)</f>
        <v>0</v>
      </c>
      <c r="DG445" s="256" cm="1">
        <f t="array" aca="1" ref="DG445" ca="1">_xlfn.XLOOKUP($A445&amp;$B445,'[5]产值及收款计划（2026）'!$A:$A&amp;'[5]产值及收款计划（2026）'!$B:$B,'[5]产值及收款计划（2026）'!DG:DG)</f>
        <v>0</v>
      </c>
      <c r="DH445" s="256" cm="1">
        <f t="array" aca="1" ref="DH445" ca="1">_xlfn.XLOOKUP($A445&amp;$B445,'[5]产值及收款计划（2026）'!$A:$A&amp;'[5]产值及收款计划（2026）'!$B:$B,'[5]产值及收款计划（2026）'!DH:DH)</f>
        <v>0</v>
      </c>
      <c r="DI445" s="256" cm="1">
        <f t="array" aca="1" ref="DI445" ca="1">_xlfn.XLOOKUP($A445&amp;$B445,'[5]产值及收款计划（2026）'!$A:$A&amp;'[5]产值及收款计划（2026）'!$B:$B,'[5]产值及收款计划（2026）'!DI:DI)</f>
        <v>0</v>
      </c>
      <c r="DJ445" s="256" cm="1">
        <f t="array" aca="1" ref="DJ445" ca="1">_xlfn.XLOOKUP($A445&amp;$B445,'[5]产值及收款计划（2026）'!$A:$A&amp;'[5]产值及收款计划（2026）'!$B:$B,'[5]产值及收款计划（2026）'!DJ:DJ)</f>
        <v>0</v>
      </c>
      <c r="DK445" s="256" cm="1">
        <f t="array" aca="1" ref="DK445" ca="1">_xlfn.XLOOKUP($A445&amp;$B445,'[5]产值及收款计划（2026）'!$A:$A&amp;'[5]产值及收款计划（2026）'!$B:$B,'[5]产值及收款计划（2026）'!DK:DK)</f>
        <v>0</v>
      </c>
      <c r="DL445" s="256" cm="1">
        <f t="array" aca="1" ref="DL445" ca="1">_xlfn.XLOOKUP($A445&amp;$B445,'[5]产值及收款计划（2026）'!$A:$A&amp;'[5]产值及收款计划（2026）'!$B:$B,'[5]产值及收款计划（2026）'!DL:DL)</f>
        <v>0</v>
      </c>
      <c r="DM445" s="264"/>
      <c r="DN445" s="250"/>
    </row>
    <row r="446" spans="1:118" ht="20.25" x14ac:dyDescent="0.15">
      <c r="A446" s="254">
        <f t="shared" ca="1" si="23"/>
        <v>25</v>
      </c>
      <c r="B446" s="254" t="s">
        <v>29</v>
      </c>
      <c r="C446" s="255" t="str" cm="1">
        <f t="array" aca="1" ref="C446" ca="1">_xlfn.XLOOKUP($A446&amp;$B446,'[5]产值及收款计划（2026）'!$A:$A&amp;'[5]产值及收款计划（2026）'!$B:$B,'[5]产值及收款计划（2026）'!C:C)</f>
        <v>ZHT2020122500137</v>
      </c>
      <c r="D446" s="255" t="str" cm="1">
        <f t="array" aca="1" ref="D446" ca="1">_xlfn.XLOOKUP($A446&amp;$B446,'[5]产值及收款计划（2026）'!$A:$A&amp;'[5]产值及收款计划（2026）'!$B:$B,'[5]产值及收款计划（2026）'!D:D)</f>
        <v>新加坡N109A项目BIM咨询</v>
      </c>
      <c r="E446" s="256" cm="1">
        <f t="array" aca="1" ref="E446" ca="1">_xlfn.XLOOKUP($A446&amp;$B446,'[5]产值及收款计划（2026）'!$A:$A&amp;'[5]产值及收款计划（2026）'!$B:$B,'[5]产值及收款计划（2026）'!E:E)</f>
        <v>825.31420000000003</v>
      </c>
      <c r="F446" s="256" cm="1">
        <f t="array" aca="1" ref="F446" ca="1">_xlfn.XLOOKUP($A446&amp;$B446,'[5]产值及收款计划（2026）'!$A:$A&amp;'[5]产值及收款计划（2026）'!$B:$B,'[5]产值及收款计划（2026）'!F:F)</f>
        <v>825.31420000000003</v>
      </c>
      <c r="G446" s="256" cm="1">
        <f t="array" aca="1" ref="G446" ca="1">_xlfn.XLOOKUP($A446&amp;$B446,'[5]产值及收款计划（2026）'!$A:$A&amp;'[5]产值及收款计划（2026）'!$B:$B,'[5]产值及收款计划（2026）'!G:G)</f>
        <v>65.3142</v>
      </c>
      <c r="H446" s="256" cm="1">
        <f t="array" aca="1" ref="H446" ca="1">_xlfn.XLOOKUP($A446&amp;$B446,'[5]产值及收款计划（2026）'!$A:$A&amp;'[5]产值及收款计划（2026）'!$B:$B,'[5]产值及收款计划（2026）'!H:H)</f>
        <v>65.3142</v>
      </c>
      <c r="I446" s="257" cm="1">
        <f t="array" aca="1" ref="I446" ca="1">_xlfn.XLOOKUP($A446&amp;$B446,'[5]产值及收款计划（2026）'!$A:$A&amp;'[5]产值及收款计划（2026）'!$B:$B,'[5]产值及收款计划（2026）'!I:I)</f>
        <v>7.9138587461599505E-2</v>
      </c>
      <c r="J446" s="256" cm="1">
        <f t="array" aca="1" ref="J446" ca="1">_xlfn.XLOOKUP($A446&amp;$B446,'[5]产值及收款计划（2026）'!$A:$A&amp;'[5]产值及收款计划（2026）'!$B:$B,'[5]产值及收款计划（2026）'!J:J)</f>
        <v>0</v>
      </c>
      <c r="K446" s="256" cm="1">
        <f t="array" aca="1" ref="K446" ca="1">_xlfn.XLOOKUP($A446&amp;$B446,'[5]产值及收款计划（2026）'!$A:$A&amp;'[5]产值及收款计划（2026）'!$B:$B,'[5]产值及收款计划（2026）'!K:K)</f>
        <v>0</v>
      </c>
      <c r="L446" s="256" cm="1">
        <f t="array" aca="1" ref="L446" ca="1">_xlfn.XLOOKUP($A446&amp;$B446,'[5]产值及收款计划（2026）'!$A:$A&amp;'[5]产值及收款计划（2026）'!$B:$B,'[5]产值及收款计划（2026）'!L:L)</f>
        <v>0</v>
      </c>
      <c r="M446" s="256" t="str" cm="1">
        <f t="array" aca="1" ref="M446" ca="1">_xlfn.XLOOKUP($A446&amp;$B446,'[5]产值及收款计划（2026）'!$A:$A&amp;'[5]产值及收款计划（2026）'!$B:$B,'[5]产值及收款计划（2026）'!M:M)</f>
        <v>主导</v>
      </c>
      <c r="N446" s="256" t="str" cm="1">
        <f t="array" aca="1" ref="N446" ca="1">_xlfn.XLOOKUP($A446&amp;$B446,'[5]产值及收款计划（2026）'!$A:$A&amp;'[5]产值及收款计划（2026）'!$B:$B,'[5]产值及收款计划（2026）'!N:N)</f>
        <v>许清亮团队</v>
      </c>
      <c r="O446" s="256" t="str" cm="1">
        <f t="array" aca="1" ref="O446" ca="1">_xlfn.XLOOKUP($A446&amp;$B446,'[5]产值及收款计划（2026）'!$A:$A&amp;'[5]产值及收款计划（2026）'!$B:$B,'[5]产值及收款计划（2026）'!O:O)</f>
        <v>明艳丽</v>
      </c>
      <c r="P446" s="255" t="str" cm="1">
        <f t="array" aca="1" ref="P446" ca="1">_xlfn.XLOOKUP($A446&amp;$B446,'[5]产值及收款计划（2026）'!$A:$A&amp;'[5]产值及收款计划（2026）'!$B:$B,'[5]产值及收款计划（2026）'!P:P)</f>
        <v>在建</v>
      </c>
      <c r="Q446" s="256" cm="1">
        <f t="array" aca="1" ref="Q446" ca="1">_xlfn.XLOOKUP($A446&amp;$B446,'[5]产值及收款计划（2026）'!$A:$A&amp;'[5]产值及收款计划（2026）'!$B:$B,'[5]产值及收款计划（2026）'!Q:Q)</f>
        <v>0</v>
      </c>
      <c r="R446" s="256" cm="1">
        <f t="array" aca="1" ref="R446" ca="1">_xlfn.XLOOKUP($A446&amp;$B446,'[5]产值及收款计划（2026）'!$A:$A&amp;'[5]产值及收款计划（2026）'!$B:$B,'[5]产值及收款计划（2026）'!R:R)</f>
        <v>0</v>
      </c>
      <c r="S446" s="256" cm="1">
        <f t="array" aca="1" ref="S446" ca="1">_xlfn.XLOOKUP($A446&amp;$B446,'[5]产值及收款计划（2026）'!$A:$A&amp;'[5]产值及收款计划（2026）'!$B:$B,'[5]产值及收款计划（2026）'!S:S)</f>
        <v>0</v>
      </c>
      <c r="T446" s="256" cm="1">
        <f t="array" aca="1" ref="T446" ca="1">_xlfn.XLOOKUP($A446&amp;$B446,'[5]产值及收款计划（2026）'!$A:$A&amp;'[5]产值及收款计划（2026）'!$B:$B,'[5]产值及收款计划（2026）'!T:T)</f>
        <v>21.461760000000002</v>
      </c>
      <c r="U446" s="256" cm="1">
        <f t="array" aca="1" ref="U446" ca="1">_xlfn.XLOOKUP($A446&amp;$B446,'[5]产值及收款计划（2026）'!$A:$A&amp;'[5]产值及收款计划（2026）'!$B:$B,'[5]产值及收款计划（2026）'!U:U)</f>
        <v>0</v>
      </c>
      <c r="V446" s="256" cm="1">
        <f t="array" aca="1" ref="V446" ca="1">_xlfn.XLOOKUP($A446&amp;$B446,'[5]产值及收款计划（2026）'!$A:$A&amp;'[5]产值及收款计划（2026）'!$B:$B,'[5]产值及收款计划（2026）'!V:V)</f>
        <v>803.85244</v>
      </c>
      <c r="W446" s="256" cm="1">
        <f t="array" aca="1" ref="W446" ca="1">_xlfn.XLOOKUP($A446&amp;$B446,'[5]产值及收款计划（2026）'!$A:$A&amp;'[5]产值及收款计划（2026）'!$B:$B,'[5]产值及收款计划（2026）'!W:W)</f>
        <v>0</v>
      </c>
      <c r="X446" s="256" cm="1">
        <f t="array" aca="1" ref="X446" ca="1">_xlfn.XLOOKUP($A446&amp;$B446,'[5]产值及收款计划（2026）'!$A:$A&amp;'[5]产值及收款计划（2026）'!$B:$B,'[5]产值及收款计划（2026）'!X:X)</f>
        <v>0</v>
      </c>
      <c r="Y446" s="256" cm="1">
        <f t="array" aca="1" ref="Y446" ca="1">_xlfn.XLOOKUP($A446&amp;$B446,'[5]产值及收款计划（2026）'!$A:$A&amp;'[5]产值及收款计划（2026）'!$B:$B,'[5]产值及收款计划（2026）'!Y:Y)</f>
        <v>0</v>
      </c>
      <c r="Z446" s="256" cm="1">
        <f t="array" aca="1" ref="Z446" ca="1">_xlfn.XLOOKUP($A446&amp;$B446,'[5]产值及收款计划（2026）'!$A:$A&amp;'[5]产值及收款计划（2026）'!$B:$B,'[5]产值及收款计划（2026）'!Z:Z)</f>
        <v>0</v>
      </c>
      <c r="AA446" s="256" cm="1">
        <f t="array" aca="1" ref="AA446" ca="1">_xlfn.XLOOKUP($A446&amp;$B446,'[5]产值及收款计划（2026）'!$A:$A&amp;'[5]产值及收款计划（2026）'!$B:$B,'[5]产值及收款计划（2026）'!AA:AA)</f>
        <v>0</v>
      </c>
      <c r="AB446" s="256" cm="1">
        <f t="array" aca="1" ref="AB446" ca="1">_xlfn.XLOOKUP($A446&amp;$B446,'[5]产值及收款计划（2026）'!$A:$A&amp;'[5]产值及收款计划（2026）'!$B:$B,'[5]产值及收款计划（2026）'!AB:AB)</f>
        <v>0</v>
      </c>
      <c r="AC446" s="256" cm="1">
        <f t="array" aca="1" ref="AC446" ca="1">_xlfn.XLOOKUP($A446&amp;$B446,'[5]产值及收款计划（2026）'!$A:$A&amp;'[5]产值及收款计划（2026）'!$B:$B,'[5]产值及收款计划（2026）'!AC:AC)</f>
        <v>0</v>
      </c>
      <c r="AD446" s="256" cm="1">
        <f t="array" aca="1" ref="AD446" ca="1">_xlfn.XLOOKUP($A446&amp;$B446,'[5]产值及收款计划（2026）'!$A:$A&amp;'[5]产值及收款计划（2026）'!$B:$B,'[5]产值及收款计划（2026）'!AD:AD)</f>
        <v>0</v>
      </c>
      <c r="AE446" s="256" cm="1">
        <f t="array" aca="1" ref="AE446" ca="1">_xlfn.XLOOKUP($A446&amp;$B446,'[5]产值及收款计划（2026）'!$A:$A&amp;'[5]产值及收款计划（2026）'!$B:$B,'[5]产值及收款计划（2026）'!AE:AE)</f>
        <v>0</v>
      </c>
      <c r="AF446" s="256" cm="1">
        <f t="array" aca="1" ref="AF446" ca="1">_xlfn.XLOOKUP($A446&amp;$B446,'[5]产值及收款计划（2026）'!$A:$A&amp;'[5]产值及收款计划（2026）'!$B:$B,'[5]产值及收款计划（2026）'!AF:AF)</f>
        <v>0</v>
      </c>
      <c r="AG446" s="256" cm="1">
        <f t="array" aca="1" ref="AG446" ca="1">_xlfn.XLOOKUP($A446&amp;$B446,'[5]产值及收款计划（2026）'!$A:$A&amp;'[5]产值及收款计划（2026）'!$B:$B,'[5]产值及收款计划（2026）'!AG:AG)</f>
        <v>0</v>
      </c>
      <c r="AH446" s="256" cm="1">
        <f t="array" aca="1" ref="AH446" ca="1">_xlfn.XLOOKUP($A446&amp;$B446,'[5]产值及收款计划（2026）'!$A:$A&amp;'[5]产值及收款计划（2026）'!$B:$B,'[5]产值及收款计划（2026）'!AH:AH)</f>
        <v>0</v>
      </c>
      <c r="AI446" s="256" cm="1">
        <f t="array" aca="1" ref="AI446" ca="1">_xlfn.XLOOKUP($A446&amp;$B446,'[5]产值及收款计划（2026）'!$A:$A&amp;'[5]产值及收款计划（2026）'!$B:$B,'[5]产值及收款计划（2026）'!AI:AI)</f>
        <v>0</v>
      </c>
      <c r="AJ446" s="256" cm="1">
        <f t="array" aca="1" ref="AJ446" ca="1">_xlfn.XLOOKUP($A446&amp;$B446,'[5]产值及收款计划（2026）'!$A:$A&amp;'[5]产值及收款计划（2026）'!$B:$B,'[5]产值及收款计划（2026）'!AJ:AJ)</f>
        <v>0</v>
      </c>
      <c r="AK446" s="256" cm="1">
        <f t="array" aca="1" ref="AK446" ca="1">_xlfn.XLOOKUP($A446&amp;$B446,'[5]产值及收款计划（2026）'!$A:$A&amp;'[5]产值及收款计划（2026）'!$B:$B,'[5]产值及收款计划（2026）'!AK:AK)</f>
        <v>0</v>
      </c>
      <c r="AL446" s="256" cm="1">
        <f t="array" aca="1" ref="AL446" ca="1">_xlfn.XLOOKUP($A446&amp;$B446,'[5]产值及收款计划（2026）'!$A:$A&amp;'[5]产值及收款计划（2026）'!$B:$B,'[5]产值及收款计划（2026）'!AL:AL)</f>
        <v>0</v>
      </c>
      <c r="AM446" s="263" t="e" cm="1">
        <f t="array" aca="1" ref="AM446" ca="1">_xlfn.LET(_xlpm.勾选月份状态数组,TRANSPOSE('PPT(12-15页）-TOP10'!$A$3:$A$14),_xlpm.选择数据区,IF('PPT(12-15页）-TOP10'!$E$3="收款",$BA446:$BL446,$AA446:$AL446),SUM(_xlfn._xlws.FILTER(_xlpm.选择数据区,_xlpm.勾选月份状态数组,"")))</f>
        <v>#NAME?</v>
      </c>
      <c r="AN446" s="256" t="e" cm="1">
        <f t="array" aca="1" ref="AN446" ca="1">_xlfn.LET(_xlpm.勾选月份状态数组,TRANSPOSE('PPT(12-15页）-TOP10'!$A$3:$A$14),_xlpm.选择数据区,IF('PPT(12-15页）-TOP10'!$E$3="收款",$DA446:$DL446,$CA446:$CL446),SUM(_xlfn._xlws.FILTER(_xlpm.选择数据区,_xlpm.勾选月份状态数组,"")))</f>
        <v>#NAME?</v>
      </c>
      <c r="AO446" s="256">
        <f ca="1">SUM(CA446:CC446)+SUM(AD446:AL446)</f>
        <v>0</v>
      </c>
      <c r="AP446" s="256"/>
      <c r="AQ446" s="256"/>
      <c r="AR446" s="256"/>
      <c r="AS446" s="256" cm="1">
        <f t="array" aca="1" ref="AS446" ca="1">_xlfn.XLOOKUP($A446&amp;$B446,'[5]产值及收款计划（2026）'!$A:$A&amp;'[5]产值及收款计划（2026）'!$B:$B,'[5]产值及收款计划（2026）'!AS:AS)</f>
        <v>0</v>
      </c>
      <c r="AT446" s="256" cm="1">
        <f t="array" aca="1" ref="AT446" ca="1">_xlfn.XLOOKUP($A446&amp;$B446,'[5]产值及收款计划（2026）'!$A:$A&amp;'[5]产值及收款计划（2026）'!$B:$B,'[5]产值及收款计划（2026）'!AT:AT)</f>
        <v>0</v>
      </c>
      <c r="AU446" s="256" cm="1">
        <f t="array" aca="1" ref="AU446" ca="1">_xlfn.XLOOKUP($A446&amp;$B446,'[5]产值及收款计划（2026）'!$A:$A&amp;'[5]产值及收款计划（2026）'!$B:$B,'[5]产值及收款计划（2026）'!AU:AU)</f>
        <v>0</v>
      </c>
      <c r="AV446" s="256" cm="1">
        <f t="array" aca="1" ref="AV446" ca="1">_xlfn.XLOOKUP($A446&amp;$B446,'[5]产值及收款计划（2026）'!$A:$A&amp;'[5]产值及收款计划（2026）'!$B:$B,'[5]产值及收款计划（2026）'!AV:AV)</f>
        <v>0</v>
      </c>
      <c r="AW446" s="256" cm="1">
        <f t="array" aca="1" ref="AW446" ca="1">_xlfn.XLOOKUP($A446&amp;$B446,'[5]产值及收款计划（2026）'!$A:$A&amp;'[5]产值及收款计划（2026）'!$B:$B,'[5]产值及收款计划（2026）'!AW:AW)</f>
        <v>0</v>
      </c>
      <c r="AX446" s="256" cm="1">
        <f t="array" aca="1" ref="AX446" ca="1">_xlfn.XLOOKUP($A446&amp;$B446,'[5]产值及收款计划（2026）'!$A:$A&amp;'[5]产值及收款计划（2026）'!$B:$B,'[5]产值及收款计划（2026）'!AX:AX)</f>
        <v>0</v>
      </c>
      <c r="AY446" s="256" cm="1">
        <f t="array" aca="1" ref="AY446" ca="1">_xlfn.XLOOKUP($A446&amp;$B446,'[5]产值及收款计划（2026）'!$A:$A&amp;'[5]产值及收款计划（2026）'!$B:$B,'[5]产值及收款计划（2026）'!AY:AY)</f>
        <v>825.31420000000003</v>
      </c>
      <c r="AZ446" s="256" cm="1">
        <f t="array" aca="1" ref="AZ446" ca="1">_xlfn.XLOOKUP($A446&amp;$B446,'[5]产值及收款计划（2026）'!$A:$A&amp;'[5]产值及收款计划（2026）'!$B:$B,'[5]产值及收款计划（2026）'!AZ:AZ)</f>
        <v>21.461760000000002</v>
      </c>
      <c r="BA446" s="256" cm="1">
        <f t="array" aca="1" ref="BA446" ca="1">_xlfn.XLOOKUP($A446&amp;$B446,'[5]产值及收款计划（2026）'!$A:$A&amp;'[5]产值及收款计划（2026）'!$B:$B,'[5]产值及收款计划（2026）'!BA:BA)</f>
        <v>0</v>
      </c>
      <c r="BB446" s="256" cm="1">
        <f t="array" aca="1" ref="BB446" ca="1">_xlfn.XLOOKUP($A446&amp;$B446,'[5]产值及收款计划（2026）'!$A:$A&amp;'[5]产值及收款计划（2026）'!$B:$B,'[5]产值及收款计划（2026）'!BB:BB)</f>
        <v>0</v>
      </c>
      <c r="BC446" s="256" cm="1">
        <f t="array" aca="1" ref="BC446" ca="1">_xlfn.XLOOKUP($A446&amp;$B446,'[5]产值及收款计划（2026）'!$A:$A&amp;'[5]产值及收款计划（2026）'!$B:$B,'[5]产值及收款计划（2026）'!BC:BC)</f>
        <v>0</v>
      </c>
      <c r="BD446" s="256" cm="1">
        <f t="array" aca="1" ref="BD446" ca="1">_xlfn.XLOOKUP($A446&amp;$B446,'[5]产值及收款计划（2026）'!$A:$A&amp;'[5]产值及收款计划（2026）'!$B:$B,'[5]产值及收款计划（2026）'!BD:BD)</f>
        <v>0</v>
      </c>
      <c r="BE446" s="256" cm="1">
        <f t="array" aca="1" ref="BE446" ca="1">_xlfn.XLOOKUP($A446&amp;$B446,'[5]产值及收款计划（2026）'!$A:$A&amp;'[5]产值及收款计划（2026）'!$B:$B,'[5]产值及收款计划（2026）'!BE:BE)</f>
        <v>0</v>
      </c>
      <c r="BF446" s="256" cm="1">
        <f t="array" aca="1" ref="BF446" ca="1">_xlfn.XLOOKUP($A446&amp;$B446,'[5]产值及收款计划（2026）'!$A:$A&amp;'[5]产值及收款计划（2026）'!$B:$B,'[5]产值及收款计划（2026）'!BF:BF)</f>
        <v>0</v>
      </c>
      <c r="BG446" s="256" cm="1">
        <f t="array" aca="1" ref="BG446" ca="1">_xlfn.XLOOKUP($A446&amp;$B446,'[5]产值及收款计划（2026）'!$A:$A&amp;'[5]产值及收款计划（2026）'!$B:$B,'[5]产值及收款计划（2026）'!BG:BG)</f>
        <v>0</v>
      </c>
      <c r="BH446" s="256" cm="1">
        <f t="array" aca="1" ref="BH446" ca="1">_xlfn.XLOOKUP($A446&amp;$B446,'[5]产值及收款计划（2026）'!$A:$A&amp;'[5]产值及收款计划（2026）'!$B:$B,'[5]产值及收款计划（2026）'!BH:BH)</f>
        <v>0</v>
      </c>
      <c r="BI446" s="256" cm="1">
        <f t="array" aca="1" ref="BI446" ca="1">_xlfn.XLOOKUP($A446&amp;$B446,'[5]产值及收款计划（2026）'!$A:$A&amp;'[5]产值及收款计划（2026）'!$B:$B,'[5]产值及收款计划（2026）'!BI:BI)</f>
        <v>0</v>
      </c>
      <c r="BJ446" s="256" cm="1">
        <f t="array" aca="1" ref="BJ446" ca="1">_xlfn.XLOOKUP($A446&amp;$B446,'[5]产值及收款计划（2026）'!$A:$A&amp;'[5]产值及收款计划（2026）'!$B:$B,'[5]产值及收款计划（2026）'!BJ:BJ)</f>
        <v>0</v>
      </c>
      <c r="BK446" s="256" cm="1">
        <f t="array" aca="1" ref="BK446" ca="1">_xlfn.XLOOKUP($A446&amp;$B446,'[5]产值及收款计划（2026）'!$A:$A&amp;'[5]产值及收款计划（2026）'!$B:$B,'[5]产值及收款计划（2026）'!BK:BK)</f>
        <v>0</v>
      </c>
      <c r="BL446" s="256" cm="1">
        <f t="array" aca="1" ref="BL446" ca="1">_xlfn.XLOOKUP($A446&amp;$B446,'[5]产值及收款计划（2026）'!$A:$A&amp;'[5]产值及收款计划（2026）'!$B:$B,'[5]产值及收款计划（2026）'!BL:BL)</f>
        <v>0</v>
      </c>
      <c r="BM446" s="256"/>
      <c r="BN446" s="256"/>
      <c r="BO446" s="256"/>
      <c r="BP446" s="256"/>
      <c r="BQ446" s="255" t="str" cm="1">
        <f t="array" aca="1" ref="BQ446" ca="1">_xlfn.XLOOKUP($A446&amp;$B446,'[5]产值及收款计划（2026）'!$A:$A&amp;'[5]产值及收款计划（2026）'!$B:$B,'[5]产值及收款计划（2026）'!BQ:BQ)</f>
        <v>上海隧道工程股份（新加坡）有限公司</v>
      </c>
      <c r="BR446" s="256" t="str" cm="1">
        <f t="array" aca="1" ref="BR446" ca="1">_xlfn.XLOOKUP($A446&amp;$B446,'[5]产值及收款计划（2026）'!$A:$A&amp;'[5]产值及收款计划（2026）'!$B:$B,'[5]产值及收款计划（2026）'!BR:BR)</f>
        <v>合同已作废</v>
      </c>
      <c r="CA446" s="256" cm="1">
        <f t="array" aca="1" ref="CA446" ca="1">_xlfn.XLOOKUP($A446&amp;$B446,'[5]产值及收款计划（2026）'!$A:$A&amp;'[5]产值及收款计划（2026）'!$B:$B,'[5]产值及收款计划（2026）'!CA:CA)</f>
        <v>0</v>
      </c>
      <c r="CB446" s="256" cm="1">
        <f t="array" aca="1" ref="CB446" ca="1">_xlfn.XLOOKUP($A446&amp;$B446,'[5]产值及收款计划（2026）'!$A:$A&amp;'[5]产值及收款计划（2026）'!$B:$B,'[5]产值及收款计划（2026）'!CB:CB)</f>
        <v>0</v>
      </c>
      <c r="CC446" s="256" cm="1">
        <f t="array" aca="1" ref="CC446" ca="1">_xlfn.XLOOKUP($A446&amp;$B446,'[5]产值及收款计划（2026）'!$A:$A&amp;'[5]产值及收款计划（2026）'!$B:$B,'[5]产值及收款计划（2026）'!CC:CC)</f>
        <v>0</v>
      </c>
      <c r="CD446" s="256" cm="1">
        <f t="array" aca="1" ref="CD446" ca="1">_xlfn.XLOOKUP($A446&amp;$B446,'[5]产值及收款计划（2026）'!$A:$A&amp;'[5]产值及收款计划（2026）'!$B:$B,'[5]产值及收款计划（2026）'!CD:CD)</f>
        <v>0</v>
      </c>
      <c r="CE446" s="256" cm="1">
        <f t="array" aca="1" ref="CE446" ca="1">_xlfn.XLOOKUP($A446&amp;$B446,'[5]产值及收款计划（2026）'!$A:$A&amp;'[5]产值及收款计划（2026）'!$B:$B,'[5]产值及收款计划（2026）'!CE:CE)</f>
        <v>0</v>
      </c>
      <c r="CF446" s="256" cm="1">
        <f t="array" aca="1" ref="CF446" ca="1">_xlfn.XLOOKUP($A446&amp;$B446,'[5]产值及收款计划（2026）'!$A:$A&amp;'[5]产值及收款计划（2026）'!$B:$B,'[5]产值及收款计划（2026）'!CF:CF)</f>
        <v>0</v>
      </c>
      <c r="CG446" s="256" cm="1">
        <f t="array" aca="1" ref="CG446" ca="1">_xlfn.XLOOKUP($A446&amp;$B446,'[5]产值及收款计划（2026）'!$A:$A&amp;'[5]产值及收款计划（2026）'!$B:$B,'[5]产值及收款计划（2026）'!CG:CG)</f>
        <v>0</v>
      </c>
      <c r="CH446" s="256" cm="1">
        <f t="array" aca="1" ref="CH446" ca="1">_xlfn.XLOOKUP($A446&amp;$B446,'[5]产值及收款计划（2026）'!$A:$A&amp;'[5]产值及收款计划（2026）'!$B:$B,'[5]产值及收款计划（2026）'!CH:CH)</f>
        <v>0</v>
      </c>
      <c r="CI446" s="256" cm="1">
        <f t="array" aca="1" ref="CI446" ca="1">_xlfn.XLOOKUP($A446&amp;$B446,'[5]产值及收款计划（2026）'!$A:$A&amp;'[5]产值及收款计划（2026）'!$B:$B,'[5]产值及收款计划（2026）'!CI:CI)</f>
        <v>0</v>
      </c>
      <c r="CJ446" s="256" cm="1">
        <f t="array" aca="1" ref="CJ446" ca="1">_xlfn.XLOOKUP($A446&amp;$B446,'[5]产值及收款计划（2026）'!$A:$A&amp;'[5]产值及收款计划（2026）'!$B:$B,'[5]产值及收款计划（2026）'!CJ:CJ)</f>
        <v>0</v>
      </c>
      <c r="CK446" s="256" cm="1">
        <f t="array" aca="1" ref="CK446" ca="1">_xlfn.XLOOKUP($A446&amp;$B446,'[5]产值及收款计划（2026）'!$A:$A&amp;'[5]产值及收款计划（2026）'!$B:$B,'[5]产值及收款计划（2026）'!CK:CK)</f>
        <v>0</v>
      </c>
      <c r="CL446" s="256" cm="1">
        <f t="array" aca="1" ref="CL446" ca="1">_xlfn.XLOOKUP($A446&amp;$B446,'[5]产值及收款计划（2026）'!$A:$A&amp;'[5]产值及收款计划（2026）'!$B:$B,'[5]产值及收款计划（2026）'!CL:CL)</f>
        <v>0</v>
      </c>
      <c r="DA446" s="256" cm="1">
        <f t="array" aca="1" ref="DA446" ca="1">_xlfn.XLOOKUP($A446&amp;$B446,'[5]产值及收款计划（2026）'!$A:$A&amp;'[5]产值及收款计划（2026）'!$B:$B,'[5]产值及收款计划（2026）'!DA:DA)</f>
        <v>0</v>
      </c>
      <c r="DB446" s="256" cm="1">
        <f t="array" aca="1" ref="DB446" ca="1">_xlfn.XLOOKUP($A446&amp;$B446,'[5]产值及收款计划（2026）'!$A:$A&amp;'[5]产值及收款计划（2026）'!$B:$B,'[5]产值及收款计划（2026）'!DB:DB)</f>
        <v>0</v>
      </c>
      <c r="DC446" s="256" cm="1">
        <f t="array" aca="1" ref="DC446" ca="1">_xlfn.XLOOKUP($A446&amp;$B446,'[5]产值及收款计划（2026）'!$A:$A&amp;'[5]产值及收款计划（2026）'!$B:$B,'[5]产值及收款计划（2026）'!DC:DC)</f>
        <v>0</v>
      </c>
      <c r="DD446" s="256" cm="1">
        <f t="array" aca="1" ref="DD446" ca="1">_xlfn.XLOOKUP($A446&amp;$B446,'[5]产值及收款计划（2026）'!$A:$A&amp;'[5]产值及收款计划（2026）'!$B:$B,'[5]产值及收款计划（2026）'!DD:DD)</f>
        <v>0</v>
      </c>
      <c r="DE446" s="256" cm="1">
        <f t="array" aca="1" ref="DE446" ca="1">_xlfn.XLOOKUP($A446&amp;$B446,'[5]产值及收款计划（2026）'!$A:$A&amp;'[5]产值及收款计划（2026）'!$B:$B,'[5]产值及收款计划（2026）'!DE:DE)</f>
        <v>0</v>
      </c>
      <c r="DF446" s="256" cm="1">
        <f t="array" aca="1" ref="DF446" ca="1">_xlfn.XLOOKUP($A446&amp;$B446,'[5]产值及收款计划（2026）'!$A:$A&amp;'[5]产值及收款计划（2026）'!$B:$B,'[5]产值及收款计划（2026）'!DF:DF)</f>
        <v>0</v>
      </c>
      <c r="DG446" s="256" cm="1">
        <f t="array" aca="1" ref="DG446" ca="1">_xlfn.XLOOKUP($A446&amp;$B446,'[5]产值及收款计划（2026）'!$A:$A&amp;'[5]产值及收款计划（2026）'!$B:$B,'[5]产值及收款计划（2026）'!DG:DG)</f>
        <v>0</v>
      </c>
      <c r="DH446" s="256" cm="1">
        <f t="array" aca="1" ref="DH446" ca="1">_xlfn.XLOOKUP($A446&amp;$B446,'[5]产值及收款计划（2026）'!$A:$A&amp;'[5]产值及收款计划（2026）'!$B:$B,'[5]产值及收款计划（2026）'!DH:DH)</f>
        <v>0</v>
      </c>
      <c r="DI446" s="256" cm="1">
        <f t="array" aca="1" ref="DI446" ca="1">_xlfn.XLOOKUP($A446&amp;$B446,'[5]产值及收款计划（2026）'!$A:$A&amp;'[5]产值及收款计划（2026）'!$B:$B,'[5]产值及收款计划（2026）'!DI:DI)</f>
        <v>0</v>
      </c>
      <c r="DJ446" s="256" cm="1">
        <f t="array" aca="1" ref="DJ446" ca="1">_xlfn.XLOOKUP($A446&amp;$B446,'[5]产值及收款计划（2026）'!$A:$A&amp;'[5]产值及收款计划（2026）'!$B:$B,'[5]产值及收款计划（2026）'!DJ:DJ)</f>
        <v>0</v>
      </c>
      <c r="DK446" s="256" cm="1">
        <f t="array" aca="1" ref="DK446" ca="1">_xlfn.XLOOKUP($A446&amp;$B446,'[5]产值及收款计划（2026）'!$A:$A&amp;'[5]产值及收款计划（2026）'!$B:$B,'[5]产值及收款计划（2026）'!DK:DK)</f>
        <v>0</v>
      </c>
      <c r="DL446" s="256" cm="1">
        <f t="array" aca="1" ref="DL446" ca="1">_xlfn.XLOOKUP($A446&amp;$B446,'[5]产值及收款计划（2026）'!$A:$A&amp;'[5]产值及收款计划（2026）'!$B:$B,'[5]产值及收款计划（2026）'!DL:DL)</f>
        <v>0</v>
      </c>
      <c r="DM446" s="264"/>
      <c r="DN446" s="250"/>
    </row>
    <row r="447" spans="1:118" ht="20.25" x14ac:dyDescent="0.15">
      <c r="A447" s="254">
        <f t="shared" ca="1" si="23"/>
        <v>26</v>
      </c>
      <c r="B447" s="254" t="s">
        <v>29</v>
      </c>
      <c r="C447" s="255" t="str" cm="1">
        <f t="array" aca="1" ref="C447" ca="1">_xlfn.XLOOKUP($A447&amp;$B447,'[5]产值及收款计划（2026）'!$A:$A&amp;'[5]产值及收款计划（2026）'!$B:$B,'[5]产值及收款计划（2026）'!C:C)</f>
        <v>SJHT2019081200062</v>
      </c>
      <c r="D447" s="255" t="str" cm="1">
        <f t="array" aca="1" ref="D447" ca="1">_xlfn.XLOOKUP($A447&amp;$B447,'[5]产值及收款计划（2026）'!$A:$A&amp;'[5]产值及收款计划（2026）'!$B:$B,'[5]产值及收款计划（2026）'!D:D)</f>
        <v>新加坡N109A智慧工地项目</v>
      </c>
      <c r="E447" s="256" cm="1">
        <f t="array" aca="1" ref="E447" ca="1">_xlfn.XLOOKUP($A447&amp;$B447,'[5]产值及收款计划（2026）'!$A:$A&amp;'[5]产值及收款计划（2026）'!$B:$B,'[5]产值及收款计划（2026）'!E:E)</f>
        <v>297.55</v>
      </c>
      <c r="F447" s="256" cm="1">
        <f t="array" aca="1" ref="F447" ca="1">_xlfn.XLOOKUP($A447&amp;$B447,'[5]产值及收款计划（2026）'!$A:$A&amp;'[5]产值及收款计划（2026）'!$B:$B,'[5]产值及收款计划（2026）'!F:F)</f>
        <v>297.55</v>
      </c>
      <c r="G447" s="256" cm="1">
        <f t="array" aca="1" ref="G447" ca="1">_xlfn.XLOOKUP($A447&amp;$B447,'[5]产值及收款计划（2026）'!$A:$A&amp;'[5]产值及收款计划（2026）'!$B:$B,'[5]产值及收款计划（2026）'!G:G)</f>
        <v>48.764000000000003</v>
      </c>
      <c r="H447" s="256" cm="1">
        <f t="array" aca="1" ref="H447" ca="1">_xlfn.XLOOKUP($A447&amp;$B447,'[5]产值及收款计划（2026）'!$A:$A&amp;'[5]产值及收款计划（2026）'!$B:$B,'[5]产值及收款计划（2026）'!H:H)</f>
        <v>30.338000000000001</v>
      </c>
      <c r="I447" s="257" cm="1">
        <f t="array" aca="1" ref="I447" ca="1">_xlfn.XLOOKUP($A447&amp;$B447,'[5]产值及收款计划（2026）'!$A:$A&amp;'[5]产值及收款计划（2026）'!$B:$B,'[5]产值及收款计划（2026）'!I:I)</f>
        <v>0.10195933456561899</v>
      </c>
      <c r="J447" s="256" cm="1">
        <f t="array" aca="1" ref="J447" ca="1">_xlfn.XLOOKUP($A447&amp;$B447,'[5]产值及收款计划（2026）'!$A:$A&amp;'[5]产值及收款计划（2026）'!$B:$B,'[5]产值及收款计划（2026）'!J:J)</f>
        <v>0</v>
      </c>
      <c r="K447" s="256" cm="1">
        <f t="array" aca="1" ref="K447" ca="1">_xlfn.XLOOKUP($A447&amp;$B447,'[5]产值及收款计划（2026）'!$A:$A&amp;'[5]产值及收款计划（2026）'!$B:$B,'[5]产值及收款计划（2026）'!K:K)</f>
        <v>0</v>
      </c>
      <c r="L447" s="256" cm="1">
        <f t="array" aca="1" ref="L447" ca="1">_xlfn.XLOOKUP($A447&amp;$B447,'[5]产值及收款计划（2026）'!$A:$A&amp;'[5]产值及收款计划（2026）'!$B:$B,'[5]产值及收款计划（2026）'!L:L)</f>
        <v>0</v>
      </c>
      <c r="M447" s="256" t="str" cm="1">
        <f t="array" aca="1" ref="M447" ca="1">_xlfn.XLOOKUP($A447&amp;$B447,'[5]产值及收款计划（2026）'!$A:$A&amp;'[5]产值及收款计划（2026）'!$B:$B,'[5]产值及收款计划（2026）'!M:M)</f>
        <v>主导</v>
      </c>
      <c r="N447" s="256" t="str" cm="1">
        <f t="array" aca="1" ref="N447" ca="1">_xlfn.XLOOKUP($A447&amp;$B447,'[5]产值及收款计划（2026）'!$A:$A&amp;'[5]产值及收款计划（2026）'!$B:$B,'[5]产值及收款计划（2026）'!N:N)</f>
        <v>许清亮团队</v>
      </c>
      <c r="O447" s="256" t="str" cm="1">
        <f t="array" aca="1" ref="O447" ca="1">_xlfn.XLOOKUP($A447&amp;$B447,'[5]产值及收款计划（2026）'!$A:$A&amp;'[5]产值及收款计划（2026）'!$B:$B,'[5]产值及收款计划（2026）'!O:O)</f>
        <v>陈文宏</v>
      </c>
      <c r="P447" s="255" t="str" cm="1">
        <f t="array" aca="1" ref="P447" ca="1">_xlfn.XLOOKUP($A447&amp;$B447,'[5]产值及收款计划（2026）'!$A:$A&amp;'[5]产值及收款计划（2026）'!$B:$B,'[5]产值及收款计划（2026）'!P:P)</f>
        <v>在建</v>
      </c>
      <c r="Q447" s="256" cm="1">
        <f t="array" aca="1" ref="Q447" ca="1">_xlfn.XLOOKUP($A447&amp;$B447,'[5]产值及收款计划（2026）'!$A:$A&amp;'[5]产值及收款计划（2026）'!$B:$B,'[5]产值及收款计划（2026）'!Q:Q)</f>
        <v>0</v>
      </c>
      <c r="R447" s="256" cm="1">
        <f t="array" aca="1" ref="R447" ca="1">_xlfn.XLOOKUP($A447&amp;$B447,'[5]产值及收款计划（2026）'!$A:$A&amp;'[5]产值及收款计划（2026）'!$B:$B,'[5]产值及收款计划（2026）'!R:R)</f>
        <v>0</v>
      </c>
      <c r="S447" s="256" cm="1">
        <f t="array" aca="1" ref="S447" ca="1">_xlfn.XLOOKUP($A447&amp;$B447,'[5]产值及收款计划（2026）'!$A:$A&amp;'[5]产值及收款计划（2026）'!$B:$B,'[5]产值及收款计划（2026）'!S:S)</f>
        <v>0</v>
      </c>
      <c r="T447" s="256" cm="1">
        <f t="array" aca="1" ref="T447" ca="1">_xlfn.XLOOKUP($A447&amp;$B447,'[5]产值及收款计划（2026）'!$A:$A&amp;'[5]产值及收款计划（2026）'!$B:$B,'[5]产值及收款计划（2026）'!T:T)</f>
        <v>69.354298999999997</v>
      </c>
      <c r="U447" s="256" cm="1">
        <f t="array" aca="1" ref="U447" ca="1">_xlfn.XLOOKUP($A447&amp;$B447,'[5]产值及收款计划（2026）'!$A:$A&amp;'[5]产值及收款计划（2026）'!$B:$B,'[5]产值及收款计划（2026）'!U:U)</f>
        <v>0</v>
      </c>
      <c r="V447" s="256" cm="1">
        <f t="array" aca="1" ref="V447" ca="1">_xlfn.XLOOKUP($A447&amp;$B447,'[5]产值及收款计划（2026）'!$A:$A&amp;'[5]产值及收款计划（2026）'!$B:$B,'[5]产值及收款计划（2026）'!V:V)</f>
        <v>228.19570100000001</v>
      </c>
      <c r="W447" s="256" cm="1">
        <f t="array" aca="1" ref="W447" ca="1">_xlfn.XLOOKUP($A447&amp;$B447,'[5]产值及收款计划（2026）'!$A:$A&amp;'[5]产值及收款计划（2026）'!$B:$B,'[5]产值及收款计划（2026）'!W:W)</f>
        <v>0</v>
      </c>
      <c r="X447" s="256" cm="1">
        <f t="array" aca="1" ref="X447" ca="1">_xlfn.XLOOKUP($A447&amp;$B447,'[5]产值及收款计划（2026）'!$A:$A&amp;'[5]产值及收款计划（2026）'!$B:$B,'[5]产值及收款计划（2026）'!X:X)</f>
        <v>0</v>
      </c>
      <c r="Y447" s="256" cm="1">
        <f t="array" aca="1" ref="Y447" ca="1">_xlfn.XLOOKUP($A447&amp;$B447,'[5]产值及收款计划（2026）'!$A:$A&amp;'[5]产值及收款计划（2026）'!$B:$B,'[5]产值及收款计划（2026）'!Y:Y)</f>
        <v>0</v>
      </c>
      <c r="Z447" s="256" cm="1">
        <f t="array" aca="1" ref="Z447" ca="1">_xlfn.XLOOKUP($A447&amp;$B447,'[5]产值及收款计划（2026）'!$A:$A&amp;'[5]产值及收款计划（2026）'!$B:$B,'[5]产值及收款计划（2026）'!Z:Z)</f>
        <v>0</v>
      </c>
      <c r="AA447" s="256" cm="1">
        <f t="array" aca="1" ref="AA447" ca="1">_xlfn.XLOOKUP($A447&amp;$B447,'[5]产值及收款计划（2026）'!$A:$A&amp;'[5]产值及收款计划（2026）'!$B:$B,'[5]产值及收款计划（2026）'!AA:AA)</f>
        <v>0</v>
      </c>
      <c r="AB447" s="256" cm="1">
        <f t="array" aca="1" ref="AB447" ca="1">_xlfn.XLOOKUP($A447&amp;$B447,'[5]产值及收款计划（2026）'!$A:$A&amp;'[5]产值及收款计划（2026）'!$B:$B,'[5]产值及收款计划（2026）'!AB:AB)</f>
        <v>0</v>
      </c>
      <c r="AC447" s="256" cm="1">
        <f t="array" aca="1" ref="AC447" ca="1">_xlfn.XLOOKUP($A447&amp;$B447,'[5]产值及收款计划（2026）'!$A:$A&amp;'[5]产值及收款计划（2026）'!$B:$B,'[5]产值及收款计划（2026）'!AC:AC)</f>
        <v>0</v>
      </c>
      <c r="AD447" s="256" cm="1">
        <f t="array" aca="1" ref="AD447" ca="1">_xlfn.XLOOKUP($A447&amp;$B447,'[5]产值及收款计划（2026）'!$A:$A&amp;'[5]产值及收款计划（2026）'!$B:$B,'[5]产值及收款计划（2026）'!AD:AD)</f>
        <v>0</v>
      </c>
      <c r="AE447" s="256" cm="1">
        <f t="array" aca="1" ref="AE447" ca="1">_xlfn.XLOOKUP($A447&amp;$B447,'[5]产值及收款计划（2026）'!$A:$A&amp;'[5]产值及收款计划（2026）'!$B:$B,'[5]产值及收款计划（2026）'!AE:AE)</f>
        <v>0</v>
      </c>
      <c r="AF447" s="256" cm="1">
        <f t="array" aca="1" ref="AF447" ca="1">_xlfn.XLOOKUP($A447&amp;$B447,'[5]产值及收款计划（2026）'!$A:$A&amp;'[5]产值及收款计划（2026）'!$B:$B,'[5]产值及收款计划（2026）'!AF:AF)</f>
        <v>0</v>
      </c>
      <c r="AG447" s="256" cm="1">
        <f t="array" aca="1" ref="AG447" ca="1">_xlfn.XLOOKUP($A447&amp;$B447,'[5]产值及收款计划（2026）'!$A:$A&amp;'[5]产值及收款计划（2026）'!$B:$B,'[5]产值及收款计划（2026）'!AG:AG)</f>
        <v>0</v>
      </c>
      <c r="AH447" s="256" cm="1">
        <f t="array" aca="1" ref="AH447" ca="1">_xlfn.XLOOKUP($A447&amp;$B447,'[5]产值及收款计划（2026）'!$A:$A&amp;'[5]产值及收款计划（2026）'!$B:$B,'[5]产值及收款计划（2026）'!AH:AH)</f>
        <v>0</v>
      </c>
      <c r="AI447" s="256" cm="1">
        <f t="array" aca="1" ref="AI447" ca="1">_xlfn.XLOOKUP($A447&amp;$B447,'[5]产值及收款计划（2026）'!$A:$A&amp;'[5]产值及收款计划（2026）'!$B:$B,'[5]产值及收款计划（2026）'!AI:AI)</f>
        <v>0</v>
      </c>
      <c r="AJ447" s="256" cm="1">
        <f t="array" aca="1" ref="AJ447" ca="1">_xlfn.XLOOKUP($A447&amp;$B447,'[5]产值及收款计划（2026）'!$A:$A&amp;'[5]产值及收款计划（2026）'!$B:$B,'[5]产值及收款计划（2026）'!AJ:AJ)</f>
        <v>0</v>
      </c>
      <c r="AK447" s="256" cm="1">
        <f t="array" aca="1" ref="AK447" ca="1">_xlfn.XLOOKUP($A447&amp;$B447,'[5]产值及收款计划（2026）'!$A:$A&amp;'[5]产值及收款计划（2026）'!$B:$B,'[5]产值及收款计划（2026）'!AK:AK)</f>
        <v>0</v>
      </c>
      <c r="AL447" s="256" cm="1">
        <f t="array" aca="1" ref="AL447" ca="1">_xlfn.XLOOKUP($A447&amp;$B447,'[5]产值及收款计划（2026）'!$A:$A&amp;'[5]产值及收款计划（2026）'!$B:$B,'[5]产值及收款计划（2026）'!AL:AL)</f>
        <v>0</v>
      </c>
      <c r="AM447" s="263" t="e" cm="1">
        <f t="array" aca="1" ref="AM447" ca="1">_xlfn.LET(_xlpm.勾选月份状态数组,TRANSPOSE('PPT(12-15页）-TOP10'!$A$3:$A$14),_xlpm.选择数据区,IF('PPT(12-15页）-TOP10'!$E$3="收款",$BA447:$BL447,$AA447:$AL447),SUM(_xlfn._xlws.FILTER(_xlpm.选择数据区,_xlpm.勾选月份状态数组,"")))</f>
        <v>#NAME?</v>
      </c>
      <c r="AN447" s="256" t="e" cm="1">
        <f t="array" aca="1" ref="AN447" ca="1">_xlfn.LET(_xlpm.勾选月份状态数组,TRANSPOSE('PPT(12-15页）-TOP10'!$A$3:$A$14),_xlpm.选择数据区,IF('PPT(12-15页）-TOP10'!$E$3="收款",$DA447:$DL447,$CA447:$CL447),SUM(_xlfn._xlws.FILTER(_xlpm.选择数据区,_xlpm.勾选月份状态数组,"")))</f>
        <v>#NAME?</v>
      </c>
      <c r="AO447" s="256">
        <f ca="1">SUM(CA447:CC447)+SUM(AD447:AL447)</f>
        <v>0</v>
      </c>
      <c r="AP447" s="256"/>
      <c r="AQ447" s="256"/>
      <c r="AR447" s="256"/>
      <c r="AS447" s="256" cm="1">
        <f t="array" aca="1" ref="AS447" ca="1">_xlfn.XLOOKUP($A447&amp;$B447,'[5]产值及收款计划（2026）'!$A:$A&amp;'[5]产值及收款计划（2026）'!$B:$B,'[5]产值及收款计划（2026）'!AS:AS)</f>
        <v>0</v>
      </c>
      <c r="AT447" s="256" cm="1">
        <f t="array" aca="1" ref="AT447" ca="1">_xlfn.XLOOKUP($A447&amp;$B447,'[5]产值及收款计划（2026）'!$A:$A&amp;'[5]产值及收款计划（2026）'!$B:$B,'[5]产值及收款计划（2026）'!AT:AT)</f>
        <v>0</v>
      </c>
      <c r="AU447" s="256" cm="1">
        <f t="array" aca="1" ref="AU447" ca="1">_xlfn.XLOOKUP($A447&amp;$B447,'[5]产值及收款计划（2026）'!$A:$A&amp;'[5]产值及收款计划（2026）'!$B:$B,'[5]产值及收款计划（2026）'!AU:AU)</f>
        <v>0</v>
      </c>
      <c r="AV447" s="256" cm="1">
        <f t="array" aca="1" ref="AV447" ca="1">_xlfn.XLOOKUP($A447&amp;$B447,'[5]产值及收款计划（2026）'!$A:$A&amp;'[5]产值及收款计划（2026）'!$B:$B,'[5]产值及收款计划（2026）'!AV:AV)</f>
        <v>0</v>
      </c>
      <c r="AW447" s="256" cm="1">
        <f t="array" aca="1" ref="AW447" ca="1">_xlfn.XLOOKUP($A447&amp;$B447,'[5]产值及收款计划（2026）'!$A:$A&amp;'[5]产值及收款计划（2026）'!$B:$B,'[5]产值及收款计划（2026）'!AW:AW)</f>
        <v>105.457396</v>
      </c>
      <c r="AX447" s="256" cm="1">
        <f t="array" aca="1" ref="AX447" ca="1">_xlfn.XLOOKUP($A447&amp;$B447,'[5]产值及收款计划（2026）'!$A:$A&amp;'[5]产值及收款计划（2026）'!$B:$B,'[5]产值及收款计划（2026）'!AX:AX)</f>
        <v>0</v>
      </c>
      <c r="AY447" s="256" cm="1">
        <f t="array" aca="1" ref="AY447" ca="1">_xlfn.XLOOKUP($A447&amp;$B447,'[5]产值及收款计划（2026）'!$A:$A&amp;'[5]产值及收款计划（2026）'!$B:$B,'[5]产值及收款计划（2026）'!AY:AY)</f>
        <v>192.09260399999999</v>
      </c>
      <c r="AZ447" s="256" cm="1">
        <f t="array" aca="1" ref="AZ447" ca="1">_xlfn.XLOOKUP($A447&amp;$B447,'[5]产值及收款计划（2026）'!$A:$A&amp;'[5]产值及收款计划（2026）'!$B:$B,'[5]产值及收款计划（2026）'!AZ:AZ)</f>
        <v>-36.103096999999998</v>
      </c>
      <c r="BA447" s="256" cm="1">
        <f t="array" aca="1" ref="BA447" ca="1">_xlfn.XLOOKUP($A447&amp;$B447,'[5]产值及收款计划（2026）'!$A:$A&amp;'[5]产值及收款计划（2026）'!$B:$B,'[5]产值及收款计划（2026）'!BA:BA)</f>
        <v>0</v>
      </c>
      <c r="BB447" s="256" cm="1">
        <f t="array" aca="1" ref="BB447" ca="1">_xlfn.XLOOKUP($A447&amp;$B447,'[5]产值及收款计划（2026）'!$A:$A&amp;'[5]产值及收款计划（2026）'!$B:$B,'[5]产值及收款计划（2026）'!BB:BB)</f>
        <v>0</v>
      </c>
      <c r="BC447" s="256" cm="1">
        <f t="array" aca="1" ref="BC447" ca="1">_xlfn.XLOOKUP($A447&amp;$B447,'[5]产值及收款计划（2026）'!$A:$A&amp;'[5]产值及收款计划（2026）'!$B:$B,'[5]产值及收款计划（2026）'!BC:BC)</f>
        <v>0</v>
      </c>
      <c r="BD447" s="256" cm="1">
        <f t="array" aca="1" ref="BD447" ca="1">_xlfn.XLOOKUP($A447&amp;$B447,'[5]产值及收款计划（2026）'!$A:$A&amp;'[5]产值及收款计划（2026）'!$B:$B,'[5]产值及收款计划（2026）'!BD:BD)</f>
        <v>0</v>
      </c>
      <c r="BE447" s="256" cm="1">
        <f t="array" aca="1" ref="BE447" ca="1">_xlfn.XLOOKUP($A447&amp;$B447,'[5]产值及收款计划（2026）'!$A:$A&amp;'[5]产值及收款计划（2026）'!$B:$B,'[5]产值及收款计划（2026）'!BE:BE)</f>
        <v>0</v>
      </c>
      <c r="BF447" s="256" cm="1">
        <f t="array" aca="1" ref="BF447" ca="1">_xlfn.XLOOKUP($A447&amp;$B447,'[5]产值及收款计划（2026）'!$A:$A&amp;'[5]产值及收款计划（2026）'!$B:$B,'[5]产值及收款计划（2026）'!BF:BF)</f>
        <v>0</v>
      </c>
      <c r="BG447" s="256" cm="1">
        <f t="array" aca="1" ref="BG447" ca="1">_xlfn.XLOOKUP($A447&amp;$B447,'[5]产值及收款计划（2026）'!$A:$A&amp;'[5]产值及收款计划（2026）'!$B:$B,'[5]产值及收款计划（2026）'!BG:BG)</f>
        <v>0</v>
      </c>
      <c r="BH447" s="256" cm="1">
        <f t="array" aca="1" ref="BH447" ca="1">_xlfn.XLOOKUP($A447&amp;$B447,'[5]产值及收款计划（2026）'!$A:$A&amp;'[5]产值及收款计划（2026）'!$B:$B,'[5]产值及收款计划（2026）'!BH:BH)</f>
        <v>0</v>
      </c>
      <c r="BI447" s="256" cm="1">
        <f t="array" aca="1" ref="BI447" ca="1">_xlfn.XLOOKUP($A447&amp;$B447,'[5]产值及收款计划（2026）'!$A:$A&amp;'[5]产值及收款计划（2026）'!$B:$B,'[5]产值及收款计划（2026）'!BI:BI)</f>
        <v>0</v>
      </c>
      <c r="BJ447" s="256" cm="1">
        <f t="array" aca="1" ref="BJ447" ca="1">_xlfn.XLOOKUP($A447&amp;$B447,'[5]产值及收款计划（2026）'!$A:$A&amp;'[5]产值及收款计划（2026）'!$B:$B,'[5]产值及收款计划（2026）'!BJ:BJ)</f>
        <v>0</v>
      </c>
      <c r="BK447" s="256" cm="1">
        <f t="array" aca="1" ref="BK447" ca="1">_xlfn.XLOOKUP($A447&amp;$B447,'[5]产值及收款计划（2026）'!$A:$A&amp;'[5]产值及收款计划（2026）'!$B:$B,'[5]产值及收款计划（2026）'!BK:BK)</f>
        <v>0</v>
      </c>
      <c r="BL447" s="256" cm="1">
        <f t="array" aca="1" ref="BL447" ca="1">_xlfn.XLOOKUP($A447&amp;$B447,'[5]产值及收款计划（2026）'!$A:$A&amp;'[5]产值及收款计划（2026）'!$B:$B,'[5]产值及收款计划（2026）'!BL:BL)</f>
        <v>0</v>
      </c>
      <c r="BM447" s="256"/>
      <c r="BN447" s="256"/>
      <c r="BO447" s="256"/>
      <c r="BP447" s="256"/>
      <c r="BQ447" s="255" t="str" cm="1">
        <f t="array" aca="1" ref="BQ447" ca="1">_xlfn.XLOOKUP($A447&amp;$B447,'[5]产值及收款计划（2026）'!$A:$A&amp;'[5]产值及收款计划（2026）'!$B:$B,'[5]产值及收款计划（2026）'!BQ:BQ)</f>
        <v>上海隧道工程股份（新加坡）有限公司</v>
      </c>
      <c r="BR447" s="256" cm="1">
        <f t="array" aca="1" ref="BR447" ca="1">_xlfn.XLOOKUP($A447&amp;$B447,'[5]产值及收款计划（2026）'!$A:$A&amp;'[5]产值及收款计划（2026）'!$B:$B,'[5]产值及收款计划（2026）'!BR:BR)</f>
        <v>0</v>
      </c>
      <c r="CA447" s="256" cm="1">
        <f t="array" aca="1" ref="CA447" ca="1">_xlfn.XLOOKUP($A447&amp;$B447,'[5]产值及收款计划（2026）'!$A:$A&amp;'[5]产值及收款计划（2026）'!$B:$B,'[5]产值及收款计划（2026）'!CA:CA)</f>
        <v>0</v>
      </c>
      <c r="CB447" s="256" cm="1">
        <f t="array" aca="1" ref="CB447" ca="1">_xlfn.XLOOKUP($A447&amp;$B447,'[5]产值及收款计划（2026）'!$A:$A&amp;'[5]产值及收款计划（2026）'!$B:$B,'[5]产值及收款计划（2026）'!CB:CB)</f>
        <v>0</v>
      </c>
      <c r="CC447" s="256" cm="1">
        <f t="array" aca="1" ref="CC447" ca="1">_xlfn.XLOOKUP($A447&amp;$B447,'[5]产值及收款计划（2026）'!$A:$A&amp;'[5]产值及收款计划（2026）'!$B:$B,'[5]产值及收款计划（2026）'!CC:CC)</f>
        <v>0</v>
      </c>
      <c r="CD447" s="256" cm="1">
        <f t="array" aca="1" ref="CD447" ca="1">_xlfn.XLOOKUP($A447&amp;$B447,'[5]产值及收款计划（2026）'!$A:$A&amp;'[5]产值及收款计划（2026）'!$B:$B,'[5]产值及收款计划（2026）'!CD:CD)</f>
        <v>0</v>
      </c>
      <c r="CE447" s="256" cm="1">
        <f t="array" aca="1" ref="CE447" ca="1">_xlfn.XLOOKUP($A447&amp;$B447,'[5]产值及收款计划（2026）'!$A:$A&amp;'[5]产值及收款计划（2026）'!$B:$B,'[5]产值及收款计划（2026）'!CE:CE)</f>
        <v>0</v>
      </c>
      <c r="CF447" s="256" cm="1">
        <f t="array" aca="1" ref="CF447" ca="1">_xlfn.XLOOKUP($A447&amp;$B447,'[5]产值及收款计划（2026）'!$A:$A&amp;'[5]产值及收款计划（2026）'!$B:$B,'[5]产值及收款计划（2026）'!CF:CF)</f>
        <v>0</v>
      </c>
      <c r="CG447" s="256" cm="1">
        <f t="array" aca="1" ref="CG447" ca="1">_xlfn.XLOOKUP($A447&amp;$B447,'[5]产值及收款计划（2026）'!$A:$A&amp;'[5]产值及收款计划（2026）'!$B:$B,'[5]产值及收款计划（2026）'!CG:CG)</f>
        <v>0</v>
      </c>
      <c r="CH447" s="256" cm="1">
        <f t="array" aca="1" ref="CH447" ca="1">_xlfn.XLOOKUP($A447&amp;$B447,'[5]产值及收款计划（2026）'!$A:$A&amp;'[5]产值及收款计划（2026）'!$B:$B,'[5]产值及收款计划（2026）'!CH:CH)</f>
        <v>0</v>
      </c>
      <c r="CI447" s="256" cm="1">
        <f t="array" aca="1" ref="CI447" ca="1">_xlfn.XLOOKUP($A447&amp;$B447,'[5]产值及收款计划（2026）'!$A:$A&amp;'[5]产值及收款计划（2026）'!$B:$B,'[5]产值及收款计划（2026）'!CI:CI)</f>
        <v>0</v>
      </c>
      <c r="CJ447" s="256" cm="1">
        <f t="array" aca="1" ref="CJ447" ca="1">_xlfn.XLOOKUP($A447&amp;$B447,'[5]产值及收款计划（2026）'!$A:$A&amp;'[5]产值及收款计划（2026）'!$B:$B,'[5]产值及收款计划（2026）'!CJ:CJ)</f>
        <v>0</v>
      </c>
      <c r="CK447" s="256" cm="1">
        <f t="array" aca="1" ref="CK447" ca="1">_xlfn.XLOOKUP($A447&amp;$B447,'[5]产值及收款计划（2026）'!$A:$A&amp;'[5]产值及收款计划（2026）'!$B:$B,'[5]产值及收款计划（2026）'!CK:CK)</f>
        <v>0</v>
      </c>
      <c r="CL447" s="256" cm="1">
        <f t="array" aca="1" ref="CL447" ca="1">_xlfn.XLOOKUP($A447&amp;$B447,'[5]产值及收款计划（2026）'!$A:$A&amp;'[5]产值及收款计划（2026）'!$B:$B,'[5]产值及收款计划（2026）'!CL:CL)</f>
        <v>0</v>
      </c>
      <c r="DA447" s="256" cm="1">
        <f t="array" aca="1" ref="DA447" ca="1">_xlfn.XLOOKUP($A447&amp;$B447,'[5]产值及收款计划（2026）'!$A:$A&amp;'[5]产值及收款计划（2026）'!$B:$B,'[5]产值及收款计划（2026）'!DA:DA)</f>
        <v>0</v>
      </c>
      <c r="DB447" s="256" cm="1">
        <f t="array" aca="1" ref="DB447" ca="1">_xlfn.XLOOKUP($A447&amp;$B447,'[5]产值及收款计划（2026）'!$A:$A&amp;'[5]产值及收款计划（2026）'!$B:$B,'[5]产值及收款计划（2026）'!DB:DB)</f>
        <v>0</v>
      </c>
      <c r="DC447" s="256" cm="1">
        <f t="array" aca="1" ref="DC447" ca="1">_xlfn.XLOOKUP($A447&amp;$B447,'[5]产值及收款计划（2026）'!$A:$A&amp;'[5]产值及收款计划（2026）'!$B:$B,'[5]产值及收款计划（2026）'!DC:DC)</f>
        <v>0</v>
      </c>
      <c r="DD447" s="256" cm="1">
        <f t="array" aca="1" ref="DD447" ca="1">_xlfn.XLOOKUP($A447&amp;$B447,'[5]产值及收款计划（2026）'!$A:$A&amp;'[5]产值及收款计划（2026）'!$B:$B,'[5]产值及收款计划（2026）'!DD:DD)</f>
        <v>0</v>
      </c>
      <c r="DE447" s="256" cm="1">
        <f t="array" aca="1" ref="DE447" ca="1">_xlfn.XLOOKUP($A447&amp;$B447,'[5]产值及收款计划（2026）'!$A:$A&amp;'[5]产值及收款计划（2026）'!$B:$B,'[5]产值及收款计划（2026）'!DE:DE)</f>
        <v>0</v>
      </c>
      <c r="DF447" s="256" cm="1">
        <f t="array" aca="1" ref="DF447" ca="1">_xlfn.XLOOKUP($A447&amp;$B447,'[5]产值及收款计划（2026）'!$A:$A&amp;'[5]产值及收款计划（2026）'!$B:$B,'[5]产值及收款计划（2026）'!DF:DF)</f>
        <v>0</v>
      </c>
      <c r="DG447" s="256" cm="1">
        <f t="array" aca="1" ref="DG447" ca="1">_xlfn.XLOOKUP($A447&amp;$B447,'[5]产值及收款计划（2026）'!$A:$A&amp;'[5]产值及收款计划（2026）'!$B:$B,'[5]产值及收款计划（2026）'!DG:DG)</f>
        <v>0</v>
      </c>
      <c r="DH447" s="256" cm="1">
        <f t="array" aca="1" ref="DH447" ca="1">_xlfn.XLOOKUP($A447&amp;$B447,'[5]产值及收款计划（2026）'!$A:$A&amp;'[5]产值及收款计划（2026）'!$B:$B,'[5]产值及收款计划（2026）'!DH:DH)</f>
        <v>0</v>
      </c>
      <c r="DI447" s="256" cm="1">
        <f t="array" aca="1" ref="DI447" ca="1">_xlfn.XLOOKUP($A447&amp;$B447,'[5]产值及收款计划（2026）'!$A:$A&amp;'[5]产值及收款计划（2026）'!$B:$B,'[5]产值及收款计划（2026）'!DI:DI)</f>
        <v>0</v>
      </c>
      <c r="DJ447" s="256" cm="1">
        <f t="array" aca="1" ref="DJ447" ca="1">_xlfn.XLOOKUP($A447&amp;$B447,'[5]产值及收款计划（2026）'!$A:$A&amp;'[5]产值及收款计划（2026）'!$B:$B,'[5]产值及收款计划（2026）'!DJ:DJ)</f>
        <v>0</v>
      </c>
      <c r="DK447" s="256" cm="1">
        <f t="array" aca="1" ref="DK447" ca="1">_xlfn.XLOOKUP($A447&amp;$B447,'[5]产值及收款计划（2026）'!$A:$A&amp;'[5]产值及收款计划（2026）'!$B:$B,'[5]产值及收款计划（2026）'!DK:DK)</f>
        <v>0</v>
      </c>
      <c r="DL447" s="256" cm="1">
        <f t="array" aca="1" ref="DL447" ca="1">_xlfn.XLOOKUP($A447&amp;$B447,'[5]产值及收款计划（2026）'!$A:$A&amp;'[5]产值及收款计划（2026）'!$B:$B,'[5]产值及收款计划（2026）'!DL:DL)</f>
        <v>0</v>
      </c>
      <c r="DM447" s="264"/>
      <c r="DN447" s="250"/>
    </row>
    <row r="448" spans="1:118" ht="20.25" x14ac:dyDescent="0.15">
      <c r="A448" s="254">
        <f t="shared" ca="1" si="23"/>
        <v>27</v>
      </c>
      <c r="B448" s="254" t="s">
        <v>29</v>
      </c>
      <c r="C448" s="255" t="str" cm="1">
        <f t="array" aca="1" ref="C448" ca="1">_xlfn.XLOOKUP($A448&amp;$B448,'[5]产值及收款计划（2026）'!$A:$A&amp;'[5]产值及收款计划（2026）'!$B:$B,'[5]产值及收款计划（2026）'!C:C)</f>
        <v>SJHT2019051500043</v>
      </c>
      <c r="D448" s="255" t="str" cm="1">
        <f t="array" aca="1" ref="D448" ca="1">_xlfn.XLOOKUP($A448&amp;$B448,'[5]产值及收款计划（2026）'!$A:$A&amp;'[5]产值及收款计划（2026）'!$B:$B,'[5]产值及收款计划（2026）'!D:D)</f>
        <v>新加坡深排污隧道系统第二阶段设计施工总承包T11标段BIM服务合同</v>
      </c>
      <c r="E448" s="256" cm="1">
        <f t="array" aca="1" ref="E448" ca="1">_xlfn.XLOOKUP($A448&amp;$B448,'[5]产值及收款计划（2026）'!$A:$A&amp;'[5]产值及收款计划（2026）'!$B:$B,'[5]产值及收款计划（2026）'!E:E)</f>
        <v>600</v>
      </c>
      <c r="F448" s="256" cm="1">
        <f t="array" aca="1" ref="F448" ca="1">_xlfn.XLOOKUP($A448&amp;$B448,'[5]产值及收款计划（2026）'!$A:$A&amp;'[5]产值及收款计划（2026）'!$B:$B,'[5]产值及收款计划（2026）'!F:F)</f>
        <v>600</v>
      </c>
      <c r="G448" s="256" cm="1">
        <f t="array" aca="1" ref="G448" ca="1">_xlfn.XLOOKUP($A448&amp;$B448,'[5]产值及收款计划（2026）'!$A:$A&amp;'[5]产值及收款计划（2026）'!$B:$B,'[5]产值及收款计划（2026）'!G:G)</f>
        <v>600</v>
      </c>
      <c r="H448" s="256" cm="1">
        <f t="array" aca="1" ref="H448" ca="1">_xlfn.XLOOKUP($A448&amp;$B448,'[5]产值及收款计划（2026）'!$A:$A&amp;'[5]产值及收款计划（2026）'!$B:$B,'[5]产值及收款计划（2026）'!H:H)</f>
        <v>274.56799999999998</v>
      </c>
      <c r="I448" s="257" cm="1">
        <f t="array" aca="1" ref="I448" ca="1">_xlfn.XLOOKUP($A448&amp;$B448,'[5]产值及收款计划（2026）'!$A:$A&amp;'[5]产值及收款计划（2026）'!$B:$B,'[5]产值及收款计划（2026）'!I:I)</f>
        <v>0.45761333333333298</v>
      </c>
      <c r="J448" s="256" cm="1">
        <f t="array" aca="1" ref="J448" ca="1">_xlfn.XLOOKUP($A448&amp;$B448,'[5]产值及收款计划（2026）'!$A:$A&amp;'[5]产值及收款计划（2026）'!$B:$B,'[5]产值及收款计划（2026）'!J:J)</f>
        <v>0</v>
      </c>
      <c r="K448" s="256" cm="1">
        <f t="array" aca="1" ref="K448" ca="1">_xlfn.XLOOKUP($A448&amp;$B448,'[5]产值及收款计划（2026）'!$A:$A&amp;'[5]产值及收款计划（2026）'!$B:$B,'[5]产值及收款计划（2026）'!K:K)</f>
        <v>0</v>
      </c>
      <c r="L448" s="256" cm="1">
        <f t="array" aca="1" ref="L448" ca="1">_xlfn.XLOOKUP($A448&amp;$B448,'[5]产值及收款计划（2026）'!$A:$A&amp;'[5]产值及收款计划（2026）'!$B:$B,'[5]产值及收款计划（2026）'!L:L)</f>
        <v>0</v>
      </c>
      <c r="M448" s="256" t="str" cm="1">
        <f t="array" aca="1" ref="M448" ca="1">_xlfn.XLOOKUP($A448&amp;$B448,'[5]产值及收款计划（2026）'!$A:$A&amp;'[5]产值及收款计划（2026）'!$B:$B,'[5]产值及收款计划（2026）'!M:M)</f>
        <v>主导</v>
      </c>
      <c r="N448" s="256" t="str" cm="1">
        <f t="array" aca="1" ref="N448" ca="1">_xlfn.XLOOKUP($A448&amp;$B448,'[5]产值及收款计划（2026）'!$A:$A&amp;'[5]产值及收款计划（2026）'!$B:$B,'[5]产值及收款计划（2026）'!N:N)</f>
        <v>许清亮团队</v>
      </c>
      <c r="O448" s="256" t="str" cm="1">
        <f t="array" aca="1" ref="O448" ca="1">_xlfn.XLOOKUP($A448&amp;$B448,'[5]产值及收款计划（2026）'!$A:$A&amp;'[5]产值及收款计划（2026）'!$B:$B,'[5]产值及收款计划（2026）'!O:O)</f>
        <v>明艳丽</v>
      </c>
      <c r="P448" s="255" t="str" cm="1">
        <f t="array" aca="1" ref="P448" ca="1">_xlfn.XLOOKUP($A448&amp;$B448,'[5]产值及收款计划（2026）'!$A:$A&amp;'[5]产值及收款计划（2026）'!$B:$B,'[5]产值及收款计划（2026）'!P:P)</f>
        <v>在建</v>
      </c>
      <c r="Q448" s="256" cm="1">
        <f t="array" aca="1" ref="Q448" ca="1">_xlfn.XLOOKUP($A448&amp;$B448,'[5]产值及收款计划（2026）'!$A:$A&amp;'[5]产值及收款计划（2026）'!$B:$B,'[5]产值及收款计划（2026）'!Q:Q)</f>
        <v>0</v>
      </c>
      <c r="R448" s="256" cm="1">
        <f t="array" aca="1" ref="R448" ca="1">_xlfn.XLOOKUP($A448&amp;$B448,'[5]产值及收款计划（2026）'!$A:$A&amp;'[5]产值及收款计划（2026）'!$B:$B,'[5]产值及收款计划（2026）'!R:R)</f>
        <v>0</v>
      </c>
      <c r="S448" s="256" cm="1">
        <f t="array" aca="1" ref="S448" ca="1">_xlfn.XLOOKUP($A448&amp;$B448,'[5]产值及收款计划（2026）'!$A:$A&amp;'[5]产值及收款计划（2026）'!$B:$B,'[5]产值及收款计划（2026）'!S:S)</f>
        <v>0</v>
      </c>
      <c r="T448" s="256" cm="1">
        <f t="array" aca="1" ref="T448" ca="1">_xlfn.XLOOKUP($A448&amp;$B448,'[5]产值及收款计划（2026）'!$A:$A&amp;'[5]产值及收款计划（2026）'!$B:$B,'[5]产值及收款计划（2026）'!T:T)</f>
        <v>527.84281399999998</v>
      </c>
      <c r="U448" s="256" cm="1">
        <f t="array" aca="1" ref="U448" ca="1">_xlfn.XLOOKUP($A448&amp;$B448,'[5]产值及收款计划（2026）'!$A:$A&amp;'[5]产值及收款计划（2026）'!$B:$B,'[5]产值及收款计划（2026）'!U:U)</f>
        <v>0</v>
      </c>
      <c r="V448" s="256" cm="1">
        <f t="array" aca="1" ref="V448" ca="1">_xlfn.XLOOKUP($A448&amp;$B448,'[5]产值及收款计划（2026）'!$A:$A&amp;'[5]产值及收款计划（2026）'!$B:$B,'[5]产值及收款计划（2026）'!V:V)</f>
        <v>72.157185999999996</v>
      </c>
      <c r="W448" s="256" cm="1">
        <f t="array" aca="1" ref="W448" ca="1">_xlfn.XLOOKUP($A448&amp;$B448,'[5]产值及收款计划（2026）'!$A:$A&amp;'[5]产值及收款计划（2026）'!$B:$B,'[5]产值及收款计划（2026）'!W:W)</f>
        <v>0</v>
      </c>
      <c r="X448" s="256" cm="1">
        <f t="array" aca="1" ref="X448" ca="1">_xlfn.XLOOKUP($A448&amp;$B448,'[5]产值及收款计划（2026）'!$A:$A&amp;'[5]产值及收款计划（2026）'!$B:$B,'[5]产值及收款计划（2026）'!X:X)</f>
        <v>0</v>
      </c>
      <c r="Y448" s="256" cm="1">
        <f t="array" aca="1" ref="Y448" ca="1">_xlfn.XLOOKUP($A448&amp;$B448,'[5]产值及收款计划（2026）'!$A:$A&amp;'[5]产值及收款计划（2026）'!$B:$B,'[5]产值及收款计划（2026）'!Y:Y)</f>
        <v>0</v>
      </c>
      <c r="Z448" s="256" cm="1">
        <f t="array" aca="1" ref="Z448" ca="1">_xlfn.XLOOKUP($A448&amp;$B448,'[5]产值及收款计划（2026）'!$A:$A&amp;'[5]产值及收款计划（2026）'!$B:$B,'[5]产值及收款计划（2026）'!Z:Z)</f>
        <v>0</v>
      </c>
      <c r="AA448" s="256" cm="1">
        <f t="array" aca="1" ref="AA448" ca="1">_xlfn.XLOOKUP($A448&amp;$B448,'[5]产值及收款计划（2026）'!$A:$A&amp;'[5]产值及收款计划（2026）'!$B:$B,'[5]产值及收款计划（2026）'!AA:AA)</f>
        <v>0</v>
      </c>
      <c r="AB448" s="256" cm="1">
        <f t="array" aca="1" ref="AB448" ca="1">_xlfn.XLOOKUP($A448&amp;$B448,'[5]产值及收款计划（2026）'!$A:$A&amp;'[5]产值及收款计划（2026）'!$B:$B,'[5]产值及收款计划（2026）'!AB:AB)</f>
        <v>0</v>
      </c>
      <c r="AC448" s="256" cm="1">
        <f t="array" aca="1" ref="AC448" ca="1">_xlfn.XLOOKUP($A448&amp;$B448,'[5]产值及收款计划（2026）'!$A:$A&amp;'[5]产值及收款计划（2026）'!$B:$B,'[5]产值及收款计划（2026）'!AC:AC)</f>
        <v>0</v>
      </c>
      <c r="AD448" s="256" cm="1">
        <f t="array" aca="1" ref="AD448" ca="1">_xlfn.XLOOKUP($A448&amp;$B448,'[5]产值及收款计划（2026）'!$A:$A&amp;'[5]产值及收款计划（2026）'!$B:$B,'[5]产值及收款计划（2026）'!AD:AD)</f>
        <v>0</v>
      </c>
      <c r="AE448" s="256" cm="1">
        <f t="array" aca="1" ref="AE448" ca="1">_xlfn.XLOOKUP($A448&amp;$B448,'[5]产值及收款计划（2026）'!$A:$A&amp;'[5]产值及收款计划（2026）'!$B:$B,'[5]产值及收款计划（2026）'!AE:AE)</f>
        <v>0</v>
      </c>
      <c r="AF448" s="256" cm="1">
        <f t="array" aca="1" ref="AF448" ca="1">_xlfn.XLOOKUP($A448&amp;$B448,'[5]产值及收款计划（2026）'!$A:$A&amp;'[5]产值及收款计划（2026）'!$B:$B,'[5]产值及收款计划（2026）'!AF:AF)</f>
        <v>0</v>
      </c>
      <c r="AG448" s="256" cm="1">
        <f t="array" aca="1" ref="AG448" ca="1">_xlfn.XLOOKUP($A448&amp;$B448,'[5]产值及收款计划（2026）'!$A:$A&amp;'[5]产值及收款计划（2026）'!$B:$B,'[5]产值及收款计划（2026）'!AG:AG)</f>
        <v>0</v>
      </c>
      <c r="AH448" s="256" cm="1">
        <f t="array" aca="1" ref="AH448" ca="1">_xlfn.XLOOKUP($A448&amp;$B448,'[5]产值及收款计划（2026）'!$A:$A&amp;'[5]产值及收款计划（2026）'!$B:$B,'[5]产值及收款计划（2026）'!AH:AH)</f>
        <v>0</v>
      </c>
      <c r="AI448" s="256" cm="1">
        <f t="array" aca="1" ref="AI448" ca="1">_xlfn.XLOOKUP($A448&amp;$B448,'[5]产值及收款计划（2026）'!$A:$A&amp;'[5]产值及收款计划（2026）'!$B:$B,'[5]产值及收款计划（2026）'!AI:AI)</f>
        <v>0</v>
      </c>
      <c r="AJ448" s="256" cm="1">
        <f t="array" aca="1" ref="AJ448" ca="1">_xlfn.XLOOKUP($A448&amp;$B448,'[5]产值及收款计划（2026）'!$A:$A&amp;'[5]产值及收款计划（2026）'!$B:$B,'[5]产值及收款计划（2026）'!AJ:AJ)</f>
        <v>0</v>
      </c>
      <c r="AK448" s="256" cm="1">
        <f t="array" aca="1" ref="AK448" ca="1">_xlfn.XLOOKUP($A448&amp;$B448,'[5]产值及收款计划（2026）'!$A:$A&amp;'[5]产值及收款计划（2026）'!$B:$B,'[5]产值及收款计划（2026）'!AK:AK)</f>
        <v>0</v>
      </c>
      <c r="AL448" s="256" cm="1">
        <f t="array" aca="1" ref="AL448" ca="1">_xlfn.XLOOKUP($A448&amp;$B448,'[5]产值及收款计划（2026）'!$A:$A&amp;'[5]产值及收款计划（2026）'!$B:$B,'[5]产值及收款计划（2026）'!AL:AL)</f>
        <v>0</v>
      </c>
      <c r="AM448" s="263" t="e" cm="1">
        <f t="array" aca="1" ref="AM448" ca="1">_xlfn.LET(_xlpm.勾选月份状态数组,TRANSPOSE('PPT(12-15页）-TOP10'!$A$3:$A$14),_xlpm.选择数据区,IF('PPT(12-15页）-TOP10'!$E$3="收款",$BA448:$BL448,$AA448:$AL448),SUM(_xlfn._xlws.FILTER(_xlpm.选择数据区,_xlpm.勾选月份状态数组,"")))</f>
        <v>#NAME?</v>
      </c>
      <c r="AN448" s="256" t="e" cm="1">
        <f t="array" aca="1" ref="AN448" ca="1">_xlfn.LET(_xlpm.勾选月份状态数组,TRANSPOSE('PPT(12-15页）-TOP10'!$A$3:$A$14),_xlpm.选择数据区,IF('PPT(12-15页）-TOP10'!$E$3="收款",$DA448:$DL448,$CA448:$CL448),SUM(_xlfn._xlws.FILTER(_xlpm.选择数据区,_xlpm.勾选月份状态数组,"")))</f>
        <v>#NAME?</v>
      </c>
      <c r="AO448" s="256">
        <f ca="1">SUM(CA448:CC448)+SUM(AD448:AL448)</f>
        <v>0</v>
      </c>
      <c r="AP448" s="256"/>
      <c r="AQ448" s="256"/>
      <c r="AR448" s="256"/>
      <c r="AS448" s="256" cm="1">
        <f t="array" aca="1" ref="AS448" ca="1">_xlfn.XLOOKUP($A448&amp;$B448,'[5]产值及收款计划（2026）'!$A:$A&amp;'[5]产值及收款计划（2026）'!$B:$B,'[5]产值及收款计划（2026）'!AS:AS)</f>
        <v>0</v>
      </c>
      <c r="AT448" s="256" cm="1">
        <f t="array" aca="1" ref="AT448" ca="1">_xlfn.XLOOKUP($A448&amp;$B448,'[5]产值及收款计划（2026）'!$A:$A&amp;'[5]产值及收款计划（2026）'!$B:$B,'[5]产值及收款计划（2026）'!AT:AT)</f>
        <v>0</v>
      </c>
      <c r="AU448" s="256" cm="1">
        <f t="array" aca="1" ref="AU448" ca="1">_xlfn.XLOOKUP($A448&amp;$B448,'[5]产值及收款计划（2026）'!$A:$A&amp;'[5]产值及收款计划（2026）'!$B:$B,'[5]产值及收款计划（2026）'!AU:AU)</f>
        <v>0</v>
      </c>
      <c r="AV448" s="256" cm="1">
        <f t="array" aca="1" ref="AV448" ca="1">_xlfn.XLOOKUP($A448&amp;$B448,'[5]产值及收款计划（2026）'!$A:$A&amp;'[5]产值及收款计划（2026）'!$B:$B,'[5]产值及收款计划（2026）'!AV:AV)</f>
        <v>0</v>
      </c>
      <c r="AW448" s="256" cm="1">
        <f t="array" aca="1" ref="AW448" ca="1">_xlfn.XLOOKUP($A448&amp;$B448,'[5]产值及收款计划（2026）'!$A:$A&amp;'[5]产值及收款计划（2026）'!$B:$B,'[5]产值及收款计划（2026）'!AW:AW)</f>
        <v>358.13664699999998</v>
      </c>
      <c r="AX448" s="256" cm="1">
        <f t="array" aca="1" ref="AX448" ca="1">_xlfn.XLOOKUP($A448&amp;$B448,'[5]产值及收款计划（2026）'!$A:$A&amp;'[5]产值及收款计划（2026）'!$B:$B,'[5]产值及收款计划（2026）'!AX:AX)</f>
        <v>0</v>
      </c>
      <c r="AY448" s="256" cm="1">
        <f t="array" aca="1" ref="AY448" ca="1">_xlfn.XLOOKUP($A448&amp;$B448,'[5]产值及收款计划（2026）'!$A:$A&amp;'[5]产值及收款计划（2026）'!$B:$B,'[5]产值及收款计划（2026）'!AY:AY)</f>
        <v>241.86335299999999</v>
      </c>
      <c r="AZ448" s="256" cm="1">
        <f t="array" aca="1" ref="AZ448" ca="1">_xlfn.XLOOKUP($A448&amp;$B448,'[5]产值及收款计划（2026）'!$A:$A&amp;'[5]产值及收款计划（2026）'!$B:$B,'[5]产值及收款计划（2026）'!AZ:AZ)</f>
        <v>169.70616699999999</v>
      </c>
      <c r="BA448" s="256" cm="1">
        <f t="array" aca="1" ref="BA448" ca="1">_xlfn.XLOOKUP($A448&amp;$B448,'[5]产值及收款计划（2026）'!$A:$A&amp;'[5]产值及收款计划（2026）'!$B:$B,'[5]产值及收款计划（2026）'!BA:BA)</f>
        <v>0</v>
      </c>
      <c r="BB448" s="256" cm="1">
        <f t="array" aca="1" ref="BB448" ca="1">_xlfn.XLOOKUP($A448&amp;$B448,'[5]产值及收款计划（2026）'!$A:$A&amp;'[5]产值及收款计划（2026）'!$B:$B,'[5]产值及收款计划（2026）'!BB:BB)</f>
        <v>0</v>
      </c>
      <c r="BC448" s="256" cm="1">
        <f t="array" aca="1" ref="BC448" ca="1">_xlfn.XLOOKUP($A448&amp;$B448,'[5]产值及收款计划（2026）'!$A:$A&amp;'[5]产值及收款计划（2026）'!$B:$B,'[5]产值及收款计划（2026）'!BC:BC)</f>
        <v>0</v>
      </c>
      <c r="BD448" s="256" cm="1">
        <f t="array" aca="1" ref="BD448" ca="1">_xlfn.XLOOKUP($A448&amp;$B448,'[5]产值及收款计划（2026）'!$A:$A&amp;'[5]产值及收款计划（2026）'!$B:$B,'[5]产值及收款计划（2026）'!BD:BD)</f>
        <v>0</v>
      </c>
      <c r="BE448" s="256" cm="1">
        <f t="array" aca="1" ref="BE448" ca="1">_xlfn.XLOOKUP($A448&amp;$B448,'[5]产值及收款计划（2026）'!$A:$A&amp;'[5]产值及收款计划（2026）'!$B:$B,'[5]产值及收款计划（2026）'!BE:BE)</f>
        <v>0</v>
      </c>
      <c r="BF448" s="256" cm="1">
        <f t="array" aca="1" ref="BF448" ca="1">_xlfn.XLOOKUP($A448&amp;$B448,'[5]产值及收款计划（2026）'!$A:$A&amp;'[5]产值及收款计划（2026）'!$B:$B,'[5]产值及收款计划（2026）'!BF:BF)</f>
        <v>0</v>
      </c>
      <c r="BG448" s="256" cm="1">
        <f t="array" aca="1" ref="BG448" ca="1">_xlfn.XLOOKUP($A448&amp;$B448,'[5]产值及收款计划（2026）'!$A:$A&amp;'[5]产值及收款计划（2026）'!$B:$B,'[5]产值及收款计划（2026）'!BG:BG)</f>
        <v>0</v>
      </c>
      <c r="BH448" s="256" cm="1">
        <f t="array" aca="1" ref="BH448" ca="1">_xlfn.XLOOKUP($A448&amp;$B448,'[5]产值及收款计划（2026）'!$A:$A&amp;'[5]产值及收款计划（2026）'!$B:$B,'[5]产值及收款计划（2026）'!BH:BH)</f>
        <v>0</v>
      </c>
      <c r="BI448" s="256" cm="1">
        <f t="array" aca="1" ref="BI448" ca="1">_xlfn.XLOOKUP($A448&amp;$B448,'[5]产值及收款计划（2026）'!$A:$A&amp;'[5]产值及收款计划（2026）'!$B:$B,'[5]产值及收款计划（2026）'!BI:BI)</f>
        <v>0</v>
      </c>
      <c r="BJ448" s="256" cm="1">
        <f t="array" aca="1" ref="BJ448" ca="1">_xlfn.XLOOKUP($A448&amp;$B448,'[5]产值及收款计划（2026）'!$A:$A&amp;'[5]产值及收款计划（2026）'!$B:$B,'[5]产值及收款计划（2026）'!BJ:BJ)</f>
        <v>0</v>
      </c>
      <c r="BK448" s="256" cm="1">
        <f t="array" aca="1" ref="BK448" ca="1">_xlfn.XLOOKUP($A448&amp;$B448,'[5]产值及收款计划（2026）'!$A:$A&amp;'[5]产值及收款计划（2026）'!$B:$B,'[5]产值及收款计划（2026）'!BK:BK)</f>
        <v>0</v>
      </c>
      <c r="BL448" s="256" cm="1">
        <f t="array" aca="1" ref="BL448" ca="1">_xlfn.XLOOKUP($A448&amp;$B448,'[5]产值及收款计划（2026）'!$A:$A&amp;'[5]产值及收款计划（2026）'!$B:$B,'[5]产值及收款计划（2026）'!BL:BL)</f>
        <v>0</v>
      </c>
      <c r="BM448" s="256"/>
      <c r="BN448" s="256"/>
      <c r="BO448" s="256"/>
      <c r="BP448" s="256"/>
      <c r="BQ448" s="255" t="str" cm="1">
        <f t="array" aca="1" ref="BQ448" ca="1">_xlfn.XLOOKUP($A448&amp;$B448,'[5]产值及收款计划（2026）'!$A:$A&amp;'[5]产值及收款计划（2026）'!$B:$B,'[5]产值及收款计划（2026）'!BQ:BQ)</f>
        <v>上海隧道工程股份（新加坡）有限公司</v>
      </c>
      <c r="BR448" s="256" cm="1">
        <f t="array" aca="1" ref="BR448" ca="1">_xlfn.XLOOKUP($A448&amp;$B448,'[5]产值及收款计划（2026）'!$A:$A&amp;'[5]产值及收款计划（2026）'!$B:$B,'[5]产值及收款计划（2026）'!BR:BR)</f>
        <v>0</v>
      </c>
      <c r="CA448" s="256" cm="1">
        <f t="array" aca="1" ref="CA448" ca="1">_xlfn.XLOOKUP($A448&amp;$B448,'[5]产值及收款计划（2026）'!$A:$A&amp;'[5]产值及收款计划（2026）'!$B:$B,'[5]产值及收款计划（2026）'!CA:CA)</f>
        <v>0</v>
      </c>
      <c r="CB448" s="256" cm="1">
        <f t="array" aca="1" ref="CB448" ca="1">_xlfn.XLOOKUP($A448&amp;$B448,'[5]产值及收款计划（2026）'!$A:$A&amp;'[5]产值及收款计划（2026）'!$B:$B,'[5]产值及收款计划（2026）'!CB:CB)</f>
        <v>0</v>
      </c>
      <c r="CC448" s="256" cm="1">
        <f t="array" aca="1" ref="CC448" ca="1">_xlfn.XLOOKUP($A448&amp;$B448,'[5]产值及收款计划（2026）'!$A:$A&amp;'[5]产值及收款计划（2026）'!$B:$B,'[5]产值及收款计划（2026）'!CC:CC)</f>
        <v>0</v>
      </c>
      <c r="CD448" s="256" cm="1">
        <f t="array" aca="1" ref="CD448" ca="1">_xlfn.XLOOKUP($A448&amp;$B448,'[5]产值及收款计划（2026）'!$A:$A&amp;'[5]产值及收款计划（2026）'!$B:$B,'[5]产值及收款计划（2026）'!CD:CD)</f>
        <v>0</v>
      </c>
      <c r="CE448" s="256" cm="1">
        <f t="array" aca="1" ref="CE448" ca="1">_xlfn.XLOOKUP($A448&amp;$B448,'[5]产值及收款计划（2026）'!$A:$A&amp;'[5]产值及收款计划（2026）'!$B:$B,'[5]产值及收款计划（2026）'!CE:CE)</f>
        <v>0</v>
      </c>
      <c r="CF448" s="256" cm="1">
        <f t="array" aca="1" ref="CF448" ca="1">_xlfn.XLOOKUP($A448&amp;$B448,'[5]产值及收款计划（2026）'!$A:$A&amp;'[5]产值及收款计划（2026）'!$B:$B,'[5]产值及收款计划（2026）'!CF:CF)</f>
        <v>0</v>
      </c>
      <c r="CG448" s="256" cm="1">
        <f t="array" aca="1" ref="CG448" ca="1">_xlfn.XLOOKUP($A448&amp;$B448,'[5]产值及收款计划（2026）'!$A:$A&amp;'[5]产值及收款计划（2026）'!$B:$B,'[5]产值及收款计划（2026）'!CG:CG)</f>
        <v>0</v>
      </c>
      <c r="CH448" s="256" cm="1">
        <f t="array" aca="1" ref="CH448" ca="1">_xlfn.XLOOKUP($A448&amp;$B448,'[5]产值及收款计划（2026）'!$A:$A&amp;'[5]产值及收款计划（2026）'!$B:$B,'[5]产值及收款计划（2026）'!CH:CH)</f>
        <v>0</v>
      </c>
      <c r="CI448" s="256" cm="1">
        <f t="array" aca="1" ref="CI448" ca="1">_xlfn.XLOOKUP($A448&amp;$B448,'[5]产值及收款计划（2026）'!$A:$A&amp;'[5]产值及收款计划（2026）'!$B:$B,'[5]产值及收款计划（2026）'!CI:CI)</f>
        <v>0</v>
      </c>
      <c r="CJ448" s="256" cm="1">
        <f t="array" aca="1" ref="CJ448" ca="1">_xlfn.XLOOKUP($A448&amp;$B448,'[5]产值及收款计划（2026）'!$A:$A&amp;'[5]产值及收款计划（2026）'!$B:$B,'[5]产值及收款计划（2026）'!CJ:CJ)</f>
        <v>0</v>
      </c>
      <c r="CK448" s="256" cm="1">
        <f t="array" aca="1" ref="CK448" ca="1">_xlfn.XLOOKUP($A448&amp;$B448,'[5]产值及收款计划（2026）'!$A:$A&amp;'[5]产值及收款计划（2026）'!$B:$B,'[5]产值及收款计划（2026）'!CK:CK)</f>
        <v>0</v>
      </c>
      <c r="CL448" s="256" cm="1">
        <f t="array" aca="1" ref="CL448" ca="1">_xlfn.XLOOKUP($A448&amp;$B448,'[5]产值及收款计划（2026）'!$A:$A&amp;'[5]产值及收款计划（2026）'!$B:$B,'[5]产值及收款计划（2026）'!CL:CL)</f>
        <v>0</v>
      </c>
      <c r="DA448" s="256" cm="1">
        <f t="array" aca="1" ref="DA448" ca="1">_xlfn.XLOOKUP($A448&amp;$B448,'[5]产值及收款计划（2026）'!$A:$A&amp;'[5]产值及收款计划（2026）'!$B:$B,'[5]产值及收款计划（2026）'!DA:DA)</f>
        <v>0</v>
      </c>
      <c r="DB448" s="256" cm="1">
        <f t="array" aca="1" ref="DB448" ca="1">_xlfn.XLOOKUP($A448&amp;$B448,'[5]产值及收款计划（2026）'!$A:$A&amp;'[5]产值及收款计划（2026）'!$B:$B,'[5]产值及收款计划（2026）'!DB:DB)</f>
        <v>0</v>
      </c>
      <c r="DC448" s="256" cm="1">
        <f t="array" aca="1" ref="DC448" ca="1">_xlfn.XLOOKUP($A448&amp;$B448,'[5]产值及收款计划（2026）'!$A:$A&amp;'[5]产值及收款计划（2026）'!$B:$B,'[5]产值及收款计划（2026）'!DC:DC)</f>
        <v>0</v>
      </c>
      <c r="DD448" s="256" cm="1">
        <f t="array" aca="1" ref="DD448" ca="1">_xlfn.XLOOKUP($A448&amp;$B448,'[5]产值及收款计划（2026）'!$A:$A&amp;'[5]产值及收款计划（2026）'!$B:$B,'[5]产值及收款计划（2026）'!DD:DD)</f>
        <v>0</v>
      </c>
      <c r="DE448" s="256" cm="1">
        <f t="array" aca="1" ref="DE448" ca="1">_xlfn.XLOOKUP($A448&amp;$B448,'[5]产值及收款计划（2026）'!$A:$A&amp;'[5]产值及收款计划（2026）'!$B:$B,'[5]产值及收款计划（2026）'!DE:DE)</f>
        <v>0</v>
      </c>
      <c r="DF448" s="256" cm="1">
        <f t="array" aca="1" ref="DF448" ca="1">_xlfn.XLOOKUP($A448&amp;$B448,'[5]产值及收款计划（2026）'!$A:$A&amp;'[5]产值及收款计划（2026）'!$B:$B,'[5]产值及收款计划（2026）'!DF:DF)</f>
        <v>0</v>
      </c>
      <c r="DG448" s="256" cm="1">
        <f t="array" aca="1" ref="DG448" ca="1">_xlfn.XLOOKUP($A448&amp;$B448,'[5]产值及收款计划（2026）'!$A:$A&amp;'[5]产值及收款计划（2026）'!$B:$B,'[5]产值及收款计划（2026）'!DG:DG)</f>
        <v>0</v>
      </c>
      <c r="DH448" s="256" cm="1">
        <f t="array" aca="1" ref="DH448" ca="1">_xlfn.XLOOKUP($A448&amp;$B448,'[5]产值及收款计划（2026）'!$A:$A&amp;'[5]产值及收款计划（2026）'!$B:$B,'[5]产值及收款计划（2026）'!DH:DH)</f>
        <v>0</v>
      </c>
      <c r="DI448" s="256" cm="1">
        <f t="array" aca="1" ref="DI448" ca="1">_xlfn.XLOOKUP($A448&amp;$B448,'[5]产值及收款计划（2026）'!$A:$A&amp;'[5]产值及收款计划（2026）'!$B:$B,'[5]产值及收款计划（2026）'!DI:DI)</f>
        <v>0</v>
      </c>
      <c r="DJ448" s="256" cm="1">
        <f t="array" aca="1" ref="DJ448" ca="1">_xlfn.XLOOKUP($A448&amp;$B448,'[5]产值及收款计划（2026）'!$A:$A&amp;'[5]产值及收款计划（2026）'!$B:$B,'[5]产值及收款计划（2026）'!DJ:DJ)</f>
        <v>0</v>
      </c>
      <c r="DK448" s="256" cm="1">
        <f t="array" aca="1" ref="DK448" ca="1">_xlfn.XLOOKUP($A448&amp;$B448,'[5]产值及收款计划（2026）'!$A:$A&amp;'[5]产值及收款计划（2026）'!$B:$B,'[5]产值及收款计划（2026）'!DK:DK)</f>
        <v>0</v>
      </c>
      <c r="DL448" s="256" cm="1">
        <f t="array" aca="1" ref="DL448" ca="1">_xlfn.XLOOKUP($A448&amp;$B448,'[5]产值及收款计划（2026）'!$A:$A&amp;'[5]产值及收款计划（2026）'!$B:$B,'[5]产值及收款计划（2026）'!DL:DL)</f>
        <v>0</v>
      </c>
      <c r="DM448" s="264"/>
      <c r="DN448" s="250"/>
    </row>
    <row r="449" spans="1:118" ht="20.25" x14ac:dyDescent="0.15">
      <c r="A449" s="254">
        <f t="shared" ca="1" si="23"/>
        <v>28</v>
      </c>
      <c r="B449" s="254" t="s">
        <v>29</v>
      </c>
      <c r="C449" s="255" t="str" cm="1">
        <f t="array" aca="1" ref="C449" ca="1">_xlfn.XLOOKUP($A449&amp;$B449,'[5]产值及收款计划（2026）'!$A:$A&amp;'[5]产值及收款计划（2026）'!$B:$B,'[5]产值及收款计划（2026）'!C:C)</f>
        <v>SJHT2019121700133</v>
      </c>
      <c r="D449" s="255" t="str" cm="1">
        <f t="array" aca="1" ref="D449" ca="1">_xlfn.XLOOKUP($A449&amp;$B449,'[5]产值及收款计划（2026）'!$A:$A&amp;'[5]产值及收款计划（2026）'!$B:$B,'[5]产值及收款计划（2026）'!D:D)</f>
        <v>地下院平移-深圳市建设工程质量安全智能监管平台项目软件平台开发</v>
      </c>
      <c r="E449" s="256" cm="1">
        <f t="array" aca="1" ref="E449" ca="1">_xlfn.XLOOKUP($A449&amp;$B449,'[5]产值及收款计划（2026）'!$A:$A&amp;'[5]产值及收款计划（2026）'!$B:$B,'[5]产值及收款计划（2026）'!E:E)</f>
        <v>253.56</v>
      </c>
      <c r="F449" s="256" cm="1">
        <f t="array" aca="1" ref="F449" ca="1">_xlfn.XLOOKUP($A449&amp;$B449,'[5]产值及收款计划（2026）'!$A:$A&amp;'[5]产值及收款计划（2026）'!$B:$B,'[5]产值及收款计划（2026）'!F:F)</f>
        <v>253.56</v>
      </c>
      <c r="G449" s="256" cm="1">
        <f t="array" aca="1" ref="G449" ca="1">_xlfn.XLOOKUP($A449&amp;$B449,'[5]产值及收款计划（2026）'!$A:$A&amp;'[5]产值及收款计划（2026）'!$B:$B,'[5]产值及收款计划（2026）'!G:G)</f>
        <v>253.56</v>
      </c>
      <c r="H449" s="256" cm="1">
        <f t="array" aca="1" ref="H449" ca="1">_xlfn.XLOOKUP($A449&amp;$B449,'[5]产值及收款计划（2026）'!$A:$A&amp;'[5]产值及收款计划（2026）'!$B:$B,'[5]产值及收款计划（2026）'!H:H)</f>
        <v>253.56</v>
      </c>
      <c r="I449" s="257" cm="1">
        <f t="array" aca="1" ref="I449" ca="1">_xlfn.XLOOKUP($A449&amp;$B449,'[5]产值及收款计划（2026）'!$A:$A&amp;'[5]产值及收款计划（2026）'!$B:$B,'[5]产值及收款计划（2026）'!I:I)</f>
        <v>1</v>
      </c>
      <c r="J449" s="256" cm="1">
        <f t="array" aca="1" ref="J449" ca="1">_xlfn.XLOOKUP($A449&amp;$B449,'[5]产值及收款计划（2026）'!$A:$A&amp;'[5]产值及收款计划（2026）'!$B:$B,'[5]产值及收款计划（2026）'!J:J)</f>
        <v>0.06</v>
      </c>
      <c r="K449" s="256" cm="1">
        <f t="array" aca="1" ref="K449" ca="1">_xlfn.XLOOKUP($A449&amp;$B449,'[5]产值及收款计划（2026）'!$A:$A&amp;'[5]产值及收款计划（2026）'!$B:$B,'[5]产值及收款计划（2026）'!K:K)</f>
        <v>0</v>
      </c>
      <c r="L449" s="256" cm="1">
        <f t="array" aca="1" ref="L449" ca="1">_xlfn.XLOOKUP($A449&amp;$B449,'[5]产值及收款计划（2026）'!$A:$A&amp;'[5]产值及收款计划（2026）'!$B:$B,'[5]产值及收款计划（2026）'!L:L)</f>
        <v>0</v>
      </c>
      <c r="M449" s="256" t="str" cm="1">
        <f t="array" aca="1" ref="M449" ca="1">_xlfn.XLOOKUP($A449&amp;$B449,'[5]产值及收款计划（2026）'!$A:$A&amp;'[5]产值及收款计划（2026）'!$B:$B,'[5]产值及收款计划（2026）'!M:M)</f>
        <v>主导</v>
      </c>
      <c r="N449" s="256" t="str" cm="1">
        <f t="array" aca="1" ref="N449" ca="1">_xlfn.XLOOKUP($A449&amp;$B449,'[5]产值及收款计划（2026）'!$A:$A&amp;'[5]产值及收款计划（2026）'!$B:$B,'[5]产值及收款计划（2026）'!N:N)</f>
        <v>明艳丽团队</v>
      </c>
      <c r="O449" s="256" t="str" cm="1">
        <f t="array" aca="1" ref="O449" ca="1">_xlfn.XLOOKUP($A449&amp;$B449,'[5]产值及收款计划（2026）'!$A:$A&amp;'[5]产值及收款计划（2026）'!$B:$B,'[5]产值及收款计划（2026）'!O:O)</f>
        <v>杜江</v>
      </c>
      <c r="P449" s="255" t="str" cm="1">
        <f t="array" aca="1" ref="P449" ca="1">_xlfn.XLOOKUP($A449&amp;$B449,'[5]产值及收款计划（2026）'!$A:$A&amp;'[5]产值及收款计划（2026）'!$B:$B,'[5]产值及收款计划（2026）'!P:P)</f>
        <v>在建</v>
      </c>
      <c r="Q449" s="256" cm="1">
        <f t="array" aca="1" ref="Q449" ca="1">_xlfn.XLOOKUP($A449&amp;$B449,'[5]产值及收款计划（2026）'!$A:$A&amp;'[5]产值及收款计划（2026）'!$B:$B,'[5]产值及收款计划（2026）'!Q:Q)</f>
        <v>0</v>
      </c>
      <c r="R449" s="256" cm="1">
        <f t="array" aca="1" ref="R449" ca="1">_xlfn.XLOOKUP($A449&amp;$B449,'[5]产值及收款计划（2026）'!$A:$A&amp;'[5]产值及收款计划（2026）'!$B:$B,'[5]产值及收款计划（2026）'!R:R)</f>
        <v>0</v>
      </c>
      <c r="S449" s="256" cm="1">
        <f t="array" aca="1" ref="S449" ca="1">_xlfn.XLOOKUP($A449&amp;$B449,'[5]产值及收款计划（2026）'!$A:$A&amp;'[5]产值及收款计划（2026）'!$B:$B,'[5]产值及收款计划（2026）'!S:S)</f>
        <v>0</v>
      </c>
      <c r="T449" s="256" cm="1">
        <f t="array" aca="1" ref="T449" ca="1">_xlfn.XLOOKUP($A449&amp;$B449,'[5]产值及收款计划（2026）'!$A:$A&amp;'[5]产值及收款计划（2026）'!$B:$B,'[5]产值及收款计划（2026）'!T:T)</f>
        <v>211.3</v>
      </c>
      <c r="U449" s="256" cm="1">
        <f t="array" aca="1" ref="U449" ca="1">_xlfn.XLOOKUP($A449&amp;$B449,'[5]产值及收款计划（2026）'!$A:$A&amp;'[5]产值及收款计划（2026）'!$B:$B,'[5]产值及收款计划（2026）'!U:U)</f>
        <v>0</v>
      </c>
      <c r="V449" s="256" cm="1">
        <f t="array" aca="1" ref="V449" ca="1">_xlfn.XLOOKUP($A449&amp;$B449,'[5]产值及收款计划（2026）'!$A:$A&amp;'[5]产值及收款计划（2026）'!$B:$B,'[5]产值及收款计划（2026）'!V:V)</f>
        <v>42.26</v>
      </c>
      <c r="W449" s="256" cm="1">
        <f t="array" aca="1" ref="W449" ca="1">_xlfn.XLOOKUP($A449&amp;$B449,'[5]产值及收款计划（2026）'!$A:$A&amp;'[5]产值及收款计划（2026）'!$B:$B,'[5]产值及收款计划（2026）'!W:W)</f>
        <v>0</v>
      </c>
      <c r="X449" s="256" cm="1">
        <f t="array" aca="1" ref="X449" ca="1">_xlfn.XLOOKUP($A449&amp;$B449,'[5]产值及收款计划（2026）'!$A:$A&amp;'[5]产值及收款计划（2026）'!$B:$B,'[5]产值及收款计划（2026）'!X:X)</f>
        <v>0</v>
      </c>
      <c r="Y449" s="256" cm="1">
        <f t="array" aca="1" ref="Y449" ca="1">_xlfn.XLOOKUP($A449&amp;$B449,'[5]产值及收款计划（2026）'!$A:$A&amp;'[5]产值及收款计划（2026）'!$B:$B,'[5]产值及收款计划（2026）'!Y:Y)</f>
        <v>0</v>
      </c>
      <c r="Z449" s="256" cm="1">
        <f t="array" aca="1" ref="Z449" ca="1">_xlfn.XLOOKUP($A449&amp;$B449,'[5]产值及收款计划（2026）'!$A:$A&amp;'[5]产值及收款计划（2026）'!$B:$B,'[5]产值及收款计划（2026）'!Z:Z)</f>
        <v>0</v>
      </c>
      <c r="AA449" s="256" cm="1">
        <f t="array" aca="1" ref="AA449" ca="1">_xlfn.XLOOKUP($A449&amp;$B449,'[5]产值及收款计划（2026）'!$A:$A&amp;'[5]产值及收款计划（2026）'!$B:$B,'[5]产值及收款计划（2026）'!AA:AA)</f>
        <v>0</v>
      </c>
      <c r="AB449" s="256" cm="1">
        <f t="array" aca="1" ref="AB449" ca="1">_xlfn.XLOOKUP($A449&amp;$B449,'[5]产值及收款计划（2026）'!$A:$A&amp;'[5]产值及收款计划（2026）'!$B:$B,'[5]产值及收款计划（2026）'!AB:AB)</f>
        <v>0</v>
      </c>
      <c r="AC449" s="256" cm="1">
        <f t="array" aca="1" ref="AC449" ca="1">_xlfn.XLOOKUP($A449&amp;$B449,'[5]产值及收款计划（2026）'!$A:$A&amp;'[5]产值及收款计划（2026）'!$B:$B,'[5]产值及收款计划（2026）'!AC:AC)</f>
        <v>0</v>
      </c>
      <c r="AD449" s="256" cm="1">
        <f t="array" aca="1" ref="AD449" ca="1">_xlfn.XLOOKUP($A449&amp;$B449,'[5]产值及收款计划（2026）'!$A:$A&amp;'[5]产值及收款计划（2026）'!$B:$B,'[5]产值及收款计划（2026）'!AD:AD)</f>
        <v>0</v>
      </c>
      <c r="AE449" s="256" cm="1">
        <f t="array" aca="1" ref="AE449" ca="1">_xlfn.XLOOKUP($A449&amp;$B449,'[5]产值及收款计划（2026）'!$A:$A&amp;'[5]产值及收款计划（2026）'!$B:$B,'[5]产值及收款计划（2026）'!AE:AE)</f>
        <v>0</v>
      </c>
      <c r="AF449" s="256" cm="1">
        <f t="array" aca="1" ref="AF449" ca="1">_xlfn.XLOOKUP($A449&amp;$B449,'[5]产值及收款计划（2026）'!$A:$A&amp;'[5]产值及收款计划（2026）'!$B:$B,'[5]产值及收款计划（2026）'!AF:AF)</f>
        <v>0</v>
      </c>
      <c r="AG449" s="256" cm="1">
        <f t="array" aca="1" ref="AG449" ca="1">_xlfn.XLOOKUP($A449&amp;$B449,'[5]产值及收款计划（2026）'!$A:$A&amp;'[5]产值及收款计划（2026）'!$B:$B,'[5]产值及收款计划（2026）'!AG:AG)</f>
        <v>0</v>
      </c>
      <c r="AH449" s="256" cm="1">
        <f t="array" aca="1" ref="AH449" ca="1">_xlfn.XLOOKUP($A449&amp;$B449,'[5]产值及收款计划（2026）'!$A:$A&amp;'[5]产值及收款计划（2026）'!$B:$B,'[5]产值及收款计划（2026）'!AH:AH)</f>
        <v>0</v>
      </c>
      <c r="AI449" s="256" cm="1">
        <f t="array" aca="1" ref="AI449" ca="1">_xlfn.XLOOKUP($A449&amp;$B449,'[5]产值及收款计划（2026）'!$A:$A&amp;'[5]产值及收款计划（2026）'!$B:$B,'[5]产值及收款计划（2026）'!AI:AI)</f>
        <v>0</v>
      </c>
      <c r="AJ449" s="256" cm="1">
        <f t="array" aca="1" ref="AJ449" ca="1">_xlfn.XLOOKUP($A449&amp;$B449,'[5]产值及收款计划（2026）'!$A:$A&amp;'[5]产值及收款计划（2026）'!$B:$B,'[5]产值及收款计划（2026）'!AJ:AJ)</f>
        <v>0</v>
      </c>
      <c r="AK449" s="256" cm="1">
        <f t="array" aca="1" ref="AK449" ca="1">_xlfn.XLOOKUP($A449&amp;$B449,'[5]产值及收款计划（2026）'!$A:$A&amp;'[5]产值及收款计划（2026）'!$B:$B,'[5]产值及收款计划（2026）'!AK:AK)</f>
        <v>0</v>
      </c>
      <c r="AL449" s="256" cm="1">
        <f t="array" aca="1" ref="AL449" ca="1">_xlfn.XLOOKUP($A449&amp;$B449,'[5]产值及收款计划（2026）'!$A:$A&amp;'[5]产值及收款计划（2026）'!$B:$B,'[5]产值及收款计划（2026）'!AL:AL)</f>
        <v>0</v>
      </c>
      <c r="AM449" s="263" t="e" cm="1">
        <f t="array" aca="1" ref="AM449" ca="1">_xlfn.LET(_xlpm.勾选月份状态数组,TRANSPOSE('PPT(12-15页）-TOP10'!$A$3:$A$14),_xlpm.选择数据区,IF('PPT(12-15页）-TOP10'!$E$3="收款",$BA449:$BL449,$AA449:$AL449),SUM(_xlfn._xlws.FILTER(_xlpm.选择数据区,_xlpm.勾选月份状态数组,"")))</f>
        <v>#NAME?</v>
      </c>
      <c r="AN449" s="256" t="e" cm="1">
        <f t="array" aca="1" ref="AN449" ca="1">_xlfn.LET(_xlpm.勾选月份状态数组,TRANSPOSE('PPT(12-15页）-TOP10'!$A$3:$A$14),_xlpm.选择数据区,IF('PPT(12-15页）-TOP10'!$E$3="收款",$DA449:$DL449,$CA449:$CL449),SUM(_xlfn._xlws.FILTER(_xlpm.选择数据区,_xlpm.勾选月份状态数组,"")))</f>
        <v>#NAME?</v>
      </c>
      <c r="AO449" s="256">
        <f ca="1">SUM(CA449:CC449)+SUM(AD449:AL449)</f>
        <v>0</v>
      </c>
      <c r="AP449" s="256"/>
      <c r="AQ449" s="256"/>
      <c r="AR449" s="256"/>
      <c r="AS449" s="256" cm="1">
        <f t="array" aca="1" ref="AS449" ca="1">_xlfn.XLOOKUP($A449&amp;$B449,'[5]产值及收款计划（2026）'!$A:$A&amp;'[5]产值及收款计划（2026）'!$B:$B,'[5]产值及收款计划（2026）'!AS:AS)</f>
        <v>0</v>
      </c>
      <c r="AT449" s="256" cm="1">
        <f t="array" aca="1" ref="AT449" ca="1">_xlfn.XLOOKUP($A449&amp;$B449,'[5]产值及收款计划（2026）'!$A:$A&amp;'[5]产值及收款计划（2026）'!$B:$B,'[5]产值及收款计划（2026）'!AT:AT)</f>
        <v>0</v>
      </c>
      <c r="AU449" s="256" cm="1">
        <f t="array" aca="1" ref="AU449" ca="1">_xlfn.XLOOKUP($A449&amp;$B449,'[5]产值及收款计划（2026）'!$A:$A&amp;'[5]产值及收款计划（2026）'!$B:$B,'[5]产值及收款计划（2026）'!AU:AU)</f>
        <v>0</v>
      </c>
      <c r="AV449" s="256" cm="1">
        <f t="array" aca="1" ref="AV449" ca="1">_xlfn.XLOOKUP($A449&amp;$B449,'[5]产值及收款计划（2026）'!$A:$A&amp;'[5]产值及收款计划（2026）'!$B:$B,'[5]产值及收款计划（2026）'!AV:AV)</f>
        <v>0</v>
      </c>
      <c r="AW449" s="256" cm="1">
        <f t="array" aca="1" ref="AW449" ca="1">_xlfn.XLOOKUP($A449&amp;$B449,'[5]产值及收款计划（2026）'!$A:$A&amp;'[5]产值及收款计划（2026）'!$B:$B,'[5]产值及收款计划（2026）'!AW:AW)</f>
        <v>0</v>
      </c>
      <c r="AX449" s="256" cm="1">
        <f t="array" aca="1" ref="AX449" ca="1">_xlfn.XLOOKUP($A449&amp;$B449,'[5]产值及收款计划（2026）'!$A:$A&amp;'[5]产值及收款计划（2026）'!$B:$B,'[5]产值及收款计划（2026）'!AX:AX)</f>
        <v>0</v>
      </c>
      <c r="AY449" s="256" cm="1">
        <f t="array" aca="1" ref="AY449" ca="1">_xlfn.XLOOKUP($A449&amp;$B449,'[5]产值及收款计划（2026）'!$A:$A&amp;'[5]产值及收款计划（2026）'!$B:$B,'[5]产值及收款计划（2026）'!AY:AY)</f>
        <v>253.56</v>
      </c>
      <c r="AZ449" s="256" cm="1">
        <f t="array" aca="1" ref="AZ449" ca="1">_xlfn.XLOOKUP($A449&amp;$B449,'[5]产值及收款计划（2026）'!$A:$A&amp;'[5]产值及收款计划（2026）'!$B:$B,'[5]产值及收款计划（2026）'!AZ:AZ)</f>
        <v>211.3</v>
      </c>
      <c r="BA449" s="256" cm="1">
        <f t="array" aca="1" ref="BA449" ca="1">_xlfn.XLOOKUP($A449&amp;$B449,'[5]产值及收款计划（2026）'!$A:$A&amp;'[5]产值及收款计划（2026）'!$B:$B,'[5]产值及收款计划（2026）'!BA:BA)</f>
        <v>0</v>
      </c>
      <c r="BB449" s="256" cm="1">
        <f t="array" aca="1" ref="BB449" ca="1">_xlfn.XLOOKUP($A449&amp;$B449,'[5]产值及收款计划（2026）'!$A:$A&amp;'[5]产值及收款计划（2026）'!$B:$B,'[5]产值及收款计划（2026）'!BB:BB)</f>
        <v>0</v>
      </c>
      <c r="BC449" s="256" cm="1">
        <f t="array" aca="1" ref="BC449" ca="1">_xlfn.XLOOKUP($A449&amp;$B449,'[5]产值及收款计划（2026）'!$A:$A&amp;'[5]产值及收款计划（2026）'!$B:$B,'[5]产值及收款计划（2026）'!BC:BC)</f>
        <v>0</v>
      </c>
      <c r="BD449" s="256" cm="1">
        <f t="array" aca="1" ref="BD449" ca="1">_xlfn.XLOOKUP($A449&amp;$B449,'[5]产值及收款计划（2026）'!$A:$A&amp;'[5]产值及收款计划（2026）'!$B:$B,'[5]产值及收款计划（2026）'!BD:BD)</f>
        <v>0</v>
      </c>
      <c r="BE449" s="256" cm="1">
        <f t="array" aca="1" ref="BE449" ca="1">_xlfn.XLOOKUP($A449&amp;$B449,'[5]产值及收款计划（2026）'!$A:$A&amp;'[5]产值及收款计划（2026）'!$B:$B,'[5]产值及收款计划（2026）'!BE:BE)</f>
        <v>0</v>
      </c>
      <c r="BF449" s="256" cm="1">
        <f t="array" aca="1" ref="BF449" ca="1">_xlfn.XLOOKUP($A449&amp;$B449,'[5]产值及收款计划（2026）'!$A:$A&amp;'[5]产值及收款计划（2026）'!$B:$B,'[5]产值及收款计划（2026）'!BF:BF)</f>
        <v>0</v>
      </c>
      <c r="BG449" s="256" cm="1">
        <f t="array" aca="1" ref="BG449" ca="1">_xlfn.XLOOKUP($A449&amp;$B449,'[5]产值及收款计划（2026）'!$A:$A&amp;'[5]产值及收款计划（2026）'!$B:$B,'[5]产值及收款计划（2026）'!BG:BG)</f>
        <v>0</v>
      </c>
      <c r="BH449" s="256" cm="1">
        <f t="array" aca="1" ref="BH449" ca="1">_xlfn.XLOOKUP($A449&amp;$B449,'[5]产值及收款计划（2026）'!$A:$A&amp;'[5]产值及收款计划（2026）'!$B:$B,'[5]产值及收款计划（2026）'!BH:BH)</f>
        <v>0</v>
      </c>
      <c r="BI449" s="256" cm="1">
        <f t="array" aca="1" ref="BI449" ca="1">_xlfn.XLOOKUP($A449&amp;$B449,'[5]产值及收款计划（2026）'!$A:$A&amp;'[5]产值及收款计划（2026）'!$B:$B,'[5]产值及收款计划（2026）'!BI:BI)</f>
        <v>0</v>
      </c>
      <c r="BJ449" s="256" cm="1">
        <f t="array" aca="1" ref="BJ449" ca="1">_xlfn.XLOOKUP($A449&amp;$B449,'[5]产值及收款计划（2026）'!$A:$A&amp;'[5]产值及收款计划（2026）'!$B:$B,'[5]产值及收款计划（2026）'!BJ:BJ)</f>
        <v>0</v>
      </c>
      <c r="BK449" s="256" cm="1">
        <f t="array" aca="1" ref="BK449" ca="1">_xlfn.XLOOKUP($A449&amp;$B449,'[5]产值及收款计划（2026）'!$A:$A&amp;'[5]产值及收款计划（2026）'!$B:$B,'[5]产值及收款计划（2026）'!BK:BK)</f>
        <v>0</v>
      </c>
      <c r="BL449" s="256" cm="1">
        <f t="array" aca="1" ref="BL449" ca="1">_xlfn.XLOOKUP($A449&amp;$B449,'[5]产值及收款计划（2026）'!$A:$A&amp;'[5]产值及收款计划（2026）'!$B:$B,'[5]产值及收款计划（2026）'!BL:BL)</f>
        <v>0</v>
      </c>
      <c r="BM449" s="256"/>
      <c r="BN449" s="256"/>
      <c r="BO449" s="256"/>
      <c r="BP449" s="256"/>
      <c r="BQ449" s="255" t="str" cm="1">
        <f t="array" aca="1" ref="BQ449" ca="1">_xlfn.XLOOKUP($A449&amp;$B449,'[5]产值及收款计划（2026）'!$A:$A&amp;'[5]产值及收款计划（2026）'!$B:$B,'[5]产值及收款计划（2026）'!BQ:BQ)</f>
        <v>上海市地下空间设计研究总院有限公司</v>
      </c>
      <c r="BR449" s="256" cm="1">
        <f t="array" aca="1" ref="BR449" ca="1">_xlfn.XLOOKUP($A449&amp;$B449,'[5]产值及收款计划（2026）'!$A:$A&amp;'[5]产值及收款计划（2026）'!$B:$B,'[5]产值及收款计划（2026）'!BR:BR)</f>
        <v>0</v>
      </c>
      <c r="CA449" s="256" cm="1">
        <f t="array" aca="1" ref="CA449" ca="1">_xlfn.XLOOKUP($A449&amp;$B449,'[5]产值及收款计划（2026）'!$A:$A&amp;'[5]产值及收款计划（2026）'!$B:$B,'[5]产值及收款计划（2026）'!CA:CA)</f>
        <v>0</v>
      </c>
      <c r="CB449" s="256" cm="1">
        <f t="array" aca="1" ref="CB449" ca="1">_xlfn.XLOOKUP($A449&amp;$B449,'[5]产值及收款计划（2026）'!$A:$A&amp;'[5]产值及收款计划（2026）'!$B:$B,'[5]产值及收款计划（2026）'!CB:CB)</f>
        <v>0</v>
      </c>
      <c r="CC449" s="256" cm="1">
        <f t="array" aca="1" ref="CC449" ca="1">_xlfn.XLOOKUP($A449&amp;$B449,'[5]产值及收款计划（2026）'!$A:$A&amp;'[5]产值及收款计划（2026）'!$B:$B,'[5]产值及收款计划（2026）'!CC:CC)</f>
        <v>0</v>
      </c>
      <c r="CD449" s="256" cm="1">
        <f t="array" aca="1" ref="CD449" ca="1">_xlfn.XLOOKUP($A449&amp;$B449,'[5]产值及收款计划（2026）'!$A:$A&amp;'[5]产值及收款计划（2026）'!$B:$B,'[5]产值及收款计划（2026）'!CD:CD)</f>
        <v>0</v>
      </c>
      <c r="CE449" s="256" cm="1">
        <f t="array" aca="1" ref="CE449" ca="1">_xlfn.XLOOKUP($A449&amp;$B449,'[5]产值及收款计划（2026）'!$A:$A&amp;'[5]产值及收款计划（2026）'!$B:$B,'[5]产值及收款计划（2026）'!CE:CE)</f>
        <v>0</v>
      </c>
      <c r="CF449" s="256" cm="1">
        <f t="array" aca="1" ref="CF449" ca="1">_xlfn.XLOOKUP($A449&amp;$B449,'[5]产值及收款计划（2026）'!$A:$A&amp;'[5]产值及收款计划（2026）'!$B:$B,'[5]产值及收款计划（2026）'!CF:CF)</f>
        <v>0</v>
      </c>
      <c r="CG449" s="256" cm="1">
        <f t="array" aca="1" ref="CG449" ca="1">_xlfn.XLOOKUP($A449&amp;$B449,'[5]产值及收款计划（2026）'!$A:$A&amp;'[5]产值及收款计划（2026）'!$B:$B,'[5]产值及收款计划（2026）'!CG:CG)</f>
        <v>0</v>
      </c>
      <c r="CH449" s="256" cm="1">
        <f t="array" aca="1" ref="CH449" ca="1">_xlfn.XLOOKUP($A449&amp;$B449,'[5]产值及收款计划（2026）'!$A:$A&amp;'[5]产值及收款计划（2026）'!$B:$B,'[5]产值及收款计划（2026）'!CH:CH)</f>
        <v>0</v>
      </c>
      <c r="CI449" s="256" cm="1">
        <f t="array" aca="1" ref="CI449" ca="1">_xlfn.XLOOKUP($A449&amp;$B449,'[5]产值及收款计划（2026）'!$A:$A&amp;'[5]产值及收款计划（2026）'!$B:$B,'[5]产值及收款计划（2026）'!CI:CI)</f>
        <v>0</v>
      </c>
      <c r="CJ449" s="256" cm="1">
        <f t="array" aca="1" ref="CJ449" ca="1">_xlfn.XLOOKUP($A449&amp;$B449,'[5]产值及收款计划（2026）'!$A:$A&amp;'[5]产值及收款计划（2026）'!$B:$B,'[5]产值及收款计划（2026）'!CJ:CJ)</f>
        <v>0</v>
      </c>
      <c r="CK449" s="256" cm="1">
        <f t="array" aca="1" ref="CK449" ca="1">_xlfn.XLOOKUP($A449&amp;$B449,'[5]产值及收款计划（2026）'!$A:$A&amp;'[5]产值及收款计划（2026）'!$B:$B,'[5]产值及收款计划（2026）'!CK:CK)</f>
        <v>0</v>
      </c>
      <c r="CL449" s="256" cm="1">
        <f t="array" aca="1" ref="CL449" ca="1">_xlfn.XLOOKUP($A449&amp;$B449,'[5]产值及收款计划（2026）'!$A:$A&amp;'[5]产值及收款计划（2026）'!$B:$B,'[5]产值及收款计划（2026）'!CL:CL)</f>
        <v>0</v>
      </c>
      <c r="DA449" s="256" cm="1">
        <f t="array" aca="1" ref="DA449" ca="1">_xlfn.XLOOKUP($A449&amp;$B449,'[5]产值及收款计划（2026）'!$A:$A&amp;'[5]产值及收款计划（2026）'!$B:$B,'[5]产值及收款计划（2026）'!DA:DA)</f>
        <v>0</v>
      </c>
      <c r="DB449" s="256" cm="1">
        <f t="array" aca="1" ref="DB449" ca="1">_xlfn.XLOOKUP($A449&amp;$B449,'[5]产值及收款计划（2026）'!$A:$A&amp;'[5]产值及收款计划（2026）'!$B:$B,'[5]产值及收款计划（2026）'!DB:DB)</f>
        <v>0</v>
      </c>
      <c r="DC449" s="256" cm="1">
        <f t="array" aca="1" ref="DC449" ca="1">_xlfn.XLOOKUP($A449&amp;$B449,'[5]产值及收款计划（2026）'!$A:$A&amp;'[5]产值及收款计划（2026）'!$B:$B,'[5]产值及收款计划（2026）'!DC:DC)</f>
        <v>0</v>
      </c>
      <c r="DD449" s="256" cm="1">
        <f t="array" aca="1" ref="DD449" ca="1">_xlfn.XLOOKUP($A449&amp;$B449,'[5]产值及收款计划（2026）'!$A:$A&amp;'[5]产值及收款计划（2026）'!$B:$B,'[5]产值及收款计划（2026）'!DD:DD)</f>
        <v>0</v>
      </c>
      <c r="DE449" s="256" cm="1">
        <f t="array" aca="1" ref="DE449" ca="1">_xlfn.XLOOKUP($A449&amp;$B449,'[5]产值及收款计划（2026）'!$A:$A&amp;'[5]产值及收款计划（2026）'!$B:$B,'[5]产值及收款计划（2026）'!DE:DE)</f>
        <v>0</v>
      </c>
      <c r="DF449" s="256" cm="1">
        <f t="array" aca="1" ref="DF449" ca="1">_xlfn.XLOOKUP($A449&amp;$B449,'[5]产值及收款计划（2026）'!$A:$A&amp;'[5]产值及收款计划（2026）'!$B:$B,'[5]产值及收款计划（2026）'!DF:DF)</f>
        <v>0</v>
      </c>
      <c r="DG449" s="256" cm="1">
        <f t="array" aca="1" ref="DG449" ca="1">_xlfn.XLOOKUP($A449&amp;$B449,'[5]产值及收款计划（2026）'!$A:$A&amp;'[5]产值及收款计划（2026）'!$B:$B,'[5]产值及收款计划（2026）'!DG:DG)</f>
        <v>0</v>
      </c>
      <c r="DH449" s="256" cm="1">
        <f t="array" aca="1" ref="DH449" ca="1">_xlfn.XLOOKUP($A449&amp;$B449,'[5]产值及收款计划（2026）'!$A:$A&amp;'[5]产值及收款计划（2026）'!$B:$B,'[5]产值及收款计划（2026）'!DH:DH)</f>
        <v>0</v>
      </c>
      <c r="DI449" s="256" cm="1">
        <f t="array" aca="1" ref="DI449" ca="1">_xlfn.XLOOKUP($A449&amp;$B449,'[5]产值及收款计划（2026）'!$A:$A&amp;'[5]产值及收款计划（2026）'!$B:$B,'[5]产值及收款计划（2026）'!DI:DI)</f>
        <v>0</v>
      </c>
      <c r="DJ449" s="256" cm="1">
        <f t="array" aca="1" ref="DJ449" ca="1">_xlfn.XLOOKUP($A449&amp;$B449,'[5]产值及收款计划（2026）'!$A:$A&amp;'[5]产值及收款计划（2026）'!$B:$B,'[5]产值及收款计划（2026）'!DJ:DJ)</f>
        <v>0</v>
      </c>
      <c r="DK449" s="256" cm="1">
        <f t="array" aca="1" ref="DK449" ca="1">_xlfn.XLOOKUP($A449&amp;$B449,'[5]产值及收款计划（2026）'!$A:$A&amp;'[5]产值及收款计划（2026）'!$B:$B,'[5]产值及收款计划（2026）'!DK:DK)</f>
        <v>0</v>
      </c>
      <c r="DL449" s="256" cm="1">
        <f t="array" aca="1" ref="DL449" ca="1">_xlfn.XLOOKUP($A449&amp;$B449,'[5]产值及收款计划（2026）'!$A:$A&amp;'[5]产值及收款计划（2026）'!$B:$B,'[5]产值及收款计划（2026）'!DL:DL)</f>
        <v>0</v>
      </c>
      <c r="DM449" s="264"/>
      <c r="DN449" s="250"/>
    </row>
    <row r="450" spans="1:118" ht="20.25" x14ac:dyDescent="0.15">
      <c r="A450" s="254">
        <f t="shared" ca="1" si="23"/>
        <v>29</v>
      </c>
      <c r="B450" s="254" t="s">
        <v>29</v>
      </c>
      <c r="C450" s="255" t="str" cm="1">
        <f t="array" aca="1" ref="C450" ca="1">_xlfn.XLOOKUP($A450&amp;$B450,'[5]产值及收款计划（2026）'!$A:$A&amp;'[5]产值及收款计划（2026）'!$B:$B,'[5]产值及收款计划（2026）'!C:C)</f>
        <v>SJHT2019121200103</v>
      </c>
      <c r="D450" s="255" t="str" cm="1">
        <f t="array" aca="1" ref="D450" ca="1">_xlfn.XLOOKUP($A450&amp;$B450,'[5]产值及收款计划（2026）'!$A:$A&amp;'[5]产值及收款计划（2026）'!$B:$B,'[5]产值及收款计划（2026）'!D:D)</f>
        <v>春风隧道盾构安全监控项目采购合同</v>
      </c>
      <c r="E450" s="256" cm="1">
        <f t="array" aca="1" ref="E450" ca="1">_xlfn.XLOOKUP($A450&amp;$B450,'[5]产值及收款计划（2026）'!$A:$A&amp;'[5]产值及收款计划（2026）'!$B:$B,'[5]产值及收款计划（2026）'!E:E)</f>
        <v>258</v>
      </c>
      <c r="F450" s="256" cm="1">
        <f t="array" aca="1" ref="F450" ca="1">_xlfn.XLOOKUP($A450&amp;$B450,'[5]产值及收款计划（2026）'!$A:$A&amp;'[5]产值及收款计划（2026）'!$B:$B,'[5]产值及收款计划（2026）'!F:F)</f>
        <v>228</v>
      </c>
      <c r="G450" s="256" cm="1">
        <f t="array" aca="1" ref="G450" ca="1">_xlfn.XLOOKUP($A450&amp;$B450,'[5]产值及收款计划（2026）'!$A:$A&amp;'[5]产值及收款计划（2026）'!$B:$B,'[5]产值及收款计划（2026）'!G:G)</f>
        <v>117.56</v>
      </c>
      <c r="H450" s="256" cm="1">
        <f t="array" aca="1" ref="H450" ca="1">_xlfn.XLOOKUP($A450&amp;$B450,'[5]产值及收款计划（2026）'!$A:$A&amp;'[5]产值及收款计划（2026）'!$B:$B,'[5]产值及收款计划（2026）'!H:H)</f>
        <v>13</v>
      </c>
      <c r="I450" s="257" cm="1">
        <f t="array" aca="1" ref="I450" ca="1">_xlfn.XLOOKUP($A450&amp;$B450,'[5]产值及收款计划（2026）'!$A:$A&amp;'[5]产值及收款计划（2026）'!$B:$B,'[5]产值及收款计划（2026）'!I:I)</f>
        <v>5.7017543859649099E-2</v>
      </c>
      <c r="J450" s="256" cm="1">
        <f t="array" aca="1" ref="J450" ca="1">_xlfn.XLOOKUP($A450&amp;$B450,'[5]产值及收款计划（2026）'!$A:$A&amp;'[5]产值及收款计划（2026）'!$B:$B,'[5]产值及收款计划（2026）'!J:J)</f>
        <v>0.06</v>
      </c>
      <c r="K450" s="256" cm="1">
        <f t="array" aca="1" ref="K450" ca="1">_xlfn.XLOOKUP($A450&amp;$B450,'[5]产值及收款计划（2026）'!$A:$A&amp;'[5]产值及收款计划（2026）'!$B:$B,'[5]产值及收款计划（2026）'!K:K)</f>
        <v>0</v>
      </c>
      <c r="L450" s="256" cm="1">
        <f t="array" aca="1" ref="L450" ca="1">_xlfn.XLOOKUP($A450&amp;$B450,'[5]产值及收款计划（2026）'!$A:$A&amp;'[5]产值及收款计划（2026）'!$B:$B,'[5]产值及收款计划（2026）'!L:L)</f>
        <v>0</v>
      </c>
      <c r="M450" s="256" t="str" cm="1">
        <f t="array" aca="1" ref="M450" ca="1">_xlfn.XLOOKUP($A450&amp;$B450,'[5]产值及收款计划（2026）'!$A:$A&amp;'[5]产值及收款计划（2026）'!$B:$B,'[5]产值及收款计划（2026）'!M:M)</f>
        <v>主导</v>
      </c>
      <c r="N450" s="256" t="str" cm="1">
        <f t="array" aca="1" ref="N450" ca="1">_xlfn.XLOOKUP($A450&amp;$B450,'[5]产值及收款计划（2026）'!$A:$A&amp;'[5]产值及收款计划（2026）'!$B:$B,'[5]产值及收款计划（2026）'!N:N)</f>
        <v>许清亮团队</v>
      </c>
      <c r="O450" s="256" t="str" cm="1">
        <f t="array" aca="1" ref="O450" ca="1">_xlfn.XLOOKUP($A450&amp;$B450,'[5]产值及收款计划（2026）'!$A:$A&amp;'[5]产值及收款计划（2026）'!$B:$B,'[5]产值及收款计划（2026）'!O:O)</f>
        <v>杜江</v>
      </c>
      <c r="P450" s="255" t="str" cm="1">
        <f t="array" aca="1" ref="P450" ca="1">_xlfn.XLOOKUP($A450&amp;$B450,'[5]产值及收款计划（2026）'!$A:$A&amp;'[5]产值及收款计划（2026）'!$B:$B,'[5]产值及收款计划（2026）'!P:P)</f>
        <v>在建</v>
      </c>
      <c r="Q450" s="256" cm="1">
        <f t="array" aca="1" ref="Q450" ca="1">_xlfn.XLOOKUP($A450&amp;$B450,'[5]产值及收款计划（2026）'!$A:$A&amp;'[5]产值及收款计划（2026）'!$B:$B,'[5]产值及收款计划（2026）'!Q:Q)</f>
        <v>0</v>
      </c>
      <c r="R450" s="256" cm="1">
        <f t="array" aca="1" ref="R450" ca="1">_xlfn.XLOOKUP($A450&amp;$B450,'[5]产值及收款计划（2026）'!$A:$A&amp;'[5]产值及收款计划（2026）'!$B:$B,'[5]产值及收款计划（2026）'!R:R)</f>
        <v>0</v>
      </c>
      <c r="S450" s="256" cm="1">
        <f t="array" aca="1" ref="S450" ca="1">_xlfn.XLOOKUP($A450&amp;$B450,'[5]产值及收款计划（2026）'!$A:$A&amp;'[5]产值及收款计划（2026）'!$B:$B,'[5]产值及收款计划（2026）'!S:S)</f>
        <v>0</v>
      </c>
      <c r="T450" s="256" cm="1">
        <f t="array" aca="1" ref="T450" ca="1">_xlfn.XLOOKUP($A450&amp;$B450,'[5]产值及收款计划（2026）'!$A:$A&amp;'[5]产值及收款计划（2026）'!$B:$B,'[5]产值及收款计划（2026）'!T:T)</f>
        <v>208.41</v>
      </c>
      <c r="U450" s="256" cm="1">
        <f t="array" aca="1" ref="U450" ca="1">_xlfn.XLOOKUP($A450&amp;$B450,'[5]产值及收款计划（2026）'!$A:$A&amp;'[5]产值及收款计划（2026）'!$B:$B,'[5]产值及收款计划（2026）'!U:U)</f>
        <v>0</v>
      </c>
      <c r="V450" s="256" cm="1">
        <f t="array" aca="1" ref="V450" ca="1">_xlfn.XLOOKUP($A450&amp;$B450,'[5]产值及收款计划（2026）'!$A:$A&amp;'[5]产值及收款计划（2026）'!$B:$B,'[5]产值及收款计划（2026）'!V:V)</f>
        <v>49.59</v>
      </c>
      <c r="W450" s="256" cm="1">
        <f t="array" aca="1" ref="W450" ca="1">_xlfn.XLOOKUP($A450&amp;$B450,'[5]产值及收款计划（2026）'!$A:$A&amp;'[5]产值及收款计划（2026）'!$B:$B,'[5]产值及收款计划（2026）'!W:W)</f>
        <v>0</v>
      </c>
      <c r="X450" s="256" cm="1">
        <f t="array" aca="1" ref="X450" ca="1">_xlfn.XLOOKUP($A450&amp;$B450,'[5]产值及收款计划（2026）'!$A:$A&amp;'[5]产值及收款计划（2026）'!$B:$B,'[5]产值及收款计划（2026）'!X:X)</f>
        <v>0</v>
      </c>
      <c r="Y450" s="256" cm="1">
        <f t="array" aca="1" ref="Y450" ca="1">_xlfn.XLOOKUP($A450&amp;$B450,'[5]产值及收款计划（2026）'!$A:$A&amp;'[5]产值及收款计划（2026）'!$B:$B,'[5]产值及收款计划（2026）'!Y:Y)</f>
        <v>0</v>
      </c>
      <c r="Z450" s="256" cm="1">
        <f t="array" aca="1" ref="Z450" ca="1">_xlfn.XLOOKUP($A450&amp;$B450,'[5]产值及收款计划（2026）'!$A:$A&amp;'[5]产值及收款计划（2026）'!$B:$B,'[5]产值及收款计划（2026）'!Z:Z)</f>
        <v>0</v>
      </c>
      <c r="AA450" s="256" cm="1">
        <f t="array" aca="1" ref="AA450" ca="1">_xlfn.XLOOKUP($A450&amp;$B450,'[5]产值及收款计划（2026）'!$A:$A&amp;'[5]产值及收款计划（2026）'!$B:$B,'[5]产值及收款计划（2026）'!AA:AA)</f>
        <v>0</v>
      </c>
      <c r="AB450" s="256" cm="1">
        <f t="array" aca="1" ref="AB450" ca="1">_xlfn.XLOOKUP($A450&amp;$B450,'[5]产值及收款计划（2026）'!$A:$A&amp;'[5]产值及收款计划（2026）'!$B:$B,'[5]产值及收款计划（2026）'!AB:AB)</f>
        <v>0</v>
      </c>
      <c r="AC450" s="256" cm="1">
        <f t="array" aca="1" ref="AC450" ca="1">_xlfn.XLOOKUP($A450&amp;$B450,'[5]产值及收款计划（2026）'!$A:$A&amp;'[5]产值及收款计划（2026）'!$B:$B,'[5]产值及收款计划（2026）'!AC:AC)</f>
        <v>0</v>
      </c>
      <c r="AD450" s="256" cm="1">
        <f t="array" aca="1" ref="AD450" ca="1">_xlfn.XLOOKUP($A450&amp;$B450,'[5]产值及收款计划（2026）'!$A:$A&amp;'[5]产值及收款计划（2026）'!$B:$B,'[5]产值及收款计划（2026）'!AD:AD)</f>
        <v>0</v>
      </c>
      <c r="AE450" s="256" cm="1">
        <f t="array" aca="1" ref="AE450" ca="1">_xlfn.XLOOKUP($A450&amp;$B450,'[5]产值及收款计划（2026）'!$A:$A&amp;'[5]产值及收款计划（2026）'!$B:$B,'[5]产值及收款计划（2026）'!AE:AE)</f>
        <v>0</v>
      </c>
      <c r="AF450" s="256" cm="1">
        <f t="array" aca="1" ref="AF450" ca="1">_xlfn.XLOOKUP($A450&amp;$B450,'[5]产值及收款计划（2026）'!$A:$A&amp;'[5]产值及收款计划（2026）'!$B:$B,'[5]产值及收款计划（2026）'!AF:AF)</f>
        <v>0</v>
      </c>
      <c r="AG450" s="256" cm="1">
        <f t="array" aca="1" ref="AG450" ca="1">_xlfn.XLOOKUP($A450&amp;$B450,'[5]产值及收款计划（2026）'!$A:$A&amp;'[5]产值及收款计划（2026）'!$B:$B,'[5]产值及收款计划（2026）'!AG:AG)</f>
        <v>0</v>
      </c>
      <c r="AH450" s="256" cm="1">
        <f t="array" aca="1" ref="AH450" ca="1">_xlfn.XLOOKUP($A450&amp;$B450,'[5]产值及收款计划（2026）'!$A:$A&amp;'[5]产值及收款计划（2026）'!$B:$B,'[5]产值及收款计划（2026）'!AH:AH)</f>
        <v>0</v>
      </c>
      <c r="AI450" s="256" cm="1">
        <f t="array" aca="1" ref="AI450" ca="1">_xlfn.XLOOKUP($A450&amp;$B450,'[5]产值及收款计划（2026）'!$A:$A&amp;'[5]产值及收款计划（2026）'!$B:$B,'[5]产值及收款计划（2026）'!AI:AI)</f>
        <v>0</v>
      </c>
      <c r="AJ450" s="256" cm="1">
        <f t="array" aca="1" ref="AJ450" ca="1">_xlfn.XLOOKUP($A450&amp;$B450,'[5]产值及收款计划（2026）'!$A:$A&amp;'[5]产值及收款计划（2026）'!$B:$B,'[5]产值及收款计划（2026）'!AJ:AJ)</f>
        <v>0</v>
      </c>
      <c r="AK450" s="256" cm="1">
        <f t="array" aca="1" ref="AK450" ca="1">_xlfn.XLOOKUP($A450&amp;$B450,'[5]产值及收款计划（2026）'!$A:$A&amp;'[5]产值及收款计划（2026）'!$B:$B,'[5]产值及收款计划（2026）'!AK:AK)</f>
        <v>0</v>
      </c>
      <c r="AL450" s="256" cm="1">
        <f t="array" aca="1" ref="AL450" ca="1">_xlfn.XLOOKUP($A450&amp;$B450,'[5]产值及收款计划（2026）'!$A:$A&amp;'[5]产值及收款计划（2026）'!$B:$B,'[5]产值及收款计划（2026）'!AL:AL)</f>
        <v>0</v>
      </c>
      <c r="AM450" s="263" t="e" cm="1">
        <f t="array" aca="1" ref="AM450" ca="1">_xlfn.LET(_xlpm.勾选月份状态数组,TRANSPOSE('PPT(12-15页）-TOP10'!$A$3:$A$14),_xlpm.选择数据区,IF('PPT(12-15页）-TOP10'!$E$3="收款",$BA450:$BL450,$AA450:$AL450),SUM(_xlfn._xlws.FILTER(_xlpm.选择数据区,_xlpm.勾选月份状态数组,"")))</f>
        <v>#NAME?</v>
      </c>
      <c r="AN450" s="256" t="e" cm="1">
        <f t="array" aca="1" ref="AN450" ca="1">_xlfn.LET(_xlpm.勾选月份状态数组,TRANSPOSE('PPT(12-15页）-TOP10'!$A$3:$A$14),_xlpm.选择数据区,IF('PPT(12-15页）-TOP10'!$E$3="收款",$DA450:$DL450,$CA450:$CL450),SUM(_xlfn._xlws.FILTER(_xlpm.选择数据区,_xlpm.勾选月份状态数组,"")))</f>
        <v>#NAME?</v>
      </c>
      <c r="AO450" s="256">
        <f ca="1">SUM(CA450:CC450)+SUM(AD450:AL450)</f>
        <v>0</v>
      </c>
      <c r="AP450" s="256"/>
      <c r="AQ450" s="256"/>
      <c r="AR450" s="256"/>
      <c r="AS450" s="256" cm="1">
        <f t="array" aca="1" ref="AS450" ca="1">_xlfn.XLOOKUP($A450&amp;$B450,'[5]产值及收款计划（2026）'!$A:$A&amp;'[5]产值及收款计划（2026）'!$B:$B,'[5]产值及收款计划（2026）'!AS:AS)</f>
        <v>0</v>
      </c>
      <c r="AT450" s="256" cm="1">
        <f t="array" aca="1" ref="AT450" ca="1">_xlfn.XLOOKUP($A450&amp;$B450,'[5]产值及收款计划（2026）'!$A:$A&amp;'[5]产值及收款计划（2026）'!$B:$B,'[5]产值及收款计划（2026）'!AT:AT)</f>
        <v>0</v>
      </c>
      <c r="AU450" s="256" cm="1">
        <f t="array" aca="1" ref="AU450" ca="1">_xlfn.XLOOKUP($A450&amp;$B450,'[5]产值及收款计划（2026）'!$A:$A&amp;'[5]产值及收款计划（2026）'!$B:$B,'[5]产值及收款计划（2026）'!AU:AU)</f>
        <v>0</v>
      </c>
      <c r="AV450" s="256" cm="1">
        <f t="array" aca="1" ref="AV450" ca="1">_xlfn.XLOOKUP($A450&amp;$B450,'[5]产值及收款计划（2026）'!$A:$A&amp;'[5]产值及收款计划（2026）'!$B:$B,'[5]产值及收款计划（2026）'!AV:AV)</f>
        <v>0</v>
      </c>
      <c r="AW450" s="256" cm="1">
        <f t="array" aca="1" ref="AW450" ca="1">_xlfn.XLOOKUP($A450&amp;$B450,'[5]产值及收款计划（2026）'!$A:$A&amp;'[5]产值及收款计划（2026）'!$B:$B,'[5]产值及收款计划（2026）'!AW:AW)</f>
        <v>180.6</v>
      </c>
      <c r="AX450" s="256" cm="1">
        <f t="array" aca="1" ref="AX450" ca="1">_xlfn.XLOOKUP($A450&amp;$B450,'[5]产值及收款计划（2026）'!$A:$A&amp;'[5]产值及收款计划（2026）'!$B:$B,'[5]产值及收款计划（2026）'!AX:AX)</f>
        <v>0</v>
      </c>
      <c r="AY450" s="256" cm="1">
        <f t="array" aca="1" ref="AY450" ca="1">_xlfn.XLOOKUP($A450&amp;$B450,'[5]产值及收款计划（2026）'!$A:$A&amp;'[5]产值及收款计划（2026）'!$B:$B,'[5]产值及收款计划（2026）'!AY:AY)</f>
        <v>77.400000000000006</v>
      </c>
      <c r="AZ450" s="256" cm="1">
        <f t="array" aca="1" ref="AZ450" ca="1">_xlfn.XLOOKUP($A450&amp;$B450,'[5]产值及收款计划（2026）'!$A:$A&amp;'[5]产值及收款计划（2026）'!$B:$B,'[5]产值及收款计划（2026）'!AZ:AZ)</f>
        <v>27.81</v>
      </c>
      <c r="BA450" s="256" cm="1">
        <f t="array" aca="1" ref="BA450" ca="1">_xlfn.XLOOKUP($A450&amp;$B450,'[5]产值及收款计划（2026）'!$A:$A&amp;'[5]产值及收款计划（2026）'!$B:$B,'[5]产值及收款计划（2026）'!BA:BA)</f>
        <v>0</v>
      </c>
      <c r="BB450" s="256" cm="1">
        <f t="array" aca="1" ref="BB450" ca="1">_xlfn.XLOOKUP($A450&amp;$B450,'[5]产值及收款计划（2026）'!$A:$A&amp;'[5]产值及收款计划（2026）'!$B:$B,'[5]产值及收款计划（2026）'!BB:BB)</f>
        <v>0</v>
      </c>
      <c r="BC450" s="256" cm="1">
        <f t="array" aca="1" ref="BC450" ca="1">_xlfn.XLOOKUP($A450&amp;$B450,'[5]产值及收款计划（2026）'!$A:$A&amp;'[5]产值及收款计划（2026）'!$B:$B,'[5]产值及收款计划（2026）'!BC:BC)</f>
        <v>0</v>
      </c>
      <c r="BD450" s="256" cm="1">
        <f t="array" aca="1" ref="BD450" ca="1">_xlfn.XLOOKUP($A450&amp;$B450,'[5]产值及收款计划（2026）'!$A:$A&amp;'[5]产值及收款计划（2026）'!$B:$B,'[5]产值及收款计划（2026）'!BD:BD)</f>
        <v>0</v>
      </c>
      <c r="BE450" s="256" cm="1">
        <f t="array" aca="1" ref="BE450" ca="1">_xlfn.XLOOKUP($A450&amp;$B450,'[5]产值及收款计划（2026）'!$A:$A&amp;'[5]产值及收款计划（2026）'!$B:$B,'[5]产值及收款计划（2026）'!BE:BE)</f>
        <v>0</v>
      </c>
      <c r="BF450" s="256" cm="1">
        <f t="array" aca="1" ref="BF450" ca="1">_xlfn.XLOOKUP($A450&amp;$B450,'[5]产值及收款计划（2026）'!$A:$A&amp;'[5]产值及收款计划（2026）'!$B:$B,'[5]产值及收款计划（2026）'!BF:BF)</f>
        <v>0</v>
      </c>
      <c r="BG450" s="256" cm="1">
        <f t="array" aca="1" ref="BG450" ca="1">_xlfn.XLOOKUP($A450&amp;$B450,'[5]产值及收款计划（2026）'!$A:$A&amp;'[5]产值及收款计划（2026）'!$B:$B,'[5]产值及收款计划（2026）'!BG:BG)</f>
        <v>0</v>
      </c>
      <c r="BH450" s="256" cm="1">
        <f t="array" aca="1" ref="BH450" ca="1">_xlfn.XLOOKUP($A450&amp;$B450,'[5]产值及收款计划（2026）'!$A:$A&amp;'[5]产值及收款计划（2026）'!$B:$B,'[5]产值及收款计划（2026）'!BH:BH)</f>
        <v>0</v>
      </c>
      <c r="BI450" s="256" cm="1">
        <f t="array" aca="1" ref="BI450" ca="1">_xlfn.XLOOKUP($A450&amp;$B450,'[5]产值及收款计划（2026）'!$A:$A&amp;'[5]产值及收款计划（2026）'!$B:$B,'[5]产值及收款计划（2026）'!BI:BI)</f>
        <v>0</v>
      </c>
      <c r="BJ450" s="256" cm="1">
        <f t="array" aca="1" ref="BJ450" ca="1">_xlfn.XLOOKUP($A450&amp;$B450,'[5]产值及收款计划（2026）'!$A:$A&amp;'[5]产值及收款计划（2026）'!$B:$B,'[5]产值及收款计划（2026）'!BJ:BJ)</f>
        <v>0</v>
      </c>
      <c r="BK450" s="256" cm="1">
        <f t="array" aca="1" ref="BK450" ca="1">_xlfn.XLOOKUP($A450&amp;$B450,'[5]产值及收款计划（2026）'!$A:$A&amp;'[5]产值及收款计划（2026）'!$B:$B,'[5]产值及收款计划（2026）'!BK:BK)</f>
        <v>0</v>
      </c>
      <c r="BL450" s="256" cm="1">
        <f t="array" aca="1" ref="BL450" ca="1">_xlfn.XLOOKUP($A450&amp;$B450,'[5]产值及收款计划（2026）'!$A:$A&amp;'[5]产值及收款计划（2026）'!$B:$B,'[5]产值及收款计划（2026）'!BL:BL)</f>
        <v>0</v>
      </c>
      <c r="BM450" s="256"/>
      <c r="BN450" s="256"/>
      <c r="BO450" s="256"/>
      <c r="BP450" s="256"/>
      <c r="BQ450" s="255" t="str" cm="1">
        <f t="array" aca="1" ref="BQ450" ca="1">_xlfn.XLOOKUP($A450&amp;$B450,'[5]产值及收款计划（2026）'!$A:$A&amp;'[5]产值及收款计划（2026）'!$B:$B,'[5]产值及收款计划（2026）'!BQ:BQ)</f>
        <v>深圳市城市公共安全技术研究院有限公司</v>
      </c>
      <c r="BR450" s="256" cm="1">
        <f t="array" aca="1" ref="BR450" ca="1">_xlfn.XLOOKUP($A450&amp;$B450,'[5]产值及收款计划（2026）'!$A:$A&amp;'[5]产值及收款计划（2026）'!$B:$B,'[5]产值及收款计划（2026）'!BR:BR)</f>
        <v>0</v>
      </c>
      <c r="CA450" s="256" cm="1">
        <f t="array" aca="1" ref="CA450" ca="1">_xlfn.XLOOKUP($A450&amp;$B450,'[5]产值及收款计划（2026）'!$A:$A&amp;'[5]产值及收款计划（2026）'!$B:$B,'[5]产值及收款计划（2026）'!CA:CA)</f>
        <v>0</v>
      </c>
      <c r="CB450" s="256" cm="1">
        <f t="array" aca="1" ref="CB450" ca="1">_xlfn.XLOOKUP($A450&amp;$B450,'[5]产值及收款计划（2026）'!$A:$A&amp;'[5]产值及收款计划（2026）'!$B:$B,'[5]产值及收款计划（2026）'!CB:CB)</f>
        <v>0</v>
      </c>
      <c r="CC450" s="256" cm="1">
        <f t="array" aca="1" ref="CC450" ca="1">_xlfn.XLOOKUP($A450&amp;$B450,'[5]产值及收款计划（2026）'!$A:$A&amp;'[5]产值及收款计划（2026）'!$B:$B,'[5]产值及收款计划（2026）'!CC:CC)</f>
        <v>0</v>
      </c>
      <c r="CD450" s="256" cm="1">
        <f t="array" aca="1" ref="CD450" ca="1">_xlfn.XLOOKUP($A450&amp;$B450,'[5]产值及收款计划（2026）'!$A:$A&amp;'[5]产值及收款计划（2026）'!$B:$B,'[5]产值及收款计划（2026）'!CD:CD)</f>
        <v>0</v>
      </c>
      <c r="CE450" s="256" cm="1">
        <f t="array" aca="1" ref="CE450" ca="1">_xlfn.XLOOKUP($A450&amp;$B450,'[5]产值及收款计划（2026）'!$A:$A&amp;'[5]产值及收款计划（2026）'!$B:$B,'[5]产值及收款计划（2026）'!CE:CE)</f>
        <v>0</v>
      </c>
      <c r="CF450" s="256" cm="1">
        <f t="array" aca="1" ref="CF450" ca="1">_xlfn.XLOOKUP($A450&amp;$B450,'[5]产值及收款计划（2026）'!$A:$A&amp;'[5]产值及收款计划（2026）'!$B:$B,'[5]产值及收款计划（2026）'!CF:CF)</f>
        <v>0</v>
      </c>
      <c r="CG450" s="256" cm="1">
        <f t="array" aca="1" ref="CG450" ca="1">_xlfn.XLOOKUP($A450&amp;$B450,'[5]产值及收款计划（2026）'!$A:$A&amp;'[5]产值及收款计划（2026）'!$B:$B,'[5]产值及收款计划（2026）'!CG:CG)</f>
        <v>0</v>
      </c>
      <c r="CH450" s="256" cm="1">
        <f t="array" aca="1" ref="CH450" ca="1">_xlfn.XLOOKUP($A450&amp;$B450,'[5]产值及收款计划（2026）'!$A:$A&amp;'[5]产值及收款计划（2026）'!$B:$B,'[5]产值及收款计划（2026）'!CH:CH)</f>
        <v>0</v>
      </c>
      <c r="CI450" s="256" cm="1">
        <f t="array" aca="1" ref="CI450" ca="1">_xlfn.XLOOKUP($A450&amp;$B450,'[5]产值及收款计划（2026）'!$A:$A&amp;'[5]产值及收款计划（2026）'!$B:$B,'[5]产值及收款计划（2026）'!CI:CI)</f>
        <v>0</v>
      </c>
      <c r="CJ450" s="256" cm="1">
        <f t="array" aca="1" ref="CJ450" ca="1">_xlfn.XLOOKUP($A450&amp;$B450,'[5]产值及收款计划（2026）'!$A:$A&amp;'[5]产值及收款计划（2026）'!$B:$B,'[5]产值及收款计划（2026）'!CJ:CJ)</f>
        <v>0</v>
      </c>
      <c r="CK450" s="256" cm="1">
        <f t="array" aca="1" ref="CK450" ca="1">_xlfn.XLOOKUP($A450&amp;$B450,'[5]产值及收款计划（2026）'!$A:$A&amp;'[5]产值及收款计划（2026）'!$B:$B,'[5]产值及收款计划（2026）'!CK:CK)</f>
        <v>0</v>
      </c>
      <c r="CL450" s="256" cm="1">
        <f t="array" aca="1" ref="CL450" ca="1">_xlfn.XLOOKUP($A450&amp;$B450,'[5]产值及收款计划（2026）'!$A:$A&amp;'[5]产值及收款计划（2026）'!$B:$B,'[5]产值及收款计划（2026）'!CL:CL)</f>
        <v>0</v>
      </c>
      <c r="DA450" s="256" cm="1">
        <f t="array" aca="1" ref="DA450" ca="1">_xlfn.XLOOKUP($A450&amp;$B450,'[5]产值及收款计划（2026）'!$A:$A&amp;'[5]产值及收款计划（2026）'!$B:$B,'[5]产值及收款计划（2026）'!DA:DA)</f>
        <v>0</v>
      </c>
      <c r="DB450" s="256" cm="1">
        <f t="array" aca="1" ref="DB450" ca="1">_xlfn.XLOOKUP($A450&amp;$B450,'[5]产值及收款计划（2026）'!$A:$A&amp;'[5]产值及收款计划（2026）'!$B:$B,'[5]产值及收款计划（2026）'!DB:DB)</f>
        <v>0</v>
      </c>
      <c r="DC450" s="256" cm="1">
        <f t="array" aca="1" ref="DC450" ca="1">_xlfn.XLOOKUP($A450&amp;$B450,'[5]产值及收款计划（2026）'!$A:$A&amp;'[5]产值及收款计划（2026）'!$B:$B,'[5]产值及收款计划（2026）'!DC:DC)</f>
        <v>0</v>
      </c>
      <c r="DD450" s="256" cm="1">
        <f t="array" aca="1" ref="DD450" ca="1">_xlfn.XLOOKUP($A450&amp;$B450,'[5]产值及收款计划（2026）'!$A:$A&amp;'[5]产值及收款计划（2026）'!$B:$B,'[5]产值及收款计划（2026）'!DD:DD)</f>
        <v>0</v>
      </c>
      <c r="DE450" s="256" cm="1">
        <f t="array" aca="1" ref="DE450" ca="1">_xlfn.XLOOKUP($A450&amp;$B450,'[5]产值及收款计划（2026）'!$A:$A&amp;'[5]产值及收款计划（2026）'!$B:$B,'[5]产值及收款计划（2026）'!DE:DE)</f>
        <v>0</v>
      </c>
      <c r="DF450" s="256" cm="1">
        <f t="array" aca="1" ref="DF450" ca="1">_xlfn.XLOOKUP($A450&amp;$B450,'[5]产值及收款计划（2026）'!$A:$A&amp;'[5]产值及收款计划（2026）'!$B:$B,'[5]产值及收款计划（2026）'!DF:DF)</f>
        <v>0</v>
      </c>
      <c r="DG450" s="256" cm="1">
        <f t="array" aca="1" ref="DG450" ca="1">_xlfn.XLOOKUP($A450&amp;$B450,'[5]产值及收款计划（2026）'!$A:$A&amp;'[5]产值及收款计划（2026）'!$B:$B,'[5]产值及收款计划（2026）'!DG:DG)</f>
        <v>0</v>
      </c>
      <c r="DH450" s="256" cm="1">
        <f t="array" aca="1" ref="DH450" ca="1">_xlfn.XLOOKUP($A450&amp;$B450,'[5]产值及收款计划（2026）'!$A:$A&amp;'[5]产值及收款计划（2026）'!$B:$B,'[5]产值及收款计划（2026）'!DH:DH)</f>
        <v>0</v>
      </c>
      <c r="DI450" s="256" cm="1">
        <f t="array" aca="1" ref="DI450" ca="1">_xlfn.XLOOKUP($A450&amp;$B450,'[5]产值及收款计划（2026）'!$A:$A&amp;'[5]产值及收款计划（2026）'!$B:$B,'[5]产值及收款计划（2026）'!DI:DI)</f>
        <v>0</v>
      </c>
      <c r="DJ450" s="256" cm="1">
        <f t="array" aca="1" ref="DJ450" ca="1">_xlfn.XLOOKUP($A450&amp;$B450,'[5]产值及收款计划（2026）'!$A:$A&amp;'[5]产值及收款计划（2026）'!$B:$B,'[5]产值及收款计划（2026）'!DJ:DJ)</f>
        <v>0</v>
      </c>
      <c r="DK450" s="256" cm="1">
        <f t="array" aca="1" ref="DK450" ca="1">_xlfn.XLOOKUP($A450&amp;$B450,'[5]产值及收款计划（2026）'!$A:$A&amp;'[5]产值及收款计划（2026）'!$B:$B,'[5]产值及收款计划（2026）'!DK:DK)</f>
        <v>0</v>
      </c>
      <c r="DL450" s="256" cm="1">
        <f t="array" aca="1" ref="DL450" ca="1">_xlfn.XLOOKUP($A450&amp;$B450,'[5]产值及收款计划（2026）'!$A:$A&amp;'[5]产值及收款计划（2026）'!$B:$B,'[5]产值及收款计划（2026）'!DL:DL)</f>
        <v>0</v>
      </c>
      <c r="DM450" s="264"/>
      <c r="DN450" s="250"/>
    </row>
    <row r="451" spans="1:118" ht="60.75" x14ac:dyDescent="0.15">
      <c r="A451" s="254">
        <f t="shared" ca="1" si="23"/>
        <v>30</v>
      </c>
      <c r="B451" s="254" t="s">
        <v>29</v>
      </c>
      <c r="C451" s="255" t="str" cm="1">
        <f t="array" aca="1" ref="C451" ca="1">_xlfn.XLOOKUP($A451&amp;$B451,'[5]产值及收款计划（2026）'!$A:$A&amp;'[5]产值及收款计划（2026）'!$B:$B,'[5]产值及收款计划（2026）'!C:C)</f>
        <v>SJHT2019121900152</v>
      </c>
      <c r="D451" s="255" t="str" cm="1">
        <f t="array" aca="1" ref="D451" ca="1">_xlfn.XLOOKUP($A451&amp;$B451,'[5]产值及收款计划（2026）'!$A:$A&amp;'[5]产值及收款计划（2026）'!$B:$B,'[5]产值及收款计划（2026）'!D:D)</f>
        <v>地下院平移-市公安局刑事科学技术中心项目BIM咨询服务合同</v>
      </c>
      <c r="E451" s="256" cm="1">
        <f t="array" aca="1" ref="E451" ca="1">_xlfn.XLOOKUP($A451&amp;$B451,'[5]产值及收款计划（2026）'!$A:$A&amp;'[5]产值及收款计划（2026）'!$B:$B,'[5]产值及收款计划（2026）'!E:E)</f>
        <v>128.99</v>
      </c>
      <c r="F451" s="256" cm="1">
        <f t="array" aca="1" ref="F451" ca="1">_xlfn.XLOOKUP($A451&amp;$B451,'[5]产值及收款计划（2026）'!$A:$A&amp;'[5]产值及收款计划（2026）'!$B:$B,'[5]产值及收款计划（2026）'!F:F)</f>
        <v>128.99</v>
      </c>
      <c r="G451" s="256" cm="1">
        <f t="array" aca="1" ref="G451" ca="1">_xlfn.XLOOKUP($A451&amp;$B451,'[5]产值及收款计划（2026）'!$A:$A&amp;'[5]产值及收款计划（2026）'!$B:$B,'[5]产值及收款计划（2026）'!G:G)</f>
        <v>128.99</v>
      </c>
      <c r="H451" s="256" cm="1">
        <f t="array" aca="1" ref="H451" ca="1">_xlfn.XLOOKUP($A451&amp;$B451,'[5]产值及收款计划（2026）'!$A:$A&amp;'[5]产值及收款计划（2026）'!$B:$B,'[5]产值及收款计划（2026）'!H:H)</f>
        <v>128.99</v>
      </c>
      <c r="I451" s="257" cm="1">
        <f t="array" aca="1" ref="I451" ca="1">_xlfn.XLOOKUP($A451&amp;$B451,'[5]产值及收款计划（2026）'!$A:$A&amp;'[5]产值及收款计划（2026）'!$B:$B,'[5]产值及收款计划（2026）'!I:I)</f>
        <v>1</v>
      </c>
      <c r="J451" s="256" cm="1">
        <f t="array" aca="1" ref="J451" ca="1">_xlfn.XLOOKUP($A451&amp;$B451,'[5]产值及收款计划（2026）'!$A:$A&amp;'[5]产值及收款计划（2026）'!$B:$B,'[5]产值及收款计划（2026）'!J:J)</f>
        <v>0.06</v>
      </c>
      <c r="K451" s="256" cm="1">
        <f t="array" aca="1" ref="K451" ca="1">_xlfn.XLOOKUP($A451&amp;$B451,'[5]产值及收款计划（2026）'!$A:$A&amp;'[5]产值及收款计划（2026）'!$B:$B,'[5]产值及收款计划（2026）'!K:K)</f>
        <v>0</v>
      </c>
      <c r="L451" s="256" cm="1">
        <f t="array" aca="1" ref="L451" ca="1">_xlfn.XLOOKUP($A451&amp;$B451,'[5]产值及收款计划（2026）'!$A:$A&amp;'[5]产值及收款计划（2026）'!$B:$B,'[5]产值及收款计划（2026）'!L:L)</f>
        <v>0</v>
      </c>
      <c r="M451" s="256" t="str" cm="1">
        <f t="array" aca="1" ref="M451" ca="1">_xlfn.XLOOKUP($A451&amp;$B451,'[5]产值及收款计划（2026）'!$A:$A&amp;'[5]产值及收款计划（2026）'!$B:$B,'[5]产值及收款计划（2026）'!M:M)</f>
        <v>主导</v>
      </c>
      <c r="N451" s="256" t="str" cm="1">
        <f t="array" aca="1" ref="N451" ca="1">_xlfn.XLOOKUP($A451&amp;$B451,'[5]产值及收款计划（2026）'!$A:$A&amp;'[5]产值及收款计划（2026）'!$B:$B,'[5]产值及收款计划（2026）'!N:N)</f>
        <v>明艳丽团队</v>
      </c>
      <c r="O451" s="256" t="str" cm="1">
        <f t="array" aca="1" ref="O451" ca="1">_xlfn.XLOOKUP($A451&amp;$B451,'[5]产值及收款计划（2026）'!$A:$A&amp;'[5]产值及收款计划（2026）'!$B:$B,'[5]产值及收款计划（2026）'!O:O)</f>
        <v>黄俊龙</v>
      </c>
      <c r="P451" s="255" t="str" cm="1">
        <f t="array" aca="1" ref="P451" ca="1">_xlfn.XLOOKUP($A451&amp;$B451,'[5]产值及收款计划（2026）'!$A:$A&amp;'[5]产值及收款计划（2026）'!$B:$B,'[5]产值及收款计划（2026）'!P:P)</f>
        <v>在建</v>
      </c>
      <c r="Q451" s="256" cm="1">
        <f t="array" aca="1" ref="Q451" ca="1">_xlfn.XLOOKUP($A451&amp;$B451,'[5]产值及收款计划（2026）'!$A:$A&amp;'[5]产值及收款计划（2026）'!$B:$B,'[5]产值及收款计划（2026）'!Q:Q)</f>
        <v>0</v>
      </c>
      <c r="R451" s="256" cm="1">
        <f t="array" aca="1" ref="R451" ca="1">_xlfn.XLOOKUP($A451&amp;$B451,'[5]产值及收款计划（2026）'!$A:$A&amp;'[5]产值及收款计划（2026）'!$B:$B,'[5]产值及收款计划（2026）'!R:R)</f>
        <v>0</v>
      </c>
      <c r="S451" s="256" cm="1">
        <f t="array" aca="1" ref="S451" ca="1">_xlfn.XLOOKUP($A451&amp;$B451,'[5]产值及收款计划（2026）'!$A:$A&amp;'[5]产值及收款计划（2026）'!$B:$B,'[5]产值及收款计划（2026）'!S:S)</f>
        <v>0</v>
      </c>
      <c r="T451" s="256" cm="1">
        <f t="array" aca="1" ref="T451" ca="1">_xlfn.XLOOKUP($A451&amp;$B451,'[5]产值及收款计划（2026）'!$A:$A&amp;'[5]产值及收款计划（2026）'!$B:$B,'[5]产值及收款计划（2026）'!T:T)</f>
        <v>72.9589</v>
      </c>
      <c r="U451" s="256" cm="1">
        <f t="array" aca="1" ref="U451" ca="1">_xlfn.XLOOKUP($A451&amp;$B451,'[5]产值及收款计划（2026）'!$A:$A&amp;'[5]产值及收款计划（2026）'!$B:$B,'[5]产值及收款计划（2026）'!U:U)</f>
        <v>0</v>
      </c>
      <c r="V451" s="256" cm="1">
        <f t="array" aca="1" ref="V451" ca="1">_xlfn.XLOOKUP($A451&amp;$B451,'[5]产值及收款计划（2026）'!$A:$A&amp;'[5]产值及收款计划（2026）'!$B:$B,'[5]产值及收款计划（2026）'!V:V)</f>
        <v>56.031100000000002</v>
      </c>
      <c r="W451" s="256" cm="1">
        <f t="array" aca="1" ref="W451" ca="1">_xlfn.XLOOKUP($A451&amp;$B451,'[5]产值及收款计划（2026）'!$A:$A&amp;'[5]产值及收款计划（2026）'!$B:$B,'[5]产值及收款计划（2026）'!W:W)</f>
        <v>0</v>
      </c>
      <c r="X451" s="256" cm="1">
        <f t="array" aca="1" ref="X451" ca="1">_xlfn.XLOOKUP($A451&amp;$B451,'[5]产值及收款计划（2026）'!$A:$A&amp;'[5]产值及收款计划（2026）'!$B:$B,'[5]产值及收款计划（2026）'!X:X)</f>
        <v>0</v>
      </c>
      <c r="Y451" s="256" cm="1">
        <f t="array" aca="1" ref="Y451" ca="1">_xlfn.XLOOKUP($A451&amp;$B451,'[5]产值及收款计划（2026）'!$A:$A&amp;'[5]产值及收款计划（2026）'!$B:$B,'[5]产值及收款计划（2026）'!Y:Y)</f>
        <v>0</v>
      </c>
      <c r="Z451" s="256" cm="1">
        <f t="array" aca="1" ref="Z451" ca="1">_xlfn.XLOOKUP($A451&amp;$B451,'[5]产值及收款计划（2026）'!$A:$A&amp;'[5]产值及收款计划（2026）'!$B:$B,'[5]产值及收款计划（2026）'!Z:Z)</f>
        <v>0</v>
      </c>
      <c r="AA451" s="256" cm="1">
        <f t="array" aca="1" ref="AA451" ca="1">_xlfn.XLOOKUP($A451&amp;$B451,'[5]产值及收款计划（2026）'!$A:$A&amp;'[5]产值及收款计划（2026）'!$B:$B,'[5]产值及收款计划（2026）'!AA:AA)</f>
        <v>0</v>
      </c>
      <c r="AB451" s="256" cm="1">
        <f t="array" aca="1" ref="AB451" ca="1">_xlfn.XLOOKUP($A451&amp;$B451,'[5]产值及收款计划（2026）'!$A:$A&amp;'[5]产值及收款计划（2026）'!$B:$B,'[5]产值及收款计划（2026）'!AB:AB)</f>
        <v>0</v>
      </c>
      <c r="AC451" s="256" cm="1">
        <f t="array" aca="1" ref="AC451" ca="1">_xlfn.XLOOKUP($A451&amp;$B451,'[5]产值及收款计划（2026）'!$A:$A&amp;'[5]产值及收款计划（2026）'!$B:$B,'[5]产值及收款计划（2026）'!AC:AC)</f>
        <v>0</v>
      </c>
      <c r="AD451" s="256" cm="1">
        <f t="array" aca="1" ref="AD451" ca="1">_xlfn.XLOOKUP($A451&amp;$B451,'[5]产值及收款计划（2026）'!$A:$A&amp;'[5]产值及收款计划（2026）'!$B:$B,'[5]产值及收款计划（2026）'!AD:AD)</f>
        <v>0</v>
      </c>
      <c r="AE451" s="256" cm="1">
        <f t="array" aca="1" ref="AE451" ca="1">_xlfn.XLOOKUP($A451&amp;$B451,'[5]产值及收款计划（2026）'!$A:$A&amp;'[5]产值及收款计划（2026）'!$B:$B,'[5]产值及收款计划（2026）'!AE:AE)</f>
        <v>0</v>
      </c>
      <c r="AF451" s="256" cm="1">
        <f t="array" aca="1" ref="AF451" ca="1">_xlfn.XLOOKUP($A451&amp;$B451,'[5]产值及收款计划（2026）'!$A:$A&amp;'[5]产值及收款计划（2026）'!$B:$B,'[5]产值及收款计划（2026）'!AF:AF)</f>
        <v>18.23976</v>
      </c>
      <c r="AG451" s="256" cm="1">
        <f t="array" aca="1" ref="AG451" ca="1">_xlfn.XLOOKUP($A451&amp;$B451,'[5]产值及收款计划（2026）'!$A:$A&amp;'[5]产值及收款计划（2026）'!$B:$B,'[5]产值及收款计划（2026）'!AG:AG)</f>
        <v>0</v>
      </c>
      <c r="AH451" s="256" cm="1">
        <f t="array" aca="1" ref="AH451" ca="1">_xlfn.XLOOKUP($A451&amp;$B451,'[5]产值及收款计划（2026）'!$A:$A&amp;'[5]产值及收款计划（2026）'!$B:$B,'[5]产值及收款计划（2026）'!AH:AH)</f>
        <v>0</v>
      </c>
      <c r="AI451" s="256" cm="1">
        <f t="array" aca="1" ref="AI451" ca="1">_xlfn.XLOOKUP($A451&amp;$B451,'[5]产值及收款计划（2026）'!$A:$A&amp;'[5]产值及收款计划（2026）'!$B:$B,'[5]产值及收款计划（2026）'!AI:AI)</f>
        <v>0</v>
      </c>
      <c r="AJ451" s="256" cm="1">
        <f t="array" aca="1" ref="AJ451" ca="1">_xlfn.XLOOKUP($A451&amp;$B451,'[5]产值及收款计划（2026）'!$A:$A&amp;'[5]产值及收款计划（2026）'!$B:$B,'[5]产值及收款计划（2026）'!AJ:AJ)</f>
        <v>0</v>
      </c>
      <c r="AK451" s="256" cm="1">
        <f t="array" aca="1" ref="AK451" ca="1">_xlfn.XLOOKUP($A451&amp;$B451,'[5]产值及收款计划（2026）'!$A:$A&amp;'[5]产值及收款计划（2026）'!$B:$B,'[5]产值及收款计划（2026）'!AK:AK)</f>
        <v>0</v>
      </c>
      <c r="AL451" s="256" cm="1">
        <f t="array" aca="1" ref="AL451" ca="1">_xlfn.XLOOKUP($A451&amp;$B451,'[5]产值及收款计划（2026）'!$A:$A&amp;'[5]产值及收款计划（2026）'!$B:$B,'[5]产值及收款计划（2026）'!AL:AL)</f>
        <v>0</v>
      </c>
      <c r="AM451" s="263" t="e" cm="1">
        <f t="array" aca="1" ref="AM451" ca="1">_xlfn.LET(_xlpm.勾选月份状态数组,TRANSPOSE('PPT(12-15页）-TOP10'!$A$3:$A$14),_xlpm.选择数据区,IF('PPT(12-15页）-TOP10'!$E$3="收款",$BA451:$BL451,$AA451:$AL451),SUM(_xlfn._xlws.FILTER(_xlpm.选择数据区,_xlpm.勾选月份状态数组,"")))</f>
        <v>#NAME?</v>
      </c>
      <c r="AN451" s="256" t="e" cm="1">
        <f t="array" aca="1" ref="AN451" ca="1">_xlfn.LET(_xlpm.勾选月份状态数组,TRANSPOSE('PPT(12-15页）-TOP10'!$A$3:$A$14),_xlpm.选择数据区,IF('PPT(12-15页）-TOP10'!$E$3="收款",$DA451:$DL451,$CA451:$CL451),SUM(_xlfn._xlws.FILTER(_xlpm.选择数据区,_xlpm.勾选月份状态数组,"")))</f>
        <v>#NAME?</v>
      </c>
      <c r="AO451" s="256">
        <f ca="1">SUM(CA451:CC451)+SUM(AD451:AL451)</f>
        <v>18.23976</v>
      </c>
      <c r="AP451" s="256"/>
      <c r="AQ451" s="256"/>
      <c r="AR451" s="256"/>
      <c r="AS451" s="256" cm="1">
        <f t="array" aca="1" ref="AS451" ca="1">_xlfn.XLOOKUP($A451&amp;$B451,'[5]产值及收款计划（2026）'!$A:$A&amp;'[5]产值及收款计划（2026）'!$B:$B,'[5]产值及收款计划（2026）'!AS:AS)</f>
        <v>0</v>
      </c>
      <c r="AT451" s="256" cm="1">
        <f t="array" aca="1" ref="AT451" ca="1">_xlfn.XLOOKUP($A451&amp;$B451,'[5]产值及收款计划（2026）'!$A:$A&amp;'[5]产值及收款计划（2026）'!$B:$B,'[5]产值及收款计划（2026）'!AT:AT)</f>
        <v>0</v>
      </c>
      <c r="AU451" s="256" cm="1">
        <f t="array" aca="1" ref="AU451" ca="1">_xlfn.XLOOKUP($A451&amp;$B451,'[5]产值及收款计划（2026）'!$A:$A&amp;'[5]产值及收款计划（2026）'!$B:$B,'[5]产值及收款计划（2026）'!AU:AU)</f>
        <v>0</v>
      </c>
      <c r="AV451" s="256" cm="1">
        <f t="array" aca="1" ref="AV451" ca="1">_xlfn.XLOOKUP($A451&amp;$B451,'[5]产值及收款计划（2026）'!$A:$A&amp;'[5]产值及收款计划（2026）'!$B:$B,'[5]产值及收款计划（2026）'!AV:AV)</f>
        <v>0</v>
      </c>
      <c r="AW451" s="256" cm="1">
        <f t="array" aca="1" ref="AW451" ca="1">_xlfn.XLOOKUP($A451&amp;$B451,'[5]产值及收款计划（2026）'!$A:$A&amp;'[5]产值及收款计划（2026）'!$B:$B,'[5]产值及收款计划（2026）'!AW:AW)</f>
        <v>72.9589</v>
      </c>
      <c r="AX451" s="256" cm="1">
        <f t="array" aca="1" ref="AX451" ca="1">_xlfn.XLOOKUP($A451&amp;$B451,'[5]产值及收款计划（2026）'!$A:$A&amp;'[5]产值及收款计划（2026）'!$B:$B,'[5]产值及收款计划（2026）'!AX:AX)</f>
        <v>0</v>
      </c>
      <c r="AY451" s="256" cm="1">
        <f t="array" aca="1" ref="AY451" ca="1">_xlfn.XLOOKUP($A451&amp;$B451,'[5]产值及收款计划（2026）'!$A:$A&amp;'[5]产值及收款计划（2026）'!$B:$B,'[5]产值及收款计划（2026）'!AY:AY)</f>
        <v>56.031100000000002</v>
      </c>
      <c r="AZ451" s="256" cm="1">
        <f t="array" aca="1" ref="AZ451" ca="1">_xlfn.XLOOKUP($A451&amp;$B451,'[5]产值及收款计划（2026）'!$A:$A&amp;'[5]产值及收款计划（2026）'!$B:$B,'[5]产值及收款计划（2026）'!AZ:AZ)</f>
        <v>0</v>
      </c>
      <c r="BA451" s="256" cm="1">
        <f t="array" aca="1" ref="BA451" ca="1">_xlfn.XLOOKUP($A451&amp;$B451,'[5]产值及收款计划（2026）'!$A:$A&amp;'[5]产值及收款计划（2026）'!$B:$B,'[5]产值及收款计划（2026）'!BA:BA)</f>
        <v>0</v>
      </c>
      <c r="BB451" s="256" cm="1">
        <f t="array" aca="1" ref="BB451" ca="1">_xlfn.XLOOKUP($A451&amp;$B451,'[5]产值及收款计划（2026）'!$A:$A&amp;'[5]产值及收款计划（2026）'!$B:$B,'[5]产值及收款计划（2026）'!BB:BB)</f>
        <v>0</v>
      </c>
      <c r="BC451" s="256" cm="1">
        <f t="array" aca="1" ref="BC451" ca="1">_xlfn.XLOOKUP($A451&amp;$B451,'[5]产值及收款计划（2026）'!$A:$A&amp;'[5]产值及收款计划（2026）'!$B:$B,'[5]产值及收款计划（2026）'!BC:BC)</f>
        <v>0</v>
      </c>
      <c r="BD451" s="256" cm="1">
        <f t="array" aca="1" ref="BD451" ca="1">_xlfn.XLOOKUP($A451&amp;$B451,'[5]产值及收款计划（2026）'!$A:$A&amp;'[5]产值及收款计划（2026）'!$B:$B,'[5]产值及收款计划（2026）'!BD:BD)</f>
        <v>0</v>
      </c>
      <c r="BE451" s="256" cm="1">
        <f t="array" aca="1" ref="BE451" ca="1">_xlfn.XLOOKUP($A451&amp;$B451,'[5]产值及收款计划（2026）'!$A:$A&amp;'[5]产值及收款计划（2026）'!$B:$B,'[5]产值及收款计划（2026）'!BE:BE)</f>
        <v>0</v>
      </c>
      <c r="BF451" s="256" cm="1">
        <f t="array" aca="1" ref="BF451" ca="1">_xlfn.XLOOKUP($A451&amp;$B451,'[5]产值及收款计划（2026）'!$A:$A&amp;'[5]产值及收款计划（2026）'!$B:$B,'[5]产值及收款计划（2026）'!BF:BF)</f>
        <v>0</v>
      </c>
      <c r="BG451" s="256" cm="1">
        <f t="array" aca="1" ref="BG451" ca="1">_xlfn.XLOOKUP($A451&amp;$B451,'[5]产值及收款计划（2026）'!$A:$A&amp;'[5]产值及收款计划（2026）'!$B:$B,'[5]产值及收款计划（2026）'!BG:BG)</f>
        <v>0</v>
      </c>
      <c r="BH451" s="256" cm="1">
        <f t="array" aca="1" ref="BH451" ca="1">_xlfn.XLOOKUP($A451&amp;$B451,'[5]产值及收款计划（2026）'!$A:$A&amp;'[5]产值及收款计划（2026）'!$B:$B,'[5]产值及收款计划（2026）'!BH:BH)</f>
        <v>0</v>
      </c>
      <c r="BI451" s="256" cm="1">
        <f t="array" aca="1" ref="BI451" ca="1">_xlfn.XLOOKUP($A451&amp;$B451,'[5]产值及收款计划（2026）'!$A:$A&amp;'[5]产值及收款计划（2026）'!$B:$B,'[5]产值及收款计划（2026）'!BI:BI)</f>
        <v>0</v>
      </c>
      <c r="BJ451" s="256" cm="1">
        <f t="array" aca="1" ref="BJ451" ca="1">_xlfn.XLOOKUP($A451&amp;$B451,'[5]产值及收款计划（2026）'!$A:$A&amp;'[5]产值及收款计划（2026）'!$B:$B,'[5]产值及收款计划（2026）'!BJ:BJ)</f>
        <v>0</v>
      </c>
      <c r="BK451" s="256" cm="1">
        <f t="array" aca="1" ref="BK451" ca="1">_xlfn.XLOOKUP($A451&amp;$B451,'[5]产值及收款计划（2026）'!$A:$A&amp;'[5]产值及收款计划（2026）'!$B:$B,'[5]产值及收款计划（2026）'!BK:BK)</f>
        <v>18.23976</v>
      </c>
      <c r="BL451" s="256" cm="1">
        <f t="array" aca="1" ref="BL451" ca="1">_xlfn.XLOOKUP($A451&amp;$B451,'[5]产值及收款计划（2026）'!$A:$A&amp;'[5]产值及收款计划（2026）'!$B:$B,'[5]产值及收款计划（2026）'!BL:BL)</f>
        <v>0</v>
      </c>
      <c r="BM451" s="256"/>
      <c r="BN451" s="256"/>
      <c r="BO451" s="256"/>
      <c r="BP451" s="256"/>
      <c r="BQ451" s="255" t="str" cm="1">
        <f t="array" aca="1" ref="BQ451" ca="1">_xlfn.XLOOKUP($A451&amp;$B451,'[5]产值及收款计划（2026）'!$A:$A&amp;'[5]产值及收款计划（2026）'!$B:$B,'[5]产值及收款计划（2026）'!BQ:BQ)</f>
        <v>上海市地下空间设计研究总院有限公司</v>
      </c>
      <c r="BR451" s="256" t="str" cm="1">
        <f t="array" aca="1" ref="BR451" ca="1">_xlfn.XLOOKUP($A451&amp;$B451,'[5]产值及收款计划（2026）'!$A:$A&amp;'[5]产值及收款计划（2026）'!$B:$B,'[5]产值及收款计划（2026）'!BR:BR)</f>
        <v>业主（工务署可盖章），预计款项第三季度到地下院，年底到城建信息。</v>
      </c>
      <c r="CA451" s="256" cm="1">
        <f t="array" aca="1" ref="CA451" ca="1">_xlfn.XLOOKUP($A451&amp;$B451,'[5]产值及收款计划（2026）'!$A:$A&amp;'[5]产值及收款计划（2026）'!$B:$B,'[5]产值及收款计划（2026）'!CA:CA)</f>
        <v>0</v>
      </c>
      <c r="CB451" s="256" cm="1">
        <f t="array" aca="1" ref="CB451" ca="1">_xlfn.XLOOKUP($A451&amp;$B451,'[5]产值及收款计划（2026）'!$A:$A&amp;'[5]产值及收款计划（2026）'!$B:$B,'[5]产值及收款计划（2026）'!CB:CB)</f>
        <v>0</v>
      </c>
      <c r="CC451" s="256" cm="1">
        <f t="array" aca="1" ref="CC451" ca="1">_xlfn.XLOOKUP($A451&amp;$B451,'[5]产值及收款计划（2026）'!$A:$A&amp;'[5]产值及收款计划（2026）'!$B:$B,'[5]产值及收款计划（2026）'!CC:CC)</f>
        <v>0</v>
      </c>
      <c r="CD451" s="256" cm="1">
        <f t="array" aca="1" ref="CD451" ca="1">_xlfn.XLOOKUP($A451&amp;$B451,'[5]产值及收款计划（2026）'!$A:$A&amp;'[5]产值及收款计划（2026）'!$B:$B,'[5]产值及收款计划（2026）'!CD:CD)</f>
        <v>0</v>
      </c>
      <c r="CE451" s="256" cm="1">
        <f t="array" aca="1" ref="CE451" ca="1">_xlfn.XLOOKUP($A451&amp;$B451,'[5]产值及收款计划（2026）'!$A:$A&amp;'[5]产值及收款计划（2026）'!$B:$B,'[5]产值及收款计划（2026）'!CE:CE)</f>
        <v>0</v>
      </c>
      <c r="CF451" s="256" cm="1">
        <f t="array" aca="1" ref="CF451" ca="1">_xlfn.XLOOKUP($A451&amp;$B451,'[5]产值及收款计划（2026）'!$A:$A&amp;'[5]产值及收款计划（2026）'!$B:$B,'[5]产值及收款计划（2026）'!CF:CF)</f>
        <v>0</v>
      </c>
      <c r="CG451" s="256" cm="1">
        <f t="array" aca="1" ref="CG451" ca="1">_xlfn.XLOOKUP($A451&amp;$B451,'[5]产值及收款计划（2026）'!$A:$A&amp;'[5]产值及收款计划（2026）'!$B:$B,'[5]产值及收款计划（2026）'!CG:CG)</f>
        <v>0</v>
      </c>
      <c r="CH451" s="256" cm="1">
        <f t="array" aca="1" ref="CH451" ca="1">_xlfn.XLOOKUP($A451&amp;$B451,'[5]产值及收款计划（2026）'!$A:$A&amp;'[5]产值及收款计划（2026）'!$B:$B,'[5]产值及收款计划（2026）'!CH:CH)</f>
        <v>0</v>
      </c>
      <c r="CI451" s="256" cm="1">
        <f t="array" aca="1" ref="CI451" ca="1">_xlfn.XLOOKUP($A451&amp;$B451,'[5]产值及收款计划（2026）'!$A:$A&amp;'[5]产值及收款计划（2026）'!$B:$B,'[5]产值及收款计划（2026）'!CI:CI)</f>
        <v>0</v>
      </c>
      <c r="CJ451" s="256" cm="1">
        <f t="array" aca="1" ref="CJ451" ca="1">_xlfn.XLOOKUP($A451&amp;$B451,'[5]产值及收款计划（2026）'!$A:$A&amp;'[5]产值及收款计划（2026）'!$B:$B,'[5]产值及收款计划（2026）'!CJ:CJ)</f>
        <v>0</v>
      </c>
      <c r="CK451" s="256" cm="1">
        <f t="array" aca="1" ref="CK451" ca="1">_xlfn.XLOOKUP($A451&amp;$B451,'[5]产值及收款计划（2026）'!$A:$A&amp;'[5]产值及收款计划（2026）'!$B:$B,'[5]产值及收款计划（2026）'!CK:CK)</f>
        <v>0</v>
      </c>
      <c r="CL451" s="256" cm="1">
        <f t="array" aca="1" ref="CL451" ca="1">_xlfn.XLOOKUP($A451&amp;$B451,'[5]产值及收款计划（2026）'!$A:$A&amp;'[5]产值及收款计划（2026）'!$B:$B,'[5]产值及收款计划（2026）'!CL:CL)</f>
        <v>0</v>
      </c>
      <c r="DA451" s="256" cm="1">
        <f t="array" aca="1" ref="DA451" ca="1">_xlfn.XLOOKUP($A451&amp;$B451,'[5]产值及收款计划（2026）'!$A:$A&amp;'[5]产值及收款计划（2026）'!$B:$B,'[5]产值及收款计划（2026）'!DA:DA)</f>
        <v>0</v>
      </c>
      <c r="DB451" s="256" cm="1">
        <f t="array" aca="1" ref="DB451" ca="1">_xlfn.XLOOKUP($A451&amp;$B451,'[5]产值及收款计划（2026）'!$A:$A&amp;'[5]产值及收款计划（2026）'!$B:$B,'[5]产值及收款计划（2026）'!DB:DB)</f>
        <v>0</v>
      </c>
      <c r="DC451" s="256" cm="1">
        <f t="array" aca="1" ref="DC451" ca="1">_xlfn.XLOOKUP($A451&amp;$B451,'[5]产值及收款计划（2026）'!$A:$A&amp;'[5]产值及收款计划（2026）'!$B:$B,'[5]产值及收款计划（2026）'!DC:DC)</f>
        <v>0</v>
      </c>
      <c r="DD451" s="256" cm="1">
        <f t="array" aca="1" ref="DD451" ca="1">_xlfn.XLOOKUP($A451&amp;$B451,'[5]产值及收款计划（2026）'!$A:$A&amp;'[5]产值及收款计划（2026）'!$B:$B,'[5]产值及收款计划（2026）'!DD:DD)</f>
        <v>0</v>
      </c>
      <c r="DE451" s="256" cm="1">
        <f t="array" aca="1" ref="DE451" ca="1">_xlfn.XLOOKUP($A451&amp;$B451,'[5]产值及收款计划（2026）'!$A:$A&amp;'[5]产值及收款计划（2026）'!$B:$B,'[5]产值及收款计划（2026）'!DE:DE)</f>
        <v>0</v>
      </c>
      <c r="DF451" s="256" cm="1">
        <f t="array" aca="1" ref="DF451" ca="1">_xlfn.XLOOKUP($A451&amp;$B451,'[5]产值及收款计划（2026）'!$A:$A&amp;'[5]产值及收款计划（2026）'!$B:$B,'[5]产值及收款计划（2026）'!DF:DF)</f>
        <v>0</v>
      </c>
      <c r="DG451" s="256" cm="1">
        <f t="array" aca="1" ref="DG451" ca="1">_xlfn.XLOOKUP($A451&amp;$B451,'[5]产值及收款计划（2026）'!$A:$A&amp;'[5]产值及收款计划（2026）'!$B:$B,'[5]产值及收款计划（2026）'!DG:DG)</f>
        <v>0</v>
      </c>
      <c r="DH451" s="256" cm="1">
        <f t="array" aca="1" ref="DH451" ca="1">_xlfn.XLOOKUP($A451&amp;$B451,'[5]产值及收款计划（2026）'!$A:$A&amp;'[5]产值及收款计划（2026）'!$B:$B,'[5]产值及收款计划（2026）'!DH:DH)</f>
        <v>0</v>
      </c>
      <c r="DI451" s="256" cm="1">
        <f t="array" aca="1" ref="DI451" ca="1">_xlfn.XLOOKUP($A451&amp;$B451,'[5]产值及收款计划（2026）'!$A:$A&amp;'[5]产值及收款计划（2026）'!$B:$B,'[5]产值及收款计划（2026）'!DI:DI)</f>
        <v>0</v>
      </c>
      <c r="DJ451" s="256" cm="1">
        <f t="array" aca="1" ref="DJ451" ca="1">_xlfn.XLOOKUP($A451&amp;$B451,'[5]产值及收款计划（2026）'!$A:$A&amp;'[5]产值及收款计划（2026）'!$B:$B,'[5]产值及收款计划（2026）'!DJ:DJ)</f>
        <v>0</v>
      </c>
      <c r="DK451" s="256" cm="1">
        <f t="array" aca="1" ref="DK451" ca="1">_xlfn.XLOOKUP($A451&amp;$B451,'[5]产值及收款计划（2026）'!$A:$A&amp;'[5]产值及收款计划（2026）'!$B:$B,'[5]产值及收款计划（2026）'!DK:DK)</f>
        <v>0</v>
      </c>
      <c r="DL451" s="256" cm="1">
        <f t="array" aca="1" ref="DL451" ca="1">_xlfn.XLOOKUP($A451&amp;$B451,'[5]产值及收款计划（2026）'!$A:$A&amp;'[5]产值及收款计划（2026）'!$B:$B,'[5]产值及收款计划（2026）'!DL:DL)</f>
        <v>0</v>
      </c>
      <c r="DM451" s="264"/>
      <c r="DN451" s="250"/>
    </row>
    <row r="452" spans="1:118" ht="20.25" x14ac:dyDescent="0.15">
      <c r="A452" s="254">
        <f t="shared" ca="1" si="23"/>
        <v>31</v>
      </c>
      <c r="B452" s="254" t="s">
        <v>29</v>
      </c>
      <c r="C452" s="255" t="str" cm="1">
        <f t="array" aca="1" ref="C452" ca="1">_xlfn.XLOOKUP($A452&amp;$B452,'[5]产值及收款计划（2026）'!$A:$A&amp;'[5]产值及收款计划（2026）'!$B:$B,'[5]产值及收款计划（2026）'!C:C)</f>
        <v>SJHT2019121900154</v>
      </c>
      <c r="D452" s="255" t="str" cm="1">
        <f t="array" aca="1" ref="D452" ca="1">_xlfn.XLOOKUP($A452&amp;$B452,'[5]产值及收款计划（2026）'!$A:$A&amp;'[5]产值及收款计划（2026）'!$B:$B,'[5]产值及收款计划（2026）'!D:D)</f>
        <v>地下院平移-前海交易广场基坑及地下室结构工程项目BIM咨询服务</v>
      </c>
      <c r="E452" s="256" cm="1">
        <f t="array" aca="1" ref="E452" ca="1">_xlfn.XLOOKUP($A452&amp;$B452,'[5]产值及收款计划（2026）'!$A:$A&amp;'[5]产值及收款计划（2026）'!$B:$B,'[5]产值及收款计划（2026）'!E:E)</f>
        <v>55.52</v>
      </c>
      <c r="F452" s="256" cm="1">
        <f t="array" aca="1" ref="F452" ca="1">_xlfn.XLOOKUP($A452&amp;$B452,'[5]产值及收款计划（2026）'!$A:$A&amp;'[5]产值及收款计划（2026）'!$B:$B,'[5]产值及收款计划（2026）'!F:F)</f>
        <v>55.52</v>
      </c>
      <c r="G452" s="256" cm="1">
        <f t="array" aca="1" ref="G452" ca="1">_xlfn.XLOOKUP($A452&amp;$B452,'[5]产值及收款计划（2026）'!$A:$A&amp;'[5]产值及收款计划（2026）'!$B:$B,'[5]产值及收款计划（2026）'!G:G)</f>
        <v>55.52</v>
      </c>
      <c r="H452" s="256" cm="1">
        <f t="array" aca="1" ref="H452" ca="1">_xlfn.XLOOKUP($A452&amp;$B452,'[5]产值及收款计划（2026）'!$A:$A&amp;'[5]产值及收款计划（2026）'!$B:$B,'[5]产值及收款计划（2026）'!H:H)</f>
        <v>55.52</v>
      </c>
      <c r="I452" s="257" cm="1">
        <f t="array" aca="1" ref="I452" ca="1">_xlfn.XLOOKUP($A452&amp;$B452,'[5]产值及收款计划（2026）'!$A:$A&amp;'[5]产值及收款计划（2026）'!$B:$B,'[5]产值及收款计划（2026）'!I:I)</f>
        <v>1</v>
      </c>
      <c r="J452" s="256" cm="1">
        <f t="array" aca="1" ref="J452" ca="1">_xlfn.XLOOKUP($A452&amp;$B452,'[5]产值及收款计划（2026）'!$A:$A&amp;'[5]产值及收款计划（2026）'!$B:$B,'[5]产值及收款计划（2026）'!J:J)</f>
        <v>0.06</v>
      </c>
      <c r="K452" s="256" cm="1">
        <f t="array" aca="1" ref="K452" ca="1">_xlfn.XLOOKUP($A452&amp;$B452,'[5]产值及收款计划（2026）'!$A:$A&amp;'[5]产值及收款计划（2026）'!$B:$B,'[5]产值及收款计划（2026）'!K:K)</f>
        <v>0</v>
      </c>
      <c r="L452" s="256" cm="1">
        <f t="array" aca="1" ref="L452" ca="1">_xlfn.XLOOKUP($A452&amp;$B452,'[5]产值及收款计划（2026）'!$A:$A&amp;'[5]产值及收款计划（2026）'!$B:$B,'[5]产值及收款计划（2026）'!L:L)</f>
        <v>0</v>
      </c>
      <c r="M452" s="256" t="str" cm="1">
        <f t="array" aca="1" ref="M452" ca="1">_xlfn.XLOOKUP($A452&amp;$B452,'[5]产值及收款计划（2026）'!$A:$A&amp;'[5]产值及收款计划（2026）'!$B:$B,'[5]产值及收款计划（2026）'!M:M)</f>
        <v>主导</v>
      </c>
      <c r="N452" s="256" t="str" cm="1">
        <f t="array" aca="1" ref="N452" ca="1">_xlfn.XLOOKUP($A452&amp;$B452,'[5]产值及收款计划（2026）'!$A:$A&amp;'[5]产值及收款计划（2026）'!$B:$B,'[5]产值及收款计划（2026）'!N:N)</f>
        <v>明艳丽团队</v>
      </c>
      <c r="O452" s="256" t="str" cm="1">
        <f t="array" aca="1" ref="O452" ca="1">_xlfn.XLOOKUP($A452&amp;$B452,'[5]产值及收款计划（2026）'!$A:$A&amp;'[5]产值及收款计划（2026）'!$B:$B,'[5]产值及收款计划（2026）'!O:O)</f>
        <v>明艳丽</v>
      </c>
      <c r="P452" s="255" t="str" cm="1">
        <f t="array" aca="1" ref="P452" ca="1">_xlfn.XLOOKUP($A452&amp;$B452,'[5]产值及收款计划（2026）'!$A:$A&amp;'[5]产值及收款计划（2026）'!$B:$B,'[5]产值及收款计划（2026）'!P:P)</f>
        <v>在建</v>
      </c>
      <c r="Q452" s="256" cm="1">
        <f t="array" aca="1" ref="Q452" ca="1">_xlfn.XLOOKUP($A452&amp;$B452,'[5]产值及收款计划（2026）'!$A:$A&amp;'[5]产值及收款计划（2026）'!$B:$B,'[5]产值及收款计划（2026）'!Q:Q)</f>
        <v>0</v>
      </c>
      <c r="R452" s="256" cm="1">
        <f t="array" aca="1" ref="R452" ca="1">_xlfn.XLOOKUP($A452&amp;$B452,'[5]产值及收款计划（2026）'!$A:$A&amp;'[5]产值及收款计划（2026）'!$B:$B,'[5]产值及收款计划（2026）'!R:R)</f>
        <v>0</v>
      </c>
      <c r="S452" s="256" cm="1">
        <f t="array" aca="1" ref="S452" ca="1">_xlfn.XLOOKUP($A452&amp;$B452,'[5]产值及收款计划（2026）'!$A:$A&amp;'[5]产值及收款计划（2026）'!$B:$B,'[5]产值及收款计划（2026）'!S:S)</f>
        <v>0</v>
      </c>
      <c r="T452" s="256" cm="1">
        <f t="array" aca="1" ref="T452" ca="1">_xlfn.XLOOKUP($A452&amp;$B452,'[5]产值及收款计划（2026）'!$A:$A&amp;'[5]产值及收款计划（2026）'!$B:$B,'[5]产值及收款计划（2026）'!T:T)</f>
        <v>27.76</v>
      </c>
      <c r="U452" s="256" cm="1">
        <f t="array" aca="1" ref="U452" ca="1">_xlfn.XLOOKUP($A452&amp;$B452,'[5]产值及收款计划（2026）'!$A:$A&amp;'[5]产值及收款计划（2026）'!$B:$B,'[5]产值及收款计划（2026）'!U:U)</f>
        <v>0</v>
      </c>
      <c r="V452" s="256" cm="1">
        <f t="array" aca="1" ref="V452" ca="1">_xlfn.XLOOKUP($A452&amp;$B452,'[5]产值及收款计划（2026）'!$A:$A&amp;'[5]产值及收款计划（2026）'!$B:$B,'[5]产值及收款计划（2026）'!V:V)</f>
        <v>27.76</v>
      </c>
      <c r="W452" s="256" cm="1">
        <f t="array" aca="1" ref="W452" ca="1">_xlfn.XLOOKUP($A452&amp;$B452,'[5]产值及收款计划（2026）'!$A:$A&amp;'[5]产值及收款计划（2026）'!$B:$B,'[5]产值及收款计划（2026）'!W:W)</f>
        <v>0</v>
      </c>
      <c r="X452" s="256" cm="1">
        <f t="array" aca="1" ref="X452" ca="1">_xlfn.XLOOKUP($A452&amp;$B452,'[5]产值及收款计划（2026）'!$A:$A&amp;'[5]产值及收款计划（2026）'!$B:$B,'[5]产值及收款计划（2026）'!X:X)</f>
        <v>0</v>
      </c>
      <c r="Y452" s="256" cm="1">
        <f t="array" aca="1" ref="Y452" ca="1">_xlfn.XLOOKUP($A452&amp;$B452,'[5]产值及收款计划（2026）'!$A:$A&amp;'[5]产值及收款计划（2026）'!$B:$B,'[5]产值及收款计划（2026）'!Y:Y)</f>
        <v>0</v>
      </c>
      <c r="Z452" s="256" cm="1">
        <f t="array" aca="1" ref="Z452" ca="1">_xlfn.XLOOKUP($A452&amp;$B452,'[5]产值及收款计划（2026）'!$A:$A&amp;'[5]产值及收款计划（2026）'!$B:$B,'[5]产值及收款计划（2026）'!Z:Z)</f>
        <v>0</v>
      </c>
      <c r="AA452" s="256" cm="1">
        <f t="array" aca="1" ref="AA452" ca="1">_xlfn.XLOOKUP($A452&amp;$B452,'[5]产值及收款计划（2026）'!$A:$A&amp;'[5]产值及收款计划（2026）'!$B:$B,'[5]产值及收款计划（2026）'!AA:AA)</f>
        <v>0</v>
      </c>
      <c r="AB452" s="256" cm="1">
        <f t="array" aca="1" ref="AB452" ca="1">_xlfn.XLOOKUP($A452&amp;$B452,'[5]产值及收款计划（2026）'!$A:$A&amp;'[5]产值及收款计划（2026）'!$B:$B,'[5]产值及收款计划（2026）'!AB:AB)</f>
        <v>0</v>
      </c>
      <c r="AC452" s="256" cm="1">
        <f t="array" aca="1" ref="AC452" ca="1">_xlfn.XLOOKUP($A452&amp;$B452,'[5]产值及收款计划（2026）'!$A:$A&amp;'[5]产值及收款计划（2026）'!$B:$B,'[5]产值及收款计划（2026）'!AC:AC)</f>
        <v>0</v>
      </c>
      <c r="AD452" s="256" cm="1">
        <f t="array" aca="1" ref="AD452" ca="1">_xlfn.XLOOKUP($A452&amp;$B452,'[5]产值及收款计划（2026）'!$A:$A&amp;'[5]产值及收款计划（2026）'!$B:$B,'[5]产值及收款计划（2026）'!AD:AD)</f>
        <v>0</v>
      </c>
      <c r="AE452" s="256" cm="1">
        <f t="array" aca="1" ref="AE452" ca="1">_xlfn.XLOOKUP($A452&amp;$B452,'[5]产值及收款计划（2026）'!$A:$A&amp;'[5]产值及收款计划（2026）'!$B:$B,'[5]产值及收款计划（2026）'!AE:AE)</f>
        <v>0</v>
      </c>
      <c r="AF452" s="256" cm="1">
        <f t="array" aca="1" ref="AF452" ca="1">_xlfn.XLOOKUP($A452&amp;$B452,'[5]产值及收款计划（2026）'!$A:$A&amp;'[5]产值及收款计划（2026）'!$B:$B,'[5]产值及收款计划（2026）'!AF:AF)</f>
        <v>0</v>
      </c>
      <c r="AG452" s="256" cm="1">
        <f t="array" aca="1" ref="AG452" ca="1">_xlfn.XLOOKUP($A452&amp;$B452,'[5]产值及收款计划（2026）'!$A:$A&amp;'[5]产值及收款计划（2026）'!$B:$B,'[5]产值及收款计划（2026）'!AG:AG)</f>
        <v>0</v>
      </c>
      <c r="AH452" s="256" cm="1">
        <f t="array" aca="1" ref="AH452" ca="1">_xlfn.XLOOKUP($A452&amp;$B452,'[5]产值及收款计划（2026）'!$A:$A&amp;'[5]产值及收款计划（2026）'!$B:$B,'[5]产值及收款计划（2026）'!AH:AH)</f>
        <v>0</v>
      </c>
      <c r="AI452" s="256" cm="1">
        <f t="array" aca="1" ref="AI452" ca="1">_xlfn.XLOOKUP($A452&amp;$B452,'[5]产值及收款计划（2026）'!$A:$A&amp;'[5]产值及收款计划（2026）'!$B:$B,'[5]产值及收款计划（2026）'!AI:AI)</f>
        <v>0</v>
      </c>
      <c r="AJ452" s="256" cm="1">
        <f t="array" aca="1" ref="AJ452" ca="1">_xlfn.XLOOKUP($A452&amp;$B452,'[5]产值及收款计划（2026）'!$A:$A&amp;'[5]产值及收款计划（2026）'!$B:$B,'[5]产值及收款计划（2026）'!AJ:AJ)</f>
        <v>0</v>
      </c>
      <c r="AK452" s="256" cm="1">
        <f t="array" aca="1" ref="AK452" ca="1">_xlfn.XLOOKUP($A452&amp;$B452,'[5]产值及收款计划（2026）'!$A:$A&amp;'[5]产值及收款计划（2026）'!$B:$B,'[5]产值及收款计划（2026）'!AK:AK)</f>
        <v>0</v>
      </c>
      <c r="AL452" s="256" cm="1">
        <f t="array" aca="1" ref="AL452" ca="1">_xlfn.XLOOKUP($A452&amp;$B452,'[5]产值及收款计划（2026）'!$A:$A&amp;'[5]产值及收款计划（2026）'!$B:$B,'[5]产值及收款计划（2026）'!AL:AL)</f>
        <v>0</v>
      </c>
      <c r="AM452" s="263" t="e" cm="1">
        <f t="array" aca="1" ref="AM452" ca="1">_xlfn.LET(_xlpm.勾选月份状态数组,TRANSPOSE('PPT(12-15页）-TOP10'!$A$3:$A$14),_xlpm.选择数据区,IF('PPT(12-15页）-TOP10'!$E$3="收款",$BA452:$BL452,$AA452:$AL452),SUM(_xlfn._xlws.FILTER(_xlpm.选择数据区,_xlpm.勾选月份状态数组,"")))</f>
        <v>#NAME?</v>
      </c>
      <c r="AN452" s="256" t="e" cm="1">
        <f t="array" aca="1" ref="AN452" ca="1">_xlfn.LET(_xlpm.勾选月份状态数组,TRANSPOSE('PPT(12-15页）-TOP10'!$A$3:$A$14),_xlpm.选择数据区,IF('PPT(12-15页）-TOP10'!$E$3="收款",$DA452:$DL452,$CA452:$CL452),SUM(_xlfn._xlws.FILTER(_xlpm.选择数据区,_xlpm.勾选月份状态数组,"")))</f>
        <v>#NAME?</v>
      </c>
      <c r="AO452" s="256">
        <f ca="1">SUM(CA452:CC452)+SUM(AD452:AL452)</f>
        <v>0</v>
      </c>
      <c r="AP452" s="256"/>
      <c r="AQ452" s="256"/>
      <c r="AR452" s="256"/>
      <c r="AS452" s="256" cm="1">
        <f t="array" aca="1" ref="AS452" ca="1">_xlfn.XLOOKUP($A452&amp;$B452,'[5]产值及收款计划（2026）'!$A:$A&amp;'[5]产值及收款计划（2026）'!$B:$B,'[5]产值及收款计划（2026）'!AS:AS)</f>
        <v>0</v>
      </c>
      <c r="AT452" s="256" cm="1">
        <f t="array" aca="1" ref="AT452" ca="1">_xlfn.XLOOKUP($A452&amp;$B452,'[5]产值及收款计划（2026）'!$A:$A&amp;'[5]产值及收款计划（2026）'!$B:$B,'[5]产值及收款计划（2026）'!AT:AT)</f>
        <v>0</v>
      </c>
      <c r="AU452" s="256" cm="1">
        <f t="array" aca="1" ref="AU452" ca="1">_xlfn.XLOOKUP($A452&amp;$B452,'[5]产值及收款计划（2026）'!$A:$A&amp;'[5]产值及收款计划（2026）'!$B:$B,'[5]产值及收款计划（2026）'!AU:AU)</f>
        <v>0</v>
      </c>
      <c r="AV452" s="256" cm="1">
        <f t="array" aca="1" ref="AV452" ca="1">_xlfn.XLOOKUP($A452&amp;$B452,'[5]产值及收款计划（2026）'!$A:$A&amp;'[5]产值及收款计划（2026）'!$B:$B,'[5]产值及收款计划（2026）'!AV:AV)</f>
        <v>0</v>
      </c>
      <c r="AW452" s="256" cm="1">
        <f t="array" aca="1" ref="AW452" ca="1">_xlfn.XLOOKUP($A452&amp;$B452,'[5]产值及收款计划（2026）'!$A:$A&amp;'[5]产值及收款计划（2026）'!$B:$B,'[5]产值及收款计划（2026）'!AW:AW)</f>
        <v>27.76</v>
      </c>
      <c r="AX452" s="256" cm="1">
        <f t="array" aca="1" ref="AX452" ca="1">_xlfn.XLOOKUP($A452&amp;$B452,'[5]产值及收款计划（2026）'!$A:$A&amp;'[5]产值及收款计划（2026）'!$B:$B,'[5]产值及收款计划（2026）'!AX:AX)</f>
        <v>0</v>
      </c>
      <c r="AY452" s="256" cm="1">
        <f t="array" aca="1" ref="AY452" ca="1">_xlfn.XLOOKUP($A452&amp;$B452,'[5]产值及收款计划（2026）'!$A:$A&amp;'[5]产值及收款计划（2026）'!$B:$B,'[5]产值及收款计划（2026）'!AY:AY)</f>
        <v>27.76</v>
      </c>
      <c r="AZ452" s="256" cm="1">
        <f t="array" aca="1" ref="AZ452" ca="1">_xlfn.XLOOKUP($A452&amp;$B452,'[5]产值及收款计划（2026）'!$A:$A&amp;'[5]产值及收款计划（2026）'!$B:$B,'[5]产值及收款计划（2026）'!AZ:AZ)</f>
        <v>0</v>
      </c>
      <c r="BA452" s="256" cm="1">
        <f t="array" aca="1" ref="BA452" ca="1">_xlfn.XLOOKUP($A452&amp;$B452,'[5]产值及收款计划（2026）'!$A:$A&amp;'[5]产值及收款计划（2026）'!$B:$B,'[5]产值及收款计划（2026）'!BA:BA)</f>
        <v>0</v>
      </c>
      <c r="BB452" s="256" cm="1">
        <f t="array" aca="1" ref="BB452" ca="1">_xlfn.XLOOKUP($A452&amp;$B452,'[5]产值及收款计划（2026）'!$A:$A&amp;'[5]产值及收款计划（2026）'!$B:$B,'[5]产值及收款计划（2026）'!BB:BB)</f>
        <v>0</v>
      </c>
      <c r="BC452" s="256" cm="1">
        <f t="array" aca="1" ref="BC452" ca="1">_xlfn.XLOOKUP($A452&amp;$B452,'[5]产值及收款计划（2026）'!$A:$A&amp;'[5]产值及收款计划（2026）'!$B:$B,'[5]产值及收款计划（2026）'!BC:BC)</f>
        <v>0</v>
      </c>
      <c r="BD452" s="256" cm="1">
        <f t="array" aca="1" ref="BD452" ca="1">_xlfn.XLOOKUP($A452&amp;$B452,'[5]产值及收款计划（2026）'!$A:$A&amp;'[5]产值及收款计划（2026）'!$B:$B,'[5]产值及收款计划（2026）'!BD:BD)</f>
        <v>0</v>
      </c>
      <c r="BE452" s="256" cm="1">
        <f t="array" aca="1" ref="BE452" ca="1">_xlfn.XLOOKUP($A452&amp;$B452,'[5]产值及收款计划（2026）'!$A:$A&amp;'[5]产值及收款计划（2026）'!$B:$B,'[5]产值及收款计划（2026）'!BE:BE)</f>
        <v>0</v>
      </c>
      <c r="BF452" s="256" cm="1">
        <f t="array" aca="1" ref="BF452" ca="1">_xlfn.XLOOKUP($A452&amp;$B452,'[5]产值及收款计划（2026）'!$A:$A&amp;'[5]产值及收款计划（2026）'!$B:$B,'[5]产值及收款计划（2026）'!BF:BF)</f>
        <v>0</v>
      </c>
      <c r="BG452" s="256" cm="1">
        <f t="array" aca="1" ref="BG452" ca="1">_xlfn.XLOOKUP($A452&amp;$B452,'[5]产值及收款计划（2026）'!$A:$A&amp;'[5]产值及收款计划（2026）'!$B:$B,'[5]产值及收款计划（2026）'!BG:BG)</f>
        <v>0</v>
      </c>
      <c r="BH452" s="256" cm="1">
        <f t="array" aca="1" ref="BH452" ca="1">_xlfn.XLOOKUP($A452&amp;$B452,'[5]产值及收款计划（2026）'!$A:$A&amp;'[5]产值及收款计划（2026）'!$B:$B,'[5]产值及收款计划（2026）'!BH:BH)</f>
        <v>0</v>
      </c>
      <c r="BI452" s="256" cm="1">
        <f t="array" aca="1" ref="BI452" ca="1">_xlfn.XLOOKUP($A452&amp;$B452,'[5]产值及收款计划（2026）'!$A:$A&amp;'[5]产值及收款计划（2026）'!$B:$B,'[5]产值及收款计划（2026）'!BI:BI)</f>
        <v>0</v>
      </c>
      <c r="BJ452" s="256" cm="1">
        <f t="array" aca="1" ref="BJ452" ca="1">_xlfn.XLOOKUP($A452&amp;$B452,'[5]产值及收款计划（2026）'!$A:$A&amp;'[5]产值及收款计划（2026）'!$B:$B,'[5]产值及收款计划（2026）'!BJ:BJ)</f>
        <v>0</v>
      </c>
      <c r="BK452" s="256" cm="1">
        <f t="array" aca="1" ref="BK452" ca="1">_xlfn.XLOOKUP($A452&amp;$B452,'[5]产值及收款计划（2026）'!$A:$A&amp;'[5]产值及收款计划（2026）'!$B:$B,'[5]产值及收款计划（2026）'!BK:BK)</f>
        <v>0</v>
      </c>
      <c r="BL452" s="256" cm="1">
        <f t="array" aca="1" ref="BL452" ca="1">_xlfn.XLOOKUP($A452&amp;$B452,'[5]产值及收款计划（2026）'!$A:$A&amp;'[5]产值及收款计划（2026）'!$B:$B,'[5]产值及收款计划（2026）'!BL:BL)</f>
        <v>0</v>
      </c>
      <c r="BM452" s="256"/>
      <c r="BN452" s="256"/>
      <c r="BO452" s="256"/>
      <c r="BP452" s="256"/>
      <c r="BQ452" s="255" t="str" cm="1">
        <f t="array" aca="1" ref="BQ452" ca="1">_xlfn.XLOOKUP($A452&amp;$B452,'[5]产值及收款计划（2026）'!$A:$A&amp;'[5]产值及收款计划（2026）'!$B:$B,'[5]产值及收款计划（2026）'!BQ:BQ)</f>
        <v>上海市地下空间设计研究总院有限公司</v>
      </c>
      <c r="BR452" s="256" cm="1">
        <f t="array" aca="1" ref="BR452" ca="1">_xlfn.XLOOKUP($A452&amp;$B452,'[5]产值及收款计划（2026）'!$A:$A&amp;'[5]产值及收款计划（2026）'!$B:$B,'[5]产值及收款计划（2026）'!BR:BR)</f>
        <v>0</v>
      </c>
      <c r="CA452" s="256" cm="1">
        <f t="array" aca="1" ref="CA452" ca="1">_xlfn.XLOOKUP($A452&amp;$B452,'[5]产值及收款计划（2026）'!$A:$A&amp;'[5]产值及收款计划（2026）'!$B:$B,'[5]产值及收款计划（2026）'!CA:CA)</f>
        <v>0</v>
      </c>
      <c r="CB452" s="256" cm="1">
        <f t="array" aca="1" ref="CB452" ca="1">_xlfn.XLOOKUP($A452&amp;$B452,'[5]产值及收款计划（2026）'!$A:$A&amp;'[5]产值及收款计划（2026）'!$B:$B,'[5]产值及收款计划（2026）'!CB:CB)</f>
        <v>0</v>
      </c>
      <c r="CC452" s="256" cm="1">
        <f t="array" aca="1" ref="CC452" ca="1">_xlfn.XLOOKUP($A452&amp;$B452,'[5]产值及收款计划（2026）'!$A:$A&amp;'[5]产值及收款计划（2026）'!$B:$B,'[5]产值及收款计划（2026）'!CC:CC)</f>
        <v>0</v>
      </c>
      <c r="CD452" s="256" cm="1">
        <f t="array" aca="1" ref="CD452" ca="1">_xlfn.XLOOKUP($A452&amp;$B452,'[5]产值及收款计划（2026）'!$A:$A&amp;'[5]产值及收款计划（2026）'!$B:$B,'[5]产值及收款计划（2026）'!CD:CD)</f>
        <v>0</v>
      </c>
      <c r="CE452" s="256" cm="1">
        <f t="array" aca="1" ref="CE452" ca="1">_xlfn.XLOOKUP($A452&amp;$B452,'[5]产值及收款计划（2026）'!$A:$A&amp;'[5]产值及收款计划（2026）'!$B:$B,'[5]产值及收款计划（2026）'!CE:CE)</f>
        <v>0</v>
      </c>
      <c r="CF452" s="256" cm="1">
        <f t="array" aca="1" ref="CF452" ca="1">_xlfn.XLOOKUP($A452&amp;$B452,'[5]产值及收款计划（2026）'!$A:$A&amp;'[5]产值及收款计划（2026）'!$B:$B,'[5]产值及收款计划（2026）'!CF:CF)</f>
        <v>0</v>
      </c>
      <c r="CG452" s="256" cm="1">
        <f t="array" aca="1" ref="CG452" ca="1">_xlfn.XLOOKUP($A452&amp;$B452,'[5]产值及收款计划（2026）'!$A:$A&amp;'[5]产值及收款计划（2026）'!$B:$B,'[5]产值及收款计划（2026）'!CG:CG)</f>
        <v>0</v>
      </c>
      <c r="CH452" s="256" cm="1">
        <f t="array" aca="1" ref="CH452" ca="1">_xlfn.XLOOKUP($A452&amp;$B452,'[5]产值及收款计划（2026）'!$A:$A&amp;'[5]产值及收款计划（2026）'!$B:$B,'[5]产值及收款计划（2026）'!CH:CH)</f>
        <v>0</v>
      </c>
      <c r="CI452" s="256" cm="1">
        <f t="array" aca="1" ref="CI452" ca="1">_xlfn.XLOOKUP($A452&amp;$B452,'[5]产值及收款计划（2026）'!$A:$A&amp;'[5]产值及收款计划（2026）'!$B:$B,'[5]产值及收款计划（2026）'!CI:CI)</f>
        <v>0</v>
      </c>
      <c r="CJ452" s="256" cm="1">
        <f t="array" aca="1" ref="CJ452" ca="1">_xlfn.XLOOKUP($A452&amp;$B452,'[5]产值及收款计划（2026）'!$A:$A&amp;'[5]产值及收款计划（2026）'!$B:$B,'[5]产值及收款计划（2026）'!CJ:CJ)</f>
        <v>0</v>
      </c>
      <c r="CK452" s="256" cm="1">
        <f t="array" aca="1" ref="CK452" ca="1">_xlfn.XLOOKUP($A452&amp;$B452,'[5]产值及收款计划（2026）'!$A:$A&amp;'[5]产值及收款计划（2026）'!$B:$B,'[5]产值及收款计划（2026）'!CK:CK)</f>
        <v>0</v>
      </c>
      <c r="CL452" s="256" cm="1">
        <f t="array" aca="1" ref="CL452" ca="1">_xlfn.XLOOKUP($A452&amp;$B452,'[5]产值及收款计划（2026）'!$A:$A&amp;'[5]产值及收款计划（2026）'!$B:$B,'[5]产值及收款计划（2026）'!CL:CL)</f>
        <v>0</v>
      </c>
      <c r="DA452" s="256" cm="1">
        <f t="array" aca="1" ref="DA452" ca="1">_xlfn.XLOOKUP($A452&amp;$B452,'[5]产值及收款计划（2026）'!$A:$A&amp;'[5]产值及收款计划（2026）'!$B:$B,'[5]产值及收款计划（2026）'!DA:DA)</f>
        <v>0</v>
      </c>
      <c r="DB452" s="256" cm="1">
        <f t="array" aca="1" ref="DB452" ca="1">_xlfn.XLOOKUP($A452&amp;$B452,'[5]产值及收款计划（2026）'!$A:$A&amp;'[5]产值及收款计划（2026）'!$B:$B,'[5]产值及收款计划（2026）'!DB:DB)</f>
        <v>0</v>
      </c>
      <c r="DC452" s="256" cm="1">
        <f t="array" aca="1" ref="DC452" ca="1">_xlfn.XLOOKUP($A452&amp;$B452,'[5]产值及收款计划（2026）'!$A:$A&amp;'[5]产值及收款计划（2026）'!$B:$B,'[5]产值及收款计划（2026）'!DC:DC)</f>
        <v>0</v>
      </c>
      <c r="DD452" s="256" cm="1">
        <f t="array" aca="1" ref="DD452" ca="1">_xlfn.XLOOKUP($A452&amp;$B452,'[5]产值及收款计划（2026）'!$A:$A&amp;'[5]产值及收款计划（2026）'!$B:$B,'[5]产值及收款计划（2026）'!DD:DD)</f>
        <v>0</v>
      </c>
      <c r="DE452" s="256" cm="1">
        <f t="array" aca="1" ref="DE452" ca="1">_xlfn.XLOOKUP($A452&amp;$B452,'[5]产值及收款计划（2026）'!$A:$A&amp;'[5]产值及收款计划（2026）'!$B:$B,'[5]产值及收款计划（2026）'!DE:DE)</f>
        <v>0</v>
      </c>
      <c r="DF452" s="256" cm="1">
        <f t="array" aca="1" ref="DF452" ca="1">_xlfn.XLOOKUP($A452&amp;$B452,'[5]产值及收款计划（2026）'!$A:$A&amp;'[5]产值及收款计划（2026）'!$B:$B,'[5]产值及收款计划（2026）'!DF:DF)</f>
        <v>0</v>
      </c>
      <c r="DG452" s="256" cm="1">
        <f t="array" aca="1" ref="DG452" ca="1">_xlfn.XLOOKUP($A452&amp;$B452,'[5]产值及收款计划（2026）'!$A:$A&amp;'[5]产值及收款计划（2026）'!$B:$B,'[5]产值及收款计划（2026）'!DG:DG)</f>
        <v>0</v>
      </c>
      <c r="DH452" s="256" cm="1">
        <f t="array" aca="1" ref="DH452" ca="1">_xlfn.XLOOKUP($A452&amp;$B452,'[5]产值及收款计划（2026）'!$A:$A&amp;'[5]产值及收款计划（2026）'!$B:$B,'[5]产值及收款计划（2026）'!DH:DH)</f>
        <v>0</v>
      </c>
      <c r="DI452" s="256" cm="1">
        <f t="array" aca="1" ref="DI452" ca="1">_xlfn.XLOOKUP($A452&amp;$B452,'[5]产值及收款计划（2026）'!$A:$A&amp;'[5]产值及收款计划（2026）'!$B:$B,'[5]产值及收款计划（2026）'!DI:DI)</f>
        <v>0</v>
      </c>
      <c r="DJ452" s="256" cm="1">
        <f t="array" aca="1" ref="DJ452" ca="1">_xlfn.XLOOKUP($A452&amp;$B452,'[5]产值及收款计划（2026）'!$A:$A&amp;'[5]产值及收款计划（2026）'!$B:$B,'[5]产值及收款计划（2026）'!DJ:DJ)</f>
        <v>0</v>
      </c>
      <c r="DK452" s="256" cm="1">
        <f t="array" aca="1" ref="DK452" ca="1">_xlfn.XLOOKUP($A452&amp;$B452,'[5]产值及收款计划（2026）'!$A:$A&amp;'[5]产值及收款计划（2026）'!$B:$B,'[5]产值及收款计划（2026）'!DK:DK)</f>
        <v>0</v>
      </c>
      <c r="DL452" s="256" cm="1">
        <f t="array" aca="1" ref="DL452" ca="1">_xlfn.XLOOKUP($A452&amp;$B452,'[5]产值及收款计划（2026）'!$A:$A&amp;'[5]产值及收款计划（2026）'!$B:$B,'[5]产值及收款计划（2026）'!DL:DL)</f>
        <v>0</v>
      </c>
      <c r="DM452" s="264"/>
      <c r="DN452" s="250"/>
    </row>
    <row r="453" spans="1:118" ht="20.25" x14ac:dyDescent="0.15">
      <c r="A453" s="254">
        <f t="shared" ca="1" si="23"/>
        <v>32</v>
      </c>
      <c r="B453" s="254" t="s">
        <v>29</v>
      </c>
      <c r="C453" s="255" t="str" cm="1">
        <f t="array" aca="1" ref="C453" ca="1">_xlfn.XLOOKUP($A453&amp;$B453,'[5]产值及收款计划（2026）'!$A:$A&amp;'[5]产值及收款计划（2026）'!$B:$B,'[5]产值及收款计划（2026）'!C:C)</f>
        <v>SJHT2019121900155</v>
      </c>
      <c r="D453" s="255" t="str" cm="1">
        <f t="array" aca="1" ref="D453" ca="1">_xlfn.XLOOKUP($A453&amp;$B453,'[5]产值及收款计划（2026）'!$A:$A&amp;'[5]产值及收款计划（2026）'!$B:$B,'[5]产值及收款计划（2026）'!D:D)</f>
        <v>地下院平移-哈尔滨工业大学深圳校区扩建工程项目</v>
      </c>
      <c r="E453" s="256" cm="1">
        <f t="array" aca="1" ref="E453" ca="1">_xlfn.XLOOKUP($A453&amp;$B453,'[5]产值及收款计划（2026）'!$A:$A&amp;'[5]产值及收款计划（2026）'!$B:$B,'[5]产值及收款计划（2026）'!E:E)</f>
        <v>8.82</v>
      </c>
      <c r="F453" s="256" cm="1">
        <f t="array" aca="1" ref="F453" ca="1">_xlfn.XLOOKUP($A453&amp;$B453,'[5]产值及收款计划（2026）'!$A:$A&amp;'[5]产值及收款计划（2026）'!$B:$B,'[5]产值及收款计划（2026）'!F:F)</f>
        <v>8.82</v>
      </c>
      <c r="G453" s="256" cm="1">
        <f t="array" aca="1" ref="G453" ca="1">_xlfn.XLOOKUP($A453&amp;$B453,'[5]产值及收款计划（2026）'!$A:$A&amp;'[5]产值及收款计划（2026）'!$B:$B,'[5]产值及收款计划（2026）'!G:G)</f>
        <v>8.82</v>
      </c>
      <c r="H453" s="256" cm="1">
        <f t="array" aca="1" ref="H453" ca="1">_xlfn.XLOOKUP($A453&amp;$B453,'[5]产值及收款计划（2026）'!$A:$A&amp;'[5]产值及收款计划（2026）'!$B:$B,'[5]产值及收款计划（2026）'!H:H)</f>
        <v>8.82</v>
      </c>
      <c r="I453" s="257" cm="1">
        <f t="array" aca="1" ref="I453" ca="1">_xlfn.XLOOKUP($A453&amp;$B453,'[5]产值及收款计划（2026）'!$A:$A&amp;'[5]产值及收款计划（2026）'!$B:$B,'[5]产值及收款计划（2026）'!I:I)</f>
        <v>1</v>
      </c>
      <c r="J453" s="256" cm="1">
        <f t="array" aca="1" ref="J453" ca="1">_xlfn.XLOOKUP($A453&amp;$B453,'[5]产值及收款计划（2026）'!$A:$A&amp;'[5]产值及收款计划（2026）'!$B:$B,'[5]产值及收款计划（2026）'!J:J)</f>
        <v>0.06</v>
      </c>
      <c r="K453" s="256" cm="1">
        <f t="array" aca="1" ref="K453" ca="1">_xlfn.XLOOKUP($A453&amp;$B453,'[5]产值及收款计划（2026）'!$A:$A&amp;'[5]产值及收款计划（2026）'!$B:$B,'[5]产值及收款计划（2026）'!K:K)</f>
        <v>0</v>
      </c>
      <c r="L453" s="256" cm="1">
        <f t="array" aca="1" ref="L453" ca="1">_xlfn.XLOOKUP($A453&amp;$B453,'[5]产值及收款计划（2026）'!$A:$A&amp;'[5]产值及收款计划（2026）'!$B:$B,'[5]产值及收款计划（2026）'!L:L)</f>
        <v>0</v>
      </c>
      <c r="M453" s="256" t="str" cm="1">
        <f t="array" aca="1" ref="M453" ca="1">_xlfn.XLOOKUP($A453&amp;$B453,'[5]产值及收款计划（2026）'!$A:$A&amp;'[5]产值及收款计划（2026）'!$B:$B,'[5]产值及收款计划（2026）'!M:M)</f>
        <v>主导</v>
      </c>
      <c r="N453" s="256" t="str" cm="1">
        <f t="array" aca="1" ref="N453" ca="1">_xlfn.XLOOKUP($A453&amp;$B453,'[5]产值及收款计划（2026）'!$A:$A&amp;'[5]产值及收款计划（2026）'!$B:$B,'[5]产值及收款计划（2026）'!N:N)</f>
        <v>明艳丽团队</v>
      </c>
      <c r="O453" s="256" t="str" cm="1">
        <f t="array" aca="1" ref="O453" ca="1">_xlfn.XLOOKUP($A453&amp;$B453,'[5]产值及收款计划（2026）'!$A:$A&amp;'[5]产值及收款计划（2026）'!$B:$B,'[5]产值及收款计划（2026）'!O:O)</f>
        <v>明艳丽</v>
      </c>
      <c r="P453" s="255" t="str" cm="1">
        <f t="array" aca="1" ref="P453" ca="1">_xlfn.XLOOKUP($A453&amp;$B453,'[5]产值及收款计划（2026）'!$A:$A&amp;'[5]产值及收款计划（2026）'!$B:$B,'[5]产值及收款计划（2026）'!P:P)</f>
        <v>在建</v>
      </c>
      <c r="Q453" s="256" cm="1">
        <f t="array" aca="1" ref="Q453" ca="1">_xlfn.XLOOKUP($A453&amp;$B453,'[5]产值及收款计划（2026）'!$A:$A&amp;'[5]产值及收款计划（2026）'!$B:$B,'[5]产值及收款计划（2026）'!Q:Q)</f>
        <v>0</v>
      </c>
      <c r="R453" s="256" cm="1">
        <f t="array" aca="1" ref="R453" ca="1">_xlfn.XLOOKUP($A453&amp;$B453,'[5]产值及收款计划（2026）'!$A:$A&amp;'[5]产值及收款计划（2026）'!$B:$B,'[5]产值及收款计划（2026）'!R:R)</f>
        <v>0</v>
      </c>
      <c r="S453" s="256" cm="1">
        <f t="array" aca="1" ref="S453" ca="1">_xlfn.XLOOKUP($A453&amp;$B453,'[5]产值及收款计划（2026）'!$A:$A&amp;'[5]产值及收款计划（2026）'!$B:$B,'[5]产值及收款计划（2026）'!S:S)</f>
        <v>0</v>
      </c>
      <c r="T453" s="256" cm="1">
        <f t="array" aca="1" ref="T453" ca="1">_xlfn.XLOOKUP($A453&amp;$B453,'[5]产值及收款计划（2026）'!$A:$A&amp;'[5]产值及收款计划（2026）'!$B:$B,'[5]产值及收款计划（2026）'!T:T)</f>
        <v>4.3979999999999997</v>
      </c>
      <c r="U453" s="256" cm="1">
        <f t="array" aca="1" ref="U453" ca="1">_xlfn.XLOOKUP($A453&amp;$B453,'[5]产值及收款计划（2026）'!$A:$A&amp;'[5]产值及收款计划（2026）'!$B:$B,'[5]产值及收款计划（2026）'!U:U)</f>
        <v>0</v>
      </c>
      <c r="V453" s="256" cm="1">
        <f t="array" aca="1" ref="V453" ca="1">_xlfn.XLOOKUP($A453&amp;$B453,'[5]产值及收款计划（2026）'!$A:$A&amp;'[5]产值及收款计划（2026）'!$B:$B,'[5]产值及收款计划（2026）'!V:V)</f>
        <v>4.4219999999999997</v>
      </c>
      <c r="W453" s="256" cm="1">
        <f t="array" aca="1" ref="W453" ca="1">_xlfn.XLOOKUP($A453&amp;$B453,'[5]产值及收款计划（2026）'!$A:$A&amp;'[5]产值及收款计划（2026）'!$B:$B,'[5]产值及收款计划（2026）'!W:W)</f>
        <v>0</v>
      </c>
      <c r="X453" s="256" cm="1">
        <f t="array" aca="1" ref="X453" ca="1">_xlfn.XLOOKUP($A453&amp;$B453,'[5]产值及收款计划（2026）'!$A:$A&amp;'[5]产值及收款计划（2026）'!$B:$B,'[5]产值及收款计划（2026）'!X:X)</f>
        <v>0</v>
      </c>
      <c r="Y453" s="256" cm="1">
        <f t="array" aca="1" ref="Y453" ca="1">_xlfn.XLOOKUP($A453&amp;$B453,'[5]产值及收款计划（2026）'!$A:$A&amp;'[5]产值及收款计划（2026）'!$B:$B,'[5]产值及收款计划（2026）'!Y:Y)</f>
        <v>0</v>
      </c>
      <c r="Z453" s="256" cm="1">
        <f t="array" aca="1" ref="Z453" ca="1">_xlfn.XLOOKUP($A453&amp;$B453,'[5]产值及收款计划（2026）'!$A:$A&amp;'[5]产值及收款计划（2026）'!$B:$B,'[5]产值及收款计划（2026）'!Z:Z)</f>
        <v>0</v>
      </c>
      <c r="AA453" s="256" cm="1">
        <f t="array" aca="1" ref="AA453" ca="1">_xlfn.XLOOKUP($A453&amp;$B453,'[5]产值及收款计划（2026）'!$A:$A&amp;'[5]产值及收款计划（2026）'!$B:$B,'[5]产值及收款计划（2026）'!AA:AA)</f>
        <v>0</v>
      </c>
      <c r="AB453" s="256" cm="1">
        <f t="array" aca="1" ref="AB453" ca="1">_xlfn.XLOOKUP($A453&amp;$B453,'[5]产值及收款计划（2026）'!$A:$A&amp;'[5]产值及收款计划（2026）'!$B:$B,'[5]产值及收款计划（2026）'!AB:AB)</f>
        <v>0</v>
      </c>
      <c r="AC453" s="256" cm="1">
        <f t="array" aca="1" ref="AC453" ca="1">_xlfn.XLOOKUP($A453&amp;$B453,'[5]产值及收款计划（2026）'!$A:$A&amp;'[5]产值及收款计划（2026）'!$B:$B,'[5]产值及收款计划（2026）'!AC:AC)</f>
        <v>0</v>
      </c>
      <c r="AD453" s="256" cm="1">
        <f t="array" aca="1" ref="AD453" ca="1">_xlfn.XLOOKUP($A453&amp;$B453,'[5]产值及收款计划（2026）'!$A:$A&amp;'[5]产值及收款计划（2026）'!$B:$B,'[5]产值及收款计划（2026）'!AD:AD)</f>
        <v>0</v>
      </c>
      <c r="AE453" s="256" cm="1">
        <f t="array" aca="1" ref="AE453" ca="1">_xlfn.XLOOKUP($A453&amp;$B453,'[5]产值及收款计划（2026）'!$A:$A&amp;'[5]产值及收款计划（2026）'!$B:$B,'[5]产值及收款计划（2026）'!AE:AE)</f>
        <v>0</v>
      </c>
      <c r="AF453" s="256" cm="1">
        <f t="array" aca="1" ref="AF453" ca="1">_xlfn.XLOOKUP($A453&amp;$B453,'[5]产值及收款计划（2026）'!$A:$A&amp;'[5]产值及收款计划（2026）'!$B:$B,'[5]产值及收款计划（2026）'!AF:AF)</f>
        <v>0</v>
      </c>
      <c r="AG453" s="256" cm="1">
        <f t="array" aca="1" ref="AG453" ca="1">_xlfn.XLOOKUP($A453&amp;$B453,'[5]产值及收款计划（2026）'!$A:$A&amp;'[5]产值及收款计划（2026）'!$B:$B,'[5]产值及收款计划（2026）'!AG:AG)</f>
        <v>0</v>
      </c>
      <c r="AH453" s="256" cm="1">
        <f t="array" aca="1" ref="AH453" ca="1">_xlfn.XLOOKUP($A453&amp;$B453,'[5]产值及收款计划（2026）'!$A:$A&amp;'[5]产值及收款计划（2026）'!$B:$B,'[5]产值及收款计划（2026）'!AH:AH)</f>
        <v>0</v>
      </c>
      <c r="AI453" s="256" cm="1">
        <f t="array" aca="1" ref="AI453" ca="1">_xlfn.XLOOKUP($A453&amp;$B453,'[5]产值及收款计划（2026）'!$A:$A&amp;'[5]产值及收款计划（2026）'!$B:$B,'[5]产值及收款计划（2026）'!AI:AI)</f>
        <v>0</v>
      </c>
      <c r="AJ453" s="256" cm="1">
        <f t="array" aca="1" ref="AJ453" ca="1">_xlfn.XLOOKUP($A453&amp;$B453,'[5]产值及收款计划（2026）'!$A:$A&amp;'[5]产值及收款计划（2026）'!$B:$B,'[5]产值及收款计划（2026）'!AJ:AJ)</f>
        <v>0</v>
      </c>
      <c r="AK453" s="256" cm="1">
        <f t="array" aca="1" ref="AK453" ca="1">_xlfn.XLOOKUP($A453&amp;$B453,'[5]产值及收款计划（2026）'!$A:$A&amp;'[5]产值及收款计划（2026）'!$B:$B,'[5]产值及收款计划（2026）'!AK:AK)</f>
        <v>0</v>
      </c>
      <c r="AL453" s="256" cm="1">
        <f t="array" aca="1" ref="AL453" ca="1">_xlfn.XLOOKUP($A453&amp;$B453,'[5]产值及收款计划（2026）'!$A:$A&amp;'[5]产值及收款计划（2026）'!$B:$B,'[5]产值及收款计划（2026）'!AL:AL)</f>
        <v>0</v>
      </c>
      <c r="AM453" s="263" t="e" cm="1">
        <f t="array" aca="1" ref="AM453" ca="1">_xlfn.LET(_xlpm.勾选月份状态数组,TRANSPOSE('PPT(12-15页）-TOP10'!$A$3:$A$14),_xlpm.选择数据区,IF('PPT(12-15页）-TOP10'!$E$3="收款",$BA453:$BL453,$AA453:$AL453),SUM(_xlfn._xlws.FILTER(_xlpm.选择数据区,_xlpm.勾选月份状态数组,"")))</f>
        <v>#NAME?</v>
      </c>
      <c r="AN453" s="256" t="e" cm="1">
        <f t="array" aca="1" ref="AN453" ca="1">_xlfn.LET(_xlpm.勾选月份状态数组,TRANSPOSE('PPT(12-15页）-TOP10'!$A$3:$A$14),_xlpm.选择数据区,IF('PPT(12-15页）-TOP10'!$E$3="收款",$DA453:$DL453,$CA453:$CL453),SUM(_xlfn._xlws.FILTER(_xlpm.选择数据区,_xlpm.勾选月份状态数组,"")))</f>
        <v>#NAME?</v>
      </c>
      <c r="AO453" s="256">
        <f ca="1">SUM(CA453:CC453)+SUM(AD453:AL453)</f>
        <v>0</v>
      </c>
      <c r="AP453" s="256"/>
      <c r="AQ453" s="256"/>
      <c r="AR453" s="256"/>
      <c r="AS453" s="256" cm="1">
        <f t="array" aca="1" ref="AS453" ca="1">_xlfn.XLOOKUP($A453&amp;$B453,'[5]产值及收款计划（2026）'!$A:$A&amp;'[5]产值及收款计划（2026）'!$B:$B,'[5]产值及收款计划（2026）'!AS:AS)</f>
        <v>0</v>
      </c>
      <c r="AT453" s="256" cm="1">
        <f t="array" aca="1" ref="AT453" ca="1">_xlfn.XLOOKUP($A453&amp;$B453,'[5]产值及收款计划（2026）'!$A:$A&amp;'[5]产值及收款计划（2026）'!$B:$B,'[5]产值及收款计划（2026）'!AT:AT)</f>
        <v>0</v>
      </c>
      <c r="AU453" s="256" cm="1">
        <f t="array" aca="1" ref="AU453" ca="1">_xlfn.XLOOKUP($A453&amp;$B453,'[5]产值及收款计划（2026）'!$A:$A&amp;'[5]产值及收款计划（2026）'!$B:$B,'[5]产值及收款计划（2026）'!AU:AU)</f>
        <v>0</v>
      </c>
      <c r="AV453" s="256" cm="1">
        <f t="array" aca="1" ref="AV453" ca="1">_xlfn.XLOOKUP($A453&amp;$B453,'[5]产值及收款计划（2026）'!$A:$A&amp;'[5]产值及收款计划（2026）'!$B:$B,'[5]产值及收款计划（2026）'!AV:AV)</f>
        <v>0</v>
      </c>
      <c r="AW453" s="256" cm="1">
        <f t="array" aca="1" ref="AW453" ca="1">_xlfn.XLOOKUP($A453&amp;$B453,'[5]产值及收款计划（2026）'!$A:$A&amp;'[5]产值及收款计划（2026）'!$B:$B,'[5]产值及收款计划（2026）'!AW:AW)</f>
        <v>4.3979999999999997</v>
      </c>
      <c r="AX453" s="256" cm="1">
        <f t="array" aca="1" ref="AX453" ca="1">_xlfn.XLOOKUP($A453&amp;$B453,'[5]产值及收款计划（2026）'!$A:$A&amp;'[5]产值及收款计划（2026）'!$B:$B,'[5]产值及收款计划（2026）'!AX:AX)</f>
        <v>0</v>
      </c>
      <c r="AY453" s="256" cm="1">
        <f t="array" aca="1" ref="AY453" ca="1">_xlfn.XLOOKUP($A453&amp;$B453,'[5]产值及收款计划（2026）'!$A:$A&amp;'[5]产值及收款计划（2026）'!$B:$B,'[5]产值及收款计划（2026）'!AY:AY)</f>
        <v>4.4219999999999997</v>
      </c>
      <c r="AZ453" s="256" cm="1">
        <f t="array" aca="1" ref="AZ453" ca="1">_xlfn.XLOOKUP($A453&amp;$B453,'[5]产值及收款计划（2026）'!$A:$A&amp;'[5]产值及收款计划（2026）'!$B:$B,'[5]产值及收款计划（2026）'!AZ:AZ)</f>
        <v>0</v>
      </c>
      <c r="BA453" s="256" cm="1">
        <f t="array" aca="1" ref="BA453" ca="1">_xlfn.XLOOKUP($A453&amp;$B453,'[5]产值及收款计划（2026）'!$A:$A&amp;'[5]产值及收款计划（2026）'!$B:$B,'[5]产值及收款计划（2026）'!BA:BA)</f>
        <v>0</v>
      </c>
      <c r="BB453" s="256" cm="1">
        <f t="array" aca="1" ref="BB453" ca="1">_xlfn.XLOOKUP($A453&amp;$B453,'[5]产值及收款计划（2026）'!$A:$A&amp;'[5]产值及收款计划（2026）'!$B:$B,'[5]产值及收款计划（2026）'!BB:BB)</f>
        <v>0</v>
      </c>
      <c r="BC453" s="256" cm="1">
        <f t="array" aca="1" ref="BC453" ca="1">_xlfn.XLOOKUP($A453&amp;$B453,'[5]产值及收款计划（2026）'!$A:$A&amp;'[5]产值及收款计划（2026）'!$B:$B,'[5]产值及收款计划（2026）'!BC:BC)</f>
        <v>0</v>
      </c>
      <c r="BD453" s="256" cm="1">
        <f t="array" aca="1" ref="BD453" ca="1">_xlfn.XLOOKUP($A453&amp;$B453,'[5]产值及收款计划（2026）'!$A:$A&amp;'[5]产值及收款计划（2026）'!$B:$B,'[5]产值及收款计划（2026）'!BD:BD)</f>
        <v>0</v>
      </c>
      <c r="BE453" s="256" cm="1">
        <f t="array" aca="1" ref="BE453" ca="1">_xlfn.XLOOKUP($A453&amp;$B453,'[5]产值及收款计划（2026）'!$A:$A&amp;'[5]产值及收款计划（2026）'!$B:$B,'[5]产值及收款计划（2026）'!BE:BE)</f>
        <v>0</v>
      </c>
      <c r="BF453" s="256" cm="1">
        <f t="array" aca="1" ref="BF453" ca="1">_xlfn.XLOOKUP($A453&amp;$B453,'[5]产值及收款计划（2026）'!$A:$A&amp;'[5]产值及收款计划（2026）'!$B:$B,'[5]产值及收款计划（2026）'!BF:BF)</f>
        <v>0</v>
      </c>
      <c r="BG453" s="256" cm="1">
        <f t="array" aca="1" ref="BG453" ca="1">_xlfn.XLOOKUP($A453&amp;$B453,'[5]产值及收款计划（2026）'!$A:$A&amp;'[5]产值及收款计划（2026）'!$B:$B,'[5]产值及收款计划（2026）'!BG:BG)</f>
        <v>0</v>
      </c>
      <c r="BH453" s="256" cm="1">
        <f t="array" aca="1" ref="BH453" ca="1">_xlfn.XLOOKUP($A453&amp;$B453,'[5]产值及收款计划（2026）'!$A:$A&amp;'[5]产值及收款计划（2026）'!$B:$B,'[5]产值及收款计划（2026）'!BH:BH)</f>
        <v>0</v>
      </c>
      <c r="BI453" s="256" cm="1">
        <f t="array" aca="1" ref="BI453" ca="1">_xlfn.XLOOKUP($A453&amp;$B453,'[5]产值及收款计划（2026）'!$A:$A&amp;'[5]产值及收款计划（2026）'!$B:$B,'[5]产值及收款计划（2026）'!BI:BI)</f>
        <v>0</v>
      </c>
      <c r="BJ453" s="256" cm="1">
        <f t="array" aca="1" ref="BJ453" ca="1">_xlfn.XLOOKUP($A453&amp;$B453,'[5]产值及收款计划（2026）'!$A:$A&amp;'[5]产值及收款计划（2026）'!$B:$B,'[5]产值及收款计划（2026）'!BJ:BJ)</f>
        <v>0</v>
      </c>
      <c r="BK453" s="256" cm="1">
        <f t="array" aca="1" ref="BK453" ca="1">_xlfn.XLOOKUP($A453&amp;$B453,'[5]产值及收款计划（2026）'!$A:$A&amp;'[5]产值及收款计划（2026）'!$B:$B,'[5]产值及收款计划（2026）'!BK:BK)</f>
        <v>0</v>
      </c>
      <c r="BL453" s="256" cm="1">
        <f t="array" aca="1" ref="BL453" ca="1">_xlfn.XLOOKUP($A453&amp;$B453,'[5]产值及收款计划（2026）'!$A:$A&amp;'[5]产值及收款计划（2026）'!$B:$B,'[5]产值及收款计划（2026）'!BL:BL)</f>
        <v>0</v>
      </c>
      <c r="BM453" s="256"/>
      <c r="BN453" s="256"/>
      <c r="BO453" s="256"/>
      <c r="BP453" s="256"/>
      <c r="BQ453" s="255" t="str" cm="1">
        <f t="array" aca="1" ref="BQ453" ca="1">_xlfn.XLOOKUP($A453&amp;$B453,'[5]产值及收款计划（2026）'!$A:$A&amp;'[5]产值及收款计划（2026）'!$B:$B,'[5]产值及收款计划（2026）'!BQ:BQ)</f>
        <v>上海市地下空间设计研究总院有限公司</v>
      </c>
      <c r="BR453" s="256" cm="1">
        <f t="array" aca="1" ref="BR453" ca="1">_xlfn.XLOOKUP($A453&amp;$B453,'[5]产值及收款计划（2026）'!$A:$A&amp;'[5]产值及收款计划（2026）'!$B:$B,'[5]产值及收款计划（2026）'!BR:BR)</f>
        <v>0</v>
      </c>
      <c r="CA453" s="256" cm="1">
        <f t="array" aca="1" ref="CA453" ca="1">_xlfn.XLOOKUP($A453&amp;$B453,'[5]产值及收款计划（2026）'!$A:$A&amp;'[5]产值及收款计划（2026）'!$B:$B,'[5]产值及收款计划（2026）'!CA:CA)</f>
        <v>0</v>
      </c>
      <c r="CB453" s="256" cm="1">
        <f t="array" aca="1" ref="CB453" ca="1">_xlfn.XLOOKUP($A453&amp;$B453,'[5]产值及收款计划（2026）'!$A:$A&amp;'[5]产值及收款计划（2026）'!$B:$B,'[5]产值及收款计划（2026）'!CB:CB)</f>
        <v>0</v>
      </c>
      <c r="CC453" s="256" cm="1">
        <f t="array" aca="1" ref="CC453" ca="1">_xlfn.XLOOKUP($A453&amp;$B453,'[5]产值及收款计划（2026）'!$A:$A&amp;'[5]产值及收款计划（2026）'!$B:$B,'[5]产值及收款计划（2026）'!CC:CC)</f>
        <v>0</v>
      </c>
      <c r="CD453" s="256" cm="1">
        <f t="array" aca="1" ref="CD453" ca="1">_xlfn.XLOOKUP($A453&amp;$B453,'[5]产值及收款计划（2026）'!$A:$A&amp;'[5]产值及收款计划（2026）'!$B:$B,'[5]产值及收款计划（2026）'!CD:CD)</f>
        <v>0</v>
      </c>
      <c r="CE453" s="256" cm="1">
        <f t="array" aca="1" ref="CE453" ca="1">_xlfn.XLOOKUP($A453&amp;$B453,'[5]产值及收款计划（2026）'!$A:$A&amp;'[5]产值及收款计划（2026）'!$B:$B,'[5]产值及收款计划（2026）'!CE:CE)</f>
        <v>0</v>
      </c>
      <c r="CF453" s="256" cm="1">
        <f t="array" aca="1" ref="CF453" ca="1">_xlfn.XLOOKUP($A453&amp;$B453,'[5]产值及收款计划（2026）'!$A:$A&amp;'[5]产值及收款计划（2026）'!$B:$B,'[5]产值及收款计划（2026）'!CF:CF)</f>
        <v>0</v>
      </c>
      <c r="CG453" s="256" cm="1">
        <f t="array" aca="1" ref="CG453" ca="1">_xlfn.XLOOKUP($A453&amp;$B453,'[5]产值及收款计划（2026）'!$A:$A&amp;'[5]产值及收款计划（2026）'!$B:$B,'[5]产值及收款计划（2026）'!CG:CG)</f>
        <v>0</v>
      </c>
      <c r="CH453" s="256" cm="1">
        <f t="array" aca="1" ref="CH453" ca="1">_xlfn.XLOOKUP($A453&amp;$B453,'[5]产值及收款计划（2026）'!$A:$A&amp;'[5]产值及收款计划（2026）'!$B:$B,'[5]产值及收款计划（2026）'!CH:CH)</f>
        <v>0</v>
      </c>
      <c r="CI453" s="256" cm="1">
        <f t="array" aca="1" ref="CI453" ca="1">_xlfn.XLOOKUP($A453&amp;$B453,'[5]产值及收款计划（2026）'!$A:$A&amp;'[5]产值及收款计划（2026）'!$B:$B,'[5]产值及收款计划（2026）'!CI:CI)</f>
        <v>0</v>
      </c>
      <c r="CJ453" s="256" cm="1">
        <f t="array" aca="1" ref="CJ453" ca="1">_xlfn.XLOOKUP($A453&amp;$B453,'[5]产值及收款计划（2026）'!$A:$A&amp;'[5]产值及收款计划（2026）'!$B:$B,'[5]产值及收款计划（2026）'!CJ:CJ)</f>
        <v>0</v>
      </c>
      <c r="CK453" s="256" cm="1">
        <f t="array" aca="1" ref="CK453" ca="1">_xlfn.XLOOKUP($A453&amp;$B453,'[5]产值及收款计划（2026）'!$A:$A&amp;'[5]产值及收款计划（2026）'!$B:$B,'[5]产值及收款计划（2026）'!CK:CK)</f>
        <v>0</v>
      </c>
      <c r="CL453" s="256" cm="1">
        <f t="array" aca="1" ref="CL453" ca="1">_xlfn.XLOOKUP($A453&amp;$B453,'[5]产值及收款计划（2026）'!$A:$A&amp;'[5]产值及收款计划（2026）'!$B:$B,'[5]产值及收款计划（2026）'!CL:CL)</f>
        <v>0</v>
      </c>
      <c r="DA453" s="256" cm="1">
        <f t="array" aca="1" ref="DA453" ca="1">_xlfn.XLOOKUP($A453&amp;$B453,'[5]产值及收款计划（2026）'!$A:$A&amp;'[5]产值及收款计划（2026）'!$B:$B,'[5]产值及收款计划（2026）'!DA:DA)</f>
        <v>0</v>
      </c>
      <c r="DB453" s="256" cm="1">
        <f t="array" aca="1" ref="DB453" ca="1">_xlfn.XLOOKUP($A453&amp;$B453,'[5]产值及收款计划（2026）'!$A:$A&amp;'[5]产值及收款计划（2026）'!$B:$B,'[5]产值及收款计划（2026）'!DB:DB)</f>
        <v>0</v>
      </c>
      <c r="DC453" s="256" cm="1">
        <f t="array" aca="1" ref="DC453" ca="1">_xlfn.XLOOKUP($A453&amp;$B453,'[5]产值及收款计划（2026）'!$A:$A&amp;'[5]产值及收款计划（2026）'!$B:$B,'[5]产值及收款计划（2026）'!DC:DC)</f>
        <v>0</v>
      </c>
      <c r="DD453" s="256" cm="1">
        <f t="array" aca="1" ref="DD453" ca="1">_xlfn.XLOOKUP($A453&amp;$B453,'[5]产值及收款计划（2026）'!$A:$A&amp;'[5]产值及收款计划（2026）'!$B:$B,'[5]产值及收款计划（2026）'!DD:DD)</f>
        <v>0</v>
      </c>
      <c r="DE453" s="256" cm="1">
        <f t="array" aca="1" ref="DE453" ca="1">_xlfn.XLOOKUP($A453&amp;$B453,'[5]产值及收款计划（2026）'!$A:$A&amp;'[5]产值及收款计划（2026）'!$B:$B,'[5]产值及收款计划（2026）'!DE:DE)</f>
        <v>0</v>
      </c>
      <c r="DF453" s="256" cm="1">
        <f t="array" aca="1" ref="DF453" ca="1">_xlfn.XLOOKUP($A453&amp;$B453,'[5]产值及收款计划（2026）'!$A:$A&amp;'[5]产值及收款计划（2026）'!$B:$B,'[5]产值及收款计划（2026）'!DF:DF)</f>
        <v>0</v>
      </c>
      <c r="DG453" s="256" cm="1">
        <f t="array" aca="1" ref="DG453" ca="1">_xlfn.XLOOKUP($A453&amp;$B453,'[5]产值及收款计划（2026）'!$A:$A&amp;'[5]产值及收款计划（2026）'!$B:$B,'[5]产值及收款计划（2026）'!DG:DG)</f>
        <v>0</v>
      </c>
      <c r="DH453" s="256" cm="1">
        <f t="array" aca="1" ref="DH453" ca="1">_xlfn.XLOOKUP($A453&amp;$B453,'[5]产值及收款计划（2026）'!$A:$A&amp;'[5]产值及收款计划（2026）'!$B:$B,'[5]产值及收款计划（2026）'!DH:DH)</f>
        <v>0</v>
      </c>
      <c r="DI453" s="256" cm="1">
        <f t="array" aca="1" ref="DI453" ca="1">_xlfn.XLOOKUP($A453&amp;$B453,'[5]产值及收款计划（2026）'!$A:$A&amp;'[5]产值及收款计划（2026）'!$B:$B,'[5]产值及收款计划（2026）'!DI:DI)</f>
        <v>0</v>
      </c>
      <c r="DJ453" s="256" cm="1">
        <f t="array" aca="1" ref="DJ453" ca="1">_xlfn.XLOOKUP($A453&amp;$B453,'[5]产值及收款计划（2026）'!$A:$A&amp;'[5]产值及收款计划（2026）'!$B:$B,'[5]产值及收款计划（2026）'!DJ:DJ)</f>
        <v>0</v>
      </c>
      <c r="DK453" s="256" cm="1">
        <f t="array" aca="1" ref="DK453" ca="1">_xlfn.XLOOKUP($A453&amp;$B453,'[5]产值及收款计划（2026）'!$A:$A&amp;'[5]产值及收款计划（2026）'!$B:$B,'[5]产值及收款计划（2026）'!DK:DK)</f>
        <v>0</v>
      </c>
      <c r="DL453" s="256" cm="1">
        <f t="array" aca="1" ref="DL453" ca="1">_xlfn.XLOOKUP($A453&amp;$B453,'[5]产值及收款计划（2026）'!$A:$A&amp;'[5]产值及收款计划（2026）'!$B:$B,'[5]产值及收款计划（2026）'!DL:DL)</f>
        <v>0</v>
      </c>
      <c r="DM453" s="264"/>
      <c r="DN453" s="250"/>
    </row>
    <row r="454" spans="1:118" ht="20.25" x14ac:dyDescent="0.15">
      <c r="A454" s="254">
        <f t="shared" ca="1" si="23"/>
        <v>33</v>
      </c>
      <c r="B454" s="254" t="s">
        <v>29</v>
      </c>
      <c r="C454" s="255" t="str" cm="1">
        <f t="array" aca="1" ref="C454" ca="1">_xlfn.XLOOKUP($A454&amp;$B454,'[5]产值及收款计划（2026）'!$A:$A&amp;'[5]产值及收款计划（2026）'!$B:$B,'[5]产值及收款计划（2026）'!C:C)</f>
        <v>SJHT2019121300121</v>
      </c>
      <c r="D454" s="255" t="str" cm="1">
        <f t="array" aca="1" ref="D454" ca="1">_xlfn.XLOOKUP($A454&amp;$B454,'[5]产值及收款计划（2026）'!$A:$A&amp;'[5]产值及收款计划（2026）'!$B:$B,'[5]产值及收款计划（2026）'!D:D)</f>
        <v>地下院平移-深圳市医疗器械检测和生物医药安全评价中心建设项目</v>
      </c>
      <c r="E454" s="256" cm="1">
        <f t="array" aca="1" ref="E454" ca="1">_xlfn.XLOOKUP($A454&amp;$B454,'[5]产值及收款计划（2026）'!$A:$A&amp;'[5]产值及收款计划（2026）'!$B:$B,'[5]产值及收款计划（2026）'!E:E)</f>
        <v>38.840000000000003</v>
      </c>
      <c r="F454" s="256" cm="1">
        <f t="array" aca="1" ref="F454" ca="1">_xlfn.XLOOKUP($A454&amp;$B454,'[5]产值及收款计划（2026）'!$A:$A&amp;'[5]产值及收款计划（2026）'!$B:$B,'[5]产值及收款计划（2026）'!F:F)</f>
        <v>38.840000000000003</v>
      </c>
      <c r="G454" s="256" cm="1">
        <f t="array" aca="1" ref="G454" ca="1">_xlfn.XLOOKUP($A454&amp;$B454,'[5]产值及收款计划（2026）'!$A:$A&amp;'[5]产值及收款计划（2026）'!$B:$B,'[5]产值及收款计划（2026）'!G:G)</f>
        <v>38.840000000000003</v>
      </c>
      <c r="H454" s="256" cm="1">
        <f t="array" aca="1" ref="H454" ca="1">_xlfn.XLOOKUP($A454&amp;$B454,'[5]产值及收款计划（2026）'!$A:$A&amp;'[5]产值及收款计划（2026）'!$B:$B,'[5]产值及收款计划（2026）'!H:H)</f>
        <v>38.840000000000003</v>
      </c>
      <c r="I454" s="257" cm="1">
        <f t="array" aca="1" ref="I454" ca="1">_xlfn.XLOOKUP($A454&amp;$B454,'[5]产值及收款计划（2026）'!$A:$A&amp;'[5]产值及收款计划（2026）'!$B:$B,'[5]产值及收款计划（2026）'!I:I)</f>
        <v>1</v>
      </c>
      <c r="J454" s="256" cm="1">
        <f t="array" aca="1" ref="J454" ca="1">_xlfn.XLOOKUP($A454&amp;$B454,'[5]产值及收款计划（2026）'!$A:$A&amp;'[5]产值及收款计划（2026）'!$B:$B,'[5]产值及收款计划（2026）'!J:J)</f>
        <v>0.06</v>
      </c>
      <c r="K454" s="256" cm="1">
        <f t="array" aca="1" ref="K454" ca="1">_xlfn.XLOOKUP($A454&amp;$B454,'[5]产值及收款计划（2026）'!$A:$A&amp;'[5]产值及收款计划（2026）'!$B:$B,'[5]产值及收款计划（2026）'!K:K)</f>
        <v>0</v>
      </c>
      <c r="L454" s="256" cm="1">
        <f t="array" aca="1" ref="L454" ca="1">_xlfn.XLOOKUP($A454&amp;$B454,'[5]产值及收款计划（2026）'!$A:$A&amp;'[5]产值及收款计划（2026）'!$B:$B,'[5]产值及收款计划（2026）'!L:L)</f>
        <v>0</v>
      </c>
      <c r="M454" s="256" t="str" cm="1">
        <f t="array" aca="1" ref="M454" ca="1">_xlfn.XLOOKUP($A454&amp;$B454,'[5]产值及收款计划（2026）'!$A:$A&amp;'[5]产值及收款计划（2026）'!$B:$B,'[5]产值及收款计划（2026）'!M:M)</f>
        <v>主导</v>
      </c>
      <c r="N454" s="256" t="str" cm="1">
        <f t="array" aca="1" ref="N454" ca="1">_xlfn.XLOOKUP($A454&amp;$B454,'[5]产值及收款计划（2026）'!$A:$A&amp;'[5]产值及收款计划（2026）'!$B:$B,'[5]产值及收款计划（2026）'!N:N)</f>
        <v>明艳丽团队</v>
      </c>
      <c r="O454" s="256" t="str" cm="1">
        <f t="array" aca="1" ref="O454" ca="1">_xlfn.XLOOKUP($A454&amp;$B454,'[5]产值及收款计划（2026）'!$A:$A&amp;'[5]产值及收款计划（2026）'!$B:$B,'[5]产值及收款计划（2026）'!O:O)</f>
        <v>明艳丽</v>
      </c>
      <c r="P454" s="255" t="str" cm="1">
        <f t="array" aca="1" ref="P454" ca="1">_xlfn.XLOOKUP($A454&amp;$B454,'[5]产值及收款计划（2026）'!$A:$A&amp;'[5]产值及收款计划（2026）'!$B:$B,'[5]产值及收款计划（2026）'!P:P)</f>
        <v>25已完结</v>
      </c>
      <c r="Q454" s="256" cm="1">
        <f t="array" aca="1" ref="Q454" ca="1">_xlfn.XLOOKUP($A454&amp;$B454,'[5]产值及收款计划（2026）'!$A:$A&amp;'[5]产值及收款计划（2026）'!$B:$B,'[5]产值及收款计划（2026）'!Q:Q)</f>
        <v>0</v>
      </c>
      <c r="R454" s="256" cm="1">
        <f t="array" aca="1" ref="R454" ca="1">_xlfn.XLOOKUP($A454&amp;$B454,'[5]产值及收款计划（2026）'!$A:$A&amp;'[5]产值及收款计划（2026）'!$B:$B,'[5]产值及收款计划（2026）'!R:R)</f>
        <v>0</v>
      </c>
      <c r="S454" s="256" cm="1">
        <f t="array" aca="1" ref="S454" ca="1">_xlfn.XLOOKUP($A454&amp;$B454,'[5]产值及收款计划（2026）'!$A:$A&amp;'[5]产值及收款计划（2026）'!$B:$B,'[5]产值及收款计划（2026）'!S:S)</f>
        <v>0</v>
      </c>
      <c r="T454" s="256" cm="1">
        <f t="array" aca="1" ref="T454" ca="1">_xlfn.XLOOKUP($A454&amp;$B454,'[5]产值及收款计划（2026）'!$A:$A&amp;'[5]产值及收款计划（2026）'!$B:$B,'[5]产值及收款计划（2026）'!T:T)</f>
        <v>38.840000000000003</v>
      </c>
      <c r="U454" s="256" cm="1">
        <f t="array" aca="1" ref="U454" ca="1">_xlfn.XLOOKUP($A454&amp;$B454,'[5]产值及收款计划（2026）'!$A:$A&amp;'[5]产值及收款计划（2026）'!$B:$B,'[5]产值及收款计划（2026）'!U:U)</f>
        <v>0</v>
      </c>
      <c r="V454" s="256" cm="1">
        <f t="array" aca="1" ref="V454" ca="1">_xlfn.XLOOKUP($A454&amp;$B454,'[5]产值及收款计划（2026）'!$A:$A&amp;'[5]产值及收款计划（2026）'!$B:$B,'[5]产值及收款计划（2026）'!V:V)</f>
        <v>0</v>
      </c>
      <c r="W454" s="256" cm="1">
        <f t="array" aca="1" ref="W454" ca="1">_xlfn.XLOOKUP($A454&amp;$B454,'[5]产值及收款计划（2026）'!$A:$A&amp;'[5]产值及收款计划（2026）'!$B:$B,'[5]产值及收款计划（2026）'!W:W)</f>
        <v>0</v>
      </c>
      <c r="X454" s="256" cm="1">
        <f t="array" aca="1" ref="X454" ca="1">_xlfn.XLOOKUP($A454&amp;$B454,'[5]产值及收款计划（2026）'!$A:$A&amp;'[5]产值及收款计划（2026）'!$B:$B,'[5]产值及收款计划（2026）'!X:X)</f>
        <v>0</v>
      </c>
      <c r="Y454" s="256" cm="1">
        <f t="array" aca="1" ref="Y454" ca="1">_xlfn.XLOOKUP($A454&amp;$B454,'[5]产值及收款计划（2026）'!$A:$A&amp;'[5]产值及收款计划（2026）'!$B:$B,'[5]产值及收款计划（2026）'!Y:Y)</f>
        <v>0</v>
      </c>
      <c r="Z454" s="256" cm="1">
        <f t="array" aca="1" ref="Z454" ca="1">_xlfn.XLOOKUP($A454&amp;$B454,'[5]产值及收款计划（2026）'!$A:$A&amp;'[5]产值及收款计划（2026）'!$B:$B,'[5]产值及收款计划（2026）'!Z:Z)</f>
        <v>0</v>
      </c>
      <c r="AA454" s="256" cm="1">
        <f t="array" aca="1" ref="AA454" ca="1">_xlfn.XLOOKUP($A454&amp;$B454,'[5]产值及收款计划（2026）'!$A:$A&amp;'[5]产值及收款计划（2026）'!$B:$B,'[5]产值及收款计划（2026）'!AA:AA)</f>
        <v>0</v>
      </c>
      <c r="AB454" s="256" cm="1">
        <f t="array" aca="1" ref="AB454" ca="1">_xlfn.XLOOKUP($A454&amp;$B454,'[5]产值及收款计划（2026）'!$A:$A&amp;'[5]产值及收款计划（2026）'!$B:$B,'[5]产值及收款计划（2026）'!AB:AB)</f>
        <v>0</v>
      </c>
      <c r="AC454" s="256" cm="1">
        <f t="array" aca="1" ref="AC454" ca="1">_xlfn.XLOOKUP($A454&amp;$B454,'[5]产值及收款计划（2026）'!$A:$A&amp;'[5]产值及收款计划（2026）'!$B:$B,'[5]产值及收款计划（2026）'!AC:AC)</f>
        <v>0</v>
      </c>
      <c r="AD454" s="256" cm="1">
        <f t="array" aca="1" ref="AD454" ca="1">_xlfn.XLOOKUP($A454&amp;$B454,'[5]产值及收款计划（2026）'!$A:$A&amp;'[5]产值及收款计划（2026）'!$B:$B,'[5]产值及收款计划（2026）'!AD:AD)</f>
        <v>0</v>
      </c>
      <c r="AE454" s="256" cm="1">
        <f t="array" aca="1" ref="AE454" ca="1">_xlfn.XLOOKUP($A454&amp;$B454,'[5]产值及收款计划（2026）'!$A:$A&amp;'[5]产值及收款计划（2026）'!$B:$B,'[5]产值及收款计划（2026）'!AE:AE)</f>
        <v>0</v>
      </c>
      <c r="AF454" s="256" cm="1">
        <f t="array" aca="1" ref="AF454" ca="1">_xlfn.XLOOKUP($A454&amp;$B454,'[5]产值及收款计划（2026）'!$A:$A&amp;'[5]产值及收款计划（2026）'!$B:$B,'[5]产值及收款计划（2026）'!AF:AF)</f>
        <v>0</v>
      </c>
      <c r="AG454" s="256" cm="1">
        <f t="array" aca="1" ref="AG454" ca="1">_xlfn.XLOOKUP($A454&amp;$B454,'[5]产值及收款计划（2026）'!$A:$A&amp;'[5]产值及收款计划（2026）'!$B:$B,'[5]产值及收款计划（2026）'!AG:AG)</f>
        <v>0</v>
      </c>
      <c r="AH454" s="256" cm="1">
        <f t="array" aca="1" ref="AH454" ca="1">_xlfn.XLOOKUP($A454&amp;$B454,'[5]产值及收款计划（2026）'!$A:$A&amp;'[5]产值及收款计划（2026）'!$B:$B,'[5]产值及收款计划（2026）'!AH:AH)</f>
        <v>0</v>
      </c>
      <c r="AI454" s="256" cm="1">
        <f t="array" aca="1" ref="AI454" ca="1">_xlfn.XLOOKUP($A454&amp;$B454,'[5]产值及收款计划（2026）'!$A:$A&amp;'[5]产值及收款计划（2026）'!$B:$B,'[5]产值及收款计划（2026）'!AI:AI)</f>
        <v>0</v>
      </c>
      <c r="AJ454" s="256" cm="1">
        <f t="array" aca="1" ref="AJ454" ca="1">_xlfn.XLOOKUP($A454&amp;$B454,'[5]产值及收款计划（2026）'!$A:$A&amp;'[5]产值及收款计划（2026）'!$B:$B,'[5]产值及收款计划（2026）'!AJ:AJ)</f>
        <v>0</v>
      </c>
      <c r="AK454" s="256" cm="1">
        <f t="array" aca="1" ref="AK454" ca="1">_xlfn.XLOOKUP($A454&amp;$B454,'[5]产值及收款计划（2026）'!$A:$A&amp;'[5]产值及收款计划（2026）'!$B:$B,'[5]产值及收款计划（2026）'!AK:AK)</f>
        <v>0</v>
      </c>
      <c r="AL454" s="256" cm="1">
        <f t="array" aca="1" ref="AL454" ca="1">_xlfn.XLOOKUP($A454&amp;$B454,'[5]产值及收款计划（2026）'!$A:$A&amp;'[5]产值及收款计划（2026）'!$B:$B,'[5]产值及收款计划（2026）'!AL:AL)</f>
        <v>0</v>
      </c>
      <c r="AM454" s="263" t="e" cm="1">
        <f t="array" aca="1" ref="AM454" ca="1">_xlfn.LET(_xlpm.勾选月份状态数组,TRANSPOSE('PPT(12-15页）-TOP10'!$A$3:$A$14),_xlpm.选择数据区,IF('PPT(12-15页）-TOP10'!$E$3="收款",$BA454:$BL454,$AA454:$AL454),SUM(_xlfn._xlws.FILTER(_xlpm.选择数据区,_xlpm.勾选月份状态数组,"")))</f>
        <v>#NAME?</v>
      </c>
      <c r="AN454" s="256" t="e" cm="1">
        <f t="array" aca="1" ref="AN454" ca="1">_xlfn.LET(_xlpm.勾选月份状态数组,TRANSPOSE('PPT(12-15页）-TOP10'!$A$3:$A$14),_xlpm.选择数据区,IF('PPT(12-15页）-TOP10'!$E$3="收款",$DA454:$DL454,$CA454:$CL454),SUM(_xlfn._xlws.FILTER(_xlpm.选择数据区,_xlpm.勾选月份状态数组,"")))</f>
        <v>#NAME?</v>
      </c>
      <c r="AO454" s="256">
        <f ca="1">SUM(CA454:CC454)+SUM(AD454:AL454)</f>
        <v>0</v>
      </c>
      <c r="AP454" s="256"/>
      <c r="AQ454" s="256"/>
      <c r="AR454" s="256"/>
      <c r="AS454" s="256" cm="1">
        <f t="array" aca="1" ref="AS454" ca="1">_xlfn.XLOOKUP($A454&amp;$B454,'[5]产值及收款计划（2026）'!$A:$A&amp;'[5]产值及收款计划（2026）'!$B:$B,'[5]产值及收款计划（2026）'!AS:AS)</f>
        <v>0</v>
      </c>
      <c r="AT454" s="256" cm="1">
        <f t="array" aca="1" ref="AT454" ca="1">_xlfn.XLOOKUP($A454&amp;$B454,'[5]产值及收款计划（2026）'!$A:$A&amp;'[5]产值及收款计划（2026）'!$B:$B,'[5]产值及收款计划（2026）'!AT:AT)</f>
        <v>0</v>
      </c>
      <c r="AU454" s="256" cm="1">
        <f t="array" aca="1" ref="AU454" ca="1">_xlfn.XLOOKUP($A454&amp;$B454,'[5]产值及收款计划（2026）'!$A:$A&amp;'[5]产值及收款计划（2026）'!$B:$B,'[5]产值及收款计划（2026）'!AU:AU)</f>
        <v>0</v>
      </c>
      <c r="AV454" s="256" cm="1">
        <f t="array" aca="1" ref="AV454" ca="1">_xlfn.XLOOKUP($A454&amp;$B454,'[5]产值及收款计划（2026）'!$A:$A&amp;'[5]产值及收款计划（2026）'!$B:$B,'[5]产值及收款计划（2026）'!AV:AV)</f>
        <v>0</v>
      </c>
      <c r="AW454" s="256" cm="1">
        <f t="array" aca="1" ref="AW454" ca="1">_xlfn.XLOOKUP($A454&amp;$B454,'[5]产值及收款计划（2026）'!$A:$A&amp;'[5]产值及收款计划（2026）'!$B:$B,'[5]产值及收款计划（2026）'!AW:AW)</f>
        <v>24.9</v>
      </c>
      <c r="AX454" s="256" cm="1">
        <f t="array" aca="1" ref="AX454" ca="1">_xlfn.XLOOKUP($A454&amp;$B454,'[5]产值及收款计划（2026）'!$A:$A&amp;'[5]产值及收款计划（2026）'!$B:$B,'[5]产值及收款计划（2026）'!AX:AX)</f>
        <v>0</v>
      </c>
      <c r="AY454" s="256" cm="1">
        <f t="array" aca="1" ref="AY454" ca="1">_xlfn.XLOOKUP($A454&amp;$B454,'[5]产值及收款计划（2026）'!$A:$A&amp;'[5]产值及收款计划（2026）'!$B:$B,'[5]产值及收款计划（2026）'!AY:AY)</f>
        <v>13.94</v>
      </c>
      <c r="AZ454" s="256" cm="1">
        <f t="array" aca="1" ref="AZ454" ca="1">_xlfn.XLOOKUP($A454&amp;$B454,'[5]产值及收款计划（2026）'!$A:$A&amp;'[5]产值及收款计划（2026）'!$B:$B,'[5]产值及收款计划（2026）'!AZ:AZ)</f>
        <v>13.94</v>
      </c>
      <c r="BA454" s="256" cm="1">
        <f t="array" aca="1" ref="BA454" ca="1">_xlfn.XLOOKUP($A454&amp;$B454,'[5]产值及收款计划（2026）'!$A:$A&amp;'[5]产值及收款计划（2026）'!$B:$B,'[5]产值及收款计划（2026）'!BA:BA)</f>
        <v>13.94</v>
      </c>
      <c r="BB454" s="256" cm="1">
        <f t="array" aca="1" ref="BB454" ca="1">_xlfn.XLOOKUP($A454&amp;$B454,'[5]产值及收款计划（2026）'!$A:$A&amp;'[5]产值及收款计划（2026）'!$B:$B,'[5]产值及收款计划（2026）'!BB:BB)</f>
        <v>0</v>
      </c>
      <c r="BC454" s="256" cm="1">
        <f t="array" aca="1" ref="BC454" ca="1">_xlfn.XLOOKUP($A454&amp;$B454,'[5]产值及收款计划（2026）'!$A:$A&amp;'[5]产值及收款计划（2026）'!$B:$B,'[5]产值及收款计划（2026）'!BC:BC)</f>
        <v>0</v>
      </c>
      <c r="BD454" s="256" cm="1">
        <f t="array" aca="1" ref="BD454" ca="1">_xlfn.XLOOKUP($A454&amp;$B454,'[5]产值及收款计划（2026）'!$A:$A&amp;'[5]产值及收款计划（2026）'!$B:$B,'[5]产值及收款计划（2026）'!BD:BD)</f>
        <v>0</v>
      </c>
      <c r="BE454" s="256" cm="1">
        <f t="array" aca="1" ref="BE454" ca="1">_xlfn.XLOOKUP($A454&amp;$B454,'[5]产值及收款计划（2026）'!$A:$A&amp;'[5]产值及收款计划（2026）'!$B:$B,'[5]产值及收款计划（2026）'!BE:BE)</f>
        <v>0</v>
      </c>
      <c r="BF454" s="256" cm="1">
        <f t="array" aca="1" ref="BF454" ca="1">_xlfn.XLOOKUP($A454&amp;$B454,'[5]产值及收款计划（2026）'!$A:$A&amp;'[5]产值及收款计划（2026）'!$B:$B,'[5]产值及收款计划（2026）'!BF:BF)</f>
        <v>0</v>
      </c>
      <c r="BG454" s="256" cm="1">
        <f t="array" aca="1" ref="BG454" ca="1">_xlfn.XLOOKUP($A454&amp;$B454,'[5]产值及收款计划（2026）'!$A:$A&amp;'[5]产值及收款计划（2026）'!$B:$B,'[5]产值及收款计划（2026）'!BG:BG)</f>
        <v>0</v>
      </c>
      <c r="BH454" s="256" cm="1">
        <f t="array" aca="1" ref="BH454" ca="1">_xlfn.XLOOKUP($A454&amp;$B454,'[5]产值及收款计划（2026）'!$A:$A&amp;'[5]产值及收款计划（2026）'!$B:$B,'[5]产值及收款计划（2026）'!BH:BH)</f>
        <v>13.94</v>
      </c>
      <c r="BI454" s="256" cm="1">
        <f t="array" aca="1" ref="BI454" ca="1">_xlfn.XLOOKUP($A454&amp;$B454,'[5]产值及收款计划（2026）'!$A:$A&amp;'[5]产值及收款计划（2026）'!$B:$B,'[5]产值及收款计划（2026）'!BI:BI)</f>
        <v>0</v>
      </c>
      <c r="BJ454" s="256" cm="1">
        <f t="array" aca="1" ref="BJ454" ca="1">_xlfn.XLOOKUP($A454&amp;$B454,'[5]产值及收款计划（2026）'!$A:$A&amp;'[5]产值及收款计划（2026）'!$B:$B,'[5]产值及收款计划（2026）'!BJ:BJ)</f>
        <v>0</v>
      </c>
      <c r="BK454" s="256" cm="1">
        <f t="array" aca="1" ref="BK454" ca="1">_xlfn.XLOOKUP($A454&amp;$B454,'[5]产值及收款计划（2026）'!$A:$A&amp;'[5]产值及收款计划（2026）'!$B:$B,'[5]产值及收款计划（2026）'!BK:BK)</f>
        <v>0</v>
      </c>
      <c r="BL454" s="256" cm="1">
        <f t="array" aca="1" ref="BL454" ca="1">_xlfn.XLOOKUP($A454&amp;$B454,'[5]产值及收款计划（2026）'!$A:$A&amp;'[5]产值及收款计划（2026）'!$B:$B,'[5]产值及收款计划（2026）'!BL:BL)</f>
        <v>0</v>
      </c>
      <c r="BM454" s="256"/>
      <c r="BN454" s="256"/>
      <c r="BO454" s="256"/>
      <c r="BP454" s="256"/>
      <c r="BQ454" s="255" t="str" cm="1">
        <f t="array" aca="1" ref="BQ454" ca="1">_xlfn.XLOOKUP($A454&amp;$B454,'[5]产值及收款计划（2026）'!$A:$A&amp;'[5]产值及收款计划（2026）'!$B:$B,'[5]产值及收款计划（2026）'!BQ:BQ)</f>
        <v>上海市地下空间设计研究总院有限公司</v>
      </c>
      <c r="BR454" s="256" t="str" cm="1">
        <f t="array" aca="1" ref="BR454" ca="1">_xlfn.XLOOKUP($A454&amp;$B454,'[5]产值及收款计划（2026）'!$A:$A&amp;'[5]产值及收款计划（2026）'!$B:$B,'[5]产值及收款计划（2026）'!BR:BR)</f>
        <v>收款后延</v>
      </c>
      <c r="CA454" s="256" cm="1">
        <f t="array" aca="1" ref="CA454" ca="1">_xlfn.XLOOKUP($A454&amp;$B454,'[5]产值及收款计划（2026）'!$A:$A&amp;'[5]产值及收款计划（2026）'!$B:$B,'[5]产值及收款计划（2026）'!CA:CA)</f>
        <v>0</v>
      </c>
      <c r="CB454" s="256" cm="1">
        <f t="array" aca="1" ref="CB454" ca="1">_xlfn.XLOOKUP($A454&amp;$B454,'[5]产值及收款计划（2026）'!$A:$A&amp;'[5]产值及收款计划（2026）'!$B:$B,'[5]产值及收款计划（2026）'!CB:CB)</f>
        <v>0</v>
      </c>
      <c r="CC454" s="256" cm="1">
        <f t="array" aca="1" ref="CC454" ca="1">_xlfn.XLOOKUP($A454&amp;$B454,'[5]产值及收款计划（2026）'!$A:$A&amp;'[5]产值及收款计划（2026）'!$B:$B,'[5]产值及收款计划（2026）'!CC:CC)</f>
        <v>0</v>
      </c>
      <c r="CD454" s="256" cm="1">
        <f t="array" aca="1" ref="CD454" ca="1">_xlfn.XLOOKUP($A454&amp;$B454,'[5]产值及收款计划（2026）'!$A:$A&amp;'[5]产值及收款计划（2026）'!$B:$B,'[5]产值及收款计划（2026）'!CD:CD)</f>
        <v>0</v>
      </c>
      <c r="CE454" s="256" cm="1">
        <f t="array" aca="1" ref="CE454" ca="1">_xlfn.XLOOKUP($A454&amp;$B454,'[5]产值及收款计划（2026）'!$A:$A&amp;'[5]产值及收款计划（2026）'!$B:$B,'[5]产值及收款计划（2026）'!CE:CE)</f>
        <v>0</v>
      </c>
      <c r="CF454" s="256" cm="1">
        <f t="array" aca="1" ref="CF454" ca="1">_xlfn.XLOOKUP($A454&amp;$B454,'[5]产值及收款计划（2026）'!$A:$A&amp;'[5]产值及收款计划（2026）'!$B:$B,'[5]产值及收款计划（2026）'!CF:CF)</f>
        <v>0</v>
      </c>
      <c r="CG454" s="256" cm="1">
        <f t="array" aca="1" ref="CG454" ca="1">_xlfn.XLOOKUP($A454&amp;$B454,'[5]产值及收款计划（2026）'!$A:$A&amp;'[5]产值及收款计划（2026）'!$B:$B,'[5]产值及收款计划（2026）'!CG:CG)</f>
        <v>0</v>
      </c>
      <c r="CH454" s="256" cm="1">
        <f t="array" aca="1" ref="CH454" ca="1">_xlfn.XLOOKUP($A454&amp;$B454,'[5]产值及收款计划（2026）'!$A:$A&amp;'[5]产值及收款计划（2026）'!$B:$B,'[5]产值及收款计划（2026）'!CH:CH)</f>
        <v>0</v>
      </c>
      <c r="CI454" s="256" cm="1">
        <f t="array" aca="1" ref="CI454" ca="1">_xlfn.XLOOKUP($A454&amp;$B454,'[5]产值及收款计划（2026）'!$A:$A&amp;'[5]产值及收款计划（2026）'!$B:$B,'[5]产值及收款计划（2026）'!CI:CI)</f>
        <v>0</v>
      </c>
      <c r="CJ454" s="256" cm="1">
        <f t="array" aca="1" ref="CJ454" ca="1">_xlfn.XLOOKUP($A454&amp;$B454,'[5]产值及收款计划（2026）'!$A:$A&amp;'[5]产值及收款计划（2026）'!$B:$B,'[5]产值及收款计划（2026）'!CJ:CJ)</f>
        <v>0</v>
      </c>
      <c r="CK454" s="256" cm="1">
        <f t="array" aca="1" ref="CK454" ca="1">_xlfn.XLOOKUP($A454&amp;$B454,'[5]产值及收款计划（2026）'!$A:$A&amp;'[5]产值及收款计划（2026）'!$B:$B,'[5]产值及收款计划（2026）'!CK:CK)</f>
        <v>0</v>
      </c>
      <c r="CL454" s="256" cm="1">
        <f t="array" aca="1" ref="CL454" ca="1">_xlfn.XLOOKUP($A454&amp;$B454,'[5]产值及收款计划（2026）'!$A:$A&amp;'[5]产值及收款计划（2026）'!$B:$B,'[5]产值及收款计划（2026）'!CL:CL)</f>
        <v>0</v>
      </c>
      <c r="DA454" s="256" cm="1">
        <f t="array" aca="1" ref="DA454" ca="1">_xlfn.XLOOKUP($A454&amp;$B454,'[5]产值及收款计划（2026）'!$A:$A&amp;'[5]产值及收款计划（2026）'!$B:$B,'[5]产值及收款计划（2026）'!DA:DA)</f>
        <v>0</v>
      </c>
      <c r="DB454" s="256" cm="1">
        <f t="array" aca="1" ref="DB454" ca="1">_xlfn.XLOOKUP($A454&amp;$B454,'[5]产值及收款计划（2026）'!$A:$A&amp;'[5]产值及收款计划（2026）'!$B:$B,'[5]产值及收款计划（2026）'!DB:DB)</f>
        <v>0</v>
      </c>
      <c r="DC454" s="256" cm="1">
        <f t="array" aca="1" ref="DC454" ca="1">_xlfn.XLOOKUP($A454&amp;$B454,'[5]产值及收款计划（2026）'!$A:$A&amp;'[5]产值及收款计划（2026）'!$B:$B,'[5]产值及收款计划（2026）'!DC:DC)</f>
        <v>0</v>
      </c>
      <c r="DD454" s="256" cm="1">
        <f t="array" aca="1" ref="DD454" ca="1">_xlfn.XLOOKUP($A454&amp;$B454,'[5]产值及收款计划（2026）'!$A:$A&amp;'[5]产值及收款计划（2026）'!$B:$B,'[5]产值及收款计划（2026）'!DD:DD)</f>
        <v>0</v>
      </c>
      <c r="DE454" s="256" cm="1">
        <f t="array" aca="1" ref="DE454" ca="1">_xlfn.XLOOKUP($A454&amp;$B454,'[5]产值及收款计划（2026）'!$A:$A&amp;'[5]产值及收款计划（2026）'!$B:$B,'[5]产值及收款计划（2026）'!DE:DE)</f>
        <v>0</v>
      </c>
      <c r="DF454" s="256" cm="1">
        <f t="array" aca="1" ref="DF454" ca="1">_xlfn.XLOOKUP($A454&amp;$B454,'[5]产值及收款计划（2026）'!$A:$A&amp;'[5]产值及收款计划（2026）'!$B:$B,'[5]产值及收款计划（2026）'!DF:DF)</f>
        <v>0</v>
      </c>
      <c r="DG454" s="256" cm="1">
        <f t="array" aca="1" ref="DG454" ca="1">_xlfn.XLOOKUP($A454&amp;$B454,'[5]产值及收款计划（2026）'!$A:$A&amp;'[5]产值及收款计划（2026）'!$B:$B,'[5]产值及收款计划（2026）'!DG:DG)</f>
        <v>0</v>
      </c>
      <c r="DH454" s="256" cm="1">
        <f t="array" aca="1" ref="DH454" ca="1">_xlfn.XLOOKUP($A454&amp;$B454,'[5]产值及收款计划（2026）'!$A:$A&amp;'[5]产值及收款计划（2026）'!$B:$B,'[5]产值及收款计划（2026）'!DH:DH)</f>
        <v>0</v>
      </c>
      <c r="DI454" s="256" cm="1">
        <f t="array" aca="1" ref="DI454" ca="1">_xlfn.XLOOKUP($A454&amp;$B454,'[5]产值及收款计划（2026）'!$A:$A&amp;'[5]产值及收款计划（2026）'!$B:$B,'[5]产值及收款计划（2026）'!DI:DI)</f>
        <v>0</v>
      </c>
      <c r="DJ454" s="256" cm="1">
        <f t="array" aca="1" ref="DJ454" ca="1">_xlfn.XLOOKUP($A454&amp;$B454,'[5]产值及收款计划（2026）'!$A:$A&amp;'[5]产值及收款计划（2026）'!$B:$B,'[5]产值及收款计划（2026）'!DJ:DJ)</f>
        <v>0</v>
      </c>
      <c r="DK454" s="256" cm="1">
        <f t="array" aca="1" ref="DK454" ca="1">_xlfn.XLOOKUP($A454&amp;$B454,'[5]产值及收款计划（2026）'!$A:$A&amp;'[5]产值及收款计划（2026）'!$B:$B,'[5]产值及收款计划（2026）'!DK:DK)</f>
        <v>0</v>
      </c>
      <c r="DL454" s="256" cm="1">
        <f t="array" aca="1" ref="DL454" ca="1">_xlfn.XLOOKUP($A454&amp;$B454,'[5]产值及收款计划（2026）'!$A:$A&amp;'[5]产值及收款计划（2026）'!$B:$B,'[5]产值及收款计划（2026）'!DL:DL)</f>
        <v>0</v>
      </c>
      <c r="DM454" s="264"/>
      <c r="DN454" s="250"/>
    </row>
    <row r="455" spans="1:118" ht="20.25" x14ac:dyDescent="0.15">
      <c r="A455" s="254">
        <f t="shared" ref="A455:A467" ca="1" si="24">A454+1</f>
        <v>34</v>
      </c>
      <c r="B455" s="254" t="s">
        <v>29</v>
      </c>
      <c r="C455" s="255" t="str" cm="1">
        <f t="array" aca="1" ref="C455" ca="1">_xlfn.XLOOKUP($A455&amp;$B455,'[5]产值及收款计划（2026）'!$A:$A&amp;'[5]产值及收款计划（2026）'!$B:$B,'[5]产值及收款计划（2026）'!C:C)</f>
        <v>SJHT2019111900092</v>
      </c>
      <c r="D455" s="255" t="str" cm="1">
        <f t="array" aca="1" ref="D455" ca="1">_xlfn.XLOOKUP($A455&amp;$B455,'[5]产值及收款计划（2026）'!$A:$A&amp;'[5]产值及收款计划（2026）'!$B:$B,'[5]产值及收款计划（2026）'!D:D)</f>
        <v>中山大学深圳建设工程项目</v>
      </c>
      <c r="E455" s="256" cm="1">
        <f t="array" aca="1" ref="E455" ca="1">_xlfn.XLOOKUP($A455&amp;$B455,'[5]产值及收款计划（2026）'!$A:$A&amp;'[5]产值及收款计划（2026）'!$B:$B,'[5]产值及收款计划（2026）'!E:E)</f>
        <v>847</v>
      </c>
      <c r="F455" s="256" cm="1">
        <f t="array" aca="1" ref="F455" ca="1">_xlfn.XLOOKUP($A455&amp;$B455,'[5]产值及收款计划（2026）'!$A:$A&amp;'[5]产值及收款计划（2026）'!$B:$B,'[5]产值及收款计划（2026）'!F:F)</f>
        <v>847</v>
      </c>
      <c r="G455" s="256" cm="1">
        <f t="array" aca="1" ref="G455" ca="1">_xlfn.XLOOKUP($A455&amp;$B455,'[5]产值及收款计划（2026）'!$A:$A&amp;'[5]产值及收款计划（2026）'!$B:$B,'[5]产值及收款计划（2026）'!G:G)</f>
        <v>847</v>
      </c>
      <c r="H455" s="256" cm="1">
        <f t="array" aca="1" ref="H455" ca="1">_xlfn.XLOOKUP($A455&amp;$B455,'[5]产值及收款计划（2026）'!$A:$A&amp;'[5]产值及收款计划（2026）'!$B:$B,'[5]产值及收款计划（2026）'!H:H)</f>
        <v>729.601</v>
      </c>
      <c r="I455" s="257" cm="1">
        <f t="array" aca="1" ref="I455" ca="1">_xlfn.XLOOKUP($A455&amp;$B455,'[5]产值及收款计划（2026）'!$A:$A&amp;'[5]产值及收款计划（2026）'!$B:$B,'[5]产值及收款计划（2026）'!I:I)</f>
        <v>0.86139433293978795</v>
      </c>
      <c r="J455" s="256" cm="1">
        <f t="array" aca="1" ref="J455" ca="1">_xlfn.XLOOKUP($A455&amp;$B455,'[5]产值及收款计划（2026）'!$A:$A&amp;'[5]产值及收款计划（2026）'!$B:$B,'[5]产值及收款计划（2026）'!J:J)</f>
        <v>0.06</v>
      </c>
      <c r="K455" s="256" cm="1">
        <f t="array" aca="1" ref="K455" ca="1">_xlfn.XLOOKUP($A455&amp;$B455,'[5]产值及收款计划（2026）'!$A:$A&amp;'[5]产值及收款计划（2026）'!$B:$B,'[5]产值及收款计划（2026）'!K:K)</f>
        <v>0</v>
      </c>
      <c r="L455" s="256" cm="1">
        <f t="array" aca="1" ref="L455" ca="1">_xlfn.XLOOKUP($A455&amp;$B455,'[5]产值及收款计划（2026）'!$A:$A&amp;'[5]产值及收款计划（2026）'!$B:$B,'[5]产值及收款计划（2026）'!L:L)</f>
        <v>0</v>
      </c>
      <c r="M455" s="256" t="str" cm="1">
        <f t="array" aca="1" ref="M455" ca="1">_xlfn.XLOOKUP($A455&amp;$B455,'[5]产值及收款计划（2026）'!$A:$A&amp;'[5]产值及收款计划（2026）'!$B:$B,'[5]产值及收款计划（2026）'!M:M)</f>
        <v>主导</v>
      </c>
      <c r="N455" s="256" t="str" cm="1">
        <f t="array" aca="1" ref="N455" ca="1">_xlfn.XLOOKUP($A455&amp;$B455,'[5]产值及收款计划（2026）'!$A:$A&amp;'[5]产值及收款计划（2026）'!$B:$B,'[5]产值及收款计划（2026）'!N:N)</f>
        <v>明艳丽团队</v>
      </c>
      <c r="O455" s="256" t="str" cm="1">
        <f t="array" aca="1" ref="O455" ca="1">_xlfn.XLOOKUP($A455&amp;$B455,'[5]产值及收款计划（2026）'!$A:$A&amp;'[5]产值及收款计划（2026）'!$B:$B,'[5]产值及收款计划（2026）'!O:O)</f>
        <v>明艳丽</v>
      </c>
      <c r="P455" s="255" t="str" cm="1">
        <f t="array" aca="1" ref="P455" ca="1">_xlfn.XLOOKUP($A455&amp;$B455,'[5]产值及收款计划（2026）'!$A:$A&amp;'[5]产值及收款计划（2026）'!$B:$B,'[5]产值及收款计划（2026）'!P:P)</f>
        <v>在建</v>
      </c>
      <c r="Q455" s="256" cm="1">
        <f t="array" aca="1" ref="Q455" ca="1">_xlfn.XLOOKUP($A455&amp;$B455,'[5]产值及收款计划（2026）'!$A:$A&amp;'[5]产值及收款计划（2026）'!$B:$B,'[5]产值及收款计划（2026）'!Q:Q)</f>
        <v>0</v>
      </c>
      <c r="R455" s="256" cm="1">
        <f t="array" aca="1" ref="R455" ca="1">_xlfn.XLOOKUP($A455&amp;$B455,'[5]产值及收款计划（2026）'!$A:$A&amp;'[5]产值及收款计划（2026）'!$B:$B,'[5]产值及收款计划（2026）'!R:R)</f>
        <v>0</v>
      </c>
      <c r="S455" s="256" cm="1">
        <f t="array" aca="1" ref="S455" ca="1">_xlfn.XLOOKUP($A455&amp;$B455,'[5]产值及收款计划（2026）'!$A:$A&amp;'[5]产值及收款计划（2026）'!$B:$B,'[5]产值及收款计划（2026）'!S:S)</f>
        <v>0</v>
      </c>
      <c r="T455" s="256" cm="1">
        <f t="array" aca="1" ref="T455" ca="1">_xlfn.XLOOKUP($A455&amp;$B455,'[5]产值及收款计划（2026）'!$A:$A&amp;'[5]产值及收款计划（2026）'!$B:$B,'[5]产值及收款计划（2026）'!T:T)</f>
        <v>781.06010000000003</v>
      </c>
      <c r="U455" s="256" cm="1">
        <f t="array" aca="1" ref="U455" ca="1">_xlfn.XLOOKUP($A455&amp;$B455,'[5]产值及收款计划（2026）'!$A:$A&amp;'[5]产值及收款计划（2026）'!$B:$B,'[5]产值及收款计划（2026）'!U:U)</f>
        <v>0</v>
      </c>
      <c r="V455" s="256" cm="1">
        <f t="array" aca="1" ref="V455" ca="1">_xlfn.XLOOKUP($A455&amp;$B455,'[5]产值及收款计划（2026）'!$A:$A&amp;'[5]产值及收款计划（2026）'!$B:$B,'[5]产值及收款计划（2026）'!V:V)</f>
        <v>65.939899999999994</v>
      </c>
      <c r="W455" s="256" cm="1">
        <f t="array" aca="1" ref="W455" ca="1">_xlfn.XLOOKUP($A455&amp;$B455,'[5]产值及收款计划（2026）'!$A:$A&amp;'[5]产值及收款计划（2026）'!$B:$B,'[5]产值及收款计划（2026）'!W:W)</f>
        <v>0</v>
      </c>
      <c r="X455" s="256" cm="1">
        <f t="array" aca="1" ref="X455" ca="1">_xlfn.XLOOKUP($A455&amp;$B455,'[5]产值及收款计划（2026）'!$A:$A&amp;'[5]产值及收款计划（2026）'!$B:$B,'[5]产值及收款计划（2026）'!X:X)</f>
        <v>0</v>
      </c>
      <c r="Y455" s="256" cm="1">
        <f t="array" aca="1" ref="Y455" ca="1">_xlfn.XLOOKUP($A455&amp;$B455,'[5]产值及收款计划（2026）'!$A:$A&amp;'[5]产值及收款计划（2026）'!$B:$B,'[5]产值及收款计划（2026）'!Y:Y)</f>
        <v>0</v>
      </c>
      <c r="Z455" s="256" cm="1">
        <f t="array" aca="1" ref="Z455" ca="1">_xlfn.XLOOKUP($A455&amp;$B455,'[5]产值及收款计划（2026）'!$A:$A&amp;'[5]产值及收款计划（2026）'!$B:$B,'[5]产值及收款计划（2026）'!Z:Z)</f>
        <v>0</v>
      </c>
      <c r="AA455" s="256" cm="1">
        <f t="array" aca="1" ref="AA455" ca="1">_xlfn.XLOOKUP($A455&amp;$B455,'[5]产值及收款计划（2026）'!$A:$A&amp;'[5]产值及收款计划（2026）'!$B:$B,'[5]产值及收款计划（2026）'!AA:AA)</f>
        <v>0</v>
      </c>
      <c r="AB455" s="256" cm="1">
        <f t="array" aca="1" ref="AB455" ca="1">_xlfn.XLOOKUP($A455&amp;$B455,'[5]产值及收款计划（2026）'!$A:$A&amp;'[5]产值及收款计划（2026）'!$B:$B,'[5]产值及收款计划（2026）'!AB:AB)</f>
        <v>0</v>
      </c>
      <c r="AC455" s="256" cm="1">
        <f t="array" aca="1" ref="AC455" ca="1">_xlfn.XLOOKUP($A455&amp;$B455,'[5]产值及收款计划（2026）'!$A:$A&amp;'[5]产值及收款计划（2026）'!$B:$B,'[5]产值及收款计划（2026）'!AC:AC)</f>
        <v>0</v>
      </c>
      <c r="AD455" s="256" cm="1">
        <f t="array" aca="1" ref="AD455" ca="1">_xlfn.XLOOKUP($A455&amp;$B455,'[5]产值及收款计划（2026）'!$A:$A&amp;'[5]产值及收款计划（2026）'!$B:$B,'[5]产值及收款计划（2026）'!AD:AD)</f>
        <v>0</v>
      </c>
      <c r="AE455" s="256" cm="1">
        <f t="array" aca="1" ref="AE455" ca="1">_xlfn.XLOOKUP($A455&amp;$B455,'[5]产值及收款计划（2026）'!$A:$A&amp;'[5]产值及收款计划（2026）'!$B:$B,'[5]产值及收款计划（2026）'!AE:AE)</f>
        <v>0</v>
      </c>
      <c r="AF455" s="256" cm="1">
        <f t="array" aca="1" ref="AF455" ca="1">_xlfn.XLOOKUP($A455&amp;$B455,'[5]产值及收款计划（2026）'!$A:$A&amp;'[5]产值及收款计划（2026）'!$B:$B,'[5]产值及收款计划（2026）'!AF:AF)</f>
        <v>0</v>
      </c>
      <c r="AG455" s="256" cm="1">
        <f t="array" aca="1" ref="AG455" ca="1">_xlfn.XLOOKUP($A455&amp;$B455,'[5]产值及收款计划（2026）'!$A:$A&amp;'[5]产值及收款计划（2026）'!$B:$B,'[5]产值及收款计划（2026）'!AG:AG)</f>
        <v>0</v>
      </c>
      <c r="AH455" s="256" cm="1">
        <f t="array" aca="1" ref="AH455" ca="1">_xlfn.XLOOKUP($A455&amp;$B455,'[5]产值及收款计划（2026）'!$A:$A&amp;'[5]产值及收款计划（2026）'!$B:$B,'[5]产值及收款计划（2026）'!AH:AH)</f>
        <v>0</v>
      </c>
      <c r="AI455" s="256" cm="1">
        <f t="array" aca="1" ref="AI455" ca="1">_xlfn.XLOOKUP($A455&amp;$B455,'[5]产值及收款计划（2026）'!$A:$A&amp;'[5]产值及收款计划（2026）'!$B:$B,'[5]产值及收款计划（2026）'!AI:AI)</f>
        <v>0</v>
      </c>
      <c r="AJ455" s="256" cm="1">
        <f t="array" aca="1" ref="AJ455" ca="1">_xlfn.XLOOKUP($A455&amp;$B455,'[5]产值及收款计划（2026）'!$A:$A&amp;'[5]产值及收款计划（2026）'!$B:$B,'[5]产值及收款计划（2026）'!AJ:AJ)</f>
        <v>0</v>
      </c>
      <c r="AK455" s="256" cm="1">
        <f t="array" aca="1" ref="AK455" ca="1">_xlfn.XLOOKUP($A455&amp;$B455,'[5]产值及收款计划（2026）'!$A:$A&amp;'[5]产值及收款计划（2026）'!$B:$B,'[5]产值及收款计划（2026）'!AK:AK)</f>
        <v>0</v>
      </c>
      <c r="AL455" s="256" cm="1">
        <f t="array" aca="1" ref="AL455" ca="1">_xlfn.XLOOKUP($A455&amp;$B455,'[5]产值及收款计划（2026）'!$A:$A&amp;'[5]产值及收款计划（2026）'!$B:$B,'[5]产值及收款计划（2026）'!AL:AL)</f>
        <v>0</v>
      </c>
      <c r="AM455" s="263" t="e" cm="1">
        <f t="array" aca="1" ref="AM455" ca="1">_xlfn.LET(_xlpm.勾选月份状态数组,TRANSPOSE('PPT(12-15页）-TOP10'!$A$3:$A$14),_xlpm.选择数据区,IF('PPT(12-15页）-TOP10'!$E$3="收款",$BA455:$BL455,$AA455:$AL455),SUM(_xlfn._xlws.FILTER(_xlpm.选择数据区,_xlpm.勾选月份状态数组,"")))</f>
        <v>#NAME?</v>
      </c>
      <c r="AN455" s="256" t="e" cm="1">
        <f t="array" aca="1" ref="AN455" ca="1">_xlfn.LET(_xlpm.勾选月份状态数组,TRANSPOSE('PPT(12-15页）-TOP10'!$A$3:$A$14),_xlpm.选择数据区,IF('PPT(12-15页）-TOP10'!$E$3="收款",$DA455:$DL455,$CA455:$CL455),SUM(_xlfn._xlws.FILTER(_xlpm.选择数据区,_xlpm.勾选月份状态数组,"")))</f>
        <v>#NAME?</v>
      </c>
      <c r="AO455" s="256">
        <f ca="1">SUM(CA455:CC455)+SUM(AD455:AL455)</f>
        <v>0</v>
      </c>
      <c r="AP455" s="256"/>
      <c r="AQ455" s="256"/>
      <c r="AR455" s="256"/>
      <c r="AS455" s="256" cm="1">
        <f t="array" aca="1" ref="AS455" ca="1">_xlfn.XLOOKUP($A455&amp;$B455,'[5]产值及收款计划（2026）'!$A:$A&amp;'[5]产值及收款计划（2026）'!$B:$B,'[5]产值及收款计划（2026）'!AS:AS)</f>
        <v>0</v>
      </c>
      <c r="AT455" s="256" cm="1">
        <f t="array" aca="1" ref="AT455" ca="1">_xlfn.XLOOKUP($A455&amp;$B455,'[5]产值及收款计划（2026）'!$A:$A&amp;'[5]产值及收款计划（2026）'!$B:$B,'[5]产值及收款计划（2026）'!AT:AT)</f>
        <v>0</v>
      </c>
      <c r="AU455" s="256" cm="1">
        <f t="array" aca="1" ref="AU455" ca="1">_xlfn.XLOOKUP($A455&amp;$B455,'[5]产值及收款计划（2026）'!$A:$A&amp;'[5]产值及收款计划（2026）'!$B:$B,'[5]产值及收款计划（2026）'!AU:AU)</f>
        <v>0</v>
      </c>
      <c r="AV455" s="256" cm="1">
        <f t="array" aca="1" ref="AV455" ca="1">_xlfn.XLOOKUP($A455&amp;$B455,'[5]产值及收款计划（2026）'!$A:$A&amp;'[5]产值及收款计划（2026）'!$B:$B,'[5]产值及收款计划（2026）'!AV:AV)</f>
        <v>0</v>
      </c>
      <c r="AW455" s="256" cm="1">
        <f t="array" aca="1" ref="AW455" ca="1">_xlfn.XLOOKUP($A455&amp;$B455,'[5]产值及收款计划（2026）'!$A:$A&amp;'[5]产值及收款计划（2026）'!$B:$B,'[5]产值及收款计划（2026）'!AW:AW)</f>
        <v>680.00819999999999</v>
      </c>
      <c r="AX455" s="256" cm="1">
        <f t="array" aca="1" ref="AX455" ca="1">_xlfn.XLOOKUP($A455&amp;$B455,'[5]产值及收款计划（2026）'!$A:$A&amp;'[5]产值及收款计划（2026）'!$B:$B,'[5]产值及收款计划（2026）'!AX:AX)</f>
        <v>0</v>
      </c>
      <c r="AY455" s="256" cm="1">
        <f t="array" aca="1" ref="AY455" ca="1">_xlfn.XLOOKUP($A455&amp;$B455,'[5]产值及收款计划（2026）'!$A:$A&amp;'[5]产值及收款计划（2026）'!$B:$B,'[5]产值及收款计划（2026）'!AY:AY)</f>
        <v>166.99180000000001</v>
      </c>
      <c r="AZ455" s="256" cm="1">
        <f t="array" aca="1" ref="AZ455" ca="1">_xlfn.XLOOKUP($A455&amp;$B455,'[5]产值及收款计划（2026）'!$A:$A&amp;'[5]产值及收款计划（2026）'!$B:$B,'[5]产值及收款计划（2026）'!AZ:AZ)</f>
        <v>101.0519</v>
      </c>
      <c r="BA455" s="256" cm="1">
        <f t="array" aca="1" ref="BA455" ca="1">_xlfn.XLOOKUP($A455&amp;$B455,'[5]产值及收款计划（2026）'!$A:$A&amp;'[5]产值及收款计划（2026）'!$B:$B,'[5]产值及收款计划（2026）'!BA:BA)</f>
        <v>0</v>
      </c>
      <c r="BB455" s="256" cm="1">
        <f t="array" aca="1" ref="BB455" ca="1">_xlfn.XLOOKUP($A455&amp;$B455,'[5]产值及收款计划（2026）'!$A:$A&amp;'[5]产值及收款计划（2026）'!$B:$B,'[5]产值及收款计划（2026）'!BB:BB)</f>
        <v>0</v>
      </c>
      <c r="BC455" s="256" cm="1">
        <f t="array" aca="1" ref="BC455" ca="1">_xlfn.XLOOKUP($A455&amp;$B455,'[5]产值及收款计划（2026）'!$A:$A&amp;'[5]产值及收款计划（2026）'!$B:$B,'[5]产值及收款计划（2026）'!BC:BC)</f>
        <v>0</v>
      </c>
      <c r="BD455" s="256" cm="1">
        <f t="array" aca="1" ref="BD455" ca="1">_xlfn.XLOOKUP($A455&amp;$B455,'[5]产值及收款计划（2026）'!$A:$A&amp;'[5]产值及收款计划（2026）'!$B:$B,'[5]产值及收款计划（2026）'!BD:BD)</f>
        <v>0</v>
      </c>
      <c r="BE455" s="256" cm="1">
        <f t="array" aca="1" ref="BE455" ca="1">_xlfn.XLOOKUP($A455&amp;$B455,'[5]产值及收款计划（2026）'!$A:$A&amp;'[5]产值及收款计划（2026）'!$B:$B,'[5]产值及收款计划（2026）'!BE:BE)</f>
        <v>0</v>
      </c>
      <c r="BF455" s="256" cm="1">
        <f t="array" aca="1" ref="BF455" ca="1">_xlfn.XLOOKUP($A455&amp;$B455,'[5]产值及收款计划（2026）'!$A:$A&amp;'[5]产值及收款计划（2026）'!$B:$B,'[5]产值及收款计划（2026）'!BF:BF)</f>
        <v>0</v>
      </c>
      <c r="BG455" s="256" cm="1">
        <f t="array" aca="1" ref="BG455" ca="1">_xlfn.XLOOKUP($A455&amp;$B455,'[5]产值及收款计划（2026）'!$A:$A&amp;'[5]产值及收款计划（2026）'!$B:$B,'[5]产值及收款计划（2026）'!BG:BG)</f>
        <v>0</v>
      </c>
      <c r="BH455" s="256" cm="1">
        <f t="array" aca="1" ref="BH455" ca="1">_xlfn.XLOOKUP($A455&amp;$B455,'[5]产值及收款计划（2026）'!$A:$A&amp;'[5]产值及收款计划（2026）'!$B:$B,'[5]产值及收款计划（2026）'!BH:BH)</f>
        <v>0</v>
      </c>
      <c r="BI455" s="256" cm="1">
        <f t="array" aca="1" ref="BI455" ca="1">_xlfn.XLOOKUP($A455&amp;$B455,'[5]产值及收款计划（2026）'!$A:$A&amp;'[5]产值及收款计划（2026）'!$B:$B,'[5]产值及收款计划（2026）'!BI:BI)</f>
        <v>0</v>
      </c>
      <c r="BJ455" s="256" cm="1">
        <f t="array" aca="1" ref="BJ455" ca="1">_xlfn.XLOOKUP($A455&amp;$B455,'[5]产值及收款计划（2026）'!$A:$A&amp;'[5]产值及收款计划（2026）'!$B:$B,'[5]产值及收款计划（2026）'!BJ:BJ)</f>
        <v>0</v>
      </c>
      <c r="BK455" s="256" cm="1">
        <f t="array" aca="1" ref="BK455" ca="1">_xlfn.XLOOKUP($A455&amp;$B455,'[5]产值及收款计划（2026）'!$A:$A&amp;'[5]产值及收款计划（2026）'!$B:$B,'[5]产值及收款计划（2026）'!BK:BK)</f>
        <v>27.8264</v>
      </c>
      <c r="BL455" s="256" cm="1">
        <f t="array" aca="1" ref="BL455" ca="1">_xlfn.XLOOKUP($A455&amp;$B455,'[5]产值及收款计划（2026）'!$A:$A&amp;'[5]产值及收款计划（2026）'!$B:$B,'[5]产值及收款计划（2026）'!BL:BL)</f>
        <v>73.225499999999997</v>
      </c>
      <c r="BM455" s="256"/>
      <c r="BN455" s="256"/>
      <c r="BO455" s="256"/>
      <c r="BP455" s="256"/>
      <c r="BQ455" s="255" t="str" cm="1">
        <f t="array" aca="1" ref="BQ455" ca="1">_xlfn.XLOOKUP($A455&amp;$B455,'[5]产值及收款计划（2026）'!$A:$A&amp;'[5]产值及收款计划（2026）'!$B:$B,'[5]产值及收款计划（2026）'!BQ:BQ)</f>
        <v>上海市地下空间设计研究总院有限公司</v>
      </c>
      <c r="BR455" s="256" cm="1">
        <f t="array" aca="1" ref="BR455" ca="1">_xlfn.XLOOKUP($A455&amp;$B455,'[5]产值及收款计划（2026）'!$A:$A&amp;'[5]产值及收款计划（2026）'!$B:$B,'[5]产值及收款计划（2026）'!BR:BR)</f>
        <v>0</v>
      </c>
      <c r="CA455" s="256" cm="1">
        <f t="array" aca="1" ref="CA455" ca="1">_xlfn.XLOOKUP($A455&amp;$B455,'[5]产值及收款计划（2026）'!$A:$A&amp;'[5]产值及收款计划（2026）'!$B:$B,'[5]产值及收款计划（2026）'!CA:CA)</f>
        <v>0</v>
      </c>
      <c r="CB455" s="256" cm="1">
        <f t="array" aca="1" ref="CB455" ca="1">_xlfn.XLOOKUP($A455&amp;$B455,'[5]产值及收款计划（2026）'!$A:$A&amp;'[5]产值及收款计划（2026）'!$B:$B,'[5]产值及收款计划（2026）'!CB:CB)</f>
        <v>0</v>
      </c>
      <c r="CC455" s="256" cm="1">
        <f t="array" aca="1" ref="CC455" ca="1">_xlfn.XLOOKUP($A455&amp;$B455,'[5]产值及收款计划（2026）'!$A:$A&amp;'[5]产值及收款计划（2026）'!$B:$B,'[5]产值及收款计划（2026）'!CC:CC)</f>
        <v>0</v>
      </c>
      <c r="CD455" s="256" cm="1">
        <f t="array" aca="1" ref="CD455" ca="1">_xlfn.XLOOKUP($A455&amp;$B455,'[5]产值及收款计划（2026）'!$A:$A&amp;'[5]产值及收款计划（2026）'!$B:$B,'[5]产值及收款计划（2026）'!CD:CD)</f>
        <v>0</v>
      </c>
      <c r="CE455" s="256" cm="1">
        <f t="array" aca="1" ref="CE455" ca="1">_xlfn.XLOOKUP($A455&amp;$B455,'[5]产值及收款计划（2026）'!$A:$A&amp;'[5]产值及收款计划（2026）'!$B:$B,'[5]产值及收款计划（2026）'!CE:CE)</f>
        <v>0</v>
      </c>
      <c r="CF455" s="256" cm="1">
        <f t="array" aca="1" ref="CF455" ca="1">_xlfn.XLOOKUP($A455&amp;$B455,'[5]产值及收款计划（2026）'!$A:$A&amp;'[5]产值及收款计划（2026）'!$B:$B,'[5]产值及收款计划（2026）'!CF:CF)</f>
        <v>0</v>
      </c>
      <c r="CG455" s="256" cm="1">
        <f t="array" aca="1" ref="CG455" ca="1">_xlfn.XLOOKUP($A455&amp;$B455,'[5]产值及收款计划（2026）'!$A:$A&amp;'[5]产值及收款计划（2026）'!$B:$B,'[5]产值及收款计划（2026）'!CG:CG)</f>
        <v>0</v>
      </c>
      <c r="CH455" s="256" cm="1">
        <f t="array" aca="1" ref="CH455" ca="1">_xlfn.XLOOKUP($A455&amp;$B455,'[5]产值及收款计划（2026）'!$A:$A&amp;'[5]产值及收款计划（2026）'!$B:$B,'[5]产值及收款计划（2026）'!CH:CH)</f>
        <v>0</v>
      </c>
      <c r="CI455" s="256" cm="1">
        <f t="array" aca="1" ref="CI455" ca="1">_xlfn.XLOOKUP($A455&amp;$B455,'[5]产值及收款计划（2026）'!$A:$A&amp;'[5]产值及收款计划（2026）'!$B:$B,'[5]产值及收款计划（2026）'!CI:CI)</f>
        <v>0</v>
      </c>
      <c r="CJ455" s="256" cm="1">
        <f t="array" aca="1" ref="CJ455" ca="1">_xlfn.XLOOKUP($A455&amp;$B455,'[5]产值及收款计划（2026）'!$A:$A&amp;'[5]产值及收款计划（2026）'!$B:$B,'[5]产值及收款计划（2026）'!CJ:CJ)</f>
        <v>0</v>
      </c>
      <c r="CK455" s="256" cm="1">
        <f t="array" aca="1" ref="CK455" ca="1">_xlfn.XLOOKUP($A455&amp;$B455,'[5]产值及收款计划（2026）'!$A:$A&amp;'[5]产值及收款计划（2026）'!$B:$B,'[5]产值及收款计划（2026）'!CK:CK)</f>
        <v>0</v>
      </c>
      <c r="CL455" s="256" cm="1">
        <f t="array" aca="1" ref="CL455" ca="1">_xlfn.XLOOKUP($A455&amp;$B455,'[5]产值及收款计划（2026）'!$A:$A&amp;'[5]产值及收款计划（2026）'!$B:$B,'[5]产值及收款计划（2026）'!CL:CL)</f>
        <v>0</v>
      </c>
      <c r="DA455" s="256" cm="1">
        <f t="array" aca="1" ref="DA455" ca="1">_xlfn.XLOOKUP($A455&amp;$B455,'[5]产值及收款计划（2026）'!$A:$A&amp;'[5]产值及收款计划（2026）'!$B:$B,'[5]产值及收款计划（2026）'!DA:DA)</f>
        <v>0</v>
      </c>
      <c r="DB455" s="256" cm="1">
        <f t="array" aca="1" ref="DB455" ca="1">_xlfn.XLOOKUP($A455&amp;$B455,'[5]产值及收款计划（2026）'!$A:$A&amp;'[5]产值及收款计划（2026）'!$B:$B,'[5]产值及收款计划（2026）'!DB:DB)</f>
        <v>0</v>
      </c>
      <c r="DC455" s="256" cm="1">
        <f t="array" aca="1" ref="DC455" ca="1">_xlfn.XLOOKUP($A455&amp;$B455,'[5]产值及收款计划（2026）'!$A:$A&amp;'[5]产值及收款计划（2026）'!$B:$B,'[5]产值及收款计划（2026）'!DC:DC)</f>
        <v>0</v>
      </c>
      <c r="DD455" s="256" cm="1">
        <f t="array" aca="1" ref="DD455" ca="1">_xlfn.XLOOKUP($A455&amp;$B455,'[5]产值及收款计划（2026）'!$A:$A&amp;'[5]产值及收款计划（2026）'!$B:$B,'[5]产值及收款计划（2026）'!DD:DD)</f>
        <v>0</v>
      </c>
      <c r="DE455" s="256" cm="1">
        <f t="array" aca="1" ref="DE455" ca="1">_xlfn.XLOOKUP($A455&amp;$B455,'[5]产值及收款计划（2026）'!$A:$A&amp;'[5]产值及收款计划（2026）'!$B:$B,'[5]产值及收款计划（2026）'!DE:DE)</f>
        <v>0</v>
      </c>
      <c r="DF455" s="256" cm="1">
        <f t="array" aca="1" ref="DF455" ca="1">_xlfn.XLOOKUP($A455&amp;$B455,'[5]产值及收款计划（2026）'!$A:$A&amp;'[5]产值及收款计划（2026）'!$B:$B,'[5]产值及收款计划（2026）'!DF:DF)</f>
        <v>0</v>
      </c>
      <c r="DG455" s="256" cm="1">
        <f t="array" aca="1" ref="DG455" ca="1">_xlfn.XLOOKUP($A455&amp;$B455,'[5]产值及收款计划（2026）'!$A:$A&amp;'[5]产值及收款计划（2026）'!$B:$B,'[5]产值及收款计划（2026）'!DG:DG)</f>
        <v>0</v>
      </c>
      <c r="DH455" s="256" cm="1">
        <f t="array" aca="1" ref="DH455" ca="1">_xlfn.XLOOKUP($A455&amp;$B455,'[5]产值及收款计划（2026）'!$A:$A&amp;'[5]产值及收款计划（2026）'!$B:$B,'[5]产值及收款计划（2026）'!DH:DH)</f>
        <v>0</v>
      </c>
      <c r="DI455" s="256" cm="1">
        <f t="array" aca="1" ref="DI455" ca="1">_xlfn.XLOOKUP($A455&amp;$B455,'[5]产值及收款计划（2026）'!$A:$A&amp;'[5]产值及收款计划（2026）'!$B:$B,'[5]产值及收款计划（2026）'!DI:DI)</f>
        <v>0</v>
      </c>
      <c r="DJ455" s="256" cm="1">
        <f t="array" aca="1" ref="DJ455" ca="1">_xlfn.XLOOKUP($A455&amp;$B455,'[5]产值及收款计划（2026）'!$A:$A&amp;'[5]产值及收款计划（2026）'!$B:$B,'[5]产值及收款计划（2026）'!DJ:DJ)</f>
        <v>0</v>
      </c>
      <c r="DK455" s="256" cm="1">
        <f t="array" aca="1" ref="DK455" ca="1">_xlfn.XLOOKUP($A455&amp;$B455,'[5]产值及收款计划（2026）'!$A:$A&amp;'[5]产值及收款计划（2026）'!$B:$B,'[5]产值及收款计划（2026）'!DK:DK)</f>
        <v>0</v>
      </c>
      <c r="DL455" s="256" cm="1">
        <f t="array" aca="1" ref="DL455" ca="1">_xlfn.XLOOKUP($A455&amp;$B455,'[5]产值及收款计划（2026）'!$A:$A&amp;'[5]产值及收款计划（2026）'!$B:$B,'[5]产值及收款计划（2026）'!DL:DL)</f>
        <v>0</v>
      </c>
      <c r="DM455" s="264"/>
      <c r="DN455" s="250"/>
    </row>
    <row r="456" spans="1:118" ht="60.75" x14ac:dyDescent="0.15">
      <c r="A456" s="254">
        <f t="shared" ca="1" si="24"/>
        <v>35</v>
      </c>
      <c r="B456" s="254" t="s">
        <v>29</v>
      </c>
      <c r="C456" s="256" t="str" cm="1">
        <f t="array" aca="1" ref="C456" ca="1">_xlfn.XLOOKUP($A456&amp;$B456,'[5]产值及收款计划（2026）'!$A:$A&amp;'[5]产值及收款计划（2026）'!$B:$B,'[5]产值及收款计划（2026）'!C:C)</f>
        <v>SJHT2018122500013</v>
      </c>
      <c r="D456" s="256" t="str" cm="1">
        <f t="array" aca="1" ref="D456" ca="1">_xlfn.XLOOKUP($A456&amp;$B456,'[5]产值及收款计划（2026）'!$A:$A&amp;'[5]产值及收款计划（2026）'!$B:$B,'[5]产值及收款计划（2026）'!D:D)</f>
        <v>天珑移动大厦施工总承包工程塔吊、电梯监控系统及用电监测系统采购合同</v>
      </c>
      <c r="E456" s="256" cm="1">
        <f t="array" aca="1" ref="E456" ca="1">_xlfn.XLOOKUP($A456&amp;$B456,'[5]产值及收款计划（2026）'!$A:$A&amp;'[5]产值及收款计划（2026）'!$B:$B,'[5]产值及收款计划（2026）'!E:E)</f>
        <v>19.510000000000002</v>
      </c>
      <c r="F456" s="256" cm="1">
        <f t="array" aca="1" ref="F456" ca="1">_xlfn.XLOOKUP($A456&amp;$B456,'[5]产值及收款计划（2026）'!$A:$A&amp;'[5]产值及收款计划（2026）'!$B:$B,'[5]产值及收款计划（2026）'!F:F)</f>
        <v>19.510000000000002</v>
      </c>
      <c r="G456" s="256" cm="1">
        <f t="array" aca="1" ref="G456" ca="1">_xlfn.XLOOKUP($A456&amp;$B456,'[5]产值及收款计划（2026）'!$A:$A&amp;'[5]产值及收款计划（2026）'!$B:$B,'[5]产值及收款计划（2026）'!G:G)</f>
        <v>1.46</v>
      </c>
      <c r="H456" s="256" cm="1">
        <f t="array" aca="1" ref="H456" ca="1">_xlfn.XLOOKUP($A456&amp;$B456,'[5]产值及收款计划（2026）'!$A:$A&amp;'[5]产值及收款计划（2026）'!$B:$B,'[5]产值及收款计划（2026）'!H:H)</f>
        <v>1.46</v>
      </c>
      <c r="I456" s="257" cm="1">
        <f t="array" aca="1" ref="I456" ca="1">_xlfn.XLOOKUP($A456&amp;$B456,'[5]产值及收款计划（2026）'!$A:$A&amp;'[5]产值及收款计划（2026）'!$B:$B,'[5]产值及收款计划（2026）'!I:I)</f>
        <v>7.4833418759610498E-2</v>
      </c>
      <c r="J456" s="256" cm="1">
        <f t="array" aca="1" ref="J456" ca="1">_xlfn.XLOOKUP($A456&amp;$B456,'[5]产值及收款计划（2026）'!$A:$A&amp;'[5]产值及收款计划（2026）'!$B:$B,'[5]产值及收款计划（2026）'!J:J)</f>
        <v>0</v>
      </c>
      <c r="K456" s="256" cm="1">
        <f t="array" aca="1" ref="K456" ca="1">_xlfn.XLOOKUP($A456&amp;$B456,'[5]产值及收款计划（2026）'!$A:$A&amp;'[5]产值及收款计划（2026）'!$B:$B,'[5]产值及收款计划（2026）'!K:K)</f>
        <v>0</v>
      </c>
      <c r="L456" s="256" cm="1">
        <f t="array" aca="1" ref="L456" ca="1">_xlfn.XLOOKUP($A456&amp;$B456,'[5]产值及收款计划（2026）'!$A:$A&amp;'[5]产值及收款计划（2026）'!$B:$B,'[5]产值及收款计划（2026）'!L:L)</f>
        <v>0</v>
      </c>
      <c r="M456" s="256" t="str" cm="1">
        <f t="array" aca="1" ref="M456" ca="1">_xlfn.XLOOKUP($A456&amp;$B456,'[5]产值及收款计划（2026）'!$A:$A&amp;'[5]产值及收款计划（2026）'!$B:$B,'[5]产值及收款计划（2026）'!M:M)</f>
        <v>主导</v>
      </c>
      <c r="N456" s="256" t="str" cm="1">
        <f t="array" aca="1" ref="N456" ca="1">_xlfn.XLOOKUP($A456&amp;$B456,'[5]产值及收款计划（2026）'!$A:$A&amp;'[5]产值及收款计划（2026）'!$B:$B,'[5]产值及收款计划（2026）'!N:N)</f>
        <v>许清亮团队</v>
      </c>
      <c r="O456" s="256" t="str" cm="1">
        <f t="array" aca="1" ref="O456" ca="1">_xlfn.XLOOKUP($A456&amp;$B456,'[5]产值及收款计划（2026）'!$A:$A&amp;'[5]产值及收款计划（2026）'!$B:$B,'[5]产值及收款计划（2026）'!O:O)</f>
        <v>明艳丽</v>
      </c>
      <c r="P456" s="255" t="str" cm="1">
        <f t="array" aca="1" ref="P456" ca="1">_xlfn.XLOOKUP($A456&amp;$B456,'[5]产值及收款计划（2026）'!$A:$A&amp;'[5]产值及收款计划（2026）'!$B:$B,'[5]产值及收款计划（2026）'!P:P)</f>
        <v>在建</v>
      </c>
      <c r="Q456" s="256" cm="1">
        <f t="array" aca="1" ref="Q456" ca="1">_xlfn.XLOOKUP($A456&amp;$B456,'[5]产值及收款计划（2026）'!$A:$A&amp;'[5]产值及收款计划（2026）'!$B:$B,'[5]产值及收款计划（2026）'!Q:Q)</f>
        <v>0</v>
      </c>
      <c r="R456" s="256" cm="1">
        <f t="array" aca="1" ref="R456" ca="1">_xlfn.XLOOKUP($A456&amp;$B456,'[5]产值及收款计划（2026）'!$A:$A&amp;'[5]产值及收款计划（2026）'!$B:$B,'[5]产值及收款计划（2026）'!R:R)</f>
        <v>0</v>
      </c>
      <c r="S456" s="256" cm="1">
        <f t="array" aca="1" ref="S456" ca="1">_xlfn.XLOOKUP($A456&amp;$B456,'[5]产值及收款计划（2026）'!$A:$A&amp;'[5]产值及收款计划（2026）'!$B:$B,'[5]产值及收款计划（2026）'!S:S)</f>
        <v>0</v>
      </c>
      <c r="T456" s="256" cm="1">
        <f t="array" aca="1" ref="T456" ca="1">_xlfn.XLOOKUP($A456&amp;$B456,'[5]产值及收款计划（2026）'!$A:$A&amp;'[5]产值及收款计划（2026）'!$B:$B,'[5]产值及收款计划（2026）'!T:T)</f>
        <v>8.4993099999999995</v>
      </c>
      <c r="U456" s="256" cm="1">
        <f t="array" aca="1" ref="U456" ca="1">_xlfn.XLOOKUP($A456&amp;$B456,'[5]产值及收款计划（2026）'!$A:$A&amp;'[5]产值及收款计划（2026）'!$B:$B,'[5]产值及收款计划（2026）'!U:U)</f>
        <v>0</v>
      </c>
      <c r="V456" s="256" cm="1">
        <f t="array" aca="1" ref="V456" ca="1">_xlfn.XLOOKUP($A456&amp;$B456,'[5]产值及收款计划（2026）'!$A:$A&amp;'[5]产值及收款计划（2026）'!$B:$B,'[5]产值及收款计划（2026）'!V:V)</f>
        <v>11.01069</v>
      </c>
      <c r="W456" s="256" cm="1">
        <f t="array" aca="1" ref="W456" ca="1">_xlfn.XLOOKUP($A456&amp;$B456,'[5]产值及收款计划（2026）'!$A:$A&amp;'[5]产值及收款计划（2026）'!$B:$B,'[5]产值及收款计划（2026）'!W:W)</f>
        <v>0</v>
      </c>
      <c r="X456" s="256" cm="1">
        <f t="array" aca="1" ref="X456" ca="1">_xlfn.XLOOKUP($A456&amp;$B456,'[5]产值及收款计划（2026）'!$A:$A&amp;'[5]产值及收款计划（2026）'!$B:$B,'[5]产值及收款计划（2026）'!X:X)</f>
        <v>0</v>
      </c>
      <c r="Y456" s="256" cm="1">
        <f t="array" aca="1" ref="Y456" ca="1">_xlfn.XLOOKUP($A456&amp;$B456,'[5]产值及收款计划（2026）'!$A:$A&amp;'[5]产值及收款计划（2026）'!$B:$B,'[5]产值及收款计划（2026）'!Y:Y)</f>
        <v>0</v>
      </c>
      <c r="Z456" s="256" cm="1">
        <f t="array" aca="1" ref="Z456" ca="1">_xlfn.XLOOKUP($A456&amp;$B456,'[5]产值及收款计划（2026）'!$A:$A&amp;'[5]产值及收款计划（2026）'!$B:$B,'[5]产值及收款计划（2026）'!Z:Z)</f>
        <v>0</v>
      </c>
      <c r="AA456" s="266" cm="1">
        <f t="array" aca="1" ref="AA456" ca="1">_xlfn.XLOOKUP($A456&amp;$B456,'[5]产值及收款计划（2026）'!$A:$A&amp;'[5]产值及收款计划（2026）'!$B:$B,'[5]产值及收款计划（2026）'!AA:AA)</f>
        <v>0</v>
      </c>
      <c r="AB456" s="266" cm="1">
        <f t="array" aca="1" ref="AB456" ca="1">_xlfn.XLOOKUP($A456&amp;$B456,'[5]产值及收款计划（2026）'!$A:$A&amp;'[5]产值及收款计划（2026）'!$B:$B,'[5]产值及收款计划（2026）'!AB:AB)</f>
        <v>0</v>
      </c>
      <c r="AC456" s="266" cm="1">
        <f t="array" aca="1" ref="AC456" ca="1">_xlfn.XLOOKUP($A456&amp;$B456,'[5]产值及收款计划（2026）'!$A:$A&amp;'[5]产值及收款计划（2026）'!$B:$B,'[5]产值及收款计划（2026）'!AC:AC)</f>
        <v>0</v>
      </c>
      <c r="AD456" s="256" cm="1">
        <f t="array" aca="1" ref="AD456" ca="1">_xlfn.XLOOKUP($A456&amp;$B456,'[5]产值及收款计划（2026）'!$A:$A&amp;'[5]产值及收款计划（2026）'!$B:$B,'[5]产值及收款计划（2026）'!AD:AD)</f>
        <v>0</v>
      </c>
      <c r="AE456" s="256" cm="1">
        <f t="array" aca="1" ref="AE456" ca="1">_xlfn.XLOOKUP($A456&amp;$B456,'[5]产值及收款计划（2026）'!$A:$A&amp;'[5]产值及收款计划（2026）'!$B:$B,'[5]产值及收款计划（2026）'!AE:AE)</f>
        <v>0</v>
      </c>
      <c r="AF456" s="256" cm="1">
        <f t="array" aca="1" ref="AF456" ca="1">_xlfn.XLOOKUP($A456&amp;$B456,'[5]产值及收款计划（2026）'!$A:$A&amp;'[5]产值及收款计划（2026）'!$B:$B,'[5]产值及收款计划（2026）'!AF:AF)</f>
        <v>0</v>
      </c>
      <c r="AG456" s="256" cm="1">
        <f t="array" aca="1" ref="AG456" ca="1">_xlfn.XLOOKUP($A456&amp;$B456,'[5]产值及收款计划（2026）'!$A:$A&amp;'[5]产值及收款计划（2026）'!$B:$B,'[5]产值及收款计划（2026）'!AG:AG)</f>
        <v>0</v>
      </c>
      <c r="AH456" s="256" cm="1">
        <f t="array" aca="1" ref="AH456" ca="1">_xlfn.XLOOKUP($A456&amp;$B456,'[5]产值及收款计划（2026）'!$A:$A&amp;'[5]产值及收款计划（2026）'!$B:$B,'[5]产值及收款计划（2026）'!AH:AH)</f>
        <v>0</v>
      </c>
      <c r="AI456" s="256" cm="1">
        <f t="array" aca="1" ref="AI456" ca="1">_xlfn.XLOOKUP($A456&amp;$B456,'[5]产值及收款计划（2026）'!$A:$A&amp;'[5]产值及收款计划（2026）'!$B:$B,'[5]产值及收款计划（2026）'!AI:AI)</f>
        <v>0</v>
      </c>
      <c r="AJ456" s="256" cm="1">
        <f t="array" aca="1" ref="AJ456" ca="1">_xlfn.XLOOKUP($A456&amp;$B456,'[5]产值及收款计划（2026）'!$A:$A&amp;'[5]产值及收款计划（2026）'!$B:$B,'[5]产值及收款计划（2026）'!AJ:AJ)</f>
        <v>0</v>
      </c>
      <c r="AK456" s="256" cm="1">
        <f t="array" aca="1" ref="AK456" ca="1">_xlfn.XLOOKUP($A456&amp;$B456,'[5]产值及收款计划（2026）'!$A:$A&amp;'[5]产值及收款计划（2026）'!$B:$B,'[5]产值及收款计划（2026）'!AK:AK)</f>
        <v>0</v>
      </c>
      <c r="AL456" s="256" cm="1">
        <f t="array" aca="1" ref="AL456" ca="1">_xlfn.XLOOKUP($A456&amp;$B456,'[5]产值及收款计划（2026）'!$A:$A&amp;'[5]产值及收款计划（2026）'!$B:$B,'[5]产值及收款计划（2026）'!AL:AL)</f>
        <v>0</v>
      </c>
      <c r="AM456" s="263" t="e" cm="1">
        <f t="array" aca="1" ref="AM456" ca="1">_xlfn.LET(_xlpm.勾选月份状态数组,TRANSPOSE('PPT(12-15页）-TOP10'!$A$3:$A$14),_xlpm.选择数据区,IF('PPT(12-15页）-TOP10'!$E$3="收款",$BA456:$BL456,$AA456:$AL456),SUM(_xlfn._xlws.FILTER(_xlpm.选择数据区,_xlpm.勾选月份状态数组,"")))</f>
        <v>#NAME?</v>
      </c>
      <c r="AN456" s="256" t="e" cm="1">
        <f t="array" aca="1" ref="AN456" ca="1">_xlfn.LET(_xlpm.勾选月份状态数组,TRANSPOSE('PPT(12-15页）-TOP10'!$A$3:$A$14),_xlpm.选择数据区,IF('PPT(12-15页）-TOP10'!$E$3="收款",$DA456:$DL456,$CA456:$CL456),SUM(_xlfn._xlws.FILTER(_xlpm.选择数据区,_xlpm.勾选月份状态数组,"")))</f>
        <v>#NAME?</v>
      </c>
      <c r="AO456" s="256">
        <f ca="1">SUM(CA456:CC456)+SUM(AD456:AL456)</f>
        <v>0</v>
      </c>
      <c r="AP456" s="256"/>
      <c r="AQ456" s="256"/>
      <c r="AR456" s="256"/>
      <c r="AS456" s="256" cm="1">
        <f t="array" aca="1" ref="AS456" ca="1">_xlfn.XLOOKUP($A456&amp;$B456,'[5]产值及收款计划（2026）'!$A:$A&amp;'[5]产值及收款计划（2026）'!$B:$B,'[5]产值及收款计划（2026）'!AS:AS)</f>
        <v>0</v>
      </c>
      <c r="AT456" s="256" cm="1">
        <f t="array" aca="1" ref="AT456" ca="1">_xlfn.XLOOKUP($A456&amp;$B456,'[5]产值及收款计划（2026）'!$A:$A&amp;'[5]产值及收款计划（2026）'!$B:$B,'[5]产值及收款计划（2026）'!AT:AT)</f>
        <v>0</v>
      </c>
      <c r="AU456" s="256" cm="1">
        <f t="array" aca="1" ref="AU456" ca="1">_xlfn.XLOOKUP($A456&amp;$B456,'[5]产值及收款计划（2026）'!$A:$A&amp;'[5]产值及收款计划（2026）'!$B:$B,'[5]产值及收款计划（2026）'!AU:AU)</f>
        <v>0</v>
      </c>
      <c r="AV456" s="256" cm="1">
        <f t="array" aca="1" ref="AV456" ca="1">_xlfn.XLOOKUP($A456&amp;$B456,'[5]产值及收款计划（2026）'!$A:$A&amp;'[5]产值及收款计划（2026）'!$B:$B,'[5]产值及收款计划（2026）'!AV:AV)</f>
        <v>0</v>
      </c>
      <c r="AW456" s="256" cm="1">
        <f t="array" aca="1" ref="AW456" ca="1">_xlfn.XLOOKUP($A456&amp;$B456,'[5]产值及收款计划（2026）'!$A:$A&amp;'[5]产值及收款计划（2026）'!$B:$B,'[5]产值及收款计划（2026）'!AW:AW)</f>
        <v>8.4993099999999995</v>
      </c>
      <c r="AX456" s="256" cm="1">
        <f t="array" aca="1" ref="AX456" ca="1">_xlfn.XLOOKUP($A456&amp;$B456,'[5]产值及收款计划（2026）'!$A:$A&amp;'[5]产值及收款计划（2026）'!$B:$B,'[5]产值及收款计划（2026）'!AX:AX)</f>
        <v>0</v>
      </c>
      <c r="AY456" s="256" cm="1">
        <f t="array" aca="1" ref="AY456" ca="1">_xlfn.XLOOKUP($A456&amp;$B456,'[5]产值及收款计划（2026）'!$A:$A&amp;'[5]产值及收款计划（2026）'!$B:$B,'[5]产值及收款计划（2026）'!AY:AY)</f>
        <v>11.01069</v>
      </c>
      <c r="AZ456" s="256" cm="1">
        <f t="array" aca="1" ref="AZ456" ca="1">_xlfn.XLOOKUP($A456&amp;$B456,'[5]产值及收款计划（2026）'!$A:$A&amp;'[5]产值及收款计划（2026）'!$B:$B,'[5]产值及收款计划（2026）'!AZ:AZ)</f>
        <v>0</v>
      </c>
      <c r="BA456" s="256" cm="1">
        <f t="array" aca="1" ref="BA456" ca="1">_xlfn.XLOOKUP($A456&amp;$B456,'[5]产值及收款计划（2026）'!$A:$A&amp;'[5]产值及收款计划（2026）'!$B:$B,'[5]产值及收款计划（2026）'!BA:BA)</f>
        <v>0</v>
      </c>
      <c r="BB456" s="256" cm="1">
        <f t="array" aca="1" ref="BB456" ca="1">_xlfn.XLOOKUP($A456&amp;$B456,'[5]产值及收款计划（2026）'!$A:$A&amp;'[5]产值及收款计划（2026）'!$B:$B,'[5]产值及收款计划（2026）'!BB:BB)</f>
        <v>0</v>
      </c>
      <c r="BC456" s="256" cm="1">
        <f t="array" aca="1" ref="BC456" ca="1">_xlfn.XLOOKUP($A456&amp;$B456,'[5]产值及收款计划（2026）'!$A:$A&amp;'[5]产值及收款计划（2026）'!$B:$B,'[5]产值及收款计划（2026）'!BC:BC)</f>
        <v>0</v>
      </c>
      <c r="BD456" s="256" cm="1">
        <f t="array" aca="1" ref="BD456" ca="1">_xlfn.XLOOKUP($A456&amp;$B456,'[5]产值及收款计划（2026）'!$A:$A&amp;'[5]产值及收款计划（2026）'!$B:$B,'[5]产值及收款计划（2026）'!BD:BD)</f>
        <v>0</v>
      </c>
      <c r="BE456" s="256" cm="1">
        <f t="array" aca="1" ref="BE456" ca="1">_xlfn.XLOOKUP($A456&amp;$B456,'[5]产值及收款计划（2026）'!$A:$A&amp;'[5]产值及收款计划（2026）'!$B:$B,'[5]产值及收款计划（2026）'!BE:BE)</f>
        <v>0</v>
      </c>
      <c r="BF456" s="256" cm="1">
        <f t="array" aca="1" ref="BF456" ca="1">_xlfn.XLOOKUP($A456&amp;$B456,'[5]产值及收款计划（2026）'!$A:$A&amp;'[5]产值及收款计划（2026）'!$B:$B,'[5]产值及收款计划（2026）'!BF:BF)</f>
        <v>0</v>
      </c>
      <c r="BG456" s="256" cm="1">
        <f t="array" aca="1" ref="BG456" ca="1">_xlfn.XLOOKUP($A456&amp;$B456,'[5]产值及收款计划（2026）'!$A:$A&amp;'[5]产值及收款计划（2026）'!$B:$B,'[5]产值及收款计划（2026）'!BG:BG)</f>
        <v>0</v>
      </c>
      <c r="BH456" s="256" cm="1">
        <f t="array" aca="1" ref="BH456" ca="1">_xlfn.XLOOKUP($A456&amp;$B456,'[5]产值及收款计划（2026）'!$A:$A&amp;'[5]产值及收款计划（2026）'!$B:$B,'[5]产值及收款计划（2026）'!BH:BH)</f>
        <v>0</v>
      </c>
      <c r="BI456" s="256" cm="1">
        <f t="array" aca="1" ref="BI456" ca="1">_xlfn.XLOOKUP($A456&amp;$B456,'[5]产值及收款计划（2026）'!$A:$A&amp;'[5]产值及收款计划（2026）'!$B:$B,'[5]产值及收款计划（2026）'!BI:BI)</f>
        <v>0</v>
      </c>
      <c r="BJ456" s="256" cm="1">
        <f t="array" aca="1" ref="BJ456" ca="1">_xlfn.XLOOKUP($A456&amp;$B456,'[5]产值及收款计划（2026）'!$A:$A&amp;'[5]产值及收款计划（2026）'!$B:$B,'[5]产值及收款计划（2026）'!BJ:BJ)</f>
        <v>0</v>
      </c>
      <c r="BK456" s="256" cm="1">
        <f t="array" aca="1" ref="BK456" ca="1">_xlfn.XLOOKUP($A456&amp;$B456,'[5]产值及收款计划（2026）'!$A:$A&amp;'[5]产值及收款计划（2026）'!$B:$B,'[5]产值及收款计划（2026）'!BK:BK)</f>
        <v>0</v>
      </c>
      <c r="BL456" s="256" cm="1">
        <f t="array" aca="1" ref="BL456" ca="1">_xlfn.XLOOKUP($A456&amp;$B456,'[5]产值及收款计划（2026）'!$A:$A&amp;'[5]产值及收款计划（2026）'!$B:$B,'[5]产值及收款计划（2026）'!BL:BL)</f>
        <v>0</v>
      </c>
      <c r="BM456" s="256"/>
      <c r="BN456" s="256"/>
      <c r="BO456" s="256"/>
      <c r="BP456" s="256"/>
      <c r="BQ456" s="255" t="str" cm="1">
        <f t="array" aca="1" ref="BQ456" ca="1">_xlfn.XLOOKUP($A456&amp;$B456,'[5]产值及收款计划（2026）'!$A:$A&amp;'[5]产值及收款计划（2026）'!$B:$B,'[5]产值及收款计划（2026）'!BQ:BQ)</f>
        <v>中建三局集团有限公司</v>
      </c>
      <c r="BR456" s="256" cm="1">
        <f t="array" aca="1" ref="BR456" ca="1">_xlfn.XLOOKUP($A456&amp;$B456,'[5]产值及收款计划（2026）'!$A:$A&amp;'[5]产值及收款计划（2026）'!$B:$B,'[5]产值及收款计划（2026）'!BR:BR)</f>
        <v>0</v>
      </c>
      <c r="CA456" s="256" cm="1">
        <f t="array" aca="1" ref="CA456" ca="1">_xlfn.XLOOKUP($A456&amp;$B456,'[5]产值及收款计划（2026）'!$A:$A&amp;'[5]产值及收款计划（2026）'!$B:$B,'[5]产值及收款计划（2026）'!CA:CA)</f>
        <v>0</v>
      </c>
      <c r="CB456" s="256" cm="1">
        <f t="array" aca="1" ref="CB456" ca="1">_xlfn.XLOOKUP($A456&amp;$B456,'[5]产值及收款计划（2026）'!$A:$A&amp;'[5]产值及收款计划（2026）'!$B:$B,'[5]产值及收款计划（2026）'!CB:CB)</f>
        <v>0</v>
      </c>
      <c r="CC456" s="256" cm="1">
        <f t="array" aca="1" ref="CC456" ca="1">_xlfn.XLOOKUP($A456&amp;$B456,'[5]产值及收款计划（2026）'!$A:$A&amp;'[5]产值及收款计划（2026）'!$B:$B,'[5]产值及收款计划（2026）'!CC:CC)</f>
        <v>0</v>
      </c>
      <c r="CD456" s="256" cm="1">
        <f t="array" aca="1" ref="CD456" ca="1">_xlfn.XLOOKUP($A456&amp;$B456,'[5]产值及收款计划（2026）'!$A:$A&amp;'[5]产值及收款计划（2026）'!$B:$B,'[5]产值及收款计划（2026）'!CD:CD)</f>
        <v>0</v>
      </c>
      <c r="CE456" s="256" cm="1">
        <f t="array" aca="1" ref="CE456" ca="1">_xlfn.XLOOKUP($A456&amp;$B456,'[5]产值及收款计划（2026）'!$A:$A&amp;'[5]产值及收款计划（2026）'!$B:$B,'[5]产值及收款计划（2026）'!CE:CE)</f>
        <v>0</v>
      </c>
      <c r="CF456" s="256" cm="1">
        <f t="array" aca="1" ref="CF456" ca="1">_xlfn.XLOOKUP($A456&amp;$B456,'[5]产值及收款计划（2026）'!$A:$A&amp;'[5]产值及收款计划（2026）'!$B:$B,'[5]产值及收款计划（2026）'!CF:CF)</f>
        <v>0</v>
      </c>
      <c r="CG456" s="256" cm="1">
        <f t="array" aca="1" ref="CG456" ca="1">_xlfn.XLOOKUP($A456&amp;$B456,'[5]产值及收款计划（2026）'!$A:$A&amp;'[5]产值及收款计划（2026）'!$B:$B,'[5]产值及收款计划（2026）'!CG:CG)</f>
        <v>0</v>
      </c>
      <c r="CH456" s="256" cm="1">
        <f t="array" aca="1" ref="CH456" ca="1">_xlfn.XLOOKUP($A456&amp;$B456,'[5]产值及收款计划（2026）'!$A:$A&amp;'[5]产值及收款计划（2026）'!$B:$B,'[5]产值及收款计划（2026）'!CH:CH)</f>
        <v>0</v>
      </c>
      <c r="CI456" s="256" cm="1">
        <f t="array" aca="1" ref="CI456" ca="1">_xlfn.XLOOKUP($A456&amp;$B456,'[5]产值及收款计划（2026）'!$A:$A&amp;'[5]产值及收款计划（2026）'!$B:$B,'[5]产值及收款计划（2026）'!CI:CI)</f>
        <v>0</v>
      </c>
      <c r="CJ456" s="256" cm="1">
        <f t="array" aca="1" ref="CJ456" ca="1">_xlfn.XLOOKUP($A456&amp;$B456,'[5]产值及收款计划（2026）'!$A:$A&amp;'[5]产值及收款计划（2026）'!$B:$B,'[5]产值及收款计划（2026）'!CJ:CJ)</f>
        <v>0</v>
      </c>
      <c r="CK456" s="256" cm="1">
        <f t="array" aca="1" ref="CK456" ca="1">_xlfn.XLOOKUP($A456&amp;$B456,'[5]产值及收款计划（2026）'!$A:$A&amp;'[5]产值及收款计划（2026）'!$B:$B,'[5]产值及收款计划（2026）'!CK:CK)</f>
        <v>0</v>
      </c>
      <c r="CL456" s="256" cm="1">
        <f t="array" aca="1" ref="CL456" ca="1">_xlfn.XLOOKUP($A456&amp;$B456,'[5]产值及收款计划（2026）'!$A:$A&amp;'[5]产值及收款计划（2026）'!$B:$B,'[5]产值及收款计划（2026）'!CL:CL)</f>
        <v>0</v>
      </c>
      <c r="DA456" s="256" cm="1">
        <f t="array" aca="1" ref="DA456" ca="1">_xlfn.XLOOKUP($A456&amp;$B456,'[5]产值及收款计划（2026）'!$A:$A&amp;'[5]产值及收款计划（2026）'!$B:$B,'[5]产值及收款计划（2026）'!DA:DA)</f>
        <v>0</v>
      </c>
      <c r="DB456" s="256" cm="1">
        <f t="array" aca="1" ref="DB456" ca="1">_xlfn.XLOOKUP($A456&amp;$B456,'[5]产值及收款计划（2026）'!$A:$A&amp;'[5]产值及收款计划（2026）'!$B:$B,'[5]产值及收款计划（2026）'!DB:DB)</f>
        <v>0</v>
      </c>
      <c r="DC456" s="256" cm="1">
        <f t="array" aca="1" ref="DC456" ca="1">_xlfn.XLOOKUP($A456&amp;$B456,'[5]产值及收款计划（2026）'!$A:$A&amp;'[5]产值及收款计划（2026）'!$B:$B,'[5]产值及收款计划（2026）'!DC:DC)</f>
        <v>0</v>
      </c>
      <c r="DD456" s="256" cm="1">
        <f t="array" aca="1" ref="DD456" ca="1">_xlfn.XLOOKUP($A456&amp;$B456,'[5]产值及收款计划（2026）'!$A:$A&amp;'[5]产值及收款计划（2026）'!$B:$B,'[5]产值及收款计划（2026）'!DD:DD)</f>
        <v>0</v>
      </c>
      <c r="DE456" s="256" cm="1">
        <f t="array" aca="1" ref="DE456" ca="1">_xlfn.XLOOKUP($A456&amp;$B456,'[5]产值及收款计划（2026）'!$A:$A&amp;'[5]产值及收款计划（2026）'!$B:$B,'[5]产值及收款计划（2026）'!DE:DE)</f>
        <v>0</v>
      </c>
      <c r="DF456" s="256" cm="1">
        <f t="array" aca="1" ref="DF456" ca="1">_xlfn.XLOOKUP($A456&amp;$B456,'[5]产值及收款计划（2026）'!$A:$A&amp;'[5]产值及收款计划（2026）'!$B:$B,'[5]产值及收款计划（2026）'!DF:DF)</f>
        <v>0</v>
      </c>
      <c r="DG456" s="256" cm="1">
        <f t="array" aca="1" ref="DG456" ca="1">_xlfn.XLOOKUP($A456&amp;$B456,'[5]产值及收款计划（2026）'!$A:$A&amp;'[5]产值及收款计划（2026）'!$B:$B,'[5]产值及收款计划（2026）'!DG:DG)</f>
        <v>0</v>
      </c>
      <c r="DH456" s="256" cm="1">
        <f t="array" aca="1" ref="DH456" ca="1">_xlfn.XLOOKUP($A456&amp;$B456,'[5]产值及收款计划（2026）'!$A:$A&amp;'[5]产值及收款计划（2026）'!$B:$B,'[5]产值及收款计划（2026）'!DH:DH)</f>
        <v>0</v>
      </c>
      <c r="DI456" s="256" cm="1">
        <f t="array" aca="1" ref="DI456" ca="1">_xlfn.XLOOKUP($A456&amp;$B456,'[5]产值及收款计划（2026）'!$A:$A&amp;'[5]产值及收款计划（2026）'!$B:$B,'[5]产值及收款计划（2026）'!DI:DI)</f>
        <v>0</v>
      </c>
      <c r="DJ456" s="256" cm="1">
        <f t="array" aca="1" ref="DJ456" ca="1">_xlfn.XLOOKUP($A456&amp;$B456,'[5]产值及收款计划（2026）'!$A:$A&amp;'[5]产值及收款计划（2026）'!$B:$B,'[5]产值及收款计划（2026）'!DJ:DJ)</f>
        <v>0</v>
      </c>
      <c r="DK456" s="256" cm="1">
        <f t="array" aca="1" ref="DK456" ca="1">_xlfn.XLOOKUP($A456&amp;$B456,'[5]产值及收款计划（2026）'!$A:$A&amp;'[5]产值及收款计划（2026）'!$B:$B,'[5]产值及收款计划（2026）'!DK:DK)</f>
        <v>0</v>
      </c>
      <c r="DL456" s="256" cm="1">
        <f t="array" aca="1" ref="DL456" ca="1">_xlfn.XLOOKUP($A456&amp;$B456,'[5]产值及收款计划（2026）'!$A:$A&amp;'[5]产值及收款计划（2026）'!$B:$B,'[5]产值及收款计划（2026）'!DL:DL)</f>
        <v>0</v>
      </c>
      <c r="DM456" s="264"/>
      <c r="DN456" s="250"/>
    </row>
    <row r="457" spans="1:118" ht="20.25" x14ac:dyDescent="0.15">
      <c r="A457" s="254">
        <f t="shared" ca="1" si="24"/>
        <v>36</v>
      </c>
      <c r="B457" s="254" t="s">
        <v>29</v>
      </c>
      <c r="C457" s="255" t="str" cm="1">
        <f t="array" aca="1" ref="C457" ca="1">_xlfn.XLOOKUP($A457&amp;$B457,'[5]产值及收款计划（2026）'!$A:$A&amp;'[5]产值及收款计划（2026）'!$B:$B,'[5]产值及收款计划（2026）'!C:C)</f>
        <v>SJHT2018122400012</v>
      </c>
      <c r="D457" s="255" t="str" cm="1">
        <f t="array" aca="1" ref="D457" ca="1">_xlfn.XLOOKUP($A457&amp;$B457,'[5]产值及收款计划（2026）'!$A:$A&amp;'[5]产值及收款计划（2026）'!$B:$B,'[5]产值及收款计划（2026）'!D:D)</f>
        <v>深圳市深旅物业管理有限公司收地补偿用地 （居住用地）项目智慧工地设备采购合同</v>
      </c>
      <c r="E457" s="256" cm="1">
        <f t="array" aca="1" ref="E457" ca="1">_xlfn.XLOOKUP($A457&amp;$B457,'[5]产值及收款计划（2026）'!$A:$A&amp;'[5]产值及收款计划（2026）'!$B:$B,'[5]产值及收款计划（2026）'!E:E)</f>
        <v>38.232140000000001</v>
      </c>
      <c r="F457" s="256" cm="1">
        <f t="array" aca="1" ref="F457" ca="1">_xlfn.XLOOKUP($A457&amp;$B457,'[5]产值及收款计划（2026）'!$A:$A&amp;'[5]产值及收款计划（2026）'!$B:$B,'[5]产值及收款计划（2026）'!F:F)</f>
        <v>38.232140000000001</v>
      </c>
      <c r="G457" s="256" cm="1">
        <f t="array" aca="1" ref="G457" ca="1">_xlfn.XLOOKUP($A457&amp;$B457,'[5]产值及收款计划（2026）'!$A:$A&amp;'[5]产值及收款计划（2026）'!$B:$B,'[5]产值及收款计划（2026）'!G:G)</f>
        <v>3.0852400000000002</v>
      </c>
      <c r="H457" s="256" cm="1">
        <f t="array" aca="1" ref="H457" ca="1">_xlfn.XLOOKUP($A457&amp;$B457,'[5]产值及收款计划（2026）'!$A:$A&amp;'[5]产值及收款计划（2026）'!$B:$B,'[5]产值及收款计划（2026）'!H:H)</f>
        <v>3.0852400000000002</v>
      </c>
      <c r="I457" s="257" cm="1">
        <f t="array" aca="1" ref="I457" ca="1">_xlfn.XLOOKUP($A457&amp;$B457,'[5]产值及收款计划（2026）'!$A:$A&amp;'[5]产值及收款计划（2026）'!$B:$B,'[5]产值及收款计划（2026）'!I:I)</f>
        <v>8.0697549234753793E-2</v>
      </c>
      <c r="J457" s="256" cm="1">
        <f t="array" aca="1" ref="J457" ca="1">_xlfn.XLOOKUP($A457&amp;$B457,'[5]产值及收款计划（2026）'!$A:$A&amp;'[5]产值及收款计划（2026）'!$B:$B,'[5]产值及收款计划（2026）'!J:J)</f>
        <v>0</v>
      </c>
      <c r="K457" s="256" cm="1">
        <f t="array" aca="1" ref="K457" ca="1">_xlfn.XLOOKUP($A457&amp;$B457,'[5]产值及收款计划（2026）'!$A:$A&amp;'[5]产值及收款计划（2026）'!$B:$B,'[5]产值及收款计划（2026）'!K:K)</f>
        <v>0</v>
      </c>
      <c r="L457" s="256" cm="1">
        <f t="array" aca="1" ref="L457" ca="1">_xlfn.XLOOKUP($A457&amp;$B457,'[5]产值及收款计划（2026）'!$A:$A&amp;'[5]产值及收款计划（2026）'!$B:$B,'[5]产值及收款计划（2026）'!L:L)</f>
        <v>0</v>
      </c>
      <c r="M457" s="256" t="str" cm="1">
        <f t="array" aca="1" ref="M457" ca="1">_xlfn.XLOOKUP($A457&amp;$B457,'[5]产值及收款计划（2026）'!$A:$A&amp;'[5]产值及收款计划（2026）'!$B:$B,'[5]产值及收款计划（2026）'!M:M)</f>
        <v>主导</v>
      </c>
      <c r="N457" s="256" t="str" cm="1">
        <f t="array" aca="1" ref="N457" ca="1">_xlfn.XLOOKUP($A457&amp;$B457,'[5]产值及收款计划（2026）'!$A:$A&amp;'[5]产值及收款计划（2026）'!$B:$B,'[5]产值及收款计划（2026）'!N:N)</f>
        <v>许清亮团队</v>
      </c>
      <c r="O457" s="256" t="str" cm="1">
        <f t="array" aca="1" ref="O457" ca="1">_xlfn.XLOOKUP($A457&amp;$B457,'[5]产值及收款计划（2026）'!$A:$A&amp;'[5]产值及收款计划（2026）'!$B:$B,'[5]产值及收款计划（2026）'!O:O)</f>
        <v>明艳丽</v>
      </c>
      <c r="P457" s="255" t="str" cm="1">
        <f t="array" aca="1" ref="P457" ca="1">_xlfn.XLOOKUP($A457&amp;$B457,'[5]产值及收款计划（2026）'!$A:$A&amp;'[5]产值及收款计划（2026）'!$B:$B,'[5]产值及收款计划（2026）'!P:P)</f>
        <v>在建</v>
      </c>
      <c r="Q457" s="256" cm="1">
        <f t="array" aca="1" ref="Q457" ca="1">_xlfn.XLOOKUP($A457&amp;$B457,'[5]产值及收款计划（2026）'!$A:$A&amp;'[5]产值及收款计划（2026）'!$B:$B,'[5]产值及收款计划（2026）'!Q:Q)</f>
        <v>0</v>
      </c>
      <c r="R457" s="256" cm="1">
        <f t="array" aca="1" ref="R457" ca="1">_xlfn.XLOOKUP($A457&amp;$B457,'[5]产值及收款计划（2026）'!$A:$A&amp;'[5]产值及收款计划（2026）'!$B:$B,'[5]产值及收款计划（2026）'!R:R)</f>
        <v>0</v>
      </c>
      <c r="S457" s="256" cm="1">
        <f t="array" aca="1" ref="S457" ca="1">_xlfn.XLOOKUP($A457&amp;$B457,'[5]产值及收款计划（2026）'!$A:$A&amp;'[5]产值及收款计划（2026）'!$B:$B,'[5]产值及收款计划（2026）'!S:S)</f>
        <v>0</v>
      </c>
      <c r="T457" s="256" cm="1">
        <f t="array" aca="1" ref="T457" ca="1">_xlfn.XLOOKUP($A457&amp;$B457,'[5]产值及收款计划（2026）'!$A:$A&amp;'[5]产值及收款计划（2026）'!$B:$B,'[5]产值及收款计划（2026）'!T:T)</f>
        <v>45.741273999999997</v>
      </c>
      <c r="U457" s="256" cm="1">
        <f t="array" aca="1" ref="U457" ca="1">_xlfn.XLOOKUP($A457&amp;$B457,'[5]产值及收款计划（2026）'!$A:$A&amp;'[5]产值及收款计划（2026）'!$B:$B,'[5]产值及收款计划（2026）'!U:U)</f>
        <v>0</v>
      </c>
      <c r="V457" s="256" cm="1">
        <f t="array" aca="1" ref="V457" ca="1">_xlfn.XLOOKUP($A457&amp;$B457,'[5]产值及收款计划（2026）'!$A:$A&amp;'[5]产值及收款计划（2026）'!$B:$B,'[5]产值及收款计划（2026）'!V:V)</f>
        <v>-7.5091340000000004</v>
      </c>
      <c r="W457" s="256" cm="1">
        <f t="array" aca="1" ref="W457" ca="1">_xlfn.XLOOKUP($A457&amp;$B457,'[5]产值及收款计划（2026）'!$A:$A&amp;'[5]产值及收款计划（2026）'!$B:$B,'[5]产值及收款计划（2026）'!W:W)</f>
        <v>0</v>
      </c>
      <c r="X457" s="256" cm="1">
        <f t="array" aca="1" ref="X457" ca="1">_xlfn.XLOOKUP($A457&amp;$B457,'[5]产值及收款计划（2026）'!$A:$A&amp;'[5]产值及收款计划（2026）'!$B:$B,'[5]产值及收款计划（2026）'!X:X)</f>
        <v>0</v>
      </c>
      <c r="Y457" s="256" cm="1">
        <f t="array" aca="1" ref="Y457" ca="1">_xlfn.XLOOKUP($A457&amp;$B457,'[5]产值及收款计划（2026）'!$A:$A&amp;'[5]产值及收款计划（2026）'!$B:$B,'[5]产值及收款计划（2026）'!Y:Y)</f>
        <v>0</v>
      </c>
      <c r="Z457" s="256" cm="1">
        <f t="array" aca="1" ref="Z457" ca="1">_xlfn.XLOOKUP($A457&amp;$B457,'[5]产值及收款计划（2026）'!$A:$A&amp;'[5]产值及收款计划（2026）'!$B:$B,'[5]产值及收款计划（2026）'!Z:Z)</f>
        <v>0</v>
      </c>
      <c r="AA457" s="256" cm="1">
        <f t="array" aca="1" ref="AA457" ca="1">_xlfn.XLOOKUP($A457&amp;$B457,'[5]产值及收款计划（2026）'!$A:$A&amp;'[5]产值及收款计划（2026）'!$B:$B,'[5]产值及收款计划（2026）'!AA:AA)</f>
        <v>0</v>
      </c>
      <c r="AB457" s="256" cm="1">
        <f t="array" aca="1" ref="AB457" ca="1">_xlfn.XLOOKUP($A457&amp;$B457,'[5]产值及收款计划（2026）'!$A:$A&amp;'[5]产值及收款计划（2026）'!$B:$B,'[5]产值及收款计划（2026）'!AB:AB)</f>
        <v>0</v>
      </c>
      <c r="AC457" s="256" cm="1">
        <f t="array" aca="1" ref="AC457" ca="1">_xlfn.XLOOKUP($A457&amp;$B457,'[5]产值及收款计划（2026）'!$A:$A&amp;'[5]产值及收款计划（2026）'!$B:$B,'[5]产值及收款计划（2026）'!AC:AC)</f>
        <v>0</v>
      </c>
      <c r="AD457" s="256" cm="1">
        <f t="array" aca="1" ref="AD457" ca="1">_xlfn.XLOOKUP($A457&amp;$B457,'[5]产值及收款计划（2026）'!$A:$A&amp;'[5]产值及收款计划（2026）'!$B:$B,'[5]产值及收款计划（2026）'!AD:AD)</f>
        <v>0</v>
      </c>
      <c r="AE457" s="256" cm="1">
        <f t="array" aca="1" ref="AE457" ca="1">_xlfn.XLOOKUP($A457&amp;$B457,'[5]产值及收款计划（2026）'!$A:$A&amp;'[5]产值及收款计划（2026）'!$B:$B,'[5]产值及收款计划（2026）'!AE:AE)</f>
        <v>0</v>
      </c>
      <c r="AF457" s="256" cm="1">
        <f t="array" aca="1" ref="AF457" ca="1">_xlfn.XLOOKUP($A457&amp;$B457,'[5]产值及收款计划（2026）'!$A:$A&amp;'[5]产值及收款计划（2026）'!$B:$B,'[5]产值及收款计划（2026）'!AF:AF)</f>
        <v>0</v>
      </c>
      <c r="AG457" s="256" cm="1">
        <f t="array" aca="1" ref="AG457" ca="1">_xlfn.XLOOKUP($A457&amp;$B457,'[5]产值及收款计划（2026）'!$A:$A&amp;'[5]产值及收款计划（2026）'!$B:$B,'[5]产值及收款计划（2026）'!AG:AG)</f>
        <v>0</v>
      </c>
      <c r="AH457" s="256" cm="1">
        <f t="array" aca="1" ref="AH457" ca="1">_xlfn.XLOOKUP($A457&amp;$B457,'[5]产值及收款计划（2026）'!$A:$A&amp;'[5]产值及收款计划（2026）'!$B:$B,'[5]产值及收款计划（2026）'!AH:AH)</f>
        <v>0</v>
      </c>
      <c r="AI457" s="256" cm="1">
        <f t="array" aca="1" ref="AI457" ca="1">_xlfn.XLOOKUP($A457&amp;$B457,'[5]产值及收款计划（2026）'!$A:$A&amp;'[5]产值及收款计划（2026）'!$B:$B,'[5]产值及收款计划（2026）'!AI:AI)</f>
        <v>0</v>
      </c>
      <c r="AJ457" s="256" cm="1">
        <f t="array" aca="1" ref="AJ457" ca="1">_xlfn.XLOOKUP($A457&amp;$B457,'[5]产值及收款计划（2026）'!$A:$A&amp;'[5]产值及收款计划（2026）'!$B:$B,'[5]产值及收款计划（2026）'!AJ:AJ)</f>
        <v>0</v>
      </c>
      <c r="AK457" s="256" cm="1">
        <f t="array" aca="1" ref="AK457" ca="1">_xlfn.XLOOKUP($A457&amp;$B457,'[5]产值及收款计划（2026）'!$A:$A&amp;'[5]产值及收款计划（2026）'!$B:$B,'[5]产值及收款计划（2026）'!AK:AK)</f>
        <v>0</v>
      </c>
      <c r="AL457" s="256" cm="1">
        <f t="array" aca="1" ref="AL457" ca="1">_xlfn.XLOOKUP($A457&amp;$B457,'[5]产值及收款计划（2026）'!$A:$A&amp;'[5]产值及收款计划（2026）'!$B:$B,'[5]产值及收款计划（2026）'!AL:AL)</f>
        <v>0</v>
      </c>
      <c r="AM457" s="263" t="e" cm="1">
        <f t="array" aca="1" ref="AM457" ca="1">_xlfn.LET(_xlpm.勾选月份状态数组,TRANSPOSE('PPT(12-15页）-TOP10'!$A$3:$A$14),_xlpm.选择数据区,IF('PPT(12-15页）-TOP10'!$E$3="收款",$BA457:$BL457,$AA457:$AL457),SUM(_xlfn._xlws.FILTER(_xlpm.选择数据区,_xlpm.勾选月份状态数组,"")))</f>
        <v>#NAME?</v>
      </c>
      <c r="AN457" s="256" t="e" cm="1">
        <f t="array" aca="1" ref="AN457" ca="1">_xlfn.LET(_xlpm.勾选月份状态数组,TRANSPOSE('PPT(12-15页）-TOP10'!$A$3:$A$14),_xlpm.选择数据区,IF('PPT(12-15页）-TOP10'!$E$3="收款",$DA457:$DL457,$CA457:$CL457),SUM(_xlfn._xlws.FILTER(_xlpm.选择数据区,_xlpm.勾选月份状态数组,"")))</f>
        <v>#NAME?</v>
      </c>
      <c r="AO457" s="256">
        <f ca="1">SUM(CA457:CC457)+SUM(AD457:AL457)</f>
        <v>0</v>
      </c>
      <c r="AP457" s="256"/>
      <c r="AQ457" s="256"/>
      <c r="AR457" s="256"/>
      <c r="AS457" s="256" cm="1">
        <f t="array" aca="1" ref="AS457" ca="1">_xlfn.XLOOKUP($A457&amp;$B457,'[5]产值及收款计划（2026）'!$A:$A&amp;'[5]产值及收款计划（2026）'!$B:$B,'[5]产值及收款计划（2026）'!AS:AS)</f>
        <v>0</v>
      </c>
      <c r="AT457" s="256" cm="1">
        <f t="array" aca="1" ref="AT457" ca="1">_xlfn.XLOOKUP($A457&amp;$B457,'[5]产值及收款计划（2026）'!$A:$A&amp;'[5]产值及收款计划（2026）'!$B:$B,'[5]产值及收款计划（2026）'!AT:AT)</f>
        <v>0</v>
      </c>
      <c r="AU457" s="256" cm="1">
        <f t="array" aca="1" ref="AU457" ca="1">_xlfn.XLOOKUP($A457&amp;$B457,'[5]产值及收款计划（2026）'!$A:$A&amp;'[5]产值及收款计划（2026）'!$B:$B,'[5]产值及收款计划（2026）'!AU:AU)</f>
        <v>0</v>
      </c>
      <c r="AV457" s="256" cm="1">
        <f t="array" aca="1" ref="AV457" ca="1">_xlfn.XLOOKUP($A457&amp;$B457,'[5]产值及收款计划（2026）'!$A:$A&amp;'[5]产值及收款计划（2026）'!$B:$B,'[5]产值及收款计划（2026）'!AV:AV)</f>
        <v>0</v>
      </c>
      <c r="AW457" s="256" cm="1">
        <f t="array" aca="1" ref="AW457" ca="1">_xlfn.XLOOKUP($A457&amp;$B457,'[5]产值及收款计划（2026）'!$A:$A&amp;'[5]产值及收款计划（2026）'!$B:$B,'[5]产值及收款计划（2026）'!AW:AW)</f>
        <v>28.4</v>
      </c>
      <c r="AX457" s="256" cm="1">
        <f t="array" aca="1" ref="AX457" ca="1">_xlfn.XLOOKUP($A457&amp;$B457,'[5]产值及收款计划（2026）'!$A:$A&amp;'[5]产值及收款计划（2026）'!$B:$B,'[5]产值及收款计划（2026）'!AX:AX)</f>
        <v>0</v>
      </c>
      <c r="AY457" s="256" cm="1">
        <f t="array" aca="1" ref="AY457" ca="1">_xlfn.XLOOKUP($A457&amp;$B457,'[5]产值及收款计划（2026）'!$A:$A&amp;'[5]产值及收款计划（2026）'!$B:$B,'[5]产值及收款计划（2026）'!AY:AY)</f>
        <v>9.8321400000000008</v>
      </c>
      <c r="AZ457" s="256" cm="1">
        <f t="array" aca="1" ref="AZ457" ca="1">_xlfn.XLOOKUP($A457&amp;$B457,'[5]产值及收款计划（2026）'!$A:$A&amp;'[5]产值及收款计划（2026）'!$B:$B,'[5]产值及收款计划（2026）'!AZ:AZ)</f>
        <v>17.341273999999999</v>
      </c>
      <c r="BA457" s="256" cm="1">
        <f t="array" aca="1" ref="BA457" ca="1">_xlfn.XLOOKUP($A457&amp;$B457,'[5]产值及收款计划（2026）'!$A:$A&amp;'[5]产值及收款计划（2026）'!$B:$B,'[5]产值及收款计划（2026）'!BA:BA)</f>
        <v>0</v>
      </c>
      <c r="BB457" s="256" cm="1">
        <f t="array" aca="1" ref="BB457" ca="1">_xlfn.XLOOKUP($A457&amp;$B457,'[5]产值及收款计划（2026）'!$A:$A&amp;'[5]产值及收款计划（2026）'!$B:$B,'[5]产值及收款计划（2026）'!BB:BB)</f>
        <v>0</v>
      </c>
      <c r="BC457" s="256" cm="1">
        <f t="array" aca="1" ref="BC457" ca="1">_xlfn.XLOOKUP($A457&amp;$B457,'[5]产值及收款计划（2026）'!$A:$A&amp;'[5]产值及收款计划（2026）'!$B:$B,'[5]产值及收款计划（2026）'!BC:BC)</f>
        <v>0</v>
      </c>
      <c r="BD457" s="256" cm="1">
        <f t="array" aca="1" ref="BD457" ca="1">_xlfn.XLOOKUP($A457&amp;$B457,'[5]产值及收款计划（2026）'!$A:$A&amp;'[5]产值及收款计划（2026）'!$B:$B,'[5]产值及收款计划（2026）'!BD:BD)</f>
        <v>0</v>
      </c>
      <c r="BE457" s="256" cm="1">
        <f t="array" aca="1" ref="BE457" ca="1">_xlfn.XLOOKUP($A457&amp;$B457,'[5]产值及收款计划（2026）'!$A:$A&amp;'[5]产值及收款计划（2026）'!$B:$B,'[5]产值及收款计划（2026）'!BE:BE)</f>
        <v>0</v>
      </c>
      <c r="BF457" s="256" cm="1">
        <f t="array" aca="1" ref="BF457" ca="1">_xlfn.XLOOKUP($A457&amp;$B457,'[5]产值及收款计划（2026）'!$A:$A&amp;'[5]产值及收款计划（2026）'!$B:$B,'[5]产值及收款计划（2026）'!BF:BF)</f>
        <v>0</v>
      </c>
      <c r="BG457" s="256" cm="1">
        <f t="array" aca="1" ref="BG457" ca="1">_xlfn.XLOOKUP($A457&amp;$B457,'[5]产值及收款计划（2026）'!$A:$A&amp;'[5]产值及收款计划（2026）'!$B:$B,'[5]产值及收款计划（2026）'!BG:BG)</f>
        <v>0</v>
      </c>
      <c r="BH457" s="256" cm="1">
        <f t="array" aca="1" ref="BH457" ca="1">_xlfn.XLOOKUP($A457&amp;$B457,'[5]产值及收款计划（2026）'!$A:$A&amp;'[5]产值及收款计划（2026）'!$B:$B,'[5]产值及收款计划（2026）'!BH:BH)</f>
        <v>0</v>
      </c>
      <c r="BI457" s="256" cm="1">
        <f t="array" aca="1" ref="BI457" ca="1">_xlfn.XLOOKUP($A457&amp;$B457,'[5]产值及收款计划（2026）'!$A:$A&amp;'[5]产值及收款计划（2026）'!$B:$B,'[5]产值及收款计划（2026）'!BI:BI)</f>
        <v>0</v>
      </c>
      <c r="BJ457" s="256" cm="1">
        <f t="array" aca="1" ref="BJ457" ca="1">_xlfn.XLOOKUP($A457&amp;$B457,'[5]产值及收款计划（2026）'!$A:$A&amp;'[5]产值及收款计划（2026）'!$B:$B,'[5]产值及收款计划（2026）'!BJ:BJ)</f>
        <v>0</v>
      </c>
      <c r="BK457" s="256" cm="1">
        <f t="array" aca="1" ref="BK457" ca="1">_xlfn.XLOOKUP($A457&amp;$B457,'[5]产值及收款计划（2026）'!$A:$A&amp;'[5]产值及收款计划（2026）'!$B:$B,'[5]产值及收款计划（2026）'!BK:BK)</f>
        <v>0</v>
      </c>
      <c r="BL457" s="256" cm="1">
        <f t="array" aca="1" ref="BL457" ca="1">_xlfn.XLOOKUP($A457&amp;$B457,'[5]产值及收款计划（2026）'!$A:$A&amp;'[5]产值及收款计划（2026）'!$B:$B,'[5]产值及收款计划（2026）'!BL:BL)</f>
        <v>0</v>
      </c>
      <c r="BM457" s="256"/>
      <c r="BN457" s="256"/>
      <c r="BO457" s="256"/>
      <c r="BP457" s="256"/>
      <c r="BQ457" s="255" t="str" cm="1">
        <f t="array" aca="1" ref="BQ457" ca="1">_xlfn.XLOOKUP($A457&amp;$B457,'[5]产值及收款计划（2026）'!$A:$A&amp;'[5]产值及收款计划（2026）'!$B:$B,'[5]产值及收款计划（2026）'!BQ:BQ)</f>
        <v>深圳市建工集团股份有限公司</v>
      </c>
      <c r="BR457" s="256" cm="1">
        <f t="array" aca="1" ref="BR457" ca="1">_xlfn.XLOOKUP($A457&amp;$B457,'[5]产值及收款计划（2026）'!$A:$A&amp;'[5]产值及收款计划（2026）'!$B:$B,'[5]产值及收款计划（2026）'!BR:BR)</f>
        <v>0</v>
      </c>
      <c r="CA457" s="256" cm="1">
        <f t="array" aca="1" ref="CA457" ca="1">_xlfn.XLOOKUP($A457&amp;$B457,'[5]产值及收款计划（2026）'!$A:$A&amp;'[5]产值及收款计划（2026）'!$B:$B,'[5]产值及收款计划（2026）'!CA:CA)</f>
        <v>0</v>
      </c>
      <c r="CB457" s="256" cm="1">
        <f t="array" aca="1" ref="CB457" ca="1">_xlfn.XLOOKUP($A457&amp;$B457,'[5]产值及收款计划（2026）'!$A:$A&amp;'[5]产值及收款计划（2026）'!$B:$B,'[5]产值及收款计划（2026）'!CB:CB)</f>
        <v>0</v>
      </c>
      <c r="CC457" s="256" cm="1">
        <f t="array" aca="1" ref="CC457" ca="1">_xlfn.XLOOKUP($A457&amp;$B457,'[5]产值及收款计划（2026）'!$A:$A&amp;'[5]产值及收款计划（2026）'!$B:$B,'[5]产值及收款计划（2026）'!CC:CC)</f>
        <v>0</v>
      </c>
      <c r="CD457" s="256" cm="1">
        <f t="array" aca="1" ref="CD457" ca="1">_xlfn.XLOOKUP($A457&amp;$B457,'[5]产值及收款计划（2026）'!$A:$A&amp;'[5]产值及收款计划（2026）'!$B:$B,'[5]产值及收款计划（2026）'!CD:CD)</f>
        <v>0</v>
      </c>
      <c r="CE457" s="256" cm="1">
        <f t="array" aca="1" ref="CE457" ca="1">_xlfn.XLOOKUP($A457&amp;$B457,'[5]产值及收款计划（2026）'!$A:$A&amp;'[5]产值及收款计划（2026）'!$B:$B,'[5]产值及收款计划（2026）'!CE:CE)</f>
        <v>0</v>
      </c>
      <c r="CF457" s="256" cm="1">
        <f t="array" aca="1" ref="CF457" ca="1">_xlfn.XLOOKUP($A457&amp;$B457,'[5]产值及收款计划（2026）'!$A:$A&amp;'[5]产值及收款计划（2026）'!$B:$B,'[5]产值及收款计划（2026）'!CF:CF)</f>
        <v>0</v>
      </c>
      <c r="CG457" s="256" cm="1">
        <f t="array" aca="1" ref="CG457" ca="1">_xlfn.XLOOKUP($A457&amp;$B457,'[5]产值及收款计划（2026）'!$A:$A&amp;'[5]产值及收款计划（2026）'!$B:$B,'[5]产值及收款计划（2026）'!CG:CG)</f>
        <v>0</v>
      </c>
      <c r="CH457" s="256" cm="1">
        <f t="array" aca="1" ref="CH457" ca="1">_xlfn.XLOOKUP($A457&amp;$B457,'[5]产值及收款计划（2026）'!$A:$A&amp;'[5]产值及收款计划（2026）'!$B:$B,'[5]产值及收款计划（2026）'!CH:CH)</f>
        <v>0</v>
      </c>
      <c r="CI457" s="256" cm="1">
        <f t="array" aca="1" ref="CI457" ca="1">_xlfn.XLOOKUP($A457&amp;$B457,'[5]产值及收款计划（2026）'!$A:$A&amp;'[5]产值及收款计划（2026）'!$B:$B,'[5]产值及收款计划（2026）'!CI:CI)</f>
        <v>0</v>
      </c>
      <c r="CJ457" s="256" cm="1">
        <f t="array" aca="1" ref="CJ457" ca="1">_xlfn.XLOOKUP($A457&amp;$B457,'[5]产值及收款计划（2026）'!$A:$A&amp;'[5]产值及收款计划（2026）'!$B:$B,'[5]产值及收款计划（2026）'!CJ:CJ)</f>
        <v>0</v>
      </c>
      <c r="CK457" s="256" cm="1">
        <f t="array" aca="1" ref="CK457" ca="1">_xlfn.XLOOKUP($A457&amp;$B457,'[5]产值及收款计划（2026）'!$A:$A&amp;'[5]产值及收款计划（2026）'!$B:$B,'[5]产值及收款计划（2026）'!CK:CK)</f>
        <v>0</v>
      </c>
      <c r="CL457" s="256" cm="1">
        <f t="array" aca="1" ref="CL457" ca="1">_xlfn.XLOOKUP($A457&amp;$B457,'[5]产值及收款计划（2026）'!$A:$A&amp;'[5]产值及收款计划（2026）'!$B:$B,'[5]产值及收款计划（2026）'!CL:CL)</f>
        <v>0</v>
      </c>
      <c r="DA457" s="256" cm="1">
        <f t="array" aca="1" ref="DA457" ca="1">_xlfn.XLOOKUP($A457&amp;$B457,'[5]产值及收款计划（2026）'!$A:$A&amp;'[5]产值及收款计划（2026）'!$B:$B,'[5]产值及收款计划（2026）'!DA:DA)</f>
        <v>0</v>
      </c>
      <c r="DB457" s="256" cm="1">
        <f t="array" aca="1" ref="DB457" ca="1">_xlfn.XLOOKUP($A457&amp;$B457,'[5]产值及收款计划（2026）'!$A:$A&amp;'[5]产值及收款计划（2026）'!$B:$B,'[5]产值及收款计划（2026）'!DB:DB)</f>
        <v>0</v>
      </c>
      <c r="DC457" s="256" cm="1">
        <f t="array" aca="1" ref="DC457" ca="1">_xlfn.XLOOKUP($A457&amp;$B457,'[5]产值及收款计划（2026）'!$A:$A&amp;'[5]产值及收款计划（2026）'!$B:$B,'[5]产值及收款计划（2026）'!DC:DC)</f>
        <v>0</v>
      </c>
      <c r="DD457" s="256" cm="1">
        <f t="array" aca="1" ref="DD457" ca="1">_xlfn.XLOOKUP($A457&amp;$B457,'[5]产值及收款计划（2026）'!$A:$A&amp;'[5]产值及收款计划（2026）'!$B:$B,'[5]产值及收款计划（2026）'!DD:DD)</f>
        <v>0</v>
      </c>
      <c r="DE457" s="256" cm="1">
        <f t="array" aca="1" ref="DE457" ca="1">_xlfn.XLOOKUP($A457&amp;$B457,'[5]产值及收款计划（2026）'!$A:$A&amp;'[5]产值及收款计划（2026）'!$B:$B,'[5]产值及收款计划（2026）'!DE:DE)</f>
        <v>0</v>
      </c>
      <c r="DF457" s="256" cm="1">
        <f t="array" aca="1" ref="DF457" ca="1">_xlfn.XLOOKUP($A457&amp;$B457,'[5]产值及收款计划（2026）'!$A:$A&amp;'[5]产值及收款计划（2026）'!$B:$B,'[5]产值及收款计划（2026）'!DF:DF)</f>
        <v>0</v>
      </c>
      <c r="DG457" s="256" cm="1">
        <f t="array" aca="1" ref="DG457" ca="1">_xlfn.XLOOKUP($A457&amp;$B457,'[5]产值及收款计划（2026）'!$A:$A&amp;'[5]产值及收款计划（2026）'!$B:$B,'[5]产值及收款计划（2026）'!DG:DG)</f>
        <v>0</v>
      </c>
      <c r="DH457" s="256" cm="1">
        <f t="array" aca="1" ref="DH457" ca="1">_xlfn.XLOOKUP($A457&amp;$B457,'[5]产值及收款计划（2026）'!$A:$A&amp;'[5]产值及收款计划（2026）'!$B:$B,'[5]产值及收款计划（2026）'!DH:DH)</f>
        <v>0</v>
      </c>
      <c r="DI457" s="256" cm="1">
        <f t="array" aca="1" ref="DI457" ca="1">_xlfn.XLOOKUP($A457&amp;$B457,'[5]产值及收款计划（2026）'!$A:$A&amp;'[5]产值及收款计划（2026）'!$B:$B,'[5]产值及收款计划（2026）'!DI:DI)</f>
        <v>0</v>
      </c>
      <c r="DJ457" s="256" cm="1">
        <f t="array" aca="1" ref="DJ457" ca="1">_xlfn.XLOOKUP($A457&amp;$B457,'[5]产值及收款计划（2026）'!$A:$A&amp;'[5]产值及收款计划（2026）'!$B:$B,'[5]产值及收款计划（2026）'!DJ:DJ)</f>
        <v>0</v>
      </c>
      <c r="DK457" s="256" cm="1">
        <f t="array" aca="1" ref="DK457" ca="1">_xlfn.XLOOKUP($A457&amp;$B457,'[5]产值及收款计划（2026）'!$A:$A&amp;'[5]产值及收款计划（2026）'!$B:$B,'[5]产值及收款计划（2026）'!DK:DK)</f>
        <v>0</v>
      </c>
      <c r="DL457" s="256" cm="1">
        <f t="array" aca="1" ref="DL457" ca="1">_xlfn.XLOOKUP($A457&amp;$B457,'[5]产值及收款计划（2026）'!$A:$A&amp;'[5]产值及收款计划（2026）'!$B:$B,'[5]产值及收款计划（2026）'!DL:DL)</f>
        <v>0</v>
      </c>
      <c r="DM457" s="264"/>
      <c r="DN457" s="250"/>
    </row>
    <row r="458" spans="1:118" ht="20.25" x14ac:dyDescent="0.15">
      <c r="A458" s="254">
        <f t="shared" ca="1" si="24"/>
        <v>37</v>
      </c>
      <c r="B458" s="254" t="s">
        <v>29</v>
      </c>
      <c r="C458" s="255" t="str" cm="1">
        <f t="array" aca="1" ref="C458" ca="1">_xlfn.XLOOKUP($A458&amp;$B458,'[5]产值及收款计划（2026）'!$A:$A&amp;'[5]产值及收款计划（2026）'!$B:$B,'[5]产值及收款计划（2026）'!C:C)</f>
        <v>ZHT2020102800068</v>
      </c>
      <c r="D458" s="255" t="str" cm="1">
        <f t="array" aca="1" ref="D458" ca="1">_xlfn.XLOOKUP($A458&amp;$B458,'[5]产值及收款计划（2026）'!$A:$A&amp;'[5]产值及收款计划（2026）'!$B:$B,'[5]产值及收款计划（2026）'!D:D)</f>
        <v>新加坡T316智慧工地项目</v>
      </c>
      <c r="E458" s="256" cm="1">
        <f t="array" aca="1" ref="E458" ca="1">_xlfn.XLOOKUP($A458&amp;$B458,'[5]产值及收款计划（2026）'!$A:$A&amp;'[5]产值及收款计划（2026）'!$B:$B,'[5]产值及收款计划（2026）'!E:E)</f>
        <v>403.31880000000001</v>
      </c>
      <c r="F458" s="256" cm="1">
        <f t="array" aca="1" ref="F458" ca="1">_xlfn.XLOOKUP($A458&amp;$B458,'[5]产值及收款计划（2026）'!$A:$A&amp;'[5]产值及收款计划（2026）'!$B:$B,'[5]产值及收款计划（2026）'!F:F)</f>
        <v>403.31880000000001</v>
      </c>
      <c r="G458" s="256" cm="1">
        <f t="array" aca="1" ref="G458" ca="1">_xlfn.XLOOKUP($A458&amp;$B458,'[5]产值及收款计划（2026）'!$A:$A&amp;'[5]产值及收款计划（2026）'!$B:$B,'[5]产值及收款计划（2026）'!G:G)</f>
        <v>215.26179999999999</v>
      </c>
      <c r="H458" s="256" cm="1">
        <f t="array" aca="1" ref="H458" ca="1">_xlfn.XLOOKUP($A458&amp;$B458,'[5]产值及收款计划（2026）'!$A:$A&amp;'[5]产值及收款计划（2026）'!$B:$B,'[5]产值及收款计划（2026）'!H:H)</f>
        <v>157.20179999999999</v>
      </c>
      <c r="I458" s="257" cm="1">
        <f t="array" aca="1" ref="I458" ca="1">_xlfn.XLOOKUP($A458&amp;$B458,'[5]产值及收款计划（2026）'!$A:$A&amp;'[5]产值及收款计划（2026）'!$B:$B,'[5]产值及收款计划（2026）'!I:I)</f>
        <v>0.389770573551245</v>
      </c>
      <c r="J458" s="256" cm="1">
        <f t="array" aca="1" ref="J458" ca="1">_xlfn.XLOOKUP($A458&amp;$B458,'[5]产值及收款计划（2026）'!$A:$A&amp;'[5]产值及收款计划（2026）'!$B:$B,'[5]产值及收款计划（2026）'!J:J)</f>
        <v>0</v>
      </c>
      <c r="K458" s="256" cm="1">
        <f t="array" aca="1" ref="K458" ca="1">_xlfn.XLOOKUP($A458&amp;$B458,'[5]产值及收款计划（2026）'!$A:$A&amp;'[5]产值及收款计划（2026）'!$B:$B,'[5]产值及收款计划（2026）'!K:K)</f>
        <v>0</v>
      </c>
      <c r="L458" s="256" cm="1">
        <f t="array" aca="1" ref="L458" ca="1">_xlfn.XLOOKUP($A458&amp;$B458,'[5]产值及收款计划（2026）'!$A:$A&amp;'[5]产值及收款计划（2026）'!$B:$B,'[5]产值及收款计划（2026）'!L:L)</f>
        <v>0</v>
      </c>
      <c r="M458" s="256" t="str" cm="1">
        <f t="array" aca="1" ref="M458" ca="1">_xlfn.XLOOKUP($A458&amp;$B458,'[5]产值及收款计划（2026）'!$A:$A&amp;'[5]产值及收款计划（2026）'!$B:$B,'[5]产值及收款计划（2026）'!M:M)</f>
        <v>主导</v>
      </c>
      <c r="N458" s="256" t="str" cm="1">
        <f t="array" aca="1" ref="N458" ca="1">_xlfn.XLOOKUP($A458&amp;$B458,'[5]产值及收款计划（2026）'!$A:$A&amp;'[5]产值及收款计划（2026）'!$B:$B,'[5]产值及收款计划（2026）'!N:N)</f>
        <v>许清亮团队</v>
      </c>
      <c r="O458" s="256" t="str" cm="1">
        <f t="array" aca="1" ref="O458" ca="1">_xlfn.XLOOKUP($A458&amp;$B458,'[5]产值及收款计划（2026）'!$A:$A&amp;'[5]产值及收款计划（2026）'!$B:$B,'[5]产值及收款计划（2026）'!O:O)</f>
        <v>明艳丽</v>
      </c>
      <c r="P458" s="255" t="str" cm="1">
        <f t="array" aca="1" ref="P458" ca="1">_xlfn.XLOOKUP($A458&amp;$B458,'[5]产值及收款计划（2026）'!$A:$A&amp;'[5]产值及收款计划（2026）'!$B:$B,'[5]产值及收款计划（2026）'!P:P)</f>
        <v>在建</v>
      </c>
      <c r="Q458" s="256" cm="1">
        <f t="array" aca="1" ref="Q458" ca="1">_xlfn.XLOOKUP($A458&amp;$B458,'[5]产值及收款计划（2026）'!$A:$A&amp;'[5]产值及收款计划（2026）'!$B:$B,'[5]产值及收款计划（2026）'!Q:Q)</f>
        <v>0</v>
      </c>
      <c r="R458" s="256" cm="1">
        <f t="array" aca="1" ref="R458" ca="1">_xlfn.XLOOKUP($A458&amp;$B458,'[5]产值及收款计划（2026）'!$A:$A&amp;'[5]产值及收款计划（2026）'!$B:$B,'[5]产值及收款计划（2026）'!R:R)</f>
        <v>0</v>
      </c>
      <c r="S458" s="256" cm="1">
        <f t="array" aca="1" ref="S458" ca="1">_xlfn.XLOOKUP($A458&amp;$B458,'[5]产值及收款计划（2026）'!$A:$A&amp;'[5]产值及收款计划（2026）'!$B:$B,'[5]产值及收款计划（2026）'!S:S)</f>
        <v>0</v>
      </c>
      <c r="T458" s="256" cm="1">
        <f t="array" aca="1" ref="T458" ca="1">_xlfn.XLOOKUP($A458&amp;$B458,'[5]产值及收款计划（2026）'!$A:$A&amp;'[5]产值及收款计划（2026）'!$B:$B,'[5]产值及收款计划（2026）'!T:T)</f>
        <v>65.021716999999995</v>
      </c>
      <c r="U458" s="256" cm="1">
        <f t="array" aca="1" ref="U458" ca="1">_xlfn.XLOOKUP($A458&amp;$B458,'[5]产值及收款计划（2026）'!$A:$A&amp;'[5]产值及收款计划（2026）'!$B:$B,'[5]产值及收款计划（2026）'!U:U)</f>
        <v>0</v>
      </c>
      <c r="V458" s="256" cm="1">
        <f t="array" aca="1" ref="V458" ca="1">_xlfn.XLOOKUP($A458&amp;$B458,'[5]产值及收款计划（2026）'!$A:$A&amp;'[5]产值及收款计划（2026）'!$B:$B,'[5]产值及收款计划（2026）'!V:V)</f>
        <v>338.29708299999999</v>
      </c>
      <c r="W458" s="256" cm="1">
        <f t="array" aca="1" ref="W458" ca="1">_xlfn.XLOOKUP($A458&amp;$B458,'[5]产值及收款计划（2026）'!$A:$A&amp;'[5]产值及收款计划（2026）'!$B:$B,'[5]产值及收款计划（2026）'!W:W)</f>
        <v>0</v>
      </c>
      <c r="X458" s="256" cm="1">
        <f t="array" aca="1" ref="X458" ca="1">_xlfn.XLOOKUP($A458&amp;$B458,'[5]产值及收款计划（2026）'!$A:$A&amp;'[5]产值及收款计划（2026）'!$B:$B,'[5]产值及收款计划（2026）'!X:X)</f>
        <v>0</v>
      </c>
      <c r="Y458" s="256" cm="1">
        <f t="array" aca="1" ref="Y458" ca="1">_xlfn.XLOOKUP($A458&amp;$B458,'[5]产值及收款计划（2026）'!$A:$A&amp;'[5]产值及收款计划（2026）'!$B:$B,'[5]产值及收款计划（2026）'!Y:Y)</f>
        <v>0</v>
      </c>
      <c r="Z458" s="256" cm="1">
        <f t="array" aca="1" ref="Z458" ca="1">_xlfn.XLOOKUP($A458&amp;$B458,'[5]产值及收款计划（2026）'!$A:$A&amp;'[5]产值及收款计划（2026）'!$B:$B,'[5]产值及收款计划（2026）'!Z:Z)</f>
        <v>0</v>
      </c>
      <c r="AA458" s="256" cm="1">
        <f t="array" aca="1" ref="AA458" ca="1">_xlfn.XLOOKUP($A458&amp;$B458,'[5]产值及收款计划（2026）'!$A:$A&amp;'[5]产值及收款计划（2026）'!$B:$B,'[5]产值及收款计划（2026）'!AA:AA)</f>
        <v>0</v>
      </c>
      <c r="AB458" s="256" cm="1">
        <f t="array" aca="1" ref="AB458" ca="1">_xlfn.XLOOKUP($A458&amp;$B458,'[5]产值及收款计划（2026）'!$A:$A&amp;'[5]产值及收款计划（2026）'!$B:$B,'[5]产值及收款计划（2026）'!AB:AB)</f>
        <v>0</v>
      </c>
      <c r="AC458" s="256" cm="1">
        <f t="array" aca="1" ref="AC458" ca="1">_xlfn.XLOOKUP($A458&amp;$B458,'[5]产值及收款计划（2026）'!$A:$A&amp;'[5]产值及收款计划（2026）'!$B:$B,'[5]产值及收款计划（2026）'!AC:AC)</f>
        <v>0</v>
      </c>
      <c r="AD458" s="256" cm="1">
        <f t="array" aca="1" ref="AD458" ca="1">_xlfn.XLOOKUP($A458&amp;$B458,'[5]产值及收款计划（2026）'!$A:$A&amp;'[5]产值及收款计划（2026）'!$B:$B,'[5]产值及收款计划（2026）'!AD:AD)</f>
        <v>0</v>
      </c>
      <c r="AE458" s="256" cm="1">
        <f t="array" aca="1" ref="AE458" ca="1">_xlfn.XLOOKUP($A458&amp;$B458,'[5]产值及收款计划（2026）'!$A:$A&amp;'[5]产值及收款计划（2026）'!$B:$B,'[5]产值及收款计划（2026）'!AE:AE)</f>
        <v>0</v>
      </c>
      <c r="AF458" s="256" cm="1">
        <f t="array" aca="1" ref="AF458" ca="1">_xlfn.XLOOKUP($A458&amp;$B458,'[5]产值及收款计划（2026）'!$A:$A&amp;'[5]产值及收款计划（2026）'!$B:$B,'[5]产值及收款计划（2026）'!AF:AF)</f>
        <v>0</v>
      </c>
      <c r="AG458" s="256" cm="1">
        <f t="array" aca="1" ref="AG458" ca="1">_xlfn.XLOOKUP($A458&amp;$B458,'[5]产值及收款计划（2026）'!$A:$A&amp;'[5]产值及收款计划（2026）'!$B:$B,'[5]产值及收款计划（2026）'!AG:AG)</f>
        <v>0</v>
      </c>
      <c r="AH458" s="256" cm="1">
        <f t="array" aca="1" ref="AH458" ca="1">_xlfn.XLOOKUP($A458&amp;$B458,'[5]产值及收款计划（2026）'!$A:$A&amp;'[5]产值及收款计划（2026）'!$B:$B,'[5]产值及收款计划（2026）'!AH:AH)</f>
        <v>0</v>
      </c>
      <c r="AI458" s="256" cm="1">
        <f t="array" aca="1" ref="AI458" ca="1">_xlfn.XLOOKUP($A458&amp;$B458,'[5]产值及收款计划（2026）'!$A:$A&amp;'[5]产值及收款计划（2026）'!$B:$B,'[5]产值及收款计划（2026）'!AI:AI)</f>
        <v>0</v>
      </c>
      <c r="AJ458" s="256" cm="1">
        <f t="array" aca="1" ref="AJ458" ca="1">_xlfn.XLOOKUP($A458&amp;$B458,'[5]产值及收款计划（2026）'!$A:$A&amp;'[5]产值及收款计划（2026）'!$B:$B,'[5]产值及收款计划（2026）'!AJ:AJ)</f>
        <v>0</v>
      </c>
      <c r="AK458" s="256" cm="1">
        <f t="array" aca="1" ref="AK458" ca="1">_xlfn.XLOOKUP($A458&amp;$B458,'[5]产值及收款计划（2026）'!$A:$A&amp;'[5]产值及收款计划（2026）'!$B:$B,'[5]产值及收款计划（2026）'!AK:AK)</f>
        <v>0</v>
      </c>
      <c r="AL458" s="256" cm="1">
        <f t="array" aca="1" ref="AL458" ca="1">_xlfn.XLOOKUP($A458&amp;$B458,'[5]产值及收款计划（2026）'!$A:$A&amp;'[5]产值及收款计划（2026）'!$B:$B,'[5]产值及收款计划（2026）'!AL:AL)</f>
        <v>0</v>
      </c>
      <c r="AM458" s="263" t="e" cm="1">
        <f t="array" aca="1" ref="AM458" ca="1">_xlfn.LET(_xlpm.勾选月份状态数组,TRANSPOSE('PPT(12-15页）-TOP10'!$A$3:$A$14),_xlpm.选择数据区,IF('PPT(12-15页）-TOP10'!$E$3="收款",$BA458:$BL458,$AA458:$AL458),SUM(_xlfn._xlws.FILTER(_xlpm.选择数据区,_xlpm.勾选月份状态数组,"")))</f>
        <v>#NAME?</v>
      </c>
      <c r="AN458" s="256" t="e" cm="1">
        <f t="array" aca="1" ref="AN458" ca="1">_xlfn.LET(_xlpm.勾选月份状态数组,TRANSPOSE('PPT(12-15页）-TOP10'!$A$3:$A$14),_xlpm.选择数据区,IF('PPT(12-15页）-TOP10'!$E$3="收款",$DA458:$DL458,$CA458:$CL458),SUM(_xlfn._xlws.FILTER(_xlpm.选择数据区,_xlpm.勾选月份状态数组,"")))</f>
        <v>#NAME?</v>
      </c>
      <c r="AO458" s="256">
        <f ca="1">SUM(CA458:CC458)+SUM(AD458:AL458)</f>
        <v>0</v>
      </c>
      <c r="AP458" s="256"/>
      <c r="AQ458" s="256"/>
      <c r="AR458" s="256"/>
      <c r="AS458" s="256" cm="1">
        <f t="array" aca="1" ref="AS458" ca="1">_xlfn.XLOOKUP($A458&amp;$B458,'[5]产值及收款计划（2026）'!$A:$A&amp;'[5]产值及收款计划（2026）'!$B:$B,'[5]产值及收款计划（2026）'!AS:AS)</f>
        <v>0</v>
      </c>
      <c r="AT458" s="256" cm="1">
        <f t="array" aca="1" ref="AT458" ca="1">_xlfn.XLOOKUP($A458&amp;$B458,'[5]产值及收款计划（2026）'!$A:$A&amp;'[5]产值及收款计划（2026）'!$B:$B,'[5]产值及收款计划（2026）'!AT:AT)</f>
        <v>0</v>
      </c>
      <c r="AU458" s="256" cm="1">
        <f t="array" aca="1" ref="AU458" ca="1">_xlfn.XLOOKUP($A458&amp;$B458,'[5]产值及收款计划（2026）'!$A:$A&amp;'[5]产值及收款计划（2026）'!$B:$B,'[5]产值及收款计划（2026）'!AU:AU)</f>
        <v>0</v>
      </c>
      <c r="AV458" s="256" cm="1">
        <f t="array" aca="1" ref="AV458" ca="1">_xlfn.XLOOKUP($A458&amp;$B458,'[5]产值及收款计划（2026）'!$A:$A&amp;'[5]产值及收款计划（2026）'!$B:$B,'[5]产值及收款计划（2026）'!AV:AV)</f>
        <v>0</v>
      </c>
      <c r="AW458" s="256" cm="1">
        <f t="array" aca="1" ref="AW458" ca="1">_xlfn.XLOOKUP($A458&amp;$B458,'[5]产值及收款计划（2026）'!$A:$A&amp;'[5]产值及收款计划（2026）'!$B:$B,'[5]产值及收款计划（2026）'!AW:AW)</f>
        <v>55.331494999999997</v>
      </c>
      <c r="AX458" s="256" cm="1">
        <f t="array" aca="1" ref="AX458" ca="1">_xlfn.XLOOKUP($A458&amp;$B458,'[5]产值及收款计划（2026）'!$A:$A&amp;'[5]产值及收款计划（2026）'!$B:$B,'[5]产值及收款计划（2026）'!AX:AX)</f>
        <v>0</v>
      </c>
      <c r="AY458" s="256" cm="1">
        <f t="array" aca="1" ref="AY458" ca="1">_xlfn.XLOOKUP($A458&amp;$B458,'[5]产值及收款计划（2026）'!$A:$A&amp;'[5]产值及收款计划（2026）'!$B:$B,'[5]产值及收款计划（2026）'!AY:AY)</f>
        <v>347.98730499999999</v>
      </c>
      <c r="AZ458" s="256" cm="1">
        <f t="array" aca="1" ref="AZ458" ca="1">_xlfn.XLOOKUP($A458&amp;$B458,'[5]产值及收款计划（2026）'!$A:$A&amp;'[5]产值及收款计划（2026）'!$B:$B,'[5]产值及收款计划（2026）'!AZ:AZ)</f>
        <v>9.6902220000000003</v>
      </c>
      <c r="BA458" s="256" cm="1">
        <f t="array" aca="1" ref="BA458" ca="1">_xlfn.XLOOKUP($A458&amp;$B458,'[5]产值及收款计划（2026）'!$A:$A&amp;'[5]产值及收款计划（2026）'!$B:$B,'[5]产值及收款计划（2026）'!BA:BA)</f>
        <v>0</v>
      </c>
      <c r="BB458" s="256" cm="1">
        <f t="array" aca="1" ref="BB458" ca="1">_xlfn.XLOOKUP($A458&amp;$B458,'[5]产值及收款计划（2026）'!$A:$A&amp;'[5]产值及收款计划（2026）'!$B:$B,'[5]产值及收款计划（2026）'!BB:BB)</f>
        <v>0</v>
      </c>
      <c r="BC458" s="256" cm="1">
        <f t="array" aca="1" ref="BC458" ca="1">_xlfn.XLOOKUP($A458&amp;$B458,'[5]产值及收款计划（2026）'!$A:$A&amp;'[5]产值及收款计划（2026）'!$B:$B,'[5]产值及收款计划（2026）'!BC:BC)</f>
        <v>0</v>
      </c>
      <c r="BD458" s="256" cm="1">
        <f t="array" aca="1" ref="BD458" ca="1">_xlfn.XLOOKUP($A458&amp;$B458,'[5]产值及收款计划（2026）'!$A:$A&amp;'[5]产值及收款计划（2026）'!$B:$B,'[5]产值及收款计划（2026）'!BD:BD)</f>
        <v>0</v>
      </c>
      <c r="BE458" s="256" cm="1">
        <f t="array" aca="1" ref="BE458" ca="1">_xlfn.XLOOKUP($A458&amp;$B458,'[5]产值及收款计划（2026）'!$A:$A&amp;'[5]产值及收款计划（2026）'!$B:$B,'[5]产值及收款计划（2026）'!BE:BE)</f>
        <v>0</v>
      </c>
      <c r="BF458" s="256" cm="1">
        <f t="array" aca="1" ref="BF458" ca="1">_xlfn.XLOOKUP($A458&amp;$B458,'[5]产值及收款计划（2026）'!$A:$A&amp;'[5]产值及收款计划（2026）'!$B:$B,'[5]产值及收款计划（2026）'!BF:BF)</f>
        <v>0</v>
      </c>
      <c r="BG458" s="256" cm="1">
        <f t="array" aca="1" ref="BG458" ca="1">_xlfn.XLOOKUP($A458&amp;$B458,'[5]产值及收款计划（2026）'!$A:$A&amp;'[5]产值及收款计划（2026）'!$B:$B,'[5]产值及收款计划（2026）'!BG:BG)</f>
        <v>0</v>
      </c>
      <c r="BH458" s="256" cm="1">
        <f t="array" aca="1" ref="BH458" ca="1">_xlfn.XLOOKUP($A458&amp;$B458,'[5]产值及收款计划（2026）'!$A:$A&amp;'[5]产值及收款计划（2026）'!$B:$B,'[5]产值及收款计划（2026）'!BH:BH)</f>
        <v>0</v>
      </c>
      <c r="BI458" s="256" cm="1">
        <f t="array" aca="1" ref="BI458" ca="1">_xlfn.XLOOKUP($A458&amp;$B458,'[5]产值及收款计划（2026）'!$A:$A&amp;'[5]产值及收款计划（2026）'!$B:$B,'[5]产值及收款计划（2026）'!BI:BI)</f>
        <v>0</v>
      </c>
      <c r="BJ458" s="256" cm="1">
        <f t="array" aca="1" ref="BJ458" ca="1">_xlfn.XLOOKUP($A458&amp;$B458,'[5]产值及收款计划（2026）'!$A:$A&amp;'[5]产值及收款计划（2026）'!$B:$B,'[5]产值及收款计划（2026）'!BJ:BJ)</f>
        <v>0</v>
      </c>
      <c r="BK458" s="256" cm="1">
        <f t="array" aca="1" ref="BK458" ca="1">_xlfn.XLOOKUP($A458&amp;$B458,'[5]产值及收款计划（2026）'!$A:$A&amp;'[5]产值及收款计划（2026）'!$B:$B,'[5]产值及收款计划（2026）'!BK:BK)</f>
        <v>0</v>
      </c>
      <c r="BL458" s="256" cm="1">
        <f t="array" aca="1" ref="BL458" ca="1">_xlfn.XLOOKUP($A458&amp;$B458,'[5]产值及收款计划（2026）'!$A:$A&amp;'[5]产值及收款计划（2026）'!$B:$B,'[5]产值及收款计划（2026）'!BL:BL)</f>
        <v>0</v>
      </c>
      <c r="BM458" s="256"/>
      <c r="BN458" s="256"/>
      <c r="BO458" s="256"/>
      <c r="BP458" s="256"/>
      <c r="BQ458" s="255" t="str" cm="1">
        <f t="array" aca="1" ref="BQ458" ca="1">_xlfn.XLOOKUP($A458&amp;$B458,'[5]产值及收款计划（2026）'!$A:$A&amp;'[5]产值及收款计划（2026）'!$B:$B,'[5]产值及收款计划（2026）'!BQ:BQ)</f>
        <v>上海隧道工程股份（新加坡）有限公司</v>
      </c>
      <c r="BR458" s="256" cm="1">
        <f t="array" aca="1" ref="BR458" ca="1">_xlfn.XLOOKUP($A458&amp;$B458,'[5]产值及收款计划（2026）'!$A:$A&amp;'[5]产值及收款计划（2026）'!$B:$B,'[5]产值及收款计划（2026）'!BR:BR)</f>
        <v>0</v>
      </c>
      <c r="CA458" s="256" cm="1">
        <f t="array" aca="1" ref="CA458" ca="1">_xlfn.XLOOKUP($A458&amp;$B458,'[5]产值及收款计划（2026）'!$A:$A&amp;'[5]产值及收款计划（2026）'!$B:$B,'[5]产值及收款计划（2026）'!CA:CA)</f>
        <v>0</v>
      </c>
      <c r="CB458" s="256" cm="1">
        <f t="array" aca="1" ref="CB458" ca="1">_xlfn.XLOOKUP($A458&amp;$B458,'[5]产值及收款计划（2026）'!$A:$A&amp;'[5]产值及收款计划（2026）'!$B:$B,'[5]产值及收款计划（2026）'!CB:CB)</f>
        <v>0</v>
      </c>
      <c r="CC458" s="256" cm="1">
        <f t="array" aca="1" ref="CC458" ca="1">_xlfn.XLOOKUP($A458&amp;$B458,'[5]产值及收款计划（2026）'!$A:$A&amp;'[5]产值及收款计划（2026）'!$B:$B,'[5]产值及收款计划（2026）'!CC:CC)</f>
        <v>0</v>
      </c>
      <c r="CD458" s="256" cm="1">
        <f t="array" aca="1" ref="CD458" ca="1">_xlfn.XLOOKUP($A458&amp;$B458,'[5]产值及收款计划（2026）'!$A:$A&amp;'[5]产值及收款计划（2026）'!$B:$B,'[5]产值及收款计划（2026）'!CD:CD)</f>
        <v>0</v>
      </c>
      <c r="CE458" s="256" cm="1">
        <f t="array" aca="1" ref="CE458" ca="1">_xlfn.XLOOKUP($A458&amp;$B458,'[5]产值及收款计划（2026）'!$A:$A&amp;'[5]产值及收款计划（2026）'!$B:$B,'[5]产值及收款计划（2026）'!CE:CE)</f>
        <v>0</v>
      </c>
      <c r="CF458" s="256" cm="1">
        <f t="array" aca="1" ref="CF458" ca="1">_xlfn.XLOOKUP($A458&amp;$B458,'[5]产值及收款计划（2026）'!$A:$A&amp;'[5]产值及收款计划（2026）'!$B:$B,'[5]产值及收款计划（2026）'!CF:CF)</f>
        <v>0</v>
      </c>
      <c r="CG458" s="256" cm="1">
        <f t="array" aca="1" ref="CG458" ca="1">_xlfn.XLOOKUP($A458&amp;$B458,'[5]产值及收款计划（2026）'!$A:$A&amp;'[5]产值及收款计划（2026）'!$B:$B,'[5]产值及收款计划（2026）'!CG:CG)</f>
        <v>0</v>
      </c>
      <c r="CH458" s="256" cm="1">
        <f t="array" aca="1" ref="CH458" ca="1">_xlfn.XLOOKUP($A458&amp;$B458,'[5]产值及收款计划（2026）'!$A:$A&amp;'[5]产值及收款计划（2026）'!$B:$B,'[5]产值及收款计划（2026）'!CH:CH)</f>
        <v>0</v>
      </c>
      <c r="CI458" s="256" cm="1">
        <f t="array" aca="1" ref="CI458" ca="1">_xlfn.XLOOKUP($A458&amp;$B458,'[5]产值及收款计划（2026）'!$A:$A&amp;'[5]产值及收款计划（2026）'!$B:$B,'[5]产值及收款计划（2026）'!CI:CI)</f>
        <v>0</v>
      </c>
      <c r="CJ458" s="256" cm="1">
        <f t="array" aca="1" ref="CJ458" ca="1">_xlfn.XLOOKUP($A458&amp;$B458,'[5]产值及收款计划（2026）'!$A:$A&amp;'[5]产值及收款计划（2026）'!$B:$B,'[5]产值及收款计划（2026）'!CJ:CJ)</f>
        <v>0</v>
      </c>
      <c r="CK458" s="256" cm="1">
        <f t="array" aca="1" ref="CK458" ca="1">_xlfn.XLOOKUP($A458&amp;$B458,'[5]产值及收款计划（2026）'!$A:$A&amp;'[5]产值及收款计划（2026）'!$B:$B,'[5]产值及收款计划（2026）'!CK:CK)</f>
        <v>0</v>
      </c>
      <c r="CL458" s="256" cm="1">
        <f t="array" aca="1" ref="CL458" ca="1">_xlfn.XLOOKUP($A458&amp;$B458,'[5]产值及收款计划（2026）'!$A:$A&amp;'[5]产值及收款计划（2026）'!$B:$B,'[5]产值及收款计划（2026）'!CL:CL)</f>
        <v>0</v>
      </c>
      <c r="DA458" s="256" cm="1">
        <f t="array" aca="1" ref="DA458" ca="1">_xlfn.XLOOKUP($A458&amp;$B458,'[5]产值及收款计划（2026）'!$A:$A&amp;'[5]产值及收款计划（2026）'!$B:$B,'[5]产值及收款计划（2026）'!DA:DA)</f>
        <v>0</v>
      </c>
      <c r="DB458" s="256" cm="1">
        <f t="array" aca="1" ref="DB458" ca="1">_xlfn.XLOOKUP($A458&amp;$B458,'[5]产值及收款计划（2026）'!$A:$A&amp;'[5]产值及收款计划（2026）'!$B:$B,'[5]产值及收款计划（2026）'!DB:DB)</f>
        <v>0</v>
      </c>
      <c r="DC458" s="256" cm="1">
        <f t="array" aca="1" ref="DC458" ca="1">_xlfn.XLOOKUP($A458&amp;$B458,'[5]产值及收款计划（2026）'!$A:$A&amp;'[5]产值及收款计划（2026）'!$B:$B,'[5]产值及收款计划（2026）'!DC:DC)</f>
        <v>0</v>
      </c>
      <c r="DD458" s="256" cm="1">
        <f t="array" aca="1" ref="DD458" ca="1">_xlfn.XLOOKUP($A458&amp;$B458,'[5]产值及收款计划（2026）'!$A:$A&amp;'[5]产值及收款计划（2026）'!$B:$B,'[5]产值及收款计划（2026）'!DD:DD)</f>
        <v>0</v>
      </c>
      <c r="DE458" s="256" cm="1">
        <f t="array" aca="1" ref="DE458" ca="1">_xlfn.XLOOKUP($A458&amp;$B458,'[5]产值及收款计划（2026）'!$A:$A&amp;'[5]产值及收款计划（2026）'!$B:$B,'[5]产值及收款计划（2026）'!DE:DE)</f>
        <v>0</v>
      </c>
      <c r="DF458" s="256" cm="1">
        <f t="array" aca="1" ref="DF458" ca="1">_xlfn.XLOOKUP($A458&amp;$B458,'[5]产值及收款计划（2026）'!$A:$A&amp;'[5]产值及收款计划（2026）'!$B:$B,'[5]产值及收款计划（2026）'!DF:DF)</f>
        <v>0</v>
      </c>
      <c r="DG458" s="256" cm="1">
        <f t="array" aca="1" ref="DG458" ca="1">_xlfn.XLOOKUP($A458&amp;$B458,'[5]产值及收款计划（2026）'!$A:$A&amp;'[5]产值及收款计划（2026）'!$B:$B,'[5]产值及收款计划（2026）'!DG:DG)</f>
        <v>0</v>
      </c>
      <c r="DH458" s="256" cm="1">
        <f t="array" aca="1" ref="DH458" ca="1">_xlfn.XLOOKUP($A458&amp;$B458,'[5]产值及收款计划（2026）'!$A:$A&amp;'[5]产值及收款计划（2026）'!$B:$B,'[5]产值及收款计划（2026）'!DH:DH)</f>
        <v>0</v>
      </c>
      <c r="DI458" s="256" cm="1">
        <f t="array" aca="1" ref="DI458" ca="1">_xlfn.XLOOKUP($A458&amp;$B458,'[5]产值及收款计划（2026）'!$A:$A&amp;'[5]产值及收款计划（2026）'!$B:$B,'[5]产值及收款计划（2026）'!DI:DI)</f>
        <v>0</v>
      </c>
      <c r="DJ458" s="256" cm="1">
        <f t="array" aca="1" ref="DJ458" ca="1">_xlfn.XLOOKUP($A458&amp;$B458,'[5]产值及收款计划（2026）'!$A:$A&amp;'[5]产值及收款计划（2026）'!$B:$B,'[5]产值及收款计划（2026）'!DJ:DJ)</f>
        <v>0</v>
      </c>
      <c r="DK458" s="256" cm="1">
        <f t="array" aca="1" ref="DK458" ca="1">_xlfn.XLOOKUP($A458&amp;$B458,'[5]产值及收款计划（2026）'!$A:$A&amp;'[5]产值及收款计划（2026）'!$B:$B,'[5]产值及收款计划（2026）'!DK:DK)</f>
        <v>0</v>
      </c>
      <c r="DL458" s="256" cm="1">
        <f t="array" aca="1" ref="DL458" ca="1">_xlfn.XLOOKUP($A458&amp;$B458,'[5]产值及收款计划（2026）'!$A:$A&amp;'[5]产值及收款计划（2026）'!$B:$B,'[5]产值及收款计划（2026）'!DL:DL)</f>
        <v>0</v>
      </c>
      <c r="DM458" s="264"/>
      <c r="DN458" s="250"/>
    </row>
    <row r="459" spans="1:118" ht="20.25" x14ac:dyDescent="0.15">
      <c r="A459" s="254">
        <f t="shared" ca="1" si="24"/>
        <v>38</v>
      </c>
      <c r="B459" s="254" t="s">
        <v>29</v>
      </c>
      <c r="C459" s="255" t="str" cm="1">
        <f t="array" aca="1" ref="C459" ca="1">_xlfn.XLOOKUP($A459&amp;$B459,'[5]产值及收款计划（2026）'!$A:$A&amp;'[5]产值及收款计划（2026）'!$B:$B,'[5]产值及收款计划（2026）'!C:C)</f>
        <v>ZHT2020112200092</v>
      </c>
      <c r="D459" s="255" t="str" cm="1">
        <f t="array" aca="1" ref="D459" ca="1">_xlfn.XLOOKUP($A459&amp;$B459,'[5]产值及收款计划（2026）'!$A:$A&amp;'[5]产值及收款计划（2026）'!$B:$B,'[5]产值及收款计划（2026）'!D:D)</f>
        <v>新加坡J102智慧工地项目</v>
      </c>
      <c r="E459" s="256" cm="1">
        <f t="array" aca="1" ref="E459" ca="1">_xlfn.XLOOKUP($A459&amp;$B459,'[5]产值及收款计划（2026）'!$A:$A&amp;'[5]产值及收款计划（2026）'!$B:$B,'[5]产值及收款计划（2026）'!E:E)</f>
        <v>161.57650000000001</v>
      </c>
      <c r="F459" s="256" cm="1">
        <f t="array" aca="1" ref="F459" ca="1">_xlfn.XLOOKUP($A459&amp;$B459,'[5]产值及收款计划（2026）'!$A:$A&amp;'[5]产值及收款计划（2026）'!$B:$B,'[5]产值及收款计划（2026）'!F:F)</f>
        <v>161.57650000000001</v>
      </c>
      <c r="G459" s="256" cm="1">
        <f t="array" aca="1" ref="G459" ca="1">_xlfn.XLOOKUP($A459&amp;$B459,'[5]产值及收款计划（2026）'!$A:$A&amp;'[5]产值及收款计划（2026）'!$B:$B,'[5]产值及收款计划（2026）'!G:G)</f>
        <v>96.188999999999993</v>
      </c>
      <c r="H459" s="256" cm="1">
        <f t="array" aca="1" ref="H459" ca="1">_xlfn.XLOOKUP($A459&amp;$B459,'[5]产值及收款计划（2026）'!$A:$A&amp;'[5]产值及收款计划（2026）'!$B:$B,'[5]产值及收款计划（2026）'!H:H)</f>
        <v>50.576500000000003</v>
      </c>
      <c r="I459" s="257" cm="1">
        <f t="array" aca="1" ref="I459" ca="1">_xlfn.XLOOKUP($A459&amp;$B459,'[5]产值及收款计划（2026）'!$A:$A&amp;'[5]产值及收款计划（2026）'!$B:$B,'[5]产值及收款计划（2026）'!I:I)</f>
        <v>0.31301891054701603</v>
      </c>
      <c r="J459" s="256" cm="1">
        <f t="array" aca="1" ref="J459" ca="1">_xlfn.XLOOKUP($A459&amp;$B459,'[5]产值及收款计划（2026）'!$A:$A&amp;'[5]产值及收款计划（2026）'!$B:$B,'[5]产值及收款计划（2026）'!J:J)</f>
        <v>0</v>
      </c>
      <c r="K459" s="256" cm="1">
        <f t="array" aca="1" ref="K459" ca="1">_xlfn.XLOOKUP($A459&amp;$B459,'[5]产值及收款计划（2026）'!$A:$A&amp;'[5]产值及收款计划（2026）'!$B:$B,'[5]产值及收款计划（2026）'!K:K)</f>
        <v>0</v>
      </c>
      <c r="L459" s="256" cm="1">
        <f t="array" aca="1" ref="L459" ca="1">_xlfn.XLOOKUP($A459&amp;$B459,'[5]产值及收款计划（2026）'!$A:$A&amp;'[5]产值及收款计划（2026）'!$B:$B,'[5]产值及收款计划（2026）'!L:L)</f>
        <v>0</v>
      </c>
      <c r="M459" s="256" t="str" cm="1">
        <f t="array" aca="1" ref="M459" ca="1">_xlfn.XLOOKUP($A459&amp;$B459,'[5]产值及收款计划（2026）'!$A:$A&amp;'[5]产值及收款计划（2026）'!$B:$B,'[5]产值及收款计划（2026）'!M:M)</f>
        <v>主导</v>
      </c>
      <c r="N459" s="256" t="str" cm="1">
        <f t="array" aca="1" ref="N459" ca="1">_xlfn.XLOOKUP($A459&amp;$B459,'[5]产值及收款计划（2026）'!$A:$A&amp;'[5]产值及收款计划（2026）'!$B:$B,'[5]产值及收款计划（2026）'!N:N)</f>
        <v>许清亮团队</v>
      </c>
      <c r="O459" s="256" t="str" cm="1">
        <f t="array" aca="1" ref="O459" ca="1">_xlfn.XLOOKUP($A459&amp;$B459,'[5]产值及收款计划（2026）'!$A:$A&amp;'[5]产值及收款计划（2026）'!$B:$B,'[5]产值及收款计划（2026）'!O:O)</f>
        <v>明艳丽</v>
      </c>
      <c r="P459" s="255" t="str" cm="1">
        <f t="array" aca="1" ref="P459" ca="1">_xlfn.XLOOKUP($A459&amp;$B459,'[5]产值及收款计划（2026）'!$A:$A&amp;'[5]产值及收款计划（2026）'!$B:$B,'[5]产值及收款计划（2026）'!P:P)</f>
        <v>在建</v>
      </c>
      <c r="Q459" s="256" cm="1">
        <f t="array" aca="1" ref="Q459" ca="1">_xlfn.XLOOKUP($A459&amp;$B459,'[5]产值及收款计划（2026）'!$A:$A&amp;'[5]产值及收款计划（2026）'!$B:$B,'[5]产值及收款计划（2026）'!Q:Q)</f>
        <v>0</v>
      </c>
      <c r="R459" s="256" cm="1">
        <f t="array" aca="1" ref="R459" ca="1">_xlfn.XLOOKUP($A459&amp;$B459,'[5]产值及收款计划（2026）'!$A:$A&amp;'[5]产值及收款计划（2026）'!$B:$B,'[5]产值及收款计划（2026）'!R:R)</f>
        <v>0</v>
      </c>
      <c r="S459" s="256" cm="1">
        <f t="array" aca="1" ref="S459" ca="1">_xlfn.XLOOKUP($A459&amp;$B459,'[5]产值及收款计划（2026）'!$A:$A&amp;'[5]产值及收款计划（2026）'!$B:$B,'[5]产值及收款计划（2026）'!S:S)</f>
        <v>0</v>
      </c>
      <c r="T459" s="256" cm="1">
        <f t="array" aca="1" ref="T459" ca="1">_xlfn.XLOOKUP($A459&amp;$B459,'[5]产值及收款计划（2026）'!$A:$A&amp;'[5]产值及收款计划（2026）'!$B:$B,'[5]产值及收款计划（2026）'!T:T)</f>
        <v>73.735845999999995</v>
      </c>
      <c r="U459" s="256" cm="1">
        <f t="array" aca="1" ref="U459" ca="1">_xlfn.XLOOKUP($A459&amp;$B459,'[5]产值及收款计划（2026）'!$A:$A&amp;'[5]产值及收款计划（2026）'!$B:$B,'[5]产值及收款计划（2026）'!U:U)</f>
        <v>0</v>
      </c>
      <c r="V459" s="256" cm="1">
        <f t="array" aca="1" ref="V459" ca="1">_xlfn.XLOOKUP($A459&amp;$B459,'[5]产值及收款计划（2026）'!$A:$A&amp;'[5]产值及收款计划（2026）'!$B:$B,'[5]产值及收款计划（2026）'!V:V)</f>
        <v>87.840654000000001</v>
      </c>
      <c r="W459" s="256" cm="1">
        <f t="array" aca="1" ref="W459" ca="1">_xlfn.XLOOKUP($A459&amp;$B459,'[5]产值及收款计划（2026）'!$A:$A&amp;'[5]产值及收款计划（2026）'!$B:$B,'[5]产值及收款计划（2026）'!W:W)</f>
        <v>0</v>
      </c>
      <c r="X459" s="256" cm="1">
        <f t="array" aca="1" ref="X459" ca="1">_xlfn.XLOOKUP($A459&amp;$B459,'[5]产值及收款计划（2026）'!$A:$A&amp;'[5]产值及收款计划（2026）'!$B:$B,'[5]产值及收款计划（2026）'!X:X)</f>
        <v>0</v>
      </c>
      <c r="Y459" s="256" cm="1">
        <f t="array" aca="1" ref="Y459" ca="1">_xlfn.XLOOKUP($A459&amp;$B459,'[5]产值及收款计划（2026）'!$A:$A&amp;'[5]产值及收款计划（2026）'!$B:$B,'[5]产值及收款计划（2026）'!Y:Y)</f>
        <v>0</v>
      </c>
      <c r="Z459" s="256" cm="1">
        <f t="array" aca="1" ref="Z459" ca="1">_xlfn.XLOOKUP($A459&amp;$B459,'[5]产值及收款计划（2026）'!$A:$A&amp;'[5]产值及收款计划（2026）'!$B:$B,'[5]产值及收款计划（2026）'!Z:Z)</f>
        <v>0</v>
      </c>
      <c r="AA459" s="256" cm="1">
        <f t="array" aca="1" ref="AA459" ca="1">_xlfn.XLOOKUP($A459&amp;$B459,'[5]产值及收款计划（2026）'!$A:$A&amp;'[5]产值及收款计划（2026）'!$B:$B,'[5]产值及收款计划（2026）'!AA:AA)</f>
        <v>0</v>
      </c>
      <c r="AB459" s="256" cm="1">
        <f t="array" aca="1" ref="AB459" ca="1">_xlfn.XLOOKUP($A459&amp;$B459,'[5]产值及收款计划（2026）'!$A:$A&amp;'[5]产值及收款计划（2026）'!$B:$B,'[5]产值及收款计划（2026）'!AB:AB)</f>
        <v>0</v>
      </c>
      <c r="AC459" s="256" cm="1">
        <f t="array" aca="1" ref="AC459" ca="1">_xlfn.XLOOKUP($A459&amp;$B459,'[5]产值及收款计划（2026）'!$A:$A&amp;'[5]产值及收款计划（2026）'!$B:$B,'[5]产值及收款计划（2026）'!AC:AC)</f>
        <v>0</v>
      </c>
      <c r="AD459" s="256" cm="1">
        <f t="array" aca="1" ref="AD459" ca="1">_xlfn.XLOOKUP($A459&amp;$B459,'[5]产值及收款计划（2026）'!$A:$A&amp;'[5]产值及收款计划（2026）'!$B:$B,'[5]产值及收款计划（2026）'!AD:AD)</f>
        <v>0</v>
      </c>
      <c r="AE459" s="256" cm="1">
        <f t="array" aca="1" ref="AE459" ca="1">_xlfn.XLOOKUP($A459&amp;$B459,'[5]产值及收款计划（2026）'!$A:$A&amp;'[5]产值及收款计划（2026）'!$B:$B,'[5]产值及收款计划（2026）'!AE:AE)</f>
        <v>0</v>
      </c>
      <c r="AF459" s="256" cm="1">
        <f t="array" aca="1" ref="AF459" ca="1">_xlfn.XLOOKUP($A459&amp;$B459,'[5]产值及收款计划（2026）'!$A:$A&amp;'[5]产值及收款计划（2026）'!$B:$B,'[5]产值及收款计划（2026）'!AF:AF)</f>
        <v>0</v>
      </c>
      <c r="AG459" s="256" cm="1">
        <f t="array" aca="1" ref="AG459" ca="1">_xlfn.XLOOKUP($A459&amp;$B459,'[5]产值及收款计划（2026）'!$A:$A&amp;'[5]产值及收款计划（2026）'!$B:$B,'[5]产值及收款计划（2026）'!AG:AG)</f>
        <v>0</v>
      </c>
      <c r="AH459" s="256" cm="1">
        <f t="array" aca="1" ref="AH459" ca="1">_xlfn.XLOOKUP($A459&amp;$B459,'[5]产值及收款计划（2026）'!$A:$A&amp;'[5]产值及收款计划（2026）'!$B:$B,'[5]产值及收款计划（2026）'!AH:AH)</f>
        <v>0</v>
      </c>
      <c r="AI459" s="256" cm="1">
        <f t="array" aca="1" ref="AI459" ca="1">_xlfn.XLOOKUP($A459&amp;$B459,'[5]产值及收款计划（2026）'!$A:$A&amp;'[5]产值及收款计划（2026）'!$B:$B,'[5]产值及收款计划（2026）'!AI:AI)</f>
        <v>0</v>
      </c>
      <c r="AJ459" s="256" cm="1">
        <f t="array" aca="1" ref="AJ459" ca="1">_xlfn.XLOOKUP($A459&amp;$B459,'[5]产值及收款计划（2026）'!$A:$A&amp;'[5]产值及收款计划（2026）'!$B:$B,'[5]产值及收款计划（2026）'!AJ:AJ)</f>
        <v>0</v>
      </c>
      <c r="AK459" s="256" cm="1">
        <f t="array" aca="1" ref="AK459" ca="1">_xlfn.XLOOKUP($A459&amp;$B459,'[5]产值及收款计划（2026）'!$A:$A&amp;'[5]产值及收款计划（2026）'!$B:$B,'[5]产值及收款计划（2026）'!AK:AK)</f>
        <v>0</v>
      </c>
      <c r="AL459" s="256" cm="1">
        <f t="array" aca="1" ref="AL459" ca="1">_xlfn.XLOOKUP($A459&amp;$B459,'[5]产值及收款计划（2026）'!$A:$A&amp;'[5]产值及收款计划（2026）'!$B:$B,'[5]产值及收款计划（2026）'!AL:AL)</f>
        <v>0</v>
      </c>
      <c r="AM459" s="263" t="e" cm="1">
        <f t="array" aca="1" ref="AM459" ca="1">_xlfn.LET(_xlpm.勾选月份状态数组,TRANSPOSE('PPT(12-15页）-TOP10'!$A$3:$A$14),_xlpm.选择数据区,IF('PPT(12-15页）-TOP10'!$E$3="收款",$BA459:$BL459,$AA459:$AL459),SUM(_xlfn._xlws.FILTER(_xlpm.选择数据区,_xlpm.勾选月份状态数组,"")))</f>
        <v>#NAME?</v>
      </c>
      <c r="AN459" s="256" t="e" cm="1">
        <f t="array" aca="1" ref="AN459" ca="1">_xlfn.LET(_xlpm.勾选月份状态数组,TRANSPOSE('PPT(12-15页）-TOP10'!$A$3:$A$14),_xlpm.选择数据区,IF('PPT(12-15页）-TOP10'!$E$3="收款",$DA459:$DL459,$CA459:$CL459),SUM(_xlfn._xlws.FILTER(_xlpm.选择数据区,_xlpm.勾选月份状态数组,"")))</f>
        <v>#NAME?</v>
      </c>
      <c r="AO459" s="256">
        <f ca="1">SUM(CA459:CC459)+SUM(AD459:AL459)</f>
        <v>0</v>
      </c>
      <c r="AP459" s="256"/>
      <c r="AQ459" s="256"/>
      <c r="AR459" s="256"/>
      <c r="AS459" s="256" cm="1">
        <f t="array" aca="1" ref="AS459" ca="1">_xlfn.XLOOKUP($A459&amp;$B459,'[5]产值及收款计划（2026）'!$A:$A&amp;'[5]产值及收款计划（2026）'!$B:$B,'[5]产值及收款计划（2026）'!AS:AS)</f>
        <v>0</v>
      </c>
      <c r="AT459" s="256" cm="1">
        <f t="array" aca="1" ref="AT459" ca="1">_xlfn.XLOOKUP($A459&amp;$B459,'[5]产值及收款计划（2026）'!$A:$A&amp;'[5]产值及收款计划（2026）'!$B:$B,'[5]产值及收款计划（2026）'!AT:AT)</f>
        <v>0</v>
      </c>
      <c r="AU459" s="256" cm="1">
        <f t="array" aca="1" ref="AU459" ca="1">_xlfn.XLOOKUP($A459&amp;$B459,'[5]产值及收款计划（2026）'!$A:$A&amp;'[5]产值及收款计划（2026）'!$B:$B,'[5]产值及收款计划（2026）'!AU:AU)</f>
        <v>0</v>
      </c>
      <c r="AV459" s="256" cm="1">
        <f t="array" aca="1" ref="AV459" ca="1">_xlfn.XLOOKUP($A459&amp;$B459,'[5]产值及收款计划（2026）'!$A:$A&amp;'[5]产值及收款计划（2026）'!$B:$B,'[5]产值及收款计划（2026）'!AV:AV)</f>
        <v>0</v>
      </c>
      <c r="AW459" s="256" cm="1">
        <f t="array" aca="1" ref="AW459" ca="1">_xlfn.XLOOKUP($A459&amp;$B459,'[5]产值及收款计划（2026）'!$A:$A&amp;'[5]产值及收款计划（2026）'!$B:$B,'[5]产值及收款计划（2026）'!AW:AW)</f>
        <v>13.449903000000001</v>
      </c>
      <c r="AX459" s="256" cm="1">
        <f t="array" aca="1" ref="AX459" ca="1">_xlfn.XLOOKUP($A459&amp;$B459,'[5]产值及收款计划（2026）'!$A:$A&amp;'[5]产值及收款计划（2026）'!$B:$B,'[5]产值及收款计划（2026）'!AX:AX)</f>
        <v>0</v>
      </c>
      <c r="AY459" s="256" cm="1">
        <f t="array" aca="1" ref="AY459" ca="1">_xlfn.XLOOKUP($A459&amp;$B459,'[5]产值及收款计划（2026）'!$A:$A&amp;'[5]产值及收款计划（2026）'!$B:$B,'[5]产值及收款计划（2026）'!AY:AY)</f>
        <v>148.126597</v>
      </c>
      <c r="AZ459" s="256" cm="1">
        <f t="array" aca="1" ref="AZ459" ca="1">_xlfn.XLOOKUP($A459&amp;$B459,'[5]产值及收款计划（2026）'!$A:$A&amp;'[5]产值及收款计划（2026）'!$B:$B,'[5]产值及收款计划（2026）'!AZ:AZ)</f>
        <v>60.285943000000003</v>
      </c>
      <c r="BA459" s="256" cm="1">
        <f t="array" aca="1" ref="BA459" ca="1">_xlfn.XLOOKUP($A459&amp;$B459,'[5]产值及收款计划（2026）'!$A:$A&amp;'[5]产值及收款计划（2026）'!$B:$B,'[5]产值及收款计划（2026）'!BA:BA)</f>
        <v>0</v>
      </c>
      <c r="BB459" s="256" cm="1">
        <f t="array" aca="1" ref="BB459" ca="1">_xlfn.XLOOKUP($A459&amp;$B459,'[5]产值及收款计划（2026）'!$A:$A&amp;'[5]产值及收款计划（2026）'!$B:$B,'[5]产值及收款计划（2026）'!BB:BB)</f>
        <v>0</v>
      </c>
      <c r="BC459" s="256" cm="1">
        <f t="array" aca="1" ref="BC459" ca="1">_xlfn.XLOOKUP($A459&amp;$B459,'[5]产值及收款计划（2026）'!$A:$A&amp;'[5]产值及收款计划（2026）'!$B:$B,'[5]产值及收款计划（2026）'!BC:BC)</f>
        <v>0</v>
      </c>
      <c r="BD459" s="256" cm="1">
        <f t="array" aca="1" ref="BD459" ca="1">_xlfn.XLOOKUP($A459&amp;$B459,'[5]产值及收款计划（2026）'!$A:$A&amp;'[5]产值及收款计划（2026）'!$B:$B,'[5]产值及收款计划（2026）'!BD:BD)</f>
        <v>0</v>
      </c>
      <c r="BE459" s="256" cm="1">
        <f t="array" aca="1" ref="BE459" ca="1">_xlfn.XLOOKUP($A459&amp;$B459,'[5]产值及收款计划（2026）'!$A:$A&amp;'[5]产值及收款计划（2026）'!$B:$B,'[5]产值及收款计划（2026）'!BE:BE)</f>
        <v>0</v>
      </c>
      <c r="BF459" s="256" cm="1">
        <f t="array" aca="1" ref="BF459" ca="1">_xlfn.XLOOKUP($A459&amp;$B459,'[5]产值及收款计划（2026）'!$A:$A&amp;'[5]产值及收款计划（2026）'!$B:$B,'[5]产值及收款计划（2026）'!BF:BF)</f>
        <v>0</v>
      </c>
      <c r="BG459" s="256" cm="1">
        <f t="array" aca="1" ref="BG459" ca="1">_xlfn.XLOOKUP($A459&amp;$B459,'[5]产值及收款计划（2026）'!$A:$A&amp;'[5]产值及收款计划（2026）'!$B:$B,'[5]产值及收款计划（2026）'!BG:BG)</f>
        <v>0</v>
      </c>
      <c r="BH459" s="256" cm="1">
        <f t="array" aca="1" ref="BH459" ca="1">_xlfn.XLOOKUP($A459&amp;$B459,'[5]产值及收款计划（2026）'!$A:$A&amp;'[5]产值及收款计划（2026）'!$B:$B,'[5]产值及收款计划（2026）'!BH:BH)</f>
        <v>0</v>
      </c>
      <c r="BI459" s="256" cm="1">
        <f t="array" aca="1" ref="BI459" ca="1">_xlfn.XLOOKUP($A459&amp;$B459,'[5]产值及收款计划（2026）'!$A:$A&amp;'[5]产值及收款计划（2026）'!$B:$B,'[5]产值及收款计划（2026）'!BI:BI)</f>
        <v>0</v>
      </c>
      <c r="BJ459" s="256" cm="1">
        <f t="array" aca="1" ref="BJ459" ca="1">_xlfn.XLOOKUP($A459&amp;$B459,'[5]产值及收款计划（2026）'!$A:$A&amp;'[5]产值及收款计划（2026）'!$B:$B,'[5]产值及收款计划（2026）'!BJ:BJ)</f>
        <v>0</v>
      </c>
      <c r="BK459" s="256" cm="1">
        <f t="array" aca="1" ref="BK459" ca="1">_xlfn.XLOOKUP($A459&amp;$B459,'[5]产值及收款计划（2026）'!$A:$A&amp;'[5]产值及收款计划（2026）'!$B:$B,'[5]产值及收款计划（2026）'!BK:BK)</f>
        <v>0</v>
      </c>
      <c r="BL459" s="256" cm="1">
        <f t="array" aca="1" ref="BL459" ca="1">_xlfn.XLOOKUP($A459&amp;$B459,'[5]产值及收款计划（2026）'!$A:$A&amp;'[5]产值及收款计划（2026）'!$B:$B,'[5]产值及收款计划（2026）'!BL:BL)</f>
        <v>0</v>
      </c>
      <c r="BM459" s="256"/>
      <c r="BN459" s="256"/>
      <c r="BO459" s="256"/>
      <c r="BP459" s="256"/>
      <c r="BQ459" s="255" t="str" cm="1">
        <f t="array" aca="1" ref="BQ459" ca="1">_xlfn.XLOOKUP($A459&amp;$B459,'[5]产值及收款计划（2026）'!$A:$A&amp;'[5]产值及收款计划（2026）'!$B:$B,'[5]产值及收款计划（2026）'!BQ:BQ)</f>
        <v>上海隧道工程股份（新加坡）有限公司</v>
      </c>
      <c r="BR459" s="256" cm="1">
        <f t="array" aca="1" ref="BR459" ca="1">_xlfn.XLOOKUP($A459&amp;$B459,'[5]产值及收款计划（2026）'!$A:$A&amp;'[5]产值及收款计划（2026）'!$B:$B,'[5]产值及收款计划（2026）'!BR:BR)</f>
        <v>0</v>
      </c>
      <c r="CA459" s="256" cm="1">
        <f t="array" aca="1" ref="CA459" ca="1">_xlfn.XLOOKUP($A459&amp;$B459,'[5]产值及收款计划（2026）'!$A:$A&amp;'[5]产值及收款计划（2026）'!$B:$B,'[5]产值及收款计划（2026）'!CA:CA)</f>
        <v>0</v>
      </c>
      <c r="CB459" s="256" cm="1">
        <f t="array" aca="1" ref="CB459" ca="1">_xlfn.XLOOKUP($A459&amp;$B459,'[5]产值及收款计划（2026）'!$A:$A&amp;'[5]产值及收款计划（2026）'!$B:$B,'[5]产值及收款计划（2026）'!CB:CB)</f>
        <v>0</v>
      </c>
      <c r="CC459" s="256" cm="1">
        <f t="array" aca="1" ref="CC459" ca="1">_xlfn.XLOOKUP($A459&amp;$B459,'[5]产值及收款计划（2026）'!$A:$A&amp;'[5]产值及收款计划（2026）'!$B:$B,'[5]产值及收款计划（2026）'!CC:CC)</f>
        <v>0</v>
      </c>
      <c r="CD459" s="256" cm="1">
        <f t="array" aca="1" ref="CD459" ca="1">_xlfn.XLOOKUP($A459&amp;$B459,'[5]产值及收款计划（2026）'!$A:$A&amp;'[5]产值及收款计划（2026）'!$B:$B,'[5]产值及收款计划（2026）'!CD:CD)</f>
        <v>0</v>
      </c>
      <c r="CE459" s="256" cm="1">
        <f t="array" aca="1" ref="CE459" ca="1">_xlfn.XLOOKUP($A459&amp;$B459,'[5]产值及收款计划（2026）'!$A:$A&amp;'[5]产值及收款计划（2026）'!$B:$B,'[5]产值及收款计划（2026）'!CE:CE)</f>
        <v>0</v>
      </c>
      <c r="CF459" s="256" cm="1">
        <f t="array" aca="1" ref="CF459" ca="1">_xlfn.XLOOKUP($A459&amp;$B459,'[5]产值及收款计划（2026）'!$A:$A&amp;'[5]产值及收款计划（2026）'!$B:$B,'[5]产值及收款计划（2026）'!CF:CF)</f>
        <v>0</v>
      </c>
      <c r="CG459" s="256" cm="1">
        <f t="array" aca="1" ref="CG459" ca="1">_xlfn.XLOOKUP($A459&amp;$B459,'[5]产值及收款计划（2026）'!$A:$A&amp;'[5]产值及收款计划（2026）'!$B:$B,'[5]产值及收款计划（2026）'!CG:CG)</f>
        <v>0</v>
      </c>
      <c r="CH459" s="256" cm="1">
        <f t="array" aca="1" ref="CH459" ca="1">_xlfn.XLOOKUP($A459&amp;$B459,'[5]产值及收款计划（2026）'!$A:$A&amp;'[5]产值及收款计划（2026）'!$B:$B,'[5]产值及收款计划（2026）'!CH:CH)</f>
        <v>0</v>
      </c>
      <c r="CI459" s="256" cm="1">
        <f t="array" aca="1" ref="CI459" ca="1">_xlfn.XLOOKUP($A459&amp;$B459,'[5]产值及收款计划（2026）'!$A:$A&amp;'[5]产值及收款计划（2026）'!$B:$B,'[5]产值及收款计划（2026）'!CI:CI)</f>
        <v>0</v>
      </c>
      <c r="CJ459" s="256" cm="1">
        <f t="array" aca="1" ref="CJ459" ca="1">_xlfn.XLOOKUP($A459&amp;$B459,'[5]产值及收款计划（2026）'!$A:$A&amp;'[5]产值及收款计划（2026）'!$B:$B,'[5]产值及收款计划（2026）'!CJ:CJ)</f>
        <v>0</v>
      </c>
      <c r="CK459" s="256" cm="1">
        <f t="array" aca="1" ref="CK459" ca="1">_xlfn.XLOOKUP($A459&amp;$B459,'[5]产值及收款计划（2026）'!$A:$A&amp;'[5]产值及收款计划（2026）'!$B:$B,'[5]产值及收款计划（2026）'!CK:CK)</f>
        <v>0</v>
      </c>
      <c r="CL459" s="256" cm="1">
        <f t="array" aca="1" ref="CL459" ca="1">_xlfn.XLOOKUP($A459&amp;$B459,'[5]产值及收款计划（2026）'!$A:$A&amp;'[5]产值及收款计划（2026）'!$B:$B,'[5]产值及收款计划（2026）'!CL:CL)</f>
        <v>0</v>
      </c>
      <c r="DA459" s="256" cm="1">
        <f t="array" aca="1" ref="DA459" ca="1">_xlfn.XLOOKUP($A459&amp;$B459,'[5]产值及收款计划（2026）'!$A:$A&amp;'[5]产值及收款计划（2026）'!$B:$B,'[5]产值及收款计划（2026）'!DA:DA)</f>
        <v>0</v>
      </c>
      <c r="DB459" s="256" cm="1">
        <f t="array" aca="1" ref="DB459" ca="1">_xlfn.XLOOKUP($A459&amp;$B459,'[5]产值及收款计划（2026）'!$A:$A&amp;'[5]产值及收款计划（2026）'!$B:$B,'[5]产值及收款计划（2026）'!DB:DB)</f>
        <v>0</v>
      </c>
      <c r="DC459" s="256" cm="1">
        <f t="array" aca="1" ref="DC459" ca="1">_xlfn.XLOOKUP($A459&amp;$B459,'[5]产值及收款计划（2026）'!$A:$A&amp;'[5]产值及收款计划（2026）'!$B:$B,'[5]产值及收款计划（2026）'!DC:DC)</f>
        <v>0</v>
      </c>
      <c r="DD459" s="256" cm="1">
        <f t="array" aca="1" ref="DD459" ca="1">_xlfn.XLOOKUP($A459&amp;$B459,'[5]产值及收款计划（2026）'!$A:$A&amp;'[5]产值及收款计划（2026）'!$B:$B,'[5]产值及收款计划（2026）'!DD:DD)</f>
        <v>0</v>
      </c>
      <c r="DE459" s="256" cm="1">
        <f t="array" aca="1" ref="DE459" ca="1">_xlfn.XLOOKUP($A459&amp;$B459,'[5]产值及收款计划（2026）'!$A:$A&amp;'[5]产值及收款计划（2026）'!$B:$B,'[5]产值及收款计划（2026）'!DE:DE)</f>
        <v>0</v>
      </c>
      <c r="DF459" s="256" cm="1">
        <f t="array" aca="1" ref="DF459" ca="1">_xlfn.XLOOKUP($A459&amp;$B459,'[5]产值及收款计划（2026）'!$A:$A&amp;'[5]产值及收款计划（2026）'!$B:$B,'[5]产值及收款计划（2026）'!DF:DF)</f>
        <v>0</v>
      </c>
      <c r="DG459" s="256" cm="1">
        <f t="array" aca="1" ref="DG459" ca="1">_xlfn.XLOOKUP($A459&amp;$B459,'[5]产值及收款计划（2026）'!$A:$A&amp;'[5]产值及收款计划（2026）'!$B:$B,'[5]产值及收款计划（2026）'!DG:DG)</f>
        <v>0</v>
      </c>
      <c r="DH459" s="256" cm="1">
        <f t="array" aca="1" ref="DH459" ca="1">_xlfn.XLOOKUP($A459&amp;$B459,'[5]产值及收款计划（2026）'!$A:$A&amp;'[5]产值及收款计划（2026）'!$B:$B,'[5]产值及收款计划（2026）'!DH:DH)</f>
        <v>0</v>
      </c>
      <c r="DI459" s="256" cm="1">
        <f t="array" aca="1" ref="DI459" ca="1">_xlfn.XLOOKUP($A459&amp;$B459,'[5]产值及收款计划（2026）'!$A:$A&amp;'[5]产值及收款计划（2026）'!$B:$B,'[5]产值及收款计划（2026）'!DI:DI)</f>
        <v>0</v>
      </c>
      <c r="DJ459" s="256" cm="1">
        <f t="array" aca="1" ref="DJ459" ca="1">_xlfn.XLOOKUP($A459&amp;$B459,'[5]产值及收款计划（2026）'!$A:$A&amp;'[5]产值及收款计划（2026）'!$B:$B,'[5]产值及收款计划（2026）'!DJ:DJ)</f>
        <v>0</v>
      </c>
      <c r="DK459" s="256" cm="1">
        <f t="array" aca="1" ref="DK459" ca="1">_xlfn.XLOOKUP($A459&amp;$B459,'[5]产值及收款计划（2026）'!$A:$A&amp;'[5]产值及收款计划（2026）'!$B:$B,'[5]产值及收款计划（2026）'!DK:DK)</f>
        <v>0</v>
      </c>
      <c r="DL459" s="256" cm="1">
        <f t="array" aca="1" ref="DL459" ca="1">_xlfn.XLOOKUP($A459&amp;$B459,'[5]产值及收款计划（2026）'!$A:$A&amp;'[5]产值及收款计划（2026）'!$B:$B,'[5]产值及收款计划（2026）'!DL:DL)</f>
        <v>0</v>
      </c>
      <c r="DM459" s="264"/>
      <c r="DN459" s="250"/>
    </row>
    <row r="460" spans="1:118" ht="20.25" x14ac:dyDescent="0.15">
      <c r="A460" s="254">
        <f t="shared" ca="1" si="24"/>
        <v>39</v>
      </c>
      <c r="B460" s="254" t="s">
        <v>29</v>
      </c>
      <c r="C460" s="255" t="str" cm="1">
        <f t="array" aca="1" ref="C460" ca="1">_xlfn.XLOOKUP($A460&amp;$B460,'[5]产值及收款计划（2026）'!$A:$A&amp;'[5]产值及收款计划（2026）'!$B:$B,'[5]产值及收款计划（2026）'!C:C)</f>
        <v>ZHT2020120700105</v>
      </c>
      <c r="D460" s="255" t="str" cm="1">
        <f t="array" aca="1" ref="D460" ca="1">_xlfn.XLOOKUP($A460&amp;$B460,'[5]产值及收款计划（2026）'!$A:$A&amp;'[5]产值及收款计划（2026）'!$B:$B,'[5]产值及收款计划（2026）'!D:D)</f>
        <v>地下院平移-深圳市龙华区人民检察院办案及专业技术用房建设工程BIM实施顾问服务</v>
      </c>
      <c r="E460" s="256" cm="1">
        <f t="array" aca="1" ref="E460" ca="1">_xlfn.XLOOKUP($A460&amp;$B460,'[5]产值及收款计划（2026）'!$A:$A&amp;'[5]产值及收款计划（2026）'!$B:$B,'[5]产值及收款计划（2026）'!E:E)</f>
        <v>51.637500000000003</v>
      </c>
      <c r="F460" s="256" cm="1">
        <f t="array" aca="1" ref="F460" ca="1">_xlfn.XLOOKUP($A460&amp;$B460,'[5]产值及收款计划（2026）'!$A:$A&amp;'[5]产值及收款计划（2026）'!$B:$B,'[5]产值及收款计划（2026）'!F:F)</f>
        <v>51.637500000000003</v>
      </c>
      <c r="G460" s="256" cm="1">
        <f t="array" aca="1" ref="G460" ca="1">_xlfn.XLOOKUP($A460&amp;$B460,'[5]产值及收款计划（2026）'!$A:$A&amp;'[5]产值及收款计划（2026）'!$B:$B,'[5]产值及收款计划（2026）'!G:G)</f>
        <v>51.637500000000003</v>
      </c>
      <c r="H460" s="256" cm="1">
        <f t="array" aca="1" ref="H460" ca="1">_xlfn.XLOOKUP($A460&amp;$B460,'[5]产值及收款计划（2026）'!$A:$A&amp;'[5]产值及收款计划（2026）'!$B:$B,'[5]产值及收款计划（2026）'!H:H)</f>
        <v>51.637500000000003</v>
      </c>
      <c r="I460" s="257" cm="1">
        <f t="array" aca="1" ref="I460" ca="1">_xlfn.XLOOKUP($A460&amp;$B460,'[5]产值及收款计划（2026）'!$A:$A&amp;'[5]产值及收款计划（2026）'!$B:$B,'[5]产值及收款计划（2026）'!I:I)</f>
        <v>1</v>
      </c>
      <c r="J460" s="256" cm="1">
        <f t="array" aca="1" ref="J460" ca="1">_xlfn.XLOOKUP($A460&amp;$B460,'[5]产值及收款计划（2026）'!$A:$A&amp;'[5]产值及收款计划（2026）'!$B:$B,'[5]产值及收款计划（2026）'!J:J)</f>
        <v>0.06</v>
      </c>
      <c r="K460" s="256" cm="1">
        <f t="array" aca="1" ref="K460" ca="1">_xlfn.XLOOKUP($A460&amp;$B460,'[5]产值及收款计划（2026）'!$A:$A&amp;'[5]产值及收款计划（2026）'!$B:$B,'[5]产值及收款计划（2026）'!K:K)</f>
        <v>0</v>
      </c>
      <c r="L460" s="256" cm="1">
        <f t="array" aca="1" ref="L460" ca="1">_xlfn.XLOOKUP($A460&amp;$B460,'[5]产值及收款计划（2026）'!$A:$A&amp;'[5]产值及收款计划（2026）'!$B:$B,'[5]产值及收款计划（2026）'!L:L)</f>
        <v>0</v>
      </c>
      <c r="M460" s="256" t="str" cm="1">
        <f t="array" aca="1" ref="M460" ca="1">_xlfn.XLOOKUP($A460&amp;$B460,'[5]产值及收款计划（2026）'!$A:$A&amp;'[5]产值及收款计划（2026）'!$B:$B,'[5]产值及收款计划（2026）'!M:M)</f>
        <v>主导</v>
      </c>
      <c r="N460" s="256" t="str" cm="1">
        <f t="array" aca="1" ref="N460" ca="1">_xlfn.XLOOKUP($A460&amp;$B460,'[5]产值及收款计划（2026）'!$A:$A&amp;'[5]产值及收款计划（2026）'!$B:$B,'[5]产值及收款计划（2026）'!N:N)</f>
        <v>明艳丽团队</v>
      </c>
      <c r="O460" s="256" t="str" cm="1">
        <f t="array" aca="1" ref="O460" ca="1">_xlfn.XLOOKUP($A460&amp;$B460,'[5]产值及收款计划（2026）'!$A:$A&amp;'[5]产值及收款计划（2026）'!$B:$B,'[5]产值及收款计划（2026）'!O:O)</f>
        <v>武东波</v>
      </c>
      <c r="P460" s="255" t="str" cm="1">
        <f t="array" aca="1" ref="P460" ca="1">_xlfn.XLOOKUP($A460&amp;$B460,'[5]产值及收款计划（2026）'!$A:$A&amp;'[5]产值及收款计划（2026）'!$B:$B,'[5]产值及收款计划（2026）'!P:P)</f>
        <v>在建</v>
      </c>
      <c r="Q460" s="256" cm="1">
        <f t="array" aca="1" ref="Q460" ca="1">_xlfn.XLOOKUP($A460&amp;$B460,'[5]产值及收款计划（2026）'!$A:$A&amp;'[5]产值及收款计划（2026）'!$B:$B,'[5]产值及收款计划（2026）'!Q:Q)</f>
        <v>0</v>
      </c>
      <c r="R460" s="256" cm="1">
        <f t="array" aca="1" ref="R460" ca="1">_xlfn.XLOOKUP($A460&amp;$B460,'[5]产值及收款计划（2026）'!$A:$A&amp;'[5]产值及收款计划（2026）'!$B:$B,'[5]产值及收款计划（2026）'!R:R)</f>
        <v>0</v>
      </c>
      <c r="S460" s="256" cm="1">
        <f t="array" aca="1" ref="S460" ca="1">_xlfn.XLOOKUP($A460&amp;$B460,'[5]产值及收款计划（2026）'!$A:$A&amp;'[5]产值及收款计划（2026）'!$B:$B,'[5]产值及收款计划（2026）'!S:S)</f>
        <v>0</v>
      </c>
      <c r="T460" s="256" cm="1">
        <f t="array" aca="1" ref="T460" ca="1">_xlfn.XLOOKUP($A460&amp;$B460,'[5]产值及收款计划（2026）'!$A:$A&amp;'[5]产值及收款计划（2026）'!$B:$B,'[5]产值及收款计划（2026）'!T:T)</f>
        <v>42.858899999999998</v>
      </c>
      <c r="U460" s="256" cm="1">
        <f t="array" aca="1" ref="U460" ca="1">_xlfn.XLOOKUP($A460&amp;$B460,'[5]产值及收款计划（2026）'!$A:$A&amp;'[5]产值及收款计划（2026）'!$B:$B,'[5]产值及收款计划（2026）'!U:U)</f>
        <v>0</v>
      </c>
      <c r="V460" s="256" cm="1">
        <f t="array" aca="1" ref="V460" ca="1">_xlfn.XLOOKUP($A460&amp;$B460,'[5]产值及收款计划（2026）'!$A:$A&amp;'[5]产值及收款计划（2026）'!$B:$B,'[5]产值及收款计划（2026）'!V:V)</f>
        <v>8.7786000000000008</v>
      </c>
      <c r="W460" s="256" cm="1">
        <f t="array" aca="1" ref="W460" ca="1">_xlfn.XLOOKUP($A460&amp;$B460,'[5]产值及收款计划（2026）'!$A:$A&amp;'[5]产值及收款计划（2026）'!$B:$B,'[5]产值及收款计划（2026）'!W:W)</f>
        <v>0</v>
      </c>
      <c r="X460" s="256" cm="1">
        <f t="array" aca="1" ref="X460" ca="1">_xlfn.XLOOKUP($A460&amp;$B460,'[5]产值及收款计划（2026）'!$A:$A&amp;'[5]产值及收款计划（2026）'!$B:$B,'[5]产值及收款计划（2026）'!X:X)</f>
        <v>0</v>
      </c>
      <c r="Y460" s="256" cm="1">
        <f t="array" aca="1" ref="Y460" ca="1">_xlfn.XLOOKUP($A460&amp;$B460,'[5]产值及收款计划（2026）'!$A:$A&amp;'[5]产值及收款计划（2026）'!$B:$B,'[5]产值及收款计划（2026）'!Y:Y)</f>
        <v>0</v>
      </c>
      <c r="Z460" s="256" cm="1">
        <f t="array" aca="1" ref="Z460" ca="1">_xlfn.XLOOKUP($A460&amp;$B460,'[5]产值及收款计划（2026）'!$A:$A&amp;'[5]产值及收款计划（2026）'!$B:$B,'[5]产值及收款计划（2026）'!Z:Z)</f>
        <v>0</v>
      </c>
      <c r="AA460" s="256" cm="1">
        <f t="array" aca="1" ref="AA460" ca="1">_xlfn.XLOOKUP($A460&amp;$B460,'[5]产值及收款计划（2026）'!$A:$A&amp;'[5]产值及收款计划（2026）'!$B:$B,'[5]产值及收款计划（2026）'!AA:AA)</f>
        <v>0</v>
      </c>
      <c r="AB460" s="256" cm="1">
        <f t="array" aca="1" ref="AB460" ca="1">_xlfn.XLOOKUP($A460&amp;$B460,'[5]产值及收款计划（2026）'!$A:$A&amp;'[5]产值及收款计划（2026）'!$B:$B,'[5]产值及收款计划（2026）'!AB:AB)</f>
        <v>0</v>
      </c>
      <c r="AC460" s="256" cm="1">
        <f t="array" aca="1" ref="AC460" ca="1">_xlfn.XLOOKUP($A460&amp;$B460,'[5]产值及收款计划（2026）'!$A:$A&amp;'[5]产值及收款计划（2026）'!$B:$B,'[5]产值及收款计划（2026）'!AC:AC)</f>
        <v>0</v>
      </c>
      <c r="AD460" s="256" cm="1">
        <f t="array" aca="1" ref="AD460" ca="1">_xlfn.XLOOKUP($A460&amp;$B460,'[5]产值及收款计划（2026）'!$A:$A&amp;'[5]产值及收款计划（2026）'!$B:$B,'[5]产值及收款计划（2026）'!AD:AD)</f>
        <v>0</v>
      </c>
      <c r="AE460" s="256" cm="1">
        <f t="array" aca="1" ref="AE460" ca="1">_xlfn.XLOOKUP($A460&amp;$B460,'[5]产值及收款计划（2026）'!$A:$A&amp;'[5]产值及收款计划（2026）'!$B:$B,'[5]产值及收款计划（2026）'!AE:AE)</f>
        <v>0</v>
      </c>
      <c r="AF460" s="256" cm="1">
        <f t="array" aca="1" ref="AF460" ca="1">_xlfn.XLOOKUP($A460&amp;$B460,'[5]产值及收款计划（2026）'!$A:$A&amp;'[5]产值及收款计划（2026）'!$B:$B,'[5]产值及收款计划（2026）'!AF:AF)</f>
        <v>0</v>
      </c>
      <c r="AG460" s="256" cm="1">
        <f t="array" aca="1" ref="AG460" ca="1">_xlfn.XLOOKUP($A460&amp;$B460,'[5]产值及收款计划（2026）'!$A:$A&amp;'[5]产值及收款计划（2026）'!$B:$B,'[5]产值及收款计划（2026）'!AG:AG)</f>
        <v>0</v>
      </c>
      <c r="AH460" s="256" cm="1">
        <f t="array" aca="1" ref="AH460" ca="1">_xlfn.XLOOKUP($A460&amp;$B460,'[5]产值及收款计划（2026）'!$A:$A&amp;'[5]产值及收款计划（2026）'!$B:$B,'[5]产值及收款计划（2026）'!AH:AH)</f>
        <v>0</v>
      </c>
      <c r="AI460" s="256" cm="1">
        <f t="array" aca="1" ref="AI460" ca="1">_xlfn.XLOOKUP($A460&amp;$B460,'[5]产值及收款计划（2026）'!$A:$A&amp;'[5]产值及收款计划（2026）'!$B:$B,'[5]产值及收款计划（2026）'!AI:AI)</f>
        <v>0</v>
      </c>
      <c r="AJ460" s="256" cm="1">
        <f t="array" aca="1" ref="AJ460" ca="1">_xlfn.XLOOKUP($A460&amp;$B460,'[5]产值及收款计划（2026）'!$A:$A&amp;'[5]产值及收款计划（2026）'!$B:$B,'[5]产值及收款计划（2026）'!AJ:AJ)</f>
        <v>0</v>
      </c>
      <c r="AK460" s="256" cm="1">
        <f t="array" aca="1" ref="AK460" ca="1">_xlfn.XLOOKUP($A460&amp;$B460,'[5]产值及收款计划（2026）'!$A:$A&amp;'[5]产值及收款计划（2026）'!$B:$B,'[5]产值及收款计划（2026）'!AK:AK)</f>
        <v>0</v>
      </c>
      <c r="AL460" s="256" cm="1">
        <f t="array" aca="1" ref="AL460" ca="1">_xlfn.XLOOKUP($A460&amp;$B460,'[5]产值及收款计划（2026）'!$A:$A&amp;'[5]产值及收款计划（2026）'!$B:$B,'[5]产值及收款计划（2026）'!AL:AL)</f>
        <v>0</v>
      </c>
      <c r="AM460" s="263" t="e" cm="1">
        <f t="array" aca="1" ref="AM460" ca="1">_xlfn.LET(_xlpm.勾选月份状态数组,TRANSPOSE('PPT(12-15页）-TOP10'!$A$3:$A$14),_xlpm.选择数据区,IF('PPT(12-15页）-TOP10'!$E$3="收款",$BA460:$BL460,$AA460:$AL460),SUM(_xlfn._xlws.FILTER(_xlpm.选择数据区,_xlpm.勾选月份状态数组,"")))</f>
        <v>#NAME?</v>
      </c>
      <c r="AN460" s="256" t="e" cm="1">
        <f t="array" aca="1" ref="AN460" ca="1">_xlfn.LET(_xlpm.勾选月份状态数组,TRANSPOSE('PPT(12-15页）-TOP10'!$A$3:$A$14),_xlpm.选择数据区,IF('PPT(12-15页）-TOP10'!$E$3="收款",$DA460:$DL460,$CA460:$CL460),SUM(_xlfn._xlws.FILTER(_xlpm.选择数据区,_xlpm.勾选月份状态数组,"")))</f>
        <v>#NAME?</v>
      </c>
      <c r="AO460" s="256">
        <f ca="1">SUM(CA460:CC460)+SUM(AD460:AL460)</f>
        <v>0</v>
      </c>
      <c r="AP460" s="256"/>
      <c r="AQ460" s="256"/>
      <c r="AR460" s="256"/>
      <c r="AS460" s="256" cm="1">
        <f t="array" aca="1" ref="AS460" ca="1">_xlfn.XLOOKUP($A460&amp;$B460,'[5]产值及收款计划（2026）'!$A:$A&amp;'[5]产值及收款计划（2026）'!$B:$B,'[5]产值及收款计划（2026）'!AS:AS)</f>
        <v>0</v>
      </c>
      <c r="AT460" s="256" cm="1">
        <f t="array" aca="1" ref="AT460" ca="1">_xlfn.XLOOKUP($A460&amp;$B460,'[5]产值及收款计划（2026）'!$A:$A&amp;'[5]产值及收款计划（2026）'!$B:$B,'[5]产值及收款计划（2026）'!AT:AT)</f>
        <v>0</v>
      </c>
      <c r="AU460" s="256" cm="1">
        <f t="array" aca="1" ref="AU460" ca="1">_xlfn.XLOOKUP($A460&amp;$B460,'[5]产值及收款计划（2026）'!$A:$A&amp;'[5]产值及收款计划（2026）'!$B:$B,'[5]产值及收款计划（2026）'!AU:AU)</f>
        <v>0</v>
      </c>
      <c r="AV460" s="256" cm="1">
        <f t="array" aca="1" ref="AV460" ca="1">_xlfn.XLOOKUP($A460&amp;$B460,'[5]产值及收款计划（2026）'!$A:$A&amp;'[5]产值及收款计划（2026）'!$B:$B,'[5]产值及收款计划（2026）'!AV:AV)</f>
        <v>0</v>
      </c>
      <c r="AW460" s="256" cm="1">
        <f t="array" aca="1" ref="AW460" ca="1">_xlfn.XLOOKUP($A460&amp;$B460,'[5]产值及收款计划（2026）'!$A:$A&amp;'[5]产值及收款计划（2026）'!$B:$B,'[5]产值及收款计划（2026）'!AW:AW)</f>
        <v>42.857399999999998</v>
      </c>
      <c r="AX460" s="256" cm="1">
        <f t="array" aca="1" ref="AX460" ca="1">_xlfn.XLOOKUP($A460&amp;$B460,'[5]产值及收款计划（2026）'!$A:$A&amp;'[5]产值及收款计划（2026）'!$B:$B,'[5]产值及收款计划（2026）'!AX:AX)</f>
        <v>0</v>
      </c>
      <c r="AY460" s="256" cm="1">
        <f t="array" aca="1" ref="AY460" ca="1">_xlfn.XLOOKUP($A460&amp;$B460,'[5]产值及收款计划（2026）'!$A:$A&amp;'[5]产值及收款计划（2026）'!$B:$B,'[5]产值及收款计划（2026）'!AY:AY)</f>
        <v>8.7800999999999991</v>
      </c>
      <c r="AZ460" s="256" cm="1">
        <f t="array" aca="1" ref="AZ460" ca="1">_xlfn.XLOOKUP($A460&amp;$B460,'[5]产值及收款计划（2026）'!$A:$A&amp;'[5]产值及收款计划（2026）'!$B:$B,'[5]产值及收款计划（2026）'!AZ:AZ)</f>
        <v>1.5000000000000601E-3</v>
      </c>
      <c r="BA460" s="256" cm="1">
        <f t="array" aca="1" ref="BA460" ca="1">_xlfn.XLOOKUP($A460&amp;$B460,'[5]产值及收款计划（2026）'!$A:$A&amp;'[5]产值及收款计划（2026）'!$B:$B,'[5]产值及收款计划（2026）'!BA:BA)</f>
        <v>0</v>
      </c>
      <c r="BB460" s="256" cm="1">
        <f t="array" aca="1" ref="BB460" ca="1">_xlfn.XLOOKUP($A460&amp;$B460,'[5]产值及收款计划（2026）'!$A:$A&amp;'[5]产值及收款计划（2026）'!$B:$B,'[5]产值及收款计划（2026）'!BB:BB)</f>
        <v>0</v>
      </c>
      <c r="BC460" s="256" cm="1">
        <f t="array" aca="1" ref="BC460" ca="1">_xlfn.XLOOKUP($A460&amp;$B460,'[5]产值及收款计划（2026）'!$A:$A&amp;'[5]产值及收款计划（2026）'!$B:$B,'[5]产值及收款计划（2026）'!BC:BC)</f>
        <v>0</v>
      </c>
      <c r="BD460" s="256" cm="1">
        <f t="array" aca="1" ref="BD460" ca="1">_xlfn.XLOOKUP($A460&amp;$B460,'[5]产值及收款计划（2026）'!$A:$A&amp;'[5]产值及收款计划（2026）'!$B:$B,'[5]产值及收款计划（2026）'!BD:BD)</f>
        <v>0</v>
      </c>
      <c r="BE460" s="256" cm="1">
        <f t="array" aca="1" ref="BE460" ca="1">_xlfn.XLOOKUP($A460&amp;$B460,'[5]产值及收款计划（2026）'!$A:$A&amp;'[5]产值及收款计划（2026）'!$B:$B,'[5]产值及收款计划（2026）'!BE:BE)</f>
        <v>0</v>
      </c>
      <c r="BF460" s="256" cm="1">
        <f t="array" aca="1" ref="BF460" ca="1">_xlfn.XLOOKUP($A460&amp;$B460,'[5]产值及收款计划（2026）'!$A:$A&amp;'[5]产值及收款计划（2026）'!$B:$B,'[5]产值及收款计划（2026）'!BF:BF)</f>
        <v>0</v>
      </c>
      <c r="BG460" s="256" cm="1">
        <f t="array" aca="1" ref="BG460" ca="1">_xlfn.XLOOKUP($A460&amp;$B460,'[5]产值及收款计划（2026）'!$A:$A&amp;'[5]产值及收款计划（2026）'!$B:$B,'[5]产值及收款计划（2026）'!BG:BG)</f>
        <v>0</v>
      </c>
      <c r="BH460" s="256" cm="1">
        <f t="array" aca="1" ref="BH460" ca="1">_xlfn.XLOOKUP($A460&amp;$B460,'[5]产值及收款计划（2026）'!$A:$A&amp;'[5]产值及收款计划（2026）'!$B:$B,'[5]产值及收款计划（2026）'!BH:BH)</f>
        <v>0</v>
      </c>
      <c r="BI460" s="256" cm="1">
        <f t="array" aca="1" ref="BI460" ca="1">_xlfn.XLOOKUP($A460&amp;$B460,'[5]产值及收款计划（2026）'!$A:$A&amp;'[5]产值及收款计划（2026）'!$B:$B,'[5]产值及收款计划（2026）'!BI:BI)</f>
        <v>0</v>
      </c>
      <c r="BJ460" s="256" cm="1">
        <f t="array" aca="1" ref="BJ460" ca="1">_xlfn.XLOOKUP($A460&amp;$B460,'[5]产值及收款计划（2026）'!$A:$A&amp;'[5]产值及收款计划（2026）'!$B:$B,'[5]产值及收款计划（2026）'!BJ:BJ)</f>
        <v>0</v>
      </c>
      <c r="BK460" s="256" cm="1">
        <f t="array" aca="1" ref="BK460" ca="1">_xlfn.XLOOKUP($A460&amp;$B460,'[5]产值及收款计划（2026）'!$A:$A&amp;'[5]产值及收款计划（2026）'!$B:$B,'[5]产值及收款计划（2026）'!BK:BK)</f>
        <v>0</v>
      </c>
      <c r="BL460" s="256" cm="1">
        <f t="array" aca="1" ref="BL460" ca="1">_xlfn.XLOOKUP($A460&amp;$B460,'[5]产值及收款计划（2026）'!$A:$A&amp;'[5]产值及收款计划（2026）'!$B:$B,'[5]产值及收款计划（2026）'!BL:BL)</f>
        <v>15.317399999999999</v>
      </c>
      <c r="BM460" s="256"/>
      <c r="BN460" s="256"/>
      <c r="BO460" s="256"/>
      <c r="BP460" s="256"/>
      <c r="BQ460" s="255" t="str" cm="1">
        <f t="array" aca="1" ref="BQ460" ca="1">_xlfn.XLOOKUP($A460&amp;$B460,'[5]产值及收款计划（2026）'!$A:$A&amp;'[5]产值及收款计划（2026）'!$B:$B,'[5]产值及收款计划（2026）'!BQ:BQ)</f>
        <v>上海市地下空间设计研究总院有限公司</v>
      </c>
      <c r="BR460" s="256" cm="1">
        <f t="array" aca="1" ref="BR460" ca="1">_xlfn.XLOOKUP($A460&amp;$B460,'[5]产值及收款计划（2026）'!$A:$A&amp;'[5]产值及收款计划（2026）'!$B:$B,'[5]产值及收款计划（2026）'!BR:BR)</f>
        <v>0</v>
      </c>
      <c r="CA460" s="256" cm="1">
        <f t="array" aca="1" ref="CA460" ca="1">_xlfn.XLOOKUP($A460&amp;$B460,'[5]产值及收款计划（2026）'!$A:$A&amp;'[5]产值及收款计划（2026）'!$B:$B,'[5]产值及收款计划（2026）'!CA:CA)</f>
        <v>0</v>
      </c>
      <c r="CB460" s="256" cm="1">
        <f t="array" aca="1" ref="CB460" ca="1">_xlfn.XLOOKUP($A460&amp;$B460,'[5]产值及收款计划（2026）'!$A:$A&amp;'[5]产值及收款计划（2026）'!$B:$B,'[5]产值及收款计划（2026）'!CB:CB)</f>
        <v>0</v>
      </c>
      <c r="CC460" s="256" cm="1">
        <f t="array" aca="1" ref="CC460" ca="1">_xlfn.XLOOKUP($A460&amp;$B460,'[5]产值及收款计划（2026）'!$A:$A&amp;'[5]产值及收款计划（2026）'!$B:$B,'[5]产值及收款计划（2026）'!CC:CC)</f>
        <v>0</v>
      </c>
      <c r="CD460" s="256" cm="1">
        <f t="array" aca="1" ref="CD460" ca="1">_xlfn.XLOOKUP($A460&amp;$B460,'[5]产值及收款计划（2026）'!$A:$A&amp;'[5]产值及收款计划（2026）'!$B:$B,'[5]产值及收款计划（2026）'!CD:CD)</f>
        <v>0</v>
      </c>
      <c r="CE460" s="256" cm="1">
        <f t="array" aca="1" ref="CE460" ca="1">_xlfn.XLOOKUP($A460&amp;$B460,'[5]产值及收款计划（2026）'!$A:$A&amp;'[5]产值及收款计划（2026）'!$B:$B,'[5]产值及收款计划（2026）'!CE:CE)</f>
        <v>0</v>
      </c>
      <c r="CF460" s="256" cm="1">
        <f t="array" aca="1" ref="CF460" ca="1">_xlfn.XLOOKUP($A460&amp;$B460,'[5]产值及收款计划（2026）'!$A:$A&amp;'[5]产值及收款计划（2026）'!$B:$B,'[5]产值及收款计划（2026）'!CF:CF)</f>
        <v>0</v>
      </c>
      <c r="CG460" s="256" cm="1">
        <f t="array" aca="1" ref="CG460" ca="1">_xlfn.XLOOKUP($A460&amp;$B460,'[5]产值及收款计划（2026）'!$A:$A&amp;'[5]产值及收款计划（2026）'!$B:$B,'[5]产值及收款计划（2026）'!CG:CG)</f>
        <v>0</v>
      </c>
      <c r="CH460" s="256" cm="1">
        <f t="array" aca="1" ref="CH460" ca="1">_xlfn.XLOOKUP($A460&amp;$B460,'[5]产值及收款计划（2026）'!$A:$A&amp;'[5]产值及收款计划（2026）'!$B:$B,'[5]产值及收款计划（2026）'!CH:CH)</f>
        <v>0</v>
      </c>
      <c r="CI460" s="256" cm="1">
        <f t="array" aca="1" ref="CI460" ca="1">_xlfn.XLOOKUP($A460&amp;$B460,'[5]产值及收款计划（2026）'!$A:$A&amp;'[5]产值及收款计划（2026）'!$B:$B,'[5]产值及收款计划（2026）'!CI:CI)</f>
        <v>0</v>
      </c>
      <c r="CJ460" s="256" cm="1">
        <f t="array" aca="1" ref="CJ460" ca="1">_xlfn.XLOOKUP($A460&amp;$B460,'[5]产值及收款计划（2026）'!$A:$A&amp;'[5]产值及收款计划（2026）'!$B:$B,'[5]产值及收款计划（2026）'!CJ:CJ)</f>
        <v>0</v>
      </c>
      <c r="CK460" s="256" cm="1">
        <f t="array" aca="1" ref="CK460" ca="1">_xlfn.XLOOKUP($A460&amp;$B460,'[5]产值及收款计划（2026）'!$A:$A&amp;'[5]产值及收款计划（2026）'!$B:$B,'[5]产值及收款计划（2026）'!CK:CK)</f>
        <v>0</v>
      </c>
      <c r="CL460" s="256" cm="1">
        <f t="array" aca="1" ref="CL460" ca="1">_xlfn.XLOOKUP($A460&amp;$B460,'[5]产值及收款计划（2026）'!$A:$A&amp;'[5]产值及收款计划（2026）'!$B:$B,'[5]产值及收款计划（2026）'!CL:CL)</f>
        <v>0</v>
      </c>
      <c r="DA460" s="256" cm="1">
        <f t="array" aca="1" ref="DA460" ca="1">_xlfn.XLOOKUP($A460&amp;$B460,'[5]产值及收款计划（2026）'!$A:$A&amp;'[5]产值及收款计划（2026）'!$B:$B,'[5]产值及收款计划（2026）'!DA:DA)</f>
        <v>0</v>
      </c>
      <c r="DB460" s="256" cm="1">
        <f t="array" aca="1" ref="DB460" ca="1">_xlfn.XLOOKUP($A460&amp;$B460,'[5]产值及收款计划（2026）'!$A:$A&amp;'[5]产值及收款计划（2026）'!$B:$B,'[5]产值及收款计划（2026）'!DB:DB)</f>
        <v>0</v>
      </c>
      <c r="DC460" s="256" cm="1">
        <f t="array" aca="1" ref="DC460" ca="1">_xlfn.XLOOKUP($A460&amp;$B460,'[5]产值及收款计划（2026）'!$A:$A&amp;'[5]产值及收款计划（2026）'!$B:$B,'[5]产值及收款计划（2026）'!DC:DC)</f>
        <v>0</v>
      </c>
      <c r="DD460" s="256" cm="1">
        <f t="array" aca="1" ref="DD460" ca="1">_xlfn.XLOOKUP($A460&amp;$B460,'[5]产值及收款计划（2026）'!$A:$A&amp;'[5]产值及收款计划（2026）'!$B:$B,'[5]产值及收款计划（2026）'!DD:DD)</f>
        <v>0</v>
      </c>
      <c r="DE460" s="256" cm="1">
        <f t="array" aca="1" ref="DE460" ca="1">_xlfn.XLOOKUP($A460&amp;$B460,'[5]产值及收款计划（2026）'!$A:$A&amp;'[5]产值及收款计划（2026）'!$B:$B,'[5]产值及收款计划（2026）'!DE:DE)</f>
        <v>0</v>
      </c>
      <c r="DF460" s="256" cm="1">
        <f t="array" aca="1" ref="DF460" ca="1">_xlfn.XLOOKUP($A460&amp;$B460,'[5]产值及收款计划（2026）'!$A:$A&amp;'[5]产值及收款计划（2026）'!$B:$B,'[5]产值及收款计划（2026）'!DF:DF)</f>
        <v>0</v>
      </c>
      <c r="DG460" s="256" cm="1">
        <f t="array" aca="1" ref="DG460" ca="1">_xlfn.XLOOKUP($A460&amp;$B460,'[5]产值及收款计划（2026）'!$A:$A&amp;'[5]产值及收款计划（2026）'!$B:$B,'[5]产值及收款计划（2026）'!DG:DG)</f>
        <v>0</v>
      </c>
      <c r="DH460" s="256" cm="1">
        <f t="array" aca="1" ref="DH460" ca="1">_xlfn.XLOOKUP($A460&amp;$B460,'[5]产值及收款计划（2026）'!$A:$A&amp;'[5]产值及收款计划（2026）'!$B:$B,'[5]产值及收款计划（2026）'!DH:DH)</f>
        <v>0</v>
      </c>
      <c r="DI460" s="256" cm="1">
        <f t="array" aca="1" ref="DI460" ca="1">_xlfn.XLOOKUP($A460&amp;$B460,'[5]产值及收款计划（2026）'!$A:$A&amp;'[5]产值及收款计划（2026）'!$B:$B,'[5]产值及收款计划（2026）'!DI:DI)</f>
        <v>0</v>
      </c>
      <c r="DJ460" s="256" cm="1">
        <f t="array" aca="1" ref="DJ460" ca="1">_xlfn.XLOOKUP($A460&amp;$B460,'[5]产值及收款计划（2026）'!$A:$A&amp;'[5]产值及收款计划（2026）'!$B:$B,'[5]产值及收款计划（2026）'!DJ:DJ)</f>
        <v>0</v>
      </c>
      <c r="DK460" s="256" cm="1">
        <f t="array" aca="1" ref="DK460" ca="1">_xlfn.XLOOKUP($A460&amp;$B460,'[5]产值及收款计划（2026）'!$A:$A&amp;'[5]产值及收款计划（2026）'!$B:$B,'[5]产值及收款计划（2026）'!DK:DK)</f>
        <v>0</v>
      </c>
      <c r="DL460" s="256" cm="1">
        <f t="array" aca="1" ref="DL460" ca="1">_xlfn.XLOOKUP($A460&amp;$B460,'[5]产值及收款计划（2026）'!$A:$A&amp;'[5]产值及收款计划（2026）'!$B:$B,'[5]产值及收款计划（2026）'!DL:DL)</f>
        <v>0</v>
      </c>
      <c r="DM460" s="264"/>
      <c r="DN460" s="250"/>
    </row>
    <row r="461" spans="1:118" ht="60.75" x14ac:dyDescent="0.15">
      <c r="A461" s="254">
        <f t="shared" ca="1" si="24"/>
        <v>40</v>
      </c>
      <c r="B461" s="254" t="s">
        <v>29</v>
      </c>
      <c r="C461" s="256" t="str" cm="1">
        <f t="array" aca="1" ref="C461" ca="1">_xlfn.XLOOKUP($A461&amp;$B461,'[5]产值及收款计划（2026）'!$A:$A&amp;'[5]产值及收款计划（2026）'!$B:$B,'[5]产值及收款计划（2026）'!C:C)</f>
        <v>ZHT2020120700106</v>
      </c>
      <c r="D461" s="256" t="str" cm="1">
        <f t="array" aca="1" ref="D461" ca="1">_xlfn.XLOOKUP($A461&amp;$B461,'[5]产值及收款计划（2026）'!$A:$A&amp;'[5]产值及收款计划（2026）'!$B:$B,'[5]产值及收款计划（2026）'!D:D)</f>
        <v>地下院平移-深圳市公安局龙岗分局三所三队一中心1号地块工程项目BIM实施顾问服务合同</v>
      </c>
      <c r="E461" s="256" cm="1">
        <f t="array" aca="1" ref="E461" ca="1">_xlfn.XLOOKUP($A461&amp;$B461,'[5]产值及收款计划（2026）'!$A:$A&amp;'[5]产值及收款计划（2026）'!$B:$B,'[5]产值及收款计划（2026）'!E:E)</f>
        <v>63.41</v>
      </c>
      <c r="F461" s="256" cm="1">
        <f t="array" aca="1" ref="F461" ca="1">_xlfn.XLOOKUP($A461&amp;$B461,'[5]产值及收款计划（2026）'!$A:$A&amp;'[5]产值及收款计划（2026）'!$B:$B,'[5]产值及收款计划（2026）'!F:F)</f>
        <v>63.41</v>
      </c>
      <c r="G461" s="256" cm="1">
        <f t="array" aca="1" ref="G461" ca="1">_xlfn.XLOOKUP($A461&amp;$B461,'[5]产值及收款计划（2026）'!$A:$A&amp;'[5]产值及收款计划（2026）'!$B:$B,'[5]产值及收款计划（2026）'!G:G)</f>
        <v>63.41</v>
      </c>
      <c r="H461" s="256" cm="1">
        <f t="array" aca="1" ref="H461" ca="1">_xlfn.XLOOKUP($A461&amp;$B461,'[5]产值及收款计划（2026）'!$A:$A&amp;'[5]产值及收款计划（2026）'!$B:$B,'[5]产值及收款计划（2026）'!H:H)</f>
        <v>63.41</v>
      </c>
      <c r="I461" s="257" cm="1">
        <f t="array" aca="1" ref="I461" ca="1">_xlfn.XLOOKUP($A461&amp;$B461,'[5]产值及收款计划（2026）'!$A:$A&amp;'[5]产值及收款计划（2026）'!$B:$B,'[5]产值及收款计划（2026）'!I:I)</f>
        <v>1</v>
      </c>
      <c r="J461" s="256" cm="1">
        <f t="array" aca="1" ref="J461" ca="1">_xlfn.XLOOKUP($A461&amp;$B461,'[5]产值及收款计划（2026）'!$A:$A&amp;'[5]产值及收款计划（2026）'!$B:$B,'[5]产值及收款计划（2026）'!J:J)</f>
        <v>0.06</v>
      </c>
      <c r="K461" s="256" cm="1">
        <f t="array" aca="1" ref="K461" ca="1">_xlfn.XLOOKUP($A461&amp;$B461,'[5]产值及收款计划（2026）'!$A:$A&amp;'[5]产值及收款计划（2026）'!$B:$B,'[5]产值及收款计划（2026）'!K:K)</f>
        <v>0</v>
      </c>
      <c r="L461" s="256" cm="1">
        <f t="array" aca="1" ref="L461" ca="1">_xlfn.XLOOKUP($A461&amp;$B461,'[5]产值及收款计划（2026）'!$A:$A&amp;'[5]产值及收款计划（2026）'!$B:$B,'[5]产值及收款计划（2026）'!L:L)</f>
        <v>0</v>
      </c>
      <c r="M461" s="256" t="str" cm="1">
        <f t="array" aca="1" ref="M461" ca="1">_xlfn.XLOOKUP($A461&amp;$B461,'[5]产值及收款计划（2026）'!$A:$A&amp;'[5]产值及收款计划（2026）'!$B:$B,'[5]产值及收款计划（2026）'!M:M)</f>
        <v>主导</v>
      </c>
      <c r="N461" s="256" t="str" cm="1">
        <f t="array" aca="1" ref="N461" ca="1">_xlfn.XLOOKUP($A461&amp;$B461,'[5]产值及收款计划（2026）'!$A:$A&amp;'[5]产值及收款计划（2026）'!$B:$B,'[5]产值及收款计划（2026）'!N:N)</f>
        <v>明艳丽团队</v>
      </c>
      <c r="O461" s="256" t="str" cm="1">
        <f t="array" aca="1" ref="O461" ca="1">_xlfn.XLOOKUP($A461&amp;$B461,'[5]产值及收款计划（2026）'!$A:$A&amp;'[5]产值及收款计划（2026）'!$B:$B,'[5]产值及收款计划（2026）'!O:O)</f>
        <v>陈健斐</v>
      </c>
      <c r="P461" s="255" t="str" cm="1">
        <f t="array" aca="1" ref="P461" ca="1">_xlfn.XLOOKUP($A461&amp;$B461,'[5]产值及收款计划（2026）'!$A:$A&amp;'[5]产值及收款计划（2026）'!$B:$B,'[5]产值及收款计划（2026）'!P:P)</f>
        <v>25已完结</v>
      </c>
      <c r="Q461" s="256" cm="1">
        <f t="array" aca="1" ref="Q461" ca="1">_xlfn.XLOOKUP($A461&amp;$B461,'[5]产值及收款计划（2026）'!$A:$A&amp;'[5]产值及收款计划（2026）'!$B:$B,'[5]产值及收款计划（2026）'!Q:Q)</f>
        <v>0</v>
      </c>
      <c r="R461" s="256" cm="1">
        <f t="array" aca="1" ref="R461" ca="1">_xlfn.XLOOKUP($A461&amp;$B461,'[5]产值及收款计划（2026）'!$A:$A&amp;'[5]产值及收款计划（2026）'!$B:$B,'[5]产值及收款计划（2026）'!R:R)</f>
        <v>0</v>
      </c>
      <c r="S461" s="256" cm="1">
        <f t="array" aca="1" ref="S461" ca="1">_xlfn.XLOOKUP($A461&amp;$B461,'[5]产值及收款计划（2026）'!$A:$A&amp;'[5]产值及收款计划（2026）'!$B:$B,'[5]产值及收款计划（2026）'!S:S)</f>
        <v>0</v>
      </c>
      <c r="T461" s="256" cm="1">
        <f t="array" aca="1" ref="T461" ca="1">_xlfn.XLOOKUP($A461&amp;$B461,'[5]产值及收款计划（2026）'!$A:$A&amp;'[5]产值及收款计划（2026）'!$B:$B,'[5]产值及收款计划（2026）'!T:T)</f>
        <v>63.41</v>
      </c>
      <c r="U461" s="256" cm="1">
        <f t="array" aca="1" ref="U461" ca="1">_xlfn.XLOOKUP($A461&amp;$B461,'[5]产值及收款计划（2026）'!$A:$A&amp;'[5]产值及收款计划（2026）'!$B:$B,'[5]产值及收款计划（2026）'!U:U)</f>
        <v>0</v>
      </c>
      <c r="V461" s="256" cm="1">
        <f t="array" aca="1" ref="V461" ca="1">_xlfn.XLOOKUP($A461&amp;$B461,'[5]产值及收款计划（2026）'!$A:$A&amp;'[5]产值及收款计划（2026）'!$B:$B,'[5]产值及收款计划（2026）'!V:V)</f>
        <v>0</v>
      </c>
      <c r="W461" s="256" cm="1">
        <f t="array" aca="1" ref="W461" ca="1">_xlfn.XLOOKUP($A461&amp;$B461,'[5]产值及收款计划（2026）'!$A:$A&amp;'[5]产值及收款计划（2026）'!$B:$B,'[5]产值及收款计划（2026）'!W:W)</f>
        <v>0</v>
      </c>
      <c r="X461" s="256" cm="1">
        <f t="array" aca="1" ref="X461" ca="1">_xlfn.XLOOKUP($A461&amp;$B461,'[5]产值及收款计划（2026）'!$A:$A&amp;'[5]产值及收款计划（2026）'!$B:$B,'[5]产值及收款计划（2026）'!X:X)</f>
        <v>0</v>
      </c>
      <c r="Y461" s="256" cm="1">
        <f t="array" aca="1" ref="Y461" ca="1">_xlfn.XLOOKUP($A461&amp;$B461,'[5]产值及收款计划（2026）'!$A:$A&amp;'[5]产值及收款计划（2026）'!$B:$B,'[5]产值及收款计划（2026）'!Y:Y)</f>
        <v>0</v>
      </c>
      <c r="Z461" s="256" cm="1">
        <f t="array" aca="1" ref="Z461" ca="1">_xlfn.XLOOKUP($A461&amp;$B461,'[5]产值及收款计划（2026）'!$A:$A&amp;'[5]产值及收款计划（2026）'!$B:$B,'[5]产值及收款计划（2026）'!Z:Z)</f>
        <v>0</v>
      </c>
      <c r="AA461" s="266" cm="1">
        <f t="array" aca="1" ref="AA461" ca="1">_xlfn.XLOOKUP($A461&amp;$B461,'[5]产值及收款计划（2026）'!$A:$A&amp;'[5]产值及收款计划（2026）'!$B:$B,'[5]产值及收款计划（2026）'!AA:AA)</f>
        <v>0</v>
      </c>
      <c r="AB461" s="266" cm="1">
        <f t="array" aca="1" ref="AB461" ca="1">_xlfn.XLOOKUP($A461&amp;$B461,'[5]产值及收款计划（2026）'!$A:$A&amp;'[5]产值及收款计划（2026）'!$B:$B,'[5]产值及收款计划（2026）'!AB:AB)</f>
        <v>0</v>
      </c>
      <c r="AC461" s="266" cm="1">
        <f t="array" aca="1" ref="AC461" ca="1">_xlfn.XLOOKUP($A461&amp;$B461,'[5]产值及收款计划（2026）'!$A:$A&amp;'[5]产值及收款计划（2026）'!$B:$B,'[5]产值及收款计划（2026）'!AC:AC)</f>
        <v>0</v>
      </c>
      <c r="AD461" s="256" cm="1">
        <f t="array" aca="1" ref="AD461" ca="1">_xlfn.XLOOKUP($A461&amp;$B461,'[5]产值及收款计划（2026）'!$A:$A&amp;'[5]产值及收款计划（2026）'!$B:$B,'[5]产值及收款计划（2026）'!AD:AD)</f>
        <v>0</v>
      </c>
      <c r="AE461" s="256" cm="1">
        <f t="array" aca="1" ref="AE461" ca="1">_xlfn.XLOOKUP($A461&amp;$B461,'[5]产值及收款计划（2026）'!$A:$A&amp;'[5]产值及收款计划（2026）'!$B:$B,'[5]产值及收款计划（2026）'!AE:AE)</f>
        <v>0</v>
      </c>
      <c r="AF461" s="256" cm="1">
        <f t="array" aca="1" ref="AF461" ca="1">_xlfn.XLOOKUP($A461&amp;$B461,'[5]产值及收款计划（2026）'!$A:$A&amp;'[5]产值及收款计划（2026）'!$B:$B,'[5]产值及收款计划（2026）'!AF:AF)</f>
        <v>0</v>
      </c>
      <c r="AG461" s="256" cm="1">
        <f t="array" aca="1" ref="AG461" ca="1">_xlfn.XLOOKUP($A461&amp;$B461,'[5]产值及收款计划（2026）'!$A:$A&amp;'[5]产值及收款计划（2026）'!$B:$B,'[5]产值及收款计划（2026）'!AG:AG)</f>
        <v>4.25</v>
      </c>
      <c r="AH461" s="256" cm="1">
        <f t="array" aca="1" ref="AH461" ca="1">_xlfn.XLOOKUP($A461&amp;$B461,'[5]产值及收款计划（2026）'!$A:$A&amp;'[5]产值及收款计划（2026）'!$B:$B,'[5]产值及收款计划（2026）'!AH:AH)</f>
        <v>0</v>
      </c>
      <c r="AI461" s="256" cm="1">
        <f t="array" aca="1" ref="AI461" ca="1">_xlfn.XLOOKUP($A461&amp;$B461,'[5]产值及收款计划（2026）'!$A:$A&amp;'[5]产值及收款计划（2026）'!$B:$B,'[5]产值及收款计划（2026）'!AI:AI)</f>
        <v>0</v>
      </c>
      <c r="AJ461" s="256" cm="1">
        <f t="array" aca="1" ref="AJ461" ca="1">_xlfn.XLOOKUP($A461&amp;$B461,'[5]产值及收款计划（2026）'!$A:$A&amp;'[5]产值及收款计划（2026）'!$B:$B,'[5]产值及收款计划（2026）'!AJ:AJ)</f>
        <v>0</v>
      </c>
      <c r="AK461" s="256" cm="1">
        <f t="array" aca="1" ref="AK461" ca="1">_xlfn.XLOOKUP($A461&amp;$B461,'[5]产值及收款计划（2026）'!$A:$A&amp;'[5]产值及收款计划（2026）'!$B:$B,'[5]产值及收款计划（2026）'!AK:AK)</f>
        <v>0</v>
      </c>
      <c r="AL461" s="256" cm="1">
        <f t="array" aca="1" ref="AL461" ca="1">_xlfn.XLOOKUP($A461&amp;$B461,'[5]产值及收款计划（2026）'!$A:$A&amp;'[5]产值及收款计划（2026）'!$B:$B,'[5]产值及收款计划（2026）'!AL:AL)</f>
        <v>0</v>
      </c>
      <c r="AM461" s="263" t="e" cm="1">
        <f t="array" aca="1" ref="AM461" ca="1">_xlfn.LET(_xlpm.勾选月份状态数组,TRANSPOSE('PPT(12-15页）-TOP10'!$A$3:$A$14),_xlpm.选择数据区,IF('PPT(12-15页）-TOP10'!$E$3="收款",$BA461:$BL461,$AA461:$AL461),SUM(_xlfn._xlws.FILTER(_xlpm.选择数据区,_xlpm.勾选月份状态数组,"")))</f>
        <v>#NAME?</v>
      </c>
      <c r="AN461" s="256" t="e" cm="1">
        <f t="array" aca="1" ref="AN461" ca="1">_xlfn.LET(_xlpm.勾选月份状态数组,TRANSPOSE('PPT(12-15页）-TOP10'!$A$3:$A$14),_xlpm.选择数据区,IF('PPT(12-15页）-TOP10'!$E$3="收款",$DA461:$DL461,$CA461:$CL461),SUM(_xlfn._xlws.FILTER(_xlpm.选择数据区,_xlpm.勾选月份状态数组,"")))</f>
        <v>#NAME?</v>
      </c>
      <c r="AO461" s="256">
        <f ca="1">SUM(CA461:CC461)+SUM(AD461:AL461)</f>
        <v>4.25</v>
      </c>
      <c r="AP461" s="256"/>
      <c r="AQ461" s="256"/>
      <c r="AR461" s="256"/>
      <c r="AS461" s="256" cm="1">
        <f t="array" aca="1" ref="AS461" ca="1">_xlfn.XLOOKUP($A461&amp;$B461,'[5]产值及收款计划（2026）'!$A:$A&amp;'[5]产值及收款计划（2026）'!$B:$B,'[5]产值及收款计划（2026）'!AS:AS)</f>
        <v>0</v>
      </c>
      <c r="AT461" s="256" cm="1">
        <f t="array" aca="1" ref="AT461" ca="1">_xlfn.XLOOKUP($A461&amp;$B461,'[5]产值及收款计划（2026）'!$A:$A&amp;'[5]产值及收款计划（2026）'!$B:$B,'[5]产值及收款计划（2026）'!AT:AT)</f>
        <v>0</v>
      </c>
      <c r="AU461" s="256" cm="1">
        <f t="array" aca="1" ref="AU461" ca="1">_xlfn.XLOOKUP($A461&amp;$B461,'[5]产值及收款计划（2026）'!$A:$A&amp;'[5]产值及收款计划（2026）'!$B:$B,'[5]产值及收款计划（2026）'!AU:AU)</f>
        <v>0</v>
      </c>
      <c r="AV461" s="256" cm="1">
        <f t="array" aca="1" ref="AV461" ca="1">_xlfn.XLOOKUP($A461&amp;$B461,'[5]产值及收款计划（2026）'!$A:$A&amp;'[5]产值及收款计划（2026）'!$B:$B,'[5]产值及收款计划（2026）'!AV:AV)</f>
        <v>0</v>
      </c>
      <c r="AW461" s="256" cm="1">
        <f t="array" aca="1" ref="AW461" ca="1">_xlfn.XLOOKUP($A461&amp;$B461,'[5]产值及收款计划（2026）'!$A:$A&amp;'[5]产值及收款计划（2026）'!$B:$B,'[5]产值及收款计划（2026）'!AW:AW)</f>
        <v>57.069000000000003</v>
      </c>
      <c r="AX461" s="256" cm="1">
        <f t="array" aca="1" ref="AX461" ca="1">_xlfn.XLOOKUP($A461&amp;$B461,'[5]产值及收款计划（2026）'!$A:$A&amp;'[5]产值及收款计划（2026）'!$B:$B,'[5]产值及收款计划（2026）'!AX:AX)</f>
        <v>0</v>
      </c>
      <c r="AY461" s="256" cm="1">
        <f t="array" aca="1" ref="AY461" ca="1">_xlfn.XLOOKUP($A461&amp;$B461,'[5]产值及收款计划（2026）'!$A:$A&amp;'[5]产值及收款计划（2026）'!$B:$B,'[5]产值及收款计划（2026）'!AY:AY)</f>
        <v>6.3409999999999904</v>
      </c>
      <c r="AZ461" s="256" cm="1">
        <f t="array" aca="1" ref="AZ461" ca="1">_xlfn.XLOOKUP($A461&amp;$B461,'[5]产值及收款计划（2026）'!$A:$A&amp;'[5]产值及收款计划（2026）'!$B:$B,'[5]产值及收款计划（2026）'!AZ:AZ)</f>
        <v>6.3409999999999904</v>
      </c>
      <c r="BA461" s="266" cm="1">
        <f t="array" aca="1" ref="BA461" ca="1">_xlfn.XLOOKUP($A461&amp;$B461,'[5]产值及收款计划（2026）'!$A:$A&amp;'[5]产值及收款计划（2026）'!$B:$B,'[5]产值及收款计划（2026）'!BA:BA)</f>
        <v>0</v>
      </c>
      <c r="BB461" s="266" cm="1">
        <f t="array" aca="1" ref="BB461" ca="1">_xlfn.XLOOKUP($A461&amp;$B461,'[5]产值及收款计划（2026）'!$A:$A&amp;'[5]产值及收款计划（2026）'!$B:$B,'[5]产值及收款计划（2026）'!BB:BB)</f>
        <v>0</v>
      </c>
      <c r="BC461" s="266" cm="1">
        <f t="array" aca="1" ref="BC461" ca="1">_xlfn.XLOOKUP($A461&amp;$B461,'[5]产值及收款计划（2026）'!$A:$A&amp;'[5]产值及收款计划（2026）'!$B:$B,'[5]产值及收款计划（2026）'!BC:BC)</f>
        <v>0</v>
      </c>
      <c r="BD461" s="256" cm="1">
        <f t="array" aca="1" ref="BD461" ca="1">_xlfn.XLOOKUP($A461&amp;$B461,'[5]产值及收款计划（2026）'!$A:$A&amp;'[5]产值及收款计划（2026）'!$B:$B,'[5]产值及收款计划（2026）'!BD:BD)</f>
        <v>0</v>
      </c>
      <c r="BE461" s="256" cm="1">
        <f t="array" aca="1" ref="BE461" ca="1">_xlfn.XLOOKUP($A461&amp;$B461,'[5]产值及收款计划（2026）'!$A:$A&amp;'[5]产值及收款计划（2026）'!$B:$B,'[5]产值及收款计划（2026）'!BE:BE)</f>
        <v>0</v>
      </c>
      <c r="BF461" s="256" cm="1">
        <f t="array" aca="1" ref="BF461" ca="1">_xlfn.XLOOKUP($A461&amp;$B461,'[5]产值及收款计划（2026）'!$A:$A&amp;'[5]产值及收款计划（2026）'!$B:$B,'[5]产值及收款计划（2026）'!BF:BF)</f>
        <v>0</v>
      </c>
      <c r="BG461" s="256" cm="1">
        <f t="array" aca="1" ref="BG461" ca="1">_xlfn.XLOOKUP($A461&amp;$B461,'[5]产值及收款计划（2026）'!$A:$A&amp;'[5]产值及收款计划（2026）'!$B:$B,'[5]产值及收款计划（2026）'!BG:BG)</f>
        <v>0</v>
      </c>
      <c r="BH461" s="256" cm="1">
        <f t="array" aca="1" ref="BH461" ca="1">_xlfn.XLOOKUP($A461&amp;$B461,'[5]产值及收款计划（2026）'!$A:$A&amp;'[5]产值及收款计划（2026）'!$B:$B,'[5]产值及收款计划（2026）'!BH:BH)</f>
        <v>10.590999999999999</v>
      </c>
      <c r="BI461" s="256" cm="1">
        <f t="array" aca="1" ref="BI461" ca="1">_xlfn.XLOOKUP($A461&amp;$B461,'[5]产值及收款计划（2026）'!$A:$A&amp;'[5]产值及收款计划（2026）'!$B:$B,'[5]产值及收款计划（2026）'!BI:BI)</f>
        <v>0</v>
      </c>
      <c r="BJ461" s="256" cm="1">
        <f t="array" aca="1" ref="BJ461" ca="1">_xlfn.XLOOKUP($A461&amp;$B461,'[5]产值及收款计划（2026）'!$A:$A&amp;'[5]产值及收款计划（2026）'!$B:$B,'[5]产值及收款计划（2026）'!BJ:BJ)</f>
        <v>0</v>
      </c>
      <c r="BK461" s="256" cm="1">
        <f t="array" aca="1" ref="BK461" ca="1">_xlfn.XLOOKUP($A461&amp;$B461,'[5]产值及收款计划（2026）'!$A:$A&amp;'[5]产值及收款计划（2026）'!$B:$B,'[5]产值及收款计划（2026）'!BK:BK)</f>
        <v>0</v>
      </c>
      <c r="BL461" s="256" cm="1">
        <f t="array" aca="1" ref="BL461" ca="1">_xlfn.XLOOKUP($A461&amp;$B461,'[5]产值及收款计划（2026）'!$A:$A&amp;'[5]产值及收款计划（2026）'!$B:$B,'[5]产值及收款计划（2026）'!BL:BL)</f>
        <v>0</v>
      </c>
      <c r="BM461" s="256"/>
      <c r="BN461" s="256"/>
      <c r="BO461" s="256"/>
      <c r="BP461" s="256"/>
      <c r="BQ461" s="255" t="str" cm="1">
        <f t="array" aca="1" ref="BQ461" ca="1">_xlfn.XLOOKUP($A461&amp;$B461,'[5]产值及收款计划（2026）'!$A:$A&amp;'[5]产值及收款计划（2026）'!$B:$B,'[5]产值及收款计划（2026）'!BQ:BQ)</f>
        <v>上海市地下空间设计研究总院有限公司</v>
      </c>
      <c r="BR461" s="256" cm="1">
        <f t="array" aca="1" ref="BR461" ca="1">_xlfn.XLOOKUP($A461&amp;$B461,'[5]产值及收款计划（2026）'!$A:$A&amp;'[5]产值及收款计划（2026）'!$B:$B,'[5]产值及收款计划（2026）'!BR:BR)</f>
        <v>0</v>
      </c>
      <c r="CA461" s="256" cm="1">
        <f t="array" aca="1" ref="CA461" ca="1">_xlfn.XLOOKUP($A461&amp;$B461,'[5]产值及收款计划（2026）'!$A:$A&amp;'[5]产值及收款计划（2026）'!$B:$B,'[5]产值及收款计划（2026）'!CA:CA)</f>
        <v>0</v>
      </c>
      <c r="CB461" s="256" cm="1">
        <f t="array" aca="1" ref="CB461" ca="1">_xlfn.XLOOKUP($A461&amp;$B461,'[5]产值及收款计划（2026）'!$A:$A&amp;'[5]产值及收款计划（2026）'!$B:$B,'[5]产值及收款计划（2026）'!CB:CB)</f>
        <v>0</v>
      </c>
      <c r="CC461" s="256" cm="1">
        <f t="array" aca="1" ref="CC461" ca="1">_xlfn.XLOOKUP($A461&amp;$B461,'[5]产值及收款计划（2026）'!$A:$A&amp;'[5]产值及收款计划（2026）'!$B:$B,'[5]产值及收款计划（2026）'!CC:CC)</f>
        <v>0</v>
      </c>
      <c r="CD461" s="256" cm="1">
        <f t="array" aca="1" ref="CD461" ca="1">_xlfn.XLOOKUP($A461&amp;$B461,'[5]产值及收款计划（2026）'!$A:$A&amp;'[5]产值及收款计划（2026）'!$B:$B,'[5]产值及收款计划（2026）'!CD:CD)</f>
        <v>0</v>
      </c>
      <c r="CE461" s="256" cm="1">
        <f t="array" aca="1" ref="CE461" ca="1">_xlfn.XLOOKUP($A461&amp;$B461,'[5]产值及收款计划（2026）'!$A:$A&amp;'[5]产值及收款计划（2026）'!$B:$B,'[5]产值及收款计划（2026）'!CE:CE)</f>
        <v>0</v>
      </c>
      <c r="CF461" s="256" cm="1">
        <f t="array" aca="1" ref="CF461" ca="1">_xlfn.XLOOKUP($A461&amp;$B461,'[5]产值及收款计划（2026）'!$A:$A&amp;'[5]产值及收款计划（2026）'!$B:$B,'[5]产值及收款计划（2026）'!CF:CF)</f>
        <v>0</v>
      </c>
      <c r="CG461" s="256" cm="1">
        <f t="array" aca="1" ref="CG461" ca="1">_xlfn.XLOOKUP($A461&amp;$B461,'[5]产值及收款计划（2026）'!$A:$A&amp;'[5]产值及收款计划（2026）'!$B:$B,'[5]产值及收款计划（2026）'!CG:CG)</f>
        <v>0</v>
      </c>
      <c r="CH461" s="256" cm="1">
        <f t="array" aca="1" ref="CH461" ca="1">_xlfn.XLOOKUP($A461&amp;$B461,'[5]产值及收款计划（2026）'!$A:$A&amp;'[5]产值及收款计划（2026）'!$B:$B,'[5]产值及收款计划（2026）'!CH:CH)</f>
        <v>0</v>
      </c>
      <c r="CI461" s="256" cm="1">
        <f t="array" aca="1" ref="CI461" ca="1">_xlfn.XLOOKUP($A461&amp;$B461,'[5]产值及收款计划（2026）'!$A:$A&amp;'[5]产值及收款计划（2026）'!$B:$B,'[5]产值及收款计划（2026）'!CI:CI)</f>
        <v>0</v>
      </c>
      <c r="CJ461" s="256" cm="1">
        <f t="array" aca="1" ref="CJ461" ca="1">_xlfn.XLOOKUP($A461&amp;$B461,'[5]产值及收款计划（2026）'!$A:$A&amp;'[5]产值及收款计划（2026）'!$B:$B,'[5]产值及收款计划（2026）'!CJ:CJ)</f>
        <v>0</v>
      </c>
      <c r="CK461" s="256" cm="1">
        <f t="array" aca="1" ref="CK461" ca="1">_xlfn.XLOOKUP($A461&amp;$B461,'[5]产值及收款计划（2026）'!$A:$A&amp;'[5]产值及收款计划（2026）'!$B:$B,'[5]产值及收款计划（2026）'!CK:CK)</f>
        <v>0</v>
      </c>
      <c r="CL461" s="256" cm="1">
        <f t="array" aca="1" ref="CL461" ca="1">_xlfn.XLOOKUP($A461&amp;$B461,'[5]产值及收款计划（2026）'!$A:$A&amp;'[5]产值及收款计划（2026）'!$B:$B,'[5]产值及收款计划（2026）'!CL:CL)</f>
        <v>0</v>
      </c>
      <c r="DA461" s="256" cm="1">
        <f t="array" aca="1" ref="DA461" ca="1">_xlfn.XLOOKUP($A461&amp;$B461,'[5]产值及收款计划（2026）'!$A:$A&amp;'[5]产值及收款计划（2026）'!$B:$B,'[5]产值及收款计划（2026）'!DA:DA)</f>
        <v>0</v>
      </c>
      <c r="DB461" s="256" cm="1">
        <f t="array" aca="1" ref="DB461" ca="1">_xlfn.XLOOKUP($A461&amp;$B461,'[5]产值及收款计划（2026）'!$A:$A&amp;'[5]产值及收款计划（2026）'!$B:$B,'[5]产值及收款计划（2026）'!DB:DB)</f>
        <v>0</v>
      </c>
      <c r="DC461" s="256" cm="1">
        <f t="array" aca="1" ref="DC461" ca="1">_xlfn.XLOOKUP($A461&amp;$B461,'[5]产值及收款计划（2026）'!$A:$A&amp;'[5]产值及收款计划（2026）'!$B:$B,'[5]产值及收款计划（2026）'!DC:DC)</f>
        <v>0</v>
      </c>
      <c r="DD461" s="256" cm="1">
        <f t="array" aca="1" ref="DD461" ca="1">_xlfn.XLOOKUP($A461&amp;$B461,'[5]产值及收款计划（2026）'!$A:$A&amp;'[5]产值及收款计划（2026）'!$B:$B,'[5]产值及收款计划（2026）'!DD:DD)</f>
        <v>0</v>
      </c>
      <c r="DE461" s="256" cm="1">
        <f t="array" aca="1" ref="DE461" ca="1">_xlfn.XLOOKUP($A461&amp;$B461,'[5]产值及收款计划（2026）'!$A:$A&amp;'[5]产值及收款计划（2026）'!$B:$B,'[5]产值及收款计划（2026）'!DE:DE)</f>
        <v>0</v>
      </c>
      <c r="DF461" s="256" cm="1">
        <f t="array" aca="1" ref="DF461" ca="1">_xlfn.XLOOKUP($A461&amp;$B461,'[5]产值及收款计划（2026）'!$A:$A&amp;'[5]产值及收款计划（2026）'!$B:$B,'[5]产值及收款计划（2026）'!DF:DF)</f>
        <v>0</v>
      </c>
      <c r="DG461" s="256" cm="1">
        <f t="array" aca="1" ref="DG461" ca="1">_xlfn.XLOOKUP($A461&amp;$B461,'[5]产值及收款计划（2026）'!$A:$A&amp;'[5]产值及收款计划（2026）'!$B:$B,'[5]产值及收款计划（2026）'!DG:DG)</f>
        <v>0</v>
      </c>
      <c r="DH461" s="256" cm="1">
        <f t="array" aca="1" ref="DH461" ca="1">_xlfn.XLOOKUP($A461&amp;$B461,'[5]产值及收款计划（2026）'!$A:$A&amp;'[5]产值及收款计划（2026）'!$B:$B,'[5]产值及收款计划（2026）'!DH:DH)</f>
        <v>0</v>
      </c>
      <c r="DI461" s="256" cm="1">
        <f t="array" aca="1" ref="DI461" ca="1">_xlfn.XLOOKUP($A461&amp;$B461,'[5]产值及收款计划（2026）'!$A:$A&amp;'[5]产值及收款计划（2026）'!$B:$B,'[5]产值及收款计划（2026）'!DI:DI)</f>
        <v>0</v>
      </c>
      <c r="DJ461" s="256" cm="1">
        <f t="array" aca="1" ref="DJ461" ca="1">_xlfn.XLOOKUP($A461&amp;$B461,'[5]产值及收款计划（2026）'!$A:$A&amp;'[5]产值及收款计划（2026）'!$B:$B,'[5]产值及收款计划（2026）'!DJ:DJ)</f>
        <v>0</v>
      </c>
      <c r="DK461" s="256" cm="1">
        <f t="array" aca="1" ref="DK461" ca="1">_xlfn.XLOOKUP($A461&amp;$B461,'[5]产值及收款计划（2026）'!$A:$A&amp;'[5]产值及收款计划（2026）'!$B:$B,'[5]产值及收款计划（2026）'!DK:DK)</f>
        <v>0</v>
      </c>
      <c r="DL461" s="256" cm="1">
        <f t="array" aca="1" ref="DL461" ca="1">_xlfn.XLOOKUP($A461&amp;$B461,'[5]产值及收款计划（2026）'!$A:$A&amp;'[5]产值及收款计划（2026）'!$B:$B,'[5]产值及收款计划（2026）'!DL:DL)</f>
        <v>0</v>
      </c>
      <c r="DM461" s="264"/>
      <c r="DN461" s="250"/>
    </row>
    <row r="462" spans="1:118" ht="20.25" x14ac:dyDescent="0.15">
      <c r="A462" s="254">
        <f t="shared" ca="1" si="24"/>
        <v>41</v>
      </c>
      <c r="B462" s="254" t="s">
        <v>29</v>
      </c>
      <c r="C462" s="255" t="str" cm="1">
        <f t="array" aca="1" ref="C462" ca="1">_xlfn.XLOOKUP($A462&amp;$B462,'[5]产值及收款计划（2026）'!$A:$A&amp;'[5]产值及收款计划（2026）'!$B:$B,'[5]产值及收款计划（2026）'!C:C)</f>
        <v>ZHT2021012000005</v>
      </c>
      <c r="D462" s="255" t="str" cm="1">
        <f t="array" aca="1" ref="D462" ca="1">_xlfn.XLOOKUP($A462&amp;$B462,'[5]产值及收款计划（2026）'!$A:$A&amp;'[5]产值及收款计划（2026）'!$B:$B,'[5]产值及收款计划（2026）'!D:D)</f>
        <v>深圳市建设工程过程数据处理技术服务采购合同</v>
      </c>
      <c r="E462" s="256" cm="1">
        <f t="array" aca="1" ref="E462" ca="1">_xlfn.XLOOKUP($A462&amp;$B462,'[5]产值及收款计划（2026）'!$A:$A&amp;'[5]产值及收款计划（2026）'!$B:$B,'[5]产值及收款计划（2026）'!E:E)</f>
        <v>143</v>
      </c>
      <c r="F462" s="256" cm="1">
        <f t="array" aca="1" ref="F462" ca="1">_xlfn.XLOOKUP($A462&amp;$B462,'[5]产值及收款计划（2026）'!$A:$A&amp;'[5]产值及收款计划（2026）'!$B:$B,'[5]产值及收款计划（2026）'!F:F)</f>
        <v>143</v>
      </c>
      <c r="G462" s="256" cm="1">
        <f t="array" aca="1" ref="G462" ca="1">_xlfn.XLOOKUP($A462&amp;$B462,'[5]产值及收款计划（2026）'!$A:$A&amp;'[5]产值及收款计划（2026）'!$B:$B,'[5]产值及收款计划（2026）'!G:G)</f>
        <v>143</v>
      </c>
      <c r="H462" s="256" cm="1">
        <f t="array" aca="1" ref="H462" ca="1">_xlfn.XLOOKUP($A462&amp;$B462,'[5]产值及收款计划（2026）'!$A:$A&amp;'[5]产值及收款计划（2026）'!$B:$B,'[5]产值及收款计划（2026）'!H:H)</f>
        <v>103</v>
      </c>
      <c r="I462" s="257" cm="1">
        <f t="array" aca="1" ref="I462" ca="1">_xlfn.XLOOKUP($A462&amp;$B462,'[5]产值及收款计划（2026）'!$A:$A&amp;'[5]产值及收款计划（2026）'!$B:$B,'[5]产值及收款计划（2026）'!I:I)</f>
        <v>0.72027972027971998</v>
      </c>
      <c r="J462" s="256" cm="1">
        <f t="array" aca="1" ref="J462" ca="1">_xlfn.XLOOKUP($A462&amp;$B462,'[5]产值及收款计划（2026）'!$A:$A&amp;'[5]产值及收款计划（2026）'!$B:$B,'[5]产值及收款计划（2026）'!J:J)</f>
        <v>0.06</v>
      </c>
      <c r="K462" s="256" cm="1">
        <f t="array" aca="1" ref="K462" ca="1">_xlfn.XLOOKUP($A462&amp;$B462,'[5]产值及收款计划（2026）'!$A:$A&amp;'[5]产值及收款计划（2026）'!$B:$B,'[5]产值及收款计划（2026）'!K:K)</f>
        <v>0</v>
      </c>
      <c r="L462" s="256" cm="1">
        <f t="array" aca="1" ref="L462" ca="1">_xlfn.XLOOKUP($A462&amp;$B462,'[5]产值及收款计划（2026）'!$A:$A&amp;'[5]产值及收款计划（2026）'!$B:$B,'[5]产值及收款计划（2026）'!L:L)</f>
        <v>0</v>
      </c>
      <c r="M462" s="256" t="str" cm="1">
        <f t="array" aca="1" ref="M462" ca="1">_xlfn.XLOOKUP($A462&amp;$B462,'[5]产值及收款计划（2026）'!$A:$A&amp;'[5]产值及收款计划（2026）'!$B:$B,'[5]产值及收款计划（2026）'!M:M)</f>
        <v>主导</v>
      </c>
      <c r="N462" s="256" t="str" cm="1">
        <f t="array" aca="1" ref="N462" ca="1">_xlfn.XLOOKUP($A462&amp;$B462,'[5]产值及收款计划（2026）'!$A:$A&amp;'[5]产值及收款计划（2026）'!$B:$B,'[5]产值及收款计划（2026）'!N:N)</f>
        <v>许清亮团队</v>
      </c>
      <c r="O462" s="256" t="str" cm="1">
        <f t="array" aca="1" ref="O462" ca="1">_xlfn.XLOOKUP($A462&amp;$B462,'[5]产值及收款计划（2026）'!$A:$A&amp;'[5]产值及收款计划（2026）'!$B:$B,'[5]产值及收款计划（2026）'!O:O)</f>
        <v>杜江</v>
      </c>
      <c r="P462" s="255" t="str" cm="1">
        <f t="array" aca="1" ref="P462" ca="1">_xlfn.XLOOKUP($A462&amp;$B462,'[5]产值及收款计划（2026）'!$A:$A&amp;'[5]产值及收款计划（2026）'!$B:$B,'[5]产值及收款计划（2026）'!P:P)</f>
        <v>在建</v>
      </c>
      <c r="Q462" s="256" cm="1">
        <f t="array" aca="1" ref="Q462" ca="1">_xlfn.XLOOKUP($A462&amp;$B462,'[5]产值及收款计划（2026）'!$A:$A&amp;'[5]产值及收款计划（2026）'!$B:$B,'[5]产值及收款计划（2026）'!Q:Q)</f>
        <v>0</v>
      </c>
      <c r="R462" s="256" cm="1">
        <f t="array" aca="1" ref="R462" ca="1">_xlfn.XLOOKUP($A462&amp;$B462,'[5]产值及收款计划（2026）'!$A:$A&amp;'[5]产值及收款计划（2026）'!$B:$B,'[5]产值及收款计划（2026）'!R:R)</f>
        <v>0</v>
      </c>
      <c r="S462" s="256" cm="1">
        <f t="array" aca="1" ref="S462" ca="1">_xlfn.XLOOKUP($A462&amp;$B462,'[5]产值及收款计划（2026）'!$A:$A&amp;'[5]产值及收款计划（2026）'!$B:$B,'[5]产值及收款计划（2026）'!S:S)</f>
        <v>0</v>
      </c>
      <c r="T462" s="256" cm="1">
        <f t="array" aca="1" ref="T462" ca="1">_xlfn.XLOOKUP($A462&amp;$B462,'[5]产值及收款计划（2026）'!$A:$A&amp;'[5]产值及收款计划（2026）'!$B:$B,'[5]产值及收款计划（2026）'!T:T)</f>
        <v>128.69999999999999</v>
      </c>
      <c r="U462" s="256" cm="1">
        <f t="array" aca="1" ref="U462" ca="1">_xlfn.XLOOKUP($A462&amp;$B462,'[5]产值及收款计划（2026）'!$A:$A&amp;'[5]产值及收款计划（2026）'!$B:$B,'[5]产值及收款计划（2026）'!U:U)</f>
        <v>0</v>
      </c>
      <c r="V462" s="256" cm="1">
        <f t="array" aca="1" ref="V462" ca="1">_xlfn.XLOOKUP($A462&amp;$B462,'[5]产值及收款计划（2026）'!$A:$A&amp;'[5]产值及收款计划（2026）'!$B:$B,'[5]产值及收款计划（2026）'!V:V)</f>
        <v>14.3</v>
      </c>
      <c r="W462" s="256" cm="1">
        <f t="array" aca="1" ref="W462" ca="1">_xlfn.XLOOKUP($A462&amp;$B462,'[5]产值及收款计划（2026）'!$A:$A&amp;'[5]产值及收款计划（2026）'!$B:$B,'[5]产值及收款计划（2026）'!W:W)</f>
        <v>0</v>
      </c>
      <c r="X462" s="256" cm="1">
        <f t="array" aca="1" ref="X462" ca="1">_xlfn.XLOOKUP($A462&amp;$B462,'[5]产值及收款计划（2026）'!$A:$A&amp;'[5]产值及收款计划（2026）'!$B:$B,'[5]产值及收款计划（2026）'!X:X)</f>
        <v>0</v>
      </c>
      <c r="Y462" s="256" cm="1">
        <f t="array" aca="1" ref="Y462" ca="1">_xlfn.XLOOKUP($A462&amp;$B462,'[5]产值及收款计划（2026）'!$A:$A&amp;'[5]产值及收款计划（2026）'!$B:$B,'[5]产值及收款计划（2026）'!Y:Y)</f>
        <v>0</v>
      </c>
      <c r="Z462" s="256" cm="1">
        <f t="array" aca="1" ref="Z462" ca="1">_xlfn.XLOOKUP($A462&amp;$B462,'[5]产值及收款计划（2026）'!$A:$A&amp;'[5]产值及收款计划（2026）'!$B:$B,'[5]产值及收款计划（2026）'!Z:Z)</f>
        <v>0</v>
      </c>
      <c r="AA462" s="256" cm="1">
        <f t="array" aca="1" ref="AA462" ca="1">_xlfn.XLOOKUP($A462&amp;$B462,'[5]产值及收款计划（2026）'!$A:$A&amp;'[5]产值及收款计划（2026）'!$B:$B,'[5]产值及收款计划（2026）'!AA:AA)</f>
        <v>0</v>
      </c>
      <c r="AB462" s="256" cm="1">
        <f t="array" aca="1" ref="AB462" ca="1">_xlfn.XLOOKUP($A462&amp;$B462,'[5]产值及收款计划（2026）'!$A:$A&amp;'[5]产值及收款计划（2026）'!$B:$B,'[5]产值及收款计划（2026）'!AB:AB)</f>
        <v>0</v>
      </c>
      <c r="AC462" s="256" cm="1">
        <f t="array" aca="1" ref="AC462" ca="1">_xlfn.XLOOKUP($A462&amp;$B462,'[5]产值及收款计划（2026）'!$A:$A&amp;'[5]产值及收款计划（2026）'!$B:$B,'[5]产值及收款计划（2026）'!AC:AC)</f>
        <v>0</v>
      </c>
      <c r="AD462" s="256" cm="1">
        <f t="array" aca="1" ref="AD462" ca="1">_xlfn.XLOOKUP($A462&amp;$B462,'[5]产值及收款计划（2026）'!$A:$A&amp;'[5]产值及收款计划（2026）'!$B:$B,'[5]产值及收款计划（2026）'!AD:AD)</f>
        <v>0</v>
      </c>
      <c r="AE462" s="256" cm="1">
        <f t="array" aca="1" ref="AE462" ca="1">_xlfn.XLOOKUP($A462&amp;$B462,'[5]产值及收款计划（2026）'!$A:$A&amp;'[5]产值及收款计划（2026）'!$B:$B,'[5]产值及收款计划（2026）'!AE:AE)</f>
        <v>0</v>
      </c>
      <c r="AF462" s="256" cm="1">
        <f t="array" aca="1" ref="AF462" ca="1">_xlfn.XLOOKUP($A462&amp;$B462,'[5]产值及收款计划（2026）'!$A:$A&amp;'[5]产值及收款计划（2026）'!$B:$B,'[5]产值及收款计划（2026）'!AF:AF)</f>
        <v>0</v>
      </c>
      <c r="AG462" s="256" cm="1">
        <f t="array" aca="1" ref="AG462" ca="1">_xlfn.XLOOKUP($A462&amp;$B462,'[5]产值及收款计划（2026）'!$A:$A&amp;'[5]产值及收款计划（2026）'!$B:$B,'[5]产值及收款计划（2026）'!AG:AG)</f>
        <v>0</v>
      </c>
      <c r="AH462" s="256" cm="1">
        <f t="array" aca="1" ref="AH462" ca="1">_xlfn.XLOOKUP($A462&amp;$B462,'[5]产值及收款计划（2026）'!$A:$A&amp;'[5]产值及收款计划（2026）'!$B:$B,'[5]产值及收款计划（2026）'!AH:AH)</f>
        <v>0</v>
      </c>
      <c r="AI462" s="256" cm="1">
        <f t="array" aca="1" ref="AI462" ca="1">_xlfn.XLOOKUP($A462&amp;$B462,'[5]产值及收款计划（2026）'!$A:$A&amp;'[5]产值及收款计划（2026）'!$B:$B,'[5]产值及收款计划（2026）'!AI:AI)</f>
        <v>0</v>
      </c>
      <c r="AJ462" s="256" cm="1">
        <f t="array" aca="1" ref="AJ462" ca="1">_xlfn.XLOOKUP($A462&amp;$B462,'[5]产值及收款计划（2026）'!$A:$A&amp;'[5]产值及收款计划（2026）'!$B:$B,'[5]产值及收款计划（2026）'!AJ:AJ)</f>
        <v>0</v>
      </c>
      <c r="AK462" s="256" cm="1">
        <f t="array" aca="1" ref="AK462" ca="1">_xlfn.XLOOKUP($A462&amp;$B462,'[5]产值及收款计划（2026）'!$A:$A&amp;'[5]产值及收款计划（2026）'!$B:$B,'[5]产值及收款计划（2026）'!AK:AK)</f>
        <v>0</v>
      </c>
      <c r="AL462" s="256" cm="1">
        <f t="array" aca="1" ref="AL462" ca="1">_xlfn.XLOOKUP($A462&amp;$B462,'[5]产值及收款计划（2026）'!$A:$A&amp;'[5]产值及收款计划（2026）'!$B:$B,'[5]产值及收款计划（2026）'!AL:AL)</f>
        <v>0</v>
      </c>
      <c r="AM462" s="263" t="e" cm="1">
        <f t="array" aca="1" ref="AM462" ca="1">_xlfn.LET(_xlpm.勾选月份状态数组,TRANSPOSE('PPT(12-15页）-TOP10'!$A$3:$A$14),_xlpm.选择数据区,IF('PPT(12-15页）-TOP10'!$E$3="收款",$BA462:$BL462,$AA462:$AL462),SUM(_xlfn._xlws.FILTER(_xlpm.选择数据区,_xlpm.勾选月份状态数组,"")))</f>
        <v>#NAME?</v>
      </c>
      <c r="AN462" s="256" t="e" cm="1">
        <f t="array" aca="1" ref="AN462" ca="1">_xlfn.LET(_xlpm.勾选月份状态数组,TRANSPOSE('PPT(12-15页）-TOP10'!$A$3:$A$14),_xlpm.选择数据区,IF('PPT(12-15页）-TOP10'!$E$3="收款",$DA462:$DL462,$CA462:$CL462),SUM(_xlfn._xlws.FILTER(_xlpm.选择数据区,_xlpm.勾选月份状态数组,"")))</f>
        <v>#NAME?</v>
      </c>
      <c r="AO462" s="256">
        <f ca="1">SUM(CA462:CC462)+SUM(AD462:AL462)</f>
        <v>0</v>
      </c>
      <c r="AP462" s="256"/>
      <c r="AQ462" s="256"/>
      <c r="AR462" s="256"/>
      <c r="AS462" s="256" cm="1">
        <f t="array" aca="1" ref="AS462" ca="1">_xlfn.XLOOKUP($A462&amp;$B462,'[5]产值及收款计划（2026）'!$A:$A&amp;'[5]产值及收款计划（2026）'!$B:$B,'[5]产值及收款计划（2026）'!AS:AS)</f>
        <v>0</v>
      </c>
      <c r="AT462" s="256" cm="1">
        <f t="array" aca="1" ref="AT462" ca="1">_xlfn.XLOOKUP($A462&amp;$B462,'[5]产值及收款计划（2026）'!$A:$A&amp;'[5]产值及收款计划（2026）'!$B:$B,'[5]产值及收款计划（2026）'!AT:AT)</f>
        <v>0</v>
      </c>
      <c r="AU462" s="256" cm="1">
        <f t="array" aca="1" ref="AU462" ca="1">_xlfn.XLOOKUP($A462&amp;$B462,'[5]产值及收款计划（2026）'!$A:$A&amp;'[5]产值及收款计划（2026）'!$B:$B,'[5]产值及收款计划（2026）'!AU:AU)</f>
        <v>0</v>
      </c>
      <c r="AV462" s="256" cm="1">
        <f t="array" aca="1" ref="AV462" ca="1">_xlfn.XLOOKUP($A462&amp;$B462,'[5]产值及收款计划（2026）'!$A:$A&amp;'[5]产值及收款计划（2026）'!$B:$B,'[5]产值及收款计划（2026）'!AV:AV)</f>
        <v>0</v>
      </c>
      <c r="AW462" s="256" cm="1">
        <f t="array" aca="1" ref="AW462" ca="1">_xlfn.XLOOKUP($A462&amp;$B462,'[5]产值及收款计划（2026）'!$A:$A&amp;'[5]产值及收款计划（2026）'!$B:$B,'[5]产值及收款计划（2026）'!AW:AW)</f>
        <v>128.69999999999999</v>
      </c>
      <c r="AX462" s="256" cm="1">
        <f t="array" aca="1" ref="AX462" ca="1">_xlfn.XLOOKUP($A462&amp;$B462,'[5]产值及收款计划（2026）'!$A:$A&amp;'[5]产值及收款计划（2026）'!$B:$B,'[5]产值及收款计划（2026）'!AX:AX)</f>
        <v>0</v>
      </c>
      <c r="AY462" s="256" cm="1">
        <f t="array" aca="1" ref="AY462" ca="1">_xlfn.XLOOKUP($A462&amp;$B462,'[5]产值及收款计划（2026）'!$A:$A&amp;'[5]产值及收款计划（2026）'!$B:$B,'[5]产值及收款计划（2026）'!AY:AY)</f>
        <v>14.3</v>
      </c>
      <c r="AZ462" s="256" cm="1">
        <f t="array" aca="1" ref="AZ462" ca="1">_xlfn.XLOOKUP($A462&amp;$B462,'[5]产值及收款计划（2026）'!$A:$A&amp;'[5]产值及收款计划（2026）'!$B:$B,'[5]产值及收款计划（2026）'!AZ:AZ)</f>
        <v>0</v>
      </c>
      <c r="BA462" s="256" cm="1">
        <f t="array" aca="1" ref="BA462" ca="1">_xlfn.XLOOKUP($A462&amp;$B462,'[5]产值及收款计划（2026）'!$A:$A&amp;'[5]产值及收款计划（2026）'!$B:$B,'[5]产值及收款计划（2026）'!BA:BA)</f>
        <v>0</v>
      </c>
      <c r="BB462" s="256" cm="1">
        <f t="array" aca="1" ref="BB462" ca="1">_xlfn.XLOOKUP($A462&amp;$B462,'[5]产值及收款计划（2026）'!$A:$A&amp;'[5]产值及收款计划（2026）'!$B:$B,'[5]产值及收款计划（2026）'!BB:BB)</f>
        <v>0</v>
      </c>
      <c r="BC462" s="256" cm="1">
        <f t="array" aca="1" ref="BC462" ca="1">_xlfn.XLOOKUP($A462&amp;$B462,'[5]产值及收款计划（2026）'!$A:$A&amp;'[5]产值及收款计划（2026）'!$B:$B,'[5]产值及收款计划（2026）'!BC:BC)</f>
        <v>0</v>
      </c>
      <c r="BD462" s="256" cm="1">
        <f t="array" aca="1" ref="BD462" ca="1">_xlfn.XLOOKUP($A462&amp;$B462,'[5]产值及收款计划（2026）'!$A:$A&amp;'[5]产值及收款计划（2026）'!$B:$B,'[5]产值及收款计划（2026）'!BD:BD)</f>
        <v>0</v>
      </c>
      <c r="BE462" s="256" cm="1">
        <f t="array" aca="1" ref="BE462" ca="1">_xlfn.XLOOKUP($A462&amp;$B462,'[5]产值及收款计划（2026）'!$A:$A&amp;'[5]产值及收款计划（2026）'!$B:$B,'[5]产值及收款计划（2026）'!BE:BE)</f>
        <v>0</v>
      </c>
      <c r="BF462" s="256" cm="1">
        <f t="array" aca="1" ref="BF462" ca="1">_xlfn.XLOOKUP($A462&amp;$B462,'[5]产值及收款计划（2026）'!$A:$A&amp;'[5]产值及收款计划（2026）'!$B:$B,'[5]产值及收款计划（2026）'!BF:BF)</f>
        <v>0</v>
      </c>
      <c r="BG462" s="256" cm="1">
        <f t="array" aca="1" ref="BG462" ca="1">_xlfn.XLOOKUP($A462&amp;$B462,'[5]产值及收款计划（2026）'!$A:$A&amp;'[5]产值及收款计划（2026）'!$B:$B,'[5]产值及收款计划（2026）'!BG:BG)</f>
        <v>0</v>
      </c>
      <c r="BH462" s="256" cm="1">
        <f t="array" aca="1" ref="BH462" ca="1">_xlfn.XLOOKUP($A462&amp;$B462,'[5]产值及收款计划（2026）'!$A:$A&amp;'[5]产值及收款计划（2026）'!$B:$B,'[5]产值及收款计划（2026）'!BH:BH)</f>
        <v>0</v>
      </c>
      <c r="BI462" s="256" cm="1">
        <f t="array" aca="1" ref="BI462" ca="1">_xlfn.XLOOKUP($A462&amp;$B462,'[5]产值及收款计划（2026）'!$A:$A&amp;'[5]产值及收款计划（2026）'!$B:$B,'[5]产值及收款计划（2026）'!BI:BI)</f>
        <v>0</v>
      </c>
      <c r="BJ462" s="256" cm="1">
        <f t="array" aca="1" ref="BJ462" ca="1">_xlfn.XLOOKUP($A462&amp;$B462,'[5]产值及收款计划（2026）'!$A:$A&amp;'[5]产值及收款计划（2026）'!$B:$B,'[5]产值及收款计划（2026）'!BJ:BJ)</f>
        <v>0</v>
      </c>
      <c r="BK462" s="256" cm="1">
        <f t="array" aca="1" ref="BK462" ca="1">_xlfn.XLOOKUP($A462&amp;$B462,'[5]产值及收款计划（2026）'!$A:$A&amp;'[5]产值及收款计划（2026）'!$B:$B,'[5]产值及收款计划（2026）'!BK:BK)</f>
        <v>0</v>
      </c>
      <c r="BL462" s="256" cm="1">
        <f t="array" aca="1" ref="BL462" ca="1">_xlfn.XLOOKUP($A462&amp;$B462,'[5]产值及收款计划（2026）'!$A:$A&amp;'[5]产值及收款计划（2026）'!$B:$B,'[5]产值及收款计划（2026）'!BL:BL)</f>
        <v>0</v>
      </c>
      <c r="BM462" s="256"/>
      <c r="BN462" s="256"/>
      <c r="BO462" s="256"/>
      <c r="BP462" s="256"/>
      <c r="BQ462" s="255" t="str" cm="1">
        <f t="array" aca="1" ref="BQ462" ca="1">_xlfn.XLOOKUP($A462&amp;$B462,'[5]产值及收款计划（2026）'!$A:$A&amp;'[5]产值及收款计划（2026）'!$B:$B,'[5]产值及收款计划（2026）'!BQ:BQ)</f>
        <v>深圳城安软通科技集团有限公司</v>
      </c>
      <c r="BR462" s="256" cm="1">
        <f t="array" aca="1" ref="BR462" ca="1">_xlfn.XLOOKUP($A462&amp;$B462,'[5]产值及收款计划（2026）'!$A:$A&amp;'[5]产值及收款计划（2026）'!$B:$B,'[5]产值及收款计划（2026）'!BR:BR)</f>
        <v>0</v>
      </c>
      <c r="CA462" s="256" cm="1">
        <f t="array" aca="1" ref="CA462" ca="1">_xlfn.XLOOKUP($A462&amp;$B462,'[5]产值及收款计划（2026）'!$A:$A&amp;'[5]产值及收款计划（2026）'!$B:$B,'[5]产值及收款计划（2026）'!CA:CA)</f>
        <v>0</v>
      </c>
      <c r="CB462" s="256" cm="1">
        <f t="array" aca="1" ref="CB462" ca="1">_xlfn.XLOOKUP($A462&amp;$B462,'[5]产值及收款计划（2026）'!$A:$A&amp;'[5]产值及收款计划（2026）'!$B:$B,'[5]产值及收款计划（2026）'!CB:CB)</f>
        <v>0</v>
      </c>
      <c r="CC462" s="256" cm="1">
        <f t="array" aca="1" ref="CC462" ca="1">_xlfn.XLOOKUP($A462&amp;$B462,'[5]产值及收款计划（2026）'!$A:$A&amp;'[5]产值及收款计划（2026）'!$B:$B,'[5]产值及收款计划（2026）'!CC:CC)</f>
        <v>0</v>
      </c>
      <c r="CD462" s="256" cm="1">
        <f t="array" aca="1" ref="CD462" ca="1">_xlfn.XLOOKUP($A462&amp;$B462,'[5]产值及收款计划（2026）'!$A:$A&amp;'[5]产值及收款计划（2026）'!$B:$B,'[5]产值及收款计划（2026）'!CD:CD)</f>
        <v>0</v>
      </c>
      <c r="CE462" s="256" cm="1">
        <f t="array" aca="1" ref="CE462" ca="1">_xlfn.XLOOKUP($A462&amp;$B462,'[5]产值及收款计划（2026）'!$A:$A&amp;'[5]产值及收款计划（2026）'!$B:$B,'[5]产值及收款计划（2026）'!CE:CE)</f>
        <v>0</v>
      </c>
      <c r="CF462" s="256" cm="1">
        <f t="array" aca="1" ref="CF462" ca="1">_xlfn.XLOOKUP($A462&amp;$B462,'[5]产值及收款计划（2026）'!$A:$A&amp;'[5]产值及收款计划（2026）'!$B:$B,'[5]产值及收款计划（2026）'!CF:CF)</f>
        <v>0</v>
      </c>
      <c r="CG462" s="256" cm="1">
        <f t="array" aca="1" ref="CG462" ca="1">_xlfn.XLOOKUP($A462&amp;$B462,'[5]产值及收款计划（2026）'!$A:$A&amp;'[5]产值及收款计划（2026）'!$B:$B,'[5]产值及收款计划（2026）'!CG:CG)</f>
        <v>0</v>
      </c>
      <c r="CH462" s="256" cm="1">
        <f t="array" aca="1" ref="CH462" ca="1">_xlfn.XLOOKUP($A462&amp;$B462,'[5]产值及收款计划（2026）'!$A:$A&amp;'[5]产值及收款计划（2026）'!$B:$B,'[5]产值及收款计划（2026）'!CH:CH)</f>
        <v>0</v>
      </c>
      <c r="CI462" s="256" cm="1">
        <f t="array" aca="1" ref="CI462" ca="1">_xlfn.XLOOKUP($A462&amp;$B462,'[5]产值及收款计划（2026）'!$A:$A&amp;'[5]产值及收款计划（2026）'!$B:$B,'[5]产值及收款计划（2026）'!CI:CI)</f>
        <v>0</v>
      </c>
      <c r="CJ462" s="256" cm="1">
        <f t="array" aca="1" ref="CJ462" ca="1">_xlfn.XLOOKUP($A462&amp;$B462,'[5]产值及收款计划（2026）'!$A:$A&amp;'[5]产值及收款计划（2026）'!$B:$B,'[5]产值及收款计划（2026）'!CJ:CJ)</f>
        <v>0</v>
      </c>
      <c r="CK462" s="256" cm="1">
        <f t="array" aca="1" ref="CK462" ca="1">_xlfn.XLOOKUP($A462&amp;$B462,'[5]产值及收款计划（2026）'!$A:$A&amp;'[5]产值及收款计划（2026）'!$B:$B,'[5]产值及收款计划（2026）'!CK:CK)</f>
        <v>0</v>
      </c>
      <c r="CL462" s="256" cm="1">
        <f t="array" aca="1" ref="CL462" ca="1">_xlfn.XLOOKUP($A462&amp;$B462,'[5]产值及收款计划（2026）'!$A:$A&amp;'[5]产值及收款计划（2026）'!$B:$B,'[5]产值及收款计划（2026）'!CL:CL)</f>
        <v>0</v>
      </c>
      <c r="DA462" s="256" cm="1">
        <f t="array" aca="1" ref="DA462" ca="1">_xlfn.XLOOKUP($A462&amp;$B462,'[5]产值及收款计划（2026）'!$A:$A&amp;'[5]产值及收款计划（2026）'!$B:$B,'[5]产值及收款计划（2026）'!DA:DA)</f>
        <v>0</v>
      </c>
      <c r="DB462" s="256" cm="1">
        <f t="array" aca="1" ref="DB462" ca="1">_xlfn.XLOOKUP($A462&amp;$B462,'[5]产值及收款计划（2026）'!$A:$A&amp;'[5]产值及收款计划（2026）'!$B:$B,'[5]产值及收款计划（2026）'!DB:DB)</f>
        <v>0</v>
      </c>
      <c r="DC462" s="256" cm="1">
        <f t="array" aca="1" ref="DC462" ca="1">_xlfn.XLOOKUP($A462&amp;$B462,'[5]产值及收款计划（2026）'!$A:$A&amp;'[5]产值及收款计划（2026）'!$B:$B,'[5]产值及收款计划（2026）'!DC:DC)</f>
        <v>0</v>
      </c>
      <c r="DD462" s="256" cm="1">
        <f t="array" aca="1" ref="DD462" ca="1">_xlfn.XLOOKUP($A462&amp;$B462,'[5]产值及收款计划（2026）'!$A:$A&amp;'[5]产值及收款计划（2026）'!$B:$B,'[5]产值及收款计划（2026）'!DD:DD)</f>
        <v>0</v>
      </c>
      <c r="DE462" s="256" cm="1">
        <f t="array" aca="1" ref="DE462" ca="1">_xlfn.XLOOKUP($A462&amp;$B462,'[5]产值及收款计划（2026）'!$A:$A&amp;'[5]产值及收款计划（2026）'!$B:$B,'[5]产值及收款计划（2026）'!DE:DE)</f>
        <v>0</v>
      </c>
      <c r="DF462" s="256" cm="1">
        <f t="array" aca="1" ref="DF462" ca="1">_xlfn.XLOOKUP($A462&amp;$B462,'[5]产值及收款计划（2026）'!$A:$A&amp;'[5]产值及收款计划（2026）'!$B:$B,'[5]产值及收款计划（2026）'!DF:DF)</f>
        <v>0</v>
      </c>
      <c r="DG462" s="256" cm="1">
        <f t="array" aca="1" ref="DG462" ca="1">_xlfn.XLOOKUP($A462&amp;$B462,'[5]产值及收款计划（2026）'!$A:$A&amp;'[5]产值及收款计划（2026）'!$B:$B,'[5]产值及收款计划（2026）'!DG:DG)</f>
        <v>0</v>
      </c>
      <c r="DH462" s="256" cm="1">
        <f t="array" aca="1" ref="DH462" ca="1">_xlfn.XLOOKUP($A462&amp;$B462,'[5]产值及收款计划（2026）'!$A:$A&amp;'[5]产值及收款计划（2026）'!$B:$B,'[5]产值及收款计划（2026）'!DH:DH)</f>
        <v>0</v>
      </c>
      <c r="DI462" s="256" cm="1">
        <f t="array" aca="1" ref="DI462" ca="1">_xlfn.XLOOKUP($A462&amp;$B462,'[5]产值及收款计划（2026）'!$A:$A&amp;'[5]产值及收款计划（2026）'!$B:$B,'[5]产值及收款计划（2026）'!DI:DI)</f>
        <v>0</v>
      </c>
      <c r="DJ462" s="256" cm="1">
        <f t="array" aca="1" ref="DJ462" ca="1">_xlfn.XLOOKUP($A462&amp;$B462,'[5]产值及收款计划（2026）'!$A:$A&amp;'[5]产值及收款计划（2026）'!$B:$B,'[5]产值及收款计划（2026）'!DJ:DJ)</f>
        <v>0</v>
      </c>
      <c r="DK462" s="256" cm="1">
        <f t="array" aca="1" ref="DK462" ca="1">_xlfn.XLOOKUP($A462&amp;$B462,'[5]产值及收款计划（2026）'!$A:$A&amp;'[5]产值及收款计划（2026）'!$B:$B,'[5]产值及收款计划（2026）'!DK:DK)</f>
        <v>0</v>
      </c>
      <c r="DL462" s="256" cm="1">
        <f t="array" aca="1" ref="DL462" ca="1">_xlfn.XLOOKUP($A462&amp;$B462,'[5]产值及收款计划（2026）'!$A:$A&amp;'[5]产值及收款计划（2026）'!$B:$B,'[5]产值及收款计划（2026）'!DL:DL)</f>
        <v>0</v>
      </c>
      <c r="DM462" s="264"/>
      <c r="DN462" s="250"/>
    </row>
    <row r="463" spans="1:118" ht="20.25" x14ac:dyDescent="0.15">
      <c r="A463" s="254">
        <f t="shared" ca="1" si="24"/>
        <v>42</v>
      </c>
      <c r="B463" s="254" t="s">
        <v>29</v>
      </c>
      <c r="C463" s="255" t="str" cm="1">
        <f t="array" aca="1" ref="C463" ca="1">_xlfn.XLOOKUP($A463&amp;$B463,'[5]产值及收款计划（2026）'!$A:$A&amp;'[5]产值及收款计划（2026）'!$B:$B,'[5]产值及收款计划（2026）'!C:C)</f>
        <v>ZHT2021092800112</v>
      </c>
      <c r="D463" s="255" t="str" cm="1">
        <f t="array" aca="1" ref="D463" ca="1">_xlfn.XLOOKUP($A463&amp;$B463,'[5]产值及收款计划（2026）'!$A:$A&amp;'[5]产值及收款计划（2026）'!$B:$B,'[5]产值及收款计划（2026）'!D:D)</f>
        <v>深圳市前海-南山排水深隧系统工程BIM咨询服务委托合同</v>
      </c>
      <c r="E463" s="256" cm="1">
        <f t="array" aca="1" ref="E463" ca="1">_xlfn.XLOOKUP($A463&amp;$B463,'[5]产值及收款计划（2026）'!$A:$A&amp;'[5]产值及收款计划（2026）'!$B:$B,'[5]产值及收款计划（2026）'!E:E)</f>
        <v>92.22</v>
      </c>
      <c r="F463" s="256" cm="1">
        <f t="array" aca="1" ref="F463" ca="1">_xlfn.XLOOKUP($A463&amp;$B463,'[5]产值及收款计划（2026）'!$A:$A&amp;'[5]产值及收款计划（2026）'!$B:$B,'[5]产值及收款计划（2026）'!F:F)</f>
        <v>92.22</v>
      </c>
      <c r="G463" s="256" cm="1">
        <f t="array" aca="1" ref="G463" ca="1">_xlfn.XLOOKUP($A463&amp;$B463,'[5]产值及收款计划（2026）'!$A:$A&amp;'[5]产值及收款计划（2026）'!$B:$B,'[5]产值及收款计划（2026）'!G:G)</f>
        <v>92.22</v>
      </c>
      <c r="H463" s="256" cm="1">
        <f t="array" aca="1" ref="H463" ca="1">_xlfn.XLOOKUP($A463&amp;$B463,'[5]产值及收款计划（2026）'!$A:$A&amp;'[5]产值及收款计划（2026）'!$B:$B,'[5]产值及收款计划（2026）'!H:H)</f>
        <v>50.22</v>
      </c>
      <c r="I463" s="257" cm="1">
        <f t="array" aca="1" ref="I463" ca="1">_xlfn.XLOOKUP($A463&amp;$B463,'[5]产值及收款计划（2026）'!$A:$A&amp;'[5]产值及收款计划（2026）'!$B:$B,'[5]产值及收款计划（2026）'!I:I)</f>
        <v>0.54456733897202303</v>
      </c>
      <c r="J463" s="256" cm="1">
        <f t="array" aca="1" ref="J463" ca="1">_xlfn.XLOOKUP($A463&amp;$B463,'[5]产值及收款计划（2026）'!$A:$A&amp;'[5]产值及收款计划（2026）'!$B:$B,'[5]产值及收款计划（2026）'!J:J)</f>
        <v>0.06</v>
      </c>
      <c r="K463" s="256" cm="1">
        <f t="array" aca="1" ref="K463" ca="1">_xlfn.XLOOKUP($A463&amp;$B463,'[5]产值及收款计划（2026）'!$A:$A&amp;'[5]产值及收款计划（2026）'!$B:$B,'[5]产值及收款计划（2026）'!K:K)</f>
        <v>0</v>
      </c>
      <c r="L463" s="256" cm="1">
        <f t="array" aca="1" ref="L463" ca="1">_xlfn.XLOOKUP($A463&amp;$B463,'[5]产值及收款计划（2026）'!$A:$A&amp;'[5]产值及收款计划（2026）'!$B:$B,'[5]产值及收款计划（2026）'!L:L)</f>
        <v>0</v>
      </c>
      <c r="M463" s="256" t="str" cm="1">
        <f t="array" aca="1" ref="M463" ca="1">_xlfn.XLOOKUP($A463&amp;$B463,'[5]产值及收款计划（2026）'!$A:$A&amp;'[5]产值及收款计划（2026）'!$B:$B,'[5]产值及收款计划（2026）'!M:M)</f>
        <v>主导</v>
      </c>
      <c r="N463" s="256" t="str" cm="1">
        <f t="array" aca="1" ref="N463" ca="1">_xlfn.XLOOKUP($A463&amp;$B463,'[5]产值及收款计划（2026）'!$A:$A&amp;'[5]产值及收款计划（2026）'!$B:$B,'[5]产值及收款计划（2026）'!N:N)</f>
        <v>明艳丽团队</v>
      </c>
      <c r="O463" s="256" t="str" cm="1">
        <f t="array" aca="1" ref="O463" ca="1">_xlfn.XLOOKUP($A463&amp;$B463,'[5]产值及收款计划（2026）'!$A:$A&amp;'[5]产值及收款计划（2026）'!$B:$B,'[5]产值及收款计划（2026）'!O:O)</f>
        <v>明艳丽</v>
      </c>
      <c r="P463" s="255" t="str" cm="1">
        <f t="array" aca="1" ref="P463" ca="1">_xlfn.XLOOKUP($A463&amp;$B463,'[5]产值及收款计划（2026）'!$A:$A&amp;'[5]产值及收款计划（2026）'!$B:$B,'[5]产值及收款计划（2026）'!P:P)</f>
        <v>在建</v>
      </c>
      <c r="Q463" s="256" cm="1">
        <f t="array" aca="1" ref="Q463" ca="1">_xlfn.XLOOKUP($A463&amp;$B463,'[5]产值及收款计划（2026）'!$A:$A&amp;'[5]产值及收款计划（2026）'!$B:$B,'[5]产值及收款计划（2026）'!Q:Q)</f>
        <v>0</v>
      </c>
      <c r="R463" s="256" cm="1">
        <f t="array" aca="1" ref="R463" ca="1">_xlfn.XLOOKUP($A463&amp;$B463,'[5]产值及收款计划（2026）'!$A:$A&amp;'[5]产值及收款计划（2026）'!$B:$B,'[5]产值及收款计划（2026）'!R:R)</f>
        <v>0</v>
      </c>
      <c r="S463" s="256" cm="1">
        <f t="array" aca="1" ref="S463" ca="1">_xlfn.XLOOKUP($A463&amp;$B463,'[5]产值及收款计划（2026）'!$A:$A&amp;'[5]产值及收款计划（2026）'!$B:$B,'[5]产值及收款计划（2026）'!S:S)</f>
        <v>0</v>
      </c>
      <c r="T463" s="256" cm="1">
        <f t="array" aca="1" ref="T463" ca="1">_xlfn.XLOOKUP($A463&amp;$B463,'[5]产值及收款计划（2026）'!$A:$A&amp;'[5]产值及收款计划（2026）'!$B:$B,'[5]产值及收款计划（2026）'!T:T)</f>
        <v>79.770300000000006</v>
      </c>
      <c r="U463" s="256" cm="1">
        <f t="array" aca="1" ref="U463" ca="1">_xlfn.XLOOKUP($A463&amp;$B463,'[5]产值及收款计划（2026）'!$A:$A&amp;'[5]产值及收款计划（2026）'!$B:$B,'[5]产值及收款计划（2026）'!U:U)</f>
        <v>0</v>
      </c>
      <c r="V463" s="256" cm="1">
        <f t="array" aca="1" ref="V463" ca="1">_xlfn.XLOOKUP($A463&amp;$B463,'[5]产值及收款计划（2026）'!$A:$A&amp;'[5]产值及收款计划（2026）'!$B:$B,'[5]产值及收款计划（2026）'!V:V)</f>
        <v>12.4497</v>
      </c>
      <c r="W463" s="256" cm="1">
        <f t="array" aca="1" ref="W463" ca="1">_xlfn.XLOOKUP($A463&amp;$B463,'[5]产值及收款计划（2026）'!$A:$A&amp;'[5]产值及收款计划（2026）'!$B:$B,'[5]产值及收款计划（2026）'!W:W)</f>
        <v>0</v>
      </c>
      <c r="X463" s="256" cm="1">
        <f t="array" aca="1" ref="X463" ca="1">_xlfn.XLOOKUP($A463&amp;$B463,'[5]产值及收款计划（2026）'!$A:$A&amp;'[5]产值及收款计划（2026）'!$B:$B,'[5]产值及收款计划（2026）'!X:X)</f>
        <v>0</v>
      </c>
      <c r="Y463" s="256" cm="1">
        <f t="array" aca="1" ref="Y463" ca="1">_xlfn.XLOOKUP($A463&amp;$B463,'[5]产值及收款计划（2026）'!$A:$A&amp;'[5]产值及收款计划（2026）'!$B:$B,'[5]产值及收款计划（2026）'!Y:Y)</f>
        <v>0</v>
      </c>
      <c r="Z463" s="256" cm="1">
        <f t="array" aca="1" ref="Z463" ca="1">_xlfn.XLOOKUP($A463&amp;$B463,'[5]产值及收款计划（2026）'!$A:$A&amp;'[5]产值及收款计划（2026）'!$B:$B,'[5]产值及收款计划（2026）'!Z:Z)</f>
        <v>0</v>
      </c>
      <c r="AA463" s="256" cm="1">
        <f t="array" aca="1" ref="AA463" ca="1">_xlfn.XLOOKUP($A463&amp;$B463,'[5]产值及收款计划（2026）'!$A:$A&amp;'[5]产值及收款计划（2026）'!$B:$B,'[5]产值及收款计划（2026）'!AA:AA)</f>
        <v>0</v>
      </c>
      <c r="AB463" s="256" cm="1">
        <f t="array" aca="1" ref="AB463" ca="1">_xlfn.XLOOKUP($A463&amp;$B463,'[5]产值及收款计划（2026）'!$A:$A&amp;'[5]产值及收款计划（2026）'!$B:$B,'[5]产值及收款计划（2026）'!AB:AB)</f>
        <v>0</v>
      </c>
      <c r="AC463" s="256" cm="1">
        <f t="array" aca="1" ref="AC463" ca="1">_xlfn.XLOOKUP($A463&amp;$B463,'[5]产值及收款计划（2026）'!$A:$A&amp;'[5]产值及收款计划（2026）'!$B:$B,'[5]产值及收款计划（2026）'!AC:AC)</f>
        <v>0</v>
      </c>
      <c r="AD463" s="256" cm="1">
        <f t="array" aca="1" ref="AD463" ca="1">_xlfn.XLOOKUP($A463&amp;$B463,'[5]产值及收款计划（2026）'!$A:$A&amp;'[5]产值及收款计划（2026）'!$B:$B,'[5]产值及收款计划（2026）'!AD:AD)</f>
        <v>0</v>
      </c>
      <c r="AE463" s="256" cm="1">
        <f t="array" aca="1" ref="AE463" ca="1">_xlfn.XLOOKUP($A463&amp;$B463,'[5]产值及收款计划（2026）'!$A:$A&amp;'[5]产值及收款计划（2026）'!$B:$B,'[5]产值及收款计划（2026）'!AE:AE)</f>
        <v>0</v>
      </c>
      <c r="AF463" s="256" cm="1">
        <f t="array" aca="1" ref="AF463" ca="1">_xlfn.XLOOKUP($A463&amp;$B463,'[5]产值及收款计划（2026）'!$A:$A&amp;'[5]产值及收款计划（2026）'!$B:$B,'[5]产值及收款计划（2026）'!AF:AF)</f>
        <v>0</v>
      </c>
      <c r="AG463" s="256" cm="1">
        <f t="array" aca="1" ref="AG463" ca="1">_xlfn.XLOOKUP($A463&amp;$B463,'[5]产值及收款计划（2026）'!$A:$A&amp;'[5]产值及收款计划（2026）'!$B:$B,'[5]产值及收款计划（2026）'!AG:AG)</f>
        <v>0</v>
      </c>
      <c r="AH463" s="256" cm="1">
        <f t="array" aca="1" ref="AH463" ca="1">_xlfn.XLOOKUP($A463&amp;$B463,'[5]产值及收款计划（2026）'!$A:$A&amp;'[5]产值及收款计划（2026）'!$B:$B,'[5]产值及收款计划（2026）'!AH:AH)</f>
        <v>0</v>
      </c>
      <c r="AI463" s="256" cm="1">
        <f t="array" aca="1" ref="AI463" ca="1">_xlfn.XLOOKUP($A463&amp;$B463,'[5]产值及收款计划（2026）'!$A:$A&amp;'[5]产值及收款计划（2026）'!$B:$B,'[5]产值及收款计划（2026）'!AI:AI)</f>
        <v>0</v>
      </c>
      <c r="AJ463" s="256" cm="1">
        <f t="array" aca="1" ref="AJ463" ca="1">_xlfn.XLOOKUP($A463&amp;$B463,'[5]产值及收款计划（2026）'!$A:$A&amp;'[5]产值及收款计划（2026）'!$B:$B,'[5]产值及收款计划（2026）'!AJ:AJ)</f>
        <v>0</v>
      </c>
      <c r="AK463" s="256" cm="1">
        <f t="array" aca="1" ref="AK463" ca="1">_xlfn.XLOOKUP($A463&amp;$B463,'[5]产值及收款计划（2026）'!$A:$A&amp;'[5]产值及收款计划（2026）'!$B:$B,'[5]产值及收款计划（2026）'!AK:AK)</f>
        <v>0</v>
      </c>
      <c r="AL463" s="256" cm="1">
        <f t="array" aca="1" ref="AL463" ca="1">_xlfn.XLOOKUP($A463&amp;$B463,'[5]产值及收款计划（2026）'!$A:$A&amp;'[5]产值及收款计划（2026）'!$B:$B,'[5]产值及收款计划（2026）'!AL:AL)</f>
        <v>0</v>
      </c>
      <c r="AM463" s="263" t="e" cm="1">
        <f t="array" aca="1" ref="AM463" ca="1">_xlfn.LET(_xlpm.勾选月份状态数组,TRANSPOSE('PPT(12-15页）-TOP10'!$A$3:$A$14),_xlpm.选择数据区,IF('PPT(12-15页）-TOP10'!$E$3="收款",$BA463:$BL463,$AA463:$AL463),SUM(_xlfn._xlws.FILTER(_xlpm.选择数据区,_xlpm.勾选月份状态数组,"")))</f>
        <v>#NAME?</v>
      </c>
      <c r="AN463" s="256" t="e" cm="1">
        <f t="array" aca="1" ref="AN463" ca="1">_xlfn.LET(_xlpm.勾选月份状态数组,TRANSPOSE('PPT(12-15页）-TOP10'!$A$3:$A$14),_xlpm.选择数据区,IF('PPT(12-15页）-TOP10'!$E$3="收款",$DA463:$DL463,$CA463:$CL463),SUM(_xlfn._xlws.FILTER(_xlpm.选择数据区,_xlpm.勾选月份状态数组,"")))</f>
        <v>#NAME?</v>
      </c>
      <c r="AO463" s="256">
        <f ca="1">SUM(CA463:CC463)+SUM(AD463:AL463)</f>
        <v>0</v>
      </c>
      <c r="AP463" s="256"/>
      <c r="AQ463" s="256"/>
      <c r="AR463" s="256"/>
      <c r="AS463" s="256" cm="1">
        <f t="array" aca="1" ref="AS463" ca="1">_xlfn.XLOOKUP($A463&amp;$B463,'[5]产值及收款计划（2026）'!$A:$A&amp;'[5]产值及收款计划（2026）'!$B:$B,'[5]产值及收款计划（2026）'!AS:AS)</f>
        <v>0</v>
      </c>
      <c r="AT463" s="256" cm="1">
        <f t="array" aca="1" ref="AT463" ca="1">_xlfn.XLOOKUP($A463&amp;$B463,'[5]产值及收款计划（2026）'!$A:$A&amp;'[5]产值及收款计划（2026）'!$B:$B,'[5]产值及收款计划（2026）'!AT:AT)</f>
        <v>0</v>
      </c>
      <c r="AU463" s="256" cm="1">
        <f t="array" aca="1" ref="AU463" ca="1">_xlfn.XLOOKUP($A463&amp;$B463,'[5]产值及收款计划（2026）'!$A:$A&amp;'[5]产值及收款计划（2026）'!$B:$B,'[5]产值及收款计划（2026）'!AU:AU)</f>
        <v>0</v>
      </c>
      <c r="AV463" s="256" cm="1">
        <f t="array" aca="1" ref="AV463" ca="1">_xlfn.XLOOKUP($A463&amp;$B463,'[5]产值及收款计划（2026）'!$A:$A&amp;'[5]产值及收款计划（2026）'!$B:$B,'[5]产值及收款计划（2026）'!AV:AV)</f>
        <v>0</v>
      </c>
      <c r="AW463" s="256" cm="1">
        <f t="array" aca="1" ref="AW463" ca="1">_xlfn.XLOOKUP($A463&amp;$B463,'[5]产值及收款计划（2026）'!$A:$A&amp;'[5]产值及收款计划（2026）'!$B:$B,'[5]产值及收款计划（2026）'!AW:AW)</f>
        <v>79.770300000000006</v>
      </c>
      <c r="AX463" s="256" cm="1">
        <f t="array" aca="1" ref="AX463" ca="1">_xlfn.XLOOKUP($A463&amp;$B463,'[5]产值及收款计划（2026）'!$A:$A&amp;'[5]产值及收款计划（2026）'!$B:$B,'[5]产值及收款计划（2026）'!AX:AX)</f>
        <v>0</v>
      </c>
      <c r="AY463" s="256" cm="1">
        <f t="array" aca="1" ref="AY463" ca="1">_xlfn.XLOOKUP($A463&amp;$B463,'[5]产值及收款计划（2026）'!$A:$A&amp;'[5]产值及收款计划（2026）'!$B:$B,'[5]产值及收款计划（2026）'!AY:AY)</f>
        <v>12.4497</v>
      </c>
      <c r="AZ463" s="256" cm="1">
        <f t="array" aca="1" ref="AZ463" ca="1">_xlfn.XLOOKUP($A463&amp;$B463,'[5]产值及收款计划（2026）'!$A:$A&amp;'[5]产值及收款计划（2026）'!$B:$B,'[5]产值及收款计划（2026）'!AZ:AZ)</f>
        <v>0</v>
      </c>
      <c r="BA463" s="256" cm="1">
        <f t="array" aca="1" ref="BA463" ca="1">_xlfn.XLOOKUP($A463&amp;$B463,'[5]产值及收款计划（2026）'!$A:$A&amp;'[5]产值及收款计划（2026）'!$B:$B,'[5]产值及收款计划（2026）'!BA:BA)</f>
        <v>0</v>
      </c>
      <c r="BB463" s="256" cm="1">
        <f t="array" aca="1" ref="BB463" ca="1">_xlfn.XLOOKUP($A463&amp;$B463,'[5]产值及收款计划（2026）'!$A:$A&amp;'[5]产值及收款计划（2026）'!$B:$B,'[5]产值及收款计划（2026）'!BB:BB)</f>
        <v>0</v>
      </c>
      <c r="BC463" s="256" cm="1">
        <f t="array" aca="1" ref="BC463" ca="1">_xlfn.XLOOKUP($A463&amp;$B463,'[5]产值及收款计划（2026）'!$A:$A&amp;'[5]产值及收款计划（2026）'!$B:$B,'[5]产值及收款计划（2026）'!BC:BC)</f>
        <v>0</v>
      </c>
      <c r="BD463" s="256" cm="1">
        <f t="array" aca="1" ref="BD463" ca="1">_xlfn.XLOOKUP($A463&amp;$B463,'[5]产值及收款计划（2026）'!$A:$A&amp;'[5]产值及收款计划（2026）'!$B:$B,'[5]产值及收款计划（2026）'!BD:BD)</f>
        <v>0</v>
      </c>
      <c r="BE463" s="256" cm="1">
        <f t="array" aca="1" ref="BE463" ca="1">_xlfn.XLOOKUP($A463&amp;$B463,'[5]产值及收款计划（2026）'!$A:$A&amp;'[5]产值及收款计划（2026）'!$B:$B,'[5]产值及收款计划（2026）'!BE:BE)</f>
        <v>0</v>
      </c>
      <c r="BF463" s="256" cm="1">
        <f t="array" aca="1" ref="BF463" ca="1">_xlfn.XLOOKUP($A463&amp;$B463,'[5]产值及收款计划（2026）'!$A:$A&amp;'[5]产值及收款计划（2026）'!$B:$B,'[5]产值及收款计划（2026）'!BF:BF)</f>
        <v>0</v>
      </c>
      <c r="BG463" s="256" cm="1">
        <f t="array" aca="1" ref="BG463" ca="1">_xlfn.XLOOKUP($A463&amp;$B463,'[5]产值及收款计划（2026）'!$A:$A&amp;'[5]产值及收款计划（2026）'!$B:$B,'[5]产值及收款计划（2026）'!BG:BG)</f>
        <v>0</v>
      </c>
      <c r="BH463" s="256" cm="1">
        <f t="array" aca="1" ref="BH463" ca="1">_xlfn.XLOOKUP($A463&amp;$B463,'[5]产值及收款计划（2026）'!$A:$A&amp;'[5]产值及收款计划（2026）'!$B:$B,'[5]产值及收款计划（2026）'!BH:BH)</f>
        <v>0</v>
      </c>
      <c r="BI463" s="256" cm="1">
        <f t="array" aca="1" ref="BI463" ca="1">_xlfn.XLOOKUP($A463&amp;$B463,'[5]产值及收款计划（2026）'!$A:$A&amp;'[5]产值及收款计划（2026）'!$B:$B,'[5]产值及收款计划（2026）'!BI:BI)</f>
        <v>0</v>
      </c>
      <c r="BJ463" s="256" cm="1">
        <f t="array" aca="1" ref="BJ463" ca="1">_xlfn.XLOOKUP($A463&amp;$B463,'[5]产值及收款计划（2026）'!$A:$A&amp;'[5]产值及收款计划（2026）'!$B:$B,'[5]产值及收款计划（2026）'!BJ:BJ)</f>
        <v>0</v>
      </c>
      <c r="BK463" s="256" cm="1">
        <f t="array" aca="1" ref="BK463" ca="1">_xlfn.XLOOKUP($A463&amp;$B463,'[5]产值及收款计划（2026）'!$A:$A&amp;'[5]产值及收款计划（2026）'!$B:$B,'[5]产值及收款计划（2026）'!BK:BK)</f>
        <v>0</v>
      </c>
      <c r="BL463" s="256" cm="1">
        <f t="array" aca="1" ref="BL463" ca="1">_xlfn.XLOOKUP($A463&amp;$B463,'[5]产值及收款计划（2026）'!$A:$A&amp;'[5]产值及收款计划（2026）'!$B:$B,'[5]产值及收款计划（2026）'!BL:BL)</f>
        <v>0</v>
      </c>
      <c r="BM463" s="256"/>
      <c r="BN463" s="256"/>
      <c r="BO463" s="256"/>
      <c r="BP463" s="256"/>
      <c r="BQ463" s="255" t="str" cm="1">
        <f t="array" aca="1" ref="BQ463" ca="1">_xlfn.XLOOKUP($A463&amp;$B463,'[5]产值及收款计划（2026）'!$A:$A&amp;'[5]产值及收款计划（2026）'!$B:$B,'[5]产值及收款计划（2026）'!BQ:BQ)</f>
        <v>深圳市前海数字城市科技有限公司</v>
      </c>
      <c r="BR463" s="256" cm="1">
        <f t="array" aca="1" ref="BR463" ca="1">_xlfn.XLOOKUP($A463&amp;$B463,'[5]产值及收款计划（2026）'!$A:$A&amp;'[5]产值及收款计划（2026）'!$B:$B,'[5]产值及收款计划（2026）'!BR:BR)</f>
        <v>0</v>
      </c>
      <c r="CA463" s="256" cm="1">
        <f t="array" aca="1" ref="CA463" ca="1">_xlfn.XLOOKUP($A463&amp;$B463,'[5]产值及收款计划（2026）'!$A:$A&amp;'[5]产值及收款计划（2026）'!$B:$B,'[5]产值及收款计划（2026）'!CA:CA)</f>
        <v>0</v>
      </c>
      <c r="CB463" s="256" cm="1">
        <f t="array" aca="1" ref="CB463" ca="1">_xlfn.XLOOKUP($A463&amp;$B463,'[5]产值及收款计划（2026）'!$A:$A&amp;'[5]产值及收款计划（2026）'!$B:$B,'[5]产值及收款计划（2026）'!CB:CB)</f>
        <v>0</v>
      </c>
      <c r="CC463" s="256" cm="1">
        <f t="array" aca="1" ref="CC463" ca="1">_xlfn.XLOOKUP($A463&amp;$B463,'[5]产值及收款计划（2026）'!$A:$A&amp;'[5]产值及收款计划（2026）'!$B:$B,'[5]产值及收款计划（2026）'!CC:CC)</f>
        <v>0</v>
      </c>
      <c r="CD463" s="256" cm="1">
        <f t="array" aca="1" ref="CD463" ca="1">_xlfn.XLOOKUP($A463&amp;$B463,'[5]产值及收款计划（2026）'!$A:$A&amp;'[5]产值及收款计划（2026）'!$B:$B,'[5]产值及收款计划（2026）'!CD:CD)</f>
        <v>0</v>
      </c>
      <c r="CE463" s="256" cm="1">
        <f t="array" aca="1" ref="CE463" ca="1">_xlfn.XLOOKUP($A463&amp;$B463,'[5]产值及收款计划（2026）'!$A:$A&amp;'[5]产值及收款计划（2026）'!$B:$B,'[5]产值及收款计划（2026）'!CE:CE)</f>
        <v>0</v>
      </c>
      <c r="CF463" s="256" cm="1">
        <f t="array" aca="1" ref="CF463" ca="1">_xlfn.XLOOKUP($A463&amp;$B463,'[5]产值及收款计划（2026）'!$A:$A&amp;'[5]产值及收款计划（2026）'!$B:$B,'[5]产值及收款计划（2026）'!CF:CF)</f>
        <v>0</v>
      </c>
      <c r="CG463" s="256" cm="1">
        <f t="array" aca="1" ref="CG463" ca="1">_xlfn.XLOOKUP($A463&amp;$B463,'[5]产值及收款计划（2026）'!$A:$A&amp;'[5]产值及收款计划（2026）'!$B:$B,'[5]产值及收款计划（2026）'!CG:CG)</f>
        <v>0</v>
      </c>
      <c r="CH463" s="256" cm="1">
        <f t="array" aca="1" ref="CH463" ca="1">_xlfn.XLOOKUP($A463&amp;$B463,'[5]产值及收款计划（2026）'!$A:$A&amp;'[5]产值及收款计划（2026）'!$B:$B,'[5]产值及收款计划（2026）'!CH:CH)</f>
        <v>0</v>
      </c>
      <c r="CI463" s="256" cm="1">
        <f t="array" aca="1" ref="CI463" ca="1">_xlfn.XLOOKUP($A463&amp;$B463,'[5]产值及收款计划（2026）'!$A:$A&amp;'[5]产值及收款计划（2026）'!$B:$B,'[5]产值及收款计划（2026）'!CI:CI)</f>
        <v>0</v>
      </c>
      <c r="CJ463" s="256" cm="1">
        <f t="array" aca="1" ref="CJ463" ca="1">_xlfn.XLOOKUP($A463&amp;$B463,'[5]产值及收款计划（2026）'!$A:$A&amp;'[5]产值及收款计划（2026）'!$B:$B,'[5]产值及收款计划（2026）'!CJ:CJ)</f>
        <v>0</v>
      </c>
      <c r="CK463" s="256" cm="1">
        <f t="array" aca="1" ref="CK463" ca="1">_xlfn.XLOOKUP($A463&amp;$B463,'[5]产值及收款计划（2026）'!$A:$A&amp;'[5]产值及收款计划（2026）'!$B:$B,'[5]产值及收款计划（2026）'!CK:CK)</f>
        <v>0</v>
      </c>
      <c r="CL463" s="256" cm="1">
        <f t="array" aca="1" ref="CL463" ca="1">_xlfn.XLOOKUP($A463&amp;$B463,'[5]产值及收款计划（2026）'!$A:$A&amp;'[5]产值及收款计划（2026）'!$B:$B,'[5]产值及收款计划（2026）'!CL:CL)</f>
        <v>0</v>
      </c>
      <c r="DA463" s="256" cm="1">
        <f t="array" aca="1" ref="DA463" ca="1">_xlfn.XLOOKUP($A463&amp;$B463,'[5]产值及收款计划（2026）'!$A:$A&amp;'[5]产值及收款计划（2026）'!$B:$B,'[5]产值及收款计划（2026）'!DA:DA)</f>
        <v>0</v>
      </c>
      <c r="DB463" s="256" cm="1">
        <f t="array" aca="1" ref="DB463" ca="1">_xlfn.XLOOKUP($A463&amp;$B463,'[5]产值及收款计划（2026）'!$A:$A&amp;'[5]产值及收款计划（2026）'!$B:$B,'[5]产值及收款计划（2026）'!DB:DB)</f>
        <v>0</v>
      </c>
      <c r="DC463" s="256" cm="1">
        <f t="array" aca="1" ref="DC463" ca="1">_xlfn.XLOOKUP($A463&amp;$B463,'[5]产值及收款计划（2026）'!$A:$A&amp;'[5]产值及收款计划（2026）'!$B:$B,'[5]产值及收款计划（2026）'!DC:DC)</f>
        <v>0</v>
      </c>
      <c r="DD463" s="256" cm="1">
        <f t="array" aca="1" ref="DD463" ca="1">_xlfn.XLOOKUP($A463&amp;$B463,'[5]产值及收款计划（2026）'!$A:$A&amp;'[5]产值及收款计划（2026）'!$B:$B,'[5]产值及收款计划（2026）'!DD:DD)</f>
        <v>0</v>
      </c>
      <c r="DE463" s="256" cm="1">
        <f t="array" aca="1" ref="DE463" ca="1">_xlfn.XLOOKUP($A463&amp;$B463,'[5]产值及收款计划（2026）'!$A:$A&amp;'[5]产值及收款计划（2026）'!$B:$B,'[5]产值及收款计划（2026）'!DE:DE)</f>
        <v>0</v>
      </c>
      <c r="DF463" s="256" cm="1">
        <f t="array" aca="1" ref="DF463" ca="1">_xlfn.XLOOKUP($A463&amp;$B463,'[5]产值及收款计划（2026）'!$A:$A&amp;'[5]产值及收款计划（2026）'!$B:$B,'[5]产值及收款计划（2026）'!DF:DF)</f>
        <v>0</v>
      </c>
      <c r="DG463" s="256" cm="1">
        <f t="array" aca="1" ref="DG463" ca="1">_xlfn.XLOOKUP($A463&amp;$B463,'[5]产值及收款计划（2026）'!$A:$A&amp;'[5]产值及收款计划（2026）'!$B:$B,'[5]产值及收款计划（2026）'!DG:DG)</f>
        <v>0</v>
      </c>
      <c r="DH463" s="256" cm="1">
        <f t="array" aca="1" ref="DH463" ca="1">_xlfn.XLOOKUP($A463&amp;$B463,'[5]产值及收款计划（2026）'!$A:$A&amp;'[5]产值及收款计划（2026）'!$B:$B,'[5]产值及收款计划（2026）'!DH:DH)</f>
        <v>0</v>
      </c>
      <c r="DI463" s="256" cm="1">
        <f t="array" aca="1" ref="DI463" ca="1">_xlfn.XLOOKUP($A463&amp;$B463,'[5]产值及收款计划（2026）'!$A:$A&amp;'[5]产值及收款计划（2026）'!$B:$B,'[5]产值及收款计划（2026）'!DI:DI)</f>
        <v>0</v>
      </c>
      <c r="DJ463" s="256" cm="1">
        <f t="array" aca="1" ref="DJ463" ca="1">_xlfn.XLOOKUP($A463&amp;$B463,'[5]产值及收款计划（2026）'!$A:$A&amp;'[5]产值及收款计划（2026）'!$B:$B,'[5]产值及收款计划（2026）'!DJ:DJ)</f>
        <v>0</v>
      </c>
      <c r="DK463" s="256" cm="1">
        <f t="array" aca="1" ref="DK463" ca="1">_xlfn.XLOOKUP($A463&amp;$B463,'[5]产值及收款计划（2026）'!$A:$A&amp;'[5]产值及收款计划（2026）'!$B:$B,'[5]产值及收款计划（2026）'!DK:DK)</f>
        <v>0</v>
      </c>
      <c r="DL463" s="256" cm="1">
        <f t="array" aca="1" ref="DL463" ca="1">_xlfn.XLOOKUP($A463&amp;$B463,'[5]产值及收款计划（2026）'!$A:$A&amp;'[5]产值及收款计划（2026）'!$B:$B,'[5]产值及收款计划（2026）'!DL:DL)</f>
        <v>0</v>
      </c>
      <c r="DM463" s="264"/>
      <c r="DN463" s="250"/>
    </row>
    <row r="464" spans="1:118" ht="20.25" x14ac:dyDescent="0.15">
      <c r="A464" s="254">
        <f t="shared" ca="1" si="24"/>
        <v>43</v>
      </c>
      <c r="B464" s="254" t="s">
        <v>29</v>
      </c>
      <c r="C464" s="255" t="str" cm="1">
        <f t="array" aca="1" ref="C464" ca="1">_xlfn.XLOOKUP($A464&amp;$B464,'[5]产值及收款计划（2026）'!$A:$A&amp;'[5]产值及收款计划（2026）'!$B:$B,'[5]产值及收款计划（2026）'!C:C)</f>
        <v>ZHT2022030800022</v>
      </c>
      <c r="D464" s="255" t="str" cm="1">
        <f t="array" aca="1" ref="D464" ca="1">_xlfn.XLOOKUP($A464&amp;$B464,'[5]产值及收款计划（2026）'!$A:$A&amp;'[5]产值及收款计划（2026）'!$B:$B,'[5]产值及收款计划（2026）'!D:D)</f>
        <v>基于BIM的工程管理平台应用与咨询服务合同-环莞快速路三期路面标</v>
      </c>
      <c r="E464" s="256" cm="1">
        <f t="array" aca="1" ref="E464" ca="1">_xlfn.XLOOKUP($A464&amp;$B464,'[5]产值及收款计划（2026）'!$A:$A&amp;'[5]产值及收款计划（2026）'!$B:$B,'[5]产值及收款计划（2026）'!E:E)</f>
        <v>48.9206</v>
      </c>
      <c r="F464" s="256" cm="1">
        <f t="array" aca="1" ref="F464" ca="1">_xlfn.XLOOKUP($A464&amp;$B464,'[5]产值及收款计划（2026）'!$A:$A&amp;'[5]产值及收款计划（2026）'!$B:$B,'[5]产值及收款计划（2026）'!F:F)</f>
        <v>33.986119232</v>
      </c>
      <c r="G464" s="256" cm="1">
        <f t="array" aca="1" ref="G464" ca="1">_xlfn.XLOOKUP($A464&amp;$B464,'[5]产值及收款计划（2026）'!$A:$A&amp;'[5]产值及收款计划（2026）'!$B:$B,'[5]产值及收款计划（2026）'!G:G)</f>
        <v>33.986119232</v>
      </c>
      <c r="H464" s="256" cm="1">
        <f t="array" aca="1" ref="H464" ca="1">_xlfn.XLOOKUP($A464&amp;$B464,'[5]产值及收款计划（2026）'!$A:$A&amp;'[5]产值及收款计划（2026）'!$B:$B,'[5]产值及收款计划（2026）'!H:H)</f>
        <v>15.508919232</v>
      </c>
      <c r="I464" s="257" cm="1">
        <f t="array" aca="1" ref="I464" ca="1">_xlfn.XLOOKUP($A464&amp;$B464,'[5]产值及收款计划（2026）'!$A:$A&amp;'[5]产值及收款计划（2026）'!$B:$B,'[5]产值及收款计划（2026）'!I:I)</f>
        <v>0.45633098401530398</v>
      </c>
      <c r="J464" s="256" cm="1">
        <f t="array" aca="1" ref="J464" ca="1">_xlfn.XLOOKUP($A464&amp;$B464,'[5]产值及收款计划（2026）'!$A:$A&amp;'[5]产值及收款计划（2026）'!$B:$B,'[5]产值及收款计划（2026）'!J:J)</f>
        <v>0.06</v>
      </c>
      <c r="K464" s="256" cm="1">
        <f t="array" aca="1" ref="K464" ca="1">_xlfn.XLOOKUP($A464&amp;$B464,'[5]产值及收款计划（2026）'!$A:$A&amp;'[5]产值及收款计划（2026）'!$B:$B,'[5]产值及收款计划（2026）'!K:K)</f>
        <v>0</v>
      </c>
      <c r="L464" s="256" cm="1">
        <f t="array" aca="1" ref="L464" ca="1">_xlfn.XLOOKUP($A464&amp;$B464,'[5]产值及收款计划（2026）'!$A:$A&amp;'[5]产值及收款计划（2026）'!$B:$B,'[5]产值及收款计划（2026）'!L:L)</f>
        <v>0</v>
      </c>
      <c r="M464" s="256" t="str" cm="1">
        <f t="array" aca="1" ref="M464" ca="1">_xlfn.XLOOKUP($A464&amp;$B464,'[5]产值及收款计划（2026）'!$A:$A&amp;'[5]产值及收款计划（2026）'!$B:$B,'[5]产值及收款计划（2026）'!M:M)</f>
        <v>主导</v>
      </c>
      <c r="N464" s="256" t="str" cm="1">
        <f t="array" aca="1" ref="N464" ca="1">_xlfn.XLOOKUP($A464&amp;$B464,'[5]产值及收款计划（2026）'!$A:$A&amp;'[5]产值及收款计划（2026）'!$B:$B,'[5]产值及收款计划（2026）'!N:N)</f>
        <v>许清亮团队</v>
      </c>
      <c r="O464" s="256" t="str" cm="1">
        <f t="array" aca="1" ref="O464" ca="1">_xlfn.XLOOKUP($A464&amp;$B464,'[5]产值及收款计划（2026）'!$A:$A&amp;'[5]产值及收款计划（2026）'!$B:$B,'[5]产值及收款计划（2026）'!O:O)</f>
        <v>明艳丽</v>
      </c>
      <c r="P464" s="255" t="str" cm="1">
        <f t="array" aca="1" ref="P464" ca="1">_xlfn.XLOOKUP($A464&amp;$B464,'[5]产值及收款计划（2026）'!$A:$A&amp;'[5]产值及收款计划（2026）'!$B:$B,'[5]产值及收款计划（2026）'!P:P)</f>
        <v>在建</v>
      </c>
      <c r="Q464" s="256" cm="1">
        <f t="array" aca="1" ref="Q464" ca="1">_xlfn.XLOOKUP($A464&amp;$B464,'[5]产值及收款计划（2026）'!$A:$A&amp;'[5]产值及收款计划（2026）'!$B:$B,'[5]产值及收款计划（2026）'!Q:Q)</f>
        <v>0</v>
      </c>
      <c r="R464" s="256" cm="1">
        <f t="array" aca="1" ref="R464" ca="1">_xlfn.XLOOKUP($A464&amp;$B464,'[5]产值及收款计划（2026）'!$A:$A&amp;'[5]产值及收款计划（2026）'!$B:$B,'[5]产值及收款计划（2026）'!R:R)</f>
        <v>0</v>
      </c>
      <c r="S464" s="256" cm="1">
        <f t="array" aca="1" ref="S464" ca="1">_xlfn.XLOOKUP($A464&amp;$B464,'[5]产值及收款计划（2026）'!$A:$A&amp;'[5]产值及收款计划（2026）'!$B:$B,'[5]产值及收款计划（2026）'!S:S)</f>
        <v>0</v>
      </c>
      <c r="T464" s="256" cm="1">
        <f t="array" aca="1" ref="T464" ca="1">_xlfn.XLOOKUP($A464&amp;$B464,'[5]产值及收款计划（2026）'!$A:$A&amp;'[5]产值及收款计划（2026）'!$B:$B,'[5]产值及收款计划（2026）'!T:T)</f>
        <v>25.683274999999998</v>
      </c>
      <c r="U464" s="256" cm="1">
        <f t="array" aca="1" ref="U464" ca="1">_xlfn.XLOOKUP($A464&amp;$B464,'[5]产值及收款计划（2026）'!$A:$A&amp;'[5]产值及收款计划（2026）'!$B:$B,'[5]产值及收款计划（2026）'!U:U)</f>
        <v>0</v>
      </c>
      <c r="V464" s="256" cm="1">
        <f t="array" aca="1" ref="V464" ca="1">_xlfn.XLOOKUP($A464&amp;$B464,'[5]产值及收款计划（2026）'!$A:$A&amp;'[5]产值及收款计划（2026）'!$B:$B,'[5]产值及收款计划（2026）'!V:V)</f>
        <v>23.237324999999998</v>
      </c>
      <c r="W464" s="256" cm="1">
        <f t="array" aca="1" ref="W464" ca="1">_xlfn.XLOOKUP($A464&amp;$B464,'[5]产值及收款计划（2026）'!$A:$A&amp;'[5]产值及收款计划（2026）'!$B:$B,'[5]产值及收款计划（2026）'!W:W)</f>
        <v>0</v>
      </c>
      <c r="X464" s="256" cm="1">
        <f t="array" aca="1" ref="X464" ca="1">_xlfn.XLOOKUP($A464&amp;$B464,'[5]产值及收款计划（2026）'!$A:$A&amp;'[5]产值及收款计划（2026）'!$B:$B,'[5]产值及收款计划（2026）'!X:X)</f>
        <v>0</v>
      </c>
      <c r="Y464" s="256" cm="1">
        <f t="array" aca="1" ref="Y464" ca="1">_xlfn.XLOOKUP($A464&amp;$B464,'[5]产值及收款计划（2026）'!$A:$A&amp;'[5]产值及收款计划（2026）'!$B:$B,'[5]产值及收款计划（2026）'!Y:Y)</f>
        <v>0</v>
      </c>
      <c r="Z464" s="256" cm="1">
        <f t="array" aca="1" ref="Z464" ca="1">_xlfn.XLOOKUP($A464&amp;$B464,'[5]产值及收款计划（2026）'!$A:$A&amp;'[5]产值及收款计划（2026）'!$B:$B,'[5]产值及收款计划（2026）'!Z:Z)</f>
        <v>0</v>
      </c>
      <c r="AA464" s="256" cm="1">
        <f t="array" aca="1" ref="AA464" ca="1">_xlfn.XLOOKUP($A464&amp;$B464,'[5]产值及收款计划（2026）'!$A:$A&amp;'[5]产值及收款计划（2026）'!$B:$B,'[5]产值及收款计划（2026）'!AA:AA)</f>
        <v>0</v>
      </c>
      <c r="AB464" s="256" cm="1">
        <f t="array" aca="1" ref="AB464" ca="1">_xlfn.XLOOKUP($A464&amp;$B464,'[5]产值及收款计划（2026）'!$A:$A&amp;'[5]产值及收款计划（2026）'!$B:$B,'[5]产值及收款计划（2026）'!AB:AB)</f>
        <v>0</v>
      </c>
      <c r="AC464" s="256" cm="1">
        <f t="array" aca="1" ref="AC464" ca="1">_xlfn.XLOOKUP($A464&amp;$B464,'[5]产值及收款计划（2026）'!$A:$A&amp;'[5]产值及收款计划（2026）'!$B:$B,'[5]产值及收款计划（2026）'!AC:AC)</f>
        <v>0</v>
      </c>
      <c r="AD464" s="256" cm="1">
        <f t="array" aca="1" ref="AD464" ca="1">_xlfn.XLOOKUP($A464&amp;$B464,'[5]产值及收款计划（2026）'!$A:$A&amp;'[5]产值及收款计划（2026）'!$B:$B,'[5]产值及收款计划（2026）'!AD:AD)</f>
        <v>0</v>
      </c>
      <c r="AE464" s="256" cm="1">
        <f t="array" aca="1" ref="AE464" ca="1">_xlfn.XLOOKUP($A464&amp;$B464,'[5]产值及收款计划（2026）'!$A:$A&amp;'[5]产值及收款计划（2026）'!$B:$B,'[5]产值及收款计划（2026）'!AE:AE)</f>
        <v>0</v>
      </c>
      <c r="AF464" s="256" cm="1">
        <f t="array" aca="1" ref="AF464" ca="1">_xlfn.XLOOKUP($A464&amp;$B464,'[5]产值及收款计划（2026）'!$A:$A&amp;'[5]产值及收款计划（2026）'!$B:$B,'[5]产值及收款计划（2026）'!AF:AF)</f>
        <v>0</v>
      </c>
      <c r="AG464" s="256" cm="1">
        <f t="array" aca="1" ref="AG464" ca="1">_xlfn.XLOOKUP($A464&amp;$B464,'[5]产值及收款计划（2026）'!$A:$A&amp;'[5]产值及收款计划（2026）'!$B:$B,'[5]产值及收款计划（2026）'!AG:AG)</f>
        <v>0</v>
      </c>
      <c r="AH464" s="256" cm="1">
        <f t="array" aca="1" ref="AH464" ca="1">_xlfn.XLOOKUP($A464&amp;$B464,'[5]产值及收款计划（2026）'!$A:$A&amp;'[5]产值及收款计划（2026）'!$B:$B,'[5]产值及收款计划（2026）'!AH:AH)</f>
        <v>0</v>
      </c>
      <c r="AI464" s="256" cm="1">
        <f t="array" aca="1" ref="AI464" ca="1">_xlfn.XLOOKUP($A464&amp;$B464,'[5]产值及收款计划（2026）'!$A:$A&amp;'[5]产值及收款计划（2026）'!$B:$B,'[5]产值及收款计划（2026）'!AI:AI)</f>
        <v>0</v>
      </c>
      <c r="AJ464" s="256" cm="1">
        <f t="array" aca="1" ref="AJ464" ca="1">_xlfn.XLOOKUP($A464&amp;$B464,'[5]产值及收款计划（2026）'!$A:$A&amp;'[5]产值及收款计划（2026）'!$B:$B,'[5]产值及收款计划（2026）'!AJ:AJ)</f>
        <v>0</v>
      </c>
      <c r="AK464" s="256" cm="1">
        <f t="array" aca="1" ref="AK464" ca="1">_xlfn.XLOOKUP($A464&amp;$B464,'[5]产值及收款计划（2026）'!$A:$A&amp;'[5]产值及收款计划（2026）'!$B:$B,'[5]产值及收款计划（2026）'!AK:AK)</f>
        <v>0</v>
      </c>
      <c r="AL464" s="256" cm="1">
        <f t="array" aca="1" ref="AL464" ca="1">_xlfn.XLOOKUP($A464&amp;$B464,'[5]产值及收款计划（2026）'!$A:$A&amp;'[5]产值及收款计划（2026）'!$B:$B,'[5]产值及收款计划（2026）'!AL:AL)</f>
        <v>0</v>
      </c>
      <c r="AM464" s="263" t="e" cm="1">
        <f t="array" aca="1" ref="AM464" ca="1">_xlfn.LET(_xlpm.勾选月份状态数组,TRANSPOSE('PPT(12-15页）-TOP10'!$A$3:$A$14),_xlpm.选择数据区,IF('PPT(12-15页）-TOP10'!$E$3="收款",$BA464:$BL464,$AA464:$AL464),SUM(_xlfn._xlws.FILTER(_xlpm.选择数据区,_xlpm.勾选月份状态数组,"")))</f>
        <v>#NAME?</v>
      </c>
      <c r="AN464" s="256" t="e" cm="1">
        <f t="array" aca="1" ref="AN464" ca="1">_xlfn.LET(_xlpm.勾选月份状态数组,TRANSPOSE('PPT(12-15页）-TOP10'!$A$3:$A$14),_xlpm.选择数据区,IF('PPT(12-15页）-TOP10'!$E$3="收款",$DA464:$DL464,$CA464:$CL464),SUM(_xlfn._xlws.FILTER(_xlpm.选择数据区,_xlpm.勾选月份状态数组,"")))</f>
        <v>#NAME?</v>
      </c>
      <c r="AO464" s="256">
        <f ca="1">SUM(CA464:CC464)+SUM(AD464:AL464)</f>
        <v>0</v>
      </c>
      <c r="AP464" s="256"/>
      <c r="AQ464" s="256"/>
      <c r="AR464" s="256"/>
      <c r="AS464" s="256" cm="1">
        <f t="array" aca="1" ref="AS464" ca="1">_xlfn.XLOOKUP($A464&amp;$B464,'[5]产值及收款计划（2026）'!$A:$A&amp;'[5]产值及收款计划（2026）'!$B:$B,'[5]产值及收款计划（2026）'!AS:AS)</f>
        <v>0</v>
      </c>
      <c r="AT464" s="256" cm="1">
        <f t="array" aca="1" ref="AT464" ca="1">_xlfn.XLOOKUP($A464&amp;$B464,'[5]产值及收款计划（2026）'!$A:$A&amp;'[5]产值及收款计划（2026）'!$B:$B,'[5]产值及收款计划（2026）'!AT:AT)</f>
        <v>0</v>
      </c>
      <c r="AU464" s="256" cm="1">
        <f t="array" aca="1" ref="AU464" ca="1">_xlfn.XLOOKUP($A464&amp;$B464,'[5]产值及收款计划（2026）'!$A:$A&amp;'[5]产值及收款计划（2026）'!$B:$B,'[5]产值及收款计划（2026）'!AU:AU)</f>
        <v>0</v>
      </c>
      <c r="AV464" s="256" cm="1">
        <f t="array" aca="1" ref="AV464" ca="1">_xlfn.XLOOKUP($A464&amp;$B464,'[5]产值及收款计划（2026）'!$A:$A&amp;'[5]产值及收款计划（2026）'!$B:$B,'[5]产值及收款计划（2026）'!AV:AV)</f>
        <v>0</v>
      </c>
      <c r="AW464" s="256" cm="1">
        <f t="array" aca="1" ref="AW464" ca="1">_xlfn.XLOOKUP($A464&amp;$B464,'[5]产值及收款计划（2026）'!$A:$A&amp;'[5]产值及收款计划（2026）'!$B:$B,'[5]产值及收款计划（2026）'!AW:AW)</f>
        <v>19.568239999999999</v>
      </c>
      <c r="AX464" s="256" cm="1">
        <f t="array" aca="1" ref="AX464" ca="1">_xlfn.XLOOKUP($A464&amp;$B464,'[5]产值及收款计划（2026）'!$A:$A&amp;'[5]产值及收款计划（2026）'!$B:$B,'[5]产值及收款计划（2026）'!AX:AX)</f>
        <v>0</v>
      </c>
      <c r="AY464" s="256" cm="1">
        <f t="array" aca="1" ref="AY464" ca="1">_xlfn.XLOOKUP($A464&amp;$B464,'[5]产值及收款计划（2026）'!$A:$A&amp;'[5]产值及收款计划（2026）'!$B:$B,'[5]产值及收款计划（2026）'!AY:AY)</f>
        <v>29.352360000000001</v>
      </c>
      <c r="AZ464" s="256" cm="1">
        <f t="array" aca="1" ref="AZ464" ca="1">_xlfn.XLOOKUP($A464&amp;$B464,'[5]产值及收款计划（2026）'!$A:$A&amp;'[5]产值及收款计划（2026）'!$B:$B,'[5]产值及收款计划（2026）'!AZ:AZ)</f>
        <v>6.1150349999999998</v>
      </c>
      <c r="BA464" s="256" cm="1">
        <f t="array" aca="1" ref="BA464" ca="1">_xlfn.XLOOKUP($A464&amp;$B464,'[5]产值及收款计划（2026）'!$A:$A&amp;'[5]产值及收款计划（2026）'!$B:$B,'[5]产值及收款计划（2026）'!BA:BA)</f>
        <v>0</v>
      </c>
      <c r="BB464" s="256" cm="1">
        <f t="array" aca="1" ref="BB464" ca="1">_xlfn.XLOOKUP($A464&amp;$B464,'[5]产值及收款计划（2026）'!$A:$A&amp;'[5]产值及收款计划（2026）'!$B:$B,'[5]产值及收款计划（2026）'!BB:BB)</f>
        <v>0</v>
      </c>
      <c r="BC464" s="256" cm="1">
        <f t="array" aca="1" ref="BC464" ca="1">_xlfn.XLOOKUP($A464&amp;$B464,'[5]产值及收款计划（2026）'!$A:$A&amp;'[5]产值及收款计划（2026）'!$B:$B,'[5]产值及收款计划（2026）'!BC:BC)</f>
        <v>0</v>
      </c>
      <c r="BD464" s="256" cm="1">
        <f t="array" aca="1" ref="BD464" ca="1">_xlfn.XLOOKUP($A464&amp;$B464,'[5]产值及收款计划（2026）'!$A:$A&amp;'[5]产值及收款计划（2026）'!$B:$B,'[5]产值及收款计划（2026）'!BD:BD)</f>
        <v>0</v>
      </c>
      <c r="BE464" s="256" cm="1">
        <f t="array" aca="1" ref="BE464" ca="1">_xlfn.XLOOKUP($A464&amp;$B464,'[5]产值及收款计划（2026）'!$A:$A&amp;'[5]产值及收款计划（2026）'!$B:$B,'[5]产值及收款计划（2026）'!BE:BE)</f>
        <v>0</v>
      </c>
      <c r="BF464" s="256" cm="1">
        <f t="array" aca="1" ref="BF464" ca="1">_xlfn.XLOOKUP($A464&amp;$B464,'[5]产值及收款计划（2026）'!$A:$A&amp;'[5]产值及收款计划（2026）'!$B:$B,'[5]产值及收款计划（2026）'!BF:BF)</f>
        <v>0</v>
      </c>
      <c r="BG464" s="256" cm="1">
        <f t="array" aca="1" ref="BG464" ca="1">_xlfn.XLOOKUP($A464&amp;$B464,'[5]产值及收款计划（2026）'!$A:$A&amp;'[5]产值及收款计划（2026）'!$B:$B,'[5]产值及收款计划（2026）'!BG:BG)</f>
        <v>0</v>
      </c>
      <c r="BH464" s="256" cm="1">
        <f t="array" aca="1" ref="BH464" ca="1">_xlfn.XLOOKUP($A464&amp;$B464,'[5]产值及收款计划（2026）'!$A:$A&amp;'[5]产值及收款计划（2026）'!$B:$B,'[5]产值及收款计划（2026）'!BH:BH)</f>
        <v>0</v>
      </c>
      <c r="BI464" s="256" cm="1">
        <f t="array" aca="1" ref="BI464" ca="1">_xlfn.XLOOKUP($A464&amp;$B464,'[5]产值及收款计划（2026）'!$A:$A&amp;'[5]产值及收款计划（2026）'!$B:$B,'[5]产值及收款计划（2026）'!BI:BI)</f>
        <v>0</v>
      </c>
      <c r="BJ464" s="256" cm="1">
        <f t="array" aca="1" ref="BJ464" ca="1">_xlfn.XLOOKUP($A464&amp;$B464,'[5]产值及收款计划（2026）'!$A:$A&amp;'[5]产值及收款计划（2026）'!$B:$B,'[5]产值及收款计划（2026）'!BJ:BJ)</f>
        <v>0</v>
      </c>
      <c r="BK464" s="256" cm="1">
        <f t="array" aca="1" ref="BK464" ca="1">_xlfn.XLOOKUP($A464&amp;$B464,'[5]产值及收款计划（2026）'!$A:$A&amp;'[5]产值及收款计划（2026）'!$B:$B,'[5]产值及收款计划（2026）'!BK:BK)</f>
        <v>0</v>
      </c>
      <c r="BL464" s="256" cm="1">
        <f t="array" aca="1" ref="BL464" ca="1">_xlfn.XLOOKUP($A464&amp;$B464,'[5]产值及收款计划（2026）'!$A:$A&amp;'[5]产值及收款计划（2026）'!$B:$B,'[5]产值及收款计划（2026）'!BL:BL)</f>
        <v>0</v>
      </c>
      <c r="BM464" s="256"/>
      <c r="BN464" s="256"/>
      <c r="BO464" s="256"/>
      <c r="BP464" s="256"/>
      <c r="BQ464" s="255" t="str" cm="1">
        <f t="array" aca="1" ref="BQ464" ca="1">_xlfn.XLOOKUP($A464&amp;$B464,'[5]产值及收款计划（2026）'!$A:$A&amp;'[5]产值及收款计划（2026）'!$B:$B,'[5]产值及收款计划（2026）'!BQ:BQ)</f>
        <v>广东冠粤路桥有限公司</v>
      </c>
      <c r="BR464" s="256" cm="1">
        <f t="array" aca="1" ref="BR464" ca="1">_xlfn.XLOOKUP($A464&amp;$B464,'[5]产值及收款计划（2026）'!$A:$A&amp;'[5]产值及收款计划（2026）'!$B:$B,'[5]产值及收款计划（2026）'!BR:BR)</f>
        <v>0</v>
      </c>
      <c r="CA464" s="256" cm="1">
        <f t="array" aca="1" ref="CA464" ca="1">_xlfn.XLOOKUP($A464&amp;$B464,'[5]产值及收款计划（2026）'!$A:$A&amp;'[5]产值及收款计划（2026）'!$B:$B,'[5]产值及收款计划（2026）'!CA:CA)</f>
        <v>0</v>
      </c>
      <c r="CB464" s="256" cm="1">
        <f t="array" aca="1" ref="CB464" ca="1">_xlfn.XLOOKUP($A464&amp;$B464,'[5]产值及收款计划（2026）'!$A:$A&amp;'[5]产值及收款计划（2026）'!$B:$B,'[5]产值及收款计划（2026）'!CB:CB)</f>
        <v>0</v>
      </c>
      <c r="CC464" s="256" cm="1">
        <f t="array" aca="1" ref="CC464" ca="1">_xlfn.XLOOKUP($A464&amp;$B464,'[5]产值及收款计划（2026）'!$A:$A&amp;'[5]产值及收款计划（2026）'!$B:$B,'[5]产值及收款计划（2026）'!CC:CC)</f>
        <v>0</v>
      </c>
      <c r="CD464" s="256" cm="1">
        <f t="array" aca="1" ref="CD464" ca="1">_xlfn.XLOOKUP($A464&amp;$B464,'[5]产值及收款计划（2026）'!$A:$A&amp;'[5]产值及收款计划（2026）'!$B:$B,'[5]产值及收款计划（2026）'!CD:CD)</f>
        <v>0</v>
      </c>
      <c r="CE464" s="256" cm="1">
        <f t="array" aca="1" ref="CE464" ca="1">_xlfn.XLOOKUP($A464&amp;$B464,'[5]产值及收款计划（2026）'!$A:$A&amp;'[5]产值及收款计划（2026）'!$B:$B,'[5]产值及收款计划（2026）'!CE:CE)</f>
        <v>0</v>
      </c>
      <c r="CF464" s="256" cm="1">
        <f t="array" aca="1" ref="CF464" ca="1">_xlfn.XLOOKUP($A464&amp;$B464,'[5]产值及收款计划（2026）'!$A:$A&amp;'[5]产值及收款计划（2026）'!$B:$B,'[5]产值及收款计划（2026）'!CF:CF)</f>
        <v>0</v>
      </c>
      <c r="CG464" s="256" cm="1">
        <f t="array" aca="1" ref="CG464" ca="1">_xlfn.XLOOKUP($A464&amp;$B464,'[5]产值及收款计划（2026）'!$A:$A&amp;'[5]产值及收款计划（2026）'!$B:$B,'[5]产值及收款计划（2026）'!CG:CG)</f>
        <v>0</v>
      </c>
      <c r="CH464" s="256" cm="1">
        <f t="array" aca="1" ref="CH464" ca="1">_xlfn.XLOOKUP($A464&amp;$B464,'[5]产值及收款计划（2026）'!$A:$A&amp;'[5]产值及收款计划（2026）'!$B:$B,'[5]产值及收款计划（2026）'!CH:CH)</f>
        <v>0</v>
      </c>
      <c r="CI464" s="256" cm="1">
        <f t="array" aca="1" ref="CI464" ca="1">_xlfn.XLOOKUP($A464&amp;$B464,'[5]产值及收款计划（2026）'!$A:$A&amp;'[5]产值及收款计划（2026）'!$B:$B,'[5]产值及收款计划（2026）'!CI:CI)</f>
        <v>0</v>
      </c>
      <c r="CJ464" s="256" cm="1">
        <f t="array" aca="1" ref="CJ464" ca="1">_xlfn.XLOOKUP($A464&amp;$B464,'[5]产值及收款计划（2026）'!$A:$A&amp;'[5]产值及收款计划（2026）'!$B:$B,'[5]产值及收款计划（2026）'!CJ:CJ)</f>
        <v>0</v>
      </c>
      <c r="CK464" s="256" cm="1">
        <f t="array" aca="1" ref="CK464" ca="1">_xlfn.XLOOKUP($A464&amp;$B464,'[5]产值及收款计划（2026）'!$A:$A&amp;'[5]产值及收款计划（2026）'!$B:$B,'[5]产值及收款计划（2026）'!CK:CK)</f>
        <v>0</v>
      </c>
      <c r="CL464" s="256" cm="1">
        <f t="array" aca="1" ref="CL464" ca="1">_xlfn.XLOOKUP($A464&amp;$B464,'[5]产值及收款计划（2026）'!$A:$A&amp;'[5]产值及收款计划（2026）'!$B:$B,'[5]产值及收款计划（2026）'!CL:CL)</f>
        <v>0</v>
      </c>
      <c r="DA464" s="256" cm="1">
        <f t="array" aca="1" ref="DA464" ca="1">_xlfn.XLOOKUP($A464&amp;$B464,'[5]产值及收款计划（2026）'!$A:$A&amp;'[5]产值及收款计划（2026）'!$B:$B,'[5]产值及收款计划（2026）'!DA:DA)</f>
        <v>0</v>
      </c>
      <c r="DB464" s="256" cm="1">
        <f t="array" aca="1" ref="DB464" ca="1">_xlfn.XLOOKUP($A464&amp;$B464,'[5]产值及收款计划（2026）'!$A:$A&amp;'[5]产值及收款计划（2026）'!$B:$B,'[5]产值及收款计划（2026）'!DB:DB)</f>
        <v>0</v>
      </c>
      <c r="DC464" s="256" cm="1">
        <f t="array" aca="1" ref="DC464" ca="1">_xlfn.XLOOKUP($A464&amp;$B464,'[5]产值及收款计划（2026）'!$A:$A&amp;'[5]产值及收款计划（2026）'!$B:$B,'[5]产值及收款计划（2026）'!DC:DC)</f>
        <v>0</v>
      </c>
      <c r="DD464" s="256" cm="1">
        <f t="array" aca="1" ref="DD464" ca="1">_xlfn.XLOOKUP($A464&amp;$B464,'[5]产值及收款计划（2026）'!$A:$A&amp;'[5]产值及收款计划（2026）'!$B:$B,'[5]产值及收款计划（2026）'!DD:DD)</f>
        <v>0</v>
      </c>
      <c r="DE464" s="256" cm="1">
        <f t="array" aca="1" ref="DE464" ca="1">_xlfn.XLOOKUP($A464&amp;$B464,'[5]产值及收款计划（2026）'!$A:$A&amp;'[5]产值及收款计划（2026）'!$B:$B,'[5]产值及收款计划（2026）'!DE:DE)</f>
        <v>0</v>
      </c>
      <c r="DF464" s="256" cm="1">
        <f t="array" aca="1" ref="DF464" ca="1">_xlfn.XLOOKUP($A464&amp;$B464,'[5]产值及收款计划（2026）'!$A:$A&amp;'[5]产值及收款计划（2026）'!$B:$B,'[5]产值及收款计划（2026）'!DF:DF)</f>
        <v>0</v>
      </c>
      <c r="DG464" s="256" cm="1">
        <f t="array" aca="1" ref="DG464" ca="1">_xlfn.XLOOKUP($A464&amp;$B464,'[5]产值及收款计划（2026）'!$A:$A&amp;'[5]产值及收款计划（2026）'!$B:$B,'[5]产值及收款计划（2026）'!DG:DG)</f>
        <v>0</v>
      </c>
      <c r="DH464" s="256" cm="1">
        <f t="array" aca="1" ref="DH464" ca="1">_xlfn.XLOOKUP($A464&amp;$B464,'[5]产值及收款计划（2026）'!$A:$A&amp;'[5]产值及收款计划（2026）'!$B:$B,'[5]产值及收款计划（2026）'!DH:DH)</f>
        <v>0</v>
      </c>
      <c r="DI464" s="256" cm="1">
        <f t="array" aca="1" ref="DI464" ca="1">_xlfn.XLOOKUP($A464&amp;$B464,'[5]产值及收款计划（2026）'!$A:$A&amp;'[5]产值及收款计划（2026）'!$B:$B,'[5]产值及收款计划（2026）'!DI:DI)</f>
        <v>0</v>
      </c>
      <c r="DJ464" s="256" cm="1">
        <f t="array" aca="1" ref="DJ464" ca="1">_xlfn.XLOOKUP($A464&amp;$B464,'[5]产值及收款计划（2026）'!$A:$A&amp;'[5]产值及收款计划（2026）'!$B:$B,'[5]产值及收款计划（2026）'!DJ:DJ)</f>
        <v>0</v>
      </c>
      <c r="DK464" s="256" cm="1">
        <f t="array" aca="1" ref="DK464" ca="1">_xlfn.XLOOKUP($A464&amp;$B464,'[5]产值及收款计划（2026）'!$A:$A&amp;'[5]产值及收款计划（2026）'!$B:$B,'[5]产值及收款计划（2026）'!DK:DK)</f>
        <v>0</v>
      </c>
      <c r="DL464" s="256" cm="1">
        <f t="array" aca="1" ref="DL464" ca="1">_xlfn.XLOOKUP($A464&amp;$B464,'[5]产值及收款计划（2026）'!$A:$A&amp;'[5]产值及收款计划（2026）'!$B:$B,'[5]产值及收款计划（2026）'!DL:DL)</f>
        <v>0</v>
      </c>
      <c r="DM464" s="264"/>
      <c r="DN464" s="250"/>
    </row>
    <row r="465" spans="1:118" ht="20.25" x14ac:dyDescent="0.15">
      <c r="A465" s="254">
        <f t="shared" ca="1" si="24"/>
        <v>44</v>
      </c>
      <c r="B465" s="254" t="s">
        <v>29</v>
      </c>
      <c r="C465" s="255" t="str" cm="1">
        <f t="array" aca="1" ref="C465" ca="1">_xlfn.XLOOKUP($A465&amp;$B465,'[5]产值及收款计划（2026）'!$A:$A&amp;'[5]产值及收款计划（2026）'!$B:$B,'[5]产值及收款计划（2026）'!C:C)</f>
        <v>ZHT2022051300038</v>
      </c>
      <c r="D465" s="255" t="str" cm="1">
        <f t="array" aca="1" ref="D465" ca="1">_xlfn.XLOOKUP($A465&amp;$B465,'[5]产值及收款计划（2026）'!$A:$A&amp;'[5]产值及收款计划（2026）'!$B:$B,'[5]产值及收款计划（2026）'!D:D)</f>
        <v>青岛国际资源配置中心北片区建设运营数智一体化项目</v>
      </c>
      <c r="E465" s="256" cm="1">
        <f t="array" aca="1" ref="E465" ca="1">_xlfn.XLOOKUP($A465&amp;$B465,'[5]产值及收款计划（2026）'!$A:$A&amp;'[5]产值及收款计划（2026）'!$B:$B,'[5]产值及收款计划（2026）'!E:E)</f>
        <v>2168.6999999999998</v>
      </c>
      <c r="F465" s="256" cm="1">
        <f t="array" aca="1" ref="F465" ca="1">_xlfn.XLOOKUP($A465&amp;$B465,'[5]产值及收款计划（2026）'!$A:$A&amp;'[5]产值及收款计划（2026）'!$B:$B,'[5]产值及收款计划（2026）'!F:F)</f>
        <v>15.2</v>
      </c>
      <c r="G465" s="256" cm="1">
        <f t="array" aca="1" ref="G465" ca="1">_xlfn.XLOOKUP($A465&amp;$B465,'[5]产值及收款计划（2026）'!$A:$A&amp;'[5]产值及收款计划（2026）'!$B:$B,'[5]产值及收款计划（2026）'!G:G)</f>
        <v>15.2</v>
      </c>
      <c r="H465" s="256" cm="1">
        <f t="array" aca="1" ref="H465" ca="1">_xlfn.XLOOKUP($A465&amp;$B465,'[5]产值及收款计划（2026）'!$A:$A&amp;'[5]产值及收款计划（2026）'!$B:$B,'[5]产值及收款计划（2026）'!H:H)</f>
        <v>15.2</v>
      </c>
      <c r="I465" s="257" cm="1">
        <f t="array" aca="1" ref="I465" ca="1">_xlfn.XLOOKUP($A465&amp;$B465,'[5]产值及收款计划（2026）'!$A:$A&amp;'[5]产值及收款计划（2026）'!$B:$B,'[5]产值及收款计划（2026）'!I:I)</f>
        <v>1</v>
      </c>
      <c r="J465" s="256" cm="1">
        <f t="array" aca="1" ref="J465" ca="1">_xlfn.XLOOKUP($A465&amp;$B465,'[5]产值及收款计划（2026）'!$A:$A&amp;'[5]产值及收款计划（2026）'!$B:$B,'[5]产值及收款计划（2026）'!J:J)</f>
        <v>7.0664127122645901E-2</v>
      </c>
      <c r="K465" s="256" cm="1">
        <f t="array" aca="1" ref="K465" ca="1">_xlfn.XLOOKUP($A465&amp;$B465,'[5]产值及收款计划（2026）'!$A:$A&amp;'[5]产值及收款计划（2026）'!$B:$B,'[5]产值及收款计划（2026）'!K:K)</f>
        <v>0</v>
      </c>
      <c r="L465" s="256" cm="1">
        <f t="array" aca="1" ref="L465" ca="1">_xlfn.XLOOKUP($A465&amp;$B465,'[5]产值及收款计划（2026）'!$A:$A&amp;'[5]产值及收款计划（2026）'!$B:$B,'[5]产值及收款计划（2026）'!L:L)</f>
        <v>0</v>
      </c>
      <c r="M465" s="256" cm="1">
        <f t="array" aca="1" ref="M465" ca="1">_xlfn.XLOOKUP($A465&amp;$B465,'[5]产值及收款计划（2026）'!$A:$A&amp;'[5]产值及收款计划（2026）'!$B:$B,'[5]产值及收款计划（2026）'!M:M)</f>
        <v>0</v>
      </c>
      <c r="N465" s="256" t="str" cm="1">
        <f t="array" aca="1" ref="N465" ca="1">_xlfn.XLOOKUP($A465&amp;$B465,'[5]产值及收款计划（2026）'!$A:$A&amp;'[5]产值及收款计划（2026）'!$B:$B,'[5]产值及收款计划（2026）'!N:N)</f>
        <v>徐勇团队</v>
      </c>
      <c r="O465" s="256" t="str" cm="1">
        <f t="array" aca="1" ref="O465" ca="1">_xlfn.XLOOKUP($A465&amp;$B465,'[5]产值及收款计划（2026）'!$A:$A&amp;'[5]产值及收款计划（2026）'!$B:$B,'[5]产值及收款计划（2026）'!O:O)</f>
        <v>徐勇</v>
      </c>
      <c r="P465" s="255" t="str" cm="1">
        <f t="array" aca="1" ref="P465" ca="1">_xlfn.XLOOKUP($A465&amp;$B465,'[5]产值及收款计划（2026）'!$A:$A&amp;'[5]产值及收款计划（2026）'!$B:$B,'[5]产值及收款计划（2026）'!P:P)</f>
        <v>在建</v>
      </c>
      <c r="Q465" s="256" cm="1">
        <f t="array" aca="1" ref="Q465" ca="1">_xlfn.XLOOKUP($A465&amp;$B465,'[5]产值及收款计划（2026）'!$A:$A&amp;'[5]产值及收款计划（2026）'!$B:$B,'[5]产值及收款计划（2026）'!Q:Q)</f>
        <v>0</v>
      </c>
      <c r="R465" s="256" cm="1">
        <f t="array" aca="1" ref="R465" ca="1">_xlfn.XLOOKUP($A465&amp;$B465,'[5]产值及收款计划（2026）'!$A:$A&amp;'[5]产值及收款计划（2026）'!$B:$B,'[5]产值及收款计划（2026）'!R:R)</f>
        <v>0</v>
      </c>
      <c r="S465" s="256" cm="1">
        <f t="array" aca="1" ref="S465" ca="1">_xlfn.XLOOKUP($A465&amp;$B465,'[5]产值及收款计划（2026）'!$A:$A&amp;'[5]产值及收款计划（2026）'!$B:$B,'[5]产值及收款计划（2026）'!S:S)</f>
        <v>0</v>
      </c>
      <c r="T465" s="256" cm="1">
        <f t="array" aca="1" ref="T465" ca="1">_xlfn.XLOOKUP($A465&amp;$B465,'[5]产值及收款计划（2026）'!$A:$A&amp;'[5]产值及收款计划（2026）'!$B:$B,'[5]产值及收款计划（2026）'!T:T)</f>
        <v>1707.918308</v>
      </c>
      <c r="U465" s="256" cm="1">
        <f t="array" aca="1" ref="U465" ca="1">_xlfn.XLOOKUP($A465&amp;$B465,'[5]产值及收款计划（2026）'!$A:$A&amp;'[5]产值及收款计划（2026）'!$B:$B,'[5]产值及收款计划（2026）'!U:U)</f>
        <v>0</v>
      </c>
      <c r="V465" s="256" cm="1">
        <f t="array" aca="1" ref="V465" ca="1">_xlfn.XLOOKUP($A465&amp;$B465,'[5]产值及收款计划（2026）'!$A:$A&amp;'[5]产值及收款计划（2026）'!$B:$B,'[5]产值及收款计划（2026）'!V:V)</f>
        <v>460.78169200000002</v>
      </c>
      <c r="W465" s="256" cm="1">
        <f t="array" aca="1" ref="W465" ca="1">_xlfn.XLOOKUP($A465&amp;$B465,'[5]产值及收款计划（2026）'!$A:$A&amp;'[5]产值及收款计划（2026）'!$B:$B,'[5]产值及收款计划（2026）'!W:W)</f>
        <v>0</v>
      </c>
      <c r="X465" s="256" cm="1">
        <f t="array" aca="1" ref="X465" ca="1">_xlfn.XLOOKUP($A465&amp;$B465,'[5]产值及收款计划（2026）'!$A:$A&amp;'[5]产值及收款计划（2026）'!$B:$B,'[5]产值及收款计划（2026）'!X:X)</f>
        <v>0</v>
      </c>
      <c r="Y465" s="256" cm="1">
        <f t="array" aca="1" ref="Y465" ca="1">_xlfn.XLOOKUP($A465&amp;$B465,'[5]产值及收款计划（2026）'!$A:$A&amp;'[5]产值及收款计划（2026）'!$B:$B,'[5]产值及收款计划（2026）'!Y:Y)</f>
        <v>0</v>
      </c>
      <c r="Z465" s="256" cm="1">
        <f t="array" aca="1" ref="Z465" ca="1">_xlfn.XLOOKUP($A465&amp;$B465,'[5]产值及收款计划（2026）'!$A:$A&amp;'[5]产值及收款计划（2026）'!$B:$B,'[5]产值及收款计划（2026）'!Z:Z)</f>
        <v>0</v>
      </c>
      <c r="AA465" s="256" cm="1">
        <f t="array" aca="1" ref="AA465" ca="1">_xlfn.XLOOKUP($A465&amp;$B465,'[5]产值及收款计划（2026）'!$A:$A&amp;'[5]产值及收款计划（2026）'!$B:$B,'[5]产值及收款计划（2026）'!AA:AA)</f>
        <v>0</v>
      </c>
      <c r="AB465" s="256" cm="1">
        <f t="array" aca="1" ref="AB465" ca="1">_xlfn.XLOOKUP($A465&amp;$B465,'[5]产值及收款计划（2026）'!$A:$A&amp;'[5]产值及收款计划（2026）'!$B:$B,'[5]产值及收款计划（2026）'!AB:AB)</f>
        <v>0</v>
      </c>
      <c r="AC465" s="256" cm="1">
        <f t="array" aca="1" ref="AC465" ca="1">_xlfn.XLOOKUP($A465&amp;$B465,'[5]产值及收款计划（2026）'!$A:$A&amp;'[5]产值及收款计划（2026）'!$B:$B,'[5]产值及收款计划（2026）'!AC:AC)</f>
        <v>0</v>
      </c>
      <c r="AD465" s="256" cm="1">
        <f t="array" aca="1" ref="AD465" ca="1">_xlfn.XLOOKUP($A465&amp;$B465,'[5]产值及收款计划（2026）'!$A:$A&amp;'[5]产值及收款计划（2026）'!$B:$B,'[5]产值及收款计划（2026）'!AD:AD)</f>
        <v>0</v>
      </c>
      <c r="AE465" s="256" cm="1">
        <f t="array" aca="1" ref="AE465" ca="1">_xlfn.XLOOKUP($A465&amp;$B465,'[5]产值及收款计划（2026）'!$A:$A&amp;'[5]产值及收款计划（2026）'!$B:$B,'[5]产值及收款计划（2026）'!AE:AE)</f>
        <v>0</v>
      </c>
      <c r="AF465" s="256" cm="1">
        <f t="array" aca="1" ref="AF465" ca="1">_xlfn.XLOOKUP($A465&amp;$B465,'[5]产值及收款计划（2026）'!$A:$A&amp;'[5]产值及收款计划（2026）'!$B:$B,'[5]产值及收款计划（2026）'!AF:AF)</f>
        <v>0</v>
      </c>
      <c r="AG465" s="256" cm="1">
        <f t="array" aca="1" ref="AG465" ca="1">_xlfn.XLOOKUP($A465&amp;$B465,'[5]产值及收款计划（2026）'!$A:$A&amp;'[5]产值及收款计划（2026）'!$B:$B,'[5]产值及收款计划（2026）'!AG:AG)</f>
        <v>0</v>
      </c>
      <c r="AH465" s="256" cm="1">
        <f t="array" aca="1" ref="AH465" ca="1">_xlfn.XLOOKUP($A465&amp;$B465,'[5]产值及收款计划（2026）'!$A:$A&amp;'[5]产值及收款计划（2026）'!$B:$B,'[5]产值及收款计划（2026）'!AH:AH)</f>
        <v>0</v>
      </c>
      <c r="AI465" s="256" cm="1">
        <f t="array" aca="1" ref="AI465" ca="1">_xlfn.XLOOKUP($A465&amp;$B465,'[5]产值及收款计划（2026）'!$A:$A&amp;'[5]产值及收款计划（2026）'!$B:$B,'[5]产值及收款计划（2026）'!AI:AI)</f>
        <v>0</v>
      </c>
      <c r="AJ465" s="256" cm="1">
        <f t="array" aca="1" ref="AJ465" ca="1">_xlfn.XLOOKUP($A465&amp;$B465,'[5]产值及收款计划（2026）'!$A:$A&amp;'[5]产值及收款计划（2026）'!$B:$B,'[5]产值及收款计划（2026）'!AJ:AJ)</f>
        <v>0</v>
      </c>
      <c r="AK465" s="256" cm="1">
        <f t="array" aca="1" ref="AK465" ca="1">_xlfn.XLOOKUP($A465&amp;$B465,'[5]产值及收款计划（2026）'!$A:$A&amp;'[5]产值及收款计划（2026）'!$B:$B,'[5]产值及收款计划（2026）'!AK:AK)</f>
        <v>0</v>
      </c>
      <c r="AL465" s="256" cm="1">
        <f t="array" aca="1" ref="AL465" ca="1">_xlfn.XLOOKUP($A465&amp;$B465,'[5]产值及收款计划（2026）'!$A:$A&amp;'[5]产值及收款计划（2026）'!$B:$B,'[5]产值及收款计划（2026）'!AL:AL)</f>
        <v>0</v>
      </c>
      <c r="AM465" s="263" t="e" cm="1">
        <f t="array" aca="1" ref="AM465" ca="1">_xlfn.LET(_xlpm.勾选月份状态数组,TRANSPOSE('PPT(12-15页）-TOP10'!$A$3:$A$14),_xlpm.选择数据区,IF('PPT(12-15页）-TOP10'!$E$3="收款",$BA465:$BL465,$AA465:$AL465),SUM(_xlfn._xlws.FILTER(_xlpm.选择数据区,_xlpm.勾选月份状态数组,"")))</f>
        <v>#NAME?</v>
      </c>
      <c r="AN465" s="256" t="e" cm="1">
        <f t="array" aca="1" ref="AN465" ca="1">_xlfn.LET(_xlpm.勾选月份状态数组,TRANSPOSE('PPT(12-15页）-TOP10'!$A$3:$A$14),_xlpm.选择数据区,IF('PPT(12-15页）-TOP10'!$E$3="收款",$DA465:$DL465,$CA465:$CL465),SUM(_xlfn._xlws.FILTER(_xlpm.选择数据区,_xlpm.勾选月份状态数组,"")))</f>
        <v>#NAME?</v>
      </c>
      <c r="AO465" s="256">
        <f ca="1">SUM(CA465:CC465)+SUM(AD465:AL465)</f>
        <v>0</v>
      </c>
      <c r="AP465" s="256"/>
      <c r="AQ465" s="256"/>
      <c r="AR465" s="256"/>
      <c r="AS465" s="256" cm="1">
        <f t="array" aca="1" ref="AS465" ca="1">_xlfn.XLOOKUP($A465&amp;$B465,'[5]产值及收款计划（2026）'!$A:$A&amp;'[5]产值及收款计划（2026）'!$B:$B,'[5]产值及收款计划（2026）'!AS:AS)</f>
        <v>0</v>
      </c>
      <c r="AT465" s="256" cm="1">
        <f t="array" aca="1" ref="AT465" ca="1">_xlfn.XLOOKUP($A465&amp;$B465,'[5]产值及收款计划（2026）'!$A:$A&amp;'[5]产值及收款计划（2026）'!$B:$B,'[5]产值及收款计划（2026）'!AT:AT)</f>
        <v>0</v>
      </c>
      <c r="AU465" s="256" cm="1">
        <f t="array" aca="1" ref="AU465" ca="1">_xlfn.XLOOKUP($A465&amp;$B465,'[5]产值及收款计划（2026）'!$A:$A&amp;'[5]产值及收款计划（2026）'!$B:$B,'[5]产值及收款计划（2026）'!AU:AU)</f>
        <v>0</v>
      </c>
      <c r="AV465" s="256" cm="1">
        <f t="array" aca="1" ref="AV465" ca="1">_xlfn.XLOOKUP($A465&amp;$B465,'[5]产值及收款计划（2026）'!$A:$A&amp;'[5]产值及收款计划（2026）'!$B:$B,'[5]产值及收款计划（2026）'!AV:AV)</f>
        <v>0</v>
      </c>
      <c r="AW465" s="256" cm="1">
        <f t="array" aca="1" ref="AW465" ca="1">_xlfn.XLOOKUP($A465&amp;$B465,'[5]产值及收款计划（2026）'!$A:$A&amp;'[5]产值及收款计划（2026）'!$B:$B,'[5]产值及收款计划（2026）'!AW:AW)</f>
        <v>646.58000000000004</v>
      </c>
      <c r="AX465" s="256" cm="1">
        <f t="array" aca="1" ref="AX465" ca="1">_xlfn.XLOOKUP($A465&amp;$B465,'[5]产值及收款计划（2026）'!$A:$A&amp;'[5]产值及收款计划（2026）'!$B:$B,'[5]产值及收款计划（2026）'!AX:AX)</f>
        <v>0</v>
      </c>
      <c r="AY465" s="256" cm="1">
        <f t="array" aca="1" ref="AY465" ca="1">_xlfn.XLOOKUP($A465&amp;$B465,'[5]产值及收款计划（2026）'!$A:$A&amp;'[5]产值及收款计划（2026）'!$B:$B,'[5]产值及收款计划（2026）'!AY:AY)</f>
        <v>1522.12</v>
      </c>
      <c r="AZ465" s="256" cm="1">
        <f t="array" aca="1" ref="AZ465" ca="1">_xlfn.XLOOKUP($A465&amp;$B465,'[5]产值及收款计划（2026）'!$A:$A&amp;'[5]产值及收款计划（2026）'!$B:$B,'[5]产值及收款计划（2026）'!AZ:AZ)</f>
        <v>1061.3383080000001</v>
      </c>
      <c r="BA465" s="256" cm="1">
        <f t="array" aca="1" ref="BA465" ca="1">_xlfn.XLOOKUP($A465&amp;$B465,'[5]产值及收款计划（2026）'!$A:$A&amp;'[5]产值及收款计划（2026）'!$B:$B,'[5]产值及收款计划（2026）'!BA:BA)</f>
        <v>0</v>
      </c>
      <c r="BB465" s="256" cm="1">
        <f t="array" aca="1" ref="BB465" ca="1">_xlfn.XLOOKUP($A465&amp;$B465,'[5]产值及收款计划（2026）'!$A:$A&amp;'[5]产值及收款计划（2026）'!$B:$B,'[5]产值及收款计划（2026）'!BB:BB)</f>
        <v>0</v>
      </c>
      <c r="BC465" s="256" cm="1">
        <f t="array" aca="1" ref="BC465" ca="1">_xlfn.XLOOKUP($A465&amp;$B465,'[5]产值及收款计划（2026）'!$A:$A&amp;'[5]产值及收款计划（2026）'!$B:$B,'[5]产值及收款计划（2026）'!BC:BC)</f>
        <v>0</v>
      </c>
      <c r="BD465" s="256" cm="1">
        <f t="array" aca="1" ref="BD465" ca="1">_xlfn.XLOOKUP($A465&amp;$B465,'[5]产值及收款计划（2026）'!$A:$A&amp;'[5]产值及收款计划（2026）'!$B:$B,'[5]产值及收款计划（2026）'!BD:BD)</f>
        <v>0</v>
      </c>
      <c r="BE465" s="256" cm="1">
        <f t="array" aca="1" ref="BE465" ca="1">_xlfn.XLOOKUP($A465&amp;$B465,'[5]产值及收款计划（2026）'!$A:$A&amp;'[5]产值及收款计划（2026）'!$B:$B,'[5]产值及收款计划（2026）'!BE:BE)</f>
        <v>0</v>
      </c>
      <c r="BF465" s="256" cm="1">
        <f t="array" aca="1" ref="BF465" ca="1">_xlfn.XLOOKUP($A465&amp;$B465,'[5]产值及收款计划（2026）'!$A:$A&amp;'[5]产值及收款计划（2026）'!$B:$B,'[5]产值及收款计划（2026）'!BF:BF)</f>
        <v>0</v>
      </c>
      <c r="BG465" s="256" cm="1">
        <f t="array" aca="1" ref="BG465" ca="1">_xlfn.XLOOKUP($A465&amp;$B465,'[5]产值及收款计划（2026）'!$A:$A&amp;'[5]产值及收款计划（2026）'!$B:$B,'[5]产值及收款计划（2026）'!BG:BG)</f>
        <v>0</v>
      </c>
      <c r="BH465" s="256" cm="1">
        <f t="array" aca="1" ref="BH465" ca="1">_xlfn.XLOOKUP($A465&amp;$B465,'[5]产值及收款计划（2026）'!$A:$A&amp;'[5]产值及收款计划（2026）'!$B:$B,'[5]产值及收款计划（2026）'!BH:BH)</f>
        <v>0</v>
      </c>
      <c r="BI465" s="256" cm="1">
        <f t="array" aca="1" ref="BI465" ca="1">_xlfn.XLOOKUP($A465&amp;$B465,'[5]产值及收款计划（2026）'!$A:$A&amp;'[5]产值及收款计划（2026）'!$B:$B,'[5]产值及收款计划（2026）'!BI:BI)</f>
        <v>0</v>
      </c>
      <c r="BJ465" s="256" cm="1">
        <f t="array" aca="1" ref="BJ465" ca="1">_xlfn.XLOOKUP($A465&amp;$B465,'[5]产值及收款计划（2026）'!$A:$A&amp;'[5]产值及收款计划（2026）'!$B:$B,'[5]产值及收款计划（2026）'!BJ:BJ)</f>
        <v>0</v>
      </c>
      <c r="BK465" s="256" cm="1">
        <f t="array" aca="1" ref="BK465" ca="1">_xlfn.XLOOKUP($A465&amp;$B465,'[5]产值及收款计划（2026）'!$A:$A&amp;'[5]产值及收款计划（2026）'!$B:$B,'[5]产值及收款计划（2026）'!BK:BK)</f>
        <v>0</v>
      </c>
      <c r="BL465" s="256" cm="1">
        <f t="array" aca="1" ref="BL465" ca="1">_xlfn.XLOOKUP($A465&amp;$B465,'[5]产值及收款计划（2026）'!$A:$A&amp;'[5]产值及收款计划（2026）'!$B:$B,'[5]产值及收款计划（2026）'!BL:BL)</f>
        <v>0</v>
      </c>
      <c r="BM465" s="256"/>
      <c r="BN465" s="256"/>
      <c r="BO465" s="256"/>
      <c r="BP465" s="256"/>
      <c r="BQ465" s="255" t="str" cm="1">
        <f t="array" aca="1" ref="BQ465" ca="1">_xlfn.XLOOKUP($A465&amp;$B465,'[5]产值及收款计划（2026）'!$A:$A&amp;'[5]产值及收款计划（2026）'!$B:$B,'[5]产值及收款计划（2026）'!BQ:BQ)</f>
        <v>中德联合集团有限公司</v>
      </c>
      <c r="BR465" s="256" cm="1">
        <f t="array" aca="1" ref="BR465" ca="1">_xlfn.XLOOKUP($A465&amp;$B465,'[5]产值及收款计划（2026）'!$A:$A&amp;'[5]产值及收款计划（2026）'!$B:$B,'[5]产值及收款计划（2026）'!BR:BR)</f>
        <v>0</v>
      </c>
      <c r="CA465" s="256" cm="1">
        <f t="array" aca="1" ref="CA465" ca="1">_xlfn.XLOOKUP($A465&amp;$B465,'[5]产值及收款计划（2026）'!$A:$A&amp;'[5]产值及收款计划（2026）'!$B:$B,'[5]产值及收款计划（2026）'!CA:CA)</f>
        <v>0</v>
      </c>
      <c r="CB465" s="256" cm="1">
        <f t="array" aca="1" ref="CB465" ca="1">_xlfn.XLOOKUP($A465&amp;$B465,'[5]产值及收款计划（2026）'!$A:$A&amp;'[5]产值及收款计划（2026）'!$B:$B,'[5]产值及收款计划（2026）'!CB:CB)</f>
        <v>0</v>
      </c>
      <c r="CC465" s="256" cm="1">
        <f t="array" aca="1" ref="CC465" ca="1">_xlfn.XLOOKUP($A465&amp;$B465,'[5]产值及收款计划（2026）'!$A:$A&amp;'[5]产值及收款计划（2026）'!$B:$B,'[5]产值及收款计划（2026）'!CC:CC)</f>
        <v>0</v>
      </c>
      <c r="CD465" s="256" cm="1">
        <f t="array" aca="1" ref="CD465" ca="1">_xlfn.XLOOKUP($A465&amp;$B465,'[5]产值及收款计划（2026）'!$A:$A&amp;'[5]产值及收款计划（2026）'!$B:$B,'[5]产值及收款计划（2026）'!CD:CD)</f>
        <v>0</v>
      </c>
      <c r="CE465" s="256" cm="1">
        <f t="array" aca="1" ref="CE465" ca="1">_xlfn.XLOOKUP($A465&amp;$B465,'[5]产值及收款计划（2026）'!$A:$A&amp;'[5]产值及收款计划（2026）'!$B:$B,'[5]产值及收款计划（2026）'!CE:CE)</f>
        <v>0</v>
      </c>
      <c r="CF465" s="256" cm="1">
        <f t="array" aca="1" ref="CF465" ca="1">_xlfn.XLOOKUP($A465&amp;$B465,'[5]产值及收款计划（2026）'!$A:$A&amp;'[5]产值及收款计划（2026）'!$B:$B,'[5]产值及收款计划（2026）'!CF:CF)</f>
        <v>0</v>
      </c>
      <c r="CG465" s="256" cm="1">
        <f t="array" aca="1" ref="CG465" ca="1">_xlfn.XLOOKUP($A465&amp;$B465,'[5]产值及收款计划（2026）'!$A:$A&amp;'[5]产值及收款计划（2026）'!$B:$B,'[5]产值及收款计划（2026）'!CG:CG)</f>
        <v>0</v>
      </c>
      <c r="CH465" s="256" cm="1">
        <f t="array" aca="1" ref="CH465" ca="1">_xlfn.XLOOKUP($A465&amp;$B465,'[5]产值及收款计划（2026）'!$A:$A&amp;'[5]产值及收款计划（2026）'!$B:$B,'[5]产值及收款计划（2026）'!CH:CH)</f>
        <v>0</v>
      </c>
      <c r="CI465" s="256" cm="1">
        <f t="array" aca="1" ref="CI465" ca="1">_xlfn.XLOOKUP($A465&amp;$B465,'[5]产值及收款计划（2026）'!$A:$A&amp;'[5]产值及收款计划（2026）'!$B:$B,'[5]产值及收款计划（2026）'!CI:CI)</f>
        <v>0</v>
      </c>
      <c r="CJ465" s="256" cm="1">
        <f t="array" aca="1" ref="CJ465" ca="1">_xlfn.XLOOKUP($A465&amp;$B465,'[5]产值及收款计划（2026）'!$A:$A&amp;'[5]产值及收款计划（2026）'!$B:$B,'[5]产值及收款计划（2026）'!CJ:CJ)</f>
        <v>0</v>
      </c>
      <c r="CK465" s="256" cm="1">
        <f t="array" aca="1" ref="CK465" ca="1">_xlfn.XLOOKUP($A465&amp;$B465,'[5]产值及收款计划（2026）'!$A:$A&amp;'[5]产值及收款计划（2026）'!$B:$B,'[5]产值及收款计划（2026）'!CK:CK)</f>
        <v>0</v>
      </c>
      <c r="CL465" s="256" cm="1">
        <f t="array" aca="1" ref="CL465" ca="1">_xlfn.XLOOKUP($A465&amp;$B465,'[5]产值及收款计划（2026）'!$A:$A&amp;'[5]产值及收款计划（2026）'!$B:$B,'[5]产值及收款计划（2026）'!CL:CL)</f>
        <v>0</v>
      </c>
      <c r="DA465" s="256" cm="1">
        <f t="array" aca="1" ref="DA465" ca="1">_xlfn.XLOOKUP($A465&amp;$B465,'[5]产值及收款计划（2026）'!$A:$A&amp;'[5]产值及收款计划（2026）'!$B:$B,'[5]产值及收款计划（2026）'!DA:DA)</f>
        <v>0</v>
      </c>
      <c r="DB465" s="256" cm="1">
        <f t="array" aca="1" ref="DB465" ca="1">_xlfn.XLOOKUP($A465&amp;$B465,'[5]产值及收款计划（2026）'!$A:$A&amp;'[5]产值及收款计划（2026）'!$B:$B,'[5]产值及收款计划（2026）'!DB:DB)</f>
        <v>0</v>
      </c>
      <c r="DC465" s="256" cm="1">
        <f t="array" aca="1" ref="DC465" ca="1">_xlfn.XLOOKUP($A465&amp;$B465,'[5]产值及收款计划（2026）'!$A:$A&amp;'[5]产值及收款计划（2026）'!$B:$B,'[5]产值及收款计划（2026）'!DC:DC)</f>
        <v>0</v>
      </c>
      <c r="DD465" s="256" cm="1">
        <f t="array" aca="1" ref="DD465" ca="1">_xlfn.XLOOKUP($A465&amp;$B465,'[5]产值及收款计划（2026）'!$A:$A&amp;'[5]产值及收款计划（2026）'!$B:$B,'[5]产值及收款计划（2026）'!DD:DD)</f>
        <v>0</v>
      </c>
      <c r="DE465" s="256" cm="1">
        <f t="array" aca="1" ref="DE465" ca="1">_xlfn.XLOOKUP($A465&amp;$B465,'[5]产值及收款计划（2026）'!$A:$A&amp;'[5]产值及收款计划（2026）'!$B:$B,'[5]产值及收款计划（2026）'!DE:DE)</f>
        <v>0</v>
      </c>
      <c r="DF465" s="256" cm="1">
        <f t="array" aca="1" ref="DF465" ca="1">_xlfn.XLOOKUP($A465&amp;$B465,'[5]产值及收款计划（2026）'!$A:$A&amp;'[5]产值及收款计划（2026）'!$B:$B,'[5]产值及收款计划（2026）'!DF:DF)</f>
        <v>0</v>
      </c>
      <c r="DG465" s="256" cm="1">
        <f t="array" aca="1" ref="DG465" ca="1">_xlfn.XLOOKUP($A465&amp;$B465,'[5]产值及收款计划（2026）'!$A:$A&amp;'[5]产值及收款计划（2026）'!$B:$B,'[5]产值及收款计划（2026）'!DG:DG)</f>
        <v>0</v>
      </c>
      <c r="DH465" s="256" cm="1">
        <f t="array" aca="1" ref="DH465" ca="1">_xlfn.XLOOKUP($A465&amp;$B465,'[5]产值及收款计划（2026）'!$A:$A&amp;'[5]产值及收款计划（2026）'!$B:$B,'[5]产值及收款计划（2026）'!DH:DH)</f>
        <v>0</v>
      </c>
      <c r="DI465" s="256" cm="1">
        <f t="array" aca="1" ref="DI465" ca="1">_xlfn.XLOOKUP($A465&amp;$B465,'[5]产值及收款计划（2026）'!$A:$A&amp;'[5]产值及收款计划（2026）'!$B:$B,'[5]产值及收款计划（2026）'!DI:DI)</f>
        <v>0</v>
      </c>
      <c r="DJ465" s="256" cm="1">
        <f t="array" aca="1" ref="DJ465" ca="1">_xlfn.XLOOKUP($A465&amp;$B465,'[5]产值及收款计划（2026）'!$A:$A&amp;'[5]产值及收款计划（2026）'!$B:$B,'[5]产值及收款计划（2026）'!DJ:DJ)</f>
        <v>0</v>
      </c>
      <c r="DK465" s="256" cm="1">
        <f t="array" aca="1" ref="DK465" ca="1">_xlfn.XLOOKUP($A465&amp;$B465,'[5]产值及收款计划（2026）'!$A:$A&amp;'[5]产值及收款计划（2026）'!$B:$B,'[5]产值及收款计划（2026）'!DK:DK)</f>
        <v>0</v>
      </c>
      <c r="DL465" s="256" cm="1">
        <f t="array" aca="1" ref="DL465" ca="1">_xlfn.XLOOKUP($A465&amp;$B465,'[5]产值及收款计划（2026）'!$A:$A&amp;'[5]产值及收款计划（2026）'!$B:$B,'[5]产值及收款计划（2026）'!DL:DL)</f>
        <v>0</v>
      </c>
      <c r="DM465" s="264"/>
      <c r="DN465" s="250"/>
    </row>
    <row r="466" spans="1:118" ht="20.25" x14ac:dyDescent="0.15">
      <c r="A466" s="254">
        <f t="shared" ca="1" si="24"/>
        <v>45</v>
      </c>
      <c r="B466" s="254" t="s">
        <v>29</v>
      </c>
      <c r="C466" s="255" t="str" cm="1">
        <f t="array" aca="1" ref="C466" ca="1">_xlfn.XLOOKUP($A466&amp;$B466,'[5]产值及收款计划（2026）'!$A:$A&amp;'[5]产值及收款计划（2026）'!$B:$B,'[5]产值及收款计划（2026）'!C:C)</f>
        <v>ZHT2022052600040</v>
      </c>
      <c r="D466" s="255" t="str" cm="1">
        <f t="array" aca="1" ref="D466" ca="1">_xlfn.XLOOKUP($A466&amp;$B466,'[5]产值及收款计划（2026）'!$A:$A&amp;'[5]产值及收款计划（2026）'!$B:$B,'[5]产值及收款计划（2026）'!D:D)</f>
        <v>环莞快速路三期莞深高速至东部快速路段工程（一标段）</v>
      </c>
      <c r="E466" s="256" cm="1">
        <f t="array" aca="1" ref="E466" ca="1">_xlfn.XLOOKUP($A466&amp;$B466,'[5]产值及收款计划（2026）'!$A:$A&amp;'[5]产值及收款计划（2026）'!$B:$B,'[5]产值及收款计划（2026）'!E:E)</f>
        <v>41.0839</v>
      </c>
      <c r="F466" s="256" cm="1">
        <f t="array" aca="1" ref="F466" ca="1">_xlfn.XLOOKUP($A466&amp;$B466,'[5]产值及收款计划（2026）'!$A:$A&amp;'[5]产值及收款计划（2026）'!$B:$B,'[5]产值及收款计划（2026）'!F:F)</f>
        <v>28.541807007999999</v>
      </c>
      <c r="G466" s="256" cm="1">
        <f t="array" aca="1" ref="G466" ca="1">_xlfn.XLOOKUP($A466&amp;$B466,'[5]产值及收款计划（2026）'!$A:$A&amp;'[5]产值及收款计划（2026）'!$B:$B,'[5]产值及收款计划（2026）'!G:G)</f>
        <v>28.541807007999999</v>
      </c>
      <c r="H466" s="256" cm="1">
        <f t="array" aca="1" ref="H466" ca="1">_xlfn.XLOOKUP($A466&amp;$B466,'[5]产值及收款计划（2026）'!$A:$A&amp;'[5]产值及收款计划（2026）'!$B:$B,'[5]产值及收款计划（2026）'!H:H)</f>
        <v>28.541807007999999</v>
      </c>
      <c r="I466" s="257" cm="1">
        <f t="array" aca="1" ref="I466" ca="1">_xlfn.XLOOKUP($A466&amp;$B466,'[5]产值及收款计划（2026）'!$A:$A&amp;'[5]产值及收款计划（2026）'!$B:$B,'[5]产值及收款计划（2026）'!I:I)</f>
        <v>1</v>
      </c>
      <c r="J466" s="256" cm="1">
        <f t="array" aca="1" ref="J466" ca="1">_xlfn.XLOOKUP($A466&amp;$B466,'[5]产值及收款计划（2026）'!$A:$A&amp;'[5]产值及收款计划（2026）'!$B:$B,'[5]产值及收款计划（2026）'!J:J)</f>
        <v>0.06</v>
      </c>
      <c r="K466" s="256" cm="1">
        <f t="array" aca="1" ref="K466" ca="1">_xlfn.XLOOKUP($A466&amp;$B466,'[5]产值及收款计划（2026）'!$A:$A&amp;'[5]产值及收款计划（2026）'!$B:$B,'[5]产值及收款计划（2026）'!K:K)</f>
        <v>0</v>
      </c>
      <c r="L466" s="256" cm="1">
        <f t="array" aca="1" ref="L466" ca="1">_xlfn.XLOOKUP($A466&amp;$B466,'[5]产值及收款计划（2026）'!$A:$A&amp;'[5]产值及收款计划（2026）'!$B:$B,'[5]产值及收款计划（2026）'!L:L)</f>
        <v>0</v>
      </c>
      <c r="M466" s="256" t="str" cm="1">
        <f t="array" aca="1" ref="M466" ca="1">_xlfn.XLOOKUP($A466&amp;$B466,'[5]产值及收款计划（2026）'!$A:$A&amp;'[5]产值及收款计划（2026）'!$B:$B,'[5]产值及收款计划（2026）'!M:M)</f>
        <v>主导</v>
      </c>
      <c r="N466" s="256" t="str" cm="1">
        <f t="array" aca="1" ref="N466" ca="1">_xlfn.XLOOKUP($A466&amp;$B466,'[5]产值及收款计划（2026）'!$A:$A&amp;'[5]产值及收款计划（2026）'!$B:$B,'[5]产值及收款计划（2026）'!N:N)</f>
        <v>许清亮团队</v>
      </c>
      <c r="O466" s="256" t="str" cm="1">
        <f t="array" aca="1" ref="O466" ca="1">_xlfn.XLOOKUP($A466&amp;$B466,'[5]产值及收款计划（2026）'!$A:$A&amp;'[5]产值及收款计划（2026）'!$B:$B,'[5]产值及收款计划（2026）'!O:O)</f>
        <v>明艳丽</v>
      </c>
      <c r="P466" s="255" t="str" cm="1">
        <f t="array" aca="1" ref="P466" ca="1">_xlfn.XLOOKUP($A466&amp;$B466,'[5]产值及收款计划（2026）'!$A:$A&amp;'[5]产值及收款计划（2026）'!$B:$B,'[5]产值及收款计划（2026）'!P:P)</f>
        <v>在建</v>
      </c>
      <c r="Q466" s="256" cm="1">
        <f t="array" aca="1" ref="Q466" ca="1">_xlfn.XLOOKUP($A466&amp;$B466,'[5]产值及收款计划（2026）'!$A:$A&amp;'[5]产值及收款计划（2026）'!$B:$B,'[5]产值及收款计划（2026）'!Q:Q)</f>
        <v>0</v>
      </c>
      <c r="R466" s="256" cm="1">
        <f t="array" aca="1" ref="R466" ca="1">_xlfn.XLOOKUP($A466&amp;$B466,'[5]产值及收款计划（2026）'!$A:$A&amp;'[5]产值及收款计划（2026）'!$B:$B,'[5]产值及收款计划（2026）'!R:R)</f>
        <v>0</v>
      </c>
      <c r="S466" s="256" cm="1">
        <f t="array" aca="1" ref="S466" ca="1">_xlfn.XLOOKUP($A466&amp;$B466,'[5]产值及收款计划（2026）'!$A:$A&amp;'[5]产值及收款计划（2026）'!$B:$B,'[5]产值及收款计划（2026）'!S:S)</f>
        <v>0</v>
      </c>
      <c r="T466" s="256" cm="1">
        <f t="array" aca="1" ref="T466" ca="1">_xlfn.XLOOKUP($A466&amp;$B466,'[5]产值及收款计划（2026）'!$A:$A&amp;'[5]产值及收款计划（2026）'!$B:$B,'[5]产值及收款计划（2026）'!T:T)</f>
        <v>21.569047999999999</v>
      </c>
      <c r="U466" s="256" cm="1">
        <f t="array" aca="1" ref="U466" ca="1">_xlfn.XLOOKUP($A466&amp;$B466,'[5]产值及收款计划（2026）'!$A:$A&amp;'[5]产值及收款计划（2026）'!$B:$B,'[5]产值及收款计划（2026）'!U:U)</f>
        <v>0</v>
      </c>
      <c r="V466" s="256" cm="1">
        <f t="array" aca="1" ref="V466" ca="1">_xlfn.XLOOKUP($A466&amp;$B466,'[5]产值及收款计划（2026）'!$A:$A&amp;'[5]产值及收款计划（2026）'!$B:$B,'[5]产值及收款计划（2026）'!V:V)</f>
        <v>19.514852000000001</v>
      </c>
      <c r="W466" s="256" cm="1">
        <f t="array" aca="1" ref="W466" ca="1">_xlfn.XLOOKUP($A466&amp;$B466,'[5]产值及收款计划（2026）'!$A:$A&amp;'[5]产值及收款计划（2026）'!$B:$B,'[5]产值及收款计划（2026）'!W:W)</f>
        <v>0</v>
      </c>
      <c r="X466" s="256" cm="1">
        <f t="array" aca="1" ref="X466" ca="1">_xlfn.XLOOKUP($A466&amp;$B466,'[5]产值及收款计划（2026）'!$A:$A&amp;'[5]产值及收款计划（2026）'!$B:$B,'[5]产值及收款计划（2026）'!X:X)</f>
        <v>0</v>
      </c>
      <c r="Y466" s="256" cm="1">
        <f t="array" aca="1" ref="Y466" ca="1">_xlfn.XLOOKUP($A466&amp;$B466,'[5]产值及收款计划（2026）'!$A:$A&amp;'[5]产值及收款计划（2026）'!$B:$B,'[5]产值及收款计划（2026）'!Y:Y)</f>
        <v>0</v>
      </c>
      <c r="Z466" s="256" cm="1">
        <f t="array" aca="1" ref="Z466" ca="1">_xlfn.XLOOKUP($A466&amp;$B466,'[5]产值及收款计划（2026）'!$A:$A&amp;'[5]产值及收款计划（2026）'!$B:$B,'[5]产值及收款计划（2026）'!Z:Z)</f>
        <v>0</v>
      </c>
      <c r="AA466" s="256" cm="1">
        <f t="array" aca="1" ref="AA466" ca="1">_xlfn.XLOOKUP($A466&amp;$B466,'[5]产值及收款计划（2026）'!$A:$A&amp;'[5]产值及收款计划（2026）'!$B:$B,'[5]产值及收款计划（2026）'!AA:AA)</f>
        <v>0</v>
      </c>
      <c r="AB466" s="256" cm="1">
        <f t="array" aca="1" ref="AB466" ca="1">_xlfn.XLOOKUP($A466&amp;$B466,'[5]产值及收款计划（2026）'!$A:$A&amp;'[5]产值及收款计划（2026）'!$B:$B,'[5]产值及收款计划（2026）'!AB:AB)</f>
        <v>0</v>
      </c>
      <c r="AC466" s="256" cm="1">
        <f t="array" aca="1" ref="AC466" ca="1">_xlfn.XLOOKUP($A466&amp;$B466,'[5]产值及收款计划（2026）'!$A:$A&amp;'[5]产值及收款计划（2026）'!$B:$B,'[5]产值及收款计划（2026）'!AC:AC)</f>
        <v>0</v>
      </c>
      <c r="AD466" s="256" cm="1">
        <f t="array" aca="1" ref="AD466" ca="1">_xlfn.XLOOKUP($A466&amp;$B466,'[5]产值及收款计划（2026）'!$A:$A&amp;'[5]产值及收款计划（2026）'!$B:$B,'[5]产值及收款计划（2026）'!AD:AD)</f>
        <v>0</v>
      </c>
      <c r="AE466" s="256" cm="1">
        <f t="array" aca="1" ref="AE466" ca="1">_xlfn.XLOOKUP($A466&amp;$B466,'[5]产值及收款计划（2026）'!$A:$A&amp;'[5]产值及收款计划（2026）'!$B:$B,'[5]产值及收款计划（2026）'!AE:AE)</f>
        <v>0</v>
      </c>
      <c r="AF466" s="256" cm="1">
        <f t="array" aca="1" ref="AF466" ca="1">_xlfn.XLOOKUP($A466&amp;$B466,'[5]产值及收款计划（2026）'!$A:$A&amp;'[5]产值及收款计划（2026）'!$B:$B,'[5]产值及收款计划（2026）'!AF:AF)</f>
        <v>0</v>
      </c>
      <c r="AG466" s="256" cm="1">
        <f t="array" aca="1" ref="AG466" ca="1">_xlfn.XLOOKUP($A466&amp;$B466,'[5]产值及收款计划（2026）'!$A:$A&amp;'[5]产值及收款计划（2026）'!$B:$B,'[5]产值及收款计划（2026）'!AG:AG)</f>
        <v>0</v>
      </c>
      <c r="AH466" s="256" cm="1">
        <f t="array" aca="1" ref="AH466" ca="1">_xlfn.XLOOKUP($A466&amp;$B466,'[5]产值及收款计划（2026）'!$A:$A&amp;'[5]产值及收款计划（2026）'!$B:$B,'[5]产值及收款计划（2026）'!AH:AH)</f>
        <v>0</v>
      </c>
      <c r="AI466" s="256" cm="1">
        <f t="array" aca="1" ref="AI466" ca="1">_xlfn.XLOOKUP($A466&amp;$B466,'[5]产值及收款计划（2026）'!$A:$A&amp;'[5]产值及收款计划（2026）'!$B:$B,'[5]产值及收款计划（2026）'!AI:AI)</f>
        <v>0</v>
      </c>
      <c r="AJ466" s="256" cm="1">
        <f t="array" aca="1" ref="AJ466" ca="1">_xlfn.XLOOKUP($A466&amp;$B466,'[5]产值及收款计划（2026）'!$A:$A&amp;'[5]产值及收款计划（2026）'!$B:$B,'[5]产值及收款计划（2026）'!AJ:AJ)</f>
        <v>0</v>
      </c>
      <c r="AK466" s="256" cm="1">
        <f t="array" aca="1" ref="AK466" ca="1">_xlfn.XLOOKUP($A466&amp;$B466,'[5]产值及收款计划（2026）'!$A:$A&amp;'[5]产值及收款计划（2026）'!$B:$B,'[5]产值及收款计划（2026）'!AK:AK)</f>
        <v>0</v>
      </c>
      <c r="AL466" s="256" cm="1">
        <f t="array" aca="1" ref="AL466" ca="1">_xlfn.XLOOKUP($A466&amp;$B466,'[5]产值及收款计划（2026）'!$A:$A&amp;'[5]产值及收款计划（2026）'!$B:$B,'[5]产值及收款计划（2026）'!AL:AL)</f>
        <v>0</v>
      </c>
      <c r="AM466" s="263" t="e" cm="1">
        <f t="array" aca="1" ref="AM466" ca="1">_xlfn.LET(_xlpm.勾选月份状态数组,TRANSPOSE('PPT(12-15页）-TOP10'!$A$3:$A$14),_xlpm.选择数据区,IF('PPT(12-15页）-TOP10'!$E$3="收款",$BA466:$BL466,$AA466:$AL466),SUM(_xlfn._xlws.FILTER(_xlpm.选择数据区,_xlpm.勾选月份状态数组,"")))</f>
        <v>#NAME?</v>
      </c>
      <c r="AN466" s="256" t="e" cm="1">
        <f t="array" aca="1" ref="AN466" ca="1">_xlfn.LET(_xlpm.勾选月份状态数组,TRANSPOSE('PPT(12-15页）-TOP10'!$A$3:$A$14),_xlpm.选择数据区,IF('PPT(12-15页）-TOP10'!$E$3="收款",$DA466:$DL466,$CA466:$CL466),SUM(_xlfn._xlws.FILTER(_xlpm.选择数据区,_xlpm.勾选月份状态数组,"")))</f>
        <v>#NAME?</v>
      </c>
      <c r="AO466" s="256">
        <f ca="1">SUM(CA466:CC466)+SUM(AD466:AL466)</f>
        <v>0</v>
      </c>
      <c r="AP466" s="256"/>
      <c r="AQ466" s="256"/>
      <c r="AR466" s="256"/>
      <c r="AS466" s="256" cm="1">
        <f t="array" aca="1" ref="AS466" ca="1">_xlfn.XLOOKUP($A466&amp;$B466,'[5]产值及收款计划（2026）'!$A:$A&amp;'[5]产值及收款计划（2026）'!$B:$B,'[5]产值及收款计划（2026）'!AS:AS)</f>
        <v>0</v>
      </c>
      <c r="AT466" s="256" cm="1">
        <f t="array" aca="1" ref="AT466" ca="1">_xlfn.XLOOKUP($A466&amp;$B466,'[5]产值及收款计划（2026）'!$A:$A&amp;'[5]产值及收款计划（2026）'!$B:$B,'[5]产值及收款计划（2026）'!AT:AT)</f>
        <v>0</v>
      </c>
      <c r="AU466" s="256" cm="1">
        <f t="array" aca="1" ref="AU466" ca="1">_xlfn.XLOOKUP($A466&amp;$B466,'[5]产值及收款计划（2026）'!$A:$A&amp;'[5]产值及收款计划（2026）'!$B:$B,'[5]产值及收款计划（2026）'!AU:AU)</f>
        <v>0</v>
      </c>
      <c r="AV466" s="256" cm="1">
        <f t="array" aca="1" ref="AV466" ca="1">_xlfn.XLOOKUP($A466&amp;$B466,'[5]产值及收款计划（2026）'!$A:$A&amp;'[5]产值及收款计划（2026）'!$B:$B,'[5]产值及收款计划（2026）'!AV:AV)</f>
        <v>0</v>
      </c>
      <c r="AW466" s="256" cm="1">
        <f t="array" aca="1" ref="AW466" ca="1">_xlfn.XLOOKUP($A466&amp;$B466,'[5]产值及收款计划（2026）'!$A:$A&amp;'[5]产值及收款计划（2026）'!$B:$B,'[5]产值及收款计划（2026）'!AW:AW)</f>
        <v>16.43356</v>
      </c>
      <c r="AX466" s="256" cm="1">
        <f t="array" aca="1" ref="AX466" ca="1">_xlfn.XLOOKUP($A466&amp;$B466,'[5]产值及收款计划（2026）'!$A:$A&amp;'[5]产值及收款计划（2026）'!$B:$B,'[5]产值及收款计划（2026）'!AX:AX)</f>
        <v>0</v>
      </c>
      <c r="AY466" s="256" cm="1">
        <f t="array" aca="1" ref="AY466" ca="1">_xlfn.XLOOKUP($A466&amp;$B466,'[5]产值及收款计划（2026）'!$A:$A&amp;'[5]产值及收款计划（2026）'!$B:$B,'[5]产值及收款计划（2026）'!AY:AY)</f>
        <v>24.65034</v>
      </c>
      <c r="AZ466" s="256" cm="1">
        <f t="array" aca="1" ref="AZ466" ca="1">_xlfn.XLOOKUP($A466&amp;$B466,'[5]产值及收款计划（2026）'!$A:$A&amp;'[5]产值及收款计划（2026）'!$B:$B,'[5]产值及收款计划（2026）'!AZ:AZ)</f>
        <v>5.1354879999999996</v>
      </c>
      <c r="BA466" s="256" cm="1">
        <f t="array" aca="1" ref="BA466" ca="1">_xlfn.XLOOKUP($A466&amp;$B466,'[5]产值及收款计划（2026）'!$A:$A&amp;'[5]产值及收款计划（2026）'!$B:$B,'[5]产值及收款计划（2026）'!BA:BA)</f>
        <v>0</v>
      </c>
      <c r="BB466" s="256" cm="1">
        <f t="array" aca="1" ref="BB466" ca="1">_xlfn.XLOOKUP($A466&amp;$B466,'[5]产值及收款计划（2026）'!$A:$A&amp;'[5]产值及收款计划（2026）'!$B:$B,'[5]产值及收款计划（2026）'!BB:BB)</f>
        <v>0</v>
      </c>
      <c r="BC466" s="256" cm="1">
        <f t="array" aca="1" ref="BC466" ca="1">_xlfn.XLOOKUP($A466&amp;$B466,'[5]产值及收款计划（2026）'!$A:$A&amp;'[5]产值及收款计划（2026）'!$B:$B,'[5]产值及收款计划（2026）'!BC:BC)</f>
        <v>0</v>
      </c>
      <c r="BD466" s="256" cm="1">
        <f t="array" aca="1" ref="BD466" ca="1">_xlfn.XLOOKUP($A466&amp;$B466,'[5]产值及收款计划（2026）'!$A:$A&amp;'[5]产值及收款计划（2026）'!$B:$B,'[5]产值及收款计划（2026）'!BD:BD)</f>
        <v>0</v>
      </c>
      <c r="BE466" s="256" cm="1">
        <f t="array" aca="1" ref="BE466" ca="1">_xlfn.XLOOKUP($A466&amp;$B466,'[5]产值及收款计划（2026）'!$A:$A&amp;'[5]产值及收款计划（2026）'!$B:$B,'[5]产值及收款计划（2026）'!BE:BE)</f>
        <v>0</v>
      </c>
      <c r="BF466" s="256" cm="1">
        <f t="array" aca="1" ref="BF466" ca="1">_xlfn.XLOOKUP($A466&amp;$B466,'[5]产值及收款计划（2026）'!$A:$A&amp;'[5]产值及收款计划（2026）'!$B:$B,'[5]产值及收款计划（2026）'!BF:BF)</f>
        <v>0</v>
      </c>
      <c r="BG466" s="256" cm="1">
        <f t="array" aca="1" ref="BG466" ca="1">_xlfn.XLOOKUP($A466&amp;$B466,'[5]产值及收款计划（2026）'!$A:$A&amp;'[5]产值及收款计划（2026）'!$B:$B,'[5]产值及收款计划（2026）'!BG:BG)</f>
        <v>0</v>
      </c>
      <c r="BH466" s="256" cm="1">
        <f t="array" aca="1" ref="BH466" ca="1">_xlfn.XLOOKUP($A466&amp;$B466,'[5]产值及收款计划（2026）'!$A:$A&amp;'[5]产值及收款计划（2026）'!$B:$B,'[5]产值及收款计划（2026）'!BH:BH)</f>
        <v>0</v>
      </c>
      <c r="BI466" s="256" cm="1">
        <f t="array" aca="1" ref="BI466" ca="1">_xlfn.XLOOKUP($A466&amp;$B466,'[5]产值及收款计划（2026）'!$A:$A&amp;'[5]产值及收款计划（2026）'!$B:$B,'[5]产值及收款计划（2026）'!BI:BI)</f>
        <v>0</v>
      </c>
      <c r="BJ466" s="256" cm="1">
        <f t="array" aca="1" ref="BJ466" ca="1">_xlfn.XLOOKUP($A466&amp;$B466,'[5]产值及收款计划（2026）'!$A:$A&amp;'[5]产值及收款计划（2026）'!$B:$B,'[5]产值及收款计划（2026）'!BJ:BJ)</f>
        <v>0</v>
      </c>
      <c r="BK466" s="256" cm="1">
        <f t="array" aca="1" ref="BK466" ca="1">_xlfn.XLOOKUP($A466&amp;$B466,'[5]产值及收款计划（2026）'!$A:$A&amp;'[5]产值及收款计划（2026）'!$B:$B,'[5]产值及收款计划（2026）'!BK:BK)</f>
        <v>0</v>
      </c>
      <c r="BL466" s="256" cm="1">
        <f t="array" aca="1" ref="BL466" ca="1">_xlfn.XLOOKUP($A466&amp;$B466,'[5]产值及收款计划（2026）'!$A:$A&amp;'[5]产值及收款计划（2026）'!$B:$B,'[5]产值及收款计划（2026）'!BL:BL)</f>
        <v>0</v>
      </c>
      <c r="BM466" s="256"/>
      <c r="BN466" s="256"/>
      <c r="BO466" s="256"/>
      <c r="BP466" s="256"/>
      <c r="BQ466" s="255" t="str" cm="1">
        <f t="array" aca="1" ref="BQ466" ca="1">_xlfn.XLOOKUP($A466&amp;$B466,'[5]产值及收款计划（2026）'!$A:$A&amp;'[5]产值及收款计划（2026）'!$B:$B,'[5]产值及收款计划（2026）'!BQ:BQ)</f>
        <v>浙江交工集团股份有限公司东莞市环莞快速路三期莞深高速至东部快速路段工程土建一标项目经理部</v>
      </c>
      <c r="BR466" s="256" cm="1">
        <f t="array" aca="1" ref="BR466" ca="1">_xlfn.XLOOKUP($A466&amp;$B466,'[5]产值及收款计划（2026）'!$A:$A&amp;'[5]产值及收款计划（2026）'!$B:$B,'[5]产值及收款计划（2026）'!BR:BR)</f>
        <v>0</v>
      </c>
      <c r="CA466" s="256" cm="1">
        <f t="array" aca="1" ref="CA466" ca="1">_xlfn.XLOOKUP($A466&amp;$B466,'[5]产值及收款计划（2026）'!$A:$A&amp;'[5]产值及收款计划（2026）'!$B:$B,'[5]产值及收款计划（2026）'!CA:CA)</f>
        <v>0</v>
      </c>
      <c r="CB466" s="256" cm="1">
        <f t="array" aca="1" ref="CB466" ca="1">_xlfn.XLOOKUP($A466&amp;$B466,'[5]产值及收款计划（2026）'!$A:$A&amp;'[5]产值及收款计划（2026）'!$B:$B,'[5]产值及收款计划（2026）'!CB:CB)</f>
        <v>0</v>
      </c>
      <c r="CC466" s="256" cm="1">
        <f t="array" aca="1" ref="CC466" ca="1">_xlfn.XLOOKUP($A466&amp;$B466,'[5]产值及收款计划（2026）'!$A:$A&amp;'[5]产值及收款计划（2026）'!$B:$B,'[5]产值及收款计划（2026）'!CC:CC)</f>
        <v>0</v>
      </c>
      <c r="CD466" s="256" cm="1">
        <f t="array" aca="1" ref="CD466" ca="1">_xlfn.XLOOKUP($A466&amp;$B466,'[5]产值及收款计划（2026）'!$A:$A&amp;'[5]产值及收款计划（2026）'!$B:$B,'[5]产值及收款计划（2026）'!CD:CD)</f>
        <v>0</v>
      </c>
      <c r="CE466" s="256" cm="1">
        <f t="array" aca="1" ref="CE466" ca="1">_xlfn.XLOOKUP($A466&amp;$B466,'[5]产值及收款计划（2026）'!$A:$A&amp;'[5]产值及收款计划（2026）'!$B:$B,'[5]产值及收款计划（2026）'!CE:CE)</f>
        <v>0</v>
      </c>
      <c r="CF466" s="256" cm="1">
        <f t="array" aca="1" ref="CF466" ca="1">_xlfn.XLOOKUP($A466&amp;$B466,'[5]产值及收款计划（2026）'!$A:$A&amp;'[5]产值及收款计划（2026）'!$B:$B,'[5]产值及收款计划（2026）'!CF:CF)</f>
        <v>0</v>
      </c>
      <c r="CG466" s="256" cm="1">
        <f t="array" aca="1" ref="CG466" ca="1">_xlfn.XLOOKUP($A466&amp;$B466,'[5]产值及收款计划（2026）'!$A:$A&amp;'[5]产值及收款计划（2026）'!$B:$B,'[5]产值及收款计划（2026）'!CG:CG)</f>
        <v>0</v>
      </c>
      <c r="CH466" s="256" cm="1">
        <f t="array" aca="1" ref="CH466" ca="1">_xlfn.XLOOKUP($A466&amp;$B466,'[5]产值及收款计划（2026）'!$A:$A&amp;'[5]产值及收款计划（2026）'!$B:$B,'[5]产值及收款计划（2026）'!CH:CH)</f>
        <v>0</v>
      </c>
      <c r="CI466" s="256" cm="1">
        <f t="array" aca="1" ref="CI466" ca="1">_xlfn.XLOOKUP($A466&amp;$B466,'[5]产值及收款计划（2026）'!$A:$A&amp;'[5]产值及收款计划（2026）'!$B:$B,'[5]产值及收款计划（2026）'!CI:CI)</f>
        <v>0</v>
      </c>
      <c r="CJ466" s="256" cm="1">
        <f t="array" aca="1" ref="CJ466" ca="1">_xlfn.XLOOKUP($A466&amp;$B466,'[5]产值及收款计划（2026）'!$A:$A&amp;'[5]产值及收款计划（2026）'!$B:$B,'[5]产值及收款计划（2026）'!CJ:CJ)</f>
        <v>0</v>
      </c>
      <c r="CK466" s="256" cm="1">
        <f t="array" aca="1" ref="CK466" ca="1">_xlfn.XLOOKUP($A466&amp;$B466,'[5]产值及收款计划（2026）'!$A:$A&amp;'[5]产值及收款计划（2026）'!$B:$B,'[5]产值及收款计划（2026）'!CK:CK)</f>
        <v>0</v>
      </c>
      <c r="CL466" s="256" cm="1">
        <f t="array" aca="1" ref="CL466" ca="1">_xlfn.XLOOKUP($A466&amp;$B466,'[5]产值及收款计划（2026）'!$A:$A&amp;'[5]产值及收款计划（2026）'!$B:$B,'[5]产值及收款计划（2026）'!CL:CL)</f>
        <v>0</v>
      </c>
      <c r="DA466" s="256" cm="1">
        <f t="array" aca="1" ref="DA466" ca="1">_xlfn.XLOOKUP($A466&amp;$B466,'[5]产值及收款计划（2026）'!$A:$A&amp;'[5]产值及收款计划（2026）'!$B:$B,'[5]产值及收款计划（2026）'!DA:DA)</f>
        <v>0</v>
      </c>
      <c r="DB466" s="256" cm="1">
        <f t="array" aca="1" ref="DB466" ca="1">_xlfn.XLOOKUP($A466&amp;$B466,'[5]产值及收款计划（2026）'!$A:$A&amp;'[5]产值及收款计划（2026）'!$B:$B,'[5]产值及收款计划（2026）'!DB:DB)</f>
        <v>0</v>
      </c>
      <c r="DC466" s="256" cm="1">
        <f t="array" aca="1" ref="DC466" ca="1">_xlfn.XLOOKUP($A466&amp;$B466,'[5]产值及收款计划（2026）'!$A:$A&amp;'[5]产值及收款计划（2026）'!$B:$B,'[5]产值及收款计划（2026）'!DC:DC)</f>
        <v>0</v>
      </c>
      <c r="DD466" s="256" cm="1">
        <f t="array" aca="1" ref="DD466" ca="1">_xlfn.XLOOKUP($A466&amp;$B466,'[5]产值及收款计划（2026）'!$A:$A&amp;'[5]产值及收款计划（2026）'!$B:$B,'[5]产值及收款计划（2026）'!DD:DD)</f>
        <v>0</v>
      </c>
      <c r="DE466" s="256" cm="1">
        <f t="array" aca="1" ref="DE466" ca="1">_xlfn.XLOOKUP($A466&amp;$B466,'[5]产值及收款计划（2026）'!$A:$A&amp;'[5]产值及收款计划（2026）'!$B:$B,'[5]产值及收款计划（2026）'!DE:DE)</f>
        <v>0</v>
      </c>
      <c r="DF466" s="256" cm="1">
        <f t="array" aca="1" ref="DF466" ca="1">_xlfn.XLOOKUP($A466&amp;$B466,'[5]产值及收款计划（2026）'!$A:$A&amp;'[5]产值及收款计划（2026）'!$B:$B,'[5]产值及收款计划（2026）'!DF:DF)</f>
        <v>0</v>
      </c>
      <c r="DG466" s="256" cm="1">
        <f t="array" aca="1" ref="DG466" ca="1">_xlfn.XLOOKUP($A466&amp;$B466,'[5]产值及收款计划（2026）'!$A:$A&amp;'[5]产值及收款计划（2026）'!$B:$B,'[5]产值及收款计划（2026）'!DG:DG)</f>
        <v>0</v>
      </c>
      <c r="DH466" s="256" cm="1">
        <f t="array" aca="1" ref="DH466" ca="1">_xlfn.XLOOKUP($A466&amp;$B466,'[5]产值及收款计划（2026）'!$A:$A&amp;'[5]产值及收款计划（2026）'!$B:$B,'[5]产值及收款计划（2026）'!DH:DH)</f>
        <v>0</v>
      </c>
      <c r="DI466" s="256" cm="1">
        <f t="array" aca="1" ref="DI466" ca="1">_xlfn.XLOOKUP($A466&amp;$B466,'[5]产值及收款计划（2026）'!$A:$A&amp;'[5]产值及收款计划（2026）'!$B:$B,'[5]产值及收款计划（2026）'!DI:DI)</f>
        <v>0</v>
      </c>
      <c r="DJ466" s="256" cm="1">
        <f t="array" aca="1" ref="DJ466" ca="1">_xlfn.XLOOKUP($A466&amp;$B466,'[5]产值及收款计划（2026）'!$A:$A&amp;'[5]产值及收款计划（2026）'!$B:$B,'[5]产值及收款计划（2026）'!DJ:DJ)</f>
        <v>0</v>
      </c>
      <c r="DK466" s="256" cm="1">
        <f t="array" aca="1" ref="DK466" ca="1">_xlfn.XLOOKUP($A466&amp;$B466,'[5]产值及收款计划（2026）'!$A:$A&amp;'[5]产值及收款计划（2026）'!$B:$B,'[5]产值及收款计划（2026）'!DK:DK)</f>
        <v>0</v>
      </c>
      <c r="DL466" s="256" cm="1">
        <f t="array" aca="1" ref="DL466" ca="1">_xlfn.XLOOKUP($A466&amp;$B466,'[5]产值及收款计划（2026）'!$A:$A&amp;'[5]产值及收款计划（2026）'!$B:$B,'[5]产值及收款计划（2026）'!DL:DL)</f>
        <v>0</v>
      </c>
      <c r="DM466" s="264"/>
      <c r="DN466" s="250"/>
    </row>
    <row r="467" spans="1:118" ht="20.25" x14ac:dyDescent="0.15">
      <c r="A467" s="254">
        <f t="shared" ca="1" si="24"/>
        <v>46</v>
      </c>
      <c r="B467" s="254" t="s">
        <v>29</v>
      </c>
      <c r="C467" s="255" t="str" cm="1">
        <f t="array" aca="1" ref="C467" ca="1">_xlfn.XLOOKUP($A467&amp;$B467,'[5]产值及收款计划（2026）'!$A:$A&amp;'[5]产值及收款计划（2026）'!$B:$B,'[5]产值及收款计划（2026）'!C:C)</f>
        <v>ZHT2022061300045</v>
      </c>
      <c r="D467" s="255" t="str" cm="1">
        <f t="array" aca="1" ref="D467" ca="1">_xlfn.XLOOKUP($A467&amp;$B467,'[5]产值及收款计划（2026）'!$A:$A&amp;'[5]产值及收款计划（2026）'!$B:$B,'[5]产值及收款计划（2026）'!D:D)</f>
        <v>梅红小学建设工程项目BIM全过程咨询服务合同</v>
      </c>
      <c r="E467" s="256" cm="1">
        <f t="array" aca="1" ref="E467" ca="1">_xlfn.XLOOKUP($A467&amp;$B467,'[5]产值及收款计划（2026）'!$A:$A&amp;'[5]产值及收款计划（2026）'!$B:$B,'[5]产值及收款计划（2026）'!E:E)</f>
        <v>12.18</v>
      </c>
      <c r="F467" s="256" cm="1">
        <f t="array" aca="1" ref="F467" ca="1">_xlfn.XLOOKUP($A467&amp;$B467,'[5]产值及收款计划（2026）'!$A:$A&amp;'[5]产值及收款计划（2026）'!$B:$B,'[5]产值及收款计划（2026）'!F:F)</f>
        <v>12.18</v>
      </c>
      <c r="G467" s="256" cm="1">
        <f t="array" aca="1" ref="G467" ca="1">_xlfn.XLOOKUP($A467&amp;$B467,'[5]产值及收款计划（2026）'!$A:$A&amp;'[5]产值及收款计划（2026）'!$B:$B,'[5]产值及收款计划（2026）'!G:G)</f>
        <v>12.18</v>
      </c>
      <c r="H467" s="256" cm="1">
        <f t="array" aca="1" ref="H467" ca="1">_xlfn.XLOOKUP($A467&amp;$B467,'[5]产值及收款计划（2026）'!$A:$A&amp;'[5]产值及收款计划（2026）'!$B:$B,'[5]产值及收款计划（2026）'!H:H)</f>
        <v>12.18</v>
      </c>
      <c r="I467" s="257" cm="1">
        <f t="array" aca="1" ref="I467" ca="1">_xlfn.XLOOKUP($A467&amp;$B467,'[5]产值及收款计划（2026）'!$A:$A&amp;'[5]产值及收款计划（2026）'!$B:$B,'[5]产值及收款计划（2026）'!I:I)</f>
        <v>1</v>
      </c>
      <c r="J467" s="256" cm="1">
        <f t="array" aca="1" ref="J467" ca="1">_xlfn.XLOOKUP($A467&amp;$B467,'[5]产值及收款计划（2026）'!$A:$A&amp;'[5]产值及收款计划（2026）'!$B:$B,'[5]产值及收款计划（2026）'!J:J)</f>
        <v>0.06</v>
      </c>
      <c r="K467" s="256" cm="1">
        <f t="array" aca="1" ref="K467" ca="1">_xlfn.XLOOKUP($A467&amp;$B467,'[5]产值及收款计划（2026）'!$A:$A&amp;'[5]产值及收款计划（2026）'!$B:$B,'[5]产值及收款计划（2026）'!K:K)</f>
        <v>0</v>
      </c>
      <c r="L467" s="256" cm="1">
        <f t="array" aca="1" ref="L467" ca="1">_xlfn.XLOOKUP($A467&amp;$B467,'[5]产值及收款计划（2026）'!$A:$A&amp;'[5]产值及收款计划（2026）'!$B:$B,'[5]产值及收款计划（2026）'!L:L)</f>
        <v>0</v>
      </c>
      <c r="M467" s="256" t="str" cm="1">
        <f t="array" aca="1" ref="M467" ca="1">_xlfn.XLOOKUP($A467&amp;$B467,'[5]产值及收款计划（2026）'!$A:$A&amp;'[5]产值及收款计划（2026）'!$B:$B,'[5]产值及收款计划（2026）'!M:M)</f>
        <v>主导</v>
      </c>
      <c r="N467" s="256" t="str" cm="1">
        <f t="array" aca="1" ref="N467" ca="1">_xlfn.XLOOKUP($A467&amp;$B467,'[5]产值及收款计划（2026）'!$A:$A&amp;'[5]产值及收款计划（2026）'!$B:$B,'[5]产值及收款计划（2026）'!N:N)</f>
        <v>明艳丽团队</v>
      </c>
      <c r="O467" s="256" t="str" cm="1">
        <f t="array" aca="1" ref="O467" ca="1">_xlfn.XLOOKUP($A467&amp;$B467,'[5]产值及收款计划（2026）'!$A:$A&amp;'[5]产值及收款计划（2026）'!$B:$B,'[5]产值及收款计划（2026）'!O:O)</f>
        <v>武东波</v>
      </c>
      <c r="P467" s="255" t="str" cm="1">
        <f t="array" aca="1" ref="P467" ca="1">_xlfn.XLOOKUP($A467&amp;$B467,'[5]产值及收款计划（2026）'!$A:$A&amp;'[5]产值及收款计划（2026）'!$B:$B,'[5]产值及收款计划（2026）'!P:P)</f>
        <v>在建</v>
      </c>
      <c r="Q467" s="256" cm="1">
        <f t="array" aca="1" ref="Q467" ca="1">_xlfn.XLOOKUP($A467&amp;$B467,'[5]产值及收款计划（2026）'!$A:$A&amp;'[5]产值及收款计划（2026）'!$B:$B,'[5]产值及收款计划（2026）'!Q:Q)</f>
        <v>0</v>
      </c>
      <c r="R467" s="256" cm="1">
        <f t="array" aca="1" ref="R467" ca="1">_xlfn.XLOOKUP($A467&amp;$B467,'[5]产值及收款计划（2026）'!$A:$A&amp;'[5]产值及收款计划（2026）'!$B:$B,'[5]产值及收款计划（2026）'!R:R)</f>
        <v>0</v>
      </c>
      <c r="S467" s="256" cm="1">
        <f t="array" aca="1" ref="S467" ca="1">_xlfn.XLOOKUP($A467&amp;$B467,'[5]产值及收款计划（2026）'!$A:$A&amp;'[5]产值及收款计划（2026）'!$B:$B,'[5]产值及收款计划（2026）'!S:S)</f>
        <v>0</v>
      </c>
      <c r="T467" s="256" cm="1">
        <f t="array" aca="1" ref="T467" ca="1">_xlfn.XLOOKUP($A467&amp;$B467,'[5]产值及收款计划（2026）'!$A:$A&amp;'[5]产值及收款计划（2026）'!$B:$B,'[5]产值及收款计划（2026）'!T:T)</f>
        <v>2.9232</v>
      </c>
      <c r="U467" s="256" cm="1">
        <f t="array" aca="1" ref="U467" ca="1">_xlfn.XLOOKUP($A467&amp;$B467,'[5]产值及收款计划（2026）'!$A:$A&amp;'[5]产值及收款计划（2026）'!$B:$B,'[5]产值及收款计划（2026）'!U:U)</f>
        <v>0</v>
      </c>
      <c r="V467" s="256" cm="1">
        <f t="array" aca="1" ref="V467" ca="1">_xlfn.XLOOKUP($A467&amp;$B467,'[5]产值及收款计划（2026）'!$A:$A&amp;'[5]产值及收款计划（2026）'!$B:$B,'[5]产值及收款计划（2026）'!V:V)</f>
        <v>9.2568000000000001</v>
      </c>
      <c r="W467" s="256" cm="1">
        <f t="array" aca="1" ref="W467" ca="1">_xlfn.XLOOKUP($A467&amp;$B467,'[5]产值及收款计划（2026）'!$A:$A&amp;'[5]产值及收款计划（2026）'!$B:$B,'[5]产值及收款计划（2026）'!W:W)</f>
        <v>0</v>
      </c>
      <c r="X467" s="256" cm="1">
        <f t="array" aca="1" ref="X467" ca="1">_xlfn.XLOOKUP($A467&amp;$B467,'[5]产值及收款计划（2026）'!$A:$A&amp;'[5]产值及收款计划（2026）'!$B:$B,'[5]产值及收款计划（2026）'!X:X)</f>
        <v>0</v>
      </c>
      <c r="Y467" s="256" cm="1">
        <f t="array" aca="1" ref="Y467" ca="1">_xlfn.XLOOKUP($A467&amp;$B467,'[5]产值及收款计划（2026）'!$A:$A&amp;'[5]产值及收款计划（2026）'!$B:$B,'[5]产值及收款计划（2026）'!Y:Y)</f>
        <v>0</v>
      </c>
      <c r="Z467" s="256" cm="1">
        <f t="array" aca="1" ref="Z467" ca="1">_xlfn.XLOOKUP($A467&amp;$B467,'[5]产值及收款计划（2026）'!$A:$A&amp;'[5]产值及收款计划（2026）'!$B:$B,'[5]产值及收款计划（2026）'!Z:Z)</f>
        <v>0</v>
      </c>
      <c r="AA467" s="256" cm="1">
        <f t="array" aca="1" ref="AA467" ca="1">_xlfn.XLOOKUP($A467&amp;$B467,'[5]产值及收款计划（2026）'!$A:$A&amp;'[5]产值及收款计划（2026）'!$B:$B,'[5]产值及收款计划（2026）'!AA:AA)</f>
        <v>0</v>
      </c>
      <c r="AB467" s="256" cm="1">
        <f t="array" aca="1" ref="AB467" ca="1">_xlfn.XLOOKUP($A467&amp;$B467,'[5]产值及收款计划（2026）'!$A:$A&amp;'[5]产值及收款计划（2026）'!$B:$B,'[5]产值及收款计划（2026）'!AB:AB)</f>
        <v>0</v>
      </c>
      <c r="AC467" s="256" cm="1">
        <f t="array" aca="1" ref="AC467" ca="1">_xlfn.XLOOKUP($A467&amp;$B467,'[5]产值及收款计划（2026）'!$A:$A&amp;'[5]产值及收款计划（2026）'!$B:$B,'[5]产值及收款计划（2026）'!AC:AC)</f>
        <v>0</v>
      </c>
      <c r="AD467" s="256" cm="1">
        <f t="array" aca="1" ref="AD467" ca="1">_xlfn.XLOOKUP($A467&amp;$B467,'[5]产值及收款计划（2026）'!$A:$A&amp;'[5]产值及收款计划（2026）'!$B:$B,'[5]产值及收款计划（2026）'!AD:AD)</f>
        <v>0</v>
      </c>
      <c r="AE467" s="256" cm="1">
        <f t="array" aca="1" ref="AE467" ca="1">_xlfn.XLOOKUP($A467&amp;$B467,'[5]产值及收款计划（2026）'!$A:$A&amp;'[5]产值及收款计划（2026）'!$B:$B,'[5]产值及收款计划（2026）'!AE:AE)</f>
        <v>0</v>
      </c>
      <c r="AF467" s="256" cm="1">
        <f t="array" aca="1" ref="AF467" ca="1">_xlfn.XLOOKUP($A467&amp;$B467,'[5]产值及收款计划（2026）'!$A:$A&amp;'[5]产值及收款计划（2026）'!$B:$B,'[5]产值及收款计划（2026）'!AF:AF)</f>
        <v>9.2568000000000001</v>
      </c>
      <c r="AG467" s="256" cm="1">
        <f t="array" aca="1" ref="AG467" ca="1">_xlfn.XLOOKUP($A467&amp;$B467,'[5]产值及收款计划（2026）'!$A:$A&amp;'[5]产值及收款计划（2026）'!$B:$B,'[5]产值及收款计划（2026）'!AG:AG)</f>
        <v>0</v>
      </c>
      <c r="AH467" s="256" cm="1">
        <f t="array" aca="1" ref="AH467" ca="1">_xlfn.XLOOKUP($A467&amp;$B467,'[5]产值及收款计划（2026）'!$A:$A&amp;'[5]产值及收款计划（2026）'!$B:$B,'[5]产值及收款计划（2026）'!AH:AH)</f>
        <v>0</v>
      </c>
      <c r="AI467" s="256" cm="1">
        <f t="array" aca="1" ref="AI467" ca="1">_xlfn.XLOOKUP($A467&amp;$B467,'[5]产值及收款计划（2026）'!$A:$A&amp;'[5]产值及收款计划（2026）'!$B:$B,'[5]产值及收款计划（2026）'!AI:AI)</f>
        <v>0</v>
      </c>
      <c r="AJ467" s="256" cm="1">
        <f t="array" aca="1" ref="AJ467" ca="1">_xlfn.XLOOKUP($A467&amp;$B467,'[5]产值及收款计划（2026）'!$A:$A&amp;'[5]产值及收款计划（2026）'!$B:$B,'[5]产值及收款计划（2026）'!AJ:AJ)</f>
        <v>0</v>
      </c>
      <c r="AK467" s="256" cm="1">
        <f t="array" aca="1" ref="AK467" ca="1">_xlfn.XLOOKUP($A467&amp;$B467,'[5]产值及收款计划（2026）'!$A:$A&amp;'[5]产值及收款计划（2026）'!$B:$B,'[5]产值及收款计划（2026）'!AK:AK)</f>
        <v>0</v>
      </c>
      <c r="AL467" s="256" cm="1">
        <f t="array" aca="1" ref="AL467" ca="1">_xlfn.XLOOKUP($A467&amp;$B467,'[5]产值及收款计划（2026）'!$A:$A&amp;'[5]产值及收款计划（2026）'!$B:$B,'[5]产值及收款计划（2026）'!AL:AL)</f>
        <v>0</v>
      </c>
      <c r="AM467" s="263" t="e" cm="1">
        <f t="array" aca="1" ref="AM467" ca="1">_xlfn.LET(_xlpm.勾选月份状态数组,TRANSPOSE('PPT(12-15页）-TOP10'!$A$3:$A$14),_xlpm.选择数据区,IF('PPT(12-15页）-TOP10'!$E$3="收款",$BA467:$BL467,$AA467:$AL467),SUM(_xlfn._xlws.FILTER(_xlpm.选择数据区,_xlpm.勾选月份状态数组,"")))</f>
        <v>#NAME?</v>
      </c>
      <c r="AN467" s="256" t="e" cm="1">
        <f t="array" aca="1" ref="AN467" ca="1">_xlfn.LET(_xlpm.勾选月份状态数组,TRANSPOSE('PPT(12-15页）-TOP10'!$A$3:$A$14),_xlpm.选择数据区,IF('PPT(12-15页）-TOP10'!$E$3="收款",$DA467:$DL467,$CA467:$CL467),SUM(_xlfn._xlws.FILTER(_xlpm.选择数据区,_xlpm.勾选月份状态数组,"")))</f>
        <v>#NAME?</v>
      </c>
      <c r="AO467" s="256">
        <f ca="1">SUM(CA467:CC467)+SUM(AD467:AL467)</f>
        <v>9.2568000000000001</v>
      </c>
      <c r="AP467" s="256"/>
      <c r="AQ467" s="256"/>
      <c r="AR467" s="256"/>
      <c r="AS467" s="256" cm="1">
        <f t="array" aca="1" ref="AS467" ca="1">_xlfn.XLOOKUP($A467&amp;$B467,'[5]产值及收款计划（2026）'!$A:$A&amp;'[5]产值及收款计划（2026）'!$B:$B,'[5]产值及收款计划（2026）'!AS:AS)</f>
        <v>0</v>
      </c>
      <c r="AT467" s="256" cm="1">
        <f t="array" aca="1" ref="AT467" ca="1">_xlfn.XLOOKUP($A467&amp;$B467,'[5]产值及收款计划（2026）'!$A:$A&amp;'[5]产值及收款计划（2026）'!$B:$B,'[5]产值及收款计划（2026）'!AT:AT)</f>
        <v>0</v>
      </c>
      <c r="AU467" s="256" cm="1">
        <f t="array" aca="1" ref="AU467" ca="1">_xlfn.XLOOKUP($A467&amp;$B467,'[5]产值及收款计划（2026）'!$A:$A&amp;'[5]产值及收款计划（2026）'!$B:$B,'[5]产值及收款计划（2026）'!AU:AU)</f>
        <v>0</v>
      </c>
      <c r="AV467" s="256" cm="1">
        <f t="array" aca="1" ref="AV467" ca="1">_xlfn.XLOOKUP($A467&amp;$B467,'[5]产值及收款计划（2026）'!$A:$A&amp;'[5]产值及收款计划（2026）'!$B:$B,'[5]产值及收款计划（2026）'!AV:AV)</f>
        <v>0</v>
      </c>
      <c r="AW467" s="256" cm="1">
        <f t="array" aca="1" ref="AW467" ca="1">_xlfn.XLOOKUP($A467&amp;$B467,'[5]产值及收款计划（2026）'!$A:$A&amp;'[5]产值及收款计划（2026）'!$B:$B,'[5]产值及收款计划（2026）'!AW:AW)</f>
        <v>2.9232</v>
      </c>
      <c r="AX467" s="256" cm="1">
        <f t="array" aca="1" ref="AX467" ca="1">_xlfn.XLOOKUP($A467&amp;$B467,'[5]产值及收款计划（2026）'!$A:$A&amp;'[5]产值及收款计划（2026）'!$B:$B,'[5]产值及收款计划（2026）'!AX:AX)</f>
        <v>0</v>
      </c>
      <c r="AY467" s="256" cm="1">
        <f t="array" aca="1" ref="AY467" ca="1">_xlfn.XLOOKUP($A467&amp;$B467,'[5]产值及收款计划（2026）'!$A:$A&amp;'[5]产值及收款计划（2026）'!$B:$B,'[5]产值及收款计划（2026）'!AY:AY)</f>
        <v>9.2568000000000001</v>
      </c>
      <c r="AZ467" s="256" cm="1">
        <f t="array" aca="1" ref="AZ467" ca="1">_xlfn.XLOOKUP($A467&amp;$B467,'[5]产值及收款计划（2026）'!$A:$A&amp;'[5]产值及收款计划（2026）'!$B:$B,'[5]产值及收款计划（2026）'!AZ:AZ)</f>
        <v>0</v>
      </c>
      <c r="BA467" s="256" cm="1">
        <f t="array" aca="1" ref="BA467" ca="1">_xlfn.XLOOKUP($A467&amp;$B467,'[5]产值及收款计划（2026）'!$A:$A&amp;'[5]产值及收款计划（2026）'!$B:$B,'[5]产值及收款计划（2026）'!BA:BA)</f>
        <v>9.2568000000000001</v>
      </c>
      <c r="BB467" s="256" cm="1">
        <f t="array" aca="1" ref="BB467" ca="1">_xlfn.XLOOKUP($A467&amp;$B467,'[5]产值及收款计划（2026）'!$A:$A&amp;'[5]产值及收款计划（2026）'!$B:$B,'[5]产值及收款计划（2026）'!BB:BB)</f>
        <v>0</v>
      </c>
      <c r="BC467" s="256" cm="1">
        <f t="array" aca="1" ref="BC467" ca="1">_xlfn.XLOOKUP($A467&amp;$B467,'[5]产值及收款计划（2026）'!$A:$A&amp;'[5]产值及收款计划（2026）'!$B:$B,'[5]产值及收款计划（2026）'!BC:BC)</f>
        <v>0</v>
      </c>
      <c r="BD467" s="256" cm="1">
        <f t="array" aca="1" ref="BD467" ca="1">_xlfn.XLOOKUP($A467&amp;$B467,'[5]产值及收款计划（2026）'!$A:$A&amp;'[5]产值及收款计划（2026）'!$B:$B,'[5]产值及收款计划（2026）'!BD:BD)</f>
        <v>0</v>
      </c>
      <c r="BE467" s="256" cm="1">
        <f t="array" aca="1" ref="BE467" ca="1">_xlfn.XLOOKUP($A467&amp;$B467,'[5]产值及收款计划（2026）'!$A:$A&amp;'[5]产值及收款计划（2026）'!$B:$B,'[5]产值及收款计划（2026）'!BE:BE)</f>
        <v>0</v>
      </c>
      <c r="BF467" s="256" cm="1">
        <f t="array" aca="1" ref="BF467" ca="1">_xlfn.XLOOKUP($A467&amp;$B467,'[5]产值及收款计划（2026）'!$A:$A&amp;'[5]产值及收款计划（2026）'!$B:$B,'[5]产值及收款计划（2026）'!BF:BF)</f>
        <v>0</v>
      </c>
      <c r="BG467" s="256" cm="1">
        <f t="array" aca="1" ref="BG467" ca="1">_xlfn.XLOOKUP($A467&amp;$B467,'[5]产值及收款计划（2026）'!$A:$A&amp;'[5]产值及收款计划（2026）'!$B:$B,'[5]产值及收款计划（2026）'!BG:BG)</f>
        <v>0</v>
      </c>
      <c r="BH467" s="256" cm="1">
        <f t="array" aca="1" ref="BH467" ca="1">_xlfn.XLOOKUP($A467&amp;$B467,'[5]产值及收款计划（2026）'!$A:$A&amp;'[5]产值及收款计划（2026）'!$B:$B,'[5]产值及收款计划（2026）'!BH:BH)</f>
        <v>0</v>
      </c>
      <c r="BI467" s="256" cm="1">
        <f t="array" aca="1" ref="BI467" ca="1">_xlfn.XLOOKUP($A467&amp;$B467,'[5]产值及收款计划（2026）'!$A:$A&amp;'[5]产值及收款计划（2026）'!$B:$B,'[5]产值及收款计划（2026）'!BI:BI)</f>
        <v>9.2568000000000001</v>
      </c>
      <c r="BJ467" s="256" cm="1">
        <f t="array" aca="1" ref="BJ467" ca="1">_xlfn.XLOOKUP($A467&amp;$B467,'[5]产值及收款计划（2026）'!$A:$A&amp;'[5]产值及收款计划（2026）'!$B:$B,'[5]产值及收款计划（2026）'!BJ:BJ)</f>
        <v>0</v>
      </c>
      <c r="BK467" s="256" cm="1">
        <f t="array" aca="1" ref="BK467" ca="1">_xlfn.XLOOKUP($A467&amp;$B467,'[5]产值及收款计划（2026）'!$A:$A&amp;'[5]产值及收款计划（2026）'!$B:$B,'[5]产值及收款计划（2026）'!BK:BK)</f>
        <v>0</v>
      </c>
      <c r="BL467" s="256" cm="1">
        <f t="array" aca="1" ref="BL467" ca="1">_xlfn.XLOOKUP($A467&amp;$B467,'[5]产值及收款计划（2026）'!$A:$A&amp;'[5]产值及收款计划（2026）'!$B:$B,'[5]产值及收款计划（2026）'!BL:BL)</f>
        <v>0</v>
      </c>
      <c r="BM467" s="256"/>
      <c r="BN467" s="256"/>
      <c r="BO467" s="256"/>
      <c r="BP467" s="256"/>
      <c r="BQ467" s="255" t="str" cm="1">
        <f t="array" aca="1" ref="BQ467" ca="1">_xlfn.XLOOKUP($A467&amp;$B467,'[5]产值及收款计划（2026）'!$A:$A&amp;'[5]产值及收款计划（2026）'!$B:$B,'[5]产值及收款计划（2026）'!BQ:BQ)</f>
        <v>深圳市福田区建筑工务署</v>
      </c>
      <c r="BR467" s="256" t="str" cm="1">
        <f t="array" aca="1" ref="BR467" ca="1">_xlfn.XLOOKUP($A467&amp;$B467,'[5]产值及收款计划（2026）'!$A:$A&amp;'[5]产值及收款计划（2026）'!$B:$B,'[5]产值及收款计划（2026）'!BR:BR)</f>
        <v>待成果上会，预计6月支付</v>
      </c>
      <c r="CA467" s="256" cm="1">
        <f t="array" aca="1" ref="CA467" ca="1">_xlfn.XLOOKUP($A467&amp;$B467,'[5]产值及收款计划（2026）'!$A:$A&amp;'[5]产值及收款计划（2026）'!$B:$B,'[5]产值及收款计划（2026）'!CA:CA)</f>
        <v>0</v>
      </c>
      <c r="CB467" s="256" cm="1">
        <f t="array" aca="1" ref="CB467" ca="1">_xlfn.XLOOKUP($A467&amp;$B467,'[5]产值及收款计划（2026）'!$A:$A&amp;'[5]产值及收款计划（2026）'!$B:$B,'[5]产值及收款计划（2026）'!CB:CB)</f>
        <v>0</v>
      </c>
      <c r="CC467" s="256" cm="1">
        <f t="array" aca="1" ref="CC467" ca="1">_xlfn.XLOOKUP($A467&amp;$B467,'[5]产值及收款计划（2026）'!$A:$A&amp;'[5]产值及收款计划（2026）'!$B:$B,'[5]产值及收款计划（2026）'!CC:CC)</f>
        <v>0</v>
      </c>
      <c r="CD467" s="256" cm="1">
        <f t="array" aca="1" ref="CD467" ca="1">_xlfn.XLOOKUP($A467&amp;$B467,'[5]产值及收款计划（2026）'!$A:$A&amp;'[5]产值及收款计划（2026）'!$B:$B,'[5]产值及收款计划（2026）'!CD:CD)</f>
        <v>0</v>
      </c>
      <c r="CE467" s="256" cm="1">
        <f t="array" aca="1" ref="CE467" ca="1">_xlfn.XLOOKUP($A467&amp;$B467,'[5]产值及收款计划（2026）'!$A:$A&amp;'[5]产值及收款计划（2026）'!$B:$B,'[5]产值及收款计划（2026）'!CE:CE)</f>
        <v>0</v>
      </c>
      <c r="CF467" s="256" cm="1">
        <f t="array" aca="1" ref="CF467" ca="1">_xlfn.XLOOKUP($A467&amp;$B467,'[5]产值及收款计划（2026）'!$A:$A&amp;'[5]产值及收款计划（2026）'!$B:$B,'[5]产值及收款计划（2026）'!CF:CF)</f>
        <v>0</v>
      </c>
      <c r="CG467" s="256" cm="1">
        <f t="array" aca="1" ref="CG467" ca="1">_xlfn.XLOOKUP($A467&amp;$B467,'[5]产值及收款计划（2026）'!$A:$A&amp;'[5]产值及收款计划（2026）'!$B:$B,'[5]产值及收款计划（2026）'!CG:CG)</f>
        <v>0</v>
      </c>
      <c r="CH467" s="256" cm="1">
        <f t="array" aca="1" ref="CH467" ca="1">_xlfn.XLOOKUP($A467&amp;$B467,'[5]产值及收款计划（2026）'!$A:$A&amp;'[5]产值及收款计划（2026）'!$B:$B,'[5]产值及收款计划（2026）'!CH:CH)</f>
        <v>0</v>
      </c>
      <c r="CI467" s="256" cm="1">
        <f t="array" aca="1" ref="CI467" ca="1">_xlfn.XLOOKUP($A467&amp;$B467,'[5]产值及收款计划（2026）'!$A:$A&amp;'[5]产值及收款计划（2026）'!$B:$B,'[5]产值及收款计划（2026）'!CI:CI)</f>
        <v>0</v>
      </c>
      <c r="CJ467" s="256" cm="1">
        <f t="array" aca="1" ref="CJ467" ca="1">_xlfn.XLOOKUP($A467&amp;$B467,'[5]产值及收款计划（2026）'!$A:$A&amp;'[5]产值及收款计划（2026）'!$B:$B,'[5]产值及收款计划（2026）'!CJ:CJ)</f>
        <v>0</v>
      </c>
      <c r="CK467" s="256" cm="1">
        <f t="array" aca="1" ref="CK467" ca="1">_xlfn.XLOOKUP($A467&amp;$B467,'[5]产值及收款计划（2026）'!$A:$A&amp;'[5]产值及收款计划（2026）'!$B:$B,'[5]产值及收款计划（2026）'!CK:CK)</f>
        <v>0</v>
      </c>
      <c r="CL467" s="256" cm="1">
        <f t="array" aca="1" ref="CL467" ca="1">_xlfn.XLOOKUP($A467&amp;$B467,'[5]产值及收款计划（2026）'!$A:$A&amp;'[5]产值及收款计划（2026）'!$B:$B,'[5]产值及收款计划（2026）'!CL:CL)</f>
        <v>0</v>
      </c>
      <c r="DA467" s="256" cm="1">
        <f t="array" aca="1" ref="DA467" ca="1">_xlfn.XLOOKUP($A467&amp;$B467,'[5]产值及收款计划（2026）'!$A:$A&amp;'[5]产值及收款计划（2026）'!$B:$B,'[5]产值及收款计划（2026）'!DA:DA)</f>
        <v>0</v>
      </c>
      <c r="DB467" s="256" cm="1">
        <f t="array" aca="1" ref="DB467" ca="1">_xlfn.XLOOKUP($A467&amp;$B467,'[5]产值及收款计划（2026）'!$A:$A&amp;'[5]产值及收款计划（2026）'!$B:$B,'[5]产值及收款计划（2026）'!DB:DB)</f>
        <v>0</v>
      </c>
      <c r="DC467" s="256" cm="1">
        <f t="array" aca="1" ref="DC467" ca="1">_xlfn.XLOOKUP($A467&amp;$B467,'[5]产值及收款计划（2026）'!$A:$A&amp;'[5]产值及收款计划（2026）'!$B:$B,'[5]产值及收款计划（2026）'!DC:DC)</f>
        <v>0</v>
      </c>
      <c r="DD467" s="256" cm="1">
        <f t="array" aca="1" ref="DD467" ca="1">_xlfn.XLOOKUP($A467&amp;$B467,'[5]产值及收款计划（2026）'!$A:$A&amp;'[5]产值及收款计划（2026）'!$B:$B,'[5]产值及收款计划（2026）'!DD:DD)</f>
        <v>0</v>
      </c>
      <c r="DE467" s="256" cm="1">
        <f t="array" aca="1" ref="DE467" ca="1">_xlfn.XLOOKUP($A467&amp;$B467,'[5]产值及收款计划（2026）'!$A:$A&amp;'[5]产值及收款计划（2026）'!$B:$B,'[5]产值及收款计划（2026）'!DE:DE)</f>
        <v>0</v>
      </c>
      <c r="DF467" s="256" cm="1">
        <f t="array" aca="1" ref="DF467" ca="1">_xlfn.XLOOKUP($A467&amp;$B467,'[5]产值及收款计划（2026）'!$A:$A&amp;'[5]产值及收款计划（2026）'!$B:$B,'[5]产值及收款计划（2026）'!DF:DF)</f>
        <v>0</v>
      </c>
      <c r="DG467" s="256" cm="1">
        <f t="array" aca="1" ref="DG467" ca="1">_xlfn.XLOOKUP($A467&amp;$B467,'[5]产值及收款计划（2026）'!$A:$A&amp;'[5]产值及收款计划（2026）'!$B:$B,'[5]产值及收款计划（2026）'!DG:DG)</f>
        <v>0</v>
      </c>
      <c r="DH467" s="256" cm="1">
        <f t="array" aca="1" ref="DH467" ca="1">_xlfn.XLOOKUP($A467&amp;$B467,'[5]产值及收款计划（2026）'!$A:$A&amp;'[5]产值及收款计划（2026）'!$B:$B,'[5]产值及收款计划（2026）'!DH:DH)</f>
        <v>0</v>
      </c>
      <c r="DI467" s="256" cm="1">
        <f t="array" aca="1" ref="DI467" ca="1">_xlfn.XLOOKUP($A467&amp;$B467,'[5]产值及收款计划（2026）'!$A:$A&amp;'[5]产值及收款计划（2026）'!$B:$B,'[5]产值及收款计划（2026）'!DI:DI)</f>
        <v>0</v>
      </c>
      <c r="DJ467" s="256" cm="1">
        <f t="array" aca="1" ref="DJ467" ca="1">_xlfn.XLOOKUP($A467&amp;$B467,'[5]产值及收款计划（2026）'!$A:$A&amp;'[5]产值及收款计划（2026）'!$B:$B,'[5]产值及收款计划（2026）'!DJ:DJ)</f>
        <v>0</v>
      </c>
      <c r="DK467" s="256" cm="1">
        <f t="array" aca="1" ref="DK467" ca="1">_xlfn.XLOOKUP($A467&amp;$B467,'[5]产值及收款计划（2026）'!$A:$A&amp;'[5]产值及收款计划（2026）'!$B:$B,'[5]产值及收款计划（2026）'!DK:DK)</f>
        <v>0</v>
      </c>
      <c r="DL467" s="256" cm="1">
        <f t="array" aca="1" ref="DL467" ca="1">_xlfn.XLOOKUP($A467&amp;$B467,'[5]产值及收款计划（2026）'!$A:$A&amp;'[5]产值及收款计划（2026）'!$B:$B,'[5]产值及收款计划（2026）'!DL:DL)</f>
        <v>0</v>
      </c>
      <c r="DM467" s="264"/>
      <c r="DN467" s="250"/>
    </row>
    <row r="468" spans="1:118" ht="40.5" x14ac:dyDescent="0.15">
      <c r="A468" s="254">
        <f t="shared" ref="A468:A497" ca="1" si="25">A467+1</f>
        <v>47</v>
      </c>
      <c r="B468" s="254" t="s">
        <v>29</v>
      </c>
      <c r="C468" s="255" t="str" cm="1">
        <f t="array" aca="1" ref="C468" ca="1">_xlfn.XLOOKUP($A468&amp;$B468,'[5]产值及收款计划（2026）'!$A:$A&amp;'[5]产值及收款计划（2026）'!$B:$B,'[5]产值及收款计划（2026）'!C:C)</f>
        <v>ZHT2022061700046</v>
      </c>
      <c r="D468" s="255" t="str" cm="1">
        <f t="array" aca="1" ref="D468" ca="1">_xlfn.XLOOKUP($A468&amp;$B468,'[5]产值及收款计划（2026）'!$A:$A&amp;'[5]产值及收款计划（2026）'!$B:$B,'[5]产值及收款计划（2026）'!D:D)</f>
        <v>龙岗区委党校迁址重建工程BIM设计与施工联合应用技术服务合同</v>
      </c>
      <c r="E468" s="256" cm="1">
        <f t="array" aca="1" ref="E468" ca="1">_xlfn.XLOOKUP($A468&amp;$B468,'[5]产值及收款计划（2026）'!$A:$A&amp;'[5]产值及收款计划（2026）'!$B:$B,'[5]产值及收款计划（2026）'!E:E)</f>
        <v>97.833600000000004</v>
      </c>
      <c r="F468" s="256" cm="1">
        <f t="array" aca="1" ref="F468" ca="1">_xlfn.XLOOKUP($A468&amp;$B468,'[5]产值及收款计划（2026）'!$A:$A&amp;'[5]产值及收款计划（2026）'!$B:$B,'[5]产值及收款计划（2026）'!F:F)</f>
        <v>97.833600000000004</v>
      </c>
      <c r="G468" s="256" cm="1">
        <f t="array" aca="1" ref="G468" ca="1">_xlfn.XLOOKUP($A468&amp;$B468,'[5]产值及收款计划（2026）'!$A:$A&amp;'[5]产值及收款计划（2026）'!$B:$B,'[5]产值及收款计划（2026）'!G:G)</f>
        <v>97.833600000000004</v>
      </c>
      <c r="H468" s="256" cm="1">
        <f t="array" aca="1" ref="H468" ca="1">_xlfn.XLOOKUP($A468&amp;$B468,'[5]产值及收款计划（2026）'!$A:$A&amp;'[5]产值及收款计划（2026）'!$B:$B,'[5]产值及收款计划（2026）'!H:H)</f>
        <v>39.999091990846701</v>
      </c>
      <c r="I468" s="257" cm="1">
        <f t="array" aca="1" ref="I468" ca="1">_xlfn.XLOOKUP($A468&amp;$B468,'[5]产值及收款计划（2026）'!$A:$A&amp;'[5]产值及收款计划（2026）'!$B:$B,'[5]产值及收款计划（2026）'!I:I)</f>
        <v>0.40884820747521</v>
      </c>
      <c r="J468" s="256" cm="1">
        <f t="array" aca="1" ref="J468" ca="1">_xlfn.XLOOKUP($A468&amp;$B468,'[5]产值及收款计划（2026）'!$A:$A&amp;'[5]产值及收款计划（2026）'!$B:$B,'[5]产值及收款计划（2026）'!J:J)</f>
        <v>0.06</v>
      </c>
      <c r="K468" s="256" cm="1">
        <f t="array" aca="1" ref="K468" ca="1">_xlfn.XLOOKUP($A468&amp;$B468,'[5]产值及收款计划（2026）'!$A:$A&amp;'[5]产值及收款计划（2026）'!$B:$B,'[5]产值及收款计划（2026）'!K:K)</f>
        <v>0</v>
      </c>
      <c r="L468" s="256" cm="1">
        <f t="array" aca="1" ref="L468" ca="1">_xlfn.XLOOKUP($A468&amp;$B468,'[5]产值及收款计划（2026）'!$A:$A&amp;'[5]产值及收款计划（2026）'!$B:$B,'[5]产值及收款计划（2026）'!L:L)</f>
        <v>0</v>
      </c>
      <c r="M468" s="256" t="str" cm="1">
        <f t="array" aca="1" ref="M468" ca="1">_xlfn.XLOOKUP($A468&amp;$B468,'[5]产值及收款计划（2026）'!$A:$A&amp;'[5]产值及收款计划（2026）'!$B:$B,'[5]产值及收款计划（2026）'!M:M)</f>
        <v>主导</v>
      </c>
      <c r="N468" s="256" t="str" cm="1">
        <f t="array" aca="1" ref="N468" ca="1">_xlfn.XLOOKUP($A468&amp;$B468,'[5]产值及收款计划（2026）'!$A:$A&amp;'[5]产值及收款计划（2026）'!$B:$B,'[5]产值及收款计划（2026）'!N:N)</f>
        <v>明艳丽团队</v>
      </c>
      <c r="O468" s="256" t="str" cm="1">
        <f t="array" aca="1" ref="O468" ca="1">_xlfn.XLOOKUP($A468&amp;$B468,'[5]产值及收款计划（2026）'!$A:$A&amp;'[5]产值及收款计划（2026）'!$B:$B,'[5]产值及收款计划（2026）'!O:O)</f>
        <v>黄俊龙</v>
      </c>
      <c r="P468" s="255" t="str" cm="1">
        <f t="array" aca="1" ref="P468" ca="1">_xlfn.XLOOKUP($A468&amp;$B468,'[5]产值及收款计划（2026）'!$A:$A&amp;'[5]产值及收款计划（2026）'!$B:$B,'[5]产值及收款计划（2026）'!P:P)</f>
        <v>在建</v>
      </c>
      <c r="Q468" s="256" cm="1">
        <f t="array" aca="1" ref="Q468" ca="1">_xlfn.XLOOKUP($A468&amp;$B468,'[5]产值及收款计划（2026）'!$A:$A&amp;'[5]产值及收款计划（2026）'!$B:$B,'[5]产值及收款计划（2026）'!Q:Q)</f>
        <v>0</v>
      </c>
      <c r="R468" s="256" cm="1">
        <f t="array" aca="1" ref="R468" ca="1">_xlfn.XLOOKUP($A468&amp;$B468,'[5]产值及收款计划（2026）'!$A:$A&amp;'[5]产值及收款计划（2026）'!$B:$B,'[5]产值及收款计划（2026）'!R:R)</f>
        <v>0</v>
      </c>
      <c r="S468" s="256" cm="1">
        <f t="array" aca="1" ref="S468" ca="1">_xlfn.XLOOKUP($A468&amp;$B468,'[5]产值及收款计划（2026）'!$A:$A&amp;'[5]产值及收款计划（2026）'!$B:$B,'[5]产值及收款计划（2026）'!S:S)</f>
        <v>0</v>
      </c>
      <c r="T468" s="256" cm="1">
        <f t="array" aca="1" ref="T468" ca="1">_xlfn.XLOOKUP($A468&amp;$B468,'[5]产值及收款计划（2026）'!$A:$A&amp;'[5]产值及收款计划（2026）'!$B:$B,'[5]产值及收款计划（2026）'!T:T)</f>
        <v>78.266878000000005</v>
      </c>
      <c r="U468" s="256" cm="1">
        <f t="array" aca="1" ref="U468" ca="1">_xlfn.XLOOKUP($A468&amp;$B468,'[5]产值及收款计划（2026）'!$A:$A&amp;'[5]产值及收款计划（2026）'!$B:$B,'[5]产值及收款计划（2026）'!U:U)</f>
        <v>0</v>
      </c>
      <c r="V468" s="256" cm="1">
        <f t="array" aca="1" ref="V468" ca="1">_xlfn.XLOOKUP($A468&amp;$B468,'[5]产值及收款计划（2026）'!$A:$A&amp;'[5]产值及收款计划（2026）'!$B:$B,'[5]产值及收款计划（2026）'!V:V)</f>
        <v>19.566721999999999</v>
      </c>
      <c r="W468" s="256" cm="1">
        <f t="array" aca="1" ref="W468" ca="1">_xlfn.XLOOKUP($A468&amp;$B468,'[5]产值及收款计划（2026）'!$A:$A&amp;'[5]产值及收款计划（2026）'!$B:$B,'[5]产值及收款计划（2026）'!W:W)</f>
        <v>0</v>
      </c>
      <c r="X468" s="256" cm="1">
        <f t="array" aca="1" ref="X468" ca="1">_xlfn.XLOOKUP($A468&amp;$B468,'[5]产值及收款计划（2026）'!$A:$A&amp;'[5]产值及收款计划（2026）'!$B:$B,'[5]产值及收款计划（2026）'!X:X)</f>
        <v>0</v>
      </c>
      <c r="Y468" s="256" cm="1">
        <f t="array" aca="1" ref="Y468" ca="1">_xlfn.XLOOKUP($A468&amp;$B468,'[5]产值及收款计划（2026）'!$A:$A&amp;'[5]产值及收款计划（2026）'!$B:$B,'[5]产值及收款计划（2026）'!Y:Y)</f>
        <v>0</v>
      </c>
      <c r="Z468" s="256" cm="1">
        <f t="array" aca="1" ref="Z468" ca="1">_xlfn.XLOOKUP($A468&amp;$B468,'[5]产值及收款计划（2026）'!$A:$A&amp;'[5]产值及收款计划（2026）'!$B:$B,'[5]产值及收款计划（2026）'!Z:Z)</f>
        <v>0</v>
      </c>
      <c r="AA468" s="267" cm="1">
        <f t="array" aca="1" ref="AA468" ca="1">_xlfn.XLOOKUP($A468&amp;$B468,'[5]产值及收款计划（2026）'!$A:$A&amp;'[5]产值及收款计划（2026）'!$B:$B,'[5]产值及收款计划（2026）'!AA:AA)</f>
        <v>0</v>
      </c>
      <c r="AB468" s="267" cm="1">
        <f t="array" aca="1" ref="AB468" ca="1">_xlfn.XLOOKUP($A468&amp;$B468,'[5]产值及收款计划（2026）'!$A:$A&amp;'[5]产值及收款计划（2026）'!$B:$B,'[5]产值及收款计划（2026）'!AB:AB)</f>
        <v>0</v>
      </c>
      <c r="AC468" s="267" cm="1">
        <f t="array" aca="1" ref="AC468" ca="1">_xlfn.XLOOKUP($A468&amp;$B468,'[5]产值及收款计划（2026）'!$A:$A&amp;'[5]产值及收款计划（2026）'!$B:$B,'[5]产值及收款计划（2026）'!AC:AC)</f>
        <v>0</v>
      </c>
      <c r="AD468" s="256" cm="1">
        <f t="array" aca="1" ref="AD468" ca="1">_xlfn.XLOOKUP($A468&amp;$B468,'[5]产值及收款计划（2026）'!$A:$A&amp;'[5]产值及收款计划（2026）'!$B:$B,'[5]产值及收款计划（2026）'!AD:AD)</f>
        <v>0</v>
      </c>
      <c r="AE468" s="256" cm="1">
        <f t="array" aca="1" ref="AE468" ca="1">_xlfn.XLOOKUP($A468&amp;$B468,'[5]产值及收款计划（2026）'!$A:$A&amp;'[5]产值及收款计划（2026）'!$B:$B,'[5]产值及收款计划（2026）'!AE:AE)</f>
        <v>0</v>
      </c>
      <c r="AF468" s="256" cm="1">
        <f t="array" aca="1" ref="AF468" ca="1">_xlfn.XLOOKUP($A468&amp;$B468,'[5]产值及收款计划（2026）'!$A:$A&amp;'[5]产值及收款计划（2026）'!$B:$B,'[5]产值及收款计划（2026）'!AF:AF)</f>
        <v>4.89168</v>
      </c>
      <c r="AG468" s="256" cm="1">
        <f t="array" aca="1" ref="AG468" ca="1">_xlfn.XLOOKUP($A468&amp;$B468,'[5]产值及收款计划（2026）'!$A:$A&amp;'[5]产值及收款计划（2026）'!$B:$B,'[5]产值及收款计划（2026）'!AG:AG)</f>
        <v>0</v>
      </c>
      <c r="AH468" s="256" cm="1">
        <f t="array" aca="1" ref="AH468" ca="1">_xlfn.XLOOKUP($A468&amp;$B468,'[5]产值及收款计划（2026）'!$A:$A&amp;'[5]产值及收款计划（2026）'!$B:$B,'[5]产值及收款计划（2026）'!AH:AH)</f>
        <v>0</v>
      </c>
      <c r="AI468" s="256" cm="1">
        <f t="array" aca="1" ref="AI468" ca="1">_xlfn.XLOOKUP($A468&amp;$B468,'[5]产值及收款计划（2026）'!$A:$A&amp;'[5]产值及收款计划（2026）'!$B:$B,'[5]产值及收款计划（2026）'!AI:AI)</f>
        <v>0</v>
      </c>
      <c r="AJ468" s="256" cm="1">
        <f t="array" aca="1" ref="AJ468" ca="1">_xlfn.XLOOKUP($A468&amp;$B468,'[5]产值及收款计划（2026）'!$A:$A&amp;'[5]产值及收款计划（2026）'!$B:$B,'[5]产值及收款计划（2026）'!AJ:AJ)</f>
        <v>0</v>
      </c>
      <c r="AK468" s="256" cm="1">
        <f t="array" aca="1" ref="AK468" ca="1">_xlfn.XLOOKUP($A468&amp;$B468,'[5]产值及收款计划（2026）'!$A:$A&amp;'[5]产值及收款计划（2026）'!$B:$B,'[5]产值及收款计划（2026）'!AK:AK)</f>
        <v>0</v>
      </c>
      <c r="AL468" s="256" cm="1">
        <f t="array" aca="1" ref="AL468" ca="1">_xlfn.XLOOKUP($A468&amp;$B468,'[5]产值及收款计划（2026）'!$A:$A&amp;'[5]产值及收款计划（2026）'!$B:$B,'[5]产值及收款计划（2026）'!AL:AL)</f>
        <v>0</v>
      </c>
      <c r="AM468" s="263" t="e" cm="1">
        <f t="array" aca="1" ref="AM468" ca="1">_xlfn.LET(_xlpm.勾选月份状态数组,TRANSPOSE('PPT(12-15页）-TOP10'!$A$3:$A$14),_xlpm.选择数据区,IF('PPT(12-15页）-TOP10'!$E$3="收款",$BA468:$BL468,$AA468:$AL468),SUM(_xlfn._xlws.FILTER(_xlpm.选择数据区,_xlpm.勾选月份状态数组,"")))</f>
        <v>#NAME?</v>
      </c>
      <c r="AN468" s="256" t="e" cm="1">
        <f t="array" aca="1" ref="AN468" ca="1">_xlfn.LET(_xlpm.勾选月份状态数组,TRANSPOSE('PPT(12-15页）-TOP10'!$A$3:$A$14),_xlpm.选择数据区,IF('PPT(12-15页）-TOP10'!$E$3="收款",$DA468:$DL468,$CA468:$CL468),SUM(_xlfn._xlws.FILTER(_xlpm.选择数据区,_xlpm.勾选月份状态数组,"")))</f>
        <v>#NAME?</v>
      </c>
      <c r="AO468" s="256">
        <f ca="1">SUM(CA468:CC468)+SUM(AD468:AL468)</f>
        <v>4.89168</v>
      </c>
      <c r="AP468" s="256"/>
      <c r="AQ468" s="256"/>
      <c r="AR468" s="256"/>
      <c r="AS468" s="256" cm="1">
        <f t="array" aca="1" ref="AS468" ca="1">_xlfn.XLOOKUP($A468&amp;$B468,'[5]产值及收款计划（2026）'!$A:$A&amp;'[5]产值及收款计划（2026）'!$B:$B,'[5]产值及收款计划（2026）'!AS:AS)</f>
        <v>0</v>
      </c>
      <c r="AT468" s="256" cm="1">
        <f t="array" aca="1" ref="AT468" ca="1">_xlfn.XLOOKUP($A468&amp;$B468,'[5]产值及收款计划（2026）'!$A:$A&amp;'[5]产值及收款计划（2026）'!$B:$B,'[5]产值及收款计划（2026）'!AT:AT)</f>
        <v>0</v>
      </c>
      <c r="AU468" s="256" cm="1">
        <f t="array" aca="1" ref="AU468" ca="1">_xlfn.XLOOKUP($A468&amp;$B468,'[5]产值及收款计划（2026）'!$A:$A&amp;'[5]产值及收款计划（2026）'!$B:$B,'[5]产值及收款计划（2026）'!AU:AU)</f>
        <v>0</v>
      </c>
      <c r="AV468" s="256" cm="1">
        <f t="array" aca="1" ref="AV468" ca="1">_xlfn.XLOOKUP($A468&amp;$B468,'[5]产值及收款计划（2026）'!$A:$A&amp;'[5]产值及收款计划（2026）'!$B:$B,'[5]产值及收款计划（2026）'!AV:AV)</f>
        <v>0</v>
      </c>
      <c r="AW468" s="256" cm="1">
        <f t="array" aca="1" ref="AW468" ca="1">_xlfn.XLOOKUP($A468&amp;$B468,'[5]产值及收款计划（2026）'!$A:$A&amp;'[5]产值及收款计划（2026）'!$B:$B,'[5]产值及收款计划（2026）'!AW:AW)</f>
        <v>78.266876999999994</v>
      </c>
      <c r="AX468" s="256" cm="1">
        <f t="array" aca="1" ref="AX468" ca="1">_xlfn.XLOOKUP($A468&amp;$B468,'[5]产值及收款计划（2026）'!$A:$A&amp;'[5]产值及收款计划（2026）'!$B:$B,'[5]产值及收款计划（2026）'!AX:AX)</f>
        <v>0</v>
      </c>
      <c r="AY468" s="256" cm="1">
        <f t="array" aca="1" ref="AY468" ca="1">_xlfn.XLOOKUP($A468&amp;$B468,'[5]产值及收款计划（2026）'!$A:$A&amp;'[5]产值及收款计划（2026）'!$B:$B,'[5]产值及收款计划（2026）'!AY:AY)</f>
        <v>19.566723</v>
      </c>
      <c r="AZ468" s="256" cm="1">
        <f t="array" aca="1" ref="AZ468" ca="1">_xlfn.XLOOKUP($A468&amp;$B468,'[5]产值及收款计划（2026）'!$A:$A&amp;'[5]产值及收款计划（2026）'!$B:$B,'[5]产值及收款计划（2026）'!AZ:AZ)</f>
        <v>1.0000000116861E-6</v>
      </c>
      <c r="BA468" s="265" cm="1">
        <f t="array" aca="1" ref="BA468" ca="1">_xlfn.XLOOKUP($A468&amp;$B468,'[5]产值及收款计划（2026）'!$A:$A&amp;'[5]产值及收款计划（2026）'!$B:$B,'[5]产值及收款计划（2026）'!BA:BA)</f>
        <v>0</v>
      </c>
      <c r="BB468" s="265" cm="1">
        <f t="array" aca="1" ref="BB468" ca="1">_xlfn.XLOOKUP($A468&amp;$B468,'[5]产值及收款计划（2026）'!$A:$A&amp;'[5]产值及收款计划（2026）'!$B:$B,'[5]产值及收款计划（2026）'!BB:BB)</f>
        <v>0</v>
      </c>
      <c r="BC468" s="265" cm="1">
        <f t="array" aca="1" ref="BC468" ca="1">_xlfn.XLOOKUP($A468&amp;$B468,'[5]产值及收款计划（2026）'!$A:$A&amp;'[5]产值及收款计划（2026）'!$B:$B,'[5]产值及收款计划（2026）'!BC:BC)</f>
        <v>0</v>
      </c>
      <c r="BD468" s="256" cm="1">
        <f t="array" aca="1" ref="BD468" ca="1">_xlfn.XLOOKUP($A468&amp;$B468,'[5]产值及收款计划（2026）'!$A:$A&amp;'[5]产值及收款计划（2026）'!$B:$B,'[5]产值及收款计划（2026）'!BD:BD)</f>
        <v>0</v>
      </c>
      <c r="BE468" s="256" cm="1">
        <f t="array" aca="1" ref="BE468" ca="1">_xlfn.XLOOKUP($A468&amp;$B468,'[5]产值及收款计划（2026）'!$A:$A&amp;'[5]产值及收款计划（2026）'!$B:$B,'[5]产值及收款计划（2026）'!BE:BE)</f>
        <v>0</v>
      </c>
      <c r="BF468" s="256" cm="1">
        <f t="array" aca="1" ref="BF468" ca="1">_xlfn.XLOOKUP($A468&amp;$B468,'[5]产值及收款计划（2026）'!$A:$A&amp;'[5]产值及收款计划（2026）'!$B:$B,'[5]产值及收款计划（2026）'!BF:BF)</f>
        <v>0</v>
      </c>
      <c r="BG468" s="256" cm="1">
        <f t="array" aca="1" ref="BG468" ca="1">_xlfn.XLOOKUP($A468&amp;$B468,'[5]产值及收款计划（2026）'!$A:$A&amp;'[5]产值及收款计划（2026）'!$B:$B,'[5]产值及收款计划（2026）'!BG:BG)</f>
        <v>0</v>
      </c>
      <c r="BH468" s="256" cm="1">
        <f t="array" aca="1" ref="BH468" ca="1">_xlfn.XLOOKUP($A468&amp;$B468,'[5]产值及收款计划（2026）'!$A:$A&amp;'[5]产值及收款计划（2026）'!$B:$B,'[5]产值及收款计划（2026）'!BH:BH)</f>
        <v>0</v>
      </c>
      <c r="BI468" s="256" cm="1">
        <f t="array" aca="1" ref="BI468" ca="1">_xlfn.XLOOKUP($A468&amp;$B468,'[5]产值及收款计划（2026）'!$A:$A&amp;'[5]产值及收款计划（2026）'!$B:$B,'[5]产值及收款计划（2026）'!BI:BI)</f>
        <v>4.89168</v>
      </c>
      <c r="BJ468" s="256" cm="1">
        <f t="array" aca="1" ref="BJ468" ca="1">_xlfn.XLOOKUP($A468&amp;$B468,'[5]产值及收款计划（2026）'!$A:$A&amp;'[5]产值及收款计划（2026）'!$B:$B,'[5]产值及收款计划（2026）'!BJ:BJ)</f>
        <v>0</v>
      </c>
      <c r="BK468" s="256" cm="1">
        <f t="array" aca="1" ref="BK468" ca="1">_xlfn.XLOOKUP($A468&amp;$B468,'[5]产值及收款计划（2026）'!$A:$A&amp;'[5]产值及收款计划（2026）'!$B:$B,'[5]产值及收款计划（2026）'!BK:BK)</f>
        <v>0</v>
      </c>
      <c r="BL468" s="256" cm="1">
        <f t="array" aca="1" ref="BL468" ca="1">_xlfn.XLOOKUP($A468&amp;$B468,'[5]产值及收款计划（2026）'!$A:$A&amp;'[5]产值及收款计划（2026）'!$B:$B,'[5]产值及收款计划（2026）'!BL:BL)</f>
        <v>0</v>
      </c>
      <c r="BM468" s="256"/>
      <c r="BN468" s="256"/>
      <c r="BO468" s="256"/>
      <c r="BP468" s="256"/>
      <c r="BQ468" s="255" t="str" cm="1">
        <f t="array" aca="1" ref="BQ468" ca="1">_xlfn.XLOOKUP($A468&amp;$B468,'[5]产值及收款计划（2026）'!$A:$A&amp;'[5]产值及收款计划（2026）'!$B:$B,'[5]产值及收款计划（2026）'!BQ:BQ)</f>
        <v>华润（深圳）有限公司</v>
      </c>
      <c r="BR468" s="256" t="str" cm="1">
        <f t="array" aca="1" ref="BR468" ca="1">_xlfn.XLOOKUP($A468&amp;$B468,'[5]产值及收款计划（2026）'!$A:$A&amp;'[5]产值及收款计划（2026）'!$B:$B,'[5]产值及收款计划（2026）'!BR:BR)</f>
        <v>产值确认单华润可申请盖章，收款预计三季度。</v>
      </c>
      <c r="CA468" s="256" cm="1">
        <f t="array" aca="1" ref="CA468" ca="1">_xlfn.XLOOKUP($A468&amp;$B468,'[5]产值及收款计划（2026）'!$A:$A&amp;'[5]产值及收款计划（2026）'!$B:$B,'[5]产值及收款计划（2026）'!CA:CA)</f>
        <v>0</v>
      </c>
      <c r="CB468" s="256" cm="1">
        <f t="array" aca="1" ref="CB468" ca="1">_xlfn.XLOOKUP($A468&amp;$B468,'[5]产值及收款计划（2026）'!$A:$A&amp;'[5]产值及收款计划（2026）'!$B:$B,'[5]产值及收款计划（2026）'!CB:CB)</f>
        <v>0</v>
      </c>
      <c r="CC468" s="256" cm="1">
        <f t="array" aca="1" ref="CC468" ca="1">_xlfn.XLOOKUP($A468&amp;$B468,'[5]产值及收款计划（2026）'!$A:$A&amp;'[5]产值及收款计划（2026）'!$B:$B,'[5]产值及收款计划（2026）'!CC:CC)</f>
        <v>0</v>
      </c>
      <c r="CD468" s="256" cm="1">
        <f t="array" aca="1" ref="CD468" ca="1">_xlfn.XLOOKUP($A468&amp;$B468,'[5]产值及收款计划（2026）'!$A:$A&amp;'[5]产值及收款计划（2026）'!$B:$B,'[5]产值及收款计划（2026）'!CD:CD)</f>
        <v>0</v>
      </c>
      <c r="CE468" s="256" cm="1">
        <f t="array" aca="1" ref="CE468" ca="1">_xlfn.XLOOKUP($A468&amp;$B468,'[5]产值及收款计划（2026）'!$A:$A&amp;'[5]产值及收款计划（2026）'!$B:$B,'[5]产值及收款计划（2026）'!CE:CE)</f>
        <v>0</v>
      </c>
      <c r="CF468" s="256" cm="1">
        <f t="array" aca="1" ref="CF468" ca="1">_xlfn.XLOOKUP($A468&amp;$B468,'[5]产值及收款计划（2026）'!$A:$A&amp;'[5]产值及收款计划（2026）'!$B:$B,'[5]产值及收款计划（2026）'!CF:CF)</f>
        <v>0</v>
      </c>
      <c r="CG468" s="256" cm="1">
        <f t="array" aca="1" ref="CG468" ca="1">_xlfn.XLOOKUP($A468&amp;$B468,'[5]产值及收款计划（2026）'!$A:$A&amp;'[5]产值及收款计划（2026）'!$B:$B,'[5]产值及收款计划（2026）'!CG:CG)</f>
        <v>0</v>
      </c>
      <c r="CH468" s="256" cm="1">
        <f t="array" aca="1" ref="CH468" ca="1">_xlfn.XLOOKUP($A468&amp;$B468,'[5]产值及收款计划（2026）'!$A:$A&amp;'[5]产值及收款计划（2026）'!$B:$B,'[5]产值及收款计划（2026）'!CH:CH)</f>
        <v>0</v>
      </c>
      <c r="CI468" s="256" cm="1">
        <f t="array" aca="1" ref="CI468" ca="1">_xlfn.XLOOKUP($A468&amp;$B468,'[5]产值及收款计划（2026）'!$A:$A&amp;'[5]产值及收款计划（2026）'!$B:$B,'[5]产值及收款计划（2026）'!CI:CI)</f>
        <v>0</v>
      </c>
      <c r="CJ468" s="256" cm="1">
        <f t="array" aca="1" ref="CJ468" ca="1">_xlfn.XLOOKUP($A468&amp;$B468,'[5]产值及收款计划（2026）'!$A:$A&amp;'[5]产值及收款计划（2026）'!$B:$B,'[5]产值及收款计划（2026）'!CJ:CJ)</f>
        <v>0</v>
      </c>
      <c r="CK468" s="256" cm="1">
        <f t="array" aca="1" ref="CK468" ca="1">_xlfn.XLOOKUP($A468&amp;$B468,'[5]产值及收款计划（2026）'!$A:$A&amp;'[5]产值及收款计划（2026）'!$B:$B,'[5]产值及收款计划（2026）'!CK:CK)</f>
        <v>0</v>
      </c>
      <c r="CL468" s="256" cm="1">
        <f t="array" aca="1" ref="CL468" ca="1">_xlfn.XLOOKUP($A468&amp;$B468,'[5]产值及收款计划（2026）'!$A:$A&amp;'[5]产值及收款计划（2026）'!$B:$B,'[5]产值及收款计划（2026）'!CL:CL)</f>
        <v>0</v>
      </c>
      <c r="DA468" s="256" cm="1">
        <f t="array" aca="1" ref="DA468" ca="1">_xlfn.XLOOKUP($A468&amp;$B468,'[5]产值及收款计划（2026）'!$A:$A&amp;'[5]产值及收款计划（2026）'!$B:$B,'[5]产值及收款计划（2026）'!DA:DA)</f>
        <v>0</v>
      </c>
      <c r="DB468" s="256" cm="1">
        <f t="array" aca="1" ref="DB468" ca="1">_xlfn.XLOOKUP($A468&amp;$B468,'[5]产值及收款计划（2026）'!$A:$A&amp;'[5]产值及收款计划（2026）'!$B:$B,'[5]产值及收款计划（2026）'!DB:DB)</f>
        <v>0</v>
      </c>
      <c r="DC468" s="256" cm="1">
        <f t="array" aca="1" ref="DC468" ca="1">_xlfn.XLOOKUP($A468&amp;$B468,'[5]产值及收款计划（2026）'!$A:$A&amp;'[5]产值及收款计划（2026）'!$B:$B,'[5]产值及收款计划（2026）'!DC:DC)</f>
        <v>0</v>
      </c>
      <c r="DD468" s="256" cm="1">
        <f t="array" aca="1" ref="DD468" ca="1">_xlfn.XLOOKUP($A468&amp;$B468,'[5]产值及收款计划（2026）'!$A:$A&amp;'[5]产值及收款计划（2026）'!$B:$B,'[5]产值及收款计划（2026）'!DD:DD)</f>
        <v>0</v>
      </c>
      <c r="DE468" s="256" cm="1">
        <f t="array" aca="1" ref="DE468" ca="1">_xlfn.XLOOKUP($A468&amp;$B468,'[5]产值及收款计划（2026）'!$A:$A&amp;'[5]产值及收款计划（2026）'!$B:$B,'[5]产值及收款计划（2026）'!DE:DE)</f>
        <v>0</v>
      </c>
      <c r="DF468" s="256" cm="1">
        <f t="array" aca="1" ref="DF468" ca="1">_xlfn.XLOOKUP($A468&amp;$B468,'[5]产值及收款计划（2026）'!$A:$A&amp;'[5]产值及收款计划（2026）'!$B:$B,'[5]产值及收款计划（2026）'!DF:DF)</f>
        <v>0</v>
      </c>
      <c r="DG468" s="256" cm="1">
        <f t="array" aca="1" ref="DG468" ca="1">_xlfn.XLOOKUP($A468&amp;$B468,'[5]产值及收款计划（2026）'!$A:$A&amp;'[5]产值及收款计划（2026）'!$B:$B,'[5]产值及收款计划（2026）'!DG:DG)</f>
        <v>0</v>
      </c>
      <c r="DH468" s="256" cm="1">
        <f t="array" aca="1" ref="DH468" ca="1">_xlfn.XLOOKUP($A468&amp;$B468,'[5]产值及收款计划（2026）'!$A:$A&amp;'[5]产值及收款计划（2026）'!$B:$B,'[5]产值及收款计划（2026）'!DH:DH)</f>
        <v>0</v>
      </c>
      <c r="DI468" s="256" cm="1">
        <f t="array" aca="1" ref="DI468" ca="1">_xlfn.XLOOKUP($A468&amp;$B468,'[5]产值及收款计划（2026）'!$A:$A&amp;'[5]产值及收款计划（2026）'!$B:$B,'[5]产值及收款计划（2026）'!DI:DI)</f>
        <v>0</v>
      </c>
      <c r="DJ468" s="256" cm="1">
        <f t="array" aca="1" ref="DJ468" ca="1">_xlfn.XLOOKUP($A468&amp;$B468,'[5]产值及收款计划（2026）'!$A:$A&amp;'[5]产值及收款计划（2026）'!$B:$B,'[5]产值及收款计划（2026）'!DJ:DJ)</f>
        <v>0</v>
      </c>
      <c r="DK468" s="256" cm="1">
        <f t="array" aca="1" ref="DK468" ca="1">_xlfn.XLOOKUP($A468&amp;$B468,'[5]产值及收款计划（2026）'!$A:$A&amp;'[5]产值及收款计划（2026）'!$B:$B,'[5]产值及收款计划（2026）'!DK:DK)</f>
        <v>0</v>
      </c>
      <c r="DL468" s="256" cm="1">
        <f t="array" aca="1" ref="DL468" ca="1">_xlfn.XLOOKUP($A468&amp;$B468,'[5]产值及收款计划（2026）'!$A:$A&amp;'[5]产值及收款计划（2026）'!$B:$B,'[5]产值及收款计划（2026）'!DL:DL)</f>
        <v>0</v>
      </c>
      <c r="DM468" s="264"/>
      <c r="DN468" s="250"/>
    </row>
    <row r="469" spans="1:118" ht="40.5" x14ac:dyDescent="0.15">
      <c r="A469" s="254">
        <f t="shared" ca="1" si="25"/>
        <v>48</v>
      </c>
      <c r="B469" s="254" t="s">
        <v>29</v>
      </c>
      <c r="C469" s="255" t="str" cm="1">
        <f t="array" aca="1" ref="C469" ca="1">_xlfn.XLOOKUP($A469&amp;$B469,'[5]产值及收款计划（2026）'!$A:$A&amp;'[5]产值及收款计划（2026）'!$B:$B,'[5]产值及收款计划（2026）'!C:C)</f>
        <v>ZHT2022060200042</v>
      </c>
      <c r="D469" s="256" t="str" cm="1">
        <f t="array" aca="1" ref="D469" ca="1">_xlfn.XLOOKUP($A469&amp;$B469,'[5]产值及收款计划（2026）'!$A:$A&amp;'[5]产值及收款计划（2026）'!$B:$B,'[5]产值及收款计划（2026）'!D:D)</f>
        <v>工程管理平台项目开发外包合同</v>
      </c>
      <c r="E469" s="256" cm="1">
        <f t="array" aca="1" ref="E469" ca="1">_xlfn.XLOOKUP($A469&amp;$B469,'[5]产值及收款计划（2026）'!$A:$A&amp;'[5]产值及收款计划（2026）'!$B:$B,'[5]产值及收款计划（2026）'!E:E)</f>
        <v>71.400000000000006</v>
      </c>
      <c r="F469" s="256" cm="1">
        <f t="array" aca="1" ref="F469" ca="1">_xlfn.XLOOKUP($A469&amp;$B469,'[5]产值及收款计划（2026）'!$A:$A&amp;'[5]产值及收款计划（2026）'!$B:$B,'[5]产值及收款计划（2026）'!F:F)</f>
        <v>71.400000000000006</v>
      </c>
      <c r="G469" s="256" cm="1">
        <f t="array" aca="1" ref="G469" ca="1">_xlfn.XLOOKUP($A469&amp;$B469,'[5]产值及收款计划（2026）'!$A:$A&amp;'[5]产值及收款计划（2026）'!$B:$B,'[5]产值及收款计划（2026）'!G:G)</f>
        <v>56.4</v>
      </c>
      <c r="H469" s="256" cm="1">
        <f t="array" aca="1" ref="H469" ca="1">_xlfn.XLOOKUP($A469&amp;$B469,'[5]产值及收款计划（2026）'!$A:$A&amp;'[5]产值及收款计划（2026）'!$B:$B,'[5]产值及收款计划（2026）'!H:H)</f>
        <v>46.4</v>
      </c>
      <c r="I469" s="257" cm="1">
        <f t="array" aca="1" ref="I469" ca="1">_xlfn.XLOOKUP($A469&amp;$B469,'[5]产值及收款计划（2026）'!$A:$A&amp;'[5]产值及收款计划（2026）'!$B:$B,'[5]产值及收款计划（2026）'!I:I)</f>
        <v>0.64985994397759095</v>
      </c>
      <c r="J469" s="256" cm="1">
        <f t="array" aca="1" ref="J469" ca="1">_xlfn.XLOOKUP($A469&amp;$B469,'[5]产值及收款计划（2026）'!$A:$A&amp;'[5]产值及收款计划（2026）'!$B:$B,'[5]产值及收款计划（2026）'!J:J)</f>
        <v>0.06</v>
      </c>
      <c r="K469" s="256" cm="1">
        <f t="array" aca="1" ref="K469" ca="1">_xlfn.XLOOKUP($A469&amp;$B469,'[5]产值及收款计划（2026）'!$A:$A&amp;'[5]产值及收款计划（2026）'!$B:$B,'[5]产值及收款计划（2026）'!K:K)</f>
        <v>0</v>
      </c>
      <c r="L469" s="256" cm="1">
        <f t="array" aca="1" ref="L469" ca="1">_xlfn.XLOOKUP($A469&amp;$B469,'[5]产值及收款计划（2026）'!$A:$A&amp;'[5]产值及收款计划（2026）'!$B:$B,'[5]产值及收款计划（2026）'!L:L)</f>
        <v>0</v>
      </c>
      <c r="M469" s="256" t="str" cm="1">
        <f t="array" aca="1" ref="M469" ca="1">_xlfn.XLOOKUP($A469&amp;$B469,'[5]产值及收款计划（2026）'!$A:$A&amp;'[5]产值及收款计划（2026）'!$B:$B,'[5]产值及收款计划（2026）'!M:M)</f>
        <v>主导</v>
      </c>
      <c r="N469" s="256" t="str" cm="1">
        <f t="array" aca="1" ref="N469" ca="1">_xlfn.XLOOKUP($A469&amp;$B469,'[5]产值及收款计划（2026）'!$A:$A&amp;'[5]产值及收款计划（2026）'!$B:$B,'[5]产值及收款计划（2026）'!N:N)</f>
        <v>许清亮团队</v>
      </c>
      <c r="O469" s="256" t="str" cm="1">
        <f t="array" aca="1" ref="O469" ca="1">_xlfn.XLOOKUP($A469&amp;$B469,'[5]产值及收款计划（2026）'!$A:$A&amp;'[5]产值及收款计划（2026）'!$B:$B,'[5]产值及收款计划（2026）'!O:O)</f>
        <v>明艳丽</v>
      </c>
      <c r="P469" s="255" t="str" cm="1">
        <f t="array" aca="1" ref="P469" ca="1">_xlfn.XLOOKUP($A469&amp;$B469,'[5]产值及收款计划（2026）'!$A:$A&amp;'[5]产值及收款计划（2026）'!$B:$B,'[5]产值及收款计划（2026）'!P:P)</f>
        <v>在建</v>
      </c>
      <c r="Q469" s="256" cm="1">
        <f t="array" aca="1" ref="Q469" ca="1">_xlfn.XLOOKUP($A469&amp;$B469,'[5]产值及收款计划（2026）'!$A:$A&amp;'[5]产值及收款计划（2026）'!$B:$B,'[5]产值及收款计划（2026）'!Q:Q)</f>
        <v>0</v>
      </c>
      <c r="R469" s="256" cm="1">
        <f t="array" aca="1" ref="R469" ca="1">_xlfn.XLOOKUP($A469&amp;$B469,'[5]产值及收款计划（2026）'!$A:$A&amp;'[5]产值及收款计划（2026）'!$B:$B,'[5]产值及收款计划（2026）'!R:R)</f>
        <v>0</v>
      </c>
      <c r="S469" s="256" cm="1">
        <f t="array" aca="1" ref="S469" ca="1">_xlfn.XLOOKUP($A469&amp;$B469,'[5]产值及收款计划（2026）'!$A:$A&amp;'[5]产值及收款计划（2026）'!$B:$B,'[5]产值及收款计划（2026）'!S:S)</f>
        <v>0</v>
      </c>
      <c r="T469" s="256" cm="1">
        <f t="array" aca="1" ref="T469" ca="1">_xlfn.XLOOKUP($A469&amp;$B469,'[5]产值及收款计划（2026）'!$A:$A&amp;'[5]产值及收款计划（2026）'!$B:$B,'[5]产值及收款计划（2026）'!T:T)</f>
        <v>96.9</v>
      </c>
      <c r="U469" s="256" cm="1">
        <f t="array" aca="1" ref="U469" ca="1">_xlfn.XLOOKUP($A469&amp;$B469,'[5]产值及收款计划（2026）'!$A:$A&amp;'[5]产值及收款计划（2026）'!$B:$B,'[5]产值及收款计划（2026）'!U:U)</f>
        <v>0</v>
      </c>
      <c r="V469" s="256" cm="1">
        <f t="array" aca="1" ref="V469" ca="1">_xlfn.XLOOKUP($A469&amp;$B469,'[5]产值及收款计划（2026）'!$A:$A&amp;'[5]产值及收款计划（2026）'!$B:$B,'[5]产值及收款计划（2026）'!V:V)</f>
        <v>-25.5</v>
      </c>
      <c r="W469" s="256" cm="1">
        <f t="array" aca="1" ref="W469" ca="1">_xlfn.XLOOKUP($A469&amp;$B469,'[5]产值及收款计划（2026）'!$A:$A&amp;'[5]产值及收款计划（2026）'!$B:$B,'[5]产值及收款计划（2026）'!W:W)</f>
        <v>0</v>
      </c>
      <c r="X469" s="256" cm="1">
        <f t="array" aca="1" ref="X469" ca="1">_xlfn.XLOOKUP($A469&amp;$B469,'[5]产值及收款计划（2026）'!$A:$A&amp;'[5]产值及收款计划（2026）'!$B:$B,'[5]产值及收款计划（2026）'!X:X)</f>
        <v>0</v>
      </c>
      <c r="Y469" s="256" cm="1">
        <f t="array" aca="1" ref="Y469" ca="1">_xlfn.XLOOKUP($A469&amp;$B469,'[5]产值及收款计划（2026）'!$A:$A&amp;'[5]产值及收款计划（2026）'!$B:$B,'[5]产值及收款计划（2026）'!Y:Y)</f>
        <v>0</v>
      </c>
      <c r="Z469" s="256" cm="1">
        <f t="array" aca="1" ref="Z469" ca="1">_xlfn.XLOOKUP($A469&amp;$B469,'[5]产值及收款计划（2026）'!$A:$A&amp;'[5]产值及收款计划（2026）'!$B:$B,'[5]产值及收款计划（2026）'!Z:Z)</f>
        <v>0</v>
      </c>
      <c r="AA469" s="266" cm="1">
        <f t="array" aca="1" ref="AA469" ca="1">_xlfn.XLOOKUP($A469&amp;$B469,'[5]产值及收款计划（2026）'!$A:$A&amp;'[5]产值及收款计划（2026）'!$B:$B,'[5]产值及收款计划（2026）'!AA:AA)</f>
        <v>0</v>
      </c>
      <c r="AB469" s="266" cm="1">
        <f t="array" aca="1" ref="AB469" ca="1">_xlfn.XLOOKUP($A469&amp;$B469,'[5]产值及收款计划（2026）'!$A:$A&amp;'[5]产值及收款计划（2026）'!$B:$B,'[5]产值及收款计划（2026）'!AB:AB)</f>
        <v>0</v>
      </c>
      <c r="AC469" s="266" cm="1">
        <f t="array" aca="1" ref="AC469" ca="1">_xlfn.XLOOKUP($A469&amp;$B469,'[5]产值及收款计划（2026）'!$A:$A&amp;'[5]产值及收款计划（2026）'!$B:$B,'[5]产值及收款计划（2026）'!AC:AC)</f>
        <v>0</v>
      </c>
      <c r="AD469" s="256" cm="1">
        <f t="array" aca="1" ref="AD469" ca="1">_xlfn.XLOOKUP($A469&amp;$B469,'[5]产值及收款计划（2026）'!$A:$A&amp;'[5]产值及收款计划（2026）'!$B:$B,'[5]产值及收款计划（2026）'!AD:AD)</f>
        <v>0</v>
      </c>
      <c r="AE469" s="256" cm="1">
        <f t="array" aca="1" ref="AE469" ca="1">_xlfn.XLOOKUP($A469&amp;$B469,'[5]产值及收款计划（2026）'!$A:$A&amp;'[5]产值及收款计划（2026）'!$B:$B,'[5]产值及收款计划（2026）'!AE:AE)</f>
        <v>0</v>
      </c>
      <c r="AF469" s="256" cm="1">
        <f t="array" aca="1" ref="AF469" ca="1">_xlfn.XLOOKUP($A469&amp;$B469,'[5]产值及收款计划（2026）'!$A:$A&amp;'[5]产值及收款计划（2026）'!$B:$B,'[5]产值及收款计划（2026）'!AF:AF)</f>
        <v>0</v>
      </c>
      <c r="AG469" s="256" cm="1">
        <f t="array" aca="1" ref="AG469" ca="1">_xlfn.XLOOKUP($A469&amp;$B469,'[5]产值及收款计划（2026）'!$A:$A&amp;'[5]产值及收款计划（2026）'!$B:$B,'[5]产值及收款计划（2026）'!AG:AG)</f>
        <v>0</v>
      </c>
      <c r="AH469" s="256" cm="1">
        <f t="array" aca="1" ref="AH469" ca="1">_xlfn.XLOOKUP($A469&amp;$B469,'[5]产值及收款计划（2026）'!$A:$A&amp;'[5]产值及收款计划（2026）'!$B:$B,'[5]产值及收款计划（2026）'!AH:AH)</f>
        <v>0</v>
      </c>
      <c r="AI469" s="256" cm="1">
        <f t="array" aca="1" ref="AI469" ca="1">_xlfn.XLOOKUP($A469&amp;$B469,'[5]产值及收款计划（2026）'!$A:$A&amp;'[5]产值及收款计划（2026）'!$B:$B,'[5]产值及收款计划（2026）'!AI:AI)</f>
        <v>0</v>
      </c>
      <c r="AJ469" s="256" cm="1">
        <f t="array" aca="1" ref="AJ469" ca="1">_xlfn.XLOOKUP($A469&amp;$B469,'[5]产值及收款计划（2026）'!$A:$A&amp;'[5]产值及收款计划（2026）'!$B:$B,'[5]产值及收款计划（2026）'!AJ:AJ)</f>
        <v>0</v>
      </c>
      <c r="AK469" s="256" cm="1">
        <f t="array" aca="1" ref="AK469" ca="1">_xlfn.XLOOKUP($A469&amp;$B469,'[5]产值及收款计划（2026）'!$A:$A&amp;'[5]产值及收款计划（2026）'!$B:$B,'[5]产值及收款计划（2026）'!AK:AK)</f>
        <v>0</v>
      </c>
      <c r="AL469" s="256" cm="1">
        <f t="array" aca="1" ref="AL469" ca="1">_xlfn.XLOOKUP($A469&amp;$B469,'[5]产值及收款计划（2026）'!$A:$A&amp;'[5]产值及收款计划（2026）'!$B:$B,'[5]产值及收款计划（2026）'!AL:AL)</f>
        <v>0</v>
      </c>
      <c r="AM469" s="263" t="e" cm="1">
        <f t="array" aca="1" ref="AM469" ca="1">_xlfn.LET(_xlpm.勾选月份状态数组,TRANSPOSE('PPT(12-15页）-TOP10'!$A$3:$A$14),_xlpm.选择数据区,IF('PPT(12-15页）-TOP10'!$E$3="收款",$BA469:$BL469,$AA469:$AL469),SUM(_xlfn._xlws.FILTER(_xlpm.选择数据区,_xlpm.勾选月份状态数组,"")))</f>
        <v>#NAME?</v>
      </c>
      <c r="AN469" s="256" t="e" cm="1">
        <f t="array" aca="1" ref="AN469" ca="1">_xlfn.LET(_xlpm.勾选月份状态数组,TRANSPOSE('PPT(12-15页）-TOP10'!$A$3:$A$14),_xlpm.选择数据区,IF('PPT(12-15页）-TOP10'!$E$3="收款",$DA469:$DL469,$CA469:$CL469),SUM(_xlfn._xlws.FILTER(_xlpm.选择数据区,_xlpm.勾选月份状态数组,"")))</f>
        <v>#NAME?</v>
      </c>
      <c r="AO469" s="256">
        <f ca="1">SUM(CA469:CC469)+SUM(AD469:AL469)</f>
        <v>0</v>
      </c>
      <c r="AP469" s="256"/>
      <c r="AQ469" s="256"/>
      <c r="AR469" s="256"/>
      <c r="AS469" s="256" cm="1">
        <f t="array" aca="1" ref="AS469" ca="1">_xlfn.XLOOKUP($A469&amp;$B469,'[5]产值及收款计划（2026）'!$A:$A&amp;'[5]产值及收款计划（2026）'!$B:$B,'[5]产值及收款计划（2026）'!AS:AS)</f>
        <v>0</v>
      </c>
      <c r="AT469" s="256" cm="1">
        <f t="array" aca="1" ref="AT469" ca="1">_xlfn.XLOOKUP($A469&amp;$B469,'[5]产值及收款计划（2026）'!$A:$A&amp;'[5]产值及收款计划（2026）'!$B:$B,'[5]产值及收款计划（2026）'!AT:AT)</f>
        <v>0</v>
      </c>
      <c r="AU469" s="256" cm="1">
        <f t="array" aca="1" ref="AU469" ca="1">_xlfn.XLOOKUP($A469&amp;$B469,'[5]产值及收款计划（2026）'!$A:$A&amp;'[5]产值及收款计划（2026）'!$B:$B,'[5]产值及收款计划（2026）'!AU:AU)</f>
        <v>0</v>
      </c>
      <c r="AV469" s="256" cm="1">
        <f t="array" aca="1" ref="AV469" ca="1">_xlfn.XLOOKUP($A469&amp;$B469,'[5]产值及收款计划（2026）'!$A:$A&amp;'[5]产值及收款计划（2026）'!$B:$B,'[5]产值及收款计划（2026）'!AV:AV)</f>
        <v>0</v>
      </c>
      <c r="AW469" s="256" cm="1">
        <f t="array" aca="1" ref="AW469" ca="1">_xlfn.XLOOKUP($A469&amp;$B469,'[5]产值及收款计划（2026）'!$A:$A&amp;'[5]产值及收款计划（2026）'!$B:$B,'[5]产值及收款计划（2026）'!AW:AW)</f>
        <v>10</v>
      </c>
      <c r="AX469" s="256" cm="1">
        <f t="array" aca="1" ref="AX469" ca="1">_xlfn.XLOOKUP($A469&amp;$B469,'[5]产值及收款计划（2026）'!$A:$A&amp;'[5]产值及收款计划（2026）'!$B:$B,'[5]产值及收款计划（2026）'!AX:AX)</f>
        <v>0</v>
      </c>
      <c r="AY469" s="256" cm="1">
        <f t="array" aca="1" ref="AY469" ca="1">_xlfn.XLOOKUP($A469&amp;$B469,'[5]产值及收款计划（2026）'!$A:$A&amp;'[5]产值及收款计划（2026）'!$B:$B,'[5]产值及收款计划（2026）'!AY:AY)</f>
        <v>61.4</v>
      </c>
      <c r="AZ469" s="256" cm="1">
        <f t="array" aca="1" ref="AZ469" ca="1">_xlfn.XLOOKUP($A469&amp;$B469,'[5]产值及收款计划（2026）'!$A:$A&amp;'[5]产值及收款计划（2026）'!$B:$B,'[5]产值及收款计划（2026）'!AZ:AZ)</f>
        <v>86.9</v>
      </c>
      <c r="BA469" s="266" cm="1">
        <f t="array" aca="1" ref="BA469" ca="1">_xlfn.XLOOKUP($A469&amp;$B469,'[5]产值及收款计划（2026）'!$A:$A&amp;'[5]产值及收款计划（2026）'!$B:$B,'[5]产值及收款计划（2026）'!BA:BA)</f>
        <v>0</v>
      </c>
      <c r="BB469" s="266" cm="1">
        <f t="array" aca="1" ref="BB469" ca="1">_xlfn.XLOOKUP($A469&amp;$B469,'[5]产值及收款计划（2026）'!$A:$A&amp;'[5]产值及收款计划（2026）'!$B:$B,'[5]产值及收款计划（2026）'!BB:BB)</f>
        <v>0</v>
      </c>
      <c r="BC469" s="266" cm="1">
        <f t="array" aca="1" ref="BC469" ca="1">_xlfn.XLOOKUP($A469&amp;$B469,'[5]产值及收款计划（2026）'!$A:$A&amp;'[5]产值及收款计划（2026）'!$B:$B,'[5]产值及收款计划（2026）'!BC:BC)</f>
        <v>0</v>
      </c>
      <c r="BD469" s="256" cm="1">
        <f t="array" aca="1" ref="BD469" ca="1">_xlfn.XLOOKUP($A469&amp;$B469,'[5]产值及收款计划（2026）'!$A:$A&amp;'[5]产值及收款计划（2026）'!$B:$B,'[5]产值及收款计划（2026）'!BD:BD)</f>
        <v>0</v>
      </c>
      <c r="BE469" s="256" cm="1">
        <f t="array" aca="1" ref="BE469" ca="1">_xlfn.XLOOKUP($A469&amp;$B469,'[5]产值及收款计划（2026）'!$A:$A&amp;'[5]产值及收款计划（2026）'!$B:$B,'[5]产值及收款计划（2026）'!BE:BE)</f>
        <v>0</v>
      </c>
      <c r="BF469" s="256" cm="1">
        <f t="array" aca="1" ref="BF469" ca="1">_xlfn.XLOOKUP($A469&amp;$B469,'[5]产值及收款计划（2026）'!$A:$A&amp;'[5]产值及收款计划（2026）'!$B:$B,'[5]产值及收款计划（2026）'!BF:BF)</f>
        <v>61.4</v>
      </c>
      <c r="BG469" s="256" cm="1">
        <f t="array" aca="1" ref="BG469" ca="1">_xlfn.XLOOKUP($A469&amp;$B469,'[5]产值及收款计划（2026）'!$A:$A&amp;'[5]产值及收款计划（2026）'!$B:$B,'[5]产值及收款计划（2026）'!BG:BG)</f>
        <v>0</v>
      </c>
      <c r="BH469" s="256" cm="1">
        <f t="array" aca="1" ref="BH469" ca="1">_xlfn.XLOOKUP($A469&amp;$B469,'[5]产值及收款计划（2026）'!$A:$A&amp;'[5]产值及收款计划（2026）'!$B:$B,'[5]产值及收款计划（2026）'!BH:BH)</f>
        <v>0</v>
      </c>
      <c r="BI469" s="256" cm="1">
        <f t="array" aca="1" ref="BI469" ca="1">_xlfn.XLOOKUP($A469&amp;$B469,'[5]产值及收款计划（2026）'!$A:$A&amp;'[5]产值及收款计划（2026）'!$B:$B,'[5]产值及收款计划（2026）'!BI:BI)</f>
        <v>0</v>
      </c>
      <c r="BJ469" s="256" cm="1">
        <f t="array" aca="1" ref="BJ469" ca="1">_xlfn.XLOOKUP($A469&amp;$B469,'[5]产值及收款计划（2026）'!$A:$A&amp;'[5]产值及收款计划（2026）'!$B:$B,'[5]产值及收款计划（2026）'!BJ:BJ)</f>
        <v>0</v>
      </c>
      <c r="BK469" s="256" cm="1">
        <f t="array" aca="1" ref="BK469" ca="1">_xlfn.XLOOKUP($A469&amp;$B469,'[5]产值及收款计划（2026）'!$A:$A&amp;'[5]产值及收款计划（2026）'!$B:$B,'[5]产值及收款计划（2026）'!BK:BK)</f>
        <v>0</v>
      </c>
      <c r="BL469" s="256" cm="1">
        <f t="array" aca="1" ref="BL469" ca="1">_xlfn.XLOOKUP($A469&amp;$B469,'[5]产值及收款计划（2026）'!$A:$A&amp;'[5]产值及收款计划（2026）'!$B:$B,'[5]产值及收款计划（2026）'!BL:BL)</f>
        <v>0</v>
      </c>
      <c r="BM469" s="256"/>
      <c r="BN469" s="256"/>
      <c r="BO469" s="256"/>
      <c r="BP469" s="256"/>
      <c r="BQ469" s="255" t="str" cm="1">
        <f t="array" aca="1" ref="BQ469" ca="1">_xlfn.XLOOKUP($A469&amp;$B469,'[5]产值及收款计划（2026）'!$A:$A&amp;'[5]产值及收款计划（2026）'!$B:$B,'[5]产值及收款计划（2026）'!BQ:BQ)</f>
        <v>重庆交通开投科技发展有限公司</v>
      </c>
      <c r="BR469" s="256" t="str" cm="1">
        <f t="array" aca="1" ref="BR469" ca="1">_xlfn.XLOOKUP($A469&amp;$B469,'[5]产值及收款计划（2026）'!$A:$A&amp;'[5]产值及收款计划（2026）'!$B:$B,'[5]产值及收款计划（2026）'!BR:BR)</f>
        <v>收款延后</v>
      </c>
      <c r="CA469" s="256" cm="1">
        <f t="array" aca="1" ref="CA469" ca="1">_xlfn.XLOOKUP($A469&amp;$B469,'[5]产值及收款计划（2026）'!$A:$A&amp;'[5]产值及收款计划（2026）'!$B:$B,'[5]产值及收款计划（2026）'!CA:CA)</f>
        <v>0</v>
      </c>
      <c r="CB469" s="256" cm="1">
        <f t="array" aca="1" ref="CB469" ca="1">_xlfn.XLOOKUP($A469&amp;$B469,'[5]产值及收款计划（2026）'!$A:$A&amp;'[5]产值及收款计划（2026）'!$B:$B,'[5]产值及收款计划（2026）'!CB:CB)</f>
        <v>0</v>
      </c>
      <c r="CC469" s="256" cm="1">
        <f t="array" aca="1" ref="CC469" ca="1">_xlfn.XLOOKUP($A469&amp;$B469,'[5]产值及收款计划（2026）'!$A:$A&amp;'[5]产值及收款计划（2026）'!$B:$B,'[5]产值及收款计划（2026）'!CC:CC)</f>
        <v>0</v>
      </c>
      <c r="CD469" s="256" cm="1">
        <f t="array" aca="1" ref="CD469" ca="1">_xlfn.XLOOKUP($A469&amp;$B469,'[5]产值及收款计划（2026）'!$A:$A&amp;'[5]产值及收款计划（2026）'!$B:$B,'[5]产值及收款计划（2026）'!CD:CD)</f>
        <v>0</v>
      </c>
      <c r="CE469" s="256" cm="1">
        <f t="array" aca="1" ref="CE469" ca="1">_xlfn.XLOOKUP($A469&amp;$B469,'[5]产值及收款计划（2026）'!$A:$A&amp;'[5]产值及收款计划（2026）'!$B:$B,'[5]产值及收款计划（2026）'!CE:CE)</f>
        <v>0</v>
      </c>
      <c r="CF469" s="256" cm="1">
        <f t="array" aca="1" ref="CF469" ca="1">_xlfn.XLOOKUP($A469&amp;$B469,'[5]产值及收款计划（2026）'!$A:$A&amp;'[5]产值及收款计划（2026）'!$B:$B,'[5]产值及收款计划（2026）'!CF:CF)</f>
        <v>0</v>
      </c>
      <c r="CG469" s="256" cm="1">
        <f t="array" aca="1" ref="CG469" ca="1">_xlfn.XLOOKUP($A469&amp;$B469,'[5]产值及收款计划（2026）'!$A:$A&amp;'[5]产值及收款计划（2026）'!$B:$B,'[5]产值及收款计划（2026）'!CG:CG)</f>
        <v>0</v>
      </c>
      <c r="CH469" s="256" cm="1">
        <f t="array" aca="1" ref="CH469" ca="1">_xlfn.XLOOKUP($A469&amp;$B469,'[5]产值及收款计划（2026）'!$A:$A&amp;'[5]产值及收款计划（2026）'!$B:$B,'[5]产值及收款计划（2026）'!CH:CH)</f>
        <v>0</v>
      </c>
      <c r="CI469" s="256" cm="1">
        <f t="array" aca="1" ref="CI469" ca="1">_xlfn.XLOOKUP($A469&amp;$B469,'[5]产值及收款计划（2026）'!$A:$A&amp;'[5]产值及收款计划（2026）'!$B:$B,'[5]产值及收款计划（2026）'!CI:CI)</f>
        <v>0</v>
      </c>
      <c r="CJ469" s="256" cm="1">
        <f t="array" aca="1" ref="CJ469" ca="1">_xlfn.XLOOKUP($A469&amp;$B469,'[5]产值及收款计划（2026）'!$A:$A&amp;'[5]产值及收款计划（2026）'!$B:$B,'[5]产值及收款计划（2026）'!CJ:CJ)</f>
        <v>0</v>
      </c>
      <c r="CK469" s="256" cm="1">
        <f t="array" aca="1" ref="CK469" ca="1">_xlfn.XLOOKUP($A469&amp;$B469,'[5]产值及收款计划（2026）'!$A:$A&amp;'[5]产值及收款计划（2026）'!$B:$B,'[5]产值及收款计划（2026）'!CK:CK)</f>
        <v>0</v>
      </c>
      <c r="CL469" s="256" cm="1">
        <f t="array" aca="1" ref="CL469" ca="1">_xlfn.XLOOKUP($A469&amp;$B469,'[5]产值及收款计划（2026）'!$A:$A&amp;'[5]产值及收款计划（2026）'!$B:$B,'[5]产值及收款计划（2026）'!CL:CL)</f>
        <v>0</v>
      </c>
      <c r="DA469" s="256" cm="1">
        <f t="array" aca="1" ref="DA469" ca="1">_xlfn.XLOOKUP($A469&amp;$B469,'[5]产值及收款计划（2026）'!$A:$A&amp;'[5]产值及收款计划（2026）'!$B:$B,'[5]产值及收款计划（2026）'!DA:DA)</f>
        <v>0</v>
      </c>
      <c r="DB469" s="256" cm="1">
        <f t="array" aca="1" ref="DB469" ca="1">_xlfn.XLOOKUP($A469&amp;$B469,'[5]产值及收款计划（2026）'!$A:$A&amp;'[5]产值及收款计划（2026）'!$B:$B,'[5]产值及收款计划（2026）'!DB:DB)</f>
        <v>0</v>
      </c>
      <c r="DC469" s="256" cm="1">
        <f t="array" aca="1" ref="DC469" ca="1">_xlfn.XLOOKUP($A469&amp;$B469,'[5]产值及收款计划（2026）'!$A:$A&amp;'[5]产值及收款计划（2026）'!$B:$B,'[5]产值及收款计划（2026）'!DC:DC)</f>
        <v>0</v>
      </c>
      <c r="DD469" s="256" cm="1">
        <f t="array" aca="1" ref="DD469" ca="1">_xlfn.XLOOKUP($A469&amp;$B469,'[5]产值及收款计划（2026）'!$A:$A&amp;'[5]产值及收款计划（2026）'!$B:$B,'[5]产值及收款计划（2026）'!DD:DD)</f>
        <v>0</v>
      </c>
      <c r="DE469" s="256" cm="1">
        <f t="array" aca="1" ref="DE469" ca="1">_xlfn.XLOOKUP($A469&amp;$B469,'[5]产值及收款计划（2026）'!$A:$A&amp;'[5]产值及收款计划（2026）'!$B:$B,'[5]产值及收款计划（2026）'!DE:DE)</f>
        <v>0</v>
      </c>
      <c r="DF469" s="256" cm="1">
        <f t="array" aca="1" ref="DF469" ca="1">_xlfn.XLOOKUP($A469&amp;$B469,'[5]产值及收款计划（2026）'!$A:$A&amp;'[5]产值及收款计划（2026）'!$B:$B,'[5]产值及收款计划（2026）'!DF:DF)</f>
        <v>0</v>
      </c>
      <c r="DG469" s="256" cm="1">
        <f t="array" aca="1" ref="DG469" ca="1">_xlfn.XLOOKUP($A469&amp;$B469,'[5]产值及收款计划（2026）'!$A:$A&amp;'[5]产值及收款计划（2026）'!$B:$B,'[5]产值及收款计划（2026）'!DG:DG)</f>
        <v>0</v>
      </c>
      <c r="DH469" s="256" cm="1">
        <f t="array" aca="1" ref="DH469" ca="1">_xlfn.XLOOKUP($A469&amp;$B469,'[5]产值及收款计划（2026）'!$A:$A&amp;'[5]产值及收款计划（2026）'!$B:$B,'[5]产值及收款计划（2026）'!DH:DH)</f>
        <v>0</v>
      </c>
      <c r="DI469" s="256" cm="1">
        <f t="array" aca="1" ref="DI469" ca="1">_xlfn.XLOOKUP($A469&amp;$B469,'[5]产值及收款计划（2026）'!$A:$A&amp;'[5]产值及收款计划（2026）'!$B:$B,'[5]产值及收款计划（2026）'!DI:DI)</f>
        <v>0</v>
      </c>
      <c r="DJ469" s="256" cm="1">
        <f t="array" aca="1" ref="DJ469" ca="1">_xlfn.XLOOKUP($A469&amp;$B469,'[5]产值及收款计划（2026）'!$A:$A&amp;'[5]产值及收款计划（2026）'!$B:$B,'[5]产值及收款计划（2026）'!DJ:DJ)</f>
        <v>0</v>
      </c>
      <c r="DK469" s="256" cm="1">
        <f t="array" aca="1" ref="DK469" ca="1">_xlfn.XLOOKUP($A469&amp;$B469,'[5]产值及收款计划（2026）'!$A:$A&amp;'[5]产值及收款计划（2026）'!$B:$B,'[5]产值及收款计划（2026）'!DK:DK)</f>
        <v>0</v>
      </c>
      <c r="DL469" s="256" cm="1">
        <f t="array" aca="1" ref="DL469" ca="1">_xlfn.XLOOKUP($A469&amp;$B469,'[5]产值及收款计划（2026）'!$A:$A&amp;'[5]产值及收款计划（2026）'!$B:$B,'[5]产值及收款计划（2026）'!DL:DL)</f>
        <v>0</v>
      </c>
      <c r="DM469" s="264"/>
      <c r="DN469" s="250"/>
    </row>
    <row r="470" spans="1:118" ht="40.5" x14ac:dyDescent="0.15">
      <c r="A470" s="254">
        <f t="shared" ca="1" si="25"/>
        <v>49</v>
      </c>
      <c r="B470" s="254" t="s">
        <v>29</v>
      </c>
      <c r="C470" s="255" t="str" cm="1">
        <f t="array" aca="1" ref="C470" ca="1">_xlfn.XLOOKUP($A470&amp;$B470,'[5]产值及收款计划（2026）'!$A:$A&amp;'[5]产值及收款计划（2026）'!$B:$B,'[5]产值及收款计划（2026）'!C:C)</f>
        <v>ZHT2022072800060</v>
      </c>
      <c r="D470" s="256" t="str" cm="1">
        <f t="array" aca="1" ref="D470" ca="1">_xlfn.XLOOKUP($A470&amp;$B470,'[5]产值及收款计划（2026）'!$A:$A&amp;'[5]产值及收款计划（2026）'!$B:$B,'[5]产值及收款计划（2026）'!D:D)</f>
        <v>深莞龙光西丽32亩（玖麟商务中心）项目新开2号大门</v>
      </c>
      <c r="E470" s="256" cm="1">
        <f t="array" aca="1" ref="E470" ca="1">_xlfn.XLOOKUP($A470&amp;$B470,'[5]产值及收款计划（2026）'!$A:$A&amp;'[5]产值及收款计划（2026）'!$B:$B,'[5]产值及收款计划（2026）'!E:E)</f>
        <v>19.204699999999999</v>
      </c>
      <c r="F470" s="256" cm="1">
        <f t="array" aca="1" ref="F470" ca="1">_xlfn.XLOOKUP($A470&amp;$B470,'[5]产值及收款计划（2026）'!$A:$A&amp;'[5]产值及收款计划（2026）'!$B:$B,'[5]产值及收款计划（2026）'!F:F)</f>
        <v>19.204699999999999</v>
      </c>
      <c r="G470" s="256" cm="1">
        <f t="array" aca="1" ref="G470" ca="1">_xlfn.XLOOKUP($A470&amp;$B470,'[5]产值及收款计划（2026）'!$A:$A&amp;'[5]产值及收款计划（2026）'!$B:$B,'[5]产值及收款计划（2026）'!G:G)</f>
        <v>3.2046999999999999</v>
      </c>
      <c r="H470" s="256" cm="1">
        <f t="array" aca="1" ref="H470" ca="1">_xlfn.XLOOKUP($A470&amp;$B470,'[5]产值及收款计划（2026）'!$A:$A&amp;'[5]产值及收款计划（2026）'!$B:$B,'[5]产值及收款计划（2026）'!H:H)</f>
        <v>3.2046999999999999</v>
      </c>
      <c r="I470" s="257" cm="1">
        <f t="array" aca="1" ref="I470" ca="1">_xlfn.XLOOKUP($A470&amp;$B470,'[5]产值及收款计划（2026）'!$A:$A&amp;'[5]产值及收款计划（2026）'!$B:$B,'[5]产值及收款计划（2026）'!I:I)</f>
        <v>0.16687060979864299</v>
      </c>
      <c r="J470" s="256" cm="1">
        <f t="array" aca="1" ref="J470" ca="1">_xlfn.XLOOKUP($A470&amp;$B470,'[5]产值及收款计划（2026）'!$A:$A&amp;'[5]产值及收款计划（2026）'!$B:$B,'[5]产值及收款计划（2026）'!J:J)</f>
        <v>0.13</v>
      </c>
      <c r="K470" s="256" cm="1">
        <f t="array" aca="1" ref="K470" ca="1">_xlfn.XLOOKUP($A470&amp;$B470,'[5]产值及收款计划（2026）'!$A:$A&amp;'[5]产值及收款计划（2026）'!$B:$B,'[5]产值及收款计划（2026）'!K:K)</f>
        <v>0</v>
      </c>
      <c r="L470" s="256" cm="1">
        <f t="array" aca="1" ref="L470" ca="1">_xlfn.XLOOKUP($A470&amp;$B470,'[5]产值及收款计划（2026）'!$A:$A&amp;'[5]产值及收款计划（2026）'!$B:$B,'[5]产值及收款计划（2026）'!L:L)</f>
        <v>0</v>
      </c>
      <c r="M470" s="256" t="str" cm="1">
        <f t="array" aca="1" ref="M470" ca="1">_xlfn.XLOOKUP($A470&amp;$B470,'[5]产值及收款计划（2026）'!$A:$A&amp;'[5]产值及收款计划（2026）'!$B:$B,'[5]产值及收款计划（2026）'!M:M)</f>
        <v>主导</v>
      </c>
      <c r="N470" s="256" t="str" cm="1">
        <f t="array" aca="1" ref="N470" ca="1">_xlfn.XLOOKUP($A470&amp;$B470,'[5]产值及收款计划（2026）'!$A:$A&amp;'[5]产值及收款计划（2026）'!$B:$B,'[5]产值及收款计划（2026）'!N:N)</f>
        <v>许清亮团队</v>
      </c>
      <c r="O470" s="256" t="str" cm="1">
        <f t="array" aca="1" ref="O470" ca="1">_xlfn.XLOOKUP($A470&amp;$B470,'[5]产值及收款计划（2026）'!$A:$A&amp;'[5]产值及收款计划（2026）'!$B:$B,'[5]产值及收款计划（2026）'!O:O)</f>
        <v>明艳丽</v>
      </c>
      <c r="P470" s="255" t="str" cm="1">
        <f t="array" aca="1" ref="P470" ca="1">_xlfn.XLOOKUP($A470&amp;$B470,'[5]产值及收款计划（2026）'!$A:$A&amp;'[5]产值及收款计划（2026）'!$B:$B,'[5]产值及收款计划（2026）'!P:P)</f>
        <v>在建</v>
      </c>
      <c r="Q470" s="256" cm="1">
        <f t="array" aca="1" ref="Q470" ca="1">_xlfn.XLOOKUP($A470&amp;$B470,'[5]产值及收款计划（2026）'!$A:$A&amp;'[5]产值及收款计划（2026）'!$B:$B,'[5]产值及收款计划（2026）'!Q:Q)</f>
        <v>0</v>
      </c>
      <c r="R470" s="256" cm="1">
        <f t="array" aca="1" ref="R470" ca="1">_xlfn.XLOOKUP($A470&amp;$B470,'[5]产值及收款计划（2026）'!$A:$A&amp;'[5]产值及收款计划（2026）'!$B:$B,'[5]产值及收款计划（2026）'!R:R)</f>
        <v>0</v>
      </c>
      <c r="S470" s="256" cm="1">
        <f t="array" aca="1" ref="S470" ca="1">_xlfn.XLOOKUP($A470&amp;$B470,'[5]产值及收款计划（2026）'!$A:$A&amp;'[5]产值及收款计划（2026）'!$B:$B,'[5]产值及收款计划（2026）'!S:S)</f>
        <v>0</v>
      </c>
      <c r="T470" s="256" cm="1">
        <f t="array" aca="1" ref="T470" ca="1">_xlfn.XLOOKUP($A470&amp;$B470,'[5]产值及收款计划（2026）'!$A:$A&amp;'[5]产值及收款计划（2026）'!$B:$B,'[5]产值及收款计划（2026）'!T:T)</f>
        <v>0</v>
      </c>
      <c r="U470" s="256" cm="1">
        <f t="array" aca="1" ref="U470" ca="1">_xlfn.XLOOKUP($A470&amp;$B470,'[5]产值及收款计划（2026）'!$A:$A&amp;'[5]产值及收款计划（2026）'!$B:$B,'[5]产值及收款计划（2026）'!U:U)</f>
        <v>0</v>
      </c>
      <c r="V470" s="256" cm="1">
        <f t="array" aca="1" ref="V470" ca="1">_xlfn.XLOOKUP($A470&amp;$B470,'[5]产值及收款计划（2026）'!$A:$A&amp;'[5]产值及收款计划（2026）'!$B:$B,'[5]产值及收款计划（2026）'!V:V)</f>
        <v>19.204699999999999</v>
      </c>
      <c r="W470" s="256" cm="1">
        <f t="array" aca="1" ref="W470" ca="1">_xlfn.XLOOKUP($A470&amp;$B470,'[5]产值及收款计划（2026）'!$A:$A&amp;'[5]产值及收款计划（2026）'!$B:$B,'[5]产值及收款计划（2026）'!W:W)</f>
        <v>0</v>
      </c>
      <c r="X470" s="256" cm="1">
        <f t="array" aca="1" ref="X470" ca="1">_xlfn.XLOOKUP($A470&amp;$B470,'[5]产值及收款计划（2026）'!$A:$A&amp;'[5]产值及收款计划（2026）'!$B:$B,'[5]产值及收款计划（2026）'!X:X)</f>
        <v>0</v>
      </c>
      <c r="Y470" s="256" cm="1">
        <f t="array" aca="1" ref="Y470" ca="1">_xlfn.XLOOKUP($A470&amp;$B470,'[5]产值及收款计划（2026）'!$A:$A&amp;'[5]产值及收款计划（2026）'!$B:$B,'[5]产值及收款计划（2026）'!Y:Y)</f>
        <v>0</v>
      </c>
      <c r="Z470" s="256" cm="1">
        <f t="array" aca="1" ref="Z470" ca="1">_xlfn.XLOOKUP($A470&amp;$B470,'[5]产值及收款计划（2026）'!$A:$A&amp;'[5]产值及收款计划（2026）'!$B:$B,'[5]产值及收款计划（2026）'!Z:Z)</f>
        <v>0</v>
      </c>
      <c r="AA470" s="256" cm="1">
        <f t="array" aca="1" ref="AA470" ca="1">_xlfn.XLOOKUP($A470&amp;$B470,'[5]产值及收款计划（2026）'!$A:$A&amp;'[5]产值及收款计划（2026）'!$B:$B,'[5]产值及收款计划（2026）'!AA:AA)</f>
        <v>0</v>
      </c>
      <c r="AB470" s="256" cm="1">
        <f t="array" aca="1" ref="AB470" ca="1">_xlfn.XLOOKUP($A470&amp;$B470,'[5]产值及收款计划（2026）'!$A:$A&amp;'[5]产值及收款计划（2026）'!$B:$B,'[5]产值及收款计划（2026）'!AB:AB)</f>
        <v>0</v>
      </c>
      <c r="AC470" s="256" cm="1">
        <f t="array" aca="1" ref="AC470" ca="1">_xlfn.XLOOKUP($A470&amp;$B470,'[5]产值及收款计划（2026）'!$A:$A&amp;'[5]产值及收款计划（2026）'!$B:$B,'[5]产值及收款计划（2026）'!AC:AC)</f>
        <v>0</v>
      </c>
      <c r="AD470" s="256" cm="1">
        <f t="array" aca="1" ref="AD470" ca="1">_xlfn.XLOOKUP($A470&amp;$B470,'[5]产值及收款计划（2026）'!$A:$A&amp;'[5]产值及收款计划（2026）'!$B:$B,'[5]产值及收款计划（2026）'!AD:AD)</f>
        <v>0</v>
      </c>
      <c r="AE470" s="256" cm="1">
        <f t="array" aca="1" ref="AE470" ca="1">_xlfn.XLOOKUP($A470&amp;$B470,'[5]产值及收款计划（2026）'!$A:$A&amp;'[5]产值及收款计划（2026）'!$B:$B,'[5]产值及收款计划（2026）'!AE:AE)</f>
        <v>0</v>
      </c>
      <c r="AF470" s="256" cm="1">
        <f t="array" aca="1" ref="AF470" ca="1">_xlfn.XLOOKUP($A470&amp;$B470,'[5]产值及收款计划（2026）'!$A:$A&amp;'[5]产值及收款计划（2026）'!$B:$B,'[5]产值及收款计划（2026）'!AF:AF)</f>
        <v>0</v>
      </c>
      <c r="AG470" s="256" cm="1">
        <f t="array" aca="1" ref="AG470" ca="1">_xlfn.XLOOKUP($A470&amp;$B470,'[5]产值及收款计划（2026）'!$A:$A&amp;'[5]产值及收款计划（2026）'!$B:$B,'[5]产值及收款计划（2026）'!AG:AG)</f>
        <v>0</v>
      </c>
      <c r="AH470" s="256" cm="1">
        <f t="array" aca="1" ref="AH470" ca="1">_xlfn.XLOOKUP($A470&amp;$B470,'[5]产值及收款计划（2026）'!$A:$A&amp;'[5]产值及收款计划（2026）'!$B:$B,'[5]产值及收款计划（2026）'!AH:AH)</f>
        <v>0</v>
      </c>
      <c r="AI470" s="256" cm="1">
        <f t="array" aca="1" ref="AI470" ca="1">_xlfn.XLOOKUP($A470&amp;$B470,'[5]产值及收款计划（2026）'!$A:$A&amp;'[5]产值及收款计划（2026）'!$B:$B,'[5]产值及收款计划（2026）'!AI:AI)</f>
        <v>0</v>
      </c>
      <c r="AJ470" s="256" cm="1">
        <f t="array" aca="1" ref="AJ470" ca="1">_xlfn.XLOOKUP($A470&amp;$B470,'[5]产值及收款计划（2026）'!$A:$A&amp;'[5]产值及收款计划（2026）'!$B:$B,'[5]产值及收款计划（2026）'!AJ:AJ)</f>
        <v>0</v>
      </c>
      <c r="AK470" s="256" cm="1">
        <f t="array" aca="1" ref="AK470" ca="1">_xlfn.XLOOKUP($A470&amp;$B470,'[5]产值及收款计划（2026）'!$A:$A&amp;'[5]产值及收款计划（2026）'!$B:$B,'[5]产值及收款计划（2026）'!AK:AK)</f>
        <v>0</v>
      </c>
      <c r="AL470" s="256" cm="1">
        <f t="array" aca="1" ref="AL470" ca="1">_xlfn.XLOOKUP($A470&amp;$B470,'[5]产值及收款计划（2026）'!$A:$A&amp;'[5]产值及收款计划（2026）'!$B:$B,'[5]产值及收款计划（2026）'!AL:AL)</f>
        <v>0</v>
      </c>
      <c r="AM470" s="263" t="e" cm="1">
        <f t="array" aca="1" ref="AM470" ca="1">_xlfn.LET(_xlpm.勾选月份状态数组,TRANSPOSE('PPT(12-15页）-TOP10'!$A$3:$A$14),_xlpm.选择数据区,IF('PPT(12-15页）-TOP10'!$E$3="收款",$BA470:$BL470,$AA470:$AL470),SUM(_xlfn._xlws.FILTER(_xlpm.选择数据区,_xlpm.勾选月份状态数组,"")))</f>
        <v>#NAME?</v>
      </c>
      <c r="AN470" s="256" t="e" cm="1">
        <f t="array" aca="1" ref="AN470" ca="1">_xlfn.LET(_xlpm.勾选月份状态数组,TRANSPOSE('PPT(12-15页）-TOP10'!$A$3:$A$14),_xlpm.选择数据区,IF('PPT(12-15页）-TOP10'!$E$3="收款",$DA470:$DL470,$CA470:$CL470),SUM(_xlfn._xlws.FILTER(_xlpm.选择数据区,_xlpm.勾选月份状态数组,"")))</f>
        <v>#NAME?</v>
      </c>
      <c r="AO470" s="256">
        <f ca="1">SUM(CA470:CC470)+SUM(AD470:AL470)</f>
        <v>0</v>
      </c>
      <c r="AP470" s="256"/>
      <c r="AQ470" s="256"/>
      <c r="AR470" s="256"/>
      <c r="AS470" s="256" cm="1">
        <f t="array" aca="1" ref="AS470" ca="1">_xlfn.XLOOKUP($A470&amp;$B470,'[5]产值及收款计划（2026）'!$A:$A&amp;'[5]产值及收款计划（2026）'!$B:$B,'[5]产值及收款计划（2026）'!AS:AS)</f>
        <v>0</v>
      </c>
      <c r="AT470" s="256" cm="1">
        <f t="array" aca="1" ref="AT470" ca="1">_xlfn.XLOOKUP($A470&amp;$B470,'[5]产值及收款计划（2026）'!$A:$A&amp;'[5]产值及收款计划（2026）'!$B:$B,'[5]产值及收款计划（2026）'!AT:AT)</f>
        <v>0</v>
      </c>
      <c r="AU470" s="256" cm="1">
        <f t="array" aca="1" ref="AU470" ca="1">_xlfn.XLOOKUP($A470&amp;$B470,'[5]产值及收款计划（2026）'!$A:$A&amp;'[5]产值及收款计划（2026）'!$B:$B,'[5]产值及收款计划（2026）'!AU:AU)</f>
        <v>0</v>
      </c>
      <c r="AV470" s="256" cm="1">
        <f t="array" aca="1" ref="AV470" ca="1">_xlfn.XLOOKUP($A470&amp;$B470,'[5]产值及收款计划（2026）'!$A:$A&amp;'[5]产值及收款计划（2026）'!$B:$B,'[5]产值及收款计划（2026）'!AV:AV)</f>
        <v>0</v>
      </c>
      <c r="AW470" s="256" cm="1">
        <f t="array" aca="1" ref="AW470" ca="1">_xlfn.XLOOKUP($A470&amp;$B470,'[5]产值及收款计划（2026）'!$A:$A&amp;'[5]产值及收款计划（2026）'!$B:$B,'[5]产值及收款计划（2026）'!AW:AW)</f>
        <v>0</v>
      </c>
      <c r="AX470" s="256" cm="1">
        <f t="array" aca="1" ref="AX470" ca="1">_xlfn.XLOOKUP($A470&amp;$B470,'[5]产值及收款计划（2026）'!$A:$A&amp;'[5]产值及收款计划（2026）'!$B:$B,'[5]产值及收款计划（2026）'!AX:AX)</f>
        <v>0</v>
      </c>
      <c r="AY470" s="256" cm="1">
        <f t="array" aca="1" ref="AY470" ca="1">_xlfn.XLOOKUP($A470&amp;$B470,'[5]产值及收款计划（2026）'!$A:$A&amp;'[5]产值及收款计划（2026）'!$B:$B,'[5]产值及收款计划（2026）'!AY:AY)</f>
        <v>19.204699999999999</v>
      </c>
      <c r="AZ470" s="256" cm="1">
        <f t="array" aca="1" ref="AZ470" ca="1">_xlfn.XLOOKUP($A470&amp;$B470,'[5]产值及收款计划（2026）'!$A:$A&amp;'[5]产值及收款计划（2026）'!$B:$B,'[5]产值及收款计划（2026）'!AZ:AZ)</f>
        <v>0</v>
      </c>
      <c r="BA470" s="256" cm="1">
        <f t="array" aca="1" ref="BA470" ca="1">_xlfn.XLOOKUP($A470&amp;$B470,'[5]产值及收款计划（2026）'!$A:$A&amp;'[5]产值及收款计划（2026）'!$B:$B,'[5]产值及收款计划（2026）'!BA:BA)</f>
        <v>0</v>
      </c>
      <c r="BB470" s="256" cm="1">
        <f t="array" aca="1" ref="BB470" ca="1">_xlfn.XLOOKUP($A470&amp;$B470,'[5]产值及收款计划（2026）'!$A:$A&amp;'[5]产值及收款计划（2026）'!$B:$B,'[5]产值及收款计划（2026）'!BB:BB)</f>
        <v>0</v>
      </c>
      <c r="BC470" s="256" cm="1">
        <f t="array" aca="1" ref="BC470" ca="1">_xlfn.XLOOKUP($A470&amp;$B470,'[5]产值及收款计划（2026）'!$A:$A&amp;'[5]产值及收款计划（2026）'!$B:$B,'[5]产值及收款计划（2026）'!BC:BC)</f>
        <v>0</v>
      </c>
      <c r="BD470" s="256" cm="1">
        <f t="array" aca="1" ref="BD470" ca="1">_xlfn.XLOOKUP($A470&amp;$B470,'[5]产值及收款计划（2026）'!$A:$A&amp;'[5]产值及收款计划（2026）'!$B:$B,'[5]产值及收款计划（2026）'!BD:BD)</f>
        <v>0</v>
      </c>
      <c r="BE470" s="256" cm="1">
        <f t="array" aca="1" ref="BE470" ca="1">_xlfn.XLOOKUP($A470&amp;$B470,'[5]产值及收款计划（2026）'!$A:$A&amp;'[5]产值及收款计划（2026）'!$B:$B,'[5]产值及收款计划（2026）'!BE:BE)</f>
        <v>0</v>
      </c>
      <c r="BF470" s="256" cm="1">
        <f t="array" aca="1" ref="BF470" ca="1">_xlfn.XLOOKUP($A470&amp;$B470,'[5]产值及收款计划（2026）'!$A:$A&amp;'[5]产值及收款计划（2026）'!$B:$B,'[5]产值及收款计划（2026）'!BF:BF)</f>
        <v>0</v>
      </c>
      <c r="BG470" s="256" cm="1">
        <f t="array" aca="1" ref="BG470" ca="1">_xlfn.XLOOKUP($A470&amp;$B470,'[5]产值及收款计划（2026）'!$A:$A&amp;'[5]产值及收款计划（2026）'!$B:$B,'[5]产值及收款计划（2026）'!BG:BG)</f>
        <v>0</v>
      </c>
      <c r="BH470" s="256" cm="1">
        <f t="array" aca="1" ref="BH470" ca="1">_xlfn.XLOOKUP($A470&amp;$B470,'[5]产值及收款计划（2026）'!$A:$A&amp;'[5]产值及收款计划（2026）'!$B:$B,'[5]产值及收款计划（2026）'!BH:BH)</f>
        <v>0</v>
      </c>
      <c r="BI470" s="256" cm="1">
        <f t="array" aca="1" ref="BI470" ca="1">_xlfn.XLOOKUP($A470&amp;$B470,'[5]产值及收款计划（2026）'!$A:$A&amp;'[5]产值及收款计划（2026）'!$B:$B,'[5]产值及收款计划（2026）'!BI:BI)</f>
        <v>0</v>
      </c>
      <c r="BJ470" s="256" cm="1">
        <f t="array" aca="1" ref="BJ470" ca="1">_xlfn.XLOOKUP($A470&amp;$B470,'[5]产值及收款计划（2026）'!$A:$A&amp;'[5]产值及收款计划（2026）'!$B:$B,'[5]产值及收款计划（2026）'!BJ:BJ)</f>
        <v>0</v>
      </c>
      <c r="BK470" s="256" cm="1">
        <f t="array" aca="1" ref="BK470" ca="1">_xlfn.XLOOKUP($A470&amp;$B470,'[5]产值及收款计划（2026）'!$A:$A&amp;'[5]产值及收款计划（2026）'!$B:$B,'[5]产值及收款计划（2026）'!BK:BK)</f>
        <v>0</v>
      </c>
      <c r="BL470" s="256" cm="1">
        <f t="array" aca="1" ref="BL470" ca="1">_xlfn.XLOOKUP($A470&amp;$B470,'[5]产值及收款计划（2026）'!$A:$A&amp;'[5]产值及收款计划（2026）'!$B:$B,'[5]产值及收款计划（2026）'!BL:BL)</f>
        <v>0</v>
      </c>
      <c r="BM470" s="256"/>
      <c r="BN470" s="256"/>
      <c r="BO470" s="256"/>
      <c r="BP470" s="256"/>
      <c r="BQ470" s="255" t="str" cm="1">
        <f t="array" aca="1" ref="BQ470" ca="1">_xlfn.XLOOKUP($A470&amp;$B470,'[5]产值及收款计划（2026）'!$A:$A&amp;'[5]产值及收款计划（2026）'!$B:$B,'[5]产值及收款计划（2026）'!BQ:BQ)</f>
        <v>深圳市龙光骏博房地产有限公司</v>
      </c>
      <c r="BR470" s="256" cm="1">
        <f t="array" aca="1" ref="BR470" ca="1">_xlfn.XLOOKUP($A470&amp;$B470,'[5]产值及收款计划（2026）'!$A:$A&amp;'[5]产值及收款计划（2026）'!$B:$B,'[5]产值及收款计划（2026）'!BR:BR)</f>
        <v>0</v>
      </c>
      <c r="CA470" s="256" cm="1">
        <f t="array" aca="1" ref="CA470" ca="1">_xlfn.XLOOKUP($A470&amp;$B470,'[5]产值及收款计划（2026）'!$A:$A&amp;'[5]产值及收款计划（2026）'!$B:$B,'[5]产值及收款计划（2026）'!CA:CA)</f>
        <v>0</v>
      </c>
      <c r="CB470" s="256" cm="1">
        <f t="array" aca="1" ref="CB470" ca="1">_xlfn.XLOOKUP($A470&amp;$B470,'[5]产值及收款计划（2026）'!$A:$A&amp;'[5]产值及收款计划（2026）'!$B:$B,'[5]产值及收款计划（2026）'!CB:CB)</f>
        <v>0</v>
      </c>
      <c r="CC470" s="256" cm="1">
        <f t="array" aca="1" ref="CC470" ca="1">_xlfn.XLOOKUP($A470&amp;$B470,'[5]产值及收款计划（2026）'!$A:$A&amp;'[5]产值及收款计划（2026）'!$B:$B,'[5]产值及收款计划（2026）'!CC:CC)</f>
        <v>0</v>
      </c>
      <c r="CD470" s="256" cm="1">
        <f t="array" aca="1" ref="CD470" ca="1">_xlfn.XLOOKUP($A470&amp;$B470,'[5]产值及收款计划（2026）'!$A:$A&amp;'[5]产值及收款计划（2026）'!$B:$B,'[5]产值及收款计划（2026）'!CD:CD)</f>
        <v>0</v>
      </c>
      <c r="CE470" s="256" cm="1">
        <f t="array" aca="1" ref="CE470" ca="1">_xlfn.XLOOKUP($A470&amp;$B470,'[5]产值及收款计划（2026）'!$A:$A&amp;'[5]产值及收款计划（2026）'!$B:$B,'[5]产值及收款计划（2026）'!CE:CE)</f>
        <v>0</v>
      </c>
      <c r="CF470" s="256" cm="1">
        <f t="array" aca="1" ref="CF470" ca="1">_xlfn.XLOOKUP($A470&amp;$B470,'[5]产值及收款计划（2026）'!$A:$A&amp;'[5]产值及收款计划（2026）'!$B:$B,'[5]产值及收款计划（2026）'!CF:CF)</f>
        <v>0</v>
      </c>
      <c r="CG470" s="256" cm="1">
        <f t="array" aca="1" ref="CG470" ca="1">_xlfn.XLOOKUP($A470&amp;$B470,'[5]产值及收款计划（2026）'!$A:$A&amp;'[5]产值及收款计划（2026）'!$B:$B,'[5]产值及收款计划（2026）'!CG:CG)</f>
        <v>0</v>
      </c>
      <c r="CH470" s="256" cm="1">
        <f t="array" aca="1" ref="CH470" ca="1">_xlfn.XLOOKUP($A470&amp;$B470,'[5]产值及收款计划（2026）'!$A:$A&amp;'[5]产值及收款计划（2026）'!$B:$B,'[5]产值及收款计划（2026）'!CH:CH)</f>
        <v>0</v>
      </c>
      <c r="CI470" s="256" cm="1">
        <f t="array" aca="1" ref="CI470" ca="1">_xlfn.XLOOKUP($A470&amp;$B470,'[5]产值及收款计划（2026）'!$A:$A&amp;'[5]产值及收款计划（2026）'!$B:$B,'[5]产值及收款计划（2026）'!CI:CI)</f>
        <v>0</v>
      </c>
      <c r="CJ470" s="256" cm="1">
        <f t="array" aca="1" ref="CJ470" ca="1">_xlfn.XLOOKUP($A470&amp;$B470,'[5]产值及收款计划（2026）'!$A:$A&amp;'[5]产值及收款计划（2026）'!$B:$B,'[5]产值及收款计划（2026）'!CJ:CJ)</f>
        <v>0</v>
      </c>
      <c r="CK470" s="256" cm="1">
        <f t="array" aca="1" ref="CK470" ca="1">_xlfn.XLOOKUP($A470&amp;$B470,'[5]产值及收款计划（2026）'!$A:$A&amp;'[5]产值及收款计划（2026）'!$B:$B,'[5]产值及收款计划（2026）'!CK:CK)</f>
        <v>0</v>
      </c>
      <c r="CL470" s="256" cm="1">
        <f t="array" aca="1" ref="CL470" ca="1">_xlfn.XLOOKUP($A470&amp;$B470,'[5]产值及收款计划（2026）'!$A:$A&amp;'[5]产值及收款计划（2026）'!$B:$B,'[5]产值及收款计划（2026）'!CL:CL)</f>
        <v>0</v>
      </c>
      <c r="DA470" s="256" cm="1">
        <f t="array" aca="1" ref="DA470" ca="1">_xlfn.XLOOKUP($A470&amp;$B470,'[5]产值及收款计划（2026）'!$A:$A&amp;'[5]产值及收款计划（2026）'!$B:$B,'[5]产值及收款计划（2026）'!DA:DA)</f>
        <v>0</v>
      </c>
      <c r="DB470" s="256" cm="1">
        <f t="array" aca="1" ref="DB470" ca="1">_xlfn.XLOOKUP($A470&amp;$B470,'[5]产值及收款计划（2026）'!$A:$A&amp;'[5]产值及收款计划（2026）'!$B:$B,'[5]产值及收款计划（2026）'!DB:DB)</f>
        <v>0</v>
      </c>
      <c r="DC470" s="256" cm="1">
        <f t="array" aca="1" ref="DC470" ca="1">_xlfn.XLOOKUP($A470&amp;$B470,'[5]产值及收款计划（2026）'!$A:$A&amp;'[5]产值及收款计划（2026）'!$B:$B,'[5]产值及收款计划（2026）'!DC:DC)</f>
        <v>0</v>
      </c>
      <c r="DD470" s="256" cm="1">
        <f t="array" aca="1" ref="DD470" ca="1">_xlfn.XLOOKUP($A470&amp;$B470,'[5]产值及收款计划（2026）'!$A:$A&amp;'[5]产值及收款计划（2026）'!$B:$B,'[5]产值及收款计划（2026）'!DD:DD)</f>
        <v>0</v>
      </c>
      <c r="DE470" s="256" cm="1">
        <f t="array" aca="1" ref="DE470" ca="1">_xlfn.XLOOKUP($A470&amp;$B470,'[5]产值及收款计划（2026）'!$A:$A&amp;'[5]产值及收款计划（2026）'!$B:$B,'[5]产值及收款计划（2026）'!DE:DE)</f>
        <v>0</v>
      </c>
      <c r="DF470" s="256" cm="1">
        <f t="array" aca="1" ref="DF470" ca="1">_xlfn.XLOOKUP($A470&amp;$B470,'[5]产值及收款计划（2026）'!$A:$A&amp;'[5]产值及收款计划（2026）'!$B:$B,'[5]产值及收款计划（2026）'!DF:DF)</f>
        <v>0</v>
      </c>
      <c r="DG470" s="256" cm="1">
        <f t="array" aca="1" ref="DG470" ca="1">_xlfn.XLOOKUP($A470&amp;$B470,'[5]产值及收款计划（2026）'!$A:$A&amp;'[5]产值及收款计划（2026）'!$B:$B,'[5]产值及收款计划（2026）'!DG:DG)</f>
        <v>0</v>
      </c>
      <c r="DH470" s="256" cm="1">
        <f t="array" aca="1" ref="DH470" ca="1">_xlfn.XLOOKUP($A470&amp;$B470,'[5]产值及收款计划（2026）'!$A:$A&amp;'[5]产值及收款计划（2026）'!$B:$B,'[5]产值及收款计划（2026）'!DH:DH)</f>
        <v>0</v>
      </c>
      <c r="DI470" s="256" cm="1">
        <f t="array" aca="1" ref="DI470" ca="1">_xlfn.XLOOKUP($A470&amp;$B470,'[5]产值及收款计划（2026）'!$A:$A&amp;'[5]产值及收款计划（2026）'!$B:$B,'[5]产值及收款计划（2026）'!DI:DI)</f>
        <v>0</v>
      </c>
      <c r="DJ470" s="256" cm="1">
        <f t="array" aca="1" ref="DJ470" ca="1">_xlfn.XLOOKUP($A470&amp;$B470,'[5]产值及收款计划（2026）'!$A:$A&amp;'[5]产值及收款计划（2026）'!$B:$B,'[5]产值及收款计划（2026）'!DJ:DJ)</f>
        <v>0</v>
      </c>
      <c r="DK470" s="256" cm="1">
        <f t="array" aca="1" ref="DK470" ca="1">_xlfn.XLOOKUP($A470&amp;$B470,'[5]产值及收款计划（2026）'!$A:$A&amp;'[5]产值及收款计划（2026）'!$B:$B,'[5]产值及收款计划（2026）'!DK:DK)</f>
        <v>0</v>
      </c>
      <c r="DL470" s="256" cm="1">
        <f t="array" aca="1" ref="DL470" ca="1">_xlfn.XLOOKUP($A470&amp;$B470,'[5]产值及收款计划（2026）'!$A:$A&amp;'[5]产值及收款计划（2026）'!$B:$B,'[5]产值及收款计划（2026）'!DL:DL)</f>
        <v>0</v>
      </c>
      <c r="DM470" s="264"/>
      <c r="DN470" s="250"/>
    </row>
    <row r="471" spans="1:118" ht="20.25" x14ac:dyDescent="0.15">
      <c r="A471" s="254">
        <f t="shared" ca="1" si="25"/>
        <v>50</v>
      </c>
      <c r="B471" s="254" t="s">
        <v>29</v>
      </c>
      <c r="C471" s="255" t="str" cm="1">
        <f t="array" aca="1" ref="C471" ca="1">_xlfn.XLOOKUP($A471&amp;$B471,'[5]产值及收款计划（2026）'!$A:$A&amp;'[5]产值及收款计划（2026）'!$B:$B,'[5]产值及收款计划（2026）'!C:C)</f>
        <v>ZHT2022071500055</v>
      </c>
      <c r="D471" s="255" t="str" cm="1">
        <f t="array" aca="1" ref="D471" ca="1">_xlfn.XLOOKUP($A471&amp;$B471,'[5]产值及收款计划（2026）'!$A:$A&amp;'[5]产值及收款计划（2026）'!$B:$B,'[5]产值及收款计划（2026）'!D:D)</f>
        <v>环莞快速路三期莞深高速至东部快速路段工程 -3标</v>
      </c>
      <c r="E471" s="256" cm="1">
        <f t="array" aca="1" ref="E471" ca="1">_xlfn.XLOOKUP($A471&amp;$B471,'[5]产值及收款计划（2026）'!$A:$A&amp;'[5]产值及收款计划（2026）'!$B:$B,'[5]产值及收款计划（2026）'!E:E)</f>
        <v>35.387300000000003</v>
      </c>
      <c r="F471" s="256" cm="1">
        <f t="array" aca="1" ref="F471" ca="1">_xlfn.XLOOKUP($A471&amp;$B471,'[5]产值及收款计划（2026）'!$A:$A&amp;'[5]产值及收款计划（2026）'!$B:$B,'[5]产值及收款计划（2026）'!F:F)</f>
        <v>24.584265056</v>
      </c>
      <c r="G471" s="256" cm="1">
        <f t="array" aca="1" ref="G471" ca="1">_xlfn.XLOOKUP($A471&amp;$B471,'[5]产值及收款计划（2026）'!$A:$A&amp;'[5]产值及收款计划（2026）'!$B:$B,'[5]产值及收款计划（2026）'!G:G)</f>
        <v>24.584265056</v>
      </c>
      <c r="H471" s="256" cm="1">
        <f t="array" aca="1" ref="H471" ca="1">_xlfn.XLOOKUP($A471&amp;$B471,'[5]产值及收款计划（2026）'!$A:$A&amp;'[5]产值及收款计划（2026）'!$B:$B,'[5]产值及收款计划（2026）'!H:H)</f>
        <v>24.584265056</v>
      </c>
      <c r="I471" s="257" cm="1">
        <f t="array" aca="1" ref="I471" ca="1">_xlfn.XLOOKUP($A471&amp;$B471,'[5]产值及收款计划（2026）'!$A:$A&amp;'[5]产值及收款计划（2026）'!$B:$B,'[5]产值及收款计划（2026）'!I:I)</f>
        <v>1</v>
      </c>
      <c r="J471" s="256" cm="1">
        <f t="array" aca="1" ref="J471" ca="1">_xlfn.XLOOKUP($A471&amp;$B471,'[5]产值及收款计划（2026）'!$A:$A&amp;'[5]产值及收款计划（2026）'!$B:$B,'[5]产值及收款计划（2026）'!J:J)</f>
        <v>0.06</v>
      </c>
      <c r="K471" s="256" cm="1">
        <f t="array" aca="1" ref="K471" ca="1">_xlfn.XLOOKUP($A471&amp;$B471,'[5]产值及收款计划（2026）'!$A:$A&amp;'[5]产值及收款计划（2026）'!$B:$B,'[5]产值及收款计划（2026）'!K:K)</f>
        <v>0</v>
      </c>
      <c r="L471" s="256" cm="1">
        <f t="array" aca="1" ref="L471" ca="1">_xlfn.XLOOKUP($A471&amp;$B471,'[5]产值及收款计划（2026）'!$A:$A&amp;'[5]产值及收款计划（2026）'!$B:$B,'[5]产值及收款计划（2026）'!L:L)</f>
        <v>0</v>
      </c>
      <c r="M471" s="256" t="str" cm="1">
        <f t="array" aca="1" ref="M471" ca="1">_xlfn.XLOOKUP($A471&amp;$B471,'[5]产值及收款计划（2026）'!$A:$A&amp;'[5]产值及收款计划（2026）'!$B:$B,'[5]产值及收款计划（2026）'!M:M)</f>
        <v>主导</v>
      </c>
      <c r="N471" s="256" t="str" cm="1">
        <f t="array" aca="1" ref="N471" ca="1">_xlfn.XLOOKUP($A471&amp;$B471,'[5]产值及收款计划（2026）'!$A:$A&amp;'[5]产值及收款计划（2026）'!$B:$B,'[5]产值及收款计划（2026）'!N:N)</f>
        <v>许清亮团队</v>
      </c>
      <c r="O471" s="256" t="str" cm="1">
        <f t="array" aca="1" ref="O471" ca="1">_xlfn.XLOOKUP($A471&amp;$B471,'[5]产值及收款计划（2026）'!$A:$A&amp;'[5]产值及收款计划（2026）'!$B:$B,'[5]产值及收款计划（2026）'!O:O)</f>
        <v>明艳丽</v>
      </c>
      <c r="P471" s="255" t="str" cm="1">
        <f t="array" aca="1" ref="P471" ca="1">_xlfn.XLOOKUP($A471&amp;$B471,'[5]产值及收款计划（2026）'!$A:$A&amp;'[5]产值及收款计划（2026）'!$B:$B,'[5]产值及收款计划（2026）'!P:P)</f>
        <v>在建</v>
      </c>
      <c r="Q471" s="256" cm="1">
        <f t="array" aca="1" ref="Q471" ca="1">_xlfn.XLOOKUP($A471&amp;$B471,'[5]产值及收款计划（2026）'!$A:$A&amp;'[5]产值及收款计划（2026）'!$B:$B,'[5]产值及收款计划（2026）'!Q:Q)</f>
        <v>0</v>
      </c>
      <c r="R471" s="256" cm="1">
        <f t="array" aca="1" ref="R471" ca="1">_xlfn.XLOOKUP($A471&amp;$B471,'[5]产值及收款计划（2026）'!$A:$A&amp;'[5]产值及收款计划（2026）'!$B:$B,'[5]产值及收款计划（2026）'!R:R)</f>
        <v>0</v>
      </c>
      <c r="S471" s="256" cm="1">
        <f t="array" aca="1" ref="S471" ca="1">_xlfn.XLOOKUP($A471&amp;$B471,'[5]产值及收款计划（2026）'!$A:$A&amp;'[5]产值及收款计划（2026）'!$B:$B,'[5]产值及收款计划（2026）'!S:S)</f>
        <v>0</v>
      </c>
      <c r="T471" s="256" cm="1">
        <f t="array" aca="1" ref="T471" ca="1">_xlfn.XLOOKUP($A471&amp;$B471,'[5]产值及收款计划（2026）'!$A:$A&amp;'[5]产值及收款计划（2026）'!$B:$B,'[5]产值及收款计划（2026）'!T:T)</f>
        <v>18.578333000000001</v>
      </c>
      <c r="U471" s="256" cm="1">
        <f t="array" aca="1" ref="U471" ca="1">_xlfn.XLOOKUP($A471&amp;$B471,'[5]产值及收款计划（2026）'!$A:$A&amp;'[5]产值及收款计划（2026）'!$B:$B,'[5]产值及收款计划（2026）'!U:U)</f>
        <v>0</v>
      </c>
      <c r="V471" s="256" cm="1">
        <f t="array" aca="1" ref="V471" ca="1">_xlfn.XLOOKUP($A471&amp;$B471,'[5]产值及收款计划（2026）'!$A:$A&amp;'[5]产值及收款计划（2026）'!$B:$B,'[5]产值及收款计划（2026）'!V:V)</f>
        <v>16.808966999999999</v>
      </c>
      <c r="W471" s="256" cm="1">
        <f t="array" aca="1" ref="W471" ca="1">_xlfn.XLOOKUP($A471&amp;$B471,'[5]产值及收款计划（2026）'!$A:$A&amp;'[5]产值及收款计划（2026）'!$B:$B,'[5]产值及收款计划（2026）'!W:W)</f>
        <v>0</v>
      </c>
      <c r="X471" s="256" cm="1">
        <f t="array" aca="1" ref="X471" ca="1">_xlfn.XLOOKUP($A471&amp;$B471,'[5]产值及收款计划（2026）'!$A:$A&amp;'[5]产值及收款计划（2026）'!$B:$B,'[5]产值及收款计划（2026）'!X:X)</f>
        <v>0</v>
      </c>
      <c r="Y471" s="256" cm="1">
        <f t="array" aca="1" ref="Y471" ca="1">_xlfn.XLOOKUP($A471&amp;$B471,'[5]产值及收款计划（2026）'!$A:$A&amp;'[5]产值及收款计划（2026）'!$B:$B,'[5]产值及收款计划（2026）'!Y:Y)</f>
        <v>0</v>
      </c>
      <c r="Z471" s="256" cm="1">
        <f t="array" aca="1" ref="Z471" ca="1">_xlfn.XLOOKUP($A471&amp;$B471,'[5]产值及收款计划（2026）'!$A:$A&amp;'[5]产值及收款计划（2026）'!$B:$B,'[5]产值及收款计划（2026）'!Z:Z)</f>
        <v>0</v>
      </c>
      <c r="AA471" s="256" cm="1">
        <f t="array" aca="1" ref="AA471" ca="1">_xlfn.XLOOKUP($A471&amp;$B471,'[5]产值及收款计划（2026）'!$A:$A&amp;'[5]产值及收款计划（2026）'!$B:$B,'[5]产值及收款计划（2026）'!AA:AA)</f>
        <v>0</v>
      </c>
      <c r="AB471" s="256" cm="1">
        <f t="array" aca="1" ref="AB471" ca="1">_xlfn.XLOOKUP($A471&amp;$B471,'[5]产值及收款计划（2026）'!$A:$A&amp;'[5]产值及收款计划（2026）'!$B:$B,'[5]产值及收款计划（2026）'!AB:AB)</f>
        <v>0</v>
      </c>
      <c r="AC471" s="256" cm="1">
        <f t="array" aca="1" ref="AC471" ca="1">_xlfn.XLOOKUP($A471&amp;$B471,'[5]产值及收款计划（2026）'!$A:$A&amp;'[5]产值及收款计划（2026）'!$B:$B,'[5]产值及收款计划（2026）'!AC:AC)</f>
        <v>0</v>
      </c>
      <c r="AD471" s="256" cm="1">
        <f t="array" aca="1" ref="AD471" ca="1">_xlfn.XLOOKUP($A471&amp;$B471,'[5]产值及收款计划（2026）'!$A:$A&amp;'[5]产值及收款计划（2026）'!$B:$B,'[5]产值及收款计划（2026）'!AD:AD)</f>
        <v>0</v>
      </c>
      <c r="AE471" s="256" cm="1">
        <f t="array" aca="1" ref="AE471" ca="1">_xlfn.XLOOKUP($A471&amp;$B471,'[5]产值及收款计划（2026）'!$A:$A&amp;'[5]产值及收款计划（2026）'!$B:$B,'[5]产值及收款计划（2026）'!AE:AE)</f>
        <v>0</v>
      </c>
      <c r="AF471" s="256" cm="1">
        <f t="array" aca="1" ref="AF471" ca="1">_xlfn.XLOOKUP($A471&amp;$B471,'[5]产值及收款计划（2026）'!$A:$A&amp;'[5]产值及收款计划（2026）'!$B:$B,'[5]产值及收款计划（2026）'!AF:AF)</f>
        <v>0</v>
      </c>
      <c r="AG471" s="256" cm="1">
        <f t="array" aca="1" ref="AG471" ca="1">_xlfn.XLOOKUP($A471&amp;$B471,'[5]产值及收款计划（2026）'!$A:$A&amp;'[5]产值及收款计划（2026）'!$B:$B,'[5]产值及收款计划（2026）'!AG:AG)</f>
        <v>0</v>
      </c>
      <c r="AH471" s="256" cm="1">
        <f t="array" aca="1" ref="AH471" ca="1">_xlfn.XLOOKUP($A471&amp;$B471,'[5]产值及收款计划（2026）'!$A:$A&amp;'[5]产值及收款计划（2026）'!$B:$B,'[5]产值及收款计划（2026）'!AH:AH)</f>
        <v>0</v>
      </c>
      <c r="AI471" s="256" cm="1">
        <f t="array" aca="1" ref="AI471" ca="1">_xlfn.XLOOKUP($A471&amp;$B471,'[5]产值及收款计划（2026）'!$A:$A&amp;'[5]产值及收款计划（2026）'!$B:$B,'[5]产值及收款计划（2026）'!AI:AI)</f>
        <v>0</v>
      </c>
      <c r="AJ471" s="256" cm="1">
        <f t="array" aca="1" ref="AJ471" ca="1">_xlfn.XLOOKUP($A471&amp;$B471,'[5]产值及收款计划（2026）'!$A:$A&amp;'[5]产值及收款计划（2026）'!$B:$B,'[5]产值及收款计划（2026）'!AJ:AJ)</f>
        <v>0</v>
      </c>
      <c r="AK471" s="256" cm="1">
        <f t="array" aca="1" ref="AK471" ca="1">_xlfn.XLOOKUP($A471&amp;$B471,'[5]产值及收款计划（2026）'!$A:$A&amp;'[5]产值及收款计划（2026）'!$B:$B,'[5]产值及收款计划（2026）'!AK:AK)</f>
        <v>0</v>
      </c>
      <c r="AL471" s="256" cm="1">
        <f t="array" aca="1" ref="AL471" ca="1">_xlfn.XLOOKUP($A471&amp;$B471,'[5]产值及收款计划（2026）'!$A:$A&amp;'[5]产值及收款计划（2026）'!$B:$B,'[5]产值及收款计划（2026）'!AL:AL)</f>
        <v>0</v>
      </c>
      <c r="AM471" s="263" t="e" cm="1">
        <f t="array" aca="1" ref="AM471" ca="1">_xlfn.LET(_xlpm.勾选月份状态数组,TRANSPOSE('PPT(12-15页）-TOP10'!$A$3:$A$14),_xlpm.选择数据区,IF('PPT(12-15页）-TOP10'!$E$3="收款",$BA471:$BL471,$AA471:$AL471),SUM(_xlfn._xlws.FILTER(_xlpm.选择数据区,_xlpm.勾选月份状态数组,"")))</f>
        <v>#NAME?</v>
      </c>
      <c r="AN471" s="256" t="e" cm="1">
        <f t="array" aca="1" ref="AN471" ca="1">_xlfn.LET(_xlpm.勾选月份状态数组,TRANSPOSE('PPT(12-15页）-TOP10'!$A$3:$A$14),_xlpm.选择数据区,IF('PPT(12-15页）-TOP10'!$E$3="收款",$DA471:$DL471,$CA471:$CL471),SUM(_xlfn._xlws.FILTER(_xlpm.选择数据区,_xlpm.勾选月份状态数组,"")))</f>
        <v>#NAME?</v>
      </c>
      <c r="AO471" s="256">
        <f ca="1">SUM(CA471:CC471)+SUM(AD471:AL471)</f>
        <v>0</v>
      </c>
      <c r="AP471" s="256"/>
      <c r="AQ471" s="256"/>
      <c r="AR471" s="256"/>
      <c r="AS471" s="256" cm="1">
        <f t="array" aca="1" ref="AS471" ca="1">_xlfn.XLOOKUP($A471&amp;$B471,'[5]产值及收款计划（2026）'!$A:$A&amp;'[5]产值及收款计划（2026）'!$B:$B,'[5]产值及收款计划（2026）'!AS:AS)</f>
        <v>0</v>
      </c>
      <c r="AT471" s="256" cm="1">
        <f t="array" aca="1" ref="AT471" ca="1">_xlfn.XLOOKUP($A471&amp;$B471,'[5]产值及收款计划（2026）'!$A:$A&amp;'[5]产值及收款计划（2026）'!$B:$B,'[5]产值及收款计划（2026）'!AT:AT)</f>
        <v>0</v>
      </c>
      <c r="AU471" s="256" cm="1">
        <f t="array" aca="1" ref="AU471" ca="1">_xlfn.XLOOKUP($A471&amp;$B471,'[5]产值及收款计划（2026）'!$A:$A&amp;'[5]产值及收款计划（2026）'!$B:$B,'[5]产值及收款计划（2026）'!AU:AU)</f>
        <v>0</v>
      </c>
      <c r="AV471" s="256" cm="1">
        <f t="array" aca="1" ref="AV471" ca="1">_xlfn.XLOOKUP($A471&amp;$B471,'[5]产值及收款计划（2026）'!$A:$A&amp;'[5]产值及收款计划（2026）'!$B:$B,'[5]产值及收款计划（2026）'!AV:AV)</f>
        <v>0</v>
      </c>
      <c r="AW471" s="256" cm="1">
        <f t="array" aca="1" ref="AW471" ca="1">_xlfn.XLOOKUP($A471&amp;$B471,'[5]产值及收款计划（2026）'!$A:$A&amp;'[5]产值及收款计划（2026）'!$B:$B,'[5]产值及收款计划（2026）'!AW:AW)</f>
        <v>14.154920000000001</v>
      </c>
      <c r="AX471" s="256" cm="1">
        <f t="array" aca="1" ref="AX471" ca="1">_xlfn.XLOOKUP($A471&amp;$B471,'[5]产值及收款计划（2026）'!$A:$A&amp;'[5]产值及收款计划（2026）'!$B:$B,'[5]产值及收款计划（2026）'!AX:AX)</f>
        <v>0</v>
      </c>
      <c r="AY471" s="256" cm="1">
        <f t="array" aca="1" ref="AY471" ca="1">_xlfn.XLOOKUP($A471&amp;$B471,'[5]产值及收款计划（2026）'!$A:$A&amp;'[5]产值及收款计划（2026）'!$B:$B,'[5]产值及收款计划（2026）'!AY:AY)</f>
        <v>21.232379999999999</v>
      </c>
      <c r="AZ471" s="256" cm="1">
        <f t="array" aca="1" ref="AZ471" ca="1">_xlfn.XLOOKUP($A471&amp;$B471,'[5]产值及收款计划（2026）'!$A:$A&amp;'[5]产值及收款计划（2026）'!$B:$B,'[5]产值及收款计划（2026）'!AZ:AZ)</f>
        <v>4.423413</v>
      </c>
      <c r="BA471" s="256" cm="1">
        <f t="array" aca="1" ref="BA471" ca="1">_xlfn.XLOOKUP($A471&amp;$B471,'[5]产值及收款计划（2026）'!$A:$A&amp;'[5]产值及收款计划（2026）'!$B:$B,'[5]产值及收款计划（2026）'!BA:BA)</f>
        <v>0</v>
      </c>
      <c r="BB471" s="256" cm="1">
        <f t="array" aca="1" ref="BB471" ca="1">_xlfn.XLOOKUP($A471&amp;$B471,'[5]产值及收款计划（2026）'!$A:$A&amp;'[5]产值及收款计划（2026）'!$B:$B,'[5]产值及收款计划（2026）'!BB:BB)</f>
        <v>0</v>
      </c>
      <c r="BC471" s="256" cm="1">
        <f t="array" aca="1" ref="BC471" ca="1">_xlfn.XLOOKUP($A471&amp;$B471,'[5]产值及收款计划（2026）'!$A:$A&amp;'[5]产值及收款计划（2026）'!$B:$B,'[5]产值及收款计划（2026）'!BC:BC)</f>
        <v>0</v>
      </c>
      <c r="BD471" s="256" cm="1">
        <f t="array" aca="1" ref="BD471" ca="1">_xlfn.XLOOKUP($A471&amp;$B471,'[5]产值及收款计划（2026）'!$A:$A&amp;'[5]产值及收款计划（2026）'!$B:$B,'[5]产值及收款计划（2026）'!BD:BD)</f>
        <v>0</v>
      </c>
      <c r="BE471" s="256" cm="1">
        <f t="array" aca="1" ref="BE471" ca="1">_xlfn.XLOOKUP($A471&amp;$B471,'[5]产值及收款计划（2026）'!$A:$A&amp;'[5]产值及收款计划（2026）'!$B:$B,'[5]产值及收款计划（2026）'!BE:BE)</f>
        <v>0</v>
      </c>
      <c r="BF471" s="256" cm="1">
        <f t="array" aca="1" ref="BF471" ca="1">_xlfn.XLOOKUP($A471&amp;$B471,'[5]产值及收款计划（2026）'!$A:$A&amp;'[5]产值及收款计划（2026）'!$B:$B,'[5]产值及收款计划（2026）'!BF:BF)</f>
        <v>0</v>
      </c>
      <c r="BG471" s="256" cm="1">
        <f t="array" aca="1" ref="BG471" ca="1">_xlfn.XLOOKUP($A471&amp;$B471,'[5]产值及收款计划（2026）'!$A:$A&amp;'[5]产值及收款计划（2026）'!$B:$B,'[5]产值及收款计划（2026）'!BG:BG)</f>
        <v>0</v>
      </c>
      <c r="BH471" s="256" cm="1">
        <f t="array" aca="1" ref="BH471" ca="1">_xlfn.XLOOKUP($A471&amp;$B471,'[5]产值及收款计划（2026）'!$A:$A&amp;'[5]产值及收款计划（2026）'!$B:$B,'[5]产值及收款计划（2026）'!BH:BH)</f>
        <v>0</v>
      </c>
      <c r="BI471" s="256" cm="1">
        <f t="array" aca="1" ref="BI471" ca="1">_xlfn.XLOOKUP($A471&amp;$B471,'[5]产值及收款计划（2026）'!$A:$A&amp;'[5]产值及收款计划（2026）'!$B:$B,'[5]产值及收款计划（2026）'!BI:BI)</f>
        <v>0</v>
      </c>
      <c r="BJ471" s="256" cm="1">
        <f t="array" aca="1" ref="BJ471" ca="1">_xlfn.XLOOKUP($A471&amp;$B471,'[5]产值及收款计划（2026）'!$A:$A&amp;'[5]产值及收款计划（2026）'!$B:$B,'[5]产值及收款计划（2026）'!BJ:BJ)</f>
        <v>0</v>
      </c>
      <c r="BK471" s="256" cm="1">
        <f t="array" aca="1" ref="BK471" ca="1">_xlfn.XLOOKUP($A471&amp;$B471,'[5]产值及收款计划（2026）'!$A:$A&amp;'[5]产值及收款计划（2026）'!$B:$B,'[5]产值及收款计划（2026）'!BK:BK)</f>
        <v>0</v>
      </c>
      <c r="BL471" s="256" cm="1">
        <f t="array" aca="1" ref="BL471" ca="1">_xlfn.XLOOKUP($A471&amp;$B471,'[5]产值及收款计划（2026）'!$A:$A&amp;'[5]产值及收款计划（2026）'!$B:$B,'[5]产值及收款计划（2026）'!BL:BL)</f>
        <v>0</v>
      </c>
      <c r="BM471" s="256"/>
      <c r="BN471" s="256"/>
      <c r="BO471" s="256"/>
      <c r="BP471" s="256"/>
      <c r="BQ471" s="255" t="str" cm="1">
        <f t="array" aca="1" ref="BQ471" ca="1">_xlfn.XLOOKUP($A471&amp;$B471,'[5]产值及收款计划（2026）'!$A:$A&amp;'[5]产值及收款计划（2026）'!$B:$B,'[5]产值及收款计划（2026）'!BQ:BQ)</f>
        <v>中铁十五局集团有限公司东莞市环莞快速路三期莞深高速至东部快速路段工程土建三标项目经理部</v>
      </c>
      <c r="BR471" s="256" cm="1">
        <f t="array" aca="1" ref="BR471" ca="1">_xlfn.XLOOKUP($A471&amp;$B471,'[5]产值及收款计划（2026）'!$A:$A&amp;'[5]产值及收款计划（2026）'!$B:$B,'[5]产值及收款计划（2026）'!BR:BR)</f>
        <v>0</v>
      </c>
      <c r="CA471" s="256" cm="1">
        <f t="array" aca="1" ref="CA471" ca="1">_xlfn.XLOOKUP($A471&amp;$B471,'[5]产值及收款计划（2026）'!$A:$A&amp;'[5]产值及收款计划（2026）'!$B:$B,'[5]产值及收款计划（2026）'!CA:CA)</f>
        <v>0</v>
      </c>
      <c r="CB471" s="256" cm="1">
        <f t="array" aca="1" ref="CB471" ca="1">_xlfn.XLOOKUP($A471&amp;$B471,'[5]产值及收款计划（2026）'!$A:$A&amp;'[5]产值及收款计划（2026）'!$B:$B,'[5]产值及收款计划（2026）'!CB:CB)</f>
        <v>0</v>
      </c>
      <c r="CC471" s="256" cm="1">
        <f t="array" aca="1" ref="CC471" ca="1">_xlfn.XLOOKUP($A471&amp;$B471,'[5]产值及收款计划（2026）'!$A:$A&amp;'[5]产值及收款计划（2026）'!$B:$B,'[5]产值及收款计划（2026）'!CC:CC)</f>
        <v>0</v>
      </c>
      <c r="CD471" s="256" cm="1">
        <f t="array" aca="1" ref="CD471" ca="1">_xlfn.XLOOKUP($A471&amp;$B471,'[5]产值及收款计划（2026）'!$A:$A&amp;'[5]产值及收款计划（2026）'!$B:$B,'[5]产值及收款计划（2026）'!CD:CD)</f>
        <v>0</v>
      </c>
      <c r="CE471" s="256" cm="1">
        <f t="array" aca="1" ref="CE471" ca="1">_xlfn.XLOOKUP($A471&amp;$B471,'[5]产值及收款计划（2026）'!$A:$A&amp;'[5]产值及收款计划（2026）'!$B:$B,'[5]产值及收款计划（2026）'!CE:CE)</f>
        <v>0</v>
      </c>
      <c r="CF471" s="256" cm="1">
        <f t="array" aca="1" ref="CF471" ca="1">_xlfn.XLOOKUP($A471&amp;$B471,'[5]产值及收款计划（2026）'!$A:$A&amp;'[5]产值及收款计划（2026）'!$B:$B,'[5]产值及收款计划（2026）'!CF:CF)</f>
        <v>0</v>
      </c>
      <c r="CG471" s="256" cm="1">
        <f t="array" aca="1" ref="CG471" ca="1">_xlfn.XLOOKUP($A471&amp;$B471,'[5]产值及收款计划（2026）'!$A:$A&amp;'[5]产值及收款计划（2026）'!$B:$B,'[5]产值及收款计划（2026）'!CG:CG)</f>
        <v>0</v>
      </c>
      <c r="CH471" s="256" cm="1">
        <f t="array" aca="1" ref="CH471" ca="1">_xlfn.XLOOKUP($A471&amp;$B471,'[5]产值及收款计划（2026）'!$A:$A&amp;'[5]产值及收款计划（2026）'!$B:$B,'[5]产值及收款计划（2026）'!CH:CH)</f>
        <v>0</v>
      </c>
      <c r="CI471" s="256" cm="1">
        <f t="array" aca="1" ref="CI471" ca="1">_xlfn.XLOOKUP($A471&amp;$B471,'[5]产值及收款计划（2026）'!$A:$A&amp;'[5]产值及收款计划（2026）'!$B:$B,'[5]产值及收款计划（2026）'!CI:CI)</f>
        <v>0</v>
      </c>
      <c r="CJ471" s="256" cm="1">
        <f t="array" aca="1" ref="CJ471" ca="1">_xlfn.XLOOKUP($A471&amp;$B471,'[5]产值及收款计划（2026）'!$A:$A&amp;'[5]产值及收款计划（2026）'!$B:$B,'[5]产值及收款计划（2026）'!CJ:CJ)</f>
        <v>0</v>
      </c>
      <c r="CK471" s="256" cm="1">
        <f t="array" aca="1" ref="CK471" ca="1">_xlfn.XLOOKUP($A471&amp;$B471,'[5]产值及收款计划（2026）'!$A:$A&amp;'[5]产值及收款计划（2026）'!$B:$B,'[5]产值及收款计划（2026）'!CK:CK)</f>
        <v>0</v>
      </c>
      <c r="CL471" s="256" cm="1">
        <f t="array" aca="1" ref="CL471" ca="1">_xlfn.XLOOKUP($A471&amp;$B471,'[5]产值及收款计划（2026）'!$A:$A&amp;'[5]产值及收款计划（2026）'!$B:$B,'[5]产值及收款计划（2026）'!CL:CL)</f>
        <v>0</v>
      </c>
      <c r="DA471" s="256" cm="1">
        <f t="array" aca="1" ref="DA471" ca="1">_xlfn.XLOOKUP($A471&amp;$B471,'[5]产值及收款计划（2026）'!$A:$A&amp;'[5]产值及收款计划（2026）'!$B:$B,'[5]产值及收款计划（2026）'!DA:DA)</f>
        <v>0</v>
      </c>
      <c r="DB471" s="256" cm="1">
        <f t="array" aca="1" ref="DB471" ca="1">_xlfn.XLOOKUP($A471&amp;$B471,'[5]产值及收款计划（2026）'!$A:$A&amp;'[5]产值及收款计划（2026）'!$B:$B,'[5]产值及收款计划（2026）'!DB:DB)</f>
        <v>0</v>
      </c>
      <c r="DC471" s="256" cm="1">
        <f t="array" aca="1" ref="DC471" ca="1">_xlfn.XLOOKUP($A471&amp;$B471,'[5]产值及收款计划（2026）'!$A:$A&amp;'[5]产值及收款计划（2026）'!$B:$B,'[5]产值及收款计划（2026）'!DC:DC)</f>
        <v>0</v>
      </c>
      <c r="DD471" s="256" cm="1">
        <f t="array" aca="1" ref="DD471" ca="1">_xlfn.XLOOKUP($A471&amp;$B471,'[5]产值及收款计划（2026）'!$A:$A&amp;'[5]产值及收款计划（2026）'!$B:$B,'[5]产值及收款计划（2026）'!DD:DD)</f>
        <v>0</v>
      </c>
      <c r="DE471" s="256" cm="1">
        <f t="array" aca="1" ref="DE471" ca="1">_xlfn.XLOOKUP($A471&amp;$B471,'[5]产值及收款计划（2026）'!$A:$A&amp;'[5]产值及收款计划（2026）'!$B:$B,'[5]产值及收款计划（2026）'!DE:DE)</f>
        <v>0</v>
      </c>
      <c r="DF471" s="256" cm="1">
        <f t="array" aca="1" ref="DF471" ca="1">_xlfn.XLOOKUP($A471&amp;$B471,'[5]产值及收款计划（2026）'!$A:$A&amp;'[5]产值及收款计划（2026）'!$B:$B,'[5]产值及收款计划（2026）'!DF:DF)</f>
        <v>0</v>
      </c>
      <c r="DG471" s="256" cm="1">
        <f t="array" aca="1" ref="DG471" ca="1">_xlfn.XLOOKUP($A471&amp;$B471,'[5]产值及收款计划（2026）'!$A:$A&amp;'[5]产值及收款计划（2026）'!$B:$B,'[5]产值及收款计划（2026）'!DG:DG)</f>
        <v>0</v>
      </c>
      <c r="DH471" s="256" cm="1">
        <f t="array" aca="1" ref="DH471" ca="1">_xlfn.XLOOKUP($A471&amp;$B471,'[5]产值及收款计划（2026）'!$A:$A&amp;'[5]产值及收款计划（2026）'!$B:$B,'[5]产值及收款计划（2026）'!DH:DH)</f>
        <v>0</v>
      </c>
      <c r="DI471" s="256" cm="1">
        <f t="array" aca="1" ref="DI471" ca="1">_xlfn.XLOOKUP($A471&amp;$B471,'[5]产值及收款计划（2026）'!$A:$A&amp;'[5]产值及收款计划（2026）'!$B:$B,'[5]产值及收款计划（2026）'!DI:DI)</f>
        <v>0</v>
      </c>
      <c r="DJ471" s="256" cm="1">
        <f t="array" aca="1" ref="DJ471" ca="1">_xlfn.XLOOKUP($A471&amp;$B471,'[5]产值及收款计划（2026）'!$A:$A&amp;'[5]产值及收款计划（2026）'!$B:$B,'[5]产值及收款计划（2026）'!DJ:DJ)</f>
        <v>0</v>
      </c>
      <c r="DK471" s="256" cm="1">
        <f t="array" aca="1" ref="DK471" ca="1">_xlfn.XLOOKUP($A471&amp;$B471,'[5]产值及收款计划（2026）'!$A:$A&amp;'[5]产值及收款计划（2026）'!$B:$B,'[5]产值及收款计划（2026）'!DK:DK)</f>
        <v>0</v>
      </c>
      <c r="DL471" s="256" cm="1">
        <f t="array" aca="1" ref="DL471" ca="1">_xlfn.XLOOKUP($A471&amp;$B471,'[5]产值及收款计划（2026）'!$A:$A&amp;'[5]产值及收款计划（2026）'!$B:$B,'[5]产值及收款计划（2026）'!DL:DL)</f>
        <v>0</v>
      </c>
      <c r="DM471" s="264"/>
      <c r="DN471" s="250"/>
    </row>
    <row r="472" spans="1:118" ht="20.25" x14ac:dyDescent="0.15">
      <c r="A472" s="254">
        <f t="shared" ca="1" si="25"/>
        <v>51</v>
      </c>
      <c r="B472" s="254" t="s">
        <v>29</v>
      </c>
      <c r="C472" s="255" t="str" cm="1">
        <f t="array" aca="1" ref="C472" ca="1">_xlfn.XLOOKUP($A472&amp;$B472,'[5]产值及收款计划（2026）'!$A:$A&amp;'[5]产值及收款计划（2026）'!$B:$B,'[5]产值及收款计划（2026）'!C:C)</f>
        <v>ZHT2022071500056</v>
      </c>
      <c r="D472" s="255" t="str" cm="1">
        <f t="array" aca="1" ref="D472" ca="1">_xlfn.XLOOKUP($A472&amp;$B472,'[5]产值及收款计划（2026）'!$A:$A&amp;'[5]产值及收款计划（2026）'!$B:$B,'[5]产值及收款计划（2026）'!D:D)</f>
        <v>环莞快速路三期莞深高速至东部快速路段工程-2标</v>
      </c>
      <c r="E472" s="256" cm="1">
        <f t="array" aca="1" ref="E472" ca="1">_xlfn.XLOOKUP($A472&amp;$B472,'[5]产值及收款计划（2026）'!$A:$A&amp;'[5]产值及收款计划（2026）'!$B:$B,'[5]产值及收款计划（2026）'!E:E)</f>
        <v>57.392400000000002</v>
      </c>
      <c r="F472" s="256" cm="1">
        <f t="array" aca="1" ref="F472" ca="1">_xlfn.XLOOKUP($A472&amp;$B472,'[5]产值及收款计划（2026）'!$A:$A&amp;'[5]产值及收款计划（2026）'!$B:$B,'[5]产值及收款计划（2026）'!F:F)</f>
        <v>39.871648127999997</v>
      </c>
      <c r="G472" s="256" cm="1">
        <f t="array" aca="1" ref="G472" ca="1">_xlfn.XLOOKUP($A472&amp;$B472,'[5]产值及收款计划（2026）'!$A:$A&amp;'[5]产值及收款计划（2026）'!$B:$B,'[5]产值及收款计划（2026）'!G:G)</f>
        <v>39.871648127999997</v>
      </c>
      <c r="H472" s="256" cm="1">
        <f t="array" aca="1" ref="H472" ca="1">_xlfn.XLOOKUP($A472&amp;$B472,'[5]产值及收款计划（2026）'!$A:$A&amp;'[5]产值及收款计划（2026）'!$B:$B,'[5]产值及收款计划（2026）'!H:H)</f>
        <v>39.871648127999997</v>
      </c>
      <c r="I472" s="257" cm="1">
        <f t="array" aca="1" ref="I472" ca="1">_xlfn.XLOOKUP($A472&amp;$B472,'[5]产值及收款计划（2026）'!$A:$A&amp;'[5]产值及收款计划（2026）'!$B:$B,'[5]产值及收款计划（2026）'!I:I)</f>
        <v>1</v>
      </c>
      <c r="J472" s="256" cm="1">
        <f t="array" aca="1" ref="J472" ca="1">_xlfn.XLOOKUP($A472&amp;$B472,'[5]产值及收款计划（2026）'!$A:$A&amp;'[5]产值及收款计划（2026）'!$B:$B,'[5]产值及收款计划（2026）'!J:J)</f>
        <v>0.06</v>
      </c>
      <c r="K472" s="256" cm="1">
        <f t="array" aca="1" ref="K472" ca="1">_xlfn.XLOOKUP($A472&amp;$B472,'[5]产值及收款计划（2026）'!$A:$A&amp;'[5]产值及收款计划（2026）'!$B:$B,'[5]产值及收款计划（2026）'!K:K)</f>
        <v>0</v>
      </c>
      <c r="L472" s="256" cm="1">
        <f t="array" aca="1" ref="L472" ca="1">_xlfn.XLOOKUP($A472&amp;$B472,'[5]产值及收款计划（2026）'!$A:$A&amp;'[5]产值及收款计划（2026）'!$B:$B,'[5]产值及收款计划（2026）'!L:L)</f>
        <v>0</v>
      </c>
      <c r="M472" s="256" t="str" cm="1">
        <f t="array" aca="1" ref="M472" ca="1">_xlfn.XLOOKUP($A472&amp;$B472,'[5]产值及收款计划（2026）'!$A:$A&amp;'[5]产值及收款计划（2026）'!$B:$B,'[5]产值及收款计划（2026）'!M:M)</f>
        <v>主导</v>
      </c>
      <c r="N472" s="256" t="str" cm="1">
        <f t="array" aca="1" ref="N472" ca="1">_xlfn.XLOOKUP($A472&amp;$B472,'[5]产值及收款计划（2026）'!$A:$A&amp;'[5]产值及收款计划（2026）'!$B:$B,'[5]产值及收款计划（2026）'!N:N)</f>
        <v>许清亮团队</v>
      </c>
      <c r="O472" s="256" t="str" cm="1">
        <f t="array" aca="1" ref="O472" ca="1">_xlfn.XLOOKUP($A472&amp;$B472,'[5]产值及收款计划（2026）'!$A:$A&amp;'[5]产值及收款计划（2026）'!$B:$B,'[5]产值及收款计划（2026）'!O:O)</f>
        <v>明艳丽</v>
      </c>
      <c r="P472" s="255" t="str" cm="1">
        <f t="array" aca="1" ref="P472" ca="1">_xlfn.XLOOKUP($A472&amp;$B472,'[5]产值及收款计划（2026）'!$A:$A&amp;'[5]产值及收款计划（2026）'!$B:$B,'[5]产值及收款计划（2026）'!P:P)</f>
        <v>在建</v>
      </c>
      <c r="Q472" s="256" cm="1">
        <f t="array" aca="1" ref="Q472" ca="1">_xlfn.XLOOKUP($A472&amp;$B472,'[5]产值及收款计划（2026）'!$A:$A&amp;'[5]产值及收款计划（2026）'!$B:$B,'[5]产值及收款计划（2026）'!Q:Q)</f>
        <v>0</v>
      </c>
      <c r="R472" s="256" cm="1">
        <f t="array" aca="1" ref="R472" ca="1">_xlfn.XLOOKUP($A472&amp;$B472,'[5]产值及收款计划（2026）'!$A:$A&amp;'[5]产值及收款计划（2026）'!$B:$B,'[5]产值及收款计划（2026）'!R:R)</f>
        <v>0</v>
      </c>
      <c r="S472" s="256" cm="1">
        <f t="array" aca="1" ref="S472" ca="1">_xlfn.XLOOKUP($A472&amp;$B472,'[5]产值及收款计划（2026）'!$A:$A&amp;'[5]产值及收款计划（2026）'!$B:$B,'[5]产值及收款计划（2026）'!S:S)</f>
        <v>0</v>
      </c>
      <c r="T472" s="256" cm="1">
        <f t="array" aca="1" ref="T472" ca="1">_xlfn.XLOOKUP($A472&amp;$B472,'[5]产值及收款计划（2026）'!$A:$A&amp;'[5]产值及收款计划（2026）'!$B:$B,'[5]产值及收款计划（2026）'!T:T)</f>
        <v>30.13101</v>
      </c>
      <c r="U472" s="256" cm="1">
        <f t="array" aca="1" ref="U472" ca="1">_xlfn.XLOOKUP($A472&amp;$B472,'[5]产值及收款计划（2026）'!$A:$A&amp;'[5]产值及收款计划（2026）'!$B:$B,'[5]产值及收款计划（2026）'!U:U)</f>
        <v>0</v>
      </c>
      <c r="V472" s="256" cm="1">
        <f t="array" aca="1" ref="V472" ca="1">_xlfn.XLOOKUP($A472&amp;$B472,'[5]产值及收款计划（2026）'!$A:$A&amp;'[5]产值及收款计划（2026）'!$B:$B,'[5]产值及收款计划（2026）'!V:V)</f>
        <v>27.261389999999999</v>
      </c>
      <c r="W472" s="256" cm="1">
        <f t="array" aca="1" ref="W472" ca="1">_xlfn.XLOOKUP($A472&amp;$B472,'[5]产值及收款计划（2026）'!$A:$A&amp;'[5]产值及收款计划（2026）'!$B:$B,'[5]产值及收款计划（2026）'!W:W)</f>
        <v>0</v>
      </c>
      <c r="X472" s="256" cm="1">
        <f t="array" aca="1" ref="X472" ca="1">_xlfn.XLOOKUP($A472&amp;$B472,'[5]产值及收款计划（2026）'!$A:$A&amp;'[5]产值及收款计划（2026）'!$B:$B,'[5]产值及收款计划（2026）'!X:X)</f>
        <v>0</v>
      </c>
      <c r="Y472" s="256" cm="1">
        <f t="array" aca="1" ref="Y472" ca="1">_xlfn.XLOOKUP($A472&amp;$B472,'[5]产值及收款计划（2026）'!$A:$A&amp;'[5]产值及收款计划（2026）'!$B:$B,'[5]产值及收款计划（2026）'!Y:Y)</f>
        <v>0</v>
      </c>
      <c r="Z472" s="256" cm="1">
        <f t="array" aca="1" ref="Z472" ca="1">_xlfn.XLOOKUP($A472&amp;$B472,'[5]产值及收款计划（2026）'!$A:$A&amp;'[5]产值及收款计划（2026）'!$B:$B,'[5]产值及收款计划（2026）'!Z:Z)</f>
        <v>0</v>
      </c>
      <c r="AA472" s="256" cm="1">
        <f t="array" aca="1" ref="AA472" ca="1">_xlfn.XLOOKUP($A472&amp;$B472,'[5]产值及收款计划（2026）'!$A:$A&amp;'[5]产值及收款计划（2026）'!$B:$B,'[5]产值及收款计划（2026）'!AA:AA)</f>
        <v>0</v>
      </c>
      <c r="AB472" s="256" cm="1">
        <f t="array" aca="1" ref="AB472" ca="1">_xlfn.XLOOKUP($A472&amp;$B472,'[5]产值及收款计划（2026）'!$A:$A&amp;'[5]产值及收款计划（2026）'!$B:$B,'[5]产值及收款计划（2026）'!AB:AB)</f>
        <v>0</v>
      </c>
      <c r="AC472" s="256" cm="1">
        <f t="array" aca="1" ref="AC472" ca="1">_xlfn.XLOOKUP($A472&amp;$B472,'[5]产值及收款计划（2026）'!$A:$A&amp;'[5]产值及收款计划（2026）'!$B:$B,'[5]产值及收款计划（2026）'!AC:AC)</f>
        <v>0</v>
      </c>
      <c r="AD472" s="256" cm="1">
        <f t="array" aca="1" ref="AD472" ca="1">_xlfn.XLOOKUP($A472&amp;$B472,'[5]产值及收款计划（2026）'!$A:$A&amp;'[5]产值及收款计划（2026）'!$B:$B,'[5]产值及收款计划（2026）'!AD:AD)</f>
        <v>0</v>
      </c>
      <c r="AE472" s="256" cm="1">
        <f t="array" aca="1" ref="AE472" ca="1">_xlfn.XLOOKUP($A472&amp;$B472,'[5]产值及收款计划（2026）'!$A:$A&amp;'[5]产值及收款计划（2026）'!$B:$B,'[5]产值及收款计划（2026）'!AE:AE)</f>
        <v>0</v>
      </c>
      <c r="AF472" s="256" cm="1">
        <f t="array" aca="1" ref="AF472" ca="1">_xlfn.XLOOKUP($A472&amp;$B472,'[5]产值及收款计划（2026）'!$A:$A&amp;'[5]产值及收款计划（2026）'!$B:$B,'[5]产值及收款计划（2026）'!AF:AF)</f>
        <v>0</v>
      </c>
      <c r="AG472" s="256" cm="1">
        <f t="array" aca="1" ref="AG472" ca="1">_xlfn.XLOOKUP($A472&amp;$B472,'[5]产值及收款计划（2026）'!$A:$A&amp;'[5]产值及收款计划（2026）'!$B:$B,'[5]产值及收款计划（2026）'!AG:AG)</f>
        <v>0</v>
      </c>
      <c r="AH472" s="256" cm="1">
        <f t="array" aca="1" ref="AH472" ca="1">_xlfn.XLOOKUP($A472&amp;$B472,'[5]产值及收款计划（2026）'!$A:$A&amp;'[5]产值及收款计划（2026）'!$B:$B,'[5]产值及收款计划（2026）'!AH:AH)</f>
        <v>0</v>
      </c>
      <c r="AI472" s="256" cm="1">
        <f t="array" aca="1" ref="AI472" ca="1">_xlfn.XLOOKUP($A472&amp;$B472,'[5]产值及收款计划（2026）'!$A:$A&amp;'[5]产值及收款计划（2026）'!$B:$B,'[5]产值及收款计划（2026）'!AI:AI)</f>
        <v>0</v>
      </c>
      <c r="AJ472" s="256" cm="1">
        <f t="array" aca="1" ref="AJ472" ca="1">_xlfn.XLOOKUP($A472&amp;$B472,'[5]产值及收款计划（2026）'!$A:$A&amp;'[5]产值及收款计划（2026）'!$B:$B,'[5]产值及收款计划（2026）'!AJ:AJ)</f>
        <v>0</v>
      </c>
      <c r="AK472" s="256" cm="1">
        <f t="array" aca="1" ref="AK472" ca="1">_xlfn.XLOOKUP($A472&amp;$B472,'[5]产值及收款计划（2026）'!$A:$A&amp;'[5]产值及收款计划（2026）'!$B:$B,'[5]产值及收款计划（2026）'!AK:AK)</f>
        <v>0</v>
      </c>
      <c r="AL472" s="256" cm="1">
        <f t="array" aca="1" ref="AL472" ca="1">_xlfn.XLOOKUP($A472&amp;$B472,'[5]产值及收款计划（2026）'!$A:$A&amp;'[5]产值及收款计划（2026）'!$B:$B,'[5]产值及收款计划（2026）'!AL:AL)</f>
        <v>0</v>
      </c>
      <c r="AM472" s="263" t="e" cm="1">
        <f t="array" aca="1" ref="AM472" ca="1">_xlfn.LET(_xlpm.勾选月份状态数组,TRANSPOSE('PPT(12-15页）-TOP10'!$A$3:$A$14),_xlpm.选择数据区,IF('PPT(12-15页）-TOP10'!$E$3="收款",$BA472:$BL472,$AA472:$AL472),SUM(_xlfn._xlws.FILTER(_xlpm.选择数据区,_xlpm.勾选月份状态数组,"")))</f>
        <v>#NAME?</v>
      </c>
      <c r="AN472" s="256" t="e" cm="1">
        <f t="array" aca="1" ref="AN472" ca="1">_xlfn.LET(_xlpm.勾选月份状态数组,TRANSPOSE('PPT(12-15页）-TOP10'!$A$3:$A$14),_xlpm.选择数据区,IF('PPT(12-15页）-TOP10'!$E$3="收款",$DA472:$DL472,$CA472:$CL472),SUM(_xlfn._xlws.FILTER(_xlpm.选择数据区,_xlpm.勾选月份状态数组,"")))</f>
        <v>#NAME?</v>
      </c>
      <c r="AO472" s="256">
        <f ca="1">SUM(CA472:CC472)+SUM(AD472:AL472)</f>
        <v>0</v>
      </c>
      <c r="AP472" s="256"/>
      <c r="AQ472" s="256"/>
      <c r="AR472" s="256"/>
      <c r="AS472" s="256" cm="1">
        <f t="array" aca="1" ref="AS472" ca="1">_xlfn.XLOOKUP($A472&amp;$B472,'[5]产值及收款计划（2026）'!$A:$A&amp;'[5]产值及收款计划（2026）'!$B:$B,'[5]产值及收款计划（2026）'!AS:AS)</f>
        <v>0</v>
      </c>
      <c r="AT472" s="256" cm="1">
        <f t="array" aca="1" ref="AT472" ca="1">_xlfn.XLOOKUP($A472&amp;$B472,'[5]产值及收款计划（2026）'!$A:$A&amp;'[5]产值及收款计划（2026）'!$B:$B,'[5]产值及收款计划（2026）'!AT:AT)</f>
        <v>0</v>
      </c>
      <c r="AU472" s="256" cm="1">
        <f t="array" aca="1" ref="AU472" ca="1">_xlfn.XLOOKUP($A472&amp;$B472,'[5]产值及收款计划（2026）'!$A:$A&amp;'[5]产值及收款计划（2026）'!$B:$B,'[5]产值及收款计划（2026）'!AU:AU)</f>
        <v>0</v>
      </c>
      <c r="AV472" s="256" cm="1">
        <f t="array" aca="1" ref="AV472" ca="1">_xlfn.XLOOKUP($A472&amp;$B472,'[5]产值及收款计划（2026）'!$A:$A&amp;'[5]产值及收款计划（2026）'!$B:$B,'[5]产值及收款计划（2026）'!AV:AV)</f>
        <v>0</v>
      </c>
      <c r="AW472" s="256" cm="1">
        <f t="array" aca="1" ref="AW472" ca="1">_xlfn.XLOOKUP($A472&amp;$B472,'[5]产值及收款计划（2026）'!$A:$A&amp;'[5]产值及收款计划（2026）'!$B:$B,'[5]产值及收款计划（2026）'!AW:AW)</f>
        <v>0</v>
      </c>
      <c r="AX472" s="256" cm="1">
        <f t="array" aca="1" ref="AX472" ca="1">_xlfn.XLOOKUP($A472&amp;$B472,'[5]产值及收款计划（2026）'!$A:$A&amp;'[5]产值及收款计划（2026）'!$B:$B,'[5]产值及收款计划（2026）'!AX:AX)</f>
        <v>0</v>
      </c>
      <c r="AY472" s="256" cm="1">
        <f t="array" aca="1" ref="AY472" ca="1">_xlfn.XLOOKUP($A472&amp;$B472,'[5]产值及收款计划（2026）'!$A:$A&amp;'[5]产值及收款计划（2026）'!$B:$B,'[5]产值及收款计划（2026）'!AY:AY)</f>
        <v>57.392400000000002</v>
      </c>
      <c r="AZ472" s="256" cm="1">
        <f t="array" aca="1" ref="AZ472" ca="1">_xlfn.XLOOKUP($A472&amp;$B472,'[5]产值及收款计划（2026）'!$A:$A&amp;'[5]产值及收款计划（2026）'!$B:$B,'[5]产值及收款计划（2026）'!AZ:AZ)</f>
        <v>30.13101</v>
      </c>
      <c r="BA472" s="256" cm="1">
        <f t="array" aca="1" ref="BA472" ca="1">_xlfn.XLOOKUP($A472&amp;$B472,'[5]产值及收款计划（2026）'!$A:$A&amp;'[5]产值及收款计划（2026）'!$B:$B,'[5]产值及收款计划（2026）'!BA:BA)</f>
        <v>0</v>
      </c>
      <c r="BB472" s="256" cm="1">
        <f t="array" aca="1" ref="BB472" ca="1">_xlfn.XLOOKUP($A472&amp;$B472,'[5]产值及收款计划（2026）'!$A:$A&amp;'[5]产值及收款计划（2026）'!$B:$B,'[5]产值及收款计划（2026）'!BB:BB)</f>
        <v>0</v>
      </c>
      <c r="BC472" s="256" cm="1">
        <f t="array" aca="1" ref="BC472" ca="1">_xlfn.XLOOKUP($A472&amp;$B472,'[5]产值及收款计划（2026）'!$A:$A&amp;'[5]产值及收款计划（2026）'!$B:$B,'[5]产值及收款计划（2026）'!BC:BC)</f>
        <v>0</v>
      </c>
      <c r="BD472" s="256" cm="1">
        <f t="array" aca="1" ref="BD472" ca="1">_xlfn.XLOOKUP($A472&amp;$B472,'[5]产值及收款计划（2026）'!$A:$A&amp;'[5]产值及收款计划（2026）'!$B:$B,'[5]产值及收款计划（2026）'!BD:BD)</f>
        <v>0</v>
      </c>
      <c r="BE472" s="256" cm="1">
        <f t="array" aca="1" ref="BE472" ca="1">_xlfn.XLOOKUP($A472&amp;$B472,'[5]产值及收款计划（2026）'!$A:$A&amp;'[5]产值及收款计划（2026）'!$B:$B,'[5]产值及收款计划（2026）'!BE:BE)</f>
        <v>0</v>
      </c>
      <c r="BF472" s="256" cm="1">
        <f t="array" aca="1" ref="BF472" ca="1">_xlfn.XLOOKUP($A472&amp;$B472,'[5]产值及收款计划（2026）'!$A:$A&amp;'[5]产值及收款计划（2026）'!$B:$B,'[5]产值及收款计划（2026）'!BF:BF)</f>
        <v>0</v>
      </c>
      <c r="BG472" s="256" cm="1">
        <f t="array" aca="1" ref="BG472" ca="1">_xlfn.XLOOKUP($A472&amp;$B472,'[5]产值及收款计划（2026）'!$A:$A&amp;'[5]产值及收款计划（2026）'!$B:$B,'[5]产值及收款计划（2026）'!BG:BG)</f>
        <v>0</v>
      </c>
      <c r="BH472" s="256" cm="1">
        <f t="array" aca="1" ref="BH472" ca="1">_xlfn.XLOOKUP($A472&amp;$B472,'[5]产值及收款计划（2026）'!$A:$A&amp;'[5]产值及收款计划（2026）'!$B:$B,'[5]产值及收款计划（2026）'!BH:BH)</f>
        <v>0</v>
      </c>
      <c r="BI472" s="256" cm="1">
        <f t="array" aca="1" ref="BI472" ca="1">_xlfn.XLOOKUP($A472&amp;$B472,'[5]产值及收款计划（2026）'!$A:$A&amp;'[5]产值及收款计划（2026）'!$B:$B,'[5]产值及收款计划（2026）'!BI:BI)</f>
        <v>0</v>
      </c>
      <c r="BJ472" s="256" cm="1">
        <f t="array" aca="1" ref="BJ472" ca="1">_xlfn.XLOOKUP($A472&amp;$B472,'[5]产值及收款计划（2026）'!$A:$A&amp;'[5]产值及收款计划（2026）'!$B:$B,'[5]产值及收款计划（2026）'!BJ:BJ)</f>
        <v>0</v>
      </c>
      <c r="BK472" s="256" cm="1">
        <f t="array" aca="1" ref="BK472" ca="1">_xlfn.XLOOKUP($A472&amp;$B472,'[5]产值及收款计划（2026）'!$A:$A&amp;'[5]产值及收款计划（2026）'!$B:$B,'[5]产值及收款计划（2026）'!BK:BK)</f>
        <v>0</v>
      </c>
      <c r="BL472" s="256" cm="1">
        <f t="array" aca="1" ref="BL472" ca="1">_xlfn.XLOOKUP($A472&amp;$B472,'[5]产值及收款计划（2026）'!$A:$A&amp;'[5]产值及收款计划（2026）'!$B:$B,'[5]产值及收款计划（2026）'!BL:BL)</f>
        <v>0</v>
      </c>
      <c r="BM472" s="256"/>
      <c r="BN472" s="256"/>
      <c r="BO472" s="256"/>
      <c r="BP472" s="256"/>
      <c r="BQ472" s="255" t="str" cm="1">
        <f t="array" aca="1" ref="BQ472" ca="1">_xlfn.XLOOKUP($A472&amp;$B472,'[5]产值及收款计划（2026）'!$A:$A&amp;'[5]产值及收款计划（2026）'!$B:$B,'[5]产值及收款计划（2026）'!BQ:BQ)</f>
        <v>中铁大桥局集团有限公司第四工程分公司路三期莞深高速至东部快速路段工程土建三标项目经理部</v>
      </c>
      <c r="BR472" s="256" cm="1">
        <f t="array" aca="1" ref="BR472" ca="1">_xlfn.XLOOKUP($A472&amp;$B472,'[5]产值及收款计划（2026）'!$A:$A&amp;'[5]产值及收款计划（2026）'!$B:$B,'[5]产值及收款计划（2026）'!BR:BR)</f>
        <v>0</v>
      </c>
      <c r="CA472" s="256" cm="1">
        <f t="array" aca="1" ref="CA472" ca="1">_xlfn.XLOOKUP($A472&amp;$B472,'[5]产值及收款计划（2026）'!$A:$A&amp;'[5]产值及收款计划（2026）'!$B:$B,'[5]产值及收款计划（2026）'!CA:CA)</f>
        <v>0</v>
      </c>
      <c r="CB472" s="256" cm="1">
        <f t="array" aca="1" ref="CB472" ca="1">_xlfn.XLOOKUP($A472&amp;$B472,'[5]产值及收款计划（2026）'!$A:$A&amp;'[5]产值及收款计划（2026）'!$B:$B,'[5]产值及收款计划（2026）'!CB:CB)</f>
        <v>0</v>
      </c>
      <c r="CC472" s="256" cm="1">
        <f t="array" aca="1" ref="CC472" ca="1">_xlfn.XLOOKUP($A472&amp;$B472,'[5]产值及收款计划（2026）'!$A:$A&amp;'[5]产值及收款计划（2026）'!$B:$B,'[5]产值及收款计划（2026）'!CC:CC)</f>
        <v>0</v>
      </c>
      <c r="CD472" s="256" cm="1">
        <f t="array" aca="1" ref="CD472" ca="1">_xlfn.XLOOKUP($A472&amp;$B472,'[5]产值及收款计划（2026）'!$A:$A&amp;'[5]产值及收款计划（2026）'!$B:$B,'[5]产值及收款计划（2026）'!CD:CD)</f>
        <v>0</v>
      </c>
      <c r="CE472" s="256" cm="1">
        <f t="array" aca="1" ref="CE472" ca="1">_xlfn.XLOOKUP($A472&amp;$B472,'[5]产值及收款计划（2026）'!$A:$A&amp;'[5]产值及收款计划（2026）'!$B:$B,'[5]产值及收款计划（2026）'!CE:CE)</f>
        <v>0</v>
      </c>
      <c r="CF472" s="256" cm="1">
        <f t="array" aca="1" ref="CF472" ca="1">_xlfn.XLOOKUP($A472&amp;$B472,'[5]产值及收款计划（2026）'!$A:$A&amp;'[5]产值及收款计划（2026）'!$B:$B,'[5]产值及收款计划（2026）'!CF:CF)</f>
        <v>0</v>
      </c>
      <c r="CG472" s="256" cm="1">
        <f t="array" aca="1" ref="CG472" ca="1">_xlfn.XLOOKUP($A472&amp;$B472,'[5]产值及收款计划（2026）'!$A:$A&amp;'[5]产值及收款计划（2026）'!$B:$B,'[5]产值及收款计划（2026）'!CG:CG)</f>
        <v>0</v>
      </c>
      <c r="CH472" s="256" cm="1">
        <f t="array" aca="1" ref="CH472" ca="1">_xlfn.XLOOKUP($A472&amp;$B472,'[5]产值及收款计划（2026）'!$A:$A&amp;'[5]产值及收款计划（2026）'!$B:$B,'[5]产值及收款计划（2026）'!CH:CH)</f>
        <v>0</v>
      </c>
      <c r="CI472" s="256" cm="1">
        <f t="array" aca="1" ref="CI472" ca="1">_xlfn.XLOOKUP($A472&amp;$B472,'[5]产值及收款计划（2026）'!$A:$A&amp;'[5]产值及收款计划（2026）'!$B:$B,'[5]产值及收款计划（2026）'!CI:CI)</f>
        <v>0</v>
      </c>
      <c r="CJ472" s="256" cm="1">
        <f t="array" aca="1" ref="CJ472" ca="1">_xlfn.XLOOKUP($A472&amp;$B472,'[5]产值及收款计划（2026）'!$A:$A&amp;'[5]产值及收款计划（2026）'!$B:$B,'[5]产值及收款计划（2026）'!CJ:CJ)</f>
        <v>0</v>
      </c>
      <c r="CK472" s="256" cm="1">
        <f t="array" aca="1" ref="CK472" ca="1">_xlfn.XLOOKUP($A472&amp;$B472,'[5]产值及收款计划（2026）'!$A:$A&amp;'[5]产值及收款计划（2026）'!$B:$B,'[5]产值及收款计划（2026）'!CK:CK)</f>
        <v>0</v>
      </c>
      <c r="CL472" s="256" cm="1">
        <f t="array" aca="1" ref="CL472" ca="1">_xlfn.XLOOKUP($A472&amp;$B472,'[5]产值及收款计划（2026）'!$A:$A&amp;'[5]产值及收款计划（2026）'!$B:$B,'[5]产值及收款计划（2026）'!CL:CL)</f>
        <v>0</v>
      </c>
      <c r="DA472" s="256" cm="1">
        <f t="array" aca="1" ref="DA472" ca="1">_xlfn.XLOOKUP($A472&amp;$B472,'[5]产值及收款计划（2026）'!$A:$A&amp;'[5]产值及收款计划（2026）'!$B:$B,'[5]产值及收款计划（2026）'!DA:DA)</f>
        <v>0</v>
      </c>
      <c r="DB472" s="256" cm="1">
        <f t="array" aca="1" ref="DB472" ca="1">_xlfn.XLOOKUP($A472&amp;$B472,'[5]产值及收款计划（2026）'!$A:$A&amp;'[5]产值及收款计划（2026）'!$B:$B,'[5]产值及收款计划（2026）'!DB:DB)</f>
        <v>0</v>
      </c>
      <c r="DC472" s="256" cm="1">
        <f t="array" aca="1" ref="DC472" ca="1">_xlfn.XLOOKUP($A472&amp;$B472,'[5]产值及收款计划（2026）'!$A:$A&amp;'[5]产值及收款计划（2026）'!$B:$B,'[5]产值及收款计划（2026）'!DC:DC)</f>
        <v>0</v>
      </c>
      <c r="DD472" s="256" cm="1">
        <f t="array" aca="1" ref="DD472" ca="1">_xlfn.XLOOKUP($A472&amp;$B472,'[5]产值及收款计划（2026）'!$A:$A&amp;'[5]产值及收款计划（2026）'!$B:$B,'[5]产值及收款计划（2026）'!DD:DD)</f>
        <v>0</v>
      </c>
      <c r="DE472" s="256" cm="1">
        <f t="array" aca="1" ref="DE472" ca="1">_xlfn.XLOOKUP($A472&amp;$B472,'[5]产值及收款计划（2026）'!$A:$A&amp;'[5]产值及收款计划（2026）'!$B:$B,'[5]产值及收款计划（2026）'!DE:DE)</f>
        <v>0</v>
      </c>
      <c r="DF472" s="256" cm="1">
        <f t="array" aca="1" ref="DF472" ca="1">_xlfn.XLOOKUP($A472&amp;$B472,'[5]产值及收款计划（2026）'!$A:$A&amp;'[5]产值及收款计划（2026）'!$B:$B,'[5]产值及收款计划（2026）'!DF:DF)</f>
        <v>0</v>
      </c>
      <c r="DG472" s="256" cm="1">
        <f t="array" aca="1" ref="DG472" ca="1">_xlfn.XLOOKUP($A472&amp;$B472,'[5]产值及收款计划（2026）'!$A:$A&amp;'[5]产值及收款计划（2026）'!$B:$B,'[5]产值及收款计划（2026）'!DG:DG)</f>
        <v>0</v>
      </c>
      <c r="DH472" s="256" cm="1">
        <f t="array" aca="1" ref="DH472" ca="1">_xlfn.XLOOKUP($A472&amp;$B472,'[5]产值及收款计划（2026）'!$A:$A&amp;'[5]产值及收款计划（2026）'!$B:$B,'[5]产值及收款计划（2026）'!DH:DH)</f>
        <v>0</v>
      </c>
      <c r="DI472" s="256" cm="1">
        <f t="array" aca="1" ref="DI472" ca="1">_xlfn.XLOOKUP($A472&amp;$B472,'[5]产值及收款计划（2026）'!$A:$A&amp;'[5]产值及收款计划（2026）'!$B:$B,'[5]产值及收款计划（2026）'!DI:DI)</f>
        <v>0</v>
      </c>
      <c r="DJ472" s="256" cm="1">
        <f t="array" aca="1" ref="DJ472" ca="1">_xlfn.XLOOKUP($A472&amp;$B472,'[5]产值及收款计划（2026）'!$A:$A&amp;'[5]产值及收款计划（2026）'!$B:$B,'[5]产值及收款计划（2026）'!DJ:DJ)</f>
        <v>0</v>
      </c>
      <c r="DK472" s="256" cm="1">
        <f t="array" aca="1" ref="DK472" ca="1">_xlfn.XLOOKUP($A472&amp;$B472,'[5]产值及收款计划（2026）'!$A:$A&amp;'[5]产值及收款计划（2026）'!$B:$B,'[5]产值及收款计划（2026）'!DK:DK)</f>
        <v>0</v>
      </c>
      <c r="DL472" s="256" cm="1">
        <f t="array" aca="1" ref="DL472" ca="1">_xlfn.XLOOKUP($A472&amp;$B472,'[5]产值及收款计划（2026）'!$A:$A&amp;'[5]产值及收款计划（2026）'!$B:$B,'[5]产值及收款计划（2026）'!DL:DL)</f>
        <v>0</v>
      </c>
      <c r="DM472" s="264"/>
      <c r="DN472" s="250"/>
    </row>
    <row r="473" spans="1:118" ht="60.75" x14ac:dyDescent="0.15">
      <c r="A473" s="254">
        <f t="shared" ca="1" si="25"/>
        <v>52</v>
      </c>
      <c r="B473" s="254" t="s">
        <v>29</v>
      </c>
      <c r="C473" s="255" t="str" cm="1">
        <f t="array" aca="1" ref="C473" ca="1">_xlfn.XLOOKUP($A473&amp;$B473,'[5]产值及收款计划（2026）'!$A:$A&amp;'[5]产值及收款计划（2026）'!$B:$B,'[5]产值及收款计划（2026）'!C:C)</f>
        <v>ZHT2022102400089</v>
      </c>
      <c r="D473" s="255" t="str" cm="1">
        <f t="array" aca="1" ref="D473" ca="1">_xlfn.XLOOKUP($A473&amp;$B473,'[5]产值及收款计划（2026）'!$A:$A&amp;'[5]产值及收款计划（2026）'!$B:$B,'[5]产值及收款计划（2026）'!D:D)</f>
        <v>中信金融中心项目基于BIM的数字化技术研究</v>
      </c>
      <c r="E473" s="256" cm="1">
        <f t="array" aca="1" ref="E473" ca="1">_xlfn.XLOOKUP($A473&amp;$B473,'[5]产值及收款计划（2026）'!$A:$A&amp;'[5]产值及收款计划（2026）'!$B:$B,'[5]产值及收款计划（2026）'!E:E)</f>
        <v>455</v>
      </c>
      <c r="F473" s="256" cm="1">
        <f t="array" aca="1" ref="F473" ca="1">_xlfn.XLOOKUP($A473&amp;$B473,'[5]产值及收款计划（2026）'!$A:$A&amp;'[5]产值及收款计划（2026）'!$B:$B,'[5]产值及收款计划（2026）'!F:F)</f>
        <v>455</v>
      </c>
      <c r="G473" s="256" cm="1">
        <f t="array" aca="1" ref="G473" ca="1">_xlfn.XLOOKUP($A473&amp;$B473,'[5]产值及收款计划（2026）'!$A:$A&amp;'[5]产值及收款计划（2026）'!$B:$B,'[5]产值及收款计划（2026）'!G:G)</f>
        <v>455</v>
      </c>
      <c r="H473" s="256" cm="1">
        <f t="array" aca="1" ref="H473" ca="1">_xlfn.XLOOKUP($A473&amp;$B473,'[5]产值及收款计划（2026）'!$A:$A&amp;'[5]产值及收款计划（2026）'!$B:$B,'[5]产值及收款计划（2026）'!H:H)</f>
        <v>222.5</v>
      </c>
      <c r="I473" s="257" cm="1">
        <f t="array" aca="1" ref="I473" ca="1">_xlfn.XLOOKUP($A473&amp;$B473,'[5]产值及收款计划（2026）'!$A:$A&amp;'[5]产值及收款计划（2026）'!$B:$B,'[5]产值及收款计划（2026）'!I:I)</f>
        <v>0.48901098901098899</v>
      </c>
      <c r="J473" s="256" cm="1">
        <f t="array" aca="1" ref="J473" ca="1">_xlfn.XLOOKUP($A473&amp;$B473,'[5]产值及收款计划（2026）'!$A:$A&amp;'[5]产值及收款计划（2026）'!$B:$B,'[5]产值及收款计划（2026）'!J:J)</f>
        <v>0.06</v>
      </c>
      <c r="K473" s="256" cm="1">
        <f t="array" aca="1" ref="K473" ca="1">_xlfn.XLOOKUP($A473&amp;$B473,'[5]产值及收款计划（2026）'!$A:$A&amp;'[5]产值及收款计划（2026）'!$B:$B,'[5]产值及收款计划（2026）'!K:K)</f>
        <v>0</v>
      </c>
      <c r="L473" s="256" cm="1">
        <f t="array" aca="1" ref="L473" ca="1">_xlfn.XLOOKUP($A473&amp;$B473,'[5]产值及收款计划（2026）'!$A:$A&amp;'[5]产值及收款计划（2026）'!$B:$B,'[5]产值及收款计划（2026）'!L:L)</f>
        <v>0</v>
      </c>
      <c r="M473" s="256" t="str" cm="1">
        <f t="array" aca="1" ref="M473" ca="1">_xlfn.XLOOKUP($A473&amp;$B473,'[5]产值及收款计划（2026）'!$A:$A&amp;'[5]产值及收款计划（2026）'!$B:$B,'[5]产值及收款计划（2026）'!M:M)</f>
        <v>主导</v>
      </c>
      <c r="N473" s="256" t="str" cm="1">
        <f t="array" aca="1" ref="N473" ca="1">_xlfn.XLOOKUP($A473&amp;$B473,'[5]产值及收款计划（2026）'!$A:$A&amp;'[5]产值及收款计划（2026）'!$B:$B,'[5]产值及收款计划（2026）'!N:N)</f>
        <v>明艳丽团队</v>
      </c>
      <c r="O473" s="256" t="str" cm="1">
        <f t="array" aca="1" ref="O473" ca="1">_xlfn.XLOOKUP($A473&amp;$B473,'[5]产值及收款计划（2026）'!$A:$A&amp;'[5]产值及收款计划（2026）'!$B:$B,'[5]产值及收款计划（2026）'!O:O)</f>
        <v>陈健斐</v>
      </c>
      <c r="P473" s="255" t="str" cm="1">
        <f t="array" aca="1" ref="P473" ca="1">_xlfn.XLOOKUP($A473&amp;$B473,'[5]产值及收款计划（2026）'!$A:$A&amp;'[5]产值及收款计划（2026）'!$B:$B,'[5]产值及收款计划（2026）'!P:P)</f>
        <v>在建</v>
      </c>
      <c r="Q473" s="256" cm="1">
        <f t="array" aca="1" ref="Q473" ca="1">_xlfn.XLOOKUP($A473&amp;$B473,'[5]产值及收款计划（2026）'!$A:$A&amp;'[5]产值及收款计划（2026）'!$B:$B,'[5]产值及收款计划（2026）'!Q:Q)</f>
        <v>0</v>
      </c>
      <c r="R473" s="256" cm="1">
        <f t="array" aca="1" ref="R473" ca="1">_xlfn.XLOOKUP($A473&amp;$B473,'[5]产值及收款计划（2026）'!$A:$A&amp;'[5]产值及收款计划（2026）'!$B:$B,'[5]产值及收款计划（2026）'!R:R)</f>
        <v>0</v>
      </c>
      <c r="S473" s="256" cm="1">
        <f t="array" aca="1" ref="S473" ca="1">_xlfn.XLOOKUP($A473&amp;$B473,'[5]产值及收款计划（2026）'!$A:$A&amp;'[5]产值及收款计划（2026）'!$B:$B,'[5]产值及收款计划（2026）'!S:S)</f>
        <v>0</v>
      </c>
      <c r="T473" s="256" cm="1">
        <f t="array" aca="1" ref="T473" ca="1">_xlfn.XLOOKUP($A473&amp;$B473,'[5]产值及收款计划（2026）'!$A:$A&amp;'[5]产值及收款计划（2026）'!$B:$B,'[5]产值及收款计划（2026）'!T:T)</f>
        <v>435.00222400000001</v>
      </c>
      <c r="U473" s="256" cm="1">
        <f t="array" aca="1" ref="U473" ca="1">_xlfn.XLOOKUP($A473&amp;$B473,'[5]产值及收款计划（2026）'!$A:$A&amp;'[5]产值及收款计划（2026）'!$B:$B,'[5]产值及收款计划（2026）'!U:U)</f>
        <v>0</v>
      </c>
      <c r="V473" s="256" cm="1">
        <f t="array" aca="1" ref="V473" ca="1">_xlfn.XLOOKUP($A473&amp;$B473,'[5]产值及收款计划（2026）'!$A:$A&amp;'[5]产值及收款计划（2026）'!$B:$B,'[5]产值及收款计划（2026）'!V:V)</f>
        <v>19.997775999999899</v>
      </c>
      <c r="W473" s="256" cm="1">
        <f t="array" aca="1" ref="W473" ca="1">_xlfn.XLOOKUP($A473&amp;$B473,'[5]产值及收款计划（2026）'!$A:$A&amp;'[5]产值及收款计划（2026）'!$B:$B,'[5]产值及收款计划（2026）'!W:W)</f>
        <v>0</v>
      </c>
      <c r="X473" s="256" cm="1">
        <f t="array" aca="1" ref="X473" ca="1">_xlfn.XLOOKUP($A473&amp;$B473,'[5]产值及收款计划（2026）'!$A:$A&amp;'[5]产值及收款计划（2026）'!$B:$B,'[5]产值及收款计划（2026）'!X:X)</f>
        <v>0</v>
      </c>
      <c r="Y473" s="256" cm="1">
        <f t="array" aca="1" ref="Y473" ca="1">_xlfn.XLOOKUP($A473&amp;$B473,'[5]产值及收款计划（2026）'!$A:$A&amp;'[5]产值及收款计划（2026）'!$B:$B,'[5]产值及收款计划（2026）'!Y:Y)</f>
        <v>0</v>
      </c>
      <c r="Z473" s="256" cm="1">
        <f t="array" aca="1" ref="Z473" ca="1">_xlfn.XLOOKUP($A473&amp;$B473,'[5]产值及收款计划（2026）'!$A:$A&amp;'[5]产值及收款计划（2026）'!$B:$B,'[5]产值及收款计划（2026）'!Z:Z)</f>
        <v>0</v>
      </c>
      <c r="AA473" s="256" cm="1">
        <f t="array" aca="1" ref="AA473" ca="1">_xlfn.XLOOKUP($A473&amp;$B473,'[5]产值及收款计划（2026）'!$A:$A&amp;'[5]产值及收款计划（2026）'!$B:$B,'[5]产值及收款计划（2026）'!AA:AA)</f>
        <v>0</v>
      </c>
      <c r="AB473" s="256" cm="1">
        <f t="array" aca="1" ref="AB473" ca="1">_xlfn.XLOOKUP($A473&amp;$B473,'[5]产值及收款计划（2026）'!$A:$A&amp;'[5]产值及收款计划（2026）'!$B:$B,'[5]产值及收款计划（2026）'!AB:AB)</f>
        <v>0</v>
      </c>
      <c r="AC473" s="256" cm="1">
        <f t="array" aca="1" ref="AC473" ca="1">_xlfn.XLOOKUP($A473&amp;$B473,'[5]产值及收款计划（2026）'!$A:$A&amp;'[5]产值及收款计划（2026）'!$B:$B,'[5]产值及收款计划（2026）'!AC:AC)</f>
        <v>0</v>
      </c>
      <c r="AD473" s="256" cm="1">
        <f t="array" aca="1" ref="AD473" ca="1">_xlfn.XLOOKUP($A473&amp;$B473,'[5]产值及收款计划（2026）'!$A:$A&amp;'[5]产值及收款计划（2026）'!$B:$B,'[5]产值及收款计划（2026）'!AD:AD)</f>
        <v>0</v>
      </c>
      <c r="AE473" s="256" cm="1">
        <f t="array" aca="1" ref="AE473" ca="1">_xlfn.XLOOKUP($A473&amp;$B473,'[5]产值及收款计划（2026）'!$A:$A&amp;'[5]产值及收款计划（2026）'!$B:$B,'[5]产值及收款计划（2026）'!AE:AE)</f>
        <v>0</v>
      </c>
      <c r="AF473" s="256" cm="1">
        <f t="array" aca="1" ref="AF473" ca="1">_xlfn.XLOOKUP($A473&amp;$B473,'[5]产值及收款计划（2026）'!$A:$A&amp;'[5]产值及收款计划（2026）'!$B:$B,'[5]产值及收款计划（2026）'!AF:AF)</f>
        <v>45.5</v>
      </c>
      <c r="AG473" s="256" cm="1">
        <f t="array" aca="1" ref="AG473" ca="1">_xlfn.XLOOKUP($A473&amp;$B473,'[5]产值及收款计划（2026）'!$A:$A&amp;'[5]产值及收款计划（2026）'!$B:$B,'[5]产值及收款计划（2026）'!AG:AG)</f>
        <v>0</v>
      </c>
      <c r="AH473" s="256" cm="1">
        <f t="array" aca="1" ref="AH473" ca="1">_xlfn.XLOOKUP($A473&amp;$B473,'[5]产值及收款计划（2026）'!$A:$A&amp;'[5]产值及收款计划（2026）'!$B:$B,'[5]产值及收款计划（2026）'!AH:AH)</f>
        <v>0</v>
      </c>
      <c r="AI473" s="256" cm="1">
        <f t="array" aca="1" ref="AI473" ca="1">_xlfn.XLOOKUP($A473&amp;$B473,'[5]产值及收款计划（2026）'!$A:$A&amp;'[5]产值及收款计划（2026）'!$B:$B,'[5]产值及收款计划（2026）'!AI:AI)</f>
        <v>0</v>
      </c>
      <c r="AJ473" s="256" cm="1">
        <f t="array" aca="1" ref="AJ473" ca="1">_xlfn.XLOOKUP($A473&amp;$B473,'[5]产值及收款计划（2026）'!$A:$A&amp;'[5]产值及收款计划（2026）'!$B:$B,'[5]产值及收款计划（2026）'!AJ:AJ)</f>
        <v>0</v>
      </c>
      <c r="AK473" s="256" cm="1">
        <f t="array" aca="1" ref="AK473" ca="1">_xlfn.XLOOKUP($A473&amp;$B473,'[5]产值及收款计划（2026）'!$A:$A&amp;'[5]产值及收款计划（2026）'!$B:$B,'[5]产值及收款计划（2026）'!AK:AK)</f>
        <v>0</v>
      </c>
      <c r="AL473" s="256" cm="1">
        <f t="array" aca="1" ref="AL473" ca="1">_xlfn.XLOOKUP($A473&amp;$B473,'[5]产值及收款计划（2026）'!$A:$A&amp;'[5]产值及收款计划（2026）'!$B:$B,'[5]产值及收款计划（2026）'!AL:AL)</f>
        <v>0</v>
      </c>
      <c r="AM473" s="263" t="e" cm="1">
        <f t="array" aca="1" ref="AM473" ca="1">_xlfn.LET(_xlpm.勾选月份状态数组,TRANSPOSE('PPT(12-15页）-TOP10'!$A$3:$A$14),_xlpm.选择数据区,IF('PPT(12-15页）-TOP10'!$E$3="收款",$BA473:$BL473,$AA473:$AL473),SUM(_xlfn._xlws.FILTER(_xlpm.选择数据区,_xlpm.勾选月份状态数组,"")))</f>
        <v>#NAME?</v>
      </c>
      <c r="AN473" s="256" t="e" cm="1">
        <f t="array" aca="1" ref="AN473" ca="1">_xlfn.LET(_xlpm.勾选月份状态数组,TRANSPOSE('PPT(12-15页）-TOP10'!$A$3:$A$14),_xlpm.选择数据区,IF('PPT(12-15页）-TOP10'!$E$3="收款",$DA473:$DL473,$CA473:$CL473),SUM(_xlfn._xlws.FILTER(_xlpm.选择数据区,_xlpm.勾选月份状态数组,"")))</f>
        <v>#NAME?</v>
      </c>
      <c r="AO473" s="256">
        <f ca="1">SUM(CA473:CC473)+SUM(AD473:AL473)</f>
        <v>45.5</v>
      </c>
      <c r="AP473" s="256"/>
      <c r="AQ473" s="256"/>
      <c r="AR473" s="256"/>
      <c r="AS473" s="256" cm="1">
        <f t="array" aca="1" ref="AS473" ca="1">_xlfn.XLOOKUP($A473&amp;$B473,'[5]产值及收款计划（2026）'!$A:$A&amp;'[5]产值及收款计划（2026）'!$B:$B,'[5]产值及收款计划（2026）'!AS:AS)</f>
        <v>0</v>
      </c>
      <c r="AT473" s="256" cm="1">
        <f t="array" aca="1" ref="AT473" ca="1">_xlfn.XLOOKUP($A473&amp;$B473,'[5]产值及收款计划（2026）'!$A:$A&amp;'[5]产值及收款计划（2026）'!$B:$B,'[5]产值及收款计划（2026）'!AT:AT)</f>
        <v>0</v>
      </c>
      <c r="AU473" s="256" cm="1">
        <f t="array" aca="1" ref="AU473" ca="1">_xlfn.XLOOKUP($A473&amp;$B473,'[5]产值及收款计划（2026）'!$A:$A&amp;'[5]产值及收款计划（2026）'!$B:$B,'[5]产值及收款计划（2026）'!AU:AU)</f>
        <v>0</v>
      </c>
      <c r="AV473" s="256" cm="1">
        <f t="array" aca="1" ref="AV473" ca="1">_xlfn.XLOOKUP($A473&amp;$B473,'[5]产值及收款计划（2026）'!$A:$A&amp;'[5]产值及收款计划（2026）'!$B:$B,'[5]产值及收款计划（2026）'!AV:AV)</f>
        <v>0</v>
      </c>
      <c r="AW473" s="256" cm="1">
        <f t="array" aca="1" ref="AW473" ca="1">_xlfn.XLOOKUP($A473&amp;$B473,'[5]产值及收款计划（2026）'!$A:$A&amp;'[5]产值及收款计划（2026）'!$B:$B,'[5]产值及收款计划（2026）'!AW:AW)</f>
        <v>373.5</v>
      </c>
      <c r="AX473" s="256" cm="1">
        <f t="array" aca="1" ref="AX473" ca="1">_xlfn.XLOOKUP($A473&amp;$B473,'[5]产值及收款计划（2026）'!$A:$A&amp;'[5]产值及收款计划（2026）'!$B:$B,'[5]产值及收款计划（2026）'!AX:AX)</f>
        <v>36</v>
      </c>
      <c r="AY473" s="256" cm="1">
        <f t="array" aca="1" ref="AY473" ca="1">_xlfn.XLOOKUP($A473&amp;$B473,'[5]产值及收款计划（2026）'!$A:$A&amp;'[5]产值及收款计划（2026）'!$B:$B,'[5]产值及收款计划（2026）'!AY:AY)</f>
        <v>45.5</v>
      </c>
      <c r="AZ473" s="256" cm="1">
        <f t="array" aca="1" ref="AZ473" ca="1">_xlfn.XLOOKUP($A473&amp;$B473,'[5]产值及收款计划（2026）'!$A:$A&amp;'[5]产值及收款计划（2026）'!$B:$B,'[5]产值及收款计划（2026）'!AZ:AZ)</f>
        <v>25.502224000000101</v>
      </c>
      <c r="BA473" s="256" cm="1">
        <f t="array" aca="1" ref="BA473" ca="1">_xlfn.XLOOKUP($A473&amp;$B473,'[5]产值及收款计划（2026）'!$A:$A&amp;'[5]产值及收款计划（2026）'!$B:$B,'[5]产值及收款计划（2026）'!BA:BA)</f>
        <v>0</v>
      </c>
      <c r="BB473" s="256" cm="1">
        <f t="array" aca="1" ref="BB473" ca="1">_xlfn.XLOOKUP($A473&amp;$B473,'[5]产值及收款计划（2026）'!$A:$A&amp;'[5]产值及收款计划（2026）'!$B:$B,'[5]产值及收款计划（2026）'!BB:BB)</f>
        <v>0</v>
      </c>
      <c r="BC473" s="256" cm="1">
        <f t="array" aca="1" ref="BC473" ca="1">_xlfn.XLOOKUP($A473&amp;$B473,'[5]产值及收款计划（2026）'!$A:$A&amp;'[5]产值及收款计划（2026）'!$B:$B,'[5]产值及收款计划（2026）'!BC:BC)</f>
        <v>0</v>
      </c>
      <c r="BD473" s="256" cm="1">
        <f t="array" aca="1" ref="BD473" ca="1">_xlfn.XLOOKUP($A473&amp;$B473,'[5]产值及收款计划（2026）'!$A:$A&amp;'[5]产值及收款计划（2026）'!$B:$B,'[5]产值及收款计划（2026）'!BD:BD)</f>
        <v>0</v>
      </c>
      <c r="BE473" s="256" cm="1">
        <f t="array" aca="1" ref="BE473" ca="1">_xlfn.XLOOKUP($A473&amp;$B473,'[5]产值及收款计划（2026）'!$A:$A&amp;'[5]产值及收款计划（2026）'!$B:$B,'[5]产值及收款计划（2026）'!BE:BE)</f>
        <v>0</v>
      </c>
      <c r="BF473" s="256" cm="1">
        <f t="array" aca="1" ref="BF473" ca="1">_xlfn.XLOOKUP($A473&amp;$B473,'[5]产值及收款计划（2026）'!$A:$A&amp;'[5]产值及收款计划（2026）'!$B:$B,'[5]产值及收款计划（2026）'!BF:BF)</f>
        <v>0</v>
      </c>
      <c r="BG473" s="256" cm="1">
        <f t="array" aca="1" ref="BG473" ca="1">_xlfn.XLOOKUP($A473&amp;$B473,'[5]产值及收款计划（2026）'!$A:$A&amp;'[5]产值及收款计划（2026）'!$B:$B,'[5]产值及收款计划（2026）'!BG:BG)</f>
        <v>0</v>
      </c>
      <c r="BH473" s="256" cm="1">
        <f t="array" aca="1" ref="BH473" ca="1">_xlfn.XLOOKUP($A473&amp;$B473,'[5]产值及收款计划（2026）'!$A:$A&amp;'[5]产值及收款计划（2026）'!$B:$B,'[5]产值及收款计划（2026）'!BH:BH)</f>
        <v>0</v>
      </c>
      <c r="BI473" s="256" cm="1">
        <f t="array" aca="1" ref="BI473" ca="1">_xlfn.XLOOKUP($A473&amp;$B473,'[5]产值及收款计划（2026）'!$A:$A&amp;'[5]产值及收款计划（2026）'!$B:$B,'[5]产值及收款计划（2026）'!BI:BI)</f>
        <v>45.5</v>
      </c>
      <c r="BJ473" s="256" cm="1">
        <f t="array" aca="1" ref="BJ473" ca="1">_xlfn.XLOOKUP($A473&amp;$B473,'[5]产值及收款计划（2026）'!$A:$A&amp;'[5]产值及收款计划（2026）'!$B:$B,'[5]产值及收款计划（2026）'!BJ:BJ)</f>
        <v>0</v>
      </c>
      <c r="BK473" s="256" cm="1">
        <f t="array" aca="1" ref="BK473" ca="1">_xlfn.XLOOKUP($A473&amp;$B473,'[5]产值及收款计划（2026）'!$A:$A&amp;'[5]产值及收款计划（2026）'!$B:$B,'[5]产值及收款计划（2026）'!BK:BK)</f>
        <v>0</v>
      </c>
      <c r="BL473" s="256" cm="1">
        <f t="array" aca="1" ref="BL473" ca="1">_xlfn.XLOOKUP($A473&amp;$B473,'[5]产值及收款计划（2026）'!$A:$A&amp;'[5]产值及收款计划（2026）'!$B:$B,'[5]产值及收款计划（2026）'!BL:BL)</f>
        <v>0</v>
      </c>
      <c r="BM473" s="256"/>
      <c r="BN473" s="256"/>
      <c r="BO473" s="256"/>
      <c r="BP473" s="256"/>
      <c r="BQ473" s="255" t="str" cm="1">
        <f t="array" aca="1" ref="BQ473" ca="1">_xlfn.XLOOKUP($A473&amp;$B473,'[5]产值及收款计划（2026）'!$A:$A&amp;'[5]产值及收款计划（2026）'!$B:$B,'[5]产值及收款计划（2026）'!BQ:BQ)</f>
        <v>中信建设有限责任公司</v>
      </c>
      <c r="BR473" s="256" t="str" cm="1">
        <f t="array" aca="1" ref="BR473" ca="1">_xlfn.XLOOKUP($A473&amp;$B473,'[5]产值及收款计划（2026）'!$A:$A&amp;'[5]产值及收款计划（2026）'!$B:$B,'[5]产值及收款计划（2026）'!BR:BR)</f>
        <v>项目竣工交付，产值确认单大概率只能签字，收款预计年底。</v>
      </c>
      <c r="CA473" s="256" cm="1">
        <f t="array" aca="1" ref="CA473" ca="1">_xlfn.XLOOKUP($A473&amp;$B473,'[5]产值及收款计划（2026）'!$A:$A&amp;'[5]产值及收款计划（2026）'!$B:$B,'[5]产值及收款计划（2026）'!CA:CA)</f>
        <v>0</v>
      </c>
      <c r="CB473" s="256" cm="1">
        <f t="array" aca="1" ref="CB473" ca="1">_xlfn.XLOOKUP($A473&amp;$B473,'[5]产值及收款计划（2026）'!$A:$A&amp;'[5]产值及收款计划（2026）'!$B:$B,'[5]产值及收款计划（2026）'!CB:CB)</f>
        <v>0</v>
      </c>
      <c r="CC473" s="256" cm="1">
        <f t="array" aca="1" ref="CC473" ca="1">_xlfn.XLOOKUP($A473&amp;$B473,'[5]产值及收款计划（2026）'!$A:$A&amp;'[5]产值及收款计划（2026）'!$B:$B,'[5]产值及收款计划（2026）'!CC:CC)</f>
        <v>0</v>
      </c>
      <c r="CD473" s="256" cm="1">
        <f t="array" aca="1" ref="CD473" ca="1">_xlfn.XLOOKUP($A473&amp;$B473,'[5]产值及收款计划（2026）'!$A:$A&amp;'[5]产值及收款计划（2026）'!$B:$B,'[5]产值及收款计划（2026）'!CD:CD)</f>
        <v>0</v>
      </c>
      <c r="CE473" s="256" cm="1">
        <f t="array" aca="1" ref="CE473" ca="1">_xlfn.XLOOKUP($A473&amp;$B473,'[5]产值及收款计划（2026）'!$A:$A&amp;'[5]产值及收款计划（2026）'!$B:$B,'[5]产值及收款计划（2026）'!CE:CE)</f>
        <v>0</v>
      </c>
      <c r="CF473" s="256" cm="1">
        <f t="array" aca="1" ref="CF473" ca="1">_xlfn.XLOOKUP($A473&amp;$B473,'[5]产值及收款计划（2026）'!$A:$A&amp;'[5]产值及收款计划（2026）'!$B:$B,'[5]产值及收款计划（2026）'!CF:CF)</f>
        <v>0</v>
      </c>
      <c r="CG473" s="256" cm="1">
        <f t="array" aca="1" ref="CG473" ca="1">_xlfn.XLOOKUP($A473&amp;$B473,'[5]产值及收款计划（2026）'!$A:$A&amp;'[5]产值及收款计划（2026）'!$B:$B,'[5]产值及收款计划（2026）'!CG:CG)</f>
        <v>0</v>
      </c>
      <c r="CH473" s="256" cm="1">
        <f t="array" aca="1" ref="CH473" ca="1">_xlfn.XLOOKUP($A473&amp;$B473,'[5]产值及收款计划（2026）'!$A:$A&amp;'[5]产值及收款计划（2026）'!$B:$B,'[5]产值及收款计划（2026）'!CH:CH)</f>
        <v>0</v>
      </c>
      <c r="CI473" s="256" cm="1">
        <f t="array" aca="1" ref="CI473" ca="1">_xlfn.XLOOKUP($A473&amp;$B473,'[5]产值及收款计划（2026）'!$A:$A&amp;'[5]产值及收款计划（2026）'!$B:$B,'[5]产值及收款计划（2026）'!CI:CI)</f>
        <v>0</v>
      </c>
      <c r="CJ473" s="256" cm="1">
        <f t="array" aca="1" ref="CJ473" ca="1">_xlfn.XLOOKUP($A473&amp;$B473,'[5]产值及收款计划（2026）'!$A:$A&amp;'[5]产值及收款计划（2026）'!$B:$B,'[5]产值及收款计划（2026）'!CJ:CJ)</f>
        <v>0</v>
      </c>
      <c r="CK473" s="256" cm="1">
        <f t="array" aca="1" ref="CK473" ca="1">_xlfn.XLOOKUP($A473&amp;$B473,'[5]产值及收款计划（2026）'!$A:$A&amp;'[5]产值及收款计划（2026）'!$B:$B,'[5]产值及收款计划（2026）'!CK:CK)</f>
        <v>0</v>
      </c>
      <c r="CL473" s="256" cm="1">
        <f t="array" aca="1" ref="CL473" ca="1">_xlfn.XLOOKUP($A473&amp;$B473,'[5]产值及收款计划（2026）'!$A:$A&amp;'[5]产值及收款计划（2026）'!$B:$B,'[5]产值及收款计划（2026）'!CL:CL)</f>
        <v>0</v>
      </c>
      <c r="DA473" s="256" cm="1">
        <f t="array" aca="1" ref="DA473" ca="1">_xlfn.XLOOKUP($A473&amp;$B473,'[5]产值及收款计划（2026）'!$A:$A&amp;'[5]产值及收款计划（2026）'!$B:$B,'[5]产值及收款计划（2026）'!DA:DA)</f>
        <v>36</v>
      </c>
      <c r="DB473" s="256" cm="1">
        <f t="array" aca="1" ref="DB473" ca="1">_xlfn.XLOOKUP($A473&amp;$B473,'[5]产值及收款计划（2026）'!$A:$A&amp;'[5]产值及收款计划（2026）'!$B:$B,'[5]产值及收款计划（2026）'!DB:DB)</f>
        <v>0</v>
      </c>
      <c r="DC473" s="256" cm="1">
        <f t="array" aca="1" ref="DC473" ca="1">_xlfn.XLOOKUP($A473&amp;$B473,'[5]产值及收款计划（2026）'!$A:$A&amp;'[5]产值及收款计划（2026）'!$B:$B,'[5]产值及收款计划（2026）'!DC:DC)</f>
        <v>0</v>
      </c>
      <c r="DD473" s="256" cm="1">
        <f t="array" aca="1" ref="DD473" ca="1">_xlfn.XLOOKUP($A473&amp;$B473,'[5]产值及收款计划（2026）'!$A:$A&amp;'[5]产值及收款计划（2026）'!$B:$B,'[5]产值及收款计划（2026）'!DD:DD)</f>
        <v>0</v>
      </c>
      <c r="DE473" s="256" cm="1">
        <f t="array" aca="1" ref="DE473" ca="1">_xlfn.XLOOKUP($A473&amp;$B473,'[5]产值及收款计划（2026）'!$A:$A&amp;'[5]产值及收款计划（2026）'!$B:$B,'[5]产值及收款计划（2026）'!DE:DE)</f>
        <v>0</v>
      </c>
      <c r="DF473" s="256" cm="1">
        <f t="array" aca="1" ref="DF473" ca="1">_xlfn.XLOOKUP($A473&amp;$B473,'[5]产值及收款计划（2026）'!$A:$A&amp;'[5]产值及收款计划（2026）'!$B:$B,'[5]产值及收款计划（2026）'!DF:DF)</f>
        <v>0</v>
      </c>
      <c r="DG473" s="256" cm="1">
        <f t="array" aca="1" ref="DG473" ca="1">_xlfn.XLOOKUP($A473&amp;$B473,'[5]产值及收款计划（2026）'!$A:$A&amp;'[5]产值及收款计划（2026）'!$B:$B,'[5]产值及收款计划（2026）'!DG:DG)</f>
        <v>0</v>
      </c>
      <c r="DH473" s="256" cm="1">
        <f t="array" aca="1" ref="DH473" ca="1">_xlfn.XLOOKUP($A473&amp;$B473,'[5]产值及收款计划（2026）'!$A:$A&amp;'[5]产值及收款计划（2026）'!$B:$B,'[5]产值及收款计划（2026）'!DH:DH)</f>
        <v>0</v>
      </c>
      <c r="DI473" s="256" cm="1">
        <f t="array" aca="1" ref="DI473" ca="1">_xlfn.XLOOKUP($A473&amp;$B473,'[5]产值及收款计划（2026）'!$A:$A&amp;'[5]产值及收款计划（2026）'!$B:$B,'[5]产值及收款计划（2026）'!DI:DI)</f>
        <v>0</v>
      </c>
      <c r="DJ473" s="256" cm="1">
        <f t="array" aca="1" ref="DJ473" ca="1">_xlfn.XLOOKUP($A473&amp;$B473,'[5]产值及收款计划（2026）'!$A:$A&amp;'[5]产值及收款计划（2026）'!$B:$B,'[5]产值及收款计划（2026）'!DJ:DJ)</f>
        <v>0</v>
      </c>
      <c r="DK473" s="256" cm="1">
        <f t="array" aca="1" ref="DK473" ca="1">_xlfn.XLOOKUP($A473&amp;$B473,'[5]产值及收款计划（2026）'!$A:$A&amp;'[5]产值及收款计划（2026）'!$B:$B,'[5]产值及收款计划（2026）'!DK:DK)</f>
        <v>0</v>
      </c>
      <c r="DL473" s="256" cm="1">
        <f t="array" aca="1" ref="DL473" ca="1">_xlfn.XLOOKUP($A473&amp;$B473,'[5]产值及收款计划（2026）'!$A:$A&amp;'[5]产值及收款计划（2026）'!$B:$B,'[5]产值及收款计划（2026）'!DL:DL)</f>
        <v>0</v>
      </c>
      <c r="DM473" s="264"/>
      <c r="DN473" s="250"/>
    </row>
    <row r="474" spans="1:118" ht="20.25" x14ac:dyDescent="0.15">
      <c r="A474" s="254">
        <f t="shared" ca="1" si="25"/>
        <v>53</v>
      </c>
      <c r="B474" s="254" t="s">
        <v>29</v>
      </c>
      <c r="C474" s="255" t="str" cm="1">
        <f t="array" aca="1" ref="C474" ca="1">_xlfn.XLOOKUP($A474&amp;$B474,'[5]产值及收款计划（2026）'!$A:$A&amp;'[5]产值及收款计划（2026）'!$B:$B,'[5]产值及收款计划（2026）'!C:C)</f>
        <v>ZHT2022112300105</v>
      </c>
      <c r="D474" s="255" t="str" cm="1">
        <f t="array" aca="1" ref="D474" ca="1">_xlfn.XLOOKUP($A474&amp;$B474,'[5]产值及收款计划（2026）'!$A:$A&amp;'[5]产值及收款计划（2026）'!$B:$B,'[5]产值及收款计划（2026）'!D:D)</f>
        <v>基于 BIM的工程管理平台应用与咨询服务合同-预制标</v>
      </c>
      <c r="E474" s="256" cm="1">
        <f t="array" aca="1" ref="E474" ca="1">_xlfn.XLOOKUP($A474&amp;$B474,'[5]产值及收款计划（2026）'!$A:$A&amp;'[5]产值及收款计划（2026）'!$B:$B,'[5]产值及收款计划（2026）'!E:E)</f>
        <v>67.215800000000002</v>
      </c>
      <c r="F474" s="256" cm="1">
        <f t="array" aca="1" ref="F474" ca="1">_xlfn.XLOOKUP($A474&amp;$B474,'[5]产值及收款计划（2026）'!$A:$A&amp;'[5]产值及收款计划（2026）'!$B:$B,'[5]产值及收款计划（2026）'!F:F)</f>
        <v>46.696160575999997</v>
      </c>
      <c r="G474" s="256" cm="1">
        <f t="array" aca="1" ref="G474" ca="1">_xlfn.XLOOKUP($A474&amp;$B474,'[5]产值及收款计划（2026）'!$A:$A&amp;'[5]产值及收款计划（2026）'!$B:$B,'[5]产值及收款计划（2026）'!G:G)</f>
        <v>46.696160575999997</v>
      </c>
      <c r="H474" s="256" cm="1">
        <f t="array" aca="1" ref="H474" ca="1">_xlfn.XLOOKUP($A474&amp;$B474,'[5]产值及收款计划（2026）'!$A:$A&amp;'[5]产值及收款计划（2026）'!$B:$B,'[5]产值及收款计划（2026）'!H:H)</f>
        <v>46.696160575999997</v>
      </c>
      <c r="I474" s="257" cm="1">
        <f t="array" aca="1" ref="I474" ca="1">_xlfn.XLOOKUP($A474&amp;$B474,'[5]产值及收款计划（2026）'!$A:$A&amp;'[5]产值及收款计划（2026）'!$B:$B,'[5]产值及收款计划（2026）'!I:I)</f>
        <v>1</v>
      </c>
      <c r="J474" s="256" cm="1">
        <f t="array" aca="1" ref="J474" ca="1">_xlfn.XLOOKUP($A474&amp;$B474,'[5]产值及收款计划（2026）'!$A:$A&amp;'[5]产值及收款计划（2026）'!$B:$B,'[5]产值及收款计划（2026）'!J:J)</f>
        <v>0.06</v>
      </c>
      <c r="K474" s="256" cm="1">
        <f t="array" aca="1" ref="K474" ca="1">_xlfn.XLOOKUP($A474&amp;$B474,'[5]产值及收款计划（2026）'!$A:$A&amp;'[5]产值及收款计划（2026）'!$B:$B,'[5]产值及收款计划（2026）'!K:K)</f>
        <v>0</v>
      </c>
      <c r="L474" s="256" cm="1">
        <f t="array" aca="1" ref="L474" ca="1">_xlfn.XLOOKUP($A474&amp;$B474,'[5]产值及收款计划（2026）'!$A:$A&amp;'[5]产值及收款计划（2026）'!$B:$B,'[5]产值及收款计划（2026）'!L:L)</f>
        <v>0</v>
      </c>
      <c r="M474" s="256" t="str" cm="1">
        <f t="array" aca="1" ref="M474" ca="1">_xlfn.XLOOKUP($A474&amp;$B474,'[5]产值及收款计划（2026）'!$A:$A&amp;'[5]产值及收款计划（2026）'!$B:$B,'[5]产值及收款计划（2026）'!M:M)</f>
        <v>主导</v>
      </c>
      <c r="N474" s="256" t="str" cm="1">
        <f t="array" aca="1" ref="N474" ca="1">_xlfn.XLOOKUP($A474&amp;$B474,'[5]产值及收款计划（2026）'!$A:$A&amp;'[5]产值及收款计划（2026）'!$B:$B,'[5]产值及收款计划（2026）'!N:N)</f>
        <v>明艳丽团队</v>
      </c>
      <c r="O474" s="256" t="str" cm="1">
        <f t="array" aca="1" ref="O474" ca="1">_xlfn.XLOOKUP($A474&amp;$B474,'[5]产值及收款计划（2026）'!$A:$A&amp;'[5]产值及收款计划（2026）'!$B:$B,'[5]产值及收款计划（2026）'!O:O)</f>
        <v>明艳丽</v>
      </c>
      <c r="P474" s="255" t="str" cm="1">
        <f t="array" aca="1" ref="P474" ca="1">_xlfn.XLOOKUP($A474&amp;$B474,'[5]产值及收款计划（2026）'!$A:$A&amp;'[5]产值及收款计划（2026）'!$B:$B,'[5]产值及收款计划（2026）'!P:P)</f>
        <v>在建</v>
      </c>
      <c r="Q474" s="256" cm="1">
        <f t="array" aca="1" ref="Q474" ca="1">_xlfn.XLOOKUP($A474&amp;$B474,'[5]产值及收款计划（2026）'!$A:$A&amp;'[5]产值及收款计划（2026）'!$B:$B,'[5]产值及收款计划（2026）'!Q:Q)</f>
        <v>0</v>
      </c>
      <c r="R474" s="256" cm="1">
        <f t="array" aca="1" ref="R474" ca="1">_xlfn.XLOOKUP($A474&amp;$B474,'[5]产值及收款计划（2026）'!$A:$A&amp;'[5]产值及收款计划（2026）'!$B:$B,'[5]产值及收款计划（2026）'!R:R)</f>
        <v>0</v>
      </c>
      <c r="S474" s="256" cm="1">
        <f t="array" aca="1" ref="S474" ca="1">_xlfn.XLOOKUP($A474&amp;$B474,'[5]产值及收款计划（2026）'!$A:$A&amp;'[5]产值及收款计划（2026）'!$B:$B,'[5]产值及收款计划（2026）'!S:S)</f>
        <v>0</v>
      </c>
      <c r="T474" s="256" cm="1">
        <f t="array" aca="1" ref="T474" ca="1">_xlfn.XLOOKUP($A474&amp;$B474,'[5]产值及收款计划（2026）'!$A:$A&amp;'[5]产值及收款计划（2026）'!$B:$B,'[5]产值及收款计划（2026）'!T:T)</f>
        <v>35.288294999999998</v>
      </c>
      <c r="U474" s="256" cm="1">
        <f t="array" aca="1" ref="U474" ca="1">_xlfn.XLOOKUP($A474&amp;$B474,'[5]产值及收款计划（2026）'!$A:$A&amp;'[5]产值及收款计划（2026）'!$B:$B,'[5]产值及收款计划（2026）'!U:U)</f>
        <v>0</v>
      </c>
      <c r="V474" s="256" cm="1">
        <f t="array" aca="1" ref="V474" ca="1">_xlfn.XLOOKUP($A474&amp;$B474,'[5]产值及收款计划（2026）'!$A:$A&amp;'[5]产值及收款计划（2026）'!$B:$B,'[5]产值及收款计划（2026）'!V:V)</f>
        <v>31.927505</v>
      </c>
      <c r="W474" s="256" cm="1">
        <f t="array" aca="1" ref="W474" ca="1">_xlfn.XLOOKUP($A474&amp;$B474,'[5]产值及收款计划（2026）'!$A:$A&amp;'[5]产值及收款计划（2026）'!$B:$B,'[5]产值及收款计划（2026）'!W:W)</f>
        <v>0</v>
      </c>
      <c r="X474" s="256" cm="1">
        <f t="array" aca="1" ref="X474" ca="1">_xlfn.XLOOKUP($A474&amp;$B474,'[5]产值及收款计划（2026）'!$A:$A&amp;'[5]产值及收款计划（2026）'!$B:$B,'[5]产值及收款计划（2026）'!X:X)</f>
        <v>0</v>
      </c>
      <c r="Y474" s="256" cm="1">
        <f t="array" aca="1" ref="Y474" ca="1">_xlfn.XLOOKUP($A474&amp;$B474,'[5]产值及收款计划（2026）'!$A:$A&amp;'[5]产值及收款计划（2026）'!$B:$B,'[5]产值及收款计划（2026）'!Y:Y)</f>
        <v>0</v>
      </c>
      <c r="Z474" s="256" cm="1">
        <f t="array" aca="1" ref="Z474" ca="1">_xlfn.XLOOKUP($A474&amp;$B474,'[5]产值及收款计划（2026）'!$A:$A&amp;'[5]产值及收款计划（2026）'!$B:$B,'[5]产值及收款计划（2026）'!Z:Z)</f>
        <v>0</v>
      </c>
      <c r="AA474" s="256" cm="1">
        <f t="array" aca="1" ref="AA474" ca="1">_xlfn.XLOOKUP($A474&amp;$B474,'[5]产值及收款计划（2026）'!$A:$A&amp;'[5]产值及收款计划（2026）'!$B:$B,'[5]产值及收款计划（2026）'!AA:AA)</f>
        <v>0</v>
      </c>
      <c r="AB474" s="256" cm="1">
        <f t="array" aca="1" ref="AB474" ca="1">_xlfn.XLOOKUP($A474&amp;$B474,'[5]产值及收款计划（2026）'!$A:$A&amp;'[5]产值及收款计划（2026）'!$B:$B,'[5]产值及收款计划（2026）'!AB:AB)</f>
        <v>0</v>
      </c>
      <c r="AC474" s="256" cm="1">
        <f t="array" aca="1" ref="AC474" ca="1">_xlfn.XLOOKUP($A474&amp;$B474,'[5]产值及收款计划（2026）'!$A:$A&amp;'[5]产值及收款计划（2026）'!$B:$B,'[5]产值及收款计划（2026）'!AC:AC)</f>
        <v>0</v>
      </c>
      <c r="AD474" s="256" cm="1">
        <f t="array" aca="1" ref="AD474" ca="1">_xlfn.XLOOKUP($A474&amp;$B474,'[5]产值及收款计划（2026）'!$A:$A&amp;'[5]产值及收款计划（2026）'!$B:$B,'[5]产值及收款计划（2026）'!AD:AD)</f>
        <v>0</v>
      </c>
      <c r="AE474" s="256" cm="1">
        <f t="array" aca="1" ref="AE474" ca="1">_xlfn.XLOOKUP($A474&amp;$B474,'[5]产值及收款计划（2026）'!$A:$A&amp;'[5]产值及收款计划（2026）'!$B:$B,'[5]产值及收款计划（2026）'!AE:AE)</f>
        <v>0</v>
      </c>
      <c r="AF474" s="256" cm="1">
        <f t="array" aca="1" ref="AF474" ca="1">_xlfn.XLOOKUP($A474&amp;$B474,'[5]产值及收款计划（2026）'!$A:$A&amp;'[5]产值及收款计划（2026）'!$B:$B,'[5]产值及收款计划（2026）'!AF:AF)</f>
        <v>0</v>
      </c>
      <c r="AG474" s="256" cm="1">
        <f t="array" aca="1" ref="AG474" ca="1">_xlfn.XLOOKUP($A474&amp;$B474,'[5]产值及收款计划（2026）'!$A:$A&amp;'[5]产值及收款计划（2026）'!$B:$B,'[5]产值及收款计划（2026）'!AG:AG)</f>
        <v>0</v>
      </c>
      <c r="AH474" s="256" cm="1">
        <f t="array" aca="1" ref="AH474" ca="1">_xlfn.XLOOKUP($A474&amp;$B474,'[5]产值及收款计划（2026）'!$A:$A&amp;'[5]产值及收款计划（2026）'!$B:$B,'[5]产值及收款计划（2026）'!AH:AH)</f>
        <v>0</v>
      </c>
      <c r="AI474" s="256" cm="1">
        <f t="array" aca="1" ref="AI474" ca="1">_xlfn.XLOOKUP($A474&amp;$B474,'[5]产值及收款计划（2026）'!$A:$A&amp;'[5]产值及收款计划（2026）'!$B:$B,'[5]产值及收款计划（2026）'!AI:AI)</f>
        <v>0</v>
      </c>
      <c r="AJ474" s="256" cm="1">
        <f t="array" aca="1" ref="AJ474" ca="1">_xlfn.XLOOKUP($A474&amp;$B474,'[5]产值及收款计划（2026）'!$A:$A&amp;'[5]产值及收款计划（2026）'!$B:$B,'[5]产值及收款计划（2026）'!AJ:AJ)</f>
        <v>0</v>
      </c>
      <c r="AK474" s="256" cm="1">
        <f t="array" aca="1" ref="AK474" ca="1">_xlfn.XLOOKUP($A474&amp;$B474,'[5]产值及收款计划（2026）'!$A:$A&amp;'[5]产值及收款计划（2026）'!$B:$B,'[5]产值及收款计划（2026）'!AK:AK)</f>
        <v>0</v>
      </c>
      <c r="AL474" s="256" cm="1">
        <f t="array" aca="1" ref="AL474" ca="1">_xlfn.XLOOKUP($A474&amp;$B474,'[5]产值及收款计划（2026）'!$A:$A&amp;'[5]产值及收款计划（2026）'!$B:$B,'[5]产值及收款计划（2026）'!AL:AL)</f>
        <v>0</v>
      </c>
      <c r="AM474" s="263" t="e" cm="1">
        <f t="array" aca="1" ref="AM474" ca="1">_xlfn.LET(_xlpm.勾选月份状态数组,TRANSPOSE('PPT(12-15页）-TOP10'!$A$3:$A$14),_xlpm.选择数据区,IF('PPT(12-15页）-TOP10'!$E$3="收款",$BA474:$BL474,$AA474:$AL474),SUM(_xlfn._xlws.FILTER(_xlpm.选择数据区,_xlpm.勾选月份状态数组,"")))</f>
        <v>#NAME?</v>
      </c>
      <c r="AN474" s="256" t="e" cm="1">
        <f t="array" aca="1" ref="AN474" ca="1">_xlfn.LET(_xlpm.勾选月份状态数组,TRANSPOSE('PPT(12-15页）-TOP10'!$A$3:$A$14),_xlpm.选择数据区,IF('PPT(12-15页）-TOP10'!$E$3="收款",$DA474:$DL474,$CA474:$CL474),SUM(_xlfn._xlws.FILTER(_xlpm.选择数据区,_xlpm.勾选月份状态数组,"")))</f>
        <v>#NAME?</v>
      </c>
      <c r="AO474" s="256">
        <f ca="1">SUM(CA474:CC474)+SUM(AD474:AL474)</f>
        <v>0</v>
      </c>
      <c r="AP474" s="256"/>
      <c r="AQ474" s="256"/>
      <c r="AR474" s="256"/>
      <c r="AS474" s="256" cm="1">
        <f t="array" aca="1" ref="AS474" ca="1">_xlfn.XLOOKUP($A474&amp;$B474,'[5]产值及收款计划（2026）'!$A:$A&amp;'[5]产值及收款计划（2026）'!$B:$B,'[5]产值及收款计划（2026）'!AS:AS)</f>
        <v>0</v>
      </c>
      <c r="AT474" s="256" cm="1">
        <f t="array" aca="1" ref="AT474" ca="1">_xlfn.XLOOKUP($A474&amp;$B474,'[5]产值及收款计划（2026）'!$A:$A&amp;'[5]产值及收款计划（2026）'!$B:$B,'[5]产值及收款计划（2026）'!AT:AT)</f>
        <v>0</v>
      </c>
      <c r="AU474" s="256" cm="1">
        <f t="array" aca="1" ref="AU474" ca="1">_xlfn.XLOOKUP($A474&amp;$B474,'[5]产值及收款计划（2026）'!$A:$A&amp;'[5]产值及收款计划（2026）'!$B:$B,'[5]产值及收款计划（2026）'!AU:AU)</f>
        <v>0</v>
      </c>
      <c r="AV474" s="256" cm="1">
        <f t="array" aca="1" ref="AV474" ca="1">_xlfn.XLOOKUP($A474&amp;$B474,'[5]产值及收款计划（2026）'!$A:$A&amp;'[5]产值及收款计划（2026）'!$B:$B,'[5]产值及收款计划（2026）'!AV:AV)</f>
        <v>0</v>
      </c>
      <c r="AW474" s="256" cm="1">
        <f t="array" aca="1" ref="AW474" ca="1">_xlfn.XLOOKUP($A474&amp;$B474,'[5]产值及收款计划（2026）'!$A:$A&amp;'[5]产值及收款计划（2026）'!$B:$B,'[5]产值及收款计划（2026）'!AW:AW)</f>
        <v>13.443160000000001</v>
      </c>
      <c r="AX474" s="256" cm="1">
        <f t="array" aca="1" ref="AX474" ca="1">_xlfn.XLOOKUP($A474&amp;$B474,'[5]产值及收款计划（2026）'!$A:$A&amp;'[5]产值及收款计划（2026）'!$B:$B,'[5]产值及收款计划（2026）'!AX:AX)</f>
        <v>0</v>
      </c>
      <c r="AY474" s="256" cm="1">
        <f t="array" aca="1" ref="AY474" ca="1">_xlfn.XLOOKUP($A474&amp;$B474,'[5]产值及收款计划（2026）'!$A:$A&amp;'[5]产值及收款计划（2026）'!$B:$B,'[5]产值及收款计划（2026）'!AY:AY)</f>
        <v>53.772640000000003</v>
      </c>
      <c r="AZ474" s="256" cm="1">
        <f t="array" aca="1" ref="AZ474" ca="1">_xlfn.XLOOKUP($A474&amp;$B474,'[5]产值及收款计划（2026）'!$A:$A&amp;'[5]产值及收款计划（2026）'!$B:$B,'[5]产值及收款计划（2026）'!AZ:AZ)</f>
        <v>21.845134999999999</v>
      </c>
      <c r="BA474" s="256" cm="1">
        <f t="array" aca="1" ref="BA474" ca="1">_xlfn.XLOOKUP($A474&amp;$B474,'[5]产值及收款计划（2026）'!$A:$A&amp;'[5]产值及收款计划（2026）'!$B:$B,'[5]产值及收款计划（2026）'!BA:BA)</f>
        <v>0</v>
      </c>
      <c r="BB474" s="256" cm="1">
        <f t="array" aca="1" ref="BB474" ca="1">_xlfn.XLOOKUP($A474&amp;$B474,'[5]产值及收款计划（2026）'!$A:$A&amp;'[5]产值及收款计划（2026）'!$B:$B,'[5]产值及收款计划（2026）'!BB:BB)</f>
        <v>0</v>
      </c>
      <c r="BC474" s="256" cm="1">
        <f t="array" aca="1" ref="BC474" ca="1">_xlfn.XLOOKUP($A474&amp;$B474,'[5]产值及收款计划（2026）'!$A:$A&amp;'[5]产值及收款计划（2026）'!$B:$B,'[5]产值及收款计划（2026）'!BC:BC)</f>
        <v>0</v>
      </c>
      <c r="BD474" s="256" cm="1">
        <f t="array" aca="1" ref="BD474" ca="1">_xlfn.XLOOKUP($A474&amp;$B474,'[5]产值及收款计划（2026）'!$A:$A&amp;'[5]产值及收款计划（2026）'!$B:$B,'[5]产值及收款计划（2026）'!BD:BD)</f>
        <v>0</v>
      </c>
      <c r="BE474" s="256" cm="1">
        <f t="array" aca="1" ref="BE474" ca="1">_xlfn.XLOOKUP($A474&amp;$B474,'[5]产值及收款计划（2026）'!$A:$A&amp;'[5]产值及收款计划（2026）'!$B:$B,'[5]产值及收款计划（2026）'!BE:BE)</f>
        <v>0</v>
      </c>
      <c r="BF474" s="256" cm="1">
        <f t="array" aca="1" ref="BF474" ca="1">_xlfn.XLOOKUP($A474&amp;$B474,'[5]产值及收款计划（2026）'!$A:$A&amp;'[5]产值及收款计划（2026）'!$B:$B,'[5]产值及收款计划（2026）'!BF:BF)</f>
        <v>0</v>
      </c>
      <c r="BG474" s="256" cm="1">
        <f t="array" aca="1" ref="BG474" ca="1">_xlfn.XLOOKUP($A474&amp;$B474,'[5]产值及收款计划（2026）'!$A:$A&amp;'[5]产值及收款计划（2026）'!$B:$B,'[5]产值及收款计划（2026）'!BG:BG)</f>
        <v>0</v>
      </c>
      <c r="BH474" s="256" cm="1">
        <f t="array" aca="1" ref="BH474" ca="1">_xlfn.XLOOKUP($A474&amp;$B474,'[5]产值及收款计划（2026）'!$A:$A&amp;'[5]产值及收款计划（2026）'!$B:$B,'[5]产值及收款计划（2026）'!BH:BH)</f>
        <v>0</v>
      </c>
      <c r="BI474" s="256" cm="1">
        <f t="array" aca="1" ref="BI474" ca="1">_xlfn.XLOOKUP($A474&amp;$B474,'[5]产值及收款计划（2026）'!$A:$A&amp;'[5]产值及收款计划（2026）'!$B:$B,'[5]产值及收款计划（2026）'!BI:BI)</f>
        <v>0</v>
      </c>
      <c r="BJ474" s="256" cm="1">
        <f t="array" aca="1" ref="BJ474" ca="1">_xlfn.XLOOKUP($A474&amp;$B474,'[5]产值及收款计划（2026）'!$A:$A&amp;'[5]产值及收款计划（2026）'!$B:$B,'[5]产值及收款计划（2026）'!BJ:BJ)</f>
        <v>0</v>
      </c>
      <c r="BK474" s="256" cm="1">
        <f t="array" aca="1" ref="BK474" ca="1">_xlfn.XLOOKUP($A474&amp;$B474,'[5]产值及收款计划（2026）'!$A:$A&amp;'[5]产值及收款计划（2026）'!$B:$B,'[5]产值及收款计划（2026）'!BK:BK)</f>
        <v>0</v>
      </c>
      <c r="BL474" s="256" cm="1">
        <f t="array" aca="1" ref="BL474" ca="1">_xlfn.XLOOKUP($A474&amp;$B474,'[5]产值及收款计划（2026）'!$A:$A&amp;'[5]产值及收款计划（2026）'!$B:$B,'[5]产值及收款计划（2026）'!BL:BL)</f>
        <v>0</v>
      </c>
      <c r="BM474" s="256"/>
      <c r="BN474" s="256"/>
      <c r="BO474" s="256"/>
      <c r="BP474" s="256"/>
      <c r="BQ474" s="255" t="str" cm="1">
        <f t="array" aca="1" ref="BQ474" ca="1">_xlfn.XLOOKUP($A474&amp;$B474,'[5]产值及收款计划（2026）'!$A:$A&amp;'[5]产值及收款计划（2026）'!$B:$B,'[5]产值及收款计划（2026）'!BQ:BQ)</f>
        <v>中铁四局集团有限公司</v>
      </c>
      <c r="BR474" s="256" cm="1">
        <f t="array" aca="1" ref="BR474" ca="1">_xlfn.XLOOKUP($A474&amp;$B474,'[5]产值及收款计划（2026）'!$A:$A&amp;'[5]产值及收款计划（2026）'!$B:$B,'[5]产值及收款计划（2026）'!BR:BR)</f>
        <v>0</v>
      </c>
      <c r="CA474" s="256" cm="1">
        <f t="array" aca="1" ref="CA474" ca="1">_xlfn.XLOOKUP($A474&amp;$B474,'[5]产值及收款计划（2026）'!$A:$A&amp;'[5]产值及收款计划（2026）'!$B:$B,'[5]产值及收款计划（2026）'!CA:CA)</f>
        <v>0</v>
      </c>
      <c r="CB474" s="256" cm="1">
        <f t="array" aca="1" ref="CB474" ca="1">_xlfn.XLOOKUP($A474&amp;$B474,'[5]产值及收款计划（2026）'!$A:$A&amp;'[5]产值及收款计划（2026）'!$B:$B,'[5]产值及收款计划（2026）'!CB:CB)</f>
        <v>0</v>
      </c>
      <c r="CC474" s="256" cm="1">
        <f t="array" aca="1" ref="CC474" ca="1">_xlfn.XLOOKUP($A474&amp;$B474,'[5]产值及收款计划（2026）'!$A:$A&amp;'[5]产值及收款计划（2026）'!$B:$B,'[5]产值及收款计划（2026）'!CC:CC)</f>
        <v>0</v>
      </c>
      <c r="CD474" s="256" cm="1">
        <f t="array" aca="1" ref="CD474" ca="1">_xlfn.XLOOKUP($A474&amp;$B474,'[5]产值及收款计划（2026）'!$A:$A&amp;'[5]产值及收款计划（2026）'!$B:$B,'[5]产值及收款计划（2026）'!CD:CD)</f>
        <v>0</v>
      </c>
      <c r="CE474" s="256" cm="1">
        <f t="array" aca="1" ref="CE474" ca="1">_xlfn.XLOOKUP($A474&amp;$B474,'[5]产值及收款计划（2026）'!$A:$A&amp;'[5]产值及收款计划（2026）'!$B:$B,'[5]产值及收款计划（2026）'!CE:CE)</f>
        <v>0</v>
      </c>
      <c r="CF474" s="256" cm="1">
        <f t="array" aca="1" ref="CF474" ca="1">_xlfn.XLOOKUP($A474&amp;$B474,'[5]产值及收款计划（2026）'!$A:$A&amp;'[5]产值及收款计划（2026）'!$B:$B,'[5]产值及收款计划（2026）'!CF:CF)</f>
        <v>0</v>
      </c>
      <c r="CG474" s="256" cm="1">
        <f t="array" aca="1" ref="CG474" ca="1">_xlfn.XLOOKUP($A474&amp;$B474,'[5]产值及收款计划（2026）'!$A:$A&amp;'[5]产值及收款计划（2026）'!$B:$B,'[5]产值及收款计划（2026）'!CG:CG)</f>
        <v>0</v>
      </c>
      <c r="CH474" s="256" cm="1">
        <f t="array" aca="1" ref="CH474" ca="1">_xlfn.XLOOKUP($A474&amp;$B474,'[5]产值及收款计划（2026）'!$A:$A&amp;'[5]产值及收款计划（2026）'!$B:$B,'[5]产值及收款计划（2026）'!CH:CH)</f>
        <v>0</v>
      </c>
      <c r="CI474" s="256" cm="1">
        <f t="array" aca="1" ref="CI474" ca="1">_xlfn.XLOOKUP($A474&amp;$B474,'[5]产值及收款计划（2026）'!$A:$A&amp;'[5]产值及收款计划（2026）'!$B:$B,'[5]产值及收款计划（2026）'!CI:CI)</f>
        <v>0</v>
      </c>
      <c r="CJ474" s="256" cm="1">
        <f t="array" aca="1" ref="CJ474" ca="1">_xlfn.XLOOKUP($A474&amp;$B474,'[5]产值及收款计划（2026）'!$A:$A&amp;'[5]产值及收款计划（2026）'!$B:$B,'[5]产值及收款计划（2026）'!CJ:CJ)</f>
        <v>0</v>
      </c>
      <c r="CK474" s="256" cm="1">
        <f t="array" aca="1" ref="CK474" ca="1">_xlfn.XLOOKUP($A474&amp;$B474,'[5]产值及收款计划（2026）'!$A:$A&amp;'[5]产值及收款计划（2026）'!$B:$B,'[5]产值及收款计划（2026）'!CK:CK)</f>
        <v>0</v>
      </c>
      <c r="CL474" s="256" cm="1">
        <f t="array" aca="1" ref="CL474" ca="1">_xlfn.XLOOKUP($A474&amp;$B474,'[5]产值及收款计划（2026）'!$A:$A&amp;'[5]产值及收款计划（2026）'!$B:$B,'[5]产值及收款计划（2026）'!CL:CL)</f>
        <v>0</v>
      </c>
      <c r="DA474" s="256" cm="1">
        <f t="array" aca="1" ref="DA474" ca="1">_xlfn.XLOOKUP($A474&amp;$B474,'[5]产值及收款计划（2026）'!$A:$A&amp;'[5]产值及收款计划（2026）'!$B:$B,'[5]产值及收款计划（2026）'!DA:DA)</f>
        <v>0</v>
      </c>
      <c r="DB474" s="256" cm="1">
        <f t="array" aca="1" ref="DB474" ca="1">_xlfn.XLOOKUP($A474&amp;$B474,'[5]产值及收款计划（2026）'!$A:$A&amp;'[5]产值及收款计划（2026）'!$B:$B,'[5]产值及收款计划（2026）'!DB:DB)</f>
        <v>0</v>
      </c>
      <c r="DC474" s="256" cm="1">
        <f t="array" aca="1" ref="DC474" ca="1">_xlfn.XLOOKUP($A474&amp;$B474,'[5]产值及收款计划（2026）'!$A:$A&amp;'[5]产值及收款计划（2026）'!$B:$B,'[5]产值及收款计划（2026）'!DC:DC)</f>
        <v>0</v>
      </c>
      <c r="DD474" s="256" cm="1">
        <f t="array" aca="1" ref="DD474" ca="1">_xlfn.XLOOKUP($A474&amp;$B474,'[5]产值及收款计划（2026）'!$A:$A&amp;'[5]产值及收款计划（2026）'!$B:$B,'[5]产值及收款计划（2026）'!DD:DD)</f>
        <v>0</v>
      </c>
      <c r="DE474" s="256" cm="1">
        <f t="array" aca="1" ref="DE474" ca="1">_xlfn.XLOOKUP($A474&amp;$B474,'[5]产值及收款计划（2026）'!$A:$A&amp;'[5]产值及收款计划（2026）'!$B:$B,'[5]产值及收款计划（2026）'!DE:DE)</f>
        <v>0</v>
      </c>
      <c r="DF474" s="256" cm="1">
        <f t="array" aca="1" ref="DF474" ca="1">_xlfn.XLOOKUP($A474&amp;$B474,'[5]产值及收款计划（2026）'!$A:$A&amp;'[5]产值及收款计划（2026）'!$B:$B,'[5]产值及收款计划（2026）'!DF:DF)</f>
        <v>0</v>
      </c>
      <c r="DG474" s="256" cm="1">
        <f t="array" aca="1" ref="DG474" ca="1">_xlfn.XLOOKUP($A474&amp;$B474,'[5]产值及收款计划（2026）'!$A:$A&amp;'[5]产值及收款计划（2026）'!$B:$B,'[5]产值及收款计划（2026）'!DG:DG)</f>
        <v>0</v>
      </c>
      <c r="DH474" s="256" cm="1">
        <f t="array" aca="1" ref="DH474" ca="1">_xlfn.XLOOKUP($A474&amp;$B474,'[5]产值及收款计划（2026）'!$A:$A&amp;'[5]产值及收款计划（2026）'!$B:$B,'[5]产值及收款计划（2026）'!DH:DH)</f>
        <v>0</v>
      </c>
      <c r="DI474" s="256" cm="1">
        <f t="array" aca="1" ref="DI474" ca="1">_xlfn.XLOOKUP($A474&amp;$B474,'[5]产值及收款计划（2026）'!$A:$A&amp;'[5]产值及收款计划（2026）'!$B:$B,'[5]产值及收款计划（2026）'!DI:DI)</f>
        <v>0</v>
      </c>
      <c r="DJ474" s="256" cm="1">
        <f t="array" aca="1" ref="DJ474" ca="1">_xlfn.XLOOKUP($A474&amp;$B474,'[5]产值及收款计划（2026）'!$A:$A&amp;'[5]产值及收款计划（2026）'!$B:$B,'[5]产值及收款计划（2026）'!DJ:DJ)</f>
        <v>0</v>
      </c>
      <c r="DK474" s="256" cm="1">
        <f t="array" aca="1" ref="DK474" ca="1">_xlfn.XLOOKUP($A474&amp;$B474,'[5]产值及收款计划（2026）'!$A:$A&amp;'[5]产值及收款计划（2026）'!$B:$B,'[5]产值及收款计划（2026）'!DK:DK)</f>
        <v>0</v>
      </c>
      <c r="DL474" s="256" cm="1">
        <f t="array" aca="1" ref="DL474" ca="1">_xlfn.XLOOKUP($A474&amp;$B474,'[5]产值及收款计划（2026）'!$A:$A&amp;'[5]产值及收款计划（2026）'!$B:$B,'[5]产值及收款计划（2026）'!DL:DL)</f>
        <v>0</v>
      </c>
      <c r="DM474" s="264"/>
      <c r="DN474" s="250"/>
    </row>
    <row r="475" spans="1:118" ht="20.25" x14ac:dyDescent="0.15">
      <c r="A475" s="254">
        <f t="shared" ca="1" si="25"/>
        <v>54</v>
      </c>
      <c r="B475" s="254" t="s">
        <v>29</v>
      </c>
      <c r="C475" s="255" t="str" cm="1">
        <f t="array" aca="1" ref="C475" ca="1">_xlfn.XLOOKUP($A475&amp;$B475,'[5]产值及收款计划（2026）'!$A:$A&amp;'[5]产值及收款计划（2026）'!$B:$B,'[5]产值及收款计划（2026）'!C:C)</f>
        <v>ZHT2022122800128</v>
      </c>
      <c r="D475" s="255" t="str" cm="1">
        <f t="array" aca="1" ref="D475" ca="1">_xlfn.XLOOKUP($A475&amp;$B475,'[5]产值及收款计划（2026）'!$A:$A&amp;'[5]产值及收款计划（2026）'!$B:$B,'[5]产值及收款计划（2026）'!D:D)</f>
        <v>新皇岗口岸联检大楼基坑支护工程监测信息化开发项目</v>
      </c>
      <c r="E475" s="256" cm="1">
        <f t="array" aca="1" ref="E475" ca="1">_xlfn.XLOOKUP($A475&amp;$B475,'[5]产值及收款计划（2026）'!$A:$A&amp;'[5]产值及收款计划（2026）'!$B:$B,'[5]产值及收款计划（2026）'!E:E)</f>
        <v>195</v>
      </c>
      <c r="F475" s="256" cm="1">
        <f t="array" aca="1" ref="F475" ca="1">_xlfn.XLOOKUP($A475&amp;$B475,'[5]产值及收款计划（2026）'!$A:$A&amp;'[5]产值及收款计划（2026）'!$B:$B,'[5]产值及收款计划（2026）'!F:F)</f>
        <v>195</v>
      </c>
      <c r="G475" s="256" cm="1">
        <f t="array" aca="1" ref="G475" ca="1">_xlfn.XLOOKUP($A475&amp;$B475,'[5]产值及收款计划（2026）'!$A:$A&amp;'[5]产值及收款计划（2026）'!$B:$B,'[5]产值及收款计划（2026）'!G:G)</f>
        <v>76.5</v>
      </c>
      <c r="H475" s="256" cm="1">
        <f t="array" aca="1" ref="H475" ca="1">_xlfn.XLOOKUP($A475&amp;$B475,'[5]产值及收款计划（2026）'!$A:$A&amp;'[5]产值及收款计划（2026）'!$B:$B,'[5]产值及收款计划（2026）'!H:H)</f>
        <v>76.5</v>
      </c>
      <c r="I475" s="257" cm="1">
        <f t="array" aca="1" ref="I475" ca="1">_xlfn.XLOOKUP($A475&amp;$B475,'[5]产值及收款计划（2026）'!$A:$A&amp;'[5]产值及收款计划（2026）'!$B:$B,'[5]产值及收款计划（2026）'!I:I)</f>
        <v>0.39230769230769202</v>
      </c>
      <c r="J475" s="256" cm="1">
        <f t="array" aca="1" ref="J475" ca="1">_xlfn.XLOOKUP($A475&amp;$B475,'[5]产值及收款计划（2026）'!$A:$A&amp;'[5]产值及收款计划（2026）'!$B:$B,'[5]产值及收款计划（2026）'!J:J)</f>
        <v>0.06</v>
      </c>
      <c r="K475" s="256" cm="1">
        <f t="array" aca="1" ref="K475" ca="1">_xlfn.XLOOKUP($A475&amp;$B475,'[5]产值及收款计划（2026）'!$A:$A&amp;'[5]产值及收款计划（2026）'!$B:$B,'[5]产值及收款计划（2026）'!K:K)</f>
        <v>0</v>
      </c>
      <c r="L475" s="256" cm="1">
        <f t="array" aca="1" ref="L475" ca="1">_xlfn.XLOOKUP($A475&amp;$B475,'[5]产值及收款计划（2026）'!$A:$A&amp;'[5]产值及收款计划（2026）'!$B:$B,'[5]产值及收款计划（2026）'!L:L)</f>
        <v>0</v>
      </c>
      <c r="M475" s="256" t="str" cm="1">
        <f t="array" aca="1" ref="M475" ca="1">_xlfn.XLOOKUP($A475&amp;$B475,'[5]产值及收款计划（2026）'!$A:$A&amp;'[5]产值及收款计划（2026）'!$B:$B,'[5]产值及收款计划（2026）'!M:M)</f>
        <v>主导</v>
      </c>
      <c r="N475" s="256" t="str" cm="1">
        <f t="array" aca="1" ref="N475" ca="1">_xlfn.XLOOKUP($A475&amp;$B475,'[5]产值及收款计划（2026）'!$A:$A&amp;'[5]产值及收款计划（2026）'!$B:$B,'[5]产值及收款计划（2026）'!N:N)</f>
        <v>明艳丽团队</v>
      </c>
      <c r="O475" s="256" t="str" cm="1">
        <f t="array" aca="1" ref="O475" ca="1">_xlfn.XLOOKUP($A475&amp;$B475,'[5]产值及收款计划（2026）'!$A:$A&amp;'[5]产值及收款计划（2026）'!$B:$B,'[5]产值及收款计划（2026）'!O:O)</f>
        <v>明艳丽</v>
      </c>
      <c r="P475" s="255" t="str" cm="1">
        <f t="array" aca="1" ref="P475" ca="1">_xlfn.XLOOKUP($A475&amp;$B475,'[5]产值及收款计划（2026）'!$A:$A&amp;'[5]产值及收款计划（2026）'!$B:$B,'[5]产值及收款计划（2026）'!P:P)</f>
        <v>在建</v>
      </c>
      <c r="Q475" s="256" cm="1">
        <f t="array" aca="1" ref="Q475" ca="1">_xlfn.XLOOKUP($A475&amp;$B475,'[5]产值及收款计划（2026）'!$A:$A&amp;'[5]产值及收款计划（2026）'!$B:$B,'[5]产值及收款计划（2026）'!Q:Q)</f>
        <v>0</v>
      </c>
      <c r="R475" s="256" cm="1">
        <f t="array" aca="1" ref="R475" ca="1">_xlfn.XLOOKUP($A475&amp;$B475,'[5]产值及收款计划（2026）'!$A:$A&amp;'[5]产值及收款计划（2026）'!$B:$B,'[5]产值及收款计划（2026）'!R:R)</f>
        <v>0</v>
      </c>
      <c r="S475" s="256" cm="1">
        <f t="array" aca="1" ref="S475" ca="1">_xlfn.XLOOKUP($A475&amp;$B475,'[5]产值及收款计划（2026）'!$A:$A&amp;'[5]产值及收款计划（2026）'!$B:$B,'[5]产值及收款计划（2026）'!S:S)</f>
        <v>0</v>
      </c>
      <c r="T475" s="256" cm="1">
        <f t="array" aca="1" ref="T475" ca="1">_xlfn.XLOOKUP($A475&amp;$B475,'[5]产值及收款计划（2026）'!$A:$A&amp;'[5]产值及收款计划（2026）'!$B:$B,'[5]产值及收款计划（2026）'!T:T)</f>
        <v>175.5</v>
      </c>
      <c r="U475" s="256" cm="1">
        <f t="array" aca="1" ref="U475" ca="1">_xlfn.XLOOKUP($A475&amp;$B475,'[5]产值及收款计划（2026）'!$A:$A&amp;'[5]产值及收款计划（2026）'!$B:$B,'[5]产值及收款计划（2026）'!U:U)</f>
        <v>0</v>
      </c>
      <c r="V475" s="256" cm="1">
        <f t="array" aca="1" ref="V475" ca="1">_xlfn.XLOOKUP($A475&amp;$B475,'[5]产值及收款计划（2026）'!$A:$A&amp;'[5]产值及收款计划（2026）'!$B:$B,'[5]产值及收款计划（2026）'!V:V)</f>
        <v>19.5</v>
      </c>
      <c r="W475" s="256" cm="1">
        <f t="array" aca="1" ref="W475" ca="1">_xlfn.XLOOKUP($A475&amp;$B475,'[5]产值及收款计划（2026）'!$A:$A&amp;'[5]产值及收款计划（2026）'!$B:$B,'[5]产值及收款计划（2026）'!W:W)</f>
        <v>0</v>
      </c>
      <c r="X475" s="256" cm="1">
        <f t="array" aca="1" ref="X475" ca="1">_xlfn.XLOOKUP($A475&amp;$B475,'[5]产值及收款计划（2026）'!$A:$A&amp;'[5]产值及收款计划（2026）'!$B:$B,'[5]产值及收款计划（2026）'!X:X)</f>
        <v>0</v>
      </c>
      <c r="Y475" s="256" cm="1">
        <f t="array" aca="1" ref="Y475" ca="1">_xlfn.XLOOKUP($A475&amp;$B475,'[5]产值及收款计划（2026）'!$A:$A&amp;'[5]产值及收款计划（2026）'!$B:$B,'[5]产值及收款计划（2026）'!Y:Y)</f>
        <v>0</v>
      </c>
      <c r="Z475" s="256" cm="1">
        <f t="array" aca="1" ref="Z475" ca="1">_xlfn.XLOOKUP($A475&amp;$B475,'[5]产值及收款计划（2026）'!$A:$A&amp;'[5]产值及收款计划（2026）'!$B:$B,'[5]产值及收款计划（2026）'!Z:Z)</f>
        <v>0</v>
      </c>
      <c r="AA475" s="256" cm="1">
        <f t="array" aca="1" ref="AA475" ca="1">_xlfn.XLOOKUP($A475&amp;$B475,'[5]产值及收款计划（2026）'!$A:$A&amp;'[5]产值及收款计划（2026）'!$B:$B,'[5]产值及收款计划（2026）'!AA:AA)</f>
        <v>0</v>
      </c>
      <c r="AB475" s="256" cm="1">
        <f t="array" aca="1" ref="AB475" ca="1">_xlfn.XLOOKUP($A475&amp;$B475,'[5]产值及收款计划（2026）'!$A:$A&amp;'[5]产值及收款计划（2026）'!$B:$B,'[5]产值及收款计划（2026）'!AB:AB)</f>
        <v>0</v>
      </c>
      <c r="AC475" s="256" cm="1">
        <f t="array" aca="1" ref="AC475" ca="1">_xlfn.XLOOKUP($A475&amp;$B475,'[5]产值及收款计划（2026）'!$A:$A&amp;'[5]产值及收款计划（2026）'!$B:$B,'[5]产值及收款计划（2026）'!AC:AC)</f>
        <v>0</v>
      </c>
      <c r="AD475" s="256" cm="1">
        <f t="array" aca="1" ref="AD475" ca="1">_xlfn.XLOOKUP($A475&amp;$B475,'[5]产值及收款计划（2026）'!$A:$A&amp;'[5]产值及收款计划（2026）'!$B:$B,'[5]产值及收款计划（2026）'!AD:AD)</f>
        <v>0</v>
      </c>
      <c r="AE475" s="256" cm="1">
        <f t="array" aca="1" ref="AE475" ca="1">_xlfn.XLOOKUP($A475&amp;$B475,'[5]产值及收款计划（2026）'!$A:$A&amp;'[5]产值及收款计划（2026）'!$B:$B,'[5]产值及收款计划（2026）'!AE:AE)</f>
        <v>0</v>
      </c>
      <c r="AF475" s="256" cm="1">
        <f t="array" aca="1" ref="AF475" ca="1">_xlfn.XLOOKUP($A475&amp;$B475,'[5]产值及收款计划（2026）'!$A:$A&amp;'[5]产值及收款计划（2026）'!$B:$B,'[5]产值及收款计划（2026）'!AF:AF)</f>
        <v>0</v>
      </c>
      <c r="AG475" s="256" cm="1">
        <f t="array" aca="1" ref="AG475" ca="1">_xlfn.XLOOKUP($A475&amp;$B475,'[5]产值及收款计划（2026）'!$A:$A&amp;'[5]产值及收款计划（2026）'!$B:$B,'[5]产值及收款计划（2026）'!AG:AG)</f>
        <v>0</v>
      </c>
      <c r="AH475" s="256" cm="1">
        <f t="array" aca="1" ref="AH475" ca="1">_xlfn.XLOOKUP($A475&amp;$B475,'[5]产值及收款计划（2026）'!$A:$A&amp;'[5]产值及收款计划（2026）'!$B:$B,'[5]产值及收款计划（2026）'!AH:AH)</f>
        <v>0</v>
      </c>
      <c r="AI475" s="256" cm="1">
        <f t="array" aca="1" ref="AI475" ca="1">_xlfn.XLOOKUP($A475&amp;$B475,'[5]产值及收款计划（2026）'!$A:$A&amp;'[5]产值及收款计划（2026）'!$B:$B,'[5]产值及收款计划（2026）'!AI:AI)</f>
        <v>0</v>
      </c>
      <c r="AJ475" s="256" cm="1">
        <f t="array" aca="1" ref="AJ475" ca="1">_xlfn.XLOOKUP($A475&amp;$B475,'[5]产值及收款计划（2026）'!$A:$A&amp;'[5]产值及收款计划（2026）'!$B:$B,'[5]产值及收款计划（2026）'!AJ:AJ)</f>
        <v>0</v>
      </c>
      <c r="AK475" s="256" cm="1">
        <f t="array" aca="1" ref="AK475" ca="1">_xlfn.XLOOKUP($A475&amp;$B475,'[5]产值及收款计划（2026）'!$A:$A&amp;'[5]产值及收款计划（2026）'!$B:$B,'[5]产值及收款计划（2026）'!AK:AK)</f>
        <v>0</v>
      </c>
      <c r="AL475" s="256" cm="1">
        <f t="array" aca="1" ref="AL475" ca="1">_xlfn.XLOOKUP($A475&amp;$B475,'[5]产值及收款计划（2026）'!$A:$A&amp;'[5]产值及收款计划（2026）'!$B:$B,'[5]产值及收款计划（2026）'!AL:AL)</f>
        <v>0</v>
      </c>
      <c r="AM475" s="263" t="e" cm="1">
        <f t="array" aca="1" ref="AM475" ca="1">_xlfn.LET(_xlpm.勾选月份状态数组,TRANSPOSE('PPT(12-15页）-TOP10'!$A$3:$A$14),_xlpm.选择数据区,IF('PPT(12-15页）-TOP10'!$E$3="收款",$BA475:$BL475,$AA475:$AL475),SUM(_xlfn._xlws.FILTER(_xlpm.选择数据区,_xlpm.勾选月份状态数组,"")))</f>
        <v>#NAME?</v>
      </c>
      <c r="AN475" s="256" t="e" cm="1">
        <f t="array" aca="1" ref="AN475" ca="1">_xlfn.LET(_xlpm.勾选月份状态数组,TRANSPOSE('PPT(12-15页）-TOP10'!$A$3:$A$14),_xlpm.选择数据区,IF('PPT(12-15页）-TOP10'!$E$3="收款",$DA475:$DL475,$CA475:$CL475),SUM(_xlfn._xlws.FILTER(_xlpm.选择数据区,_xlpm.勾选月份状态数组,"")))</f>
        <v>#NAME?</v>
      </c>
      <c r="AO475" s="256">
        <f ca="1">SUM(CA475:CC475)+SUM(AD475:AL475)</f>
        <v>0</v>
      </c>
      <c r="AP475" s="256"/>
      <c r="AQ475" s="256"/>
      <c r="AR475" s="256"/>
      <c r="AS475" s="256" cm="1">
        <f t="array" aca="1" ref="AS475" ca="1">_xlfn.XLOOKUP($A475&amp;$B475,'[5]产值及收款计划（2026）'!$A:$A&amp;'[5]产值及收款计划（2026）'!$B:$B,'[5]产值及收款计划（2026）'!AS:AS)</f>
        <v>0</v>
      </c>
      <c r="AT475" s="256" cm="1">
        <f t="array" aca="1" ref="AT475" ca="1">_xlfn.XLOOKUP($A475&amp;$B475,'[5]产值及收款计划（2026）'!$A:$A&amp;'[5]产值及收款计划（2026）'!$B:$B,'[5]产值及收款计划（2026）'!AT:AT)</f>
        <v>0</v>
      </c>
      <c r="AU475" s="256" cm="1">
        <f t="array" aca="1" ref="AU475" ca="1">_xlfn.XLOOKUP($A475&amp;$B475,'[5]产值及收款计划（2026）'!$A:$A&amp;'[5]产值及收款计划（2026）'!$B:$B,'[5]产值及收款计划（2026）'!AU:AU)</f>
        <v>0</v>
      </c>
      <c r="AV475" s="256" cm="1">
        <f t="array" aca="1" ref="AV475" ca="1">_xlfn.XLOOKUP($A475&amp;$B475,'[5]产值及收款计划（2026）'!$A:$A&amp;'[5]产值及收款计划（2026）'!$B:$B,'[5]产值及收款计划（2026）'!AV:AV)</f>
        <v>0</v>
      </c>
      <c r="AW475" s="256" cm="1">
        <f t="array" aca="1" ref="AW475" ca="1">_xlfn.XLOOKUP($A475&amp;$B475,'[5]产值及收款计划（2026）'!$A:$A&amp;'[5]产值及收款计划（2026）'!$B:$B,'[5]产值及收款计划（2026）'!AW:AW)</f>
        <v>97.5</v>
      </c>
      <c r="AX475" s="256" cm="1">
        <f t="array" aca="1" ref="AX475" ca="1">_xlfn.XLOOKUP($A475&amp;$B475,'[5]产值及收款计划（2026）'!$A:$A&amp;'[5]产值及收款计划（2026）'!$B:$B,'[5]产值及收款计划（2026）'!AX:AX)</f>
        <v>0</v>
      </c>
      <c r="AY475" s="256" cm="1">
        <f t="array" aca="1" ref="AY475" ca="1">_xlfn.XLOOKUP($A475&amp;$B475,'[5]产值及收款计划（2026）'!$A:$A&amp;'[5]产值及收款计划（2026）'!$B:$B,'[5]产值及收款计划（2026）'!AY:AY)</f>
        <v>97.5</v>
      </c>
      <c r="AZ475" s="256" cm="1">
        <f t="array" aca="1" ref="AZ475" ca="1">_xlfn.XLOOKUP($A475&amp;$B475,'[5]产值及收款计划（2026）'!$A:$A&amp;'[5]产值及收款计划（2026）'!$B:$B,'[5]产值及收款计划（2026）'!AZ:AZ)</f>
        <v>78</v>
      </c>
      <c r="BA475" s="256" cm="1">
        <f t="array" aca="1" ref="BA475" ca="1">_xlfn.XLOOKUP($A475&amp;$B475,'[5]产值及收款计划（2026）'!$A:$A&amp;'[5]产值及收款计划（2026）'!$B:$B,'[5]产值及收款计划（2026）'!BA:BA)</f>
        <v>0</v>
      </c>
      <c r="BB475" s="256" cm="1">
        <f t="array" aca="1" ref="BB475" ca="1">_xlfn.XLOOKUP($A475&amp;$B475,'[5]产值及收款计划（2026）'!$A:$A&amp;'[5]产值及收款计划（2026）'!$B:$B,'[5]产值及收款计划（2026）'!BB:BB)</f>
        <v>0</v>
      </c>
      <c r="BC475" s="256" cm="1">
        <f t="array" aca="1" ref="BC475" ca="1">_xlfn.XLOOKUP($A475&amp;$B475,'[5]产值及收款计划（2026）'!$A:$A&amp;'[5]产值及收款计划（2026）'!$B:$B,'[5]产值及收款计划（2026）'!BC:BC)</f>
        <v>0</v>
      </c>
      <c r="BD475" s="256" cm="1">
        <f t="array" aca="1" ref="BD475" ca="1">_xlfn.XLOOKUP($A475&amp;$B475,'[5]产值及收款计划（2026）'!$A:$A&amp;'[5]产值及收款计划（2026）'!$B:$B,'[5]产值及收款计划（2026）'!BD:BD)</f>
        <v>0</v>
      </c>
      <c r="BE475" s="256" cm="1">
        <f t="array" aca="1" ref="BE475" ca="1">_xlfn.XLOOKUP($A475&amp;$B475,'[5]产值及收款计划（2026）'!$A:$A&amp;'[5]产值及收款计划（2026）'!$B:$B,'[5]产值及收款计划（2026）'!BE:BE)</f>
        <v>0</v>
      </c>
      <c r="BF475" s="256" cm="1">
        <f t="array" aca="1" ref="BF475" ca="1">_xlfn.XLOOKUP($A475&amp;$B475,'[5]产值及收款计划（2026）'!$A:$A&amp;'[5]产值及收款计划（2026）'!$B:$B,'[5]产值及收款计划（2026）'!BF:BF)</f>
        <v>0</v>
      </c>
      <c r="BG475" s="256" cm="1">
        <f t="array" aca="1" ref="BG475" ca="1">_xlfn.XLOOKUP($A475&amp;$B475,'[5]产值及收款计划（2026）'!$A:$A&amp;'[5]产值及收款计划（2026）'!$B:$B,'[5]产值及收款计划（2026）'!BG:BG)</f>
        <v>0</v>
      </c>
      <c r="BH475" s="256" cm="1">
        <f t="array" aca="1" ref="BH475" ca="1">_xlfn.XLOOKUP($A475&amp;$B475,'[5]产值及收款计划（2026）'!$A:$A&amp;'[5]产值及收款计划（2026）'!$B:$B,'[5]产值及收款计划（2026）'!BH:BH)</f>
        <v>0</v>
      </c>
      <c r="BI475" s="256" cm="1">
        <f t="array" aca="1" ref="BI475" ca="1">_xlfn.XLOOKUP($A475&amp;$B475,'[5]产值及收款计划（2026）'!$A:$A&amp;'[5]产值及收款计划（2026）'!$B:$B,'[5]产值及收款计划（2026）'!BI:BI)</f>
        <v>78</v>
      </c>
      <c r="BJ475" s="256" cm="1">
        <f t="array" aca="1" ref="BJ475" ca="1">_xlfn.XLOOKUP($A475&amp;$B475,'[5]产值及收款计划（2026）'!$A:$A&amp;'[5]产值及收款计划（2026）'!$B:$B,'[5]产值及收款计划（2026）'!BJ:BJ)</f>
        <v>0</v>
      </c>
      <c r="BK475" s="256" cm="1">
        <f t="array" aca="1" ref="BK475" ca="1">_xlfn.XLOOKUP($A475&amp;$B475,'[5]产值及收款计划（2026）'!$A:$A&amp;'[5]产值及收款计划（2026）'!$B:$B,'[5]产值及收款计划（2026）'!BK:BK)</f>
        <v>0</v>
      </c>
      <c r="BL475" s="256" cm="1">
        <f t="array" aca="1" ref="BL475" ca="1">_xlfn.XLOOKUP($A475&amp;$B475,'[5]产值及收款计划（2026）'!$A:$A&amp;'[5]产值及收款计划（2026）'!$B:$B,'[5]产值及收款计划（2026）'!BL:BL)</f>
        <v>0</v>
      </c>
      <c r="BM475" s="256"/>
      <c r="BN475" s="256"/>
      <c r="BO475" s="256"/>
      <c r="BP475" s="256"/>
      <c r="BQ475" s="255" t="str" cm="1">
        <f t="array" aca="1" ref="BQ475" ca="1">_xlfn.XLOOKUP($A475&amp;$B475,'[5]产值及收款计划（2026）'!$A:$A&amp;'[5]产值及收款计划（2026）'!$B:$B,'[5]产值及收款计划（2026）'!BQ:BQ)</f>
        <v>深圳市房屋安全和工程质量检测鉴定中心</v>
      </c>
      <c r="BR475" s="256" cm="1">
        <f t="array" aca="1" ref="BR475" ca="1">_xlfn.XLOOKUP($A475&amp;$B475,'[5]产值及收款计划（2026）'!$A:$A&amp;'[5]产值及收款计划（2026）'!$B:$B,'[5]产值及收款计划（2026）'!BR:BR)</f>
        <v>0</v>
      </c>
      <c r="CA475" s="256" cm="1">
        <f t="array" aca="1" ref="CA475" ca="1">_xlfn.XLOOKUP($A475&amp;$B475,'[5]产值及收款计划（2026）'!$A:$A&amp;'[5]产值及收款计划（2026）'!$B:$B,'[5]产值及收款计划（2026）'!CA:CA)</f>
        <v>0</v>
      </c>
      <c r="CB475" s="256" cm="1">
        <f t="array" aca="1" ref="CB475" ca="1">_xlfn.XLOOKUP($A475&amp;$B475,'[5]产值及收款计划（2026）'!$A:$A&amp;'[5]产值及收款计划（2026）'!$B:$B,'[5]产值及收款计划（2026）'!CB:CB)</f>
        <v>0</v>
      </c>
      <c r="CC475" s="256" cm="1">
        <f t="array" aca="1" ref="CC475" ca="1">_xlfn.XLOOKUP($A475&amp;$B475,'[5]产值及收款计划（2026）'!$A:$A&amp;'[5]产值及收款计划（2026）'!$B:$B,'[5]产值及收款计划（2026）'!CC:CC)</f>
        <v>0</v>
      </c>
      <c r="CD475" s="256" cm="1">
        <f t="array" aca="1" ref="CD475" ca="1">_xlfn.XLOOKUP($A475&amp;$B475,'[5]产值及收款计划（2026）'!$A:$A&amp;'[5]产值及收款计划（2026）'!$B:$B,'[5]产值及收款计划（2026）'!CD:CD)</f>
        <v>0</v>
      </c>
      <c r="CE475" s="256" cm="1">
        <f t="array" aca="1" ref="CE475" ca="1">_xlfn.XLOOKUP($A475&amp;$B475,'[5]产值及收款计划（2026）'!$A:$A&amp;'[5]产值及收款计划（2026）'!$B:$B,'[5]产值及收款计划（2026）'!CE:CE)</f>
        <v>0</v>
      </c>
      <c r="CF475" s="256" cm="1">
        <f t="array" aca="1" ref="CF475" ca="1">_xlfn.XLOOKUP($A475&amp;$B475,'[5]产值及收款计划（2026）'!$A:$A&amp;'[5]产值及收款计划（2026）'!$B:$B,'[5]产值及收款计划（2026）'!CF:CF)</f>
        <v>0</v>
      </c>
      <c r="CG475" s="256" cm="1">
        <f t="array" aca="1" ref="CG475" ca="1">_xlfn.XLOOKUP($A475&amp;$B475,'[5]产值及收款计划（2026）'!$A:$A&amp;'[5]产值及收款计划（2026）'!$B:$B,'[5]产值及收款计划（2026）'!CG:CG)</f>
        <v>0</v>
      </c>
      <c r="CH475" s="256" cm="1">
        <f t="array" aca="1" ref="CH475" ca="1">_xlfn.XLOOKUP($A475&amp;$B475,'[5]产值及收款计划（2026）'!$A:$A&amp;'[5]产值及收款计划（2026）'!$B:$B,'[5]产值及收款计划（2026）'!CH:CH)</f>
        <v>0</v>
      </c>
      <c r="CI475" s="256" cm="1">
        <f t="array" aca="1" ref="CI475" ca="1">_xlfn.XLOOKUP($A475&amp;$B475,'[5]产值及收款计划（2026）'!$A:$A&amp;'[5]产值及收款计划（2026）'!$B:$B,'[5]产值及收款计划（2026）'!CI:CI)</f>
        <v>0</v>
      </c>
      <c r="CJ475" s="256" cm="1">
        <f t="array" aca="1" ref="CJ475" ca="1">_xlfn.XLOOKUP($A475&amp;$B475,'[5]产值及收款计划（2026）'!$A:$A&amp;'[5]产值及收款计划（2026）'!$B:$B,'[5]产值及收款计划（2026）'!CJ:CJ)</f>
        <v>0</v>
      </c>
      <c r="CK475" s="256" cm="1">
        <f t="array" aca="1" ref="CK475" ca="1">_xlfn.XLOOKUP($A475&amp;$B475,'[5]产值及收款计划（2026）'!$A:$A&amp;'[5]产值及收款计划（2026）'!$B:$B,'[5]产值及收款计划（2026）'!CK:CK)</f>
        <v>0</v>
      </c>
      <c r="CL475" s="256" cm="1">
        <f t="array" aca="1" ref="CL475" ca="1">_xlfn.XLOOKUP($A475&amp;$B475,'[5]产值及收款计划（2026）'!$A:$A&amp;'[5]产值及收款计划（2026）'!$B:$B,'[5]产值及收款计划（2026）'!CL:CL)</f>
        <v>0</v>
      </c>
      <c r="DA475" s="256" cm="1">
        <f t="array" aca="1" ref="DA475" ca="1">_xlfn.XLOOKUP($A475&amp;$B475,'[5]产值及收款计划（2026）'!$A:$A&amp;'[5]产值及收款计划（2026）'!$B:$B,'[5]产值及收款计划（2026）'!DA:DA)</f>
        <v>0</v>
      </c>
      <c r="DB475" s="256" cm="1">
        <f t="array" aca="1" ref="DB475" ca="1">_xlfn.XLOOKUP($A475&amp;$B475,'[5]产值及收款计划（2026）'!$A:$A&amp;'[5]产值及收款计划（2026）'!$B:$B,'[5]产值及收款计划（2026）'!DB:DB)</f>
        <v>0</v>
      </c>
      <c r="DC475" s="256" cm="1">
        <f t="array" aca="1" ref="DC475" ca="1">_xlfn.XLOOKUP($A475&amp;$B475,'[5]产值及收款计划（2026）'!$A:$A&amp;'[5]产值及收款计划（2026）'!$B:$B,'[5]产值及收款计划（2026）'!DC:DC)</f>
        <v>0</v>
      </c>
      <c r="DD475" s="256" cm="1">
        <f t="array" aca="1" ref="DD475" ca="1">_xlfn.XLOOKUP($A475&amp;$B475,'[5]产值及收款计划（2026）'!$A:$A&amp;'[5]产值及收款计划（2026）'!$B:$B,'[5]产值及收款计划（2026）'!DD:DD)</f>
        <v>0</v>
      </c>
      <c r="DE475" s="256" cm="1">
        <f t="array" aca="1" ref="DE475" ca="1">_xlfn.XLOOKUP($A475&amp;$B475,'[5]产值及收款计划（2026）'!$A:$A&amp;'[5]产值及收款计划（2026）'!$B:$B,'[5]产值及收款计划（2026）'!DE:DE)</f>
        <v>0</v>
      </c>
      <c r="DF475" s="256" cm="1">
        <f t="array" aca="1" ref="DF475" ca="1">_xlfn.XLOOKUP($A475&amp;$B475,'[5]产值及收款计划（2026）'!$A:$A&amp;'[5]产值及收款计划（2026）'!$B:$B,'[5]产值及收款计划（2026）'!DF:DF)</f>
        <v>0</v>
      </c>
      <c r="DG475" s="256" cm="1">
        <f t="array" aca="1" ref="DG475" ca="1">_xlfn.XLOOKUP($A475&amp;$B475,'[5]产值及收款计划（2026）'!$A:$A&amp;'[5]产值及收款计划（2026）'!$B:$B,'[5]产值及收款计划（2026）'!DG:DG)</f>
        <v>0</v>
      </c>
      <c r="DH475" s="256" cm="1">
        <f t="array" aca="1" ref="DH475" ca="1">_xlfn.XLOOKUP($A475&amp;$B475,'[5]产值及收款计划（2026）'!$A:$A&amp;'[5]产值及收款计划（2026）'!$B:$B,'[5]产值及收款计划（2026）'!DH:DH)</f>
        <v>0</v>
      </c>
      <c r="DI475" s="256" cm="1">
        <f t="array" aca="1" ref="DI475" ca="1">_xlfn.XLOOKUP($A475&amp;$B475,'[5]产值及收款计划（2026）'!$A:$A&amp;'[5]产值及收款计划（2026）'!$B:$B,'[5]产值及收款计划（2026）'!DI:DI)</f>
        <v>0</v>
      </c>
      <c r="DJ475" s="256" cm="1">
        <f t="array" aca="1" ref="DJ475" ca="1">_xlfn.XLOOKUP($A475&amp;$B475,'[5]产值及收款计划（2026）'!$A:$A&amp;'[5]产值及收款计划（2026）'!$B:$B,'[5]产值及收款计划（2026）'!DJ:DJ)</f>
        <v>0</v>
      </c>
      <c r="DK475" s="256" cm="1">
        <f t="array" aca="1" ref="DK475" ca="1">_xlfn.XLOOKUP($A475&amp;$B475,'[5]产值及收款计划（2026）'!$A:$A&amp;'[5]产值及收款计划（2026）'!$B:$B,'[5]产值及收款计划（2026）'!DK:DK)</f>
        <v>0</v>
      </c>
      <c r="DL475" s="256" cm="1">
        <f t="array" aca="1" ref="DL475" ca="1">_xlfn.XLOOKUP($A475&amp;$B475,'[5]产值及收款计划（2026）'!$A:$A&amp;'[5]产值及收款计划（2026）'!$B:$B,'[5]产值及收款计划（2026）'!DL:DL)</f>
        <v>0</v>
      </c>
      <c r="DM475" s="264"/>
      <c r="DN475" s="250"/>
    </row>
    <row r="476" spans="1:118" ht="20.25" x14ac:dyDescent="0.15">
      <c r="A476" s="254">
        <f t="shared" ca="1" si="25"/>
        <v>55</v>
      </c>
      <c r="B476" s="254" t="s">
        <v>29</v>
      </c>
      <c r="C476" s="255" t="str" cm="1">
        <f t="array" aca="1" ref="C476" ca="1">_xlfn.XLOOKUP($A476&amp;$B476,'[5]产值及收款计划（2026）'!$A:$A&amp;'[5]产值及收款计划（2026）'!$B:$B,'[5]产值及收款计划（2026）'!C:C)</f>
        <v>ZHT2023022400020</v>
      </c>
      <c r="D476" s="255" t="str" cm="1">
        <f t="array" aca="1" ref="D476" ca="1">_xlfn.XLOOKUP($A476&amp;$B476,'[5]产值及收款计划（2026）'!$A:$A&amp;'[5]产值及收款计划（2026）'!$B:$B,'[5]产值及收款计划（2026）'!D:D)</f>
        <v>新加坡TWRPPL智慧管理系统设备采购合同</v>
      </c>
      <c r="E476" s="256" cm="1">
        <f t="array" aca="1" ref="E476" ca="1">_xlfn.XLOOKUP($A476&amp;$B476,'[5]产值及收款计划（2026）'!$A:$A&amp;'[5]产值及收款计划（2026）'!$B:$B,'[5]产值及收款计划（2026）'!E:E)</f>
        <v>51.78</v>
      </c>
      <c r="F476" s="256" cm="1">
        <f t="array" aca="1" ref="F476" ca="1">_xlfn.XLOOKUP($A476&amp;$B476,'[5]产值及收款计划（2026）'!$A:$A&amp;'[5]产值及收款计划（2026）'!$B:$B,'[5]产值及收款计划（2026）'!F:F)</f>
        <v>51.78</v>
      </c>
      <c r="G476" s="256" cm="1">
        <f t="array" aca="1" ref="G476" ca="1">_xlfn.XLOOKUP($A476&amp;$B476,'[5]产值及收款计划（2026）'!$A:$A&amp;'[5]产值及收款计划（2026）'!$B:$B,'[5]产值及收款计划（2026）'!G:G)</f>
        <v>11.78</v>
      </c>
      <c r="H476" s="256" cm="1">
        <f t="array" aca="1" ref="H476" ca="1">_xlfn.XLOOKUP($A476&amp;$B476,'[5]产值及收款计划（2026）'!$A:$A&amp;'[5]产值及收款计划（2026）'!$B:$B,'[5]产值及收款计划（2026）'!H:H)</f>
        <v>11.78</v>
      </c>
      <c r="I476" s="257" cm="1">
        <f t="array" aca="1" ref="I476" ca="1">_xlfn.XLOOKUP($A476&amp;$B476,'[5]产值及收款计划（2026）'!$A:$A&amp;'[5]产值及收款计划（2026）'!$B:$B,'[5]产值及收款计划（2026）'!I:I)</f>
        <v>0.22750096562379299</v>
      </c>
      <c r="J476" s="256" cm="1">
        <f t="array" aca="1" ref="J476" ca="1">_xlfn.XLOOKUP($A476&amp;$B476,'[5]产值及收款计划（2026）'!$A:$A&amp;'[5]产值及收款计划（2026）'!$B:$B,'[5]产值及收款计划（2026）'!J:J)</f>
        <v>0</v>
      </c>
      <c r="K476" s="256" cm="1">
        <f t="array" aca="1" ref="K476" ca="1">_xlfn.XLOOKUP($A476&amp;$B476,'[5]产值及收款计划（2026）'!$A:$A&amp;'[5]产值及收款计划（2026）'!$B:$B,'[5]产值及收款计划（2026）'!K:K)</f>
        <v>0</v>
      </c>
      <c r="L476" s="256" cm="1">
        <f t="array" aca="1" ref="L476" ca="1">_xlfn.XLOOKUP($A476&amp;$B476,'[5]产值及收款计划（2026）'!$A:$A&amp;'[5]产值及收款计划（2026）'!$B:$B,'[5]产值及收款计划（2026）'!L:L)</f>
        <v>0</v>
      </c>
      <c r="M476" s="256" t="str" cm="1">
        <f t="array" aca="1" ref="M476" ca="1">_xlfn.XLOOKUP($A476&amp;$B476,'[5]产值及收款计划（2026）'!$A:$A&amp;'[5]产值及收款计划（2026）'!$B:$B,'[5]产值及收款计划（2026）'!M:M)</f>
        <v>主导</v>
      </c>
      <c r="N476" s="256" t="str" cm="1">
        <f t="array" aca="1" ref="N476" ca="1">_xlfn.XLOOKUP($A476&amp;$B476,'[5]产值及收款计划（2026）'!$A:$A&amp;'[5]产值及收款计划（2026）'!$B:$B,'[5]产值及收款计划（2026）'!N:N)</f>
        <v>许清亮团队</v>
      </c>
      <c r="O476" s="256" t="str" cm="1">
        <f t="array" aca="1" ref="O476" ca="1">_xlfn.XLOOKUP($A476&amp;$B476,'[5]产值及收款计划（2026）'!$A:$A&amp;'[5]产值及收款计划（2026）'!$B:$B,'[5]产值及收款计划（2026）'!O:O)</f>
        <v>杜江</v>
      </c>
      <c r="P476" s="255" t="str" cm="1">
        <f t="array" aca="1" ref="P476" ca="1">_xlfn.XLOOKUP($A476&amp;$B476,'[5]产值及收款计划（2026）'!$A:$A&amp;'[5]产值及收款计划（2026）'!$B:$B,'[5]产值及收款计划（2026）'!P:P)</f>
        <v>在建</v>
      </c>
      <c r="Q476" s="256" cm="1">
        <f t="array" aca="1" ref="Q476" ca="1">_xlfn.XLOOKUP($A476&amp;$B476,'[5]产值及收款计划（2026）'!$A:$A&amp;'[5]产值及收款计划（2026）'!$B:$B,'[5]产值及收款计划（2026）'!Q:Q)</f>
        <v>0</v>
      </c>
      <c r="R476" s="256" cm="1">
        <f t="array" aca="1" ref="R476" ca="1">_xlfn.XLOOKUP($A476&amp;$B476,'[5]产值及收款计划（2026）'!$A:$A&amp;'[5]产值及收款计划（2026）'!$B:$B,'[5]产值及收款计划（2026）'!R:R)</f>
        <v>0</v>
      </c>
      <c r="S476" s="256" cm="1">
        <f t="array" aca="1" ref="S476" ca="1">_xlfn.XLOOKUP($A476&amp;$B476,'[5]产值及收款计划（2026）'!$A:$A&amp;'[5]产值及收款计划（2026）'!$B:$B,'[5]产值及收款计划（2026）'!S:S)</f>
        <v>0</v>
      </c>
      <c r="T476" s="256" cm="1">
        <f t="array" aca="1" ref="T476" ca="1">_xlfn.XLOOKUP($A476&amp;$B476,'[5]产值及收款计划（2026）'!$A:$A&amp;'[5]产值及收款计划（2026）'!$B:$B,'[5]产值及收款计划（2026）'!T:T)</f>
        <v>24.79</v>
      </c>
      <c r="U476" s="256" cm="1">
        <f t="array" aca="1" ref="U476" ca="1">_xlfn.XLOOKUP($A476&amp;$B476,'[5]产值及收款计划（2026）'!$A:$A&amp;'[5]产值及收款计划（2026）'!$B:$B,'[5]产值及收款计划（2026）'!U:U)</f>
        <v>0</v>
      </c>
      <c r="V476" s="256" cm="1">
        <f t="array" aca="1" ref="V476" ca="1">_xlfn.XLOOKUP($A476&amp;$B476,'[5]产值及收款计划（2026）'!$A:$A&amp;'[5]产值及收款计划（2026）'!$B:$B,'[5]产值及收款计划（2026）'!V:V)</f>
        <v>26.99</v>
      </c>
      <c r="W476" s="256" cm="1">
        <f t="array" aca="1" ref="W476" ca="1">_xlfn.XLOOKUP($A476&amp;$B476,'[5]产值及收款计划（2026）'!$A:$A&amp;'[5]产值及收款计划（2026）'!$B:$B,'[5]产值及收款计划（2026）'!W:W)</f>
        <v>0</v>
      </c>
      <c r="X476" s="256" cm="1">
        <f t="array" aca="1" ref="X476" ca="1">_xlfn.XLOOKUP($A476&amp;$B476,'[5]产值及收款计划（2026）'!$A:$A&amp;'[5]产值及收款计划（2026）'!$B:$B,'[5]产值及收款计划（2026）'!X:X)</f>
        <v>0</v>
      </c>
      <c r="Y476" s="256" cm="1">
        <f t="array" aca="1" ref="Y476" ca="1">_xlfn.XLOOKUP($A476&amp;$B476,'[5]产值及收款计划（2026）'!$A:$A&amp;'[5]产值及收款计划（2026）'!$B:$B,'[5]产值及收款计划（2026）'!Y:Y)</f>
        <v>0</v>
      </c>
      <c r="Z476" s="256" cm="1">
        <f t="array" aca="1" ref="Z476" ca="1">_xlfn.XLOOKUP($A476&amp;$B476,'[5]产值及收款计划（2026）'!$A:$A&amp;'[5]产值及收款计划（2026）'!$B:$B,'[5]产值及收款计划（2026）'!Z:Z)</f>
        <v>0</v>
      </c>
      <c r="AA476" s="256" cm="1">
        <f t="array" aca="1" ref="AA476" ca="1">_xlfn.XLOOKUP($A476&amp;$B476,'[5]产值及收款计划（2026）'!$A:$A&amp;'[5]产值及收款计划（2026）'!$B:$B,'[5]产值及收款计划（2026）'!AA:AA)</f>
        <v>0</v>
      </c>
      <c r="AB476" s="256" cm="1">
        <f t="array" aca="1" ref="AB476" ca="1">_xlfn.XLOOKUP($A476&amp;$B476,'[5]产值及收款计划（2026）'!$A:$A&amp;'[5]产值及收款计划（2026）'!$B:$B,'[5]产值及收款计划（2026）'!AB:AB)</f>
        <v>0</v>
      </c>
      <c r="AC476" s="256" cm="1">
        <f t="array" aca="1" ref="AC476" ca="1">_xlfn.XLOOKUP($A476&amp;$B476,'[5]产值及收款计划（2026）'!$A:$A&amp;'[5]产值及收款计划（2026）'!$B:$B,'[5]产值及收款计划（2026）'!AC:AC)</f>
        <v>0</v>
      </c>
      <c r="AD476" s="256" cm="1">
        <f t="array" aca="1" ref="AD476" ca="1">_xlfn.XLOOKUP($A476&amp;$B476,'[5]产值及收款计划（2026）'!$A:$A&amp;'[5]产值及收款计划（2026）'!$B:$B,'[5]产值及收款计划（2026）'!AD:AD)</f>
        <v>0</v>
      </c>
      <c r="AE476" s="256" cm="1">
        <f t="array" aca="1" ref="AE476" ca="1">_xlfn.XLOOKUP($A476&amp;$B476,'[5]产值及收款计划（2026）'!$A:$A&amp;'[5]产值及收款计划（2026）'!$B:$B,'[5]产值及收款计划（2026）'!AE:AE)</f>
        <v>0</v>
      </c>
      <c r="AF476" s="256" cm="1">
        <f t="array" aca="1" ref="AF476" ca="1">_xlfn.XLOOKUP($A476&amp;$B476,'[5]产值及收款计划（2026）'!$A:$A&amp;'[5]产值及收款计划（2026）'!$B:$B,'[5]产值及收款计划（2026）'!AF:AF)</f>
        <v>0</v>
      </c>
      <c r="AG476" s="256" cm="1">
        <f t="array" aca="1" ref="AG476" ca="1">_xlfn.XLOOKUP($A476&amp;$B476,'[5]产值及收款计划（2026）'!$A:$A&amp;'[5]产值及收款计划（2026）'!$B:$B,'[5]产值及收款计划（2026）'!AG:AG)</f>
        <v>0</v>
      </c>
      <c r="AH476" s="256" cm="1">
        <f t="array" aca="1" ref="AH476" ca="1">_xlfn.XLOOKUP($A476&amp;$B476,'[5]产值及收款计划（2026）'!$A:$A&amp;'[5]产值及收款计划（2026）'!$B:$B,'[5]产值及收款计划（2026）'!AH:AH)</f>
        <v>0</v>
      </c>
      <c r="AI476" s="256" cm="1">
        <f t="array" aca="1" ref="AI476" ca="1">_xlfn.XLOOKUP($A476&amp;$B476,'[5]产值及收款计划（2026）'!$A:$A&amp;'[5]产值及收款计划（2026）'!$B:$B,'[5]产值及收款计划（2026）'!AI:AI)</f>
        <v>0</v>
      </c>
      <c r="AJ476" s="256" cm="1">
        <f t="array" aca="1" ref="AJ476" ca="1">_xlfn.XLOOKUP($A476&amp;$B476,'[5]产值及收款计划（2026）'!$A:$A&amp;'[5]产值及收款计划（2026）'!$B:$B,'[5]产值及收款计划（2026）'!AJ:AJ)</f>
        <v>0</v>
      </c>
      <c r="AK476" s="256" cm="1">
        <f t="array" aca="1" ref="AK476" ca="1">_xlfn.XLOOKUP($A476&amp;$B476,'[5]产值及收款计划（2026）'!$A:$A&amp;'[5]产值及收款计划（2026）'!$B:$B,'[5]产值及收款计划（2026）'!AK:AK)</f>
        <v>0</v>
      </c>
      <c r="AL476" s="256" cm="1">
        <f t="array" aca="1" ref="AL476" ca="1">_xlfn.XLOOKUP($A476&amp;$B476,'[5]产值及收款计划（2026）'!$A:$A&amp;'[5]产值及收款计划（2026）'!$B:$B,'[5]产值及收款计划（2026）'!AL:AL)</f>
        <v>0</v>
      </c>
      <c r="AM476" s="263" t="e" cm="1">
        <f t="array" aca="1" ref="AM476" ca="1">_xlfn.LET(_xlpm.勾选月份状态数组,TRANSPOSE('PPT(12-15页）-TOP10'!$A$3:$A$14),_xlpm.选择数据区,IF('PPT(12-15页）-TOP10'!$E$3="收款",$BA476:$BL476,$AA476:$AL476),SUM(_xlfn._xlws.FILTER(_xlpm.选择数据区,_xlpm.勾选月份状态数组,"")))</f>
        <v>#NAME?</v>
      </c>
      <c r="AN476" s="256" t="e" cm="1">
        <f t="array" aca="1" ref="AN476" ca="1">_xlfn.LET(_xlpm.勾选月份状态数组,TRANSPOSE('PPT(12-15页）-TOP10'!$A$3:$A$14),_xlpm.选择数据区,IF('PPT(12-15页）-TOP10'!$E$3="收款",$DA476:$DL476,$CA476:$CL476),SUM(_xlfn._xlws.FILTER(_xlpm.选择数据区,_xlpm.勾选月份状态数组,"")))</f>
        <v>#NAME?</v>
      </c>
      <c r="AO476" s="256">
        <f ca="1">SUM(CA476:CC476)+SUM(AD476:AL476)</f>
        <v>0</v>
      </c>
      <c r="AP476" s="256"/>
      <c r="AQ476" s="256"/>
      <c r="AR476" s="256"/>
      <c r="AS476" s="256" cm="1">
        <f t="array" aca="1" ref="AS476" ca="1">_xlfn.XLOOKUP($A476&amp;$B476,'[5]产值及收款计划（2026）'!$A:$A&amp;'[5]产值及收款计划（2026）'!$B:$B,'[5]产值及收款计划（2026）'!AS:AS)</f>
        <v>0</v>
      </c>
      <c r="AT476" s="256" cm="1">
        <f t="array" aca="1" ref="AT476" ca="1">_xlfn.XLOOKUP($A476&amp;$B476,'[5]产值及收款计划（2026）'!$A:$A&amp;'[5]产值及收款计划（2026）'!$B:$B,'[5]产值及收款计划（2026）'!AT:AT)</f>
        <v>0</v>
      </c>
      <c r="AU476" s="256" cm="1">
        <f t="array" aca="1" ref="AU476" ca="1">_xlfn.XLOOKUP($A476&amp;$B476,'[5]产值及收款计划（2026）'!$A:$A&amp;'[5]产值及收款计划（2026）'!$B:$B,'[5]产值及收款计划（2026）'!AU:AU)</f>
        <v>0</v>
      </c>
      <c r="AV476" s="256" cm="1">
        <f t="array" aca="1" ref="AV476" ca="1">_xlfn.XLOOKUP($A476&amp;$B476,'[5]产值及收款计划（2026）'!$A:$A&amp;'[5]产值及收款计划（2026）'!$B:$B,'[5]产值及收款计划（2026）'!AV:AV)</f>
        <v>0</v>
      </c>
      <c r="AW476" s="256" cm="1">
        <f t="array" aca="1" ref="AW476" ca="1">_xlfn.XLOOKUP($A476&amp;$B476,'[5]产值及收款计划（2026）'!$A:$A&amp;'[5]产值及收款计划（2026）'!$B:$B,'[5]产值及收款计划（2026）'!AW:AW)</f>
        <v>9.2646999999999995</v>
      </c>
      <c r="AX476" s="256" cm="1">
        <f t="array" aca="1" ref="AX476" ca="1">_xlfn.XLOOKUP($A476&amp;$B476,'[5]产值及收款计划（2026）'!$A:$A&amp;'[5]产值及收款计划（2026）'!$B:$B,'[5]产值及收款计划（2026）'!AX:AX)</f>
        <v>0</v>
      </c>
      <c r="AY476" s="256" cm="1">
        <f t="array" aca="1" ref="AY476" ca="1">_xlfn.XLOOKUP($A476&amp;$B476,'[5]产值及收款计划（2026）'!$A:$A&amp;'[5]产值及收款计划（2026）'!$B:$B,'[5]产值及收款计划（2026）'!AY:AY)</f>
        <v>42.515300000000003</v>
      </c>
      <c r="AZ476" s="256" cm="1">
        <f t="array" aca="1" ref="AZ476" ca="1">_xlfn.XLOOKUP($A476&amp;$B476,'[5]产值及收款计划（2026）'!$A:$A&amp;'[5]产值及收款计划（2026）'!$B:$B,'[5]产值及收款计划（2026）'!AZ:AZ)</f>
        <v>15.5253</v>
      </c>
      <c r="BA476" s="256" cm="1">
        <f t="array" aca="1" ref="BA476" ca="1">_xlfn.XLOOKUP($A476&amp;$B476,'[5]产值及收款计划（2026）'!$A:$A&amp;'[5]产值及收款计划（2026）'!$B:$B,'[5]产值及收款计划（2026）'!BA:BA)</f>
        <v>0</v>
      </c>
      <c r="BB476" s="256" cm="1">
        <f t="array" aca="1" ref="BB476" ca="1">_xlfn.XLOOKUP($A476&amp;$B476,'[5]产值及收款计划（2026）'!$A:$A&amp;'[5]产值及收款计划（2026）'!$B:$B,'[5]产值及收款计划（2026）'!BB:BB)</f>
        <v>0</v>
      </c>
      <c r="BC476" s="256" cm="1">
        <f t="array" aca="1" ref="BC476" ca="1">_xlfn.XLOOKUP($A476&amp;$B476,'[5]产值及收款计划（2026）'!$A:$A&amp;'[5]产值及收款计划（2026）'!$B:$B,'[5]产值及收款计划（2026）'!BC:BC)</f>
        <v>0</v>
      </c>
      <c r="BD476" s="256" cm="1">
        <f t="array" aca="1" ref="BD476" ca="1">_xlfn.XLOOKUP($A476&amp;$B476,'[5]产值及收款计划（2026）'!$A:$A&amp;'[5]产值及收款计划（2026）'!$B:$B,'[5]产值及收款计划（2026）'!BD:BD)</f>
        <v>0</v>
      </c>
      <c r="BE476" s="256" cm="1">
        <f t="array" aca="1" ref="BE476" ca="1">_xlfn.XLOOKUP($A476&amp;$B476,'[5]产值及收款计划（2026）'!$A:$A&amp;'[5]产值及收款计划（2026）'!$B:$B,'[5]产值及收款计划（2026）'!BE:BE)</f>
        <v>0</v>
      </c>
      <c r="BF476" s="256" cm="1">
        <f t="array" aca="1" ref="BF476" ca="1">_xlfn.XLOOKUP($A476&amp;$B476,'[5]产值及收款计划（2026）'!$A:$A&amp;'[5]产值及收款计划（2026）'!$B:$B,'[5]产值及收款计划（2026）'!BF:BF)</f>
        <v>0</v>
      </c>
      <c r="BG476" s="256" cm="1">
        <f t="array" aca="1" ref="BG476" ca="1">_xlfn.XLOOKUP($A476&amp;$B476,'[5]产值及收款计划（2026）'!$A:$A&amp;'[5]产值及收款计划（2026）'!$B:$B,'[5]产值及收款计划（2026）'!BG:BG)</f>
        <v>0</v>
      </c>
      <c r="BH476" s="256" cm="1">
        <f t="array" aca="1" ref="BH476" ca="1">_xlfn.XLOOKUP($A476&amp;$B476,'[5]产值及收款计划（2026）'!$A:$A&amp;'[5]产值及收款计划（2026）'!$B:$B,'[5]产值及收款计划（2026）'!BH:BH)</f>
        <v>0</v>
      </c>
      <c r="BI476" s="256" cm="1">
        <f t="array" aca="1" ref="BI476" ca="1">_xlfn.XLOOKUP($A476&amp;$B476,'[5]产值及收款计划（2026）'!$A:$A&amp;'[5]产值及收款计划（2026）'!$B:$B,'[5]产值及收款计划（2026）'!BI:BI)</f>
        <v>0</v>
      </c>
      <c r="BJ476" s="256" cm="1">
        <f t="array" aca="1" ref="BJ476" ca="1">_xlfn.XLOOKUP($A476&amp;$B476,'[5]产值及收款计划（2026）'!$A:$A&amp;'[5]产值及收款计划（2026）'!$B:$B,'[5]产值及收款计划（2026）'!BJ:BJ)</f>
        <v>0</v>
      </c>
      <c r="BK476" s="256" cm="1">
        <f t="array" aca="1" ref="BK476" ca="1">_xlfn.XLOOKUP($A476&amp;$B476,'[5]产值及收款计划（2026）'!$A:$A&amp;'[5]产值及收款计划（2026）'!$B:$B,'[5]产值及收款计划（2026）'!BK:BK)</f>
        <v>0</v>
      </c>
      <c r="BL476" s="256" cm="1">
        <f t="array" aca="1" ref="BL476" ca="1">_xlfn.XLOOKUP($A476&amp;$B476,'[5]产值及收款计划（2026）'!$A:$A&amp;'[5]产值及收款计划（2026）'!$B:$B,'[5]产值及收款计划（2026）'!BL:BL)</f>
        <v>0</v>
      </c>
      <c r="BM476" s="256"/>
      <c r="BN476" s="256"/>
      <c r="BO476" s="256"/>
      <c r="BP476" s="256"/>
      <c r="BQ476" s="255" t="str" cm="1">
        <f t="array" aca="1" ref="BQ476" ca="1">_xlfn.XLOOKUP($A476&amp;$B476,'[5]产值及收款计划（2026）'!$A:$A&amp;'[5]产值及收款计划（2026）'!$B:$B,'[5]产值及收款计划（2026）'!BQ:BQ)</f>
        <v>PAI Systems Pte Ltd</v>
      </c>
      <c r="BR476" s="256" cm="1">
        <f t="array" aca="1" ref="BR476" ca="1">_xlfn.XLOOKUP($A476&amp;$B476,'[5]产值及收款计划（2026）'!$A:$A&amp;'[5]产值及收款计划（2026）'!$B:$B,'[5]产值及收款计划（2026）'!BR:BR)</f>
        <v>0</v>
      </c>
      <c r="CA476" s="256" cm="1">
        <f t="array" aca="1" ref="CA476" ca="1">_xlfn.XLOOKUP($A476&amp;$B476,'[5]产值及收款计划（2026）'!$A:$A&amp;'[5]产值及收款计划（2026）'!$B:$B,'[5]产值及收款计划（2026）'!CA:CA)</f>
        <v>0</v>
      </c>
      <c r="CB476" s="256" cm="1">
        <f t="array" aca="1" ref="CB476" ca="1">_xlfn.XLOOKUP($A476&amp;$B476,'[5]产值及收款计划（2026）'!$A:$A&amp;'[5]产值及收款计划（2026）'!$B:$B,'[5]产值及收款计划（2026）'!CB:CB)</f>
        <v>0</v>
      </c>
      <c r="CC476" s="256" cm="1">
        <f t="array" aca="1" ref="CC476" ca="1">_xlfn.XLOOKUP($A476&amp;$B476,'[5]产值及收款计划（2026）'!$A:$A&amp;'[5]产值及收款计划（2026）'!$B:$B,'[5]产值及收款计划（2026）'!CC:CC)</f>
        <v>0</v>
      </c>
      <c r="CD476" s="256" cm="1">
        <f t="array" aca="1" ref="CD476" ca="1">_xlfn.XLOOKUP($A476&amp;$B476,'[5]产值及收款计划（2026）'!$A:$A&amp;'[5]产值及收款计划（2026）'!$B:$B,'[5]产值及收款计划（2026）'!CD:CD)</f>
        <v>0</v>
      </c>
      <c r="CE476" s="256" cm="1">
        <f t="array" aca="1" ref="CE476" ca="1">_xlfn.XLOOKUP($A476&amp;$B476,'[5]产值及收款计划（2026）'!$A:$A&amp;'[5]产值及收款计划（2026）'!$B:$B,'[5]产值及收款计划（2026）'!CE:CE)</f>
        <v>0</v>
      </c>
      <c r="CF476" s="256" cm="1">
        <f t="array" aca="1" ref="CF476" ca="1">_xlfn.XLOOKUP($A476&amp;$B476,'[5]产值及收款计划（2026）'!$A:$A&amp;'[5]产值及收款计划（2026）'!$B:$B,'[5]产值及收款计划（2026）'!CF:CF)</f>
        <v>0</v>
      </c>
      <c r="CG476" s="256" cm="1">
        <f t="array" aca="1" ref="CG476" ca="1">_xlfn.XLOOKUP($A476&amp;$B476,'[5]产值及收款计划（2026）'!$A:$A&amp;'[5]产值及收款计划（2026）'!$B:$B,'[5]产值及收款计划（2026）'!CG:CG)</f>
        <v>0</v>
      </c>
      <c r="CH476" s="256" cm="1">
        <f t="array" aca="1" ref="CH476" ca="1">_xlfn.XLOOKUP($A476&amp;$B476,'[5]产值及收款计划（2026）'!$A:$A&amp;'[5]产值及收款计划（2026）'!$B:$B,'[5]产值及收款计划（2026）'!CH:CH)</f>
        <v>0</v>
      </c>
      <c r="CI476" s="256" cm="1">
        <f t="array" aca="1" ref="CI476" ca="1">_xlfn.XLOOKUP($A476&amp;$B476,'[5]产值及收款计划（2026）'!$A:$A&amp;'[5]产值及收款计划（2026）'!$B:$B,'[5]产值及收款计划（2026）'!CI:CI)</f>
        <v>0</v>
      </c>
      <c r="CJ476" s="256" cm="1">
        <f t="array" aca="1" ref="CJ476" ca="1">_xlfn.XLOOKUP($A476&amp;$B476,'[5]产值及收款计划（2026）'!$A:$A&amp;'[5]产值及收款计划（2026）'!$B:$B,'[5]产值及收款计划（2026）'!CJ:CJ)</f>
        <v>0</v>
      </c>
      <c r="CK476" s="256" cm="1">
        <f t="array" aca="1" ref="CK476" ca="1">_xlfn.XLOOKUP($A476&amp;$B476,'[5]产值及收款计划（2026）'!$A:$A&amp;'[5]产值及收款计划（2026）'!$B:$B,'[5]产值及收款计划（2026）'!CK:CK)</f>
        <v>0</v>
      </c>
      <c r="CL476" s="256" cm="1">
        <f t="array" aca="1" ref="CL476" ca="1">_xlfn.XLOOKUP($A476&amp;$B476,'[5]产值及收款计划（2026）'!$A:$A&amp;'[5]产值及收款计划（2026）'!$B:$B,'[5]产值及收款计划（2026）'!CL:CL)</f>
        <v>0</v>
      </c>
      <c r="DA476" s="256" cm="1">
        <f t="array" aca="1" ref="DA476" ca="1">_xlfn.XLOOKUP($A476&amp;$B476,'[5]产值及收款计划（2026）'!$A:$A&amp;'[5]产值及收款计划（2026）'!$B:$B,'[5]产值及收款计划（2026）'!DA:DA)</f>
        <v>0</v>
      </c>
      <c r="DB476" s="256" cm="1">
        <f t="array" aca="1" ref="DB476" ca="1">_xlfn.XLOOKUP($A476&amp;$B476,'[5]产值及收款计划（2026）'!$A:$A&amp;'[5]产值及收款计划（2026）'!$B:$B,'[5]产值及收款计划（2026）'!DB:DB)</f>
        <v>0</v>
      </c>
      <c r="DC476" s="256" cm="1">
        <f t="array" aca="1" ref="DC476" ca="1">_xlfn.XLOOKUP($A476&amp;$B476,'[5]产值及收款计划（2026）'!$A:$A&amp;'[5]产值及收款计划（2026）'!$B:$B,'[5]产值及收款计划（2026）'!DC:DC)</f>
        <v>0</v>
      </c>
      <c r="DD476" s="256" cm="1">
        <f t="array" aca="1" ref="DD476" ca="1">_xlfn.XLOOKUP($A476&amp;$B476,'[5]产值及收款计划（2026）'!$A:$A&amp;'[5]产值及收款计划（2026）'!$B:$B,'[5]产值及收款计划（2026）'!DD:DD)</f>
        <v>0</v>
      </c>
      <c r="DE476" s="256" cm="1">
        <f t="array" aca="1" ref="DE476" ca="1">_xlfn.XLOOKUP($A476&amp;$B476,'[5]产值及收款计划（2026）'!$A:$A&amp;'[5]产值及收款计划（2026）'!$B:$B,'[5]产值及收款计划（2026）'!DE:DE)</f>
        <v>0</v>
      </c>
      <c r="DF476" s="256" cm="1">
        <f t="array" aca="1" ref="DF476" ca="1">_xlfn.XLOOKUP($A476&amp;$B476,'[5]产值及收款计划（2026）'!$A:$A&amp;'[5]产值及收款计划（2026）'!$B:$B,'[5]产值及收款计划（2026）'!DF:DF)</f>
        <v>0</v>
      </c>
      <c r="DG476" s="256" cm="1">
        <f t="array" aca="1" ref="DG476" ca="1">_xlfn.XLOOKUP($A476&amp;$B476,'[5]产值及收款计划（2026）'!$A:$A&amp;'[5]产值及收款计划（2026）'!$B:$B,'[5]产值及收款计划（2026）'!DG:DG)</f>
        <v>0</v>
      </c>
      <c r="DH476" s="256" cm="1">
        <f t="array" aca="1" ref="DH476" ca="1">_xlfn.XLOOKUP($A476&amp;$B476,'[5]产值及收款计划（2026）'!$A:$A&amp;'[5]产值及收款计划（2026）'!$B:$B,'[5]产值及收款计划（2026）'!DH:DH)</f>
        <v>0</v>
      </c>
      <c r="DI476" s="256" cm="1">
        <f t="array" aca="1" ref="DI476" ca="1">_xlfn.XLOOKUP($A476&amp;$B476,'[5]产值及收款计划（2026）'!$A:$A&amp;'[5]产值及收款计划（2026）'!$B:$B,'[5]产值及收款计划（2026）'!DI:DI)</f>
        <v>0</v>
      </c>
      <c r="DJ476" s="256" cm="1">
        <f t="array" aca="1" ref="DJ476" ca="1">_xlfn.XLOOKUP($A476&amp;$B476,'[5]产值及收款计划（2026）'!$A:$A&amp;'[5]产值及收款计划（2026）'!$B:$B,'[5]产值及收款计划（2026）'!DJ:DJ)</f>
        <v>0</v>
      </c>
      <c r="DK476" s="256" cm="1">
        <f t="array" aca="1" ref="DK476" ca="1">_xlfn.XLOOKUP($A476&amp;$B476,'[5]产值及收款计划（2026）'!$A:$A&amp;'[5]产值及收款计划（2026）'!$B:$B,'[5]产值及收款计划（2026）'!DK:DK)</f>
        <v>0</v>
      </c>
      <c r="DL476" s="256" cm="1">
        <f t="array" aca="1" ref="DL476" ca="1">_xlfn.XLOOKUP($A476&amp;$B476,'[5]产值及收款计划（2026）'!$A:$A&amp;'[5]产值及收款计划（2026）'!$B:$B,'[5]产值及收款计划（2026）'!DL:DL)</f>
        <v>0</v>
      </c>
      <c r="DM476" s="264"/>
      <c r="DN476" s="250"/>
    </row>
    <row r="477" spans="1:118" ht="40.5" x14ac:dyDescent="0.15">
      <c r="A477" s="254">
        <f t="shared" ca="1" si="25"/>
        <v>56</v>
      </c>
      <c r="B477" s="254" t="s">
        <v>29</v>
      </c>
      <c r="C477" s="255" t="str" cm="1">
        <f t="array" aca="1" ref="C477" ca="1">_xlfn.XLOOKUP($A477&amp;$B477,'[5]产值及收款计划（2026）'!$A:$A&amp;'[5]产值及收款计划（2026）'!$B:$B,'[5]产值及收款计划（2026）'!C:C)</f>
        <v>ZHT2023102700127</v>
      </c>
      <c r="D477" s="256" t="str" cm="1">
        <f t="array" aca="1" ref="D477" ca="1">_xlfn.XLOOKUP($A477&amp;$B477,'[5]产值及收款计划（2026）'!$A:$A&amp;'[5]产值及收款计划（2026）'!$B:$B,'[5]产值及收款计划（2026）'!D:D)</f>
        <v>观城项目01-05地块BIM咨询服务</v>
      </c>
      <c r="E477" s="256" cm="1">
        <f t="array" aca="1" ref="E477" ca="1">_xlfn.XLOOKUP($A477&amp;$B477,'[5]产值及收款计划（2026）'!$A:$A&amp;'[5]产值及收款计划（2026）'!$B:$B,'[5]产值及收款计划（2026）'!E:E)</f>
        <v>141.21530000000001</v>
      </c>
      <c r="F477" s="256" cm="1">
        <f t="array" aca="1" ref="F477" ca="1">_xlfn.XLOOKUP($A477&amp;$B477,'[5]产值及收款计划（2026）'!$A:$A&amp;'[5]产值及收款计划（2026）'!$B:$B,'[5]产值及收款计划（2026）'!F:F)</f>
        <v>141.21530000000001</v>
      </c>
      <c r="G477" s="256" cm="1">
        <f t="array" aca="1" ref="G477" ca="1">_xlfn.XLOOKUP($A477&amp;$B477,'[5]产值及收款计划（2026）'!$A:$A&amp;'[5]产值及收款计划（2026）'!$B:$B,'[5]产值及收款计划（2026）'!G:G)</f>
        <v>141.21530000000001</v>
      </c>
      <c r="H477" s="256" cm="1">
        <f t="array" aca="1" ref="H477" ca="1">_xlfn.XLOOKUP($A477&amp;$B477,'[5]产值及收款计划（2026）'!$A:$A&amp;'[5]产值及收款计划（2026）'!$B:$B,'[5]产值及收款计划（2026）'!H:H)</f>
        <v>33.215299999999999</v>
      </c>
      <c r="I477" s="257" cm="1">
        <f t="array" aca="1" ref="I477" ca="1">_xlfn.XLOOKUP($A477&amp;$B477,'[5]产值及收款计划（2026）'!$A:$A&amp;'[5]产值及收款计划（2026）'!$B:$B,'[5]产值及收款计划（2026）'!I:I)</f>
        <v>0.23521034902025501</v>
      </c>
      <c r="J477" s="256" cm="1">
        <f t="array" aca="1" ref="J477" ca="1">_xlfn.XLOOKUP($A477&amp;$B477,'[5]产值及收款计划（2026）'!$A:$A&amp;'[5]产值及收款计划（2026）'!$B:$B,'[5]产值及收款计划（2026）'!J:J)</f>
        <v>0.06</v>
      </c>
      <c r="K477" s="256" cm="1">
        <f t="array" aca="1" ref="K477" ca="1">_xlfn.XLOOKUP($A477&amp;$B477,'[5]产值及收款计划（2026）'!$A:$A&amp;'[5]产值及收款计划（2026）'!$B:$B,'[5]产值及收款计划（2026）'!K:K)</f>
        <v>0</v>
      </c>
      <c r="L477" s="256" cm="1">
        <f t="array" aca="1" ref="L477" ca="1">_xlfn.XLOOKUP($A477&amp;$B477,'[5]产值及收款计划（2026）'!$A:$A&amp;'[5]产值及收款计划（2026）'!$B:$B,'[5]产值及收款计划（2026）'!L:L)</f>
        <v>0</v>
      </c>
      <c r="M477" s="256" t="str" cm="1">
        <f t="array" aca="1" ref="M477" ca="1">_xlfn.XLOOKUP($A477&amp;$B477,'[5]产值及收款计划（2026）'!$A:$A&amp;'[5]产值及收款计划（2026）'!$B:$B,'[5]产值及收款计划（2026）'!M:M)</f>
        <v>主导</v>
      </c>
      <c r="N477" s="256" t="str" cm="1">
        <f t="array" aca="1" ref="N477" ca="1">_xlfn.XLOOKUP($A477&amp;$B477,'[5]产值及收款计划（2026）'!$A:$A&amp;'[5]产值及收款计划（2026）'!$B:$B,'[5]产值及收款计划（2026）'!N:N)</f>
        <v>明艳丽团队</v>
      </c>
      <c r="O477" s="256" t="str" cm="1">
        <f t="array" aca="1" ref="O477" ca="1">_xlfn.XLOOKUP($A477&amp;$B477,'[5]产值及收款计划（2026）'!$A:$A&amp;'[5]产值及收款计划（2026）'!$B:$B,'[5]产值及收款计划（2026）'!O:O)</f>
        <v>雷涵</v>
      </c>
      <c r="P477" s="255" t="str" cm="1">
        <f t="array" aca="1" ref="P477" ca="1">_xlfn.XLOOKUP($A477&amp;$B477,'[5]产值及收款计划（2026）'!$A:$A&amp;'[5]产值及收款计划（2026）'!$B:$B,'[5]产值及收款计划（2026）'!P:P)</f>
        <v>在建</v>
      </c>
      <c r="Q477" s="256" cm="1">
        <f t="array" aca="1" ref="Q477" ca="1">_xlfn.XLOOKUP($A477&amp;$B477,'[5]产值及收款计划（2026）'!$A:$A&amp;'[5]产值及收款计划（2026）'!$B:$B,'[5]产值及收款计划（2026）'!Q:Q)</f>
        <v>0</v>
      </c>
      <c r="R477" s="256" cm="1">
        <f t="array" aca="1" ref="R477" ca="1">_xlfn.XLOOKUP($A477&amp;$B477,'[5]产值及收款计划（2026）'!$A:$A&amp;'[5]产值及收款计划（2026）'!$B:$B,'[5]产值及收款计划（2026）'!R:R)</f>
        <v>0</v>
      </c>
      <c r="S477" s="256" cm="1">
        <f t="array" aca="1" ref="S477" ca="1">_xlfn.XLOOKUP($A477&amp;$B477,'[5]产值及收款计划（2026）'!$A:$A&amp;'[5]产值及收款计划（2026）'!$B:$B,'[5]产值及收款计划（2026）'!S:S)</f>
        <v>0</v>
      </c>
      <c r="T477" s="256" cm="1">
        <f t="array" aca="1" ref="T477" ca="1">_xlfn.XLOOKUP($A477&amp;$B477,'[5]产值及收款计划（2026）'!$A:$A&amp;'[5]产值及收款计划（2026）'!$B:$B,'[5]产值及收款计划（2026）'!T:T)</f>
        <v>127.09369</v>
      </c>
      <c r="U477" s="256" cm="1">
        <f t="array" aca="1" ref="U477" ca="1">_xlfn.XLOOKUP($A477&amp;$B477,'[5]产值及收款计划（2026）'!$A:$A&amp;'[5]产值及收款计划（2026）'!$B:$B,'[5]产值及收款计划（2026）'!U:U)</f>
        <v>0</v>
      </c>
      <c r="V477" s="256" cm="1">
        <f t="array" aca="1" ref="V477" ca="1">_xlfn.XLOOKUP($A477&amp;$B477,'[5]产值及收款计划（2026）'!$A:$A&amp;'[5]产值及收款计划（2026）'!$B:$B,'[5]产值及收款计划（2026）'!V:V)</f>
        <v>14.12161</v>
      </c>
      <c r="W477" s="256" cm="1">
        <f t="array" aca="1" ref="W477" ca="1">_xlfn.XLOOKUP($A477&amp;$B477,'[5]产值及收款计划（2026）'!$A:$A&amp;'[5]产值及收款计划（2026）'!$B:$B,'[5]产值及收款计划（2026）'!W:W)</f>
        <v>0</v>
      </c>
      <c r="X477" s="256" cm="1">
        <f t="array" aca="1" ref="X477" ca="1">_xlfn.XLOOKUP($A477&amp;$B477,'[5]产值及收款计划（2026）'!$A:$A&amp;'[5]产值及收款计划（2026）'!$B:$B,'[5]产值及收款计划（2026）'!X:X)</f>
        <v>0</v>
      </c>
      <c r="Y477" s="256" cm="1">
        <f t="array" aca="1" ref="Y477" ca="1">_xlfn.XLOOKUP($A477&amp;$B477,'[5]产值及收款计划（2026）'!$A:$A&amp;'[5]产值及收款计划（2026）'!$B:$B,'[5]产值及收款计划（2026）'!Y:Y)</f>
        <v>0</v>
      </c>
      <c r="Z477" s="256" cm="1">
        <f t="array" aca="1" ref="Z477" ca="1">_xlfn.XLOOKUP($A477&amp;$B477,'[5]产值及收款计划（2026）'!$A:$A&amp;'[5]产值及收款计划（2026）'!$B:$B,'[5]产值及收款计划（2026）'!Z:Z)</f>
        <v>0</v>
      </c>
      <c r="AA477" s="266" cm="1">
        <f t="array" aca="1" ref="AA477" ca="1">_xlfn.XLOOKUP($A477&amp;$B477,'[5]产值及收款计划（2026）'!$A:$A&amp;'[5]产值及收款计划（2026）'!$B:$B,'[5]产值及收款计划（2026）'!AA:AA)</f>
        <v>0</v>
      </c>
      <c r="AB477" s="266" cm="1">
        <f t="array" aca="1" ref="AB477" ca="1">_xlfn.XLOOKUP($A477&amp;$B477,'[5]产值及收款计划（2026）'!$A:$A&amp;'[5]产值及收款计划（2026）'!$B:$B,'[5]产值及收款计划（2026）'!AB:AB)</f>
        <v>0</v>
      </c>
      <c r="AC477" s="266" cm="1">
        <f t="array" aca="1" ref="AC477" ca="1">_xlfn.XLOOKUP($A477&amp;$B477,'[5]产值及收款计划（2026）'!$A:$A&amp;'[5]产值及收款计划（2026）'!$B:$B,'[5]产值及收款计划（2026）'!AC:AC)</f>
        <v>0</v>
      </c>
      <c r="AD477" s="256" cm="1">
        <f t="array" aca="1" ref="AD477" ca="1">_xlfn.XLOOKUP($A477&amp;$B477,'[5]产值及收款计划（2026）'!$A:$A&amp;'[5]产值及收款计划（2026）'!$B:$B,'[5]产值及收款计划（2026）'!AD:AD)</f>
        <v>0</v>
      </c>
      <c r="AE477" s="256" cm="1">
        <f t="array" aca="1" ref="AE477" ca="1">_xlfn.XLOOKUP($A477&amp;$B477,'[5]产值及收款计划（2026）'!$A:$A&amp;'[5]产值及收款计划（2026）'!$B:$B,'[5]产值及收款计划（2026）'!AE:AE)</f>
        <v>0</v>
      </c>
      <c r="AF477" s="256" cm="1">
        <f t="array" aca="1" ref="AF477" ca="1">_xlfn.XLOOKUP($A477&amp;$B477,'[5]产值及收款计划（2026）'!$A:$A&amp;'[5]产值及收款计划（2026）'!$B:$B,'[5]产值及收款计划（2026）'!AF:AF)</f>
        <v>0</v>
      </c>
      <c r="AG477" s="256" cm="1">
        <f t="array" aca="1" ref="AG477" ca="1">_xlfn.XLOOKUP($A477&amp;$B477,'[5]产值及收款计划（2026）'!$A:$A&amp;'[5]产值及收款计划（2026）'!$B:$B,'[5]产值及收款计划（2026）'!AG:AG)</f>
        <v>0</v>
      </c>
      <c r="AH477" s="256" cm="1">
        <f t="array" aca="1" ref="AH477" ca="1">_xlfn.XLOOKUP($A477&amp;$B477,'[5]产值及收款计划（2026）'!$A:$A&amp;'[5]产值及收款计划（2026）'!$B:$B,'[5]产值及收款计划（2026）'!AH:AH)</f>
        <v>0</v>
      </c>
      <c r="AI477" s="256" cm="1">
        <f t="array" aca="1" ref="AI477" ca="1">_xlfn.XLOOKUP($A477&amp;$B477,'[5]产值及收款计划（2026）'!$A:$A&amp;'[5]产值及收款计划（2026）'!$B:$B,'[5]产值及收款计划（2026）'!AI:AI)</f>
        <v>0</v>
      </c>
      <c r="AJ477" s="256" cm="1">
        <f t="array" aca="1" ref="AJ477" ca="1">_xlfn.XLOOKUP($A477&amp;$B477,'[5]产值及收款计划（2026）'!$A:$A&amp;'[5]产值及收款计划（2026）'!$B:$B,'[5]产值及收款计划（2026）'!AJ:AJ)</f>
        <v>0</v>
      </c>
      <c r="AK477" s="256" cm="1">
        <f t="array" aca="1" ref="AK477" ca="1">_xlfn.XLOOKUP($A477&amp;$B477,'[5]产值及收款计划（2026）'!$A:$A&amp;'[5]产值及收款计划（2026）'!$B:$B,'[5]产值及收款计划（2026）'!AK:AK)</f>
        <v>0</v>
      </c>
      <c r="AL477" s="256" cm="1">
        <f t="array" aca="1" ref="AL477" ca="1">_xlfn.XLOOKUP($A477&amp;$B477,'[5]产值及收款计划（2026）'!$A:$A&amp;'[5]产值及收款计划（2026）'!$B:$B,'[5]产值及收款计划（2026）'!AL:AL)</f>
        <v>0</v>
      </c>
      <c r="AM477" s="263" t="e" cm="1">
        <f t="array" aca="1" ref="AM477" ca="1">_xlfn.LET(_xlpm.勾选月份状态数组,TRANSPOSE('PPT(12-15页）-TOP10'!$A$3:$A$14),_xlpm.选择数据区,IF('PPT(12-15页）-TOP10'!$E$3="收款",$BA477:$BL477,$AA477:$AL477),SUM(_xlfn._xlws.FILTER(_xlpm.选择数据区,_xlpm.勾选月份状态数组,"")))</f>
        <v>#NAME?</v>
      </c>
      <c r="AN477" s="256" t="e" cm="1">
        <f t="array" aca="1" ref="AN477" ca="1">_xlfn.LET(_xlpm.勾选月份状态数组,TRANSPOSE('PPT(12-15页）-TOP10'!$A$3:$A$14),_xlpm.选择数据区,IF('PPT(12-15页）-TOP10'!$E$3="收款",$DA477:$DL477,$CA477:$CL477),SUM(_xlfn._xlws.FILTER(_xlpm.选择数据区,_xlpm.勾选月份状态数组,"")))</f>
        <v>#NAME?</v>
      </c>
      <c r="AO477" s="256">
        <f ca="1">SUM(CA477:CC477)+SUM(AD477:AL477)</f>
        <v>0</v>
      </c>
      <c r="AP477" s="256"/>
      <c r="AQ477" s="256"/>
      <c r="AR477" s="256"/>
      <c r="AS477" s="256" cm="1">
        <f t="array" aca="1" ref="AS477" ca="1">_xlfn.XLOOKUP($A477&amp;$B477,'[5]产值及收款计划（2026）'!$A:$A&amp;'[5]产值及收款计划（2026）'!$B:$B,'[5]产值及收款计划（2026）'!AS:AS)</f>
        <v>0</v>
      </c>
      <c r="AT477" s="256" cm="1">
        <f t="array" aca="1" ref="AT477" ca="1">_xlfn.XLOOKUP($A477&amp;$B477,'[5]产值及收款计划（2026）'!$A:$A&amp;'[5]产值及收款计划（2026）'!$B:$B,'[5]产值及收款计划（2026）'!AT:AT)</f>
        <v>0</v>
      </c>
      <c r="AU477" s="256" cm="1">
        <f t="array" aca="1" ref="AU477" ca="1">_xlfn.XLOOKUP($A477&amp;$B477,'[5]产值及收款计划（2026）'!$A:$A&amp;'[5]产值及收款计划（2026）'!$B:$B,'[5]产值及收款计划（2026）'!AU:AU)</f>
        <v>0</v>
      </c>
      <c r="AV477" s="256" cm="1">
        <f t="array" aca="1" ref="AV477" ca="1">_xlfn.XLOOKUP($A477&amp;$B477,'[5]产值及收款计划（2026）'!$A:$A&amp;'[5]产值及收款计划（2026）'!$B:$B,'[5]产值及收款计划（2026）'!AV:AV)</f>
        <v>0</v>
      </c>
      <c r="AW477" s="256" cm="1">
        <f t="array" aca="1" ref="AW477" ca="1">_xlfn.XLOOKUP($A477&amp;$B477,'[5]产值及收款计划（2026）'!$A:$A&amp;'[5]产值及收款计划（2026）'!$B:$B,'[5]产值及收款计划（2026）'!AW:AW)</f>
        <v>70.607650000000007</v>
      </c>
      <c r="AX477" s="256" cm="1">
        <f t="array" aca="1" ref="AX477" ca="1">_xlfn.XLOOKUP($A477&amp;$B477,'[5]产值及收款计划（2026）'!$A:$A&amp;'[5]产值及收款计划（2026）'!$B:$B,'[5]产值及收款计划（2026）'!AX:AX)</f>
        <v>28.24306</v>
      </c>
      <c r="AY477" s="256" cm="1">
        <f t="array" aca="1" ref="AY477" ca="1">_xlfn.XLOOKUP($A477&amp;$B477,'[5]产值及收款计划（2026）'!$A:$A&amp;'[5]产值及收款计划（2026）'!$B:$B,'[5]产值及收款计划（2026）'!AY:AY)</f>
        <v>42.36459</v>
      </c>
      <c r="AZ477" s="256" cm="1">
        <f t="array" aca="1" ref="AZ477" ca="1">_xlfn.XLOOKUP($A477&amp;$B477,'[5]产值及收款计划（2026）'!$A:$A&amp;'[5]产值及收款计划（2026）'!$B:$B,'[5]产值及收款计划（2026）'!AZ:AZ)</f>
        <v>28.242979999999999</v>
      </c>
      <c r="BA477" s="266" cm="1">
        <f t="array" aca="1" ref="BA477" ca="1">_xlfn.XLOOKUP($A477&amp;$B477,'[5]产值及收款计划（2026）'!$A:$A&amp;'[5]产值及收款计划（2026）'!$B:$B,'[5]产值及收款计划（2026）'!BA:BA)</f>
        <v>28.24306</v>
      </c>
      <c r="BB477" s="266" cm="1">
        <f t="array" aca="1" ref="BB477" ca="1">_xlfn.XLOOKUP($A477&amp;$B477,'[5]产值及收款计划（2026）'!$A:$A&amp;'[5]产值及收款计划（2026）'!$B:$B,'[5]产值及收款计划（2026）'!BB:BB)</f>
        <v>28.24306</v>
      </c>
      <c r="BC477" s="266" cm="1">
        <f t="array" aca="1" ref="BC477" ca="1">_xlfn.XLOOKUP($A477&amp;$B477,'[5]产值及收款计划（2026）'!$A:$A&amp;'[5]产值及收款计划（2026）'!$B:$B,'[5]产值及收款计划（2026）'!BC:BC)</f>
        <v>0</v>
      </c>
      <c r="BD477" s="256" cm="1">
        <f t="array" aca="1" ref="BD477" ca="1">_xlfn.XLOOKUP($A477&amp;$B477,'[5]产值及收款计划（2026）'!$A:$A&amp;'[5]产值及收款计划（2026）'!$B:$B,'[5]产值及收款计划（2026）'!BD:BD)</f>
        <v>28.24306</v>
      </c>
      <c r="BE477" s="256" cm="1">
        <f t="array" aca="1" ref="BE477" ca="1">_xlfn.XLOOKUP($A477&amp;$B477,'[5]产值及收款计划（2026）'!$A:$A&amp;'[5]产值及收款计划（2026）'!$B:$B,'[5]产值及收款计划（2026）'!BE:BE)</f>
        <v>0</v>
      </c>
      <c r="BF477" s="256" cm="1">
        <f t="array" aca="1" ref="BF477" ca="1">_xlfn.XLOOKUP($A477&amp;$B477,'[5]产值及收款计划（2026）'!$A:$A&amp;'[5]产值及收款计划（2026）'!$B:$B,'[5]产值及收款计划（2026）'!BF:BF)</f>
        <v>0</v>
      </c>
      <c r="BG477" s="256" cm="1">
        <f t="array" aca="1" ref="BG477" ca="1">_xlfn.XLOOKUP($A477&amp;$B477,'[5]产值及收款计划（2026）'!$A:$A&amp;'[5]产值及收款计划（2026）'!$B:$B,'[5]产值及收款计划（2026）'!BG:BG)</f>
        <v>0</v>
      </c>
      <c r="BH477" s="256" cm="1">
        <f t="array" aca="1" ref="BH477" ca="1">_xlfn.XLOOKUP($A477&amp;$B477,'[5]产值及收款计划（2026）'!$A:$A&amp;'[5]产值及收款计划（2026）'!$B:$B,'[5]产值及收款计划（2026）'!BH:BH)</f>
        <v>0</v>
      </c>
      <c r="BI477" s="256" cm="1">
        <f t="array" aca="1" ref="BI477" ca="1">_xlfn.XLOOKUP($A477&amp;$B477,'[5]产值及收款计划（2026）'!$A:$A&amp;'[5]产值及收款计划（2026）'!$B:$B,'[5]产值及收款计划（2026）'!BI:BI)</f>
        <v>0</v>
      </c>
      <c r="BJ477" s="256" cm="1">
        <f t="array" aca="1" ref="BJ477" ca="1">_xlfn.XLOOKUP($A477&amp;$B477,'[5]产值及收款计划（2026）'!$A:$A&amp;'[5]产值及收款计划（2026）'!$B:$B,'[5]产值及收款计划（2026）'!BJ:BJ)</f>
        <v>0</v>
      </c>
      <c r="BK477" s="256" cm="1">
        <f t="array" aca="1" ref="BK477" ca="1">_xlfn.XLOOKUP($A477&amp;$B477,'[5]产值及收款计划（2026）'!$A:$A&amp;'[5]产值及收款计划（2026）'!$B:$B,'[5]产值及收款计划（2026）'!BK:BK)</f>
        <v>0</v>
      </c>
      <c r="BL477" s="256" cm="1">
        <f t="array" aca="1" ref="BL477" ca="1">_xlfn.XLOOKUP($A477&amp;$B477,'[5]产值及收款计划（2026）'!$A:$A&amp;'[5]产值及收款计划（2026）'!$B:$B,'[5]产值及收款计划（2026）'!BL:BL)</f>
        <v>0</v>
      </c>
      <c r="BM477" s="256"/>
      <c r="BN477" s="256"/>
      <c r="BO477" s="256"/>
      <c r="BP477" s="256"/>
      <c r="BQ477" s="255" t="str" cm="1">
        <f t="array" aca="1" ref="BQ477" ca="1">_xlfn.XLOOKUP($A477&amp;$B477,'[5]产值及收款计划（2026）'!$A:$A&amp;'[5]产值及收款计划（2026）'!$B:$B,'[5]产值及收款计划（2026）'!BQ:BQ)</f>
        <v>数智瓦里（深圳）科技有限公司</v>
      </c>
      <c r="BR477" s="256" t="str" cm="1">
        <f t="array" aca="1" ref="BR477" ca="1">_xlfn.XLOOKUP($A477&amp;$B477,'[5]产值及收款计划（2026）'!$A:$A&amp;'[5]产值及收款计划（2026）'!$B:$B,'[5]产值及收款计划（2026）'!BR:BR)</f>
        <v>财务付款流程中</v>
      </c>
      <c r="CA477" s="256" cm="1">
        <f t="array" aca="1" ref="CA477" ca="1">_xlfn.XLOOKUP($A477&amp;$B477,'[5]产值及收款计划（2026）'!$A:$A&amp;'[5]产值及收款计划（2026）'!$B:$B,'[5]产值及收款计划（2026）'!CA:CA)</f>
        <v>0</v>
      </c>
      <c r="CB477" s="256" cm="1">
        <f t="array" aca="1" ref="CB477" ca="1">_xlfn.XLOOKUP($A477&amp;$B477,'[5]产值及收款计划（2026）'!$A:$A&amp;'[5]产值及收款计划（2026）'!$B:$B,'[5]产值及收款计划（2026）'!CB:CB)</f>
        <v>0</v>
      </c>
      <c r="CC477" s="256" cm="1">
        <f t="array" aca="1" ref="CC477" ca="1">_xlfn.XLOOKUP($A477&amp;$B477,'[5]产值及收款计划（2026）'!$A:$A&amp;'[5]产值及收款计划（2026）'!$B:$B,'[5]产值及收款计划（2026）'!CC:CC)</f>
        <v>0</v>
      </c>
      <c r="CD477" s="256" cm="1">
        <f t="array" aca="1" ref="CD477" ca="1">_xlfn.XLOOKUP($A477&amp;$B477,'[5]产值及收款计划（2026）'!$A:$A&amp;'[5]产值及收款计划（2026）'!$B:$B,'[5]产值及收款计划（2026）'!CD:CD)</f>
        <v>0</v>
      </c>
      <c r="CE477" s="256" cm="1">
        <f t="array" aca="1" ref="CE477" ca="1">_xlfn.XLOOKUP($A477&amp;$B477,'[5]产值及收款计划（2026）'!$A:$A&amp;'[5]产值及收款计划（2026）'!$B:$B,'[5]产值及收款计划（2026）'!CE:CE)</f>
        <v>0</v>
      </c>
      <c r="CF477" s="256" cm="1">
        <f t="array" aca="1" ref="CF477" ca="1">_xlfn.XLOOKUP($A477&amp;$B477,'[5]产值及收款计划（2026）'!$A:$A&amp;'[5]产值及收款计划（2026）'!$B:$B,'[5]产值及收款计划（2026）'!CF:CF)</f>
        <v>0</v>
      </c>
      <c r="CG477" s="256" cm="1">
        <f t="array" aca="1" ref="CG477" ca="1">_xlfn.XLOOKUP($A477&amp;$B477,'[5]产值及收款计划（2026）'!$A:$A&amp;'[5]产值及收款计划（2026）'!$B:$B,'[5]产值及收款计划（2026）'!CG:CG)</f>
        <v>0</v>
      </c>
      <c r="CH477" s="256" cm="1">
        <f t="array" aca="1" ref="CH477" ca="1">_xlfn.XLOOKUP($A477&amp;$B477,'[5]产值及收款计划（2026）'!$A:$A&amp;'[5]产值及收款计划（2026）'!$B:$B,'[5]产值及收款计划（2026）'!CH:CH)</f>
        <v>0</v>
      </c>
      <c r="CI477" s="256" cm="1">
        <f t="array" aca="1" ref="CI477" ca="1">_xlfn.XLOOKUP($A477&amp;$B477,'[5]产值及收款计划（2026）'!$A:$A&amp;'[5]产值及收款计划（2026）'!$B:$B,'[5]产值及收款计划（2026）'!CI:CI)</f>
        <v>0</v>
      </c>
      <c r="CJ477" s="256" cm="1">
        <f t="array" aca="1" ref="CJ477" ca="1">_xlfn.XLOOKUP($A477&amp;$B477,'[5]产值及收款计划（2026）'!$A:$A&amp;'[5]产值及收款计划（2026）'!$B:$B,'[5]产值及收款计划（2026）'!CJ:CJ)</f>
        <v>0</v>
      </c>
      <c r="CK477" s="256" cm="1">
        <f t="array" aca="1" ref="CK477" ca="1">_xlfn.XLOOKUP($A477&amp;$B477,'[5]产值及收款计划（2026）'!$A:$A&amp;'[5]产值及收款计划（2026）'!$B:$B,'[5]产值及收款计划（2026）'!CK:CK)</f>
        <v>0</v>
      </c>
      <c r="CL477" s="256" cm="1">
        <f t="array" aca="1" ref="CL477" ca="1">_xlfn.XLOOKUP($A477&amp;$B477,'[5]产值及收款计划（2026）'!$A:$A&amp;'[5]产值及收款计划（2026）'!$B:$B,'[5]产值及收款计划（2026）'!CL:CL)</f>
        <v>0</v>
      </c>
      <c r="DA477" s="256" cm="1">
        <f t="array" aca="1" ref="DA477" ca="1">_xlfn.XLOOKUP($A477&amp;$B477,'[5]产值及收款计划（2026）'!$A:$A&amp;'[5]产值及收款计划（2026）'!$B:$B,'[5]产值及收款计划（2026）'!DA:DA)</f>
        <v>0</v>
      </c>
      <c r="DB477" s="256" cm="1">
        <f t="array" aca="1" ref="DB477" ca="1">_xlfn.XLOOKUP($A477&amp;$B477,'[5]产值及收款计划（2026）'!$A:$A&amp;'[5]产值及收款计划（2026）'!$B:$B,'[5]产值及收款计划（2026）'!DB:DB)</f>
        <v>0</v>
      </c>
      <c r="DC477" s="256" cm="1">
        <f t="array" aca="1" ref="DC477" ca="1">_xlfn.XLOOKUP($A477&amp;$B477,'[5]产值及收款计划（2026）'!$A:$A&amp;'[5]产值及收款计划（2026）'!$B:$B,'[5]产值及收款计划（2026）'!DC:DC)</f>
        <v>0</v>
      </c>
      <c r="DD477" s="256" cm="1">
        <f t="array" aca="1" ref="DD477" ca="1">_xlfn.XLOOKUP($A477&amp;$B477,'[5]产值及收款计划（2026）'!$A:$A&amp;'[5]产值及收款计划（2026）'!$B:$B,'[5]产值及收款计划（2026）'!DD:DD)</f>
        <v>28.24306</v>
      </c>
      <c r="DE477" s="256" cm="1">
        <f t="array" aca="1" ref="DE477" ca="1">_xlfn.XLOOKUP($A477&amp;$B477,'[5]产值及收款计划（2026）'!$A:$A&amp;'[5]产值及收款计划（2026）'!$B:$B,'[5]产值及收款计划（2026）'!DE:DE)</f>
        <v>0</v>
      </c>
      <c r="DF477" s="256" cm="1">
        <f t="array" aca="1" ref="DF477" ca="1">_xlfn.XLOOKUP($A477&amp;$B477,'[5]产值及收款计划（2026）'!$A:$A&amp;'[5]产值及收款计划（2026）'!$B:$B,'[5]产值及收款计划（2026）'!DF:DF)</f>
        <v>0</v>
      </c>
      <c r="DG477" s="256" cm="1">
        <f t="array" aca="1" ref="DG477" ca="1">_xlfn.XLOOKUP($A477&amp;$B477,'[5]产值及收款计划（2026）'!$A:$A&amp;'[5]产值及收款计划（2026）'!$B:$B,'[5]产值及收款计划（2026）'!DG:DG)</f>
        <v>0</v>
      </c>
      <c r="DH477" s="256" cm="1">
        <f t="array" aca="1" ref="DH477" ca="1">_xlfn.XLOOKUP($A477&amp;$B477,'[5]产值及收款计划（2026）'!$A:$A&amp;'[5]产值及收款计划（2026）'!$B:$B,'[5]产值及收款计划（2026）'!DH:DH)</f>
        <v>0</v>
      </c>
      <c r="DI477" s="256" cm="1">
        <f t="array" aca="1" ref="DI477" ca="1">_xlfn.XLOOKUP($A477&amp;$B477,'[5]产值及收款计划（2026）'!$A:$A&amp;'[5]产值及收款计划（2026）'!$B:$B,'[5]产值及收款计划（2026）'!DI:DI)</f>
        <v>0</v>
      </c>
      <c r="DJ477" s="256" cm="1">
        <f t="array" aca="1" ref="DJ477" ca="1">_xlfn.XLOOKUP($A477&amp;$B477,'[5]产值及收款计划（2026）'!$A:$A&amp;'[5]产值及收款计划（2026）'!$B:$B,'[5]产值及收款计划（2026）'!DJ:DJ)</f>
        <v>0</v>
      </c>
      <c r="DK477" s="256" cm="1">
        <f t="array" aca="1" ref="DK477" ca="1">_xlfn.XLOOKUP($A477&amp;$B477,'[5]产值及收款计划（2026）'!$A:$A&amp;'[5]产值及收款计划（2026）'!$B:$B,'[5]产值及收款计划（2026）'!DK:DK)</f>
        <v>0</v>
      </c>
      <c r="DL477" s="256" cm="1">
        <f t="array" aca="1" ref="DL477" ca="1">_xlfn.XLOOKUP($A477&amp;$B477,'[5]产值及收款计划（2026）'!$A:$A&amp;'[5]产值及收款计划（2026）'!$B:$B,'[5]产值及收款计划（2026）'!DL:DL)</f>
        <v>0</v>
      </c>
      <c r="DM477" s="264"/>
      <c r="DN477" s="250"/>
    </row>
    <row r="478" spans="1:118" ht="20.25" x14ac:dyDescent="0.15">
      <c r="A478" s="254">
        <f t="shared" ca="1" si="25"/>
        <v>57</v>
      </c>
      <c r="B478" s="254" t="s">
        <v>29</v>
      </c>
      <c r="C478" s="255" t="str" cm="1">
        <f t="array" aca="1" ref="C478" ca="1">_xlfn.XLOOKUP($A478&amp;$B478,'[5]产值及收款计划（2026）'!$A:$A&amp;'[5]产值及收款计划（2026）'!$B:$B,'[5]产值及收款计划（2026）'!C:C)</f>
        <v>ZHT2023111400136</v>
      </c>
      <c r="D478" s="255" t="str" cm="1">
        <f t="array" aca="1" ref="D478" ca="1">_xlfn.XLOOKUP($A478&amp;$B478,'[5]产值及收款计划（2026）'!$A:$A&amp;'[5]产值及收款计划（2026）'!$B:$B,'[5]产值及收款计划（2026）'!D:D)</f>
        <v>地下院平移-皇岗口岸临时旅检场地建设工程项目BIM实施顾问服务合同</v>
      </c>
      <c r="E478" s="256" cm="1">
        <f t="array" aca="1" ref="E478" ca="1">_xlfn.XLOOKUP($A478&amp;$B478,'[5]产值及收款计划（2026）'!$A:$A&amp;'[5]产值及收款计划（2026）'!$B:$B,'[5]产值及收款计划（2026）'!E:E)</f>
        <v>4.25</v>
      </c>
      <c r="F478" s="256" cm="1">
        <f t="array" aca="1" ref="F478" ca="1">_xlfn.XLOOKUP($A478&amp;$B478,'[5]产值及收款计划（2026）'!$A:$A&amp;'[5]产值及收款计划（2026）'!$B:$B,'[5]产值及收款计划（2026）'!F:F)</f>
        <v>4.25</v>
      </c>
      <c r="G478" s="256" cm="1">
        <f t="array" aca="1" ref="G478" ca="1">_xlfn.XLOOKUP($A478&amp;$B478,'[5]产值及收款计划（2026）'!$A:$A&amp;'[5]产值及收款计划（2026）'!$B:$B,'[5]产值及收款计划（2026）'!G:G)</f>
        <v>4.25</v>
      </c>
      <c r="H478" s="256" cm="1">
        <f t="array" aca="1" ref="H478" ca="1">_xlfn.XLOOKUP($A478&amp;$B478,'[5]产值及收款计划（2026）'!$A:$A&amp;'[5]产值及收款计划（2026）'!$B:$B,'[5]产值及收款计划（2026）'!H:H)</f>
        <v>4.25</v>
      </c>
      <c r="I478" s="257" cm="1">
        <f t="array" aca="1" ref="I478" ca="1">_xlfn.XLOOKUP($A478&amp;$B478,'[5]产值及收款计划（2026）'!$A:$A&amp;'[5]产值及收款计划（2026）'!$B:$B,'[5]产值及收款计划（2026）'!I:I)</f>
        <v>1</v>
      </c>
      <c r="J478" s="256" cm="1">
        <f t="array" aca="1" ref="J478" ca="1">_xlfn.XLOOKUP($A478&amp;$B478,'[5]产值及收款计划（2026）'!$A:$A&amp;'[5]产值及收款计划（2026）'!$B:$B,'[5]产值及收款计划（2026）'!J:J)</f>
        <v>0.06</v>
      </c>
      <c r="K478" s="256" cm="1">
        <f t="array" aca="1" ref="K478" ca="1">_xlfn.XLOOKUP($A478&amp;$B478,'[5]产值及收款计划（2026）'!$A:$A&amp;'[5]产值及收款计划（2026）'!$B:$B,'[5]产值及收款计划（2026）'!K:K)</f>
        <v>0</v>
      </c>
      <c r="L478" s="256" cm="1">
        <f t="array" aca="1" ref="L478" ca="1">_xlfn.XLOOKUP($A478&amp;$B478,'[5]产值及收款计划（2026）'!$A:$A&amp;'[5]产值及收款计划（2026）'!$B:$B,'[5]产值及收款计划（2026）'!L:L)</f>
        <v>0</v>
      </c>
      <c r="M478" s="256" t="str" cm="1">
        <f t="array" aca="1" ref="M478" ca="1">_xlfn.XLOOKUP($A478&amp;$B478,'[5]产值及收款计划（2026）'!$A:$A&amp;'[5]产值及收款计划（2026）'!$B:$B,'[5]产值及收款计划（2026）'!M:M)</f>
        <v>主导</v>
      </c>
      <c r="N478" s="256" t="str" cm="1">
        <f t="array" aca="1" ref="N478" ca="1">_xlfn.XLOOKUP($A478&amp;$B478,'[5]产值及收款计划（2026）'!$A:$A&amp;'[5]产值及收款计划（2026）'!$B:$B,'[5]产值及收款计划（2026）'!N:N)</f>
        <v>明艳丽团队</v>
      </c>
      <c r="O478" s="256" t="str" cm="1">
        <f t="array" aca="1" ref="O478" ca="1">_xlfn.XLOOKUP($A478&amp;$B478,'[5]产值及收款计划（2026）'!$A:$A&amp;'[5]产值及收款计划（2026）'!$B:$B,'[5]产值及收款计划（2026）'!O:O)</f>
        <v>明艳丽</v>
      </c>
      <c r="P478" s="255" t="str" cm="1">
        <f t="array" aca="1" ref="P478" ca="1">_xlfn.XLOOKUP($A478&amp;$B478,'[5]产值及收款计划（2026）'!$A:$A&amp;'[5]产值及收款计划（2026）'!$B:$B,'[5]产值及收款计划（2026）'!P:P)</f>
        <v>在建</v>
      </c>
      <c r="Q478" s="256" cm="1">
        <f t="array" aca="1" ref="Q478" ca="1">_xlfn.XLOOKUP($A478&amp;$B478,'[5]产值及收款计划（2026）'!$A:$A&amp;'[5]产值及收款计划（2026）'!$B:$B,'[5]产值及收款计划（2026）'!Q:Q)</f>
        <v>0</v>
      </c>
      <c r="R478" s="256" cm="1">
        <f t="array" aca="1" ref="R478" ca="1">_xlfn.XLOOKUP($A478&amp;$B478,'[5]产值及收款计划（2026）'!$A:$A&amp;'[5]产值及收款计划（2026）'!$B:$B,'[5]产值及收款计划（2026）'!R:R)</f>
        <v>0</v>
      </c>
      <c r="S478" s="256" cm="1">
        <f t="array" aca="1" ref="S478" ca="1">_xlfn.XLOOKUP($A478&amp;$B478,'[5]产值及收款计划（2026）'!$A:$A&amp;'[5]产值及收款计划（2026）'!$B:$B,'[5]产值及收款计划（2026）'!S:S)</f>
        <v>0</v>
      </c>
      <c r="T478" s="256" cm="1">
        <f t="array" aca="1" ref="T478" ca="1">_xlfn.XLOOKUP($A478&amp;$B478,'[5]产值及收款计划（2026）'!$A:$A&amp;'[5]产值及收款计划（2026）'!$B:$B,'[5]产值及收款计划（2026）'!T:T)</f>
        <v>0</v>
      </c>
      <c r="U478" s="256" cm="1">
        <f t="array" aca="1" ref="U478" ca="1">_xlfn.XLOOKUP($A478&amp;$B478,'[5]产值及收款计划（2026）'!$A:$A&amp;'[5]产值及收款计划（2026）'!$B:$B,'[5]产值及收款计划（2026）'!U:U)</f>
        <v>0</v>
      </c>
      <c r="V478" s="256" cm="1">
        <f t="array" aca="1" ref="V478" ca="1">_xlfn.XLOOKUP($A478&amp;$B478,'[5]产值及收款计划（2026）'!$A:$A&amp;'[5]产值及收款计划（2026）'!$B:$B,'[5]产值及收款计划（2026）'!V:V)</f>
        <v>4.25</v>
      </c>
      <c r="W478" s="256" cm="1">
        <f t="array" aca="1" ref="W478" ca="1">_xlfn.XLOOKUP($A478&amp;$B478,'[5]产值及收款计划（2026）'!$A:$A&amp;'[5]产值及收款计划（2026）'!$B:$B,'[5]产值及收款计划（2026）'!W:W)</f>
        <v>0</v>
      </c>
      <c r="X478" s="256" cm="1">
        <f t="array" aca="1" ref="X478" ca="1">_xlfn.XLOOKUP($A478&amp;$B478,'[5]产值及收款计划（2026）'!$A:$A&amp;'[5]产值及收款计划（2026）'!$B:$B,'[5]产值及收款计划（2026）'!X:X)</f>
        <v>0</v>
      </c>
      <c r="Y478" s="256" cm="1">
        <f t="array" aca="1" ref="Y478" ca="1">_xlfn.XLOOKUP($A478&amp;$B478,'[5]产值及收款计划（2026）'!$A:$A&amp;'[5]产值及收款计划（2026）'!$B:$B,'[5]产值及收款计划（2026）'!Y:Y)</f>
        <v>0</v>
      </c>
      <c r="Z478" s="256" cm="1">
        <f t="array" aca="1" ref="Z478" ca="1">_xlfn.XLOOKUP($A478&amp;$B478,'[5]产值及收款计划（2026）'!$A:$A&amp;'[5]产值及收款计划（2026）'!$B:$B,'[5]产值及收款计划（2026）'!Z:Z)</f>
        <v>0</v>
      </c>
      <c r="AA478" s="256" cm="1">
        <f t="array" aca="1" ref="AA478" ca="1">_xlfn.XLOOKUP($A478&amp;$B478,'[5]产值及收款计划（2026）'!$A:$A&amp;'[5]产值及收款计划（2026）'!$B:$B,'[5]产值及收款计划（2026）'!AA:AA)</f>
        <v>0</v>
      </c>
      <c r="AB478" s="256" cm="1">
        <f t="array" aca="1" ref="AB478" ca="1">_xlfn.XLOOKUP($A478&amp;$B478,'[5]产值及收款计划（2026）'!$A:$A&amp;'[5]产值及收款计划（2026）'!$B:$B,'[5]产值及收款计划（2026）'!AB:AB)</f>
        <v>0</v>
      </c>
      <c r="AC478" s="256" cm="1">
        <f t="array" aca="1" ref="AC478" ca="1">_xlfn.XLOOKUP($A478&amp;$B478,'[5]产值及收款计划（2026）'!$A:$A&amp;'[5]产值及收款计划（2026）'!$B:$B,'[5]产值及收款计划（2026）'!AC:AC)</f>
        <v>0</v>
      </c>
      <c r="AD478" s="256" cm="1">
        <f t="array" aca="1" ref="AD478" ca="1">_xlfn.XLOOKUP($A478&amp;$B478,'[5]产值及收款计划（2026）'!$A:$A&amp;'[5]产值及收款计划（2026）'!$B:$B,'[5]产值及收款计划（2026）'!AD:AD)</f>
        <v>0</v>
      </c>
      <c r="AE478" s="256" cm="1">
        <f t="array" aca="1" ref="AE478" ca="1">_xlfn.XLOOKUP($A478&amp;$B478,'[5]产值及收款计划（2026）'!$A:$A&amp;'[5]产值及收款计划（2026）'!$B:$B,'[5]产值及收款计划（2026）'!AE:AE)</f>
        <v>0</v>
      </c>
      <c r="AF478" s="256" cm="1">
        <f t="array" aca="1" ref="AF478" ca="1">_xlfn.XLOOKUP($A478&amp;$B478,'[5]产值及收款计划（2026）'!$A:$A&amp;'[5]产值及收款计划（2026）'!$B:$B,'[5]产值及收款计划（2026）'!AF:AF)</f>
        <v>0</v>
      </c>
      <c r="AG478" s="256" cm="1">
        <f t="array" aca="1" ref="AG478" ca="1">_xlfn.XLOOKUP($A478&amp;$B478,'[5]产值及收款计划（2026）'!$A:$A&amp;'[5]产值及收款计划（2026）'!$B:$B,'[5]产值及收款计划（2026）'!AG:AG)</f>
        <v>0</v>
      </c>
      <c r="AH478" s="256" cm="1">
        <f t="array" aca="1" ref="AH478" ca="1">_xlfn.XLOOKUP($A478&amp;$B478,'[5]产值及收款计划（2026）'!$A:$A&amp;'[5]产值及收款计划（2026）'!$B:$B,'[5]产值及收款计划（2026）'!AH:AH)</f>
        <v>0</v>
      </c>
      <c r="AI478" s="256" cm="1">
        <f t="array" aca="1" ref="AI478" ca="1">_xlfn.XLOOKUP($A478&amp;$B478,'[5]产值及收款计划（2026）'!$A:$A&amp;'[5]产值及收款计划（2026）'!$B:$B,'[5]产值及收款计划（2026）'!AI:AI)</f>
        <v>0</v>
      </c>
      <c r="AJ478" s="256" cm="1">
        <f t="array" aca="1" ref="AJ478" ca="1">_xlfn.XLOOKUP($A478&amp;$B478,'[5]产值及收款计划（2026）'!$A:$A&amp;'[5]产值及收款计划（2026）'!$B:$B,'[5]产值及收款计划（2026）'!AJ:AJ)</f>
        <v>0</v>
      </c>
      <c r="AK478" s="256" cm="1">
        <f t="array" aca="1" ref="AK478" ca="1">_xlfn.XLOOKUP($A478&amp;$B478,'[5]产值及收款计划（2026）'!$A:$A&amp;'[5]产值及收款计划（2026）'!$B:$B,'[5]产值及收款计划（2026）'!AK:AK)</f>
        <v>0</v>
      </c>
      <c r="AL478" s="256" cm="1">
        <f t="array" aca="1" ref="AL478" ca="1">_xlfn.XLOOKUP($A478&amp;$B478,'[5]产值及收款计划（2026）'!$A:$A&amp;'[5]产值及收款计划（2026）'!$B:$B,'[5]产值及收款计划（2026）'!AL:AL)</f>
        <v>0</v>
      </c>
      <c r="AM478" s="263" t="e" cm="1">
        <f t="array" aca="1" ref="AM478" ca="1">_xlfn.LET(_xlpm.勾选月份状态数组,TRANSPOSE('PPT(12-15页）-TOP10'!$A$3:$A$14),_xlpm.选择数据区,IF('PPT(12-15页）-TOP10'!$E$3="收款",$BA478:$BL478,$AA478:$AL478),SUM(_xlfn._xlws.FILTER(_xlpm.选择数据区,_xlpm.勾选月份状态数组,"")))</f>
        <v>#NAME?</v>
      </c>
      <c r="AN478" s="256" t="e" cm="1">
        <f t="array" aca="1" ref="AN478" ca="1">_xlfn.LET(_xlpm.勾选月份状态数组,TRANSPOSE('PPT(12-15页）-TOP10'!$A$3:$A$14),_xlpm.选择数据区,IF('PPT(12-15页）-TOP10'!$E$3="收款",$DA478:$DL478,$CA478:$CL478),SUM(_xlfn._xlws.FILTER(_xlpm.选择数据区,_xlpm.勾选月份状态数组,"")))</f>
        <v>#NAME?</v>
      </c>
      <c r="AO478" s="256">
        <f ca="1">SUM(CA478:CC478)+SUM(AD478:AL478)</f>
        <v>0</v>
      </c>
      <c r="AP478" s="256"/>
      <c r="AQ478" s="256"/>
      <c r="AR478" s="256"/>
      <c r="AS478" s="256" cm="1">
        <f t="array" aca="1" ref="AS478" ca="1">_xlfn.XLOOKUP($A478&amp;$B478,'[5]产值及收款计划（2026）'!$A:$A&amp;'[5]产值及收款计划（2026）'!$B:$B,'[5]产值及收款计划（2026）'!AS:AS)</f>
        <v>0</v>
      </c>
      <c r="AT478" s="256" cm="1">
        <f t="array" aca="1" ref="AT478" ca="1">_xlfn.XLOOKUP($A478&amp;$B478,'[5]产值及收款计划（2026）'!$A:$A&amp;'[5]产值及收款计划（2026）'!$B:$B,'[5]产值及收款计划（2026）'!AT:AT)</f>
        <v>0</v>
      </c>
      <c r="AU478" s="256" cm="1">
        <f t="array" aca="1" ref="AU478" ca="1">_xlfn.XLOOKUP($A478&amp;$B478,'[5]产值及收款计划（2026）'!$A:$A&amp;'[5]产值及收款计划（2026）'!$B:$B,'[5]产值及收款计划（2026）'!AU:AU)</f>
        <v>0</v>
      </c>
      <c r="AV478" s="256" cm="1">
        <f t="array" aca="1" ref="AV478" ca="1">_xlfn.XLOOKUP($A478&amp;$B478,'[5]产值及收款计划（2026）'!$A:$A&amp;'[5]产值及收款计划（2026）'!$B:$B,'[5]产值及收款计划（2026）'!AV:AV)</f>
        <v>0</v>
      </c>
      <c r="AW478" s="256" cm="1">
        <f t="array" aca="1" ref="AW478" ca="1">_xlfn.XLOOKUP($A478&amp;$B478,'[5]产值及收款计划（2026）'!$A:$A&amp;'[5]产值及收款计划（2026）'!$B:$B,'[5]产值及收款计划（2026）'!AW:AW)</f>
        <v>0</v>
      </c>
      <c r="AX478" s="256" cm="1">
        <f t="array" aca="1" ref="AX478" ca="1">_xlfn.XLOOKUP($A478&amp;$B478,'[5]产值及收款计划（2026）'!$A:$A&amp;'[5]产值及收款计划（2026）'!$B:$B,'[5]产值及收款计划（2026）'!AX:AX)</f>
        <v>0</v>
      </c>
      <c r="AY478" s="256" cm="1">
        <f t="array" aca="1" ref="AY478" ca="1">_xlfn.XLOOKUP($A478&amp;$B478,'[5]产值及收款计划（2026）'!$A:$A&amp;'[5]产值及收款计划（2026）'!$B:$B,'[5]产值及收款计划（2026）'!AY:AY)</f>
        <v>4.25</v>
      </c>
      <c r="AZ478" s="256" cm="1">
        <f t="array" aca="1" ref="AZ478" ca="1">_xlfn.XLOOKUP($A478&amp;$B478,'[5]产值及收款计划（2026）'!$A:$A&amp;'[5]产值及收款计划（2026）'!$B:$B,'[5]产值及收款计划（2026）'!AZ:AZ)</f>
        <v>0</v>
      </c>
      <c r="BA478" s="256" cm="1">
        <f t="array" aca="1" ref="BA478" ca="1">_xlfn.XLOOKUP($A478&amp;$B478,'[5]产值及收款计划（2026）'!$A:$A&amp;'[5]产值及收款计划（2026）'!$B:$B,'[5]产值及收款计划（2026）'!BA:BA)</f>
        <v>0</v>
      </c>
      <c r="BB478" s="256" cm="1">
        <f t="array" aca="1" ref="BB478" ca="1">_xlfn.XLOOKUP($A478&amp;$B478,'[5]产值及收款计划（2026）'!$A:$A&amp;'[5]产值及收款计划（2026）'!$B:$B,'[5]产值及收款计划（2026）'!BB:BB)</f>
        <v>0</v>
      </c>
      <c r="BC478" s="256" cm="1">
        <f t="array" aca="1" ref="BC478" ca="1">_xlfn.XLOOKUP($A478&amp;$B478,'[5]产值及收款计划（2026）'!$A:$A&amp;'[5]产值及收款计划（2026）'!$B:$B,'[5]产值及收款计划（2026）'!BC:BC)</f>
        <v>0</v>
      </c>
      <c r="BD478" s="256" cm="1">
        <f t="array" aca="1" ref="BD478" ca="1">_xlfn.XLOOKUP($A478&amp;$B478,'[5]产值及收款计划（2026）'!$A:$A&amp;'[5]产值及收款计划（2026）'!$B:$B,'[5]产值及收款计划（2026）'!BD:BD)</f>
        <v>0</v>
      </c>
      <c r="BE478" s="256" cm="1">
        <f t="array" aca="1" ref="BE478" ca="1">_xlfn.XLOOKUP($A478&amp;$B478,'[5]产值及收款计划（2026）'!$A:$A&amp;'[5]产值及收款计划（2026）'!$B:$B,'[5]产值及收款计划（2026）'!BE:BE)</f>
        <v>0</v>
      </c>
      <c r="BF478" s="256" cm="1">
        <f t="array" aca="1" ref="BF478" ca="1">_xlfn.XLOOKUP($A478&amp;$B478,'[5]产值及收款计划（2026）'!$A:$A&amp;'[5]产值及收款计划（2026）'!$B:$B,'[5]产值及收款计划（2026）'!BF:BF)</f>
        <v>0</v>
      </c>
      <c r="BG478" s="256" cm="1">
        <f t="array" aca="1" ref="BG478" ca="1">_xlfn.XLOOKUP($A478&amp;$B478,'[5]产值及收款计划（2026）'!$A:$A&amp;'[5]产值及收款计划（2026）'!$B:$B,'[5]产值及收款计划（2026）'!BG:BG)</f>
        <v>0</v>
      </c>
      <c r="BH478" s="256" cm="1">
        <f t="array" aca="1" ref="BH478" ca="1">_xlfn.XLOOKUP($A478&amp;$B478,'[5]产值及收款计划（2026）'!$A:$A&amp;'[5]产值及收款计划（2026）'!$B:$B,'[5]产值及收款计划（2026）'!BH:BH)</f>
        <v>0</v>
      </c>
      <c r="BI478" s="256" cm="1">
        <f t="array" aca="1" ref="BI478" ca="1">_xlfn.XLOOKUP($A478&amp;$B478,'[5]产值及收款计划（2026）'!$A:$A&amp;'[5]产值及收款计划（2026）'!$B:$B,'[5]产值及收款计划（2026）'!BI:BI)</f>
        <v>0</v>
      </c>
      <c r="BJ478" s="256" cm="1">
        <f t="array" aca="1" ref="BJ478" ca="1">_xlfn.XLOOKUP($A478&amp;$B478,'[5]产值及收款计划（2026）'!$A:$A&amp;'[5]产值及收款计划（2026）'!$B:$B,'[5]产值及收款计划（2026）'!BJ:BJ)</f>
        <v>0</v>
      </c>
      <c r="BK478" s="256" cm="1">
        <f t="array" aca="1" ref="BK478" ca="1">_xlfn.XLOOKUP($A478&amp;$B478,'[5]产值及收款计划（2026）'!$A:$A&amp;'[5]产值及收款计划（2026）'!$B:$B,'[5]产值及收款计划（2026）'!BK:BK)</f>
        <v>0</v>
      </c>
      <c r="BL478" s="256" cm="1">
        <f t="array" aca="1" ref="BL478" ca="1">_xlfn.XLOOKUP($A478&amp;$B478,'[5]产值及收款计划（2026）'!$A:$A&amp;'[5]产值及收款计划（2026）'!$B:$B,'[5]产值及收款计划（2026）'!BL:BL)</f>
        <v>0</v>
      </c>
      <c r="BM478" s="256"/>
      <c r="BN478" s="256"/>
      <c r="BO478" s="256"/>
      <c r="BP478" s="256"/>
      <c r="BQ478" s="255" t="str" cm="1">
        <f t="array" aca="1" ref="BQ478" ca="1">_xlfn.XLOOKUP($A478&amp;$B478,'[5]产值及收款计划（2026）'!$A:$A&amp;'[5]产值及收款计划（2026）'!$B:$B,'[5]产值及收款计划（2026）'!BQ:BQ)</f>
        <v>上海市地下空间设计研究总院有限公司</v>
      </c>
      <c r="BR478" s="256" cm="1">
        <f t="array" aca="1" ref="BR478" ca="1">_xlfn.XLOOKUP($A478&amp;$B478,'[5]产值及收款计划（2026）'!$A:$A&amp;'[5]产值及收款计划（2026）'!$B:$B,'[5]产值及收款计划（2026）'!BR:BR)</f>
        <v>0</v>
      </c>
      <c r="CA478" s="256" cm="1">
        <f t="array" aca="1" ref="CA478" ca="1">_xlfn.XLOOKUP($A478&amp;$B478,'[5]产值及收款计划（2026）'!$A:$A&amp;'[5]产值及收款计划（2026）'!$B:$B,'[5]产值及收款计划（2026）'!CA:CA)</f>
        <v>0</v>
      </c>
      <c r="CB478" s="256" cm="1">
        <f t="array" aca="1" ref="CB478" ca="1">_xlfn.XLOOKUP($A478&amp;$B478,'[5]产值及收款计划（2026）'!$A:$A&amp;'[5]产值及收款计划（2026）'!$B:$B,'[5]产值及收款计划（2026）'!CB:CB)</f>
        <v>0</v>
      </c>
      <c r="CC478" s="256" cm="1">
        <f t="array" aca="1" ref="CC478" ca="1">_xlfn.XLOOKUP($A478&amp;$B478,'[5]产值及收款计划（2026）'!$A:$A&amp;'[5]产值及收款计划（2026）'!$B:$B,'[5]产值及收款计划（2026）'!CC:CC)</f>
        <v>0</v>
      </c>
      <c r="CD478" s="256" cm="1">
        <f t="array" aca="1" ref="CD478" ca="1">_xlfn.XLOOKUP($A478&amp;$B478,'[5]产值及收款计划（2026）'!$A:$A&amp;'[5]产值及收款计划（2026）'!$B:$B,'[5]产值及收款计划（2026）'!CD:CD)</f>
        <v>0</v>
      </c>
      <c r="CE478" s="256" cm="1">
        <f t="array" aca="1" ref="CE478" ca="1">_xlfn.XLOOKUP($A478&amp;$B478,'[5]产值及收款计划（2026）'!$A:$A&amp;'[5]产值及收款计划（2026）'!$B:$B,'[5]产值及收款计划（2026）'!CE:CE)</f>
        <v>0</v>
      </c>
      <c r="CF478" s="256" cm="1">
        <f t="array" aca="1" ref="CF478" ca="1">_xlfn.XLOOKUP($A478&amp;$B478,'[5]产值及收款计划（2026）'!$A:$A&amp;'[5]产值及收款计划（2026）'!$B:$B,'[5]产值及收款计划（2026）'!CF:CF)</f>
        <v>0</v>
      </c>
      <c r="CG478" s="256" cm="1">
        <f t="array" aca="1" ref="CG478" ca="1">_xlfn.XLOOKUP($A478&amp;$B478,'[5]产值及收款计划（2026）'!$A:$A&amp;'[5]产值及收款计划（2026）'!$B:$B,'[5]产值及收款计划（2026）'!CG:CG)</f>
        <v>0</v>
      </c>
      <c r="CH478" s="256" cm="1">
        <f t="array" aca="1" ref="CH478" ca="1">_xlfn.XLOOKUP($A478&amp;$B478,'[5]产值及收款计划（2026）'!$A:$A&amp;'[5]产值及收款计划（2026）'!$B:$B,'[5]产值及收款计划（2026）'!CH:CH)</f>
        <v>0</v>
      </c>
      <c r="CI478" s="256" cm="1">
        <f t="array" aca="1" ref="CI478" ca="1">_xlfn.XLOOKUP($A478&amp;$B478,'[5]产值及收款计划（2026）'!$A:$A&amp;'[5]产值及收款计划（2026）'!$B:$B,'[5]产值及收款计划（2026）'!CI:CI)</f>
        <v>0</v>
      </c>
      <c r="CJ478" s="256" cm="1">
        <f t="array" aca="1" ref="CJ478" ca="1">_xlfn.XLOOKUP($A478&amp;$B478,'[5]产值及收款计划（2026）'!$A:$A&amp;'[5]产值及收款计划（2026）'!$B:$B,'[5]产值及收款计划（2026）'!CJ:CJ)</f>
        <v>0</v>
      </c>
      <c r="CK478" s="256" cm="1">
        <f t="array" aca="1" ref="CK478" ca="1">_xlfn.XLOOKUP($A478&amp;$B478,'[5]产值及收款计划（2026）'!$A:$A&amp;'[5]产值及收款计划（2026）'!$B:$B,'[5]产值及收款计划（2026）'!CK:CK)</f>
        <v>0</v>
      </c>
      <c r="CL478" s="256" cm="1">
        <f t="array" aca="1" ref="CL478" ca="1">_xlfn.XLOOKUP($A478&amp;$B478,'[5]产值及收款计划（2026）'!$A:$A&amp;'[5]产值及收款计划（2026）'!$B:$B,'[5]产值及收款计划（2026）'!CL:CL)</f>
        <v>0</v>
      </c>
      <c r="DA478" s="256" cm="1">
        <f t="array" aca="1" ref="DA478" ca="1">_xlfn.XLOOKUP($A478&amp;$B478,'[5]产值及收款计划（2026）'!$A:$A&amp;'[5]产值及收款计划（2026）'!$B:$B,'[5]产值及收款计划（2026）'!DA:DA)</f>
        <v>0</v>
      </c>
      <c r="DB478" s="256" cm="1">
        <f t="array" aca="1" ref="DB478" ca="1">_xlfn.XLOOKUP($A478&amp;$B478,'[5]产值及收款计划（2026）'!$A:$A&amp;'[5]产值及收款计划（2026）'!$B:$B,'[5]产值及收款计划（2026）'!DB:DB)</f>
        <v>0</v>
      </c>
      <c r="DC478" s="256" cm="1">
        <f t="array" aca="1" ref="DC478" ca="1">_xlfn.XLOOKUP($A478&amp;$B478,'[5]产值及收款计划（2026）'!$A:$A&amp;'[5]产值及收款计划（2026）'!$B:$B,'[5]产值及收款计划（2026）'!DC:DC)</f>
        <v>0</v>
      </c>
      <c r="DD478" s="256" cm="1">
        <f t="array" aca="1" ref="DD478" ca="1">_xlfn.XLOOKUP($A478&amp;$B478,'[5]产值及收款计划（2026）'!$A:$A&amp;'[5]产值及收款计划（2026）'!$B:$B,'[5]产值及收款计划（2026）'!DD:DD)</f>
        <v>0</v>
      </c>
      <c r="DE478" s="256" cm="1">
        <f t="array" aca="1" ref="DE478" ca="1">_xlfn.XLOOKUP($A478&amp;$B478,'[5]产值及收款计划（2026）'!$A:$A&amp;'[5]产值及收款计划（2026）'!$B:$B,'[5]产值及收款计划（2026）'!DE:DE)</f>
        <v>0</v>
      </c>
      <c r="DF478" s="256" cm="1">
        <f t="array" aca="1" ref="DF478" ca="1">_xlfn.XLOOKUP($A478&amp;$B478,'[5]产值及收款计划（2026）'!$A:$A&amp;'[5]产值及收款计划（2026）'!$B:$B,'[5]产值及收款计划（2026）'!DF:DF)</f>
        <v>0</v>
      </c>
      <c r="DG478" s="256" cm="1">
        <f t="array" aca="1" ref="DG478" ca="1">_xlfn.XLOOKUP($A478&amp;$B478,'[5]产值及收款计划（2026）'!$A:$A&amp;'[5]产值及收款计划（2026）'!$B:$B,'[5]产值及收款计划（2026）'!DG:DG)</f>
        <v>0</v>
      </c>
      <c r="DH478" s="256" cm="1">
        <f t="array" aca="1" ref="DH478" ca="1">_xlfn.XLOOKUP($A478&amp;$B478,'[5]产值及收款计划（2026）'!$A:$A&amp;'[5]产值及收款计划（2026）'!$B:$B,'[5]产值及收款计划（2026）'!DH:DH)</f>
        <v>0</v>
      </c>
      <c r="DI478" s="256" cm="1">
        <f t="array" aca="1" ref="DI478" ca="1">_xlfn.XLOOKUP($A478&amp;$B478,'[5]产值及收款计划（2026）'!$A:$A&amp;'[5]产值及收款计划（2026）'!$B:$B,'[5]产值及收款计划（2026）'!DI:DI)</f>
        <v>0</v>
      </c>
      <c r="DJ478" s="256" cm="1">
        <f t="array" aca="1" ref="DJ478" ca="1">_xlfn.XLOOKUP($A478&amp;$B478,'[5]产值及收款计划（2026）'!$A:$A&amp;'[5]产值及收款计划（2026）'!$B:$B,'[5]产值及收款计划（2026）'!DJ:DJ)</f>
        <v>0</v>
      </c>
      <c r="DK478" s="256" cm="1">
        <f t="array" aca="1" ref="DK478" ca="1">_xlfn.XLOOKUP($A478&amp;$B478,'[5]产值及收款计划（2026）'!$A:$A&amp;'[5]产值及收款计划（2026）'!$B:$B,'[5]产值及收款计划（2026）'!DK:DK)</f>
        <v>0</v>
      </c>
      <c r="DL478" s="256" cm="1">
        <f t="array" aca="1" ref="DL478" ca="1">_xlfn.XLOOKUP($A478&amp;$B478,'[5]产值及收款计划（2026）'!$A:$A&amp;'[5]产值及收款计划（2026）'!$B:$B,'[5]产值及收款计划（2026）'!DL:DL)</f>
        <v>0</v>
      </c>
      <c r="DM478" s="264"/>
      <c r="DN478" s="250"/>
    </row>
    <row r="479" spans="1:118" ht="20.25" x14ac:dyDescent="0.15">
      <c r="A479" s="254">
        <f t="shared" ca="1" si="25"/>
        <v>58</v>
      </c>
      <c r="B479" s="254" t="s">
        <v>29</v>
      </c>
      <c r="C479" s="255" t="str" cm="1">
        <f t="array" aca="1" ref="C479" ca="1">_xlfn.XLOOKUP($A479&amp;$B479,'[5]产值及收款计划（2026）'!$A:$A&amp;'[5]产值及收款计划（2026）'!$B:$B,'[5]产值及收款计划（2026）'!C:C)</f>
        <v>ZHT2023121900160</v>
      </c>
      <c r="D479" s="255" t="str" cm="1">
        <f t="array" aca="1" ref="D479" ca="1">_xlfn.XLOOKUP($A479&amp;$B479,'[5]产值及收款计划（2026）'!$A:$A&amp;'[5]产值及收款计划（2026）'!$B:$B,'[5]产值及收款计划（2026）'!D:D)</f>
        <v>上海市域铁路应急管理平台项目咨询合同（示范区线）</v>
      </c>
      <c r="E479" s="256" cm="1">
        <f t="array" aca="1" ref="E479" ca="1">_xlfn.XLOOKUP($A479&amp;$B479,'[5]产值及收款计划（2026）'!$A:$A&amp;'[5]产值及收款计划（2026）'!$B:$B,'[5]产值及收款计划（2026）'!E:E)</f>
        <v>45.1</v>
      </c>
      <c r="F479" s="256" cm="1">
        <f t="array" aca="1" ref="F479" ca="1">_xlfn.XLOOKUP($A479&amp;$B479,'[5]产值及收款计划（2026）'!$A:$A&amp;'[5]产值及收款计划（2026）'!$B:$B,'[5]产值及收款计划（2026）'!F:F)</f>
        <v>5</v>
      </c>
      <c r="G479" s="256" cm="1">
        <f t="array" aca="1" ref="G479" ca="1">_xlfn.XLOOKUP($A479&amp;$B479,'[5]产值及收款计划（2026）'!$A:$A&amp;'[5]产值及收款计划（2026）'!$B:$B,'[5]产值及收款计划（2026）'!G:G)</f>
        <v>5</v>
      </c>
      <c r="H479" s="256" cm="1">
        <f t="array" aca="1" ref="H479" ca="1">_xlfn.XLOOKUP($A479&amp;$B479,'[5]产值及收款计划（2026）'!$A:$A&amp;'[5]产值及收款计划（2026）'!$B:$B,'[5]产值及收款计划（2026）'!H:H)</f>
        <v>5</v>
      </c>
      <c r="I479" s="257" cm="1">
        <f t="array" aca="1" ref="I479" ca="1">_xlfn.XLOOKUP($A479&amp;$B479,'[5]产值及收款计划（2026）'!$A:$A&amp;'[5]产值及收款计划（2026）'!$B:$B,'[5]产值及收款计划（2026）'!I:I)</f>
        <v>1</v>
      </c>
      <c r="J479" s="256" cm="1">
        <f t="array" aca="1" ref="J479" ca="1">_xlfn.XLOOKUP($A479&amp;$B479,'[5]产值及收款计划（2026）'!$A:$A&amp;'[5]产值及收款计划（2026）'!$B:$B,'[5]产值及收款计划（2026）'!J:J)</f>
        <v>0.06</v>
      </c>
      <c r="K479" s="256" cm="1">
        <f t="array" aca="1" ref="K479" ca="1">_xlfn.XLOOKUP($A479&amp;$B479,'[5]产值及收款计划（2026）'!$A:$A&amp;'[5]产值及收款计划（2026）'!$B:$B,'[5]产值及收款计划（2026）'!K:K)</f>
        <v>0</v>
      </c>
      <c r="L479" s="256" cm="1">
        <f t="array" aca="1" ref="L479" ca="1">_xlfn.XLOOKUP($A479&amp;$B479,'[5]产值及收款计划（2026）'!$A:$A&amp;'[5]产值及收款计划（2026）'!$B:$B,'[5]产值及收款计划（2026）'!L:L)</f>
        <v>0</v>
      </c>
      <c r="M479" s="256" cm="1">
        <f t="array" aca="1" ref="M479" ca="1">_xlfn.XLOOKUP($A479&amp;$B479,'[5]产值及收款计划（2026）'!$A:$A&amp;'[5]产值及收款计划（2026）'!$B:$B,'[5]产值及收款计划（2026）'!M:M)</f>
        <v>0</v>
      </c>
      <c r="N479" s="256" t="str" cm="1">
        <f t="array" aca="1" ref="N479" ca="1">_xlfn.XLOOKUP($A479&amp;$B479,'[5]产值及收款计划（2026）'!$A:$A&amp;'[5]产值及收款计划（2026）'!$B:$B,'[5]产值及收款计划（2026）'!N:N)</f>
        <v>施林烽团队</v>
      </c>
      <c r="O479" s="256" t="str" cm="1">
        <f t="array" aca="1" ref="O479" ca="1">_xlfn.XLOOKUP($A479&amp;$B479,'[5]产值及收款计划（2026）'!$A:$A&amp;'[5]产值及收款计划（2026）'!$B:$B,'[5]产值及收款计划（2026）'!O:O)</f>
        <v>施林烽</v>
      </c>
      <c r="P479" s="255" t="str" cm="1">
        <f t="array" aca="1" ref="P479" ca="1">_xlfn.XLOOKUP($A479&amp;$B479,'[5]产值及收款计划（2026）'!$A:$A&amp;'[5]产值及收款计划（2026）'!$B:$B,'[5]产值及收款计划（2026）'!P:P)</f>
        <v>25已完结</v>
      </c>
      <c r="Q479" s="256" cm="1">
        <f t="array" aca="1" ref="Q479" ca="1">_xlfn.XLOOKUP($A479&amp;$B479,'[5]产值及收款计划（2026）'!$A:$A&amp;'[5]产值及收款计划（2026）'!$B:$B,'[5]产值及收款计划（2026）'!Q:Q)</f>
        <v>0</v>
      </c>
      <c r="R479" s="256" cm="1">
        <f t="array" aca="1" ref="R479" ca="1">_xlfn.XLOOKUP($A479&amp;$B479,'[5]产值及收款计划（2026）'!$A:$A&amp;'[5]产值及收款计划（2026）'!$B:$B,'[5]产值及收款计划（2026）'!R:R)</f>
        <v>0</v>
      </c>
      <c r="S479" s="256" cm="1">
        <f t="array" aca="1" ref="S479" ca="1">_xlfn.XLOOKUP($A479&amp;$B479,'[5]产值及收款计划（2026）'!$A:$A&amp;'[5]产值及收款计划（2026）'!$B:$B,'[5]产值及收款计划（2026）'!S:S)</f>
        <v>0</v>
      </c>
      <c r="T479" s="256" cm="1">
        <f t="array" aca="1" ref="T479" ca="1">_xlfn.XLOOKUP($A479&amp;$B479,'[5]产值及收款计划（2026）'!$A:$A&amp;'[5]产值及收款计划（2026）'!$B:$B,'[5]产值及收款计划（2026）'!T:T)</f>
        <v>45.1</v>
      </c>
      <c r="U479" s="256" cm="1">
        <f t="array" aca="1" ref="U479" ca="1">_xlfn.XLOOKUP($A479&amp;$B479,'[5]产值及收款计划（2026）'!$A:$A&amp;'[5]产值及收款计划（2026）'!$B:$B,'[5]产值及收款计划（2026）'!U:U)</f>
        <v>0</v>
      </c>
      <c r="V479" s="256" cm="1">
        <f t="array" aca="1" ref="V479" ca="1">_xlfn.XLOOKUP($A479&amp;$B479,'[5]产值及收款计划（2026）'!$A:$A&amp;'[5]产值及收款计划（2026）'!$B:$B,'[5]产值及收款计划（2026）'!V:V)</f>
        <v>0</v>
      </c>
      <c r="W479" s="256" cm="1">
        <f t="array" aca="1" ref="W479" ca="1">_xlfn.XLOOKUP($A479&amp;$B479,'[5]产值及收款计划（2026）'!$A:$A&amp;'[5]产值及收款计划（2026）'!$B:$B,'[5]产值及收款计划（2026）'!W:W)</f>
        <v>0</v>
      </c>
      <c r="X479" s="256" cm="1">
        <f t="array" aca="1" ref="X479" ca="1">_xlfn.XLOOKUP($A479&amp;$B479,'[5]产值及收款计划（2026）'!$A:$A&amp;'[5]产值及收款计划（2026）'!$B:$B,'[5]产值及收款计划（2026）'!X:X)</f>
        <v>0</v>
      </c>
      <c r="Y479" s="256" cm="1">
        <f t="array" aca="1" ref="Y479" ca="1">_xlfn.XLOOKUP($A479&amp;$B479,'[5]产值及收款计划（2026）'!$A:$A&amp;'[5]产值及收款计划（2026）'!$B:$B,'[5]产值及收款计划（2026）'!Y:Y)</f>
        <v>0</v>
      </c>
      <c r="Z479" s="256" cm="1">
        <f t="array" aca="1" ref="Z479" ca="1">_xlfn.XLOOKUP($A479&amp;$B479,'[5]产值及收款计划（2026）'!$A:$A&amp;'[5]产值及收款计划（2026）'!$B:$B,'[5]产值及收款计划（2026）'!Z:Z)</f>
        <v>0</v>
      </c>
      <c r="AA479" s="256" cm="1">
        <f t="array" aca="1" ref="AA479" ca="1">_xlfn.XLOOKUP($A479&amp;$B479,'[5]产值及收款计划（2026）'!$A:$A&amp;'[5]产值及收款计划（2026）'!$B:$B,'[5]产值及收款计划（2026）'!AA:AA)</f>
        <v>0</v>
      </c>
      <c r="AB479" s="256" cm="1">
        <f t="array" aca="1" ref="AB479" ca="1">_xlfn.XLOOKUP($A479&amp;$B479,'[5]产值及收款计划（2026）'!$A:$A&amp;'[5]产值及收款计划（2026）'!$B:$B,'[5]产值及收款计划（2026）'!AB:AB)</f>
        <v>0</v>
      </c>
      <c r="AC479" s="256" cm="1">
        <f t="array" aca="1" ref="AC479" ca="1">_xlfn.XLOOKUP($A479&amp;$B479,'[5]产值及收款计划（2026）'!$A:$A&amp;'[5]产值及收款计划（2026）'!$B:$B,'[5]产值及收款计划（2026）'!AC:AC)</f>
        <v>0</v>
      </c>
      <c r="AD479" s="256" cm="1">
        <f t="array" aca="1" ref="AD479" ca="1">_xlfn.XLOOKUP($A479&amp;$B479,'[5]产值及收款计划（2026）'!$A:$A&amp;'[5]产值及收款计划（2026）'!$B:$B,'[5]产值及收款计划（2026）'!AD:AD)</f>
        <v>0</v>
      </c>
      <c r="AE479" s="256" cm="1">
        <f t="array" aca="1" ref="AE479" ca="1">_xlfn.XLOOKUP($A479&amp;$B479,'[5]产值及收款计划（2026）'!$A:$A&amp;'[5]产值及收款计划（2026）'!$B:$B,'[5]产值及收款计划（2026）'!AE:AE)</f>
        <v>0</v>
      </c>
      <c r="AF479" s="256" cm="1">
        <f t="array" aca="1" ref="AF479" ca="1">_xlfn.XLOOKUP($A479&amp;$B479,'[5]产值及收款计划（2026）'!$A:$A&amp;'[5]产值及收款计划（2026）'!$B:$B,'[5]产值及收款计划（2026）'!AF:AF)</f>
        <v>0</v>
      </c>
      <c r="AG479" s="256" cm="1">
        <f t="array" aca="1" ref="AG479" ca="1">_xlfn.XLOOKUP($A479&amp;$B479,'[5]产值及收款计划（2026）'!$A:$A&amp;'[5]产值及收款计划（2026）'!$B:$B,'[5]产值及收款计划（2026）'!AG:AG)</f>
        <v>0</v>
      </c>
      <c r="AH479" s="256" cm="1">
        <f t="array" aca="1" ref="AH479" ca="1">_xlfn.XLOOKUP($A479&amp;$B479,'[5]产值及收款计划（2026）'!$A:$A&amp;'[5]产值及收款计划（2026）'!$B:$B,'[5]产值及收款计划（2026）'!AH:AH)</f>
        <v>0</v>
      </c>
      <c r="AI479" s="256" cm="1">
        <f t="array" aca="1" ref="AI479" ca="1">_xlfn.XLOOKUP($A479&amp;$B479,'[5]产值及收款计划（2026）'!$A:$A&amp;'[5]产值及收款计划（2026）'!$B:$B,'[5]产值及收款计划（2026）'!AI:AI)</f>
        <v>0</v>
      </c>
      <c r="AJ479" s="256" cm="1">
        <f t="array" aca="1" ref="AJ479" ca="1">_xlfn.XLOOKUP($A479&amp;$B479,'[5]产值及收款计划（2026）'!$A:$A&amp;'[5]产值及收款计划（2026）'!$B:$B,'[5]产值及收款计划（2026）'!AJ:AJ)</f>
        <v>0</v>
      </c>
      <c r="AK479" s="256" cm="1">
        <f t="array" aca="1" ref="AK479" ca="1">_xlfn.XLOOKUP($A479&amp;$B479,'[5]产值及收款计划（2026）'!$A:$A&amp;'[5]产值及收款计划（2026）'!$B:$B,'[5]产值及收款计划（2026）'!AK:AK)</f>
        <v>0</v>
      </c>
      <c r="AL479" s="256" cm="1">
        <f t="array" aca="1" ref="AL479" ca="1">_xlfn.XLOOKUP($A479&amp;$B479,'[5]产值及收款计划（2026）'!$A:$A&amp;'[5]产值及收款计划（2026）'!$B:$B,'[5]产值及收款计划（2026）'!AL:AL)</f>
        <v>0</v>
      </c>
      <c r="AM479" s="263" t="e" cm="1">
        <f t="array" aca="1" ref="AM479" ca="1">_xlfn.LET(_xlpm.勾选月份状态数组,TRANSPOSE('PPT(12-15页）-TOP10'!$A$3:$A$14),_xlpm.选择数据区,IF('PPT(12-15页）-TOP10'!$E$3="收款",$BA479:$BL479,$AA479:$AL479),SUM(_xlfn._xlws.FILTER(_xlpm.选择数据区,_xlpm.勾选月份状态数组,"")))</f>
        <v>#NAME?</v>
      </c>
      <c r="AN479" s="256" t="e" cm="1">
        <f t="array" aca="1" ref="AN479" ca="1">_xlfn.LET(_xlpm.勾选月份状态数组,TRANSPOSE('PPT(12-15页）-TOP10'!$A$3:$A$14),_xlpm.选择数据区,IF('PPT(12-15页）-TOP10'!$E$3="收款",$DA479:$DL479,$CA479:$CL479),SUM(_xlfn._xlws.FILTER(_xlpm.选择数据区,_xlpm.勾选月份状态数组,"")))</f>
        <v>#NAME?</v>
      </c>
      <c r="AO479" s="256">
        <f ca="1">SUM(CA479:CC479)+SUM(AD479:AL479)</f>
        <v>0</v>
      </c>
      <c r="AP479" s="256"/>
      <c r="AQ479" s="256"/>
      <c r="AR479" s="256"/>
      <c r="AS479" s="256" cm="1">
        <f t="array" aca="1" ref="AS479" ca="1">_xlfn.XLOOKUP($A479&amp;$B479,'[5]产值及收款计划（2026）'!$A:$A&amp;'[5]产值及收款计划（2026）'!$B:$B,'[5]产值及收款计划（2026）'!AS:AS)</f>
        <v>0</v>
      </c>
      <c r="AT479" s="256" cm="1">
        <f t="array" aca="1" ref="AT479" ca="1">_xlfn.XLOOKUP($A479&amp;$B479,'[5]产值及收款计划（2026）'!$A:$A&amp;'[5]产值及收款计划（2026）'!$B:$B,'[5]产值及收款计划（2026）'!AT:AT)</f>
        <v>0</v>
      </c>
      <c r="AU479" s="256" cm="1">
        <f t="array" aca="1" ref="AU479" ca="1">_xlfn.XLOOKUP($A479&amp;$B479,'[5]产值及收款计划（2026）'!$A:$A&amp;'[5]产值及收款计划（2026）'!$B:$B,'[5]产值及收款计划（2026）'!AU:AU)</f>
        <v>0</v>
      </c>
      <c r="AV479" s="256" cm="1">
        <f t="array" aca="1" ref="AV479" ca="1">_xlfn.XLOOKUP($A479&amp;$B479,'[5]产值及收款计划（2026）'!$A:$A&amp;'[5]产值及收款计划（2026）'!$B:$B,'[5]产值及收款计划（2026）'!AV:AV)</f>
        <v>0</v>
      </c>
      <c r="AW479" s="256" cm="1">
        <f t="array" aca="1" ref="AW479" ca="1">_xlfn.XLOOKUP($A479&amp;$B479,'[5]产值及收款计划（2026）'!$A:$A&amp;'[5]产值及收款计划（2026）'!$B:$B,'[5]产值及收款计划（2026）'!AW:AW)</f>
        <v>36.530999999999999</v>
      </c>
      <c r="AX479" s="256" cm="1">
        <f t="array" aca="1" ref="AX479" ca="1">_xlfn.XLOOKUP($A479&amp;$B479,'[5]产值及收款计划（2026）'!$A:$A&amp;'[5]产值及收款计划（2026）'!$B:$B,'[5]产值及收款计划（2026）'!AX:AX)</f>
        <v>0</v>
      </c>
      <c r="AY479" s="256" cm="1">
        <f t="array" aca="1" ref="AY479" ca="1">_xlfn.XLOOKUP($A479&amp;$B479,'[5]产值及收款计划（2026）'!$A:$A&amp;'[5]产值及收款计划（2026）'!$B:$B,'[5]产值及收款计划（2026）'!AY:AY)</f>
        <v>8.5690000000000008</v>
      </c>
      <c r="AZ479" s="256" cm="1">
        <f t="array" aca="1" ref="AZ479" ca="1">_xlfn.XLOOKUP($A479&amp;$B479,'[5]产值及收款计划（2026）'!$A:$A&amp;'[5]产值及收款计划（2026）'!$B:$B,'[5]产值及收款计划（2026）'!AZ:AZ)</f>
        <v>8.5690000000000008</v>
      </c>
      <c r="BA479" s="256" cm="1">
        <f t="array" aca="1" ref="BA479" ca="1">_xlfn.XLOOKUP($A479&amp;$B479,'[5]产值及收款计划（2026）'!$A:$A&amp;'[5]产值及收款计划（2026）'!$B:$B,'[5]产值及收款计划（2026）'!BA:BA)</f>
        <v>0</v>
      </c>
      <c r="BB479" s="256" cm="1">
        <f t="array" aca="1" ref="BB479" ca="1">_xlfn.XLOOKUP($A479&amp;$B479,'[5]产值及收款计划（2026）'!$A:$A&amp;'[5]产值及收款计划（2026）'!$B:$B,'[5]产值及收款计划（2026）'!BB:BB)</f>
        <v>0</v>
      </c>
      <c r="BC479" s="256" cm="1">
        <f t="array" aca="1" ref="BC479" ca="1">_xlfn.XLOOKUP($A479&amp;$B479,'[5]产值及收款计划（2026）'!$A:$A&amp;'[5]产值及收款计划（2026）'!$B:$B,'[5]产值及收款计划（2026）'!BC:BC)</f>
        <v>0</v>
      </c>
      <c r="BD479" s="256" cm="1">
        <f t="array" aca="1" ref="BD479" ca="1">_xlfn.XLOOKUP($A479&amp;$B479,'[5]产值及收款计划（2026）'!$A:$A&amp;'[5]产值及收款计划（2026）'!$B:$B,'[5]产值及收款计划（2026）'!BD:BD)</f>
        <v>0</v>
      </c>
      <c r="BE479" s="256" cm="1">
        <f t="array" aca="1" ref="BE479" ca="1">_xlfn.XLOOKUP($A479&amp;$B479,'[5]产值及收款计划（2026）'!$A:$A&amp;'[5]产值及收款计划（2026）'!$B:$B,'[5]产值及收款计划（2026）'!BE:BE)</f>
        <v>0</v>
      </c>
      <c r="BF479" s="256" cm="1">
        <f t="array" aca="1" ref="BF479" ca="1">_xlfn.XLOOKUP($A479&amp;$B479,'[5]产值及收款计划（2026）'!$A:$A&amp;'[5]产值及收款计划（2026）'!$B:$B,'[5]产值及收款计划（2026）'!BF:BF)</f>
        <v>0</v>
      </c>
      <c r="BG479" s="256" cm="1">
        <f t="array" aca="1" ref="BG479" ca="1">_xlfn.XLOOKUP($A479&amp;$B479,'[5]产值及收款计划（2026）'!$A:$A&amp;'[5]产值及收款计划（2026）'!$B:$B,'[5]产值及收款计划（2026）'!BG:BG)</f>
        <v>0</v>
      </c>
      <c r="BH479" s="256" cm="1">
        <f t="array" aca="1" ref="BH479" ca="1">_xlfn.XLOOKUP($A479&amp;$B479,'[5]产值及收款计划（2026）'!$A:$A&amp;'[5]产值及收款计划（2026）'!$B:$B,'[5]产值及收款计划（2026）'!BH:BH)</f>
        <v>0</v>
      </c>
      <c r="BI479" s="256" cm="1">
        <f t="array" aca="1" ref="BI479" ca="1">_xlfn.XLOOKUP($A479&amp;$B479,'[5]产值及收款计划（2026）'!$A:$A&amp;'[5]产值及收款计划（2026）'!$B:$B,'[5]产值及收款计划（2026）'!BI:BI)</f>
        <v>0</v>
      </c>
      <c r="BJ479" s="256" cm="1">
        <f t="array" aca="1" ref="BJ479" ca="1">_xlfn.XLOOKUP($A479&amp;$B479,'[5]产值及收款计划（2026）'!$A:$A&amp;'[5]产值及收款计划（2026）'!$B:$B,'[5]产值及收款计划（2026）'!BJ:BJ)</f>
        <v>0</v>
      </c>
      <c r="BK479" s="256" cm="1">
        <f t="array" aca="1" ref="BK479" ca="1">_xlfn.XLOOKUP($A479&amp;$B479,'[5]产值及收款计划（2026）'!$A:$A&amp;'[5]产值及收款计划（2026）'!$B:$B,'[5]产值及收款计划（2026）'!BK:BK)</f>
        <v>0</v>
      </c>
      <c r="BL479" s="256" cm="1">
        <f t="array" aca="1" ref="BL479" ca="1">_xlfn.XLOOKUP($A479&amp;$B479,'[5]产值及收款计划（2026）'!$A:$A&amp;'[5]产值及收款计划（2026）'!$B:$B,'[5]产值及收款计划（2026）'!BL:BL)</f>
        <v>0</v>
      </c>
      <c r="BM479" s="256"/>
      <c r="BN479" s="256"/>
      <c r="BO479" s="256"/>
      <c r="BP479" s="256"/>
      <c r="BQ479" s="255" t="str" cm="1">
        <f t="array" aca="1" ref="BQ479" ca="1">_xlfn.XLOOKUP($A479&amp;$B479,'[5]产值及收款计划（2026）'!$A:$A&amp;'[5]产值及收款计划（2026）'!$B:$B,'[5]产值及收款计划（2026）'!BQ:BQ)</f>
        <v>上海申铁投资有限公司</v>
      </c>
      <c r="BR479" s="256" cm="1">
        <f t="array" aca="1" ref="BR479" ca="1">_xlfn.XLOOKUP($A479&amp;$B479,'[5]产值及收款计划（2026）'!$A:$A&amp;'[5]产值及收款计划（2026）'!$B:$B,'[5]产值及收款计划（2026）'!BR:BR)</f>
        <v>0</v>
      </c>
      <c r="CA479" s="256" cm="1">
        <f t="array" aca="1" ref="CA479" ca="1">_xlfn.XLOOKUP($A479&amp;$B479,'[5]产值及收款计划（2026）'!$A:$A&amp;'[5]产值及收款计划（2026）'!$B:$B,'[5]产值及收款计划（2026）'!CA:CA)</f>
        <v>0</v>
      </c>
      <c r="CB479" s="256" cm="1">
        <f t="array" aca="1" ref="CB479" ca="1">_xlfn.XLOOKUP($A479&amp;$B479,'[5]产值及收款计划（2026）'!$A:$A&amp;'[5]产值及收款计划（2026）'!$B:$B,'[5]产值及收款计划（2026）'!CB:CB)</f>
        <v>0</v>
      </c>
      <c r="CC479" s="256" cm="1">
        <f t="array" aca="1" ref="CC479" ca="1">_xlfn.XLOOKUP($A479&amp;$B479,'[5]产值及收款计划（2026）'!$A:$A&amp;'[5]产值及收款计划（2026）'!$B:$B,'[5]产值及收款计划（2026）'!CC:CC)</f>
        <v>0</v>
      </c>
      <c r="CD479" s="256" cm="1">
        <f t="array" aca="1" ref="CD479" ca="1">_xlfn.XLOOKUP($A479&amp;$B479,'[5]产值及收款计划（2026）'!$A:$A&amp;'[5]产值及收款计划（2026）'!$B:$B,'[5]产值及收款计划（2026）'!CD:CD)</f>
        <v>0</v>
      </c>
      <c r="CE479" s="256" cm="1">
        <f t="array" aca="1" ref="CE479" ca="1">_xlfn.XLOOKUP($A479&amp;$B479,'[5]产值及收款计划（2026）'!$A:$A&amp;'[5]产值及收款计划（2026）'!$B:$B,'[5]产值及收款计划（2026）'!CE:CE)</f>
        <v>0</v>
      </c>
      <c r="CF479" s="256" cm="1">
        <f t="array" aca="1" ref="CF479" ca="1">_xlfn.XLOOKUP($A479&amp;$B479,'[5]产值及收款计划（2026）'!$A:$A&amp;'[5]产值及收款计划（2026）'!$B:$B,'[5]产值及收款计划（2026）'!CF:CF)</f>
        <v>0</v>
      </c>
      <c r="CG479" s="256" cm="1">
        <f t="array" aca="1" ref="CG479" ca="1">_xlfn.XLOOKUP($A479&amp;$B479,'[5]产值及收款计划（2026）'!$A:$A&amp;'[5]产值及收款计划（2026）'!$B:$B,'[5]产值及收款计划（2026）'!CG:CG)</f>
        <v>0</v>
      </c>
      <c r="CH479" s="256" cm="1">
        <f t="array" aca="1" ref="CH479" ca="1">_xlfn.XLOOKUP($A479&amp;$B479,'[5]产值及收款计划（2026）'!$A:$A&amp;'[5]产值及收款计划（2026）'!$B:$B,'[5]产值及收款计划（2026）'!CH:CH)</f>
        <v>0</v>
      </c>
      <c r="CI479" s="256" cm="1">
        <f t="array" aca="1" ref="CI479" ca="1">_xlfn.XLOOKUP($A479&amp;$B479,'[5]产值及收款计划（2026）'!$A:$A&amp;'[5]产值及收款计划（2026）'!$B:$B,'[5]产值及收款计划（2026）'!CI:CI)</f>
        <v>0</v>
      </c>
      <c r="CJ479" s="256" cm="1">
        <f t="array" aca="1" ref="CJ479" ca="1">_xlfn.XLOOKUP($A479&amp;$B479,'[5]产值及收款计划（2026）'!$A:$A&amp;'[5]产值及收款计划（2026）'!$B:$B,'[5]产值及收款计划（2026）'!CJ:CJ)</f>
        <v>0</v>
      </c>
      <c r="CK479" s="256" cm="1">
        <f t="array" aca="1" ref="CK479" ca="1">_xlfn.XLOOKUP($A479&amp;$B479,'[5]产值及收款计划（2026）'!$A:$A&amp;'[5]产值及收款计划（2026）'!$B:$B,'[5]产值及收款计划（2026）'!CK:CK)</f>
        <v>0</v>
      </c>
      <c r="CL479" s="256" cm="1">
        <f t="array" aca="1" ref="CL479" ca="1">_xlfn.XLOOKUP($A479&amp;$B479,'[5]产值及收款计划（2026）'!$A:$A&amp;'[5]产值及收款计划（2026）'!$B:$B,'[5]产值及收款计划（2026）'!CL:CL)</f>
        <v>0</v>
      </c>
      <c r="DA479" s="256" cm="1">
        <f t="array" aca="1" ref="DA479" ca="1">_xlfn.XLOOKUP($A479&amp;$B479,'[5]产值及收款计划（2026）'!$A:$A&amp;'[5]产值及收款计划（2026）'!$B:$B,'[5]产值及收款计划（2026）'!DA:DA)</f>
        <v>0</v>
      </c>
      <c r="DB479" s="256" cm="1">
        <f t="array" aca="1" ref="DB479" ca="1">_xlfn.XLOOKUP($A479&amp;$B479,'[5]产值及收款计划（2026）'!$A:$A&amp;'[5]产值及收款计划（2026）'!$B:$B,'[5]产值及收款计划（2026）'!DB:DB)</f>
        <v>0</v>
      </c>
      <c r="DC479" s="256" cm="1">
        <f t="array" aca="1" ref="DC479" ca="1">_xlfn.XLOOKUP($A479&amp;$B479,'[5]产值及收款计划（2026）'!$A:$A&amp;'[5]产值及收款计划（2026）'!$B:$B,'[5]产值及收款计划（2026）'!DC:DC)</f>
        <v>0</v>
      </c>
      <c r="DD479" s="256" cm="1">
        <f t="array" aca="1" ref="DD479" ca="1">_xlfn.XLOOKUP($A479&amp;$B479,'[5]产值及收款计划（2026）'!$A:$A&amp;'[5]产值及收款计划（2026）'!$B:$B,'[5]产值及收款计划（2026）'!DD:DD)</f>
        <v>0</v>
      </c>
      <c r="DE479" s="256" cm="1">
        <f t="array" aca="1" ref="DE479" ca="1">_xlfn.XLOOKUP($A479&amp;$B479,'[5]产值及收款计划（2026）'!$A:$A&amp;'[5]产值及收款计划（2026）'!$B:$B,'[5]产值及收款计划（2026）'!DE:DE)</f>
        <v>0</v>
      </c>
      <c r="DF479" s="256" cm="1">
        <f t="array" aca="1" ref="DF479" ca="1">_xlfn.XLOOKUP($A479&amp;$B479,'[5]产值及收款计划（2026）'!$A:$A&amp;'[5]产值及收款计划（2026）'!$B:$B,'[5]产值及收款计划（2026）'!DF:DF)</f>
        <v>0</v>
      </c>
      <c r="DG479" s="256" cm="1">
        <f t="array" aca="1" ref="DG479" ca="1">_xlfn.XLOOKUP($A479&amp;$B479,'[5]产值及收款计划（2026）'!$A:$A&amp;'[5]产值及收款计划（2026）'!$B:$B,'[5]产值及收款计划（2026）'!DG:DG)</f>
        <v>0</v>
      </c>
      <c r="DH479" s="256" cm="1">
        <f t="array" aca="1" ref="DH479" ca="1">_xlfn.XLOOKUP($A479&amp;$B479,'[5]产值及收款计划（2026）'!$A:$A&amp;'[5]产值及收款计划（2026）'!$B:$B,'[5]产值及收款计划（2026）'!DH:DH)</f>
        <v>0</v>
      </c>
      <c r="DI479" s="256" cm="1">
        <f t="array" aca="1" ref="DI479" ca="1">_xlfn.XLOOKUP($A479&amp;$B479,'[5]产值及收款计划（2026）'!$A:$A&amp;'[5]产值及收款计划（2026）'!$B:$B,'[5]产值及收款计划（2026）'!DI:DI)</f>
        <v>0</v>
      </c>
      <c r="DJ479" s="256" cm="1">
        <f t="array" aca="1" ref="DJ479" ca="1">_xlfn.XLOOKUP($A479&amp;$B479,'[5]产值及收款计划（2026）'!$A:$A&amp;'[5]产值及收款计划（2026）'!$B:$B,'[5]产值及收款计划（2026）'!DJ:DJ)</f>
        <v>0</v>
      </c>
      <c r="DK479" s="256" cm="1">
        <f t="array" aca="1" ref="DK479" ca="1">_xlfn.XLOOKUP($A479&amp;$B479,'[5]产值及收款计划（2026）'!$A:$A&amp;'[5]产值及收款计划（2026）'!$B:$B,'[5]产值及收款计划（2026）'!DK:DK)</f>
        <v>0</v>
      </c>
      <c r="DL479" s="256" cm="1">
        <f t="array" aca="1" ref="DL479" ca="1">_xlfn.XLOOKUP($A479&amp;$B479,'[5]产值及收款计划（2026）'!$A:$A&amp;'[5]产值及收款计划（2026）'!$B:$B,'[5]产值及收款计划（2026）'!DL:DL)</f>
        <v>0</v>
      </c>
      <c r="DM479" s="264"/>
      <c r="DN479" s="250"/>
    </row>
    <row r="480" spans="1:118" ht="20.25" x14ac:dyDescent="0.15">
      <c r="A480" s="254">
        <f t="shared" ca="1" si="25"/>
        <v>59</v>
      </c>
      <c r="B480" s="254" t="s">
        <v>29</v>
      </c>
      <c r="C480" s="255" t="str" cm="1">
        <f t="array" aca="1" ref="C480" ca="1">_xlfn.XLOOKUP($A480&amp;$B480,'[5]产值及收款计划（2026）'!$A:$A&amp;'[5]产值及收款计划（2026）'!$B:$B,'[5]产值及收款计划（2026）'!C:C)</f>
        <v>ZHT2023121900161</v>
      </c>
      <c r="D480" s="255" t="str" cm="1">
        <f t="array" aca="1" ref="D480" ca="1">_xlfn.XLOOKUP($A480&amp;$B480,'[5]产值及收款计划（2026）'!$A:$A&amp;'[5]产值及收款计划（2026）'!$B:$B,'[5]产值及收款计划（2026）'!D:D)</f>
        <v>上海市域铁路应急管理平台项目咨询合同（南汇支线）</v>
      </c>
      <c r="E480" s="256" cm="1">
        <f t="array" aca="1" ref="E480" ca="1">_xlfn.XLOOKUP($A480&amp;$B480,'[5]产值及收款计划（2026）'!$A:$A&amp;'[5]产值及收款计划（2026）'!$B:$B,'[5]产值及收款计划（2026）'!E:E)</f>
        <v>18.399999999999999</v>
      </c>
      <c r="F480" s="256" cm="1">
        <f t="array" aca="1" ref="F480" ca="1">_xlfn.XLOOKUP($A480&amp;$B480,'[5]产值及收款计划（2026）'!$A:$A&amp;'[5]产值及收款计划（2026）'!$B:$B,'[5]产值及收款计划（2026）'!F:F)</f>
        <v>5</v>
      </c>
      <c r="G480" s="256" cm="1">
        <f t="array" aca="1" ref="G480" ca="1">_xlfn.XLOOKUP($A480&amp;$B480,'[5]产值及收款计划（2026）'!$A:$A&amp;'[5]产值及收款计划（2026）'!$B:$B,'[5]产值及收款计划（2026）'!G:G)</f>
        <v>5</v>
      </c>
      <c r="H480" s="256" cm="1">
        <f t="array" aca="1" ref="H480" ca="1">_xlfn.XLOOKUP($A480&amp;$B480,'[5]产值及收款计划（2026）'!$A:$A&amp;'[5]产值及收款计划（2026）'!$B:$B,'[5]产值及收款计划（2026）'!H:H)</f>
        <v>5</v>
      </c>
      <c r="I480" s="257" cm="1">
        <f t="array" aca="1" ref="I480" ca="1">_xlfn.XLOOKUP($A480&amp;$B480,'[5]产值及收款计划（2026）'!$A:$A&amp;'[5]产值及收款计划（2026）'!$B:$B,'[5]产值及收款计划（2026）'!I:I)</f>
        <v>1</v>
      </c>
      <c r="J480" s="256" cm="1">
        <f t="array" aca="1" ref="J480" ca="1">_xlfn.XLOOKUP($A480&amp;$B480,'[5]产值及收款计划（2026）'!$A:$A&amp;'[5]产值及收款计划（2026）'!$B:$B,'[5]产值及收款计划（2026）'!J:J)</f>
        <v>0.06</v>
      </c>
      <c r="K480" s="256" cm="1">
        <f t="array" aca="1" ref="K480" ca="1">_xlfn.XLOOKUP($A480&amp;$B480,'[5]产值及收款计划（2026）'!$A:$A&amp;'[5]产值及收款计划（2026）'!$B:$B,'[5]产值及收款计划（2026）'!K:K)</f>
        <v>0</v>
      </c>
      <c r="L480" s="256" cm="1">
        <f t="array" aca="1" ref="L480" ca="1">_xlfn.XLOOKUP($A480&amp;$B480,'[5]产值及收款计划（2026）'!$A:$A&amp;'[5]产值及收款计划（2026）'!$B:$B,'[5]产值及收款计划（2026）'!L:L)</f>
        <v>0</v>
      </c>
      <c r="M480" s="256" cm="1">
        <f t="array" aca="1" ref="M480" ca="1">_xlfn.XLOOKUP($A480&amp;$B480,'[5]产值及收款计划（2026）'!$A:$A&amp;'[5]产值及收款计划（2026）'!$B:$B,'[5]产值及收款计划（2026）'!M:M)</f>
        <v>0</v>
      </c>
      <c r="N480" s="256" t="str" cm="1">
        <f t="array" aca="1" ref="N480" ca="1">_xlfn.XLOOKUP($A480&amp;$B480,'[5]产值及收款计划（2026）'!$A:$A&amp;'[5]产值及收款计划（2026）'!$B:$B,'[5]产值及收款计划（2026）'!N:N)</f>
        <v>施林烽团队</v>
      </c>
      <c r="O480" s="256" t="str" cm="1">
        <f t="array" aca="1" ref="O480" ca="1">_xlfn.XLOOKUP($A480&amp;$B480,'[5]产值及收款计划（2026）'!$A:$A&amp;'[5]产值及收款计划（2026）'!$B:$B,'[5]产值及收款计划（2026）'!O:O)</f>
        <v>施林烽</v>
      </c>
      <c r="P480" s="255" t="str" cm="1">
        <f t="array" aca="1" ref="P480" ca="1">_xlfn.XLOOKUP($A480&amp;$B480,'[5]产值及收款计划（2026）'!$A:$A&amp;'[5]产值及收款计划（2026）'!$B:$B,'[5]产值及收款计划（2026）'!P:P)</f>
        <v>25已完结</v>
      </c>
      <c r="Q480" s="256" cm="1">
        <f t="array" aca="1" ref="Q480" ca="1">_xlfn.XLOOKUP($A480&amp;$B480,'[5]产值及收款计划（2026）'!$A:$A&amp;'[5]产值及收款计划（2026）'!$B:$B,'[5]产值及收款计划（2026）'!Q:Q)</f>
        <v>0</v>
      </c>
      <c r="R480" s="256" cm="1">
        <f t="array" aca="1" ref="R480" ca="1">_xlfn.XLOOKUP($A480&amp;$B480,'[5]产值及收款计划（2026）'!$A:$A&amp;'[5]产值及收款计划（2026）'!$B:$B,'[5]产值及收款计划（2026）'!R:R)</f>
        <v>0</v>
      </c>
      <c r="S480" s="256" cm="1">
        <f t="array" aca="1" ref="S480" ca="1">_xlfn.XLOOKUP($A480&amp;$B480,'[5]产值及收款计划（2026）'!$A:$A&amp;'[5]产值及收款计划（2026）'!$B:$B,'[5]产值及收款计划（2026）'!S:S)</f>
        <v>0</v>
      </c>
      <c r="T480" s="256" cm="1">
        <f t="array" aca="1" ref="T480" ca="1">_xlfn.XLOOKUP($A480&amp;$B480,'[5]产值及收款计划（2026）'!$A:$A&amp;'[5]产值及收款计划（2026）'!$B:$B,'[5]产值及收款计划（2026）'!T:T)</f>
        <v>18.399999999999999</v>
      </c>
      <c r="U480" s="256" cm="1">
        <f t="array" aca="1" ref="U480" ca="1">_xlfn.XLOOKUP($A480&amp;$B480,'[5]产值及收款计划（2026）'!$A:$A&amp;'[5]产值及收款计划（2026）'!$B:$B,'[5]产值及收款计划（2026）'!U:U)</f>
        <v>0</v>
      </c>
      <c r="V480" s="256" cm="1">
        <f t="array" aca="1" ref="V480" ca="1">_xlfn.XLOOKUP($A480&amp;$B480,'[5]产值及收款计划（2026）'!$A:$A&amp;'[5]产值及收款计划（2026）'!$B:$B,'[5]产值及收款计划（2026）'!V:V)</f>
        <v>0</v>
      </c>
      <c r="W480" s="256" cm="1">
        <f t="array" aca="1" ref="W480" ca="1">_xlfn.XLOOKUP($A480&amp;$B480,'[5]产值及收款计划（2026）'!$A:$A&amp;'[5]产值及收款计划（2026）'!$B:$B,'[5]产值及收款计划（2026）'!W:W)</f>
        <v>0</v>
      </c>
      <c r="X480" s="256" cm="1">
        <f t="array" aca="1" ref="X480" ca="1">_xlfn.XLOOKUP($A480&amp;$B480,'[5]产值及收款计划（2026）'!$A:$A&amp;'[5]产值及收款计划（2026）'!$B:$B,'[5]产值及收款计划（2026）'!X:X)</f>
        <v>0</v>
      </c>
      <c r="Y480" s="256" cm="1">
        <f t="array" aca="1" ref="Y480" ca="1">_xlfn.XLOOKUP($A480&amp;$B480,'[5]产值及收款计划（2026）'!$A:$A&amp;'[5]产值及收款计划（2026）'!$B:$B,'[5]产值及收款计划（2026）'!Y:Y)</f>
        <v>0</v>
      </c>
      <c r="Z480" s="256" cm="1">
        <f t="array" aca="1" ref="Z480" ca="1">_xlfn.XLOOKUP($A480&amp;$B480,'[5]产值及收款计划（2026）'!$A:$A&amp;'[5]产值及收款计划（2026）'!$B:$B,'[5]产值及收款计划（2026）'!Z:Z)</f>
        <v>0</v>
      </c>
      <c r="AA480" s="256" cm="1">
        <f t="array" aca="1" ref="AA480" ca="1">_xlfn.XLOOKUP($A480&amp;$B480,'[5]产值及收款计划（2026）'!$A:$A&amp;'[5]产值及收款计划（2026）'!$B:$B,'[5]产值及收款计划（2026）'!AA:AA)</f>
        <v>0</v>
      </c>
      <c r="AB480" s="256" cm="1">
        <f t="array" aca="1" ref="AB480" ca="1">_xlfn.XLOOKUP($A480&amp;$B480,'[5]产值及收款计划（2026）'!$A:$A&amp;'[5]产值及收款计划（2026）'!$B:$B,'[5]产值及收款计划（2026）'!AB:AB)</f>
        <v>0</v>
      </c>
      <c r="AC480" s="256" cm="1">
        <f t="array" aca="1" ref="AC480" ca="1">_xlfn.XLOOKUP($A480&amp;$B480,'[5]产值及收款计划（2026）'!$A:$A&amp;'[5]产值及收款计划（2026）'!$B:$B,'[5]产值及收款计划（2026）'!AC:AC)</f>
        <v>0</v>
      </c>
      <c r="AD480" s="256" cm="1">
        <f t="array" aca="1" ref="AD480" ca="1">_xlfn.XLOOKUP($A480&amp;$B480,'[5]产值及收款计划（2026）'!$A:$A&amp;'[5]产值及收款计划（2026）'!$B:$B,'[5]产值及收款计划（2026）'!AD:AD)</f>
        <v>0</v>
      </c>
      <c r="AE480" s="256" cm="1">
        <f t="array" aca="1" ref="AE480" ca="1">_xlfn.XLOOKUP($A480&amp;$B480,'[5]产值及收款计划（2026）'!$A:$A&amp;'[5]产值及收款计划（2026）'!$B:$B,'[5]产值及收款计划（2026）'!AE:AE)</f>
        <v>0</v>
      </c>
      <c r="AF480" s="256" cm="1">
        <f t="array" aca="1" ref="AF480" ca="1">_xlfn.XLOOKUP($A480&amp;$B480,'[5]产值及收款计划（2026）'!$A:$A&amp;'[5]产值及收款计划（2026）'!$B:$B,'[5]产值及收款计划（2026）'!AF:AF)</f>
        <v>0</v>
      </c>
      <c r="AG480" s="256" cm="1">
        <f t="array" aca="1" ref="AG480" ca="1">_xlfn.XLOOKUP($A480&amp;$B480,'[5]产值及收款计划（2026）'!$A:$A&amp;'[5]产值及收款计划（2026）'!$B:$B,'[5]产值及收款计划（2026）'!AG:AG)</f>
        <v>0</v>
      </c>
      <c r="AH480" s="256" cm="1">
        <f t="array" aca="1" ref="AH480" ca="1">_xlfn.XLOOKUP($A480&amp;$B480,'[5]产值及收款计划（2026）'!$A:$A&amp;'[5]产值及收款计划（2026）'!$B:$B,'[5]产值及收款计划（2026）'!AH:AH)</f>
        <v>0</v>
      </c>
      <c r="AI480" s="256" cm="1">
        <f t="array" aca="1" ref="AI480" ca="1">_xlfn.XLOOKUP($A480&amp;$B480,'[5]产值及收款计划（2026）'!$A:$A&amp;'[5]产值及收款计划（2026）'!$B:$B,'[5]产值及收款计划（2026）'!AI:AI)</f>
        <v>0</v>
      </c>
      <c r="AJ480" s="256" cm="1">
        <f t="array" aca="1" ref="AJ480" ca="1">_xlfn.XLOOKUP($A480&amp;$B480,'[5]产值及收款计划（2026）'!$A:$A&amp;'[5]产值及收款计划（2026）'!$B:$B,'[5]产值及收款计划（2026）'!AJ:AJ)</f>
        <v>0</v>
      </c>
      <c r="AK480" s="256" cm="1">
        <f t="array" aca="1" ref="AK480" ca="1">_xlfn.XLOOKUP($A480&amp;$B480,'[5]产值及收款计划（2026）'!$A:$A&amp;'[5]产值及收款计划（2026）'!$B:$B,'[5]产值及收款计划（2026）'!AK:AK)</f>
        <v>0</v>
      </c>
      <c r="AL480" s="256" cm="1">
        <f t="array" aca="1" ref="AL480" ca="1">_xlfn.XLOOKUP($A480&amp;$B480,'[5]产值及收款计划（2026）'!$A:$A&amp;'[5]产值及收款计划（2026）'!$B:$B,'[5]产值及收款计划（2026）'!AL:AL)</f>
        <v>0</v>
      </c>
      <c r="AM480" s="263" t="e" cm="1">
        <f t="array" aca="1" ref="AM480" ca="1">_xlfn.LET(_xlpm.勾选月份状态数组,TRANSPOSE('PPT(12-15页）-TOP10'!$A$3:$A$14),_xlpm.选择数据区,IF('PPT(12-15页）-TOP10'!$E$3="收款",$BA480:$BL480,$AA480:$AL480),SUM(_xlfn._xlws.FILTER(_xlpm.选择数据区,_xlpm.勾选月份状态数组,"")))</f>
        <v>#NAME?</v>
      </c>
      <c r="AN480" s="256" t="e" cm="1">
        <f t="array" aca="1" ref="AN480" ca="1">_xlfn.LET(_xlpm.勾选月份状态数组,TRANSPOSE('PPT(12-15页）-TOP10'!$A$3:$A$14),_xlpm.选择数据区,IF('PPT(12-15页）-TOP10'!$E$3="收款",$DA480:$DL480,$CA480:$CL480),SUM(_xlfn._xlws.FILTER(_xlpm.选择数据区,_xlpm.勾选月份状态数组,"")))</f>
        <v>#NAME?</v>
      </c>
      <c r="AO480" s="256">
        <f ca="1">SUM(CA480:CC480)+SUM(AD480:AL480)</f>
        <v>0</v>
      </c>
      <c r="AP480" s="256"/>
      <c r="AQ480" s="256"/>
      <c r="AR480" s="256"/>
      <c r="AS480" s="256" cm="1">
        <f t="array" aca="1" ref="AS480" ca="1">_xlfn.XLOOKUP($A480&amp;$B480,'[5]产值及收款计划（2026）'!$A:$A&amp;'[5]产值及收款计划（2026）'!$B:$B,'[5]产值及收款计划（2026）'!AS:AS)</f>
        <v>0</v>
      </c>
      <c r="AT480" s="256" cm="1">
        <f t="array" aca="1" ref="AT480" ca="1">_xlfn.XLOOKUP($A480&amp;$B480,'[5]产值及收款计划（2026）'!$A:$A&amp;'[5]产值及收款计划（2026）'!$B:$B,'[5]产值及收款计划（2026）'!AT:AT)</f>
        <v>0</v>
      </c>
      <c r="AU480" s="256" cm="1">
        <f t="array" aca="1" ref="AU480" ca="1">_xlfn.XLOOKUP($A480&amp;$B480,'[5]产值及收款计划（2026）'!$A:$A&amp;'[5]产值及收款计划（2026）'!$B:$B,'[5]产值及收款计划（2026）'!AU:AU)</f>
        <v>0</v>
      </c>
      <c r="AV480" s="256" cm="1">
        <f t="array" aca="1" ref="AV480" ca="1">_xlfn.XLOOKUP($A480&amp;$B480,'[5]产值及收款计划（2026）'!$A:$A&amp;'[5]产值及收款计划（2026）'!$B:$B,'[5]产值及收款计划（2026）'!AV:AV)</f>
        <v>0</v>
      </c>
      <c r="AW480" s="256" cm="1">
        <f t="array" aca="1" ref="AW480" ca="1">_xlfn.XLOOKUP($A480&amp;$B480,'[5]产值及收款计划（2026）'!$A:$A&amp;'[5]产值及收款计划（2026）'!$B:$B,'[5]产值及收款计划（2026）'!AW:AW)</f>
        <v>14.904</v>
      </c>
      <c r="AX480" s="256" cm="1">
        <f t="array" aca="1" ref="AX480" ca="1">_xlfn.XLOOKUP($A480&amp;$B480,'[5]产值及收款计划（2026）'!$A:$A&amp;'[5]产值及收款计划（2026）'!$B:$B,'[5]产值及收款计划（2026）'!AX:AX)</f>
        <v>0</v>
      </c>
      <c r="AY480" s="256" cm="1">
        <f t="array" aca="1" ref="AY480" ca="1">_xlfn.XLOOKUP($A480&amp;$B480,'[5]产值及收款计划（2026）'!$A:$A&amp;'[5]产值及收款计划（2026）'!$B:$B,'[5]产值及收款计划（2026）'!AY:AY)</f>
        <v>3.496</v>
      </c>
      <c r="AZ480" s="256" cm="1">
        <f t="array" aca="1" ref="AZ480" ca="1">_xlfn.XLOOKUP($A480&amp;$B480,'[5]产值及收款计划（2026）'!$A:$A&amp;'[5]产值及收款计划（2026）'!$B:$B,'[5]产值及收款计划（2026）'!AZ:AZ)</f>
        <v>3.496</v>
      </c>
      <c r="BA480" s="256" cm="1">
        <f t="array" aca="1" ref="BA480" ca="1">_xlfn.XLOOKUP($A480&amp;$B480,'[5]产值及收款计划（2026）'!$A:$A&amp;'[5]产值及收款计划（2026）'!$B:$B,'[5]产值及收款计划（2026）'!BA:BA)</f>
        <v>0</v>
      </c>
      <c r="BB480" s="256" cm="1">
        <f t="array" aca="1" ref="BB480" ca="1">_xlfn.XLOOKUP($A480&amp;$B480,'[5]产值及收款计划（2026）'!$A:$A&amp;'[5]产值及收款计划（2026）'!$B:$B,'[5]产值及收款计划（2026）'!BB:BB)</f>
        <v>0</v>
      </c>
      <c r="BC480" s="256" cm="1">
        <f t="array" aca="1" ref="BC480" ca="1">_xlfn.XLOOKUP($A480&amp;$B480,'[5]产值及收款计划（2026）'!$A:$A&amp;'[5]产值及收款计划（2026）'!$B:$B,'[5]产值及收款计划（2026）'!BC:BC)</f>
        <v>0</v>
      </c>
      <c r="BD480" s="256" cm="1">
        <f t="array" aca="1" ref="BD480" ca="1">_xlfn.XLOOKUP($A480&amp;$B480,'[5]产值及收款计划（2026）'!$A:$A&amp;'[5]产值及收款计划（2026）'!$B:$B,'[5]产值及收款计划（2026）'!BD:BD)</f>
        <v>0</v>
      </c>
      <c r="BE480" s="256" cm="1">
        <f t="array" aca="1" ref="BE480" ca="1">_xlfn.XLOOKUP($A480&amp;$B480,'[5]产值及收款计划（2026）'!$A:$A&amp;'[5]产值及收款计划（2026）'!$B:$B,'[5]产值及收款计划（2026）'!BE:BE)</f>
        <v>0</v>
      </c>
      <c r="BF480" s="256" cm="1">
        <f t="array" aca="1" ref="BF480" ca="1">_xlfn.XLOOKUP($A480&amp;$B480,'[5]产值及收款计划（2026）'!$A:$A&amp;'[5]产值及收款计划（2026）'!$B:$B,'[5]产值及收款计划（2026）'!BF:BF)</f>
        <v>0</v>
      </c>
      <c r="BG480" s="256" cm="1">
        <f t="array" aca="1" ref="BG480" ca="1">_xlfn.XLOOKUP($A480&amp;$B480,'[5]产值及收款计划（2026）'!$A:$A&amp;'[5]产值及收款计划（2026）'!$B:$B,'[5]产值及收款计划（2026）'!BG:BG)</f>
        <v>0</v>
      </c>
      <c r="BH480" s="256" cm="1">
        <f t="array" aca="1" ref="BH480" ca="1">_xlfn.XLOOKUP($A480&amp;$B480,'[5]产值及收款计划（2026）'!$A:$A&amp;'[5]产值及收款计划（2026）'!$B:$B,'[5]产值及收款计划（2026）'!BH:BH)</f>
        <v>0</v>
      </c>
      <c r="BI480" s="256" cm="1">
        <f t="array" aca="1" ref="BI480" ca="1">_xlfn.XLOOKUP($A480&amp;$B480,'[5]产值及收款计划（2026）'!$A:$A&amp;'[5]产值及收款计划（2026）'!$B:$B,'[5]产值及收款计划（2026）'!BI:BI)</f>
        <v>0</v>
      </c>
      <c r="BJ480" s="256" cm="1">
        <f t="array" aca="1" ref="BJ480" ca="1">_xlfn.XLOOKUP($A480&amp;$B480,'[5]产值及收款计划（2026）'!$A:$A&amp;'[5]产值及收款计划（2026）'!$B:$B,'[5]产值及收款计划（2026）'!BJ:BJ)</f>
        <v>0</v>
      </c>
      <c r="BK480" s="256" cm="1">
        <f t="array" aca="1" ref="BK480" ca="1">_xlfn.XLOOKUP($A480&amp;$B480,'[5]产值及收款计划（2026）'!$A:$A&amp;'[5]产值及收款计划（2026）'!$B:$B,'[5]产值及收款计划（2026）'!BK:BK)</f>
        <v>0</v>
      </c>
      <c r="BL480" s="256" cm="1">
        <f t="array" aca="1" ref="BL480" ca="1">_xlfn.XLOOKUP($A480&amp;$B480,'[5]产值及收款计划（2026）'!$A:$A&amp;'[5]产值及收款计划（2026）'!$B:$B,'[5]产值及收款计划（2026）'!BL:BL)</f>
        <v>0</v>
      </c>
      <c r="BM480" s="256"/>
      <c r="BN480" s="256"/>
      <c r="BO480" s="256"/>
      <c r="BP480" s="256"/>
      <c r="BQ480" s="255" t="str" cm="1">
        <f t="array" aca="1" ref="BQ480" ca="1">_xlfn.XLOOKUP($A480&amp;$B480,'[5]产值及收款计划（2026）'!$A:$A&amp;'[5]产值及收款计划（2026）'!$B:$B,'[5]产值及收款计划（2026）'!BQ:BQ)</f>
        <v>上海申铁投资有限公司</v>
      </c>
      <c r="BR480" s="256" cm="1">
        <f t="array" aca="1" ref="BR480" ca="1">_xlfn.XLOOKUP($A480&amp;$B480,'[5]产值及收款计划（2026）'!$A:$A&amp;'[5]产值及收款计划（2026）'!$B:$B,'[5]产值及收款计划（2026）'!BR:BR)</f>
        <v>0</v>
      </c>
      <c r="CA480" s="256" cm="1">
        <f t="array" aca="1" ref="CA480" ca="1">_xlfn.XLOOKUP($A480&amp;$B480,'[5]产值及收款计划（2026）'!$A:$A&amp;'[5]产值及收款计划（2026）'!$B:$B,'[5]产值及收款计划（2026）'!CA:CA)</f>
        <v>0</v>
      </c>
      <c r="CB480" s="256" cm="1">
        <f t="array" aca="1" ref="CB480" ca="1">_xlfn.XLOOKUP($A480&amp;$B480,'[5]产值及收款计划（2026）'!$A:$A&amp;'[5]产值及收款计划（2026）'!$B:$B,'[5]产值及收款计划（2026）'!CB:CB)</f>
        <v>0</v>
      </c>
      <c r="CC480" s="256" cm="1">
        <f t="array" aca="1" ref="CC480" ca="1">_xlfn.XLOOKUP($A480&amp;$B480,'[5]产值及收款计划（2026）'!$A:$A&amp;'[5]产值及收款计划（2026）'!$B:$B,'[5]产值及收款计划（2026）'!CC:CC)</f>
        <v>0</v>
      </c>
      <c r="CD480" s="256" cm="1">
        <f t="array" aca="1" ref="CD480" ca="1">_xlfn.XLOOKUP($A480&amp;$B480,'[5]产值及收款计划（2026）'!$A:$A&amp;'[5]产值及收款计划（2026）'!$B:$B,'[5]产值及收款计划（2026）'!CD:CD)</f>
        <v>0</v>
      </c>
      <c r="CE480" s="256" cm="1">
        <f t="array" aca="1" ref="CE480" ca="1">_xlfn.XLOOKUP($A480&amp;$B480,'[5]产值及收款计划（2026）'!$A:$A&amp;'[5]产值及收款计划（2026）'!$B:$B,'[5]产值及收款计划（2026）'!CE:CE)</f>
        <v>0</v>
      </c>
      <c r="CF480" s="256" cm="1">
        <f t="array" aca="1" ref="CF480" ca="1">_xlfn.XLOOKUP($A480&amp;$B480,'[5]产值及收款计划（2026）'!$A:$A&amp;'[5]产值及收款计划（2026）'!$B:$B,'[5]产值及收款计划（2026）'!CF:CF)</f>
        <v>0</v>
      </c>
      <c r="CG480" s="256" cm="1">
        <f t="array" aca="1" ref="CG480" ca="1">_xlfn.XLOOKUP($A480&amp;$B480,'[5]产值及收款计划（2026）'!$A:$A&amp;'[5]产值及收款计划（2026）'!$B:$B,'[5]产值及收款计划（2026）'!CG:CG)</f>
        <v>0</v>
      </c>
      <c r="CH480" s="256" cm="1">
        <f t="array" aca="1" ref="CH480" ca="1">_xlfn.XLOOKUP($A480&amp;$B480,'[5]产值及收款计划（2026）'!$A:$A&amp;'[5]产值及收款计划（2026）'!$B:$B,'[5]产值及收款计划（2026）'!CH:CH)</f>
        <v>0</v>
      </c>
      <c r="CI480" s="256" cm="1">
        <f t="array" aca="1" ref="CI480" ca="1">_xlfn.XLOOKUP($A480&amp;$B480,'[5]产值及收款计划（2026）'!$A:$A&amp;'[5]产值及收款计划（2026）'!$B:$B,'[5]产值及收款计划（2026）'!CI:CI)</f>
        <v>0</v>
      </c>
      <c r="CJ480" s="256" cm="1">
        <f t="array" aca="1" ref="CJ480" ca="1">_xlfn.XLOOKUP($A480&amp;$B480,'[5]产值及收款计划（2026）'!$A:$A&amp;'[5]产值及收款计划（2026）'!$B:$B,'[5]产值及收款计划（2026）'!CJ:CJ)</f>
        <v>0</v>
      </c>
      <c r="CK480" s="256" cm="1">
        <f t="array" aca="1" ref="CK480" ca="1">_xlfn.XLOOKUP($A480&amp;$B480,'[5]产值及收款计划（2026）'!$A:$A&amp;'[5]产值及收款计划（2026）'!$B:$B,'[5]产值及收款计划（2026）'!CK:CK)</f>
        <v>0</v>
      </c>
      <c r="CL480" s="256" cm="1">
        <f t="array" aca="1" ref="CL480" ca="1">_xlfn.XLOOKUP($A480&amp;$B480,'[5]产值及收款计划（2026）'!$A:$A&amp;'[5]产值及收款计划（2026）'!$B:$B,'[5]产值及收款计划（2026）'!CL:CL)</f>
        <v>0</v>
      </c>
      <c r="DA480" s="256" cm="1">
        <f t="array" aca="1" ref="DA480" ca="1">_xlfn.XLOOKUP($A480&amp;$B480,'[5]产值及收款计划（2026）'!$A:$A&amp;'[5]产值及收款计划（2026）'!$B:$B,'[5]产值及收款计划（2026）'!DA:DA)</f>
        <v>0</v>
      </c>
      <c r="DB480" s="256" cm="1">
        <f t="array" aca="1" ref="DB480" ca="1">_xlfn.XLOOKUP($A480&amp;$B480,'[5]产值及收款计划（2026）'!$A:$A&amp;'[5]产值及收款计划（2026）'!$B:$B,'[5]产值及收款计划（2026）'!DB:DB)</f>
        <v>0</v>
      </c>
      <c r="DC480" s="256" cm="1">
        <f t="array" aca="1" ref="DC480" ca="1">_xlfn.XLOOKUP($A480&amp;$B480,'[5]产值及收款计划（2026）'!$A:$A&amp;'[5]产值及收款计划（2026）'!$B:$B,'[5]产值及收款计划（2026）'!DC:DC)</f>
        <v>0</v>
      </c>
      <c r="DD480" s="256" cm="1">
        <f t="array" aca="1" ref="DD480" ca="1">_xlfn.XLOOKUP($A480&amp;$B480,'[5]产值及收款计划（2026）'!$A:$A&amp;'[5]产值及收款计划（2026）'!$B:$B,'[5]产值及收款计划（2026）'!DD:DD)</f>
        <v>0</v>
      </c>
      <c r="DE480" s="256" cm="1">
        <f t="array" aca="1" ref="DE480" ca="1">_xlfn.XLOOKUP($A480&amp;$B480,'[5]产值及收款计划（2026）'!$A:$A&amp;'[5]产值及收款计划（2026）'!$B:$B,'[5]产值及收款计划（2026）'!DE:DE)</f>
        <v>0</v>
      </c>
      <c r="DF480" s="256" cm="1">
        <f t="array" aca="1" ref="DF480" ca="1">_xlfn.XLOOKUP($A480&amp;$B480,'[5]产值及收款计划（2026）'!$A:$A&amp;'[5]产值及收款计划（2026）'!$B:$B,'[5]产值及收款计划（2026）'!DF:DF)</f>
        <v>0</v>
      </c>
      <c r="DG480" s="256" cm="1">
        <f t="array" aca="1" ref="DG480" ca="1">_xlfn.XLOOKUP($A480&amp;$B480,'[5]产值及收款计划（2026）'!$A:$A&amp;'[5]产值及收款计划（2026）'!$B:$B,'[5]产值及收款计划（2026）'!DG:DG)</f>
        <v>0</v>
      </c>
      <c r="DH480" s="256" cm="1">
        <f t="array" aca="1" ref="DH480" ca="1">_xlfn.XLOOKUP($A480&amp;$B480,'[5]产值及收款计划（2026）'!$A:$A&amp;'[5]产值及收款计划（2026）'!$B:$B,'[5]产值及收款计划（2026）'!DH:DH)</f>
        <v>0</v>
      </c>
      <c r="DI480" s="256" cm="1">
        <f t="array" aca="1" ref="DI480" ca="1">_xlfn.XLOOKUP($A480&amp;$B480,'[5]产值及收款计划（2026）'!$A:$A&amp;'[5]产值及收款计划（2026）'!$B:$B,'[5]产值及收款计划（2026）'!DI:DI)</f>
        <v>0</v>
      </c>
      <c r="DJ480" s="256" cm="1">
        <f t="array" aca="1" ref="DJ480" ca="1">_xlfn.XLOOKUP($A480&amp;$B480,'[5]产值及收款计划（2026）'!$A:$A&amp;'[5]产值及收款计划（2026）'!$B:$B,'[5]产值及收款计划（2026）'!DJ:DJ)</f>
        <v>0</v>
      </c>
      <c r="DK480" s="256" cm="1">
        <f t="array" aca="1" ref="DK480" ca="1">_xlfn.XLOOKUP($A480&amp;$B480,'[5]产值及收款计划（2026）'!$A:$A&amp;'[5]产值及收款计划（2026）'!$B:$B,'[5]产值及收款计划（2026）'!DK:DK)</f>
        <v>0</v>
      </c>
      <c r="DL480" s="256" cm="1">
        <f t="array" aca="1" ref="DL480" ca="1">_xlfn.XLOOKUP($A480&amp;$B480,'[5]产值及收款计划（2026）'!$A:$A&amp;'[5]产值及收款计划（2026）'!$B:$B,'[5]产值及收款计划（2026）'!DL:DL)</f>
        <v>0</v>
      </c>
      <c r="DM480" s="264"/>
      <c r="DN480" s="250"/>
    </row>
    <row r="481" spans="1:118" ht="20.25" x14ac:dyDescent="0.15">
      <c r="A481" s="254">
        <f t="shared" ca="1" si="25"/>
        <v>60</v>
      </c>
      <c r="B481" s="254" t="s">
        <v>29</v>
      </c>
      <c r="C481" s="255" t="str" cm="1">
        <f t="array" aca="1" ref="C481" ca="1">_xlfn.XLOOKUP($A481&amp;$B481,'[5]产值及收款计划（2026）'!$A:$A&amp;'[5]产值及收款计划（2026）'!$B:$B,'[5]产值及收款计划（2026）'!C:C)</f>
        <v>ZHT2023121900162</v>
      </c>
      <c r="D481" s="255" t="str" cm="1">
        <f t="array" aca="1" ref="D481" ca="1">_xlfn.XLOOKUP($A481&amp;$B481,'[5]产值及收款计划（2026）'!$A:$A&amp;'[5]产值及收款计划（2026）'!$B:$B,'[5]产值及收款计划（2026）'!D:D)</f>
        <v>上海市域铁路应急管理平台项目咨询合同（嘉闵线）</v>
      </c>
      <c r="E481" s="256" cm="1">
        <f t="array" aca="1" ref="E481" ca="1">_xlfn.XLOOKUP($A481&amp;$B481,'[5]产值及收款计划（2026）'!$A:$A&amp;'[5]产值及收款计划（2026）'!$B:$B,'[5]产值及收款计划（2026）'!E:E)</f>
        <v>51.5</v>
      </c>
      <c r="F481" s="256" cm="1">
        <f t="array" aca="1" ref="F481" ca="1">_xlfn.XLOOKUP($A481&amp;$B481,'[5]产值及收款计划（2026）'!$A:$A&amp;'[5]产值及收款计划（2026）'!$B:$B,'[5]产值及收款计划（2026）'!F:F)</f>
        <v>5</v>
      </c>
      <c r="G481" s="256" cm="1">
        <f t="array" aca="1" ref="G481" ca="1">_xlfn.XLOOKUP($A481&amp;$B481,'[5]产值及收款计划（2026）'!$A:$A&amp;'[5]产值及收款计划（2026）'!$B:$B,'[5]产值及收款计划（2026）'!G:G)</f>
        <v>5</v>
      </c>
      <c r="H481" s="256" cm="1">
        <f t="array" aca="1" ref="H481" ca="1">_xlfn.XLOOKUP($A481&amp;$B481,'[5]产值及收款计划（2026）'!$A:$A&amp;'[5]产值及收款计划（2026）'!$B:$B,'[5]产值及收款计划（2026）'!H:H)</f>
        <v>5</v>
      </c>
      <c r="I481" s="257" cm="1">
        <f t="array" aca="1" ref="I481" ca="1">_xlfn.XLOOKUP($A481&amp;$B481,'[5]产值及收款计划（2026）'!$A:$A&amp;'[5]产值及收款计划（2026）'!$B:$B,'[5]产值及收款计划（2026）'!I:I)</f>
        <v>1</v>
      </c>
      <c r="J481" s="256" cm="1">
        <f t="array" aca="1" ref="J481" ca="1">_xlfn.XLOOKUP($A481&amp;$B481,'[5]产值及收款计划（2026）'!$A:$A&amp;'[5]产值及收款计划（2026）'!$B:$B,'[5]产值及收款计划（2026）'!J:J)</f>
        <v>0.06</v>
      </c>
      <c r="K481" s="256" cm="1">
        <f t="array" aca="1" ref="K481" ca="1">_xlfn.XLOOKUP($A481&amp;$B481,'[5]产值及收款计划（2026）'!$A:$A&amp;'[5]产值及收款计划（2026）'!$B:$B,'[5]产值及收款计划（2026）'!K:K)</f>
        <v>0</v>
      </c>
      <c r="L481" s="256" cm="1">
        <f t="array" aca="1" ref="L481" ca="1">_xlfn.XLOOKUP($A481&amp;$B481,'[5]产值及收款计划（2026）'!$A:$A&amp;'[5]产值及收款计划（2026）'!$B:$B,'[5]产值及收款计划（2026）'!L:L)</f>
        <v>0</v>
      </c>
      <c r="M481" s="256" cm="1">
        <f t="array" aca="1" ref="M481" ca="1">_xlfn.XLOOKUP($A481&amp;$B481,'[5]产值及收款计划（2026）'!$A:$A&amp;'[5]产值及收款计划（2026）'!$B:$B,'[5]产值及收款计划（2026）'!M:M)</f>
        <v>0</v>
      </c>
      <c r="N481" s="256" t="str" cm="1">
        <f t="array" aca="1" ref="N481" ca="1">_xlfn.XLOOKUP($A481&amp;$B481,'[5]产值及收款计划（2026）'!$A:$A&amp;'[5]产值及收款计划（2026）'!$B:$B,'[5]产值及收款计划（2026）'!N:N)</f>
        <v>施林烽团队</v>
      </c>
      <c r="O481" s="256" t="str" cm="1">
        <f t="array" aca="1" ref="O481" ca="1">_xlfn.XLOOKUP($A481&amp;$B481,'[5]产值及收款计划（2026）'!$A:$A&amp;'[5]产值及收款计划（2026）'!$B:$B,'[5]产值及收款计划（2026）'!O:O)</f>
        <v>施林烽</v>
      </c>
      <c r="P481" s="255" t="str" cm="1">
        <f t="array" aca="1" ref="P481" ca="1">_xlfn.XLOOKUP($A481&amp;$B481,'[5]产值及收款计划（2026）'!$A:$A&amp;'[5]产值及收款计划（2026）'!$B:$B,'[5]产值及收款计划（2026）'!P:P)</f>
        <v>25已完结</v>
      </c>
      <c r="Q481" s="256" cm="1">
        <f t="array" aca="1" ref="Q481" ca="1">_xlfn.XLOOKUP($A481&amp;$B481,'[5]产值及收款计划（2026）'!$A:$A&amp;'[5]产值及收款计划（2026）'!$B:$B,'[5]产值及收款计划（2026）'!Q:Q)</f>
        <v>0</v>
      </c>
      <c r="R481" s="256" cm="1">
        <f t="array" aca="1" ref="R481" ca="1">_xlfn.XLOOKUP($A481&amp;$B481,'[5]产值及收款计划（2026）'!$A:$A&amp;'[5]产值及收款计划（2026）'!$B:$B,'[5]产值及收款计划（2026）'!R:R)</f>
        <v>0</v>
      </c>
      <c r="S481" s="256" cm="1">
        <f t="array" aca="1" ref="S481" ca="1">_xlfn.XLOOKUP($A481&amp;$B481,'[5]产值及收款计划（2026）'!$A:$A&amp;'[5]产值及收款计划（2026）'!$B:$B,'[5]产值及收款计划（2026）'!S:S)</f>
        <v>0</v>
      </c>
      <c r="T481" s="256" cm="1">
        <f t="array" aca="1" ref="T481" ca="1">_xlfn.XLOOKUP($A481&amp;$B481,'[5]产值及收款计划（2026）'!$A:$A&amp;'[5]产值及收款计划（2026）'!$B:$B,'[5]产值及收款计划（2026）'!T:T)</f>
        <v>51.5</v>
      </c>
      <c r="U481" s="256" cm="1">
        <f t="array" aca="1" ref="U481" ca="1">_xlfn.XLOOKUP($A481&amp;$B481,'[5]产值及收款计划（2026）'!$A:$A&amp;'[5]产值及收款计划（2026）'!$B:$B,'[5]产值及收款计划（2026）'!U:U)</f>
        <v>0</v>
      </c>
      <c r="V481" s="256" cm="1">
        <f t="array" aca="1" ref="V481" ca="1">_xlfn.XLOOKUP($A481&amp;$B481,'[5]产值及收款计划（2026）'!$A:$A&amp;'[5]产值及收款计划（2026）'!$B:$B,'[5]产值及收款计划（2026）'!V:V)</f>
        <v>0</v>
      </c>
      <c r="W481" s="256" cm="1">
        <f t="array" aca="1" ref="W481" ca="1">_xlfn.XLOOKUP($A481&amp;$B481,'[5]产值及收款计划（2026）'!$A:$A&amp;'[5]产值及收款计划（2026）'!$B:$B,'[5]产值及收款计划（2026）'!W:W)</f>
        <v>0</v>
      </c>
      <c r="X481" s="256" cm="1">
        <f t="array" aca="1" ref="X481" ca="1">_xlfn.XLOOKUP($A481&amp;$B481,'[5]产值及收款计划（2026）'!$A:$A&amp;'[5]产值及收款计划（2026）'!$B:$B,'[5]产值及收款计划（2026）'!X:X)</f>
        <v>0</v>
      </c>
      <c r="Y481" s="256" cm="1">
        <f t="array" aca="1" ref="Y481" ca="1">_xlfn.XLOOKUP($A481&amp;$B481,'[5]产值及收款计划（2026）'!$A:$A&amp;'[5]产值及收款计划（2026）'!$B:$B,'[5]产值及收款计划（2026）'!Y:Y)</f>
        <v>0</v>
      </c>
      <c r="Z481" s="256" cm="1">
        <f t="array" aca="1" ref="Z481" ca="1">_xlfn.XLOOKUP($A481&amp;$B481,'[5]产值及收款计划（2026）'!$A:$A&amp;'[5]产值及收款计划（2026）'!$B:$B,'[5]产值及收款计划（2026）'!Z:Z)</f>
        <v>0</v>
      </c>
      <c r="AA481" s="256" cm="1">
        <f t="array" aca="1" ref="AA481" ca="1">_xlfn.XLOOKUP($A481&amp;$B481,'[5]产值及收款计划（2026）'!$A:$A&amp;'[5]产值及收款计划（2026）'!$B:$B,'[5]产值及收款计划（2026）'!AA:AA)</f>
        <v>0</v>
      </c>
      <c r="AB481" s="256" cm="1">
        <f t="array" aca="1" ref="AB481" ca="1">_xlfn.XLOOKUP($A481&amp;$B481,'[5]产值及收款计划（2026）'!$A:$A&amp;'[5]产值及收款计划（2026）'!$B:$B,'[5]产值及收款计划（2026）'!AB:AB)</f>
        <v>0</v>
      </c>
      <c r="AC481" s="256" cm="1">
        <f t="array" aca="1" ref="AC481" ca="1">_xlfn.XLOOKUP($A481&amp;$B481,'[5]产值及收款计划（2026）'!$A:$A&amp;'[5]产值及收款计划（2026）'!$B:$B,'[5]产值及收款计划（2026）'!AC:AC)</f>
        <v>0</v>
      </c>
      <c r="AD481" s="256" cm="1">
        <f t="array" aca="1" ref="AD481" ca="1">_xlfn.XLOOKUP($A481&amp;$B481,'[5]产值及收款计划（2026）'!$A:$A&amp;'[5]产值及收款计划（2026）'!$B:$B,'[5]产值及收款计划（2026）'!AD:AD)</f>
        <v>0</v>
      </c>
      <c r="AE481" s="256" cm="1">
        <f t="array" aca="1" ref="AE481" ca="1">_xlfn.XLOOKUP($A481&amp;$B481,'[5]产值及收款计划（2026）'!$A:$A&amp;'[5]产值及收款计划（2026）'!$B:$B,'[5]产值及收款计划（2026）'!AE:AE)</f>
        <v>0</v>
      </c>
      <c r="AF481" s="256" cm="1">
        <f t="array" aca="1" ref="AF481" ca="1">_xlfn.XLOOKUP($A481&amp;$B481,'[5]产值及收款计划（2026）'!$A:$A&amp;'[5]产值及收款计划（2026）'!$B:$B,'[5]产值及收款计划（2026）'!AF:AF)</f>
        <v>0</v>
      </c>
      <c r="AG481" s="256" cm="1">
        <f t="array" aca="1" ref="AG481" ca="1">_xlfn.XLOOKUP($A481&amp;$B481,'[5]产值及收款计划（2026）'!$A:$A&amp;'[5]产值及收款计划（2026）'!$B:$B,'[5]产值及收款计划（2026）'!AG:AG)</f>
        <v>0</v>
      </c>
      <c r="AH481" s="256" cm="1">
        <f t="array" aca="1" ref="AH481" ca="1">_xlfn.XLOOKUP($A481&amp;$B481,'[5]产值及收款计划（2026）'!$A:$A&amp;'[5]产值及收款计划（2026）'!$B:$B,'[5]产值及收款计划（2026）'!AH:AH)</f>
        <v>0</v>
      </c>
      <c r="AI481" s="256" cm="1">
        <f t="array" aca="1" ref="AI481" ca="1">_xlfn.XLOOKUP($A481&amp;$B481,'[5]产值及收款计划（2026）'!$A:$A&amp;'[5]产值及收款计划（2026）'!$B:$B,'[5]产值及收款计划（2026）'!AI:AI)</f>
        <v>0</v>
      </c>
      <c r="AJ481" s="256" cm="1">
        <f t="array" aca="1" ref="AJ481" ca="1">_xlfn.XLOOKUP($A481&amp;$B481,'[5]产值及收款计划（2026）'!$A:$A&amp;'[5]产值及收款计划（2026）'!$B:$B,'[5]产值及收款计划（2026）'!AJ:AJ)</f>
        <v>0</v>
      </c>
      <c r="AK481" s="256" cm="1">
        <f t="array" aca="1" ref="AK481" ca="1">_xlfn.XLOOKUP($A481&amp;$B481,'[5]产值及收款计划（2026）'!$A:$A&amp;'[5]产值及收款计划（2026）'!$B:$B,'[5]产值及收款计划（2026）'!AK:AK)</f>
        <v>0</v>
      </c>
      <c r="AL481" s="256" cm="1">
        <f t="array" aca="1" ref="AL481" ca="1">_xlfn.XLOOKUP($A481&amp;$B481,'[5]产值及收款计划（2026）'!$A:$A&amp;'[5]产值及收款计划（2026）'!$B:$B,'[5]产值及收款计划（2026）'!AL:AL)</f>
        <v>0</v>
      </c>
      <c r="AM481" s="263" t="e" cm="1">
        <f t="array" aca="1" ref="AM481" ca="1">_xlfn.LET(_xlpm.勾选月份状态数组,TRANSPOSE('PPT(12-15页）-TOP10'!$A$3:$A$14),_xlpm.选择数据区,IF('PPT(12-15页）-TOP10'!$E$3="收款",$BA481:$BL481,$AA481:$AL481),SUM(_xlfn._xlws.FILTER(_xlpm.选择数据区,_xlpm.勾选月份状态数组,"")))</f>
        <v>#NAME?</v>
      </c>
      <c r="AN481" s="256" t="e" cm="1">
        <f t="array" aca="1" ref="AN481" ca="1">_xlfn.LET(_xlpm.勾选月份状态数组,TRANSPOSE('PPT(12-15页）-TOP10'!$A$3:$A$14),_xlpm.选择数据区,IF('PPT(12-15页）-TOP10'!$E$3="收款",$DA481:$DL481,$CA481:$CL481),SUM(_xlfn._xlws.FILTER(_xlpm.选择数据区,_xlpm.勾选月份状态数组,"")))</f>
        <v>#NAME?</v>
      </c>
      <c r="AO481" s="256">
        <f ca="1">SUM(CA481:CC481)+SUM(AD481:AL481)</f>
        <v>0</v>
      </c>
      <c r="AP481" s="256"/>
      <c r="AQ481" s="256"/>
      <c r="AR481" s="256"/>
      <c r="AS481" s="256" cm="1">
        <f t="array" aca="1" ref="AS481" ca="1">_xlfn.XLOOKUP($A481&amp;$B481,'[5]产值及收款计划（2026）'!$A:$A&amp;'[5]产值及收款计划（2026）'!$B:$B,'[5]产值及收款计划（2026）'!AS:AS)</f>
        <v>0</v>
      </c>
      <c r="AT481" s="256" cm="1">
        <f t="array" aca="1" ref="AT481" ca="1">_xlfn.XLOOKUP($A481&amp;$B481,'[5]产值及收款计划（2026）'!$A:$A&amp;'[5]产值及收款计划（2026）'!$B:$B,'[5]产值及收款计划（2026）'!AT:AT)</f>
        <v>0</v>
      </c>
      <c r="AU481" s="256" cm="1">
        <f t="array" aca="1" ref="AU481" ca="1">_xlfn.XLOOKUP($A481&amp;$B481,'[5]产值及收款计划（2026）'!$A:$A&amp;'[5]产值及收款计划（2026）'!$B:$B,'[5]产值及收款计划（2026）'!AU:AU)</f>
        <v>0</v>
      </c>
      <c r="AV481" s="256" cm="1">
        <f t="array" aca="1" ref="AV481" ca="1">_xlfn.XLOOKUP($A481&amp;$B481,'[5]产值及收款计划（2026）'!$A:$A&amp;'[5]产值及收款计划（2026）'!$B:$B,'[5]产值及收款计划（2026）'!AV:AV)</f>
        <v>0</v>
      </c>
      <c r="AW481" s="256" cm="1">
        <f t="array" aca="1" ref="AW481" ca="1">_xlfn.XLOOKUP($A481&amp;$B481,'[5]产值及收款计划（2026）'!$A:$A&amp;'[5]产值及收款计划（2026）'!$B:$B,'[5]产值及收款计划（2026）'!AW:AW)</f>
        <v>41.715000000000003</v>
      </c>
      <c r="AX481" s="256" cm="1">
        <f t="array" aca="1" ref="AX481" ca="1">_xlfn.XLOOKUP($A481&amp;$B481,'[5]产值及收款计划（2026）'!$A:$A&amp;'[5]产值及收款计划（2026）'!$B:$B,'[5]产值及收款计划（2026）'!AX:AX)</f>
        <v>0</v>
      </c>
      <c r="AY481" s="256" cm="1">
        <f t="array" aca="1" ref="AY481" ca="1">_xlfn.XLOOKUP($A481&amp;$B481,'[5]产值及收款计划（2026）'!$A:$A&amp;'[5]产值及收款计划（2026）'!$B:$B,'[5]产值及收款计划（2026）'!AY:AY)</f>
        <v>9.7850000000000001</v>
      </c>
      <c r="AZ481" s="256" cm="1">
        <f t="array" aca="1" ref="AZ481" ca="1">_xlfn.XLOOKUP($A481&amp;$B481,'[5]产值及收款计划（2026）'!$A:$A&amp;'[5]产值及收款计划（2026）'!$B:$B,'[5]产值及收款计划（2026）'!AZ:AZ)</f>
        <v>9.7850000000000001</v>
      </c>
      <c r="BA481" s="256" cm="1">
        <f t="array" aca="1" ref="BA481" ca="1">_xlfn.XLOOKUP($A481&amp;$B481,'[5]产值及收款计划（2026）'!$A:$A&amp;'[5]产值及收款计划（2026）'!$B:$B,'[5]产值及收款计划（2026）'!BA:BA)</f>
        <v>0</v>
      </c>
      <c r="BB481" s="256" cm="1">
        <f t="array" aca="1" ref="BB481" ca="1">_xlfn.XLOOKUP($A481&amp;$B481,'[5]产值及收款计划（2026）'!$A:$A&amp;'[5]产值及收款计划（2026）'!$B:$B,'[5]产值及收款计划（2026）'!BB:BB)</f>
        <v>0</v>
      </c>
      <c r="BC481" s="256" cm="1">
        <f t="array" aca="1" ref="BC481" ca="1">_xlfn.XLOOKUP($A481&amp;$B481,'[5]产值及收款计划（2026）'!$A:$A&amp;'[5]产值及收款计划（2026）'!$B:$B,'[5]产值及收款计划（2026）'!BC:BC)</f>
        <v>0</v>
      </c>
      <c r="BD481" s="256" cm="1">
        <f t="array" aca="1" ref="BD481" ca="1">_xlfn.XLOOKUP($A481&amp;$B481,'[5]产值及收款计划（2026）'!$A:$A&amp;'[5]产值及收款计划（2026）'!$B:$B,'[5]产值及收款计划（2026）'!BD:BD)</f>
        <v>0</v>
      </c>
      <c r="BE481" s="256" cm="1">
        <f t="array" aca="1" ref="BE481" ca="1">_xlfn.XLOOKUP($A481&amp;$B481,'[5]产值及收款计划（2026）'!$A:$A&amp;'[5]产值及收款计划（2026）'!$B:$B,'[5]产值及收款计划（2026）'!BE:BE)</f>
        <v>0</v>
      </c>
      <c r="BF481" s="256" cm="1">
        <f t="array" aca="1" ref="BF481" ca="1">_xlfn.XLOOKUP($A481&amp;$B481,'[5]产值及收款计划（2026）'!$A:$A&amp;'[5]产值及收款计划（2026）'!$B:$B,'[5]产值及收款计划（2026）'!BF:BF)</f>
        <v>0</v>
      </c>
      <c r="BG481" s="256" cm="1">
        <f t="array" aca="1" ref="BG481" ca="1">_xlfn.XLOOKUP($A481&amp;$B481,'[5]产值及收款计划（2026）'!$A:$A&amp;'[5]产值及收款计划（2026）'!$B:$B,'[5]产值及收款计划（2026）'!BG:BG)</f>
        <v>0</v>
      </c>
      <c r="BH481" s="256" cm="1">
        <f t="array" aca="1" ref="BH481" ca="1">_xlfn.XLOOKUP($A481&amp;$B481,'[5]产值及收款计划（2026）'!$A:$A&amp;'[5]产值及收款计划（2026）'!$B:$B,'[5]产值及收款计划（2026）'!BH:BH)</f>
        <v>0</v>
      </c>
      <c r="BI481" s="256" cm="1">
        <f t="array" aca="1" ref="BI481" ca="1">_xlfn.XLOOKUP($A481&amp;$B481,'[5]产值及收款计划（2026）'!$A:$A&amp;'[5]产值及收款计划（2026）'!$B:$B,'[5]产值及收款计划（2026）'!BI:BI)</f>
        <v>0</v>
      </c>
      <c r="BJ481" s="256" cm="1">
        <f t="array" aca="1" ref="BJ481" ca="1">_xlfn.XLOOKUP($A481&amp;$B481,'[5]产值及收款计划（2026）'!$A:$A&amp;'[5]产值及收款计划（2026）'!$B:$B,'[5]产值及收款计划（2026）'!BJ:BJ)</f>
        <v>0</v>
      </c>
      <c r="BK481" s="256" cm="1">
        <f t="array" aca="1" ref="BK481" ca="1">_xlfn.XLOOKUP($A481&amp;$B481,'[5]产值及收款计划（2026）'!$A:$A&amp;'[5]产值及收款计划（2026）'!$B:$B,'[5]产值及收款计划（2026）'!BK:BK)</f>
        <v>0</v>
      </c>
      <c r="BL481" s="256" cm="1">
        <f t="array" aca="1" ref="BL481" ca="1">_xlfn.XLOOKUP($A481&amp;$B481,'[5]产值及收款计划（2026）'!$A:$A&amp;'[5]产值及收款计划（2026）'!$B:$B,'[5]产值及收款计划（2026）'!BL:BL)</f>
        <v>0</v>
      </c>
      <c r="BM481" s="256"/>
      <c r="BN481" s="256"/>
      <c r="BO481" s="256"/>
      <c r="BP481" s="256"/>
      <c r="BQ481" s="255" t="str" cm="1">
        <f t="array" aca="1" ref="BQ481" ca="1">_xlfn.XLOOKUP($A481&amp;$B481,'[5]产值及收款计划（2026）'!$A:$A&amp;'[5]产值及收款计划（2026）'!$B:$B,'[5]产值及收款计划（2026）'!BQ:BQ)</f>
        <v>上海申铁投资有限公司</v>
      </c>
      <c r="BR481" s="256" cm="1">
        <f t="array" aca="1" ref="BR481" ca="1">_xlfn.XLOOKUP($A481&amp;$B481,'[5]产值及收款计划（2026）'!$A:$A&amp;'[5]产值及收款计划（2026）'!$B:$B,'[5]产值及收款计划（2026）'!BR:BR)</f>
        <v>0</v>
      </c>
      <c r="CA481" s="256" cm="1">
        <f t="array" aca="1" ref="CA481" ca="1">_xlfn.XLOOKUP($A481&amp;$B481,'[5]产值及收款计划（2026）'!$A:$A&amp;'[5]产值及收款计划（2026）'!$B:$B,'[5]产值及收款计划（2026）'!CA:CA)</f>
        <v>0</v>
      </c>
      <c r="CB481" s="256" cm="1">
        <f t="array" aca="1" ref="CB481" ca="1">_xlfn.XLOOKUP($A481&amp;$B481,'[5]产值及收款计划（2026）'!$A:$A&amp;'[5]产值及收款计划（2026）'!$B:$B,'[5]产值及收款计划（2026）'!CB:CB)</f>
        <v>0</v>
      </c>
      <c r="CC481" s="256" cm="1">
        <f t="array" aca="1" ref="CC481" ca="1">_xlfn.XLOOKUP($A481&amp;$B481,'[5]产值及收款计划（2026）'!$A:$A&amp;'[5]产值及收款计划（2026）'!$B:$B,'[5]产值及收款计划（2026）'!CC:CC)</f>
        <v>0</v>
      </c>
      <c r="CD481" s="256" cm="1">
        <f t="array" aca="1" ref="CD481" ca="1">_xlfn.XLOOKUP($A481&amp;$B481,'[5]产值及收款计划（2026）'!$A:$A&amp;'[5]产值及收款计划（2026）'!$B:$B,'[5]产值及收款计划（2026）'!CD:CD)</f>
        <v>0</v>
      </c>
      <c r="CE481" s="256" cm="1">
        <f t="array" aca="1" ref="CE481" ca="1">_xlfn.XLOOKUP($A481&amp;$B481,'[5]产值及收款计划（2026）'!$A:$A&amp;'[5]产值及收款计划（2026）'!$B:$B,'[5]产值及收款计划（2026）'!CE:CE)</f>
        <v>0</v>
      </c>
      <c r="CF481" s="256" cm="1">
        <f t="array" aca="1" ref="CF481" ca="1">_xlfn.XLOOKUP($A481&amp;$B481,'[5]产值及收款计划（2026）'!$A:$A&amp;'[5]产值及收款计划（2026）'!$B:$B,'[5]产值及收款计划（2026）'!CF:CF)</f>
        <v>0</v>
      </c>
      <c r="CG481" s="256" cm="1">
        <f t="array" aca="1" ref="CG481" ca="1">_xlfn.XLOOKUP($A481&amp;$B481,'[5]产值及收款计划（2026）'!$A:$A&amp;'[5]产值及收款计划（2026）'!$B:$B,'[5]产值及收款计划（2026）'!CG:CG)</f>
        <v>0</v>
      </c>
      <c r="CH481" s="256" cm="1">
        <f t="array" aca="1" ref="CH481" ca="1">_xlfn.XLOOKUP($A481&amp;$B481,'[5]产值及收款计划（2026）'!$A:$A&amp;'[5]产值及收款计划（2026）'!$B:$B,'[5]产值及收款计划（2026）'!CH:CH)</f>
        <v>0</v>
      </c>
      <c r="CI481" s="256" cm="1">
        <f t="array" aca="1" ref="CI481" ca="1">_xlfn.XLOOKUP($A481&amp;$B481,'[5]产值及收款计划（2026）'!$A:$A&amp;'[5]产值及收款计划（2026）'!$B:$B,'[5]产值及收款计划（2026）'!CI:CI)</f>
        <v>0</v>
      </c>
      <c r="CJ481" s="256" cm="1">
        <f t="array" aca="1" ref="CJ481" ca="1">_xlfn.XLOOKUP($A481&amp;$B481,'[5]产值及收款计划（2026）'!$A:$A&amp;'[5]产值及收款计划（2026）'!$B:$B,'[5]产值及收款计划（2026）'!CJ:CJ)</f>
        <v>0</v>
      </c>
      <c r="CK481" s="256" cm="1">
        <f t="array" aca="1" ref="CK481" ca="1">_xlfn.XLOOKUP($A481&amp;$B481,'[5]产值及收款计划（2026）'!$A:$A&amp;'[5]产值及收款计划（2026）'!$B:$B,'[5]产值及收款计划（2026）'!CK:CK)</f>
        <v>0</v>
      </c>
      <c r="CL481" s="256" cm="1">
        <f t="array" aca="1" ref="CL481" ca="1">_xlfn.XLOOKUP($A481&amp;$B481,'[5]产值及收款计划（2026）'!$A:$A&amp;'[5]产值及收款计划（2026）'!$B:$B,'[5]产值及收款计划（2026）'!CL:CL)</f>
        <v>0</v>
      </c>
      <c r="DA481" s="256" cm="1">
        <f t="array" aca="1" ref="DA481" ca="1">_xlfn.XLOOKUP($A481&amp;$B481,'[5]产值及收款计划（2026）'!$A:$A&amp;'[5]产值及收款计划（2026）'!$B:$B,'[5]产值及收款计划（2026）'!DA:DA)</f>
        <v>0</v>
      </c>
      <c r="DB481" s="256" cm="1">
        <f t="array" aca="1" ref="DB481" ca="1">_xlfn.XLOOKUP($A481&amp;$B481,'[5]产值及收款计划（2026）'!$A:$A&amp;'[5]产值及收款计划（2026）'!$B:$B,'[5]产值及收款计划（2026）'!DB:DB)</f>
        <v>0</v>
      </c>
      <c r="DC481" s="256" cm="1">
        <f t="array" aca="1" ref="DC481" ca="1">_xlfn.XLOOKUP($A481&amp;$B481,'[5]产值及收款计划（2026）'!$A:$A&amp;'[5]产值及收款计划（2026）'!$B:$B,'[5]产值及收款计划（2026）'!DC:DC)</f>
        <v>0</v>
      </c>
      <c r="DD481" s="256" cm="1">
        <f t="array" aca="1" ref="DD481" ca="1">_xlfn.XLOOKUP($A481&amp;$B481,'[5]产值及收款计划（2026）'!$A:$A&amp;'[5]产值及收款计划（2026）'!$B:$B,'[5]产值及收款计划（2026）'!DD:DD)</f>
        <v>0</v>
      </c>
      <c r="DE481" s="256" cm="1">
        <f t="array" aca="1" ref="DE481" ca="1">_xlfn.XLOOKUP($A481&amp;$B481,'[5]产值及收款计划（2026）'!$A:$A&amp;'[5]产值及收款计划（2026）'!$B:$B,'[5]产值及收款计划（2026）'!DE:DE)</f>
        <v>0</v>
      </c>
      <c r="DF481" s="256" cm="1">
        <f t="array" aca="1" ref="DF481" ca="1">_xlfn.XLOOKUP($A481&amp;$B481,'[5]产值及收款计划（2026）'!$A:$A&amp;'[5]产值及收款计划（2026）'!$B:$B,'[5]产值及收款计划（2026）'!DF:DF)</f>
        <v>0</v>
      </c>
      <c r="DG481" s="256" cm="1">
        <f t="array" aca="1" ref="DG481" ca="1">_xlfn.XLOOKUP($A481&amp;$B481,'[5]产值及收款计划（2026）'!$A:$A&amp;'[5]产值及收款计划（2026）'!$B:$B,'[5]产值及收款计划（2026）'!DG:DG)</f>
        <v>0</v>
      </c>
      <c r="DH481" s="256" cm="1">
        <f t="array" aca="1" ref="DH481" ca="1">_xlfn.XLOOKUP($A481&amp;$B481,'[5]产值及收款计划（2026）'!$A:$A&amp;'[5]产值及收款计划（2026）'!$B:$B,'[5]产值及收款计划（2026）'!DH:DH)</f>
        <v>0</v>
      </c>
      <c r="DI481" s="256" cm="1">
        <f t="array" aca="1" ref="DI481" ca="1">_xlfn.XLOOKUP($A481&amp;$B481,'[5]产值及收款计划（2026）'!$A:$A&amp;'[5]产值及收款计划（2026）'!$B:$B,'[5]产值及收款计划（2026）'!DI:DI)</f>
        <v>0</v>
      </c>
      <c r="DJ481" s="256" cm="1">
        <f t="array" aca="1" ref="DJ481" ca="1">_xlfn.XLOOKUP($A481&amp;$B481,'[5]产值及收款计划（2026）'!$A:$A&amp;'[5]产值及收款计划（2026）'!$B:$B,'[5]产值及收款计划（2026）'!DJ:DJ)</f>
        <v>0</v>
      </c>
      <c r="DK481" s="256" cm="1">
        <f t="array" aca="1" ref="DK481" ca="1">_xlfn.XLOOKUP($A481&amp;$B481,'[5]产值及收款计划（2026）'!$A:$A&amp;'[5]产值及收款计划（2026）'!$B:$B,'[5]产值及收款计划（2026）'!DK:DK)</f>
        <v>0</v>
      </c>
      <c r="DL481" s="256" cm="1">
        <f t="array" aca="1" ref="DL481" ca="1">_xlfn.XLOOKUP($A481&amp;$B481,'[5]产值及收款计划（2026）'!$A:$A&amp;'[5]产值及收款计划（2026）'!$B:$B,'[5]产值及收款计划（2026）'!DL:DL)</f>
        <v>0</v>
      </c>
      <c r="DM481" s="264"/>
      <c r="DN481" s="250"/>
    </row>
    <row r="482" spans="1:118" ht="20.25" x14ac:dyDescent="0.15">
      <c r="A482" s="254">
        <f t="shared" ca="1" si="25"/>
        <v>61</v>
      </c>
      <c r="B482" s="254" t="s">
        <v>29</v>
      </c>
      <c r="C482" s="255" t="str" cm="1">
        <f t="array" aca="1" ref="C482" ca="1">_xlfn.XLOOKUP($A482&amp;$B482,'[5]产值及收款计划（2026）'!$A:$A&amp;'[5]产值及收款计划（2026）'!$B:$B,'[5]产值及收款计划（2026）'!C:C)</f>
        <v>ZHT2023121900163</v>
      </c>
      <c r="D482" s="255" t="str" cm="1">
        <f t="array" aca="1" ref="D482" ca="1">_xlfn.XLOOKUP($A482&amp;$B482,'[5]产值及收款计划（2026）'!$A:$A&amp;'[5]产值及收款计划（2026）'!$B:$B,'[5]产值及收款计划（2026）'!D:D)</f>
        <v>上海市域铁路应急管理平台项目咨询合同（机场线）</v>
      </c>
      <c r="E482" s="256" cm="1">
        <f t="array" aca="1" ref="E482" ca="1">_xlfn.XLOOKUP($A482&amp;$B482,'[5]产值及收款计划（2026）'!$A:$A&amp;'[5]产值及收款计划（2026）'!$B:$B,'[5]产值及收款计划（2026）'!E:E)</f>
        <v>60</v>
      </c>
      <c r="F482" s="256" cm="1">
        <f t="array" aca="1" ref="F482" ca="1">_xlfn.XLOOKUP($A482&amp;$B482,'[5]产值及收款计划（2026）'!$A:$A&amp;'[5]产值及收款计划（2026）'!$B:$B,'[5]产值及收款计划（2026）'!F:F)</f>
        <v>5</v>
      </c>
      <c r="G482" s="256" cm="1">
        <f t="array" aca="1" ref="G482" ca="1">_xlfn.XLOOKUP($A482&amp;$B482,'[5]产值及收款计划（2026）'!$A:$A&amp;'[5]产值及收款计划（2026）'!$B:$B,'[5]产值及收款计划（2026）'!G:G)</f>
        <v>5</v>
      </c>
      <c r="H482" s="256" cm="1">
        <f t="array" aca="1" ref="H482" ca="1">_xlfn.XLOOKUP($A482&amp;$B482,'[5]产值及收款计划（2026）'!$A:$A&amp;'[5]产值及收款计划（2026）'!$B:$B,'[5]产值及收款计划（2026）'!H:H)</f>
        <v>5</v>
      </c>
      <c r="I482" s="257" cm="1">
        <f t="array" aca="1" ref="I482" ca="1">_xlfn.XLOOKUP($A482&amp;$B482,'[5]产值及收款计划（2026）'!$A:$A&amp;'[5]产值及收款计划（2026）'!$B:$B,'[5]产值及收款计划（2026）'!I:I)</f>
        <v>1</v>
      </c>
      <c r="J482" s="256" cm="1">
        <f t="array" aca="1" ref="J482" ca="1">_xlfn.XLOOKUP($A482&amp;$B482,'[5]产值及收款计划（2026）'!$A:$A&amp;'[5]产值及收款计划（2026）'!$B:$B,'[5]产值及收款计划（2026）'!J:J)</f>
        <v>0.06</v>
      </c>
      <c r="K482" s="256" cm="1">
        <f t="array" aca="1" ref="K482" ca="1">_xlfn.XLOOKUP($A482&amp;$B482,'[5]产值及收款计划（2026）'!$A:$A&amp;'[5]产值及收款计划（2026）'!$B:$B,'[5]产值及收款计划（2026）'!K:K)</f>
        <v>0</v>
      </c>
      <c r="L482" s="256" cm="1">
        <f t="array" aca="1" ref="L482" ca="1">_xlfn.XLOOKUP($A482&amp;$B482,'[5]产值及收款计划（2026）'!$A:$A&amp;'[5]产值及收款计划（2026）'!$B:$B,'[5]产值及收款计划（2026）'!L:L)</f>
        <v>0</v>
      </c>
      <c r="M482" s="256" cm="1">
        <f t="array" aca="1" ref="M482" ca="1">_xlfn.XLOOKUP($A482&amp;$B482,'[5]产值及收款计划（2026）'!$A:$A&amp;'[5]产值及收款计划（2026）'!$B:$B,'[5]产值及收款计划（2026）'!M:M)</f>
        <v>0</v>
      </c>
      <c r="N482" s="256" t="str" cm="1">
        <f t="array" aca="1" ref="N482" ca="1">_xlfn.XLOOKUP($A482&amp;$B482,'[5]产值及收款计划（2026）'!$A:$A&amp;'[5]产值及收款计划（2026）'!$B:$B,'[5]产值及收款计划（2026）'!N:N)</f>
        <v>施林烽团队</v>
      </c>
      <c r="O482" s="256" t="str" cm="1">
        <f t="array" aca="1" ref="O482" ca="1">_xlfn.XLOOKUP($A482&amp;$B482,'[5]产值及收款计划（2026）'!$A:$A&amp;'[5]产值及收款计划（2026）'!$B:$B,'[5]产值及收款计划（2026）'!O:O)</f>
        <v>施林烽</v>
      </c>
      <c r="P482" s="255" t="str" cm="1">
        <f t="array" aca="1" ref="P482" ca="1">_xlfn.XLOOKUP($A482&amp;$B482,'[5]产值及收款计划（2026）'!$A:$A&amp;'[5]产值及收款计划（2026）'!$B:$B,'[5]产值及收款计划（2026）'!P:P)</f>
        <v>25已完结</v>
      </c>
      <c r="Q482" s="256" cm="1">
        <f t="array" aca="1" ref="Q482" ca="1">_xlfn.XLOOKUP($A482&amp;$B482,'[5]产值及收款计划（2026）'!$A:$A&amp;'[5]产值及收款计划（2026）'!$B:$B,'[5]产值及收款计划（2026）'!Q:Q)</f>
        <v>0</v>
      </c>
      <c r="R482" s="256" cm="1">
        <f t="array" aca="1" ref="R482" ca="1">_xlfn.XLOOKUP($A482&amp;$B482,'[5]产值及收款计划（2026）'!$A:$A&amp;'[5]产值及收款计划（2026）'!$B:$B,'[5]产值及收款计划（2026）'!R:R)</f>
        <v>0</v>
      </c>
      <c r="S482" s="256" cm="1">
        <f t="array" aca="1" ref="S482" ca="1">_xlfn.XLOOKUP($A482&amp;$B482,'[5]产值及收款计划（2026）'!$A:$A&amp;'[5]产值及收款计划（2026）'!$B:$B,'[5]产值及收款计划（2026）'!S:S)</f>
        <v>0</v>
      </c>
      <c r="T482" s="256" cm="1">
        <f t="array" aca="1" ref="T482" ca="1">_xlfn.XLOOKUP($A482&amp;$B482,'[5]产值及收款计划（2026）'!$A:$A&amp;'[5]产值及收款计划（2026）'!$B:$B,'[5]产值及收款计划（2026）'!T:T)</f>
        <v>60</v>
      </c>
      <c r="U482" s="256" cm="1">
        <f t="array" aca="1" ref="U482" ca="1">_xlfn.XLOOKUP($A482&amp;$B482,'[5]产值及收款计划（2026）'!$A:$A&amp;'[5]产值及收款计划（2026）'!$B:$B,'[5]产值及收款计划（2026）'!U:U)</f>
        <v>0</v>
      </c>
      <c r="V482" s="256" cm="1">
        <f t="array" aca="1" ref="V482" ca="1">_xlfn.XLOOKUP($A482&amp;$B482,'[5]产值及收款计划（2026）'!$A:$A&amp;'[5]产值及收款计划（2026）'!$B:$B,'[5]产值及收款计划（2026）'!V:V)</f>
        <v>0</v>
      </c>
      <c r="W482" s="256" cm="1">
        <f t="array" aca="1" ref="W482" ca="1">_xlfn.XLOOKUP($A482&amp;$B482,'[5]产值及收款计划（2026）'!$A:$A&amp;'[5]产值及收款计划（2026）'!$B:$B,'[5]产值及收款计划（2026）'!W:W)</f>
        <v>0</v>
      </c>
      <c r="X482" s="256" cm="1">
        <f t="array" aca="1" ref="X482" ca="1">_xlfn.XLOOKUP($A482&amp;$B482,'[5]产值及收款计划（2026）'!$A:$A&amp;'[5]产值及收款计划（2026）'!$B:$B,'[5]产值及收款计划（2026）'!X:X)</f>
        <v>0</v>
      </c>
      <c r="Y482" s="256" cm="1">
        <f t="array" aca="1" ref="Y482" ca="1">_xlfn.XLOOKUP($A482&amp;$B482,'[5]产值及收款计划（2026）'!$A:$A&amp;'[5]产值及收款计划（2026）'!$B:$B,'[5]产值及收款计划（2026）'!Y:Y)</f>
        <v>0</v>
      </c>
      <c r="Z482" s="256" cm="1">
        <f t="array" aca="1" ref="Z482" ca="1">_xlfn.XLOOKUP($A482&amp;$B482,'[5]产值及收款计划（2026）'!$A:$A&amp;'[5]产值及收款计划（2026）'!$B:$B,'[5]产值及收款计划（2026）'!Z:Z)</f>
        <v>0</v>
      </c>
      <c r="AA482" s="256" cm="1">
        <f t="array" aca="1" ref="AA482" ca="1">_xlfn.XLOOKUP($A482&amp;$B482,'[5]产值及收款计划（2026）'!$A:$A&amp;'[5]产值及收款计划（2026）'!$B:$B,'[5]产值及收款计划（2026）'!AA:AA)</f>
        <v>0</v>
      </c>
      <c r="AB482" s="256" cm="1">
        <f t="array" aca="1" ref="AB482" ca="1">_xlfn.XLOOKUP($A482&amp;$B482,'[5]产值及收款计划（2026）'!$A:$A&amp;'[5]产值及收款计划（2026）'!$B:$B,'[5]产值及收款计划（2026）'!AB:AB)</f>
        <v>0</v>
      </c>
      <c r="AC482" s="256" cm="1">
        <f t="array" aca="1" ref="AC482" ca="1">_xlfn.XLOOKUP($A482&amp;$B482,'[5]产值及收款计划（2026）'!$A:$A&amp;'[5]产值及收款计划（2026）'!$B:$B,'[5]产值及收款计划（2026）'!AC:AC)</f>
        <v>0</v>
      </c>
      <c r="AD482" s="256" cm="1">
        <f t="array" aca="1" ref="AD482" ca="1">_xlfn.XLOOKUP($A482&amp;$B482,'[5]产值及收款计划（2026）'!$A:$A&amp;'[5]产值及收款计划（2026）'!$B:$B,'[5]产值及收款计划（2026）'!AD:AD)</f>
        <v>0</v>
      </c>
      <c r="AE482" s="256" cm="1">
        <f t="array" aca="1" ref="AE482" ca="1">_xlfn.XLOOKUP($A482&amp;$B482,'[5]产值及收款计划（2026）'!$A:$A&amp;'[5]产值及收款计划（2026）'!$B:$B,'[5]产值及收款计划（2026）'!AE:AE)</f>
        <v>0</v>
      </c>
      <c r="AF482" s="256" cm="1">
        <f t="array" aca="1" ref="AF482" ca="1">_xlfn.XLOOKUP($A482&amp;$B482,'[5]产值及收款计划（2026）'!$A:$A&amp;'[5]产值及收款计划（2026）'!$B:$B,'[5]产值及收款计划（2026）'!AF:AF)</f>
        <v>0</v>
      </c>
      <c r="AG482" s="256" cm="1">
        <f t="array" aca="1" ref="AG482" ca="1">_xlfn.XLOOKUP($A482&amp;$B482,'[5]产值及收款计划（2026）'!$A:$A&amp;'[5]产值及收款计划（2026）'!$B:$B,'[5]产值及收款计划（2026）'!AG:AG)</f>
        <v>0</v>
      </c>
      <c r="AH482" s="256" cm="1">
        <f t="array" aca="1" ref="AH482" ca="1">_xlfn.XLOOKUP($A482&amp;$B482,'[5]产值及收款计划（2026）'!$A:$A&amp;'[5]产值及收款计划（2026）'!$B:$B,'[5]产值及收款计划（2026）'!AH:AH)</f>
        <v>0</v>
      </c>
      <c r="AI482" s="256" cm="1">
        <f t="array" aca="1" ref="AI482" ca="1">_xlfn.XLOOKUP($A482&amp;$B482,'[5]产值及收款计划（2026）'!$A:$A&amp;'[5]产值及收款计划（2026）'!$B:$B,'[5]产值及收款计划（2026）'!AI:AI)</f>
        <v>0</v>
      </c>
      <c r="AJ482" s="256" cm="1">
        <f t="array" aca="1" ref="AJ482" ca="1">_xlfn.XLOOKUP($A482&amp;$B482,'[5]产值及收款计划（2026）'!$A:$A&amp;'[5]产值及收款计划（2026）'!$B:$B,'[5]产值及收款计划（2026）'!AJ:AJ)</f>
        <v>0</v>
      </c>
      <c r="AK482" s="256" cm="1">
        <f t="array" aca="1" ref="AK482" ca="1">_xlfn.XLOOKUP($A482&amp;$B482,'[5]产值及收款计划（2026）'!$A:$A&amp;'[5]产值及收款计划（2026）'!$B:$B,'[5]产值及收款计划（2026）'!AK:AK)</f>
        <v>0</v>
      </c>
      <c r="AL482" s="256" cm="1">
        <f t="array" aca="1" ref="AL482" ca="1">_xlfn.XLOOKUP($A482&amp;$B482,'[5]产值及收款计划（2026）'!$A:$A&amp;'[5]产值及收款计划（2026）'!$B:$B,'[5]产值及收款计划（2026）'!AL:AL)</f>
        <v>0</v>
      </c>
      <c r="AM482" s="263" t="e" cm="1">
        <f t="array" aca="1" ref="AM482" ca="1">_xlfn.LET(_xlpm.勾选月份状态数组,TRANSPOSE('PPT(12-15页）-TOP10'!$A$3:$A$14),_xlpm.选择数据区,IF('PPT(12-15页）-TOP10'!$E$3="收款",$BA482:$BL482,$AA482:$AL482),SUM(_xlfn._xlws.FILTER(_xlpm.选择数据区,_xlpm.勾选月份状态数组,"")))</f>
        <v>#NAME?</v>
      </c>
      <c r="AN482" s="256" t="e" cm="1">
        <f t="array" aca="1" ref="AN482" ca="1">_xlfn.LET(_xlpm.勾选月份状态数组,TRANSPOSE('PPT(12-15页）-TOP10'!$A$3:$A$14),_xlpm.选择数据区,IF('PPT(12-15页）-TOP10'!$E$3="收款",$DA482:$DL482,$CA482:$CL482),SUM(_xlfn._xlws.FILTER(_xlpm.选择数据区,_xlpm.勾选月份状态数组,"")))</f>
        <v>#NAME?</v>
      </c>
      <c r="AO482" s="256">
        <f ca="1">SUM(CA482:CC482)+SUM(AD482:AL482)</f>
        <v>0</v>
      </c>
      <c r="AP482" s="256"/>
      <c r="AQ482" s="256"/>
      <c r="AR482" s="256"/>
      <c r="AS482" s="256" cm="1">
        <f t="array" aca="1" ref="AS482" ca="1">_xlfn.XLOOKUP($A482&amp;$B482,'[5]产值及收款计划（2026）'!$A:$A&amp;'[5]产值及收款计划（2026）'!$B:$B,'[5]产值及收款计划（2026）'!AS:AS)</f>
        <v>0</v>
      </c>
      <c r="AT482" s="256" cm="1">
        <f t="array" aca="1" ref="AT482" ca="1">_xlfn.XLOOKUP($A482&amp;$B482,'[5]产值及收款计划（2026）'!$A:$A&amp;'[5]产值及收款计划（2026）'!$B:$B,'[5]产值及收款计划（2026）'!AT:AT)</f>
        <v>0</v>
      </c>
      <c r="AU482" s="256" cm="1">
        <f t="array" aca="1" ref="AU482" ca="1">_xlfn.XLOOKUP($A482&amp;$B482,'[5]产值及收款计划（2026）'!$A:$A&amp;'[5]产值及收款计划（2026）'!$B:$B,'[5]产值及收款计划（2026）'!AU:AU)</f>
        <v>0</v>
      </c>
      <c r="AV482" s="256" cm="1">
        <f t="array" aca="1" ref="AV482" ca="1">_xlfn.XLOOKUP($A482&amp;$B482,'[5]产值及收款计划（2026）'!$A:$A&amp;'[5]产值及收款计划（2026）'!$B:$B,'[5]产值及收款计划（2026）'!AV:AV)</f>
        <v>0</v>
      </c>
      <c r="AW482" s="256" cm="1">
        <f t="array" aca="1" ref="AW482" ca="1">_xlfn.XLOOKUP($A482&amp;$B482,'[5]产值及收款计划（2026）'!$A:$A&amp;'[5]产值及收款计划（2026）'!$B:$B,'[5]产值及收款计划（2026）'!AW:AW)</f>
        <v>48.6</v>
      </c>
      <c r="AX482" s="256" cm="1">
        <f t="array" aca="1" ref="AX482" ca="1">_xlfn.XLOOKUP($A482&amp;$B482,'[5]产值及收款计划（2026）'!$A:$A&amp;'[5]产值及收款计划（2026）'!$B:$B,'[5]产值及收款计划（2026）'!AX:AX)</f>
        <v>0</v>
      </c>
      <c r="AY482" s="256" cm="1">
        <f t="array" aca="1" ref="AY482" ca="1">_xlfn.XLOOKUP($A482&amp;$B482,'[5]产值及收款计划（2026）'!$A:$A&amp;'[5]产值及收款计划（2026）'!$B:$B,'[5]产值及收款计划（2026）'!AY:AY)</f>
        <v>11.4</v>
      </c>
      <c r="AZ482" s="256" cm="1">
        <f t="array" aca="1" ref="AZ482" ca="1">_xlfn.XLOOKUP($A482&amp;$B482,'[5]产值及收款计划（2026）'!$A:$A&amp;'[5]产值及收款计划（2026）'!$B:$B,'[5]产值及收款计划（2026）'!AZ:AZ)</f>
        <v>11.4</v>
      </c>
      <c r="BA482" s="256" cm="1">
        <f t="array" aca="1" ref="BA482" ca="1">_xlfn.XLOOKUP($A482&amp;$B482,'[5]产值及收款计划（2026）'!$A:$A&amp;'[5]产值及收款计划（2026）'!$B:$B,'[5]产值及收款计划（2026）'!BA:BA)</f>
        <v>0</v>
      </c>
      <c r="BB482" s="256" cm="1">
        <f t="array" aca="1" ref="BB482" ca="1">_xlfn.XLOOKUP($A482&amp;$B482,'[5]产值及收款计划（2026）'!$A:$A&amp;'[5]产值及收款计划（2026）'!$B:$B,'[5]产值及收款计划（2026）'!BB:BB)</f>
        <v>0</v>
      </c>
      <c r="BC482" s="256" cm="1">
        <f t="array" aca="1" ref="BC482" ca="1">_xlfn.XLOOKUP($A482&amp;$B482,'[5]产值及收款计划（2026）'!$A:$A&amp;'[5]产值及收款计划（2026）'!$B:$B,'[5]产值及收款计划（2026）'!BC:BC)</f>
        <v>0</v>
      </c>
      <c r="BD482" s="256" cm="1">
        <f t="array" aca="1" ref="BD482" ca="1">_xlfn.XLOOKUP($A482&amp;$B482,'[5]产值及收款计划（2026）'!$A:$A&amp;'[5]产值及收款计划（2026）'!$B:$B,'[5]产值及收款计划（2026）'!BD:BD)</f>
        <v>0</v>
      </c>
      <c r="BE482" s="256" cm="1">
        <f t="array" aca="1" ref="BE482" ca="1">_xlfn.XLOOKUP($A482&amp;$B482,'[5]产值及收款计划（2026）'!$A:$A&amp;'[5]产值及收款计划（2026）'!$B:$B,'[5]产值及收款计划（2026）'!BE:BE)</f>
        <v>0</v>
      </c>
      <c r="BF482" s="256" cm="1">
        <f t="array" aca="1" ref="BF482" ca="1">_xlfn.XLOOKUP($A482&amp;$B482,'[5]产值及收款计划（2026）'!$A:$A&amp;'[5]产值及收款计划（2026）'!$B:$B,'[5]产值及收款计划（2026）'!BF:BF)</f>
        <v>0</v>
      </c>
      <c r="BG482" s="256" cm="1">
        <f t="array" aca="1" ref="BG482" ca="1">_xlfn.XLOOKUP($A482&amp;$B482,'[5]产值及收款计划（2026）'!$A:$A&amp;'[5]产值及收款计划（2026）'!$B:$B,'[5]产值及收款计划（2026）'!BG:BG)</f>
        <v>0</v>
      </c>
      <c r="BH482" s="256" cm="1">
        <f t="array" aca="1" ref="BH482" ca="1">_xlfn.XLOOKUP($A482&amp;$B482,'[5]产值及收款计划（2026）'!$A:$A&amp;'[5]产值及收款计划（2026）'!$B:$B,'[5]产值及收款计划（2026）'!BH:BH)</f>
        <v>0</v>
      </c>
      <c r="BI482" s="256" cm="1">
        <f t="array" aca="1" ref="BI482" ca="1">_xlfn.XLOOKUP($A482&amp;$B482,'[5]产值及收款计划（2026）'!$A:$A&amp;'[5]产值及收款计划（2026）'!$B:$B,'[5]产值及收款计划（2026）'!BI:BI)</f>
        <v>0</v>
      </c>
      <c r="BJ482" s="256" cm="1">
        <f t="array" aca="1" ref="BJ482" ca="1">_xlfn.XLOOKUP($A482&amp;$B482,'[5]产值及收款计划（2026）'!$A:$A&amp;'[5]产值及收款计划（2026）'!$B:$B,'[5]产值及收款计划（2026）'!BJ:BJ)</f>
        <v>0</v>
      </c>
      <c r="BK482" s="256" cm="1">
        <f t="array" aca="1" ref="BK482" ca="1">_xlfn.XLOOKUP($A482&amp;$B482,'[5]产值及收款计划（2026）'!$A:$A&amp;'[5]产值及收款计划（2026）'!$B:$B,'[5]产值及收款计划（2026）'!BK:BK)</f>
        <v>0</v>
      </c>
      <c r="BL482" s="256" cm="1">
        <f t="array" aca="1" ref="BL482" ca="1">_xlfn.XLOOKUP($A482&amp;$B482,'[5]产值及收款计划（2026）'!$A:$A&amp;'[5]产值及收款计划（2026）'!$B:$B,'[5]产值及收款计划（2026）'!BL:BL)</f>
        <v>0</v>
      </c>
      <c r="BM482" s="256"/>
      <c r="BN482" s="256"/>
      <c r="BO482" s="256"/>
      <c r="BP482" s="256"/>
      <c r="BQ482" s="255" t="str" cm="1">
        <f t="array" aca="1" ref="BQ482" ca="1">_xlfn.XLOOKUP($A482&amp;$B482,'[5]产值及收款计划（2026）'!$A:$A&amp;'[5]产值及收款计划（2026）'!$B:$B,'[5]产值及收款计划（2026）'!BQ:BQ)</f>
        <v>上海申铁投资有限公司</v>
      </c>
      <c r="BR482" s="256" cm="1">
        <f t="array" aca="1" ref="BR482" ca="1">_xlfn.XLOOKUP($A482&amp;$B482,'[5]产值及收款计划（2026）'!$A:$A&amp;'[5]产值及收款计划（2026）'!$B:$B,'[5]产值及收款计划（2026）'!BR:BR)</f>
        <v>0</v>
      </c>
      <c r="CA482" s="256" cm="1">
        <f t="array" aca="1" ref="CA482" ca="1">_xlfn.XLOOKUP($A482&amp;$B482,'[5]产值及收款计划（2026）'!$A:$A&amp;'[5]产值及收款计划（2026）'!$B:$B,'[5]产值及收款计划（2026）'!CA:CA)</f>
        <v>0</v>
      </c>
      <c r="CB482" s="256" cm="1">
        <f t="array" aca="1" ref="CB482" ca="1">_xlfn.XLOOKUP($A482&amp;$B482,'[5]产值及收款计划（2026）'!$A:$A&amp;'[5]产值及收款计划（2026）'!$B:$B,'[5]产值及收款计划（2026）'!CB:CB)</f>
        <v>0</v>
      </c>
      <c r="CC482" s="256" cm="1">
        <f t="array" aca="1" ref="CC482" ca="1">_xlfn.XLOOKUP($A482&amp;$B482,'[5]产值及收款计划（2026）'!$A:$A&amp;'[5]产值及收款计划（2026）'!$B:$B,'[5]产值及收款计划（2026）'!CC:CC)</f>
        <v>0</v>
      </c>
      <c r="CD482" s="256" cm="1">
        <f t="array" aca="1" ref="CD482" ca="1">_xlfn.XLOOKUP($A482&amp;$B482,'[5]产值及收款计划（2026）'!$A:$A&amp;'[5]产值及收款计划（2026）'!$B:$B,'[5]产值及收款计划（2026）'!CD:CD)</f>
        <v>0</v>
      </c>
      <c r="CE482" s="256" cm="1">
        <f t="array" aca="1" ref="CE482" ca="1">_xlfn.XLOOKUP($A482&amp;$B482,'[5]产值及收款计划（2026）'!$A:$A&amp;'[5]产值及收款计划（2026）'!$B:$B,'[5]产值及收款计划（2026）'!CE:CE)</f>
        <v>0</v>
      </c>
      <c r="CF482" s="256" cm="1">
        <f t="array" aca="1" ref="CF482" ca="1">_xlfn.XLOOKUP($A482&amp;$B482,'[5]产值及收款计划（2026）'!$A:$A&amp;'[5]产值及收款计划（2026）'!$B:$B,'[5]产值及收款计划（2026）'!CF:CF)</f>
        <v>0</v>
      </c>
      <c r="CG482" s="256" cm="1">
        <f t="array" aca="1" ref="CG482" ca="1">_xlfn.XLOOKUP($A482&amp;$B482,'[5]产值及收款计划（2026）'!$A:$A&amp;'[5]产值及收款计划（2026）'!$B:$B,'[5]产值及收款计划（2026）'!CG:CG)</f>
        <v>0</v>
      </c>
      <c r="CH482" s="256" cm="1">
        <f t="array" aca="1" ref="CH482" ca="1">_xlfn.XLOOKUP($A482&amp;$B482,'[5]产值及收款计划（2026）'!$A:$A&amp;'[5]产值及收款计划（2026）'!$B:$B,'[5]产值及收款计划（2026）'!CH:CH)</f>
        <v>0</v>
      </c>
      <c r="CI482" s="256" cm="1">
        <f t="array" aca="1" ref="CI482" ca="1">_xlfn.XLOOKUP($A482&amp;$B482,'[5]产值及收款计划（2026）'!$A:$A&amp;'[5]产值及收款计划（2026）'!$B:$B,'[5]产值及收款计划（2026）'!CI:CI)</f>
        <v>0</v>
      </c>
      <c r="CJ482" s="256" cm="1">
        <f t="array" aca="1" ref="CJ482" ca="1">_xlfn.XLOOKUP($A482&amp;$B482,'[5]产值及收款计划（2026）'!$A:$A&amp;'[5]产值及收款计划（2026）'!$B:$B,'[5]产值及收款计划（2026）'!CJ:CJ)</f>
        <v>0</v>
      </c>
      <c r="CK482" s="256" cm="1">
        <f t="array" aca="1" ref="CK482" ca="1">_xlfn.XLOOKUP($A482&amp;$B482,'[5]产值及收款计划（2026）'!$A:$A&amp;'[5]产值及收款计划（2026）'!$B:$B,'[5]产值及收款计划（2026）'!CK:CK)</f>
        <v>0</v>
      </c>
      <c r="CL482" s="256" cm="1">
        <f t="array" aca="1" ref="CL482" ca="1">_xlfn.XLOOKUP($A482&amp;$B482,'[5]产值及收款计划（2026）'!$A:$A&amp;'[5]产值及收款计划（2026）'!$B:$B,'[5]产值及收款计划（2026）'!CL:CL)</f>
        <v>0</v>
      </c>
      <c r="DA482" s="256" cm="1">
        <f t="array" aca="1" ref="DA482" ca="1">_xlfn.XLOOKUP($A482&amp;$B482,'[5]产值及收款计划（2026）'!$A:$A&amp;'[5]产值及收款计划（2026）'!$B:$B,'[5]产值及收款计划（2026）'!DA:DA)</f>
        <v>0</v>
      </c>
      <c r="DB482" s="256" cm="1">
        <f t="array" aca="1" ref="DB482" ca="1">_xlfn.XLOOKUP($A482&amp;$B482,'[5]产值及收款计划（2026）'!$A:$A&amp;'[5]产值及收款计划（2026）'!$B:$B,'[5]产值及收款计划（2026）'!DB:DB)</f>
        <v>0</v>
      </c>
      <c r="DC482" s="256" cm="1">
        <f t="array" aca="1" ref="DC482" ca="1">_xlfn.XLOOKUP($A482&amp;$B482,'[5]产值及收款计划（2026）'!$A:$A&amp;'[5]产值及收款计划（2026）'!$B:$B,'[5]产值及收款计划（2026）'!DC:DC)</f>
        <v>0</v>
      </c>
      <c r="DD482" s="256" cm="1">
        <f t="array" aca="1" ref="DD482" ca="1">_xlfn.XLOOKUP($A482&amp;$B482,'[5]产值及收款计划（2026）'!$A:$A&amp;'[5]产值及收款计划（2026）'!$B:$B,'[5]产值及收款计划（2026）'!DD:DD)</f>
        <v>0</v>
      </c>
      <c r="DE482" s="256" cm="1">
        <f t="array" aca="1" ref="DE482" ca="1">_xlfn.XLOOKUP($A482&amp;$B482,'[5]产值及收款计划（2026）'!$A:$A&amp;'[5]产值及收款计划（2026）'!$B:$B,'[5]产值及收款计划（2026）'!DE:DE)</f>
        <v>0</v>
      </c>
      <c r="DF482" s="256" cm="1">
        <f t="array" aca="1" ref="DF482" ca="1">_xlfn.XLOOKUP($A482&amp;$B482,'[5]产值及收款计划（2026）'!$A:$A&amp;'[5]产值及收款计划（2026）'!$B:$B,'[5]产值及收款计划（2026）'!DF:DF)</f>
        <v>0</v>
      </c>
      <c r="DG482" s="256" cm="1">
        <f t="array" aca="1" ref="DG482" ca="1">_xlfn.XLOOKUP($A482&amp;$B482,'[5]产值及收款计划（2026）'!$A:$A&amp;'[5]产值及收款计划（2026）'!$B:$B,'[5]产值及收款计划（2026）'!DG:DG)</f>
        <v>0</v>
      </c>
      <c r="DH482" s="256" cm="1">
        <f t="array" aca="1" ref="DH482" ca="1">_xlfn.XLOOKUP($A482&amp;$B482,'[5]产值及收款计划（2026）'!$A:$A&amp;'[5]产值及收款计划（2026）'!$B:$B,'[5]产值及收款计划（2026）'!DH:DH)</f>
        <v>0</v>
      </c>
      <c r="DI482" s="256" cm="1">
        <f t="array" aca="1" ref="DI482" ca="1">_xlfn.XLOOKUP($A482&amp;$B482,'[5]产值及收款计划（2026）'!$A:$A&amp;'[5]产值及收款计划（2026）'!$B:$B,'[5]产值及收款计划（2026）'!DI:DI)</f>
        <v>0</v>
      </c>
      <c r="DJ482" s="256" cm="1">
        <f t="array" aca="1" ref="DJ482" ca="1">_xlfn.XLOOKUP($A482&amp;$B482,'[5]产值及收款计划（2026）'!$A:$A&amp;'[5]产值及收款计划（2026）'!$B:$B,'[5]产值及收款计划（2026）'!DJ:DJ)</f>
        <v>0</v>
      </c>
      <c r="DK482" s="256" cm="1">
        <f t="array" aca="1" ref="DK482" ca="1">_xlfn.XLOOKUP($A482&amp;$B482,'[5]产值及收款计划（2026）'!$A:$A&amp;'[5]产值及收款计划（2026）'!$B:$B,'[5]产值及收款计划（2026）'!DK:DK)</f>
        <v>0</v>
      </c>
      <c r="DL482" s="256" cm="1">
        <f t="array" aca="1" ref="DL482" ca="1">_xlfn.XLOOKUP($A482&amp;$B482,'[5]产值及收款计划（2026）'!$A:$A&amp;'[5]产值及收款计划（2026）'!$B:$B,'[5]产值及收款计划（2026）'!DL:DL)</f>
        <v>0</v>
      </c>
      <c r="DM482" s="264"/>
      <c r="DN482" s="250"/>
    </row>
    <row r="483" spans="1:118" ht="20.25" x14ac:dyDescent="0.15">
      <c r="A483" s="254">
        <f t="shared" ca="1" si="25"/>
        <v>62</v>
      </c>
      <c r="B483" s="254" t="s">
        <v>29</v>
      </c>
      <c r="C483" s="255" t="str" cm="1">
        <f t="array" aca="1" ref="C483" ca="1">_xlfn.XLOOKUP($A483&amp;$B483,'[5]产值及收款计划（2026）'!$A:$A&amp;'[5]产值及收款计划（2026）'!$B:$B,'[5]产值及收款计划（2026）'!C:C)</f>
        <v>ZHT2024061900077</v>
      </c>
      <c r="D483" s="255" t="str" cm="1">
        <f t="array" aca="1" ref="D483" ca="1">_xlfn.XLOOKUP($A483&amp;$B483,'[5]产值及收款计划（2026）'!$A:$A&amp;'[5]产值及收款计划（2026）'!$B:$B,'[5]产值及收款计划（2026）'!D:D)</f>
        <v>深圳市深水龙岗水务集团有限公司 VR廉洁教育基地项目开发合同</v>
      </c>
      <c r="E483" s="256" cm="1">
        <f t="array" aca="1" ref="E483" ca="1">_xlfn.XLOOKUP($A483&amp;$B483,'[5]产值及收款计划（2026）'!$A:$A&amp;'[5]产值及收款计划（2026）'!$B:$B,'[5]产值及收款计划（2026）'!E:E)</f>
        <v>17.8</v>
      </c>
      <c r="F483" s="256" cm="1">
        <f t="array" aca="1" ref="F483" ca="1">_xlfn.XLOOKUP($A483&amp;$B483,'[5]产值及收款计划（2026）'!$A:$A&amp;'[5]产值及收款计划（2026）'!$B:$B,'[5]产值及收款计划（2026）'!F:F)</f>
        <v>17.8</v>
      </c>
      <c r="G483" s="256" cm="1">
        <f t="array" aca="1" ref="G483" ca="1">_xlfn.XLOOKUP($A483&amp;$B483,'[5]产值及收款计划（2026）'!$A:$A&amp;'[5]产值及收款计划（2026）'!$B:$B,'[5]产值及收款计划（2026）'!G:G)</f>
        <v>17.8</v>
      </c>
      <c r="H483" s="256" cm="1">
        <f t="array" aca="1" ref="H483" ca="1">_xlfn.XLOOKUP($A483&amp;$B483,'[5]产值及收款计划（2026）'!$A:$A&amp;'[5]产值及收款计划（2026）'!$B:$B,'[5]产值及收款计划（2026）'!H:H)</f>
        <v>1.8</v>
      </c>
      <c r="I483" s="257" cm="1">
        <f t="array" aca="1" ref="I483" ca="1">_xlfn.XLOOKUP($A483&amp;$B483,'[5]产值及收款计划（2026）'!$A:$A&amp;'[5]产值及收款计划（2026）'!$B:$B,'[5]产值及收款计划（2026）'!I:I)</f>
        <v>0.101123595505618</v>
      </c>
      <c r="J483" s="256" cm="1">
        <f t="array" aca="1" ref="J483" ca="1">_xlfn.XLOOKUP($A483&amp;$B483,'[5]产值及收款计划（2026）'!$A:$A&amp;'[5]产值及收款计划（2026）'!$B:$B,'[5]产值及收款计划（2026）'!J:J)</f>
        <v>0.06</v>
      </c>
      <c r="K483" s="256" cm="1">
        <f t="array" aca="1" ref="K483" ca="1">_xlfn.XLOOKUP($A483&amp;$B483,'[5]产值及收款计划（2026）'!$A:$A&amp;'[5]产值及收款计划（2026）'!$B:$B,'[5]产值及收款计划（2026）'!K:K)</f>
        <v>0</v>
      </c>
      <c r="L483" s="256" cm="1">
        <f t="array" aca="1" ref="L483" ca="1">_xlfn.XLOOKUP($A483&amp;$B483,'[5]产值及收款计划（2026）'!$A:$A&amp;'[5]产值及收款计划（2026）'!$B:$B,'[5]产值及收款计划（2026）'!L:L)</f>
        <v>0</v>
      </c>
      <c r="M483" s="256" t="str" cm="1">
        <f t="array" aca="1" ref="M483" ca="1">_xlfn.XLOOKUP($A483&amp;$B483,'[5]产值及收款计划（2026）'!$A:$A&amp;'[5]产值及收款计划（2026）'!$B:$B,'[5]产值及收款计划（2026）'!M:M)</f>
        <v>主导</v>
      </c>
      <c r="N483" s="256" t="str" cm="1">
        <f t="array" aca="1" ref="N483" ca="1">_xlfn.XLOOKUP($A483&amp;$B483,'[5]产值及收款计划（2026）'!$A:$A&amp;'[5]产值及收款计划（2026）'!$B:$B,'[5]产值及收款计划（2026）'!N:N)</f>
        <v>许清亮团队</v>
      </c>
      <c r="O483" s="256" t="str" cm="1">
        <f t="array" aca="1" ref="O483" ca="1">_xlfn.XLOOKUP($A483&amp;$B483,'[5]产值及收款计划（2026）'!$A:$A&amp;'[5]产值及收款计划（2026）'!$B:$B,'[5]产值及收款计划（2026）'!O:O)</f>
        <v>向枭</v>
      </c>
      <c r="P483" s="255" t="str" cm="1">
        <f t="array" aca="1" ref="P483" ca="1">_xlfn.XLOOKUP($A483&amp;$B483,'[5]产值及收款计划（2026）'!$A:$A&amp;'[5]产值及收款计划（2026）'!$B:$B,'[5]产值及收款计划（2026）'!P:P)</f>
        <v>26已完结</v>
      </c>
      <c r="Q483" s="256" cm="1">
        <f t="array" aca="1" ref="Q483" ca="1">_xlfn.XLOOKUP($A483&amp;$B483,'[5]产值及收款计划（2026）'!$A:$A&amp;'[5]产值及收款计划（2026）'!$B:$B,'[5]产值及收款计划（2026）'!Q:Q)</f>
        <v>0</v>
      </c>
      <c r="R483" s="256" cm="1">
        <f t="array" aca="1" ref="R483" ca="1">_xlfn.XLOOKUP($A483&amp;$B483,'[5]产值及收款计划（2026）'!$A:$A&amp;'[5]产值及收款计划（2026）'!$B:$B,'[5]产值及收款计划（2026）'!R:R)</f>
        <v>0</v>
      </c>
      <c r="S483" s="256" cm="1">
        <f t="array" aca="1" ref="S483" ca="1">_xlfn.XLOOKUP($A483&amp;$B483,'[5]产值及收款计划（2026）'!$A:$A&amp;'[5]产值及收款计划（2026）'!$B:$B,'[5]产值及收款计划（2026）'!S:S)</f>
        <v>0</v>
      </c>
      <c r="T483" s="256" cm="1">
        <f t="array" aca="1" ref="T483" ca="1">_xlfn.XLOOKUP($A483&amp;$B483,'[5]产值及收款计划（2026）'!$A:$A&amp;'[5]产值及收款计划（2026）'!$B:$B,'[5]产值及收款计划（2026）'!T:T)</f>
        <v>0</v>
      </c>
      <c r="U483" s="256" cm="1">
        <f t="array" aca="1" ref="U483" ca="1">_xlfn.XLOOKUP($A483&amp;$B483,'[5]产值及收款计划（2026）'!$A:$A&amp;'[5]产值及收款计划（2026）'!$B:$B,'[5]产值及收款计划（2026）'!U:U)</f>
        <v>17.8</v>
      </c>
      <c r="V483" s="256" cm="1">
        <f t="array" aca="1" ref="V483" ca="1">_xlfn.XLOOKUP($A483&amp;$B483,'[5]产值及收款计划（2026）'!$A:$A&amp;'[5]产值及收款计划（2026）'!$B:$B,'[5]产值及收款计划（2026）'!V:V)</f>
        <v>0</v>
      </c>
      <c r="W483" s="256" cm="1">
        <f t="array" aca="1" ref="W483" ca="1">_xlfn.XLOOKUP($A483&amp;$B483,'[5]产值及收款计划（2026）'!$A:$A&amp;'[5]产值及收款计划（2026）'!$B:$B,'[5]产值及收款计划（2026）'!W:W)</f>
        <v>0</v>
      </c>
      <c r="X483" s="256" cm="1">
        <f t="array" aca="1" ref="X483" ca="1">_xlfn.XLOOKUP($A483&amp;$B483,'[5]产值及收款计划（2026）'!$A:$A&amp;'[5]产值及收款计划（2026）'!$B:$B,'[5]产值及收款计划（2026）'!X:X)</f>
        <v>0</v>
      </c>
      <c r="Y483" s="256" cm="1">
        <f t="array" aca="1" ref="Y483" ca="1">_xlfn.XLOOKUP($A483&amp;$B483,'[5]产值及收款计划（2026）'!$A:$A&amp;'[5]产值及收款计划（2026）'!$B:$B,'[5]产值及收款计划（2026）'!Y:Y)</f>
        <v>0</v>
      </c>
      <c r="Z483" s="256" cm="1">
        <f t="array" aca="1" ref="Z483" ca="1">_xlfn.XLOOKUP($A483&amp;$B483,'[5]产值及收款计划（2026）'!$A:$A&amp;'[5]产值及收款计划（2026）'!$B:$B,'[5]产值及收款计划（2026）'!Z:Z)</f>
        <v>0</v>
      </c>
      <c r="AA483" s="256" cm="1">
        <f t="array" aca="1" ref="AA483" ca="1">_xlfn.XLOOKUP($A483&amp;$B483,'[5]产值及收款计划（2026）'!$A:$A&amp;'[5]产值及收款计划（2026）'!$B:$B,'[5]产值及收款计划（2026）'!AA:AA)</f>
        <v>17.8</v>
      </c>
      <c r="AB483" s="256" cm="1">
        <f t="array" aca="1" ref="AB483" ca="1">_xlfn.XLOOKUP($A483&amp;$B483,'[5]产值及收款计划（2026）'!$A:$A&amp;'[5]产值及收款计划（2026）'!$B:$B,'[5]产值及收款计划（2026）'!AB:AB)</f>
        <v>0</v>
      </c>
      <c r="AC483" s="256" cm="1">
        <f t="array" aca="1" ref="AC483" ca="1">_xlfn.XLOOKUP($A483&amp;$B483,'[5]产值及收款计划（2026）'!$A:$A&amp;'[5]产值及收款计划（2026）'!$B:$B,'[5]产值及收款计划（2026）'!AC:AC)</f>
        <v>0</v>
      </c>
      <c r="AD483" s="256" cm="1">
        <f t="array" aca="1" ref="AD483" ca="1">_xlfn.XLOOKUP($A483&amp;$B483,'[5]产值及收款计划（2026）'!$A:$A&amp;'[5]产值及收款计划（2026）'!$B:$B,'[5]产值及收款计划（2026）'!AD:AD)</f>
        <v>0</v>
      </c>
      <c r="AE483" s="256" cm="1">
        <f t="array" aca="1" ref="AE483" ca="1">_xlfn.XLOOKUP($A483&amp;$B483,'[5]产值及收款计划（2026）'!$A:$A&amp;'[5]产值及收款计划（2026）'!$B:$B,'[5]产值及收款计划（2026）'!AE:AE)</f>
        <v>0</v>
      </c>
      <c r="AF483" s="256" cm="1">
        <f t="array" aca="1" ref="AF483" ca="1">_xlfn.XLOOKUP($A483&amp;$B483,'[5]产值及收款计划（2026）'!$A:$A&amp;'[5]产值及收款计划（2026）'!$B:$B,'[5]产值及收款计划（2026）'!AF:AF)</f>
        <v>0</v>
      </c>
      <c r="AG483" s="256" cm="1">
        <f t="array" aca="1" ref="AG483" ca="1">_xlfn.XLOOKUP($A483&amp;$B483,'[5]产值及收款计划（2026）'!$A:$A&amp;'[5]产值及收款计划（2026）'!$B:$B,'[5]产值及收款计划（2026）'!AG:AG)</f>
        <v>0</v>
      </c>
      <c r="AH483" s="256" cm="1">
        <f t="array" aca="1" ref="AH483" ca="1">_xlfn.XLOOKUP($A483&amp;$B483,'[5]产值及收款计划（2026）'!$A:$A&amp;'[5]产值及收款计划（2026）'!$B:$B,'[5]产值及收款计划（2026）'!AH:AH)</f>
        <v>0</v>
      </c>
      <c r="AI483" s="256" cm="1">
        <f t="array" aca="1" ref="AI483" ca="1">_xlfn.XLOOKUP($A483&amp;$B483,'[5]产值及收款计划（2026）'!$A:$A&amp;'[5]产值及收款计划（2026）'!$B:$B,'[5]产值及收款计划（2026）'!AI:AI)</f>
        <v>0</v>
      </c>
      <c r="AJ483" s="256" cm="1">
        <f t="array" aca="1" ref="AJ483" ca="1">_xlfn.XLOOKUP($A483&amp;$B483,'[5]产值及收款计划（2026）'!$A:$A&amp;'[5]产值及收款计划（2026）'!$B:$B,'[5]产值及收款计划（2026）'!AJ:AJ)</f>
        <v>0</v>
      </c>
      <c r="AK483" s="256" cm="1">
        <f t="array" aca="1" ref="AK483" ca="1">_xlfn.XLOOKUP($A483&amp;$B483,'[5]产值及收款计划（2026）'!$A:$A&amp;'[5]产值及收款计划（2026）'!$B:$B,'[5]产值及收款计划（2026）'!AK:AK)</f>
        <v>0</v>
      </c>
      <c r="AL483" s="256" cm="1">
        <f t="array" aca="1" ref="AL483" ca="1">_xlfn.XLOOKUP($A483&amp;$B483,'[5]产值及收款计划（2026）'!$A:$A&amp;'[5]产值及收款计划（2026）'!$B:$B,'[5]产值及收款计划（2026）'!AL:AL)</f>
        <v>0</v>
      </c>
      <c r="AM483" s="263" t="e" cm="1">
        <f t="array" aca="1" ref="AM483" ca="1">_xlfn.LET(_xlpm.勾选月份状态数组,TRANSPOSE('PPT(12-15页）-TOP10'!$A$3:$A$14),_xlpm.选择数据区,IF('PPT(12-15页）-TOP10'!$E$3="收款",$BA483:$BL483,$AA483:$AL483),SUM(_xlfn._xlws.FILTER(_xlpm.选择数据区,_xlpm.勾选月份状态数组,"")))</f>
        <v>#NAME?</v>
      </c>
      <c r="AN483" s="256" t="e" cm="1">
        <f t="array" aca="1" ref="AN483" ca="1">_xlfn.LET(_xlpm.勾选月份状态数组,TRANSPOSE('PPT(12-15页）-TOP10'!$A$3:$A$14),_xlpm.选择数据区,IF('PPT(12-15页）-TOP10'!$E$3="收款",$DA483:$DL483,$CA483:$CL483),SUM(_xlfn._xlws.FILTER(_xlpm.选择数据区,_xlpm.勾选月份状态数组,"")))</f>
        <v>#NAME?</v>
      </c>
      <c r="AO483" s="256">
        <f ca="1">SUM(CA483:CC483)+SUM(AD483:AL483)</f>
        <v>17.8</v>
      </c>
      <c r="AP483" s="256"/>
      <c r="AQ483" s="256"/>
      <c r="AR483" s="256"/>
      <c r="AS483" s="256" cm="1">
        <f t="array" aca="1" ref="AS483" ca="1">_xlfn.XLOOKUP($A483&amp;$B483,'[5]产值及收款计划（2026）'!$A:$A&amp;'[5]产值及收款计划（2026）'!$B:$B,'[5]产值及收款计划（2026）'!AS:AS)</f>
        <v>0</v>
      </c>
      <c r="AT483" s="256" cm="1">
        <f t="array" aca="1" ref="AT483" ca="1">_xlfn.XLOOKUP($A483&amp;$B483,'[5]产值及收款计划（2026）'!$A:$A&amp;'[5]产值及收款计划（2026）'!$B:$B,'[5]产值及收款计划（2026）'!AT:AT)</f>
        <v>0</v>
      </c>
      <c r="AU483" s="256" cm="1">
        <f t="array" aca="1" ref="AU483" ca="1">_xlfn.XLOOKUP($A483&amp;$B483,'[5]产值及收款计划（2026）'!$A:$A&amp;'[5]产值及收款计划（2026）'!$B:$B,'[5]产值及收款计划（2026）'!AU:AU)</f>
        <v>0</v>
      </c>
      <c r="AV483" s="256" cm="1">
        <f t="array" aca="1" ref="AV483" ca="1">_xlfn.XLOOKUP($A483&amp;$B483,'[5]产值及收款计划（2026）'!$A:$A&amp;'[5]产值及收款计划（2026）'!$B:$B,'[5]产值及收款计划（2026）'!AV:AV)</f>
        <v>0</v>
      </c>
      <c r="AW483" s="256" cm="1">
        <f t="array" aca="1" ref="AW483" ca="1">_xlfn.XLOOKUP($A483&amp;$B483,'[5]产值及收款计划（2026）'!$A:$A&amp;'[5]产值及收款计划（2026）'!$B:$B,'[5]产值及收款计划（2026）'!AW:AW)</f>
        <v>17.8</v>
      </c>
      <c r="AX483" s="256" cm="1">
        <f t="array" aca="1" ref="AX483" ca="1">_xlfn.XLOOKUP($A483&amp;$B483,'[5]产值及收款计划（2026）'!$A:$A&amp;'[5]产值及收款计划（2026）'!$B:$B,'[5]产值及收款计划（2026）'!AX:AX)</f>
        <v>0</v>
      </c>
      <c r="AY483" s="256" cm="1">
        <f t="array" aca="1" ref="AY483" ca="1">_xlfn.XLOOKUP($A483&amp;$B483,'[5]产值及收款计划（2026）'!$A:$A&amp;'[5]产值及收款计划（2026）'!$B:$B,'[5]产值及收款计划（2026）'!AY:AY)</f>
        <v>0</v>
      </c>
      <c r="AZ483" s="256" cm="1">
        <f t="array" aca="1" ref="AZ483" ca="1">_xlfn.XLOOKUP($A483&amp;$B483,'[5]产值及收款计划（2026）'!$A:$A&amp;'[5]产值及收款计划（2026）'!$B:$B,'[5]产值及收款计划（2026）'!AZ:AZ)</f>
        <v>0</v>
      </c>
      <c r="BA483" s="256" cm="1">
        <f t="array" aca="1" ref="BA483" ca="1">_xlfn.XLOOKUP($A483&amp;$B483,'[5]产值及收款计划（2026）'!$A:$A&amp;'[5]产值及收款计划（2026）'!$B:$B,'[5]产值及收款计划（2026）'!BA:BA)</f>
        <v>0</v>
      </c>
      <c r="BB483" s="256" cm="1">
        <f t="array" aca="1" ref="BB483" ca="1">_xlfn.XLOOKUP($A483&amp;$B483,'[5]产值及收款计划（2026）'!$A:$A&amp;'[5]产值及收款计划（2026）'!$B:$B,'[5]产值及收款计划（2026）'!BB:BB)</f>
        <v>0</v>
      </c>
      <c r="BC483" s="256" cm="1">
        <f t="array" aca="1" ref="BC483" ca="1">_xlfn.XLOOKUP($A483&amp;$B483,'[5]产值及收款计划（2026）'!$A:$A&amp;'[5]产值及收款计划（2026）'!$B:$B,'[5]产值及收款计划（2026）'!BC:BC)</f>
        <v>0</v>
      </c>
      <c r="BD483" s="256" cm="1">
        <f t="array" aca="1" ref="BD483" ca="1">_xlfn.XLOOKUP($A483&amp;$B483,'[5]产值及收款计划（2026）'!$A:$A&amp;'[5]产值及收款计划（2026）'!$B:$B,'[5]产值及收款计划（2026）'!BD:BD)</f>
        <v>0</v>
      </c>
      <c r="BE483" s="256" cm="1">
        <f t="array" aca="1" ref="BE483" ca="1">_xlfn.XLOOKUP($A483&amp;$B483,'[5]产值及收款计划（2026）'!$A:$A&amp;'[5]产值及收款计划（2026）'!$B:$B,'[5]产值及收款计划（2026）'!BE:BE)</f>
        <v>0</v>
      </c>
      <c r="BF483" s="256" cm="1">
        <f t="array" aca="1" ref="BF483" ca="1">_xlfn.XLOOKUP($A483&amp;$B483,'[5]产值及收款计划（2026）'!$A:$A&amp;'[5]产值及收款计划（2026）'!$B:$B,'[5]产值及收款计划（2026）'!BF:BF)</f>
        <v>0</v>
      </c>
      <c r="BG483" s="256" cm="1">
        <f t="array" aca="1" ref="BG483" ca="1">_xlfn.XLOOKUP($A483&amp;$B483,'[5]产值及收款计划（2026）'!$A:$A&amp;'[5]产值及收款计划（2026）'!$B:$B,'[5]产值及收款计划（2026）'!BG:BG)</f>
        <v>0</v>
      </c>
      <c r="BH483" s="256" cm="1">
        <f t="array" aca="1" ref="BH483" ca="1">_xlfn.XLOOKUP($A483&amp;$B483,'[5]产值及收款计划（2026）'!$A:$A&amp;'[5]产值及收款计划（2026）'!$B:$B,'[5]产值及收款计划（2026）'!BH:BH)</f>
        <v>0</v>
      </c>
      <c r="BI483" s="256" cm="1">
        <f t="array" aca="1" ref="BI483" ca="1">_xlfn.XLOOKUP($A483&amp;$B483,'[5]产值及收款计划（2026）'!$A:$A&amp;'[5]产值及收款计划（2026）'!$B:$B,'[5]产值及收款计划（2026）'!BI:BI)</f>
        <v>0</v>
      </c>
      <c r="BJ483" s="256" cm="1">
        <f t="array" aca="1" ref="BJ483" ca="1">_xlfn.XLOOKUP($A483&amp;$B483,'[5]产值及收款计划（2026）'!$A:$A&amp;'[5]产值及收款计划（2026）'!$B:$B,'[5]产值及收款计划（2026）'!BJ:BJ)</f>
        <v>0</v>
      </c>
      <c r="BK483" s="256" cm="1">
        <f t="array" aca="1" ref="BK483" ca="1">_xlfn.XLOOKUP($A483&amp;$B483,'[5]产值及收款计划（2026）'!$A:$A&amp;'[5]产值及收款计划（2026）'!$B:$B,'[5]产值及收款计划（2026）'!BK:BK)</f>
        <v>0</v>
      </c>
      <c r="BL483" s="256" cm="1">
        <f t="array" aca="1" ref="BL483" ca="1">_xlfn.XLOOKUP($A483&amp;$B483,'[5]产值及收款计划（2026）'!$A:$A&amp;'[5]产值及收款计划（2026）'!$B:$B,'[5]产值及收款计划（2026）'!BL:BL)</f>
        <v>0</v>
      </c>
      <c r="BM483" s="256"/>
      <c r="BN483" s="256"/>
      <c r="BO483" s="256"/>
      <c r="BP483" s="256"/>
      <c r="BQ483" s="255" t="str" cm="1">
        <f t="array" aca="1" ref="BQ483" ca="1">_xlfn.XLOOKUP($A483&amp;$B483,'[5]产值及收款计划（2026）'!$A:$A&amp;'[5]产值及收款计划（2026）'!$B:$B,'[5]产值及收款计划（2026）'!BQ:BQ)</f>
        <v>深圳市深水龙岗水务集团有限公司</v>
      </c>
      <c r="BR483" s="256" cm="1">
        <f t="array" aca="1" ref="BR483" ca="1">_xlfn.XLOOKUP($A483&amp;$B483,'[5]产值及收款计划（2026）'!$A:$A&amp;'[5]产值及收款计划（2026）'!$B:$B,'[5]产值及收款计划（2026）'!BR:BR)</f>
        <v>0</v>
      </c>
      <c r="CA483" s="256" cm="1">
        <f t="array" aca="1" ref="CA483" ca="1">_xlfn.XLOOKUP($A483&amp;$B483,'[5]产值及收款计划（2026）'!$A:$A&amp;'[5]产值及收款计划（2026）'!$B:$B,'[5]产值及收款计划（2026）'!CA:CA)</f>
        <v>17.8</v>
      </c>
      <c r="CB483" s="256" cm="1">
        <f t="array" aca="1" ref="CB483" ca="1">_xlfn.XLOOKUP($A483&amp;$B483,'[5]产值及收款计划（2026）'!$A:$A&amp;'[5]产值及收款计划（2026）'!$B:$B,'[5]产值及收款计划（2026）'!CB:CB)</f>
        <v>0</v>
      </c>
      <c r="CC483" s="256" cm="1">
        <f t="array" aca="1" ref="CC483" ca="1">_xlfn.XLOOKUP($A483&amp;$B483,'[5]产值及收款计划（2026）'!$A:$A&amp;'[5]产值及收款计划（2026）'!$B:$B,'[5]产值及收款计划（2026）'!CC:CC)</f>
        <v>0</v>
      </c>
      <c r="CD483" s="256" cm="1">
        <f t="array" aca="1" ref="CD483" ca="1">_xlfn.XLOOKUP($A483&amp;$B483,'[5]产值及收款计划（2026）'!$A:$A&amp;'[5]产值及收款计划（2026）'!$B:$B,'[5]产值及收款计划（2026）'!CD:CD)</f>
        <v>0</v>
      </c>
      <c r="CE483" s="256" cm="1">
        <f t="array" aca="1" ref="CE483" ca="1">_xlfn.XLOOKUP($A483&amp;$B483,'[5]产值及收款计划（2026）'!$A:$A&amp;'[5]产值及收款计划（2026）'!$B:$B,'[5]产值及收款计划（2026）'!CE:CE)</f>
        <v>0</v>
      </c>
      <c r="CF483" s="256" cm="1">
        <f t="array" aca="1" ref="CF483" ca="1">_xlfn.XLOOKUP($A483&amp;$B483,'[5]产值及收款计划（2026）'!$A:$A&amp;'[5]产值及收款计划（2026）'!$B:$B,'[5]产值及收款计划（2026）'!CF:CF)</f>
        <v>0</v>
      </c>
      <c r="CG483" s="256" cm="1">
        <f t="array" aca="1" ref="CG483" ca="1">_xlfn.XLOOKUP($A483&amp;$B483,'[5]产值及收款计划（2026）'!$A:$A&amp;'[5]产值及收款计划（2026）'!$B:$B,'[5]产值及收款计划（2026）'!CG:CG)</f>
        <v>0</v>
      </c>
      <c r="CH483" s="256" cm="1">
        <f t="array" aca="1" ref="CH483" ca="1">_xlfn.XLOOKUP($A483&amp;$B483,'[5]产值及收款计划（2026）'!$A:$A&amp;'[5]产值及收款计划（2026）'!$B:$B,'[5]产值及收款计划（2026）'!CH:CH)</f>
        <v>0</v>
      </c>
      <c r="CI483" s="256" cm="1">
        <f t="array" aca="1" ref="CI483" ca="1">_xlfn.XLOOKUP($A483&amp;$B483,'[5]产值及收款计划（2026）'!$A:$A&amp;'[5]产值及收款计划（2026）'!$B:$B,'[5]产值及收款计划（2026）'!CI:CI)</f>
        <v>0</v>
      </c>
      <c r="CJ483" s="256" cm="1">
        <f t="array" aca="1" ref="CJ483" ca="1">_xlfn.XLOOKUP($A483&amp;$B483,'[5]产值及收款计划（2026）'!$A:$A&amp;'[5]产值及收款计划（2026）'!$B:$B,'[5]产值及收款计划（2026）'!CJ:CJ)</f>
        <v>0</v>
      </c>
      <c r="CK483" s="256" cm="1">
        <f t="array" aca="1" ref="CK483" ca="1">_xlfn.XLOOKUP($A483&amp;$B483,'[5]产值及收款计划（2026）'!$A:$A&amp;'[5]产值及收款计划（2026）'!$B:$B,'[5]产值及收款计划（2026）'!CK:CK)</f>
        <v>0</v>
      </c>
      <c r="CL483" s="256" cm="1">
        <f t="array" aca="1" ref="CL483" ca="1">_xlfn.XLOOKUP($A483&amp;$B483,'[5]产值及收款计划（2026）'!$A:$A&amp;'[5]产值及收款计划（2026）'!$B:$B,'[5]产值及收款计划（2026）'!CL:CL)</f>
        <v>0</v>
      </c>
      <c r="DA483" s="256" cm="1">
        <f t="array" aca="1" ref="DA483" ca="1">_xlfn.XLOOKUP($A483&amp;$B483,'[5]产值及收款计划（2026）'!$A:$A&amp;'[5]产值及收款计划（2026）'!$B:$B,'[5]产值及收款计划（2026）'!DA:DA)</f>
        <v>0</v>
      </c>
      <c r="DB483" s="256" cm="1">
        <f t="array" aca="1" ref="DB483" ca="1">_xlfn.XLOOKUP($A483&amp;$B483,'[5]产值及收款计划（2026）'!$A:$A&amp;'[5]产值及收款计划（2026）'!$B:$B,'[5]产值及收款计划（2026）'!DB:DB)</f>
        <v>0</v>
      </c>
      <c r="DC483" s="256" cm="1">
        <f t="array" aca="1" ref="DC483" ca="1">_xlfn.XLOOKUP($A483&amp;$B483,'[5]产值及收款计划（2026）'!$A:$A&amp;'[5]产值及收款计划（2026）'!$B:$B,'[5]产值及收款计划（2026）'!DC:DC)</f>
        <v>0</v>
      </c>
      <c r="DD483" s="256" cm="1">
        <f t="array" aca="1" ref="DD483" ca="1">_xlfn.XLOOKUP($A483&amp;$B483,'[5]产值及收款计划（2026）'!$A:$A&amp;'[5]产值及收款计划（2026）'!$B:$B,'[5]产值及收款计划（2026）'!DD:DD)</f>
        <v>0</v>
      </c>
      <c r="DE483" s="256" cm="1">
        <f t="array" aca="1" ref="DE483" ca="1">_xlfn.XLOOKUP($A483&amp;$B483,'[5]产值及收款计划（2026）'!$A:$A&amp;'[5]产值及收款计划（2026）'!$B:$B,'[5]产值及收款计划（2026）'!DE:DE)</f>
        <v>0</v>
      </c>
      <c r="DF483" s="256" cm="1">
        <f t="array" aca="1" ref="DF483" ca="1">_xlfn.XLOOKUP($A483&amp;$B483,'[5]产值及收款计划（2026）'!$A:$A&amp;'[5]产值及收款计划（2026）'!$B:$B,'[5]产值及收款计划（2026）'!DF:DF)</f>
        <v>0</v>
      </c>
      <c r="DG483" s="256" cm="1">
        <f t="array" aca="1" ref="DG483" ca="1">_xlfn.XLOOKUP($A483&amp;$B483,'[5]产值及收款计划（2026）'!$A:$A&amp;'[5]产值及收款计划（2026）'!$B:$B,'[5]产值及收款计划（2026）'!DG:DG)</f>
        <v>0</v>
      </c>
      <c r="DH483" s="256" cm="1">
        <f t="array" aca="1" ref="DH483" ca="1">_xlfn.XLOOKUP($A483&amp;$B483,'[5]产值及收款计划（2026）'!$A:$A&amp;'[5]产值及收款计划（2026）'!$B:$B,'[5]产值及收款计划（2026）'!DH:DH)</f>
        <v>0</v>
      </c>
      <c r="DI483" s="256" cm="1">
        <f t="array" aca="1" ref="DI483" ca="1">_xlfn.XLOOKUP($A483&amp;$B483,'[5]产值及收款计划（2026）'!$A:$A&amp;'[5]产值及收款计划（2026）'!$B:$B,'[5]产值及收款计划（2026）'!DI:DI)</f>
        <v>0</v>
      </c>
      <c r="DJ483" s="256" cm="1">
        <f t="array" aca="1" ref="DJ483" ca="1">_xlfn.XLOOKUP($A483&amp;$B483,'[5]产值及收款计划（2026）'!$A:$A&amp;'[5]产值及收款计划（2026）'!$B:$B,'[5]产值及收款计划（2026）'!DJ:DJ)</f>
        <v>0</v>
      </c>
      <c r="DK483" s="256" cm="1">
        <f t="array" aca="1" ref="DK483" ca="1">_xlfn.XLOOKUP($A483&amp;$B483,'[5]产值及收款计划（2026）'!$A:$A&amp;'[5]产值及收款计划（2026）'!$B:$B,'[5]产值及收款计划（2026）'!DK:DK)</f>
        <v>0</v>
      </c>
      <c r="DL483" s="256" cm="1">
        <f t="array" aca="1" ref="DL483" ca="1">_xlfn.XLOOKUP($A483&amp;$B483,'[5]产值及收款计划（2026）'!$A:$A&amp;'[5]产值及收款计划（2026）'!$B:$B,'[5]产值及收款计划（2026）'!DL:DL)</f>
        <v>0</v>
      </c>
      <c r="DM483" s="264"/>
      <c r="DN483" s="250"/>
    </row>
    <row r="484" spans="1:118" ht="40.5" x14ac:dyDescent="0.15">
      <c r="A484" s="254">
        <f t="shared" ca="1" si="25"/>
        <v>63</v>
      </c>
      <c r="B484" s="254" t="s">
        <v>29</v>
      </c>
      <c r="C484" s="255" t="str" cm="1">
        <f t="array" aca="1" ref="C484" ca="1">_xlfn.XLOOKUP($A484&amp;$B484,'[5]产值及收款计划（2026）'!$A:$A&amp;'[5]产值及收款计划（2026）'!$B:$B,'[5]产值及收款计划（2026）'!C:C)</f>
        <v>ZHT2024090300103</v>
      </c>
      <c r="D484" s="255" t="str" cm="1">
        <f t="array" aca="1" ref="D484" ca="1">_xlfn.XLOOKUP($A484&amp;$B484,'[5]产值及收款计划（2026）'!$A:$A&amp;'[5]产值及收款计划（2026）'!$B:$B,'[5]产值及收款计划（2026）'!D:D)</f>
        <v>深圳市第三人民医院应急院区配套宿舍项目基于BIM的数字化管理咨询服务合同</v>
      </c>
      <c r="E484" s="256" cm="1">
        <f t="array" aca="1" ref="E484" ca="1">_xlfn.XLOOKUP($A484&amp;$B484,'[5]产值及收款计划（2026）'!$A:$A&amp;'[5]产值及收款计划（2026）'!$B:$B,'[5]产值及收款计划（2026）'!E:E)</f>
        <v>50</v>
      </c>
      <c r="F484" s="256" cm="1">
        <f t="array" aca="1" ref="F484" ca="1">_xlfn.XLOOKUP($A484&amp;$B484,'[5]产值及收款计划（2026）'!$A:$A&amp;'[5]产值及收款计划（2026）'!$B:$B,'[5]产值及收款计划（2026）'!F:F)</f>
        <v>50</v>
      </c>
      <c r="G484" s="256" cm="1">
        <f t="array" aca="1" ref="G484" ca="1">_xlfn.XLOOKUP($A484&amp;$B484,'[5]产值及收款计划（2026）'!$A:$A&amp;'[5]产值及收款计划（2026）'!$B:$B,'[5]产值及收款计划（2026）'!G:G)</f>
        <v>50</v>
      </c>
      <c r="H484" s="256" cm="1">
        <f t="array" aca="1" ref="H484" ca="1">_xlfn.XLOOKUP($A484&amp;$B484,'[5]产值及收款计划（2026）'!$A:$A&amp;'[5]产值及收款计划（2026）'!$B:$B,'[5]产值及收款计划（2026）'!H:H)</f>
        <v>30</v>
      </c>
      <c r="I484" s="257" cm="1">
        <f t="array" aca="1" ref="I484" ca="1">_xlfn.XLOOKUP($A484&amp;$B484,'[5]产值及收款计划（2026）'!$A:$A&amp;'[5]产值及收款计划（2026）'!$B:$B,'[5]产值及收款计划（2026）'!I:I)</f>
        <v>0.6</v>
      </c>
      <c r="J484" s="256" cm="1">
        <f t="array" aca="1" ref="J484" ca="1">_xlfn.XLOOKUP($A484&amp;$B484,'[5]产值及收款计划（2026）'!$A:$A&amp;'[5]产值及收款计划（2026）'!$B:$B,'[5]产值及收款计划（2026）'!J:J)</f>
        <v>0.06</v>
      </c>
      <c r="K484" s="256" cm="1">
        <f t="array" aca="1" ref="K484" ca="1">_xlfn.XLOOKUP($A484&amp;$B484,'[5]产值及收款计划（2026）'!$A:$A&amp;'[5]产值及收款计划（2026）'!$B:$B,'[5]产值及收款计划（2026）'!K:K)</f>
        <v>0</v>
      </c>
      <c r="L484" s="256" cm="1">
        <f t="array" aca="1" ref="L484" ca="1">_xlfn.XLOOKUP($A484&amp;$B484,'[5]产值及收款计划（2026）'!$A:$A&amp;'[5]产值及收款计划（2026）'!$B:$B,'[5]产值及收款计划（2026）'!L:L)</f>
        <v>0</v>
      </c>
      <c r="M484" s="256" t="str" cm="1">
        <f t="array" aca="1" ref="M484" ca="1">_xlfn.XLOOKUP($A484&amp;$B484,'[5]产值及收款计划（2026）'!$A:$A&amp;'[5]产值及收款计划（2026）'!$B:$B,'[5]产值及收款计划（2026）'!M:M)</f>
        <v>主导</v>
      </c>
      <c r="N484" s="256" t="str" cm="1">
        <f t="array" aca="1" ref="N484" ca="1">_xlfn.XLOOKUP($A484&amp;$B484,'[5]产值及收款计划（2026）'!$A:$A&amp;'[5]产值及收款计划（2026）'!$B:$B,'[5]产值及收款计划（2026）'!N:N)</f>
        <v>明艳丽团队</v>
      </c>
      <c r="O484" s="256" t="str" cm="1">
        <f t="array" aca="1" ref="O484" ca="1">_xlfn.XLOOKUP($A484&amp;$B484,'[5]产值及收款计划（2026）'!$A:$A&amp;'[5]产值及收款计划（2026）'!$B:$B,'[5]产值及收款计划（2026）'!O:O)</f>
        <v>雷涵</v>
      </c>
      <c r="P484" s="255" t="str" cm="1">
        <f t="array" aca="1" ref="P484" ca="1">_xlfn.XLOOKUP($A484&amp;$B484,'[5]产值及收款计划（2026）'!$A:$A&amp;'[5]产值及收款计划（2026）'!$B:$B,'[5]产值及收款计划（2026）'!P:P)</f>
        <v>在建</v>
      </c>
      <c r="Q484" s="256" cm="1">
        <f t="array" aca="1" ref="Q484" ca="1">_xlfn.XLOOKUP($A484&amp;$B484,'[5]产值及收款计划（2026）'!$A:$A&amp;'[5]产值及收款计划（2026）'!$B:$B,'[5]产值及收款计划（2026）'!Q:Q)</f>
        <v>0</v>
      </c>
      <c r="R484" s="256" cm="1">
        <f t="array" aca="1" ref="R484" ca="1">_xlfn.XLOOKUP($A484&amp;$B484,'[5]产值及收款计划（2026）'!$A:$A&amp;'[5]产值及收款计划（2026）'!$B:$B,'[5]产值及收款计划（2026）'!R:R)</f>
        <v>0</v>
      </c>
      <c r="S484" s="256" cm="1">
        <f t="array" aca="1" ref="S484" ca="1">_xlfn.XLOOKUP($A484&amp;$B484,'[5]产值及收款计划（2026）'!$A:$A&amp;'[5]产值及收款计划（2026）'!$B:$B,'[5]产值及收款计划（2026）'!S:S)</f>
        <v>0</v>
      </c>
      <c r="T484" s="256" cm="1">
        <f t="array" aca="1" ref="T484" ca="1">_xlfn.XLOOKUP($A484&amp;$B484,'[5]产值及收款计划（2026）'!$A:$A&amp;'[5]产值及收款计划（2026）'!$B:$B,'[5]产值及收款计划（2026）'!T:T)</f>
        <v>30</v>
      </c>
      <c r="U484" s="256" cm="1">
        <f t="array" aca="1" ref="U484" ca="1">_xlfn.XLOOKUP($A484&amp;$B484,'[5]产值及收款计划（2026）'!$A:$A&amp;'[5]产值及收款计划（2026）'!$B:$B,'[5]产值及收款计划（2026）'!U:U)</f>
        <v>0</v>
      </c>
      <c r="V484" s="256" cm="1">
        <f t="array" aca="1" ref="V484" ca="1">_xlfn.XLOOKUP($A484&amp;$B484,'[5]产值及收款计划（2026）'!$A:$A&amp;'[5]产值及收款计划（2026）'!$B:$B,'[5]产值及收款计划（2026）'!V:V)</f>
        <v>20</v>
      </c>
      <c r="W484" s="256" cm="1">
        <f t="array" aca="1" ref="W484" ca="1">_xlfn.XLOOKUP($A484&amp;$B484,'[5]产值及收款计划（2026）'!$A:$A&amp;'[5]产值及收款计划（2026）'!$B:$B,'[5]产值及收款计划（2026）'!W:W)</f>
        <v>0</v>
      </c>
      <c r="X484" s="256" cm="1">
        <f t="array" aca="1" ref="X484" ca="1">_xlfn.XLOOKUP($A484&amp;$B484,'[5]产值及收款计划（2026）'!$A:$A&amp;'[5]产值及收款计划（2026）'!$B:$B,'[5]产值及收款计划（2026）'!X:X)</f>
        <v>0</v>
      </c>
      <c r="Y484" s="256" cm="1">
        <f t="array" aca="1" ref="Y484" ca="1">_xlfn.XLOOKUP($A484&amp;$B484,'[5]产值及收款计划（2026）'!$A:$A&amp;'[5]产值及收款计划（2026）'!$B:$B,'[5]产值及收款计划（2026）'!Y:Y)</f>
        <v>0</v>
      </c>
      <c r="Z484" s="256" cm="1">
        <f t="array" aca="1" ref="Z484" ca="1">_xlfn.XLOOKUP($A484&amp;$B484,'[5]产值及收款计划（2026）'!$A:$A&amp;'[5]产值及收款计划（2026）'!$B:$B,'[5]产值及收款计划（2026）'!Z:Z)</f>
        <v>0</v>
      </c>
      <c r="AA484" s="256" cm="1">
        <f t="array" aca="1" ref="AA484" ca="1">_xlfn.XLOOKUP($A484&amp;$B484,'[5]产值及收款计划（2026）'!$A:$A&amp;'[5]产值及收款计划（2026）'!$B:$B,'[5]产值及收款计划（2026）'!AA:AA)</f>
        <v>0</v>
      </c>
      <c r="AB484" s="256" cm="1">
        <f t="array" aca="1" ref="AB484" ca="1">_xlfn.XLOOKUP($A484&amp;$B484,'[5]产值及收款计划（2026）'!$A:$A&amp;'[5]产值及收款计划（2026）'!$B:$B,'[5]产值及收款计划（2026）'!AB:AB)</f>
        <v>0</v>
      </c>
      <c r="AC484" s="256" cm="1">
        <f t="array" aca="1" ref="AC484" ca="1">_xlfn.XLOOKUP($A484&amp;$B484,'[5]产值及收款计划（2026）'!$A:$A&amp;'[5]产值及收款计划（2026）'!$B:$B,'[5]产值及收款计划（2026）'!AC:AC)</f>
        <v>0</v>
      </c>
      <c r="AD484" s="256" cm="1">
        <f t="array" aca="1" ref="AD484" ca="1">_xlfn.XLOOKUP($A484&amp;$B484,'[5]产值及收款计划（2026）'!$A:$A&amp;'[5]产值及收款计划（2026）'!$B:$B,'[5]产值及收款计划（2026）'!AD:AD)</f>
        <v>0</v>
      </c>
      <c r="AE484" s="256" cm="1">
        <f t="array" aca="1" ref="AE484" ca="1">_xlfn.XLOOKUP($A484&amp;$B484,'[5]产值及收款计划（2026）'!$A:$A&amp;'[5]产值及收款计划（2026）'!$B:$B,'[5]产值及收款计划（2026）'!AE:AE)</f>
        <v>10</v>
      </c>
      <c r="AF484" s="256" cm="1">
        <f t="array" aca="1" ref="AF484" ca="1">_xlfn.XLOOKUP($A484&amp;$B484,'[5]产值及收款计划（2026）'!$A:$A&amp;'[5]产值及收款计划（2026）'!$B:$B,'[5]产值及收款计划（2026）'!AF:AF)</f>
        <v>0</v>
      </c>
      <c r="AG484" s="256" cm="1">
        <f t="array" aca="1" ref="AG484" ca="1">_xlfn.XLOOKUP($A484&amp;$B484,'[5]产值及收款计划（2026）'!$A:$A&amp;'[5]产值及收款计划（2026）'!$B:$B,'[5]产值及收款计划（2026）'!AG:AG)</f>
        <v>0</v>
      </c>
      <c r="AH484" s="256" cm="1">
        <f t="array" aca="1" ref="AH484" ca="1">_xlfn.XLOOKUP($A484&amp;$B484,'[5]产值及收款计划（2026）'!$A:$A&amp;'[5]产值及收款计划（2026）'!$B:$B,'[5]产值及收款计划（2026）'!AH:AH)</f>
        <v>0</v>
      </c>
      <c r="AI484" s="256" cm="1">
        <f t="array" aca="1" ref="AI484" ca="1">_xlfn.XLOOKUP($A484&amp;$B484,'[5]产值及收款计划（2026）'!$A:$A&amp;'[5]产值及收款计划（2026）'!$B:$B,'[5]产值及收款计划（2026）'!AI:AI)</f>
        <v>0</v>
      </c>
      <c r="AJ484" s="256" cm="1">
        <f t="array" aca="1" ref="AJ484" ca="1">_xlfn.XLOOKUP($A484&amp;$B484,'[5]产值及收款计划（2026）'!$A:$A&amp;'[5]产值及收款计划（2026）'!$B:$B,'[5]产值及收款计划（2026）'!AJ:AJ)</f>
        <v>0</v>
      </c>
      <c r="AK484" s="256" cm="1">
        <f t="array" aca="1" ref="AK484" ca="1">_xlfn.XLOOKUP($A484&amp;$B484,'[5]产值及收款计划（2026）'!$A:$A&amp;'[5]产值及收款计划（2026）'!$B:$B,'[5]产值及收款计划（2026）'!AK:AK)</f>
        <v>10</v>
      </c>
      <c r="AL484" s="256" cm="1">
        <f t="array" aca="1" ref="AL484" ca="1">_xlfn.XLOOKUP($A484&amp;$B484,'[5]产值及收款计划（2026）'!$A:$A&amp;'[5]产值及收款计划（2026）'!$B:$B,'[5]产值及收款计划（2026）'!AL:AL)</f>
        <v>0</v>
      </c>
      <c r="AM484" s="263" t="e" cm="1">
        <f t="array" aca="1" ref="AM484" ca="1">_xlfn.LET(_xlpm.勾选月份状态数组,TRANSPOSE('PPT(12-15页）-TOP10'!$A$3:$A$14),_xlpm.选择数据区,IF('PPT(12-15页）-TOP10'!$E$3="收款",$BA484:$BL484,$AA484:$AL484),SUM(_xlfn._xlws.FILTER(_xlpm.选择数据区,_xlpm.勾选月份状态数组,"")))</f>
        <v>#NAME?</v>
      </c>
      <c r="AN484" s="256" t="e" cm="1">
        <f t="array" aca="1" ref="AN484" ca="1">_xlfn.LET(_xlpm.勾选月份状态数组,TRANSPOSE('PPT(12-15页）-TOP10'!$A$3:$A$14),_xlpm.选择数据区,IF('PPT(12-15页）-TOP10'!$E$3="收款",$DA484:$DL484,$CA484:$CL484),SUM(_xlfn._xlws.FILTER(_xlpm.选择数据区,_xlpm.勾选月份状态数组,"")))</f>
        <v>#NAME?</v>
      </c>
      <c r="AO484" s="256">
        <f ca="1">SUM(CA484:CC484)+SUM(AD484:AL484)</f>
        <v>20</v>
      </c>
      <c r="AP484" s="256"/>
      <c r="AQ484" s="256"/>
      <c r="AR484" s="256"/>
      <c r="AS484" s="256" cm="1">
        <f t="array" aca="1" ref="AS484" ca="1">_xlfn.XLOOKUP($A484&amp;$B484,'[5]产值及收款计划（2026）'!$A:$A&amp;'[5]产值及收款计划（2026）'!$B:$B,'[5]产值及收款计划（2026）'!AS:AS)</f>
        <v>0</v>
      </c>
      <c r="AT484" s="256" cm="1">
        <f t="array" aca="1" ref="AT484" ca="1">_xlfn.XLOOKUP($A484&amp;$B484,'[5]产值及收款计划（2026）'!$A:$A&amp;'[5]产值及收款计划（2026）'!$B:$B,'[5]产值及收款计划（2026）'!AT:AT)</f>
        <v>0</v>
      </c>
      <c r="AU484" s="256" cm="1">
        <f t="array" aca="1" ref="AU484" ca="1">_xlfn.XLOOKUP($A484&amp;$B484,'[5]产值及收款计划（2026）'!$A:$A&amp;'[5]产值及收款计划（2026）'!$B:$B,'[5]产值及收款计划（2026）'!AU:AU)</f>
        <v>0</v>
      </c>
      <c r="AV484" s="256" cm="1">
        <f t="array" aca="1" ref="AV484" ca="1">_xlfn.XLOOKUP($A484&amp;$B484,'[5]产值及收款计划（2026）'!$A:$A&amp;'[5]产值及收款计划（2026）'!$B:$B,'[5]产值及收款计划（2026）'!AV:AV)</f>
        <v>0</v>
      </c>
      <c r="AW484" s="256" cm="1">
        <f t="array" aca="1" ref="AW484" ca="1">_xlfn.XLOOKUP($A484&amp;$B484,'[5]产值及收款计划（2026）'!$A:$A&amp;'[5]产值及收款计划（2026）'!$B:$B,'[5]产值及收款计划（2026）'!AW:AW)</f>
        <v>10</v>
      </c>
      <c r="AX484" s="256" cm="1">
        <f t="array" aca="1" ref="AX484" ca="1">_xlfn.XLOOKUP($A484&amp;$B484,'[5]产值及收款计划（2026）'!$A:$A&amp;'[5]产值及收款计划（2026）'!$B:$B,'[5]产值及收款计划（2026）'!AX:AX)</f>
        <v>0</v>
      </c>
      <c r="AY484" s="256" cm="1">
        <f t="array" aca="1" ref="AY484" ca="1">_xlfn.XLOOKUP($A484&amp;$B484,'[5]产值及收款计划（2026）'!$A:$A&amp;'[5]产值及收款计划（2026）'!$B:$B,'[5]产值及收款计划（2026）'!AY:AY)</f>
        <v>40</v>
      </c>
      <c r="AZ484" s="256" cm="1">
        <f t="array" aca="1" ref="AZ484" ca="1">_xlfn.XLOOKUP($A484&amp;$B484,'[5]产值及收款计划（2026）'!$A:$A&amp;'[5]产值及收款计划（2026）'!$B:$B,'[5]产值及收款计划（2026）'!AZ:AZ)</f>
        <v>20</v>
      </c>
      <c r="BA484" s="256" cm="1">
        <f t="array" aca="1" ref="BA484" ca="1">_xlfn.XLOOKUP($A484&amp;$B484,'[5]产值及收款计划（2026）'!$A:$A&amp;'[5]产值及收款计划（2026）'!$B:$B,'[5]产值及收款计划（2026）'!BA:BA)</f>
        <v>10</v>
      </c>
      <c r="BB484" s="256" cm="1">
        <f t="array" aca="1" ref="BB484" ca="1">_xlfn.XLOOKUP($A484&amp;$B484,'[5]产值及收款计划（2026）'!$A:$A&amp;'[5]产值及收款计划（2026）'!$B:$B,'[5]产值及收款计划（2026）'!BB:BB)</f>
        <v>0</v>
      </c>
      <c r="BC484" s="256" cm="1">
        <f t="array" aca="1" ref="BC484" ca="1">_xlfn.XLOOKUP($A484&amp;$B484,'[5]产值及收款计划（2026）'!$A:$A&amp;'[5]产值及收款计划（2026）'!$B:$B,'[5]产值及收款计划（2026）'!BC:BC)</f>
        <v>0</v>
      </c>
      <c r="BD484" s="256" cm="1">
        <f t="array" aca="1" ref="BD484" ca="1">_xlfn.XLOOKUP($A484&amp;$B484,'[5]产值及收款计划（2026）'!$A:$A&amp;'[5]产值及收款计划（2026）'!$B:$B,'[5]产值及收款计划（2026）'!BD:BD)</f>
        <v>0</v>
      </c>
      <c r="BE484" s="256" cm="1">
        <f t="array" aca="1" ref="BE484" ca="1">_xlfn.XLOOKUP($A484&amp;$B484,'[5]产值及收款计划（2026）'!$A:$A&amp;'[5]产值及收款计划（2026）'!$B:$B,'[5]产值及收款计划（2026）'!BE:BE)</f>
        <v>20</v>
      </c>
      <c r="BF484" s="256" cm="1">
        <f t="array" aca="1" ref="BF484" ca="1">_xlfn.XLOOKUP($A484&amp;$B484,'[5]产值及收款计划（2026）'!$A:$A&amp;'[5]产值及收款计划（2026）'!$B:$B,'[5]产值及收款计划（2026）'!BF:BF)</f>
        <v>0</v>
      </c>
      <c r="BG484" s="256" cm="1">
        <f t="array" aca="1" ref="BG484" ca="1">_xlfn.XLOOKUP($A484&amp;$B484,'[5]产值及收款计划（2026）'!$A:$A&amp;'[5]产值及收款计划（2026）'!$B:$B,'[5]产值及收款计划（2026）'!BG:BG)</f>
        <v>0</v>
      </c>
      <c r="BH484" s="256" cm="1">
        <f t="array" aca="1" ref="BH484" ca="1">_xlfn.XLOOKUP($A484&amp;$B484,'[5]产值及收款计划（2026）'!$A:$A&amp;'[5]产值及收款计划（2026）'!$B:$B,'[5]产值及收款计划（2026）'!BH:BH)</f>
        <v>0</v>
      </c>
      <c r="BI484" s="256" cm="1">
        <f t="array" aca="1" ref="BI484" ca="1">_xlfn.XLOOKUP($A484&amp;$B484,'[5]产值及收款计划（2026）'!$A:$A&amp;'[5]产值及收款计划（2026）'!$B:$B,'[5]产值及收款计划（2026）'!BI:BI)</f>
        <v>0</v>
      </c>
      <c r="BJ484" s="256" cm="1">
        <f t="array" aca="1" ref="BJ484" ca="1">_xlfn.XLOOKUP($A484&amp;$B484,'[5]产值及收款计划（2026）'!$A:$A&amp;'[5]产值及收款计划（2026）'!$B:$B,'[5]产值及收款计划（2026）'!BJ:BJ)</f>
        <v>0</v>
      </c>
      <c r="BK484" s="256" cm="1">
        <f t="array" aca="1" ref="BK484" ca="1">_xlfn.XLOOKUP($A484&amp;$B484,'[5]产值及收款计划（2026）'!$A:$A&amp;'[5]产值及收款计划（2026）'!$B:$B,'[5]产值及收款计划（2026）'!BK:BK)</f>
        <v>0</v>
      </c>
      <c r="BL484" s="256" cm="1">
        <f t="array" aca="1" ref="BL484" ca="1">_xlfn.XLOOKUP($A484&amp;$B484,'[5]产值及收款计划（2026）'!$A:$A&amp;'[5]产值及收款计划（2026）'!$B:$B,'[5]产值及收款计划（2026）'!BL:BL)</f>
        <v>20</v>
      </c>
      <c r="BM484" s="256"/>
      <c r="BN484" s="256"/>
      <c r="BO484" s="256"/>
      <c r="BP484" s="256"/>
      <c r="BQ484" s="255" t="str" cm="1">
        <f t="array" aca="1" ref="BQ484" ca="1">_xlfn.XLOOKUP($A484&amp;$B484,'[5]产值及收款计划（2026）'!$A:$A&amp;'[5]产值及收款计划（2026）'!$B:$B,'[5]产值及收款计划（2026）'!BQ:BQ)</f>
        <v>五洲工程顾问集团有限公司</v>
      </c>
      <c r="BR484" s="256" t="str" cm="1">
        <f t="array" aca="1" ref="BR484" ca="1">_xlfn.XLOOKUP($A484&amp;$B484,'[5]产值及收款计划（2026）'!$A:$A&amp;'[5]产值及收款计划（2026）'!$B:$B,'[5]产值及收款计划（2026）'!BR:BR)</f>
        <v>业主财务系统跟新，重新走付款申请。</v>
      </c>
      <c r="CA484" s="256" cm="1">
        <f t="array" aca="1" ref="CA484" ca="1">_xlfn.XLOOKUP($A484&amp;$B484,'[5]产值及收款计划（2026）'!$A:$A&amp;'[5]产值及收款计划（2026）'!$B:$B,'[5]产值及收款计划（2026）'!CA:CA)</f>
        <v>0</v>
      </c>
      <c r="CB484" s="256" cm="1">
        <f t="array" aca="1" ref="CB484" ca="1">_xlfn.XLOOKUP($A484&amp;$B484,'[5]产值及收款计划（2026）'!$A:$A&amp;'[5]产值及收款计划（2026）'!$B:$B,'[5]产值及收款计划（2026）'!CB:CB)</f>
        <v>0</v>
      </c>
      <c r="CC484" s="256" cm="1">
        <f t="array" aca="1" ref="CC484" ca="1">_xlfn.XLOOKUP($A484&amp;$B484,'[5]产值及收款计划（2026）'!$A:$A&amp;'[5]产值及收款计划（2026）'!$B:$B,'[5]产值及收款计划（2026）'!CC:CC)</f>
        <v>0</v>
      </c>
      <c r="CD484" s="256" cm="1">
        <f t="array" aca="1" ref="CD484" ca="1">_xlfn.XLOOKUP($A484&amp;$B484,'[5]产值及收款计划（2026）'!$A:$A&amp;'[5]产值及收款计划（2026）'!$B:$B,'[5]产值及收款计划（2026）'!CD:CD)</f>
        <v>0</v>
      </c>
      <c r="CE484" s="256" cm="1">
        <f t="array" aca="1" ref="CE484" ca="1">_xlfn.XLOOKUP($A484&amp;$B484,'[5]产值及收款计划（2026）'!$A:$A&amp;'[5]产值及收款计划（2026）'!$B:$B,'[5]产值及收款计划（2026）'!CE:CE)</f>
        <v>0</v>
      </c>
      <c r="CF484" s="256" cm="1">
        <f t="array" aca="1" ref="CF484" ca="1">_xlfn.XLOOKUP($A484&amp;$B484,'[5]产值及收款计划（2026）'!$A:$A&amp;'[5]产值及收款计划（2026）'!$B:$B,'[5]产值及收款计划（2026）'!CF:CF)</f>
        <v>0</v>
      </c>
      <c r="CG484" s="256" cm="1">
        <f t="array" aca="1" ref="CG484" ca="1">_xlfn.XLOOKUP($A484&amp;$B484,'[5]产值及收款计划（2026）'!$A:$A&amp;'[5]产值及收款计划（2026）'!$B:$B,'[5]产值及收款计划（2026）'!CG:CG)</f>
        <v>0</v>
      </c>
      <c r="CH484" s="256" cm="1">
        <f t="array" aca="1" ref="CH484" ca="1">_xlfn.XLOOKUP($A484&amp;$B484,'[5]产值及收款计划（2026）'!$A:$A&amp;'[5]产值及收款计划（2026）'!$B:$B,'[5]产值及收款计划（2026）'!CH:CH)</f>
        <v>0</v>
      </c>
      <c r="CI484" s="256" cm="1">
        <f t="array" aca="1" ref="CI484" ca="1">_xlfn.XLOOKUP($A484&amp;$B484,'[5]产值及收款计划（2026）'!$A:$A&amp;'[5]产值及收款计划（2026）'!$B:$B,'[5]产值及收款计划（2026）'!CI:CI)</f>
        <v>0</v>
      </c>
      <c r="CJ484" s="256" cm="1">
        <f t="array" aca="1" ref="CJ484" ca="1">_xlfn.XLOOKUP($A484&amp;$B484,'[5]产值及收款计划（2026）'!$A:$A&amp;'[5]产值及收款计划（2026）'!$B:$B,'[5]产值及收款计划（2026）'!CJ:CJ)</f>
        <v>0</v>
      </c>
      <c r="CK484" s="256" cm="1">
        <f t="array" aca="1" ref="CK484" ca="1">_xlfn.XLOOKUP($A484&amp;$B484,'[5]产值及收款计划（2026）'!$A:$A&amp;'[5]产值及收款计划（2026）'!$B:$B,'[5]产值及收款计划（2026）'!CK:CK)</f>
        <v>0</v>
      </c>
      <c r="CL484" s="256" cm="1">
        <f t="array" aca="1" ref="CL484" ca="1">_xlfn.XLOOKUP($A484&amp;$B484,'[5]产值及收款计划（2026）'!$A:$A&amp;'[5]产值及收款计划（2026）'!$B:$B,'[5]产值及收款计划（2026）'!CL:CL)</f>
        <v>0</v>
      </c>
      <c r="DA484" s="256" cm="1">
        <f t="array" aca="1" ref="DA484" ca="1">_xlfn.XLOOKUP($A484&amp;$B484,'[5]产值及收款计划（2026）'!$A:$A&amp;'[5]产值及收款计划（2026）'!$B:$B,'[5]产值及收款计划（2026）'!DA:DA)</f>
        <v>0</v>
      </c>
      <c r="DB484" s="256" cm="1">
        <f t="array" aca="1" ref="DB484" ca="1">_xlfn.XLOOKUP($A484&amp;$B484,'[5]产值及收款计划（2026）'!$A:$A&amp;'[5]产值及收款计划（2026）'!$B:$B,'[5]产值及收款计划（2026）'!DB:DB)</f>
        <v>0</v>
      </c>
      <c r="DC484" s="256" cm="1">
        <f t="array" aca="1" ref="DC484" ca="1">_xlfn.XLOOKUP($A484&amp;$B484,'[5]产值及收款计划（2026）'!$A:$A&amp;'[5]产值及收款计划（2026）'!$B:$B,'[5]产值及收款计划（2026）'!DC:DC)</f>
        <v>0</v>
      </c>
      <c r="DD484" s="256" cm="1">
        <f t="array" aca="1" ref="DD484" ca="1">_xlfn.XLOOKUP($A484&amp;$B484,'[5]产值及收款计划（2026）'!$A:$A&amp;'[5]产值及收款计划（2026）'!$B:$B,'[5]产值及收款计划（2026）'!DD:DD)</f>
        <v>0</v>
      </c>
      <c r="DE484" s="256" cm="1">
        <f t="array" aca="1" ref="DE484" ca="1">_xlfn.XLOOKUP($A484&amp;$B484,'[5]产值及收款计划（2026）'!$A:$A&amp;'[5]产值及收款计划（2026）'!$B:$B,'[5]产值及收款计划（2026）'!DE:DE)</f>
        <v>0</v>
      </c>
      <c r="DF484" s="256" cm="1">
        <f t="array" aca="1" ref="DF484" ca="1">_xlfn.XLOOKUP($A484&amp;$B484,'[5]产值及收款计划（2026）'!$A:$A&amp;'[5]产值及收款计划（2026）'!$B:$B,'[5]产值及收款计划（2026）'!DF:DF)</f>
        <v>0</v>
      </c>
      <c r="DG484" s="256" cm="1">
        <f t="array" aca="1" ref="DG484" ca="1">_xlfn.XLOOKUP($A484&amp;$B484,'[5]产值及收款计划（2026）'!$A:$A&amp;'[5]产值及收款计划（2026）'!$B:$B,'[5]产值及收款计划（2026）'!DG:DG)</f>
        <v>0</v>
      </c>
      <c r="DH484" s="256" cm="1">
        <f t="array" aca="1" ref="DH484" ca="1">_xlfn.XLOOKUP($A484&amp;$B484,'[5]产值及收款计划（2026）'!$A:$A&amp;'[5]产值及收款计划（2026）'!$B:$B,'[5]产值及收款计划（2026）'!DH:DH)</f>
        <v>0</v>
      </c>
      <c r="DI484" s="256" cm="1">
        <f t="array" aca="1" ref="DI484" ca="1">_xlfn.XLOOKUP($A484&amp;$B484,'[5]产值及收款计划（2026）'!$A:$A&amp;'[5]产值及收款计划（2026）'!$B:$B,'[5]产值及收款计划（2026）'!DI:DI)</f>
        <v>0</v>
      </c>
      <c r="DJ484" s="256" cm="1">
        <f t="array" aca="1" ref="DJ484" ca="1">_xlfn.XLOOKUP($A484&amp;$B484,'[5]产值及收款计划（2026）'!$A:$A&amp;'[5]产值及收款计划（2026）'!$B:$B,'[5]产值及收款计划（2026）'!DJ:DJ)</f>
        <v>0</v>
      </c>
      <c r="DK484" s="256" cm="1">
        <f t="array" aca="1" ref="DK484" ca="1">_xlfn.XLOOKUP($A484&amp;$B484,'[5]产值及收款计划（2026）'!$A:$A&amp;'[5]产值及收款计划（2026）'!$B:$B,'[5]产值及收款计划（2026）'!DK:DK)</f>
        <v>0</v>
      </c>
      <c r="DL484" s="256" cm="1">
        <f t="array" aca="1" ref="DL484" ca="1">_xlfn.XLOOKUP($A484&amp;$B484,'[5]产值及收款计划（2026）'!$A:$A&amp;'[5]产值及收款计划（2026）'!$B:$B,'[5]产值及收款计划（2026）'!DL:DL)</f>
        <v>0</v>
      </c>
      <c r="DM484" s="264"/>
      <c r="DN484" s="250"/>
    </row>
    <row r="485" spans="1:118" ht="40.5" x14ac:dyDescent="0.15">
      <c r="A485" s="254">
        <f t="shared" ca="1" si="25"/>
        <v>64</v>
      </c>
      <c r="B485" s="254" t="s">
        <v>29</v>
      </c>
      <c r="C485" s="255" t="str" cm="1">
        <f t="array" aca="1" ref="C485" ca="1">_xlfn.XLOOKUP($A485&amp;$B485,'[5]产值及收款计划（2026）'!$A:$A&amp;'[5]产值及收款计划（2026）'!$B:$B,'[5]产值及收款计划（2026）'!C:C)</f>
        <v>ZHT2024090300104</v>
      </c>
      <c r="D485" s="255" t="str" cm="1">
        <f t="array" aca="1" ref="D485" ca="1">_xlfn.XLOOKUP($A485&amp;$B485,'[5]产值及收款计划（2026）'!$A:$A&amp;'[5]产值及收款计划（2026）'!$B:$B,'[5]产值及收款计划（2026）'!D:D)</f>
        <v>深圳市人民医院宝安医院项目基于BIM的数字化管理咨询服务合同</v>
      </c>
      <c r="E485" s="256" cm="1">
        <f t="array" aca="1" ref="E485" ca="1">_xlfn.XLOOKUP($A485&amp;$B485,'[5]产值及收款计划（2026）'!$A:$A&amp;'[5]产值及收款计划（2026）'!$B:$B,'[5]产值及收款计划（2026）'!E:E)</f>
        <v>330</v>
      </c>
      <c r="F485" s="256" cm="1">
        <f t="array" aca="1" ref="F485" ca="1">_xlfn.XLOOKUP($A485&amp;$B485,'[5]产值及收款计划（2026）'!$A:$A&amp;'[5]产值及收款计划（2026）'!$B:$B,'[5]产值及收款计划（2026）'!F:F)</f>
        <v>330</v>
      </c>
      <c r="G485" s="256" cm="1">
        <f t="array" aca="1" ref="G485" ca="1">_xlfn.XLOOKUP($A485&amp;$B485,'[5]产值及收款计划（2026）'!$A:$A&amp;'[5]产值及收款计划（2026）'!$B:$B,'[5]产值及收款计划（2026）'!G:G)</f>
        <v>330</v>
      </c>
      <c r="H485" s="256" cm="1">
        <f t="array" aca="1" ref="H485" ca="1">_xlfn.XLOOKUP($A485&amp;$B485,'[5]产值及收款计划（2026）'!$A:$A&amp;'[5]产值及收款计划（2026）'!$B:$B,'[5]产值及收款计划（2026）'!H:H)</f>
        <v>195</v>
      </c>
      <c r="I485" s="257" cm="1">
        <f t="array" aca="1" ref="I485" ca="1">_xlfn.XLOOKUP($A485&amp;$B485,'[5]产值及收款计划（2026）'!$A:$A&amp;'[5]产值及收款计划（2026）'!$B:$B,'[5]产值及收款计划（2026）'!I:I)</f>
        <v>0.59090909090909105</v>
      </c>
      <c r="J485" s="256" cm="1">
        <f t="array" aca="1" ref="J485" ca="1">_xlfn.XLOOKUP($A485&amp;$B485,'[5]产值及收款计划（2026）'!$A:$A&amp;'[5]产值及收款计划（2026）'!$B:$B,'[5]产值及收款计划（2026）'!J:J)</f>
        <v>0.06</v>
      </c>
      <c r="K485" s="256" cm="1">
        <f t="array" aca="1" ref="K485" ca="1">_xlfn.XLOOKUP($A485&amp;$B485,'[5]产值及收款计划（2026）'!$A:$A&amp;'[5]产值及收款计划（2026）'!$B:$B,'[5]产值及收款计划（2026）'!K:K)</f>
        <v>0</v>
      </c>
      <c r="L485" s="256" cm="1">
        <f t="array" aca="1" ref="L485" ca="1">_xlfn.XLOOKUP($A485&amp;$B485,'[5]产值及收款计划（2026）'!$A:$A&amp;'[5]产值及收款计划（2026）'!$B:$B,'[5]产值及收款计划（2026）'!L:L)</f>
        <v>0</v>
      </c>
      <c r="M485" s="256" t="str" cm="1">
        <f t="array" aca="1" ref="M485" ca="1">_xlfn.XLOOKUP($A485&amp;$B485,'[5]产值及收款计划（2026）'!$A:$A&amp;'[5]产值及收款计划（2026）'!$B:$B,'[5]产值及收款计划（2026）'!M:M)</f>
        <v>主导</v>
      </c>
      <c r="N485" s="256" t="str" cm="1">
        <f t="array" aca="1" ref="N485" ca="1">_xlfn.XLOOKUP($A485&amp;$B485,'[5]产值及收款计划（2026）'!$A:$A&amp;'[5]产值及收款计划（2026）'!$B:$B,'[5]产值及收款计划（2026）'!N:N)</f>
        <v>明艳丽团队</v>
      </c>
      <c r="O485" s="256" t="str" cm="1">
        <f t="array" aca="1" ref="O485" ca="1">_xlfn.XLOOKUP($A485&amp;$B485,'[5]产值及收款计划（2026）'!$A:$A&amp;'[5]产值及收款计划（2026）'!$B:$B,'[5]产值及收款计划（2026）'!O:O)</f>
        <v>武东波</v>
      </c>
      <c r="P485" s="255" t="str" cm="1">
        <f t="array" aca="1" ref="P485" ca="1">_xlfn.XLOOKUP($A485&amp;$B485,'[5]产值及收款计划（2026）'!$A:$A&amp;'[5]产值及收款计划（2026）'!$B:$B,'[5]产值及收款计划（2026）'!P:P)</f>
        <v>在建</v>
      </c>
      <c r="Q485" s="256" cm="1">
        <f t="array" aca="1" ref="Q485" ca="1">_xlfn.XLOOKUP($A485&amp;$B485,'[5]产值及收款计划（2026）'!$A:$A&amp;'[5]产值及收款计划（2026）'!$B:$B,'[5]产值及收款计划（2026）'!Q:Q)</f>
        <v>0</v>
      </c>
      <c r="R485" s="256" cm="1">
        <f t="array" aca="1" ref="R485" ca="1">_xlfn.XLOOKUP($A485&amp;$B485,'[5]产值及收款计划（2026）'!$A:$A&amp;'[5]产值及收款计划（2026）'!$B:$B,'[5]产值及收款计划（2026）'!R:R)</f>
        <v>0</v>
      </c>
      <c r="S485" s="256" cm="1">
        <f t="array" aca="1" ref="S485" ca="1">_xlfn.XLOOKUP($A485&amp;$B485,'[5]产值及收款计划（2026）'!$A:$A&amp;'[5]产值及收款计划（2026）'!$B:$B,'[5]产值及收款计划（2026）'!S:S)</f>
        <v>0</v>
      </c>
      <c r="T485" s="256" cm="1">
        <f t="array" aca="1" ref="T485" ca="1">_xlfn.XLOOKUP($A485&amp;$B485,'[5]产值及收款计划（2026）'!$A:$A&amp;'[5]产值及收款计划（2026）'!$B:$B,'[5]产值及收款计划（2026）'!T:T)</f>
        <v>240</v>
      </c>
      <c r="U485" s="256" cm="1">
        <f t="array" aca="1" ref="U485" ca="1">_xlfn.XLOOKUP($A485&amp;$B485,'[5]产值及收款计划（2026）'!$A:$A&amp;'[5]产值及收款计划（2026）'!$B:$B,'[5]产值及收款计划（2026）'!U:U)</f>
        <v>0</v>
      </c>
      <c r="V485" s="256" cm="1">
        <f t="array" aca="1" ref="V485" ca="1">_xlfn.XLOOKUP($A485&amp;$B485,'[5]产值及收款计划（2026）'!$A:$A&amp;'[5]产值及收款计划（2026）'!$B:$B,'[5]产值及收款计划（2026）'!V:V)</f>
        <v>90</v>
      </c>
      <c r="W485" s="256" cm="1">
        <f t="array" aca="1" ref="W485" ca="1">_xlfn.XLOOKUP($A485&amp;$B485,'[5]产值及收款计划（2026）'!$A:$A&amp;'[5]产值及收款计划（2026）'!$B:$B,'[5]产值及收款计划（2026）'!W:W)</f>
        <v>0</v>
      </c>
      <c r="X485" s="256" cm="1">
        <f t="array" aca="1" ref="X485" ca="1">_xlfn.XLOOKUP($A485&amp;$B485,'[5]产值及收款计划（2026）'!$A:$A&amp;'[5]产值及收款计划（2026）'!$B:$B,'[5]产值及收款计划（2026）'!X:X)</f>
        <v>0</v>
      </c>
      <c r="Y485" s="256" cm="1">
        <f t="array" aca="1" ref="Y485" ca="1">_xlfn.XLOOKUP($A485&amp;$B485,'[5]产值及收款计划（2026）'!$A:$A&amp;'[5]产值及收款计划（2026）'!$B:$B,'[5]产值及收款计划（2026）'!Y:Y)</f>
        <v>0</v>
      </c>
      <c r="Z485" s="256" cm="1">
        <f t="array" aca="1" ref="Z485" ca="1">_xlfn.XLOOKUP($A485&amp;$B485,'[5]产值及收款计划（2026）'!$A:$A&amp;'[5]产值及收款计划（2026）'!$B:$B,'[5]产值及收款计划（2026）'!Z:Z)</f>
        <v>0</v>
      </c>
      <c r="AA485" s="256" cm="1">
        <f t="array" aca="1" ref="AA485" ca="1">_xlfn.XLOOKUP($A485&amp;$B485,'[5]产值及收款计划（2026）'!$A:$A&amp;'[5]产值及收款计划（2026）'!$B:$B,'[5]产值及收款计划（2026）'!AA:AA)</f>
        <v>0</v>
      </c>
      <c r="AB485" s="256" cm="1">
        <f t="array" aca="1" ref="AB485" ca="1">_xlfn.XLOOKUP($A485&amp;$B485,'[5]产值及收款计划（2026）'!$A:$A&amp;'[5]产值及收款计划（2026）'!$B:$B,'[5]产值及收款计划（2026）'!AB:AB)</f>
        <v>0</v>
      </c>
      <c r="AC485" s="256" cm="1">
        <f t="array" aca="1" ref="AC485" ca="1">_xlfn.XLOOKUP($A485&amp;$B485,'[5]产值及收款计划（2026）'!$A:$A&amp;'[5]产值及收款计划（2026）'!$B:$B,'[5]产值及收款计划（2026）'!AC:AC)</f>
        <v>0</v>
      </c>
      <c r="AD485" s="256" cm="1">
        <f t="array" aca="1" ref="AD485" ca="1">_xlfn.XLOOKUP($A485&amp;$B485,'[5]产值及收款计划（2026）'!$A:$A&amp;'[5]产值及收款计划（2026）'!$B:$B,'[5]产值及收款计划（2026）'!AD:AD)</f>
        <v>0</v>
      </c>
      <c r="AE485" s="256" cm="1">
        <f t="array" aca="1" ref="AE485" ca="1">_xlfn.XLOOKUP($A485&amp;$B485,'[5]产值及收款计划（2026）'!$A:$A&amp;'[5]产值及收款计划（2026）'!$B:$B,'[5]产值及收款计划（2026）'!AE:AE)</f>
        <v>30</v>
      </c>
      <c r="AF485" s="256" cm="1">
        <f t="array" aca="1" ref="AF485" ca="1">_xlfn.XLOOKUP($A485&amp;$B485,'[5]产值及收款计划（2026）'!$A:$A&amp;'[5]产值及收款计划（2026）'!$B:$B,'[5]产值及收款计划（2026）'!AF:AF)</f>
        <v>0</v>
      </c>
      <c r="AG485" s="256" cm="1">
        <f t="array" aca="1" ref="AG485" ca="1">_xlfn.XLOOKUP($A485&amp;$B485,'[5]产值及收款计划（2026）'!$A:$A&amp;'[5]产值及收款计划（2026）'!$B:$B,'[5]产值及收款计划（2026）'!AG:AG)</f>
        <v>0</v>
      </c>
      <c r="AH485" s="256" cm="1">
        <f t="array" aca="1" ref="AH485" ca="1">_xlfn.XLOOKUP($A485&amp;$B485,'[5]产值及收款计划（2026）'!$A:$A&amp;'[5]产值及收款计划（2026）'!$B:$B,'[5]产值及收款计划（2026）'!AH:AH)</f>
        <v>0</v>
      </c>
      <c r="AI485" s="256" cm="1">
        <f t="array" aca="1" ref="AI485" ca="1">_xlfn.XLOOKUP($A485&amp;$B485,'[5]产值及收款计划（2026）'!$A:$A&amp;'[5]产值及收款计划（2026）'!$B:$B,'[5]产值及收款计划（2026）'!AI:AI)</f>
        <v>0</v>
      </c>
      <c r="AJ485" s="256" cm="1">
        <f t="array" aca="1" ref="AJ485" ca="1">_xlfn.XLOOKUP($A485&amp;$B485,'[5]产值及收款计划（2026）'!$A:$A&amp;'[5]产值及收款计划（2026）'!$B:$B,'[5]产值及收款计划（2026）'!AJ:AJ)</f>
        <v>0</v>
      </c>
      <c r="AK485" s="256" cm="1">
        <f t="array" aca="1" ref="AK485" ca="1">_xlfn.XLOOKUP($A485&amp;$B485,'[5]产值及收款计划（2026）'!$A:$A&amp;'[5]产值及收款计划（2026）'!$B:$B,'[5]产值及收款计划（2026）'!AK:AK)</f>
        <v>30</v>
      </c>
      <c r="AL485" s="256" cm="1">
        <f t="array" aca="1" ref="AL485" ca="1">_xlfn.XLOOKUP($A485&amp;$B485,'[5]产值及收款计划（2026）'!$A:$A&amp;'[5]产值及收款计划（2026）'!$B:$B,'[5]产值及收款计划（2026）'!AL:AL)</f>
        <v>0</v>
      </c>
      <c r="AM485" s="263" t="e" cm="1">
        <f t="array" aca="1" ref="AM485" ca="1">_xlfn.LET(_xlpm.勾选月份状态数组,TRANSPOSE('PPT(12-15页）-TOP10'!$A$3:$A$14),_xlpm.选择数据区,IF('PPT(12-15页）-TOP10'!$E$3="收款",$BA485:$BL485,$AA485:$AL485),SUM(_xlfn._xlws.FILTER(_xlpm.选择数据区,_xlpm.勾选月份状态数组,"")))</f>
        <v>#NAME?</v>
      </c>
      <c r="AN485" s="256" t="e" cm="1">
        <f t="array" aca="1" ref="AN485" ca="1">_xlfn.LET(_xlpm.勾选月份状态数组,TRANSPOSE('PPT(12-15页）-TOP10'!$A$3:$A$14),_xlpm.选择数据区,IF('PPT(12-15页）-TOP10'!$E$3="收款",$DA485:$DL485,$CA485:$CL485),SUM(_xlfn._xlws.FILTER(_xlpm.选择数据区,_xlpm.勾选月份状态数组,"")))</f>
        <v>#NAME?</v>
      </c>
      <c r="AO485" s="256">
        <f ca="1">SUM(CA485:CC485)+SUM(AD485:AL485)</f>
        <v>60</v>
      </c>
      <c r="AP485" s="256"/>
      <c r="AQ485" s="256"/>
      <c r="AR485" s="256"/>
      <c r="AS485" s="256" cm="1">
        <f t="array" aca="1" ref="AS485" ca="1">_xlfn.XLOOKUP($A485&amp;$B485,'[5]产值及收款计划（2026）'!$A:$A&amp;'[5]产值及收款计划（2026）'!$B:$B,'[5]产值及收款计划（2026）'!AS:AS)</f>
        <v>0</v>
      </c>
      <c r="AT485" s="256" cm="1">
        <f t="array" aca="1" ref="AT485" ca="1">_xlfn.XLOOKUP($A485&amp;$B485,'[5]产值及收款计划（2026）'!$A:$A&amp;'[5]产值及收款计划（2026）'!$B:$B,'[5]产值及收款计划（2026）'!AT:AT)</f>
        <v>0</v>
      </c>
      <c r="AU485" s="256" cm="1">
        <f t="array" aca="1" ref="AU485" ca="1">_xlfn.XLOOKUP($A485&amp;$B485,'[5]产值及收款计划（2026）'!$A:$A&amp;'[5]产值及收款计划（2026）'!$B:$B,'[5]产值及收款计划（2026）'!AU:AU)</f>
        <v>0</v>
      </c>
      <c r="AV485" s="256" cm="1">
        <f t="array" aca="1" ref="AV485" ca="1">_xlfn.XLOOKUP($A485&amp;$B485,'[5]产值及收款计划（2026）'!$A:$A&amp;'[5]产值及收款计划（2026）'!$B:$B,'[5]产值及收款计划（2026）'!AV:AV)</f>
        <v>0</v>
      </c>
      <c r="AW485" s="256" cm="1">
        <f t="array" aca="1" ref="AW485" ca="1">_xlfn.XLOOKUP($A485&amp;$B485,'[5]产值及收款计划（2026）'!$A:$A&amp;'[5]产值及收款计划（2026）'!$B:$B,'[5]产值及收款计划（2026）'!AW:AW)</f>
        <v>0</v>
      </c>
      <c r="AX485" s="256" cm="1">
        <f t="array" aca="1" ref="AX485" ca="1">_xlfn.XLOOKUP($A485&amp;$B485,'[5]产值及收款计划（2026）'!$A:$A&amp;'[5]产值及收款计划（2026）'!$B:$B,'[5]产值及收款计划（2026）'!AX:AX)</f>
        <v>0</v>
      </c>
      <c r="AY485" s="256" cm="1">
        <f t="array" aca="1" ref="AY485" ca="1">_xlfn.XLOOKUP($A485&amp;$B485,'[5]产值及收款计划（2026）'!$A:$A&amp;'[5]产值及收款计划（2026）'!$B:$B,'[5]产值及收款计划（2026）'!AY:AY)</f>
        <v>330</v>
      </c>
      <c r="AZ485" s="256" cm="1">
        <f t="array" aca="1" ref="AZ485" ca="1">_xlfn.XLOOKUP($A485&amp;$B485,'[5]产值及收款计划（2026）'!$A:$A&amp;'[5]产值及收款计划（2026）'!$B:$B,'[5]产值及收款计划（2026）'!AZ:AZ)</f>
        <v>240</v>
      </c>
      <c r="BA485" s="256" cm="1">
        <f t="array" aca="1" ref="BA485" ca="1">_xlfn.XLOOKUP($A485&amp;$B485,'[5]产值及收款计划（2026）'!$A:$A&amp;'[5]产值及收款计划（2026）'!$B:$B,'[5]产值及收款计划（2026）'!BA:BA)</f>
        <v>135</v>
      </c>
      <c r="BB485" s="256" cm="1">
        <f t="array" aca="1" ref="BB485" ca="1">_xlfn.XLOOKUP($A485&amp;$B485,'[5]产值及收款计划（2026）'!$A:$A&amp;'[5]产值及收款计划（2026）'!$B:$B,'[5]产值及收款计划（2026）'!BB:BB)</f>
        <v>0</v>
      </c>
      <c r="BC485" s="256" cm="1">
        <f t="array" aca="1" ref="BC485" ca="1">_xlfn.XLOOKUP($A485&amp;$B485,'[5]产值及收款计划（2026）'!$A:$A&amp;'[5]产值及收款计划（2026）'!$B:$B,'[5]产值及收款计划（2026）'!BC:BC)</f>
        <v>0</v>
      </c>
      <c r="BD485" s="256" cm="1">
        <f t="array" aca="1" ref="BD485" ca="1">_xlfn.XLOOKUP($A485&amp;$B485,'[5]产值及收款计划（2026）'!$A:$A&amp;'[5]产值及收款计划（2026）'!$B:$B,'[5]产值及收款计划（2026）'!BD:BD)</f>
        <v>0</v>
      </c>
      <c r="BE485" s="256" cm="1">
        <f t="array" aca="1" ref="BE485" ca="1">_xlfn.XLOOKUP($A485&amp;$B485,'[5]产值及收款计划（2026）'!$A:$A&amp;'[5]产值及收款计划（2026）'!$B:$B,'[5]产值及收款计划（2026）'!BE:BE)</f>
        <v>210</v>
      </c>
      <c r="BF485" s="256" cm="1">
        <f t="array" aca="1" ref="BF485" ca="1">_xlfn.XLOOKUP($A485&amp;$B485,'[5]产值及收款计划（2026）'!$A:$A&amp;'[5]产值及收款计划（2026）'!$B:$B,'[5]产值及收款计划（2026）'!BF:BF)</f>
        <v>0</v>
      </c>
      <c r="BG485" s="256" cm="1">
        <f t="array" aca="1" ref="BG485" ca="1">_xlfn.XLOOKUP($A485&amp;$B485,'[5]产值及收款计划（2026）'!$A:$A&amp;'[5]产值及收款计划（2026）'!$B:$B,'[5]产值及收款计划（2026）'!BG:BG)</f>
        <v>0</v>
      </c>
      <c r="BH485" s="256" cm="1">
        <f t="array" aca="1" ref="BH485" ca="1">_xlfn.XLOOKUP($A485&amp;$B485,'[5]产值及收款计划（2026）'!$A:$A&amp;'[5]产值及收款计划（2026）'!$B:$B,'[5]产值及收款计划（2026）'!BH:BH)</f>
        <v>0</v>
      </c>
      <c r="BI485" s="256" cm="1">
        <f t="array" aca="1" ref="BI485" ca="1">_xlfn.XLOOKUP($A485&amp;$B485,'[5]产值及收款计划（2026）'!$A:$A&amp;'[5]产值及收款计划（2026）'!$B:$B,'[5]产值及收款计划（2026）'!BI:BI)</f>
        <v>0</v>
      </c>
      <c r="BJ485" s="256" cm="1">
        <f t="array" aca="1" ref="BJ485" ca="1">_xlfn.XLOOKUP($A485&amp;$B485,'[5]产值及收款计划（2026）'!$A:$A&amp;'[5]产值及收款计划（2026）'!$B:$B,'[5]产值及收款计划（2026）'!BJ:BJ)</f>
        <v>0</v>
      </c>
      <c r="BK485" s="256" cm="1">
        <f t="array" aca="1" ref="BK485" ca="1">_xlfn.XLOOKUP($A485&amp;$B485,'[5]产值及收款计划（2026）'!$A:$A&amp;'[5]产值及收款计划（2026）'!$B:$B,'[5]产值及收款计划（2026）'!BK:BK)</f>
        <v>0</v>
      </c>
      <c r="BL485" s="256" cm="1">
        <f t="array" aca="1" ref="BL485" ca="1">_xlfn.XLOOKUP($A485&amp;$B485,'[5]产值及收款计划（2026）'!$A:$A&amp;'[5]产值及收款计划（2026）'!$B:$B,'[5]产值及收款计划（2026）'!BL:BL)</f>
        <v>0</v>
      </c>
      <c r="BM485" s="256"/>
      <c r="BN485" s="256"/>
      <c r="BO485" s="256"/>
      <c r="BP485" s="256"/>
      <c r="BQ485" s="255" t="str" cm="1">
        <f t="array" aca="1" ref="BQ485" ca="1">_xlfn.XLOOKUP($A485&amp;$B485,'[5]产值及收款计划（2026）'!$A:$A&amp;'[5]产值及收款计划（2026）'!$B:$B,'[5]产值及收款计划（2026）'!BQ:BQ)</f>
        <v>五洲工程顾问集团有限公司</v>
      </c>
      <c r="BR485" s="256" t="str" cm="1">
        <f t="array" aca="1" ref="BR485" ca="1">_xlfn.XLOOKUP($A485&amp;$B485,'[5]产值及收款计划（2026）'!$A:$A&amp;'[5]产值及收款计划（2026）'!$B:$B,'[5]产值及收款计划（2026）'!BR:BR)</f>
        <v>业主财务系统跟新，重新走付款申请。</v>
      </c>
      <c r="CA485" s="256" cm="1">
        <f t="array" aca="1" ref="CA485" ca="1">_xlfn.XLOOKUP($A485&amp;$B485,'[5]产值及收款计划（2026）'!$A:$A&amp;'[5]产值及收款计划（2026）'!$B:$B,'[5]产值及收款计划（2026）'!CA:CA)</f>
        <v>0</v>
      </c>
      <c r="CB485" s="256" cm="1">
        <f t="array" aca="1" ref="CB485" ca="1">_xlfn.XLOOKUP($A485&amp;$B485,'[5]产值及收款计划（2026）'!$A:$A&amp;'[5]产值及收款计划（2026）'!$B:$B,'[5]产值及收款计划（2026）'!CB:CB)</f>
        <v>0</v>
      </c>
      <c r="CC485" s="256" cm="1">
        <f t="array" aca="1" ref="CC485" ca="1">_xlfn.XLOOKUP($A485&amp;$B485,'[5]产值及收款计划（2026）'!$A:$A&amp;'[5]产值及收款计划（2026）'!$B:$B,'[5]产值及收款计划（2026）'!CC:CC)</f>
        <v>0</v>
      </c>
      <c r="CD485" s="256" cm="1">
        <f t="array" aca="1" ref="CD485" ca="1">_xlfn.XLOOKUP($A485&amp;$B485,'[5]产值及收款计划（2026）'!$A:$A&amp;'[5]产值及收款计划（2026）'!$B:$B,'[5]产值及收款计划（2026）'!CD:CD)</f>
        <v>0</v>
      </c>
      <c r="CE485" s="256" cm="1">
        <f t="array" aca="1" ref="CE485" ca="1">_xlfn.XLOOKUP($A485&amp;$B485,'[5]产值及收款计划（2026）'!$A:$A&amp;'[5]产值及收款计划（2026）'!$B:$B,'[5]产值及收款计划（2026）'!CE:CE)</f>
        <v>0</v>
      </c>
      <c r="CF485" s="256" cm="1">
        <f t="array" aca="1" ref="CF485" ca="1">_xlfn.XLOOKUP($A485&amp;$B485,'[5]产值及收款计划（2026）'!$A:$A&amp;'[5]产值及收款计划（2026）'!$B:$B,'[5]产值及收款计划（2026）'!CF:CF)</f>
        <v>0</v>
      </c>
      <c r="CG485" s="256" cm="1">
        <f t="array" aca="1" ref="CG485" ca="1">_xlfn.XLOOKUP($A485&amp;$B485,'[5]产值及收款计划（2026）'!$A:$A&amp;'[5]产值及收款计划（2026）'!$B:$B,'[5]产值及收款计划（2026）'!CG:CG)</f>
        <v>0</v>
      </c>
      <c r="CH485" s="256" cm="1">
        <f t="array" aca="1" ref="CH485" ca="1">_xlfn.XLOOKUP($A485&amp;$B485,'[5]产值及收款计划（2026）'!$A:$A&amp;'[5]产值及收款计划（2026）'!$B:$B,'[5]产值及收款计划（2026）'!CH:CH)</f>
        <v>0</v>
      </c>
      <c r="CI485" s="256" cm="1">
        <f t="array" aca="1" ref="CI485" ca="1">_xlfn.XLOOKUP($A485&amp;$B485,'[5]产值及收款计划（2026）'!$A:$A&amp;'[5]产值及收款计划（2026）'!$B:$B,'[5]产值及收款计划（2026）'!CI:CI)</f>
        <v>0</v>
      </c>
      <c r="CJ485" s="256" cm="1">
        <f t="array" aca="1" ref="CJ485" ca="1">_xlfn.XLOOKUP($A485&amp;$B485,'[5]产值及收款计划（2026）'!$A:$A&amp;'[5]产值及收款计划（2026）'!$B:$B,'[5]产值及收款计划（2026）'!CJ:CJ)</f>
        <v>0</v>
      </c>
      <c r="CK485" s="256" cm="1">
        <f t="array" aca="1" ref="CK485" ca="1">_xlfn.XLOOKUP($A485&amp;$B485,'[5]产值及收款计划（2026）'!$A:$A&amp;'[5]产值及收款计划（2026）'!$B:$B,'[5]产值及收款计划（2026）'!CK:CK)</f>
        <v>0</v>
      </c>
      <c r="CL485" s="256" cm="1">
        <f t="array" aca="1" ref="CL485" ca="1">_xlfn.XLOOKUP($A485&amp;$B485,'[5]产值及收款计划（2026）'!$A:$A&amp;'[5]产值及收款计划（2026）'!$B:$B,'[5]产值及收款计划（2026）'!CL:CL)</f>
        <v>0</v>
      </c>
      <c r="DA485" s="256" cm="1">
        <f t="array" aca="1" ref="DA485" ca="1">_xlfn.XLOOKUP($A485&amp;$B485,'[5]产值及收款计划（2026）'!$A:$A&amp;'[5]产值及收款计划（2026）'!$B:$B,'[5]产值及收款计划（2026）'!DA:DA)</f>
        <v>0</v>
      </c>
      <c r="DB485" s="256" cm="1">
        <f t="array" aca="1" ref="DB485" ca="1">_xlfn.XLOOKUP($A485&amp;$B485,'[5]产值及收款计划（2026）'!$A:$A&amp;'[5]产值及收款计划（2026）'!$B:$B,'[5]产值及收款计划（2026）'!DB:DB)</f>
        <v>0</v>
      </c>
      <c r="DC485" s="256" cm="1">
        <f t="array" aca="1" ref="DC485" ca="1">_xlfn.XLOOKUP($A485&amp;$B485,'[5]产值及收款计划（2026）'!$A:$A&amp;'[5]产值及收款计划（2026）'!$B:$B,'[5]产值及收款计划（2026）'!DC:DC)</f>
        <v>0</v>
      </c>
      <c r="DD485" s="256" cm="1">
        <f t="array" aca="1" ref="DD485" ca="1">_xlfn.XLOOKUP($A485&amp;$B485,'[5]产值及收款计划（2026）'!$A:$A&amp;'[5]产值及收款计划（2026）'!$B:$B,'[5]产值及收款计划（2026）'!DD:DD)</f>
        <v>0</v>
      </c>
      <c r="DE485" s="256" cm="1">
        <f t="array" aca="1" ref="DE485" ca="1">_xlfn.XLOOKUP($A485&amp;$B485,'[5]产值及收款计划（2026）'!$A:$A&amp;'[5]产值及收款计划（2026）'!$B:$B,'[5]产值及收款计划（2026）'!DE:DE)</f>
        <v>0</v>
      </c>
      <c r="DF485" s="256" cm="1">
        <f t="array" aca="1" ref="DF485" ca="1">_xlfn.XLOOKUP($A485&amp;$B485,'[5]产值及收款计划（2026）'!$A:$A&amp;'[5]产值及收款计划（2026）'!$B:$B,'[5]产值及收款计划（2026）'!DF:DF)</f>
        <v>0</v>
      </c>
      <c r="DG485" s="256" cm="1">
        <f t="array" aca="1" ref="DG485" ca="1">_xlfn.XLOOKUP($A485&amp;$B485,'[5]产值及收款计划（2026）'!$A:$A&amp;'[5]产值及收款计划（2026）'!$B:$B,'[5]产值及收款计划（2026）'!DG:DG)</f>
        <v>0</v>
      </c>
      <c r="DH485" s="256" cm="1">
        <f t="array" aca="1" ref="DH485" ca="1">_xlfn.XLOOKUP($A485&amp;$B485,'[5]产值及收款计划（2026）'!$A:$A&amp;'[5]产值及收款计划（2026）'!$B:$B,'[5]产值及收款计划（2026）'!DH:DH)</f>
        <v>0</v>
      </c>
      <c r="DI485" s="256" cm="1">
        <f t="array" aca="1" ref="DI485" ca="1">_xlfn.XLOOKUP($A485&amp;$B485,'[5]产值及收款计划（2026）'!$A:$A&amp;'[5]产值及收款计划（2026）'!$B:$B,'[5]产值及收款计划（2026）'!DI:DI)</f>
        <v>0</v>
      </c>
      <c r="DJ485" s="256" cm="1">
        <f t="array" aca="1" ref="DJ485" ca="1">_xlfn.XLOOKUP($A485&amp;$B485,'[5]产值及收款计划（2026）'!$A:$A&amp;'[5]产值及收款计划（2026）'!$B:$B,'[5]产值及收款计划（2026）'!DJ:DJ)</f>
        <v>0</v>
      </c>
      <c r="DK485" s="256" cm="1">
        <f t="array" aca="1" ref="DK485" ca="1">_xlfn.XLOOKUP($A485&amp;$B485,'[5]产值及收款计划（2026）'!$A:$A&amp;'[5]产值及收款计划（2026）'!$B:$B,'[5]产值及收款计划（2026）'!DK:DK)</f>
        <v>0</v>
      </c>
      <c r="DL485" s="256" cm="1">
        <f t="array" aca="1" ref="DL485" ca="1">_xlfn.XLOOKUP($A485&amp;$B485,'[5]产值及收款计划（2026）'!$A:$A&amp;'[5]产值及收款计划（2026）'!$B:$B,'[5]产值及收款计划（2026）'!DL:DL)</f>
        <v>0</v>
      </c>
      <c r="DM485" s="264"/>
      <c r="DN485" s="250"/>
    </row>
    <row r="486" spans="1:118" ht="60.75" x14ac:dyDescent="0.15">
      <c r="A486" s="254">
        <f t="shared" ca="1" si="25"/>
        <v>65</v>
      </c>
      <c r="B486" s="254" t="s">
        <v>29</v>
      </c>
      <c r="C486" s="255" t="str" cm="1">
        <f t="array" aca="1" ref="C486" ca="1">_xlfn.XLOOKUP($A486&amp;$B486,'[5]产值及收款计划（2026）'!$A:$A&amp;'[5]产值及收款计划（2026）'!$B:$B,'[5]产值及收款计划（2026）'!C:C)</f>
        <v>ZHT2024102300131</v>
      </c>
      <c r="D486" s="256" t="str" cm="1">
        <f t="array" aca="1" ref="D486" ca="1">_xlfn.XLOOKUP($A486&amp;$B486,'[5]产值及收款计划（2026）'!$A:$A&amp;'[5]产值及收款计划（2026）'!$B:$B,'[5]产值及收款计划（2026）'!D:D)</f>
        <v>深圳市路桥建设集团隧道智慧运营数字孪生与坪盐通道BIM咨询服务</v>
      </c>
      <c r="E486" s="256" cm="1">
        <f t="array" aca="1" ref="E486" ca="1">_xlfn.XLOOKUP($A486&amp;$B486,'[5]产值及收款计划（2026）'!$A:$A&amp;'[5]产值及收款计划（2026）'!$B:$B,'[5]产值及收款计划（2026）'!E:E)</f>
        <v>249.82570000000001</v>
      </c>
      <c r="F486" s="256" cm="1">
        <f t="array" aca="1" ref="F486" ca="1">_xlfn.XLOOKUP($A486&amp;$B486,'[5]产值及收款计划（2026）'!$A:$A&amp;'[5]产值及收款计划（2026）'!$B:$B,'[5]产值及收款计划（2026）'!F:F)</f>
        <v>249.82570000000001</v>
      </c>
      <c r="G486" s="256" cm="1">
        <f t="array" aca="1" ref="G486" ca="1">_xlfn.XLOOKUP($A486&amp;$B486,'[5]产值及收款计划（2026）'!$A:$A&amp;'[5]产值及收款计划（2026）'!$B:$B,'[5]产值及收款计划（2026）'!G:G)</f>
        <v>212.93129999999999</v>
      </c>
      <c r="H486" s="256" cm="1">
        <f t="array" aca="1" ref="H486" ca="1">_xlfn.XLOOKUP($A486&amp;$B486,'[5]产值及收款计划（2026）'!$A:$A&amp;'[5]产值及收款计划（2026）'!$B:$B,'[5]产值及收款计划（2026）'!H:H)</f>
        <v>108.01130000000001</v>
      </c>
      <c r="I486" s="257" cm="1">
        <f t="array" aca="1" ref="I486" ca="1">_xlfn.XLOOKUP($A486&amp;$B486,'[5]产值及收款计划（2026）'!$A:$A&amp;'[5]产值及收款计划（2026）'!$B:$B,'[5]产值及收款计划（2026）'!I:I)</f>
        <v>0.43234663207188101</v>
      </c>
      <c r="J486" s="256" cm="1">
        <f t="array" aca="1" ref="J486" ca="1">_xlfn.XLOOKUP($A486&amp;$B486,'[5]产值及收款计划（2026）'!$A:$A&amp;'[5]产值及收款计划（2026）'!$B:$B,'[5]产值及收款计划（2026）'!J:J)</f>
        <v>0.06</v>
      </c>
      <c r="K486" s="256" cm="1">
        <f t="array" aca="1" ref="K486" ca="1">_xlfn.XLOOKUP($A486&amp;$B486,'[5]产值及收款计划（2026）'!$A:$A&amp;'[5]产值及收款计划（2026）'!$B:$B,'[5]产值及收款计划（2026）'!K:K)</f>
        <v>0</v>
      </c>
      <c r="L486" s="256" cm="1">
        <f t="array" aca="1" ref="L486" ca="1">_xlfn.XLOOKUP($A486&amp;$B486,'[5]产值及收款计划（2026）'!$A:$A&amp;'[5]产值及收款计划（2026）'!$B:$B,'[5]产值及收款计划（2026）'!L:L)</f>
        <v>0</v>
      </c>
      <c r="M486" s="256" t="str" cm="1">
        <f t="array" aca="1" ref="M486" ca="1">_xlfn.XLOOKUP($A486&amp;$B486,'[5]产值及收款计划（2026）'!$A:$A&amp;'[5]产值及收款计划（2026）'!$B:$B,'[5]产值及收款计划（2026）'!M:M)</f>
        <v>主导</v>
      </c>
      <c r="N486" s="256" t="str" cm="1">
        <f t="array" aca="1" ref="N486" ca="1">_xlfn.XLOOKUP($A486&amp;$B486,'[5]产值及收款计划（2026）'!$A:$A&amp;'[5]产值及收款计划（2026）'!$B:$B,'[5]产值及收款计划（2026）'!N:N)</f>
        <v>许清亮团队</v>
      </c>
      <c r="O486" s="256" t="str" cm="1">
        <f t="array" aca="1" ref="O486" ca="1">_xlfn.XLOOKUP($A486&amp;$B486,'[5]产值及收款计划（2026）'!$A:$A&amp;'[5]产值及收款计划（2026）'!$B:$B,'[5]产值及收款计划（2026）'!O:O)</f>
        <v>明艳丽</v>
      </c>
      <c r="P486" s="255" t="str" cm="1">
        <f t="array" aca="1" ref="P486" ca="1">_xlfn.XLOOKUP($A486&amp;$B486,'[5]产值及收款计划（2026）'!$A:$A&amp;'[5]产值及收款计划（2026）'!$B:$B,'[5]产值及收款计划（2026）'!P:P)</f>
        <v>在建</v>
      </c>
      <c r="Q486" s="256" cm="1">
        <f t="array" aca="1" ref="Q486" ca="1">_xlfn.XLOOKUP($A486&amp;$B486,'[5]产值及收款计划（2026）'!$A:$A&amp;'[5]产值及收款计划（2026）'!$B:$B,'[5]产值及收款计划（2026）'!Q:Q)</f>
        <v>0</v>
      </c>
      <c r="R486" s="256" cm="1">
        <f t="array" aca="1" ref="R486" ca="1">_xlfn.XLOOKUP($A486&amp;$B486,'[5]产值及收款计划（2026）'!$A:$A&amp;'[5]产值及收款计划（2026）'!$B:$B,'[5]产值及收款计划（2026）'!R:R)</f>
        <v>0</v>
      </c>
      <c r="S486" s="256" cm="1">
        <f t="array" aca="1" ref="S486" ca="1">_xlfn.XLOOKUP($A486&amp;$B486,'[5]产值及收款计划（2026）'!$A:$A&amp;'[5]产值及收款计划（2026）'!$B:$B,'[5]产值及收款计划（2026）'!S:S)</f>
        <v>0</v>
      </c>
      <c r="T486" s="256" cm="1">
        <f t="array" aca="1" ref="T486" ca="1">_xlfn.XLOOKUP($A486&amp;$B486,'[5]产值及收款计划（2026）'!$A:$A&amp;'[5]产值及收款计划（2026）'!$B:$B,'[5]产值及收款计划（2026）'!T:T)</f>
        <v>242.330929</v>
      </c>
      <c r="U486" s="256" cm="1">
        <f t="array" aca="1" ref="U486" ca="1">_xlfn.XLOOKUP($A486&amp;$B486,'[5]产值及收款计划（2026）'!$A:$A&amp;'[5]产值及收款计划（2026）'!$B:$B,'[5]产值及收款计划（2026）'!U:U)</f>
        <v>0</v>
      </c>
      <c r="V486" s="256" cm="1">
        <f t="array" aca="1" ref="V486" ca="1">_xlfn.XLOOKUP($A486&amp;$B486,'[5]产值及收款计划（2026）'!$A:$A&amp;'[5]产值及收款计划（2026）'!$B:$B,'[5]产值及收款计划（2026）'!V:V)</f>
        <v>7.4947710000000098</v>
      </c>
      <c r="W486" s="256" cm="1">
        <f t="array" aca="1" ref="W486" ca="1">_xlfn.XLOOKUP($A486&amp;$B486,'[5]产值及收款计划（2026）'!$A:$A&amp;'[5]产值及收款计划（2026）'!$B:$B,'[5]产值及收款计划（2026）'!W:W)</f>
        <v>0</v>
      </c>
      <c r="X486" s="256" cm="1">
        <f t="array" aca="1" ref="X486" ca="1">_xlfn.XLOOKUP($A486&amp;$B486,'[5]产值及收款计划（2026）'!$A:$A&amp;'[5]产值及收款计划（2026）'!$B:$B,'[5]产值及收款计划（2026）'!X:X)</f>
        <v>0</v>
      </c>
      <c r="Y486" s="256" cm="1">
        <f t="array" aca="1" ref="Y486" ca="1">_xlfn.XLOOKUP($A486&amp;$B486,'[5]产值及收款计划（2026）'!$A:$A&amp;'[5]产值及收款计划（2026）'!$B:$B,'[5]产值及收款计划（2026）'!Y:Y)</f>
        <v>0</v>
      </c>
      <c r="Z486" s="256" cm="1">
        <f t="array" aca="1" ref="Z486" ca="1">_xlfn.XLOOKUP($A486&amp;$B486,'[5]产值及收款计划（2026）'!$A:$A&amp;'[5]产值及收款计划（2026）'!$B:$B,'[5]产值及收款计划（2026）'!Z:Z)</f>
        <v>0</v>
      </c>
      <c r="AA486" s="256" cm="1">
        <f t="array" aca="1" ref="AA486" ca="1">_xlfn.XLOOKUP($A486&amp;$B486,'[5]产值及收款计划（2026）'!$A:$A&amp;'[5]产值及收款计划（2026）'!$B:$B,'[5]产值及收款计划（2026）'!AA:AA)</f>
        <v>0</v>
      </c>
      <c r="AB486" s="256" cm="1">
        <f t="array" aca="1" ref="AB486" ca="1">_xlfn.XLOOKUP($A486&amp;$B486,'[5]产值及收款计划（2026）'!$A:$A&amp;'[5]产值及收款计划（2026）'!$B:$B,'[5]产值及收款计划（2026）'!AB:AB)</f>
        <v>0</v>
      </c>
      <c r="AC486" s="256" cm="1">
        <f t="array" aca="1" ref="AC486" ca="1">_xlfn.XLOOKUP($A486&amp;$B486,'[5]产值及收款计划（2026）'!$A:$A&amp;'[5]产值及收款计划（2026）'!$B:$B,'[5]产值及收款计划（2026）'!AC:AC)</f>
        <v>0</v>
      </c>
      <c r="AD486" s="256" cm="1">
        <f t="array" aca="1" ref="AD486" ca="1">_xlfn.XLOOKUP($A486&amp;$B486,'[5]产值及收款计划（2026）'!$A:$A&amp;'[5]产值及收款计划（2026）'!$B:$B,'[5]产值及收款计划（2026）'!AD:AD)</f>
        <v>0</v>
      </c>
      <c r="AE486" s="256" cm="1">
        <f t="array" aca="1" ref="AE486" ca="1">_xlfn.XLOOKUP($A486&amp;$B486,'[5]产值及收款计划（2026）'!$A:$A&amp;'[5]产值及收款计划（2026）'!$B:$B,'[5]产值及收款计划（2026）'!AE:AE)</f>
        <v>0</v>
      </c>
      <c r="AF486" s="256" cm="1">
        <f t="array" aca="1" ref="AF486" ca="1">_xlfn.XLOOKUP($A486&amp;$B486,'[5]产值及收款计划（2026）'!$A:$A&amp;'[5]产值及收款计划（2026）'!$B:$B,'[5]产值及收款计划（2026）'!AF:AF)</f>
        <v>0</v>
      </c>
      <c r="AG486" s="256" cm="1">
        <f t="array" aca="1" ref="AG486" ca="1">_xlfn.XLOOKUP($A486&amp;$B486,'[5]产值及收款计划（2026）'!$A:$A&amp;'[5]产值及收款计划（2026）'!$B:$B,'[5]产值及收款计划（2026）'!AG:AG)</f>
        <v>0</v>
      </c>
      <c r="AH486" s="256" cm="1">
        <f t="array" aca="1" ref="AH486" ca="1">_xlfn.XLOOKUP($A486&amp;$B486,'[5]产值及收款计划（2026）'!$A:$A&amp;'[5]产值及收款计划（2026）'!$B:$B,'[5]产值及收款计划（2026）'!AH:AH)</f>
        <v>0</v>
      </c>
      <c r="AI486" s="256" cm="1">
        <f t="array" aca="1" ref="AI486" ca="1">_xlfn.XLOOKUP($A486&amp;$B486,'[5]产值及收款计划（2026）'!$A:$A&amp;'[5]产值及收款计划（2026）'!$B:$B,'[5]产值及收款计划（2026）'!AI:AI)</f>
        <v>0</v>
      </c>
      <c r="AJ486" s="256" cm="1">
        <f t="array" aca="1" ref="AJ486" ca="1">_xlfn.XLOOKUP($A486&amp;$B486,'[5]产值及收款计划（2026）'!$A:$A&amp;'[5]产值及收款计划（2026）'!$B:$B,'[5]产值及收款计划（2026）'!AJ:AJ)</f>
        <v>0</v>
      </c>
      <c r="AK486" s="256" cm="1">
        <f t="array" aca="1" ref="AK486" ca="1">_xlfn.XLOOKUP($A486&amp;$B486,'[5]产值及收款计划（2026）'!$A:$A&amp;'[5]产值及收款计划（2026）'!$B:$B,'[5]产值及收款计划（2026）'!AK:AK)</f>
        <v>0</v>
      </c>
      <c r="AL486" s="256" cm="1">
        <f t="array" aca="1" ref="AL486" ca="1">_xlfn.XLOOKUP($A486&amp;$B486,'[5]产值及收款计划（2026）'!$A:$A&amp;'[5]产值及收款计划（2026）'!$B:$B,'[5]产值及收款计划（2026）'!AL:AL)</f>
        <v>0</v>
      </c>
      <c r="AM486" s="263" t="e" cm="1">
        <f t="array" aca="1" ref="AM486" ca="1">_xlfn.LET(_xlpm.勾选月份状态数组,TRANSPOSE('PPT(12-15页）-TOP10'!$A$3:$A$14),_xlpm.选择数据区,IF('PPT(12-15页）-TOP10'!$E$3="收款",$BA486:$BL486,$AA486:$AL486),SUM(_xlfn._xlws.FILTER(_xlpm.选择数据区,_xlpm.勾选月份状态数组,"")))</f>
        <v>#NAME?</v>
      </c>
      <c r="AN486" s="256" t="e" cm="1">
        <f t="array" aca="1" ref="AN486" ca="1">_xlfn.LET(_xlpm.勾选月份状态数组,TRANSPOSE('PPT(12-15页）-TOP10'!$A$3:$A$14),_xlpm.选择数据区,IF('PPT(12-15页）-TOP10'!$E$3="收款",$DA486:$DL486,$CA486:$CL486),SUM(_xlfn._xlws.FILTER(_xlpm.选择数据区,_xlpm.勾选月份状态数组,"")))</f>
        <v>#NAME?</v>
      </c>
      <c r="AO486" s="256">
        <f ca="1">SUM(CA486:CC486)+SUM(AD486:AL486)</f>
        <v>0</v>
      </c>
      <c r="AP486" s="256"/>
      <c r="AQ486" s="256"/>
      <c r="AR486" s="256"/>
      <c r="AS486" s="256" cm="1">
        <f t="array" aca="1" ref="AS486" ca="1">_xlfn.XLOOKUP($A486&amp;$B486,'[5]产值及收款计划（2026）'!$A:$A&amp;'[5]产值及收款计划（2026）'!$B:$B,'[5]产值及收款计划（2026）'!AS:AS)</f>
        <v>0</v>
      </c>
      <c r="AT486" s="256" cm="1">
        <f t="array" aca="1" ref="AT486" ca="1">_xlfn.XLOOKUP($A486&amp;$B486,'[5]产值及收款计划（2026）'!$A:$A&amp;'[5]产值及收款计划（2026）'!$B:$B,'[5]产值及收款计划（2026）'!AT:AT)</f>
        <v>0</v>
      </c>
      <c r="AU486" s="256" cm="1">
        <f t="array" aca="1" ref="AU486" ca="1">_xlfn.XLOOKUP($A486&amp;$B486,'[5]产值及收款计划（2026）'!$A:$A&amp;'[5]产值及收款计划（2026）'!$B:$B,'[5]产值及收款计划（2026）'!AU:AU)</f>
        <v>0</v>
      </c>
      <c r="AV486" s="256" cm="1">
        <f t="array" aca="1" ref="AV486" ca="1">_xlfn.XLOOKUP($A486&amp;$B486,'[5]产值及收款计划（2026）'!$A:$A&amp;'[5]产值及收款计划（2026）'!$B:$B,'[5]产值及收款计划（2026）'!AV:AV)</f>
        <v>0</v>
      </c>
      <c r="AW486" s="256" cm="1">
        <f t="array" aca="1" ref="AW486" ca="1">_xlfn.XLOOKUP($A486&amp;$B486,'[5]产值及收款计划（2026）'!$A:$A&amp;'[5]产值及收款计划（2026）'!$B:$B,'[5]产值及收款计划（2026）'!AW:AW)</f>
        <v>149.89542</v>
      </c>
      <c r="AX486" s="256" cm="1">
        <f t="array" aca="1" ref="AX486" ca="1">_xlfn.XLOOKUP($A486&amp;$B486,'[5]产值及收款计划（2026）'!$A:$A&amp;'[5]产值及收款计划（2026）'!$B:$B,'[5]产值及收款计划（2026）'!AX:AX)</f>
        <v>0</v>
      </c>
      <c r="AY486" s="256" cm="1">
        <f t="array" aca="1" ref="AY486" ca="1">_xlfn.XLOOKUP($A486&amp;$B486,'[5]产值及收款计划（2026）'!$A:$A&amp;'[5]产值及收款计划（2026）'!$B:$B,'[5]产值及收款计划（2026）'!AY:AY)</f>
        <v>99.930279999999996</v>
      </c>
      <c r="AZ486" s="256" cm="1">
        <f t="array" aca="1" ref="AZ486" ca="1">_xlfn.XLOOKUP($A486&amp;$B486,'[5]产值及收款计划（2026）'!$A:$A&amp;'[5]产值及收款计划（2026）'!$B:$B,'[5]产值及收款计划（2026）'!AZ:AZ)</f>
        <v>92.435508999999996</v>
      </c>
      <c r="BA486" s="256" cm="1">
        <f t="array" aca="1" ref="BA486" ca="1">_xlfn.XLOOKUP($A486&amp;$B486,'[5]产值及收款计划（2026）'!$A:$A&amp;'[5]产值及收款计划（2026）'!$B:$B,'[5]产值及收款计划（2026）'!BA:BA)</f>
        <v>0</v>
      </c>
      <c r="BB486" s="256" cm="1">
        <f t="array" aca="1" ref="BB486" ca="1">_xlfn.XLOOKUP($A486&amp;$B486,'[5]产值及收款计划（2026）'!$A:$A&amp;'[5]产值及收款计划（2026）'!$B:$B,'[5]产值及收款计划（2026）'!BB:BB)</f>
        <v>0</v>
      </c>
      <c r="BC486" s="256" cm="1">
        <f t="array" aca="1" ref="BC486" ca="1">_xlfn.XLOOKUP($A486&amp;$B486,'[5]产值及收款计划（2026）'!$A:$A&amp;'[5]产值及收款计划（2026）'!$B:$B,'[5]产值及收款计划（2026）'!BC:BC)</f>
        <v>0</v>
      </c>
      <c r="BD486" s="256" cm="1">
        <f t="array" aca="1" ref="BD486" ca="1">_xlfn.XLOOKUP($A486&amp;$B486,'[5]产值及收款计划（2026）'!$A:$A&amp;'[5]产值及收款计划（2026）'!$B:$B,'[5]产值及收款计划（2026）'!BD:BD)</f>
        <v>0</v>
      </c>
      <c r="BE486" s="256" cm="1">
        <f t="array" aca="1" ref="BE486" ca="1">_xlfn.XLOOKUP($A486&amp;$B486,'[5]产值及收款计划（2026）'!$A:$A&amp;'[5]产值及收款计划（2026）'!$B:$B,'[5]产值及收款计划（2026）'!BE:BE)</f>
        <v>0</v>
      </c>
      <c r="BF486" s="256" cm="1">
        <f t="array" aca="1" ref="BF486" ca="1">_xlfn.XLOOKUP($A486&amp;$B486,'[5]产值及收款计划（2026）'!$A:$A&amp;'[5]产值及收款计划（2026）'!$B:$B,'[5]产值及收款计划（2026）'!BF:BF)</f>
        <v>0</v>
      </c>
      <c r="BG486" s="256" cm="1">
        <f t="array" aca="1" ref="BG486" ca="1">_xlfn.XLOOKUP($A486&amp;$B486,'[5]产值及收款计划（2026）'!$A:$A&amp;'[5]产值及收款计划（2026）'!$B:$B,'[5]产值及收款计划（2026）'!BG:BG)</f>
        <v>0</v>
      </c>
      <c r="BH486" s="256" cm="1">
        <f t="array" aca="1" ref="BH486" ca="1">_xlfn.XLOOKUP($A486&amp;$B486,'[5]产值及收款计划（2026）'!$A:$A&amp;'[5]产值及收款计划（2026）'!$B:$B,'[5]产值及收款计划（2026）'!BH:BH)</f>
        <v>0</v>
      </c>
      <c r="BI486" s="256" cm="1">
        <f t="array" aca="1" ref="BI486" ca="1">_xlfn.XLOOKUP($A486&amp;$B486,'[5]产值及收款计划（2026）'!$A:$A&amp;'[5]产值及收款计划（2026）'!$B:$B,'[5]产值及收款计划（2026）'!BI:BI)</f>
        <v>0</v>
      </c>
      <c r="BJ486" s="256" cm="1">
        <f t="array" aca="1" ref="BJ486" ca="1">_xlfn.XLOOKUP($A486&amp;$B486,'[5]产值及收款计划（2026）'!$A:$A&amp;'[5]产值及收款计划（2026）'!$B:$B,'[5]产值及收款计划（2026）'!BJ:BJ)</f>
        <v>0</v>
      </c>
      <c r="BK486" s="256" cm="1">
        <f t="array" aca="1" ref="BK486" ca="1">_xlfn.XLOOKUP($A486&amp;$B486,'[5]产值及收款计划（2026）'!$A:$A&amp;'[5]产值及收款计划（2026）'!$B:$B,'[5]产值及收款计划（2026）'!BK:BK)</f>
        <v>0</v>
      </c>
      <c r="BL486" s="256" cm="1">
        <f t="array" aca="1" ref="BL486" ca="1">_xlfn.XLOOKUP($A486&amp;$B486,'[5]产值及收款计划（2026）'!$A:$A&amp;'[5]产值及收款计划（2026）'!$B:$B,'[5]产值及收款计划（2026）'!BL:BL)</f>
        <v>0</v>
      </c>
      <c r="BM486" s="256"/>
      <c r="BN486" s="256"/>
      <c r="BO486" s="256"/>
      <c r="BP486" s="256"/>
      <c r="BQ486" s="255" t="str" cm="1">
        <f t="array" aca="1" ref="BQ486" ca="1">_xlfn.XLOOKUP($A486&amp;$B486,'[5]产值及收款计划（2026）'!$A:$A&amp;'[5]产值及收款计划（2026）'!$B:$B,'[5]产值及收款计划（2026）'!BQ:BQ)</f>
        <v>深圳市路桥建设集团有限公司</v>
      </c>
      <c r="BR486" s="256" cm="1">
        <f t="array" aca="1" ref="BR486" ca="1">_xlfn.XLOOKUP($A486&amp;$B486,'[5]产值及收款计划（2026）'!$A:$A&amp;'[5]产值及收款计划（2026）'!$B:$B,'[5]产值及收款计划（2026）'!BR:BR)</f>
        <v>0</v>
      </c>
      <c r="CA486" s="256" cm="1">
        <f t="array" aca="1" ref="CA486" ca="1">_xlfn.XLOOKUP($A486&amp;$B486,'[5]产值及收款计划（2026）'!$A:$A&amp;'[5]产值及收款计划（2026）'!$B:$B,'[5]产值及收款计划（2026）'!CA:CA)</f>
        <v>0</v>
      </c>
      <c r="CB486" s="256" cm="1">
        <f t="array" aca="1" ref="CB486" ca="1">_xlfn.XLOOKUP($A486&amp;$B486,'[5]产值及收款计划（2026）'!$A:$A&amp;'[5]产值及收款计划（2026）'!$B:$B,'[5]产值及收款计划（2026）'!CB:CB)</f>
        <v>0</v>
      </c>
      <c r="CC486" s="256" cm="1">
        <f t="array" aca="1" ref="CC486" ca="1">_xlfn.XLOOKUP($A486&amp;$B486,'[5]产值及收款计划（2026）'!$A:$A&amp;'[5]产值及收款计划（2026）'!$B:$B,'[5]产值及收款计划（2026）'!CC:CC)</f>
        <v>0</v>
      </c>
      <c r="CD486" s="256" cm="1">
        <f t="array" aca="1" ref="CD486" ca="1">_xlfn.XLOOKUP($A486&amp;$B486,'[5]产值及收款计划（2026）'!$A:$A&amp;'[5]产值及收款计划（2026）'!$B:$B,'[5]产值及收款计划（2026）'!CD:CD)</f>
        <v>0</v>
      </c>
      <c r="CE486" s="256" cm="1">
        <f t="array" aca="1" ref="CE486" ca="1">_xlfn.XLOOKUP($A486&amp;$B486,'[5]产值及收款计划（2026）'!$A:$A&amp;'[5]产值及收款计划（2026）'!$B:$B,'[5]产值及收款计划（2026）'!CE:CE)</f>
        <v>0</v>
      </c>
      <c r="CF486" s="256" cm="1">
        <f t="array" aca="1" ref="CF486" ca="1">_xlfn.XLOOKUP($A486&amp;$B486,'[5]产值及收款计划（2026）'!$A:$A&amp;'[5]产值及收款计划（2026）'!$B:$B,'[5]产值及收款计划（2026）'!CF:CF)</f>
        <v>0</v>
      </c>
      <c r="CG486" s="256" cm="1">
        <f t="array" aca="1" ref="CG486" ca="1">_xlfn.XLOOKUP($A486&amp;$B486,'[5]产值及收款计划（2026）'!$A:$A&amp;'[5]产值及收款计划（2026）'!$B:$B,'[5]产值及收款计划（2026）'!CG:CG)</f>
        <v>0</v>
      </c>
      <c r="CH486" s="256" cm="1">
        <f t="array" aca="1" ref="CH486" ca="1">_xlfn.XLOOKUP($A486&amp;$B486,'[5]产值及收款计划（2026）'!$A:$A&amp;'[5]产值及收款计划（2026）'!$B:$B,'[5]产值及收款计划（2026）'!CH:CH)</f>
        <v>0</v>
      </c>
      <c r="CI486" s="256" cm="1">
        <f t="array" aca="1" ref="CI486" ca="1">_xlfn.XLOOKUP($A486&amp;$B486,'[5]产值及收款计划（2026）'!$A:$A&amp;'[5]产值及收款计划（2026）'!$B:$B,'[5]产值及收款计划（2026）'!CI:CI)</f>
        <v>0</v>
      </c>
      <c r="CJ486" s="256" cm="1">
        <f t="array" aca="1" ref="CJ486" ca="1">_xlfn.XLOOKUP($A486&amp;$B486,'[5]产值及收款计划（2026）'!$A:$A&amp;'[5]产值及收款计划（2026）'!$B:$B,'[5]产值及收款计划（2026）'!CJ:CJ)</f>
        <v>0</v>
      </c>
      <c r="CK486" s="256" cm="1">
        <f t="array" aca="1" ref="CK486" ca="1">_xlfn.XLOOKUP($A486&amp;$B486,'[5]产值及收款计划（2026）'!$A:$A&amp;'[5]产值及收款计划（2026）'!$B:$B,'[5]产值及收款计划（2026）'!CK:CK)</f>
        <v>0</v>
      </c>
      <c r="CL486" s="256" cm="1">
        <f t="array" aca="1" ref="CL486" ca="1">_xlfn.XLOOKUP($A486&amp;$B486,'[5]产值及收款计划（2026）'!$A:$A&amp;'[5]产值及收款计划（2026）'!$B:$B,'[5]产值及收款计划（2026）'!CL:CL)</f>
        <v>0</v>
      </c>
      <c r="DA486" s="256" cm="1">
        <f t="array" aca="1" ref="DA486" ca="1">_xlfn.XLOOKUP($A486&amp;$B486,'[5]产值及收款计划（2026）'!$A:$A&amp;'[5]产值及收款计划（2026）'!$B:$B,'[5]产值及收款计划（2026）'!DA:DA)</f>
        <v>0</v>
      </c>
      <c r="DB486" s="256" cm="1">
        <f t="array" aca="1" ref="DB486" ca="1">_xlfn.XLOOKUP($A486&amp;$B486,'[5]产值及收款计划（2026）'!$A:$A&amp;'[5]产值及收款计划（2026）'!$B:$B,'[5]产值及收款计划（2026）'!DB:DB)</f>
        <v>0</v>
      </c>
      <c r="DC486" s="256" cm="1">
        <f t="array" aca="1" ref="DC486" ca="1">_xlfn.XLOOKUP($A486&amp;$B486,'[5]产值及收款计划（2026）'!$A:$A&amp;'[5]产值及收款计划（2026）'!$B:$B,'[5]产值及收款计划（2026）'!DC:DC)</f>
        <v>0</v>
      </c>
      <c r="DD486" s="256" cm="1">
        <f t="array" aca="1" ref="DD486" ca="1">_xlfn.XLOOKUP($A486&amp;$B486,'[5]产值及收款计划（2026）'!$A:$A&amp;'[5]产值及收款计划（2026）'!$B:$B,'[5]产值及收款计划（2026）'!DD:DD)</f>
        <v>0</v>
      </c>
      <c r="DE486" s="256" cm="1">
        <f t="array" aca="1" ref="DE486" ca="1">_xlfn.XLOOKUP($A486&amp;$B486,'[5]产值及收款计划（2026）'!$A:$A&amp;'[5]产值及收款计划（2026）'!$B:$B,'[5]产值及收款计划（2026）'!DE:DE)</f>
        <v>0</v>
      </c>
      <c r="DF486" s="256" cm="1">
        <f t="array" aca="1" ref="DF486" ca="1">_xlfn.XLOOKUP($A486&amp;$B486,'[5]产值及收款计划（2026）'!$A:$A&amp;'[5]产值及收款计划（2026）'!$B:$B,'[5]产值及收款计划（2026）'!DF:DF)</f>
        <v>0</v>
      </c>
      <c r="DG486" s="256" cm="1">
        <f t="array" aca="1" ref="DG486" ca="1">_xlfn.XLOOKUP($A486&amp;$B486,'[5]产值及收款计划（2026）'!$A:$A&amp;'[5]产值及收款计划（2026）'!$B:$B,'[5]产值及收款计划（2026）'!DG:DG)</f>
        <v>0</v>
      </c>
      <c r="DH486" s="256" cm="1">
        <f t="array" aca="1" ref="DH486" ca="1">_xlfn.XLOOKUP($A486&amp;$B486,'[5]产值及收款计划（2026）'!$A:$A&amp;'[5]产值及收款计划（2026）'!$B:$B,'[5]产值及收款计划（2026）'!DH:DH)</f>
        <v>0</v>
      </c>
      <c r="DI486" s="256" cm="1">
        <f t="array" aca="1" ref="DI486" ca="1">_xlfn.XLOOKUP($A486&amp;$B486,'[5]产值及收款计划（2026）'!$A:$A&amp;'[5]产值及收款计划（2026）'!$B:$B,'[5]产值及收款计划（2026）'!DI:DI)</f>
        <v>0</v>
      </c>
      <c r="DJ486" s="256" cm="1">
        <f t="array" aca="1" ref="DJ486" ca="1">_xlfn.XLOOKUP($A486&amp;$B486,'[5]产值及收款计划（2026）'!$A:$A&amp;'[5]产值及收款计划（2026）'!$B:$B,'[5]产值及收款计划（2026）'!DJ:DJ)</f>
        <v>0</v>
      </c>
      <c r="DK486" s="256" cm="1">
        <f t="array" aca="1" ref="DK486" ca="1">_xlfn.XLOOKUP($A486&amp;$B486,'[5]产值及收款计划（2026）'!$A:$A&amp;'[5]产值及收款计划（2026）'!$B:$B,'[5]产值及收款计划（2026）'!DK:DK)</f>
        <v>0</v>
      </c>
      <c r="DL486" s="256" cm="1">
        <f t="array" aca="1" ref="DL486" ca="1">_xlfn.XLOOKUP($A486&amp;$B486,'[5]产值及收款计划（2026）'!$A:$A&amp;'[5]产值及收款计划（2026）'!$B:$B,'[5]产值及收款计划（2026）'!DL:DL)</f>
        <v>0</v>
      </c>
      <c r="DM486" s="264"/>
      <c r="DN486" s="250"/>
    </row>
    <row r="487" spans="1:118" ht="20.25" x14ac:dyDescent="0.15">
      <c r="A487" s="254">
        <f t="shared" ca="1" si="25"/>
        <v>66</v>
      </c>
      <c r="B487" s="254" t="s">
        <v>29</v>
      </c>
      <c r="C487" s="255" t="str" cm="1">
        <f t="array" aca="1" ref="C487" ca="1">_xlfn.XLOOKUP($A487&amp;$B487,'[5]产值及收款计划（2026）'!$A:$A&amp;'[5]产值及收款计划（2026）'!$B:$B,'[5]产值及收款计划（2026）'!C:C)</f>
        <v>ZHT2024111800140</v>
      </c>
      <c r="D487" s="256" t="str" cm="1">
        <f t="array" aca="1" ref="D487" ca="1">_xlfn.XLOOKUP($A487&amp;$B487,'[5]产值及收款计划（2026）'!$A:$A&amp;'[5]产值及收款计划（2026）'!$B:$B,'[5]产值及收款计划（2026）'!D:D)</f>
        <v>前海地下道路服务采购协议</v>
      </c>
      <c r="E487" s="256" cm="1">
        <f t="array" aca="1" ref="E487" ca="1">_xlfn.XLOOKUP($A487&amp;$B487,'[5]产值及收款计划（2026）'!$A:$A&amp;'[5]产值及收款计划（2026）'!$B:$B,'[5]产值及收款计划（2026）'!E:E)</f>
        <v>198.94</v>
      </c>
      <c r="F487" s="256" cm="1">
        <f t="array" aca="1" ref="F487" ca="1">_xlfn.XLOOKUP($A487&amp;$B487,'[5]产值及收款计划（2026）'!$A:$A&amp;'[5]产值及收款计划（2026）'!$B:$B,'[5]产值及收款计划（2026）'!F:F)</f>
        <v>149.20500000000001</v>
      </c>
      <c r="G487" s="256" cm="1">
        <f t="array" aca="1" ref="G487" ca="1">_xlfn.XLOOKUP($A487&amp;$B487,'[5]产值及收款计划（2026）'!$A:$A&amp;'[5]产值及收款计划（2026）'!$B:$B,'[5]产值及收款计划（2026）'!G:G)</f>
        <v>149.20500000000001</v>
      </c>
      <c r="H487" s="256" cm="1">
        <f t="array" aca="1" ref="H487" ca="1">_xlfn.XLOOKUP($A487&amp;$B487,'[5]产值及收款计划（2026）'!$A:$A&amp;'[5]产值及收款计划（2026）'!$B:$B,'[5]产值及收款计划（2026）'!H:H)</f>
        <v>149.20500000000001</v>
      </c>
      <c r="I487" s="257" cm="1">
        <f t="array" aca="1" ref="I487" ca="1">_xlfn.XLOOKUP($A487&amp;$B487,'[5]产值及收款计划（2026）'!$A:$A&amp;'[5]产值及收款计划（2026）'!$B:$B,'[5]产值及收款计划（2026）'!I:I)</f>
        <v>1</v>
      </c>
      <c r="J487" s="256" cm="1">
        <f t="array" aca="1" ref="J487" ca="1">_xlfn.XLOOKUP($A487&amp;$B487,'[5]产值及收款计划（2026）'!$A:$A&amp;'[5]产值及收款计划（2026）'!$B:$B,'[5]产值及收款计划（2026）'!J:J)</f>
        <v>0.06</v>
      </c>
      <c r="K487" s="256" cm="1">
        <f t="array" aca="1" ref="K487" ca="1">_xlfn.XLOOKUP($A487&amp;$B487,'[5]产值及收款计划（2026）'!$A:$A&amp;'[5]产值及收款计划（2026）'!$B:$B,'[5]产值及收款计划（2026）'!K:K)</f>
        <v>0</v>
      </c>
      <c r="L487" s="256" cm="1">
        <f t="array" aca="1" ref="L487" ca="1">_xlfn.XLOOKUP($A487&amp;$B487,'[5]产值及收款计划（2026）'!$A:$A&amp;'[5]产值及收款计划（2026）'!$B:$B,'[5]产值及收款计划（2026）'!L:L)</f>
        <v>0</v>
      </c>
      <c r="M487" s="256" t="str" cm="1">
        <f t="array" aca="1" ref="M487" ca="1">_xlfn.XLOOKUP($A487&amp;$B487,'[5]产值及收款计划（2026）'!$A:$A&amp;'[5]产值及收款计划（2026）'!$B:$B,'[5]产值及收款计划（2026）'!M:M)</f>
        <v>主导</v>
      </c>
      <c r="N487" s="256" t="str" cm="1">
        <f t="array" aca="1" ref="N487" ca="1">_xlfn.XLOOKUP($A487&amp;$B487,'[5]产值及收款计划（2026）'!$A:$A&amp;'[5]产值及收款计划（2026）'!$B:$B,'[5]产值及收款计划（2026）'!N:N)</f>
        <v>许清亮团队</v>
      </c>
      <c r="O487" s="256" t="str" cm="1">
        <f t="array" aca="1" ref="O487" ca="1">_xlfn.XLOOKUP($A487&amp;$B487,'[5]产值及收款计划（2026）'!$A:$A&amp;'[5]产值及收款计划（2026）'!$B:$B,'[5]产值及收款计划（2026）'!O:O)</f>
        <v>明艳丽</v>
      </c>
      <c r="P487" s="255" t="str" cm="1">
        <f t="array" aca="1" ref="P487" ca="1">_xlfn.XLOOKUP($A487&amp;$B487,'[5]产值及收款计划（2026）'!$A:$A&amp;'[5]产值及收款计划（2026）'!$B:$B,'[5]产值及收款计划（2026）'!P:P)</f>
        <v>在建</v>
      </c>
      <c r="Q487" s="256" cm="1">
        <f t="array" aca="1" ref="Q487" ca="1">_xlfn.XLOOKUP($A487&amp;$B487,'[5]产值及收款计划（2026）'!$A:$A&amp;'[5]产值及收款计划（2026）'!$B:$B,'[5]产值及收款计划（2026）'!Q:Q)</f>
        <v>0</v>
      </c>
      <c r="R487" s="256" cm="1">
        <f t="array" aca="1" ref="R487" ca="1">_xlfn.XLOOKUP($A487&amp;$B487,'[5]产值及收款计划（2026）'!$A:$A&amp;'[5]产值及收款计划（2026）'!$B:$B,'[5]产值及收款计划（2026）'!R:R)</f>
        <v>0</v>
      </c>
      <c r="S487" s="256" cm="1">
        <f t="array" aca="1" ref="S487" ca="1">_xlfn.XLOOKUP($A487&amp;$B487,'[5]产值及收款计划（2026）'!$A:$A&amp;'[5]产值及收款计划（2026）'!$B:$B,'[5]产值及收款计划（2026）'!S:S)</f>
        <v>0</v>
      </c>
      <c r="T487" s="256" cm="1">
        <f t="array" aca="1" ref="T487" ca="1">_xlfn.XLOOKUP($A487&amp;$B487,'[5]产值及收款计划（2026）'!$A:$A&amp;'[5]产值及收款计划（2026）'!$B:$B,'[5]产值及收款计划（2026）'!T:T)</f>
        <v>165.12020000000001</v>
      </c>
      <c r="U487" s="256" cm="1">
        <f t="array" aca="1" ref="U487" ca="1">_xlfn.XLOOKUP($A487&amp;$B487,'[5]产值及收款计划（2026）'!$A:$A&amp;'[5]产值及收款计划（2026）'!$B:$B,'[5]产值及收款计划（2026）'!U:U)</f>
        <v>0</v>
      </c>
      <c r="V487" s="256" cm="1">
        <f t="array" aca="1" ref="V487" ca="1">_xlfn.XLOOKUP($A487&amp;$B487,'[5]产值及收款计划（2026）'!$A:$A&amp;'[5]产值及收款计划（2026）'!$B:$B,'[5]产值及收款计划（2026）'!V:V)</f>
        <v>33.819800000000001</v>
      </c>
      <c r="W487" s="256" cm="1">
        <f t="array" aca="1" ref="W487" ca="1">_xlfn.XLOOKUP($A487&amp;$B487,'[5]产值及收款计划（2026）'!$A:$A&amp;'[5]产值及收款计划（2026）'!$B:$B,'[5]产值及收款计划（2026）'!W:W)</f>
        <v>0</v>
      </c>
      <c r="X487" s="256" cm="1">
        <f t="array" aca="1" ref="X487" ca="1">_xlfn.XLOOKUP($A487&amp;$B487,'[5]产值及收款计划（2026）'!$A:$A&amp;'[5]产值及收款计划（2026）'!$B:$B,'[5]产值及收款计划（2026）'!X:X)</f>
        <v>0</v>
      </c>
      <c r="Y487" s="256" cm="1">
        <f t="array" aca="1" ref="Y487" ca="1">_xlfn.XLOOKUP($A487&amp;$B487,'[5]产值及收款计划（2026）'!$A:$A&amp;'[5]产值及收款计划（2026）'!$B:$B,'[5]产值及收款计划（2026）'!Y:Y)</f>
        <v>0</v>
      </c>
      <c r="Z487" s="256" cm="1">
        <f t="array" aca="1" ref="Z487" ca="1">_xlfn.XLOOKUP($A487&amp;$B487,'[5]产值及收款计划（2026）'!$A:$A&amp;'[5]产值及收款计划（2026）'!$B:$B,'[5]产值及收款计划（2026）'!Z:Z)</f>
        <v>0</v>
      </c>
      <c r="AA487" s="266" cm="1">
        <f t="array" aca="1" ref="AA487" ca="1">_xlfn.XLOOKUP($A487&amp;$B487,'[5]产值及收款计划（2026）'!$A:$A&amp;'[5]产值及收款计划（2026）'!$B:$B,'[5]产值及收款计划（2026）'!AA:AA)</f>
        <v>0</v>
      </c>
      <c r="AB487" s="266" cm="1">
        <f t="array" aca="1" ref="AB487" ca="1">_xlfn.XLOOKUP($A487&amp;$B487,'[5]产值及收款计划（2026）'!$A:$A&amp;'[5]产值及收款计划（2026）'!$B:$B,'[5]产值及收款计划（2026）'!AB:AB)</f>
        <v>0</v>
      </c>
      <c r="AC487" s="266" cm="1">
        <f t="array" aca="1" ref="AC487" ca="1">_xlfn.XLOOKUP($A487&amp;$B487,'[5]产值及收款计划（2026）'!$A:$A&amp;'[5]产值及收款计划（2026）'!$B:$B,'[5]产值及收款计划（2026）'!AC:AC)</f>
        <v>0</v>
      </c>
      <c r="AD487" s="256" cm="1">
        <f t="array" aca="1" ref="AD487" ca="1">_xlfn.XLOOKUP($A487&amp;$B487,'[5]产值及收款计划（2026）'!$A:$A&amp;'[5]产值及收款计划（2026）'!$B:$B,'[5]产值及收款计划（2026）'!AD:AD)</f>
        <v>0</v>
      </c>
      <c r="AE487" s="256" cm="1">
        <f t="array" aca="1" ref="AE487" ca="1">_xlfn.XLOOKUP($A487&amp;$B487,'[5]产值及收款计划（2026）'!$A:$A&amp;'[5]产值及收款计划（2026）'!$B:$B,'[5]产值及收款计划（2026）'!AE:AE)</f>
        <v>0</v>
      </c>
      <c r="AF487" s="256" cm="1">
        <f t="array" aca="1" ref="AF487" ca="1">_xlfn.XLOOKUP($A487&amp;$B487,'[5]产值及收款计划（2026）'!$A:$A&amp;'[5]产值及收款计划（2026）'!$B:$B,'[5]产值及收款计划（2026）'!AF:AF)</f>
        <v>0</v>
      </c>
      <c r="AG487" s="256" cm="1">
        <f t="array" aca="1" ref="AG487" ca="1">_xlfn.XLOOKUP($A487&amp;$B487,'[5]产值及收款计划（2026）'!$A:$A&amp;'[5]产值及收款计划（2026）'!$B:$B,'[5]产值及收款计划（2026）'!AG:AG)</f>
        <v>0</v>
      </c>
      <c r="AH487" s="256" cm="1">
        <f t="array" aca="1" ref="AH487" ca="1">_xlfn.XLOOKUP($A487&amp;$B487,'[5]产值及收款计划（2026）'!$A:$A&amp;'[5]产值及收款计划（2026）'!$B:$B,'[5]产值及收款计划（2026）'!AH:AH)</f>
        <v>0</v>
      </c>
      <c r="AI487" s="256" cm="1">
        <f t="array" aca="1" ref="AI487" ca="1">_xlfn.XLOOKUP($A487&amp;$B487,'[5]产值及收款计划（2026）'!$A:$A&amp;'[5]产值及收款计划（2026）'!$B:$B,'[5]产值及收款计划（2026）'!AI:AI)</f>
        <v>0</v>
      </c>
      <c r="AJ487" s="256" cm="1">
        <f t="array" aca="1" ref="AJ487" ca="1">_xlfn.XLOOKUP($A487&amp;$B487,'[5]产值及收款计划（2026）'!$A:$A&amp;'[5]产值及收款计划（2026）'!$B:$B,'[5]产值及收款计划（2026）'!AJ:AJ)</f>
        <v>0</v>
      </c>
      <c r="AK487" s="256" cm="1">
        <f t="array" aca="1" ref="AK487" ca="1">_xlfn.XLOOKUP($A487&amp;$B487,'[5]产值及收款计划（2026）'!$A:$A&amp;'[5]产值及收款计划（2026）'!$B:$B,'[5]产值及收款计划（2026）'!AK:AK)</f>
        <v>0</v>
      </c>
      <c r="AL487" s="256" cm="1">
        <f t="array" aca="1" ref="AL487" ca="1">_xlfn.XLOOKUP($A487&amp;$B487,'[5]产值及收款计划（2026）'!$A:$A&amp;'[5]产值及收款计划（2026）'!$B:$B,'[5]产值及收款计划（2026）'!AL:AL)</f>
        <v>0</v>
      </c>
      <c r="AM487" s="263" t="e" cm="1">
        <f t="array" aca="1" ref="AM487" ca="1">_xlfn.LET(_xlpm.勾选月份状态数组,TRANSPOSE('PPT(12-15页）-TOP10'!$A$3:$A$14),_xlpm.选择数据区,IF('PPT(12-15页）-TOP10'!$E$3="收款",$BA487:$BL487,$AA487:$AL487),SUM(_xlfn._xlws.FILTER(_xlpm.选择数据区,_xlpm.勾选月份状态数组,"")))</f>
        <v>#NAME?</v>
      </c>
      <c r="AN487" s="256" t="e" cm="1">
        <f t="array" aca="1" ref="AN487" ca="1">_xlfn.LET(_xlpm.勾选月份状态数组,TRANSPOSE('PPT(12-15页）-TOP10'!$A$3:$A$14),_xlpm.选择数据区,IF('PPT(12-15页）-TOP10'!$E$3="收款",$DA487:$DL487,$CA487:$CL487),SUM(_xlfn._xlws.FILTER(_xlpm.选择数据区,_xlpm.勾选月份状态数组,"")))</f>
        <v>#NAME?</v>
      </c>
      <c r="AO487" s="256">
        <f ca="1">SUM(CA487:CC487)+SUM(AD487:AL487)</f>
        <v>0</v>
      </c>
      <c r="AP487" s="256"/>
      <c r="AQ487" s="256"/>
      <c r="AR487" s="256"/>
      <c r="AS487" s="256" cm="1">
        <f t="array" aca="1" ref="AS487" ca="1">_xlfn.XLOOKUP($A487&amp;$B487,'[5]产值及收款计划（2026）'!$A:$A&amp;'[5]产值及收款计划（2026）'!$B:$B,'[5]产值及收款计划（2026）'!AS:AS)</f>
        <v>0</v>
      </c>
      <c r="AT487" s="256" cm="1">
        <f t="array" aca="1" ref="AT487" ca="1">_xlfn.XLOOKUP($A487&amp;$B487,'[5]产值及收款计划（2026）'!$A:$A&amp;'[5]产值及收款计划（2026）'!$B:$B,'[5]产值及收款计划（2026）'!AT:AT)</f>
        <v>0</v>
      </c>
      <c r="AU487" s="256" cm="1">
        <f t="array" aca="1" ref="AU487" ca="1">_xlfn.XLOOKUP($A487&amp;$B487,'[5]产值及收款计划（2026）'!$A:$A&amp;'[5]产值及收款计划（2026）'!$B:$B,'[5]产值及收款计划（2026）'!AU:AU)</f>
        <v>0</v>
      </c>
      <c r="AV487" s="256" cm="1">
        <f t="array" aca="1" ref="AV487" ca="1">_xlfn.XLOOKUP($A487&amp;$B487,'[5]产值及收款计划（2026）'!$A:$A&amp;'[5]产值及收款计划（2026）'!$B:$B,'[5]产值及收款计划（2026）'!AV:AV)</f>
        <v>0</v>
      </c>
      <c r="AW487" s="256" cm="1">
        <f t="array" aca="1" ref="AW487" ca="1">_xlfn.XLOOKUP($A487&amp;$B487,'[5]产值及收款计划（2026）'!$A:$A&amp;'[5]产值及收款计划（2026）'!$B:$B,'[5]产值及收款计划（2026）'!AW:AW)</f>
        <v>95.491200000000006</v>
      </c>
      <c r="AX487" s="256" cm="1">
        <f t="array" aca="1" ref="AX487" ca="1">_xlfn.XLOOKUP($A487&amp;$B487,'[5]产值及收款计划（2026）'!$A:$A&amp;'[5]产值及收款计划（2026）'!$B:$B,'[5]产值及收款计划（2026）'!AX:AX)</f>
        <v>0</v>
      </c>
      <c r="AY487" s="256" cm="1">
        <f t="array" aca="1" ref="AY487" ca="1">_xlfn.XLOOKUP($A487&amp;$B487,'[5]产值及收款计划（2026）'!$A:$A&amp;'[5]产值及收款计划（2026）'!$B:$B,'[5]产值及收款计划（2026）'!AY:AY)</f>
        <v>103.44880000000001</v>
      </c>
      <c r="AZ487" s="256" cm="1">
        <f t="array" aca="1" ref="AZ487" ca="1">_xlfn.XLOOKUP($A487&amp;$B487,'[5]产值及收款计划（2026）'!$A:$A&amp;'[5]产值及收款计划（2026）'!$B:$B,'[5]产值及收款计划（2026）'!AZ:AZ)</f>
        <v>69.629000000000005</v>
      </c>
      <c r="BA487" s="266" cm="1">
        <f t="array" aca="1" ref="BA487" ca="1">_xlfn.XLOOKUP($A487&amp;$B487,'[5]产值及收款计划（2026）'!$A:$A&amp;'[5]产值及收款计划（2026）'!$B:$B,'[5]产值及收款计划（2026）'!BA:BA)</f>
        <v>0</v>
      </c>
      <c r="BB487" s="266" cm="1">
        <f t="array" aca="1" ref="BB487" ca="1">_xlfn.XLOOKUP($A487&amp;$B487,'[5]产值及收款计划（2026）'!$A:$A&amp;'[5]产值及收款计划（2026）'!$B:$B,'[5]产值及收款计划（2026）'!BB:BB)</f>
        <v>0</v>
      </c>
      <c r="BC487" s="266" cm="1">
        <f t="array" aca="1" ref="BC487" ca="1">_xlfn.XLOOKUP($A487&amp;$B487,'[5]产值及收款计划（2026）'!$A:$A&amp;'[5]产值及收款计划（2026）'!$B:$B,'[5]产值及收款计划（2026）'!BC:BC)</f>
        <v>0</v>
      </c>
      <c r="BD487" s="256" cm="1">
        <f t="array" aca="1" ref="BD487" ca="1">_xlfn.XLOOKUP($A487&amp;$B487,'[5]产值及收款计划（2026）'!$A:$A&amp;'[5]产值及收款计划（2026）'!$B:$B,'[5]产值及收款计划（2026）'!BD:BD)</f>
        <v>0</v>
      </c>
      <c r="BE487" s="256" cm="1">
        <f t="array" aca="1" ref="BE487" ca="1">_xlfn.XLOOKUP($A487&amp;$B487,'[5]产值及收款计划（2026）'!$A:$A&amp;'[5]产值及收款计划（2026）'!$B:$B,'[5]产值及收款计划（2026）'!BE:BE)</f>
        <v>0</v>
      </c>
      <c r="BF487" s="256" cm="1">
        <f t="array" aca="1" ref="BF487" ca="1">_xlfn.XLOOKUP($A487&amp;$B487,'[5]产值及收款计划（2026）'!$A:$A&amp;'[5]产值及收款计划（2026）'!$B:$B,'[5]产值及收款计划（2026）'!BF:BF)</f>
        <v>0</v>
      </c>
      <c r="BG487" s="256" cm="1">
        <f t="array" aca="1" ref="BG487" ca="1">_xlfn.XLOOKUP($A487&amp;$B487,'[5]产值及收款计划（2026）'!$A:$A&amp;'[5]产值及收款计划（2026）'!$B:$B,'[5]产值及收款计划（2026）'!BG:BG)</f>
        <v>0</v>
      </c>
      <c r="BH487" s="256" cm="1">
        <f t="array" aca="1" ref="BH487" ca="1">_xlfn.XLOOKUP($A487&amp;$B487,'[5]产值及收款计划（2026）'!$A:$A&amp;'[5]产值及收款计划（2026）'!$B:$B,'[5]产值及收款计划（2026）'!BH:BH)</f>
        <v>0</v>
      </c>
      <c r="BI487" s="256" cm="1">
        <f t="array" aca="1" ref="BI487" ca="1">_xlfn.XLOOKUP($A487&amp;$B487,'[5]产值及收款计划（2026）'!$A:$A&amp;'[5]产值及收款计划（2026）'!$B:$B,'[5]产值及收款计划（2026）'!BI:BI)</f>
        <v>0</v>
      </c>
      <c r="BJ487" s="256" cm="1">
        <f t="array" aca="1" ref="BJ487" ca="1">_xlfn.XLOOKUP($A487&amp;$B487,'[5]产值及收款计划（2026）'!$A:$A&amp;'[5]产值及收款计划（2026）'!$B:$B,'[5]产值及收款计划（2026）'!BJ:BJ)</f>
        <v>0</v>
      </c>
      <c r="BK487" s="256" cm="1">
        <f t="array" aca="1" ref="BK487" ca="1">_xlfn.XLOOKUP($A487&amp;$B487,'[5]产值及收款计划（2026）'!$A:$A&amp;'[5]产值及收款计划（2026）'!$B:$B,'[5]产值及收款计划（2026）'!BK:BK)</f>
        <v>0</v>
      </c>
      <c r="BL487" s="256" cm="1">
        <f t="array" aca="1" ref="BL487" ca="1">_xlfn.XLOOKUP($A487&amp;$B487,'[5]产值及收款计划（2026）'!$A:$A&amp;'[5]产值及收款计划（2026）'!$B:$B,'[5]产值及收款计划（2026）'!BL:BL)</f>
        <v>0</v>
      </c>
      <c r="BM487" s="256"/>
      <c r="BN487" s="256"/>
      <c r="BO487" s="256"/>
      <c r="BP487" s="256"/>
      <c r="BQ487" s="255" t="str" cm="1">
        <f t="array" aca="1" ref="BQ487" ca="1">_xlfn.XLOOKUP($A487&amp;$B487,'[5]产值及收款计划（2026）'!$A:$A&amp;'[5]产值及收款计划（2026）'!$B:$B,'[5]产值及收款计划（2026）'!BQ:BQ)</f>
        <v>深圳市商汤科技有限公司</v>
      </c>
      <c r="BR487" s="256" cm="1">
        <f t="array" aca="1" ref="BR487" ca="1">_xlfn.XLOOKUP($A487&amp;$B487,'[5]产值及收款计划（2026）'!$A:$A&amp;'[5]产值及收款计划（2026）'!$B:$B,'[5]产值及收款计划（2026）'!BR:BR)</f>
        <v>0</v>
      </c>
      <c r="CA487" s="256" cm="1">
        <f t="array" aca="1" ref="CA487" ca="1">_xlfn.XLOOKUP($A487&amp;$B487,'[5]产值及收款计划（2026）'!$A:$A&amp;'[5]产值及收款计划（2026）'!$B:$B,'[5]产值及收款计划（2026）'!CA:CA)</f>
        <v>0</v>
      </c>
      <c r="CB487" s="256" cm="1">
        <f t="array" aca="1" ref="CB487" ca="1">_xlfn.XLOOKUP($A487&amp;$B487,'[5]产值及收款计划（2026）'!$A:$A&amp;'[5]产值及收款计划（2026）'!$B:$B,'[5]产值及收款计划（2026）'!CB:CB)</f>
        <v>0</v>
      </c>
      <c r="CC487" s="256" cm="1">
        <f t="array" aca="1" ref="CC487" ca="1">_xlfn.XLOOKUP($A487&amp;$B487,'[5]产值及收款计划（2026）'!$A:$A&amp;'[5]产值及收款计划（2026）'!$B:$B,'[5]产值及收款计划（2026）'!CC:CC)</f>
        <v>0</v>
      </c>
      <c r="CD487" s="256" cm="1">
        <f t="array" aca="1" ref="CD487" ca="1">_xlfn.XLOOKUP($A487&amp;$B487,'[5]产值及收款计划（2026）'!$A:$A&amp;'[5]产值及收款计划（2026）'!$B:$B,'[5]产值及收款计划（2026）'!CD:CD)</f>
        <v>0</v>
      </c>
      <c r="CE487" s="256" cm="1">
        <f t="array" aca="1" ref="CE487" ca="1">_xlfn.XLOOKUP($A487&amp;$B487,'[5]产值及收款计划（2026）'!$A:$A&amp;'[5]产值及收款计划（2026）'!$B:$B,'[5]产值及收款计划（2026）'!CE:CE)</f>
        <v>0</v>
      </c>
      <c r="CF487" s="256" cm="1">
        <f t="array" aca="1" ref="CF487" ca="1">_xlfn.XLOOKUP($A487&amp;$B487,'[5]产值及收款计划（2026）'!$A:$A&amp;'[5]产值及收款计划（2026）'!$B:$B,'[5]产值及收款计划（2026）'!CF:CF)</f>
        <v>0</v>
      </c>
      <c r="CG487" s="256" cm="1">
        <f t="array" aca="1" ref="CG487" ca="1">_xlfn.XLOOKUP($A487&amp;$B487,'[5]产值及收款计划（2026）'!$A:$A&amp;'[5]产值及收款计划（2026）'!$B:$B,'[5]产值及收款计划（2026）'!CG:CG)</f>
        <v>0</v>
      </c>
      <c r="CH487" s="256" cm="1">
        <f t="array" aca="1" ref="CH487" ca="1">_xlfn.XLOOKUP($A487&amp;$B487,'[5]产值及收款计划（2026）'!$A:$A&amp;'[5]产值及收款计划（2026）'!$B:$B,'[5]产值及收款计划（2026）'!CH:CH)</f>
        <v>0</v>
      </c>
      <c r="CI487" s="256" cm="1">
        <f t="array" aca="1" ref="CI487" ca="1">_xlfn.XLOOKUP($A487&amp;$B487,'[5]产值及收款计划（2026）'!$A:$A&amp;'[5]产值及收款计划（2026）'!$B:$B,'[5]产值及收款计划（2026）'!CI:CI)</f>
        <v>0</v>
      </c>
      <c r="CJ487" s="256" cm="1">
        <f t="array" aca="1" ref="CJ487" ca="1">_xlfn.XLOOKUP($A487&amp;$B487,'[5]产值及收款计划（2026）'!$A:$A&amp;'[5]产值及收款计划（2026）'!$B:$B,'[5]产值及收款计划（2026）'!CJ:CJ)</f>
        <v>0</v>
      </c>
      <c r="CK487" s="256" cm="1">
        <f t="array" aca="1" ref="CK487" ca="1">_xlfn.XLOOKUP($A487&amp;$B487,'[5]产值及收款计划（2026）'!$A:$A&amp;'[5]产值及收款计划（2026）'!$B:$B,'[5]产值及收款计划（2026）'!CK:CK)</f>
        <v>0</v>
      </c>
      <c r="CL487" s="256" cm="1">
        <f t="array" aca="1" ref="CL487" ca="1">_xlfn.XLOOKUP($A487&amp;$B487,'[5]产值及收款计划（2026）'!$A:$A&amp;'[5]产值及收款计划（2026）'!$B:$B,'[5]产值及收款计划（2026）'!CL:CL)</f>
        <v>0</v>
      </c>
      <c r="DA487" s="256" cm="1">
        <f t="array" aca="1" ref="DA487" ca="1">_xlfn.XLOOKUP($A487&amp;$B487,'[5]产值及收款计划（2026）'!$A:$A&amp;'[5]产值及收款计划（2026）'!$B:$B,'[5]产值及收款计划（2026）'!DA:DA)</f>
        <v>0</v>
      </c>
      <c r="DB487" s="256" cm="1">
        <f t="array" aca="1" ref="DB487" ca="1">_xlfn.XLOOKUP($A487&amp;$B487,'[5]产值及收款计划（2026）'!$A:$A&amp;'[5]产值及收款计划（2026）'!$B:$B,'[5]产值及收款计划（2026）'!DB:DB)</f>
        <v>0</v>
      </c>
      <c r="DC487" s="256" cm="1">
        <f t="array" aca="1" ref="DC487" ca="1">_xlfn.XLOOKUP($A487&amp;$B487,'[5]产值及收款计划（2026）'!$A:$A&amp;'[5]产值及收款计划（2026）'!$B:$B,'[5]产值及收款计划（2026）'!DC:DC)</f>
        <v>0</v>
      </c>
      <c r="DD487" s="256" cm="1">
        <f t="array" aca="1" ref="DD487" ca="1">_xlfn.XLOOKUP($A487&amp;$B487,'[5]产值及收款计划（2026）'!$A:$A&amp;'[5]产值及收款计划（2026）'!$B:$B,'[5]产值及收款计划（2026）'!DD:DD)</f>
        <v>0</v>
      </c>
      <c r="DE487" s="256" cm="1">
        <f t="array" aca="1" ref="DE487" ca="1">_xlfn.XLOOKUP($A487&amp;$B487,'[5]产值及收款计划（2026）'!$A:$A&amp;'[5]产值及收款计划（2026）'!$B:$B,'[5]产值及收款计划（2026）'!DE:DE)</f>
        <v>0</v>
      </c>
      <c r="DF487" s="256" cm="1">
        <f t="array" aca="1" ref="DF487" ca="1">_xlfn.XLOOKUP($A487&amp;$B487,'[5]产值及收款计划（2026）'!$A:$A&amp;'[5]产值及收款计划（2026）'!$B:$B,'[5]产值及收款计划（2026）'!DF:DF)</f>
        <v>0</v>
      </c>
      <c r="DG487" s="256" cm="1">
        <f t="array" aca="1" ref="DG487" ca="1">_xlfn.XLOOKUP($A487&amp;$B487,'[5]产值及收款计划（2026）'!$A:$A&amp;'[5]产值及收款计划（2026）'!$B:$B,'[5]产值及收款计划（2026）'!DG:DG)</f>
        <v>0</v>
      </c>
      <c r="DH487" s="256" cm="1">
        <f t="array" aca="1" ref="DH487" ca="1">_xlfn.XLOOKUP($A487&amp;$B487,'[5]产值及收款计划（2026）'!$A:$A&amp;'[5]产值及收款计划（2026）'!$B:$B,'[5]产值及收款计划（2026）'!DH:DH)</f>
        <v>0</v>
      </c>
      <c r="DI487" s="256" cm="1">
        <f t="array" aca="1" ref="DI487" ca="1">_xlfn.XLOOKUP($A487&amp;$B487,'[5]产值及收款计划（2026）'!$A:$A&amp;'[5]产值及收款计划（2026）'!$B:$B,'[5]产值及收款计划（2026）'!DI:DI)</f>
        <v>0</v>
      </c>
      <c r="DJ487" s="256" cm="1">
        <f t="array" aca="1" ref="DJ487" ca="1">_xlfn.XLOOKUP($A487&amp;$B487,'[5]产值及收款计划（2026）'!$A:$A&amp;'[5]产值及收款计划（2026）'!$B:$B,'[5]产值及收款计划（2026）'!DJ:DJ)</f>
        <v>0</v>
      </c>
      <c r="DK487" s="256" cm="1">
        <f t="array" aca="1" ref="DK487" ca="1">_xlfn.XLOOKUP($A487&amp;$B487,'[5]产值及收款计划（2026）'!$A:$A&amp;'[5]产值及收款计划（2026）'!$B:$B,'[5]产值及收款计划（2026）'!DK:DK)</f>
        <v>0</v>
      </c>
      <c r="DL487" s="256" cm="1">
        <f t="array" aca="1" ref="DL487" ca="1">_xlfn.XLOOKUP($A487&amp;$B487,'[5]产值及收款计划（2026）'!$A:$A&amp;'[5]产值及收款计划（2026）'!$B:$B,'[5]产值及收款计划（2026）'!DL:DL)</f>
        <v>0</v>
      </c>
      <c r="DM487" s="264"/>
      <c r="DN487" s="250"/>
    </row>
    <row r="488" spans="1:118" ht="20.25" x14ac:dyDescent="0.15">
      <c r="A488" s="254">
        <f t="shared" ca="1" si="25"/>
        <v>67</v>
      </c>
      <c r="B488" s="254" t="s">
        <v>29</v>
      </c>
      <c r="C488" s="255" t="str" cm="1">
        <f t="array" aca="1" ref="C488" ca="1">_xlfn.XLOOKUP($A488&amp;$B488,'[5]产值及收款计划（2026）'!$A:$A&amp;'[5]产值及收款计划（2026）'!$B:$B,'[5]产值及收款计划（2026）'!C:C)</f>
        <v>ZHT2024112900152</v>
      </c>
      <c r="D488" s="255" t="str" cm="1">
        <f t="array" aca="1" ref="D488" ca="1">_xlfn.XLOOKUP($A488&amp;$B488,'[5]产值及收款计划（2026）'!$A:$A&amp;'[5]产值及收款计划（2026）'!$B:$B,'[5]产值及收款计划（2026）'!D:D)</f>
        <v>盾構隧道健康監測</v>
      </c>
      <c r="E488" s="256" cm="1">
        <f t="array" aca="1" ref="E488" ca="1">_xlfn.XLOOKUP($A488&amp;$B488,'[5]产值及收款计划（2026）'!$A:$A&amp;'[5]产值及收款计划（2026）'!$B:$B,'[5]产值及收款计划（2026）'!E:E)</f>
        <v>311</v>
      </c>
      <c r="F488" s="256" cm="1">
        <f t="array" aca="1" ref="F488" ca="1">_xlfn.XLOOKUP($A488&amp;$B488,'[5]产值及收款计划（2026）'!$A:$A&amp;'[5]产值及收款计划（2026）'!$B:$B,'[5]产值及收款计划（2026）'!F:F)</f>
        <v>18.66</v>
      </c>
      <c r="G488" s="256" cm="1">
        <f t="array" aca="1" ref="G488" ca="1">_xlfn.XLOOKUP($A488&amp;$B488,'[5]产值及收款计划（2026）'!$A:$A&amp;'[5]产值及收款计划（2026）'!$B:$B,'[5]产值及收款计划（2026）'!G:G)</f>
        <v>18.66</v>
      </c>
      <c r="H488" s="256" cm="1">
        <f t="array" aca="1" ref="H488" ca="1">_xlfn.XLOOKUP($A488&amp;$B488,'[5]产值及收款计划（2026）'!$A:$A&amp;'[5]产值及收款计划（2026）'!$B:$B,'[5]产值及收款计划（2026）'!H:H)</f>
        <v>18.66</v>
      </c>
      <c r="I488" s="257" cm="1">
        <f t="array" aca="1" ref="I488" ca="1">_xlfn.XLOOKUP($A488&amp;$B488,'[5]产值及收款计划（2026）'!$A:$A&amp;'[5]产值及收款计划（2026）'!$B:$B,'[5]产值及收款计划（2026）'!I:I)</f>
        <v>1</v>
      </c>
      <c r="J488" s="256" cm="1">
        <f t="array" aca="1" ref="J488" ca="1">_xlfn.XLOOKUP($A488&amp;$B488,'[5]产值及收款计划（2026）'!$A:$A&amp;'[5]产值及收款计划（2026）'!$B:$B,'[5]产值及收款计划（2026）'!J:J)</f>
        <v>0.13</v>
      </c>
      <c r="K488" s="256" cm="1">
        <f t="array" aca="1" ref="K488" ca="1">_xlfn.XLOOKUP($A488&amp;$B488,'[5]产值及收款计划（2026）'!$A:$A&amp;'[5]产值及收款计划（2026）'!$B:$B,'[5]产值及收款计划（2026）'!K:K)</f>
        <v>0</v>
      </c>
      <c r="L488" s="256" cm="1">
        <f t="array" aca="1" ref="L488" ca="1">_xlfn.XLOOKUP($A488&amp;$B488,'[5]产值及收款计划（2026）'!$A:$A&amp;'[5]产值及收款计划（2026）'!$B:$B,'[5]产值及收款计划（2026）'!L:L)</f>
        <v>0</v>
      </c>
      <c r="M488" s="256" cm="1">
        <f t="array" aca="1" ref="M488" ca="1">_xlfn.XLOOKUP($A488&amp;$B488,'[5]产值及收款计划（2026）'!$A:$A&amp;'[5]产值及收款计划（2026）'!$B:$B,'[5]产值及收款计划（2026）'!M:M)</f>
        <v>0</v>
      </c>
      <c r="N488" s="256" t="str" cm="1">
        <f t="array" aca="1" ref="N488" ca="1">_xlfn.XLOOKUP($A488&amp;$B488,'[5]产值及收款计划（2026）'!$A:$A&amp;'[5]产值及收款计划（2026）'!$B:$B,'[5]产值及收款计划（2026）'!N:N)</f>
        <v>邱枫团队</v>
      </c>
      <c r="O488" s="256" t="str" cm="1">
        <f t="array" aca="1" ref="O488" ca="1">_xlfn.XLOOKUP($A488&amp;$B488,'[5]产值及收款计划（2026）'!$A:$A&amp;'[5]产值及收款计划（2026）'!$B:$B,'[5]产值及收款计划（2026）'!O:O)</f>
        <v>邱枫</v>
      </c>
      <c r="P488" s="255" t="str" cm="1">
        <f t="array" aca="1" ref="P488" ca="1">_xlfn.XLOOKUP($A488&amp;$B488,'[5]产值及收款计划（2026）'!$A:$A&amp;'[5]产值及收款计划（2026）'!$B:$B,'[5]产值及收款计划（2026）'!P:P)</f>
        <v>在建</v>
      </c>
      <c r="Q488" s="256" cm="1">
        <f t="array" aca="1" ref="Q488" ca="1">_xlfn.XLOOKUP($A488&amp;$B488,'[5]产值及收款计划（2026）'!$A:$A&amp;'[5]产值及收款计划（2026）'!$B:$B,'[5]产值及收款计划（2026）'!Q:Q)</f>
        <v>0</v>
      </c>
      <c r="R488" s="256" cm="1">
        <f t="array" aca="1" ref="R488" ca="1">_xlfn.XLOOKUP($A488&amp;$B488,'[5]产值及收款计划（2026）'!$A:$A&amp;'[5]产值及收款计划（2026）'!$B:$B,'[5]产值及收款计划（2026）'!R:R)</f>
        <v>0</v>
      </c>
      <c r="S488" s="256" cm="1">
        <f t="array" aca="1" ref="S488" ca="1">_xlfn.XLOOKUP($A488&amp;$B488,'[5]产值及收款计划（2026）'!$A:$A&amp;'[5]产值及收款计划（2026）'!$B:$B,'[5]产值及收款计划（2026）'!S:S)</f>
        <v>0</v>
      </c>
      <c r="T488" s="256" cm="1">
        <f t="array" aca="1" ref="T488" ca="1">_xlfn.XLOOKUP($A488&amp;$B488,'[5]产值及收款计划（2026）'!$A:$A&amp;'[5]产值及收款计划（2026）'!$B:$B,'[5]产值及收款计划（2026）'!T:T)</f>
        <v>96.145495999999994</v>
      </c>
      <c r="U488" s="256" cm="1">
        <f t="array" aca="1" ref="U488" ca="1">_xlfn.XLOOKUP($A488&amp;$B488,'[5]产值及收款计划（2026）'!$A:$A&amp;'[5]产值及收款计划（2026）'!$B:$B,'[5]产值及收款计划（2026）'!U:U)</f>
        <v>0</v>
      </c>
      <c r="V488" s="256" cm="1">
        <f t="array" aca="1" ref="V488" ca="1">_xlfn.XLOOKUP($A488&amp;$B488,'[5]产值及收款计划（2026）'!$A:$A&amp;'[5]产值及收款计划（2026）'!$B:$B,'[5]产值及收款计划（2026）'!V:V)</f>
        <v>214.85450399999999</v>
      </c>
      <c r="W488" s="256" cm="1">
        <f t="array" aca="1" ref="W488" ca="1">_xlfn.XLOOKUP($A488&amp;$B488,'[5]产值及收款计划（2026）'!$A:$A&amp;'[5]产值及收款计划（2026）'!$B:$B,'[5]产值及收款计划（2026）'!W:W)</f>
        <v>0</v>
      </c>
      <c r="X488" s="256" cm="1">
        <f t="array" aca="1" ref="X488" ca="1">_xlfn.XLOOKUP($A488&amp;$B488,'[5]产值及收款计划（2026）'!$A:$A&amp;'[5]产值及收款计划（2026）'!$B:$B,'[5]产值及收款计划（2026）'!X:X)</f>
        <v>0</v>
      </c>
      <c r="Y488" s="256" cm="1">
        <f t="array" aca="1" ref="Y488" ca="1">_xlfn.XLOOKUP($A488&amp;$B488,'[5]产值及收款计划（2026）'!$A:$A&amp;'[5]产值及收款计划（2026）'!$B:$B,'[5]产值及收款计划（2026）'!Y:Y)</f>
        <v>0</v>
      </c>
      <c r="Z488" s="256" cm="1">
        <f t="array" aca="1" ref="Z488" ca="1">_xlfn.XLOOKUP($A488&amp;$B488,'[5]产值及收款计划（2026）'!$A:$A&amp;'[5]产值及收款计划（2026）'!$B:$B,'[5]产值及收款计划（2026）'!Z:Z)</f>
        <v>0</v>
      </c>
      <c r="AA488" s="256" cm="1">
        <f t="array" aca="1" ref="AA488" ca="1">_xlfn.XLOOKUP($A488&amp;$B488,'[5]产值及收款计划（2026）'!$A:$A&amp;'[5]产值及收款计划（2026）'!$B:$B,'[5]产值及收款计划（2026）'!AA:AA)</f>
        <v>0</v>
      </c>
      <c r="AB488" s="256" cm="1">
        <f t="array" aca="1" ref="AB488" ca="1">_xlfn.XLOOKUP($A488&amp;$B488,'[5]产值及收款计划（2026）'!$A:$A&amp;'[5]产值及收款计划（2026）'!$B:$B,'[5]产值及收款计划（2026）'!AB:AB)</f>
        <v>0</v>
      </c>
      <c r="AC488" s="256" cm="1">
        <f t="array" aca="1" ref="AC488" ca="1">_xlfn.XLOOKUP($A488&amp;$B488,'[5]产值及收款计划（2026）'!$A:$A&amp;'[5]产值及收款计划（2026）'!$B:$B,'[5]产值及收款计划（2026）'!AC:AC)</f>
        <v>0</v>
      </c>
      <c r="AD488" s="256" cm="1">
        <f t="array" aca="1" ref="AD488" ca="1">_xlfn.XLOOKUP($A488&amp;$B488,'[5]产值及收款计划（2026）'!$A:$A&amp;'[5]产值及收款计划（2026）'!$B:$B,'[5]产值及收款计划（2026）'!AD:AD)</f>
        <v>0</v>
      </c>
      <c r="AE488" s="256" cm="1">
        <f t="array" aca="1" ref="AE488" ca="1">_xlfn.XLOOKUP($A488&amp;$B488,'[5]产值及收款计划（2026）'!$A:$A&amp;'[5]产值及收款计划（2026）'!$B:$B,'[5]产值及收款计划（2026）'!AE:AE)</f>
        <v>0</v>
      </c>
      <c r="AF488" s="256" cm="1">
        <f t="array" aca="1" ref="AF488" ca="1">_xlfn.XLOOKUP($A488&amp;$B488,'[5]产值及收款计划（2026）'!$A:$A&amp;'[5]产值及收款计划（2026）'!$B:$B,'[5]产值及收款计划（2026）'!AF:AF)</f>
        <v>0</v>
      </c>
      <c r="AG488" s="256" cm="1">
        <f t="array" aca="1" ref="AG488" ca="1">_xlfn.XLOOKUP($A488&amp;$B488,'[5]产值及收款计划（2026）'!$A:$A&amp;'[5]产值及收款计划（2026）'!$B:$B,'[5]产值及收款计划（2026）'!AG:AG)</f>
        <v>0</v>
      </c>
      <c r="AH488" s="256" cm="1">
        <f t="array" aca="1" ref="AH488" ca="1">_xlfn.XLOOKUP($A488&amp;$B488,'[5]产值及收款计划（2026）'!$A:$A&amp;'[5]产值及收款计划（2026）'!$B:$B,'[5]产值及收款计划（2026）'!AH:AH)</f>
        <v>0</v>
      </c>
      <c r="AI488" s="256" cm="1">
        <f t="array" aca="1" ref="AI488" ca="1">_xlfn.XLOOKUP($A488&amp;$B488,'[5]产值及收款计划（2026）'!$A:$A&amp;'[5]产值及收款计划（2026）'!$B:$B,'[5]产值及收款计划（2026）'!AI:AI)</f>
        <v>0</v>
      </c>
      <c r="AJ488" s="256" cm="1">
        <f t="array" aca="1" ref="AJ488" ca="1">_xlfn.XLOOKUP($A488&amp;$B488,'[5]产值及收款计划（2026）'!$A:$A&amp;'[5]产值及收款计划（2026）'!$B:$B,'[5]产值及收款计划（2026）'!AJ:AJ)</f>
        <v>0</v>
      </c>
      <c r="AK488" s="256" cm="1">
        <f t="array" aca="1" ref="AK488" ca="1">_xlfn.XLOOKUP($A488&amp;$B488,'[5]产值及收款计划（2026）'!$A:$A&amp;'[5]产值及收款计划（2026）'!$B:$B,'[5]产值及收款计划（2026）'!AK:AK)</f>
        <v>0</v>
      </c>
      <c r="AL488" s="256" cm="1">
        <f t="array" aca="1" ref="AL488" ca="1">_xlfn.XLOOKUP($A488&amp;$B488,'[5]产值及收款计划（2026）'!$A:$A&amp;'[5]产值及收款计划（2026）'!$B:$B,'[5]产值及收款计划（2026）'!AL:AL)</f>
        <v>0</v>
      </c>
      <c r="AM488" s="263" t="e" cm="1">
        <f t="array" aca="1" ref="AM488" ca="1">_xlfn.LET(_xlpm.勾选月份状态数组,TRANSPOSE('PPT(12-15页）-TOP10'!$A$3:$A$14),_xlpm.选择数据区,IF('PPT(12-15页）-TOP10'!$E$3="收款",$BA488:$BL488,$AA488:$AL488),SUM(_xlfn._xlws.FILTER(_xlpm.选择数据区,_xlpm.勾选月份状态数组,"")))</f>
        <v>#NAME?</v>
      </c>
      <c r="AN488" s="256" t="e" cm="1">
        <f t="array" aca="1" ref="AN488" ca="1">_xlfn.LET(_xlpm.勾选月份状态数组,TRANSPOSE('PPT(12-15页）-TOP10'!$A$3:$A$14),_xlpm.选择数据区,IF('PPT(12-15页）-TOP10'!$E$3="收款",$DA488:$DL488,$CA488:$CL488),SUM(_xlfn._xlws.FILTER(_xlpm.选择数据区,_xlpm.勾选月份状态数组,"")))</f>
        <v>#NAME?</v>
      </c>
      <c r="AO488" s="256">
        <f ca="1">SUM(CA488:CC488)+SUM(AD488:AL488)</f>
        <v>0</v>
      </c>
      <c r="AP488" s="256"/>
      <c r="AQ488" s="256"/>
      <c r="AR488" s="256"/>
      <c r="AS488" s="256" cm="1">
        <f t="array" aca="1" ref="AS488" ca="1">_xlfn.XLOOKUP($A488&amp;$B488,'[5]产值及收款计划（2026）'!$A:$A&amp;'[5]产值及收款计划（2026）'!$B:$B,'[5]产值及收款计划（2026）'!AS:AS)</f>
        <v>0</v>
      </c>
      <c r="AT488" s="256" cm="1">
        <f t="array" aca="1" ref="AT488" ca="1">_xlfn.XLOOKUP($A488&amp;$B488,'[5]产值及收款计划（2026）'!$A:$A&amp;'[5]产值及收款计划（2026）'!$B:$B,'[5]产值及收款计划（2026）'!AT:AT)</f>
        <v>0</v>
      </c>
      <c r="AU488" s="256" cm="1">
        <f t="array" aca="1" ref="AU488" ca="1">_xlfn.XLOOKUP($A488&amp;$B488,'[5]产值及收款计划（2026）'!$A:$A&amp;'[5]产值及收款计划（2026）'!$B:$B,'[5]产值及收款计划（2026）'!AU:AU)</f>
        <v>0</v>
      </c>
      <c r="AV488" s="256" cm="1">
        <f t="array" aca="1" ref="AV488" ca="1">_xlfn.XLOOKUP($A488&amp;$B488,'[5]产值及收款计划（2026）'!$A:$A&amp;'[5]产值及收款计划（2026）'!$B:$B,'[5]产值及收款计划（2026）'!AV:AV)</f>
        <v>0</v>
      </c>
      <c r="AW488" s="256" cm="1">
        <f t="array" aca="1" ref="AW488" ca="1">_xlfn.XLOOKUP($A488&amp;$B488,'[5]产值及收款计划（2026）'!$A:$A&amp;'[5]产值及收款计划（2026）'!$B:$B,'[5]产值及收款计划（2026）'!AW:AW)</f>
        <v>0</v>
      </c>
      <c r="AX488" s="256" cm="1">
        <f t="array" aca="1" ref="AX488" ca="1">_xlfn.XLOOKUP($A488&amp;$B488,'[5]产值及收款计划（2026）'!$A:$A&amp;'[5]产值及收款计划（2026）'!$B:$B,'[5]产值及收款计划（2026）'!AX:AX)</f>
        <v>82.141632999999999</v>
      </c>
      <c r="AY488" s="256" cm="1">
        <f t="array" aca="1" ref="AY488" ca="1">_xlfn.XLOOKUP($A488&amp;$B488,'[5]产值及收款计划（2026）'!$A:$A&amp;'[5]产值及收款计划（2026）'!$B:$B,'[5]产值及收款计划（2026）'!AY:AY)</f>
        <v>228.85836699999999</v>
      </c>
      <c r="AZ488" s="256" cm="1">
        <f t="array" aca="1" ref="AZ488" ca="1">_xlfn.XLOOKUP($A488&amp;$B488,'[5]产值及收款计划（2026）'!$A:$A&amp;'[5]产值及收款计划（2026）'!$B:$B,'[5]产值及收款计划（2026）'!AZ:AZ)</f>
        <v>14.003863000000001</v>
      </c>
      <c r="BA488" s="256" cm="1">
        <f t="array" aca="1" ref="BA488" ca="1">_xlfn.XLOOKUP($A488&amp;$B488,'[5]产值及收款计划（2026）'!$A:$A&amp;'[5]产值及收款计划（2026）'!$B:$B,'[5]产值及收款计划（2026）'!BA:BA)</f>
        <v>0</v>
      </c>
      <c r="BB488" s="256" cm="1">
        <f t="array" aca="1" ref="BB488" ca="1">_xlfn.XLOOKUP($A488&amp;$B488,'[5]产值及收款计划（2026）'!$A:$A&amp;'[5]产值及收款计划（2026）'!$B:$B,'[5]产值及收款计划（2026）'!BB:BB)</f>
        <v>0</v>
      </c>
      <c r="BC488" s="256" cm="1">
        <f t="array" aca="1" ref="BC488" ca="1">_xlfn.XLOOKUP($A488&amp;$B488,'[5]产值及收款计划（2026）'!$A:$A&amp;'[5]产值及收款计划（2026）'!$B:$B,'[5]产值及收款计划（2026）'!BC:BC)</f>
        <v>0</v>
      </c>
      <c r="BD488" s="256" cm="1">
        <f t="array" aca="1" ref="BD488" ca="1">_xlfn.XLOOKUP($A488&amp;$B488,'[5]产值及收款计划（2026）'!$A:$A&amp;'[5]产值及收款计划（2026）'!$B:$B,'[5]产值及收款计划（2026）'!BD:BD)</f>
        <v>0</v>
      </c>
      <c r="BE488" s="256" cm="1">
        <f t="array" aca="1" ref="BE488" ca="1">_xlfn.XLOOKUP($A488&amp;$B488,'[5]产值及收款计划（2026）'!$A:$A&amp;'[5]产值及收款计划（2026）'!$B:$B,'[5]产值及收款计划（2026）'!BE:BE)</f>
        <v>0</v>
      </c>
      <c r="BF488" s="256" cm="1">
        <f t="array" aca="1" ref="BF488" ca="1">_xlfn.XLOOKUP($A488&amp;$B488,'[5]产值及收款计划（2026）'!$A:$A&amp;'[5]产值及收款计划（2026）'!$B:$B,'[5]产值及收款计划（2026）'!BF:BF)</f>
        <v>0</v>
      </c>
      <c r="BG488" s="256" cm="1">
        <f t="array" aca="1" ref="BG488" ca="1">_xlfn.XLOOKUP($A488&amp;$B488,'[5]产值及收款计划（2026）'!$A:$A&amp;'[5]产值及收款计划（2026）'!$B:$B,'[5]产值及收款计划（2026）'!BG:BG)</f>
        <v>0</v>
      </c>
      <c r="BH488" s="256" cm="1">
        <f t="array" aca="1" ref="BH488" ca="1">_xlfn.XLOOKUP($A488&amp;$B488,'[5]产值及收款计划（2026）'!$A:$A&amp;'[5]产值及收款计划（2026）'!$B:$B,'[5]产值及收款计划（2026）'!BH:BH)</f>
        <v>0</v>
      </c>
      <c r="BI488" s="256" cm="1">
        <f t="array" aca="1" ref="BI488" ca="1">_xlfn.XLOOKUP($A488&amp;$B488,'[5]产值及收款计划（2026）'!$A:$A&amp;'[5]产值及收款计划（2026）'!$B:$B,'[5]产值及收款计划（2026）'!BI:BI)</f>
        <v>0</v>
      </c>
      <c r="BJ488" s="256" cm="1">
        <f t="array" aca="1" ref="BJ488" ca="1">_xlfn.XLOOKUP($A488&amp;$B488,'[5]产值及收款计划（2026）'!$A:$A&amp;'[5]产值及收款计划（2026）'!$B:$B,'[5]产值及收款计划（2026）'!BJ:BJ)</f>
        <v>0</v>
      </c>
      <c r="BK488" s="256" cm="1">
        <f t="array" aca="1" ref="BK488" ca="1">_xlfn.XLOOKUP($A488&amp;$B488,'[5]产值及收款计划（2026）'!$A:$A&amp;'[5]产值及收款计划（2026）'!$B:$B,'[5]产值及收款计划（2026）'!BK:BK)</f>
        <v>0</v>
      </c>
      <c r="BL488" s="256" cm="1">
        <f t="array" aca="1" ref="BL488" ca="1">_xlfn.XLOOKUP($A488&amp;$B488,'[5]产值及收款计划（2026）'!$A:$A&amp;'[5]产值及收款计划（2026）'!$B:$B,'[5]产值及收款计划（2026）'!BL:BL)</f>
        <v>0</v>
      </c>
      <c r="BM488" s="256"/>
      <c r="BN488" s="256"/>
      <c r="BO488" s="256"/>
      <c r="BP488" s="256"/>
      <c r="BQ488" s="255" t="str" cm="1">
        <f t="array" aca="1" ref="BQ488" ca="1">_xlfn.XLOOKUP($A488&amp;$B488,'[5]产值及收款计划（2026）'!$A:$A&amp;'[5]产值及收款计划（2026）'!$B:$B,'[5]产值及收款计划（2026）'!BQ:BQ)</f>
        <v>中建（香港）-中建（澳门）-隧道股份合作经营</v>
      </c>
      <c r="BR488" s="256" cm="1">
        <f t="array" aca="1" ref="BR488" ca="1">_xlfn.XLOOKUP($A488&amp;$B488,'[5]产值及收款计划（2026）'!$A:$A&amp;'[5]产值及收款计划（2026）'!$B:$B,'[5]产值及收款计划（2026）'!BR:BR)</f>
        <v>0</v>
      </c>
      <c r="CA488" s="256" cm="1">
        <f t="array" aca="1" ref="CA488" ca="1">_xlfn.XLOOKUP($A488&amp;$B488,'[5]产值及收款计划（2026）'!$A:$A&amp;'[5]产值及收款计划（2026）'!$B:$B,'[5]产值及收款计划（2026）'!CA:CA)</f>
        <v>0</v>
      </c>
      <c r="CB488" s="256" cm="1">
        <f t="array" aca="1" ref="CB488" ca="1">_xlfn.XLOOKUP($A488&amp;$B488,'[5]产值及收款计划（2026）'!$A:$A&amp;'[5]产值及收款计划（2026）'!$B:$B,'[5]产值及收款计划（2026）'!CB:CB)</f>
        <v>0</v>
      </c>
      <c r="CC488" s="256" cm="1">
        <f t="array" aca="1" ref="CC488" ca="1">_xlfn.XLOOKUP($A488&amp;$B488,'[5]产值及收款计划（2026）'!$A:$A&amp;'[5]产值及收款计划（2026）'!$B:$B,'[5]产值及收款计划（2026）'!CC:CC)</f>
        <v>0</v>
      </c>
      <c r="CD488" s="256" cm="1">
        <f t="array" aca="1" ref="CD488" ca="1">_xlfn.XLOOKUP($A488&amp;$B488,'[5]产值及收款计划（2026）'!$A:$A&amp;'[5]产值及收款计划（2026）'!$B:$B,'[5]产值及收款计划（2026）'!CD:CD)</f>
        <v>0</v>
      </c>
      <c r="CE488" s="256" cm="1">
        <f t="array" aca="1" ref="CE488" ca="1">_xlfn.XLOOKUP($A488&amp;$B488,'[5]产值及收款计划（2026）'!$A:$A&amp;'[5]产值及收款计划（2026）'!$B:$B,'[5]产值及收款计划（2026）'!CE:CE)</f>
        <v>0</v>
      </c>
      <c r="CF488" s="256" cm="1">
        <f t="array" aca="1" ref="CF488" ca="1">_xlfn.XLOOKUP($A488&amp;$B488,'[5]产值及收款计划（2026）'!$A:$A&amp;'[5]产值及收款计划（2026）'!$B:$B,'[5]产值及收款计划（2026）'!CF:CF)</f>
        <v>0</v>
      </c>
      <c r="CG488" s="256" cm="1">
        <f t="array" aca="1" ref="CG488" ca="1">_xlfn.XLOOKUP($A488&amp;$B488,'[5]产值及收款计划（2026）'!$A:$A&amp;'[5]产值及收款计划（2026）'!$B:$B,'[5]产值及收款计划（2026）'!CG:CG)</f>
        <v>0</v>
      </c>
      <c r="CH488" s="256" cm="1">
        <f t="array" aca="1" ref="CH488" ca="1">_xlfn.XLOOKUP($A488&amp;$B488,'[5]产值及收款计划（2026）'!$A:$A&amp;'[5]产值及收款计划（2026）'!$B:$B,'[5]产值及收款计划（2026）'!CH:CH)</f>
        <v>0</v>
      </c>
      <c r="CI488" s="256" cm="1">
        <f t="array" aca="1" ref="CI488" ca="1">_xlfn.XLOOKUP($A488&amp;$B488,'[5]产值及收款计划（2026）'!$A:$A&amp;'[5]产值及收款计划（2026）'!$B:$B,'[5]产值及收款计划（2026）'!CI:CI)</f>
        <v>0</v>
      </c>
      <c r="CJ488" s="256" cm="1">
        <f t="array" aca="1" ref="CJ488" ca="1">_xlfn.XLOOKUP($A488&amp;$B488,'[5]产值及收款计划（2026）'!$A:$A&amp;'[5]产值及收款计划（2026）'!$B:$B,'[5]产值及收款计划（2026）'!CJ:CJ)</f>
        <v>0</v>
      </c>
      <c r="CK488" s="256" cm="1">
        <f t="array" aca="1" ref="CK488" ca="1">_xlfn.XLOOKUP($A488&amp;$B488,'[5]产值及收款计划（2026）'!$A:$A&amp;'[5]产值及收款计划（2026）'!$B:$B,'[5]产值及收款计划（2026）'!CK:CK)</f>
        <v>0</v>
      </c>
      <c r="CL488" s="256" cm="1">
        <f t="array" aca="1" ref="CL488" ca="1">_xlfn.XLOOKUP($A488&amp;$B488,'[5]产值及收款计划（2026）'!$A:$A&amp;'[5]产值及收款计划（2026）'!$B:$B,'[5]产值及收款计划（2026）'!CL:CL)</f>
        <v>0</v>
      </c>
      <c r="DA488" s="256" cm="1">
        <f t="array" aca="1" ref="DA488" ca="1">_xlfn.XLOOKUP($A488&amp;$B488,'[5]产值及收款计划（2026）'!$A:$A&amp;'[5]产值及收款计划（2026）'!$B:$B,'[5]产值及收款计划（2026）'!DA:DA)</f>
        <v>0</v>
      </c>
      <c r="DB488" s="256" cm="1">
        <f t="array" aca="1" ref="DB488" ca="1">_xlfn.XLOOKUP($A488&amp;$B488,'[5]产值及收款计划（2026）'!$A:$A&amp;'[5]产值及收款计划（2026）'!$B:$B,'[5]产值及收款计划（2026）'!DB:DB)</f>
        <v>0</v>
      </c>
      <c r="DC488" s="256" cm="1">
        <f t="array" aca="1" ref="DC488" ca="1">_xlfn.XLOOKUP($A488&amp;$B488,'[5]产值及收款计划（2026）'!$A:$A&amp;'[5]产值及收款计划（2026）'!$B:$B,'[5]产值及收款计划（2026）'!DC:DC)</f>
        <v>0</v>
      </c>
      <c r="DD488" s="256" cm="1">
        <f t="array" aca="1" ref="DD488" ca="1">_xlfn.XLOOKUP($A488&amp;$B488,'[5]产值及收款计划（2026）'!$A:$A&amp;'[5]产值及收款计划（2026）'!$B:$B,'[5]产值及收款计划（2026）'!DD:DD)</f>
        <v>82.141632999999999</v>
      </c>
      <c r="DE488" s="256" cm="1">
        <f t="array" aca="1" ref="DE488" ca="1">_xlfn.XLOOKUP($A488&amp;$B488,'[5]产值及收款计划（2026）'!$A:$A&amp;'[5]产值及收款计划（2026）'!$B:$B,'[5]产值及收款计划（2026）'!DE:DE)</f>
        <v>0</v>
      </c>
      <c r="DF488" s="256" cm="1">
        <f t="array" aca="1" ref="DF488" ca="1">_xlfn.XLOOKUP($A488&amp;$B488,'[5]产值及收款计划（2026）'!$A:$A&amp;'[5]产值及收款计划（2026）'!$B:$B,'[5]产值及收款计划（2026）'!DF:DF)</f>
        <v>0</v>
      </c>
      <c r="DG488" s="256" cm="1">
        <f t="array" aca="1" ref="DG488" ca="1">_xlfn.XLOOKUP($A488&amp;$B488,'[5]产值及收款计划（2026）'!$A:$A&amp;'[5]产值及收款计划（2026）'!$B:$B,'[5]产值及收款计划（2026）'!DG:DG)</f>
        <v>0</v>
      </c>
      <c r="DH488" s="256" cm="1">
        <f t="array" aca="1" ref="DH488" ca="1">_xlfn.XLOOKUP($A488&amp;$B488,'[5]产值及收款计划（2026）'!$A:$A&amp;'[5]产值及收款计划（2026）'!$B:$B,'[5]产值及收款计划（2026）'!DH:DH)</f>
        <v>0</v>
      </c>
      <c r="DI488" s="256" cm="1">
        <f t="array" aca="1" ref="DI488" ca="1">_xlfn.XLOOKUP($A488&amp;$B488,'[5]产值及收款计划（2026）'!$A:$A&amp;'[5]产值及收款计划（2026）'!$B:$B,'[5]产值及收款计划（2026）'!DI:DI)</f>
        <v>0</v>
      </c>
      <c r="DJ488" s="256" cm="1">
        <f t="array" aca="1" ref="DJ488" ca="1">_xlfn.XLOOKUP($A488&amp;$B488,'[5]产值及收款计划（2026）'!$A:$A&amp;'[5]产值及收款计划（2026）'!$B:$B,'[5]产值及收款计划（2026）'!DJ:DJ)</f>
        <v>0</v>
      </c>
      <c r="DK488" s="256" cm="1">
        <f t="array" aca="1" ref="DK488" ca="1">_xlfn.XLOOKUP($A488&amp;$B488,'[5]产值及收款计划（2026）'!$A:$A&amp;'[5]产值及收款计划（2026）'!$B:$B,'[5]产值及收款计划（2026）'!DK:DK)</f>
        <v>0</v>
      </c>
      <c r="DL488" s="256" cm="1">
        <f t="array" aca="1" ref="DL488" ca="1">_xlfn.XLOOKUP($A488&amp;$B488,'[5]产值及收款计划（2026）'!$A:$A&amp;'[5]产值及收款计划（2026）'!$B:$B,'[5]产值及收款计划（2026）'!DL:DL)</f>
        <v>0</v>
      </c>
      <c r="DM488" s="264"/>
      <c r="DN488" s="250"/>
    </row>
    <row r="489" spans="1:118" ht="60.75" x14ac:dyDescent="0.15">
      <c r="A489" s="254">
        <f t="shared" ca="1" si="25"/>
        <v>68</v>
      </c>
      <c r="B489" s="254" t="s">
        <v>29</v>
      </c>
      <c r="C489" s="256" t="str" cm="1">
        <f t="array" aca="1" ref="C489" ca="1">_xlfn.XLOOKUP($A489&amp;$B489,'[5]产值及收款计划（2026）'!$A:$A&amp;'[5]产值及收款计划（2026）'!$B:$B,'[5]产值及收款计划（2026）'!C:C)</f>
        <v>ZHT2024010200002</v>
      </c>
      <c r="D489" s="256" t="str" cm="1">
        <f t="array" aca="1" ref="D489" ca="1">_xlfn.XLOOKUP($A489&amp;$B489,'[5]产值及收款计划（2026）'!$A:$A&amp;'[5]产值及收款计划（2026）'!$B:$B,'[5]产值及收款计划（2026）'!D:D)</f>
        <v>警犬基地周转用房及射击场建设工程建筑信息模型（BIM）技术应用</v>
      </c>
      <c r="E489" s="256" cm="1">
        <f t="array" aca="1" ref="E489" ca="1">_xlfn.XLOOKUP($A489&amp;$B489,'[5]产值及收款计划（2026）'!$A:$A&amp;'[5]产值及收款计划（2026）'!$B:$B,'[5]产值及收款计划（2026）'!E:E)</f>
        <v>17.75</v>
      </c>
      <c r="F489" s="256" cm="1">
        <f t="array" aca="1" ref="F489" ca="1">_xlfn.XLOOKUP($A489&amp;$B489,'[5]产值及收款计划（2026）'!$A:$A&amp;'[5]产值及收款计划（2026）'!$B:$B,'[5]产值及收款计划（2026）'!F:F)</f>
        <v>17.75</v>
      </c>
      <c r="G489" s="256" cm="1">
        <f t="array" aca="1" ref="G489" ca="1">_xlfn.XLOOKUP($A489&amp;$B489,'[5]产值及收款计划（2026）'!$A:$A&amp;'[5]产值及收款计划（2026）'!$B:$B,'[5]产值及收款计划（2026）'!G:G)</f>
        <v>17.75</v>
      </c>
      <c r="H489" s="256" cm="1">
        <f t="array" aca="1" ref="H489" ca="1">_xlfn.XLOOKUP($A489&amp;$B489,'[5]产值及收款计划（2026）'!$A:$A&amp;'[5]产值及收款计划（2026）'!$B:$B,'[5]产值及收款计划（2026）'!H:H)</f>
        <v>17.75</v>
      </c>
      <c r="I489" s="257" cm="1">
        <f t="array" aca="1" ref="I489" ca="1">_xlfn.XLOOKUP($A489&amp;$B489,'[5]产值及收款计划（2026）'!$A:$A&amp;'[5]产值及收款计划（2026）'!$B:$B,'[5]产值及收款计划（2026）'!I:I)</f>
        <v>1</v>
      </c>
      <c r="J489" s="256" cm="1">
        <f t="array" aca="1" ref="J489" ca="1">_xlfn.XLOOKUP($A489&amp;$B489,'[5]产值及收款计划（2026）'!$A:$A&amp;'[5]产值及收款计划（2026）'!$B:$B,'[5]产值及收款计划（2026）'!J:J)</f>
        <v>0.06</v>
      </c>
      <c r="K489" s="256" cm="1">
        <f t="array" aca="1" ref="K489" ca="1">_xlfn.XLOOKUP($A489&amp;$B489,'[5]产值及收款计划（2026）'!$A:$A&amp;'[5]产值及收款计划（2026）'!$B:$B,'[5]产值及收款计划（2026）'!K:K)</f>
        <v>0</v>
      </c>
      <c r="L489" s="256" cm="1">
        <f t="array" aca="1" ref="L489" ca="1">_xlfn.XLOOKUP($A489&amp;$B489,'[5]产值及收款计划（2026）'!$A:$A&amp;'[5]产值及收款计划（2026）'!$B:$B,'[5]产值及收款计划（2026）'!L:L)</f>
        <v>0</v>
      </c>
      <c r="M489" s="256" t="str" cm="1">
        <f t="array" aca="1" ref="M489" ca="1">_xlfn.XLOOKUP($A489&amp;$B489,'[5]产值及收款计划（2026）'!$A:$A&amp;'[5]产值及收款计划（2026）'!$B:$B,'[5]产值及收款计划（2026）'!M:M)</f>
        <v>主导</v>
      </c>
      <c r="N489" s="256" t="str" cm="1">
        <f t="array" aca="1" ref="N489" ca="1">_xlfn.XLOOKUP($A489&amp;$B489,'[5]产值及收款计划（2026）'!$A:$A&amp;'[5]产值及收款计划（2026）'!$B:$B,'[5]产值及收款计划（2026）'!N:N)</f>
        <v>明艳丽团队</v>
      </c>
      <c r="O489" s="256" t="str" cm="1">
        <f t="array" aca="1" ref="O489" ca="1">_xlfn.XLOOKUP($A489&amp;$B489,'[5]产值及收款计划（2026）'!$A:$A&amp;'[5]产值及收款计划（2026）'!$B:$B,'[5]产值及收款计划（2026）'!O:O)</f>
        <v>雷涵</v>
      </c>
      <c r="P489" s="255" t="str" cm="1">
        <f t="array" aca="1" ref="P489" ca="1">_xlfn.XLOOKUP($A489&amp;$B489,'[5]产值及收款计划（2026）'!$A:$A&amp;'[5]产值及收款计划（2026）'!$B:$B,'[5]产值及收款计划（2026）'!P:P)</f>
        <v>在建</v>
      </c>
      <c r="Q489" s="256" cm="1">
        <f t="array" aca="1" ref="Q489" ca="1">_xlfn.XLOOKUP($A489&amp;$B489,'[5]产值及收款计划（2026）'!$A:$A&amp;'[5]产值及收款计划（2026）'!$B:$B,'[5]产值及收款计划（2026）'!Q:Q)</f>
        <v>0</v>
      </c>
      <c r="R489" s="256" cm="1">
        <f t="array" aca="1" ref="R489" ca="1">_xlfn.XLOOKUP($A489&amp;$B489,'[5]产值及收款计划（2026）'!$A:$A&amp;'[5]产值及收款计划（2026）'!$B:$B,'[5]产值及收款计划（2026）'!R:R)</f>
        <v>0</v>
      </c>
      <c r="S489" s="256" cm="1">
        <f t="array" aca="1" ref="S489" ca="1">_xlfn.XLOOKUP($A489&amp;$B489,'[5]产值及收款计划（2026）'!$A:$A&amp;'[5]产值及收款计划（2026）'!$B:$B,'[5]产值及收款计划（2026）'!S:S)</f>
        <v>0</v>
      </c>
      <c r="T489" s="256" cm="1">
        <f t="array" aca="1" ref="T489" ca="1">_xlfn.XLOOKUP($A489&amp;$B489,'[5]产值及收款计划（2026）'!$A:$A&amp;'[5]产值及收款计划（2026）'!$B:$B,'[5]产值及收款计划（2026）'!T:T)</f>
        <v>0</v>
      </c>
      <c r="U489" s="256" cm="1">
        <f t="array" aca="1" ref="U489" ca="1">_xlfn.XLOOKUP($A489&amp;$B489,'[5]产值及收款计划（2026）'!$A:$A&amp;'[5]产值及收款计划（2026）'!$B:$B,'[5]产值及收款计划（2026）'!U:U)</f>
        <v>0</v>
      </c>
      <c r="V489" s="256" cm="1">
        <f t="array" aca="1" ref="V489" ca="1">_xlfn.XLOOKUP($A489&amp;$B489,'[5]产值及收款计划（2026）'!$A:$A&amp;'[5]产值及收款计划（2026）'!$B:$B,'[5]产值及收款计划（2026）'!V:V)</f>
        <v>17.75</v>
      </c>
      <c r="W489" s="256" cm="1">
        <f t="array" aca="1" ref="W489" ca="1">_xlfn.XLOOKUP($A489&amp;$B489,'[5]产值及收款计划（2026）'!$A:$A&amp;'[5]产值及收款计划（2026）'!$B:$B,'[5]产值及收款计划（2026）'!W:W)</f>
        <v>0</v>
      </c>
      <c r="X489" s="256" cm="1">
        <f t="array" aca="1" ref="X489" ca="1">_xlfn.XLOOKUP($A489&amp;$B489,'[5]产值及收款计划（2026）'!$A:$A&amp;'[5]产值及收款计划（2026）'!$B:$B,'[5]产值及收款计划（2026）'!X:X)</f>
        <v>0</v>
      </c>
      <c r="Y489" s="256" cm="1">
        <f t="array" aca="1" ref="Y489" ca="1">_xlfn.XLOOKUP($A489&amp;$B489,'[5]产值及收款计划（2026）'!$A:$A&amp;'[5]产值及收款计划（2026）'!$B:$B,'[5]产值及收款计划（2026）'!Y:Y)</f>
        <v>0</v>
      </c>
      <c r="Z489" s="256" cm="1">
        <f t="array" aca="1" ref="Z489" ca="1">_xlfn.XLOOKUP($A489&amp;$B489,'[5]产值及收款计划（2026）'!$A:$A&amp;'[5]产值及收款计划（2026）'!$B:$B,'[5]产值及收款计划（2026）'!Z:Z)</f>
        <v>0</v>
      </c>
      <c r="AA489" s="266" cm="1">
        <f t="array" aca="1" ref="AA489" ca="1">_xlfn.XLOOKUP($A489&amp;$B489,'[5]产值及收款计划（2026）'!$A:$A&amp;'[5]产值及收款计划（2026）'!$B:$B,'[5]产值及收款计划（2026）'!AA:AA)</f>
        <v>0</v>
      </c>
      <c r="AB489" s="266" cm="1">
        <f t="array" aca="1" ref="AB489" ca="1">_xlfn.XLOOKUP($A489&amp;$B489,'[5]产值及收款计划（2026）'!$A:$A&amp;'[5]产值及收款计划（2026）'!$B:$B,'[5]产值及收款计划（2026）'!AB:AB)</f>
        <v>0</v>
      </c>
      <c r="AC489" s="266" cm="1">
        <f t="array" aca="1" ref="AC489" ca="1">_xlfn.XLOOKUP($A489&amp;$B489,'[5]产值及收款计划（2026）'!$A:$A&amp;'[5]产值及收款计划（2026）'!$B:$B,'[5]产值及收款计划（2026）'!AC:AC)</f>
        <v>0</v>
      </c>
      <c r="AD489" s="256" cm="1">
        <f t="array" aca="1" ref="AD489" ca="1">_xlfn.XLOOKUP($A489&amp;$B489,'[5]产值及收款计划（2026）'!$A:$A&amp;'[5]产值及收款计划（2026）'!$B:$B,'[5]产值及收款计划（2026）'!AD:AD)</f>
        <v>0</v>
      </c>
      <c r="AE489" s="256" cm="1">
        <f t="array" aca="1" ref="AE489" ca="1">_xlfn.XLOOKUP($A489&amp;$B489,'[5]产值及收款计划（2026）'!$A:$A&amp;'[5]产值及收款计划（2026）'!$B:$B,'[5]产值及收款计划（2026）'!AE:AE)</f>
        <v>0</v>
      </c>
      <c r="AF489" s="256" cm="1">
        <f t="array" aca="1" ref="AF489" ca="1">_xlfn.XLOOKUP($A489&amp;$B489,'[5]产值及收款计划（2026）'!$A:$A&amp;'[5]产值及收款计划（2026）'!$B:$B,'[5]产值及收款计划（2026）'!AF:AF)</f>
        <v>0</v>
      </c>
      <c r="AG489" s="256" cm="1">
        <f t="array" aca="1" ref="AG489" ca="1">_xlfn.XLOOKUP($A489&amp;$B489,'[5]产值及收款计划（2026）'!$A:$A&amp;'[5]产值及收款计划（2026）'!$B:$B,'[5]产值及收款计划（2026）'!AG:AG)</f>
        <v>0</v>
      </c>
      <c r="AH489" s="256" cm="1">
        <f t="array" aca="1" ref="AH489" ca="1">_xlfn.XLOOKUP($A489&amp;$B489,'[5]产值及收款计划（2026）'!$A:$A&amp;'[5]产值及收款计划（2026）'!$B:$B,'[5]产值及收款计划（2026）'!AH:AH)</f>
        <v>0</v>
      </c>
      <c r="AI489" s="256" cm="1">
        <f t="array" aca="1" ref="AI489" ca="1">_xlfn.XLOOKUP($A489&amp;$B489,'[5]产值及收款计划（2026）'!$A:$A&amp;'[5]产值及收款计划（2026）'!$B:$B,'[5]产值及收款计划（2026）'!AI:AI)</f>
        <v>0</v>
      </c>
      <c r="AJ489" s="256" cm="1">
        <f t="array" aca="1" ref="AJ489" ca="1">_xlfn.XLOOKUP($A489&amp;$B489,'[5]产值及收款计划（2026）'!$A:$A&amp;'[5]产值及收款计划（2026）'!$B:$B,'[5]产值及收款计划（2026）'!AJ:AJ)</f>
        <v>0</v>
      </c>
      <c r="AK489" s="256" cm="1">
        <f t="array" aca="1" ref="AK489" ca="1">_xlfn.XLOOKUP($A489&amp;$B489,'[5]产值及收款计划（2026）'!$A:$A&amp;'[5]产值及收款计划（2026）'!$B:$B,'[5]产值及收款计划（2026）'!AK:AK)</f>
        <v>0</v>
      </c>
      <c r="AL489" s="256" cm="1">
        <f t="array" aca="1" ref="AL489" ca="1">_xlfn.XLOOKUP($A489&amp;$B489,'[5]产值及收款计划（2026）'!$A:$A&amp;'[5]产值及收款计划（2026）'!$B:$B,'[5]产值及收款计划（2026）'!AL:AL)</f>
        <v>0</v>
      </c>
      <c r="AM489" s="263" t="e" cm="1">
        <f t="array" aca="1" ref="AM489" ca="1">_xlfn.LET(_xlpm.勾选月份状态数组,TRANSPOSE('PPT(12-15页）-TOP10'!$A$3:$A$14),_xlpm.选择数据区,IF('PPT(12-15页）-TOP10'!$E$3="收款",$BA489:$BL489,$AA489:$AL489),SUM(_xlfn._xlws.FILTER(_xlpm.选择数据区,_xlpm.勾选月份状态数组,"")))</f>
        <v>#NAME?</v>
      </c>
      <c r="AN489" s="256" t="e" cm="1">
        <f t="array" aca="1" ref="AN489" ca="1">_xlfn.LET(_xlpm.勾选月份状态数组,TRANSPOSE('PPT(12-15页）-TOP10'!$A$3:$A$14),_xlpm.选择数据区,IF('PPT(12-15页）-TOP10'!$E$3="收款",$DA489:$DL489,$CA489:$CL489),SUM(_xlfn._xlws.FILTER(_xlpm.选择数据区,_xlpm.勾选月份状态数组,"")))</f>
        <v>#NAME?</v>
      </c>
      <c r="AO489" s="256">
        <f ca="1">SUM(CA489:CC489)+SUM(AD489:AL489)</f>
        <v>0</v>
      </c>
      <c r="AP489" s="256"/>
      <c r="AQ489" s="266"/>
      <c r="AR489" s="256"/>
      <c r="AS489" s="256" cm="1">
        <f t="array" aca="1" ref="AS489" ca="1">_xlfn.XLOOKUP($A489&amp;$B489,'[5]产值及收款计划（2026）'!$A:$A&amp;'[5]产值及收款计划（2026）'!$B:$B,'[5]产值及收款计划（2026）'!AS:AS)</f>
        <v>0</v>
      </c>
      <c r="AT489" s="256" cm="1">
        <f t="array" aca="1" ref="AT489" ca="1">_xlfn.XLOOKUP($A489&amp;$B489,'[5]产值及收款计划（2026）'!$A:$A&amp;'[5]产值及收款计划（2026）'!$B:$B,'[5]产值及收款计划（2026）'!AT:AT)</f>
        <v>0</v>
      </c>
      <c r="AU489" s="256" cm="1">
        <f t="array" aca="1" ref="AU489" ca="1">_xlfn.XLOOKUP($A489&amp;$B489,'[5]产值及收款计划（2026）'!$A:$A&amp;'[5]产值及收款计划（2026）'!$B:$B,'[5]产值及收款计划（2026）'!AU:AU)</f>
        <v>0</v>
      </c>
      <c r="AV489" s="256" cm="1">
        <f t="array" aca="1" ref="AV489" ca="1">_xlfn.XLOOKUP($A489&amp;$B489,'[5]产值及收款计划（2026）'!$A:$A&amp;'[5]产值及收款计划（2026）'!$B:$B,'[5]产值及收款计划（2026）'!AV:AV)</f>
        <v>0</v>
      </c>
      <c r="AW489" s="256" cm="1">
        <f t="array" aca="1" ref="AW489" ca="1">_xlfn.XLOOKUP($A489&amp;$B489,'[5]产值及收款计划（2026）'!$A:$A&amp;'[5]产值及收款计划（2026）'!$B:$B,'[5]产值及收款计划（2026）'!AW:AW)</f>
        <v>1.7749999999999999</v>
      </c>
      <c r="AX489" s="256" cm="1">
        <f t="array" aca="1" ref="AX489" ca="1">_xlfn.XLOOKUP($A489&amp;$B489,'[5]产值及收款计划（2026）'!$A:$A&amp;'[5]产值及收款计划（2026）'!$B:$B,'[5]产值及收款计划（2026）'!AX:AX)</f>
        <v>0</v>
      </c>
      <c r="AY489" s="256" cm="1">
        <f t="array" aca="1" ref="AY489" ca="1">_xlfn.XLOOKUP($A489&amp;$B489,'[5]产值及收款计划（2026）'!$A:$A&amp;'[5]产值及收款计划（2026）'!$B:$B,'[5]产值及收款计划（2026）'!AY:AY)</f>
        <v>15.975</v>
      </c>
      <c r="AZ489" s="256" cm="1">
        <f t="array" aca="1" ref="AZ489" ca="1">_xlfn.XLOOKUP($A489&amp;$B489,'[5]产值及收款计划（2026）'!$A:$A&amp;'[5]产值及收款计划（2026）'!$B:$B,'[5]产值及收款计划（2026）'!AZ:AZ)</f>
        <v>-1.7749999999999999</v>
      </c>
      <c r="BA489" s="266" cm="1">
        <f t="array" aca="1" ref="BA489" ca="1">_xlfn.XLOOKUP($A489&amp;$B489,'[5]产值及收款计划（2026）'!$A:$A&amp;'[5]产值及收款计划（2026）'!$B:$B,'[5]产值及收款计划（2026）'!BA:BA)</f>
        <v>0</v>
      </c>
      <c r="BB489" s="266" cm="1">
        <f t="array" aca="1" ref="BB489" ca="1">_xlfn.XLOOKUP($A489&amp;$B489,'[5]产值及收款计划（2026）'!$A:$A&amp;'[5]产值及收款计划（2026）'!$B:$B,'[5]产值及收款计划（2026）'!BB:BB)</f>
        <v>0</v>
      </c>
      <c r="BC489" s="266" cm="1">
        <f t="array" aca="1" ref="BC489" ca="1">_xlfn.XLOOKUP($A489&amp;$B489,'[5]产值及收款计划（2026）'!$A:$A&amp;'[5]产值及收款计划（2026）'!$B:$B,'[5]产值及收款计划（2026）'!BC:BC)</f>
        <v>0</v>
      </c>
      <c r="BD489" s="256" cm="1">
        <f t="array" aca="1" ref="BD489" ca="1">_xlfn.XLOOKUP($A489&amp;$B489,'[5]产值及收款计划（2026）'!$A:$A&amp;'[5]产值及收款计划（2026）'!$B:$B,'[5]产值及收款计划（2026）'!BD:BD)</f>
        <v>0</v>
      </c>
      <c r="BE489" s="256" cm="1">
        <f t="array" aca="1" ref="BE489" ca="1">_xlfn.XLOOKUP($A489&amp;$B489,'[5]产值及收款计划（2026）'!$A:$A&amp;'[5]产值及收款计划（2026）'!$B:$B,'[5]产值及收款计划（2026）'!BE:BE)</f>
        <v>0</v>
      </c>
      <c r="BF489" s="256" cm="1">
        <f t="array" aca="1" ref="BF489" ca="1">_xlfn.XLOOKUP($A489&amp;$B489,'[5]产值及收款计划（2026）'!$A:$A&amp;'[5]产值及收款计划（2026）'!$B:$B,'[5]产值及收款计划（2026）'!BF:BF)</f>
        <v>0</v>
      </c>
      <c r="BG489" s="256" cm="1">
        <f t="array" aca="1" ref="BG489" ca="1">_xlfn.XLOOKUP($A489&amp;$B489,'[5]产值及收款计划（2026）'!$A:$A&amp;'[5]产值及收款计划（2026）'!$B:$B,'[5]产值及收款计划（2026）'!BG:BG)</f>
        <v>0</v>
      </c>
      <c r="BH489" s="256" cm="1">
        <f t="array" aca="1" ref="BH489" ca="1">_xlfn.XLOOKUP($A489&amp;$B489,'[5]产值及收款计划（2026）'!$A:$A&amp;'[5]产值及收款计划（2026）'!$B:$B,'[5]产值及收款计划（2026）'!BH:BH)</f>
        <v>0</v>
      </c>
      <c r="BI489" s="256" cm="1">
        <f t="array" aca="1" ref="BI489" ca="1">_xlfn.XLOOKUP($A489&amp;$B489,'[5]产值及收款计划（2026）'!$A:$A&amp;'[5]产值及收款计划（2026）'!$B:$B,'[5]产值及收款计划（2026）'!BI:BI)</f>
        <v>0</v>
      </c>
      <c r="BJ489" s="256" cm="1">
        <f t="array" aca="1" ref="BJ489" ca="1">_xlfn.XLOOKUP($A489&amp;$B489,'[5]产值及收款计划（2026）'!$A:$A&amp;'[5]产值及收款计划（2026）'!$B:$B,'[5]产值及收款计划（2026）'!BJ:BJ)</f>
        <v>0</v>
      </c>
      <c r="BK489" s="256" cm="1">
        <f t="array" aca="1" ref="BK489" ca="1">_xlfn.XLOOKUP($A489&amp;$B489,'[5]产值及收款计划（2026）'!$A:$A&amp;'[5]产值及收款计划（2026）'!$B:$B,'[5]产值及收款计划（2026）'!BK:BK)</f>
        <v>0</v>
      </c>
      <c r="BL489" s="256" cm="1">
        <f t="array" aca="1" ref="BL489" ca="1">_xlfn.XLOOKUP($A489&amp;$B489,'[5]产值及收款计划（2026）'!$A:$A&amp;'[5]产值及收款计划（2026）'!$B:$B,'[5]产值及收款计划（2026）'!BL:BL)</f>
        <v>0</v>
      </c>
      <c r="BM489" s="256"/>
      <c r="BN489" s="256"/>
      <c r="BO489" s="256"/>
      <c r="BP489" s="256"/>
      <c r="BQ489" s="255" t="str" cm="1">
        <f t="array" aca="1" ref="BQ489" ca="1">_xlfn.XLOOKUP($A489&amp;$B489,'[5]产值及收款计划（2026）'!$A:$A&amp;'[5]产值及收款计划（2026）'!$B:$B,'[5]产值及收款计划（2026）'!BQ:BQ)</f>
        <v>深圳市龙岗区建筑工务署</v>
      </c>
      <c r="BR489" s="256" cm="1">
        <f t="array" aca="1" ref="BR489" ca="1">_xlfn.XLOOKUP($A489&amp;$B489,'[5]产值及收款计划（2026）'!$A:$A&amp;'[5]产值及收款计划（2026）'!$B:$B,'[5]产值及收款计划（2026）'!BR:BR)</f>
        <v>0</v>
      </c>
      <c r="CA489" s="256" cm="1">
        <f t="array" aca="1" ref="CA489" ca="1">_xlfn.XLOOKUP($A489&amp;$B489,'[5]产值及收款计划（2026）'!$A:$A&amp;'[5]产值及收款计划（2026）'!$B:$B,'[5]产值及收款计划（2026）'!CA:CA)</f>
        <v>0</v>
      </c>
      <c r="CB489" s="256" cm="1">
        <f t="array" aca="1" ref="CB489" ca="1">_xlfn.XLOOKUP($A489&amp;$B489,'[5]产值及收款计划（2026）'!$A:$A&amp;'[5]产值及收款计划（2026）'!$B:$B,'[5]产值及收款计划（2026）'!CB:CB)</f>
        <v>0</v>
      </c>
      <c r="CC489" s="256" cm="1">
        <f t="array" aca="1" ref="CC489" ca="1">_xlfn.XLOOKUP($A489&amp;$B489,'[5]产值及收款计划（2026）'!$A:$A&amp;'[5]产值及收款计划（2026）'!$B:$B,'[5]产值及收款计划（2026）'!CC:CC)</f>
        <v>0</v>
      </c>
      <c r="CD489" s="256" cm="1">
        <f t="array" aca="1" ref="CD489" ca="1">_xlfn.XLOOKUP($A489&amp;$B489,'[5]产值及收款计划（2026）'!$A:$A&amp;'[5]产值及收款计划（2026）'!$B:$B,'[5]产值及收款计划（2026）'!CD:CD)</f>
        <v>0</v>
      </c>
      <c r="CE489" s="256" cm="1">
        <f t="array" aca="1" ref="CE489" ca="1">_xlfn.XLOOKUP($A489&amp;$B489,'[5]产值及收款计划（2026）'!$A:$A&amp;'[5]产值及收款计划（2026）'!$B:$B,'[5]产值及收款计划（2026）'!CE:CE)</f>
        <v>0</v>
      </c>
      <c r="CF489" s="256" cm="1">
        <f t="array" aca="1" ref="CF489" ca="1">_xlfn.XLOOKUP($A489&amp;$B489,'[5]产值及收款计划（2026）'!$A:$A&amp;'[5]产值及收款计划（2026）'!$B:$B,'[5]产值及收款计划（2026）'!CF:CF)</f>
        <v>0</v>
      </c>
      <c r="CG489" s="256" cm="1">
        <f t="array" aca="1" ref="CG489" ca="1">_xlfn.XLOOKUP($A489&amp;$B489,'[5]产值及收款计划（2026）'!$A:$A&amp;'[5]产值及收款计划（2026）'!$B:$B,'[5]产值及收款计划（2026）'!CG:CG)</f>
        <v>0</v>
      </c>
      <c r="CH489" s="256" cm="1">
        <f t="array" aca="1" ref="CH489" ca="1">_xlfn.XLOOKUP($A489&amp;$B489,'[5]产值及收款计划（2026）'!$A:$A&amp;'[5]产值及收款计划（2026）'!$B:$B,'[5]产值及收款计划（2026）'!CH:CH)</f>
        <v>0</v>
      </c>
      <c r="CI489" s="256" cm="1">
        <f t="array" aca="1" ref="CI489" ca="1">_xlfn.XLOOKUP($A489&amp;$B489,'[5]产值及收款计划（2026）'!$A:$A&amp;'[5]产值及收款计划（2026）'!$B:$B,'[5]产值及收款计划（2026）'!CI:CI)</f>
        <v>0</v>
      </c>
      <c r="CJ489" s="256" cm="1">
        <f t="array" aca="1" ref="CJ489" ca="1">_xlfn.XLOOKUP($A489&amp;$B489,'[5]产值及收款计划（2026）'!$A:$A&amp;'[5]产值及收款计划（2026）'!$B:$B,'[5]产值及收款计划（2026）'!CJ:CJ)</f>
        <v>0</v>
      </c>
      <c r="CK489" s="256" cm="1">
        <f t="array" aca="1" ref="CK489" ca="1">_xlfn.XLOOKUP($A489&amp;$B489,'[5]产值及收款计划（2026）'!$A:$A&amp;'[5]产值及收款计划（2026）'!$B:$B,'[5]产值及收款计划（2026）'!CK:CK)</f>
        <v>0</v>
      </c>
      <c r="CL489" s="256" cm="1">
        <f t="array" aca="1" ref="CL489" ca="1">_xlfn.XLOOKUP($A489&amp;$B489,'[5]产值及收款计划（2026）'!$A:$A&amp;'[5]产值及收款计划（2026）'!$B:$B,'[5]产值及收款计划（2026）'!CL:CL)</f>
        <v>0</v>
      </c>
      <c r="DA489" s="256" cm="1">
        <f t="array" aca="1" ref="DA489" ca="1">_xlfn.XLOOKUP($A489&amp;$B489,'[5]产值及收款计划（2026）'!$A:$A&amp;'[5]产值及收款计划（2026）'!$B:$B,'[5]产值及收款计划（2026）'!DA:DA)</f>
        <v>0</v>
      </c>
      <c r="DB489" s="256" cm="1">
        <f t="array" aca="1" ref="DB489" ca="1">_xlfn.XLOOKUP($A489&amp;$B489,'[5]产值及收款计划（2026）'!$A:$A&amp;'[5]产值及收款计划（2026）'!$B:$B,'[5]产值及收款计划（2026）'!DB:DB)</f>
        <v>0</v>
      </c>
      <c r="DC489" s="256" cm="1">
        <f t="array" aca="1" ref="DC489" ca="1">_xlfn.XLOOKUP($A489&amp;$B489,'[5]产值及收款计划（2026）'!$A:$A&amp;'[5]产值及收款计划（2026）'!$B:$B,'[5]产值及收款计划（2026）'!DC:DC)</f>
        <v>0</v>
      </c>
      <c r="DD489" s="256" cm="1">
        <f t="array" aca="1" ref="DD489" ca="1">_xlfn.XLOOKUP($A489&amp;$B489,'[5]产值及收款计划（2026）'!$A:$A&amp;'[5]产值及收款计划（2026）'!$B:$B,'[5]产值及收款计划（2026）'!DD:DD)</f>
        <v>0</v>
      </c>
      <c r="DE489" s="256" cm="1">
        <f t="array" aca="1" ref="DE489" ca="1">_xlfn.XLOOKUP($A489&amp;$B489,'[5]产值及收款计划（2026）'!$A:$A&amp;'[5]产值及收款计划（2026）'!$B:$B,'[5]产值及收款计划（2026）'!DE:DE)</f>
        <v>0</v>
      </c>
      <c r="DF489" s="256" cm="1">
        <f t="array" aca="1" ref="DF489" ca="1">_xlfn.XLOOKUP($A489&amp;$B489,'[5]产值及收款计划（2026）'!$A:$A&amp;'[5]产值及收款计划（2026）'!$B:$B,'[5]产值及收款计划（2026）'!DF:DF)</f>
        <v>0</v>
      </c>
      <c r="DG489" s="256" cm="1">
        <f t="array" aca="1" ref="DG489" ca="1">_xlfn.XLOOKUP($A489&amp;$B489,'[5]产值及收款计划（2026）'!$A:$A&amp;'[5]产值及收款计划（2026）'!$B:$B,'[5]产值及收款计划（2026）'!DG:DG)</f>
        <v>0</v>
      </c>
      <c r="DH489" s="256" cm="1">
        <f t="array" aca="1" ref="DH489" ca="1">_xlfn.XLOOKUP($A489&amp;$B489,'[5]产值及收款计划（2026）'!$A:$A&amp;'[5]产值及收款计划（2026）'!$B:$B,'[5]产值及收款计划（2026）'!DH:DH)</f>
        <v>0</v>
      </c>
      <c r="DI489" s="256" cm="1">
        <f t="array" aca="1" ref="DI489" ca="1">_xlfn.XLOOKUP($A489&amp;$B489,'[5]产值及收款计划（2026）'!$A:$A&amp;'[5]产值及收款计划（2026）'!$B:$B,'[5]产值及收款计划（2026）'!DI:DI)</f>
        <v>0</v>
      </c>
      <c r="DJ489" s="256" cm="1">
        <f t="array" aca="1" ref="DJ489" ca="1">_xlfn.XLOOKUP($A489&amp;$B489,'[5]产值及收款计划（2026）'!$A:$A&amp;'[5]产值及收款计划（2026）'!$B:$B,'[5]产值及收款计划（2026）'!DJ:DJ)</f>
        <v>0</v>
      </c>
      <c r="DK489" s="256" cm="1">
        <f t="array" aca="1" ref="DK489" ca="1">_xlfn.XLOOKUP($A489&amp;$B489,'[5]产值及收款计划（2026）'!$A:$A&amp;'[5]产值及收款计划（2026）'!$B:$B,'[5]产值及收款计划（2026）'!DK:DK)</f>
        <v>0</v>
      </c>
      <c r="DL489" s="256" cm="1">
        <f t="array" aca="1" ref="DL489" ca="1">_xlfn.XLOOKUP($A489&amp;$B489,'[5]产值及收款计划（2026）'!$A:$A&amp;'[5]产值及收款计划（2026）'!$B:$B,'[5]产值及收款计划（2026）'!DL:DL)</f>
        <v>0</v>
      </c>
      <c r="DM489" s="264"/>
      <c r="DN489" s="250"/>
    </row>
    <row r="490" spans="1:118" ht="20.25" x14ac:dyDescent="0.15">
      <c r="A490" s="254">
        <f t="shared" ca="1" si="25"/>
        <v>69</v>
      </c>
      <c r="B490" s="254" t="s">
        <v>29</v>
      </c>
      <c r="C490" s="255" t="str" cm="1">
        <f t="array" aca="1" ref="C490" ca="1">_xlfn.XLOOKUP($A490&amp;$B490,'[5]产值及收款计划（2026）'!$A:$A&amp;'[5]产值及收款计划（2026）'!$B:$B,'[5]产值及收款计划（2026）'!C:C)</f>
        <v>ZHT2025031800032</v>
      </c>
      <c r="D490" s="255" t="str" cm="1">
        <f t="array" aca="1" ref="D490" ca="1">_xlfn.XLOOKUP($A490&amp;$B490,'[5]产值及收款计划（2026）'!$A:$A&amp;'[5]产值及收款计划（2026）'!$B:$B,'[5]产值及收款计划（2026）'!D:D)</f>
        <v>概念验证服务协议-智能工地监督系统</v>
      </c>
      <c r="E490" s="256" cm="1">
        <f t="array" aca="1" ref="E490" ca="1">_xlfn.XLOOKUP($A490&amp;$B490,'[5]产值及收款计划（2026）'!$A:$A&amp;'[5]产值及收款计划（2026）'!$B:$B,'[5]产值及收款计划（2026）'!E:E)</f>
        <v>204.3</v>
      </c>
      <c r="F490" s="256" cm="1">
        <f t="array" aca="1" ref="F490" ca="1">_xlfn.XLOOKUP($A490&amp;$B490,'[5]产值及收款计划（2026）'!$A:$A&amp;'[5]产值及收款计划（2026）'!$B:$B,'[5]产值及收款计划（2026）'!F:F)</f>
        <v>204.3</v>
      </c>
      <c r="G490" s="256" cm="1">
        <f t="array" aca="1" ref="G490" ca="1">_xlfn.XLOOKUP($A490&amp;$B490,'[5]产值及收款计划（2026）'!$A:$A&amp;'[5]产值及收款计划（2026）'!$B:$B,'[5]产值及收款计划（2026）'!G:G)</f>
        <v>204.3</v>
      </c>
      <c r="H490" s="256" cm="1">
        <f t="array" aca="1" ref="H490" ca="1">_xlfn.XLOOKUP($A490&amp;$B490,'[5]产值及收款计划（2026）'!$A:$A&amp;'[5]产值及收款计划（2026）'!$B:$B,'[5]产值及收款计划（2026）'!H:H)</f>
        <v>64.3</v>
      </c>
      <c r="I490" s="257" cm="1">
        <f t="array" aca="1" ref="I490" ca="1">_xlfn.XLOOKUP($A490&amp;$B490,'[5]产值及收款计划（2026）'!$A:$A&amp;'[5]产值及收款计划（2026）'!$B:$B,'[5]产值及收款计划（2026）'!I:I)</f>
        <v>0.31473323543808102</v>
      </c>
      <c r="J490" s="256" cm="1">
        <f t="array" aca="1" ref="J490" ca="1">_xlfn.XLOOKUP($A490&amp;$B490,'[5]产值及收款计划（2026）'!$A:$A&amp;'[5]产值及收款计划（2026）'!$B:$B,'[5]产值及收款计划（2026）'!J:J)</f>
        <v>0.06</v>
      </c>
      <c r="K490" s="256" cm="1">
        <f t="array" aca="1" ref="K490" ca="1">_xlfn.XLOOKUP($A490&amp;$B490,'[5]产值及收款计划（2026）'!$A:$A&amp;'[5]产值及收款计划（2026）'!$B:$B,'[5]产值及收款计划（2026）'!K:K)</f>
        <v>0</v>
      </c>
      <c r="L490" s="256" cm="1">
        <f t="array" aca="1" ref="L490" ca="1">_xlfn.XLOOKUP($A490&amp;$B490,'[5]产值及收款计划（2026）'!$A:$A&amp;'[5]产值及收款计划（2026）'!$B:$B,'[5]产值及收款计划（2026）'!L:L)</f>
        <v>0</v>
      </c>
      <c r="M490" s="256" t="str" cm="1">
        <f t="array" aca="1" ref="M490" ca="1">_xlfn.XLOOKUP($A490&amp;$B490,'[5]产值及收款计划（2026）'!$A:$A&amp;'[5]产值及收款计划（2026）'!$B:$B,'[5]产值及收款计划（2026）'!M:M)</f>
        <v>主导</v>
      </c>
      <c r="N490" s="256" t="str" cm="1">
        <f t="array" aca="1" ref="N490" ca="1">_xlfn.XLOOKUP($A490&amp;$B490,'[5]产值及收款计划（2026）'!$A:$A&amp;'[5]产值及收款计划（2026）'!$B:$B,'[5]产值及收款计划（2026）'!N:N)</f>
        <v>许清亮团队</v>
      </c>
      <c r="O490" s="256" t="str" cm="1">
        <f t="array" aca="1" ref="O490" ca="1">_xlfn.XLOOKUP($A490&amp;$B490,'[5]产值及收款计划（2026）'!$A:$A&amp;'[5]产值及收款计划（2026）'!$B:$B,'[5]产值及收款计划（2026）'!O:O)</f>
        <v>杜江</v>
      </c>
      <c r="P490" s="255" t="str" cm="1">
        <f t="array" aca="1" ref="P490" ca="1">_xlfn.XLOOKUP($A490&amp;$B490,'[5]产值及收款计划（2026）'!$A:$A&amp;'[5]产值及收款计划（2026）'!$B:$B,'[5]产值及收款计划（2026）'!P:P)</f>
        <v>在建</v>
      </c>
      <c r="Q490" s="256" cm="1">
        <f t="array" aca="1" ref="Q490" ca="1">_xlfn.XLOOKUP($A490&amp;$B490,'[5]产值及收款计划（2026）'!$A:$A&amp;'[5]产值及收款计划（2026）'!$B:$B,'[5]产值及收款计划（2026）'!Q:Q)</f>
        <v>0</v>
      </c>
      <c r="R490" s="256" cm="1">
        <f t="array" aca="1" ref="R490" ca="1">_xlfn.XLOOKUP($A490&amp;$B490,'[5]产值及收款计划（2026）'!$A:$A&amp;'[5]产值及收款计划（2026）'!$B:$B,'[5]产值及收款计划（2026）'!R:R)</f>
        <v>0</v>
      </c>
      <c r="S490" s="256" cm="1">
        <f t="array" aca="1" ref="S490" ca="1">_xlfn.XLOOKUP($A490&amp;$B490,'[5]产值及收款计划（2026）'!$A:$A&amp;'[5]产值及收款计划（2026）'!$B:$B,'[5]产值及收款计划（2026）'!S:S)</f>
        <v>0</v>
      </c>
      <c r="T490" s="256" cm="1">
        <f t="array" aca="1" ref="T490" ca="1">_xlfn.XLOOKUP($A490&amp;$B490,'[5]产值及收款计划（2026）'!$A:$A&amp;'[5]产值及收款计划（2026）'!$B:$B,'[5]产值及收款计划（2026）'!T:T)</f>
        <v>204.3</v>
      </c>
      <c r="U490" s="256" cm="1">
        <f t="array" aca="1" ref="U490" ca="1">_xlfn.XLOOKUP($A490&amp;$B490,'[5]产值及收款计划（2026）'!$A:$A&amp;'[5]产值及收款计划（2026）'!$B:$B,'[5]产值及收款计划（2026）'!U:U)</f>
        <v>0</v>
      </c>
      <c r="V490" s="256" cm="1">
        <f t="array" aca="1" ref="V490" ca="1">_xlfn.XLOOKUP($A490&amp;$B490,'[5]产值及收款计划（2026）'!$A:$A&amp;'[5]产值及收款计划（2026）'!$B:$B,'[5]产值及收款计划（2026）'!V:V)</f>
        <v>0</v>
      </c>
      <c r="W490" s="256" cm="1">
        <f t="array" aca="1" ref="W490" ca="1">_xlfn.XLOOKUP($A490&amp;$B490,'[5]产值及收款计划（2026）'!$A:$A&amp;'[5]产值及收款计划（2026）'!$B:$B,'[5]产值及收款计划（2026）'!W:W)</f>
        <v>0</v>
      </c>
      <c r="X490" s="256" cm="1">
        <f t="array" aca="1" ref="X490" ca="1">_xlfn.XLOOKUP($A490&amp;$B490,'[5]产值及收款计划（2026）'!$A:$A&amp;'[5]产值及收款计划（2026）'!$B:$B,'[5]产值及收款计划（2026）'!X:X)</f>
        <v>0</v>
      </c>
      <c r="Y490" s="256" cm="1">
        <f t="array" aca="1" ref="Y490" ca="1">_xlfn.XLOOKUP($A490&amp;$B490,'[5]产值及收款计划（2026）'!$A:$A&amp;'[5]产值及收款计划（2026）'!$B:$B,'[5]产值及收款计划（2026）'!Y:Y)</f>
        <v>0</v>
      </c>
      <c r="Z490" s="256" cm="1">
        <f t="array" aca="1" ref="Z490" ca="1">_xlfn.XLOOKUP($A490&amp;$B490,'[5]产值及收款计划（2026）'!$A:$A&amp;'[5]产值及收款计划（2026）'!$B:$B,'[5]产值及收款计划（2026）'!Z:Z)</f>
        <v>0</v>
      </c>
      <c r="AA490" s="256" cm="1">
        <f t="array" aca="1" ref="AA490" ca="1">_xlfn.XLOOKUP($A490&amp;$B490,'[5]产值及收款计划（2026）'!$A:$A&amp;'[5]产值及收款计划（2026）'!$B:$B,'[5]产值及收款计划（2026）'!AA:AA)</f>
        <v>0</v>
      </c>
      <c r="AB490" s="256" cm="1">
        <f t="array" aca="1" ref="AB490" ca="1">_xlfn.XLOOKUP($A490&amp;$B490,'[5]产值及收款计划（2026）'!$A:$A&amp;'[5]产值及收款计划（2026）'!$B:$B,'[5]产值及收款计划（2026）'!AB:AB)</f>
        <v>0</v>
      </c>
      <c r="AC490" s="256" cm="1">
        <f t="array" aca="1" ref="AC490" ca="1">_xlfn.XLOOKUP($A490&amp;$B490,'[5]产值及收款计划（2026）'!$A:$A&amp;'[5]产值及收款计划（2026）'!$B:$B,'[5]产值及收款计划（2026）'!AC:AC)</f>
        <v>0</v>
      </c>
      <c r="AD490" s="256" cm="1">
        <f t="array" aca="1" ref="AD490" ca="1">_xlfn.XLOOKUP($A490&amp;$B490,'[5]产值及收款计划（2026）'!$A:$A&amp;'[5]产值及收款计划（2026）'!$B:$B,'[5]产值及收款计划（2026）'!AD:AD)</f>
        <v>0</v>
      </c>
      <c r="AE490" s="256" cm="1">
        <f t="array" aca="1" ref="AE490" ca="1">_xlfn.XLOOKUP($A490&amp;$B490,'[5]产值及收款计划（2026）'!$A:$A&amp;'[5]产值及收款计划（2026）'!$B:$B,'[5]产值及收款计划（2026）'!AE:AE)</f>
        <v>0</v>
      </c>
      <c r="AF490" s="256" cm="1">
        <f t="array" aca="1" ref="AF490" ca="1">_xlfn.XLOOKUP($A490&amp;$B490,'[5]产值及收款计划（2026）'!$A:$A&amp;'[5]产值及收款计划（2026）'!$B:$B,'[5]产值及收款计划（2026）'!AF:AF)</f>
        <v>0</v>
      </c>
      <c r="AG490" s="256" cm="1">
        <f t="array" aca="1" ref="AG490" ca="1">_xlfn.XLOOKUP($A490&amp;$B490,'[5]产值及收款计划（2026）'!$A:$A&amp;'[5]产值及收款计划（2026）'!$B:$B,'[5]产值及收款计划（2026）'!AG:AG)</f>
        <v>0</v>
      </c>
      <c r="AH490" s="256" cm="1">
        <f t="array" aca="1" ref="AH490" ca="1">_xlfn.XLOOKUP($A490&amp;$B490,'[5]产值及收款计划（2026）'!$A:$A&amp;'[5]产值及收款计划（2026）'!$B:$B,'[5]产值及收款计划（2026）'!AH:AH)</f>
        <v>0</v>
      </c>
      <c r="AI490" s="256" cm="1">
        <f t="array" aca="1" ref="AI490" ca="1">_xlfn.XLOOKUP($A490&amp;$B490,'[5]产值及收款计划（2026）'!$A:$A&amp;'[5]产值及收款计划（2026）'!$B:$B,'[5]产值及收款计划（2026）'!AI:AI)</f>
        <v>0</v>
      </c>
      <c r="AJ490" s="256" cm="1">
        <f t="array" aca="1" ref="AJ490" ca="1">_xlfn.XLOOKUP($A490&amp;$B490,'[5]产值及收款计划（2026）'!$A:$A&amp;'[5]产值及收款计划（2026）'!$B:$B,'[5]产值及收款计划（2026）'!AJ:AJ)</f>
        <v>0</v>
      </c>
      <c r="AK490" s="256" cm="1">
        <f t="array" aca="1" ref="AK490" ca="1">_xlfn.XLOOKUP($A490&amp;$B490,'[5]产值及收款计划（2026）'!$A:$A&amp;'[5]产值及收款计划（2026）'!$B:$B,'[5]产值及收款计划（2026）'!AK:AK)</f>
        <v>0</v>
      </c>
      <c r="AL490" s="256" cm="1">
        <f t="array" aca="1" ref="AL490" ca="1">_xlfn.XLOOKUP($A490&amp;$B490,'[5]产值及收款计划（2026）'!$A:$A&amp;'[5]产值及收款计划（2026）'!$B:$B,'[5]产值及收款计划（2026）'!AL:AL)</f>
        <v>0</v>
      </c>
      <c r="AM490" s="263" t="e" cm="1">
        <f t="array" aca="1" ref="AM490" ca="1">_xlfn.LET(_xlpm.勾选月份状态数组,TRANSPOSE('PPT(12-15页）-TOP10'!$A$3:$A$14),_xlpm.选择数据区,IF('PPT(12-15页）-TOP10'!$E$3="收款",$BA490:$BL490,$AA490:$AL490),SUM(_xlfn._xlws.FILTER(_xlpm.选择数据区,_xlpm.勾选月份状态数组,"")))</f>
        <v>#NAME?</v>
      </c>
      <c r="AN490" s="256" t="e" cm="1">
        <f t="array" aca="1" ref="AN490" ca="1">_xlfn.LET(_xlpm.勾选月份状态数组,TRANSPOSE('PPT(12-15页）-TOP10'!$A$3:$A$14),_xlpm.选择数据区,IF('PPT(12-15页）-TOP10'!$E$3="收款",$DA490:$DL490,$CA490:$CL490),SUM(_xlfn._xlws.FILTER(_xlpm.选择数据区,_xlpm.勾选月份状态数组,"")))</f>
        <v>#NAME?</v>
      </c>
      <c r="AO490" s="256">
        <f ca="1">SUM(CA490:CC490)+SUM(AD490:AL490)</f>
        <v>0</v>
      </c>
      <c r="AP490" s="256"/>
      <c r="AQ490" s="256"/>
      <c r="AR490" s="256"/>
      <c r="AS490" s="256" cm="1">
        <f t="array" aca="1" ref="AS490" ca="1">_xlfn.XLOOKUP($A490&amp;$B490,'[5]产值及收款计划（2026）'!$A:$A&amp;'[5]产值及收款计划（2026）'!$B:$B,'[5]产值及收款计划（2026）'!AS:AS)</f>
        <v>0</v>
      </c>
      <c r="AT490" s="256" cm="1">
        <f t="array" aca="1" ref="AT490" ca="1">_xlfn.XLOOKUP($A490&amp;$B490,'[5]产值及收款计划（2026）'!$A:$A&amp;'[5]产值及收款计划（2026）'!$B:$B,'[5]产值及收款计划（2026）'!AT:AT)</f>
        <v>0</v>
      </c>
      <c r="AU490" s="256" cm="1">
        <f t="array" aca="1" ref="AU490" ca="1">_xlfn.XLOOKUP($A490&amp;$B490,'[5]产值及收款计划（2026）'!$A:$A&amp;'[5]产值及收款计划（2026）'!$B:$B,'[5]产值及收款计划（2026）'!AU:AU)</f>
        <v>0</v>
      </c>
      <c r="AV490" s="256" cm="1">
        <f t="array" aca="1" ref="AV490" ca="1">_xlfn.XLOOKUP($A490&amp;$B490,'[5]产值及收款计划（2026）'!$A:$A&amp;'[5]产值及收款计划（2026）'!$B:$B,'[5]产值及收款计划（2026）'!AV:AV)</f>
        <v>0</v>
      </c>
      <c r="AW490" s="256" cm="1">
        <f t="array" aca="1" ref="AW490" ca="1">_xlfn.XLOOKUP($A490&amp;$B490,'[5]产值及收款计划（2026）'!$A:$A&amp;'[5]产值及收款计划（2026）'!$B:$B,'[5]产值及收款计划（2026）'!AW:AW)</f>
        <v>0</v>
      </c>
      <c r="AX490" s="256" cm="1">
        <f t="array" aca="1" ref="AX490" ca="1">_xlfn.XLOOKUP($A490&amp;$B490,'[5]产值及收款计划（2026）'!$A:$A&amp;'[5]产值及收款计划（2026）'!$B:$B,'[5]产值及收款计划（2026）'!AX:AX)</f>
        <v>49.095410000000001</v>
      </c>
      <c r="AY490" s="256" cm="1">
        <f t="array" aca="1" ref="AY490" ca="1">_xlfn.XLOOKUP($A490&amp;$B490,'[5]产值及收款计划（2026）'!$A:$A&amp;'[5]产值及收款计划（2026）'!$B:$B,'[5]产值及收款计划（2026）'!AY:AY)</f>
        <v>155.20459</v>
      </c>
      <c r="AZ490" s="256" cm="1">
        <f t="array" aca="1" ref="AZ490" ca="1">_xlfn.XLOOKUP($A490&amp;$B490,'[5]产值及收款计划（2026）'!$A:$A&amp;'[5]产值及收款计划（2026）'!$B:$B,'[5]产值及收款计划（2026）'!AZ:AZ)</f>
        <v>155.20459</v>
      </c>
      <c r="BA490" s="256" cm="1">
        <f t="array" aca="1" ref="BA490" ca="1">_xlfn.XLOOKUP($A490&amp;$B490,'[5]产值及收款计划（2026）'!$A:$A&amp;'[5]产值及收款计划（2026）'!$B:$B,'[5]产值及收款计划（2026）'!BA:BA)</f>
        <v>49.095410000000001</v>
      </c>
      <c r="BB490" s="256" cm="1">
        <f t="array" aca="1" ref="BB490" ca="1">_xlfn.XLOOKUP($A490&amp;$B490,'[5]产值及收款计划（2026）'!$A:$A&amp;'[5]产值及收款计划（2026）'!$B:$B,'[5]产值及收款计划（2026）'!BB:BB)</f>
        <v>0</v>
      </c>
      <c r="BC490" s="256" cm="1">
        <f t="array" aca="1" ref="BC490" ca="1">_xlfn.XLOOKUP($A490&amp;$B490,'[5]产值及收款计划（2026）'!$A:$A&amp;'[5]产值及收款计划（2026）'!$B:$B,'[5]产值及收款计划（2026）'!BC:BC)</f>
        <v>0</v>
      </c>
      <c r="BD490" s="256" cm="1">
        <f t="array" aca="1" ref="BD490" ca="1">_xlfn.XLOOKUP($A490&amp;$B490,'[5]产值及收款计划（2026）'!$A:$A&amp;'[5]产值及收款计划（2026）'!$B:$B,'[5]产值及收款计划（2026）'!BD:BD)</f>
        <v>0</v>
      </c>
      <c r="BE490" s="256" cm="1">
        <f t="array" aca="1" ref="BE490" ca="1">_xlfn.XLOOKUP($A490&amp;$B490,'[5]产值及收款计划（2026）'!$A:$A&amp;'[5]产值及收款计划（2026）'!$B:$B,'[5]产值及收款计划（2026）'!BE:BE)</f>
        <v>0</v>
      </c>
      <c r="BF490" s="256" cm="1">
        <f t="array" aca="1" ref="BF490" ca="1">_xlfn.XLOOKUP($A490&amp;$B490,'[5]产值及收款计划（2026）'!$A:$A&amp;'[5]产值及收款计划（2026）'!$B:$B,'[5]产值及收款计划（2026）'!BF:BF)</f>
        <v>0</v>
      </c>
      <c r="BG490" s="256" cm="1">
        <f t="array" aca="1" ref="BG490" ca="1">_xlfn.XLOOKUP($A490&amp;$B490,'[5]产值及收款计划（2026）'!$A:$A&amp;'[5]产值及收款计划（2026）'!$B:$B,'[5]产值及收款计划（2026）'!BG:BG)</f>
        <v>0</v>
      </c>
      <c r="BH490" s="256" cm="1">
        <f t="array" aca="1" ref="BH490" ca="1">_xlfn.XLOOKUP($A490&amp;$B490,'[5]产值及收款计划（2026）'!$A:$A&amp;'[5]产值及收款计划（2026）'!$B:$B,'[5]产值及收款计划（2026）'!BH:BH)</f>
        <v>0</v>
      </c>
      <c r="BI490" s="256" cm="1">
        <f t="array" aca="1" ref="BI490" ca="1">_xlfn.XLOOKUP($A490&amp;$B490,'[5]产值及收款计划（2026）'!$A:$A&amp;'[5]产值及收款计划（2026）'!$B:$B,'[5]产值及收款计划（2026）'!BI:BI)</f>
        <v>0</v>
      </c>
      <c r="BJ490" s="256" cm="1">
        <f t="array" aca="1" ref="BJ490" ca="1">_xlfn.XLOOKUP($A490&amp;$B490,'[5]产值及收款计划（2026）'!$A:$A&amp;'[5]产值及收款计划（2026）'!$B:$B,'[5]产值及收款计划（2026）'!BJ:BJ)</f>
        <v>0</v>
      </c>
      <c r="BK490" s="256" cm="1">
        <f t="array" aca="1" ref="BK490" ca="1">_xlfn.XLOOKUP($A490&amp;$B490,'[5]产值及收款计划（2026）'!$A:$A&amp;'[5]产值及收款计划（2026）'!$B:$B,'[5]产值及收款计划（2026）'!BK:BK)</f>
        <v>115.28</v>
      </c>
      <c r="BL490" s="256" cm="1">
        <f t="array" aca="1" ref="BL490" ca="1">_xlfn.XLOOKUP($A490&amp;$B490,'[5]产值及收款计划（2026）'!$A:$A&amp;'[5]产值及收款计划（2026）'!$B:$B,'[5]产值及收款计划（2026）'!BL:BL)</f>
        <v>0</v>
      </c>
      <c r="BM490" s="256"/>
      <c r="BN490" s="256"/>
      <c r="BO490" s="256"/>
      <c r="BP490" s="256"/>
      <c r="BQ490" s="255" t="str" cm="1">
        <f t="array" aca="1" ref="BQ490" ca="1">_xlfn.XLOOKUP($A490&amp;$B490,'[5]产值及收款计划（2026）'!$A:$A&amp;'[5]产值及收款计划（2026）'!$B:$B,'[5]产值及收款计划（2026）'!BQ:BQ)</f>
        <v>上海城建（广东）科技创新与产业研究有限公司</v>
      </c>
      <c r="BR490" s="256" cm="1">
        <f t="array" aca="1" ref="BR490" ca="1">_xlfn.XLOOKUP($A490&amp;$B490,'[5]产值及收款计划（2026）'!$A:$A&amp;'[5]产值及收款计划（2026）'!$B:$B,'[5]产值及收款计划（2026）'!BR:BR)</f>
        <v>0</v>
      </c>
      <c r="CA490" s="256" cm="1">
        <f t="array" aca="1" ref="CA490" ca="1">_xlfn.XLOOKUP($A490&amp;$B490,'[5]产值及收款计划（2026）'!$A:$A&amp;'[5]产值及收款计划（2026）'!$B:$B,'[5]产值及收款计划（2026）'!CA:CA)</f>
        <v>0</v>
      </c>
      <c r="CB490" s="256" cm="1">
        <f t="array" aca="1" ref="CB490" ca="1">_xlfn.XLOOKUP($A490&amp;$B490,'[5]产值及收款计划（2026）'!$A:$A&amp;'[5]产值及收款计划（2026）'!$B:$B,'[5]产值及收款计划（2026）'!CB:CB)</f>
        <v>0</v>
      </c>
      <c r="CC490" s="256" cm="1">
        <f t="array" aca="1" ref="CC490" ca="1">_xlfn.XLOOKUP($A490&amp;$B490,'[5]产值及收款计划（2026）'!$A:$A&amp;'[5]产值及收款计划（2026）'!$B:$B,'[5]产值及收款计划（2026）'!CC:CC)</f>
        <v>0</v>
      </c>
      <c r="CD490" s="256" cm="1">
        <f t="array" aca="1" ref="CD490" ca="1">_xlfn.XLOOKUP($A490&amp;$B490,'[5]产值及收款计划（2026）'!$A:$A&amp;'[5]产值及收款计划（2026）'!$B:$B,'[5]产值及收款计划（2026）'!CD:CD)</f>
        <v>0</v>
      </c>
      <c r="CE490" s="256" cm="1">
        <f t="array" aca="1" ref="CE490" ca="1">_xlfn.XLOOKUP($A490&amp;$B490,'[5]产值及收款计划（2026）'!$A:$A&amp;'[5]产值及收款计划（2026）'!$B:$B,'[5]产值及收款计划（2026）'!CE:CE)</f>
        <v>0</v>
      </c>
      <c r="CF490" s="256" cm="1">
        <f t="array" aca="1" ref="CF490" ca="1">_xlfn.XLOOKUP($A490&amp;$B490,'[5]产值及收款计划（2026）'!$A:$A&amp;'[5]产值及收款计划（2026）'!$B:$B,'[5]产值及收款计划（2026）'!CF:CF)</f>
        <v>0</v>
      </c>
      <c r="CG490" s="256" cm="1">
        <f t="array" aca="1" ref="CG490" ca="1">_xlfn.XLOOKUP($A490&amp;$B490,'[5]产值及收款计划（2026）'!$A:$A&amp;'[5]产值及收款计划（2026）'!$B:$B,'[5]产值及收款计划（2026）'!CG:CG)</f>
        <v>0</v>
      </c>
      <c r="CH490" s="256" cm="1">
        <f t="array" aca="1" ref="CH490" ca="1">_xlfn.XLOOKUP($A490&amp;$B490,'[5]产值及收款计划（2026）'!$A:$A&amp;'[5]产值及收款计划（2026）'!$B:$B,'[5]产值及收款计划（2026）'!CH:CH)</f>
        <v>0</v>
      </c>
      <c r="CI490" s="256" cm="1">
        <f t="array" aca="1" ref="CI490" ca="1">_xlfn.XLOOKUP($A490&amp;$B490,'[5]产值及收款计划（2026）'!$A:$A&amp;'[5]产值及收款计划（2026）'!$B:$B,'[5]产值及收款计划（2026）'!CI:CI)</f>
        <v>0</v>
      </c>
      <c r="CJ490" s="256" cm="1">
        <f t="array" aca="1" ref="CJ490" ca="1">_xlfn.XLOOKUP($A490&amp;$B490,'[5]产值及收款计划（2026）'!$A:$A&amp;'[5]产值及收款计划（2026）'!$B:$B,'[5]产值及收款计划（2026）'!CJ:CJ)</f>
        <v>0</v>
      </c>
      <c r="CK490" s="256" cm="1">
        <f t="array" aca="1" ref="CK490" ca="1">_xlfn.XLOOKUP($A490&amp;$B490,'[5]产值及收款计划（2026）'!$A:$A&amp;'[5]产值及收款计划（2026）'!$B:$B,'[5]产值及收款计划（2026）'!CK:CK)</f>
        <v>0</v>
      </c>
      <c r="CL490" s="256" cm="1">
        <f t="array" aca="1" ref="CL490" ca="1">_xlfn.XLOOKUP($A490&amp;$B490,'[5]产值及收款计划（2026）'!$A:$A&amp;'[5]产值及收款计划（2026）'!$B:$B,'[5]产值及收款计划（2026）'!CL:CL)</f>
        <v>0</v>
      </c>
      <c r="DA490" s="256" cm="1">
        <f t="array" aca="1" ref="DA490" ca="1">_xlfn.XLOOKUP($A490&amp;$B490,'[5]产值及收款计划（2026）'!$A:$A&amp;'[5]产值及收款计划（2026）'!$B:$B,'[5]产值及收款计划（2026）'!DA:DA)</f>
        <v>0</v>
      </c>
      <c r="DB490" s="256" cm="1">
        <f t="array" aca="1" ref="DB490" ca="1">_xlfn.XLOOKUP($A490&amp;$B490,'[5]产值及收款计划（2026）'!$A:$A&amp;'[5]产值及收款计划（2026）'!$B:$B,'[5]产值及收款计划（2026）'!DB:DB)</f>
        <v>49.095410000000001</v>
      </c>
      <c r="DC490" s="256" cm="1">
        <f t="array" aca="1" ref="DC490" ca="1">_xlfn.XLOOKUP($A490&amp;$B490,'[5]产值及收款计划（2026）'!$A:$A&amp;'[5]产值及收款计划（2026）'!$B:$B,'[5]产值及收款计划（2026）'!DC:DC)</f>
        <v>0</v>
      </c>
      <c r="DD490" s="256" cm="1">
        <f t="array" aca="1" ref="DD490" ca="1">_xlfn.XLOOKUP($A490&amp;$B490,'[5]产值及收款计划（2026）'!$A:$A&amp;'[5]产值及收款计划（2026）'!$B:$B,'[5]产值及收款计划（2026）'!DD:DD)</f>
        <v>0</v>
      </c>
      <c r="DE490" s="256" cm="1">
        <f t="array" aca="1" ref="DE490" ca="1">_xlfn.XLOOKUP($A490&amp;$B490,'[5]产值及收款计划（2026）'!$A:$A&amp;'[5]产值及收款计划（2026）'!$B:$B,'[5]产值及收款计划（2026）'!DE:DE)</f>
        <v>0</v>
      </c>
      <c r="DF490" s="256" cm="1">
        <f t="array" aca="1" ref="DF490" ca="1">_xlfn.XLOOKUP($A490&amp;$B490,'[5]产值及收款计划（2026）'!$A:$A&amp;'[5]产值及收款计划（2026）'!$B:$B,'[5]产值及收款计划（2026）'!DF:DF)</f>
        <v>0</v>
      </c>
      <c r="DG490" s="256" cm="1">
        <f t="array" aca="1" ref="DG490" ca="1">_xlfn.XLOOKUP($A490&amp;$B490,'[5]产值及收款计划（2026）'!$A:$A&amp;'[5]产值及收款计划（2026）'!$B:$B,'[5]产值及收款计划（2026）'!DG:DG)</f>
        <v>0</v>
      </c>
      <c r="DH490" s="256" cm="1">
        <f t="array" aca="1" ref="DH490" ca="1">_xlfn.XLOOKUP($A490&amp;$B490,'[5]产值及收款计划（2026）'!$A:$A&amp;'[5]产值及收款计划（2026）'!$B:$B,'[5]产值及收款计划（2026）'!DH:DH)</f>
        <v>0</v>
      </c>
      <c r="DI490" s="256" cm="1">
        <f t="array" aca="1" ref="DI490" ca="1">_xlfn.XLOOKUP($A490&amp;$B490,'[5]产值及收款计划（2026）'!$A:$A&amp;'[5]产值及收款计划（2026）'!$B:$B,'[5]产值及收款计划（2026）'!DI:DI)</f>
        <v>0</v>
      </c>
      <c r="DJ490" s="256" cm="1">
        <f t="array" aca="1" ref="DJ490" ca="1">_xlfn.XLOOKUP($A490&amp;$B490,'[5]产值及收款计划（2026）'!$A:$A&amp;'[5]产值及收款计划（2026）'!$B:$B,'[5]产值及收款计划（2026）'!DJ:DJ)</f>
        <v>0</v>
      </c>
      <c r="DK490" s="256" cm="1">
        <f t="array" aca="1" ref="DK490" ca="1">_xlfn.XLOOKUP($A490&amp;$B490,'[5]产值及收款计划（2026）'!$A:$A&amp;'[5]产值及收款计划（2026）'!$B:$B,'[5]产值及收款计划（2026）'!DK:DK)</f>
        <v>0</v>
      </c>
      <c r="DL490" s="256" cm="1">
        <f t="array" aca="1" ref="DL490" ca="1">_xlfn.XLOOKUP($A490&amp;$B490,'[5]产值及收款计划（2026）'!$A:$A&amp;'[5]产值及收款计划（2026）'!$B:$B,'[5]产值及收款计划（2026）'!DL:DL)</f>
        <v>0</v>
      </c>
      <c r="DM490" s="264"/>
      <c r="DN490" s="250"/>
    </row>
    <row r="491" spans="1:118" ht="20.25" x14ac:dyDescent="0.15">
      <c r="A491" s="254">
        <f t="shared" ca="1" si="25"/>
        <v>70</v>
      </c>
      <c r="B491" s="254" t="s">
        <v>29</v>
      </c>
      <c r="C491" s="255" t="str" cm="1">
        <f t="array" aca="1" ref="C491" ca="1">_xlfn.XLOOKUP($A491&amp;$B491,'[5]产值及收款计划（2026）'!$A:$A&amp;'[5]产值及收款计划（2026）'!$B:$B,'[5]产值及收款计划（2026）'!C:C)</f>
        <v>ZHT2025011300006</v>
      </c>
      <c r="D491" s="255" t="str" cm="1">
        <f t="array" aca="1" ref="D491" ca="1">_xlfn.XLOOKUP($A491&amp;$B491,'[5]产值及收款计划（2026）'!$A:$A&amp;'[5]产值及收款计划（2026）'!$B:$B,'[5]产值及收款计划（2026）'!D:D)</f>
        <v>新加坡樟宜机场2号航站楼连接工程及机场设施建设BIM咨询项目</v>
      </c>
      <c r="E491" s="256" cm="1">
        <f t="array" aca="1" ref="E491" ca="1">_xlfn.XLOOKUP($A491&amp;$B491,'[5]产值及收款计划（2026）'!$A:$A&amp;'[5]产值及收款计划（2026）'!$B:$B,'[5]产值及收款计划（2026）'!E:E)</f>
        <v>265</v>
      </c>
      <c r="F491" s="256" cm="1">
        <f t="array" aca="1" ref="F491" ca="1">_xlfn.XLOOKUP($A491&amp;$B491,'[5]产值及收款计划（2026）'!$A:$A&amp;'[5]产值及收款计划（2026）'!$B:$B,'[5]产值及收款计划（2026）'!F:F)</f>
        <v>265</v>
      </c>
      <c r="G491" s="256" cm="1">
        <f t="array" aca="1" ref="G491" ca="1">_xlfn.XLOOKUP($A491&amp;$B491,'[5]产值及收款计划（2026）'!$A:$A&amp;'[5]产值及收款计划（2026）'!$B:$B,'[5]产值及收款计划（2026）'!G:G)</f>
        <v>265</v>
      </c>
      <c r="H491" s="256" cm="1">
        <f t="array" aca="1" ref="H491" ca="1">_xlfn.XLOOKUP($A491&amp;$B491,'[5]产值及收款计划（2026）'!$A:$A&amp;'[5]产值及收款计划（2026）'!$B:$B,'[5]产值及收款计划（2026）'!H:H)</f>
        <v>35</v>
      </c>
      <c r="I491" s="257" cm="1">
        <f t="array" aca="1" ref="I491" ca="1">_xlfn.XLOOKUP($A491&amp;$B491,'[5]产值及收款计划（2026）'!$A:$A&amp;'[5]产值及收款计划（2026）'!$B:$B,'[5]产值及收款计划（2026）'!I:I)</f>
        <v>0.13207547169811301</v>
      </c>
      <c r="J491" s="256" cm="1">
        <f t="array" aca="1" ref="J491" ca="1">_xlfn.XLOOKUP($A491&amp;$B491,'[5]产值及收款计划（2026）'!$A:$A&amp;'[5]产值及收款计划（2026）'!$B:$B,'[5]产值及收款计划（2026）'!J:J)</f>
        <v>0</v>
      </c>
      <c r="K491" s="256" cm="1">
        <f t="array" aca="1" ref="K491" ca="1">_xlfn.XLOOKUP($A491&amp;$B491,'[5]产值及收款计划（2026）'!$A:$A&amp;'[5]产值及收款计划（2026）'!$B:$B,'[5]产值及收款计划（2026）'!K:K)</f>
        <v>0</v>
      </c>
      <c r="L491" s="256" cm="1">
        <f t="array" aca="1" ref="L491" ca="1">_xlfn.XLOOKUP($A491&amp;$B491,'[5]产值及收款计划（2026）'!$A:$A&amp;'[5]产值及收款计划（2026）'!$B:$B,'[5]产值及收款计划（2026）'!L:L)</f>
        <v>0</v>
      </c>
      <c r="M491" s="256" t="str" cm="1">
        <f t="array" aca="1" ref="M491" ca="1">_xlfn.XLOOKUP($A491&amp;$B491,'[5]产值及收款计划（2026）'!$A:$A&amp;'[5]产值及收款计划（2026）'!$B:$B,'[5]产值及收款计划（2026）'!M:M)</f>
        <v>主导</v>
      </c>
      <c r="N491" s="256" t="str" cm="1">
        <f t="array" aca="1" ref="N491" ca="1">_xlfn.XLOOKUP($A491&amp;$B491,'[5]产值及收款计划（2026）'!$A:$A&amp;'[5]产值及收款计划（2026）'!$B:$B,'[5]产值及收款计划（2026）'!N:N)</f>
        <v>许清亮团队</v>
      </c>
      <c r="O491" s="256" t="str" cm="1">
        <f t="array" aca="1" ref="O491" ca="1">_xlfn.XLOOKUP($A491&amp;$B491,'[5]产值及收款计划（2026）'!$A:$A&amp;'[5]产值及收款计划（2026）'!$B:$B,'[5]产值及收款计划（2026）'!O:O)</f>
        <v>明艳丽</v>
      </c>
      <c r="P491" s="255" t="str" cm="1">
        <f t="array" aca="1" ref="P491" ca="1">_xlfn.XLOOKUP($A491&amp;$B491,'[5]产值及收款计划（2026）'!$A:$A&amp;'[5]产值及收款计划（2026）'!$B:$B,'[5]产值及收款计划（2026）'!P:P)</f>
        <v>在建</v>
      </c>
      <c r="Q491" s="256" cm="1">
        <f t="array" aca="1" ref="Q491" ca="1">_xlfn.XLOOKUP($A491&amp;$B491,'[5]产值及收款计划（2026）'!$A:$A&amp;'[5]产值及收款计划（2026）'!$B:$B,'[5]产值及收款计划（2026）'!Q:Q)</f>
        <v>0</v>
      </c>
      <c r="R491" s="256" cm="1">
        <f t="array" aca="1" ref="R491" ca="1">_xlfn.XLOOKUP($A491&amp;$B491,'[5]产值及收款计划（2026）'!$A:$A&amp;'[5]产值及收款计划（2026）'!$B:$B,'[5]产值及收款计划（2026）'!R:R)</f>
        <v>0</v>
      </c>
      <c r="S491" s="256" cm="1">
        <f t="array" aca="1" ref="S491" ca="1">_xlfn.XLOOKUP($A491&amp;$B491,'[5]产值及收款计划（2026）'!$A:$A&amp;'[5]产值及收款计划（2026）'!$B:$B,'[5]产值及收款计划（2026）'!S:S)</f>
        <v>0</v>
      </c>
      <c r="T491" s="256" cm="1">
        <f t="array" aca="1" ref="T491" ca="1">_xlfn.XLOOKUP($A491&amp;$B491,'[5]产值及收款计划（2026）'!$A:$A&amp;'[5]产值及收款计划（2026）'!$B:$B,'[5]产值及收款计划（2026）'!T:T)</f>
        <v>93.676766000000001</v>
      </c>
      <c r="U491" s="256" cm="1">
        <f t="array" aca="1" ref="U491" ca="1">_xlfn.XLOOKUP($A491&amp;$B491,'[5]产值及收款计划（2026）'!$A:$A&amp;'[5]产值及收款计划（2026）'!$B:$B,'[5]产值及收款计划（2026）'!U:U)</f>
        <v>0</v>
      </c>
      <c r="V491" s="256" cm="1">
        <f t="array" aca="1" ref="V491" ca="1">_xlfn.XLOOKUP($A491&amp;$B491,'[5]产值及收款计划（2026）'!$A:$A&amp;'[5]产值及收款计划（2026）'!$B:$B,'[5]产值及收款计划（2026）'!V:V)</f>
        <v>171.32323400000001</v>
      </c>
      <c r="W491" s="256" cm="1">
        <f t="array" aca="1" ref="W491" ca="1">_xlfn.XLOOKUP($A491&amp;$B491,'[5]产值及收款计划（2026）'!$A:$A&amp;'[5]产值及收款计划（2026）'!$B:$B,'[5]产值及收款计划（2026）'!W:W)</f>
        <v>0</v>
      </c>
      <c r="X491" s="256" cm="1">
        <f t="array" aca="1" ref="X491" ca="1">_xlfn.XLOOKUP($A491&amp;$B491,'[5]产值及收款计划（2026）'!$A:$A&amp;'[5]产值及收款计划（2026）'!$B:$B,'[5]产值及收款计划（2026）'!X:X)</f>
        <v>0</v>
      </c>
      <c r="Y491" s="256" cm="1">
        <f t="array" aca="1" ref="Y491" ca="1">_xlfn.XLOOKUP($A491&amp;$B491,'[5]产值及收款计划（2026）'!$A:$A&amp;'[5]产值及收款计划（2026）'!$B:$B,'[5]产值及收款计划（2026）'!Y:Y)</f>
        <v>0</v>
      </c>
      <c r="Z491" s="256" cm="1">
        <f t="array" aca="1" ref="Z491" ca="1">_xlfn.XLOOKUP($A491&amp;$B491,'[5]产值及收款计划（2026）'!$A:$A&amp;'[5]产值及收款计划（2026）'!$B:$B,'[5]产值及收款计划（2026）'!Z:Z)</f>
        <v>0</v>
      </c>
      <c r="AA491" s="256" cm="1">
        <f t="array" aca="1" ref="AA491" ca="1">_xlfn.XLOOKUP($A491&amp;$B491,'[5]产值及收款计划（2026）'!$A:$A&amp;'[5]产值及收款计划（2026）'!$B:$B,'[5]产值及收款计划（2026）'!AA:AA)</f>
        <v>0</v>
      </c>
      <c r="AB491" s="256" cm="1">
        <f t="array" aca="1" ref="AB491" ca="1">_xlfn.XLOOKUP($A491&amp;$B491,'[5]产值及收款计划（2026）'!$A:$A&amp;'[5]产值及收款计划（2026）'!$B:$B,'[5]产值及收款计划（2026）'!AB:AB)</f>
        <v>0</v>
      </c>
      <c r="AC491" s="256" cm="1">
        <f t="array" aca="1" ref="AC491" ca="1">_xlfn.XLOOKUP($A491&amp;$B491,'[5]产值及收款计划（2026）'!$A:$A&amp;'[5]产值及收款计划（2026）'!$B:$B,'[5]产值及收款计划（2026）'!AC:AC)</f>
        <v>0</v>
      </c>
      <c r="AD491" s="256" cm="1">
        <f t="array" aca="1" ref="AD491" ca="1">_xlfn.XLOOKUP($A491&amp;$B491,'[5]产值及收款计划（2026）'!$A:$A&amp;'[5]产值及收款计划（2026）'!$B:$B,'[5]产值及收款计划（2026）'!AD:AD)</f>
        <v>0</v>
      </c>
      <c r="AE491" s="256" cm="1">
        <f t="array" aca="1" ref="AE491" ca="1">_xlfn.XLOOKUP($A491&amp;$B491,'[5]产值及收款计划（2026）'!$A:$A&amp;'[5]产值及收款计划（2026）'!$B:$B,'[5]产值及收款计划（2026）'!AE:AE)</f>
        <v>0</v>
      </c>
      <c r="AF491" s="256" cm="1">
        <f t="array" aca="1" ref="AF491" ca="1">_xlfn.XLOOKUP($A491&amp;$B491,'[5]产值及收款计划（2026）'!$A:$A&amp;'[5]产值及收款计划（2026）'!$B:$B,'[5]产值及收款计划（2026）'!AF:AF)</f>
        <v>0</v>
      </c>
      <c r="AG491" s="256" cm="1">
        <f t="array" aca="1" ref="AG491" ca="1">_xlfn.XLOOKUP($A491&amp;$B491,'[5]产值及收款计划（2026）'!$A:$A&amp;'[5]产值及收款计划（2026）'!$B:$B,'[5]产值及收款计划（2026）'!AG:AG)</f>
        <v>0</v>
      </c>
      <c r="AH491" s="256" cm="1">
        <f t="array" aca="1" ref="AH491" ca="1">_xlfn.XLOOKUP($A491&amp;$B491,'[5]产值及收款计划（2026）'!$A:$A&amp;'[5]产值及收款计划（2026）'!$B:$B,'[5]产值及收款计划（2026）'!AH:AH)</f>
        <v>0</v>
      </c>
      <c r="AI491" s="256" cm="1">
        <f t="array" aca="1" ref="AI491" ca="1">_xlfn.XLOOKUP($A491&amp;$B491,'[5]产值及收款计划（2026）'!$A:$A&amp;'[5]产值及收款计划（2026）'!$B:$B,'[5]产值及收款计划（2026）'!AI:AI)</f>
        <v>0</v>
      </c>
      <c r="AJ491" s="256" cm="1">
        <f t="array" aca="1" ref="AJ491" ca="1">_xlfn.XLOOKUP($A491&amp;$B491,'[5]产值及收款计划（2026）'!$A:$A&amp;'[5]产值及收款计划（2026）'!$B:$B,'[5]产值及收款计划（2026）'!AJ:AJ)</f>
        <v>0</v>
      </c>
      <c r="AK491" s="256" cm="1">
        <f t="array" aca="1" ref="AK491" ca="1">_xlfn.XLOOKUP($A491&amp;$B491,'[5]产值及收款计划（2026）'!$A:$A&amp;'[5]产值及收款计划（2026）'!$B:$B,'[5]产值及收款计划（2026）'!AK:AK)</f>
        <v>0</v>
      </c>
      <c r="AL491" s="256" cm="1">
        <f t="array" aca="1" ref="AL491" ca="1">_xlfn.XLOOKUP($A491&amp;$B491,'[5]产值及收款计划（2026）'!$A:$A&amp;'[5]产值及收款计划（2026）'!$B:$B,'[5]产值及收款计划（2026）'!AL:AL)</f>
        <v>0</v>
      </c>
      <c r="AM491" s="263" t="e" cm="1">
        <f t="array" aca="1" ref="AM491" ca="1">_xlfn.LET(_xlpm.勾选月份状态数组,TRANSPOSE('PPT(12-15页）-TOP10'!$A$3:$A$14),_xlpm.选择数据区,IF('PPT(12-15页）-TOP10'!$E$3="收款",$BA491:$BL491,$AA491:$AL491),SUM(_xlfn._xlws.FILTER(_xlpm.选择数据区,_xlpm.勾选月份状态数组,"")))</f>
        <v>#NAME?</v>
      </c>
      <c r="AN491" s="256" t="e" cm="1">
        <f t="array" aca="1" ref="AN491" ca="1">_xlfn.LET(_xlpm.勾选月份状态数组,TRANSPOSE('PPT(12-15页）-TOP10'!$A$3:$A$14),_xlpm.选择数据区,IF('PPT(12-15页）-TOP10'!$E$3="收款",$DA491:$DL491,$CA491:$CL491),SUM(_xlfn._xlws.FILTER(_xlpm.选择数据区,_xlpm.勾选月份状态数组,"")))</f>
        <v>#NAME?</v>
      </c>
      <c r="AO491" s="256">
        <f ca="1">SUM(CA491:CC491)+SUM(AD491:AL491)</f>
        <v>0</v>
      </c>
      <c r="AP491" s="256"/>
      <c r="AQ491" s="256"/>
      <c r="AR491" s="256"/>
      <c r="AS491" s="256" cm="1">
        <f t="array" aca="1" ref="AS491" ca="1">_xlfn.XLOOKUP($A491&amp;$B491,'[5]产值及收款计划（2026）'!$A:$A&amp;'[5]产值及收款计划（2026）'!$B:$B,'[5]产值及收款计划（2026）'!AS:AS)</f>
        <v>0</v>
      </c>
      <c r="AT491" s="256" cm="1">
        <f t="array" aca="1" ref="AT491" ca="1">_xlfn.XLOOKUP($A491&amp;$B491,'[5]产值及收款计划（2026）'!$A:$A&amp;'[5]产值及收款计划（2026）'!$B:$B,'[5]产值及收款计划（2026）'!AT:AT)</f>
        <v>0</v>
      </c>
      <c r="AU491" s="256" cm="1">
        <f t="array" aca="1" ref="AU491" ca="1">_xlfn.XLOOKUP($A491&amp;$B491,'[5]产值及收款计划（2026）'!$A:$A&amp;'[5]产值及收款计划（2026）'!$B:$B,'[5]产值及收款计划（2026）'!AU:AU)</f>
        <v>0</v>
      </c>
      <c r="AV491" s="256" cm="1">
        <f t="array" aca="1" ref="AV491" ca="1">_xlfn.XLOOKUP($A491&amp;$B491,'[5]产值及收款计划（2026）'!$A:$A&amp;'[5]产值及收款计划（2026）'!$B:$B,'[5]产值及收款计划（2026）'!AV:AV)</f>
        <v>0</v>
      </c>
      <c r="AW491" s="256" cm="1">
        <f t="array" aca="1" ref="AW491" ca="1">_xlfn.XLOOKUP($A491&amp;$B491,'[5]产值及收款计划（2026）'!$A:$A&amp;'[5]产值及收款计划（2026）'!$B:$B,'[5]产值及收款计划（2026）'!AW:AW)</f>
        <v>54.618388000000003</v>
      </c>
      <c r="AX491" s="256" cm="1">
        <f t="array" aca="1" ref="AX491" ca="1">_xlfn.XLOOKUP($A491&amp;$B491,'[5]产值及收款计划（2026）'!$A:$A&amp;'[5]产值及收款计划（2026）'!$B:$B,'[5]产值及收款计划（2026）'!AX:AX)</f>
        <v>0</v>
      </c>
      <c r="AY491" s="256" cm="1">
        <f t="array" aca="1" ref="AY491" ca="1">_xlfn.XLOOKUP($A491&amp;$B491,'[5]产值及收款计划（2026）'!$A:$A&amp;'[5]产值及收款计划（2026）'!$B:$B,'[5]产值及收款计划（2026）'!AY:AY)</f>
        <v>210.38161199999999</v>
      </c>
      <c r="AZ491" s="256" cm="1">
        <f t="array" aca="1" ref="AZ491" ca="1">_xlfn.XLOOKUP($A491&amp;$B491,'[5]产值及收款计划（2026）'!$A:$A&amp;'[5]产值及收款计划（2026）'!$B:$B,'[5]产值及收款计划（2026）'!AZ:AZ)</f>
        <v>39.058377999999998</v>
      </c>
      <c r="BA491" s="256" cm="1">
        <f t="array" aca="1" ref="BA491" ca="1">_xlfn.XLOOKUP($A491&amp;$B491,'[5]产值及收款计划（2026）'!$A:$A&amp;'[5]产值及收款计划（2026）'!$B:$B,'[5]产值及收款计划（2026）'!BA:BA)</f>
        <v>0</v>
      </c>
      <c r="BB491" s="256" cm="1">
        <f t="array" aca="1" ref="BB491" ca="1">_xlfn.XLOOKUP($A491&amp;$B491,'[5]产值及收款计划（2026）'!$A:$A&amp;'[5]产值及收款计划（2026）'!$B:$B,'[5]产值及收款计划（2026）'!BB:BB)</f>
        <v>0</v>
      </c>
      <c r="BC491" s="256" cm="1">
        <f t="array" aca="1" ref="BC491" ca="1">_xlfn.XLOOKUP($A491&amp;$B491,'[5]产值及收款计划（2026）'!$A:$A&amp;'[5]产值及收款计划（2026）'!$B:$B,'[5]产值及收款计划（2026）'!BC:BC)</f>
        <v>0</v>
      </c>
      <c r="BD491" s="256" cm="1">
        <f t="array" aca="1" ref="BD491" ca="1">_xlfn.XLOOKUP($A491&amp;$B491,'[5]产值及收款计划（2026）'!$A:$A&amp;'[5]产值及收款计划（2026）'!$B:$B,'[5]产值及收款计划（2026）'!BD:BD)</f>
        <v>0</v>
      </c>
      <c r="BE491" s="256" cm="1">
        <f t="array" aca="1" ref="BE491" ca="1">_xlfn.XLOOKUP($A491&amp;$B491,'[5]产值及收款计划（2026）'!$A:$A&amp;'[5]产值及收款计划（2026）'!$B:$B,'[5]产值及收款计划（2026）'!BE:BE)</f>
        <v>0</v>
      </c>
      <c r="BF491" s="256" cm="1">
        <f t="array" aca="1" ref="BF491" ca="1">_xlfn.XLOOKUP($A491&amp;$B491,'[5]产值及收款计划（2026）'!$A:$A&amp;'[5]产值及收款计划（2026）'!$B:$B,'[5]产值及收款计划（2026）'!BF:BF)</f>
        <v>0</v>
      </c>
      <c r="BG491" s="256" cm="1">
        <f t="array" aca="1" ref="BG491" ca="1">_xlfn.XLOOKUP($A491&amp;$B491,'[5]产值及收款计划（2026）'!$A:$A&amp;'[5]产值及收款计划（2026）'!$B:$B,'[5]产值及收款计划（2026）'!BG:BG)</f>
        <v>0</v>
      </c>
      <c r="BH491" s="256" cm="1">
        <f t="array" aca="1" ref="BH491" ca="1">_xlfn.XLOOKUP($A491&amp;$B491,'[5]产值及收款计划（2026）'!$A:$A&amp;'[5]产值及收款计划（2026）'!$B:$B,'[5]产值及收款计划（2026）'!BH:BH)</f>
        <v>0</v>
      </c>
      <c r="BI491" s="256" cm="1">
        <f t="array" aca="1" ref="BI491" ca="1">_xlfn.XLOOKUP($A491&amp;$B491,'[5]产值及收款计划（2026）'!$A:$A&amp;'[5]产值及收款计划（2026）'!$B:$B,'[5]产值及收款计划（2026）'!BI:BI)</f>
        <v>0</v>
      </c>
      <c r="BJ491" s="256" cm="1">
        <f t="array" aca="1" ref="BJ491" ca="1">_xlfn.XLOOKUP($A491&amp;$B491,'[5]产值及收款计划（2026）'!$A:$A&amp;'[5]产值及收款计划（2026）'!$B:$B,'[5]产值及收款计划（2026）'!BJ:BJ)</f>
        <v>0</v>
      </c>
      <c r="BK491" s="256" cm="1">
        <f t="array" aca="1" ref="BK491" ca="1">_xlfn.XLOOKUP($A491&amp;$B491,'[5]产值及收款计划（2026）'!$A:$A&amp;'[5]产值及收款计划（2026）'!$B:$B,'[5]产值及收款计划（2026）'!BK:BK)</f>
        <v>0</v>
      </c>
      <c r="BL491" s="256" cm="1">
        <f t="array" aca="1" ref="BL491" ca="1">_xlfn.XLOOKUP($A491&amp;$B491,'[5]产值及收款计划（2026）'!$A:$A&amp;'[5]产值及收款计划（2026）'!$B:$B,'[5]产值及收款计划（2026）'!BL:BL)</f>
        <v>0</v>
      </c>
      <c r="BM491" s="256"/>
      <c r="BN491" s="256"/>
      <c r="BO491" s="256"/>
      <c r="BP491" s="256"/>
      <c r="BQ491" s="255" t="str" cm="1">
        <f t="array" aca="1" ref="BQ491" ca="1">_xlfn.XLOOKUP($A491&amp;$B491,'[5]产值及收款计划（2026）'!$A:$A&amp;'[5]产值及收款计划（2026）'!$B:$B,'[5]产值及收款计划（2026）'!BQ:BQ)</f>
        <v>上海城建国际工程有限公司</v>
      </c>
      <c r="BR491" s="256" cm="1">
        <f t="array" aca="1" ref="BR491" ca="1">_xlfn.XLOOKUP($A491&amp;$B491,'[5]产值及收款计划（2026）'!$A:$A&amp;'[5]产值及收款计划（2026）'!$B:$B,'[5]产值及收款计划（2026）'!BR:BR)</f>
        <v>0</v>
      </c>
      <c r="CA491" s="256" cm="1">
        <f t="array" aca="1" ref="CA491" ca="1">_xlfn.XLOOKUP($A491&amp;$B491,'[5]产值及收款计划（2026）'!$A:$A&amp;'[5]产值及收款计划（2026）'!$B:$B,'[5]产值及收款计划（2026）'!CA:CA)</f>
        <v>0</v>
      </c>
      <c r="CB491" s="256" cm="1">
        <f t="array" aca="1" ref="CB491" ca="1">_xlfn.XLOOKUP($A491&amp;$B491,'[5]产值及收款计划（2026）'!$A:$A&amp;'[5]产值及收款计划（2026）'!$B:$B,'[5]产值及收款计划（2026）'!CB:CB)</f>
        <v>0</v>
      </c>
      <c r="CC491" s="256" cm="1">
        <f t="array" aca="1" ref="CC491" ca="1">_xlfn.XLOOKUP($A491&amp;$B491,'[5]产值及收款计划（2026）'!$A:$A&amp;'[5]产值及收款计划（2026）'!$B:$B,'[5]产值及收款计划（2026）'!CC:CC)</f>
        <v>0</v>
      </c>
      <c r="CD491" s="256" cm="1">
        <f t="array" aca="1" ref="CD491" ca="1">_xlfn.XLOOKUP($A491&amp;$B491,'[5]产值及收款计划（2026）'!$A:$A&amp;'[5]产值及收款计划（2026）'!$B:$B,'[5]产值及收款计划（2026）'!CD:CD)</f>
        <v>0</v>
      </c>
      <c r="CE491" s="256" cm="1">
        <f t="array" aca="1" ref="CE491" ca="1">_xlfn.XLOOKUP($A491&amp;$B491,'[5]产值及收款计划（2026）'!$A:$A&amp;'[5]产值及收款计划（2026）'!$B:$B,'[5]产值及收款计划（2026）'!CE:CE)</f>
        <v>0</v>
      </c>
      <c r="CF491" s="256" cm="1">
        <f t="array" aca="1" ref="CF491" ca="1">_xlfn.XLOOKUP($A491&amp;$B491,'[5]产值及收款计划（2026）'!$A:$A&amp;'[5]产值及收款计划（2026）'!$B:$B,'[5]产值及收款计划（2026）'!CF:CF)</f>
        <v>0</v>
      </c>
      <c r="CG491" s="256" cm="1">
        <f t="array" aca="1" ref="CG491" ca="1">_xlfn.XLOOKUP($A491&amp;$B491,'[5]产值及收款计划（2026）'!$A:$A&amp;'[5]产值及收款计划（2026）'!$B:$B,'[5]产值及收款计划（2026）'!CG:CG)</f>
        <v>0</v>
      </c>
      <c r="CH491" s="256" cm="1">
        <f t="array" aca="1" ref="CH491" ca="1">_xlfn.XLOOKUP($A491&amp;$B491,'[5]产值及收款计划（2026）'!$A:$A&amp;'[5]产值及收款计划（2026）'!$B:$B,'[5]产值及收款计划（2026）'!CH:CH)</f>
        <v>0</v>
      </c>
      <c r="CI491" s="256" cm="1">
        <f t="array" aca="1" ref="CI491" ca="1">_xlfn.XLOOKUP($A491&amp;$B491,'[5]产值及收款计划（2026）'!$A:$A&amp;'[5]产值及收款计划（2026）'!$B:$B,'[5]产值及收款计划（2026）'!CI:CI)</f>
        <v>0</v>
      </c>
      <c r="CJ491" s="256" cm="1">
        <f t="array" aca="1" ref="CJ491" ca="1">_xlfn.XLOOKUP($A491&amp;$B491,'[5]产值及收款计划（2026）'!$A:$A&amp;'[5]产值及收款计划（2026）'!$B:$B,'[5]产值及收款计划（2026）'!CJ:CJ)</f>
        <v>0</v>
      </c>
      <c r="CK491" s="256" cm="1">
        <f t="array" aca="1" ref="CK491" ca="1">_xlfn.XLOOKUP($A491&amp;$B491,'[5]产值及收款计划（2026）'!$A:$A&amp;'[5]产值及收款计划（2026）'!$B:$B,'[5]产值及收款计划（2026）'!CK:CK)</f>
        <v>0</v>
      </c>
      <c r="CL491" s="256" cm="1">
        <f t="array" aca="1" ref="CL491" ca="1">_xlfn.XLOOKUP($A491&amp;$B491,'[5]产值及收款计划（2026）'!$A:$A&amp;'[5]产值及收款计划（2026）'!$B:$B,'[5]产值及收款计划（2026）'!CL:CL)</f>
        <v>0</v>
      </c>
      <c r="DA491" s="256" cm="1">
        <f t="array" aca="1" ref="DA491" ca="1">_xlfn.XLOOKUP($A491&amp;$B491,'[5]产值及收款计划（2026）'!$A:$A&amp;'[5]产值及收款计划（2026）'!$B:$B,'[5]产值及收款计划（2026）'!DA:DA)</f>
        <v>0</v>
      </c>
      <c r="DB491" s="256" cm="1">
        <f t="array" aca="1" ref="DB491" ca="1">_xlfn.XLOOKUP($A491&amp;$B491,'[5]产值及收款计划（2026）'!$A:$A&amp;'[5]产值及收款计划（2026）'!$B:$B,'[5]产值及收款计划（2026）'!DB:DB)</f>
        <v>0</v>
      </c>
      <c r="DC491" s="256" cm="1">
        <f t="array" aca="1" ref="DC491" ca="1">_xlfn.XLOOKUP($A491&amp;$B491,'[5]产值及收款计划（2026）'!$A:$A&amp;'[5]产值及收款计划（2026）'!$B:$B,'[5]产值及收款计划（2026）'!DC:DC)</f>
        <v>0</v>
      </c>
      <c r="DD491" s="256" cm="1">
        <f t="array" aca="1" ref="DD491" ca="1">_xlfn.XLOOKUP($A491&amp;$B491,'[5]产值及收款计划（2026）'!$A:$A&amp;'[5]产值及收款计划（2026）'!$B:$B,'[5]产值及收款计划（2026）'!DD:DD)</f>
        <v>0</v>
      </c>
      <c r="DE491" s="256" cm="1">
        <f t="array" aca="1" ref="DE491" ca="1">_xlfn.XLOOKUP($A491&amp;$B491,'[5]产值及收款计划（2026）'!$A:$A&amp;'[5]产值及收款计划（2026）'!$B:$B,'[5]产值及收款计划（2026）'!DE:DE)</f>
        <v>0</v>
      </c>
      <c r="DF491" s="256" cm="1">
        <f t="array" aca="1" ref="DF491" ca="1">_xlfn.XLOOKUP($A491&amp;$B491,'[5]产值及收款计划（2026）'!$A:$A&amp;'[5]产值及收款计划（2026）'!$B:$B,'[5]产值及收款计划（2026）'!DF:DF)</f>
        <v>0</v>
      </c>
      <c r="DG491" s="256" cm="1">
        <f t="array" aca="1" ref="DG491" ca="1">_xlfn.XLOOKUP($A491&amp;$B491,'[5]产值及收款计划（2026）'!$A:$A&amp;'[5]产值及收款计划（2026）'!$B:$B,'[5]产值及收款计划（2026）'!DG:DG)</f>
        <v>0</v>
      </c>
      <c r="DH491" s="256" cm="1">
        <f t="array" aca="1" ref="DH491" ca="1">_xlfn.XLOOKUP($A491&amp;$B491,'[5]产值及收款计划（2026）'!$A:$A&amp;'[5]产值及收款计划（2026）'!$B:$B,'[5]产值及收款计划（2026）'!DH:DH)</f>
        <v>0</v>
      </c>
      <c r="DI491" s="256" cm="1">
        <f t="array" aca="1" ref="DI491" ca="1">_xlfn.XLOOKUP($A491&amp;$B491,'[5]产值及收款计划（2026）'!$A:$A&amp;'[5]产值及收款计划（2026）'!$B:$B,'[5]产值及收款计划（2026）'!DI:DI)</f>
        <v>0</v>
      </c>
      <c r="DJ491" s="256" cm="1">
        <f t="array" aca="1" ref="DJ491" ca="1">_xlfn.XLOOKUP($A491&amp;$B491,'[5]产值及收款计划（2026）'!$A:$A&amp;'[5]产值及收款计划（2026）'!$B:$B,'[5]产值及收款计划（2026）'!DJ:DJ)</f>
        <v>0</v>
      </c>
      <c r="DK491" s="256" cm="1">
        <f t="array" aca="1" ref="DK491" ca="1">_xlfn.XLOOKUP($A491&amp;$B491,'[5]产值及收款计划（2026）'!$A:$A&amp;'[5]产值及收款计划（2026）'!$B:$B,'[5]产值及收款计划（2026）'!DK:DK)</f>
        <v>0</v>
      </c>
      <c r="DL491" s="256" cm="1">
        <f t="array" aca="1" ref="DL491" ca="1">_xlfn.XLOOKUP($A491&amp;$B491,'[5]产值及收款计划（2026）'!$A:$A&amp;'[5]产值及收款计划（2026）'!$B:$B,'[5]产值及收款计划（2026）'!DL:DL)</f>
        <v>0</v>
      </c>
      <c r="DM491" s="264"/>
      <c r="DN491" s="250"/>
    </row>
    <row r="492" spans="1:118" ht="20.25" x14ac:dyDescent="0.15">
      <c r="A492" s="254">
        <f t="shared" ca="1" si="25"/>
        <v>71</v>
      </c>
      <c r="B492" s="254" t="s">
        <v>29</v>
      </c>
      <c r="C492" s="255" t="str" cm="1">
        <f t="array" aca="1" ref="C492" ca="1">_xlfn.XLOOKUP($A492&amp;$B492,'[5]产值及收款计划（2026）'!$A:$A&amp;'[5]产值及收款计划（2026）'!$B:$B,'[5]产值及收款计划（2026）'!C:C)</f>
        <v>ZHT2025030300023</v>
      </c>
      <c r="D492" s="255" t="str" cm="1">
        <f t="array" aca="1" ref="D492" ca="1">_xlfn.XLOOKUP($A492&amp;$B492,'[5]产值及收款计划（2026）'!$A:$A&amp;'[5]产值及收款计划（2026）'!$B:$B,'[5]产值及收款计划（2026）'!D:D)</f>
        <v>澳门轻轨东线南段设计连建造工程BIM动画制作合同</v>
      </c>
      <c r="E492" s="256" cm="1">
        <f t="array" aca="1" ref="E492" ca="1">_xlfn.XLOOKUP($A492&amp;$B492,'[5]产值及收款计划（2026）'!$A:$A&amp;'[5]产值及收款计划（2026）'!$B:$B,'[5]产值及收款计划（2026）'!E:E)</f>
        <v>24</v>
      </c>
      <c r="F492" s="256" cm="1">
        <f t="array" aca="1" ref="F492" ca="1">_xlfn.XLOOKUP($A492&amp;$B492,'[5]产值及收款计划（2026）'!$A:$A&amp;'[5]产值及收款计划（2026）'!$B:$B,'[5]产值及收款计划（2026）'!F:F)</f>
        <v>24</v>
      </c>
      <c r="G492" s="256" cm="1">
        <f t="array" aca="1" ref="G492" ca="1">_xlfn.XLOOKUP($A492&amp;$B492,'[5]产值及收款计划（2026）'!$A:$A&amp;'[5]产值及收款计划（2026）'!$B:$B,'[5]产值及收款计划（2026）'!G:G)</f>
        <v>24</v>
      </c>
      <c r="H492" s="256" cm="1">
        <f t="array" aca="1" ref="H492" ca="1">_xlfn.XLOOKUP($A492&amp;$B492,'[5]产值及收款计划（2026）'!$A:$A&amp;'[5]产值及收款计划（2026）'!$B:$B,'[5]产值及收款计划（2026）'!H:H)</f>
        <v>7.5</v>
      </c>
      <c r="I492" s="257" cm="1">
        <f t="array" aca="1" ref="I492" ca="1">_xlfn.XLOOKUP($A492&amp;$B492,'[5]产值及收款计划（2026）'!$A:$A&amp;'[5]产值及收款计划（2026）'!$B:$B,'[5]产值及收款计划（2026）'!I:I)</f>
        <v>0.3125</v>
      </c>
      <c r="J492" s="256" cm="1">
        <f t="array" aca="1" ref="J492" ca="1">_xlfn.XLOOKUP($A492&amp;$B492,'[5]产值及收款计划（2026）'!$A:$A&amp;'[5]产值及收款计划（2026）'!$B:$B,'[5]产值及收款计划（2026）'!J:J)</f>
        <v>0.06</v>
      </c>
      <c r="K492" s="256" cm="1">
        <f t="array" aca="1" ref="K492" ca="1">_xlfn.XLOOKUP($A492&amp;$B492,'[5]产值及收款计划（2026）'!$A:$A&amp;'[5]产值及收款计划（2026）'!$B:$B,'[5]产值及收款计划（2026）'!K:K)</f>
        <v>0</v>
      </c>
      <c r="L492" s="256" cm="1">
        <f t="array" aca="1" ref="L492" ca="1">_xlfn.XLOOKUP($A492&amp;$B492,'[5]产值及收款计划（2026）'!$A:$A&amp;'[5]产值及收款计划（2026）'!$B:$B,'[5]产值及收款计划（2026）'!L:L)</f>
        <v>0</v>
      </c>
      <c r="M492" s="256" t="str" cm="1">
        <f t="array" aca="1" ref="M492" ca="1">_xlfn.XLOOKUP($A492&amp;$B492,'[5]产值及收款计划（2026）'!$A:$A&amp;'[5]产值及收款计划（2026）'!$B:$B,'[5]产值及收款计划（2026）'!M:M)</f>
        <v>主导</v>
      </c>
      <c r="N492" s="256" t="str" cm="1">
        <f t="array" aca="1" ref="N492" ca="1">_xlfn.XLOOKUP($A492&amp;$B492,'[5]产值及收款计划（2026）'!$A:$A&amp;'[5]产值及收款计划（2026）'!$B:$B,'[5]产值及收款计划（2026）'!N:N)</f>
        <v>明艳丽团队</v>
      </c>
      <c r="O492" s="256" t="str" cm="1">
        <f t="array" aca="1" ref="O492" ca="1">_xlfn.XLOOKUP($A492&amp;$B492,'[5]产值及收款计划（2026）'!$A:$A&amp;'[5]产值及收款计划（2026）'!$B:$B,'[5]产值及收款计划（2026）'!O:O)</f>
        <v>明艳丽</v>
      </c>
      <c r="P492" s="255" t="str" cm="1">
        <f t="array" aca="1" ref="P492" ca="1">_xlfn.XLOOKUP($A492&amp;$B492,'[5]产值及收款计划（2026）'!$A:$A&amp;'[5]产值及收款计划（2026）'!$B:$B,'[5]产值及收款计划（2026）'!P:P)</f>
        <v>在建</v>
      </c>
      <c r="Q492" s="256" cm="1">
        <f t="array" aca="1" ref="Q492" ca="1">_xlfn.XLOOKUP($A492&amp;$B492,'[5]产值及收款计划（2026）'!$A:$A&amp;'[5]产值及收款计划（2026）'!$B:$B,'[5]产值及收款计划（2026）'!Q:Q)</f>
        <v>0</v>
      </c>
      <c r="R492" s="256" cm="1">
        <f t="array" aca="1" ref="R492" ca="1">_xlfn.XLOOKUP($A492&amp;$B492,'[5]产值及收款计划（2026）'!$A:$A&amp;'[5]产值及收款计划（2026）'!$B:$B,'[5]产值及收款计划（2026）'!R:R)</f>
        <v>0</v>
      </c>
      <c r="S492" s="256" cm="1">
        <f t="array" aca="1" ref="S492" ca="1">_xlfn.XLOOKUP($A492&amp;$B492,'[5]产值及收款计划（2026）'!$A:$A&amp;'[5]产值及收款计划（2026）'!$B:$B,'[5]产值及收款计划（2026）'!S:S)</f>
        <v>0</v>
      </c>
      <c r="T492" s="256" cm="1">
        <f t="array" aca="1" ref="T492" ca="1">_xlfn.XLOOKUP($A492&amp;$B492,'[5]产值及收款计划（2026）'!$A:$A&amp;'[5]产值及收款计划（2026）'!$B:$B,'[5]产值及收款计划（2026）'!T:T)</f>
        <v>21.568639999999998</v>
      </c>
      <c r="U492" s="256" cm="1">
        <f t="array" aca="1" ref="U492" ca="1">_xlfn.XLOOKUP($A492&amp;$B492,'[5]产值及收款计划（2026）'!$A:$A&amp;'[5]产值及收款计划（2026）'!$B:$B,'[5]产值及收款计划（2026）'!U:U)</f>
        <v>0</v>
      </c>
      <c r="V492" s="256" cm="1">
        <f t="array" aca="1" ref="V492" ca="1">_xlfn.XLOOKUP($A492&amp;$B492,'[5]产值及收款计划（2026）'!$A:$A&amp;'[5]产值及收款计划（2026）'!$B:$B,'[5]产值及收款计划（2026）'!V:V)</f>
        <v>2.4313600000000002</v>
      </c>
      <c r="W492" s="256" cm="1">
        <f t="array" aca="1" ref="W492" ca="1">_xlfn.XLOOKUP($A492&amp;$B492,'[5]产值及收款计划（2026）'!$A:$A&amp;'[5]产值及收款计划（2026）'!$B:$B,'[5]产值及收款计划（2026）'!W:W)</f>
        <v>0</v>
      </c>
      <c r="X492" s="256" cm="1">
        <f t="array" aca="1" ref="X492" ca="1">_xlfn.XLOOKUP($A492&amp;$B492,'[5]产值及收款计划（2026）'!$A:$A&amp;'[5]产值及收款计划（2026）'!$B:$B,'[5]产值及收款计划（2026）'!X:X)</f>
        <v>0</v>
      </c>
      <c r="Y492" s="256" cm="1">
        <f t="array" aca="1" ref="Y492" ca="1">_xlfn.XLOOKUP($A492&amp;$B492,'[5]产值及收款计划（2026）'!$A:$A&amp;'[5]产值及收款计划（2026）'!$B:$B,'[5]产值及收款计划（2026）'!Y:Y)</f>
        <v>0</v>
      </c>
      <c r="Z492" s="256" cm="1">
        <f t="array" aca="1" ref="Z492" ca="1">_xlfn.XLOOKUP($A492&amp;$B492,'[5]产值及收款计划（2026）'!$A:$A&amp;'[5]产值及收款计划（2026）'!$B:$B,'[5]产值及收款计划（2026）'!Z:Z)</f>
        <v>0</v>
      </c>
      <c r="AA492" s="256" cm="1">
        <f t="array" aca="1" ref="AA492" ca="1">_xlfn.XLOOKUP($A492&amp;$B492,'[5]产值及收款计划（2026）'!$A:$A&amp;'[5]产值及收款计划（2026）'!$B:$B,'[5]产值及收款计划（2026）'!AA:AA)</f>
        <v>0</v>
      </c>
      <c r="AB492" s="256" cm="1">
        <f t="array" aca="1" ref="AB492" ca="1">_xlfn.XLOOKUP($A492&amp;$B492,'[5]产值及收款计划（2026）'!$A:$A&amp;'[5]产值及收款计划（2026）'!$B:$B,'[5]产值及收款计划（2026）'!AB:AB)</f>
        <v>0</v>
      </c>
      <c r="AC492" s="256" cm="1">
        <f t="array" aca="1" ref="AC492" ca="1">_xlfn.XLOOKUP($A492&amp;$B492,'[5]产值及收款计划（2026）'!$A:$A&amp;'[5]产值及收款计划（2026）'!$B:$B,'[5]产值及收款计划（2026）'!AC:AC)</f>
        <v>0</v>
      </c>
      <c r="AD492" s="256" cm="1">
        <f t="array" aca="1" ref="AD492" ca="1">_xlfn.XLOOKUP($A492&amp;$B492,'[5]产值及收款计划（2026）'!$A:$A&amp;'[5]产值及收款计划（2026）'!$B:$B,'[5]产值及收款计划（2026）'!AD:AD)</f>
        <v>0</v>
      </c>
      <c r="AE492" s="256" cm="1">
        <f t="array" aca="1" ref="AE492" ca="1">_xlfn.XLOOKUP($A492&amp;$B492,'[5]产值及收款计划（2026）'!$A:$A&amp;'[5]产值及收款计划（2026）'!$B:$B,'[5]产值及收款计划（2026）'!AE:AE)</f>
        <v>2.4</v>
      </c>
      <c r="AF492" s="256" cm="1">
        <f t="array" aca="1" ref="AF492" ca="1">_xlfn.XLOOKUP($A492&amp;$B492,'[5]产值及收款计划（2026）'!$A:$A&amp;'[5]产值及收款计划（2026）'!$B:$B,'[5]产值及收款计划（2026）'!AF:AF)</f>
        <v>0</v>
      </c>
      <c r="AG492" s="256" cm="1">
        <f t="array" aca="1" ref="AG492" ca="1">_xlfn.XLOOKUP($A492&amp;$B492,'[5]产值及收款计划（2026）'!$A:$A&amp;'[5]产值及收款计划（2026）'!$B:$B,'[5]产值及收款计划（2026）'!AG:AG)</f>
        <v>0</v>
      </c>
      <c r="AH492" s="256" cm="1">
        <f t="array" aca="1" ref="AH492" ca="1">_xlfn.XLOOKUP($A492&amp;$B492,'[5]产值及收款计划（2026）'!$A:$A&amp;'[5]产值及收款计划（2026）'!$B:$B,'[5]产值及收款计划（2026）'!AH:AH)</f>
        <v>0</v>
      </c>
      <c r="AI492" s="256" cm="1">
        <f t="array" aca="1" ref="AI492" ca="1">_xlfn.XLOOKUP($A492&amp;$B492,'[5]产值及收款计划（2026）'!$A:$A&amp;'[5]产值及收款计划（2026）'!$B:$B,'[5]产值及收款计划（2026）'!AI:AI)</f>
        <v>0</v>
      </c>
      <c r="AJ492" s="256" cm="1">
        <f t="array" aca="1" ref="AJ492" ca="1">_xlfn.XLOOKUP($A492&amp;$B492,'[5]产值及收款计划（2026）'!$A:$A&amp;'[5]产值及收款计划（2026）'!$B:$B,'[5]产值及收款计划（2026）'!AJ:AJ)</f>
        <v>0</v>
      </c>
      <c r="AK492" s="256" cm="1">
        <f t="array" aca="1" ref="AK492" ca="1">_xlfn.XLOOKUP($A492&amp;$B492,'[5]产值及收款计划（2026）'!$A:$A&amp;'[5]产值及收款计划（2026）'!$B:$B,'[5]产值及收款计划（2026）'!AK:AK)</f>
        <v>0</v>
      </c>
      <c r="AL492" s="256" cm="1">
        <f t="array" aca="1" ref="AL492" ca="1">_xlfn.XLOOKUP($A492&amp;$B492,'[5]产值及收款计划（2026）'!$A:$A&amp;'[5]产值及收款计划（2026）'!$B:$B,'[5]产值及收款计划（2026）'!AL:AL)</f>
        <v>0</v>
      </c>
      <c r="AM492" s="263" t="e" cm="1">
        <f t="array" aca="1" ref="AM492" ca="1">_xlfn.LET(_xlpm.勾选月份状态数组,TRANSPOSE('PPT(12-15页）-TOP10'!$A$3:$A$14),_xlpm.选择数据区,IF('PPT(12-15页）-TOP10'!$E$3="收款",$BA492:$BL492,$AA492:$AL492),SUM(_xlfn._xlws.FILTER(_xlpm.选择数据区,_xlpm.勾选月份状态数组,"")))</f>
        <v>#NAME?</v>
      </c>
      <c r="AN492" s="256" t="e" cm="1">
        <f t="array" aca="1" ref="AN492" ca="1">_xlfn.LET(_xlpm.勾选月份状态数组,TRANSPOSE('PPT(12-15页）-TOP10'!$A$3:$A$14),_xlpm.选择数据区,IF('PPT(12-15页）-TOP10'!$E$3="收款",$DA492:$DL492,$CA492:$CL492),SUM(_xlfn._xlws.FILTER(_xlpm.选择数据区,_xlpm.勾选月份状态数组,"")))</f>
        <v>#NAME?</v>
      </c>
      <c r="AO492" s="256">
        <f ca="1">SUM(CA492:CC492)+SUM(AD492:AL492)</f>
        <v>2.4</v>
      </c>
      <c r="AP492" s="256"/>
      <c r="AQ492" s="256"/>
      <c r="AR492" s="256"/>
      <c r="AS492" s="256" cm="1">
        <f t="array" aca="1" ref="AS492" ca="1">_xlfn.XLOOKUP($A492&amp;$B492,'[5]产值及收款计划（2026）'!$A:$A&amp;'[5]产值及收款计划（2026）'!$B:$B,'[5]产值及收款计划（2026）'!AS:AS)</f>
        <v>0</v>
      </c>
      <c r="AT492" s="256" cm="1">
        <f t="array" aca="1" ref="AT492" ca="1">_xlfn.XLOOKUP($A492&amp;$B492,'[5]产值及收款计划（2026）'!$A:$A&amp;'[5]产值及收款计划（2026）'!$B:$B,'[5]产值及收款计划（2026）'!AT:AT)</f>
        <v>0</v>
      </c>
      <c r="AU492" s="256" cm="1">
        <f t="array" aca="1" ref="AU492" ca="1">_xlfn.XLOOKUP($A492&amp;$B492,'[5]产值及收款计划（2026）'!$A:$A&amp;'[5]产值及收款计划（2026）'!$B:$B,'[5]产值及收款计划（2026）'!AU:AU)</f>
        <v>0</v>
      </c>
      <c r="AV492" s="256" cm="1">
        <f t="array" aca="1" ref="AV492" ca="1">_xlfn.XLOOKUP($A492&amp;$B492,'[5]产值及收款计划（2026）'!$A:$A&amp;'[5]产值及收款计划（2026）'!$B:$B,'[5]产值及收款计划（2026）'!AV:AV)</f>
        <v>0</v>
      </c>
      <c r="AW492" s="256" cm="1">
        <f t="array" aca="1" ref="AW492" ca="1">_xlfn.XLOOKUP($A492&amp;$B492,'[5]产值及收款计划（2026）'!$A:$A&amp;'[5]产值及收款计划（2026）'!$B:$B,'[5]产值及收款计划（2026）'!AW:AW)</f>
        <v>21.568639999999998</v>
      </c>
      <c r="AX492" s="256" cm="1">
        <f t="array" aca="1" ref="AX492" ca="1">_xlfn.XLOOKUP($A492&amp;$B492,'[5]产值及收款计划（2026）'!$A:$A&amp;'[5]产值及收款计划（2026）'!$B:$B,'[5]产值及收款计划（2026）'!AX:AX)</f>
        <v>2.369183</v>
      </c>
      <c r="AY492" s="256" cm="1">
        <f t="array" aca="1" ref="AY492" ca="1">_xlfn.XLOOKUP($A492&amp;$B492,'[5]产值及收款计划（2026）'!$A:$A&amp;'[5]产值及收款计划（2026）'!$B:$B,'[5]产值及收款计划（2026）'!AY:AY)</f>
        <v>6.2177000000001502E-2</v>
      </c>
      <c r="AZ492" s="256" cm="1">
        <f t="array" aca="1" ref="AZ492" ca="1">_xlfn.XLOOKUP($A492&amp;$B492,'[5]产值及收款计划（2026）'!$A:$A&amp;'[5]产值及收款计划（2026）'!$B:$B,'[5]产值及收款计划（2026）'!AZ:AZ)</f>
        <v>-2.369183</v>
      </c>
      <c r="BA492" s="256" cm="1">
        <f t="array" aca="1" ref="BA492" ca="1">_xlfn.XLOOKUP($A492&amp;$B492,'[5]产值及收款计划（2026）'!$A:$A&amp;'[5]产值及收款计划（2026）'!$B:$B,'[5]产值及收款计划（2026）'!BA:BA)</f>
        <v>0</v>
      </c>
      <c r="BB492" s="256" cm="1">
        <f t="array" aca="1" ref="BB492" ca="1">_xlfn.XLOOKUP($A492&amp;$B492,'[5]产值及收款计划（2026）'!$A:$A&amp;'[5]产值及收款计划（2026）'!$B:$B,'[5]产值及收款计划（2026）'!BB:BB)</f>
        <v>2.4</v>
      </c>
      <c r="BC492" s="256" cm="1">
        <f t="array" aca="1" ref="BC492" ca="1">_xlfn.XLOOKUP($A492&amp;$B492,'[5]产值及收款计划（2026）'!$A:$A&amp;'[5]产值及收款计划（2026）'!$B:$B,'[5]产值及收款计划（2026）'!BC:BC)</f>
        <v>0</v>
      </c>
      <c r="BD492" s="256" cm="1">
        <f t="array" aca="1" ref="BD492" ca="1">_xlfn.XLOOKUP($A492&amp;$B492,'[5]产值及收款计划（2026）'!$A:$A&amp;'[5]产值及收款计划（2026）'!$B:$B,'[5]产值及收款计划（2026）'!BD:BD)</f>
        <v>0</v>
      </c>
      <c r="BE492" s="256" cm="1">
        <f t="array" aca="1" ref="BE492" ca="1">_xlfn.XLOOKUP($A492&amp;$B492,'[5]产值及收款计划（2026）'!$A:$A&amp;'[5]产值及收款计划（2026）'!$B:$B,'[5]产值及收款计划（2026）'!BE:BE)</f>
        <v>0</v>
      </c>
      <c r="BF492" s="256" cm="1">
        <f t="array" aca="1" ref="BF492" ca="1">_xlfn.XLOOKUP($A492&amp;$B492,'[5]产值及收款计划（2026）'!$A:$A&amp;'[5]产值及收款计划（2026）'!$B:$B,'[5]产值及收款计划（2026）'!BF:BF)</f>
        <v>0</v>
      </c>
      <c r="BG492" s="256" cm="1">
        <f t="array" aca="1" ref="BG492" ca="1">_xlfn.XLOOKUP($A492&amp;$B492,'[5]产值及收款计划（2026）'!$A:$A&amp;'[5]产值及收款计划（2026）'!$B:$B,'[5]产值及收款计划（2026）'!BG:BG)</f>
        <v>0</v>
      </c>
      <c r="BH492" s="256" cm="1">
        <f t="array" aca="1" ref="BH492" ca="1">_xlfn.XLOOKUP($A492&amp;$B492,'[5]产值及收款计划（2026）'!$A:$A&amp;'[5]产值及收款计划（2026）'!$B:$B,'[5]产值及收款计划（2026）'!BH:BH)</f>
        <v>0</v>
      </c>
      <c r="BI492" s="256" cm="1">
        <f t="array" aca="1" ref="BI492" ca="1">_xlfn.XLOOKUP($A492&amp;$B492,'[5]产值及收款计划（2026）'!$A:$A&amp;'[5]产值及收款计划（2026）'!$B:$B,'[5]产值及收款计划（2026）'!BI:BI)</f>
        <v>0</v>
      </c>
      <c r="BJ492" s="256" cm="1">
        <f t="array" aca="1" ref="BJ492" ca="1">_xlfn.XLOOKUP($A492&amp;$B492,'[5]产值及收款计划（2026）'!$A:$A&amp;'[5]产值及收款计划（2026）'!$B:$B,'[5]产值及收款计划（2026）'!BJ:BJ)</f>
        <v>0</v>
      </c>
      <c r="BK492" s="256" cm="1">
        <f t="array" aca="1" ref="BK492" ca="1">_xlfn.XLOOKUP($A492&amp;$B492,'[5]产值及收款计划（2026）'!$A:$A&amp;'[5]产值及收款计划（2026）'!$B:$B,'[5]产值及收款计划（2026）'!BK:BK)</f>
        <v>0</v>
      </c>
      <c r="BL492" s="256" cm="1">
        <f t="array" aca="1" ref="BL492" ca="1">_xlfn.XLOOKUP($A492&amp;$B492,'[5]产值及收款计划（2026）'!$A:$A&amp;'[5]产值及收款计划（2026）'!$B:$B,'[5]产值及收款计划（2026）'!BL:BL)</f>
        <v>0</v>
      </c>
      <c r="BM492" s="256"/>
      <c r="BN492" s="256"/>
      <c r="BO492" s="256"/>
      <c r="BP492" s="256"/>
      <c r="BQ492" s="255" t="str" cm="1">
        <f t="array" aca="1" ref="BQ492" ca="1">_xlfn.XLOOKUP($A492&amp;$B492,'[5]产值及收款计划（2026）'!$A:$A&amp;'[5]产值及收款计划（2026）'!$B:$B,'[5]产值及收款计划（2026）'!BQ:BQ)</f>
        <v>中国建筑工程(香港)有限公司澳门分公司、中国建筑工程(澳门)有限公司、上海隧道工程股份有限公司-澳门分公司合作经营</v>
      </c>
      <c r="BR492" s="256" cm="1">
        <f t="array" aca="1" ref="BR492" ca="1">_xlfn.XLOOKUP($A492&amp;$B492,'[5]产值及收款计划（2026）'!$A:$A&amp;'[5]产值及收款计划（2026）'!$B:$B,'[5]产值及收款计划（2026）'!BR:BR)</f>
        <v>0</v>
      </c>
      <c r="CA492" s="256" cm="1">
        <f t="array" aca="1" ref="CA492" ca="1">_xlfn.XLOOKUP($A492&amp;$B492,'[5]产值及收款计划（2026）'!$A:$A&amp;'[5]产值及收款计划（2026）'!$B:$B,'[5]产值及收款计划（2026）'!CA:CA)</f>
        <v>0</v>
      </c>
      <c r="CB492" s="256" cm="1">
        <f t="array" aca="1" ref="CB492" ca="1">_xlfn.XLOOKUP($A492&amp;$B492,'[5]产值及收款计划（2026）'!$A:$A&amp;'[5]产值及收款计划（2026）'!$B:$B,'[5]产值及收款计划（2026）'!CB:CB)</f>
        <v>0</v>
      </c>
      <c r="CC492" s="256" cm="1">
        <f t="array" aca="1" ref="CC492" ca="1">_xlfn.XLOOKUP($A492&amp;$B492,'[5]产值及收款计划（2026）'!$A:$A&amp;'[5]产值及收款计划（2026）'!$B:$B,'[5]产值及收款计划（2026）'!CC:CC)</f>
        <v>0</v>
      </c>
      <c r="CD492" s="256" cm="1">
        <f t="array" aca="1" ref="CD492" ca="1">_xlfn.XLOOKUP($A492&amp;$B492,'[5]产值及收款计划（2026）'!$A:$A&amp;'[5]产值及收款计划（2026）'!$B:$B,'[5]产值及收款计划（2026）'!CD:CD)</f>
        <v>0</v>
      </c>
      <c r="CE492" s="256" cm="1">
        <f t="array" aca="1" ref="CE492" ca="1">_xlfn.XLOOKUP($A492&amp;$B492,'[5]产值及收款计划（2026）'!$A:$A&amp;'[5]产值及收款计划（2026）'!$B:$B,'[5]产值及收款计划（2026）'!CE:CE)</f>
        <v>0</v>
      </c>
      <c r="CF492" s="256" cm="1">
        <f t="array" aca="1" ref="CF492" ca="1">_xlfn.XLOOKUP($A492&amp;$B492,'[5]产值及收款计划（2026）'!$A:$A&amp;'[5]产值及收款计划（2026）'!$B:$B,'[5]产值及收款计划（2026）'!CF:CF)</f>
        <v>0</v>
      </c>
      <c r="CG492" s="256" cm="1">
        <f t="array" aca="1" ref="CG492" ca="1">_xlfn.XLOOKUP($A492&amp;$B492,'[5]产值及收款计划（2026）'!$A:$A&amp;'[5]产值及收款计划（2026）'!$B:$B,'[5]产值及收款计划（2026）'!CG:CG)</f>
        <v>0</v>
      </c>
      <c r="CH492" s="256" cm="1">
        <f t="array" aca="1" ref="CH492" ca="1">_xlfn.XLOOKUP($A492&amp;$B492,'[5]产值及收款计划（2026）'!$A:$A&amp;'[5]产值及收款计划（2026）'!$B:$B,'[5]产值及收款计划（2026）'!CH:CH)</f>
        <v>0</v>
      </c>
      <c r="CI492" s="256" cm="1">
        <f t="array" aca="1" ref="CI492" ca="1">_xlfn.XLOOKUP($A492&amp;$B492,'[5]产值及收款计划（2026）'!$A:$A&amp;'[5]产值及收款计划（2026）'!$B:$B,'[5]产值及收款计划（2026）'!CI:CI)</f>
        <v>0</v>
      </c>
      <c r="CJ492" s="256" cm="1">
        <f t="array" aca="1" ref="CJ492" ca="1">_xlfn.XLOOKUP($A492&amp;$B492,'[5]产值及收款计划（2026）'!$A:$A&amp;'[5]产值及收款计划（2026）'!$B:$B,'[5]产值及收款计划（2026）'!CJ:CJ)</f>
        <v>0</v>
      </c>
      <c r="CK492" s="256" cm="1">
        <f t="array" aca="1" ref="CK492" ca="1">_xlfn.XLOOKUP($A492&amp;$B492,'[5]产值及收款计划（2026）'!$A:$A&amp;'[5]产值及收款计划（2026）'!$B:$B,'[5]产值及收款计划（2026）'!CK:CK)</f>
        <v>0</v>
      </c>
      <c r="CL492" s="256" cm="1">
        <f t="array" aca="1" ref="CL492" ca="1">_xlfn.XLOOKUP($A492&amp;$B492,'[5]产值及收款计划（2026）'!$A:$A&amp;'[5]产值及收款计划（2026）'!$B:$B,'[5]产值及收款计划（2026）'!CL:CL)</f>
        <v>0</v>
      </c>
      <c r="DA492" s="256" cm="1">
        <f t="array" aca="1" ref="DA492" ca="1">_xlfn.XLOOKUP($A492&amp;$B492,'[5]产值及收款计划（2026）'!$A:$A&amp;'[5]产值及收款计划（2026）'!$B:$B,'[5]产值及收款计划（2026）'!DA:DA)</f>
        <v>0</v>
      </c>
      <c r="DB492" s="256" cm="1">
        <f t="array" aca="1" ref="DB492" ca="1">_xlfn.XLOOKUP($A492&amp;$B492,'[5]产值及收款计划（2026）'!$A:$A&amp;'[5]产值及收款计划（2026）'!$B:$B,'[5]产值及收款计划（2026）'!DB:DB)</f>
        <v>0</v>
      </c>
      <c r="DC492" s="256" cm="1">
        <f t="array" aca="1" ref="DC492" ca="1">_xlfn.XLOOKUP($A492&amp;$B492,'[5]产值及收款计划（2026）'!$A:$A&amp;'[5]产值及收款计划（2026）'!$B:$B,'[5]产值及收款计划（2026）'!DC:DC)</f>
        <v>0</v>
      </c>
      <c r="DD492" s="256" cm="1">
        <f t="array" aca="1" ref="DD492" ca="1">_xlfn.XLOOKUP($A492&amp;$B492,'[5]产值及收款计划（2026）'!$A:$A&amp;'[5]产值及收款计划（2026）'!$B:$B,'[5]产值及收款计划（2026）'!DD:DD)</f>
        <v>2.369183</v>
      </c>
      <c r="DE492" s="256" cm="1">
        <f t="array" aca="1" ref="DE492" ca="1">_xlfn.XLOOKUP($A492&amp;$B492,'[5]产值及收款计划（2026）'!$A:$A&amp;'[5]产值及收款计划（2026）'!$B:$B,'[5]产值及收款计划（2026）'!DE:DE)</f>
        <v>0</v>
      </c>
      <c r="DF492" s="256" cm="1">
        <f t="array" aca="1" ref="DF492" ca="1">_xlfn.XLOOKUP($A492&amp;$B492,'[5]产值及收款计划（2026）'!$A:$A&amp;'[5]产值及收款计划（2026）'!$B:$B,'[5]产值及收款计划（2026）'!DF:DF)</f>
        <v>0</v>
      </c>
      <c r="DG492" s="256" cm="1">
        <f t="array" aca="1" ref="DG492" ca="1">_xlfn.XLOOKUP($A492&amp;$B492,'[5]产值及收款计划（2026）'!$A:$A&amp;'[5]产值及收款计划（2026）'!$B:$B,'[5]产值及收款计划（2026）'!DG:DG)</f>
        <v>0</v>
      </c>
      <c r="DH492" s="256" cm="1">
        <f t="array" aca="1" ref="DH492" ca="1">_xlfn.XLOOKUP($A492&amp;$B492,'[5]产值及收款计划（2026）'!$A:$A&amp;'[5]产值及收款计划（2026）'!$B:$B,'[5]产值及收款计划（2026）'!DH:DH)</f>
        <v>0</v>
      </c>
      <c r="DI492" s="256" cm="1">
        <f t="array" aca="1" ref="DI492" ca="1">_xlfn.XLOOKUP($A492&amp;$B492,'[5]产值及收款计划（2026）'!$A:$A&amp;'[5]产值及收款计划（2026）'!$B:$B,'[5]产值及收款计划（2026）'!DI:DI)</f>
        <v>0</v>
      </c>
      <c r="DJ492" s="256" cm="1">
        <f t="array" aca="1" ref="DJ492" ca="1">_xlfn.XLOOKUP($A492&amp;$B492,'[5]产值及收款计划（2026）'!$A:$A&amp;'[5]产值及收款计划（2026）'!$B:$B,'[5]产值及收款计划（2026）'!DJ:DJ)</f>
        <v>0</v>
      </c>
      <c r="DK492" s="256" cm="1">
        <f t="array" aca="1" ref="DK492" ca="1">_xlfn.XLOOKUP($A492&amp;$B492,'[5]产值及收款计划（2026）'!$A:$A&amp;'[5]产值及收款计划（2026）'!$B:$B,'[5]产值及收款计划（2026）'!DK:DK)</f>
        <v>0</v>
      </c>
      <c r="DL492" s="256" cm="1">
        <f t="array" aca="1" ref="DL492" ca="1">_xlfn.XLOOKUP($A492&amp;$B492,'[5]产值及收款计划（2026）'!$A:$A&amp;'[5]产值及收款计划（2026）'!$B:$B,'[5]产值及收款计划（2026）'!DL:DL)</f>
        <v>0</v>
      </c>
      <c r="DM492" s="264"/>
      <c r="DN492" s="250"/>
    </row>
    <row r="493" spans="1:118" ht="40.5" x14ac:dyDescent="0.15">
      <c r="A493" s="254">
        <f t="shared" ca="1" si="25"/>
        <v>72</v>
      </c>
      <c r="B493" s="254" t="s">
        <v>29</v>
      </c>
      <c r="C493" s="255" t="str" cm="1">
        <f t="array" aca="1" ref="C493" ca="1">_xlfn.XLOOKUP($A493&amp;$B493,'[5]产值及收款计划（2026）'!$A:$A&amp;'[5]产值及收款计划（2026）'!$B:$B,'[5]产值及收款计划（2026）'!C:C)</f>
        <v>ZHT2025031000026</v>
      </c>
      <c r="D493" s="255" t="str" cm="1">
        <f t="array" aca="1" ref="D493" ca="1">_xlfn.XLOOKUP($A493&amp;$B493,'[5]产值及收款计划（2026）'!$A:$A&amp;'[5]产值及收款计划（2026）'!$B:$B,'[5]产值及收款计划（2026）'!D:D)</f>
        <v>龙岗区房建类既有重要建筑精细化BIM建模（第二批）工作采购项目合同</v>
      </c>
      <c r="E493" s="256" cm="1">
        <f t="array" aca="1" ref="E493" ca="1">_xlfn.XLOOKUP($A493&amp;$B493,'[5]产值及收款计划（2026）'!$A:$A&amp;'[5]产值及收款计划（2026）'!$B:$B,'[5]产值及收款计划（2026）'!E:E)</f>
        <v>258.024</v>
      </c>
      <c r="F493" s="256" cm="1">
        <f t="array" aca="1" ref="F493" ca="1">_xlfn.XLOOKUP($A493&amp;$B493,'[5]产值及收款计划（2026）'!$A:$A&amp;'[5]产值及收款计划（2026）'!$B:$B,'[5]产值及收款计划（2026）'!F:F)</f>
        <v>258.024</v>
      </c>
      <c r="G493" s="256" cm="1">
        <f t="array" aca="1" ref="G493" ca="1">_xlfn.XLOOKUP($A493&amp;$B493,'[5]产值及收款计划（2026）'!$A:$A&amp;'[5]产值及收款计划（2026）'!$B:$B,'[5]产值及收款计划（2026）'!G:G)</f>
        <v>258.024</v>
      </c>
      <c r="H493" s="256" cm="1">
        <f t="array" aca="1" ref="H493" ca="1">_xlfn.XLOOKUP($A493&amp;$B493,'[5]产值及收款计划（2026）'!$A:$A&amp;'[5]产值及收款计划（2026）'!$B:$B,'[5]产值及收款计划（2026）'!H:H)</f>
        <v>88.024000000000001</v>
      </c>
      <c r="I493" s="257" cm="1">
        <f t="array" aca="1" ref="I493" ca="1">_xlfn.XLOOKUP($A493&amp;$B493,'[5]产值及收款计划（2026）'!$A:$A&amp;'[5]产值及收款计划（2026）'!$B:$B,'[5]产值及收款计划（2026）'!I:I)</f>
        <v>0.341146560009922</v>
      </c>
      <c r="J493" s="256" cm="1">
        <f t="array" aca="1" ref="J493" ca="1">_xlfn.XLOOKUP($A493&amp;$B493,'[5]产值及收款计划（2026）'!$A:$A&amp;'[5]产值及收款计划（2026）'!$B:$B,'[5]产值及收款计划（2026）'!J:J)</f>
        <v>0.06</v>
      </c>
      <c r="K493" s="256" cm="1">
        <f t="array" aca="1" ref="K493" ca="1">_xlfn.XLOOKUP($A493&amp;$B493,'[5]产值及收款计划（2026）'!$A:$A&amp;'[5]产值及收款计划（2026）'!$B:$B,'[5]产值及收款计划（2026）'!K:K)</f>
        <v>0</v>
      </c>
      <c r="L493" s="256" cm="1">
        <f t="array" aca="1" ref="L493" ca="1">_xlfn.XLOOKUP($A493&amp;$B493,'[5]产值及收款计划（2026）'!$A:$A&amp;'[5]产值及收款计划（2026）'!$B:$B,'[5]产值及收款计划（2026）'!L:L)</f>
        <v>0</v>
      </c>
      <c r="M493" s="256" t="str" cm="1">
        <f t="array" aca="1" ref="M493" ca="1">_xlfn.XLOOKUP($A493&amp;$B493,'[5]产值及收款计划（2026）'!$A:$A&amp;'[5]产值及收款计划（2026）'!$B:$B,'[5]产值及收款计划（2026）'!M:M)</f>
        <v>主导</v>
      </c>
      <c r="N493" s="256" t="str" cm="1">
        <f t="array" aca="1" ref="N493" ca="1">_xlfn.XLOOKUP($A493&amp;$B493,'[5]产值及收款计划（2026）'!$A:$A&amp;'[5]产值及收款计划（2026）'!$B:$B,'[5]产值及收款计划（2026）'!N:N)</f>
        <v>明艳丽团队</v>
      </c>
      <c r="O493" s="256" t="str" cm="1">
        <f t="array" aca="1" ref="O493" ca="1">_xlfn.XLOOKUP($A493&amp;$B493,'[5]产值及收款计划（2026）'!$A:$A&amp;'[5]产值及收款计划（2026）'!$B:$B,'[5]产值及收款计划（2026）'!O:O)</f>
        <v>雷涵</v>
      </c>
      <c r="P493" s="255" t="str" cm="1">
        <f t="array" aca="1" ref="P493" ca="1">_xlfn.XLOOKUP($A493&amp;$B493,'[5]产值及收款计划（2026）'!$A:$A&amp;'[5]产值及收款计划（2026）'!$B:$B,'[5]产值及收款计划（2026）'!P:P)</f>
        <v>在建</v>
      </c>
      <c r="Q493" s="256" cm="1">
        <f t="array" aca="1" ref="Q493" ca="1">_xlfn.XLOOKUP($A493&amp;$B493,'[5]产值及收款计划（2026）'!$A:$A&amp;'[5]产值及收款计划（2026）'!$B:$B,'[5]产值及收款计划（2026）'!Q:Q)</f>
        <v>0</v>
      </c>
      <c r="R493" s="256" cm="1">
        <f t="array" aca="1" ref="R493" ca="1">_xlfn.XLOOKUP($A493&amp;$B493,'[5]产值及收款计划（2026）'!$A:$A&amp;'[5]产值及收款计划（2026）'!$B:$B,'[5]产值及收款计划（2026）'!R:R)</f>
        <v>0</v>
      </c>
      <c r="S493" s="256" cm="1">
        <f t="array" aca="1" ref="S493" ca="1">_xlfn.XLOOKUP($A493&amp;$B493,'[5]产值及收款计划（2026）'!$A:$A&amp;'[5]产值及收款计划（2026）'!$B:$B,'[5]产值及收款计划（2026）'!S:S)</f>
        <v>0</v>
      </c>
      <c r="T493" s="256" cm="1">
        <f t="array" aca="1" ref="T493" ca="1">_xlfn.XLOOKUP($A493&amp;$B493,'[5]产值及收款计划（2026）'!$A:$A&amp;'[5]产值及收款计划（2026）'!$B:$B,'[5]产值及收款计划（2026）'!T:T)</f>
        <v>228.24359999999999</v>
      </c>
      <c r="U493" s="256" cm="1">
        <f t="array" aca="1" ref="U493" ca="1">_xlfn.XLOOKUP($A493&amp;$B493,'[5]产值及收款计划（2026）'!$A:$A&amp;'[5]产值及收款计划（2026）'!$B:$B,'[5]产值及收款计划（2026）'!U:U)</f>
        <v>0</v>
      </c>
      <c r="V493" s="256" cm="1">
        <f t="array" aca="1" ref="V493" ca="1">_xlfn.XLOOKUP($A493&amp;$B493,'[5]产值及收款计划（2026）'!$A:$A&amp;'[5]产值及收款计划（2026）'!$B:$B,'[5]产值及收款计划（2026）'!V:V)</f>
        <v>29.7804</v>
      </c>
      <c r="W493" s="256" cm="1">
        <f t="array" aca="1" ref="W493" ca="1">_xlfn.XLOOKUP($A493&amp;$B493,'[5]产值及收款计划（2026）'!$A:$A&amp;'[5]产值及收款计划（2026）'!$B:$B,'[5]产值及收款计划（2026）'!W:W)</f>
        <v>0</v>
      </c>
      <c r="X493" s="256" cm="1">
        <f t="array" aca="1" ref="X493" ca="1">_xlfn.XLOOKUP($A493&amp;$B493,'[5]产值及收款计划（2026）'!$A:$A&amp;'[5]产值及收款计划（2026）'!$B:$B,'[5]产值及收款计划（2026）'!X:X)</f>
        <v>0</v>
      </c>
      <c r="Y493" s="256" cm="1">
        <f t="array" aca="1" ref="Y493" ca="1">_xlfn.XLOOKUP($A493&amp;$B493,'[5]产值及收款计划（2026）'!$A:$A&amp;'[5]产值及收款计划（2026）'!$B:$B,'[5]产值及收款计划（2026）'!Y:Y)</f>
        <v>0</v>
      </c>
      <c r="Z493" s="256" cm="1">
        <f t="array" aca="1" ref="Z493" ca="1">_xlfn.XLOOKUP($A493&amp;$B493,'[5]产值及收款计划（2026）'!$A:$A&amp;'[5]产值及收款计划（2026）'!$B:$B,'[5]产值及收款计划（2026）'!Z:Z)</f>
        <v>0</v>
      </c>
      <c r="AA493" s="256" cm="1">
        <f t="array" aca="1" ref="AA493" ca="1">_xlfn.XLOOKUP($A493&amp;$B493,'[5]产值及收款计划（2026）'!$A:$A&amp;'[5]产值及收款计划（2026）'!$B:$B,'[5]产值及收款计划（2026）'!AA:AA)</f>
        <v>0</v>
      </c>
      <c r="AB493" s="256" cm="1">
        <f t="array" aca="1" ref="AB493" ca="1">_xlfn.XLOOKUP($A493&amp;$B493,'[5]产值及收款计划（2026）'!$A:$A&amp;'[5]产值及收款计划（2026）'!$B:$B,'[5]产值及收款计划（2026）'!AB:AB)</f>
        <v>0</v>
      </c>
      <c r="AC493" s="256" cm="1">
        <f t="array" aca="1" ref="AC493" ca="1">_xlfn.XLOOKUP($A493&amp;$B493,'[5]产值及收款计划（2026）'!$A:$A&amp;'[5]产值及收款计划（2026）'!$B:$B,'[5]产值及收款计划（2026）'!AC:AC)</f>
        <v>0</v>
      </c>
      <c r="AD493" s="256" cm="1">
        <f t="array" aca="1" ref="AD493" ca="1">_xlfn.XLOOKUP($A493&amp;$B493,'[5]产值及收款计划（2026）'!$A:$A&amp;'[5]产值及收款计划（2026）'!$B:$B,'[5]产值及收款计划（2026）'!AD:AD)</f>
        <v>0</v>
      </c>
      <c r="AE493" s="256" cm="1">
        <f t="array" aca="1" ref="AE493" ca="1">_xlfn.XLOOKUP($A493&amp;$B493,'[5]产值及收款计划（2026）'!$A:$A&amp;'[5]产值及收款计划（2026）'!$B:$B,'[5]产值及收款计划（2026）'!AE:AE)</f>
        <v>0</v>
      </c>
      <c r="AF493" s="256" cm="1">
        <f t="array" aca="1" ref="AF493" ca="1">_xlfn.XLOOKUP($A493&amp;$B493,'[5]产值及收款计划（2026）'!$A:$A&amp;'[5]产值及收款计划（2026）'!$B:$B,'[5]产值及收款计划（2026）'!AF:AF)</f>
        <v>25.802399999999999</v>
      </c>
      <c r="AG493" s="256" cm="1">
        <f t="array" aca="1" ref="AG493" ca="1">_xlfn.XLOOKUP($A493&amp;$B493,'[5]产值及收款计划（2026）'!$A:$A&amp;'[5]产值及收款计划（2026）'!$B:$B,'[5]产值及收款计划（2026）'!AG:AG)</f>
        <v>0</v>
      </c>
      <c r="AH493" s="256" cm="1">
        <f t="array" aca="1" ref="AH493" ca="1">_xlfn.XLOOKUP($A493&amp;$B493,'[5]产值及收款计划（2026）'!$A:$A&amp;'[5]产值及收款计划（2026）'!$B:$B,'[5]产值及收款计划（2026）'!AH:AH)</f>
        <v>0</v>
      </c>
      <c r="AI493" s="256" cm="1">
        <f t="array" aca="1" ref="AI493" ca="1">_xlfn.XLOOKUP($A493&amp;$B493,'[5]产值及收款计划（2026）'!$A:$A&amp;'[5]产值及收款计划（2026）'!$B:$B,'[5]产值及收款计划（2026）'!AI:AI)</f>
        <v>0</v>
      </c>
      <c r="AJ493" s="256" cm="1">
        <f t="array" aca="1" ref="AJ493" ca="1">_xlfn.XLOOKUP($A493&amp;$B493,'[5]产值及收款计划（2026）'!$A:$A&amp;'[5]产值及收款计划（2026）'!$B:$B,'[5]产值及收款计划（2026）'!AJ:AJ)</f>
        <v>0</v>
      </c>
      <c r="AK493" s="256" cm="1">
        <f t="array" aca="1" ref="AK493" ca="1">_xlfn.XLOOKUP($A493&amp;$B493,'[5]产值及收款计划（2026）'!$A:$A&amp;'[5]产值及收款计划（2026）'!$B:$B,'[5]产值及收款计划（2026）'!AK:AK)</f>
        <v>0</v>
      </c>
      <c r="AL493" s="256" cm="1">
        <f t="array" aca="1" ref="AL493" ca="1">_xlfn.XLOOKUP($A493&amp;$B493,'[5]产值及收款计划（2026）'!$A:$A&amp;'[5]产值及收款计划（2026）'!$B:$B,'[5]产值及收款计划（2026）'!AL:AL)</f>
        <v>0</v>
      </c>
      <c r="AM493" s="263" t="e" cm="1">
        <f t="array" aca="1" ref="AM493" ca="1">_xlfn.LET(_xlpm.勾选月份状态数组,TRANSPOSE('PPT(12-15页）-TOP10'!$A$3:$A$14),_xlpm.选择数据区,IF('PPT(12-15页）-TOP10'!$E$3="收款",$BA493:$BL493,$AA493:$AL493),SUM(_xlfn._xlws.FILTER(_xlpm.选择数据区,_xlpm.勾选月份状态数组,"")))</f>
        <v>#NAME?</v>
      </c>
      <c r="AN493" s="256" t="e" cm="1">
        <f t="array" aca="1" ref="AN493" ca="1">_xlfn.LET(_xlpm.勾选月份状态数组,TRANSPOSE('PPT(12-15页）-TOP10'!$A$3:$A$14),_xlpm.选择数据区,IF('PPT(12-15页）-TOP10'!$E$3="收款",$DA493:$DL493,$CA493:$CL493),SUM(_xlfn._xlws.FILTER(_xlpm.选择数据区,_xlpm.勾选月份状态数组,"")))</f>
        <v>#NAME?</v>
      </c>
      <c r="AO493" s="256">
        <f ca="1">SUM(CA493:CC493)+SUM(AD493:AL493)</f>
        <v>25.802399999999999</v>
      </c>
      <c r="AP493" s="256"/>
      <c r="AQ493" s="256"/>
      <c r="AR493" s="256"/>
      <c r="AS493" s="256" cm="1">
        <f t="array" aca="1" ref="AS493" ca="1">_xlfn.XLOOKUP($A493&amp;$B493,'[5]产值及收款计划（2026）'!$A:$A&amp;'[5]产值及收款计划（2026）'!$B:$B,'[5]产值及收款计划（2026）'!AS:AS)</f>
        <v>0</v>
      </c>
      <c r="AT493" s="256" cm="1">
        <f t="array" aca="1" ref="AT493" ca="1">_xlfn.XLOOKUP($A493&amp;$B493,'[5]产值及收款计划（2026）'!$A:$A&amp;'[5]产值及收款计划（2026）'!$B:$B,'[5]产值及收款计划（2026）'!AT:AT)</f>
        <v>0</v>
      </c>
      <c r="AU493" s="256" cm="1">
        <f t="array" aca="1" ref="AU493" ca="1">_xlfn.XLOOKUP($A493&amp;$B493,'[5]产值及收款计划（2026）'!$A:$A&amp;'[5]产值及收款计划（2026）'!$B:$B,'[5]产值及收款计划（2026）'!AU:AU)</f>
        <v>0</v>
      </c>
      <c r="AV493" s="256" cm="1">
        <f t="array" aca="1" ref="AV493" ca="1">_xlfn.XLOOKUP($A493&amp;$B493,'[5]产值及收款计划（2026）'!$A:$A&amp;'[5]产值及收款计划（2026）'!$B:$B,'[5]产值及收款计划（2026）'!AV:AV)</f>
        <v>0</v>
      </c>
      <c r="AW493" s="256" cm="1">
        <f t="array" aca="1" ref="AW493" ca="1">_xlfn.XLOOKUP($A493&amp;$B493,'[5]产值及收款计划（2026）'!$A:$A&amp;'[5]产值及收款计划（2026）'!$B:$B,'[5]产值及收款计划（2026）'!AW:AW)</f>
        <v>228.24359999999999</v>
      </c>
      <c r="AX493" s="256" cm="1">
        <f t="array" aca="1" ref="AX493" ca="1">_xlfn.XLOOKUP($A493&amp;$B493,'[5]产值及收款计划（2026）'!$A:$A&amp;'[5]产值及收款计划（2026）'!$B:$B,'[5]产值及收款计划（2026）'!AX:AX)</f>
        <v>0</v>
      </c>
      <c r="AY493" s="256" cm="1">
        <f t="array" aca="1" ref="AY493" ca="1">_xlfn.XLOOKUP($A493&amp;$B493,'[5]产值及收款计划（2026）'!$A:$A&amp;'[5]产值及收款计划（2026）'!$B:$B,'[5]产值及收款计划（2026）'!AY:AY)</f>
        <v>29.7804</v>
      </c>
      <c r="AZ493" s="256" cm="1">
        <f t="array" aca="1" ref="AZ493" ca="1">_xlfn.XLOOKUP($A493&amp;$B493,'[5]产值及收款计划（2026）'!$A:$A&amp;'[5]产值及收款计划（2026）'!$B:$B,'[5]产值及收款计划（2026）'!AZ:AZ)</f>
        <v>0</v>
      </c>
      <c r="BA493" s="256" cm="1">
        <f t="array" aca="1" ref="BA493" ca="1">_xlfn.XLOOKUP($A493&amp;$B493,'[5]产值及收款计划（2026）'!$A:$A&amp;'[5]产值及收款计划（2026）'!$B:$B,'[5]产值及收款计划（2026）'!BA:BA)</f>
        <v>0</v>
      </c>
      <c r="BB493" s="256" cm="1">
        <f t="array" aca="1" ref="BB493" ca="1">_xlfn.XLOOKUP($A493&amp;$B493,'[5]产值及收款计划（2026）'!$A:$A&amp;'[5]产值及收款计划（2026）'!$B:$B,'[5]产值及收款计划（2026）'!BB:BB)</f>
        <v>0</v>
      </c>
      <c r="BC493" s="256" cm="1">
        <f t="array" aca="1" ref="BC493" ca="1">_xlfn.XLOOKUP($A493&amp;$B493,'[5]产值及收款计划（2026）'!$A:$A&amp;'[5]产值及收款计划（2026）'!$B:$B,'[5]产值及收款计划（2026）'!BC:BC)</f>
        <v>0</v>
      </c>
      <c r="BD493" s="256" cm="1">
        <f t="array" aca="1" ref="BD493" ca="1">_xlfn.XLOOKUP($A493&amp;$B493,'[5]产值及收款计划（2026）'!$A:$A&amp;'[5]产值及收款计划（2026）'!$B:$B,'[5]产值及收款计划（2026）'!BD:BD)</f>
        <v>0</v>
      </c>
      <c r="BE493" s="256" cm="1">
        <f t="array" aca="1" ref="BE493" ca="1">_xlfn.XLOOKUP($A493&amp;$B493,'[5]产值及收款计划（2026）'!$A:$A&amp;'[5]产值及收款计划（2026）'!$B:$B,'[5]产值及收款计划（2026）'!BE:BE)</f>
        <v>0</v>
      </c>
      <c r="BF493" s="256" cm="1">
        <f t="array" aca="1" ref="BF493" ca="1">_xlfn.XLOOKUP($A493&amp;$B493,'[5]产值及收款计划（2026）'!$A:$A&amp;'[5]产值及收款计划（2026）'!$B:$B,'[5]产值及收款计划（2026）'!BF:BF)</f>
        <v>25.802399999999999</v>
      </c>
      <c r="BG493" s="256" cm="1">
        <f t="array" aca="1" ref="BG493" ca="1">_xlfn.XLOOKUP($A493&amp;$B493,'[5]产值及收款计划（2026）'!$A:$A&amp;'[5]产值及收款计划（2026）'!$B:$B,'[5]产值及收款计划（2026）'!BG:BG)</f>
        <v>0</v>
      </c>
      <c r="BH493" s="256" cm="1">
        <f t="array" aca="1" ref="BH493" ca="1">_xlfn.XLOOKUP($A493&amp;$B493,'[5]产值及收款计划（2026）'!$A:$A&amp;'[5]产值及收款计划（2026）'!$B:$B,'[5]产值及收款计划（2026）'!BH:BH)</f>
        <v>0</v>
      </c>
      <c r="BI493" s="256" cm="1">
        <f t="array" aca="1" ref="BI493" ca="1">_xlfn.XLOOKUP($A493&amp;$B493,'[5]产值及收款计划（2026）'!$A:$A&amp;'[5]产值及收款计划（2026）'!$B:$B,'[5]产值及收款计划（2026）'!BI:BI)</f>
        <v>0</v>
      </c>
      <c r="BJ493" s="256" cm="1">
        <f t="array" aca="1" ref="BJ493" ca="1">_xlfn.XLOOKUP($A493&amp;$B493,'[5]产值及收款计划（2026）'!$A:$A&amp;'[5]产值及收款计划（2026）'!$B:$B,'[5]产值及收款计划（2026）'!BJ:BJ)</f>
        <v>0</v>
      </c>
      <c r="BK493" s="256" cm="1">
        <f t="array" aca="1" ref="BK493" ca="1">_xlfn.XLOOKUP($A493&amp;$B493,'[5]产值及收款计划（2026）'!$A:$A&amp;'[5]产值及收款计划（2026）'!$B:$B,'[5]产值及收款计划（2026）'!BK:BK)</f>
        <v>0</v>
      </c>
      <c r="BL493" s="256" cm="1">
        <f t="array" aca="1" ref="BL493" ca="1">_xlfn.XLOOKUP($A493&amp;$B493,'[5]产值及收款计划（2026）'!$A:$A&amp;'[5]产值及收款计划（2026）'!$B:$B,'[5]产值及收款计划（2026）'!BL:BL)</f>
        <v>0</v>
      </c>
      <c r="BM493" s="256"/>
      <c r="BN493" s="256"/>
      <c r="BO493" s="256"/>
      <c r="BP493" s="256"/>
      <c r="BQ493" s="255" t="str" cm="1">
        <f t="array" aca="1" ref="BQ493" ca="1">_xlfn.XLOOKUP($A493&amp;$B493,'[5]产值及收款计划（2026）'!$A:$A&amp;'[5]产值及收款计划（2026）'!$B:$B,'[5]产值及收款计划（2026）'!BQ:BQ)</f>
        <v>深圳市龙岗区住房和建设局</v>
      </c>
      <c r="BR493" s="256" t="str" cm="1">
        <f t="array" aca="1" ref="BR493" ca="1">_xlfn.XLOOKUP($A493&amp;$B493,'[5]产值及收款计划（2026）'!$A:$A&amp;'[5]产值及收款计划（2026）'!$B:$B,'[5]产值及收款计划（2026）'!BR:BR)</f>
        <v>预计二季度收款并确认产值。</v>
      </c>
      <c r="CA493" s="256" cm="1">
        <f t="array" aca="1" ref="CA493" ca="1">_xlfn.XLOOKUP($A493&amp;$B493,'[5]产值及收款计划（2026）'!$A:$A&amp;'[5]产值及收款计划（2026）'!$B:$B,'[5]产值及收款计划（2026）'!CA:CA)</f>
        <v>0</v>
      </c>
      <c r="CB493" s="256" cm="1">
        <f t="array" aca="1" ref="CB493" ca="1">_xlfn.XLOOKUP($A493&amp;$B493,'[5]产值及收款计划（2026）'!$A:$A&amp;'[5]产值及收款计划（2026）'!$B:$B,'[5]产值及收款计划（2026）'!CB:CB)</f>
        <v>0</v>
      </c>
      <c r="CC493" s="256" cm="1">
        <f t="array" aca="1" ref="CC493" ca="1">_xlfn.XLOOKUP($A493&amp;$B493,'[5]产值及收款计划（2026）'!$A:$A&amp;'[5]产值及收款计划（2026）'!$B:$B,'[5]产值及收款计划（2026）'!CC:CC)</f>
        <v>0</v>
      </c>
      <c r="CD493" s="256" cm="1">
        <f t="array" aca="1" ref="CD493" ca="1">_xlfn.XLOOKUP($A493&amp;$B493,'[5]产值及收款计划（2026）'!$A:$A&amp;'[5]产值及收款计划（2026）'!$B:$B,'[5]产值及收款计划（2026）'!CD:CD)</f>
        <v>0</v>
      </c>
      <c r="CE493" s="256" cm="1">
        <f t="array" aca="1" ref="CE493" ca="1">_xlfn.XLOOKUP($A493&amp;$B493,'[5]产值及收款计划（2026）'!$A:$A&amp;'[5]产值及收款计划（2026）'!$B:$B,'[5]产值及收款计划（2026）'!CE:CE)</f>
        <v>0</v>
      </c>
      <c r="CF493" s="256" cm="1">
        <f t="array" aca="1" ref="CF493" ca="1">_xlfn.XLOOKUP($A493&amp;$B493,'[5]产值及收款计划（2026）'!$A:$A&amp;'[5]产值及收款计划（2026）'!$B:$B,'[5]产值及收款计划（2026）'!CF:CF)</f>
        <v>0</v>
      </c>
      <c r="CG493" s="256" cm="1">
        <f t="array" aca="1" ref="CG493" ca="1">_xlfn.XLOOKUP($A493&amp;$B493,'[5]产值及收款计划（2026）'!$A:$A&amp;'[5]产值及收款计划（2026）'!$B:$B,'[5]产值及收款计划（2026）'!CG:CG)</f>
        <v>0</v>
      </c>
      <c r="CH493" s="256" cm="1">
        <f t="array" aca="1" ref="CH493" ca="1">_xlfn.XLOOKUP($A493&amp;$B493,'[5]产值及收款计划（2026）'!$A:$A&amp;'[5]产值及收款计划（2026）'!$B:$B,'[5]产值及收款计划（2026）'!CH:CH)</f>
        <v>0</v>
      </c>
      <c r="CI493" s="256" cm="1">
        <f t="array" aca="1" ref="CI493" ca="1">_xlfn.XLOOKUP($A493&amp;$B493,'[5]产值及收款计划（2026）'!$A:$A&amp;'[5]产值及收款计划（2026）'!$B:$B,'[5]产值及收款计划（2026）'!CI:CI)</f>
        <v>0</v>
      </c>
      <c r="CJ493" s="256" cm="1">
        <f t="array" aca="1" ref="CJ493" ca="1">_xlfn.XLOOKUP($A493&amp;$B493,'[5]产值及收款计划（2026）'!$A:$A&amp;'[5]产值及收款计划（2026）'!$B:$B,'[5]产值及收款计划（2026）'!CJ:CJ)</f>
        <v>0</v>
      </c>
      <c r="CK493" s="256" cm="1">
        <f t="array" aca="1" ref="CK493" ca="1">_xlfn.XLOOKUP($A493&amp;$B493,'[5]产值及收款计划（2026）'!$A:$A&amp;'[5]产值及收款计划（2026）'!$B:$B,'[5]产值及收款计划（2026）'!CK:CK)</f>
        <v>0</v>
      </c>
      <c r="CL493" s="256" cm="1">
        <f t="array" aca="1" ref="CL493" ca="1">_xlfn.XLOOKUP($A493&amp;$B493,'[5]产值及收款计划（2026）'!$A:$A&amp;'[5]产值及收款计划（2026）'!$B:$B,'[5]产值及收款计划（2026）'!CL:CL)</f>
        <v>0</v>
      </c>
      <c r="DA493" s="256" cm="1">
        <f t="array" aca="1" ref="DA493" ca="1">_xlfn.XLOOKUP($A493&amp;$B493,'[5]产值及收款计划（2026）'!$A:$A&amp;'[5]产值及收款计划（2026）'!$B:$B,'[5]产值及收款计划（2026）'!DA:DA)</f>
        <v>0</v>
      </c>
      <c r="DB493" s="256" cm="1">
        <f t="array" aca="1" ref="DB493" ca="1">_xlfn.XLOOKUP($A493&amp;$B493,'[5]产值及收款计划（2026）'!$A:$A&amp;'[5]产值及收款计划（2026）'!$B:$B,'[5]产值及收款计划（2026）'!DB:DB)</f>
        <v>0</v>
      </c>
      <c r="DC493" s="256" cm="1">
        <f t="array" aca="1" ref="DC493" ca="1">_xlfn.XLOOKUP($A493&amp;$B493,'[5]产值及收款计划（2026）'!$A:$A&amp;'[5]产值及收款计划（2026）'!$B:$B,'[5]产值及收款计划（2026）'!DC:DC)</f>
        <v>0</v>
      </c>
      <c r="DD493" s="256" cm="1">
        <f t="array" aca="1" ref="DD493" ca="1">_xlfn.XLOOKUP($A493&amp;$B493,'[5]产值及收款计划（2026）'!$A:$A&amp;'[5]产值及收款计划（2026）'!$B:$B,'[5]产值及收款计划（2026）'!DD:DD)</f>
        <v>0</v>
      </c>
      <c r="DE493" s="256" cm="1">
        <f t="array" aca="1" ref="DE493" ca="1">_xlfn.XLOOKUP($A493&amp;$B493,'[5]产值及收款计划（2026）'!$A:$A&amp;'[5]产值及收款计划（2026）'!$B:$B,'[5]产值及收款计划（2026）'!DE:DE)</f>
        <v>0</v>
      </c>
      <c r="DF493" s="256" cm="1">
        <f t="array" aca="1" ref="DF493" ca="1">_xlfn.XLOOKUP($A493&amp;$B493,'[5]产值及收款计划（2026）'!$A:$A&amp;'[5]产值及收款计划（2026）'!$B:$B,'[5]产值及收款计划（2026）'!DF:DF)</f>
        <v>0</v>
      </c>
      <c r="DG493" s="256" cm="1">
        <f t="array" aca="1" ref="DG493" ca="1">_xlfn.XLOOKUP($A493&amp;$B493,'[5]产值及收款计划（2026）'!$A:$A&amp;'[5]产值及收款计划（2026）'!$B:$B,'[5]产值及收款计划（2026）'!DG:DG)</f>
        <v>0</v>
      </c>
      <c r="DH493" s="256" cm="1">
        <f t="array" aca="1" ref="DH493" ca="1">_xlfn.XLOOKUP($A493&amp;$B493,'[5]产值及收款计划（2026）'!$A:$A&amp;'[5]产值及收款计划（2026）'!$B:$B,'[5]产值及收款计划（2026）'!DH:DH)</f>
        <v>0</v>
      </c>
      <c r="DI493" s="256" cm="1">
        <f t="array" aca="1" ref="DI493" ca="1">_xlfn.XLOOKUP($A493&amp;$B493,'[5]产值及收款计划（2026）'!$A:$A&amp;'[5]产值及收款计划（2026）'!$B:$B,'[5]产值及收款计划（2026）'!DI:DI)</f>
        <v>0</v>
      </c>
      <c r="DJ493" s="256" cm="1">
        <f t="array" aca="1" ref="DJ493" ca="1">_xlfn.XLOOKUP($A493&amp;$B493,'[5]产值及收款计划（2026）'!$A:$A&amp;'[5]产值及收款计划（2026）'!$B:$B,'[5]产值及收款计划（2026）'!DJ:DJ)</f>
        <v>0</v>
      </c>
      <c r="DK493" s="256" cm="1">
        <f t="array" aca="1" ref="DK493" ca="1">_xlfn.XLOOKUP($A493&amp;$B493,'[5]产值及收款计划（2026）'!$A:$A&amp;'[5]产值及收款计划（2026）'!$B:$B,'[5]产值及收款计划（2026）'!DK:DK)</f>
        <v>0</v>
      </c>
      <c r="DL493" s="256" cm="1">
        <f t="array" aca="1" ref="DL493" ca="1">_xlfn.XLOOKUP($A493&amp;$B493,'[5]产值及收款计划（2026）'!$A:$A&amp;'[5]产值及收款计划（2026）'!$B:$B,'[5]产值及收款计划（2026）'!DL:DL)</f>
        <v>0</v>
      </c>
      <c r="DM493" s="264"/>
      <c r="DN493" s="250"/>
    </row>
    <row r="494" spans="1:118" ht="20.25" x14ac:dyDescent="0.15">
      <c r="A494" s="254">
        <f t="shared" ca="1" si="25"/>
        <v>73</v>
      </c>
      <c r="B494" s="254" t="s">
        <v>29</v>
      </c>
      <c r="C494" s="255" t="str" cm="1">
        <f t="array" aca="1" ref="C494" ca="1">_xlfn.XLOOKUP($A494&amp;$B494,'[5]产值及收款计划（2026）'!$A:$A&amp;'[5]产值及收款计划（2026）'!$B:$B,'[5]产值及收款计划（2026）'!C:C)</f>
        <v>ZHT2025022000021</v>
      </c>
      <c r="D494" s="255" t="str" cm="1">
        <f t="array" aca="1" ref="D494" ca="1">_xlfn.XLOOKUP($A494&amp;$B494,'[5]产值及收款计划（2026）'!$A:$A&amp;'[5]产值及收款计划（2026）'!$B:$B,'[5]产值及收款计划（2026）'!D:D)</f>
        <v>第二期-新加坡DTSS11深遂道项目BIM咨询</v>
      </c>
      <c r="E494" s="256" cm="1">
        <f t="array" aca="1" ref="E494" ca="1">_xlfn.XLOOKUP($A494&amp;$B494,'[5]产值及收款计划（2026）'!$A:$A&amp;'[5]产值及收款计划（2026）'!$B:$B,'[5]产值及收款计划（2026）'!E:E)</f>
        <v>54.569000000000003</v>
      </c>
      <c r="F494" s="256" cm="1">
        <f t="array" aca="1" ref="F494" ca="1">_xlfn.XLOOKUP($A494&amp;$B494,'[5]产值及收款计划（2026）'!$A:$A&amp;'[5]产值及收款计划（2026）'!$B:$B,'[5]产值及收款计划（2026）'!F:F)</f>
        <v>54.569000000000003</v>
      </c>
      <c r="G494" s="256" cm="1">
        <f t="array" aca="1" ref="G494" ca="1">_xlfn.XLOOKUP($A494&amp;$B494,'[5]产值及收款计划（2026）'!$A:$A&amp;'[5]产值及收款计划（2026）'!$B:$B,'[5]产值及收款计划（2026）'!G:G)</f>
        <v>54.569000000000003</v>
      </c>
      <c r="H494" s="256" cm="1">
        <f t="array" aca="1" ref="H494" ca="1">_xlfn.XLOOKUP($A494&amp;$B494,'[5]产值及收款计划（2026）'!$A:$A&amp;'[5]产值及收款计划（2026）'!$B:$B,'[5]产值及收款计划（2026）'!H:H)</f>
        <v>54.569000000000003</v>
      </c>
      <c r="I494" s="257" cm="1">
        <f t="array" aca="1" ref="I494" ca="1">_xlfn.XLOOKUP($A494&amp;$B494,'[5]产值及收款计划（2026）'!$A:$A&amp;'[5]产值及收款计划（2026）'!$B:$B,'[5]产值及收款计划（2026）'!I:I)</f>
        <v>1</v>
      </c>
      <c r="J494" s="256" cm="1">
        <f t="array" aca="1" ref="J494" ca="1">_xlfn.XLOOKUP($A494&amp;$B494,'[5]产值及收款计划（2026）'!$A:$A&amp;'[5]产值及收款计划（2026）'!$B:$B,'[5]产值及收款计划（2026）'!J:J)</f>
        <v>0.06</v>
      </c>
      <c r="K494" s="256" cm="1">
        <f t="array" aca="1" ref="K494" ca="1">_xlfn.XLOOKUP($A494&amp;$B494,'[5]产值及收款计划（2026）'!$A:$A&amp;'[5]产值及收款计划（2026）'!$B:$B,'[5]产值及收款计划（2026）'!K:K)</f>
        <v>0</v>
      </c>
      <c r="L494" s="256" cm="1">
        <f t="array" aca="1" ref="L494" ca="1">_xlfn.XLOOKUP($A494&amp;$B494,'[5]产值及收款计划（2026）'!$A:$A&amp;'[5]产值及收款计划（2026）'!$B:$B,'[5]产值及收款计划（2026）'!L:L)</f>
        <v>0</v>
      </c>
      <c r="M494" s="256" t="str" cm="1">
        <f t="array" aca="1" ref="M494" ca="1">_xlfn.XLOOKUP($A494&amp;$B494,'[5]产值及收款计划（2026）'!$A:$A&amp;'[5]产值及收款计划（2026）'!$B:$B,'[5]产值及收款计划（2026）'!M:M)</f>
        <v>主导</v>
      </c>
      <c r="N494" s="256" t="str" cm="1">
        <f t="array" aca="1" ref="N494" ca="1">_xlfn.XLOOKUP($A494&amp;$B494,'[5]产值及收款计划（2026）'!$A:$A&amp;'[5]产值及收款计划（2026）'!$B:$B,'[5]产值及收款计划（2026）'!N:N)</f>
        <v>许清亮团队</v>
      </c>
      <c r="O494" s="256" t="str" cm="1">
        <f t="array" aca="1" ref="O494" ca="1">_xlfn.XLOOKUP($A494&amp;$B494,'[5]产值及收款计划（2026）'!$A:$A&amp;'[5]产值及收款计划（2026）'!$B:$B,'[5]产值及收款计划（2026）'!O:O)</f>
        <v>明艳丽</v>
      </c>
      <c r="P494" s="255" t="str" cm="1">
        <f t="array" aca="1" ref="P494" ca="1">_xlfn.XLOOKUP($A494&amp;$B494,'[5]产值及收款计划（2026）'!$A:$A&amp;'[5]产值及收款计划（2026）'!$B:$B,'[5]产值及收款计划（2026）'!P:P)</f>
        <v>25已完结</v>
      </c>
      <c r="Q494" s="256" cm="1">
        <f t="array" aca="1" ref="Q494" ca="1">_xlfn.XLOOKUP($A494&amp;$B494,'[5]产值及收款计划（2026）'!$A:$A&amp;'[5]产值及收款计划（2026）'!$B:$B,'[5]产值及收款计划（2026）'!Q:Q)</f>
        <v>0</v>
      </c>
      <c r="R494" s="256" cm="1">
        <f t="array" aca="1" ref="R494" ca="1">_xlfn.XLOOKUP($A494&amp;$B494,'[5]产值及收款计划（2026）'!$A:$A&amp;'[5]产值及收款计划（2026）'!$B:$B,'[5]产值及收款计划（2026）'!R:R)</f>
        <v>0</v>
      </c>
      <c r="S494" s="256" cm="1">
        <f t="array" aca="1" ref="S494" ca="1">_xlfn.XLOOKUP($A494&amp;$B494,'[5]产值及收款计划（2026）'!$A:$A&amp;'[5]产值及收款计划（2026）'!$B:$B,'[5]产值及收款计划（2026）'!S:S)</f>
        <v>0</v>
      </c>
      <c r="T494" s="256" cm="1">
        <f t="array" aca="1" ref="T494" ca="1">_xlfn.XLOOKUP($A494&amp;$B494,'[5]产值及收款计划（2026）'!$A:$A&amp;'[5]产值及收款计划（2026）'!$B:$B,'[5]产值及收款计划（2026）'!T:T)</f>
        <v>54.569000000000003</v>
      </c>
      <c r="U494" s="256" cm="1">
        <f t="array" aca="1" ref="U494" ca="1">_xlfn.XLOOKUP($A494&amp;$B494,'[5]产值及收款计划（2026）'!$A:$A&amp;'[5]产值及收款计划（2026）'!$B:$B,'[5]产值及收款计划（2026）'!U:U)</f>
        <v>0</v>
      </c>
      <c r="V494" s="256" cm="1">
        <f t="array" aca="1" ref="V494" ca="1">_xlfn.XLOOKUP($A494&amp;$B494,'[5]产值及收款计划（2026）'!$A:$A&amp;'[5]产值及收款计划（2026）'!$B:$B,'[5]产值及收款计划（2026）'!V:V)</f>
        <v>0</v>
      </c>
      <c r="W494" s="256" cm="1">
        <f t="array" aca="1" ref="W494" ca="1">_xlfn.XLOOKUP($A494&amp;$B494,'[5]产值及收款计划（2026）'!$A:$A&amp;'[5]产值及收款计划（2026）'!$B:$B,'[5]产值及收款计划（2026）'!W:W)</f>
        <v>0</v>
      </c>
      <c r="X494" s="256" cm="1">
        <f t="array" aca="1" ref="X494" ca="1">_xlfn.XLOOKUP($A494&amp;$B494,'[5]产值及收款计划（2026）'!$A:$A&amp;'[5]产值及收款计划（2026）'!$B:$B,'[5]产值及收款计划（2026）'!X:X)</f>
        <v>0</v>
      </c>
      <c r="Y494" s="256" cm="1">
        <f t="array" aca="1" ref="Y494" ca="1">_xlfn.XLOOKUP($A494&amp;$B494,'[5]产值及收款计划（2026）'!$A:$A&amp;'[5]产值及收款计划（2026）'!$B:$B,'[5]产值及收款计划（2026）'!Y:Y)</f>
        <v>0</v>
      </c>
      <c r="Z494" s="256" cm="1">
        <f t="array" aca="1" ref="Z494" ca="1">_xlfn.XLOOKUP($A494&amp;$B494,'[5]产值及收款计划（2026）'!$A:$A&amp;'[5]产值及收款计划（2026）'!$B:$B,'[5]产值及收款计划（2026）'!Z:Z)</f>
        <v>0</v>
      </c>
      <c r="AA494" s="256" cm="1">
        <f t="array" aca="1" ref="AA494" ca="1">_xlfn.XLOOKUP($A494&amp;$B494,'[5]产值及收款计划（2026）'!$A:$A&amp;'[5]产值及收款计划（2026）'!$B:$B,'[5]产值及收款计划（2026）'!AA:AA)</f>
        <v>0</v>
      </c>
      <c r="AB494" s="256" cm="1">
        <f t="array" aca="1" ref="AB494" ca="1">_xlfn.XLOOKUP($A494&amp;$B494,'[5]产值及收款计划（2026）'!$A:$A&amp;'[5]产值及收款计划（2026）'!$B:$B,'[5]产值及收款计划（2026）'!AB:AB)</f>
        <v>0</v>
      </c>
      <c r="AC494" s="256" cm="1">
        <f t="array" aca="1" ref="AC494" ca="1">_xlfn.XLOOKUP($A494&amp;$B494,'[5]产值及收款计划（2026）'!$A:$A&amp;'[5]产值及收款计划（2026）'!$B:$B,'[5]产值及收款计划（2026）'!AC:AC)</f>
        <v>0</v>
      </c>
      <c r="AD494" s="256" cm="1">
        <f t="array" aca="1" ref="AD494" ca="1">_xlfn.XLOOKUP($A494&amp;$B494,'[5]产值及收款计划（2026）'!$A:$A&amp;'[5]产值及收款计划（2026）'!$B:$B,'[5]产值及收款计划（2026）'!AD:AD)</f>
        <v>0</v>
      </c>
      <c r="AE494" s="256" cm="1">
        <f t="array" aca="1" ref="AE494" ca="1">_xlfn.XLOOKUP($A494&amp;$B494,'[5]产值及收款计划（2026）'!$A:$A&amp;'[5]产值及收款计划（2026）'!$B:$B,'[5]产值及收款计划（2026）'!AE:AE)</f>
        <v>0</v>
      </c>
      <c r="AF494" s="256" cm="1">
        <f t="array" aca="1" ref="AF494" ca="1">_xlfn.XLOOKUP($A494&amp;$B494,'[5]产值及收款计划（2026）'!$A:$A&amp;'[5]产值及收款计划（2026）'!$B:$B,'[5]产值及收款计划（2026）'!AF:AF)</f>
        <v>0</v>
      </c>
      <c r="AG494" s="256" cm="1">
        <f t="array" aca="1" ref="AG494" ca="1">_xlfn.XLOOKUP($A494&amp;$B494,'[5]产值及收款计划（2026）'!$A:$A&amp;'[5]产值及收款计划（2026）'!$B:$B,'[5]产值及收款计划（2026）'!AG:AG)</f>
        <v>0</v>
      </c>
      <c r="AH494" s="256" cm="1">
        <f t="array" aca="1" ref="AH494" ca="1">_xlfn.XLOOKUP($A494&amp;$B494,'[5]产值及收款计划（2026）'!$A:$A&amp;'[5]产值及收款计划（2026）'!$B:$B,'[5]产值及收款计划（2026）'!AH:AH)</f>
        <v>0</v>
      </c>
      <c r="AI494" s="256" cm="1">
        <f t="array" aca="1" ref="AI494" ca="1">_xlfn.XLOOKUP($A494&amp;$B494,'[5]产值及收款计划（2026）'!$A:$A&amp;'[5]产值及收款计划（2026）'!$B:$B,'[5]产值及收款计划（2026）'!AI:AI)</f>
        <v>0</v>
      </c>
      <c r="AJ494" s="256" cm="1">
        <f t="array" aca="1" ref="AJ494" ca="1">_xlfn.XLOOKUP($A494&amp;$B494,'[5]产值及收款计划（2026）'!$A:$A&amp;'[5]产值及收款计划（2026）'!$B:$B,'[5]产值及收款计划（2026）'!AJ:AJ)</f>
        <v>0</v>
      </c>
      <c r="AK494" s="256" cm="1">
        <f t="array" aca="1" ref="AK494" ca="1">_xlfn.XLOOKUP($A494&amp;$B494,'[5]产值及收款计划（2026）'!$A:$A&amp;'[5]产值及收款计划（2026）'!$B:$B,'[5]产值及收款计划（2026）'!AK:AK)</f>
        <v>0</v>
      </c>
      <c r="AL494" s="256" cm="1">
        <f t="array" aca="1" ref="AL494" ca="1">_xlfn.XLOOKUP($A494&amp;$B494,'[5]产值及收款计划（2026）'!$A:$A&amp;'[5]产值及收款计划（2026）'!$B:$B,'[5]产值及收款计划（2026）'!AL:AL)</f>
        <v>0</v>
      </c>
      <c r="AM494" s="263" t="e" cm="1">
        <f t="array" aca="1" ref="AM494" ca="1">_xlfn.LET(_xlpm.勾选月份状态数组,TRANSPOSE('PPT(12-15页）-TOP10'!$A$3:$A$14),_xlpm.选择数据区,IF('PPT(12-15页）-TOP10'!$E$3="收款",$BA494:$BL494,$AA494:$AL494),SUM(_xlfn._xlws.FILTER(_xlpm.选择数据区,_xlpm.勾选月份状态数组,"")))</f>
        <v>#NAME?</v>
      </c>
      <c r="AN494" s="256" t="e" cm="1">
        <f t="array" aca="1" ref="AN494" ca="1">_xlfn.LET(_xlpm.勾选月份状态数组,TRANSPOSE('PPT(12-15页）-TOP10'!$A$3:$A$14),_xlpm.选择数据区,IF('PPT(12-15页）-TOP10'!$E$3="收款",$DA494:$DL494,$CA494:$CL494),SUM(_xlfn._xlws.FILTER(_xlpm.选择数据区,_xlpm.勾选月份状态数组,"")))</f>
        <v>#NAME?</v>
      </c>
      <c r="AO494" s="256">
        <f ca="1">SUM(CA494:CC494)+SUM(AD494:AL494)</f>
        <v>0</v>
      </c>
      <c r="AP494" s="256"/>
      <c r="AQ494" s="256"/>
      <c r="AR494" s="256"/>
      <c r="AS494" s="256" cm="1">
        <f t="array" aca="1" ref="AS494" ca="1">_xlfn.XLOOKUP($A494&amp;$B494,'[5]产值及收款计划（2026）'!$A:$A&amp;'[5]产值及收款计划（2026）'!$B:$B,'[5]产值及收款计划（2026）'!AS:AS)</f>
        <v>0</v>
      </c>
      <c r="AT494" s="256" cm="1">
        <f t="array" aca="1" ref="AT494" ca="1">_xlfn.XLOOKUP($A494&amp;$B494,'[5]产值及收款计划（2026）'!$A:$A&amp;'[5]产值及收款计划（2026）'!$B:$B,'[5]产值及收款计划（2026）'!AT:AT)</f>
        <v>0</v>
      </c>
      <c r="AU494" s="256" cm="1">
        <f t="array" aca="1" ref="AU494" ca="1">_xlfn.XLOOKUP($A494&amp;$B494,'[5]产值及收款计划（2026）'!$A:$A&amp;'[5]产值及收款计划（2026）'!$B:$B,'[5]产值及收款计划（2026）'!AU:AU)</f>
        <v>0</v>
      </c>
      <c r="AV494" s="256" cm="1">
        <f t="array" aca="1" ref="AV494" ca="1">_xlfn.XLOOKUP($A494&amp;$B494,'[5]产值及收款计划（2026）'!$A:$A&amp;'[5]产值及收款计划（2026）'!$B:$B,'[5]产值及收款计划（2026）'!AV:AV)</f>
        <v>0</v>
      </c>
      <c r="AW494" s="256" cm="1">
        <f t="array" aca="1" ref="AW494" ca="1">_xlfn.XLOOKUP($A494&amp;$B494,'[5]产值及收款计划（2026）'!$A:$A&amp;'[5]产值及收款计划（2026）'!$B:$B,'[5]产值及收款计划（2026）'!AW:AW)</f>
        <v>0</v>
      </c>
      <c r="AX494" s="256" cm="1">
        <f t="array" aca="1" ref="AX494" ca="1">_xlfn.XLOOKUP($A494&amp;$B494,'[5]产值及收款计划（2026）'!$A:$A&amp;'[5]产值及收款计划（2026）'!$B:$B,'[5]产值及收款计划（2026）'!AX:AX)</f>
        <v>0</v>
      </c>
      <c r="AY494" s="256" cm="1">
        <f t="array" aca="1" ref="AY494" ca="1">_xlfn.XLOOKUP($A494&amp;$B494,'[5]产值及收款计划（2026）'!$A:$A&amp;'[5]产值及收款计划（2026）'!$B:$B,'[5]产值及收款计划（2026）'!AY:AY)</f>
        <v>54.569000000000003</v>
      </c>
      <c r="AZ494" s="256" cm="1">
        <f t="array" aca="1" ref="AZ494" ca="1">_xlfn.XLOOKUP($A494&amp;$B494,'[5]产值及收款计划（2026）'!$A:$A&amp;'[5]产值及收款计划（2026）'!$B:$B,'[5]产值及收款计划（2026）'!AZ:AZ)</f>
        <v>54.569000000000003</v>
      </c>
      <c r="BA494" s="256" cm="1">
        <f t="array" aca="1" ref="BA494" ca="1">_xlfn.XLOOKUP($A494&amp;$B494,'[5]产值及收款计划（2026）'!$A:$A&amp;'[5]产值及收款计划（2026）'!$B:$B,'[5]产值及收款计划（2026）'!BA:BA)</f>
        <v>0</v>
      </c>
      <c r="BB494" s="256" cm="1">
        <f t="array" aca="1" ref="BB494" ca="1">_xlfn.XLOOKUP($A494&amp;$B494,'[5]产值及收款计划（2026）'!$A:$A&amp;'[5]产值及收款计划（2026）'!$B:$B,'[5]产值及收款计划（2026）'!BB:BB)</f>
        <v>0</v>
      </c>
      <c r="BC494" s="256" cm="1">
        <f t="array" aca="1" ref="BC494" ca="1">_xlfn.XLOOKUP($A494&amp;$B494,'[5]产值及收款计划（2026）'!$A:$A&amp;'[5]产值及收款计划（2026）'!$B:$B,'[5]产值及收款计划（2026）'!BC:BC)</f>
        <v>0</v>
      </c>
      <c r="BD494" s="256" cm="1">
        <f t="array" aca="1" ref="BD494" ca="1">_xlfn.XLOOKUP($A494&amp;$B494,'[5]产值及收款计划（2026）'!$A:$A&amp;'[5]产值及收款计划（2026）'!$B:$B,'[5]产值及收款计划（2026）'!BD:BD)</f>
        <v>0</v>
      </c>
      <c r="BE494" s="256" cm="1">
        <f t="array" aca="1" ref="BE494" ca="1">_xlfn.XLOOKUP($A494&amp;$B494,'[5]产值及收款计划（2026）'!$A:$A&amp;'[5]产值及收款计划（2026）'!$B:$B,'[5]产值及收款计划（2026）'!BE:BE)</f>
        <v>0</v>
      </c>
      <c r="BF494" s="256" cm="1">
        <f t="array" aca="1" ref="BF494" ca="1">_xlfn.XLOOKUP($A494&amp;$B494,'[5]产值及收款计划（2026）'!$A:$A&amp;'[5]产值及收款计划（2026）'!$B:$B,'[5]产值及收款计划（2026）'!BF:BF)</f>
        <v>0</v>
      </c>
      <c r="BG494" s="256" cm="1">
        <f t="array" aca="1" ref="BG494" ca="1">_xlfn.XLOOKUP($A494&amp;$B494,'[5]产值及收款计划（2026）'!$A:$A&amp;'[5]产值及收款计划（2026）'!$B:$B,'[5]产值及收款计划（2026）'!BG:BG)</f>
        <v>0</v>
      </c>
      <c r="BH494" s="256" cm="1">
        <f t="array" aca="1" ref="BH494" ca="1">_xlfn.XLOOKUP($A494&amp;$B494,'[5]产值及收款计划（2026）'!$A:$A&amp;'[5]产值及收款计划（2026）'!$B:$B,'[5]产值及收款计划（2026）'!BH:BH)</f>
        <v>0</v>
      </c>
      <c r="BI494" s="256" cm="1">
        <f t="array" aca="1" ref="BI494" ca="1">_xlfn.XLOOKUP($A494&amp;$B494,'[5]产值及收款计划（2026）'!$A:$A&amp;'[5]产值及收款计划（2026）'!$B:$B,'[5]产值及收款计划（2026）'!BI:BI)</f>
        <v>0</v>
      </c>
      <c r="BJ494" s="256" cm="1">
        <f t="array" aca="1" ref="BJ494" ca="1">_xlfn.XLOOKUP($A494&amp;$B494,'[5]产值及收款计划（2026）'!$A:$A&amp;'[5]产值及收款计划（2026）'!$B:$B,'[5]产值及收款计划（2026）'!BJ:BJ)</f>
        <v>0</v>
      </c>
      <c r="BK494" s="256" cm="1">
        <f t="array" aca="1" ref="BK494" ca="1">_xlfn.XLOOKUP($A494&amp;$B494,'[5]产值及收款计划（2026）'!$A:$A&amp;'[5]产值及收款计划（2026）'!$B:$B,'[5]产值及收款计划（2026）'!BK:BK)</f>
        <v>0</v>
      </c>
      <c r="BL494" s="256" cm="1">
        <f t="array" aca="1" ref="BL494" ca="1">_xlfn.XLOOKUP($A494&amp;$B494,'[5]产值及收款计划（2026）'!$A:$A&amp;'[5]产值及收款计划（2026）'!$B:$B,'[5]产值及收款计划（2026）'!BL:BL)</f>
        <v>0</v>
      </c>
      <c r="BM494" s="256"/>
      <c r="BN494" s="256"/>
      <c r="BO494" s="256"/>
      <c r="BP494" s="256"/>
      <c r="BQ494" s="255" t="str" cm="1">
        <f t="array" aca="1" ref="BQ494" ca="1">_xlfn.XLOOKUP($A494&amp;$B494,'[5]产值及收款计划（2026）'!$A:$A&amp;'[5]产值及收款计划（2026）'!$B:$B,'[5]产值及收款计划（2026）'!BQ:BQ)</f>
        <v>上海隧道工程股份（新加坡）有限公司</v>
      </c>
      <c r="BR494" s="256" cm="1">
        <f t="array" aca="1" ref="BR494" ca="1">_xlfn.XLOOKUP($A494&amp;$B494,'[5]产值及收款计划（2026）'!$A:$A&amp;'[5]产值及收款计划（2026）'!$B:$B,'[5]产值及收款计划（2026）'!BR:BR)</f>
        <v>0</v>
      </c>
      <c r="CA494" s="256" cm="1">
        <f t="array" aca="1" ref="CA494" ca="1">_xlfn.XLOOKUP($A494&amp;$B494,'[5]产值及收款计划（2026）'!$A:$A&amp;'[5]产值及收款计划（2026）'!$B:$B,'[5]产值及收款计划（2026）'!CA:CA)</f>
        <v>0</v>
      </c>
      <c r="CB494" s="256" cm="1">
        <f t="array" aca="1" ref="CB494" ca="1">_xlfn.XLOOKUP($A494&amp;$B494,'[5]产值及收款计划（2026）'!$A:$A&amp;'[5]产值及收款计划（2026）'!$B:$B,'[5]产值及收款计划（2026）'!CB:CB)</f>
        <v>0</v>
      </c>
      <c r="CC494" s="256" cm="1">
        <f t="array" aca="1" ref="CC494" ca="1">_xlfn.XLOOKUP($A494&amp;$B494,'[5]产值及收款计划（2026）'!$A:$A&amp;'[5]产值及收款计划（2026）'!$B:$B,'[5]产值及收款计划（2026）'!CC:CC)</f>
        <v>0</v>
      </c>
      <c r="CD494" s="256" cm="1">
        <f t="array" aca="1" ref="CD494" ca="1">_xlfn.XLOOKUP($A494&amp;$B494,'[5]产值及收款计划（2026）'!$A:$A&amp;'[5]产值及收款计划（2026）'!$B:$B,'[5]产值及收款计划（2026）'!CD:CD)</f>
        <v>0</v>
      </c>
      <c r="CE494" s="256" cm="1">
        <f t="array" aca="1" ref="CE494" ca="1">_xlfn.XLOOKUP($A494&amp;$B494,'[5]产值及收款计划（2026）'!$A:$A&amp;'[5]产值及收款计划（2026）'!$B:$B,'[5]产值及收款计划（2026）'!CE:CE)</f>
        <v>0</v>
      </c>
      <c r="CF494" s="256" cm="1">
        <f t="array" aca="1" ref="CF494" ca="1">_xlfn.XLOOKUP($A494&amp;$B494,'[5]产值及收款计划（2026）'!$A:$A&amp;'[5]产值及收款计划（2026）'!$B:$B,'[5]产值及收款计划（2026）'!CF:CF)</f>
        <v>0</v>
      </c>
      <c r="CG494" s="256" cm="1">
        <f t="array" aca="1" ref="CG494" ca="1">_xlfn.XLOOKUP($A494&amp;$B494,'[5]产值及收款计划（2026）'!$A:$A&amp;'[5]产值及收款计划（2026）'!$B:$B,'[5]产值及收款计划（2026）'!CG:CG)</f>
        <v>0</v>
      </c>
      <c r="CH494" s="256" cm="1">
        <f t="array" aca="1" ref="CH494" ca="1">_xlfn.XLOOKUP($A494&amp;$B494,'[5]产值及收款计划（2026）'!$A:$A&amp;'[5]产值及收款计划（2026）'!$B:$B,'[5]产值及收款计划（2026）'!CH:CH)</f>
        <v>0</v>
      </c>
      <c r="CI494" s="256" cm="1">
        <f t="array" aca="1" ref="CI494" ca="1">_xlfn.XLOOKUP($A494&amp;$B494,'[5]产值及收款计划（2026）'!$A:$A&amp;'[5]产值及收款计划（2026）'!$B:$B,'[5]产值及收款计划（2026）'!CI:CI)</f>
        <v>0</v>
      </c>
      <c r="CJ494" s="256" cm="1">
        <f t="array" aca="1" ref="CJ494" ca="1">_xlfn.XLOOKUP($A494&amp;$B494,'[5]产值及收款计划（2026）'!$A:$A&amp;'[5]产值及收款计划（2026）'!$B:$B,'[5]产值及收款计划（2026）'!CJ:CJ)</f>
        <v>0</v>
      </c>
      <c r="CK494" s="256" cm="1">
        <f t="array" aca="1" ref="CK494" ca="1">_xlfn.XLOOKUP($A494&amp;$B494,'[5]产值及收款计划（2026）'!$A:$A&amp;'[5]产值及收款计划（2026）'!$B:$B,'[5]产值及收款计划（2026）'!CK:CK)</f>
        <v>0</v>
      </c>
      <c r="CL494" s="256" cm="1">
        <f t="array" aca="1" ref="CL494" ca="1">_xlfn.XLOOKUP($A494&amp;$B494,'[5]产值及收款计划（2026）'!$A:$A&amp;'[5]产值及收款计划（2026）'!$B:$B,'[5]产值及收款计划（2026）'!CL:CL)</f>
        <v>0</v>
      </c>
      <c r="DA494" s="256" cm="1">
        <f t="array" aca="1" ref="DA494" ca="1">_xlfn.XLOOKUP($A494&amp;$B494,'[5]产值及收款计划（2026）'!$A:$A&amp;'[5]产值及收款计划（2026）'!$B:$B,'[5]产值及收款计划（2026）'!DA:DA)</f>
        <v>0</v>
      </c>
      <c r="DB494" s="256" cm="1">
        <f t="array" aca="1" ref="DB494" ca="1">_xlfn.XLOOKUP($A494&amp;$B494,'[5]产值及收款计划（2026）'!$A:$A&amp;'[5]产值及收款计划（2026）'!$B:$B,'[5]产值及收款计划（2026）'!DB:DB)</f>
        <v>0</v>
      </c>
      <c r="DC494" s="256" cm="1">
        <f t="array" aca="1" ref="DC494" ca="1">_xlfn.XLOOKUP($A494&amp;$B494,'[5]产值及收款计划（2026）'!$A:$A&amp;'[5]产值及收款计划（2026）'!$B:$B,'[5]产值及收款计划（2026）'!DC:DC)</f>
        <v>0</v>
      </c>
      <c r="DD494" s="256" cm="1">
        <f t="array" aca="1" ref="DD494" ca="1">_xlfn.XLOOKUP($A494&amp;$B494,'[5]产值及收款计划（2026）'!$A:$A&amp;'[5]产值及收款计划（2026）'!$B:$B,'[5]产值及收款计划（2026）'!DD:DD)</f>
        <v>0</v>
      </c>
      <c r="DE494" s="256" cm="1">
        <f t="array" aca="1" ref="DE494" ca="1">_xlfn.XLOOKUP($A494&amp;$B494,'[5]产值及收款计划（2026）'!$A:$A&amp;'[5]产值及收款计划（2026）'!$B:$B,'[5]产值及收款计划（2026）'!DE:DE)</f>
        <v>0</v>
      </c>
      <c r="DF494" s="256" cm="1">
        <f t="array" aca="1" ref="DF494" ca="1">_xlfn.XLOOKUP($A494&amp;$B494,'[5]产值及收款计划（2026）'!$A:$A&amp;'[5]产值及收款计划（2026）'!$B:$B,'[5]产值及收款计划（2026）'!DF:DF)</f>
        <v>0</v>
      </c>
      <c r="DG494" s="256" cm="1">
        <f t="array" aca="1" ref="DG494" ca="1">_xlfn.XLOOKUP($A494&amp;$B494,'[5]产值及收款计划（2026）'!$A:$A&amp;'[5]产值及收款计划（2026）'!$B:$B,'[5]产值及收款计划（2026）'!DG:DG)</f>
        <v>0</v>
      </c>
      <c r="DH494" s="256" cm="1">
        <f t="array" aca="1" ref="DH494" ca="1">_xlfn.XLOOKUP($A494&amp;$B494,'[5]产值及收款计划（2026）'!$A:$A&amp;'[5]产值及收款计划（2026）'!$B:$B,'[5]产值及收款计划（2026）'!DH:DH)</f>
        <v>0</v>
      </c>
      <c r="DI494" s="256" cm="1">
        <f t="array" aca="1" ref="DI494" ca="1">_xlfn.XLOOKUP($A494&amp;$B494,'[5]产值及收款计划（2026）'!$A:$A&amp;'[5]产值及收款计划（2026）'!$B:$B,'[5]产值及收款计划（2026）'!DI:DI)</f>
        <v>0</v>
      </c>
      <c r="DJ494" s="256" cm="1">
        <f t="array" aca="1" ref="DJ494" ca="1">_xlfn.XLOOKUP($A494&amp;$B494,'[5]产值及收款计划（2026）'!$A:$A&amp;'[5]产值及收款计划（2026）'!$B:$B,'[5]产值及收款计划（2026）'!DJ:DJ)</f>
        <v>0</v>
      </c>
      <c r="DK494" s="256" cm="1">
        <f t="array" aca="1" ref="DK494" ca="1">_xlfn.XLOOKUP($A494&amp;$B494,'[5]产值及收款计划（2026）'!$A:$A&amp;'[5]产值及收款计划（2026）'!$B:$B,'[5]产值及收款计划（2026）'!DK:DK)</f>
        <v>0</v>
      </c>
      <c r="DL494" s="256" cm="1">
        <f t="array" aca="1" ref="DL494" ca="1">_xlfn.XLOOKUP($A494&amp;$B494,'[5]产值及收款计划（2026）'!$A:$A&amp;'[5]产值及收款计划（2026）'!$B:$B,'[5]产值及收款计划（2026）'!DL:DL)</f>
        <v>0</v>
      </c>
      <c r="DM494" s="264"/>
      <c r="DN494" s="250"/>
    </row>
    <row r="495" spans="1:118" ht="40.5" x14ac:dyDescent="0.15">
      <c r="A495" s="254">
        <f t="shared" ca="1" si="25"/>
        <v>74</v>
      </c>
      <c r="B495" s="254" t="s">
        <v>29</v>
      </c>
      <c r="C495" s="255" t="str" cm="1">
        <f t="array" aca="1" ref="C495" ca="1">_xlfn.XLOOKUP($A495&amp;$B495,'[5]产值及收款计划（2026）'!$A:$A&amp;'[5]产值及收款计划（2026）'!$B:$B,'[5]产值及收款计划（2026）'!C:C)</f>
        <v>SZJT202580009</v>
      </c>
      <c r="D495" s="256" t="str" cm="1">
        <f t="array" aca="1" ref="D495" ca="1">_xlfn.XLOOKUP($A495&amp;$B495,'[5]产值及收款计划（2026）'!$A:$A&amp;'[5]产值及收款计划（2026）'!$B:$B,'[5]产值及收款计划（2026）'!D:D)</f>
        <v>基于BIM的高速公路智慧一体化平台软件采购项目</v>
      </c>
      <c r="E495" s="256" cm="1">
        <f t="array" aca="1" ref="E495" ca="1">_xlfn.XLOOKUP($A495&amp;$B495,'[5]产值及收款计划（2026）'!$A:$A&amp;'[5]产值及收款计划（2026）'!$B:$B,'[5]产值及收款计划（2026）'!E:E)</f>
        <v>677.22239999999999</v>
      </c>
      <c r="F495" s="256" cm="1">
        <f t="array" aca="1" ref="F495" ca="1">_xlfn.XLOOKUP($A495&amp;$B495,'[5]产值及收款计划（2026）'!$A:$A&amp;'[5]产值及收款计划（2026）'!$B:$B,'[5]产值及收款计划（2026）'!F:F)</f>
        <v>677.22239999999999</v>
      </c>
      <c r="G495" s="256" cm="1">
        <f t="array" aca="1" ref="G495" ca="1">_xlfn.XLOOKUP($A495&amp;$B495,'[5]产值及收款计划（2026）'!$A:$A&amp;'[5]产值及收款计划（2026）'!$B:$B,'[5]产值及收款计划（2026）'!G:G)</f>
        <v>677.22239999999999</v>
      </c>
      <c r="H495" s="256" cm="1">
        <f t="array" aca="1" ref="H495" ca="1">_xlfn.XLOOKUP($A495&amp;$B495,'[5]产值及收款计划（2026）'!$A:$A&amp;'[5]产值及收款计划（2026）'!$B:$B,'[5]产值及收款计划（2026）'!H:H)</f>
        <v>357.22239999999999</v>
      </c>
      <c r="I495" s="257" cm="1">
        <f t="array" aca="1" ref="I495" ca="1">_xlfn.XLOOKUP($A495&amp;$B495,'[5]产值及收款计划（2026）'!$A:$A&amp;'[5]产值及收款计划（2026）'!$B:$B,'[5]产值及收款计划（2026）'!I:I)</f>
        <v>0.52748166628865201</v>
      </c>
      <c r="J495" s="256" cm="1">
        <f t="array" aca="1" ref="J495" ca="1">_xlfn.XLOOKUP($A495&amp;$B495,'[5]产值及收款计划（2026）'!$A:$A&amp;'[5]产值及收款计划（2026）'!$B:$B,'[5]产值及收款计划（2026）'!J:J)</f>
        <v>0.13</v>
      </c>
      <c r="K495" s="256" cm="1">
        <f t="array" aca="1" ref="K495" ca="1">_xlfn.XLOOKUP($A495&amp;$B495,'[5]产值及收款计划（2026）'!$A:$A&amp;'[5]产值及收款计划（2026）'!$B:$B,'[5]产值及收款计划（2026）'!K:K)</f>
        <v>0</v>
      </c>
      <c r="L495" s="256" cm="1">
        <f t="array" aca="1" ref="L495" ca="1">_xlfn.XLOOKUP($A495&amp;$B495,'[5]产值及收款计划（2026）'!$A:$A&amp;'[5]产值及收款计划（2026）'!$B:$B,'[5]产值及收款计划（2026）'!L:L)</f>
        <v>0</v>
      </c>
      <c r="M495" s="256" t="str" cm="1">
        <f t="array" aca="1" ref="M495" ca="1">_xlfn.XLOOKUP($A495&amp;$B495,'[5]产值及收款计划（2026）'!$A:$A&amp;'[5]产值及收款计划（2026）'!$B:$B,'[5]产值及收款计划（2026）'!M:M)</f>
        <v>主导</v>
      </c>
      <c r="N495" s="256" t="str" cm="1">
        <f t="array" aca="1" ref="N495" ca="1">_xlfn.XLOOKUP($A495&amp;$B495,'[5]产值及收款计划（2026）'!$A:$A&amp;'[5]产值及收款计划（2026）'!$B:$B,'[5]产值及收款计划（2026）'!N:N)</f>
        <v>明艳丽团队</v>
      </c>
      <c r="O495" s="256" t="str" cm="1">
        <f t="array" aca="1" ref="O495" ca="1">_xlfn.XLOOKUP($A495&amp;$B495,'[5]产值及收款计划（2026）'!$A:$A&amp;'[5]产值及收款计划（2026）'!$B:$B,'[5]产值及收款计划（2026）'!O:O)</f>
        <v>胡铂</v>
      </c>
      <c r="P495" s="255" t="str" cm="1">
        <f t="array" aca="1" ref="P495" ca="1">_xlfn.XLOOKUP($A495&amp;$B495,'[5]产值及收款计划（2026）'!$A:$A&amp;'[5]产值及收款计划（2026）'!$B:$B,'[5]产值及收款计划（2026）'!P:P)</f>
        <v>在建</v>
      </c>
      <c r="Q495" s="256" cm="1">
        <f t="array" aca="1" ref="Q495" ca="1">_xlfn.XLOOKUP($A495&amp;$B495,'[5]产值及收款计划（2026）'!$A:$A&amp;'[5]产值及收款计划（2026）'!$B:$B,'[5]产值及收款计划（2026）'!Q:Q)</f>
        <v>0</v>
      </c>
      <c r="R495" s="256" cm="1">
        <f t="array" aca="1" ref="R495" ca="1">_xlfn.XLOOKUP($A495&amp;$B495,'[5]产值及收款计划（2026）'!$A:$A&amp;'[5]产值及收款计划（2026）'!$B:$B,'[5]产值及收款计划（2026）'!R:R)</f>
        <v>0</v>
      </c>
      <c r="S495" s="256" cm="1">
        <f t="array" aca="1" ref="S495" ca="1">_xlfn.XLOOKUP($A495&amp;$B495,'[5]产值及收款计划（2026）'!$A:$A&amp;'[5]产值及收款计划（2026）'!$B:$B,'[5]产值及收款计划（2026）'!S:S)</f>
        <v>0</v>
      </c>
      <c r="T495" s="256" cm="1">
        <f t="array" aca="1" ref="T495" ca="1">_xlfn.XLOOKUP($A495&amp;$B495,'[5]产值及收款计划（2026）'!$A:$A&amp;'[5]产值及收款计划（2026）'!$B:$B,'[5]产值及收款计划（2026）'!T:T)</f>
        <v>566.22239999999999</v>
      </c>
      <c r="U495" s="256" cm="1">
        <f t="array" aca="1" ref="U495" ca="1">_xlfn.XLOOKUP($A495&amp;$B495,'[5]产值及收款计划（2026）'!$A:$A&amp;'[5]产值及收款计划（2026）'!$B:$B,'[5]产值及收款计划（2026）'!U:U)</f>
        <v>0</v>
      </c>
      <c r="V495" s="256" cm="1">
        <f t="array" aca="1" ref="V495" ca="1">_xlfn.XLOOKUP($A495&amp;$B495,'[5]产值及收款计划（2026）'!$A:$A&amp;'[5]产值及收款计划（2026）'!$B:$B,'[5]产值及收款计划（2026）'!V:V)</f>
        <v>111</v>
      </c>
      <c r="W495" s="256" cm="1">
        <f t="array" aca="1" ref="W495" ca="1">_xlfn.XLOOKUP($A495&amp;$B495,'[5]产值及收款计划（2026）'!$A:$A&amp;'[5]产值及收款计划（2026）'!$B:$B,'[5]产值及收款计划（2026）'!W:W)</f>
        <v>0</v>
      </c>
      <c r="X495" s="256" cm="1">
        <f t="array" aca="1" ref="X495" ca="1">_xlfn.XLOOKUP($A495&amp;$B495,'[5]产值及收款计划（2026）'!$A:$A&amp;'[5]产值及收款计划（2026）'!$B:$B,'[5]产值及收款计划（2026）'!X:X)</f>
        <v>0</v>
      </c>
      <c r="Y495" s="256" cm="1">
        <f t="array" aca="1" ref="Y495" ca="1">_xlfn.XLOOKUP($A495&amp;$B495,'[5]产值及收款计划（2026）'!$A:$A&amp;'[5]产值及收款计划（2026）'!$B:$B,'[5]产值及收款计划（2026）'!Y:Y)</f>
        <v>0</v>
      </c>
      <c r="Z495" s="256" cm="1">
        <f t="array" aca="1" ref="Z495" ca="1">_xlfn.XLOOKUP($A495&amp;$B495,'[5]产值及收款计划（2026）'!$A:$A&amp;'[5]产值及收款计划（2026）'!$B:$B,'[5]产值及收款计划（2026）'!Z:Z)</f>
        <v>0</v>
      </c>
      <c r="AA495" s="256" cm="1">
        <f t="array" aca="1" ref="AA495" ca="1">_xlfn.XLOOKUP($A495&amp;$B495,'[5]产值及收款计划（2026）'!$A:$A&amp;'[5]产值及收款计划（2026）'!$B:$B,'[5]产值及收款计划（2026）'!AA:AA)</f>
        <v>0</v>
      </c>
      <c r="AB495" s="256" cm="1">
        <f t="array" aca="1" ref="AB495" ca="1">_xlfn.XLOOKUP($A495&amp;$B495,'[5]产值及收款计划（2026）'!$A:$A&amp;'[5]产值及收款计划（2026）'!$B:$B,'[5]产值及收款计划（2026）'!AB:AB)</f>
        <v>0</v>
      </c>
      <c r="AC495" s="256" cm="1">
        <f t="array" aca="1" ref="AC495" ca="1">_xlfn.XLOOKUP($A495&amp;$B495,'[5]产值及收款计划（2026）'!$A:$A&amp;'[5]产值及收款计划（2026）'!$B:$B,'[5]产值及收款计划（2026）'!AC:AC)</f>
        <v>0</v>
      </c>
      <c r="AD495" s="256" cm="1">
        <f t="array" aca="1" ref="AD495" ca="1">_xlfn.XLOOKUP($A495&amp;$B495,'[5]产值及收款计划（2026）'!$A:$A&amp;'[5]产值及收款计划（2026）'!$B:$B,'[5]产值及收款计划（2026）'!AD:AD)</f>
        <v>0</v>
      </c>
      <c r="AE495" s="256" cm="1">
        <f t="array" aca="1" ref="AE495" ca="1">_xlfn.XLOOKUP($A495&amp;$B495,'[5]产值及收款计划（2026）'!$A:$A&amp;'[5]产值及收款计划（2026）'!$B:$B,'[5]产值及收款计划（2026）'!AE:AE)</f>
        <v>0</v>
      </c>
      <c r="AF495" s="256" cm="1">
        <f t="array" aca="1" ref="AF495" ca="1">_xlfn.XLOOKUP($A495&amp;$B495,'[5]产值及收款计划（2026）'!$A:$A&amp;'[5]产值及收款计划（2026）'!$B:$B,'[5]产值及收款计划（2026）'!AF:AF)</f>
        <v>0</v>
      </c>
      <c r="AG495" s="256" cm="1">
        <f t="array" aca="1" ref="AG495" ca="1">_xlfn.XLOOKUP($A495&amp;$B495,'[5]产值及收款计划（2026）'!$A:$A&amp;'[5]产值及收款计划（2026）'!$B:$B,'[5]产值及收款计划（2026）'!AG:AG)</f>
        <v>0</v>
      </c>
      <c r="AH495" s="256" cm="1">
        <f t="array" aca="1" ref="AH495" ca="1">_xlfn.XLOOKUP($A495&amp;$B495,'[5]产值及收款计划（2026）'!$A:$A&amp;'[5]产值及收款计划（2026）'!$B:$B,'[5]产值及收款计划（2026）'!AH:AH)</f>
        <v>0</v>
      </c>
      <c r="AI495" s="256" cm="1">
        <f t="array" aca="1" ref="AI495" ca="1">_xlfn.XLOOKUP($A495&amp;$B495,'[5]产值及收款计划（2026）'!$A:$A&amp;'[5]产值及收款计划（2026）'!$B:$B,'[5]产值及收款计划（2026）'!AI:AI)</f>
        <v>0</v>
      </c>
      <c r="AJ495" s="256" cm="1">
        <f t="array" aca="1" ref="AJ495" ca="1">_xlfn.XLOOKUP($A495&amp;$B495,'[5]产值及收款计划（2026）'!$A:$A&amp;'[5]产值及收款计划（2026）'!$B:$B,'[5]产值及收款计划（2026）'!AJ:AJ)</f>
        <v>0</v>
      </c>
      <c r="AK495" s="256" cm="1">
        <f t="array" aca="1" ref="AK495" ca="1">_xlfn.XLOOKUP($A495&amp;$B495,'[5]产值及收款计划（2026）'!$A:$A&amp;'[5]产值及收款计划（2026）'!$B:$B,'[5]产值及收款计划（2026）'!AK:AK)</f>
        <v>0</v>
      </c>
      <c r="AL495" s="256" cm="1">
        <f t="array" aca="1" ref="AL495" ca="1">_xlfn.XLOOKUP($A495&amp;$B495,'[5]产值及收款计划（2026）'!$A:$A&amp;'[5]产值及收款计划（2026）'!$B:$B,'[5]产值及收款计划（2026）'!AL:AL)</f>
        <v>0</v>
      </c>
      <c r="AM495" s="263" t="e" cm="1">
        <f t="array" aca="1" ref="AM495" ca="1">_xlfn.LET(_xlpm.勾选月份状态数组,TRANSPOSE('PPT(12-15页）-TOP10'!$A$3:$A$14),_xlpm.选择数据区,IF('PPT(12-15页）-TOP10'!$E$3="收款",$BA495:$BL495,$AA495:$AL495),SUM(_xlfn._xlws.FILTER(_xlpm.选择数据区,_xlpm.勾选月份状态数组,"")))</f>
        <v>#NAME?</v>
      </c>
      <c r="AN495" s="256" t="e" cm="1">
        <f t="array" aca="1" ref="AN495" ca="1">_xlfn.LET(_xlpm.勾选月份状态数组,TRANSPOSE('PPT(12-15页）-TOP10'!$A$3:$A$14),_xlpm.选择数据区,IF('PPT(12-15页）-TOP10'!$E$3="收款",$DA495:$DL495,$CA495:$CL495),SUM(_xlfn._xlws.FILTER(_xlpm.选择数据区,_xlpm.勾选月份状态数组,"")))</f>
        <v>#NAME?</v>
      </c>
      <c r="AO495" s="256">
        <f ca="1">SUM(CA495:CC495)+SUM(AD495:AL495)</f>
        <v>0</v>
      </c>
      <c r="AP495" s="256"/>
      <c r="AQ495" s="256"/>
      <c r="AR495" s="256"/>
      <c r="AS495" s="256" cm="1">
        <f t="array" aca="1" ref="AS495" ca="1">_xlfn.XLOOKUP($A495&amp;$B495,'[5]产值及收款计划（2026）'!$A:$A&amp;'[5]产值及收款计划（2026）'!$B:$B,'[5]产值及收款计划（2026）'!AS:AS)</f>
        <v>0</v>
      </c>
      <c r="AT495" s="256" cm="1">
        <f t="array" aca="1" ref="AT495" ca="1">_xlfn.XLOOKUP($A495&amp;$B495,'[5]产值及收款计划（2026）'!$A:$A&amp;'[5]产值及收款计划（2026）'!$B:$B,'[5]产值及收款计划（2026）'!AT:AT)</f>
        <v>0</v>
      </c>
      <c r="AU495" s="256" cm="1">
        <f t="array" aca="1" ref="AU495" ca="1">_xlfn.XLOOKUP($A495&amp;$B495,'[5]产值及收款计划（2026）'!$A:$A&amp;'[5]产值及收款计划（2026）'!$B:$B,'[5]产值及收款计划（2026）'!AU:AU)</f>
        <v>0</v>
      </c>
      <c r="AV495" s="256" cm="1">
        <f t="array" aca="1" ref="AV495" ca="1">_xlfn.XLOOKUP($A495&amp;$B495,'[5]产值及收款计划（2026）'!$A:$A&amp;'[5]产值及收款计划（2026）'!$B:$B,'[5]产值及收款计划（2026）'!AV:AV)</f>
        <v>0</v>
      </c>
      <c r="AW495" s="256" cm="1">
        <f t="array" aca="1" ref="AW495" ca="1">_xlfn.XLOOKUP($A495&amp;$B495,'[5]产值及收款计划（2026）'!$A:$A&amp;'[5]产值及收款计划（2026）'!$B:$B,'[5]产值及收款计划（2026）'!AW:AW)</f>
        <v>0</v>
      </c>
      <c r="AX495" s="256" cm="1">
        <f t="array" aca="1" ref="AX495" ca="1">_xlfn.XLOOKUP($A495&amp;$B495,'[5]产值及收款计划（2026）'!$A:$A&amp;'[5]产值及收款计划（2026）'!$B:$B,'[5]产值及收款计划（2026）'!AX:AX)</f>
        <v>0</v>
      </c>
      <c r="AY495" s="256" cm="1">
        <f t="array" aca="1" ref="AY495" ca="1">_xlfn.XLOOKUP($A495&amp;$B495,'[5]产值及收款计划（2026）'!$A:$A&amp;'[5]产值及收款计划（2026）'!$B:$B,'[5]产值及收款计划（2026）'!AY:AY)</f>
        <v>677.22239999999999</v>
      </c>
      <c r="AZ495" s="256" cm="1">
        <f t="array" aca="1" ref="AZ495" ca="1">_xlfn.XLOOKUP($A495&amp;$B495,'[5]产值及收款计划（2026）'!$A:$A&amp;'[5]产值及收款计划（2026）'!$B:$B,'[5]产值及收款计划（2026）'!AZ:AZ)</f>
        <v>566.22239999999999</v>
      </c>
      <c r="BA495" s="256" cm="1">
        <f t="array" aca="1" ref="BA495" ca="1">_xlfn.XLOOKUP($A495&amp;$B495,'[5]产值及收款计划（2026）'!$A:$A&amp;'[5]产值及收款计划（2026）'!$B:$B,'[5]产值及收款计划（2026）'!BA:BA)</f>
        <v>0</v>
      </c>
      <c r="BB495" s="256" cm="1">
        <f t="array" aca="1" ref="BB495" ca="1">_xlfn.XLOOKUP($A495&amp;$B495,'[5]产值及收款计划（2026）'!$A:$A&amp;'[5]产值及收款计划（2026）'!$B:$B,'[5]产值及收款计划（2026）'!BB:BB)</f>
        <v>0</v>
      </c>
      <c r="BC495" s="256" cm="1">
        <f t="array" aca="1" ref="BC495" ca="1">_xlfn.XLOOKUP($A495&amp;$B495,'[5]产值及收款计划（2026）'!$A:$A&amp;'[5]产值及收款计划（2026）'!$B:$B,'[5]产值及收款计划（2026）'!BC:BC)</f>
        <v>0</v>
      </c>
      <c r="BD495" s="256" cm="1">
        <f t="array" aca="1" ref="BD495" ca="1">_xlfn.XLOOKUP($A495&amp;$B495,'[5]产值及收款计划（2026）'!$A:$A&amp;'[5]产值及收款计划（2026）'!$B:$B,'[5]产值及收款计划（2026）'!BD:BD)</f>
        <v>0</v>
      </c>
      <c r="BE495" s="256" cm="1">
        <f t="array" aca="1" ref="BE495" ca="1">_xlfn.XLOOKUP($A495&amp;$B495,'[5]产值及收款计划（2026）'!$A:$A&amp;'[5]产值及收款计划（2026）'!$B:$B,'[5]产值及收款计划（2026）'!BE:BE)</f>
        <v>0</v>
      </c>
      <c r="BF495" s="256" cm="1">
        <f t="array" aca="1" ref="BF495" ca="1">_xlfn.XLOOKUP($A495&amp;$B495,'[5]产值及收款计划（2026）'!$A:$A&amp;'[5]产值及收款计划（2026）'!$B:$B,'[5]产值及收款计划（2026）'!BF:BF)</f>
        <v>350</v>
      </c>
      <c r="BG495" s="256" cm="1">
        <f t="array" aca="1" ref="BG495" ca="1">_xlfn.XLOOKUP($A495&amp;$B495,'[5]产值及收款计划（2026）'!$A:$A&amp;'[5]产值及收款计划（2026）'!$B:$B,'[5]产值及收款计划（2026）'!BG:BG)</f>
        <v>0</v>
      </c>
      <c r="BH495" s="256" cm="1">
        <f t="array" aca="1" ref="BH495" ca="1">_xlfn.XLOOKUP($A495&amp;$B495,'[5]产值及收款计划（2026）'!$A:$A&amp;'[5]产值及收款计划（2026）'!$B:$B,'[5]产值及收款计划（2026）'!BH:BH)</f>
        <v>0</v>
      </c>
      <c r="BI495" s="256" cm="1">
        <f t="array" aca="1" ref="BI495" ca="1">_xlfn.XLOOKUP($A495&amp;$B495,'[5]产值及收款计划（2026）'!$A:$A&amp;'[5]产值及收款计划（2026）'!$B:$B,'[5]产值及收款计划（2026）'!BI:BI)</f>
        <v>0</v>
      </c>
      <c r="BJ495" s="256" cm="1">
        <f t="array" aca="1" ref="BJ495" ca="1">_xlfn.XLOOKUP($A495&amp;$B495,'[5]产值及收款计划（2026）'!$A:$A&amp;'[5]产值及收款计划（2026）'!$B:$B,'[5]产值及收款计划（2026）'!BJ:BJ)</f>
        <v>0</v>
      </c>
      <c r="BK495" s="256" cm="1">
        <f t="array" aca="1" ref="BK495" ca="1">_xlfn.XLOOKUP($A495&amp;$B495,'[5]产值及收款计划（2026）'!$A:$A&amp;'[5]产值及收款计划（2026）'!$B:$B,'[5]产值及收款计划（2026）'!BK:BK)</f>
        <v>0</v>
      </c>
      <c r="BL495" s="256" cm="1">
        <f t="array" aca="1" ref="BL495" ca="1">_xlfn.XLOOKUP($A495&amp;$B495,'[5]产值及收款计划（2026）'!$A:$A&amp;'[5]产值及收款计划（2026）'!$B:$B,'[5]产值及收款计划（2026）'!BL:BL)</f>
        <v>0</v>
      </c>
      <c r="BM495" s="256"/>
      <c r="BN495" s="256"/>
      <c r="BO495" s="256"/>
      <c r="BP495" s="256"/>
      <c r="BQ495" s="255" t="str" cm="1">
        <f t="array" aca="1" ref="BQ495" ca="1">_xlfn.XLOOKUP($A495&amp;$B495,'[5]产值及收款计划（2026）'!$A:$A&amp;'[5]产值及收款计划（2026）'!$B:$B,'[5]产值及收款计划（2026）'!BQ:BQ)</f>
        <v>四川旷谷信息工程有限公司</v>
      </c>
      <c r="BR495" s="256" cm="1">
        <f t="array" aca="1" ref="BR495" ca="1">_xlfn.XLOOKUP($A495&amp;$B495,'[5]产值及收款计划（2026）'!$A:$A&amp;'[5]产值及收款计划（2026）'!$B:$B,'[5]产值及收款计划（2026）'!BR:BR)</f>
        <v>0</v>
      </c>
      <c r="CA495" s="256" cm="1">
        <f t="array" aca="1" ref="CA495" ca="1">_xlfn.XLOOKUP($A495&amp;$B495,'[5]产值及收款计划（2026）'!$A:$A&amp;'[5]产值及收款计划（2026）'!$B:$B,'[5]产值及收款计划（2026）'!CA:CA)</f>
        <v>0</v>
      </c>
      <c r="CB495" s="256" cm="1">
        <f t="array" aca="1" ref="CB495" ca="1">_xlfn.XLOOKUP($A495&amp;$B495,'[5]产值及收款计划（2026）'!$A:$A&amp;'[5]产值及收款计划（2026）'!$B:$B,'[5]产值及收款计划（2026）'!CB:CB)</f>
        <v>0</v>
      </c>
      <c r="CC495" s="256" cm="1">
        <f t="array" aca="1" ref="CC495" ca="1">_xlfn.XLOOKUP($A495&amp;$B495,'[5]产值及收款计划（2026）'!$A:$A&amp;'[5]产值及收款计划（2026）'!$B:$B,'[5]产值及收款计划（2026）'!CC:CC)</f>
        <v>0</v>
      </c>
      <c r="CD495" s="256" cm="1">
        <f t="array" aca="1" ref="CD495" ca="1">_xlfn.XLOOKUP($A495&amp;$B495,'[5]产值及收款计划（2026）'!$A:$A&amp;'[5]产值及收款计划（2026）'!$B:$B,'[5]产值及收款计划（2026）'!CD:CD)</f>
        <v>0</v>
      </c>
      <c r="CE495" s="256" cm="1">
        <f t="array" aca="1" ref="CE495" ca="1">_xlfn.XLOOKUP($A495&amp;$B495,'[5]产值及收款计划（2026）'!$A:$A&amp;'[5]产值及收款计划（2026）'!$B:$B,'[5]产值及收款计划（2026）'!CE:CE)</f>
        <v>0</v>
      </c>
      <c r="CF495" s="256" cm="1">
        <f t="array" aca="1" ref="CF495" ca="1">_xlfn.XLOOKUP($A495&amp;$B495,'[5]产值及收款计划（2026）'!$A:$A&amp;'[5]产值及收款计划（2026）'!$B:$B,'[5]产值及收款计划（2026）'!CF:CF)</f>
        <v>0</v>
      </c>
      <c r="CG495" s="256" cm="1">
        <f t="array" aca="1" ref="CG495" ca="1">_xlfn.XLOOKUP($A495&amp;$B495,'[5]产值及收款计划（2026）'!$A:$A&amp;'[5]产值及收款计划（2026）'!$B:$B,'[5]产值及收款计划（2026）'!CG:CG)</f>
        <v>0</v>
      </c>
      <c r="CH495" s="256" cm="1">
        <f t="array" aca="1" ref="CH495" ca="1">_xlfn.XLOOKUP($A495&amp;$B495,'[5]产值及收款计划（2026）'!$A:$A&amp;'[5]产值及收款计划（2026）'!$B:$B,'[5]产值及收款计划（2026）'!CH:CH)</f>
        <v>0</v>
      </c>
      <c r="CI495" s="256" cm="1">
        <f t="array" aca="1" ref="CI495" ca="1">_xlfn.XLOOKUP($A495&amp;$B495,'[5]产值及收款计划（2026）'!$A:$A&amp;'[5]产值及收款计划（2026）'!$B:$B,'[5]产值及收款计划（2026）'!CI:CI)</f>
        <v>0</v>
      </c>
      <c r="CJ495" s="256" cm="1">
        <f t="array" aca="1" ref="CJ495" ca="1">_xlfn.XLOOKUP($A495&amp;$B495,'[5]产值及收款计划（2026）'!$A:$A&amp;'[5]产值及收款计划（2026）'!$B:$B,'[5]产值及收款计划（2026）'!CJ:CJ)</f>
        <v>0</v>
      </c>
      <c r="CK495" s="256" cm="1">
        <f t="array" aca="1" ref="CK495" ca="1">_xlfn.XLOOKUP($A495&amp;$B495,'[5]产值及收款计划（2026）'!$A:$A&amp;'[5]产值及收款计划（2026）'!$B:$B,'[5]产值及收款计划（2026）'!CK:CK)</f>
        <v>0</v>
      </c>
      <c r="CL495" s="256" cm="1">
        <f t="array" aca="1" ref="CL495" ca="1">_xlfn.XLOOKUP($A495&amp;$B495,'[5]产值及收款计划（2026）'!$A:$A&amp;'[5]产值及收款计划（2026）'!$B:$B,'[5]产值及收款计划（2026）'!CL:CL)</f>
        <v>0</v>
      </c>
      <c r="DA495" s="256" cm="1">
        <f t="array" aca="1" ref="DA495" ca="1">_xlfn.XLOOKUP($A495&amp;$B495,'[5]产值及收款计划（2026）'!$A:$A&amp;'[5]产值及收款计划（2026）'!$B:$B,'[5]产值及收款计划（2026）'!DA:DA)</f>
        <v>0</v>
      </c>
      <c r="DB495" s="256" cm="1">
        <f t="array" aca="1" ref="DB495" ca="1">_xlfn.XLOOKUP($A495&amp;$B495,'[5]产值及收款计划（2026）'!$A:$A&amp;'[5]产值及收款计划（2026）'!$B:$B,'[5]产值及收款计划（2026）'!DB:DB)</f>
        <v>0</v>
      </c>
      <c r="DC495" s="256" cm="1">
        <f t="array" aca="1" ref="DC495" ca="1">_xlfn.XLOOKUP($A495&amp;$B495,'[5]产值及收款计划（2026）'!$A:$A&amp;'[5]产值及收款计划（2026）'!$B:$B,'[5]产值及收款计划（2026）'!DC:DC)</f>
        <v>0</v>
      </c>
      <c r="DD495" s="256" cm="1">
        <f t="array" aca="1" ref="DD495" ca="1">_xlfn.XLOOKUP($A495&amp;$B495,'[5]产值及收款计划（2026）'!$A:$A&amp;'[5]产值及收款计划（2026）'!$B:$B,'[5]产值及收款计划（2026）'!DD:DD)</f>
        <v>0</v>
      </c>
      <c r="DE495" s="256" cm="1">
        <f t="array" aca="1" ref="DE495" ca="1">_xlfn.XLOOKUP($A495&amp;$B495,'[5]产值及收款计划（2026）'!$A:$A&amp;'[5]产值及收款计划（2026）'!$B:$B,'[5]产值及收款计划（2026）'!DE:DE)</f>
        <v>0</v>
      </c>
      <c r="DF495" s="256" cm="1">
        <f t="array" aca="1" ref="DF495" ca="1">_xlfn.XLOOKUP($A495&amp;$B495,'[5]产值及收款计划（2026）'!$A:$A&amp;'[5]产值及收款计划（2026）'!$B:$B,'[5]产值及收款计划（2026）'!DF:DF)</f>
        <v>0</v>
      </c>
      <c r="DG495" s="256" cm="1">
        <f t="array" aca="1" ref="DG495" ca="1">_xlfn.XLOOKUP($A495&amp;$B495,'[5]产值及收款计划（2026）'!$A:$A&amp;'[5]产值及收款计划（2026）'!$B:$B,'[5]产值及收款计划（2026）'!DG:DG)</f>
        <v>0</v>
      </c>
      <c r="DH495" s="256" cm="1">
        <f t="array" aca="1" ref="DH495" ca="1">_xlfn.XLOOKUP($A495&amp;$B495,'[5]产值及收款计划（2026）'!$A:$A&amp;'[5]产值及收款计划（2026）'!$B:$B,'[5]产值及收款计划（2026）'!DH:DH)</f>
        <v>0</v>
      </c>
      <c r="DI495" s="256" cm="1">
        <f t="array" aca="1" ref="DI495" ca="1">_xlfn.XLOOKUP($A495&amp;$B495,'[5]产值及收款计划（2026）'!$A:$A&amp;'[5]产值及收款计划（2026）'!$B:$B,'[5]产值及收款计划（2026）'!DI:DI)</f>
        <v>0</v>
      </c>
      <c r="DJ495" s="256" cm="1">
        <f t="array" aca="1" ref="DJ495" ca="1">_xlfn.XLOOKUP($A495&amp;$B495,'[5]产值及收款计划（2026）'!$A:$A&amp;'[5]产值及收款计划（2026）'!$B:$B,'[5]产值及收款计划（2026）'!DJ:DJ)</f>
        <v>0</v>
      </c>
      <c r="DK495" s="256" cm="1">
        <f t="array" aca="1" ref="DK495" ca="1">_xlfn.XLOOKUP($A495&amp;$B495,'[5]产值及收款计划（2026）'!$A:$A&amp;'[5]产值及收款计划（2026）'!$B:$B,'[5]产值及收款计划（2026）'!DK:DK)</f>
        <v>0</v>
      </c>
      <c r="DL495" s="256" cm="1">
        <f t="array" aca="1" ref="DL495" ca="1">_xlfn.XLOOKUP($A495&amp;$B495,'[5]产值及收款计划（2026）'!$A:$A&amp;'[5]产值及收款计划（2026）'!$B:$B,'[5]产值及收款计划（2026）'!DL:DL)</f>
        <v>0</v>
      </c>
      <c r="DM495" s="264"/>
      <c r="DN495" s="250"/>
    </row>
    <row r="496" spans="1:118" ht="20.25" x14ac:dyDescent="0.15">
      <c r="A496" s="254">
        <f t="shared" ca="1" si="25"/>
        <v>75</v>
      </c>
      <c r="B496" s="254" t="s">
        <v>29</v>
      </c>
      <c r="C496" s="255" t="str" cm="1">
        <f t="array" aca="1" ref="C496" ca="1">_xlfn.XLOOKUP($A496&amp;$B496,'[5]产值及收款计划（2026）'!$A:$A&amp;'[5]产值及收款计划（2026）'!$B:$B,'[5]产值及收款计划（2026）'!C:C)</f>
        <v>SZJT2025100001</v>
      </c>
      <c r="D496" s="256" t="str" cm="1">
        <f t="array" aca="1" ref="D496" ca="1">_xlfn.XLOOKUP($A496&amp;$B496,'[5]产值及收款计划（2026）'!$A:$A&amp;'[5]产值及收款计划（2026）'!$B:$B,'[5]产值及收款计划（2026）'!D:D)</f>
        <v>JH项目-隧道管理平台合同</v>
      </c>
      <c r="E496" s="256" cm="1">
        <f t="array" aca="1" ref="E496" ca="1">_xlfn.XLOOKUP($A496&amp;$B496,'[5]产值及收款计划（2026）'!$A:$A&amp;'[5]产值及收款计划（2026）'!$B:$B,'[5]产值及收款计划（2026）'!E:E)</f>
        <v>108.86499999999999</v>
      </c>
      <c r="F496" s="256" cm="1">
        <f t="array" aca="1" ref="F496" ca="1">_xlfn.XLOOKUP($A496&amp;$B496,'[5]产值及收款计划（2026）'!$A:$A&amp;'[5]产值及收款计划（2026）'!$B:$B,'[5]产值及收款计划（2026）'!F:F)</f>
        <v>108.86499999999999</v>
      </c>
      <c r="G496" s="256" cm="1">
        <f t="array" aca="1" ref="G496" ca="1">_xlfn.XLOOKUP($A496&amp;$B496,'[5]产值及收款计划（2026）'!$A:$A&amp;'[5]产值及收款计划（2026）'!$B:$B,'[5]产值及收款计划（2026）'!G:G)</f>
        <v>108.86499999999999</v>
      </c>
      <c r="H496" s="256" cm="1">
        <f t="array" aca="1" ref="H496" ca="1">_xlfn.XLOOKUP($A496&amp;$B496,'[5]产值及收款计划（2026）'!$A:$A&amp;'[5]产值及收款计划（2026）'!$B:$B,'[5]产值及收款计划（2026）'!H:H)</f>
        <v>103.86499999999999</v>
      </c>
      <c r="I496" s="257" cm="1">
        <f t="array" aca="1" ref="I496" ca="1">_xlfn.XLOOKUP($A496&amp;$B496,'[5]产值及收款计划（2026）'!$A:$A&amp;'[5]产值及收款计划（2026）'!$B:$B,'[5]产值及收款计划（2026）'!I:I)</f>
        <v>0.95407155651495001</v>
      </c>
      <c r="J496" s="256" cm="1">
        <f t="array" aca="1" ref="J496" ca="1">_xlfn.XLOOKUP($A496&amp;$B496,'[5]产值及收款计划（2026）'!$A:$A&amp;'[5]产值及收款计划（2026）'!$B:$B,'[5]产值及收款计划（2026）'!J:J)</f>
        <v>0.13</v>
      </c>
      <c r="K496" s="256" cm="1">
        <f t="array" aca="1" ref="K496" ca="1">_xlfn.XLOOKUP($A496&amp;$B496,'[5]产值及收款计划（2026）'!$A:$A&amp;'[5]产值及收款计划（2026）'!$B:$B,'[5]产值及收款计划（2026）'!K:K)</f>
        <v>0</v>
      </c>
      <c r="L496" s="256" cm="1">
        <f t="array" aca="1" ref="L496" ca="1">_xlfn.XLOOKUP($A496&amp;$B496,'[5]产值及收款计划（2026）'!$A:$A&amp;'[5]产值及收款计划（2026）'!$B:$B,'[5]产值及收款计划（2026）'!L:L)</f>
        <v>0</v>
      </c>
      <c r="M496" s="256" t="str" cm="1">
        <f t="array" aca="1" ref="M496" ca="1">_xlfn.XLOOKUP($A496&amp;$B496,'[5]产值及收款计划（2026）'!$A:$A&amp;'[5]产值及收款计划（2026）'!$B:$B,'[5]产值及收款计划（2026）'!M:M)</f>
        <v>主导</v>
      </c>
      <c r="N496" s="256" t="str" cm="1">
        <f t="array" aca="1" ref="N496" ca="1">_xlfn.XLOOKUP($A496&amp;$B496,'[5]产值及收款计划（2026）'!$A:$A&amp;'[5]产值及收款计划（2026）'!$B:$B,'[5]产值及收款计划（2026）'!N:N)</f>
        <v>明艳丽团队</v>
      </c>
      <c r="O496" s="256" t="str" cm="1">
        <f t="array" aca="1" ref="O496" ca="1">_xlfn.XLOOKUP($A496&amp;$B496,'[5]产值及收款计划（2026）'!$A:$A&amp;'[5]产值及收款计划（2026）'!$B:$B,'[5]产值及收款计划（2026）'!O:O)</f>
        <v>杜江</v>
      </c>
      <c r="P496" s="255" t="str" cm="1">
        <f t="array" aca="1" ref="P496" ca="1">_xlfn.XLOOKUP($A496&amp;$B496,'[5]产值及收款计划（2026）'!$A:$A&amp;'[5]产值及收款计划（2026）'!$B:$B,'[5]产值及收款计划（2026）'!P:P)</f>
        <v>在建</v>
      </c>
      <c r="Q496" s="256" cm="1">
        <f t="array" aca="1" ref="Q496" ca="1">_xlfn.XLOOKUP($A496&amp;$B496,'[5]产值及收款计划（2026）'!$A:$A&amp;'[5]产值及收款计划（2026）'!$B:$B,'[5]产值及收款计划（2026）'!Q:Q)</f>
        <v>0</v>
      </c>
      <c r="R496" s="256" cm="1">
        <f t="array" aca="1" ref="R496" ca="1">_xlfn.XLOOKUP($A496&amp;$B496,'[5]产值及收款计划（2026）'!$A:$A&amp;'[5]产值及收款计划（2026）'!$B:$B,'[5]产值及收款计划（2026）'!R:R)</f>
        <v>0</v>
      </c>
      <c r="S496" s="256" cm="1">
        <f t="array" aca="1" ref="S496" ca="1">_xlfn.XLOOKUP($A496&amp;$B496,'[5]产值及收款计划（2026）'!$A:$A&amp;'[5]产值及收款计划（2026）'!$B:$B,'[5]产值及收款计划（2026）'!S:S)</f>
        <v>0</v>
      </c>
      <c r="T496" s="256" cm="1">
        <f t="array" aca="1" ref="T496" ca="1">_xlfn.XLOOKUP($A496&amp;$B496,'[5]产值及收款计划（2026）'!$A:$A&amp;'[5]产值及收款计划（2026）'!$B:$B,'[5]产值及收款计划（2026）'!T:T)</f>
        <v>54.432499999999997</v>
      </c>
      <c r="U496" s="256" cm="1">
        <f t="array" aca="1" ref="U496" ca="1">_xlfn.XLOOKUP($A496&amp;$B496,'[5]产值及收款计划（2026）'!$A:$A&amp;'[5]产值及收款计划（2026）'!$B:$B,'[5]产值及收款计划（2026）'!U:U)</f>
        <v>0</v>
      </c>
      <c r="V496" s="256" cm="1">
        <f t="array" aca="1" ref="V496" ca="1">_xlfn.XLOOKUP($A496&amp;$B496,'[5]产值及收款计划（2026）'!$A:$A&amp;'[5]产值及收款计划（2026）'!$B:$B,'[5]产值及收款计划（2026）'!V:V)</f>
        <v>54.432499999999997</v>
      </c>
      <c r="W496" s="256" cm="1">
        <f t="array" aca="1" ref="W496" ca="1">_xlfn.XLOOKUP($A496&amp;$B496,'[5]产值及收款计划（2026）'!$A:$A&amp;'[5]产值及收款计划（2026）'!$B:$B,'[5]产值及收款计划（2026）'!W:W)</f>
        <v>0</v>
      </c>
      <c r="X496" s="256" cm="1">
        <f t="array" aca="1" ref="X496" ca="1">_xlfn.XLOOKUP($A496&amp;$B496,'[5]产值及收款计划（2026）'!$A:$A&amp;'[5]产值及收款计划（2026）'!$B:$B,'[5]产值及收款计划（2026）'!X:X)</f>
        <v>0</v>
      </c>
      <c r="Y496" s="256" cm="1">
        <f t="array" aca="1" ref="Y496" ca="1">_xlfn.XLOOKUP($A496&amp;$B496,'[5]产值及收款计划（2026）'!$A:$A&amp;'[5]产值及收款计划（2026）'!$B:$B,'[5]产值及收款计划（2026）'!Y:Y)</f>
        <v>0</v>
      </c>
      <c r="Z496" s="256" cm="1">
        <f t="array" aca="1" ref="Z496" ca="1">_xlfn.XLOOKUP($A496&amp;$B496,'[5]产值及收款计划（2026）'!$A:$A&amp;'[5]产值及收款计划（2026）'!$B:$B,'[5]产值及收款计划（2026）'!Z:Z)</f>
        <v>0</v>
      </c>
      <c r="AA496" s="266" cm="1">
        <f t="array" aca="1" ref="AA496" ca="1">_xlfn.XLOOKUP($A496&amp;$B496,'[5]产值及收款计划（2026）'!$A:$A&amp;'[5]产值及收款计划（2026）'!$B:$B,'[5]产值及收款计划（2026）'!AA:AA)</f>
        <v>0</v>
      </c>
      <c r="AB496" s="266" cm="1">
        <f t="array" aca="1" ref="AB496" ca="1">_xlfn.XLOOKUP($A496&amp;$B496,'[5]产值及收款计划（2026）'!$A:$A&amp;'[5]产值及收款计划（2026）'!$B:$B,'[5]产值及收款计划（2026）'!AB:AB)</f>
        <v>0</v>
      </c>
      <c r="AC496" s="266" cm="1">
        <f t="array" aca="1" ref="AC496" ca="1">_xlfn.XLOOKUP($A496&amp;$B496,'[5]产值及收款计划（2026）'!$A:$A&amp;'[5]产值及收款计划（2026）'!$B:$B,'[5]产值及收款计划（2026）'!AC:AC)</f>
        <v>0</v>
      </c>
      <c r="AD496" s="256" cm="1">
        <f t="array" aca="1" ref="AD496" ca="1">_xlfn.XLOOKUP($A496&amp;$B496,'[5]产值及收款计划（2026）'!$A:$A&amp;'[5]产值及收款计划（2026）'!$B:$B,'[5]产值及收款计划（2026）'!AD:AD)</f>
        <v>0</v>
      </c>
      <c r="AE496" s="256" cm="1">
        <f t="array" aca="1" ref="AE496" ca="1">_xlfn.XLOOKUP($A496&amp;$B496,'[5]产值及收款计划（2026）'!$A:$A&amp;'[5]产值及收款计划（2026）'!$B:$B,'[5]产值及收款计划（2026）'!AE:AE)</f>
        <v>0</v>
      </c>
      <c r="AF496" s="256" cm="1">
        <f t="array" aca="1" ref="AF496" ca="1">_xlfn.XLOOKUP($A496&amp;$B496,'[5]产值及收款计划（2026）'!$A:$A&amp;'[5]产值及收款计划（2026）'!$B:$B,'[5]产值及收款计划（2026）'!AF:AF)</f>
        <v>0</v>
      </c>
      <c r="AG496" s="256" cm="1">
        <f t="array" aca="1" ref="AG496" ca="1">_xlfn.XLOOKUP($A496&amp;$B496,'[5]产值及收款计划（2026）'!$A:$A&amp;'[5]产值及收款计划（2026）'!$B:$B,'[5]产值及收款计划（2026）'!AG:AG)</f>
        <v>0</v>
      </c>
      <c r="AH496" s="256" cm="1">
        <f t="array" aca="1" ref="AH496" ca="1">_xlfn.XLOOKUP($A496&amp;$B496,'[5]产值及收款计划（2026）'!$A:$A&amp;'[5]产值及收款计划（2026）'!$B:$B,'[5]产值及收款计划（2026）'!AH:AH)</f>
        <v>54.432499999999997</v>
      </c>
      <c r="AI496" s="256" cm="1">
        <f t="array" aca="1" ref="AI496" ca="1">_xlfn.XLOOKUP($A496&amp;$B496,'[5]产值及收款计划（2026）'!$A:$A&amp;'[5]产值及收款计划（2026）'!$B:$B,'[5]产值及收款计划（2026）'!AI:AI)</f>
        <v>0</v>
      </c>
      <c r="AJ496" s="256" cm="1">
        <f t="array" aca="1" ref="AJ496" ca="1">_xlfn.XLOOKUP($A496&amp;$B496,'[5]产值及收款计划（2026）'!$A:$A&amp;'[5]产值及收款计划（2026）'!$B:$B,'[5]产值及收款计划（2026）'!AJ:AJ)</f>
        <v>0</v>
      </c>
      <c r="AK496" s="256" cm="1">
        <f t="array" aca="1" ref="AK496" ca="1">_xlfn.XLOOKUP($A496&amp;$B496,'[5]产值及收款计划（2026）'!$A:$A&amp;'[5]产值及收款计划（2026）'!$B:$B,'[5]产值及收款计划（2026）'!AK:AK)</f>
        <v>0</v>
      </c>
      <c r="AL496" s="256" cm="1">
        <f t="array" aca="1" ref="AL496" ca="1">_xlfn.XLOOKUP($A496&amp;$B496,'[5]产值及收款计划（2026）'!$A:$A&amp;'[5]产值及收款计划（2026）'!$B:$B,'[5]产值及收款计划（2026）'!AL:AL)</f>
        <v>0</v>
      </c>
      <c r="AM496" s="263" t="e" cm="1">
        <f t="array" aca="1" ref="AM496" ca="1">_xlfn.LET(_xlpm.勾选月份状态数组,TRANSPOSE('PPT(12-15页）-TOP10'!$A$3:$A$14),_xlpm.选择数据区,IF('PPT(12-15页）-TOP10'!$E$3="收款",$BA496:$BL496,$AA496:$AL496),SUM(_xlfn._xlws.FILTER(_xlpm.选择数据区,_xlpm.勾选月份状态数组,"")))</f>
        <v>#NAME?</v>
      </c>
      <c r="AN496" s="256" t="e" cm="1">
        <f t="array" aca="1" ref="AN496" ca="1">_xlfn.LET(_xlpm.勾选月份状态数组,TRANSPOSE('PPT(12-15页）-TOP10'!$A$3:$A$14),_xlpm.选择数据区,IF('PPT(12-15页）-TOP10'!$E$3="收款",$DA496:$DL496,$CA496:$CL496),SUM(_xlfn._xlws.FILTER(_xlpm.选择数据区,_xlpm.勾选月份状态数组,"")))</f>
        <v>#NAME?</v>
      </c>
      <c r="AO496" s="256">
        <f ca="1">SUM(CA496:CC496)+SUM(AD496:AL496)</f>
        <v>54.432499999999997</v>
      </c>
      <c r="AP496" s="256"/>
      <c r="AQ496" s="256"/>
      <c r="AR496" s="256"/>
      <c r="AS496" s="256" cm="1">
        <f t="array" aca="1" ref="AS496" ca="1">_xlfn.XLOOKUP($A496&amp;$B496,'[5]产值及收款计划（2026）'!$A:$A&amp;'[5]产值及收款计划（2026）'!$B:$B,'[5]产值及收款计划（2026）'!AS:AS)</f>
        <v>0</v>
      </c>
      <c r="AT496" s="256" cm="1">
        <f t="array" aca="1" ref="AT496" ca="1">_xlfn.XLOOKUP($A496&amp;$B496,'[5]产值及收款计划（2026）'!$A:$A&amp;'[5]产值及收款计划（2026）'!$B:$B,'[5]产值及收款计划（2026）'!AT:AT)</f>
        <v>0</v>
      </c>
      <c r="AU496" s="256" cm="1">
        <f t="array" aca="1" ref="AU496" ca="1">_xlfn.XLOOKUP($A496&amp;$B496,'[5]产值及收款计划（2026）'!$A:$A&amp;'[5]产值及收款计划（2026）'!$B:$B,'[5]产值及收款计划（2026）'!AU:AU)</f>
        <v>0</v>
      </c>
      <c r="AV496" s="256" cm="1">
        <f t="array" aca="1" ref="AV496" ca="1">_xlfn.XLOOKUP($A496&amp;$B496,'[5]产值及收款计划（2026）'!$A:$A&amp;'[5]产值及收款计划（2026）'!$B:$B,'[5]产值及收款计划（2026）'!AV:AV)</f>
        <v>0</v>
      </c>
      <c r="AW496" s="256" cm="1">
        <f t="array" aca="1" ref="AW496" ca="1">_xlfn.XLOOKUP($A496&amp;$B496,'[5]产值及收款计划（2026）'!$A:$A&amp;'[5]产值及收款计划（2026）'!$B:$B,'[5]产值及收款计划（2026）'!AW:AW)</f>
        <v>0</v>
      </c>
      <c r="AX496" s="256" cm="1">
        <f t="array" aca="1" ref="AX496" ca="1">_xlfn.XLOOKUP($A496&amp;$B496,'[5]产值及收款计划（2026）'!$A:$A&amp;'[5]产值及收款计划（2026）'!$B:$B,'[5]产值及收款计划（2026）'!AX:AX)</f>
        <v>0</v>
      </c>
      <c r="AY496" s="256" cm="1">
        <f t="array" aca="1" ref="AY496" ca="1">_xlfn.XLOOKUP($A496&amp;$B496,'[5]产值及收款计划（2026）'!$A:$A&amp;'[5]产值及收款计划（2026）'!$B:$B,'[5]产值及收款计划（2026）'!AY:AY)</f>
        <v>108.86499999999999</v>
      </c>
      <c r="AZ496" s="256" cm="1">
        <f t="array" aca="1" ref="AZ496" ca="1">_xlfn.XLOOKUP($A496&amp;$B496,'[5]产值及收款计划（2026）'!$A:$A&amp;'[5]产值及收款计划（2026）'!$B:$B,'[5]产值及收款计划（2026）'!AZ:AZ)</f>
        <v>54.432499999999997</v>
      </c>
      <c r="BA496" s="266" cm="1">
        <f t="array" aca="1" ref="BA496" ca="1">_xlfn.XLOOKUP($A496&amp;$B496,'[5]产值及收款计划（2026）'!$A:$A&amp;'[5]产值及收款计划（2026）'!$B:$B,'[5]产值及收款计划（2026）'!BA:BA)</f>
        <v>0</v>
      </c>
      <c r="BB496" s="266" cm="1">
        <f t="array" aca="1" ref="BB496" ca="1">_xlfn.XLOOKUP($A496&amp;$B496,'[5]产值及收款计划（2026）'!$A:$A&amp;'[5]产值及收款计划（2026）'!$B:$B,'[5]产值及收款计划（2026）'!BB:BB)</f>
        <v>0</v>
      </c>
      <c r="BC496" s="266" cm="1">
        <f t="array" aca="1" ref="BC496" ca="1">_xlfn.XLOOKUP($A496&amp;$B496,'[5]产值及收款计划（2026）'!$A:$A&amp;'[5]产值及收款计划（2026）'!$B:$B,'[5]产值及收款计划（2026）'!BC:BC)</f>
        <v>0</v>
      </c>
      <c r="BD496" s="256" cm="1">
        <f t="array" aca="1" ref="BD496" ca="1">_xlfn.XLOOKUP($A496&amp;$B496,'[5]产值及收款计划（2026）'!$A:$A&amp;'[5]产值及收款计划（2026）'!$B:$B,'[5]产值及收款计划（2026）'!BD:BD)</f>
        <v>0</v>
      </c>
      <c r="BE496" s="256" cm="1">
        <f t="array" aca="1" ref="BE496" ca="1">_xlfn.XLOOKUP($A496&amp;$B496,'[5]产值及收款计划（2026）'!$A:$A&amp;'[5]产值及收款计划（2026）'!$B:$B,'[5]产值及收款计划（2026）'!BE:BE)</f>
        <v>0</v>
      </c>
      <c r="BF496" s="256" cm="1">
        <f t="array" aca="1" ref="BF496" ca="1">_xlfn.XLOOKUP($A496&amp;$B496,'[5]产值及收款计划（2026）'!$A:$A&amp;'[5]产值及收款计划（2026）'!$B:$B,'[5]产值及收款计划（2026）'!BF:BF)</f>
        <v>0</v>
      </c>
      <c r="BG496" s="256" cm="1">
        <f t="array" aca="1" ref="BG496" ca="1">_xlfn.XLOOKUP($A496&amp;$B496,'[5]产值及收款计划（2026）'!$A:$A&amp;'[5]产值及收款计划（2026）'!$B:$B,'[5]产值及收款计划（2026）'!BG:BG)</f>
        <v>0</v>
      </c>
      <c r="BH496" s="256" cm="1">
        <f t="array" aca="1" ref="BH496" ca="1">_xlfn.XLOOKUP($A496&amp;$B496,'[5]产值及收款计划（2026）'!$A:$A&amp;'[5]产值及收款计划（2026）'!$B:$B,'[5]产值及收款计划（2026）'!BH:BH)</f>
        <v>0</v>
      </c>
      <c r="BI496" s="256" cm="1">
        <f t="array" aca="1" ref="BI496" ca="1">_xlfn.XLOOKUP($A496&amp;$B496,'[5]产值及收款计划（2026）'!$A:$A&amp;'[5]产值及收款计划（2026）'!$B:$B,'[5]产值及收款计划（2026）'!BI:BI)</f>
        <v>54.432499999999997</v>
      </c>
      <c r="BJ496" s="256" cm="1">
        <f t="array" aca="1" ref="BJ496" ca="1">_xlfn.XLOOKUP($A496&amp;$B496,'[5]产值及收款计划（2026）'!$A:$A&amp;'[5]产值及收款计划（2026）'!$B:$B,'[5]产值及收款计划（2026）'!BJ:BJ)</f>
        <v>0</v>
      </c>
      <c r="BK496" s="256" cm="1">
        <f t="array" aca="1" ref="BK496" ca="1">_xlfn.XLOOKUP($A496&amp;$B496,'[5]产值及收款计划（2026）'!$A:$A&amp;'[5]产值及收款计划（2026）'!$B:$B,'[5]产值及收款计划（2026）'!BK:BK)</f>
        <v>0</v>
      </c>
      <c r="BL496" s="256" cm="1">
        <f t="array" aca="1" ref="BL496" ca="1">_xlfn.XLOOKUP($A496&amp;$B496,'[5]产值及收款计划（2026）'!$A:$A&amp;'[5]产值及收款计划（2026）'!$B:$B,'[5]产值及收款计划（2026）'!BL:BL)</f>
        <v>0</v>
      </c>
      <c r="BM496" s="256"/>
      <c r="BN496" s="256"/>
      <c r="BO496" s="256"/>
      <c r="BP496" s="256"/>
      <c r="BQ496" s="255" t="str" cm="1">
        <f t="array" aca="1" ref="BQ496" ca="1">_xlfn.XLOOKUP($A496&amp;$B496,'[5]产值及收款计划（2026）'!$A:$A&amp;'[5]产值及收款计划（2026）'!$B:$B,'[5]产值及收款计划（2026）'!BQ:BQ)</f>
        <v>中软国际软件（苏州）有限公司</v>
      </c>
      <c r="BR496" s="256" cm="1">
        <f t="array" aca="1" ref="BR496" ca="1">_xlfn.XLOOKUP($A496&amp;$B496,'[5]产值及收款计划（2026）'!$A:$A&amp;'[5]产值及收款计划（2026）'!$B:$B,'[5]产值及收款计划（2026）'!BR:BR)</f>
        <v>0</v>
      </c>
      <c r="CA496" s="256" cm="1">
        <f t="array" aca="1" ref="CA496" ca="1">_xlfn.XLOOKUP($A496&amp;$B496,'[5]产值及收款计划（2026）'!$A:$A&amp;'[5]产值及收款计划（2026）'!$B:$B,'[5]产值及收款计划（2026）'!CA:CA)</f>
        <v>0</v>
      </c>
      <c r="CB496" s="256" cm="1">
        <f t="array" aca="1" ref="CB496" ca="1">_xlfn.XLOOKUP($A496&amp;$B496,'[5]产值及收款计划（2026）'!$A:$A&amp;'[5]产值及收款计划（2026）'!$B:$B,'[5]产值及收款计划（2026）'!CB:CB)</f>
        <v>0</v>
      </c>
      <c r="CC496" s="256" cm="1">
        <f t="array" aca="1" ref="CC496" ca="1">_xlfn.XLOOKUP($A496&amp;$B496,'[5]产值及收款计划（2026）'!$A:$A&amp;'[5]产值及收款计划（2026）'!$B:$B,'[5]产值及收款计划（2026）'!CC:CC)</f>
        <v>0</v>
      </c>
      <c r="CD496" s="256" cm="1">
        <f t="array" aca="1" ref="CD496" ca="1">_xlfn.XLOOKUP($A496&amp;$B496,'[5]产值及收款计划（2026）'!$A:$A&amp;'[5]产值及收款计划（2026）'!$B:$B,'[5]产值及收款计划（2026）'!CD:CD)</f>
        <v>0</v>
      </c>
      <c r="CE496" s="256" cm="1">
        <f t="array" aca="1" ref="CE496" ca="1">_xlfn.XLOOKUP($A496&amp;$B496,'[5]产值及收款计划（2026）'!$A:$A&amp;'[5]产值及收款计划（2026）'!$B:$B,'[5]产值及收款计划（2026）'!CE:CE)</f>
        <v>0</v>
      </c>
      <c r="CF496" s="256" cm="1">
        <f t="array" aca="1" ref="CF496" ca="1">_xlfn.XLOOKUP($A496&amp;$B496,'[5]产值及收款计划（2026）'!$A:$A&amp;'[5]产值及收款计划（2026）'!$B:$B,'[5]产值及收款计划（2026）'!CF:CF)</f>
        <v>0</v>
      </c>
      <c r="CG496" s="256" cm="1">
        <f t="array" aca="1" ref="CG496" ca="1">_xlfn.XLOOKUP($A496&amp;$B496,'[5]产值及收款计划（2026）'!$A:$A&amp;'[5]产值及收款计划（2026）'!$B:$B,'[5]产值及收款计划（2026）'!CG:CG)</f>
        <v>0</v>
      </c>
      <c r="CH496" s="256" cm="1">
        <f t="array" aca="1" ref="CH496" ca="1">_xlfn.XLOOKUP($A496&amp;$B496,'[5]产值及收款计划（2026）'!$A:$A&amp;'[5]产值及收款计划（2026）'!$B:$B,'[5]产值及收款计划（2026）'!CH:CH)</f>
        <v>0</v>
      </c>
      <c r="CI496" s="256" cm="1">
        <f t="array" aca="1" ref="CI496" ca="1">_xlfn.XLOOKUP($A496&amp;$B496,'[5]产值及收款计划（2026）'!$A:$A&amp;'[5]产值及收款计划（2026）'!$B:$B,'[5]产值及收款计划（2026）'!CI:CI)</f>
        <v>0</v>
      </c>
      <c r="CJ496" s="256" cm="1">
        <f t="array" aca="1" ref="CJ496" ca="1">_xlfn.XLOOKUP($A496&amp;$B496,'[5]产值及收款计划（2026）'!$A:$A&amp;'[5]产值及收款计划（2026）'!$B:$B,'[5]产值及收款计划（2026）'!CJ:CJ)</f>
        <v>0</v>
      </c>
      <c r="CK496" s="256" cm="1">
        <f t="array" aca="1" ref="CK496" ca="1">_xlfn.XLOOKUP($A496&amp;$B496,'[5]产值及收款计划（2026）'!$A:$A&amp;'[5]产值及收款计划（2026）'!$B:$B,'[5]产值及收款计划（2026）'!CK:CK)</f>
        <v>0</v>
      </c>
      <c r="CL496" s="256" cm="1">
        <f t="array" aca="1" ref="CL496" ca="1">_xlfn.XLOOKUP($A496&amp;$B496,'[5]产值及收款计划（2026）'!$A:$A&amp;'[5]产值及收款计划（2026）'!$B:$B,'[5]产值及收款计划（2026）'!CL:CL)</f>
        <v>0</v>
      </c>
      <c r="DA496" s="256" cm="1">
        <f t="array" aca="1" ref="DA496" ca="1">_xlfn.XLOOKUP($A496&amp;$B496,'[5]产值及收款计划（2026）'!$A:$A&amp;'[5]产值及收款计划（2026）'!$B:$B,'[5]产值及收款计划（2026）'!DA:DA)</f>
        <v>0</v>
      </c>
      <c r="DB496" s="256" cm="1">
        <f t="array" aca="1" ref="DB496" ca="1">_xlfn.XLOOKUP($A496&amp;$B496,'[5]产值及收款计划（2026）'!$A:$A&amp;'[5]产值及收款计划（2026）'!$B:$B,'[5]产值及收款计划（2026）'!DB:DB)</f>
        <v>0</v>
      </c>
      <c r="DC496" s="256" cm="1">
        <f t="array" aca="1" ref="DC496" ca="1">_xlfn.XLOOKUP($A496&amp;$B496,'[5]产值及收款计划（2026）'!$A:$A&amp;'[5]产值及收款计划（2026）'!$B:$B,'[5]产值及收款计划（2026）'!DC:DC)</f>
        <v>0</v>
      </c>
      <c r="DD496" s="256" cm="1">
        <f t="array" aca="1" ref="DD496" ca="1">_xlfn.XLOOKUP($A496&amp;$B496,'[5]产值及收款计划（2026）'!$A:$A&amp;'[5]产值及收款计划（2026）'!$B:$B,'[5]产值及收款计划（2026）'!DD:DD)</f>
        <v>0</v>
      </c>
      <c r="DE496" s="256" cm="1">
        <f t="array" aca="1" ref="DE496" ca="1">_xlfn.XLOOKUP($A496&amp;$B496,'[5]产值及收款计划（2026）'!$A:$A&amp;'[5]产值及收款计划（2026）'!$B:$B,'[5]产值及收款计划（2026）'!DE:DE)</f>
        <v>0</v>
      </c>
      <c r="DF496" s="256" cm="1">
        <f t="array" aca="1" ref="DF496" ca="1">_xlfn.XLOOKUP($A496&amp;$B496,'[5]产值及收款计划（2026）'!$A:$A&amp;'[5]产值及收款计划（2026）'!$B:$B,'[5]产值及收款计划（2026）'!DF:DF)</f>
        <v>0</v>
      </c>
      <c r="DG496" s="256" cm="1">
        <f t="array" aca="1" ref="DG496" ca="1">_xlfn.XLOOKUP($A496&amp;$B496,'[5]产值及收款计划（2026）'!$A:$A&amp;'[5]产值及收款计划（2026）'!$B:$B,'[5]产值及收款计划（2026）'!DG:DG)</f>
        <v>0</v>
      </c>
      <c r="DH496" s="256" cm="1">
        <f t="array" aca="1" ref="DH496" ca="1">_xlfn.XLOOKUP($A496&amp;$B496,'[5]产值及收款计划（2026）'!$A:$A&amp;'[5]产值及收款计划（2026）'!$B:$B,'[5]产值及收款计划（2026）'!DH:DH)</f>
        <v>0</v>
      </c>
      <c r="DI496" s="256" cm="1">
        <f t="array" aca="1" ref="DI496" ca="1">_xlfn.XLOOKUP($A496&amp;$B496,'[5]产值及收款计划（2026）'!$A:$A&amp;'[5]产值及收款计划（2026）'!$B:$B,'[5]产值及收款计划（2026）'!DI:DI)</f>
        <v>0</v>
      </c>
      <c r="DJ496" s="256" cm="1">
        <f t="array" aca="1" ref="DJ496" ca="1">_xlfn.XLOOKUP($A496&amp;$B496,'[5]产值及收款计划（2026）'!$A:$A&amp;'[5]产值及收款计划（2026）'!$B:$B,'[5]产值及收款计划（2026）'!DJ:DJ)</f>
        <v>0</v>
      </c>
      <c r="DK496" s="256" cm="1">
        <f t="array" aca="1" ref="DK496" ca="1">_xlfn.XLOOKUP($A496&amp;$B496,'[5]产值及收款计划（2026）'!$A:$A&amp;'[5]产值及收款计划（2026）'!$B:$B,'[5]产值及收款计划（2026）'!DK:DK)</f>
        <v>0</v>
      </c>
      <c r="DL496" s="256" cm="1">
        <f t="array" aca="1" ref="DL496" ca="1">_xlfn.XLOOKUP($A496&amp;$B496,'[5]产值及收款计划（2026）'!$A:$A&amp;'[5]产值及收款计划（2026）'!$B:$B,'[5]产值及收款计划（2026）'!DL:DL)</f>
        <v>0</v>
      </c>
      <c r="DM496" s="264"/>
      <c r="DN496" s="250"/>
    </row>
    <row r="497" spans="1:118" ht="20.25" x14ac:dyDescent="0.15">
      <c r="A497" s="254">
        <f t="shared" ca="1" si="25"/>
        <v>76</v>
      </c>
      <c r="B497" s="254" t="s">
        <v>29</v>
      </c>
      <c r="C497" s="255" t="str" cm="1">
        <f t="array" aca="1" ref="C497" ca="1">_xlfn.XLOOKUP($A497&amp;$B497,'[5]产值及收款计划（2026）'!$A:$A&amp;'[5]产值及收款计划（2026）'!$B:$B,'[5]产值及收款计划（2026）'!C:C)</f>
        <v>C0CJGD-FW-T-2025099</v>
      </c>
      <c r="D497" s="255" t="str" cm="1">
        <f t="array" aca="1" ref="D497" ca="1">_xlfn.XLOOKUP($A497&amp;$B497,'[5]产值及收款计划（2026）'!$A:$A&amp;'[5]产值及收款计划（2026）'!$B:$B,'[5]产值及收款计划（2026）'!D:D)</f>
        <v>甬莞-莞佛高速公路常平至虎门段及虎门港支线一期改扩建工程施工第十二标段项目智慧高速建运管养一体化平台项目</v>
      </c>
      <c r="E497" s="256" cm="1">
        <f t="array" aca="1" ref="E497" ca="1">_xlfn.XLOOKUP($A497&amp;$B497,'[5]产值及收款计划（2026）'!$A:$A&amp;'[5]产值及收款计划（2026）'!$B:$B,'[5]产值及收款计划（2026）'!E:E)</f>
        <v>210.16926000000001</v>
      </c>
      <c r="F497" s="256" cm="1">
        <f t="array" aca="1" ref="F497" ca="1">_xlfn.XLOOKUP($A497&amp;$B497,'[5]产值及收款计划（2026）'!$A:$A&amp;'[5]产值及收款计划（2026）'!$B:$B,'[5]产值及收款计划（2026）'!F:F)</f>
        <v>210.16926000000001</v>
      </c>
      <c r="G497" s="256" cm="1">
        <f t="array" aca="1" ref="G497" ca="1">_xlfn.XLOOKUP($A497&amp;$B497,'[5]产值及收款计划（2026）'!$A:$A&amp;'[5]产值及收款计划（2026）'!$B:$B,'[5]产值及收款计划（2026）'!G:G)</f>
        <v>210.16926000000001</v>
      </c>
      <c r="H497" s="256" cm="1">
        <f t="array" aca="1" ref="H497" ca="1">_xlfn.XLOOKUP($A497&amp;$B497,'[5]产值及收款计划（2026）'!$A:$A&amp;'[5]产值及收款计划（2026）'!$B:$B,'[5]产值及收款计划（2026）'!H:H)</f>
        <v>118.79595999999999</v>
      </c>
      <c r="I497" s="257" cm="1">
        <f t="array" aca="1" ref="I497" ca="1">_xlfn.XLOOKUP($A497&amp;$B497,'[5]产值及收款计划（2026）'!$A:$A&amp;'[5]产值及收款计划（2026）'!$B:$B,'[5]产值及收款计划（2026）'!I:I)</f>
        <v>0.56523946461057195</v>
      </c>
      <c r="J497" s="256" cm="1">
        <f t="array" aca="1" ref="J497" ca="1">_xlfn.XLOOKUP($A497&amp;$B497,'[5]产值及收款计划（2026）'!$A:$A&amp;'[5]产值及收款计划（2026）'!$B:$B,'[5]产值及收款计划（2026）'!J:J)</f>
        <v>0.06</v>
      </c>
      <c r="K497" s="256" cm="1">
        <f t="array" aca="1" ref="K497" ca="1">_xlfn.XLOOKUP($A497&amp;$B497,'[5]产值及收款计划（2026）'!$A:$A&amp;'[5]产值及收款计划（2026）'!$B:$B,'[5]产值及收款计划（2026）'!K:K)</f>
        <v>0</v>
      </c>
      <c r="L497" s="256" cm="1">
        <f t="array" aca="1" ref="L497" ca="1">_xlfn.XLOOKUP($A497&amp;$B497,'[5]产值及收款计划（2026）'!$A:$A&amp;'[5]产值及收款计划（2026）'!$B:$B,'[5]产值及收款计划（2026）'!L:L)</f>
        <v>0</v>
      </c>
      <c r="M497" s="256" t="str" cm="1">
        <f t="array" aca="1" ref="M497" ca="1">_xlfn.XLOOKUP($A497&amp;$B497,'[5]产值及收款计划（2026）'!$A:$A&amp;'[5]产值及收款计划（2026）'!$B:$B,'[5]产值及收款计划（2026）'!M:M)</f>
        <v>主导</v>
      </c>
      <c r="N497" s="256" cm="1">
        <f t="array" aca="1" ref="N497" ca="1">_xlfn.XLOOKUP($A497&amp;$B497,'[5]产值及收款计划（2026）'!$A:$A&amp;'[5]产值及收款计划（2026）'!$B:$B,'[5]产值及收款计划（2026）'!N:N)</f>
        <v>0</v>
      </c>
      <c r="O497" s="256" t="str" cm="1">
        <f t="array" aca="1" ref="O497" ca="1">_xlfn.XLOOKUP($A497&amp;$B497,'[5]产值及收款计划（2026）'!$A:$A&amp;'[5]产值及收款计划（2026）'!$B:$B,'[5]产值及收款计划（2026）'!O:O)</f>
        <v>戴愉人</v>
      </c>
      <c r="P497" s="255" t="str" cm="1">
        <f t="array" aca="1" ref="P497" ca="1">_xlfn.XLOOKUP($A497&amp;$B497,'[5]产值及收款计划（2026）'!$A:$A&amp;'[5]产值及收款计划（2026）'!$B:$B,'[5]产值及收款计划（2026）'!P:P)</f>
        <v>在建</v>
      </c>
      <c r="Q497" s="256" cm="1">
        <f t="array" aca="1" ref="Q497" ca="1">_xlfn.XLOOKUP($A497&amp;$B497,'[5]产值及收款计划（2026）'!$A:$A&amp;'[5]产值及收款计划（2026）'!$B:$B,'[5]产值及收款计划（2026）'!Q:Q)</f>
        <v>0</v>
      </c>
      <c r="R497" s="256" cm="1">
        <f t="array" aca="1" ref="R497" ca="1">_xlfn.XLOOKUP($A497&amp;$B497,'[5]产值及收款计划（2026）'!$A:$A&amp;'[5]产值及收款计划（2026）'!$B:$B,'[5]产值及收款计划（2026）'!R:R)</f>
        <v>0</v>
      </c>
      <c r="S497" s="256" cm="1">
        <f t="array" aca="1" ref="S497" ca="1">_xlfn.XLOOKUP($A497&amp;$B497,'[5]产值及收款计划（2026）'!$A:$A&amp;'[5]产值及收款计划（2026）'!$B:$B,'[5]产值及收款计划（2026）'!S:S)</f>
        <v>0</v>
      </c>
      <c r="T497" s="256" cm="1">
        <f t="array" aca="1" ref="T497" ca="1">_xlfn.XLOOKUP($A497&amp;$B497,'[5]产值及收款计划（2026）'!$A:$A&amp;'[5]产值及收款计划（2026）'!$B:$B,'[5]产值及收款计划（2026）'!T:T)</f>
        <v>126.1016</v>
      </c>
      <c r="U497" s="256" cm="1">
        <f t="array" aca="1" ref="U497" ca="1">_xlfn.XLOOKUP($A497&amp;$B497,'[5]产值及收款计划（2026）'!$A:$A&amp;'[5]产值及收款计划（2026）'!$B:$B,'[5]产值及收款计划（2026）'!U:U)</f>
        <v>0</v>
      </c>
      <c r="V497" s="256" cm="1">
        <f t="array" aca="1" ref="V497" ca="1">_xlfn.XLOOKUP($A497&amp;$B497,'[5]产值及收款计划（2026）'!$A:$A&amp;'[5]产值及收款计划（2026）'!$B:$B,'[5]产值及收款计划（2026）'!V:V)</f>
        <v>84.067660000000004</v>
      </c>
      <c r="W497" s="256" cm="1">
        <f t="array" aca="1" ref="W497" ca="1">_xlfn.XLOOKUP($A497&amp;$B497,'[5]产值及收款计划（2026）'!$A:$A&amp;'[5]产值及收款计划（2026）'!$B:$B,'[5]产值及收款计划（2026）'!W:W)</f>
        <v>0</v>
      </c>
      <c r="X497" s="256" cm="1">
        <f t="array" aca="1" ref="X497" ca="1">_xlfn.XLOOKUP($A497&amp;$B497,'[5]产值及收款计划（2026）'!$A:$A&amp;'[5]产值及收款计划（2026）'!$B:$B,'[5]产值及收款计划（2026）'!X:X)</f>
        <v>0</v>
      </c>
      <c r="Y497" s="256" cm="1">
        <f t="array" aca="1" ref="Y497" ca="1">_xlfn.XLOOKUP($A497&amp;$B497,'[5]产值及收款计划（2026）'!$A:$A&amp;'[5]产值及收款计划（2026）'!$B:$B,'[5]产值及收款计划（2026）'!Y:Y)</f>
        <v>0</v>
      </c>
      <c r="Z497" s="256" cm="1">
        <f t="array" aca="1" ref="Z497" ca="1">_xlfn.XLOOKUP($A497&amp;$B497,'[5]产值及收款计划（2026）'!$A:$A&amp;'[5]产值及收款计划（2026）'!$B:$B,'[5]产值及收款计划（2026）'!Z:Z)</f>
        <v>0</v>
      </c>
      <c r="AA497" s="256" cm="1">
        <f t="array" aca="1" ref="AA497" ca="1">_xlfn.XLOOKUP($A497&amp;$B497,'[5]产值及收款计划（2026）'!$A:$A&amp;'[5]产值及收款计划（2026）'!$B:$B,'[5]产值及收款计划（2026）'!AA:AA)</f>
        <v>0</v>
      </c>
      <c r="AB497" s="256" cm="1">
        <f t="array" aca="1" ref="AB497" ca="1">_xlfn.XLOOKUP($A497&amp;$B497,'[5]产值及收款计划（2026）'!$A:$A&amp;'[5]产值及收款计划（2026）'!$B:$B,'[5]产值及收款计划（2026）'!AB:AB)</f>
        <v>0</v>
      </c>
      <c r="AC497" s="256" cm="1">
        <f t="array" aca="1" ref="AC497" ca="1">_xlfn.XLOOKUP($A497&amp;$B497,'[5]产值及收款计划（2026）'!$A:$A&amp;'[5]产值及收款计划（2026）'!$B:$B,'[5]产值及收款计划（2026）'!AC:AC)</f>
        <v>0</v>
      </c>
      <c r="AD497" s="256" cm="1">
        <f t="array" aca="1" ref="AD497" ca="1">_xlfn.XLOOKUP($A497&amp;$B497,'[5]产值及收款计划（2026）'!$A:$A&amp;'[5]产值及收款计划（2026）'!$B:$B,'[5]产值及收款计划（2026）'!AD:AD)</f>
        <v>0</v>
      </c>
      <c r="AE497" s="256" cm="1">
        <f t="array" aca="1" ref="AE497" ca="1">_xlfn.XLOOKUP($A497&amp;$B497,'[5]产值及收款计划（2026）'!$A:$A&amp;'[5]产值及收款计划（2026）'!$B:$B,'[5]产值及收款计划（2026）'!AE:AE)</f>
        <v>0</v>
      </c>
      <c r="AF497" s="256" cm="1">
        <f t="array" aca="1" ref="AF497" ca="1">_xlfn.XLOOKUP($A497&amp;$B497,'[5]产值及收款计划（2026）'!$A:$A&amp;'[5]产值及收款计划（2026）'!$B:$B,'[5]产值及收款计划（2026）'!AF:AF)</f>
        <v>25.220320000000001</v>
      </c>
      <c r="AG497" s="256" cm="1">
        <f t="array" aca="1" ref="AG497" ca="1">_xlfn.XLOOKUP($A497&amp;$B497,'[5]产值及收款计划（2026）'!$A:$A&amp;'[5]产值及收款计划（2026）'!$B:$B,'[5]产值及收款计划（2026）'!AG:AG)</f>
        <v>0</v>
      </c>
      <c r="AH497" s="256" cm="1">
        <f t="array" aca="1" ref="AH497" ca="1">_xlfn.XLOOKUP($A497&amp;$B497,'[5]产值及收款计划（2026）'!$A:$A&amp;'[5]产值及收款计划（2026）'!$B:$B,'[5]产值及收款计划（2026）'!AH:AH)</f>
        <v>0</v>
      </c>
      <c r="AI497" s="256" cm="1">
        <f t="array" aca="1" ref="AI497" ca="1">_xlfn.XLOOKUP($A497&amp;$B497,'[5]产值及收款计划（2026）'!$A:$A&amp;'[5]产值及收款计划（2026）'!$B:$B,'[5]产值及收款计划（2026）'!AI:AI)</f>
        <v>0</v>
      </c>
      <c r="AJ497" s="256" cm="1">
        <f t="array" aca="1" ref="AJ497" ca="1">_xlfn.XLOOKUP($A497&amp;$B497,'[5]产值及收款计划（2026）'!$A:$A&amp;'[5]产值及收款计划（2026）'!$B:$B,'[5]产值及收款计划（2026）'!AJ:AJ)</f>
        <v>0</v>
      </c>
      <c r="AK497" s="256" cm="1">
        <f t="array" aca="1" ref="AK497" ca="1">_xlfn.XLOOKUP($A497&amp;$B497,'[5]产值及收款计划（2026）'!$A:$A&amp;'[5]产值及收款计划（2026）'!$B:$B,'[5]产值及收款计划（2026）'!AK:AK)</f>
        <v>0</v>
      </c>
      <c r="AL497" s="256" cm="1">
        <f t="array" aca="1" ref="AL497" ca="1">_xlfn.XLOOKUP($A497&amp;$B497,'[5]产值及收款计划（2026）'!$A:$A&amp;'[5]产值及收款计划（2026）'!$B:$B,'[5]产值及收款计划（2026）'!AL:AL)</f>
        <v>0</v>
      </c>
      <c r="AM497" s="263" t="e" cm="1">
        <f t="array" aca="1" ref="AM497" ca="1">_xlfn.LET(_xlpm.勾选月份状态数组,TRANSPOSE('PPT(12-15页）-TOP10'!$A$3:$A$14),_xlpm.选择数据区,IF('PPT(12-15页）-TOP10'!$E$3="收款",$BA497:$BL497,$AA497:$AL497),SUM(_xlfn._xlws.FILTER(_xlpm.选择数据区,_xlpm.勾选月份状态数组,"")))</f>
        <v>#NAME?</v>
      </c>
      <c r="AN497" s="256" t="e" cm="1">
        <f t="array" aca="1" ref="AN497" ca="1">_xlfn.LET(_xlpm.勾选月份状态数组,TRANSPOSE('PPT(12-15页）-TOP10'!$A$3:$A$14),_xlpm.选择数据区,IF('PPT(12-15页）-TOP10'!$E$3="收款",$DA497:$DL497,$CA497:$CL497),SUM(_xlfn._xlws.FILTER(_xlpm.选择数据区,_xlpm.勾选月份状态数组,"")))</f>
        <v>#NAME?</v>
      </c>
      <c r="AO497" s="256">
        <f ca="1">SUM(CA497:CC497)+SUM(AD497:AL497)</f>
        <v>25.220320000000001</v>
      </c>
      <c r="AP497" s="256"/>
      <c r="AQ497" s="256"/>
      <c r="AR497" s="256"/>
      <c r="AS497" s="256" cm="1">
        <f t="array" aca="1" ref="AS497" ca="1">_xlfn.XLOOKUP($A497&amp;$B497,'[5]产值及收款计划（2026）'!$A:$A&amp;'[5]产值及收款计划（2026）'!$B:$B,'[5]产值及收款计划（2026）'!AS:AS)</f>
        <v>0</v>
      </c>
      <c r="AT497" s="256" cm="1">
        <f t="array" aca="1" ref="AT497" ca="1">_xlfn.XLOOKUP($A497&amp;$B497,'[5]产值及收款计划（2026）'!$A:$A&amp;'[5]产值及收款计划（2026）'!$B:$B,'[5]产值及收款计划（2026）'!AT:AT)</f>
        <v>0</v>
      </c>
      <c r="AU497" s="256" cm="1">
        <f t="array" aca="1" ref="AU497" ca="1">_xlfn.XLOOKUP($A497&amp;$B497,'[5]产值及收款计划（2026）'!$A:$A&amp;'[5]产值及收款计划（2026）'!$B:$B,'[5]产值及收款计划（2026）'!AU:AU)</f>
        <v>0</v>
      </c>
      <c r="AV497" s="256" cm="1">
        <f t="array" aca="1" ref="AV497" ca="1">_xlfn.XLOOKUP($A497&amp;$B497,'[5]产值及收款计划（2026）'!$A:$A&amp;'[5]产值及收款计划（2026）'!$B:$B,'[5]产值及收款计划（2026）'!AV:AV)</f>
        <v>0</v>
      </c>
      <c r="AW497" s="256" cm="1">
        <f t="array" aca="1" ref="AW497" ca="1">_xlfn.XLOOKUP($A497&amp;$B497,'[5]产值及收款计划（2026）'!$A:$A&amp;'[5]产值及收款计划（2026）'!$B:$B,'[5]产值及收款计划（2026）'!AW:AW)</f>
        <v>0</v>
      </c>
      <c r="AX497" s="256" cm="1">
        <f t="array" aca="1" ref="AX497" ca="1">_xlfn.XLOOKUP($A497&amp;$B497,'[5]产值及收款计划（2026）'!$A:$A&amp;'[5]产值及收款计划（2026）'!$B:$B,'[5]产值及收款计划（2026）'!AX:AX)</f>
        <v>0</v>
      </c>
      <c r="AY497" s="256" cm="1">
        <f t="array" aca="1" ref="AY497" ca="1">_xlfn.XLOOKUP($A497&amp;$B497,'[5]产值及收款计划（2026）'!$A:$A&amp;'[5]产值及收款计划（2026）'!$B:$B,'[5]产值及收款计划（2026）'!AY:AY)</f>
        <v>210.16926000000001</v>
      </c>
      <c r="AZ497" s="256" cm="1">
        <f t="array" aca="1" ref="AZ497" ca="1">_xlfn.XLOOKUP($A497&amp;$B497,'[5]产值及收款计划（2026）'!$A:$A&amp;'[5]产值及收款计划（2026）'!$B:$B,'[5]产值及收款计划（2026）'!AZ:AZ)</f>
        <v>126.1016</v>
      </c>
      <c r="BA497" s="256" cm="1">
        <f t="array" aca="1" ref="BA497" ca="1">_xlfn.XLOOKUP($A497&amp;$B497,'[5]产值及收款计划（2026）'!$A:$A&amp;'[5]产值及收款计划（2026）'!$B:$B,'[5]产值及收款计划（2026）'!BA:BA)</f>
        <v>0</v>
      </c>
      <c r="BB497" s="256" cm="1">
        <f t="array" aca="1" ref="BB497" ca="1">_xlfn.XLOOKUP($A497&amp;$B497,'[5]产值及收款计划（2026）'!$A:$A&amp;'[5]产值及收款计划（2026）'!$B:$B,'[5]产值及收款计划（2026）'!BB:BB)</f>
        <v>0</v>
      </c>
      <c r="BC497" s="256" cm="1">
        <f t="array" aca="1" ref="BC497" ca="1">_xlfn.XLOOKUP($A497&amp;$B497,'[5]产值及收款计划（2026）'!$A:$A&amp;'[5]产值及收款计划（2026）'!$B:$B,'[5]产值及收款计划（2026）'!BC:BC)</f>
        <v>0</v>
      </c>
      <c r="BD497" s="256" cm="1">
        <f t="array" aca="1" ref="BD497" ca="1">_xlfn.XLOOKUP($A497&amp;$B497,'[5]产值及收款计划（2026）'!$A:$A&amp;'[5]产值及收款计划（2026）'!$B:$B,'[5]产值及收款计划（2026）'!BD:BD)</f>
        <v>0</v>
      </c>
      <c r="BE497" s="256" cm="1">
        <f t="array" aca="1" ref="BE497" ca="1">_xlfn.XLOOKUP($A497&amp;$B497,'[5]产值及收款计划（2026）'!$A:$A&amp;'[5]产值及收款计划（2026）'!$B:$B,'[5]产值及收款计划（2026）'!BE:BE)</f>
        <v>0</v>
      </c>
      <c r="BF497" s="256" cm="1">
        <f t="array" aca="1" ref="BF497" ca="1">_xlfn.XLOOKUP($A497&amp;$B497,'[5]产值及收款计划（2026）'!$A:$A&amp;'[5]产值及收款计划（2026）'!$B:$B,'[5]产值及收款计划（2026）'!BF:BF)</f>
        <v>0</v>
      </c>
      <c r="BG497" s="256" cm="1">
        <f t="array" aca="1" ref="BG497" ca="1">_xlfn.XLOOKUP($A497&amp;$B497,'[5]产值及收款计划（2026）'!$A:$A&amp;'[5]产值及收款计划（2026）'!$B:$B,'[5]产值及收款计划（2026）'!BG:BG)</f>
        <v>0</v>
      </c>
      <c r="BH497" s="256" cm="1">
        <f t="array" aca="1" ref="BH497" ca="1">_xlfn.XLOOKUP($A497&amp;$B497,'[5]产值及收款计划（2026）'!$A:$A&amp;'[5]产值及收款计划（2026）'!$B:$B,'[5]产值及收款计划（2026）'!BH:BH)</f>
        <v>136.61001899999999</v>
      </c>
      <c r="BI497" s="256" cm="1">
        <f t="array" aca="1" ref="BI497" ca="1">_xlfn.XLOOKUP($A497&amp;$B497,'[5]产值及收款计划（2026）'!$A:$A&amp;'[5]产值及收款计划（2026）'!$B:$B,'[5]产值及收款计划（2026）'!BI:BI)</f>
        <v>0</v>
      </c>
      <c r="BJ497" s="256" cm="1">
        <f t="array" aca="1" ref="BJ497" ca="1">_xlfn.XLOOKUP($A497&amp;$B497,'[5]产值及收款计划（2026）'!$A:$A&amp;'[5]产值及收款计划（2026）'!$B:$B,'[5]产值及收款计划（2026）'!BJ:BJ)</f>
        <v>0</v>
      </c>
      <c r="BK497" s="256" cm="1">
        <f t="array" aca="1" ref="BK497" ca="1">_xlfn.XLOOKUP($A497&amp;$B497,'[5]产值及收款计划（2026）'!$A:$A&amp;'[5]产值及收款计划（2026）'!$B:$B,'[5]产值及收款计划（2026）'!BK:BK)</f>
        <v>0</v>
      </c>
      <c r="BL497" s="256" cm="1">
        <f t="array" aca="1" ref="BL497" ca="1">_xlfn.XLOOKUP($A497&amp;$B497,'[5]产值及收款计划（2026）'!$A:$A&amp;'[5]产值及收款计划（2026）'!$B:$B,'[5]产值及收款计划（2026）'!BL:BL)</f>
        <v>0</v>
      </c>
      <c r="BM497" s="256"/>
      <c r="BN497" s="256"/>
      <c r="BO497" s="256"/>
      <c r="BP497" s="256"/>
      <c r="BQ497" s="255" t="str" cm="1">
        <f t="array" aca="1" ref="BQ497" ca="1">_xlfn.XLOOKUP($A497&amp;$B497,'[5]产值及收款计划（2026）'!$A:$A&amp;'[5]产值及收款计划（2026）'!$B:$B,'[5]产值及收款计划（2026）'!BQ:BQ)</f>
        <v>北京公科飞达交通工程发展有限公司</v>
      </c>
      <c r="BR497" s="256" cm="1">
        <f t="array" aca="1" ref="BR497" ca="1">_xlfn.XLOOKUP($A497&amp;$B497,'[5]产值及收款计划（2026）'!$A:$A&amp;'[5]产值及收款计划（2026）'!$B:$B,'[5]产值及收款计划（2026）'!BR:BR)</f>
        <v>0</v>
      </c>
      <c r="CA497" s="256" cm="1">
        <f t="array" aca="1" ref="CA497" ca="1">_xlfn.XLOOKUP($A497&amp;$B497,'[5]产值及收款计划（2026）'!$A:$A&amp;'[5]产值及收款计划（2026）'!$B:$B,'[5]产值及收款计划（2026）'!CA:CA)</f>
        <v>0</v>
      </c>
      <c r="CB497" s="256" cm="1">
        <f t="array" aca="1" ref="CB497" ca="1">_xlfn.XLOOKUP($A497&amp;$B497,'[5]产值及收款计划（2026）'!$A:$A&amp;'[5]产值及收款计划（2026）'!$B:$B,'[5]产值及收款计划（2026）'!CB:CB)</f>
        <v>0</v>
      </c>
      <c r="CC497" s="256" cm="1">
        <f t="array" aca="1" ref="CC497" ca="1">_xlfn.XLOOKUP($A497&amp;$B497,'[5]产值及收款计划（2026）'!$A:$A&amp;'[5]产值及收款计划（2026）'!$B:$B,'[5]产值及收款计划（2026）'!CC:CC)</f>
        <v>0</v>
      </c>
      <c r="CD497" s="256" cm="1">
        <f t="array" aca="1" ref="CD497" ca="1">_xlfn.XLOOKUP($A497&amp;$B497,'[5]产值及收款计划（2026）'!$A:$A&amp;'[5]产值及收款计划（2026）'!$B:$B,'[5]产值及收款计划（2026）'!CD:CD)</f>
        <v>0</v>
      </c>
      <c r="CE497" s="256" cm="1">
        <f t="array" aca="1" ref="CE497" ca="1">_xlfn.XLOOKUP($A497&amp;$B497,'[5]产值及收款计划（2026）'!$A:$A&amp;'[5]产值及收款计划（2026）'!$B:$B,'[5]产值及收款计划（2026）'!CE:CE)</f>
        <v>0</v>
      </c>
      <c r="CF497" s="256" cm="1">
        <f t="array" aca="1" ref="CF497" ca="1">_xlfn.XLOOKUP($A497&amp;$B497,'[5]产值及收款计划（2026）'!$A:$A&amp;'[5]产值及收款计划（2026）'!$B:$B,'[5]产值及收款计划（2026）'!CF:CF)</f>
        <v>0</v>
      </c>
      <c r="CG497" s="256" cm="1">
        <f t="array" aca="1" ref="CG497" ca="1">_xlfn.XLOOKUP($A497&amp;$B497,'[5]产值及收款计划（2026）'!$A:$A&amp;'[5]产值及收款计划（2026）'!$B:$B,'[5]产值及收款计划（2026）'!CG:CG)</f>
        <v>0</v>
      </c>
      <c r="CH497" s="256" cm="1">
        <f t="array" aca="1" ref="CH497" ca="1">_xlfn.XLOOKUP($A497&amp;$B497,'[5]产值及收款计划（2026）'!$A:$A&amp;'[5]产值及收款计划（2026）'!$B:$B,'[5]产值及收款计划（2026）'!CH:CH)</f>
        <v>0</v>
      </c>
      <c r="CI497" s="256" cm="1">
        <f t="array" aca="1" ref="CI497" ca="1">_xlfn.XLOOKUP($A497&amp;$B497,'[5]产值及收款计划（2026）'!$A:$A&amp;'[5]产值及收款计划（2026）'!$B:$B,'[5]产值及收款计划（2026）'!CI:CI)</f>
        <v>0</v>
      </c>
      <c r="CJ497" s="256" cm="1">
        <f t="array" aca="1" ref="CJ497" ca="1">_xlfn.XLOOKUP($A497&amp;$B497,'[5]产值及收款计划（2026）'!$A:$A&amp;'[5]产值及收款计划（2026）'!$B:$B,'[5]产值及收款计划（2026）'!CJ:CJ)</f>
        <v>0</v>
      </c>
      <c r="CK497" s="256" cm="1">
        <f t="array" aca="1" ref="CK497" ca="1">_xlfn.XLOOKUP($A497&amp;$B497,'[5]产值及收款计划（2026）'!$A:$A&amp;'[5]产值及收款计划（2026）'!$B:$B,'[5]产值及收款计划（2026）'!CK:CK)</f>
        <v>0</v>
      </c>
      <c r="CL497" s="256" cm="1">
        <f t="array" aca="1" ref="CL497" ca="1">_xlfn.XLOOKUP($A497&amp;$B497,'[5]产值及收款计划（2026）'!$A:$A&amp;'[5]产值及收款计划（2026）'!$B:$B,'[5]产值及收款计划（2026）'!CL:CL)</f>
        <v>0</v>
      </c>
      <c r="DA497" s="256" cm="1">
        <f t="array" aca="1" ref="DA497" ca="1">_xlfn.XLOOKUP($A497&amp;$B497,'[5]产值及收款计划（2026）'!$A:$A&amp;'[5]产值及收款计划（2026）'!$B:$B,'[5]产值及收款计划（2026）'!DA:DA)</f>
        <v>0</v>
      </c>
      <c r="DB497" s="256" cm="1">
        <f t="array" aca="1" ref="DB497" ca="1">_xlfn.XLOOKUP($A497&amp;$B497,'[5]产值及收款计划（2026）'!$A:$A&amp;'[5]产值及收款计划（2026）'!$B:$B,'[5]产值及收款计划（2026）'!DB:DB)</f>
        <v>0</v>
      </c>
      <c r="DC497" s="256" cm="1">
        <f t="array" aca="1" ref="DC497" ca="1">_xlfn.XLOOKUP($A497&amp;$B497,'[5]产值及收款计划（2026）'!$A:$A&amp;'[5]产值及收款计划（2026）'!$B:$B,'[5]产值及收款计划（2026）'!DC:DC)</f>
        <v>0</v>
      </c>
      <c r="DD497" s="256" cm="1">
        <f t="array" aca="1" ref="DD497" ca="1">_xlfn.XLOOKUP($A497&amp;$B497,'[5]产值及收款计划（2026）'!$A:$A&amp;'[5]产值及收款计划（2026）'!$B:$B,'[5]产值及收款计划（2026）'!DD:DD)</f>
        <v>0</v>
      </c>
      <c r="DE497" s="256" cm="1">
        <f t="array" aca="1" ref="DE497" ca="1">_xlfn.XLOOKUP($A497&amp;$B497,'[5]产值及收款计划（2026）'!$A:$A&amp;'[5]产值及收款计划（2026）'!$B:$B,'[5]产值及收款计划（2026）'!DE:DE)</f>
        <v>0</v>
      </c>
      <c r="DF497" s="256" cm="1">
        <f t="array" aca="1" ref="DF497" ca="1">_xlfn.XLOOKUP($A497&amp;$B497,'[5]产值及收款计划（2026）'!$A:$A&amp;'[5]产值及收款计划（2026）'!$B:$B,'[5]产值及收款计划（2026）'!DF:DF)</f>
        <v>0</v>
      </c>
      <c r="DG497" s="256" cm="1">
        <f t="array" aca="1" ref="DG497" ca="1">_xlfn.XLOOKUP($A497&amp;$B497,'[5]产值及收款计划（2026）'!$A:$A&amp;'[5]产值及收款计划（2026）'!$B:$B,'[5]产值及收款计划（2026）'!DG:DG)</f>
        <v>0</v>
      </c>
      <c r="DH497" s="256" cm="1">
        <f t="array" aca="1" ref="DH497" ca="1">_xlfn.XLOOKUP($A497&amp;$B497,'[5]产值及收款计划（2026）'!$A:$A&amp;'[5]产值及收款计划（2026）'!$B:$B,'[5]产值及收款计划（2026）'!DH:DH)</f>
        <v>0</v>
      </c>
      <c r="DI497" s="256" cm="1">
        <f t="array" aca="1" ref="DI497" ca="1">_xlfn.XLOOKUP($A497&amp;$B497,'[5]产值及收款计划（2026）'!$A:$A&amp;'[5]产值及收款计划（2026）'!$B:$B,'[5]产值及收款计划（2026）'!DI:DI)</f>
        <v>0</v>
      </c>
      <c r="DJ497" s="256" cm="1">
        <f t="array" aca="1" ref="DJ497" ca="1">_xlfn.XLOOKUP($A497&amp;$B497,'[5]产值及收款计划（2026）'!$A:$A&amp;'[5]产值及收款计划（2026）'!$B:$B,'[5]产值及收款计划（2026）'!DJ:DJ)</f>
        <v>0</v>
      </c>
      <c r="DK497" s="256" cm="1">
        <f t="array" aca="1" ref="DK497" ca="1">_xlfn.XLOOKUP($A497&amp;$B497,'[5]产值及收款计划（2026）'!$A:$A&amp;'[5]产值及收款计划（2026）'!$B:$B,'[5]产值及收款计划（2026）'!DK:DK)</f>
        <v>0</v>
      </c>
      <c r="DL497" s="256" cm="1">
        <f t="array" aca="1" ref="DL497" ca="1">_xlfn.XLOOKUP($A497&amp;$B497,'[5]产值及收款计划（2026）'!$A:$A&amp;'[5]产值及收款计划（2026）'!$B:$B,'[5]产值及收款计划（2026）'!DL:DL)</f>
        <v>0</v>
      </c>
      <c r="DM497" s="264"/>
      <c r="DN497" s="250"/>
    </row>
    <row r="498" spans="1:118" ht="20.25" x14ac:dyDescent="0.15">
      <c r="A498" s="254">
        <f t="shared" ref="A498:A525" ca="1" si="26">A497+1</f>
        <v>77</v>
      </c>
      <c r="B498" s="254" t="s">
        <v>29</v>
      </c>
      <c r="C498" s="255" t="str" cm="1">
        <f t="array" aca="1" ref="C498" ca="1">_xlfn.XLOOKUP($A498&amp;$B498,'[5]产值及收款计划（2026）'!$A:$A&amp;'[5]产值及收款计划（2026）'!$B:$B,'[5]产值及收款计划（2026）'!C:C)</f>
        <v>C0CJGD-FW-T-2025096</v>
      </c>
      <c r="D498" s="255" t="str" cm="1">
        <f t="array" aca="1" ref="D498" ca="1">_xlfn.XLOOKUP($A498&amp;$B498,'[5]产值及收款计划（2026）'!$A:$A&amp;'[5]产值及收款计划（2026）'!$B:$B,'[5]产值及收款计划（2026）'!D:D)</f>
        <v>珠三角环线东莞至深圳高速公路塘厦至东城段及龙林支线改扩建工程施工第十四合同段交通管控软件技术服务合同</v>
      </c>
      <c r="E498" s="256" cm="1">
        <f t="array" aca="1" ref="E498" ca="1">_xlfn.XLOOKUP($A498&amp;$B498,'[5]产值及收款计划（2026）'!$A:$A&amp;'[5]产值及收款计划（2026）'!$B:$B,'[5]产值及收款计划（2026）'!E:E)</f>
        <v>225.423</v>
      </c>
      <c r="F498" s="256" cm="1">
        <f t="array" aca="1" ref="F498" ca="1">_xlfn.XLOOKUP($A498&amp;$B498,'[5]产值及收款计划（2026）'!$A:$A&amp;'[5]产值及收款计划（2026）'!$B:$B,'[5]产值及收款计划（2026）'!F:F)</f>
        <v>225.423</v>
      </c>
      <c r="G498" s="256" cm="1">
        <f t="array" aca="1" ref="G498" ca="1">_xlfn.XLOOKUP($A498&amp;$B498,'[5]产值及收款计划（2026）'!$A:$A&amp;'[5]产值及收款计划（2026）'!$B:$B,'[5]产值及收款计划（2026）'!G:G)</f>
        <v>225.423</v>
      </c>
      <c r="H498" s="256" cm="1">
        <f t="array" aca="1" ref="H498" ca="1">_xlfn.XLOOKUP($A498&amp;$B498,'[5]产值及收款计划（2026）'!$A:$A&amp;'[5]产值及收款计划（2026）'!$B:$B,'[5]产值及收款计划（2026）'!H:H)</f>
        <v>142.15575000000001</v>
      </c>
      <c r="I498" s="257" cm="1">
        <f t="array" aca="1" ref="I498" ca="1">_xlfn.XLOOKUP($A498&amp;$B498,'[5]产值及收款计划（2026）'!$A:$A&amp;'[5]产值及收款计划（2026）'!$B:$B,'[5]产值及收款计划（2026）'!I:I)</f>
        <v>0.63061777192211999</v>
      </c>
      <c r="J498" s="256" cm="1">
        <f t="array" aca="1" ref="J498" ca="1">_xlfn.XLOOKUP($A498&amp;$B498,'[5]产值及收款计划（2026）'!$A:$A&amp;'[5]产值及收款计划（2026）'!$B:$B,'[5]产值及收款计划（2026）'!J:J)</f>
        <v>0.06</v>
      </c>
      <c r="K498" s="256" cm="1">
        <f t="array" aca="1" ref="K498" ca="1">_xlfn.XLOOKUP($A498&amp;$B498,'[5]产值及收款计划（2026）'!$A:$A&amp;'[5]产值及收款计划（2026）'!$B:$B,'[5]产值及收款计划（2026）'!K:K)</f>
        <v>0</v>
      </c>
      <c r="L498" s="256" cm="1">
        <f t="array" aca="1" ref="L498" ca="1">_xlfn.XLOOKUP($A498&amp;$B498,'[5]产值及收款计划（2026）'!$A:$A&amp;'[5]产值及收款计划（2026）'!$B:$B,'[5]产值及收款计划（2026）'!L:L)</f>
        <v>0</v>
      </c>
      <c r="M498" s="256" t="str" cm="1">
        <f t="array" aca="1" ref="M498" ca="1">_xlfn.XLOOKUP($A498&amp;$B498,'[5]产值及收款计划（2026）'!$A:$A&amp;'[5]产值及收款计划（2026）'!$B:$B,'[5]产值及收款计划（2026）'!M:M)</f>
        <v>主导</v>
      </c>
      <c r="N498" s="256" cm="1">
        <f t="array" aca="1" ref="N498" ca="1">_xlfn.XLOOKUP($A498&amp;$B498,'[5]产值及收款计划（2026）'!$A:$A&amp;'[5]产值及收款计划（2026）'!$B:$B,'[5]产值及收款计划（2026）'!N:N)</f>
        <v>0</v>
      </c>
      <c r="O498" s="256" t="str" cm="1">
        <f t="array" aca="1" ref="O498" ca="1">_xlfn.XLOOKUP($A498&amp;$B498,'[5]产值及收款计划（2026）'!$A:$A&amp;'[5]产值及收款计划（2026）'!$B:$B,'[5]产值及收款计划（2026）'!O:O)</f>
        <v>戴愉人</v>
      </c>
      <c r="P498" s="255" t="str" cm="1">
        <f t="array" aca="1" ref="P498" ca="1">_xlfn.XLOOKUP($A498&amp;$B498,'[5]产值及收款计划（2026）'!$A:$A&amp;'[5]产值及收款计划（2026）'!$B:$B,'[5]产值及收款计划（2026）'!P:P)</f>
        <v>在建</v>
      </c>
      <c r="Q498" s="256" cm="1">
        <f t="array" aca="1" ref="Q498" ca="1">_xlfn.XLOOKUP($A498&amp;$B498,'[5]产值及收款计划（2026）'!$A:$A&amp;'[5]产值及收款计划（2026）'!$B:$B,'[5]产值及收款计划（2026）'!Q:Q)</f>
        <v>0</v>
      </c>
      <c r="R498" s="256" cm="1">
        <f t="array" aca="1" ref="R498" ca="1">_xlfn.XLOOKUP($A498&amp;$B498,'[5]产值及收款计划（2026）'!$A:$A&amp;'[5]产值及收款计划（2026）'!$B:$B,'[5]产值及收款计划（2026）'!R:R)</f>
        <v>0</v>
      </c>
      <c r="S498" s="256" cm="1">
        <f t="array" aca="1" ref="S498" ca="1">_xlfn.XLOOKUP($A498&amp;$B498,'[5]产值及收款计划（2026）'!$A:$A&amp;'[5]产值及收款计划（2026）'!$B:$B,'[5]产值及收款计划（2026）'!S:S)</f>
        <v>0</v>
      </c>
      <c r="T498" s="256" cm="1">
        <f t="array" aca="1" ref="T498" ca="1">_xlfn.XLOOKUP($A498&amp;$B498,'[5]产值及收款计划（2026）'!$A:$A&amp;'[5]产值及收款计划（2026）'!$B:$B,'[5]产值及收款计划（2026）'!T:T)</f>
        <v>146.52494999999999</v>
      </c>
      <c r="U498" s="256" cm="1">
        <f t="array" aca="1" ref="U498" ca="1">_xlfn.XLOOKUP($A498&amp;$B498,'[5]产值及收款计划（2026）'!$A:$A&amp;'[5]产值及收款计划（2026）'!$B:$B,'[5]产值及收款计划（2026）'!U:U)</f>
        <v>0</v>
      </c>
      <c r="V498" s="256" cm="1">
        <f t="array" aca="1" ref="V498" ca="1">_xlfn.XLOOKUP($A498&amp;$B498,'[5]产值及收款计划（2026）'!$A:$A&amp;'[5]产值及收款计划（2026）'!$B:$B,'[5]产值及收款计划（2026）'!V:V)</f>
        <v>78.898049999999998</v>
      </c>
      <c r="W498" s="256" cm="1">
        <f t="array" aca="1" ref="W498" ca="1">_xlfn.XLOOKUP($A498&amp;$B498,'[5]产值及收款计划（2026）'!$A:$A&amp;'[5]产值及收款计划（2026）'!$B:$B,'[5]产值及收款计划（2026）'!W:W)</f>
        <v>0</v>
      </c>
      <c r="X498" s="256" cm="1">
        <f t="array" aca="1" ref="X498" ca="1">_xlfn.XLOOKUP($A498&amp;$B498,'[5]产值及收款计划（2026）'!$A:$A&amp;'[5]产值及收款计划（2026）'!$B:$B,'[5]产值及收款计划（2026）'!X:X)</f>
        <v>0</v>
      </c>
      <c r="Y498" s="256" cm="1">
        <f t="array" aca="1" ref="Y498" ca="1">_xlfn.XLOOKUP($A498&amp;$B498,'[5]产值及收款计划（2026）'!$A:$A&amp;'[5]产值及收款计划（2026）'!$B:$B,'[5]产值及收款计划（2026）'!Y:Y)</f>
        <v>0</v>
      </c>
      <c r="Z498" s="256" cm="1">
        <f t="array" aca="1" ref="Z498" ca="1">_xlfn.XLOOKUP($A498&amp;$B498,'[5]产值及收款计划（2026）'!$A:$A&amp;'[5]产值及收款计划（2026）'!$B:$B,'[5]产值及收款计划（2026）'!Z:Z)</f>
        <v>0</v>
      </c>
      <c r="AA498" s="256" cm="1">
        <f t="array" aca="1" ref="AA498" ca="1">_xlfn.XLOOKUP($A498&amp;$B498,'[5]产值及收款计划（2026）'!$A:$A&amp;'[5]产值及收款计划（2026）'!$B:$B,'[5]产值及收款计划（2026）'!AA:AA)</f>
        <v>0</v>
      </c>
      <c r="AB498" s="256" cm="1">
        <f t="array" aca="1" ref="AB498" ca="1">_xlfn.XLOOKUP($A498&amp;$B498,'[5]产值及收款计划（2026）'!$A:$A&amp;'[5]产值及收款计划（2026）'!$B:$B,'[5]产值及收款计划（2026）'!AB:AB)</f>
        <v>0</v>
      </c>
      <c r="AC498" s="256" cm="1">
        <f t="array" aca="1" ref="AC498" ca="1">_xlfn.XLOOKUP($A498&amp;$B498,'[5]产值及收款计划（2026）'!$A:$A&amp;'[5]产值及收款计划（2026）'!$B:$B,'[5]产值及收款计划（2026）'!AC:AC)</f>
        <v>0</v>
      </c>
      <c r="AD498" s="256" cm="1">
        <f t="array" aca="1" ref="AD498" ca="1">_xlfn.XLOOKUP($A498&amp;$B498,'[5]产值及收款计划（2026）'!$A:$A&amp;'[5]产值及收款计划（2026）'!$B:$B,'[5]产值及收款计划（2026）'!AD:AD)</f>
        <v>0</v>
      </c>
      <c r="AE498" s="256" cm="1">
        <f t="array" aca="1" ref="AE498" ca="1">_xlfn.XLOOKUP($A498&amp;$B498,'[5]产值及收款计划（2026）'!$A:$A&amp;'[5]产值及收款计划（2026）'!$B:$B,'[5]产值及收款计划（2026）'!AE:AE)</f>
        <v>0</v>
      </c>
      <c r="AF498" s="256" cm="1">
        <f t="array" aca="1" ref="AF498" ca="1">_xlfn.XLOOKUP($A498&amp;$B498,'[5]产值及收款计划（2026）'!$A:$A&amp;'[5]产值及收款计划（2026）'!$B:$B,'[5]产值及收款计划（2026）'!AF:AF)</f>
        <v>29.30499</v>
      </c>
      <c r="AG498" s="256" cm="1">
        <f t="array" aca="1" ref="AG498" ca="1">_xlfn.XLOOKUP($A498&amp;$B498,'[5]产值及收款计划（2026）'!$A:$A&amp;'[5]产值及收款计划（2026）'!$B:$B,'[5]产值及收款计划（2026）'!AG:AG)</f>
        <v>0</v>
      </c>
      <c r="AH498" s="256" cm="1">
        <f t="array" aca="1" ref="AH498" ca="1">_xlfn.XLOOKUP($A498&amp;$B498,'[5]产值及收款计划（2026）'!$A:$A&amp;'[5]产值及收款计划（2026）'!$B:$B,'[5]产值及收款计划（2026）'!AH:AH)</f>
        <v>0</v>
      </c>
      <c r="AI498" s="256" cm="1">
        <f t="array" aca="1" ref="AI498" ca="1">_xlfn.XLOOKUP($A498&amp;$B498,'[5]产值及收款计划（2026）'!$A:$A&amp;'[5]产值及收款计划（2026）'!$B:$B,'[5]产值及收款计划（2026）'!AI:AI)</f>
        <v>0</v>
      </c>
      <c r="AJ498" s="256" cm="1">
        <f t="array" aca="1" ref="AJ498" ca="1">_xlfn.XLOOKUP($A498&amp;$B498,'[5]产值及收款计划（2026）'!$A:$A&amp;'[5]产值及收款计划（2026）'!$B:$B,'[5]产值及收款计划（2026）'!AJ:AJ)</f>
        <v>0</v>
      </c>
      <c r="AK498" s="256" cm="1">
        <f t="array" aca="1" ref="AK498" ca="1">_xlfn.XLOOKUP($A498&amp;$B498,'[5]产值及收款计划（2026）'!$A:$A&amp;'[5]产值及收款计划（2026）'!$B:$B,'[5]产值及收款计划（2026）'!AK:AK)</f>
        <v>0</v>
      </c>
      <c r="AL498" s="256" cm="1">
        <f t="array" aca="1" ref="AL498" ca="1">_xlfn.XLOOKUP($A498&amp;$B498,'[5]产值及收款计划（2026）'!$A:$A&amp;'[5]产值及收款计划（2026）'!$B:$B,'[5]产值及收款计划（2026）'!AL:AL)</f>
        <v>0</v>
      </c>
      <c r="AM498" s="263" t="e" cm="1">
        <f t="array" aca="1" ref="AM498" ca="1">_xlfn.LET(_xlpm.勾选月份状态数组,TRANSPOSE('PPT(12-15页）-TOP10'!$A$3:$A$14),_xlpm.选择数据区,IF('PPT(12-15页）-TOP10'!$E$3="收款",$BA498:$BL498,$AA498:$AL498),SUM(_xlfn._xlws.FILTER(_xlpm.选择数据区,_xlpm.勾选月份状态数组,"")))</f>
        <v>#NAME?</v>
      </c>
      <c r="AN498" s="256" t="e" cm="1">
        <f t="array" aca="1" ref="AN498" ca="1">_xlfn.LET(_xlpm.勾选月份状态数组,TRANSPOSE('PPT(12-15页）-TOP10'!$A$3:$A$14),_xlpm.选择数据区,IF('PPT(12-15页）-TOP10'!$E$3="收款",$DA498:$DL498,$CA498:$CL498),SUM(_xlfn._xlws.FILTER(_xlpm.选择数据区,_xlpm.勾选月份状态数组,"")))</f>
        <v>#NAME?</v>
      </c>
      <c r="AO498" s="256">
        <f ca="1">SUM(CA498:CC498)+SUM(AD498:AL498)</f>
        <v>29.30499</v>
      </c>
      <c r="AP498" s="256"/>
      <c r="AQ498" s="256"/>
      <c r="AR498" s="256"/>
      <c r="AS498" s="256" cm="1">
        <f t="array" aca="1" ref="AS498" ca="1">_xlfn.XLOOKUP($A498&amp;$B498,'[5]产值及收款计划（2026）'!$A:$A&amp;'[5]产值及收款计划（2026）'!$B:$B,'[5]产值及收款计划（2026）'!AS:AS)</f>
        <v>0</v>
      </c>
      <c r="AT498" s="256" cm="1">
        <f t="array" aca="1" ref="AT498" ca="1">_xlfn.XLOOKUP($A498&amp;$B498,'[5]产值及收款计划（2026）'!$A:$A&amp;'[5]产值及收款计划（2026）'!$B:$B,'[5]产值及收款计划（2026）'!AT:AT)</f>
        <v>0</v>
      </c>
      <c r="AU498" s="256" cm="1">
        <f t="array" aca="1" ref="AU498" ca="1">_xlfn.XLOOKUP($A498&amp;$B498,'[5]产值及收款计划（2026）'!$A:$A&amp;'[5]产值及收款计划（2026）'!$B:$B,'[5]产值及收款计划（2026）'!AU:AU)</f>
        <v>0</v>
      </c>
      <c r="AV498" s="256" cm="1">
        <f t="array" aca="1" ref="AV498" ca="1">_xlfn.XLOOKUP($A498&amp;$B498,'[5]产值及收款计划（2026）'!$A:$A&amp;'[5]产值及收款计划（2026）'!$B:$B,'[5]产值及收款计划（2026）'!AV:AV)</f>
        <v>0</v>
      </c>
      <c r="AW498" s="256" cm="1">
        <f t="array" aca="1" ref="AW498" ca="1">_xlfn.XLOOKUP($A498&amp;$B498,'[5]产值及收款计划（2026）'!$A:$A&amp;'[5]产值及收款计划（2026）'!$B:$B,'[5]产值及收款计划（2026）'!AW:AW)</f>
        <v>33.813450000000003</v>
      </c>
      <c r="AX498" s="256" cm="1">
        <f t="array" aca="1" ref="AX498" ca="1">_xlfn.XLOOKUP($A498&amp;$B498,'[5]产值及收款计划（2026）'!$A:$A&amp;'[5]产值及收款计划（2026）'!$B:$B,'[5]产值及收款计划（2026）'!AX:AX)</f>
        <v>0</v>
      </c>
      <c r="AY498" s="256" cm="1">
        <f t="array" aca="1" ref="AY498" ca="1">_xlfn.XLOOKUP($A498&amp;$B498,'[5]产值及收款计划（2026）'!$A:$A&amp;'[5]产值及收款计划（2026）'!$B:$B,'[5]产值及收款计划（2026）'!AY:AY)</f>
        <v>191.60955000000001</v>
      </c>
      <c r="AZ498" s="256" cm="1">
        <f t="array" aca="1" ref="AZ498" ca="1">_xlfn.XLOOKUP($A498&amp;$B498,'[5]产值及收款计划（2026）'!$A:$A&amp;'[5]产值及收款计划（2026）'!$B:$B,'[5]产值及收款计划（2026）'!AZ:AZ)</f>
        <v>112.7115</v>
      </c>
      <c r="BA498" s="256" cm="1">
        <f t="array" aca="1" ref="BA498" ca="1">_xlfn.XLOOKUP($A498&amp;$B498,'[5]产值及收款计划（2026）'!$A:$A&amp;'[5]产值及收款计划（2026）'!$B:$B,'[5]产值及收款计划（2026）'!BA:BA)</f>
        <v>0</v>
      </c>
      <c r="BB498" s="256" cm="1">
        <f t="array" aca="1" ref="BB498" ca="1">_xlfn.XLOOKUP($A498&amp;$B498,'[5]产值及收款计划（2026）'!$A:$A&amp;'[5]产值及收款计划（2026）'!$B:$B,'[5]产值及收款计划（2026）'!BB:BB)</f>
        <v>0</v>
      </c>
      <c r="BC498" s="256" cm="1">
        <f t="array" aca="1" ref="BC498" ca="1">_xlfn.XLOOKUP($A498&amp;$B498,'[5]产值及收款计划（2026）'!$A:$A&amp;'[5]产值及收款计划（2026）'!$B:$B,'[5]产值及收款计划（2026）'!BC:BC)</f>
        <v>0</v>
      </c>
      <c r="BD498" s="256" cm="1">
        <f t="array" aca="1" ref="BD498" ca="1">_xlfn.XLOOKUP($A498&amp;$B498,'[5]产值及收款计划（2026）'!$A:$A&amp;'[5]产值及收款计划（2026）'!$B:$B,'[5]产值及收款计划（2026）'!BD:BD)</f>
        <v>0</v>
      </c>
      <c r="BE498" s="256" cm="1">
        <f t="array" aca="1" ref="BE498" ca="1">_xlfn.XLOOKUP($A498&amp;$B498,'[5]产值及收款计划（2026）'!$A:$A&amp;'[5]产值及收款计划（2026）'!$B:$B,'[5]产值及收款计划（2026）'!BE:BE)</f>
        <v>0</v>
      </c>
      <c r="BF498" s="256" cm="1">
        <f t="array" aca="1" ref="BF498" ca="1">_xlfn.XLOOKUP($A498&amp;$B498,'[5]产值及收款计划（2026）'!$A:$A&amp;'[5]产值及收款计划（2026）'!$B:$B,'[5]产值及收款计划（2026）'!BF:BF)</f>
        <v>0</v>
      </c>
      <c r="BG498" s="256" cm="1">
        <f t="array" aca="1" ref="BG498" ca="1">_xlfn.XLOOKUP($A498&amp;$B498,'[5]产值及收款计划（2026）'!$A:$A&amp;'[5]产值及收款计划（2026）'!$B:$B,'[5]产值及收款计划（2026）'!BG:BG)</f>
        <v>0</v>
      </c>
      <c r="BH498" s="256" cm="1">
        <f t="array" aca="1" ref="BH498" ca="1">_xlfn.XLOOKUP($A498&amp;$B498,'[5]产值及收款计划（2026）'!$A:$A&amp;'[5]产值及收款计划（2026）'!$B:$B,'[5]产值及收款计划（2026）'!BH:BH)</f>
        <v>112.7115</v>
      </c>
      <c r="BI498" s="256" cm="1">
        <f t="array" aca="1" ref="BI498" ca="1">_xlfn.XLOOKUP($A498&amp;$B498,'[5]产值及收款计划（2026）'!$A:$A&amp;'[5]产值及收款计划（2026）'!$B:$B,'[5]产值及收款计划（2026）'!BI:BI)</f>
        <v>0</v>
      </c>
      <c r="BJ498" s="256" cm="1">
        <f t="array" aca="1" ref="BJ498" ca="1">_xlfn.XLOOKUP($A498&amp;$B498,'[5]产值及收款计划（2026）'!$A:$A&amp;'[5]产值及收款计划（2026）'!$B:$B,'[5]产值及收款计划（2026）'!BJ:BJ)</f>
        <v>0</v>
      </c>
      <c r="BK498" s="256" cm="1">
        <f t="array" aca="1" ref="BK498" ca="1">_xlfn.XLOOKUP($A498&amp;$B498,'[5]产值及收款计划（2026）'!$A:$A&amp;'[5]产值及收款计划（2026）'!$B:$B,'[5]产值及收款计划（2026）'!BK:BK)</f>
        <v>0</v>
      </c>
      <c r="BL498" s="256" cm="1">
        <f t="array" aca="1" ref="BL498" ca="1">_xlfn.XLOOKUP($A498&amp;$B498,'[5]产值及收款计划（2026）'!$A:$A&amp;'[5]产值及收款计划（2026）'!$B:$B,'[5]产值及收款计划（2026）'!BL:BL)</f>
        <v>0</v>
      </c>
      <c r="BM498" s="256"/>
      <c r="BN498" s="256"/>
      <c r="BO498" s="256"/>
      <c r="BP498" s="256"/>
      <c r="BQ498" s="255" t="str" cm="1">
        <f t="array" aca="1" ref="BQ498" ca="1">_xlfn.XLOOKUP($A498&amp;$B498,'[5]产值及收款计划（2026）'!$A:$A&amp;'[5]产值及收款计划（2026）'!$B:$B,'[5]产值及收款计划（2026）'!BQ:BQ)</f>
        <v>广东新粤交通投资有限公司</v>
      </c>
      <c r="BR498" s="256" cm="1">
        <f t="array" aca="1" ref="BR498" ca="1">_xlfn.XLOOKUP($A498&amp;$B498,'[5]产值及收款计划（2026）'!$A:$A&amp;'[5]产值及收款计划（2026）'!$B:$B,'[5]产值及收款计划（2026）'!BR:BR)</f>
        <v>0</v>
      </c>
      <c r="CA498" s="256" cm="1">
        <f t="array" aca="1" ref="CA498" ca="1">_xlfn.XLOOKUP($A498&amp;$B498,'[5]产值及收款计划（2026）'!$A:$A&amp;'[5]产值及收款计划（2026）'!$B:$B,'[5]产值及收款计划（2026）'!CA:CA)</f>
        <v>0</v>
      </c>
      <c r="CB498" s="256" cm="1">
        <f t="array" aca="1" ref="CB498" ca="1">_xlfn.XLOOKUP($A498&amp;$B498,'[5]产值及收款计划（2026）'!$A:$A&amp;'[5]产值及收款计划（2026）'!$B:$B,'[5]产值及收款计划（2026）'!CB:CB)</f>
        <v>0</v>
      </c>
      <c r="CC498" s="256" cm="1">
        <f t="array" aca="1" ref="CC498" ca="1">_xlfn.XLOOKUP($A498&amp;$B498,'[5]产值及收款计划（2026）'!$A:$A&amp;'[5]产值及收款计划（2026）'!$B:$B,'[5]产值及收款计划（2026）'!CC:CC)</f>
        <v>0</v>
      </c>
      <c r="CD498" s="256" cm="1">
        <f t="array" aca="1" ref="CD498" ca="1">_xlfn.XLOOKUP($A498&amp;$B498,'[5]产值及收款计划（2026）'!$A:$A&amp;'[5]产值及收款计划（2026）'!$B:$B,'[5]产值及收款计划（2026）'!CD:CD)</f>
        <v>0</v>
      </c>
      <c r="CE498" s="256" cm="1">
        <f t="array" aca="1" ref="CE498" ca="1">_xlfn.XLOOKUP($A498&amp;$B498,'[5]产值及收款计划（2026）'!$A:$A&amp;'[5]产值及收款计划（2026）'!$B:$B,'[5]产值及收款计划（2026）'!CE:CE)</f>
        <v>0</v>
      </c>
      <c r="CF498" s="256" cm="1">
        <f t="array" aca="1" ref="CF498" ca="1">_xlfn.XLOOKUP($A498&amp;$B498,'[5]产值及收款计划（2026）'!$A:$A&amp;'[5]产值及收款计划（2026）'!$B:$B,'[5]产值及收款计划（2026）'!CF:CF)</f>
        <v>0</v>
      </c>
      <c r="CG498" s="256" cm="1">
        <f t="array" aca="1" ref="CG498" ca="1">_xlfn.XLOOKUP($A498&amp;$B498,'[5]产值及收款计划（2026）'!$A:$A&amp;'[5]产值及收款计划（2026）'!$B:$B,'[5]产值及收款计划（2026）'!CG:CG)</f>
        <v>0</v>
      </c>
      <c r="CH498" s="256" cm="1">
        <f t="array" aca="1" ref="CH498" ca="1">_xlfn.XLOOKUP($A498&amp;$B498,'[5]产值及收款计划（2026）'!$A:$A&amp;'[5]产值及收款计划（2026）'!$B:$B,'[5]产值及收款计划（2026）'!CH:CH)</f>
        <v>0</v>
      </c>
      <c r="CI498" s="256" cm="1">
        <f t="array" aca="1" ref="CI498" ca="1">_xlfn.XLOOKUP($A498&amp;$B498,'[5]产值及收款计划（2026）'!$A:$A&amp;'[5]产值及收款计划（2026）'!$B:$B,'[5]产值及收款计划（2026）'!CI:CI)</f>
        <v>0</v>
      </c>
      <c r="CJ498" s="256" cm="1">
        <f t="array" aca="1" ref="CJ498" ca="1">_xlfn.XLOOKUP($A498&amp;$B498,'[5]产值及收款计划（2026）'!$A:$A&amp;'[5]产值及收款计划（2026）'!$B:$B,'[5]产值及收款计划（2026）'!CJ:CJ)</f>
        <v>0</v>
      </c>
      <c r="CK498" s="256" cm="1">
        <f t="array" aca="1" ref="CK498" ca="1">_xlfn.XLOOKUP($A498&amp;$B498,'[5]产值及收款计划（2026）'!$A:$A&amp;'[5]产值及收款计划（2026）'!$B:$B,'[5]产值及收款计划（2026）'!CK:CK)</f>
        <v>0</v>
      </c>
      <c r="CL498" s="256" cm="1">
        <f t="array" aca="1" ref="CL498" ca="1">_xlfn.XLOOKUP($A498&amp;$B498,'[5]产值及收款计划（2026）'!$A:$A&amp;'[5]产值及收款计划（2026）'!$B:$B,'[5]产值及收款计划（2026）'!CL:CL)</f>
        <v>0</v>
      </c>
      <c r="DA498" s="256" cm="1">
        <f t="array" aca="1" ref="DA498" ca="1">_xlfn.XLOOKUP($A498&amp;$B498,'[5]产值及收款计划（2026）'!$A:$A&amp;'[5]产值及收款计划（2026）'!$B:$B,'[5]产值及收款计划（2026）'!DA:DA)</f>
        <v>0</v>
      </c>
      <c r="DB498" s="256" cm="1">
        <f t="array" aca="1" ref="DB498" ca="1">_xlfn.XLOOKUP($A498&amp;$B498,'[5]产值及收款计划（2026）'!$A:$A&amp;'[5]产值及收款计划（2026）'!$B:$B,'[5]产值及收款计划（2026）'!DB:DB)</f>
        <v>0</v>
      </c>
      <c r="DC498" s="256" cm="1">
        <f t="array" aca="1" ref="DC498" ca="1">_xlfn.XLOOKUP($A498&amp;$B498,'[5]产值及收款计划（2026）'!$A:$A&amp;'[5]产值及收款计划（2026）'!$B:$B,'[5]产值及收款计划（2026）'!DC:DC)</f>
        <v>0</v>
      </c>
      <c r="DD498" s="256" cm="1">
        <f t="array" aca="1" ref="DD498" ca="1">_xlfn.XLOOKUP($A498&amp;$B498,'[5]产值及收款计划（2026）'!$A:$A&amp;'[5]产值及收款计划（2026）'!$B:$B,'[5]产值及收款计划（2026）'!DD:DD)</f>
        <v>0</v>
      </c>
      <c r="DE498" s="256" cm="1">
        <f t="array" aca="1" ref="DE498" ca="1">_xlfn.XLOOKUP($A498&amp;$B498,'[5]产值及收款计划（2026）'!$A:$A&amp;'[5]产值及收款计划（2026）'!$B:$B,'[5]产值及收款计划（2026）'!DE:DE)</f>
        <v>0</v>
      </c>
      <c r="DF498" s="256" cm="1">
        <f t="array" aca="1" ref="DF498" ca="1">_xlfn.XLOOKUP($A498&amp;$B498,'[5]产值及收款计划（2026）'!$A:$A&amp;'[5]产值及收款计划（2026）'!$B:$B,'[5]产值及收款计划（2026）'!DF:DF)</f>
        <v>0</v>
      </c>
      <c r="DG498" s="256" cm="1">
        <f t="array" aca="1" ref="DG498" ca="1">_xlfn.XLOOKUP($A498&amp;$B498,'[5]产值及收款计划（2026）'!$A:$A&amp;'[5]产值及收款计划（2026）'!$B:$B,'[5]产值及收款计划（2026）'!DG:DG)</f>
        <v>0</v>
      </c>
      <c r="DH498" s="256" cm="1">
        <f t="array" aca="1" ref="DH498" ca="1">_xlfn.XLOOKUP($A498&amp;$B498,'[5]产值及收款计划（2026）'!$A:$A&amp;'[5]产值及收款计划（2026）'!$B:$B,'[5]产值及收款计划（2026）'!DH:DH)</f>
        <v>0</v>
      </c>
      <c r="DI498" s="256" cm="1">
        <f t="array" aca="1" ref="DI498" ca="1">_xlfn.XLOOKUP($A498&amp;$B498,'[5]产值及收款计划（2026）'!$A:$A&amp;'[5]产值及收款计划（2026）'!$B:$B,'[5]产值及收款计划（2026）'!DI:DI)</f>
        <v>0</v>
      </c>
      <c r="DJ498" s="256" cm="1">
        <f t="array" aca="1" ref="DJ498" ca="1">_xlfn.XLOOKUP($A498&amp;$B498,'[5]产值及收款计划（2026）'!$A:$A&amp;'[5]产值及收款计划（2026）'!$B:$B,'[5]产值及收款计划（2026）'!DJ:DJ)</f>
        <v>0</v>
      </c>
      <c r="DK498" s="256" cm="1">
        <f t="array" aca="1" ref="DK498" ca="1">_xlfn.XLOOKUP($A498&amp;$B498,'[5]产值及收款计划（2026）'!$A:$A&amp;'[5]产值及收款计划（2026）'!$B:$B,'[5]产值及收款计划（2026）'!DK:DK)</f>
        <v>0</v>
      </c>
      <c r="DL498" s="256" cm="1">
        <f t="array" aca="1" ref="DL498" ca="1">_xlfn.XLOOKUP($A498&amp;$B498,'[5]产值及收款计划（2026）'!$A:$A&amp;'[5]产值及收款计划（2026）'!$B:$B,'[5]产值及收款计划（2026）'!DL:DL)</f>
        <v>0</v>
      </c>
      <c r="DM498" s="264"/>
      <c r="DN498" s="250"/>
    </row>
    <row r="499" spans="1:118" ht="20.25" x14ac:dyDescent="0.15">
      <c r="A499" s="254">
        <f t="shared" ca="1" si="26"/>
        <v>78</v>
      </c>
      <c r="B499" s="254" t="s">
        <v>29</v>
      </c>
      <c r="C499" s="255" t="str" cm="1">
        <f t="array" aca="1" ref="C499" ca="1">_xlfn.XLOOKUP($A499&amp;$B499,'[5]产值及收款计划（2026）'!$A:$A&amp;'[5]产值及收款计划（2026）'!$B:$B,'[5]产值及收款计划（2026）'!C:C)</f>
        <v>C0CJGD-FW-T-2025098</v>
      </c>
      <c r="D499" s="255" t="str" cm="1">
        <f t="array" aca="1" ref="D499" ca="1">_xlfn.XLOOKUP($A499&amp;$B499,'[5]产值及收款计划（2026）'!$A:$A&amp;'[5]产值及收款计划（2026）'!$B:$B,'[5]产值及收款计划（2026）'!D:D)</f>
        <v>莞深高速改扩建工程施工第十一合同段项目智慧高速交通组织动态管控平台技术服务合同</v>
      </c>
      <c r="E499" s="256" cm="1">
        <f t="array" aca="1" ref="E499" ca="1">_xlfn.XLOOKUP($A499&amp;$B499,'[5]产值及收款计划（2026）'!$A:$A&amp;'[5]产值及收款计划（2026）'!$B:$B,'[5]产值及收款计划（2026）'!E:E)</f>
        <v>53.932270000000003</v>
      </c>
      <c r="F499" s="256" cm="1">
        <f t="array" aca="1" ref="F499" ca="1">_xlfn.XLOOKUP($A499&amp;$B499,'[5]产值及收款计划（2026）'!$A:$A&amp;'[5]产值及收款计划（2026）'!$B:$B,'[5]产值及收款计划（2026）'!F:F)</f>
        <v>53.932270000000003</v>
      </c>
      <c r="G499" s="256" cm="1">
        <f t="array" aca="1" ref="G499" ca="1">_xlfn.XLOOKUP($A499&amp;$B499,'[5]产值及收款计划（2026）'!$A:$A&amp;'[5]产值及收款计划（2026）'!$B:$B,'[5]产值及收款计划（2026）'!G:G)</f>
        <v>53.932270000000003</v>
      </c>
      <c r="H499" s="256" cm="1">
        <f t="array" aca="1" ref="H499" ca="1">_xlfn.XLOOKUP($A499&amp;$B499,'[5]产值及收款计划（2026）'!$A:$A&amp;'[5]产值及收款计划（2026）'!$B:$B,'[5]产值及收款计划（2026）'!H:H)</f>
        <v>23.190875999999999</v>
      </c>
      <c r="I499" s="257" cm="1">
        <f t="array" aca="1" ref="I499" ca="1">_xlfn.XLOOKUP($A499&amp;$B499,'[5]产值及收款计划（2026）'!$A:$A&amp;'[5]产值及收款计划（2026）'!$B:$B,'[5]产值及收款计划（2026）'!I:I)</f>
        <v>0.42999999814582301</v>
      </c>
      <c r="J499" s="256" cm="1">
        <f t="array" aca="1" ref="J499" ca="1">_xlfn.XLOOKUP($A499&amp;$B499,'[5]产值及收款计划（2026）'!$A:$A&amp;'[5]产值及收款计划（2026）'!$B:$B,'[5]产值及收款计划（2026）'!J:J)</f>
        <v>0.06</v>
      </c>
      <c r="K499" s="256" cm="1">
        <f t="array" aca="1" ref="K499" ca="1">_xlfn.XLOOKUP($A499&amp;$B499,'[5]产值及收款计划（2026）'!$A:$A&amp;'[5]产值及收款计划（2026）'!$B:$B,'[5]产值及收款计划（2026）'!K:K)</f>
        <v>0</v>
      </c>
      <c r="L499" s="256" cm="1">
        <f t="array" aca="1" ref="L499" ca="1">_xlfn.XLOOKUP($A499&amp;$B499,'[5]产值及收款计划（2026）'!$A:$A&amp;'[5]产值及收款计划（2026）'!$B:$B,'[5]产值及收款计划（2026）'!L:L)</f>
        <v>0</v>
      </c>
      <c r="M499" s="256" t="str" cm="1">
        <f t="array" aca="1" ref="M499" ca="1">_xlfn.XLOOKUP($A499&amp;$B499,'[5]产值及收款计划（2026）'!$A:$A&amp;'[5]产值及收款计划（2026）'!$B:$B,'[5]产值及收款计划（2026）'!M:M)</f>
        <v>主导</v>
      </c>
      <c r="N499" s="256" cm="1">
        <f t="array" aca="1" ref="N499" ca="1">_xlfn.XLOOKUP($A499&amp;$B499,'[5]产值及收款计划（2026）'!$A:$A&amp;'[5]产值及收款计划（2026）'!$B:$B,'[5]产值及收款计划（2026）'!N:N)</f>
        <v>0</v>
      </c>
      <c r="O499" s="256" t="str" cm="1">
        <f t="array" aca="1" ref="O499" ca="1">_xlfn.XLOOKUP($A499&amp;$B499,'[5]产值及收款计划（2026）'!$A:$A&amp;'[5]产值及收款计划（2026）'!$B:$B,'[5]产值及收款计划（2026）'!O:O)</f>
        <v>戴愉人</v>
      </c>
      <c r="P499" s="255" t="str" cm="1">
        <f t="array" aca="1" ref="P499" ca="1">_xlfn.XLOOKUP($A499&amp;$B499,'[5]产值及收款计划（2026）'!$A:$A&amp;'[5]产值及收款计划（2026）'!$B:$B,'[5]产值及收款计划（2026）'!P:P)</f>
        <v>在建</v>
      </c>
      <c r="Q499" s="256" cm="1">
        <f t="array" aca="1" ref="Q499" ca="1">_xlfn.XLOOKUP($A499&amp;$B499,'[5]产值及收款计划（2026）'!$A:$A&amp;'[5]产值及收款计划（2026）'!$B:$B,'[5]产值及收款计划（2026）'!Q:Q)</f>
        <v>0</v>
      </c>
      <c r="R499" s="256" cm="1">
        <f t="array" aca="1" ref="R499" ca="1">_xlfn.XLOOKUP($A499&amp;$B499,'[5]产值及收款计划（2026）'!$A:$A&amp;'[5]产值及收款计划（2026）'!$B:$B,'[5]产值及收款计划（2026）'!R:R)</f>
        <v>0</v>
      </c>
      <c r="S499" s="256" cm="1">
        <f t="array" aca="1" ref="S499" ca="1">_xlfn.XLOOKUP($A499&amp;$B499,'[5]产值及收款计划（2026）'!$A:$A&amp;'[5]产值及收款计划（2026）'!$B:$B,'[5]产值及收款计划（2026）'!S:S)</f>
        <v>0</v>
      </c>
      <c r="T499" s="256" cm="1">
        <f t="array" aca="1" ref="T499" ca="1">_xlfn.XLOOKUP($A499&amp;$B499,'[5]产值及收款计划（2026）'!$A:$A&amp;'[5]产值及收款计划（2026）'!$B:$B,'[5]产值及收款计划（2026）'!T:T)</f>
        <v>35.055976000000001</v>
      </c>
      <c r="U499" s="256" cm="1">
        <f t="array" aca="1" ref="U499" ca="1">_xlfn.XLOOKUP($A499&amp;$B499,'[5]产值及收款计划（2026）'!$A:$A&amp;'[5]产值及收款计划（2026）'!$B:$B,'[5]产值及收款计划（2026）'!U:U)</f>
        <v>0</v>
      </c>
      <c r="V499" s="256" cm="1">
        <f t="array" aca="1" ref="V499" ca="1">_xlfn.XLOOKUP($A499&amp;$B499,'[5]产值及收款计划（2026）'!$A:$A&amp;'[5]产值及收款计划（2026）'!$B:$B,'[5]产值及收款计划（2026）'!V:V)</f>
        <v>18.876294000000001</v>
      </c>
      <c r="W499" s="256" cm="1">
        <f t="array" aca="1" ref="W499" ca="1">_xlfn.XLOOKUP($A499&amp;$B499,'[5]产值及收款计划（2026）'!$A:$A&amp;'[5]产值及收款计划（2026）'!$B:$B,'[5]产值及收款计划（2026）'!W:W)</f>
        <v>0</v>
      </c>
      <c r="X499" s="256" cm="1">
        <f t="array" aca="1" ref="X499" ca="1">_xlfn.XLOOKUP($A499&amp;$B499,'[5]产值及收款计划（2026）'!$A:$A&amp;'[5]产值及收款计划（2026）'!$B:$B,'[5]产值及收款计划（2026）'!X:X)</f>
        <v>0</v>
      </c>
      <c r="Y499" s="256" cm="1">
        <f t="array" aca="1" ref="Y499" ca="1">_xlfn.XLOOKUP($A499&amp;$B499,'[5]产值及收款计划（2026）'!$A:$A&amp;'[5]产值及收款计划（2026）'!$B:$B,'[5]产值及收款计划（2026）'!Y:Y)</f>
        <v>0</v>
      </c>
      <c r="Z499" s="256" cm="1">
        <f t="array" aca="1" ref="Z499" ca="1">_xlfn.XLOOKUP($A499&amp;$B499,'[5]产值及收款计划（2026）'!$A:$A&amp;'[5]产值及收款计划（2026）'!$B:$B,'[5]产值及收款计划（2026）'!Z:Z)</f>
        <v>0</v>
      </c>
      <c r="AA499" s="256" cm="1">
        <f t="array" aca="1" ref="AA499" ca="1">_xlfn.XLOOKUP($A499&amp;$B499,'[5]产值及收款计划（2026）'!$A:$A&amp;'[5]产值及收款计划（2026）'!$B:$B,'[5]产值及收款计划（2026）'!AA:AA)</f>
        <v>0</v>
      </c>
      <c r="AB499" s="256" cm="1">
        <f t="array" aca="1" ref="AB499" ca="1">_xlfn.XLOOKUP($A499&amp;$B499,'[5]产值及收款计划（2026）'!$A:$A&amp;'[5]产值及收款计划（2026）'!$B:$B,'[5]产值及收款计划（2026）'!AB:AB)</f>
        <v>0</v>
      </c>
      <c r="AC499" s="256" cm="1">
        <f t="array" aca="1" ref="AC499" ca="1">_xlfn.XLOOKUP($A499&amp;$B499,'[5]产值及收款计划（2026）'!$A:$A&amp;'[5]产值及收款计划（2026）'!$B:$B,'[5]产值及收款计划（2026）'!AC:AC)</f>
        <v>0</v>
      </c>
      <c r="AD499" s="256" cm="1">
        <f t="array" aca="1" ref="AD499" ca="1">_xlfn.XLOOKUP($A499&amp;$B499,'[5]产值及收款计划（2026）'!$A:$A&amp;'[5]产值及收款计划（2026）'!$B:$B,'[5]产值及收款计划（2026）'!AD:AD)</f>
        <v>0</v>
      </c>
      <c r="AE499" s="256" cm="1">
        <f t="array" aca="1" ref="AE499" ca="1">_xlfn.XLOOKUP($A499&amp;$B499,'[5]产值及收款计划（2026）'!$A:$A&amp;'[5]产值及收款计划（2026）'!$B:$B,'[5]产值及收款计划（2026）'!AE:AE)</f>
        <v>0</v>
      </c>
      <c r="AF499" s="256" cm="1">
        <f t="array" aca="1" ref="AF499" ca="1">_xlfn.XLOOKUP($A499&amp;$B499,'[5]产值及收款计划（2026）'!$A:$A&amp;'[5]产值及收款计划（2026）'!$B:$B,'[5]产值及收款计划（2026）'!AF:AF)</f>
        <v>7.0111952000000004</v>
      </c>
      <c r="AG499" s="256" cm="1">
        <f t="array" aca="1" ref="AG499" ca="1">_xlfn.XLOOKUP($A499&amp;$B499,'[5]产值及收款计划（2026）'!$A:$A&amp;'[5]产值及收款计划（2026）'!$B:$B,'[5]产值及收款计划（2026）'!AG:AG)</f>
        <v>0</v>
      </c>
      <c r="AH499" s="256" cm="1">
        <f t="array" aca="1" ref="AH499" ca="1">_xlfn.XLOOKUP($A499&amp;$B499,'[5]产值及收款计划（2026）'!$A:$A&amp;'[5]产值及收款计划（2026）'!$B:$B,'[5]产值及收款计划（2026）'!AH:AH)</f>
        <v>0</v>
      </c>
      <c r="AI499" s="256" cm="1">
        <f t="array" aca="1" ref="AI499" ca="1">_xlfn.XLOOKUP($A499&amp;$B499,'[5]产值及收款计划（2026）'!$A:$A&amp;'[5]产值及收款计划（2026）'!$B:$B,'[5]产值及收款计划（2026）'!AI:AI)</f>
        <v>0</v>
      </c>
      <c r="AJ499" s="256" cm="1">
        <f t="array" aca="1" ref="AJ499" ca="1">_xlfn.XLOOKUP($A499&amp;$B499,'[5]产值及收款计划（2026）'!$A:$A&amp;'[5]产值及收款计划（2026）'!$B:$B,'[5]产值及收款计划（2026）'!AJ:AJ)</f>
        <v>0</v>
      </c>
      <c r="AK499" s="256" cm="1">
        <f t="array" aca="1" ref="AK499" ca="1">_xlfn.XLOOKUP($A499&amp;$B499,'[5]产值及收款计划（2026）'!$A:$A&amp;'[5]产值及收款计划（2026）'!$B:$B,'[5]产值及收款计划（2026）'!AK:AK)</f>
        <v>0</v>
      </c>
      <c r="AL499" s="256" cm="1">
        <f t="array" aca="1" ref="AL499" ca="1">_xlfn.XLOOKUP($A499&amp;$B499,'[5]产值及收款计划（2026）'!$A:$A&amp;'[5]产值及收款计划（2026）'!$B:$B,'[5]产值及收款计划（2026）'!AL:AL)</f>
        <v>0</v>
      </c>
      <c r="AM499" s="263" t="e" cm="1">
        <f t="array" aca="1" ref="AM499" ca="1">_xlfn.LET(_xlpm.勾选月份状态数组,TRANSPOSE('PPT(12-15页）-TOP10'!$A$3:$A$14),_xlpm.选择数据区,IF('PPT(12-15页）-TOP10'!$E$3="收款",$BA499:$BL499,$AA499:$AL499),SUM(_xlfn._xlws.FILTER(_xlpm.选择数据区,_xlpm.勾选月份状态数组,"")))</f>
        <v>#NAME?</v>
      </c>
      <c r="AN499" s="256" t="e" cm="1">
        <f t="array" aca="1" ref="AN499" ca="1">_xlfn.LET(_xlpm.勾选月份状态数组,TRANSPOSE('PPT(12-15页）-TOP10'!$A$3:$A$14),_xlpm.选择数据区,IF('PPT(12-15页）-TOP10'!$E$3="收款",$DA499:$DL499,$CA499:$CL499),SUM(_xlfn._xlws.FILTER(_xlpm.选择数据区,_xlpm.勾选月份状态数组,"")))</f>
        <v>#NAME?</v>
      </c>
      <c r="AO499" s="256">
        <f ca="1">SUM(CA499:CC499)+SUM(AD499:AL499)</f>
        <v>7.0111952000000004</v>
      </c>
      <c r="AP499" s="256"/>
      <c r="AQ499" s="256"/>
      <c r="AR499" s="256"/>
      <c r="AS499" s="256" cm="1">
        <f t="array" aca="1" ref="AS499" ca="1">_xlfn.XLOOKUP($A499&amp;$B499,'[5]产值及收款计划（2026）'!$A:$A&amp;'[5]产值及收款计划（2026）'!$B:$B,'[5]产值及收款计划（2026）'!AS:AS)</f>
        <v>0</v>
      </c>
      <c r="AT499" s="256" cm="1">
        <f t="array" aca="1" ref="AT499" ca="1">_xlfn.XLOOKUP($A499&amp;$B499,'[5]产值及收款计划（2026）'!$A:$A&amp;'[5]产值及收款计划（2026）'!$B:$B,'[5]产值及收款计划（2026）'!AT:AT)</f>
        <v>0</v>
      </c>
      <c r="AU499" s="256" cm="1">
        <f t="array" aca="1" ref="AU499" ca="1">_xlfn.XLOOKUP($A499&amp;$B499,'[5]产值及收款计划（2026）'!$A:$A&amp;'[5]产值及收款计划（2026）'!$B:$B,'[5]产值及收款计划（2026）'!AU:AU)</f>
        <v>0</v>
      </c>
      <c r="AV499" s="256" cm="1">
        <f t="array" aca="1" ref="AV499" ca="1">_xlfn.XLOOKUP($A499&amp;$B499,'[5]产值及收款计划（2026）'!$A:$A&amp;'[5]产值及收款计划（2026）'!$B:$B,'[5]产值及收款计划（2026）'!AV:AV)</f>
        <v>0</v>
      </c>
      <c r="AW499" s="256" cm="1">
        <f t="array" aca="1" ref="AW499" ca="1">_xlfn.XLOOKUP($A499&amp;$B499,'[5]产值及收款计划（2026）'!$A:$A&amp;'[5]产值及收款计划（2026）'!$B:$B,'[5]产值及收款计划（2026）'!AW:AW)</f>
        <v>0</v>
      </c>
      <c r="AX499" s="256" cm="1">
        <f t="array" aca="1" ref="AX499" ca="1">_xlfn.XLOOKUP($A499&amp;$B499,'[5]产值及收款计划（2026）'!$A:$A&amp;'[5]产值及收款计划（2026）'!$B:$B,'[5]产值及收款计划（2026）'!AX:AX)</f>
        <v>16.179680999999999</v>
      </c>
      <c r="AY499" s="256" cm="1">
        <f t="array" aca="1" ref="AY499" ca="1">_xlfn.XLOOKUP($A499&amp;$B499,'[5]产值及收款计划（2026）'!$A:$A&amp;'[5]产值及收款计划（2026）'!$B:$B,'[5]产值及收款计划（2026）'!AY:AY)</f>
        <v>37.752589</v>
      </c>
      <c r="AZ499" s="256" cm="1">
        <f t="array" aca="1" ref="AZ499" ca="1">_xlfn.XLOOKUP($A499&amp;$B499,'[5]产值及收款计划（2026）'!$A:$A&amp;'[5]产值及收款计划（2026）'!$B:$B,'[5]产值及收款计划（2026）'!AZ:AZ)</f>
        <v>18.876294999999999</v>
      </c>
      <c r="BA499" s="256" cm="1">
        <f t="array" aca="1" ref="BA499" ca="1">_xlfn.XLOOKUP($A499&amp;$B499,'[5]产值及收款计划（2026）'!$A:$A&amp;'[5]产值及收款计划（2026）'!$B:$B,'[5]产值及收款计划（2026）'!BA:BA)</f>
        <v>0</v>
      </c>
      <c r="BB499" s="256" cm="1">
        <f t="array" aca="1" ref="BB499" ca="1">_xlfn.XLOOKUP($A499&amp;$B499,'[5]产值及收款计划（2026）'!$A:$A&amp;'[5]产值及收款计划（2026）'!$B:$B,'[5]产值及收款计划（2026）'!BB:BB)</f>
        <v>0</v>
      </c>
      <c r="BC499" s="256" cm="1">
        <f t="array" aca="1" ref="BC499" ca="1">_xlfn.XLOOKUP($A499&amp;$B499,'[5]产值及收款计划（2026）'!$A:$A&amp;'[5]产值及收款计划（2026）'!$B:$B,'[5]产值及收款计划（2026）'!BC:BC)</f>
        <v>0</v>
      </c>
      <c r="BD499" s="256" cm="1">
        <f t="array" aca="1" ref="BD499" ca="1">_xlfn.XLOOKUP($A499&amp;$B499,'[5]产值及收款计划（2026）'!$A:$A&amp;'[5]产值及收款计划（2026）'!$B:$B,'[5]产值及收款计划（2026）'!BD:BD)</f>
        <v>0</v>
      </c>
      <c r="BE499" s="256" cm="1">
        <f t="array" aca="1" ref="BE499" ca="1">_xlfn.XLOOKUP($A499&amp;$B499,'[5]产值及收款计划（2026）'!$A:$A&amp;'[5]产值及收款计划（2026）'!$B:$B,'[5]产值及收款计划（2026）'!BE:BE)</f>
        <v>0</v>
      </c>
      <c r="BF499" s="256" cm="1">
        <f t="array" aca="1" ref="BF499" ca="1">_xlfn.XLOOKUP($A499&amp;$B499,'[5]产值及收款计划（2026）'!$A:$A&amp;'[5]产值及收款计划（2026）'!$B:$B,'[5]产值及收款计划（2026）'!BF:BF)</f>
        <v>0</v>
      </c>
      <c r="BG499" s="256" cm="1">
        <f t="array" aca="1" ref="BG499" ca="1">_xlfn.XLOOKUP($A499&amp;$B499,'[5]产值及收款计划（2026）'!$A:$A&amp;'[5]产值及收款计划（2026）'!$B:$B,'[5]产值及收款计划（2026）'!BG:BG)</f>
        <v>0</v>
      </c>
      <c r="BH499" s="256" cm="1">
        <f t="array" aca="1" ref="BH499" ca="1">_xlfn.XLOOKUP($A499&amp;$B499,'[5]产值及收款计划（2026）'!$A:$A&amp;'[5]产值及收款计划（2026）'!$B:$B,'[5]产值及收款计划（2026）'!BH:BH)</f>
        <v>18.8762945</v>
      </c>
      <c r="BI499" s="256" cm="1">
        <f t="array" aca="1" ref="BI499" ca="1">_xlfn.XLOOKUP($A499&amp;$B499,'[5]产值及收款计划（2026）'!$A:$A&amp;'[5]产值及收款计划（2026）'!$B:$B,'[5]产值及收款计划（2026）'!BI:BI)</f>
        <v>0</v>
      </c>
      <c r="BJ499" s="256" cm="1">
        <f t="array" aca="1" ref="BJ499" ca="1">_xlfn.XLOOKUP($A499&amp;$B499,'[5]产值及收款计划（2026）'!$A:$A&amp;'[5]产值及收款计划（2026）'!$B:$B,'[5]产值及收款计划（2026）'!BJ:BJ)</f>
        <v>0</v>
      </c>
      <c r="BK499" s="256" cm="1">
        <f t="array" aca="1" ref="BK499" ca="1">_xlfn.XLOOKUP($A499&amp;$B499,'[5]产值及收款计划（2026）'!$A:$A&amp;'[5]产值及收款计划（2026）'!$B:$B,'[5]产值及收款计划（2026）'!BK:BK)</f>
        <v>0</v>
      </c>
      <c r="BL499" s="256" cm="1">
        <f t="array" aca="1" ref="BL499" ca="1">_xlfn.XLOOKUP($A499&amp;$B499,'[5]产值及收款计划（2026）'!$A:$A&amp;'[5]产值及收款计划（2026）'!$B:$B,'[5]产值及收款计划（2026）'!BL:BL)</f>
        <v>0</v>
      </c>
      <c r="BM499" s="256"/>
      <c r="BN499" s="256"/>
      <c r="BO499" s="256"/>
      <c r="BP499" s="256"/>
      <c r="BQ499" s="255" t="str" cm="1">
        <f t="array" aca="1" ref="BQ499" ca="1">_xlfn.XLOOKUP($A499&amp;$B499,'[5]产值及收款计划（2026）'!$A:$A&amp;'[5]产值及收款计划（2026）'!$B:$B,'[5]产值及收款计划（2026）'!BQ:BQ)</f>
        <v>中交第二公路工程局有限公司莞深高速改扩建工程施工第十一合同段项目经理部</v>
      </c>
      <c r="BR499" s="256" cm="1">
        <f t="array" aca="1" ref="BR499" ca="1">_xlfn.XLOOKUP($A499&amp;$B499,'[5]产值及收款计划（2026）'!$A:$A&amp;'[5]产值及收款计划（2026）'!$B:$B,'[5]产值及收款计划（2026）'!BR:BR)</f>
        <v>0</v>
      </c>
      <c r="CA499" s="256" cm="1">
        <f t="array" aca="1" ref="CA499" ca="1">_xlfn.XLOOKUP($A499&amp;$B499,'[5]产值及收款计划（2026）'!$A:$A&amp;'[5]产值及收款计划（2026）'!$B:$B,'[5]产值及收款计划（2026）'!CA:CA)</f>
        <v>0</v>
      </c>
      <c r="CB499" s="256" cm="1">
        <f t="array" aca="1" ref="CB499" ca="1">_xlfn.XLOOKUP($A499&amp;$B499,'[5]产值及收款计划（2026）'!$A:$A&amp;'[5]产值及收款计划（2026）'!$B:$B,'[5]产值及收款计划（2026）'!CB:CB)</f>
        <v>0</v>
      </c>
      <c r="CC499" s="256" cm="1">
        <f t="array" aca="1" ref="CC499" ca="1">_xlfn.XLOOKUP($A499&amp;$B499,'[5]产值及收款计划（2026）'!$A:$A&amp;'[5]产值及收款计划（2026）'!$B:$B,'[5]产值及收款计划（2026）'!CC:CC)</f>
        <v>0</v>
      </c>
      <c r="CD499" s="256" cm="1">
        <f t="array" aca="1" ref="CD499" ca="1">_xlfn.XLOOKUP($A499&amp;$B499,'[5]产值及收款计划（2026）'!$A:$A&amp;'[5]产值及收款计划（2026）'!$B:$B,'[5]产值及收款计划（2026）'!CD:CD)</f>
        <v>0</v>
      </c>
      <c r="CE499" s="256" cm="1">
        <f t="array" aca="1" ref="CE499" ca="1">_xlfn.XLOOKUP($A499&amp;$B499,'[5]产值及收款计划（2026）'!$A:$A&amp;'[5]产值及收款计划（2026）'!$B:$B,'[5]产值及收款计划（2026）'!CE:CE)</f>
        <v>0</v>
      </c>
      <c r="CF499" s="256" cm="1">
        <f t="array" aca="1" ref="CF499" ca="1">_xlfn.XLOOKUP($A499&amp;$B499,'[5]产值及收款计划（2026）'!$A:$A&amp;'[5]产值及收款计划（2026）'!$B:$B,'[5]产值及收款计划（2026）'!CF:CF)</f>
        <v>0</v>
      </c>
      <c r="CG499" s="256" cm="1">
        <f t="array" aca="1" ref="CG499" ca="1">_xlfn.XLOOKUP($A499&amp;$B499,'[5]产值及收款计划（2026）'!$A:$A&amp;'[5]产值及收款计划（2026）'!$B:$B,'[5]产值及收款计划（2026）'!CG:CG)</f>
        <v>0</v>
      </c>
      <c r="CH499" s="256" cm="1">
        <f t="array" aca="1" ref="CH499" ca="1">_xlfn.XLOOKUP($A499&amp;$B499,'[5]产值及收款计划（2026）'!$A:$A&amp;'[5]产值及收款计划（2026）'!$B:$B,'[5]产值及收款计划（2026）'!CH:CH)</f>
        <v>0</v>
      </c>
      <c r="CI499" s="256" cm="1">
        <f t="array" aca="1" ref="CI499" ca="1">_xlfn.XLOOKUP($A499&amp;$B499,'[5]产值及收款计划（2026）'!$A:$A&amp;'[5]产值及收款计划（2026）'!$B:$B,'[5]产值及收款计划（2026）'!CI:CI)</f>
        <v>0</v>
      </c>
      <c r="CJ499" s="256" cm="1">
        <f t="array" aca="1" ref="CJ499" ca="1">_xlfn.XLOOKUP($A499&amp;$B499,'[5]产值及收款计划（2026）'!$A:$A&amp;'[5]产值及收款计划（2026）'!$B:$B,'[5]产值及收款计划（2026）'!CJ:CJ)</f>
        <v>0</v>
      </c>
      <c r="CK499" s="256" cm="1">
        <f t="array" aca="1" ref="CK499" ca="1">_xlfn.XLOOKUP($A499&amp;$B499,'[5]产值及收款计划（2026）'!$A:$A&amp;'[5]产值及收款计划（2026）'!$B:$B,'[5]产值及收款计划（2026）'!CK:CK)</f>
        <v>0</v>
      </c>
      <c r="CL499" s="256" cm="1">
        <f t="array" aca="1" ref="CL499" ca="1">_xlfn.XLOOKUP($A499&amp;$B499,'[5]产值及收款计划（2026）'!$A:$A&amp;'[5]产值及收款计划（2026）'!$B:$B,'[5]产值及收款计划（2026）'!CL:CL)</f>
        <v>0</v>
      </c>
      <c r="DA499" s="256" cm="1">
        <f t="array" aca="1" ref="DA499" ca="1">_xlfn.XLOOKUP($A499&amp;$B499,'[5]产值及收款计划（2026）'!$A:$A&amp;'[5]产值及收款计划（2026）'!$B:$B,'[5]产值及收款计划（2026）'!DA:DA)</f>
        <v>16.179680999999999</v>
      </c>
      <c r="DB499" s="256" cm="1">
        <f t="array" aca="1" ref="DB499" ca="1">_xlfn.XLOOKUP($A499&amp;$B499,'[5]产值及收款计划（2026）'!$A:$A&amp;'[5]产值及收款计划（2026）'!$B:$B,'[5]产值及收款计划（2026）'!DB:DB)</f>
        <v>0</v>
      </c>
      <c r="DC499" s="256" cm="1">
        <f t="array" aca="1" ref="DC499" ca="1">_xlfn.XLOOKUP($A499&amp;$B499,'[5]产值及收款计划（2026）'!$A:$A&amp;'[5]产值及收款计划（2026）'!$B:$B,'[5]产值及收款计划（2026）'!DC:DC)</f>
        <v>0</v>
      </c>
      <c r="DD499" s="256" cm="1">
        <f t="array" aca="1" ref="DD499" ca="1">_xlfn.XLOOKUP($A499&amp;$B499,'[5]产值及收款计划（2026）'!$A:$A&amp;'[5]产值及收款计划（2026）'!$B:$B,'[5]产值及收款计划（2026）'!DD:DD)</f>
        <v>0</v>
      </c>
      <c r="DE499" s="256" cm="1">
        <f t="array" aca="1" ref="DE499" ca="1">_xlfn.XLOOKUP($A499&amp;$B499,'[5]产值及收款计划（2026）'!$A:$A&amp;'[5]产值及收款计划（2026）'!$B:$B,'[5]产值及收款计划（2026）'!DE:DE)</f>
        <v>0</v>
      </c>
      <c r="DF499" s="256" cm="1">
        <f t="array" aca="1" ref="DF499" ca="1">_xlfn.XLOOKUP($A499&amp;$B499,'[5]产值及收款计划（2026）'!$A:$A&amp;'[5]产值及收款计划（2026）'!$B:$B,'[5]产值及收款计划（2026）'!DF:DF)</f>
        <v>0</v>
      </c>
      <c r="DG499" s="256" cm="1">
        <f t="array" aca="1" ref="DG499" ca="1">_xlfn.XLOOKUP($A499&amp;$B499,'[5]产值及收款计划（2026）'!$A:$A&amp;'[5]产值及收款计划（2026）'!$B:$B,'[5]产值及收款计划（2026）'!DG:DG)</f>
        <v>0</v>
      </c>
      <c r="DH499" s="256" cm="1">
        <f t="array" aca="1" ref="DH499" ca="1">_xlfn.XLOOKUP($A499&amp;$B499,'[5]产值及收款计划（2026）'!$A:$A&amp;'[5]产值及收款计划（2026）'!$B:$B,'[5]产值及收款计划（2026）'!DH:DH)</f>
        <v>0</v>
      </c>
      <c r="DI499" s="256" cm="1">
        <f t="array" aca="1" ref="DI499" ca="1">_xlfn.XLOOKUP($A499&amp;$B499,'[5]产值及收款计划（2026）'!$A:$A&amp;'[5]产值及收款计划（2026）'!$B:$B,'[5]产值及收款计划（2026）'!DI:DI)</f>
        <v>0</v>
      </c>
      <c r="DJ499" s="256" cm="1">
        <f t="array" aca="1" ref="DJ499" ca="1">_xlfn.XLOOKUP($A499&amp;$B499,'[5]产值及收款计划（2026）'!$A:$A&amp;'[5]产值及收款计划（2026）'!$B:$B,'[5]产值及收款计划（2026）'!DJ:DJ)</f>
        <v>0</v>
      </c>
      <c r="DK499" s="256" cm="1">
        <f t="array" aca="1" ref="DK499" ca="1">_xlfn.XLOOKUP($A499&amp;$B499,'[5]产值及收款计划（2026）'!$A:$A&amp;'[5]产值及收款计划（2026）'!$B:$B,'[5]产值及收款计划（2026）'!DK:DK)</f>
        <v>0</v>
      </c>
      <c r="DL499" s="256" cm="1">
        <f t="array" aca="1" ref="DL499" ca="1">_xlfn.XLOOKUP($A499&amp;$B499,'[5]产值及收款计划（2026）'!$A:$A&amp;'[5]产值及收款计划（2026）'!$B:$B,'[5]产值及收款计划（2026）'!DL:DL)</f>
        <v>0</v>
      </c>
      <c r="DM499" s="264"/>
      <c r="DN499" s="250"/>
    </row>
    <row r="500" spans="1:118" ht="20.25" x14ac:dyDescent="0.15">
      <c r="A500" s="254">
        <f t="shared" ca="1" si="26"/>
        <v>79</v>
      </c>
      <c r="B500" s="254" t="s">
        <v>29</v>
      </c>
      <c r="C500" s="255" t="str" cm="1">
        <f t="array" aca="1" ref="C500" ca="1">_xlfn.XLOOKUP($A500&amp;$B500,'[5]产值及收款计划（2026）'!$A:$A&amp;'[5]产值及收款计划（2026）'!$B:$B,'[5]产值及收款计划（2026）'!C:C)</f>
        <v>C0CJGD-FW-T-2025094</v>
      </c>
      <c r="D500" s="255" t="str" cm="1">
        <f t="array" aca="1" ref="D500" ca="1">_xlfn.XLOOKUP($A500&amp;$B500,'[5]产值及收款计划（2026）'!$A:$A&amp;'[5]产值及收款计划（2026）'!$B:$B,'[5]产值及收款计划（2026）'!D:D)</f>
        <v>珠三角环线东莞至深圳高速公路塘厦至东城段及龙林支线改扩建工程施工第十二合同段项目 智慧高速交通组织动态管控平台技术服务合同</v>
      </c>
      <c r="E500" s="256" cm="1">
        <f t="array" aca="1" ref="E500" ca="1">_xlfn.XLOOKUP($A500&amp;$B500,'[5]产值及收款计划（2026）'!$A:$A&amp;'[5]产值及收款计划（2026）'!$B:$B,'[5]产值及收款计划（2026）'!E:E)</f>
        <v>46.420502999999997</v>
      </c>
      <c r="F500" s="256" cm="1">
        <f t="array" aca="1" ref="F500" ca="1">_xlfn.XLOOKUP($A500&amp;$B500,'[5]产值及收款计划（2026）'!$A:$A&amp;'[5]产值及收款计划（2026）'!$B:$B,'[5]产值及收款计划（2026）'!F:F)</f>
        <v>46.420502999999997</v>
      </c>
      <c r="G500" s="256" cm="1">
        <f t="array" aca="1" ref="G500" ca="1">_xlfn.XLOOKUP($A500&amp;$B500,'[5]产值及收款计划（2026）'!$A:$A&amp;'[5]产值及收款计划（2026）'!$B:$B,'[5]产值及收款计划（2026）'!G:G)</f>
        <v>46.420502999999997</v>
      </c>
      <c r="H500" s="256" cm="1">
        <f t="array" aca="1" ref="H500" ca="1">_xlfn.XLOOKUP($A500&amp;$B500,'[5]产值及收款计划（2026）'!$A:$A&amp;'[5]产值及收款计划（2026）'!$B:$B,'[5]产值及收款计划（2026）'!H:H)</f>
        <v>24.602867</v>
      </c>
      <c r="I500" s="257" cm="1">
        <f t="array" aca="1" ref="I500" ca="1">_xlfn.XLOOKUP($A500&amp;$B500,'[5]产值及收款计划（2026）'!$A:$A&amp;'[5]产值及收款计划（2026）'!$B:$B,'[5]产值及收款计划（2026）'!I:I)</f>
        <v>0.53000000883230403</v>
      </c>
      <c r="J500" s="256" cm="1">
        <f t="array" aca="1" ref="J500" ca="1">_xlfn.XLOOKUP($A500&amp;$B500,'[5]产值及收款计划（2026）'!$A:$A&amp;'[5]产值及收款计划（2026）'!$B:$B,'[5]产值及收款计划（2026）'!J:J)</f>
        <v>0.06</v>
      </c>
      <c r="K500" s="256" cm="1">
        <f t="array" aca="1" ref="K500" ca="1">_xlfn.XLOOKUP($A500&amp;$B500,'[5]产值及收款计划（2026）'!$A:$A&amp;'[5]产值及收款计划（2026）'!$B:$B,'[5]产值及收款计划（2026）'!K:K)</f>
        <v>0</v>
      </c>
      <c r="L500" s="256" cm="1">
        <f t="array" aca="1" ref="L500" ca="1">_xlfn.XLOOKUP($A500&amp;$B500,'[5]产值及收款计划（2026）'!$A:$A&amp;'[5]产值及收款计划（2026）'!$B:$B,'[5]产值及收款计划（2026）'!L:L)</f>
        <v>0</v>
      </c>
      <c r="M500" s="256" t="str" cm="1">
        <f t="array" aca="1" ref="M500" ca="1">_xlfn.XLOOKUP($A500&amp;$B500,'[5]产值及收款计划（2026）'!$A:$A&amp;'[5]产值及收款计划（2026）'!$B:$B,'[5]产值及收款计划（2026）'!M:M)</f>
        <v>主导</v>
      </c>
      <c r="N500" s="256" cm="1">
        <f t="array" aca="1" ref="N500" ca="1">_xlfn.XLOOKUP($A500&amp;$B500,'[5]产值及收款计划（2026）'!$A:$A&amp;'[5]产值及收款计划（2026）'!$B:$B,'[5]产值及收款计划（2026）'!N:N)</f>
        <v>0</v>
      </c>
      <c r="O500" s="256" t="str" cm="1">
        <f t="array" aca="1" ref="O500" ca="1">_xlfn.XLOOKUP($A500&amp;$B500,'[5]产值及收款计划（2026）'!$A:$A&amp;'[5]产值及收款计划（2026）'!$B:$B,'[5]产值及收款计划（2026）'!O:O)</f>
        <v>戴愉人</v>
      </c>
      <c r="P500" s="255" t="str" cm="1">
        <f t="array" aca="1" ref="P500" ca="1">_xlfn.XLOOKUP($A500&amp;$B500,'[5]产值及收款计划（2026）'!$A:$A&amp;'[5]产值及收款计划（2026）'!$B:$B,'[5]产值及收款计划（2026）'!P:P)</f>
        <v>在建</v>
      </c>
      <c r="Q500" s="256" cm="1">
        <f t="array" aca="1" ref="Q500" ca="1">_xlfn.XLOOKUP($A500&amp;$B500,'[5]产值及收款计划（2026）'!$A:$A&amp;'[5]产值及收款计划（2026）'!$B:$B,'[5]产值及收款计划（2026）'!Q:Q)</f>
        <v>0</v>
      </c>
      <c r="R500" s="256" cm="1">
        <f t="array" aca="1" ref="R500" ca="1">_xlfn.XLOOKUP($A500&amp;$B500,'[5]产值及收款计划（2026）'!$A:$A&amp;'[5]产值及收款计划（2026）'!$B:$B,'[5]产值及收款计划（2026）'!R:R)</f>
        <v>0</v>
      </c>
      <c r="S500" s="256" cm="1">
        <f t="array" aca="1" ref="S500" ca="1">_xlfn.XLOOKUP($A500&amp;$B500,'[5]产值及收款计划（2026）'!$A:$A&amp;'[5]产值及收款计划（2026）'!$B:$B,'[5]产值及收款计划（2026）'!S:S)</f>
        <v>0</v>
      </c>
      <c r="T500" s="256" cm="1">
        <f t="array" aca="1" ref="T500" ca="1">_xlfn.XLOOKUP($A500&amp;$B500,'[5]产值及收款计划（2026）'!$A:$A&amp;'[5]产值及收款计划（2026）'!$B:$B,'[5]产值及收款计划（2026）'!T:T)</f>
        <v>30.18</v>
      </c>
      <c r="U500" s="256" cm="1">
        <f t="array" aca="1" ref="U500" ca="1">_xlfn.XLOOKUP($A500&amp;$B500,'[5]产值及收款计划（2026）'!$A:$A&amp;'[5]产值及收款计划（2026）'!$B:$B,'[5]产值及收款计划（2026）'!U:U)</f>
        <v>0</v>
      </c>
      <c r="V500" s="256" cm="1">
        <f t="array" aca="1" ref="V500" ca="1">_xlfn.XLOOKUP($A500&amp;$B500,'[5]产值及收款计划（2026）'!$A:$A&amp;'[5]产值及收款计划（2026）'!$B:$B,'[5]产值及收款计划（2026）'!V:V)</f>
        <v>16.240503</v>
      </c>
      <c r="W500" s="256" cm="1">
        <f t="array" aca="1" ref="W500" ca="1">_xlfn.XLOOKUP($A500&amp;$B500,'[5]产值及收款计划（2026）'!$A:$A&amp;'[5]产值及收款计划（2026）'!$B:$B,'[5]产值及收款计划（2026）'!W:W)</f>
        <v>0</v>
      </c>
      <c r="X500" s="256" cm="1">
        <f t="array" aca="1" ref="X500" ca="1">_xlfn.XLOOKUP($A500&amp;$B500,'[5]产值及收款计划（2026）'!$A:$A&amp;'[5]产值及收款计划（2026）'!$B:$B,'[5]产值及收款计划（2026）'!X:X)</f>
        <v>0</v>
      </c>
      <c r="Y500" s="256" cm="1">
        <f t="array" aca="1" ref="Y500" ca="1">_xlfn.XLOOKUP($A500&amp;$B500,'[5]产值及收款计划（2026）'!$A:$A&amp;'[5]产值及收款计划（2026）'!$B:$B,'[5]产值及收款计划（2026）'!Y:Y)</f>
        <v>0</v>
      </c>
      <c r="Z500" s="256" cm="1">
        <f t="array" aca="1" ref="Z500" ca="1">_xlfn.XLOOKUP($A500&amp;$B500,'[5]产值及收款计划（2026）'!$A:$A&amp;'[5]产值及收款计划（2026）'!$B:$B,'[5]产值及收款计划（2026）'!Z:Z)</f>
        <v>0</v>
      </c>
      <c r="AA500" s="256" cm="1">
        <f t="array" aca="1" ref="AA500" ca="1">_xlfn.XLOOKUP($A500&amp;$B500,'[5]产值及收款计划（2026）'!$A:$A&amp;'[5]产值及收款计划（2026）'!$B:$B,'[5]产值及收款计划（2026）'!AA:AA)</f>
        <v>0</v>
      </c>
      <c r="AB500" s="256" cm="1">
        <f t="array" aca="1" ref="AB500" ca="1">_xlfn.XLOOKUP($A500&amp;$B500,'[5]产值及收款计划（2026）'!$A:$A&amp;'[5]产值及收款计划（2026）'!$B:$B,'[5]产值及收款计划（2026）'!AB:AB)</f>
        <v>0</v>
      </c>
      <c r="AC500" s="256" cm="1">
        <f t="array" aca="1" ref="AC500" ca="1">_xlfn.XLOOKUP($A500&amp;$B500,'[5]产值及收款计划（2026）'!$A:$A&amp;'[5]产值及收款计划（2026）'!$B:$B,'[5]产值及收款计划（2026）'!AC:AC)</f>
        <v>0</v>
      </c>
      <c r="AD500" s="256" cm="1">
        <f t="array" aca="1" ref="AD500" ca="1">_xlfn.XLOOKUP($A500&amp;$B500,'[5]产值及收款计划（2026）'!$A:$A&amp;'[5]产值及收款计划（2026）'!$B:$B,'[5]产值及收款计划（2026）'!AD:AD)</f>
        <v>0</v>
      </c>
      <c r="AE500" s="256" cm="1">
        <f t="array" aca="1" ref="AE500" ca="1">_xlfn.XLOOKUP($A500&amp;$B500,'[5]产值及收款计划（2026）'!$A:$A&amp;'[5]产值及收款计划（2026）'!$B:$B,'[5]产值及收款计划（2026）'!AE:AE)</f>
        <v>0</v>
      </c>
      <c r="AF500" s="256" cm="1">
        <f t="array" aca="1" ref="AF500" ca="1">_xlfn.XLOOKUP($A500&amp;$B500,'[5]产值及收款计划（2026）'!$A:$A&amp;'[5]产值及收款计划（2026）'!$B:$B,'[5]产值及收款计划（2026）'!AF:AF)</f>
        <v>6.0359999999999996</v>
      </c>
      <c r="AG500" s="256" cm="1">
        <f t="array" aca="1" ref="AG500" ca="1">_xlfn.XLOOKUP($A500&amp;$B500,'[5]产值及收款计划（2026）'!$A:$A&amp;'[5]产值及收款计划（2026）'!$B:$B,'[5]产值及收款计划（2026）'!AG:AG)</f>
        <v>0</v>
      </c>
      <c r="AH500" s="256" cm="1">
        <f t="array" aca="1" ref="AH500" ca="1">_xlfn.XLOOKUP($A500&amp;$B500,'[5]产值及收款计划（2026）'!$A:$A&amp;'[5]产值及收款计划（2026）'!$B:$B,'[5]产值及收款计划（2026）'!AH:AH)</f>
        <v>0</v>
      </c>
      <c r="AI500" s="256" cm="1">
        <f t="array" aca="1" ref="AI500" ca="1">_xlfn.XLOOKUP($A500&amp;$B500,'[5]产值及收款计划（2026）'!$A:$A&amp;'[5]产值及收款计划（2026）'!$B:$B,'[5]产值及收款计划（2026）'!AI:AI)</f>
        <v>0</v>
      </c>
      <c r="AJ500" s="256" cm="1">
        <f t="array" aca="1" ref="AJ500" ca="1">_xlfn.XLOOKUP($A500&amp;$B500,'[5]产值及收款计划（2026）'!$A:$A&amp;'[5]产值及收款计划（2026）'!$B:$B,'[5]产值及收款计划（2026）'!AJ:AJ)</f>
        <v>0</v>
      </c>
      <c r="AK500" s="256" cm="1">
        <f t="array" aca="1" ref="AK500" ca="1">_xlfn.XLOOKUP($A500&amp;$B500,'[5]产值及收款计划（2026）'!$A:$A&amp;'[5]产值及收款计划（2026）'!$B:$B,'[5]产值及收款计划（2026）'!AK:AK)</f>
        <v>0</v>
      </c>
      <c r="AL500" s="256" cm="1">
        <f t="array" aca="1" ref="AL500" ca="1">_xlfn.XLOOKUP($A500&amp;$B500,'[5]产值及收款计划（2026）'!$A:$A&amp;'[5]产值及收款计划（2026）'!$B:$B,'[5]产值及收款计划（2026）'!AL:AL)</f>
        <v>0</v>
      </c>
      <c r="AM500" s="263" t="e" cm="1">
        <f t="array" aca="1" ref="AM500" ca="1">_xlfn.LET(_xlpm.勾选月份状态数组,TRANSPOSE('PPT(12-15页）-TOP10'!$A$3:$A$14),_xlpm.选择数据区,IF('PPT(12-15页）-TOP10'!$E$3="收款",$BA500:$BL500,$AA500:$AL500),SUM(_xlfn._xlws.FILTER(_xlpm.选择数据区,_xlpm.勾选月份状态数组,"")))</f>
        <v>#NAME?</v>
      </c>
      <c r="AN500" s="256" t="e" cm="1">
        <f t="array" aca="1" ref="AN500" ca="1">_xlfn.LET(_xlpm.勾选月份状态数组,TRANSPOSE('PPT(12-15页）-TOP10'!$A$3:$A$14),_xlpm.选择数据区,IF('PPT(12-15页）-TOP10'!$E$3="收款",$DA500:$DL500,$CA500:$CL500),SUM(_xlfn._xlws.FILTER(_xlpm.选择数据区,_xlpm.勾选月份状态数组,"")))</f>
        <v>#NAME?</v>
      </c>
      <c r="AO500" s="256">
        <f ca="1">SUM(CA500:CC500)+SUM(AD500:AL500)</f>
        <v>6.0359999999999996</v>
      </c>
      <c r="AP500" s="256"/>
      <c r="AQ500" s="256"/>
      <c r="AR500" s="256"/>
      <c r="AS500" s="256" cm="1">
        <f t="array" aca="1" ref="AS500" ca="1">_xlfn.XLOOKUP($A500&amp;$B500,'[5]产值及收款计划（2026）'!$A:$A&amp;'[5]产值及收款计划（2026）'!$B:$B,'[5]产值及收款计划（2026）'!AS:AS)</f>
        <v>0</v>
      </c>
      <c r="AT500" s="256" cm="1">
        <f t="array" aca="1" ref="AT500" ca="1">_xlfn.XLOOKUP($A500&amp;$B500,'[5]产值及收款计划（2026）'!$A:$A&amp;'[5]产值及收款计划（2026）'!$B:$B,'[5]产值及收款计划（2026）'!AT:AT)</f>
        <v>0</v>
      </c>
      <c r="AU500" s="256" cm="1">
        <f t="array" aca="1" ref="AU500" ca="1">_xlfn.XLOOKUP($A500&amp;$B500,'[5]产值及收款计划（2026）'!$A:$A&amp;'[5]产值及收款计划（2026）'!$B:$B,'[5]产值及收款计划（2026）'!AU:AU)</f>
        <v>0</v>
      </c>
      <c r="AV500" s="256" cm="1">
        <f t="array" aca="1" ref="AV500" ca="1">_xlfn.XLOOKUP($A500&amp;$B500,'[5]产值及收款计划（2026）'!$A:$A&amp;'[5]产值及收款计划（2026）'!$B:$B,'[5]产值及收款计划（2026）'!AV:AV)</f>
        <v>0</v>
      </c>
      <c r="AW500" s="256" cm="1">
        <f t="array" aca="1" ref="AW500" ca="1">_xlfn.XLOOKUP($A500&amp;$B500,'[5]产值及收款计划（2026）'!$A:$A&amp;'[5]产值及收款计划（2026）'!$B:$B,'[5]产值及收款计划（2026）'!AW:AW)</f>
        <v>0</v>
      </c>
      <c r="AX500" s="256" cm="1">
        <f t="array" aca="1" ref="AX500" ca="1">_xlfn.XLOOKUP($A500&amp;$B500,'[5]产值及收款计划（2026）'!$A:$A&amp;'[5]产值及收款计划（2026）'!$B:$B,'[5]产值及收款计划（2026）'!AX:AX)</f>
        <v>0</v>
      </c>
      <c r="AY500" s="256" cm="1">
        <f t="array" aca="1" ref="AY500" ca="1">_xlfn.XLOOKUP($A500&amp;$B500,'[5]产值及收款计划（2026）'!$A:$A&amp;'[5]产值及收款计划（2026）'!$B:$B,'[5]产值及收款计划（2026）'!AY:AY)</f>
        <v>46.420502999999997</v>
      </c>
      <c r="AZ500" s="256" cm="1">
        <f t="array" aca="1" ref="AZ500" ca="1">_xlfn.XLOOKUP($A500&amp;$B500,'[5]产值及收款计划（2026）'!$A:$A&amp;'[5]产值及收款计划（2026）'!$B:$B,'[5]产值及收款计划（2026）'!AZ:AZ)</f>
        <v>30.18</v>
      </c>
      <c r="BA500" s="256" cm="1">
        <f t="array" aca="1" ref="BA500" ca="1">_xlfn.XLOOKUP($A500&amp;$B500,'[5]产值及收款计划（2026）'!$A:$A&amp;'[5]产值及收款计划（2026）'!$B:$B,'[5]产值及收款计划（2026）'!BA:BA)</f>
        <v>0</v>
      </c>
      <c r="BB500" s="256" cm="1">
        <f t="array" aca="1" ref="BB500" ca="1">_xlfn.XLOOKUP($A500&amp;$B500,'[5]产值及收款计划（2026）'!$A:$A&amp;'[5]产值及收款计划（2026）'!$B:$B,'[5]产值及收款计划（2026）'!BB:BB)</f>
        <v>0</v>
      </c>
      <c r="BC500" s="256" cm="1">
        <f t="array" aca="1" ref="BC500" ca="1">_xlfn.XLOOKUP($A500&amp;$B500,'[5]产值及收款计划（2026）'!$A:$A&amp;'[5]产值及收款计划（2026）'!$B:$B,'[5]产值及收款计划（2026）'!BC:BC)</f>
        <v>0</v>
      </c>
      <c r="BD500" s="256" cm="1">
        <f t="array" aca="1" ref="BD500" ca="1">_xlfn.XLOOKUP($A500&amp;$B500,'[5]产值及收款计划（2026）'!$A:$A&amp;'[5]产值及收款计划（2026）'!$B:$B,'[5]产值及收款计划（2026）'!BD:BD)</f>
        <v>0</v>
      </c>
      <c r="BE500" s="256" cm="1">
        <f t="array" aca="1" ref="BE500" ca="1">_xlfn.XLOOKUP($A500&amp;$B500,'[5]产值及收款计划（2026）'!$A:$A&amp;'[5]产值及收款计划（2026）'!$B:$B,'[5]产值及收款计划（2026）'!BE:BE)</f>
        <v>0</v>
      </c>
      <c r="BF500" s="256" cm="1">
        <f t="array" aca="1" ref="BF500" ca="1">_xlfn.XLOOKUP($A500&amp;$B500,'[5]产值及收款计划（2026）'!$A:$A&amp;'[5]产值及收款计划（2026）'!$B:$B,'[5]产值及收款计划（2026）'!BF:BF)</f>
        <v>0</v>
      </c>
      <c r="BG500" s="256" cm="1">
        <f t="array" aca="1" ref="BG500" ca="1">_xlfn.XLOOKUP($A500&amp;$B500,'[5]产值及收款计划（2026）'!$A:$A&amp;'[5]产值及收款计划（2026）'!$B:$B,'[5]产值及收款计划（2026）'!BG:BG)</f>
        <v>0</v>
      </c>
      <c r="BH500" s="256" cm="1">
        <f t="array" aca="1" ref="BH500" ca="1">_xlfn.XLOOKUP($A500&amp;$B500,'[5]产值及收款计划（2026）'!$A:$A&amp;'[5]产值及收款计划（2026）'!$B:$B,'[5]产值及收款计划（2026）'!BH:BH)</f>
        <v>30.17332695</v>
      </c>
      <c r="BI500" s="256" cm="1">
        <f t="array" aca="1" ref="BI500" ca="1">_xlfn.XLOOKUP($A500&amp;$B500,'[5]产值及收款计划（2026）'!$A:$A&amp;'[5]产值及收款计划（2026）'!$B:$B,'[5]产值及收款计划（2026）'!BI:BI)</f>
        <v>0</v>
      </c>
      <c r="BJ500" s="256" cm="1">
        <f t="array" aca="1" ref="BJ500" ca="1">_xlfn.XLOOKUP($A500&amp;$B500,'[5]产值及收款计划（2026）'!$A:$A&amp;'[5]产值及收款计划（2026）'!$B:$B,'[5]产值及收款计划（2026）'!BJ:BJ)</f>
        <v>0</v>
      </c>
      <c r="BK500" s="256" cm="1">
        <f t="array" aca="1" ref="BK500" ca="1">_xlfn.XLOOKUP($A500&amp;$B500,'[5]产值及收款计划（2026）'!$A:$A&amp;'[5]产值及收款计划（2026）'!$B:$B,'[5]产值及收款计划（2026）'!BK:BK)</f>
        <v>0</v>
      </c>
      <c r="BL500" s="256" cm="1">
        <f t="array" aca="1" ref="BL500" ca="1">_xlfn.XLOOKUP($A500&amp;$B500,'[5]产值及收款计划（2026）'!$A:$A&amp;'[5]产值及收款计划（2026）'!$B:$B,'[5]产值及收款计划（2026）'!BL:BL)</f>
        <v>0</v>
      </c>
      <c r="BM500" s="256"/>
      <c r="BN500" s="256"/>
      <c r="BO500" s="256"/>
      <c r="BP500" s="256"/>
      <c r="BQ500" s="255" t="str" cm="1">
        <f t="array" aca="1" ref="BQ500" ca="1">_xlfn.XLOOKUP($A500&amp;$B500,'[5]产值及收款计划（2026）'!$A:$A&amp;'[5]产值及收款计划（2026）'!$B:$B,'[5]产值及收款计划（2026）'!BQ:BQ)</f>
        <v>中铁十二局集团有限公司莞深高速改扩建工程施工第十二合同段项目经理部</v>
      </c>
      <c r="BR500" s="256" cm="1">
        <f t="array" aca="1" ref="BR500" ca="1">_xlfn.XLOOKUP($A500&amp;$B500,'[5]产值及收款计划（2026）'!$A:$A&amp;'[5]产值及收款计划（2026）'!$B:$B,'[5]产值及收款计划（2026）'!BR:BR)</f>
        <v>0</v>
      </c>
      <c r="CA500" s="256" cm="1">
        <f t="array" aca="1" ref="CA500" ca="1">_xlfn.XLOOKUP($A500&amp;$B500,'[5]产值及收款计划（2026）'!$A:$A&amp;'[5]产值及收款计划（2026）'!$B:$B,'[5]产值及收款计划（2026）'!CA:CA)</f>
        <v>0</v>
      </c>
      <c r="CB500" s="256" cm="1">
        <f t="array" aca="1" ref="CB500" ca="1">_xlfn.XLOOKUP($A500&amp;$B500,'[5]产值及收款计划（2026）'!$A:$A&amp;'[5]产值及收款计划（2026）'!$B:$B,'[5]产值及收款计划（2026）'!CB:CB)</f>
        <v>0</v>
      </c>
      <c r="CC500" s="256" cm="1">
        <f t="array" aca="1" ref="CC500" ca="1">_xlfn.XLOOKUP($A500&amp;$B500,'[5]产值及收款计划（2026）'!$A:$A&amp;'[5]产值及收款计划（2026）'!$B:$B,'[5]产值及收款计划（2026）'!CC:CC)</f>
        <v>0</v>
      </c>
      <c r="CD500" s="256" cm="1">
        <f t="array" aca="1" ref="CD500" ca="1">_xlfn.XLOOKUP($A500&amp;$B500,'[5]产值及收款计划（2026）'!$A:$A&amp;'[5]产值及收款计划（2026）'!$B:$B,'[5]产值及收款计划（2026）'!CD:CD)</f>
        <v>0</v>
      </c>
      <c r="CE500" s="256" cm="1">
        <f t="array" aca="1" ref="CE500" ca="1">_xlfn.XLOOKUP($A500&amp;$B500,'[5]产值及收款计划（2026）'!$A:$A&amp;'[5]产值及收款计划（2026）'!$B:$B,'[5]产值及收款计划（2026）'!CE:CE)</f>
        <v>0</v>
      </c>
      <c r="CF500" s="256" cm="1">
        <f t="array" aca="1" ref="CF500" ca="1">_xlfn.XLOOKUP($A500&amp;$B500,'[5]产值及收款计划（2026）'!$A:$A&amp;'[5]产值及收款计划（2026）'!$B:$B,'[5]产值及收款计划（2026）'!CF:CF)</f>
        <v>0</v>
      </c>
      <c r="CG500" s="256" cm="1">
        <f t="array" aca="1" ref="CG500" ca="1">_xlfn.XLOOKUP($A500&amp;$B500,'[5]产值及收款计划（2026）'!$A:$A&amp;'[5]产值及收款计划（2026）'!$B:$B,'[5]产值及收款计划（2026）'!CG:CG)</f>
        <v>0</v>
      </c>
      <c r="CH500" s="256" cm="1">
        <f t="array" aca="1" ref="CH500" ca="1">_xlfn.XLOOKUP($A500&amp;$B500,'[5]产值及收款计划（2026）'!$A:$A&amp;'[5]产值及收款计划（2026）'!$B:$B,'[5]产值及收款计划（2026）'!CH:CH)</f>
        <v>0</v>
      </c>
      <c r="CI500" s="256" cm="1">
        <f t="array" aca="1" ref="CI500" ca="1">_xlfn.XLOOKUP($A500&amp;$B500,'[5]产值及收款计划（2026）'!$A:$A&amp;'[5]产值及收款计划（2026）'!$B:$B,'[5]产值及收款计划（2026）'!CI:CI)</f>
        <v>0</v>
      </c>
      <c r="CJ500" s="256" cm="1">
        <f t="array" aca="1" ref="CJ500" ca="1">_xlfn.XLOOKUP($A500&amp;$B500,'[5]产值及收款计划（2026）'!$A:$A&amp;'[5]产值及收款计划（2026）'!$B:$B,'[5]产值及收款计划（2026）'!CJ:CJ)</f>
        <v>0</v>
      </c>
      <c r="CK500" s="256" cm="1">
        <f t="array" aca="1" ref="CK500" ca="1">_xlfn.XLOOKUP($A500&amp;$B500,'[5]产值及收款计划（2026）'!$A:$A&amp;'[5]产值及收款计划（2026）'!$B:$B,'[5]产值及收款计划（2026）'!CK:CK)</f>
        <v>0</v>
      </c>
      <c r="CL500" s="256" cm="1">
        <f t="array" aca="1" ref="CL500" ca="1">_xlfn.XLOOKUP($A500&amp;$B500,'[5]产值及收款计划（2026）'!$A:$A&amp;'[5]产值及收款计划（2026）'!$B:$B,'[5]产值及收款计划（2026）'!CL:CL)</f>
        <v>0</v>
      </c>
      <c r="DA500" s="256" cm="1">
        <f t="array" aca="1" ref="DA500" ca="1">_xlfn.XLOOKUP($A500&amp;$B500,'[5]产值及收款计划（2026）'!$A:$A&amp;'[5]产值及收款计划（2026）'!$B:$B,'[5]产值及收款计划（2026）'!DA:DA)</f>
        <v>0</v>
      </c>
      <c r="DB500" s="256" cm="1">
        <f t="array" aca="1" ref="DB500" ca="1">_xlfn.XLOOKUP($A500&amp;$B500,'[5]产值及收款计划（2026）'!$A:$A&amp;'[5]产值及收款计划（2026）'!$B:$B,'[5]产值及收款计划（2026）'!DB:DB)</f>
        <v>0</v>
      </c>
      <c r="DC500" s="256" cm="1">
        <f t="array" aca="1" ref="DC500" ca="1">_xlfn.XLOOKUP($A500&amp;$B500,'[5]产值及收款计划（2026）'!$A:$A&amp;'[5]产值及收款计划（2026）'!$B:$B,'[5]产值及收款计划（2026）'!DC:DC)</f>
        <v>0</v>
      </c>
      <c r="DD500" s="256" cm="1">
        <f t="array" aca="1" ref="DD500" ca="1">_xlfn.XLOOKUP($A500&amp;$B500,'[5]产值及收款计划（2026）'!$A:$A&amp;'[5]产值及收款计划（2026）'!$B:$B,'[5]产值及收款计划（2026）'!DD:DD)</f>
        <v>0</v>
      </c>
      <c r="DE500" s="256" cm="1">
        <f t="array" aca="1" ref="DE500" ca="1">_xlfn.XLOOKUP($A500&amp;$B500,'[5]产值及收款计划（2026）'!$A:$A&amp;'[5]产值及收款计划（2026）'!$B:$B,'[5]产值及收款计划（2026）'!DE:DE)</f>
        <v>0</v>
      </c>
      <c r="DF500" s="256" cm="1">
        <f t="array" aca="1" ref="DF500" ca="1">_xlfn.XLOOKUP($A500&amp;$B500,'[5]产值及收款计划（2026）'!$A:$A&amp;'[5]产值及收款计划（2026）'!$B:$B,'[5]产值及收款计划（2026）'!DF:DF)</f>
        <v>0</v>
      </c>
      <c r="DG500" s="256" cm="1">
        <f t="array" aca="1" ref="DG500" ca="1">_xlfn.XLOOKUP($A500&amp;$B500,'[5]产值及收款计划（2026）'!$A:$A&amp;'[5]产值及收款计划（2026）'!$B:$B,'[5]产值及收款计划（2026）'!DG:DG)</f>
        <v>0</v>
      </c>
      <c r="DH500" s="256" cm="1">
        <f t="array" aca="1" ref="DH500" ca="1">_xlfn.XLOOKUP($A500&amp;$B500,'[5]产值及收款计划（2026）'!$A:$A&amp;'[5]产值及收款计划（2026）'!$B:$B,'[5]产值及收款计划（2026）'!DH:DH)</f>
        <v>0</v>
      </c>
      <c r="DI500" s="256" cm="1">
        <f t="array" aca="1" ref="DI500" ca="1">_xlfn.XLOOKUP($A500&amp;$B500,'[5]产值及收款计划（2026）'!$A:$A&amp;'[5]产值及收款计划（2026）'!$B:$B,'[5]产值及收款计划（2026）'!DI:DI)</f>
        <v>0</v>
      </c>
      <c r="DJ500" s="256" cm="1">
        <f t="array" aca="1" ref="DJ500" ca="1">_xlfn.XLOOKUP($A500&amp;$B500,'[5]产值及收款计划（2026）'!$A:$A&amp;'[5]产值及收款计划（2026）'!$B:$B,'[5]产值及收款计划（2026）'!DJ:DJ)</f>
        <v>0</v>
      </c>
      <c r="DK500" s="256" cm="1">
        <f t="array" aca="1" ref="DK500" ca="1">_xlfn.XLOOKUP($A500&amp;$B500,'[5]产值及收款计划（2026）'!$A:$A&amp;'[5]产值及收款计划（2026）'!$B:$B,'[5]产值及收款计划（2026）'!DK:DK)</f>
        <v>0</v>
      </c>
      <c r="DL500" s="256" cm="1">
        <f t="array" aca="1" ref="DL500" ca="1">_xlfn.XLOOKUP($A500&amp;$B500,'[5]产值及收款计划（2026）'!$A:$A&amp;'[5]产值及收款计划（2026）'!$B:$B,'[5]产值及收款计划（2026）'!DL:DL)</f>
        <v>0</v>
      </c>
      <c r="DM500" s="264"/>
      <c r="DN500" s="250"/>
    </row>
    <row r="501" spans="1:118" ht="20.25" x14ac:dyDescent="0.15">
      <c r="A501" s="254">
        <f t="shared" ca="1" si="26"/>
        <v>80</v>
      </c>
      <c r="B501" s="254" t="s">
        <v>29</v>
      </c>
      <c r="C501" s="255" t="str" cm="1">
        <f t="array" aca="1" ref="C501" ca="1">_xlfn.XLOOKUP($A501&amp;$B501,'[5]产值及收款计划（2026）'!$A:$A&amp;'[5]产值及收款计划（2026）'!$B:$B,'[5]产值及收款计划（2026）'!C:C)</f>
        <v>C0CJGD-FW-T-2025095</v>
      </c>
      <c r="D501" s="255" t="str" cm="1">
        <f t="array" aca="1" ref="D501" ca="1">_xlfn.XLOOKUP($A501&amp;$B501,'[5]产值及收款计划（2026）'!$A:$A&amp;'[5]产值及收款计划（2026）'!$B:$B,'[5]产值及收款计划（2026）'!D:D)</f>
        <v>甬莞-莞佛高速公路常平至虎门段及虎门港支线一期改扩建工程施工第十合同段项目智慧高速交通组织动态管控平台技术服务合同</v>
      </c>
      <c r="E501" s="256" cm="1">
        <f t="array" aca="1" ref="E501" ca="1">_xlfn.XLOOKUP($A501&amp;$B501,'[5]产值及收款计划（2026）'!$A:$A&amp;'[5]产值及收款计划（2026）'!$B:$B,'[5]产值及收款计划（2026）'!E:E)</f>
        <v>38.25</v>
      </c>
      <c r="F501" s="256" cm="1">
        <f t="array" aca="1" ref="F501" ca="1">_xlfn.XLOOKUP($A501&amp;$B501,'[5]产值及收款计划（2026）'!$A:$A&amp;'[5]产值及收款计划（2026）'!$B:$B,'[5]产值及收款计划（2026）'!F:F)</f>
        <v>38.25</v>
      </c>
      <c r="G501" s="256" cm="1">
        <f t="array" aca="1" ref="G501" ca="1">_xlfn.XLOOKUP($A501&amp;$B501,'[5]产值及收款计划（2026）'!$A:$A&amp;'[5]产值及收款计划（2026）'!$B:$B,'[5]产值及收款计划（2026）'!G:G)</f>
        <v>38.25</v>
      </c>
      <c r="H501" s="256" cm="1">
        <f t="array" aca="1" ref="H501" ca="1">_xlfn.XLOOKUP($A501&amp;$B501,'[5]产值及收款计划（2026）'!$A:$A&amp;'[5]产值及收款计划（2026）'!$B:$B,'[5]产值及收款计划（2026）'!H:H)</f>
        <v>17.212499999999999</v>
      </c>
      <c r="I501" s="257" cm="1">
        <f t="array" aca="1" ref="I501" ca="1">_xlfn.XLOOKUP($A501&amp;$B501,'[5]产值及收款计划（2026）'!$A:$A&amp;'[5]产值及收款计划（2026）'!$B:$B,'[5]产值及收款计划（2026）'!I:I)</f>
        <v>0.45</v>
      </c>
      <c r="J501" s="256" cm="1">
        <f t="array" aca="1" ref="J501" ca="1">_xlfn.XLOOKUP($A501&amp;$B501,'[5]产值及收款计划（2026）'!$A:$A&amp;'[5]产值及收款计划（2026）'!$B:$B,'[5]产值及收款计划（2026）'!J:J)</f>
        <v>0.06</v>
      </c>
      <c r="K501" s="256" cm="1">
        <f t="array" aca="1" ref="K501" ca="1">_xlfn.XLOOKUP($A501&amp;$B501,'[5]产值及收款计划（2026）'!$A:$A&amp;'[5]产值及收款计划（2026）'!$B:$B,'[5]产值及收款计划（2026）'!K:K)</f>
        <v>0</v>
      </c>
      <c r="L501" s="256" cm="1">
        <f t="array" aca="1" ref="L501" ca="1">_xlfn.XLOOKUP($A501&amp;$B501,'[5]产值及收款计划（2026）'!$A:$A&amp;'[5]产值及收款计划（2026）'!$B:$B,'[5]产值及收款计划（2026）'!L:L)</f>
        <v>0</v>
      </c>
      <c r="M501" s="256" t="str" cm="1">
        <f t="array" aca="1" ref="M501" ca="1">_xlfn.XLOOKUP($A501&amp;$B501,'[5]产值及收款计划（2026）'!$A:$A&amp;'[5]产值及收款计划（2026）'!$B:$B,'[5]产值及收款计划（2026）'!M:M)</f>
        <v>主导</v>
      </c>
      <c r="N501" s="256" cm="1">
        <f t="array" aca="1" ref="N501" ca="1">_xlfn.XLOOKUP($A501&amp;$B501,'[5]产值及收款计划（2026）'!$A:$A&amp;'[5]产值及收款计划（2026）'!$B:$B,'[5]产值及收款计划（2026）'!N:N)</f>
        <v>0</v>
      </c>
      <c r="O501" s="256" t="str" cm="1">
        <f t="array" aca="1" ref="O501" ca="1">_xlfn.XLOOKUP($A501&amp;$B501,'[5]产值及收款计划（2026）'!$A:$A&amp;'[5]产值及收款计划（2026）'!$B:$B,'[5]产值及收款计划（2026）'!O:O)</f>
        <v>戴愉人</v>
      </c>
      <c r="P501" s="255" t="str" cm="1">
        <f t="array" aca="1" ref="P501" ca="1">_xlfn.XLOOKUP($A501&amp;$B501,'[5]产值及收款计划（2026）'!$A:$A&amp;'[5]产值及收款计划（2026）'!$B:$B,'[5]产值及收款计划（2026）'!P:P)</f>
        <v>在建</v>
      </c>
      <c r="Q501" s="256" cm="1">
        <f t="array" aca="1" ref="Q501" ca="1">_xlfn.XLOOKUP($A501&amp;$B501,'[5]产值及收款计划（2026）'!$A:$A&amp;'[5]产值及收款计划（2026）'!$B:$B,'[5]产值及收款计划（2026）'!Q:Q)</f>
        <v>0</v>
      </c>
      <c r="R501" s="256" cm="1">
        <f t="array" aca="1" ref="R501" ca="1">_xlfn.XLOOKUP($A501&amp;$B501,'[5]产值及收款计划（2026）'!$A:$A&amp;'[5]产值及收款计划（2026）'!$B:$B,'[5]产值及收款计划（2026）'!R:R)</f>
        <v>0</v>
      </c>
      <c r="S501" s="256" cm="1">
        <f t="array" aca="1" ref="S501" ca="1">_xlfn.XLOOKUP($A501&amp;$B501,'[5]产值及收款计划（2026）'!$A:$A&amp;'[5]产值及收款计划（2026）'!$B:$B,'[5]产值及收款计划（2026）'!S:S)</f>
        <v>0</v>
      </c>
      <c r="T501" s="256" cm="1">
        <f t="array" aca="1" ref="T501" ca="1">_xlfn.XLOOKUP($A501&amp;$B501,'[5]产值及收款计划（2026）'!$A:$A&amp;'[5]产值及收款计划（2026）'!$B:$B,'[5]产值及收款计划（2026）'!T:T)</f>
        <v>0</v>
      </c>
      <c r="U501" s="256" cm="1">
        <f t="array" aca="1" ref="U501" ca="1">_xlfn.XLOOKUP($A501&amp;$B501,'[5]产值及收款计划（2026）'!$A:$A&amp;'[5]产值及收款计划（2026）'!$B:$B,'[5]产值及收款计划（2026）'!U:U)</f>
        <v>24.862500000000001</v>
      </c>
      <c r="V501" s="256" cm="1">
        <f t="array" aca="1" ref="V501" ca="1">_xlfn.XLOOKUP($A501&amp;$B501,'[5]产值及收款计划（2026）'!$A:$A&amp;'[5]产值及收款计划（2026）'!$B:$B,'[5]产值及收款计划（2026）'!V:V)</f>
        <v>13.387499999999999</v>
      </c>
      <c r="W501" s="256" cm="1">
        <f t="array" aca="1" ref="W501" ca="1">_xlfn.XLOOKUP($A501&amp;$B501,'[5]产值及收款计划（2026）'!$A:$A&amp;'[5]产值及收款计划（2026）'!$B:$B,'[5]产值及收款计划（2026）'!W:W)</f>
        <v>0</v>
      </c>
      <c r="X501" s="256" cm="1">
        <f t="array" aca="1" ref="X501" ca="1">_xlfn.XLOOKUP($A501&amp;$B501,'[5]产值及收款计划（2026）'!$A:$A&amp;'[5]产值及收款计划（2026）'!$B:$B,'[5]产值及收款计划（2026）'!X:X)</f>
        <v>0</v>
      </c>
      <c r="Y501" s="256" cm="1">
        <f t="array" aca="1" ref="Y501" ca="1">_xlfn.XLOOKUP($A501&amp;$B501,'[5]产值及收款计划（2026）'!$A:$A&amp;'[5]产值及收款计划（2026）'!$B:$B,'[5]产值及收款计划（2026）'!Y:Y)</f>
        <v>0</v>
      </c>
      <c r="Z501" s="256" cm="1">
        <f t="array" aca="1" ref="Z501" ca="1">_xlfn.XLOOKUP($A501&amp;$B501,'[5]产值及收款计划（2026）'!$A:$A&amp;'[5]产值及收款计划（2026）'!$B:$B,'[5]产值及收款计划（2026）'!Z:Z)</f>
        <v>0</v>
      </c>
      <c r="AA501" s="256" cm="1">
        <f t="array" aca="1" ref="AA501" ca="1">_xlfn.XLOOKUP($A501&amp;$B501,'[5]产值及收款计划（2026）'!$A:$A&amp;'[5]产值及收款计划（2026）'!$B:$B,'[5]产值及收款计划（2026）'!AA:AA)</f>
        <v>24.862500000000001</v>
      </c>
      <c r="AB501" s="256" cm="1">
        <f t="array" aca="1" ref="AB501" ca="1">_xlfn.XLOOKUP($A501&amp;$B501,'[5]产值及收款计划（2026）'!$A:$A&amp;'[5]产值及收款计划（2026）'!$B:$B,'[5]产值及收款计划（2026）'!AB:AB)</f>
        <v>0</v>
      </c>
      <c r="AC501" s="256" cm="1">
        <f t="array" aca="1" ref="AC501" ca="1">_xlfn.XLOOKUP($A501&amp;$B501,'[5]产值及收款计划（2026）'!$A:$A&amp;'[5]产值及收款计划（2026）'!$B:$B,'[5]产值及收款计划（2026）'!AC:AC)</f>
        <v>0</v>
      </c>
      <c r="AD501" s="256" cm="1">
        <f t="array" aca="1" ref="AD501" ca="1">_xlfn.XLOOKUP($A501&amp;$B501,'[5]产值及收款计划（2026）'!$A:$A&amp;'[5]产值及收款计划（2026）'!$B:$B,'[5]产值及收款计划（2026）'!AD:AD)</f>
        <v>0</v>
      </c>
      <c r="AE501" s="256" cm="1">
        <f t="array" aca="1" ref="AE501" ca="1">_xlfn.XLOOKUP($A501&amp;$B501,'[5]产值及收款计划（2026）'!$A:$A&amp;'[5]产值及收款计划（2026）'!$B:$B,'[5]产值及收款计划（2026）'!AE:AE)</f>
        <v>0</v>
      </c>
      <c r="AF501" s="256" cm="1">
        <f t="array" aca="1" ref="AF501" ca="1">_xlfn.XLOOKUP($A501&amp;$B501,'[5]产值及收款计划（2026）'!$A:$A&amp;'[5]产值及收款计划（2026）'!$B:$B,'[5]产值及收款计划（2026）'!AF:AF)</f>
        <v>0</v>
      </c>
      <c r="AG501" s="256" cm="1">
        <f t="array" aca="1" ref="AG501" ca="1">_xlfn.XLOOKUP($A501&amp;$B501,'[5]产值及收款计划（2026）'!$A:$A&amp;'[5]产值及收款计划（2026）'!$B:$B,'[5]产值及收款计划（2026）'!AG:AG)</f>
        <v>0</v>
      </c>
      <c r="AH501" s="256" cm="1">
        <f t="array" aca="1" ref="AH501" ca="1">_xlfn.XLOOKUP($A501&amp;$B501,'[5]产值及收款计划（2026）'!$A:$A&amp;'[5]产值及收款计划（2026）'!$B:$B,'[5]产值及收款计划（2026）'!AH:AH)</f>
        <v>0</v>
      </c>
      <c r="AI501" s="256" cm="1">
        <f t="array" aca="1" ref="AI501" ca="1">_xlfn.XLOOKUP($A501&amp;$B501,'[5]产值及收款计划（2026）'!$A:$A&amp;'[5]产值及收款计划（2026）'!$B:$B,'[5]产值及收款计划（2026）'!AI:AI)</f>
        <v>0</v>
      </c>
      <c r="AJ501" s="256" cm="1">
        <f t="array" aca="1" ref="AJ501" ca="1">_xlfn.XLOOKUP($A501&amp;$B501,'[5]产值及收款计划（2026）'!$A:$A&amp;'[5]产值及收款计划（2026）'!$B:$B,'[5]产值及收款计划（2026）'!AJ:AJ)</f>
        <v>0</v>
      </c>
      <c r="AK501" s="256" cm="1">
        <f t="array" aca="1" ref="AK501" ca="1">_xlfn.XLOOKUP($A501&amp;$B501,'[5]产值及收款计划（2026）'!$A:$A&amp;'[5]产值及收款计划（2026）'!$B:$B,'[5]产值及收款计划（2026）'!AK:AK)</f>
        <v>0</v>
      </c>
      <c r="AL501" s="256" cm="1">
        <f t="array" aca="1" ref="AL501" ca="1">_xlfn.XLOOKUP($A501&amp;$B501,'[5]产值及收款计划（2026）'!$A:$A&amp;'[5]产值及收款计划（2026）'!$B:$B,'[5]产值及收款计划（2026）'!AL:AL)</f>
        <v>0</v>
      </c>
      <c r="AM501" s="263" t="e" cm="1">
        <f t="array" aca="1" ref="AM501" ca="1">_xlfn.LET(_xlpm.勾选月份状态数组,TRANSPOSE('PPT(12-15页）-TOP10'!$A$3:$A$14),_xlpm.选择数据区,IF('PPT(12-15页）-TOP10'!$E$3="收款",$BA501:$BL501,$AA501:$AL501),SUM(_xlfn._xlws.FILTER(_xlpm.选择数据区,_xlpm.勾选月份状态数组,"")))</f>
        <v>#NAME?</v>
      </c>
      <c r="AN501" s="256" t="e" cm="1">
        <f t="array" aca="1" ref="AN501" ca="1">_xlfn.LET(_xlpm.勾选月份状态数组,TRANSPOSE('PPT(12-15页）-TOP10'!$A$3:$A$14),_xlpm.选择数据区,IF('PPT(12-15页）-TOP10'!$E$3="收款",$DA501:$DL501,$CA501:$CL501),SUM(_xlfn._xlws.FILTER(_xlpm.选择数据区,_xlpm.勾选月份状态数组,"")))</f>
        <v>#NAME?</v>
      </c>
      <c r="AO501" s="256">
        <f ca="1">SUM(CA501:CC501)+SUM(AD501:AL501)</f>
        <v>24.862500000000001</v>
      </c>
      <c r="AP501" s="256"/>
      <c r="AQ501" s="256"/>
      <c r="AR501" s="256"/>
      <c r="AS501" s="256" cm="1">
        <f t="array" aca="1" ref="AS501" ca="1">_xlfn.XLOOKUP($A501&amp;$B501,'[5]产值及收款计划（2026）'!$A:$A&amp;'[5]产值及收款计划（2026）'!$B:$B,'[5]产值及收款计划（2026）'!AS:AS)</f>
        <v>0</v>
      </c>
      <c r="AT501" s="256" cm="1">
        <f t="array" aca="1" ref="AT501" ca="1">_xlfn.XLOOKUP($A501&amp;$B501,'[5]产值及收款计划（2026）'!$A:$A&amp;'[5]产值及收款计划（2026）'!$B:$B,'[5]产值及收款计划（2026）'!AT:AT)</f>
        <v>0</v>
      </c>
      <c r="AU501" s="256" cm="1">
        <f t="array" aca="1" ref="AU501" ca="1">_xlfn.XLOOKUP($A501&amp;$B501,'[5]产值及收款计划（2026）'!$A:$A&amp;'[5]产值及收款计划（2026）'!$B:$B,'[5]产值及收款计划（2026）'!AU:AU)</f>
        <v>0</v>
      </c>
      <c r="AV501" s="256" cm="1">
        <f t="array" aca="1" ref="AV501" ca="1">_xlfn.XLOOKUP($A501&amp;$B501,'[5]产值及收款计划（2026）'!$A:$A&amp;'[5]产值及收款计划（2026）'!$B:$B,'[5]产值及收款计划（2026）'!AV:AV)</f>
        <v>0</v>
      </c>
      <c r="AW501" s="256" cm="1">
        <f t="array" aca="1" ref="AW501" ca="1">_xlfn.XLOOKUP($A501&amp;$B501,'[5]产值及收款计划（2026）'!$A:$A&amp;'[5]产值及收款计划（2026）'!$B:$B,'[5]产值及收款计划（2026）'!AW:AW)</f>
        <v>0</v>
      </c>
      <c r="AX501" s="256" cm="1">
        <f t="array" aca="1" ref="AX501" ca="1">_xlfn.XLOOKUP($A501&amp;$B501,'[5]产值及收款计划（2026）'!$A:$A&amp;'[5]产值及收款计划（2026）'!$B:$B,'[5]产值及收款计划（2026）'!AX:AX)</f>
        <v>0</v>
      </c>
      <c r="AY501" s="256" cm="1">
        <f t="array" aca="1" ref="AY501" ca="1">_xlfn.XLOOKUP($A501&amp;$B501,'[5]产值及收款计划（2026）'!$A:$A&amp;'[5]产值及收款计划（2026）'!$B:$B,'[5]产值及收款计划（2026）'!AY:AY)</f>
        <v>38.25</v>
      </c>
      <c r="AZ501" s="256" cm="1">
        <f t="array" aca="1" ref="AZ501" ca="1">_xlfn.XLOOKUP($A501&amp;$B501,'[5]产值及收款计划（2026）'!$A:$A&amp;'[5]产值及收款计划（2026）'!$B:$B,'[5]产值及收款计划（2026）'!AZ:AZ)</f>
        <v>24.862500000000001</v>
      </c>
      <c r="BA501" s="256" cm="1">
        <f t="array" aca="1" ref="BA501" ca="1">_xlfn.XLOOKUP($A501&amp;$B501,'[5]产值及收款计划（2026）'!$A:$A&amp;'[5]产值及收款计划（2026）'!$B:$B,'[5]产值及收款计划（2026）'!BA:BA)</f>
        <v>0</v>
      </c>
      <c r="BB501" s="256" cm="1">
        <f t="array" aca="1" ref="BB501" ca="1">_xlfn.XLOOKUP($A501&amp;$B501,'[5]产值及收款计划（2026）'!$A:$A&amp;'[5]产值及收款计划（2026）'!$B:$B,'[5]产值及收款计划（2026）'!BB:BB)</f>
        <v>0</v>
      </c>
      <c r="BC501" s="256" cm="1">
        <f t="array" aca="1" ref="BC501" ca="1">_xlfn.XLOOKUP($A501&amp;$B501,'[5]产值及收款计划（2026）'!$A:$A&amp;'[5]产值及收款计划（2026）'!$B:$B,'[5]产值及收款计划（2026）'!BC:BC)</f>
        <v>0</v>
      </c>
      <c r="BD501" s="256" cm="1">
        <f t="array" aca="1" ref="BD501" ca="1">_xlfn.XLOOKUP($A501&amp;$B501,'[5]产值及收款计划（2026）'!$A:$A&amp;'[5]产值及收款计划（2026）'!$B:$B,'[5]产值及收款计划（2026）'!BD:BD)</f>
        <v>0</v>
      </c>
      <c r="BE501" s="256" cm="1">
        <f t="array" aca="1" ref="BE501" ca="1">_xlfn.XLOOKUP($A501&amp;$B501,'[5]产值及收款计划（2026）'!$A:$A&amp;'[5]产值及收款计划（2026）'!$B:$B,'[5]产值及收款计划（2026）'!BE:BE)</f>
        <v>0</v>
      </c>
      <c r="BF501" s="256" cm="1">
        <f t="array" aca="1" ref="BF501" ca="1">_xlfn.XLOOKUP($A501&amp;$B501,'[5]产值及收款计划（2026）'!$A:$A&amp;'[5]产值及收款计划（2026）'!$B:$B,'[5]产值及收款计划（2026）'!BF:BF)</f>
        <v>0</v>
      </c>
      <c r="BG501" s="256" cm="1">
        <f t="array" aca="1" ref="BG501" ca="1">_xlfn.XLOOKUP($A501&amp;$B501,'[5]产值及收款计划（2026）'!$A:$A&amp;'[5]产值及收款计划（2026）'!$B:$B,'[5]产值及收款计划（2026）'!BG:BG)</f>
        <v>0</v>
      </c>
      <c r="BH501" s="256" cm="1">
        <f t="array" aca="1" ref="BH501" ca="1">_xlfn.XLOOKUP($A501&amp;$B501,'[5]产值及收款计划（2026）'!$A:$A&amp;'[5]产值及收款计划（2026）'!$B:$B,'[5]产值及收款计划（2026）'!BH:BH)</f>
        <v>24.862500000000001</v>
      </c>
      <c r="BI501" s="256" cm="1">
        <f t="array" aca="1" ref="BI501" ca="1">_xlfn.XLOOKUP($A501&amp;$B501,'[5]产值及收款计划（2026）'!$A:$A&amp;'[5]产值及收款计划（2026）'!$B:$B,'[5]产值及收款计划（2026）'!BI:BI)</f>
        <v>0</v>
      </c>
      <c r="BJ501" s="256" cm="1">
        <f t="array" aca="1" ref="BJ501" ca="1">_xlfn.XLOOKUP($A501&amp;$B501,'[5]产值及收款计划（2026）'!$A:$A&amp;'[5]产值及收款计划（2026）'!$B:$B,'[5]产值及收款计划（2026）'!BJ:BJ)</f>
        <v>0</v>
      </c>
      <c r="BK501" s="256" cm="1">
        <f t="array" aca="1" ref="BK501" ca="1">_xlfn.XLOOKUP($A501&amp;$B501,'[5]产值及收款计划（2026）'!$A:$A&amp;'[5]产值及收款计划（2026）'!$B:$B,'[5]产值及收款计划（2026）'!BK:BK)</f>
        <v>0</v>
      </c>
      <c r="BL501" s="256" cm="1">
        <f t="array" aca="1" ref="BL501" ca="1">_xlfn.XLOOKUP($A501&amp;$B501,'[5]产值及收款计划（2026）'!$A:$A&amp;'[5]产值及收款计划（2026）'!$B:$B,'[5]产值及收款计划（2026）'!BL:BL)</f>
        <v>0</v>
      </c>
      <c r="BM501" s="256"/>
      <c r="BN501" s="256"/>
      <c r="BO501" s="256"/>
      <c r="BP501" s="256"/>
      <c r="BQ501" s="255" t="str" cm="1">
        <f t="array" aca="1" ref="BQ501" ca="1">_xlfn.XLOOKUP($A501&amp;$B501,'[5]产值及收款计划（2026）'!$A:$A&amp;'[5]产值及收款计划（2026）'!$B:$B,'[5]产值及收款计划（2026）'!BQ:BQ)</f>
        <v>中铁四局集团有限公司甬莞-莞佛高速公路常平至虎门段及虎门港支线一期改扩建工程施工第十合同段项目经理部</v>
      </c>
      <c r="BR501" s="256" cm="1">
        <f t="array" aca="1" ref="BR501" ca="1">_xlfn.XLOOKUP($A501&amp;$B501,'[5]产值及收款计划（2026）'!$A:$A&amp;'[5]产值及收款计划（2026）'!$B:$B,'[5]产值及收款计划（2026）'!BR:BR)</f>
        <v>0</v>
      </c>
      <c r="CA501" s="256" cm="1">
        <f t="array" aca="1" ref="CA501" ca="1">_xlfn.XLOOKUP($A501&amp;$B501,'[5]产值及收款计划（2026）'!$A:$A&amp;'[5]产值及收款计划（2026）'!$B:$B,'[5]产值及收款计划（2026）'!CA:CA)</f>
        <v>24.862500000000001</v>
      </c>
      <c r="CB501" s="256" cm="1">
        <f t="array" aca="1" ref="CB501" ca="1">_xlfn.XLOOKUP($A501&amp;$B501,'[5]产值及收款计划（2026）'!$A:$A&amp;'[5]产值及收款计划（2026）'!$B:$B,'[5]产值及收款计划（2026）'!CB:CB)</f>
        <v>0</v>
      </c>
      <c r="CC501" s="256" cm="1">
        <f t="array" aca="1" ref="CC501" ca="1">_xlfn.XLOOKUP($A501&amp;$B501,'[5]产值及收款计划（2026）'!$A:$A&amp;'[5]产值及收款计划（2026）'!$B:$B,'[5]产值及收款计划（2026）'!CC:CC)</f>
        <v>0</v>
      </c>
      <c r="CD501" s="256" cm="1">
        <f t="array" aca="1" ref="CD501" ca="1">_xlfn.XLOOKUP($A501&amp;$B501,'[5]产值及收款计划（2026）'!$A:$A&amp;'[5]产值及收款计划（2026）'!$B:$B,'[5]产值及收款计划（2026）'!CD:CD)</f>
        <v>0</v>
      </c>
      <c r="CE501" s="256" cm="1">
        <f t="array" aca="1" ref="CE501" ca="1">_xlfn.XLOOKUP($A501&amp;$B501,'[5]产值及收款计划（2026）'!$A:$A&amp;'[5]产值及收款计划（2026）'!$B:$B,'[5]产值及收款计划（2026）'!CE:CE)</f>
        <v>0</v>
      </c>
      <c r="CF501" s="256" cm="1">
        <f t="array" aca="1" ref="CF501" ca="1">_xlfn.XLOOKUP($A501&amp;$B501,'[5]产值及收款计划（2026）'!$A:$A&amp;'[5]产值及收款计划（2026）'!$B:$B,'[5]产值及收款计划（2026）'!CF:CF)</f>
        <v>0</v>
      </c>
      <c r="CG501" s="256" cm="1">
        <f t="array" aca="1" ref="CG501" ca="1">_xlfn.XLOOKUP($A501&amp;$B501,'[5]产值及收款计划（2026）'!$A:$A&amp;'[5]产值及收款计划（2026）'!$B:$B,'[5]产值及收款计划（2026）'!CG:CG)</f>
        <v>0</v>
      </c>
      <c r="CH501" s="256" cm="1">
        <f t="array" aca="1" ref="CH501" ca="1">_xlfn.XLOOKUP($A501&amp;$B501,'[5]产值及收款计划（2026）'!$A:$A&amp;'[5]产值及收款计划（2026）'!$B:$B,'[5]产值及收款计划（2026）'!CH:CH)</f>
        <v>0</v>
      </c>
      <c r="CI501" s="256" cm="1">
        <f t="array" aca="1" ref="CI501" ca="1">_xlfn.XLOOKUP($A501&amp;$B501,'[5]产值及收款计划（2026）'!$A:$A&amp;'[5]产值及收款计划（2026）'!$B:$B,'[5]产值及收款计划（2026）'!CI:CI)</f>
        <v>0</v>
      </c>
      <c r="CJ501" s="256" cm="1">
        <f t="array" aca="1" ref="CJ501" ca="1">_xlfn.XLOOKUP($A501&amp;$B501,'[5]产值及收款计划（2026）'!$A:$A&amp;'[5]产值及收款计划（2026）'!$B:$B,'[5]产值及收款计划（2026）'!CJ:CJ)</f>
        <v>0</v>
      </c>
      <c r="CK501" s="256" cm="1">
        <f t="array" aca="1" ref="CK501" ca="1">_xlfn.XLOOKUP($A501&amp;$B501,'[5]产值及收款计划（2026）'!$A:$A&amp;'[5]产值及收款计划（2026）'!$B:$B,'[5]产值及收款计划（2026）'!CK:CK)</f>
        <v>0</v>
      </c>
      <c r="CL501" s="256" cm="1">
        <f t="array" aca="1" ref="CL501" ca="1">_xlfn.XLOOKUP($A501&amp;$B501,'[5]产值及收款计划（2026）'!$A:$A&amp;'[5]产值及收款计划（2026）'!$B:$B,'[5]产值及收款计划（2026）'!CL:CL)</f>
        <v>0</v>
      </c>
      <c r="DA501" s="256" cm="1">
        <f t="array" aca="1" ref="DA501" ca="1">_xlfn.XLOOKUP($A501&amp;$B501,'[5]产值及收款计划（2026）'!$A:$A&amp;'[5]产值及收款计划（2026）'!$B:$B,'[5]产值及收款计划（2026）'!DA:DA)</f>
        <v>0</v>
      </c>
      <c r="DB501" s="256" cm="1">
        <f t="array" aca="1" ref="DB501" ca="1">_xlfn.XLOOKUP($A501&amp;$B501,'[5]产值及收款计划（2026）'!$A:$A&amp;'[5]产值及收款计划（2026）'!$B:$B,'[5]产值及收款计划（2026）'!DB:DB)</f>
        <v>0</v>
      </c>
      <c r="DC501" s="256" cm="1">
        <f t="array" aca="1" ref="DC501" ca="1">_xlfn.XLOOKUP($A501&amp;$B501,'[5]产值及收款计划（2026）'!$A:$A&amp;'[5]产值及收款计划（2026）'!$B:$B,'[5]产值及收款计划（2026）'!DC:DC)</f>
        <v>0</v>
      </c>
      <c r="DD501" s="256" cm="1">
        <f t="array" aca="1" ref="DD501" ca="1">_xlfn.XLOOKUP($A501&amp;$B501,'[5]产值及收款计划（2026）'!$A:$A&amp;'[5]产值及收款计划（2026）'!$B:$B,'[5]产值及收款计划（2026）'!DD:DD)</f>
        <v>0</v>
      </c>
      <c r="DE501" s="256" cm="1">
        <f t="array" aca="1" ref="DE501" ca="1">_xlfn.XLOOKUP($A501&amp;$B501,'[5]产值及收款计划（2026）'!$A:$A&amp;'[5]产值及收款计划（2026）'!$B:$B,'[5]产值及收款计划（2026）'!DE:DE)</f>
        <v>0</v>
      </c>
      <c r="DF501" s="256" cm="1">
        <f t="array" aca="1" ref="DF501" ca="1">_xlfn.XLOOKUP($A501&amp;$B501,'[5]产值及收款计划（2026）'!$A:$A&amp;'[5]产值及收款计划（2026）'!$B:$B,'[5]产值及收款计划（2026）'!DF:DF)</f>
        <v>0</v>
      </c>
      <c r="DG501" s="256" cm="1">
        <f t="array" aca="1" ref="DG501" ca="1">_xlfn.XLOOKUP($A501&amp;$B501,'[5]产值及收款计划（2026）'!$A:$A&amp;'[5]产值及收款计划（2026）'!$B:$B,'[5]产值及收款计划（2026）'!DG:DG)</f>
        <v>0</v>
      </c>
      <c r="DH501" s="256" cm="1">
        <f t="array" aca="1" ref="DH501" ca="1">_xlfn.XLOOKUP($A501&amp;$B501,'[5]产值及收款计划（2026）'!$A:$A&amp;'[5]产值及收款计划（2026）'!$B:$B,'[5]产值及收款计划（2026）'!DH:DH)</f>
        <v>0</v>
      </c>
      <c r="DI501" s="256" cm="1">
        <f t="array" aca="1" ref="DI501" ca="1">_xlfn.XLOOKUP($A501&amp;$B501,'[5]产值及收款计划（2026）'!$A:$A&amp;'[5]产值及收款计划（2026）'!$B:$B,'[5]产值及收款计划（2026）'!DI:DI)</f>
        <v>0</v>
      </c>
      <c r="DJ501" s="256" cm="1">
        <f t="array" aca="1" ref="DJ501" ca="1">_xlfn.XLOOKUP($A501&amp;$B501,'[5]产值及收款计划（2026）'!$A:$A&amp;'[5]产值及收款计划（2026）'!$B:$B,'[5]产值及收款计划（2026）'!DJ:DJ)</f>
        <v>0</v>
      </c>
      <c r="DK501" s="256" cm="1">
        <f t="array" aca="1" ref="DK501" ca="1">_xlfn.XLOOKUP($A501&amp;$B501,'[5]产值及收款计划（2026）'!$A:$A&amp;'[5]产值及收款计划（2026）'!$B:$B,'[5]产值及收款计划（2026）'!DK:DK)</f>
        <v>0</v>
      </c>
      <c r="DL501" s="256" cm="1">
        <f t="array" aca="1" ref="DL501" ca="1">_xlfn.XLOOKUP($A501&amp;$B501,'[5]产值及收款计划（2026）'!$A:$A&amp;'[5]产值及收款计划（2026）'!$B:$B,'[5]产值及收款计划（2026）'!DL:DL)</f>
        <v>0</v>
      </c>
      <c r="DM501" s="264"/>
      <c r="DN501" s="250"/>
    </row>
    <row r="502" spans="1:118" ht="20.25" x14ac:dyDescent="0.15">
      <c r="A502" s="254">
        <f t="shared" ca="1" si="26"/>
        <v>81</v>
      </c>
      <c r="B502" s="254" t="s">
        <v>29</v>
      </c>
      <c r="C502" s="255" t="str" cm="1">
        <f t="array" aca="1" ref="C502" ca="1">_xlfn.XLOOKUP($A502&amp;$B502,'[5]产值及收款计划（2026）'!$A:$A&amp;'[5]产值及收款计划（2026）'!$B:$B,'[5]产值及收款计划（2026）'!C:C)</f>
        <v>C0CJGD-FW-T-2025097</v>
      </c>
      <c r="D502" s="255" t="str" cm="1">
        <f t="array" aca="1" ref="D502" ca="1">_xlfn.XLOOKUP($A502&amp;$B502,'[5]产值及收款计划（2026）'!$A:$A&amp;'[5]产值及收款计划（2026）'!$B:$B,'[5]产值及收款计划（2026）'!D:D)</f>
        <v>甬莞-莞佛高速公路常平至虎门段及虎门港支线一期改扩建工程施工第九合同段智慧高速交通组织动态管控平台技术服务合同</v>
      </c>
      <c r="E502" s="256" cm="1">
        <f t="array" aca="1" ref="E502" ca="1">_xlfn.XLOOKUP($A502&amp;$B502,'[5]产值及收款计划（2026）'!$A:$A&amp;'[5]产值及收款计划（2026）'!$B:$B,'[5]产值及收款计划（2026）'!E:E)</f>
        <v>39.15</v>
      </c>
      <c r="F502" s="256" cm="1">
        <f t="array" aca="1" ref="F502" ca="1">_xlfn.XLOOKUP($A502&amp;$B502,'[5]产值及收款计划（2026）'!$A:$A&amp;'[5]产值及收款计划（2026）'!$B:$B,'[5]产值及收款计划（2026）'!F:F)</f>
        <v>39.15</v>
      </c>
      <c r="G502" s="256" cm="1">
        <f t="array" aca="1" ref="G502" ca="1">_xlfn.XLOOKUP($A502&amp;$B502,'[5]产值及收款计划（2026）'!$A:$A&amp;'[5]产值及收款计划（2026）'!$B:$B,'[5]产值及收款计划（2026）'!G:G)</f>
        <v>39.15</v>
      </c>
      <c r="H502" s="256" cm="1">
        <f t="array" aca="1" ref="H502" ca="1">_xlfn.XLOOKUP($A502&amp;$B502,'[5]产值及收款计划（2026）'!$A:$A&amp;'[5]产值及收款计划（2026）'!$B:$B,'[5]产值及收款计划（2026）'!H:H)</f>
        <v>18.009</v>
      </c>
      <c r="I502" s="257" cm="1">
        <f t="array" aca="1" ref="I502" ca="1">_xlfn.XLOOKUP($A502&amp;$B502,'[5]产值及收款计划（2026）'!$A:$A&amp;'[5]产值及收款计划（2026）'!$B:$B,'[5]产值及收款计划（2026）'!I:I)</f>
        <v>0.46</v>
      </c>
      <c r="J502" s="256" cm="1">
        <f t="array" aca="1" ref="J502" ca="1">_xlfn.XLOOKUP($A502&amp;$B502,'[5]产值及收款计划（2026）'!$A:$A&amp;'[5]产值及收款计划（2026）'!$B:$B,'[5]产值及收款计划（2026）'!J:J)</f>
        <v>0.06</v>
      </c>
      <c r="K502" s="256" cm="1">
        <f t="array" aca="1" ref="K502" ca="1">_xlfn.XLOOKUP($A502&amp;$B502,'[5]产值及收款计划（2026）'!$A:$A&amp;'[5]产值及收款计划（2026）'!$B:$B,'[5]产值及收款计划（2026）'!K:K)</f>
        <v>0</v>
      </c>
      <c r="L502" s="256" cm="1">
        <f t="array" aca="1" ref="L502" ca="1">_xlfn.XLOOKUP($A502&amp;$B502,'[5]产值及收款计划（2026）'!$A:$A&amp;'[5]产值及收款计划（2026）'!$B:$B,'[5]产值及收款计划（2026）'!L:L)</f>
        <v>0</v>
      </c>
      <c r="M502" s="256" t="str" cm="1">
        <f t="array" aca="1" ref="M502" ca="1">_xlfn.XLOOKUP($A502&amp;$B502,'[5]产值及收款计划（2026）'!$A:$A&amp;'[5]产值及收款计划（2026）'!$B:$B,'[5]产值及收款计划（2026）'!M:M)</f>
        <v>主导</v>
      </c>
      <c r="N502" s="256" cm="1">
        <f t="array" aca="1" ref="N502" ca="1">_xlfn.XLOOKUP($A502&amp;$B502,'[5]产值及收款计划（2026）'!$A:$A&amp;'[5]产值及收款计划（2026）'!$B:$B,'[5]产值及收款计划（2026）'!N:N)</f>
        <v>0</v>
      </c>
      <c r="O502" s="256" t="str" cm="1">
        <f t="array" aca="1" ref="O502" ca="1">_xlfn.XLOOKUP($A502&amp;$B502,'[5]产值及收款计划（2026）'!$A:$A&amp;'[5]产值及收款计划（2026）'!$B:$B,'[5]产值及收款计划（2026）'!O:O)</f>
        <v>戴愉人</v>
      </c>
      <c r="P502" s="255" t="str" cm="1">
        <f t="array" aca="1" ref="P502" ca="1">_xlfn.XLOOKUP($A502&amp;$B502,'[5]产值及收款计划（2026）'!$A:$A&amp;'[5]产值及收款计划（2026）'!$B:$B,'[5]产值及收款计划（2026）'!P:P)</f>
        <v>在建</v>
      </c>
      <c r="Q502" s="256" cm="1">
        <f t="array" aca="1" ref="Q502" ca="1">_xlfn.XLOOKUP($A502&amp;$B502,'[5]产值及收款计划（2026）'!$A:$A&amp;'[5]产值及收款计划（2026）'!$B:$B,'[5]产值及收款计划（2026）'!Q:Q)</f>
        <v>0</v>
      </c>
      <c r="R502" s="256" cm="1">
        <f t="array" aca="1" ref="R502" ca="1">_xlfn.XLOOKUP($A502&amp;$B502,'[5]产值及收款计划（2026）'!$A:$A&amp;'[5]产值及收款计划（2026）'!$B:$B,'[5]产值及收款计划（2026）'!R:R)</f>
        <v>0</v>
      </c>
      <c r="S502" s="256" cm="1">
        <f t="array" aca="1" ref="S502" ca="1">_xlfn.XLOOKUP($A502&amp;$B502,'[5]产值及收款计划（2026）'!$A:$A&amp;'[5]产值及收款计划（2026）'!$B:$B,'[5]产值及收款计划（2026）'!S:S)</f>
        <v>0</v>
      </c>
      <c r="T502" s="256" cm="1">
        <f t="array" aca="1" ref="T502" ca="1">_xlfn.XLOOKUP($A502&amp;$B502,'[5]产值及收款计划（2026）'!$A:$A&amp;'[5]产值及收款计划（2026）'!$B:$B,'[5]产值及收款计划（2026）'!T:T)</f>
        <v>25.447500000000002</v>
      </c>
      <c r="U502" s="256" cm="1">
        <f t="array" aca="1" ref="U502" ca="1">_xlfn.XLOOKUP($A502&amp;$B502,'[5]产值及收款计划（2026）'!$A:$A&amp;'[5]产值及收款计划（2026）'!$B:$B,'[5]产值及收款计划（2026）'!U:U)</f>
        <v>0</v>
      </c>
      <c r="V502" s="256" cm="1">
        <f t="array" aca="1" ref="V502" ca="1">_xlfn.XLOOKUP($A502&amp;$B502,'[5]产值及收款计划（2026）'!$A:$A&amp;'[5]产值及收款计划（2026）'!$B:$B,'[5]产值及收款计划（2026）'!V:V)</f>
        <v>13.702500000000001</v>
      </c>
      <c r="W502" s="256" cm="1">
        <f t="array" aca="1" ref="W502" ca="1">_xlfn.XLOOKUP($A502&amp;$B502,'[5]产值及收款计划（2026）'!$A:$A&amp;'[5]产值及收款计划（2026）'!$B:$B,'[5]产值及收款计划（2026）'!W:W)</f>
        <v>0</v>
      </c>
      <c r="X502" s="256" cm="1">
        <f t="array" aca="1" ref="X502" ca="1">_xlfn.XLOOKUP($A502&amp;$B502,'[5]产值及收款计划（2026）'!$A:$A&amp;'[5]产值及收款计划（2026）'!$B:$B,'[5]产值及收款计划（2026）'!X:X)</f>
        <v>0</v>
      </c>
      <c r="Y502" s="256" cm="1">
        <f t="array" aca="1" ref="Y502" ca="1">_xlfn.XLOOKUP($A502&amp;$B502,'[5]产值及收款计划（2026）'!$A:$A&amp;'[5]产值及收款计划（2026）'!$B:$B,'[5]产值及收款计划（2026）'!Y:Y)</f>
        <v>0</v>
      </c>
      <c r="Z502" s="256" cm="1">
        <f t="array" aca="1" ref="Z502" ca="1">_xlfn.XLOOKUP($A502&amp;$B502,'[5]产值及收款计划（2026）'!$A:$A&amp;'[5]产值及收款计划（2026）'!$B:$B,'[5]产值及收款计划（2026）'!Z:Z)</f>
        <v>0</v>
      </c>
      <c r="AA502" s="256" cm="1">
        <f t="array" aca="1" ref="AA502" ca="1">_xlfn.XLOOKUP($A502&amp;$B502,'[5]产值及收款计划（2026）'!$A:$A&amp;'[5]产值及收款计划（2026）'!$B:$B,'[5]产值及收款计划（2026）'!AA:AA)</f>
        <v>0</v>
      </c>
      <c r="AB502" s="256" cm="1">
        <f t="array" aca="1" ref="AB502" ca="1">_xlfn.XLOOKUP($A502&amp;$B502,'[5]产值及收款计划（2026）'!$A:$A&amp;'[5]产值及收款计划（2026）'!$B:$B,'[5]产值及收款计划（2026）'!AB:AB)</f>
        <v>0</v>
      </c>
      <c r="AC502" s="256" cm="1">
        <f t="array" aca="1" ref="AC502" ca="1">_xlfn.XLOOKUP($A502&amp;$B502,'[5]产值及收款计划（2026）'!$A:$A&amp;'[5]产值及收款计划（2026）'!$B:$B,'[5]产值及收款计划（2026）'!AC:AC)</f>
        <v>0</v>
      </c>
      <c r="AD502" s="256" cm="1">
        <f t="array" aca="1" ref="AD502" ca="1">_xlfn.XLOOKUP($A502&amp;$B502,'[5]产值及收款计划（2026）'!$A:$A&amp;'[5]产值及收款计划（2026）'!$B:$B,'[5]产值及收款计划（2026）'!AD:AD)</f>
        <v>0</v>
      </c>
      <c r="AE502" s="256" cm="1">
        <f t="array" aca="1" ref="AE502" ca="1">_xlfn.XLOOKUP($A502&amp;$B502,'[5]产值及收款计划（2026）'!$A:$A&amp;'[5]产值及收款计划（2026）'!$B:$B,'[5]产值及收款计划（2026）'!AE:AE)</f>
        <v>0</v>
      </c>
      <c r="AF502" s="256" cm="1">
        <f t="array" aca="1" ref="AF502" ca="1">_xlfn.XLOOKUP($A502&amp;$B502,'[5]产值及收款计划（2026）'!$A:$A&amp;'[5]产值及收款计划（2026）'!$B:$B,'[5]产值及收款计划（2026）'!AF:AF)</f>
        <v>5.0895000000000001</v>
      </c>
      <c r="AG502" s="256" cm="1">
        <f t="array" aca="1" ref="AG502" ca="1">_xlfn.XLOOKUP($A502&amp;$B502,'[5]产值及收款计划（2026）'!$A:$A&amp;'[5]产值及收款计划（2026）'!$B:$B,'[5]产值及收款计划（2026）'!AG:AG)</f>
        <v>0</v>
      </c>
      <c r="AH502" s="256" cm="1">
        <f t="array" aca="1" ref="AH502" ca="1">_xlfn.XLOOKUP($A502&amp;$B502,'[5]产值及收款计划（2026）'!$A:$A&amp;'[5]产值及收款计划（2026）'!$B:$B,'[5]产值及收款计划（2026）'!AH:AH)</f>
        <v>0</v>
      </c>
      <c r="AI502" s="256" cm="1">
        <f t="array" aca="1" ref="AI502" ca="1">_xlfn.XLOOKUP($A502&amp;$B502,'[5]产值及收款计划（2026）'!$A:$A&amp;'[5]产值及收款计划（2026）'!$B:$B,'[5]产值及收款计划（2026）'!AI:AI)</f>
        <v>0</v>
      </c>
      <c r="AJ502" s="256" cm="1">
        <f t="array" aca="1" ref="AJ502" ca="1">_xlfn.XLOOKUP($A502&amp;$B502,'[5]产值及收款计划（2026）'!$A:$A&amp;'[5]产值及收款计划（2026）'!$B:$B,'[5]产值及收款计划（2026）'!AJ:AJ)</f>
        <v>0</v>
      </c>
      <c r="AK502" s="256" cm="1">
        <f t="array" aca="1" ref="AK502" ca="1">_xlfn.XLOOKUP($A502&amp;$B502,'[5]产值及收款计划（2026）'!$A:$A&amp;'[5]产值及收款计划（2026）'!$B:$B,'[5]产值及收款计划（2026）'!AK:AK)</f>
        <v>0</v>
      </c>
      <c r="AL502" s="256" cm="1">
        <f t="array" aca="1" ref="AL502" ca="1">_xlfn.XLOOKUP($A502&amp;$B502,'[5]产值及收款计划（2026）'!$A:$A&amp;'[5]产值及收款计划（2026）'!$B:$B,'[5]产值及收款计划（2026）'!AL:AL)</f>
        <v>0</v>
      </c>
      <c r="AM502" s="263" t="e" cm="1">
        <f t="array" aca="1" ref="AM502" ca="1">_xlfn.LET(_xlpm.勾选月份状态数组,TRANSPOSE('PPT(12-15页）-TOP10'!$A$3:$A$14),_xlpm.选择数据区,IF('PPT(12-15页）-TOP10'!$E$3="收款",$BA502:$BL502,$AA502:$AL502),SUM(_xlfn._xlws.FILTER(_xlpm.选择数据区,_xlpm.勾选月份状态数组,"")))</f>
        <v>#NAME?</v>
      </c>
      <c r="AN502" s="256" t="e" cm="1">
        <f t="array" aca="1" ref="AN502" ca="1">_xlfn.LET(_xlpm.勾选月份状态数组,TRANSPOSE('PPT(12-15页）-TOP10'!$A$3:$A$14),_xlpm.选择数据区,IF('PPT(12-15页）-TOP10'!$E$3="收款",$DA502:$DL502,$CA502:$CL502),SUM(_xlfn._xlws.FILTER(_xlpm.选择数据区,_xlpm.勾选月份状态数组,"")))</f>
        <v>#NAME?</v>
      </c>
      <c r="AO502" s="256">
        <f ca="1">SUM(CA502:CC502)+SUM(AD502:AL502)</f>
        <v>5.0895000000000001</v>
      </c>
      <c r="AP502" s="256"/>
      <c r="AQ502" s="256"/>
      <c r="AR502" s="256"/>
      <c r="AS502" s="256" cm="1">
        <f t="array" aca="1" ref="AS502" ca="1">_xlfn.XLOOKUP($A502&amp;$B502,'[5]产值及收款计划（2026）'!$A:$A&amp;'[5]产值及收款计划（2026）'!$B:$B,'[5]产值及收款计划（2026）'!AS:AS)</f>
        <v>0</v>
      </c>
      <c r="AT502" s="256" cm="1">
        <f t="array" aca="1" ref="AT502" ca="1">_xlfn.XLOOKUP($A502&amp;$B502,'[5]产值及收款计划（2026）'!$A:$A&amp;'[5]产值及收款计划（2026）'!$B:$B,'[5]产值及收款计划（2026）'!AT:AT)</f>
        <v>0</v>
      </c>
      <c r="AU502" s="256" cm="1">
        <f t="array" aca="1" ref="AU502" ca="1">_xlfn.XLOOKUP($A502&amp;$B502,'[5]产值及收款计划（2026）'!$A:$A&amp;'[5]产值及收款计划（2026）'!$B:$B,'[5]产值及收款计划（2026）'!AU:AU)</f>
        <v>0</v>
      </c>
      <c r="AV502" s="256" cm="1">
        <f t="array" aca="1" ref="AV502" ca="1">_xlfn.XLOOKUP($A502&amp;$B502,'[5]产值及收款计划（2026）'!$A:$A&amp;'[5]产值及收款计划（2026）'!$B:$B,'[5]产值及收款计划（2026）'!AV:AV)</f>
        <v>0</v>
      </c>
      <c r="AW502" s="256" cm="1">
        <f t="array" aca="1" ref="AW502" ca="1">_xlfn.XLOOKUP($A502&amp;$B502,'[5]产值及收款计划（2026）'!$A:$A&amp;'[5]产值及收款计划（2026）'!$B:$B,'[5]产值及收款计划（2026）'!AW:AW)</f>
        <v>0</v>
      </c>
      <c r="AX502" s="256" cm="1">
        <f t="array" aca="1" ref="AX502" ca="1">_xlfn.XLOOKUP($A502&amp;$B502,'[5]产值及收款计划（2026）'!$A:$A&amp;'[5]产值及收款计划（2026）'!$B:$B,'[5]产值及收款计划（2026）'!AX:AX)</f>
        <v>0</v>
      </c>
      <c r="AY502" s="256" cm="1">
        <f t="array" aca="1" ref="AY502" ca="1">_xlfn.XLOOKUP($A502&amp;$B502,'[5]产值及收款计划（2026）'!$A:$A&amp;'[5]产值及收款计划（2026）'!$B:$B,'[5]产值及收款计划（2026）'!AY:AY)</f>
        <v>39.15</v>
      </c>
      <c r="AZ502" s="256" cm="1">
        <f t="array" aca="1" ref="AZ502" ca="1">_xlfn.XLOOKUP($A502&amp;$B502,'[5]产值及收款计划（2026）'!$A:$A&amp;'[5]产值及收款计划（2026）'!$B:$B,'[5]产值及收款计划（2026）'!AZ:AZ)</f>
        <v>25.447500000000002</v>
      </c>
      <c r="BA502" s="256" cm="1">
        <f t="array" aca="1" ref="BA502" ca="1">_xlfn.XLOOKUP($A502&amp;$B502,'[5]产值及收款计划（2026）'!$A:$A&amp;'[5]产值及收款计划（2026）'!$B:$B,'[5]产值及收款计划（2026）'!BA:BA)</f>
        <v>0</v>
      </c>
      <c r="BB502" s="256" cm="1">
        <f t="array" aca="1" ref="BB502" ca="1">_xlfn.XLOOKUP($A502&amp;$B502,'[5]产值及收款计划（2026）'!$A:$A&amp;'[5]产值及收款计划（2026）'!$B:$B,'[5]产值及收款计划（2026）'!BB:BB)</f>
        <v>0</v>
      </c>
      <c r="BC502" s="256" cm="1">
        <f t="array" aca="1" ref="BC502" ca="1">_xlfn.XLOOKUP($A502&amp;$B502,'[5]产值及收款计划（2026）'!$A:$A&amp;'[5]产值及收款计划（2026）'!$B:$B,'[5]产值及收款计划（2026）'!BC:BC)</f>
        <v>0</v>
      </c>
      <c r="BD502" s="256" cm="1">
        <f t="array" aca="1" ref="BD502" ca="1">_xlfn.XLOOKUP($A502&amp;$B502,'[5]产值及收款计划（2026）'!$A:$A&amp;'[5]产值及收款计划（2026）'!$B:$B,'[5]产值及收款计划（2026）'!BD:BD)</f>
        <v>0</v>
      </c>
      <c r="BE502" s="256" cm="1">
        <f t="array" aca="1" ref="BE502" ca="1">_xlfn.XLOOKUP($A502&amp;$B502,'[5]产值及收款计划（2026）'!$A:$A&amp;'[5]产值及收款计划（2026）'!$B:$B,'[5]产值及收款计划（2026）'!BE:BE)</f>
        <v>0</v>
      </c>
      <c r="BF502" s="256" cm="1">
        <f t="array" aca="1" ref="BF502" ca="1">_xlfn.XLOOKUP($A502&amp;$B502,'[5]产值及收款计划（2026）'!$A:$A&amp;'[5]产值及收款计划（2026）'!$B:$B,'[5]产值及收款计划（2026）'!BF:BF)</f>
        <v>0</v>
      </c>
      <c r="BG502" s="256" cm="1">
        <f t="array" aca="1" ref="BG502" ca="1">_xlfn.XLOOKUP($A502&amp;$B502,'[5]产值及收款计划（2026）'!$A:$A&amp;'[5]产值及收款计划（2026）'!$B:$B,'[5]产值及收款计划（2026）'!BG:BG)</f>
        <v>0</v>
      </c>
      <c r="BH502" s="256" cm="1">
        <f t="array" aca="1" ref="BH502" ca="1">_xlfn.XLOOKUP($A502&amp;$B502,'[5]产值及收款计划（2026）'!$A:$A&amp;'[5]产值及收款计划（2026）'!$B:$B,'[5]产值及收款计划（2026）'!BH:BH)</f>
        <v>25.447500000000002</v>
      </c>
      <c r="BI502" s="256" cm="1">
        <f t="array" aca="1" ref="BI502" ca="1">_xlfn.XLOOKUP($A502&amp;$B502,'[5]产值及收款计划（2026）'!$A:$A&amp;'[5]产值及收款计划（2026）'!$B:$B,'[5]产值及收款计划（2026）'!BI:BI)</f>
        <v>0</v>
      </c>
      <c r="BJ502" s="256" cm="1">
        <f t="array" aca="1" ref="BJ502" ca="1">_xlfn.XLOOKUP($A502&amp;$B502,'[5]产值及收款计划（2026）'!$A:$A&amp;'[5]产值及收款计划（2026）'!$B:$B,'[5]产值及收款计划（2026）'!BJ:BJ)</f>
        <v>0</v>
      </c>
      <c r="BK502" s="256" cm="1">
        <f t="array" aca="1" ref="BK502" ca="1">_xlfn.XLOOKUP($A502&amp;$B502,'[5]产值及收款计划（2026）'!$A:$A&amp;'[5]产值及收款计划（2026）'!$B:$B,'[5]产值及收款计划（2026）'!BK:BK)</f>
        <v>0</v>
      </c>
      <c r="BL502" s="256" cm="1">
        <f t="array" aca="1" ref="BL502" ca="1">_xlfn.XLOOKUP($A502&amp;$B502,'[5]产值及收款计划（2026）'!$A:$A&amp;'[5]产值及收款计划（2026）'!$B:$B,'[5]产值及收款计划（2026）'!BL:BL)</f>
        <v>0</v>
      </c>
      <c r="BM502" s="256"/>
      <c r="BN502" s="256"/>
      <c r="BO502" s="256"/>
      <c r="BP502" s="256"/>
      <c r="BQ502" s="255" t="str" cm="1">
        <f t="array" aca="1" ref="BQ502" ca="1">_xlfn.XLOOKUP($A502&amp;$B502,'[5]产值及收款计划（2026）'!$A:$A&amp;'[5]产值及收款计划（2026）'!$B:$B,'[5]产值及收款计划（2026）'!BQ:BQ)</f>
        <v>中铁十一局集团有限公司甬莞-莞佛高速公路常平至虎门段及虎门港支线一期改扩建工程施工第九合同段项目经理部</v>
      </c>
      <c r="BR502" s="256" cm="1">
        <f t="array" aca="1" ref="BR502" ca="1">_xlfn.XLOOKUP($A502&amp;$B502,'[5]产值及收款计划（2026）'!$A:$A&amp;'[5]产值及收款计划（2026）'!$B:$B,'[5]产值及收款计划（2026）'!BR:BR)</f>
        <v>0</v>
      </c>
      <c r="CA502" s="256" cm="1">
        <f t="array" aca="1" ref="CA502" ca="1">_xlfn.XLOOKUP($A502&amp;$B502,'[5]产值及收款计划（2026）'!$A:$A&amp;'[5]产值及收款计划（2026）'!$B:$B,'[5]产值及收款计划（2026）'!CA:CA)</f>
        <v>0</v>
      </c>
      <c r="CB502" s="256" cm="1">
        <f t="array" aca="1" ref="CB502" ca="1">_xlfn.XLOOKUP($A502&amp;$B502,'[5]产值及收款计划（2026）'!$A:$A&amp;'[5]产值及收款计划（2026）'!$B:$B,'[5]产值及收款计划（2026）'!CB:CB)</f>
        <v>0</v>
      </c>
      <c r="CC502" s="256" cm="1">
        <f t="array" aca="1" ref="CC502" ca="1">_xlfn.XLOOKUP($A502&amp;$B502,'[5]产值及收款计划（2026）'!$A:$A&amp;'[5]产值及收款计划（2026）'!$B:$B,'[5]产值及收款计划（2026）'!CC:CC)</f>
        <v>0</v>
      </c>
      <c r="CD502" s="256" cm="1">
        <f t="array" aca="1" ref="CD502" ca="1">_xlfn.XLOOKUP($A502&amp;$B502,'[5]产值及收款计划（2026）'!$A:$A&amp;'[5]产值及收款计划（2026）'!$B:$B,'[5]产值及收款计划（2026）'!CD:CD)</f>
        <v>0</v>
      </c>
      <c r="CE502" s="256" cm="1">
        <f t="array" aca="1" ref="CE502" ca="1">_xlfn.XLOOKUP($A502&amp;$B502,'[5]产值及收款计划（2026）'!$A:$A&amp;'[5]产值及收款计划（2026）'!$B:$B,'[5]产值及收款计划（2026）'!CE:CE)</f>
        <v>0</v>
      </c>
      <c r="CF502" s="256" cm="1">
        <f t="array" aca="1" ref="CF502" ca="1">_xlfn.XLOOKUP($A502&amp;$B502,'[5]产值及收款计划（2026）'!$A:$A&amp;'[5]产值及收款计划（2026）'!$B:$B,'[5]产值及收款计划（2026）'!CF:CF)</f>
        <v>0</v>
      </c>
      <c r="CG502" s="256" cm="1">
        <f t="array" aca="1" ref="CG502" ca="1">_xlfn.XLOOKUP($A502&amp;$B502,'[5]产值及收款计划（2026）'!$A:$A&amp;'[5]产值及收款计划（2026）'!$B:$B,'[5]产值及收款计划（2026）'!CG:CG)</f>
        <v>0</v>
      </c>
      <c r="CH502" s="256" cm="1">
        <f t="array" aca="1" ref="CH502" ca="1">_xlfn.XLOOKUP($A502&amp;$B502,'[5]产值及收款计划（2026）'!$A:$A&amp;'[5]产值及收款计划（2026）'!$B:$B,'[5]产值及收款计划（2026）'!CH:CH)</f>
        <v>0</v>
      </c>
      <c r="CI502" s="256" cm="1">
        <f t="array" aca="1" ref="CI502" ca="1">_xlfn.XLOOKUP($A502&amp;$B502,'[5]产值及收款计划（2026）'!$A:$A&amp;'[5]产值及收款计划（2026）'!$B:$B,'[5]产值及收款计划（2026）'!CI:CI)</f>
        <v>0</v>
      </c>
      <c r="CJ502" s="256" cm="1">
        <f t="array" aca="1" ref="CJ502" ca="1">_xlfn.XLOOKUP($A502&amp;$B502,'[5]产值及收款计划（2026）'!$A:$A&amp;'[5]产值及收款计划（2026）'!$B:$B,'[5]产值及收款计划（2026）'!CJ:CJ)</f>
        <v>0</v>
      </c>
      <c r="CK502" s="256" cm="1">
        <f t="array" aca="1" ref="CK502" ca="1">_xlfn.XLOOKUP($A502&amp;$B502,'[5]产值及收款计划（2026）'!$A:$A&amp;'[5]产值及收款计划（2026）'!$B:$B,'[5]产值及收款计划（2026）'!CK:CK)</f>
        <v>0</v>
      </c>
      <c r="CL502" s="256" cm="1">
        <f t="array" aca="1" ref="CL502" ca="1">_xlfn.XLOOKUP($A502&amp;$B502,'[5]产值及收款计划（2026）'!$A:$A&amp;'[5]产值及收款计划（2026）'!$B:$B,'[5]产值及收款计划（2026）'!CL:CL)</f>
        <v>0</v>
      </c>
      <c r="DA502" s="256" cm="1">
        <f t="array" aca="1" ref="DA502" ca="1">_xlfn.XLOOKUP($A502&amp;$B502,'[5]产值及收款计划（2026）'!$A:$A&amp;'[5]产值及收款计划（2026）'!$B:$B,'[5]产值及收款计划（2026）'!DA:DA)</f>
        <v>0</v>
      </c>
      <c r="DB502" s="256" cm="1">
        <f t="array" aca="1" ref="DB502" ca="1">_xlfn.XLOOKUP($A502&amp;$B502,'[5]产值及收款计划（2026）'!$A:$A&amp;'[5]产值及收款计划（2026）'!$B:$B,'[5]产值及收款计划（2026）'!DB:DB)</f>
        <v>0</v>
      </c>
      <c r="DC502" s="256" cm="1">
        <f t="array" aca="1" ref="DC502" ca="1">_xlfn.XLOOKUP($A502&amp;$B502,'[5]产值及收款计划（2026）'!$A:$A&amp;'[5]产值及收款计划（2026）'!$B:$B,'[5]产值及收款计划（2026）'!DC:DC)</f>
        <v>0</v>
      </c>
      <c r="DD502" s="256" cm="1">
        <f t="array" aca="1" ref="DD502" ca="1">_xlfn.XLOOKUP($A502&amp;$B502,'[5]产值及收款计划（2026）'!$A:$A&amp;'[5]产值及收款计划（2026）'!$B:$B,'[5]产值及收款计划（2026）'!DD:DD)</f>
        <v>0</v>
      </c>
      <c r="DE502" s="256" cm="1">
        <f t="array" aca="1" ref="DE502" ca="1">_xlfn.XLOOKUP($A502&amp;$B502,'[5]产值及收款计划（2026）'!$A:$A&amp;'[5]产值及收款计划（2026）'!$B:$B,'[5]产值及收款计划（2026）'!DE:DE)</f>
        <v>0</v>
      </c>
      <c r="DF502" s="256" cm="1">
        <f t="array" aca="1" ref="DF502" ca="1">_xlfn.XLOOKUP($A502&amp;$B502,'[5]产值及收款计划（2026）'!$A:$A&amp;'[5]产值及收款计划（2026）'!$B:$B,'[5]产值及收款计划（2026）'!DF:DF)</f>
        <v>0</v>
      </c>
      <c r="DG502" s="256" cm="1">
        <f t="array" aca="1" ref="DG502" ca="1">_xlfn.XLOOKUP($A502&amp;$B502,'[5]产值及收款计划（2026）'!$A:$A&amp;'[5]产值及收款计划（2026）'!$B:$B,'[5]产值及收款计划（2026）'!DG:DG)</f>
        <v>0</v>
      </c>
      <c r="DH502" s="256" cm="1">
        <f t="array" aca="1" ref="DH502" ca="1">_xlfn.XLOOKUP($A502&amp;$B502,'[5]产值及收款计划（2026）'!$A:$A&amp;'[5]产值及收款计划（2026）'!$B:$B,'[5]产值及收款计划（2026）'!DH:DH)</f>
        <v>0</v>
      </c>
      <c r="DI502" s="256" cm="1">
        <f t="array" aca="1" ref="DI502" ca="1">_xlfn.XLOOKUP($A502&amp;$B502,'[5]产值及收款计划（2026）'!$A:$A&amp;'[5]产值及收款计划（2026）'!$B:$B,'[5]产值及收款计划（2026）'!DI:DI)</f>
        <v>0</v>
      </c>
      <c r="DJ502" s="256" cm="1">
        <f t="array" aca="1" ref="DJ502" ca="1">_xlfn.XLOOKUP($A502&amp;$B502,'[5]产值及收款计划（2026）'!$A:$A&amp;'[5]产值及收款计划（2026）'!$B:$B,'[5]产值及收款计划（2026）'!DJ:DJ)</f>
        <v>0</v>
      </c>
      <c r="DK502" s="256" cm="1">
        <f t="array" aca="1" ref="DK502" ca="1">_xlfn.XLOOKUP($A502&amp;$B502,'[5]产值及收款计划（2026）'!$A:$A&amp;'[5]产值及收款计划（2026）'!$B:$B,'[5]产值及收款计划（2026）'!DK:DK)</f>
        <v>0</v>
      </c>
      <c r="DL502" s="256" cm="1">
        <f t="array" aca="1" ref="DL502" ca="1">_xlfn.XLOOKUP($A502&amp;$B502,'[5]产值及收款计划（2026）'!$A:$A&amp;'[5]产值及收款计划（2026）'!$B:$B,'[5]产值及收款计划（2026）'!DL:DL)</f>
        <v>0</v>
      </c>
      <c r="DM502" s="264"/>
      <c r="DN502" s="250"/>
    </row>
    <row r="503" spans="1:118" ht="20.25" x14ac:dyDescent="0.15">
      <c r="A503" s="254">
        <f t="shared" ca="1" si="26"/>
        <v>82</v>
      </c>
      <c r="B503" s="254" t="s">
        <v>29</v>
      </c>
      <c r="C503" s="255" t="str" cm="1">
        <f t="array" aca="1" ref="C503" ca="1">_xlfn.XLOOKUP($A503&amp;$B503,'[5]产值及收款计划（2026）'!$A:$A&amp;'[5]产值及收款计划（2026）'!$B:$B,'[5]产值及收款计划（2026）'!C:C)</f>
        <v>C0CJGD-FW-T-2025108</v>
      </c>
      <c r="D503" s="255" t="str" cm="1">
        <f t="array" aca="1" ref="D503" ca="1">_xlfn.XLOOKUP($A503&amp;$B503,'[5]产值及收款计划（2026）'!$A:$A&amp;'[5]产值及收款计划（2026）'!$B:$B,'[5]产值及收款计划（2026）'!D:D)</f>
        <v>新加坡CNIM项目二期</v>
      </c>
      <c r="E503" s="256" cm="1">
        <f t="array" aca="1" ref="E503" ca="1">_xlfn.XLOOKUP($A503&amp;$B503,'[5]产值及收款计划（2026）'!$A:$A&amp;'[5]产值及收款计划（2026）'!$B:$B,'[5]产值及收款计划（2026）'!E:E)</f>
        <v>8.13232</v>
      </c>
      <c r="F503" s="256" cm="1">
        <f t="array" aca="1" ref="F503" ca="1">_xlfn.XLOOKUP($A503&amp;$B503,'[5]产值及收款计划（2026）'!$A:$A&amp;'[5]产值及收款计划（2026）'!$B:$B,'[5]产值及收款计划（2026）'!F:F)</f>
        <v>8.13232</v>
      </c>
      <c r="G503" s="256" cm="1">
        <f t="array" aca="1" ref="G503" ca="1">_xlfn.XLOOKUP($A503&amp;$B503,'[5]产值及收款计划（2026）'!$A:$A&amp;'[5]产值及收款计划（2026）'!$B:$B,'[5]产值及收款计划（2026）'!G:G)</f>
        <v>8.13232</v>
      </c>
      <c r="H503" s="256" cm="1">
        <f t="array" aca="1" ref="H503" ca="1">_xlfn.XLOOKUP($A503&amp;$B503,'[5]产值及收款计划（2026）'!$A:$A&amp;'[5]产值及收款计划（2026）'!$B:$B,'[5]产值及收款计划（2026）'!H:H)</f>
        <v>8.13232</v>
      </c>
      <c r="I503" s="257" cm="1">
        <f t="array" aca="1" ref="I503" ca="1">_xlfn.XLOOKUP($A503&amp;$B503,'[5]产值及收款计划（2026）'!$A:$A&amp;'[5]产值及收款计划（2026）'!$B:$B,'[5]产值及收款计划（2026）'!I:I)</f>
        <v>1</v>
      </c>
      <c r="J503" s="256" cm="1">
        <f t="array" aca="1" ref="J503" ca="1">_xlfn.XLOOKUP($A503&amp;$B503,'[5]产值及收款计划（2026）'!$A:$A&amp;'[5]产值及收款计划（2026）'!$B:$B,'[5]产值及收款计划（2026）'!J:J)</f>
        <v>0.06</v>
      </c>
      <c r="K503" s="256" cm="1">
        <f t="array" aca="1" ref="K503" ca="1">_xlfn.XLOOKUP($A503&amp;$B503,'[5]产值及收款计划（2026）'!$A:$A&amp;'[5]产值及收款计划（2026）'!$B:$B,'[5]产值及收款计划（2026）'!K:K)</f>
        <v>0</v>
      </c>
      <c r="L503" s="256" cm="1">
        <f t="array" aca="1" ref="L503" ca="1">_xlfn.XLOOKUP($A503&amp;$B503,'[5]产值及收款计划（2026）'!$A:$A&amp;'[5]产值及收款计划（2026）'!$B:$B,'[5]产值及收款计划（2026）'!L:L)</f>
        <v>0</v>
      </c>
      <c r="M503" s="256" t="str" cm="1">
        <f t="array" aca="1" ref="M503" ca="1">_xlfn.XLOOKUP($A503&amp;$B503,'[5]产值及收款计划（2026）'!$A:$A&amp;'[5]产值及收款计划（2026）'!$B:$B,'[5]产值及收款计划（2026）'!M:M)</f>
        <v>主导</v>
      </c>
      <c r="N503" s="256" cm="1">
        <f t="array" aca="1" ref="N503" ca="1">_xlfn.XLOOKUP($A503&amp;$B503,'[5]产值及收款计划（2026）'!$A:$A&amp;'[5]产值及收款计划（2026）'!$B:$B,'[5]产值及收款计划（2026）'!N:N)</f>
        <v>0</v>
      </c>
      <c r="O503" s="256" t="str" cm="1">
        <f t="array" aca="1" ref="O503" ca="1">_xlfn.XLOOKUP($A503&amp;$B503,'[5]产值及收款计划（2026）'!$A:$A&amp;'[5]产值及收款计划（2026）'!$B:$B,'[5]产值及收款计划（2026）'!O:O)</f>
        <v>雷涵</v>
      </c>
      <c r="P503" s="255" t="str" cm="1">
        <f t="array" aca="1" ref="P503" ca="1">_xlfn.XLOOKUP($A503&amp;$B503,'[5]产值及收款计划（2026）'!$A:$A&amp;'[5]产值及收款计划（2026）'!$B:$B,'[5]产值及收款计划（2026）'!P:P)</f>
        <v>在建</v>
      </c>
      <c r="Q503" s="256" cm="1">
        <f t="array" aca="1" ref="Q503" ca="1">_xlfn.XLOOKUP($A503&amp;$B503,'[5]产值及收款计划（2026）'!$A:$A&amp;'[5]产值及收款计划（2026）'!$B:$B,'[5]产值及收款计划（2026）'!Q:Q)</f>
        <v>0</v>
      </c>
      <c r="R503" s="256" cm="1">
        <f t="array" aca="1" ref="R503" ca="1">_xlfn.XLOOKUP($A503&amp;$B503,'[5]产值及收款计划（2026）'!$A:$A&amp;'[5]产值及收款计划（2026）'!$B:$B,'[5]产值及收款计划（2026）'!R:R)</f>
        <v>0</v>
      </c>
      <c r="S503" s="256" cm="1">
        <f t="array" aca="1" ref="S503" ca="1">_xlfn.XLOOKUP($A503&amp;$B503,'[5]产值及收款计划（2026）'!$A:$A&amp;'[5]产值及收款计划（2026）'!$B:$B,'[5]产值及收款计划（2026）'!S:S)</f>
        <v>0</v>
      </c>
      <c r="T503" s="256" cm="1">
        <f t="array" aca="1" ref="T503" ca="1">_xlfn.XLOOKUP($A503&amp;$B503,'[5]产值及收款计划（2026）'!$A:$A&amp;'[5]产值及收款计划（2026）'!$B:$B,'[5]产值及收款计划（2026）'!T:T)</f>
        <v>0</v>
      </c>
      <c r="U503" s="256" cm="1">
        <f t="array" aca="1" ref="U503" ca="1">_xlfn.XLOOKUP($A503&amp;$B503,'[5]产值及收款计划（2026）'!$A:$A&amp;'[5]产值及收款计划（2026）'!$B:$B,'[5]产值及收款计划（2026）'!U:U)</f>
        <v>0</v>
      </c>
      <c r="V503" s="256" cm="1">
        <f t="array" aca="1" ref="V503" ca="1">_xlfn.XLOOKUP($A503&amp;$B503,'[5]产值及收款计划（2026）'!$A:$A&amp;'[5]产值及收款计划（2026）'!$B:$B,'[5]产值及收款计划（2026）'!V:V)</f>
        <v>8.13232</v>
      </c>
      <c r="W503" s="256" cm="1">
        <f t="array" aca="1" ref="W503" ca="1">_xlfn.XLOOKUP($A503&amp;$B503,'[5]产值及收款计划（2026）'!$A:$A&amp;'[5]产值及收款计划（2026）'!$B:$B,'[5]产值及收款计划（2026）'!W:W)</f>
        <v>0</v>
      </c>
      <c r="X503" s="256" cm="1">
        <f t="array" aca="1" ref="X503" ca="1">_xlfn.XLOOKUP($A503&amp;$B503,'[5]产值及收款计划（2026）'!$A:$A&amp;'[5]产值及收款计划（2026）'!$B:$B,'[5]产值及收款计划（2026）'!X:X)</f>
        <v>0</v>
      </c>
      <c r="Y503" s="256" cm="1">
        <f t="array" aca="1" ref="Y503" ca="1">_xlfn.XLOOKUP($A503&amp;$B503,'[5]产值及收款计划（2026）'!$A:$A&amp;'[5]产值及收款计划（2026）'!$B:$B,'[5]产值及收款计划（2026）'!Y:Y)</f>
        <v>0</v>
      </c>
      <c r="Z503" s="256" cm="1">
        <f t="array" aca="1" ref="Z503" ca="1">_xlfn.XLOOKUP($A503&amp;$B503,'[5]产值及收款计划（2026）'!$A:$A&amp;'[5]产值及收款计划（2026）'!$B:$B,'[5]产值及收款计划（2026）'!Z:Z)</f>
        <v>0</v>
      </c>
      <c r="AA503" s="256" cm="1">
        <f t="array" aca="1" ref="AA503" ca="1">_xlfn.XLOOKUP($A503&amp;$B503,'[5]产值及收款计划（2026）'!$A:$A&amp;'[5]产值及收款计划（2026）'!$B:$B,'[5]产值及收款计划（2026）'!AA:AA)</f>
        <v>0</v>
      </c>
      <c r="AB503" s="256" cm="1">
        <f t="array" aca="1" ref="AB503" ca="1">_xlfn.XLOOKUP($A503&amp;$B503,'[5]产值及收款计划（2026）'!$A:$A&amp;'[5]产值及收款计划（2026）'!$B:$B,'[5]产值及收款计划（2026）'!AB:AB)</f>
        <v>0</v>
      </c>
      <c r="AC503" s="256" cm="1">
        <f t="array" aca="1" ref="AC503" ca="1">_xlfn.XLOOKUP($A503&amp;$B503,'[5]产值及收款计划（2026）'!$A:$A&amp;'[5]产值及收款计划（2026）'!$B:$B,'[5]产值及收款计划（2026）'!AC:AC)</f>
        <v>0</v>
      </c>
      <c r="AD503" s="256" cm="1">
        <f t="array" aca="1" ref="AD503" ca="1">_xlfn.XLOOKUP($A503&amp;$B503,'[5]产值及收款计划（2026）'!$A:$A&amp;'[5]产值及收款计划（2026）'!$B:$B,'[5]产值及收款计划（2026）'!AD:AD)</f>
        <v>0</v>
      </c>
      <c r="AE503" s="256" cm="1">
        <f t="array" aca="1" ref="AE503" ca="1">_xlfn.XLOOKUP($A503&amp;$B503,'[5]产值及收款计划（2026）'!$A:$A&amp;'[5]产值及收款计划（2026）'!$B:$B,'[5]产值及收款计划（2026）'!AE:AE)</f>
        <v>6.7416</v>
      </c>
      <c r="AF503" s="256" cm="1">
        <f t="array" aca="1" ref="AF503" ca="1">_xlfn.XLOOKUP($A503&amp;$B503,'[5]产值及收款计划（2026）'!$A:$A&amp;'[5]产值及收款计划（2026）'!$B:$B,'[5]产值及收款计划（2026）'!AF:AF)</f>
        <v>0</v>
      </c>
      <c r="AG503" s="256" cm="1">
        <f t="array" aca="1" ref="AG503" ca="1">_xlfn.XLOOKUP($A503&amp;$B503,'[5]产值及收款计划（2026）'!$A:$A&amp;'[5]产值及收款计划（2026）'!$B:$B,'[5]产值及收款计划（2026）'!AG:AG)</f>
        <v>0</v>
      </c>
      <c r="AH503" s="256" cm="1">
        <f t="array" aca="1" ref="AH503" ca="1">_xlfn.XLOOKUP($A503&amp;$B503,'[5]产值及收款计划（2026）'!$A:$A&amp;'[5]产值及收款计划（2026）'!$B:$B,'[5]产值及收款计划（2026）'!AH:AH)</f>
        <v>0</v>
      </c>
      <c r="AI503" s="256" cm="1">
        <f t="array" aca="1" ref="AI503" ca="1">_xlfn.XLOOKUP($A503&amp;$B503,'[5]产值及收款计划（2026）'!$A:$A&amp;'[5]产值及收款计划（2026）'!$B:$B,'[5]产值及收款计划（2026）'!AI:AI)</f>
        <v>0</v>
      </c>
      <c r="AJ503" s="256" cm="1">
        <f t="array" aca="1" ref="AJ503" ca="1">_xlfn.XLOOKUP($A503&amp;$B503,'[5]产值及收款计划（2026）'!$A:$A&amp;'[5]产值及收款计划（2026）'!$B:$B,'[5]产值及收款计划（2026）'!AJ:AJ)</f>
        <v>0</v>
      </c>
      <c r="AK503" s="256" cm="1">
        <f t="array" aca="1" ref="AK503" ca="1">_xlfn.XLOOKUP($A503&amp;$B503,'[5]产值及收款计划（2026）'!$A:$A&amp;'[5]产值及收款计划（2026）'!$B:$B,'[5]产值及收款计划（2026）'!AK:AK)</f>
        <v>0</v>
      </c>
      <c r="AL503" s="256" cm="1">
        <f t="array" aca="1" ref="AL503" ca="1">_xlfn.XLOOKUP($A503&amp;$B503,'[5]产值及收款计划（2026）'!$A:$A&amp;'[5]产值及收款计划（2026）'!$B:$B,'[5]产值及收款计划（2026）'!AL:AL)</f>
        <v>0</v>
      </c>
      <c r="AM503" s="263" t="e" cm="1">
        <f t="array" aca="1" ref="AM503" ca="1">_xlfn.LET(_xlpm.勾选月份状态数组,TRANSPOSE('PPT(12-15页）-TOP10'!$A$3:$A$14),_xlpm.选择数据区,IF('PPT(12-15页）-TOP10'!$E$3="收款",$BA503:$BL503,$AA503:$AL503),SUM(_xlfn._xlws.FILTER(_xlpm.选择数据区,_xlpm.勾选月份状态数组,"")))</f>
        <v>#NAME?</v>
      </c>
      <c r="AN503" s="256" t="e" cm="1">
        <f t="array" aca="1" ref="AN503" ca="1">_xlfn.LET(_xlpm.勾选月份状态数组,TRANSPOSE('PPT(12-15页）-TOP10'!$A$3:$A$14),_xlpm.选择数据区,IF('PPT(12-15页）-TOP10'!$E$3="收款",$DA503:$DL503,$CA503:$CL503),SUM(_xlfn._xlws.FILTER(_xlpm.选择数据区,_xlpm.勾选月份状态数组,"")))</f>
        <v>#NAME?</v>
      </c>
      <c r="AO503" s="256">
        <f ca="1">SUM(CA503:CC503)+SUM(AD503:AL503)</f>
        <v>6.7416</v>
      </c>
      <c r="AP503" s="256"/>
      <c r="AQ503" s="256"/>
      <c r="AR503" s="256"/>
      <c r="AS503" s="256" cm="1">
        <f t="array" aca="1" ref="AS503" ca="1">_xlfn.XLOOKUP($A503&amp;$B503,'[5]产值及收款计划（2026）'!$A:$A&amp;'[5]产值及收款计划（2026）'!$B:$B,'[5]产值及收款计划（2026）'!AS:AS)</f>
        <v>0</v>
      </c>
      <c r="AT503" s="256" cm="1">
        <f t="array" aca="1" ref="AT503" ca="1">_xlfn.XLOOKUP($A503&amp;$B503,'[5]产值及收款计划（2026）'!$A:$A&amp;'[5]产值及收款计划（2026）'!$B:$B,'[5]产值及收款计划（2026）'!AT:AT)</f>
        <v>0</v>
      </c>
      <c r="AU503" s="256" cm="1">
        <f t="array" aca="1" ref="AU503" ca="1">_xlfn.XLOOKUP($A503&amp;$B503,'[5]产值及收款计划（2026）'!$A:$A&amp;'[5]产值及收款计划（2026）'!$B:$B,'[5]产值及收款计划（2026）'!AU:AU)</f>
        <v>0</v>
      </c>
      <c r="AV503" s="256" cm="1">
        <f t="array" aca="1" ref="AV503" ca="1">_xlfn.XLOOKUP($A503&amp;$B503,'[5]产值及收款计划（2026）'!$A:$A&amp;'[5]产值及收款计划（2026）'!$B:$B,'[5]产值及收款计划（2026）'!AV:AV)</f>
        <v>0</v>
      </c>
      <c r="AW503" s="256" cm="1">
        <f t="array" aca="1" ref="AW503" ca="1">_xlfn.XLOOKUP($A503&amp;$B503,'[5]产值及收款计划（2026）'!$A:$A&amp;'[5]产值及收款计划（2026）'!$B:$B,'[5]产值及收款计划（2026）'!AW:AW)</f>
        <v>0</v>
      </c>
      <c r="AX503" s="256" cm="1">
        <f t="array" aca="1" ref="AX503" ca="1">_xlfn.XLOOKUP($A503&amp;$B503,'[5]产值及收款计划（2026）'!$A:$A&amp;'[5]产值及收款计划（2026）'!$B:$B,'[5]产值及收款计划（2026）'!AX:AX)</f>
        <v>6.7416</v>
      </c>
      <c r="AY503" s="256" cm="1">
        <f t="array" aca="1" ref="AY503" ca="1">_xlfn.XLOOKUP($A503&amp;$B503,'[5]产值及收款计划（2026）'!$A:$A&amp;'[5]产值及收款计划（2026）'!$B:$B,'[5]产值及收款计划（2026）'!AY:AY)</f>
        <v>1.39072</v>
      </c>
      <c r="AZ503" s="256" cm="1">
        <f t="array" aca="1" ref="AZ503" ca="1">_xlfn.XLOOKUP($A503&amp;$B503,'[5]产值及收款计划（2026）'!$A:$A&amp;'[5]产值及收款计划（2026）'!$B:$B,'[5]产值及收款计划（2026）'!AZ:AZ)</f>
        <v>-6.7416</v>
      </c>
      <c r="BA503" s="256" cm="1">
        <f t="array" aca="1" ref="BA503" ca="1">_xlfn.XLOOKUP($A503&amp;$B503,'[5]产值及收款计划（2026）'!$A:$A&amp;'[5]产值及收款计划（2026）'!$B:$B,'[5]产值及收款计划（2026）'!BA:BA)</f>
        <v>0</v>
      </c>
      <c r="BB503" s="256" cm="1">
        <f t="array" aca="1" ref="BB503" ca="1">_xlfn.XLOOKUP($A503&amp;$B503,'[5]产值及收款计划（2026）'!$A:$A&amp;'[5]产值及收款计划（2026）'!$B:$B,'[5]产值及收款计划（2026）'!BB:BB)</f>
        <v>0</v>
      </c>
      <c r="BC503" s="256" cm="1">
        <f t="array" aca="1" ref="BC503" ca="1">_xlfn.XLOOKUP($A503&amp;$B503,'[5]产值及收款计划（2026）'!$A:$A&amp;'[5]产值及收款计划（2026）'!$B:$B,'[5]产值及收款计划（2026）'!BC:BC)</f>
        <v>0</v>
      </c>
      <c r="BD503" s="256" cm="1">
        <f t="array" aca="1" ref="BD503" ca="1">_xlfn.XLOOKUP($A503&amp;$B503,'[5]产值及收款计划（2026）'!$A:$A&amp;'[5]产值及收款计划（2026）'!$B:$B,'[5]产值及收款计划（2026）'!BD:BD)</f>
        <v>0</v>
      </c>
      <c r="BE503" s="256" cm="1">
        <f t="array" aca="1" ref="BE503" ca="1">_xlfn.XLOOKUP($A503&amp;$B503,'[5]产值及收款计划（2026）'!$A:$A&amp;'[5]产值及收款计划（2026）'!$B:$B,'[5]产值及收款计划（2026）'!BE:BE)</f>
        <v>0</v>
      </c>
      <c r="BF503" s="256" cm="1">
        <f t="array" aca="1" ref="BF503" ca="1">_xlfn.XLOOKUP($A503&amp;$B503,'[5]产值及收款计划（2026）'!$A:$A&amp;'[5]产值及收款计划（2026）'!$B:$B,'[5]产值及收款计划（2026）'!BF:BF)</f>
        <v>0</v>
      </c>
      <c r="BG503" s="256" cm="1">
        <f t="array" aca="1" ref="BG503" ca="1">_xlfn.XLOOKUP($A503&amp;$B503,'[5]产值及收款计划（2026）'!$A:$A&amp;'[5]产值及收款计划（2026）'!$B:$B,'[5]产值及收款计划（2026）'!BG:BG)</f>
        <v>0</v>
      </c>
      <c r="BH503" s="256" cm="1">
        <f t="array" aca="1" ref="BH503" ca="1">_xlfn.XLOOKUP($A503&amp;$B503,'[5]产值及收款计划（2026）'!$A:$A&amp;'[5]产值及收款计划（2026）'!$B:$B,'[5]产值及收款计划（2026）'!BH:BH)</f>
        <v>0</v>
      </c>
      <c r="BI503" s="256" cm="1">
        <f t="array" aca="1" ref="BI503" ca="1">_xlfn.XLOOKUP($A503&amp;$B503,'[5]产值及收款计划（2026）'!$A:$A&amp;'[5]产值及收款计划（2026）'!$B:$B,'[5]产值及收款计划（2026）'!BI:BI)</f>
        <v>0</v>
      </c>
      <c r="BJ503" s="256" cm="1">
        <f t="array" aca="1" ref="BJ503" ca="1">_xlfn.XLOOKUP($A503&amp;$B503,'[5]产值及收款计划（2026）'!$A:$A&amp;'[5]产值及收款计划（2026）'!$B:$B,'[5]产值及收款计划（2026）'!BJ:BJ)</f>
        <v>0</v>
      </c>
      <c r="BK503" s="256" cm="1">
        <f t="array" aca="1" ref="BK503" ca="1">_xlfn.XLOOKUP($A503&amp;$B503,'[5]产值及收款计划（2026）'!$A:$A&amp;'[5]产值及收款计划（2026）'!$B:$B,'[5]产值及收款计划（2026）'!BK:BK)</f>
        <v>0</v>
      </c>
      <c r="BL503" s="256" cm="1">
        <f t="array" aca="1" ref="BL503" ca="1">_xlfn.XLOOKUP($A503&amp;$B503,'[5]产值及收款计划（2026）'!$A:$A&amp;'[5]产值及收款计划（2026）'!$B:$B,'[5]产值及收款计划（2026）'!BL:BL)</f>
        <v>0</v>
      </c>
      <c r="BM503" s="256"/>
      <c r="BN503" s="256"/>
      <c r="BO503" s="256"/>
      <c r="BP503" s="256"/>
      <c r="BQ503" s="255" t="str" cm="1">
        <f t="array" aca="1" ref="BQ503" ca="1">_xlfn.XLOOKUP($A503&amp;$B503,'[5]产值及收款计划（2026）'!$A:$A&amp;'[5]产值及收款计划（2026）'!$B:$B,'[5]产值及收款计划（2026）'!BQ:BQ)</f>
        <v>塞纳自动梯（佛山）有限公司</v>
      </c>
      <c r="BR503" s="256" cm="1">
        <f t="array" aca="1" ref="BR503" ca="1">_xlfn.XLOOKUP($A503&amp;$B503,'[5]产值及收款计划（2026）'!$A:$A&amp;'[5]产值及收款计划（2026）'!$B:$B,'[5]产值及收款计划（2026）'!BR:BR)</f>
        <v>0</v>
      </c>
      <c r="CA503" s="256" cm="1">
        <f t="array" aca="1" ref="CA503" ca="1">_xlfn.XLOOKUP($A503&amp;$B503,'[5]产值及收款计划（2026）'!$A:$A&amp;'[5]产值及收款计划（2026）'!$B:$B,'[5]产值及收款计划（2026）'!CA:CA)</f>
        <v>0</v>
      </c>
      <c r="CB503" s="256" cm="1">
        <f t="array" aca="1" ref="CB503" ca="1">_xlfn.XLOOKUP($A503&amp;$B503,'[5]产值及收款计划（2026）'!$A:$A&amp;'[5]产值及收款计划（2026）'!$B:$B,'[5]产值及收款计划（2026）'!CB:CB)</f>
        <v>0</v>
      </c>
      <c r="CC503" s="256" cm="1">
        <f t="array" aca="1" ref="CC503" ca="1">_xlfn.XLOOKUP($A503&amp;$B503,'[5]产值及收款计划（2026）'!$A:$A&amp;'[5]产值及收款计划（2026）'!$B:$B,'[5]产值及收款计划（2026）'!CC:CC)</f>
        <v>0</v>
      </c>
      <c r="CD503" s="256" cm="1">
        <f t="array" aca="1" ref="CD503" ca="1">_xlfn.XLOOKUP($A503&amp;$B503,'[5]产值及收款计划（2026）'!$A:$A&amp;'[5]产值及收款计划（2026）'!$B:$B,'[5]产值及收款计划（2026）'!CD:CD)</f>
        <v>0</v>
      </c>
      <c r="CE503" s="256" cm="1">
        <f t="array" aca="1" ref="CE503" ca="1">_xlfn.XLOOKUP($A503&amp;$B503,'[5]产值及收款计划（2026）'!$A:$A&amp;'[5]产值及收款计划（2026）'!$B:$B,'[5]产值及收款计划（2026）'!CE:CE)</f>
        <v>0</v>
      </c>
      <c r="CF503" s="256" cm="1">
        <f t="array" aca="1" ref="CF503" ca="1">_xlfn.XLOOKUP($A503&amp;$B503,'[5]产值及收款计划（2026）'!$A:$A&amp;'[5]产值及收款计划（2026）'!$B:$B,'[5]产值及收款计划（2026）'!CF:CF)</f>
        <v>0</v>
      </c>
      <c r="CG503" s="256" cm="1">
        <f t="array" aca="1" ref="CG503" ca="1">_xlfn.XLOOKUP($A503&amp;$B503,'[5]产值及收款计划（2026）'!$A:$A&amp;'[5]产值及收款计划（2026）'!$B:$B,'[5]产值及收款计划（2026）'!CG:CG)</f>
        <v>0</v>
      </c>
      <c r="CH503" s="256" cm="1">
        <f t="array" aca="1" ref="CH503" ca="1">_xlfn.XLOOKUP($A503&amp;$B503,'[5]产值及收款计划（2026）'!$A:$A&amp;'[5]产值及收款计划（2026）'!$B:$B,'[5]产值及收款计划（2026）'!CH:CH)</f>
        <v>0</v>
      </c>
      <c r="CI503" s="256" cm="1">
        <f t="array" aca="1" ref="CI503" ca="1">_xlfn.XLOOKUP($A503&amp;$B503,'[5]产值及收款计划（2026）'!$A:$A&amp;'[5]产值及收款计划（2026）'!$B:$B,'[5]产值及收款计划（2026）'!CI:CI)</f>
        <v>0</v>
      </c>
      <c r="CJ503" s="256" cm="1">
        <f t="array" aca="1" ref="CJ503" ca="1">_xlfn.XLOOKUP($A503&amp;$B503,'[5]产值及收款计划（2026）'!$A:$A&amp;'[5]产值及收款计划（2026）'!$B:$B,'[5]产值及收款计划（2026）'!CJ:CJ)</f>
        <v>0</v>
      </c>
      <c r="CK503" s="256" cm="1">
        <f t="array" aca="1" ref="CK503" ca="1">_xlfn.XLOOKUP($A503&amp;$B503,'[5]产值及收款计划（2026）'!$A:$A&amp;'[5]产值及收款计划（2026）'!$B:$B,'[5]产值及收款计划（2026）'!CK:CK)</f>
        <v>0</v>
      </c>
      <c r="CL503" s="256" cm="1">
        <f t="array" aca="1" ref="CL503" ca="1">_xlfn.XLOOKUP($A503&amp;$B503,'[5]产值及收款计划（2026）'!$A:$A&amp;'[5]产值及收款计划（2026）'!$B:$B,'[5]产值及收款计划（2026）'!CL:CL)</f>
        <v>0</v>
      </c>
      <c r="DA503" s="256" cm="1">
        <f t="array" aca="1" ref="DA503" ca="1">_xlfn.XLOOKUP($A503&amp;$B503,'[5]产值及收款计划（2026）'!$A:$A&amp;'[5]产值及收款计划（2026）'!$B:$B,'[5]产值及收款计划（2026）'!DA:DA)</f>
        <v>6.7416</v>
      </c>
      <c r="DB503" s="256" cm="1">
        <f t="array" aca="1" ref="DB503" ca="1">_xlfn.XLOOKUP($A503&amp;$B503,'[5]产值及收款计划（2026）'!$A:$A&amp;'[5]产值及收款计划（2026）'!$B:$B,'[5]产值及收款计划（2026）'!DB:DB)</f>
        <v>0</v>
      </c>
      <c r="DC503" s="256" cm="1">
        <f t="array" aca="1" ref="DC503" ca="1">_xlfn.XLOOKUP($A503&amp;$B503,'[5]产值及收款计划（2026）'!$A:$A&amp;'[5]产值及收款计划（2026）'!$B:$B,'[5]产值及收款计划（2026）'!DC:DC)</f>
        <v>0</v>
      </c>
      <c r="DD503" s="256" cm="1">
        <f t="array" aca="1" ref="DD503" ca="1">_xlfn.XLOOKUP($A503&amp;$B503,'[5]产值及收款计划（2026）'!$A:$A&amp;'[5]产值及收款计划（2026）'!$B:$B,'[5]产值及收款计划（2026）'!DD:DD)</f>
        <v>0</v>
      </c>
      <c r="DE503" s="256" cm="1">
        <f t="array" aca="1" ref="DE503" ca="1">_xlfn.XLOOKUP($A503&amp;$B503,'[5]产值及收款计划（2026）'!$A:$A&amp;'[5]产值及收款计划（2026）'!$B:$B,'[5]产值及收款计划（2026）'!DE:DE)</f>
        <v>0</v>
      </c>
      <c r="DF503" s="256" cm="1">
        <f t="array" aca="1" ref="DF503" ca="1">_xlfn.XLOOKUP($A503&amp;$B503,'[5]产值及收款计划（2026）'!$A:$A&amp;'[5]产值及收款计划（2026）'!$B:$B,'[5]产值及收款计划（2026）'!DF:DF)</f>
        <v>0</v>
      </c>
      <c r="DG503" s="256" cm="1">
        <f t="array" aca="1" ref="DG503" ca="1">_xlfn.XLOOKUP($A503&amp;$B503,'[5]产值及收款计划（2026）'!$A:$A&amp;'[5]产值及收款计划（2026）'!$B:$B,'[5]产值及收款计划（2026）'!DG:DG)</f>
        <v>0</v>
      </c>
      <c r="DH503" s="256" cm="1">
        <f t="array" aca="1" ref="DH503" ca="1">_xlfn.XLOOKUP($A503&amp;$B503,'[5]产值及收款计划（2026）'!$A:$A&amp;'[5]产值及收款计划（2026）'!$B:$B,'[5]产值及收款计划（2026）'!DH:DH)</f>
        <v>0</v>
      </c>
      <c r="DI503" s="256" cm="1">
        <f t="array" aca="1" ref="DI503" ca="1">_xlfn.XLOOKUP($A503&amp;$B503,'[5]产值及收款计划（2026）'!$A:$A&amp;'[5]产值及收款计划（2026）'!$B:$B,'[5]产值及收款计划（2026）'!DI:DI)</f>
        <v>0</v>
      </c>
      <c r="DJ503" s="256" cm="1">
        <f t="array" aca="1" ref="DJ503" ca="1">_xlfn.XLOOKUP($A503&amp;$B503,'[5]产值及收款计划（2026）'!$A:$A&amp;'[5]产值及收款计划（2026）'!$B:$B,'[5]产值及收款计划（2026）'!DJ:DJ)</f>
        <v>0</v>
      </c>
      <c r="DK503" s="256" cm="1">
        <f t="array" aca="1" ref="DK503" ca="1">_xlfn.XLOOKUP($A503&amp;$B503,'[5]产值及收款计划（2026）'!$A:$A&amp;'[5]产值及收款计划（2026）'!$B:$B,'[5]产值及收款计划（2026）'!DK:DK)</f>
        <v>0</v>
      </c>
      <c r="DL503" s="256" cm="1">
        <f t="array" aca="1" ref="DL503" ca="1">_xlfn.XLOOKUP($A503&amp;$B503,'[5]产值及收款计划（2026）'!$A:$A&amp;'[5]产值及收款计划（2026）'!$B:$B,'[5]产值及收款计划（2026）'!DL:DL)</f>
        <v>0</v>
      </c>
      <c r="DM503" s="264"/>
      <c r="DN503" s="250"/>
    </row>
    <row r="504" spans="1:118" ht="20.25" x14ac:dyDescent="0.15">
      <c r="A504" s="254">
        <f t="shared" ca="1" si="26"/>
        <v>83</v>
      </c>
      <c r="B504" s="254" t="s">
        <v>29</v>
      </c>
      <c r="C504" s="255" t="str" cm="1">
        <f t="array" aca="1" ref="C504" ca="1">_xlfn.XLOOKUP($A504&amp;$B504,'[5]产值及收款计划（2026）'!$A:$A&amp;'[5]产值及收款计划（2026）'!$B:$B,'[5]产值及收款计划（2026）'!C:C)</f>
        <v>C0CJGD-FW-T-2025130</v>
      </c>
      <c r="D504" s="255" t="str" cm="1">
        <f t="array" aca="1" ref="D504" ca="1">_xlfn.XLOOKUP($A504&amp;$B504,'[5]产值及收款计划（2026）'!$A:$A&amp;'[5]产值及收款计划（2026）'!$B:$B,'[5]产值及收款计划（2026）'!D:D)</f>
        <v>龙岗区数字家园平台（一期）建设项目（标段一）</v>
      </c>
      <c r="E504" s="256" cm="1">
        <f t="array" aca="1" ref="E504" ca="1">_xlfn.XLOOKUP($A504&amp;$B504,'[5]产值及收款计划（2026）'!$A:$A&amp;'[5]产值及收款计划（2026）'!$B:$B,'[5]产值及收款计划（2026）'!E:E)</f>
        <v>299.8</v>
      </c>
      <c r="F504" s="256" cm="1">
        <f t="array" aca="1" ref="F504" ca="1">_xlfn.XLOOKUP($A504&amp;$B504,'[5]产值及收款计划（2026）'!$A:$A&amp;'[5]产值及收款计划（2026）'!$B:$B,'[5]产值及收款计划（2026）'!F:F)</f>
        <v>299.8</v>
      </c>
      <c r="G504" s="256" cm="1">
        <f t="array" aca="1" ref="G504" ca="1">_xlfn.XLOOKUP($A504&amp;$B504,'[5]产值及收款计划（2026）'!$A:$A&amp;'[5]产值及收款计划（2026）'!$B:$B,'[5]产值及收款计划（2026）'!G:G)</f>
        <v>299.8</v>
      </c>
      <c r="H504" s="256" cm="1">
        <f t="array" aca="1" ref="H504" ca="1">_xlfn.XLOOKUP($A504&amp;$B504,'[5]产值及收款计划（2026）'!$A:$A&amp;'[5]产值及收款计划（2026）'!$B:$B,'[5]产值及收款计划（2026）'!H:H)</f>
        <v>239.8</v>
      </c>
      <c r="I504" s="257" cm="1">
        <f t="array" aca="1" ref="I504" ca="1">_xlfn.XLOOKUP($A504&amp;$B504,'[5]产值及收款计划（2026）'!$A:$A&amp;'[5]产值及收款计划（2026）'!$B:$B,'[5]产值及收款计划（2026）'!I:I)</f>
        <v>0.79986657771847902</v>
      </c>
      <c r="J504" s="256" cm="1">
        <f t="array" aca="1" ref="J504" ca="1">_xlfn.XLOOKUP($A504&amp;$B504,'[5]产值及收款计划（2026）'!$A:$A&amp;'[5]产值及收款计划（2026）'!$B:$B,'[5]产值及收款计划（2026）'!J:J)</f>
        <v>0.06</v>
      </c>
      <c r="K504" s="256" cm="1">
        <f t="array" aca="1" ref="K504" ca="1">_xlfn.XLOOKUP($A504&amp;$B504,'[5]产值及收款计划（2026）'!$A:$A&amp;'[5]产值及收款计划（2026）'!$B:$B,'[5]产值及收款计划（2026）'!K:K)</f>
        <v>0</v>
      </c>
      <c r="L504" s="256" cm="1">
        <f t="array" aca="1" ref="L504" ca="1">_xlfn.XLOOKUP($A504&amp;$B504,'[5]产值及收款计划（2026）'!$A:$A&amp;'[5]产值及收款计划（2026）'!$B:$B,'[5]产值及收款计划（2026）'!L:L)</f>
        <v>0</v>
      </c>
      <c r="M504" s="256" t="str" cm="1">
        <f t="array" aca="1" ref="M504" ca="1">_xlfn.XLOOKUP($A504&amp;$B504,'[5]产值及收款计划（2026）'!$A:$A&amp;'[5]产值及收款计划（2026）'!$B:$B,'[5]产值及收款计划（2026）'!M:M)</f>
        <v>主导</v>
      </c>
      <c r="N504" s="256" cm="1">
        <f t="array" aca="1" ref="N504" ca="1">_xlfn.XLOOKUP($A504&amp;$B504,'[5]产值及收款计划（2026）'!$A:$A&amp;'[5]产值及收款计划（2026）'!$B:$B,'[5]产值及收款计划（2026）'!N:N)</f>
        <v>0</v>
      </c>
      <c r="O504" s="256" t="str" cm="1">
        <f t="array" aca="1" ref="O504" ca="1">_xlfn.XLOOKUP($A504&amp;$B504,'[5]产值及收款计划（2026）'!$A:$A&amp;'[5]产值及收款计划（2026）'!$B:$B,'[5]产值及收款计划（2026）'!O:O)</f>
        <v>杜江</v>
      </c>
      <c r="P504" s="255" t="str" cm="1">
        <f t="array" aca="1" ref="P504" ca="1">_xlfn.XLOOKUP($A504&amp;$B504,'[5]产值及收款计划（2026）'!$A:$A&amp;'[5]产值及收款计划（2026）'!$B:$B,'[5]产值及收款计划（2026）'!P:P)</f>
        <v>在建</v>
      </c>
      <c r="Q504" s="256" cm="1">
        <f t="array" aca="1" ref="Q504" ca="1">_xlfn.XLOOKUP($A504&amp;$B504,'[5]产值及收款计划（2026）'!$A:$A&amp;'[5]产值及收款计划（2026）'!$B:$B,'[5]产值及收款计划（2026）'!Q:Q)</f>
        <v>0</v>
      </c>
      <c r="R504" s="256" cm="1">
        <f t="array" aca="1" ref="R504" ca="1">_xlfn.XLOOKUP($A504&amp;$B504,'[5]产值及收款计划（2026）'!$A:$A&amp;'[5]产值及收款计划（2026）'!$B:$B,'[5]产值及收款计划（2026）'!R:R)</f>
        <v>0</v>
      </c>
      <c r="S504" s="256" cm="1">
        <f t="array" aca="1" ref="S504" ca="1">_xlfn.XLOOKUP($A504&amp;$B504,'[5]产值及收款计划（2026）'!$A:$A&amp;'[5]产值及收款计划（2026）'!$B:$B,'[5]产值及收款计划（2026）'!S:S)</f>
        <v>0</v>
      </c>
      <c r="T504" s="256" cm="1">
        <f t="array" aca="1" ref="T504" ca="1">_xlfn.XLOOKUP($A504&amp;$B504,'[5]产值及收款计划（2026）'!$A:$A&amp;'[5]产值及收款计划（2026）'!$B:$B,'[5]产值及收款计划（2026）'!T:T)</f>
        <v>89.94</v>
      </c>
      <c r="U504" s="256" cm="1">
        <f t="array" aca="1" ref="U504" ca="1">_xlfn.XLOOKUP($A504&amp;$B504,'[5]产值及收款计划（2026）'!$A:$A&amp;'[5]产值及收款计划（2026）'!$B:$B,'[5]产值及收款计划（2026）'!U:U)</f>
        <v>0</v>
      </c>
      <c r="V504" s="256" cm="1">
        <f t="array" aca="1" ref="V504" ca="1">_xlfn.XLOOKUP($A504&amp;$B504,'[5]产值及收款计划（2026）'!$A:$A&amp;'[5]产值及收款计划（2026）'!$B:$B,'[5]产值及收款计划（2026）'!V:V)</f>
        <v>209.86</v>
      </c>
      <c r="W504" s="256" cm="1">
        <f t="array" aca="1" ref="W504" ca="1">_xlfn.XLOOKUP($A504&amp;$B504,'[5]产值及收款计划（2026）'!$A:$A&amp;'[5]产值及收款计划（2026）'!$B:$B,'[5]产值及收款计划（2026）'!W:W)</f>
        <v>0</v>
      </c>
      <c r="X504" s="256" cm="1">
        <f t="array" aca="1" ref="X504" ca="1">_xlfn.XLOOKUP($A504&amp;$B504,'[5]产值及收款计划（2026）'!$A:$A&amp;'[5]产值及收款计划（2026）'!$B:$B,'[5]产值及收款计划（2026）'!X:X)</f>
        <v>0</v>
      </c>
      <c r="Y504" s="256" cm="1">
        <f t="array" aca="1" ref="Y504" ca="1">_xlfn.XLOOKUP($A504&amp;$B504,'[5]产值及收款计划（2026）'!$A:$A&amp;'[5]产值及收款计划（2026）'!$B:$B,'[5]产值及收款计划（2026）'!Y:Y)</f>
        <v>0</v>
      </c>
      <c r="Z504" s="256" cm="1">
        <f t="array" aca="1" ref="Z504" ca="1">_xlfn.XLOOKUP($A504&amp;$B504,'[5]产值及收款计划（2026）'!$A:$A&amp;'[5]产值及收款计划（2026）'!$B:$B,'[5]产值及收款计划（2026）'!Z:Z)</f>
        <v>0</v>
      </c>
      <c r="AA504" s="256" cm="1">
        <f t="array" aca="1" ref="AA504" ca="1">_xlfn.XLOOKUP($A504&amp;$B504,'[5]产值及收款计划（2026）'!$A:$A&amp;'[5]产值及收款计划（2026）'!$B:$B,'[5]产值及收款计划（2026）'!AA:AA)</f>
        <v>0</v>
      </c>
      <c r="AB504" s="256" cm="1">
        <f t="array" aca="1" ref="AB504" ca="1">_xlfn.XLOOKUP($A504&amp;$B504,'[5]产值及收款计划（2026）'!$A:$A&amp;'[5]产值及收款计划（2026）'!$B:$B,'[5]产值及收款计划（2026）'!AB:AB)</f>
        <v>0</v>
      </c>
      <c r="AC504" s="256" cm="1">
        <f t="array" aca="1" ref="AC504" ca="1">_xlfn.XLOOKUP($A504&amp;$B504,'[5]产值及收款计划（2026）'!$A:$A&amp;'[5]产值及收款计划（2026）'!$B:$B,'[5]产值及收款计划（2026）'!AC:AC)</f>
        <v>0</v>
      </c>
      <c r="AD504" s="256" cm="1">
        <f t="array" aca="1" ref="AD504" ca="1">_xlfn.XLOOKUP($A504&amp;$B504,'[5]产值及收款计划（2026）'!$A:$A&amp;'[5]产值及收款计划（2026）'!$B:$B,'[5]产值及收款计划（2026）'!AD:AD)</f>
        <v>0</v>
      </c>
      <c r="AE504" s="256" cm="1">
        <f t="array" aca="1" ref="AE504" ca="1">_xlfn.XLOOKUP($A504&amp;$B504,'[5]产值及收款计划（2026）'!$A:$A&amp;'[5]产值及收款计划（2026）'!$B:$B,'[5]产值及收款计划（2026）'!AE:AE)</f>
        <v>0</v>
      </c>
      <c r="AF504" s="256" cm="1">
        <f t="array" aca="1" ref="AF504" ca="1">_xlfn.XLOOKUP($A504&amp;$B504,'[5]产值及收款计划（2026）'!$A:$A&amp;'[5]产值及收款计划（2026）'!$B:$B,'[5]产值及收款计划（2026）'!AF:AF)</f>
        <v>119.92</v>
      </c>
      <c r="AG504" s="256" cm="1">
        <f t="array" aca="1" ref="AG504" ca="1">_xlfn.XLOOKUP($A504&amp;$B504,'[5]产值及收款计划（2026）'!$A:$A&amp;'[5]产值及收款计划（2026）'!$B:$B,'[5]产值及收款计划（2026）'!AG:AG)</f>
        <v>0</v>
      </c>
      <c r="AH504" s="256" cm="1">
        <f t="array" aca="1" ref="AH504" ca="1">_xlfn.XLOOKUP($A504&amp;$B504,'[5]产值及收款计划（2026）'!$A:$A&amp;'[5]产值及收款计划（2026）'!$B:$B,'[5]产值及收款计划（2026）'!AH:AH)</f>
        <v>0</v>
      </c>
      <c r="AI504" s="256" cm="1">
        <f t="array" aca="1" ref="AI504" ca="1">_xlfn.XLOOKUP($A504&amp;$B504,'[5]产值及收款计划（2026）'!$A:$A&amp;'[5]产值及收款计划（2026）'!$B:$B,'[5]产值及收款计划（2026）'!AI:AI)</f>
        <v>0</v>
      </c>
      <c r="AJ504" s="256" cm="1">
        <f t="array" aca="1" ref="AJ504" ca="1">_xlfn.XLOOKUP($A504&amp;$B504,'[5]产值及收款计划（2026）'!$A:$A&amp;'[5]产值及收款计划（2026）'!$B:$B,'[5]产值及收款计划（2026）'!AJ:AJ)</f>
        <v>0</v>
      </c>
      <c r="AK504" s="256" cm="1">
        <f t="array" aca="1" ref="AK504" ca="1">_xlfn.XLOOKUP($A504&amp;$B504,'[5]产值及收款计划（2026）'!$A:$A&amp;'[5]产值及收款计划（2026）'!$B:$B,'[5]产值及收款计划（2026）'!AK:AK)</f>
        <v>59.96</v>
      </c>
      <c r="AL504" s="256" cm="1">
        <f t="array" aca="1" ref="AL504" ca="1">_xlfn.XLOOKUP($A504&amp;$B504,'[5]产值及收款计划（2026）'!$A:$A&amp;'[5]产值及收款计划（2026）'!$B:$B,'[5]产值及收款计划（2026）'!AL:AL)</f>
        <v>0</v>
      </c>
      <c r="AM504" s="263" t="e" cm="1">
        <f t="array" aca="1" ref="AM504" ca="1">_xlfn.LET(_xlpm.勾选月份状态数组,TRANSPOSE('PPT(12-15页）-TOP10'!$A$3:$A$14),_xlpm.选择数据区,IF('PPT(12-15页）-TOP10'!$E$3="收款",$BA504:$BL504,$AA504:$AL504),SUM(_xlfn._xlws.FILTER(_xlpm.选择数据区,_xlpm.勾选月份状态数组,"")))</f>
        <v>#NAME?</v>
      </c>
      <c r="AN504" s="256" t="e" cm="1">
        <f t="array" aca="1" ref="AN504" ca="1">_xlfn.LET(_xlpm.勾选月份状态数组,TRANSPOSE('PPT(12-15页）-TOP10'!$A$3:$A$14),_xlpm.选择数据区,IF('PPT(12-15页）-TOP10'!$E$3="收款",$DA504:$DL504,$CA504:$CL504),SUM(_xlfn._xlws.FILTER(_xlpm.选择数据区,_xlpm.勾选月份状态数组,"")))</f>
        <v>#NAME?</v>
      </c>
      <c r="AO504" s="256">
        <f ca="1">SUM(CA504:CC504)+SUM(AD504:AL504)</f>
        <v>179.88</v>
      </c>
      <c r="AP504" s="256"/>
      <c r="AQ504" s="256"/>
      <c r="AR504" s="256"/>
      <c r="AS504" s="256" cm="1">
        <f t="array" aca="1" ref="AS504" ca="1">_xlfn.XLOOKUP($A504&amp;$B504,'[5]产值及收款计划（2026）'!$A:$A&amp;'[5]产值及收款计划（2026）'!$B:$B,'[5]产值及收款计划（2026）'!AS:AS)</f>
        <v>0</v>
      </c>
      <c r="AT504" s="256" cm="1">
        <f t="array" aca="1" ref="AT504" ca="1">_xlfn.XLOOKUP($A504&amp;$B504,'[5]产值及收款计划（2026）'!$A:$A&amp;'[5]产值及收款计划（2026）'!$B:$B,'[5]产值及收款计划（2026）'!AT:AT)</f>
        <v>0</v>
      </c>
      <c r="AU504" s="256" cm="1">
        <f t="array" aca="1" ref="AU504" ca="1">_xlfn.XLOOKUP($A504&amp;$B504,'[5]产值及收款计划（2026）'!$A:$A&amp;'[5]产值及收款计划（2026）'!$B:$B,'[5]产值及收款计划（2026）'!AU:AU)</f>
        <v>0</v>
      </c>
      <c r="AV504" s="256" cm="1">
        <f t="array" aca="1" ref="AV504" ca="1">_xlfn.XLOOKUP($A504&amp;$B504,'[5]产值及收款计划（2026）'!$A:$A&amp;'[5]产值及收款计划（2026）'!$B:$B,'[5]产值及收款计划（2026）'!AV:AV)</f>
        <v>0</v>
      </c>
      <c r="AW504" s="256" cm="1">
        <f t="array" aca="1" ref="AW504" ca="1">_xlfn.XLOOKUP($A504&amp;$B504,'[5]产值及收款计划（2026）'!$A:$A&amp;'[5]产值及收款计划（2026）'!$B:$B,'[5]产值及收款计划（2026）'!AW:AW)</f>
        <v>0</v>
      </c>
      <c r="AX504" s="256" cm="1">
        <f t="array" aca="1" ref="AX504" ca="1">_xlfn.XLOOKUP($A504&amp;$B504,'[5]产值及收款计划（2026）'!$A:$A&amp;'[5]产值及收款计划（2026）'!$B:$B,'[5]产值及收款计划（2026）'!AX:AX)</f>
        <v>89.94</v>
      </c>
      <c r="AY504" s="256" cm="1">
        <f t="array" aca="1" ref="AY504" ca="1">_xlfn.XLOOKUP($A504&amp;$B504,'[5]产值及收款计划（2026）'!$A:$A&amp;'[5]产值及收款计划（2026）'!$B:$B,'[5]产值及收款计划（2026）'!AY:AY)</f>
        <v>209.86</v>
      </c>
      <c r="AZ504" s="256" cm="1">
        <f t="array" aca="1" ref="AZ504" ca="1">_xlfn.XLOOKUP($A504&amp;$B504,'[5]产值及收款计划（2026）'!$A:$A&amp;'[5]产值及收款计划（2026）'!$B:$B,'[5]产值及收款计划（2026）'!AZ:AZ)</f>
        <v>0</v>
      </c>
      <c r="BA504" s="256" cm="1">
        <f t="array" aca="1" ref="BA504" ca="1">_xlfn.XLOOKUP($A504&amp;$B504,'[5]产值及收款计划（2026）'!$A:$A&amp;'[5]产值及收款计划（2026）'!$B:$B,'[5]产值及收款计划（2026）'!BA:BA)</f>
        <v>89.94</v>
      </c>
      <c r="BB504" s="256" cm="1">
        <f t="array" aca="1" ref="BB504" ca="1">_xlfn.XLOOKUP($A504&amp;$B504,'[5]产值及收款计划（2026）'!$A:$A&amp;'[5]产值及收款计划（2026）'!$B:$B,'[5]产值及收款计划（2026）'!BB:BB)</f>
        <v>0</v>
      </c>
      <c r="BC504" s="256" cm="1">
        <f t="array" aca="1" ref="BC504" ca="1">_xlfn.XLOOKUP($A504&amp;$B504,'[5]产值及收款计划（2026）'!$A:$A&amp;'[5]产值及收款计划（2026）'!$B:$B,'[5]产值及收款计划（2026）'!BC:BC)</f>
        <v>0</v>
      </c>
      <c r="BD504" s="256" cm="1">
        <f t="array" aca="1" ref="BD504" ca="1">_xlfn.XLOOKUP($A504&amp;$B504,'[5]产值及收款计划（2026）'!$A:$A&amp;'[5]产值及收款计划（2026）'!$B:$B,'[5]产值及收款计划（2026）'!BD:BD)</f>
        <v>0</v>
      </c>
      <c r="BE504" s="256" cm="1">
        <f t="array" aca="1" ref="BE504" ca="1">_xlfn.XLOOKUP($A504&amp;$B504,'[5]产值及收款计划（2026）'!$A:$A&amp;'[5]产值及收款计划（2026）'!$B:$B,'[5]产值及收款计划（2026）'!BE:BE)</f>
        <v>0</v>
      </c>
      <c r="BF504" s="256" cm="1">
        <f t="array" aca="1" ref="BF504" ca="1">_xlfn.XLOOKUP($A504&amp;$B504,'[5]产值及收款计划（2026）'!$A:$A&amp;'[5]产值及收款计划（2026）'!$B:$B,'[5]产值及收款计划（2026）'!BF:BF)</f>
        <v>0</v>
      </c>
      <c r="BG504" s="256" cm="1">
        <f t="array" aca="1" ref="BG504" ca="1">_xlfn.XLOOKUP($A504&amp;$B504,'[5]产值及收款计划（2026）'!$A:$A&amp;'[5]产值及收款计划（2026）'!$B:$B,'[5]产值及收款计划（2026）'!BG:BG)</f>
        <v>0</v>
      </c>
      <c r="BH504" s="256" cm="1">
        <f t="array" aca="1" ref="BH504" ca="1">_xlfn.XLOOKUP($A504&amp;$B504,'[5]产值及收款计划（2026）'!$A:$A&amp;'[5]产值及收款计划（2026）'!$B:$B,'[5]产值及收款计划（2026）'!BH:BH)</f>
        <v>0</v>
      </c>
      <c r="BI504" s="256" cm="1">
        <f t="array" aca="1" ref="BI504" ca="1">_xlfn.XLOOKUP($A504&amp;$B504,'[5]产值及收款计划（2026）'!$A:$A&amp;'[5]产值及收款计划（2026）'!$B:$B,'[5]产值及收款计划（2026）'!BI:BI)</f>
        <v>0</v>
      </c>
      <c r="BJ504" s="256" cm="1">
        <f t="array" aca="1" ref="BJ504" ca="1">_xlfn.XLOOKUP($A504&amp;$B504,'[5]产值及收款计划（2026）'!$A:$A&amp;'[5]产值及收款计划（2026）'!$B:$B,'[5]产值及收款计划（2026）'!BJ:BJ)</f>
        <v>119.92</v>
      </c>
      <c r="BK504" s="256" cm="1">
        <f t="array" aca="1" ref="BK504" ca="1">_xlfn.XLOOKUP($A504&amp;$B504,'[5]产值及收款计划（2026）'!$A:$A&amp;'[5]产值及收款计划（2026）'!$B:$B,'[5]产值及收款计划（2026）'!BK:BK)</f>
        <v>0</v>
      </c>
      <c r="BL504" s="256" cm="1">
        <f t="array" aca="1" ref="BL504" ca="1">_xlfn.XLOOKUP($A504&amp;$B504,'[5]产值及收款计划（2026）'!$A:$A&amp;'[5]产值及收款计划（2026）'!$B:$B,'[5]产值及收款计划（2026）'!BL:BL)</f>
        <v>0</v>
      </c>
      <c r="BM504" s="256"/>
      <c r="BN504" s="256"/>
      <c r="BO504" s="256"/>
      <c r="BP504" s="256"/>
      <c r="BQ504" s="255" t="str" cm="1">
        <f t="array" aca="1" ref="BQ504" ca="1">_xlfn.XLOOKUP($A504&amp;$B504,'[5]产值及收款计划（2026）'!$A:$A&amp;'[5]产值及收款计划（2026）'!$B:$B,'[5]产值及收款计划（2026）'!BQ:BQ)</f>
        <v>上海城建数字产业集团有限公司</v>
      </c>
      <c r="BR504" s="256" cm="1">
        <f t="array" aca="1" ref="BR504" ca="1">_xlfn.XLOOKUP($A504&amp;$B504,'[5]产值及收款计划（2026）'!$A:$A&amp;'[5]产值及收款计划（2026）'!$B:$B,'[5]产值及收款计划（2026）'!BR:BR)</f>
        <v>0</v>
      </c>
      <c r="CA504" s="256" cm="1">
        <f t="array" aca="1" ref="CA504" ca="1">_xlfn.XLOOKUP($A504&amp;$B504,'[5]产值及收款计划（2026）'!$A:$A&amp;'[5]产值及收款计划（2026）'!$B:$B,'[5]产值及收款计划（2026）'!CA:CA)</f>
        <v>0</v>
      </c>
      <c r="CB504" s="256" cm="1">
        <f t="array" aca="1" ref="CB504" ca="1">_xlfn.XLOOKUP($A504&amp;$B504,'[5]产值及收款计划（2026）'!$A:$A&amp;'[5]产值及收款计划（2026）'!$B:$B,'[5]产值及收款计划（2026）'!CB:CB)</f>
        <v>0</v>
      </c>
      <c r="CC504" s="256" cm="1">
        <f t="array" aca="1" ref="CC504" ca="1">_xlfn.XLOOKUP($A504&amp;$B504,'[5]产值及收款计划（2026）'!$A:$A&amp;'[5]产值及收款计划（2026）'!$B:$B,'[5]产值及收款计划（2026）'!CC:CC)</f>
        <v>0</v>
      </c>
      <c r="CD504" s="256" cm="1">
        <f t="array" aca="1" ref="CD504" ca="1">_xlfn.XLOOKUP($A504&amp;$B504,'[5]产值及收款计划（2026）'!$A:$A&amp;'[5]产值及收款计划（2026）'!$B:$B,'[5]产值及收款计划（2026）'!CD:CD)</f>
        <v>0</v>
      </c>
      <c r="CE504" s="256" cm="1">
        <f t="array" aca="1" ref="CE504" ca="1">_xlfn.XLOOKUP($A504&amp;$B504,'[5]产值及收款计划（2026）'!$A:$A&amp;'[5]产值及收款计划（2026）'!$B:$B,'[5]产值及收款计划（2026）'!CE:CE)</f>
        <v>0</v>
      </c>
      <c r="CF504" s="256" cm="1">
        <f t="array" aca="1" ref="CF504" ca="1">_xlfn.XLOOKUP($A504&amp;$B504,'[5]产值及收款计划（2026）'!$A:$A&amp;'[5]产值及收款计划（2026）'!$B:$B,'[5]产值及收款计划（2026）'!CF:CF)</f>
        <v>0</v>
      </c>
      <c r="CG504" s="256" cm="1">
        <f t="array" aca="1" ref="CG504" ca="1">_xlfn.XLOOKUP($A504&amp;$B504,'[5]产值及收款计划（2026）'!$A:$A&amp;'[5]产值及收款计划（2026）'!$B:$B,'[5]产值及收款计划（2026）'!CG:CG)</f>
        <v>0</v>
      </c>
      <c r="CH504" s="256" cm="1">
        <f t="array" aca="1" ref="CH504" ca="1">_xlfn.XLOOKUP($A504&amp;$B504,'[5]产值及收款计划（2026）'!$A:$A&amp;'[5]产值及收款计划（2026）'!$B:$B,'[5]产值及收款计划（2026）'!CH:CH)</f>
        <v>0</v>
      </c>
      <c r="CI504" s="256" cm="1">
        <f t="array" aca="1" ref="CI504" ca="1">_xlfn.XLOOKUP($A504&amp;$B504,'[5]产值及收款计划（2026）'!$A:$A&amp;'[5]产值及收款计划（2026）'!$B:$B,'[5]产值及收款计划（2026）'!CI:CI)</f>
        <v>0</v>
      </c>
      <c r="CJ504" s="256" cm="1">
        <f t="array" aca="1" ref="CJ504" ca="1">_xlfn.XLOOKUP($A504&amp;$B504,'[5]产值及收款计划（2026）'!$A:$A&amp;'[5]产值及收款计划（2026）'!$B:$B,'[5]产值及收款计划（2026）'!CJ:CJ)</f>
        <v>0</v>
      </c>
      <c r="CK504" s="256" cm="1">
        <f t="array" aca="1" ref="CK504" ca="1">_xlfn.XLOOKUP($A504&amp;$B504,'[5]产值及收款计划（2026）'!$A:$A&amp;'[5]产值及收款计划（2026）'!$B:$B,'[5]产值及收款计划（2026）'!CK:CK)</f>
        <v>0</v>
      </c>
      <c r="CL504" s="256" cm="1">
        <f t="array" aca="1" ref="CL504" ca="1">_xlfn.XLOOKUP($A504&amp;$B504,'[5]产值及收款计划（2026）'!$A:$A&amp;'[5]产值及收款计划（2026）'!$B:$B,'[5]产值及收款计划（2026）'!CL:CL)</f>
        <v>0</v>
      </c>
      <c r="DA504" s="256" cm="1">
        <f t="array" aca="1" ref="DA504" ca="1">_xlfn.XLOOKUP($A504&amp;$B504,'[5]产值及收款计划（2026）'!$A:$A&amp;'[5]产值及收款计划（2026）'!$B:$B,'[5]产值及收款计划（2026）'!DA:DA)</f>
        <v>0</v>
      </c>
      <c r="DB504" s="256" cm="1">
        <f t="array" aca="1" ref="DB504" ca="1">_xlfn.XLOOKUP($A504&amp;$B504,'[5]产值及收款计划（2026）'!$A:$A&amp;'[5]产值及收款计划（2026）'!$B:$B,'[5]产值及收款计划（2026）'!DB:DB)</f>
        <v>89.94</v>
      </c>
      <c r="DC504" s="256" cm="1">
        <f t="array" aca="1" ref="DC504" ca="1">_xlfn.XLOOKUP($A504&amp;$B504,'[5]产值及收款计划（2026）'!$A:$A&amp;'[5]产值及收款计划（2026）'!$B:$B,'[5]产值及收款计划（2026）'!DC:DC)</f>
        <v>0</v>
      </c>
      <c r="DD504" s="256" cm="1">
        <f t="array" aca="1" ref="DD504" ca="1">_xlfn.XLOOKUP($A504&amp;$B504,'[5]产值及收款计划（2026）'!$A:$A&amp;'[5]产值及收款计划（2026）'!$B:$B,'[5]产值及收款计划（2026）'!DD:DD)</f>
        <v>0</v>
      </c>
      <c r="DE504" s="256" cm="1">
        <f t="array" aca="1" ref="DE504" ca="1">_xlfn.XLOOKUP($A504&amp;$B504,'[5]产值及收款计划（2026）'!$A:$A&amp;'[5]产值及收款计划（2026）'!$B:$B,'[5]产值及收款计划（2026）'!DE:DE)</f>
        <v>0</v>
      </c>
      <c r="DF504" s="256" cm="1">
        <f t="array" aca="1" ref="DF504" ca="1">_xlfn.XLOOKUP($A504&amp;$B504,'[5]产值及收款计划（2026）'!$A:$A&amp;'[5]产值及收款计划（2026）'!$B:$B,'[5]产值及收款计划（2026）'!DF:DF)</f>
        <v>0</v>
      </c>
      <c r="DG504" s="256" cm="1">
        <f t="array" aca="1" ref="DG504" ca="1">_xlfn.XLOOKUP($A504&amp;$B504,'[5]产值及收款计划（2026）'!$A:$A&amp;'[5]产值及收款计划（2026）'!$B:$B,'[5]产值及收款计划（2026）'!DG:DG)</f>
        <v>0</v>
      </c>
      <c r="DH504" s="256" cm="1">
        <f t="array" aca="1" ref="DH504" ca="1">_xlfn.XLOOKUP($A504&amp;$B504,'[5]产值及收款计划（2026）'!$A:$A&amp;'[5]产值及收款计划（2026）'!$B:$B,'[5]产值及收款计划（2026）'!DH:DH)</f>
        <v>0</v>
      </c>
      <c r="DI504" s="256" cm="1">
        <f t="array" aca="1" ref="DI504" ca="1">_xlfn.XLOOKUP($A504&amp;$B504,'[5]产值及收款计划（2026）'!$A:$A&amp;'[5]产值及收款计划（2026）'!$B:$B,'[5]产值及收款计划（2026）'!DI:DI)</f>
        <v>0</v>
      </c>
      <c r="DJ504" s="256" cm="1">
        <f t="array" aca="1" ref="DJ504" ca="1">_xlfn.XLOOKUP($A504&amp;$B504,'[5]产值及收款计划（2026）'!$A:$A&amp;'[5]产值及收款计划（2026）'!$B:$B,'[5]产值及收款计划（2026）'!DJ:DJ)</f>
        <v>0</v>
      </c>
      <c r="DK504" s="256" cm="1">
        <f t="array" aca="1" ref="DK504" ca="1">_xlfn.XLOOKUP($A504&amp;$B504,'[5]产值及收款计划（2026）'!$A:$A&amp;'[5]产值及收款计划（2026）'!$B:$B,'[5]产值及收款计划（2026）'!DK:DK)</f>
        <v>0</v>
      </c>
      <c r="DL504" s="256" cm="1">
        <f t="array" aca="1" ref="DL504" ca="1">_xlfn.XLOOKUP($A504&amp;$B504,'[5]产值及收款计划（2026）'!$A:$A&amp;'[5]产值及收款计划（2026）'!$B:$B,'[5]产值及收款计划（2026）'!DL:DL)</f>
        <v>0</v>
      </c>
      <c r="DM504" s="264"/>
      <c r="DN504" s="250"/>
    </row>
    <row r="505" spans="1:118" ht="40.5" x14ac:dyDescent="0.15">
      <c r="A505" s="254">
        <f t="shared" ca="1" si="26"/>
        <v>84</v>
      </c>
      <c r="B505" s="254" t="s">
        <v>29</v>
      </c>
      <c r="C505" s="255" t="str" cm="1">
        <f t="array" aca="1" ref="C505" ca="1">_xlfn.XLOOKUP($A505&amp;$B505,'[5]产值及收款计划（2026）'!$A:$A&amp;'[5]产值及收款计划（2026）'!$B:$B,'[5]产值及收款计划（2026）'!C:C)</f>
        <v>C0CJGD-FW-T-2025141</v>
      </c>
      <c r="D505" s="256" t="str" cm="1">
        <f t="array" aca="1" ref="D505" ca="1">_xlfn.XLOOKUP($A505&amp;$B505,'[5]产值及收款计划（2026）'!$A:$A&amp;'[5]产值及收款计划（2026）'!$B:$B,'[5]产值及收款计划（2026）'!D:D)</f>
        <v>澳门轻轨东线南段智慧工地-数智隧道管理平台采购项目</v>
      </c>
      <c r="E505" s="256" cm="1">
        <f t="array" aca="1" ref="E505" ca="1">_xlfn.XLOOKUP($A505&amp;$B505,'[5]产值及收款计划（2026）'!$A:$A&amp;'[5]产值及收款计划（2026）'!$B:$B,'[5]产值及收款计划（2026）'!E:E)</f>
        <v>134.80000000000001</v>
      </c>
      <c r="F505" s="256" cm="1">
        <f t="array" aca="1" ref="F505" ca="1">_xlfn.XLOOKUP($A505&amp;$B505,'[5]产值及收款计划（2026）'!$A:$A&amp;'[5]产值及收款计划（2026）'!$B:$B,'[5]产值及收款计划（2026）'!F:F)</f>
        <v>134.80000000000001</v>
      </c>
      <c r="G505" s="256" cm="1">
        <f t="array" aca="1" ref="G505" ca="1">_xlfn.XLOOKUP($A505&amp;$B505,'[5]产值及收款计划（2026）'!$A:$A&amp;'[5]产值及收款计划（2026）'!$B:$B,'[5]产值及收款计划（2026）'!G:G)</f>
        <v>134.80000000000001</v>
      </c>
      <c r="H505" s="256" cm="1">
        <f t="array" aca="1" ref="H505" ca="1">_xlfn.XLOOKUP($A505&amp;$B505,'[5]产值及收款计划（2026）'!$A:$A&amp;'[5]产值及收款计划（2026）'!$B:$B,'[5]产值及收款计划（2026）'!H:H)</f>
        <v>84.8</v>
      </c>
      <c r="I505" s="257" cm="1">
        <f t="array" aca="1" ref="I505" ca="1">_xlfn.XLOOKUP($A505&amp;$B505,'[5]产值及收款计划（2026）'!$A:$A&amp;'[5]产值及收款计划（2026）'!$B:$B,'[5]产值及收款计划（2026）'!I:I)</f>
        <v>0.62908011869436198</v>
      </c>
      <c r="J505" s="256" cm="1">
        <f t="array" aca="1" ref="J505" ca="1">_xlfn.XLOOKUP($A505&amp;$B505,'[5]产值及收款计划（2026）'!$A:$A&amp;'[5]产值及收款计划（2026）'!$B:$B,'[5]产值及收款计划（2026）'!J:J)</f>
        <v>0.06</v>
      </c>
      <c r="K505" s="256" cm="1">
        <f t="array" aca="1" ref="K505" ca="1">_xlfn.XLOOKUP($A505&amp;$B505,'[5]产值及收款计划（2026）'!$A:$A&amp;'[5]产值及收款计划（2026）'!$B:$B,'[5]产值及收款计划（2026）'!K:K)</f>
        <v>0</v>
      </c>
      <c r="L505" s="256" cm="1">
        <f t="array" aca="1" ref="L505" ca="1">_xlfn.XLOOKUP($A505&amp;$B505,'[5]产值及收款计划（2026）'!$A:$A&amp;'[5]产值及收款计划（2026）'!$B:$B,'[5]产值及收款计划（2026）'!L:L)</f>
        <v>0</v>
      </c>
      <c r="M505" s="256" t="str" cm="1">
        <f t="array" aca="1" ref="M505" ca="1">_xlfn.XLOOKUP($A505&amp;$B505,'[5]产值及收款计划（2026）'!$A:$A&amp;'[5]产值及收款计划（2026）'!$B:$B,'[5]产值及收款计划（2026）'!M:M)</f>
        <v>主导</v>
      </c>
      <c r="N505" s="256" cm="1">
        <f t="array" aca="1" ref="N505" ca="1">_xlfn.XLOOKUP($A505&amp;$B505,'[5]产值及收款计划（2026）'!$A:$A&amp;'[5]产值及收款计划（2026）'!$B:$B,'[5]产值及收款计划（2026）'!N:N)</f>
        <v>0</v>
      </c>
      <c r="O505" s="256" t="str" cm="1">
        <f t="array" aca="1" ref="O505" ca="1">_xlfn.XLOOKUP($A505&amp;$B505,'[5]产值及收款计划（2026）'!$A:$A&amp;'[5]产值及收款计划（2026）'!$B:$B,'[5]产值及收款计划（2026）'!O:O)</f>
        <v>杜江</v>
      </c>
      <c r="P505" s="255" t="str" cm="1">
        <f t="array" aca="1" ref="P505" ca="1">_xlfn.XLOOKUP($A505&amp;$B505,'[5]产值及收款计划（2026）'!$A:$A&amp;'[5]产值及收款计划（2026）'!$B:$B,'[5]产值及收款计划（2026）'!P:P)</f>
        <v>25已完结</v>
      </c>
      <c r="Q505" s="256" cm="1">
        <f t="array" aca="1" ref="Q505" ca="1">_xlfn.XLOOKUP($A505&amp;$B505,'[5]产值及收款计划（2026）'!$A:$A&amp;'[5]产值及收款计划（2026）'!$B:$B,'[5]产值及收款计划（2026）'!Q:Q)</f>
        <v>0</v>
      </c>
      <c r="R505" s="256" cm="1">
        <f t="array" aca="1" ref="R505" ca="1">_xlfn.XLOOKUP($A505&amp;$B505,'[5]产值及收款计划（2026）'!$A:$A&amp;'[5]产值及收款计划（2026）'!$B:$B,'[5]产值及收款计划（2026）'!R:R)</f>
        <v>0</v>
      </c>
      <c r="S505" s="256" cm="1">
        <f t="array" aca="1" ref="S505" ca="1">_xlfn.XLOOKUP($A505&amp;$B505,'[5]产值及收款计划（2026）'!$A:$A&amp;'[5]产值及收款计划（2026）'!$B:$B,'[5]产值及收款计划（2026）'!S:S)</f>
        <v>0</v>
      </c>
      <c r="T505" s="256" cm="1">
        <f t="array" aca="1" ref="T505" ca="1">_xlfn.XLOOKUP($A505&amp;$B505,'[5]产值及收款计划（2026）'!$A:$A&amp;'[5]产值及收款计划（2026）'!$B:$B,'[5]产值及收款计划（2026）'!T:T)</f>
        <v>134.80000000000001</v>
      </c>
      <c r="U505" s="256" cm="1">
        <f t="array" aca="1" ref="U505" ca="1">_xlfn.XLOOKUP($A505&amp;$B505,'[5]产值及收款计划（2026）'!$A:$A&amp;'[5]产值及收款计划（2026）'!$B:$B,'[5]产值及收款计划（2026）'!U:U)</f>
        <v>0</v>
      </c>
      <c r="V505" s="256" cm="1">
        <f t="array" aca="1" ref="V505" ca="1">_xlfn.XLOOKUP($A505&amp;$B505,'[5]产值及收款计划（2026）'!$A:$A&amp;'[5]产值及收款计划（2026）'!$B:$B,'[5]产值及收款计划（2026）'!V:V)</f>
        <v>0</v>
      </c>
      <c r="W505" s="256" cm="1">
        <f t="array" aca="1" ref="W505" ca="1">_xlfn.XLOOKUP($A505&amp;$B505,'[5]产值及收款计划（2026）'!$A:$A&amp;'[5]产值及收款计划（2026）'!$B:$B,'[5]产值及收款计划（2026）'!W:W)</f>
        <v>0</v>
      </c>
      <c r="X505" s="256" cm="1">
        <f t="array" aca="1" ref="X505" ca="1">_xlfn.XLOOKUP($A505&amp;$B505,'[5]产值及收款计划（2026）'!$A:$A&amp;'[5]产值及收款计划（2026）'!$B:$B,'[5]产值及收款计划（2026）'!X:X)</f>
        <v>0</v>
      </c>
      <c r="Y505" s="256" cm="1">
        <f t="array" aca="1" ref="Y505" ca="1">_xlfn.XLOOKUP($A505&amp;$B505,'[5]产值及收款计划（2026）'!$A:$A&amp;'[5]产值及收款计划（2026）'!$B:$B,'[5]产值及收款计划（2026）'!Y:Y)</f>
        <v>0</v>
      </c>
      <c r="Z505" s="256" cm="1">
        <f t="array" aca="1" ref="Z505" ca="1">_xlfn.XLOOKUP($A505&amp;$B505,'[5]产值及收款计划（2026）'!$A:$A&amp;'[5]产值及收款计划（2026）'!$B:$B,'[5]产值及收款计划（2026）'!Z:Z)</f>
        <v>0</v>
      </c>
      <c r="AA505" s="266" cm="1">
        <f t="array" aca="1" ref="AA505" ca="1">_xlfn.XLOOKUP($A505&amp;$B505,'[5]产值及收款计划（2026）'!$A:$A&amp;'[5]产值及收款计划（2026）'!$B:$B,'[5]产值及收款计划（2026）'!AA:AA)</f>
        <v>0</v>
      </c>
      <c r="AB505" s="266" cm="1">
        <f t="array" aca="1" ref="AB505" ca="1">_xlfn.XLOOKUP($A505&amp;$B505,'[5]产值及收款计划（2026）'!$A:$A&amp;'[5]产值及收款计划（2026）'!$B:$B,'[5]产值及收款计划（2026）'!AB:AB)</f>
        <v>0</v>
      </c>
      <c r="AC505" s="266" cm="1">
        <f t="array" aca="1" ref="AC505" ca="1">_xlfn.XLOOKUP($A505&amp;$B505,'[5]产值及收款计划（2026）'!$A:$A&amp;'[5]产值及收款计划（2026）'!$B:$B,'[5]产值及收款计划（2026）'!AC:AC)</f>
        <v>0</v>
      </c>
      <c r="AD505" s="256" cm="1">
        <f t="array" aca="1" ref="AD505" ca="1">_xlfn.XLOOKUP($A505&amp;$B505,'[5]产值及收款计划（2026）'!$A:$A&amp;'[5]产值及收款计划（2026）'!$B:$B,'[5]产值及收款计划（2026）'!AD:AD)</f>
        <v>0</v>
      </c>
      <c r="AE505" s="256" cm="1">
        <f t="array" aca="1" ref="AE505" ca="1">_xlfn.XLOOKUP($A505&amp;$B505,'[5]产值及收款计划（2026）'!$A:$A&amp;'[5]产值及收款计划（2026）'!$B:$B,'[5]产值及收款计划（2026）'!AE:AE)</f>
        <v>0</v>
      </c>
      <c r="AF505" s="256" cm="1">
        <f t="array" aca="1" ref="AF505" ca="1">_xlfn.XLOOKUP($A505&amp;$B505,'[5]产值及收款计划（2026）'!$A:$A&amp;'[5]产值及收款计划（2026）'!$B:$B,'[5]产值及收款计划（2026）'!AF:AF)</f>
        <v>0</v>
      </c>
      <c r="AG505" s="256" cm="1">
        <f t="array" aca="1" ref="AG505" ca="1">_xlfn.XLOOKUP($A505&amp;$B505,'[5]产值及收款计划（2026）'!$A:$A&amp;'[5]产值及收款计划（2026）'!$B:$B,'[5]产值及收款计划（2026）'!AG:AG)</f>
        <v>0</v>
      </c>
      <c r="AH505" s="256" cm="1">
        <f t="array" aca="1" ref="AH505" ca="1">_xlfn.XLOOKUP($A505&amp;$B505,'[5]产值及收款计划（2026）'!$A:$A&amp;'[5]产值及收款计划（2026）'!$B:$B,'[5]产值及收款计划（2026）'!AH:AH)</f>
        <v>0</v>
      </c>
      <c r="AI505" s="256" cm="1">
        <f t="array" aca="1" ref="AI505" ca="1">_xlfn.XLOOKUP($A505&amp;$B505,'[5]产值及收款计划（2026）'!$A:$A&amp;'[5]产值及收款计划（2026）'!$B:$B,'[5]产值及收款计划（2026）'!AI:AI)</f>
        <v>0</v>
      </c>
      <c r="AJ505" s="256" cm="1">
        <f t="array" aca="1" ref="AJ505" ca="1">_xlfn.XLOOKUP($A505&amp;$B505,'[5]产值及收款计划（2026）'!$A:$A&amp;'[5]产值及收款计划（2026）'!$B:$B,'[5]产值及收款计划（2026）'!AJ:AJ)</f>
        <v>0</v>
      </c>
      <c r="AK505" s="256" cm="1">
        <f t="array" aca="1" ref="AK505" ca="1">_xlfn.XLOOKUP($A505&amp;$B505,'[5]产值及收款计划（2026）'!$A:$A&amp;'[5]产值及收款计划（2026）'!$B:$B,'[5]产值及收款计划（2026）'!AK:AK)</f>
        <v>0</v>
      </c>
      <c r="AL505" s="256" cm="1">
        <f t="array" aca="1" ref="AL505" ca="1">_xlfn.XLOOKUP($A505&amp;$B505,'[5]产值及收款计划（2026）'!$A:$A&amp;'[5]产值及收款计划（2026）'!$B:$B,'[5]产值及收款计划（2026）'!AL:AL)</f>
        <v>0</v>
      </c>
      <c r="AM505" s="263" t="e" cm="1">
        <f t="array" aca="1" ref="AM505" ca="1">_xlfn.LET(_xlpm.勾选月份状态数组,TRANSPOSE('PPT(12-15页）-TOP10'!$A$3:$A$14),_xlpm.选择数据区,IF('PPT(12-15页）-TOP10'!$E$3="收款",$BA505:$BL505,$AA505:$AL505),SUM(_xlfn._xlws.FILTER(_xlpm.选择数据区,_xlpm.勾选月份状态数组,"")))</f>
        <v>#NAME?</v>
      </c>
      <c r="AN505" s="256" t="e" cm="1">
        <f t="array" aca="1" ref="AN505" ca="1">_xlfn.LET(_xlpm.勾选月份状态数组,TRANSPOSE('PPT(12-15页）-TOP10'!$A$3:$A$14),_xlpm.选择数据区,IF('PPT(12-15页）-TOP10'!$E$3="收款",$DA505:$DL505,$CA505:$CL505),SUM(_xlfn._xlws.FILTER(_xlpm.选择数据区,_xlpm.勾选月份状态数组,"")))</f>
        <v>#NAME?</v>
      </c>
      <c r="AO505" s="256">
        <f ca="1">SUM(CA505:CC505)+SUM(AD505:AL505)</f>
        <v>0</v>
      </c>
      <c r="AP505" s="256"/>
      <c r="AQ505" s="256"/>
      <c r="AR505" s="256"/>
      <c r="AS505" s="256" cm="1">
        <f t="array" aca="1" ref="AS505" ca="1">_xlfn.XLOOKUP($A505&amp;$B505,'[5]产值及收款计划（2026）'!$A:$A&amp;'[5]产值及收款计划（2026）'!$B:$B,'[5]产值及收款计划（2026）'!AS:AS)</f>
        <v>0</v>
      </c>
      <c r="AT505" s="256" cm="1">
        <f t="array" aca="1" ref="AT505" ca="1">_xlfn.XLOOKUP($A505&amp;$B505,'[5]产值及收款计划（2026）'!$A:$A&amp;'[5]产值及收款计划（2026）'!$B:$B,'[5]产值及收款计划（2026）'!AT:AT)</f>
        <v>0</v>
      </c>
      <c r="AU505" s="256" cm="1">
        <f t="array" aca="1" ref="AU505" ca="1">_xlfn.XLOOKUP($A505&amp;$B505,'[5]产值及收款计划（2026）'!$A:$A&amp;'[5]产值及收款计划（2026）'!$B:$B,'[5]产值及收款计划（2026）'!AU:AU)</f>
        <v>0</v>
      </c>
      <c r="AV505" s="256" cm="1">
        <f t="array" aca="1" ref="AV505" ca="1">_xlfn.XLOOKUP($A505&amp;$B505,'[5]产值及收款计划（2026）'!$A:$A&amp;'[5]产值及收款计划（2026）'!$B:$B,'[5]产值及收款计划（2026）'!AV:AV)</f>
        <v>0</v>
      </c>
      <c r="AW505" s="256" cm="1">
        <f t="array" aca="1" ref="AW505" ca="1">_xlfn.XLOOKUP($A505&amp;$B505,'[5]产值及收款计划（2026）'!$A:$A&amp;'[5]产值及收款计划（2026）'!$B:$B,'[5]产值及收款计划（2026）'!AW:AW)</f>
        <v>0</v>
      </c>
      <c r="AX505" s="256" cm="1">
        <f t="array" aca="1" ref="AX505" ca="1">_xlfn.XLOOKUP($A505&amp;$B505,'[5]产值及收款计划（2026）'!$A:$A&amp;'[5]产值及收款计划（2026）'!$B:$B,'[5]产值及收款计划（2026）'!AX:AX)</f>
        <v>0</v>
      </c>
      <c r="AY505" s="256" cm="1">
        <f t="array" aca="1" ref="AY505" ca="1">_xlfn.XLOOKUP($A505&amp;$B505,'[5]产值及收款计划（2026）'!$A:$A&amp;'[5]产值及收款计划（2026）'!$B:$B,'[5]产值及收款计划（2026）'!AY:AY)</f>
        <v>134.80000000000001</v>
      </c>
      <c r="AZ505" s="256" cm="1">
        <f t="array" aca="1" ref="AZ505" ca="1">_xlfn.XLOOKUP($A505&amp;$B505,'[5]产值及收款计划（2026）'!$A:$A&amp;'[5]产值及收款计划（2026）'!$B:$B,'[5]产值及收款计划（2026）'!AZ:AZ)</f>
        <v>134.80000000000001</v>
      </c>
      <c r="BA505" s="265" cm="1">
        <f t="array" aca="1" ref="BA505" ca="1">_xlfn.XLOOKUP($A505&amp;$B505,'[5]产值及收款计划（2026）'!$A:$A&amp;'[5]产值及收款计划（2026）'!$B:$B,'[5]产值及收款计划（2026）'!BA:BA)</f>
        <v>0</v>
      </c>
      <c r="BB505" s="265" cm="1">
        <f t="array" aca="1" ref="BB505" ca="1">_xlfn.XLOOKUP($A505&amp;$B505,'[5]产值及收款计划（2026）'!$A:$A&amp;'[5]产值及收款计划（2026）'!$B:$B,'[5]产值及收款计划（2026）'!BB:BB)</f>
        <v>0</v>
      </c>
      <c r="BC505" s="265" cm="1">
        <f t="array" aca="1" ref="BC505" ca="1">_xlfn.XLOOKUP($A505&amp;$B505,'[5]产值及收款计划（2026）'!$A:$A&amp;'[5]产值及收款计划（2026）'!$B:$B,'[5]产值及收款计划（2026）'!BC:BC)</f>
        <v>0</v>
      </c>
      <c r="BD505" s="256" cm="1">
        <f t="array" aca="1" ref="BD505" ca="1">_xlfn.XLOOKUP($A505&amp;$B505,'[5]产值及收款计划（2026）'!$A:$A&amp;'[5]产值及收款计划（2026）'!$B:$B,'[5]产值及收款计划（2026）'!BD:BD)</f>
        <v>0</v>
      </c>
      <c r="BE505" s="256" cm="1">
        <f t="array" aca="1" ref="BE505" ca="1">_xlfn.XLOOKUP($A505&amp;$B505,'[5]产值及收款计划（2026）'!$A:$A&amp;'[5]产值及收款计划（2026）'!$B:$B,'[5]产值及收款计划（2026）'!BE:BE)</f>
        <v>0</v>
      </c>
      <c r="BF505" s="256" cm="1">
        <f t="array" aca="1" ref="BF505" ca="1">_xlfn.XLOOKUP($A505&amp;$B505,'[5]产值及收款计划（2026）'!$A:$A&amp;'[5]产值及收款计划（2026）'!$B:$B,'[5]产值及收款计划（2026）'!BF:BF)</f>
        <v>53.92</v>
      </c>
      <c r="BG505" s="256" cm="1">
        <f t="array" aca="1" ref="BG505" ca="1">_xlfn.XLOOKUP($A505&amp;$B505,'[5]产值及收款计划（2026）'!$A:$A&amp;'[5]产值及收款计划（2026）'!$B:$B,'[5]产值及收款计划（2026）'!BG:BG)</f>
        <v>0</v>
      </c>
      <c r="BH505" s="256" cm="1">
        <f t="array" aca="1" ref="BH505" ca="1">_xlfn.XLOOKUP($A505&amp;$B505,'[5]产值及收款计划（2026）'!$A:$A&amp;'[5]产值及收款计划（2026）'!$B:$B,'[5]产值及收款计划（2026）'!BH:BH)</f>
        <v>0</v>
      </c>
      <c r="BI505" s="256" cm="1">
        <f t="array" aca="1" ref="BI505" ca="1">_xlfn.XLOOKUP($A505&amp;$B505,'[5]产值及收款计划（2026）'!$A:$A&amp;'[5]产值及收款计划（2026）'!$B:$B,'[5]产值及收款计划（2026）'!BI:BI)</f>
        <v>0</v>
      </c>
      <c r="BJ505" s="256" cm="1">
        <f t="array" aca="1" ref="BJ505" ca="1">_xlfn.XLOOKUP($A505&amp;$B505,'[5]产值及收款计划（2026）'!$A:$A&amp;'[5]产值及收款计划（2026）'!$B:$B,'[5]产值及收款计划（2026）'!BJ:BJ)</f>
        <v>0</v>
      </c>
      <c r="BK505" s="256" cm="1">
        <f t="array" aca="1" ref="BK505" ca="1">_xlfn.XLOOKUP($A505&amp;$B505,'[5]产值及收款计划（2026）'!$A:$A&amp;'[5]产值及收款计划（2026）'!$B:$B,'[5]产值及收款计划（2026）'!BK:BK)</f>
        <v>0</v>
      </c>
      <c r="BL505" s="256" cm="1">
        <f t="array" aca="1" ref="BL505" ca="1">_xlfn.XLOOKUP($A505&amp;$B505,'[5]产值及收款计划（2026）'!$A:$A&amp;'[5]产值及收款计划（2026）'!$B:$B,'[5]产值及收款计划（2026）'!BL:BL)</f>
        <v>0</v>
      </c>
      <c r="BM505" s="256"/>
      <c r="BN505" s="256"/>
      <c r="BO505" s="256"/>
      <c r="BP505" s="256"/>
      <c r="BQ505" s="255" t="str" cm="1">
        <f t="array" aca="1" ref="BQ505" ca="1">_xlfn.XLOOKUP($A505&amp;$B505,'[5]产值及收款计划（2026）'!$A:$A&amp;'[5]产值及收款计划（2026）'!$B:$B,'[5]产值及收款计划（2026）'!BQ:BQ)</f>
        <v>上海城建数字产业集团有限公司</v>
      </c>
      <c r="BR505" s="256" t="str" cm="1">
        <f t="array" aca="1" ref="BR505" ca="1">_xlfn.XLOOKUP($A505&amp;$B505,'[5]产值及收款计划（2026）'!$A:$A&amp;'[5]产值及收款计划（2026）'!$B:$B,'[5]产值及收款计划（2026）'!BR:BR)</f>
        <v>待数字集团收款后请款。</v>
      </c>
      <c r="CA505" s="256" cm="1">
        <f t="array" aca="1" ref="CA505" ca="1">_xlfn.XLOOKUP($A505&amp;$B505,'[5]产值及收款计划（2026）'!$A:$A&amp;'[5]产值及收款计划（2026）'!$B:$B,'[5]产值及收款计划（2026）'!CA:CA)</f>
        <v>0</v>
      </c>
      <c r="CB505" s="256" cm="1">
        <f t="array" aca="1" ref="CB505" ca="1">_xlfn.XLOOKUP($A505&amp;$B505,'[5]产值及收款计划（2026）'!$A:$A&amp;'[5]产值及收款计划（2026）'!$B:$B,'[5]产值及收款计划（2026）'!CB:CB)</f>
        <v>0</v>
      </c>
      <c r="CC505" s="256" cm="1">
        <f t="array" aca="1" ref="CC505" ca="1">_xlfn.XLOOKUP($A505&amp;$B505,'[5]产值及收款计划（2026）'!$A:$A&amp;'[5]产值及收款计划（2026）'!$B:$B,'[5]产值及收款计划（2026）'!CC:CC)</f>
        <v>0</v>
      </c>
      <c r="CD505" s="256" cm="1">
        <f t="array" aca="1" ref="CD505" ca="1">_xlfn.XLOOKUP($A505&amp;$B505,'[5]产值及收款计划（2026）'!$A:$A&amp;'[5]产值及收款计划（2026）'!$B:$B,'[5]产值及收款计划（2026）'!CD:CD)</f>
        <v>0</v>
      </c>
      <c r="CE505" s="256" cm="1">
        <f t="array" aca="1" ref="CE505" ca="1">_xlfn.XLOOKUP($A505&amp;$B505,'[5]产值及收款计划（2026）'!$A:$A&amp;'[5]产值及收款计划（2026）'!$B:$B,'[5]产值及收款计划（2026）'!CE:CE)</f>
        <v>0</v>
      </c>
      <c r="CF505" s="256" cm="1">
        <f t="array" aca="1" ref="CF505" ca="1">_xlfn.XLOOKUP($A505&amp;$B505,'[5]产值及收款计划（2026）'!$A:$A&amp;'[5]产值及收款计划（2026）'!$B:$B,'[5]产值及收款计划（2026）'!CF:CF)</f>
        <v>0</v>
      </c>
      <c r="CG505" s="256" cm="1">
        <f t="array" aca="1" ref="CG505" ca="1">_xlfn.XLOOKUP($A505&amp;$B505,'[5]产值及收款计划（2026）'!$A:$A&amp;'[5]产值及收款计划（2026）'!$B:$B,'[5]产值及收款计划（2026）'!CG:CG)</f>
        <v>0</v>
      </c>
      <c r="CH505" s="256" cm="1">
        <f t="array" aca="1" ref="CH505" ca="1">_xlfn.XLOOKUP($A505&amp;$B505,'[5]产值及收款计划（2026）'!$A:$A&amp;'[5]产值及收款计划（2026）'!$B:$B,'[5]产值及收款计划（2026）'!CH:CH)</f>
        <v>0</v>
      </c>
      <c r="CI505" s="256" cm="1">
        <f t="array" aca="1" ref="CI505" ca="1">_xlfn.XLOOKUP($A505&amp;$B505,'[5]产值及收款计划（2026）'!$A:$A&amp;'[5]产值及收款计划（2026）'!$B:$B,'[5]产值及收款计划（2026）'!CI:CI)</f>
        <v>0</v>
      </c>
      <c r="CJ505" s="256" cm="1">
        <f t="array" aca="1" ref="CJ505" ca="1">_xlfn.XLOOKUP($A505&amp;$B505,'[5]产值及收款计划（2026）'!$A:$A&amp;'[5]产值及收款计划（2026）'!$B:$B,'[5]产值及收款计划（2026）'!CJ:CJ)</f>
        <v>0</v>
      </c>
      <c r="CK505" s="256" cm="1">
        <f t="array" aca="1" ref="CK505" ca="1">_xlfn.XLOOKUP($A505&amp;$B505,'[5]产值及收款计划（2026）'!$A:$A&amp;'[5]产值及收款计划（2026）'!$B:$B,'[5]产值及收款计划（2026）'!CK:CK)</f>
        <v>0</v>
      </c>
      <c r="CL505" s="256" cm="1">
        <f t="array" aca="1" ref="CL505" ca="1">_xlfn.XLOOKUP($A505&amp;$B505,'[5]产值及收款计划（2026）'!$A:$A&amp;'[5]产值及收款计划（2026）'!$B:$B,'[5]产值及收款计划（2026）'!CL:CL)</f>
        <v>0</v>
      </c>
      <c r="DA505" s="256" cm="1">
        <f t="array" aca="1" ref="DA505" ca="1">_xlfn.XLOOKUP($A505&amp;$B505,'[5]产值及收款计划（2026）'!$A:$A&amp;'[5]产值及收款计划（2026）'!$B:$B,'[5]产值及收款计划（2026）'!DA:DA)</f>
        <v>0</v>
      </c>
      <c r="DB505" s="256" cm="1">
        <f t="array" aca="1" ref="DB505" ca="1">_xlfn.XLOOKUP($A505&amp;$B505,'[5]产值及收款计划（2026）'!$A:$A&amp;'[5]产值及收款计划（2026）'!$B:$B,'[5]产值及收款计划（2026）'!DB:DB)</f>
        <v>0</v>
      </c>
      <c r="DC505" s="256" cm="1">
        <f t="array" aca="1" ref="DC505" ca="1">_xlfn.XLOOKUP($A505&amp;$B505,'[5]产值及收款计划（2026）'!$A:$A&amp;'[5]产值及收款计划（2026）'!$B:$B,'[5]产值及收款计划（2026）'!DC:DC)</f>
        <v>0</v>
      </c>
      <c r="DD505" s="256" cm="1">
        <f t="array" aca="1" ref="DD505" ca="1">_xlfn.XLOOKUP($A505&amp;$B505,'[5]产值及收款计划（2026）'!$A:$A&amp;'[5]产值及收款计划（2026）'!$B:$B,'[5]产值及收款计划（2026）'!DD:DD)</f>
        <v>0</v>
      </c>
      <c r="DE505" s="256" cm="1">
        <f t="array" aca="1" ref="DE505" ca="1">_xlfn.XLOOKUP($A505&amp;$B505,'[5]产值及收款计划（2026）'!$A:$A&amp;'[5]产值及收款计划（2026）'!$B:$B,'[5]产值及收款计划（2026）'!DE:DE)</f>
        <v>0</v>
      </c>
      <c r="DF505" s="256" cm="1">
        <f t="array" aca="1" ref="DF505" ca="1">_xlfn.XLOOKUP($A505&amp;$B505,'[5]产值及收款计划（2026）'!$A:$A&amp;'[5]产值及收款计划（2026）'!$B:$B,'[5]产值及收款计划（2026）'!DF:DF)</f>
        <v>0</v>
      </c>
      <c r="DG505" s="256" cm="1">
        <f t="array" aca="1" ref="DG505" ca="1">_xlfn.XLOOKUP($A505&amp;$B505,'[5]产值及收款计划（2026）'!$A:$A&amp;'[5]产值及收款计划（2026）'!$B:$B,'[5]产值及收款计划（2026）'!DG:DG)</f>
        <v>0</v>
      </c>
      <c r="DH505" s="256" cm="1">
        <f t="array" aca="1" ref="DH505" ca="1">_xlfn.XLOOKUP($A505&amp;$B505,'[5]产值及收款计划（2026）'!$A:$A&amp;'[5]产值及收款计划（2026）'!$B:$B,'[5]产值及收款计划（2026）'!DH:DH)</f>
        <v>0</v>
      </c>
      <c r="DI505" s="256" cm="1">
        <f t="array" aca="1" ref="DI505" ca="1">_xlfn.XLOOKUP($A505&amp;$B505,'[5]产值及收款计划（2026）'!$A:$A&amp;'[5]产值及收款计划（2026）'!$B:$B,'[5]产值及收款计划（2026）'!DI:DI)</f>
        <v>0</v>
      </c>
      <c r="DJ505" s="256" cm="1">
        <f t="array" aca="1" ref="DJ505" ca="1">_xlfn.XLOOKUP($A505&amp;$B505,'[5]产值及收款计划（2026）'!$A:$A&amp;'[5]产值及收款计划（2026）'!$B:$B,'[5]产值及收款计划（2026）'!DJ:DJ)</f>
        <v>0</v>
      </c>
      <c r="DK505" s="256" cm="1">
        <f t="array" aca="1" ref="DK505" ca="1">_xlfn.XLOOKUP($A505&amp;$B505,'[5]产值及收款计划（2026）'!$A:$A&amp;'[5]产值及收款计划（2026）'!$B:$B,'[5]产值及收款计划（2026）'!DK:DK)</f>
        <v>0</v>
      </c>
      <c r="DL505" s="256" cm="1">
        <f t="array" aca="1" ref="DL505" ca="1">_xlfn.XLOOKUP($A505&amp;$B505,'[5]产值及收款计划（2026）'!$A:$A&amp;'[5]产值及收款计划（2026）'!$B:$B,'[5]产值及收款计划（2026）'!DL:DL)</f>
        <v>0</v>
      </c>
      <c r="DM505" s="264"/>
      <c r="DN505" s="250"/>
    </row>
    <row r="506" spans="1:118" ht="40.5" x14ac:dyDescent="0.15">
      <c r="A506" s="254">
        <f t="shared" ca="1" si="26"/>
        <v>85</v>
      </c>
      <c r="B506" s="254" t="s">
        <v>29</v>
      </c>
      <c r="C506" s="255" t="str" cm="1">
        <f t="array" aca="1" ref="C506" ca="1">_xlfn.XLOOKUP($A506&amp;$B506,'[5]产值及收款计划（2026）'!$A:$A&amp;'[5]产值及收款计划（2026）'!$B:$B,'[5]产值及收款计划（2026）'!C:C)</f>
        <v>C0CJGD-JCCG-T-2025109</v>
      </c>
      <c r="D506" s="256" t="str" cm="1">
        <f t="array" aca="1" ref="D506" ca="1">_xlfn.XLOOKUP($A506&amp;$B506,'[5]产值及收款计划（2026）'!$A:$A&amp;'[5]产值及收款计划（2026）'!$B:$B,'[5]产值及收款计划（2026）'!D:D)</f>
        <v>滨海大道下沉段 智慧隧道管理软件采购合同</v>
      </c>
      <c r="E506" s="256" cm="1">
        <f t="array" aca="1" ref="E506" ca="1">_xlfn.XLOOKUP($A506&amp;$B506,'[5]产值及收款计划（2026）'!$A:$A&amp;'[5]产值及收款计划（2026）'!$B:$B,'[5]产值及收款计划（2026）'!E:E)</f>
        <v>100.8</v>
      </c>
      <c r="F506" s="256" cm="1">
        <f t="array" aca="1" ref="F506" ca="1">_xlfn.XLOOKUP($A506&amp;$B506,'[5]产值及收款计划（2026）'!$A:$A&amp;'[5]产值及收款计划（2026）'!$B:$B,'[5]产值及收款计划（2026）'!F:F)</f>
        <v>100.8</v>
      </c>
      <c r="G506" s="256" cm="1">
        <f t="array" aca="1" ref="G506" ca="1">_xlfn.XLOOKUP($A506&amp;$B506,'[5]产值及收款计划（2026）'!$A:$A&amp;'[5]产值及收款计划（2026）'!$B:$B,'[5]产值及收款计划（2026）'!G:G)</f>
        <v>100.8</v>
      </c>
      <c r="H506" s="256" cm="1">
        <f t="array" aca="1" ref="H506" ca="1">_xlfn.XLOOKUP($A506&amp;$B506,'[5]产值及收款计划（2026）'!$A:$A&amp;'[5]产值及收款计划（2026）'!$B:$B,'[5]产值及收款计划（2026）'!H:H)</f>
        <v>50.8</v>
      </c>
      <c r="I506" s="257" cm="1">
        <f t="array" aca="1" ref="I506" ca="1">_xlfn.XLOOKUP($A506&amp;$B506,'[5]产值及收款计划（2026）'!$A:$A&amp;'[5]产值及收款计划（2026）'!$B:$B,'[5]产值及收款计划（2026）'!I:I)</f>
        <v>0.50396825396825395</v>
      </c>
      <c r="J506" s="256" cm="1">
        <f t="array" aca="1" ref="J506" ca="1">_xlfn.XLOOKUP($A506&amp;$B506,'[5]产值及收款计划（2026）'!$A:$A&amp;'[5]产值及收款计划（2026）'!$B:$B,'[5]产值及收款计划（2026）'!J:J)</f>
        <v>0.06</v>
      </c>
      <c r="K506" s="256" cm="1">
        <f t="array" aca="1" ref="K506" ca="1">_xlfn.XLOOKUP($A506&amp;$B506,'[5]产值及收款计划（2026）'!$A:$A&amp;'[5]产值及收款计划（2026）'!$B:$B,'[5]产值及收款计划（2026）'!K:K)</f>
        <v>0</v>
      </c>
      <c r="L506" s="256" cm="1">
        <f t="array" aca="1" ref="L506" ca="1">_xlfn.XLOOKUP($A506&amp;$B506,'[5]产值及收款计划（2026）'!$A:$A&amp;'[5]产值及收款计划（2026）'!$B:$B,'[5]产值及收款计划（2026）'!L:L)</f>
        <v>0</v>
      </c>
      <c r="M506" s="256" t="str" cm="1">
        <f t="array" aca="1" ref="M506" ca="1">_xlfn.XLOOKUP($A506&amp;$B506,'[5]产值及收款计划（2026）'!$A:$A&amp;'[5]产值及收款计划（2026）'!$B:$B,'[5]产值及收款计划（2026）'!M:M)</f>
        <v>主导</v>
      </c>
      <c r="N506" s="256" cm="1">
        <f t="array" aca="1" ref="N506" ca="1">_xlfn.XLOOKUP($A506&amp;$B506,'[5]产值及收款计划（2026）'!$A:$A&amp;'[5]产值及收款计划（2026）'!$B:$B,'[5]产值及收款计划（2026）'!N:N)</f>
        <v>0</v>
      </c>
      <c r="O506" s="256" t="str" cm="1">
        <f t="array" aca="1" ref="O506" ca="1">_xlfn.XLOOKUP($A506&amp;$B506,'[5]产值及收款计划（2026）'!$A:$A&amp;'[5]产值及收款计划（2026）'!$B:$B,'[5]产值及收款计划（2026）'!O:O)</f>
        <v>杜江</v>
      </c>
      <c r="P506" s="255" t="str" cm="1">
        <f t="array" aca="1" ref="P506" ca="1">_xlfn.XLOOKUP($A506&amp;$B506,'[5]产值及收款计划（2026）'!$A:$A&amp;'[5]产值及收款计划（2026）'!$B:$B,'[5]产值及收款计划（2026）'!P:P)</f>
        <v>在建</v>
      </c>
      <c r="Q506" s="256" cm="1">
        <f t="array" aca="1" ref="Q506" ca="1">_xlfn.XLOOKUP($A506&amp;$B506,'[5]产值及收款计划（2026）'!$A:$A&amp;'[5]产值及收款计划（2026）'!$B:$B,'[5]产值及收款计划（2026）'!Q:Q)</f>
        <v>0</v>
      </c>
      <c r="R506" s="256" cm="1">
        <f t="array" aca="1" ref="R506" ca="1">_xlfn.XLOOKUP($A506&amp;$B506,'[5]产值及收款计划（2026）'!$A:$A&amp;'[5]产值及收款计划（2026）'!$B:$B,'[5]产值及收款计划（2026）'!R:R)</f>
        <v>0</v>
      </c>
      <c r="S506" s="256" cm="1">
        <f t="array" aca="1" ref="S506" ca="1">_xlfn.XLOOKUP($A506&amp;$B506,'[5]产值及收款计划（2026）'!$A:$A&amp;'[5]产值及收款计划（2026）'!$B:$B,'[5]产值及收款计划（2026）'!S:S)</f>
        <v>0</v>
      </c>
      <c r="T506" s="256" cm="1">
        <f t="array" aca="1" ref="T506" ca="1">_xlfn.XLOOKUP($A506&amp;$B506,'[5]产值及收款计划（2026）'!$A:$A&amp;'[5]产值及收款计划（2026）'!$B:$B,'[5]产值及收款计划（2026）'!T:T)</f>
        <v>95.76</v>
      </c>
      <c r="U506" s="256" cm="1">
        <f t="array" aca="1" ref="U506" ca="1">_xlfn.XLOOKUP($A506&amp;$B506,'[5]产值及收款计划（2026）'!$A:$A&amp;'[5]产值及收款计划（2026）'!$B:$B,'[5]产值及收款计划（2026）'!U:U)</f>
        <v>0</v>
      </c>
      <c r="V506" s="256" cm="1">
        <f t="array" aca="1" ref="V506" ca="1">_xlfn.XLOOKUP($A506&amp;$B506,'[5]产值及收款计划（2026）'!$A:$A&amp;'[5]产值及收款计划（2026）'!$B:$B,'[5]产值及收款计划（2026）'!V:V)</f>
        <v>5.0399999999999903</v>
      </c>
      <c r="W506" s="256" cm="1">
        <f t="array" aca="1" ref="W506" ca="1">_xlfn.XLOOKUP($A506&amp;$B506,'[5]产值及收款计划（2026）'!$A:$A&amp;'[5]产值及收款计划（2026）'!$B:$B,'[5]产值及收款计划（2026）'!W:W)</f>
        <v>0</v>
      </c>
      <c r="X506" s="256" cm="1">
        <f t="array" aca="1" ref="X506" ca="1">_xlfn.XLOOKUP($A506&amp;$B506,'[5]产值及收款计划（2026）'!$A:$A&amp;'[5]产值及收款计划（2026）'!$B:$B,'[5]产值及收款计划（2026）'!X:X)</f>
        <v>0</v>
      </c>
      <c r="Y506" s="256" cm="1">
        <f t="array" aca="1" ref="Y506" ca="1">_xlfn.XLOOKUP($A506&amp;$B506,'[5]产值及收款计划（2026）'!$A:$A&amp;'[5]产值及收款计划（2026）'!$B:$B,'[5]产值及收款计划（2026）'!Y:Y)</f>
        <v>0</v>
      </c>
      <c r="Z506" s="256" cm="1">
        <f t="array" aca="1" ref="Z506" ca="1">_xlfn.XLOOKUP($A506&amp;$B506,'[5]产值及收款计划（2026）'!$A:$A&amp;'[5]产值及收款计划（2026）'!$B:$B,'[5]产值及收款计划（2026）'!Z:Z)</f>
        <v>0</v>
      </c>
      <c r="AA506" s="256" cm="1">
        <f t="array" aca="1" ref="AA506" ca="1">_xlfn.XLOOKUP($A506&amp;$B506,'[5]产值及收款计划（2026）'!$A:$A&amp;'[5]产值及收款计划（2026）'!$B:$B,'[5]产值及收款计划（2026）'!AA:AA)</f>
        <v>0</v>
      </c>
      <c r="AB506" s="256" cm="1">
        <f t="array" aca="1" ref="AB506" ca="1">_xlfn.XLOOKUP($A506&amp;$B506,'[5]产值及收款计划（2026）'!$A:$A&amp;'[5]产值及收款计划（2026）'!$B:$B,'[5]产值及收款计划（2026）'!AB:AB)</f>
        <v>0</v>
      </c>
      <c r="AC506" s="256" cm="1">
        <f t="array" aca="1" ref="AC506" ca="1">_xlfn.XLOOKUP($A506&amp;$B506,'[5]产值及收款计划（2026）'!$A:$A&amp;'[5]产值及收款计划（2026）'!$B:$B,'[5]产值及收款计划（2026）'!AC:AC)</f>
        <v>0</v>
      </c>
      <c r="AD506" s="256" cm="1">
        <f t="array" aca="1" ref="AD506" ca="1">_xlfn.XLOOKUP($A506&amp;$B506,'[5]产值及收款计划（2026）'!$A:$A&amp;'[5]产值及收款计划（2026）'!$B:$B,'[5]产值及收款计划（2026）'!AD:AD)</f>
        <v>0</v>
      </c>
      <c r="AE506" s="256" cm="1">
        <f t="array" aca="1" ref="AE506" ca="1">_xlfn.XLOOKUP($A506&amp;$B506,'[5]产值及收款计划（2026）'!$A:$A&amp;'[5]产值及收款计划（2026）'!$B:$B,'[5]产值及收款计划（2026）'!AE:AE)</f>
        <v>0</v>
      </c>
      <c r="AF506" s="256" cm="1">
        <f t="array" aca="1" ref="AF506" ca="1">_xlfn.XLOOKUP($A506&amp;$B506,'[5]产值及收款计划（2026）'!$A:$A&amp;'[5]产值及收款计划（2026）'!$B:$B,'[5]产值及收款计划（2026）'!AF:AF)</f>
        <v>0</v>
      </c>
      <c r="AG506" s="256" cm="1">
        <f t="array" aca="1" ref="AG506" ca="1">_xlfn.XLOOKUP($A506&amp;$B506,'[5]产值及收款计划（2026）'!$A:$A&amp;'[5]产值及收款计划（2026）'!$B:$B,'[5]产值及收款计划（2026）'!AG:AG)</f>
        <v>0</v>
      </c>
      <c r="AH506" s="256" cm="1">
        <f t="array" aca="1" ref="AH506" ca="1">_xlfn.XLOOKUP($A506&amp;$B506,'[5]产值及收款计划（2026）'!$A:$A&amp;'[5]产值及收款计划（2026）'!$B:$B,'[5]产值及收款计划（2026）'!AH:AH)</f>
        <v>0</v>
      </c>
      <c r="AI506" s="256" cm="1">
        <f t="array" aca="1" ref="AI506" ca="1">_xlfn.XLOOKUP($A506&amp;$B506,'[5]产值及收款计划（2026）'!$A:$A&amp;'[5]产值及收款计划（2026）'!$B:$B,'[5]产值及收款计划（2026）'!AI:AI)</f>
        <v>0</v>
      </c>
      <c r="AJ506" s="256" cm="1">
        <f t="array" aca="1" ref="AJ506" ca="1">_xlfn.XLOOKUP($A506&amp;$B506,'[5]产值及收款计划（2026）'!$A:$A&amp;'[5]产值及收款计划（2026）'!$B:$B,'[5]产值及收款计划（2026）'!AJ:AJ)</f>
        <v>0</v>
      </c>
      <c r="AK506" s="256" cm="1">
        <f t="array" aca="1" ref="AK506" ca="1">_xlfn.XLOOKUP($A506&amp;$B506,'[5]产值及收款计划（2026）'!$A:$A&amp;'[5]产值及收款计划（2026）'!$B:$B,'[5]产值及收款计划（2026）'!AK:AK)</f>
        <v>0</v>
      </c>
      <c r="AL506" s="256" cm="1">
        <f t="array" aca="1" ref="AL506" ca="1">_xlfn.XLOOKUP($A506&amp;$B506,'[5]产值及收款计划（2026）'!$A:$A&amp;'[5]产值及收款计划（2026）'!$B:$B,'[5]产值及收款计划（2026）'!AL:AL)</f>
        <v>0</v>
      </c>
      <c r="AM506" s="263" t="e" cm="1">
        <f t="array" aca="1" ref="AM506" ca="1">_xlfn.LET(_xlpm.勾选月份状态数组,TRANSPOSE('PPT(12-15页）-TOP10'!$A$3:$A$14),_xlpm.选择数据区,IF('PPT(12-15页）-TOP10'!$E$3="收款",$BA506:$BL506,$AA506:$AL506),SUM(_xlfn._xlws.FILTER(_xlpm.选择数据区,_xlpm.勾选月份状态数组,"")))</f>
        <v>#NAME?</v>
      </c>
      <c r="AN506" s="256" t="e" cm="1">
        <f t="array" aca="1" ref="AN506" ca="1">_xlfn.LET(_xlpm.勾选月份状态数组,TRANSPOSE('PPT(12-15页）-TOP10'!$A$3:$A$14),_xlpm.选择数据区,IF('PPT(12-15页）-TOP10'!$E$3="收款",$DA506:$DL506,$CA506:$CL506),SUM(_xlfn._xlws.FILTER(_xlpm.选择数据区,_xlpm.勾选月份状态数组,"")))</f>
        <v>#NAME?</v>
      </c>
      <c r="AO506" s="256">
        <f ca="1">SUM(CA506:CC506)+SUM(AD506:AL506)</f>
        <v>0</v>
      </c>
      <c r="AP506" s="256"/>
      <c r="AQ506" s="256"/>
      <c r="AR506" s="256"/>
      <c r="AS506" s="256" cm="1">
        <f t="array" aca="1" ref="AS506" ca="1">_xlfn.XLOOKUP($A506&amp;$B506,'[5]产值及收款计划（2026）'!$A:$A&amp;'[5]产值及收款计划（2026）'!$B:$B,'[5]产值及收款计划（2026）'!AS:AS)</f>
        <v>0</v>
      </c>
      <c r="AT506" s="256" cm="1">
        <f t="array" aca="1" ref="AT506" ca="1">_xlfn.XLOOKUP($A506&amp;$B506,'[5]产值及收款计划（2026）'!$A:$A&amp;'[5]产值及收款计划（2026）'!$B:$B,'[5]产值及收款计划（2026）'!AT:AT)</f>
        <v>0</v>
      </c>
      <c r="AU506" s="256" cm="1">
        <f t="array" aca="1" ref="AU506" ca="1">_xlfn.XLOOKUP($A506&amp;$B506,'[5]产值及收款计划（2026）'!$A:$A&amp;'[5]产值及收款计划（2026）'!$B:$B,'[5]产值及收款计划（2026）'!AU:AU)</f>
        <v>0</v>
      </c>
      <c r="AV506" s="256" cm="1">
        <f t="array" aca="1" ref="AV506" ca="1">_xlfn.XLOOKUP($A506&amp;$B506,'[5]产值及收款计划（2026）'!$A:$A&amp;'[5]产值及收款计划（2026）'!$B:$B,'[5]产值及收款计划（2026）'!AV:AV)</f>
        <v>0</v>
      </c>
      <c r="AW506" s="256" cm="1">
        <f t="array" aca="1" ref="AW506" ca="1">_xlfn.XLOOKUP($A506&amp;$B506,'[5]产值及收款计划（2026）'!$A:$A&amp;'[5]产值及收款计划（2026）'!$B:$B,'[5]产值及收款计划（2026）'!AW:AW)</f>
        <v>0</v>
      </c>
      <c r="AX506" s="256" cm="1">
        <f t="array" aca="1" ref="AX506" ca="1">_xlfn.XLOOKUP($A506&amp;$B506,'[5]产值及收款计划（2026）'!$A:$A&amp;'[5]产值及收款计划（2026）'!$B:$B,'[5]产值及收款计划（2026）'!AX:AX)</f>
        <v>0</v>
      </c>
      <c r="AY506" s="256" cm="1">
        <f t="array" aca="1" ref="AY506" ca="1">_xlfn.XLOOKUP($A506&amp;$B506,'[5]产值及收款计划（2026）'!$A:$A&amp;'[5]产值及收款计划（2026）'!$B:$B,'[5]产值及收款计划（2026）'!AY:AY)</f>
        <v>100.8</v>
      </c>
      <c r="AZ506" s="256" cm="1">
        <f t="array" aca="1" ref="AZ506" ca="1">_xlfn.XLOOKUP($A506&amp;$B506,'[5]产值及收款计划（2026）'!$A:$A&amp;'[5]产值及收款计划（2026）'!$B:$B,'[5]产值及收款计划（2026）'!AZ:AZ)</f>
        <v>95.76</v>
      </c>
      <c r="BA506" s="256" cm="1">
        <f t="array" aca="1" ref="BA506" ca="1">_xlfn.XLOOKUP($A506&amp;$B506,'[5]产值及收款计划（2026）'!$A:$A&amp;'[5]产值及收款计划（2026）'!$B:$B,'[5]产值及收款计划（2026）'!BA:BA)</f>
        <v>0</v>
      </c>
      <c r="BB506" s="256" cm="1">
        <f t="array" aca="1" ref="BB506" ca="1">_xlfn.XLOOKUP($A506&amp;$B506,'[5]产值及收款计划（2026）'!$A:$A&amp;'[5]产值及收款计划（2026）'!$B:$B,'[5]产值及收款计划（2026）'!BB:BB)</f>
        <v>0</v>
      </c>
      <c r="BC506" s="256" cm="1">
        <f t="array" aca="1" ref="BC506" ca="1">_xlfn.XLOOKUP($A506&amp;$B506,'[5]产值及收款计划（2026）'!$A:$A&amp;'[5]产值及收款计划（2026）'!$B:$B,'[5]产值及收款计划（2026）'!BC:BC)</f>
        <v>0</v>
      </c>
      <c r="BD506" s="256" cm="1">
        <f t="array" aca="1" ref="BD506" ca="1">_xlfn.XLOOKUP($A506&amp;$B506,'[5]产值及收款计划（2026）'!$A:$A&amp;'[5]产值及收款计划（2026）'!$B:$B,'[5]产值及收款计划（2026）'!BD:BD)</f>
        <v>0</v>
      </c>
      <c r="BE506" s="256" cm="1">
        <f t="array" aca="1" ref="BE506" ca="1">_xlfn.XLOOKUP($A506&amp;$B506,'[5]产值及收款计划（2026）'!$A:$A&amp;'[5]产值及收款计划（2026）'!$B:$B,'[5]产值及收款计划（2026）'!BE:BE)</f>
        <v>0</v>
      </c>
      <c r="BF506" s="256" cm="1">
        <f t="array" aca="1" ref="BF506" ca="1">_xlfn.XLOOKUP($A506&amp;$B506,'[5]产值及收款计划（2026）'!$A:$A&amp;'[5]产值及收款计划（2026）'!$B:$B,'[5]产值及收款计划（2026）'!BF:BF)</f>
        <v>0</v>
      </c>
      <c r="BG506" s="256" cm="1">
        <f t="array" aca="1" ref="BG506" ca="1">_xlfn.XLOOKUP($A506&amp;$B506,'[5]产值及收款计划（2026）'!$A:$A&amp;'[5]产值及收款计划（2026）'!$B:$B,'[5]产值及收款计划（2026）'!BG:BG)</f>
        <v>0</v>
      </c>
      <c r="BH506" s="256" cm="1">
        <f t="array" aca="1" ref="BH506" ca="1">_xlfn.XLOOKUP($A506&amp;$B506,'[5]产值及收款计划（2026）'!$A:$A&amp;'[5]产值及收款计划（2026）'!$B:$B,'[5]产值及收款计划（2026）'!BH:BH)</f>
        <v>0</v>
      </c>
      <c r="BI506" s="256" cm="1">
        <f t="array" aca="1" ref="BI506" ca="1">_xlfn.XLOOKUP($A506&amp;$B506,'[5]产值及收款计划（2026）'!$A:$A&amp;'[5]产值及收款计划（2026）'!$B:$B,'[5]产值及收款计划（2026）'!BI:BI)</f>
        <v>0</v>
      </c>
      <c r="BJ506" s="256" cm="1">
        <f t="array" aca="1" ref="BJ506" ca="1">_xlfn.XLOOKUP($A506&amp;$B506,'[5]产值及收款计划（2026）'!$A:$A&amp;'[5]产值及收款计划（2026）'!$B:$B,'[5]产值及收款计划（2026）'!BJ:BJ)</f>
        <v>0</v>
      </c>
      <c r="BK506" s="256" cm="1">
        <f t="array" aca="1" ref="BK506" ca="1">_xlfn.XLOOKUP($A506&amp;$B506,'[5]产值及收款计划（2026）'!$A:$A&amp;'[5]产值及收款计划（2026）'!$B:$B,'[5]产值及收款计划（2026）'!BK:BK)</f>
        <v>0</v>
      </c>
      <c r="BL506" s="256" cm="1">
        <f t="array" aca="1" ref="BL506" ca="1">_xlfn.XLOOKUP($A506&amp;$B506,'[5]产值及收款计划（2026）'!$A:$A&amp;'[5]产值及收款计划（2026）'!$B:$B,'[5]产值及收款计划（2026）'!BL:BL)</f>
        <v>0</v>
      </c>
      <c r="BM506" s="256"/>
      <c r="BN506" s="256"/>
      <c r="BO506" s="256"/>
      <c r="BP506" s="256"/>
      <c r="BQ506" s="255" t="str" cm="1">
        <f t="array" aca="1" ref="BQ506" ca="1">_xlfn.XLOOKUP($A506&amp;$B506,'[5]产值及收款计划（2026）'!$A:$A&amp;'[5]产值及收款计划（2026）'!$B:$B,'[5]产值及收款计划（2026）'!BQ:BQ)</f>
        <v>东来数字技术与服务（深圳）有限公司</v>
      </c>
      <c r="BR506" s="256" cm="1">
        <f t="array" aca="1" ref="BR506" ca="1">_xlfn.XLOOKUP($A506&amp;$B506,'[5]产值及收款计划（2026）'!$A:$A&amp;'[5]产值及收款计划（2026）'!$B:$B,'[5]产值及收款计划（2026）'!BR:BR)</f>
        <v>0</v>
      </c>
      <c r="CA506" s="256" cm="1">
        <f t="array" aca="1" ref="CA506" ca="1">_xlfn.XLOOKUP($A506&amp;$B506,'[5]产值及收款计划（2026）'!$A:$A&amp;'[5]产值及收款计划（2026）'!$B:$B,'[5]产值及收款计划（2026）'!CA:CA)</f>
        <v>0</v>
      </c>
      <c r="CB506" s="256" cm="1">
        <f t="array" aca="1" ref="CB506" ca="1">_xlfn.XLOOKUP($A506&amp;$B506,'[5]产值及收款计划（2026）'!$A:$A&amp;'[5]产值及收款计划（2026）'!$B:$B,'[5]产值及收款计划（2026）'!CB:CB)</f>
        <v>0</v>
      </c>
      <c r="CC506" s="256" cm="1">
        <f t="array" aca="1" ref="CC506" ca="1">_xlfn.XLOOKUP($A506&amp;$B506,'[5]产值及收款计划（2026）'!$A:$A&amp;'[5]产值及收款计划（2026）'!$B:$B,'[5]产值及收款计划（2026）'!CC:CC)</f>
        <v>0</v>
      </c>
      <c r="CD506" s="256" cm="1">
        <f t="array" aca="1" ref="CD506" ca="1">_xlfn.XLOOKUP($A506&amp;$B506,'[5]产值及收款计划（2026）'!$A:$A&amp;'[5]产值及收款计划（2026）'!$B:$B,'[5]产值及收款计划（2026）'!CD:CD)</f>
        <v>0</v>
      </c>
      <c r="CE506" s="256" cm="1">
        <f t="array" aca="1" ref="CE506" ca="1">_xlfn.XLOOKUP($A506&amp;$B506,'[5]产值及收款计划（2026）'!$A:$A&amp;'[5]产值及收款计划（2026）'!$B:$B,'[5]产值及收款计划（2026）'!CE:CE)</f>
        <v>0</v>
      </c>
      <c r="CF506" s="256" cm="1">
        <f t="array" aca="1" ref="CF506" ca="1">_xlfn.XLOOKUP($A506&amp;$B506,'[5]产值及收款计划（2026）'!$A:$A&amp;'[5]产值及收款计划（2026）'!$B:$B,'[5]产值及收款计划（2026）'!CF:CF)</f>
        <v>0</v>
      </c>
      <c r="CG506" s="256" cm="1">
        <f t="array" aca="1" ref="CG506" ca="1">_xlfn.XLOOKUP($A506&amp;$B506,'[5]产值及收款计划（2026）'!$A:$A&amp;'[5]产值及收款计划（2026）'!$B:$B,'[5]产值及收款计划（2026）'!CG:CG)</f>
        <v>0</v>
      </c>
      <c r="CH506" s="256" cm="1">
        <f t="array" aca="1" ref="CH506" ca="1">_xlfn.XLOOKUP($A506&amp;$B506,'[5]产值及收款计划（2026）'!$A:$A&amp;'[5]产值及收款计划（2026）'!$B:$B,'[5]产值及收款计划（2026）'!CH:CH)</f>
        <v>0</v>
      </c>
      <c r="CI506" s="256" cm="1">
        <f t="array" aca="1" ref="CI506" ca="1">_xlfn.XLOOKUP($A506&amp;$B506,'[5]产值及收款计划（2026）'!$A:$A&amp;'[5]产值及收款计划（2026）'!$B:$B,'[5]产值及收款计划（2026）'!CI:CI)</f>
        <v>0</v>
      </c>
      <c r="CJ506" s="256" cm="1">
        <f t="array" aca="1" ref="CJ506" ca="1">_xlfn.XLOOKUP($A506&amp;$B506,'[5]产值及收款计划（2026）'!$A:$A&amp;'[5]产值及收款计划（2026）'!$B:$B,'[5]产值及收款计划（2026）'!CJ:CJ)</f>
        <v>0</v>
      </c>
      <c r="CK506" s="256" cm="1">
        <f t="array" aca="1" ref="CK506" ca="1">_xlfn.XLOOKUP($A506&amp;$B506,'[5]产值及收款计划（2026）'!$A:$A&amp;'[5]产值及收款计划（2026）'!$B:$B,'[5]产值及收款计划（2026）'!CK:CK)</f>
        <v>0</v>
      </c>
      <c r="CL506" s="256" cm="1">
        <f t="array" aca="1" ref="CL506" ca="1">_xlfn.XLOOKUP($A506&amp;$B506,'[5]产值及收款计划（2026）'!$A:$A&amp;'[5]产值及收款计划（2026）'!$B:$B,'[5]产值及收款计划（2026）'!CL:CL)</f>
        <v>0</v>
      </c>
      <c r="DA506" s="256" cm="1">
        <f t="array" aca="1" ref="DA506" ca="1">_xlfn.XLOOKUP($A506&amp;$B506,'[5]产值及收款计划（2026）'!$A:$A&amp;'[5]产值及收款计划（2026）'!$B:$B,'[5]产值及收款计划（2026）'!DA:DA)</f>
        <v>0</v>
      </c>
      <c r="DB506" s="256" cm="1">
        <f t="array" aca="1" ref="DB506" ca="1">_xlfn.XLOOKUP($A506&amp;$B506,'[5]产值及收款计划（2026）'!$A:$A&amp;'[5]产值及收款计划（2026）'!$B:$B,'[5]产值及收款计划（2026）'!DB:DB)</f>
        <v>0</v>
      </c>
      <c r="DC506" s="256" cm="1">
        <f t="array" aca="1" ref="DC506" ca="1">_xlfn.XLOOKUP($A506&amp;$B506,'[5]产值及收款计划（2026）'!$A:$A&amp;'[5]产值及收款计划（2026）'!$B:$B,'[5]产值及收款计划（2026）'!DC:DC)</f>
        <v>0</v>
      </c>
      <c r="DD506" s="256" cm="1">
        <f t="array" aca="1" ref="DD506" ca="1">_xlfn.XLOOKUP($A506&amp;$B506,'[5]产值及收款计划（2026）'!$A:$A&amp;'[5]产值及收款计划（2026）'!$B:$B,'[5]产值及收款计划（2026）'!DD:DD)</f>
        <v>0</v>
      </c>
      <c r="DE506" s="256" cm="1">
        <f t="array" aca="1" ref="DE506" ca="1">_xlfn.XLOOKUP($A506&amp;$B506,'[5]产值及收款计划（2026）'!$A:$A&amp;'[5]产值及收款计划（2026）'!$B:$B,'[5]产值及收款计划（2026）'!DE:DE)</f>
        <v>0</v>
      </c>
      <c r="DF506" s="256" cm="1">
        <f t="array" aca="1" ref="DF506" ca="1">_xlfn.XLOOKUP($A506&amp;$B506,'[5]产值及收款计划（2026）'!$A:$A&amp;'[5]产值及收款计划（2026）'!$B:$B,'[5]产值及收款计划（2026）'!DF:DF)</f>
        <v>0</v>
      </c>
      <c r="DG506" s="256" cm="1">
        <f t="array" aca="1" ref="DG506" ca="1">_xlfn.XLOOKUP($A506&amp;$B506,'[5]产值及收款计划（2026）'!$A:$A&amp;'[5]产值及收款计划（2026）'!$B:$B,'[5]产值及收款计划（2026）'!DG:DG)</f>
        <v>0</v>
      </c>
      <c r="DH506" s="256" cm="1">
        <f t="array" aca="1" ref="DH506" ca="1">_xlfn.XLOOKUP($A506&amp;$B506,'[5]产值及收款计划（2026）'!$A:$A&amp;'[5]产值及收款计划（2026）'!$B:$B,'[5]产值及收款计划（2026）'!DH:DH)</f>
        <v>0</v>
      </c>
      <c r="DI506" s="256" cm="1">
        <f t="array" aca="1" ref="DI506" ca="1">_xlfn.XLOOKUP($A506&amp;$B506,'[5]产值及收款计划（2026）'!$A:$A&amp;'[5]产值及收款计划（2026）'!$B:$B,'[5]产值及收款计划（2026）'!DI:DI)</f>
        <v>0</v>
      </c>
      <c r="DJ506" s="256" cm="1">
        <f t="array" aca="1" ref="DJ506" ca="1">_xlfn.XLOOKUP($A506&amp;$B506,'[5]产值及收款计划（2026）'!$A:$A&amp;'[5]产值及收款计划（2026）'!$B:$B,'[5]产值及收款计划（2026）'!DJ:DJ)</f>
        <v>0</v>
      </c>
      <c r="DK506" s="256" cm="1">
        <f t="array" aca="1" ref="DK506" ca="1">_xlfn.XLOOKUP($A506&amp;$B506,'[5]产值及收款计划（2026）'!$A:$A&amp;'[5]产值及收款计划（2026）'!$B:$B,'[5]产值及收款计划（2026）'!DK:DK)</f>
        <v>0</v>
      </c>
      <c r="DL506" s="256" cm="1">
        <f t="array" aca="1" ref="DL506" ca="1">_xlfn.XLOOKUP($A506&amp;$B506,'[5]产值及收款计划（2026）'!$A:$A&amp;'[5]产值及收款计划（2026）'!$B:$B,'[5]产值及收款计划（2026）'!DL:DL)</f>
        <v>0</v>
      </c>
      <c r="DM506" s="264"/>
      <c r="DN506" s="250"/>
    </row>
    <row r="507" spans="1:118" ht="20.25" x14ac:dyDescent="0.15">
      <c r="A507" s="254">
        <f t="shared" ca="1" si="26"/>
        <v>86</v>
      </c>
      <c r="B507" s="254" t="s">
        <v>29</v>
      </c>
      <c r="C507" s="255" t="str" cm="1">
        <f t="array" aca="1" ref="C507" ca="1">_xlfn.XLOOKUP($A507&amp;$B507,'[5]产值及收款计划（2026）'!$A:$A&amp;'[5]产值及收款计划（2026）'!$B:$B,'[5]产值及收款计划（2026）'!C:C)</f>
        <v>C0CJGD-FW-T-2025104</v>
      </c>
      <c r="D507" s="255" t="str" cm="1">
        <f t="array" aca="1" ref="D507" ca="1">_xlfn.XLOOKUP($A507&amp;$B507,'[5]产值及收款计划（2026）'!$A:$A&amp;'[5]产值及收款计划（2026）'!$B:$B,'[5]产值及收款计划（2026）'!D:D)</f>
        <v>高架桥和桥梁结构健康测量分析像素化 概念证明项目</v>
      </c>
      <c r="E507" s="256" cm="1">
        <f t="array" aca="1" ref="E507" ca="1">_xlfn.XLOOKUP($A507&amp;$B507,'[5]产值及收款计划（2026）'!$A:$A&amp;'[5]产值及收款计划（2026）'!$B:$B,'[5]产值及收款计划（2026）'!E:E)</f>
        <v>65</v>
      </c>
      <c r="F507" s="256" cm="1">
        <f t="array" aca="1" ref="F507" ca="1">_xlfn.XLOOKUP($A507&amp;$B507,'[5]产值及收款计划（2026）'!$A:$A&amp;'[5]产值及收款计划（2026）'!$B:$B,'[5]产值及收款计划（2026）'!F:F)</f>
        <v>65</v>
      </c>
      <c r="G507" s="256" cm="1">
        <f t="array" aca="1" ref="G507" ca="1">_xlfn.XLOOKUP($A507&amp;$B507,'[5]产值及收款计划（2026）'!$A:$A&amp;'[5]产值及收款计划（2026）'!$B:$B,'[5]产值及收款计划（2026）'!G:G)</f>
        <v>65</v>
      </c>
      <c r="H507" s="256" cm="1">
        <f t="array" aca="1" ref="H507" ca="1">_xlfn.XLOOKUP($A507&amp;$B507,'[5]产值及收款计划（2026）'!$A:$A&amp;'[5]产值及收款计划（2026）'!$B:$B,'[5]产值及收款计划（2026）'!H:H)</f>
        <v>49</v>
      </c>
      <c r="I507" s="257" cm="1">
        <f t="array" aca="1" ref="I507" ca="1">_xlfn.XLOOKUP($A507&amp;$B507,'[5]产值及收款计划（2026）'!$A:$A&amp;'[5]产值及收款计划（2026）'!$B:$B,'[5]产值及收款计划（2026）'!I:I)</f>
        <v>0.75384615384615405</v>
      </c>
      <c r="J507" s="256" cm="1">
        <f t="array" aca="1" ref="J507" ca="1">_xlfn.XLOOKUP($A507&amp;$B507,'[5]产值及收款计划（2026）'!$A:$A&amp;'[5]产值及收款计划（2026）'!$B:$B,'[5]产值及收款计划（2026）'!J:J)</f>
        <v>0.06</v>
      </c>
      <c r="K507" s="256" cm="1">
        <f t="array" aca="1" ref="K507" ca="1">_xlfn.XLOOKUP($A507&amp;$B507,'[5]产值及收款计划（2026）'!$A:$A&amp;'[5]产值及收款计划（2026）'!$B:$B,'[5]产值及收款计划（2026）'!K:K)</f>
        <v>0</v>
      </c>
      <c r="L507" s="256" cm="1">
        <f t="array" aca="1" ref="L507" ca="1">_xlfn.XLOOKUP($A507&amp;$B507,'[5]产值及收款计划（2026）'!$A:$A&amp;'[5]产值及收款计划（2026）'!$B:$B,'[5]产值及收款计划（2026）'!L:L)</f>
        <v>0</v>
      </c>
      <c r="M507" s="256" t="str" cm="1">
        <f t="array" aca="1" ref="M507" ca="1">_xlfn.XLOOKUP($A507&amp;$B507,'[5]产值及收款计划（2026）'!$A:$A&amp;'[5]产值及收款计划（2026）'!$B:$B,'[5]产值及收款计划（2026）'!M:M)</f>
        <v>主导</v>
      </c>
      <c r="N507" s="256" cm="1">
        <f t="array" aca="1" ref="N507" ca="1">_xlfn.XLOOKUP($A507&amp;$B507,'[5]产值及收款计划（2026）'!$A:$A&amp;'[5]产值及收款计划（2026）'!$B:$B,'[5]产值及收款计划（2026）'!N:N)</f>
        <v>0</v>
      </c>
      <c r="O507" s="256" t="str" cm="1">
        <f t="array" aca="1" ref="O507" ca="1">_xlfn.XLOOKUP($A507&amp;$B507,'[5]产值及收款计划（2026）'!$A:$A&amp;'[5]产值及收款计划（2026）'!$B:$B,'[5]产值及收款计划（2026）'!O:O)</f>
        <v>杜江</v>
      </c>
      <c r="P507" s="255" t="str" cm="1">
        <f t="array" aca="1" ref="P507" ca="1">_xlfn.XLOOKUP($A507&amp;$B507,'[5]产值及收款计划（2026）'!$A:$A&amp;'[5]产值及收款计划（2026）'!$B:$B,'[5]产值及收款计划（2026）'!P:P)</f>
        <v>在建</v>
      </c>
      <c r="Q507" s="256" cm="1">
        <f t="array" aca="1" ref="Q507" ca="1">_xlfn.XLOOKUP($A507&amp;$B507,'[5]产值及收款计划（2026）'!$A:$A&amp;'[5]产值及收款计划（2026）'!$B:$B,'[5]产值及收款计划（2026）'!Q:Q)</f>
        <v>0</v>
      </c>
      <c r="R507" s="256" cm="1">
        <f t="array" aca="1" ref="R507" ca="1">_xlfn.XLOOKUP($A507&amp;$B507,'[5]产值及收款计划（2026）'!$A:$A&amp;'[5]产值及收款计划（2026）'!$B:$B,'[5]产值及收款计划（2026）'!R:R)</f>
        <v>0</v>
      </c>
      <c r="S507" s="256" cm="1">
        <f t="array" aca="1" ref="S507" ca="1">_xlfn.XLOOKUP($A507&amp;$B507,'[5]产值及收款计划（2026）'!$A:$A&amp;'[5]产值及收款计划（2026）'!$B:$B,'[5]产值及收款计划（2026）'!S:S)</f>
        <v>0</v>
      </c>
      <c r="T507" s="256" cm="1">
        <f t="array" aca="1" ref="T507" ca="1">_xlfn.XLOOKUP($A507&amp;$B507,'[5]产值及收款计划（2026）'!$A:$A&amp;'[5]产值及收款计划（2026）'!$B:$B,'[5]产值及收款计划（2026）'!T:T)</f>
        <v>29.25</v>
      </c>
      <c r="U507" s="256" cm="1">
        <f t="array" aca="1" ref="U507" ca="1">_xlfn.XLOOKUP($A507&amp;$B507,'[5]产值及收款计划（2026）'!$A:$A&amp;'[5]产值及收款计划（2026）'!$B:$B,'[5]产值及收款计划（2026）'!U:U)</f>
        <v>0</v>
      </c>
      <c r="V507" s="256" cm="1">
        <f t="array" aca="1" ref="V507" ca="1">_xlfn.XLOOKUP($A507&amp;$B507,'[5]产值及收款计划（2026）'!$A:$A&amp;'[5]产值及收款计划（2026）'!$B:$B,'[5]产值及收款计划（2026）'!V:V)</f>
        <v>35.75</v>
      </c>
      <c r="W507" s="256" cm="1">
        <f t="array" aca="1" ref="W507" ca="1">_xlfn.XLOOKUP($A507&amp;$B507,'[5]产值及收款计划（2026）'!$A:$A&amp;'[5]产值及收款计划（2026）'!$B:$B,'[5]产值及收款计划（2026）'!W:W)</f>
        <v>0</v>
      </c>
      <c r="X507" s="256" cm="1">
        <f t="array" aca="1" ref="X507" ca="1">_xlfn.XLOOKUP($A507&amp;$B507,'[5]产值及收款计划（2026）'!$A:$A&amp;'[5]产值及收款计划（2026）'!$B:$B,'[5]产值及收款计划（2026）'!X:X)</f>
        <v>0</v>
      </c>
      <c r="Y507" s="256" cm="1">
        <f t="array" aca="1" ref="Y507" ca="1">_xlfn.XLOOKUP($A507&amp;$B507,'[5]产值及收款计划（2026）'!$A:$A&amp;'[5]产值及收款计划（2026）'!$B:$B,'[5]产值及收款计划（2026）'!Y:Y)</f>
        <v>0</v>
      </c>
      <c r="Z507" s="256" cm="1">
        <f t="array" aca="1" ref="Z507" ca="1">_xlfn.XLOOKUP($A507&amp;$B507,'[5]产值及收款计划（2026）'!$A:$A&amp;'[5]产值及收款计划（2026）'!$B:$B,'[5]产值及收款计划（2026）'!Z:Z)</f>
        <v>0</v>
      </c>
      <c r="AA507" s="256" cm="1">
        <f t="array" aca="1" ref="AA507" ca="1">_xlfn.XLOOKUP($A507&amp;$B507,'[5]产值及收款计划（2026）'!$A:$A&amp;'[5]产值及收款计划（2026）'!$B:$B,'[5]产值及收款计划（2026）'!AA:AA)</f>
        <v>0</v>
      </c>
      <c r="AB507" s="256" cm="1">
        <f t="array" aca="1" ref="AB507" ca="1">_xlfn.XLOOKUP($A507&amp;$B507,'[5]产值及收款计划（2026）'!$A:$A&amp;'[5]产值及收款计划（2026）'!$B:$B,'[5]产值及收款计划（2026）'!AB:AB)</f>
        <v>0</v>
      </c>
      <c r="AC507" s="256" cm="1">
        <f t="array" aca="1" ref="AC507" ca="1">_xlfn.XLOOKUP($A507&amp;$B507,'[5]产值及收款计划（2026）'!$A:$A&amp;'[5]产值及收款计划（2026）'!$B:$B,'[5]产值及收款计划（2026）'!AC:AC)</f>
        <v>0</v>
      </c>
      <c r="AD507" s="256" cm="1">
        <f t="array" aca="1" ref="AD507" ca="1">_xlfn.XLOOKUP($A507&amp;$B507,'[5]产值及收款计划（2026）'!$A:$A&amp;'[5]产值及收款计划（2026）'!$B:$B,'[5]产值及收款计划（2026）'!AD:AD)</f>
        <v>0</v>
      </c>
      <c r="AE507" s="256" cm="1">
        <f t="array" aca="1" ref="AE507" ca="1">_xlfn.XLOOKUP($A507&amp;$B507,'[5]产值及收款计划（2026）'!$A:$A&amp;'[5]产值及收款计划（2026）'!$B:$B,'[5]产值及收款计划（2026）'!AE:AE)</f>
        <v>0</v>
      </c>
      <c r="AF507" s="256" cm="1">
        <f t="array" aca="1" ref="AF507" ca="1">_xlfn.XLOOKUP($A507&amp;$B507,'[5]产值及收款计划（2026）'!$A:$A&amp;'[5]产值及收款计划（2026）'!$B:$B,'[5]产值及收款计划（2026）'!AF:AF)</f>
        <v>0</v>
      </c>
      <c r="AG507" s="256" cm="1">
        <f t="array" aca="1" ref="AG507" ca="1">_xlfn.XLOOKUP($A507&amp;$B507,'[5]产值及收款计划（2026）'!$A:$A&amp;'[5]产值及收款计划（2026）'!$B:$B,'[5]产值及收款计划（2026）'!AG:AG)</f>
        <v>0</v>
      </c>
      <c r="AH507" s="256" cm="1">
        <f t="array" aca="1" ref="AH507" ca="1">_xlfn.XLOOKUP($A507&amp;$B507,'[5]产值及收款计划（2026）'!$A:$A&amp;'[5]产值及收款计划（2026）'!$B:$B,'[5]产值及收款计划（2026）'!AH:AH)</f>
        <v>0</v>
      </c>
      <c r="AI507" s="256" cm="1">
        <f t="array" aca="1" ref="AI507" ca="1">_xlfn.XLOOKUP($A507&amp;$B507,'[5]产值及收款计划（2026）'!$A:$A&amp;'[5]产值及收款计划（2026）'!$B:$B,'[5]产值及收款计划（2026）'!AI:AI)</f>
        <v>0</v>
      </c>
      <c r="AJ507" s="256" cm="1">
        <f t="array" aca="1" ref="AJ507" ca="1">_xlfn.XLOOKUP($A507&amp;$B507,'[5]产值及收款计划（2026）'!$A:$A&amp;'[5]产值及收款计划（2026）'!$B:$B,'[5]产值及收款计划（2026）'!AJ:AJ)</f>
        <v>0</v>
      </c>
      <c r="AK507" s="256" cm="1">
        <f t="array" aca="1" ref="AK507" ca="1">_xlfn.XLOOKUP($A507&amp;$B507,'[5]产值及收款计划（2026）'!$A:$A&amp;'[5]产值及收款计划（2026）'!$B:$B,'[5]产值及收款计划（2026）'!AK:AK)</f>
        <v>0</v>
      </c>
      <c r="AL507" s="256" cm="1">
        <f t="array" aca="1" ref="AL507" ca="1">_xlfn.XLOOKUP($A507&amp;$B507,'[5]产值及收款计划（2026）'!$A:$A&amp;'[5]产值及收款计划（2026）'!$B:$B,'[5]产值及收款计划（2026）'!AL:AL)</f>
        <v>0</v>
      </c>
      <c r="AM507" s="263" t="e" cm="1">
        <f t="array" aca="1" ref="AM507" ca="1">_xlfn.LET(_xlpm.勾选月份状态数组,TRANSPOSE('PPT(12-15页）-TOP10'!$A$3:$A$14),_xlpm.选择数据区,IF('PPT(12-15页）-TOP10'!$E$3="收款",$BA507:$BL507,$AA507:$AL507),SUM(_xlfn._xlws.FILTER(_xlpm.选择数据区,_xlpm.勾选月份状态数组,"")))</f>
        <v>#NAME?</v>
      </c>
      <c r="AN507" s="256" t="e" cm="1">
        <f t="array" aca="1" ref="AN507" ca="1">_xlfn.LET(_xlpm.勾选月份状态数组,TRANSPOSE('PPT(12-15页）-TOP10'!$A$3:$A$14),_xlpm.选择数据区,IF('PPT(12-15页）-TOP10'!$E$3="收款",$DA507:$DL507,$CA507:$CL507),SUM(_xlfn._xlws.FILTER(_xlpm.选择数据区,_xlpm.勾选月份状态数组,"")))</f>
        <v>#NAME?</v>
      </c>
      <c r="AO507" s="256">
        <f ca="1">SUM(CA507:CC507)+SUM(AD507:AL507)</f>
        <v>0</v>
      </c>
      <c r="AP507" s="256"/>
      <c r="AQ507" s="256"/>
      <c r="AR507" s="256"/>
      <c r="AS507" s="256" cm="1">
        <f t="array" aca="1" ref="AS507" ca="1">_xlfn.XLOOKUP($A507&amp;$B507,'[5]产值及收款计划（2026）'!$A:$A&amp;'[5]产值及收款计划（2026）'!$B:$B,'[5]产值及收款计划（2026）'!AS:AS)</f>
        <v>0</v>
      </c>
      <c r="AT507" s="256" cm="1">
        <f t="array" aca="1" ref="AT507" ca="1">_xlfn.XLOOKUP($A507&amp;$B507,'[5]产值及收款计划（2026）'!$A:$A&amp;'[5]产值及收款计划（2026）'!$B:$B,'[5]产值及收款计划（2026）'!AT:AT)</f>
        <v>0</v>
      </c>
      <c r="AU507" s="256" cm="1">
        <f t="array" aca="1" ref="AU507" ca="1">_xlfn.XLOOKUP($A507&amp;$B507,'[5]产值及收款计划（2026）'!$A:$A&amp;'[5]产值及收款计划（2026）'!$B:$B,'[5]产值及收款计划（2026）'!AU:AU)</f>
        <v>0</v>
      </c>
      <c r="AV507" s="256" cm="1">
        <f t="array" aca="1" ref="AV507" ca="1">_xlfn.XLOOKUP($A507&amp;$B507,'[5]产值及收款计划（2026）'!$A:$A&amp;'[5]产值及收款计划（2026）'!$B:$B,'[5]产值及收款计划（2026）'!AV:AV)</f>
        <v>0</v>
      </c>
      <c r="AW507" s="256" cm="1">
        <f t="array" aca="1" ref="AW507" ca="1">_xlfn.XLOOKUP($A507&amp;$B507,'[5]产值及收款计划（2026）'!$A:$A&amp;'[5]产值及收款计划（2026）'!$B:$B,'[5]产值及收款计划（2026）'!AW:AW)</f>
        <v>0</v>
      </c>
      <c r="AX507" s="256" cm="1">
        <f t="array" aca="1" ref="AX507" ca="1">_xlfn.XLOOKUP($A507&amp;$B507,'[5]产值及收款计划（2026）'!$A:$A&amp;'[5]产值及收款计划（2026）'!$B:$B,'[5]产值及收款计划（2026）'!AX:AX)</f>
        <v>0</v>
      </c>
      <c r="AY507" s="256" cm="1">
        <f t="array" aca="1" ref="AY507" ca="1">_xlfn.XLOOKUP($A507&amp;$B507,'[5]产值及收款计划（2026）'!$A:$A&amp;'[5]产值及收款计划（2026）'!$B:$B,'[5]产值及收款计划（2026）'!AY:AY)</f>
        <v>65</v>
      </c>
      <c r="AZ507" s="256" cm="1">
        <f t="array" aca="1" ref="AZ507" ca="1">_xlfn.XLOOKUP($A507&amp;$B507,'[5]产值及收款计划（2026）'!$A:$A&amp;'[5]产值及收款计划（2026）'!$B:$B,'[5]产值及收款计划（2026）'!AZ:AZ)</f>
        <v>29.25</v>
      </c>
      <c r="BA507" s="256" cm="1">
        <f t="array" aca="1" ref="BA507" ca="1">_xlfn.XLOOKUP($A507&amp;$B507,'[5]产值及收款计划（2026）'!$A:$A&amp;'[5]产值及收款计划（2026）'!$B:$B,'[5]产值及收款计划（2026）'!BA:BA)</f>
        <v>0</v>
      </c>
      <c r="BB507" s="256" cm="1">
        <f t="array" aca="1" ref="BB507" ca="1">_xlfn.XLOOKUP($A507&amp;$B507,'[5]产值及收款计划（2026）'!$A:$A&amp;'[5]产值及收款计划（2026）'!$B:$B,'[5]产值及收款计划（2026）'!BB:BB)</f>
        <v>0</v>
      </c>
      <c r="BC507" s="256" cm="1">
        <f t="array" aca="1" ref="BC507" ca="1">_xlfn.XLOOKUP($A507&amp;$B507,'[5]产值及收款计划（2026）'!$A:$A&amp;'[5]产值及收款计划（2026）'!$B:$B,'[5]产值及收款计划（2026）'!BC:BC)</f>
        <v>0</v>
      </c>
      <c r="BD507" s="256" cm="1">
        <f t="array" aca="1" ref="BD507" ca="1">_xlfn.XLOOKUP($A507&amp;$B507,'[5]产值及收款计划（2026）'!$A:$A&amp;'[5]产值及收款计划（2026）'!$B:$B,'[5]产值及收款计划（2026）'!BD:BD)</f>
        <v>0</v>
      </c>
      <c r="BE507" s="256" cm="1">
        <f t="array" aca="1" ref="BE507" ca="1">_xlfn.XLOOKUP($A507&amp;$B507,'[5]产值及收款计划（2026）'!$A:$A&amp;'[5]产值及收款计划（2026）'!$B:$B,'[5]产值及收款计划（2026）'!BE:BE)</f>
        <v>0</v>
      </c>
      <c r="BF507" s="256" cm="1">
        <f t="array" aca="1" ref="BF507" ca="1">_xlfn.XLOOKUP($A507&amp;$B507,'[5]产值及收款计划（2026）'!$A:$A&amp;'[5]产值及收款计划（2026）'!$B:$B,'[5]产值及收款计划（2026）'!BF:BF)</f>
        <v>0</v>
      </c>
      <c r="BG507" s="256" cm="1">
        <f t="array" aca="1" ref="BG507" ca="1">_xlfn.XLOOKUP($A507&amp;$B507,'[5]产值及收款计划（2026）'!$A:$A&amp;'[5]产值及收款计划（2026）'!$B:$B,'[5]产值及收款计划（2026）'!BG:BG)</f>
        <v>0</v>
      </c>
      <c r="BH507" s="256" cm="1">
        <f t="array" aca="1" ref="BH507" ca="1">_xlfn.XLOOKUP($A507&amp;$B507,'[5]产值及收款计划（2026）'!$A:$A&amp;'[5]产值及收款计划（2026）'!$B:$B,'[5]产值及收款计划（2026）'!BH:BH)</f>
        <v>0</v>
      </c>
      <c r="BI507" s="256" cm="1">
        <f t="array" aca="1" ref="BI507" ca="1">_xlfn.XLOOKUP($A507&amp;$B507,'[5]产值及收款计划（2026）'!$A:$A&amp;'[5]产值及收款计划（2026）'!$B:$B,'[5]产值及收款计划（2026）'!BI:BI)</f>
        <v>0</v>
      </c>
      <c r="BJ507" s="256" cm="1">
        <f t="array" aca="1" ref="BJ507" ca="1">_xlfn.XLOOKUP($A507&amp;$B507,'[5]产值及收款计划（2026）'!$A:$A&amp;'[5]产值及收款计划（2026）'!$B:$B,'[5]产值及收款计划（2026）'!BJ:BJ)</f>
        <v>0</v>
      </c>
      <c r="BK507" s="256" cm="1">
        <f t="array" aca="1" ref="BK507" ca="1">_xlfn.XLOOKUP($A507&amp;$B507,'[5]产值及收款计划（2026）'!$A:$A&amp;'[5]产值及收款计划（2026）'!$B:$B,'[5]产值及收款计划（2026）'!BK:BK)</f>
        <v>0</v>
      </c>
      <c r="BL507" s="256" cm="1">
        <f t="array" aca="1" ref="BL507" ca="1">_xlfn.XLOOKUP($A507&amp;$B507,'[5]产值及收款计划（2026）'!$A:$A&amp;'[5]产值及收款计划（2026）'!$B:$B,'[5]产值及收款计划（2026）'!BL:BL)</f>
        <v>0</v>
      </c>
      <c r="BM507" s="256"/>
      <c r="BN507" s="256"/>
      <c r="BO507" s="256"/>
      <c r="BP507" s="256"/>
      <c r="BQ507" s="255" t="str" cm="1">
        <f t="array" aca="1" ref="BQ507" ca="1">_xlfn.XLOOKUP($A507&amp;$B507,'[5]产值及收款计划（2026）'!$A:$A&amp;'[5]产值及收款计划（2026）'!$B:$B,'[5]产值及收款计划（2026）'!BQ:BQ)</f>
        <v>上海城建数字产业集团有限公司</v>
      </c>
      <c r="BR507" s="256" cm="1">
        <f t="array" aca="1" ref="BR507" ca="1">_xlfn.XLOOKUP($A507&amp;$B507,'[5]产值及收款计划（2026）'!$A:$A&amp;'[5]产值及收款计划（2026）'!$B:$B,'[5]产值及收款计划（2026）'!BR:BR)</f>
        <v>0</v>
      </c>
      <c r="CA507" s="256" cm="1">
        <f t="array" aca="1" ref="CA507" ca="1">_xlfn.XLOOKUP($A507&amp;$B507,'[5]产值及收款计划（2026）'!$A:$A&amp;'[5]产值及收款计划（2026）'!$B:$B,'[5]产值及收款计划（2026）'!CA:CA)</f>
        <v>0</v>
      </c>
      <c r="CB507" s="256" cm="1">
        <f t="array" aca="1" ref="CB507" ca="1">_xlfn.XLOOKUP($A507&amp;$B507,'[5]产值及收款计划（2026）'!$A:$A&amp;'[5]产值及收款计划（2026）'!$B:$B,'[5]产值及收款计划（2026）'!CB:CB)</f>
        <v>0</v>
      </c>
      <c r="CC507" s="256" cm="1">
        <f t="array" aca="1" ref="CC507" ca="1">_xlfn.XLOOKUP($A507&amp;$B507,'[5]产值及收款计划（2026）'!$A:$A&amp;'[5]产值及收款计划（2026）'!$B:$B,'[5]产值及收款计划（2026）'!CC:CC)</f>
        <v>0</v>
      </c>
      <c r="CD507" s="256" cm="1">
        <f t="array" aca="1" ref="CD507" ca="1">_xlfn.XLOOKUP($A507&amp;$B507,'[5]产值及收款计划（2026）'!$A:$A&amp;'[5]产值及收款计划（2026）'!$B:$B,'[5]产值及收款计划（2026）'!CD:CD)</f>
        <v>0</v>
      </c>
      <c r="CE507" s="256" cm="1">
        <f t="array" aca="1" ref="CE507" ca="1">_xlfn.XLOOKUP($A507&amp;$B507,'[5]产值及收款计划（2026）'!$A:$A&amp;'[5]产值及收款计划（2026）'!$B:$B,'[5]产值及收款计划（2026）'!CE:CE)</f>
        <v>0</v>
      </c>
      <c r="CF507" s="256" cm="1">
        <f t="array" aca="1" ref="CF507" ca="1">_xlfn.XLOOKUP($A507&amp;$B507,'[5]产值及收款计划（2026）'!$A:$A&amp;'[5]产值及收款计划（2026）'!$B:$B,'[5]产值及收款计划（2026）'!CF:CF)</f>
        <v>0</v>
      </c>
      <c r="CG507" s="256" cm="1">
        <f t="array" aca="1" ref="CG507" ca="1">_xlfn.XLOOKUP($A507&amp;$B507,'[5]产值及收款计划（2026）'!$A:$A&amp;'[5]产值及收款计划（2026）'!$B:$B,'[5]产值及收款计划（2026）'!CG:CG)</f>
        <v>0</v>
      </c>
      <c r="CH507" s="256" cm="1">
        <f t="array" aca="1" ref="CH507" ca="1">_xlfn.XLOOKUP($A507&amp;$B507,'[5]产值及收款计划（2026）'!$A:$A&amp;'[5]产值及收款计划（2026）'!$B:$B,'[5]产值及收款计划（2026）'!CH:CH)</f>
        <v>0</v>
      </c>
      <c r="CI507" s="256" cm="1">
        <f t="array" aca="1" ref="CI507" ca="1">_xlfn.XLOOKUP($A507&amp;$B507,'[5]产值及收款计划（2026）'!$A:$A&amp;'[5]产值及收款计划（2026）'!$B:$B,'[5]产值及收款计划（2026）'!CI:CI)</f>
        <v>0</v>
      </c>
      <c r="CJ507" s="256" cm="1">
        <f t="array" aca="1" ref="CJ507" ca="1">_xlfn.XLOOKUP($A507&amp;$B507,'[5]产值及收款计划（2026）'!$A:$A&amp;'[5]产值及收款计划（2026）'!$B:$B,'[5]产值及收款计划（2026）'!CJ:CJ)</f>
        <v>0</v>
      </c>
      <c r="CK507" s="256" cm="1">
        <f t="array" aca="1" ref="CK507" ca="1">_xlfn.XLOOKUP($A507&amp;$B507,'[5]产值及收款计划（2026）'!$A:$A&amp;'[5]产值及收款计划（2026）'!$B:$B,'[5]产值及收款计划（2026）'!CK:CK)</f>
        <v>0</v>
      </c>
      <c r="CL507" s="256" cm="1">
        <f t="array" aca="1" ref="CL507" ca="1">_xlfn.XLOOKUP($A507&amp;$B507,'[5]产值及收款计划（2026）'!$A:$A&amp;'[5]产值及收款计划（2026）'!$B:$B,'[5]产值及收款计划（2026）'!CL:CL)</f>
        <v>0</v>
      </c>
      <c r="DA507" s="256" cm="1">
        <f t="array" aca="1" ref="DA507" ca="1">_xlfn.XLOOKUP($A507&amp;$B507,'[5]产值及收款计划（2026）'!$A:$A&amp;'[5]产值及收款计划（2026）'!$B:$B,'[5]产值及收款计划（2026）'!DA:DA)</f>
        <v>0</v>
      </c>
      <c r="DB507" s="256" cm="1">
        <f t="array" aca="1" ref="DB507" ca="1">_xlfn.XLOOKUP($A507&amp;$B507,'[5]产值及收款计划（2026）'!$A:$A&amp;'[5]产值及收款计划（2026）'!$B:$B,'[5]产值及收款计划（2026）'!DB:DB)</f>
        <v>0</v>
      </c>
      <c r="DC507" s="256" cm="1">
        <f t="array" aca="1" ref="DC507" ca="1">_xlfn.XLOOKUP($A507&amp;$B507,'[5]产值及收款计划（2026）'!$A:$A&amp;'[5]产值及收款计划（2026）'!$B:$B,'[5]产值及收款计划（2026）'!DC:DC)</f>
        <v>0</v>
      </c>
      <c r="DD507" s="256" cm="1">
        <f t="array" aca="1" ref="DD507" ca="1">_xlfn.XLOOKUP($A507&amp;$B507,'[5]产值及收款计划（2026）'!$A:$A&amp;'[5]产值及收款计划（2026）'!$B:$B,'[5]产值及收款计划（2026）'!DD:DD)</f>
        <v>0</v>
      </c>
      <c r="DE507" s="256" cm="1">
        <f t="array" aca="1" ref="DE507" ca="1">_xlfn.XLOOKUP($A507&amp;$B507,'[5]产值及收款计划（2026）'!$A:$A&amp;'[5]产值及收款计划（2026）'!$B:$B,'[5]产值及收款计划（2026）'!DE:DE)</f>
        <v>0</v>
      </c>
      <c r="DF507" s="256" cm="1">
        <f t="array" aca="1" ref="DF507" ca="1">_xlfn.XLOOKUP($A507&amp;$B507,'[5]产值及收款计划（2026）'!$A:$A&amp;'[5]产值及收款计划（2026）'!$B:$B,'[5]产值及收款计划（2026）'!DF:DF)</f>
        <v>0</v>
      </c>
      <c r="DG507" s="256" cm="1">
        <f t="array" aca="1" ref="DG507" ca="1">_xlfn.XLOOKUP($A507&amp;$B507,'[5]产值及收款计划（2026）'!$A:$A&amp;'[5]产值及收款计划（2026）'!$B:$B,'[5]产值及收款计划（2026）'!DG:DG)</f>
        <v>0</v>
      </c>
      <c r="DH507" s="256" cm="1">
        <f t="array" aca="1" ref="DH507" ca="1">_xlfn.XLOOKUP($A507&amp;$B507,'[5]产值及收款计划（2026）'!$A:$A&amp;'[5]产值及收款计划（2026）'!$B:$B,'[5]产值及收款计划（2026）'!DH:DH)</f>
        <v>0</v>
      </c>
      <c r="DI507" s="256" cm="1">
        <f t="array" aca="1" ref="DI507" ca="1">_xlfn.XLOOKUP($A507&amp;$B507,'[5]产值及收款计划（2026）'!$A:$A&amp;'[5]产值及收款计划（2026）'!$B:$B,'[5]产值及收款计划（2026）'!DI:DI)</f>
        <v>0</v>
      </c>
      <c r="DJ507" s="256" cm="1">
        <f t="array" aca="1" ref="DJ507" ca="1">_xlfn.XLOOKUP($A507&amp;$B507,'[5]产值及收款计划（2026）'!$A:$A&amp;'[5]产值及收款计划（2026）'!$B:$B,'[5]产值及收款计划（2026）'!DJ:DJ)</f>
        <v>0</v>
      </c>
      <c r="DK507" s="256" cm="1">
        <f t="array" aca="1" ref="DK507" ca="1">_xlfn.XLOOKUP($A507&amp;$B507,'[5]产值及收款计划（2026）'!$A:$A&amp;'[5]产值及收款计划（2026）'!$B:$B,'[5]产值及收款计划（2026）'!DK:DK)</f>
        <v>0</v>
      </c>
      <c r="DL507" s="256" cm="1">
        <f t="array" aca="1" ref="DL507" ca="1">_xlfn.XLOOKUP($A507&amp;$B507,'[5]产值及收款计划（2026）'!$A:$A&amp;'[5]产值及收款计划（2026）'!$B:$B,'[5]产值及收款计划（2026）'!DL:DL)</f>
        <v>0</v>
      </c>
      <c r="DM507" s="264"/>
      <c r="DN507" s="250"/>
    </row>
    <row r="508" spans="1:118" ht="40.5" x14ac:dyDescent="0.15">
      <c r="A508" s="254">
        <f t="shared" ca="1" si="26"/>
        <v>87</v>
      </c>
      <c r="B508" s="254" t="s">
        <v>29</v>
      </c>
      <c r="C508" s="255" t="str" cm="1">
        <f t="array" aca="1" ref="C508" ca="1">_xlfn.XLOOKUP($A508&amp;$B508,'[5]产值及收款计划（2026）'!$A:$A&amp;'[5]产值及收款计划（2026）'!$B:$B,'[5]产值及收款计划（2026）'!C:C)</f>
        <v>C0CJGD-FW-T-2026005</v>
      </c>
      <c r="D508" s="256" t="str" cm="1">
        <f t="array" aca="1" ref="D508" ca="1">_xlfn.XLOOKUP($A508&amp;$B508,'[5]产值及收款计划（2026）'!$A:$A&amp;'[5]产值及收款计划（2026）'!$B:$B,'[5]产值及收款计划（2026）'!D:D)</f>
        <v>2026年龙岗区建筑工务署工程建设管理平台运维服务项目</v>
      </c>
      <c r="E508" s="256" cm="1">
        <f t="array" aca="1" ref="E508" ca="1">_xlfn.XLOOKUP($A508&amp;$B508,'[5]产值及收款计划（2026）'!$A:$A&amp;'[5]产值及收款计划（2026）'!$B:$B,'[5]产值及收款计划（2026）'!E:E)</f>
        <v>54</v>
      </c>
      <c r="F508" s="256" cm="1">
        <f t="array" aca="1" ref="F508" ca="1">_xlfn.XLOOKUP($A508&amp;$B508,'[5]产值及收款计划（2026）'!$A:$A&amp;'[5]产值及收款计划（2026）'!$B:$B,'[5]产值及收款计划（2026）'!F:F)</f>
        <v>54</v>
      </c>
      <c r="G508" s="256" cm="1">
        <f t="array" aca="1" ref="G508" ca="1">_xlfn.XLOOKUP($A508&amp;$B508,'[5]产值及收款计划（2026）'!$A:$A&amp;'[5]产值及收款计划（2026）'!$B:$B,'[5]产值及收款计划（2026）'!G:G)</f>
        <v>54</v>
      </c>
      <c r="H508" s="256" cm="1">
        <f t="array" aca="1" ref="H508" ca="1">_xlfn.XLOOKUP($A508&amp;$B508,'[5]产值及收款计划（2026）'!$A:$A&amp;'[5]产值及收款计划（2026）'!$B:$B,'[5]产值及收款计划（2026）'!H:H)</f>
        <v>26</v>
      </c>
      <c r="I508" s="257" cm="1">
        <f t="array" aca="1" ref="I508" ca="1">_xlfn.XLOOKUP($A508&amp;$B508,'[5]产值及收款计划（2026）'!$A:$A&amp;'[5]产值及收款计划（2026）'!$B:$B,'[5]产值及收款计划（2026）'!I:I)</f>
        <v>0.48148148148148101</v>
      </c>
      <c r="J508" s="256" cm="1">
        <f t="array" aca="1" ref="J508" ca="1">_xlfn.XLOOKUP($A508&amp;$B508,'[5]产值及收款计划（2026）'!$A:$A&amp;'[5]产值及收款计划（2026）'!$B:$B,'[5]产值及收款计划（2026）'!J:J)</f>
        <v>0.06</v>
      </c>
      <c r="K508" s="256" cm="1">
        <f t="array" aca="1" ref="K508" ca="1">_xlfn.XLOOKUP($A508&amp;$B508,'[5]产值及收款计划（2026）'!$A:$A&amp;'[5]产值及收款计划（2026）'!$B:$B,'[5]产值及收款计划（2026）'!K:K)</f>
        <v>0</v>
      </c>
      <c r="L508" s="256" cm="1">
        <f t="array" aca="1" ref="L508" ca="1">_xlfn.XLOOKUP($A508&amp;$B508,'[5]产值及收款计划（2026）'!$A:$A&amp;'[5]产值及收款计划（2026）'!$B:$B,'[5]产值及收款计划（2026）'!L:L)</f>
        <v>0</v>
      </c>
      <c r="M508" s="256" t="str" cm="1">
        <f t="array" aca="1" ref="M508" ca="1">_xlfn.XLOOKUP($A508&amp;$B508,'[5]产值及收款计划（2026）'!$A:$A&amp;'[5]产值及收款计划（2026）'!$B:$B,'[5]产值及收款计划（2026）'!M:M)</f>
        <v>主导</v>
      </c>
      <c r="N508" s="256" cm="1">
        <f t="array" aca="1" ref="N508" ca="1">_xlfn.XLOOKUP($A508&amp;$B508,'[5]产值及收款计划（2026）'!$A:$A&amp;'[5]产值及收款计划（2026）'!$B:$B,'[5]产值及收款计划（2026）'!N:N)</f>
        <v>0</v>
      </c>
      <c r="O508" s="256" t="str" cm="1">
        <f t="array" aca="1" ref="O508" ca="1">_xlfn.XLOOKUP($A508&amp;$B508,'[5]产值及收款计划（2026）'!$A:$A&amp;'[5]产值及收款计划（2026）'!$B:$B,'[5]产值及收款计划（2026）'!O:O)</f>
        <v>明艳丽</v>
      </c>
      <c r="P508" s="255" t="str" cm="1">
        <f t="array" aca="1" ref="P508" ca="1">_xlfn.XLOOKUP($A508&amp;$B508,'[5]产值及收款计划（2026）'!$A:$A&amp;'[5]产值及收款计划（2026）'!$B:$B,'[5]产值及收款计划（2026）'!P:P)</f>
        <v>26新签</v>
      </c>
      <c r="Q508" s="256" cm="1">
        <f t="array" aca="1" ref="Q508" ca="1">_xlfn.XLOOKUP($A508&amp;$B508,'[5]产值及收款计划（2026）'!$A:$A&amp;'[5]产值及收款计划（2026）'!$B:$B,'[5]产值及收款计划（2026）'!Q:Q)</f>
        <v>0</v>
      </c>
      <c r="R508" s="256" cm="1">
        <f t="array" aca="1" ref="R508" ca="1">_xlfn.XLOOKUP($A508&amp;$B508,'[5]产值及收款计划（2026）'!$A:$A&amp;'[5]产值及收款计划（2026）'!$B:$B,'[5]产值及收款计划（2026）'!R:R)</f>
        <v>0</v>
      </c>
      <c r="S508" s="256" cm="1">
        <f t="array" aca="1" ref="S508" ca="1">_xlfn.XLOOKUP($A508&amp;$B508,'[5]产值及收款计划（2026）'!$A:$A&amp;'[5]产值及收款计划（2026）'!$B:$B,'[5]产值及收款计划（2026）'!S:S)</f>
        <v>0</v>
      </c>
      <c r="T508" s="256" cm="1">
        <f t="array" aca="1" ref="T508" ca="1">_xlfn.XLOOKUP($A508&amp;$B508,'[5]产值及收款计划（2026）'!$A:$A&amp;'[5]产值及收款计划（2026）'!$B:$B,'[5]产值及收款计划（2026）'!T:T)</f>
        <v>0</v>
      </c>
      <c r="U508" s="256" cm="1">
        <f t="array" aca="1" ref="U508" ca="1">_xlfn.XLOOKUP($A508&amp;$B508,'[5]产值及收款计划（2026）'!$A:$A&amp;'[5]产值及收款计划（2026）'!$B:$B,'[5]产值及收款计划（2026）'!U:U)</f>
        <v>0</v>
      </c>
      <c r="V508" s="256" cm="1">
        <f t="array" aca="1" ref="V508" ca="1">_xlfn.XLOOKUP($A508&amp;$B508,'[5]产值及收款计划（2026）'!$A:$A&amp;'[5]产值及收款计划（2026）'!$B:$B,'[5]产值及收款计划（2026）'!V:V)</f>
        <v>54</v>
      </c>
      <c r="W508" s="256" cm="1">
        <f t="array" aca="1" ref="W508" ca="1">_xlfn.XLOOKUP($A508&amp;$B508,'[5]产值及收款计划（2026）'!$A:$A&amp;'[5]产值及收款计划（2026）'!$B:$B,'[5]产值及收款计划（2026）'!W:W)</f>
        <v>0</v>
      </c>
      <c r="X508" s="256" cm="1">
        <f t="array" aca="1" ref="X508" ca="1">_xlfn.XLOOKUP($A508&amp;$B508,'[5]产值及收款计划（2026）'!$A:$A&amp;'[5]产值及收款计划（2026）'!$B:$B,'[5]产值及收款计划（2026）'!X:X)</f>
        <v>0</v>
      </c>
      <c r="Y508" s="256" cm="1">
        <f t="array" aca="1" ref="Y508" ca="1">_xlfn.XLOOKUP($A508&amp;$B508,'[5]产值及收款计划（2026）'!$A:$A&amp;'[5]产值及收款计划（2026）'!$B:$B,'[5]产值及收款计划（2026）'!Y:Y)</f>
        <v>0</v>
      </c>
      <c r="Z508" s="256" cm="1">
        <f t="array" aca="1" ref="Z508" ca="1">_xlfn.XLOOKUP($A508&amp;$B508,'[5]产值及收款计划（2026）'!$A:$A&amp;'[5]产值及收款计划（2026）'!$B:$B,'[5]产值及收款计划（2026）'!Z:Z)</f>
        <v>0</v>
      </c>
      <c r="AA508" s="266" cm="1">
        <f t="array" aca="1" ref="AA508" ca="1">_xlfn.XLOOKUP($A508&amp;$B508,'[5]产值及收款计划（2026）'!$A:$A&amp;'[5]产值及收款计划（2026）'!$B:$B,'[5]产值及收款计划（2026）'!AA:AA)</f>
        <v>0</v>
      </c>
      <c r="AB508" s="266" cm="1">
        <f t="array" aca="1" ref="AB508" ca="1">_xlfn.XLOOKUP($A508&amp;$B508,'[5]产值及收款计划（2026）'!$A:$A&amp;'[5]产值及收款计划（2026）'!$B:$B,'[5]产值及收款计划（2026）'!AB:AB)</f>
        <v>0</v>
      </c>
      <c r="AC508" s="266" cm="1">
        <f t="array" aca="1" ref="AC508" ca="1">_xlfn.XLOOKUP($A508&amp;$B508,'[5]产值及收款计划（2026）'!$A:$A&amp;'[5]产值及收款计划（2026）'!$B:$B,'[5]产值及收款计划（2026）'!AC:AC)</f>
        <v>0</v>
      </c>
      <c r="AD508" s="256" cm="1">
        <f t="array" aca="1" ref="AD508" ca="1">_xlfn.XLOOKUP($A508&amp;$B508,'[5]产值及收款计划（2026）'!$A:$A&amp;'[5]产值及收款计划（2026）'!$B:$B,'[5]产值及收款计划（2026）'!AD:AD)</f>
        <v>0</v>
      </c>
      <c r="AE508" s="256" cm="1">
        <f t="array" aca="1" ref="AE508" ca="1">_xlfn.XLOOKUP($A508&amp;$B508,'[5]产值及收款计划（2026）'!$A:$A&amp;'[5]产值及收款计划（2026）'!$B:$B,'[5]产值及收款计划（2026）'!AE:AE)</f>
        <v>16.2</v>
      </c>
      <c r="AF508" s="256" cm="1">
        <f t="array" aca="1" ref="AF508" ca="1">_xlfn.XLOOKUP($A508&amp;$B508,'[5]产值及收款计划（2026）'!$A:$A&amp;'[5]产值及收款计划（2026）'!$B:$B,'[5]产值及收款计划（2026）'!AF:AF)</f>
        <v>0</v>
      </c>
      <c r="AG508" s="256" cm="1">
        <f t="array" aca="1" ref="AG508" ca="1">_xlfn.XLOOKUP($A508&amp;$B508,'[5]产值及收款计划（2026）'!$A:$A&amp;'[5]产值及收款计划（2026）'!$B:$B,'[5]产值及收款计划（2026）'!AG:AG)</f>
        <v>0</v>
      </c>
      <c r="AH508" s="256" cm="1">
        <f t="array" aca="1" ref="AH508" ca="1">_xlfn.XLOOKUP($A508&amp;$B508,'[5]产值及收款计划（2026）'!$A:$A&amp;'[5]产值及收款计划（2026）'!$B:$B,'[5]产值及收款计划（2026）'!AH:AH)</f>
        <v>16.2</v>
      </c>
      <c r="AI508" s="256" cm="1">
        <f t="array" aca="1" ref="AI508" ca="1">_xlfn.XLOOKUP($A508&amp;$B508,'[5]产值及收款计划（2026）'!$A:$A&amp;'[5]产值及收款计划（2026）'!$B:$B,'[5]产值及收款计划（2026）'!AI:AI)</f>
        <v>0</v>
      </c>
      <c r="AJ508" s="256" cm="1">
        <f t="array" aca="1" ref="AJ508" ca="1">_xlfn.XLOOKUP($A508&amp;$B508,'[5]产值及收款计划（2026）'!$A:$A&amp;'[5]产值及收款计划（2026）'!$B:$B,'[5]产值及收款计划（2026）'!AJ:AJ)</f>
        <v>0</v>
      </c>
      <c r="AK508" s="256" cm="1">
        <f t="array" aca="1" ref="AK508" ca="1">_xlfn.XLOOKUP($A508&amp;$B508,'[5]产值及收款计划（2026）'!$A:$A&amp;'[5]产值及收款计划（2026）'!$B:$B,'[5]产值及收款计划（2026）'!AK:AK)</f>
        <v>0</v>
      </c>
      <c r="AL508" s="256" cm="1">
        <f t="array" aca="1" ref="AL508" ca="1">_xlfn.XLOOKUP($A508&amp;$B508,'[5]产值及收款计划（2026）'!$A:$A&amp;'[5]产值及收款计划（2026）'!$B:$B,'[5]产值及收款计划（2026）'!AL:AL)</f>
        <v>21.6</v>
      </c>
      <c r="AM508" s="263" t="e" cm="1">
        <f t="array" aca="1" ref="AM508" ca="1">_xlfn.LET(_xlpm.勾选月份状态数组,TRANSPOSE('PPT(12-15页）-TOP10'!$A$3:$A$14),_xlpm.选择数据区,IF('PPT(12-15页）-TOP10'!$E$3="收款",$BA508:$BL508,$AA508:$AL508),SUM(_xlfn._xlws.FILTER(_xlpm.选择数据区,_xlpm.勾选月份状态数组,"")))</f>
        <v>#NAME?</v>
      </c>
      <c r="AN508" s="256" t="e" cm="1">
        <f t="array" aca="1" ref="AN508" ca="1">_xlfn.LET(_xlpm.勾选月份状态数组,TRANSPOSE('PPT(12-15页）-TOP10'!$A$3:$A$14),_xlpm.选择数据区,IF('PPT(12-15页）-TOP10'!$E$3="收款",$DA508:$DL508,$CA508:$CL508),SUM(_xlfn._xlws.FILTER(_xlpm.选择数据区,_xlpm.勾选月份状态数组,"")))</f>
        <v>#NAME?</v>
      </c>
      <c r="AO508" s="256">
        <f ca="1">SUM(CA508:CC508)+SUM(AD508:AL508)</f>
        <v>54</v>
      </c>
      <c r="AP508" s="256"/>
      <c r="AQ508" s="256"/>
      <c r="AR508" s="256"/>
      <c r="AS508" s="256" cm="1">
        <f t="array" aca="1" ref="AS508" ca="1">_xlfn.XLOOKUP($A508&amp;$B508,'[5]产值及收款计划（2026）'!$A:$A&amp;'[5]产值及收款计划（2026）'!$B:$B,'[5]产值及收款计划（2026）'!AS:AS)</f>
        <v>0</v>
      </c>
      <c r="AT508" s="256" cm="1">
        <f t="array" aca="1" ref="AT508" ca="1">_xlfn.XLOOKUP($A508&amp;$B508,'[5]产值及收款计划（2026）'!$A:$A&amp;'[5]产值及收款计划（2026）'!$B:$B,'[5]产值及收款计划（2026）'!AT:AT)</f>
        <v>0</v>
      </c>
      <c r="AU508" s="256" cm="1">
        <f t="array" aca="1" ref="AU508" ca="1">_xlfn.XLOOKUP($A508&amp;$B508,'[5]产值及收款计划（2026）'!$A:$A&amp;'[5]产值及收款计划（2026）'!$B:$B,'[5]产值及收款计划（2026）'!AU:AU)</f>
        <v>0</v>
      </c>
      <c r="AV508" s="256" cm="1">
        <f t="array" aca="1" ref="AV508" ca="1">_xlfn.XLOOKUP($A508&amp;$B508,'[5]产值及收款计划（2026）'!$A:$A&amp;'[5]产值及收款计划（2026）'!$B:$B,'[5]产值及收款计划（2026）'!AV:AV)</f>
        <v>0</v>
      </c>
      <c r="AW508" s="256" cm="1">
        <f t="array" aca="1" ref="AW508" ca="1">_xlfn.XLOOKUP($A508&amp;$B508,'[5]产值及收款计划（2026）'!$A:$A&amp;'[5]产值及收款计划（2026）'!$B:$B,'[5]产值及收款计划（2026）'!AW:AW)</f>
        <v>0</v>
      </c>
      <c r="AX508" s="256" cm="1">
        <f t="array" aca="1" ref="AX508" ca="1">_xlfn.XLOOKUP($A508&amp;$B508,'[5]产值及收款计划（2026）'!$A:$A&amp;'[5]产值及收款计划（2026）'!$B:$B,'[5]产值及收款计划（2026）'!AX:AX)</f>
        <v>16.2</v>
      </c>
      <c r="AY508" s="256" cm="1">
        <f t="array" aca="1" ref="AY508" ca="1">_xlfn.XLOOKUP($A508&amp;$B508,'[5]产值及收款计划（2026）'!$A:$A&amp;'[5]产值及收款计划（2026）'!$B:$B,'[5]产值及收款计划（2026）'!AY:AY)</f>
        <v>37.799999999999997</v>
      </c>
      <c r="AZ508" s="256" cm="1">
        <f t="array" aca="1" ref="AZ508" ca="1">_xlfn.XLOOKUP($A508&amp;$B508,'[5]产值及收款计划（2026）'!$A:$A&amp;'[5]产值及收款计划（2026）'!$B:$B,'[5]产值及收款计划（2026）'!AZ:AZ)</f>
        <v>-16.2</v>
      </c>
      <c r="BA508" s="266" cm="1">
        <f t="array" aca="1" ref="BA508" ca="1">_xlfn.XLOOKUP($A508&amp;$B508,'[5]产值及收款计划（2026）'!$A:$A&amp;'[5]产值及收款计划（2026）'!$B:$B,'[5]产值及收款计划（2026）'!BA:BA)</f>
        <v>0</v>
      </c>
      <c r="BB508" s="266" cm="1">
        <f t="array" aca="1" ref="BB508" ca="1">_xlfn.XLOOKUP($A508&amp;$B508,'[5]产值及收款计划（2026）'!$A:$A&amp;'[5]产值及收款计划（2026）'!$B:$B,'[5]产值及收款计划（2026）'!BB:BB)</f>
        <v>0</v>
      </c>
      <c r="BC508" s="266" cm="1">
        <f t="array" aca="1" ref="BC508" ca="1">_xlfn.XLOOKUP($A508&amp;$B508,'[5]产值及收款计划（2026）'!$A:$A&amp;'[5]产值及收款计划（2026）'!$B:$B,'[5]产值及收款计划（2026）'!BC:BC)</f>
        <v>16.2</v>
      </c>
      <c r="BD508" s="256" cm="1">
        <f t="array" aca="1" ref="BD508" ca="1">_xlfn.XLOOKUP($A508&amp;$B508,'[5]产值及收款计划（2026）'!$A:$A&amp;'[5]产值及收款计划（2026）'!$B:$B,'[5]产值及收款计划（2026）'!BD:BD)</f>
        <v>0</v>
      </c>
      <c r="BE508" s="256" cm="1">
        <f t="array" aca="1" ref="BE508" ca="1">_xlfn.XLOOKUP($A508&amp;$B508,'[5]产值及收款计划（2026）'!$A:$A&amp;'[5]产值及收款计划（2026）'!$B:$B,'[5]产值及收款计划（2026）'!BE:BE)</f>
        <v>0</v>
      </c>
      <c r="BF508" s="256" cm="1">
        <f t="array" aca="1" ref="BF508" ca="1">_xlfn.XLOOKUP($A508&amp;$B508,'[5]产值及收款计划（2026）'!$A:$A&amp;'[5]产值及收款计划（2026）'!$B:$B,'[5]产值及收款计划（2026）'!BF:BF)</f>
        <v>0</v>
      </c>
      <c r="BG508" s="256" cm="1">
        <f t="array" aca="1" ref="BG508" ca="1">_xlfn.XLOOKUP($A508&amp;$B508,'[5]产值及收款计划（2026）'!$A:$A&amp;'[5]产值及收款计划（2026）'!$B:$B,'[5]产值及收款计划（2026）'!BG:BG)</f>
        <v>0</v>
      </c>
      <c r="BH508" s="256" cm="1">
        <f t="array" aca="1" ref="BH508" ca="1">_xlfn.XLOOKUP($A508&amp;$B508,'[5]产值及收款计划（2026）'!$A:$A&amp;'[5]产值及收款计划（2026）'!$B:$B,'[5]产值及收款计划（2026）'!BH:BH)</f>
        <v>0</v>
      </c>
      <c r="BI508" s="256" cm="1">
        <f t="array" aca="1" ref="BI508" ca="1">_xlfn.XLOOKUP($A508&amp;$B508,'[5]产值及收款计划（2026）'!$A:$A&amp;'[5]产值及收款计划（2026）'!$B:$B,'[5]产值及收款计划（2026）'!BI:BI)</f>
        <v>0</v>
      </c>
      <c r="BJ508" s="256" cm="1">
        <f t="array" aca="1" ref="BJ508" ca="1">_xlfn.XLOOKUP($A508&amp;$B508,'[5]产值及收款计划（2026）'!$A:$A&amp;'[5]产值及收款计划（2026）'!$B:$B,'[5]产值及收款计划（2026）'!BJ:BJ)</f>
        <v>0</v>
      </c>
      <c r="BK508" s="256" cm="1">
        <f t="array" aca="1" ref="BK508" ca="1">_xlfn.XLOOKUP($A508&amp;$B508,'[5]产值及收款计划（2026）'!$A:$A&amp;'[5]产值及收款计划（2026）'!$B:$B,'[5]产值及收款计划（2026）'!BK:BK)</f>
        <v>0</v>
      </c>
      <c r="BL508" s="256" cm="1">
        <f t="array" aca="1" ref="BL508" ca="1">_xlfn.XLOOKUP($A508&amp;$B508,'[5]产值及收款计划（2026）'!$A:$A&amp;'[5]产值及收款计划（2026）'!$B:$B,'[5]产值及收款计划（2026）'!BL:BL)</f>
        <v>0</v>
      </c>
      <c r="BM508" s="256"/>
      <c r="BN508" s="256"/>
      <c r="BO508" s="256"/>
      <c r="BP508" s="256"/>
      <c r="BQ508" s="255" t="str" cm="1">
        <f t="array" aca="1" ref="BQ508" ca="1">_xlfn.XLOOKUP($A508&amp;$B508,'[5]产值及收款计划（2026）'!$A:$A&amp;'[5]产值及收款计划（2026）'!$B:$B,'[5]产值及收款计划（2026）'!BQ:BQ)</f>
        <v>深圳市龙岗区建筑工务署</v>
      </c>
      <c r="BR508" s="256" t="str" cm="1">
        <f t="array" aca="1" ref="BR508" ca="1">_xlfn.XLOOKUP($A508&amp;$B508,'[5]产值及收款计划（2026）'!$A:$A&amp;'[5]产值及收款计划（2026）'!$B:$B,'[5]产值及收款计划（2026）'!BR:BR)</f>
        <v>产值确认单可盖章，预计二季度收款。</v>
      </c>
      <c r="CA508" s="256" cm="1">
        <f t="array" aca="1" ref="CA508" ca="1">_xlfn.XLOOKUP($A508&amp;$B508,'[5]产值及收款计划（2026）'!$A:$A&amp;'[5]产值及收款计划（2026）'!$B:$B,'[5]产值及收款计划（2026）'!CA:CA)</f>
        <v>0</v>
      </c>
      <c r="CB508" s="256" cm="1">
        <f t="array" aca="1" ref="CB508" ca="1">_xlfn.XLOOKUP($A508&amp;$B508,'[5]产值及收款计划（2026）'!$A:$A&amp;'[5]产值及收款计划（2026）'!$B:$B,'[5]产值及收款计划（2026）'!CB:CB)</f>
        <v>0</v>
      </c>
      <c r="CC508" s="256" cm="1">
        <f t="array" aca="1" ref="CC508" ca="1">_xlfn.XLOOKUP($A508&amp;$B508,'[5]产值及收款计划（2026）'!$A:$A&amp;'[5]产值及收款计划（2026）'!$B:$B,'[5]产值及收款计划（2026）'!CC:CC)</f>
        <v>0</v>
      </c>
      <c r="CD508" s="256" cm="1">
        <f t="array" aca="1" ref="CD508" ca="1">_xlfn.XLOOKUP($A508&amp;$B508,'[5]产值及收款计划（2026）'!$A:$A&amp;'[5]产值及收款计划（2026）'!$B:$B,'[5]产值及收款计划（2026）'!CD:CD)</f>
        <v>0</v>
      </c>
      <c r="CE508" s="256" cm="1">
        <f t="array" aca="1" ref="CE508" ca="1">_xlfn.XLOOKUP($A508&amp;$B508,'[5]产值及收款计划（2026）'!$A:$A&amp;'[5]产值及收款计划（2026）'!$B:$B,'[5]产值及收款计划（2026）'!CE:CE)</f>
        <v>0</v>
      </c>
      <c r="CF508" s="256" cm="1">
        <f t="array" aca="1" ref="CF508" ca="1">_xlfn.XLOOKUP($A508&amp;$B508,'[5]产值及收款计划（2026）'!$A:$A&amp;'[5]产值及收款计划（2026）'!$B:$B,'[5]产值及收款计划（2026）'!CF:CF)</f>
        <v>0</v>
      </c>
      <c r="CG508" s="256" cm="1">
        <f t="array" aca="1" ref="CG508" ca="1">_xlfn.XLOOKUP($A508&amp;$B508,'[5]产值及收款计划（2026）'!$A:$A&amp;'[5]产值及收款计划（2026）'!$B:$B,'[5]产值及收款计划（2026）'!CG:CG)</f>
        <v>0</v>
      </c>
      <c r="CH508" s="256" cm="1">
        <f t="array" aca="1" ref="CH508" ca="1">_xlfn.XLOOKUP($A508&amp;$B508,'[5]产值及收款计划（2026）'!$A:$A&amp;'[5]产值及收款计划（2026）'!$B:$B,'[5]产值及收款计划（2026）'!CH:CH)</f>
        <v>0</v>
      </c>
      <c r="CI508" s="256" cm="1">
        <f t="array" aca="1" ref="CI508" ca="1">_xlfn.XLOOKUP($A508&amp;$B508,'[5]产值及收款计划（2026）'!$A:$A&amp;'[5]产值及收款计划（2026）'!$B:$B,'[5]产值及收款计划（2026）'!CI:CI)</f>
        <v>0</v>
      </c>
      <c r="CJ508" s="256" cm="1">
        <f t="array" aca="1" ref="CJ508" ca="1">_xlfn.XLOOKUP($A508&amp;$B508,'[5]产值及收款计划（2026）'!$A:$A&amp;'[5]产值及收款计划（2026）'!$B:$B,'[5]产值及收款计划（2026）'!CJ:CJ)</f>
        <v>0</v>
      </c>
      <c r="CK508" s="256" cm="1">
        <f t="array" aca="1" ref="CK508" ca="1">_xlfn.XLOOKUP($A508&amp;$B508,'[5]产值及收款计划（2026）'!$A:$A&amp;'[5]产值及收款计划（2026）'!$B:$B,'[5]产值及收款计划（2026）'!CK:CK)</f>
        <v>0</v>
      </c>
      <c r="CL508" s="256" cm="1">
        <f t="array" aca="1" ref="CL508" ca="1">_xlfn.XLOOKUP($A508&amp;$B508,'[5]产值及收款计划（2026）'!$A:$A&amp;'[5]产值及收款计划（2026）'!$B:$B,'[5]产值及收款计划（2026）'!CL:CL)</f>
        <v>0</v>
      </c>
      <c r="DA508" s="256" cm="1">
        <f t="array" aca="1" ref="DA508" ca="1">_xlfn.XLOOKUP($A508&amp;$B508,'[5]产值及收款计划（2026）'!$A:$A&amp;'[5]产值及收款计划（2026）'!$B:$B,'[5]产值及收款计划（2026）'!DA:DA)</f>
        <v>0</v>
      </c>
      <c r="DB508" s="256" cm="1">
        <f t="array" aca="1" ref="DB508" ca="1">_xlfn.XLOOKUP($A508&amp;$B508,'[5]产值及收款计划（2026）'!$A:$A&amp;'[5]产值及收款计划（2026）'!$B:$B,'[5]产值及收款计划（2026）'!DB:DB)</f>
        <v>0</v>
      </c>
      <c r="DC508" s="256" cm="1">
        <f t="array" aca="1" ref="DC508" ca="1">_xlfn.XLOOKUP($A508&amp;$B508,'[5]产值及收款计划（2026）'!$A:$A&amp;'[5]产值及收款计划（2026）'!$B:$B,'[5]产值及收款计划（2026）'!DC:DC)</f>
        <v>16.2</v>
      </c>
      <c r="DD508" s="256" cm="1">
        <f t="array" aca="1" ref="DD508" ca="1">_xlfn.XLOOKUP($A508&amp;$B508,'[5]产值及收款计划（2026）'!$A:$A&amp;'[5]产值及收款计划（2026）'!$B:$B,'[5]产值及收款计划（2026）'!DD:DD)</f>
        <v>0</v>
      </c>
      <c r="DE508" s="256" cm="1">
        <f t="array" aca="1" ref="DE508" ca="1">_xlfn.XLOOKUP($A508&amp;$B508,'[5]产值及收款计划（2026）'!$A:$A&amp;'[5]产值及收款计划（2026）'!$B:$B,'[5]产值及收款计划（2026）'!DE:DE)</f>
        <v>0</v>
      </c>
      <c r="DF508" s="256" cm="1">
        <f t="array" aca="1" ref="DF508" ca="1">_xlfn.XLOOKUP($A508&amp;$B508,'[5]产值及收款计划（2026）'!$A:$A&amp;'[5]产值及收款计划（2026）'!$B:$B,'[5]产值及收款计划（2026）'!DF:DF)</f>
        <v>0</v>
      </c>
      <c r="DG508" s="256" cm="1">
        <f t="array" aca="1" ref="DG508" ca="1">_xlfn.XLOOKUP($A508&amp;$B508,'[5]产值及收款计划（2026）'!$A:$A&amp;'[5]产值及收款计划（2026）'!$B:$B,'[5]产值及收款计划（2026）'!DG:DG)</f>
        <v>0</v>
      </c>
      <c r="DH508" s="256" cm="1">
        <f t="array" aca="1" ref="DH508" ca="1">_xlfn.XLOOKUP($A508&amp;$B508,'[5]产值及收款计划（2026）'!$A:$A&amp;'[5]产值及收款计划（2026）'!$B:$B,'[5]产值及收款计划（2026）'!DH:DH)</f>
        <v>0</v>
      </c>
      <c r="DI508" s="256" cm="1">
        <f t="array" aca="1" ref="DI508" ca="1">_xlfn.XLOOKUP($A508&amp;$B508,'[5]产值及收款计划（2026）'!$A:$A&amp;'[5]产值及收款计划（2026）'!$B:$B,'[5]产值及收款计划（2026）'!DI:DI)</f>
        <v>0</v>
      </c>
      <c r="DJ508" s="256" cm="1">
        <f t="array" aca="1" ref="DJ508" ca="1">_xlfn.XLOOKUP($A508&amp;$B508,'[5]产值及收款计划（2026）'!$A:$A&amp;'[5]产值及收款计划（2026）'!$B:$B,'[5]产值及收款计划（2026）'!DJ:DJ)</f>
        <v>0</v>
      </c>
      <c r="DK508" s="256" cm="1">
        <f t="array" aca="1" ref="DK508" ca="1">_xlfn.XLOOKUP($A508&amp;$B508,'[5]产值及收款计划（2026）'!$A:$A&amp;'[5]产值及收款计划（2026）'!$B:$B,'[5]产值及收款计划（2026）'!DK:DK)</f>
        <v>0</v>
      </c>
      <c r="DL508" s="256" cm="1">
        <f t="array" aca="1" ref="DL508" ca="1">_xlfn.XLOOKUP($A508&amp;$B508,'[5]产值及收款计划（2026）'!$A:$A&amp;'[5]产值及收款计划（2026）'!$B:$B,'[5]产值及收款计划（2026）'!DL:DL)</f>
        <v>0</v>
      </c>
      <c r="DM508" s="264"/>
      <c r="DN508" s="250"/>
    </row>
    <row r="509" spans="1:118" ht="20.25" x14ac:dyDescent="0.15">
      <c r="A509" s="254">
        <f t="shared" ca="1" si="26"/>
        <v>88</v>
      </c>
      <c r="B509" s="254" t="s">
        <v>29</v>
      </c>
      <c r="C509" s="255" t="str" cm="1">
        <f t="array" aca="1" ref="C509" ca="1">_xlfn.XLOOKUP($A509&amp;$B509,'[5]产值及收款计划（2026）'!$A:$A&amp;'[5]产值及收款计划（2026）'!$B:$B,'[5]产值及收款计划（2026）'!C:C)</f>
        <v>C0CJGD-FW-T-2026011</v>
      </c>
      <c r="D509" s="255" t="str" cm="1">
        <f t="array" aca="1" ref="D509" ca="1">_xlfn.XLOOKUP($A509&amp;$B509,'[5]产值及收款计划（2026）'!$A:$A&amp;'[5]产值及收款计划（2026）'!$B:$B,'[5]产值及收款计划（2026）'!D:D)</f>
        <v>智慧隧道软件系统软件开发技术服务采购项目</v>
      </c>
      <c r="E509" s="256" cm="1">
        <f t="array" aca="1" ref="E509" ca="1">_xlfn.XLOOKUP($A509&amp;$B509,'[5]产值及收款计划（2026）'!$A:$A&amp;'[5]产值及收款计划（2026）'!$B:$B,'[5]产值及收款计划（2026）'!E:E)</f>
        <v>49.6</v>
      </c>
      <c r="F509" s="256" cm="1">
        <f t="array" aca="1" ref="F509" ca="1">_xlfn.XLOOKUP($A509&amp;$B509,'[5]产值及收款计划（2026）'!$A:$A&amp;'[5]产值及收款计划（2026）'!$B:$B,'[5]产值及收款计划（2026）'!F:F)</f>
        <v>49.6</v>
      </c>
      <c r="G509" s="256" cm="1">
        <f t="array" aca="1" ref="G509" ca="1">_xlfn.XLOOKUP($A509&amp;$B509,'[5]产值及收款计划（2026）'!$A:$A&amp;'[5]产值及收款计划（2026）'!$B:$B,'[5]产值及收款计划（2026）'!G:G)</f>
        <v>49.6</v>
      </c>
      <c r="H509" s="256" cm="1">
        <f t="array" aca="1" ref="H509" ca="1">_xlfn.XLOOKUP($A509&amp;$B509,'[5]产值及收款计划（2026）'!$A:$A&amp;'[5]产值及收款计划（2026）'!$B:$B,'[5]产值及收款计划（2026）'!H:H)</f>
        <v>2.976</v>
      </c>
      <c r="I509" s="257" cm="1">
        <f t="array" aca="1" ref="I509" ca="1">_xlfn.XLOOKUP($A509&amp;$B509,'[5]产值及收款计划（2026）'!$A:$A&amp;'[5]产值及收款计划（2026）'!$B:$B,'[5]产值及收款计划（2026）'!I:I)</f>
        <v>0.06</v>
      </c>
      <c r="J509" s="256" cm="1">
        <f t="array" aca="1" ref="J509" ca="1">_xlfn.XLOOKUP($A509&amp;$B509,'[5]产值及收款计划（2026）'!$A:$A&amp;'[5]产值及收款计划（2026）'!$B:$B,'[5]产值及收款计划（2026）'!J:J)</f>
        <v>0.06</v>
      </c>
      <c r="K509" s="256" cm="1">
        <f t="array" aca="1" ref="K509" ca="1">_xlfn.XLOOKUP($A509&amp;$B509,'[5]产值及收款计划（2026）'!$A:$A&amp;'[5]产值及收款计划（2026）'!$B:$B,'[5]产值及收款计划（2026）'!K:K)</f>
        <v>0</v>
      </c>
      <c r="L509" s="256" cm="1">
        <f t="array" aca="1" ref="L509" ca="1">_xlfn.XLOOKUP($A509&amp;$B509,'[5]产值及收款计划（2026）'!$A:$A&amp;'[5]产值及收款计划（2026）'!$B:$B,'[5]产值及收款计划（2026）'!L:L)</f>
        <v>0</v>
      </c>
      <c r="M509" s="256" t="str" cm="1">
        <f t="array" aca="1" ref="M509" ca="1">_xlfn.XLOOKUP($A509&amp;$B509,'[5]产值及收款计划（2026）'!$A:$A&amp;'[5]产值及收款计划（2026）'!$B:$B,'[5]产值及收款计划（2026）'!M:M)</f>
        <v>主导</v>
      </c>
      <c r="N509" s="256" cm="1">
        <f t="array" aca="1" ref="N509" ca="1">_xlfn.XLOOKUP($A509&amp;$B509,'[5]产值及收款计划（2026）'!$A:$A&amp;'[5]产值及收款计划（2026）'!$B:$B,'[5]产值及收款计划（2026）'!N:N)</f>
        <v>0</v>
      </c>
      <c r="O509" s="256" t="str" cm="1">
        <f t="array" aca="1" ref="O509" ca="1">_xlfn.XLOOKUP($A509&amp;$B509,'[5]产值及收款计划（2026）'!$A:$A&amp;'[5]产值及收款计划（2026）'!$B:$B,'[5]产值及收款计划（2026）'!O:O)</f>
        <v>戴愉人</v>
      </c>
      <c r="P509" s="255" t="str" cm="1">
        <f t="array" aca="1" ref="P509" ca="1">_xlfn.XLOOKUP($A509&amp;$B509,'[5]产值及收款计划（2026）'!$A:$A&amp;'[5]产值及收款计划（2026）'!$B:$B,'[5]产值及收款计划（2026）'!P:P)</f>
        <v>26新签</v>
      </c>
      <c r="Q509" s="256" cm="1">
        <f t="array" aca="1" ref="Q509" ca="1">_xlfn.XLOOKUP($A509&amp;$B509,'[5]产值及收款计划（2026）'!$A:$A&amp;'[5]产值及收款计划（2026）'!$B:$B,'[5]产值及收款计划（2026）'!Q:Q)</f>
        <v>0</v>
      </c>
      <c r="R509" s="256" cm="1">
        <f t="array" aca="1" ref="R509" ca="1">_xlfn.XLOOKUP($A509&amp;$B509,'[5]产值及收款计划（2026）'!$A:$A&amp;'[5]产值及收款计划（2026）'!$B:$B,'[5]产值及收款计划（2026）'!R:R)</f>
        <v>0</v>
      </c>
      <c r="S509" s="256" cm="1">
        <f t="array" aca="1" ref="S509" ca="1">_xlfn.XLOOKUP($A509&amp;$B509,'[5]产值及收款计划（2026）'!$A:$A&amp;'[5]产值及收款计划（2026）'!$B:$B,'[5]产值及收款计划（2026）'!S:S)</f>
        <v>0</v>
      </c>
      <c r="T509" s="256" cm="1">
        <f t="array" aca="1" ref="T509" ca="1">_xlfn.XLOOKUP($A509&amp;$B509,'[5]产值及收款计划（2026）'!$A:$A&amp;'[5]产值及收款计划（2026）'!$B:$B,'[5]产值及收款计划（2026）'!T:T)</f>
        <v>0</v>
      </c>
      <c r="U509" s="256" cm="1">
        <f t="array" aca="1" ref="U509" ca="1">_xlfn.XLOOKUP($A509&amp;$B509,'[5]产值及收款计划（2026）'!$A:$A&amp;'[5]产值及收款计划（2026）'!$B:$B,'[5]产值及收款计划（2026）'!U:U)</f>
        <v>0</v>
      </c>
      <c r="V509" s="256" cm="1">
        <f t="array" aca="1" ref="V509" ca="1">_xlfn.XLOOKUP($A509&amp;$B509,'[5]产值及收款计划（2026）'!$A:$A&amp;'[5]产值及收款计划（2026）'!$B:$B,'[5]产值及收款计划（2026）'!V:V)</f>
        <v>49.6</v>
      </c>
      <c r="W509" s="256" cm="1">
        <f t="array" aca="1" ref="W509" ca="1">_xlfn.XLOOKUP($A509&amp;$B509,'[5]产值及收款计划（2026）'!$A:$A&amp;'[5]产值及收款计划（2026）'!$B:$B,'[5]产值及收款计划（2026）'!W:W)</f>
        <v>0</v>
      </c>
      <c r="X509" s="256" cm="1">
        <f t="array" aca="1" ref="X509" ca="1">_xlfn.XLOOKUP($A509&amp;$B509,'[5]产值及收款计划（2026）'!$A:$A&amp;'[5]产值及收款计划（2026）'!$B:$B,'[5]产值及收款计划（2026）'!X:X)</f>
        <v>0</v>
      </c>
      <c r="Y509" s="256" cm="1">
        <f t="array" aca="1" ref="Y509" ca="1">_xlfn.XLOOKUP($A509&amp;$B509,'[5]产值及收款计划（2026）'!$A:$A&amp;'[5]产值及收款计划（2026）'!$B:$B,'[5]产值及收款计划（2026）'!Y:Y)</f>
        <v>0</v>
      </c>
      <c r="Z509" s="256" cm="1">
        <f t="array" aca="1" ref="Z509" ca="1">_xlfn.XLOOKUP($A509&amp;$B509,'[5]产值及收款计划（2026）'!$A:$A&amp;'[5]产值及收款计划（2026）'!$B:$B,'[5]产值及收款计划（2026）'!Z:Z)</f>
        <v>0</v>
      </c>
      <c r="AA509" s="256" cm="1">
        <f t="array" aca="1" ref="AA509" ca="1">_xlfn.XLOOKUP($A509&amp;$B509,'[5]产值及收款计划（2026）'!$A:$A&amp;'[5]产值及收款计划（2026）'!$B:$B,'[5]产值及收款计划（2026）'!AA:AA)</f>
        <v>0</v>
      </c>
      <c r="AB509" s="256" cm="1">
        <f t="array" aca="1" ref="AB509" ca="1">_xlfn.XLOOKUP($A509&amp;$B509,'[5]产值及收款计划（2026）'!$A:$A&amp;'[5]产值及收款计划（2026）'!$B:$B,'[5]产值及收款计划（2026）'!AB:AB)</f>
        <v>0</v>
      </c>
      <c r="AC509" s="256" cm="1">
        <f t="array" aca="1" ref="AC509" ca="1">_xlfn.XLOOKUP($A509&amp;$B509,'[5]产值及收款计划（2026）'!$A:$A&amp;'[5]产值及收款计划（2026）'!$B:$B,'[5]产值及收款计划（2026）'!AC:AC)</f>
        <v>0</v>
      </c>
      <c r="AD509" s="256" cm="1">
        <f t="array" aca="1" ref="AD509" ca="1">_xlfn.XLOOKUP($A509&amp;$B509,'[5]产值及收款计划（2026）'!$A:$A&amp;'[5]产值及收款计划（2026）'!$B:$B,'[5]产值及收款计划（2026）'!AD:AD)</f>
        <v>0</v>
      </c>
      <c r="AE509" s="256" cm="1">
        <f t="array" aca="1" ref="AE509" ca="1">_xlfn.XLOOKUP($A509&amp;$B509,'[5]产值及收款计划（2026）'!$A:$A&amp;'[5]产值及收款计划（2026）'!$B:$B,'[5]产值及收款计划（2026）'!AE:AE)</f>
        <v>0</v>
      </c>
      <c r="AF509" s="256" cm="1">
        <f t="array" aca="1" ref="AF509" ca="1">_xlfn.XLOOKUP($A509&amp;$B509,'[5]产值及收款计划（2026）'!$A:$A&amp;'[5]产值及收款计划（2026）'!$B:$B,'[5]产值及收款计划（2026）'!AF:AF)</f>
        <v>0</v>
      </c>
      <c r="AG509" s="256" cm="1">
        <f t="array" aca="1" ref="AG509" ca="1">_xlfn.XLOOKUP($A509&amp;$B509,'[5]产值及收款计划（2026）'!$A:$A&amp;'[5]产值及收款计划（2026）'!$B:$B,'[5]产值及收款计划（2026）'!AG:AG)</f>
        <v>29.76</v>
      </c>
      <c r="AH509" s="256" cm="1">
        <f t="array" aca="1" ref="AH509" ca="1">_xlfn.XLOOKUP($A509&amp;$B509,'[5]产值及收款计划（2026）'!$A:$A&amp;'[5]产值及收款计划（2026）'!$B:$B,'[5]产值及收款计划（2026）'!AH:AH)</f>
        <v>0</v>
      </c>
      <c r="AI509" s="256" cm="1">
        <f t="array" aca="1" ref="AI509" ca="1">_xlfn.XLOOKUP($A509&amp;$B509,'[5]产值及收款计划（2026）'!$A:$A&amp;'[5]产值及收款计划（2026）'!$B:$B,'[5]产值及收款计划（2026）'!AI:AI)</f>
        <v>0</v>
      </c>
      <c r="AJ509" s="256" cm="1">
        <f t="array" aca="1" ref="AJ509" ca="1">_xlfn.XLOOKUP($A509&amp;$B509,'[5]产值及收款计划（2026）'!$A:$A&amp;'[5]产值及收款计划（2026）'!$B:$B,'[5]产值及收款计划（2026）'!AJ:AJ)</f>
        <v>0</v>
      </c>
      <c r="AK509" s="256" cm="1">
        <f t="array" aca="1" ref="AK509" ca="1">_xlfn.XLOOKUP($A509&amp;$B509,'[5]产值及收款计划（2026）'!$A:$A&amp;'[5]产值及收款计划（2026）'!$B:$B,'[5]产值及收款计划（2026）'!AK:AK)</f>
        <v>0</v>
      </c>
      <c r="AL509" s="256" cm="1">
        <f t="array" aca="1" ref="AL509" ca="1">_xlfn.XLOOKUP($A509&amp;$B509,'[5]产值及收款计划（2026）'!$A:$A&amp;'[5]产值及收款计划（2026）'!$B:$B,'[5]产值及收款计划（2026）'!AL:AL)</f>
        <v>0</v>
      </c>
      <c r="AM509" s="263" t="e" cm="1">
        <f t="array" aca="1" ref="AM509" ca="1">_xlfn.LET(_xlpm.勾选月份状态数组,TRANSPOSE('PPT(12-15页）-TOP10'!$A$3:$A$14),_xlpm.选择数据区,IF('PPT(12-15页）-TOP10'!$E$3="收款",$BA509:$BL509,$AA509:$AL509),SUM(_xlfn._xlws.FILTER(_xlpm.选择数据区,_xlpm.勾选月份状态数组,"")))</f>
        <v>#NAME?</v>
      </c>
      <c r="AN509" s="256" t="e" cm="1">
        <f t="array" aca="1" ref="AN509" ca="1">_xlfn.LET(_xlpm.勾选月份状态数组,TRANSPOSE('PPT(12-15页）-TOP10'!$A$3:$A$14),_xlpm.选择数据区,IF('PPT(12-15页）-TOP10'!$E$3="收款",$DA509:$DL509,$CA509:$CL509),SUM(_xlfn._xlws.FILTER(_xlpm.选择数据区,_xlpm.勾选月份状态数组,"")))</f>
        <v>#NAME?</v>
      </c>
      <c r="AO509" s="256">
        <f ca="1">SUM(CA509:CC509)+SUM(AD509:AL509)</f>
        <v>29.76</v>
      </c>
      <c r="AP509" s="256"/>
      <c r="AQ509" s="256"/>
      <c r="AR509" s="256"/>
      <c r="AS509" s="256" cm="1">
        <f t="array" aca="1" ref="AS509" ca="1">_xlfn.XLOOKUP($A509&amp;$B509,'[5]产值及收款计划（2026）'!$A:$A&amp;'[5]产值及收款计划（2026）'!$B:$B,'[5]产值及收款计划（2026）'!AS:AS)</f>
        <v>0</v>
      </c>
      <c r="AT509" s="256" cm="1">
        <f t="array" aca="1" ref="AT509" ca="1">_xlfn.XLOOKUP($A509&amp;$B509,'[5]产值及收款计划（2026）'!$A:$A&amp;'[5]产值及收款计划（2026）'!$B:$B,'[5]产值及收款计划（2026）'!AT:AT)</f>
        <v>0</v>
      </c>
      <c r="AU509" s="256" cm="1">
        <f t="array" aca="1" ref="AU509" ca="1">_xlfn.XLOOKUP($A509&amp;$B509,'[5]产值及收款计划（2026）'!$A:$A&amp;'[5]产值及收款计划（2026）'!$B:$B,'[5]产值及收款计划（2026）'!AU:AU)</f>
        <v>0</v>
      </c>
      <c r="AV509" s="256" cm="1">
        <f t="array" aca="1" ref="AV509" ca="1">_xlfn.XLOOKUP($A509&amp;$B509,'[5]产值及收款计划（2026）'!$A:$A&amp;'[5]产值及收款计划（2026）'!$B:$B,'[5]产值及收款计划（2026）'!AV:AV)</f>
        <v>0</v>
      </c>
      <c r="AW509" s="256" cm="1">
        <f t="array" aca="1" ref="AW509" ca="1">_xlfn.XLOOKUP($A509&amp;$B509,'[5]产值及收款计划（2026）'!$A:$A&amp;'[5]产值及收款计划（2026）'!$B:$B,'[5]产值及收款计划（2026）'!AW:AW)</f>
        <v>0</v>
      </c>
      <c r="AX509" s="256" cm="1">
        <f t="array" aca="1" ref="AX509" ca="1">_xlfn.XLOOKUP($A509&amp;$B509,'[5]产值及收款计划（2026）'!$A:$A&amp;'[5]产值及收款计划（2026）'!$B:$B,'[5]产值及收款计划（2026）'!AX:AX)</f>
        <v>14.88</v>
      </c>
      <c r="AY509" s="256" cm="1">
        <f t="array" aca="1" ref="AY509" ca="1">_xlfn.XLOOKUP($A509&amp;$B509,'[5]产值及收款计划（2026）'!$A:$A&amp;'[5]产值及收款计划（2026）'!$B:$B,'[5]产值及收款计划（2026）'!AY:AY)</f>
        <v>34.72</v>
      </c>
      <c r="AZ509" s="256" cm="1">
        <f t="array" aca="1" ref="AZ509" ca="1">_xlfn.XLOOKUP($A509&amp;$B509,'[5]产值及收款计划（2026）'!$A:$A&amp;'[5]产值及收款计划（2026）'!$B:$B,'[5]产值及收款计划（2026）'!AZ:AZ)</f>
        <v>-14.88</v>
      </c>
      <c r="BA509" s="256" cm="1">
        <f t="array" aca="1" ref="BA509" ca="1">_xlfn.XLOOKUP($A509&amp;$B509,'[5]产值及收款计划（2026）'!$A:$A&amp;'[5]产值及收款计划（2026）'!$B:$B,'[5]产值及收款计划（2026）'!BA:BA)</f>
        <v>0</v>
      </c>
      <c r="BB509" s="256" cm="1">
        <f t="array" aca="1" ref="BB509" ca="1">_xlfn.XLOOKUP($A509&amp;$B509,'[5]产值及收款计划（2026）'!$A:$A&amp;'[5]产值及收款计划（2026）'!$B:$B,'[5]产值及收款计划（2026）'!BB:BB)</f>
        <v>0</v>
      </c>
      <c r="BC509" s="256" cm="1">
        <f t="array" aca="1" ref="BC509" ca="1">_xlfn.XLOOKUP($A509&amp;$B509,'[5]产值及收款计划（2026）'!$A:$A&amp;'[5]产值及收款计划（2026）'!$B:$B,'[5]产值及收款计划（2026）'!BC:BC)</f>
        <v>0</v>
      </c>
      <c r="BD509" s="256" cm="1">
        <f t="array" aca="1" ref="BD509" ca="1">_xlfn.XLOOKUP($A509&amp;$B509,'[5]产值及收款计划（2026）'!$A:$A&amp;'[5]产值及收款计划（2026）'!$B:$B,'[5]产值及收款计划（2026）'!BD:BD)</f>
        <v>0</v>
      </c>
      <c r="BE509" s="256" cm="1">
        <f t="array" aca="1" ref="BE509" ca="1">_xlfn.XLOOKUP($A509&amp;$B509,'[5]产值及收款计划（2026）'!$A:$A&amp;'[5]产值及收款计划（2026）'!$B:$B,'[5]产值及收款计划（2026）'!BE:BE)</f>
        <v>0</v>
      </c>
      <c r="BF509" s="256" cm="1">
        <f t="array" aca="1" ref="BF509" ca="1">_xlfn.XLOOKUP($A509&amp;$B509,'[5]产值及收款计划（2026）'!$A:$A&amp;'[5]产值及收款计划（2026）'!$B:$B,'[5]产值及收款计划（2026）'!BF:BF)</f>
        <v>0</v>
      </c>
      <c r="BG509" s="256" cm="1">
        <f t="array" aca="1" ref="BG509" ca="1">_xlfn.XLOOKUP($A509&amp;$B509,'[5]产值及收款计划（2026）'!$A:$A&amp;'[5]产值及收款计划（2026）'!$B:$B,'[5]产值及收款计划（2026）'!BG:BG)</f>
        <v>0</v>
      </c>
      <c r="BH509" s="256" cm="1">
        <f t="array" aca="1" ref="BH509" ca="1">_xlfn.XLOOKUP($A509&amp;$B509,'[5]产值及收款计划（2026）'!$A:$A&amp;'[5]产值及收款计划（2026）'!$B:$B,'[5]产值及收款计划（2026）'!BH:BH)</f>
        <v>0</v>
      </c>
      <c r="BI509" s="256" cm="1">
        <f t="array" aca="1" ref="BI509" ca="1">_xlfn.XLOOKUP($A509&amp;$B509,'[5]产值及收款计划（2026）'!$A:$A&amp;'[5]产值及收款计划（2026）'!$B:$B,'[5]产值及收款计划（2026）'!BI:BI)</f>
        <v>0</v>
      </c>
      <c r="BJ509" s="256" cm="1">
        <f t="array" aca="1" ref="BJ509" ca="1">_xlfn.XLOOKUP($A509&amp;$B509,'[5]产值及收款计划（2026）'!$A:$A&amp;'[5]产值及收款计划（2026）'!$B:$B,'[5]产值及收款计划（2026）'!BJ:BJ)</f>
        <v>0</v>
      </c>
      <c r="BK509" s="256" cm="1">
        <f t="array" aca="1" ref="BK509" ca="1">_xlfn.XLOOKUP($A509&amp;$B509,'[5]产值及收款计划（2026）'!$A:$A&amp;'[5]产值及收款计划（2026）'!$B:$B,'[5]产值及收款计划（2026）'!BK:BK)</f>
        <v>0</v>
      </c>
      <c r="BL509" s="256" cm="1">
        <f t="array" aca="1" ref="BL509" ca="1">_xlfn.XLOOKUP($A509&amp;$B509,'[5]产值及收款计划（2026）'!$A:$A&amp;'[5]产值及收款计划（2026）'!$B:$B,'[5]产值及收款计划（2026）'!BL:BL)</f>
        <v>0</v>
      </c>
      <c r="BM509" s="256"/>
      <c r="BN509" s="256"/>
      <c r="BO509" s="256"/>
      <c r="BP509" s="256"/>
      <c r="BQ509" s="255" t="str" cm="1">
        <f t="array" aca="1" ref="BQ509" ca="1">_xlfn.XLOOKUP($A509&amp;$B509,'[5]产值及收款计划（2026）'!$A:$A&amp;'[5]产值及收款计划（2026）'!$B:$B,'[5]产值及收款计划（2026）'!BQ:BQ)</f>
        <v>新交投（成都）大数据有限责任公司</v>
      </c>
      <c r="BR509" s="256" cm="1">
        <f t="array" aca="1" ref="BR509" ca="1">_xlfn.XLOOKUP($A509&amp;$B509,'[5]产值及收款计划（2026）'!$A:$A&amp;'[5]产值及收款计划（2026）'!$B:$B,'[5]产值及收款计划（2026）'!BR:BR)</f>
        <v>0</v>
      </c>
      <c r="CA509" s="256" cm="1">
        <f t="array" aca="1" ref="CA509" ca="1">_xlfn.XLOOKUP($A509&amp;$B509,'[5]产值及收款计划（2026）'!$A:$A&amp;'[5]产值及收款计划（2026）'!$B:$B,'[5]产值及收款计划（2026）'!CA:CA)</f>
        <v>0</v>
      </c>
      <c r="CB509" s="256" cm="1">
        <f t="array" aca="1" ref="CB509" ca="1">_xlfn.XLOOKUP($A509&amp;$B509,'[5]产值及收款计划（2026）'!$A:$A&amp;'[5]产值及收款计划（2026）'!$B:$B,'[5]产值及收款计划（2026）'!CB:CB)</f>
        <v>0</v>
      </c>
      <c r="CC509" s="256" cm="1">
        <f t="array" aca="1" ref="CC509" ca="1">_xlfn.XLOOKUP($A509&amp;$B509,'[5]产值及收款计划（2026）'!$A:$A&amp;'[5]产值及收款计划（2026）'!$B:$B,'[5]产值及收款计划（2026）'!CC:CC)</f>
        <v>0</v>
      </c>
      <c r="CD509" s="256" cm="1">
        <f t="array" aca="1" ref="CD509" ca="1">_xlfn.XLOOKUP($A509&amp;$B509,'[5]产值及收款计划（2026）'!$A:$A&amp;'[5]产值及收款计划（2026）'!$B:$B,'[5]产值及收款计划（2026）'!CD:CD)</f>
        <v>0</v>
      </c>
      <c r="CE509" s="256" cm="1">
        <f t="array" aca="1" ref="CE509" ca="1">_xlfn.XLOOKUP($A509&amp;$B509,'[5]产值及收款计划（2026）'!$A:$A&amp;'[5]产值及收款计划（2026）'!$B:$B,'[5]产值及收款计划（2026）'!CE:CE)</f>
        <v>0</v>
      </c>
      <c r="CF509" s="256" cm="1">
        <f t="array" aca="1" ref="CF509" ca="1">_xlfn.XLOOKUP($A509&amp;$B509,'[5]产值及收款计划（2026）'!$A:$A&amp;'[5]产值及收款计划（2026）'!$B:$B,'[5]产值及收款计划（2026）'!CF:CF)</f>
        <v>0</v>
      </c>
      <c r="CG509" s="256" cm="1">
        <f t="array" aca="1" ref="CG509" ca="1">_xlfn.XLOOKUP($A509&amp;$B509,'[5]产值及收款计划（2026）'!$A:$A&amp;'[5]产值及收款计划（2026）'!$B:$B,'[5]产值及收款计划（2026）'!CG:CG)</f>
        <v>0</v>
      </c>
      <c r="CH509" s="256" cm="1">
        <f t="array" aca="1" ref="CH509" ca="1">_xlfn.XLOOKUP($A509&amp;$B509,'[5]产值及收款计划（2026）'!$A:$A&amp;'[5]产值及收款计划（2026）'!$B:$B,'[5]产值及收款计划（2026）'!CH:CH)</f>
        <v>0</v>
      </c>
      <c r="CI509" s="256" cm="1">
        <f t="array" aca="1" ref="CI509" ca="1">_xlfn.XLOOKUP($A509&amp;$B509,'[5]产值及收款计划（2026）'!$A:$A&amp;'[5]产值及收款计划（2026）'!$B:$B,'[5]产值及收款计划（2026）'!CI:CI)</f>
        <v>0</v>
      </c>
      <c r="CJ509" s="256" cm="1">
        <f t="array" aca="1" ref="CJ509" ca="1">_xlfn.XLOOKUP($A509&amp;$B509,'[5]产值及收款计划（2026）'!$A:$A&amp;'[5]产值及收款计划（2026）'!$B:$B,'[5]产值及收款计划（2026）'!CJ:CJ)</f>
        <v>0</v>
      </c>
      <c r="CK509" s="256" cm="1">
        <f t="array" aca="1" ref="CK509" ca="1">_xlfn.XLOOKUP($A509&amp;$B509,'[5]产值及收款计划（2026）'!$A:$A&amp;'[5]产值及收款计划（2026）'!$B:$B,'[5]产值及收款计划（2026）'!CK:CK)</f>
        <v>0</v>
      </c>
      <c r="CL509" s="256" cm="1">
        <f t="array" aca="1" ref="CL509" ca="1">_xlfn.XLOOKUP($A509&amp;$B509,'[5]产值及收款计划（2026）'!$A:$A&amp;'[5]产值及收款计划（2026）'!$B:$B,'[5]产值及收款计划（2026）'!CL:CL)</f>
        <v>0</v>
      </c>
      <c r="DA509" s="256" cm="1">
        <f t="array" aca="1" ref="DA509" ca="1">_xlfn.XLOOKUP($A509&amp;$B509,'[5]产值及收款计划（2026）'!$A:$A&amp;'[5]产值及收款计划（2026）'!$B:$B,'[5]产值及收款计划（2026）'!DA:DA)</f>
        <v>0</v>
      </c>
      <c r="DB509" s="256" cm="1">
        <f t="array" aca="1" ref="DB509" ca="1">_xlfn.XLOOKUP($A509&amp;$B509,'[5]产值及收款计划（2026）'!$A:$A&amp;'[5]产值及收款计划（2026）'!$B:$B,'[5]产值及收款计划（2026）'!DB:DB)</f>
        <v>0</v>
      </c>
      <c r="DC509" s="256" cm="1">
        <f t="array" aca="1" ref="DC509" ca="1">_xlfn.XLOOKUP($A509&amp;$B509,'[5]产值及收款计划（2026）'!$A:$A&amp;'[5]产值及收款计划（2026）'!$B:$B,'[5]产值及收款计划（2026）'!DC:DC)</f>
        <v>0</v>
      </c>
      <c r="DD509" s="256" cm="1">
        <f t="array" aca="1" ref="DD509" ca="1">_xlfn.XLOOKUP($A509&amp;$B509,'[5]产值及收款计划（2026）'!$A:$A&amp;'[5]产值及收款计划（2026）'!$B:$B,'[5]产值及收款计划（2026）'!DD:DD)</f>
        <v>14.88</v>
      </c>
      <c r="DE509" s="256" cm="1">
        <f t="array" aca="1" ref="DE509" ca="1">_xlfn.XLOOKUP($A509&amp;$B509,'[5]产值及收款计划（2026）'!$A:$A&amp;'[5]产值及收款计划（2026）'!$B:$B,'[5]产值及收款计划（2026）'!DE:DE)</f>
        <v>0</v>
      </c>
      <c r="DF509" s="256" cm="1">
        <f t="array" aca="1" ref="DF509" ca="1">_xlfn.XLOOKUP($A509&amp;$B509,'[5]产值及收款计划（2026）'!$A:$A&amp;'[5]产值及收款计划（2026）'!$B:$B,'[5]产值及收款计划（2026）'!DF:DF)</f>
        <v>0</v>
      </c>
      <c r="DG509" s="256" cm="1">
        <f t="array" aca="1" ref="DG509" ca="1">_xlfn.XLOOKUP($A509&amp;$B509,'[5]产值及收款计划（2026）'!$A:$A&amp;'[5]产值及收款计划（2026）'!$B:$B,'[5]产值及收款计划（2026）'!DG:DG)</f>
        <v>0</v>
      </c>
      <c r="DH509" s="256" cm="1">
        <f t="array" aca="1" ref="DH509" ca="1">_xlfn.XLOOKUP($A509&amp;$B509,'[5]产值及收款计划（2026）'!$A:$A&amp;'[5]产值及收款计划（2026）'!$B:$B,'[5]产值及收款计划（2026）'!DH:DH)</f>
        <v>0</v>
      </c>
      <c r="DI509" s="256" cm="1">
        <f t="array" aca="1" ref="DI509" ca="1">_xlfn.XLOOKUP($A509&amp;$B509,'[5]产值及收款计划（2026）'!$A:$A&amp;'[5]产值及收款计划（2026）'!$B:$B,'[5]产值及收款计划（2026）'!DI:DI)</f>
        <v>0</v>
      </c>
      <c r="DJ509" s="256" cm="1">
        <f t="array" aca="1" ref="DJ509" ca="1">_xlfn.XLOOKUP($A509&amp;$B509,'[5]产值及收款计划（2026）'!$A:$A&amp;'[5]产值及收款计划（2026）'!$B:$B,'[5]产值及收款计划（2026）'!DJ:DJ)</f>
        <v>0</v>
      </c>
      <c r="DK509" s="256" cm="1">
        <f t="array" aca="1" ref="DK509" ca="1">_xlfn.XLOOKUP($A509&amp;$B509,'[5]产值及收款计划（2026）'!$A:$A&amp;'[5]产值及收款计划（2026）'!$B:$B,'[5]产值及收款计划（2026）'!DK:DK)</f>
        <v>0</v>
      </c>
      <c r="DL509" s="256" cm="1">
        <f t="array" aca="1" ref="DL509" ca="1">_xlfn.XLOOKUP($A509&amp;$B509,'[5]产值及收款计划（2026）'!$A:$A&amp;'[5]产值及收款计划（2026）'!$B:$B,'[5]产值及收款计划（2026）'!DL:DL)</f>
        <v>0</v>
      </c>
      <c r="DM509" s="264"/>
      <c r="DN509" s="250"/>
    </row>
    <row r="510" spans="1:118" ht="20.25" x14ac:dyDescent="0.15">
      <c r="A510" s="254">
        <f t="shared" ca="1" si="26"/>
        <v>89</v>
      </c>
      <c r="B510" s="254" t="s">
        <v>29</v>
      </c>
      <c r="C510" s="255" t="str" cm="1">
        <f t="array" aca="1" ref="C510" ca="1">_xlfn.XLOOKUP($A510&amp;$B510,'[5]产值及收款计划（2026）'!$A:$A&amp;'[5]产值及收款计划（2026）'!$B:$B,'[5]产值及收款计划（2026）'!C:C)</f>
        <v>C0CJGD--T-2026013</v>
      </c>
      <c r="D510" s="255" t="str" cm="1">
        <f t="array" aca="1" ref="D510" ca="1">_xlfn.XLOOKUP($A510&amp;$B510,'[5]产值及收款计划（2026）'!$A:$A&amp;'[5]产值及收款计划（2026）'!$B:$B,'[5]产值及收款计划（2026）'!D:D)</f>
        <v>广州市增城区道路交通隐患治理应用软件开发及分析研判咨询服务</v>
      </c>
      <c r="E510" s="256" cm="1">
        <f t="array" aca="1" ref="E510" ca="1">_xlfn.XLOOKUP($A510&amp;$B510,'[5]产值及收款计划（2026）'!$A:$A&amp;'[5]产值及收款计划（2026）'!$B:$B,'[5]产值及收款计划（2026）'!E:E)</f>
        <v>200</v>
      </c>
      <c r="F510" s="256" cm="1">
        <f t="array" aca="1" ref="F510" ca="1">_xlfn.XLOOKUP($A510&amp;$B510,'[5]产值及收款计划（2026）'!$A:$A&amp;'[5]产值及收款计划（2026）'!$B:$B,'[5]产值及收款计划（2026）'!F:F)</f>
        <v>200</v>
      </c>
      <c r="G510" s="256" cm="1">
        <f t="array" aca="1" ref="G510" ca="1">_xlfn.XLOOKUP($A510&amp;$B510,'[5]产值及收款计划（2026）'!$A:$A&amp;'[5]产值及收款计划（2026）'!$B:$B,'[5]产值及收款计划（2026）'!G:G)</f>
        <v>200</v>
      </c>
      <c r="H510" s="256" cm="1">
        <f t="array" aca="1" ref="H510" ca="1">_xlfn.XLOOKUP($A510&amp;$B510,'[5]产值及收款计划（2026）'!$A:$A&amp;'[5]产值及收款计划（2026）'!$B:$B,'[5]产值及收款计划（2026）'!H:H)</f>
        <v>100</v>
      </c>
      <c r="I510" s="257" cm="1">
        <f t="array" aca="1" ref="I510" ca="1">_xlfn.XLOOKUP($A510&amp;$B510,'[5]产值及收款计划（2026）'!$A:$A&amp;'[5]产值及收款计划（2026）'!$B:$B,'[5]产值及收款计划（2026）'!I:I)</f>
        <v>0.5</v>
      </c>
      <c r="J510" s="256" cm="1">
        <f t="array" aca="1" ref="J510" ca="1">_xlfn.XLOOKUP($A510&amp;$B510,'[5]产值及收款计划（2026）'!$A:$A&amp;'[5]产值及收款计划（2026）'!$B:$B,'[5]产值及收款计划（2026）'!J:J)</f>
        <v>0.06</v>
      </c>
      <c r="K510" s="256" cm="1">
        <f t="array" aca="1" ref="K510" ca="1">_xlfn.XLOOKUP($A510&amp;$B510,'[5]产值及收款计划（2026）'!$A:$A&amp;'[5]产值及收款计划（2026）'!$B:$B,'[5]产值及收款计划（2026）'!K:K)</f>
        <v>0</v>
      </c>
      <c r="L510" s="256" cm="1">
        <f t="array" aca="1" ref="L510" ca="1">_xlfn.XLOOKUP($A510&amp;$B510,'[5]产值及收款计划（2026）'!$A:$A&amp;'[5]产值及收款计划（2026）'!$B:$B,'[5]产值及收款计划（2026）'!L:L)</f>
        <v>0</v>
      </c>
      <c r="M510" s="256" t="str" cm="1">
        <f t="array" aca="1" ref="M510" ca="1">_xlfn.XLOOKUP($A510&amp;$B510,'[5]产值及收款计划（2026）'!$A:$A&amp;'[5]产值及收款计划（2026）'!$B:$B,'[5]产值及收款计划（2026）'!M:M)</f>
        <v>主导</v>
      </c>
      <c r="N510" s="256" cm="1">
        <f t="array" aca="1" ref="N510" ca="1">_xlfn.XLOOKUP($A510&amp;$B510,'[5]产值及收款计划（2026）'!$A:$A&amp;'[5]产值及收款计划（2026）'!$B:$B,'[5]产值及收款计划（2026）'!N:N)</f>
        <v>0</v>
      </c>
      <c r="O510" s="256" t="str" cm="1">
        <f t="array" aca="1" ref="O510" ca="1">_xlfn.XLOOKUP($A510&amp;$B510,'[5]产值及收款计划（2026）'!$A:$A&amp;'[5]产值及收款计划（2026）'!$B:$B,'[5]产值及收款计划（2026）'!O:O)</f>
        <v>谢志杰</v>
      </c>
      <c r="P510" s="255" t="str" cm="1">
        <f t="array" aca="1" ref="P510" ca="1">_xlfn.XLOOKUP($A510&amp;$B510,'[5]产值及收款计划（2026）'!$A:$A&amp;'[5]产值及收款计划（2026）'!$B:$B,'[5]产值及收款计划（2026）'!P:P)</f>
        <v>26新签</v>
      </c>
      <c r="Q510" s="256" cm="1">
        <f t="array" aca="1" ref="Q510" ca="1">_xlfn.XLOOKUP($A510&amp;$B510,'[5]产值及收款计划（2026）'!$A:$A&amp;'[5]产值及收款计划（2026）'!$B:$B,'[5]产值及收款计划（2026）'!Q:Q)</f>
        <v>0</v>
      </c>
      <c r="R510" s="256" cm="1">
        <f t="array" aca="1" ref="R510" ca="1">_xlfn.XLOOKUP($A510&amp;$B510,'[5]产值及收款计划（2026）'!$A:$A&amp;'[5]产值及收款计划（2026）'!$B:$B,'[5]产值及收款计划（2026）'!R:R)</f>
        <v>0</v>
      </c>
      <c r="S510" s="256" cm="1">
        <f t="array" aca="1" ref="S510" ca="1">_xlfn.XLOOKUP($A510&amp;$B510,'[5]产值及收款计划（2026）'!$A:$A&amp;'[5]产值及收款计划（2026）'!$B:$B,'[5]产值及收款计划（2026）'!S:S)</f>
        <v>0</v>
      </c>
      <c r="T510" s="256" cm="1">
        <f t="array" aca="1" ref="T510" ca="1">_xlfn.XLOOKUP($A510&amp;$B510,'[5]产值及收款计划（2026）'!$A:$A&amp;'[5]产值及收款计划（2026）'!$B:$B,'[5]产值及收款计划（2026）'!T:T)</f>
        <v>0</v>
      </c>
      <c r="U510" s="256" cm="1">
        <f t="array" aca="1" ref="U510" ca="1">_xlfn.XLOOKUP($A510&amp;$B510,'[5]产值及收款计划（2026）'!$A:$A&amp;'[5]产值及收款计划（2026）'!$B:$B,'[5]产值及收款计划（2026）'!U:U)</f>
        <v>0</v>
      </c>
      <c r="V510" s="256" cm="1">
        <f t="array" aca="1" ref="V510" ca="1">_xlfn.XLOOKUP($A510&amp;$B510,'[5]产值及收款计划（2026）'!$A:$A&amp;'[5]产值及收款计划（2026）'!$B:$B,'[5]产值及收款计划（2026）'!V:V)</f>
        <v>200</v>
      </c>
      <c r="W510" s="256" cm="1">
        <f t="array" aca="1" ref="W510" ca="1">_xlfn.XLOOKUP($A510&amp;$B510,'[5]产值及收款计划（2026）'!$A:$A&amp;'[5]产值及收款计划（2026）'!$B:$B,'[5]产值及收款计划（2026）'!W:W)</f>
        <v>0</v>
      </c>
      <c r="X510" s="256" cm="1">
        <f t="array" aca="1" ref="X510" ca="1">_xlfn.XLOOKUP($A510&amp;$B510,'[5]产值及收款计划（2026）'!$A:$A&amp;'[5]产值及收款计划（2026）'!$B:$B,'[5]产值及收款计划（2026）'!X:X)</f>
        <v>0</v>
      </c>
      <c r="Y510" s="256" cm="1">
        <f t="array" aca="1" ref="Y510" ca="1">_xlfn.XLOOKUP($A510&amp;$B510,'[5]产值及收款计划（2026）'!$A:$A&amp;'[5]产值及收款计划（2026）'!$B:$B,'[5]产值及收款计划（2026）'!Y:Y)</f>
        <v>0</v>
      </c>
      <c r="Z510" s="256" cm="1">
        <f t="array" aca="1" ref="Z510" ca="1">_xlfn.XLOOKUP($A510&amp;$B510,'[5]产值及收款计划（2026）'!$A:$A&amp;'[5]产值及收款计划（2026）'!$B:$B,'[5]产值及收款计划（2026）'!Z:Z)</f>
        <v>0</v>
      </c>
      <c r="AA510" s="256" cm="1">
        <f t="array" aca="1" ref="AA510" ca="1">_xlfn.XLOOKUP($A510&amp;$B510,'[5]产值及收款计划（2026）'!$A:$A&amp;'[5]产值及收款计划（2026）'!$B:$B,'[5]产值及收款计划（2026）'!AA:AA)</f>
        <v>0</v>
      </c>
      <c r="AB510" s="256" cm="1">
        <f t="array" aca="1" ref="AB510" ca="1">_xlfn.XLOOKUP($A510&amp;$B510,'[5]产值及收款计划（2026）'!$A:$A&amp;'[5]产值及收款计划（2026）'!$B:$B,'[5]产值及收款计划（2026）'!AB:AB)</f>
        <v>0</v>
      </c>
      <c r="AC510" s="256" cm="1">
        <f t="array" aca="1" ref="AC510" ca="1">_xlfn.XLOOKUP($A510&amp;$B510,'[5]产值及收款计划（2026）'!$A:$A&amp;'[5]产值及收款计划（2026）'!$B:$B,'[5]产值及收款计划（2026）'!AC:AC)</f>
        <v>0</v>
      </c>
      <c r="AD510" s="256" cm="1">
        <f t="array" aca="1" ref="AD510" ca="1">_xlfn.XLOOKUP($A510&amp;$B510,'[5]产值及收款计划（2026）'!$A:$A&amp;'[5]产值及收款计划（2026）'!$B:$B,'[5]产值及收款计划（2026）'!AD:AD)</f>
        <v>0</v>
      </c>
      <c r="AE510" s="256" cm="1">
        <f t="array" aca="1" ref="AE510" ca="1">_xlfn.XLOOKUP($A510&amp;$B510,'[5]产值及收款计划（2026）'!$A:$A&amp;'[5]产值及收款计划（2026）'!$B:$B,'[5]产值及收款计划（2026）'!AE:AE)</f>
        <v>0</v>
      </c>
      <c r="AF510" s="256" cm="1">
        <f t="array" aca="1" ref="AF510" ca="1">_xlfn.XLOOKUP($A510&amp;$B510,'[5]产值及收款计划（2026）'!$A:$A&amp;'[5]产值及收款计划（2026）'!$B:$B,'[5]产值及收款计划（2026）'!AF:AF)</f>
        <v>120</v>
      </c>
      <c r="AG510" s="256" cm="1">
        <f t="array" aca="1" ref="AG510" ca="1">_xlfn.XLOOKUP($A510&amp;$B510,'[5]产值及收款计划（2026）'!$A:$A&amp;'[5]产值及收款计划（2026）'!$B:$B,'[5]产值及收款计划（2026）'!AG:AG)</f>
        <v>0</v>
      </c>
      <c r="AH510" s="256" cm="1">
        <f t="array" aca="1" ref="AH510" ca="1">_xlfn.XLOOKUP($A510&amp;$B510,'[5]产值及收款计划（2026）'!$A:$A&amp;'[5]产值及收款计划（2026）'!$B:$B,'[5]产值及收款计划（2026）'!AH:AH)</f>
        <v>0</v>
      </c>
      <c r="AI510" s="256" cm="1">
        <f t="array" aca="1" ref="AI510" ca="1">_xlfn.XLOOKUP($A510&amp;$B510,'[5]产值及收款计划（2026）'!$A:$A&amp;'[5]产值及收款计划（2026）'!$B:$B,'[5]产值及收款计划（2026）'!AI:AI)</f>
        <v>0</v>
      </c>
      <c r="AJ510" s="256" cm="1">
        <f t="array" aca="1" ref="AJ510" ca="1">_xlfn.XLOOKUP($A510&amp;$B510,'[5]产值及收款计划（2026）'!$A:$A&amp;'[5]产值及收款计划（2026）'!$B:$B,'[5]产值及收款计划（2026）'!AJ:AJ)</f>
        <v>0</v>
      </c>
      <c r="AK510" s="256" cm="1">
        <f t="array" aca="1" ref="AK510" ca="1">_xlfn.XLOOKUP($A510&amp;$B510,'[5]产值及收款计划（2026）'!$A:$A&amp;'[5]产值及收款计划（2026）'!$B:$B,'[5]产值及收款计划（2026）'!AK:AK)</f>
        <v>0</v>
      </c>
      <c r="AL510" s="256" cm="1">
        <f t="array" aca="1" ref="AL510" ca="1">_xlfn.XLOOKUP($A510&amp;$B510,'[5]产值及收款计划（2026）'!$A:$A&amp;'[5]产值及收款计划（2026）'!$B:$B,'[5]产值及收款计划（2026）'!AL:AL)</f>
        <v>0</v>
      </c>
      <c r="AM510" s="263" t="e" cm="1">
        <f t="array" aca="1" ref="AM510" ca="1">_xlfn.LET(_xlpm.勾选月份状态数组,TRANSPOSE('PPT(12-15页）-TOP10'!$A$3:$A$14),_xlpm.选择数据区,IF('PPT(12-15页）-TOP10'!$E$3="收款",$BA510:$BL510,$AA510:$AL510),SUM(_xlfn._xlws.FILTER(_xlpm.选择数据区,_xlpm.勾选月份状态数组,"")))</f>
        <v>#NAME?</v>
      </c>
      <c r="AN510" s="256" t="e" cm="1">
        <f t="array" aca="1" ref="AN510" ca="1">_xlfn.LET(_xlpm.勾选月份状态数组,TRANSPOSE('PPT(12-15页）-TOP10'!$A$3:$A$14),_xlpm.选择数据区,IF('PPT(12-15页）-TOP10'!$E$3="收款",$DA510:$DL510,$CA510:$CL510),SUM(_xlfn._xlws.FILTER(_xlpm.选择数据区,_xlpm.勾选月份状态数组,"")))</f>
        <v>#NAME?</v>
      </c>
      <c r="AO510" s="256">
        <f ca="1">SUM(CA510:CC510)+SUM(AD510:AL510)</f>
        <v>120</v>
      </c>
      <c r="AP510" s="256"/>
      <c r="AQ510" s="256"/>
      <c r="AR510" s="256"/>
      <c r="AS510" s="256" cm="1">
        <f t="array" aca="1" ref="AS510" ca="1">_xlfn.XLOOKUP($A510&amp;$B510,'[5]产值及收款计划（2026）'!$A:$A&amp;'[5]产值及收款计划（2026）'!$B:$B,'[5]产值及收款计划（2026）'!AS:AS)</f>
        <v>0</v>
      </c>
      <c r="AT510" s="256" cm="1">
        <f t="array" aca="1" ref="AT510" ca="1">_xlfn.XLOOKUP($A510&amp;$B510,'[5]产值及收款计划（2026）'!$A:$A&amp;'[5]产值及收款计划（2026）'!$B:$B,'[5]产值及收款计划（2026）'!AT:AT)</f>
        <v>0</v>
      </c>
      <c r="AU510" s="256" cm="1">
        <f t="array" aca="1" ref="AU510" ca="1">_xlfn.XLOOKUP($A510&amp;$B510,'[5]产值及收款计划（2026）'!$A:$A&amp;'[5]产值及收款计划（2026）'!$B:$B,'[5]产值及收款计划（2026）'!AU:AU)</f>
        <v>0</v>
      </c>
      <c r="AV510" s="256" cm="1">
        <f t="array" aca="1" ref="AV510" ca="1">_xlfn.XLOOKUP($A510&amp;$B510,'[5]产值及收款计划（2026）'!$A:$A&amp;'[5]产值及收款计划（2026）'!$B:$B,'[5]产值及收款计划（2026）'!AV:AV)</f>
        <v>0</v>
      </c>
      <c r="AW510" s="256" cm="1">
        <f t="array" aca="1" ref="AW510" ca="1">_xlfn.XLOOKUP($A510&amp;$B510,'[5]产值及收款计划（2026）'!$A:$A&amp;'[5]产值及收款计划（2026）'!$B:$B,'[5]产值及收款计划（2026）'!AW:AW)</f>
        <v>0</v>
      </c>
      <c r="AX510" s="256" cm="1">
        <f t="array" aca="1" ref="AX510" ca="1">_xlfn.XLOOKUP($A510&amp;$B510,'[5]产值及收款计划（2026）'!$A:$A&amp;'[5]产值及收款计划（2026）'!$B:$B,'[5]产值及收款计划（2026）'!AX:AX)</f>
        <v>22</v>
      </c>
      <c r="AY510" s="256" cm="1">
        <f t="array" aca="1" ref="AY510" ca="1">_xlfn.XLOOKUP($A510&amp;$B510,'[5]产值及收款计划（2026）'!$A:$A&amp;'[5]产值及收款计划（2026）'!$B:$B,'[5]产值及收款计划（2026）'!AY:AY)</f>
        <v>178</v>
      </c>
      <c r="AZ510" s="256" cm="1">
        <f t="array" aca="1" ref="AZ510" ca="1">_xlfn.XLOOKUP($A510&amp;$B510,'[5]产值及收款计划（2026）'!$A:$A&amp;'[5]产值及收款计划（2026）'!$B:$B,'[5]产值及收款计划（2026）'!AZ:AZ)</f>
        <v>-22</v>
      </c>
      <c r="BA510" s="256" cm="1">
        <f t="array" aca="1" ref="BA510" ca="1">_xlfn.XLOOKUP($A510&amp;$B510,'[5]产值及收款计划（2026）'!$A:$A&amp;'[5]产值及收款计划（2026）'!$B:$B,'[5]产值及收款计划（2026）'!BA:BA)</f>
        <v>0</v>
      </c>
      <c r="BB510" s="256" cm="1">
        <f t="array" aca="1" ref="BB510" ca="1">_xlfn.XLOOKUP($A510&amp;$B510,'[5]产值及收款计划（2026）'!$A:$A&amp;'[5]产值及收款计划（2026）'!$B:$B,'[5]产值及收款计划（2026）'!BB:BB)</f>
        <v>0</v>
      </c>
      <c r="BC510" s="256" cm="1">
        <f t="array" aca="1" ref="BC510" ca="1">_xlfn.XLOOKUP($A510&amp;$B510,'[5]产值及收款计划（2026）'!$A:$A&amp;'[5]产值及收款计划（2026）'!$B:$B,'[5]产值及收款计划（2026）'!BC:BC)</f>
        <v>0</v>
      </c>
      <c r="BD510" s="256" cm="1">
        <f t="array" aca="1" ref="BD510" ca="1">_xlfn.XLOOKUP($A510&amp;$B510,'[5]产值及收款计划（2026）'!$A:$A&amp;'[5]产值及收款计划（2026）'!$B:$B,'[5]产值及收款计划（2026）'!BD:BD)</f>
        <v>0</v>
      </c>
      <c r="BE510" s="256" cm="1">
        <f t="array" aca="1" ref="BE510" ca="1">_xlfn.XLOOKUP($A510&amp;$B510,'[5]产值及收款计划（2026）'!$A:$A&amp;'[5]产值及收款计划（2026）'!$B:$B,'[5]产值及收款计划（2026）'!BE:BE)</f>
        <v>0</v>
      </c>
      <c r="BF510" s="256" cm="1">
        <f t="array" aca="1" ref="BF510" ca="1">_xlfn.XLOOKUP($A510&amp;$B510,'[5]产值及收款计划（2026）'!$A:$A&amp;'[5]产值及收款计划（2026）'!$B:$B,'[5]产值及收款计划（2026）'!BF:BF)</f>
        <v>60</v>
      </c>
      <c r="BG510" s="256" cm="1">
        <f t="array" aca="1" ref="BG510" ca="1">_xlfn.XLOOKUP($A510&amp;$B510,'[5]产值及收款计划（2026）'!$A:$A&amp;'[5]产值及收款计划（2026）'!$B:$B,'[5]产值及收款计划（2026）'!BG:BG)</f>
        <v>0</v>
      </c>
      <c r="BH510" s="256" cm="1">
        <f t="array" aca="1" ref="BH510" ca="1">_xlfn.XLOOKUP($A510&amp;$B510,'[5]产值及收款计划（2026）'!$A:$A&amp;'[5]产值及收款计划（2026）'!$B:$B,'[5]产值及收款计划（2026）'!BH:BH)</f>
        <v>0</v>
      </c>
      <c r="BI510" s="256" cm="1">
        <f t="array" aca="1" ref="BI510" ca="1">_xlfn.XLOOKUP($A510&amp;$B510,'[5]产值及收款计划（2026）'!$A:$A&amp;'[5]产值及收款计划（2026）'!$B:$B,'[5]产值及收款计划（2026）'!BI:BI)</f>
        <v>0</v>
      </c>
      <c r="BJ510" s="256" cm="1">
        <f t="array" aca="1" ref="BJ510" ca="1">_xlfn.XLOOKUP($A510&amp;$B510,'[5]产值及收款计划（2026）'!$A:$A&amp;'[5]产值及收款计划（2026）'!$B:$B,'[5]产值及收款计划（2026）'!BJ:BJ)</f>
        <v>0</v>
      </c>
      <c r="BK510" s="256" cm="1">
        <f t="array" aca="1" ref="BK510" ca="1">_xlfn.XLOOKUP($A510&amp;$B510,'[5]产值及收款计划（2026）'!$A:$A&amp;'[5]产值及收款计划（2026）'!$B:$B,'[5]产值及收款计划（2026）'!BK:BK)</f>
        <v>0</v>
      </c>
      <c r="BL510" s="256" cm="1">
        <f t="array" aca="1" ref="BL510" ca="1">_xlfn.XLOOKUP($A510&amp;$B510,'[5]产值及收款计划（2026）'!$A:$A&amp;'[5]产值及收款计划（2026）'!$B:$B,'[5]产值及收款计划（2026）'!BL:BL)</f>
        <v>0</v>
      </c>
      <c r="BM510" s="256"/>
      <c r="BN510" s="256"/>
      <c r="BO510" s="256"/>
      <c r="BP510" s="256"/>
      <c r="BQ510" s="255" t="str" cm="1">
        <f t="array" aca="1" ref="BQ510" ca="1">_xlfn.XLOOKUP($A510&amp;$B510,'[5]产值及收款计划（2026）'!$A:$A&amp;'[5]产值及收款计划（2026）'!$B:$B,'[5]产值及收款计划（2026）'!BQ:BQ)</f>
        <v>佳都科技集团股份有限公司</v>
      </c>
      <c r="BR510" s="256" cm="1">
        <f t="array" aca="1" ref="BR510" ca="1">_xlfn.XLOOKUP($A510&amp;$B510,'[5]产值及收款计划（2026）'!$A:$A&amp;'[5]产值及收款计划（2026）'!$B:$B,'[5]产值及收款计划（2026）'!BR:BR)</f>
        <v>0</v>
      </c>
      <c r="CA510" s="256" cm="1">
        <f t="array" aca="1" ref="CA510" ca="1">_xlfn.XLOOKUP($A510&amp;$B510,'[5]产值及收款计划（2026）'!$A:$A&amp;'[5]产值及收款计划（2026）'!$B:$B,'[5]产值及收款计划（2026）'!CA:CA)</f>
        <v>0</v>
      </c>
      <c r="CB510" s="256" cm="1">
        <f t="array" aca="1" ref="CB510" ca="1">_xlfn.XLOOKUP($A510&amp;$B510,'[5]产值及收款计划（2026）'!$A:$A&amp;'[5]产值及收款计划（2026）'!$B:$B,'[5]产值及收款计划（2026）'!CB:CB)</f>
        <v>0</v>
      </c>
      <c r="CC510" s="256" cm="1">
        <f t="array" aca="1" ref="CC510" ca="1">_xlfn.XLOOKUP($A510&amp;$B510,'[5]产值及收款计划（2026）'!$A:$A&amp;'[5]产值及收款计划（2026）'!$B:$B,'[5]产值及收款计划（2026）'!CC:CC)</f>
        <v>0</v>
      </c>
      <c r="CD510" s="256" cm="1">
        <f t="array" aca="1" ref="CD510" ca="1">_xlfn.XLOOKUP($A510&amp;$B510,'[5]产值及收款计划（2026）'!$A:$A&amp;'[5]产值及收款计划（2026）'!$B:$B,'[5]产值及收款计划（2026）'!CD:CD)</f>
        <v>0</v>
      </c>
      <c r="CE510" s="256" cm="1">
        <f t="array" aca="1" ref="CE510" ca="1">_xlfn.XLOOKUP($A510&amp;$B510,'[5]产值及收款计划（2026）'!$A:$A&amp;'[5]产值及收款计划（2026）'!$B:$B,'[5]产值及收款计划（2026）'!CE:CE)</f>
        <v>0</v>
      </c>
      <c r="CF510" s="256" cm="1">
        <f t="array" aca="1" ref="CF510" ca="1">_xlfn.XLOOKUP($A510&amp;$B510,'[5]产值及收款计划（2026）'!$A:$A&amp;'[5]产值及收款计划（2026）'!$B:$B,'[5]产值及收款计划（2026）'!CF:CF)</f>
        <v>0</v>
      </c>
      <c r="CG510" s="256" cm="1">
        <f t="array" aca="1" ref="CG510" ca="1">_xlfn.XLOOKUP($A510&amp;$B510,'[5]产值及收款计划（2026）'!$A:$A&amp;'[5]产值及收款计划（2026）'!$B:$B,'[5]产值及收款计划（2026）'!CG:CG)</f>
        <v>0</v>
      </c>
      <c r="CH510" s="256" cm="1">
        <f t="array" aca="1" ref="CH510" ca="1">_xlfn.XLOOKUP($A510&amp;$B510,'[5]产值及收款计划（2026）'!$A:$A&amp;'[5]产值及收款计划（2026）'!$B:$B,'[5]产值及收款计划（2026）'!CH:CH)</f>
        <v>0</v>
      </c>
      <c r="CI510" s="256" cm="1">
        <f t="array" aca="1" ref="CI510" ca="1">_xlfn.XLOOKUP($A510&amp;$B510,'[5]产值及收款计划（2026）'!$A:$A&amp;'[5]产值及收款计划（2026）'!$B:$B,'[5]产值及收款计划（2026）'!CI:CI)</f>
        <v>0</v>
      </c>
      <c r="CJ510" s="256" cm="1">
        <f t="array" aca="1" ref="CJ510" ca="1">_xlfn.XLOOKUP($A510&amp;$B510,'[5]产值及收款计划（2026）'!$A:$A&amp;'[5]产值及收款计划（2026）'!$B:$B,'[5]产值及收款计划（2026）'!CJ:CJ)</f>
        <v>0</v>
      </c>
      <c r="CK510" s="256" cm="1">
        <f t="array" aca="1" ref="CK510" ca="1">_xlfn.XLOOKUP($A510&amp;$B510,'[5]产值及收款计划（2026）'!$A:$A&amp;'[5]产值及收款计划（2026）'!$B:$B,'[5]产值及收款计划（2026）'!CK:CK)</f>
        <v>0</v>
      </c>
      <c r="CL510" s="256" cm="1">
        <f t="array" aca="1" ref="CL510" ca="1">_xlfn.XLOOKUP($A510&amp;$B510,'[5]产值及收款计划（2026）'!$A:$A&amp;'[5]产值及收款计划（2026）'!$B:$B,'[5]产值及收款计划（2026）'!CL:CL)</f>
        <v>0</v>
      </c>
      <c r="DA510" s="256" cm="1">
        <f t="array" aca="1" ref="DA510" ca="1">_xlfn.XLOOKUP($A510&amp;$B510,'[5]产值及收款计划（2026）'!$A:$A&amp;'[5]产值及收款计划（2026）'!$B:$B,'[5]产值及收款计划（2026）'!DA:DA)</f>
        <v>0</v>
      </c>
      <c r="DB510" s="256" cm="1">
        <f t="array" aca="1" ref="DB510" ca="1">_xlfn.XLOOKUP($A510&amp;$B510,'[5]产值及收款计划（2026）'!$A:$A&amp;'[5]产值及收款计划（2026）'!$B:$B,'[5]产值及收款计划（2026）'!DB:DB)</f>
        <v>0</v>
      </c>
      <c r="DC510" s="256" cm="1">
        <f t="array" aca="1" ref="DC510" ca="1">_xlfn.XLOOKUP($A510&amp;$B510,'[5]产值及收款计划（2026）'!$A:$A&amp;'[5]产值及收款计划（2026）'!$B:$B,'[5]产值及收款计划（2026）'!DC:DC)</f>
        <v>0</v>
      </c>
      <c r="DD510" s="256" cm="1">
        <f t="array" aca="1" ref="DD510" ca="1">_xlfn.XLOOKUP($A510&amp;$B510,'[5]产值及收款计划（2026）'!$A:$A&amp;'[5]产值及收款计划（2026）'!$B:$B,'[5]产值及收款计划（2026）'!DD:DD)</f>
        <v>22</v>
      </c>
      <c r="DE510" s="256" cm="1">
        <f t="array" aca="1" ref="DE510" ca="1">_xlfn.XLOOKUP($A510&amp;$B510,'[5]产值及收款计划（2026）'!$A:$A&amp;'[5]产值及收款计划（2026）'!$B:$B,'[5]产值及收款计划（2026）'!DE:DE)</f>
        <v>0</v>
      </c>
      <c r="DF510" s="256" cm="1">
        <f t="array" aca="1" ref="DF510" ca="1">_xlfn.XLOOKUP($A510&amp;$B510,'[5]产值及收款计划（2026）'!$A:$A&amp;'[5]产值及收款计划（2026）'!$B:$B,'[5]产值及收款计划（2026）'!DF:DF)</f>
        <v>0</v>
      </c>
      <c r="DG510" s="256" cm="1">
        <f t="array" aca="1" ref="DG510" ca="1">_xlfn.XLOOKUP($A510&amp;$B510,'[5]产值及收款计划（2026）'!$A:$A&amp;'[5]产值及收款计划（2026）'!$B:$B,'[5]产值及收款计划（2026）'!DG:DG)</f>
        <v>0</v>
      </c>
      <c r="DH510" s="256" cm="1">
        <f t="array" aca="1" ref="DH510" ca="1">_xlfn.XLOOKUP($A510&amp;$B510,'[5]产值及收款计划（2026）'!$A:$A&amp;'[5]产值及收款计划（2026）'!$B:$B,'[5]产值及收款计划（2026）'!DH:DH)</f>
        <v>0</v>
      </c>
      <c r="DI510" s="256" cm="1">
        <f t="array" aca="1" ref="DI510" ca="1">_xlfn.XLOOKUP($A510&amp;$B510,'[5]产值及收款计划（2026）'!$A:$A&amp;'[5]产值及收款计划（2026）'!$B:$B,'[5]产值及收款计划（2026）'!DI:DI)</f>
        <v>0</v>
      </c>
      <c r="DJ510" s="256" cm="1">
        <f t="array" aca="1" ref="DJ510" ca="1">_xlfn.XLOOKUP($A510&amp;$B510,'[5]产值及收款计划（2026）'!$A:$A&amp;'[5]产值及收款计划（2026）'!$B:$B,'[5]产值及收款计划（2026）'!DJ:DJ)</f>
        <v>0</v>
      </c>
      <c r="DK510" s="256" cm="1">
        <f t="array" aca="1" ref="DK510" ca="1">_xlfn.XLOOKUP($A510&amp;$B510,'[5]产值及收款计划（2026）'!$A:$A&amp;'[5]产值及收款计划（2026）'!$B:$B,'[5]产值及收款计划（2026）'!DK:DK)</f>
        <v>0</v>
      </c>
      <c r="DL510" s="256" cm="1">
        <f t="array" aca="1" ref="DL510" ca="1">_xlfn.XLOOKUP($A510&amp;$B510,'[5]产值及收款计划（2026）'!$A:$A&amp;'[5]产值及收款计划（2026）'!$B:$B,'[5]产值及收款计划（2026）'!DL:DL)</f>
        <v>0</v>
      </c>
      <c r="DM510" s="264"/>
      <c r="DN510" s="250"/>
    </row>
    <row r="511" spans="1:118" ht="20.25" x14ac:dyDescent="0.15">
      <c r="A511" s="254">
        <f t="shared" ca="1" si="26"/>
        <v>90</v>
      </c>
      <c r="B511" s="254" t="s">
        <v>29</v>
      </c>
      <c r="C511" s="255" t="str" cm="1">
        <f t="array" aca="1" ref="C511" ca="1">_xlfn.XLOOKUP($A511&amp;$B511,'[5]产值及收款计划（2026）'!$A:$A&amp;'[5]产值及收款计划（2026）'!$B:$B,'[5]产值及收款计划（2026）'!C:C)</f>
        <v>C0CJGD-FW-T/W-2026012</v>
      </c>
      <c r="D511" s="255" t="str" cm="1">
        <f t="array" aca="1" ref="D511" ca="1">_xlfn.XLOOKUP($A511&amp;$B511,'[5]产值及收款计划（2026）'!$A:$A&amp;'[5]产值及收款计划（2026）'!$B:$B,'[5]产值及收款计划（2026）'!D:D)</f>
        <v>BIM数字孪生平台及配套技术开发服务</v>
      </c>
      <c r="E511" s="256" cm="1">
        <f t="array" aca="1" ref="E511" ca="1">_xlfn.XLOOKUP($A511&amp;$B511,'[5]产值及收款计划（2026）'!$A:$A&amp;'[5]产值及收款计划（2026）'!$B:$B,'[5]产值及收款计划（2026）'!E:E)</f>
        <v>27.8</v>
      </c>
      <c r="F511" s="256" cm="1">
        <f t="array" aca="1" ref="F511" ca="1">_xlfn.XLOOKUP($A511&amp;$B511,'[5]产值及收款计划（2026）'!$A:$A&amp;'[5]产值及收款计划（2026）'!$B:$B,'[5]产值及收款计划（2026）'!F:F)</f>
        <v>27.8</v>
      </c>
      <c r="G511" s="256" cm="1">
        <f t="array" aca="1" ref="G511" ca="1">_xlfn.XLOOKUP($A511&amp;$B511,'[5]产值及收款计划（2026）'!$A:$A&amp;'[5]产值及收款计划（2026）'!$B:$B,'[5]产值及收款计划（2026）'!G:G)</f>
        <v>27.8</v>
      </c>
      <c r="H511" s="256" cm="1">
        <f t="array" aca="1" ref="H511" ca="1">_xlfn.XLOOKUP($A511&amp;$B511,'[5]产值及收款计划（2026）'!$A:$A&amp;'[5]产值及收款计划（2026）'!$B:$B,'[5]产值及收款计划（2026）'!H:H)</f>
        <v>18.68</v>
      </c>
      <c r="I511" s="257" cm="1">
        <f t="array" aca="1" ref="I511" ca="1">_xlfn.XLOOKUP($A511&amp;$B511,'[5]产值及收款计划（2026）'!$A:$A&amp;'[5]产值及收款计划（2026）'!$B:$B,'[5]产值及收款计划（2026）'!I:I)</f>
        <v>0.671942446043165</v>
      </c>
      <c r="J511" s="256" cm="1">
        <f t="array" aca="1" ref="J511" ca="1">_xlfn.XLOOKUP($A511&amp;$B511,'[5]产值及收款计划（2026）'!$A:$A&amp;'[5]产值及收款计划（2026）'!$B:$B,'[5]产值及收款计划（2026）'!J:J)</f>
        <v>8.1201373405767593E-2</v>
      </c>
      <c r="K511" s="256" cm="1">
        <f t="array" aca="1" ref="K511" ca="1">_xlfn.XLOOKUP($A511&amp;$B511,'[5]产值及收款计划（2026）'!$A:$A&amp;'[5]产值及收款计划（2026）'!$B:$B,'[5]产值及收款计划（2026）'!K:K)</f>
        <v>0</v>
      </c>
      <c r="L511" s="256" cm="1">
        <f t="array" aca="1" ref="L511" ca="1">_xlfn.XLOOKUP($A511&amp;$B511,'[5]产值及收款计划（2026）'!$A:$A&amp;'[5]产值及收款计划（2026）'!$B:$B,'[5]产值及收款计划（2026）'!L:L)</f>
        <v>0</v>
      </c>
      <c r="M511" s="256" t="str" cm="1">
        <f t="array" aca="1" ref="M511" ca="1">_xlfn.XLOOKUP($A511&amp;$B511,'[5]产值及收款计划（2026）'!$A:$A&amp;'[5]产值及收款计划（2026）'!$B:$B,'[5]产值及收款计划（2026）'!M:M)</f>
        <v>主导</v>
      </c>
      <c r="N511" s="256" cm="1">
        <f t="array" aca="1" ref="N511" ca="1">_xlfn.XLOOKUP($A511&amp;$B511,'[5]产值及收款计划（2026）'!$A:$A&amp;'[5]产值及收款计划（2026）'!$B:$B,'[5]产值及收款计划（2026）'!N:N)</f>
        <v>0</v>
      </c>
      <c r="O511" s="256" t="str" cm="1">
        <f t="array" aca="1" ref="O511" ca="1">_xlfn.XLOOKUP($A511&amp;$B511,'[5]产值及收款计划（2026）'!$A:$A&amp;'[5]产值及收款计划（2026）'!$B:$B,'[5]产值及收款计划（2026）'!O:O)</f>
        <v>戴愉人</v>
      </c>
      <c r="P511" s="255" t="str" cm="1">
        <f t="array" aca="1" ref="P511" ca="1">_xlfn.XLOOKUP($A511&amp;$B511,'[5]产值及收款计划（2026）'!$A:$A&amp;'[5]产值及收款计划（2026）'!$B:$B,'[5]产值及收款计划（2026）'!P:P)</f>
        <v>26新签</v>
      </c>
      <c r="Q511" s="256" cm="1">
        <f t="array" aca="1" ref="Q511" ca="1">_xlfn.XLOOKUP($A511&amp;$B511,'[5]产值及收款计划（2026）'!$A:$A&amp;'[5]产值及收款计划（2026）'!$B:$B,'[5]产值及收款计划（2026）'!Q:Q)</f>
        <v>0</v>
      </c>
      <c r="R511" s="256" cm="1">
        <f t="array" aca="1" ref="R511" ca="1">_xlfn.XLOOKUP($A511&amp;$B511,'[5]产值及收款计划（2026）'!$A:$A&amp;'[5]产值及收款计划（2026）'!$B:$B,'[5]产值及收款计划（2026）'!R:R)</f>
        <v>0</v>
      </c>
      <c r="S511" s="256" cm="1">
        <f t="array" aca="1" ref="S511" ca="1">_xlfn.XLOOKUP($A511&amp;$B511,'[5]产值及收款计划（2026）'!$A:$A&amp;'[5]产值及收款计划（2026）'!$B:$B,'[5]产值及收款计划（2026）'!S:S)</f>
        <v>0</v>
      </c>
      <c r="T511" s="256" cm="1">
        <f t="array" aca="1" ref="T511" ca="1">_xlfn.XLOOKUP($A511&amp;$B511,'[5]产值及收款计划（2026）'!$A:$A&amp;'[5]产值及收款计划（2026）'!$B:$B,'[5]产值及收款计划（2026）'!T:T)</f>
        <v>0</v>
      </c>
      <c r="U511" s="256" cm="1">
        <f t="array" aca="1" ref="U511" ca="1">_xlfn.XLOOKUP($A511&amp;$B511,'[5]产值及收款计划（2026）'!$A:$A&amp;'[5]产值及收款计划（2026）'!$B:$B,'[5]产值及收款计划（2026）'!U:U)</f>
        <v>0</v>
      </c>
      <c r="V511" s="256" cm="1">
        <f t="array" aca="1" ref="V511" ca="1">_xlfn.XLOOKUP($A511&amp;$B511,'[5]产值及收款计划（2026）'!$A:$A&amp;'[5]产值及收款计划（2026）'!$B:$B,'[5]产值及收款计划（2026）'!V:V)</f>
        <v>27.8</v>
      </c>
      <c r="W511" s="256" cm="1">
        <f t="array" aca="1" ref="W511" ca="1">_xlfn.XLOOKUP($A511&amp;$B511,'[5]产值及收款计划（2026）'!$A:$A&amp;'[5]产值及收款计划（2026）'!$B:$B,'[5]产值及收款计划（2026）'!W:W)</f>
        <v>0</v>
      </c>
      <c r="X511" s="256" cm="1">
        <f t="array" aca="1" ref="X511" ca="1">_xlfn.XLOOKUP($A511&amp;$B511,'[5]产值及收款计划（2026）'!$A:$A&amp;'[5]产值及收款计划（2026）'!$B:$B,'[5]产值及收款计划（2026）'!X:X)</f>
        <v>0</v>
      </c>
      <c r="Y511" s="256" cm="1">
        <f t="array" aca="1" ref="Y511" ca="1">_xlfn.XLOOKUP($A511&amp;$B511,'[5]产值及收款计划（2026）'!$A:$A&amp;'[5]产值及收款计划（2026）'!$B:$B,'[5]产值及收款计划（2026）'!Y:Y)</f>
        <v>0</v>
      </c>
      <c r="Z511" s="256" cm="1">
        <f t="array" aca="1" ref="Z511" ca="1">_xlfn.XLOOKUP($A511&amp;$B511,'[5]产值及收款计划（2026）'!$A:$A&amp;'[5]产值及收款计划（2026）'!$B:$B,'[5]产值及收款计划（2026）'!Z:Z)</f>
        <v>0</v>
      </c>
      <c r="AA511" s="256" cm="1">
        <f t="array" aca="1" ref="AA511" ca="1">_xlfn.XLOOKUP($A511&amp;$B511,'[5]产值及收款计划（2026）'!$A:$A&amp;'[5]产值及收款计划（2026）'!$B:$B,'[5]产值及收款计划（2026）'!AA:AA)</f>
        <v>0</v>
      </c>
      <c r="AB511" s="256" cm="1">
        <f t="array" aca="1" ref="AB511" ca="1">_xlfn.XLOOKUP($A511&amp;$B511,'[5]产值及收款计划（2026）'!$A:$A&amp;'[5]产值及收款计划（2026）'!$B:$B,'[5]产值及收款计划（2026）'!AB:AB)</f>
        <v>0</v>
      </c>
      <c r="AC511" s="256" cm="1">
        <f t="array" aca="1" ref="AC511" ca="1">_xlfn.XLOOKUP($A511&amp;$B511,'[5]产值及收款计划（2026）'!$A:$A&amp;'[5]产值及收款计划（2026）'!$B:$B,'[5]产值及收款计划（2026）'!AC:AC)</f>
        <v>0</v>
      </c>
      <c r="AD511" s="256" cm="1">
        <f t="array" aca="1" ref="AD511" ca="1">_xlfn.XLOOKUP($A511&amp;$B511,'[5]产值及收款计划（2026）'!$A:$A&amp;'[5]产值及收款计划（2026）'!$B:$B,'[5]产值及收款计划（2026）'!AD:AD)</f>
        <v>0</v>
      </c>
      <c r="AE511" s="256" cm="1">
        <f t="array" aca="1" ref="AE511" ca="1">_xlfn.XLOOKUP($A511&amp;$B511,'[5]产值及收款计划（2026）'!$A:$A&amp;'[5]产值及收款计划（2026）'!$B:$B,'[5]产值及收款计划（2026）'!AE:AE)</f>
        <v>0</v>
      </c>
      <c r="AF511" s="256" cm="1">
        <f t="array" aca="1" ref="AF511" ca="1">_xlfn.XLOOKUP($A511&amp;$B511,'[5]产值及收款计划（2026）'!$A:$A&amp;'[5]产值及收款计划（2026）'!$B:$B,'[5]产值及收款计划（2026）'!AF:AF)</f>
        <v>0</v>
      </c>
      <c r="AG511" s="256" cm="1">
        <f t="array" aca="1" ref="AG511" ca="1">_xlfn.XLOOKUP($A511&amp;$B511,'[5]产值及收款计划（2026）'!$A:$A&amp;'[5]产值及收款计划（2026）'!$B:$B,'[5]产值及收款计划（2026）'!AG:AG)</f>
        <v>8.34</v>
      </c>
      <c r="AH511" s="256" cm="1">
        <f t="array" aca="1" ref="AH511" ca="1">_xlfn.XLOOKUP($A511&amp;$B511,'[5]产值及收款计划（2026）'!$A:$A&amp;'[5]产值及收款计划（2026）'!$B:$B,'[5]产值及收款计划（2026）'!AH:AH)</f>
        <v>0</v>
      </c>
      <c r="AI511" s="256" cm="1">
        <f t="array" aca="1" ref="AI511" ca="1">_xlfn.XLOOKUP($A511&amp;$B511,'[5]产值及收款计划（2026）'!$A:$A&amp;'[5]产值及收款计划（2026）'!$B:$B,'[5]产值及收款计划（2026）'!AI:AI)</f>
        <v>0</v>
      </c>
      <c r="AJ511" s="256" cm="1">
        <f t="array" aca="1" ref="AJ511" ca="1">_xlfn.XLOOKUP($A511&amp;$B511,'[5]产值及收款计划（2026）'!$A:$A&amp;'[5]产值及收款计划（2026）'!$B:$B,'[5]产值及收款计划（2026）'!AJ:AJ)</f>
        <v>0</v>
      </c>
      <c r="AK511" s="256" cm="1">
        <f t="array" aca="1" ref="AK511" ca="1">_xlfn.XLOOKUP($A511&amp;$B511,'[5]产值及收款计划（2026）'!$A:$A&amp;'[5]产值及收款计划（2026）'!$B:$B,'[5]产值及收款计划（2026）'!AK:AK)</f>
        <v>0</v>
      </c>
      <c r="AL511" s="256" cm="1">
        <f t="array" aca="1" ref="AL511" ca="1">_xlfn.XLOOKUP($A511&amp;$B511,'[5]产值及收款计划（2026）'!$A:$A&amp;'[5]产值及收款计划（2026）'!$B:$B,'[5]产值及收款计划（2026）'!AL:AL)</f>
        <v>0</v>
      </c>
      <c r="AM511" s="263" t="e" cm="1">
        <f t="array" aca="1" ref="AM511" ca="1">_xlfn.LET(_xlpm.勾选月份状态数组,TRANSPOSE('PPT(12-15页）-TOP10'!$A$3:$A$14),_xlpm.选择数据区,IF('PPT(12-15页）-TOP10'!$E$3="收款",$BA511:$BL511,$AA511:$AL511),SUM(_xlfn._xlws.FILTER(_xlpm.选择数据区,_xlpm.勾选月份状态数组,"")))</f>
        <v>#NAME?</v>
      </c>
      <c r="AN511" s="256" t="e" cm="1">
        <f t="array" aca="1" ref="AN511" ca="1">_xlfn.LET(_xlpm.勾选月份状态数组,TRANSPOSE('PPT(12-15页）-TOP10'!$A$3:$A$14),_xlpm.选择数据区,IF('PPT(12-15页）-TOP10'!$E$3="收款",$DA511:$DL511,$CA511:$CL511),SUM(_xlfn._xlws.FILTER(_xlpm.选择数据区,_xlpm.勾选月份状态数组,"")))</f>
        <v>#NAME?</v>
      </c>
      <c r="AO511" s="256">
        <f ca="1">SUM(CA511:CC511)+SUM(AD511:AL511)</f>
        <v>8.34</v>
      </c>
      <c r="AP511" s="256"/>
      <c r="AQ511" s="256"/>
      <c r="AR511" s="256"/>
      <c r="AS511" s="256" cm="1">
        <f t="array" aca="1" ref="AS511" ca="1">_xlfn.XLOOKUP($A511&amp;$B511,'[5]产值及收款计划（2026）'!$A:$A&amp;'[5]产值及收款计划（2026）'!$B:$B,'[5]产值及收款计划（2026）'!AS:AS)</f>
        <v>0</v>
      </c>
      <c r="AT511" s="256" cm="1">
        <f t="array" aca="1" ref="AT511" ca="1">_xlfn.XLOOKUP($A511&amp;$B511,'[5]产值及收款计划（2026）'!$A:$A&amp;'[5]产值及收款计划（2026）'!$B:$B,'[5]产值及收款计划（2026）'!AT:AT)</f>
        <v>0</v>
      </c>
      <c r="AU511" s="256" cm="1">
        <f t="array" aca="1" ref="AU511" ca="1">_xlfn.XLOOKUP($A511&amp;$B511,'[5]产值及收款计划（2026）'!$A:$A&amp;'[5]产值及收款计划（2026）'!$B:$B,'[5]产值及收款计划（2026）'!AU:AU)</f>
        <v>0</v>
      </c>
      <c r="AV511" s="256" cm="1">
        <f t="array" aca="1" ref="AV511" ca="1">_xlfn.XLOOKUP($A511&amp;$B511,'[5]产值及收款计划（2026）'!$A:$A&amp;'[5]产值及收款计划（2026）'!$B:$B,'[5]产值及收款计划（2026）'!AV:AV)</f>
        <v>0</v>
      </c>
      <c r="AW511" s="256" cm="1">
        <f t="array" aca="1" ref="AW511" ca="1">_xlfn.XLOOKUP($A511&amp;$B511,'[5]产值及收款计划（2026）'!$A:$A&amp;'[5]产值及收款计划（2026）'!$B:$B,'[5]产值及收款计划（2026）'!AW:AW)</f>
        <v>0</v>
      </c>
      <c r="AX511" s="256" cm="1">
        <f t="array" aca="1" ref="AX511" ca="1">_xlfn.XLOOKUP($A511&amp;$B511,'[5]产值及收款计划（2026）'!$A:$A&amp;'[5]产值及收款计划（2026）'!$B:$B,'[5]产值及收款计划（2026）'!AX:AX)</f>
        <v>0</v>
      </c>
      <c r="AY511" s="256" cm="1">
        <f t="array" aca="1" ref="AY511" ca="1">_xlfn.XLOOKUP($A511&amp;$B511,'[5]产值及收款计划（2026）'!$A:$A&amp;'[5]产值及收款计划（2026）'!$B:$B,'[5]产值及收款计划（2026）'!AY:AY)</f>
        <v>27.8</v>
      </c>
      <c r="AZ511" s="256" cm="1">
        <f t="array" aca="1" ref="AZ511" ca="1">_xlfn.XLOOKUP($A511&amp;$B511,'[5]产值及收款计划（2026）'!$A:$A&amp;'[5]产值及收款计划（2026）'!$B:$B,'[5]产值及收款计划（2026）'!AZ:AZ)</f>
        <v>0</v>
      </c>
      <c r="BA511" s="256" cm="1">
        <f t="array" aca="1" ref="BA511" ca="1">_xlfn.XLOOKUP($A511&amp;$B511,'[5]产值及收款计划（2026）'!$A:$A&amp;'[5]产值及收款计划（2026）'!$B:$B,'[5]产值及收款计划（2026）'!BA:BA)</f>
        <v>0</v>
      </c>
      <c r="BB511" s="256" cm="1">
        <f t="array" aca="1" ref="BB511" ca="1">_xlfn.XLOOKUP($A511&amp;$B511,'[5]产值及收款计划（2026）'!$A:$A&amp;'[5]产值及收款计划（2026）'!$B:$B,'[5]产值及收款计划（2026）'!BB:BB)</f>
        <v>0</v>
      </c>
      <c r="BC511" s="256" cm="1">
        <f t="array" aca="1" ref="BC511" ca="1">_xlfn.XLOOKUP($A511&amp;$B511,'[5]产值及收款计划（2026）'!$A:$A&amp;'[5]产值及收款计划（2026）'!$B:$B,'[5]产值及收款计划（2026）'!BC:BC)</f>
        <v>0</v>
      </c>
      <c r="BD511" s="256" cm="1">
        <f t="array" aca="1" ref="BD511" ca="1">_xlfn.XLOOKUP($A511&amp;$B511,'[5]产值及收款计划（2026）'!$A:$A&amp;'[5]产值及收款计划（2026）'!$B:$B,'[5]产值及收款计划（2026）'!BD:BD)</f>
        <v>0</v>
      </c>
      <c r="BE511" s="256" cm="1">
        <f t="array" aca="1" ref="BE511" ca="1">_xlfn.XLOOKUP($A511&amp;$B511,'[5]产值及收款计划（2026）'!$A:$A&amp;'[5]产值及收款计划（2026）'!$B:$B,'[5]产值及收款计划（2026）'!BE:BE)</f>
        <v>0</v>
      </c>
      <c r="BF511" s="256" cm="1">
        <f t="array" aca="1" ref="BF511" ca="1">_xlfn.XLOOKUP($A511&amp;$B511,'[5]产值及收款计划（2026）'!$A:$A&amp;'[5]产值及收款计划（2026）'!$B:$B,'[5]产值及收款计划（2026）'!BF:BF)</f>
        <v>0</v>
      </c>
      <c r="BG511" s="256" cm="1">
        <f t="array" aca="1" ref="BG511" ca="1">_xlfn.XLOOKUP($A511&amp;$B511,'[5]产值及收款计划（2026）'!$A:$A&amp;'[5]产值及收款计划（2026）'!$B:$B,'[5]产值及收款计划（2026）'!BG:BG)</f>
        <v>0</v>
      </c>
      <c r="BH511" s="256" cm="1">
        <f t="array" aca="1" ref="BH511" ca="1">_xlfn.XLOOKUP($A511&amp;$B511,'[5]产值及收款计划（2026）'!$A:$A&amp;'[5]产值及收款计划（2026）'!$B:$B,'[5]产值及收款计划（2026）'!BH:BH)</f>
        <v>0</v>
      </c>
      <c r="BI511" s="256" cm="1">
        <f t="array" aca="1" ref="BI511" ca="1">_xlfn.XLOOKUP($A511&amp;$B511,'[5]产值及收款计划（2026）'!$A:$A&amp;'[5]产值及收款计划（2026）'!$B:$B,'[5]产值及收款计划（2026）'!BI:BI)</f>
        <v>0</v>
      </c>
      <c r="BJ511" s="256" cm="1">
        <f t="array" aca="1" ref="BJ511" ca="1">_xlfn.XLOOKUP($A511&amp;$B511,'[5]产值及收款计划（2026）'!$A:$A&amp;'[5]产值及收款计划（2026）'!$B:$B,'[5]产值及收款计划（2026）'!BJ:BJ)</f>
        <v>0</v>
      </c>
      <c r="BK511" s="256" cm="1">
        <f t="array" aca="1" ref="BK511" ca="1">_xlfn.XLOOKUP($A511&amp;$B511,'[5]产值及收款计划（2026）'!$A:$A&amp;'[5]产值及收款计划（2026）'!$B:$B,'[5]产值及收款计划（2026）'!BK:BK)</f>
        <v>0</v>
      </c>
      <c r="BL511" s="256" cm="1">
        <f t="array" aca="1" ref="BL511" ca="1">_xlfn.XLOOKUP($A511&amp;$B511,'[5]产值及收款计划（2026）'!$A:$A&amp;'[5]产值及收款计划（2026）'!$B:$B,'[5]产值及收款计划（2026）'!BL:BL)</f>
        <v>0</v>
      </c>
      <c r="BM511" s="256"/>
      <c r="BN511" s="256"/>
      <c r="BO511" s="256"/>
      <c r="BP511" s="256"/>
      <c r="BQ511" s="255" t="str" cm="1">
        <f t="array" aca="1" ref="BQ511" ca="1">_xlfn.XLOOKUP($A511&amp;$B511,'[5]产值及收款计划（2026）'!$A:$A&amp;'[5]产值及收款计划（2026）'!$B:$B,'[5]产值及收款计划（2026）'!BQ:BQ)</f>
        <v>广西计算中心有限责任公司</v>
      </c>
      <c r="BR511" s="256" cm="1">
        <f t="array" aca="1" ref="BR511" ca="1">_xlfn.XLOOKUP($A511&amp;$B511,'[5]产值及收款计划（2026）'!$A:$A&amp;'[5]产值及收款计划（2026）'!$B:$B,'[5]产值及收款计划（2026）'!BR:BR)</f>
        <v>0</v>
      </c>
      <c r="CA511" s="256" cm="1">
        <f t="array" aca="1" ref="CA511" ca="1">_xlfn.XLOOKUP($A511&amp;$B511,'[5]产值及收款计划（2026）'!$A:$A&amp;'[5]产值及收款计划（2026）'!$B:$B,'[5]产值及收款计划（2026）'!CA:CA)</f>
        <v>0</v>
      </c>
      <c r="CB511" s="256" cm="1">
        <f t="array" aca="1" ref="CB511" ca="1">_xlfn.XLOOKUP($A511&amp;$B511,'[5]产值及收款计划（2026）'!$A:$A&amp;'[5]产值及收款计划（2026）'!$B:$B,'[5]产值及收款计划（2026）'!CB:CB)</f>
        <v>0</v>
      </c>
      <c r="CC511" s="256" cm="1">
        <f t="array" aca="1" ref="CC511" ca="1">_xlfn.XLOOKUP($A511&amp;$B511,'[5]产值及收款计划（2026）'!$A:$A&amp;'[5]产值及收款计划（2026）'!$B:$B,'[5]产值及收款计划（2026）'!CC:CC)</f>
        <v>0</v>
      </c>
      <c r="CD511" s="256" cm="1">
        <f t="array" aca="1" ref="CD511" ca="1">_xlfn.XLOOKUP($A511&amp;$B511,'[5]产值及收款计划（2026）'!$A:$A&amp;'[5]产值及收款计划（2026）'!$B:$B,'[5]产值及收款计划（2026）'!CD:CD)</f>
        <v>0</v>
      </c>
      <c r="CE511" s="256" cm="1">
        <f t="array" aca="1" ref="CE511" ca="1">_xlfn.XLOOKUP($A511&amp;$B511,'[5]产值及收款计划（2026）'!$A:$A&amp;'[5]产值及收款计划（2026）'!$B:$B,'[5]产值及收款计划（2026）'!CE:CE)</f>
        <v>0</v>
      </c>
      <c r="CF511" s="256" cm="1">
        <f t="array" aca="1" ref="CF511" ca="1">_xlfn.XLOOKUP($A511&amp;$B511,'[5]产值及收款计划（2026）'!$A:$A&amp;'[5]产值及收款计划（2026）'!$B:$B,'[5]产值及收款计划（2026）'!CF:CF)</f>
        <v>0</v>
      </c>
      <c r="CG511" s="256" cm="1">
        <f t="array" aca="1" ref="CG511" ca="1">_xlfn.XLOOKUP($A511&amp;$B511,'[5]产值及收款计划（2026）'!$A:$A&amp;'[5]产值及收款计划（2026）'!$B:$B,'[5]产值及收款计划（2026）'!CG:CG)</f>
        <v>0</v>
      </c>
      <c r="CH511" s="256" cm="1">
        <f t="array" aca="1" ref="CH511" ca="1">_xlfn.XLOOKUP($A511&amp;$B511,'[5]产值及收款计划（2026）'!$A:$A&amp;'[5]产值及收款计划（2026）'!$B:$B,'[5]产值及收款计划（2026）'!CH:CH)</f>
        <v>0</v>
      </c>
      <c r="CI511" s="256" cm="1">
        <f t="array" aca="1" ref="CI511" ca="1">_xlfn.XLOOKUP($A511&amp;$B511,'[5]产值及收款计划（2026）'!$A:$A&amp;'[5]产值及收款计划（2026）'!$B:$B,'[5]产值及收款计划（2026）'!CI:CI)</f>
        <v>0</v>
      </c>
      <c r="CJ511" s="256" cm="1">
        <f t="array" aca="1" ref="CJ511" ca="1">_xlfn.XLOOKUP($A511&amp;$B511,'[5]产值及收款计划（2026）'!$A:$A&amp;'[5]产值及收款计划（2026）'!$B:$B,'[5]产值及收款计划（2026）'!CJ:CJ)</f>
        <v>0</v>
      </c>
      <c r="CK511" s="256" cm="1">
        <f t="array" aca="1" ref="CK511" ca="1">_xlfn.XLOOKUP($A511&amp;$B511,'[5]产值及收款计划（2026）'!$A:$A&amp;'[5]产值及收款计划（2026）'!$B:$B,'[5]产值及收款计划（2026）'!CK:CK)</f>
        <v>0</v>
      </c>
      <c r="CL511" s="256" cm="1">
        <f t="array" aca="1" ref="CL511" ca="1">_xlfn.XLOOKUP($A511&amp;$B511,'[5]产值及收款计划（2026）'!$A:$A&amp;'[5]产值及收款计划（2026）'!$B:$B,'[5]产值及收款计划（2026）'!CL:CL)</f>
        <v>0</v>
      </c>
      <c r="DA511" s="256" cm="1">
        <f t="array" aca="1" ref="DA511" ca="1">_xlfn.XLOOKUP($A511&amp;$B511,'[5]产值及收款计划（2026）'!$A:$A&amp;'[5]产值及收款计划（2026）'!$B:$B,'[5]产值及收款计划（2026）'!DA:DA)</f>
        <v>0</v>
      </c>
      <c r="DB511" s="256" cm="1">
        <f t="array" aca="1" ref="DB511" ca="1">_xlfn.XLOOKUP($A511&amp;$B511,'[5]产值及收款计划（2026）'!$A:$A&amp;'[5]产值及收款计划（2026）'!$B:$B,'[5]产值及收款计划（2026）'!DB:DB)</f>
        <v>0</v>
      </c>
      <c r="DC511" s="256" cm="1">
        <f t="array" aca="1" ref="DC511" ca="1">_xlfn.XLOOKUP($A511&amp;$B511,'[5]产值及收款计划（2026）'!$A:$A&amp;'[5]产值及收款计划（2026）'!$B:$B,'[5]产值及收款计划（2026）'!DC:DC)</f>
        <v>0</v>
      </c>
      <c r="DD511" s="256" cm="1">
        <f t="array" aca="1" ref="DD511" ca="1">_xlfn.XLOOKUP($A511&amp;$B511,'[5]产值及收款计划（2026）'!$A:$A&amp;'[5]产值及收款计划（2026）'!$B:$B,'[5]产值及收款计划（2026）'!DD:DD)</f>
        <v>0</v>
      </c>
      <c r="DE511" s="256" cm="1">
        <f t="array" aca="1" ref="DE511" ca="1">_xlfn.XLOOKUP($A511&amp;$B511,'[5]产值及收款计划（2026）'!$A:$A&amp;'[5]产值及收款计划（2026）'!$B:$B,'[5]产值及收款计划（2026）'!DE:DE)</f>
        <v>0</v>
      </c>
      <c r="DF511" s="256" cm="1">
        <f t="array" aca="1" ref="DF511" ca="1">_xlfn.XLOOKUP($A511&amp;$B511,'[5]产值及收款计划（2026）'!$A:$A&amp;'[5]产值及收款计划（2026）'!$B:$B,'[5]产值及收款计划（2026）'!DF:DF)</f>
        <v>0</v>
      </c>
      <c r="DG511" s="256" cm="1">
        <f t="array" aca="1" ref="DG511" ca="1">_xlfn.XLOOKUP($A511&amp;$B511,'[5]产值及收款计划（2026）'!$A:$A&amp;'[5]产值及收款计划（2026）'!$B:$B,'[5]产值及收款计划（2026）'!DG:DG)</f>
        <v>0</v>
      </c>
      <c r="DH511" s="256" cm="1">
        <f t="array" aca="1" ref="DH511" ca="1">_xlfn.XLOOKUP($A511&amp;$B511,'[5]产值及收款计划（2026）'!$A:$A&amp;'[5]产值及收款计划（2026）'!$B:$B,'[5]产值及收款计划（2026）'!DH:DH)</f>
        <v>0</v>
      </c>
      <c r="DI511" s="256" cm="1">
        <f t="array" aca="1" ref="DI511" ca="1">_xlfn.XLOOKUP($A511&amp;$B511,'[5]产值及收款计划（2026）'!$A:$A&amp;'[5]产值及收款计划（2026）'!$B:$B,'[5]产值及收款计划（2026）'!DI:DI)</f>
        <v>0</v>
      </c>
      <c r="DJ511" s="256" cm="1">
        <f t="array" aca="1" ref="DJ511" ca="1">_xlfn.XLOOKUP($A511&amp;$B511,'[5]产值及收款计划（2026）'!$A:$A&amp;'[5]产值及收款计划（2026）'!$B:$B,'[5]产值及收款计划（2026）'!DJ:DJ)</f>
        <v>0</v>
      </c>
      <c r="DK511" s="256" cm="1">
        <f t="array" aca="1" ref="DK511" ca="1">_xlfn.XLOOKUP($A511&amp;$B511,'[5]产值及收款计划（2026）'!$A:$A&amp;'[5]产值及收款计划（2026）'!$B:$B,'[5]产值及收款计划（2026）'!DK:DK)</f>
        <v>0</v>
      </c>
      <c r="DL511" s="256" cm="1">
        <f t="array" aca="1" ref="DL511" ca="1">_xlfn.XLOOKUP($A511&amp;$B511,'[5]产值及收款计划（2026）'!$A:$A&amp;'[5]产值及收款计划（2026）'!$B:$B,'[5]产值及收款计划（2026）'!DL:DL)</f>
        <v>0</v>
      </c>
      <c r="DM511" s="264"/>
      <c r="DN511" s="250"/>
    </row>
    <row r="512" spans="1:118" ht="20.25" x14ac:dyDescent="0.15">
      <c r="A512" s="254">
        <f t="shared" ca="1" si="26"/>
        <v>91</v>
      </c>
      <c r="B512" s="254" t="s">
        <v>29</v>
      </c>
      <c r="C512" s="255" t="str" cm="1">
        <f t="array" aca="1" ref="C512" ca="1">_xlfn.XLOOKUP($A512&amp;$B512,'[5]产值及收款计划（2026）'!$A:$A&amp;'[5]产值及收款计划（2026）'!$B:$B,'[5]产值及收款计划（2026）'!C:C)</f>
        <v>C0CJGD-FW-T-2026021</v>
      </c>
      <c r="D512" s="255" t="str" cm="1">
        <f t="array" aca="1" ref="D512" ca="1">_xlfn.XLOOKUP($A512&amp;$B512,'[5]产值及收款计划（2026）'!$A:$A&amp;'[5]产值及收款计划（2026）'!$B:$B,'[5]产值及收款计划（2026）'!D:D)</f>
        <v>隧道公司BIM技术咨询服务</v>
      </c>
      <c r="E512" s="256" cm="1">
        <f t="array" aca="1" ref="E512" ca="1">_xlfn.XLOOKUP($A512&amp;$B512,'[5]产值及收款计划（2026）'!$A:$A&amp;'[5]产值及收款计划（2026）'!$B:$B,'[5]产值及收款计划（2026）'!E:E)</f>
        <v>36</v>
      </c>
      <c r="F512" s="256" cm="1">
        <f t="array" aca="1" ref="F512" ca="1">_xlfn.XLOOKUP($A512&amp;$B512,'[5]产值及收款计划（2026）'!$A:$A&amp;'[5]产值及收款计划（2026）'!$B:$B,'[5]产值及收款计划（2026）'!F:F)</f>
        <v>36</v>
      </c>
      <c r="G512" s="256" cm="1">
        <f t="array" aca="1" ref="G512" ca="1">_xlfn.XLOOKUP($A512&amp;$B512,'[5]产值及收款计划（2026）'!$A:$A&amp;'[5]产值及收款计划（2026）'!$B:$B,'[5]产值及收款计划（2026）'!G:G)</f>
        <v>36</v>
      </c>
      <c r="H512" s="256" cm="1">
        <f t="array" aca="1" ref="H512" ca="1">_xlfn.XLOOKUP($A512&amp;$B512,'[5]产值及收款计划（2026）'!$A:$A&amp;'[5]产值及收款计划（2026）'!$B:$B,'[5]产值及收款计划（2026）'!H:H)</f>
        <v>6</v>
      </c>
      <c r="I512" s="257" cm="1">
        <f t="array" aca="1" ref="I512" ca="1">_xlfn.XLOOKUP($A512&amp;$B512,'[5]产值及收款计划（2026）'!$A:$A&amp;'[5]产值及收款计划（2026）'!$B:$B,'[5]产值及收款计划（2026）'!I:I)</f>
        <v>0.16666666666666699</v>
      </c>
      <c r="J512" s="256" cm="1">
        <f t="array" aca="1" ref="J512" ca="1">_xlfn.XLOOKUP($A512&amp;$B512,'[5]产值及收款计划（2026）'!$A:$A&amp;'[5]产值及收款计划（2026）'!$B:$B,'[5]产值及收款计划（2026）'!J:J)</f>
        <v>0.06</v>
      </c>
      <c r="K512" s="256" cm="1">
        <f t="array" aca="1" ref="K512" ca="1">_xlfn.XLOOKUP($A512&amp;$B512,'[5]产值及收款计划（2026）'!$A:$A&amp;'[5]产值及收款计划（2026）'!$B:$B,'[5]产值及收款计划（2026）'!K:K)</f>
        <v>0</v>
      </c>
      <c r="L512" s="256" cm="1">
        <f t="array" aca="1" ref="L512" ca="1">_xlfn.XLOOKUP($A512&amp;$B512,'[5]产值及收款计划（2026）'!$A:$A&amp;'[5]产值及收款计划（2026）'!$B:$B,'[5]产值及收款计划（2026）'!L:L)</f>
        <v>0</v>
      </c>
      <c r="M512" s="256" t="str" cm="1">
        <f t="array" aca="1" ref="M512" ca="1">_xlfn.XLOOKUP($A512&amp;$B512,'[5]产值及收款计划（2026）'!$A:$A&amp;'[5]产值及收款计划（2026）'!$B:$B,'[5]产值及收款计划（2026）'!M:M)</f>
        <v>主导</v>
      </c>
      <c r="N512" s="256" cm="1">
        <f t="array" aca="1" ref="N512" ca="1">_xlfn.XLOOKUP($A512&amp;$B512,'[5]产值及收款计划（2026）'!$A:$A&amp;'[5]产值及收款计划（2026）'!$B:$B,'[5]产值及收款计划（2026）'!N:N)</f>
        <v>0</v>
      </c>
      <c r="O512" s="256" t="str" cm="1">
        <f t="array" aca="1" ref="O512" ca="1">_xlfn.XLOOKUP($A512&amp;$B512,'[5]产值及收款计划（2026）'!$A:$A&amp;'[5]产值及收款计划（2026）'!$B:$B,'[5]产值及收款计划（2026）'!O:O)</f>
        <v>明艳丽</v>
      </c>
      <c r="P512" s="255" t="str" cm="1">
        <f t="array" aca="1" ref="P512" ca="1">_xlfn.XLOOKUP($A512&amp;$B512,'[5]产值及收款计划（2026）'!$A:$A&amp;'[5]产值及收款计划（2026）'!$B:$B,'[5]产值及收款计划（2026）'!P:P)</f>
        <v>26新签</v>
      </c>
      <c r="Q512" s="256" cm="1">
        <f t="array" aca="1" ref="Q512" ca="1">_xlfn.XLOOKUP($A512&amp;$B512,'[5]产值及收款计划（2026）'!$A:$A&amp;'[5]产值及收款计划（2026）'!$B:$B,'[5]产值及收款计划（2026）'!Q:Q)</f>
        <v>0</v>
      </c>
      <c r="R512" s="256" cm="1">
        <f t="array" aca="1" ref="R512" ca="1">_xlfn.XLOOKUP($A512&amp;$B512,'[5]产值及收款计划（2026）'!$A:$A&amp;'[5]产值及收款计划（2026）'!$B:$B,'[5]产值及收款计划（2026）'!R:R)</f>
        <v>0</v>
      </c>
      <c r="S512" s="256" cm="1">
        <f t="array" aca="1" ref="S512" ca="1">_xlfn.XLOOKUP($A512&amp;$B512,'[5]产值及收款计划（2026）'!$A:$A&amp;'[5]产值及收款计划（2026）'!$B:$B,'[5]产值及收款计划（2026）'!S:S)</f>
        <v>0</v>
      </c>
      <c r="T512" s="256" cm="1">
        <f t="array" aca="1" ref="T512" ca="1">_xlfn.XLOOKUP($A512&amp;$B512,'[5]产值及收款计划（2026）'!$A:$A&amp;'[5]产值及收款计划（2026）'!$B:$B,'[5]产值及收款计划（2026）'!T:T)</f>
        <v>0</v>
      </c>
      <c r="U512" s="256" cm="1">
        <f t="array" aca="1" ref="U512" ca="1">_xlfn.XLOOKUP($A512&amp;$B512,'[5]产值及收款计划（2026）'!$A:$A&amp;'[5]产值及收款计划（2026）'!$B:$B,'[5]产值及收款计划（2026）'!U:U)</f>
        <v>0</v>
      </c>
      <c r="V512" s="256" cm="1">
        <f t="array" aca="1" ref="V512" ca="1">_xlfn.XLOOKUP($A512&amp;$B512,'[5]产值及收款计划（2026）'!$A:$A&amp;'[5]产值及收款计划（2026）'!$B:$B,'[5]产值及收款计划（2026）'!V:V)</f>
        <v>36</v>
      </c>
      <c r="W512" s="256" cm="1">
        <f t="array" aca="1" ref="W512" ca="1">_xlfn.XLOOKUP($A512&amp;$B512,'[5]产值及收款计划（2026）'!$A:$A&amp;'[5]产值及收款计划（2026）'!$B:$B,'[5]产值及收款计划（2026）'!W:W)</f>
        <v>0</v>
      </c>
      <c r="X512" s="256" cm="1">
        <f t="array" aca="1" ref="X512" ca="1">_xlfn.XLOOKUP($A512&amp;$B512,'[5]产值及收款计划（2026）'!$A:$A&amp;'[5]产值及收款计划（2026）'!$B:$B,'[5]产值及收款计划（2026）'!X:X)</f>
        <v>0</v>
      </c>
      <c r="Y512" s="256" cm="1">
        <f t="array" aca="1" ref="Y512" ca="1">_xlfn.XLOOKUP($A512&amp;$B512,'[5]产值及收款计划（2026）'!$A:$A&amp;'[5]产值及收款计划（2026）'!$B:$B,'[5]产值及收款计划（2026）'!Y:Y)</f>
        <v>0</v>
      </c>
      <c r="Z512" s="256" cm="1">
        <f t="array" aca="1" ref="Z512" ca="1">_xlfn.XLOOKUP($A512&amp;$B512,'[5]产值及收款计划（2026）'!$A:$A&amp;'[5]产值及收款计划（2026）'!$B:$B,'[5]产值及收款计划（2026）'!Z:Z)</f>
        <v>0</v>
      </c>
      <c r="AA512" s="256" cm="1">
        <f t="array" aca="1" ref="AA512" ca="1">_xlfn.XLOOKUP($A512&amp;$B512,'[5]产值及收款计划（2026）'!$A:$A&amp;'[5]产值及收款计划（2026）'!$B:$B,'[5]产值及收款计划（2026）'!AA:AA)</f>
        <v>0</v>
      </c>
      <c r="AB512" s="256" cm="1">
        <f t="array" aca="1" ref="AB512" ca="1">_xlfn.XLOOKUP($A512&amp;$B512,'[5]产值及收款计划（2026）'!$A:$A&amp;'[5]产值及收款计划（2026）'!$B:$B,'[5]产值及收款计划（2026）'!AB:AB)</f>
        <v>0</v>
      </c>
      <c r="AC512" s="256" cm="1">
        <f t="array" aca="1" ref="AC512" ca="1">_xlfn.XLOOKUP($A512&amp;$B512,'[5]产值及收款计划（2026）'!$A:$A&amp;'[5]产值及收款计划（2026）'!$B:$B,'[5]产值及收款计划（2026）'!AC:AC)</f>
        <v>0</v>
      </c>
      <c r="AD512" s="256" cm="1">
        <f t="array" aca="1" ref="AD512" ca="1">_xlfn.XLOOKUP($A512&amp;$B512,'[5]产值及收款计划（2026）'!$A:$A&amp;'[5]产值及收款计划（2026）'!$B:$B,'[5]产值及收款计划（2026）'!AD:AD)</f>
        <v>0</v>
      </c>
      <c r="AE512" s="256" cm="1">
        <f t="array" aca="1" ref="AE512" ca="1">_xlfn.XLOOKUP($A512&amp;$B512,'[5]产值及收款计划（2026）'!$A:$A&amp;'[5]产值及收款计划（2026）'!$B:$B,'[5]产值及收款计划（2026）'!AE:AE)</f>
        <v>0</v>
      </c>
      <c r="AF512" s="256" cm="1">
        <f t="array" aca="1" ref="AF512" ca="1">_xlfn.XLOOKUP($A512&amp;$B512,'[5]产值及收款计划（2026）'!$A:$A&amp;'[5]产值及收款计划（2026）'!$B:$B,'[5]产值及收款计划（2026）'!AF:AF)</f>
        <v>36</v>
      </c>
      <c r="AG512" s="256" cm="1">
        <f t="array" aca="1" ref="AG512" ca="1">_xlfn.XLOOKUP($A512&amp;$B512,'[5]产值及收款计划（2026）'!$A:$A&amp;'[5]产值及收款计划（2026）'!$B:$B,'[5]产值及收款计划（2026）'!AG:AG)</f>
        <v>0</v>
      </c>
      <c r="AH512" s="256" cm="1">
        <f t="array" aca="1" ref="AH512" ca="1">_xlfn.XLOOKUP($A512&amp;$B512,'[5]产值及收款计划（2026）'!$A:$A&amp;'[5]产值及收款计划（2026）'!$B:$B,'[5]产值及收款计划（2026）'!AH:AH)</f>
        <v>0</v>
      </c>
      <c r="AI512" s="256" cm="1">
        <f t="array" aca="1" ref="AI512" ca="1">_xlfn.XLOOKUP($A512&amp;$B512,'[5]产值及收款计划（2026）'!$A:$A&amp;'[5]产值及收款计划（2026）'!$B:$B,'[5]产值及收款计划（2026）'!AI:AI)</f>
        <v>0</v>
      </c>
      <c r="AJ512" s="256" cm="1">
        <f t="array" aca="1" ref="AJ512" ca="1">_xlfn.XLOOKUP($A512&amp;$B512,'[5]产值及收款计划（2026）'!$A:$A&amp;'[5]产值及收款计划（2026）'!$B:$B,'[5]产值及收款计划（2026）'!AJ:AJ)</f>
        <v>0</v>
      </c>
      <c r="AK512" s="256" cm="1">
        <f t="array" aca="1" ref="AK512" ca="1">_xlfn.XLOOKUP($A512&amp;$B512,'[5]产值及收款计划（2026）'!$A:$A&amp;'[5]产值及收款计划（2026）'!$B:$B,'[5]产值及收款计划（2026）'!AK:AK)</f>
        <v>0</v>
      </c>
      <c r="AL512" s="256" cm="1">
        <f t="array" aca="1" ref="AL512" ca="1">_xlfn.XLOOKUP($A512&amp;$B512,'[5]产值及收款计划（2026）'!$A:$A&amp;'[5]产值及收款计划（2026）'!$B:$B,'[5]产值及收款计划（2026）'!AL:AL)</f>
        <v>0</v>
      </c>
      <c r="AM512" s="263" t="e" cm="1">
        <f t="array" aca="1" ref="AM512" ca="1">_xlfn.LET(_xlpm.勾选月份状态数组,TRANSPOSE('PPT(12-15页）-TOP10'!$A$3:$A$14),_xlpm.选择数据区,IF('PPT(12-15页）-TOP10'!$E$3="收款",$BA512:$BL512,$AA512:$AL512),SUM(_xlfn._xlws.FILTER(_xlpm.选择数据区,_xlpm.勾选月份状态数组,"")))</f>
        <v>#NAME?</v>
      </c>
      <c r="AN512" s="256" t="e" cm="1">
        <f t="array" aca="1" ref="AN512" ca="1">_xlfn.LET(_xlpm.勾选月份状态数组,TRANSPOSE('PPT(12-15页）-TOP10'!$A$3:$A$14),_xlpm.选择数据区,IF('PPT(12-15页）-TOP10'!$E$3="收款",$DA512:$DL512,$CA512:$CL512),SUM(_xlfn._xlws.FILTER(_xlpm.选择数据区,_xlpm.勾选月份状态数组,"")))</f>
        <v>#NAME?</v>
      </c>
      <c r="AO512" s="256">
        <f ca="1">SUM(CA512:CC512)+SUM(AD512:AL512)</f>
        <v>36</v>
      </c>
      <c r="AP512" s="256"/>
      <c r="AQ512" s="256"/>
      <c r="AR512" s="256"/>
      <c r="AS512" s="256" cm="1">
        <f t="array" aca="1" ref="AS512" ca="1">_xlfn.XLOOKUP($A512&amp;$B512,'[5]产值及收款计划（2026）'!$A:$A&amp;'[5]产值及收款计划（2026）'!$B:$B,'[5]产值及收款计划（2026）'!AS:AS)</f>
        <v>0</v>
      </c>
      <c r="AT512" s="256" cm="1">
        <f t="array" aca="1" ref="AT512" ca="1">_xlfn.XLOOKUP($A512&amp;$B512,'[5]产值及收款计划（2026）'!$A:$A&amp;'[5]产值及收款计划（2026）'!$B:$B,'[5]产值及收款计划（2026）'!AT:AT)</f>
        <v>0</v>
      </c>
      <c r="AU512" s="256" cm="1">
        <f t="array" aca="1" ref="AU512" ca="1">_xlfn.XLOOKUP($A512&amp;$B512,'[5]产值及收款计划（2026）'!$A:$A&amp;'[5]产值及收款计划（2026）'!$B:$B,'[5]产值及收款计划（2026）'!AU:AU)</f>
        <v>0</v>
      </c>
      <c r="AV512" s="256" cm="1">
        <f t="array" aca="1" ref="AV512" ca="1">_xlfn.XLOOKUP($A512&amp;$B512,'[5]产值及收款计划（2026）'!$A:$A&amp;'[5]产值及收款计划（2026）'!$B:$B,'[5]产值及收款计划（2026）'!AV:AV)</f>
        <v>0</v>
      </c>
      <c r="AW512" s="256" cm="1">
        <f t="array" aca="1" ref="AW512" ca="1">_xlfn.XLOOKUP($A512&amp;$B512,'[5]产值及收款计划（2026）'!$A:$A&amp;'[5]产值及收款计划（2026）'!$B:$B,'[5]产值及收款计划（2026）'!AW:AW)</f>
        <v>0</v>
      </c>
      <c r="AX512" s="256" cm="1">
        <f t="array" aca="1" ref="AX512" ca="1">_xlfn.XLOOKUP($A512&amp;$B512,'[5]产值及收款计划（2026）'!$A:$A&amp;'[5]产值及收款计划（2026）'!$B:$B,'[5]产值及收款计划（2026）'!AX:AX)</f>
        <v>0</v>
      </c>
      <c r="AY512" s="256" cm="1">
        <f t="array" aca="1" ref="AY512" ca="1">_xlfn.XLOOKUP($A512&amp;$B512,'[5]产值及收款计划（2026）'!$A:$A&amp;'[5]产值及收款计划（2026）'!$B:$B,'[5]产值及收款计划（2026）'!AY:AY)</f>
        <v>36</v>
      </c>
      <c r="AZ512" s="256" cm="1">
        <f t="array" aca="1" ref="AZ512" ca="1">_xlfn.XLOOKUP($A512&amp;$B512,'[5]产值及收款计划（2026）'!$A:$A&amp;'[5]产值及收款计划（2026）'!$B:$B,'[5]产值及收款计划（2026）'!AZ:AZ)</f>
        <v>36</v>
      </c>
      <c r="BA512" s="256" cm="1">
        <f t="array" aca="1" ref="BA512" ca="1">_xlfn.XLOOKUP($A512&amp;$B512,'[5]产值及收款计划（2026）'!$A:$A&amp;'[5]产值及收款计划（2026）'!$B:$B,'[5]产值及收款计划（2026）'!BA:BA)</f>
        <v>0</v>
      </c>
      <c r="BB512" s="256" cm="1">
        <f t="array" aca="1" ref="BB512" ca="1">_xlfn.XLOOKUP($A512&amp;$B512,'[5]产值及收款计划（2026）'!$A:$A&amp;'[5]产值及收款计划（2026）'!$B:$B,'[5]产值及收款计划（2026）'!BB:BB)</f>
        <v>0</v>
      </c>
      <c r="BC512" s="256" cm="1">
        <f t="array" aca="1" ref="BC512" ca="1">_xlfn.XLOOKUP($A512&amp;$B512,'[5]产值及收款计划（2026）'!$A:$A&amp;'[5]产值及收款计划（2026）'!$B:$B,'[5]产值及收款计划（2026）'!BC:BC)</f>
        <v>0</v>
      </c>
      <c r="BD512" s="256" cm="1">
        <f t="array" aca="1" ref="BD512" ca="1">_xlfn.XLOOKUP($A512&amp;$B512,'[5]产值及收款计划（2026）'!$A:$A&amp;'[5]产值及收款计划（2026）'!$B:$B,'[5]产值及收款计划（2026）'!BD:BD)</f>
        <v>0</v>
      </c>
      <c r="BE512" s="256" cm="1">
        <f t="array" aca="1" ref="BE512" ca="1">_xlfn.XLOOKUP($A512&amp;$B512,'[5]产值及收款计划（2026）'!$A:$A&amp;'[5]产值及收款计划（2026）'!$B:$B,'[5]产值及收款计划（2026）'!BE:BE)</f>
        <v>0</v>
      </c>
      <c r="BF512" s="256" cm="1">
        <f t="array" aca="1" ref="BF512" ca="1">_xlfn.XLOOKUP($A512&amp;$B512,'[5]产值及收款计划（2026）'!$A:$A&amp;'[5]产值及收款计划（2026）'!$B:$B,'[5]产值及收款计划（2026）'!BF:BF)</f>
        <v>0</v>
      </c>
      <c r="BG512" s="256" cm="1">
        <f t="array" aca="1" ref="BG512" ca="1">_xlfn.XLOOKUP($A512&amp;$B512,'[5]产值及收款计划（2026）'!$A:$A&amp;'[5]产值及收款计划（2026）'!$B:$B,'[5]产值及收款计划（2026）'!BG:BG)</f>
        <v>36</v>
      </c>
      <c r="BH512" s="256" cm="1">
        <f t="array" aca="1" ref="BH512" ca="1">_xlfn.XLOOKUP($A512&amp;$B512,'[5]产值及收款计划（2026）'!$A:$A&amp;'[5]产值及收款计划（2026）'!$B:$B,'[5]产值及收款计划（2026）'!BH:BH)</f>
        <v>0</v>
      </c>
      <c r="BI512" s="256" cm="1">
        <f t="array" aca="1" ref="BI512" ca="1">_xlfn.XLOOKUP($A512&amp;$B512,'[5]产值及收款计划（2026）'!$A:$A&amp;'[5]产值及收款计划（2026）'!$B:$B,'[5]产值及收款计划（2026）'!BI:BI)</f>
        <v>0</v>
      </c>
      <c r="BJ512" s="256" cm="1">
        <f t="array" aca="1" ref="BJ512" ca="1">_xlfn.XLOOKUP($A512&amp;$B512,'[5]产值及收款计划（2026）'!$A:$A&amp;'[5]产值及收款计划（2026）'!$B:$B,'[5]产值及收款计划（2026）'!BJ:BJ)</f>
        <v>0</v>
      </c>
      <c r="BK512" s="256" cm="1">
        <f t="array" aca="1" ref="BK512" ca="1">_xlfn.XLOOKUP($A512&amp;$B512,'[5]产值及收款计划（2026）'!$A:$A&amp;'[5]产值及收款计划（2026）'!$B:$B,'[5]产值及收款计划（2026）'!BK:BK)</f>
        <v>0</v>
      </c>
      <c r="BL512" s="256" cm="1">
        <f t="array" aca="1" ref="BL512" ca="1">_xlfn.XLOOKUP($A512&amp;$B512,'[5]产值及收款计划（2026）'!$A:$A&amp;'[5]产值及收款计划（2026）'!$B:$B,'[5]产值及收款计划（2026）'!BL:BL)</f>
        <v>0</v>
      </c>
      <c r="BM512" s="256"/>
      <c r="BN512" s="256"/>
      <c r="BO512" s="256"/>
      <c r="BP512" s="256"/>
      <c r="BQ512" s="255" t="str" cm="1">
        <f t="array" aca="1" ref="BQ512" ca="1">_xlfn.XLOOKUP($A512&amp;$B512,'[5]产值及收款计划（2026）'!$A:$A&amp;'[5]产值及收款计划（2026）'!$B:$B,'[5]产值及收款计划（2026）'!BQ:BQ)</f>
        <v>上海隧道工程有限公司</v>
      </c>
      <c r="BR512" s="256" t="str" cm="1">
        <f t="array" aca="1" ref="BR512" ca="1">_xlfn.XLOOKUP($A512&amp;$B512,'[5]产值及收款计划（2026）'!$A:$A&amp;'[5]产值及收款计划（2026）'!$B:$B,'[5]产值及收款计划（2026）'!BR:BR)</f>
        <v>产值可盖章</v>
      </c>
      <c r="CA512" s="256" cm="1">
        <f t="array" aca="1" ref="CA512" ca="1">_xlfn.XLOOKUP($A512&amp;$B512,'[5]产值及收款计划（2026）'!$A:$A&amp;'[5]产值及收款计划（2026）'!$B:$B,'[5]产值及收款计划（2026）'!CA:CA)</f>
        <v>0</v>
      </c>
      <c r="CB512" s="256" cm="1">
        <f t="array" aca="1" ref="CB512" ca="1">_xlfn.XLOOKUP($A512&amp;$B512,'[5]产值及收款计划（2026）'!$A:$A&amp;'[5]产值及收款计划（2026）'!$B:$B,'[5]产值及收款计划（2026）'!CB:CB)</f>
        <v>0</v>
      </c>
      <c r="CC512" s="256" cm="1">
        <f t="array" aca="1" ref="CC512" ca="1">_xlfn.XLOOKUP($A512&amp;$B512,'[5]产值及收款计划（2026）'!$A:$A&amp;'[5]产值及收款计划（2026）'!$B:$B,'[5]产值及收款计划（2026）'!CC:CC)</f>
        <v>0</v>
      </c>
      <c r="CD512" s="256" cm="1">
        <f t="array" aca="1" ref="CD512" ca="1">_xlfn.XLOOKUP($A512&amp;$B512,'[5]产值及收款计划（2026）'!$A:$A&amp;'[5]产值及收款计划（2026）'!$B:$B,'[5]产值及收款计划（2026）'!CD:CD)</f>
        <v>0</v>
      </c>
      <c r="CE512" s="256" cm="1">
        <f t="array" aca="1" ref="CE512" ca="1">_xlfn.XLOOKUP($A512&amp;$B512,'[5]产值及收款计划（2026）'!$A:$A&amp;'[5]产值及收款计划（2026）'!$B:$B,'[5]产值及收款计划（2026）'!CE:CE)</f>
        <v>0</v>
      </c>
      <c r="CF512" s="256" cm="1">
        <f t="array" aca="1" ref="CF512" ca="1">_xlfn.XLOOKUP($A512&amp;$B512,'[5]产值及收款计划（2026）'!$A:$A&amp;'[5]产值及收款计划（2026）'!$B:$B,'[5]产值及收款计划（2026）'!CF:CF)</f>
        <v>0</v>
      </c>
      <c r="CG512" s="256" cm="1">
        <f t="array" aca="1" ref="CG512" ca="1">_xlfn.XLOOKUP($A512&amp;$B512,'[5]产值及收款计划（2026）'!$A:$A&amp;'[5]产值及收款计划（2026）'!$B:$B,'[5]产值及收款计划（2026）'!CG:CG)</f>
        <v>0</v>
      </c>
      <c r="CH512" s="256" cm="1">
        <f t="array" aca="1" ref="CH512" ca="1">_xlfn.XLOOKUP($A512&amp;$B512,'[5]产值及收款计划（2026）'!$A:$A&amp;'[5]产值及收款计划（2026）'!$B:$B,'[5]产值及收款计划（2026）'!CH:CH)</f>
        <v>0</v>
      </c>
      <c r="CI512" s="256" cm="1">
        <f t="array" aca="1" ref="CI512" ca="1">_xlfn.XLOOKUP($A512&amp;$B512,'[5]产值及收款计划（2026）'!$A:$A&amp;'[5]产值及收款计划（2026）'!$B:$B,'[5]产值及收款计划（2026）'!CI:CI)</f>
        <v>0</v>
      </c>
      <c r="CJ512" s="256" cm="1">
        <f t="array" aca="1" ref="CJ512" ca="1">_xlfn.XLOOKUP($A512&amp;$B512,'[5]产值及收款计划（2026）'!$A:$A&amp;'[5]产值及收款计划（2026）'!$B:$B,'[5]产值及收款计划（2026）'!CJ:CJ)</f>
        <v>0</v>
      </c>
      <c r="CK512" s="256" cm="1">
        <f t="array" aca="1" ref="CK512" ca="1">_xlfn.XLOOKUP($A512&amp;$B512,'[5]产值及收款计划（2026）'!$A:$A&amp;'[5]产值及收款计划（2026）'!$B:$B,'[5]产值及收款计划（2026）'!CK:CK)</f>
        <v>0</v>
      </c>
      <c r="CL512" s="256" cm="1">
        <f t="array" aca="1" ref="CL512" ca="1">_xlfn.XLOOKUP($A512&amp;$B512,'[5]产值及收款计划（2026）'!$A:$A&amp;'[5]产值及收款计划（2026）'!$B:$B,'[5]产值及收款计划（2026）'!CL:CL)</f>
        <v>0</v>
      </c>
      <c r="DA512" s="256" cm="1">
        <f t="array" aca="1" ref="DA512" ca="1">_xlfn.XLOOKUP($A512&amp;$B512,'[5]产值及收款计划（2026）'!$A:$A&amp;'[5]产值及收款计划（2026）'!$B:$B,'[5]产值及收款计划（2026）'!DA:DA)</f>
        <v>0</v>
      </c>
      <c r="DB512" s="256" cm="1">
        <f t="array" aca="1" ref="DB512" ca="1">_xlfn.XLOOKUP($A512&amp;$B512,'[5]产值及收款计划（2026）'!$A:$A&amp;'[5]产值及收款计划（2026）'!$B:$B,'[5]产值及收款计划（2026）'!DB:DB)</f>
        <v>0</v>
      </c>
      <c r="DC512" s="256" cm="1">
        <f t="array" aca="1" ref="DC512" ca="1">_xlfn.XLOOKUP($A512&amp;$B512,'[5]产值及收款计划（2026）'!$A:$A&amp;'[5]产值及收款计划（2026）'!$B:$B,'[5]产值及收款计划（2026）'!DC:DC)</f>
        <v>0</v>
      </c>
      <c r="DD512" s="256" cm="1">
        <f t="array" aca="1" ref="DD512" ca="1">_xlfn.XLOOKUP($A512&amp;$B512,'[5]产值及收款计划（2026）'!$A:$A&amp;'[5]产值及收款计划（2026）'!$B:$B,'[5]产值及收款计划（2026）'!DD:DD)</f>
        <v>0</v>
      </c>
      <c r="DE512" s="256" cm="1">
        <f t="array" aca="1" ref="DE512" ca="1">_xlfn.XLOOKUP($A512&amp;$B512,'[5]产值及收款计划（2026）'!$A:$A&amp;'[5]产值及收款计划（2026）'!$B:$B,'[5]产值及收款计划（2026）'!DE:DE)</f>
        <v>0</v>
      </c>
      <c r="DF512" s="256" cm="1">
        <f t="array" aca="1" ref="DF512" ca="1">_xlfn.XLOOKUP($A512&amp;$B512,'[5]产值及收款计划（2026）'!$A:$A&amp;'[5]产值及收款计划（2026）'!$B:$B,'[5]产值及收款计划（2026）'!DF:DF)</f>
        <v>0</v>
      </c>
      <c r="DG512" s="256" cm="1">
        <f t="array" aca="1" ref="DG512" ca="1">_xlfn.XLOOKUP($A512&amp;$B512,'[5]产值及收款计划（2026）'!$A:$A&amp;'[5]产值及收款计划（2026）'!$B:$B,'[5]产值及收款计划（2026）'!DG:DG)</f>
        <v>0</v>
      </c>
      <c r="DH512" s="256" cm="1">
        <f t="array" aca="1" ref="DH512" ca="1">_xlfn.XLOOKUP($A512&amp;$B512,'[5]产值及收款计划（2026）'!$A:$A&amp;'[5]产值及收款计划（2026）'!$B:$B,'[5]产值及收款计划（2026）'!DH:DH)</f>
        <v>0</v>
      </c>
      <c r="DI512" s="256" cm="1">
        <f t="array" aca="1" ref="DI512" ca="1">_xlfn.XLOOKUP($A512&amp;$B512,'[5]产值及收款计划（2026）'!$A:$A&amp;'[5]产值及收款计划（2026）'!$B:$B,'[5]产值及收款计划（2026）'!DI:DI)</f>
        <v>0</v>
      </c>
      <c r="DJ512" s="256" cm="1">
        <f t="array" aca="1" ref="DJ512" ca="1">_xlfn.XLOOKUP($A512&amp;$B512,'[5]产值及收款计划（2026）'!$A:$A&amp;'[5]产值及收款计划（2026）'!$B:$B,'[5]产值及收款计划（2026）'!DJ:DJ)</f>
        <v>0</v>
      </c>
      <c r="DK512" s="256" cm="1">
        <f t="array" aca="1" ref="DK512" ca="1">_xlfn.XLOOKUP($A512&amp;$B512,'[5]产值及收款计划（2026）'!$A:$A&amp;'[5]产值及收款计划（2026）'!$B:$B,'[5]产值及收款计划（2026）'!DK:DK)</f>
        <v>0</v>
      </c>
      <c r="DL512" s="256" cm="1">
        <f t="array" aca="1" ref="DL512" ca="1">_xlfn.XLOOKUP($A512&amp;$B512,'[5]产值及收款计划（2026）'!$A:$A&amp;'[5]产值及收款计划（2026）'!$B:$B,'[5]产值及收款计划（2026）'!DL:DL)</f>
        <v>0</v>
      </c>
      <c r="DM512" s="264"/>
      <c r="DN512" s="250"/>
    </row>
    <row r="513" spans="1:118" ht="20.25" x14ac:dyDescent="0.15">
      <c r="A513" s="254">
        <f t="shared" ca="1" si="26"/>
        <v>92</v>
      </c>
      <c r="B513" s="254" t="s">
        <v>29</v>
      </c>
      <c r="C513" s="255" t="str" cm="1">
        <f t="array" aca="1" ref="C513" ca="1">_xlfn.XLOOKUP($A513&amp;$B513,'[5]产值及收款计划（2026）'!$A:$A&amp;'[5]产值及收款计划（2026）'!$B:$B,'[5]产值及收款计划（2026）'!C:C)</f>
        <v>C0CJGD-JC-Y-2026015</v>
      </c>
      <c r="D513" s="255" t="str" cm="1">
        <f t="array" aca="1" ref="D513" ca="1">_xlfn.XLOOKUP($A513&amp;$B513,'[5]产值及收款计划（2026）'!$A:$A&amp;'[5]产值及收款计划（2026）'!$B:$B,'[5]产值及收款计划（2026）'!D:D)</f>
        <v>黄兴公园改造提升工程 智慧化弱电专业分包合同</v>
      </c>
      <c r="E513" s="256" cm="1">
        <f t="array" aca="1" ref="E513" ca="1">_xlfn.XLOOKUP($A513&amp;$B513,'[5]产值及收款计划（2026）'!$A:$A&amp;'[5]产值及收款计划（2026）'!$B:$B,'[5]产值及收款计划（2026）'!E:E)</f>
        <v>1046.7</v>
      </c>
      <c r="F513" s="256" cm="1">
        <f t="array" aca="1" ref="F513" ca="1">_xlfn.XLOOKUP($A513&amp;$B513,'[5]产值及收款计划（2026）'!$A:$A&amp;'[5]产值及收款计划（2026）'!$B:$B,'[5]产值及收款计划（2026）'!F:F)</f>
        <v>1046.7012999999999</v>
      </c>
      <c r="G513" s="256" cm="1">
        <f t="array" aca="1" ref="G513" ca="1">_xlfn.XLOOKUP($A513&amp;$B513,'[5]产值及收款计划（2026）'!$A:$A&amp;'[5]产值及收款计划（2026）'!$B:$B,'[5]产值及收款计划（2026）'!G:G)</f>
        <v>1046.7012999999999</v>
      </c>
      <c r="H513" s="256" cm="1">
        <f t="array" aca="1" ref="H513" ca="1">_xlfn.XLOOKUP($A513&amp;$B513,'[5]产值及收款计划（2026）'!$A:$A&amp;'[5]产值及收款计划（2026）'!$B:$B,'[5]产值及收款计划（2026）'!H:H)</f>
        <v>372.22947599999998</v>
      </c>
      <c r="I513" s="257" cm="1">
        <f t="array" aca="1" ref="I513" ca="1">_xlfn.XLOOKUP($A513&amp;$B513,'[5]产值及收款计划（2026）'!$A:$A&amp;'[5]产值及收款计划（2026）'!$B:$B,'[5]产值及收款计划（2026）'!I:I)</f>
        <v>0.35562149010419702</v>
      </c>
      <c r="J513" s="256" cm="1">
        <f t="array" aca="1" ref="J513" ca="1">_xlfn.XLOOKUP($A513&amp;$B513,'[5]产值及收款计划（2026）'!$A:$A&amp;'[5]产值及收款计划（2026）'!$B:$B,'[5]产值及收款计划（2026）'!J:J)</f>
        <v>0.06</v>
      </c>
      <c r="K513" s="256" cm="1">
        <f t="array" aca="1" ref="K513" ca="1">_xlfn.XLOOKUP($A513&amp;$B513,'[5]产值及收款计划（2026）'!$A:$A&amp;'[5]产值及收款计划（2026）'!$B:$B,'[5]产值及收款计划（2026）'!K:K)</f>
        <v>0</v>
      </c>
      <c r="L513" s="256" cm="1">
        <f t="array" aca="1" ref="L513" ca="1">_xlfn.XLOOKUP($A513&amp;$B513,'[5]产值及收款计划（2026）'!$A:$A&amp;'[5]产值及收款计划（2026）'!$B:$B,'[5]产值及收款计划（2026）'!L:L)</f>
        <v>0</v>
      </c>
      <c r="M513" s="256" t="str" cm="1">
        <f t="array" aca="1" ref="M513" ca="1">_xlfn.XLOOKUP($A513&amp;$B513,'[5]产值及收款计划（2026）'!$A:$A&amp;'[5]产值及收款计划（2026）'!$B:$B,'[5]产值及收款计划（2026）'!M:M)</f>
        <v>主导</v>
      </c>
      <c r="N513" s="256" cm="1">
        <f t="array" aca="1" ref="N513" ca="1">_xlfn.XLOOKUP($A513&amp;$B513,'[5]产值及收款计划（2026）'!$A:$A&amp;'[5]产值及收款计划（2026）'!$B:$B,'[5]产值及收款计划（2026）'!N:N)</f>
        <v>0</v>
      </c>
      <c r="O513" s="256" t="str" cm="1">
        <f t="array" aca="1" ref="O513" ca="1">_xlfn.XLOOKUP($A513&amp;$B513,'[5]产值及收款计划（2026）'!$A:$A&amp;'[5]产值及收款计划（2026）'!$B:$B,'[5]产值及收款计划（2026）'!O:O)</f>
        <v>李涛</v>
      </c>
      <c r="P513" s="255" t="str" cm="1">
        <f t="array" aca="1" ref="P513" ca="1">_xlfn.XLOOKUP($A513&amp;$B513,'[5]产值及收款计划（2026）'!$A:$A&amp;'[5]产值及收款计划（2026）'!$B:$B,'[5]产值及收款计划（2026）'!P:P)</f>
        <v>26新签</v>
      </c>
      <c r="Q513" s="256" cm="1">
        <f t="array" aca="1" ref="Q513" ca="1">_xlfn.XLOOKUP($A513&amp;$B513,'[5]产值及收款计划（2026）'!$A:$A&amp;'[5]产值及收款计划（2026）'!$B:$B,'[5]产值及收款计划（2026）'!Q:Q)</f>
        <v>0</v>
      </c>
      <c r="R513" s="256" cm="1">
        <f t="array" aca="1" ref="R513" ca="1">_xlfn.XLOOKUP($A513&amp;$B513,'[5]产值及收款计划（2026）'!$A:$A&amp;'[5]产值及收款计划（2026）'!$B:$B,'[5]产值及收款计划（2026）'!R:R)</f>
        <v>0</v>
      </c>
      <c r="S513" s="256" cm="1">
        <f t="array" aca="1" ref="S513" ca="1">_xlfn.XLOOKUP($A513&amp;$B513,'[5]产值及收款计划（2026）'!$A:$A&amp;'[5]产值及收款计划（2026）'!$B:$B,'[5]产值及收款计划（2026）'!S:S)</f>
        <v>0</v>
      </c>
      <c r="T513" s="256" cm="1">
        <f t="array" aca="1" ref="T513" ca="1">_xlfn.XLOOKUP($A513&amp;$B513,'[5]产值及收款计划（2026）'!$A:$A&amp;'[5]产值及收款计划（2026）'!$B:$B,'[5]产值及收款计划（2026）'!T:T)</f>
        <v>0</v>
      </c>
      <c r="U513" s="256" cm="1">
        <f t="array" aca="1" ref="U513" ca="1">_xlfn.XLOOKUP($A513&amp;$B513,'[5]产值及收款计划（2026）'!$A:$A&amp;'[5]产值及收款计划（2026）'!$B:$B,'[5]产值及收款计划（2026）'!U:U)</f>
        <v>0</v>
      </c>
      <c r="V513" s="256" cm="1">
        <f t="array" aca="1" ref="V513" ca="1">_xlfn.XLOOKUP($A513&amp;$B513,'[5]产值及收款计划（2026）'!$A:$A&amp;'[5]产值及收款计划（2026）'!$B:$B,'[5]产值及收款计划（2026）'!V:V)</f>
        <v>1046.7</v>
      </c>
      <c r="W513" s="256" cm="1">
        <f t="array" aca="1" ref="W513" ca="1">_xlfn.XLOOKUP($A513&amp;$B513,'[5]产值及收款计划（2026）'!$A:$A&amp;'[5]产值及收款计划（2026）'!$B:$B,'[5]产值及收款计划（2026）'!W:W)</f>
        <v>0</v>
      </c>
      <c r="X513" s="256" cm="1">
        <f t="array" aca="1" ref="X513" ca="1">_xlfn.XLOOKUP($A513&amp;$B513,'[5]产值及收款计划（2026）'!$A:$A&amp;'[5]产值及收款计划（2026）'!$B:$B,'[5]产值及收款计划（2026）'!X:X)</f>
        <v>0</v>
      </c>
      <c r="Y513" s="256" cm="1">
        <f t="array" aca="1" ref="Y513" ca="1">_xlfn.XLOOKUP($A513&amp;$B513,'[5]产值及收款计划（2026）'!$A:$A&amp;'[5]产值及收款计划（2026）'!$B:$B,'[5]产值及收款计划（2026）'!Y:Y)</f>
        <v>0</v>
      </c>
      <c r="Z513" s="256" cm="1">
        <f t="array" aca="1" ref="Z513" ca="1">_xlfn.XLOOKUP($A513&amp;$B513,'[5]产值及收款计划（2026）'!$A:$A&amp;'[5]产值及收款计划（2026）'!$B:$B,'[5]产值及收款计划（2026）'!Z:Z)</f>
        <v>0</v>
      </c>
      <c r="AA513" s="256" cm="1">
        <f t="array" aca="1" ref="AA513" ca="1">_xlfn.XLOOKUP($A513&amp;$B513,'[5]产值及收款计划（2026）'!$A:$A&amp;'[5]产值及收款计划（2026）'!$B:$B,'[5]产值及收款计划（2026）'!AA:AA)</f>
        <v>0</v>
      </c>
      <c r="AB513" s="256" cm="1">
        <f t="array" aca="1" ref="AB513" ca="1">_xlfn.XLOOKUP($A513&amp;$B513,'[5]产值及收款计划（2026）'!$A:$A&amp;'[5]产值及收款计划（2026）'!$B:$B,'[5]产值及收款计划（2026）'!AB:AB)</f>
        <v>0</v>
      </c>
      <c r="AC513" s="256" cm="1">
        <f t="array" aca="1" ref="AC513" ca="1">_xlfn.XLOOKUP($A513&amp;$B513,'[5]产值及收款计划（2026）'!$A:$A&amp;'[5]产值及收款计划（2026）'!$B:$B,'[5]产值及收款计划（2026）'!AC:AC)</f>
        <v>0</v>
      </c>
      <c r="AD513" s="256" cm="1">
        <f t="array" aca="1" ref="AD513" ca="1">_xlfn.XLOOKUP($A513&amp;$B513,'[5]产值及收款计划（2026）'!$A:$A&amp;'[5]产值及收款计划（2026）'!$B:$B,'[5]产值及收款计划（2026）'!AD:AD)</f>
        <v>0</v>
      </c>
      <c r="AE513" s="256" cm="1">
        <f t="array" aca="1" ref="AE513" ca="1">_xlfn.XLOOKUP($A513&amp;$B513,'[5]产值及收款计划（2026）'!$A:$A&amp;'[5]产值及收款计划（2026）'!$B:$B,'[5]产值及收款计划（2026）'!AE:AE)</f>
        <v>0</v>
      </c>
      <c r="AF513" s="256" cm="1">
        <f t="array" aca="1" ref="AF513" ca="1">_xlfn.XLOOKUP($A513&amp;$B513,'[5]产值及收款计划（2026）'!$A:$A&amp;'[5]产值及收款计划（2026）'!$B:$B,'[5]产值及收款计划（2026）'!AF:AF)</f>
        <v>0</v>
      </c>
      <c r="AG513" s="256" cm="1">
        <f t="array" aca="1" ref="AG513" ca="1">_xlfn.XLOOKUP($A513&amp;$B513,'[5]产值及收款计划（2026）'!$A:$A&amp;'[5]产值及收款计划（2026）'!$B:$B,'[5]产值及收款计划（2026）'!AG:AG)</f>
        <v>0</v>
      </c>
      <c r="AH513" s="256" cm="1">
        <f t="array" aca="1" ref="AH513" ca="1">_xlfn.XLOOKUP($A513&amp;$B513,'[5]产值及收款计划（2026）'!$A:$A&amp;'[5]产值及收款计划（2026）'!$B:$B,'[5]产值及收款计划（2026）'!AH:AH)</f>
        <v>0</v>
      </c>
      <c r="AI513" s="256" cm="1">
        <f t="array" aca="1" ref="AI513" ca="1">_xlfn.XLOOKUP($A513&amp;$B513,'[5]产值及收款计划（2026）'!$A:$A&amp;'[5]产值及收款计划（2026）'!$B:$B,'[5]产值及收款计划（2026）'!AI:AI)</f>
        <v>0</v>
      </c>
      <c r="AJ513" s="256" cm="1">
        <f t="array" aca="1" ref="AJ513" ca="1">_xlfn.XLOOKUP($A513&amp;$B513,'[5]产值及收款计划（2026）'!$A:$A&amp;'[5]产值及收款计划（2026）'!$B:$B,'[5]产值及收款计划（2026）'!AJ:AJ)</f>
        <v>0</v>
      </c>
      <c r="AK513" s="256" cm="1">
        <f t="array" aca="1" ref="AK513" ca="1">_xlfn.XLOOKUP($A513&amp;$B513,'[5]产值及收款计划（2026）'!$A:$A&amp;'[5]产值及收款计划（2026）'!$B:$B,'[5]产值及收款计划（2026）'!AK:AK)</f>
        <v>0</v>
      </c>
      <c r="AL513" s="256" cm="1">
        <f t="array" aca="1" ref="AL513" ca="1">_xlfn.XLOOKUP($A513&amp;$B513,'[5]产值及收款计划（2026）'!$A:$A&amp;'[5]产值及收款计划（2026）'!$B:$B,'[5]产值及收款计划（2026）'!AL:AL)</f>
        <v>0</v>
      </c>
      <c r="AM513" s="263" t="e" cm="1">
        <f t="array" aca="1" ref="AM513" ca="1">_xlfn.LET(_xlpm.勾选月份状态数组,TRANSPOSE('PPT(12-15页）-TOP10'!$A$3:$A$14),_xlpm.选择数据区,IF('PPT(12-15页）-TOP10'!$E$3="收款",$BA513:$BL513,$AA513:$AL513),SUM(_xlfn._xlws.FILTER(_xlpm.选择数据区,_xlpm.勾选月份状态数组,"")))</f>
        <v>#NAME?</v>
      </c>
      <c r="AN513" s="256" t="e" cm="1">
        <f t="array" aca="1" ref="AN513" ca="1">_xlfn.LET(_xlpm.勾选月份状态数组,TRANSPOSE('PPT(12-15页）-TOP10'!$A$3:$A$14),_xlpm.选择数据区,IF('PPT(12-15页）-TOP10'!$E$3="收款",$DA513:$DL513,$CA513:$CL513),SUM(_xlfn._xlws.FILTER(_xlpm.选择数据区,_xlpm.勾选月份状态数组,"")))</f>
        <v>#NAME?</v>
      </c>
      <c r="AO513" s="256">
        <f ca="1">SUM(CA513:CC513)+SUM(AD513:AL513)</f>
        <v>0</v>
      </c>
      <c r="AP513" s="256"/>
      <c r="AQ513" s="256"/>
      <c r="AR513" s="256"/>
      <c r="AS513" s="256" cm="1">
        <f t="array" aca="1" ref="AS513" ca="1">_xlfn.XLOOKUP($A513&amp;$B513,'[5]产值及收款计划（2026）'!$A:$A&amp;'[5]产值及收款计划（2026）'!$B:$B,'[5]产值及收款计划（2026）'!AS:AS)</f>
        <v>0</v>
      </c>
      <c r="AT513" s="256" cm="1">
        <f t="array" aca="1" ref="AT513" ca="1">_xlfn.XLOOKUP($A513&amp;$B513,'[5]产值及收款计划（2026）'!$A:$A&amp;'[5]产值及收款计划（2026）'!$B:$B,'[5]产值及收款计划（2026）'!AT:AT)</f>
        <v>0</v>
      </c>
      <c r="AU513" s="256" cm="1">
        <f t="array" aca="1" ref="AU513" ca="1">_xlfn.XLOOKUP($A513&amp;$B513,'[5]产值及收款计划（2026）'!$A:$A&amp;'[5]产值及收款计划（2026）'!$B:$B,'[5]产值及收款计划（2026）'!AU:AU)</f>
        <v>0</v>
      </c>
      <c r="AV513" s="256" cm="1">
        <f t="array" aca="1" ref="AV513" ca="1">_xlfn.XLOOKUP($A513&amp;$B513,'[5]产值及收款计划（2026）'!$A:$A&amp;'[5]产值及收款计划（2026）'!$B:$B,'[5]产值及收款计划（2026）'!AV:AV)</f>
        <v>0</v>
      </c>
      <c r="AW513" s="256" cm="1">
        <f t="array" aca="1" ref="AW513" ca="1">_xlfn.XLOOKUP($A513&amp;$B513,'[5]产值及收款计划（2026）'!$A:$A&amp;'[5]产值及收款计划（2026）'!$B:$B,'[5]产值及收款计划（2026）'!AW:AW)</f>
        <v>0</v>
      </c>
      <c r="AX513" s="256" cm="1">
        <f t="array" aca="1" ref="AX513" ca="1">_xlfn.XLOOKUP($A513&amp;$B513,'[5]产值及收款计划（2026）'!$A:$A&amp;'[5]产值及收款计划（2026）'!$B:$B,'[5]产值及收款计划（2026）'!AX:AX)</f>
        <v>0</v>
      </c>
      <c r="AY513" s="256" cm="1">
        <f t="array" aca="1" ref="AY513" ca="1">_xlfn.XLOOKUP($A513&amp;$B513,'[5]产值及收款计划（2026）'!$A:$A&amp;'[5]产值及收款计划（2026）'!$B:$B,'[5]产值及收款计划（2026）'!AY:AY)</f>
        <v>0</v>
      </c>
      <c r="AZ513" s="256" cm="1">
        <f t="array" aca="1" ref="AZ513" ca="1">_xlfn.XLOOKUP($A513&amp;$B513,'[5]产值及收款计划（2026）'!$A:$A&amp;'[5]产值及收款计划（2026）'!$B:$B,'[5]产值及收款计划（2026）'!AZ:AZ)</f>
        <v>0</v>
      </c>
      <c r="BA513" s="256" cm="1">
        <f t="array" aca="1" ref="BA513" ca="1">_xlfn.XLOOKUP($A513&amp;$B513,'[5]产值及收款计划（2026）'!$A:$A&amp;'[5]产值及收款计划（2026）'!$B:$B,'[5]产值及收款计划（2026）'!BA:BA)</f>
        <v>0</v>
      </c>
      <c r="BB513" s="256" cm="1">
        <f t="array" aca="1" ref="BB513" ca="1">_xlfn.XLOOKUP($A513&amp;$B513,'[5]产值及收款计划（2026）'!$A:$A&amp;'[5]产值及收款计划（2026）'!$B:$B,'[5]产值及收款计划（2026）'!BB:BB)</f>
        <v>0</v>
      </c>
      <c r="BC513" s="256" cm="1">
        <f t="array" aca="1" ref="BC513" ca="1">_xlfn.XLOOKUP($A513&amp;$B513,'[5]产值及收款计划（2026）'!$A:$A&amp;'[5]产值及收款计划（2026）'!$B:$B,'[5]产值及收款计划（2026）'!BC:BC)</f>
        <v>0</v>
      </c>
      <c r="BD513" s="256" cm="1">
        <f t="array" aca="1" ref="BD513" ca="1">_xlfn.XLOOKUP($A513&amp;$B513,'[5]产值及收款计划（2026）'!$A:$A&amp;'[5]产值及收款计划（2026）'!$B:$B,'[5]产值及收款计划（2026）'!BD:BD)</f>
        <v>0</v>
      </c>
      <c r="BE513" s="256" cm="1">
        <f t="array" aca="1" ref="BE513" ca="1">_xlfn.XLOOKUP($A513&amp;$B513,'[5]产值及收款计划（2026）'!$A:$A&amp;'[5]产值及收款计划（2026）'!$B:$B,'[5]产值及收款计划（2026）'!BE:BE)</f>
        <v>0</v>
      </c>
      <c r="BF513" s="256" cm="1">
        <f t="array" aca="1" ref="BF513" ca="1">_xlfn.XLOOKUP($A513&amp;$B513,'[5]产值及收款计划（2026）'!$A:$A&amp;'[5]产值及收款计划（2026）'!$B:$B,'[5]产值及收款计划（2026）'!BF:BF)</f>
        <v>0</v>
      </c>
      <c r="BG513" s="256" cm="1">
        <f t="array" aca="1" ref="BG513" ca="1">_xlfn.XLOOKUP($A513&amp;$B513,'[5]产值及收款计划（2026）'!$A:$A&amp;'[5]产值及收款计划（2026）'!$B:$B,'[5]产值及收款计划（2026）'!BG:BG)</f>
        <v>0</v>
      </c>
      <c r="BH513" s="256" cm="1">
        <f t="array" aca="1" ref="BH513" ca="1">_xlfn.XLOOKUP($A513&amp;$B513,'[5]产值及收款计划（2026）'!$A:$A&amp;'[5]产值及收款计划（2026）'!$B:$B,'[5]产值及收款计划（2026）'!BH:BH)</f>
        <v>0</v>
      </c>
      <c r="BI513" s="256" cm="1">
        <f t="array" aca="1" ref="BI513" ca="1">_xlfn.XLOOKUP($A513&amp;$B513,'[5]产值及收款计划（2026）'!$A:$A&amp;'[5]产值及收款计划（2026）'!$B:$B,'[5]产值及收款计划（2026）'!BI:BI)</f>
        <v>0</v>
      </c>
      <c r="BJ513" s="256" cm="1">
        <f t="array" aca="1" ref="BJ513" ca="1">_xlfn.XLOOKUP($A513&amp;$B513,'[5]产值及收款计划（2026）'!$A:$A&amp;'[5]产值及收款计划（2026）'!$B:$B,'[5]产值及收款计划（2026）'!BJ:BJ)</f>
        <v>0</v>
      </c>
      <c r="BK513" s="256" cm="1">
        <f t="array" aca="1" ref="BK513" ca="1">_xlfn.XLOOKUP($A513&amp;$B513,'[5]产值及收款计划（2026）'!$A:$A&amp;'[5]产值及收款计划（2026）'!$B:$B,'[5]产值及收款计划（2026）'!BK:BK)</f>
        <v>0</v>
      </c>
      <c r="BL513" s="256" cm="1">
        <f t="array" aca="1" ref="BL513" ca="1">_xlfn.XLOOKUP($A513&amp;$B513,'[5]产值及收款计划（2026）'!$A:$A&amp;'[5]产值及收款计划（2026）'!$B:$B,'[5]产值及收款计划（2026）'!BL:BL)</f>
        <v>0</v>
      </c>
      <c r="BM513" s="256"/>
      <c r="BN513" s="256"/>
      <c r="BO513" s="256"/>
      <c r="BP513" s="256"/>
      <c r="BQ513" s="255" t="str" cm="1">
        <f t="array" aca="1" ref="BQ513" ca="1">_xlfn.XLOOKUP($A513&amp;$B513,'[5]产值及收款计划（2026）'!$A:$A&amp;'[5]产值及收款计划（2026）'!$B:$B,'[5]产值及收款计划（2026）'!BQ:BQ)</f>
        <v>上海杨浦园林绿化建设养护有限责任公司</v>
      </c>
      <c r="BR513" s="256" cm="1">
        <f t="array" aca="1" ref="BR513" ca="1">_xlfn.XLOOKUP($A513&amp;$B513,'[5]产值及收款计划（2026）'!$A:$A&amp;'[5]产值及收款计划（2026）'!$B:$B,'[5]产值及收款计划（2026）'!BR:BR)</f>
        <v>0</v>
      </c>
      <c r="CA513" s="256" cm="1">
        <f t="array" aca="1" ref="CA513" ca="1">_xlfn.XLOOKUP($A513&amp;$B513,'[5]产值及收款计划（2026）'!$A:$A&amp;'[5]产值及收款计划（2026）'!$B:$B,'[5]产值及收款计划（2026）'!CA:CA)</f>
        <v>0</v>
      </c>
      <c r="CB513" s="256" cm="1">
        <f t="array" aca="1" ref="CB513" ca="1">_xlfn.XLOOKUP($A513&amp;$B513,'[5]产值及收款计划（2026）'!$A:$A&amp;'[5]产值及收款计划（2026）'!$B:$B,'[5]产值及收款计划（2026）'!CB:CB)</f>
        <v>0</v>
      </c>
      <c r="CC513" s="256" cm="1">
        <f t="array" aca="1" ref="CC513" ca="1">_xlfn.XLOOKUP($A513&amp;$B513,'[5]产值及收款计划（2026）'!$A:$A&amp;'[5]产值及收款计划（2026）'!$B:$B,'[5]产值及收款计划（2026）'!CC:CC)</f>
        <v>0</v>
      </c>
      <c r="CD513" s="256" cm="1">
        <f t="array" aca="1" ref="CD513" ca="1">_xlfn.XLOOKUP($A513&amp;$B513,'[5]产值及收款计划（2026）'!$A:$A&amp;'[5]产值及收款计划（2026）'!$B:$B,'[5]产值及收款计划（2026）'!CD:CD)</f>
        <v>0</v>
      </c>
      <c r="CE513" s="256" cm="1">
        <f t="array" aca="1" ref="CE513" ca="1">_xlfn.XLOOKUP($A513&amp;$B513,'[5]产值及收款计划（2026）'!$A:$A&amp;'[5]产值及收款计划（2026）'!$B:$B,'[5]产值及收款计划（2026）'!CE:CE)</f>
        <v>0</v>
      </c>
      <c r="CF513" s="256" cm="1">
        <f t="array" aca="1" ref="CF513" ca="1">_xlfn.XLOOKUP($A513&amp;$B513,'[5]产值及收款计划（2026）'!$A:$A&amp;'[5]产值及收款计划（2026）'!$B:$B,'[5]产值及收款计划（2026）'!CF:CF)</f>
        <v>0</v>
      </c>
      <c r="CG513" s="256" cm="1">
        <f t="array" aca="1" ref="CG513" ca="1">_xlfn.XLOOKUP($A513&amp;$B513,'[5]产值及收款计划（2026）'!$A:$A&amp;'[5]产值及收款计划（2026）'!$B:$B,'[5]产值及收款计划（2026）'!CG:CG)</f>
        <v>0</v>
      </c>
      <c r="CH513" s="256" cm="1">
        <f t="array" aca="1" ref="CH513" ca="1">_xlfn.XLOOKUP($A513&amp;$B513,'[5]产值及收款计划（2026）'!$A:$A&amp;'[5]产值及收款计划（2026）'!$B:$B,'[5]产值及收款计划（2026）'!CH:CH)</f>
        <v>0</v>
      </c>
      <c r="CI513" s="256" cm="1">
        <f t="array" aca="1" ref="CI513" ca="1">_xlfn.XLOOKUP($A513&amp;$B513,'[5]产值及收款计划（2026）'!$A:$A&amp;'[5]产值及收款计划（2026）'!$B:$B,'[5]产值及收款计划（2026）'!CI:CI)</f>
        <v>0</v>
      </c>
      <c r="CJ513" s="256" cm="1">
        <f t="array" aca="1" ref="CJ513" ca="1">_xlfn.XLOOKUP($A513&amp;$B513,'[5]产值及收款计划（2026）'!$A:$A&amp;'[5]产值及收款计划（2026）'!$B:$B,'[5]产值及收款计划（2026）'!CJ:CJ)</f>
        <v>0</v>
      </c>
      <c r="CK513" s="256" cm="1">
        <f t="array" aca="1" ref="CK513" ca="1">_xlfn.XLOOKUP($A513&amp;$B513,'[5]产值及收款计划（2026）'!$A:$A&amp;'[5]产值及收款计划（2026）'!$B:$B,'[5]产值及收款计划（2026）'!CK:CK)</f>
        <v>0</v>
      </c>
      <c r="CL513" s="256" cm="1">
        <f t="array" aca="1" ref="CL513" ca="1">_xlfn.XLOOKUP($A513&amp;$B513,'[5]产值及收款计划（2026）'!$A:$A&amp;'[5]产值及收款计划（2026）'!$B:$B,'[5]产值及收款计划（2026）'!CL:CL)</f>
        <v>0</v>
      </c>
      <c r="DA513" s="256" cm="1">
        <f t="array" aca="1" ref="DA513" ca="1">_xlfn.XLOOKUP($A513&amp;$B513,'[5]产值及收款计划（2026）'!$A:$A&amp;'[5]产值及收款计划（2026）'!$B:$B,'[5]产值及收款计划（2026）'!DA:DA)</f>
        <v>0</v>
      </c>
      <c r="DB513" s="256" cm="1">
        <f t="array" aca="1" ref="DB513" ca="1">_xlfn.XLOOKUP($A513&amp;$B513,'[5]产值及收款计划（2026）'!$A:$A&amp;'[5]产值及收款计划（2026）'!$B:$B,'[5]产值及收款计划（2026）'!DB:DB)</f>
        <v>0</v>
      </c>
      <c r="DC513" s="256" cm="1">
        <f t="array" aca="1" ref="DC513" ca="1">_xlfn.XLOOKUP($A513&amp;$B513,'[5]产值及收款计划（2026）'!$A:$A&amp;'[5]产值及收款计划（2026）'!$B:$B,'[5]产值及收款计划（2026）'!DC:DC)</f>
        <v>0</v>
      </c>
      <c r="DD513" s="256" cm="1">
        <f t="array" aca="1" ref="DD513" ca="1">_xlfn.XLOOKUP($A513&amp;$B513,'[5]产值及收款计划（2026）'!$A:$A&amp;'[5]产值及收款计划（2026）'!$B:$B,'[5]产值及收款计划（2026）'!DD:DD)</f>
        <v>209.34026700000001</v>
      </c>
      <c r="DE513" s="256" cm="1">
        <f t="array" aca="1" ref="DE513" ca="1">_xlfn.XLOOKUP($A513&amp;$B513,'[5]产值及收款计划（2026）'!$A:$A&amp;'[5]产值及收款计划（2026）'!$B:$B,'[5]产值及收款计划（2026）'!DE:DE)</f>
        <v>0</v>
      </c>
      <c r="DF513" s="256" cm="1">
        <f t="array" aca="1" ref="DF513" ca="1">_xlfn.XLOOKUP($A513&amp;$B513,'[5]产值及收款计划（2026）'!$A:$A&amp;'[5]产值及收款计划（2026）'!$B:$B,'[5]产值及收款计划（2026）'!DF:DF)</f>
        <v>0</v>
      </c>
      <c r="DG513" s="256" cm="1">
        <f t="array" aca="1" ref="DG513" ca="1">_xlfn.XLOOKUP($A513&amp;$B513,'[5]产值及收款计划（2026）'!$A:$A&amp;'[5]产值及收款计划（2026）'!$B:$B,'[5]产值及收款计划（2026）'!DG:DG)</f>
        <v>0</v>
      </c>
      <c r="DH513" s="256" cm="1">
        <f t="array" aca="1" ref="DH513" ca="1">_xlfn.XLOOKUP($A513&amp;$B513,'[5]产值及收款计划（2026）'!$A:$A&amp;'[5]产值及收款计划（2026）'!$B:$B,'[5]产值及收款计划（2026）'!DH:DH)</f>
        <v>0</v>
      </c>
      <c r="DI513" s="256" cm="1">
        <f t="array" aca="1" ref="DI513" ca="1">_xlfn.XLOOKUP($A513&amp;$B513,'[5]产值及收款计划（2026）'!$A:$A&amp;'[5]产值及收款计划（2026）'!$B:$B,'[5]产值及收款计划（2026）'!DI:DI)</f>
        <v>0</v>
      </c>
      <c r="DJ513" s="256" cm="1">
        <f t="array" aca="1" ref="DJ513" ca="1">_xlfn.XLOOKUP($A513&amp;$B513,'[5]产值及收款计划（2026）'!$A:$A&amp;'[5]产值及收款计划（2026）'!$B:$B,'[5]产值及收款计划（2026）'!DJ:DJ)</f>
        <v>0</v>
      </c>
      <c r="DK513" s="256" cm="1">
        <f t="array" aca="1" ref="DK513" ca="1">_xlfn.XLOOKUP($A513&amp;$B513,'[5]产值及收款计划（2026）'!$A:$A&amp;'[5]产值及收款计划（2026）'!$B:$B,'[5]产值及收款计划（2026）'!DK:DK)</f>
        <v>0</v>
      </c>
      <c r="DL513" s="256" cm="1">
        <f t="array" aca="1" ref="DL513" ca="1">_xlfn.XLOOKUP($A513&amp;$B513,'[5]产值及收款计划（2026）'!$A:$A&amp;'[5]产值及收款计划（2026）'!$B:$B,'[5]产值及收款计划（2026）'!DL:DL)</f>
        <v>0</v>
      </c>
      <c r="DM513" s="264"/>
      <c r="DN513" s="250"/>
    </row>
    <row r="514" spans="1:118" ht="20.25" x14ac:dyDescent="0.15">
      <c r="A514" s="254">
        <f t="shared" ca="1" si="26"/>
        <v>93</v>
      </c>
      <c r="B514" s="254" t="s">
        <v>29</v>
      </c>
      <c r="C514" s="255" t="str" cm="1">
        <f t="array" aca="1" ref="C514" ca="1">_xlfn.XLOOKUP($A514&amp;$B514,'[5]产值及收款计划（2026）'!$A:$A&amp;'[5]产值及收款计划（2026）'!$B:$B,'[5]产值及收款计划（2026）'!C:C)</f>
        <v>待签04</v>
      </c>
      <c r="D514" s="255" t="str" cm="1">
        <f t="array" aca="1" ref="D514" ca="1">_xlfn.XLOOKUP($A514&amp;$B514,'[5]产值及收款计划（2026）'!$A:$A&amp;'[5]产值及收款计划（2026）'!$B:$B,'[5]产值及收款计划（2026）'!D:D)</f>
        <v>高速公路多模式切换、复杂交通组织条件下智能管控策略研究</v>
      </c>
      <c r="E514" s="256" cm="1">
        <f t="array" aca="1" ref="E514" ca="1">_xlfn.XLOOKUP($A514&amp;$B514,'[5]产值及收款计划（2026）'!$A:$A&amp;'[5]产值及收款计划（2026）'!$B:$B,'[5]产值及收款计划（2026）'!E:E)</f>
        <v>198</v>
      </c>
      <c r="F514" s="256" cm="1">
        <f t="array" aca="1" ref="F514" ca="1">_xlfn.XLOOKUP($A514&amp;$B514,'[5]产值及收款计划（2026）'!$A:$A&amp;'[5]产值及收款计划（2026）'!$B:$B,'[5]产值及收款计划（2026）'!F:F)</f>
        <v>198</v>
      </c>
      <c r="G514" s="256" cm="1">
        <f t="array" aca="1" ref="G514" ca="1">_xlfn.XLOOKUP($A514&amp;$B514,'[5]产值及收款计划（2026）'!$A:$A&amp;'[5]产值及收款计划（2026）'!$B:$B,'[5]产值及收款计划（2026）'!G:G)</f>
        <v>198</v>
      </c>
      <c r="H514" s="256" cm="1">
        <f t="array" aca="1" ref="H514" ca="1">_xlfn.XLOOKUP($A514&amp;$B514,'[5]产值及收款计划（2026）'!$A:$A&amp;'[5]产值及收款计划（2026）'!$B:$B,'[5]产值及收款计划（2026）'!H:H)</f>
        <v>138.6</v>
      </c>
      <c r="I514" s="257" cm="1">
        <f t="array" aca="1" ref="I514" ca="1">_xlfn.XLOOKUP($A514&amp;$B514,'[5]产值及收款计划（2026）'!$A:$A&amp;'[5]产值及收款计划（2026）'!$B:$B,'[5]产值及收款计划（2026）'!I:I)</f>
        <v>0.7</v>
      </c>
      <c r="J514" s="256" cm="1">
        <f t="array" aca="1" ref="J514" ca="1">_xlfn.XLOOKUP($A514&amp;$B514,'[5]产值及收款计划（2026）'!$A:$A&amp;'[5]产值及收款计划（2026）'!$B:$B,'[5]产值及收款计划（2026）'!J:J)</f>
        <v>0.06</v>
      </c>
      <c r="K514" s="256" cm="1">
        <f t="array" aca="1" ref="K514" ca="1">_xlfn.XLOOKUP($A514&amp;$B514,'[5]产值及收款计划（2026）'!$A:$A&amp;'[5]产值及收款计划（2026）'!$B:$B,'[5]产值及收款计划（2026）'!K:K)</f>
        <v>0</v>
      </c>
      <c r="L514" s="256" cm="1">
        <f t="array" aca="1" ref="L514" ca="1">_xlfn.XLOOKUP($A514&amp;$B514,'[5]产值及收款计划（2026）'!$A:$A&amp;'[5]产值及收款计划（2026）'!$B:$B,'[5]产值及收款计划（2026）'!L:L)</f>
        <v>0</v>
      </c>
      <c r="M514" s="256" t="str" cm="1">
        <f t="array" aca="1" ref="M514" ca="1">_xlfn.XLOOKUP($A514&amp;$B514,'[5]产值及收款计划（2026）'!$A:$A&amp;'[5]产值及收款计划（2026）'!$B:$B,'[5]产值及收款计划（2026）'!M:M)</f>
        <v>主导</v>
      </c>
      <c r="N514" s="256" cm="1">
        <f t="array" aca="1" ref="N514" ca="1">_xlfn.XLOOKUP($A514&amp;$B514,'[5]产值及收款计划（2026）'!$A:$A&amp;'[5]产值及收款计划（2026）'!$B:$B,'[5]产值及收款计划（2026）'!N:N)</f>
        <v>0</v>
      </c>
      <c r="O514" s="256" t="str" cm="1">
        <f t="array" aca="1" ref="O514" ca="1">_xlfn.XLOOKUP($A514&amp;$B514,'[5]产值及收款计划（2026）'!$A:$A&amp;'[5]产值及收款计划（2026）'!$B:$B,'[5]产值及收款计划（2026）'!O:O)</f>
        <v>李涛</v>
      </c>
      <c r="P514" s="255" t="str" cm="1">
        <f t="array" aca="1" ref="P514" ca="1">_xlfn.XLOOKUP($A514&amp;$B514,'[5]产值及收款计划（2026）'!$A:$A&amp;'[5]产值及收款计划（2026）'!$B:$B,'[5]产值及收款计划（2026）'!P:P)</f>
        <v>待签</v>
      </c>
      <c r="Q514" s="256" cm="1">
        <f t="array" aca="1" ref="Q514" ca="1">_xlfn.XLOOKUP($A514&amp;$B514,'[5]产值及收款计划（2026）'!$A:$A&amp;'[5]产值及收款计划（2026）'!$B:$B,'[5]产值及收款计划（2026）'!Q:Q)</f>
        <v>0</v>
      </c>
      <c r="R514" s="256" cm="1">
        <f t="array" aca="1" ref="R514" ca="1">_xlfn.XLOOKUP($A514&amp;$B514,'[5]产值及收款计划（2026）'!$A:$A&amp;'[5]产值及收款计划（2026）'!$B:$B,'[5]产值及收款计划（2026）'!R:R)</f>
        <v>0</v>
      </c>
      <c r="S514" s="256" cm="1">
        <f t="array" aca="1" ref="S514" ca="1">_xlfn.XLOOKUP($A514&amp;$B514,'[5]产值及收款计划（2026）'!$A:$A&amp;'[5]产值及收款计划（2026）'!$B:$B,'[5]产值及收款计划（2026）'!S:S)</f>
        <v>0</v>
      </c>
      <c r="T514" s="256" cm="1">
        <f t="array" aca="1" ref="T514" ca="1">_xlfn.XLOOKUP($A514&amp;$B514,'[5]产值及收款计划（2026）'!$A:$A&amp;'[5]产值及收款计划（2026）'!$B:$B,'[5]产值及收款计划（2026）'!T:T)</f>
        <v>0</v>
      </c>
      <c r="U514" s="256" cm="1">
        <f t="array" aca="1" ref="U514" ca="1">_xlfn.XLOOKUP($A514&amp;$B514,'[5]产值及收款计划（2026）'!$A:$A&amp;'[5]产值及收款计划（2026）'!$B:$B,'[5]产值及收款计划（2026）'!U:U)</f>
        <v>0</v>
      </c>
      <c r="V514" s="256" cm="1">
        <f t="array" aca="1" ref="V514" ca="1">_xlfn.XLOOKUP($A514&amp;$B514,'[5]产值及收款计划（2026）'!$A:$A&amp;'[5]产值及收款计划（2026）'!$B:$B,'[5]产值及收款计划（2026）'!V:V)</f>
        <v>0</v>
      </c>
      <c r="W514" s="256" cm="1">
        <f t="array" aca="1" ref="W514" ca="1">_xlfn.XLOOKUP($A514&amp;$B514,'[5]产值及收款计划（2026）'!$A:$A&amp;'[5]产值及收款计划（2026）'!$B:$B,'[5]产值及收款计划（2026）'!W:W)</f>
        <v>0</v>
      </c>
      <c r="X514" s="256" cm="1">
        <f t="array" aca="1" ref="X514" ca="1">_xlfn.XLOOKUP($A514&amp;$B514,'[5]产值及收款计划（2026）'!$A:$A&amp;'[5]产值及收款计划（2026）'!$B:$B,'[5]产值及收款计划（2026）'!X:X)</f>
        <v>0</v>
      </c>
      <c r="Y514" s="256" cm="1">
        <f t="array" aca="1" ref="Y514" ca="1">_xlfn.XLOOKUP($A514&amp;$B514,'[5]产值及收款计划（2026）'!$A:$A&amp;'[5]产值及收款计划（2026）'!$B:$B,'[5]产值及收款计划（2026）'!Y:Y)</f>
        <v>0</v>
      </c>
      <c r="Z514" s="256" cm="1">
        <f t="array" aca="1" ref="Z514" ca="1">_xlfn.XLOOKUP($A514&amp;$B514,'[5]产值及收款计划（2026）'!$A:$A&amp;'[5]产值及收款计划（2026）'!$B:$B,'[5]产值及收款计划（2026）'!Z:Z)</f>
        <v>0</v>
      </c>
      <c r="AA514" s="256" cm="1">
        <f t="array" aca="1" ref="AA514" ca="1">_xlfn.XLOOKUP($A514&amp;$B514,'[5]产值及收款计划（2026）'!$A:$A&amp;'[5]产值及收款计划（2026）'!$B:$B,'[5]产值及收款计划（2026）'!AA:AA)</f>
        <v>0</v>
      </c>
      <c r="AB514" s="256" cm="1">
        <f t="array" aca="1" ref="AB514" ca="1">_xlfn.XLOOKUP($A514&amp;$B514,'[5]产值及收款计划（2026）'!$A:$A&amp;'[5]产值及收款计划（2026）'!$B:$B,'[5]产值及收款计划（2026）'!AB:AB)</f>
        <v>0</v>
      </c>
      <c r="AC514" s="256" cm="1">
        <f t="array" aca="1" ref="AC514" ca="1">_xlfn.XLOOKUP($A514&amp;$B514,'[5]产值及收款计划（2026）'!$A:$A&amp;'[5]产值及收款计划（2026）'!$B:$B,'[5]产值及收款计划（2026）'!AC:AC)</f>
        <v>0</v>
      </c>
      <c r="AD514" s="256" cm="1">
        <f t="array" aca="1" ref="AD514" ca="1">_xlfn.XLOOKUP($A514&amp;$B514,'[5]产值及收款计划（2026）'!$A:$A&amp;'[5]产值及收款计划（2026）'!$B:$B,'[5]产值及收款计划（2026）'!AD:AD)</f>
        <v>0</v>
      </c>
      <c r="AE514" s="256" cm="1">
        <f t="array" aca="1" ref="AE514" ca="1">_xlfn.XLOOKUP($A514&amp;$B514,'[5]产值及收款计划（2026）'!$A:$A&amp;'[5]产值及收款计划（2026）'!$B:$B,'[5]产值及收款计划（2026）'!AE:AE)</f>
        <v>0</v>
      </c>
      <c r="AF514" s="256" cm="1">
        <f t="array" aca="1" ref="AF514" ca="1">_xlfn.XLOOKUP($A514&amp;$B514,'[5]产值及收款计划（2026）'!$A:$A&amp;'[5]产值及收款计划（2026）'!$B:$B,'[5]产值及收款计划（2026）'!AF:AF)</f>
        <v>138.6</v>
      </c>
      <c r="AG514" s="256" cm="1">
        <f t="array" aca="1" ref="AG514" ca="1">_xlfn.XLOOKUP($A514&amp;$B514,'[5]产值及收款计划（2026）'!$A:$A&amp;'[5]产值及收款计划（2026）'!$B:$B,'[5]产值及收款计划（2026）'!AG:AG)</f>
        <v>0</v>
      </c>
      <c r="AH514" s="256" cm="1">
        <f t="array" aca="1" ref="AH514" ca="1">_xlfn.XLOOKUP($A514&amp;$B514,'[5]产值及收款计划（2026）'!$A:$A&amp;'[5]产值及收款计划（2026）'!$B:$B,'[5]产值及收款计划（2026）'!AH:AH)</f>
        <v>0</v>
      </c>
      <c r="AI514" s="256" cm="1">
        <f t="array" aca="1" ref="AI514" ca="1">_xlfn.XLOOKUP($A514&amp;$B514,'[5]产值及收款计划（2026）'!$A:$A&amp;'[5]产值及收款计划（2026）'!$B:$B,'[5]产值及收款计划（2026）'!AI:AI)</f>
        <v>0</v>
      </c>
      <c r="AJ514" s="256" cm="1">
        <f t="array" aca="1" ref="AJ514" ca="1">_xlfn.XLOOKUP($A514&amp;$B514,'[5]产值及收款计划（2026）'!$A:$A&amp;'[5]产值及收款计划（2026）'!$B:$B,'[5]产值及收款计划（2026）'!AJ:AJ)</f>
        <v>0</v>
      </c>
      <c r="AK514" s="256" cm="1">
        <f t="array" aca="1" ref="AK514" ca="1">_xlfn.XLOOKUP($A514&amp;$B514,'[5]产值及收款计划（2026）'!$A:$A&amp;'[5]产值及收款计划（2026）'!$B:$B,'[5]产值及收款计划（2026）'!AK:AK)</f>
        <v>0</v>
      </c>
      <c r="AL514" s="256" cm="1">
        <f t="array" aca="1" ref="AL514" ca="1">_xlfn.XLOOKUP($A514&amp;$B514,'[5]产值及收款计划（2026）'!$A:$A&amp;'[5]产值及收款计划（2026）'!$B:$B,'[5]产值及收款计划（2026）'!AL:AL)</f>
        <v>0</v>
      </c>
      <c r="AM514" s="263" t="e" cm="1">
        <f t="array" aca="1" ref="AM514" ca="1">_xlfn.LET(_xlpm.勾选月份状态数组,TRANSPOSE('PPT(12-15页）-TOP10'!$A$3:$A$14),_xlpm.选择数据区,IF('PPT(12-15页）-TOP10'!$E$3="收款",$BA514:$BL514,$AA514:$AL514),SUM(_xlfn._xlws.FILTER(_xlpm.选择数据区,_xlpm.勾选月份状态数组,"")))</f>
        <v>#NAME?</v>
      </c>
      <c r="AN514" s="256" t="e" cm="1">
        <f t="array" aca="1" ref="AN514" ca="1">_xlfn.LET(_xlpm.勾选月份状态数组,TRANSPOSE('PPT(12-15页）-TOP10'!$A$3:$A$14),_xlpm.选择数据区,IF('PPT(12-15页）-TOP10'!$E$3="收款",$DA514:$DL514,$CA514:$CL514),SUM(_xlfn._xlws.FILTER(_xlpm.选择数据区,_xlpm.勾选月份状态数组,"")))</f>
        <v>#NAME?</v>
      </c>
      <c r="AO514" s="256">
        <f ca="1">SUM(CA514:CC514)+SUM(AD514:AL514)</f>
        <v>138.6</v>
      </c>
      <c r="AP514" s="256"/>
      <c r="AQ514" s="256"/>
      <c r="AR514" s="256"/>
      <c r="AS514" s="256" cm="1">
        <f t="array" aca="1" ref="AS514" ca="1">_xlfn.XLOOKUP($A514&amp;$B514,'[5]产值及收款计划（2026）'!$A:$A&amp;'[5]产值及收款计划（2026）'!$B:$B,'[5]产值及收款计划（2026）'!AS:AS)</f>
        <v>0</v>
      </c>
      <c r="AT514" s="256" cm="1">
        <f t="array" aca="1" ref="AT514" ca="1">_xlfn.XLOOKUP($A514&amp;$B514,'[5]产值及收款计划（2026）'!$A:$A&amp;'[5]产值及收款计划（2026）'!$B:$B,'[5]产值及收款计划（2026）'!AT:AT)</f>
        <v>0</v>
      </c>
      <c r="AU514" s="256" cm="1">
        <f t="array" aca="1" ref="AU514" ca="1">_xlfn.XLOOKUP($A514&amp;$B514,'[5]产值及收款计划（2026）'!$A:$A&amp;'[5]产值及收款计划（2026）'!$B:$B,'[5]产值及收款计划（2026）'!AU:AU)</f>
        <v>0</v>
      </c>
      <c r="AV514" s="256" cm="1">
        <f t="array" aca="1" ref="AV514" ca="1">_xlfn.XLOOKUP($A514&amp;$B514,'[5]产值及收款计划（2026）'!$A:$A&amp;'[5]产值及收款计划（2026）'!$B:$B,'[5]产值及收款计划（2026）'!AV:AV)</f>
        <v>0</v>
      </c>
      <c r="AW514" s="256" cm="1">
        <f t="array" aca="1" ref="AW514" ca="1">_xlfn.XLOOKUP($A514&amp;$B514,'[5]产值及收款计划（2026）'!$A:$A&amp;'[5]产值及收款计划（2026）'!$B:$B,'[5]产值及收款计划（2026）'!AW:AW)</f>
        <v>0</v>
      </c>
      <c r="AX514" s="256" cm="1">
        <f t="array" aca="1" ref="AX514" ca="1">_xlfn.XLOOKUP($A514&amp;$B514,'[5]产值及收款计划（2026）'!$A:$A&amp;'[5]产值及收款计划（2026）'!$B:$B,'[5]产值及收款计划（2026）'!AX:AX)</f>
        <v>0</v>
      </c>
      <c r="AY514" s="256" cm="1">
        <f t="array" aca="1" ref="AY514" ca="1">_xlfn.XLOOKUP($A514&amp;$B514,'[5]产值及收款计划（2026）'!$A:$A&amp;'[5]产值及收款计划（2026）'!$B:$B,'[5]产值及收款计划（2026）'!AY:AY)</f>
        <v>0</v>
      </c>
      <c r="AZ514" s="256" cm="1">
        <f t="array" aca="1" ref="AZ514" ca="1">_xlfn.XLOOKUP($A514&amp;$B514,'[5]产值及收款计划（2026）'!$A:$A&amp;'[5]产值及收款计划（2026）'!$B:$B,'[5]产值及收款计划（2026）'!AZ:AZ)</f>
        <v>0</v>
      </c>
      <c r="BA514" s="256" cm="1">
        <f t="array" aca="1" ref="BA514" ca="1">_xlfn.XLOOKUP($A514&amp;$B514,'[5]产值及收款计划（2026）'!$A:$A&amp;'[5]产值及收款计划（2026）'!$B:$B,'[5]产值及收款计划（2026）'!BA:BA)</f>
        <v>0</v>
      </c>
      <c r="BB514" s="256" cm="1">
        <f t="array" aca="1" ref="BB514" ca="1">_xlfn.XLOOKUP($A514&amp;$B514,'[5]产值及收款计划（2026）'!$A:$A&amp;'[5]产值及收款计划（2026）'!$B:$B,'[5]产值及收款计划（2026）'!BB:BB)</f>
        <v>0</v>
      </c>
      <c r="BC514" s="256" cm="1">
        <f t="array" aca="1" ref="BC514" ca="1">_xlfn.XLOOKUP($A514&amp;$B514,'[5]产值及收款计划（2026）'!$A:$A&amp;'[5]产值及收款计划（2026）'!$B:$B,'[5]产值及收款计划（2026）'!BC:BC)</f>
        <v>0</v>
      </c>
      <c r="BD514" s="256" cm="1">
        <f t="array" aca="1" ref="BD514" ca="1">_xlfn.XLOOKUP($A514&amp;$B514,'[5]产值及收款计划（2026）'!$A:$A&amp;'[5]产值及收款计划（2026）'!$B:$B,'[5]产值及收款计划（2026）'!BD:BD)</f>
        <v>0</v>
      </c>
      <c r="BE514" s="256" cm="1">
        <f t="array" aca="1" ref="BE514" ca="1">_xlfn.XLOOKUP($A514&amp;$B514,'[5]产值及收款计划（2026）'!$A:$A&amp;'[5]产值及收款计划（2026）'!$B:$B,'[5]产值及收款计划（2026）'!BE:BE)</f>
        <v>0</v>
      </c>
      <c r="BF514" s="256" cm="1">
        <f t="array" aca="1" ref="BF514" ca="1">_xlfn.XLOOKUP($A514&amp;$B514,'[5]产值及收款计划（2026）'!$A:$A&amp;'[5]产值及收款计划（2026）'!$B:$B,'[5]产值及收款计划（2026）'!BF:BF)</f>
        <v>0</v>
      </c>
      <c r="BG514" s="256" cm="1">
        <f t="array" aca="1" ref="BG514" ca="1">_xlfn.XLOOKUP($A514&amp;$B514,'[5]产值及收款计划（2026）'!$A:$A&amp;'[5]产值及收款计划（2026）'!$B:$B,'[5]产值及收款计划（2026）'!BG:BG)</f>
        <v>0</v>
      </c>
      <c r="BH514" s="256" cm="1">
        <f t="array" aca="1" ref="BH514" ca="1">_xlfn.XLOOKUP($A514&amp;$B514,'[5]产值及收款计划（2026）'!$A:$A&amp;'[5]产值及收款计划（2026）'!$B:$B,'[5]产值及收款计划（2026）'!BH:BH)</f>
        <v>0</v>
      </c>
      <c r="BI514" s="256" cm="1">
        <f t="array" aca="1" ref="BI514" ca="1">_xlfn.XLOOKUP($A514&amp;$B514,'[5]产值及收款计划（2026）'!$A:$A&amp;'[5]产值及收款计划（2026）'!$B:$B,'[5]产值及收款计划（2026）'!BI:BI)</f>
        <v>0</v>
      </c>
      <c r="BJ514" s="256" cm="1">
        <f t="array" aca="1" ref="BJ514" ca="1">_xlfn.XLOOKUP($A514&amp;$B514,'[5]产值及收款计划（2026）'!$A:$A&amp;'[5]产值及收款计划（2026）'!$B:$B,'[5]产值及收款计划（2026）'!BJ:BJ)</f>
        <v>0</v>
      </c>
      <c r="BK514" s="256" cm="1">
        <f t="array" aca="1" ref="BK514" ca="1">_xlfn.XLOOKUP($A514&amp;$B514,'[5]产值及收款计划（2026）'!$A:$A&amp;'[5]产值及收款计划（2026）'!$B:$B,'[5]产值及收款计划（2026）'!BK:BK)</f>
        <v>0</v>
      </c>
      <c r="BL514" s="256" cm="1">
        <f t="array" aca="1" ref="BL514" ca="1">_xlfn.XLOOKUP($A514&amp;$B514,'[5]产值及收款计划（2026）'!$A:$A&amp;'[5]产值及收款计划（2026）'!$B:$B,'[5]产值及收款计划（2026）'!BL:BL)</f>
        <v>0</v>
      </c>
      <c r="BM514" s="256"/>
      <c r="BN514" s="256"/>
      <c r="BO514" s="256"/>
      <c r="BP514" s="256"/>
      <c r="BQ514" s="255" t="str" cm="1">
        <f t="array" aca="1" ref="BQ514" ca="1">_xlfn.XLOOKUP($A514&amp;$B514,'[5]产值及收款计划（2026）'!$A:$A&amp;'[5]产值及收款计划（2026）'!$B:$B,'[5]产值及收款计划（2026）'!BQ:BQ)</f>
        <v>东莞市路桥投资建设有限公司</v>
      </c>
      <c r="BR514" s="256" cm="1">
        <f t="array" aca="1" ref="BR514" ca="1">_xlfn.XLOOKUP($A514&amp;$B514,'[5]产值及收款计划（2026）'!$A:$A&amp;'[5]产值及收款计划（2026）'!$B:$B,'[5]产值及收款计划（2026）'!BR:BR)</f>
        <v>0</v>
      </c>
      <c r="CA514" s="256" cm="1">
        <f t="array" aca="1" ref="CA514" ca="1">_xlfn.XLOOKUP($A514&amp;$B514,'[5]产值及收款计划（2026）'!$A:$A&amp;'[5]产值及收款计划（2026）'!$B:$B,'[5]产值及收款计划（2026）'!CA:CA)</f>
        <v>0</v>
      </c>
      <c r="CB514" s="256" cm="1">
        <f t="array" aca="1" ref="CB514" ca="1">_xlfn.XLOOKUP($A514&amp;$B514,'[5]产值及收款计划（2026）'!$A:$A&amp;'[5]产值及收款计划（2026）'!$B:$B,'[5]产值及收款计划（2026）'!CB:CB)</f>
        <v>0</v>
      </c>
      <c r="CC514" s="256" cm="1">
        <f t="array" aca="1" ref="CC514" ca="1">_xlfn.XLOOKUP($A514&amp;$B514,'[5]产值及收款计划（2026）'!$A:$A&amp;'[5]产值及收款计划（2026）'!$B:$B,'[5]产值及收款计划（2026）'!CC:CC)</f>
        <v>0</v>
      </c>
      <c r="CD514" s="256" cm="1">
        <f t="array" aca="1" ref="CD514" ca="1">_xlfn.XLOOKUP($A514&amp;$B514,'[5]产值及收款计划（2026）'!$A:$A&amp;'[5]产值及收款计划（2026）'!$B:$B,'[5]产值及收款计划（2026）'!CD:CD)</f>
        <v>0</v>
      </c>
      <c r="CE514" s="256" cm="1">
        <f t="array" aca="1" ref="CE514" ca="1">_xlfn.XLOOKUP($A514&amp;$B514,'[5]产值及收款计划（2026）'!$A:$A&amp;'[5]产值及收款计划（2026）'!$B:$B,'[5]产值及收款计划（2026）'!CE:CE)</f>
        <v>0</v>
      </c>
      <c r="CF514" s="256" cm="1">
        <f t="array" aca="1" ref="CF514" ca="1">_xlfn.XLOOKUP($A514&amp;$B514,'[5]产值及收款计划（2026）'!$A:$A&amp;'[5]产值及收款计划（2026）'!$B:$B,'[5]产值及收款计划（2026）'!CF:CF)</f>
        <v>0</v>
      </c>
      <c r="CG514" s="256" cm="1">
        <f t="array" aca="1" ref="CG514" ca="1">_xlfn.XLOOKUP($A514&amp;$B514,'[5]产值及收款计划（2026）'!$A:$A&amp;'[5]产值及收款计划（2026）'!$B:$B,'[5]产值及收款计划（2026）'!CG:CG)</f>
        <v>0</v>
      </c>
      <c r="CH514" s="256" cm="1">
        <f t="array" aca="1" ref="CH514" ca="1">_xlfn.XLOOKUP($A514&amp;$B514,'[5]产值及收款计划（2026）'!$A:$A&amp;'[5]产值及收款计划（2026）'!$B:$B,'[5]产值及收款计划（2026）'!CH:CH)</f>
        <v>0</v>
      </c>
      <c r="CI514" s="256" cm="1">
        <f t="array" aca="1" ref="CI514" ca="1">_xlfn.XLOOKUP($A514&amp;$B514,'[5]产值及收款计划（2026）'!$A:$A&amp;'[5]产值及收款计划（2026）'!$B:$B,'[5]产值及收款计划（2026）'!CI:CI)</f>
        <v>0</v>
      </c>
      <c r="CJ514" s="256" cm="1">
        <f t="array" aca="1" ref="CJ514" ca="1">_xlfn.XLOOKUP($A514&amp;$B514,'[5]产值及收款计划（2026）'!$A:$A&amp;'[5]产值及收款计划（2026）'!$B:$B,'[5]产值及收款计划（2026）'!CJ:CJ)</f>
        <v>0</v>
      </c>
      <c r="CK514" s="256" cm="1">
        <f t="array" aca="1" ref="CK514" ca="1">_xlfn.XLOOKUP($A514&amp;$B514,'[5]产值及收款计划（2026）'!$A:$A&amp;'[5]产值及收款计划（2026）'!$B:$B,'[5]产值及收款计划（2026）'!CK:CK)</f>
        <v>0</v>
      </c>
      <c r="CL514" s="256" cm="1">
        <f t="array" aca="1" ref="CL514" ca="1">_xlfn.XLOOKUP($A514&amp;$B514,'[5]产值及收款计划（2026）'!$A:$A&amp;'[5]产值及收款计划（2026）'!$B:$B,'[5]产值及收款计划（2026）'!CL:CL)</f>
        <v>0</v>
      </c>
      <c r="DA514" s="256" cm="1">
        <f t="array" aca="1" ref="DA514" ca="1">_xlfn.XLOOKUP($A514&amp;$B514,'[5]产值及收款计划（2026）'!$A:$A&amp;'[5]产值及收款计划（2026）'!$B:$B,'[5]产值及收款计划（2026）'!DA:DA)</f>
        <v>0</v>
      </c>
      <c r="DB514" s="256" cm="1">
        <f t="array" aca="1" ref="DB514" ca="1">_xlfn.XLOOKUP($A514&amp;$B514,'[5]产值及收款计划（2026）'!$A:$A&amp;'[5]产值及收款计划（2026）'!$B:$B,'[5]产值及收款计划（2026）'!DB:DB)</f>
        <v>0</v>
      </c>
      <c r="DC514" s="256" cm="1">
        <f t="array" aca="1" ref="DC514" ca="1">_xlfn.XLOOKUP($A514&amp;$B514,'[5]产值及收款计划（2026）'!$A:$A&amp;'[5]产值及收款计划（2026）'!$B:$B,'[5]产值及收款计划（2026）'!DC:DC)</f>
        <v>0</v>
      </c>
      <c r="DD514" s="256" cm="1">
        <f t="array" aca="1" ref="DD514" ca="1">_xlfn.XLOOKUP($A514&amp;$B514,'[5]产值及收款计划（2026）'!$A:$A&amp;'[5]产值及收款计划（2026）'!$B:$B,'[5]产值及收款计划（2026）'!DD:DD)</f>
        <v>0</v>
      </c>
      <c r="DE514" s="256" cm="1">
        <f t="array" aca="1" ref="DE514" ca="1">_xlfn.XLOOKUP($A514&amp;$B514,'[5]产值及收款计划（2026）'!$A:$A&amp;'[5]产值及收款计划（2026）'!$B:$B,'[5]产值及收款计划（2026）'!DE:DE)</f>
        <v>0</v>
      </c>
      <c r="DF514" s="256" cm="1">
        <f t="array" aca="1" ref="DF514" ca="1">_xlfn.XLOOKUP($A514&amp;$B514,'[5]产值及收款计划（2026）'!$A:$A&amp;'[5]产值及收款计划（2026）'!$B:$B,'[5]产值及收款计划（2026）'!DF:DF)</f>
        <v>0</v>
      </c>
      <c r="DG514" s="256" cm="1">
        <f t="array" aca="1" ref="DG514" ca="1">_xlfn.XLOOKUP($A514&amp;$B514,'[5]产值及收款计划（2026）'!$A:$A&amp;'[5]产值及收款计划（2026）'!$B:$B,'[5]产值及收款计划（2026）'!DG:DG)</f>
        <v>0</v>
      </c>
      <c r="DH514" s="256" cm="1">
        <f t="array" aca="1" ref="DH514" ca="1">_xlfn.XLOOKUP($A514&amp;$B514,'[5]产值及收款计划（2026）'!$A:$A&amp;'[5]产值及收款计划（2026）'!$B:$B,'[5]产值及收款计划（2026）'!DH:DH)</f>
        <v>0</v>
      </c>
      <c r="DI514" s="256" cm="1">
        <f t="array" aca="1" ref="DI514" ca="1">_xlfn.XLOOKUP($A514&amp;$B514,'[5]产值及收款计划（2026）'!$A:$A&amp;'[5]产值及收款计划（2026）'!$B:$B,'[5]产值及收款计划（2026）'!DI:DI)</f>
        <v>0</v>
      </c>
      <c r="DJ514" s="256" cm="1">
        <f t="array" aca="1" ref="DJ514" ca="1">_xlfn.XLOOKUP($A514&amp;$B514,'[5]产值及收款计划（2026）'!$A:$A&amp;'[5]产值及收款计划（2026）'!$B:$B,'[5]产值及收款计划（2026）'!DJ:DJ)</f>
        <v>0</v>
      </c>
      <c r="DK514" s="256" cm="1">
        <f t="array" aca="1" ref="DK514" ca="1">_xlfn.XLOOKUP($A514&amp;$B514,'[5]产值及收款计划（2026）'!$A:$A&amp;'[5]产值及收款计划（2026）'!$B:$B,'[5]产值及收款计划（2026）'!DK:DK)</f>
        <v>0</v>
      </c>
      <c r="DL514" s="256" cm="1">
        <f t="array" aca="1" ref="DL514" ca="1">_xlfn.XLOOKUP($A514&amp;$B514,'[5]产值及收款计划（2026）'!$A:$A&amp;'[5]产值及收款计划（2026）'!$B:$B,'[5]产值及收款计划（2026）'!DL:DL)</f>
        <v>0</v>
      </c>
      <c r="DM514" s="264"/>
      <c r="DN514" s="250"/>
    </row>
    <row r="515" spans="1:118" ht="20.25" x14ac:dyDescent="0.15">
      <c r="A515" s="254">
        <f t="shared" ca="1" si="26"/>
        <v>94</v>
      </c>
      <c r="B515" s="254" t="s">
        <v>29</v>
      </c>
      <c r="C515" s="255" t="str" cm="1">
        <f t="array" aca="1" ref="C515" ca="1">_xlfn.XLOOKUP($A515&amp;$B515,'[5]产值及收款计划（2026）'!$A:$A&amp;'[5]产值及收款计划（2026）'!$B:$B,'[5]产值及收款计划（2026）'!C:C)</f>
        <v>待签05</v>
      </c>
      <c r="D515" s="255" t="str" cm="1">
        <f t="array" aca="1" ref="D515" ca="1">_xlfn.XLOOKUP($A515&amp;$B515,'[5]产值及收款计划（2026）'!$A:$A&amp;'[5]产值及收款计划（2026）'!$B:$B,'[5]产值及收款计划（2026）'!D:D)</f>
        <v>垫长/成渝</v>
      </c>
      <c r="E515" s="256" cm="1">
        <f t="array" aca="1" ref="E515" ca="1">_xlfn.XLOOKUP($A515&amp;$B515,'[5]产值及收款计划（2026）'!$A:$A&amp;'[5]产值及收款计划（2026）'!$B:$B,'[5]产值及收款计划（2026）'!E:E)</f>
        <v>240</v>
      </c>
      <c r="F515" s="256" cm="1">
        <f t="array" aca="1" ref="F515" ca="1">_xlfn.XLOOKUP($A515&amp;$B515,'[5]产值及收款计划（2026）'!$A:$A&amp;'[5]产值及收款计划（2026）'!$B:$B,'[5]产值及收款计划（2026）'!F:F)</f>
        <v>240</v>
      </c>
      <c r="G515" s="256" cm="1">
        <f t="array" aca="1" ref="G515" ca="1">_xlfn.XLOOKUP($A515&amp;$B515,'[5]产值及收款计划（2026）'!$A:$A&amp;'[5]产值及收款计划（2026）'!$B:$B,'[5]产值及收款计划（2026）'!G:G)</f>
        <v>240</v>
      </c>
      <c r="H515" s="256" cm="1">
        <f t="array" aca="1" ref="H515" ca="1">_xlfn.XLOOKUP($A515&amp;$B515,'[5]产值及收款计划（2026）'!$A:$A&amp;'[5]产值及收款计划（2026）'!$B:$B,'[5]产值及收款计划（2026）'!H:H)</f>
        <v>168</v>
      </c>
      <c r="I515" s="257" cm="1">
        <f t="array" aca="1" ref="I515" ca="1">_xlfn.XLOOKUP($A515&amp;$B515,'[5]产值及收款计划（2026）'!$A:$A&amp;'[5]产值及收款计划（2026）'!$B:$B,'[5]产值及收款计划（2026）'!I:I)</f>
        <v>0.7</v>
      </c>
      <c r="J515" s="256" cm="1">
        <f t="array" aca="1" ref="J515" ca="1">_xlfn.XLOOKUP($A515&amp;$B515,'[5]产值及收款计划（2026）'!$A:$A&amp;'[5]产值及收款计划（2026）'!$B:$B,'[5]产值及收款计划（2026）'!J:J)</f>
        <v>0.06</v>
      </c>
      <c r="K515" s="256" cm="1">
        <f t="array" aca="1" ref="K515" ca="1">_xlfn.XLOOKUP($A515&amp;$B515,'[5]产值及收款计划（2026）'!$A:$A&amp;'[5]产值及收款计划（2026）'!$B:$B,'[5]产值及收款计划（2026）'!K:K)</f>
        <v>0</v>
      </c>
      <c r="L515" s="256" cm="1">
        <f t="array" aca="1" ref="L515" ca="1">_xlfn.XLOOKUP($A515&amp;$B515,'[5]产值及收款计划（2026）'!$A:$A&amp;'[5]产值及收款计划（2026）'!$B:$B,'[5]产值及收款计划（2026）'!L:L)</f>
        <v>0</v>
      </c>
      <c r="M515" s="256" t="str" cm="1">
        <f t="array" aca="1" ref="M515" ca="1">_xlfn.XLOOKUP($A515&amp;$B515,'[5]产值及收款计划（2026）'!$A:$A&amp;'[5]产值及收款计划（2026）'!$B:$B,'[5]产值及收款计划（2026）'!M:M)</f>
        <v>主导</v>
      </c>
      <c r="N515" s="256" cm="1">
        <f t="array" aca="1" ref="N515" ca="1">_xlfn.XLOOKUP($A515&amp;$B515,'[5]产值及收款计划（2026）'!$A:$A&amp;'[5]产值及收款计划（2026）'!$B:$B,'[5]产值及收款计划（2026）'!N:N)</f>
        <v>0</v>
      </c>
      <c r="O515" s="256" t="str" cm="1">
        <f t="array" aca="1" ref="O515" ca="1">_xlfn.XLOOKUP($A515&amp;$B515,'[5]产值及收款计划（2026）'!$A:$A&amp;'[5]产值及收款计划（2026）'!$B:$B,'[5]产值及收款计划（2026）'!O:O)</f>
        <v>戴愉人</v>
      </c>
      <c r="P515" s="255" t="str" cm="1">
        <f t="array" aca="1" ref="P515" ca="1">_xlfn.XLOOKUP($A515&amp;$B515,'[5]产值及收款计划（2026）'!$A:$A&amp;'[5]产值及收款计划（2026）'!$B:$B,'[5]产值及收款计划（2026）'!P:P)</f>
        <v>待签</v>
      </c>
      <c r="Q515" s="256" cm="1">
        <f t="array" aca="1" ref="Q515" ca="1">_xlfn.XLOOKUP($A515&amp;$B515,'[5]产值及收款计划（2026）'!$A:$A&amp;'[5]产值及收款计划（2026）'!$B:$B,'[5]产值及收款计划（2026）'!Q:Q)</f>
        <v>0</v>
      </c>
      <c r="R515" s="256" cm="1">
        <f t="array" aca="1" ref="R515" ca="1">_xlfn.XLOOKUP($A515&amp;$B515,'[5]产值及收款计划（2026）'!$A:$A&amp;'[5]产值及收款计划（2026）'!$B:$B,'[5]产值及收款计划（2026）'!R:R)</f>
        <v>0</v>
      </c>
      <c r="S515" s="256" cm="1">
        <f t="array" aca="1" ref="S515" ca="1">_xlfn.XLOOKUP($A515&amp;$B515,'[5]产值及收款计划（2026）'!$A:$A&amp;'[5]产值及收款计划（2026）'!$B:$B,'[5]产值及收款计划（2026）'!S:S)</f>
        <v>0</v>
      </c>
      <c r="T515" s="256" cm="1">
        <f t="array" aca="1" ref="T515" ca="1">_xlfn.XLOOKUP($A515&amp;$B515,'[5]产值及收款计划（2026）'!$A:$A&amp;'[5]产值及收款计划（2026）'!$B:$B,'[5]产值及收款计划（2026）'!T:T)</f>
        <v>0</v>
      </c>
      <c r="U515" s="256" cm="1">
        <f t="array" aca="1" ref="U515" ca="1">_xlfn.XLOOKUP($A515&amp;$B515,'[5]产值及收款计划（2026）'!$A:$A&amp;'[5]产值及收款计划（2026）'!$B:$B,'[5]产值及收款计划（2026）'!U:U)</f>
        <v>0</v>
      </c>
      <c r="V515" s="256" cm="1">
        <f t="array" aca="1" ref="V515" ca="1">_xlfn.XLOOKUP($A515&amp;$B515,'[5]产值及收款计划（2026）'!$A:$A&amp;'[5]产值及收款计划（2026）'!$B:$B,'[5]产值及收款计划（2026）'!V:V)</f>
        <v>0</v>
      </c>
      <c r="W515" s="256" cm="1">
        <f t="array" aca="1" ref="W515" ca="1">_xlfn.XLOOKUP($A515&amp;$B515,'[5]产值及收款计划（2026）'!$A:$A&amp;'[5]产值及收款计划（2026）'!$B:$B,'[5]产值及收款计划（2026）'!W:W)</f>
        <v>0</v>
      </c>
      <c r="X515" s="256" cm="1">
        <f t="array" aca="1" ref="X515" ca="1">_xlfn.XLOOKUP($A515&amp;$B515,'[5]产值及收款计划（2026）'!$A:$A&amp;'[5]产值及收款计划（2026）'!$B:$B,'[5]产值及收款计划（2026）'!X:X)</f>
        <v>0</v>
      </c>
      <c r="Y515" s="256" cm="1">
        <f t="array" aca="1" ref="Y515" ca="1">_xlfn.XLOOKUP($A515&amp;$B515,'[5]产值及收款计划（2026）'!$A:$A&amp;'[5]产值及收款计划（2026）'!$B:$B,'[5]产值及收款计划（2026）'!Y:Y)</f>
        <v>0</v>
      </c>
      <c r="Z515" s="256" cm="1">
        <f t="array" aca="1" ref="Z515" ca="1">_xlfn.XLOOKUP($A515&amp;$B515,'[5]产值及收款计划（2026）'!$A:$A&amp;'[5]产值及收款计划（2026）'!$B:$B,'[5]产值及收款计划（2026）'!Z:Z)</f>
        <v>0</v>
      </c>
      <c r="AA515" s="256" cm="1">
        <f t="array" aca="1" ref="AA515" ca="1">_xlfn.XLOOKUP($A515&amp;$B515,'[5]产值及收款计划（2026）'!$A:$A&amp;'[5]产值及收款计划（2026）'!$B:$B,'[5]产值及收款计划（2026）'!AA:AA)</f>
        <v>0</v>
      </c>
      <c r="AB515" s="256" cm="1">
        <f t="array" aca="1" ref="AB515" ca="1">_xlfn.XLOOKUP($A515&amp;$B515,'[5]产值及收款计划（2026）'!$A:$A&amp;'[5]产值及收款计划（2026）'!$B:$B,'[5]产值及收款计划（2026）'!AB:AB)</f>
        <v>0</v>
      </c>
      <c r="AC515" s="256" cm="1">
        <f t="array" aca="1" ref="AC515" ca="1">_xlfn.XLOOKUP($A515&amp;$B515,'[5]产值及收款计划（2026）'!$A:$A&amp;'[5]产值及收款计划（2026）'!$B:$B,'[5]产值及收款计划（2026）'!AC:AC)</f>
        <v>0</v>
      </c>
      <c r="AD515" s="256" cm="1">
        <f t="array" aca="1" ref="AD515" ca="1">_xlfn.XLOOKUP($A515&amp;$B515,'[5]产值及收款计划（2026）'!$A:$A&amp;'[5]产值及收款计划（2026）'!$B:$B,'[5]产值及收款计划（2026）'!AD:AD)</f>
        <v>0</v>
      </c>
      <c r="AE515" s="256" cm="1">
        <f t="array" aca="1" ref="AE515" ca="1">_xlfn.XLOOKUP($A515&amp;$B515,'[5]产值及收款计划（2026）'!$A:$A&amp;'[5]产值及收款计划（2026）'!$B:$B,'[5]产值及收款计划（2026）'!AE:AE)</f>
        <v>0</v>
      </c>
      <c r="AF515" s="256" cm="1">
        <f t="array" aca="1" ref="AF515" ca="1">_xlfn.XLOOKUP($A515&amp;$B515,'[5]产值及收款计划（2026）'!$A:$A&amp;'[5]产值及收款计划（2026）'!$B:$B,'[5]产值及收款计划（2026）'!AF:AF)</f>
        <v>60</v>
      </c>
      <c r="AG515" s="256" cm="1">
        <f t="array" aca="1" ref="AG515" ca="1">_xlfn.XLOOKUP($A515&amp;$B515,'[5]产值及收款计划（2026）'!$A:$A&amp;'[5]产值及收款计划（2026）'!$B:$B,'[5]产值及收款计划（2026）'!AG:AG)</f>
        <v>0</v>
      </c>
      <c r="AH515" s="256" cm="1">
        <f t="array" aca="1" ref="AH515" ca="1">_xlfn.XLOOKUP($A515&amp;$B515,'[5]产值及收款计划（2026）'!$A:$A&amp;'[5]产值及收款计划（2026）'!$B:$B,'[5]产值及收款计划（2026）'!AH:AH)</f>
        <v>0</v>
      </c>
      <c r="AI515" s="256" cm="1">
        <f t="array" aca="1" ref="AI515" ca="1">_xlfn.XLOOKUP($A515&amp;$B515,'[5]产值及收款计划（2026）'!$A:$A&amp;'[5]产值及收款计划（2026）'!$B:$B,'[5]产值及收款计划（2026）'!AI:AI)</f>
        <v>0</v>
      </c>
      <c r="AJ515" s="256" cm="1">
        <f t="array" aca="1" ref="AJ515" ca="1">_xlfn.XLOOKUP($A515&amp;$B515,'[5]产值及收款计划（2026）'!$A:$A&amp;'[5]产值及收款计划（2026）'!$B:$B,'[5]产值及收款计划（2026）'!AJ:AJ)</f>
        <v>0</v>
      </c>
      <c r="AK515" s="256" cm="1">
        <f t="array" aca="1" ref="AK515" ca="1">_xlfn.XLOOKUP($A515&amp;$B515,'[5]产值及收款计划（2026）'!$A:$A&amp;'[5]产值及收款计划（2026）'!$B:$B,'[5]产值及收款计划（2026）'!AK:AK)</f>
        <v>0</v>
      </c>
      <c r="AL515" s="256" cm="1">
        <f t="array" aca="1" ref="AL515" ca="1">_xlfn.XLOOKUP($A515&amp;$B515,'[5]产值及收款计划（2026）'!$A:$A&amp;'[5]产值及收款计划（2026）'!$B:$B,'[5]产值及收款计划（2026）'!AL:AL)</f>
        <v>120</v>
      </c>
      <c r="AM515" s="263" t="e" cm="1">
        <f t="array" aca="1" ref="AM515" ca="1">_xlfn.LET(_xlpm.勾选月份状态数组,TRANSPOSE('PPT(12-15页）-TOP10'!$A$3:$A$14),_xlpm.选择数据区,IF('PPT(12-15页）-TOP10'!$E$3="收款",$BA515:$BL515,$AA515:$AL515),SUM(_xlfn._xlws.FILTER(_xlpm.选择数据区,_xlpm.勾选月份状态数组,"")))</f>
        <v>#NAME?</v>
      </c>
      <c r="AN515" s="256" t="e" cm="1">
        <f t="array" aca="1" ref="AN515" ca="1">_xlfn.LET(_xlpm.勾选月份状态数组,TRANSPOSE('PPT(12-15页）-TOP10'!$A$3:$A$14),_xlpm.选择数据区,IF('PPT(12-15页）-TOP10'!$E$3="收款",$DA515:$DL515,$CA515:$CL515),SUM(_xlfn._xlws.FILTER(_xlpm.选择数据区,_xlpm.勾选月份状态数组,"")))</f>
        <v>#NAME?</v>
      </c>
      <c r="AO515" s="256">
        <f ca="1">SUM(CA515:CC515)+SUM(AD515:AL515)</f>
        <v>180</v>
      </c>
      <c r="AP515" s="256"/>
      <c r="AQ515" s="256"/>
      <c r="AR515" s="256"/>
      <c r="AS515" s="256" cm="1">
        <f t="array" aca="1" ref="AS515" ca="1">_xlfn.XLOOKUP($A515&amp;$B515,'[5]产值及收款计划（2026）'!$A:$A&amp;'[5]产值及收款计划（2026）'!$B:$B,'[5]产值及收款计划（2026）'!AS:AS)</f>
        <v>0</v>
      </c>
      <c r="AT515" s="256" cm="1">
        <f t="array" aca="1" ref="AT515" ca="1">_xlfn.XLOOKUP($A515&amp;$B515,'[5]产值及收款计划（2026）'!$A:$A&amp;'[5]产值及收款计划（2026）'!$B:$B,'[5]产值及收款计划（2026）'!AT:AT)</f>
        <v>0</v>
      </c>
      <c r="AU515" s="256" cm="1">
        <f t="array" aca="1" ref="AU515" ca="1">_xlfn.XLOOKUP($A515&amp;$B515,'[5]产值及收款计划（2026）'!$A:$A&amp;'[5]产值及收款计划（2026）'!$B:$B,'[5]产值及收款计划（2026）'!AU:AU)</f>
        <v>0</v>
      </c>
      <c r="AV515" s="256" cm="1">
        <f t="array" aca="1" ref="AV515" ca="1">_xlfn.XLOOKUP($A515&amp;$B515,'[5]产值及收款计划（2026）'!$A:$A&amp;'[5]产值及收款计划（2026）'!$B:$B,'[5]产值及收款计划（2026）'!AV:AV)</f>
        <v>0</v>
      </c>
      <c r="AW515" s="256" cm="1">
        <f t="array" aca="1" ref="AW515" ca="1">_xlfn.XLOOKUP($A515&amp;$B515,'[5]产值及收款计划（2026）'!$A:$A&amp;'[5]产值及收款计划（2026）'!$B:$B,'[5]产值及收款计划（2026）'!AW:AW)</f>
        <v>0</v>
      </c>
      <c r="AX515" s="256" cm="1">
        <f t="array" aca="1" ref="AX515" ca="1">_xlfn.XLOOKUP($A515&amp;$B515,'[5]产值及收款计划（2026）'!$A:$A&amp;'[5]产值及收款计划（2026）'!$B:$B,'[5]产值及收款计划（2026）'!AX:AX)</f>
        <v>0</v>
      </c>
      <c r="AY515" s="256" cm="1">
        <f t="array" aca="1" ref="AY515" ca="1">_xlfn.XLOOKUP($A515&amp;$B515,'[5]产值及收款计划（2026）'!$A:$A&amp;'[5]产值及收款计划（2026）'!$B:$B,'[5]产值及收款计划（2026）'!AY:AY)</f>
        <v>0</v>
      </c>
      <c r="AZ515" s="256" cm="1">
        <f t="array" aca="1" ref="AZ515" ca="1">_xlfn.XLOOKUP($A515&amp;$B515,'[5]产值及收款计划（2026）'!$A:$A&amp;'[5]产值及收款计划（2026）'!$B:$B,'[5]产值及收款计划（2026）'!AZ:AZ)</f>
        <v>0</v>
      </c>
      <c r="BA515" s="256" cm="1">
        <f t="array" aca="1" ref="BA515" ca="1">_xlfn.XLOOKUP($A515&amp;$B515,'[5]产值及收款计划（2026）'!$A:$A&amp;'[5]产值及收款计划（2026）'!$B:$B,'[5]产值及收款计划（2026）'!BA:BA)</f>
        <v>0</v>
      </c>
      <c r="BB515" s="256" cm="1">
        <f t="array" aca="1" ref="BB515" ca="1">_xlfn.XLOOKUP($A515&amp;$B515,'[5]产值及收款计划（2026）'!$A:$A&amp;'[5]产值及收款计划（2026）'!$B:$B,'[5]产值及收款计划（2026）'!BB:BB)</f>
        <v>0</v>
      </c>
      <c r="BC515" s="256" cm="1">
        <f t="array" aca="1" ref="BC515" ca="1">_xlfn.XLOOKUP($A515&amp;$B515,'[5]产值及收款计划（2026）'!$A:$A&amp;'[5]产值及收款计划（2026）'!$B:$B,'[5]产值及收款计划（2026）'!BC:BC)</f>
        <v>0</v>
      </c>
      <c r="BD515" s="256" cm="1">
        <f t="array" aca="1" ref="BD515" ca="1">_xlfn.XLOOKUP($A515&amp;$B515,'[5]产值及收款计划（2026）'!$A:$A&amp;'[5]产值及收款计划（2026）'!$B:$B,'[5]产值及收款计划（2026）'!BD:BD)</f>
        <v>0</v>
      </c>
      <c r="BE515" s="256" cm="1">
        <f t="array" aca="1" ref="BE515" ca="1">_xlfn.XLOOKUP($A515&amp;$B515,'[5]产值及收款计划（2026）'!$A:$A&amp;'[5]产值及收款计划（2026）'!$B:$B,'[5]产值及收款计划（2026）'!BE:BE)</f>
        <v>0</v>
      </c>
      <c r="BF515" s="256" cm="1">
        <f t="array" aca="1" ref="BF515" ca="1">_xlfn.XLOOKUP($A515&amp;$B515,'[5]产值及收款计划（2026）'!$A:$A&amp;'[5]产值及收款计划（2026）'!$B:$B,'[5]产值及收款计划（2026）'!BF:BF)</f>
        <v>0</v>
      </c>
      <c r="BG515" s="256" cm="1">
        <f t="array" aca="1" ref="BG515" ca="1">_xlfn.XLOOKUP($A515&amp;$B515,'[5]产值及收款计划（2026）'!$A:$A&amp;'[5]产值及收款计划（2026）'!$B:$B,'[5]产值及收款计划（2026）'!BG:BG)</f>
        <v>0</v>
      </c>
      <c r="BH515" s="256" cm="1">
        <f t="array" aca="1" ref="BH515" ca="1">_xlfn.XLOOKUP($A515&amp;$B515,'[5]产值及收款计划（2026）'!$A:$A&amp;'[5]产值及收款计划（2026）'!$B:$B,'[5]产值及收款计划（2026）'!BH:BH)</f>
        <v>0</v>
      </c>
      <c r="BI515" s="256" cm="1">
        <f t="array" aca="1" ref="BI515" ca="1">_xlfn.XLOOKUP($A515&amp;$B515,'[5]产值及收款计划（2026）'!$A:$A&amp;'[5]产值及收款计划（2026）'!$B:$B,'[5]产值及收款计划（2026）'!BI:BI)</f>
        <v>0</v>
      </c>
      <c r="BJ515" s="256" cm="1">
        <f t="array" aca="1" ref="BJ515" ca="1">_xlfn.XLOOKUP($A515&amp;$B515,'[5]产值及收款计划（2026）'!$A:$A&amp;'[5]产值及收款计划（2026）'!$B:$B,'[5]产值及收款计划（2026）'!BJ:BJ)</f>
        <v>0</v>
      </c>
      <c r="BK515" s="256" cm="1">
        <f t="array" aca="1" ref="BK515" ca="1">_xlfn.XLOOKUP($A515&amp;$B515,'[5]产值及收款计划（2026）'!$A:$A&amp;'[5]产值及收款计划（2026）'!$B:$B,'[5]产值及收款计划（2026）'!BK:BK)</f>
        <v>0</v>
      </c>
      <c r="BL515" s="256" cm="1">
        <f t="array" aca="1" ref="BL515" ca="1">_xlfn.XLOOKUP($A515&amp;$B515,'[5]产值及收款计划（2026）'!$A:$A&amp;'[5]产值及收款计划（2026）'!$B:$B,'[5]产值及收款计划（2026）'!BL:BL)</f>
        <v>0</v>
      </c>
      <c r="BM515" s="256"/>
      <c r="BN515" s="256"/>
      <c r="BO515" s="256"/>
      <c r="BP515" s="256"/>
      <c r="BQ515" s="255" cm="1">
        <f t="array" aca="1" ref="BQ515" ca="1">_xlfn.XLOOKUP($A515&amp;$B515,'[5]产值及收款计划（2026）'!$A:$A&amp;'[5]产值及收款计划（2026）'!$B:$B,'[5]产值及收款计划（2026）'!BQ:BQ)</f>
        <v>0</v>
      </c>
      <c r="BR515" s="256" cm="1">
        <f t="array" aca="1" ref="BR515" ca="1">_xlfn.XLOOKUP($A515&amp;$B515,'[5]产值及收款计划（2026）'!$A:$A&amp;'[5]产值及收款计划（2026）'!$B:$B,'[5]产值及收款计划（2026）'!BR:BR)</f>
        <v>0</v>
      </c>
      <c r="CA515" s="256" cm="1">
        <f t="array" aca="1" ref="CA515" ca="1">_xlfn.XLOOKUP($A515&amp;$B515,'[5]产值及收款计划（2026）'!$A:$A&amp;'[5]产值及收款计划（2026）'!$B:$B,'[5]产值及收款计划（2026）'!CA:CA)</f>
        <v>0</v>
      </c>
      <c r="CB515" s="256" cm="1">
        <f t="array" aca="1" ref="CB515" ca="1">_xlfn.XLOOKUP($A515&amp;$B515,'[5]产值及收款计划（2026）'!$A:$A&amp;'[5]产值及收款计划（2026）'!$B:$B,'[5]产值及收款计划（2026）'!CB:CB)</f>
        <v>0</v>
      </c>
      <c r="CC515" s="256" cm="1">
        <f t="array" aca="1" ref="CC515" ca="1">_xlfn.XLOOKUP($A515&amp;$B515,'[5]产值及收款计划（2026）'!$A:$A&amp;'[5]产值及收款计划（2026）'!$B:$B,'[5]产值及收款计划（2026）'!CC:CC)</f>
        <v>0</v>
      </c>
      <c r="CD515" s="256" cm="1">
        <f t="array" aca="1" ref="CD515" ca="1">_xlfn.XLOOKUP($A515&amp;$B515,'[5]产值及收款计划（2026）'!$A:$A&amp;'[5]产值及收款计划（2026）'!$B:$B,'[5]产值及收款计划（2026）'!CD:CD)</f>
        <v>0</v>
      </c>
      <c r="CE515" s="256" cm="1">
        <f t="array" aca="1" ref="CE515" ca="1">_xlfn.XLOOKUP($A515&amp;$B515,'[5]产值及收款计划（2026）'!$A:$A&amp;'[5]产值及收款计划（2026）'!$B:$B,'[5]产值及收款计划（2026）'!CE:CE)</f>
        <v>0</v>
      </c>
      <c r="CF515" s="256" cm="1">
        <f t="array" aca="1" ref="CF515" ca="1">_xlfn.XLOOKUP($A515&amp;$B515,'[5]产值及收款计划（2026）'!$A:$A&amp;'[5]产值及收款计划（2026）'!$B:$B,'[5]产值及收款计划（2026）'!CF:CF)</f>
        <v>0</v>
      </c>
      <c r="CG515" s="256" cm="1">
        <f t="array" aca="1" ref="CG515" ca="1">_xlfn.XLOOKUP($A515&amp;$B515,'[5]产值及收款计划（2026）'!$A:$A&amp;'[5]产值及收款计划（2026）'!$B:$B,'[5]产值及收款计划（2026）'!CG:CG)</f>
        <v>0</v>
      </c>
      <c r="CH515" s="256" cm="1">
        <f t="array" aca="1" ref="CH515" ca="1">_xlfn.XLOOKUP($A515&amp;$B515,'[5]产值及收款计划（2026）'!$A:$A&amp;'[5]产值及收款计划（2026）'!$B:$B,'[5]产值及收款计划（2026）'!CH:CH)</f>
        <v>0</v>
      </c>
      <c r="CI515" s="256" cm="1">
        <f t="array" aca="1" ref="CI515" ca="1">_xlfn.XLOOKUP($A515&amp;$B515,'[5]产值及收款计划（2026）'!$A:$A&amp;'[5]产值及收款计划（2026）'!$B:$B,'[5]产值及收款计划（2026）'!CI:CI)</f>
        <v>0</v>
      </c>
      <c r="CJ515" s="256" cm="1">
        <f t="array" aca="1" ref="CJ515" ca="1">_xlfn.XLOOKUP($A515&amp;$B515,'[5]产值及收款计划（2026）'!$A:$A&amp;'[5]产值及收款计划（2026）'!$B:$B,'[5]产值及收款计划（2026）'!CJ:CJ)</f>
        <v>0</v>
      </c>
      <c r="CK515" s="256" cm="1">
        <f t="array" aca="1" ref="CK515" ca="1">_xlfn.XLOOKUP($A515&amp;$B515,'[5]产值及收款计划（2026）'!$A:$A&amp;'[5]产值及收款计划（2026）'!$B:$B,'[5]产值及收款计划（2026）'!CK:CK)</f>
        <v>0</v>
      </c>
      <c r="CL515" s="256" cm="1">
        <f t="array" aca="1" ref="CL515" ca="1">_xlfn.XLOOKUP($A515&amp;$B515,'[5]产值及收款计划（2026）'!$A:$A&amp;'[5]产值及收款计划（2026）'!$B:$B,'[5]产值及收款计划（2026）'!CL:CL)</f>
        <v>0</v>
      </c>
      <c r="DA515" s="256" cm="1">
        <f t="array" aca="1" ref="DA515" ca="1">_xlfn.XLOOKUP($A515&amp;$B515,'[5]产值及收款计划（2026）'!$A:$A&amp;'[5]产值及收款计划（2026）'!$B:$B,'[5]产值及收款计划（2026）'!DA:DA)</f>
        <v>0</v>
      </c>
      <c r="DB515" s="256" cm="1">
        <f t="array" aca="1" ref="DB515" ca="1">_xlfn.XLOOKUP($A515&amp;$B515,'[5]产值及收款计划（2026）'!$A:$A&amp;'[5]产值及收款计划（2026）'!$B:$B,'[5]产值及收款计划（2026）'!DB:DB)</f>
        <v>0</v>
      </c>
      <c r="DC515" s="256" cm="1">
        <f t="array" aca="1" ref="DC515" ca="1">_xlfn.XLOOKUP($A515&amp;$B515,'[5]产值及收款计划（2026）'!$A:$A&amp;'[5]产值及收款计划（2026）'!$B:$B,'[5]产值及收款计划（2026）'!DC:DC)</f>
        <v>0</v>
      </c>
      <c r="DD515" s="256" cm="1">
        <f t="array" aca="1" ref="DD515" ca="1">_xlfn.XLOOKUP($A515&amp;$B515,'[5]产值及收款计划（2026）'!$A:$A&amp;'[5]产值及收款计划（2026）'!$B:$B,'[5]产值及收款计划（2026）'!DD:DD)</f>
        <v>0</v>
      </c>
      <c r="DE515" s="256" cm="1">
        <f t="array" aca="1" ref="DE515" ca="1">_xlfn.XLOOKUP($A515&amp;$B515,'[5]产值及收款计划（2026）'!$A:$A&amp;'[5]产值及收款计划（2026）'!$B:$B,'[5]产值及收款计划（2026）'!DE:DE)</f>
        <v>0</v>
      </c>
      <c r="DF515" s="256" cm="1">
        <f t="array" aca="1" ref="DF515" ca="1">_xlfn.XLOOKUP($A515&amp;$B515,'[5]产值及收款计划（2026）'!$A:$A&amp;'[5]产值及收款计划（2026）'!$B:$B,'[5]产值及收款计划（2026）'!DF:DF)</f>
        <v>0</v>
      </c>
      <c r="DG515" s="256" cm="1">
        <f t="array" aca="1" ref="DG515" ca="1">_xlfn.XLOOKUP($A515&amp;$B515,'[5]产值及收款计划（2026）'!$A:$A&amp;'[5]产值及收款计划（2026）'!$B:$B,'[5]产值及收款计划（2026）'!DG:DG)</f>
        <v>0</v>
      </c>
      <c r="DH515" s="256" cm="1">
        <f t="array" aca="1" ref="DH515" ca="1">_xlfn.XLOOKUP($A515&amp;$B515,'[5]产值及收款计划（2026）'!$A:$A&amp;'[5]产值及收款计划（2026）'!$B:$B,'[5]产值及收款计划（2026）'!DH:DH)</f>
        <v>0</v>
      </c>
      <c r="DI515" s="256" cm="1">
        <f t="array" aca="1" ref="DI515" ca="1">_xlfn.XLOOKUP($A515&amp;$B515,'[5]产值及收款计划（2026）'!$A:$A&amp;'[5]产值及收款计划（2026）'!$B:$B,'[5]产值及收款计划（2026）'!DI:DI)</f>
        <v>0</v>
      </c>
      <c r="DJ515" s="256" cm="1">
        <f t="array" aca="1" ref="DJ515" ca="1">_xlfn.XLOOKUP($A515&amp;$B515,'[5]产值及收款计划（2026）'!$A:$A&amp;'[5]产值及收款计划（2026）'!$B:$B,'[5]产值及收款计划（2026）'!DJ:DJ)</f>
        <v>0</v>
      </c>
      <c r="DK515" s="256" cm="1">
        <f t="array" aca="1" ref="DK515" ca="1">_xlfn.XLOOKUP($A515&amp;$B515,'[5]产值及收款计划（2026）'!$A:$A&amp;'[5]产值及收款计划（2026）'!$B:$B,'[5]产值及收款计划（2026）'!DK:DK)</f>
        <v>0</v>
      </c>
      <c r="DL515" s="256" cm="1">
        <f t="array" aca="1" ref="DL515" ca="1">_xlfn.XLOOKUP($A515&amp;$B515,'[5]产值及收款计划（2026）'!$A:$A&amp;'[5]产值及收款计划（2026）'!$B:$B,'[5]产值及收款计划（2026）'!DL:DL)</f>
        <v>0</v>
      </c>
      <c r="DM515" s="264"/>
      <c r="DN515" s="250"/>
    </row>
    <row r="516" spans="1:118" ht="20.25" x14ac:dyDescent="0.15">
      <c r="A516" s="254">
        <f t="shared" ca="1" si="26"/>
        <v>95</v>
      </c>
      <c r="B516" s="254" t="s">
        <v>29</v>
      </c>
      <c r="C516" s="255" t="str" cm="1">
        <f t="array" aca="1" ref="C516" ca="1">_xlfn.XLOOKUP($A516&amp;$B516,'[5]产值及收款计划（2026）'!$A:$A&amp;'[5]产值及收款计划（2026）'!$B:$B,'[5]产值及收款计划（2026）'!C:C)</f>
        <v>待签06</v>
      </c>
      <c r="D516" s="255" t="str" cm="1">
        <f t="array" aca="1" ref="D516" ca="1">_xlfn.XLOOKUP($A516&amp;$B516,'[5]产值及收款计划（2026）'!$A:$A&amp;'[5]产值及收款计划（2026）'!$B:$B,'[5]产值及收款计划（2026）'!D:D)</f>
        <v>成雅</v>
      </c>
      <c r="E516" s="256" cm="1">
        <f t="array" aca="1" ref="E516" ca="1">_xlfn.XLOOKUP($A516&amp;$B516,'[5]产值及收款计划（2026）'!$A:$A&amp;'[5]产值及收款计划（2026）'!$B:$B,'[5]产值及收款计划（2026）'!E:E)</f>
        <v>600</v>
      </c>
      <c r="F516" s="256" cm="1">
        <f t="array" aca="1" ref="F516" ca="1">_xlfn.XLOOKUP($A516&amp;$B516,'[5]产值及收款计划（2026）'!$A:$A&amp;'[5]产值及收款计划（2026）'!$B:$B,'[5]产值及收款计划（2026）'!F:F)</f>
        <v>600</v>
      </c>
      <c r="G516" s="256" cm="1">
        <f t="array" aca="1" ref="G516" ca="1">_xlfn.XLOOKUP($A516&amp;$B516,'[5]产值及收款计划（2026）'!$A:$A&amp;'[5]产值及收款计划（2026）'!$B:$B,'[5]产值及收款计划（2026）'!G:G)</f>
        <v>600</v>
      </c>
      <c r="H516" s="256" cm="1">
        <f t="array" aca="1" ref="H516" ca="1">_xlfn.XLOOKUP($A516&amp;$B516,'[5]产值及收款计划（2026）'!$A:$A&amp;'[5]产值及收款计划（2026）'!$B:$B,'[5]产值及收款计划（2026）'!H:H)</f>
        <v>420</v>
      </c>
      <c r="I516" s="257" cm="1">
        <f t="array" aca="1" ref="I516" ca="1">_xlfn.XLOOKUP($A516&amp;$B516,'[5]产值及收款计划（2026）'!$A:$A&amp;'[5]产值及收款计划（2026）'!$B:$B,'[5]产值及收款计划（2026）'!I:I)</f>
        <v>0.7</v>
      </c>
      <c r="J516" s="256" cm="1">
        <f t="array" aca="1" ref="J516" ca="1">_xlfn.XLOOKUP($A516&amp;$B516,'[5]产值及收款计划（2026）'!$A:$A&amp;'[5]产值及收款计划（2026）'!$B:$B,'[5]产值及收款计划（2026）'!J:J)</f>
        <v>0.06</v>
      </c>
      <c r="K516" s="256" cm="1">
        <f t="array" aca="1" ref="K516" ca="1">_xlfn.XLOOKUP($A516&amp;$B516,'[5]产值及收款计划（2026）'!$A:$A&amp;'[5]产值及收款计划（2026）'!$B:$B,'[5]产值及收款计划（2026）'!K:K)</f>
        <v>0</v>
      </c>
      <c r="L516" s="256" cm="1">
        <f t="array" aca="1" ref="L516" ca="1">_xlfn.XLOOKUP($A516&amp;$B516,'[5]产值及收款计划（2026）'!$A:$A&amp;'[5]产值及收款计划（2026）'!$B:$B,'[5]产值及收款计划（2026）'!L:L)</f>
        <v>0</v>
      </c>
      <c r="M516" s="256" t="str" cm="1">
        <f t="array" aca="1" ref="M516" ca="1">_xlfn.XLOOKUP($A516&amp;$B516,'[5]产值及收款计划（2026）'!$A:$A&amp;'[5]产值及收款计划（2026）'!$B:$B,'[5]产值及收款计划（2026）'!M:M)</f>
        <v>主导</v>
      </c>
      <c r="N516" s="256" cm="1">
        <f t="array" aca="1" ref="N516" ca="1">_xlfn.XLOOKUP($A516&amp;$B516,'[5]产值及收款计划（2026）'!$A:$A&amp;'[5]产值及收款计划（2026）'!$B:$B,'[5]产值及收款计划（2026）'!N:N)</f>
        <v>0</v>
      </c>
      <c r="O516" s="256" t="str" cm="1">
        <f t="array" aca="1" ref="O516" ca="1">_xlfn.XLOOKUP($A516&amp;$B516,'[5]产值及收款计划（2026）'!$A:$A&amp;'[5]产值及收款计划（2026）'!$B:$B,'[5]产值及收款计划（2026）'!O:O)</f>
        <v>戴愉人</v>
      </c>
      <c r="P516" s="255" t="str" cm="1">
        <f t="array" aca="1" ref="P516" ca="1">_xlfn.XLOOKUP($A516&amp;$B516,'[5]产值及收款计划（2026）'!$A:$A&amp;'[5]产值及收款计划（2026）'!$B:$B,'[5]产值及收款计划（2026）'!P:P)</f>
        <v>待签</v>
      </c>
      <c r="Q516" s="256" cm="1">
        <f t="array" aca="1" ref="Q516" ca="1">_xlfn.XLOOKUP($A516&amp;$B516,'[5]产值及收款计划（2026）'!$A:$A&amp;'[5]产值及收款计划（2026）'!$B:$B,'[5]产值及收款计划（2026）'!Q:Q)</f>
        <v>0</v>
      </c>
      <c r="R516" s="256" cm="1">
        <f t="array" aca="1" ref="R516" ca="1">_xlfn.XLOOKUP($A516&amp;$B516,'[5]产值及收款计划（2026）'!$A:$A&amp;'[5]产值及收款计划（2026）'!$B:$B,'[5]产值及收款计划（2026）'!R:R)</f>
        <v>0</v>
      </c>
      <c r="S516" s="256" cm="1">
        <f t="array" aca="1" ref="S516" ca="1">_xlfn.XLOOKUP($A516&amp;$B516,'[5]产值及收款计划（2026）'!$A:$A&amp;'[5]产值及收款计划（2026）'!$B:$B,'[5]产值及收款计划（2026）'!S:S)</f>
        <v>0</v>
      </c>
      <c r="T516" s="256" cm="1">
        <f t="array" aca="1" ref="T516" ca="1">_xlfn.XLOOKUP($A516&amp;$B516,'[5]产值及收款计划（2026）'!$A:$A&amp;'[5]产值及收款计划（2026）'!$B:$B,'[5]产值及收款计划（2026）'!T:T)</f>
        <v>0</v>
      </c>
      <c r="U516" s="256" cm="1">
        <f t="array" aca="1" ref="U516" ca="1">_xlfn.XLOOKUP($A516&amp;$B516,'[5]产值及收款计划（2026）'!$A:$A&amp;'[5]产值及收款计划（2026）'!$B:$B,'[5]产值及收款计划（2026）'!U:U)</f>
        <v>0</v>
      </c>
      <c r="V516" s="256" cm="1">
        <f t="array" aca="1" ref="V516" ca="1">_xlfn.XLOOKUP($A516&amp;$B516,'[5]产值及收款计划（2026）'!$A:$A&amp;'[5]产值及收款计划（2026）'!$B:$B,'[5]产值及收款计划（2026）'!V:V)</f>
        <v>0</v>
      </c>
      <c r="W516" s="256" cm="1">
        <f t="array" aca="1" ref="W516" ca="1">_xlfn.XLOOKUP($A516&amp;$B516,'[5]产值及收款计划（2026）'!$A:$A&amp;'[5]产值及收款计划（2026）'!$B:$B,'[5]产值及收款计划（2026）'!W:W)</f>
        <v>0</v>
      </c>
      <c r="X516" s="256" cm="1">
        <f t="array" aca="1" ref="X516" ca="1">_xlfn.XLOOKUP($A516&amp;$B516,'[5]产值及收款计划（2026）'!$A:$A&amp;'[5]产值及收款计划（2026）'!$B:$B,'[5]产值及收款计划（2026）'!X:X)</f>
        <v>0</v>
      </c>
      <c r="Y516" s="256" cm="1">
        <f t="array" aca="1" ref="Y516" ca="1">_xlfn.XLOOKUP($A516&amp;$B516,'[5]产值及收款计划（2026）'!$A:$A&amp;'[5]产值及收款计划（2026）'!$B:$B,'[5]产值及收款计划（2026）'!Y:Y)</f>
        <v>0</v>
      </c>
      <c r="Z516" s="256" cm="1">
        <f t="array" aca="1" ref="Z516" ca="1">_xlfn.XLOOKUP($A516&amp;$B516,'[5]产值及收款计划（2026）'!$A:$A&amp;'[5]产值及收款计划（2026）'!$B:$B,'[5]产值及收款计划（2026）'!Z:Z)</f>
        <v>0</v>
      </c>
      <c r="AA516" s="256" cm="1">
        <f t="array" aca="1" ref="AA516" ca="1">_xlfn.XLOOKUP($A516&amp;$B516,'[5]产值及收款计划（2026）'!$A:$A&amp;'[5]产值及收款计划（2026）'!$B:$B,'[5]产值及收款计划（2026）'!AA:AA)</f>
        <v>0</v>
      </c>
      <c r="AB516" s="256" cm="1">
        <f t="array" aca="1" ref="AB516" ca="1">_xlfn.XLOOKUP($A516&amp;$B516,'[5]产值及收款计划（2026）'!$A:$A&amp;'[5]产值及收款计划（2026）'!$B:$B,'[5]产值及收款计划（2026）'!AB:AB)</f>
        <v>0</v>
      </c>
      <c r="AC516" s="256" cm="1">
        <f t="array" aca="1" ref="AC516" ca="1">_xlfn.XLOOKUP($A516&amp;$B516,'[5]产值及收款计划（2026）'!$A:$A&amp;'[5]产值及收款计划（2026）'!$B:$B,'[5]产值及收款计划（2026）'!AC:AC)</f>
        <v>0</v>
      </c>
      <c r="AD516" s="256" cm="1">
        <f t="array" aca="1" ref="AD516" ca="1">_xlfn.XLOOKUP($A516&amp;$B516,'[5]产值及收款计划（2026）'!$A:$A&amp;'[5]产值及收款计划（2026）'!$B:$B,'[5]产值及收款计划（2026）'!AD:AD)</f>
        <v>0</v>
      </c>
      <c r="AE516" s="256" cm="1">
        <f t="array" aca="1" ref="AE516" ca="1">_xlfn.XLOOKUP($A516&amp;$B516,'[5]产值及收款计划（2026）'!$A:$A&amp;'[5]产值及收款计划（2026）'!$B:$B,'[5]产值及收款计划（2026）'!AE:AE)</f>
        <v>0</v>
      </c>
      <c r="AF516" s="256" cm="1">
        <f t="array" aca="1" ref="AF516" ca="1">_xlfn.XLOOKUP($A516&amp;$B516,'[5]产值及收款计划（2026）'!$A:$A&amp;'[5]产值及收款计划（2026）'!$B:$B,'[5]产值及收款计划（2026）'!AF:AF)</f>
        <v>120</v>
      </c>
      <c r="AG516" s="256" cm="1">
        <f t="array" aca="1" ref="AG516" ca="1">_xlfn.XLOOKUP($A516&amp;$B516,'[5]产值及收款计划（2026）'!$A:$A&amp;'[5]产值及收款计划（2026）'!$B:$B,'[5]产值及收款计划（2026）'!AG:AG)</f>
        <v>0</v>
      </c>
      <c r="AH516" s="256" cm="1">
        <f t="array" aca="1" ref="AH516" ca="1">_xlfn.XLOOKUP($A516&amp;$B516,'[5]产值及收款计划（2026）'!$A:$A&amp;'[5]产值及收款计划（2026）'!$B:$B,'[5]产值及收款计划（2026）'!AH:AH)</f>
        <v>0</v>
      </c>
      <c r="AI516" s="256" cm="1">
        <f t="array" aca="1" ref="AI516" ca="1">_xlfn.XLOOKUP($A516&amp;$B516,'[5]产值及收款计划（2026）'!$A:$A&amp;'[5]产值及收款计划（2026）'!$B:$B,'[5]产值及收款计划（2026）'!AI:AI)</f>
        <v>60</v>
      </c>
      <c r="AJ516" s="256" cm="1">
        <f t="array" aca="1" ref="AJ516" ca="1">_xlfn.XLOOKUP($A516&amp;$B516,'[5]产值及收款计划（2026）'!$A:$A&amp;'[5]产值及收款计划（2026）'!$B:$B,'[5]产值及收款计划（2026）'!AJ:AJ)</f>
        <v>0</v>
      </c>
      <c r="AK516" s="256" cm="1">
        <f t="array" aca="1" ref="AK516" ca="1">_xlfn.XLOOKUP($A516&amp;$B516,'[5]产值及收款计划（2026）'!$A:$A&amp;'[5]产值及收款计划（2026）'!$B:$B,'[5]产值及收款计划（2026）'!AK:AK)</f>
        <v>0</v>
      </c>
      <c r="AL516" s="256" cm="1">
        <f t="array" aca="1" ref="AL516" ca="1">_xlfn.XLOOKUP($A516&amp;$B516,'[5]产值及收款计划（2026）'!$A:$A&amp;'[5]产值及收款计划（2026）'!$B:$B,'[5]产值及收款计划（2026）'!AL:AL)</f>
        <v>0</v>
      </c>
      <c r="AM516" s="263" t="e" cm="1">
        <f t="array" aca="1" ref="AM516" ca="1">_xlfn.LET(_xlpm.勾选月份状态数组,TRANSPOSE('PPT(12-15页）-TOP10'!$A$3:$A$14),_xlpm.选择数据区,IF('PPT(12-15页）-TOP10'!$E$3="收款",$BA516:$BL516,$AA516:$AL516),SUM(_xlfn._xlws.FILTER(_xlpm.选择数据区,_xlpm.勾选月份状态数组,"")))</f>
        <v>#NAME?</v>
      </c>
      <c r="AN516" s="256" t="e" cm="1">
        <f t="array" aca="1" ref="AN516" ca="1">_xlfn.LET(_xlpm.勾选月份状态数组,TRANSPOSE('PPT(12-15页）-TOP10'!$A$3:$A$14),_xlpm.选择数据区,IF('PPT(12-15页）-TOP10'!$E$3="收款",$DA516:$DL516,$CA516:$CL516),SUM(_xlfn._xlws.FILTER(_xlpm.选择数据区,_xlpm.勾选月份状态数组,"")))</f>
        <v>#NAME?</v>
      </c>
      <c r="AO516" s="256">
        <f ca="1">SUM(CA516:CC516)+SUM(AD516:AL516)</f>
        <v>180</v>
      </c>
      <c r="AP516" s="256"/>
      <c r="AQ516" s="256"/>
      <c r="AR516" s="256"/>
      <c r="AS516" s="256" cm="1">
        <f t="array" aca="1" ref="AS516" ca="1">_xlfn.XLOOKUP($A516&amp;$B516,'[5]产值及收款计划（2026）'!$A:$A&amp;'[5]产值及收款计划（2026）'!$B:$B,'[5]产值及收款计划（2026）'!AS:AS)</f>
        <v>0</v>
      </c>
      <c r="AT516" s="256" cm="1">
        <f t="array" aca="1" ref="AT516" ca="1">_xlfn.XLOOKUP($A516&amp;$B516,'[5]产值及收款计划（2026）'!$A:$A&amp;'[5]产值及收款计划（2026）'!$B:$B,'[5]产值及收款计划（2026）'!AT:AT)</f>
        <v>0</v>
      </c>
      <c r="AU516" s="256" cm="1">
        <f t="array" aca="1" ref="AU516" ca="1">_xlfn.XLOOKUP($A516&amp;$B516,'[5]产值及收款计划（2026）'!$A:$A&amp;'[5]产值及收款计划（2026）'!$B:$B,'[5]产值及收款计划（2026）'!AU:AU)</f>
        <v>0</v>
      </c>
      <c r="AV516" s="256" cm="1">
        <f t="array" aca="1" ref="AV516" ca="1">_xlfn.XLOOKUP($A516&amp;$B516,'[5]产值及收款计划（2026）'!$A:$A&amp;'[5]产值及收款计划（2026）'!$B:$B,'[5]产值及收款计划（2026）'!AV:AV)</f>
        <v>0</v>
      </c>
      <c r="AW516" s="256" cm="1">
        <f t="array" aca="1" ref="AW516" ca="1">_xlfn.XLOOKUP($A516&amp;$B516,'[5]产值及收款计划（2026）'!$A:$A&amp;'[5]产值及收款计划（2026）'!$B:$B,'[5]产值及收款计划（2026）'!AW:AW)</f>
        <v>0</v>
      </c>
      <c r="AX516" s="256" cm="1">
        <f t="array" aca="1" ref="AX516" ca="1">_xlfn.XLOOKUP($A516&amp;$B516,'[5]产值及收款计划（2026）'!$A:$A&amp;'[5]产值及收款计划（2026）'!$B:$B,'[5]产值及收款计划（2026）'!AX:AX)</f>
        <v>0</v>
      </c>
      <c r="AY516" s="256" cm="1">
        <f t="array" aca="1" ref="AY516" ca="1">_xlfn.XLOOKUP($A516&amp;$B516,'[5]产值及收款计划（2026）'!$A:$A&amp;'[5]产值及收款计划（2026）'!$B:$B,'[5]产值及收款计划（2026）'!AY:AY)</f>
        <v>0</v>
      </c>
      <c r="AZ516" s="256" cm="1">
        <f t="array" aca="1" ref="AZ516" ca="1">_xlfn.XLOOKUP($A516&amp;$B516,'[5]产值及收款计划（2026）'!$A:$A&amp;'[5]产值及收款计划（2026）'!$B:$B,'[5]产值及收款计划（2026）'!AZ:AZ)</f>
        <v>0</v>
      </c>
      <c r="BA516" s="256" cm="1">
        <f t="array" aca="1" ref="BA516" ca="1">_xlfn.XLOOKUP($A516&amp;$B516,'[5]产值及收款计划（2026）'!$A:$A&amp;'[5]产值及收款计划（2026）'!$B:$B,'[5]产值及收款计划（2026）'!BA:BA)</f>
        <v>0</v>
      </c>
      <c r="BB516" s="256" cm="1">
        <f t="array" aca="1" ref="BB516" ca="1">_xlfn.XLOOKUP($A516&amp;$B516,'[5]产值及收款计划（2026）'!$A:$A&amp;'[5]产值及收款计划（2026）'!$B:$B,'[5]产值及收款计划（2026）'!BB:BB)</f>
        <v>0</v>
      </c>
      <c r="BC516" s="256" cm="1">
        <f t="array" aca="1" ref="BC516" ca="1">_xlfn.XLOOKUP($A516&amp;$B516,'[5]产值及收款计划（2026）'!$A:$A&amp;'[5]产值及收款计划（2026）'!$B:$B,'[5]产值及收款计划（2026）'!BC:BC)</f>
        <v>0</v>
      </c>
      <c r="BD516" s="256" cm="1">
        <f t="array" aca="1" ref="BD516" ca="1">_xlfn.XLOOKUP($A516&amp;$B516,'[5]产值及收款计划（2026）'!$A:$A&amp;'[5]产值及收款计划（2026）'!$B:$B,'[5]产值及收款计划（2026）'!BD:BD)</f>
        <v>0</v>
      </c>
      <c r="BE516" s="256" cm="1">
        <f t="array" aca="1" ref="BE516" ca="1">_xlfn.XLOOKUP($A516&amp;$B516,'[5]产值及收款计划（2026）'!$A:$A&amp;'[5]产值及收款计划（2026）'!$B:$B,'[5]产值及收款计划（2026）'!BE:BE)</f>
        <v>0</v>
      </c>
      <c r="BF516" s="256" cm="1">
        <f t="array" aca="1" ref="BF516" ca="1">_xlfn.XLOOKUP($A516&amp;$B516,'[5]产值及收款计划（2026）'!$A:$A&amp;'[5]产值及收款计划（2026）'!$B:$B,'[5]产值及收款计划（2026）'!BF:BF)</f>
        <v>0</v>
      </c>
      <c r="BG516" s="256" cm="1">
        <f t="array" aca="1" ref="BG516" ca="1">_xlfn.XLOOKUP($A516&amp;$B516,'[5]产值及收款计划（2026）'!$A:$A&amp;'[5]产值及收款计划（2026）'!$B:$B,'[5]产值及收款计划（2026）'!BG:BG)</f>
        <v>0</v>
      </c>
      <c r="BH516" s="256" cm="1">
        <f t="array" aca="1" ref="BH516" ca="1">_xlfn.XLOOKUP($A516&amp;$B516,'[5]产值及收款计划（2026）'!$A:$A&amp;'[5]产值及收款计划（2026）'!$B:$B,'[5]产值及收款计划（2026）'!BH:BH)</f>
        <v>0</v>
      </c>
      <c r="BI516" s="256" cm="1">
        <f t="array" aca="1" ref="BI516" ca="1">_xlfn.XLOOKUP($A516&amp;$B516,'[5]产值及收款计划（2026）'!$A:$A&amp;'[5]产值及收款计划（2026）'!$B:$B,'[5]产值及收款计划（2026）'!BI:BI)</f>
        <v>0</v>
      </c>
      <c r="BJ516" s="256" cm="1">
        <f t="array" aca="1" ref="BJ516" ca="1">_xlfn.XLOOKUP($A516&amp;$B516,'[5]产值及收款计划（2026）'!$A:$A&amp;'[5]产值及收款计划（2026）'!$B:$B,'[5]产值及收款计划（2026）'!BJ:BJ)</f>
        <v>0</v>
      </c>
      <c r="BK516" s="256" cm="1">
        <f t="array" aca="1" ref="BK516" ca="1">_xlfn.XLOOKUP($A516&amp;$B516,'[5]产值及收款计划（2026）'!$A:$A&amp;'[5]产值及收款计划（2026）'!$B:$B,'[5]产值及收款计划（2026）'!BK:BK)</f>
        <v>0</v>
      </c>
      <c r="BL516" s="256" cm="1">
        <f t="array" aca="1" ref="BL516" ca="1">_xlfn.XLOOKUP($A516&amp;$B516,'[5]产值及收款计划（2026）'!$A:$A&amp;'[5]产值及收款计划（2026）'!$B:$B,'[5]产值及收款计划（2026）'!BL:BL)</f>
        <v>0</v>
      </c>
      <c r="BM516" s="256"/>
      <c r="BN516" s="256"/>
      <c r="BO516" s="256"/>
      <c r="BP516" s="256"/>
      <c r="BQ516" s="255" cm="1">
        <f t="array" aca="1" ref="BQ516" ca="1">_xlfn.XLOOKUP($A516&amp;$B516,'[5]产值及收款计划（2026）'!$A:$A&amp;'[5]产值及收款计划（2026）'!$B:$B,'[5]产值及收款计划（2026）'!BQ:BQ)</f>
        <v>0</v>
      </c>
      <c r="BR516" s="256" cm="1">
        <f t="array" aca="1" ref="BR516" ca="1">_xlfn.XLOOKUP($A516&amp;$B516,'[5]产值及收款计划（2026）'!$A:$A&amp;'[5]产值及收款计划（2026）'!$B:$B,'[5]产值及收款计划（2026）'!BR:BR)</f>
        <v>0</v>
      </c>
      <c r="CA516" s="256" cm="1">
        <f t="array" aca="1" ref="CA516" ca="1">_xlfn.XLOOKUP($A516&amp;$B516,'[5]产值及收款计划（2026）'!$A:$A&amp;'[5]产值及收款计划（2026）'!$B:$B,'[5]产值及收款计划（2026）'!CA:CA)</f>
        <v>0</v>
      </c>
      <c r="CB516" s="256" cm="1">
        <f t="array" aca="1" ref="CB516" ca="1">_xlfn.XLOOKUP($A516&amp;$B516,'[5]产值及收款计划（2026）'!$A:$A&amp;'[5]产值及收款计划（2026）'!$B:$B,'[5]产值及收款计划（2026）'!CB:CB)</f>
        <v>0</v>
      </c>
      <c r="CC516" s="256" cm="1">
        <f t="array" aca="1" ref="CC516" ca="1">_xlfn.XLOOKUP($A516&amp;$B516,'[5]产值及收款计划（2026）'!$A:$A&amp;'[5]产值及收款计划（2026）'!$B:$B,'[5]产值及收款计划（2026）'!CC:CC)</f>
        <v>0</v>
      </c>
      <c r="CD516" s="256" cm="1">
        <f t="array" aca="1" ref="CD516" ca="1">_xlfn.XLOOKUP($A516&amp;$B516,'[5]产值及收款计划（2026）'!$A:$A&amp;'[5]产值及收款计划（2026）'!$B:$B,'[5]产值及收款计划（2026）'!CD:CD)</f>
        <v>0</v>
      </c>
      <c r="CE516" s="256" cm="1">
        <f t="array" aca="1" ref="CE516" ca="1">_xlfn.XLOOKUP($A516&amp;$B516,'[5]产值及收款计划（2026）'!$A:$A&amp;'[5]产值及收款计划（2026）'!$B:$B,'[5]产值及收款计划（2026）'!CE:CE)</f>
        <v>0</v>
      </c>
      <c r="CF516" s="256" cm="1">
        <f t="array" aca="1" ref="CF516" ca="1">_xlfn.XLOOKUP($A516&amp;$B516,'[5]产值及收款计划（2026）'!$A:$A&amp;'[5]产值及收款计划（2026）'!$B:$B,'[5]产值及收款计划（2026）'!CF:CF)</f>
        <v>0</v>
      </c>
      <c r="CG516" s="256" cm="1">
        <f t="array" aca="1" ref="CG516" ca="1">_xlfn.XLOOKUP($A516&amp;$B516,'[5]产值及收款计划（2026）'!$A:$A&amp;'[5]产值及收款计划（2026）'!$B:$B,'[5]产值及收款计划（2026）'!CG:CG)</f>
        <v>0</v>
      </c>
      <c r="CH516" s="256" cm="1">
        <f t="array" aca="1" ref="CH516" ca="1">_xlfn.XLOOKUP($A516&amp;$B516,'[5]产值及收款计划（2026）'!$A:$A&amp;'[5]产值及收款计划（2026）'!$B:$B,'[5]产值及收款计划（2026）'!CH:CH)</f>
        <v>0</v>
      </c>
      <c r="CI516" s="256" cm="1">
        <f t="array" aca="1" ref="CI516" ca="1">_xlfn.XLOOKUP($A516&amp;$B516,'[5]产值及收款计划（2026）'!$A:$A&amp;'[5]产值及收款计划（2026）'!$B:$B,'[5]产值及收款计划（2026）'!CI:CI)</f>
        <v>0</v>
      </c>
      <c r="CJ516" s="256" cm="1">
        <f t="array" aca="1" ref="CJ516" ca="1">_xlfn.XLOOKUP($A516&amp;$B516,'[5]产值及收款计划（2026）'!$A:$A&amp;'[5]产值及收款计划（2026）'!$B:$B,'[5]产值及收款计划（2026）'!CJ:CJ)</f>
        <v>0</v>
      </c>
      <c r="CK516" s="256" cm="1">
        <f t="array" aca="1" ref="CK516" ca="1">_xlfn.XLOOKUP($A516&amp;$B516,'[5]产值及收款计划（2026）'!$A:$A&amp;'[5]产值及收款计划（2026）'!$B:$B,'[5]产值及收款计划（2026）'!CK:CK)</f>
        <v>0</v>
      </c>
      <c r="CL516" s="256" cm="1">
        <f t="array" aca="1" ref="CL516" ca="1">_xlfn.XLOOKUP($A516&amp;$B516,'[5]产值及收款计划（2026）'!$A:$A&amp;'[5]产值及收款计划（2026）'!$B:$B,'[5]产值及收款计划（2026）'!CL:CL)</f>
        <v>0</v>
      </c>
      <c r="DA516" s="256" cm="1">
        <f t="array" aca="1" ref="DA516" ca="1">_xlfn.XLOOKUP($A516&amp;$B516,'[5]产值及收款计划（2026）'!$A:$A&amp;'[5]产值及收款计划（2026）'!$B:$B,'[5]产值及收款计划（2026）'!DA:DA)</f>
        <v>0</v>
      </c>
      <c r="DB516" s="256" cm="1">
        <f t="array" aca="1" ref="DB516" ca="1">_xlfn.XLOOKUP($A516&amp;$B516,'[5]产值及收款计划（2026）'!$A:$A&amp;'[5]产值及收款计划（2026）'!$B:$B,'[5]产值及收款计划（2026）'!DB:DB)</f>
        <v>0</v>
      </c>
      <c r="DC516" s="256" cm="1">
        <f t="array" aca="1" ref="DC516" ca="1">_xlfn.XLOOKUP($A516&amp;$B516,'[5]产值及收款计划（2026）'!$A:$A&amp;'[5]产值及收款计划（2026）'!$B:$B,'[5]产值及收款计划（2026）'!DC:DC)</f>
        <v>0</v>
      </c>
      <c r="DD516" s="256" cm="1">
        <f t="array" aca="1" ref="DD516" ca="1">_xlfn.XLOOKUP($A516&amp;$B516,'[5]产值及收款计划（2026）'!$A:$A&amp;'[5]产值及收款计划（2026）'!$B:$B,'[5]产值及收款计划（2026）'!DD:DD)</f>
        <v>0</v>
      </c>
      <c r="DE516" s="256" cm="1">
        <f t="array" aca="1" ref="DE516" ca="1">_xlfn.XLOOKUP($A516&amp;$B516,'[5]产值及收款计划（2026）'!$A:$A&amp;'[5]产值及收款计划（2026）'!$B:$B,'[5]产值及收款计划（2026）'!DE:DE)</f>
        <v>0</v>
      </c>
      <c r="DF516" s="256" cm="1">
        <f t="array" aca="1" ref="DF516" ca="1">_xlfn.XLOOKUP($A516&amp;$B516,'[5]产值及收款计划（2026）'!$A:$A&amp;'[5]产值及收款计划（2026）'!$B:$B,'[5]产值及收款计划（2026）'!DF:DF)</f>
        <v>0</v>
      </c>
      <c r="DG516" s="256" cm="1">
        <f t="array" aca="1" ref="DG516" ca="1">_xlfn.XLOOKUP($A516&amp;$B516,'[5]产值及收款计划（2026）'!$A:$A&amp;'[5]产值及收款计划（2026）'!$B:$B,'[5]产值及收款计划（2026）'!DG:DG)</f>
        <v>0</v>
      </c>
      <c r="DH516" s="256" cm="1">
        <f t="array" aca="1" ref="DH516" ca="1">_xlfn.XLOOKUP($A516&amp;$B516,'[5]产值及收款计划（2026）'!$A:$A&amp;'[5]产值及收款计划（2026）'!$B:$B,'[5]产值及收款计划（2026）'!DH:DH)</f>
        <v>0</v>
      </c>
      <c r="DI516" s="256" cm="1">
        <f t="array" aca="1" ref="DI516" ca="1">_xlfn.XLOOKUP($A516&amp;$B516,'[5]产值及收款计划（2026）'!$A:$A&amp;'[5]产值及收款计划（2026）'!$B:$B,'[5]产值及收款计划（2026）'!DI:DI)</f>
        <v>0</v>
      </c>
      <c r="DJ516" s="256" cm="1">
        <f t="array" aca="1" ref="DJ516" ca="1">_xlfn.XLOOKUP($A516&amp;$B516,'[5]产值及收款计划（2026）'!$A:$A&amp;'[5]产值及收款计划（2026）'!$B:$B,'[5]产值及收款计划（2026）'!DJ:DJ)</f>
        <v>0</v>
      </c>
      <c r="DK516" s="256" cm="1">
        <f t="array" aca="1" ref="DK516" ca="1">_xlfn.XLOOKUP($A516&amp;$B516,'[5]产值及收款计划（2026）'!$A:$A&amp;'[5]产值及收款计划（2026）'!$B:$B,'[5]产值及收款计划（2026）'!DK:DK)</f>
        <v>0</v>
      </c>
      <c r="DL516" s="256" cm="1">
        <f t="array" aca="1" ref="DL516" ca="1">_xlfn.XLOOKUP($A516&amp;$B516,'[5]产值及收款计划（2026）'!$A:$A&amp;'[5]产值及收款计划（2026）'!$B:$B,'[5]产值及收款计划（2026）'!DL:DL)</f>
        <v>0</v>
      </c>
      <c r="DM516" s="264"/>
      <c r="DN516" s="250"/>
    </row>
    <row r="517" spans="1:118" ht="20.25" x14ac:dyDescent="0.15">
      <c r="A517" s="254">
        <f t="shared" ca="1" si="26"/>
        <v>96</v>
      </c>
      <c r="B517" s="254" t="s">
        <v>29</v>
      </c>
      <c r="C517" s="255" t="str" cm="1">
        <f t="array" aca="1" ref="C517" ca="1">_xlfn.XLOOKUP($A517&amp;$B517,'[5]产值及收款计划（2026）'!$A:$A&amp;'[5]产值及收款计划（2026）'!$B:$B,'[5]产值及收款计划（2026）'!C:C)</f>
        <v>待签07</v>
      </c>
      <c r="D517" s="255" t="str" cm="1">
        <f t="array" aca="1" ref="D517" ca="1">_xlfn.XLOOKUP($A517&amp;$B517,'[5]产值及收款计划（2026）'!$A:$A&amp;'[5]产值及收款计划（2026）'!$B:$B,'[5]产值及收款计划（2026）'!D:D)</f>
        <v>珠三角环线东莞至深圳高速公路塘厦至东城段及龙林支线改扩建工程施工第十四合同段交通管控软件技术服务合同-增补地图采集</v>
      </c>
      <c r="E517" s="256" t="str" cm="1">
        <f t="array" aca="1" ref="E517" ca="1">_xlfn.XLOOKUP($A517&amp;$B517,'[5]产值及收款计划（2026）'!$A:$A&amp;'[5]产值及收款计划（2026）'!$B:$B,'[5]产值及收款计划（2026）'!E:E)</f>
        <v>55.818</v>
      </c>
      <c r="F517" s="256" t="str" cm="1">
        <f t="array" aca="1" ref="F517" ca="1">_xlfn.XLOOKUP($A517&amp;$B517,'[5]产值及收款计划（2026）'!$A:$A&amp;'[5]产值及收款计划（2026）'!$B:$B,'[5]产值及收款计划（2026）'!F:F)</f>
        <v>55.818</v>
      </c>
      <c r="G517" s="256" t="str" cm="1">
        <f t="array" aca="1" ref="G517" ca="1">_xlfn.XLOOKUP($A517&amp;$B517,'[5]产值及收款计划（2026）'!$A:$A&amp;'[5]产值及收款计划（2026）'!$B:$B,'[5]产值及收款计划（2026）'!G:G)</f>
        <v>55.818</v>
      </c>
      <c r="H517" s="256" cm="1">
        <f t="array" aca="1" ref="H517" ca="1">_xlfn.XLOOKUP($A517&amp;$B517,'[5]产值及收款计划（2026）'!$A:$A&amp;'[5]产值及收款计划（2026）'!$B:$B,'[5]产值及收款计划（2026）'!H:H)</f>
        <v>30.818000000000001</v>
      </c>
      <c r="I517" s="257" cm="1">
        <f t="array" aca="1" ref="I517" ca="1">_xlfn.XLOOKUP($A517&amp;$B517,'[5]产值及收款计划（2026）'!$A:$A&amp;'[5]产值及收款计划（2026）'!$B:$B,'[5]产值及收款计划（2026）'!I:I)</f>
        <v>0.55211580493747503</v>
      </c>
      <c r="J517" s="256" cm="1">
        <f t="array" aca="1" ref="J517" ca="1">_xlfn.XLOOKUP($A517&amp;$B517,'[5]产值及收款计划（2026）'!$A:$A&amp;'[5]产值及收款计划（2026）'!$B:$B,'[5]产值及收款计划（2026）'!J:J)</f>
        <v>0.06</v>
      </c>
      <c r="K517" s="256" cm="1">
        <f t="array" aca="1" ref="K517" ca="1">_xlfn.XLOOKUP($A517&amp;$B517,'[5]产值及收款计划（2026）'!$A:$A&amp;'[5]产值及收款计划（2026）'!$B:$B,'[5]产值及收款计划（2026）'!K:K)</f>
        <v>0</v>
      </c>
      <c r="L517" s="256" cm="1">
        <f t="array" aca="1" ref="L517" ca="1">_xlfn.XLOOKUP($A517&amp;$B517,'[5]产值及收款计划（2026）'!$A:$A&amp;'[5]产值及收款计划（2026）'!$B:$B,'[5]产值及收款计划（2026）'!L:L)</f>
        <v>0</v>
      </c>
      <c r="M517" s="256" t="str" cm="1">
        <f t="array" aca="1" ref="M517" ca="1">_xlfn.XLOOKUP($A517&amp;$B517,'[5]产值及收款计划（2026）'!$A:$A&amp;'[5]产值及收款计划（2026）'!$B:$B,'[5]产值及收款计划（2026）'!M:M)</f>
        <v>主导</v>
      </c>
      <c r="N517" s="256" cm="1">
        <f t="array" aca="1" ref="N517" ca="1">_xlfn.XLOOKUP($A517&amp;$B517,'[5]产值及收款计划（2026）'!$A:$A&amp;'[5]产值及收款计划（2026）'!$B:$B,'[5]产值及收款计划（2026）'!N:N)</f>
        <v>0</v>
      </c>
      <c r="O517" s="256" t="str" cm="1">
        <f t="array" aca="1" ref="O517" ca="1">_xlfn.XLOOKUP($A517&amp;$B517,'[5]产值及收款计划（2026）'!$A:$A&amp;'[5]产值及收款计划（2026）'!$B:$B,'[5]产值及收款计划（2026）'!O:O)</f>
        <v>张兴广</v>
      </c>
      <c r="P517" s="255" t="str" cm="1">
        <f t="array" aca="1" ref="P517" ca="1">_xlfn.XLOOKUP($A517&amp;$B517,'[5]产值及收款计划（2026）'!$A:$A&amp;'[5]产值及收款计划（2026）'!$B:$B,'[5]产值及收款计划（2026）'!P:P)</f>
        <v>待签</v>
      </c>
      <c r="Q517" s="256" cm="1">
        <f t="array" aca="1" ref="Q517" ca="1">_xlfn.XLOOKUP($A517&amp;$B517,'[5]产值及收款计划（2026）'!$A:$A&amp;'[5]产值及收款计划（2026）'!$B:$B,'[5]产值及收款计划（2026）'!Q:Q)</f>
        <v>0</v>
      </c>
      <c r="R517" s="256" cm="1">
        <f t="array" aca="1" ref="R517" ca="1">_xlfn.XLOOKUP($A517&amp;$B517,'[5]产值及收款计划（2026）'!$A:$A&amp;'[5]产值及收款计划（2026）'!$B:$B,'[5]产值及收款计划（2026）'!R:R)</f>
        <v>0</v>
      </c>
      <c r="S517" s="256" cm="1">
        <f t="array" aca="1" ref="S517" ca="1">_xlfn.XLOOKUP($A517&amp;$B517,'[5]产值及收款计划（2026）'!$A:$A&amp;'[5]产值及收款计划（2026）'!$B:$B,'[5]产值及收款计划（2026）'!S:S)</f>
        <v>0</v>
      </c>
      <c r="T517" s="256" cm="1">
        <f t="array" aca="1" ref="T517" ca="1">_xlfn.XLOOKUP($A517&amp;$B517,'[5]产值及收款计划（2026）'!$A:$A&amp;'[5]产值及收款计划（2026）'!$B:$B,'[5]产值及收款计划（2026）'!T:T)</f>
        <v>0</v>
      </c>
      <c r="U517" s="256" cm="1">
        <f t="array" aca="1" ref="U517" ca="1">_xlfn.XLOOKUP($A517&amp;$B517,'[5]产值及收款计划（2026）'!$A:$A&amp;'[5]产值及收款计划（2026）'!$B:$B,'[5]产值及收款计划（2026）'!U:U)</f>
        <v>0</v>
      </c>
      <c r="V517" s="256" cm="1">
        <f t="array" aca="1" ref="V517" ca="1">_xlfn.XLOOKUP($A517&amp;$B517,'[5]产值及收款计划（2026）'!$A:$A&amp;'[5]产值及收款计划（2026）'!$B:$B,'[5]产值及收款计划（2026）'!V:V)</f>
        <v>0</v>
      </c>
      <c r="W517" s="256" cm="1">
        <f t="array" aca="1" ref="W517" ca="1">_xlfn.XLOOKUP($A517&amp;$B517,'[5]产值及收款计划（2026）'!$A:$A&amp;'[5]产值及收款计划（2026）'!$B:$B,'[5]产值及收款计划（2026）'!W:W)</f>
        <v>0</v>
      </c>
      <c r="X517" s="256" cm="1">
        <f t="array" aca="1" ref="X517" ca="1">_xlfn.XLOOKUP($A517&amp;$B517,'[5]产值及收款计划（2026）'!$A:$A&amp;'[5]产值及收款计划（2026）'!$B:$B,'[5]产值及收款计划（2026）'!X:X)</f>
        <v>0</v>
      </c>
      <c r="Y517" s="256" cm="1">
        <f t="array" aca="1" ref="Y517" ca="1">_xlfn.XLOOKUP($A517&amp;$B517,'[5]产值及收款计划（2026）'!$A:$A&amp;'[5]产值及收款计划（2026）'!$B:$B,'[5]产值及收款计划（2026）'!Y:Y)</f>
        <v>0</v>
      </c>
      <c r="Z517" s="256" cm="1">
        <f t="array" aca="1" ref="Z517" ca="1">_xlfn.XLOOKUP($A517&amp;$B517,'[5]产值及收款计划（2026）'!$A:$A&amp;'[5]产值及收款计划（2026）'!$B:$B,'[5]产值及收款计划（2026）'!Z:Z)</f>
        <v>0</v>
      </c>
      <c r="AA517" s="256" cm="1">
        <f t="array" aca="1" ref="AA517" ca="1">_xlfn.XLOOKUP($A517&amp;$B517,'[5]产值及收款计划（2026）'!$A:$A&amp;'[5]产值及收款计划（2026）'!$B:$B,'[5]产值及收款计划（2026）'!AA:AA)</f>
        <v>0</v>
      </c>
      <c r="AB517" s="256" cm="1">
        <f t="array" aca="1" ref="AB517" ca="1">_xlfn.XLOOKUP($A517&amp;$B517,'[5]产值及收款计划（2026）'!$A:$A&amp;'[5]产值及收款计划（2026）'!$B:$B,'[5]产值及收款计划（2026）'!AB:AB)</f>
        <v>0</v>
      </c>
      <c r="AC517" s="256" cm="1">
        <f t="array" aca="1" ref="AC517" ca="1">_xlfn.XLOOKUP($A517&amp;$B517,'[5]产值及收款计划（2026）'!$A:$A&amp;'[5]产值及收款计划（2026）'!$B:$B,'[5]产值及收款计划（2026）'!AC:AC)</f>
        <v>0</v>
      </c>
      <c r="AD517" s="256" cm="1">
        <f t="array" aca="1" ref="AD517" ca="1">_xlfn.XLOOKUP($A517&amp;$B517,'[5]产值及收款计划（2026）'!$A:$A&amp;'[5]产值及收款计划（2026）'!$B:$B,'[5]产值及收款计划（2026）'!AD:AD)</f>
        <v>0</v>
      </c>
      <c r="AE517" s="256" cm="1">
        <f t="array" aca="1" ref="AE517" ca="1">_xlfn.XLOOKUP($A517&amp;$B517,'[5]产值及收款计划（2026）'!$A:$A&amp;'[5]产值及收款计划（2026）'!$B:$B,'[5]产值及收款计划（2026）'!AE:AE)</f>
        <v>0</v>
      </c>
      <c r="AF517" s="256" cm="1">
        <f t="array" aca="1" ref="AF517" ca="1">_xlfn.XLOOKUP($A517&amp;$B517,'[5]产值及收款计划（2026）'!$A:$A&amp;'[5]产值及收款计划（2026）'!$B:$B,'[5]产值及收款计划（2026）'!AF:AF)</f>
        <v>36.281700000000001</v>
      </c>
      <c r="AG517" s="256" cm="1">
        <f t="array" aca="1" ref="AG517" ca="1">_xlfn.XLOOKUP($A517&amp;$B517,'[5]产值及收款计划（2026）'!$A:$A&amp;'[5]产值及收款计划（2026）'!$B:$B,'[5]产值及收款计划（2026）'!AG:AG)</f>
        <v>0</v>
      </c>
      <c r="AH517" s="256" cm="1">
        <f t="array" aca="1" ref="AH517" ca="1">_xlfn.XLOOKUP($A517&amp;$B517,'[5]产值及收款计划（2026）'!$A:$A&amp;'[5]产值及收款计划（2026）'!$B:$B,'[5]产值及收款计划（2026）'!AH:AH)</f>
        <v>0</v>
      </c>
      <c r="AI517" s="256" cm="1">
        <f t="array" aca="1" ref="AI517" ca="1">_xlfn.XLOOKUP($A517&amp;$B517,'[5]产值及收款计划（2026）'!$A:$A&amp;'[5]产值及收款计划（2026）'!$B:$B,'[5]产值及收款计划（2026）'!AI:AI)</f>
        <v>0</v>
      </c>
      <c r="AJ517" s="256" cm="1">
        <f t="array" aca="1" ref="AJ517" ca="1">_xlfn.XLOOKUP($A517&amp;$B517,'[5]产值及收款计划（2026）'!$A:$A&amp;'[5]产值及收款计划（2026）'!$B:$B,'[5]产值及收款计划（2026）'!AJ:AJ)</f>
        <v>0</v>
      </c>
      <c r="AK517" s="256" cm="1">
        <f t="array" aca="1" ref="AK517" ca="1">_xlfn.XLOOKUP($A517&amp;$B517,'[5]产值及收款计划（2026）'!$A:$A&amp;'[5]产值及收款计划（2026）'!$B:$B,'[5]产值及收款计划（2026）'!AK:AK)</f>
        <v>0</v>
      </c>
      <c r="AL517" s="256" cm="1">
        <f t="array" aca="1" ref="AL517" ca="1">_xlfn.XLOOKUP($A517&amp;$B517,'[5]产值及收款计划（2026）'!$A:$A&amp;'[5]产值及收款计划（2026）'!$B:$B,'[5]产值及收款计划（2026）'!AL:AL)</f>
        <v>0</v>
      </c>
      <c r="AM517" s="263" t="e" cm="1">
        <f t="array" aca="1" ref="AM517" ca="1">_xlfn.LET(_xlpm.勾选月份状态数组,TRANSPOSE('PPT(12-15页）-TOP10'!$A$3:$A$14),_xlpm.选择数据区,IF('PPT(12-15页）-TOP10'!$E$3="收款",$BA517:$BL517,$AA517:$AL517),SUM(_xlfn._xlws.FILTER(_xlpm.选择数据区,_xlpm.勾选月份状态数组,"")))</f>
        <v>#NAME?</v>
      </c>
      <c r="AN517" s="256" t="e" cm="1">
        <f t="array" aca="1" ref="AN517" ca="1">_xlfn.LET(_xlpm.勾选月份状态数组,TRANSPOSE('PPT(12-15页）-TOP10'!$A$3:$A$14),_xlpm.选择数据区,IF('PPT(12-15页）-TOP10'!$E$3="收款",$DA517:$DL517,$CA517:$CL517),SUM(_xlfn._xlws.FILTER(_xlpm.选择数据区,_xlpm.勾选月份状态数组,"")))</f>
        <v>#NAME?</v>
      </c>
      <c r="AO517" s="256">
        <f ca="1">SUM(CA517:CC517)+SUM(AD517:AL517)</f>
        <v>36.281700000000001</v>
      </c>
      <c r="AP517" s="256"/>
      <c r="AQ517" s="256"/>
      <c r="AR517" s="256"/>
      <c r="AS517" s="256" cm="1">
        <f t="array" aca="1" ref="AS517" ca="1">_xlfn.XLOOKUP($A517&amp;$B517,'[5]产值及收款计划（2026）'!$A:$A&amp;'[5]产值及收款计划（2026）'!$B:$B,'[5]产值及收款计划（2026）'!AS:AS)</f>
        <v>0</v>
      </c>
      <c r="AT517" s="256" cm="1">
        <f t="array" aca="1" ref="AT517" ca="1">_xlfn.XLOOKUP($A517&amp;$B517,'[5]产值及收款计划（2026）'!$A:$A&amp;'[5]产值及收款计划（2026）'!$B:$B,'[5]产值及收款计划（2026）'!AT:AT)</f>
        <v>0</v>
      </c>
      <c r="AU517" s="256" cm="1">
        <f t="array" aca="1" ref="AU517" ca="1">_xlfn.XLOOKUP($A517&amp;$B517,'[5]产值及收款计划（2026）'!$A:$A&amp;'[5]产值及收款计划（2026）'!$B:$B,'[5]产值及收款计划（2026）'!AU:AU)</f>
        <v>0</v>
      </c>
      <c r="AV517" s="256" cm="1">
        <f t="array" aca="1" ref="AV517" ca="1">_xlfn.XLOOKUP($A517&amp;$B517,'[5]产值及收款计划（2026）'!$A:$A&amp;'[5]产值及收款计划（2026）'!$B:$B,'[5]产值及收款计划（2026）'!AV:AV)</f>
        <v>0</v>
      </c>
      <c r="AW517" s="256" cm="1">
        <f t="array" aca="1" ref="AW517" ca="1">_xlfn.XLOOKUP($A517&amp;$B517,'[5]产值及收款计划（2026）'!$A:$A&amp;'[5]产值及收款计划（2026）'!$B:$B,'[5]产值及收款计划（2026）'!AW:AW)</f>
        <v>0</v>
      </c>
      <c r="AX517" s="256" cm="1">
        <f t="array" aca="1" ref="AX517" ca="1">_xlfn.XLOOKUP($A517&amp;$B517,'[5]产值及收款计划（2026）'!$A:$A&amp;'[5]产值及收款计划（2026）'!$B:$B,'[5]产值及收款计划（2026）'!AX:AX)</f>
        <v>0</v>
      </c>
      <c r="AY517" s="256" cm="1">
        <f t="array" aca="1" ref="AY517" ca="1">_xlfn.XLOOKUP($A517&amp;$B517,'[5]产值及收款计划（2026）'!$A:$A&amp;'[5]产值及收款计划（2026）'!$B:$B,'[5]产值及收款计划（2026）'!AY:AY)</f>
        <v>0</v>
      </c>
      <c r="AZ517" s="256" cm="1">
        <f t="array" aca="1" ref="AZ517" ca="1">_xlfn.XLOOKUP($A517&amp;$B517,'[5]产值及收款计划（2026）'!$A:$A&amp;'[5]产值及收款计划（2026）'!$B:$B,'[5]产值及收款计划（2026）'!AZ:AZ)</f>
        <v>0</v>
      </c>
      <c r="BA517" s="256" cm="1">
        <f t="array" aca="1" ref="BA517" ca="1">_xlfn.XLOOKUP($A517&amp;$B517,'[5]产值及收款计划（2026）'!$A:$A&amp;'[5]产值及收款计划（2026）'!$B:$B,'[5]产值及收款计划（2026）'!BA:BA)</f>
        <v>0</v>
      </c>
      <c r="BB517" s="256" cm="1">
        <f t="array" aca="1" ref="BB517" ca="1">_xlfn.XLOOKUP($A517&amp;$B517,'[5]产值及收款计划（2026）'!$A:$A&amp;'[5]产值及收款计划（2026）'!$B:$B,'[5]产值及收款计划（2026）'!BB:BB)</f>
        <v>0</v>
      </c>
      <c r="BC517" s="256" cm="1">
        <f t="array" aca="1" ref="BC517" ca="1">_xlfn.XLOOKUP($A517&amp;$B517,'[5]产值及收款计划（2026）'!$A:$A&amp;'[5]产值及收款计划（2026）'!$B:$B,'[5]产值及收款计划（2026）'!BC:BC)</f>
        <v>0</v>
      </c>
      <c r="BD517" s="256" cm="1">
        <f t="array" aca="1" ref="BD517" ca="1">_xlfn.XLOOKUP($A517&amp;$B517,'[5]产值及收款计划（2026）'!$A:$A&amp;'[5]产值及收款计划（2026）'!$B:$B,'[5]产值及收款计划（2026）'!BD:BD)</f>
        <v>0</v>
      </c>
      <c r="BE517" s="256" cm="1">
        <f t="array" aca="1" ref="BE517" ca="1">_xlfn.XLOOKUP($A517&amp;$B517,'[5]产值及收款计划（2026）'!$A:$A&amp;'[5]产值及收款计划（2026）'!$B:$B,'[5]产值及收款计划（2026）'!BE:BE)</f>
        <v>0</v>
      </c>
      <c r="BF517" s="256" cm="1">
        <f t="array" aca="1" ref="BF517" ca="1">_xlfn.XLOOKUP($A517&amp;$B517,'[5]产值及收款计划（2026）'!$A:$A&amp;'[5]产值及收款计划（2026）'!$B:$B,'[5]产值及收款计划（2026）'!BF:BF)</f>
        <v>0</v>
      </c>
      <c r="BG517" s="256" cm="1">
        <f t="array" aca="1" ref="BG517" ca="1">_xlfn.XLOOKUP($A517&amp;$B517,'[5]产值及收款计划（2026）'!$A:$A&amp;'[5]产值及收款计划（2026）'!$B:$B,'[5]产值及收款计划（2026）'!BG:BG)</f>
        <v>0</v>
      </c>
      <c r="BH517" s="256" cm="1">
        <f t="array" aca="1" ref="BH517" ca="1">_xlfn.XLOOKUP($A517&amp;$B517,'[5]产值及收款计划（2026）'!$A:$A&amp;'[5]产值及收款计划（2026）'!$B:$B,'[5]产值及收款计划（2026）'!BH:BH)</f>
        <v>0</v>
      </c>
      <c r="BI517" s="256" cm="1">
        <f t="array" aca="1" ref="BI517" ca="1">_xlfn.XLOOKUP($A517&amp;$B517,'[5]产值及收款计划（2026）'!$A:$A&amp;'[5]产值及收款计划（2026）'!$B:$B,'[5]产值及收款计划（2026）'!BI:BI)</f>
        <v>0</v>
      </c>
      <c r="BJ517" s="256" cm="1">
        <f t="array" aca="1" ref="BJ517" ca="1">_xlfn.XLOOKUP($A517&amp;$B517,'[5]产值及收款计划（2026）'!$A:$A&amp;'[5]产值及收款计划（2026）'!$B:$B,'[5]产值及收款计划（2026）'!BJ:BJ)</f>
        <v>0</v>
      </c>
      <c r="BK517" s="256" cm="1">
        <f t="array" aca="1" ref="BK517" ca="1">_xlfn.XLOOKUP($A517&amp;$B517,'[5]产值及收款计划（2026）'!$A:$A&amp;'[5]产值及收款计划（2026）'!$B:$B,'[5]产值及收款计划（2026）'!BK:BK)</f>
        <v>0</v>
      </c>
      <c r="BL517" s="256" cm="1">
        <f t="array" aca="1" ref="BL517" ca="1">_xlfn.XLOOKUP($A517&amp;$B517,'[5]产值及收款计划（2026）'!$A:$A&amp;'[5]产值及收款计划（2026）'!$B:$B,'[5]产值及收款计划（2026）'!BL:BL)</f>
        <v>0</v>
      </c>
      <c r="BM517" s="256"/>
      <c r="BN517" s="256"/>
      <c r="BO517" s="256"/>
      <c r="BP517" s="256"/>
      <c r="BQ517" s="255" t="str" cm="1">
        <f t="array" aca="1" ref="BQ517" ca="1">_xlfn.XLOOKUP($A517&amp;$B517,'[5]产值及收款计划（2026）'!$A:$A&amp;'[5]产值及收款计划（2026）'!$B:$B,'[5]产值及收款计划（2026）'!BQ:BQ)</f>
        <v>广东新粤交通投资有限公司</v>
      </c>
      <c r="BR517" s="256" cm="1">
        <f t="array" aca="1" ref="BR517" ca="1">_xlfn.XLOOKUP($A517&amp;$B517,'[5]产值及收款计划（2026）'!$A:$A&amp;'[5]产值及收款计划（2026）'!$B:$B,'[5]产值及收款计划（2026）'!BR:BR)</f>
        <v>0</v>
      </c>
      <c r="CA517" s="256" cm="1">
        <f t="array" aca="1" ref="CA517" ca="1">_xlfn.XLOOKUP($A517&amp;$B517,'[5]产值及收款计划（2026）'!$A:$A&amp;'[5]产值及收款计划（2026）'!$B:$B,'[5]产值及收款计划（2026）'!CA:CA)</f>
        <v>0</v>
      </c>
      <c r="CB517" s="256" cm="1">
        <f t="array" aca="1" ref="CB517" ca="1">_xlfn.XLOOKUP($A517&amp;$B517,'[5]产值及收款计划（2026）'!$A:$A&amp;'[5]产值及收款计划（2026）'!$B:$B,'[5]产值及收款计划（2026）'!CB:CB)</f>
        <v>0</v>
      </c>
      <c r="CC517" s="256" cm="1">
        <f t="array" aca="1" ref="CC517" ca="1">_xlfn.XLOOKUP($A517&amp;$B517,'[5]产值及收款计划（2026）'!$A:$A&amp;'[5]产值及收款计划（2026）'!$B:$B,'[5]产值及收款计划（2026）'!CC:CC)</f>
        <v>0</v>
      </c>
      <c r="CD517" s="256" cm="1">
        <f t="array" aca="1" ref="CD517" ca="1">_xlfn.XLOOKUP($A517&amp;$B517,'[5]产值及收款计划（2026）'!$A:$A&amp;'[5]产值及收款计划（2026）'!$B:$B,'[5]产值及收款计划（2026）'!CD:CD)</f>
        <v>0</v>
      </c>
      <c r="CE517" s="256" cm="1">
        <f t="array" aca="1" ref="CE517" ca="1">_xlfn.XLOOKUP($A517&amp;$B517,'[5]产值及收款计划（2026）'!$A:$A&amp;'[5]产值及收款计划（2026）'!$B:$B,'[5]产值及收款计划（2026）'!CE:CE)</f>
        <v>0</v>
      </c>
      <c r="CF517" s="256" cm="1">
        <f t="array" aca="1" ref="CF517" ca="1">_xlfn.XLOOKUP($A517&amp;$B517,'[5]产值及收款计划（2026）'!$A:$A&amp;'[5]产值及收款计划（2026）'!$B:$B,'[5]产值及收款计划（2026）'!CF:CF)</f>
        <v>0</v>
      </c>
      <c r="CG517" s="256" cm="1">
        <f t="array" aca="1" ref="CG517" ca="1">_xlfn.XLOOKUP($A517&amp;$B517,'[5]产值及收款计划（2026）'!$A:$A&amp;'[5]产值及收款计划（2026）'!$B:$B,'[5]产值及收款计划（2026）'!CG:CG)</f>
        <v>0</v>
      </c>
      <c r="CH517" s="256" cm="1">
        <f t="array" aca="1" ref="CH517" ca="1">_xlfn.XLOOKUP($A517&amp;$B517,'[5]产值及收款计划（2026）'!$A:$A&amp;'[5]产值及收款计划（2026）'!$B:$B,'[5]产值及收款计划（2026）'!CH:CH)</f>
        <v>0</v>
      </c>
      <c r="CI517" s="256" cm="1">
        <f t="array" aca="1" ref="CI517" ca="1">_xlfn.XLOOKUP($A517&amp;$B517,'[5]产值及收款计划（2026）'!$A:$A&amp;'[5]产值及收款计划（2026）'!$B:$B,'[5]产值及收款计划（2026）'!CI:CI)</f>
        <v>0</v>
      </c>
      <c r="CJ517" s="256" cm="1">
        <f t="array" aca="1" ref="CJ517" ca="1">_xlfn.XLOOKUP($A517&amp;$B517,'[5]产值及收款计划（2026）'!$A:$A&amp;'[5]产值及收款计划（2026）'!$B:$B,'[5]产值及收款计划（2026）'!CJ:CJ)</f>
        <v>0</v>
      </c>
      <c r="CK517" s="256" cm="1">
        <f t="array" aca="1" ref="CK517" ca="1">_xlfn.XLOOKUP($A517&amp;$B517,'[5]产值及收款计划（2026）'!$A:$A&amp;'[5]产值及收款计划（2026）'!$B:$B,'[5]产值及收款计划（2026）'!CK:CK)</f>
        <v>0</v>
      </c>
      <c r="CL517" s="256" cm="1">
        <f t="array" aca="1" ref="CL517" ca="1">_xlfn.XLOOKUP($A517&amp;$B517,'[5]产值及收款计划（2026）'!$A:$A&amp;'[5]产值及收款计划（2026）'!$B:$B,'[5]产值及收款计划（2026）'!CL:CL)</f>
        <v>0</v>
      </c>
      <c r="DA517" s="256" cm="1">
        <f t="array" aca="1" ref="DA517" ca="1">_xlfn.XLOOKUP($A517&amp;$B517,'[5]产值及收款计划（2026）'!$A:$A&amp;'[5]产值及收款计划（2026）'!$B:$B,'[5]产值及收款计划（2026）'!DA:DA)</f>
        <v>0</v>
      </c>
      <c r="DB517" s="256" cm="1">
        <f t="array" aca="1" ref="DB517" ca="1">_xlfn.XLOOKUP($A517&amp;$B517,'[5]产值及收款计划（2026）'!$A:$A&amp;'[5]产值及收款计划（2026）'!$B:$B,'[5]产值及收款计划（2026）'!DB:DB)</f>
        <v>0</v>
      </c>
      <c r="DC517" s="256" cm="1">
        <f t="array" aca="1" ref="DC517" ca="1">_xlfn.XLOOKUP($A517&amp;$B517,'[5]产值及收款计划（2026）'!$A:$A&amp;'[5]产值及收款计划（2026）'!$B:$B,'[5]产值及收款计划（2026）'!DC:DC)</f>
        <v>0</v>
      </c>
      <c r="DD517" s="256" cm="1">
        <f t="array" aca="1" ref="DD517" ca="1">_xlfn.XLOOKUP($A517&amp;$B517,'[5]产值及收款计划（2026）'!$A:$A&amp;'[5]产值及收款计划（2026）'!$B:$B,'[5]产值及收款计划（2026）'!DD:DD)</f>
        <v>0</v>
      </c>
      <c r="DE517" s="256" cm="1">
        <f t="array" aca="1" ref="DE517" ca="1">_xlfn.XLOOKUP($A517&amp;$B517,'[5]产值及收款计划（2026）'!$A:$A&amp;'[5]产值及收款计划（2026）'!$B:$B,'[5]产值及收款计划（2026）'!DE:DE)</f>
        <v>0</v>
      </c>
      <c r="DF517" s="256" cm="1">
        <f t="array" aca="1" ref="DF517" ca="1">_xlfn.XLOOKUP($A517&amp;$B517,'[5]产值及收款计划（2026）'!$A:$A&amp;'[5]产值及收款计划（2026）'!$B:$B,'[5]产值及收款计划（2026）'!DF:DF)</f>
        <v>0</v>
      </c>
      <c r="DG517" s="256" cm="1">
        <f t="array" aca="1" ref="DG517" ca="1">_xlfn.XLOOKUP($A517&amp;$B517,'[5]产值及收款计划（2026）'!$A:$A&amp;'[5]产值及收款计划（2026）'!$B:$B,'[5]产值及收款计划（2026）'!DG:DG)</f>
        <v>0</v>
      </c>
      <c r="DH517" s="256" cm="1">
        <f t="array" aca="1" ref="DH517" ca="1">_xlfn.XLOOKUP($A517&amp;$B517,'[5]产值及收款计划（2026）'!$A:$A&amp;'[5]产值及收款计划（2026）'!$B:$B,'[5]产值及收款计划（2026）'!DH:DH)</f>
        <v>0</v>
      </c>
      <c r="DI517" s="256" cm="1">
        <f t="array" aca="1" ref="DI517" ca="1">_xlfn.XLOOKUP($A517&amp;$B517,'[5]产值及收款计划（2026）'!$A:$A&amp;'[5]产值及收款计划（2026）'!$B:$B,'[5]产值及收款计划（2026）'!DI:DI)</f>
        <v>0</v>
      </c>
      <c r="DJ517" s="256" cm="1">
        <f t="array" aca="1" ref="DJ517" ca="1">_xlfn.XLOOKUP($A517&amp;$B517,'[5]产值及收款计划（2026）'!$A:$A&amp;'[5]产值及收款计划（2026）'!$B:$B,'[5]产值及收款计划（2026）'!DJ:DJ)</f>
        <v>0</v>
      </c>
      <c r="DK517" s="256" cm="1">
        <f t="array" aca="1" ref="DK517" ca="1">_xlfn.XLOOKUP($A517&amp;$B517,'[5]产值及收款计划（2026）'!$A:$A&amp;'[5]产值及收款计划（2026）'!$B:$B,'[5]产值及收款计划（2026）'!DK:DK)</f>
        <v>0</v>
      </c>
      <c r="DL517" s="256" cm="1">
        <f t="array" aca="1" ref="DL517" ca="1">_xlfn.XLOOKUP($A517&amp;$B517,'[5]产值及收款计划（2026）'!$A:$A&amp;'[5]产值及收款计划（2026）'!$B:$B,'[5]产值及收款计划（2026）'!DL:DL)</f>
        <v>0</v>
      </c>
      <c r="DM517" s="264"/>
      <c r="DN517" s="250"/>
    </row>
    <row r="518" spans="1:118" ht="20.25" x14ac:dyDescent="0.15">
      <c r="A518" s="254">
        <f t="shared" ca="1" si="26"/>
        <v>97</v>
      </c>
      <c r="B518" s="254" t="s">
        <v>29</v>
      </c>
      <c r="C518" s="255" t="str" cm="1">
        <f t="array" aca="1" ref="C518" ca="1">_xlfn.XLOOKUP($A518&amp;$B518,'[5]产值及收款计划（2026）'!$A:$A&amp;'[5]产值及收款计划（2026）'!$B:$B,'[5]产值及收款计划（2026）'!C:C)</f>
        <v>待签08</v>
      </c>
      <c r="D518" s="255" t="str" cm="1">
        <f t="array" aca="1" ref="D518" ca="1">_xlfn.XLOOKUP($A518&amp;$B518,'[5]产值及收款计划（2026）'!$A:$A&amp;'[5]产值及收款计划（2026）'!$B:$B,'[5]产值及收款计划（2026）'!D:D)</f>
        <v>甬莞-莞佛高速公路常平至虎门段及虎门港支线一期改扩建工程施工第十二标段项目智慧高速建运管养一体化平台项目-增补地图采集</v>
      </c>
      <c r="E518" s="256" cm="1">
        <f t="array" aca="1" ref="E518" ca="1">_xlfn.XLOOKUP($A518&amp;$B518,'[5]产值及收款计划（2026）'!$A:$A&amp;'[5]产值及收款计划（2026）'!$B:$B,'[5]产值及收款计划（2026）'!E:E)</f>
        <v>130</v>
      </c>
      <c r="F518" s="256" cm="1">
        <f t="array" aca="1" ref="F518" ca="1">_xlfn.XLOOKUP($A518&amp;$B518,'[5]产值及收款计划（2026）'!$A:$A&amp;'[5]产值及收款计划（2026）'!$B:$B,'[5]产值及收款计划（2026）'!F:F)</f>
        <v>49.432699999999997</v>
      </c>
      <c r="G518" s="256" cm="1">
        <f t="array" aca="1" ref="G518" ca="1">_xlfn.XLOOKUP($A518&amp;$B518,'[5]产值及收款计划（2026）'!$A:$A&amp;'[5]产值及收款计划（2026）'!$B:$B,'[5]产值及收款计划（2026）'!G:G)</f>
        <v>49.432699999999997</v>
      </c>
      <c r="H518" s="256" cm="1">
        <f t="array" aca="1" ref="H518" ca="1">_xlfn.XLOOKUP($A518&amp;$B518,'[5]产值及收款计划（2026）'!$A:$A&amp;'[5]产值及收款计划（2026）'!$B:$B,'[5]产值及收款计划（2026）'!H:H)</f>
        <v>105</v>
      </c>
      <c r="I518" s="257" cm="1">
        <f t="array" aca="1" ref="I518" ca="1">_xlfn.XLOOKUP($A518&amp;$B518,'[5]产值及收款计划（2026）'!$A:$A&amp;'[5]产值及收款计划（2026）'!$B:$B,'[5]产值及收款计划（2026）'!I:I)</f>
        <v>0.80769230769230804</v>
      </c>
      <c r="J518" s="256" cm="1">
        <f t="array" aca="1" ref="J518" ca="1">_xlfn.XLOOKUP($A518&amp;$B518,'[5]产值及收款计划（2026）'!$A:$A&amp;'[5]产值及收款计划（2026）'!$B:$B,'[5]产值及收款计划（2026）'!J:J)</f>
        <v>0.06</v>
      </c>
      <c r="K518" s="256" cm="1">
        <f t="array" aca="1" ref="K518" ca="1">_xlfn.XLOOKUP($A518&amp;$B518,'[5]产值及收款计划（2026）'!$A:$A&amp;'[5]产值及收款计划（2026）'!$B:$B,'[5]产值及收款计划（2026）'!K:K)</f>
        <v>0</v>
      </c>
      <c r="L518" s="256" cm="1">
        <f t="array" aca="1" ref="L518" ca="1">_xlfn.XLOOKUP($A518&amp;$B518,'[5]产值及收款计划（2026）'!$A:$A&amp;'[5]产值及收款计划（2026）'!$B:$B,'[5]产值及收款计划（2026）'!L:L)</f>
        <v>0</v>
      </c>
      <c r="M518" s="256" t="str" cm="1">
        <f t="array" aca="1" ref="M518" ca="1">_xlfn.XLOOKUP($A518&amp;$B518,'[5]产值及收款计划（2026）'!$A:$A&amp;'[5]产值及收款计划（2026）'!$B:$B,'[5]产值及收款计划（2026）'!M:M)</f>
        <v>主导</v>
      </c>
      <c r="N518" s="256" cm="1">
        <f t="array" aca="1" ref="N518" ca="1">_xlfn.XLOOKUP($A518&amp;$B518,'[5]产值及收款计划（2026）'!$A:$A&amp;'[5]产值及收款计划（2026）'!$B:$B,'[5]产值及收款计划（2026）'!N:N)</f>
        <v>0</v>
      </c>
      <c r="O518" s="256" t="str" cm="1">
        <f t="array" aca="1" ref="O518" ca="1">_xlfn.XLOOKUP($A518&amp;$B518,'[5]产值及收款计划（2026）'!$A:$A&amp;'[5]产值及收款计划（2026）'!$B:$B,'[5]产值及收款计划（2026）'!O:O)</f>
        <v>张兴广</v>
      </c>
      <c r="P518" s="255" t="str" cm="1">
        <f t="array" aca="1" ref="P518" ca="1">_xlfn.XLOOKUP($A518&amp;$B518,'[5]产值及收款计划（2026）'!$A:$A&amp;'[5]产值及收款计划（2026）'!$B:$B,'[5]产值及收款计划（2026）'!P:P)</f>
        <v>待签</v>
      </c>
      <c r="Q518" s="256" cm="1">
        <f t="array" aca="1" ref="Q518" ca="1">_xlfn.XLOOKUP($A518&amp;$B518,'[5]产值及收款计划（2026）'!$A:$A&amp;'[5]产值及收款计划（2026）'!$B:$B,'[5]产值及收款计划（2026）'!Q:Q)</f>
        <v>0</v>
      </c>
      <c r="R518" s="256" cm="1">
        <f t="array" aca="1" ref="R518" ca="1">_xlfn.XLOOKUP($A518&amp;$B518,'[5]产值及收款计划（2026）'!$A:$A&amp;'[5]产值及收款计划（2026）'!$B:$B,'[5]产值及收款计划（2026）'!R:R)</f>
        <v>0</v>
      </c>
      <c r="S518" s="256" cm="1">
        <f t="array" aca="1" ref="S518" ca="1">_xlfn.XLOOKUP($A518&amp;$B518,'[5]产值及收款计划（2026）'!$A:$A&amp;'[5]产值及收款计划（2026）'!$B:$B,'[5]产值及收款计划（2026）'!S:S)</f>
        <v>0</v>
      </c>
      <c r="T518" s="256" cm="1">
        <f t="array" aca="1" ref="T518" ca="1">_xlfn.XLOOKUP($A518&amp;$B518,'[5]产值及收款计划（2026）'!$A:$A&amp;'[5]产值及收款计划（2026）'!$B:$B,'[5]产值及收款计划（2026）'!T:T)</f>
        <v>0</v>
      </c>
      <c r="U518" s="256" cm="1">
        <f t="array" aca="1" ref="U518" ca="1">_xlfn.XLOOKUP($A518&amp;$B518,'[5]产值及收款计划（2026）'!$A:$A&amp;'[5]产值及收款计划（2026）'!$B:$B,'[5]产值及收款计划（2026）'!U:U)</f>
        <v>0</v>
      </c>
      <c r="V518" s="256" cm="1">
        <f t="array" aca="1" ref="V518" ca="1">_xlfn.XLOOKUP($A518&amp;$B518,'[5]产值及收款计划（2026）'!$A:$A&amp;'[5]产值及收款计划（2026）'!$B:$B,'[5]产值及收款计划（2026）'!V:V)</f>
        <v>0</v>
      </c>
      <c r="W518" s="256" cm="1">
        <f t="array" aca="1" ref="W518" ca="1">_xlfn.XLOOKUP($A518&amp;$B518,'[5]产值及收款计划（2026）'!$A:$A&amp;'[5]产值及收款计划（2026）'!$B:$B,'[5]产值及收款计划（2026）'!W:W)</f>
        <v>0</v>
      </c>
      <c r="X518" s="256" cm="1">
        <f t="array" aca="1" ref="X518" ca="1">_xlfn.XLOOKUP($A518&amp;$B518,'[5]产值及收款计划（2026）'!$A:$A&amp;'[5]产值及收款计划（2026）'!$B:$B,'[5]产值及收款计划（2026）'!X:X)</f>
        <v>0</v>
      </c>
      <c r="Y518" s="256" cm="1">
        <f t="array" aca="1" ref="Y518" ca="1">_xlfn.XLOOKUP($A518&amp;$B518,'[5]产值及收款计划（2026）'!$A:$A&amp;'[5]产值及收款计划（2026）'!$B:$B,'[5]产值及收款计划（2026）'!Y:Y)</f>
        <v>0</v>
      </c>
      <c r="Z518" s="256" cm="1">
        <f t="array" aca="1" ref="Z518" ca="1">_xlfn.XLOOKUP($A518&amp;$B518,'[5]产值及收款计划（2026）'!$A:$A&amp;'[5]产值及收款计划（2026）'!$B:$B,'[5]产值及收款计划（2026）'!Z:Z)</f>
        <v>0</v>
      </c>
      <c r="AA518" s="256" cm="1">
        <f t="array" aca="1" ref="AA518" ca="1">_xlfn.XLOOKUP($A518&amp;$B518,'[5]产值及收款计划（2026）'!$A:$A&amp;'[5]产值及收款计划（2026）'!$B:$B,'[5]产值及收款计划（2026）'!AA:AA)</f>
        <v>0</v>
      </c>
      <c r="AB518" s="256" cm="1">
        <f t="array" aca="1" ref="AB518" ca="1">_xlfn.XLOOKUP($A518&amp;$B518,'[5]产值及收款计划（2026）'!$A:$A&amp;'[5]产值及收款计划（2026）'!$B:$B,'[5]产值及收款计划（2026）'!AB:AB)</f>
        <v>0</v>
      </c>
      <c r="AC518" s="256" cm="1">
        <f t="array" aca="1" ref="AC518" ca="1">_xlfn.XLOOKUP($A518&amp;$B518,'[5]产值及收款计划（2026）'!$A:$A&amp;'[5]产值及收款计划（2026）'!$B:$B,'[5]产值及收款计划（2026）'!AC:AC)</f>
        <v>0</v>
      </c>
      <c r="AD518" s="256" cm="1">
        <f t="array" aca="1" ref="AD518" ca="1">_xlfn.XLOOKUP($A518&amp;$B518,'[5]产值及收款计划（2026）'!$A:$A&amp;'[5]产值及收款计划（2026）'!$B:$B,'[5]产值及收款计划（2026）'!AD:AD)</f>
        <v>0</v>
      </c>
      <c r="AE518" s="256" cm="1">
        <f t="array" aca="1" ref="AE518" ca="1">_xlfn.XLOOKUP($A518&amp;$B518,'[5]产值及收款计划（2026）'!$A:$A&amp;'[5]产值及收款计划（2026）'!$B:$B,'[5]产值及收款计划（2026）'!AE:AE)</f>
        <v>0</v>
      </c>
      <c r="AF518" s="256" cm="1">
        <f t="array" aca="1" ref="AF518" ca="1">_xlfn.XLOOKUP($A518&amp;$B518,'[5]产值及收款计划（2026）'!$A:$A&amp;'[5]产值及收款计划（2026）'!$B:$B,'[5]产值及收款计划（2026）'!AF:AF)</f>
        <v>84.5</v>
      </c>
      <c r="AG518" s="256" cm="1">
        <f t="array" aca="1" ref="AG518" ca="1">_xlfn.XLOOKUP($A518&amp;$B518,'[5]产值及收款计划（2026）'!$A:$A&amp;'[5]产值及收款计划（2026）'!$B:$B,'[5]产值及收款计划（2026）'!AG:AG)</f>
        <v>0</v>
      </c>
      <c r="AH518" s="256" cm="1">
        <f t="array" aca="1" ref="AH518" ca="1">_xlfn.XLOOKUP($A518&amp;$B518,'[5]产值及收款计划（2026）'!$A:$A&amp;'[5]产值及收款计划（2026）'!$B:$B,'[5]产值及收款计划（2026）'!AH:AH)</f>
        <v>0</v>
      </c>
      <c r="AI518" s="256" cm="1">
        <f t="array" aca="1" ref="AI518" ca="1">_xlfn.XLOOKUP($A518&amp;$B518,'[5]产值及收款计划（2026）'!$A:$A&amp;'[5]产值及收款计划（2026）'!$B:$B,'[5]产值及收款计划（2026）'!AI:AI)</f>
        <v>0</v>
      </c>
      <c r="AJ518" s="256" cm="1">
        <f t="array" aca="1" ref="AJ518" ca="1">_xlfn.XLOOKUP($A518&amp;$B518,'[5]产值及收款计划（2026）'!$A:$A&amp;'[5]产值及收款计划（2026）'!$B:$B,'[5]产值及收款计划（2026）'!AJ:AJ)</f>
        <v>0</v>
      </c>
      <c r="AK518" s="256" cm="1">
        <f t="array" aca="1" ref="AK518" ca="1">_xlfn.XLOOKUP($A518&amp;$B518,'[5]产值及收款计划（2026）'!$A:$A&amp;'[5]产值及收款计划（2026）'!$B:$B,'[5]产值及收款计划（2026）'!AK:AK)</f>
        <v>0</v>
      </c>
      <c r="AL518" s="256" cm="1">
        <f t="array" aca="1" ref="AL518" ca="1">_xlfn.XLOOKUP($A518&amp;$B518,'[5]产值及收款计划（2026）'!$A:$A&amp;'[5]产值及收款计划（2026）'!$B:$B,'[5]产值及收款计划（2026）'!AL:AL)</f>
        <v>0</v>
      </c>
      <c r="AM518" s="263" t="e" cm="1">
        <f t="array" aca="1" ref="AM518" ca="1">_xlfn.LET(_xlpm.勾选月份状态数组,TRANSPOSE('PPT(12-15页）-TOP10'!$A$3:$A$14),_xlpm.选择数据区,IF('PPT(12-15页）-TOP10'!$E$3="收款",$BA518:$BL518,$AA518:$AL518),SUM(_xlfn._xlws.FILTER(_xlpm.选择数据区,_xlpm.勾选月份状态数组,"")))</f>
        <v>#NAME?</v>
      </c>
      <c r="AN518" s="256" t="e" cm="1">
        <f t="array" aca="1" ref="AN518" ca="1">_xlfn.LET(_xlpm.勾选月份状态数组,TRANSPOSE('PPT(12-15页）-TOP10'!$A$3:$A$14),_xlpm.选择数据区,IF('PPT(12-15页）-TOP10'!$E$3="收款",$DA518:$DL518,$CA518:$CL518),SUM(_xlfn._xlws.FILTER(_xlpm.选择数据区,_xlpm.勾选月份状态数组,"")))</f>
        <v>#NAME?</v>
      </c>
      <c r="AO518" s="256">
        <f ca="1">SUM(CA518:CC518)+SUM(AD518:AL518)</f>
        <v>84.5</v>
      </c>
      <c r="AP518" s="256"/>
      <c r="AQ518" s="256"/>
      <c r="AR518" s="256"/>
      <c r="AS518" s="256" cm="1">
        <f t="array" aca="1" ref="AS518" ca="1">_xlfn.XLOOKUP($A518&amp;$B518,'[5]产值及收款计划（2026）'!$A:$A&amp;'[5]产值及收款计划（2026）'!$B:$B,'[5]产值及收款计划（2026）'!AS:AS)</f>
        <v>0</v>
      </c>
      <c r="AT518" s="256" cm="1">
        <f t="array" aca="1" ref="AT518" ca="1">_xlfn.XLOOKUP($A518&amp;$B518,'[5]产值及收款计划（2026）'!$A:$A&amp;'[5]产值及收款计划（2026）'!$B:$B,'[5]产值及收款计划（2026）'!AT:AT)</f>
        <v>0</v>
      </c>
      <c r="AU518" s="256" cm="1">
        <f t="array" aca="1" ref="AU518" ca="1">_xlfn.XLOOKUP($A518&amp;$B518,'[5]产值及收款计划（2026）'!$A:$A&amp;'[5]产值及收款计划（2026）'!$B:$B,'[5]产值及收款计划（2026）'!AU:AU)</f>
        <v>0</v>
      </c>
      <c r="AV518" s="256" cm="1">
        <f t="array" aca="1" ref="AV518" ca="1">_xlfn.XLOOKUP($A518&amp;$B518,'[5]产值及收款计划（2026）'!$A:$A&amp;'[5]产值及收款计划（2026）'!$B:$B,'[5]产值及收款计划（2026）'!AV:AV)</f>
        <v>0</v>
      </c>
      <c r="AW518" s="256" cm="1">
        <f t="array" aca="1" ref="AW518" ca="1">_xlfn.XLOOKUP($A518&amp;$B518,'[5]产值及收款计划（2026）'!$A:$A&amp;'[5]产值及收款计划（2026）'!$B:$B,'[5]产值及收款计划（2026）'!AW:AW)</f>
        <v>0</v>
      </c>
      <c r="AX518" s="256" cm="1">
        <f t="array" aca="1" ref="AX518" ca="1">_xlfn.XLOOKUP($A518&amp;$B518,'[5]产值及收款计划（2026）'!$A:$A&amp;'[5]产值及收款计划（2026）'!$B:$B,'[5]产值及收款计划（2026）'!AX:AX)</f>
        <v>0</v>
      </c>
      <c r="AY518" s="256" cm="1">
        <f t="array" aca="1" ref="AY518" ca="1">_xlfn.XLOOKUP($A518&amp;$B518,'[5]产值及收款计划（2026）'!$A:$A&amp;'[5]产值及收款计划（2026）'!$B:$B,'[5]产值及收款计划（2026）'!AY:AY)</f>
        <v>0</v>
      </c>
      <c r="AZ518" s="256" cm="1">
        <f t="array" aca="1" ref="AZ518" ca="1">_xlfn.XLOOKUP($A518&amp;$B518,'[5]产值及收款计划（2026）'!$A:$A&amp;'[5]产值及收款计划（2026）'!$B:$B,'[5]产值及收款计划（2026）'!AZ:AZ)</f>
        <v>0</v>
      </c>
      <c r="BA518" s="256" cm="1">
        <f t="array" aca="1" ref="BA518" ca="1">_xlfn.XLOOKUP($A518&amp;$B518,'[5]产值及收款计划（2026）'!$A:$A&amp;'[5]产值及收款计划（2026）'!$B:$B,'[5]产值及收款计划（2026）'!BA:BA)</f>
        <v>0</v>
      </c>
      <c r="BB518" s="256" cm="1">
        <f t="array" aca="1" ref="BB518" ca="1">_xlfn.XLOOKUP($A518&amp;$B518,'[5]产值及收款计划（2026）'!$A:$A&amp;'[5]产值及收款计划（2026）'!$B:$B,'[5]产值及收款计划（2026）'!BB:BB)</f>
        <v>0</v>
      </c>
      <c r="BC518" s="256" cm="1">
        <f t="array" aca="1" ref="BC518" ca="1">_xlfn.XLOOKUP($A518&amp;$B518,'[5]产值及收款计划（2026）'!$A:$A&amp;'[5]产值及收款计划（2026）'!$B:$B,'[5]产值及收款计划（2026）'!BC:BC)</f>
        <v>0</v>
      </c>
      <c r="BD518" s="256" cm="1">
        <f t="array" aca="1" ref="BD518" ca="1">_xlfn.XLOOKUP($A518&amp;$B518,'[5]产值及收款计划（2026）'!$A:$A&amp;'[5]产值及收款计划（2026）'!$B:$B,'[5]产值及收款计划（2026）'!BD:BD)</f>
        <v>0</v>
      </c>
      <c r="BE518" s="256" cm="1">
        <f t="array" aca="1" ref="BE518" ca="1">_xlfn.XLOOKUP($A518&amp;$B518,'[5]产值及收款计划（2026）'!$A:$A&amp;'[5]产值及收款计划（2026）'!$B:$B,'[5]产值及收款计划（2026）'!BE:BE)</f>
        <v>0</v>
      </c>
      <c r="BF518" s="256" cm="1">
        <f t="array" aca="1" ref="BF518" ca="1">_xlfn.XLOOKUP($A518&amp;$B518,'[5]产值及收款计划（2026）'!$A:$A&amp;'[5]产值及收款计划（2026）'!$B:$B,'[5]产值及收款计划（2026）'!BF:BF)</f>
        <v>0</v>
      </c>
      <c r="BG518" s="256" cm="1">
        <f t="array" aca="1" ref="BG518" ca="1">_xlfn.XLOOKUP($A518&amp;$B518,'[5]产值及收款计划（2026）'!$A:$A&amp;'[5]产值及收款计划（2026）'!$B:$B,'[5]产值及收款计划（2026）'!BG:BG)</f>
        <v>0</v>
      </c>
      <c r="BH518" s="256" cm="1">
        <f t="array" aca="1" ref="BH518" ca="1">_xlfn.XLOOKUP($A518&amp;$B518,'[5]产值及收款计划（2026）'!$A:$A&amp;'[5]产值及收款计划（2026）'!$B:$B,'[5]产值及收款计划（2026）'!BH:BH)</f>
        <v>0</v>
      </c>
      <c r="BI518" s="256" cm="1">
        <f t="array" aca="1" ref="BI518" ca="1">_xlfn.XLOOKUP($A518&amp;$B518,'[5]产值及收款计划（2026）'!$A:$A&amp;'[5]产值及收款计划（2026）'!$B:$B,'[5]产值及收款计划（2026）'!BI:BI)</f>
        <v>0</v>
      </c>
      <c r="BJ518" s="256" cm="1">
        <f t="array" aca="1" ref="BJ518" ca="1">_xlfn.XLOOKUP($A518&amp;$B518,'[5]产值及收款计划（2026）'!$A:$A&amp;'[5]产值及收款计划（2026）'!$B:$B,'[5]产值及收款计划（2026）'!BJ:BJ)</f>
        <v>0</v>
      </c>
      <c r="BK518" s="256" cm="1">
        <f t="array" aca="1" ref="BK518" ca="1">_xlfn.XLOOKUP($A518&amp;$B518,'[5]产值及收款计划（2026）'!$A:$A&amp;'[5]产值及收款计划（2026）'!$B:$B,'[5]产值及收款计划（2026）'!BK:BK)</f>
        <v>0</v>
      </c>
      <c r="BL518" s="256" cm="1">
        <f t="array" aca="1" ref="BL518" ca="1">_xlfn.XLOOKUP($A518&amp;$B518,'[5]产值及收款计划（2026）'!$A:$A&amp;'[5]产值及收款计划（2026）'!$B:$B,'[5]产值及收款计划（2026）'!BL:BL)</f>
        <v>0</v>
      </c>
      <c r="BM518" s="256"/>
      <c r="BN518" s="256"/>
      <c r="BO518" s="256"/>
      <c r="BP518" s="256"/>
      <c r="BQ518" s="255" t="str" cm="1">
        <f t="array" aca="1" ref="BQ518" ca="1">_xlfn.XLOOKUP($A518&amp;$B518,'[5]产值及收款计划（2026）'!$A:$A&amp;'[5]产值及收款计划（2026）'!$B:$B,'[5]产值及收款计划（2026）'!BQ:BQ)</f>
        <v>北京公科飞达交通工程发展有限公司</v>
      </c>
      <c r="BR518" s="256" cm="1">
        <f t="array" aca="1" ref="BR518" ca="1">_xlfn.XLOOKUP($A518&amp;$B518,'[5]产值及收款计划（2026）'!$A:$A&amp;'[5]产值及收款计划（2026）'!$B:$B,'[5]产值及收款计划（2026）'!BR:BR)</f>
        <v>0</v>
      </c>
      <c r="CA518" s="256" cm="1">
        <f t="array" aca="1" ref="CA518" ca="1">_xlfn.XLOOKUP($A518&amp;$B518,'[5]产值及收款计划（2026）'!$A:$A&amp;'[5]产值及收款计划（2026）'!$B:$B,'[5]产值及收款计划（2026）'!CA:CA)</f>
        <v>0</v>
      </c>
      <c r="CB518" s="256" cm="1">
        <f t="array" aca="1" ref="CB518" ca="1">_xlfn.XLOOKUP($A518&amp;$B518,'[5]产值及收款计划（2026）'!$A:$A&amp;'[5]产值及收款计划（2026）'!$B:$B,'[5]产值及收款计划（2026）'!CB:CB)</f>
        <v>0</v>
      </c>
      <c r="CC518" s="256" cm="1">
        <f t="array" aca="1" ref="CC518" ca="1">_xlfn.XLOOKUP($A518&amp;$B518,'[5]产值及收款计划（2026）'!$A:$A&amp;'[5]产值及收款计划（2026）'!$B:$B,'[5]产值及收款计划（2026）'!CC:CC)</f>
        <v>0</v>
      </c>
      <c r="CD518" s="256" cm="1">
        <f t="array" aca="1" ref="CD518" ca="1">_xlfn.XLOOKUP($A518&amp;$B518,'[5]产值及收款计划（2026）'!$A:$A&amp;'[5]产值及收款计划（2026）'!$B:$B,'[5]产值及收款计划（2026）'!CD:CD)</f>
        <v>0</v>
      </c>
      <c r="CE518" s="256" cm="1">
        <f t="array" aca="1" ref="CE518" ca="1">_xlfn.XLOOKUP($A518&amp;$B518,'[5]产值及收款计划（2026）'!$A:$A&amp;'[5]产值及收款计划（2026）'!$B:$B,'[5]产值及收款计划（2026）'!CE:CE)</f>
        <v>0</v>
      </c>
      <c r="CF518" s="256" cm="1">
        <f t="array" aca="1" ref="CF518" ca="1">_xlfn.XLOOKUP($A518&amp;$B518,'[5]产值及收款计划（2026）'!$A:$A&amp;'[5]产值及收款计划（2026）'!$B:$B,'[5]产值及收款计划（2026）'!CF:CF)</f>
        <v>0</v>
      </c>
      <c r="CG518" s="256" cm="1">
        <f t="array" aca="1" ref="CG518" ca="1">_xlfn.XLOOKUP($A518&amp;$B518,'[5]产值及收款计划（2026）'!$A:$A&amp;'[5]产值及收款计划（2026）'!$B:$B,'[5]产值及收款计划（2026）'!CG:CG)</f>
        <v>0</v>
      </c>
      <c r="CH518" s="256" cm="1">
        <f t="array" aca="1" ref="CH518" ca="1">_xlfn.XLOOKUP($A518&amp;$B518,'[5]产值及收款计划（2026）'!$A:$A&amp;'[5]产值及收款计划（2026）'!$B:$B,'[5]产值及收款计划（2026）'!CH:CH)</f>
        <v>0</v>
      </c>
      <c r="CI518" s="256" cm="1">
        <f t="array" aca="1" ref="CI518" ca="1">_xlfn.XLOOKUP($A518&amp;$B518,'[5]产值及收款计划（2026）'!$A:$A&amp;'[5]产值及收款计划（2026）'!$B:$B,'[5]产值及收款计划（2026）'!CI:CI)</f>
        <v>0</v>
      </c>
      <c r="CJ518" s="256" cm="1">
        <f t="array" aca="1" ref="CJ518" ca="1">_xlfn.XLOOKUP($A518&amp;$B518,'[5]产值及收款计划（2026）'!$A:$A&amp;'[5]产值及收款计划（2026）'!$B:$B,'[5]产值及收款计划（2026）'!CJ:CJ)</f>
        <v>0</v>
      </c>
      <c r="CK518" s="256" cm="1">
        <f t="array" aca="1" ref="CK518" ca="1">_xlfn.XLOOKUP($A518&amp;$B518,'[5]产值及收款计划（2026）'!$A:$A&amp;'[5]产值及收款计划（2026）'!$B:$B,'[5]产值及收款计划（2026）'!CK:CK)</f>
        <v>0</v>
      </c>
      <c r="CL518" s="256" cm="1">
        <f t="array" aca="1" ref="CL518" ca="1">_xlfn.XLOOKUP($A518&amp;$B518,'[5]产值及收款计划（2026）'!$A:$A&amp;'[5]产值及收款计划（2026）'!$B:$B,'[5]产值及收款计划（2026）'!CL:CL)</f>
        <v>0</v>
      </c>
      <c r="DA518" s="256" cm="1">
        <f t="array" aca="1" ref="DA518" ca="1">_xlfn.XLOOKUP($A518&amp;$B518,'[5]产值及收款计划（2026）'!$A:$A&amp;'[5]产值及收款计划（2026）'!$B:$B,'[5]产值及收款计划（2026）'!DA:DA)</f>
        <v>0</v>
      </c>
      <c r="DB518" s="256" cm="1">
        <f t="array" aca="1" ref="DB518" ca="1">_xlfn.XLOOKUP($A518&amp;$B518,'[5]产值及收款计划（2026）'!$A:$A&amp;'[5]产值及收款计划（2026）'!$B:$B,'[5]产值及收款计划（2026）'!DB:DB)</f>
        <v>0</v>
      </c>
      <c r="DC518" s="256" cm="1">
        <f t="array" aca="1" ref="DC518" ca="1">_xlfn.XLOOKUP($A518&amp;$B518,'[5]产值及收款计划（2026）'!$A:$A&amp;'[5]产值及收款计划（2026）'!$B:$B,'[5]产值及收款计划（2026）'!DC:DC)</f>
        <v>0</v>
      </c>
      <c r="DD518" s="256" cm="1">
        <f t="array" aca="1" ref="DD518" ca="1">_xlfn.XLOOKUP($A518&amp;$B518,'[5]产值及收款计划（2026）'!$A:$A&amp;'[5]产值及收款计划（2026）'!$B:$B,'[5]产值及收款计划（2026）'!DD:DD)</f>
        <v>0</v>
      </c>
      <c r="DE518" s="256" cm="1">
        <f t="array" aca="1" ref="DE518" ca="1">_xlfn.XLOOKUP($A518&amp;$B518,'[5]产值及收款计划（2026）'!$A:$A&amp;'[5]产值及收款计划（2026）'!$B:$B,'[5]产值及收款计划（2026）'!DE:DE)</f>
        <v>0</v>
      </c>
      <c r="DF518" s="256" cm="1">
        <f t="array" aca="1" ref="DF518" ca="1">_xlfn.XLOOKUP($A518&amp;$B518,'[5]产值及收款计划（2026）'!$A:$A&amp;'[5]产值及收款计划（2026）'!$B:$B,'[5]产值及收款计划（2026）'!DF:DF)</f>
        <v>0</v>
      </c>
      <c r="DG518" s="256" cm="1">
        <f t="array" aca="1" ref="DG518" ca="1">_xlfn.XLOOKUP($A518&amp;$B518,'[5]产值及收款计划（2026）'!$A:$A&amp;'[5]产值及收款计划（2026）'!$B:$B,'[5]产值及收款计划（2026）'!DG:DG)</f>
        <v>0</v>
      </c>
      <c r="DH518" s="256" cm="1">
        <f t="array" aca="1" ref="DH518" ca="1">_xlfn.XLOOKUP($A518&amp;$B518,'[5]产值及收款计划（2026）'!$A:$A&amp;'[5]产值及收款计划（2026）'!$B:$B,'[5]产值及收款计划（2026）'!DH:DH)</f>
        <v>0</v>
      </c>
      <c r="DI518" s="256" cm="1">
        <f t="array" aca="1" ref="DI518" ca="1">_xlfn.XLOOKUP($A518&amp;$B518,'[5]产值及收款计划（2026）'!$A:$A&amp;'[5]产值及收款计划（2026）'!$B:$B,'[5]产值及收款计划（2026）'!DI:DI)</f>
        <v>0</v>
      </c>
      <c r="DJ518" s="256" cm="1">
        <f t="array" aca="1" ref="DJ518" ca="1">_xlfn.XLOOKUP($A518&amp;$B518,'[5]产值及收款计划（2026）'!$A:$A&amp;'[5]产值及收款计划（2026）'!$B:$B,'[5]产值及收款计划（2026）'!DJ:DJ)</f>
        <v>0</v>
      </c>
      <c r="DK518" s="256" cm="1">
        <f t="array" aca="1" ref="DK518" ca="1">_xlfn.XLOOKUP($A518&amp;$B518,'[5]产值及收款计划（2026）'!$A:$A&amp;'[5]产值及收款计划（2026）'!$B:$B,'[5]产值及收款计划（2026）'!DK:DK)</f>
        <v>0</v>
      </c>
      <c r="DL518" s="256" cm="1">
        <f t="array" aca="1" ref="DL518" ca="1">_xlfn.XLOOKUP($A518&amp;$B518,'[5]产值及收款计划（2026）'!$A:$A&amp;'[5]产值及收款计划（2026）'!$B:$B,'[5]产值及收款计划（2026）'!DL:DL)</f>
        <v>0</v>
      </c>
      <c r="DM518" s="264"/>
      <c r="DN518" s="250"/>
    </row>
    <row r="519" spans="1:118" ht="20.25" x14ac:dyDescent="0.15">
      <c r="A519" s="254">
        <f t="shared" ca="1" si="26"/>
        <v>98</v>
      </c>
      <c r="B519" s="254" t="s">
        <v>29</v>
      </c>
      <c r="C519" s="255" t="str" cm="1">
        <f t="array" aca="1" ref="C519" ca="1">_xlfn.XLOOKUP($A519&amp;$B519,'[5]产值及收款计划（2026）'!$A:$A&amp;'[5]产值及收款计划（2026）'!$B:$B,'[5]产值及收款计划（2026）'!C:C)</f>
        <v>待签09</v>
      </c>
      <c r="D519" s="255" t="str" cm="1">
        <f t="array" aca="1" ref="D519" ca="1">_xlfn.XLOOKUP($A519&amp;$B519,'[5]产值及收款计划（2026）'!$A:$A&amp;'[5]产值及收款计划（2026）'!$B:$B,'[5]产值及收款计划（2026）'!D:D)</f>
        <v>龙岗区工务署平台二期改造</v>
      </c>
      <c r="E519" s="256" cm="1">
        <f t="array" aca="1" ref="E519" ca="1">_xlfn.XLOOKUP($A519&amp;$B519,'[5]产值及收款计划（2026）'!$A:$A&amp;'[5]产值及收款计划（2026）'!$B:$B,'[5]产值及收款计划（2026）'!E:E)</f>
        <v>500</v>
      </c>
      <c r="F519" s="256" cm="1">
        <f t="array" aca="1" ref="F519" ca="1">_xlfn.XLOOKUP($A519&amp;$B519,'[5]产值及收款计划（2026）'!$A:$A&amp;'[5]产值及收款计划（2026）'!$B:$B,'[5]产值及收款计划（2026）'!F:F)</f>
        <v>0</v>
      </c>
      <c r="G519" s="256" cm="1">
        <f t="array" aca="1" ref="G519" ca="1">_xlfn.XLOOKUP($A519&amp;$B519,'[5]产值及收款计划（2026）'!$A:$A&amp;'[5]产值及收款计划（2026）'!$B:$B,'[5]产值及收款计划（2026）'!G:G)</f>
        <v>0</v>
      </c>
      <c r="H519" s="256" cm="1">
        <f t="array" aca="1" ref="H519" ca="1">_xlfn.XLOOKUP($A519&amp;$B519,'[5]产值及收款计划（2026）'!$A:$A&amp;'[5]产值及收款计划（2026）'!$B:$B,'[5]产值及收款计划（2026）'!H:H)</f>
        <v>0</v>
      </c>
      <c r="I519" s="257" cm="1">
        <f t="array" aca="1" ref="I519" ca="1">_xlfn.XLOOKUP($A519&amp;$B519,'[5]产值及收款计划（2026）'!$A:$A&amp;'[5]产值及收款计划（2026）'!$B:$B,'[5]产值及收款计划（2026）'!I:I)</f>
        <v>0.2</v>
      </c>
      <c r="J519" s="256" cm="1">
        <f t="array" aca="1" ref="J519" ca="1">_xlfn.XLOOKUP($A519&amp;$B519,'[5]产值及收款计划（2026）'!$A:$A&amp;'[5]产值及收款计划（2026）'!$B:$B,'[5]产值及收款计划（2026）'!J:J)</f>
        <v>0.06</v>
      </c>
      <c r="K519" s="256" cm="1">
        <f t="array" aca="1" ref="K519" ca="1">_xlfn.XLOOKUP($A519&amp;$B519,'[5]产值及收款计划（2026）'!$A:$A&amp;'[5]产值及收款计划（2026）'!$B:$B,'[5]产值及收款计划（2026）'!K:K)</f>
        <v>0</v>
      </c>
      <c r="L519" s="256" cm="1">
        <f t="array" aca="1" ref="L519" ca="1">_xlfn.XLOOKUP($A519&amp;$B519,'[5]产值及收款计划（2026）'!$A:$A&amp;'[5]产值及收款计划（2026）'!$B:$B,'[5]产值及收款计划（2026）'!L:L)</f>
        <v>0</v>
      </c>
      <c r="M519" s="256" t="str" cm="1">
        <f t="array" aca="1" ref="M519" ca="1">_xlfn.XLOOKUP($A519&amp;$B519,'[5]产值及收款计划（2026）'!$A:$A&amp;'[5]产值及收款计划（2026）'!$B:$B,'[5]产值及收款计划（2026）'!M:M)</f>
        <v>主导</v>
      </c>
      <c r="N519" s="256" cm="1">
        <f t="array" aca="1" ref="N519" ca="1">_xlfn.XLOOKUP($A519&amp;$B519,'[5]产值及收款计划（2026）'!$A:$A&amp;'[5]产值及收款计划（2026）'!$B:$B,'[5]产值及收款计划（2026）'!N:N)</f>
        <v>0</v>
      </c>
      <c r="O519" s="256" t="str" cm="1">
        <f t="array" aca="1" ref="O519" ca="1">_xlfn.XLOOKUP($A519&amp;$B519,'[5]产值及收款计划（2026）'!$A:$A&amp;'[5]产值及收款计划（2026）'!$B:$B,'[5]产值及收款计划（2026）'!O:O)</f>
        <v>明艳丽</v>
      </c>
      <c r="P519" s="255" t="str" cm="1">
        <f t="array" aca="1" ref="P519" ca="1">_xlfn.XLOOKUP($A519&amp;$B519,'[5]产值及收款计划（2026）'!$A:$A&amp;'[5]产值及收款计划（2026）'!$B:$B,'[5]产值及收款计划（2026）'!P:P)</f>
        <v>待签</v>
      </c>
      <c r="Q519" s="256" cm="1">
        <f t="array" aca="1" ref="Q519" ca="1">_xlfn.XLOOKUP($A519&amp;$B519,'[5]产值及收款计划（2026）'!$A:$A&amp;'[5]产值及收款计划（2026）'!$B:$B,'[5]产值及收款计划（2026）'!Q:Q)</f>
        <v>0</v>
      </c>
      <c r="R519" s="256" cm="1">
        <f t="array" aca="1" ref="R519" ca="1">_xlfn.XLOOKUP($A519&amp;$B519,'[5]产值及收款计划（2026）'!$A:$A&amp;'[5]产值及收款计划（2026）'!$B:$B,'[5]产值及收款计划（2026）'!R:R)</f>
        <v>0</v>
      </c>
      <c r="S519" s="256" cm="1">
        <f t="array" aca="1" ref="S519" ca="1">_xlfn.XLOOKUP($A519&amp;$B519,'[5]产值及收款计划（2026）'!$A:$A&amp;'[5]产值及收款计划（2026）'!$B:$B,'[5]产值及收款计划（2026）'!S:S)</f>
        <v>0</v>
      </c>
      <c r="T519" s="256" cm="1">
        <f t="array" aca="1" ref="T519" ca="1">_xlfn.XLOOKUP($A519&amp;$B519,'[5]产值及收款计划（2026）'!$A:$A&amp;'[5]产值及收款计划（2026）'!$B:$B,'[5]产值及收款计划（2026）'!T:T)</f>
        <v>0</v>
      </c>
      <c r="U519" s="256" cm="1">
        <f t="array" aca="1" ref="U519" ca="1">_xlfn.XLOOKUP($A519&amp;$B519,'[5]产值及收款计划（2026）'!$A:$A&amp;'[5]产值及收款计划（2026）'!$B:$B,'[5]产值及收款计划（2026）'!U:U)</f>
        <v>0</v>
      </c>
      <c r="V519" s="256" cm="1">
        <f t="array" aca="1" ref="V519" ca="1">_xlfn.XLOOKUP($A519&amp;$B519,'[5]产值及收款计划（2026）'!$A:$A&amp;'[5]产值及收款计划（2026）'!$B:$B,'[5]产值及收款计划（2026）'!V:V)</f>
        <v>0</v>
      </c>
      <c r="W519" s="256" cm="1">
        <f t="array" aca="1" ref="W519" ca="1">_xlfn.XLOOKUP($A519&amp;$B519,'[5]产值及收款计划（2026）'!$A:$A&amp;'[5]产值及收款计划（2026）'!$B:$B,'[5]产值及收款计划（2026）'!W:W)</f>
        <v>0</v>
      </c>
      <c r="X519" s="256" cm="1">
        <f t="array" aca="1" ref="X519" ca="1">_xlfn.XLOOKUP($A519&amp;$B519,'[5]产值及收款计划（2026）'!$A:$A&amp;'[5]产值及收款计划（2026）'!$B:$B,'[5]产值及收款计划（2026）'!X:X)</f>
        <v>0</v>
      </c>
      <c r="Y519" s="256" cm="1">
        <f t="array" aca="1" ref="Y519" ca="1">_xlfn.XLOOKUP($A519&amp;$B519,'[5]产值及收款计划（2026）'!$A:$A&amp;'[5]产值及收款计划（2026）'!$B:$B,'[5]产值及收款计划（2026）'!Y:Y)</f>
        <v>0</v>
      </c>
      <c r="Z519" s="256" cm="1">
        <f t="array" aca="1" ref="Z519" ca="1">_xlfn.XLOOKUP($A519&amp;$B519,'[5]产值及收款计划（2026）'!$A:$A&amp;'[5]产值及收款计划（2026）'!$B:$B,'[5]产值及收款计划（2026）'!Z:Z)</f>
        <v>0</v>
      </c>
      <c r="AA519" s="256" cm="1">
        <f t="array" aca="1" ref="AA519" ca="1">_xlfn.XLOOKUP($A519&amp;$B519,'[5]产值及收款计划（2026）'!$A:$A&amp;'[5]产值及收款计划（2026）'!$B:$B,'[5]产值及收款计划（2026）'!AA:AA)</f>
        <v>0</v>
      </c>
      <c r="AB519" s="256" cm="1">
        <f t="array" aca="1" ref="AB519" ca="1">_xlfn.XLOOKUP($A519&amp;$B519,'[5]产值及收款计划（2026）'!$A:$A&amp;'[5]产值及收款计划（2026）'!$B:$B,'[5]产值及收款计划（2026）'!AB:AB)</f>
        <v>0</v>
      </c>
      <c r="AC519" s="256" cm="1">
        <f t="array" aca="1" ref="AC519" ca="1">_xlfn.XLOOKUP($A519&amp;$B519,'[5]产值及收款计划（2026）'!$A:$A&amp;'[5]产值及收款计划（2026）'!$B:$B,'[5]产值及收款计划（2026）'!AC:AC)</f>
        <v>0</v>
      </c>
      <c r="AD519" s="256" cm="1">
        <f t="array" aca="1" ref="AD519" ca="1">_xlfn.XLOOKUP($A519&amp;$B519,'[5]产值及收款计划（2026）'!$A:$A&amp;'[5]产值及收款计划（2026）'!$B:$B,'[5]产值及收款计划（2026）'!AD:AD)</f>
        <v>0</v>
      </c>
      <c r="AE519" s="256" cm="1">
        <f t="array" aca="1" ref="AE519" ca="1">_xlfn.XLOOKUP($A519&amp;$B519,'[5]产值及收款计划（2026）'!$A:$A&amp;'[5]产值及收款计划（2026）'!$B:$B,'[5]产值及收款计划（2026）'!AE:AE)</f>
        <v>0</v>
      </c>
      <c r="AF519" s="256" cm="1">
        <f t="array" aca="1" ref="AF519" ca="1">_xlfn.XLOOKUP($A519&amp;$B519,'[5]产值及收款计划（2026）'!$A:$A&amp;'[5]产值及收款计划（2026）'!$B:$B,'[5]产值及收款计划（2026）'!AF:AF)</f>
        <v>0</v>
      </c>
      <c r="AG519" s="256" cm="1">
        <f t="array" aca="1" ref="AG519" ca="1">_xlfn.XLOOKUP($A519&amp;$B519,'[5]产值及收款计划（2026）'!$A:$A&amp;'[5]产值及收款计划（2026）'!$B:$B,'[5]产值及收款计划（2026）'!AG:AG)</f>
        <v>0</v>
      </c>
      <c r="AH519" s="256" cm="1">
        <f t="array" aca="1" ref="AH519" ca="1">_xlfn.XLOOKUP($A519&amp;$B519,'[5]产值及收款计划（2026）'!$A:$A&amp;'[5]产值及收款计划（2026）'!$B:$B,'[5]产值及收款计划（2026）'!AH:AH)</f>
        <v>0</v>
      </c>
      <c r="AI519" s="256" cm="1">
        <f t="array" aca="1" ref="AI519" ca="1">_xlfn.XLOOKUP($A519&amp;$B519,'[5]产值及收款计划（2026）'!$A:$A&amp;'[5]产值及收款计划（2026）'!$B:$B,'[5]产值及收款计划（2026）'!AI:AI)</f>
        <v>100</v>
      </c>
      <c r="AJ519" s="256" cm="1">
        <f t="array" aca="1" ref="AJ519" ca="1">_xlfn.XLOOKUP($A519&amp;$B519,'[5]产值及收款计划（2026）'!$A:$A&amp;'[5]产值及收款计划（2026）'!$B:$B,'[5]产值及收款计划（2026）'!AJ:AJ)</f>
        <v>100</v>
      </c>
      <c r="AK519" s="256" cm="1">
        <f t="array" aca="1" ref="AK519" ca="1">_xlfn.XLOOKUP($A519&amp;$B519,'[5]产值及收款计划（2026）'!$A:$A&amp;'[5]产值及收款计划（2026）'!$B:$B,'[5]产值及收款计划（2026）'!AK:AK)</f>
        <v>0</v>
      </c>
      <c r="AL519" s="256" cm="1">
        <f t="array" aca="1" ref="AL519" ca="1">_xlfn.XLOOKUP($A519&amp;$B519,'[5]产值及收款计划（2026）'!$A:$A&amp;'[5]产值及收款计划（2026）'!$B:$B,'[5]产值及收款计划（2026）'!AL:AL)</f>
        <v>200</v>
      </c>
      <c r="AM519" s="263" t="e" cm="1">
        <f t="array" aca="1" ref="AM519" ca="1">_xlfn.LET(_xlpm.勾选月份状态数组,TRANSPOSE('PPT(12-15页）-TOP10'!$A$3:$A$14),_xlpm.选择数据区,IF('PPT(12-15页）-TOP10'!$E$3="收款",$BA519:$BL519,$AA519:$AL519),SUM(_xlfn._xlws.FILTER(_xlpm.选择数据区,_xlpm.勾选月份状态数组,"")))</f>
        <v>#NAME?</v>
      </c>
      <c r="AN519" s="256" t="e" cm="1">
        <f t="array" aca="1" ref="AN519" ca="1">_xlfn.LET(_xlpm.勾选月份状态数组,TRANSPOSE('PPT(12-15页）-TOP10'!$A$3:$A$14),_xlpm.选择数据区,IF('PPT(12-15页）-TOP10'!$E$3="收款",$DA519:$DL519,$CA519:$CL519),SUM(_xlfn._xlws.FILTER(_xlpm.选择数据区,_xlpm.勾选月份状态数组,"")))</f>
        <v>#NAME?</v>
      </c>
      <c r="AO519" s="256">
        <f ca="1">SUM(CA519:CC519)+SUM(AD519:AL519)</f>
        <v>400</v>
      </c>
      <c r="AP519" s="256"/>
      <c r="AQ519" s="256"/>
      <c r="AR519" s="256"/>
      <c r="AS519" s="256" cm="1">
        <f t="array" aca="1" ref="AS519" ca="1">_xlfn.XLOOKUP($A519&amp;$B519,'[5]产值及收款计划（2026）'!$A:$A&amp;'[5]产值及收款计划（2026）'!$B:$B,'[5]产值及收款计划（2026）'!AS:AS)</f>
        <v>0</v>
      </c>
      <c r="AT519" s="256" cm="1">
        <f t="array" aca="1" ref="AT519" ca="1">_xlfn.XLOOKUP($A519&amp;$B519,'[5]产值及收款计划（2026）'!$A:$A&amp;'[5]产值及收款计划（2026）'!$B:$B,'[5]产值及收款计划（2026）'!AT:AT)</f>
        <v>0</v>
      </c>
      <c r="AU519" s="256" cm="1">
        <f t="array" aca="1" ref="AU519" ca="1">_xlfn.XLOOKUP($A519&amp;$B519,'[5]产值及收款计划（2026）'!$A:$A&amp;'[5]产值及收款计划（2026）'!$B:$B,'[5]产值及收款计划（2026）'!AU:AU)</f>
        <v>0</v>
      </c>
      <c r="AV519" s="256" cm="1">
        <f t="array" aca="1" ref="AV519" ca="1">_xlfn.XLOOKUP($A519&amp;$B519,'[5]产值及收款计划（2026）'!$A:$A&amp;'[5]产值及收款计划（2026）'!$B:$B,'[5]产值及收款计划（2026）'!AV:AV)</f>
        <v>0</v>
      </c>
      <c r="AW519" s="256" cm="1">
        <f t="array" aca="1" ref="AW519" ca="1">_xlfn.XLOOKUP($A519&amp;$B519,'[5]产值及收款计划（2026）'!$A:$A&amp;'[5]产值及收款计划（2026）'!$B:$B,'[5]产值及收款计划（2026）'!AW:AW)</f>
        <v>0</v>
      </c>
      <c r="AX519" s="256" cm="1">
        <f t="array" aca="1" ref="AX519" ca="1">_xlfn.XLOOKUP($A519&amp;$B519,'[5]产值及收款计划（2026）'!$A:$A&amp;'[5]产值及收款计划（2026）'!$B:$B,'[5]产值及收款计划（2026）'!AX:AX)</f>
        <v>0</v>
      </c>
      <c r="AY519" s="256" cm="1">
        <f t="array" aca="1" ref="AY519" ca="1">_xlfn.XLOOKUP($A519&amp;$B519,'[5]产值及收款计划（2026）'!$A:$A&amp;'[5]产值及收款计划（2026）'!$B:$B,'[5]产值及收款计划（2026）'!AY:AY)</f>
        <v>0</v>
      </c>
      <c r="AZ519" s="256" cm="1">
        <f t="array" aca="1" ref="AZ519" ca="1">_xlfn.XLOOKUP($A519&amp;$B519,'[5]产值及收款计划（2026）'!$A:$A&amp;'[5]产值及收款计划（2026）'!$B:$B,'[5]产值及收款计划（2026）'!AZ:AZ)</f>
        <v>0</v>
      </c>
      <c r="BA519" s="256" cm="1">
        <f t="array" aca="1" ref="BA519" ca="1">_xlfn.XLOOKUP($A519&amp;$B519,'[5]产值及收款计划（2026）'!$A:$A&amp;'[5]产值及收款计划（2026）'!$B:$B,'[5]产值及收款计划（2026）'!BA:BA)</f>
        <v>0</v>
      </c>
      <c r="BB519" s="256" cm="1">
        <f t="array" aca="1" ref="BB519" ca="1">_xlfn.XLOOKUP($A519&amp;$B519,'[5]产值及收款计划（2026）'!$A:$A&amp;'[5]产值及收款计划（2026）'!$B:$B,'[5]产值及收款计划（2026）'!BB:BB)</f>
        <v>0</v>
      </c>
      <c r="BC519" s="256" cm="1">
        <f t="array" aca="1" ref="BC519" ca="1">_xlfn.XLOOKUP($A519&amp;$B519,'[5]产值及收款计划（2026）'!$A:$A&amp;'[5]产值及收款计划（2026）'!$B:$B,'[5]产值及收款计划（2026）'!BC:BC)</f>
        <v>0</v>
      </c>
      <c r="BD519" s="256" cm="1">
        <f t="array" aca="1" ref="BD519" ca="1">_xlfn.XLOOKUP($A519&amp;$B519,'[5]产值及收款计划（2026）'!$A:$A&amp;'[5]产值及收款计划（2026）'!$B:$B,'[5]产值及收款计划（2026）'!BD:BD)</f>
        <v>0</v>
      </c>
      <c r="BE519" s="256" cm="1">
        <f t="array" aca="1" ref="BE519" ca="1">_xlfn.XLOOKUP($A519&amp;$B519,'[5]产值及收款计划（2026）'!$A:$A&amp;'[5]产值及收款计划（2026）'!$B:$B,'[5]产值及收款计划（2026）'!BE:BE)</f>
        <v>0</v>
      </c>
      <c r="BF519" s="256" cm="1">
        <f t="array" aca="1" ref="BF519" ca="1">_xlfn.XLOOKUP($A519&amp;$B519,'[5]产值及收款计划（2026）'!$A:$A&amp;'[5]产值及收款计划（2026）'!$B:$B,'[5]产值及收款计划（2026）'!BF:BF)</f>
        <v>0</v>
      </c>
      <c r="BG519" s="256" cm="1">
        <f t="array" aca="1" ref="BG519" ca="1">_xlfn.XLOOKUP($A519&amp;$B519,'[5]产值及收款计划（2026）'!$A:$A&amp;'[5]产值及收款计划（2026）'!$B:$B,'[5]产值及收款计划（2026）'!BG:BG)</f>
        <v>0</v>
      </c>
      <c r="BH519" s="256" cm="1">
        <f t="array" aca="1" ref="BH519" ca="1">_xlfn.XLOOKUP($A519&amp;$B519,'[5]产值及收款计划（2026）'!$A:$A&amp;'[5]产值及收款计划（2026）'!$B:$B,'[5]产值及收款计划（2026）'!BH:BH)</f>
        <v>0</v>
      </c>
      <c r="BI519" s="256" cm="1">
        <f t="array" aca="1" ref="BI519" ca="1">_xlfn.XLOOKUP($A519&amp;$B519,'[5]产值及收款计划（2026）'!$A:$A&amp;'[5]产值及收款计划（2026）'!$B:$B,'[5]产值及收款计划（2026）'!BI:BI)</f>
        <v>0</v>
      </c>
      <c r="BJ519" s="256" cm="1">
        <f t="array" aca="1" ref="BJ519" ca="1">_xlfn.XLOOKUP($A519&amp;$B519,'[5]产值及收款计划（2026）'!$A:$A&amp;'[5]产值及收款计划（2026）'!$B:$B,'[5]产值及收款计划（2026）'!BJ:BJ)</f>
        <v>0</v>
      </c>
      <c r="BK519" s="256" cm="1">
        <f t="array" aca="1" ref="BK519" ca="1">_xlfn.XLOOKUP($A519&amp;$B519,'[5]产值及收款计划（2026）'!$A:$A&amp;'[5]产值及收款计划（2026）'!$B:$B,'[5]产值及收款计划（2026）'!BK:BK)</f>
        <v>0</v>
      </c>
      <c r="BL519" s="256" cm="1">
        <f t="array" aca="1" ref="BL519" ca="1">_xlfn.XLOOKUP($A519&amp;$B519,'[5]产值及收款计划（2026）'!$A:$A&amp;'[5]产值及收款计划（2026）'!$B:$B,'[5]产值及收款计划（2026）'!BL:BL)</f>
        <v>200</v>
      </c>
      <c r="BM519" s="256"/>
      <c r="BN519" s="256"/>
      <c r="BO519" s="256"/>
      <c r="BP519" s="256"/>
      <c r="BQ519" s="255" t="e" cm="1">
        <f t="array" aca="1" ref="BQ519" ca="1">_xlfn.XLOOKUP($A519&amp;$B519,'[5]产值及收款计划（2026）'!$A:$A&amp;'[5]产值及收款计划（2026）'!$B:$B,'[5]产值及收款计划（2026）'!BQ:BQ)</f>
        <v>#N/A</v>
      </c>
      <c r="BR519" s="256" cm="1">
        <f t="array" aca="1" ref="BR519" ca="1">_xlfn.XLOOKUP($A519&amp;$B519,'[5]产值及收款计划（2026）'!$A:$A&amp;'[5]产值及收款计划（2026）'!$B:$B,'[5]产值及收款计划（2026）'!BR:BR)</f>
        <v>0</v>
      </c>
      <c r="CA519" s="256" cm="1">
        <f t="array" aca="1" ref="CA519" ca="1">_xlfn.XLOOKUP($A519&amp;$B519,'[5]产值及收款计划（2026）'!$A:$A&amp;'[5]产值及收款计划（2026）'!$B:$B,'[5]产值及收款计划（2026）'!CA:CA)</f>
        <v>0</v>
      </c>
      <c r="CB519" s="256" cm="1">
        <f t="array" aca="1" ref="CB519" ca="1">_xlfn.XLOOKUP($A519&amp;$B519,'[5]产值及收款计划（2026）'!$A:$A&amp;'[5]产值及收款计划（2026）'!$B:$B,'[5]产值及收款计划（2026）'!CB:CB)</f>
        <v>0</v>
      </c>
      <c r="CC519" s="256" cm="1">
        <f t="array" aca="1" ref="CC519" ca="1">_xlfn.XLOOKUP($A519&amp;$B519,'[5]产值及收款计划（2026）'!$A:$A&amp;'[5]产值及收款计划（2026）'!$B:$B,'[5]产值及收款计划（2026）'!CC:CC)</f>
        <v>0</v>
      </c>
      <c r="CD519" s="256" cm="1">
        <f t="array" aca="1" ref="CD519" ca="1">_xlfn.XLOOKUP($A519&amp;$B519,'[5]产值及收款计划（2026）'!$A:$A&amp;'[5]产值及收款计划（2026）'!$B:$B,'[5]产值及收款计划（2026）'!CD:CD)</f>
        <v>0</v>
      </c>
      <c r="CE519" s="256" cm="1">
        <f t="array" aca="1" ref="CE519" ca="1">_xlfn.XLOOKUP($A519&amp;$B519,'[5]产值及收款计划（2026）'!$A:$A&amp;'[5]产值及收款计划（2026）'!$B:$B,'[5]产值及收款计划（2026）'!CE:CE)</f>
        <v>0</v>
      </c>
      <c r="CF519" s="256" cm="1">
        <f t="array" aca="1" ref="CF519" ca="1">_xlfn.XLOOKUP($A519&amp;$B519,'[5]产值及收款计划（2026）'!$A:$A&amp;'[5]产值及收款计划（2026）'!$B:$B,'[5]产值及收款计划（2026）'!CF:CF)</f>
        <v>0</v>
      </c>
      <c r="CG519" s="256" cm="1">
        <f t="array" aca="1" ref="CG519" ca="1">_xlfn.XLOOKUP($A519&amp;$B519,'[5]产值及收款计划（2026）'!$A:$A&amp;'[5]产值及收款计划（2026）'!$B:$B,'[5]产值及收款计划（2026）'!CG:CG)</f>
        <v>0</v>
      </c>
      <c r="CH519" s="256" cm="1">
        <f t="array" aca="1" ref="CH519" ca="1">_xlfn.XLOOKUP($A519&amp;$B519,'[5]产值及收款计划（2026）'!$A:$A&amp;'[5]产值及收款计划（2026）'!$B:$B,'[5]产值及收款计划（2026）'!CH:CH)</f>
        <v>0</v>
      </c>
      <c r="CI519" s="256" cm="1">
        <f t="array" aca="1" ref="CI519" ca="1">_xlfn.XLOOKUP($A519&amp;$B519,'[5]产值及收款计划（2026）'!$A:$A&amp;'[5]产值及收款计划（2026）'!$B:$B,'[5]产值及收款计划（2026）'!CI:CI)</f>
        <v>0</v>
      </c>
      <c r="CJ519" s="256" cm="1">
        <f t="array" aca="1" ref="CJ519" ca="1">_xlfn.XLOOKUP($A519&amp;$B519,'[5]产值及收款计划（2026）'!$A:$A&amp;'[5]产值及收款计划（2026）'!$B:$B,'[5]产值及收款计划（2026）'!CJ:CJ)</f>
        <v>0</v>
      </c>
      <c r="CK519" s="256" cm="1">
        <f t="array" aca="1" ref="CK519" ca="1">_xlfn.XLOOKUP($A519&amp;$B519,'[5]产值及收款计划（2026）'!$A:$A&amp;'[5]产值及收款计划（2026）'!$B:$B,'[5]产值及收款计划（2026）'!CK:CK)</f>
        <v>0</v>
      </c>
      <c r="CL519" s="256" cm="1">
        <f t="array" aca="1" ref="CL519" ca="1">_xlfn.XLOOKUP($A519&amp;$B519,'[5]产值及收款计划（2026）'!$A:$A&amp;'[5]产值及收款计划（2026）'!$B:$B,'[5]产值及收款计划（2026）'!CL:CL)</f>
        <v>0</v>
      </c>
      <c r="DA519" s="256" cm="1">
        <f t="array" aca="1" ref="DA519" ca="1">_xlfn.XLOOKUP($A519&amp;$B519,'[5]产值及收款计划（2026）'!$A:$A&amp;'[5]产值及收款计划（2026）'!$B:$B,'[5]产值及收款计划（2026）'!DA:DA)</f>
        <v>0</v>
      </c>
      <c r="DB519" s="256" cm="1">
        <f t="array" aca="1" ref="DB519" ca="1">_xlfn.XLOOKUP($A519&amp;$B519,'[5]产值及收款计划（2026）'!$A:$A&amp;'[5]产值及收款计划（2026）'!$B:$B,'[5]产值及收款计划（2026）'!DB:DB)</f>
        <v>0</v>
      </c>
      <c r="DC519" s="256" cm="1">
        <f t="array" aca="1" ref="DC519" ca="1">_xlfn.XLOOKUP($A519&amp;$B519,'[5]产值及收款计划（2026）'!$A:$A&amp;'[5]产值及收款计划（2026）'!$B:$B,'[5]产值及收款计划（2026）'!DC:DC)</f>
        <v>0</v>
      </c>
      <c r="DD519" s="256" cm="1">
        <f t="array" aca="1" ref="DD519" ca="1">_xlfn.XLOOKUP($A519&amp;$B519,'[5]产值及收款计划（2026）'!$A:$A&amp;'[5]产值及收款计划（2026）'!$B:$B,'[5]产值及收款计划（2026）'!DD:DD)</f>
        <v>0</v>
      </c>
      <c r="DE519" s="256" cm="1">
        <f t="array" aca="1" ref="DE519" ca="1">_xlfn.XLOOKUP($A519&amp;$B519,'[5]产值及收款计划（2026）'!$A:$A&amp;'[5]产值及收款计划（2026）'!$B:$B,'[5]产值及收款计划（2026）'!DE:DE)</f>
        <v>0</v>
      </c>
      <c r="DF519" s="256" cm="1">
        <f t="array" aca="1" ref="DF519" ca="1">_xlfn.XLOOKUP($A519&amp;$B519,'[5]产值及收款计划（2026）'!$A:$A&amp;'[5]产值及收款计划（2026）'!$B:$B,'[5]产值及收款计划（2026）'!DF:DF)</f>
        <v>0</v>
      </c>
      <c r="DG519" s="256" cm="1">
        <f t="array" aca="1" ref="DG519" ca="1">_xlfn.XLOOKUP($A519&amp;$B519,'[5]产值及收款计划（2026）'!$A:$A&amp;'[5]产值及收款计划（2026）'!$B:$B,'[5]产值及收款计划（2026）'!DG:DG)</f>
        <v>0</v>
      </c>
      <c r="DH519" s="256" cm="1">
        <f t="array" aca="1" ref="DH519" ca="1">_xlfn.XLOOKUP($A519&amp;$B519,'[5]产值及收款计划（2026）'!$A:$A&amp;'[5]产值及收款计划（2026）'!$B:$B,'[5]产值及收款计划（2026）'!DH:DH)</f>
        <v>0</v>
      </c>
      <c r="DI519" s="256" cm="1">
        <f t="array" aca="1" ref="DI519" ca="1">_xlfn.XLOOKUP($A519&amp;$B519,'[5]产值及收款计划（2026）'!$A:$A&amp;'[5]产值及收款计划（2026）'!$B:$B,'[5]产值及收款计划（2026）'!DI:DI)</f>
        <v>0</v>
      </c>
      <c r="DJ519" s="256" cm="1">
        <f t="array" aca="1" ref="DJ519" ca="1">_xlfn.XLOOKUP($A519&amp;$B519,'[5]产值及收款计划（2026）'!$A:$A&amp;'[5]产值及收款计划（2026）'!$B:$B,'[5]产值及收款计划（2026）'!DJ:DJ)</f>
        <v>0</v>
      </c>
      <c r="DK519" s="256" cm="1">
        <f t="array" aca="1" ref="DK519" ca="1">_xlfn.XLOOKUP($A519&amp;$B519,'[5]产值及收款计划（2026）'!$A:$A&amp;'[5]产值及收款计划（2026）'!$B:$B,'[5]产值及收款计划（2026）'!DK:DK)</f>
        <v>0</v>
      </c>
      <c r="DL519" s="256" cm="1">
        <f t="array" aca="1" ref="DL519" ca="1">_xlfn.XLOOKUP($A519&amp;$B519,'[5]产值及收款计划（2026）'!$A:$A&amp;'[5]产值及收款计划（2026）'!$B:$B,'[5]产值及收款计划（2026）'!DL:DL)</f>
        <v>0</v>
      </c>
      <c r="DM519" s="264"/>
      <c r="DN519" s="250"/>
    </row>
    <row r="520" spans="1:118" ht="20.25" x14ac:dyDescent="0.15">
      <c r="A520" s="254">
        <f t="shared" ca="1" si="26"/>
        <v>99</v>
      </c>
      <c r="B520" s="254" t="s">
        <v>29</v>
      </c>
      <c r="C520" s="255" t="str" cm="1">
        <f t="array" aca="1" ref="C520" ca="1">_xlfn.XLOOKUP($A520&amp;$B520,'[5]产值及收款计划（2026）'!$A:$A&amp;'[5]产值及收款计划（2026）'!$B:$B,'[5]产值及收款计划（2026）'!C:C)</f>
        <v>待签10</v>
      </c>
      <c r="D520" s="255" t="str" cm="1">
        <f t="array" aca="1" ref="D520" ca="1">_xlfn.XLOOKUP($A520&amp;$B520,'[5]产值及收款计划（2026）'!$A:$A&amp;'[5]产值及收款计划（2026）'!$B:$B,'[5]产值及收款计划（2026）'!D:D)</f>
        <v>路桥二期</v>
      </c>
      <c r="E520" s="256" cm="1">
        <f t="array" aca="1" ref="E520" ca="1">_xlfn.XLOOKUP($A520&amp;$B520,'[5]产值及收款计划（2026）'!$A:$A&amp;'[5]产值及收款计划（2026）'!$B:$B,'[5]产值及收款计划（2026）'!E:E)</f>
        <v>100</v>
      </c>
      <c r="F520" s="256" cm="1">
        <f t="array" aca="1" ref="F520" ca="1">_xlfn.XLOOKUP($A520&amp;$B520,'[5]产值及收款计划（2026）'!$A:$A&amp;'[5]产值及收款计划（2026）'!$B:$B,'[5]产值及收款计划（2026）'!F:F)</f>
        <v>0</v>
      </c>
      <c r="G520" s="256" cm="1">
        <f t="array" aca="1" ref="G520" ca="1">_xlfn.XLOOKUP($A520&amp;$B520,'[5]产值及收款计划（2026）'!$A:$A&amp;'[5]产值及收款计划（2026）'!$B:$B,'[5]产值及收款计划（2026）'!G:G)</f>
        <v>0</v>
      </c>
      <c r="H520" s="256" cm="1">
        <f t="array" aca="1" ref="H520" ca="1">_xlfn.XLOOKUP($A520&amp;$B520,'[5]产值及收款计划（2026）'!$A:$A&amp;'[5]产值及收款计划（2026）'!$B:$B,'[5]产值及收款计划（2026）'!H:H)</f>
        <v>0</v>
      </c>
      <c r="I520" s="257" cm="1">
        <f t="array" aca="1" ref="I520" ca="1">_xlfn.XLOOKUP($A520&amp;$B520,'[5]产值及收款计划（2026）'!$A:$A&amp;'[5]产值及收款计划（2026）'!$B:$B,'[5]产值及收款计划（2026）'!I:I)</f>
        <v>0.8</v>
      </c>
      <c r="J520" s="256" cm="1">
        <f t="array" aca="1" ref="J520" ca="1">_xlfn.XLOOKUP($A520&amp;$B520,'[5]产值及收款计划（2026）'!$A:$A&amp;'[5]产值及收款计划（2026）'!$B:$B,'[5]产值及收款计划（2026）'!J:J)</f>
        <v>0.06</v>
      </c>
      <c r="K520" s="256" cm="1">
        <f t="array" aca="1" ref="K520" ca="1">_xlfn.XLOOKUP($A520&amp;$B520,'[5]产值及收款计划（2026）'!$A:$A&amp;'[5]产值及收款计划（2026）'!$B:$B,'[5]产值及收款计划（2026）'!K:K)</f>
        <v>0</v>
      </c>
      <c r="L520" s="256" cm="1">
        <f t="array" aca="1" ref="L520" ca="1">_xlfn.XLOOKUP($A520&amp;$B520,'[5]产值及收款计划（2026）'!$A:$A&amp;'[5]产值及收款计划（2026）'!$B:$B,'[5]产值及收款计划（2026）'!L:L)</f>
        <v>0</v>
      </c>
      <c r="M520" s="256" t="str" cm="1">
        <f t="array" aca="1" ref="M520" ca="1">_xlfn.XLOOKUP($A520&amp;$B520,'[5]产值及收款计划（2026）'!$A:$A&amp;'[5]产值及收款计划（2026）'!$B:$B,'[5]产值及收款计划（2026）'!M:M)</f>
        <v>主导</v>
      </c>
      <c r="N520" s="256" cm="1">
        <f t="array" aca="1" ref="N520" ca="1">_xlfn.XLOOKUP($A520&amp;$B520,'[5]产值及收款计划（2026）'!$A:$A&amp;'[5]产值及收款计划（2026）'!$B:$B,'[5]产值及收款计划（2026）'!N:N)</f>
        <v>0</v>
      </c>
      <c r="O520" s="256" t="str" cm="1">
        <f t="array" aca="1" ref="O520" ca="1">_xlfn.XLOOKUP($A520&amp;$B520,'[5]产值及收款计划（2026）'!$A:$A&amp;'[5]产值及收款计划（2026）'!$B:$B,'[5]产值及收款计划（2026）'!O:O)</f>
        <v>明艳丽</v>
      </c>
      <c r="P520" s="255" t="str" cm="1">
        <f t="array" aca="1" ref="P520" ca="1">_xlfn.XLOOKUP($A520&amp;$B520,'[5]产值及收款计划（2026）'!$A:$A&amp;'[5]产值及收款计划（2026）'!$B:$B,'[5]产值及收款计划（2026）'!P:P)</f>
        <v>待签</v>
      </c>
      <c r="Q520" s="256" cm="1">
        <f t="array" aca="1" ref="Q520" ca="1">_xlfn.XLOOKUP($A520&amp;$B520,'[5]产值及收款计划（2026）'!$A:$A&amp;'[5]产值及收款计划（2026）'!$B:$B,'[5]产值及收款计划（2026）'!Q:Q)</f>
        <v>0</v>
      </c>
      <c r="R520" s="256" cm="1">
        <f t="array" aca="1" ref="R520" ca="1">_xlfn.XLOOKUP($A520&amp;$B520,'[5]产值及收款计划（2026）'!$A:$A&amp;'[5]产值及收款计划（2026）'!$B:$B,'[5]产值及收款计划（2026）'!R:R)</f>
        <v>0</v>
      </c>
      <c r="S520" s="256" cm="1">
        <f t="array" aca="1" ref="S520" ca="1">_xlfn.XLOOKUP($A520&amp;$B520,'[5]产值及收款计划（2026）'!$A:$A&amp;'[5]产值及收款计划（2026）'!$B:$B,'[5]产值及收款计划（2026）'!S:S)</f>
        <v>0</v>
      </c>
      <c r="T520" s="256" cm="1">
        <f t="array" aca="1" ref="T520" ca="1">_xlfn.XLOOKUP($A520&amp;$B520,'[5]产值及收款计划（2026）'!$A:$A&amp;'[5]产值及收款计划（2026）'!$B:$B,'[5]产值及收款计划（2026）'!T:T)</f>
        <v>0</v>
      </c>
      <c r="U520" s="256" cm="1">
        <f t="array" aca="1" ref="U520" ca="1">_xlfn.XLOOKUP($A520&amp;$B520,'[5]产值及收款计划（2026）'!$A:$A&amp;'[5]产值及收款计划（2026）'!$B:$B,'[5]产值及收款计划（2026）'!U:U)</f>
        <v>0</v>
      </c>
      <c r="V520" s="256" cm="1">
        <f t="array" aca="1" ref="V520" ca="1">_xlfn.XLOOKUP($A520&amp;$B520,'[5]产值及收款计划（2026）'!$A:$A&amp;'[5]产值及收款计划（2026）'!$B:$B,'[5]产值及收款计划（2026）'!V:V)</f>
        <v>0</v>
      </c>
      <c r="W520" s="256" cm="1">
        <f t="array" aca="1" ref="W520" ca="1">_xlfn.XLOOKUP($A520&amp;$B520,'[5]产值及收款计划（2026）'!$A:$A&amp;'[5]产值及收款计划（2026）'!$B:$B,'[5]产值及收款计划（2026）'!W:W)</f>
        <v>0</v>
      </c>
      <c r="X520" s="256" cm="1">
        <f t="array" aca="1" ref="X520" ca="1">_xlfn.XLOOKUP($A520&amp;$B520,'[5]产值及收款计划（2026）'!$A:$A&amp;'[5]产值及收款计划（2026）'!$B:$B,'[5]产值及收款计划（2026）'!X:X)</f>
        <v>0</v>
      </c>
      <c r="Y520" s="256" cm="1">
        <f t="array" aca="1" ref="Y520" ca="1">_xlfn.XLOOKUP($A520&amp;$B520,'[5]产值及收款计划（2026）'!$A:$A&amp;'[5]产值及收款计划（2026）'!$B:$B,'[5]产值及收款计划（2026）'!Y:Y)</f>
        <v>0</v>
      </c>
      <c r="Z520" s="256" cm="1">
        <f t="array" aca="1" ref="Z520" ca="1">_xlfn.XLOOKUP($A520&amp;$B520,'[5]产值及收款计划（2026）'!$A:$A&amp;'[5]产值及收款计划（2026）'!$B:$B,'[5]产值及收款计划（2026）'!Z:Z)</f>
        <v>0</v>
      </c>
      <c r="AA520" s="256" cm="1">
        <f t="array" aca="1" ref="AA520" ca="1">_xlfn.XLOOKUP($A520&amp;$B520,'[5]产值及收款计划（2026）'!$A:$A&amp;'[5]产值及收款计划（2026）'!$B:$B,'[5]产值及收款计划（2026）'!AA:AA)</f>
        <v>0</v>
      </c>
      <c r="AB520" s="256" cm="1">
        <f t="array" aca="1" ref="AB520" ca="1">_xlfn.XLOOKUP($A520&amp;$B520,'[5]产值及收款计划（2026）'!$A:$A&amp;'[5]产值及收款计划（2026）'!$B:$B,'[5]产值及收款计划（2026）'!AB:AB)</f>
        <v>0</v>
      </c>
      <c r="AC520" s="256" cm="1">
        <f t="array" aca="1" ref="AC520" ca="1">_xlfn.XLOOKUP($A520&amp;$B520,'[5]产值及收款计划（2026）'!$A:$A&amp;'[5]产值及收款计划（2026）'!$B:$B,'[5]产值及收款计划（2026）'!AC:AC)</f>
        <v>0</v>
      </c>
      <c r="AD520" s="256" cm="1">
        <f t="array" aca="1" ref="AD520" ca="1">_xlfn.XLOOKUP($A520&amp;$B520,'[5]产值及收款计划（2026）'!$A:$A&amp;'[5]产值及收款计划（2026）'!$B:$B,'[5]产值及收款计划（2026）'!AD:AD)</f>
        <v>0</v>
      </c>
      <c r="AE520" s="256" cm="1">
        <f t="array" aca="1" ref="AE520" ca="1">_xlfn.XLOOKUP($A520&amp;$B520,'[5]产值及收款计划（2026）'!$A:$A&amp;'[5]产值及收款计划（2026）'!$B:$B,'[5]产值及收款计划（2026）'!AE:AE)</f>
        <v>0</v>
      </c>
      <c r="AF520" s="256" cm="1">
        <f t="array" aca="1" ref="AF520" ca="1">_xlfn.XLOOKUP($A520&amp;$B520,'[5]产值及收款计划（2026）'!$A:$A&amp;'[5]产值及收款计划（2026）'!$B:$B,'[5]产值及收款计划（2026）'!AF:AF)</f>
        <v>0</v>
      </c>
      <c r="AG520" s="256" cm="1">
        <f t="array" aca="1" ref="AG520" ca="1">_xlfn.XLOOKUP($A520&amp;$B520,'[5]产值及收款计划（2026）'!$A:$A&amp;'[5]产值及收款计划（2026）'!$B:$B,'[5]产值及收款计划（2026）'!AG:AG)</f>
        <v>0</v>
      </c>
      <c r="AH520" s="256" cm="1">
        <f t="array" aca="1" ref="AH520" ca="1">_xlfn.XLOOKUP($A520&amp;$B520,'[5]产值及收款计划（2026）'!$A:$A&amp;'[5]产值及收款计划（2026）'!$B:$B,'[5]产值及收款计划（2026）'!AH:AH)</f>
        <v>0</v>
      </c>
      <c r="AI520" s="256" cm="1">
        <f t="array" aca="1" ref="AI520" ca="1">_xlfn.XLOOKUP($A520&amp;$B520,'[5]产值及收款计划（2026）'!$A:$A&amp;'[5]产值及收款计划（2026）'!$B:$B,'[5]产值及收款计划（2026）'!AI:AI)</f>
        <v>0</v>
      </c>
      <c r="AJ520" s="256" cm="1">
        <f t="array" aca="1" ref="AJ520" ca="1">_xlfn.XLOOKUP($A520&amp;$B520,'[5]产值及收款计划（2026）'!$A:$A&amp;'[5]产值及收款计划（2026）'!$B:$B,'[5]产值及收款计划（2026）'!AJ:AJ)</f>
        <v>0</v>
      </c>
      <c r="AK520" s="256" cm="1">
        <f t="array" aca="1" ref="AK520" ca="1">_xlfn.XLOOKUP($A520&amp;$B520,'[5]产值及收款计划（2026）'!$A:$A&amp;'[5]产值及收款计划（2026）'!$B:$B,'[5]产值及收款计划（2026）'!AK:AK)</f>
        <v>50</v>
      </c>
      <c r="AL520" s="256" cm="1">
        <f t="array" aca="1" ref="AL520" ca="1">_xlfn.XLOOKUP($A520&amp;$B520,'[5]产值及收款计划（2026）'!$A:$A&amp;'[5]产值及收款计划（2026）'!$B:$B,'[5]产值及收款计划（2026）'!AL:AL)</f>
        <v>0</v>
      </c>
      <c r="AM520" s="263" t="e" cm="1">
        <f t="array" aca="1" ref="AM520" ca="1">_xlfn.LET(_xlpm.勾选月份状态数组,TRANSPOSE('PPT(12-15页）-TOP10'!$A$3:$A$14),_xlpm.选择数据区,IF('PPT(12-15页）-TOP10'!$E$3="收款",$BA520:$BL520,$AA520:$AL520),SUM(_xlfn._xlws.FILTER(_xlpm.选择数据区,_xlpm.勾选月份状态数组,"")))</f>
        <v>#NAME?</v>
      </c>
      <c r="AN520" s="256" t="e" cm="1">
        <f t="array" aca="1" ref="AN520" ca="1">_xlfn.LET(_xlpm.勾选月份状态数组,TRANSPOSE('PPT(12-15页）-TOP10'!$A$3:$A$14),_xlpm.选择数据区,IF('PPT(12-15页）-TOP10'!$E$3="收款",$DA520:$DL520,$CA520:$CL520),SUM(_xlfn._xlws.FILTER(_xlpm.选择数据区,_xlpm.勾选月份状态数组,"")))</f>
        <v>#NAME?</v>
      </c>
      <c r="AO520" s="256">
        <f ca="1">SUM(CA520:CC520)+SUM(AD520:AL520)</f>
        <v>50</v>
      </c>
      <c r="AP520" s="256"/>
      <c r="AQ520" s="256"/>
      <c r="AR520" s="256"/>
      <c r="AS520" s="256" cm="1">
        <f t="array" aca="1" ref="AS520" ca="1">_xlfn.XLOOKUP($A520&amp;$B520,'[5]产值及收款计划（2026）'!$A:$A&amp;'[5]产值及收款计划（2026）'!$B:$B,'[5]产值及收款计划（2026）'!AS:AS)</f>
        <v>0</v>
      </c>
      <c r="AT520" s="256" cm="1">
        <f t="array" aca="1" ref="AT520" ca="1">_xlfn.XLOOKUP($A520&amp;$B520,'[5]产值及收款计划（2026）'!$A:$A&amp;'[5]产值及收款计划（2026）'!$B:$B,'[5]产值及收款计划（2026）'!AT:AT)</f>
        <v>0</v>
      </c>
      <c r="AU520" s="256" cm="1">
        <f t="array" aca="1" ref="AU520" ca="1">_xlfn.XLOOKUP($A520&amp;$B520,'[5]产值及收款计划（2026）'!$A:$A&amp;'[5]产值及收款计划（2026）'!$B:$B,'[5]产值及收款计划（2026）'!AU:AU)</f>
        <v>0</v>
      </c>
      <c r="AV520" s="256" cm="1">
        <f t="array" aca="1" ref="AV520" ca="1">_xlfn.XLOOKUP($A520&amp;$B520,'[5]产值及收款计划（2026）'!$A:$A&amp;'[5]产值及收款计划（2026）'!$B:$B,'[5]产值及收款计划（2026）'!AV:AV)</f>
        <v>0</v>
      </c>
      <c r="AW520" s="256" cm="1">
        <f t="array" aca="1" ref="AW520" ca="1">_xlfn.XLOOKUP($A520&amp;$B520,'[5]产值及收款计划（2026）'!$A:$A&amp;'[5]产值及收款计划（2026）'!$B:$B,'[5]产值及收款计划（2026）'!AW:AW)</f>
        <v>0</v>
      </c>
      <c r="AX520" s="256" cm="1">
        <f t="array" aca="1" ref="AX520" ca="1">_xlfn.XLOOKUP($A520&amp;$B520,'[5]产值及收款计划（2026）'!$A:$A&amp;'[5]产值及收款计划（2026）'!$B:$B,'[5]产值及收款计划（2026）'!AX:AX)</f>
        <v>0</v>
      </c>
      <c r="AY520" s="256" cm="1">
        <f t="array" aca="1" ref="AY520" ca="1">_xlfn.XLOOKUP($A520&amp;$B520,'[5]产值及收款计划（2026）'!$A:$A&amp;'[5]产值及收款计划（2026）'!$B:$B,'[5]产值及收款计划（2026）'!AY:AY)</f>
        <v>0</v>
      </c>
      <c r="AZ520" s="256" cm="1">
        <f t="array" aca="1" ref="AZ520" ca="1">_xlfn.XLOOKUP($A520&amp;$B520,'[5]产值及收款计划（2026）'!$A:$A&amp;'[5]产值及收款计划（2026）'!$B:$B,'[5]产值及收款计划（2026）'!AZ:AZ)</f>
        <v>0</v>
      </c>
      <c r="BA520" s="256" cm="1">
        <f t="array" aca="1" ref="BA520" ca="1">_xlfn.XLOOKUP($A520&amp;$B520,'[5]产值及收款计划（2026）'!$A:$A&amp;'[5]产值及收款计划（2026）'!$B:$B,'[5]产值及收款计划（2026）'!BA:BA)</f>
        <v>0</v>
      </c>
      <c r="BB520" s="256" cm="1">
        <f t="array" aca="1" ref="BB520" ca="1">_xlfn.XLOOKUP($A520&amp;$B520,'[5]产值及收款计划（2026）'!$A:$A&amp;'[5]产值及收款计划（2026）'!$B:$B,'[5]产值及收款计划（2026）'!BB:BB)</f>
        <v>0</v>
      </c>
      <c r="BC520" s="256" cm="1">
        <f t="array" aca="1" ref="BC520" ca="1">_xlfn.XLOOKUP($A520&amp;$B520,'[5]产值及收款计划（2026）'!$A:$A&amp;'[5]产值及收款计划（2026）'!$B:$B,'[5]产值及收款计划（2026）'!BC:BC)</f>
        <v>0</v>
      </c>
      <c r="BD520" s="256" cm="1">
        <f t="array" aca="1" ref="BD520" ca="1">_xlfn.XLOOKUP($A520&amp;$B520,'[5]产值及收款计划（2026）'!$A:$A&amp;'[5]产值及收款计划（2026）'!$B:$B,'[5]产值及收款计划（2026）'!BD:BD)</f>
        <v>0</v>
      </c>
      <c r="BE520" s="256" cm="1">
        <f t="array" aca="1" ref="BE520" ca="1">_xlfn.XLOOKUP($A520&amp;$B520,'[5]产值及收款计划（2026）'!$A:$A&amp;'[5]产值及收款计划（2026）'!$B:$B,'[5]产值及收款计划（2026）'!BE:BE)</f>
        <v>0</v>
      </c>
      <c r="BF520" s="256" cm="1">
        <f t="array" aca="1" ref="BF520" ca="1">_xlfn.XLOOKUP($A520&amp;$B520,'[5]产值及收款计划（2026）'!$A:$A&amp;'[5]产值及收款计划（2026）'!$B:$B,'[5]产值及收款计划（2026）'!BF:BF)</f>
        <v>0</v>
      </c>
      <c r="BG520" s="256" cm="1">
        <f t="array" aca="1" ref="BG520" ca="1">_xlfn.XLOOKUP($A520&amp;$B520,'[5]产值及收款计划（2026）'!$A:$A&amp;'[5]产值及收款计划（2026）'!$B:$B,'[5]产值及收款计划（2026）'!BG:BG)</f>
        <v>0</v>
      </c>
      <c r="BH520" s="256" cm="1">
        <f t="array" aca="1" ref="BH520" ca="1">_xlfn.XLOOKUP($A520&amp;$B520,'[5]产值及收款计划（2026）'!$A:$A&amp;'[5]产值及收款计划（2026）'!$B:$B,'[5]产值及收款计划（2026）'!BH:BH)</f>
        <v>0</v>
      </c>
      <c r="BI520" s="256" cm="1">
        <f t="array" aca="1" ref="BI520" ca="1">_xlfn.XLOOKUP($A520&amp;$B520,'[5]产值及收款计划（2026）'!$A:$A&amp;'[5]产值及收款计划（2026）'!$B:$B,'[5]产值及收款计划（2026）'!BI:BI)</f>
        <v>0</v>
      </c>
      <c r="BJ520" s="256" cm="1">
        <f t="array" aca="1" ref="BJ520" ca="1">_xlfn.XLOOKUP($A520&amp;$B520,'[5]产值及收款计划（2026）'!$A:$A&amp;'[5]产值及收款计划（2026）'!$B:$B,'[5]产值及收款计划（2026）'!BJ:BJ)</f>
        <v>0</v>
      </c>
      <c r="BK520" s="256" cm="1">
        <f t="array" aca="1" ref="BK520" ca="1">_xlfn.XLOOKUP($A520&amp;$B520,'[5]产值及收款计划（2026）'!$A:$A&amp;'[5]产值及收款计划（2026）'!$B:$B,'[5]产值及收款计划（2026）'!BK:BK)</f>
        <v>25</v>
      </c>
      <c r="BL520" s="256" cm="1">
        <f t="array" aca="1" ref="BL520" ca="1">_xlfn.XLOOKUP($A520&amp;$B520,'[5]产值及收款计划（2026）'!$A:$A&amp;'[5]产值及收款计划（2026）'!$B:$B,'[5]产值及收款计划（2026）'!BL:BL)</f>
        <v>0</v>
      </c>
      <c r="BM520" s="256"/>
      <c r="BN520" s="256"/>
      <c r="BO520" s="256"/>
      <c r="BP520" s="256"/>
      <c r="BQ520" s="255" cm="1">
        <f t="array" aca="1" ref="BQ520" ca="1">_xlfn.XLOOKUP($A520&amp;$B520,'[5]产值及收款计划（2026）'!$A:$A&amp;'[5]产值及收款计划（2026）'!$B:$B,'[5]产值及收款计划（2026）'!BQ:BQ)</f>
        <v>0</v>
      </c>
      <c r="BR520" s="256" cm="1">
        <f t="array" aca="1" ref="BR520" ca="1">_xlfn.XLOOKUP($A520&amp;$B520,'[5]产值及收款计划（2026）'!$A:$A&amp;'[5]产值及收款计划（2026）'!$B:$B,'[5]产值及收款计划（2026）'!BR:BR)</f>
        <v>0</v>
      </c>
      <c r="CA520" s="256" cm="1">
        <f t="array" aca="1" ref="CA520" ca="1">_xlfn.XLOOKUP($A520&amp;$B520,'[5]产值及收款计划（2026）'!$A:$A&amp;'[5]产值及收款计划（2026）'!$B:$B,'[5]产值及收款计划（2026）'!CA:CA)</f>
        <v>0</v>
      </c>
      <c r="CB520" s="256" cm="1">
        <f t="array" aca="1" ref="CB520" ca="1">_xlfn.XLOOKUP($A520&amp;$B520,'[5]产值及收款计划（2026）'!$A:$A&amp;'[5]产值及收款计划（2026）'!$B:$B,'[5]产值及收款计划（2026）'!CB:CB)</f>
        <v>0</v>
      </c>
      <c r="CC520" s="256" cm="1">
        <f t="array" aca="1" ref="CC520" ca="1">_xlfn.XLOOKUP($A520&amp;$B520,'[5]产值及收款计划（2026）'!$A:$A&amp;'[5]产值及收款计划（2026）'!$B:$B,'[5]产值及收款计划（2026）'!CC:CC)</f>
        <v>0</v>
      </c>
      <c r="CD520" s="256" cm="1">
        <f t="array" aca="1" ref="CD520" ca="1">_xlfn.XLOOKUP($A520&amp;$B520,'[5]产值及收款计划（2026）'!$A:$A&amp;'[5]产值及收款计划（2026）'!$B:$B,'[5]产值及收款计划（2026）'!CD:CD)</f>
        <v>0</v>
      </c>
      <c r="CE520" s="256" cm="1">
        <f t="array" aca="1" ref="CE520" ca="1">_xlfn.XLOOKUP($A520&amp;$B520,'[5]产值及收款计划（2026）'!$A:$A&amp;'[5]产值及收款计划（2026）'!$B:$B,'[5]产值及收款计划（2026）'!CE:CE)</f>
        <v>0</v>
      </c>
      <c r="CF520" s="256" cm="1">
        <f t="array" aca="1" ref="CF520" ca="1">_xlfn.XLOOKUP($A520&amp;$B520,'[5]产值及收款计划（2026）'!$A:$A&amp;'[5]产值及收款计划（2026）'!$B:$B,'[5]产值及收款计划（2026）'!CF:CF)</f>
        <v>0</v>
      </c>
      <c r="CG520" s="256" cm="1">
        <f t="array" aca="1" ref="CG520" ca="1">_xlfn.XLOOKUP($A520&amp;$B520,'[5]产值及收款计划（2026）'!$A:$A&amp;'[5]产值及收款计划（2026）'!$B:$B,'[5]产值及收款计划（2026）'!CG:CG)</f>
        <v>0</v>
      </c>
      <c r="CH520" s="256" cm="1">
        <f t="array" aca="1" ref="CH520" ca="1">_xlfn.XLOOKUP($A520&amp;$B520,'[5]产值及收款计划（2026）'!$A:$A&amp;'[5]产值及收款计划（2026）'!$B:$B,'[5]产值及收款计划（2026）'!CH:CH)</f>
        <v>0</v>
      </c>
      <c r="CI520" s="256" cm="1">
        <f t="array" aca="1" ref="CI520" ca="1">_xlfn.XLOOKUP($A520&amp;$B520,'[5]产值及收款计划（2026）'!$A:$A&amp;'[5]产值及收款计划（2026）'!$B:$B,'[5]产值及收款计划（2026）'!CI:CI)</f>
        <v>0</v>
      </c>
      <c r="CJ520" s="256" cm="1">
        <f t="array" aca="1" ref="CJ520" ca="1">_xlfn.XLOOKUP($A520&amp;$B520,'[5]产值及收款计划（2026）'!$A:$A&amp;'[5]产值及收款计划（2026）'!$B:$B,'[5]产值及收款计划（2026）'!CJ:CJ)</f>
        <v>0</v>
      </c>
      <c r="CK520" s="256" cm="1">
        <f t="array" aca="1" ref="CK520" ca="1">_xlfn.XLOOKUP($A520&amp;$B520,'[5]产值及收款计划（2026）'!$A:$A&amp;'[5]产值及收款计划（2026）'!$B:$B,'[5]产值及收款计划（2026）'!CK:CK)</f>
        <v>0</v>
      </c>
      <c r="CL520" s="256" cm="1">
        <f t="array" aca="1" ref="CL520" ca="1">_xlfn.XLOOKUP($A520&amp;$B520,'[5]产值及收款计划（2026）'!$A:$A&amp;'[5]产值及收款计划（2026）'!$B:$B,'[5]产值及收款计划（2026）'!CL:CL)</f>
        <v>0</v>
      </c>
      <c r="DA520" s="256" cm="1">
        <f t="array" aca="1" ref="DA520" ca="1">_xlfn.XLOOKUP($A520&amp;$B520,'[5]产值及收款计划（2026）'!$A:$A&amp;'[5]产值及收款计划（2026）'!$B:$B,'[5]产值及收款计划（2026）'!DA:DA)</f>
        <v>0</v>
      </c>
      <c r="DB520" s="256" cm="1">
        <f t="array" aca="1" ref="DB520" ca="1">_xlfn.XLOOKUP($A520&amp;$B520,'[5]产值及收款计划（2026）'!$A:$A&amp;'[5]产值及收款计划（2026）'!$B:$B,'[5]产值及收款计划（2026）'!DB:DB)</f>
        <v>0</v>
      </c>
      <c r="DC520" s="256" cm="1">
        <f t="array" aca="1" ref="DC520" ca="1">_xlfn.XLOOKUP($A520&amp;$B520,'[5]产值及收款计划（2026）'!$A:$A&amp;'[5]产值及收款计划（2026）'!$B:$B,'[5]产值及收款计划（2026）'!DC:DC)</f>
        <v>0</v>
      </c>
      <c r="DD520" s="256" cm="1">
        <f t="array" aca="1" ref="DD520" ca="1">_xlfn.XLOOKUP($A520&amp;$B520,'[5]产值及收款计划（2026）'!$A:$A&amp;'[5]产值及收款计划（2026）'!$B:$B,'[5]产值及收款计划（2026）'!DD:DD)</f>
        <v>0</v>
      </c>
      <c r="DE520" s="256" cm="1">
        <f t="array" aca="1" ref="DE520" ca="1">_xlfn.XLOOKUP($A520&amp;$B520,'[5]产值及收款计划（2026）'!$A:$A&amp;'[5]产值及收款计划（2026）'!$B:$B,'[5]产值及收款计划（2026）'!DE:DE)</f>
        <v>0</v>
      </c>
      <c r="DF520" s="256" cm="1">
        <f t="array" aca="1" ref="DF520" ca="1">_xlfn.XLOOKUP($A520&amp;$B520,'[5]产值及收款计划（2026）'!$A:$A&amp;'[5]产值及收款计划（2026）'!$B:$B,'[5]产值及收款计划（2026）'!DF:DF)</f>
        <v>0</v>
      </c>
      <c r="DG520" s="256" cm="1">
        <f t="array" aca="1" ref="DG520" ca="1">_xlfn.XLOOKUP($A520&amp;$B520,'[5]产值及收款计划（2026）'!$A:$A&amp;'[5]产值及收款计划（2026）'!$B:$B,'[5]产值及收款计划（2026）'!DG:DG)</f>
        <v>0</v>
      </c>
      <c r="DH520" s="256" cm="1">
        <f t="array" aca="1" ref="DH520" ca="1">_xlfn.XLOOKUP($A520&amp;$B520,'[5]产值及收款计划（2026）'!$A:$A&amp;'[5]产值及收款计划（2026）'!$B:$B,'[5]产值及收款计划（2026）'!DH:DH)</f>
        <v>0</v>
      </c>
      <c r="DI520" s="256" cm="1">
        <f t="array" aca="1" ref="DI520" ca="1">_xlfn.XLOOKUP($A520&amp;$B520,'[5]产值及收款计划（2026）'!$A:$A&amp;'[5]产值及收款计划（2026）'!$B:$B,'[5]产值及收款计划（2026）'!DI:DI)</f>
        <v>0</v>
      </c>
      <c r="DJ520" s="256" cm="1">
        <f t="array" aca="1" ref="DJ520" ca="1">_xlfn.XLOOKUP($A520&amp;$B520,'[5]产值及收款计划（2026）'!$A:$A&amp;'[5]产值及收款计划（2026）'!$B:$B,'[5]产值及收款计划（2026）'!DJ:DJ)</f>
        <v>0</v>
      </c>
      <c r="DK520" s="256" cm="1">
        <f t="array" aca="1" ref="DK520" ca="1">_xlfn.XLOOKUP($A520&amp;$B520,'[5]产值及收款计划（2026）'!$A:$A&amp;'[5]产值及收款计划（2026）'!$B:$B,'[5]产值及收款计划（2026）'!DK:DK)</f>
        <v>0</v>
      </c>
      <c r="DL520" s="256" cm="1">
        <f t="array" aca="1" ref="DL520" ca="1">_xlfn.XLOOKUP($A520&amp;$B520,'[5]产值及收款计划（2026）'!$A:$A&amp;'[5]产值及收款计划（2026）'!$B:$B,'[5]产值及收款计划（2026）'!DL:DL)</f>
        <v>0</v>
      </c>
      <c r="DM520" s="264"/>
      <c r="DN520" s="250"/>
    </row>
    <row r="521" spans="1:118" ht="20.25" x14ac:dyDescent="0.15">
      <c r="A521" s="254">
        <f t="shared" ca="1" si="26"/>
        <v>100</v>
      </c>
      <c r="B521" s="254" t="s">
        <v>29</v>
      </c>
      <c r="C521" s="255" t="str" cm="1">
        <f t="array" aca="1" ref="C521" ca="1">_xlfn.XLOOKUP($A521&amp;$B521,'[5]产值及收款计划（2026）'!$A:$A&amp;'[5]产值及收款计划（2026）'!$B:$B,'[5]产值及收款计划（2026）'!C:C)</f>
        <v>待签11</v>
      </c>
      <c r="D521" s="255" t="str" cm="1">
        <f t="array" aca="1" ref="D521" ca="1">_xlfn.XLOOKUP($A521&amp;$B521,'[5]产值及收款计划（2026）'!$A:$A&amp;'[5]产值及收款计划（2026）'!$B:$B,'[5]产值及收款计划（2026）'!D:D)</f>
        <v>港铁二期</v>
      </c>
      <c r="E521" s="256" cm="1">
        <f t="array" aca="1" ref="E521" ca="1">_xlfn.XLOOKUP($A521&amp;$B521,'[5]产值及收款计划（2026）'!$A:$A&amp;'[5]产值及收款计划（2026）'!$B:$B,'[5]产值及收款计划（2026）'!E:E)</f>
        <v>35</v>
      </c>
      <c r="F521" s="256" cm="1">
        <f t="array" aca="1" ref="F521" ca="1">_xlfn.XLOOKUP($A521&amp;$B521,'[5]产值及收款计划（2026）'!$A:$A&amp;'[5]产值及收款计划（2026）'!$B:$B,'[5]产值及收款计划（2026）'!F:F)</f>
        <v>0</v>
      </c>
      <c r="G521" s="256" cm="1">
        <f t="array" aca="1" ref="G521" ca="1">_xlfn.XLOOKUP($A521&amp;$B521,'[5]产值及收款计划（2026）'!$A:$A&amp;'[5]产值及收款计划（2026）'!$B:$B,'[5]产值及收款计划（2026）'!G:G)</f>
        <v>0</v>
      </c>
      <c r="H521" s="256" cm="1">
        <f t="array" aca="1" ref="H521" ca="1">_xlfn.XLOOKUP($A521&amp;$B521,'[5]产值及收款计划（2026）'!$A:$A&amp;'[5]产值及收款计划（2026）'!$B:$B,'[5]产值及收款计划（2026）'!H:H)</f>
        <v>0</v>
      </c>
      <c r="I521" s="257" cm="1">
        <f t="array" aca="1" ref="I521" ca="1">_xlfn.XLOOKUP($A521&amp;$B521,'[5]产值及收款计划（2026）'!$A:$A&amp;'[5]产值及收款计划（2026）'!$B:$B,'[5]产值及收款计划（2026）'!I:I)</f>
        <v>1</v>
      </c>
      <c r="J521" s="256" cm="1">
        <f t="array" aca="1" ref="J521" ca="1">_xlfn.XLOOKUP($A521&amp;$B521,'[5]产值及收款计划（2026）'!$A:$A&amp;'[5]产值及收款计划（2026）'!$B:$B,'[5]产值及收款计划（2026）'!J:J)</f>
        <v>0.06</v>
      </c>
      <c r="K521" s="256" cm="1">
        <f t="array" aca="1" ref="K521" ca="1">_xlfn.XLOOKUP($A521&amp;$B521,'[5]产值及收款计划（2026）'!$A:$A&amp;'[5]产值及收款计划（2026）'!$B:$B,'[5]产值及收款计划（2026）'!K:K)</f>
        <v>0</v>
      </c>
      <c r="L521" s="256" cm="1">
        <f t="array" aca="1" ref="L521" ca="1">_xlfn.XLOOKUP($A521&amp;$B521,'[5]产值及收款计划（2026）'!$A:$A&amp;'[5]产值及收款计划（2026）'!$B:$B,'[5]产值及收款计划（2026）'!L:L)</f>
        <v>0</v>
      </c>
      <c r="M521" s="256" t="str" cm="1">
        <f t="array" aca="1" ref="M521" ca="1">_xlfn.XLOOKUP($A521&amp;$B521,'[5]产值及收款计划（2026）'!$A:$A&amp;'[5]产值及收款计划（2026）'!$B:$B,'[5]产值及收款计划（2026）'!M:M)</f>
        <v>主导</v>
      </c>
      <c r="N521" s="256" cm="1">
        <f t="array" aca="1" ref="N521" ca="1">_xlfn.XLOOKUP($A521&amp;$B521,'[5]产值及收款计划（2026）'!$A:$A&amp;'[5]产值及收款计划（2026）'!$B:$B,'[5]产值及收款计划（2026）'!N:N)</f>
        <v>0</v>
      </c>
      <c r="O521" s="256" t="str" cm="1">
        <f t="array" aca="1" ref="O521" ca="1">_xlfn.XLOOKUP($A521&amp;$B521,'[5]产值及收款计划（2026）'!$A:$A&amp;'[5]产值及收款计划（2026）'!$B:$B,'[5]产值及收款计划（2026）'!O:O)</f>
        <v>明艳丽</v>
      </c>
      <c r="P521" s="255" t="str" cm="1">
        <f t="array" aca="1" ref="P521" ca="1">_xlfn.XLOOKUP($A521&amp;$B521,'[5]产值及收款计划（2026）'!$A:$A&amp;'[5]产值及收款计划（2026）'!$B:$B,'[5]产值及收款计划（2026）'!P:P)</f>
        <v>待签</v>
      </c>
      <c r="Q521" s="256" cm="1">
        <f t="array" aca="1" ref="Q521" ca="1">_xlfn.XLOOKUP($A521&amp;$B521,'[5]产值及收款计划（2026）'!$A:$A&amp;'[5]产值及收款计划（2026）'!$B:$B,'[5]产值及收款计划（2026）'!Q:Q)</f>
        <v>0</v>
      </c>
      <c r="R521" s="256" cm="1">
        <f t="array" aca="1" ref="R521" ca="1">_xlfn.XLOOKUP($A521&amp;$B521,'[5]产值及收款计划（2026）'!$A:$A&amp;'[5]产值及收款计划（2026）'!$B:$B,'[5]产值及收款计划（2026）'!R:R)</f>
        <v>0</v>
      </c>
      <c r="S521" s="256" cm="1">
        <f t="array" aca="1" ref="S521" ca="1">_xlfn.XLOOKUP($A521&amp;$B521,'[5]产值及收款计划（2026）'!$A:$A&amp;'[5]产值及收款计划（2026）'!$B:$B,'[5]产值及收款计划（2026）'!S:S)</f>
        <v>0</v>
      </c>
      <c r="T521" s="256" cm="1">
        <f t="array" aca="1" ref="T521" ca="1">_xlfn.XLOOKUP($A521&amp;$B521,'[5]产值及收款计划（2026）'!$A:$A&amp;'[5]产值及收款计划（2026）'!$B:$B,'[5]产值及收款计划（2026）'!T:T)</f>
        <v>0</v>
      </c>
      <c r="U521" s="256" cm="1">
        <f t="array" aca="1" ref="U521" ca="1">_xlfn.XLOOKUP($A521&amp;$B521,'[5]产值及收款计划（2026）'!$A:$A&amp;'[5]产值及收款计划（2026）'!$B:$B,'[5]产值及收款计划（2026）'!U:U)</f>
        <v>0</v>
      </c>
      <c r="V521" s="256" cm="1">
        <f t="array" aca="1" ref="V521" ca="1">_xlfn.XLOOKUP($A521&amp;$B521,'[5]产值及收款计划（2026）'!$A:$A&amp;'[5]产值及收款计划（2026）'!$B:$B,'[5]产值及收款计划（2026）'!V:V)</f>
        <v>0</v>
      </c>
      <c r="W521" s="256" cm="1">
        <f t="array" aca="1" ref="W521" ca="1">_xlfn.XLOOKUP($A521&amp;$B521,'[5]产值及收款计划（2026）'!$A:$A&amp;'[5]产值及收款计划（2026）'!$B:$B,'[5]产值及收款计划（2026）'!W:W)</f>
        <v>0</v>
      </c>
      <c r="X521" s="256" cm="1">
        <f t="array" aca="1" ref="X521" ca="1">_xlfn.XLOOKUP($A521&amp;$B521,'[5]产值及收款计划（2026）'!$A:$A&amp;'[5]产值及收款计划（2026）'!$B:$B,'[5]产值及收款计划（2026）'!X:X)</f>
        <v>0</v>
      </c>
      <c r="Y521" s="256" cm="1">
        <f t="array" aca="1" ref="Y521" ca="1">_xlfn.XLOOKUP($A521&amp;$B521,'[5]产值及收款计划（2026）'!$A:$A&amp;'[5]产值及收款计划（2026）'!$B:$B,'[5]产值及收款计划（2026）'!Y:Y)</f>
        <v>0</v>
      </c>
      <c r="Z521" s="256" cm="1">
        <f t="array" aca="1" ref="Z521" ca="1">_xlfn.XLOOKUP($A521&amp;$B521,'[5]产值及收款计划（2026）'!$A:$A&amp;'[5]产值及收款计划（2026）'!$B:$B,'[5]产值及收款计划（2026）'!Z:Z)</f>
        <v>0</v>
      </c>
      <c r="AA521" s="256" cm="1">
        <f t="array" aca="1" ref="AA521" ca="1">_xlfn.XLOOKUP($A521&amp;$B521,'[5]产值及收款计划（2026）'!$A:$A&amp;'[5]产值及收款计划（2026）'!$B:$B,'[5]产值及收款计划（2026）'!AA:AA)</f>
        <v>0</v>
      </c>
      <c r="AB521" s="256" cm="1">
        <f t="array" aca="1" ref="AB521" ca="1">_xlfn.XLOOKUP($A521&amp;$B521,'[5]产值及收款计划（2026）'!$A:$A&amp;'[5]产值及收款计划（2026）'!$B:$B,'[5]产值及收款计划（2026）'!AB:AB)</f>
        <v>0</v>
      </c>
      <c r="AC521" s="256" cm="1">
        <f t="array" aca="1" ref="AC521" ca="1">_xlfn.XLOOKUP($A521&amp;$B521,'[5]产值及收款计划（2026）'!$A:$A&amp;'[5]产值及收款计划（2026）'!$B:$B,'[5]产值及收款计划（2026）'!AC:AC)</f>
        <v>0</v>
      </c>
      <c r="AD521" s="256" cm="1">
        <f t="array" aca="1" ref="AD521" ca="1">_xlfn.XLOOKUP($A521&amp;$B521,'[5]产值及收款计划（2026）'!$A:$A&amp;'[5]产值及收款计划（2026）'!$B:$B,'[5]产值及收款计划（2026）'!AD:AD)</f>
        <v>0</v>
      </c>
      <c r="AE521" s="256" cm="1">
        <f t="array" aca="1" ref="AE521" ca="1">_xlfn.XLOOKUP($A521&amp;$B521,'[5]产值及收款计划（2026）'!$A:$A&amp;'[5]产值及收款计划（2026）'!$B:$B,'[5]产值及收款计划（2026）'!AE:AE)</f>
        <v>0</v>
      </c>
      <c r="AF521" s="256" cm="1">
        <f t="array" aca="1" ref="AF521" ca="1">_xlfn.XLOOKUP($A521&amp;$B521,'[5]产值及收款计划（2026）'!$A:$A&amp;'[5]产值及收款计划（2026）'!$B:$B,'[5]产值及收款计划（2026）'!AF:AF)</f>
        <v>0</v>
      </c>
      <c r="AG521" s="256" cm="1">
        <f t="array" aca="1" ref="AG521" ca="1">_xlfn.XLOOKUP($A521&amp;$B521,'[5]产值及收款计划（2026）'!$A:$A&amp;'[5]产值及收款计划（2026）'!$B:$B,'[5]产值及收款计划（2026）'!AG:AG)</f>
        <v>0</v>
      </c>
      <c r="AH521" s="256" cm="1">
        <f t="array" aca="1" ref="AH521" ca="1">_xlfn.XLOOKUP($A521&amp;$B521,'[5]产值及收款计划（2026）'!$A:$A&amp;'[5]产值及收款计划（2026）'!$B:$B,'[5]产值及收款计划（2026）'!AH:AH)</f>
        <v>0</v>
      </c>
      <c r="AI521" s="256" cm="1">
        <f t="array" aca="1" ref="AI521" ca="1">_xlfn.XLOOKUP($A521&amp;$B521,'[5]产值及收款计划（2026）'!$A:$A&amp;'[5]产值及收款计划（2026）'!$B:$B,'[5]产值及收款计划（2026）'!AI:AI)</f>
        <v>0</v>
      </c>
      <c r="AJ521" s="256" cm="1">
        <f t="array" aca="1" ref="AJ521" ca="1">_xlfn.XLOOKUP($A521&amp;$B521,'[5]产值及收款计划（2026）'!$A:$A&amp;'[5]产值及收款计划（2026）'!$B:$B,'[5]产值及收款计划（2026）'!AJ:AJ)</f>
        <v>0</v>
      </c>
      <c r="AK521" s="256" cm="1">
        <f t="array" aca="1" ref="AK521" ca="1">_xlfn.XLOOKUP($A521&amp;$B521,'[5]产值及收款计划（2026）'!$A:$A&amp;'[5]产值及收款计划（2026）'!$B:$B,'[5]产值及收款计划（2026）'!AK:AK)</f>
        <v>35</v>
      </c>
      <c r="AL521" s="256" cm="1">
        <f t="array" aca="1" ref="AL521" ca="1">_xlfn.XLOOKUP($A521&amp;$B521,'[5]产值及收款计划（2026）'!$A:$A&amp;'[5]产值及收款计划（2026）'!$B:$B,'[5]产值及收款计划（2026）'!AL:AL)</f>
        <v>0</v>
      </c>
      <c r="AM521" s="263" t="e" cm="1">
        <f t="array" aca="1" ref="AM521" ca="1">_xlfn.LET(_xlpm.勾选月份状态数组,TRANSPOSE('PPT(12-15页）-TOP10'!$A$3:$A$14),_xlpm.选择数据区,IF('PPT(12-15页）-TOP10'!$E$3="收款",$BA521:$BL521,$AA521:$AL521),SUM(_xlfn._xlws.FILTER(_xlpm.选择数据区,_xlpm.勾选月份状态数组,"")))</f>
        <v>#NAME?</v>
      </c>
      <c r="AN521" s="256" t="e" cm="1">
        <f t="array" aca="1" ref="AN521" ca="1">_xlfn.LET(_xlpm.勾选月份状态数组,TRANSPOSE('PPT(12-15页）-TOP10'!$A$3:$A$14),_xlpm.选择数据区,IF('PPT(12-15页）-TOP10'!$E$3="收款",$DA521:$DL521,$CA521:$CL521),SUM(_xlfn._xlws.FILTER(_xlpm.选择数据区,_xlpm.勾选月份状态数组,"")))</f>
        <v>#NAME?</v>
      </c>
      <c r="AO521" s="256">
        <f ca="1">SUM(CA521:CC521)+SUM(AD521:AL521)</f>
        <v>35</v>
      </c>
      <c r="AP521" s="256"/>
      <c r="AQ521" s="256"/>
      <c r="AR521" s="256"/>
      <c r="AS521" s="256" cm="1">
        <f t="array" aca="1" ref="AS521" ca="1">_xlfn.XLOOKUP($A521&amp;$B521,'[5]产值及收款计划（2026）'!$A:$A&amp;'[5]产值及收款计划（2026）'!$B:$B,'[5]产值及收款计划（2026）'!AS:AS)</f>
        <v>0</v>
      </c>
      <c r="AT521" s="256" cm="1">
        <f t="array" aca="1" ref="AT521" ca="1">_xlfn.XLOOKUP($A521&amp;$B521,'[5]产值及收款计划（2026）'!$A:$A&amp;'[5]产值及收款计划（2026）'!$B:$B,'[5]产值及收款计划（2026）'!AT:AT)</f>
        <v>0</v>
      </c>
      <c r="AU521" s="256" cm="1">
        <f t="array" aca="1" ref="AU521" ca="1">_xlfn.XLOOKUP($A521&amp;$B521,'[5]产值及收款计划（2026）'!$A:$A&amp;'[5]产值及收款计划（2026）'!$B:$B,'[5]产值及收款计划（2026）'!AU:AU)</f>
        <v>0</v>
      </c>
      <c r="AV521" s="256" cm="1">
        <f t="array" aca="1" ref="AV521" ca="1">_xlfn.XLOOKUP($A521&amp;$B521,'[5]产值及收款计划（2026）'!$A:$A&amp;'[5]产值及收款计划（2026）'!$B:$B,'[5]产值及收款计划（2026）'!AV:AV)</f>
        <v>0</v>
      </c>
      <c r="AW521" s="256" cm="1">
        <f t="array" aca="1" ref="AW521" ca="1">_xlfn.XLOOKUP($A521&amp;$B521,'[5]产值及收款计划（2026）'!$A:$A&amp;'[5]产值及收款计划（2026）'!$B:$B,'[5]产值及收款计划（2026）'!AW:AW)</f>
        <v>0</v>
      </c>
      <c r="AX521" s="256" cm="1">
        <f t="array" aca="1" ref="AX521" ca="1">_xlfn.XLOOKUP($A521&amp;$B521,'[5]产值及收款计划（2026）'!$A:$A&amp;'[5]产值及收款计划（2026）'!$B:$B,'[5]产值及收款计划（2026）'!AX:AX)</f>
        <v>0</v>
      </c>
      <c r="AY521" s="256" cm="1">
        <f t="array" aca="1" ref="AY521" ca="1">_xlfn.XLOOKUP($A521&amp;$B521,'[5]产值及收款计划（2026）'!$A:$A&amp;'[5]产值及收款计划（2026）'!$B:$B,'[5]产值及收款计划（2026）'!AY:AY)</f>
        <v>0</v>
      </c>
      <c r="AZ521" s="256" cm="1">
        <f t="array" aca="1" ref="AZ521" ca="1">_xlfn.XLOOKUP($A521&amp;$B521,'[5]产值及收款计划（2026）'!$A:$A&amp;'[5]产值及收款计划（2026）'!$B:$B,'[5]产值及收款计划（2026）'!AZ:AZ)</f>
        <v>0</v>
      </c>
      <c r="BA521" s="256" cm="1">
        <f t="array" aca="1" ref="BA521" ca="1">_xlfn.XLOOKUP($A521&amp;$B521,'[5]产值及收款计划（2026）'!$A:$A&amp;'[5]产值及收款计划（2026）'!$B:$B,'[5]产值及收款计划（2026）'!BA:BA)</f>
        <v>0</v>
      </c>
      <c r="BB521" s="256" cm="1">
        <f t="array" aca="1" ref="BB521" ca="1">_xlfn.XLOOKUP($A521&amp;$B521,'[5]产值及收款计划（2026）'!$A:$A&amp;'[5]产值及收款计划（2026）'!$B:$B,'[5]产值及收款计划（2026）'!BB:BB)</f>
        <v>0</v>
      </c>
      <c r="BC521" s="256" cm="1">
        <f t="array" aca="1" ref="BC521" ca="1">_xlfn.XLOOKUP($A521&amp;$B521,'[5]产值及收款计划（2026）'!$A:$A&amp;'[5]产值及收款计划（2026）'!$B:$B,'[5]产值及收款计划（2026）'!BC:BC)</f>
        <v>0</v>
      </c>
      <c r="BD521" s="256" cm="1">
        <f t="array" aca="1" ref="BD521" ca="1">_xlfn.XLOOKUP($A521&amp;$B521,'[5]产值及收款计划（2026）'!$A:$A&amp;'[5]产值及收款计划（2026）'!$B:$B,'[5]产值及收款计划（2026）'!BD:BD)</f>
        <v>0</v>
      </c>
      <c r="BE521" s="256" cm="1">
        <f t="array" aca="1" ref="BE521" ca="1">_xlfn.XLOOKUP($A521&amp;$B521,'[5]产值及收款计划（2026）'!$A:$A&amp;'[5]产值及收款计划（2026）'!$B:$B,'[5]产值及收款计划（2026）'!BE:BE)</f>
        <v>0</v>
      </c>
      <c r="BF521" s="256" cm="1">
        <f t="array" aca="1" ref="BF521" ca="1">_xlfn.XLOOKUP($A521&amp;$B521,'[5]产值及收款计划（2026）'!$A:$A&amp;'[5]产值及收款计划（2026）'!$B:$B,'[5]产值及收款计划（2026）'!BF:BF)</f>
        <v>0</v>
      </c>
      <c r="BG521" s="256" cm="1">
        <f t="array" aca="1" ref="BG521" ca="1">_xlfn.XLOOKUP($A521&amp;$B521,'[5]产值及收款计划（2026）'!$A:$A&amp;'[5]产值及收款计划（2026）'!$B:$B,'[5]产值及收款计划（2026）'!BG:BG)</f>
        <v>0</v>
      </c>
      <c r="BH521" s="256" cm="1">
        <f t="array" aca="1" ref="BH521" ca="1">_xlfn.XLOOKUP($A521&amp;$B521,'[5]产值及收款计划（2026）'!$A:$A&amp;'[5]产值及收款计划（2026）'!$B:$B,'[5]产值及收款计划（2026）'!BH:BH)</f>
        <v>0</v>
      </c>
      <c r="BI521" s="256" cm="1">
        <f t="array" aca="1" ref="BI521" ca="1">_xlfn.XLOOKUP($A521&amp;$B521,'[5]产值及收款计划（2026）'!$A:$A&amp;'[5]产值及收款计划（2026）'!$B:$B,'[5]产值及收款计划（2026）'!BI:BI)</f>
        <v>0</v>
      </c>
      <c r="BJ521" s="256" cm="1">
        <f t="array" aca="1" ref="BJ521" ca="1">_xlfn.XLOOKUP($A521&amp;$B521,'[5]产值及收款计划（2026）'!$A:$A&amp;'[5]产值及收款计划（2026）'!$B:$B,'[5]产值及收款计划（2026）'!BJ:BJ)</f>
        <v>0</v>
      </c>
      <c r="BK521" s="256" cm="1">
        <f t="array" aca="1" ref="BK521" ca="1">_xlfn.XLOOKUP($A521&amp;$B521,'[5]产值及收款计划（2026）'!$A:$A&amp;'[5]产值及收款计划（2026）'!$B:$B,'[5]产值及收款计划（2026）'!BK:BK)</f>
        <v>15</v>
      </c>
      <c r="BL521" s="256" cm="1">
        <f t="array" aca="1" ref="BL521" ca="1">_xlfn.XLOOKUP($A521&amp;$B521,'[5]产值及收款计划（2026）'!$A:$A&amp;'[5]产值及收款计划（2026）'!$B:$B,'[5]产值及收款计划（2026）'!BL:BL)</f>
        <v>0</v>
      </c>
      <c r="BM521" s="256"/>
      <c r="BN521" s="256"/>
      <c r="BO521" s="256"/>
      <c r="BP521" s="256"/>
      <c r="BQ521" s="255" cm="1">
        <f t="array" aca="1" ref="BQ521" ca="1">_xlfn.XLOOKUP($A521&amp;$B521,'[5]产值及收款计划（2026）'!$A:$A&amp;'[5]产值及收款计划（2026）'!$B:$B,'[5]产值及收款计划（2026）'!BQ:BQ)</f>
        <v>0</v>
      </c>
      <c r="BR521" s="256" cm="1">
        <f t="array" aca="1" ref="BR521" ca="1">_xlfn.XLOOKUP($A521&amp;$B521,'[5]产值及收款计划（2026）'!$A:$A&amp;'[5]产值及收款计划（2026）'!$B:$B,'[5]产值及收款计划（2026）'!BR:BR)</f>
        <v>0</v>
      </c>
      <c r="CA521" s="256" cm="1">
        <f t="array" aca="1" ref="CA521" ca="1">_xlfn.XLOOKUP($A521&amp;$B521,'[5]产值及收款计划（2026）'!$A:$A&amp;'[5]产值及收款计划（2026）'!$B:$B,'[5]产值及收款计划（2026）'!CA:CA)</f>
        <v>0</v>
      </c>
      <c r="CB521" s="256" cm="1">
        <f t="array" aca="1" ref="CB521" ca="1">_xlfn.XLOOKUP($A521&amp;$B521,'[5]产值及收款计划（2026）'!$A:$A&amp;'[5]产值及收款计划（2026）'!$B:$B,'[5]产值及收款计划（2026）'!CB:CB)</f>
        <v>0</v>
      </c>
      <c r="CC521" s="256" cm="1">
        <f t="array" aca="1" ref="CC521" ca="1">_xlfn.XLOOKUP($A521&amp;$B521,'[5]产值及收款计划（2026）'!$A:$A&amp;'[5]产值及收款计划（2026）'!$B:$B,'[5]产值及收款计划（2026）'!CC:CC)</f>
        <v>0</v>
      </c>
      <c r="CD521" s="256" cm="1">
        <f t="array" aca="1" ref="CD521" ca="1">_xlfn.XLOOKUP($A521&amp;$B521,'[5]产值及收款计划（2026）'!$A:$A&amp;'[5]产值及收款计划（2026）'!$B:$B,'[5]产值及收款计划（2026）'!CD:CD)</f>
        <v>0</v>
      </c>
      <c r="CE521" s="256" cm="1">
        <f t="array" aca="1" ref="CE521" ca="1">_xlfn.XLOOKUP($A521&amp;$B521,'[5]产值及收款计划（2026）'!$A:$A&amp;'[5]产值及收款计划（2026）'!$B:$B,'[5]产值及收款计划（2026）'!CE:CE)</f>
        <v>0</v>
      </c>
      <c r="CF521" s="256" cm="1">
        <f t="array" aca="1" ref="CF521" ca="1">_xlfn.XLOOKUP($A521&amp;$B521,'[5]产值及收款计划（2026）'!$A:$A&amp;'[5]产值及收款计划（2026）'!$B:$B,'[5]产值及收款计划（2026）'!CF:CF)</f>
        <v>0</v>
      </c>
      <c r="CG521" s="256" cm="1">
        <f t="array" aca="1" ref="CG521" ca="1">_xlfn.XLOOKUP($A521&amp;$B521,'[5]产值及收款计划（2026）'!$A:$A&amp;'[5]产值及收款计划（2026）'!$B:$B,'[5]产值及收款计划（2026）'!CG:CG)</f>
        <v>0</v>
      </c>
      <c r="CH521" s="256" cm="1">
        <f t="array" aca="1" ref="CH521" ca="1">_xlfn.XLOOKUP($A521&amp;$B521,'[5]产值及收款计划（2026）'!$A:$A&amp;'[5]产值及收款计划（2026）'!$B:$B,'[5]产值及收款计划（2026）'!CH:CH)</f>
        <v>0</v>
      </c>
      <c r="CI521" s="256" cm="1">
        <f t="array" aca="1" ref="CI521" ca="1">_xlfn.XLOOKUP($A521&amp;$B521,'[5]产值及收款计划（2026）'!$A:$A&amp;'[5]产值及收款计划（2026）'!$B:$B,'[5]产值及收款计划（2026）'!CI:CI)</f>
        <v>0</v>
      </c>
      <c r="CJ521" s="256" cm="1">
        <f t="array" aca="1" ref="CJ521" ca="1">_xlfn.XLOOKUP($A521&amp;$B521,'[5]产值及收款计划（2026）'!$A:$A&amp;'[5]产值及收款计划（2026）'!$B:$B,'[5]产值及收款计划（2026）'!CJ:CJ)</f>
        <v>0</v>
      </c>
      <c r="CK521" s="256" cm="1">
        <f t="array" aca="1" ref="CK521" ca="1">_xlfn.XLOOKUP($A521&amp;$B521,'[5]产值及收款计划（2026）'!$A:$A&amp;'[5]产值及收款计划（2026）'!$B:$B,'[5]产值及收款计划（2026）'!CK:CK)</f>
        <v>0</v>
      </c>
      <c r="CL521" s="256" cm="1">
        <f t="array" aca="1" ref="CL521" ca="1">_xlfn.XLOOKUP($A521&amp;$B521,'[5]产值及收款计划（2026）'!$A:$A&amp;'[5]产值及收款计划（2026）'!$B:$B,'[5]产值及收款计划（2026）'!CL:CL)</f>
        <v>0</v>
      </c>
      <c r="DA521" s="256" cm="1">
        <f t="array" aca="1" ref="DA521" ca="1">_xlfn.XLOOKUP($A521&amp;$B521,'[5]产值及收款计划（2026）'!$A:$A&amp;'[5]产值及收款计划（2026）'!$B:$B,'[5]产值及收款计划（2026）'!DA:DA)</f>
        <v>0</v>
      </c>
      <c r="DB521" s="256" cm="1">
        <f t="array" aca="1" ref="DB521" ca="1">_xlfn.XLOOKUP($A521&amp;$B521,'[5]产值及收款计划（2026）'!$A:$A&amp;'[5]产值及收款计划（2026）'!$B:$B,'[5]产值及收款计划（2026）'!DB:DB)</f>
        <v>0</v>
      </c>
      <c r="DC521" s="256" cm="1">
        <f t="array" aca="1" ref="DC521" ca="1">_xlfn.XLOOKUP($A521&amp;$B521,'[5]产值及收款计划（2026）'!$A:$A&amp;'[5]产值及收款计划（2026）'!$B:$B,'[5]产值及收款计划（2026）'!DC:DC)</f>
        <v>0</v>
      </c>
      <c r="DD521" s="256" cm="1">
        <f t="array" aca="1" ref="DD521" ca="1">_xlfn.XLOOKUP($A521&amp;$B521,'[5]产值及收款计划（2026）'!$A:$A&amp;'[5]产值及收款计划（2026）'!$B:$B,'[5]产值及收款计划（2026）'!DD:DD)</f>
        <v>0</v>
      </c>
      <c r="DE521" s="256" cm="1">
        <f t="array" aca="1" ref="DE521" ca="1">_xlfn.XLOOKUP($A521&amp;$B521,'[5]产值及收款计划（2026）'!$A:$A&amp;'[5]产值及收款计划（2026）'!$B:$B,'[5]产值及收款计划（2026）'!DE:DE)</f>
        <v>0</v>
      </c>
      <c r="DF521" s="256" cm="1">
        <f t="array" aca="1" ref="DF521" ca="1">_xlfn.XLOOKUP($A521&amp;$B521,'[5]产值及收款计划（2026）'!$A:$A&amp;'[5]产值及收款计划（2026）'!$B:$B,'[5]产值及收款计划（2026）'!DF:DF)</f>
        <v>0</v>
      </c>
      <c r="DG521" s="256" cm="1">
        <f t="array" aca="1" ref="DG521" ca="1">_xlfn.XLOOKUP($A521&amp;$B521,'[5]产值及收款计划（2026）'!$A:$A&amp;'[5]产值及收款计划（2026）'!$B:$B,'[5]产值及收款计划（2026）'!DG:DG)</f>
        <v>0</v>
      </c>
      <c r="DH521" s="256" cm="1">
        <f t="array" aca="1" ref="DH521" ca="1">_xlfn.XLOOKUP($A521&amp;$B521,'[5]产值及收款计划（2026）'!$A:$A&amp;'[5]产值及收款计划（2026）'!$B:$B,'[5]产值及收款计划（2026）'!DH:DH)</f>
        <v>0</v>
      </c>
      <c r="DI521" s="256" cm="1">
        <f t="array" aca="1" ref="DI521" ca="1">_xlfn.XLOOKUP($A521&amp;$B521,'[5]产值及收款计划（2026）'!$A:$A&amp;'[5]产值及收款计划（2026）'!$B:$B,'[5]产值及收款计划（2026）'!DI:DI)</f>
        <v>0</v>
      </c>
      <c r="DJ521" s="256" cm="1">
        <f t="array" aca="1" ref="DJ521" ca="1">_xlfn.XLOOKUP($A521&amp;$B521,'[5]产值及收款计划（2026）'!$A:$A&amp;'[5]产值及收款计划（2026）'!$B:$B,'[5]产值及收款计划（2026）'!DJ:DJ)</f>
        <v>0</v>
      </c>
      <c r="DK521" s="256" cm="1">
        <f t="array" aca="1" ref="DK521" ca="1">_xlfn.XLOOKUP($A521&amp;$B521,'[5]产值及收款计划（2026）'!$A:$A&amp;'[5]产值及收款计划（2026）'!$B:$B,'[5]产值及收款计划（2026）'!DK:DK)</f>
        <v>0</v>
      </c>
      <c r="DL521" s="256" cm="1">
        <f t="array" aca="1" ref="DL521" ca="1">_xlfn.XLOOKUP($A521&amp;$B521,'[5]产值及收款计划（2026）'!$A:$A&amp;'[5]产值及收款计划（2026）'!$B:$B,'[5]产值及收款计划（2026）'!DL:DL)</f>
        <v>0</v>
      </c>
      <c r="DM521" s="264"/>
      <c r="DN521" s="250"/>
    </row>
    <row r="522" spans="1:118" ht="20.25" x14ac:dyDescent="0.15">
      <c r="A522" s="254">
        <f t="shared" ca="1" si="26"/>
        <v>101</v>
      </c>
      <c r="B522" s="254" t="s">
        <v>29</v>
      </c>
      <c r="C522" s="255" t="str" cm="1">
        <f t="array" aca="1" ref="C522" ca="1">_xlfn.XLOOKUP($A522&amp;$B522,'[5]产值及收款计划（2026）'!$A:$A&amp;'[5]产值及收款计划（2026）'!$B:$B,'[5]产值及收款计划（2026）'!C:C)</f>
        <v>待签12</v>
      </c>
      <c r="D522" s="255" t="str" cm="1">
        <f t="array" aca="1" ref="D522" ca="1">_xlfn.XLOOKUP($A522&amp;$B522,'[5]产值及收款计划（2026）'!$A:$A&amp;'[5]产值及收款计划（2026）'!$B:$B,'[5]产值及收款计划（2026）'!D:D)</f>
        <v>跑狗场</v>
      </c>
      <c r="E522" s="256" cm="1">
        <f t="array" aca="1" ref="E522" ca="1">_xlfn.XLOOKUP($A522&amp;$B522,'[5]产值及收款计划（2026）'!$A:$A&amp;'[5]产值及收款计划（2026）'!$B:$B,'[5]产值及收款计划（2026）'!E:E)</f>
        <v>106</v>
      </c>
      <c r="F522" s="256" cm="1">
        <f t="array" aca="1" ref="F522" ca="1">_xlfn.XLOOKUP($A522&amp;$B522,'[5]产值及收款计划（2026）'!$A:$A&amp;'[5]产值及收款计划（2026）'!$B:$B,'[5]产值及收款计划（2026）'!F:F)</f>
        <v>0</v>
      </c>
      <c r="G522" s="256" cm="1">
        <f t="array" aca="1" ref="G522" ca="1">_xlfn.XLOOKUP($A522&amp;$B522,'[5]产值及收款计划（2026）'!$A:$A&amp;'[5]产值及收款计划（2026）'!$B:$B,'[5]产值及收款计划（2026）'!G:G)</f>
        <v>0</v>
      </c>
      <c r="H522" s="256" cm="1">
        <f t="array" aca="1" ref="H522" ca="1">_xlfn.XLOOKUP($A522&amp;$B522,'[5]产值及收款计划（2026）'!$A:$A&amp;'[5]产值及收款计划（2026）'!$B:$B,'[5]产值及收款计划（2026）'!H:H)</f>
        <v>0</v>
      </c>
      <c r="I522" s="257" cm="1">
        <f t="array" aca="1" ref="I522" ca="1">_xlfn.XLOOKUP($A522&amp;$B522,'[5]产值及收款计划（2026）'!$A:$A&amp;'[5]产值及收款计划（2026）'!$B:$B,'[5]产值及收款计划（2026）'!I:I)</f>
        <v>0.1</v>
      </c>
      <c r="J522" s="256" cm="1">
        <f t="array" aca="1" ref="J522" ca="1">_xlfn.XLOOKUP($A522&amp;$B522,'[5]产值及收款计划（2026）'!$A:$A&amp;'[5]产值及收款计划（2026）'!$B:$B,'[5]产值及收款计划（2026）'!J:J)</f>
        <v>0.06</v>
      </c>
      <c r="K522" s="256" cm="1">
        <f t="array" aca="1" ref="K522" ca="1">_xlfn.XLOOKUP($A522&amp;$B522,'[5]产值及收款计划（2026）'!$A:$A&amp;'[5]产值及收款计划（2026）'!$B:$B,'[5]产值及收款计划（2026）'!K:K)</f>
        <v>0</v>
      </c>
      <c r="L522" s="256" cm="1">
        <f t="array" aca="1" ref="L522" ca="1">_xlfn.XLOOKUP($A522&amp;$B522,'[5]产值及收款计划（2026）'!$A:$A&amp;'[5]产值及收款计划（2026）'!$B:$B,'[5]产值及收款计划（2026）'!L:L)</f>
        <v>0</v>
      </c>
      <c r="M522" s="256" t="str" cm="1">
        <f t="array" aca="1" ref="M522" ca="1">_xlfn.XLOOKUP($A522&amp;$B522,'[5]产值及收款计划（2026）'!$A:$A&amp;'[5]产值及收款计划（2026）'!$B:$B,'[5]产值及收款计划（2026）'!M:M)</f>
        <v>主导</v>
      </c>
      <c r="N522" s="256" cm="1">
        <f t="array" aca="1" ref="N522" ca="1">_xlfn.XLOOKUP($A522&amp;$B522,'[5]产值及收款计划（2026）'!$A:$A&amp;'[5]产值及收款计划（2026）'!$B:$B,'[5]产值及收款计划（2026）'!N:N)</f>
        <v>0</v>
      </c>
      <c r="O522" s="256" t="str" cm="1">
        <f t="array" aca="1" ref="O522" ca="1">_xlfn.XLOOKUP($A522&amp;$B522,'[5]产值及收款计划（2026）'!$A:$A&amp;'[5]产值及收款计划（2026）'!$B:$B,'[5]产值及收款计划（2026）'!O:O)</f>
        <v>明艳丽</v>
      </c>
      <c r="P522" s="255" t="str" cm="1">
        <f t="array" aca="1" ref="P522" ca="1">_xlfn.XLOOKUP($A522&amp;$B522,'[5]产值及收款计划（2026）'!$A:$A&amp;'[5]产值及收款计划（2026）'!$B:$B,'[5]产值及收款计划（2026）'!P:P)</f>
        <v>待签</v>
      </c>
      <c r="Q522" s="256" cm="1">
        <f t="array" aca="1" ref="Q522" ca="1">_xlfn.XLOOKUP($A522&amp;$B522,'[5]产值及收款计划（2026）'!$A:$A&amp;'[5]产值及收款计划（2026）'!$B:$B,'[5]产值及收款计划（2026）'!Q:Q)</f>
        <v>0</v>
      </c>
      <c r="R522" s="256" cm="1">
        <f t="array" aca="1" ref="R522" ca="1">_xlfn.XLOOKUP($A522&amp;$B522,'[5]产值及收款计划（2026）'!$A:$A&amp;'[5]产值及收款计划（2026）'!$B:$B,'[5]产值及收款计划（2026）'!R:R)</f>
        <v>0</v>
      </c>
      <c r="S522" s="256" cm="1">
        <f t="array" aca="1" ref="S522" ca="1">_xlfn.XLOOKUP($A522&amp;$B522,'[5]产值及收款计划（2026）'!$A:$A&amp;'[5]产值及收款计划（2026）'!$B:$B,'[5]产值及收款计划（2026）'!S:S)</f>
        <v>0</v>
      </c>
      <c r="T522" s="256" cm="1">
        <f t="array" aca="1" ref="T522" ca="1">_xlfn.XLOOKUP($A522&amp;$B522,'[5]产值及收款计划（2026）'!$A:$A&amp;'[5]产值及收款计划（2026）'!$B:$B,'[5]产值及收款计划（2026）'!T:T)</f>
        <v>0</v>
      </c>
      <c r="U522" s="256" cm="1">
        <f t="array" aca="1" ref="U522" ca="1">_xlfn.XLOOKUP($A522&amp;$B522,'[5]产值及收款计划（2026）'!$A:$A&amp;'[5]产值及收款计划（2026）'!$B:$B,'[5]产值及收款计划（2026）'!U:U)</f>
        <v>0</v>
      </c>
      <c r="V522" s="256" cm="1">
        <f t="array" aca="1" ref="V522" ca="1">_xlfn.XLOOKUP($A522&amp;$B522,'[5]产值及收款计划（2026）'!$A:$A&amp;'[5]产值及收款计划（2026）'!$B:$B,'[5]产值及收款计划（2026）'!V:V)</f>
        <v>0</v>
      </c>
      <c r="W522" s="256" cm="1">
        <f t="array" aca="1" ref="W522" ca="1">_xlfn.XLOOKUP($A522&amp;$B522,'[5]产值及收款计划（2026）'!$A:$A&amp;'[5]产值及收款计划（2026）'!$B:$B,'[5]产值及收款计划（2026）'!W:W)</f>
        <v>0</v>
      </c>
      <c r="X522" s="256" cm="1">
        <f t="array" aca="1" ref="X522" ca="1">_xlfn.XLOOKUP($A522&amp;$B522,'[5]产值及收款计划（2026）'!$A:$A&amp;'[5]产值及收款计划（2026）'!$B:$B,'[5]产值及收款计划（2026）'!X:X)</f>
        <v>0</v>
      </c>
      <c r="Y522" s="256" cm="1">
        <f t="array" aca="1" ref="Y522" ca="1">_xlfn.XLOOKUP($A522&amp;$B522,'[5]产值及收款计划（2026）'!$A:$A&amp;'[5]产值及收款计划（2026）'!$B:$B,'[5]产值及收款计划（2026）'!Y:Y)</f>
        <v>0</v>
      </c>
      <c r="Z522" s="256" cm="1">
        <f t="array" aca="1" ref="Z522" ca="1">_xlfn.XLOOKUP($A522&amp;$B522,'[5]产值及收款计划（2026）'!$A:$A&amp;'[5]产值及收款计划（2026）'!$B:$B,'[5]产值及收款计划（2026）'!Z:Z)</f>
        <v>0</v>
      </c>
      <c r="AA522" s="256" cm="1">
        <f t="array" aca="1" ref="AA522" ca="1">_xlfn.XLOOKUP($A522&amp;$B522,'[5]产值及收款计划（2026）'!$A:$A&amp;'[5]产值及收款计划（2026）'!$B:$B,'[5]产值及收款计划（2026）'!AA:AA)</f>
        <v>0</v>
      </c>
      <c r="AB522" s="256" cm="1">
        <f t="array" aca="1" ref="AB522" ca="1">_xlfn.XLOOKUP($A522&amp;$B522,'[5]产值及收款计划（2026）'!$A:$A&amp;'[5]产值及收款计划（2026）'!$B:$B,'[5]产值及收款计划（2026）'!AB:AB)</f>
        <v>0</v>
      </c>
      <c r="AC522" s="256" cm="1">
        <f t="array" aca="1" ref="AC522" ca="1">_xlfn.XLOOKUP($A522&amp;$B522,'[5]产值及收款计划（2026）'!$A:$A&amp;'[5]产值及收款计划（2026）'!$B:$B,'[5]产值及收款计划（2026）'!AC:AC)</f>
        <v>0</v>
      </c>
      <c r="AD522" s="256" cm="1">
        <f t="array" aca="1" ref="AD522" ca="1">_xlfn.XLOOKUP($A522&amp;$B522,'[5]产值及收款计划（2026）'!$A:$A&amp;'[5]产值及收款计划（2026）'!$B:$B,'[5]产值及收款计划（2026）'!AD:AD)</f>
        <v>0</v>
      </c>
      <c r="AE522" s="256" cm="1">
        <f t="array" aca="1" ref="AE522" ca="1">_xlfn.XLOOKUP($A522&amp;$B522,'[5]产值及收款计划（2026）'!$A:$A&amp;'[5]产值及收款计划（2026）'!$B:$B,'[5]产值及收款计划（2026）'!AE:AE)</f>
        <v>0</v>
      </c>
      <c r="AF522" s="256" cm="1">
        <f t="array" aca="1" ref="AF522" ca="1">_xlfn.XLOOKUP($A522&amp;$B522,'[5]产值及收款计划（2026）'!$A:$A&amp;'[5]产值及收款计划（2026）'!$B:$B,'[5]产值及收款计划（2026）'!AF:AF)</f>
        <v>0</v>
      </c>
      <c r="AG522" s="256" cm="1">
        <f t="array" aca="1" ref="AG522" ca="1">_xlfn.XLOOKUP($A522&amp;$B522,'[5]产值及收款计划（2026）'!$A:$A&amp;'[5]产值及收款计划（2026）'!$B:$B,'[5]产值及收款计划（2026）'!AG:AG)</f>
        <v>0</v>
      </c>
      <c r="AH522" s="256" cm="1">
        <f t="array" aca="1" ref="AH522" ca="1">_xlfn.XLOOKUP($A522&amp;$B522,'[5]产值及收款计划（2026）'!$A:$A&amp;'[5]产值及收款计划（2026）'!$B:$B,'[5]产值及收款计划（2026）'!AH:AH)</f>
        <v>0</v>
      </c>
      <c r="AI522" s="256" cm="1">
        <f t="array" aca="1" ref="AI522" ca="1">_xlfn.XLOOKUP($A522&amp;$B522,'[5]产值及收款计划（2026）'!$A:$A&amp;'[5]产值及收款计划（2026）'!$B:$B,'[5]产值及收款计划（2026）'!AI:AI)</f>
        <v>0</v>
      </c>
      <c r="AJ522" s="256" cm="1">
        <f t="array" aca="1" ref="AJ522" ca="1">_xlfn.XLOOKUP($A522&amp;$B522,'[5]产值及收款计划（2026）'!$A:$A&amp;'[5]产值及收款计划（2026）'!$B:$B,'[5]产值及收款计划（2026）'!AJ:AJ)</f>
        <v>0</v>
      </c>
      <c r="AK522" s="256" cm="1">
        <f t="array" aca="1" ref="AK522" ca="1">_xlfn.XLOOKUP($A522&amp;$B522,'[5]产值及收款计划（2026）'!$A:$A&amp;'[5]产值及收款计划（2026）'!$B:$B,'[5]产值及收款计划（2026）'!AK:AK)</f>
        <v>0</v>
      </c>
      <c r="AL522" s="256" cm="1">
        <f t="array" aca="1" ref="AL522" ca="1">_xlfn.XLOOKUP($A522&amp;$B522,'[5]产值及收款计划（2026）'!$A:$A&amp;'[5]产值及收款计划（2026）'!$B:$B,'[5]产值及收款计划（2026）'!AL:AL)</f>
        <v>0</v>
      </c>
      <c r="AM522" s="263" t="e" cm="1">
        <f t="array" aca="1" ref="AM522" ca="1">_xlfn.LET(_xlpm.勾选月份状态数组,TRANSPOSE('PPT(12-15页）-TOP10'!$A$3:$A$14),_xlpm.选择数据区,IF('PPT(12-15页）-TOP10'!$E$3="收款",$BA522:$BL522,$AA522:$AL522),SUM(_xlfn._xlws.FILTER(_xlpm.选择数据区,_xlpm.勾选月份状态数组,"")))</f>
        <v>#NAME?</v>
      </c>
      <c r="AN522" s="256" t="e" cm="1">
        <f t="array" aca="1" ref="AN522" ca="1">_xlfn.LET(_xlpm.勾选月份状态数组,TRANSPOSE('PPT(12-15页）-TOP10'!$A$3:$A$14),_xlpm.选择数据区,IF('PPT(12-15页）-TOP10'!$E$3="收款",$DA522:$DL522,$CA522:$CL522),SUM(_xlfn._xlws.FILTER(_xlpm.选择数据区,_xlpm.勾选月份状态数组,"")))</f>
        <v>#NAME?</v>
      </c>
      <c r="AO522" s="256">
        <f ca="1">SUM(CA522:CC522)+SUM(AD522:AL522)</f>
        <v>0</v>
      </c>
      <c r="AP522" s="256"/>
      <c r="AQ522" s="256"/>
      <c r="AR522" s="256"/>
      <c r="AS522" s="256" cm="1">
        <f t="array" aca="1" ref="AS522" ca="1">_xlfn.XLOOKUP($A522&amp;$B522,'[5]产值及收款计划（2026）'!$A:$A&amp;'[5]产值及收款计划（2026）'!$B:$B,'[5]产值及收款计划（2026）'!AS:AS)</f>
        <v>0</v>
      </c>
      <c r="AT522" s="256" cm="1">
        <f t="array" aca="1" ref="AT522" ca="1">_xlfn.XLOOKUP($A522&amp;$B522,'[5]产值及收款计划（2026）'!$A:$A&amp;'[5]产值及收款计划（2026）'!$B:$B,'[5]产值及收款计划（2026）'!AT:AT)</f>
        <v>0</v>
      </c>
      <c r="AU522" s="256" cm="1">
        <f t="array" aca="1" ref="AU522" ca="1">_xlfn.XLOOKUP($A522&amp;$B522,'[5]产值及收款计划（2026）'!$A:$A&amp;'[5]产值及收款计划（2026）'!$B:$B,'[5]产值及收款计划（2026）'!AU:AU)</f>
        <v>0</v>
      </c>
      <c r="AV522" s="256" cm="1">
        <f t="array" aca="1" ref="AV522" ca="1">_xlfn.XLOOKUP($A522&amp;$B522,'[5]产值及收款计划（2026）'!$A:$A&amp;'[5]产值及收款计划（2026）'!$B:$B,'[5]产值及收款计划（2026）'!AV:AV)</f>
        <v>0</v>
      </c>
      <c r="AW522" s="256" cm="1">
        <f t="array" aca="1" ref="AW522" ca="1">_xlfn.XLOOKUP($A522&amp;$B522,'[5]产值及收款计划（2026）'!$A:$A&amp;'[5]产值及收款计划（2026）'!$B:$B,'[5]产值及收款计划（2026）'!AW:AW)</f>
        <v>0</v>
      </c>
      <c r="AX522" s="256" cm="1">
        <f t="array" aca="1" ref="AX522" ca="1">_xlfn.XLOOKUP($A522&amp;$B522,'[5]产值及收款计划（2026）'!$A:$A&amp;'[5]产值及收款计划（2026）'!$B:$B,'[5]产值及收款计划（2026）'!AX:AX)</f>
        <v>0</v>
      </c>
      <c r="AY522" s="256" cm="1">
        <f t="array" aca="1" ref="AY522" ca="1">_xlfn.XLOOKUP($A522&amp;$B522,'[5]产值及收款计划（2026）'!$A:$A&amp;'[5]产值及收款计划（2026）'!$B:$B,'[5]产值及收款计划（2026）'!AY:AY)</f>
        <v>0</v>
      </c>
      <c r="AZ522" s="256" cm="1">
        <f t="array" aca="1" ref="AZ522" ca="1">_xlfn.XLOOKUP($A522&amp;$B522,'[5]产值及收款计划（2026）'!$A:$A&amp;'[5]产值及收款计划（2026）'!$B:$B,'[5]产值及收款计划（2026）'!AZ:AZ)</f>
        <v>0</v>
      </c>
      <c r="BA522" s="256" cm="1">
        <f t="array" aca="1" ref="BA522" ca="1">_xlfn.XLOOKUP($A522&amp;$B522,'[5]产值及收款计划（2026）'!$A:$A&amp;'[5]产值及收款计划（2026）'!$B:$B,'[5]产值及收款计划（2026）'!BA:BA)</f>
        <v>0</v>
      </c>
      <c r="BB522" s="256" cm="1">
        <f t="array" aca="1" ref="BB522" ca="1">_xlfn.XLOOKUP($A522&amp;$B522,'[5]产值及收款计划（2026）'!$A:$A&amp;'[5]产值及收款计划（2026）'!$B:$B,'[5]产值及收款计划（2026）'!BB:BB)</f>
        <v>0</v>
      </c>
      <c r="BC522" s="256" cm="1">
        <f t="array" aca="1" ref="BC522" ca="1">_xlfn.XLOOKUP($A522&amp;$B522,'[5]产值及收款计划（2026）'!$A:$A&amp;'[5]产值及收款计划（2026）'!$B:$B,'[5]产值及收款计划（2026）'!BC:BC)</f>
        <v>0</v>
      </c>
      <c r="BD522" s="256" cm="1">
        <f t="array" aca="1" ref="BD522" ca="1">_xlfn.XLOOKUP($A522&amp;$B522,'[5]产值及收款计划（2026）'!$A:$A&amp;'[5]产值及收款计划（2026）'!$B:$B,'[5]产值及收款计划（2026）'!BD:BD)</f>
        <v>0</v>
      </c>
      <c r="BE522" s="256" cm="1">
        <f t="array" aca="1" ref="BE522" ca="1">_xlfn.XLOOKUP($A522&amp;$B522,'[5]产值及收款计划（2026）'!$A:$A&amp;'[5]产值及收款计划（2026）'!$B:$B,'[5]产值及收款计划（2026）'!BE:BE)</f>
        <v>0</v>
      </c>
      <c r="BF522" s="256" cm="1">
        <f t="array" aca="1" ref="BF522" ca="1">_xlfn.XLOOKUP($A522&amp;$B522,'[5]产值及收款计划（2026）'!$A:$A&amp;'[5]产值及收款计划（2026）'!$B:$B,'[5]产值及收款计划（2026）'!BF:BF)</f>
        <v>0</v>
      </c>
      <c r="BG522" s="256" cm="1">
        <f t="array" aca="1" ref="BG522" ca="1">_xlfn.XLOOKUP($A522&amp;$B522,'[5]产值及收款计划（2026）'!$A:$A&amp;'[5]产值及收款计划（2026）'!$B:$B,'[5]产值及收款计划（2026）'!BG:BG)</f>
        <v>0</v>
      </c>
      <c r="BH522" s="256" cm="1">
        <f t="array" aca="1" ref="BH522" ca="1">_xlfn.XLOOKUP($A522&amp;$B522,'[5]产值及收款计划（2026）'!$A:$A&amp;'[5]产值及收款计划（2026）'!$B:$B,'[5]产值及收款计划（2026）'!BH:BH)</f>
        <v>0</v>
      </c>
      <c r="BI522" s="256" cm="1">
        <f t="array" aca="1" ref="BI522" ca="1">_xlfn.XLOOKUP($A522&amp;$B522,'[5]产值及收款计划（2026）'!$A:$A&amp;'[5]产值及收款计划（2026）'!$B:$B,'[5]产值及收款计划（2026）'!BI:BI)</f>
        <v>0</v>
      </c>
      <c r="BJ522" s="256" cm="1">
        <f t="array" aca="1" ref="BJ522" ca="1">_xlfn.XLOOKUP($A522&amp;$B522,'[5]产值及收款计划（2026）'!$A:$A&amp;'[5]产值及收款计划（2026）'!$B:$B,'[5]产值及收款计划（2026）'!BJ:BJ)</f>
        <v>0</v>
      </c>
      <c r="BK522" s="256" cm="1">
        <f t="array" aca="1" ref="BK522" ca="1">_xlfn.XLOOKUP($A522&amp;$B522,'[5]产值及收款计划（2026）'!$A:$A&amp;'[5]产值及收款计划（2026）'!$B:$B,'[5]产值及收款计划（2026）'!BK:BK)</f>
        <v>0</v>
      </c>
      <c r="BL522" s="256" cm="1">
        <f t="array" aca="1" ref="BL522" ca="1">_xlfn.XLOOKUP($A522&amp;$B522,'[5]产值及收款计划（2026）'!$A:$A&amp;'[5]产值及收款计划（2026）'!$B:$B,'[5]产值及收款计划（2026）'!BL:BL)</f>
        <v>0</v>
      </c>
      <c r="BM522" s="256"/>
      <c r="BN522" s="256"/>
      <c r="BO522" s="256"/>
      <c r="BP522" s="256"/>
      <c r="BQ522" s="255" cm="1">
        <f t="array" aca="1" ref="BQ522" ca="1">_xlfn.XLOOKUP($A522&amp;$B522,'[5]产值及收款计划（2026）'!$A:$A&amp;'[5]产值及收款计划（2026）'!$B:$B,'[5]产值及收款计划（2026）'!BQ:BQ)</f>
        <v>0</v>
      </c>
      <c r="BR522" s="256" cm="1">
        <f t="array" aca="1" ref="BR522" ca="1">_xlfn.XLOOKUP($A522&amp;$B522,'[5]产值及收款计划（2026）'!$A:$A&amp;'[5]产值及收款计划（2026）'!$B:$B,'[5]产值及收款计划（2026）'!BR:BR)</f>
        <v>0</v>
      </c>
      <c r="CA522" s="256" cm="1">
        <f t="array" aca="1" ref="CA522" ca="1">_xlfn.XLOOKUP($A522&amp;$B522,'[5]产值及收款计划（2026）'!$A:$A&amp;'[5]产值及收款计划（2026）'!$B:$B,'[5]产值及收款计划（2026）'!CA:CA)</f>
        <v>0</v>
      </c>
      <c r="CB522" s="256" cm="1">
        <f t="array" aca="1" ref="CB522" ca="1">_xlfn.XLOOKUP($A522&amp;$B522,'[5]产值及收款计划（2026）'!$A:$A&amp;'[5]产值及收款计划（2026）'!$B:$B,'[5]产值及收款计划（2026）'!CB:CB)</f>
        <v>0</v>
      </c>
      <c r="CC522" s="256" cm="1">
        <f t="array" aca="1" ref="CC522" ca="1">_xlfn.XLOOKUP($A522&amp;$B522,'[5]产值及收款计划（2026）'!$A:$A&amp;'[5]产值及收款计划（2026）'!$B:$B,'[5]产值及收款计划（2026）'!CC:CC)</f>
        <v>0</v>
      </c>
      <c r="CD522" s="256" cm="1">
        <f t="array" aca="1" ref="CD522" ca="1">_xlfn.XLOOKUP($A522&amp;$B522,'[5]产值及收款计划（2026）'!$A:$A&amp;'[5]产值及收款计划（2026）'!$B:$B,'[5]产值及收款计划（2026）'!CD:CD)</f>
        <v>0</v>
      </c>
      <c r="CE522" s="256" cm="1">
        <f t="array" aca="1" ref="CE522" ca="1">_xlfn.XLOOKUP($A522&amp;$B522,'[5]产值及收款计划（2026）'!$A:$A&amp;'[5]产值及收款计划（2026）'!$B:$B,'[5]产值及收款计划（2026）'!CE:CE)</f>
        <v>0</v>
      </c>
      <c r="CF522" s="256" cm="1">
        <f t="array" aca="1" ref="CF522" ca="1">_xlfn.XLOOKUP($A522&amp;$B522,'[5]产值及收款计划（2026）'!$A:$A&amp;'[5]产值及收款计划（2026）'!$B:$B,'[5]产值及收款计划（2026）'!CF:CF)</f>
        <v>0</v>
      </c>
      <c r="CG522" s="256" cm="1">
        <f t="array" aca="1" ref="CG522" ca="1">_xlfn.XLOOKUP($A522&amp;$B522,'[5]产值及收款计划（2026）'!$A:$A&amp;'[5]产值及收款计划（2026）'!$B:$B,'[5]产值及收款计划（2026）'!CG:CG)</f>
        <v>0</v>
      </c>
      <c r="CH522" s="256" cm="1">
        <f t="array" aca="1" ref="CH522" ca="1">_xlfn.XLOOKUP($A522&amp;$B522,'[5]产值及收款计划（2026）'!$A:$A&amp;'[5]产值及收款计划（2026）'!$B:$B,'[5]产值及收款计划（2026）'!CH:CH)</f>
        <v>0</v>
      </c>
      <c r="CI522" s="256" cm="1">
        <f t="array" aca="1" ref="CI522" ca="1">_xlfn.XLOOKUP($A522&amp;$B522,'[5]产值及收款计划（2026）'!$A:$A&amp;'[5]产值及收款计划（2026）'!$B:$B,'[5]产值及收款计划（2026）'!CI:CI)</f>
        <v>0</v>
      </c>
      <c r="CJ522" s="256" cm="1">
        <f t="array" aca="1" ref="CJ522" ca="1">_xlfn.XLOOKUP($A522&amp;$B522,'[5]产值及收款计划（2026）'!$A:$A&amp;'[5]产值及收款计划（2026）'!$B:$B,'[5]产值及收款计划（2026）'!CJ:CJ)</f>
        <v>0</v>
      </c>
      <c r="CK522" s="256" cm="1">
        <f t="array" aca="1" ref="CK522" ca="1">_xlfn.XLOOKUP($A522&amp;$B522,'[5]产值及收款计划（2026）'!$A:$A&amp;'[5]产值及收款计划（2026）'!$B:$B,'[5]产值及收款计划（2026）'!CK:CK)</f>
        <v>0</v>
      </c>
      <c r="CL522" s="256" cm="1">
        <f t="array" aca="1" ref="CL522" ca="1">_xlfn.XLOOKUP($A522&amp;$B522,'[5]产值及收款计划（2026）'!$A:$A&amp;'[5]产值及收款计划（2026）'!$B:$B,'[5]产值及收款计划（2026）'!CL:CL)</f>
        <v>0</v>
      </c>
      <c r="DA522" s="256" cm="1">
        <f t="array" aca="1" ref="DA522" ca="1">_xlfn.XLOOKUP($A522&amp;$B522,'[5]产值及收款计划（2026）'!$A:$A&amp;'[5]产值及收款计划（2026）'!$B:$B,'[5]产值及收款计划（2026）'!DA:DA)</f>
        <v>0</v>
      </c>
      <c r="DB522" s="256" cm="1">
        <f t="array" aca="1" ref="DB522" ca="1">_xlfn.XLOOKUP($A522&amp;$B522,'[5]产值及收款计划（2026）'!$A:$A&amp;'[5]产值及收款计划（2026）'!$B:$B,'[5]产值及收款计划（2026）'!DB:DB)</f>
        <v>0</v>
      </c>
      <c r="DC522" s="256" cm="1">
        <f t="array" aca="1" ref="DC522" ca="1">_xlfn.XLOOKUP($A522&amp;$B522,'[5]产值及收款计划（2026）'!$A:$A&amp;'[5]产值及收款计划（2026）'!$B:$B,'[5]产值及收款计划（2026）'!DC:DC)</f>
        <v>0</v>
      </c>
      <c r="DD522" s="256" cm="1">
        <f t="array" aca="1" ref="DD522" ca="1">_xlfn.XLOOKUP($A522&amp;$B522,'[5]产值及收款计划（2026）'!$A:$A&amp;'[5]产值及收款计划（2026）'!$B:$B,'[5]产值及收款计划（2026）'!DD:DD)</f>
        <v>0</v>
      </c>
      <c r="DE522" s="256" cm="1">
        <f t="array" aca="1" ref="DE522" ca="1">_xlfn.XLOOKUP($A522&amp;$B522,'[5]产值及收款计划（2026）'!$A:$A&amp;'[5]产值及收款计划（2026）'!$B:$B,'[5]产值及收款计划（2026）'!DE:DE)</f>
        <v>0</v>
      </c>
      <c r="DF522" s="256" cm="1">
        <f t="array" aca="1" ref="DF522" ca="1">_xlfn.XLOOKUP($A522&amp;$B522,'[5]产值及收款计划（2026）'!$A:$A&amp;'[5]产值及收款计划（2026）'!$B:$B,'[5]产值及收款计划（2026）'!DF:DF)</f>
        <v>0</v>
      </c>
      <c r="DG522" s="256" cm="1">
        <f t="array" aca="1" ref="DG522" ca="1">_xlfn.XLOOKUP($A522&amp;$B522,'[5]产值及收款计划（2026）'!$A:$A&amp;'[5]产值及收款计划（2026）'!$B:$B,'[5]产值及收款计划（2026）'!DG:DG)</f>
        <v>0</v>
      </c>
      <c r="DH522" s="256" cm="1">
        <f t="array" aca="1" ref="DH522" ca="1">_xlfn.XLOOKUP($A522&amp;$B522,'[5]产值及收款计划（2026）'!$A:$A&amp;'[5]产值及收款计划（2026）'!$B:$B,'[5]产值及收款计划（2026）'!DH:DH)</f>
        <v>0</v>
      </c>
      <c r="DI522" s="256" cm="1">
        <f t="array" aca="1" ref="DI522" ca="1">_xlfn.XLOOKUP($A522&amp;$B522,'[5]产值及收款计划（2026）'!$A:$A&amp;'[5]产值及收款计划（2026）'!$B:$B,'[5]产值及收款计划（2026）'!DI:DI)</f>
        <v>0</v>
      </c>
      <c r="DJ522" s="256" cm="1">
        <f t="array" aca="1" ref="DJ522" ca="1">_xlfn.XLOOKUP($A522&amp;$B522,'[5]产值及收款计划（2026）'!$A:$A&amp;'[5]产值及收款计划（2026）'!$B:$B,'[5]产值及收款计划（2026）'!DJ:DJ)</f>
        <v>0</v>
      </c>
      <c r="DK522" s="256" cm="1">
        <f t="array" aca="1" ref="DK522" ca="1">_xlfn.XLOOKUP($A522&amp;$B522,'[5]产值及收款计划（2026）'!$A:$A&amp;'[5]产值及收款计划（2026）'!$B:$B,'[5]产值及收款计划（2026）'!DK:DK)</f>
        <v>0</v>
      </c>
      <c r="DL522" s="256" cm="1">
        <f t="array" aca="1" ref="DL522" ca="1">_xlfn.XLOOKUP($A522&amp;$B522,'[5]产值及收款计划（2026）'!$A:$A&amp;'[5]产值及收款计划（2026）'!$B:$B,'[5]产值及收款计划（2026）'!DL:DL)</f>
        <v>0</v>
      </c>
      <c r="DM522" s="264"/>
      <c r="DN522" s="250"/>
    </row>
    <row r="523" spans="1:118" ht="20.25" x14ac:dyDescent="0.15">
      <c r="A523" s="254">
        <f t="shared" ca="1" si="26"/>
        <v>102</v>
      </c>
      <c r="B523" s="254" t="s">
        <v>29</v>
      </c>
      <c r="C523" s="255" t="str" cm="1">
        <f t="array" aca="1" ref="C523" ca="1">_xlfn.XLOOKUP($A523&amp;$B523,'[5]产值及收款计划（2026）'!$A:$A&amp;'[5]产值及收款计划（2026）'!$B:$B,'[5]产值及收款计划（2026）'!C:C)</f>
        <v>待签13</v>
      </c>
      <c r="D523" s="255" t="str" cm="1">
        <f t="array" aca="1" ref="D523" ca="1">_xlfn.XLOOKUP($A523&amp;$B523,'[5]产值及收款计划（2026）'!$A:$A&amp;'[5]产值及收款计划（2026）'!$B:$B,'[5]产值及收款计划（2026）'!D:D)</f>
        <v>东莞智慧高速运营一体化平台</v>
      </c>
      <c r="E523" s="256" cm="1">
        <f t="array" aca="1" ref="E523" ca="1">_xlfn.XLOOKUP($A523&amp;$B523,'[5]产值及收款计划（2026）'!$A:$A&amp;'[5]产值及收款计划（2026）'!$B:$B,'[5]产值及收款计划（2026）'!E:E)</f>
        <v>800</v>
      </c>
      <c r="F523" s="256" cm="1">
        <f t="array" aca="1" ref="F523" ca="1">_xlfn.XLOOKUP($A523&amp;$B523,'[5]产值及收款计划（2026）'!$A:$A&amp;'[5]产值及收款计划（2026）'!$B:$B,'[5]产值及收款计划（2026）'!F:F)</f>
        <v>800</v>
      </c>
      <c r="G523" s="256" cm="1">
        <f t="array" aca="1" ref="G523" ca="1">_xlfn.XLOOKUP($A523&amp;$B523,'[5]产值及收款计划（2026）'!$A:$A&amp;'[5]产值及收款计划（2026）'!$B:$B,'[5]产值及收款计划（2026）'!G:G)</f>
        <v>800</v>
      </c>
      <c r="H523" s="256" cm="1">
        <f t="array" aca="1" ref="H523" ca="1">_xlfn.XLOOKUP($A523&amp;$B523,'[5]产值及收款计划（2026）'!$A:$A&amp;'[5]产值及收款计划（2026）'!$B:$B,'[5]产值及收款计划（2026）'!H:H)</f>
        <v>560</v>
      </c>
      <c r="I523" s="257" cm="1">
        <f t="array" aca="1" ref="I523" ca="1">_xlfn.XLOOKUP($A523&amp;$B523,'[5]产值及收款计划（2026）'!$A:$A&amp;'[5]产值及收款计划（2026）'!$B:$B,'[5]产值及收款计划（2026）'!I:I)</f>
        <v>0.7</v>
      </c>
      <c r="J523" s="256" cm="1">
        <f t="array" aca="1" ref="J523" ca="1">_xlfn.XLOOKUP($A523&amp;$B523,'[5]产值及收款计划（2026）'!$A:$A&amp;'[5]产值及收款计划（2026）'!$B:$B,'[5]产值及收款计划（2026）'!J:J)</f>
        <v>0.06</v>
      </c>
      <c r="K523" s="256" cm="1">
        <f t="array" aca="1" ref="K523" ca="1">_xlfn.XLOOKUP($A523&amp;$B523,'[5]产值及收款计划（2026）'!$A:$A&amp;'[5]产值及收款计划（2026）'!$B:$B,'[5]产值及收款计划（2026）'!K:K)</f>
        <v>0</v>
      </c>
      <c r="L523" s="256" cm="1">
        <f t="array" aca="1" ref="L523" ca="1">_xlfn.XLOOKUP($A523&amp;$B523,'[5]产值及收款计划（2026）'!$A:$A&amp;'[5]产值及收款计划（2026）'!$B:$B,'[5]产值及收款计划（2026）'!L:L)</f>
        <v>0</v>
      </c>
      <c r="M523" s="256" t="str" cm="1">
        <f t="array" aca="1" ref="M523" ca="1">_xlfn.XLOOKUP($A523&amp;$B523,'[5]产值及收款计划（2026）'!$A:$A&amp;'[5]产值及收款计划（2026）'!$B:$B,'[5]产值及收款计划（2026）'!M:M)</f>
        <v>主导</v>
      </c>
      <c r="N523" s="256" cm="1">
        <f t="array" aca="1" ref="N523" ca="1">_xlfn.XLOOKUP($A523&amp;$B523,'[5]产值及收款计划（2026）'!$A:$A&amp;'[5]产值及收款计划（2026）'!$B:$B,'[5]产值及收款计划（2026）'!N:N)</f>
        <v>0</v>
      </c>
      <c r="O523" s="256" t="str" cm="1">
        <f t="array" aca="1" ref="O523" ca="1">_xlfn.XLOOKUP($A523&amp;$B523,'[5]产值及收款计划（2026）'!$A:$A&amp;'[5]产值及收款计划（2026）'!$B:$B,'[5]产值及收款计划（2026）'!O:O)</f>
        <v>张兴广</v>
      </c>
      <c r="P523" s="255" t="str" cm="1">
        <f t="array" aca="1" ref="P523" ca="1">_xlfn.XLOOKUP($A523&amp;$B523,'[5]产值及收款计划（2026）'!$A:$A&amp;'[5]产值及收款计划（2026）'!$B:$B,'[5]产值及收款计划（2026）'!P:P)</f>
        <v>待签</v>
      </c>
      <c r="Q523" s="256" cm="1">
        <f t="array" aca="1" ref="Q523" ca="1">_xlfn.XLOOKUP($A523&amp;$B523,'[5]产值及收款计划（2026）'!$A:$A&amp;'[5]产值及收款计划（2026）'!$B:$B,'[5]产值及收款计划（2026）'!Q:Q)</f>
        <v>0</v>
      </c>
      <c r="R523" s="256" cm="1">
        <f t="array" aca="1" ref="R523" ca="1">_xlfn.XLOOKUP($A523&amp;$B523,'[5]产值及收款计划（2026）'!$A:$A&amp;'[5]产值及收款计划（2026）'!$B:$B,'[5]产值及收款计划（2026）'!R:R)</f>
        <v>0</v>
      </c>
      <c r="S523" s="256" cm="1">
        <f t="array" aca="1" ref="S523" ca="1">_xlfn.XLOOKUP($A523&amp;$B523,'[5]产值及收款计划（2026）'!$A:$A&amp;'[5]产值及收款计划（2026）'!$B:$B,'[5]产值及收款计划（2026）'!S:S)</f>
        <v>0</v>
      </c>
      <c r="T523" s="256" cm="1">
        <f t="array" aca="1" ref="T523" ca="1">_xlfn.XLOOKUP($A523&amp;$B523,'[5]产值及收款计划（2026）'!$A:$A&amp;'[5]产值及收款计划（2026）'!$B:$B,'[5]产值及收款计划（2026）'!T:T)</f>
        <v>0</v>
      </c>
      <c r="U523" s="256" cm="1">
        <f t="array" aca="1" ref="U523" ca="1">_xlfn.XLOOKUP($A523&amp;$B523,'[5]产值及收款计划（2026）'!$A:$A&amp;'[5]产值及收款计划（2026）'!$B:$B,'[5]产值及收款计划（2026）'!U:U)</f>
        <v>0</v>
      </c>
      <c r="V523" s="256" cm="1">
        <f t="array" aca="1" ref="V523" ca="1">_xlfn.XLOOKUP($A523&amp;$B523,'[5]产值及收款计划（2026）'!$A:$A&amp;'[5]产值及收款计划（2026）'!$B:$B,'[5]产值及收款计划（2026）'!V:V)</f>
        <v>0</v>
      </c>
      <c r="W523" s="256" cm="1">
        <f t="array" aca="1" ref="W523" ca="1">_xlfn.XLOOKUP($A523&amp;$B523,'[5]产值及收款计划（2026）'!$A:$A&amp;'[5]产值及收款计划（2026）'!$B:$B,'[5]产值及收款计划（2026）'!W:W)</f>
        <v>0</v>
      </c>
      <c r="X523" s="256" cm="1">
        <f t="array" aca="1" ref="X523" ca="1">_xlfn.XLOOKUP($A523&amp;$B523,'[5]产值及收款计划（2026）'!$A:$A&amp;'[5]产值及收款计划（2026）'!$B:$B,'[5]产值及收款计划（2026）'!X:X)</f>
        <v>0</v>
      </c>
      <c r="Y523" s="256" cm="1">
        <f t="array" aca="1" ref="Y523" ca="1">_xlfn.XLOOKUP($A523&amp;$B523,'[5]产值及收款计划（2026）'!$A:$A&amp;'[5]产值及收款计划（2026）'!$B:$B,'[5]产值及收款计划（2026）'!Y:Y)</f>
        <v>0</v>
      </c>
      <c r="Z523" s="256" cm="1">
        <f t="array" aca="1" ref="Z523" ca="1">_xlfn.XLOOKUP($A523&amp;$B523,'[5]产值及收款计划（2026）'!$A:$A&amp;'[5]产值及收款计划（2026）'!$B:$B,'[5]产值及收款计划（2026）'!Z:Z)</f>
        <v>0</v>
      </c>
      <c r="AA523" s="256" cm="1">
        <f t="array" aca="1" ref="AA523" ca="1">_xlfn.XLOOKUP($A523&amp;$B523,'[5]产值及收款计划（2026）'!$A:$A&amp;'[5]产值及收款计划（2026）'!$B:$B,'[5]产值及收款计划（2026）'!AA:AA)</f>
        <v>0</v>
      </c>
      <c r="AB523" s="256" cm="1">
        <f t="array" aca="1" ref="AB523" ca="1">_xlfn.XLOOKUP($A523&amp;$B523,'[5]产值及收款计划（2026）'!$A:$A&amp;'[5]产值及收款计划（2026）'!$B:$B,'[5]产值及收款计划（2026）'!AB:AB)</f>
        <v>0</v>
      </c>
      <c r="AC523" s="256" cm="1">
        <f t="array" aca="1" ref="AC523" ca="1">_xlfn.XLOOKUP($A523&amp;$B523,'[5]产值及收款计划（2026）'!$A:$A&amp;'[5]产值及收款计划（2026）'!$B:$B,'[5]产值及收款计划（2026）'!AC:AC)</f>
        <v>0</v>
      </c>
      <c r="AD523" s="256" cm="1">
        <f t="array" aca="1" ref="AD523" ca="1">_xlfn.XLOOKUP($A523&amp;$B523,'[5]产值及收款计划（2026）'!$A:$A&amp;'[5]产值及收款计划（2026）'!$B:$B,'[5]产值及收款计划（2026）'!AD:AD)</f>
        <v>0</v>
      </c>
      <c r="AE523" s="256" cm="1">
        <f t="array" aca="1" ref="AE523" ca="1">_xlfn.XLOOKUP($A523&amp;$B523,'[5]产值及收款计划（2026）'!$A:$A&amp;'[5]产值及收款计划（2026）'!$B:$B,'[5]产值及收款计划（2026）'!AE:AE)</f>
        <v>0</v>
      </c>
      <c r="AF523" s="256" cm="1">
        <f t="array" aca="1" ref="AF523" ca="1">_xlfn.XLOOKUP($A523&amp;$B523,'[5]产值及收款计划（2026）'!$A:$A&amp;'[5]产值及收款计划（2026）'!$B:$B,'[5]产值及收款计划（2026）'!AF:AF)</f>
        <v>0</v>
      </c>
      <c r="AG523" s="256" cm="1">
        <f t="array" aca="1" ref="AG523" ca="1">_xlfn.XLOOKUP($A523&amp;$B523,'[5]产值及收款计划（2026）'!$A:$A&amp;'[5]产值及收款计划（2026）'!$B:$B,'[5]产值及收款计划（2026）'!AG:AG)</f>
        <v>0</v>
      </c>
      <c r="AH523" s="256" cm="1">
        <f t="array" aca="1" ref="AH523" ca="1">_xlfn.XLOOKUP($A523&amp;$B523,'[5]产值及收款计划（2026）'!$A:$A&amp;'[5]产值及收款计划（2026）'!$B:$B,'[5]产值及收款计划（2026）'!AH:AH)</f>
        <v>0</v>
      </c>
      <c r="AI523" s="256" cm="1">
        <f t="array" aca="1" ref="AI523" ca="1">_xlfn.XLOOKUP($A523&amp;$B523,'[5]产值及收款计划（2026）'!$A:$A&amp;'[5]产值及收款计划（2026）'!$B:$B,'[5]产值及收款计划（2026）'!AI:AI)</f>
        <v>0</v>
      </c>
      <c r="AJ523" s="256" cm="1">
        <f t="array" aca="1" ref="AJ523" ca="1">_xlfn.XLOOKUP($A523&amp;$B523,'[5]产值及收款计划（2026）'!$A:$A&amp;'[5]产值及收款计划（2026）'!$B:$B,'[5]产值及收款计划（2026）'!AJ:AJ)</f>
        <v>0</v>
      </c>
      <c r="AK523" s="256" cm="1">
        <f t="array" aca="1" ref="AK523" ca="1">_xlfn.XLOOKUP($A523&amp;$B523,'[5]产值及收款计划（2026）'!$A:$A&amp;'[5]产值及收款计划（2026）'!$B:$B,'[5]产值及收款计划（2026）'!AK:AK)</f>
        <v>0</v>
      </c>
      <c r="AL523" s="256" cm="1">
        <f t="array" aca="1" ref="AL523" ca="1">_xlfn.XLOOKUP($A523&amp;$B523,'[5]产值及收款计划（2026）'!$A:$A&amp;'[5]产值及收款计划（2026）'!$B:$B,'[5]产值及收款计划（2026）'!AL:AL)</f>
        <v>480</v>
      </c>
      <c r="AM523" s="263" t="e" cm="1">
        <f t="array" aca="1" ref="AM523" ca="1">_xlfn.LET(_xlpm.勾选月份状态数组,TRANSPOSE('PPT(12-15页）-TOP10'!$A$3:$A$14),_xlpm.选择数据区,IF('PPT(12-15页）-TOP10'!$E$3="收款",$BA523:$BL523,$AA523:$AL523),SUM(_xlfn._xlws.FILTER(_xlpm.选择数据区,_xlpm.勾选月份状态数组,"")))</f>
        <v>#NAME?</v>
      </c>
      <c r="AN523" s="256" t="e" cm="1">
        <f t="array" aca="1" ref="AN523" ca="1">_xlfn.LET(_xlpm.勾选月份状态数组,TRANSPOSE('PPT(12-15页）-TOP10'!$A$3:$A$14),_xlpm.选择数据区,IF('PPT(12-15页）-TOP10'!$E$3="收款",$DA523:$DL523,$CA523:$CL523),SUM(_xlfn._xlws.FILTER(_xlpm.选择数据区,_xlpm.勾选月份状态数组,"")))</f>
        <v>#NAME?</v>
      </c>
      <c r="AO523" s="256">
        <f ca="1">SUM(CA523:CC523)+SUM(AD523:AL523)</f>
        <v>480</v>
      </c>
      <c r="AP523" s="256"/>
      <c r="AQ523" s="256"/>
      <c r="AR523" s="256"/>
      <c r="AS523" s="256" cm="1">
        <f t="array" aca="1" ref="AS523" ca="1">_xlfn.XLOOKUP($A523&amp;$B523,'[5]产值及收款计划（2026）'!$A:$A&amp;'[5]产值及收款计划（2026）'!$B:$B,'[5]产值及收款计划（2026）'!AS:AS)</f>
        <v>0</v>
      </c>
      <c r="AT523" s="256" cm="1">
        <f t="array" aca="1" ref="AT523" ca="1">_xlfn.XLOOKUP($A523&amp;$B523,'[5]产值及收款计划（2026）'!$A:$A&amp;'[5]产值及收款计划（2026）'!$B:$B,'[5]产值及收款计划（2026）'!AT:AT)</f>
        <v>0</v>
      </c>
      <c r="AU523" s="256" cm="1">
        <f t="array" aca="1" ref="AU523" ca="1">_xlfn.XLOOKUP($A523&amp;$B523,'[5]产值及收款计划（2026）'!$A:$A&amp;'[5]产值及收款计划（2026）'!$B:$B,'[5]产值及收款计划（2026）'!AU:AU)</f>
        <v>0</v>
      </c>
      <c r="AV523" s="256" cm="1">
        <f t="array" aca="1" ref="AV523" ca="1">_xlfn.XLOOKUP($A523&amp;$B523,'[5]产值及收款计划（2026）'!$A:$A&amp;'[5]产值及收款计划（2026）'!$B:$B,'[5]产值及收款计划（2026）'!AV:AV)</f>
        <v>0</v>
      </c>
      <c r="AW523" s="256" cm="1">
        <f t="array" aca="1" ref="AW523" ca="1">_xlfn.XLOOKUP($A523&amp;$B523,'[5]产值及收款计划（2026）'!$A:$A&amp;'[5]产值及收款计划（2026）'!$B:$B,'[5]产值及收款计划（2026）'!AW:AW)</f>
        <v>0</v>
      </c>
      <c r="AX523" s="256" cm="1">
        <f t="array" aca="1" ref="AX523" ca="1">_xlfn.XLOOKUP($A523&amp;$B523,'[5]产值及收款计划（2026）'!$A:$A&amp;'[5]产值及收款计划（2026）'!$B:$B,'[5]产值及收款计划（2026）'!AX:AX)</f>
        <v>0</v>
      </c>
      <c r="AY523" s="256" cm="1">
        <f t="array" aca="1" ref="AY523" ca="1">_xlfn.XLOOKUP($A523&amp;$B523,'[5]产值及收款计划（2026）'!$A:$A&amp;'[5]产值及收款计划（2026）'!$B:$B,'[5]产值及收款计划（2026）'!AY:AY)</f>
        <v>0</v>
      </c>
      <c r="AZ523" s="256" cm="1">
        <f t="array" aca="1" ref="AZ523" ca="1">_xlfn.XLOOKUP($A523&amp;$B523,'[5]产值及收款计划（2026）'!$A:$A&amp;'[5]产值及收款计划（2026）'!$B:$B,'[5]产值及收款计划（2026）'!AZ:AZ)</f>
        <v>0</v>
      </c>
      <c r="BA523" s="256" cm="1">
        <f t="array" aca="1" ref="BA523" ca="1">_xlfn.XLOOKUP($A523&amp;$B523,'[5]产值及收款计划（2026）'!$A:$A&amp;'[5]产值及收款计划（2026）'!$B:$B,'[5]产值及收款计划（2026）'!BA:BA)</f>
        <v>0</v>
      </c>
      <c r="BB523" s="256" cm="1">
        <f t="array" aca="1" ref="BB523" ca="1">_xlfn.XLOOKUP($A523&amp;$B523,'[5]产值及收款计划（2026）'!$A:$A&amp;'[5]产值及收款计划（2026）'!$B:$B,'[5]产值及收款计划（2026）'!BB:BB)</f>
        <v>0</v>
      </c>
      <c r="BC523" s="256" cm="1">
        <f t="array" aca="1" ref="BC523" ca="1">_xlfn.XLOOKUP($A523&amp;$B523,'[5]产值及收款计划（2026）'!$A:$A&amp;'[5]产值及收款计划（2026）'!$B:$B,'[5]产值及收款计划（2026）'!BC:BC)</f>
        <v>0</v>
      </c>
      <c r="BD523" s="256" cm="1">
        <f t="array" aca="1" ref="BD523" ca="1">_xlfn.XLOOKUP($A523&amp;$B523,'[5]产值及收款计划（2026）'!$A:$A&amp;'[5]产值及收款计划（2026）'!$B:$B,'[5]产值及收款计划（2026）'!BD:BD)</f>
        <v>0</v>
      </c>
      <c r="BE523" s="256" cm="1">
        <f t="array" aca="1" ref="BE523" ca="1">_xlfn.XLOOKUP($A523&amp;$B523,'[5]产值及收款计划（2026）'!$A:$A&amp;'[5]产值及收款计划（2026）'!$B:$B,'[5]产值及收款计划（2026）'!BE:BE)</f>
        <v>0</v>
      </c>
      <c r="BF523" s="256" cm="1">
        <f t="array" aca="1" ref="BF523" ca="1">_xlfn.XLOOKUP($A523&amp;$B523,'[5]产值及收款计划（2026）'!$A:$A&amp;'[5]产值及收款计划（2026）'!$B:$B,'[5]产值及收款计划（2026）'!BF:BF)</f>
        <v>0</v>
      </c>
      <c r="BG523" s="256" cm="1">
        <f t="array" aca="1" ref="BG523" ca="1">_xlfn.XLOOKUP($A523&amp;$B523,'[5]产值及收款计划（2026）'!$A:$A&amp;'[5]产值及收款计划（2026）'!$B:$B,'[5]产值及收款计划（2026）'!BG:BG)</f>
        <v>0</v>
      </c>
      <c r="BH523" s="256" cm="1">
        <f t="array" aca="1" ref="BH523" ca="1">_xlfn.XLOOKUP($A523&amp;$B523,'[5]产值及收款计划（2026）'!$A:$A&amp;'[5]产值及收款计划（2026）'!$B:$B,'[5]产值及收款计划（2026）'!BH:BH)</f>
        <v>0</v>
      </c>
      <c r="BI523" s="256" cm="1">
        <f t="array" aca="1" ref="BI523" ca="1">_xlfn.XLOOKUP($A523&amp;$B523,'[5]产值及收款计划（2026）'!$A:$A&amp;'[5]产值及收款计划（2026）'!$B:$B,'[5]产值及收款计划（2026）'!BI:BI)</f>
        <v>0</v>
      </c>
      <c r="BJ523" s="256" cm="1">
        <f t="array" aca="1" ref="BJ523" ca="1">_xlfn.XLOOKUP($A523&amp;$B523,'[5]产值及收款计划（2026）'!$A:$A&amp;'[5]产值及收款计划（2026）'!$B:$B,'[5]产值及收款计划（2026）'!BJ:BJ)</f>
        <v>0</v>
      </c>
      <c r="BK523" s="256" cm="1">
        <f t="array" aca="1" ref="BK523" ca="1">_xlfn.XLOOKUP($A523&amp;$B523,'[5]产值及收款计划（2026）'!$A:$A&amp;'[5]产值及收款计划（2026）'!$B:$B,'[5]产值及收款计划（2026）'!BK:BK)</f>
        <v>0</v>
      </c>
      <c r="BL523" s="256" cm="1">
        <f t="array" aca="1" ref="BL523" ca="1">_xlfn.XLOOKUP($A523&amp;$B523,'[5]产值及收款计划（2026）'!$A:$A&amp;'[5]产值及收款计划（2026）'!$B:$B,'[5]产值及收款计划（2026）'!BL:BL)</f>
        <v>280</v>
      </c>
      <c r="BM523" s="256"/>
      <c r="BN523" s="256"/>
      <c r="BO523" s="256"/>
      <c r="BP523" s="256"/>
      <c r="BQ523" s="255" cm="1">
        <f t="array" aca="1" ref="BQ523" ca="1">_xlfn.XLOOKUP($A523&amp;$B523,'[5]产值及收款计划（2026）'!$A:$A&amp;'[5]产值及收款计划（2026）'!$B:$B,'[5]产值及收款计划（2026）'!BQ:BQ)</f>
        <v>0</v>
      </c>
      <c r="BR523" s="256" cm="1">
        <f t="array" aca="1" ref="BR523" ca="1">_xlfn.XLOOKUP($A523&amp;$B523,'[5]产值及收款计划（2026）'!$A:$A&amp;'[5]产值及收款计划（2026）'!$B:$B,'[5]产值及收款计划（2026）'!BR:BR)</f>
        <v>0</v>
      </c>
      <c r="CA523" s="256" cm="1">
        <f t="array" aca="1" ref="CA523" ca="1">_xlfn.XLOOKUP($A523&amp;$B523,'[5]产值及收款计划（2026）'!$A:$A&amp;'[5]产值及收款计划（2026）'!$B:$B,'[5]产值及收款计划（2026）'!CA:CA)</f>
        <v>0</v>
      </c>
      <c r="CB523" s="256" cm="1">
        <f t="array" aca="1" ref="CB523" ca="1">_xlfn.XLOOKUP($A523&amp;$B523,'[5]产值及收款计划（2026）'!$A:$A&amp;'[5]产值及收款计划（2026）'!$B:$B,'[5]产值及收款计划（2026）'!CB:CB)</f>
        <v>0</v>
      </c>
      <c r="CC523" s="256" cm="1">
        <f t="array" aca="1" ref="CC523" ca="1">_xlfn.XLOOKUP($A523&amp;$B523,'[5]产值及收款计划（2026）'!$A:$A&amp;'[5]产值及收款计划（2026）'!$B:$B,'[5]产值及收款计划（2026）'!CC:CC)</f>
        <v>0</v>
      </c>
      <c r="CD523" s="256" cm="1">
        <f t="array" aca="1" ref="CD523" ca="1">_xlfn.XLOOKUP($A523&amp;$B523,'[5]产值及收款计划（2026）'!$A:$A&amp;'[5]产值及收款计划（2026）'!$B:$B,'[5]产值及收款计划（2026）'!CD:CD)</f>
        <v>0</v>
      </c>
      <c r="CE523" s="256" cm="1">
        <f t="array" aca="1" ref="CE523" ca="1">_xlfn.XLOOKUP($A523&amp;$B523,'[5]产值及收款计划（2026）'!$A:$A&amp;'[5]产值及收款计划（2026）'!$B:$B,'[5]产值及收款计划（2026）'!CE:CE)</f>
        <v>0</v>
      </c>
      <c r="CF523" s="256" cm="1">
        <f t="array" aca="1" ref="CF523" ca="1">_xlfn.XLOOKUP($A523&amp;$B523,'[5]产值及收款计划（2026）'!$A:$A&amp;'[5]产值及收款计划（2026）'!$B:$B,'[5]产值及收款计划（2026）'!CF:CF)</f>
        <v>0</v>
      </c>
      <c r="CG523" s="256" cm="1">
        <f t="array" aca="1" ref="CG523" ca="1">_xlfn.XLOOKUP($A523&amp;$B523,'[5]产值及收款计划（2026）'!$A:$A&amp;'[5]产值及收款计划（2026）'!$B:$B,'[5]产值及收款计划（2026）'!CG:CG)</f>
        <v>0</v>
      </c>
      <c r="CH523" s="256" cm="1">
        <f t="array" aca="1" ref="CH523" ca="1">_xlfn.XLOOKUP($A523&amp;$B523,'[5]产值及收款计划（2026）'!$A:$A&amp;'[5]产值及收款计划（2026）'!$B:$B,'[5]产值及收款计划（2026）'!CH:CH)</f>
        <v>0</v>
      </c>
      <c r="CI523" s="256" cm="1">
        <f t="array" aca="1" ref="CI523" ca="1">_xlfn.XLOOKUP($A523&amp;$B523,'[5]产值及收款计划（2026）'!$A:$A&amp;'[5]产值及收款计划（2026）'!$B:$B,'[5]产值及收款计划（2026）'!CI:CI)</f>
        <v>0</v>
      </c>
      <c r="CJ523" s="256" cm="1">
        <f t="array" aca="1" ref="CJ523" ca="1">_xlfn.XLOOKUP($A523&amp;$B523,'[5]产值及收款计划（2026）'!$A:$A&amp;'[5]产值及收款计划（2026）'!$B:$B,'[5]产值及收款计划（2026）'!CJ:CJ)</f>
        <v>0</v>
      </c>
      <c r="CK523" s="256" cm="1">
        <f t="array" aca="1" ref="CK523" ca="1">_xlfn.XLOOKUP($A523&amp;$B523,'[5]产值及收款计划（2026）'!$A:$A&amp;'[5]产值及收款计划（2026）'!$B:$B,'[5]产值及收款计划（2026）'!CK:CK)</f>
        <v>0</v>
      </c>
      <c r="CL523" s="256" cm="1">
        <f t="array" aca="1" ref="CL523" ca="1">_xlfn.XLOOKUP($A523&amp;$B523,'[5]产值及收款计划（2026）'!$A:$A&amp;'[5]产值及收款计划（2026）'!$B:$B,'[5]产值及收款计划（2026）'!CL:CL)</f>
        <v>0</v>
      </c>
      <c r="DA523" s="256" cm="1">
        <f t="array" aca="1" ref="DA523" ca="1">_xlfn.XLOOKUP($A523&amp;$B523,'[5]产值及收款计划（2026）'!$A:$A&amp;'[5]产值及收款计划（2026）'!$B:$B,'[5]产值及收款计划（2026）'!DA:DA)</f>
        <v>0</v>
      </c>
      <c r="DB523" s="256" cm="1">
        <f t="array" aca="1" ref="DB523" ca="1">_xlfn.XLOOKUP($A523&amp;$B523,'[5]产值及收款计划（2026）'!$A:$A&amp;'[5]产值及收款计划（2026）'!$B:$B,'[5]产值及收款计划（2026）'!DB:DB)</f>
        <v>0</v>
      </c>
      <c r="DC523" s="256" cm="1">
        <f t="array" aca="1" ref="DC523" ca="1">_xlfn.XLOOKUP($A523&amp;$B523,'[5]产值及收款计划（2026）'!$A:$A&amp;'[5]产值及收款计划（2026）'!$B:$B,'[5]产值及收款计划（2026）'!DC:DC)</f>
        <v>0</v>
      </c>
      <c r="DD523" s="256" cm="1">
        <f t="array" aca="1" ref="DD523" ca="1">_xlfn.XLOOKUP($A523&amp;$B523,'[5]产值及收款计划（2026）'!$A:$A&amp;'[5]产值及收款计划（2026）'!$B:$B,'[5]产值及收款计划（2026）'!DD:DD)</f>
        <v>0</v>
      </c>
      <c r="DE523" s="256" cm="1">
        <f t="array" aca="1" ref="DE523" ca="1">_xlfn.XLOOKUP($A523&amp;$B523,'[5]产值及收款计划（2026）'!$A:$A&amp;'[5]产值及收款计划（2026）'!$B:$B,'[5]产值及收款计划（2026）'!DE:DE)</f>
        <v>0</v>
      </c>
      <c r="DF523" s="256" cm="1">
        <f t="array" aca="1" ref="DF523" ca="1">_xlfn.XLOOKUP($A523&amp;$B523,'[5]产值及收款计划（2026）'!$A:$A&amp;'[5]产值及收款计划（2026）'!$B:$B,'[5]产值及收款计划（2026）'!DF:DF)</f>
        <v>0</v>
      </c>
      <c r="DG523" s="256" cm="1">
        <f t="array" aca="1" ref="DG523" ca="1">_xlfn.XLOOKUP($A523&amp;$B523,'[5]产值及收款计划（2026）'!$A:$A&amp;'[5]产值及收款计划（2026）'!$B:$B,'[5]产值及收款计划（2026）'!DG:DG)</f>
        <v>0</v>
      </c>
      <c r="DH523" s="256" cm="1">
        <f t="array" aca="1" ref="DH523" ca="1">_xlfn.XLOOKUP($A523&amp;$B523,'[5]产值及收款计划（2026）'!$A:$A&amp;'[5]产值及收款计划（2026）'!$B:$B,'[5]产值及收款计划（2026）'!DH:DH)</f>
        <v>0</v>
      </c>
      <c r="DI523" s="256" cm="1">
        <f t="array" aca="1" ref="DI523" ca="1">_xlfn.XLOOKUP($A523&amp;$B523,'[5]产值及收款计划（2026）'!$A:$A&amp;'[5]产值及收款计划（2026）'!$B:$B,'[5]产值及收款计划（2026）'!DI:DI)</f>
        <v>0</v>
      </c>
      <c r="DJ523" s="256" cm="1">
        <f t="array" aca="1" ref="DJ523" ca="1">_xlfn.XLOOKUP($A523&amp;$B523,'[5]产值及收款计划（2026）'!$A:$A&amp;'[5]产值及收款计划（2026）'!$B:$B,'[5]产值及收款计划（2026）'!DJ:DJ)</f>
        <v>0</v>
      </c>
      <c r="DK523" s="256" cm="1">
        <f t="array" aca="1" ref="DK523" ca="1">_xlfn.XLOOKUP($A523&amp;$B523,'[5]产值及收款计划（2026）'!$A:$A&amp;'[5]产值及收款计划（2026）'!$B:$B,'[5]产值及收款计划（2026）'!DK:DK)</f>
        <v>0</v>
      </c>
      <c r="DL523" s="256" cm="1">
        <f t="array" aca="1" ref="DL523" ca="1">_xlfn.XLOOKUP($A523&amp;$B523,'[5]产值及收款计划（2026）'!$A:$A&amp;'[5]产值及收款计划（2026）'!$B:$B,'[5]产值及收款计划（2026）'!DL:DL)</f>
        <v>0</v>
      </c>
      <c r="DM523" s="264"/>
      <c r="DN523" s="250"/>
    </row>
    <row r="524" spans="1:118" ht="20.25" x14ac:dyDescent="0.15">
      <c r="A524" s="254">
        <f t="shared" ca="1" si="26"/>
        <v>103</v>
      </c>
      <c r="B524" s="254" t="s">
        <v>29</v>
      </c>
      <c r="C524" s="255" cm="1">
        <f t="array" aca="1" ref="C524" ca="1">_xlfn.XLOOKUP($A524&amp;$B524,'[5]产值及收款计划（2026）'!$A:$A&amp;'[5]产值及收款计划（2026）'!$B:$B,'[5]产值及收款计划（2026）'!C:C)</f>
        <v>0</v>
      </c>
      <c r="D524" s="255" cm="1">
        <f t="array" aca="1" ref="D524" ca="1">_xlfn.XLOOKUP($A524&amp;$B524,'[5]产值及收款计划（2026）'!$A:$A&amp;'[5]产值及收款计划（2026）'!$B:$B,'[5]产值及收款计划（2026）'!D:D)</f>
        <v>0</v>
      </c>
      <c r="E524" s="256" cm="1">
        <f t="array" aca="1" ref="E524" ca="1">_xlfn.XLOOKUP($A524&amp;$B524,'[5]产值及收款计划（2026）'!$A:$A&amp;'[5]产值及收款计划（2026）'!$B:$B,'[5]产值及收款计划（2026）'!E:E)</f>
        <v>0</v>
      </c>
      <c r="F524" s="256" cm="1">
        <f t="array" aca="1" ref="F524" ca="1">_xlfn.XLOOKUP($A524&amp;$B524,'[5]产值及收款计划（2026）'!$A:$A&amp;'[5]产值及收款计划（2026）'!$B:$B,'[5]产值及收款计划（2026）'!F:F)</f>
        <v>0</v>
      </c>
      <c r="G524" s="256" cm="1">
        <f t="array" aca="1" ref="G524" ca="1">_xlfn.XLOOKUP($A524&amp;$B524,'[5]产值及收款计划（2026）'!$A:$A&amp;'[5]产值及收款计划（2026）'!$B:$B,'[5]产值及收款计划（2026）'!G:G)</f>
        <v>0</v>
      </c>
      <c r="H524" s="256" cm="1">
        <f t="array" aca="1" ref="H524" ca="1">_xlfn.XLOOKUP($A524&amp;$B524,'[5]产值及收款计划（2026）'!$A:$A&amp;'[5]产值及收款计划（2026）'!$B:$B,'[5]产值及收款计划（2026）'!H:H)</f>
        <v>0</v>
      </c>
      <c r="I524" s="257" cm="1">
        <f t="array" aca="1" ref="I524" ca="1">_xlfn.XLOOKUP($A524&amp;$B524,'[5]产值及收款计划（2026）'!$A:$A&amp;'[5]产值及收款计划（2026）'!$B:$B,'[5]产值及收款计划（2026）'!I:I)</f>
        <v>0</v>
      </c>
      <c r="J524" s="256" cm="1">
        <f t="array" aca="1" ref="J524" ca="1">_xlfn.XLOOKUP($A524&amp;$B524,'[5]产值及收款计划（2026）'!$A:$A&amp;'[5]产值及收款计划（2026）'!$B:$B,'[5]产值及收款计划（2026）'!J:J)</f>
        <v>0</v>
      </c>
      <c r="K524" s="256" cm="1">
        <f t="array" aca="1" ref="K524" ca="1">_xlfn.XLOOKUP($A524&amp;$B524,'[5]产值及收款计划（2026）'!$A:$A&amp;'[5]产值及收款计划（2026）'!$B:$B,'[5]产值及收款计划（2026）'!K:K)</f>
        <v>0</v>
      </c>
      <c r="L524" s="256" cm="1">
        <f t="array" aca="1" ref="L524" ca="1">_xlfn.XLOOKUP($A524&amp;$B524,'[5]产值及收款计划（2026）'!$A:$A&amp;'[5]产值及收款计划（2026）'!$B:$B,'[5]产值及收款计划（2026）'!L:L)</f>
        <v>0</v>
      </c>
      <c r="M524" s="256" cm="1">
        <f t="array" aca="1" ref="M524" ca="1">_xlfn.XLOOKUP($A524&amp;$B524,'[5]产值及收款计划（2026）'!$A:$A&amp;'[5]产值及收款计划（2026）'!$B:$B,'[5]产值及收款计划（2026）'!M:M)</f>
        <v>0</v>
      </c>
      <c r="N524" s="256" cm="1">
        <f t="array" aca="1" ref="N524" ca="1">_xlfn.XLOOKUP($A524&amp;$B524,'[5]产值及收款计划（2026）'!$A:$A&amp;'[5]产值及收款计划（2026）'!$B:$B,'[5]产值及收款计划（2026）'!N:N)</f>
        <v>0</v>
      </c>
      <c r="O524" s="256" cm="1">
        <f t="array" aca="1" ref="O524" ca="1">_xlfn.XLOOKUP($A524&amp;$B524,'[5]产值及收款计划（2026）'!$A:$A&amp;'[5]产值及收款计划（2026）'!$B:$B,'[5]产值及收款计划（2026）'!O:O)</f>
        <v>0</v>
      </c>
      <c r="P524" s="255" cm="1">
        <f t="array" aca="1" ref="P524" ca="1">_xlfn.XLOOKUP($A524&amp;$B524,'[5]产值及收款计划（2026）'!$A:$A&amp;'[5]产值及收款计划（2026）'!$B:$B,'[5]产值及收款计划（2026）'!P:P)</f>
        <v>0</v>
      </c>
      <c r="Q524" s="256" cm="1">
        <f t="array" aca="1" ref="Q524" ca="1">_xlfn.XLOOKUP($A524&amp;$B524,'[5]产值及收款计划（2026）'!$A:$A&amp;'[5]产值及收款计划（2026）'!$B:$B,'[5]产值及收款计划（2026）'!Q:Q)</f>
        <v>0</v>
      </c>
      <c r="R524" s="256" cm="1">
        <f t="array" aca="1" ref="R524" ca="1">_xlfn.XLOOKUP($A524&amp;$B524,'[5]产值及收款计划（2026）'!$A:$A&amp;'[5]产值及收款计划（2026）'!$B:$B,'[5]产值及收款计划（2026）'!R:R)</f>
        <v>0</v>
      </c>
      <c r="S524" s="256" cm="1">
        <f t="array" aca="1" ref="S524" ca="1">_xlfn.XLOOKUP($A524&amp;$B524,'[5]产值及收款计划（2026）'!$A:$A&amp;'[5]产值及收款计划（2026）'!$B:$B,'[5]产值及收款计划（2026）'!S:S)</f>
        <v>0</v>
      </c>
      <c r="T524" s="256" cm="1">
        <f t="array" aca="1" ref="T524" ca="1">_xlfn.XLOOKUP($A524&amp;$B524,'[5]产值及收款计划（2026）'!$A:$A&amp;'[5]产值及收款计划（2026）'!$B:$B,'[5]产值及收款计划（2026）'!T:T)</f>
        <v>0</v>
      </c>
      <c r="U524" s="256" cm="1">
        <f t="array" aca="1" ref="U524" ca="1">_xlfn.XLOOKUP($A524&amp;$B524,'[5]产值及收款计划（2026）'!$A:$A&amp;'[5]产值及收款计划（2026）'!$B:$B,'[5]产值及收款计划（2026）'!U:U)</f>
        <v>0</v>
      </c>
      <c r="V524" s="256" cm="1">
        <f t="array" aca="1" ref="V524" ca="1">_xlfn.XLOOKUP($A524&amp;$B524,'[5]产值及收款计划（2026）'!$A:$A&amp;'[5]产值及收款计划（2026）'!$B:$B,'[5]产值及收款计划（2026）'!V:V)</f>
        <v>0</v>
      </c>
      <c r="W524" s="256" cm="1">
        <f t="array" aca="1" ref="W524" ca="1">_xlfn.XLOOKUP($A524&amp;$B524,'[5]产值及收款计划（2026）'!$A:$A&amp;'[5]产值及收款计划（2026）'!$B:$B,'[5]产值及收款计划（2026）'!W:W)</f>
        <v>0</v>
      </c>
      <c r="X524" s="256" cm="1">
        <f t="array" aca="1" ref="X524" ca="1">_xlfn.XLOOKUP($A524&amp;$B524,'[5]产值及收款计划（2026）'!$A:$A&amp;'[5]产值及收款计划（2026）'!$B:$B,'[5]产值及收款计划（2026）'!X:X)</f>
        <v>0</v>
      </c>
      <c r="Y524" s="256" cm="1">
        <f t="array" aca="1" ref="Y524" ca="1">_xlfn.XLOOKUP($A524&amp;$B524,'[5]产值及收款计划（2026）'!$A:$A&amp;'[5]产值及收款计划（2026）'!$B:$B,'[5]产值及收款计划（2026）'!Y:Y)</f>
        <v>0</v>
      </c>
      <c r="Z524" s="256" cm="1">
        <f t="array" aca="1" ref="Z524" ca="1">_xlfn.XLOOKUP($A524&amp;$B524,'[5]产值及收款计划（2026）'!$A:$A&amp;'[5]产值及收款计划（2026）'!$B:$B,'[5]产值及收款计划（2026）'!Z:Z)</f>
        <v>0</v>
      </c>
      <c r="AA524" s="256" cm="1">
        <f t="array" aca="1" ref="AA524" ca="1">_xlfn.XLOOKUP($A524&amp;$B524,'[5]产值及收款计划（2026）'!$A:$A&amp;'[5]产值及收款计划（2026）'!$B:$B,'[5]产值及收款计划（2026）'!AA:AA)</f>
        <v>0</v>
      </c>
      <c r="AB524" s="256" cm="1">
        <f t="array" aca="1" ref="AB524" ca="1">_xlfn.XLOOKUP($A524&amp;$B524,'[5]产值及收款计划（2026）'!$A:$A&amp;'[5]产值及收款计划（2026）'!$B:$B,'[5]产值及收款计划（2026）'!AB:AB)</f>
        <v>0</v>
      </c>
      <c r="AC524" s="256" cm="1">
        <f t="array" aca="1" ref="AC524" ca="1">_xlfn.XLOOKUP($A524&amp;$B524,'[5]产值及收款计划（2026）'!$A:$A&amp;'[5]产值及收款计划（2026）'!$B:$B,'[5]产值及收款计划（2026）'!AC:AC)</f>
        <v>0</v>
      </c>
      <c r="AD524" s="256" cm="1">
        <f t="array" aca="1" ref="AD524" ca="1">_xlfn.XLOOKUP($A524&amp;$B524,'[5]产值及收款计划（2026）'!$A:$A&amp;'[5]产值及收款计划（2026）'!$B:$B,'[5]产值及收款计划（2026）'!AD:AD)</f>
        <v>0</v>
      </c>
      <c r="AE524" s="256" cm="1">
        <f t="array" aca="1" ref="AE524" ca="1">_xlfn.XLOOKUP($A524&amp;$B524,'[5]产值及收款计划（2026）'!$A:$A&amp;'[5]产值及收款计划（2026）'!$B:$B,'[5]产值及收款计划（2026）'!AE:AE)</f>
        <v>0</v>
      </c>
      <c r="AF524" s="256" cm="1">
        <f t="array" aca="1" ref="AF524" ca="1">_xlfn.XLOOKUP($A524&amp;$B524,'[5]产值及收款计划（2026）'!$A:$A&amp;'[5]产值及收款计划（2026）'!$B:$B,'[5]产值及收款计划（2026）'!AF:AF)</f>
        <v>0</v>
      </c>
      <c r="AG524" s="256" cm="1">
        <f t="array" aca="1" ref="AG524" ca="1">_xlfn.XLOOKUP($A524&amp;$B524,'[5]产值及收款计划（2026）'!$A:$A&amp;'[5]产值及收款计划（2026）'!$B:$B,'[5]产值及收款计划（2026）'!AG:AG)</f>
        <v>0</v>
      </c>
      <c r="AH524" s="256" cm="1">
        <f t="array" aca="1" ref="AH524" ca="1">_xlfn.XLOOKUP($A524&amp;$B524,'[5]产值及收款计划（2026）'!$A:$A&amp;'[5]产值及收款计划（2026）'!$B:$B,'[5]产值及收款计划（2026）'!AH:AH)</f>
        <v>0</v>
      </c>
      <c r="AI524" s="256" cm="1">
        <f t="array" aca="1" ref="AI524" ca="1">_xlfn.XLOOKUP($A524&amp;$B524,'[5]产值及收款计划（2026）'!$A:$A&amp;'[5]产值及收款计划（2026）'!$B:$B,'[5]产值及收款计划（2026）'!AI:AI)</f>
        <v>0</v>
      </c>
      <c r="AJ524" s="256" cm="1">
        <f t="array" aca="1" ref="AJ524" ca="1">_xlfn.XLOOKUP($A524&amp;$B524,'[5]产值及收款计划（2026）'!$A:$A&amp;'[5]产值及收款计划（2026）'!$B:$B,'[5]产值及收款计划（2026）'!AJ:AJ)</f>
        <v>0</v>
      </c>
      <c r="AK524" s="256" cm="1">
        <f t="array" aca="1" ref="AK524" ca="1">_xlfn.XLOOKUP($A524&amp;$B524,'[5]产值及收款计划（2026）'!$A:$A&amp;'[5]产值及收款计划（2026）'!$B:$B,'[5]产值及收款计划（2026）'!AK:AK)</f>
        <v>0</v>
      </c>
      <c r="AL524" s="256" cm="1">
        <f t="array" aca="1" ref="AL524" ca="1">_xlfn.XLOOKUP($A524&amp;$B524,'[5]产值及收款计划（2026）'!$A:$A&amp;'[5]产值及收款计划（2026）'!$B:$B,'[5]产值及收款计划（2026）'!AL:AL)</f>
        <v>0</v>
      </c>
      <c r="AM524" s="263" t="e" cm="1">
        <f t="array" aca="1" ref="AM524" ca="1">_xlfn.LET(_xlpm.勾选月份状态数组,TRANSPOSE('PPT(12-15页）-TOP10'!$A$3:$A$14),_xlpm.选择数据区,IF('PPT(12-15页）-TOP10'!$E$3="收款",$BA524:$BL524,$AA524:$AL524),SUM(_xlfn._xlws.FILTER(_xlpm.选择数据区,_xlpm.勾选月份状态数组,"")))</f>
        <v>#NAME?</v>
      </c>
      <c r="AN524" s="256" t="e" cm="1">
        <f t="array" aca="1" ref="AN524" ca="1">_xlfn.LET(_xlpm.勾选月份状态数组,TRANSPOSE('PPT(12-15页）-TOP10'!$A$3:$A$14),_xlpm.选择数据区,IF('PPT(12-15页）-TOP10'!$E$3="收款",$DA524:$DL524,$CA524:$CL524),SUM(_xlfn._xlws.FILTER(_xlpm.选择数据区,_xlpm.勾选月份状态数组,"")))</f>
        <v>#NAME?</v>
      </c>
      <c r="AO524" s="256">
        <f ca="1">SUM(CA524:CC524)+SUM(AD524:AL524)</f>
        <v>0</v>
      </c>
      <c r="AP524" s="256"/>
      <c r="AQ524" s="256"/>
      <c r="AR524" s="256"/>
      <c r="AS524" s="256" cm="1">
        <f t="array" aca="1" ref="AS524" ca="1">_xlfn.XLOOKUP($A524&amp;$B524,'[5]产值及收款计划（2026）'!$A:$A&amp;'[5]产值及收款计划（2026）'!$B:$B,'[5]产值及收款计划（2026）'!AS:AS)</f>
        <v>0</v>
      </c>
      <c r="AT524" s="256" cm="1">
        <f t="array" aca="1" ref="AT524" ca="1">_xlfn.XLOOKUP($A524&amp;$B524,'[5]产值及收款计划（2026）'!$A:$A&amp;'[5]产值及收款计划（2026）'!$B:$B,'[5]产值及收款计划（2026）'!AT:AT)</f>
        <v>0</v>
      </c>
      <c r="AU524" s="256" cm="1">
        <f t="array" aca="1" ref="AU524" ca="1">_xlfn.XLOOKUP($A524&amp;$B524,'[5]产值及收款计划（2026）'!$A:$A&amp;'[5]产值及收款计划（2026）'!$B:$B,'[5]产值及收款计划（2026）'!AU:AU)</f>
        <v>0</v>
      </c>
      <c r="AV524" s="256" cm="1">
        <f t="array" aca="1" ref="AV524" ca="1">_xlfn.XLOOKUP($A524&amp;$B524,'[5]产值及收款计划（2026）'!$A:$A&amp;'[5]产值及收款计划（2026）'!$B:$B,'[5]产值及收款计划（2026）'!AV:AV)</f>
        <v>0</v>
      </c>
      <c r="AW524" s="256" cm="1">
        <f t="array" aca="1" ref="AW524" ca="1">_xlfn.XLOOKUP($A524&amp;$B524,'[5]产值及收款计划（2026）'!$A:$A&amp;'[5]产值及收款计划（2026）'!$B:$B,'[5]产值及收款计划（2026）'!AW:AW)</f>
        <v>0</v>
      </c>
      <c r="AX524" s="256" cm="1">
        <f t="array" aca="1" ref="AX524" ca="1">_xlfn.XLOOKUP($A524&amp;$B524,'[5]产值及收款计划（2026）'!$A:$A&amp;'[5]产值及收款计划（2026）'!$B:$B,'[5]产值及收款计划（2026）'!AX:AX)</f>
        <v>0</v>
      </c>
      <c r="AY524" s="256" cm="1">
        <f t="array" aca="1" ref="AY524" ca="1">_xlfn.XLOOKUP($A524&amp;$B524,'[5]产值及收款计划（2026）'!$A:$A&amp;'[5]产值及收款计划（2026）'!$B:$B,'[5]产值及收款计划（2026）'!AY:AY)</f>
        <v>0</v>
      </c>
      <c r="AZ524" s="256" cm="1">
        <f t="array" aca="1" ref="AZ524" ca="1">_xlfn.XLOOKUP($A524&amp;$B524,'[5]产值及收款计划（2026）'!$A:$A&amp;'[5]产值及收款计划（2026）'!$B:$B,'[5]产值及收款计划（2026）'!AZ:AZ)</f>
        <v>0</v>
      </c>
      <c r="BA524" s="256" cm="1">
        <f t="array" aca="1" ref="BA524" ca="1">_xlfn.XLOOKUP($A524&amp;$B524,'[5]产值及收款计划（2026）'!$A:$A&amp;'[5]产值及收款计划（2026）'!$B:$B,'[5]产值及收款计划（2026）'!BA:BA)</f>
        <v>0</v>
      </c>
      <c r="BB524" s="256" cm="1">
        <f t="array" aca="1" ref="BB524" ca="1">_xlfn.XLOOKUP($A524&amp;$B524,'[5]产值及收款计划（2026）'!$A:$A&amp;'[5]产值及收款计划（2026）'!$B:$B,'[5]产值及收款计划（2026）'!BB:BB)</f>
        <v>0</v>
      </c>
      <c r="BC524" s="256" cm="1">
        <f t="array" aca="1" ref="BC524" ca="1">_xlfn.XLOOKUP($A524&amp;$B524,'[5]产值及收款计划（2026）'!$A:$A&amp;'[5]产值及收款计划（2026）'!$B:$B,'[5]产值及收款计划（2026）'!BC:BC)</f>
        <v>0</v>
      </c>
      <c r="BD524" s="256" cm="1">
        <f t="array" aca="1" ref="BD524" ca="1">_xlfn.XLOOKUP($A524&amp;$B524,'[5]产值及收款计划（2026）'!$A:$A&amp;'[5]产值及收款计划（2026）'!$B:$B,'[5]产值及收款计划（2026）'!BD:BD)</f>
        <v>0</v>
      </c>
      <c r="BE524" s="256" cm="1">
        <f t="array" aca="1" ref="BE524" ca="1">_xlfn.XLOOKUP($A524&amp;$B524,'[5]产值及收款计划（2026）'!$A:$A&amp;'[5]产值及收款计划（2026）'!$B:$B,'[5]产值及收款计划（2026）'!BE:BE)</f>
        <v>0</v>
      </c>
      <c r="BF524" s="256" cm="1">
        <f t="array" aca="1" ref="BF524" ca="1">_xlfn.XLOOKUP($A524&amp;$B524,'[5]产值及收款计划（2026）'!$A:$A&amp;'[5]产值及收款计划（2026）'!$B:$B,'[5]产值及收款计划（2026）'!BF:BF)</f>
        <v>0</v>
      </c>
      <c r="BG524" s="256" cm="1">
        <f t="array" aca="1" ref="BG524" ca="1">_xlfn.XLOOKUP($A524&amp;$B524,'[5]产值及收款计划（2026）'!$A:$A&amp;'[5]产值及收款计划（2026）'!$B:$B,'[5]产值及收款计划（2026）'!BG:BG)</f>
        <v>0</v>
      </c>
      <c r="BH524" s="256" cm="1">
        <f t="array" aca="1" ref="BH524" ca="1">_xlfn.XLOOKUP($A524&amp;$B524,'[5]产值及收款计划（2026）'!$A:$A&amp;'[5]产值及收款计划（2026）'!$B:$B,'[5]产值及收款计划（2026）'!BH:BH)</f>
        <v>0</v>
      </c>
      <c r="BI524" s="256" cm="1">
        <f t="array" aca="1" ref="BI524" ca="1">_xlfn.XLOOKUP($A524&amp;$B524,'[5]产值及收款计划（2026）'!$A:$A&amp;'[5]产值及收款计划（2026）'!$B:$B,'[5]产值及收款计划（2026）'!BI:BI)</f>
        <v>0</v>
      </c>
      <c r="BJ524" s="256" cm="1">
        <f t="array" aca="1" ref="BJ524" ca="1">_xlfn.XLOOKUP($A524&amp;$B524,'[5]产值及收款计划（2026）'!$A:$A&amp;'[5]产值及收款计划（2026）'!$B:$B,'[5]产值及收款计划（2026）'!BJ:BJ)</f>
        <v>0</v>
      </c>
      <c r="BK524" s="256" cm="1">
        <f t="array" aca="1" ref="BK524" ca="1">_xlfn.XLOOKUP($A524&amp;$B524,'[5]产值及收款计划（2026）'!$A:$A&amp;'[5]产值及收款计划（2026）'!$B:$B,'[5]产值及收款计划（2026）'!BK:BK)</f>
        <v>0</v>
      </c>
      <c r="BL524" s="256" cm="1">
        <f t="array" aca="1" ref="BL524" ca="1">_xlfn.XLOOKUP($A524&amp;$B524,'[5]产值及收款计划（2026）'!$A:$A&amp;'[5]产值及收款计划（2026）'!$B:$B,'[5]产值及收款计划（2026）'!BL:BL)</f>
        <v>0</v>
      </c>
      <c r="BM524" s="256"/>
      <c r="BN524" s="256"/>
      <c r="BO524" s="256"/>
      <c r="BP524" s="256"/>
      <c r="BQ524" s="255" cm="1">
        <f t="array" aca="1" ref="BQ524" ca="1">_xlfn.XLOOKUP($A524&amp;$B524,'[5]产值及收款计划（2026）'!$A:$A&amp;'[5]产值及收款计划（2026）'!$B:$B,'[5]产值及收款计划（2026）'!BQ:BQ)</f>
        <v>0</v>
      </c>
      <c r="BR524" s="256" cm="1">
        <f t="array" aca="1" ref="BR524" ca="1">_xlfn.XLOOKUP($A524&amp;$B524,'[5]产值及收款计划（2026）'!$A:$A&amp;'[5]产值及收款计划（2026）'!$B:$B,'[5]产值及收款计划（2026）'!BR:BR)</f>
        <v>0</v>
      </c>
      <c r="CA524" s="256" cm="1">
        <f t="array" aca="1" ref="CA524" ca="1">_xlfn.XLOOKUP($A524&amp;$B524,'[5]产值及收款计划（2026）'!$A:$A&amp;'[5]产值及收款计划（2026）'!$B:$B,'[5]产值及收款计划（2026）'!CA:CA)</f>
        <v>0</v>
      </c>
      <c r="CB524" s="256" cm="1">
        <f t="array" aca="1" ref="CB524" ca="1">_xlfn.XLOOKUP($A524&amp;$B524,'[5]产值及收款计划（2026）'!$A:$A&amp;'[5]产值及收款计划（2026）'!$B:$B,'[5]产值及收款计划（2026）'!CB:CB)</f>
        <v>0</v>
      </c>
      <c r="CC524" s="256" cm="1">
        <f t="array" aca="1" ref="CC524" ca="1">_xlfn.XLOOKUP($A524&amp;$B524,'[5]产值及收款计划（2026）'!$A:$A&amp;'[5]产值及收款计划（2026）'!$B:$B,'[5]产值及收款计划（2026）'!CC:CC)</f>
        <v>0</v>
      </c>
      <c r="CD524" s="256" cm="1">
        <f t="array" aca="1" ref="CD524" ca="1">_xlfn.XLOOKUP($A524&amp;$B524,'[5]产值及收款计划（2026）'!$A:$A&amp;'[5]产值及收款计划（2026）'!$B:$B,'[5]产值及收款计划（2026）'!CD:CD)</f>
        <v>0</v>
      </c>
      <c r="CE524" s="256" cm="1">
        <f t="array" aca="1" ref="CE524" ca="1">_xlfn.XLOOKUP($A524&amp;$B524,'[5]产值及收款计划（2026）'!$A:$A&amp;'[5]产值及收款计划（2026）'!$B:$B,'[5]产值及收款计划（2026）'!CE:CE)</f>
        <v>0</v>
      </c>
      <c r="CF524" s="256" cm="1">
        <f t="array" aca="1" ref="CF524" ca="1">_xlfn.XLOOKUP($A524&amp;$B524,'[5]产值及收款计划（2026）'!$A:$A&amp;'[5]产值及收款计划（2026）'!$B:$B,'[5]产值及收款计划（2026）'!CF:CF)</f>
        <v>0</v>
      </c>
      <c r="CG524" s="256" cm="1">
        <f t="array" aca="1" ref="CG524" ca="1">_xlfn.XLOOKUP($A524&amp;$B524,'[5]产值及收款计划（2026）'!$A:$A&amp;'[5]产值及收款计划（2026）'!$B:$B,'[5]产值及收款计划（2026）'!CG:CG)</f>
        <v>0</v>
      </c>
      <c r="CH524" s="256" cm="1">
        <f t="array" aca="1" ref="CH524" ca="1">_xlfn.XLOOKUP($A524&amp;$B524,'[5]产值及收款计划（2026）'!$A:$A&amp;'[5]产值及收款计划（2026）'!$B:$B,'[5]产值及收款计划（2026）'!CH:CH)</f>
        <v>0</v>
      </c>
      <c r="CI524" s="256" cm="1">
        <f t="array" aca="1" ref="CI524" ca="1">_xlfn.XLOOKUP($A524&amp;$B524,'[5]产值及收款计划（2026）'!$A:$A&amp;'[5]产值及收款计划（2026）'!$B:$B,'[5]产值及收款计划（2026）'!CI:CI)</f>
        <v>0</v>
      </c>
      <c r="CJ524" s="256" cm="1">
        <f t="array" aca="1" ref="CJ524" ca="1">_xlfn.XLOOKUP($A524&amp;$B524,'[5]产值及收款计划（2026）'!$A:$A&amp;'[5]产值及收款计划（2026）'!$B:$B,'[5]产值及收款计划（2026）'!CJ:CJ)</f>
        <v>0</v>
      </c>
      <c r="CK524" s="256" cm="1">
        <f t="array" aca="1" ref="CK524" ca="1">_xlfn.XLOOKUP($A524&amp;$B524,'[5]产值及收款计划（2026）'!$A:$A&amp;'[5]产值及收款计划（2026）'!$B:$B,'[5]产值及收款计划（2026）'!CK:CK)</f>
        <v>0</v>
      </c>
      <c r="CL524" s="256" cm="1">
        <f t="array" aca="1" ref="CL524" ca="1">_xlfn.XLOOKUP($A524&amp;$B524,'[5]产值及收款计划（2026）'!$A:$A&amp;'[5]产值及收款计划（2026）'!$B:$B,'[5]产值及收款计划（2026）'!CL:CL)</f>
        <v>0</v>
      </c>
      <c r="DA524" s="256" cm="1">
        <f t="array" aca="1" ref="DA524" ca="1">_xlfn.XLOOKUP($A524&amp;$B524,'[5]产值及收款计划（2026）'!$A:$A&amp;'[5]产值及收款计划（2026）'!$B:$B,'[5]产值及收款计划（2026）'!DA:DA)</f>
        <v>0</v>
      </c>
      <c r="DB524" s="256" cm="1">
        <f t="array" aca="1" ref="DB524" ca="1">_xlfn.XLOOKUP($A524&amp;$B524,'[5]产值及收款计划（2026）'!$A:$A&amp;'[5]产值及收款计划（2026）'!$B:$B,'[5]产值及收款计划（2026）'!DB:DB)</f>
        <v>0</v>
      </c>
      <c r="DC524" s="256" cm="1">
        <f t="array" aca="1" ref="DC524" ca="1">_xlfn.XLOOKUP($A524&amp;$B524,'[5]产值及收款计划（2026）'!$A:$A&amp;'[5]产值及收款计划（2026）'!$B:$B,'[5]产值及收款计划（2026）'!DC:DC)</f>
        <v>0</v>
      </c>
      <c r="DD524" s="256" cm="1">
        <f t="array" aca="1" ref="DD524" ca="1">_xlfn.XLOOKUP($A524&amp;$B524,'[5]产值及收款计划（2026）'!$A:$A&amp;'[5]产值及收款计划（2026）'!$B:$B,'[5]产值及收款计划（2026）'!DD:DD)</f>
        <v>0</v>
      </c>
      <c r="DE524" s="256" cm="1">
        <f t="array" aca="1" ref="DE524" ca="1">_xlfn.XLOOKUP($A524&amp;$B524,'[5]产值及收款计划（2026）'!$A:$A&amp;'[5]产值及收款计划（2026）'!$B:$B,'[5]产值及收款计划（2026）'!DE:DE)</f>
        <v>0</v>
      </c>
      <c r="DF524" s="256" cm="1">
        <f t="array" aca="1" ref="DF524" ca="1">_xlfn.XLOOKUP($A524&amp;$B524,'[5]产值及收款计划（2026）'!$A:$A&amp;'[5]产值及收款计划（2026）'!$B:$B,'[5]产值及收款计划（2026）'!DF:DF)</f>
        <v>0</v>
      </c>
      <c r="DG524" s="256" cm="1">
        <f t="array" aca="1" ref="DG524" ca="1">_xlfn.XLOOKUP($A524&amp;$B524,'[5]产值及收款计划（2026）'!$A:$A&amp;'[5]产值及收款计划（2026）'!$B:$B,'[5]产值及收款计划（2026）'!DG:DG)</f>
        <v>0</v>
      </c>
      <c r="DH524" s="256" cm="1">
        <f t="array" aca="1" ref="DH524" ca="1">_xlfn.XLOOKUP($A524&amp;$B524,'[5]产值及收款计划（2026）'!$A:$A&amp;'[5]产值及收款计划（2026）'!$B:$B,'[5]产值及收款计划（2026）'!DH:DH)</f>
        <v>0</v>
      </c>
      <c r="DI524" s="256" cm="1">
        <f t="array" aca="1" ref="DI524" ca="1">_xlfn.XLOOKUP($A524&amp;$B524,'[5]产值及收款计划（2026）'!$A:$A&amp;'[5]产值及收款计划（2026）'!$B:$B,'[5]产值及收款计划（2026）'!DI:DI)</f>
        <v>0</v>
      </c>
      <c r="DJ524" s="256" cm="1">
        <f t="array" aca="1" ref="DJ524" ca="1">_xlfn.XLOOKUP($A524&amp;$B524,'[5]产值及收款计划（2026）'!$A:$A&amp;'[5]产值及收款计划（2026）'!$B:$B,'[5]产值及收款计划（2026）'!DJ:DJ)</f>
        <v>0</v>
      </c>
      <c r="DK524" s="256" cm="1">
        <f t="array" aca="1" ref="DK524" ca="1">_xlfn.XLOOKUP($A524&amp;$B524,'[5]产值及收款计划（2026）'!$A:$A&amp;'[5]产值及收款计划（2026）'!$B:$B,'[5]产值及收款计划（2026）'!DK:DK)</f>
        <v>0</v>
      </c>
      <c r="DL524" s="256" cm="1">
        <f t="array" aca="1" ref="DL524" ca="1">_xlfn.XLOOKUP($A524&amp;$B524,'[5]产值及收款计划（2026）'!$A:$A&amp;'[5]产值及收款计划（2026）'!$B:$B,'[5]产值及收款计划（2026）'!DL:DL)</f>
        <v>0</v>
      </c>
      <c r="DM524" s="264"/>
      <c r="DN524" s="250"/>
    </row>
    <row r="525" spans="1:118" ht="20.25" x14ac:dyDescent="0.15">
      <c r="A525" s="254">
        <f t="shared" ca="1" si="26"/>
        <v>104</v>
      </c>
      <c r="B525" s="254" t="s">
        <v>29</v>
      </c>
      <c r="C525" s="255" cm="1">
        <f t="array" aca="1" ref="C525" ca="1">_xlfn.XLOOKUP($A525&amp;$B525,'[5]产值及收款计划（2026）'!$A:$A&amp;'[5]产值及收款计划（2026）'!$B:$B,'[5]产值及收款计划（2026）'!C:C)</f>
        <v>0</v>
      </c>
      <c r="D525" s="255" cm="1">
        <f t="array" aca="1" ref="D525" ca="1">_xlfn.XLOOKUP($A525&amp;$B525,'[5]产值及收款计划（2026）'!$A:$A&amp;'[5]产值及收款计划（2026）'!$B:$B,'[5]产值及收款计划（2026）'!D:D)</f>
        <v>0</v>
      </c>
      <c r="E525" s="256" cm="1">
        <f t="array" aca="1" ref="E525" ca="1">_xlfn.XLOOKUP($A525&amp;$B525,'[5]产值及收款计划（2026）'!$A:$A&amp;'[5]产值及收款计划（2026）'!$B:$B,'[5]产值及收款计划（2026）'!E:E)</f>
        <v>0</v>
      </c>
      <c r="F525" s="256" cm="1">
        <f t="array" aca="1" ref="F525" ca="1">_xlfn.XLOOKUP($A525&amp;$B525,'[5]产值及收款计划（2026）'!$A:$A&amp;'[5]产值及收款计划（2026）'!$B:$B,'[5]产值及收款计划（2026）'!F:F)</f>
        <v>0</v>
      </c>
      <c r="G525" s="256" cm="1">
        <f t="array" aca="1" ref="G525" ca="1">_xlfn.XLOOKUP($A525&amp;$B525,'[5]产值及收款计划（2026）'!$A:$A&amp;'[5]产值及收款计划（2026）'!$B:$B,'[5]产值及收款计划（2026）'!G:G)</f>
        <v>0</v>
      </c>
      <c r="H525" s="256" cm="1">
        <f t="array" aca="1" ref="H525" ca="1">_xlfn.XLOOKUP($A525&amp;$B525,'[5]产值及收款计划（2026）'!$A:$A&amp;'[5]产值及收款计划（2026）'!$B:$B,'[5]产值及收款计划（2026）'!H:H)</f>
        <v>0</v>
      </c>
      <c r="I525" s="257" cm="1">
        <f t="array" aca="1" ref="I525" ca="1">_xlfn.XLOOKUP($A525&amp;$B525,'[5]产值及收款计划（2026）'!$A:$A&amp;'[5]产值及收款计划（2026）'!$B:$B,'[5]产值及收款计划（2026）'!I:I)</f>
        <v>0</v>
      </c>
      <c r="J525" s="256" cm="1">
        <f t="array" aca="1" ref="J525" ca="1">_xlfn.XLOOKUP($A525&amp;$B525,'[5]产值及收款计划（2026）'!$A:$A&amp;'[5]产值及收款计划（2026）'!$B:$B,'[5]产值及收款计划（2026）'!J:J)</f>
        <v>0</v>
      </c>
      <c r="K525" s="256" cm="1">
        <f t="array" aca="1" ref="K525" ca="1">_xlfn.XLOOKUP($A525&amp;$B525,'[5]产值及收款计划（2026）'!$A:$A&amp;'[5]产值及收款计划（2026）'!$B:$B,'[5]产值及收款计划（2026）'!K:K)</f>
        <v>0</v>
      </c>
      <c r="L525" s="256" cm="1">
        <f t="array" aca="1" ref="L525" ca="1">_xlfn.XLOOKUP($A525&amp;$B525,'[5]产值及收款计划（2026）'!$A:$A&amp;'[5]产值及收款计划（2026）'!$B:$B,'[5]产值及收款计划（2026）'!L:L)</f>
        <v>0</v>
      </c>
      <c r="M525" s="256" cm="1">
        <f t="array" aca="1" ref="M525" ca="1">_xlfn.XLOOKUP($A525&amp;$B525,'[5]产值及收款计划（2026）'!$A:$A&amp;'[5]产值及收款计划（2026）'!$B:$B,'[5]产值及收款计划（2026）'!M:M)</f>
        <v>0</v>
      </c>
      <c r="N525" s="256" cm="1">
        <f t="array" aca="1" ref="N525" ca="1">_xlfn.XLOOKUP($A525&amp;$B525,'[5]产值及收款计划（2026）'!$A:$A&amp;'[5]产值及收款计划（2026）'!$B:$B,'[5]产值及收款计划（2026）'!N:N)</f>
        <v>0</v>
      </c>
      <c r="O525" s="256" cm="1">
        <f t="array" aca="1" ref="O525" ca="1">_xlfn.XLOOKUP($A525&amp;$B525,'[5]产值及收款计划（2026）'!$A:$A&amp;'[5]产值及收款计划（2026）'!$B:$B,'[5]产值及收款计划（2026）'!O:O)</f>
        <v>0</v>
      </c>
      <c r="P525" s="255" cm="1">
        <f t="array" aca="1" ref="P525" ca="1">_xlfn.XLOOKUP($A525&amp;$B525,'[5]产值及收款计划（2026）'!$A:$A&amp;'[5]产值及收款计划（2026）'!$B:$B,'[5]产值及收款计划（2026）'!P:P)</f>
        <v>0</v>
      </c>
      <c r="Q525" s="256" cm="1">
        <f t="array" aca="1" ref="Q525" ca="1">_xlfn.XLOOKUP($A525&amp;$B525,'[5]产值及收款计划（2026）'!$A:$A&amp;'[5]产值及收款计划（2026）'!$B:$B,'[5]产值及收款计划（2026）'!Q:Q)</f>
        <v>0</v>
      </c>
      <c r="R525" s="256" cm="1">
        <f t="array" aca="1" ref="R525" ca="1">_xlfn.XLOOKUP($A525&amp;$B525,'[5]产值及收款计划（2026）'!$A:$A&amp;'[5]产值及收款计划（2026）'!$B:$B,'[5]产值及收款计划（2026）'!R:R)</f>
        <v>0</v>
      </c>
      <c r="S525" s="256" cm="1">
        <f t="array" aca="1" ref="S525" ca="1">_xlfn.XLOOKUP($A525&amp;$B525,'[5]产值及收款计划（2026）'!$A:$A&amp;'[5]产值及收款计划（2026）'!$B:$B,'[5]产值及收款计划（2026）'!S:S)</f>
        <v>0</v>
      </c>
      <c r="T525" s="256" cm="1">
        <f t="array" aca="1" ref="T525" ca="1">_xlfn.XLOOKUP($A525&amp;$B525,'[5]产值及收款计划（2026）'!$A:$A&amp;'[5]产值及收款计划（2026）'!$B:$B,'[5]产值及收款计划（2026）'!T:T)</f>
        <v>0</v>
      </c>
      <c r="U525" s="256" cm="1">
        <f t="array" aca="1" ref="U525" ca="1">_xlfn.XLOOKUP($A525&amp;$B525,'[5]产值及收款计划（2026）'!$A:$A&amp;'[5]产值及收款计划（2026）'!$B:$B,'[5]产值及收款计划（2026）'!U:U)</f>
        <v>0</v>
      </c>
      <c r="V525" s="256" cm="1">
        <f t="array" aca="1" ref="V525" ca="1">_xlfn.XLOOKUP($A525&amp;$B525,'[5]产值及收款计划（2026）'!$A:$A&amp;'[5]产值及收款计划（2026）'!$B:$B,'[5]产值及收款计划（2026）'!V:V)</f>
        <v>0</v>
      </c>
      <c r="W525" s="256" cm="1">
        <f t="array" aca="1" ref="W525" ca="1">_xlfn.XLOOKUP($A525&amp;$B525,'[5]产值及收款计划（2026）'!$A:$A&amp;'[5]产值及收款计划（2026）'!$B:$B,'[5]产值及收款计划（2026）'!W:W)</f>
        <v>0</v>
      </c>
      <c r="X525" s="256" cm="1">
        <f t="array" aca="1" ref="X525" ca="1">_xlfn.XLOOKUP($A525&amp;$B525,'[5]产值及收款计划（2026）'!$A:$A&amp;'[5]产值及收款计划（2026）'!$B:$B,'[5]产值及收款计划（2026）'!X:X)</f>
        <v>0</v>
      </c>
      <c r="Y525" s="256" cm="1">
        <f t="array" aca="1" ref="Y525" ca="1">_xlfn.XLOOKUP($A525&amp;$B525,'[5]产值及收款计划（2026）'!$A:$A&amp;'[5]产值及收款计划（2026）'!$B:$B,'[5]产值及收款计划（2026）'!Y:Y)</f>
        <v>0</v>
      </c>
      <c r="Z525" s="256" cm="1">
        <f t="array" aca="1" ref="Z525" ca="1">_xlfn.XLOOKUP($A525&amp;$B525,'[5]产值及收款计划（2026）'!$A:$A&amp;'[5]产值及收款计划（2026）'!$B:$B,'[5]产值及收款计划（2026）'!Z:Z)</f>
        <v>0</v>
      </c>
      <c r="AA525" s="256" cm="1">
        <f t="array" aca="1" ref="AA525" ca="1">_xlfn.XLOOKUP($A525&amp;$B525,'[5]产值及收款计划（2026）'!$A:$A&amp;'[5]产值及收款计划（2026）'!$B:$B,'[5]产值及收款计划（2026）'!AA:AA)</f>
        <v>0</v>
      </c>
      <c r="AB525" s="256" cm="1">
        <f t="array" aca="1" ref="AB525" ca="1">_xlfn.XLOOKUP($A525&amp;$B525,'[5]产值及收款计划（2026）'!$A:$A&amp;'[5]产值及收款计划（2026）'!$B:$B,'[5]产值及收款计划（2026）'!AB:AB)</f>
        <v>0</v>
      </c>
      <c r="AC525" s="256" cm="1">
        <f t="array" aca="1" ref="AC525" ca="1">_xlfn.XLOOKUP($A525&amp;$B525,'[5]产值及收款计划（2026）'!$A:$A&amp;'[5]产值及收款计划（2026）'!$B:$B,'[5]产值及收款计划（2026）'!AC:AC)</f>
        <v>0</v>
      </c>
      <c r="AD525" s="256" cm="1">
        <f t="array" aca="1" ref="AD525" ca="1">_xlfn.XLOOKUP($A525&amp;$B525,'[5]产值及收款计划（2026）'!$A:$A&amp;'[5]产值及收款计划（2026）'!$B:$B,'[5]产值及收款计划（2026）'!AD:AD)</f>
        <v>0</v>
      </c>
      <c r="AE525" s="256" cm="1">
        <f t="array" aca="1" ref="AE525" ca="1">_xlfn.XLOOKUP($A525&amp;$B525,'[5]产值及收款计划（2026）'!$A:$A&amp;'[5]产值及收款计划（2026）'!$B:$B,'[5]产值及收款计划（2026）'!AE:AE)</f>
        <v>0</v>
      </c>
      <c r="AF525" s="256" cm="1">
        <f t="array" aca="1" ref="AF525" ca="1">_xlfn.XLOOKUP($A525&amp;$B525,'[5]产值及收款计划（2026）'!$A:$A&amp;'[5]产值及收款计划（2026）'!$B:$B,'[5]产值及收款计划（2026）'!AF:AF)</f>
        <v>0</v>
      </c>
      <c r="AG525" s="256" cm="1">
        <f t="array" aca="1" ref="AG525" ca="1">_xlfn.XLOOKUP($A525&amp;$B525,'[5]产值及收款计划（2026）'!$A:$A&amp;'[5]产值及收款计划（2026）'!$B:$B,'[5]产值及收款计划（2026）'!AG:AG)</f>
        <v>0</v>
      </c>
      <c r="AH525" s="256" cm="1">
        <f t="array" aca="1" ref="AH525" ca="1">_xlfn.XLOOKUP($A525&amp;$B525,'[5]产值及收款计划（2026）'!$A:$A&amp;'[5]产值及收款计划（2026）'!$B:$B,'[5]产值及收款计划（2026）'!AH:AH)</f>
        <v>0</v>
      </c>
      <c r="AI525" s="256" cm="1">
        <f t="array" aca="1" ref="AI525" ca="1">_xlfn.XLOOKUP($A525&amp;$B525,'[5]产值及收款计划（2026）'!$A:$A&amp;'[5]产值及收款计划（2026）'!$B:$B,'[5]产值及收款计划（2026）'!AI:AI)</f>
        <v>0</v>
      </c>
      <c r="AJ525" s="256" cm="1">
        <f t="array" aca="1" ref="AJ525" ca="1">_xlfn.XLOOKUP($A525&amp;$B525,'[5]产值及收款计划（2026）'!$A:$A&amp;'[5]产值及收款计划（2026）'!$B:$B,'[5]产值及收款计划（2026）'!AJ:AJ)</f>
        <v>0</v>
      </c>
      <c r="AK525" s="256" cm="1">
        <f t="array" aca="1" ref="AK525" ca="1">_xlfn.XLOOKUP($A525&amp;$B525,'[5]产值及收款计划（2026）'!$A:$A&amp;'[5]产值及收款计划（2026）'!$B:$B,'[5]产值及收款计划（2026）'!AK:AK)</f>
        <v>0</v>
      </c>
      <c r="AL525" s="256" cm="1">
        <f t="array" aca="1" ref="AL525" ca="1">_xlfn.XLOOKUP($A525&amp;$B525,'[5]产值及收款计划（2026）'!$A:$A&amp;'[5]产值及收款计划（2026）'!$B:$B,'[5]产值及收款计划（2026）'!AL:AL)</f>
        <v>0</v>
      </c>
      <c r="AM525" s="263" t="e" cm="1">
        <f t="array" aca="1" ref="AM525" ca="1">_xlfn.LET(_xlpm.勾选月份状态数组,TRANSPOSE('PPT(12-15页）-TOP10'!$A$3:$A$14),_xlpm.选择数据区,IF('PPT(12-15页）-TOP10'!$E$3="收款",$BA525:$BL525,$AA525:$AL525),SUM(_xlfn._xlws.FILTER(_xlpm.选择数据区,_xlpm.勾选月份状态数组,"")))</f>
        <v>#NAME?</v>
      </c>
      <c r="AN525" s="256" t="e" cm="1">
        <f t="array" aca="1" ref="AN525" ca="1">_xlfn.LET(_xlpm.勾选月份状态数组,TRANSPOSE('PPT(12-15页）-TOP10'!$A$3:$A$14),_xlpm.选择数据区,IF('PPT(12-15页）-TOP10'!$E$3="收款",$DA525:$DL525,$CA525:$CL525),SUM(_xlfn._xlws.FILTER(_xlpm.选择数据区,_xlpm.勾选月份状态数组,"")))</f>
        <v>#NAME?</v>
      </c>
      <c r="AO525" s="256">
        <f ca="1">SUM(CA525:CC525)+SUM(AD525:AL525)</f>
        <v>0</v>
      </c>
      <c r="AP525" s="256"/>
      <c r="AQ525" s="256"/>
      <c r="AR525" s="256"/>
      <c r="AS525" s="256" cm="1">
        <f t="array" aca="1" ref="AS525" ca="1">_xlfn.XLOOKUP($A525&amp;$B525,'[5]产值及收款计划（2026）'!$A:$A&amp;'[5]产值及收款计划（2026）'!$B:$B,'[5]产值及收款计划（2026）'!AS:AS)</f>
        <v>0</v>
      </c>
      <c r="AT525" s="256" cm="1">
        <f t="array" aca="1" ref="AT525" ca="1">_xlfn.XLOOKUP($A525&amp;$B525,'[5]产值及收款计划（2026）'!$A:$A&amp;'[5]产值及收款计划（2026）'!$B:$B,'[5]产值及收款计划（2026）'!AT:AT)</f>
        <v>0</v>
      </c>
      <c r="AU525" s="256" cm="1">
        <f t="array" aca="1" ref="AU525" ca="1">_xlfn.XLOOKUP($A525&amp;$B525,'[5]产值及收款计划（2026）'!$A:$A&amp;'[5]产值及收款计划（2026）'!$B:$B,'[5]产值及收款计划（2026）'!AU:AU)</f>
        <v>0</v>
      </c>
      <c r="AV525" s="256" cm="1">
        <f t="array" aca="1" ref="AV525" ca="1">_xlfn.XLOOKUP($A525&amp;$B525,'[5]产值及收款计划（2026）'!$A:$A&amp;'[5]产值及收款计划（2026）'!$B:$B,'[5]产值及收款计划（2026）'!AV:AV)</f>
        <v>0</v>
      </c>
      <c r="AW525" s="256" cm="1">
        <f t="array" aca="1" ref="AW525" ca="1">_xlfn.XLOOKUP($A525&amp;$B525,'[5]产值及收款计划（2026）'!$A:$A&amp;'[5]产值及收款计划（2026）'!$B:$B,'[5]产值及收款计划（2026）'!AW:AW)</f>
        <v>0</v>
      </c>
      <c r="AX525" s="256" cm="1">
        <f t="array" aca="1" ref="AX525" ca="1">_xlfn.XLOOKUP($A525&amp;$B525,'[5]产值及收款计划（2026）'!$A:$A&amp;'[5]产值及收款计划（2026）'!$B:$B,'[5]产值及收款计划（2026）'!AX:AX)</f>
        <v>0</v>
      </c>
      <c r="AY525" s="256" cm="1">
        <f t="array" aca="1" ref="AY525" ca="1">_xlfn.XLOOKUP($A525&amp;$B525,'[5]产值及收款计划（2026）'!$A:$A&amp;'[5]产值及收款计划（2026）'!$B:$B,'[5]产值及收款计划（2026）'!AY:AY)</f>
        <v>0</v>
      </c>
      <c r="AZ525" s="256" cm="1">
        <f t="array" aca="1" ref="AZ525" ca="1">_xlfn.XLOOKUP($A525&amp;$B525,'[5]产值及收款计划（2026）'!$A:$A&amp;'[5]产值及收款计划（2026）'!$B:$B,'[5]产值及收款计划（2026）'!AZ:AZ)</f>
        <v>0</v>
      </c>
      <c r="BA525" s="256" cm="1">
        <f t="array" aca="1" ref="BA525" ca="1">_xlfn.XLOOKUP($A525&amp;$B525,'[5]产值及收款计划（2026）'!$A:$A&amp;'[5]产值及收款计划（2026）'!$B:$B,'[5]产值及收款计划（2026）'!BA:BA)</f>
        <v>0</v>
      </c>
      <c r="BB525" s="256" cm="1">
        <f t="array" aca="1" ref="BB525" ca="1">_xlfn.XLOOKUP($A525&amp;$B525,'[5]产值及收款计划（2026）'!$A:$A&amp;'[5]产值及收款计划（2026）'!$B:$B,'[5]产值及收款计划（2026）'!BB:BB)</f>
        <v>0</v>
      </c>
      <c r="BC525" s="256" cm="1">
        <f t="array" aca="1" ref="BC525" ca="1">_xlfn.XLOOKUP($A525&amp;$B525,'[5]产值及收款计划（2026）'!$A:$A&amp;'[5]产值及收款计划（2026）'!$B:$B,'[5]产值及收款计划（2026）'!BC:BC)</f>
        <v>0</v>
      </c>
      <c r="BD525" s="256" cm="1">
        <f t="array" aca="1" ref="BD525" ca="1">_xlfn.XLOOKUP($A525&amp;$B525,'[5]产值及收款计划（2026）'!$A:$A&amp;'[5]产值及收款计划（2026）'!$B:$B,'[5]产值及收款计划（2026）'!BD:BD)</f>
        <v>0</v>
      </c>
      <c r="BE525" s="256" cm="1">
        <f t="array" aca="1" ref="BE525" ca="1">_xlfn.XLOOKUP($A525&amp;$B525,'[5]产值及收款计划（2026）'!$A:$A&amp;'[5]产值及收款计划（2026）'!$B:$B,'[5]产值及收款计划（2026）'!BE:BE)</f>
        <v>0</v>
      </c>
      <c r="BF525" s="256" cm="1">
        <f t="array" aca="1" ref="BF525" ca="1">_xlfn.XLOOKUP($A525&amp;$B525,'[5]产值及收款计划（2026）'!$A:$A&amp;'[5]产值及收款计划（2026）'!$B:$B,'[5]产值及收款计划（2026）'!BF:BF)</f>
        <v>0</v>
      </c>
      <c r="BG525" s="256" cm="1">
        <f t="array" aca="1" ref="BG525" ca="1">_xlfn.XLOOKUP($A525&amp;$B525,'[5]产值及收款计划（2026）'!$A:$A&amp;'[5]产值及收款计划（2026）'!$B:$B,'[5]产值及收款计划（2026）'!BG:BG)</f>
        <v>0</v>
      </c>
      <c r="BH525" s="256" cm="1">
        <f t="array" aca="1" ref="BH525" ca="1">_xlfn.XLOOKUP($A525&amp;$B525,'[5]产值及收款计划（2026）'!$A:$A&amp;'[5]产值及收款计划（2026）'!$B:$B,'[5]产值及收款计划（2026）'!BH:BH)</f>
        <v>0</v>
      </c>
      <c r="BI525" s="256" cm="1">
        <f t="array" aca="1" ref="BI525" ca="1">_xlfn.XLOOKUP($A525&amp;$B525,'[5]产值及收款计划（2026）'!$A:$A&amp;'[5]产值及收款计划（2026）'!$B:$B,'[5]产值及收款计划（2026）'!BI:BI)</f>
        <v>0</v>
      </c>
      <c r="BJ525" s="256" cm="1">
        <f t="array" aca="1" ref="BJ525" ca="1">_xlfn.XLOOKUP($A525&amp;$B525,'[5]产值及收款计划（2026）'!$A:$A&amp;'[5]产值及收款计划（2026）'!$B:$B,'[5]产值及收款计划（2026）'!BJ:BJ)</f>
        <v>0</v>
      </c>
      <c r="BK525" s="256" cm="1">
        <f t="array" aca="1" ref="BK525" ca="1">_xlfn.XLOOKUP($A525&amp;$B525,'[5]产值及收款计划（2026）'!$A:$A&amp;'[5]产值及收款计划（2026）'!$B:$B,'[5]产值及收款计划（2026）'!BK:BK)</f>
        <v>0</v>
      </c>
      <c r="BL525" s="256" cm="1">
        <f t="array" aca="1" ref="BL525" ca="1">_xlfn.XLOOKUP($A525&amp;$B525,'[5]产值及收款计划（2026）'!$A:$A&amp;'[5]产值及收款计划（2026）'!$B:$B,'[5]产值及收款计划（2026）'!BL:BL)</f>
        <v>0</v>
      </c>
      <c r="BM525" s="256"/>
      <c r="BN525" s="256"/>
      <c r="BO525" s="256"/>
      <c r="BP525" s="256"/>
      <c r="BQ525" s="255" cm="1">
        <f t="array" aca="1" ref="BQ525" ca="1">_xlfn.XLOOKUP($A525&amp;$B525,'[5]产值及收款计划（2026）'!$A:$A&amp;'[5]产值及收款计划（2026）'!$B:$B,'[5]产值及收款计划（2026）'!BQ:BQ)</f>
        <v>0</v>
      </c>
      <c r="BR525" s="256" cm="1">
        <f t="array" aca="1" ref="BR525" ca="1">_xlfn.XLOOKUP($A525&amp;$B525,'[5]产值及收款计划（2026）'!$A:$A&amp;'[5]产值及收款计划（2026）'!$B:$B,'[5]产值及收款计划（2026）'!BR:BR)</f>
        <v>0</v>
      </c>
      <c r="CA525" s="256" cm="1">
        <f t="array" aca="1" ref="CA525" ca="1">_xlfn.XLOOKUP($A525&amp;$B525,'[5]产值及收款计划（2026）'!$A:$A&amp;'[5]产值及收款计划（2026）'!$B:$B,'[5]产值及收款计划（2026）'!CA:CA)</f>
        <v>0</v>
      </c>
      <c r="CB525" s="256" cm="1">
        <f t="array" aca="1" ref="CB525" ca="1">_xlfn.XLOOKUP($A525&amp;$B525,'[5]产值及收款计划（2026）'!$A:$A&amp;'[5]产值及收款计划（2026）'!$B:$B,'[5]产值及收款计划（2026）'!CB:CB)</f>
        <v>0</v>
      </c>
      <c r="CC525" s="256" cm="1">
        <f t="array" aca="1" ref="CC525" ca="1">_xlfn.XLOOKUP($A525&amp;$B525,'[5]产值及收款计划（2026）'!$A:$A&amp;'[5]产值及收款计划（2026）'!$B:$B,'[5]产值及收款计划（2026）'!CC:CC)</f>
        <v>0</v>
      </c>
      <c r="CD525" s="256" cm="1">
        <f t="array" aca="1" ref="CD525" ca="1">_xlfn.XLOOKUP($A525&amp;$B525,'[5]产值及收款计划（2026）'!$A:$A&amp;'[5]产值及收款计划（2026）'!$B:$B,'[5]产值及收款计划（2026）'!CD:CD)</f>
        <v>0</v>
      </c>
      <c r="CE525" s="256" cm="1">
        <f t="array" aca="1" ref="CE525" ca="1">_xlfn.XLOOKUP($A525&amp;$B525,'[5]产值及收款计划（2026）'!$A:$A&amp;'[5]产值及收款计划（2026）'!$B:$B,'[5]产值及收款计划（2026）'!CE:CE)</f>
        <v>0</v>
      </c>
      <c r="CF525" s="256" cm="1">
        <f t="array" aca="1" ref="CF525" ca="1">_xlfn.XLOOKUP($A525&amp;$B525,'[5]产值及收款计划（2026）'!$A:$A&amp;'[5]产值及收款计划（2026）'!$B:$B,'[5]产值及收款计划（2026）'!CF:CF)</f>
        <v>0</v>
      </c>
      <c r="CG525" s="256" cm="1">
        <f t="array" aca="1" ref="CG525" ca="1">_xlfn.XLOOKUP($A525&amp;$B525,'[5]产值及收款计划（2026）'!$A:$A&amp;'[5]产值及收款计划（2026）'!$B:$B,'[5]产值及收款计划（2026）'!CG:CG)</f>
        <v>0</v>
      </c>
      <c r="CH525" s="256" cm="1">
        <f t="array" aca="1" ref="CH525" ca="1">_xlfn.XLOOKUP($A525&amp;$B525,'[5]产值及收款计划（2026）'!$A:$A&amp;'[5]产值及收款计划（2026）'!$B:$B,'[5]产值及收款计划（2026）'!CH:CH)</f>
        <v>0</v>
      </c>
      <c r="CI525" s="256" cm="1">
        <f t="array" aca="1" ref="CI525" ca="1">_xlfn.XLOOKUP($A525&amp;$B525,'[5]产值及收款计划（2026）'!$A:$A&amp;'[5]产值及收款计划（2026）'!$B:$B,'[5]产值及收款计划（2026）'!CI:CI)</f>
        <v>0</v>
      </c>
      <c r="CJ525" s="256" cm="1">
        <f t="array" aca="1" ref="CJ525" ca="1">_xlfn.XLOOKUP($A525&amp;$B525,'[5]产值及收款计划（2026）'!$A:$A&amp;'[5]产值及收款计划（2026）'!$B:$B,'[5]产值及收款计划（2026）'!CJ:CJ)</f>
        <v>0</v>
      </c>
      <c r="CK525" s="256" cm="1">
        <f t="array" aca="1" ref="CK525" ca="1">_xlfn.XLOOKUP($A525&amp;$B525,'[5]产值及收款计划（2026）'!$A:$A&amp;'[5]产值及收款计划（2026）'!$B:$B,'[5]产值及收款计划（2026）'!CK:CK)</f>
        <v>0</v>
      </c>
      <c r="CL525" s="256" cm="1">
        <f t="array" aca="1" ref="CL525" ca="1">_xlfn.XLOOKUP($A525&amp;$B525,'[5]产值及收款计划（2026）'!$A:$A&amp;'[5]产值及收款计划（2026）'!$B:$B,'[5]产值及收款计划（2026）'!CL:CL)</f>
        <v>0</v>
      </c>
      <c r="DA525" s="256" cm="1">
        <f t="array" aca="1" ref="DA525" ca="1">_xlfn.XLOOKUP($A525&amp;$B525,'[5]产值及收款计划（2026）'!$A:$A&amp;'[5]产值及收款计划（2026）'!$B:$B,'[5]产值及收款计划（2026）'!DA:DA)</f>
        <v>0</v>
      </c>
      <c r="DB525" s="256" cm="1">
        <f t="array" aca="1" ref="DB525" ca="1">_xlfn.XLOOKUP($A525&amp;$B525,'[5]产值及收款计划（2026）'!$A:$A&amp;'[5]产值及收款计划（2026）'!$B:$B,'[5]产值及收款计划（2026）'!DB:DB)</f>
        <v>0</v>
      </c>
      <c r="DC525" s="256" cm="1">
        <f t="array" aca="1" ref="DC525" ca="1">_xlfn.XLOOKUP($A525&amp;$B525,'[5]产值及收款计划（2026）'!$A:$A&amp;'[5]产值及收款计划（2026）'!$B:$B,'[5]产值及收款计划（2026）'!DC:DC)</f>
        <v>0</v>
      </c>
      <c r="DD525" s="256" cm="1">
        <f t="array" aca="1" ref="DD525" ca="1">_xlfn.XLOOKUP($A525&amp;$B525,'[5]产值及收款计划（2026）'!$A:$A&amp;'[5]产值及收款计划（2026）'!$B:$B,'[5]产值及收款计划（2026）'!DD:DD)</f>
        <v>0</v>
      </c>
      <c r="DE525" s="256" cm="1">
        <f t="array" aca="1" ref="DE525" ca="1">_xlfn.XLOOKUP($A525&amp;$B525,'[5]产值及收款计划（2026）'!$A:$A&amp;'[5]产值及收款计划（2026）'!$B:$B,'[5]产值及收款计划（2026）'!DE:DE)</f>
        <v>0</v>
      </c>
      <c r="DF525" s="256" cm="1">
        <f t="array" aca="1" ref="DF525" ca="1">_xlfn.XLOOKUP($A525&amp;$B525,'[5]产值及收款计划（2026）'!$A:$A&amp;'[5]产值及收款计划（2026）'!$B:$B,'[5]产值及收款计划（2026）'!DF:DF)</f>
        <v>0</v>
      </c>
      <c r="DG525" s="256" cm="1">
        <f t="array" aca="1" ref="DG525" ca="1">_xlfn.XLOOKUP($A525&amp;$B525,'[5]产值及收款计划（2026）'!$A:$A&amp;'[5]产值及收款计划（2026）'!$B:$B,'[5]产值及收款计划（2026）'!DG:DG)</f>
        <v>0</v>
      </c>
      <c r="DH525" s="256" cm="1">
        <f t="array" aca="1" ref="DH525" ca="1">_xlfn.XLOOKUP($A525&amp;$B525,'[5]产值及收款计划（2026）'!$A:$A&amp;'[5]产值及收款计划（2026）'!$B:$B,'[5]产值及收款计划（2026）'!DH:DH)</f>
        <v>0</v>
      </c>
      <c r="DI525" s="256" cm="1">
        <f t="array" aca="1" ref="DI525" ca="1">_xlfn.XLOOKUP($A525&amp;$B525,'[5]产值及收款计划（2026）'!$A:$A&amp;'[5]产值及收款计划（2026）'!$B:$B,'[5]产值及收款计划（2026）'!DI:DI)</f>
        <v>0</v>
      </c>
      <c r="DJ525" s="256" cm="1">
        <f t="array" aca="1" ref="DJ525" ca="1">_xlfn.XLOOKUP($A525&amp;$B525,'[5]产值及收款计划（2026）'!$A:$A&amp;'[5]产值及收款计划（2026）'!$B:$B,'[5]产值及收款计划（2026）'!DJ:DJ)</f>
        <v>0</v>
      </c>
      <c r="DK525" s="256" cm="1">
        <f t="array" aca="1" ref="DK525" ca="1">_xlfn.XLOOKUP($A525&amp;$B525,'[5]产值及收款计划（2026）'!$A:$A&amp;'[5]产值及收款计划（2026）'!$B:$B,'[5]产值及收款计划（2026）'!DK:DK)</f>
        <v>0</v>
      </c>
      <c r="DL525" s="256" cm="1">
        <f t="array" aca="1" ref="DL525" ca="1">_xlfn.XLOOKUP($A525&amp;$B525,'[5]产值及收款计划（2026）'!$A:$A&amp;'[5]产值及收款计划（2026）'!$B:$B,'[5]产值及收款计划（2026）'!DL:DL)</f>
        <v>0</v>
      </c>
      <c r="DM525" s="264"/>
      <c r="DN525" s="250"/>
    </row>
    <row r="526" spans="1:118" ht="20.25" x14ac:dyDescent="0.15">
      <c r="A526" s="268"/>
      <c r="B526" s="268"/>
      <c r="C526" s="269"/>
      <c r="D526" s="273"/>
      <c r="E526" s="274"/>
      <c r="F526" s="274"/>
      <c r="G526" s="274"/>
      <c r="H526" s="274"/>
      <c r="I526" s="275"/>
      <c r="J526" s="276"/>
      <c r="K526" s="274"/>
      <c r="L526" s="274"/>
      <c r="M526" s="274"/>
      <c r="N526" s="274"/>
      <c r="O526" s="274"/>
      <c r="P526" s="273"/>
      <c r="Q526" s="274"/>
      <c r="R526" s="274"/>
      <c r="S526" s="274"/>
      <c r="T526" s="274"/>
      <c r="U526" s="274"/>
      <c r="V526" s="274"/>
      <c r="W526" s="274"/>
      <c r="X526" s="274"/>
      <c r="Y526" s="274"/>
      <c r="Z526" s="274"/>
      <c r="AA526" s="274"/>
      <c r="AB526" s="274"/>
      <c r="AC526" s="274"/>
      <c r="AD526" s="274"/>
      <c r="AE526" s="274"/>
      <c r="AF526" s="274"/>
      <c r="AG526" s="274"/>
      <c r="AH526" s="274"/>
      <c r="AI526" s="274"/>
      <c r="AJ526" s="274"/>
      <c r="AK526" s="274"/>
      <c r="AL526" s="274"/>
      <c r="AM526" s="263" t="e" cm="1">
        <f t="array" aca="1" ref="AM526" ca="1">_xlfn.LET(_xlpm.勾选月份状态数组,TRANSPOSE('PPT(12-15页）-TOP10'!$A$3:$A$14),_xlpm.选择数据区,IF('PPT(12-15页）-TOP10'!$E$3="收款",$BA526:$BL526,$AA526:$AL526),SUM(_xlfn._xlws.FILTER(_xlpm.选择数据区,_xlpm.勾选月份状态数组,"")))</f>
        <v>#NAME?</v>
      </c>
      <c r="AN526" s="256" t="e" cm="1">
        <f t="array" aca="1" ref="AN526" ca="1">_xlfn.LET(_xlpm.勾选月份状态数组,TRANSPOSE('PPT(12-15页）-TOP10'!$A$3:$A$14),_xlpm.选择数据区,IF('PPT(12-15页）-TOP10'!$E$3="收款",$DA526:$DL526,$CA526:$CL526),SUM(_xlfn._xlws.FILTER(_xlpm.选择数据区,_xlpm.勾选月份状态数组,"")))</f>
        <v>#NAME?</v>
      </c>
      <c r="AO526" s="256">
        <f>SUM(CA526:CC526)+SUM(AD526:AL526)</f>
        <v>0</v>
      </c>
      <c r="AP526" s="274"/>
      <c r="AQ526" s="274"/>
      <c r="AR526" s="274"/>
      <c r="AS526" s="274"/>
      <c r="AT526" s="274"/>
      <c r="AU526" s="274"/>
      <c r="AV526" s="274"/>
      <c r="AW526" s="274"/>
      <c r="AX526" s="274"/>
      <c r="AY526" s="274"/>
      <c r="AZ526" s="274"/>
      <c r="BA526" s="274"/>
      <c r="BB526" s="274"/>
      <c r="BC526" s="274"/>
      <c r="BD526" s="274"/>
      <c r="BE526" s="274"/>
      <c r="BF526" s="274"/>
      <c r="BG526" s="274"/>
      <c r="BH526" s="274"/>
      <c r="BI526" s="274"/>
      <c r="BJ526" s="274"/>
      <c r="BK526" s="274"/>
      <c r="BL526" s="274"/>
      <c r="BM526" s="274"/>
      <c r="BN526" s="274"/>
      <c r="BO526" s="274"/>
      <c r="BP526" s="274"/>
      <c r="BQ526" s="273"/>
      <c r="BR526" s="274"/>
      <c r="DM526" s="264"/>
      <c r="DN526" s="250"/>
    </row>
    <row r="527" spans="1:118" ht="40.5" x14ac:dyDescent="0.15">
      <c r="A527" s="254">
        <f t="shared" ref="A527:A537" si="27">A526+1</f>
        <v>1</v>
      </c>
      <c r="B527" s="254" t="s">
        <v>28</v>
      </c>
      <c r="C527" s="255" t="e">
        <f t="array" aca="1" ref="C527" ca="1">_xlfn.XLOOKUP($A527&amp;$B527,'[4]产值及收款计划（2026）'!$A:$A&amp;'[4]产值及收款计划（2026）'!$B:$B,'[4]产值及收款计划（2026）'!C:C)</f>
        <v>#NAME?</v>
      </c>
      <c r="D527" s="256" t="e">
        <f t="array" aca="1" ref="D527" ca="1">_xlfn.XLOOKUP($A527&amp;$B527,'[4]产值及收款计划（2026）'!$A:$A&amp;'[4]产值及收款计划（2026）'!$B:$B,'[4]产值及收款计划（2026）'!D:D)</f>
        <v>#NAME?</v>
      </c>
      <c r="E527" s="256" t="e">
        <f t="array" aca="1" ref="E527" ca="1">_xlfn.XLOOKUP($A527&amp;$B527,'[4]产值及收款计划（2026）'!$A:$A&amp;'[4]产值及收款计划（2026）'!$B:$B,'[4]产值及收款计划（2026）'!E:E)</f>
        <v>#NAME?</v>
      </c>
      <c r="F527" s="256" t="e">
        <f t="array" aca="1" ref="F527" ca="1">_xlfn.XLOOKUP($A527&amp;$B527,'[4]产值及收款计划（2026）'!$A:$A&amp;'[4]产值及收款计划（2026）'!$B:$B,'[4]产值及收款计划（2026）'!F:F)</f>
        <v>#NAME?</v>
      </c>
      <c r="G527" s="256" t="e">
        <f t="array" aca="1" ref="G527" ca="1">_xlfn.XLOOKUP($A527&amp;$B527,'[4]产值及收款计划（2026）'!$A:$A&amp;'[4]产值及收款计划（2026）'!$B:$B,'[4]产值及收款计划（2026）'!G:G)</f>
        <v>#NAME?</v>
      </c>
      <c r="H527" s="256" t="e">
        <f t="array" aca="1" ref="H527" ca="1">_xlfn.XLOOKUP($A527&amp;$B527,'[4]产值及收款计划（2026）'!$A:$A&amp;'[4]产值及收款计划（2026）'!$B:$B,'[4]产值及收款计划（2026）'!H:H)</f>
        <v>#NAME?</v>
      </c>
      <c r="I527" s="257" t="e">
        <f t="array" aca="1" ref="I527" ca="1">_xlfn.XLOOKUP($A527&amp;$B527,'[4]产值及收款计划（2026）'!$A:$A&amp;'[4]产值及收款计划（2026）'!$B:$B,'[4]产值及收款计划（2026）'!I:I)</f>
        <v>#NAME?</v>
      </c>
      <c r="J527" s="258" t="e">
        <f t="array" aca="1" ref="J527" ca="1">_xlfn.XLOOKUP($A527&amp;$B527,'[4]产值及收款计划（2026）'!$A:$A&amp;'[4]产值及收款计划（2026）'!$B:$B,'[4]产值及收款计划（2026）'!J:J)</f>
        <v>#NAME?</v>
      </c>
      <c r="K527" s="256" t="e">
        <f t="array" aca="1" ref="K527" ca="1">_xlfn.XLOOKUP($A527&amp;$B527,'[4]产值及收款计划（2026）'!$A:$A&amp;'[4]产值及收款计划（2026）'!$B:$B,'[4]产值及收款计划（2026）'!K:K)</f>
        <v>#NAME?</v>
      </c>
      <c r="L527" s="256" t="e">
        <f t="array" aca="1" ref="L527" ca="1">_xlfn.XLOOKUP($A527&amp;$B527,'[4]产值及收款计划（2026）'!$A:$A&amp;'[4]产值及收款计划（2026）'!$B:$B,'[4]产值及收款计划（2026）'!L:L)</f>
        <v>#NAME?</v>
      </c>
      <c r="M527" s="256" t="e">
        <f t="array" aca="1" ref="M527" ca="1">_xlfn.XLOOKUP($A527&amp;$B527,'[4]产值及收款计划（2026）'!$A:$A&amp;'[4]产值及收款计划（2026）'!$B:$B,'[4]产值及收款计划（2026）'!M:M)</f>
        <v>#NAME?</v>
      </c>
      <c r="N527" s="256" t="e">
        <f t="array" aca="1" ref="N527" ca="1">_xlfn.XLOOKUP($A527&amp;$B527,'[4]产值及收款计划（2026）'!$A:$A&amp;'[4]产值及收款计划（2026）'!$B:$B,'[4]产值及收款计划（2026）'!N:N)</f>
        <v>#NAME?</v>
      </c>
      <c r="O527" s="256" t="e">
        <f t="array" aca="1" ref="O527" ca="1">_xlfn.XLOOKUP($A527&amp;$B527,'[4]产值及收款计划（2026）'!$A:$A&amp;'[4]产值及收款计划（2026）'!$B:$B,'[4]产值及收款计划（2026）'!O:O)</f>
        <v>#NAME?</v>
      </c>
      <c r="P527" s="255" t="e">
        <f t="array" aca="1" ref="P527" ca="1">_xlfn.XLOOKUP($A527&amp;$B527,'[4]产值及收款计划（2026）'!$A:$A&amp;'[4]产值及收款计划（2026）'!$B:$B,'[4]产值及收款计划（2026）'!P:P)</f>
        <v>#NAME?</v>
      </c>
      <c r="Q527" s="256" t="e">
        <f t="array" aca="1" ref="Q527" ca="1">_xlfn.XLOOKUP($A527&amp;$B527,'[4]产值及收款计划（2026）'!$A:$A&amp;'[4]产值及收款计划（2026）'!$B:$B,'[4]产值及收款计划（2026）'!Q:Q)</f>
        <v>#NAME?</v>
      </c>
      <c r="R527" s="256" t="e">
        <f t="array" aca="1" ref="R527" ca="1">_xlfn.XLOOKUP($A527&amp;$B527,'[4]产值及收款计划（2026）'!$A:$A&amp;'[4]产值及收款计划（2026）'!$B:$B,'[4]产值及收款计划（2026）'!R:R)</f>
        <v>#NAME?</v>
      </c>
      <c r="S527" s="256" t="e">
        <f t="array" aca="1" ref="S527" ca="1">_xlfn.XLOOKUP($A527&amp;$B527,'[4]产值及收款计划（2026）'!$A:$A&amp;'[4]产值及收款计划（2026）'!$B:$B,'[4]产值及收款计划（2026）'!S:S)</f>
        <v>#NAME?</v>
      </c>
      <c r="T527" s="256" t="e">
        <f t="array" aca="1" ref="T527" ca="1">_xlfn.XLOOKUP($A527&amp;$B527,'[4]产值及收款计划（2026）'!$A:$A&amp;'[4]产值及收款计划（2026）'!$B:$B,'[4]产值及收款计划（2026）'!T:T)</f>
        <v>#NAME?</v>
      </c>
      <c r="U527" s="256" t="e">
        <f t="array" aca="1" ref="U527" ca="1">_xlfn.XLOOKUP($A527&amp;$B527,'[4]产值及收款计划（2026）'!$A:$A&amp;'[4]产值及收款计划（2026）'!$B:$B,'[4]产值及收款计划（2026）'!U:U)</f>
        <v>#NAME?</v>
      </c>
      <c r="V527" s="256" t="e">
        <f t="array" aca="1" ref="V527" ca="1">_xlfn.XLOOKUP($A527&amp;$B527,'[4]产值及收款计划（2026）'!$A:$A&amp;'[4]产值及收款计划（2026）'!$B:$B,'[4]产值及收款计划（2026）'!V:V)</f>
        <v>#NAME?</v>
      </c>
      <c r="W527" s="256" t="e">
        <f t="array" aca="1" ref="W527" ca="1">_xlfn.XLOOKUP($A527&amp;$B527,'[4]产值及收款计划（2026）'!$A:$A&amp;'[4]产值及收款计划（2026）'!$B:$B,'[4]产值及收款计划（2026）'!W:W)</f>
        <v>#NAME?</v>
      </c>
      <c r="X527" s="256" t="e">
        <f t="array" aca="1" ref="X527" ca="1">_xlfn.XLOOKUP($A527&amp;$B527,'[4]产值及收款计划（2026）'!$A:$A&amp;'[4]产值及收款计划（2026）'!$B:$B,'[4]产值及收款计划（2026）'!X:X)</f>
        <v>#NAME?</v>
      </c>
      <c r="Y527" s="256" t="e">
        <f t="array" aca="1" ref="Y527" ca="1">_xlfn.XLOOKUP($A527&amp;$B527,'[4]产值及收款计划（2026）'!$A:$A&amp;'[4]产值及收款计划（2026）'!$B:$B,'[4]产值及收款计划（2026）'!Y:Y)</f>
        <v>#NAME?</v>
      </c>
      <c r="Z527" s="256" t="e">
        <f t="array" aca="1" ref="Z527" ca="1">_xlfn.XLOOKUP($A527&amp;$B527,'[4]产值及收款计划（2026）'!$A:$A&amp;'[4]产值及收款计划（2026）'!$B:$B,'[4]产值及收款计划（2026）'!Z:Z)</f>
        <v>#NAME?</v>
      </c>
      <c r="AA527" s="256" t="e">
        <f t="array" aca="1" ref="AA527" ca="1">_xlfn.XLOOKUP($A527&amp;$B527,'[4]产值及收款计划（2026）'!$A:$A&amp;'[4]产值及收款计划（2026）'!$B:$B,'[4]产值及收款计划（2026）'!AA:AA)</f>
        <v>#NAME?</v>
      </c>
      <c r="AB527" s="256" t="e">
        <f t="array" aca="1" ref="AB527" ca="1">_xlfn.XLOOKUP($A527&amp;$B527,'[4]产值及收款计划（2026）'!$A:$A&amp;'[4]产值及收款计划（2026）'!$B:$B,'[4]产值及收款计划（2026）'!AB:AB)</f>
        <v>#NAME?</v>
      </c>
      <c r="AC527" s="256" t="e">
        <f t="array" aca="1" ref="AC527" ca="1">_xlfn.XLOOKUP($A527&amp;$B527,'[4]产值及收款计划（2026）'!$A:$A&amp;'[4]产值及收款计划（2026）'!$B:$B,'[4]产值及收款计划（2026）'!AC:AC)</f>
        <v>#NAME?</v>
      </c>
      <c r="AD527" s="256" t="e">
        <f t="array" aca="1" ref="AD527" ca="1">_xlfn.XLOOKUP($A527&amp;$B527,'[4]产值及收款计划（2026）'!$A:$A&amp;'[4]产值及收款计划（2026）'!$B:$B,'[4]产值及收款计划（2026）'!AD:AD)</f>
        <v>#NAME?</v>
      </c>
      <c r="AE527" s="256" t="e">
        <f t="array" aca="1" ref="AE527" ca="1">_xlfn.XLOOKUP($A527&amp;$B527,'[4]产值及收款计划（2026）'!$A:$A&amp;'[4]产值及收款计划（2026）'!$B:$B,'[4]产值及收款计划（2026）'!AE:AE)</f>
        <v>#NAME?</v>
      </c>
      <c r="AF527" s="256" t="e">
        <f t="array" aca="1" ref="AF527" ca="1">_xlfn.XLOOKUP($A527&amp;$B527,'[4]产值及收款计划（2026）'!$A:$A&amp;'[4]产值及收款计划（2026）'!$B:$B,'[4]产值及收款计划（2026）'!AF:AF)</f>
        <v>#NAME?</v>
      </c>
      <c r="AG527" s="256" t="e">
        <f t="array" aca="1" ref="AG527" ca="1">_xlfn.XLOOKUP($A527&amp;$B527,'[4]产值及收款计划（2026）'!$A:$A&amp;'[4]产值及收款计划（2026）'!$B:$B,'[4]产值及收款计划（2026）'!AG:AG)</f>
        <v>#NAME?</v>
      </c>
      <c r="AH527" s="256" t="e">
        <f t="array" aca="1" ref="AH527" ca="1">_xlfn.XLOOKUP($A527&amp;$B527,'[4]产值及收款计划（2026）'!$A:$A&amp;'[4]产值及收款计划（2026）'!$B:$B,'[4]产值及收款计划（2026）'!AH:AH)</f>
        <v>#NAME?</v>
      </c>
      <c r="AI527" s="256" t="e">
        <f t="array" aca="1" ref="AI527" ca="1">_xlfn.XLOOKUP($A527&amp;$B527,'[4]产值及收款计划（2026）'!$A:$A&amp;'[4]产值及收款计划（2026）'!$B:$B,'[4]产值及收款计划（2026）'!AI:AI)</f>
        <v>#NAME?</v>
      </c>
      <c r="AJ527" s="256" t="e">
        <f t="array" aca="1" ref="AJ527" ca="1">_xlfn.XLOOKUP($A527&amp;$B527,'[4]产值及收款计划（2026）'!$A:$A&amp;'[4]产值及收款计划（2026）'!$B:$B,'[4]产值及收款计划（2026）'!AJ:AJ)</f>
        <v>#NAME?</v>
      </c>
      <c r="AK527" s="256" t="e">
        <f t="array" aca="1" ref="AK527" ca="1">_xlfn.XLOOKUP($A527&amp;$B527,'[4]产值及收款计划（2026）'!$A:$A&amp;'[4]产值及收款计划（2026）'!$B:$B,'[4]产值及收款计划（2026）'!AK:AK)</f>
        <v>#NAME?</v>
      </c>
      <c r="AL527" s="256" t="e">
        <f t="array" aca="1" ref="AL527" ca="1">_xlfn.XLOOKUP($A527&amp;$B527,'[4]产值及收款计划（2026）'!$A:$A&amp;'[4]产值及收款计划（2026）'!$B:$B,'[4]产值及收款计划（2026）'!AL:AL)</f>
        <v>#NAME?</v>
      </c>
      <c r="AM527" s="263" t="e">
        <f t="array" aca="1" ref="AM527" ca="1">_xlfn.LET(_xlpm.勾选月份状态数组,TRANSPOSE('PPT(12-15页）-TOP10'!$A$3:$A$14),_xlpm.选择数据区,IF('PPT(12-15页）-TOP10'!$E$3="收款",$BA527:$BL527,$AA527:$AL527),SUM(_xlfn._xlws.FILTER(_xlpm.选择数据区,_xlpm.勾选月份状态数组,"")))</f>
        <v>#NAME?</v>
      </c>
      <c r="AN527" s="256" t="e" cm="1">
        <f t="array" aca="1" ref="AN527" ca="1">_xlfn.LET(_xlpm.勾选月份状态数组,TRANSPOSE('PPT(12-15页）-TOP10'!$A$3:$A$14),_xlpm.选择数据区,IF('PPT(12-15页）-TOP10'!$E$3="收款",$DA527:$DL527,$CA527:$CL527),SUM(_xlfn._xlws.FILTER(_xlpm.选择数据区,_xlpm.勾选月份状态数组,"")))</f>
        <v>#NAME?</v>
      </c>
      <c r="AO527" s="256" t="e">
        <f ca="1">SUM(CA527:CC527)+SUM(AD527:AL527)</f>
        <v>#NAME?</v>
      </c>
      <c r="AP527" s="256"/>
      <c r="AQ527" s="256"/>
      <c r="AR527" s="256"/>
      <c r="AS527" s="256" t="e">
        <f t="array" aca="1" ref="AS527" ca="1">_xlfn.XLOOKUP($A527&amp;$B527,'[4]产值及收款计划（2026）'!$A:$A&amp;'[4]产值及收款计划（2026）'!$B:$B,'[4]产值及收款计划（2026）'!AS:AS)</f>
        <v>#NAME?</v>
      </c>
      <c r="AT527" s="256" t="e">
        <f t="array" aca="1" ref="AT527" ca="1">_xlfn.XLOOKUP($A527&amp;$B527,'[4]产值及收款计划（2026）'!$A:$A&amp;'[4]产值及收款计划（2026）'!$B:$B,'[4]产值及收款计划（2026）'!AT:AT)</f>
        <v>#NAME?</v>
      </c>
      <c r="AU527" s="256" t="e">
        <f t="array" aca="1" ref="AU527" ca="1">_xlfn.XLOOKUP($A527&amp;$B527,'[4]产值及收款计划（2026）'!$A:$A&amp;'[4]产值及收款计划（2026）'!$B:$B,'[4]产值及收款计划（2026）'!AU:AU)</f>
        <v>#NAME?</v>
      </c>
      <c r="AV527" s="256" t="e">
        <f t="array" aca="1" ref="AV527" ca="1">_xlfn.XLOOKUP($A527&amp;$B527,'[4]产值及收款计划（2026）'!$A:$A&amp;'[4]产值及收款计划（2026）'!$B:$B,'[4]产值及收款计划（2026）'!AV:AV)</f>
        <v>#NAME?</v>
      </c>
      <c r="AW527" s="256" t="e">
        <f t="array" aca="1" ref="AW527" ca="1">_xlfn.XLOOKUP($A527&amp;$B527,'[4]产值及收款计划（2026）'!$A:$A&amp;'[4]产值及收款计划（2026）'!$B:$B,'[4]产值及收款计划（2026）'!AW:AW)</f>
        <v>#NAME?</v>
      </c>
      <c r="AX527" s="256" t="e">
        <f t="array" aca="1" ref="AX527" ca="1">_xlfn.XLOOKUP($A527&amp;$B527,'[4]产值及收款计划（2026）'!$A:$A&amp;'[4]产值及收款计划（2026）'!$B:$B,'[4]产值及收款计划（2026）'!AX:AX)</f>
        <v>#NAME?</v>
      </c>
      <c r="AY527" s="256" t="e">
        <f t="array" aca="1" ref="AY527" ca="1">_xlfn.XLOOKUP($A527&amp;$B527,'[4]产值及收款计划（2026）'!$A:$A&amp;'[4]产值及收款计划（2026）'!$B:$B,'[4]产值及收款计划（2026）'!AY:AY)</f>
        <v>#NAME?</v>
      </c>
      <c r="AZ527" s="256" t="e">
        <f t="array" aca="1" ref="AZ527" ca="1">_xlfn.XLOOKUP($A527&amp;$B527,'[4]产值及收款计划（2026）'!$A:$A&amp;'[4]产值及收款计划（2026）'!$B:$B,'[4]产值及收款计划（2026）'!AZ:AZ)</f>
        <v>#NAME?</v>
      </c>
      <c r="BA527" s="256" t="e">
        <f t="array" aca="1" ref="BA527" ca="1">_xlfn.XLOOKUP($A527&amp;$B527,'[4]产值及收款计划（2026）'!$A:$A&amp;'[4]产值及收款计划（2026）'!$B:$B,'[4]产值及收款计划（2026）'!BA:BA)</f>
        <v>#NAME?</v>
      </c>
      <c r="BB527" s="256" t="e">
        <f t="array" aca="1" ref="BB527" ca="1">_xlfn.XLOOKUP($A527&amp;$B527,'[4]产值及收款计划（2026）'!$A:$A&amp;'[4]产值及收款计划（2026）'!$B:$B,'[4]产值及收款计划（2026）'!BB:BB)</f>
        <v>#NAME?</v>
      </c>
      <c r="BC527" s="256" t="e">
        <f t="array" aca="1" ref="BC527" ca="1">_xlfn.XLOOKUP($A527&amp;$B527,'[4]产值及收款计划（2026）'!$A:$A&amp;'[4]产值及收款计划（2026）'!$B:$B,'[4]产值及收款计划（2026）'!BC:BC)</f>
        <v>#NAME?</v>
      </c>
      <c r="BD527" s="256" t="e">
        <f t="array" aca="1" ref="BD527" ca="1">_xlfn.XLOOKUP($A527&amp;$B527,'[4]产值及收款计划（2026）'!$A:$A&amp;'[4]产值及收款计划（2026）'!$B:$B,'[4]产值及收款计划（2026）'!BD:BD)</f>
        <v>#NAME?</v>
      </c>
      <c r="BE527" s="256" t="e">
        <f t="array" aca="1" ref="BE527" ca="1">_xlfn.XLOOKUP($A527&amp;$B527,'[4]产值及收款计划（2026）'!$A:$A&amp;'[4]产值及收款计划（2026）'!$B:$B,'[4]产值及收款计划（2026）'!BE:BE)</f>
        <v>#NAME?</v>
      </c>
      <c r="BF527" s="256" t="e">
        <f t="array" aca="1" ref="BF527" ca="1">_xlfn.XLOOKUP($A527&amp;$B527,'[4]产值及收款计划（2026）'!$A:$A&amp;'[4]产值及收款计划（2026）'!$B:$B,'[4]产值及收款计划（2026）'!BF:BF)</f>
        <v>#NAME?</v>
      </c>
      <c r="BG527" s="256" t="e">
        <f t="array" aca="1" ref="BG527" ca="1">_xlfn.XLOOKUP($A527&amp;$B527,'[4]产值及收款计划（2026）'!$A:$A&amp;'[4]产值及收款计划（2026）'!$B:$B,'[4]产值及收款计划（2026）'!BG:BG)</f>
        <v>#NAME?</v>
      </c>
      <c r="BH527" s="256" t="e">
        <f t="array" aca="1" ref="BH527" ca="1">_xlfn.XLOOKUP($A527&amp;$B527,'[4]产值及收款计划（2026）'!$A:$A&amp;'[4]产值及收款计划（2026）'!$B:$B,'[4]产值及收款计划（2026）'!BH:BH)</f>
        <v>#NAME?</v>
      </c>
      <c r="BI527" s="256" t="e">
        <f t="array" aca="1" ref="BI527" ca="1">_xlfn.XLOOKUP($A527&amp;$B527,'[4]产值及收款计划（2026）'!$A:$A&amp;'[4]产值及收款计划（2026）'!$B:$B,'[4]产值及收款计划（2026）'!BI:BI)</f>
        <v>#NAME?</v>
      </c>
      <c r="BJ527" s="256" t="e">
        <f t="array" aca="1" ref="BJ527" ca="1">_xlfn.XLOOKUP($A527&amp;$B527,'[4]产值及收款计划（2026）'!$A:$A&amp;'[4]产值及收款计划（2026）'!$B:$B,'[4]产值及收款计划（2026）'!BJ:BJ)</f>
        <v>#NAME?</v>
      </c>
      <c r="BK527" s="256" t="e">
        <f t="array" aca="1" ref="BK527" ca="1">_xlfn.XLOOKUP($A527&amp;$B527,'[4]产值及收款计划（2026）'!$A:$A&amp;'[4]产值及收款计划（2026）'!$B:$B,'[4]产值及收款计划（2026）'!BK:BK)</f>
        <v>#NAME?</v>
      </c>
      <c r="BL527" s="256" t="e">
        <f t="array" aca="1" ref="BL527" ca="1">_xlfn.XLOOKUP($A527&amp;$B527,'[4]产值及收款计划（2026）'!$A:$A&amp;'[4]产值及收款计划（2026）'!$B:$B,'[4]产值及收款计划（2026）'!BL:BL)</f>
        <v>#NAME?</v>
      </c>
      <c r="BM527" s="256"/>
      <c r="BN527" s="256"/>
      <c r="BO527" s="256"/>
      <c r="BP527" s="256"/>
      <c r="BQ527" s="255" t="e">
        <f t="array" aca="1" ref="BQ527" ca="1">_xlfn.XLOOKUP($A527&amp;$B527,'[4]产值及收款计划（2026）'!$A:$A&amp;'[4]产值及收款计划（2026）'!$B:$B,'[4]产值及收款计划（2026）'!BQ:BQ)</f>
        <v>#NAME?</v>
      </c>
      <c r="BR527" s="256" t="e">
        <f t="array" aca="1" ref="BR527" ca="1">_xlfn.XLOOKUP($A527&amp;$B527,'[4]产值及收款计划（2026）'!$A:$A&amp;'[4]产值及收款计划（2026）'!$B:$B,'[4]产值及收款计划（2026）'!BR:BR)</f>
        <v>#NAME?</v>
      </c>
      <c r="CA527" s="256" t="e" cm="1">
        <f t="array" aca="1" ref="CA527" ca="1">_xlfn.XLOOKUP($A527&amp;$B527,'[4]产值及收款计划（2026）'!$A:$A&amp;'[4]产值及收款计划（2026）'!$B:$B,'[4]产值及收款计划（2026）'!CA:CA)</f>
        <v>#NAME?</v>
      </c>
      <c r="CB527" s="256" t="e" cm="1">
        <f t="array" aca="1" ref="CB527" ca="1">_xlfn.XLOOKUP($A527&amp;$B527,'[4]产值及收款计划（2026）'!$A:$A&amp;'[4]产值及收款计划（2026）'!$B:$B,'[4]产值及收款计划（2026）'!CB:CB)</f>
        <v>#NAME?</v>
      </c>
      <c r="CC527" s="256" t="e" cm="1">
        <f t="array" aca="1" ref="CC527" ca="1">_xlfn.XLOOKUP($A527&amp;$B527,'[4]产值及收款计划（2026）'!$A:$A&amp;'[4]产值及收款计划（2026）'!$B:$B,'[4]产值及收款计划（2026）'!CC:CC)</f>
        <v>#NAME?</v>
      </c>
      <c r="CD527" s="256" t="e" cm="1">
        <f t="array" aca="1" ref="CD527" ca="1">_xlfn.XLOOKUP($A527&amp;$B527,'[4]产值及收款计划（2026）'!$A:$A&amp;'[4]产值及收款计划（2026）'!$B:$B,'[4]产值及收款计划（2026）'!CD:CD)</f>
        <v>#NAME?</v>
      </c>
      <c r="CE527" s="256" t="e" cm="1">
        <f t="array" aca="1" ref="CE527" ca="1">_xlfn.XLOOKUP($A527&amp;$B527,'[4]产值及收款计划（2026）'!$A:$A&amp;'[4]产值及收款计划（2026）'!$B:$B,'[4]产值及收款计划（2026）'!CE:CE)</f>
        <v>#NAME?</v>
      </c>
      <c r="CF527" s="256" t="e" cm="1">
        <f t="array" aca="1" ref="CF527" ca="1">_xlfn.XLOOKUP($A527&amp;$B527,'[4]产值及收款计划（2026）'!$A:$A&amp;'[4]产值及收款计划（2026）'!$B:$B,'[4]产值及收款计划（2026）'!CF:CF)</f>
        <v>#NAME?</v>
      </c>
      <c r="CG527" s="256" t="e" cm="1">
        <f t="array" aca="1" ref="CG527" ca="1">_xlfn.XLOOKUP($A527&amp;$B527,'[4]产值及收款计划（2026）'!$A:$A&amp;'[4]产值及收款计划（2026）'!$B:$B,'[4]产值及收款计划（2026）'!CG:CG)</f>
        <v>#NAME?</v>
      </c>
      <c r="CH527" s="256" t="e" cm="1">
        <f t="array" aca="1" ref="CH527" ca="1">_xlfn.XLOOKUP($A527&amp;$B527,'[4]产值及收款计划（2026）'!$A:$A&amp;'[4]产值及收款计划（2026）'!$B:$B,'[4]产值及收款计划（2026）'!CH:CH)</f>
        <v>#NAME?</v>
      </c>
      <c r="CI527" s="256" t="e" cm="1">
        <f t="array" aca="1" ref="CI527" ca="1">_xlfn.XLOOKUP($A527&amp;$B527,'[4]产值及收款计划（2026）'!$A:$A&amp;'[4]产值及收款计划（2026）'!$B:$B,'[4]产值及收款计划（2026）'!CI:CI)</f>
        <v>#NAME?</v>
      </c>
      <c r="CJ527" s="256" t="e" cm="1">
        <f t="array" aca="1" ref="CJ527" ca="1">_xlfn.XLOOKUP($A527&amp;$B527,'[4]产值及收款计划（2026）'!$A:$A&amp;'[4]产值及收款计划（2026）'!$B:$B,'[4]产值及收款计划（2026）'!CJ:CJ)</f>
        <v>#NAME?</v>
      </c>
      <c r="CK527" s="256" t="e" cm="1">
        <f t="array" aca="1" ref="CK527" ca="1">_xlfn.XLOOKUP($A527&amp;$B527,'[4]产值及收款计划（2026）'!$A:$A&amp;'[4]产值及收款计划（2026）'!$B:$B,'[4]产值及收款计划（2026）'!CK:CK)</f>
        <v>#NAME?</v>
      </c>
      <c r="CL527" s="256" t="e" cm="1">
        <f t="array" aca="1" ref="CL527" ca="1">_xlfn.XLOOKUP($A527&amp;$B527,'[4]产值及收款计划（2026）'!$A:$A&amp;'[4]产值及收款计划（2026）'!$B:$B,'[4]产值及收款计划（2026）'!CL:CL)</f>
        <v>#NAME?</v>
      </c>
      <c r="DA527" s="256" t="e" cm="1">
        <f t="array" aca="1" ref="DA527" ca="1">_xlfn.XLOOKUP($A527&amp;$B527,'[4]产值及收款计划（2026）'!$A:$A&amp;'[4]产值及收款计划（2026）'!$B:$B,'[4]产值及收款计划（2026）'!DA:DA)</f>
        <v>#NAME?</v>
      </c>
      <c r="DB527" s="256" t="e" cm="1">
        <f t="array" aca="1" ref="DB527" ca="1">_xlfn.XLOOKUP($A527&amp;$B527,'[4]产值及收款计划（2026）'!$A:$A&amp;'[4]产值及收款计划（2026）'!$B:$B,'[4]产值及收款计划（2026）'!DB:DB)</f>
        <v>#NAME?</v>
      </c>
      <c r="DC527" s="256" t="e" cm="1">
        <f t="array" aca="1" ref="DC527" ca="1">_xlfn.XLOOKUP($A527&amp;$B527,'[4]产值及收款计划（2026）'!$A:$A&amp;'[4]产值及收款计划（2026）'!$B:$B,'[4]产值及收款计划（2026）'!DC:DC)</f>
        <v>#NAME?</v>
      </c>
      <c r="DD527" s="256" t="e" cm="1">
        <f t="array" aca="1" ref="DD527" ca="1">_xlfn.XLOOKUP($A527&amp;$B527,'[4]产值及收款计划（2026）'!$A:$A&amp;'[4]产值及收款计划（2026）'!$B:$B,'[4]产值及收款计划（2026）'!DD:DD)</f>
        <v>#NAME?</v>
      </c>
      <c r="DE527" s="256" t="e" cm="1">
        <f t="array" aca="1" ref="DE527" ca="1">_xlfn.XLOOKUP($A527&amp;$B527,'[4]产值及收款计划（2026）'!$A:$A&amp;'[4]产值及收款计划（2026）'!$B:$B,'[4]产值及收款计划（2026）'!DE:DE)</f>
        <v>#NAME?</v>
      </c>
      <c r="DF527" s="256" t="e" cm="1">
        <f t="array" aca="1" ref="DF527" ca="1">_xlfn.XLOOKUP($A527&amp;$B527,'[4]产值及收款计划（2026）'!$A:$A&amp;'[4]产值及收款计划（2026）'!$B:$B,'[4]产值及收款计划（2026）'!DF:DF)</f>
        <v>#NAME?</v>
      </c>
      <c r="DG527" s="256" t="e" cm="1">
        <f t="array" aca="1" ref="DG527" ca="1">_xlfn.XLOOKUP($A527&amp;$B527,'[4]产值及收款计划（2026）'!$A:$A&amp;'[4]产值及收款计划（2026）'!$B:$B,'[4]产值及收款计划（2026）'!DG:DG)</f>
        <v>#NAME?</v>
      </c>
      <c r="DH527" s="256" t="e" cm="1">
        <f t="array" aca="1" ref="DH527" ca="1">_xlfn.XLOOKUP($A527&amp;$B527,'[4]产值及收款计划（2026）'!$A:$A&amp;'[4]产值及收款计划（2026）'!$B:$B,'[4]产值及收款计划（2026）'!DH:DH)</f>
        <v>#NAME?</v>
      </c>
      <c r="DI527" s="256" t="e" cm="1">
        <f t="array" aca="1" ref="DI527" ca="1">_xlfn.XLOOKUP($A527&amp;$B527,'[4]产值及收款计划（2026）'!$A:$A&amp;'[4]产值及收款计划（2026）'!$B:$B,'[4]产值及收款计划（2026）'!DI:DI)</f>
        <v>#NAME?</v>
      </c>
      <c r="DJ527" s="256" t="e" cm="1">
        <f t="array" aca="1" ref="DJ527" ca="1">_xlfn.XLOOKUP($A527&amp;$B527,'[4]产值及收款计划（2026）'!$A:$A&amp;'[4]产值及收款计划（2026）'!$B:$B,'[4]产值及收款计划（2026）'!DJ:DJ)</f>
        <v>#NAME?</v>
      </c>
      <c r="DK527" s="256" t="e" cm="1">
        <f t="array" aca="1" ref="DK527" ca="1">_xlfn.XLOOKUP($A527&amp;$B527,'[4]产值及收款计划（2026）'!$A:$A&amp;'[4]产值及收款计划（2026）'!$B:$B,'[4]产值及收款计划（2026）'!DK:DK)</f>
        <v>#NAME?</v>
      </c>
      <c r="DL527" s="256" t="e" cm="1">
        <f t="array" aca="1" ref="DL527" ca="1">_xlfn.XLOOKUP($A527&amp;$B527,'[4]产值及收款计划（2026）'!$A:$A&amp;'[4]产值及收款计划（2026）'!$B:$B,'[4]产值及收款计划（2026）'!DL:DL)</f>
        <v>#NAME?</v>
      </c>
      <c r="DM527" s="264"/>
      <c r="DN527" s="250"/>
    </row>
    <row r="528" spans="1:118" ht="60.75" x14ac:dyDescent="0.15">
      <c r="A528" s="254">
        <f t="shared" si="27"/>
        <v>2</v>
      </c>
      <c r="B528" s="254" t="s">
        <v>28</v>
      </c>
      <c r="C528" s="255" t="e">
        <f t="array" aca="1" ref="C528" ca="1">_xlfn.XLOOKUP($A528&amp;$B528,'[4]产值及收款计划（2026）'!$A:$A&amp;'[4]产值及收款计划（2026）'!$B:$B,'[4]产值及收款计划（2026）'!C:C)</f>
        <v>#NAME?</v>
      </c>
      <c r="D528" s="256" t="e">
        <f t="array" aca="1" ref="D528" ca="1">_xlfn.XLOOKUP($A528&amp;$B528,'[4]产值及收款计划（2026）'!$A:$A&amp;'[4]产值及收款计划（2026）'!$B:$B,'[4]产值及收款计划（2026）'!D:D)</f>
        <v>#NAME?</v>
      </c>
      <c r="E528" s="256" t="e">
        <f t="array" aca="1" ref="E528" ca="1">_xlfn.XLOOKUP($A528&amp;$B528,'[4]产值及收款计划（2026）'!$A:$A&amp;'[4]产值及收款计划（2026）'!$B:$B,'[4]产值及收款计划（2026）'!E:E)</f>
        <v>#NAME?</v>
      </c>
      <c r="F528" s="256" t="e">
        <f t="array" aca="1" ref="F528" ca="1">_xlfn.XLOOKUP($A528&amp;$B528,'[4]产值及收款计划（2026）'!$A:$A&amp;'[4]产值及收款计划（2026）'!$B:$B,'[4]产值及收款计划（2026）'!F:F)</f>
        <v>#NAME?</v>
      </c>
      <c r="G528" s="256" t="e">
        <f t="array" aca="1" ref="G528" ca="1">_xlfn.XLOOKUP($A528&amp;$B528,'[4]产值及收款计划（2026）'!$A:$A&amp;'[4]产值及收款计划（2026）'!$B:$B,'[4]产值及收款计划（2026）'!G:G)</f>
        <v>#NAME?</v>
      </c>
      <c r="H528" s="256" t="e">
        <f t="array" aca="1" ref="H528" ca="1">_xlfn.XLOOKUP($A528&amp;$B528,'[4]产值及收款计划（2026）'!$A:$A&amp;'[4]产值及收款计划（2026）'!$B:$B,'[4]产值及收款计划（2026）'!H:H)</f>
        <v>#NAME?</v>
      </c>
      <c r="I528" s="257" t="e">
        <f t="array" aca="1" ref="I528" ca="1">_xlfn.XLOOKUP($A528&amp;$B528,'[4]产值及收款计划（2026）'!$A:$A&amp;'[4]产值及收款计划（2026）'!$B:$B,'[4]产值及收款计划（2026）'!I:I)</f>
        <v>#NAME?</v>
      </c>
      <c r="J528" s="258" t="e">
        <f t="array" aca="1" ref="J528" ca="1">_xlfn.XLOOKUP($A528&amp;$B528,'[4]产值及收款计划（2026）'!$A:$A&amp;'[4]产值及收款计划（2026）'!$B:$B,'[4]产值及收款计划（2026）'!J:J)</f>
        <v>#NAME?</v>
      </c>
      <c r="K528" s="256" t="e">
        <f t="array" aca="1" ref="K528" ca="1">_xlfn.XLOOKUP($A528&amp;$B528,'[4]产值及收款计划（2026）'!$A:$A&amp;'[4]产值及收款计划（2026）'!$B:$B,'[4]产值及收款计划（2026）'!K:K)</f>
        <v>#NAME?</v>
      </c>
      <c r="L528" s="256" t="e">
        <f t="array" aca="1" ref="L528" ca="1">_xlfn.XLOOKUP($A528&amp;$B528,'[4]产值及收款计划（2026）'!$A:$A&amp;'[4]产值及收款计划（2026）'!$B:$B,'[4]产值及收款计划（2026）'!L:L)</f>
        <v>#NAME?</v>
      </c>
      <c r="M528" s="256" t="e">
        <f t="array" aca="1" ref="M528" ca="1">_xlfn.XLOOKUP($A528&amp;$B528,'[4]产值及收款计划（2026）'!$A:$A&amp;'[4]产值及收款计划（2026）'!$B:$B,'[4]产值及收款计划（2026）'!M:M)</f>
        <v>#NAME?</v>
      </c>
      <c r="N528" s="256" t="e">
        <f t="array" aca="1" ref="N528" ca="1">_xlfn.XLOOKUP($A528&amp;$B528,'[4]产值及收款计划（2026）'!$A:$A&amp;'[4]产值及收款计划（2026）'!$B:$B,'[4]产值及收款计划（2026）'!N:N)</f>
        <v>#NAME?</v>
      </c>
      <c r="O528" s="256" t="e">
        <f t="array" aca="1" ref="O528" ca="1">_xlfn.XLOOKUP($A528&amp;$B528,'[4]产值及收款计划（2026）'!$A:$A&amp;'[4]产值及收款计划（2026）'!$B:$B,'[4]产值及收款计划（2026）'!O:O)</f>
        <v>#NAME?</v>
      </c>
      <c r="P528" s="255" t="e">
        <f t="array" aca="1" ref="P528" ca="1">_xlfn.XLOOKUP($A528&amp;$B528,'[4]产值及收款计划（2026）'!$A:$A&amp;'[4]产值及收款计划（2026）'!$B:$B,'[4]产值及收款计划（2026）'!P:P)</f>
        <v>#NAME?</v>
      </c>
      <c r="Q528" s="256" t="e">
        <f t="array" aca="1" ref="Q528" ca="1">_xlfn.XLOOKUP($A528&amp;$B528,'[4]产值及收款计划（2026）'!$A:$A&amp;'[4]产值及收款计划（2026）'!$B:$B,'[4]产值及收款计划（2026）'!Q:Q)</f>
        <v>#NAME?</v>
      </c>
      <c r="R528" s="256" t="e">
        <f t="array" aca="1" ref="R528" ca="1">_xlfn.XLOOKUP($A528&amp;$B528,'[4]产值及收款计划（2026）'!$A:$A&amp;'[4]产值及收款计划（2026）'!$B:$B,'[4]产值及收款计划（2026）'!R:R)</f>
        <v>#NAME?</v>
      </c>
      <c r="S528" s="256" t="e">
        <f t="array" aca="1" ref="S528" ca="1">_xlfn.XLOOKUP($A528&amp;$B528,'[4]产值及收款计划（2026）'!$A:$A&amp;'[4]产值及收款计划（2026）'!$B:$B,'[4]产值及收款计划（2026）'!S:S)</f>
        <v>#NAME?</v>
      </c>
      <c r="T528" s="256" t="e">
        <f t="array" aca="1" ref="T528" ca="1">_xlfn.XLOOKUP($A528&amp;$B528,'[4]产值及收款计划（2026）'!$A:$A&amp;'[4]产值及收款计划（2026）'!$B:$B,'[4]产值及收款计划（2026）'!T:T)</f>
        <v>#NAME?</v>
      </c>
      <c r="U528" s="256" t="e">
        <f t="array" aca="1" ref="U528" ca="1">_xlfn.XLOOKUP($A528&amp;$B528,'[4]产值及收款计划（2026）'!$A:$A&amp;'[4]产值及收款计划（2026）'!$B:$B,'[4]产值及收款计划（2026）'!U:U)</f>
        <v>#NAME?</v>
      </c>
      <c r="V528" s="256" t="e">
        <f t="array" aca="1" ref="V528" ca="1">_xlfn.XLOOKUP($A528&amp;$B528,'[4]产值及收款计划（2026）'!$A:$A&amp;'[4]产值及收款计划（2026）'!$B:$B,'[4]产值及收款计划（2026）'!V:V)</f>
        <v>#NAME?</v>
      </c>
      <c r="W528" s="256" t="e">
        <f t="array" aca="1" ref="W528" ca="1">_xlfn.XLOOKUP($A528&amp;$B528,'[4]产值及收款计划（2026）'!$A:$A&amp;'[4]产值及收款计划（2026）'!$B:$B,'[4]产值及收款计划（2026）'!W:W)</f>
        <v>#NAME?</v>
      </c>
      <c r="X528" s="256" t="e">
        <f t="array" aca="1" ref="X528" ca="1">_xlfn.XLOOKUP($A528&amp;$B528,'[4]产值及收款计划（2026）'!$A:$A&amp;'[4]产值及收款计划（2026）'!$B:$B,'[4]产值及收款计划（2026）'!X:X)</f>
        <v>#NAME?</v>
      </c>
      <c r="Y528" s="256" t="e">
        <f t="array" aca="1" ref="Y528" ca="1">_xlfn.XLOOKUP($A528&amp;$B528,'[4]产值及收款计划（2026）'!$A:$A&amp;'[4]产值及收款计划（2026）'!$B:$B,'[4]产值及收款计划（2026）'!Y:Y)</f>
        <v>#NAME?</v>
      </c>
      <c r="Z528" s="256" t="e">
        <f t="array" aca="1" ref="Z528" ca="1">_xlfn.XLOOKUP($A528&amp;$B528,'[4]产值及收款计划（2026）'!$A:$A&amp;'[4]产值及收款计划（2026）'!$B:$B,'[4]产值及收款计划（2026）'!Z:Z)</f>
        <v>#NAME?</v>
      </c>
      <c r="AA528" s="256" t="e">
        <f t="array" aca="1" ref="AA528" ca="1">_xlfn.XLOOKUP($A528&amp;$B528,'[4]产值及收款计划（2026）'!$A:$A&amp;'[4]产值及收款计划（2026）'!$B:$B,'[4]产值及收款计划（2026）'!AA:AA)</f>
        <v>#NAME?</v>
      </c>
      <c r="AB528" s="256" t="e">
        <f t="array" aca="1" ref="AB528" ca="1">_xlfn.XLOOKUP($A528&amp;$B528,'[4]产值及收款计划（2026）'!$A:$A&amp;'[4]产值及收款计划（2026）'!$B:$B,'[4]产值及收款计划（2026）'!AB:AB)</f>
        <v>#NAME?</v>
      </c>
      <c r="AC528" s="256" t="e">
        <f t="array" aca="1" ref="AC528" ca="1">_xlfn.XLOOKUP($A528&amp;$B528,'[4]产值及收款计划（2026）'!$A:$A&amp;'[4]产值及收款计划（2026）'!$B:$B,'[4]产值及收款计划（2026）'!AC:AC)</f>
        <v>#NAME?</v>
      </c>
      <c r="AD528" s="256" t="e">
        <f t="array" aca="1" ref="AD528" ca="1">_xlfn.XLOOKUP($A528&amp;$B528,'[4]产值及收款计划（2026）'!$A:$A&amp;'[4]产值及收款计划（2026）'!$B:$B,'[4]产值及收款计划（2026）'!AD:AD)</f>
        <v>#NAME?</v>
      </c>
      <c r="AE528" s="256" t="e">
        <f t="array" aca="1" ref="AE528" ca="1">_xlfn.XLOOKUP($A528&amp;$B528,'[4]产值及收款计划（2026）'!$A:$A&amp;'[4]产值及收款计划（2026）'!$B:$B,'[4]产值及收款计划（2026）'!AE:AE)</f>
        <v>#NAME?</v>
      </c>
      <c r="AF528" s="256" t="e">
        <f t="array" aca="1" ref="AF528" ca="1">_xlfn.XLOOKUP($A528&amp;$B528,'[4]产值及收款计划（2026）'!$A:$A&amp;'[4]产值及收款计划（2026）'!$B:$B,'[4]产值及收款计划（2026）'!AF:AF)</f>
        <v>#NAME?</v>
      </c>
      <c r="AG528" s="256" t="e">
        <f t="array" aca="1" ref="AG528" ca="1">_xlfn.XLOOKUP($A528&amp;$B528,'[4]产值及收款计划（2026）'!$A:$A&amp;'[4]产值及收款计划（2026）'!$B:$B,'[4]产值及收款计划（2026）'!AG:AG)</f>
        <v>#NAME?</v>
      </c>
      <c r="AH528" s="256" t="e">
        <f t="array" aca="1" ref="AH528" ca="1">_xlfn.XLOOKUP($A528&amp;$B528,'[4]产值及收款计划（2026）'!$A:$A&amp;'[4]产值及收款计划（2026）'!$B:$B,'[4]产值及收款计划（2026）'!AH:AH)</f>
        <v>#NAME?</v>
      </c>
      <c r="AI528" s="256" t="e">
        <f t="array" aca="1" ref="AI528" ca="1">_xlfn.XLOOKUP($A528&amp;$B528,'[4]产值及收款计划（2026）'!$A:$A&amp;'[4]产值及收款计划（2026）'!$B:$B,'[4]产值及收款计划（2026）'!AI:AI)</f>
        <v>#NAME?</v>
      </c>
      <c r="AJ528" s="256" t="e">
        <f t="array" aca="1" ref="AJ528" ca="1">_xlfn.XLOOKUP($A528&amp;$B528,'[4]产值及收款计划（2026）'!$A:$A&amp;'[4]产值及收款计划（2026）'!$B:$B,'[4]产值及收款计划（2026）'!AJ:AJ)</f>
        <v>#NAME?</v>
      </c>
      <c r="AK528" s="256" t="e">
        <f t="array" aca="1" ref="AK528" ca="1">_xlfn.XLOOKUP($A528&amp;$B528,'[4]产值及收款计划（2026）'!$A:$A&amp;'[4]产值及收款计划（2026）'!$B:$B,'[4]产值及收款计划（2026）'!AK:AK)</f>
        <v>#NAME?</v>
      </c>
      <c r="AL528" s="256" t="e">
        <f t="array" aca="1" ref="AL528" ca="1">_xlfn.XLOOKUP($A528&amp;$B528,'[4]产值及收款计划（2026）'!$A:$A&amp;'[4]产值及收款计划（2026）'!$B:$B,'[4]产值及收款计划（2026）'!AL:AL)</f>
        <v>#NAME?</v>
      </c>
      <c r="AM528" s="263" t="e">
        <f t="array" aca="1" ref="AM528" ca="1">_xlfn.LET(_xlpm.勾选月份状态数组,TRANSPOSE('PPT(12-15页）-TOP10'!$A$3:$A$14),_xlpm.选择数据区,IF('PPT(12-15页）-TOP10'!$E$3="收款",$BA528:$BL528,$AA528:$AL528),SUM(_xlfn._xlws.FILTER(_xlpm.选择数据区,_xlpm.勾选月份状态数组,"")))</f>
        <v>#NAME?</v>
      </c>
      <c r="AN528" s="256" t="e" cm="1">
        <f t="array" aca="1" ref="AN528" ca="1">_xlfn.LET(_xlpm.勾选月份状态数组,TRANSPOSE('PPT(12-15页）-TOP10'!$A$3:$A$14),_xlpm.选择数据区,IF('PPT(12-15页）-TOP10'!$E$3="收款",$DA528:$DL528,$CA528:$CL528),SUM(_xlfn._xlws.FILTER(_xlpm.选择数据区,_xlpm.勾选月份状态数组,"")))</f>
        <v>#NAME?</v>
      </c>
      <c r="AO528" s="256" t="e">
        <f ca="1">SUM(CA528:CC528)+SUM(AD528:AL528)</f>
        <v>#NAME?</v>
      </c>
      <c r="AP528" s="256"/>
      <c r="AQ528" s="256"/>
      <c r="AR528" s="256"/>
      <c r="AS528" s="256" t="e">
        <f t="array" aca="1" ref="AS528" ca="1">_xlfn.XLOOKUP($A528&amp;$B528,'[4]产值及收款计划（2026）'!$A:$A&amp;'[4]产值及收款计划（2026）'!$B:$B,'[4]产值及收款计划（2026）'!AS:AS)</f>
        <v>#NAME?</v>
      </c>
      <c r="AT528" s="256" t="e">
        <f t="array" aca="1" ref="AT528" ca="1">_xlfn.XLOOKUP($A528&amp;$B528,'[4]产值及收款计划（2026）'!$A:$A&amp;'[4]产值及收款计划（2026）'!$B:$B,'[4]产值及收款计划（2026）'!AT:AT)</f>
        <v>#NAME?</v>
      </c>
      <c r="AU528" s="256" t="e">
        <f t="array" aca="1" ref="AU528" ca="1">_xlfn.XLOOKUP($A528&amp;$B528,'[4]产值及收款计划（2026）'!$A:$A&amp;'[4]产值及收款计划（2026）'!$B:$B,'[4]产值及收款计划（2026）'!AU:AU)</f>
        <v>#NAME?</v>
      </c>
      <c r="AV528" s="256" t="e">
        <f t="array" aca="1" ref="AV528" ca="1">_xlfn.XLOOKUP($A528&amp;$B528,'[4]产值及收款计划（2026）'!$A:$A&amp;'[4]产值及收款计划（2026）'!$B:$B,'[4]产值及收款计划（2026）'!AV:AV)</f>
        <v>#NAME?</v>
      </c>
      <c r="AW528" s="256" t="e">
        <f t="array" aca="1" ref="AW528" ca="1">_xlfn.XLOOKUP($A528&amp;$B528,'[4]产值及收款计划（2026）'!$A:$A&amp;'[4]产值及收款计划（2026）'!$B:$B,'[4]产值及收款计划（2026）'!AW:AW)</f>
        <v>#NAME?</v>
      </c>
      <c r="AX528" s="256" t="e">
        <f t="array" aca="1" ref="AX528" ca="1">_xlfn.XLOOKUP($A528&amp;$B528,'[4]产值及收款计划（2026）'!$A:$A&amp;'[4]产值及收款计划（2026）'!$B:$B,'[4]产值及收款计划（2026）'!AX:AX)</f>
        <v>#NAME?</v>
      </c>
      <c r="AY528" s="256" t="e">
        <f t="array" aca="1" ref="AY528" ca="1">_xlfn.XLOOKUP($A528&amp;$B528,'[4]产值及收款计划（2026）'!$A:$A&amp;'[4]产值及收款计划（2026）'!$B:$B,'[4]产值及收款计划（2026）'!AY:AY)</f>
        <v>#NAME?</v>
      </c>
      <c r="AZ528" s="256" t="e">
        <f t="array" aca="1" ref="AZ528" ca="1">_xlfn.XLOOKUP($A528&amp;$B528,'[4]产值及收款计划（2026）'!$A:$A&amp;'[4]产值及收款计划（2026）'!$B:$B,'[4]产值及收款计划（2026）'!AZ:AZ)</f>
        <v>#NAME?</v>
      </c>
      <c r="BA528" s="256" t="e">
        <f t="array" aca="1" ref="BA528" ca="1">_xlfn.XLOOKUP($A528&amp;$B528,'[4]产值及收款计划（2026）'!$A:$A&amp;'[4]产值及收款计划（2026）'!$B:$B,'[4]产值及收款计划（2026）'!BA:BA)</f>
        <v>#NAME?</v>
      </c>
      <c r="BB528" s="256" t="e">
        <f t="array" aca="1" ref="BB528" ca="1">_xlfn.XLOOKUP($A528&amp;$B528,'[4]产值及收款计划（2026）'!$A:$A&amp;'[4]产值及收款计划（2026）'!$B:$B,'[4]产值及收款计划（2026）'!BB:BB)</f>
        <v>#NAME?</v>
      </c>
      <c r="BC528" s="256" t="e">
        <f t="array" aca="1" ref="BC528" ca="1">_xlfn.XLOOKUP($A528&amp;$B528,'[4]产值及收款计划（2026）'!$A:$A&amp;'[4]产值及收款计划（2026）'!$B:$B,'[4]产值及收款计划（2026）'!BC:BC)</f>
        <v>#NAME?</v>
      </c>
      <c r="BD528" s="256" t="e">
        <f t="array" aca="1" ref="BD528" ca="1">_xlfn.XLOOKUP($A528&amp;$B528,'[4]产值及收款计划（2026）'!$A:$A&amp;'[4]产值及收款计划（2026）'!$B:$B,'[4]产值及收款计划（2026）'!BD:BD)</f>
        <v>#NAME?</v>
      </c>
      <c r="BE528" s="256" t="e">
        <f t="array" aca="1" ref="BE528" ca="1">_xlfn.XLOOKUP($A528&amp;$B528,'[4]产值及收款计划（2026）'!$A:$A&amp;'[4]产值及收款计划（2026）'!$B:$B,'[4]产值及收款计划（2026）'!BE:BE)</f>
        <v>#NAME?</v>
      </c>
      <c r="BF528" s="256" t="e">
        <f t="array" aca="1" ref="BF528" ca="1">_xlfn.XLOOKUP($A528&amp;$B528,'[4]产值及收款计划（2026）'!$A:$A&amp;'[4]产值及收款计划（2026）'!$B:$B,'[4]产值及收款计划（2026）'!BF:BF)</f>
        <v>#NAME?</v>
      </c>
      <c r="BG528" s="256" t="e">
        <f t="array" aca="1" ref="BG528" ca="1">_xlfn.XLOOKUP($A528&amp;$B528,'[4]产值及收款计划（2026）'!$A:$A&amp;'[4]产值及收款计划（2026）'!$B:$B,'[4]产值及收款计划（2026）'!BG:BG)</f>
        <v>#NAME?</v>
      </c>
      <c r="BH528" s="256" t="e">
        <f t="array" aca="1" ref="BH528" ca="1">_xlfn.XLOOKUP($A528&amp;$B528,'[4]产值及收款计划（2026）'!$A:$A&amp;'[4]产值及收款计划（2026）'!$B:$B,'[4]产值及收款计划（2026）'!BH:BH)</f>
        <v>#NAME?</v>
      </c>
      <c r="BI528" s="256" t="e">
        <f t="array" aca="1" ref="BI528" ca="1">_xlfn.XLOOKUP($A528&amp;$B528,'[4]产值及收款计划（2026）'!$A:$A&amp;'[4]产值及收款计划（2026）'!$B:$B,'[4]产值及收款计划（2026）'!BI:BI)</f>
        <v>#NAME?</v>
      </c>
      <c r="BJ528" s="256" t="e">
        <f t="array" aca="1" ref="BJ528" ca="1">_xlfn.XLOOKUP($A528&amp;$B528,'[4]产值及收款计划（2026）'!$A:$A&amp;'[4]产值及收款计划（2026）'!$B:$B,'[4]产值及收款计划（2026）'!BJ:BJ)</f>
        <v>#NAME?</v>
      </c>
      <c r="BK528" s="256" t="e">
        <f t="array" aca="1" ref="BK528" ca="1">_xlfn.XLOOKUP($A528&amp;$B528,'[4]产值及收款计划（2026）'!$A:$A&amp;'[4]产值及收款计划（2026）'!$B:$B,'[4]产值及收款计划（2026）'!BK:BK)</f>
        <v>#NAME?</v>
      </c>
      <c r="BL528" s="256" t="e">
        <f t="array" aca="1" ref="BL528" ca="1">_xlfn.XLOOKUP($A528&amp;$B528,'[4]产值及收款计划（2026）'!$A:$A&amp;'[4]产值及收款计划（2026）'!$B:$B,'[4]产值及收款计划（2026）'!BL:BL)</f>
        <v>#NAME?</v>
      </c>
      <c r="BM528" s="256"/>
      <c r="BN528" s="256"/>
      <c r="BO528" s="256"/>
      <c r="BP528" s="256"/>
      <c r="BQ528" s="255" t="e">
        <f t="array" aca="1" ref="BQ528" ca="1">_xlfn.XLOOKUP($A528&amp;$B528,'[4]产值及收款计划（2026）'!$A:$A&amp;'[4]产值及收款计划（2026）'!$B:$B,'[4]产值及收款计划（2026）'!BQ:BQ)</f>
        <v>#NAME?</v>
      </c>
      <c r="BR528" s="256" t="e">
        <f t="array" aca="1" ref="BR528" ca="1">_xlfn.XLOOKUP($A528&amp;$B528,'[4]产值及收款计划（2026）'!$A:$A&amp;'[4]产值及收款计划（2026）'!$B:$B,'[4]产值及收款计划（2026）'!BR:BR)</f>
        <v>#NAME?</v>
      </c>
      <c r="CA528" s="256" t="e" cm="1">
        <f t="array" aca="1" ref="CA528" ca="1">_xlfn.XLOOKUP($A528&amp;$B528,'[4]产值及收款计划（2026）'!$A:$A&amp;'[4]产值及收款计划（2026）'!$B:$B,'[4]产值及收款计划（2026）'!CA:CA)</f>
        <v>#NAME?</v>
      </c>
      <c r="CB528" s="256" t="e" cm="1">
        <f t="array" aca="1" ref="CB528" ca="1">_xlfn.XLOOKUP($A528&amp;$B528,'[4]产值及收款计划（2026）'!$A:$A&amp;'[4]产值及收款计划（2026）'!$B:$B,'[4]产值及收款计划（2026）'!CB:CB)</f>
        <v>#NAME?</v>
      </c>
      <c r="CC528" s="256" t="e" cm="1">
        <f t="array" aca="1" ref="CC528" ca="1">_xlfn.XLOOKUP($A528&amp;$B528,'[4]产值及收款计划（2026）'!$A:$A&amp;'[4]产值及收款计划（2026）'!$B:$B,'[4]产值及收款计划（2026）'!CC:CC)</f>
        <v>#NAME?</v>
      </c>
      <c r="CD528" s="256" t="e" cm="1">
        <f t="array" aca="1" ref="CD528" ca="1">_xlfn.XLOOKUP($A528&amp;$B528,'[4]产值及收款计划（2026）'!$A:$A&amp;'[4]产值及收款计划（2026）'!$B:$B,'[4]产值及收款计划（2026）'!CD:CD)</f>
        <v>#NAME?</v>
      </c>
      <c r="CE528" s="256" t="e" cm="1">
        <f t="array" aca="1" ref="CE528" ca="1">_xlfn.XLOOKUP($A528&amp;$B528,'[4]产值及收款计划（2026）'!$A:$A&amp;'[4]产值及收款计划（2026）'!$B:$B,'[4]产值及收款计划（2026）'!CE:CE)</f>
        <v>#NAME?</v>
      </c>
      <c r="CF528" s="256" t="e" cm="1">
        <f t="array" aca="1" ref="CF528" ca="1">_xlfn.XLOOKUP($A528&amp;$B528,'[4]产值及收款计划（2026）'!$A:$A&amp;'[4]产值及收款计划（2026）'!$B:$B,'[4]产值及收款计划（2026）'!CF:CF)</f>
        <v>#NAME?</v>
      </c>
      <c r="CG528" s="256" t="e" cm="1">
        <f t="array" aca="1" ref="CG528" ca="1">_xlfn.XLOOKUP($A528&amp;$B528,'[4]产值及收款计划（2026）'!$A:$A&amp;'[4]产值及收款计划（2026）'!$B:$B,'[4]产值及收款计划（2026）'!CG:CG)</f>
        <v>#NAME?</v>
      </c>
      <c r="CH528" s="256" t="e" cm="1">
        <f t="array" aca="1" ref="CH528" ca="1">_xlfn.XLOOKUP($A528&amp;$B528,'[4]产值及收款计划（2026）'!$A:$A&amp;'[4]产值及收款计划（2026）'!$B:$B,'[4]产值及收款计划（2026）'!CH:CH)</f>
        <v>#NAME?</v>
      </c>
      <c r="CI528" s="256" t="e" cm="1">
        <f t="array" aca="1" ref="CI528" ca="1">_xlfn.XLOOKUP($A528&amp;$B528,'[4]产值及收款计划（2026）'!$A:$A&amp;'[4]产值及收款计划（2026）'!$B:$B,'[4]产值及收款计划（2026）'!CI:CI)</f>
        <v>#NAME?</v>
      </c>
      <c r="CJ528" s="256" t="e" cm="1">
        <f t="array" aca="1" ref="CJ528" ca="1">_xlfn.XLOOKUP($A528&amp;$B528,'[4]产值及收款计划（2026）'!$A:$A&amp;'[4]产值及收款计划（2026）'!$B:$B,'[4]产值及收款计划（2026）'!CJ:CJ)</f>
        <v>#NAME?</v>
      </c>
      <c r="CK528" s="256" t="e" cm="1">
        <f t="array" aca="1" ref="CK528" ca="1">_xlfn.XLOOKUP($A528&amp;$B528,'[4]产值及收款计划（2026）'!$A:$A&amp;'[4]产值及收款计划（2026）'!$B:$B,'[4]产值及收款计划（2026）'!CK:CK)</f>
        <v>#NAME?</v>
      </c>
      <c r="CL528" s="256" t="e" cm="1">
        <f t="array" aca="1" ref="CL528" ca="1">_xlfn.XLOOKUP($A528&amp;$B528,'[4]产值及收款计划（2026）'!$A:$A&amp;'[4]产值及收款计划（2026）'!$B:$B,'[4]产值及收款计划（2026）'!CL:CL)</f>
        <v>#NAME?</v>
      </c>
      <c r="DA528" s="256" t="e" cm="1">
        <f t="array" aca="1" ref="DA528" ca="1">_xlfn.XLOOKUP($A528&amp;$B528,'[4]产值及收款计划（2026）'!$A:$A&amp;'[4]产值及收款计划（2026）'!$B:$B,'[4]产值及收款计划（2026）'!DA:DA)</f>
        <v>#NAME?</v>
      </c>
      <c r="DB528" s="256" t="e" cm="1">
        <f t="array" aca="1" ref="DB528" ca="1">_xlfn.XLOOKUP($A528&amp;$B528,'[4]产值及收款计划（2026）'!$A:$A&amp;'[4]产值及收款计划（2026）'!$B:$B,'[4]产值及收款计划（2026）'!DB:DB)</f>
        <v>#NAME?</v>
      </c>
      <c r="DC528" s="256" t="e" cm="1">
        <f t="array" aca="1" ref="DC528" ca="1">_xlfn.XLOOKUP($A528&amp;$B528,'[4]产值及收款计划（2026）'!$A:$A&amp;'[4]产值及收款计划（2026）'!$B:$B,'[4]产值及收款计划（2026）'!DC:DC)</f>
        <v>#NAME?</v>
      </c>
      <c r="DD528" s="256" t="e" cm="1">
        <f t="array" aca="1" ref="DD528" ca="1">_xlfn.XLOOKUP($A528&amp;$B528,'[4]产值及收款计划（2026）'!$A:$A&amp;'[4]产值及收款计划（2026）'!$B:$B,'[4]产值及收款计划（2026）'!DD:DD)</f>
        <v>#NAME?</v>
      </c>
      <c r="DE528" s="256" t="e" cm="1">
        <f t="array" aca="1" ref="DE528" ca="1">_xlfn.XLOOKUP($A528&amp;$B528,'[4]产值及收款计划（2026）'!$A:$A&amp;'[4]产值及收款计划（2026）'!$B:$B,'[4]产值及收款计划（2026）'!DE:DE)</f>
        <v>#NAME?</v>
      </c>
      <c r="DF528" s="256" t="e" cm="1">
        <f t="array" aca="1" ref="DF528" ca="1">_xlfn.XLOOKUP($A528&amp;$B528,'[4]产值及收款计划（2026）'!$A:$A&amp;'[4]产值及收款计划（2026）'!$B:$B,'[4]产值及收款计划（2026）'!DF:DF)</f>
        <v>#NAME?</v>
      </c>
      <c r="DG528" s="256" t="e" cm="1">
        <f t="array" aca="1" ref="DG528" ca="1">_xlfn.XLOOKUP($A528&amp;$B528,'[4]产值及收款计划（2026）'!$A:$A&amp;'[4]产值及收款计划（2026）'!$B:$B,'[4]产值及收款计划（2026）'!DG:DG)</f>
        <v>#NAME?</v>
      </c>
      <c r="DH528" s="256" t="e" cm="1">
        <f t="array" aca="1" ref="DH528" ca="1">_xlfn.XLOOKUP($A528&amp;$B528,'[4]产值及收款计划（2026）'!$A:$A&amp;'[4]产值及收款计划（2026）'!$B:$B,'[4]产值及收款计划（2026）'!DH:DH)</f>
        <v>#NAME?</v>
      </c>
      <c r="DI528" s="256" t="e" cm="1">
        <f t="array" aca="1" ref="DI528" ca="1">_xlfn.XLOOKUP($A528&amp;$B528,'[4]产值及收款计划（2026）'!$A:$A&amp;'[4]产值及收款计划（2026）'!$B:$B,'[4]产值及收款计划（2026）'!DI:DI)</f>
        <v>#NAME?</v>
      </c>
      <c r="DJ528" s="256" t="e" cm="1">
        <f t="array" aca="1" ref="DJ528" ca="1">_xlfn.XLOOKUP($A528&amp;$B528,'[4]产值及收款计划（2026）'!$A:$A&amp;'[4]产值及收款计划（2026）'!$B:$B,'[4]产值及收款计划（2026）'!DJ:DJ)</f>
        <v>#NAME?</v>
      </c>
      <c r="DK528" s="256" t="e" cm="1">
        <f t="array" aca="1" ref="DK528" ca="1">_xlfn.XLOOKUP($A528&amp;$B528,'[4]产值及收款计划（2026）'!$A:$A&amp;'[4]产值及收款计划（2026）'!$B:$B,'[4]产值及收款计划（2026）'!DK:DK)</f>
        <v>#NAME?</v>
      </c>
      <c r="DL528" s="256" t="e" cm="1">
        <f t="array" aca="1" ref="DL528" ca="1">_xlfn.XLOOKUP($A528&amp;$B528,'[4]产值及收款计划（2026）'!$A:$A&amp;'[4]产值及收款计划（2026）'!$B:$B,'[4]产值及收款计划（2026）'!DL:DL)</f>
        <v>#NAME?</v>
      </c>
      <c r="DM528" s="264"/>
      <c r="DN528" s="250"/>
    </row>
    <row r="529" spans="1:118" ht="60.75" x14ac:dyDescent="0.15">
      <c r="A529" s="254">
        <f t="shared" si="27"/>
        <v>3</v>
      </c>
      <c r="B529" s="254" t="s">
        <v>28</v>
      </c>
      <c r="C529" s="255" t="e">
        <f t="array" aca="1" ref="C529" ca="1">_xlfn.XLOOKUP($A529&amp;$B529,'[4]产值及收款计划（2026）'!$A:$A&amp;'[4]产值及收款计划（2026）'!$B:$B,'[4]产值及收款计划（2026）'!C:C)</f>
        <v>#NAME?</v>
      </c>
      <c r="D529" s="256" t="e">
        <f t="array" aca="1" ref="D529" ca="1">_xlfn.XLOOKUP($A529&amp;$B529,'[4]产值及收款计划（2026）'!$A:$A&amp;'[4]产值及收款计划（2026）'!$B:$B,'[4]产值及收款计划（2026）'!D:D)</f>
        <v>#NAME?</v>
      </c>
      <c r="E529" s="256" t="e">
        <f t="array" aca="1" ref="E529" ca="1">_xlfn.XLOOKUP($A529&amp;$B529,'[4]产值及收款计划（2026）'!$A:$A&amp;'[4]产值及收款计划（2026）'!$B:$B,'[4]产值及收款计划（2026）'!E:E)</f>
        <v>#NAME?</v>
      </c>
      <c r="F529" s="256" t="e">
        <f t="array" aca="1" ref="F529" ca="1">_xlfn.XLOOKUP($A529&amp;$B529,'[4]产值及收款计划（2026）'!$A:$A&amp;'[4]产值及收款计划（2026）'!$B:$B,'[4]产值及收款计划（2026）'!F:F)</f>
        <v>#NAME?</v>
      </c>
      <c r="G529" s="256" t="e">
        <f t="array" aca="1" ref="G529" ca="1">_xlfn.XLOOKUP($A529&amp;$B529,'[4]产值及收款计划（2026）'!$A:$A&amp;'[4]产值及收款计划（2026）'!$B:$B,'[4]产值及收款计划（2026）'!G:G)</f>
        <v>#NAME?</v>
      </c>
      <c r="H529" s="256" t="e">
        <f t="array" aca="1" ref="H529" ca="1">_xlfn.XLOOKUP($A529&amp;$B529,'[4]产值及收款计划（2026）'!$A:$A&amp;'[4]产值及收款计划（2026）'!$B:$B,'[4]产值及收款计划（2026）'!H:H)</f>
        <v>#NAME?</v>
      </c>
      <c r="I529" s="257" t="e">
        <f t="array" aca="1" ref="I529" ca="1">_xlfn.XLOOKUP($A529&amp;$B529,'[4]产值及收款计划（2026）'!$A:$A&amp;'[4]产值及收款计划（2026）'!$B:$B,'[4]产值及收款计划（2026）'!I:I)</f>
        <v>#NAME?</v>
      </c>
      <c r="J529" s="258" t="e">
        <f t="array" aca="1" ref="J529" ca="1">_xlfn.XLOOKUP($A529&amp;$B529,'[4]产值及收款计划（2026）'!$A:$A&amp;'[4]产值及收款计划（2026）'!$B:$B,'[4]产值及收款计划（2026）'!J:J)</f>
        <v>#NAME?</v>
      </c>
      <c r="K529" s="256" t="e">
        <f t="array" aca="1" ref="K529" ca="1">_xlfn.XLOOKUP($A529&amp;$B529,'[4]产值及收款计划（2026）'!$A:$A&amp;'[4]产值及收款计划（2026）'!$B:$B,'[4]产值及收款计划（2026）'!K:K)</f>
        <v>#NAME?</v>
      </c>
      <c r="L529" s="256" t="e">
        <f t="array" aca="1" ref="L529" ca="1">_xlfn.XLOOKUP($A529&amp;$B529,'[4]产值及收款计划（2026）'!$A:$A&amp;'[4]产值及收款计划（2026）'!$B:$B,'[4]产值及收款计划（2026）'!L:L)</f>
        <v>#NAME?</v>
      </c>
      <c r="M529" s="256" t="e">
        <f t="array" aca="1" ref="M529" ca="1">_xlfn.XLOOKUP($A529&amp;$B529,'[4]产值及收款计划（2026）'!$A:$A&amp;'[4]产值及收款计划（2026）'!$B:$B,'[4]产值及收款计划（2026）'!M:M)</f>
        <v>#NAME?</v>
      </c>
      <c r="N529" s="256" t="e">
        <f t="array" aca="1" ref="N529" ca="1">_xlfn.XLOOKUP($A529&amp;$B529,'[4]产值及收款计划（2026）'!$A:$A&amp;'[4]产值及收款计划（2026）'!$B:$B,'[4]产值及收款计划（2026）'!N:N)</f>
        <v>#NAME?</v>
      </c>
      <c r="O529" s="256" t="e">
        <f t="array" aca="1" ref="O529" ca="1">_xlfn.XLOOKUP($A529&amp;$B529,'[4]产值及收款计划（2026）'!$A:$A&amp;'[4]产值及收款计划（2026）'!$B:$B,'[4]产值及收款计划（2026）'!O:O)</f>
        <v>#NAME?</v>
      </c>
      <c r="P529" s="255" t="e">
        <f t="array" aca="1" ref="P529" ca="1">_xlfn.XLOOKUP($A529&amp;$B529,'[4]产值及收款计划（2026）'!$A:$A&amp;'[4]产值及收款计划（2026）'!$B:$B,'[4]产值及收款计划（2026）'!P:P)</f>
        <v>#NAME?</v>
      </c>
      <c r="Q529" s="256" t="e">
        <f t="array" aca="1" ref="Q529" ca="1">_xlfn.XLOOKUP($A529&amp;$B529,'[4]产值及收款计划（2026）'!$A:$A&amp;'[4]产值及收款计划（2026）'!$B:$B,'[4]产值及收款计划（2026）'!Q:Q)</f>
        <v>#NAME?</v>
      </c>
      <c r="R529" s="256" t="e">
        <f t="array" aca="1" ref="R529" ca="1">_xlfn.XLOOKUP($A529&amp;$B529,'[4]产值及收款计划（2026）'!$A:$A&amp;'[4]产值及收款计划（2026）'!$B:$B,'[4]产值及收款计划（2026）'!R:R)</f>
        <v>#NAME?</v>
      </c>
      <c r="S529" s="256" t="e">
        <f t="array" aca="1" ref="S529" ca="1">_xlfn.XLOOKUP($A529&amp;$B529,'[4]产值及收款计划（2026）'!$A:$A&amp;'[4]产值及收款计划（2026）'!$B:$B,'[4]产值及收款计划（2026）'!S:S)</f>
        <v>#NAME?</v>
      </c>
      <c r="T529" s="256" t="e">
        <f t="array" aca="1" ref="T529" ca="1">_xlfn.XLOOKUP($A529&amp;$B529,'[4]产值及收款计划（2026）'!$A:$A&amp;'[4]产值及收款计划（2026）'!$B:$B,'[4]产值及收款计划（2026）'!T:T)</f>
        <v>#NAME?</v>
      </c>
      <c r="U529" s="256" t="e">
        <f t="array" aca="1" ref="U529" ca="1">_xlfn.XLOOKUP($A529&amp;$B529,'[4]产值及收款计划（2026）'!$A:$A&amp;'[4]产值及收款计划（2026）'!$B:$B,'[4]产值及收款计划（2026）'!U:U)</f>
        <v>#NAME?</v>
      </c>
      <c r="V529" s="256" t="e">
        <f t="array" aca="1" ref="V529" ca="1">_xlfn.XLOOKUP($A529&amp;$B529,'[4]产值及收款计划（2026）'!$A:$A&amp;'[4]产值及收款计划（2026）'!$B:$B,'[4]产值及收款计划（2026）'!V:V)</f>
        <v>#NAME?</v>
      </c>
      <c r="W529" s="256" t="e">
        <f t="array" aca="1" ref="W529" ca="1">_xlfn.XLOOKUP($A529&amp;$B529,'[4]产值及收款计划（2026）'!$A:$A&amp;'[4]产值及收款计划（2026）'!$B:$B,'[4]产值及收款计划（2026）'!W:W)</f>
        <v>#NAME?</v>
      </c>
      <c r="X529" s="256" t="e">
        <f t="array" aca="1" ref="X529" ca="1">_xlfn.XLOOKUP($A529&amp;$B529,'[4]产值及收款计划（2026）'!$A:$A&amp;'[4]产值及收款计划（2026）'!$B:$B,'[4]产值及收款计划（2026）'!X:X)</f>
        <v>#NAME?</v>
      </c>
      <c r="Y529" s="256" t="e">
        <f t="array" aca="1" ref="Y529" ca="1">_xlfn.XLOOKUP($A529&amp;$B529,'[4]产值及收款计划（2026）'!$A:$A&amp;'[4]产值及收款计划（2026）'!$B:$B,'[4]产值及收款计划（2026）'!Y:Y)</f>
        <v>#NAME?</v>
      </c>
      <c r="Z529" s="256" t="e">
        <f t="array" aca="1" ref="Z529" ca="1">_xlfn.XLOOKUP($A529&amp;$B529,'[4]产值及收款计划（2026）'!$A:$A&amp;'[4]产值及收款计划（2026）'!$B:$B,'[4]产值及收款计划（2026）'!Z:Z)</f>
        <v>#NAME?</v>
      </c>
      <c r="AA529" s="256" t="e">
        <f t="array" aca="1" ref="AA529" ca="1">_xlfn.XLOOKUP($A529&amp;$B529,'[4]产值及收款计划（2026）'!$A:$A&amp;'[4]产值及收款计划（2026）'!$B:$B,'[4]产值及收款计划（2026）'!AA:AA)</f>
        <v>#NAME?</v>
      </c>
      <c r="AB529" s="256" t="e">
        <f t="array" aca="1" ref="AB529" ca="1">_xlfn.XLOOKUP($A529&amp;$B529,'[4]产值及收款计划（2026）'!$A:$A&amp;'[4]产值及收款计划（2026）'!$B:$B,'[4]产值及收款计划（2026）'!AB:AB)</f>
        <v>#NAME?</v>
      </c>
      <c r="AC529" s="256" t="e">
        <f t="array" aca="1" ref="AC529" ca="1">_xlfn.XLOOKUP($A529&amp;$B529,'[4]产值及收款计划（2026）'!$A:$A&amp;'[4]产值及收款计划（2026）'!$B:$B,'[4]产值及收款计划（2026）'!AC:AC)</f>
        <v>#NAME?</v>
      </c>
      <c r="AD529" s="256" t="e">
        <f t="array" aca="1" ref="AD529" ca="1">_xlfn.XLOOKUP($A529&amp;$B529,'[4]产值及收款计划（2026）'!$A:$A&amp;'[4]产值及收款计划（2026）'!$B:$B,'[4]产值及收款计划（2026）'!AD:AD)</f>
        <v>#NAME?</v>
      </c>
      <c r="AE529" s="256" t="e">
        <f t="array" aca="1" ref="AE529" ca="1">_xlfn.XLOOKUP($A529&amp;$B529,'[4]产值及收款计划（2026）'!$A:$A&amp;'[4]产值及收款计划（2026）'!$B:$B,'[4]产值及收款计划（2026）'!AE:AE)</f>
        <v>#NAME?</v>
      </c>
      <c r="AF529" s="256" t="e">
        <f t="array" aca="1" ref="AF529" ca="1">_xlfn.XLOOKUP($A529&amp;$B529,'[4]产值及收款计划（2026）'!$A:$A&amp;'[4]产值及收款计划（2026）'!$B:$B,'[4]产值及收款计划（2026）'!AF:AF)</f>
        <v>#NAME?</v>
      </c>
      <c r="AG529" s="256" t="e">
        <f t="array" aca="1" ref="AG529" ca="1">_xlfn.XLOOKUP($A529&amp;$B529,'[4]产值及收款计划（2026）'!$A:$A&amp;'[4]产值及收款计划（2026）'!$B:$B,'[4]产值及收款计划（2026）'!AG:AG)</f>
        <v>#NAME?</v>
      </c>
      <c r="AH529" s="256" t="e">
        <f t="array" aca="1" ref="AH529" ca="1">_xlfn.XLOOKUP($A529&amp;$B529,'[4]产值及收款计划（2026）'!$A:$A&amp;'[4]产值及收款计划（2026）'!$B:$B,'[4]产值及收款计划（2026）'!AH:AH)</f>
        <v>#NAME?</v>
      </c>
      <c r="AI529" s="256" t="e">
        <f t="array" aca="1" ref="AI529" ca="1">_xlfn.XLOOKUP($A529&amp;$B529,'[4]产值及收款计划（2026）'!$A:$A&amp;'[4]产值及收款计划（2026）'!$B:$B,'[4]产值及收款计划（2026）'!AI:AI)</f>
        <v>#NAME?</v>
      </c>
      <c r="AJ529" s="256" t="e">
        <f t="array" aca="1" ref="AJ529" ca="1">_xlfn.XLOOKUP($A529&amp;$B529,'[4]产值及收款计划（2026）'!$A:$A&amp;'[4]产值及收款计划（2026）'!$B:$B,'[4]产值及收款计划（2026）'!AJ:AJ)</f>
        <v>#NAME?</v>
      </c>
      <c r="AK529" s="256" t="e">
        <f t="array" aca="1" ref="AK529" ca="1">_xlfn.XLOOKUP($A529&amp;$B529,'[4]产值及收款计划（2026）'!$A:$A&amp;'[4]产值及收款计划（2026）'!$B:$B,'[4]产值及收款计划（2026）'!AK:AK)</f>
        <v>#NAME?</v>
      </c>
      <c r="AL529" s="256" t="e">
        <f t="array" aca="1" ref="AL529" ca="1">_xlfn.XLOOKUP($A529&amp;$B529,'[4]产值及收款计划（2026）'!$A:$A&amp;'[4]产值及收款计划（2026）'!$B:$B,'[4]产值及收款计划（2026）'!AL:AL)</f>
        <v>#NAME?</v>
      </c>
      <c r="AM529" s="263" t="e">
        <f t="array" aca="1" ref="AM529" ca="1">_xlfn.LET(_xlpm.勾选月份状态数组,TRANSPOSE('PPT(12-15页）-TOP10'!$A$3:$A$14),_xlpm.选择数据区,IF('PPT(12-15页）-TOP10'!$E$3="收款",$BA529:$BL529,$AA529:$AL529),SUM(_xlfn._xlws.FILTER(_xlpm.选择数据区,_xlpm.勾选月份状态数组,"")))</f>
        <v>#NAME?</v>
      </c>
      <c r="AN529" s="256" t="e" cm="1">
        <f t="array" aca="1" ref="AN529" ca="1">_xlfn.LET(_xlpm.勾选月份状态数组,TRANSPOSE('PPT(12-15页）-TOP10'!$A$3:$A$14),_xlpm.选择数据区,IF('PPT(12-15页）-TOP10'!$E$3="收款",$DA529:$DL529,$CA529:$CL529),SUM(_xlfn._xlws.FILTER(_xlpm.选择数据区,_xlpm.勾选月份状态数组,"")))</f>
        <v>#NAME?</v>
      </c>
      <c r="AO529" s="256" t="e">
        <f ca="1">SUM(CA529:CC529)+SUM(AD529:AL529)</f>
        <v>#NAME?</v>
      </c>
      <c r="AP529" s="256"/>
      <c r="AQ529" s="256"/>
      <c r="AR529" s="256"/>
      <c r="AS529" s="256" t="e">
        <f t="array" aca="1" ref="AS529" ca="1">_xlfn.XLOOKUP($A529&amp;$B529,'[4]产值及收款计划（2026）'!$A:$A&amp;'[4]产值及收款计划（2026）'!$B:$B,'[4]产值及收款计划（2026）'!AS:AS)</f>
        <v>#NAME?</v>
      </c>
      <c r="AT529" s="256" t="e">
        <f t="array" aca="1" ref="AT529" ca="1">_xlfn.XLOOKUP($A529&amp;$B529,'[4]产值及收款计划（2026）'!$A:$A&amp;'[4]产值及收款计划（2026）'!$B:$B,'[4]产值及收款计划（2026）'!AT:AT)</f>
        <v>#NAME?</v>
      </c>
      <c r="AU529" s="256" t="e">
        <f t="array" aca="1" ref="AU529" ca="1">_xlfn.XLOOKUP($A529&amp;$B529,'[4]产值及收款计划（2026）'!$A:$A&amp;'[4]产值及收款计划（2026）'!$B:$B,'[4]产值及收款计划（2026）'!AU:AU)</f>
        <v>#NAME?</v>
      </c>
      <c r="AV529" s="256" t="e">
        <f t="array" aca="1" ref="AV529" ca="1">_xlfn.XLOOKUP($A529&amp;$B529,'[4]产值及收款计划（2026）'!$A:$A&amp;'[4]产值及收款计划（2026）'!$B:$B,'[4]产值及收款计划（2026）'!AV:AV)</f>
        <v>#NAME?</v>
      </c>
      <c r="AW529" s="256" t="e">
        <f t="array" aca="1" ref="AW529" ca="1">_xlfn.XLOOKUP($A529&amp;$B529,'[4]产值及收款计划（2026）'!$A:$A&amp;'[4]产值及收款计划（2026）'!$B:$B,'[4]产值及收款计划（2026）'!AW:AW)</f>
        <v>#NAME?</v>
      </c>
      <c r="AX529" s="256" t="e">
        <f t="array" aca="1" ref="AX529" ca="1">_xlfn.XLOOKUP($A529&amp;$B529,'[4]产值及收款计划（2026）'!$A:$A&amp;'[4]产值及收款计划（2026）'!$B:$B,'[4]产值及收款计划（2026）'!AX:AX)</f>
        <v>#NAME?</v>
      </c>
      <c r="AY529" s="256" t="e">
        <f t="array" aca="1" ref="AY529" ca="1">_xlfn.XLOOKUP($A529&amp;$B529,'[4]产值及收款计划（2026）'!$A:$A&amp;'[4]产值及收款计划（2026）'!$B:$B,'[4]产值及收款计划（2026）'!AY:AY)</f>
        <v>#NAME?</v>
      </c>
      <c r="AZ529" s="256" t="e">
        <f t="array" aca="1" ref="AZ529" ca="1">_xlfn.XLOOKUP($A529&amp;$B529,'[4]产值及收款计划（2026）'!$A:$A&amp;'[4]产值及收款计划（2026）'!$B:$B,'[4]产值及收款计划（2026）'!AZ:AZ)</f>
        <v>#NAME?</v>
      </c>
      <c r="BA529" s="256" t="e">
        <f t="array" aca="1" ref="BA529" ca="1">_xlfn.XLOOKUP($A529&amp;$B529,'[4]产值及收款计划（2026）'!$A:$A&amp;'[4]产值及收款计划（2026）'!$B:$B,'[4]产值及收款计划（2026）'!BA:BA)</f>
        <v>#NAME?</v>
      </c>
      <c r="BB529" s="256" t="e">
        <f t="array" aca="1" ref="BB529" ca="1">_xlfn.XLOOKUP($A529&amp;$B529,'[4]产值及收款计划（2026）'!$A:$A&amp;'[4]产值及收款计划（2026）'!$B:$B,'[4]产值及收款计划（2026）'!BB:BB)</f>
        <v>#NAME?</v>
      </c>
      <c r="BC529" s="256" t="e">
        <f t="array" aca="1" ref="BC529" ca="1">_xlfn.XLOOKUP($A529&amp;$B529,'[4]产值及收款计划（2026）'!$A:$A&amp;'[4]产值及收款计划（2026）'!$B:$B,'[4]产值及收款计划（2026）'!BC:BC)</f>
        <v>#NAME?</v>
      </c>
      <c r="BD529" s="256" t="e">
        <f t="array" aca="1" ref="BD529" ca="1">_xlfn.XLOOKUP($A529&amp;$B529,'[4]产值及收款计划（2026）'!$A:$A&amp;'[4]产值及收款计划（2026）'!$B:$B,'[4]产值及收款计划（2026）'!BD:BD)</f>
        <v>#NAME?</v>
      </c>
      <c r="BE529" s="256" t="e">
        <f t="array" aca="1" ref="BE529" ca="1">_xlfn.XLOOKUP($A529&amp;$B529,'[4]产值及收款计划（2026）'!$A:$A&amp;'[4]产值及收款计划（2026）'!$B:$B,'[4]产值及收款计划（2026）'!BE:BE)</f>
        <v>#NAME?</v>
      </c>
      <c r="BF529" s="256" t="e">
        <f t="array" aca="1" ref="BF529" ca="1">_xlfn.XLOOKUP($A529&amp;$B529,'[4]产值及收款计划（2026）'!$A:$A&amp;'[4]产值及收款计划（2026）'!$B:$B,'[4]产值及收款计划（2026）'!BF:BF)</f>
        <v>#NAME?</v>
      </c>
      <c r="BG529" s="256" t="e">
        <f t="array" aca="1" ref="BG529" ca="1">_xlfn.XLOOKUP($A529&amp;$B529,'[4]产值及收款计划（2026）'!$A:$A&amp;'[4]产值及收款计划（2026）'!$B:$B,'[4]产值及收款计划（2026）'!BG:BG)</f>
        <v>#NAME?</v>
      </c>
      <c r="BH529" s="256" t="e">
        <f t="array" aca="1" ref="BH529" ca="1">_xlfn.XLOOKUP($A529&amp;$B529,'[4]产值及收款计划（2026）'!$A:$A&amp;'[4]产值及收款计划（2026）'!$B:$B,'[4]产值及收款计划（2026）'!BH:BH)</f>
        <v>#NAME?</v>
      </c>
      <c r="BI529" s="256" t="e">
        <f t="array" aca="1" ref="BI529" ca="1">_xlfn.XLOOKUP($A529&amp;$B529,'[4]产值及收款计划（2026）'!$A:$A&amp;'[4]产值及收款计划（2026）'!$B:$B,'[4]产值及收款计划（2026）'!BI:BI)</f>
        <v>#NAME?</v>
      </c>
      <c r="BJ529" s="256" t="e">
        <f t="array" aca="1" ref="BJ529" ca="1">_xlfn.XLOOKUP($A529&amp;$B529,'[4]产值及收款计划（2026）'!$A:$A&amp;'[4]产值及收款计划（2026）'!$B:$B,'[4]产值及收款计划（2026）'!BJ:BJ)</f>
        <v>#NAME?</v>
      </c>
      <c r="BK529" s="256" t="e">
        <f t="array" aca="1" ref="BK529" ca="1">_xlfn.XLOOKUP($A529&amp;$B529,'[4]产值及收款计划（2026）'!$A:$A&amp;'[4]产值及收款计划（2026）'!$B:$B,'[4]产值及收款计划（2026）'!BK:BK)</f>
        <v>#NAME?</v>
      </c>
      <c r="BL529" s="256" t="e">
        <f t="array" aca="1" ref="BL529" ca="1">_xlfn.XLOOKUP($A529&amp;$B529,'[4]产值及收款计划（2026）'!$A:$A&amp;'[4]产值及收款计划（2026）'!$B:$B,'[4]产值及收款计划（2026）'!BL:BL)</f>
        <v>#NAME?</v>
      </c>
      <c r="BM529" s="256"/>
      <c r="BN529" s="256"/>
      <c r="BO529" s="256"/>
      <c r="BP529" s="256"/>
      <c r="BQ529" s="255" t="e">
        <f t="array" aca="1" ref="BQ529" ca="1">_xlfn.XLOOKUP($A529&amp;$B529,'[4]产值及收款计划（2026）'!$A:$A&amp;'[4]产值及收款计划（2026）'!$B:$B,'[4]产值及收款计划（2026）'!BQ:BQ)</f>
        <v>#NAME?</v>
      </c>
      <c r="BR529" s="256" t="e">
        <f t="array" aca="1" ref="BR529" ca="1">_xlfn.XLOOKUP($A529&amp;$B529,'[4]产值及收款计划（2026）'!$A:$A&amp;'[4]产值及收款计划（2026）'!$B:$B,'[4]产值及收款计划（2026）'!BR:BR)</f>
        <v>#NAME?</v>
      </c>
      <c r="CA529" s="256" t="e" cm="1">
        <f t="array" aca="1" ref="CA529" ca="1">_xlfn.XLOOKUP($A529&amp;$B529,'[4]产值及收款计划（2026）'!$A:$A&amp;'[4]产值及收款计划（2026）'!$B:$B,'[4]产值及收款计划（2026）'!CA:CA)</f>
        <v>#NAME?</v>
      </c>
      <c r="CB529" s="256" t="e" cm="1">
        <f t="array" aca="1" ref="CB529" ca="1">_xlfn.XLOOKUP($A529&amp;$B529,'[4]产值及收款计划（2026）'!$A:$A&amp;'[4]产值及收款计划（2026）'!$B:$B,'[4]产值及收款计划（2026）'!CB:CB)</f>
        <v>#NAME?</v>
      </c>
      <c r="CC529" s="256" t="e" cm="1">
        <f t="array" aca="1" ref="CC529" ca="1">_xlfn.XLOOKUP($A529&amp;$B529,'[4]产值及收款计划（2026）'!$A:$A&amp;'[4]产值及收款计划（2026）'!$B:$B,'[4]产值及收款计划（2026）'!CC:CC)</f>
        <v>#NAME?</v>
      </c>
      <c r="CD529" s="256" t="e" cm="1">
        <f t="array" aca="1" ref="CD529" ca="1">_xlfn.XLOOKUP($A529&amp;$B529,'[4]产值及收款计划（2026）'!$A:$A&amp;'[4]产值及收款计划（2026）'!$B:$B,'[4]产值及收款计划（2026）'!CD:CD)</f>
        <v>#NAME?</v>
      </c>
      <c r="CE529" s="256" t="e" cm="1">
        <f t="array" aca="1" ref="CE529" ca="1">_xlfn.XLOOKUP($A529&amp;$B529,'[4]产值及收款计划（2026）'!$A:$A&amp;'[4]产值及收款计划（2026）'!$B:$B,'[4]产值及收款计划（2026）'!CE:CE)</f>
        <v>#NAME?</v>
      </c>
      <c r="CF529" s="256" t="e" cm="1">
        <f t="array" aca="1" ref="CF529" ca="1">_xlfn.XLOOKUP($A529&amp;$B529,'[4]产值及收款计划（2026）'!$A:$A&amp;'[4]产值及收款计划（2026）'!$B:$B,'[4]产值及收款计划（2026）'!CF:CF)</f>
        <v>#NAME?</v>
      </c>
      <c r="CG529" s="256" t="e" cm="1">
        <f t="array" aca="1" ref="CG529" ca="1">_xlfn.XLOOKUP($A529&amp;$B529,'[4]产值及收款计划（2026）'!$A:$A&amp;'[4]产值及收款计划（2026）'!$B:$B,'[4]产值及收款计划（2026）'!CG:CG)</f>
        <v>#NAME?</v>
      </c>
      <c r="CH529" s="256" t="e" cm="1">
        <f t="array" aca="1" ref="CH529" ca="1">_xlfn.XLOOKUP($A529&amp;$B529,'[4]产值及收款计划（2026）'!$A:$A&amp;'[4]产值及收款计划（2026）'!$B:$B,'[4]产值及收款计划（2026）'!CH:CH)</f>
        <v>#NAME?</v>
      </c>
      <c r="CI529" s="256" t="e" cm="1">
        <f t="array" aca="1" ref="CI529" ca="1">_xlfn.XLOOKUP($A529&amp;$B529,'[4]产值及收款计划（2026）'!$A:$A&amp;'[4]产值及收款计划（2026）'!$B:$B,'[4]产值及收款计划（2026）'!CI:CI)</f>
        <v>#NAME?</v>
      </c>
      <c r="CJ529" s="256" t="e" cm="1">
        <f t="array" aca="1" ref="CJ529" ca="1">_xlfn.XLOOKUP($A529&amp;$B529,'[4]产值及收款计划（2026）'!$A:$A&amp;'[4]产值及收款计划（2026）'!$B:$B,'[4]产值及收款计划（2026）'!CJ:CJ)</f>
        <v>#NAME?</v>
      </c>
      <c r="CK529" s="256" t="e" cm="1">
        <f t="array" aca="1" ref="CK529" ca="1">_xlfn.XLOOKUP($A529&amp;$B529,'[4]产值及收款计划（2026）'!$A:$A&amp;'[4]产值及收款计划（2026）'!$B:$B,'[4]产值及收款计划（2026）'!CK:CK)</f>
        <v>#NAME?</v>
      </c>
      <c r="CL529" s="256" t="e" cm="1">
        <f t="array" aca="1" ref="CL529" ca="1">_xlfn.XLOOKUP($A529&amp;$B529,'[4]产值及收款计划（2026）'!$A:$A&amp;'[4]产值及收款计划（2026）'!$B:$B,'[4]产值及收款计划（2026）'!CL:CL)</f>
        <v>#NAME?</v>
      </c>
      <c r="DA529" s="256" t="e" cm="1">
        <f t="array" aca="1" ref="DA529" ca="1">_xlfn.XLOOKUP($A529&amp;$B529,'[4]产值及收款计划（2026）'!$A:$A&amp;'[4]产值及收款计划（2026）'!$B:$B,'[4]产值及收款计划（2026）'!DA:DA)</f>
        <v>#NAME?</v>
      </c>
      <c r="DB529" s="256" t="e" cm="1">
        <f t="array" aca="1" ref="DB529" ca="1">_xlfn.XLOOKUP($A529&amp;$B529,'[4]产值及收款计划（2026）'!$A:$A&amp;'[4]产值及收款计划（2026）'!$B:$B,'[4]产值及收款计划（2026）'!DB:DB)</f>
        <v>#NAME?</v>
      </c>
      <c r="DC529" s="256" t="e" cm="1">
        <f t="array" aca="1" ref="DC529" ca="1">_xlfn.XLOOKUP($A529&amp;$B529,'[4]产值及收款计划（2026）'!$A:$A&amp;'[4]产值及收款计划（2026）'!$B:$B,'[4]产值及收款计划（2026）'!DC:DC)</f>
        <v>#NAME?</v>
      </c>
      <c r="DD529" s="256" t="e" cm="1">
        <f t="array" aca="1" ref="DD529" ca="1">_xlfn.XLOOKUP($A529&amp;$B529,'[4]产值及收款计划（2026）'!$A:$A&amp;'[4]产值及收款计划（2026）'!$B:$B,'[4]产值及收款计划（2026）'!DD:DD)</f>
        <v>#NAME?</v>
      </c>
      <c r="DE529" s="256" t="e" cm="1">
        <f t="array" aca="1" ref="DE529" ca="1">_xlfn.XLOOKUP($A529&amp;$B529,'[4]产值及收款计划（2026）'!$A:$A&amp;'[4]产值及收款计划（2026）'!$B:$B,'[4]产值及收款计划（2026）'!DE:DE)</f>
        <v>#NAME?</v>
      </c>
      <c r="DF529" s="256" t="e" cm="1">
        <f t="array" aca="1" ref="DF529" ca="1">_xlfn.XLOOKUP($A529&amp;$B529,'[4]产值及收款计划（2026）'!$A:$A&amp;'[4]产值及收款计划（2026）'!$B:$B,'[4]产值及收款计划（2026）'!DF:DF)</f>
        <v>#NAME?</v>
      </c>
      <c r="DG529" s="256" t="e" cm="1">
        <f t="array" aca="1" ref="DG529" ca="1">_xlfn.XLOOKUP($A529&amp;$B529,'[4]产值及收款计划（2026）'!$A:$A&amp;'[4]产值及收款计划（2026）'!$B:$B,'[4]产值及收款计划（2026）'!DG:DG)</f>
        <v>#NAME?</v>
      </c>
      <c r="DH529" s="256" t="e" cm="1">
        <f t="array" aca="1" ref="DH529" ca="1">_xlfn.XLOOKUP($A529&amp;$B529,'[4]产值及收款计划（2026）'!$A:$A&amp;'[4]产值及收款计划（2026）'!$B:$B,'[4]产值及收款计划（2026）'!DH:DH)</f>
        <v>#NAME?</v>
      </c>
      <c r="DI529" s="256" t="e" cm="1">
        <f t="array" aca="1" ref="DI529" ca="1">_xlfn.XLOOKUP($A529&amp;$B529,'[4]产值及收款计划（2026）'!$A:$A&amp;'[4]产值及收款计划（2026）'!$B:$B,'[4]产值及收款计划（2026）'!DI:DI)</f>
        <v>#NAME?</v>
      </c>
      <c r="DJ529" s="256" t="e" cm="1">
        <f t="array" aca="1" ref="DJ529" ca="1">_xlfn.XLOOKUP($A529&amp;$B529,'[4]产值及收款计划（2026）'!$A:$A&amp;'[4]产值及收款计划（2026）'!$B:$B,'[4]产值及收款计划（2026）'!DJ:DJ)</f>
        <v>#NAME?</v>
      </c>
      <c r="DK529" s="256" t="e" cm="1">
        <f t="array" aca="1" ref="DK529" ca="1">_xlfn.XLOOKUP($A529&amp;$B529,'[4]产值及收款计划（2026）'!$A:$A&amp;'[4]产值及收款计划（2026）'!$B:$B,'[4]产值及收款计划（2026）'!DK:DK)</f>
        <v>#NAME?</v>
      </c>
      <c r="DL529" s="256" t="e" cm="1">
        <f t="array" aca="1" ref="DL529" ca="1">_xlfn.XLOOKUP($A529&amp;$B529,'[4]产值及收款计划（2026）'!$A:$A&amp;'[4]产值及收款计划（2026）'!$B:$B,'[4]产值及收款计划（2026）'!DL:DL)</f>
        <v>#NAME?</v>
      </c>
      <c r="DM529" s="264"/>
      <c r="DN529" s="250"/>
    </row>
    <row r="530" spans="1:118" ht="40.5" x14ac:dyDescent="0.15">
      <c r="A530" s="254">
        <f t="shared" si="27"/>
        <v>4</v>
      </c>
      <c r="B530" s="254" t="s">
        <v>28</v>
      </c>
      <c r="C530" s="255" t="e">
        <f t="array" aca="1" ref="C530" ca="1">_xlfn.XLOOKUP($A530&amp;$B530,'[4]产值及收款计划（2026）'!$A:$A&amp;'[4]产值及收款计划（2026）'!$B:$B,'[4]产值及收款计划（2026）'!C:C)</f>
        <v>#NAME?</v>
      </c>
      <c r="D530" s="256" t="e">
        <f t="array" aca="1" ref="D530" ca="1">_xlfn.XLOOKUP($A530&amp;$B530,'[4]产值及收款计划（2026）'!$A:$A&amp;'[4]产值及收款计划（2026）'!$B:$B,'[4]产值及收款计划（2026）'!D:D)</f>
        <v>#NAME?</v>
      </c>
      <c r="E530" s="256" t="e">
        <f t="array" aca="1" ref="E530" ca="1">_xlfn.XLOOKUP($A530&amp;$B530,'[4]产值及收款计划（2026）'!$A:$A&amp;'[4]产值及收款计划（2026）'!$B:$B,'[4]产值及收款计划（2026）'!E:E)</f>
        <v>#NAME?</v>
      </c>
      <c r="F530" s="256" t="e">
        <f t="array" aca="1" ref="F530" ca="1">_xlfn.XLOOKUP($A530&amp;$B530,'[4]产值及收款计划（2026）'!$A:$A&amp;'[4]产值及收款计划（2026）'!$B:$B,'[4]产值及收款计划（2026）'!F:F)</f>
        <v>#NAME?</v>
      </c>
      <c r="G530" s="256" t="e">
        <f t="array" aca="1" ref="G530" ca="1">_xlfn.XLOOKUP($A530&amp;$B530,'[4]产值及收款计划（2026）'!$A:$A&amp;'[4]产值及收款计划（2026）'!$B:$B,'[4]产值及收款计划（2026）'!G:G)</f>
        <v>#NAME?</v>
      </c>
      <c r="H530" s="256" t="e">
        <f t="array" aca="1" ref="H530" ca="1">_xlfn.XLOOKUP($A530&amp;$B530,'[4]产值及收款计划（2026）'!$A:$A&amp;'[4]产值及收款计划（2026）'!$B:$B,'[4]产值及收款计划（2026）'!H:H)</f>
        <v>#NAME?</v>
      </c>
      <c r="I530" s="257" t="e">
        <f t="array" aca="1" ref="I530" ca="1">_xlfn.XLOOKUP($A530&amp;$B530,'[4]产值及收款计划（2026）'!$A:$A&amp;'[4]产值及收款计划（2026）'!$B:$B,'[4]产值及收款计划（2026）'!I:I)</f>
        <v>#NAME?</v>
      </c>
      <c r="J530" s="258" t="e">
        <f t="array" aca="1" ref="J530" ca="1">_xlfn.XLOOKUP($A530&amp;$B530,'[4]产值及收款计划（2026）'!$A:$A&amp;'[4]产值及收款计划（2026）'!$B:$B,'[4]产值及收款计划（2026）'!J:J)</f>
        <v>#NAME?</v>
      </c>
      <c r="K530" s="256" t="e">
        <f t="array" aca="1" ref="K530" ca="1">_xlfn.XLOOKUP($A530&amp;$B530,'[4]产值及收款计划（2026）'!$A:$A&amp;'[4]产值及收款计划（2026）'!$B:$B,'[4]产值及收款计划（2026）'!K:K)</f>
        <v>#NAME?</v>
      </c>
      <c r="L530" s="256" t="e">
        <f t="array" aca="1" ref="L530" ca="1">_xlfn.XLOOKUP($A530&amp;$B530,'[4]产值及收款计划（2026）'!$A:$A&amp;'[4]产值及收款计划（2026）'!$B:$B,'[4]产值及收款计划（2026）'!L:L)</f>
        <v>#NAME?</v>
      </c>
      <c r="M530" s="256" t="e">
        <f t="array" aca="1" ref="M530" ca="1">_xlfn.XLOOKUP($A530&amp;$B530,'[4]产值及收款计划（2026）'!$A:$A&amp;'[4]产值及收款计划（2026）'!$B:$B,'[4]产值及收款计划（2026）'!M:M)</f>
        <v>#NAME?</v>
      </c>
      <c r="N530" s="256" t="e">
        <f t="array" aca="1" ref="N530" ca="1">_xlfn.XLOOKUP($A530&amp;$B530,'[4]产值及收款计划（2026）'!$A:$A&amp;'[4]产值及收款计划（2026）'!$B:$B,'[4]产值及收款计划（2026）'!N:N)</f>
        <v>#NAME?</v>
      </c>
      <c r="O530" s="256" t="e">
        <f t="array" aca="1" ref="O530" ca="1">_xlfn.XLOOKUP($A530&amp;$B530,'[4]产值及收款计划（2026）'!$A:$A&amp;'[4]产值及收款计划（2026）'!$B:$B,'[4]产值及收款计划（2026）'!O:O)</f>
        <v>#NAME?</v>
      </c>
      <c r="P530" s="255" t="e">
        <f t="array" aca="1" ref="P530" ca="1">_xlfn.XLOOKUP($A530&amp;$B530,'[4]产值及收款计划（2026）'!$A:$A&amp;'[4]产值及收款计划（2026）'!$B:$B,'[4]产值及收款计划（2026）'!P:P)</f>
        <v>#NAME?</v>
      </c>
      <c r="Q530" s="256" t="e">
        <f t="array" aca="1" ref="Q530" ca="1">_xlfn.XLOOKUP($A530&amp;$B530,'[4]产值及收款计划（2026）'!$A:$A&amp;'[4]产值及收款计划（2026）'!$B:$B,'[4]产值及收款计划（2026）'!Q:Q)</f>
        <v>#NAME?</v>
      </c>
      <c r="R530" s="256" t="e">
        <f t="array" aca="1" ref="R530" ca="1">_xlfn.XLOOKUP($A530&amp;$B530,'[4]产值及收款计划（2026）'!$A:$A&amp;'[4]产值及收款计划（2026）'!$B:$B,'[4]产值及收款计划（2026）'!R:R)</f>
        <v>#NAME?</v>
      </c>
      <c r="S530" s="256" t="e">
        <f t="array" aca="1" ref="S530" ca="1">_xlfn.XLOOKUP($A530&amp;$B530,'[4]产值及收款计划（2026）'!$A:$A&amp;'[4]产值及收款计划（2026）'!$B:$B,'[4]产值及收款计划（2026）'!S:S)</f>
        <v>#NAME?</v>
      </c>
      <c r="T530" s="256" t="e">
        <f t="array" aca="1" ref="T530" ca="1">_xlfn.XLOOKUP($A530&amp;$B530,'[4]产值及收款计划（2026）'!$A:$A&amp;'[4]产值及收款计划（2026）'!$B:$B,'[4]产值及收款计划（2026）'!T:T)</f>
        <v>#NAME?</v>
      </c>
      <c r="U530" s="256" t="e">
        <f t="array" aca="1" ref="U530" ca="1">_xlfn.XLOOKUP($A530&amp;$B530,'[4]产值及收款计划（2026）'!$A:$A&amp;'[4]产值及收款计划（2026）'!$B:$B,'[4]产值及收款计划（2026）'!U:U)</f>
        <v>#NAME?</v>
      </c>
      <c r="V530" s="256" t="e">
        <f t="array" aca="1" ref="V530" ca="1">_xlfn.XLOOKUP($A530&amp;$B530,'[4]产值及收款计划（2026）'!$A:$A&amp;'[4]产值及收款计划（2026）'!$B:$B,'[4]产值及收款计划（2026）'!V:V)</f>
        <v>#NAME?</v>
      </c>
      <c r="W530" s="256" t="e">
        <f t="array" aca="1" ref="W530" ca="1">_xlfn.XLOOKUP($A530&amp;$B530,'[4]产值及收款计划（2026）'!$A:$A&amp;'[4]产值及收款计划（2026）'!$B:$B,'[4]产值及收款计划（2026）'!W:W)</f>
        <v>#NAME?</v>
      </c>
      <c r="X530" s="256" t="e">
        <f t="array" aca="1" ref="X530" ca="1">_xlfn.XLOOKUP($A530&amp;$B530,'[4]产值及收款计划（2026）'!$A:$A&amp;'[4]产值及收款计划（2026）'!$B:$B,'[4]产值及收款计划（2026）'!X:X)</f>
        <v>#NAME?</v>
      </c>
      <c r="Y530" s="256" t="e">
        <f t="array" aca="1" ref="Y530" ca="1">_xlfn.XLOOKUP($A530&amp;$B530,'[4]产值及收款计划（2026）'!$A:$A&amp;'[4]产值及收款计划（2026）'!$B:$B,'[4]产值及收款计划（2026）'!Y:Y)</f>
        <v>#NAME?</v>
      </c>
      <c r="Z530" s="256" t="e">
        <f t="array" aca="1" ref="Z530" ca="1">_xlfn.XLOOKUP($A530&amp;$B530,'[4]产值及收款计划（2026）'!$A:$A&amp;'[4]产值及收款计划（2026）'!$B:$B,'[4]产值及收款计划（2026）'!Z:Z)</f>
        <v>#NAME?</v>
      </c>
      <c r="AA530" s="256" t="e">
        <f t="array" aca="1" ref="AA530" ca="1">_xlfn.XLOOKUP($A530&amp;$B530,'[4]产值及收款计划（2026）'!$A:$A&amp;'[4]产值及收款计划（2026）'!$B:$B,'[4]产值及收款计划（2026）'!AA:AA)</f>
        <v>#NAME?</v>
      </c>
      <c r="AB530" s="256" t="e">
        <f t="array" aca="1" ref="AB530" ca="1">_xlfn.XLOOKUP($A530&amp;$B530,'[4]产值及收款计划（2026）'!$A:$A&amp;'[4]产值及收款计划（2026）'!$B:$B,'[4]产值及收款计划（2026）'!AB:AB)</f>
        <v>#NAME?</v>
      </c>
      <c r="AC530" s="256" t="e">
        <f t="array" aca="1" ref="AC530" ca="1">_xlfn.XLOOKUP($A530&amp;$B530,'[4]产值及收款计划（2026）'!$A:$A&amp;'[4]产值及收款计划（2026）'!$B:$B,'[4]产值及收款计划（2026）'!AC:AC)</f>
        <v>#NAME?</v>
      </c>
      <c r="AD530" s="256" t="e">
        <f t="array" aca="1" ref="AD530" ca="1">_xlfn.XLOOKUP($A530&amp;$B530,'[4]产值及收款计划（2026）'!$A:$A&amp;'[4]产值及收款计划（2026）'!$B:$B,'[4]产值及收款计划（2026）'!AD:AD)</f>
        <v>#NAME?</v>
      </c>
      <c r="AE530" s="256" t="e">
        <f t="array" aca="1" ref="AE530" ca="1">_xlfn.XLOOKUP($A530&amp;$B530,'[4]产值及收款计划（2026）'!$A:$A&amp;'[4]产值及收款计划（2026）'!$B:$B,'[4]产值及收款计划（2026）'!AE:AE)</f>
        <v>#NAME?</v>
      </c>
      <c r="AF530" s="256" t="e">
        <f t="array" aca="1" ref="AF530" ca="1">_xlfn.XLOOKUP($A530&amp;$B530,'[4]产值及收款计划（2026）'!$A:$A&amp;'[4]产值及收款计划（2026）'!$B:$B,'[4]产值及收款计划（2026）'!AF:AF)</f>
        <v>#NAME?</v>
      </c>
      <c r="AG530" s="256" t="e">
        <f t="array" aca="1" ref="AG530" ca="1">_xlfn.XLOOKUP($A530&amp;$B530,'[4]产值及收款计划（2026）'!$A:$A&amp;'[4]产值及收款计划（2026）'!$B:$B,'[4]产值及收款计划（2026）'!AG:AG)</f>
        <v>#NAME?</v>
      </c>
      <c r="AH530" s="256" t="e">
        <f t="array" aca="1" ref="AH530" ca="1">_xlfn.XLOOKUP($A530&amp;$B530,'[4]产值及收款计划（2026）'!$A:$A&amp;'[4]产值及收款计划（2026）'!$B:$B,'[4]产值及收款计划（2026）'!AH:AH)</f>
        <v>#NAME?</v>
      </c>
      <c r="AI530" s="256" t="e">
        <f t="array" aca="1" ref="AI530" ca="1">_xlfn.XLOOKUP($A530&amp;$B530,'[4]产值及收款计划（2026）'!$A:$A&amp;'[4]产值及收款计划（2026）'!$B:$B,'[4]产值及收款计划（2026）'!AI:AI)</f>
        <v>#NAME?</v>
      </c>
      <c r="AJ530" s="256" t="e">
        <f t="array" aca="1" ref="AJ530" ca="1">_xlfn.XLOOKUP($A530&amp;$B530,'[4]产值及收款计划（2026）'!$A:$A&amp;'[4]产值及收款计划（2026）'!$B:$B,'[4]产值及收款计划（2026）'!AJ:AJ)</f>
        <v>#NAME?</v>
      </c>
      <c r="AK530" s="256" t="e">
        <f t="array" aca="1" ref="AK530" ca="1">_xlfn.XLOOKUP($A530&amp;$B530,'[4]产值及收款计划（2026）'!$A:$A&amp;'[4]产值及收款计划（2026）'!$B:$B,'[4]产值及收款计划（2026）'!AK:AK)</f>
        <v>#NAME?</v>
      </c>
      <c r="AL530" s="256" t="e">
        <f t="array" aca="1" ref="AL530" ca="1">_xlfn.XLOOKUP($A530&amp;$B530,'[4]产值及收款计划（2026）'!$A:$A&amp;'[4]产值及收款计划（2026）'!$B:$B,'[4]产值及收款计划（2026）'!AL:AL)</f>
        <v>#NAME?</v>
      </c>
      <c r="AM530" s="263" t="e">
        <f t="array" aca="1" ref="AM530" ca="1">_xlfn.LET(_xlpm.勾选月份状态数组,TRANSPOSE('PPT(12-15页）-TOP10'!$A$3:$A$14),_xlpm.选择数据区,IF('PPT(12-15页）-TOP10'!$E$3="收款",$BA530:$BL530,$AA530:$AL530),SUM(_xlfn._xlws.FILTER(_xlpm.选择数据区,_xlpm.勾选月份状态数组,"")))</f>
        <v>#NAME?</v>
      </c>
      <c r="AN530" s="256" t="e" cm="1">
        <f t="array" aca="1" ref="AN530" ca="1">_xlfn.LET(_xlpm.勾选月份状态数组,TRANSPOSE('PPT(12-15页）-TOP10'!$A$3:$A$14),_xlpm.选择数据区,IF('PPT(12-15页）-TOP10'!$E$3="收款",$DA530:$DL530,$CA530:$CL530),SUM(_xlfn._xlws.FILTER(_xlpm.选择数据区,_xlpm.勾选月份状态数组,"")))</f>
        <v>#NAME?</v>
      </c>
      <c r="AO530" s="256" t="e">
        <f ca="1">SUM(CA530:CC530)+SUM(AD530:AL530)</f>
        <v>#NAME?</v>
      </c>
      <c r="AP530" s="256"/>
      <c r="AQ530" s="256"/>
      <c r="AR530" s="256"/>
      <c r="AS530" s="256" t="e">
        <f t="array" aca="1" ref="AS530" ca="1">_xlfn.XLOOKUP($A530&amp;$B530,'[4]产值及收款计划（2026）'!$A:$A&amp;'[4]产值及收款计划（2026）'!$B:$B,'[4]产值及收款计划（2026）'!AS:AS)</f>
        <v>#NAME?</v>
      </c>
      <c r="AT530" s="256" t="e">
        <f t="array" aca="1" ref="AT530" ca="1">_xlfn.XLOOKUP($A530&amp;$B530,'[4]产值及收款计划（2026）'!$A:$A&amp;'[4]产值及收款计划（2026）'!$B:$B,'[4]产值及收款计划（2026）'!AT:AT)</f>
        <v>#NAME?</v>
      </c>
      <c r="AU530" s="256" t="e">
        <f t="array" aca="1" ref="AU530" ca="1">_xlfn.XLOOKUP($A530&amp;$B530,'[4]产值及收款计划（2026）'!$A:$A&amp;'[4]产值及收款计划（2026）'!$B:$B,'[4]产值及收款计划（2026）'!AU:AU)</f>
        <v>#NAME?</v>
      </c>
      <c r="AV530" s="256" t="e">
        <f t="array" aca="1" ref="AV530" ca="1">_xlfn.XLOOKUP($A530&amp;$B530,'[4]产值及收款计划（2026）'!$A:$A&amp;'[4]产值及收款计划（2026）'!$B:$B,'[4]产值及收款计划（2026）'!AV:AV)</f>
        <v>#NAME?</v>
      </c>
      <c r="AW530" s="256" t="e">
        <f t="array" aca="1" ref="AW530" ca="1">_xlfn.XLOOKUP($A530&amp;$B530,'[4]产值及收款计划（2026）'!$A:$A&amp;'[4]产值及收款计划（2026）'!$B:$B,'[4]产值及收款计划（2026）'!AW:AW)</f>
        <v>#NAME?</v>
      </c>
      <c r="AX530" s="256" t="e">
        <f t="array" aca="1" ref="AX530" ca="1">_xlfn.XLOOKUP($A530&amp;$B530,'[4]产值及收款计划（2026）'!$A:$A&amp;'[4]产值及收款计划（2026）'!$B:$B,'[4]产值及收款计划（2026）'!AX:AX)</f>
        <v>#NAME?</v>
      </c>
      <c r="AY530" s="256" t="e">
        <f t="array" aca="1" ref="AY530" ca="1">_xlfn.XLOOKUP($A530&amp;$B530,'[4]产值及收款计划（2026）'!$A:$A&amp;'[4]产值及收款计划（2026）'!$B:$B,'[4]产值及收款计划（2026）'!AY:AY)</f>
        <v>#NAME?</v>
      </c>
      <c r="AZ530" s="256" t="e">
        <f t="array" aca="1" ref="AZ530" ca="1">_xlfn.XLOOKUP($A530&amp;$B530,'[4]产值及收款计划（2026）'!$A:$A&amp;'[4]产值及收款计划（2026）'!$B:$B,'[4]产值及收款计划（2026）'!AZ:AZ)</f>
        <v>#NAME?</v>
      </c>
      <c r="BA530" s="256" t="e">
        <f t="array" aca="1" ref="BA530" ca="1">_xlfn.XLOOKUP($A530&amp;$B530,'[4]产值及收款计划（2026）'!$A:$A&amp;'[4]产值及收款计划（2026）'!$B:$B,'[4]产值及收款计划（2026）'!BA:BA)</f>
        <v>#NAME?</v>
      </c>
      <c r="BB530" s="256" t="e">
        <f t="array" aca="1" ref="BB530" ca="1">_xlfn.XLOOKUP($A530&amp;$B530,'[4]产值及收款计划（2026）'!$A:$A&amp;'[4]产值及收款计划（2026）'!$B:$B,'[4]产值及收款计划（2026）'!BB:BB)</f>
        <v>#NAME?</v>
      </c>
      <c r="BC530" s="256" t="e">
        <f t="array" aca="1" ref="BC530" ca="1">_xlfn.XLOOKUP($A530&amp;$B530,'[4]产值及收款计划（2026）'!$A:$A&amp;'[4]产值及收款计划（2026）'!$B:$B,'[4]产值及收款计划（2026）'!BC:BC)</f>
        <v>#NAME?</v>
      </c>
      <c r="BD530" s="256" t="e">
        <f t="array" aca="1" ref="BD530" ca="1">_xlfn.XLOOKUP($A530&amp;$B530,'[4]产值及收款计划（2026）'!$A:$A&amp;'[4]产值及收款计划（2026）'!$B:$B,'[4]产值及收款计划（2026）'!BD:BD)</f>
        <v>#NAME?</v>
      </c>
      <c r="BE530" s="256" t="e">
        <f t="array" aca="1" ref="BE530" ca="1">_xlfn.XLOOKUP($A530&amp;$B530,'[4]产值及收款计划（2026）'!$A:$A&amp;'[4]产值及收款计划（2026）'!$B:$B,'[4]产值及收款计划（2026）'!BE:BE)</f>
        <v>#NAME?</v>
      </c>
      <c r="BF530" s="256" t="e">
        <f t="array" aca="1" ref="BF530" ca="1">_xlfn.XLOOKUP($A530&amp;$B530,'[4]产值及收款计划（2026）'!$A:$A&amp;'[4]产值及收款计划（2026）'!$B:$B,'[4]产值及收款计划（2026）'!BF:BF)</f>
        <v>#NAME?</v>
      </c>
      <c r="BG530" s="256" t="e">
        <f t="array" aca="1" ref="BG530" ca="1">_xlfn.XLOOKUP($A530&amp;$B530,'[4]产值及收款计划（2026）'!$A:$A&amp;'[4]产值及收款计划（2026）'!$B:$B,'[4]产值及收款计划（2026）'!BG:BG)</f>
        <v>#NAME?</v>
      </c>
      <c r="BH530" s="256" t="e">
        <f t="array" aca="1" ref="BH530" ca="1">_xlfn.XLOOKUP($A530&amp;$B530,'[4]产值及收款计划（2026）'!$A:$A&amp;'[4]产值及收款计划（2026）'!$B:$B,'[4]产值及收款计划（2026）'!BH:BH)</f>
        <v>#NAME?</v>
      </c>
      <c r="BI530" s="256" t="e">
        <f t="array" aca="1" ref="BI530" ca="1">_xlfn.XLOOKUP($A530&amp;$B530,'[4]产值及收款计划（2026）'!$A:$A&amp;'[4]产值及收款计划（2026）'!$B:$B,'[4]产值及收款计划（2026）'!BI:BI)</f>
        <v>#NAME?</v>
      </c>
      <c r="BJ530" s="256" t="e">
        <f t="array" aca="1" ref="BJ530" ca="1">_xlfn.XLOOKUP($A530&amp;$B530,'[4]产值及收款计划（2026）'!$A:$A&amp;'[4]产值及收款计划（2026）'!$B:$B,'[4]产值及收款计划（2026）'!BJ:BJ)</f>
        <v>#NAME?</v>
      </c>
      <c r="BK530" s="256" t="e">
        <f t="array" aca="1" ref="BK530" ca="1">_xlfn.XLOOKUP($A530&amp;$B530,'[4]产值及收款计划（2026）'!$A:$A&amp;'[4]产值及收款计划（2026）'!$B:$B,'[4]产值及收款计划（2026）'!BK:BK)</f>
        <v>#NAME?</v>
      </c>
      <c r="BL530" s="256" t="e">
        <f t="array" aca="1" ref="BL530" ca="1">_xlfn.XLOOKUP($A530&amp;$B530,'[4]产值及收款计划（2026）'!$A:$A&amp;'[4]产值及收款计划（2026）'!$B:$B,'[4]产值及收款计划（2026）'!BL:BL)</f>
        <v>#NAME?</v>
      </c>
      <c r="BM530" s="256"/>
      <c r="BN530" s="256"/>
      <c r="BO530" s="256"/>
      <c r="BP530" s="256"/>
      <c r="BQ530" s="255" t="e">
        <f t="array" aca="1" ref="BQ530" ca="1">_xlfn.XLOOKUP($A530&amp;$B530,'[4]产值及收款计划（2026）'!$A:$A&amp;'[4]产值及收款计划（2026）'!$B:$B,'[4]产值及收款计划（2026）'!BQ:BQ)</f>
        <v>#NAME?</v>
      </c>
      <c r="BR530" s="256" t="e">
        <f t="array" aca="1" ref="BR530" ca="1">_xlfn.XLOOKUP($A530&amp;$B530,'[4]产值及收款计划（2026）'!$A:$A&amp;'[4]产值及收款计划（2026）'!$B:$B,'[4]产值及收款计划（2026）'!BR:BR)</f>
        <v>#NAME?</v>
      </c>
      <c r="CA530" s="256" t="e" cm="1">
        <f t="array" aca="1" ref="CA530" ca="1">_xlfn.XLOOKUP($A530&amp;$B530,'[4]产值及收款计划（2026）'!$A:$A&amp;'[4]产值及收款计划（2026）'!$B:$B,'[4]产值及收款计划（2026）'!CA:CA)</f>
        <v>#NAME?</v>
      </c>
      <c r="CB530" s="256" t="e" cm="1">
        <f t="array" aca="1" ref="CB530" ca="1">_xlfn.XLOOKUP($A530&amp;$B530,'[4]产值及收款计划（2026）'!$A:$A&amp;'[4]产值及收款计划（2026）'!$B:$B,'[4]产值及收款计划（2026）'!CB:CB)</f>
        <v>#NAME?</v>
      </c>
      <c r="CC530" s="256" t="e" cm="1">
        <f t="array" aca="1" ref="CC530" ca="1">_xlfn.XLOOKUP($A530&amp;$B530,'[4]产值及收款计划（2026）'!$A:$A&amp;'[4]产值及收款计划（2026）'!$B:$B,'[4]产值及收款计划（2026）'!CC:CC)</f>
        <v>#NAME?</v>
      </c>
      <c r="CD530" s="256" t="e" cm="1">
        <f t="array" aca="1" ref="CD530" ca="1">_xlfn.XLOOKUP($A530&amp;$B530,'[4]产值及收款计划（2026）'!$A:$A&amp;'[4]产值及收款计划（2026）'!$B:$B,'[4]产值及收款计划（2026）'!CD:CD)</f>
        <v>#NAME?</v>
      </c>
      <c r="CE530" s="256" t="e" cm="1">
        <f t="array" aca="1" ref="CE530" ca="1">_xlfn.XLOOKUP($A530&amp;$B530,'[4]产值及收款计划（2026）'!$A:$A&amp;'[4]产值及收款计划（2026）'!$B:$B,'[4]产值及收款计划（2026）'!CE:CE)</f>
        <v>#NAME?</v>
      </c>
      <c r="CF530" s="256" t="e" cm="1">
        <f t="array" aca="1" ref="CF530" ca="1">_xlfn.XLOOKUP($A530&amp;$B530,'[4]产值及收款计划（2026）'!$A:$A&amp;'[4]产值及收款计划（2026）'!$B:$B,'[4]产值及收款计划（2026）'!CF:CF)</f>
        <v>#NAME?</v>
      </c>
      <c r="CG530" s="256" t="e" cm="1">
        <f t="array" aca="1" ref="CG530" ca="1">_xlfn.XLOOKUP($A530&amp;$B530,'[4]产值及收款计划（2026）'!$A:$A&amp;'[4]产值及收款计划（2026）'!$B:$B,'[4]产值及收款计划（2026）'!CG:CG)</f>
        <v>#NAME?</v>
      </c>
      <c r="CH530" s="256" t="e" cm="1">
        <f t="array" aca="1" ref="CH530" ca="1">_xlfn.XLOOKUP($A530&amp;$B530,'[4]产值及收款计划（2026）'!$A:$A&amp;'[4]产值及收款计划（2026）'!$B:$B,'[4]产值及收款计划（2026）'!CH:CH)</f>
        <v>#NAME?</v>
      </c>
      <c r="CI530" s="256" t="e" cm="1">
        <f t="array" aca="1" ref="CI530" ca="1">_xlfn.XLOOKUP($A530&amp;$B530,'[4]产值及收款计划（2026）'!$A:$A&amp;'[4]产值及收款计划（2026）'!$B:$B,'[4]产值及收款计划（2026）'!CI:CI)</f>
        <v>#NAME?</v>
      </c>
      <c r="CJ530" s="256" t="e" cm="1">
        <f t="array" aca="1" ref="CJ530" ca="1">_xlfn.XLOOKUP($A530&amp;$B530,'[4]产值及收款计划（2026）'!$A:$A&amp;'[4]产值及收款计划（2026）'!$B:$B,'[4]产值及收款计划（2026）'!CJ:CJ)</f>
        <v>#NAME?</v>
      </c>
      <c r="CK530" s="256" t="e" cm="1">
        <f t="array" aca="1" ref="CK530" ca="1">_xlfn.XLOOKUP($A530&amp;$B530,'[4]产值及收款计划（2026）'!$A:$A&amp;'[4]产值及收款计划（2026）'!$B:$B,'[4]产值及收款计划（2026）'!CK:CK)</f>
        <v>#NAME?</v>
      </c>
      <c r="CL530" s="256" t="e" cm="1">
        <f t="array" aca="1" ref="CL530" ca="1">_xlfn.XLOOKUP($A530&amp;$B530,'[4]产值及收款计划（2026）'!$A:$A&amp;'[4]产值及收款计划（2026）'!$B:$B,'[4]产值及收款计划（2026）'!CL:CL)</f>
        <v>#NAME?</v>
      </c>
      <c r="DA530" s="256" t="e" cm="1">
        <f t="array" aca="1" ref="DA530" ca="1">_xlfn.XLOOKUP($A530&amp;$B530,'[4]产值及收款计划（2026）'!$A:$A&amp;'[4]产值及收款计划（2026）'!$B:$B,'[4]产值及收款计划（2026）'!DA:DA)</f>
        <v>#NAME?</v>
      </c>
      <c r="DB530" s="256" t="e" cm="1">
        <f t="array" aca="1" ref="DB530" ca="1">_xlfn.XLOOKUP($A530&amp;$B530,'[4]产值及收款计划（2026）'!$A:$A&amp;'[4]产值及收款计划（2026）'!$B:$B,'[4]产值及收款计划（2026）'!DB:DB)</f>
        <v>#NAME?</v>
      </c>
      <c r="DC530" s="256" t="e" cm="1">
        <f t="array" aca="1" ref="DC530" ca="1">_xlfn.XLOOKUP($A530&amp;$B530,'[4]产值及收款计划（2026）'!$A:$A&amp;'[4]产值及收款计划（2026）'!$B:$B,'[4]产值及收款计划（2026）'!DC:DC)</f>
        <v>#NAME?</v>
      </c>
      <c r="DD530" s="256" t="e" cm="1">
        <f t="array" aca="1" ref="DD530" ca="1">_xlfn.XLOOKUP($A530&amp;$B530,'[4]产值及收款计划（2026）'!$A:$A&amp;'[4]产值及收款计划（2026）'!$B:$B,'[4]产值及收款计划（2026）'!DD:DD)</f>
        <v>#NAME?</v>
      </c>
      <c r="DE530" s="256" t="e" cm="1">
        <f t="array" aca="1" ref="DE530" ca="1">_xlfn.XLOOKUP($A530&amp;$B530,'[4]产值及收款计划（2026）'!$A:$A&amp;'[4]产值及收款计划（2026）'!$B:$B,'[4]产值及收款计划（2026）'!DE:DE)</f>
        <v>#NAME?</v>
      </c>
      <c r="DF530" s="256" t="e" cm="1">
        <f t="array" aca="1" ref="DF530" ca="1">_xlfn.XLOOKUP($A530&amp;$B530,'[4]产值及收款计划（2026）'!$A:$A&amp;'[4]产值及收款计划（2026）'!$B:$B,'[4]产值及收款计划（2026）'!DF:DF)</f>
        <v>#NAME?</v>
      </c>
      <c r="DG530" s="256" t="e" cm="1">
        <f t="array" aca="1" ref="DG530" ca="1">_xlfn.XLOOKUP($A530&amp;$B530,'[4]产值及收款计划（2026）'!$A:$A&amp;'[4]产值及收款计划（2026）'!$B:$B,'[4]产值及收款计划（2026）'!DG:DG)</f>
        <v>#NAME?</v>
      </c>
      <c r="DH530" s="256" t="e" cm="1">
        <f t="array" aca="1" ref="DH530" ca="1">_xlfn.XLOOKUP($A530&amp;$B530,'[4]产值及收款计划（2026）'!$A:$A&amp;'[4]产值及收款计划（2026）'!$B:$B,'[4]产值及收款计划（2026）'!DH:DH)</f>
        <v>#NAME?</v>
      </c>
      <c r="DI530" s="256" t="e" cm="1">
        <f t="array" aca="1" ref="DI530" ca="1">_xlfn.XLOOKUP($A530&amp;$B530,'[4]产值及收款计划（2026）'!$A:$A&amp;'[4]产值及收款计划（2026）'!$B:$B,'[4]产值及收款计划（2026）'!DI:DI)</f>
        <v>#NAME?</v>
      </c>
      <c r="DJ530" s="256" t="e" cm="1">
        <f t="array" aca="1" ref="DJ530" ca="1">_xlfn.XLOOKUP($A530&amp;$B530,'[4]产值及收款计划（2026）'!$A:$A&amp;'[4]产值及收款计划（2026）'!$B:$B,'[4]产值及收款计划（2026）'!DJ:DJ)</f>
        <v>#NAME?</v>
      </c>
      <c r="DK530" s="256" t="e" cm="1">
        <f t="array" aca="1" ref="DK530" ca="1">_xlfn.XLOOKUP($A530&amp;$B530,'[4]产值及收款计划（2026）'!$A:$A&amp;'[4]产值及收款计划（2026）'!$B:$B,'[4]产值及收款计划（2026）'!DK:DK)</f>
        <v>#NAME?</v>
      </c>
      <c r="DL530" s="256" t="e" cm="1">
        <f t="array" aca="1" ref="DL530" ca="1">_xlfn.XLOOKUP($A530&amp;$B530,'[4]产值及收款计划（2026）'!$A:$A&amp;'[4]产值及收款计划（2026）'!$B:$B,'[4]产值及收款计划（2026）'!DL:DL)</f>
        <v>#NAME?</v>
      </c>
      <c r="DM530" s="264"/>
      <c r="DN530" s="250"/>
    </row>
    <row r="531" spans="1:118" ht="81" x14ac:dyDescent="0.15">
      <c r="A531" s="254">
        <f t="shared" si="27"/>
        <v>5</v>
      </c>
      <c r="B531" s="254" t="s">
        <v>28</v>
      </c>
      <c r="C531" s="255" t="str">
        <f t="array" aca="1" ref="C531" ca="1">_xlfn.XLOOKUP($A531&amp;$B531,'[4]产值及收款计划（2026）'!$A:$A&amp;'[4]产值及收款计划（2026）'!$B:$B,'[4]产值及收款计划（2026）'!C:C)</f>
        <v>ZHT2023102700124</v>
      </c>
      <c r="D531" s="256" t="str">
        <f t="array" aca="1" ref="D531" ca="1">_xlfn.XLOOKUP($A531&amp;$B531,'[4]产值及收款计划（2026）'!$A:$A&amp;'[4]产值及收款计划（2026）'!$B:$B,'[4]产值及收款计划（2026）'!D:D)</f>
        <v>厦门轨道交通6号线（林埭西至华侨大学段）及漳州（角美）延伸段工程信号系统设备族库模型建模咨询</v>
      </c>
      <c r="E531" s="256">
        <f t="array" aca="1" ref="E531" ca="1">_xlfn.XLOOKUP($A531&amp;$B531,'[4]产值及收款计划（2026）'!$A:$A&amp;'[4]产值及收款计划（2026）'!$B:$B,'[4]产值及收款计划（2026）'!E:E)</f>
        <v>23.85</v>
      </c>
      <c r="F531" s="256">
        <f t="array" aca="1" ref="F531" ca="1">_xlfn.XLOOKUP($A531&amp;$B531,'[4]产值及收款计划（2026）'!$A:$A&amp;'[4]产值及收款计划（2026）'!$B:$B,'[4]产值及收款计划（2026）'!F:F)</f>
        <v>23.85</v>
      </c>
      <c r="G531" s="256">
        <f t="array" aca="1" ref="G531" ca="1">_xlfn.XLOOKUP($A531&amp;$B531,'[4]产值及收款计划（2026）'!$A:$A&amp;'[4]产值及收款计划（2026）'!$B:$B,'[4]产值及收款计划（2026）'!G:G)</f>
        <v>0</v>
      </c>
      <c r="H531" s="256">
        <f t="array" aca="1" ref="H531" ca="1">_xlfn.XLOOKUP($A531&amp;$B531,'[4]产值及收款计划（2026）'!$A:$A&amp;'[4]产值及收款计划（2026）'!$B:$B,'[4]产值及收款计划（2026）'!H:H)</f>
        <v>6.85</v>
      </c>
      <c r="I531" s="257">
        <f t="array" aca="1" ref="I531" ca="1">_xlfn.XLOOKUP($A531&amp;$B531,'[4]产值及收款计划（2026）'!$A:$A&amp;'[4]产值及收款计划（2026）'!$B:$B,'[4]产值及收款计划（2026）'!I:I)</f>
        <v>0.28721174004192901</v>
      </c>
      <c r="J531" s="258">
        <f t="array" aca="1" ref="J531" ca="1">_xlfn.XLOOKUP($A531&amp;$B531,'[4]产值及收款计划（2026）'!$A:$A&amp;'[4]产值及收款计划（2026）'!$B:$B,'[4]产值及收款计划（2026）'!J:J)</f>
        <v>0.06</v>
      </c>
      <c r="K531" s="256">
        <f t="array" aca="1" ref="K531" ca="1">_xlfn.XLOOKUP($A531&amp;$B531,'[4]产值及收款计划（2026）'!$A:$A&amp;'[4]产值及收款计划（2026）'!$B:$B,'[4]产值及收款计划（2026）'!K:K)</f>
        <v>0</v>
      </c>
      <c r="L531" s="256">
        <f t="array" aca="1" ref="L531" ca="1">_xlfn.XLOOKUP($A531&amp;$B531,'[4]产值及收款计划（2026）'!$A:$A&amp;'[4]产值及收款计划（2026）'!$B:$B,'[4]产值及收款计划（2026）'!L:L)</f>
        <v>0</v>
      </c>
      <c r="M531" s="256" t="str">
        <f t="array" aca="1" ref="M531" ca="1">_xlfn.XLOOKUP($A531&amp;$B531,'[4]产值及收款计划（2026）'!$A:$A&amp;'[4]产值及收款计划（2026）'!$B:$B,'[4]产值及收款计划（2026）'!M:M)</f>
        <v>主导</v>
      </c>
      <c r="N531" s="256">
        <f t="array" aca="1" ref="N531" ca="1">_xlfn.XLOOKUP($A531&amp;$B531,'[4]产值及收款计划（2026）'!$A:$A&amp;'[4]产值及收款计划（2026）'!$B:$B,'[4]产值及收款计划（2026）'!N:N)</f>
        <v>0</v>
      </c>
      <c r="O531" s="256" t="str">
        <f t="array" aca="1" ref="O531" ca="1">_xlfn.XLOOKUP($A531&amp;$B531,'[4]产值及收款计划（2026）'!$A:$A&amp;'[4]产值及收款计划（2026）'!$B:$B,'[4]产值及收款计划（2026）'!O:O)</f>
        <v>柳祈宁</v>
      </c>
      <c r="P531" s="255" t="str">
        <f t="array" aca="1" ref="P531" ca="1">_xlfn.XLOOKUP($A531&amp;$B531,'[4]产值及收款计划（2026）'!$A:$A&amp;'[4]产值及收款计划（2026）'!$B:$B,'[4]产值及收款计划（2026）'!P:P)</f>
        <v>过往已完结</v>
      </c>
      <c r="Q531" s="256">
        <f t="array" aca="1" ref="Q531" ca="1">_xlfn.XLOOKUP($A531&amp;$B531,'[4]产值及收款计划（2026）'!$A:$A&amp;'[4]产值及收款计划（2026）'!$B:$B,'[4]产值及收款计划（2026）'!Q:Q)</f>
        <v>0</v>
      </c>
      <c r="R531" s="256">
        <f t="array" aca="1" ref="R531" ca="1">_xlfn.XLOOKUP($A531&amp;$B531,'[4]产值及收款计划（2026）'!$A:$A&amp;'[4]产值及收款计划（2026）'!$B:$B,'[4]产值及收款计划（2026）'!R:R)</f>
        <v>0</v>
      </c>
      <c r="S531" s="256">
        <f t="array" aca="1" ref="S531" ca="1">_xlfn.XLOOKUP($A531&amp;$B531,'[4]产值及收款计划（2026）'!$A:$A&amp;'[4]产值及收款计划（2026）'!$B:$B,'[4]产值及收款计划（2026）'!S:S)</f>
        <v>0</v>
      </c>
      <c r="T531" s="256">
        <f t="array" aca="1" ref="T531" ca="1">_xlfn.XLOOKUP($A531&amp;$B531,'[4]产值及收款计划（2026）'!$A:$A&amp;'[4]产值及收款计划（2026）'!$B:$B,'[4]产值及收款计划（2026）'!T:T)</f>
        <v>23.85</v>
      </c>
      <c r="U531" s="256">
        <f t="array" aca="1" ref="U531" ca="1">_xlfn.XLOOKUP($A531&amp;$B531,'[4]产值及收款计划（2026）'!$A:$A&amp;'[4]产值及收款计划（2026）'!$B:$B,'[4]产值及收款计划（2026）'!U:U)</f>
        <v>0</v>
      </c>
      <c r="V531" s="256">
        <f t="array" aca="1" ref="V531" ca="1">_xlfn.XLOOKUP($A531&amp;$B531,'[4]产值及收款计划（2026）'!$A:$A&amp;'[4]产值及收款计划（2026）'!$B:$B,'[4]产值及收款计划（2026）'!V:V)</f>
        <v>0</v>
      </c>
      <c r="W531" s="256">
        <f t="array" aca="1" ref="W531" ca="1">_xlfn.XLOOKUP($A531&amp;$B531,'[4]产值及收款计划（2026）'!$A:$A&amp;'[4]产值及收款计划（2026）'!$B:$B,'[4]产值及收款计划（2026）'!W:W)</f>
        <v>0</v>
      </c>
      <c r="X531" s="256">
        <f t="array" aca="1" ref="X531" ca="1">_xlfn.XLOOKUP($A531&amp;$B531,'[4]产值及收款计划（2026）'!$A:$A&amp;'[4]产值及收款计划（2026）'!$B:$B,'[4]产值及收款计划（2026）'!X:X)</f>
        <v>0</v>
      </c>
      <c r="Y531" s="256">
        <f t="array" aca="1" ref="Y531" ca="1">_xlfn.XLOOKUP($A531&amp;$B531,'[4]产值及收款计划（2026）'!$A:$A&amp;'[4]产值及收款计划（2026）'!$B:$B,'[4]产值及收款计划（2026）'!Y:Y)</f>
        <v>0</v>
      </c>
      <c r="Z531" s="256">
        <f t="array" aca="1" ref="Z531" ca="1">_xlfn.XLOOKUP($A531&amp;$B531,'[4]产值及收款计划（2026）'!$A:$A&amp;'[4]产值及收款计划（2026）'!$B:$B,'[4]产值及收款计划（2026）'!Z:Z)</f>
        <v>0</v>
      </c>
      <c r="AA531" s="256">
        <f t="array" aca="1" ref="AA531" ca="1">_xlfn.XLOOKUP($A531&amp;$B531,'[4]产值及收款计划（2026）'!$A:$A&amp;'[4]产值及收款计划（2026）'!$B:$B,'[4]产值及收款计划（2026）'!AA:AA)</f>
        <v>0</v>
      </c>
      <c r="AB531" s="256">
        <f t="array" aca="1" ref="AB531" ca="1">_xlfn.XLOOKUP($A531&amp;$B531,'[4]产值及收款计划（2026）'!$A:$A&amp;'[4]产值及收款计划（2026）'!$B:$B,'[4]产值及收款计划（2026）'!AB:AB)</f>
        <v>0</v>
      </c>
      <c r="AC531" s="256">
        <f t="array" aca="1" ref="AC531" ca="1">_xlfn.XLOOKUP($A531&amp;$B531,'[4]产值及收款计划（2026）'!$A:$A&amp;'[4]产值及收款计划（2026）'!$B:$B,'[4]产值及收款计划（2026）'!AC:AC)</f>
        <v>0</v>
      </c>
      <c r="AD531" s="256">
        <f t="array" aca="1" ref="AD531" ca="1">_xlfn.XLOOKUP($A531&amp;$B531,'[4]产值及收款计划（2026）'!$A:$A&amp;'[4]产值及收款计划（2026）'!$B:$B,'[4]产值及收款计划（2026）'!AD:AD)</f>
        <v>0</v>
      </c>
      <c r="AE531" s="256">
        <f t="array" aca="1" ref="AE531" ca="1">_xlfn.XLOOKUP($A531&amp;$B531,'[4]产值及收款计划（2026）'!$A:$A&amp;'[4]产值及收款计划（2026）'!$B:$B,'[4]产值及收款计划（2026）'!AE:AE)</f>
        <v>0</v>
      </c>
      <c r="AF531" s="256">
        <f t="array" aca="1" ref="AF531" ca="1">_xlfn.XLOOKUP($A531&amp;$B531,'[4]产值及收款计划（2026）'!$A:$A&amp;'[4]产值及收款计划（2026）'!$B:$B,'[4]产值及收款计划（2026）'!AF:AF)</f>
        <v>0</v>
      </c>
      <c r="AG531" s="256">
        <f t="array" aca="1" ref="AG531" ca="1">_xlfn.XLOOKUP($A531&amp;$B531,'[4]产值及收款计划（2026）'!$A:$A&amp;'[4]产值及收款计划（2026）'!$B:$B,'[4]产值及收款计划（2026）'!AG:AG)</f>
        <v>0</v>
      </c>
      <c r="AH531" s="256">
        <f t="array" aca="1" ref="AH531" ca="1">_xlfn.XLOOKUP($A531&amp;$B531,'[4]产值及收款计划（2026）'!$A:$A&amp;'[4]产值及收款计划（2026）'!$B:$B,'[4]产值及收款计划（2026）'!AH:AH)</f>
        <v>0</v>
      </c>
      <c r="AI531" s="256">
        <f t="array" aca="1" ref="AI531" ca="1">_xlfn.XLOOKUP($A531&amp;$B531,'[4]产值及收款计划（2026）'!$A:$A&amp;'[4]产值及收款计划（2026）'!$B:$B,'[4]产值及收款计划（2026）'!AI:AI)</f>
        <v>0</v>
      </c>
      <c r="AJ531" s="256">
        <f t="array" aca="1" ref="AJ531" ca="1">_xlfn.XLOOKUP($A531&amp;$B531,'[4]产值及收款计划（2026）'!$A:$A&amp;'[4]产值及收款计划（2026）'!$B:$B,'[4]产值及收款计划（2026）'!AJ:AJ)</f>
        <v>0</v>
      </c>
      <c r="AK531" s="256">
        <f t="array" aca="1" ref="AK531" ca="1">_xlfn.XLOOKUP($A531&amp;$B531,'[4]产值及收款计划（2026）'!$A:$A&amp;'[4]产值及收款计划（2026）'!$B:$B,'[4]产值及收款计划（2026）'!AK:AK)</f>
        <v>0</v>
      </c>
      <c r="AL531" s="256">
        <f t="array" aca="1" ref="AL531" ca="1">_xlfn.XLOOKUP($A531&amp;$B531,'[4]产值及收款计划（2026）'!$A:$A&amp;'[4]产值及收款计划（2026）'!$B:$B,'[4]产值及收款计划（2026）'!AL:AL)</f>
        <v>0</v>
      </c>
      <c r="AM531" s="263" t="e">
        <f t="array" aca="1" ref="AM531" ca="1">_xlfn.LET(_xlpm.勾选月份状态数组,TRANSPOSE('PPT(12-15页）-TOP10'!$A$3:$A$14),_xlpm.选择数据区,IF('PPT(12-15页）-TOP10'!$E$3="收款",$BA531:$BL531,$AA531:$AL531),SUM(_xlfn._xlws.FILTER(_xlpm.选择数据区,_xlpm.勾选月份状态数组,"")))</f>
        <v>#NAME?</v>
      </c>
      <c r="AN531" s="256" t="e" cm="1">
        <f t="array" aca="1" ref="AN531" ca="1">_xlfn.LET(_xlpm.勾选月份状态数组,TRANSPOSE('PPT(12-15页）-TOP10'!$A$3:$A$14),_xlpm.选择数据区,IF('PPT(12-15页）-TOP10'!$E$3="收款",$DA531:$DL531,$CA531:$CL531),SUM(_xlfn._xlws.FILTER(_xlpm.选择数据区,_xlpm.勾选月份状态数组,"")))</f>
        <v>#NAME?</v>
      </c>
      <c r="AO531" s="256">
        <f ca="1">SUM(CA531:CC531)+SUM(AD531:AL531)</f>
        <v>0</v>
      </c>
      <c r="AP531" s="256"/>
      <c r="AQ531" s="256"/>
      <c r="AR531" s="256"/>
      <c r="AS531" s="256">
        <f t="array" aca="1" ref="AS531" ca="1">_xlfn.XLOOKUP($A531&amp;$B531,'[4]产值及收款计划（2026）'!$A:$A&amp;'[4]产值及收款计划（2026）'!$B:$B,'[4]产值及收款计划（2026）'!AS:AS)</f>
        <v>0</v>
      </c>
      <c r="AT531" s="256">
        <f t="array" aca="1" ref="AT531" ca="1">_xlfn.XLOOKUP($A531&amp;$B531,'[4]产值及收款计划（2026）'!$A:$A&amp;'[4]产值及收款计划（2026）'!$B:$B,'[4]产值及收款计划（2026）'!AT:AT)</f>
        <v>0</v>
      </c>
      <c r="AU531" s="256">
        <f t="array" aca="1" ref="AU531" ca="1">_xlfn.XLOOKUP($A531&amp;$B531,'[4]产值及收款计划（2026）'!$A:$A&amp;'[4]产值及收款计划（2026）'!$B:$B,'[4]产值及收款计划（2026）'!AU:AU)</f>
        <v>0</v>
      </c>
      <c r="AV531" s="256">
        <f t="array" aca="1" ref="AV531" ca="1">_xlfn.XLOOKUP($A531&amp;$B531,'[4]产值及收款计划（2026）'!$A:$A&amp;'[4]产值及收款计划（2026）'!$B:$B,'[4]产值及收款计划（2026）'!AV:AV)</f>
        <v>0</v>
      </c>
      <c r="AW531" s="256">
        <f t="array" aca="1" ref="AW531" ca="1">_xlfn.XLOOKUP($A531&amp;$B531,'[4]产值及收款计划（2026）'!$A:$A&amp;'[4]产值及收款计划（2026）'!$B:$B,'[4]产值及收款计划（2026）'!AW:AW)</f>
        <v>19.079999999999998</v>
      </c>
      <c r="AX531" s="256">
        <f t="array" aca="1" ref="AX531" ca="1">_xlfn.XLOOKUP($A531&amp;$B531,'[4]产值及收款计划（2026）'!$A:$A&amp;'[4]产值及收款计划（2026）'!$B:$B,'[4]产值及收款计划（2026）'!AX:AX)</f>
        <v>0</v>
      </c>
      <c r="AY531" s="256">
        <f t="array" aca="1" ref="AY531" ca="1">_xlfn.XLOOKUP($A531&amp;$B531,'[4]产值及收款计划（2026）'!$A:$A&amp;'[4]产值及收款计划（2026）'!$B:$B,'[4]产值及收款计划（2026）'!AY:AY)</f>
        <v>4.7699999999999996</v>
      </c>
      <c r="AZ531" s="256">
        <f t="array" aca="1" ref="AZ531" ca="1">_xlfn.XLOOKUP($A531&amp;$B531,'[4]产值及收款计划（2026）'!$A:$A&amp;'[4]产值及收款计划（2026）'!$B:$B,'[4]产值及收款计划（2026）'!AZ:AZ)</f>
        <v>4.7699999999999996</v>
      </c>
      <c r="BA531" s="256">
        <f t="array" aca="1" ref="BA531" ca="1">_xlfn.XLOOKUP($A531&amp;$B531,'[4]产值及收款计划（2026）'!$A:$A&amp;'[4]产值及收款计划（2026）'!$B:$B,'[4]产值及收款计划（2026）'!BA:BA)</f>
        <v>0</v>
      </c>
      <c r="BB531" s="256">
        <f t="array" aca="1" ref="BB531" ca="1">_xlfn.XLOOKUP($A531&amp;$B531,'[4]产值及收款计划（2026）'!$A:$A&amp;'[4]产值及收款计划（2026）'!$B:$B,'[4]产值及收款计划（2026）'!BB:BB)</f>
        <v>0</v>
      </c>
      <c r="BC531" s="256">
        <f t="array" aca="1" ref="BC531" ca="1">_xlfn.XLOOKUP($A531&amp;$B531,'[4]产值及收款计划（2026）'!$A:$A&amp;'[4]产值及收款计划（2026）'!$B:$B,'[4]产值及收款计划（2026）'!BC:BC)</f>
        <v>0</v>
      </c>
      <c r="BD531" s="256">
        <f t="array" aca="1" ref="BD531" ca="1">_xlfn.XLOOKUP($A531&amp;$B531,'[4]产值及收款计划（2026）'!$A:$A&amp;'[4]产值及收款计划（2026）'!$B:$B,'[4]产值及收款计划（2026）'!BD:BD)</f>
        <v>0</v>
      </c>
      <c r="BE531" s="256">
        <f t="array" aca="1" ref="BE531" ca="1">_xlfn.XLOOKUP($A531&amp;$B531,'[4]产值及收款计划（2026）'!$A:$A&amp;'[4]产值及收款计划（2026）'!$B:$B,'[4]产值及收款计划（2026）'!BE:BE)</f>
        <v>4.7699999999999996</v>
      </c>
      <c r="BF531" s="256">
        <f t="array" aca="1" ref="BF531" ca="1">_xlfn.XLOOKUP($A531&amp;$B531,'[4]产值及收款计划（2026）'!$A:$A&amp;'[4]产值及收款计划（2026）'!$B:$B,'[4]产值及收款计划（2026）'!BF:BF)</f>
        <v>0</v>
      </c>
      <c r="BG531" s="256">
        <f t="array" aca="1" ref="BG531" ca="1">_xlfn.XLOOKUP($A531&amp;$B531,'[4]产值及收款计划（2026）'!$A:$A&amp;'[4]产值及收款计划（2026）'!$B:$B,'[4]产值及收款计划（2026）'!BG:BG)</f>
        <v>0</v>
      </c>
      <c r="BH531" s="256">
        <f t="array" aca="1" ref="BH531" ca="1">_xlfn.XLOOKUP($A531&amp;$B531,'[4]产值及收款计划（2026）'!$A:$A&amp;'[4]产值及收款计划（2026）'!$B:$B,'[4]产值及收款计划（2026）'!BH:BH)</f>
        <v>0</v>
      </c>
      <c r="BI531" s="256">
        <f t="array" aca="1" ref="BI531" ca="1">_xlfn.XLOOKUP($A531&amp;$B531,'[4]产值及收款计划（2026）'!$A:$A&amp;'[4]产值及收款计划（2026）'!$B:$B,'[4]产值及收款计划（2026）'!BI:BI)</f>
        <v>0</v>
      </c>
      <c r="BJ531" s="256">
        <f t="array" aca="1" ref="BJ531" ca="1">_xlfn.XLOOKUP($A531&amp;$B531,'[4]产值及收款计划（2026）'!$A:$A&amp;'[4]产值及收款计划（2026）'!$B:$B,'[4]产值及收款计划（2026）'!BJ:BJ)</f>
        <v>0</v>
      </c>
      <c r="BK531" s="256">
        <f t="array" aca="1" ref="BK531" ca="1">_xlfn.XLOOKUP($A531&amp;$B531,'[4]产值及收款计划（2026）'!$A:$A&amp;'[4]产值及收款计划（2026）'!$B:$B,'[4]产值及收款计划（2026）'!BK:BK)</f>
        <v>0</v>
      </c>
      <c r="BL531" s="256">
        <f t="array" aca="1" ref="BL531" ca="1">_xlfn.XLOOKUP($A531&amp;$B531,'[4]产值及收款计划（2026）'!$A:$A&amp;'[4]产值及收款计划（2026）'!$B:$B,'[4]产值及收款计划（2026）'!BL:BL)</f>
        <v>0</v>
      </c>
      <c r="BM531" s="256"/>
      <c r="BN531" s="256"/>
      <c r="BO531" s="256"/>
      <c r="BP531" s="256"/>
      <c r="BQ531" s="255" t="str">
        <f t="array" aca="1" ref="BQ531" ca="1">_xlfn.XLOOKUP($A531&amp;$B531,'[4]产值及收款计划（2026）'!$A:$A&amp;'[4]产值及收款计划（2026）'!$B:$B,'[4]产值及收款计划（2026）'!BQ:BQ)</f>
        <v>卡斯柯信号有限公司</v>
      </c>
      <c r="BR531" s="256">
        <f t="array" aca="1" ref="BR531" ca="1">_xlfn.XLOOKUP($A531&amp;$B531,'[4]产值及收款计划（2026）'!$A:$A&amp;'[4]产值及收款计划（2026）'!$B:$B,'[4]产值及收款计划（2026）'!BR:BR)</f>
        <v>0</v>
      </c>
      <c r="CA531" s="256" cm="1">
        <f t="array" aca="1" ref="CA531" ca="1">_xlfn.XLOOKUP($A531&amp;$B531,'[4]产值及收款计划（2026）'!$A:$A&amp;'[4]产值及收款计划（2026）'!$B:$B,'[4]产值及收款计划（2026）'!CA:CA)</f>
        <v>0</v>
      </c>
      <c r="CB531" s="256" cm="1">
        <f t="array" aca="1" ref="CB531" ca="1">_xlfn.XLOOKUP($A531&amp;$B531,'[4]产值及收款计划（2026）'!$A:$A&amp;'[4]产值及收款计划（2026）'!$B:$B,'[4]产值及收款计划（2026）'!CB:CB)</f>
        <v>0</v>
      </c>
      <c r="CC531" s="256" cm="1">
        <f t="array" aca="1" ref="CC531" ca="1">_xlfn.XLOOKUP($A531&amp;$B531,'[4]产值及收款计划（2026）'!$A:$A&amp;'[4]产值及收款计划（2026）'!$B:$B,'[4]产值及收款计划（2026）'!CC:CC)</f>
        <v>0</v>
      </c>
      <c r="CD531" s="256" cm="1">
        <f t="array" aca="1" ref="CD531" ca="1">_xlfn.XLOOKUP($A531&amp;$B531,'[4]产值及收款计划（2026）'!$A:$A&amp;'[4]产值及收款计划（2026）'!$B:$B,'[4]产值及收款计划（2026）'!CD:CD)</f>
        <v>0</v>
      </c>
      <c r="CE531" s="256" cm="1">
        <f t="array" aca="1" ref="CE531" ca="1">_xlfn.XLOOKUP($A531&amp;$B531,'[4]产值及收款计划（2026）'!$A:$A&amp;'[4]产值及收款计划（2026）'!$B:$B,'[4]产值及收款计划（2026）'!CE:CE)</f>
        <v>0</v>
      </c>
      <c r="CF531" s="256" cm="1">
        <f t="array" aca="1" ref="CF531" ca="1">_xlfn.XLOOKUP($A531&amp;$B531,'[4]产值及收款计划（2026）'!$A:$A&amp;'[4]产值及收款计划（2026）'!$B:$B,'[4]产值及收款计划（2026）'!CF:CF)</f>
        <v>0</v>
      </c>
      <c r="CG531" s="256" cm="1">
        <f t="array" aca="1" ref="CG531" ca="1">_xlfn.XLOOKUP($A531&amp;$B531,'[4]产值及收款计划（2026）'!$A:$A&amp;'[4]产值及收款计划（2026）'!$B:$B,'[4]产值及收款计划（2026）'!CG:CG)</f>
        <v>0</v>
      </c>
      <c r="CH531" s="256" cm="1">
        <f t="array" aca="1" ref="CH531" ca="1">_xlfn.XLOOKUP($A531&amp;$B531,'[4]产值及收款计划（2026）'!$A:$A&amp;'[4]产值及收款计划（2026）'!$B:$B,'[4]产值及收款计划（2026）'!CH:CH)</f>
        <v>0</v>
      </c>
      <c r="CI531" s="256" cm="1">
        <f t="array" aca="1" ref="CI531" ca="1">_xlfn.XLOOKUP($A531&amp;$B531,'[4]产值及收款计划（2026）'!$A:$A&amp;'[4]产值及收款计划（2026）'!$B:$B,'[4]产值及收款计划（2026）'!CI:CI)</f>
        <v>0</v>
      </c>
      <c r="CJ531" s="256" cm="1">
        <f t="array" aca="1" ref="CJ531" ca="1">_xlfn.XLOOKUP($A531&amp;$B531,'[4]产值及收款计划（2026）'!$A:$A&amp;'[4]产值及收款计划（2026）'!$B:$B,'[4]产值及收款计划（2026）'!CJ:CJ)</f>
        <v>0</v>
      </c>
      <c r="CK531" s="256" cm="1">
        <f t="array" aca="1" ref="CK531" ca="1">_xlfn.XLOOKUP($A531&amp;$B531,'[4]产值及收款计划（2026）'!$A:$A&amp;'[4]产值及收款计划（2026）'!$B:$B,'[4]产值及收款计划（2026）'!CK:CK)</f>
        <v>0</v>
      </c>
      <c r="CL531" s="256" cm="1">
        <f t="array" aca="1" ref="CL531" ca="1">_xlfn.XLOOKUP($A531&amp;$B531,'[4]产值及收款计划（2026）'!$A:$A&amp;'[4]产值及收款计划（2026）'!$B:$B,'[4]产值及收款计划（2026）'!CL:CL)</f>
        <v>0</v>
      </c>
      <c r="DA531" s="256" cm="1">
        <f t="array" aca="1" ref="DA531" ca="1">_xlfn.XLOOKUP($A531&amp;$B531,'[4]产值及收款计划（2026）'!$A:$A&amp;'[4]产值及收款计划（2026）'!$B:$B,'[4]产值及收款计划（2026）'!DA:DA)</f>
        <v>0</v>
      </c>
      <c r="DB531" s="256" cm="1">
        <f t="array" aca="1" ref="DB531" ca="1">_xlfn.XLOOKUP($A531&amp;$B531,'[4]产值及收款计划（2026）'!$A:$A&amp;'[4]产值及收款计划（2026）'!$B:$B,'[4]产值及收款计划（2026）'!DB:DB)</f>
        <v>0</v>
      </c>
      <c r="DC531" s="256" cm="1">
        <f t="array" aca="1" ref="DC531" ca="1">_xlfn.XLOOKUP($A531&amp;$B531,'[4]产值及收款计划（2026）'!$A:$A&amp;'[4]产值及收款计划（2026）'!$B:$B,'[4]产值及收款计划（2026）'!DC:DC)</f>
        <v>0</v>
      </c>
      <c r="DD531" s="256" cm="1">
        <f t="array" aca="1" ref="DD531" ca="1">_xlfn.XLOOKUP($A531&amp;$B531,'[4]产值及收款计划（2026）'!$A:$A&amp;'[4]产值及收款计划（2026）'!$B:$B,'[4]产值及收款计划（2026）'!DD:DD)</f>
        <v>0</v>
      </c>
      <c r="DE531" s="256" cm="1">
        <f t="array" aca="1" ref="DE531" ca="1">_xlfn.XLOOKUP($A531&amp;$B531,'[4]产值及收款计划（2026）'!$A:$A&amp;'[4]产值及收款计划（2026）'!$B:$B,'[4]产值及收款计划（2026）'!DE:DE)</f>
        <v>0</v>
      </c>
      <c r="DF531" s="256" cm="1">
        <f t="array" aca="1" ref="DF531" ca="1">_xlfn.XLOOKUP($A531&amp;$B531,'[4]产值及收款计划（2026）'!$A:$A&amp;'[4]产值及收款计划（2026）'!$B:$B,'[4]产值及收款计划（2026）'!DF:DF)</f>
        <v>0</v>
      </c>
      <c r="DG531" s="256" cm="1">
        <f t="array" aca="1" ref="DG531" ca="1">_xlfn.XLOOKUP($A531&amp;$B531,'[4]产值及收款计划（2026）'!$A:$A&amp;'[4]产值及收款计划（2026）'!$B:$B,'[4]产值及收款计划（2026）'!DG:DG)</f>
        <v>0</v>
      </c>
      <c r="DH531" s="256" cm="1">
        <f t="array" aca="1" ref="DH531" ca="1">_xlfn.XLOOKUP($A531&amp;$B531,'[4]产值及收款计划（2026）'!$A:$A&amp;'[4]产值及收款计划（2026）'!$B:$B,'[4]产值及收款计划（2026）'!DH:DH)</f>
        <v>0</v>
      </c>
      <c r="DI531" s="256" cm="1">
        <f t="array" aca="1" ref="DI531" ca="1">_xlfn.XLOOKUP($A531&amp;$B531,'[4]产值及收款计划（2026）'!$A:$A&amp;'[4]产值及收款计划（2026）'!$B:$B,'[4]产值及收款计划（2026）'!DI:DI)</f>
        <v>0</v>
      </c>
      <c r="DJ531" s="256" cm="1">
        <f t="array" aca="1" ref="DJ531" ca="1">_xlfn.XLOOKUP($A531&amp;$B531,'[4]产值及收款计划（2026）'!$A:$A&amp;'[4]产值及收款计划（2026）'!$B:$B,'[4]产值及收款计划（2026）'!DJ:DJ)</f>
        <v>0</v>
      </c>
      <c r="DK531" s="256" cm="1">
        <f t="array" aca="1" ref="DK531" ca="1">_xlfn.XLOOKUP($A531&amp;$B531,'[4]产值及收款计划（2026）'!$A:$A&amp;'[4]产值及收款计划（2026）'!$B:$B,'[4]产值及收款计划（2026）'!DK:DK)</f>
        <v>0</v>
      </c>
      <c r="DL531" s="256" cm="1">
        <f t="array" aca="1" ref="DL531" ca="1">_xlfn.XLOOKUP($A531&amp;$B531,'[4]产值及收款计划（2026）'!$A:$A&amp;'[4]产值及收款计划（2026）'!$B:$B,'[4]产值及收款计划（2026）'!DL:DL)</f>
        <v>0</v>
      </c>
      <c r="DM531" s="264"/>
      <c r="DN531" s="250"/>
    </row>
    <row r="532" spans="1:118" ht="20.25" x14ac:dyDescent="0.15">
      <c r="A532" s="254">
        <f t="shared" ca="1" si="27"/>
        <v>6</v>
      </c>
      <c r="B532" s="254" t="s">
        <v>28</v>
      </c>
      <c r="C532" s="255" t="str" cm="1">
        <f t="array" aca="1" ref="C532" ca="1">_xlfn.XLOOKUP($A532&amp;$B532,'[4]产值及收款计划（2026）'!$A:$A&amp;'[4]产值及收款计划（2026）'!$B:$B,'[4]产值及收款计划（2026）'!C:C)</f>
        <v>SJHT2019121600128</v>
      </c>
      <c r="D532" s="255" t="str" cm="1">
        <f t="array" aca="1" ref="D532" ca="1">_xlfn.XLOOKUP($A532&amp;$B532,'[4]产值及收款计划（2026）'!$A:$A&amp;'[4]产值及收款计划（2026）'!$B:$B,'[4]产值及收款计划（2026）'!D:D)</f>
        <v>山东省荣成市少年宫项目咨询服务合同</v>
      </c>
      <c r="E532" s="256" cm="1">
        <f t="array" aca="1" ref="E532" ca="1">_xlfn.XLOOKUP($A532&amp;$B532,'[4]产值及收款计划（2026）'!$A:$A&amp;'[4]产值及收款计划（2026）'!$B:$B,'[4]产值及收款计划（2026）'!E:E)</f>
        <v>134.82</v>
      </c>
      <c r="F532" s="256" cm="1">
        <f t="array" aca="1" ref="F532" ca="1">_xlfn.XLOOKUP($A532&amp;$B532,'[4]产值及收款计划（2026）'!$A:$A&amp;'[4]产值及收款计划（2026）'!$B:$B,'[4]产值及收款计划（2026）'!F:F)</f>
        <v>134.82</v>
      </c>
      <c r="G532" s="256" cm="1">
        <f t="array" aca="1" ref="G532" ca="1">_xlfn.XLOOKUP($A532&amp;$B532,'[4]产值及收款计划（2026）'!$A:$A&amp;'[4]产值及收款计划（2026）'!$B:$B,'[4]产值及收款计划（2026）'!G:G)</f>
        <v>134.82</v>
      </c>
      <c r="H532" s="256" cm="1">
        <f t="array" aca="1" ref="H532" ca="1">_xlfn.XLOOKUP($A532&amp;$B532,'[4]产值及收款计划（2026）'!$A:$A&amp;'[4]产值及收款计划（2026）'!$B:$B,'[4]产值及收款计划（2026）'!H:H)</f>
        <v>113.7684</v>
      </c>
      <c r="I532" s="257" cm="1">
        <f t="array" aca="1" ref="I532" ca="1">_xlfn.XLOOKUP($A532&amp;$B532,'[4]产值及收款计划（2026）'!$A:$A&amp;'[4]产值及收款计划（2026）'!$B:$B,'[4]产值及收款计划（2026）'!I:I)</f>
        <v>0.84385402759234496</v>
      </c>
      <c r="J532" s="258" cm="1">
        <f t="array" aca="1" ref="J532" ca="1">_xlfn.XLOOKUP($A532&amp;$B532,'[4]产值及收款计划（2026）'!$A:$A&amp;'[4]产值及收款计划（2026）'!$B:$B,'[4]产值及收款计划（2026）'!J:J)</f>
        <v>0.06</v>
      </c>
      <c r="K532" s="256" cm="1">
        <f t="array" aca="1" ref="K532" ca="1">_xlfn.XLOOKUP($A532&amp;$B532,'[4]产值及收款计划（2026）'!$A:$A&amp;'[4]产值及收款计划（2026）'!$B:$B,'[4]产值及收款计划（2026）'!K:K)</f>
        <v>0</v>
      </c>
      <c r="L532" s="256" cm="1">
        <f t="array" aca="1" ref="L532" ca="1">_xlfn.XLOOKUP($A532&amp;$B532,'[4]产值及收款计划（2026）'!$A:$A&amp;'[4]产值及收款计划（2026）'!$B:$B,'[4]产值及收款计划（2026）'!L:L)</f>
        <v>0</v>
      </c>
      <c r="M532" s="256" t="str" cm="1">
        <f t="array" aca="1" ref="M532" ca="1">_xlfn.XLOOKUP($A532&amp;$B532,'[4]产值及收款计划（2026）'!$A:$A&amp;'[4]产值及收款计划（2026）'!$B:$B,'[4]产值及收款计划（2026）'!M:M)</f>
        <v>主导</v>
      </c>
      <c r="N532" s="256" cm="1">
        <f t="array" aca="1" ref="N532" ca="1">_xlfn.XLOOKUP($A532&amp;$B532,'[4]产值及收款计划（2026）'!$A:$A&amp;'[4]产值及收款计划（2026）'!$B:$B,'[4]产值及收款计划（2026）'!N:N)</f>
        <v>0</v>
      </c>
      <c r="O532" s="256" t="str" cm="1">
        <f t="array" aca="1" ref="O532" ca="1">_xlfn.XLOOKUP($A532&amp;$B532,'[4]产值及收款计划（2026）'!$A:$A&amp;'[4]产值及收款计划（2026）'!$B:$B,'[4]产值及收款计划（2026）'!O:O)</f>
        <v>薛剑展</v>
      </c>
      <c r="P532" s="255" t="str" cm="1">
        <f t="array" aca="1" ref="P532" ca="1">_xlfn.XLOOKUP($A532&amp;$B532,'[4]产值及收款计划（2026）'!$A:$A&amp;'[4]产值及收款计划（2026）'!$B:$B,'[4]产值及收款计划（2026）'!P:P)</f>
        <v>在建</v>
      </c>
      <c r="Q532" s="256" cm="1">
        <f t="array" aca="1" ref="Q532" ca="1">_xlfn.XLOOKUP($A532&amp;$B532,'[4]产值及收款计划（2026）'!$A:$A&amp;'[4]产值及收款计划（2026）'!$B:$B,'[4]产值及收款计划（2026）'!Q:Q)</f>
        <v>0</v>
      </c>
      <c r="R532" s="256" cm="1">
        <f t="array" aca="1" ref="R532" ca="1">_xlfn.XLOOKUP($A532&amp;$B532,'[4]产值及收款计划（2026）'!$A:$A&amp;'[4]产值及收款计划（2026）'!$B:$B,'[4]产值及收款计划（2026）'!R:R)</f>
        <v>0</v>
      </c>
      <c r="S532" s="256" cm="1">
        <f t="array" aca="1" ref="S532" ca="1">_xlfn.XLOOKUP($A532&amp;$B532,'[4]产值及收款计划（2026）'!$A:$A&amp;'[4]产值及收款计划（2026）'!$B:$B,'[4]产值及收款计划（2026）'!S:S)</f>
        <v>0</v>
      </c>
      <c r="T532" s="256" cm="1">
        <f t="array" aca="1" ref="T532" ca="1">_xlfn.XLOOKUP($A532&amp;$B532,'[4]产值及收款计划（2026）'!$A:$A&amp;'[4]产值及收款计划（2026）'!$B:$B,'[4]产值及收款计划（2026）'!T:T)</f>
        <v>76.693200000000004</v>
      </c>
      <c r="U532" s="256" cm="1">
        <f t="array" aca="1" ref="U532" ca="1">_xlfn.XLOOKUP($A532&amp;$B532,'[4]产值及收款计划（2026）'!$A:$A&amp;'[4]产值及收款计划（2026）'!$B:$B,'[4]产值及收款计划（2026）'!U:U)</f>
        <v>0</v>
      </c>
      <c r="V532" s="256" cm="1">
        <f t="array" aca="1" ref="V532" ca="1">_xlfn.XLOOKUP($A532&amp;$B532,'[4]产值及收款计划（2026）'!$A:$A&amp;'[4]产值及收款计划（2026）'!$B:$B,'[4]产值及收款计划（2026）'!V:V)</f>
        <v>58.126800000000003</v>
      </c>
      <c r="W532" s="256" cm="1">
        <f t="array" aca="1" ref="W532" ca="1">_xlfn.XLOOKUP($A532&amp;$B532,'[4]产值及收款计划（2026）'!$A:$A&amp;'[4]产值及收款计划（2026）'!$B:$B,'[4]产值及收款计划（2026）'!W:W)</f>
        <v>0</v>
      </c>
      <c r="X532" s="256" cm="1">
        <f t="array" aca="1" ref="X532" ca="1">_xlfn.XLOOKUP($A532&amp;$B532,'[4]产值及收款计划（2026）'!$A:$A&amp;'[4]产值及收款计划（2026）'!$B:$B,'[4]产值及收款计划（2026）'!X:X)</f>
        <v>0</v>
      </c>
      <c r="Y532" s="256" cm="1">
        <f t="array" aca="1" ref="Y532" ca="1">_xlfn.XLOOKUP($A532&amp;$B532,'[4]产值及收款计划（2026）'!$A:$A&amp;'[4]产值及收款计划（2026）'!$B:$B,'[4]产值及收款计划（2026）'!Y:Y)</f>
        <v>0</v>
      </c>
      <c r="Z532" s="256" cm="1">
        <f t="array" aca="1" ref="Z532" ca="1">_xlfn.XLOOKUP($A532&amp;$B532,'[4]产值及收款计划（2026）'!$A:$A&amp;'[4]产值及收款计划（2026）'!$B:$B,'[4]产值及收款计划（2026）'!Z:Z)</f>
        <v>0</v>
      </c>
      <c r="AA532" s="256" cm="1">
        <f t="array" aca="1" ref="AA532" ca="1">_xlfn.XLOOKUP($A532&amp;$B532,'[4]产值及收款计划（2026）'!$A:$A&amp;'[4]产值及收款计划（2026）'!$B:$B,'[4]产值及收款计划（2026）'!AA:AA)</f>
        <v>0</v>
      </c>
      <c r="AB532" s="256" cm="1">
        <f t="array" aca="1" ref="AB532" ca="1">_xlfn.XLOOKUP($A532&amp;$B532,'[4]产值及收款计划（2026）'!$A:$A&amp;'[4]产值及收款计划（2026）'!$B:$B,'[4]产值及收款计划（2026）'!AB:AB)</f>
        <v>0</v>
      </c>
      <c r="AC532" s="256" cm="1">
        <f t="array" aca="1" ref="AC532" ca="1">_xlfn.XLOOKUP($A532&amp;$B532,'[4]产值及收款计划（2026）'!$A:$A&amp;'[4]产值及收款计划（2026）'!$B:$B,'[4]产值及收款计划（2026）'!AC:AC)</f>
        <v>0</v>
      </c>
      <c r="AD532" s="256" cm="1">
        <f t="array" aca="1" ref="AD532" ca="1">_xlfn.XLOOKUP($A532&amp;$B532,'[4]产值及收款计划（2026）'!$A:$A&amp;'[4]产值及收款计划（2026）'!$B:$B,'[4]产值及收款计划（2026）'!AD:AD)</f>
        <v>0</v>
      </c>
      <c r="AE532" s="256" cm="1">
        <f t="array" aca="1" ref="AE532" ca="1">_xlfn.XLOOKUP($A532&amp;$B532,'[4]产值及收款计划（2026）'!$A:$A&amp;'[4]产值及收款计划（2026）'!$B:$B,'[4]产值及收款计划（2026）'!AE:AE)</f>
        <v>0</v>
      </c>
      <c r="AF532" s="256" cm="1">
        <f t="array" aca="1" ref="AF532" ca="1">_xlfn.XLOOKUP($A532&amp;$B532,'[4]产值及收款计划（2026）'!$A:$A&amp;'[4]产值及收款计划（2026）'!$B:$B,'[4]产值及收款计划（2026）'!AF:AF)</f>
        <v>0</v>
      </c>
      <c r="AG532" s="256" cm="1">
        <f t="array" aca="1" ref="AG532" ca="1">_xlfn.XLOOKUP($A532&amp;$B532,'[4]产值及收款计划（2026）'!$A:$A&amp;'[4]产值及收款计划（2026）'!$B:$B,'[4]产值及收款计划（2026）'!AG:AG)</f>
        <v>0</v>
      </c>
      <c r="AH532" s="256" cm="1">
        <f t="array" aca="1" ref="AH532" ca="1">_xlfn.XLOOKUP($A532&amp;$B532,'[4]产值及收款计划（2026）'!$A:$A&amp;'[4]产值及收款计划（2026）'!$B:$B,'[4]产值及收款计划（2026）'!AH:AH)</f>
        <v>0</v>
      </c>
      <c r="AI532" s="256" cm="1">
        <f t="array" aca="1" ref="AI532" ca="1">_xlfn.XLOOKUP($A532&amp;$B532,'[4]产值及收款计划（2026）'!$A:$A&amp;'[4]产值及收款计划（2026）'!$B:$B,'[4]产值及收款计划（2026）'!AI:AI)</f>
        <v>0</v>
      </c>
      <c r="AJ532" s="256" cm="1">
        <f t="array" aca="1" ref="AJ532" ca="1">_xlfn.XLOOKUP($A532&amp;$B532,'[4]产值及收款计划（2026）'!$A:$A&amp;'[4]产值及收款计划（2026）'!$B:$B,'[4]产值及收款计划（2026）'!AJ:AJ)</f>
        <v>0</v>
      </c>
      <c r="AK532" s="256" cm="1">
        <f t="array" aca="1" ref="AK532" ca="1">_xlfn.XLOOKUP($A532&amp;$B532,'[4]产值及收款计划（2026）'!$A:$A&amp;'[4]产值及收款计划（2026）'!$B:$B,'[4]产值及收款计划（2026）'!AK:AK)</f>
        <v>0</v>
      </c>
      <c r="AL532" s="256" cm="1">
        <f t="array" aca="1" ref="AL532" ca="1">_xlfn.XLOOKUP($A532&amp;$B532,'[4]产值及收款计划（2026）'!$A:$A&amp;'[4]产值及收款计划（2026）'!$B:$B,'[4]产值及收款计划（2026）'!AL:AL)</f>
        <v>0</v>
      </c>
      <c r="AM532" s="263" t="e" cm="1">
        <f t="array" aca="1" ref="AM532" ca="1">_xlfn.LET(_xlpm.勾选月份状态数组,TRANSPOSE('PPT(12-15页）-TOP10'!$A$3:$A$14),_xlpm.选择数据区,IF('PPT(12-15页）-TOP10'!$E$3="收款",$BA532:$BL532,$AA532:$AL532),SUM(_xlfn._xlws.FILTER(_xlpm.选择数据区,_xlpm.勾选月份状态数组,"")))</f>
        <v>#NAME?</v>
      </c>
      <c r="AN532" s="256" t="e" cm="1">
        <f t="array" aca="1" ref="AN532" ca="1">_xlfn.LET(_xlpm.勾选月份状态数组,TRANSPOSE('PPT(12-15页）-TOP10'!$A$3:$A$14),_xlpm.选择数据区,IF('PPT(12-15页）-TOP10'!$E$3="收款",$DA532:$DL532,$CA532:$CL532),SUM(_xlfn._xlws.FILTER(_xlpm.选择数据区,_xlpm.勾选月份状态数组,"")))</f>
        <v>#NAME?</v>
      </c>
      <c r="AO532" s="256">
        <f ca="1">SUM(CA532:CC532)+SUM(AD532:AL532)</f>
        <v>0</v>
      </c>
      <c r="AP532" s="256"/>
      <c r="AQ532" s="256"/>
      <c r="AR532" s="256"/>
      <c r="AS532" s="256" cm="1">
        <f t="array" aca="1" ref="AS532" ca="1">_xlfn.XLOOKUP($A532&amp;$B532,'[4]产值及收款计划（2026）'!$A:$A&amp;'[4]产值及收款计划（2026）'!$B:$B,'[4]产值及收款计划（2026）'!AS:AS)</f>
        <v>0</v>
      </c>
      <c r="AT532" s="256" cm="1">
        <f t="array" aca="1" ref="AT532" ca="1">_xlfn.XLOOKUP($A532&amp;$B532,'[4]产值及收款计划（2026）'!$A:$A&amp;'[4]产值及收款计划（2026）'!$B:$B,'[4]产值及收款计划（2026）'!AT:AT)</f>
        <v>0</v>
      </c>
      <c r="AU532" s="256" cm="1">
        <f t="array" aca="1" ref="AU532" ca="1">_xlfn.XLOOKUP($A532&amp;$B532,'[4]产值及收款计划（2026）'!$A:$A&amp;'[4]产值及收款计划（2026）'!$B:$B,'[4]产值及收款计划（2026）'!AU:AU)</f>
        <v>0</v>
      </c>
      <c r="AV532" s="256" cm="1">
        <f t="array" aca="1" ref="AV532" ca="1">_xlfn.XLOOKUP($A532&amp;$B532,'[4]产值及收款计划（2026）'!$A:$A&amp;'[4]产值及收款计划（2026）'!$B:$B,'[4]产值及收款计划（2026）'!AV:AV)</f>
        <v>0</v>
      </c>
      <c r="AW532" s="256" cm="1">
        <f t="array" aca="1" ref="AW532" ca="1">_xlfn.XLOOKUP($A532&amp;$B532,'[4]产值及收款计划（2026）'!$A:$A&amp;'[4]产值及收款计划（2026）'!$B:$B,'[4]产值及收款计划（2026）'!AW:AW)</f>
        <v>76.693200000000004</v>
      </c>
      <c r="AX532" s="256" cm="1">
        <f t="array" aca="1" ref="AX532" ca="1">_xlfn.XLOOKUP($A532&amp;$B532,'[4]产值及收款计划（2026）'!$A:$A&amp;'[4]产值及收款计划（2026）'!$B:$B,'[4]产值及收款计划（2026）'!AX:AX)</f>
        <v>0</v>
      </c>
      <c r="AY532" s="256" cm="1">
        <f t="array" aca="1" ref="AY532" ca="1">_xlfn.XLOOKUP($A532&amp;$B532,'[4]产值及收款计划（2026）'!$A:$A&amp;'[4]产值及收款计划（2026）'!$B:$B,'[4]产值及收款计划（2026）'!AY:AY)</f>
        <v>58.126800000000003</v>
      </c>
      <c r="AZ532" s="256" cm="1">
        <f t="array" aca="1" ref="AZ532" ca="1">_xlfn.XLOOKUP($A532&amp;$B532,'[4]产值及收款计划（2026）'!$A:$A&amp;'[4]产值及收款计划（2026）'!$B:$B,'[4]产值及收款计划（2026）'!AZ:AZ)</f>
        <v>0</v>
      </c>
      <c r="BA532" s="256" cm="1">
        <f t="array" aca="1" ref="BA532" ca="1">_xlfn.XLOOKUP($A532&amp;$B532,'[4]产值及收款计划（2026）'!$A:$A&amp;'[4]产值及收款计划（2026）'!$B:$B,'[4]产值及收款计划（2026）'!BA:BA)</f>
        <v>0</v>
      </c>
      <c r="BB532" s="256" cm="1">
        <f t="array" aca="1" ref="BB532" ca="1">_xlfn.XLOOKUP($A532&amp;$B532,'[4]产值及收款计划（2026）'!$A:$A&amp;'[4]产值及收款计划（2026）'!$B:$B,'[4]产值及收款计划（2026）'!BB:BB)</f>
        <v>0</v>
      </c>
      <c r="BC532" s="256" cm="1">
        <f t="array" aca="1" ref="BC532" ca="1">_xlfn.XLOOKUP($A532&amp;$B532,'[4]产值及收款计划（2026）'!$A:$A&amp;'[4]产值及收款计划（2026）'!$B:$B,'[4]产值及收款计划（2026）'!BC:BC)</f>
        <v>0</v>
      </c>
      <c r="BD532" s="256" cm="1">
        <f t="array" aca="1" ref="BD532" ca="1">_xlfn.XLOOKUP($A532&amp;$B532,'[4]产值及收款计划（2026）'!$A:$A&amp;'[4]产值及收款计划（2026）'!$B:$B,'[4]产值及收款计划（2026）'!BD:BD)</f>
        <v>0</v>
      </c>
      <c r="BE532" s="256" cm="1">
        <f t="array" aca="1" ref="BE532" ca="1">_xlfn.XLOOKUP($A532&amp;$B532,'[4]产值及收款计划（2026）'!$A:$A&amp;'[4]产值及收款计划（2026）'!$B:$B,'[4]产值及收款计划（2026）'!BE:BE)</f>
        <v>0</v>
      </c>
      <c r="BF532" s="256" cm="1">
        <f t="array" aca="1" ref="BF532" ca="1">_xlfn.XLOOKUP($A532&amp;$B532,'[4]产值及收款计划（2026）'!$A:$A&amp;'[4]产值及收款计划（2026）'!$B:$B,'[4]产值及收款计划（2026）'!BF:BF)</f>
        <v>0</v>
      </c>
      <c r="BG532" s="256" cm="1">
        <f t="array" aca="1" ref="BG532" ca="1">_xlfn.XLOOKUP($A532&amp;$B532,'[4]产值及收款计划（2026）'!$A:$A&amp;'[4]产值及收款计划（2026）'!$B:$B,'[4]产值及收款计划（2026）'!BG:BG)</f>
        <v>0</v>
      </c>
      <c r="BH532" s="256" cm="1">
        <f t="array" aca="1" ref="BH532" ca="1">_xlfn.XLOOKUP($A532&amp;$B532,'[4]产值及收款计划（2026）'!$A:$A&amp;'[4]产值及收款计划（2026）'!$B:$B,'[4]产值及收款计划（2026）'!BH:BH)</f>
        <v>0</v>
      </c>
      <c r="BI532" s="256" cm="1">
        <f t="array" aca="1" ref="BI532" ca="1">_xlfn.XLOOKUP($A532&amp;$B532,'[4]产值及收款计划（2026）'!$A:$A&amp;'[4]产值及收款计划（2026）'!$B:$B,'[4]产值及收款计划（2026）'!BI:BI)</f>
        <v>0</v>
      </c>
      <c r="BJ532" s="256" cm="1">
        <f t="array" aca="1" ref="BJ532" ca="1">_xlfn.XLOOKUP($A532&amp;$B532,'[4]产值及收款计划（2026）'!$A:$A&amp;'[4]产值及收款计划（2026）'!$B:$B,'[4]产值及收款计划（2026）'!BJ:BJ)</f>
        <v>0</v>
      </c>
      <c r="BK532" s="256" cm="1">
        <f t="array" aca="1" ref="BK532" ca="1">_xlfn.XLOOKUP($A532&amp;$B532,'[4]产值及收款计划（2026）'!$A:$A&amp;'[4]产值及收款计划（2026）'!$B:$B,'[4]产值及收款计划（2026）'!BK:BK)</f>
        <v>0</v>
      </c>
      <c r="BL532" s="256" cm="1">
        <f t="array" aca="1" ref="BL532" ca="1">_xlfn.XLOOKUP($A532&amp;$B532,'[4]产值及收款计划（2026）'!$A:$A&amp;'[4]产值及收款计划（2026）'!$B:$B,'[4]产值及收款计划（2026）'!BL:BL)</f>
        <v>0</v>
      </c>
      <c r="BM532" s="256"/>
      <c r="BN532" s="256"/>
      <c r="BO532" s="256"/>
      <c r="BP532" s="256"/>
      <c r="BQ532" s="255" t="str" cm="1">
        <f t="array" aca="1" ref="BQ532" ca="1">_xlfn.XLOOKUP($A532&amp;$B532,'[4]产值及收款计划（2026）'!$A:$A&amp;'[4]产值及收款计划（2026）'!$B:$B,'[4]产值及收款计划（2026）'!BQ:BQ)</f>
        <v>上海市地下空间设计研究总院有限公司</v>
      </c>
      <c r="BR532" s="256" cm="1">
        <f t="array" aca="1" ref="BR532" ca="1">_xlfn.XLOOKUP($A532&amp;$B532,'[4]产值及收款计划（2026）'!$A:$A&amp;'[4]产值及收款计划（2026）'!$B:$B,'[4]产值及收款计划（2026）'!BR:BR)</f>
        <v>0</v>
      </c>
      <c r="CA532" s="256" cm="1">
        <f t="array" aca="1" ref="CA532" ca="1">_xlfn.XLOOKUP($A532&amp;$B532,'[4]产值及收款计划（2026）'!$A:$A&amp;'[4]产值及收款计划（2026）'!$B:$B,'[4]产值及收款计划（2026）'!CA:CA)</f>
        <v>0</v>
      </c>
      <c r="CB532" s="256" cm="1">
        <f t="array" aca="1" ref="CB532" ca="1">_xlfn.XLOOKUP($A532&amp;$B532,'[4]产值及收款计划（2026）'!$A:$A&amp;'[4]产值及收款计划（2026）'!$B:$B,'[4]产值及收款计划（2026）'!CB:CB)</f>
        <v>0</v>
      </c>
      <c r="CC532" s="256" cm="1">
        <f t="array" aca="1" ref="CC532" ca="1">_xlfn.XLOOKUP($A532&amp;$B532,'[4]产值及收款计划（2026）'!$A:$A&amp;'[4]产值及收款计划（2026）'!$B:$B,'[4]产值及收款计划（2026）'!CC:CC)</f>
        <v>0</v>
      </c>
      <c r="CD532" s="256" cm="1">
        <f t="array" aca="1" ref="CD532" ca="1">_xlfn.XLOOKUP($A532&amp;$B532,'[4]产值及收款计划（2026）'!$A:$A&amp;'[4]产值及收款计划（2026）'!$B:$B,'[4]产值及收款计划（2026）'!CD:CD)</f>
        <v>0</v>
      </c>
      <c r="CE532" s="256" cm="1">
        <f t="array" aca="1" ref="CE532" ca="1">_xlfn.XLOOKUP($A532&amp;$B532,'[4]产值及收款计划（2026）'!$A:$A&amp;'[4]产值及收款计划（2026）'!$B:$B,'[4]产值及收款计划（2026）'!CE:CE)</f>
        <v>0</v>
      </c>
      <c r="CF532" s="256" cm="1">
        <f t="array" aca="1" ref="CF532" ca="1">_xlfn.XLOOKUP($A532&amp;$B532,'[4]产值及收款计划（2026）'!$A:$A&amp;'[4]产值及收款计划（2026）'!$B:$B,'[4]产值及收款计划（2026）'!CF:CF)</f>
        <v>0</v>
      </c>
      <c r="CG532" s="256" cm="1">
        <f t="array" aca="1" ref="CG532" ca="1">_xlfn.XLOOKUP($A532&amp;$B532,'[4]产值及收款计划（2026）'!$A:$A&amp;'[4]产值及收款计划（2026）'!$B:$B,'[4]产值及收款计划（2026）'!CG:CG)</f>
        <v>0</v>
      </c>
      <c r="CH532" s="256" cm="1">
        <f t="array" aca="1" ref="CH532" ca="1">_xlfn.XLOOKUP($A532&amp;$B532,'[4]产值及收款计划（2026）'!$A:$A&amp;'[4]产值及收款计划（2026）'!$B:$B,'[4]产值及收款计划（2026）'!CH:CH)</f>
        <v>0</v>
      </c>
      <c r="CI532" s="256" cm="1">
        <f t="array" aca="1" ref="CI532" ca="1">_xlfn.XLOOKUP($A532&amp;$B532,'[4]产值及收款计划（2026）'!$A:$A&amp;'[4]产值及收款计划（2026）'!$B:$B,'[4]产值及收款计划（2026）'!CI:CI)</f>
        <v>0</v>
      </c>
      <c r="CJ532" s="256" cm="1">
        <f t="array" aca="1" ref="CJ532" ca="1">_xlfn.XLOOKUP($A532&amp;$B532,'[4]产值及收款计划（2026）'!$A:$A&amp;'[4]产值及收款计划（2026）'!$B:$B,'[4]产值及收款计划（2026）'!CJ:CJ)</f>
        <v>0</v>
      </c>
      <c r="CK532" s="256" cm="1">
        <f t="array" aca="1" ref="CK532" ca="1">_xlfn.XLOOKUP($A532&amp;$B532,'[4]产值及收款计划（2026）'!$A:$A&amp;'[4]产值及收款计划（2026）'!$B:$B,'[4]产值及收款计划（2026）'!CK:CK)</f>
        <v>0</v>
      </c>
      <c r="CL532" s="256" cm="1">
        <f t="array" aca="1" ref="CL532" ca="1">_xlfn.XLOOKUP($A532&amp;$B532,'[4]产值及收款计划（2026）'!$A:$A&amp;'[4]产值及收款计划（2026）'!$B:$B,'[4]产值及收款计划（2026）'!CL:CL)</f>
        <v>0</v>
      </c>
      <c r="DA532" s="256" cm="1">
        <f t="array" aca="1" ref="DA532" ca="1">_xlfn.XLOOKUP($A532&amp;$B532,'[4]产值及收款计划（2026）'!$A:$A&amp;'[4]产值及收款计划（2026）'!$B:$B,'[4]产值及收款计划（2026）'!DA:DA)</f>
        <v>0</v>
      </c>
      <c r="DB532" s="256" cm="1">
        <f t="array" aca="1" ref="DB532" ca="1">_xlfn.XLOOKUP($A532&amp;$B532,'[4]产值及收款计划（2026）'!$A:$A&amp;'[4]产值及收款计划（2026）'!$B:$B,'[4]产值及收款计划（2026）'!DB:DB)</f>
        <v>0</v>
      </c>
      <c r="DC532" s="256" cm="1">
        <f t="array" aca="1" ref="DC532" ca="1">_xlfn.XLOOKUP($A532&amp;$B532,'[4]产值及收款计划（2026）'!$A:$A&amp;'[4]产值及收款计划（2026）'!$B:$B,'[4]产值及收款计划（2026）'!DC:DC)</f>
        <v>0</v>
      </c>
      <c r="DD532" s="256" cm="1">
        <f t="array" aca="1" ref="DD532" ca="1">_xlfn.XLOOKUP($A532&amp;$B532,'[4]产值及收款计划（2026）'!$A:$A&amp;'[4]产值及收款计划（2026）'!$B:$B,'[4]产值及收款计划（2026）'!DD:DD)</f>
        <v>0</v>
      </c>
      <c r="DE532" s="256" cm="1">
        <f t="array" aca="1" ref="DE532" ca="1">_xlfn.XLOOKUP($A532&amp;$B532,'[4]产值及收款计划（2026）'!$A:$A&amp;'[4]产值及收款计划（2026）'!$B:$B,'[4]产值及收款计划（2026）'!DE:DE)</f>
        <v>0</v>
      </c>
      <c r="DF532" s="256" cm="1">
        <f t="array" aca="1" ref="DF532" ca="1">_xlfn.XLOOKUP($A532&amp;$B532,'[4]产值及收款计划（2026）'!$A:$A&amp;'[4]产值及收款计划（2026）'!$B:$B,'[4]产值及收款计划（2026）'!DF:DF)</f>
        <v>0</v>
      </c>
      <c r="DG532" s="256" cm="1">
        <f t="array" aca="1" ref="DG532" ca="1">_xlfn.XLOOKUP($A532&amp;$B532,'[4]产值及收款计划（2026）'!$A:$A&amp;'[4]产值及收款计划（2026）'!$B:$B,'[4]产值及收款计划（2026）'!DG:DG)</f>
        <v>0</v>
      </c>
      <c r="DH532" s="256" cm="1">
        <f t="array" aca="1" ref="DH532" ca="1">_xlfn.XLOOKUP($A532&amp;$B532,'[4]产值及收款计划（2026）'!$A:$A&amp;'[4]产值及收款计划（2026）'!$B:$B,'[4]产值及收款计划（2026）'!DH:DH)</f>
        <v>0</v>
      </c>
      <c r="DI532" s="256" cm="1">
        <f t="array" aca="1" ref="DI532" ca="1">_xlfn.XLOOKUP($A532&amp;$B532,'[4]产值及收款计划（2026）'!$A:$A&amp;'[4]产值及收款计划（2026）'!$B:$B,'[4]产值及收款计划（2026）'!DI:DI)</f>
        <v>0</v>
      </c>
      <c r="DJ532" s="256" cm="1">
        <f t="array" aca="1" ref="DJ532" ca="1">_xlfn.XLOOKUP($A532&amp;$B532,'[4]产值及收款计划（2026）'!$A:$A&amp;'[4]产值及收款计划（2026）'!$B:$B,'[4]产值及收款计划（2026）'!DJ:DJ)</f>
        <v>0</v>
      </c>
      <c r="DK532" s="256" cm="1">
        <f t="array" aca="1" ref="DK532" ca="1">_xlfn.XLOOKUP($A532&amp;$B532,'[4]产值及收款计划（2026）'!$A:$A&amp;'[4]产值及收款计划（2026）'!$B:$B,'[4]产值及收款计划（2026）'!DK:DK)</f>
        <v>0</v>
      </c>
      <c r="DL532" s="256" cm="1">
        <f t="array" aca="1" ref="DL532" ca="1">_xlfn.XLOOKUP($A532&amp;$B532,'[4]产值及收款计划（2026）'!$A:$A&amp;'[4]产值及收款计划（2026）'!$B:$B,'[4]产值及收款计划（2026）'!DL:DL)</f>
        <v>0</v>
      </c>
      <c r="DM532" s="264"/>
      <c r="DN532" s="250"/>
    </row>
    <row r="533" spans="1:118" ht="20.25" x14ac:dyDescent="0.15">
      <c r="A533" s="254">
        <f t="shared" ca="1" si="27"/>
        <v>7</v>
      </c>
      <c r="B533" s="254" t="s">
        <v>28</v>
      </c>
      <c r="C533" s="255" t="str" cm="1">
        <f t="array" aca="1" ref="C533" ca="1">_xlfn.XLOOKUP($A533&amp;$B533,'[4]产值及收款计划（2026）'!$A:$A&amp;'[4]产值及收款计划（2026）'!$B:$B,'[4]产值及收款计划（2026）'!C:C)</f>
        <v>ZHT2020120700101</v>
      </c>
      <c r="D533" s="255" t="str" cm="1">
        <f t="array" aca="1" ref="D533" ca="1">_xlfn.XLOOKUP($A533&amp;$B533,'[4]产值及收款计划（2026）'!$A:$A&amp;'[4]产值及收款计划（2026）'!$B:$B,'[4]产值及收款计划（2026）'!D:D)</f>
        <v>基于BIM的跨海桥梁建养一体化关键技术研究</v>
      </c>
      <c r="E533" s="256" cm="1">
        <f t="array" aca="1" ref="E533" ca="1">_xlfn.XLOOKUP($A533&amp;$B533,'[4]产值及收款计划（2026）'!$A:$A&amp;'[4]产值及收款计划（2026）'!$B:$B,'[4]产值及收款计划（2026）'!E:E)</f>
        <v>137.35149999999999</v>
      </c>
      <c r="F533" s="256" cm="1">
        <f t="array" aca="1" ref="F533" ca="1">_xlfn.XLOOKUP($A533&amp;$B533,'[4]产值及收款计划（2026）'!$A:$A&amp;'[4]产值及收款计划（2026）'!$B:$B,'[4]产值及收款计划（2026）'!F:F)</f>
        <v>137.35149999999999</v>
      </c>
      <c r="G533" s="256" cm="1">
        <f t="array" aca="1" ref="G533" ca="1">_xlfn.XLOOKUP($A533&amp;$B533,'[4]产值及收款计划（2026）'!$A:$A&amp;'[4]产值及收款计划（2026）'!$B:$B,'[4]产值及收款计划（2026）'!G:G)</f>
        <v>137.35149999999999</v>
      </c>
      <c r="H533" s="256" cm="1">
        <f t="array" aca="1" ref="H533" ca="1">_xlfn.XLOOKUP($A533&amp;$B533,'[4]产值及收款计划（2026）'!$A:$A&amp;'[4]产值及收款计划（2026）'!$B:$B,'[4]产值及收款计划（2026）'!H:H)</f>
        <v>122.3515</v>
      </c>
      <c r="I533" s="257" cm="1">
        <f t="array" aca="1" ref="I533" ca="1">_xlfn.XLOOKUP($A533&amp;$B533,'[4]产值及收款计划（2026）'!$A:$A&amp;'[4]产值及收款计划（2026）'!$B:$B,'[4]产值及收款计划（2026）'!I:I)</f>
        <v>0.89079114534606496</v>
      </c>
      <c r="J533" s="258" cm="1">
        <f t="array" aca="1" ref="J533" ca="1">_xlfn.XLOOKUP($A533&amp;$B533,'[4]产值及收款计划（2026）'!$A:$A&amp;'[4]产值及收款计划（2026）'!$B:$B,'[4]产值及收款计划（2026）'!J:J)</f>
        <v>0.06</v>
      </c>
      <c r="K533" s="256" cm="1">
        <f t="array" aca="1" ref="K533" ca="1">_xlfn.XLOOKUP($A533&amp;$B533,'[4]产值及收款计划（2026）'!$A:$A&amp;'[4]产值及收款计划（2026）'!$B:$B,'[4]产值及收款计划（2026）'!K:K)</f>
        <v>0</v>
      </c>
      <c r="L533" s="256" cm="1">
        <f t="array" aca="1" ref="L533" ca="1">_xlfn.XLOOKUP($A533&amp;$B533,'[4]产值及收款计划（2026）'!$A:$A&amp;'[4]产值及收款计划（2026）'!$B:$B,'[4]产值及收款计划（2026）'!L:L)</f>
        <v>0</v>
      </c>
      <c r="M533" s="256" t="str" cm="1">
        <f t="array" aca="1" ref="M533" ca="1">_xlfn.XLOOKUP($A533&amp;$B533,'[4]产值及收款计划（2026）'!$A:$A&amp;'[4]产值及收款计划（2026）'!$B:$B,'[4]产值及收款计划（2026）'!M:M)</f>
        <v>主导</v>
      </c>
      <c r="N533" s="256" cm="1">
        <f t="array" aca="1" ref="N533" ca="1">_xlfn.XLOOKUP($A533&amp;$B533,'[4]产值及收款计划（2026）'!$A:$A&amp;'[4]产值及收款计划（2026）'!$B:$B,'[4]产值及收款计划（2026）'!N:N)</f>
        <v>0</v>
      </c>
      <c r="O533" s="256" t="str" cm="1">
        <f t="array" aca="1" ref="O533" ca="1">_xlfn.XLOOKUP($A533&amp;$B533,'[4]产值及收款计划（2026）'!$A:$A&amp;'[4]产值及收款计划（2026）'!$B:$B,'[4]产值及收款计划（2026）'!O:O)</f>
        <v>周滨</v>
      </c>
      <c r="P533" s="255" t="str" cm="1">
        <f t="array" aca="1" ref="P533" ca="1">_xlfn.XLOOKUP($A533&amp;$B533,'[4]产值及收款计划（2026）'!$A:$A&amp;'[4]产值及收款计划（2026）'!$B:$B,'[4]产值及收款计划（2026）'!P:P)</f>
        <v>在建</v>
      </c>
      <c r="Q533" s="256" cm="1">
        <f t="array" aca="1" ref="Q533" ca="1">_xlfn.XLOOKUP($A533&amp;$B533,'[4]产值及收款计划（2026）'!$A:$A&amp;'[4]产值及收款计划（2026）'!$B:$B,'[4]产值及收款计划（2026）'!Q:Q)</f>
        <v>0</v>
      </c>
      <c r="R533" s="256" cm="1">
        <f t="array" aca="1" ref="R533" ca="1">_xlfn.XLOOKUP($A533&amp;$B533,'[4]产值及收款计划（2026）'!$A:$A&amp;'[4]产值及收款计划（2026）'!$B:$B,'[4]产值及收款计划（2026）'!R:R)</f>
        <v>0</v>
      </c>
      <c r="S533" s="256" cm="1">
        <f t="array" aca="1" ref="S533" ca="1">_xlfn.XLOOKUP($A533&amp;$B533,'[4]产值及收款计划（2026）'!$A:$A&amp;'[4]产值及收款计划（2026）'!$B:$B,'[4]产值及收款计划（2026）'!S:S)</f>
        <v>0</v>
      </c>
      <c r="T533" s="256" cm="1">
        <f t="array" aca="1" ref="T533" ca="1">_xlfn.XLOOKUP($A533&amp;$B533,'[4]产值及收款计划（2026）'!$A:$A&amp;'[4]产值及收款计划（2026）'!$B:$B,'[4]产值及收款计划（2026）'!T:T)</f>
        <v>109.881</v>
      </c>
      <c r="U533" s="256" cm="1">
        <f t="array" aca="1" ref="U533" ca="1">_xlfn.XLOOKUP($A533&amp;$B533,'[4]产值及收款计划（2026）'!$A:$A&amp;'[4]产值及收款计划（2026）'!$B:$B,'[4]产值及收款计划（2026）'!U:U)</f>
        <v>0</v>
      </c>
      <c r="V533" s="256" cm="1">
        <f t="array" aca="1" ref="V533" ca="1">_xlfn.XLOOKUP($A533&amp;$B533,'[4]产值及收款计划（2026）'!$A:$A&amp;'[4]产值及收款计划（2026）'!$B:$B,'[4]产值及收款计划（2026）'!V:V)</f>
        <v>27.470500000000001</v>
      </c>
      <c r="W533" s="256" cm="1">
        <f t="array" aca="1" ref="W533" ca="1">_xlfn.XLOOKUP($A533&amp;$B533,'[4]产值及收款计划（2026）'!$A:$A&amp;'[4]产值及收款计划（2026）'!$B:$B,'[4]产值及收款计划（2026）'!W:W)</f>
        <v>0</v>
      </c>
      <c r="X533" s="256" cm="1">
        <f t="array" aca="1" ref="X533" ca="1">_xlfn.XLOOKUP($A533&amp;$B533,'[4]产值及收款计划（2026）'!$A:$A&amp;'[4]产值及收款计划（2026）'!$B:$B,'[4]产值及收款计划（2026）'!X:X)</f>
        <v>0</v>
      </c>
      <c r="Y533" s="256" cm="1">
        <f t="array" aca="1" ref="Y533" ca="1">_xlfn.XLOOKUP($A533&amp;$B533,'[4]产值及收款计划（2026）'!$A:$A&amp;'[4]产值及收款计划（2026）'!$B:$B,'[4]产值及收款计划（2026）'!Y:Y)</f>
        <v>0</v>
      </c>
      <c r="Z533" s="256" cm="1">
        <f t="array" aca="1" ref="Z533" ca="1">_xlfn.XLOOKUP($A533&amp;$B533,'[4]产值及收款计划（2026）'!$A:$A&amp;'[4]产值及收款计划（2026）'!$B:$B,'[4]产值及收款计划（2026）'!Z:Z)</f>
        <v>0</v>
      </c>
      <c r="AA533" s="256" cm="1">
        <f t="array" aca="1" ref="AA533" ca="1">_xlfn.XLOOKUP($A533&amp;$B533,'[4]产值及收款计划（2026）'!$A:$A&amp;'[4]产值及收款计划（2026）'!$B:$B,'[4]产值及收款计划（2026）'!AA:AA)</f>
        <v>0</v>
      </c>
      <c r="AB533" s="256" cm="1">
        <f t="array" aca="1" ref="AB533" ca="1">_xlfn.XLOOKUP($A533&amp;$B533,'[4]产值及收款计划（2026）'!$A:$A&amp;'[4]产值及收款计划（2026）'!$B:$B,'[4]产值及收款计划（2026）'!AB:AB)</f>
        <v>0</v>
      </c>
      <c r="AC533" s="256" cm="1">
        <f t="array" aca="1" ref="AC533" ca="1">_xlfn.XLOOKUP($A533&amp;$B533,'[4]产值及收款计划（2026）'!$A:$A&amp;'[4]产值及收款计划（2026）'!$B:$B,'[4]产值及收款计划（2026）'!AC:AC)</f>
        <v>0</v>
      </c>
      <c r="AD533" s="256" cm="1">
        <f t="array" aca="1" ref="AD533" ca="1">_xlfn.XLOOKUP($A533&amp;$B533,'[4]产值及收款计划（2026）'!$A:$A&amp;'[4]产值及收款计划（2026）'!$B:$B,'[4]产值及收款计划（2026）'!AD:AD)</f>
        <v>0</v>
      </c>
      <c r="AE533" s="256" cm="1">
        <f t="array" aca="1" ref="AE533" ca="1">_xlfn.XLOOKUP($A533&amp;$B533,'[4]产值及收款计划（2026）'!$A:$A&amp;'[4]产值及收款计划（2026）'!$B:$B,'[4]产值及收款计划（2026）'!AE:AE)</f>
        <v>27.471499999999999</v>
      </c>
      <c r="AF533" s="256" cm="1">
        <f t="array" aca="1" ref="AF533" ca="1">_xlfn.XLOOKUP($A533&amp;$B533,'[4]产值及收款计划（2026）'!$A:$A&amp;'[4]产值及收款计划（2026）'!$B:$B,'[4]产值及收款计划（2026）'!AF:AF)</f>
        <v>0</v>
      </c>
      <c r="AG533" s="256" cm="1">
        <f t="array" aca="1" ref="AG533" ca="1">_xlfn.XLOOKUP($A533&amp;$B533,'[4]产值及收款计划（2026）'!$A:$A&amp;'[4]产值及收款计划（2026）'!$B:$B,'[4]产值及收款计划（2026）'!AG:AG)</f>
        <v>0</v>
      </c>
      <c r="AH533" s="256" cm="1">
        <f t="array" aca="1" ref="AH533" ca="1">_xlfn.XLOOKUP($A533&amp;$B533,'[4]产值及收款计划（2026）'!$A:$A&amp;'[4]产值及收款计划（2026）'!$B:$B,'[4]产值及收款计划（2026）'!AH:AH)</f>
        <v>0</v>
      </c>
      <c r="AI533" s="256" cm="1">
        <f t="array" aca="1" ref="AI533" ca="1">_xlfn.XLOOKUP($A533&amp;$B533,'[4]产值及收款计划（2026）'!$A:$A&amp;'[4]产值及收款计划（2026）'!$B:$B,'[4]产值及收款计划（2026）'!AI:AI)</f>
        <v>0</v>
      </c>
      <c r="AJ533" s="256" cm="1">
        <f t="array" aca="1" ref="AJ533" ca="1">_xlfn.XLOOKUP($A533&amp;$B533,'[4]产值及收款计划（2026）'!$A:$A&amp;'[4]产值及收款计划（2026）'!$B:$B,'[4]产值及收款计划（2026）'!AJ:AJ)</f>
        <v>0</v>
      </c>
      <c r="AK533" s="256" cm="1">
        <f t="array" aca="1" ref="AK533" ca="1">_xlfn.XLOOKUP($A533&amp;$B533,'[4]产值及收款计划（2026）'!$A:$A&amp;'[4]产值及收款计划（2026）'!$B:$B,'[4]产值及收款计划（2026）'!AK:AK)</f>
        <v>0</v>
      </c>
      <c r="AL533" s="256" cm="1">
        <f t="array" aca="1" ref="AL533" ca="1">_xlfn.XLOOKUP($A533&amp;$B533,'[4]产值及收款计划（2026）'!$A:$A&amp;'[4]产值及收款计划（2026）'!$B:$B,'[4]产值及收款计划（2026）'!AL:AL)</f>
        <v>0</v>
      </c>
      <c r="AM533" s="263" t="e" cm="1">
        <f t="array" aca="1" ref="AM533" ca="1">_xlfn.LET(_xlpm.勾选月份状态数组,TRANSPOSE('PPT(12-15页）-TOP10'!$A$3:$A$14),_xlpm.选择数据区,IF('PPT(12-15页）-TOP10'!$E$3="收款",$BA533:$BL533,$AA533:$AL533),SUM(_xlfn._xlws.FILTER(_xlpm.选择数据区,_xlpm.勾选月份状态数组,"")))</f>
        <v>#NAME?</v>
      </c>
      <c r="AN533" s="256" t="e" cm="1">
        <f t="array" aca="1" ref="AN533" ca="1">_xlfn.LET(_xlpm.勾选月份状态数组,TRANSPOSE('PPT(12-15页）-TOP10'!$A$3:$A$14),_xlpm.选择数据区,IF('PPT(12-15页）-TOP10'!$E$3="收款",$DA533:$DL533,$CA533:$CL533),SUM(_xlfn._xlws.FILTER(_xlpm.选择数据区,_xlpm.勾选月份状态数组,"")))</f>
        <v>#NAME?</v>
      </c>
      <c r="AO533" s="256">
        <f ca="1">SUM(CA533:CC533)+SUM(AD533:AL533)</f>
        <v>27.471499999999999</v>
      </c>
      <c r="AP533" s="256"/>
      <c r="AQ533" s="256"/>
      <c r="AR533" s="256"/>
      <c r="AS533" s="256" cm="1">
        <f t="array" aca="1" ref="AS533" ca="1">_xlfn.XLOOKUP($A533&amp;$B533,'[4]产值及收款计划（2026）'!$A:$A&amp;'[4]产值及收款计划（2026）'!$B:$B,'[4]产值及收款计划（2026）'!AS:AS)</f>
        <v>0</v>
      </c>
      <c r="AT533" s="256" cm="1">
        <f t="array" aca="1" ref="AT533" ca="1">_xlfn.XLOOKUP($A533&amp;$B533,'[4]产值及收款计划（2026）'!$A:$A&amp;'[4]产值及收款计划（2026）'!$B:$B,'[4]产值及收款计划（2026）'!AT:AT)</f>
        <v>0</v>
      </c>
      <c r="AU533" s="256" cm="1">
        <f t="array" aca="1" ref="AU533" ca="1">_xlfn.XLOOKUP($A533&amp;$B533,'[4]产值及收款计划（2026）'!$A:$A&amp;'[4]产值及收款计划（2026）'!$B:$B,'[4]产值及收款计划（2026）'!AU:AU)</f>
        <v>0</v>
      </c>
      <c r="AV533" s="256" cm="1">
        <f t="array" aca="1" ref="AV533" ca="1">_xlfn.XLOOKUP($A533&amp;$B533,'[4]产值及收款计划（2026）'!$A:$A&amp;'[4]产值及收款计划（2026）'!$B:$B,'[4]产值及收款计划（2026）'!AV:AV)</f>
        <v>0</v>
      </c>
      <c r="AW533" s="256" cm="1">
        <f t="array" aca="1" ref="AW533" ca="1">_xlfn.XLOOKUP($A533&amp;$B533,'[4]产值及收款计划（2026）'!$A:$A&amp;'[4]产值及收款计划（2026）'!$B:$B,'[4]产值及收款计划（2026）'!AW:AW)</f>
        <v>109.881</v>
      </c>
      <c r="AX533" s="256" cm="1">
        <f t="array" aca="1" ref="AX533" ca="1">_xlfn.XLOOKUP($A533&amp;$B533,'[4]产值及收款计划（2026）'!$A:$A&amp;'[4]产值及收款计划（2026）'!$B:$B,'[4]产值及收款计划（2026）'!AX:AX)</f>
        <v>0</v>
      </c>
      <c r="AY533" s="256" cm="1">
        <f t="array" aca="1" ref="AY533" ca="1">_xlfn.XLOOKUP($A533&amp;$B533,'[4]产值及收款计划（2026）'!$A:$A&amp;'[4]产值及收款计划（2026）'!$B:$B,'[4]产值及收款计划（2026）'!AY:AY)</f>
        <v>27.470500000000001</v>
      </c>
      <c r="AZ533" s="256" cm="1">
        <f t="array" aca="1" ref="AZ533" ca="1">_xlfn.XLOOKUP($A533&amp;$B533,'[4]产值及收款计划（2026）'!$A:$A&amp;'[4]产值及收款计划（2026）'!$B:$B,'[4]产值及收款计划（2026）'!AZ:AZ)</f>
        <v>0</v>
      </c>
      <c r="BA533" s="256" cm="1">
        <f t="array" aca="1" ref="BA533" ca="1">_xlfn.XLOOKUP($A533&amp;$B533,'[4]产值及收款计划（2026）'!$A:$A&amp;'[4]产值及收款计划（2026）'!$B:$B,'[4]产值及收款计划（2026）'!BA:BA)</f>
        <v>0</v>
      </c>
      <c r="BB533" s="256" cm="1">
        <f t="array" aca="1" ref="BB533" ca="1">_xlfn.XLOOKUP($A533&amp;$B533,'[4]产值及收款计划（2026）'!$A:$A&amp;'[4]产值及收款计划（2026）'!$B:$B,'[4]产值及收款计划（2026）'!BB:BB)</f>
        <v>0</v>
      </c>
      <c r="BC533" s="256" cm="1">
        <f t="array" aca="1" ref="BC533" ca="1">_xlfn.XLOOKUP($A533&amp;$B533,'[4]产值及收款计划（2026）'!$A:$A&amp;'[4]产值及收款计划（2026）'!$B:$B,'[4]产值及收款计划（2026）'!BC:BC)</f>
        <v>0</v>
      </c>
      <c r="BD533" s="256" cm="1">
        <f t="array" aca="1" ref="BD533" ca="1">_xlfn.XLOOKUP($A533&amp;$B533,'[4]产值及收款计划（2026）'!$A:$A&amp;'[4]产值及收款计划（2026）'!$B:$B,'[4]产值及收款计划（2026）'!BD:BD)</f>
        <v>0</v>
      </c>
      <c r="BE533" s="256" cm="1">
        <f t="array" aca="1" ref="BE533" ca="1">_xlfn.XLOOKUP($A533&amp;$B533,'[4]产值及收款计划（2026）'!$A:$A&amp;'[4]产值及收款计划（2026）'!$B:$B,'[4]产值及收款计划（2026）'!BE:BE)</f>
        <v>27.471499999999999</v>
      </c>
      <c r="BF533" s="256" cm="1">
        <f t="array" aca="1" ref="BF533" ca="1">_xlfn.XLOOKUP($A533&amp;$B533,'[4]产值及收款计划（2026）'!$A:$A&amp;'[4]产值及收款计划（2026）'!$B:$B,'[4]产值及收款计划（2026）'!BF:BF)</f>
        <v>0</v>
      </c>
      <c r="BG533" s="256" cm="1">
        <f t="array" aca="1" ref="BG533" ca="1">_xlfn.XLOOKUP($A533&amp;$B533,'[4]产值及收款计划（2026）'!$A:$A&amp;'[4]产值及收款计划（2026）'!$B:$B,'[4]产值及收款计划（2026）'!BG:BG)</f>
        <v>0</v>
      </c>
      <c r="BH533" s="256" cm="1">
        <f t="array" aca="1" ref="BH533" ca="1">_xlfn.XLOOKUP($A533&amp;$B533,'[4]产值及收款计划（2026）'!$A:$A&amp;'[4]产值及收款计划（2026）'!$B:$B,'[4]产值及收款计划（2026）'!BH:BH)</f>
        <v>0</v>
      </c>
      <c r="BI533" s="256" cm="1">
        <f t="array" aca="1" ref="BI533" ca="1">_xlfn.XLOOKUP($A533&amp;$B533,'[4]产值及收款计划（2026）'!$A:$A&amp;'[4]产值及收款计划（2026）'!$B:$B,'[4]产值及收款计划（2026）'!BI:BI)</f>
        <v>0</v>
      </c>
      <c r="BJ533" s="256" cm="1">
        <f t="array" aca="1" ref="BJ533" ca="1">_xlfn.XLOOKUP($A533&amp;$B533,'[4]产值及收款计划（2026）'!$A:$A&amp;'[4]产值及收款计划（2026）'!$B:$B,'[4]产值及收款计划（2026）'!BJ:BJ)</f>
        <v>0</v>
      </c>
      <c r="BK533" s="256" cm="1">
        <f t="array" aca="1" ref="BK533" ca="1">_xlfn.XLOOKUP($A533&amp;$B533,'[4]产值及收款计划（2026）'!$A:$A&amp;'[4]产值及收款计划（2026）'!$B:$B,'[4]产值及收款计划（2026）'!BK:BK)</f>
        <v>0</v>
      </c>
      <c r="BL533" s="256" cm="1">
        <f t="array" aca="1" ref="BL533" ca="1">_xlfn.XLOOKUP($A533&amp;$B533,'[4]产值及收款计划（2026）'!$A:$A&amp;'[4]产值及收款计划（2026）'!$B:$B,'[4]产值及收款计划（2026）'!BL:BL)</f>
        <v>0</v>
      </c>
      <c r="BM533" s="256"/>
      <c r="BN533" s="256"/>
      <c r="BO533" s="256"/>
      <c r="BP533" s="256"/>
      <c r="BQ533" s="255" t="str" cm="1">
        <f t="array" aca="1" ref="BQ533" ca="1">_xlfn.XLOOKUP($A533&amp;$B533,'[4]产值及收款计划（2026）'!$A:$A&amp;'[4]产值及收款计划（2026）'!$B:$B,'[4]产值及收款计划（2026）'!BQ:BQ)</f>
        <v>上海市地下空间设计研究总院有限公司</v>
      </c>
      <c r="BR533" s="256" cm="1">
        <f t="array" aca="1" ref="BR533" ca="1">_xlfn.XLOOKUP($A533&amp;$B533,'[4]产值及收款计划（2026）'!$A:$A&amp;'[4]产值及收款计划（2026）'!$B:$B,'[4]产值及收款计划（2026）'!BR:BR)</f>
        <v>0</v>
      </c>
      <c r="CA533" s="256" cm="1">
        <f t="array" aca="1" ref="CA533" ca="1">_xlfn.XLOOKUP($A533&amp;$B533,'[4]产值及收款计划（2026）'!$A:$A&amp;'[4]产值及收款计划（2026）'!$B:$B,'[4]产值及收款计划（2026）'!CA:CA)</f>
        <v>0</v>
      </c>
      <c r="CB533" s="256" cm="1">
        <f t="array" aca="1" ref="CB533" ca="1">_xlfn.XLOOKUP($A533&amp;$B533,'[4]产值及收款计划（2026）'!$A:$A&amp;'[4]产值及收款计划（2026）'!$B:$B,'[4]产值及收款计划（2026）'!CB:CB)</f>
        <v>0</v>
      </c>
      <c r="CC533" s="256" cm="1">
        <f t="array" aca="1" ref="CC533" ca="1">_xlfn.XLOOKUP($A533&amp;$B533,'[4]产值及收款计划（2026）'!$A:$A&amp;'[4]产值及收款计划（2026）'!$B:$B,'[4]产值及收款计划（2026）'!CC:CC)</f>
        <v>0</v>
      </c>
      <c r="CD533" s="256" cm="1">
        <f t="array" aca="1" ref="CD533" ca="1">_xlfn.XLOOKUP($A533&amp;$B533,'[4]产值及收款计划（2026）'!$A:$A&amp;'[4]产值及收款计划（2026）'!$B:$B,'[4]产值及收款计划（2026）'!CD:CD)</f>
        <v>0</v>
      </c>
      <c r="CE533" s="256" cm="1">
        <f t="array" aca="1" ref="CE533" ca="1">_xlfn.XLOOKUP($A533&amp;$B533,'[4]产值及收款计划（2026）'!$A:$A&amp;'[4]产值及收款计划（2026）'!$B:$B,'[4]产值及收款计划（2026）'!CE:CE)</f>
        <v>0</v>
      </c>
      <c r="CF533" s="256" cm="1">
        <f t="array" aca="1" ref="CF533" ca="1">_xlfn.XLOOKUP($A533&amp;$B533,'[4]产值及收款计划（2026）'!$A:$A&amp;'[4]产值及收款计划（2026）'!$B:$B,'[4]产值及收款计划（2026）'!CF:CF)</f>
        <v>0</v>
      </c>
      <c r="CG533" s="256" cm="1">
        <f t="array" aca="1" ref="CG533" ca="1">_xlfn.XLOOKUP($A533&amp;$B533,'[4]产值及收款计划（2026）'!$A:$A&amp;'[4]产值及收款计划（2026）'!$B:$B,'[4]产值及收款计划（2026）'!CG:CG)</f>
        <v>0</v>
      </c>
      <c r="CH533" s="256" cm="1">
        <f t="array" aca="1" ref="CH533" ca="1">_xlfn.XLOOKUP($A533&amp;$B533,'[4]产值及收款计划（2026）'!$A:$A&amp;'[4]产值及收款计划（2026）'!$B:$B,'[4]产值及收款计划（2026）'!CH:CH)</f>
        <v>0</v>
      </c>
      <c r="CI533" s="256" cm="1">
        <f t="array" aca="1" ref="CI533" ca="1">_xlfn.XLOOKUP($A533&amp;$B533,'[4]产值及收款计划（2026）'!$A:$A&amp;'[4]产值及收款计划（2026）'!$B:$B,'[4]产值及收款计划（2026）'!CI:CI)</f>
        <v>0</v>
      </c>
      <c r="CJ533" s="256" cm="1">
        <f t="array" aca="1" ref="CJ533" ca="1">_xlfn.XLOOKUP($A533&amp;$B533,'[4]产值及收款计划（2026）'!$A:$A&amp;'[4]产值及收款计划（2026）'!$B:$B,'[4]产值及收款计划（2026）'!CJ:CJ)</f>
        <v>0</v>
      </c>
      <c r="CK533" s="256" cm="1">
        <f t="array" aca="1" ref="CK533" ca="1">_xlfn.XLOOKUP($A533&amp;$B533,'[4]产值及收款计划（2026）'!$A:$A&amp;'[4]产值及收款计划（2026）'!$B:$B,'[4]产值及收款计划（2026）'!CK:CK)</f>
        <v>0</v>
      </c>
      <c r="CL533" s="256" cm="1">
        <f t="array" aca="1" ref="CL533" ca="1">_xlfn.XLOOKUP($A533&amp;$B533,'[4]产值及收款计划（2026）'!$A:$A&amp;'[4]产值及收款计划（2026）'!$B:$B,'[4]产值及收款计划（2026）'!CL:CL)</f>
        <v>0</v>
      </c>
      <c r="DA533" s="256" cm="1">
        <f t="array" aca="1" ref="DA533" ca="1">_xlfn.XLOOKUP($A533&amp;$B533,'[4]产值及收款计划（2026）'!$A:$A&amp;'[4]产值及收款计划（2026）'!$B:$B,'[4]产值及收款计划（2026）'!DA:DA)</f>
        <v>0</v>
      </c>
      <c r="DB533" s="256" cm="1">
        <f t="array" aca="1" ref="DB533" ca="1">_xlfn.XLOOKUP($A533&amp;$B533,'[4]产值及收款计划（2026）'!$A:$A&amp;'[4]产值及收款计划（2026）'!$B:$B,'[4]产值及收款计划（2026）'!DB:DB)</f>
        <v>0</v>
      </c>
      <c r="DC533" s="256" cm="1">
        <f t="array" aca="1" ref="DC533" ca="1">_xlfn.XLOOKUP($A533&amp;$B533,'[4]产值及收款计划（2026）'!$A:$A&amp;'[4]产值及收款计划（2026）'!$B:$B,'[4]产值及收款计划（2026）'!DC:DC)</f>
        <v>0</v>
      </c>
      <c r="DD533" s="256" cm="1">
        <f t="array" aca="1" ref="DD533" ca="1">_xlfn.XLOOKUP($A533&amp;$B533,'[4]产值及收款计划（2026）'!$A:$A&amp;'[4]产值及收款计划（2026）'!$B:$B,'[4]产值及收款计划（2026）'!DD:DD)</f>
        <v>0</v>
      </c>
      <c r="DE533" s="256" cm="1">
        <f t="array" aca="1" ref="DE533" ca="1">_xlfn.XLOOKUP($A533&amp;$B533,'[4]产值及收款计划（2026）'!$A:$A&amp;'[4]产值及收款计划（2026）'!$B:$B,'[4]产值及收款计划（2026）'!DE:DE)</f>
        <v>0</v>
      </c>
      <c r="DF533" s="256" cm="1">
        <f t="array" aca="1" ref="DF533" ca="1">_xlfn.XLOOKUP($A533&amp;$B533,'[4]产值及收款计划（2026）'!$A:$A&amp;'[4]产值及收款计划（2026）'!$B:$B,'[4]产值及收款计划（2026）'!DF:DF)</f>
        <v>0</v>
      </c>
      <c r="DG533" s="256" cm="1">
        <f t="array" aca="1" ref="DG533" ca="1">_xlfn.XLOOKUP($A533&amp;$B533,'[4]产值及收款计划（2026）'!$A:$A&amp;'[4]产值及收款计划（2026）'!$B:$B,'[4]产值及收款计划（2026）'!DG:DG)</f>
        <v>0</v>
      </c>
      <c r="DH533" s="256" cm="1">
        <f t="array" aca="1" ref="DH533" ca="1">_xlfn.XLOOKUP($A533&amp;$B533,'[4]产值及收款计划（2026）'!$A:$A&amp;'[4]产值及收款计划（2026）'!$B:$B,'[4]产值及收款计划（2026）'!DH:DH)</f>
        <v>0</v>
      </c>
      <c r="DI533" s="256" cm="1">
        <f t="array" aca="1" ref="DI533" ca="1">_xlfn.XLOOKUP($A533&amp;$B533,'[4]产值及收款计划（2026）'!$A:$A&amp;'[4]产值及收款计划（2026）'!$B:$B,'[4]产值及收款计划（2026）'!DI:DI)</f>
        <v>0</v>
      </c>
      <c r="DJ533" s="256" cm="1">
        <f t="array" aca="1" ref="DJ533" ca="1">_xlfn.XLOOKUP($A533&amp;$B533,'[4]产值及收款计划（2026）'!$A:$A&amp;'[4]产值及收款计划（2026）'!$B:$B,'[4]产值及收款计划（2026）'!DJ:DJ)</f>
        <v>0</v>
      </c>
      <c r="DK533" s="256" cm="1">
        <f t="array" aca="1" ref="DK533" ca="1">_xlfn.XLOOKUP($A533&amp;$B533,'[4]产值及收款计划（2026）'!$A:$A&amp;'[4]产值及收款计划（2026）'!$B:$B,'[4]产值及收款计划（2026）'!DK:DK)</f>
        <v>0</v>
      </c>
      <c r="DL533" s="256" cm="1">
        <f t="array" aca="1" ref="DL533" ca="1">_xlfn.XLOOKUP($A533&amp;$B533,'[4]产值及收款计划（2026）'!$A:$A&amp;'[4]产值及收款计划（2026）'!$B:$B,'[4]产值及收款计划（2026）'!DL:DL)</f>
        <v>0</v>
      </c>
      <c r="DM533" s="264"/>
      <c r="DN533" s="250"/>
    </row>
    <row r="534" spans="1:118" ht="60.75" x14ac:dyDescent="0.15">
      <c r="A534" s="254">
        <f t="shared" ca="1" si="27"/>
        <v>8</v>
      </c>
      <c r="B534" s="254" t="s">
        <v>28</v>
      </c>
      <c r="C534" s="255" t="str">
        <f t="array" aca="1" ref="C534" ca="1">_xlfn.XLOOKUP($A534&amp;$B534,'[4]产值及收款计划（2026）'!$A:$A&amp;'[4]产值及收款计划（2026）'!$B:$B,'[4]产值及收款计划（2026）'!C:C)</f>
        <v>SJHT2019121600127</v>
      </c>
      <c r="D534" s="256" t="str">
        <f t="array" aca="1" ref="D534" ca="1">_xlfn.XLOOKUP($A534&amp;$B534,'[4]产值及收款计划（2026）'!$A:$A&amp;'[4]产值及收款计划（2026）'!$B:$B,'[4]产值及收款计划（2026）'!D:D)</f>
        <v>厦门市轨道交通2、3、4、6号线工程BIM技术应用咨询管理合同</v>
      </c>
      <c r="E534" s="256">
        <f t="array" aca="1" ref="E534" ca="1">_xlfn.XLOOKUP($A534&amp;$B534,'[4]产值及收款计划（2026）'!$A:$A&amp;'[4]产值及收款计划（2026）'!$B:$B,'[4]产值及收款计划（2026）'!E:E)</f>
        <v>820.83</v>
      </c>
      <c r="F534" s="256">
        <f t="array" aca="1" ref="F534" ca="1">_xlfn.XLOOKUP($A534&amp;$B534,'[4]产值及收款计划（2026）'!$A:$A&amp;'[4]产值及收款计划（2026）'!$B:$B,'[4]产值及收款计划（2026）'!F:F)</f>
        <v>820.83</v>
      </c>
      <c r="G534" s="256">
        <f t="array" aca="1" ref="G534" ca="1">_xlfn.XLOOKUP($A534&amp;$B534,'[4]产值及收款计划（2026）'!$A:$A&amp;'[4]产值及收款计划（2026）'!$B:$B,'[4]产值及收款计划（2026）'!G:G)</f>
        <v>780.83</v>
      </c>
      <c r="H534" s="256">
        <f t="array" aca="1" ref="H534" ca="1">_xlfn.XLOOKUP($A534&amp;$B534,'[4]产值及收款计划（2026）'!$A:$A&amp;'[4]产值及收款计划（2026）'!$B:$B,'[4]产值及收款计划（2026）'!H:H)</f>
        <v>780.83</v>
      </c>
      <c r="I534" s="257">
        <f t="array" aca="1" ref="I534" ca="1">_xlfn.XLOOKUP($A534&amp;$B534,'[4]产值及收款计划（2026）'!$A:$A&amp;'[4]产值及收款计划（2026）'!$B:$B,'[4]产值及收款计划（2026）'!I:I)</f>
        <v>0.95126883763994996</v>
      </c>
      <c r="J534" s="258">
        <f t="array" aca="1" ref="J534" ca="1">_xlfn.XLOOKUP($A534&amp;$B534,'[4]产值及收款计划（2026）'!$A:$A&amp;'[4]产值及收款计划（2026）'!$B:$B,'[4]产值及收款计划（2026）'!J:J)</f>
        <v>0.06</v>
      </c>
      <c r="K534" s="256">
        <f t="array" aca="1" ref="K534" ca="1">_xlfn.XLOOKUP($A534&amp;$B534,'[4]产值及收款计划（2026）'!$A:$A&amp;'[4]产值及收款计划（2026）'!$B:$B,'[4]产值及收款计划（2026）'!K:K)</f>
        <v>0</v>
      </c>
      <c r="L534" s="256">
        <f t="array" aca="1" ref="L534" ca="1">_xlfn.XLOOKUP($A534&amp;$B534,'[4]产值及收款计划（2026）'!$A:$A&amp;'[4]产值及收款计划（2026）'!$B:$B,'[4]产值及收款计划（2026）'!L:L)</f>
        <v>0</v>
      </c>
      <c r="M534" s="256" t="str">
        <f t="array" aca="1" ref="M534" ca="1">_xlfn.XLOOKUP($A534&amp;$B534,'[4]产值及收款计划（2026）'!$A:$A&amp;'[4]产值及收款计划（2026）'!$B:$B,'[4]产值及收款计划（2026）'!M:M)</f>
        <v>主导</v>
      </c>
      <c r="N534" s="256">
        <f t="array" aca="1" ref="N534" ca="1">_xlfn.XLOOKUP($A534&amp;$B534,'[4]产值及收款计划（2026）'!$A:$A&amp;'[4]产值及收款计划（2026）'!$B:$B,'[4]产值及收款计划（2026）'!N:N)</f>
        <v>0</v>
      </c>
      <c r="O534" s="256" t="str">
        <f t="array" aca="1" ref="O534" ca="1">_xlfn.XLOOKUP($A534&amp;$B534,'[4]产值及收款计划（2026）'!$A:$A&amp;'[4]产值及收款计划（2026）'!$B:$B,'[4]产值及收款计划（2026）'!O:O)</f>
        <v>柳祈宁</v>
      </c>
      <c r="P534" s="255" t="str">
        <f t="array" aca="1" ref="P534" ca="1">_xlfn.XLOOKUP($A534&amp;$B534,'[4]产值及收款计划（2026）'!$A:$A&amp;'[4]产值及收款计划（2026）'!$B:$B,'[4]产值及收款计划（2026）'!P:P)</f>
        <v>在建</v>
      </c>
      <c r="Q534" s="256">
        <f t="array" aca="1" ref="Q534" ca="1">_xlfn.XLOOKUP($A534&amp;$B534,'[4]产值及收款计划（2026）'!$A:$A&amp;'[4]产值及收款计划（2026）'!$B:$B,'[4]产值及收款计划（2026）'!Q:Q)</f>
        <v>0</v>
      </c>
      <c r="R534" s="256">
        <f t="array" aca="1" ref="R534" ca="1">_xlfn.XLOOKUP($A534&amp;$B534,'[4]产值及收款计划（2026）'!$A:$A&amp;'[4]产值及收款计划（2026）'!$B:$B,'[4]产值及收款计划（2026）'!R:R)</f>
        <v>0</v>
      </c>
      <c r="S534" s="256">
        <f t="array" aca="1" ref="S534" ca="1">_xlfn.XLOOKUP($A534&amp;$B534,'[4]产值及收款计划（2026）'!$A:$A&amp;'[4]产值及收款计划（2026）'!$B:$B,'[4]产值及收款计划（2026）'!S:S)</f>
        <v>0</v>
      </c>
      <c r="T534" s="256">
        <f t="array" aca="1" ref="T534" ca="1">_xlfn.XLOOKUP($A534&amp;$B534,'[4]产值及收款计划（2026）'!$A:$A&amp;'[4]产值及收款计划（2026）'!$B:$B,'[4]产值及收款计划（2026）'!T:T)</f>
        <v>701.63460099999998</v>
      </c>
      <c r="U534" s="256">
        <f t="array" aca="1" ref="U534" ca="1">_xlfn.XLOOKUP($A534&amp;$B534,'[4]产值及收款计划（2026）'!$A:$A&amp;'[4]产值及收款计划（2026）'!$B:$B,'[4]产值及收款计划（2026）'!U:U)</f>
        <v>0</v>
      </c>
      <c r="V534" s="256">
        <f t="array" aca="1" ref="V534" ca="1">_xlfn.XLOOKUP($A534&amp;$B534,'[4]产值及收款计划（2026）'!$A:$A&amp;'[4]产值及收款计划（2026）'!$B:$B,'[4]产值及收款计划（2026）'!V:V)</f>
        <v>119.19539899999999</v>
      </c>
      <c r="W534" s="256">
        <f t="array" aca="1" ref="W534" ca="1">_xlfn.XLOOKUP($A534&amp;$B534,'[4]产值及收款计划（2026）'!$A:$A&amp;'[4]产值及收款计划（2026）'!$B:$B,'[4]产值及收款计划（2026）'!W:W)</f>
        <v>0</v>
      </c>
      <c r="X534" s="256">
        <f t="array" aca="1" ref="X534" ca="1">_xlfn.XLOOKUP($A534&amp;$B534,'[4]产值及收款计划（2026）'!$A:$A&amp;'[4]产值及收款计划（2026）'!$B:$B,'[4]产值及收款计划（2026）'!X:X)</f>
        <v>0</v>
      </c>
      <c r="Y534" s="256">
        <f t="array" aca="1" ref="Y534" ca="1">_xlfn.XLOOKUP($A534&amp;$B534,'[4]产值及收款计划（2026）'!$A:$A&amp;'[4]产值及收款计划（2026）'!$B:$B,'[4]产值及收款计划（2026）'!Y:Y)</f>
        <v>0</v>
      </c>
      <c r="Z534" s="256">
        <f t="array" aca="1" ref="Z534" ca="1">_xlfn.XLOOKUP($A534&amp;$B534,'[4]产值及收款计划（2026）'!$A:$A&amp;'[4]产值及收款计划（2026）'!$B:$B,'[4]产值及收款计划（2026）'!Z:Z)</f>
        <v>0</v>
      </c>
      <c r="AA534" s="256">
        <f t="array" aca="1" ref="AA534" ca="1">_xlfn.XLOOKUP($A534&amp;$B534,'[4]产值及收款计划（2026）'!$A:$A&amp;'[4]产值及收款计划（2026）'!$B:$B,'[4]产值及收款计划（2026）'!AA:AA)</f>
        <v>0</v>
      </c>
      <c r="AB534" s="256">
        <f t="array" aca="1" ref="AB534" ca="1">_xlfn.XLOOKUP($A534&amp;$B534,'[4]产值及收款计划（2026）'!$A:$A&amp;'[4]产值及收款计划（2026）'!$B:$B,'[4]产值及收款计划（2026）'!AB:AB)</f>
        <v>0</v>
      </c>
      <c r="AC534" s="256">
        <f t="array" aca="1" ref="AC534" ca="1">_xlfn.XLOOKUP($A534&amp;$B534,'[4]产值及收款计划（2026）'!$A:$A&amp;'[4]产值及收款计划（2026）'!$B:$B,'[4]产值及收款计划（2026）'!AC:AC)</f>
        <v>0</v>
      </c>
      <c r="AD534" s="256">
        <f t="array" aca="1" ref="AD534" ca="1">_xlfn.XLOOKUP($A534&amp;$B534,'[4]产值及收款计划（2026）'!$A:$A&amp;'[4]产值及收款计划（2026）'!$B:$B,'[4]产值及收款计划（2026）'!AD:AD)</f>
        <v>0</v>
      </c>
      <c r="AE534" s="256">
        <f t="array" aca="1" ref="AE534" ca="1">_xlfn.XLOOKUP($A534&amp;$B534,'[4]产值及收款计划（2026）'!$A:$A&amp;'[4]产值及收款计划（2026）'!$B:$B,'[4]产值及收款计划（2026）'!AE:AE)</f>
        <v>0</v>
      </c>
      <c r="AF534" s="256">
        <f t="array" aca="1" ref="AF534" ca="1">_xlfn.XLOOKUP($A534&amp;$B534,'[4]产值及收款计划（2026）'!$A:$A&amp;'[4]产值及收款计划（2026）'!$B:$B,'[4]产值及收款计划（2026）'!AF:AF)</f>
        <v>0</v>
      </c>
      <c r="AG534" s="256">
        <f t="array" aca="1" ref="AG534" ca="1">_xlfn.XLOOKUP($A534&amp;$B534,'[4]产值及收款计划（2026）'!$A:$A&amp;'[4]产值及收款计划（2026）'!$B:$B,'[4]产值及收款计划（2026）'!AG:AG)</f>
        <v>0</v>
      </c>
      <c r="AH534" s="256">
        <f t="array" aca="1" ref="AH534" ca="1">_xlfn.XLOOKUP($A534&amp;$B534,'[4]产值及收款计划（2026）'!$A:$A&amp;'[4]产值及收款计划（2026）'!$B:$B,'[4]产值及收款计划（2026）'!AH:AH)</f>
        <v>0</v>
      </c>
      <c r="AI534" s="256">
        <f t="array" aca="1" ref="AI534" ca="1">_xlfn.XLOOKUP($A534&amp;$B534,'[4]产值及收款计划（2026）'!$A:$A&amp;'[4]产值及收款计划（2026）'!$B:$B,'[4]产值及收款计划（2026）'!AI:AI)</f>
        <v>0</v>
      </c>
      <c r="AJ534" s="256">
        <f t="array" aca="1" ref="AJ534" ca="1">_xlfn.XLOOKUP($A534&amp;$B534,'[4]产值及收款计划（2026）'!$A:$A&amp;'[4]产值及收款计划（2026）'!$B:$B,'[4]产值及收款计划（2026）'!AJ:AJ)</f>
        <v>0</v>
      </c>
      <c r="AK534" s="256">
        <f t="array" aca="1" ref="AK534" ca="1">_xlfn.XLOOKUP($A534&amp;$B534,'[4]产值及收款计划（2026）'!$A:$A&amp;'[4]产值及收款计划（2026）'!$B:$B,'[4]产值及收款计划（2026）'!AK:AK)</f>
        <v>0</v>
      </c>
      <c r="AL534" s="256">
        <f t="array" aca="1" ref="AL534" ca="1">_xlfn.XLOOKUP($A534&amp;$B534,'[4]产值及收款计划（2026）'!$A:$A&amp;'[4]产值及收款计划（2026）'!$B:$B,'[4]产值及收款计划（2026）'!AL:AL)</f>
        <v>0</v>
      </c>
      <c r="AM534" s="263" t="e">
        <f t="array" aca="1" ref="AM534" ca="1">_xlfn.LET(_xlpm.勾选月份状态数组,TRANSPOSE('PPT(12-15页）-TOP10'!$A$3:$A$14),_xlpm.选择数据区,IF('PPT(12-15页）-TOP10'!$E$3="收款",$BA534:$BL534,$AA534:$AL534),SUM(_xlfn._xlws.FILTER(_xlpm.选择数据区,_xlpm.勾选月份状态数组,"")))</f>
        <v>#NAME?</v>
      </c>
      <c r="AN534" s="256" t="e" cm="1">
        <f t="array" aca="1" ref="AN534" ca="1">_xlfn.LET(_xlpm.勾选月份状态数组,TRANSPOSE('PPT(12-15页）-TOP10'!$A$3:$A$14),_xlpm.选择数据区,IF('PPT(12-15页）-TOP10'!$E$3="收款",$DA534:$DL534,$CA534:$CL534),SUM(_xlfn._xlws.FILTER(_xlpm.选择数据区,_xlpm.勾选月份状态数组,"")))</f>
        <v>#NAME?</v>
      </c>
      <c r="AO534" s="256">
        <f ca="1">SUM(CA534:CC534)+SUM(AD534:AL534)</f>
        <v>0</v>
      </c>
      <c r="AP534" s="256"/>
      <c r="AQ534" s="256"/>
      <c r="AR534" s="256"/>
      <c r="AS534" s="256">
        <f t="array" aca="1" ref="AS534" ca="1">_xlfn.XLOOKUP($A534&amp;$B534,'[4]产值及收款计划（2026）'!$A:$A&amp;'[4]产值及收款计划（2026）'!$B:$B,'[4]产值及收款计划（2026）'!AS:AS)</f>
        <v>0</v>
      </c>
      <c r="AT534" s="256">
        <f t="array" aca="1" ref="AT534" ca="1">_xlfn.XLOOKUP($A534&amp;$B534,'[4]产值及收款计划（2026）'!$A:$A&amp;'[4]产值及收款计划（2026）'!$B:$B,'[4]产值及收款计划（2026）'!AT:AT)</f>
        <v>0</v>
      </c>
      <c r="AU534" s="256">
        <f t="array" aca="1" ref="AU534" ca="1">_xlfn.XLOOKUP($A534&amp;$B534,'[4]产值及收款计划（2026）'!$A:$A&amp;'[4]产值及收款计划（2026）'!$B:$B,'[4]产值及收款计划（2026）'!AU:AU)</f>
        <v>0</v>
      </c>
      <c r="AV534" s="256">
        <f t="array" aca="1" ref="AV534" ca="1">_xlfn.XLOOKUP($A534&amp;$B534,'[4]产值及收款计划（2026）'!$A:$A&amp;'[4]产值及收款计划（2026）'!$B:$B,'[4]产值及收款计划（2026）'!AV:AV)</f>
        <v>0</v>
      </c>
      <c r="AW534" s="256">
        <f t="array" aca="1" ref="AW534" ca="1">_xlfn.XLOOKUP($A534&amp;$B534,'[4]产值及收款计划（2026）'!$A:$A&amp;'[4]产值及收款计划（2026）'!$B:$B,'[4]产值及收款计划（2026）'!AW:AW)</f>
        <v>644.03459999999995</v>
      </c>
      <c r="AX534" s="256">
        <f t="array" aca="1" ref="AX534" ca="1">_xlfn.XLOOKUP($A534&amp;$B534,'[4]产值及收款计划（2026）'!$A:$A&amp;'[4]产值及收款计划（2026）'!$B:$B,'[4]产值及收款计划（2026）'!AX:AX)</f>
        <v>0</v>
      </c>
      <c r="AY534" s="256">
        <f t="array" aca="1" ref="AY534" ca="1">_xlfn.XLOOKUP($A534&amp;$B534,'[4]产值及收款计划（2026）'!$A:$A&amp;'[4]产值及收款计划（2026）'!$B:$B,'[4]产值及收款计划（2026）'!AY:AY)</f>
        <v>176.7954</v>
      </c>
      <c r="AZ534" s="256">
        <f t="array" aca="1" ref="AZ534" ca="1">_xlfn.XLOOKUP($A534&amp;$B534,'[4]产值及收款计划（2026）'!$A:$A&amp;'[4]产值及收款计划（2026）'!$B:$B,'[4]产值及收款计划（2026）'!AZ:AZ)</f>
        <v>57.600000999999999</v>
      </c>
      <c r="BA534" s="256">
        <f t="array" aca="1" ref="BA534" ca="1">_xlfn.XLOOKUP($A534&amp;$B534,'[4]产值及收款计划（2026）'!$A:$A&amp;'[4]产值及收款计划（2026）'!$B:$B,'[4]产值及收款计划（2026）'!BA:BA)</f>
        <v>0</v>
      </c>
      <c r="BB534" s="256">
        <f t="array" aca="1" ref="BB534" ca="1">_xlfn.XLOOKUP($A534&amp;$B534,'[4]产值及收款计划（2026）'!$A:$A&amp;'[4]产值及收款计划（2026）'!$B:$B,'[4]产值及收款计划（2026）'!BB:BB)</f>
        <v>0</v>
      </c>
      <c r="BC534" s="256">
        <f t="array" aca="1" ref="BC534" ca="1">_xlfn.XLOOKUP($A534&amp;$B534,'[4]产值及收款计划（2026）'!$A:$A&amp;'[4]产值及收款计划（2026）'!$B:$B,'[4]产值及收款计划（2026）'!BC:BC)</f>
        <v>0</v>
      </c>
      <c r="BD534" s="256">
        <f t="array" aca="1" ref="BD534" ca="1">_xlfn.XLOOKUP($A534&amp;$B534,'[4]产值及收款计划（2026）'!$A:$A&amp;'[4]产值及收款计划（2026）'!$B:$B,'[4]产值及收款计划（2026）'!BD:BD)</f>
        <v>0</v>
      </c>
      <c r="BE534" s="256">
        <f t="array" aca="1" ref="BE534" ca="1">_xlfn.XLOOKUP($A534&amp;$B534,'[4]产值及收款计划（2026）'!$A:$A&amp;'[4]产值及收款计划（2026）'!$B:$B,'[4]产值及收款计划（2026）'!BE:BE)</f>
        <v>0</v>
      </c>
      <c r="BF534" s="256">
        <f t="array" aca="1" ref="BF534" ca="1">_xlfn.XLOOKUP($A534&amp;$B534,'[4]产值及收款计划（2026）'!$A:$A&amp;'[4]产值及收款计划（2026）'!$B:$B,'[4]产值及收款计划（2026）'!BF:BF)</f>
        <v>0</v>
      </c>
      <c r="BG534" s="256">
        <f t="array" aca="1" ref="BG534" ca="1">_xlfn.XLOOKUP($A534&amp;$B534,'[4]产值及收款计划（2026）'!$A:$A&amp;'[4]产值及收款计划（2026）'!$B:$B,'[4]产值及收款计划（2026）'!BG:BG)</f>
        <v>0</v>
      </c>
      <c r="BH534" s="256">
        <f t="array" aca="1" ref="BH534" ca="1">_xlfn.XLOOKUP($A534&amp;$B534,'[4]产值及收款计划（2026）'!$A:$A&amp;'[4]产值及收款计划（2026）'!$B:$B,'[4]产值及收款计划（2026）'!BH:BH)</f>
        <v>0</v>
      </c>
      <c r="BI534" s="256">
        <f t="array" aca="1" ref="BI534" ca="1">_xlfn.XLOOKUP($A534&amp;$B534,'[4]产值及收款计划（2026）'!$A:$A&amp;'[4]产值及收款计划（2026）'!$B:$B,'[4]产值及收款计划（2026）'!BI:BI)</f>
        <v>0</v>
      </c>
      <c r="BJ534" s="256">
        <f t="array" aca="1" ref="BJ534" ca="1">_xlfn.XLOOKUP($A534&amp;$B534,'[4]产值及收款计划（2026）'!$A:$A&amp;'[4]产值及收款计划（2026）'!$B:$B,'[4]产值及收款计划（2026）'!BJ:BJ)</f>
        <v>57.6</v>
      </c>
      <c r="BK534" s="256">
        <f t="array" aca="1" ref="BK534" ca="1">_xlfn.XLOOKUP($A534&amp;$B534,'[4]产值及收款计划（2026）'!$A:$A&amp;'[4]产值及收款计划（2026）'!$B:$B,'[4]产值及收款计划（2026）'!BK:BK)</f>
        <v>0</v>
      </c>
      <c r="BL534" s="256">
        <f t="array" aca="1" ref="BL534" ca="1">_xlfn.XLOOKUP($A534&amp;$B534,'[4]产值及收款计划（2026）'!$A:$A&amp;'[4]产值及收款计划（2026）'!$B:$B,'[4]产值及收款计划（2026）'!BL:BL)</f>
        <v>0</v>
      </c>
      <c r="BM534" s="256"/>
      <c r="BN534" s="256"/>
      <c r="BO534" s="256"/>
      <c r="BP534" s="256"/>
      <c r="BQ534" s="255" t="str">
        <f t="array" aca="1" ref="BQ534" ca="1">_xlfn.XLOOKUP($A534&amp;$B534,'[4]产值及收款计划（2026）'!$A:$A&amp;'[4]产值及收款计划（2026）'!$B:$B,'[4]产值及收款计划（2026）'!BQ:BQ)</f>
        <v>上海市地下空间设计研究总院有限公司</v>
      </c>
      <c r="BR534" s="256">
        <f t="array" aca="1" ref="BR534" ca="1">_xlfn.XLOOKUP($A534&amp;$B534,'[4]产值及收款计划（2026）'!$A:$A&amp;'[4]产值及收款计划（2026）'!$B:$B,'[4]产值及收款计划（2026）'!BR:BR)</f>
        <v>0</v>
      </c>
      <c r="CA534" s="256" cm="1">
        <f t="array" aca="1" ref="CA534" ca="1">_xlfn.XLOOKUP($A534&amp;$B534,'[4]产值及收款计划（2026）'!$A:$A&amp;'[4]产值及收款计划（2026）'!$B:$B,'[4]产值及收款计划（2026）'!CA:CA)</f>
        <v>0</v>
      </c>
      <c r="CB534" s="256" cm="1">
        <f t="array" aca="1" ref="CB534" ca="1">_xlfn.XLOOKUP($A534&amp;$B534,'[4]产值及收款计划（2026）'!$A:$A&amp;'[4]产值及收款计划（2026）'!$B:$B,'[4]产值及收款计划（2026）'!CB:CB)</f>
        <v>0</v>
      </c>
      <c r="CC534" s="256" cm="1">
        <f t="array" aca="1" ref="CC534" ca="1">_xlfn.XLOOKUP($A534&amp;$B534,'[4]产值及收款计划（2026）'!$A:$A&amp;'[4]产值及收款计划（2026）'!$B:$B,'[4]产值及收款计划（2026）'!CC:CC)</f>
        <v>0</v>
      </c>
      <c r="CD534" s="256" cm="1">
        <f t="array" aca="1" ref="CD534" ca="1">_xlfn.XLOOKUP($A534&amp;$B534,'[4]产值及收款计划（2026）'!$A:$A&amp;'[4]产值及收款计划（2026）'!$B:$B,'[4]产值及收款计划（2026）'!CD:CD)</f>
        <v>0</v>
      </c>
      <c r="CE534" s="256" cm="1">
        <f t="array" aca="1" ref="CE534" ca="1">_xlfn.XLOOKUP($A534&amp;$B534,'[4]产值及收款计划（2026）'!$A:$A&amp;'[4]产值及收款计划（2026）'!$B:$B,'[4]产值及收款计划（2026）'!CE:CE)</f>
        <v>0</v>
      </c>
      <c r="CF534" s="256" cm="1">
        <f t="array" aca="1" ref="CF534" ca="1">_xlfn.XLOOKUP($A534&amp;$B534,'[4]产值及收款计划（2026）'!$A:$A&amp;'[4]产值及收款计划（2026）'!$B:$B,'[4]产值及收款计划（2026）'!CF:CF)</f>
        <v>0</v>
      </c>
      <c r="CG534" s="256" cm="1">
        <f t="array" aca="1" ref="CG534" ca="1">_xlfn.XLOOKUP($A534&amp;$B534,'[4]产值及收款计划（2026）'!$A:$A&amp;'[4]产值及收款计划（2026）'!$B:$B,'[4]产值及收款计划（2026）'!CG:CG)</f>
        <v>0</v>
      </c>
      <c r="CH534" s="256" cm="1">
        <f t="array" aca="1" ref="CH534" ca="1">_xlfn.XLOOKUP($A534&amp;$B534,'[4]产值及收款计划（2026）'!$A:$A&amp;'[4]产值及收款计划（2026）'!$B:$B,'[4]产值及收款计划（2026）'!CH:CH)</f>
        <v>0</v>
      </c>
      <c r="CI534" s="256" cm="1">
        <f t="array" aca="1" ref="CI534" ca="1">_xlfn.XLOOKUP($A534&amp;$B534,'[4]产值及收款计划（2026）'!$A:$A&amp;'[4]产值及收款计划（2026）'!$B:$B,'[4]产值及收款计划（2026）'!CI:CI)</f>
        <v>0</v>
      </c>
      <c r="CJ534" s="256" cm="1">
        <f t="array" aca="1" ref="CJ534" ca="1">_xlfn.XLOOKUP($A534&amp;$B534,'[4]产值及收款计划（2026）'!$A:$A&amp;'[4]产值及收款计划（2026）'!$B:$B,'[4]产值及收款计划（2026）'!CJ:CJ)</f>
        <v>0</v>
      </c>
      <c r="CK534" s="256" cm="1">
        <f t="array" aca="1" ref="CK534" ca="1">_xlfn.XLOOKUP($A534&amp;$B534,'[4]产值及收款计划（2026）'!$A:$A&amp;'[4]产值及收款计划（2026）'!$B:$B,'[4]产值及收款计划（2026）'!CK:CK)</f>
        <v>0</v>
      </c>
      <c r="CL534" s="256" cm="1">
        <f t="array" aca="1" ref="CL534" ca="1">_xlfn.XLOOKUP($A534&amp;$B534,'[4]产值及收款计划（2026）'!$A:$A&amp;'[4]产值及收款计划（2026）'!$B:$B,'[4]产值及收款计划（2026）'!CL:CL)</f>
        <v>0</v>
      </c>
      <c r="DA534" s="256" cm="1">
        <f t="array" aca="1" ref="DA534" ca="1">_xlfn.XLOOKUP($A534&amp;$B534,'[4]产值及收款计划（2026）'!$A:$A&amp;'[4]产值及收款计划（2026）'!$B:$B,'[4]产值及收款计划（2026）'!DA:DA)</f>
        <v>0</v>
      </c>
      <c r="DB534" s="256" cm="1">
        <f t="array" aca="1" ref="DB534" ca="1">_xlfn.XLOOKUP($A534&amp;$B534,'[4]产值及收款计划（2026）'!$A:$A&amp;'[4]产值及收款计划（2026）'!$B:$B,'[4]产值及收款计划（2026）'!DB:DB)</f>
        <v>0</v>
      </c>
      <c r="DC534" s="256" cm="1">
        <f t="array" aca="1" ref="DC534" ca="1">_xlfn.XLOOKUP($A534&amp;$B534,'[4]产值及收款计划（2026）'!$A:$A&amp;'[4]产值及收款计划（2026）'!$B:$B,'[4]产值及收款计划（2026）'!DC:DC)</f>
        <v>0</v>
      </c>
      <c r="DD534" s="256" cm="1">
        <f t="array" aca="1" ref="DD534" ca="1">_xlfn.XLOOKUP($A534&amp;$B534,'[4]产值及收款计划（2026）'!$A:$A&amp;'[4]产值及收款计划（2026）'!$B:$B,'[4]产值及收款计划（2026）'!DD:DD)</f>
        <v>0</v>
      </c>
      <c r="DE534" s="256" cm="1">
        <f t="array" aca="1" ref="DE534" ca="1">_xlfn.XLOOKUP($A534&amp;$B534,'[4]产值及收款计划（2026）'!$A:$A&amp;'[4]产值及收款计划（2026）'!$B:$B,'[4]产值及收款计划（2026）'!DE:DE)</f>
        <v>0</v>
      </c>
      <c r="DF534" s="256" cm="1">
        <f t="array" aca="1" ref="DF534" ca="1">_xlfn.XLOOKUP($A534&amp;$B534,'[4]产值及收款计划（2026）'!$A:$A&amp;'[4]产值及收款计划（2026）'!$B:$B,'[4]产值及收款计划（2026）'!DF:DF)</f>
        <v>0</v>
      </c>
      <c r="DG534" s="256" cm="1">
        <f t="array" aca="1" ref="DG534" ca="1">_xlfn.XLOOKUP($A534&amp;$B534,'[4]产值及收款计划（2026）'!$A:$A&amp;'[4]产值及收款计划（2026）'!$B:$B,'[4]产值及收款计划（2026）'!DG:DG)</f>
        <v>0</v>
      </c>
      <c r="DH534" s="256" cm="1">
        <f t="array" aca="1" ref="DH534" ca="1">_xlfn.XLOOKUP($A534&amp;$B534,'[4]产值及收款计划（2026）'!$A:$A&amp;'[4]产值及收款计划（2026）'!$B:$B,'[4]产值及收款计划（2026）'!DH:DH)</f>
        <v>0</v>
      </c>
      <c r="DI534" s="256" cm="1">
        <f t="array" aca="1" ref="DI534" ca="1">_xlfn.XLOOKUP($A534&amp;$B534,'[4]产值及收款计划（2026）'!$A:$A&amp;'[4]产值及收款计划（2026）'!$B:$B,'[4]产值及收款计划（2026）'!DI:DI)</f>
        <v>0</v>
      </c>
      <c r="DJ534" s="256" cm="1">
        <f t="array" aca="1" ref="DJ534" ca="1">_xlfn.XLOOKUP($A534&amp;$B534,'[4]产值及收款计划（2026）'!$A:$A&amp;'[4]产值及收款计划（2026）'!$B:$B,'[4]产值及收款计划（2026）'!DJ:DJ)</f>
        <v>0</v>
      </c>
      <c r="DK534" s="256" cm="1">
        <f t="array" aca="1" ref="DK534" ca="1">_xlfn.XLOOKUP($A534&amp;$B534,'[4]产值及收款计划（2026）'!$A:$A&amp;'[4]产值及收款计划（2026）'!$B:$B,'[4]产值及收款计划（2026）'!DK:DK)</f>
        <v>0</v>
      </c>
      <c r="DL534" s="256" cm="1">
        <f t="array" aca="1" ref="DL534" ca="1">_xlfn.XLOOKUP($A534&amp;$B534,'[4]产值及收款计划（2026）'!$A:$A&amp;'[4]产值及收款计划（2026）'!$B:$B,'[4]产值及收款计划（2026）'!DL:DL)</f>
        <v>0</v>
      </c>
      <c r="DM534" s="264"/>
      <c r="DN534" s="250"/>
    </row>
    <row r="535" spans="1:118" ht="60.75" x14ac:dyDescent="0.15">
      <c r="A535" s="254">
        <f t="shared" ca="1" si="27"/>
        <v>9</v>
      </c>
      <c r="B535" s="254" t="s">
        <v>28</v>
      </c>
      <c r="C535" s="256" t="str">
        <f t="array" aca="1" ref="C535" ca="1">_xlfn.XLOOKUP($A535&amp;$B535,'[4]产值及收款计划（2026）'!$A:$A&amp;'[4]产值及收款计划（2026）'!$B:$B,'[4]产值及收款计划（2026）'!C:C)</f>
        <v>SJHT2019101200078</v>
      </c>
      <c r="D535" s="256" t="str">
        <f t="array" aca="1" ref="D535" ca="1">_xlfn.XLOOKUP($A535&amp;$B535,'[4]产值及收款计划（2026）'!$A:$A&amp;'[4]产值及收款计划（2026）'!$B:$B,'[4]产值及收款计划（2026）'!D:D)</f>
        <v>厦门市轨道交通6号线漳州（角美）延伸段工程BIM技术应用咨询管理</v>
      </c>
      <c r="E535" s="256">
        <f t="array" aca="1" ref="E535" ca="1">_xlfn.XLOOKUP($A535&amp;$B535,'[4]产值及收款计划（2026）'!$A:$A&amp;'[4]产值及收款计划（2026）'!$B:$B,'[4]产值及收款计划（2026）'!E:E)</f>
        <v>193.73830000000001</v>
      </c>
      <c r="F535" s="256">
        <f t="array" aca="1" ref="F535" ca="1">_xlfn.XLOOKUP($A535&amp;$B535,'[4]产值及收款计划（2026）'!$A:$A&amp;'[4]产值及收款计划（2026）'!$B:$B,'[4]产值及收款计划（2026）'!F:F)</f>
        <v>193.73830000000001</v>
      </c>
      <c r="G535" s="256">
        <f t="array" aca="1" ref="G535" ca="1">_xlfn.XLOOKUP($A535&amp;$B535,'[4]产值及收款计划（2026）'!$A:$A&amp;'[4]产值及收款计划（2026）'!$B:$B,'[4]产值及收款计划（2026）'!G:G)</f>
        <v>193.73830000000001</v>
      </c>
      <c r="H535" s="256">
        <f t="array" aca="1" ref="H535" ca="1">_xlfn.XLOOKUP($A535&amp;$B535,'[4]产值及收款计划（2026）'!$A:$A&amp;'[4]产值及收款计划（2026）'!$B:$B,'[4]产值及收款计划（2026）'!H:H)</f>
        <v>193.73830000000001</v>
      </c>
      <c r="I535" s="257">
        <f t="array" aca="1" ref="I535" ca="1">_xlfn.XLOOKUP($A535&amp;$B535,'[4]产值及收款计划（2026）'!$A:$A&amp;'[4]产值及收款计划（2026）'!$B:$B,'[4]产值及收款计划（2026）'!I:I)</f>
        <v>1</v>
      </c>
      <c r="J535" s="258">
        <f t="array" aca="1" ref="J535" ca="1">_xlfn.XLOOKUP($A535&amp;$B535,'[4]产值及收款计划（2026）'!$A:$A&amp;'[4]产值及收款计划（2026）'!$B:$B,'[4]产值及收款计划（2026）'!J:J)</f>
        <v>0.06</v>
      </c>
      <c r="K535" s="256">
        <f t="array" aca="1" ref="K535" ca="1">_xlfn.XLOOKUP($A535&amp;$B535,'[4]产值及收款计划（2026）'!$A:$A&amp;'[4]产值及收款计划（2026）'!$B:$B,'[4]产值及收款计划（2026）'!K:K)</f>
        <v>0</v>
      </c>
      <c r="L535" s="256">
        <f t="array" aca="1" ref="L535" ca="1">_xlfn.XLOOKUP($A535&amp;$B535,'[4]产值及收款计划（2026）'!$A:$A&amp;'[4]产值及收款计划（2026）'!$B:$B,'[4]产值及收款计划（2026）'!L:L)</f>
        <v>0</v>
      </c>
      <c r="M535" s="256" t="str">
        <f t="array" aca="1" ref="M535" ca="1">_xlfn.XLOOKUP($A535&amp;$B535,'[4]产值及收款计划（2026）'!$A:$A&amp;'[4]产值及收款计划（2026）'!$B:$B,'[4]产值及收款计划（2026）'!M:M)</f>
        <v>主导</v>
      </c>
      <c r="N535" s="256">
        <f t="array" aca="1" ref="N535" ca="1">_xlfn.XLOOKUP($A535&amp;$B535,'[4]产值及收款计划（2026）'!$A:$A&amp;'[4]产值及收款计划（2026）'!$B:$B,'[4]产值及收款计划（2026）'!N:N)</f>
        <v>0</v>
      </c>
      <c r="O535" s="256" t="str">
        <f t="array" aca="1" ref="O535" ca="1">_xlfn.XLOOKUP($A535&amp;$B535,'[4]产值及收款计划（2026）'!$A:$A&amp;'[4]产值及收款计划（2026）'!$B:$B,'[4]产值及收款计划（2026）'!O:O)</f>
        <v>柳祈宁</v>
      </c>
      <c r="P535" s="255" t="str">
        <f t="array" aca="1" ref="P535" ca="1">_xlfn.XLOOKUP($A535&amp;$B535,'[4]产值及收款计划（2026）'!$A:$A&amp;'[4]产值及收款计划（2026）'!$B:$B,'[4]产值及收款计划（2026）'!P:P)</f>
        <v>在建</v>
      </c>
      <c r="Q535" s="256">
        <f t="array" aca="1" ref="Q535" ca="1">_xlfn.XLOOKUP($A535&amp;$B535,'[4]产值及收款计划（2026）'!$A:$A&amp;'[4]产值及收款计划（2026）'!$B:$B,'[4]产值及收款计划（2026）'!Q:Q)</f>
        <v>0</v>
      </c>
      <c r="R535" s="256">
        <f t="array" aca="1" ref="R535" ca="1">_xlfn.XLOOKUP($A535&amp;$B535,'[4]产值及收款计划（2026）'!$A:$A&amp;'[4]产值及收款计划（2026）'!$B:$B,'[4]产值及收款计划（2026）'!R:R)</f>
        <v>0</v>
      </c>
      <c r="S535" s="256">
        <f t="array" aca="1" ref="S535" ca="1">_xlfn.XLOOKUP($A535&amp;$B535,'[4]产值及收款计划（2026）'!$A:$A&amp;'[4]产值及收款计划（2026）'!$B:$B,'[4]产值及收款计划（2026）'!S:S)</f>
        <v>0</v>
      </c>
      <c r="T535" s="256">
        <f t="array" aca="1" ref="T535" ca="1">_xlfn.XLOOKUP($A535&amp;$B535,'[4]产值及收款计划（2026）'!$A:$A&amp;'[4]产值及收款计划（2026）'!$B:$B,'[4]产值及收款计划（2026）'!T:T)</f>
        <v>142.96566000000001</v>
      </c>
      <c r="U535" s="256">
        <f t="array" aca="1" ref="U535" ca="1">_xlfn.XLOOKUP($A535&amp;$B535,'[4]产值及收款计划（2026）'!$A:$A&amp;'[4]产值及收款计划（2026）'!$B:$B,'[4]产值及收款计划（2026）'!U:U)</f>
        <v>0</v>
      </c>
      <c r="V535" s="256">
        <f t="array" aca="1" ref="V535" ca="1">_xlfn.XLOOKUP($A535&amp;$B535,'[4]产值及收款计划（2026）'!$A:$A&amp;'[4]产值及收款计划（2026）'!$B:$B,'[4]产值及收款计划（2026）'!V:V)</f>
        <v>50.772640000000003</v>
      </c>
      <c r="W535" s="256">
        <f t="array" aca="1" ref="W535" ca="1">_xlfn.XLOOKUP($A535&amp;$B535,'[4]产值及收款计划（2026）'!$A:$A&amp;'[4]产值及收款计划（2026）'!$B:$B,'[4]产值及收款计划（2026）'!W:W)</f>
        <v>0</v>
      </c>
      <c r="X535" s="256">
        <f t="array" aca="1" ref="X535" ca="1">_xlfn.XLOOKUP($A535&amp;$B535,'[4]产值及收款计划（2026）'!$A:$A&amp;'[4]产值及收款计划（2026）'!$B:$B,'[4]产值及收款计划（2026）'!X:X)</f>
        <v>0</v>
      </c>
      <c r="Y535" s="256">
        <f t="array" aca="1" ref="Y535" ca="1">_xlfn.XLOOKUP($A535&amp;$B535,'[4]产值及收款计划（2026）'!$A:$A&amp;'[4]产值及收款计划（2026）'!$B:$B,'[4]产值及收款计划（2026）'!Y:Y)</f>
        <v>0</v>
      </c>
      <c r="Z535" s="256">
        <f t="array" aca="1" ref="Z535" ca="1">_xlfn.XLOOKUP($A535&amp;$B535,'[4]产值及收款计划（2026）'!$A:$A&amp;'[4]产值及收款计划（2026）'!$B:$B,'[4]产值及收款计划（2026）'!Z:Z)</f>
        <v>0</v>
      </c>
      <c r="AA535" s="265">
        <f t="array" aca="1" ref="AA535" ca="1">_xlfn.XLOOKUP($A535&amp;$B535,'[4]产值及收款计划（2026）'!$A:$A&amp;'[4]产值及收款计划（2026）'!$B:$B,'[4]产值及收款计划（2026）'!AA:AA)</f>
        <v>0</v>
      </c>
      <c r="AB535" s="265">
        <f t="array" aca="1" ref="AB535" ca="1">_xlfn.XLOOKUP($A535&amp;$B535,'[4]产值及收款计划（2026）'!$A:$A&amp;'[4]产值及收款计划（2026）'!$B:$B,'[4]产值及收款计划（2026）'!AB:AB)</f>
        <v>0</v>
      </c>
      <c r="AC535" s="265">
        <f t="array" aca="1" ref="AC535" ca="1">_xlfn.XLOOKUP($A535&amp;$B535,'[4]产值及收款计划（2026）'!$A:$A&amp;'[4]产值及收款计划（2026）'!$B:$B,'[4]产值及收款计划（2026）'!AC:AC)</f>
        <v>0</v>
      </c>
      <c r="AD535" s="256">
        <f t="array" aca="1" ref="AD535" ca="1">_xlfn.XLOOKUP($A535&amp;$B535,'[4]产值及收款计划（2026）'!$A:$A&amp;'[4]产值及收款计划（2026）'!$B:$B,'[4]产值及收款计划（2026）'!AD:AD)</f>
        <v>0</v>
      </c>
      <c r="AE535" s="256">
        <f t="array" aca="1" ref="AE535" ca="1">_xlfn.XLOOKUP($A535&amp;$B535,'[4]产值及收款计划（2026）'!$A:$A&amp;'[4]产值及收款计划（2026）'!$B:$B,'[4]产值及收款计划（2026）'!AE:AE)</f>
        <v>0</v>
      </c>
      <c r="AF535" s="256">
        <f t="array" aca="1" ref="AF535" ca="1">_xlfn.XLOOKUP($A535&amp;$B535,'[4]产值及收款计划（2026）'!$A:$A&amp;'[4]产值及收款计划（2026）'!$B:$B,'[4]产值及收款计划（2026）'!AF:AF)</f>
        <v>0</v>
      </c>
      <c r="AG535" s="256">
        <f t="array" aca="1" ref="AG535" ca="1">_xlfn.XLOOKUP($A535&amp;$B535,'[4]产值及收款计划（2026）'!$A:$A&amp;'[4]产值及收款计划（2026）'!$B:$B,'[4]产值及收款计划（2026）'!AG:AG)</f>
        <v>0</v>
      </c>
      <c r="AH535" s="256">
        <f t="array" aca="1" ref="AH535" ca="1">_xlfn.XLOOKUP($A535&amp;$B535,'[4]产值及收款计划（2026）'!$A:$A&amp;'[4]产值及收款计划（2026）'!$B:$B,'[4]产值及收款计划（2026）'!AH:AH)</f>
        <v>0</v>
      </c>
      <c r="AI535" s="256">
        <f t="array" aca="1" ref="AI535" ca="1">_xlfn.XLOOKUP($A535&amp;$B535,'[4]产值及收款计划（2026）'!$A:$A&amp;'[4]产值及收款计划（2026）'!$B:$B,'[4]产值及收款计划（2026）'!AI:AI)</f>
        <v>0</v>
      </c>
      <c r="AJ535" s="256">
        <f t="array" aca="1" ref="AJ535" ca="1">_xlfn.XLOOKUP($A535&amp;$B535,'[4]产值及收款计划（2026）'!$A:$A&amp;'[4]产值及收款计划（2026）'!$B:$B,'[4]产值及收款计划（2026）'!AJ:AJ)</f>
        <v>35.738999999999997</v>
      </c>
      <c r="AK535" s="256">
        <f t="array" aca="1" ref="AK535" ca="1">_xlfn.XLOOKUP($A535&amp;$B535,'[4]产值及收款计划（2026）'!$A:$A&amp;'[4]产值及收款计划（2026）'!$B:$B,'[4]产值及收款计划（2026）'!AK:AK)</f>
        <v>0</v>
      </c>
      <c r="AL535" s="256">
        <f t="array" aca="1" ref="AL535" ca="1">_xlfn.XLOOKUP($A535&amp;$B535,'[4]产值及收款计划（2026）'!$A:$A&amp;'[4]产值及收款计划（2026）'!$B:$B,'[4]产值及收款计划（2026）'!AL:AL)</f>
        <v>0</v>
      </c>
      <c r="AM535" s="263" t="e">
        <f t="array" aca="1" ref="AM535" ca="1">_xlfn.LET(_xlpm.勾选月份状态数组,TRANSPOSE('PPT(12-15页）-TOP10'!$A$3:$A$14),_xlpm.选择数据区,IF('PPT(12-15页）-TOP10'!$E$3="收款",$BA535:$BL535,$AA535:$AL535),SUM(_xlfn._xlws.FILTER(_xlpm.选择数据区,_xlpm.勾选月份状态数组,"")))</f>
        <v>#NAME?</v>
      </c>
      <c r="AN535" s="256" t="e" cm="1">
        <f t="array" aca="1" ref="AN535" ca="1">_xlfn.LET(_xlpm.勾选月份状态数组,TRANSPOSE('PPT(12-15页）-TOP10'!$A$3:$A$14),_xlpm.选择数据区,IF('PPT(12-15页）-TOP10'!$E$3="收款",$DA535:$DL535,$CA535:$CL535),SUM(_xlfn._xlws.FILTER(_xlpm.选择数据区,_xlpm.勾选月份状态数组,"")))</f>
        <v>#NAME?</v>
      </c>
      <c r="AO535" s="256">
        <f ca="1">SUM(CA535:CC535)+SUM(AD535:AL535)</f>
        <v>35.738999999999997</v>
      </c>
      <c r="AP535" s="256"/>
      <c r="AQ535" s="256"/>
      <c r="AR535" s="256"/>
      <c r="AS535" s="256">
        <f t="array" aca="1" ref="AS535" ca="1">_xlfn.XLOOKUP($A535&amp;$B535,'[4]产值及收款计划（2026）'!$A:$A&amp;'[4]产值及收款计划（2026）'!$B:$B,'[4]产值及收款计划（2026）'!AS:AS)</f>
        <v>0</v>
      </c>
      <c r="AT535" s="256">
        <f t="array" aca="1" ref="AT535" ca="1">_xlfn.XLOOKUP($A535&amp;$B535,'[4]产值及收款计划（2026）'!$A:$A&amp;'[4]产值及收款计划（2026）'!$B:$B,'[4]产值及收款计划（2026）'!AT:AT)</f>
        <v>0</v>
      </c>
      <c r="AU535" s="256">
        <f t="array" aca="1" ref="AU535" ca="1">_xlfn.XLOOKUP($A535&amp;$B535,'[4]产值及收款计划（2026）'!$A:$A&amp;'[4]产值及收款计划（2026）'!$B:$B,'[4]产值及收款计划（2026）'!AU:AU)</f>
        <v>0</v>
      </c>
      <c r="AV535" s="256">
        <f t="array" aca="1" ref="AV535" ca="1">_xlfn.XLOOKUP($A535&amp;$B535,'[4]产值及收款计划（2026）'!$A:$A&amp;'[4]产值及收款计划（2026）'!$B:$B,'[4]产值及收款计划（2026）'!AV:AV)</f>
        <v>0</v>
      </c>
      <c r="AW535" s="256">
        <f t="array" aca="1" ref="AW535" ca="1">_xlfn.XLOOKUP($A535&amp;$B535,'[4]产值及收款计划（2026）'!$A:$A&amp;'[4]产值及收款计划（2026）'!$B:$B,'[4]产值及收款计划（2026）'!AW:AW)</f>
        <v>142.95599999999999</v>
      </c>
      <c r="AX535" s="256">
        <f t="array" aca="1" ref="AX535" ca="1">_xlfn.XLOOKUP($A535&amp;$B535,'[4]产值及收款计划（2026）'!$A:$A&amp;'[4]产值及收款计划（2026）'!$B:$B,'[4]产值及收款计划（2026）'!AX:AX)</f>
        <v>0</v>
      </c>
      <c r="AY535" s="256">
        <f t="array" aca="1" ref="AY535" ca="1">_xlfn.XLOOKUP($A535&amp;$B535,'[4]产值及收款计划（2026）'!$A:$A&amp;'[4]产值及收款计划（2026）'!$B:$B,'[4]产值及收款计划（2026）'!AY:AY)</f>
        <v>50.782299999999999</v>
      </c>
      <c r="AZ535" s="256">
        <f t="array" aca="1" ref="AZ535" ca="1">_xlfn.XLOOKUP($A535&amp;$B535,'[4]产值及收款计划（2026）'!$A:$A&amp;'[4]产值及收款计划（2026）'!$B:$B,'[4]产值及收款计划（2026）'!AZ:AZ)</f>
        <v>9.6600000000250895E-3</v>
      </c>
      <c r="BA535" s="267">
        <f t="array" aca="1" ref="BA535" ca="1">_xlfn.XLOOKUP($A535&amp;$B535,'[4]产值及收款计划（2026）'!$A:$A&amp;'[4]产值及收款计划（2026）'!$B:$B,'[4]产值及收款计划（2026）'!BA:BA)</f>
        <v>0</v>
      </c>
      <c r="BB535" s="267">
        <f t="array" aca="1" ref="BB535" ca="1">_xlfn.XLOOKUP($A535&amp;$B535,'[4]产值及收款计划（2026）'!$A:$A&amp;'[4]产值及收款计划（2026）'!$B:$B,'[4]产值及收款计划（2026）'!BB:BB)</f>
        <v>0</v>
      </c>
      <c r="BC535" s="267">
        <f t="array" aca="1" ref="BC535" ca="1">_xlfn.XLOOKUP($A535&amp;$B535,'[4]产值及收款计划（2026）'!$A:$A&amp;'[4]产值及收款计划（2026）'!$B:$B,'[4]产值及收款计划（2026）'!BC:BC)</f>
        <v>0</v>
      </c>
      <c r="BD535" s="256">
        <f t="array" aca="1" ref="BD535" ca="1">_xlfn.XLOOKUP($A535&amp;$B535,'[4]产值及收款计划（2026）'!$A:$A&amp;'[4]产值及收款计划（2026）'!$B:$B,'[4]产值及收款计划（2026）'!BD:BD)</f>
        <v>0</v>
      </c>
      <c r="BE535" s="256">
        <f t="array" aca="1" ref="BE535" ca="1">_xlfn.XLOOKUP($A535&amp;$B535,'[4]产值及收款计划（2026）'!$A:$A&amp;'[4]产值及收款计划（2026）'!$B:$B,'[4]产值及收款计划（2026）'!BE:BE)</f>
        <v>0</v>
      </c>
      <c r="BF535" s="256">
        <f t="array" aca="1" ref="BF535" ca="1">_xlfn.XLOOKUP($A535&amp;$B535,'[4]产值及收款计划（2026）'!$A:$A&amp;'[4]产值及收款计划（2026）'!$B:$B,'[4]产值及收款计划（2026）'!BF:BF)</f>
        <v>0</v>
      </c>
      <c r="BG535" s="256">
        <f t="array" aca="1" ref="BG535" ca="1">_xlfn.XLOOKUP($A535&amp;$B535,'[4]产值及收款计划（2026）'!$A:$A&amp;'[4]产值及收款计划（2026）'!$B:$B,'[4]产值及收款计划（2026）'!BG:BG)</f>
        <v>0</v>
      </c>
      <c r="BH535" s="256">
        <f t="array" aca="1" ref="BH535" ca="1">_xlfn.XLOOKUP($A535&amp;$B535,'[4]产值及收款计划（2026）'!$A:$A&amp;'[4]产值及收款计划（2026）'!$B:$B,'[4]产值及收款计划（2026）'!BH:BH)</f>
        <v>0</v>
      </c>
      <c r="BI535" s="256">
        <f t="array" aca="1" ref="BI535" ca="1">_xlfn.XLOOKUP($A535&amp;$B535,'[4]产值及收款计划（2026）'!$A:$A&amp;'[4]产值及收款计划（2026）'!$B:$B,'[4]产值及收款计划（2026）'!BI:BI)</f>
        <v>0</v>
      </c>
      <c r="BJ535" s="256">
        <f t="array" aca="1" ref="BJ535" ca="1">_xlfn.XLOOKUP($A535&amp;$B535,'[4]产值及收款计划（2026）'!$A:$A&amp;'[4]产值及收款计划（2026）'!$B:$B,'[4]产值及收款计划（2026）'!BJ:BJ)</f>
        <v>35.738999999999997</v>
      </c>
      <c r="BK535" s="256">
        <f t="array" aca="1" ref="BK535" ca="1">_xlfn.XLOOKUP($A535&amp;$B535,'[4]产值及收款计划（2026）'!$A:$A&amp;'[4]产值及收款计划（2026）'!$B:$B,'[4]产值及收款计划（2026）'!BK:BK)</f>
        <v>0</v>
      </c>
      <c r="BL535" s="256">
        <f t="array" aca="1" ref="BL535" ca="1">_xlfn.XLOOKUP($A535&amp;$B535,'[4]产值及收款计划（2026）'!$A:$A&amp;'[4]产值及收款计划（2026）'!$B:$B,'[4]产值及收款计划（2026）'!BL:BL)</f>
        <v>0</v>
      </c>
      <c r="BM535" s="256"/>
      <c r="BN535" s="256"/>
      <c r="BO535" s="256"/>
      <c r="BP535" s="256"/>
      <c r="BQ535" s="255" t="str">
        <f t="array" aca="1" ref="BQ535" ca="1">_xlfn.XLOOKUP($A535&amp;$B535,'[4]产值及收款计划（2026）'!$A:$A&amp;'[4]产值及收款计划（2026）'!$B:$B,'[4]产值及收款计划（2026）'!BQ:BQ)</f>
        <v>漳州市角美轨道交通投资发展有限公司</v>
      </c>
      <c r="BR535" s="256">
        <f t="array" aca="1" ref="BR535" ca="1">_xlfn.XLOOKUP($A535&amp;$B535,'[4]产值及收款计划（2026）'!$A:$A&amp;'[4]产值及收款计划（2026）'!$B:$B,'[4]产值及收款计划（2026）'!BR:BR)</f>
        <v>0</v>
      </c>
      <c r="CA535" s="256" cm="1">
        <f t="array" aca="1" ref="CA535" ca="1">_xlfn.XLOOKUP($A535&amp;$B535,'[4]产值及收款计划（2026）'!$A:$A&amp;'[4]产值及收款计划（2026）'!$B:$B,'[4]产值及收款计划（2026）'!CA:CA)</f>
        <v>0</v>
      </c>
      <c r="CB535" s="256" cm="1">
        <f t="array" aca="1" ref="CB535" ca="1">_xlfn.XLOOKUP($A535&amp;$B535,'[4]产值及收款计划（2026）'!$A:$A&amp;'[4]产值及收款计划（2026）'!$B:$B,'[4]产值及收款计划（2026）'!CB:CB)</f>
        <v>0</v>
      </c>
      <c r="CC535" s="256" cm="1">
        <f t="array" aca="1" ref="CC535" ca="1">_xlfn.XLOOKUP($A535&amp;$B535,'[4]产值及收款计划（2026）'!$A:$A&amp;'[4]产值及收款计划（2026）'!$B:$B,'[4]产值及收款计划（2026）'!CC:CC)</f>
        <v>0</v>
      </c>
      <c r="CD535" s="256" cm="1">
        <f t="array" aca="1" ref="CD535" ca="1">_xlfn.XLOOKUP($A535&amp;$B535,'[4]产值及收款计划（2026）'!$A:$A&amp;'[4]产值及收款计划（2026）'!$B:$B,'[4]产值及收款计划（2026）'!CD:CD)</f>
        <v>0</v>
      </c>
      <c r="CE535" s="256" cm="1">
        <f t="array" aca="1" ref="CE535" ca="1">_xlfn.XLOOKUP($A535&amp;$B535,'[4]产值及收款计划（2026）'!$A:$A&amp;'[4]产值及收款计划（2026）'!$B:$B,'[4]产值及收款计划（2026）'!CE:CE)</f>
        <v>0</v>
      </c>
      <c r="CF535" s="256" cm="1">
        <f t="array" aca="1" ref="CF535" ca="1">_xlfn.XLOOKUP($A535&amp;$B535,'[4]产值及收款计划（2026）'!$A:$A&amp;'[4]产值及收款计划（2026）'!$B:$B,'[4]产值及收款计划（2026）'!CF:CF)</f>
        <v>0</v>
      </c>
      <c r="CG535" s="256" cm="1">
        <f t="array" aca="1" ref="CG535" ca="1">_xlfn.XLOOKUP($A535&amp;$B535,'[4]产值及收款计划（2026）'!$A:$A&amp;'[4]产值及收款计划（2026）'!$B:$B,'[4]产值及收款计划（2026）'!CG:CG)</f>
        <v>0</v>
      </c>
      <c r="CH535" s="256" cm="1">
        <f t="array" aca="1" ref="CH535" ca="1">_xlfn.XLOOKUP($A535&amp;$B535,'[4]产值及收款计划（2026）'!$A:$A&amp;'[4]产值及收款计划（2026）'!$B:$B,'[4]产值及收款计划（2026）'!CH:CH)</f>
        <v>0</v>
      </c>
      <c r="CI535" s="256" cm="1">
        <f t="array" aca="1" ref="CI535" ca="1">_xlfn.XLOOKUP($A535&amp;$B535,'[4]产值及收款计划（2026）'!$A:$A&amp;'[4]产值及收款计划（2026）'!$B:$B,'[4]产值及收款计划（2026）'!CI:CI)</f>
        <v>0</v>
      </c>
      <c r="CJ535" s="256" cm="1">
        <f t="array" aca="1" ref="CJ535" ca="1">_xlfn.XLOOKUP($A535&amp;$B535,'[4]产值及收款计划（2026）'!$A:$A&amp;'[4]产值及收款计划（2026）'!$B:$B,'[4]产值及收款计划（2026）'!CJ:CJ)</f>
        <v>0</v>
      </c>
      <c r="CK535" s="256" cm="1">
        <f t="array" aca="1" ref="CK535" ca="1">_xlfn.XLOOKUP($A535&amp;$B535,'[4]产值及收款计划（2026）'!$A:$A&amp;'[4]产值及收款计划（2026）'!$B:$B,'[4]产值及收款计划（2026）'!CK:CK)</f>
        <v>0</v>
      </c>
      <c r="CL535" s="256" cm="1">
        <f t="array" aca="1" ref="CL535" ca="1">_xlfn.XLOOKUP($A535&amp;$B535,'[4]产值及收款计划（2026）'!$A:$A&amp;'[4]产值及收款计划（2026）'!$B:$B,'[4]产值及收款计划（2026）'!CL:CL)</f>
        <v>0</v>
      </c>
      <c r="DA535" s="256" cm="1">
        <f t="array" aca="1" ref="DA535" ca="1">_xlfn.XLOOKUP($A535&amp;$B535,'[4]产值及收款计划（2026）'!$A:$A&amp;'[4]产值及收款计划（2026）'!$B:$B,'[4]产值及收款计划（2026）'!DA:DA)</f>
        <v>0</v>
      </c>
      <c r="DB535" s="256" cm="1">
        <f t="array" aca="1" ref="DB535" ca="1">_xlfn.XLOOKUP($A535&amp;$B535,'[4]产值及收款计划（2026）'!$A:$A&amp;'[4]产值及收款计划（2026）'!$B:$B,'[4]产值及收款计划（2026）'!DB:DB)</f>
        <v>0</v>
      </c>
      <c r="DC535" s="256" cm="1">
        <f t="array" aca="1" ref="DC535" ca="1">_xlfn.XLOOKUP($A535&amp;$B535,'[4]产值及收款计划（2026）'!$A:$A&amp;'[4]产值及收款计划（2026）'!$B:$B,'[4]产值及收款计划（2026）'!DC:DC)</f>
        <v>0</v>
      </c>
      <c r="DD535" s="256" cm="1">
        <f t="array" aca="1" ref="DD535" ca="1">_xlfn.XLOOKUP($A535&amp;$B535,'[4]产值及收款计划（2026）'!$A:$A&amp;'[4]产值及收款计划（2026）'!$B:$B,'[4]产值及收款计划（2026）'!DD:DD)</f>
        <v>0</v>
      </c>
      <c r="DE535" s="256" cm="1">
        <f t="array" aca="1" ref="DE535" ca="1">_xlfn.XLOOKUP($A535&amp;$B535,'[4]产值及收款计划（2026）'!$A:$A&amp;'[4]产值及收款计划（2026）'!$B:$B,'[4]产值及收款计划（2026）'!DE:DE)</f>
        <v>0</v>
      </c>
      <c r="DF535" s="256" cm="1">
        <f t="array" aca="1" ref="DF535" ca="1">_xlfn.XLOOKUP($A535&amp;$B535,'[4]产值及收款计划（2026）'!$A:$A&amp;'[4]产值及收款计划（2026）'!$B:$B,'[4]产值及收款计划（2026）'!DF:DF)</f>
        <v>0</v>
      </c>
      <c r="DG535" s="256" cm="1">
        <f t="array" aca="1" ref="DG535" ca="1">_xlfn.XLOOKUP($A535&amp;$B535,'[4]产值及收款计划（2026）'!$A:$A&amp;'[4]产值及收款计划（2026）'!$B:$B,'[4]产值及收款计划（2026）'!DG:DG)</f>
        <v>0</v>
      </c>
      <c r="DH535" s="256" cm="1">
        <f t="array" aca="1" ref="DH535" ca="1">_xlfn.XLOOKUP($A535&amp;$B535,'[4]产值及收款计划（2026）'!$A:$A&amp;'[4]产值及收款计划（2026）'!$B:$B,'[4]产值及收款计划（2026）'!DH:DH)</f>
        <v>0</v>
      </c>
      <c r="DI535" s="256" cm="1">
        <f t="array" aca="1" ref="DI535" ca="1">_xlfn.XLOOKUP($A535&amp;$B535,'[4]产值及收款计划（2026）'!$A:$A&amp;'[4]产值及收款计划（2026）'!$B:$B,'[4]产值及收款计划（2026）'!DI:DI)</f>
        <v>0</v>
      </c>
      <c r="DJ535" s="256" cm="1">
        <f t="array" aca="1" ref="DJ535" ca="1">_xlfn.XLOOKUP($A535&amp;$B535,'[4]产值及收款计划（2026）'!$A:$A&amp;'[4]产值及收款计划（2026）'!$B:$B,'[4]产值及收款计划（2026）'!DJ:DJ)</f>
        <v>0</v>
      </c>
      <c r="DK535" s="256" cm="1">
        <f t="array" aca="1" ref="DK535" ca="1">_xlfn.XLOOKUP($A535&amp;$B535,'[4]产值及收款计划（2026）'!$A:$A&amp;'[4]产值及收款计划（2026）'!$B:$B,'[4]产值及收款计划（2026）'!DK:DK)</f>
        <v>0</v>
      </c>
      <c r="DL535" s="256" cm="1">
        <f t="array" aca="1" ref="DL535" ca="1">_xlfn.XLOOKUP($A535&amp;$B535,'[4]产值及收款计划（2026）'!$A:$A&amp;'[4]产值及收款计划（2026）'!$B:$B,'[4]产值及收款计划（2026）'!DL:DL)</f>
        <v>0</v>
      </c>
      <c r="DM535" s="264"/>
      <c r="DN535" s="250"/>
    </row>
    <row r="536" spans="1:118" ht="60.75" x14ac:dyDescent="0.15">
      <c r="A536" s="254">
        <f t="shared" ca="1" si="27"/>
        <v>10</v>
      </c>
      <c r="B536" s="254" t="s">
        <v>28</v>
      </c>
      <c r="C536" s="255" t="str">
        <f t="array" aca="1" ref="C536" ca="1">_xlfn.XLOOKUP($A536&amp;$B536,'[4]产值及收款计划（2026）'!$A:$A&amp;'[4]产值及收款计划（2026）'!$B:$B,'[4]产值及收款计划（2026）'!C:C)</f>
        <v>SJHT2019052200045</v>
      </c>
      <c r="D536" s="256" t="str">
        <f t="array" aca="1" ref="D536" ca="1">_xlfn.XLOOKUP($A536&amp;$B536,'[4]产值及收款计划（2026）'!$A:$A&amp;'[4]产值及收款计划（2026）'!$B:$B,'[4]产值及收款计划（2026）'!D:D)</f>
        <v>以运营为导向的太原轨道交通2号线一期工程BIM技术应用咨询服务合同</v>
      </c>
      <c r="E536" s="256">
        <f t="array" aca="1" ref="E536" ca="1">_xlfn.XLOOKUP($A536&amp;$B536,'[4]产值及收款计划（2026）'!$A:$A&amp;'[4]产值及收款计划（2026）'!$B:$B,'[4]产值及收款计划（2026）'!E:E)</f>
        <v>1733</v>
      </c>
      <c r="F536" s="256">
        <f t="array" aca="1" ref="F536" ca="1">_xlfn.XLOOKUP($A536&amp;$B536,'[4]产值及收款计划（2026）'!$A:$A&amp;'[4]产值及收款计划（2026）'!$B:$B,'[4]产值及收款计划（2026）'!F:F)</f>
        <v>970.48</v>
      </c>
      <c r="G536" s="256">
        <f t="array" aca="1" ref="G536" ca="1">_xlfn.XLOOKUP($A536&amp;$B536,'[4]产值及收款计划（2026）'!$A:$A&amp;'[4]产值及收款计划（2026）'!$B:$B,'[4]产值及收款计划（2026）'!G:G)</f>
        <v>962.58</v>
      </c>
      <c r="H536" s="256">
        <f t="array" aca="1" ref="H536" ca="1">_xlfn.XLOOKUP($A536&amp;$B536,'[4]产值及收款计划（2026）'!$A:$A&amp;'[4]产值及收款计划（2026）'!$B:$B,'[4]产值及收款计划（2026）'!H:H)</f>
        <v>454.48</v>
      </c>
      <c r="I536" s="257">
        <f t="array" aca="1" ref="I536" ca="1">_xlfn.XLOOKUP($A536&amp;$B536,'[4]产值及收款计划（2026）'!$A:$A&amp;'[4]产值及收款计划（2026）'!$B:$B,'[4]产值及收款计划（2026）'!I:I)</f>
        <v>0.46830434424202499</v>
      </c>
      <c r="J536" s="258">
        <f t="array" aca="1" ref="J536" ca="1">_xlfn.XLOOKUP($A536&amp;$B536,'[4]产值及收款计划（2026）'!$A:$A&amp;'[4]产值及收款计划（2026）'!$B:$B,'[4]产值及收款计划（2026）'!J:J)</f>
        <v>0.06</v>
      </c>
      <c r="K536" s="256">
        <f t="array" aca="1" ref="K536" ca="1">_xlfn.XLOOKUP($A536&amp;$B536,'[4]产值及收款计划（2026）'!$A:$A&amp;'[4]产值及收款计划（2026）'!$B:$B,'[4]产值及收款计划（2026）'!K:K)</f>
        <v>0</v>
      </c>
      <c r="L536" s="256">
        <f t="array" aca="1" ref="L536" ca="1">_xlfn.XLOOKUP($A536&amp;$B536,'[4]产值及收款计划（2026）'!$A:$A&amp;'[4]产值及收款计划（2026）'!$B:$B,'[4]产值及收款计划（2026）'!L:L)</f>
        <v>0</v>
      </c>
      <c r="M536" s="256" t="str">
        <f t="array" aca="1" ref="M536" ca="1">_xlfn.XLOOKUP($A536&amp;$B536,'[4]产值及收款计划（2026）'!$A:$A&amp;'[4]产值及收款计划（2026）'!$B:$B,'[4]产值及收款计划（2026）'!M:M)</f>
        <v>主导</v>
      </c>
      <c r="N536" s="256">
        <f t="array" aca="1" ref="N536" ca="1">_xlfn.XLOOKUP($A536&amp;$B536,'[4]产值及收款计划（2026）'!$A:$A&amp;'[4]产值及收款计划（2026）'!$B:$B,'[4]产值及收款计划（2026）'!N:N)</f>
        <v>0</v>
      </c>
      <c r="O536" s="256" t="str">
        <f t="array" aca="1" ref="O536" ca="1">_xlfn.XLOOKUP($A536&amp;$B536,'[4]产值及收款计划（2026）'!$A:$A&amp;'[4]产值及收款计划（2026）'!$B:$B,'[4]产值及收款计划（2026）'!O:O)</f>
        <v>薛剑展</v>
      </c>
      <c r="P536" s="255" t="str">
        <f t="array" aca="1" ref="P536" ca="1">_xlfn.XLOOKUP($A536&amp;$B536,'[4]产值及收款计划（2026）'!$A:$A&amp;'[4]产值及收款计划（2026）'!$B:$B,'[4]产值及收款计划（2026）'!P:P)</f>
        <v>在建</v>
      </c>
      <c r="Q536" s="256">
        <f t="array" aca="1" ref="Q536" ca="1">_xlfn.XLOOKUP($A536&amp;$B536,'[4]产值及收款计划（2026）'!$A:$A&amp;'[4]产值及收款计划（2026）'!$B:$B,'[4]产值及收款计划（2026）'!Q:Q)</f>
        <v>0</v>
      </c>
      <c r="R536" s="256">
        <f t="array" aca="1" ref="R536" ca="1">_xlfn.XLOOKUP($A536&amp;$B536,'[4]产值及收款计划（2026）'!$A:$A&amp;'[4]产值及收款计划（2026）'!$B:$B,'[4]产值及收款计划（2026）'!R:R)</f>
        <v>0</v>
      </c>
      <c r="S536" s="256">
        <f t="array" aca="1" ref="S536" ca="1">_xlfn.XLOOKUP($A536&amp;$B536,'[4]产值及收款计划（2026）'!$A:$A&amp;'[4]产值及收款计划（2026）'!$B:$B,'[4]产值及收款计划（2026）'!S:S)</f>
        <v>0</v>
      </c>
      <c r="T536" s="256">
        <f t="array" aca="1" ref="T536" ca="1">_xlfn.XLOOKUP($A536&amp;$B536,'[4]产值及收款计划（2026）'!$A:$A&amp;'[4]产值及收款计划（2026）'!$B:$B,'[4]产值及收款计划（2026）'!T:T)</f>
        <v>1059.599993</v>
      </c>
      <c r="U536" s="256">
        <f t="array" aca="1" ref="U536" ca="1">_xlfn.XLOOKUP($A536&amp;$B536,'[4]产值及收款计划（2026）'!$A:$A&amp;'[4]产值及收款计划（2026）'!$B:$B,'[4]产值及收款计划（2026）'!U:U)</f>
        <v>0</v>
      </c>
      <c r="V536" s="256">
        <f t="array" aca="1" ref="V536" ca="1">_xlfn.XLOOKUP($A536&amp;$B536,'[4]产值及收款计划（2026）'!$A:$A&amp;'[4]产值及收款计划（2026）'!$B:$B,'[4]产值及收款计划（2026）'!V:V)</f>
        <v>673.40000699999996</v>
      </c>
      <c r="W536" s="256">
        <f t="array" aca="1" ref="W536" ca="1">_xlfn.XLOOKUP($A536&amp;$B536,'[4]产值及收款计划（2026）'!$A:$A&amp;'[4]产值及收款计划（2026）'!$B:$B,'[4]产值及收款计划（2026）'!W:W)</f>
        <v>0</v>
      </c>
      <c r="X536" s="256">
        <f t="array" aca="1" ref="X536" ca="1">_xlfn.XLOOKUP($A536&amp;$B536,'[4]产值及收款计划（2026）'!$A:$A&amp;'[4]产值及收款计划（2026）'!$B:$B,'[4]产值及收款计划（2026）'!X:X)</f>
        <v>0</v>
      </c>
      <c r="Y536" s="256">
        <f t="array" aca="1" ref="Y536" ca="1">_xlfn.XLOOKUP($A536&amp;$B536,'[4]产值及收款计划（2026）'!$A:$A&amp;'[4]产值及收款计划（2026）'!$B:$B,'[4]产值及收款计划（2026）'!Y:Y)</f>
        <v>0</v>
      </c>
      <c r="Z536" s="256">
        <f t="array" aca="1" ref="Z536" ca="1">_xlfn.XLOOKUP($A536&amp;$B536,'[4]产值及收款计划（2026）'!$A:$A&amp;'[4]产值及收款计划（2026）'!$B:$B,'[4]产值及收款计划（2026）'!Z:Z)</f>
        <v>0</v>
      </c>
      <c r="AA536" s="256">
        <f t="array" aca="1" ref="AA536" ca="1">_xlfn.XLOOKUP($A536&amp;$B536,'[4]产值及收款计划（2026）'!$A:$A&amp;'[4]产值及收款计划（2026）'!$B:$B,'[4]产值及收款计划（2026）'!AA:AA)</f>
        <v>0</v>
      </c>
      <c r="AB536" s="256">
        <f t="array" aca="1" ref="AB536" ca="1">_xlfn.XLOOKUP($A536&amp;$B536,'[4]产值及收款计划（2026）'!$A:$A&amp;'[4]产值及收款计划（2026）'!$B:$B,'[4]产值及收款计划（2026）'!AB:AB)</f>
        <v>0</v>
      </c>
      <c r="AC536" s="256">
        <f t="array" aca="1" ref="AC536" ca="1">_xlfn.XLOOKUP($A536&amp;$B536,'[4]产值及收款计划（2026）'!$A:$A&amp;'[4]产值及收款计划（2026）'!$B:$B,'[4]产值及收款计划（2026）'!AC:AC)</f>
        <v>0</v>
      </c>
      <c r="AD536" s="256">
        <f t="array" aca="1" ref="AD536" ca="1">_xlfn.XLOOKUP($A536&amp;$B536,'[4]产值及收款计划（2026）'!$A:$A&amp;'[4]产值及收款计划（2026）'!$B:$B,'[4]产值及收款计划（2026）'!AD:AD)</f>
        <v>0</v>
      </c>
      <c r="AE536" s="256">
        <f t="array" aca="1" ref="AE536" ca="1">_xlfn.XLOOKUP($A536&amp;$B536,'[4]产值及收款计划（2026）'!$A:$A&amp;'[4]产值及收款计划（2026）'!$B:$B,'[4]产值及收款计划（2026）'!AE:AE)</f>
        <v>0</v>
      </c>
      <c r="AF536" s="256">
        <f t="array" aca="1" ref="AF536" ca="1">_xlfn.XLOOKUP($A536&amp;$B536,'[4]产值及收款计划（2026）'!$A:$A&amp;'[4]产值及收款计划（2026）'!$B:$B,'[4]产值及收款计划（2026）'!AF:AF)</f>
        <v>0</v>
      </c>
      <c r="AG536" s="256">
        <f t="array" aca="1" ref="AG536" ca="1">_xlfn.XLOOKUP($A536&amp;$B536,'[4]产值及收款计划（2026）'!$A:$A&amp;'[4]产值及收款计划（2026）'!$B:$B,'[4]产值及收款计划（2026）'!AG:AG)</f>
        <v>0</v>
      </c>
      <c r="AH536" s="256">
        <f t="array" aca="1" ref="AH536" ca="1">_xlfn.XLOOKUP($A536&amp;$B536,'[4]产值及收款计划（2026）'!$A:$A&amp;'[4]产值及收款计划（2026）'!$B:$B,'[4]产值及收款计划（2026）'!AH:AH)</f>
        <v>0</v>
      </c>
      <c r="AI536" s="256">
        <f t="array" aca="1" ref="AI536" ca="1">_xlfn.XLOOKUP($A536&amp;$B536,'[4]产值及收款计划（2026）'!$A:$A&amp;'[4]产值及收款计划（2026）'!$B:$B,'[4]产值及收款计划（2026）'!AI:AI)</f>
        <v>0</v>
      </c>
      <c r="AJ536" s="256">
        <f t="array" aca="1" ref="AJ536" ca="1">_xlfn.XLOOKUP($A536&amp;$B536,'[4]产值及收款计划（2026）'!$A:$A&amp;'[4]产值及收款计划（2026）'!$B:$B,'[4]产值及收款计划（2026）'!AJ:AJ)</f>
        <v>0</v>
      </c>
      <c r="AK536" s="256">
        <f t="array" aca="1" ref="AK536" ca="1">_xlfn.XLOOKUP($A536&amp;$B536,'[4]产值及收款计划（2026）'!$A:$A&amp;'[4]产值及收款计划（2026）'!$B:$B,'[4]产值及收款计划（2026）'!AK:AK)</f>
        <v>0</v>
      </c>
      <c r="AL536" s="256">
        <f t="array" aca="1" ref="AL536" ca="1">_xlfn.XLOOKUP($A536&amp;$B536,'[4]产值及收款计划（2026）'!$A:$A&amp;'[4]产值及收款计划（2026）'!$B:$B,'[4]产值及收款计划（2026）'!AL:AL)</f>
        <v>104.4</v>
      </c>
      <c r="AM536" s="263" t="e">
        <f t="array" aca="1" ref="AM536" ca="1">_xlfn.LET(_xlpm.勾选月份状态数组,TRANSPOSE('PPT(12-15页）-TOP10'!$A$3:$A$14),_xlpm.选择数据区,IF('PPT(12-15页）-TOP10'!$E$3="收款",$BA536:$BL536,$AA536:$AL536),SUM(_xlfn._xlws.FILTER(_xlpm.选择数据区,_xlpm.勾选月份状态数组,"")))</f>
        <v>#NAME?</v>
      </c>
      <c r="AN536" s="256" t="e" cm="1">
        <f t="array" aca="1" ref="AN536" ca="1">_xlfn.LET(_xlpm.勾选月份状态数组,TRANSPOSE('PPT(12-15页）-TOP10'!$A$3:$A$14),_xlpm.选择数据区,IF('PPT(12-15页）-TOP10'!$E$3="收款",$DA536:$DL536,$CA536:$CL536),SUM(_xlfn._xlws.FILTER(_xlpm.选择数据区,_xlpm.勾选月份状态数组,"")))</f>
        <v>#NAME?</v>
      </c>
      <c r="AO536" s="256">
        <f ca="1">SUM(CA536:CC536)+SUM(AD536:AL536)</f>
        <v>104.4</v>
      </c>
      <c r="AP536" s="256"/>
      <c r="AQ536" s="256"/>
      <c r="AR536" s="256"/>
      <c r="AS536" s="256">
        <f t="array" aca="1" ref="AS536" ca="1">_xlfn.XLOOKUP($A536&amp;$B536,'[4]产值及收款计划（2026）'!$A:$A&amp;'[4]产值及收款计划（2026）'!$B:$B,'[4]产值及收款计划（2026）'!AS:AS)</f>
        <v>0</v>
      </c>
      <c r="AT536" s="256">
        <f t="array" aca="1" ref="AT536" ca="1">_xlfn.XLOOKUP($A536&amp;$B536,'[4]产值及收款计划（2026）'!$A:$A&amp;'[4]产值及收款计划（2026）'!$B:$B,'[4]产值及收款计划（2026）'!AT:AT)</f>
        <v>0</v>
      </c>
      <c r="AU536" s="256">
        <f t="array" aca="1" ref="AU536" ca="1">_xlfn.XLOOKUP($A536&amp;$B536,'[4]产值及收款计划（2026）'!$A:$A&amp;'[4]产值及收款计划（2026）'!$B:$B,'[4]产值及收款计划（2026）'!AU:AU)</f>
        <v>0</v>
      </c>
      <c r="AV536" s="256">
        <f t="array" aca="1" ref="AV536" ca="1">_xlfn.XLOOKUP($A536&amp;$B536,'[4]产值及收款计划（2026）'!$A:$A&amp;'[4]产值及收款计划（2026）'!$B:$B,'[4]产值及收款计划（2026）'!AV:AV)</f>
        <v>0</v>
      </c>
      <c r="AW536" s="256">
        <f t="array" aca="1" ref="AW536" ca="1">_xlfn.XLOOKUP($A536&amp;$B536,'[4]产值及收款计划（2026）'!$A:$A&amp;'[4]产值及收款计划（2026）'!$B:$B,'[4]产值及收款计划（2026）'!AW:AW)</f>
        <v>486.86</v>
      </c>
      <c r="AX536" s="256">
        <f t="array" aca="1" ref="AX536" ca="1">_xlfn.XLOOKUP($A536&amp;$B536,'[4]产值及收款计划（2026）'!$A:$A&amp;'[4]产值及收款计划（2026）'!$B:$B,'[4]产值及收款计划（2026）'!AX:AX)</f>
        <v>0</v>
      </c>
      <c r="AY536" s="256">
        <f t="array" aca="1" ref="AY536" ca="1">_xlfn.XLOOKUP($A536&amp;$B536,'[4]产值及收款计划（2026）'!$A:$A&amp;'[4]产值及收款计划（2026）'!$B:$B,'[4]产值及收款计划（2026）'!AY:AY)</f>
        <v>1246.1400000000001</v>
      </c>
      <c r="AZ536" s="256">
        <f t="array" aca="1" ref="AZ536" ca="1">_xlfn.XLOOKUP($A536&amp;$B536,'[4]产值及收款计划（2026）'!$A:$A&amp;'[4]产值及收款计划（2026）'!$B:$B,'[4]产值及收款计划（2026）'!AZ:AZ)</f>
        <v>572.73999300000003</v>
      </c>
      <c r="BA536" s="256">
        <f t="array" aca="1" ref="BA536" ca="1">_xlfn.XLOOKUP($A536&amp;$B536,'[4]产值及收款计划（2026）'!$A:$A&amp;'[4]产值及收款计划（2026）'!$B:$B,'[4]产值及收款计划（2026）'!BA:BA)</f>
        <v>0</v>
      </c>
      <c r="BB536" s="256">
        <f t="array" aca="1" ref="BB536" ca="1">_xlfn.XLOOKUP($A536&amp;$B536,'[4]产值及收款计划（2026）'!$A:$A&amp;'[4]产值及收款计划（2026）'!$B:$B,'[4]产值及收款计划（2026）'!BB:BB)</f>
        <v>0</v>
      </c>
      <c r="BC536" s="256">
        <f t="array" aca="1" ref="BC536" ca="1">_xlfn.XLOOKUP($A536&amp;$B536,'[4]产值及收款计划（2026）'!$A:$A&amp;'[4]产值及收款计划（2026）'!$B:$B,'[4]产值及收款计划（2026）'!BC:BC)</f>
        <v>0</v>
      </c>
      <c r="BD536" s="256">
        <f t="array" aca="1" ref="BD536" ca="1">_xlfn.XLOOKUP($A536&amp;$B536,'[4]产值及收款计划（2026）'!$A:$A&amp;'[4]产值及收款计划（2026）'!$B:$B,'[4]产值及收款计划（2026）'!BD:BD)</f>
        <v>0</v>
      </c>
      <c r="BE536" s="256">
        <f t="array" aca="1" ref="BE536" ca="1">_xlfn.XLOOKUP($A536&amp;$B536,'[4]产值及收款计划（2026）'!$A:$A&amp;'[4]产值及收款计划（2026）'!$B:$B,'[4]产值及收款计划（2026）'!BE:BE)</f>
        <v>0</v>
      </c>
      <c r="BF536" s="256">
        <f t="array" aca="1" ref="BF536" ca="1">_xlfn.XLOOKUP($A536&amp;$B536,'[4]产值及收款计划（2026）'!$A:$A&amp;'[4]产值及收款计划（2026）'!$B:$B,'[4]产值及收款计划（2026）'!BF:BF)</f>
        <v>0</v>
      </c>
      <c r="BG536" s="256">
        <f t="array" aca="1" ref="BG536" ca="1">_xlfn.XLOOKUP($A536&amp;$B536,'[4]产值及收款计划（2026）'!$A:$A&amp;'[4]产值及收款计划（2026）'!$B:$B,'[4]产值及收款计划（2026）'!BG:BG)</f>
        <v>0</v>
      </c>
      <c r="BH536" s="256">
        <f t="array" aca="1" ref="BH536" ca="1">_xlfn.XLOOKUP($A536&amp;$B536,'[4]产值及收款计划（2026）'!$A:$A&amp;'[4]产值及收款计划（2026）'!$B:$B,'[4]产值及收款计划（2026）'!BH:BH)</f>
        <v>0</v>
      </c>
      <c r="BI536" s="256">
        <f t="array" aca="1" ref="BI536" ca="1">_xlfn.XLOOKUP($A536&amp;$B536,'[4]产值及收款计划（2026）'!$A:$A&amp;'[4]产值及收款计划（2026）'!$B:$B,'[4]产值及收款计划（2026）'!BI:BI)</f>
        <v>673.14</v>
      </c>
      <c r="BJ536" s="256">
        <f t="array" aca="1" ref="BJ536" ca="1">_xlfn.XLOOKUP($A536&amp;$B536,'[4]产值及收款计划（2026）'!$A:$A&amp;'[4]产值及收款计划（2026）'!$B:$B,'[4]产值及收款计划（2026）'!BJ:BJ)</f>
        <v>0</v>
      </c>
      <c r="BK536" s="256">
        <f t="array" aca="1" ref="BK536" ca="1">_xlfn.XLOOKUP($A536&amp;$B536,'[4]产值及收款计划（2026）'!$A:$A&amp;'[4]产值及收款计划（2026）'!$B:$B,'[4]产值及收款计划（2026）'!BK:BK)</f>
        <v>0</v>
      </c>
      <c r="BL536" s="256">
        <f t="array" aca="1" ref="BL536" ca="1">_xlfn.XLOOKUP($A536&amp;$B536,'[4]产值及收款计划（2026）'!$A:$A&amp;'[4]产值及收款计划（2026）'!$B:$B,'[4]产值及收款计划（2026）'!BL:BL)</f>
        <v>0</v>
      </c>
      <c r="BM536" s="256"/>
      <c r="BN536" s="256"/>
      <c r="BO536" s="256"/>
      <c r="BP536" s="256"/>
      <c r="BQ536" s="255" t="str">
        <f t="array" aca="1" ref="BQ536" ca="1">_xlfn.XLOOKUP($A536&amp;$B536,'[4]产值及收款计划（2026）'!$A:$A&amp;'[4]产值及收款计划（2026）'!$B:$B,'[4]产值及收款计划（2026）'!BQ:BQ)</f>
        <v>同济大学</v>
      </c>
      <c r="BR536" s="256">
        <f t="array" aca="1" ref="BR536" ca="1">_xlfn.XLOOKUP($A536&amp;$B536,'[4]产值及收款计划（2026）'!$A:$A&amp;'[4]产值及收款计划（2026）'!$B:$B,'[4]产值及收款计划（2026）'!BR:BR)</f>
        <v>0</v>
      </c>
      <c r="CA536" s="256" cm="1">
        <f t="array" aca="1" ref="CA536" ca="1">_xlfn.XLOOKUP($A536&amp;$B536,'[4]产值及收款计划（2026）'!$A:$A&amp;'[4]产值及收款计划（2026）'!$B:$B,'[4]产值及收款计划（2026）'!CA:CA)</f>
        <v>0</v>
      </c>
      <c r="CB536" s="256" cm="1">
        <f t="array" aca="1" ref="CB536" ca="1">_xlfn.XLOOKUP($A536&amp;$B536,'[4]产值及收款计划（2026）'!$A:$A&amp;'[4]产值及收款计划（2026）'!$B:$B,'[4]产值及收款计划（2026）'!CB:CB)</f>
        <v>0</v>
      </c>
      <c r="CC536" s="256" cm="1">
        <f t="array" aca="1" ref="CC536" ca="1">_xlfn.XLOOKUP($A536&amp;$B536,'[4]产值及收款计划（2026）'!$A:$A&amp;'[4]产值及收款计划（2026）'!$B:$B,'[4]产值及收款计划（2026）'!CC:CC)</f>
        <v>0</v>
      </c>
      <c r="CD536" s="256" cm="1">
        <f t="array" aca="1" ref="CD536" ca="1">_xlfn.XLOOKUP($A536&amp;$B536,'[4]产值及收款计划（2026）'!$A:$A&amp;'[4]产值及收款计划（2026）'!$B:$B,'[4]产值及收款计划（2026）'!CD:CD)</f>
        <v>0</v>
      </c>
      <c r="CE536" s="256" cm="1">
        <f t="array" aca="1" ref="CE536" ca="1">_xlfn.XLOOKUP($A536&amp;$B536,'[4]产值及收款计划（2026）'!$A:$A&amp;'[4]产值及收款计划（2026）'!$B:$B,'[4]产值及收款计划（2026）'!CE:CE)</f>
        <v>0</v>
      </c>
      <c r="CF536" s="256" cm="1">
        <f t="array" aca="1" ref="CF536" ca="1">_xlfn.XLOOKUP($A536&amp;$B536,'[4]产值及收款计划（2026）'!$A:$A&amp;'[4]产值及收款计划（2026）'!$B:$B,'[4]产值及收款计划（2026）'!CF:CF)</f>
        <v>0</v>
      </c>
      <c r="CG536" s="256" cm="1">
        <f t="array" aca="1" ref="CG536" ca="1">_xlfn.XLOOKUP($A536&amp;$B536,'[4]产值及收款计划（2026）'!$A:$A&amp;'[4]产值及收款计划（2026）'!$B:$B,'[4]产值及收款计划（2026）'!CG:CG)</f>
        <v>0</v>
      </c>
      <c r="CH536" s="256" cm="1">
        <f t="array" aca="1" ref="CH536" ca="1">_xlfn.XLOOKUP($A536&amp;$B536,'[4]产值及收款计划（2026）'!$A:$A&amp;'[4]产值及收款计划（2026）'!$B:$B,'[4]产值及收款计划（2026）'!CH:CH)</f>
        <v>0</v>
      </c>
      <c r="CI536" s="256" cm="1">
        <f t="array" aca="1" ref="CI536" ca="1">_xlfn.XLOOKUP($A536&amp;$B536,'[4]产值及收款计划（2026）'!$A:$A&amp;'[4]产值及收款计划（2026）'!$B:$B,'[4]产值及收款计划（2026）'!CI:CI)</f>
        <v>0</v>
      </c>
      <c r="CJ536" s="256" cm="1">
        <f t="array" aca="1" ref="CJ536" ca="1">_xlfn.XLOOKUP($A536&amp;$B536,'[4]产值及收款计划（2026）'!$A:$A&amp;'[4]产值及收款计划（2026）'!$B:$B,'[4]产值及收款计划（2026）'!CJ:CJ)</f>
        <v>0</v>
      </c>
      <c r="CK536" s="256" cm="1">
        <f t="array" aca="1" ref="CK536" ca="1">_xlfn.XLOOKUP($A536&amp;$B536,'[4]产值及收款计划（2026）'!$A:$A&amp;'[4]产值及收款计划（2026）'!$B:$B,'[4]产值及收款计划（2026）'!CK:CK)</f>
        <v>0</v>
      </c>
      <c r="CL536" s="256" cm="1">
        <f t="array" aca="1" ref="CL536" ca="1">_xlfn.XLOOKUP($A536&amp;$B536,'[4]产值及收款计划（2026）'!$A:$A&amp;'[4]产值及收款计划（2026）'!$B:$B,'[4]产值及收款计划（2026）'!CL:CL)</f>
        <v>0</v>
      </c>
      <c r="DA536" s="256" cm="1">
        <f t="array" aca="1" ref="DA536" ca="1">_xlfn.XLOOKUP($A536&amp;$B536,'[4]产值及收款计划（2026）'!$A:$A&amp;'[4]产值及收款计划（2026）'!$B:$B,'[4]产值及收款计划（2026）'!DA:DA)</f>
        <v>0</v>
      </c>
      <c r="DB536" s="256" cm="1">
        <f t="array" aca="1" ref="DB536" ca="1">_xlfn.XLOOKUP($A536&amp;$B536,'[4]产值及收款计划（2026）'!$A:$A&amp;'[4]产值及收款计划（2026）'!$B:$B,'[4]产值及收款计划（2026）'!DB:DB)</f>
        <v>0</v>
      </c>
      <c r="DC536" s="256" cm="1">
        <f t="array" aca="1" ref="DC536" ca="1">_xlfn.XLOOKUP($A536&amp;$B536,'[4]产值及收款计划（2026）'!$A:$A&amp;'[4]产值及收款计划（2026）'!$B:$B,'[4]产值及收款计划（2026）'!DC:DC)</f>
        <v>0</v>
      </c>
      <c r="DD536" s="256" cm="1">
        <f t="array" aca="1" ref="DD536" ca="1">_xlfn.XLOOKUP($A536&amp;$B536,'[4]产值及收款计划（2026）'!$A:$A&amp;'[4]产值及收款计划（2026）'!$B:$B,'[4]产值及收款计划（2026）'!DD:DD)</f>
        <v>0</v>
      </c>
      <c r="DE536" s="256" cm="1">
        <f t="array" aca="1" ref="DE536" ca="1">_xlfn.XLOOKUP($A536&amp;$B536,'[4]产值及收款计划（2026）'!$A:$A&amp;'[4]产值及收款计划（2026）'!$B:$B,'[4]产值及收款计划（2026）'!DE:DE)</f>
        <v>0</v>
      </c>
      <c r="DF536" s="256" cm="1">
        <f t="array" aca="1" ref="DF536" ca="1">_xlfn.XLOOKUP($A536&amp;$B536,'[4]产值及收款计划（2026）'!$A:$A&amp;'[4]产值及收款计划（2026）'!$B:$B,'[4]产值及收款计划（2026）'!DF:DF)</f>
        <v>0</v>
      </c>
      <c r="DG536" s="256" cm="1">
        <f t="array" aca="1" ref="DG536" ca="1">_xlfn.XLOOKUP($A536&amp;$B536,'[4]产值及收款计划（2026）'!$A:$A&amp;'[4]产值及收款计划（2026）'!$B:$B,'[4]产值及收款计划（2026）'!DG:DG)</f>
        <v>0</v>
      </c>
      <c r="DH536" s="256" cm="1">
        <f t="array" aca="1" ref="DH536" ca="1">_xlfn.XLOOKUP($A536&amp;$B536,'[4]产值及收款计划（2026）'!$A:$A&amp;'[4]产值及收款计划（2026）'!$B:$B,'[4]产值及收款计划（2026）'!DH:DH)</f>
        <v>0</v>
      </c>
      <c r="DI536" s="256" cm="1">
        <f t="array" aca="1" ref="DI536" ca="1">_xlfn.XLOOKUP($A536&amp;$B536,'[4]产值及收款计划（2026）'!$A:$A&amp;'[4]产值及收款计划（2026）'!$B:$B,'[4]产值及收款计划（2026）'!DI:DI)</f>
        <v>0</v>
      </c>
      <c r="DJ536" s="256" cm="1">
        <f t="array" aca="1" ref="DJ536" ca="1">_xlfn.XLOOKUP($A536&amp;$B536,'[4]产值及收款计划（2026）'!$A:$A&amp;'[4]产值及收款计划（2026）'!$B:$B,'[4]产值及收款计划（2026）'!DJ:DJ)</f>
        <v>0</v>
      </c>
      <c r="DK536" s="256" cm="1">
        <f t="array" aca="1" ref="DK536" ca="1">_xlfn.XLOOKUP($A536&amp;$B536,'[4]产值及收款计划（2026）'!$A:$A&amp;'[4]产值及收款计划（2026）'!$B:$B,'[4]产值及收款计划（2026）'!DK:DK)</f>
        <v>0</v>
      </c>
      <c r="DL536" s="256" cm="1">
        <f t="array" aca="1" ref="DL536" ca="1">_xlfn.XLOOKUP($A536&amp;$B536,'[4]产值及收款计划（2026）'!$A:$A&amp;'[4]产值及收款计划（2026）'!$B:$B,'[4]产值及收款计划（2026）'!DL:DL)</f>
        <v>0</v>
      </c>
      <c r="DM536" s="264"/>
      <c r="DN536" s="250"/>
    </row>
    <row r="537" spans="1:118" ht="40.5" x14ac:dyDescent="0.15">
      <c r="A537" s="254">
        <f t="shared" ca="1" si="27"/>
        <v>11</v>
      </c>
      <c r="B537" s="254" t="s">
        <v>28</v>
      </c>
      <c r="C537" s="255" t="str">
        <f t="array" aca="1" ref="C537" ca="1">_xlfn.XLOOKUP($A537&amp;$B537,'[4]产值及收款计划（2026）'!$A:$A&amp;'[4]产值及收款计划（2026）'!$B:$B,'[4]产值及收款计划（2026）'!C:C)</f>
        <v>ZHT2020072100037</v>
      </c>
      <c r="D537" s="256" t="str">
        <f t="array" aca="1" ref="D537" ca="1">_xlfn.XLOOKUP($A537&amp;$B537,'[4]产值及收款计划（2026）'!$A:$A&amp;'[4]产值及收款计划（2026）'!$B:$B,'[4]产值及收款计划（2026）'!D:D)</f>
        <v>厦门市轨道交通3号线南延段工程BIM技术应用咨询管理服务</v>
      </c>
      <c r="E537" s="256">
        <f t="array" aca="1" ref="E537" ca="1">_xlfn.XLOOKUP($A537&amp;$B537,'[4]产值及收款计划（2026）'!$A:$A&amp;'[4]产值及收款计划（2026）'!$B:$B,'[4]产值及收款计划（2026）'!E:E)</f>
        <v>80</v>
      </c>
      <c r="F537" s="256">
        <f t="array" aca="1" ref="F537" ca="1">_xlfn.XLOOKUP($A537&amp;$B537,'[4]产值及收款计划（2026）'!$A:$A&amp;'[4]产值及收款计划（2026）'!$B:$B,'[4]产值及收款计划（2026）'!F:F)</f>
        <v>80</v>
      </c>
      <c r="G537" s="256">
        <f t="array" aca="1" ref="G537" ca="1">_xlfn.XLOOKUP($A537&amp;$B537,'[4]产值及收款计划（2026）'!$A:$A&amp;'[4]产值及收款计划（2026）'!$B:$B,'[4]产值及收款计划（2026）'!G:G)</f>
        <v>80</v>
      </c>
      <c r="H537" s="256">
        <f t="array" aca="1" ref="H537" ca="1">_xlfn.XLOOKUP($A537&amp;$B537,'[4]产值及收款计划（2026）'!$A:$A&amp;'[4]产值及收款计划（2026）'!$B:$B,'[4]产值及收款计划（2026）'!H:H)</f>
        <v>80</v>
      </c>
      <c r="I537" s="257">
        <f t="array" aca="1" ref="I537" ca="1">_xlfn.XLOOKUP($A537&amp;$B537,'[4]产值及收款计划（2026）'!$A:$A&amp;'[4]产值及收款计划（2026）'!$B:$B,'[4]产值及收款计划（2026）'!I:I)</f>
        <v>1</v>
      </c>
      <c r="J537" s="258">
        <f t="array" aca="1" ref="J537" ca="1">_xlfn.XLOOKUP($A537&amp;$B537,'[4]产值及收款计划（2026）'!$A:$A&amp;'[4]产值及收款计划（2026）'!$B:$B,'[4]产值及收款计划（2026）'!J:J)</f>
        <v>0.06</v>
      </c>
      <c r="K537" s="256">
        <f t="array" aca="1" ref="K537" ca="1">_xlfn.XLOOKUP($A537&amp;$B537,'[4]产值及收款计划（2026）'!$A:$A&amp;'[4]产值及收款计划（2026）'!$B:$B,'[4]产值及收款计划（2026）'!K:K)</f>
        <v>0</v>
      </c>
      <c r="L537" s="256">
        <f t="array" aca="1" ref="L537" ca="1">_xlfn.XLOOKUP($A537&amp;$B537,'[4]产值及收款计划（2026）'!$A:$A&amp;'[4]产值及收款计划（2026）'!$B:$B,'[4]产值及收款计划（2026）'!L:L)</f>
        <v>0</v>
      </c>
      <c r="M537" s="256" t="str">
        <f t="array" aca="1" ref="M537" ca="1">_xlfn.XLOOKUP($A537&amp;$B537,'[4]产值及收款计划（2026）'!$A:$A&amp;'[4]产值及收款计划（2026）'!$B:$B,'[4]产值及收款计划（2026）'!M:M)</f>
        <v>主导</v>
      </c>
      <c r="N537" s="256">
        <f t="array" aca="1" ref="N537" ca="1">_xlfn.XLOOKUP($A537&amp;$B537,'[4]产值及收款计划（2026）'!$A:$A&amp;'[4]产值及收款计划（2026）'!$B:$B,'[4]产值及收款计划（2026）'!N:N)</f>
        <v>0</v>
      </c>
      <c r="O537" s="256" t="str">
        <f t="array" aca="1" ref="O537" ca="1">_xlfn.XLOOKUP($A537&amp;$B537,'[4]产值及收款计划（2026）'!$A:$A&amp;'[4]产值及收款计划（2026）'!$B:$B,'[4]产值及收款计划（2026）'!O:O)</f>
        <v>柳祈宁</v>
      </c>
      <c r="P537" s="255" t="str">
        <f t="array" aca="1" ref="P537" ca="1">_xlfn.XLOOKUP($A537&amp;$B537,'[4]产值及收款计划（2026）'!$A:$A&amp;'[4]产值及收款计划（2026）'!$B:$B,'[4]产值及收款计划（2026）'!P:P)</f>
        <v>在建</v>
      </c>
      <c r="Q537" s="256">
        <f t="array" aca="1" ref="Q537" ca="1">_xlfn.XLOOKUP($A537&amp;$B537,'[4]产值及收款计划（2026）'!$A:$A&amp;'[4]产值及收款计划（2026）'!$B:$B,'[4]产值及收款计划（2026）'!Q:Q)</f>
        <v>0</v>
      </c>
      <c r="R537" s="256">
        <f t="array" aca="1" ref="R537" ca="1">_xlfn.XLOOKUP($A537&amp;$B537,'[4]产值及收款计划（2026）'!$A:$A&amp;'[4]产值及收款计划（2026）'!$B:$B,'[4]产值及收款计划（2026）'!R:R)</f>
        <v>0</v>
      </c>
      <c r="S537" s="256">
        <f t="array" aca="1" ref="S537" ca="1">_xlfn.XLOOKUP($A537&amp;$B537,'[4]产值及收款计划（2026）'!$A:$A&amp;'[4]产值及收款计划（2026）'!$B:$B,'[4]产值及收款计划（2026）'!S:S)</f>
        <v>0</v>
      </c>
      <c r="T537" s="256">
        <f t="array" aca="1" ref="T537" ca="1">_xlfn.XLOOKUP($A537&amp;$B537,'[4]产值及收款计划（2026）'!$A:$A&amp;'[4]产值及收款计划（2026）'!$B:$B,'[4]产值及收款计划（2026）'!T:T)</f>
        <v>62.8</v>
      </c>
      <c r="U537" s="256">
        <f t="array" aca="1" ref="U537" ca="1">_xlfn.XLOOKUP($A537&amp;$B537,'[4]产值及收款计划（2026）'!$A:$A&amp;'[4]产值及收款计划（2026）'!$B:$B,'[4]产值及收款计划（2026）'!U:U)</f>
        <v>0</v>
      </c>
      <c r="V537" s="256">
        <f t="array" aca="1" ref="V537" ca="1">_xlfn.XLOOKUP($A537&amp;$B537,'[4]产值及收款计划（2026）'!$A:$A&amp;'[4]产值及收款计划（2026）'!$B:$B,'[4]产值及收款计划（2026）'!V:V)</f>
        <v>17.2</v>
      </c>
      <c r="W537" s="256">
        <f t="array" aca="1" ref="W537" ca="1">_xlfn.XLOOKUP($A537&amp;$B537,'[4]产值及收款计划（2026）'!$A:$A&amp;'[4]产值及收款计划（2026）'!$B:$B,'[4]产值及收款计划（2026）'!W:W)</f>
        <v>0</v>
      </c>
      <c r="X537" s="256">
        <f t="array" aca="1" ref="X537" ca="1">_xlfn.XLOOKUP($A537&amp;$B537,'[4]产值及收款计划（2026）'!$A:$A&amp;'[4]产值及收款计划（2026）'!$B:$B,'[4]产值及收款计划（2026）'!X:X)</f>
        <v>0</v>
      </c>
      <c r="Y537" s="256">
        <f t="array" aca="1" ref="Y537" ca="1">_xlfn.XLOOKUP($A537&amp;$B537,'[4]产值及收款计划（2026）'!$A:$A&amp;'[4]产值及收款计划（2026）'!$B:$B,'[4]产值及收款计划（2026）'!Y:Y)</f>
        <v>0</v>
      </c>
      <c r="Z537" s="256">
        <f t="array" aca="1" ref="Z537" ca="1">_xlfn.XLOOKUP($A537&amp;$B537,'[4]产值及收款计划（2026）'!$A:$A&amp;'[4]产值及收款计划（2026）'!$B:$B,'[4]产值及收款计划（2026）'!Z:Z)</f>
        <v>0</v>
      </c>
      <c r="AA537" s="256">
        <f t="array" aca="1" ref="AA537" ca="1">_xlfn.XLOOKUP($A537&amp;$B537,'[4]产值及收款计划（2026）'!$A:$A&amp;'[4]产值及收款计划（2026）'!$B:$B,'[4]产值及收款计划（2026）'!AA:AA)</f>
        <v>0</v>
      </c>
      <c r="AB537" s="256">
        <f t="array" aca="1" ref="AB537" ca="1">_xlfn.XLOOKUP($A537&amp;$B537,'[4]产值及收款计划（2026）'!$A:$A&amp;'[4]产值及收款计划（2026）'!$B:$B,'[4]产值及收款计划（2026）'!AB:AB)</f>
        <v>0</v>
      </c>
      <c r="AC537" s="256">
        <f t="array" aca="1" ref="AC537" ca="1">_xlfn.XLOOKUP($A537&amp;$B537,'[4]产值及收款计划（2026）'!$A:$A&amp;'[4]产值及收款计划（2026）'!$B:$B,'[4]产值及收款计划（2026）'!AC:AC)</f>
        <v>0</v>
      </c>
      <c r="AD537" s="256">
        <f t="array" aca="1" ref="AD537" ca="1">_xlfn.XLOOKUP($A537&amp;$B537,'[4]产值及收款计划（2026）'!$A:$A&amp;'[4]产值及收款计划（2026）'!$B:$B,'[4]产值及收款计划（2026）'!AD:AD)</f>
        <v>0</v>
      </c>
      <c r="AE537" s="256">
        <f t="array" aca="1" ref="AE537" ca="1">_xlfn.XLOOKUP($A537&amp;$B537,'[4]产值及收款计划（2026）'!$A:$A&amp;'[4]产值及收款计划（2026）'!$B:$B,'[4]产值及收款计划（2026）'!AE:AE)</f>
        <v>0</v>
      </c>
      <c r="AF537" s="256">
        <f t="array" aca="1" ref="AF537" ca="1">_xlfn.XLOOKUP($A537&amp;$B537,'[4]产值及收款计划（2026）'!$A:$A&amp;'[4]产值及收款计划（2026）'!$B:$B,'[4]产值及收款计划（2026）'!AF:AF)</f>
        <v>8</v>
      </c>
      <c r="AG537" s="256">
        <f t="array" aca="1" ref="AG537" ca="1">_xlfn.XLOOKUP($A537&amp;$B537,'[4]产值及收款计划（2026）'!$A:$A&amp;'[4]产值及收款计划（2026）'!$B:$B,'[4]产值及收款计划（2026）'!AG:AG)</f>
        <v>0</v>
      </c>
      <c r="AH537" s="256">
        <f t="array" aca="1" ref="AH537" ca="1">_xlfn.XLOOKUP($A537&amp;$B537,'[4]产值及收款计划（2026）'!$A:$A&amp;'[4]产值及收款计划（2026）'!$B:$B,'[4]产值及收款计划（2026）'!AH:AH)</f>
        <v>0</v>
      </c>
      <c r="AI537" s="256">
        <f t="array" aca="1" ref="AI537" ca="1">_xlfn.XLOOKUP($A537&amp;$B537,'[4]产值及收款计划（2026）'!$A:$A&amp;'[4]产值及收款计划（2026）'!$B:$B,'[4]产值及收款计划（2026）'!AI:AI)</f>
        <v>0</v>
      </c>
      <c r="AJ537" s="256">
        <f t="array" aca="1" ref="AJ537" ca="1">_xlfn.XLOOKUP($A537&amp;$B537,'[4]产值及收款计划（2026）'!$A:$A&amp;'[4]产值及收款计划（2026）'!$B:$B,'[4]产值及收款计划（2026）'!AJ:AJ)</f>
        <v>0</v>
      </c>
      <c r="AK537" s="256">
        <f t="array" aca="1" ref="AK537" ca="1">_xlfn.XLOOKUP($A537&amp;$B537,'[4]产值及收款计划（2026）'!$A:$A&amp;'[4]产值及收款计划（2026）'!$B:$B,'[4]产值及收款计划（2026）'!AK:AK)</f>
        <v>0</v>
      </c>
      <c r="AL537" s="256">
        <f t="array" aca="1" ref="AL537" ca="1">_xlfn.XLOOKUP($A537&amp;$B537,'[4]产值及收款计划（2026）'!$A:$A&amp;'[4]产值及收款计划（2026）'!$B:$B,'[4]产值及收款计划（2026）'!AL:AL)</f>
        <v>0</v>
      </c>
      <c r="AM537" s="263" t="e">
        <f t="array" aca="1" ref="AM537" ca="1">_xlfn.LET(_xlpm.勾选月份状态数组,TRANSPOSE('PPT(12-15页）-TOP10'!$A$3:$A$14),_xlpm.选择数据区,IF('PPT(12-15页）-TOP10'!$E$3="收款",$BA537:$BL537,$AA537:$AL537),SUM(_xlfn._xlws.FILTER(_xlpm.选择数据区,_xlpm.勾选月份状态数组,"")))</f>
        <v>#NAME?</v>
      </c>
      <c r="AN537" s="256" t="e" cm="1">
        <f t="array" aca="1" ref="AN537" ca="1">_xlfn.LET(_xlpm.勾选月份状态数组,TRANSPOSE('PPT(12-15页）-TOP10'!$A$3:$A$14),_xlpm.选择数据区,IF('PPT(12-15页）-TOP10'!$E$3="收款",$DA537:$DL537,$CA537:$CL537),SUM(_xlfn._xlws.FILTER(_xlpm.选择数据区,_xlpm.勾选月份状态数组,"")))</f>
        <v>#NAME?</v>
      </c>
      <c r="AO537" s="256">
        <f ca="1">SUM(CA537:CC537)+SUM(AD537:AL537)</f>
        <v>8</v>
      </c>
      <c r="AP537" s="256"/>
      <c r="AQ537" s="256"/>
      <c r="AR537" s="256"/>
      <c r="AS537" s="256">
        <f t="array" aca="1" ref="AS537" ca="1">_xlfn.XLOOKUP($A537&amp;$B537,'[4]产值及收款计划（2026）'!$A:$A&amp;'[4]产值及收款计划（2026）'!$B:$B,'[4]产值及收款计划（2026）'!AS:AS)</f>
        <v>0</v>
      </c>
      <c r="AT537" s="256">
        <f t="array" aca="1" ref="AT537" ca="1">_xlfn.XLOOKUP($A537&amp;$B537,'[4]产值及收款计划（2026）'!$A:$A&amp;'[4]产值及收款计划（2026）'!$B:$B,'[4]产值及收款计划（2026）'!AT:AT)</f>
        <v>0</v>
      </c>
      <c r="AU537" s="256">
        <f t="array" aca="1" ref="AU537" ca="1">_xlfn.XLOOKUP($A537&amp;$B537,'[4]产值及收款计划（2026）'!$A:$A&amp;'[4]产值及收款计划（2026）'!$B:$B,'[4]产值及收款计划（2026）'!AU:AU)</f>
        <v>0</v>
      </c>
      <c r="AV537" s="256">
        <f t="array" aca="1" ref="AV537" ca="1">_xlfn.XLOOKUP($A537&amp;$B537,'[4]产值及收款计划（2026）'!$A:$A&amp;'[4]产值及收款计划（2026）'!$B:$B,'[4]产值及收款计划（2026）'!AV:AV)</f>
        <v>0</v>
      </c>
      <c r="AW537" s="256">
        <f t="array" aca="1" ref="AW537" ca="1">_xlfn.XLOOKUP($A537&amp;$B537,'[4]产值及收款计划（2026）'!$A:$A&amp;'[4]产值及收款计划（2026）'!$B:$B,'[4]产值及收款计划（2026）'!AW:AW)</f>
        <v>48</v>
      </c>
      <c r="AX537" s="256">
        <f t="array" aca="1" ref="AX537" ca="1">_xlfn.XLOOKUP($A537&amp;$B537,'[4]产值及收款计划（2026）'!$A:$A&amp;'[4]产值及收款计划（2026）'!$B:$B,'[4]产值及收款计划（2026）'!AX:AX)</f>
        <v>0</v>
      </c>
      <c r="AY537" s="256">
        <f t="array" aca="1" ref="AY537" ca="1">_xlfn.XLOOKUP($A537&amp;$B537,'[4]产值及收款计划（2026）'!$A:$A&amp;'[4]产值及收款计划（2026）'!$B:$B,'[4]产值及收款计划（2026）'!AY:AY)</f>
        <v>32</v>
      </c>
      <c r="AZ537" s="256">
        <f t="array" aca="1" ref="AZ537" ca="1">_xlfn.XLOOKUP($A537&amp;$B537,'[4]产值及收款计划（2026）'!$A:$A&amp;'[4]产值及收款计划（2026）'!$B:$B,'[4]产值及收款计划（2026）'!AZ:AZ)</f>
        <v>14.8</v>
      </c>
      <c r="BA537" s="256">
        <f t="array" aca="1" ref="BA537" ca="1">_xlfn.XLOOKUP($A537&amp;$B537,'[4]产值及收款计划（2026）'!$A:$A&amp;'[4]产值及收款计划（2026）'!$B:$B,'[4]产值及收款计划（2026）'!BA:BA)</f>
        <v>0</v>
      </c>
      <c r="BB537" s="256">
        <f t="array" aca="1" ref="BB537" ca="1">_xlfn.XLOOKUP($A537&amp;$B537,'[4]产值及收款计划（2026）'!$A:$A&amp;'[4]产值及收款计划（2026）'!$B:$B,'[4]产值及收款计划（2026）'!BB:BB)</f>
        <v>0</v>
      </c>
      <c r="BC537" s="256">
        <f t="array" aca="1" ref="BC537" ca="1">_xlfn.XLOOKUP($A537&amp;$B537,'[4]产值及收款计划（2026）'!$A:$A&amp;'[4]产值及收款计划（2026）'!$B:$B,'[4]产值及收款计划（2026）'!BC:BC)</f>
        <v>0</v>
      </c>
      <c r="BD537" s="256">
        <f t="array" aca="1" ref="BD537" ca="1">_xlfn.XLOOKUP($A537&amp;$B537,'[4]产值及收款计划（2026）'!$A:$A&amp;'[4]产值及收款计划（2026）'!$B:$B,'[4]产值及收款计划（2026）'!BD:BD)</f>
        <v>0</v>
      </c>
      <c r="BE537" s="256">
        <f t="array" aca="1" ref="BE537" ca="1">_xlfn.XLOOKUP($A537&amp;$B537,'[4]产值及收款计划（2026）'!$A:$A&amp;'[4]产值及收款计划（2026）'!$B:$B,'[4]产值及收款计划（2026）'!BE:BE)</f>
        <v>0</v>
      </c>
      <c r="BF537" s="256">
        <f t="array" aca="1" ref="BF537" ca="1">_xlfn.XLOOKUP($A537&amp;$B537,'[4]产值及收款计划（2026）'!$A:$A&amp;'[4]产值及收款计划（2026）'!$B:$B,'[4]产值及收款计划（2026）'!BF:BF)</f>
        <v>14.8</v>
      </c>
      <c r="BG537" s="256">
        <f t="array" aca="1" ref="BG537" ca="1">_xlfn.XLOOKUP($A537&amp;$B537,'[4]产值及收款计划（2026）'!$A:$A&amp;'[4]产值及收款计划（2026）'!$B:$B,'[4]产值及收款计划（2026）'!BG:BG)</f>
        <v>0</v>
      </c>
      <c r="BH537" s="256">
        <f t="array" aca="1" ref="BH537" ca="1">_xlfn.XLOOKUP($A537&amp;$B537,'[4]产值及收款计划（2026）'!$A:$A&amp;'[4]产值及收款计划（2026）'!$B:$B,'[4]产值及收款计划（2026）'!BH:BH)</f>
        <v>0</v>
      </c>
      <c r="BI537" s="256">
        <f t="array" aca="1" ref="BI537" ca="1">_xlfn.XLOOKUP($A537&amp;$B537,'[4]产值及收款计划（2026）'!$A:$A&amp;'[4]产值及收款计划（2026）'!$B:$B,'[4]产值及收款计划（2026）'!BI:BI)</f>
        <v>0</v>
      </c>
      <c r="BJ537" s="256">
        <f t="array" aca="1" ref="BJ537" ca="1">_xlfn.XLOOKUP($A537&amp;$B537,'[4]产值及收款计划（2026）'!$A:$A&amp;'[4]产值及收款计划（2026）'!$B:$B,'[4]产值及收款计划（2026）'!BJ:BJ)</f>
        <v>0</v>
      </c>
      <c r="BK537" s="256">
        <f t="array" aca="1" ref="BK537" ca="1">_xlfn.XLOOKUP($A537&amp;$B537,'[4]产值及收款计划（2026）'!$A:$A&amp;'[4]产值及收款计划（2026）'!$B:$B,'[4]产值及收款计划（2026）'!BK:BK)</f>
        <v>0</v>
      </c>
      <c r="BL537" s="256">
        <f t="array" aca="1" ref="BL537" ca="1">_xlfn.XLOOKUP($A537&amp;$B537,'[4]产值及收款计划（2026）'!$A:$A&amp;'[4]产值及收款计划（2026）'!$B:$B,'[4]产值及收款计划（2026）'!BL:BL)</f>
        <v>0</v>
      </c>
      <c r="BM537" s="256"/>
      <c r="BN537" s="256"/>
      <c r="BO537" s="256"/>
      <c r="BP537" s="256"/>
      <c r="BQ537" s="255" t="str">
        <f t="array" aca="1" ref="BQ537" ca="1">_xlfn.XLOOKUP($A537&amp;$B537,'[4]产值及收款计划（2026）'!$A:$A&amp;'[4]产值及收款计划（2026）'!$B:$B,'[4]产值及收款计划（2026）'!BQ:BQ)</f>
        <v>中铁第四勘察设计院集团有限公司</v>
      </c>
      <c r="BR537" s="256">
        <f t="array" aca="1" ref="BR537" ca="1">_xlfn.XLOOKUP($A537&amp;$B537,'[4]产值及收款计划（2026）'!$A:$A&amp;'[4]产值及收款计划（2026）'!$B:$B,'[4]产值及收款计划（2026）'!BR:BR)</f>
        <v>0</v>
      </c>
      <c r="CA537" s="256" cm="1">
        <f t="array" aca="1" ref="CA537" ca="1">_xlfn.XLOOKUP($A537&amp;$B537,'[4]产值及收款计划（2026）'!$A:$A&amp;'[4]产值及收款计划（2026）'!$B:$B,'[4]产值及收款计划（2026）'!CA:CA)</f>
        <v>0</v>
      </c>
      <c r="CB537" s="256" cm="1">
        <f t="array" aca="1" ref="CB537" ca="1">_xlfn.XLOOKUP($A537&amp;$B537,'[4]产值及收款计划（2026）'!$A:$A&amp;'[4]产值及收款计划（2026）'!$B:$B,'[4]产值及收款计划（2026）'!CB:CB)</f>
        <v>0</v>
      </c>
      <c r="CC537" s="256" cm="1">
        <f t="array" aca="1" ref="CC537" ca="1">_xlfn.XLOOKUP($A537&amp;$B537,'[4]产值及收款计划（2026）'!$A:$A&amp;'[4]产值及收款计划（2026）'!$B:$B,'[4]产值及收款计划（2026）'!CC:CC)</f>
        <v>0</v>
      </c>
      <c r="CD537" s="256" cm="1">
        <f t="array" aca="1" ref="CD537" ca="1">_xlfn.XLOOKUP($A537&amp;$B537,'[4]产值及收款计划（2026）'!$A:$A&amp;'[4]产值及收款计划（2026）'!$B:$B,'[4]产值及收款计划（2026）'!CD:CD)</f>
        <v>0</v>
      </c>
      <c r="CE537" s="256" cm="1">
        <f t="array" aca="1" ref="CE537" ca="1">_xlfn.XLOOKUP($A537&amp;$B537,'[4]产值及收款计划（2026）'!$A:$A&amp;'[4]产值及收款计划（2026）'!$B:$B,'[4]产值及收款计划（2026）'!CE:CE)</f>
        <v>0</v>
      </c>
      <c r="CF537" s="256" cm="1">
        <f t="array" aca="1" ref="CF537" ca="1">_xlfn.XLOOKUP($A537&amp;$B537,'[4]产值及收款计划（2026）'!$A:$A&amp;'[4]产值及收款计划（2026）'!$B:$B,'[4]产值及收款计划（2026）'!CF:CF)</f>
        <v>0</v>
      </c>
      <c r="CG537" s="256" cm="1">
        <f t="array" aca="1" ref="CG537" ca="1">_xlfn.XLOOKUP($A537&amp;$B537,'[4]产值及收款计划（2026）'!$A:$A&amp;'[4]产值及收款计划（2026）'!$B:$B,'[4]产值及收款计划（2026）'!CG:CG)</f>
        <v>0</v>
      </c>
      <c r="CH537" s="256" cm="1">
        <f t="array" aca="1" ref="CH537" ca="1">_xlfn.XLOOKUP($A537&amp;$B537,'[4]产值及收款计划（2026）'!$A:$A&amp;'[4]产值及收款计划（2026）'!$B:$B,'[4]产值及收款计划（2026）'!CH:CH)</f>
        <v>0</v>
      </c>
      <c r="CI537" s="256" cm="1">
        <f t="array" aca="1" ref="CI537" ca="1">_xlfn.XLOOKUP($A537&amp;$B537,'[4]产值及收款计划（2026）'!$A:$A&amp;'[4]产值及收款计划（2026）'!$B:$B,'[4]产值及收款计划（2026）'!CI:CI)</f>
        <v>0</v>
      </c>
      <c r="CJ537" s="256" cm="1">
        <f t="array" aca="1" ref="CJ537" ca="1">_xlfn.XLOOKUP($A537&amp;$B537,'[4]产值及收款计划（2026）'!$A:$A&amp;'[4]产值及收款计划（2026）'!$B:$B,'[4]产值及收款计划（2026）'!CJ:CJ)</f>
        <v>0</v>
      </c>
      <c r="CK537" s="256" cm="1">
        <f t="array" aca="1" ref="CK537" ca="1">_xlfn.XLOOKUP($A537&amp;$B537,'[4]产值及收款计划（2026）'!$A:$A&amp;'[4]产值及收款计划（2026）'!$B:$B,'[4]产值及收款计划（2026）'!CK:CK)</f>
        <v>0</v>
      </c>
      <c r="CL537" s="256" cm="1">
        <f t="array" aca="1" ref="CL537" ca="1">_xlfn.XLOOKUP($A537&amp;$B537,'[4]产值及收款计划（2026）'!$A:$A&amp;'[4]产值及收款计划（2026）'!$B:$B,'[4]产值及收款计划（2026）'!CL:CL)</f>
        <v>0</v>
      </c>
      <c r="DA537" s="256" cm="1">
        <f t="array" aca="1" ref="DA537" ca="1">_xlfn.XLOOKUP($A537&amp;$B537,'[4]产值及收款计划（2026）'!$A:$A&amp;'[4]产值及收款计划（2026）'!$B:$B,'[4]产值及收款计划（2026）'!DA:DA)</f>
        <v>0</v>
      </c>
      <c r="DB537" s="256" cm="1">
        <f t="array" aca="1" ref="DB537" ca="1">_xlfn.XLOOKUP($A537&amp;$B537,'[4]产值及收款计划（2026）'!$A:$A&amp;'[4]产值及收款计划（2026）'!$B:$B,'[4]产值及收款计划（2026）'!DB:DB)</f>
        <v>0</v>
      </c>
      <c r="DC537" s="256" cm="1">
        <f t="array" aca="1" ref="DC537" ca="1">_xlfn.XLOOKUP($A537&amp;$B537,'[4]产值及收款计划（2026）'!$A:$A&amp;'[4]产值及收款计划（2026）'!$B:$B,'[4]产值及收款计划（2026）'!DC:DC)</f>
        <v>0</v>
      </c>
      <c r="DD537" s="256" cm="1">
        <f t="array" aca="1" ref="DD537" ca="1">_xlfn.XLOOKUP($A537&amp;$B537,'[4]产值及收款计划（2026）'!$A:$A&amp;'[4]产值及收款计划（2026）'!$B:$B,'[4]产值及收款计划（2026）'!DD:DD)</f>
        <v>0</v>
      </c>
      <c r="DE537" s="256" cm="1">
        <f t="array" aca="1" ref="DE537" ca="1">_xlfn.XLOOKUP($A537&amp;$B537,'[4]产值及收款计划（2026）'!$A:$A&amp;'[4]产值及收款计划（2026）'!$B:$B,'[4]产值及收款计划（2026）'!DE:DE)</f>
        <v>0</v>
      </c>
      <c r="DF537" s="256" cm="1">
        <f t="array" aca="1" ref="DF537" ca="1">_xlfn.XLOOKUP($A537&amp;$B537,'[4]产值及收款计划（2026）'!$A:$A&amp;'[4]产值及收款计划（2026）'!$B:$B,'[4]产值及收款计划（2026）'!DF:DF)</f>
        <v>0</v>
      </c>
      <c r="DG537" s="256" cm="1">
        <f t="array" aca="1" ref="DG537" ca="1">_xlfn.XLOOKUP($A537&amp;$B537,'[4]产值及收款计划（2026）'!$A:$A&amp;'[4]产值及收款计划（2026）'!$B:$B,'[4]产值及收款计划（2026）'!DG:DG)</f>
        <v>0</v>
      </c>
      <c r="DH537" s="256" cm="1">
        <f t="array" aca="1" ref="DH537" ca="1">_xlfn.XLOOKUP($A537&amp;$B537,'[4]产值及收款计划（2026）'!$A:$A&amp;'[4]产值及收款计划（2026）'!$B:$B,'[4]产值及收款计划（2026）'!DH:DH)</f>
        <v>0</v>
      </c>
      <c r="DI537" s="256" cm="1">
        <f t="array" aca="1" ref="DI537" ca="1">_xlfn.XLOOKUP($A537&amp;$B537,'[4]产值及收款计划（2026）'!$A:$A&amp;'[4]产值及收款计划（2026）'!$B:$B,'[4]产值及收款计划（2026）'!DI:DI)</f>
        <v>0</v>
      </c>
      <c r="DJ537" s="256" cm="1">
        <f t="array" aca="1" ref="DJ537" ca="1">_xlfn.XLOOKUP($A537&amp;$B537,'[4]产值及收款计划（2026）'!$A:$A&amp;'[4]产值及收款计划（2026）'!$B:$B,'[4]产值及收款计划（2026）'!DJ:DJ)</f>
        <v>0</v>
      </c>
      <c r="DK537" s="256" cm="1">
        <f t="array" aca="1" ref="DK537" ca="1">_xlfn.XLOOKUP($A537&amp;$B537,'[4]产值及收款计划（2026）'!$A:$A&amp;'[4]产值及收款计划（2026）'!$B:$B,'[4]产值及收款计划（2026）'!DK:DK)</f>
        <v>0</v>
      </c>
      <c r="DL537" s="256" cm="1">
        <f t="array" aca="1" ref="DL537" ca="1">_xlfn.XLOOKUP($A537&amp;$B537,'[4]产值及收款计划（2026）'!$A:$A&amp;'[4]产值及收款计划（2026）'!$B:$B,'[4]产值及收款计划（2026）'!DL:DL)</f>
        <v>0</v>
      </c>
      <c r="DM537" s="264"/>
      <c r="DN537" s="250"/>
    </row>
    <row r="538" spans="1:118" ht="20.25" x14ac:dyDescent="0.15">
      <c r="A538" s="254">
        <f t="shared" ref="A538:A571" ca="1" si="28">A537+1</f>
        <v>12</v>
      </c>
      <c r="B538" s="254" t="s">
        <v>28</v>
      </c>
      <c r="C538" s="255" t="str" cm="1">
        <f t="array" aca="1" ref="C538" ca="1">_xlfn.XLOOKUP($A538&amp;$B538,'[4]产值及收款计划（2026）'!$A:$A&amp;'[4]产值及收款计划（2026）'!$B:$B,'[4]产值及收款计划（2026）'!C:C)</f>
        <v>ZHT2020122200128</v>
      </c>
      <c r="D538" s="255" t="str" cm="1">
        <f t="array" aca="1" ref="D538" ca="1">_xlfn.XLOOKUP($A538&amp;$B538,'[4]产值及收款计划（2026）'!$A:$A&amp;'[4]产值及收款计划（2026）'!$B:$B,'[4]产值及收款计划（2026）'!D:D)</f>
        <v>福建交发建设工程试点项目BIM技能培训服务合同</v>
      </c>
      <c r="E538" s="256" cm="1">
        <f t="array" aca="1" ref="E538" ca="1">_xlfn.XLOOKUP($A538&amp;$B538,'[4]产值及收款计划（2026）'!$A:$A&amp;'[4]产值及收款计划（2026）'!$B:$B,'[4]产值及收款计划（2026）'!E:E)</f>
        <v>25</v>
      </c>
      <c r="F538" s="256" cm="1">
        <f t="array" aca="1" ref="F538" ca="1">_xlfn.XLOOKUP($A538&amp;$B538,'[4]产值及收款计划（2026）'!$A:$A&amp;'[4]产值及收款计划（2026）'!$B:$B,'[4]产值及收款计划（2026）'!F:F)</f>
        <v>25</v>
      </c>
      <c r="G538" s="256" cm="1">
        <f t="array" aca="1" ref="G538" ca="1">_xlfn.XLOOKUP($A538&amp;$B538,'[4]产值及收款计划（2026）'!$A:$A&amp;'[4]产值及收款计划（2026）'!$B:$B,'[4]产值及收款计划（2026）'!G:G)</f>
        <v>25</v>
      </c>
      <c r="H538" s="256" cm="1">
        <f t="array" aca="1" ref="H538" ca="1">_xlfn.XLOOKUP($A538&amp;$B538,'[4]产值及收款计划（2026）'!$A:$A&amp;'[4]产值及收款计划（2026）'!$B:$B,'[4]产值及收款计划（2026）'!H:H)</f>
        <v>22.2</v>
      </c>
      <c r="I538" s="257" cm="1">
        <f t="array" aca="1" ref="I538" ca="1">_xlfn.XLOOKUP($A538&amp;$B538,'[4]产值及收款计划（2026）'!$A:$A&amp;'[4]产值及收款计划（2026）'!$B:$B,'[4]产值及收款计划（2026）'!I:I)</f>
        <v>0.88800000000000001</v>
      </c>
      <c r="J538" s="258" cm="1">
        <f t="array" aca="1" ref="J538" ca="1">_xlfn.XLOOKUP($A538&amp;$B538,'[4]产值及收款计划（2026）'!$A:$A&amp;'[4]产值及收款计划（2026）'!$B:$B,'[4]产值及收款计划（2026）'!J:J)</f>
        <v>0.06</v>
      </c>
      <c r="K538" s="256" cm="1">
        <f t="array" aca="1" ref="K538" ca="1">_xlfn.XLOOKUP($A538&amp;$B538,'[4]产值及收款计划（2026）'!$A:$A&amp;'[4]产值及收款计划（2026）'!$B:$B,'[4]产值及收款计划（2026）'!K:K)</f>
        <v>0</v>
      </c>
      <c r="L538" s="256" cm="1">
        <f t="array" aca="1" ref="L538" ca="1">_xlfn.XLOOKUP($A538&amp;$B538,'[4]产值及收款计划（2026）'!$A:$A&amp;'[4]产值及收款计划（2026）'!$B:$B,'[4]产值及收款计划（2026）'!L:L)</f>
        <v>0</v>
      </c>
      <c r="M538" s="256" t="str" cm="1">
        <f t="array" aca="1" ref="M538" ca="1">_xlfn.XLOOKUP($A538&amp;$B538,'[4]产值及收款计划（2026）'!$A:$A&amp;'[4]产值及收款计划（2026）'!$B:$B,'[4]产值及收款计划（2026）'!M:M)</f>
        <v>主导</v>
      </c>
      <c r="N538" s="256" cm="1">
        <f t="array" aca="1" ref="N538" ca="1">_xlfn.XLOOKUP($A538&amp;$B538,'[4]产值及收款计划（2026）'!$A:$A&amp;'[4]产值及收款计划（2026）'!$B:$B,'[4]产值及收款计划（2026）'!N:N)</f>
        <v>0</v>
      </c>
      <c r="O538" s="256" t="str" cm="1">
        <f t="array" aca="1" ref="O538" ca="1">_xlfn.XLOOKUP($A538&amp;$B538,'[4]产值及收款计划（2026）'!$A:$A&amp;'[4]产值及收款计划（2026）'!$B:$B,'[4]产值及收款计划（2026）'!O:O)</f>
        <v>甘英聪</v>
      </c>
      <c r="P538" s="255" t="str" cm="1">
        <f t="array" aca="1" ref="P538" ca="1">_xlfn.XLOOKUP($A538&amp;$B538,'[4]产值及收款计划（2026）'!$A:$A&amp;'[4]产值及收款计划（2026）'!$B:$B,'[4]产值及收款计划（2026）'!P:P)</f>
        <v>在建</v>
      </c>
      <c r="Q538" s="256" cm="1">
        <f t="array" aca="1" ref="Q538" ca="1">_xlfn.XLOOKUP($A538&amp;$B538,'[4]产值及收款计划（2026）'!$A:$A&amp;'[4]产值及收款计划（2026）'!$B:$B,'[4]产值及收款计划（2026）'!Q:Q)</f>
        <v>0</v>
      </c>
      <c r="R538" s="256" cm="1">
        <f t="array" aca="1" ref="R538" ca="1">_xlfn.XLOOKUP($A538&amp;$B538,'[4]产值及收款计划（2026）'!$A:$A&amp;'[4]产值及收款计划（2026）'!$B:$B,'[4]产值及收款计划（2026）'!R:R)</f>
        <v>0</v>
      </c>
      <c r="S538" s="256" cm="1">
        <f t="array" aca="1" ref="S538" ca="1">_xlfn.XLOOKUP($A538&amp;$B538,'[4]产值及收款计划（2026）'!$A:$A&amp;'[4]产值及收款计划（2026）'!$B:$B,'[4]产值及收款计划（2026）'!S:S)</f>
        <v>0</v>
      </c>
      <c r="T538" s="256" cm="1">
        <f t="array" aca="1" ref="T538" ca="1">_xlfn.XLOOKUP($A538&amp;$B538,'[4]产值及收款计划（2026）'!$A:$A&amp;'[4]产值及收款计划（2026）'!$B:$B,'[4]产值及收款计划（2026）'!T:T)</f>
        <v>22.5</v>
      </c>
      <c r="U538" s="256" cm="1">
        <f t="array" aca="1" ref="U538" ca="1">_xlfn.XLOOKUP($A538&amp;$B538,'[4]产值及收款计划（2026）'!$A:$A&amp;'[4]产值及收款计划（2026）'!$B:$B,'[4]产值及收款计划（2026）'!U:U)</f>
        <v>0</v>
      </c>
      <c r="V538" s="256" cm="1">
        <f t="array" aca="1" ref="V538" ca="1">_xlfn.XLOOKUP($A538&amp;$B538,'[4]产值及收款计划（2026）'!$A:$A&amp;'[4]产值及收款计划（2026）'!$B:$B,'[4]产值及收款计划（2026）'!V:V)</f>
        <v>2.5</v>
      </c>
      <c r="W538" s="256" cm="1">
        <f t="array" aca="1" ref="W538" ca="1">_xlfn.XLOOKUP($A538&amp;$B538,'[4]产值及收款计划（2026）'!$A:$A&amp;'[4]产值及收款计划（2026）'!$B:$B,'[4]产值及收款计划（2026）'!W:W)</f>
        <v>0</v>
      </c>
      <c r="X538" s="256" cm="1">
        <f t="array" aca="1" ref="X538" ca="1">_xlfn.XLOOKUP($A538&amp;$B538,'[4]产值及收款计划（2026）'!$A:$A&amp;'[4]产值及收款计划（2026）'!$B:$B,'[4]产值及收款计划（2026）'!X:X)</f>
        <v>0</v>
      </c>
      <c r="Y538" s="256" cm="1">
        <f t="array" aca="1" ref="Y538" ca="1">_xlfn.XLOOKUP($A538&amp;$B538,'[4]产值及收款计划（2026）'!$A:$A&amp;'[4]产值及收款计划（2026）'!$B:$B,'[4]产值及收款计划（2026）'!Y:Y)</f>
        <v>0</v>
      </c>
      <c r="Z538" s="256" cm="1">
        <f t="array" aca="1" ref="Z538" ca="1">_xlfn.XLOOKUP($A538&amp;$B538,'[4]产值及收款计划（2026）'!$A:$A&amp;'[4]产值及收款计划（2026）'!$B:$B,'[4]产值及收款计划（2026）'!Z:Z)</f>
        <v>0</v>
      </c>
      <c r="AA538" s="256" cm="1">
        <f t="array" aca="1" ref="AA538" ca="1">_xlfn.XLOOKUP($A538&amp;$B538,'[4]产值及收款计划（2026）'!$A:$A&amp;'[4]产值及收款计划（2026）'!$B:$B,'[4]产值及收款计划（2026）'!AA:AA)</f>
        <v>0</v>
      </c>
      <c r="AB538" s="256" cm="1">
        <f t="array" aca="1" ref="AB538" ca="1">_xlfn.XLOOKUP($A538&amp;$B538,'[4]产值及收款计划（2026）'!$A:$A&amp;'[4]产值及收款计划（2026）'!$B:$B,'[4]产值及收款计划（2026）'!AB:AB)</f>
        <v>0</v>
      </c>
      <c r="AC538" s="256" cm="1">
        <f t="array" aca="1" ref="AC538" ca="1">_xlfn.XLOOKUP($A538&amp;$B538,'[4]产值及收款计划（2026）'!$A:$A&amp;'[4]产值及收款计划（2026）'!$B:$B,'[4]产值及收款计划（2026）'!AC:AC)</f>
        <v>0</v>
      </c>
      <c r="AD538" s="256" cm="1">
        <f t="array" aca="1" ref="AD538" ca="1">_xlfn.XLOOKUP($A538&amp;$B538,'[4]产值及收款计划（2026）'!$A:$A&amp;'[4]产值及收款计划（2026）'!$B:$B,'[4]产值及收款计划（2026）'!AD:AD)</f>
        <v>0</v>
      </c>
      <c r="AE538" s="256" cm="1">
        <f t="array" aca="1" ref="AE538" ca="1">_xlfn.XLOOKUP($A538&amp;$B538,'[4]产值及收款计划（2026）'!$A:$A&amp;'[4]产值及收款计划（2026）'!$B:$B,'[4]产值及收款计划（2026）'!AE:AE)</f>
        <v>0</v>
      </c>
      <c r="AF538" s="256" cm="1">
        <f t="array" aca="1" ref="AF538" ca="1">_xlfn.XLOOKUP($A538&amp;$B538,'[4]产值及收款计划（2026）'!$A:$A&amp;'[4]产值及收款计划（2026）'!$B:$B,'[4]产值及收款计划（2026）'!AF:AF)</f>
        <v>2.5</v>
      </c>
      <c r="AG538" s="256" cm="1">
        <f t="array" aca="1" ref="AG538" ca="1">_xlfn.XLOOKUP($A538&amp;$B538,'[4]产值及收款计划（2026）'!$A:$A&amp;'[4]产值及收款计划（2026）'!$B:$B,'[4]产值及收款计划（2026）'!AG:AG)</f>
        <v>0</v>
      </c>
      <c r="AH538" s="256" cm="1">
        <f t="array" aca="1" ref="AH538" ca="1">_xlfn.XLOOKUP($A538&amp;$B538,'[4]产值及收款计划（2026）'!$A:$A&amp;'[4]产值及收款计划（2026）'!$B:$B,'[4]产值及收款计划（2026）'!AH:AH)</f>
        <v>0</v>
      </c>
      <c r="AI538" s="256" cm="1">
        <f t="array" aca="1" ref="AI538" ca="1">_xlfn.XLOOKUP($A538&amp;$B538,'[4]产值及收款计划（2026）'!$A:$A&amp;'[4]产值及收款计划（2026）'!$B:$B,'[4]产值及收款计划（2026）'!AI:AI)</f>
        <v>0</v>
      </c>
      <c r="AJ538" s="256" cm="1">
        <f t="array" aca="1" ref="AJ538" ca="1">_xlfn.XLOOKUP($A538&amp;$B538,'[4]产值及收款计划（2026）'!$A:$A&amp;'[4]产值及收款计划（2026）'!$B:$B,'[4]产值及收款计划（2026）'!AJ:AJ)</f>
        <v>0</v>
      </c>
      <c r="AK538" s="256" cm="1">
        <f t="array" aca="1" ref="AK538" ca="1">_xlfn.XLOOKUP($A538&amp;$B538,'[4]产值及收款计划（2026）'!$A:$A&amp;'[4]产值及收款计划（2026）'!$B:$B,'[4]产值及收款计划（2026）'!AK:AK)</f>
        <v>0</v>
      </c>
      <c r="AL538" s="256" cm="1">
        <f t="array" aca="1" ref="AL538" ca="1">_xlfn.XLOOKUP($A538&amp;$B538,'[4]产值及收款计划（2026）'!$A:$A&amp;'[4]产值及收款计划（2026）'!$B:$B,'[4]产值及收款计划（2026）'!AL:AL)</f>
        <v>0</v>
      </c>
      <c r="AM538" s="263" t="e" cm="1">
        <f t="array" aca="1" ref="AM538" ca="1">_xlfn.LET(_xlpm.勾选月份状态数组,TRANSPOSE('PPT(12-15页）-TOP10'!$A$3:$A$14),_xlpm.选择数据区,IF('PPT(12-15页）-TOP10'!$E$3="收款",$BA538:$BL538,$AA538:$AL538),SUM(_xlfn._xlws.FILTER(_xlpm.选择数据区,_xlpm.勾选月份状态数组,"")))</f>
        <v>#NAME?</v>
      </c>
      <c r="AN538" s="256" t="e" cm="1">
        <f t="array" aca="1" ref="AN538" ca="1">_xlfn.LET(_xlpm.勾选月份状态数组,TRANSPOSE('PPT(12-15页）-TOP10'!$A$3:$A$14),_xlpm.选择数据区,IF('PPT(12-15页）-TOP10'!$E$3="收款",$DA538:$DL538,$CA538:$CL538),SUM(_xlfn._xlws.FILTER(_xlpm.选择数据区,_xlpm.勾选月份状态数组,"")))</f>
        <v>#NAME?</v>
      </c>
      <c r="AO538" s="256">
        <f ca="1">SUM(CA538:CC538)+SUM(AD538:AL538)</f>
        <v>2.5</v>
      </c>
      <c r="AP538" s="256"/>
      <c r="AQ538" s="256"/>
      <c r="AR538" s="256"/>
      <c r="AS538" s="256" cm="1">
        <f t="array" aca="1" ref="AS538" ca="1">_xlfn.XLOOKUP($A538&amp;$B538,'[4]产值及收款计划（2026）'!$A:$A&amp;'[4]产值及收款计划（2026）'!$B:$B,'[4]产值及收款计划（2026）'!AS:AS)</f>
        <v>0</v>
      </c>
      <c r="AT538" s="256" cm="1">
        <f t="array" aca="1" ref="AT538" ca="1">_xlfn.XLOOKUP($A538&amp;$B538,'[4]产值及收款计划（2026）'!$A:$A&amp;'[4]产值及收款计划（2026）'!$B:$B,'[4]产值及收款计划（2026）'!AT:AT)</f>
        <v>0</v>
      </c>
      <c r="AU538" s="256" cm="1">
        <f t="array" aca="1" ref="AU538" ca="1">_xlfn.XLOOKUP($A538&amp;$B538,'[4]产值及收款计划（2026）'!$A:$A&amp;'[4]产值及收款计划（2026）'!$B:$B,'[4]产值及收款计划（2026）'!AU:AU)</f>
        <v>0</v>
      </c>
      <c r="AV538" s="256" cm="1">
        <f t="array" aca="1" ref="AV538" ca="1">_xlfn.XLOOKUP($A538&amp;$B538,'[4]产值及收款计划（2026）'!$A:$A&amp;'[4]产值及收款计划（2026）'!$B:$B,'[4]产值及收款计划（2026）'!AV:AV)</f>
        <v>0</v>
      </c>
      <c r="AW538" s="256" cm="1">
        <f t="array" aca="1" ref="AW538" ca="1">_xlfn.XLOOKUP($A538&amp;$B538,'[4]产值及收款计划（2026）'!$A:$A&amp;'[4]产值及收款计划（2026）'!$B:$B,'[4]产值及收款计划（2026）'!AW:AW)</f>
        <v>22.5</v>
      </c>
      <c r="AX538" s="256" cm="1">
        <f t="array" aca="1" ref="AX538" ca="1">_xlfn.XLOOKUP($A538&amp;$B538,'[4]产值及收款计划（2026）'!$A:$A&amp;'[4]产值及收款计划（2026）'!$B:$B,'[4]产值及收款计划（2026）'!AX:AX)</f>
        <v>0</v>
      </c>
      <c r="AY538" s="256" cm="1">
        <f t="array" aca="1" ref="AY538" ca="1">_xlfn.XLOOKUP($A538&amp;$B538,'[4]产值及收款计划（2026）'!$A:$A&amp;'[4]产值及收款计划（2026）'!$B:$B,'[4]产值及收款计划（2026）'!AY:AY)</f>
        <v>2.5</v>
      </c>
      <c r="AZ538" s="256" cm="1">
        <f t="array" aca="1" ref="AZ538" ca="1">_xlfn.XLOOKUP($A538&amp;$B538,'[4]产值及收款计划（2026）'!$A:$A&amp;'[4]产值及收款计划（2026）'!$B:$B,'[4]产值及收款计划（2026）'!AZ:AZ)</f>
        <v>0</v>
      </c>
      <c r="BA538" s="256" cm="1">
        <f t="array" aca="1" ref="BA538" ca="1">_xlfn.XLOOKUP($A538&amp;$B538,'[4]产值及收款计划（2026）'!$A:$A&amp;'[4]产值及收款计划（2026）'!$B:$B,'[4]产值及收款计划（2026）'!BA:BA)</f>
        <v>0</v>
      </c>
      <c r="BB538" s="256" cm="1">
        <f t="array" aca="1" ref="BB538" ca="1">_xlfn.XLOOKUP($A538&amp;$B538,'[4]产值及收款计划（2026）'!$A:$A&amp;'[4]产值及收款计划（2026）'!$B:$B,'[4]产值及收款计划（2026）'!BB:BB)</f>
        <v>0</v>
      </c>
      <c r="BC538" s="256" cm="1">
        <f t="array" aca="1" ref="BC538" ca="1">_xlfn.XLOOKUP($A538&amp;$B538,'[4]产值及收款计划（2026）'!$A:$A&amp;'[4]产值及收款计划（2026）'!$B:$B,'[4]产值及收款计划（2026）'!BC:BC)</f>
        <v>0</v>
      </c>
      <c r="BD538" s="256" cm="1">
        <f t="array" aca="1" ref="BD538" ca="1">_xlfn.XLOOKUP($A538&amp;$B538,'[4]产值及收款计划（2026）'!$A:$A&amp;'[4]产值及收款计划（2026）'!$B:$B,'[4]产值及收款计划（2026）'!BD:BD)</f>
        <v>0</v>
      </c>
      <c r="BE538" s="256" cm="1">
        <f t="array" aca="1" ref="BE538" ca="1">_xlfn.XLOOKUP($A538&amp;$B538,'[4]产值及收款计划（2026）'!$A:$A&amp;'[4]产值及收款计划（2026）'!$B:$B,'[4]产值及收款计划（2026）'!BE:BE)</f>
        <v>0</v>
      </c>
      <c r="BF538" s="256" cm="1">
        <f t="array" aca="1" ref="BF538" ca="1">_xlfn.XLOOKUP($A538&amp;$B538,'[4]产值及收款计划（2026）'!$A:$A&amp;'[4]产值及收款计划（2026）'!$B:$B,'[4]产值及收款计划（2026）'!BF:BF)</f>
        <v>0</v>
      </c>
      <c r="BG538" s="256" cm="1">
        <f t="array" aca="1" ref="BG538" ca="1">_xlfn.XLOOKUP($A538&amp;$B538,'[4]产值及收款计划（2026）'!$A:$A&amp;'[4]产值及收款计划（2026）'!$B:$B,'[4]产值及收款计划（2026）'!BG:BG)</f>
        <v>2.5</v>
      </c>
      <c r="BH538" s="256" cm="1">
        <f t="array" aca="1" ref="BH538" ca="1">_xlfn.XLOOKUP($A538&amp;$B538,'[4]产值及收款计划（2026）'!$A:$A&amp;'[4]产值及收款计划（2026）'!$B:$B,'[4]产值及收款计划（2026）'!BH:BH)</f>
        <v>0</v>
      </c>
      <c r="BI538" s="256" cm="1">
        <f t="array" aca="1" ref="BI538" ca="1">_xlfn.XLOOKUP($A538&amp;$B538,'[4]产值及收款计划（2026）'!$A:$A&amp;'[4]产值及收款计划（2026）'!$B:$B,'[4]产值及收款计划（2026）'!BI:BI)</f>
        <v>0</v>
      </c>
      <c r="BJ538" s="256" cm="1">
        <f t="array" aca="1" ref="BJ538" ca="1">_xlfn.XLOOKUP($A538&amp;$B538,'[4]产值及收款计划（2026）'!$A:$A&amp;'[4]产值及收款计划（2026）'!$B:$B,'[4]产值及收款计划（2026）'!BJ:BJ)</f>
        <v>0</v>
      </c>
      <c r="BK538" s="256" cm="1">
        <f t="array" aca="1" ref="BK538" ca="1">_xlfn.XLOOKUP($A538&amp;$B538,'[4]产值及收款计划（2026）'!$A:$A&amp;'[4]产值及收款计划（2026）'!$B:$B,'[4]产值及收款计划（2026）'!BK:BK)</f>
        <v>0</v>
      </c>
      <c r="BL538" s="256" cm="1">
        <f t="array" aca="1" ref="BL538" ca="1">_xlfn.XLOOKUP($A538&amp;$B538,'[4]产值及收款计划（2026）'!$A:$A&amp;'[4]产值及收款计划（2026）'!$B:$B,'[4]产值及收款计划（2026）'!BL:BL)</f>
        <v>0</v>
      </c>
      <c r="BM538" s="256"/>
      <c r="BN538" s="256"/>
      <c r="BO538" s="256"/>
      <c r="BP538" s="256"/>
      <c r="BQ538" s="255" t="str" cm="1">
        <f t="array" aca="1" ref="BQ538" ca="1">_xlfn.XLOOKUP($A538&amp;$B538,'[4]产值及收款计划（2026）'!$A:$A&amp;'[4]产值及收款计划（2026）'!$B:$B,'[4]产值及收款计划（2026）'!BQ:BQ)</f>
        <v>福建省交发工程设计有限公司</v>
      </c>
      <c r="BR538" s="256" cm="1">
        <f t="array" aca="1" ref="BR538" ca="1">_xlfn.XLOOKUP($A538&amp;$B538,'[4]产值及收款计划（2026）'!$A:$A&amp;'[4]产值及收款计划（2026）'!$B:$B,'[4]产值及收款计划（2026）'!BR:BR)</f>
        <v>0</v>
      </c>
      <c r="CA538" s="256" cm="1">
        <f t="array" aca="1" ref="CA538" ca="1">_xlfn.XLOOKUP($A538&amp;$B538,'[4]产值及收款计划（2026）'!$A:$A&amp;'[4]产值及收款计划（2026）'!$B:$B,'[4]产值及收款计划（2026）'!CA:CA)</f>
        <v>0</v>
      </c>
      <c r="CB538" s="256" cm="1">
        <f t="array" aca="1" ref="CB538" ca="1">_xlfn.XLOOKUP($A538&amp;$B538,'[4]产值及收款计划（2026）'!$A:$A&amp;'[4]产值及收款计划（2026）'!$B:$B,'[4]产值及收款计划（2026）'!CB:CB)</f>
        <v>0</v>
      </c>
      <c r="CC538" s="256" cm="1">
        <f t="array" aca="1" ref="CC538" ca="1">_xlfn.XLOOKUP($A538&amp;$B538,'[4]产值及收款计划（2026）'!$A:$A&amp;'[4]产值及收款计划（2026）'!$B:$B,'[4]产值及收款计划（2026）'!CC:CC)</f>
        <v>0</v>
      </c>
      <c r="CD538" s="256" cm="1">
        <f t="array" aca="1" ref="CD538" ca="1">_xlfn.XLOOKUP($A538&amp;$B538,'[4]产值及收款计划（2026）'!$A:$A&amp;'[4]产值及收款计划（2026）'!$B:$B,'[4]产值及收款计划（2026）'!CD:CD)</f>
        <v>0</v>
      </c>
      <c r="CE538" s="256" cm="1">
        <f t="array" aca="1" ref="CE538" ca="1">_xlfn.XLOOKUP($A538&amp;$B538,'[4]产值及收款计划（2026）'!$A:$A&amp;'[4]产值及收款计划（2026）'!$B:$B,'[4]产值及收款计划（2026）'!CE:CE)</f>
        <v>0</v>
      </c>
      <c r="CF538" s="256" cm="1">
        <f t="array" aca="1" ref="CF538" ca="1">_xlfn.XLOOKUP($A538&amp;$B538,'[4]产值及收款计划（2026）'!$A:$A&amp;'[4]产值及收款计划（2026）'!$B:$B,'[4]产值及收款计划（2026）'!CF:CF)</f>
        <v>0</v>
      </c>
      <c r="CG538" s="256" cm="1">
        <f t="array" aca="1" ref="CG538" ca="1">_xlfn.XLOOKUP($A538&amp;$B538,'[4]产值及收款计划（2026）'!$A:$A&amp;'[4]产值及收款计划（2026）'!$B:$B,'[4]产值及收款计划（2026）'!CG:CG)</f>
        <v>0</v>
      </c>
      <c r="CH538" s="256" cm="1">
        <f t="array" aca="1" ref="CH538" ca="1">_xlfn.XLOOKUP($A538&amp;$B538,'[4]产值及收款计划（2026）'!$A:$A&amp;'[4]产值及收款计划（2026）'!$B:$B,'[4]产值及收款计划（2026）'!CH:CH)</f>
        <v>0</v>
      </c>
      <c r="CI538" s="256" cm="1">
        <f t="array" aca="1" ref="CI538" ca="1">_xlfn.XLOOKUP($A538&amp;$B538,'[4]产值及收款计划（2026）'!$A:$A&amp;'[4]产值及收款计划（2026）'!$B:$B,'[4]产值及收款计划（2026）'!CI:CI)</f>
        <v>0</v>
      </c>
      <c r="CJ538" s="256" cm="1">
        <f t="array" aca="1" ref="CJ538" ca="1">_xlfn.XLOOKUP($A538&amp;$B538,'[4]产值及收款计划（2026）'!$A:$A&amp;'[4]产值及收款计划（2026）'!$B:$B,'[4]产值及收款计划（2026）'!CJ:CJ)</f>
        <v>0</v>
      </c>
      <c r="CK538" s="256" cm="1">
        <f t="array" aca="1" ref="CK538" ca="1">_xlfn.XLOOKUP($A538&amp;$B538,'[4]产值及收款计划（2026）'!$A:$A&amp;'[4]产值及收款计划（2026）'!$B:$B,'[4]产值及收款计划（2026）'!CK:CK)</f>
        <v>0</v>
      </c>
      <c r="CL538" s="256" cm="1">
        <f t="array" aca="1" ref="CL538" ca="1">_xlfn.XLOOKUP($A538&amp;$B538,'[4]产值及收款计划（2026）'!$A:$A&amp;'[4]产值及收款计划（2026）'!$B:$B,'[4]产值及收款计划（2026）'!CL:CL)</f>
        <v>0</v>
      </c>
      <c r="DA538" s="256" cm="1">
        <f t="array" aca="1" ref="DA538" ca="1">_xlfn.XLOOKUP($A538&amp;$B538,'[4]产值及收款计划（2026）'!$A:$A&amp;'[4]产值及收款计划（2026）'!$B:$B,'[4]产值及收款计划（2026）'!DA:DA)</f>
        <v>0</v>
      </c>
      <c r="DB538" s="256" cm="1">
        <f t="array" aca="1" ref="DB538" ca="1">_xlfn.XLOOKUP($A538&amp;$B538,'[4]产值及收款计划（2026）'!$A:$A&amp;'[4]产值及收款计划（2026）'!$B:$B,'[4]产值及收款计划（2026）'!DB:DB)</f>
        <v>0</v>
      </c>
      <c r="DC538" s="256" cm="1">
        <f t="array" aca="1" ref="DC538" ca="1">_xlfn.XLOOKUP($A538&amp;$B538,'[4]产值及收款计划（2026）'!$A:$A&amp;'[4]产值及收款计划（2026）'!$B:$B,'[4]产值及收款计划（2026）'!DC:DC)</f>
        <v>0</v>
      </c>
      <c r="DD538" s="256" cm="1">
        <f t="array" aca="1" ref="DD538" ca="1">_xlfn.XLOOKUP($A538&amp;$B538,'[4]产值及收款计划（2026）'!$A:$A&amp;'[4]产值及收款计划（2026）'!$B:$B,'[4]产值及收款计划（2026）'!DD:DD)</f>
        <v>0</v>
      </c>
      <c r="DE538" s="256" cm="1">
        <f t="array" aca="1" ref="DE538" ca="1">_xlfn.XLOOKUP($A538&amp;$B538,'[4]产值及收款计划（2026）'!$A:$A&amp;'[4]产值及收款计划（2026）'!$B:$B,'[4]产值及收款计划（2026）'!DE:DE)</f>
        <v>0</v>
      </c>
      <c r="DF538" s="256" cm="1">
        <f t="array" aca="1" ref="DF538" ca="1">_xlfn.XLOOKUP($A538&amp;$B538,'[4]产值及收款计划（2026）'!$A:$A&amp;'[4]产值及收款计划（2026）'!$B:$B,'[4]产值及收款计划（2026）'!DF:DF)</f>
        <v>0</v>
      </c>
      <c r="DG538" s="256" cm="1">
        <f t="array" aca="1" ref="DG538" ca="1">_xlfn.XLOOKUP($A538&amp;$B538,'[4]产值及收款计划（2026）'!$A:$A&amp;'[4]产值及收款计划（2026）'!$B:$B,'[4]产值及收款计划（2026）'!DG:DG)</f>
        <v>0</v>
      </c>
      <c r="DH538" s="256" cm="1">
        <f t="array" aca="1" ref="DH538" ca="1">_xlfn.XLOOKUP($A538&amp;$B538,'[4]产值及收款计划（2026）'!$A:$A&amp;'[4]产值及收款计划（2026）'!$B:$B,'[4]产值及收款计划（2026）'!DH:DH)</f>
        <v>0</v>
      </c>
      <c r="DI538" s="256" cm="1">
        <f t="array" aca="1" ref="DI538" ca="1">_xlfn.XLOOKUP($A538&amp;$B538,'[4]产值及收款计划（2026）'!$A:$A&amp;'[4]产值及收款计划（2026）'!$B:$B,'[4]产值及收款计划（2026）'!DI:DI)</f>
        <v>0</v>
      </c>
      <c r="DJ538" s="256" cm="1">
        <f t="array" aca="1" ref="DJ538" ca="1">_xlfn.XLOOKUP($A538&amp;$B538,'[4]产值及收款计划（2026）'!$A:$A&amp;'[4]产值及收款计划（2026）'!$B:$B,'[4]产值及收款计划（2026）'!DJ:DJ)</f>
        <v>0</v>
      </c>
      <c r="DK538" s="256" cm="1">
        <f t="array" aca="1" ref="DK538" ca="1">_xlfn.XLOOKUP($A538&amp;$B538,'[4]产值及收款计划（2026）'!$A:$A&amp;'[4]产值及收款计划（2026）'!$B:$B,'[4]产值及收款计划（2026）'!DK:DK)</f>
        <v>0</v>
      </c>
      <c r="DL538" s="256" cm="1">
        <f t="array" aca="1" ref="DL538" ca="1">_xlfn.XLOOKUP($A538&amp;$B538,'[4]产值及收款计划（2026）'!$A:$A&amp;'[4]产值及收款计划（2026）'!$B:$B,'[4]产值及收款计划（2026）'!DL:DL)</f>
        <v>0</v>
      </c>
      <c r="DM538" s="264"/>
      <c r="DN538" s="250"/>
    </row>
    <row r="539" spans="1:118" ht="20.25" x14ac:dyDescent="0.15">
      <c r="A539" s="254">
        <f t="shared" ca="1" si="28"/>
        <v>13</v>
      </c>
      <c r="B539" s="254" t="s">
        <v>28</v>
      </c>
      <c r="C539" s="255" t="str" cm="1">
        <f t="array" aca="1" ref="C539" ca="1">_xlfn.XLOOKUP($A539&amp;$B539,'[4]产值及收款计划（2026）'!$A:$A&amp;'[4]产值及收款计划（2026）'!$B:$B,'[4]产值及收款计划（2026）'!C:C)</f>
        <v>ZHT2021080600095</v>
      </c>
      <c r="D539" s="255" t="str" cm="1">
        <f t="array" aca="1" ref="D539" ca="1">_xlfn.XLOOKUP($A539&amp;$B539,'[4]产值及收款计划（2026）'!$A:$A&amp;'[4]产值及收款计划（2026）'!$B:$B,'[4]产值及收款计划（2026）'!D:D)</f>
        <v>常州市轨道交通BIM总体管理及平台开发服务项目</v>
      </c>
      <c r="E539" s="256" cm="1">
        <f t="array" aca="1" ref="E539" ca="1">_xlfn.XLOOKUP($A539&amp;$B539,'[4]产值及收款计划（2026）'!$A:$A&amp;'[4]产值及收款计划（2026）'!$B:$B,'[4]产值及收款计划（2026）'!E:E)</f>
        <v>2723.85</v>
      </c>
      <c r="F539" s="256" cm="1">
        <f t="array" aca="1" ref="F539" ca="1">_xlfn.XLOOKUP($A539&amp;$B539,'[4]产值及收款计划（2026）'!$A:$A&amp;'[4]产值及收款计划（2026）'!$B:$B,'[4]产值及收款计划（2026）'!F:F)</f>
        <v>272.38499999999999</v>
      </c>
      <c r="G539" s="256" cm="1">
        <f t="array" aca="1" ref="G539" ca="1">_xlfn.XLOOKUP($A539&amp;$B539,'[4]产值及收款计划（2026）'!$A:$A&amp;'[4]产值及收款计划（2026）'!$B:$B,'[4]产值及收款计划（2026）'!G:G)</f>
        <v>272.38499999999999</v>
      </c>
      <c r="H539" s="256" cm="1">
        <f t="array" aca="1" ref="H539" ca="1">_xlfn.XLOOKUP($A539&amp;$B539,'[4]产值及收款计划（2026）'!$A:$A&amp;'[4]产值及收款计划（2026）'!$B:$B,'[4]产值及收款计划（2026）'!H:H)</f>
        <v>227.38499999999999</v>
      </c>
      <c r="I539" s="257" cm="1">
        <f t="array" aca="1" ref="I539" ca="1">_xlfn.XLOOKUP($A539&amp;$B539,'[4]产值及收款计划（2026）'!$A:$A&amp;'[4]产值及收款计划（2026）'!$B:$B,'[4]产值及收款计划（2026）'!I:I)</f>
        <v>0.83479266479431702</v>
      </c>
      <c r="J539" s="258" cm="1">
        <f t="array" aca="1" ref="J539" ca="1">_xlfn.XLOOKUP($A539&amp;$B539,'[4]产值及收款计划（2026）'!$A:$A&amp;'[4]产值及收款计划（2026）'!$B:$B,'[4]产值及收款计划（2026）'!J:J)</f>
        <v>6.2178287318670998E-2</v>
      </c>
      <c r="K539" s="256" cm="1">
        <f t="array" aca="1" ref="K539" ca="1">_xlfn.XLOOKUP($A539&amp;$B539,'[4]产值及收款计划（2026）'!$A:$A&amp;'[4]产值及收款计划（2026）'!$B:$B,'[4]产值及收款计划（2026）'!K:K)</f>
        <v>0</v>
      </c>
      <c r="L539" s="256" cm="1">
        <f t="array" aca="1" ref="L539" ca="1">_xlfn.XLOOKUP($A539&amp;$B539,'[4]产值及收款计划（2026）'!$A:$A&amp;'[4]产值及收款计划（2026）'!$B:$B,'[4]产值及收款计划（2026）'!L:L)</f>
        <v>0</v>
      </c>
      <c r="M539" s="256" cm="1">
        <f t="array" aca="1" ref="M539" ca="1">_xlfn.XLOOKUP($A539&amp;$B539,'[4]产值及收款计划（2026）'!$A:$A&amp;'[4]产值及收款计划（2026）'!$B:$B,'[4]产值及收款计划（2026）'!M:M)</f>
        <v>0</v>
      </c>
      <c r="N539" s="256" t="str" cm="1">
        <f t="array" aca="1" ref="N539" ca="1">_xlfn.XLOOKUP($A539&amp;$B539,'[4]产值及收款计划（2026）'!$A:$A&amp;'[4]产值及收款计划（2026）'!$B:$B,'[4]产值及收款计划（2026）'!N:N)</f>
        <v>史菁霞团队</v>
      </c>
      <c r="O539" s="256" t="str" cm="1">
        <f t="array" aca="1" ref="O539" ca="1">_xlfn.XLOOKUP($A539&amp;$B539,'[4]产值及收款计划（2026）'!$A:$A&amp;'[4]产值及收款计划（2026）'!$B:$B,'[4]产值及收款计划（2026）'!O:O)</f>
        <v>卢学文</v>
      </c>
      <c r="P539" s="255" t="str" cm="1">
        <f t="array" aca="1" ref="P539" ca="1">_xlfn.XLOOKUP($A539&amp;$B539,'[4]产值及收款计划（2026）'!$A:$A&amp;'[4]产值及收款计划（2026）'!$B:$B,'[4]产值及收款计划（2026）'!P:P)</f>
        <v>在建</v>
      </c>
      <c r="Q539" s="256" cm="1">
        <f t="array" aca="1" ref="Q539" ca="1">_xlfn.XLOOKUP($A539&amp;$B539,'[4]产值及收款计划（2026）'!$A:$A&amp;'[4]产值及收款计划（2026）'!$B:$B,'[4]产值及收款计划（2026）'!Q:Q)</f>
        <v>0</v>
      </c>
      <c r="R539" s="256" cm="1">
        <f t="array" aca="1" ref="R539" ca="1">_xlfn.XLOOKUP($A539&amp;$B539,'[4]产值及收款计划（2026）'!$A:$A&amp;'[4]产值及收款计划（2026）'!$B:$B,'[4]产值及收款计划（2026）'!R:R)</f>
        <v>0</v>
      </c>
      <c r="S539" s="256" cm="1">
        <f t="array" aca="1" ref="S539" ca="1">_xlfn.XLOOKUP($A539&amp;$B539,'[4]产值及收款计划（2026）'!$A:$A&amp;'[4]产值及收款计划（2026）'!$B:$B,'[4]产值及收款计划（2026）'!S:S)</f>
        <v>0</v>
      </c>
      <c r="T539" s="256" cm="1">
        <f t="array" aca="1" ref="T539" ca="1">_xlfn.XLOOKUP($A539&amp;$B539,'[4]产值及收款计划（2026）'!$A:$A&amp;'[4]产值及收款计划（2026）'!$B:$B,'[4]产值及收款计划（2026）'!T:T)</f>
        <v>680.96249999999998</v>
      </c>
      <c r="U539" s="256" cm="1">
        <f t="array" aca="1" ref="U539" ca="1">_xlfn.XLOOKUP($A539&amp;$B539,'[4]产值及收款计划（2026）'!$A:$A&amp;'[4]产值及收款计划（2026）'!$B:$B,'[4]产值及收款计划（2026）'!U:U)</f>
        <v>0</v>
      </c>
      <c r="V539" s="256" cm="1">
        <f t="array" aca="1" ref="V539" ca="1">_xlfn.XLOOKUP($A539&amp;$B539,'[4]产值及收款计划（2026）'!$A:$A&amp;'[4]产值及收款计划（2026）'!$B:$B,'[4]产值及收款计划（2026）'!V:V)</f>
        <v>2042.8875</v>
      </c>
      <c r="W539" s="256" cm="1">
        <f t="array" aca="1" ref="W539" ca="1">_xlfn.XLOOKUP($A539&amp;$B539,'[4]产值及收款计划（2026）'!$A:$A&amp;'[4]产值及收款计划（2026）'!$B:$B,'[4]产值及收款计划（2026）'!W:W)</f>
        <v>0</v>
      </c>
      <c r="X539" s="256" cm="1">
        <f t="array" aca="1" ref="X539" ca="1">_xlfn.XLOOKUP($A539&amp;$B539,'[4]产值及收款计划（2026）'!$A:$A&amp;'[4]产值及收款计划（2026）'!$B:$B,'[4]产值及收款计划（2026）'!X:X)</f>
        <v>0</v>
      </c>
      <c r="Y539" s="256" cm="1">
        <f t="array" aca="1" ref="Y539" ca="1">_xlfn.XLOOKUP($A539&amp;$B539,'[4]产值及收款计划（2026）'!$A:$A&amp;'[4]产值及收款计划（2026）'!$B:$B,'[4]产值及收款计划（2026）'!Y:Y)</f>
        <v>0</v>
      </c>
      <c r="Z539" s="256" cm="1">
        <f t="array" aca="1" ref="Z539" ca="1">_xlfn.XLOOKUP($A539&amp;$B539,'[4]产值及收款计划（2026）'!$A:$A&amp;'[4]产值及收款计划（2026）'!$B:$B,'[4]产值及收款计划（2026）'!Z:Z)</f>
        <v>0</v>
      </c>
      <c r="AA539" s="256" cm="1">
        <f t="array" aca="1" ref="AA539" ca="1">_xlfn.XLOOKUP($A539&amp;$B539,'[4]产值及收款计划（2026）'!$A:$A&amp;'[4]产值及收款计划（2026）'!$B:$B,'[4]产值及收款计划（2026）'!AA:AA)</f>
        <v>0</v>
      </c>
      <c r="AB539" s="256" cm="1">
        <f t="array" aca="1" ref="AB539" ca="1">_xlfn.XLOOKUP($A539&amp;$B539,'[4]产值及收款计划（2026）'!$A:$A&amp;'[4]产值及收款计划（2026）'!$B:$B,'[4]产值及收款计划（2026）'!AB:AB)</f>
        <v>0</v>
      </c>
      <c r="AC539" s="256" cm="1">
        <f t="array" aca="1" ref="AC539" ca="1">_xlfn.XLOOKUP($A539&amp;$B539,'[4]产值及收款计划（2026）'!$A:$A&amp;'[4]产值及收款计划（2026）'!$B:$B,'[4]产值及收款计划（2026）'!AC:AC)</f>
        <v>0</v>
      </c>
      <c r="AD539" s="256" cm="1">
        <f t="array" aca="1" ref="AD539" ca="1">_xlfn.XLOOKUP($A539&amp;$B539,'[4]产值及收款计划（2026）'!$A:$A&amp;'[4]产值及收款计划（2026）'!$B:$B,'[4]产值及收款计划（2026）'!AD:AD)</f>
        <v>0</v>
      </c>
      <c r="AE539" s="256" cm="1">
        <f t="array" aca="1" ref="AE539" ca="1">_xlfn.XLOOKUP($A539&amp;$B539,'[4]产值及收款计划（2026）'!$A:$A&amp;'[4]产值及收款计划（2026）'!$B:$B,'[4]产值及收款计划（2026）'!AE:AE)</f>
        <v>0</v>
      </c>
      <c r="AF539" s="256" cm="1">
        <f t="array" aca="1" ref="AF539" ca="1">_xlfn.XLOOKUP($A539&amp;$B539,'[4]产值及收款计划（2026）'!$A:$A&amp;'[4]产值及收款计划（2026）'!$B:$B,'[4]产值及收款计划（2026）'!AF:AF)</f>
        <v>0</v>
      </c>
      <c r="AG539" s="256" cm="1">
        <f t="array" aca="1" ref="AG539" ca="1">_xlfn.XLOOKUP($A539&amp;$B539,'[4]产值及收款计划（2026）'!$A:$A&amp;'[4]产值及收款计划（2026）'!$B:$B,'[4]产值及收款计划（2026）'!AG:AG)</f>
        <v>0</v>
      </c>
      <c r="AH539" s="256" cm="1">
        <f t="array" aca="1" ref="AH539" ca="1">_xlfn.XLOOKUP($A539&amp;$B539,'[4]产值及收款计划（2026）'!$A:$A&amp;'[4]产值及收款计划（2026）'!$B:$B,'[4]产值及收款计划（2026）'!AH:AH)</f>
        <v>0</v>
      </c>
      <c r="AI539" s="256" cm="1">
        <f t="array" aca="1" ref="AI539" ca="1">_xlfn.XLOOKUP($A539&amp;$B539,'[4]产值及收款计划（2026）'!$A:$A&amp;'[4]产值及收款计划（2026）'!$B:$B,'[4]产值及收款计划（2026）'!AI:AI)</f>
        <v>0</v>
      </c>
      <c r="AJ539" s="256" cm="1">
        <f t="array" aca="1" ref="AJ539" ca="1">_xlfn.XLOOKUP($A539&amp;$B539,'[4]产值及收款计划（2026）'!$A:$A&amp;'[4]产值及收款计划（2026）'!$B:$B,'[4]产值及收款计划（2026）'!AJ:AJ)</f>
        <v>0</v>
      </c>
      <c r="AK539" s="256" cm="1">
        <f t="array" aca="1" ref="AK539" ca="1">_xlfn.XLOOKUP($A539&amp;$B539,'[4]产值及收款计划（2026）'!$A:$A&amp;'[4]产值及收款计划（2026）'!$B:$B,'[4]产值及收款计划（2026）'!AK:AK)</f>
        <v>0</v>
      </c>
      <c r="AL539" s="256" cm="1">
        <f t="array" aca="1" ref="AL539" ca="1">_xlfn.XLOOKUP($A539&amp;$B539,'[4]产值及收款计划（2026）'!$A:$A&amp;'[4]产值及收款计划（2026）'!$B:$B,'[4]产值及收款计划（2026）'!AL:AL)</f>
        <v>0</v>
      </c>
      <c r="AM539" s="263" t="e" cm="1">
        <f t="array" aca="1" ref="AM539" ca="1">_xlfn.LET(_xlpm.勾选月份状态数组,TRANSPOSE('PPT(12-15页）-TOP10'!$A$3:$A$14),_xlpm.选择数据区,IF('PPT(12-15页）-TOP10'!$E$3="收款",$BA539:$BL539,$AA539:$AL539),SUM(_xlfn._xlws.FILTER(_xlpm.选择数据区,_xlpm.勾选月份状态数组,"")))</f>
        <v>#NAME?</v>
      </c>
      <c r="AN539" s="256" t="e" cm="1">
        <f t="array" aca="1" ref="AN539" ca="1">_xlfn.LET(_xlpm.勾选月份状态数组,TRANSPOSE('PPT(12-15页）-TOP10'!$A$3:$A$14),_xlpm.选择数据区,IF('PPT(12-15页）-TOP10'!$E$3="收款",$DA539:$DL539,$CA539:$CL539),SUM(_xlfn._xlws.FILTER(_xlpm.选择数据区,_xlpm.勾选月份状态数组,"")))</f>
        <v>#NAME?</v>
      </c>
      <c r="AO539" s="256">
        <f ca="1">SUM(CA539:CC539)+SUM(AD539:AL539)</f>
        <v>0</v>
      </c>
      <c r="AP539" s="256"/>
      <c r="AQ539" s="256"/>
      <c r="AR539" s="256"/>
      <c r="AS539" s="256" cm="1">
        <f t="array" aca="1" ref="AS539" ca="1">_xlfn.XLOOKUP($A539&amp;$B539,'[4]产值及收款计划（2026）'!$A:$A&amp;'[4]产值及收款计划（2026）'!$B:$B,'[4]产值及收款计划（2026）'!AS:AS)</f>
        <v>0</v>
      </c>
      <c r="AT539" s="256" cm="1">
        <f t="array" aca="1" ref="AT539" ca="1">_xlfn.XLOOKUP($A539&amp;$B539,'[4]产值及收款计划（2026）'!$A:$A&amp;'[4]产值及收款计划（2026）'!$B:$B,'[4]产值及收款计划（2026）'!AT:AT)</f>
        <v>0</v>
      </c>
      <c r="AU539" s="256" cm="1">
        <f t="array" aca="1" ref="AU539" ca="1">_xlfn.XLOOKUP($A539&amp;$B539,'[4]产值及收款计划（2026）'!$A:$A&amp;'[4]产值及收款计划（2026）'!$B:$B,'[4]产值及收款计划（2026）'!AU:AU)</f>
        <v>0</v>
      </c>
      <c r="AV539" s="256" cm="1">
        <f t="array" aca="1" ref="AV539" ca="1">_xlfn.XLOOKUP($A539&amp;$B539,'[4]产值及收款计划（2026）'!$A:$A&amp;'[4]产值及收款计划（2026）'!$B:$B,'[4]产值及收款计划（2026）'!AV:AV)</f>
        <v>0</v>
      </c>
      <c r="AW539" s="256" cm="1">
        <f t="array" aca="1" ref="AW539" ca="1">_xlfn.XLOOKUP($A539&amp;$B539,'[4]产值及收款计划（2026）'!$A:$A&amp;'[4]产值及收款计划（2026）'!$B:$B,'[4]产值及收款计划（2026）'!AW:AW)</f>
        <v>680.96249999999998</v>
      </c>
      <c r="AX539" s="256" cm="1">
        <f t="array" aca="1" ref="AX539" ca="1">_xlfn.XLOOKUP($A539&amp;$B539,'[4]产值及收款计划（2026）'!$A:$A&amp;'[4]产值及收款计划（2026）'!$B:$B,'[4]产值及收款计划（2026）'!AX:AX)</f>
        <v>0</v>
      </c>
      <c r="AY539" s="256" cm="1">
        <f t="array" aca="1" ref="AY539" ca="1">_xlfn.XLOOKUP($A539&amp;$B539,'[4]产值及收款计划（2026）'!$A:$A&amp;'[4]产值及收款计划（2026）'!$B:$B,'[4]产值及收款计划（2026）'!AY:AY)</f>
        <v>2042.8875</v>
      </c>
      <c r="AZ539" s="256" cm="1">
        <f t="array" aca="1" ref="AZ539" ca="1">_xlfn.XLOOKUP($A539&amp;$B539,'[4]产值及收款计划（2026）'!$A:$A&amp;'[4]产值及收款计划（2026）'!$B:$B,'[4]产值及收款计划（2026）'!AZ:AZ)</f>
        <v>0</v>
      </c>
      <c r="BA539" s="256" cm="1">
        <f t="array" aca="1" ref="BA539" ca="1">_xlfn.XLOOKUP($A539&amp;$B539,'[4]产值及收款计划（2026）'!$A:$A&amp;'[4]产值及收款计划（2026）'!$B:$B,'[4]产值及收款计划（2026）'!BA:BA)</f>
        <v>0</v>
      </c>
      <c r="BB539" s="256" cm="1">
        <f t="array" aca="1" ref="BB539" ca="1">_xlfn.XLOOKUP($A539&amp;$B539,'[4]产值及收款计划（2026）'!$A:$A&amp;'[4]产值及收款计划（2026）'!$B:$B,'[4]产值及收款计划（2026）'!BB:BB)</f>
        <v>0</v>
      </c>
      <c r="BC539" s="256" cm="1">
        <f t="array" aca="1" ref="BC539" ca="1">_xlfn.XLOOKUP($A539&amp;$B539,'[4]产值及收款计划（2026）'!$A:$A&amp;'[4]产值及收款计划（2026）'!$B:$B,'[4]产值及收款计划（2026）'!BC:BC)</f>
        <v>0</v>
      </c>
      <c r="BD539" s="256" cm="1">
        <f t="array" aca="1" ref="BD539" ca="1">_xlfn.XLOOKUP($A539&amp;$B539,'[4]产值及收款计划（2026）'!$A:$A&amp;'[4]产值及收款计划（2026）'!$B:$B,'[4]产值及收款计划（2026）'!BD:BD)</f>
        <v>0</v>
      </c>
      <c r="BE539" s="256" cm="1">
        <f t="array" aca="1" ref="BE539" ca="1">_xlfn.XLOOKUP($A539&amp;$B539,'[4]产值及收款计划（2026）'!$A:$A&amp;'[4]产值及收款计划（2026）'!$B:$B,'[4]产值及收款计划（2026）'!BE:BE)</f>
        <v>0</v>
      </c>
      <c r="BF539" s="256" cm="1">
        <f t="array" aca="1" ref="BF539" ca="1">_xlfn.XLOOKUP($A539&amp;$B539,'[4]产值及收款计划（2026）'!$A:$A&amp;'[4]产值及收款计划（2026）'!$B:$B,'[4]产值及收款计划（2026）'!BF:BF)</f>
        <v>0</v>
      </c>
      <c r="BG539" s="256" cm="1">
        <f t="array" aca="1" ref="BG539" ca="1">_xlfn.XLOOKUP($A539&amp;$B539,'[4]产值及收款计划（2026）'!$A:$A&amp;'[4]产值及收款计划（2026）'!$B:$B,'[4]产值及收款计划（2026）'!BG:BG)</f>
        <v>0</v>
      </c>
      <c r="BH539" s="256" cm="1">
        <f t="array" aca="1" ref="BH539" ca="1">_xlfn.XLOOKUP($A539&amp;$B539,'[4]产值及收款计划（2026）'!$A:$A&amp;'[4]产值及收款计划（2026）'!$B:$B,'[4]产值及收款计划（2026）'!BH:BH)</f>
        <v>0</v>
      </c>
      <c r="BI539" s="256" cm="1">
        <f t="array" aca="1" ref="BI539" ca="1">_xlfn.XLOOKUP($A539&amp;$B539,'[4]产值及收款计划（2026）'!$A:$A&amp;'[4]产值及收款计划（2026）'!$B:$B,'[4]产值及收款计划（2026）'!BI:BI)</f>
        <v>0</v>
      </c>
      <c r="BJ539" s="256" cm="1">
        <f t="array" aca="1" ref="BJ539" ca="1">_xlfn.XLOOKUP($A539&amp;$B539,'[4]产值及收款计划（2026）'!$A:$A&amp;'[4]产值及收款计划（2026）'!$B:$B,'[4]产值及收款计划（2026）'!BJ:BJ)</f>
        <v>0</v>
      </c>
      <c r="BK539" s="256" cm="1">
        <f t="array" aca="1" ref="BK539" ca="1">_xlfn.XLOOKUP($A539&amp;$B539,'[4]产值及收款计划（2026）'!$A:$A&amp;'[4]产值及收款计划（2026）'!$B:$B,'[4]产值及收款计划（2026）'!BK:BK)</f>
        <v>0</v>
      </c>
      <c r="BL539" s="256" cm="1">
        <f t="array" aca="1" ref="BL539" ca="1">_xlfn.XLOOKUP($A539&amp;$B539,'[4]产值及收款计划（2026）'!$A:$A&amp;'[4]产值及收款计划（2026）'!$B:$B,'[4]产值及收款计划（2026）'!BL:BL)</f>
        <v>0</v>
      </c>
      <c r="BM539" s="256"/>
      <c r="BN539" s="256"/>
      <c r="BO539" s="256"/>
      <c r="BP539" s="256"/>
      <c r="BQ539" s="255" t="str" cm="1">
        <f t="array" aca="1" ref="BQ539" ca="1">_xlfn.XLOOKUP($A539&amp;$B539,'[4]产值及收款计划（2026）'!$A:$A&amp;'[4]产值及收款计划（2026）'!$B:$B,'[4]产值及收款计划（2026）'!BQ:BQ)</f>
        <v>常州地铁集团有限公司</v>
      </c>
      <c r="BR539" s="256" cm="1">
        <f t="array" aca="1" ref="BR539" ca="1">_xlfn.XLOOKUP($A539&amp;$B539,'[4]产值及收款计划（2026）'!$A:$A&amp;'[4]产值及收款计划（2026）'!$B:$B,'[4]产值及收款计划（2026）'!BR:BR)</f>
        <v>0</v>
      </c>
      <c r="CA539" s="256" cm="1">
        <f t="array" aca="1" ref="CA539" ca="1">_xlfn.XLOOKUP($A539&amp;$B539,'[4]产值及收款计划（2026）'!$A:$A&amp;'[4]产值及收款计划（2026）'!$B:$B,'[4]产值及收款计划（2026）'!CA:CA)</f>
        <v>0</v>
      </c>
      <c r="CB539" s="256" cm="1">
        <f t="array" aca="1" ref="CB539" ca="1">_xlfn.XLOOKUP($A539&amp;$B539,'[4]产值及收款计划（2026）'!$A:$A&amp;'[4]产值及收款计划（2026）'!$B:$B,'[4]产值及收款计划（2026）'!CB:CB)</f>
        <v>0</v>
      </c>
      <c r="CC539" s="256" cm="1">
        <f t="array" aca="1" ref="CC539" ca="1">_xlfn.XLOOKUP($A539&amp;$B539,'[4]产值及收款计划（2026）'!$A:$A&amp;'[4]产值及收款计划（2026）'!$B:$B,'[4]产值及收款计划（2026）'!CC:CC)</f>
        <v>0</v>
      </c>
      <c r="CD539" s="256" cm="1">
        <f t="array" aca="1" ref="CD539" ca="1">_xlfn.XLOOKUP($A539&amp;$B539,'[4]产值及收款计划（2026）'!$A:$A&amp;'[4]产值及收款计划（2026）'!$B:$B,'[4]产值及收款计划（2026）'!CD:CD)</f>
        <v>0</v>
      </c>
      <c r="CE539" s="256" cm="1">
        <f t="array" aca="1" ref="CE539" ca="1">_xlfn.XLOOKUP($A539&amp;$B539,'[4]产值及收款计划（2026）'!$A:$A&amp;'[4]产值及收款计划（2026）'!$B:$B,'[4]产值及收款计划（2026）'!CE:CE)</f>
        <v>0</v>
      </c>
      <c r="CF539" s="256" cm="1">
        <f t="array" aca="1" ref="CF539" ca="1">_xlfn.XLOOKUP($A539&amp;$B539,'[4]产值及收款计划（2026）'!$A:$A&amp;'[4]产值及收款计划（2026）'!$B:$B,'[4]产值及收款计划（2026）'!CF:CF)</f>
        <v>0</v>
      </c>
      <c r="CG539" s="256" cm="1">
        <f t="array" aca="1" ref="CG539" ca="1">_xlfn.XLOOKUP($A539&amp;$B539,'[4]产值及收款计划（2026）'!$A:$A&amp;'[4]产值及收款计划（2026）'!$B:$B,'[4]产值及收款计划（2026）'!CG:CG)</f>
        <v>0</v>
      </c>
      <c r="CH539" s="256" cm="1">
        <f t="array" aca="1" ref="CH539" ca="1">_xlfn.XLOOKUP($A539&amp;$B539,'[4]产值及收款计划（2026）'!$A:$A&amp;'[4]产值及收款计划（2026）'!$B:$B,'[4]产值及收款计划（2026）'!CH:CH)</f>
        <v>0</v>
      </c>
      <c r="CI539" s="256" cm="1">
        <f t="array" aca="1" ref="CI539" ca="1">_xlfn.XLOOKUP($A539&amp;$B539,'[4]产值及收款计划（2026）'!$A:$A&amp;'[4]产值及收款计划（2026）'!$B:$B,'[4]产值及收款计划（2026）'!CI:CI)</f>
        <v>0</v>
      </c>
      <c r="CJ539" s="256" cm="1">
        <f t="array" aca="1" ref="CJ539" ca="1">_xlfn.XLOOKUP($A539&amp;$B539,'[4]产值及收款计划（2026）'!$A:$A&amp;'[4]产值及收款计划（2026）'!$B:$B,'[4]产值及收款计划（2026）'!CJ:CJ)</f>
        <v>0</v>
      </c>
      <c r="CK539" s="256" cm="1">
        <f t="array" aca="1" ref="CK539" ca="1">_xlfn.XLOOKUP($A539&amp;$B539,'[4]产值及收款计划（2026）'!$A:$A&amp;'[4]产值及收款计划（2026）'!$B:$B,'[4]产值及收款计划（2026）'!CK:CK)</f>
        <v>0</v>
      </c>
      <c r="CL539" s="256" cm="1">
        <f t="array" aca="1" ref="CL539" ca="1">_xlfn.XLOOKUP($A539&amp;$B539,'[4]产值及收款计划（2026）'!$A:$A&amp;'[4]产值及收款计划（2026）'!$B:$B,'[4]产值及收款计划（2026）'!CL:CL)</f>
        <v>0</v>
      </c>
      <c r="DA539" s="256" cm="1">
        <f t="array" aca="1" ref="DA539" ca="1">_xlfn.XLOOKUP($A539&amp;$B539,'[4]产值及收款计划（2026）'!$A:$A&amp;'[4]产值及收款计划（2026）'!$B:$B,'[4]产值及收款计划（2026）'!DA:DA)</f>
        <v>0</v>
      </c>
      <c r="DB539" s="256" cm="1">
        <f t="array" aca="1" ref="DB539" ca="1">_xlfn.XLOOKUP($A539&amp;$B539,'[4]产值及收款计划（2026）'!$A:$A&amp;'[4]产值及收款计划（2026）'!$B:$B,'[4]产值及收款计划（2026）'!DB:DB)</f>
        <v>0</v>
      </c>
      <c r="DC539" s="256" cm="1">
        <f t="array" aca="1" ref="DC539" ca="1">_xlfn.XLOOKUP($A539&amp;$B539,'[4]产值及收款计划（2026）'!$A:$A&amp;'[4]产值及收款计划（2026）'!$B:$B,'[4]产值及收款计划（2026）'!DC:DC)</f>
        <v>0</v>
      </c>
      <c r="DD539" s="256" cm="1">
        <f t="array" aca="1" ref="DD539" ca="1">_xlfn.XLOOKUP($A539&amp;$B539,'[4]产值及收款计划（2026）'!$A:$A&amp;'[4]产值及收款计划（2026）'!$B:$B,'[4]产值及收款计划（2026）'!DD:DD)</f>
        <v>0</v>
      </c>
      <c r="DE539" s="256" cm="1">
        <f t="array" aca="1" ref="DE539" ca="1">_xlfn.XLOOKUP($A539&amp;$B539,'[4]产值及收款计划（2026）'!$A:$A&amp;'[4]产值及收款计划（2026）'!$B:$B,'[4]产值及收款计划（2026）'!DE:DE)</f>
        <v>0</v>
      </c>
      <c r="DF539" s="256" cm="1">
        <f t="array" aca="1" ref="DF539" ca="1">_xlfn.XLOOKUP($A539&amp;$B539,'[4]产值及收款计划（2026）'!$A:$A&amp;'[4]产值及收款计划（2026）'!$B:$B,'[4]产值及收款计划（2026）'!DF:DF)</f>
        <v>0</v>
      </c>
      <c r="DG539" s="256" cm="1">
        <f t="array" aca="1" ref="DG539" ca="1">_xlfn.XLOOKUP($A539&amp;$B539,'[4]产值及收款计划（2026）'!$A:$A&amp;'[4]产值及收款计划（2026）'!$B:$B,'[4]产值及收款计划（2026）'!DG:DG)</f>
        <v>0</v>
      </c>
      <c r="DH539" s="256" cm="1">
        <f t="array" aca="1" ref="DH539" ca="1">_xlfn.XLOOKUP($A539&amp;$B539,'[4]产值及收款计划（2026）'!$A:$A&amp;'[4]产值及收款计划（2026）'!$B:$B,'[4]产值及收款计划（2026）'!DH:DH)</f>
        <v>0</v>
      </c>
      <c r="DI539" s="256" cm="1">
        <f t="array" aca="1" ref="DI539" ca="1">_xlfn.XLOOKUP($A539&amp;$B539,'[4]产值及收款计划（2026）'!$A:$A&amp;'[4]产值及收款计划（2026）'!$B:$B,'[4]产值及收款计划（2026）'!DI:DI)</f>
        <v>0</v>
      </c>
      <c r="DJ539" s="256" cm="1">
        <f t="array" aca="1" ref="DJ539" ca="1">_xlfn.XLOOKUP($A539&amp;$B539,'[4]产值及收款计划（2026）'!$A:$A&amp;'[4]产值及收款计划（2026）'!$B:$B,'[4]产值及收款计划（2026）'!DJ:DJ)</f>
        <v>0</v>
      </c>
      <c r="DK539" s="256" cm="1">
        <f t="array" aca="1" ref="DK539" ca="1">_xlfn.XLOOKUP($A539&amp;$B539,'[4]产值及收款计划（2026）'!$A:$A&amp;'[4]产值及收款计划（2026）'!$B:$B,'[4]产值及收款计划（2026）'!DK:DK)</f>
        <v>0</v>
      </c>
      <c r="DL539" s="256" cm="1">
        <f t="array" aca="1" ref="DL539" ca="1">_xlfn.XLOOKUP($A539&amp;$B539,'[4]产值及收款计划（2026）'!$A:$A&amp;'[4]产值及收款计划（2026）'!$B:$B,'[4]产值及收款计划（2026）'!DL:DL)</f>
        <v>0</v>
      </c>
      <c r="DM539" s="264"/>
      <c r="DN539" s="250"/>
    </row>
    <row r="540" spans="1:118" ht="20.25" x14ac:dyDescent="0.15">
      <c r="A540" s="254">
        <f t="shared" ca="1" si="28"/>
        <v>14</v>
      </c>
      <c r="B540" s="254" t="s">
        <v>28</v>
      </c>
      <c r="C540" s="255" t="str" cm="1">
        <f t="array" aca="1" ref="C540" ca="1">_xlfn.XLOOKUP($A540&amp;$B540,'[4]产值及收款计划（2026）'!$A:$A&amp;'[4]产值及收款计划（2026）'!$B:$B,'[4]产值及收款计划（2026）'!C:C)</f>
        <v>ZHT2021121700149</v>
      </c>
      <c r="D540" s="255" t="str" cm="1">
        <f t="array" aca="1" ref="D540" ca="1">_xlfn.XLOOKUP($A540&amp;$B540,'[4]产值及收款计划（2026）'!$A:$A&amp;'[4]产值及收款计划（2026）'!$B:$B,'[4]产值及收款计划（2026）'!D:D)</f>
        <v>轨道交通1号线软件园站配套项目BIM技术应用</v>
      </c>
      <c r="E540" s="256" cm="1">
        <f t="array" aca="1" ref="E540" ca="1">_xlfn.XLOOKUP($A540&amp;$B540,'[4]产值及收款计划（2026）'!$A:$A&amp;'[4]产值及收款计划（2026）'!$B:$B,'[4]产值及收款计划（2026）'!E:E)</f>
        <v>153</v>
      </c>
      <c r="F540" s="256" cm="1">
        <f t="array" aca="1" ref="F540" ca="1">_xlfn.XLOOKUP($A540&amp;$B540,'[4]产值及收款计划（2026）'!$A:$A&amp;'[4]产值及收款计划（2026）'!$B:$B,'[4]产值及收款计划（2026）'!F:F)</f>
        <v>153</v>
      </c>
      <c r="G540" s="256" cm="1">
        <f t="array" aca="1" ref="G540" ca="1">_xlfn.XLOOKUP($A540&amp;$B540,'[4]产值及收款计划（2026）'!$A:$A&amp;'[4]产值及收款计划（2026）'!$B:$B,'[4]产值及收款计划（2026）'!G:G)</f>
        <v>153</v>
      </c>
      <c r="H540" s="256" cm="1">
        <f t="array" aca="1" ref="H540" ca="1">_xlfn.XLOOKUP($A540&amp;$B540,'[4]产值及收款计划（2026）'!$A:$A&amp;'[4]产值及收款计划（2026）'!$B:$B,'[4]产值及收款计划（2026）'!H:H)</f>
        <v>83.848600000000005</v>
      </c>
      <c r="I540" s="257" cm="1">
        <f t="array" aca="1" ref="I540" ca="1">_xlfn.XLOOKUP($A540&amp;$B540,'[4]产值及收款计划（2026）'!$A:$A&amp;'[4]产值及收款计划（2026）'!$B:$B,'[4]产值及收款计划（2026）'!I:I)</f>
        <v>0.54803006535947696</v>
      </c>
      <c r="J540" s="258" cm="1">
        <f t="array" aca="1" ref="J540" ca="1">_xlfn.XLOOKUP($A540&amp;$B540,'[4]产值及收款计划（2026）'!$A:$A&amp;'[4]产值及收款计划（2026）'!$B:$B,'[4]产值及收款计划（2026）'!J:J)</f>
        <v>0.06</v>
      </c>
      <c r="K540" s="256" cm="1">
        <f t="array" aca="1" ref="K540" ca="1">_xlfn.XLOOKUP($A540&amp;$B540,'[4]产值及收款计划（2026）'!$A:$A&amp;'[4]产值及收款计划（2026）'!$B:$B,'[4]产值及收款计划（2026）'!K:K)</f>
        <v>0</v>
      </c>
      <c r="L540" s="256" cm="1">
        <f t="array" aca="1" ref="L540" ca="1">_xlfn.XLOOKUP($A540&amp;$B540,'[4]产值及收款计划（2026）'!$A:$A&amp;'[4]产值及收款计划（2026）'!$B:$B,'[4]产值及收款计划（2026）'!L:L)</f>
        <v>0</v>
      </c>
      <c r="M540" s="256" t="str" cm="1">
        <f t="array" aca="1" ref="M540" ca="1">_xlfn.XLOOKUP($A540&amp;$B540,'[4]产值及收款计划（2026）'!$A:$A&amp;'[4]产值及收款计划（2026）'!$B:$B,'[4]产值及收款计划（2026）'!M:M)</f>
        <v>主导</v>
      </c>
      <c r="N540" s="256" cm="1">
        <f t="array" aca="1" ref="N540" ca="1">_xlfn.XLOOKUP($A540&amp;$B540,'[4]产值及收款计划（2026）'!$A:$A&amp;'[4]产值及收款计划（2026）'!$B:$B,'[4]产值及收款计划（2026）'!N:N)</f>
        <v>0</v>
      </c>
      <c r="O540" s="256" t="str" cm="1">
        <f t="array" aca="1" ref="O540" ca="1">_xlfn.XLOOKUP($A540&amp;$B540,'[4]产值及收款计划（2026）'!$A:$A&amp;'[4]产值及收款计划（2026）'!$B:$B,'[4]产值及收款计划（2026）'!O:O)</f>
        <v>柳祈宁</v>
      </c>
      <c r="P540" s="255" t="str" cm="1">
        <f t="array" aca="1" ref="P540" ca="1">_xlfn.XLOOKUP($A540&amp;$B540,'[4]产值及收款计划（2026）'!$A:$A&amp;'[4]产值及收款计划（2026）'!$B:$B,'[4]产值及收款计划（2026）'!P:P)</f>
        <v>25已完结</v>
      </c>
      <c r="Q540" s="256" cm="1">
        <f t="array" aca="1" ref="Q540" ca="1">_xlfn.XLOOKUP($A540&amp;$B540,'[4]产值及收款计划（2026）'!$A:$A&amp;'[4]产值及收款计划（2026）'!$B:$B,'[4]产值及收款计划（2026）'!Q:Q)</f>
        <v>0</v>
      </c>
      <c r="R540" s="256" cm="1">
        <f t="array" aca="1" ref="R540" ca="1">_xlfn.XLOOKUP($A540&amp;$B540,'[4]产值及收款计划（2026）'!$A:$A&amp;'[4]产值及收款计划（2026）'!$B:$B,'[4]产值及收款计划（2026）'!R:R)</f>
        <v>0</v>
      </c>
      <c r="S540" s="256" cm="1">
        <f t="array" aca="1" ref="S540" ca="1">_xlfn.XLOOKUP($A540&amp;$B540,'[4]产值及收款计划（2026）'!$A:$A&amp;'[4]产值及收款计划（2026）'!$B:$B,'[4]产值及收款计划（2026）'!S:S)</f>
        <v>0</v>
      </c>
      <c r="T540" s="256" cm="1">
        <f t="array" aca="1" ref="T540" ca="1">_xlfn.XLOOKUP($A540&amp;$B540,'[4]产值及收款计划（2026）'!$A:$A&amp;'[4]产值及收款计划（2026）'!$B:$B,'[4]产值及收款计划（2026）'!T:T)</f>
        <v>153</v>
      </c>
      <c r="U540" s="256" cm="1">
        <f t="array" aca="1" ref="U540" ca="1">_xlfn.XLOOKUP($A540&amp;$B540,'[4]产值及收款计划（2026）'!$A:$A&amp;'[4]产值及收款计划（2026）'!$B:$B,'[4]产值及收款计划（2026）'!U:U)</f>
        <v>0</v>
      </c>
      <c r="V540" s="256" cm="1">
        <f t="array" aca="1" ref="V540" ca="1">_xlfn.XLOOKUP($A540&amp;$B540,'[4]产值及收款计划（2026）'!$A:$A&amp;'[4]产值及收款计划（2026）'!$B:$B,'[4]产值及收款计划（2026）'!V:V)</f>
        <v>0</v>
      </c>
      <c r="W540" s="256" cm="1">
        <f t="array" aca="1" ref="W540" ca="1">_xlfn.XLOOKUP($A540&amp;$B540,'[4]产值及收款计划（2026）'!$A:$A&amp;'[4]产值及收款计划（2026）'!$B:$B,'[4]产值及收款计划（2026）'!W:W)</f>
        <v>0</v>
      </c>
      <c r="X540" s="256" cm="1">
        <f t="array" aca="1" ref="X540" ca="1">_xlfn.XLOOKUP($A540&amp;$B540,'[4]产值及收款计划（2026）'!$A:$A&amp;'[4]产值及收款计划（2026）'!$B:$B,'[4]产值及收款计划（2026）'!X:X)</f>
        <v>0</v>
      </c>
      <c r="Y540" s="256" cm="1">
        <f t="array" aca="1" ref="Y540" ca="1">_xlfn.XLOOKUP($A540&amp;$B540,'[4]产值及收款计划（2026）'!$A:$A&amp;'[4]产值及收款计划（2026）'!$B:$B,'[4]产值及收款计划（2026）'!Y:Y)</f>
        <v>0</v>
      </c>
      <c r="Z540" s="256" cm="1">
        <f t="array" aca="1" ref="Z540" ca="1">_xlfn.XLOOKUP($A540&amp;$B540,'[4]产值及收款计划（2026）'!$A:$A&amp;'[4]产值及收款计划（2026）'!$B:$B,'[4]产值及收款计划（2026）'!Z:Z)</f>
        <v>0</v>
      </c>
      <c r="AA540" s="256" cm="1">
        <f t="array" aca="1" ref="AA540" ca="1">_xlfn.XLOOKUP($A540&amp;$B540,'[4]产值及收款计划（2026）'!$A:$A&amp;'[4]产值及收款计划（2026）'!$B:$B,'[4]产值及收款计划（2026）'!AA:AA)</f>
        <v>0</v>
      </c>
      <c r="AB540" s="256" cm="1">
        <f t="array" aca="1" ref="AB540" ca="1">_xlfn.XLOOKUP($A540&amp;$B540,'[4]产值及收款计划（2026）'!$A:$A&amp;'[4]产值及收款计划（2026）'!$B:$B,'[4]产值及收款计划（2026）'!AB:AB)</f>
        <v>0</v>
      </c>
      <c r="AC540" s="256" cm="1">
        <f t="array" aca="1" ref="AC540" ca="1">_xlfn.XLOOKUP($A540&amp;$B540,'[4]产值及收款计划（2026）'!$A:$A&amp;'[4]产值及收款计划（2026）'!$B:$B,'[4]产值及收款计划（2026）'!AC:AC)</f>
        <v>0</v>
      </c>
      <c r="AD540" s="256" cm="1">
        <f t="array" aca="1" ref="AD540" ca="1">_xlfn.XLOOKUP($A540&amp;$B540,'[4]产值及收款计划（2026）'!$A:$A&amp;'[4]产值及收款计划（2026）'!$B:$B,'[4]产值及收款计划（2026）'!AD:AD)</f>
        <v>0</v>
      </c>
      <c r="AE540" s="256" cm="1">
        <f t="array" aca="1" ref="AE540" ca="1">_xlfn.XLOOKUP($A540&amp;$B540,'[4]产值及收款计划（2026）'!$A:$A&amp;'[4]产值及收款计划（2026）'!$B:$B,'[4]产值及收款计划（2026）'!AE:AE)</f>
        <v>0</v>
      </c>
      <c r="AF540" s="256" cm="1">
        <f t="array" aca="1" ref="AF540" ca="1">_xlfn.XLOOKUP($A540&amp;$B540,'[4]产值及收款计划（2026）'!$A:$A&amp;'[4]产值及收款计划（2026）'!$B:$B,'[4]产值及收款计划（2026）'!AF:AF)</f>
        <v>0</v>
      </c>
      <c r="AG540" s="256" cm="1">
        <f t="array" aca="1" ref="AG540" ca="1">_xlfn.XLOOKUP($A540&amp;$B540,'[4]产值及收款计划（2026）'!$A:$A&amp;'[4]产值及收款计划（2026）'!$B:$B,'[4]产值及收款计划（2026）'!AG:AG)</f>
        <v>0</v>
      </c>
      <c r="AH540" s="256" cm="1">
        <f t="array" aca="1" ref="AH540" ca="1">_xlfn.XLOOKUP($A540&amp;$B540,'[4]产值及收款计划（2026）'!$A:$A&amp;'[4]产值及收款计划（2026）'!$B:$B,'[4]产值及收款计划（2026）'!AH:AH)</f>
        <v>0</v>
      </c>
      <c r="AI540" s="256" cm="1">
        <f t="array" aca="1" ref="AI540" ca="1">_xlfn.XLOOKUP($A540&amp;$B540,'[4]产值及收款计划（2026）'!$A:$A&amp;'[4]产值及收款计划（2026）'!$B:$B,'[4]产值及收款计划（2026）'!AI:AI)</f>
        <v>0</v>
      </c>
      <c r="AJ540" s="256" cm="1">
        <f t="array" aca="1" ref="AJ540" ca="1">_xlfn.XLOOKUP($A540&amp;$B540,'[4]产值及收款计划（2026）'!$A:$A&amp;'[4]产值及收款计划（2026）'!$B:$B,'[4]产值及收款计划（2026）'!AJ:AJ)</f>
        <v>0</v>
      </c>
      <c r="AK540" s="256" cm="1">
        <f t="array" aca="1" ref="AK540" ca="1">_xlfn.XLOOKUP($A540&amp;$B540,'[4]产值及收款计划（2026）'!$A:$A&amp;'[4]产值及收款计划（2026）'!$B:$B,'[4]产值及收款计划（2026）'!AK:AK)</f>
        <v>0</v>
      </c>
      <c r="AL540" s="256" cm="1">
        <f t="array" aca="1" ref="AL540" ca="1">_xlfn.XLOOKUP($A540&amp;$B540,'[4]产值及收款计划（2026）'!$A:$A&amp;'[4]产值及收款计划（2026）'!$B:$B,'[4]产值及收款计划（2026）'!AL:AL)</f>
        <v>0</v>
      </c>
      <c r="AM540" s="263" t="e" cm="1">
        <f t="array" aca="1" ref="AM540" ca="1">_xlfn.LET(_xlpm.勾选月份状态数组,TRANSPOSE('PPT(12-15页）-TOP10'!$A$3:$A$14),_xlpm.选择数据区,IF('PPT(12-15页）-TOP10'!$E$3="收款",$BA540:$BL540,$AA540:$AL540),SUM(_xlfn._xlws.FILTER(_xlpm.选择数据区,_xlpm.勾选月份状态数组,"")))</f>
        <v>#NAME?</v>
      </c>
      <c r="AN540" s="256" t="e" cm="1">
        <f t="array" aca="1" ref="AN540" ca="1">_xlfn.LET(_xlpm.勾选月份状态数组,TRANSPOSE('PPT(12-15页）-TOP10'!$A$3:$A$14),_xlpm.选择数据区,IF('PPT(12-15页）-TOP10'!$E$3="收款",$DA540:$DL540,$CA540:$CL540),SUM(_xlfn._xlws.FILTER(_xlpm.选择数据区,_xlpm.勾选月份状态数组,"")))</f>
        <v>#NAME?</v>
      </c>
      <c r="AO540" s="256">
        <f ca="1">SUM(CA540:CC540)+SUM(AD540:AL540)</f>
        <v>0</v>
      </c>
      <c r="AP540" s="256"/>
      <c r="AQ540" s="256"/>
      <c r="AR540" s="256"/>
      <c r="AS540" s="256" cm="1">
        <f t="array" aca="1" ref="AS540" ca="1">_xlfn.XLOOKUP($A540&amp;$B540,'[4]产值及收款计划（2026）'!$A:$A&amp;'[4]产值及收款计划（2026）'!$B:$B,'[4]产值及收款计划（2026）'!AS:AS)</f>
        <v>0</v>
      </c>
      <c r="AT540" s="256" cm="1">
        <f t="array" aca="1" ref="AT540" ca="1">_xlfn.XLOOKUP($A540&amp;$B540,'[4]产值及收款计划（2026）'!$A:$A&amp;'[4]产值及收款计划（2026）'!$B:$B,'[4]产值及收款计划（2026）'!AT:AT)</f>
        <v>0</v>
      </c>
      <c r="AU540" s="256" cm="1">
        <f t="array" aca="1" ref="AU540" ca="1">_xlfn.XLOOKUP($A540&amp;$B540,'[4]产值及收款计划（2026）'!$A:$A&amp;'[4]产值及收款计划（2026）'!$B:$B,'[4]产值及收款计划（2026）'!AU:AU)</f>
        <v>0</v>
      </c>
      <c r="AV540" s="256" cm="1">
        <f t="array" aca="1" ref="AV540" ca="1">_xlfn.XLOOKUP($A540&amp;$B540,'[4]产值及收款计划（2026）'!$A:$A&amp;'[4]产值及收款计划（2026）'!$B:$B,'[4]产值及收款计划（2026）'!AV:AV)</f>
        <v>0</v>
      </c>
      <c r="AW540" s="256" cm="1">
        <f t="array" aca="1" ref="AW540" ca="1">_xlfn.XLOOKUP($A540&amp;$B540,'[4]产值及收款计划（2026）'!$A:$A&amp;'[4]产值及收款计划（2026）'!$B:$B,'[4]产值及收款计划（2026）'!AW:AW)</f>
        <v>122.4</v>
      </c>
      <c r="AX540" s="256" cm="1">
        <f t="array" aca="1" ref="AX540" ca="1">_xlfn.XLOOKUP($A540&amp;$B540,'[4]产值及收款计划（2026）'!$A:$A&amp;'[4]产值及收款计划（2026）'!$B:$B,'[4]产值及收款计划（2026）'!AX:AX)</f>
        <v>30.6</v>
      </c>
      <c r="AY540" s="256" cm="1">
        <f t="array" aca="1" ref="AY540" ca="1">_xlfn.XLOOKUP($A540&amp;$B540,'[4]产值及收款计划（2026）'!$A:$A&amp;'[4]产值及收款计划（2026）'!$B:$B,'[4]产值及收款计划（2026）'!AY:AY)</f>
        <v>0</v>
      </c>
      <c r="AZ540" s="256" cm="1">
        <f t="array" aca="1" ref="AZ540" ca="1">_xlfn.XLOOKUP($A540&amp;$B540,'[4]产值及收款计划（2026）'!$A:$A&amp;'[4]产值及收款计划（2026）'!$B:$B,'[4]产值及收款计划（2026）'!AZ:AZ)</f>
        <v>0</v>
      </c>
      <c r="BA540" s="256" cm="1">
        <f t="array" aca="1" ref="BA540" ca="1">_xlfn.XLOOKUP($A540&amp;$B540,'[4]产值及收款计划（2026）'!$A:$A&amp;'[4]产值及收款计划（2026）'!$B:$B,'[4]产值及收款计划（2026）'!BA:BA)</f>
        <v>30.6</v>
      </c>
      <c r="BB540" s="256" cm="1">
        <f t="array" aca="1" ref="BB540" ca="1">_xlfn.XLOOKUP($A540&amp;$B540,'[4]产值及收款计划（2026）'!$A:$A&amp;'[4]产值及收款计划（2026）'!$B:$B,'[4]产值及收款计划（2026）'!BB:BB)</f>
        <v>0</v>
      </c>
      <c r="BC540" s="256" cm="1">
        <f t="array" aca="1" ref="BC540" ca="1">_xlfn.XLOOKUP($A540&amp;$B540,'[4]产值及收款计划（2026）'!$A:$A&amp;'[4]产值及收款计划（2026）'!$B:$B,'[4]产值及收款计划（2026）'!BC:BC)</f>
        <v>0</v>
      </c>
      <c r="BD540" s="256" cm="1">
        <f t="array" aca="1" ref="BD540" ca="1">_xlfn.XLOOKUP($A540&amp;$B540,'[4]产值及收款计划（2026）'!$A:$A&amp;'[4]产值及收款计划（2026）'!$B:$B,'[4]产值及收款计划（2026）'!BD:BD)</f>
        <v>0</v>
      </c>
      <c r="BE540" s="256" cm="1">
        <f t="array" aca="1" ref="BE540" ca="1">_xlfn.XLOOKUP($A540&amp;$B540,'[4]产值及收款计划（2026）'!$A:$A&amp;'[4]产值及收款计划（2026）'!$B:$B,'[4]产值及收款计划（2026）'!BE:BE)</f>
        <v>0</v>
      </c>
      <c r="BF540" s="256" cm="1">
        <f t="array" aca="1" ref="BF540" ca="1">_xlfn.XLOOKUP($A540&amp;$B540,'[4]产值及收款计划（2026）'!$A:$A&amp;'[4]产值及收款计划（2026）'!$B:$B,'[4]产值及收款计划（2026）'!BF:BF)</f>
        <v>0</v>
      </c>
      <c r="BG540" s="256" cm="1">
        <f t="array" aca="1" ref="BG540" ca="1">_xlfn.XLOOKUP($A540&amp;$B540,'[4]产值及收款计划（2026）'!$A:$A&amp;'[4]产值及收款计划（2026）'!$B:$B,'[4]产值及收款计划（2026）'!BG:BG)</f>
        <v>0</v>
      </c>
      <c r="BH540" s="256" cm="1">
        <f t="array" aca="1" ref="BH540" ca="1">_xlfn.XLOOKUP($A540&amp;$B540,'[4]产值及收款计划（2026）'!$A:$A&amp;'[4]产值及收款计划（2026）'!$B:$B,'[4]产值及收款计划（2026）'!BH:BH)</f>
        <v>0</v>
      </c>
      <c r="BI540" s="256" cm="1">
        <f t="array" aca="1" ref="BI540" ca="1">_xlfn.XLOOKUP($A540&amp;$B540,'[4]产值及收款计划（2026）'!$A:$A&amp;'[4]产值及收款计划（2026）'!$B:$B,'[4]产值及收款计划（2026）'!BI:BI)</f>
        <v>0</v>
      </c>
      <c r="BJ540" s="256" cm="1">
        <f t="array" aca="1" ref="BJ540" ca="1">_xlfn.XLOOKUP($A540&amp;$B540,'[4]产值及收款计划（2026）'!$A:$A&amp;'[4]产值及收款计划（2026）'!$B:$B,'[4]产值及收款计划（2026）'!BJ:BJ)</f>
        <v>0</v>
      </c>
      <c r="BK540" s="256" cm="1">
        <f t="array" aca="1" ref="BK540" ca="1">_xlfn.XLOOKUP($A540&amp;$B540,'[4]产值及收款计划（2026）'!$A:$A&amp;'[4]产值及收款计划（2026）'!$B:$B,'[4]产值及收款计划（2026）'!BK:BK)</f>
        <v>0</v>
      </c>
      <c r="BL540" s="256" cm="1">
        <f t="array" aca="1" ref="BL540" ca="1">_xlfn.XLOOKUP($A540&amp;$B540,'[4]产值及收款计划（2026）'!$A:$A&amp;'[4]产值及收款计划（2026）'!$B:$B,'[4]产值及收款计划（2026）'!BL:BL)</f>
        <v>0</v>
      </c>
      <c r="BM540" s="256"/>
      <c r="BN540" s="256"/>
      <c r="BO540" s="256"/>
      <c r="BP540" s="256"/>
      <c r="BQ540" s="255" t="str" cm="1">
        <f t="array" aca="1" ref="BQ540" ca="1">_xlfn.XLOOKUP($A540&amp;$B540,'[4]产值及收款计划（2026）'!$A:$A&amp;'[4]产值及收款计划（2026）'!$B:$B,'[4]产值及收款计划（2026）'!BQ:BQ)</f>
        <v>厦门轨道交通集团有限公司</v>
      </c>
      <c r="BR540" s="256" cm="1">
        <f t="array" aca="1" ref="BR540" ca="1">_xlfn.XLOOKUP($A540&amp;$B540,'[4]产值及收款计划（2026）'!$A:$A&amp;'[4]产值及收款计划（2026）'!$B:$B,'[4]产值及收款计划（2026）'!BR:BR)</f>
        <v>0</v>
      </c>
      <c r="CA540" s="256" cm="1">
        <f t="array" aca="1" ref="CA540" ca="1">_xlfn.XLOOKUP($A540&amp;$B540,'[4]产值及收款计划（2026）'!$A:$A&amp;'[4]产值及收款计划（2026）'!$B:$B,'[4]产值及收款计划（2026）'!CA:CA)</f>
        <v>0</v>
      </c>
      <c r="CB540" s="256" cm="1">
        <f t="array" aca="1" ref="CB540" ca="1">_xlfn.XLOOKUP($A540&amp;$B540,'[4]产值及收款计划（2026）'!$A:$A&amp;'[4]产值及收款计划（2026）'!$B:$B,'[4]产值及收款计划（2026）'!CB:CB)</f>
        <v>0</v>
      </c>
      <c r="CC540" s="256" cm="1">
        <f t="array" aca="1" ref="CC540" ca="1">_xlfn.XLOOKUP($A540&amp;$B540,'[4]产值及收款计划（2026）'!$A:$A&amp;'[4]产值及收款计划（2026）'!$B:$B,'[4]产值及收款计划（2026）'!CC:CC)</f>
        <v>0</v>
      </c>
      <c r="CD540" s="256" cm="1">
        <f t="array" aca="1" ref="CD540" ca="1">_xlfn.XLOOKUP($A540&amp;$B540,'[4]产值及收款计划（2026）'!$A:$A&amp;'[4]产值及收款计划（2026）'!$B:$B,'[4]产值及收款计划（2026）'!CD:CD)</f>
        <v>0</v>
      </c>
      <c r="CE540" s="256" cm="1">
        <f t="array" aca="1" ref="CE540" ca="1">_xlfn.XLOOKUP($A540&amp;$B540,'[4]产值及收款计划（2026）'!$A:$A&amp;'[4]产值及收款计划（2026）'!$B:$B,'[4]产值及收款计划（2026）'!CE:CE)</f>
        <v>0</v>
      </c>
      <c r="CF540" s="256" cm="1">
        <f t="array" aca="1" ref="CF540" ca="1">_xlfn.XLOOKUP($A540&amp;$B540,'[4]产值及收款计划（2026）'!$A:$A&amp;'[4]产值及收款计划（2026）'!$B:$B,'[4]产值及收款计划（2026）'!CF:CF)</f>
        <v>0</v>
      </c>
      <c r="CG540" s="256" cm="1">
        <f t="array" aca="1" ref="CG540" ca="1">_xlfn.XLOOKUP($A540&amp;$B540,'[4]产值及收款计划（2026）'!$A:$A&amp;'[4]产值及收款计划（2026）'!$B:$B,'[4]产值及收款计划（2026）'!CG:CG)</f>
        <v>0</v>
      </c>
      <c r="CH540" s="256" cm="1">
        <f t="array" aca="1" ref="CH540" ca="1">_xlfn.XLOOKUP($A540&amp;$B540,'[4]产值及收款计划（2026）'!$A:$A&amp;'[4]产值及收款计划（2026）'!$B:$B,'[4]产值及收款计划（2026）'!CH:CH)</f>
        <v>0</v>
      </c>
      <c r="CI540" s="256" cm="1">
        <f t="array" aca="1" ref="CI540" ca="1">_xlfn.XLOOKUP($A540&amp;$B540,'[4]产值及收款计划（2026）'!$A:$A&amp;'[4]产值及收款计划（2026）'!$B:$B,'[4]产值及收款计划（2026）'!CI:CI)</f>
        <v>0</v>
      </c>
      <c r="CJ540" s="256" cm="1">
        <f t="array" aca="1" ref="CJ540" ca="1">_xlfn.XLOOKUP($A540&amp;$B540,'[4]产值及收款计划（2026）'!$A:$A&amp;'[4]产值及收款计划（2026）'!$B:$B,'[4]产值及收款计划（2026）'!CJ:CJ)</f>
        <v>0</v>
      </c>
      <c r="CK540" s="256" cm="1">
        <f t="array" aca="1" ref="CK540" ca="1">_xlfn.XLOOKUP($A540&amp;$B540,'[4]产值及收款计划（2026）'!$A:$A&amp;'[4]产值及收款计划（2026）'!$B:$B,'[4]产值及收款计划（2026）'!CK:CK)</f>
        <v>0</v>
      </c>
      <c r="CL540" s="256" cm="1">
        <f t="array" aca="1" ref="CL540" ca="1">_xlfn.XLOOKUP($A540&amp;$B540,'[4]产值及收款计划（2026）'!$A:$A&amp;'[4]产值及收款计划（2026）'!$B:$B,'[4]产值及收款计划（2026）'!CL:CL)</f>
        <v>0</v>
      </c>
      <c r="DA540" s="256" cm="1">
        <f t="array" aca="1" ref="DA540" ca="1">_xlfn.XLOOKUP($A540&amp;$B540,'[4]产值及收款计划（2026）'!$A:$A&amp;'[4]产值及收款计划（2026）'!$B:$B,'[4]产值及收款计划（2026）'!DA:DA)</f>
        <v>30.6</v>
      </c>
      <c r="DB540" s="256" cm="1">
        <f t="array" aca="1" ref="DB540" ca="1">_xlfn.XLOOKUP($A540&amp;$B540,'[4]产值及收款计划（2026）'!$A:$A&amp;'[4]产值及收款计划（2026）'!$B:$B,'[4]产值及收款计划（2026）'!DB:DB)</f>
        <v>0</v>
      </c>
      <c r="DC540" s="256" cm="1">
        <f t="array" aca="1" ref="DC540" ca="1">_xlfn.XLOOKUP($A540&amp;$B540,'[4]产值及收款计划（2026）'!$A:$A&amp;'[4]产值及收款计划（2026）'!$B:$B,'[4]产值及收款计划（2026）'!DC:DC)</f>
        <v>0</v>
      </c>
      <c r="DD540" s="256" cm="1">
        <f t="array" aca="1" ref="DD540" ca="1">_xlfn.XLOOKUP($A540&amp;$B540,'[4]产值及收款计划（2026）'!$A:$A&amp;'[4]产值及收款计划（2026）'!$B:$B,'[4]产值及收款计划（2026）'!DD:DD)</f>
        <v>0</v>
      </c>
      <c r="DE540" s="256" cm="1">
        <f t="array" aca="1" ref="DE540" ca="1">_xlfn.XLOOKUP($A540&amp;$B540,'[4]产值及收款计划（2026）'!$A:$A&amp;'[4]产值及收款计划（2026）'!$B:$B,'[4]产值及收款计划（2026）'!DE:DE)</f>
        <v>0</v>
      </c>
      <c r="DF540" s="256" cm="1">
        <f t="array" aca="1" ref="DF540" ca="1">_xlfn.XLOOKUP($A540&amp;$B540,'[4]产值及收款计划（2026）'!$A:$A&amp;'[4]产值及收款计划（2026）'!$B:$B,'[4]产值及收款计划（2026）'!DF:DF)</f>
        <v>0</v>
      </c>
      <c r="DG540" s="256" cm="1">
        <f t="array" aca="1" ref="DG540" ca="1">_xlfn.XLOOKUP($A540&amp;$B540,'[4]产值及收款计划（2026）'!$A:$A&amp;'[4]产值及收款计划（2026）'!$B:$B,'[4]产值及收款计划（2026）'!DG:DG)</f>
        <v>0</v>
      </c>
      <c r="DH540" s="256" cm="1">
        <f t="array" aca="1" ref="DH540" ca="1">_xlfn.XLOOKUP($A540&amp;$B540,'[4]产值及收款计划（2026）'!$A:$A&amp;'[4]产值及收款计划（2026）'!$B:$B,'[4]产值及收款计划（2026）'!DH:DH)</f>
        <v>0</v>
      </c>
      <c r="DI540" s="256" cm="1">
        <f t="array" aca="1" ref="DI540" ca="1">_xlfn.XLOOKUP($A540&amp;$B540,'[4]产值及收款计划（2026）'!$A:$A&amp;'[4]产值及收款计划（2026）'!$B:$B,'[4]产值及收款计划（2026）'!DI:DI)</f>
        <v>0</v>
      </c>
      <c r="DJ540" s="256" cm="1">
        <f t="array" aca="1" ref="DJ540" ca="1">_xlfn.XLOOKUP($A540&amp;$B540,'[4]产值及收款计划（2026）'!$A:$A&amp;'[4]产值及收款计划（2026）'!$B:$B,'[4]产值及收款计划（2026）'!DJ:DJ)</f>
        <v>0</v>
      </c>
      <c r="DK540" s="256" cm="1">
        <f t="array" aca="1" ref="DK540" ca="1">_xlfn.XLOOKUP($A540&amp;$B540,'[4]产值及收款计划（2026）'!$A:$A&amp;'[4]产值及收款计划（2026）'!$B:$B,'[4]产值及收款计划（2026）'!DK:DK)</f>
        <v>0</v>
      </c>
      <c r="DL540" s="256" cm="1">
        <f t="array" aca="1" ref="DL540" ca="1">_xlfn.XLOOKUP($A540&amp;$B540,'[4]产值及收款计划（2026）'!$A:$A&amp;'[4]产值及收款计划（2026）'!$B:$B,'[4]产值及收款计划（2026）'!DL:DL)</f>
        <v>0</v>
      </c>
      <c r="DM540" s="264"/>
      <c r="DN540" s="250"/>
    </row>
    <row r="541" spans="1:118" ht="60.75" x14ac:dyDescent="0.15">
      <c r="A541" s="254">
        <f t="shared" ca="1" si="28"/>
        <v>15</v>
      </c>
      <c r="B541" s="254" t="s">
        <v>28</v>
      </c>
      <c r="C541" s="255" t="str">
        <f t="array" aca="1" ref="C541" ca="1">_xlfn.XLOOKUP($A541&amp;$B541,'[4]产值及收款计划（2026）'!$A:$A&amp;'[4]产值及收款计划（2026）'!$B:$B,'[4]产值及收款计划（2026）'!C:C)</f>
        <v>ZHT2022062300047</v>
      </c>
      <c r="D541" s="256" t="str">
        <f t="array" aca="1" ref="D541" ca="1">_xlfn.XLOOKUP($A541&amp;$B541,'[4]产值及收款计划（2026）'!$A:$A&amp;'[4]产值及收款计划（2026）'!$B:$B,'[4]产值及收款计划（2026）'!D:D)</f>
        <v>太原市城市轨道交通2号线一期工程控制中心楼宇智能化项目BIM智慧楼宇平台</v>
      </c>
      <c r="E541" s="256">
        <f t="array" aca="1" ref="E541" ca="1">_xlfn.XLOOKUP($A541&amp;$B541,'[4]产值及收款计划（2026）'!$A:$A&amp;'[4]产值及收款计划（2026）'!$B:$B,'[4]产值及收款计划（2026）'!E:E)</f>
        <v>312</v>
      </c>
      <c r="F541" s="256">
        <f t="array" aca="1" ref="F541" ca="1">_xlfn.XLOOKUP($A541&amp;$B541,'[4]产值及收款计划（2026）'!$A:$A&amp;'[4]产值及收款计划（2026）'!$B:$B,'[4]产值及收款计划（2026）'!F:F)</f>
        <v>208</v>
      </c>
      <c r="G541" s="256">
        <f t="array" aca="1" ref="G541" ca="1">_xlfn.XLOOKUP($A541&amp;$B541,'[4]产值及收款计划（2026）'!$A:$A&amp;'[4]产值及收款计划（2026）'!$B:$B,'[4]产值及收款计划（2026）'!G:G)</f>
        <v>208</v>
      </c>
      <c r="H541" s="256">
        <f t="array" aca="1" ref="H541" ca="1">_xlfn.XLOOKUP($A541&amp;$B541,'[4]产值及收款计划（2026）'!$A:$A&amp;'[4]产值及收款计划（2026）'!$B:$B,'[4]产值及收款计划（2026）'!H:H)</f>
        <v>148</v>
      </c>
      <c r="I541" s="257">
        <f t="array" aca="1" ref="I541" ca="1">_xlfn.XLOOKUP($A541&amp;$B541,'[4]产值及收款计划（2026）'!$A:$A&amp;'[4]产值及收款计划（2026）'!$B:$B,'[4]产值及收款计划（2026）'!I:I)</f>
        <v>0.71153846153846201</v>
      </c>
      <c r="J541" s="258">
        <f t="array" aca="1" ref="J541" ca="1">_xlfn.XLOOKUP($A541&amp;$B541,'[4]产值及收款计划（2026）'!$A:$A&amp;'[4]产值及收款计划（2026）'!$B:$B,'[4]产值及收款计划（2026）'!J:J)</f>
        <v>0.06</v>
      </c>
      <c r="K541" s="256">
        <f t="array" aca="1" ref="K541" ca="1">_xlfn.XLOOKUP($A541&amp;$B541,'[4]产值及收款计划（2026）'!$A:$A&amp;'[4]产值及收款计划（2026）'!$B:$B,'[4]产值及收款计划（2026）'!K:K)</f>
        <v>0</v>
      </c>
      <c r="L541" s="256">
        <f t="array" aca="1" ref="L541" ca="1">_xlfn.XLOOKUP($A541&amp;$B541,'[4]产值及收款计划（2026）'!$A:$A&amp;'[4]产值及收款计划（2026）'!$B:$B,'[4]产值及收款计划（2026）'!L:L)</f>
        <v>0</v>
      </c>
      <c r="M541" s="256" t="str">
        <f t="array" aca="1" ref="M541" ca="1">_xlfn.XLOOKUP($A541&amp;$B541,'[4]产值及收款计划（2026）'!$A:$A&amp;'[4]产值及收款计划（2026）'!$B:$B,'[4]产值及收款计划（2026）'!M:M)</f>
        <v>主导</v>
      </c>
      <c r="N541" s="256">
        <f t="array" aca="1" ref="N541" ca="1">_xlfn.XLOOKUP($A541&amp;$B541,'[4]产值及收款计划（2026）'!$A:$A&amp;'[4]产值及收款计划（2026）'!$B:$B,'[4]产值及收款计划（2026）'!N:N)</f>
        <v>0</v>
      </c>
      <c r="O541" s="256" t="str">
        <f t="array" aca="1" ref="O541" ca="1">_xlfn.XLOOKUP($A541&amp;$B541,'[4]产值及收款计划（2026）'!$A:$A&amp;'[4]产值及收款计划（2026）'!$B:$B,'[4]产值及收款计划（2026）'!O:O)</f>
        <v>薛剑展</v>
      </c>
      <c r="P541" s="255" t="str">
        <f t="array" aca="1" ref="P541" ca="1">_xlfn.XLOOKUP($A541&amp;$B541,'[4]产值及收款计划（2026）'!$A:$A&amp;'[4]产值及收款计划（2026）'!$B:$B,'[4]产值及收款计划（2026）'!P:P)</f>
        <v>在建</v>
      </c>
      <c r="Q541" s="256">
        <f t="array" aca="1" ref="Q541" ca="1">_xlfn.XLOOKUP($A541&amp;$B541,'[4]产值及收款计划（2026）'!$A:$A&amp;'[4]产值及收款计划（2026）'!$B:$B,'[4]产值及收款计划（2026）'!Q:Q)</f>
        <v>0</v>
      </c>
      <c r="R541" s="256">
        <f t="array" aca="1" ref="R541" ca="1">_xlfn.XLOOKUP($A541&amp;$B541,'[4]产值及收款计划（2026）'!$A:$A&amp;'[4]产值及收款计划（2026）'!$B:$B,'[4]产值及收款计划（2026）'!R:R)</f>
        <v>0</v>
      </c>
      <c r="S541" s="256">
        <f t="array" aca="1" ref="S541" ca="1">_xlfn.XLOOKUP($A541&amp;$B541,'[4]产值及收款计划（2026）'!$A:$A&amp;'[4]产值及收款计划（2026）'!$B:$B,'[4]产值及收款计划（2026）'!S:S)</f>
        <v>0</v>
      </c>
      <c r="T541" s="256">
        <f t="array" aca="1" ref="T541" ca="1">_xlfn.XLOOKUP($A541&amp;$B541,'[4]产值及收款计划（2026）'!$A:$A&amp;'[4]产值及收款计划（2026）'!$B:$B,'[4]产值及收款计划（2026）'!T:T)</f>
        <v>253.4</v>
      </c>
      <c r="U541" s="256">
        <f t="array" aca="1" ref="U541" ca="1">_xlfn.XLOOKUP($A541&amp;$B541,'[4]产值及收款计划（2026）'!$A:$A&amp;'[4]产值及收款计划（2026）'!$B:$B,'[4]产值及收款计划（2026）'!U:U)</f>
        <v>0</v>
      </c>
      <c r="V541" s="256">
        <f t="array" aca="1" ref="V541" ca="1">_xlfn.XLOOKUP($A541&amp;$B541,'[4]产值及收款计划（2026）'!$A:$A&amp;'[4]产值及收款计划（2026）'!$B:$B,'[4]产值及收款计划（2026）'!V:V)</f>
        <v>58.6</v>
      </c>
      <c r="W541" s="256">
        <f t="array" aca="1" ref="W541" ca="1">_xlfn.XLOOKUP($A541&amp;$B541,'[4]产值及收款计划（2026）'!$A:$A&amp;'[4]产值及收款计划（2026）'!$B:$B,'[4]产值及收款计划（2026）'!W:W)</f>
        <v>0</v>
      </c>
      <c r="X541" s="256">
        <f t="array" aca="1" ref="X541" ca="1">_xlfn.XLOOKUP($A541&amp;$B541,'[4]产值及收款计划（2026）'!$A:$A&amp;'[4]产值及收款计划（2026）'!$B:$B,'[4]产值及收款计划（2026）'!X:X)</f>
        <v>0</v>
      </c>
      <c r="Y541" s="256">
        <f t="array" aca="1" ref="Y541" ca="1">_xlfn.XLOOKUP($A541&amp;$B541,'[4]产值及收款计划（2026）'!$A:$A&amp;'[4]产值及收款计划（2026）'!$B:$B,'[4]产值及收款计划（2026）'!Y:Y)</f>
        <v>0</v>
      </c>
      <c r="Z541" s="256">
        <f t="array" aca="1" ref="Z541" ca="1">_xlfn.XLOOKUP($A541&amp;$B541,'[4]产值及收款计划（2026）'!$A:$A&amp;'[4]产值及收款计划（2026）'!$B:$B,'[4]产值及收款计划（2026）'!Z:Z)</f>
        <v>0</v>
      </c>
      <c r="AA541" s="256">
        <f t="array" aca="1" ref="AA541" ca="1">_xlfn.XLOOKUP($A541&amp;$B541,'[4]产值及收款计划（2026）'!$A:$A&amp;'[4]产值及收款计划（2026）'!$B:$B,'[4]产值及收款计划（2026）'!AA:AA)</f>
        <v>0</v>
      </c>
      <c r="AB541" s="256">
        <f t="array" aca="1" ref="AB541" ca="1">_xlfn.XLOOKUP($A541&amp;$B541,'[4]产值及收款计划（2026）'!$A:$A&amp;'[4]产值及收款计划（2026）'!$B:$B,'[4]产值及收款计划（2026）'!AB:AB)</f>
        <v>0</v>
      </c>
      <c r="AC541" s="256">
        <f t="array" aca="1" ref="AC541" ca="1">_xlfn.XLOOKUP($A541&amp;$B541,'[4]产值及收款计划（2026）'!$A:$A&amp;'[4]产值及收款计划（2026）'!$B:$B,'[4]产值及收款计划（2026）'!AC:AC)</f>
        <v>0</v>
      </c>
      <c r="AD541" s="256">
        <f t="array" aca="1" ref="AD541" ca="1">_xlfn.XLOOKUP($A541&amp;$B541,'[4]产值及收款计划（2026）'!$A:$A&amp;'[4]产值及收款计划（2026）'!$B:$B,'[4]产值及收款计划（2026）'!AD:AD)</f>
        <v>0</v>
      </c>
      <c r="AE541" s="256">
        <f t="array" aca="1" ref="AE541" ca="1">_xlfn.XLOOKUP($A541&amp;$B541,'[4]产值及收款计划（2026）'!$A:$A&amp;'[4]产值及收款计划（2026）'!$B:$B,'[4]产值及收款计划（2026）'!AE:AE)</f>
        <v>0</v>
      </c>
      <c r="AF541" s="256">
        <f t="array" aca="1" ref="AF541" ca="1">_xlfn.XLOOKUP($A541&amp;$B541,'[4]产值及收款计划（2026）'!$A:$A&amp;'[4]产值及收款计划（2026）'!$B:$B,'[4]产值及收款计划（2026）'!AF:AF)</f>
        <v>0</v>
      </c>
      <c r="AG541" s="256">
        <f t="array" aca="1" ref="AG541" ca="1">_xlfn.XLOOKUP($A541&amp;$B541,'[4]产值及收款计划（2026）'!$A:$A&amp;'[4]产值及收款计划（2026）'!$B:$B,'[4]产值及收款计划（2026）'!AG:AG)</f>
        <v>0</v>
      </c>
      <c r="AH541" s="256">
        <f t="array" aca="1" ref="AH541" ca="1">_xlfn.XLOOKUP($A541&amp;$B541,'[4]产值及收款计划（2026）'!$A:$A&amp;'[4]产值及收款计划（2026）'!$B:$B,'[4]产值及收款计划（2026）'!AH:AH)</f>
        <v>58.6</v>
      </c>
      <c r="AI541" s="256">
        <f t="array" aca="1" ref="AI541" ca="1">_xlfn.XLOOKUP($A541&amp;$B541,'[4]产值及收款计划（2026）'!$A:$A&amp;'[4]产值及收款计划（2026）'!$B:$B,'[4]产值及收款计划（2026）'!AI:AI)</f>
        <v>0</v>
      </c>
      <c r="AJ541" s="256">
        <f t="array" aca="1" ref="AJ541" ca="1">_xlfn.XLOOKUP($A541&amp;$B541,'[4]产值及收款计划（2026）'!$A:$A&amp;'[4]产值及收款计划（2026）'!$B:$B,'[4]产值及收款计划（2026）'!AJ:AJ)</f>
        <v>0</v>
      </c>
      <c r="AK541" s="256">
        <f t="array" aca="1" ref="AK541" ca="1">_xlfn.XLOOKUP($A541&amp;$B541,'[4]产值及收款计划（2026）'!$A:$A&amp;'[4]产值及收款计划（2026）'!$B:$B,'[4]产值及收款计划（2026）'!AK:AK)</f>
        <v>0</v>
      </c>
      <c r="AL541" s="256">
        <f t="array" aca="1" ref="AL541" ca="1">_xlfn.XLOOKUP($A541&amp;$B541,'[4]产值及收款计划（2026）'!$A:$A&amp;'[4]产值及收款计划（2026）'!$B:$B,'[4]产值及收款计划（2026）'!AL:AL)</f>
        <v>0</v>
      </c>
      <c r="AM541" s="263" t="e">
        <f t="array" aca="1" ref="AM541" ca="1">_xlfn.LET(_xlpm.勾选月份状态数组,TRANSPOSE('PPT(12-15页）-TOP10'!$A$3:$A$14),_xlpm.选择数据区,IF('PPT(12-15页）-TOP10'!$E$3="收款",$BA541:$BL541,$AA541:$AL541),SUM(_xlfn._xlws.FILTER(_xlpm.选择数据区,_xlpm.勾选月份状态数组,"")))</f>
        <v>#NAME?</v>
      </c>
      <c r="AN541" s="256" t="e" cm="1">
        <f t="array" aca="1" ref="AN541" ca="1">_xlfn.LET(_xlpm.勾选月份状态数组,TRANSPOSE('PPT(12-15页）-TOP10'!$A$3:$A$14),_xlpm.选择数据区,IF('PPT(12-15页）-TOP10'!$E$3="收款",$DA541:$DL541,$CA541:$CL541),SUM(_xlfn._xlws.FILTER(_xlpm.选择数据区,_xlpm.勾选月份状态数组,"")))</f>
        <v>#NAME?</v>
      </c>
      <c r="AO541" s="256">
        <f ca="1">SUM(CA541:CC541)+SUM(AD541:AL541)</f>
        <v>58.6</v>
      </c>
      <c r="AP541" s="256"/>
      <c r="AQ541" s="256"/>
      <c r="AR541" s="256"/>
      <c r="AS541" s="256">
        <f t="array" aca="1" ref="AS541" ca="1">_xlfn.XLOOKUP($A541&amp;$B541,'[4]产值及收款计划（2026）'!$A:$A&amp;'[4]产值及收款计划（2026）'!$B:$B,'[4]产值及收款计划（2026）'!AS:AS)</f>
        <v>0</v>
      </c>
      <c r="AT541" s="256">
        <f t="array" aca="1" ref="AT541" ca="1">_xlfn.XLOOKUP($A541&amp;$B541,'[4]产值及收款计划（2026）'!$A:$A&amp;'[4]产值及收款计划（2026）'!$B:$B,'[4]产值及收款计划（2026）'!AT:AT)</f>
        <v>0</v>
      </c>
      <c r="AU541" s="256">
        <f t="array" aca="1" ref="AU541" ca="1">_xlfn.XLOOKUP($A541&amp;$B541,'[4]产值及收款计划（2026）'!$A:$A&amp;'[4]产值及收款计划（2026）'!$B:$B,'[4]产值及收款计划（2026）'!AU:AU)</f>
        <v>0</v>
      </c>
      <c r="AV541" s="256">
        <f t="array" aca="1" ref="AV541" ca="1">_xlfn.XLOOKUP($A541&amp;$B541,'[4]产值及收款计划（2026）'!$A:$A&amp;'[4]产值及收款计划（2026）'!$B:$B,'[4]产值及收款计划（2026）'!AV:AV)</f>
        <v>0</v>
      </c>
      <c r="AW541" s="256">
        <f t="array" aca="1" ref="AW541" ca="1">_xlfn.XLOOKUP($A541&amp;$B541,'[4]产值及收款计划（2026）'!$A:$A&amp;'[4]产值及收款计划（2026）'!$B:$B,'[4]产值及收款计划（2026）'!AW:AW)</f>
        <v>89.688000000000002</v>
      </c>
      <c r="AX541" s="256">
        <f t="array" aca="1" ref="AX541" ca="1">_xlfn.XLOOKUP($A541&amp;$B541,'[4]产值及收款计划（2026）'!$A:$A&amp;'[4]产值及收款计划（2026）'!$B:$B,'[4]产值及收款计划（2026）'!AX:AX)</f>
        <v>0</v>
      </c>
      <c r="AY541" s="256">
        <f t="array" aca="1" ref="AY541" ca="1">_xlfn.XLOOKUP($A541&amp;$B541,'[4]产值及收款计划（2026）'!$A:$A&amp;'[4]产值及收款计划（2026）'!$B:$B,'[4]产值及收款计划（2026）'!AY:AY)</f>
        <v>222.31200000000001</v>
      </c>
      <c r="AZ541" s="256">
        <f t="array" aca="1" ref="AZ541" ca="1">_xlfn.XLOOKUP($A541&amp;$B541,'[4]产值及收款计划（2026）'!$A:$A&amp;'[4]产值及收款计划（2026）'!$B:$B,'[4]产值及收款计划（2026）'!AZ:AZ)</f>
        <v>163.71199999999999</v>
      </c>
      <c r="BA541" s="256">
        <f t="array" aca="1" ref="BA541" ca="1">_xlfn.XLOOKUP($A541&amp;$B541,'[4]产值及收款计划（2026）'!$A:$A&amp;'[4]产值及收款计划（2026）'!$B:$B,'[4]产值及收款计划（2026）'!BA:BA)</f>
        <v>0</v>
      </c>
      <c r="BB541" s="256">
        <f t="array" aca="1" ref="BB541" ca="1">_xlfn.XLOOKUP($A541&amp;$B541,'[4]产值及收款计划（2026）'!$A:$A&amp;'[4]产值及收款计划（2026）'!$B:$B,'[4]产值及收款计划（2026）'!BB:BB)</f>
        <v>0</v>
      </c>
      <c r="BC541" s="256">
        <f t="array" aca="1" ref="BC541" ca="1">_xlfn.XLOOKUP($A541&amp;$B541,'[4]产值及收款计划（2026）'!$A:$A&amp;'[4]产值及收款计划（2026）'!$B:$B,'[4]产值及收款计划（2026）'!BC:BC)</f>
        <v>0</v>
      </c>
      <c r="BD541" s="256">
        <f t="array" aca="1" ref="BD541" ca="1">_xlfn.XLOOKUP($A541&amp;$B541,'[4]产值及收款计划（2026）'!$A:$A&amp;'[4]产值及收款计划（2026）'!$B:$B,'[4]产值及收款计划（2026）'!BD:BD)</f>
        <v>0</v>
      </c>
      <c r="BE541" s="256">
        <f t="array" aca="1" ref="BE541" ca="1">_xlfn.XLOOKUP($A541&amp;$B541,'[4]产值及收款计划（2026）'!$A:$A&amp;'[4]产值及收款计划（2026）'!$B:$B,'[4]产值及收款计划（2026）'!BE:BE)</f>
        <v>0</v>
      </c>
      <c r="BF541" s="256">
        <f t="array" aca="1" ref="BF541" ca="1">_xlfn.XLOOKUP($A541&amp;$B541,'[4]产值及收款计划（2026）'!$A:$A&amp;'[4]产值及收款计划（2026）'!$B:$B,'[4]产值及收款计划（2026）'!BF:BF)</f>
        <v>0</v>
      </c>
      <c r="BG541" s="256">
        <f t="array" aca="1" ref="BG541" ca="1">_xlfn.XLOOKUP($A541&amp;$B541,'[4]产值及收款计划（2026）'!$A:$A&amp;'[4]产值及收款计划（2026）'!$B:$B,'[4]产值及收款计划（2026）'!BG:BG)</f>
        <v>0</v>
      </c>
      <c r="BH541" s="256">
        <f t="array" aca="1" ref="BH541" ca="1">_xlfn.XLOOKUP($A541&amp;$B541,'[4]产值及收款计划（2026）'!$A:$A&amp;'[4]产值及收款计划（2026）'!$B:$B,'[4]产值及收款计划（2026）'!BH:BH)</f>
        <v>0</v>
      </c>
      <c r="BI541" s="256">
        <f t="array" aca="1" ref="BI541" ca="1">_xlfn.XLOOKUP($A541&amp;$B541,'[4]产值及收款计划（2026）'!$A:$A&amp;'[4]产值及收款计划（2026）'!$B:$B,'[4]产值及收款计划（2026）'!BI:BI)</f>
        <v>0</v>
      </c>
      <c r="BJ541" s="256">
        <f t="array" aca="1" ref="BJ541" ca="1">_xlfn.XLOOKUP($A541&amp;$B541,'[4]产值及收款计划（2026）'!$A:$A&amp;'[4]产值及收款计划（2026）'!$B:$B,'[4]产值及收款计划（2026）'!BJ:BJ)</f>
        <v>0</v>
      </c>
      <c r="BK541" s="256">
        <f t="array" aca="1" ref="BK541" ca="1">_xlfn.XLOOKUP($A541&amp;$B541,'[4]产值及收款计划（2026）'!$A:$A&amp;'[4]产值及收款计划（2026）'!$B:$B,'[4]产值及收款计划（2026）'!BK:BK)</f>
        <v>0</v>
      </c>
      <c r="BL541" s="256">
        <f t="array" aca="1" ref="BL541" ca="1">_xlfn.XLOOKUP($A541&amp;$B541,'[4]产值及收款计划（2026）'!$A:$A&amp;'[4]产值及收款计划（2026）'!$B:$B,'[4]产值及收款计划（2026）'!BL:BL)</f>
        <v>222.31200000000001</v>
      </c>
      <c r="BM541" s="256"/>
      <c r="BN541" s="256"/>
      <c r="BO541" s="256"/>
      <c r="BP541" s="256"/>
      <c r="BQ541" s="255" t="str">
        <f t="array" aca="1" ref="BQ541" ca="1">_xlfn.XLOOKUP($A541&amp;$B541,'[4]产值及收款计划（2026）'!$A:$A&amp;'[4]产值及收款计划（2026）'!$B:$B,'[4]产值及收款计划（2026）'!BQ:BQ)</f>
        <v>青岛海信网络科技股份有限公司</v>
      </c>
      <c r="BR541" s="256">
        <f t="array" aca="1" ref="BR541" ca="1">_xlfn.XLOOKUP($A541&amp;$B541,'[4]产值及收款计划（2026）'!$A:$A&amp;'[4]产值及收款计划（2026）'!$B:$B,'[4]产值及收款计划（2026）'!BR:BR)</f>
        <v>0</v>
      </c>
      <c r="CA541" s="256" cm="1">
        <f t="array" aca="1" ref="CA541" ca="1">_xlfn.XLOOKUP($A541&amp;$B541,'[4]产值及收款计划（2026）'!$A:$A&amp;'[4]产值及收款计划（2026）'!$B:$B,'[4]产值及收款计划（2026）'!CA:CA)</f>
        <v>0</v>
      </c>
      <c r="CB541" s="256" cm="1">
        <f t="array" aca="1" ref="CB541" ca="1">_xlfn.XLOOKUP($A541&amp;$B541,'[4]产值及收款计划（2026）'!$A:$A&amp;'[4]产值及收款计划（2026）'!$B:$B,'[4]产值及收款计划（2026）'!CB:CB)</f>
        <v>0</v>
      </c>
      <c r="CC541" s="256" cm="1">
        <f t="array" aca="1" ref="CC541" ca="1">_xlfn.XLOOKUP($A541&amp;$B541,'[4]产值及收款计划（2026）'!$A:$A&amp;'[4]产值及收款计划（2026）'!$B:$B,'[4]产值及收款计划（2026）'!CC:CC)</f>
        <v>0</v>
      </c>
      <c r="CD541" s="256" cm="1">
        <f t="array" aca="1" ref="CD541" ca="1">_xlfn.XLOOKUP($A541&amp;$B541,'[4]产值及收款计划（2026）'!$A:$A&amp;'[4]产值及收款计划（2026）'!$B:$B,'[4]产值及收款计划（2026）'!CD:CD)</f>
        <v>0</v>
      </c>
      <c r="CE541" s="256" cm="1">
        <f t="array" aca="1" ref="CE541" ca="1">_xlfn.XLOOKUP($A541&amp;$B541,'[4]产值及收款计划（2026）'!$A:$A&amp;'[4]产值及收款计划（2026）'!$B:$B,'[4]产值及收款计划（2026）'!CE:CE)</f>
        <v>0</v>
      </c>
      <c r="CF541" s="256" cm="1">
        <f t="array" aca="1" ref="CF541" ca="1">_xlfn.XLOOKUP($A541&amp;$B541,'[4]产值及收款计划（2026）'!$A:$A&amp;'[4]产值及收款计划（2026）'!$B:$B,'[4]产值及收款计划（2026）'!CF:CF)</f>
        <v>0</v>
      </c>
      <c r="CG541" s="256" cm="1">
        <f t="array" aca="1" ref="CG541" ca="1">_xlfn.XLOOKUP($A541&amp;$B541,'[4]产值及收款计划（2026）'!$A:$A&amp;'[4]产值及收款计划（2026）'!$B:$B,'[4]产值及收款计划（2026）'!CG:CG)</f>
        <v>0</v>
      </c>
      <c r="CH541" s="256" cm="1">
        <f t="array" aca="1" ref="CH541" ca="1">_xlfn.XLOOKUP($A541&amp;$B541,'[4]产值及收款计划（2026）'!$A:$A&amp;'[4]产值及收款计划（2026）'!$B:$B,'[4]产值及收款计划（2026）'!CH:CH)</f>
        <v>0</v>
      </c>
      <c r="CI541" s="256" cm="1">
        <f t="array" aca="1" ref="CI541" ca="1">_xlfn.XLOOKUP($A541&amp;$B541,'[4]产值及收款计划（2026）'!$A:$A&amp;'[4]产值及收款计划（2026）'!$B:$B,'[4]产值及收款计划（2026）'!CI:CI)</f>
        <v>0</v>
      </c>
      <c r="CJ541" s="256" cm="1">
        <f t="array" aca="1" ref="CJ541" ca="1">_xlfn.XLOOKUP($A541&amp;$B541,'[4]产值及收款计划（2026）'!$A:$A&amp;'[4]产值及收款计划（2026）'!$B:$B,'[4]产值及收款计划（2026）'!CJ:CJ)</f>
        <v>0</v>
      </c>
      <c r="CK541" s="256" cm="1">
        <f t="array" aca="1" ref="CK541" ca="1">_xlfn.XLOOKUP($A541&amp;$B541,'[4]产值及收款计划（2026）'!$A:$A&amp;'[4]产值及收款计划（2026）'!$B:$B,'[4]产值及收款计划（2026）'!CK:CK)</f>
        <v>0</v>
      </c>
      <c r="CL541" s="256" cm="1">
        <f t="array" aca="1" ref="CL541" ca="1">_xlfn.XLOOKUP($A541&amp;$B541,'[4]产值及收款计划（2026）'!$A:$A&amp;'[4]产值及收款计划（2026）'!$B:$B,'[4]产值及收款计划（2026）'!CL:CL)</f>
        <v>0</v>
      </c>
      <c r="DA541" s="256" cm="1">
        <f t="array" aca="1" ref="DA541" ca="1">_xlfn.XLOOKUP($A541&amp;$B541,'[4]产值及收款计划（2026）'!$A:$A&amp;'[4]产值及收款计划（2026）'!$B:$B,'[4]产值及收款计划（2026）'!DA:DA)</f>
        <v>0</v>
      </c>
      <c r="DB541" s="256" cm="1">
        <f t="array" aca="1" ref="DB541" ca="1">_xlfn.XLOOKUP($A541&amp;$B541,'[4]产值及收款计划（2026）'!$A:$A&amp;'[4]产值及收款计划（2026）'!$B:$B,'[4]产值及收款计划（2026）'!DB:DB)</f>
        <v>0</v>
      </c>
      <c r="DC541" s="256" cm="1">
        <f t="array" aca="1" ref="DC541" ca="1">_xlfn.XLOOKUP($A541&amp;$B541,'[4]产值及收款计划（2026）'!$A:$A&amp;'[4]产值及收款计划（2026）'!$B:$B,'[4]产值及收款计划（2026）'!DC:DC)</f>
        <v>0</v>
      </c>
      <c r="DD541" s="256" cm="1">
        <f t="array" aca="1" ref="DD541" ca="1">_xlfn.XLOOKUP($A541&amp;$B541,'[4]产值及收款计划（2026）'!$A:$A&amp;'[4]产值及收款计划（2026）'!$B:$B,'[4]产值及收款计划（2026）'!DD:DD)</f>
        <v>0</v>
      </c>
      <c r="DE541" s="256" cm="1">
        <f t="array" aca="1" ref="DE541" ca="1">_xlfn.XLOOKUP($A541&amp;$B541,'[4]产值及收款计划（2026）'!$A:$A&amp;'[4]产值及收款计划（2026）'!$B:$B,'[4]产值及收款计划（2026）'!DE:DE)</f>
        <v>0</v>
      </c>
      <c r="DF541" s="256" cm="1">
        <f t="array" aca="1" ref="DF541" ca="1">_xlfn.XLOOKUP($A541&amp;$B541,'[4]产值及收款计划（2026）'!$A:$A&amp;'[4]产值及收款计划（2026）'!$B:$B,'[4]产值及收款计划（2026）'!DF:DF)</f>
        <v>0</v>
      </c>
      <c r="DG541" s="256" cm="1">
        <f t="array" aca="1" ref="DG541" ca="1">_xlfn.XLOOKUP($A541&amp;$B541,'[4]产值及收款计划（2026）'!$A:$A&amp;'[4]产值及收款计划（2026）'!$B:$B,'[4]产值及收款计划（2026）'!DG:DG)</f>
        <v>0</v>
      </c>
      <c r="DH541" s="256" cm="1">
        <f t="array" aca="1" ref="DH541" ca="1">_xlfn.XLOOKUP($A541&amp;$B541,'[4]产值及收款计划（2026）'!$A:$A&amp;'[4]产值及收款计划（2026）'!$B:$B,'[4]产值及收款计划（2026）'!DH:DH)</f>
        <v>0</v>
      </c>
      <c r="DI541" s="256" cm="1">
        <f t="array" aca="1" ref="DI541" ca="1">_xlfn.XLOOKUP($A541&amp;$B541,'[4]产值及收款计划（2026）'!$A:$A&amp;'[4]产值及收款计划（2026）'!$B:$B,'[4]产值及收款计划（2026）'!DI:DI)</f>
        <v>0</v>
      </c>
      <c r="DJ541" s="256" cm="1">
        <f t="array" aca="1" ref="DJ541" ca="1">_xlfn.XLOOKUP($A541&amp;$B541,'[4]产值及收款计划（2026）'!$A:$A&amp;'[4]产值及收款计划（2026）'!$B:$B,'[4]产值及收款计划（2026）'!DJ:DJ)</f>
        <v>0</v>
      </c>
      <c r="DK541" s="256" cm="1">
        <f t="array" aca="1" ref="DK541" ca="1">_xlfn.XLOOKUP($A541&amp;$B541,'[4]产值及收款计划（2026）'!$A:$A&amp;'[4]产值及收款计划（2026）'!$B:$B,'[4]产值及收款计划（2026）'!DK:DK)</f>
        <v>0</v>
      </c>
      <c r="DL541" s="256" cm="1">
        <f t="array" aca="1" ref="DL541" ca="1">_xlfn.XLOOKUP($A541&amp;$B541,'[4]产值及收款计划（2026）'!$A:$A&amp;'[4]产值及收款计划（2026）'!$B:$B,'[4]产值及收款计划（2026）'!DL:DL)</f>
        <v>0</v>
      </c>
      <c r="DM541" s="264"/>
      <c r="DN541" s="250"/>
    </row>
    <row r="542" spans="1:118" ht="60.75" x14ac:dyDescent="0.15">
      <c r="A542" s="254">
        <f t="shared" ca="1" si="28"/>
        <v>16</v>
      </c>
      <c r="B542" s="254" t="s">
        <v>28</v>
      </c>
      <c r="C542" s="255" t="str">
        <f t="array" aca="1" ref="C542" ca="1">_xlfn.XLOOKUP($A542&amp;$B542,'[4]产值及收款计划（2026）'!$A:$A&amp;'[4]产值及收款计划（2026）'!$B:$B,'[4]产值及收款计划（2026）'!C:C)</f>
        <v>ZHT2022092600081</v>
      </c>
      <c r="D542" s="256" t="str">
        <f t="array" aca="1" ref="D542" ca="1">_xlfn.XLOOKUP($A542&amp;$B542,'[4]产值及收款计划（2026）'!$A:$A&amp;'[4]产值及收款计划（2026）'!$B:$B,'[4]产值及收款计划（2026）'!D:D)</f>
        <v>城东埭头公交综合场站工程建设管理信息化平台新增项目级授权应用服务</v>
      </c>
      <c r="E542" s="256">
        <f t="array" aca="1" ref="E542" ca="1">_xlfn.XLOOKUP($A542&amp;$B542,'[4]产值及收款计划（2026）'!$A:$A&amp;'[4]产值及收款计划（2026）'!$B:$B,'[4]产值及收款计划（2026）'!E:E)</f>
        <v>15</v>
      </c>
      <c r="F542" s="256">
        <f t="array" aca="1" ref="F542" ca="1">_xlfn.XLOOKUP($A542&amp;$B542,'[4]产值及收款计划（2026）'!$A:$A&amp;'[4]产值及收款计划（2026）'!$B:$B,'[4]产值及收款计划（2026）'!F:F)</f>
        <v>9.4499999999999993</v>
      </c>
      <c r="G542" s="256">
        <f t="array" aca="1" ref="G542" ca="1">_xlfn.XLOOKUP($A542&amp;$B542,'[4]产值及收款计划（2026）'!$A:$A&amp;'[4]产值及收款计划（2026）'!$B:$B,'[4]产值及收款计划（2026）'!G:G)</f>
        <v>6.45</v>
      </c>
      <c r="H542" s="256">
        <f t="array" aca="1" ref="H542" ca="1">_xlfn.XLOOKUP($A542&amp;$B542,'[4]产值及收款计划（2026）'!$A:$A&amp;'[4]产值及收款计划（2026）'!$B:$B,'[4]产值及收款计划（2026）'!H:H)</f>
        <v>6.45</v>
      </c>
      <c r="I542" s="257">
        <f t="array" aca="1" ref="I542" ca="1">_xlfn.XLOOKUP($A542&amp;$B542,'[4]产值及收款计划（2026）'!$A:$A&amp;'[4]产值及收款计划（2026）'!$B:$B,'[4]产值及收款计划（2026）'!I:I)</f>
        <v>0.682539682539683</v>
      </c>
      <c r="J542" s="258">
        <f t="array" aca="1" ref="J542" ca="1">_xlfn.XLOOKUP($A542&amp;$B542,'[4]产值及收款计划（2026）'!$A:$A&amp;'[4]产值及收款计划（2026）'!$B:$B,'[4]产值及收款计划（2026）'!J:J)</f>
        <v>0.06</v>
      </c>
      <c r="K542" s="256">
        <f t="array" aca="1" ref="K542" ca="1">_xlfn.XLOOKUP($A542&amp;$B542,'[4]产值及收款计划（2026）'!$A:$A&amp;'[4]产值及收款计划（2026）'!$B:$B,'[4]产值及收款计划（2026）'!K:K)</f>
        <v>0</v>
      </c>
      <c r="L542" s="256">
        <f t="array" aca="1" ref="L542" ca="1">_xlfn.XLOOKUP($A542&amp;$B542,'[4]产值及收款计划（2026）'!$A:$A&amp;'[4]产值及收款计划（2026）'!$B:$B,'[4]产值及收款计划（2026）'!L:L)</f>
        <v>0</v>
      </c>
      <c r="M542" s="256" t="str">
        <f t="array" aca="1" ref="M542" ca="1">_xlfn.XLOOKUP($A542&amp;$B542,'[4]产值及收款计划（2026）'!$A:$A&amp;'[4]产值及收款计划（2026）'!$B:$B,'[4]产值及收款计划（2026）'!M:M)</f>
        <v>主导</v>
      </c>
      <c r="N542" s="256">
        <f t="array" aca="1" ref="N542" ca="1">_xlfn.XLOOKUP($A542&amp;$B542,'[4]产值及收款计划（2026）'!$A:$A&amp;'[4]产值及收款计划（2026）'!$B:$B,'[4]产值及收款计划（2026）'!N:N)</f>
        <v>0</v>
      </c>
      <c r="O542" s="256" t="str">
        <f t="array" aca="1" ref="O542" ca="1">_xlfn.XLOOKUP($A542&amp;$B542,'[4]产值及收款计划（2026）'!$A:$A&amp;'[4]产值及收款计划（2026）'!$B:$B,'[4]产值及收款计划（2026）'!O:O)</f>
        <v>周滨</v>
      </c>
      <c r="P542" s="255" t="str">
        <f t="array" aca="1" ref="P542" ca="1">_xlfn.XLOOKUP($A542&amp;$B542,'[4]产值及收款计划（2026）'!$A:$A&amp;'[4]产值及收款计划（2026）'!$B:$B,'[4]产值及收款计划（2026）'!P:P)</f>
        <v>在建</v>
      </c>
      <c r="Q542" s="256">
        <f t="array" aca="1" ref="Q542" ca="1">_xlfn.XLOOKUP($A542&amp;$B542,'[4]产值及收款计划（2026）'!$A:$A&amp;'[4]产值及收款计划（2026）'!$B:$B,'[4]产值及收款计划（2026）'!Q:Q)</f>
        <v>0</v>
      </c>
      <c r="R542" s="256">
        <f t="array" aca="1" ref="R542" ca="1">_xlfn.XLOOKUP($A542&amp;$B542,'[4]产值及收款计划（2026）'!$A:$A&amp;'[4]产值及收款计划（2026）'!$B:$B,'[4]产值及收款计划（2026）'!R:R)</f>
        <v>0</v>
      </c>
      <c r="S542" s="256">
        <f t="array" aca="1" ref="S542" ca="1">_xlfn.XLOOKUP($A542&amp;$B542,'[4]产值及收款计划（2026）'!$A:$A&amp;'[4]产值及收款计划（2026）'!$B:$B,'[4]产值及收款计划（2026）'!S:S)</f>
        <v>0</v>
      </c>
      <c r="T542" s="256">
        <f t="array" aca="1" ref="T542" ca="1">_xlfn.XLOOKUP($A542&amp;$B542,'[4]产值及收款计划（2026）'!$A:$A&amp;'[4]产值及收款计划（2026）'!$B:$B,'[4]产值及收款计划（2026）'!T:T)</f>
        <v>11.4</v>
      </c>
      <c r="U542" s="256">
        <f t="array" aca="1" ref="U542" ca="1">_xlfn.XLOOKUP($A542&amp;$B542,'[4]产值及收款计划（2026）'!$A:$A&amp;'[4]产值及收款计划（2026）'!$B:$B,'[4]产值及收款计划（2026）'!U:U)</f>
        <v>0</v>
      </c>
      <c r="V542" s="256">
        <f t="array" aca="1" ref="V542" ca="1">_xlfn.XLOOKUP($A542&amp;$B542,'[4]产值及收款计划（2026）'!$A:$A&amp;'[4]产值及收款计划（2026）'!$B:$B,'[4]产值及收款计划（2026）'!V:V)</f>
        <v>3.6</v>
      </c>
      <c r="W542" s="256">
        <f t="array" aca="1" ref="W542" ca="1">_xlfn.XLOOKUP($A542&amp;$B542,'[4]产值及收款计划（2026）'!$A:$A&amp;'[4]产值及收款计划（2026）'!$B:$B,'[4]产值及收款计划（2026）'!W:W)</f>
        <v>0</v>
      </c>
      <c r="X542" s="256">
        <f t="array" aca="1" ref="X542" ca="1">_xlfn.XLOOKUP($A542&amp;$B542,'[4]产值及收款计划（2026）'!$A:$A&amp;'[4]产值及收款计划（2026）'!$B:$B,'[4]产值及收款计划（2026）'!X:X)</f>
        <v>0</v>
      </c>
      <c r="Y542" s="256">
        <f t="array" aca="1" ref="Y542" ca="1">_xlfn.XLOOKUP($A542&amp;$B542,'[4]产值及收款计划（2026）'!$A:$A&amp;'[4]产值及收款计划（2026）'!$B:$B,'[4]产值及收款计划（2026）'!Y:Y)</f>
        <v>0</v>
      </c>
      <c r="Z542" s="256">
        <f t="array" aca="1" ref="Z542" ca="1">_xlfn.XLOOKUP($A542&amp;$B542,'[4]产值及收款计划（2026）'!$A:$A&amp;'[4]产值及收款计划（2026）'!$B:$B,'[4]产值及收款计划（2026）'!Z:Z)</f>
        <v>0</v>
      </c>
      <c r="AA542" s="256">
        <f t="array" aca="1" ref="AA542" ca="1">_xlfn.XLOOKUP($A542&amp;$B542,'[4]产值及收款计划（2026）'!$A:$A&amp;'[4]产值及收款计划（2026）'!$B:$B,'[4]产值及收款计划（2026）'!AA:AA)</f>
        <v>0</v>
      </c>
      <c r="AB542" s="256">
        <f t="array" aca="1" ref="AB542" ca="1">_xlfn.XLOOKUP($A542&amp;$B542,'[4]产值及收款计划（2026）'!$A:$A&amp;'[4]产值及收款计划（2026）'!$B:$B,'[4]产值及收款计划（2026）'!AB:AB)</f>
        <v>0</v>
      </c>
      <c r="AC542" s="256">
        <f t="array" aca="1" ref="AC542" ca="1">_xlfn.XLOOKUP($A542&amp;$B542,'[4]产值及收款计划（2026）'!$A:$A&amp;'[4]产值及收款计划（2026）'!$B:$B,'[4]产值及收款计划（2026）'!AC:AC)</f>
        <v>0</v>
      </c>
      <c r="AD542" s="256">
        <f t="array" aca="1" ref="AD542" ca="1">_xlfn.XLOOKUP($A542&amp;$B542,'[4]产值及收款计划（2026）'!$A:$A&amp;'[4]产值及收款计划（2026）'!$B:$B,'[4]产值及收款计划（2026）'!AD:AD)</f>
        <v>0</v>
      </c>
      <c r="AE542" s="256">
        <f t="array" aca="1" ref="AE542" ca="1">_xlfn.XLOOKUP($A542&amp;$B542,'[4]产值及收款计划（2026）'!$A:$A&amp;'[4]产值及收款计划（2026）'!$B:$B,'[4]产值及收款计划（2026）'!AE:AE)</f>
        <v>0</v>
      </c>
      <c r="AF542" s="256">
        <f t="array" aca="1" ref="AF542" ca="1">_xlfn.XLOOKUP($A542&amp;$B542,'[4]产值及收款计划（2026）'!$A:$A&amp;'[4]产值及收款计划（2026）'!$B:$B,'[4]产值及收款计划（2026）'!AF:AF)</f>
        <v>0</v>
      </c>
      <c r="AG542" s="256">
        <f t="array" aca="1" ref="AG542" ca="1">_xlfn.XLOOKUP($A542&amp;$B542,'[4]产值及收款计划（2026）'!$A:$A&amp;'[4]产值及收款计划（2026）'!$B:$B,'[4]产值及收款计划（2026）'!AG:AG)</f>
        <v>0</v>
      </c>
      <c r="AH542" s="256">
        <f t="array" aca="1" ref="AH542" ca="1">_xlfn.XLOOKUP($A542&amp;$B542,'[4]产值及收款计划（2026）'!$A:$A&amp;'[4]产值及收款计划（2026）'!$B:$B,'[4]产值及收款计划（2026）'!AH:AH)</f>
        <v>0</v>
      </c>
      <c r="AI542" s="256">
        <f t="array" aca="1" ref="AI542" ca="1">_xlfn.XLOOKUP($A542&amp;$B542,'[4]产值及收款计划（2026）'!$A:$A&amp;'[4]产值及收款计划（2026）'!$B:$B,'[4]产值及收款计划（2026）'!AI:AI)</f>
        <v>0</v>
      </c>
      <c r="AJ542" s="256">
        <f t="array" aca="1" ref="AJ542" ca="1">_xlfn.XLOOKUP($A542&amp;$B542,'[4]产值及收款计划（2026）'!$A:$A&amp;'[4]产值及收款计划（2026）'!$B:$B,'[4]产值及收款计划（2026）'!AJ:AJ)</f>
        <v>0</v>
      </c>
      <c r="AK542" s="256">
        <f t="array" aca="1" ref="AK542" ca="1">_xlfn.XLOOKUP($A542&amp;$B542,'[4]产值及收款计划（2026）'!$A:$A&amp;'[4]产值及收款计划（2026）'!$B:$B,'[4]产值及收款计划（2026）'!AK:AK)</f>
        <v>0.6</v>
      </c>
      <c r="AL542" s="256">
        <f t="array" aca="1" ref="AL542" ca="1">_xlfn.XLOOKUP($A542&amp;$B542,'[4]产值及收款计划（2026）'!$A:$A&amp;'[4]产值及收款计划（2026）'!$B:$B,'[4]产值及收款计划（2026）'!AL:AL)</f>
        <v>0</v>
      </c>
      <c r="AM542" s="263" t="e">
        <f t="array" aca="1" ref="AM542" ca="1">_xlfn.LET(_xlpm.勾选月份状态数组,TRANSPOSE('PPT(12-15页）-TOP10'!$A$3:$A$14),_xlpm.选择数据区,IF('PPT(12-15页）-TOP10'!$E$3="收款",$BA542:$BL542,$AA542:$AL542),SUM(_xlfn._xlws.FILTER(_xlpm.选择数据区,_xlpm.勾选月份状态数组,"")))</f>
        <v>#NAME?</v>
      </c>
      <c r="AN542" s="256" t="e" cm="1">
        <f t="array" aca="1" ref="AN542" ca="1">_xlfn.LET(_xlpm.勾选月份状态数组,TRANSPOSE('PPT(12-15页）-TOP10'!$A$3:$A$14),_xlpm.选择数据区,IF('PPT(12-15页）-TOP10'!$E$3="收款",$DA542:$DL542,$CA542:$CL542),SUM(_xlfn._xlws.FILTER(_xlpm.选择数据区,_xlpm.勾选月份状态数组,"")))</f>
        <v>#NAME?</v>
      </c>
      <c r="AO542" s="256">
        <f ca="1">SUM(CA542:CC542)+SUM(AD542:AL542)</f>
        <v>0.6</v>
      </c>
      <c r="AP542" s="256"/>
      <c r="AQ542" s="256"/>
      <c r="AR542" s="256"/>
      <c r="AS542" s="256">
        <f t="array" aca="1" ref="AS542" ca="1">_xlfn.XLOOKUP($A542&amp;$B542,'[4]产值及收款计划（2026）'!$A:$A&amp;'[4]产值及收款计划（2026）'!$B:$B,'[4]产值及收款计划（2026）'!AS:AS)</f>
        <v>0</v>
      </c>
      <c r="AT542" s="256">
        <f t="array" aca="1" ref="AT542" ca="1">_xlfn.XLOOKUP($A542&amp;$B542,'[4]产值及收款计划（2026）'!$A:$A&amp;'[4]产值及收款计划（2026）'!$B:$B,'[4]产值及收款计划（2026）'!AT:AT)</f>
        <v>0</v>
      </c>
      <c r="AU542" s="256">
        <f t="array" aca="1" ref="AU542" ca="1">_xlfn.XLOOKUP($A542&amp;$B542,'[4]产值及收款计划（2026）'!$A:$A&amp;'[4]产值及收款计划（2026）'!$B:$B,'[4]产值及收款计划（2026）'!AU:AU)</f>
        <v>0</v>
      </c>
      <c r="AV542" s="256">
        <f t="array" aca="1" ref="AV542" ca="1">_xlfn.XLOOKUP($A542&amp;$B542,'[4]产值及收款计划（2026）'!$A:$A&amp;'[4]产值及收款计划（2026）'!$B:$B,'[4]产值及收款计划（2026）'!AV:AV)</f>
        <v>0</v>
      </c>
      <c r="AW542" s="256">
        <f t="array" aca="1" ref="AW542" ca="1">_xlfn.XLOOKUP($A542&amp;$B542,'[4]产值及收款计划（2026）'!$A:$A&amp;'[4]产值及收款计划（2026）'!$B:$B,'[4]产值及收款计划（2026）'!AW:AW)</f>
        <v>7.5</v>
      </c>
      <c r="AX542" s="256">
        <f t="array" aca="1" ref="AX542" ca="1">_xlfn.XLOOKUP($A542&amp;$B542,'[4]产值及收款计划（2026）'!$A:$A&amp;'[4]产值及收款计划（2026）'!$B:$B,'[4]产值及收款计划（2026）'!AX:AX)</f>
        <v>0</v>
      </c>
      <c r="AY542" s="256">
        <f t="array" aca="1" ref="AY542" ca="1">_xlfn.XLOOKUP($A542&amp;$B542,'[4]产值及收款计划（2026）'!$A:$A&amp;'[4]产值及收款计划（2026）'!$B:$B,'[4]产值及收款计划（2026）'!AY:AY)</f>
        <v>7.5</v>
      </c>
      <c r="AZ542" s="256">
        <f t="array" aca="1" ref="AZ542" ca="1">_xlfn.XLOOKUP($A542&amp;$B542,'[4]产值及收款计划（2026）'!$A:$A&amp;'[4]产值及收款计划（2026）'!$B:$B,'[4]产值及收款计划（2026）'!AZ:AZ)</f>
        <v>3.9</v>
      </c>
      <c r="BA542" s="256">
        <f t="array" aca="1" ref="BA542" ca="1">_xlfn.XLOOKUP($A542&amp;$B542,'[4]产值及收款计划（2026）'!$A:$A&amp;'[4]产值及收款计划（2026）'!$B:$B,'[4]产值及收款计划（2026）'!BA:BA)</f>
        <v>0</v>
      </c>
      <c r="BB542" s="256">
        <f t="array" aca="1" ref="BB542" ca="1">_xlfn.XLOOKUP($A542&amp;$B542,'[4]产值及收款计划（2026）'!$A:$A&amp;'[4]产值及收款计划（2026）'!$B:$B,'[4]产值及收款计划（2026）'!BB:BB)</f>
        <v>3.9</v>
      </c>
      <c r="BC542" s="256">
        <f t="array" aca="1" ref="BC542" ca="1">_xlfn.XLOOKUP($A542&amp;$B542,'[4]产值及收款计划（2026）'!$A:$A&amp;'[4]产值及收款计划（2026）'!$B:$B,'[4]产值及收款计划（2026）'!BC:BC)</f>
        <v>0</v>
      </c>
      <c r="BD542" s="256">
        <f t="array" aca="1" ref="BD542" ca="1">_xlfn.XLOOKUP($A542&amp;$B542,'[4]产值及收款计划（2026）'!$A:$A&amp;'[4]产值及收款计划（2026）'!$B:$B,'[4]产值及收款计划（2026）'!BD:BD)</f>
        <v>0</v>
      </c>
      <c r="BE542" s="256">
        <f t="array" aca="1" ref="BE542" ca="1">_xlfn.XLOOKUP($A542&amp;$B542,'[4]产值及收款计划（2026）'!$A:$A&amp;'[4]产值及收款计划（2026）'!$B:$B,'[4]产值及收款计划（2026）'!BE:BE)</f>
        <v>0</v>
      </c>
      <c r="BF542" s="256">
        <f t="array" aca="1" ref="BF542" ca="1">_xlfn.XLOOKUP($A542&amp;$B542,'[4]产值及收款计划（2026）'!$A:$A&amp;'[4]产值及收款计划（2026）'!$B:$B,'[4]产值及收款计划（2026）'!BF:BF)</f>
        <v>0</v>
      </c>
      <c r="BG542" s="256">
        <f t="array" aca="1" ref="BG542" ca="1">_xlfn.XLOOKUP($A542&amp;$B542,'[4]产值及收款计划（2026）'!$A:$A&amp;'[4]产值及收款计划（2026）'!$B:$B,'[4]产值及收款计划（2026）'!BG:BG)</f>
        <v>3.9</v>
      </c>
      <c r="BH542" s="256">
        <f t="array" aca="1" ref="BH542" ca="1">_xlfn.XLOOKUP($A542&amp;$B542,'[4]产值及收款计划（2026）'!$A:$A&amp;'[4]产值及收款计划（2026）'!$B:$B,'[4]产值及收款计划（2026）'!BH:BH)</f>
        <v>0</v>
      </c>
      <c r="BI542" s="256">
        <f t="array" aca="1" ref="BI542" ca="1">_xlfn.XLOOKUP($A542&amp;$B542,'[4]产值及收款计划（2026）'!$A:$A&amp;'[4]产值及收款计划（2026）'!$B:$B,'[4]产值及收款计划（2026）'!BI:BI)</f>
        <v>0</v>
      </c>
      <c r="BJ542" s="256">
        <f t="array" aca="1" ref="BJ542" ca="1">_xlfn.XLOOKUP($A542&amp;$B542,'[4]产值及收款计划（2026）'!$A:$A&amp;'[4]产值及收款计划（2026）'!$B:$B,'[4]产值及收款计划（2026）'!BJ:BJ)</f>
        <v>0</v>
      </c>
      <c r="BK542" s="256">
        <f t="array" aca="1" ref="BK542" ca="1">_xlfn.XLOOKUP($A542&amp;$B542,'[4]产值及收款计划（2026）'!$A:$A&amp;'[4]产值及收款计划（2026）'!$B:$B,'[4]产值及收款计划（2026）'!BK:BK)</f>
        <v>0</v>
      </c>
      <c r="BL542" s="256">
        <f t="array" aca="1" ref="BL542" ca="1">_xlfn.XLOOKUP($A542&amp;$B542,'[4]产值及收款计划（2026）'!$A:$A&amp;'[4]产值及收款计划（2026）'!$B:$B,'[4]产值及收款计划（2026）'!BL:BL)</f>
        <v>0</v>
      </c>
      <c r="BM542" s="256"/>
      <c r="BN542" s="256"/>
      <c r="BO542" s="256"/>
      <c r="BP542" s="256"/>
      <c r="BQ542" s="255" t="str">
        <f t="array" aca="1" ref="BQ542" ca="1">_xlfn.XLOOKUP($A542&amp;$B542,'[4]产值及收款计划（2026）'!$A:$A&amp;'[4]产值及收款计划（2026）'!$B:$B,'[4]产值及收款计划（2026）'!BQ:BQ)</f>
        <v>福建第一公路工程集团有限公司</v>
      </c>
      <c r="BR542" s="256">
        <f t="array" aca="1" ref="BR542" ca="1">_xlfn.XLOOKUP($A542&amp;$B542,'[4]产值及收款计划（2026）'!$A:$A&amp;'[4]产值及收款计划（2026）'!$B:$B,'[4]产值及收款计划（2026）'!BR:BR)</f>
        <v>0</v>
      </c>
      <c r="CA542" s="256" cm="1">
        <f t="array" aca="1" ref="CA542" ca="1">_xlfn.XLOOKUP($A542&amp;$B542,'[4]产值及收款计划（2026）'!$A:$A&amp;'[4]产值及收款计划（2026）'!$B:$B,'[4]产值及收款计划（2026）'!CA:CA)</f>
        <v>0</v>
      </c>
      <c r="CB542" s="256" cm="1">
        <f t="array" aca="1" ref="CB542" ca="1">_xlfn.XLOOKUP($A542&amp;$B542,'[4]产值及收款计划（2026）'!$A:$A&amp;'[4]产值及收款计划（2026）'!$B:$B,'[4]产值及收款计划（2026）'!CB:CB)</f>
        <v>0</v>
      </c>
      <c r="CC542" s="256" cm="1">
        <f t="array" aca="1" ref="CC542" ca="1">_xlfn.XLOOKUP($A542&amp;$B542,'[4]产值及收款计划（2026）'!$A:$A&amp;'[4]产值及收款计划（2026）'!$B:$B,'[4]产值及收款计划（2026）'!CC:CC)</f>
        <v>0</v>
      </c>
      <c r="CD542" s="256" cm="1">
        <f t="array" aca="1" ref="CD542" ca="1">_xlfn.XLOOKUP($A542&amp;$B542,'[4]产值及收款计划（2026）'!$A:$A&amp;'[4]产值及收款计划（2026）'!$B:$B,'[4]产值及收款计划（2026）'!CD:CD)</f>
        <v>0</v>
      </c>
      <c r="CE542" s="256" cm="1">
        <f t="array" aca="1" ref="CE542" ca="1">_xlfn.XLOOKUP($A542&amp;$B542,'[4]产值及收款计划（2026）'!$A:$A&amp;'[4]产值及收款计划（2026）'!$B:$B,'[4]产值及收款计划（2026）'!CE:CE)</f>
        <v>0</v>
      </c>
      <c r="CF542" s="256" cm="1">
        <f t="array" aca="1" ref="CF542" ca="1">_xlfn.XLOOKUP($A542&amp;$B542,'[4]产值及收款计划（2026）'!$A:$A&amp;'[4]产值及收款计划（2026）'!$B:$B,'[4]产值及收款计划（2026）'!CF:CF)</f>
        <v>0</v>
      </c>
      <c r="CG542" s="256" cm="1">
        <f t="array" aca="1" ref="CG542" ca="1">_xlfn.XLOOKUP($A542&amp;$B542,'[4]产值及收款计划（2026）'!$A:$A&amp;'[4]产值及收款计划（2026）'!$B:$B,'[4]产值及收款计划（2026）'!CG:CG)</f>
        <v>0</v>
      </c>
      <c r="CH542" s="256" cm="1">
        <f t="array" aca="1" ref="CH542" ca="1">_xlfn.XLOOKUP($A542&amp;$B542,'[4]产值及收款计划（2026）'!$A:$A&amp;'[4]产值及收款计划（2026）'!$B:$B,'[4]产值及收款计划（2026）'!CH:CH)</f>
        <v>0</v>
      </c>
      <c r="CI542" s="256" cm="1">
        <f t="array" aca="1" ref="CI542" ca="1">_xlfn.XLOOKUP($A542&amp;$B542,'[4]产值及收款计划（2026）'!$A:$A&amp;'[4]产值及收款计划（2026）'!$B:$B,'[4]产值及收款计划（2026）'!CI:CI)</f>
        <v>0</v>
      </c>
      <c r="CJ542" s="256" cm="1">
        <f t="array" aca="1" ref="CJ542" ca="1">_xlfn.XLOOKUP($A542&amp;$B542,'[4]产值及收款计划（2026）'!$A:$A&amp;'[4]产值及收款计划（2026）'!$B:$B,'[4]产值及收款计划（2026）'!CJ:CJ)</f>
        <v>0</v>
      </c>
      <c r="CK542" s="256" cm="1">
        <f t="array" aca="1" ref="CK542" ca="1">_xlfn.XLOOKUP($A542&amp;$B542,'[4]产值及收款计划（2026）'!$A:$A&amp;'[4]产值及收款计划（2026）'!$B:$B,'[4]产值及收款计划（2026）'!CK:CK)</f>
        <v>0</v>
      </c>
      <c r="CL542" s="256" cm="1">
        <f t="array" aca="1" ref="CL542" ca="1">_xlfn.XLOOKUP($A542&amp;$B542,'[4]产值及收款计划（2026）'!$A:$A&amp;'[4]产值及收款计划（2026）'!$B:$B,'[4]产值及收款计划（2026）'!CL:CL)</f>
        <v>0</v>
      </c>
      <c r="DA542" s="256" cm="1">
        <f t="array" aca="1" ref="DA542" ca="1">_xlfn.XLOOKUP($A542&amp;$B542,'[4]产值及收款计划（2026）'!$A:$A&amp;'[4]产值及收款计划（2026）'!$B:$B,'[4]产值及收款计划（2026）'!DA:DA)</f>
        <v>0</v>
      </c>
      <c r="DB542" s="256" cm="1">
        <f t="array" aca="1" ref="DB542" ca="1">_xlfn.XLOOKUP($A542&amp;$B542,'[4]产值及收款计划（2026）'!$A:$A&amp;'[4]产值及收款计划（2026）'!$B:$B,'[4]产值及收款计划（2026）'!DB:DB)</f>
        <v>0</v>
      </c>
      <c r="DC542" s="256" cm="1">
        <f t="array" aca="1" ref="DC542" ca="1">_xlfn.XLOOKUP($A542&amp;$B542,'[4]产值及收款计划（2026）'!$A:$A&amp;'[4]产值及收款计划（2026）'!$B:$B,'[4]产值及收款计划（2026）'!DC:DC)</f>
        <v>0</v>
      </c>
      <c r="DD542" s="256" cm="1">
        <f t="array" aca="1" ref="DD542" ca="1">_xlfn.XLOOKUP($A542&amp;$B542,'[4]产值及收款计划（2026）'!$A:$A&amp;'[4]产值及收款计划（2026）'!$B:$B,'[4]产值及收款计划（2026）'!DD:DD)</f>
        <v>0</v>
      </c>
      <c r="DE542" s="256" cm="1">
        <f t="array" aca="1" ref="DE542" ca="1">_xlfn.XLOOKUP($A542&amp;$B542,'[4]产值及收款计划（2026）'!$A:$A&amp;'[4]产值及收款计划（2026）'!$B:$B,'[4]产值及收款计划（2026）'!DE:DE)</f>
        <v>0</v>
      </c>
      <c r="DF542" s="256" cm="1">
        <f t="array" aca="1" ref="DF542" ca="1">_xlfn.XLOOKUP($A542&amp;$B542,'[4]产值及收款计划（2026）'!$A:$A&amp;'[4]产值及收款计划（2026）'!$B:$B,'[4]产值及收款计划（2026）'!DF:DF)</f>
        <v>0</v>
      </c>
      <c r="DG542" s="256" cm="1">
        <f t="array" aca="1" ref="DG542" ca="1">_xlfn.XLOOKUP($A542&amp;$B542,'[4]产值及收款计划（2026）'!$A:$A&amp;'[4]产值及收款计划（2026）'!$B:$B,'[4]产值及收款计划（2026）'!DG:DG)</f>
        <v>0</v>
      </c>
      <c r="DH542" s="256" cm="1">
        <f t="array" aca="1" ref="DH542" ca="1">_xlfn.XLOOKUP($A542&amp;$B542,'[4]产值及收款计划（2026）'!$A:$A&amp;'[4]产值及收款计划（2026）'!$B:$B,'[4]产值及收款计划（2026）'!DH:DH)</f>
        <v>0</v>
      </c>
      <c r="DI542" s="256" cm="1">
        <f t="array" aca="1" ref="DI542" ca="1">_xlfn.XLOOKUP($A542&amp;$B542,'[4]产值及收款计划（2026）'!$A:$A&amp;'[4]产值及收款计划（2026）'!$B:$B,'[4]产值及收款计划（2026）'!DI:DI)</f>
        <v>0</v>
      </c>
      <c r="DJ542" s="256" cm="1">
        <f t="array" aca="1" ref="DJ542" ca="1">_xlfn.XLOOKUP($A542&amp;$B542,'[4]产值及收款计划（2026）'!$A:$A&amp;'[4]产值及收款计划（2026）'!$B:$B,'[4]产值及收款计划（2026）'!DJ:DJ)</f>
        <v>0</v>
      </c>
      <c r="DK542" s="256" cm="1">
        <f t="array" aca="1" ref="DK542" ca="1">_xlfn.XLOOKUP($A542&amp;$B542,'[4]产值及收款计划（2026）'!$A:$A&amp;'[4]产值及收款计划（2026）'!$B:$B,'[4]产值及收款计划（2026）'!DK:DK)</f>
        <v>0</v>
      </c>
      <c r="DL542" s="256" cm="1">
        <f t="array" aca="1" ref="DL542" ca="1">_xlfn.XLOOKUP($A542&amp;$B542,'[4]产值及收款计划（2026）'!$A:$A&amp;'[4]产值及收款计划（2026）'!$B:$B,'[4]产值及收款计划（2026）'!DL:DL)</f>
        <v>0</v>
      </c>
      <c r="DM542" s="264"/>
      <c r="DN542" s="250"/>
    </row>
    <row r="543" spans="1:118" ht="60.75" x14ac:dyDescent="0.15">
      <c r="A543" s="254">
        <f t="shared" ca="1" si="28"/>
        <v>17</v>
      </c>
      <c r="B543" s="254" t="s">
        <v>28</v>
      </c>
      <c r="C543" s="255" t="str">
        <f t="array" aca="1" ref="C543" ca="1">_xlfn.XLOOKUP($A543&amp;$B543,'[4]产值及收款计划（2026）'!$A:$A&amp;'[4]产值及收款计划（2026）'!$B:$B,'[4]产值及收款计划（2026）'!C:C)</f>
        <v>ZHT2023030700022</v>
      </c>
      <c r="D543" s="256" t="str">
        <f t="array" aca="1" ref="D543" ca="1">_xlfn.XLOOKUP($A543&amp;$B543,'[4]产值及收款计划（2026）'!$A:$A&amp;'[4]产值及收款计划（2026）'!$B:$B,'[4]产值及收款计划（2026）'!D:D)</f>
        <v>厦航总部大厦智能化集成管理平台BIM建设部分技术服务合同</v>
      </c>
      <c r="E543" s="256">
        <f t="array" aca="1" ref="E543" ca="1">_xlfn.XLOOKUP($A543&amp;$B543,'[4]产值及收款计划（2026）'!$A:$A&amp;'[4]产值及收款计划（2026）'!$B:$B,'[4]产值及收款计划（2026）'!E:E)</f>
        <v>80</v>
      </c>
      <c r="F543" s="256">
        <f t="array" aca="1" ref="F543" ca="1">_xlfn.XLOOKUP($A543&amp;$B543,'[4]产值及收款计划（2026）'!$A:$A&amp;'[4]产值及收款计划（2026）'!$B:$B,'[4]产值及收款计划（2026）'!F:F)</f>
        <v>56.595199999999998</v>
      </c>
      <c r="G543" s="256">
        <f t="array" aca="1" ref="G543" ca="1">_xlfn.XLOOKUP($A543&amp;$B543,'[4]产值及收款计划（2026）'!$A:$A&amp;'[4]产值及收款计划（2026）'!$B:$B,'[4]产值及收款计划（2026）'!G:G)</f>
        <v>24.595199999999998</v>
      </c>
      <c r="H543" s="256">
        <f t="array" aca="1" ref="H543" ca="1">_xlfn.XLOOKUP($A543&amp;$B543,'[4]产值及收款计划（2026）'!$A:$A&amp;'[4]产值及收款计划（2026）'!$B:$B,'[4]产值及收款计划（2026）'!H:H)</f>
        <v>24.595199999999998</v>
      </c>
      <c r="I543" s="257">
        <f t="array" aca="1" ref="I543" ca="1">_xlfn.XLOOKUP($A543&amp;$B543,'[4]产值及收款计划（2026）'!$A:$A&amp;'[4]产值及收款计划（2026）'!$B:$B,'[4]产值及收款计划（2026）'!I:I)</f>
        <v>0.43458102453918401</v>
      </c>
      <c r="J543" s="258">
        <f t="array" aca="1" ref="J543" ca="1">_xlfn.XLOOKUP($A543&amp;$B543,'[4]产值及收款计划（2026）'!$A:$A&amp;'[4]产值及收款计划（2026）'!$B:$B,'[4]产值及收款计划（2026）'!J:J)</f>
        <v>0.06</v>
      </c>
      <c r="K543" s="256">
        <f t="array" aca="1" ref="K543" ca="1">_xlfn.XLOOKUP($A543&amp;$B543,'[4]产值及收款计划（2026）'!$A:$A&amp;'[4]产值及收款计划（2026）'!$B:$B,'[4]产值及收款计划（2026）'!K:K)</f>
        <v>0</v>
      </c>
      <c r="L543" s="256">
        <f t="array" aca="1" ref="L543" ca="1">_xlfn.XLOOKUP($A543&amp;$B543,'[4]产值及收款计划（2026）'!$A:$A&amp;'[4]产值及收款计划（2026）'!$B:$B,'[4]产值及收款计划（2026）'!L:L)</f>
        <v>0</v>
      </c>
      <c r="M543" s="256" t="str">
        <f t="array" aca="1" ref="M543" ca="1">_xlfn.XLOOKUP($A543&amp;$B543,'[4]产值及收款计划（2026）'!$A:$A&amp;'[4]产值及收款计划（2026）'!$B:$B,'[4]产值及收款计划（2026）'!M:M)</f>
        <v>主导</v>
      </c>
      <c r="N543" s="256">
        <f t="array" aca="1" ref="N543" ca="1">_xlfn.XLOOKUP($A543&amp;$B543,'[4]产值及收款计划（2026）'!$A:$A&amp;'[4]产值及收款计划（2026）'!$B:$B,'[4]产值及收款计划（2026）'!N:N)</f>
        <v>0</v>
      </c>
      <c r="O543" s="256" t="str">
        <f t="array" aca="1" ref="O543" ca="1">_xlfn.XLOOKUP($A543&amp;$B543,'[4]产值及收款计划（2026）'!$A:$A&amp;'[4]产值及收款计划（2026）'!$B:$B,'[4]产值及收款计划（2026）'!O:O)</f>
        <v>周滨</v>
      </c>
      <c r="P543" s="255" t="str">
        <f t="array" aca="1" ref="P543" ca="1">_xlfn.XLOOKUP($A543&amp;$B543,'[4]产值及收款计划（2026）'!$A:$A&amp;'[4]产值及收款计划（2026）'!$B:$B,'[4]产值及收款计划（2026）'!P:P)</f>
        <v>在建</v>
      </c>
      <c r="Q543" s="256">
        <f t="array" aca="1" ref="Q543" ca="1">_xlfn.XLOOKUP($A543&amp;$B543,'[4]产值及收款计划（2026）'!$A:$A&amp;'[4]产值及收款计划（2026）'!$B:$B,'[4]产值及收款计划（2026）'!Q:Q)</f>
        <v>0</v>
      </c>
      <c r="R543" s="256">
        <f t="array" aca="1" ref="R543" ca="1">_xlfn.XLOOKUP($A543&amp;$B543,'[4]产值及收款计划（2026）'!$A:$A&amp;'[4]产值及收款计划（2026）'!$B:$B,'[4]产值及收款计划（2026）'!R:R)</f>
        <v>0</v>
      </c>
      <c r="S543" s="256">
        <f t="array" aca="1" ref="S543" ca="1">_xlfn.XLOOKUP($A543&amp;$B543,'[4]产值及收款计划（2026）'!$A:$A&amp;'[4]产值及收款计划（2026）'!$B:$B,'[4]产值及收款计划（2026）'!S:S)</f>
        <v>0</v>
      </c>
      <c r="T543" s="256">
        <f t="array" aca="1" ref="T543" ca="1">_xlfn.XLOOKUP($A543&amp;$B543,'[4]产值及收款计划（2026）'!$A:$A&amp;'[4]产值及收款计划（2026）'!$B:$B,'[4]产值及收款计划（2026）'!T:T)</f>
        <v>64</v>
      </c>
      <c r="U543" s="256">
        <f t="array" aca="1" ref="U543" ca="1">_xlfn.XLOOKUP($A543&amp;$B543,'[4]产值及收款计划（2026）'!$A:$A&amp;'[4]产值及收款计划（2026）'!$B:$B,'[4]产值及收款计划（2026）'!U:U)</f>
        <v>0</v>
      </c>
      <c r="V543" s="256">
        <f t="array" aca="1" ref="V543" ca="1">_xlfn.XLOOKUP($A543&amp;$B543,'[4]产值及收款计划（2026）'!$A:$A&amp;'[4]产值及收款计划（2026）'!$B:$B,'[4]产值及收款计划（2026）'!V:V)</f>
        <v>16</v>
      </c>
      <c r="W543" s="256">
        <f t="array" aca="1" ref="W543" ca="1">_xlfn.XLOOKUP($A543&amp;$B543,'[4]产值及收款计划（2026）'!$A:$A&amp;'[4]产值及收款计划（2026）'!$B:$B,'[4]产值及收款计划（2026）'!W:W)</f>
        <v>0</v>
      </c>
      <c r="X543" s="256">
        <f t="array" aca="1" ref="X543" ca="1">_xlfn.XLOOKUP($A543&amp;$B543,'[4]产值及收款计划（2026）'!$A:$A&amp;'[4]产值及收款计划（2026）'!$B:$B,'[4]产值及收款计划（2026）'!X:X)</f>
        <v>0</v>
      </c>
      <c r="Y543" s="256">
        <f t="array" aca="1" ref="Y543" ca="1">_xlfn.XLOOKUP($A543&amp;$B543,'[4]产值及收款计划（2026）'!$A:$A&amp;'[4]产值及收款计划（2026）'!$B:$B,'[4]产值及收款计划（2026）'!Y:Y)</f>
        <v>0</v>
      </c>
      <c r="Z543" s="256">
        <f t="array" aca="1" ref="Z543" ca="1">_xlfn.XLOOKUP($A543&amp;$B543,'[4]产值及收款计划（2026）'!$A:$A&amp;'[4]产值及收款计划（2026）'!$B:$B,'[4]产值及收款计划（2026）'!Z:Z)</f>
        <v>0</v>
      </c>
      <c r="AA543" s="256">
        <f t="array" aca="1" ref="AA543" ca="1">_xlfn.XLOOKUP($A543&amp;$B543,'[4]产值及收款计划（2026）'!$A:$A&amp;'[4]产值及收款计划（2026）'!$B:$B,'[4]产值及收款计划（2026）'!AA:AA)</f>
        <v>0</v>
      </c>
      <c r="AB543" s="256">
        <f t="array" aca="1" ref="AB543" ca="1">_xlfn.XLOOKUP($A543&amp;$B543,'[4]产值及收款计划（2026）'!$A:$A&amp;'[4]产值及收款计划（2026）'!$B:$B,'[4]产值及收款计划（2026）'!AB:AB)</f>
        <v>0</v>
      </c>
      <c r="AC543" s="256">
        <f t="array" aca="1" ref="AC543" ca="1">_xlfn.XLOOKUP($A543&amp;$B543,'[4]产值及收款计划（2026）'!$A:$A&amp;'[4]产值及收款计划（2026）'!$B:$B,'[4]产值及收款计划（2026）'!AC:AC)</f>
        <v>0</v>
      </c>
      <c r="AD543" s="256">
        <f t="array" aca="1" ref="AD543" ca="1">_xlfn.XLOOKUP($A543&amp;$B543,'[4]产值及收款计划（2026）'!$A:$A&amp;'[4]产值及收款计划（2026）'!$B:$B,'[4]产值及收款计划（2026）'!AD:AD)</f>
        <v>0</v>
      </c>
      <c r="AE543" s="256">
        <f t="array" aca="1" ref="AE543" ca="1">_xlfn.XLOOKUP($A543&amp;$B543,'[4]产值及收款计划（2026）'!$A:$A&amp;'[4]产值及收款计划（2026）'!$B:$B,'[4]产值及收款计划（2026）'!AE:AE)</f>
        <v>8</v>
      </c>
      <c r="AF543" s="256">
        <f t="array" aca="1" ref="AF543" ca="1">_xlfn.XLOOKUP($A543&amp;$B543,'[4]产值及收款计划（2026）'!$A:$A&amp;'[4]产值及收款计划（2026）'!$B:$B,'[4]产值及收款计划（2026）'!AF:AF)</f>
        <v>0</v>
      </c>
      <c r="AG543" s="256">
        <f t="array" aca="1" ref="AG543" ca="1">_xlfn.XLOOKUP($A543&amp;$B543,'[4]产值及收款计划（2026）'!$A:$A&amp;'[4]产值及收款计划（2026）'!$B:$B,'[4]产值及收款计划（2026）'!AG:AG)</f>
        <v>0</v>
      </c>
      <c r="AH543" s="256">
        <f t="array" aca="1" ref="AH543" ca="1">_xlfn.XLOOKUP($A543&amp;$B543,'[4]产值及收款计划（2026）'!$A:$A&amp;'[4]产值及收款计划（2026）'!$B:$B,'[4]产值及收款计划（2026）'!AH:AH)</f>
        <v>0</v>
      </c>
      <c r="AI543" s="256">
        <f t="array" aca="1" ref="AI543" ca="1">_xlfn.XLOOKUP($A543&amp;$B543,'[4]产值及收款计划（2026）'!$A:$A&amp;'[4]产值及收款计划（2026）'!$B:$B,'[4]产值及收款计划（2026）'!AI:AI)</f>
        <v>0</v>
      </c>
      <c r="AJ543" s="256">
        <f t="array" aca="1" ref="AJ543" ca="1">_xlfn.XLOOKUP($A543&amp;$B543,'[4]产值及收款计划（2026）'!$A:$A&amp;'[4]产值及收款计划（2026）'!$B:$B,'[4]产值及收款计划（2026）'!AJ:AJ)</f>
        <v>0</v>
      </c>
      <c r="AK543" s="256">
        <f t="array" aca="1" ref="AK543" ca="1">_xlfn.XLOOKUP($A543&amp;$B543,'[4]产值及收款计划（2026）'!$A:$A&amp;'[4]产值及收款计划（2026）'!$B:$B,'[4]产值及收款计划（2026）'!AK:AK)</f>
        <v>0</v>
      </c>
      <c r="AL543" s="256">
        <f t="array" aca="1" ref="AL543" ca="1">_xlfn.XLOOKUP($A543&amp;$B543,'[4]产值及收款计划（2026）'!$A:$A&amp;'[4]产值及收款计划（2026）'!$B:$B,'[4]产值及收款计划（2026）'!AL:AL)</f>
        <v>0</v>
      </c>
      <c r="AM543" s="263" t="e">
        <f t="array" aca="1" ref="AM543" ca="1">_xlfn.LET(_xlpm.勾选月份状态数组,TRANSPOSE('PPT(12-15页）-TOP10'!$A$3:$A$14),_xlpm.选择数据区,IF('PPT(12-15页）-TOP10'!$E$3="收款",$BA543:$BL543,$AA543:$AL543),SUM(_xlfn._xlws.FILTER(_xlpm.选择数据区,_xlpm.勾选月份状态数组,"")))</f>
        <v>#NAME?</v>
      </c>
      <c r="AN543" s="256" t="e" cm="1">
        <f t="array" aca="1" ref="AN543" ca="1">_xlfn.LET(_xlpm.勾选月份状态数组,TRANSPOSE('PPT(12-15页）-TOP10'!$A$3:$A$14),_xlpm.选择数据区,IF('PPT(12-15页）-TOP10'!$E$3="收款",$DA543:$DL543,$CA543:$CL543),SUM(_xlfn._xlws.FILTER(_xlpm.选择数据区,_xlpm.勾选月份状态数组,"")))</f>
        <v>#NAME?</v>
      </c>
      <c r="AO543" s="256">
        <f ca="1">SUM(CA543:CC543)+SUM(AD543:AL543)</f>
        <v>8</v>
      </c>
      <c r="AP543" s="256"/>
      <c r="AQ543" s="256"/>
      <c r="AR543" s="256"/>
      <c r="AS543" s="256">
        <f t="array" aca="1" ref="AS543" ca="1">_xlfn.XLOOKUP($A543&amp;$B543,'[4]产值及收款计划（2026）'!$A:$A&amp;'[4]产值及收款计划（2026）'!$B:$B,'[4]产值及收款计划（2026）'!AS:AS)</f>
        <v>0</v>
      </c>
      <c r="AT543" s="256">
        <f t="array" aca="1" ref="AT543" ca="1">_xlfn.XLOOKUP($A543&amp;$B543,'[4]产值及收款计划（2026）'!$A:$A&amp;'[4]产值及收款计划（2026）'!$B:$B,'[4]产值及收款计划（2026）'!AT:AT)</f>
        <v>0</v>
      </c>
      <c r="AU543" s="256">
        <f t="array" aca="1" ref="AU543" ca="1">_xlfn.XLOOKUP($A543&amp;$B543,'[4]产值及收款计划（2026）'!$A:$A&amp;'[4]产值及收款计划（2026）'!$B:$B,'[4]产值及收款计划（2026）'!AU:AU)</f>
        <v>0</v>
      </c>
      <c r="AV543" s="256">
        <f t="array" aca="1" ref="AV543" ca="1">_xlfn.XLOOKUP($A543&amp;$B543,'[4]产值及收款计划（2026）'!$A:$A&amp;'[4]产值及收款计划（2026）'!$B:$B,'[4]产值及收款计划（2026）'!AV:AV)</f>
        <v>0</v>
      </c>
      <c r="AW543" s="256">
        <f t="array" aca="1" ref="AW543" ca="1">_xlfn.XLOOKUP($A543&amp;$B543,'[4]产值及收款计划（2026）'!$A:$A&amp;'[4]产值及收款计划（2026）'!$B:$B,'[4]产值及收款计划（2026）'!AW:AW)</f>
        <v>50.75</v>
      </c>
      <c r="AX543" s="256">
        <f t="array" aca="1" ref="AX543" ca="1">_xlfn.XLOOKUP($A543&amp;$B543,'[4]产值及收款计划（2026）'!$A:$A&amp;'[4]产值及收款计划（2026）'!$B:$B,'[4]产值及收款计划（2026）'!AX:AX)</f>
        <v>0</v>
      </c>
      <c r="AY543" s="256">
        <f t="array" aca="1" ref="AY543" ca="1">_xlfn.XLOOKUP($A543&amp;$B543,'[4]产值及收款计划（2026）'!$A:$A&amp;'[4]产值及收款计划（2026）'!$B:$B,'[4]产值及收款计划（2026）'!AY:AY)</f>
        <v>29.25</v>
      </c>
      <c r="AZ543" s="256">
        <f t="array" aca="1" ref="AZ543" ca="1">_xlfn.XLOOKUP($A543&amp;$B543,'[4]产值及收款计划（2026）'!$A:$A&amp;'[4]产值及收款计划（2026）'!$B:$B,'[4]产值及收款计划（2026）'!AZ:AZ)</f>
        <v>13.25</v>
      </c>
      <c r="BA543" s="256">
        <f t="array" aca="1" ref="BA543" ca="1">_xlfn.XLOOKUP($A543&amp;$B543,'[4]产值及收款计划（2026）'!$A:$A&amp;'[4]产值及收款计划（2026）'!$B:$B,'[4]产值及收款计划（2026）'!BA:BA)</f>
        <v>0</v>
      </c>
      <c r="BB543" s="256">
        <f t="array" aca="1" ref="BB543" ca="1">_xlfn.XLOOKUP($A543&amp;$B543,'[4]产值及收款计划（2026）'!$A:$A&amp;'[4]产值及收款计划（2026）'!$B:$B,'[4]产值及收款计划（2026）'!BB:BB)</f>
        <v>0</v>
      </c>
      <c r="BC543" s="256">
        <f t="array" aca="1" ref="BC543" ca="1">_xlfn.XLOOKUP($A543&amp;$B543,'[4]产值及收款计划（2026）'!$A:$A&amp;'[4]产值及收款计划（2026）'!$B:$B,'[4]产值及收款计划（2026）'!BC:BC)</f>
        <v>0</v>
      </c>
      <c r="BD543" s="256">
        <f t="array" aca="1" ref="BD543" ca="1">_xlfn.XLOOKUP($A543&amp;$B543,'[4]产值及收款计划（2026）'!$A:$A&amp;'[4]产值及收款计划（2026）'!$B:$B,'[4]产值及收款计划（2026）'!BD:BD)</f>
        <v>0</v>
      </c>
      <c r="BE543" s="256">
        <f t="array" aca="1" ref="BE543" ca="1">_xlfn.XLOOKUP($A543&amp;$B543,'[4]产值及收款计划（2026）'!$A:$A&amp;'[4]产值及收款计划（2026）'!$B:$B,'[4]产值及收款计划（2026）'!BE:BE)</f>
        <v>5.25</v>
      </c>
      <c r="BF543" s="256">
        <f t="array" aca="1" ref="BF543" ca="1">_xlfn.XLOOKUP($A543&amp;$B543,'[4]产值及收款计划（2026）'!$A:$A&amp;'[4]产值及收款计划（2026）'!$B:$B,'[4]产值及收款计划（2026）'!BF:BF)</f>
        <v>0</v>
      </c>
      <c r="BG543" s="256">
        <f t="array" aca="1" ref="BG543" ca="1">_xlfn.XLOOKUP($A543&amp;$B543,'[4]产值及收款计划（2026）'!$A:$A&amp;'[4]产值及收款计划（2026）'!$B:$B,'[4]产值及收款计划（2026）'!BG:BG)</f>
        <v>0</v>
      </c>
      <c r="BH543" s="256">
        <f t="array" aca="1" ref="BH543" ca="1">_xlfn.XLOOKUP($A543&amp;$B543,'[4]产值及收款计划（2026）'!$A:$A&amp;'[4]产值及收款计划（2026）'!$B:$B,'[4]产值及收款计划（2026）'!BH:BH)</f>
        <v>0</v>
      </c>
      <c r="BI543" s="256">
        <f t="array" aca="1" ref="BI543" ca="1">_xlfn.XLOOKUP($A543&amp;$B543,'[4]产值及收款计划（2026）'!$A:$A&amp;'[4]产值及收款计划（2026）'!$B:$B,'[4]产值及收款计划（2026）'!BI:BI)</f>
        <v>0</v>
      </c>
      <c r="BJ543" s="256">
        <f t="array" aca="1" ref="BJ543" ca="1">_xlfn.XLOOKUP($A543&amp;$B543,'[4]产值及收款计划（2026）'!$A:$A&amp;'[4]产值及收款计划（2026）'!$B:$B,'[4]产值及收款计划（2026）'!BJ:BJ)</f>
        <v>0</v>
      </c>
      <c r="BK543" s="256">
        <f t="array" aca="1" ref="BK543" ca="1">_xlfn.XLOOKUP($A543&amp;$B543,'[4]产值及收款计划（2026）'!$A:$A&amp;'[4]产值及收款计划（2026）'!$B:$B,'[4]产值及收款计划（2026）'!BK:BK)</f>
        <v>0</v>
      </c>
      <c r="BL543" s="256">
        <f t="array" aca="1" ref="BL543" ca="1">_xlfn.XLOOKUP($A543&amp;$B543,'[4]产值及收款计划（2026）'!$A:$A&amp;'[4]产值及收款计划（2026）'!$B:$B,'[4]产值及收款计划（2026）'!BL:BL)</f>
        <v>0</v>
      </c>
      <c r="BM543" s="256"/>
      <c r="BN543" s="256"/>
      <c r="BO543" s="256"/>
      <c r="BP543" s="256"/>
      <c r="BQ543" s="255" t="str">
        <f t="array" aca="1" ref="BQ543" ca="1">_xlfn.XLOOKUP($A543&amp;$B543,'[4]产值及收款计划（2026）'!$A:$A&amp;'[4]产值及收款计划（2026）'!$B:$B,'[4]产值及收款计划（2026）'!BQ:BQ)</f>
        <v>厦门伟屹大数据研究院有限公司</v>
      </c>
      <c r="BR543" s="256">
        <f t="array" aca="1" ref="BR543" ca="1">_xlfn.XLOOKUP($A543&amp;$B543,'[4]产值及收款计划（2026）'!$A:$A&amp;'[4]产值及收款计划（2026）'!$B:$B,'[4]产值及收款计划（2026）'!BR:BR)</f>
        <v>0</v>
      </c>
      <c r="CA543" s="256" cm="1">
        <f t="array" aca="1" ref="CA543" ca="1">_xlfn.XLOOKUP($A543&amp;$B543,'[4]产值及收款计划（2026）'!$A:$A&amp;'[4]产值及收款计划（2026）'!$B:$B,'[4]产值及收款计划（2026）'!CA:CA)</f>
        <v>0</v>
      </c>
      <c r="CB543" s="256" cm="1">
        <f t="array" aca="1" ref="CB543" ca="1">_xlfn.XLOOKUP($A543&amp;$B543,'[4]产值及收款计划（2026）'!$A:$A&amp;'[4]产值及收款计划（2026）'!$B:$B,'[4]产值及收款计划（2026）'!CB:CB)</f>
        <v>0</v>
      </c>
      <c r="CC543" s="256" cm="1">
        <f t="array" aca="1" ref="CC543" ca="1">_xlfn.XLOOKUP($A543&amp;$B543,'[4]产值及收款计划（2026）'!$A:$A&amp;'[4]产值及收款计划（2026）'!$B:$B,'[4]产值及收款计划（2026）'!CC:CC)</f>
        <v>0</v>
      </c>
      <c r="CD543" s="256" cm="1">
        <f t="array" aca="1" ref="CD543" ca="1">_xlfn.XLOOKUP($A543&amp;$B543,'[4]产值及收款计划（2026）'!$A:$A&amp;'[4]产值及收款计划（2026）'!$B:$B,'[4]产值及收款计划（2026）'!CD:CD)</f>
        <v>0</v>
      </c>
      <c r="CE543" s="256" cm="1">
        <f t="array" aca="1" ref="CE543" ca="1">_xlfn.XLOOKUP($A543&amp;$B543,'[4]产值及收款计划（2026）'!$A:$A&amp;'[4]产值及收款计划（2026）'!$B:$B,'[4]产值及收款计划（2026）'!CE:CE)</f>
        <v>0</v>
      </c>
      <c r="CF543" s="256" cm="1">
        <f t="array" aca="1" ref="CF543" ca="1">_xlfn.XLOOKUP($A543&amp;$B543,'[4]产值及收款计划（2026）'!$A:$A&amp;'[4]产值及收款计划（2026）'!$B:$B,'[4]产值及收款计划（2026）'!CF:CF)</f>
        <v>0</v>
      </c>
      <c r="CG543" s="256" cm="1">
        <f t="array" aca="1" ref="CG543" ca="1">_xlfn.XLOOKUP($A543&amp;$B543,'[4]产值及收款计划（2026）'!$A:$A&amp;'[4]产值及收款计划（2026）'!$B:$B,'[4]产值及收款计划（2026）'!CG:CG)</f>
        <v>0</v>
      </c>
      <c r="CH543" s="256" cm="1">
        <f t="array" aca="1" ref="CH543" ca="1">_xlfn.XLOOKUP($A543&amp;$B543,'[4]产值及收款计划（2026）'!$A:$A&amp;'[4]产值及收款计划（2026）'!$B:$B,'[4]产值及收款计划（2026）'!CH:CH)</f>
        <v>0</v>
      </c>
      <c r="CI543" s="256" cm="1">
        <f t="array" aca="1" ref="CI543" ca="1">_xlfn.XLOOKUP($A543&amp;$B543,'[4]产值及收款计划（2026）'!$A:$A&amp;'[4]产值及收款计划（2026）'!$B:$B,'[4]产值及收款计划（2026）'!CI:CI)</f>
        <v>0</v>
      </c>
      <c r="CJ543" s="256" cm="1">
        <f t="array" aca="1" ref="CJ543" ca="1">_xlfn.XLOOKUP($A543&amp;$B543,'[4]产值及收款计划（2026）'!$A:$A&amp;'[4]产值及收款计划（2026）'!$B:$B,'[4]产值及收款计划（2026）'!CJ:CJ)</f>
        <v>0</v>
      </c>
      <c r="CK543" s="256" cm="1">
        <f t="array" aca="1" ref="CK543" ca="1">_xlfn.XLOOKUP($A543&amp;$B543,'[4]产值及收款计划（2026）'!$A:$A&amp;'[4]产值及收款计划（2026）'!$B:$B,'[4]产值及收款计划（2026）'!CK:CK)</f>
        <v>0</v>
      </c>
      <c r="CL543" s="256" cm="1">
        <f t="array" aca="1" ref="CL543" ca="1">_xlfn.XLOOKUP($A543&amp;$B543,'[4]产值及收款计划（2026）'!$A:$A&amp;'[4]产值及收款计划（2026）'!$B:$B,'[4]产值及收款计划（2026）'!CL:CL)</f>
        <v>0</v>
      </c>
      <c r="DA543" s="256" cm="1">
        <f t="array" aca="1" ref="DA543" ca="1">_xlfn.XLOOKUP($A543&amp;$B543,'[4]产值及收款计划（2026）'!$A:$A&amp;'[4]产值及收款计划（2026）'!$B:$B,'[4]产值及收款计划（2026）'!DA:DA)</f>
        <v>0</v>
      </c>
      <c r="DB543" s="256" cm="1">
        <f t="array" aca="1" ref="DB543" ca="1">_xlfn.XLOOKUP($A543&amp;$B543,'[4]产值及收款计划（2026）'!$A:$A&amp;'[4]产值及收款计划（2026）'!$B:$B,'[4]产值及收款计划（2026）'!DB:DB)</f>
        <v>0</v>
      </c>
      <c r="DC543" s="256" cm="1">
        <f t="array" aca="1" ref="DC543" ca="1">_xlfn.XLOOKUP($A543&amp;$B543,'[4]产值及收款计划（2026）'!$A:$A&amp;'[4]产值及收款计划（2026）'!$B:$B,'[4]产值及收款计划（2026）'!DC:DC)</f>
        <v>0</v>
      </c>
      <c r="DD543" s="256" cm="1">
        <f t="array" aca="1" ref="DD543" ca="1">_xlfn.XLOOKUP($A543&amp;$B543,'[4]产值及收款计划（2026）'!$A:$A&amp;'[4]产值及收款计划（2026）'!$B:$B,'[4]产值及收款计划（2026）'!DD:DD)</f>
        <v>0</v>
      </c>
      <c r="DE543" s="256" cm="1">
        <f t="array" aca="1" ref="DE543" ca="1">_xlfn.XLOOKUP($A543&amp;$B543,'[4]产值及收款计划（2026）'!$A:$A&amp;'[4]产值及收款计划（2026）'!$B:$B,'[4]产值及收款计划（2026）'!DE:DE)</f>
        <v>0</v>
      </c>
      <c r="DF543" s="256" cm="1">
        <f t="array" aca="1" ref="DF543" ca="1">_xlfn.XLOOKUP($A543&amp;$B543,'[4]产值及收款计划（2026）'!$A:$A&amp;'[4]产值及收款计划（2026）'!$B:$B,'[4]产值及收款计划（2026）'!DF:DF)</f>
        <v>0</v>
      </c>
      <c r="DG543" s="256" cm="1">
        <f t="array" aca="1" ref="DG543" ca="1">_xlfn.XLOOKUP($A543&amp;$B543,'[4]产值及收款计划（2026）'!$A:$A&amp;'[4]产值及收款计划（2026）'!$B:$B,'[4]产值及收款计划（2026）'!DG:DG)</f>
        <v>0</v>
      </c>
      <c r="DH543" s="256" cm="1">
        <f t="array" aca="1" ref="DH543" ca="1">_xlfn.XLOOKUP($A543&amp;$B543,'[4]产值及收款计划（2026）'!$A:$A&amp;'[4]产值及收款计划（2026）'!$B:$B,'[4]产值及收款计划（2026）'!DH:DH)</f>
        <v>0</v>
      </c>
      <c r="DI543" s="256" cm="1">
        <f t="array" aca="1" ref="DI543" ca="1">_xlfn.XLOOKUP($A543&amp;$B543,'[4]产值及收款计划（2026）'!$A:$A&amp;'[4]产值及收款计划（2026）'!$B:$B,'[4]产值及收款计划（2026）'!DI:DI)</f>
        <v>0</v>
      </c>
      <c r="DJ543" s="256" cm="1">
        <f t="array" aca="1" ref="DJ543" ca="1">_xlfn.XLOOKUP($A543&amp;$B543,'[4]产值及收款计划（2026）'!$A:$A&amp;'[4]产值及收款计划（2026）'!$B:$B,'[4]产值及收款计划（2026）'!DJ:DJ)</f>
        <v>0</v>
      </c>
      <c r="DK543" s="256" cm="1">
        <f t="array" aca="1" ref="DK543" ca="1">_xlfn.XLOOKUP($A543&amp;$B543,'[4]产值及收款计划（2026）'!$A:$A&amp;'[4]产值及收款计划（2026）'!$B:$B,'[4]产值及收款计划（2026）'!DK:DK)</f>
        <v>0</v>
      </c>
      <c r="DL543" s="256" cm="1">
        <f t="array" aca="1" ref="DL543" ca="1">_xlfn.XLOOKUP($A543&amp;$B543,'[4]产值及收款计划（2026）'!$A:$A&amp;'[4]产值及收款计划（2026）'!$B:$B,'[4]产值及收款计划（2026）'!DL:DL)</f>
        <v>0</v>
      </c>
      <c r="DM543" s="264"/>
      <c r="DN543" s="250"/>
    </row>
    <row r="544" spans="1:118" ht="40.5" x14ac:dyDescent="0.15">
      <c r="A544" s="254">
        <f t="shared" ca="1" si="28"/>
        <v>18</v>
      </c>
      <c r="B544" s="254" t="s">
        <v>28</v>
      </c>
      <c r="C544" s="255" t="str">
        <f t="array" aca="1" ref="C544" ca="1">_xlfn.XLOOKUP($A544&amp;$B544,'[4]产值及收款计划（2026）'!$A:$A&amp;'[4]产值及收款计划（2026）'!$B:$B,'[4]产值及收款计划（2026）'!C:C)</f>
        <v>ZHT2023031300024</v>
      </c>
      <c r="D544" s="256" t="str">
        <f t="array" aca="1" ref="D544" ca="1">_xlfn.XLOOKUP($A544&amp;$B544,'[4]产值及收款计划（2026）'!$A:$A&amp;'[4]产值及收款计划（2026）'!$B:$B,'[4]产值及收款计划（2026）'!D:D)</f>
        <v>厦门新机场场道工程五标BIM服务合同</v>
      </c>
      <c r="E544" s="256">
        <f t="array" aca="1" ref="E544" ca="1">_xlfn.XLOOKUP($A544&amp;$B544,'[4]产值及收款计划（2026）'!$A:$A&amp;'[4]产值及收款计划（2026）'!$B:$B,'[4]产值及收款计划（2026）'!E:E)</f>
        <v>150.37</v>
      </c>
      <c r="F544" s="256">
        <f t="array" aca="1" ref="F544" ca="1">_xlfn.XLOOKUP($A544&amp;$B544,'[4]产值及收款计划（2026）'!$A:$A&amp;'[4]产值及收款计划（2026）'!$B:$B,'[4]产值及收款计划（2026）'!F:F)</f>
        <v>150.37</v>
      </c>
      <c r="G544" s="256">
        <f t="array" aca="1" ref="G544" ca="1">_xlfn.XLOOKUP($A544&amp;$B544,'[4]产值及收款计划（2026）'!$A:$A&amp;'[4]产值及收款计划（2026）'!$B:$B,'[4]产值及收款计划（2026）'!G:G)</f>
        <v>150.37</v>
      </c>
      <c r="H544" s="256">
        <f t="array" aca="1" ref="H544" ca="1">_xlfn.XLOOKUP($A544&amp;$B544,'[4]产值及收款计划（2026）'!$A:$A&amp;'[4]产值及收款计划（2026）'!$B:$B,'[4]产值及收款计划（2026）'!H:H)</f>
        <v>73.781000000000006</v>
      </c>
      <c r="I544" s="257">
        <f t="array" aca="1" ref="I544" ca="1">_xlfn.XLOOKUP($A544&amp;$B544,'[4]产值及收款计划（2026）'!$A:$A&amp;'[4]产值及收款计划（2026）'!$B:$B,'[4]产值及收款计划（2026）'!I:I)</f>
        <v>0.49066303118973198</v>
      </c>
      <c r="J544" s="258">
        <f t="array" aca="1" ref="J544" ca="1">_xlfn.XLOOKUP($A544&amp;$B544,'[4]产值及收款计划（2026）'!$A:$A&amp;'[4]产值及收款计划（2026）'!$B:$B,'[4]产值及收款计划（2026）'!J:J)</f>
        <v>0.06</v>
      </c>
      <c r="K544" s="256">
        <f t="array" aca="1" ref="K544" ca="1">_xlfn.XLOOKUP($A544&amp;$B544,'[4]产值及收款计划（2026）'!$A:$A&amp;'[4]产值及收款计划（2026）'!$B:$B,'[4]产值及收款计划（2026）'!K:K)</f>
        <v>0</v>
      </c>
      <c r="L544" s="256">
        <f t="array" aca="1" ref="L544" ca="1">_xlfn.XLOOKUP($A544&amp;$B544,'[4]产值及收款计划（2026）'!$A:$A&amp;'[4]产值及收款计划（2026）'!$B:$B,'[4]产值及收款计划（2026）'!L:L)</f>
        <v>0</v>
      </c>
      <c r="M544" s="256" t="str">
        <f t="array" aca="1" ref="M544" ca="1">_xlfn.XLOOKUP($A544&amp;$B544,'[4]产值及收款计划（2026）'!$A:$A&amp;'[4]产值及收款计划（2026）'!$B:$B,'[4]产值及收款计划（2026）'!M:M)</f>
        <v>主导</v>
      </c>
      <c r="N544" s="256">
        <f t="array" aca="1" ref="N544" ca="1">_xlfn.XLOOKUP($A544&amp;$B544,'[4]产值及收款计划（2026）'!$A:$A&amp;'[4]产值及收款计划（2026）'!$B:$B,'[4]产值及收款计划（2026）'!N:N)</f>
        <v>0</v>
      </c>
      <c r="O544" s="256" t="str">
        <f t="array" aca="1" ref="O544" ca="1">_xlfn.XLOOKUP($A544&amp;$B544,'[4]产值及收款计划（2026）'!$A:$A&amp;'[4]产值及收款计划（2026）'!$B:$B,'[4]产值及收款计划（2026）'!O:O)</f>
        <v>周滨</v>
      </c>
      <c r="P544" s="255" t="str">
        <f t="array" aca="1" ref="P544" ca="1">_xlfn.XLOOKUP($A544&amp;$B544,'[4]产值及收款计划（2026）'!$A:$A&amp;'[4]产值及收款计划（2026）'!$B:$B,'[4]产值及收款计划（2026）'!P:P)</f>
        <v>在建</v>
      </c>
      <c r="Q544" s="256">
        <f t="array" aca="1" ref="Q544" ca="1">_xlfn.XLOOKUP($A544&amp;$B544,'[4]产值及收款计划（2026）'!$A:$A&amp;'[4]产值及收款计划（2026）'!$B:$B,'[4]产值及收款计划（2026）'!Q:Q)</f>
        <v>0</v>
      </c>
      <c r="R544" s="256">
        <f t="array" aca="1" ref="R544" ca="1">_xlfn.XLOOKUP($A544&amp;$B544,'[4]产值及收款计划（2026）'!$A:$A&amp;'[4]产值及收款计划（2026）'!$B:$B,'[4]产值及收款计划（2026）'!R:R)</f>
        <v>0</v>
      </c>
      <c r="S544" s="256">
        <f t="array" aca="1" ref="S544" ca="1">_xlfn.XLOOKUP($A544&amp;$B544,'[4]产值及收款计划（2026）'!$A:$A&amp;'[4]产值及收款计划（2026）'!$B:$B,'[4]产值及收款计划（2026）'!S:S)</f>
        <v>0</v>
      </c>
      <c r="T544" s="256">
        <f t="array" aca="1" ref="T544" ca="1">_xlfn.XLOOKUP($A544&amp;$B544,'[4]产值及收款计划（2026）'!$A:$A&amp;'[4]产值及收款计划（2026）'!$B:$B,'[4]产值及收款计划（2026）'!T:T)</f>
        <v>126.6832</v>
      </c>
      <c r="U544" s="256">
        <f t="array" aca="1" ref="U544" ca="1">_xlfn.XLOOKUP($A544&amp;$B544,'[4]产值及收款计划（2026）'!$A:$A&amp;'[4]产值及收款计划（2026）'!$B:$B,'[4]产值及收款计划（2026）'!U:U)</f>
        <v>0</v>
      </c>
      <c r="V544" s="256">
        <f t="array" aca="1" ref="V544" ca="1">_xlfn.XLOOKUP($A544&amp;$B544,'[4]产值及收款计划（2026）'!$A:$A&amp;'[4]产值及收款计划（2026）'!$B:$B,'[4]产值及收款计划（2026）'!V:V)</f>
        <v>23.686800000000002</v>
      </c>
      <c r="W544" s="256">
        <f t="array" aca="1" ref="W544" ca="1">_xlfn.XLOOKUP($A544&amp;$B544,'[4]产值及收款计划（2026）'!$A:$A&amp;'[4]产值及收款计划（2026）'!$B:$B,'[4]产值及收款计划（2026）'!W:W)</f>
        <v>0</v>
      </c>
      <c r="X544" s="256">
        <f t="array" aca="1" ref="X544" ca="1">_xlfn.XLOOKUP($A544&amp;$B544,'[4]产值及收款计划（2026）'!$A:$A&amp;'[4]产值及收款计划（2026）'!$B:$B,'[4]产值及收款计划（2026）'!X:X)</f>
        <v>0</v>
      </c>
      <c r="Y544" s="256">
        <f t="array" aca="1" ref="Y544" ca="1">_xlfn.XLOOKUP($A544&amp;$B544,'[4]产值及收款计划（2026）'!$A:$A&amp;'[4]产值及收款计划（2026）'!$B:$B,'[4]产值及收款计划（2026）'!Y:Y)</f>
        <v>0</v>
      </c>
      <c r="Z544" s="256">
        <f t="array" aca="1" ref="Z544" ca="1">_xlfn.XLOOKUP($A544&amp;$B544,'[4]产值及收款计划（2026）'!$A:$A&amp;'[4]产值及收款计划（2026）'!$B:$B,'[4]产值及收款计划（2026）'!Z:Z)</f>
        <v>0</v>
      </c>
      <c r="AA544" s="256">
        <f t="array" aca="1" ref="AA544" ca="1">_xlfn.XLOOKUP($A544&amp;$B544,'[4]产值及收款计划（2026）'!$A:$A&amp;'[4]产值及收款计划（2026）'!$B:$B,'[4]产值及收款计划（2026）'!AA:AA)</f>
        <v>0</v>
      </c>
      <c r="AB544" s="256">
        <f t="array" aca="1" ref="AB544" ca="1">_xlfn.XLOOKUP($A544&amp;$B544,'[4]产值及收款计划（2026）'!$A:$A&amp;'[4]产值及收款计划（2026）'!$B:$B,'[4]产值及收款计划（2026）'!AB:AB)</f>
        <v>0</v>
      </c>
      <c r="AC544" s="256">
        <f t="array" aca="1" ref="AC544" ca="1">_xlfn.XLOOKUP($A544&amp;$B544,'[4]产值及收款计划（2026）'!$A:$A&amp;'[4]产值及收款计划（2026）'!$B:$B,'[4]产值及收款计划（2026）'!AC:AC)</f>
        <v>0</v>
      </c>
      <c r="AD544" s="256">
        <f t="array" aca="1" ref="AD544" ca="1">_xlfn.XLOOKUP($A544&amp;$B544,'[4]产值及收款计划（2026）'!$A:$A&amp;'[4]产值及收款计划（2026）'!$B:$B,'[4]产值及收款计划（2026）'!AD:AD)</f>
        <v>0</v>
      </c>
      <c r="AE544" s="256">
        <f t="array" aca="1" ref="AE544" ca="1">_xlfn.XLOOKUP($A544&amp;$B544,'[4]产值及收款计划（2026）'!$A:$A&amp;'[4]产值及收款计划（2026）'!$B:$B,'[4]产值及收款计划（2026）'!AE:AE)</f>
        <v>0</v>
      </c>
      <c r="AF544" s="256">
        <f t="array" aca="1" ref="AF544" ca="1">_xlfn.XLOOKUP($A544&amp;$B544,'[4]产值及收款计划（2026）'!$A:$A&amp;'[4]产值及收款计划（2026）'!$B:$B,'[4]产值及收款计划（2026）'!AF:AF)</f>
        <v>0</v>
      </c>
      <c r="AG544" s="256">
        <f t="array" aca="1" ref="AG544" ca="1">_xlfn.XLOOKUP($A544&amp;$B544,'[4]产值及收款计划（2026）'!$A:$A&amp;'[4]产值及收款计划（2026）'!$B:$B,'[4]产值及收款计划（2026）'!AG:AG)</f>
        <v>0</v>
      </c>
      <c r="AH544" s="256">
        <f t="array" aca="1" ref="AH544" ca="1">_xlfn.XLOOKUP($A544&amp;$B544,'[4]产值及收款计划（2026）'!$A:$A&amp;'[4]产值及收款计划（2026）'!$B:$B,'[4]产值及收款计划（2026）'!AH:AH)</f>
        <v>0</v>
      </c>
      <c r="AI544" s="256">
        <f t="array" aca="1" ref="AI544" ca="1">_xlfn.XLOOKUP($A544&amp;$B544,'[4]产值及收款计划（2026）'!$A:$A&amp;'[4]产值及收款计划（2026）'!$B:$B,'[4]产值及收款计划（2026）'!AI:AI)</f>
        <v>0</v>
      </c>
      <c r="AJ544" s="256">
        <f t="array" aca="1" ref="AJ544" ca="1">_xlfn.XLOOKUP($A544&amp;$B544,'[4]产值及收款计划（2026）'!$A:$A&amp;'[4]产值及收款计划（2026）'!$B:$B,'[4]产值及收款计划（2026）'!AJ:AJ)</f>
        <v>0</v>
      </c>
      <c r="AK544" s="256">
        <f t="array" aca="1" ref="AK544" ca="1">_xlfn.XLOOKUP($A544&amp;$B544,'[4]产值及收款计划（2026）'!$A:$A&amp;'[4]产值及收款计划（2026）'!$B:$B,'[4]产值及收款计划（2026）'!AK:AK)</f>
        <v>0</v>
      </c>
      <c r="AL544" s="256">
        <f t="array" aca="1" ref="AL544" ca="1">_xlfn.XLOOKUP($A544&amp;$B544,'[4]产值及收款计划（2026）'!$A:$A&amp;'[4]产值及收款计划（2026）'!$B:$B,'[4]产值及收款计划（2026）'!AL:AL)</f>
        <v>26.737200000000001</v>
      </c>
      <c r="AM544" s="263" t="e">
        <f t="array" aca="1" ref="AM544" ca="1">_xlfn.LET(_xlpm.勾选月份状态数组,TRANSPOSE('PPT(12-15页）-TOP10'!$A$3:$A$14),_xlpm.选择数据区,IF('PPT(12-15页）-TOP10'!$E$3="收款",$BA544:$BL544,$AA544:$AL544),SUM(_xlfn._xlws.FILTER(_xlpm.选择数据区,_xlpm.勾选月份状态数组,"")))</f>
        <v>#NAME?</v>
      </c>
      <c r="AN544" s="256" t="e" cm="1">
        <f t="array" aca="1" ref="AN544" ca="1">_xlfn.LET(_xlpm.勾选月份状态数组,TRANSPOSE('PPT(12-15页）-TOP10'!$A$3:$A$14),_xlpm.选择数据区,IF('PPT(12-15页）-TOP10'!$E$3="收款",$DA544:$DL544,$CA544:$CL544),SUM(_xlfn._xlws.FILTER(_xlpm.选择数据区,_xlpm.勾选月份状态数组,"")))</f>
        <v>#NAME?</v>
      </c>
      <c r="AO544" s="256">
        <f ca="1">SUM(CA544:CC544)+SUM(AD544:AL544)</f>
        <v>26.737200000000001</v>
      </c>
      <c r="AP544" s="256"/>
      <c r="AQ544" s="256"/>
      <c r="AR544" s="256"/>
      <c r="AS544" s="256">
        <f t="array" aca="1" ref="AS544" ca="1">_xlfn.XLOOKUP($A544&amp;$B544,'[4]产值及收款计划（2026）'!$A:$A&amp;'[4]产值及收款计划（2026）'!$B:$B,'[4]产值及收款计划（2026）'!AS:AS)</f>
        <v>0</v>
      </c>
      <c r="AT544" s="256">
        <f t="array" aca="1" ref="AT544" ca="1">_xlfn.XLOOKUP($A544&amp;$B544,'[4]产值及收款计划（2026）'!$A:$A&amp;'[4]产值及收款计划（2026）'!$B:$B,'[4]产值及收款计划（2026）'!AT:AT)</f>
        <v>0</v>
      </c>
      <c r="AU544" s="256">
        <f t="array" aca="1" ref="AU544" ca="1">_xlfn.XLOOKUP($A544&amp;$B544,'[4]产值及收款计划（2026）'!$A:$A&amp;'[4]产值及收款计划（2026）'!$B:$B,'[4]产值及收款计划（2026）'!AU:AU)</f>
        <v>0</v>
      </c>
      <c r="AV544" s="256">
        <f t="array" aca="1" ref="AV544" ca="1">_xlfn.XLOOKUP($A544&amp;$B544,'[4]产值及收款计划（2026）'!$A:$A&amp;'[4]产值及收款计划（2026）'!$B:$B,'[4]产值及收款计划（2026）'!AV:AV)</f>
        <v>0</v>
      </c>
      <c r="AW544" s="256">
        <f t="array" aca="1" ref="AW544" ca="1">_xlfn.XLOOKUP($A544&amp;$B544,'[4]产值及收款计划（2026）'!$A:$A&amp;'[4]产值及收款计划（2026）'!$B:$B,'[4]产值及收款计划（2026）'!AW:AW)</f>
        <v>123.63282</v>
      </c>
      <c r="AX544" s="256">
        <f t="array" aca="1" ref="AX544" ca="1">_xlfn.XLOOKUP($A544&amp;$B544,'[4]产值及收款计划（2026）'!$A:$A&amp;'[4]产值及收款计划（2026）'!$B:$B,'[4]产值及收款计划（2026）'!AX:AX)</f>
        <v>0</v>
      </c>
      <c r="AY544" s="256">
        <f t="array" aca="1" ref="AY544" ca="1">_xlfn.XLOOKUP($A544&amp;$B544,'[4]产值及收款计划（2026）'!$A:$A&amp;'[4]产值及收款计划（2026）'!$B:$B,'[4]产值及收款计划（2026）'!AY:AY)</f>
        <v>26.737179999999999</v>
      </c>
      <c r="AZ544" s="256">
        <f t="array" aca="1" ref="AZ544" ca="1">_xlfn.XLOOKUP($A544&amp;$B544,'[4]产值及收款计划（2026）'!$A:$A&amp;'[4]产值及收款计划（2026）'!$B:$B,'[4]产值及收款计划（2026）'!AZ:AZ)</f>
        <v>3.0503799999999801</v>
      </c>
      <c r="BA544" s="256">
        <f t="array" aca="1" ref="BA544" ca="1">_xlfn.XLOOKUP($A544&amp;$B544,'[4]产值及收款计划（2026）'!$A:$A&amp;'[4]产值及收款计划（2026）'!$B:$B,'[4]产值及收款计划（2026）'!BA:BA)</f>
        <v>0</v>
      </c>
      <c r="BB544" s="256">
        <f t="array" aca="1" ref="BB544" ca="1">_xlfn.XLOOKUP($A544&amp;$B544,'[4]产值及收款计划（2026）'!$A:$A&amp;'[4]产值及收款计划（2026）'!$B:$B,'[4]产值及收款计划（2026）'!BB:BB)</f>
        <v>0</v>
      </c>
      <c r="BC544" s="256">
        <f t="array" aca="1" ref="BC544" ca="1">_xlfn.XLOOKUP($A544&amp;$B544,'[4]产值及收款计划（2026）'!$A:$A&amp;'[4]产值及收款计划（2026）'!$B:$B,'[4]产值及收款计划（2026）'!BC:BC)</f>
        <v>0</v>
      </c>
      <c r="BD544" s="256">
        <f t="array" aca="1" ref="BD544" ca="1">_xlfn.XLOOKUP($A544&amp;$B544,'[4]产值及收款计划（2026）'!$A:$A&amp;'[4]产值及收款计划（2026）'!$B:$B,'[4]产值及收款计划（2026）'!BD:BD)</f>
        <v>0</v>
      </c>
      <c r="BE544" s="256">
        <f t="array" aca="1" ref="BE544" ca="1">_xlfn.XLOOKUP($A544&amp;$B544,'[4]产值及收款计划（2026）'!$A:$A&amp;'[4]产值及收款计划（2026）'!$B:$B,'[4]产值及收款计划（2026）'!BE:BE)</f>
        <v>0</v>
      </c>
      <c r="BF544" s="256">
        <f t="array" aca="1" ref="BF544" ca="1">_xlfn.XLOOKUP($A544&amp;$B544,'[4]产值及收款计划（2026）'!$A:$A&amp;'[4]产值及收款计划（2026）'!$B:$B,'[4]产值及收款计划（2026）'!BF:BF)</f>
        <v>0</v>
      </c>
      <c r="BG544" s="256">
        <f t="array" aca="1" ref="BG544" ca="1">_xlfn.XLOOKUP($A544&amp;$B544,'[4]产值及收款计划（2026）'!$A:$A&amp;'[4]产值及收款计划（2026）'!$B:$B,'[4]产值及收款计划（2026）'!BG:BG)</f>
        <v>0</v>
      </c>
      <c r="BH544" s="256">
        <f t="array" aca="1" ref="BH544" ca="1">_xlfn.XLOOKUP($A544&amp;$B544,'[4]产值及收款计划（2026）'!$A:$A&amp;'[4]产值及收款计划（2026）'!$B:$B,'[4]产值及收款计划（2026）'!BH:BH)</f>
        <v>0</v>
      </c>
      <c r="BI544" s="256">
        <f t="array" aca="1" ref="BI544" ca="1">_xlfn.XLOOKUP($A544&amp;$B544,'[4]产值及收款计划（2026）'!$A:$A&amp;'[4]产值及收款计划（2026）'!$B:$B,'[4]产值及收款计划（2026）'!BI:BI)</f>
        <v>0</v>
      </c>
      <c r="BJ544" s="256">
        <f t="array" aca="1" ref="BJ544" ca="1">_xlfn.XLOOKUP($A544&amp;$B544,'[4]产值及收款计划（2026）'!$A:$A&amp;'[4]产值及收款计划（2026）'!$B:$B,'[4]产值及收款计划（2026）'!BJ:BJ)</f>
        <v>0</v>
      </c>
      <c r="BK544" s="256">
        <f t="array" aca="1" ref="BK544" ca="1">_xlfn.XLOOKUP($A544&amp;$B544,'[4]产值及收款计划（2026）'!$A:$A&amp;'[4]产值及收款计划（2026）'!$B:$B,'[4]产值及收款计划（2026）'!BK:BK)</f>
        <v>0</v>
      </c>
      <c r="BL544" s="256">
        <f t="array" aca="1" ref="BL544" ca="1">_xlfn.XLOOKUP($A544&amp;$B544,'[4]产值及收款计划（2026）'!$A:$A&amp;'[4]产值及收款计划（2026）'!$B:$B,'[4]产值及收款计划（2026）'!BL:BL)</f>
        <v>0</v>
      </c>
      <c r="BM544" s="256"/>
      <c r="BN544" s="256"/>
      <c r="BO544" s="256"/>
      <c r="BP544" s="256"/>
      <c r="BQ544" s="255" t="str">
        <f t="array" aca="1" ref="BQ544" ca="1">_xlfn.XLOOKUP($A544&amp;$B544,'[4]产值及收款计划（2026）'!$A:$A&amp;'[4]产值及收款计划（2026）'!$B:$B,'[4]产值及收款计划（2026）'!BQ:BQ)</f>
        <v>上海公路桥梁（集团）有限公司</v>
      </c>
      <c r="BR544" s="256">
        <f t="array" aca="1" ref="BR544" ca="1">_xlfn.XLOOKUP($A544&amp;$B544,'[4]产值及收款计划（2026）'!$A:$A&amp;'[4]产值及收款计划（2026）'!$B:$B,'[4]产值及收款计划（2026）'!BR:BR)</f>
        <v>0</v>
      </c>
      <c r="CA544" s="256" cm="1">
        <f t="array" aca="1" ref="CA544" ca="1">_xlfn.XLOOKUP($A544&amp;$B544,'[4]产值及收款计划（2026）'!$A:$A&amp;'[4]产值及收款计划（2026）'!$B:$B,'[4]产值及收款计划（2026）'!CA:CA)</f>
        <v>0</v>
      </c>
      <c r="CB544" s="256" cm="1">
        <f t="array" aca="1" ref="CB544" ca="1">_xlfn.XLOOKUP($A544&amp;$B544,'[4]产值及收款计划（2026）'!$A:$A&amp;'[4]产值及收款计划（2026）'!$B:$B,'[4]产值及收款计划（2026）'!CB:CB)</f>
        <v>0</v>
      </c>
      <c r="CC544" s="256" cm="1">
        <f t="array" aca="1" ref="CC544" ca="1">_xlfn.XLOOKUP($A544&amp;$B544,'[4]产值及收款计划（2026）'!$A:$A&amp;'[4]产值及收款计划（2026）'!$B:$B,'[4]产值及收款计划（2026）'!CC:CC)</f>
        <v>0</v>
      </c>
      <c r="CD544" s="256" cm="1">
        <f t="array" aca="1" ref="CD544" ca="1">_xlfn.XLOOKUP($A544&amp;$B544,'[4]产值及收款计划（2026）'!$A:$A&amp;'[4]产值及收款计划（2026）'!$B:$B,'[4]产值及收款计划（2026）'!CD:CD)</f>
        <v>0</v>
      </c>
      <c r="CE544" s="256" cm="1">
        <f t="array" aca="1" ref="CE544" ca="1">_xlfn.XLOOKUP($A544&amp;$B544,'[4]产值及收款计划（2026）'!$A:$A&amp;'[4]产值及收款计划（2026）'!$B:$B,'[4]产值及收款计划（2026）'!CE:CE)</f>
        <v>0</v>
      </c>
      <c r="CF544" s="256" cm="1">
        <f t="array" aca="1" ref="CF544" ca="1">_xlfn.XLOOKUP($A544&amp;$B544,'[4]产值及收款计划（2026）'!$A:$A&amp;'[4]产值及收款计划（2026）'!$B:$B,'[4]产值及收款计划（2026）'!CF:CF)</f>
        <v>0</v>
      </c>
      <c r="CG544" s="256" cm="1">
        <f t="array" aca="1" ref="CG544" ca="1">_xlfn.XLOOKUP($A544&amp;$B544,'[4]产值及收款计划（2026）'!$A:$A&amp;'[4]产值及收款计划（2026）'!$B:$B,'[4]产值及收款计划（2026）'!CG:CG)</f>
        <v>0</v>
      </c>
      <c r="CH544" s="256" cm="1">
        <f t="array" aca="1" ref="CH544" ca="1">_xlfn.XLOOKUP($A544&amp;$B544,'[4]产值及收款计划（2026）'!$A:$A&amp;'[4]产值及收款计划（2026）'!$B:$B,'[4]产值及收款计划（2026）'!CH:CH)</f>
        <v>0</v>
      </c>
      <c r="CI544" s="256" cm="1">
        <f t="array" aca="1" ref="CI544" ca="1">_xlfn.XLOOKUP($A544&amp;$B544,'[4]产值及收款计划（2026）'!$A:$A&amp;'[4]产值及收款计划（2026）'!$B:$B,'[4]产值及收款计划（2026）'!CI:CI)</f>
        <v>0</v>
      </c>
      <c r="CJ544" s="256" cm="1">
        <f t="array" aca="1" ref="CJ544" ca="1">_xlfn.XLOOKUP($A544&amp;$B544,'[4]产值及收款计划（2026）'!$A:$A&amp;'[4]产值及收款计划（2026）'!$B:$B,'[4]产值及收款计划（2026）'!CJ:CJ)</f>
        <v>0</v>
      </c>
      <c r="CK544" s="256" cm="1">
        <f t="array" aca="1" ref="CK544" ca="1">_xlfn.XLOOKUP($A544&amp;$B544,'[4]产值及收款计划（2026）'!$A:$A&amp;'[4]产值及收款计划（2026）'!$B:$B,'[4]产值及收款计划（2026）'!CK:CK)</f>
        <v>0</v>
      </c>
      <c r="CL544" s="256" cm="1">
        <f t="array" aca="1" ref="CL544" ca="1">_xlfn.XLOOKUP($A544&amp;$B544,'[4]产值及收款计划（2026）'!$A:$A&amp;'[4]产值及收款计划（2026）'!$B:$B,'[4]产值及收款计划（2026）'!CL:CL)</f>
        <v>0</v>
      </c>
      <c r="DA544" s="256" cm="1">
        <f t="array" aca="1" ref="DA544" ca="1">_xlfn.XLOOKUP($A544&amp;$B544,'[4]产值及收款计划（2026）'!$A:$A&amp;'[4]产值及收款计划（2026）'!$B:$B,'[4]产值及收款计划（2026）'!DA:DA)</f>
        <v>0</v>
      </c>
      <c r="DB544" s="256" cm="1">
        <f t="array" aca="1" ref="DB544" ca="1">_xlfn.XLOOKUP($A544&amp;$B544,'[4]产值及收款计划（2026）'!$A:$A&amp;'[4]产值及收款计划（2026）'!$B:$B,'[4]产值及收款计划（2026）'!DB:DB)</f>
        <v>0</v>
      </c>
      <c r="DC544" s="256" cm="1">
        <f t="array" aca="1" ref="DC544" ca="1">_xlfn.XLOOKUP($A544&amp;$B544,'[4]产值及收款计划（2026）'!$A:$A&amp;'[4]产值及收款计划（2026）'!$B:$B,'[4]产值及收款计划（2026）'!DC:DC)</f>
        <v>0</v>
      </c>
      <c r="DD544" s="256" cm="1">
        <f t="array" aca="1" ref="DD544" ca="1">_xlfn.XLOOKUP($A544&amp;$B544,'[4]产值及收款计划（2026）'!$A:$A&amp;'[4]产值及收款计划（2026）'!$B:$B,'[4]产值及收款计划（2026）'!DD:DD)</f>
        <v>0</v>
      </c>
      <c r="DE544" s="256" cm="1">
        <f t="array" aca="1" ref="DE544" ca="1">_xlfn.XLOOKUP($A544&amp;$B544,'[4]产值及收款计划（2026）'!$A:$A&amp;'[4]产值及收款计划（2026）'!$B:$B,'[4]产值及收款计划（2026）'!DE:DE)</f>
        <v>0</v>
      </c>
      <c r="DF544" s="256" cm="1">
        <f t="array" aca="1" ref="DF544" ca="1">_xlfn.XLOOKUP($A544&amp;$B544,'[4]产值及收款计划（2026）'!$A:$A&amp;'[4]产值及收款计划（2026）'!$B:$B,'[4]产值及收款计划（2026）'!DF:DF)</f>
        <v>0</v>
      </c>
      <c r="DG544" s="256" cm="1">
        <f t="array" aca="1" ref="DG544" ca="1">_xlfn.XLOOKUP($A544&amp;$B544,'[4]产值及收款计划（2026）'!$A:$A&amp;'[4]产值及收款计划（2026）'!$B:$B,'[4]产值及收款计划（2026）'!DG:DG)</f>
        <v>0</v>
      </c>
      <c r="DH544" s="256" cm="1">
        <f t="array" aca="1" ref="DH544" ca="1">_xlfn.XLOOKUP($A544&amp;$B544,'[4]产值及收款计划（2026）'!$A:$A&amp;'[4]产值及收款计划（2026）'!$B:$B,'[4]产值及收款计划（2026）'!DH:DH)</f>
        <v>0</v>
      </c>
      <c r="DI544" s="256" cm="1">
        <f t="array" aca="1" ref="DI544" ca="1">_xlfn.XLOOKUP($A544&amp;$B544,'[4]产值及收款计划（2026）'!$A:$A&amp;'[4]产值及收款计划（2026）'!$B:$B,'[4]产值及收款计划（2026）'!DI:DI)</f>
        <v>0</v>
      </c>
      <c r="DJ544" s="256" cm="1">
        <f t="array" aca="1" ref="DJ544" ca="1">_xlfn.XLOOKUP($A544&amp;$B544,'[4]产值及收款计划（2026）'!$A:$A&amp;'[4]产值及收款计划（2026）'!$B:$B,'[4]产值及收款计划（2026）'!DJ:DJ)</f>
        <v>0</v>
      </c>
      <c r="DK544" s="256" cm="1">
        <f t="array" aca="1" ref="DK544" ca="1">_xlfn.XLOOKUP($A544&amp;$B544,'[4]产值及收款计划（2026）'!$A:$A&amp;'[4]产值及收款计划（2026）'!$B:$B,'[4]产值及收款计划（2026）'!DK:DK)</f>
        <v>0</v>
      </c>
      <c r="DL544" s="256" cm="1">
        <f t="array" aca="1" ref="DL544" ca="1">_xlfn.XLOOKUP($A544&amp;$B544,'[4]产值及收款计划（2026）'!$A:$A&amp;'[4]产值及收款计划（2026）'!$B:$B,'[4]产值及收款计划（2026）'!DL:DL)</f>
        <v>0</v>
      </c>
      <c r="DM544" s="264"/>
      <c r="DN544" s="250"/>
    </row>
    <row r="545" spans="1:118" ht="40.5" x14ac:dyDescent="0.15">
      <c r="A545" s="254">
        <f t="shared" ca="1" si="28"/>
        <v>19</v>
      </c>
      <c r="B545" s="254" t="s">
        <v>28</v>
      </c>
      <c r="C545" s="255" t="str">
        <f t="array" aca="1" ref="C545" ca="1">_xlfn.XLOOKUP($A545&amp;$B545,'[4]产值及收款计划（2026）'!$A:$A&amp;'[4]产值及收款计划（2026）'!$B:$B,'[4]产值及收款计划（2026）'!C:C)</f>
        <v>ZHT2023092800102</v>
      </c>
      <c r="D545" s="256" t="str">
        <f t="array" aca="1" ref="D545" ca="1">_xlfn.XLOOKUP($A545&amp;$B545,'[4]产值及收款计划（2026）'!$A:$A&amp;'[4]产值及收款计划（2026）'!$B:$B,'[4]产值及收款计划（2026）'!D:D)</f>
        <v>厦门轨道6号线机电施工四工区BIM技术应用技术服务合同</v>
      </c>
      <c r="E545" s="256">
        <f t="array" aca="1" ref="E545" ca="1">_xlfn.XLOOKUP($A545&amp;$B545,'[4]产值及收款计划（2026）'!$A:$A&amp;'[4]产值及收款计划（2026）'!$B:$B,'[4]产值及收款计划（2026）'!E:E)</f>
        <v>46.93</v>
      </c>
      <c r="F545" s="256">
        <f t="array" aca="1" ref="F545" ca="1">_xlfn.XLOOKUP($A545&amp;$B545,'[4]产值及收款计划（2026）'!$A:$A&amp;'[4]产值及收款计划（2026）'!$B:$B,'[4]产值及收款计划（2026）'!F:F)</f>
        <v>46.93</v>
      </c>
      <c r="G545" s="256">
        <f t="array" aca="1" ref="G545" ca="1">_xlfn.XLOOKUP($A545&amp;$B545,'[4]产值及收款计划（2026）'!$A:$A&amp;'[4]产值及收款计划（2026）'!$B:$B,'[4]产值及收款计划（2026）'!G:G)</f>
        <v>46.93</v>
      </c>
      <c r="H545" s="256">
        <f t="array" aca="1" ref="H545" ca="1">_xlfn.XLOOKUP($A545&amp;$B545,'[4]产值及收款计划（2026）'!$A:$A&amp;'[4]产值及收款计划（2026）'!$B:$B,'[4]产值及收款计划（2026）'!H:H)</f>
        <v>17.9284</v>
      </c>
      <c r="I545" s="257">
        <f t="array" aca="1" ref="I545" ca="1">_xlfn.XLOOKUP($A545&amp;$B545,'[4]产值及收款计划（2026）'!$A:$A&amp;'[4]产值及收款计划（2026）'!$B:$B,'[4]产值及收款计划（2026）'!I:I)</f>
        <v>0.38202429149797601</v>
      </c>
      <c r="J545" s="258">
        <f t="array" aca="1" ref="J545" ca="1">_xlfn.XLOOKUP($A545&amp;$B545,'[4]产值及收款计划（2026）'!$A:$A&amp;'[4]产值及收款计划（2026）'!$B:$B,'[4]产值及收款计划（2026）'!J:J)</f>
        <v>0.06</v>
      </c>
      <c r="K545" s="256">
        <f t="array" aca="1" ref="K545" ca="1">_xlfn.XLOOKUP($A545&amp;$B545,'[4]产值及收款计划（2026）'!$A:$A&amp;'[4]产值及收款计划（2026）'!$B:$B,'[4]产值及收款计划（2026）'!K:K)</f>
        <v>0</v>
      </c>
      <c r="L545" s="256">
        <f t="array" aca="1" ref="L545" ca="1">_xlfn.XLOOKUP($A545&amp;$B545,'[4]产值及收款计划（2026）'!$A:$A&amp;'[4]产值及收款计划（2026）'!$B:$B,'[4]产值及收款计划（2026）'!L:L)</f>
        <v>0</v>
      </c>
      <c r="M545" s="256" t="str">
        <f t="array" aca="1" ref="M545" ca="1">_xlfn.XLOOKUP($A545&amp;$B545,'[4]产值及收款计划（2026）'!$A:$A&amp;'[4]产值及收款计划（2026）'!$B:$B,'[4]产值及收款计划（2026）'!M:M)</f>
        <v>主导</v>
      </c>
      <c r="N545" s="256">
        <f t="array" aca="1" ref="N545" ca="1">_xlfn.XLOOKUP($A545&amp;$B545,'[4]产值及收款计划（2026）'!$A:$A&amp;'[4]产值及收款计划（2026）'!$B:$B,'[4]产值及收款计划（2026）'!N:N)</f>
        <v>0</v>
      </c>
      <c r="O545" s="256" t="str">
        <f t="array" aca="1" ref="O545" ca="1">_xlfn.XLOOKUP($A545&amp;$B545,'[4]产值及收款计划（2026）'!$A:$A&amp;'[4]产值及收款计划（2026）'!$B:$B,'[4]产值及收款计划（2026）'!O:O)</f>
        <v>柳祈宁</v>
      </c>
      <c r="P545" s="255" t="str">
        <f t="array" aca="1" ref="P545" ca="1">_xlfn.XLOOKUP($A545&amp;$B545,'[4]产值及收款计划（2026）'!$A:$A&amp;'[4]产值及收款计划（2026）'!$B:$B,'[4]产值及收款计划（2026）'!P:P)</f>
        <v>25已完结</v>
      </c>
      <c r="Q545" s="256">
        <f t="array" aca="1" ref="Q545" ca="1">_xlfn.XLOOKUP($A545&amp;$B545,'[4]产值及收款计划（2026）'!$A:$A&amp;'[4]产值及收款计划（2026）'!$B:$B,'[4]产值及收款计划（2026）'!Q:Q)</f>
        <v>0</v>
      </c>
      <c r="R545" s="256">
        <f t="array" aca="1" ref="R545" ca="1">_xlfn.XLOOKUP($A545&amp;$B545,'[4]产值及收款计划（2026）'!$A:$A&amp;'[4]产值及收款计划（2026）'!$B:$B,'[4]产值及收款计划（2026）'!R:R)</f>
        <v>0</v>
      </c>
      <c r="S545" s="256">
        <f t="array" aca="1" ref="S545" ca="1">_xlfn.XLOOKUP($A545&amp;$B545,'[4]产值及收款计划（2026）'!$A:$A&amp;'[4]产值及收款计划（2026）'!$B:$B,'[4]产值及收款计划（2026）'!S:S)</f>
        <v>0</v>
      </c>
      <c r="T545" s="256">
        <f t="array" aca="1" ref="T545" ca="1">_xlfn.XLOOKUP($A545&amp;$B545,'[4]产值及收款计划（2026）'!$A:$A&amp;'[4]产值及收款计划（2026）'!$B:$B,'[4]产值及收款计划（2026）'!T:T)</f>
        <v>46.93</v>
      </c>
      <c r="U545" s="256">
        <f t="array" aca="1" ref="U545" ca="1">_xlfn.XLOOKUP($A545&amp;$B545,'[4]产值及收款计划（2026）'!$A:$A&amp;'[4]产值及收款计划（2026）'!$B:$B,'[4]产值及收款计划（2026）'!U:U)</f>
        <v>0</v>
      </c>
      <c r="V545" s="256">
        <f t="array" aca="1" ref="V545" ca="1">_xlfn.XLOOKUP($A545&amp;$B545,'[4]产值及收款计划（2026）'!$A:$A&amp;'[4]产值及收款计划（2026）'!$B:$B,'[4]产值及收款计划（2026）'!V:V)</f>
        <v>0</v>
      </c>
      <c r="W545" s="256">
        <f t="array" aca="1" ref="W545" ca="1">_xlfn.XLOOKUP($A545&amp;$B545,'[4]产值及收款计划（2026）'!$A:$A&amp;'[4]产值及收款计划（2026）'!$B:$B,'[4]产值及收款计划（2026）'!W:W)</f>
        <v>0</v>
      </c>
      <c r="X545" s="256">
        <f t="array" aca="1" ref="X545" ca="1">_xlfn.XLOOKUP($A545&amp;$B545,'[4]产值及收款计划（2026）'!$A:$A&amp;'[4]产值及收款计划（2026）'!$B:$B,'[4]产值及收款计划（2026）'!X:X)</f>
        <v>0</v>
      </c>
      <c r="Y545" s="256">
        <f t="array" aca="1" ref="Y545" ca="1">_xlfn.XLOOKUP($A545&amp;$B545,'[4]产值及收款计划（2026）'!$A:$A&amp;'[4]产值及收款计划（2026）'!$B:$B,'[4]产值及收款计划（2026）'!Y:Y)</f>
        <v>0</v>
      </c>
      <c r="Z545" s="256">
        <f t="array" aca="1" ref="Z545" ca="1">_xlfn.XLOOKUP($A545&amp;$B545,'[4]产值及收款计划（2026）'!$A:$A&amp;'[4]产值及收款计划（2026）'!$B:$B,'[4]产值及收款计划（2026）'!Z:Z)</f>
        <v>0</v>
      </c>
      <c r="AA545" s="256">
        <f t="array" aca="1" ref="AA545" ca="1">_xlfn.XLOOKUP($A545&amp;$B545,'[4]产值及收款计划（2026）'!$A:$A&amp;'[4]产值及收款计划（2026）'!$B:$B,'[4]产值及收款计划（2026）'!AA:AA)</f>
        <v>0</v>
      </c>
      <c r="AB545" s="256">
        <f t="array" aca="1" ref="AB545" ca="1">_xlfn.XLOOKUP($A545&amp;$B545,'[4]产值及收款计划（2026）'!$A:$A&amp;'[4]产值及收款计划（2026）'!$B:$B,'[4]产值及收款计划（2026）'!AB:AB)</f>
        <v>0</v>
      </c>
      <c r="AC545" s="256">
        <f t="array" aca="1" ref="AC545" ca="1">_xlfn.XLOOKUP($A545&amp;$B545,'[4]产值及收款计划（2026）'!$A:$A&amp;'[4]产值及收款计划（2026）'!$B:$B,'[4]产值及收款计划（2026）'!AC:AC)</f>
        <v>0</v>
      </c>
      <c r="AD545" s="256">
        <f t="array" aca="1" ref="AD545" ca="1">_xlfn.XLOOKUP($A545&amp;$B545,'[4]产值及收款计划（2026）'!$A:$A&amp;'[4]产值及收款计划（2026）'!$B:$B,'[4]产值及收款计划（2026）'!AD:AD)</f>
        <v>0</v>
      </c>
      <c r="AE545" s="256">
        <f t="array" aca="1" ref="AE545" ca="1">_xlfn.XLOOKUP($A545&amp;$B545,'[4]产值及收款计划（2026）'!$A:$A&amp;'[4]产值及收款计划（2026）'!$B:$B,'[4]产值及收款计划（2026）'!AE:AE)</f>
        <v>0</v>
      </c>
      <c r="AF545" s="256">
        <f t="array" aca="1" ref="AF545" ca="1">_xlfn.XLOOKUP($A545&amp;$B545,'[4]产值及收款计划（2026）'!$A:$A&amp;'[4]产值及收款计划（2026）'!$B:$B,'[4]产值及收款计划（2026）'!AF:AF)</f>
        <v>0</v>
      </c>
      <c r="AG545" s="256">
        <f t="array" aca="1" ref="AG545" ca="1">_xlfn.XLOOKUP($A545&amp;$B545,'[4]产值及收款计划（2026）'!$A:$A&amp;'[4]产值及收款计划（2026）'!$B:$B,'[4]产值及收款计划（2026）'!AG:AG)</f>
        <v>0</v>
      </c>
      <c r="AH545" s="256">
        <f t="array" aca="1" ref="AH545" ca="1">_xlfn.XLOOKUP($A545&amp;$B545,'[4]产值及收款计划（2026）'!$A:$A&amp;'[4]产值及收款计划（2026）'!$B:$B,'[4]产值及收款计划（2026）'!AH:AH)</f>
        <v>0</v>
      </c>
      <c r="AI545" s="256">
        <f t="array" aca="1" ref="AI545" ca="1">_xlfn.XLOOKUP($A545&amp;$B545,'[4]产值及收款计划（2026）'!$A:$A&amp;'[4]产值及收款计划（2026）'!$B:$B,'[4]产值及收款计划（2026）'!AI:AI)</f>
        <v>0</v>
      </c>
      <c r="AJ545" s="256">
        <f t="array" aca="1" ref="AJ545" ca="1">_xlfn.XLOOKUP($A545&amp;$B545,'[4]产值及收款计划（2026）'!$A:$A&amp;'[4]产值及收款计划（2026）'!$B:$B,'[4]产值及收款计划（2026）'!AJ:AJ)</f>
        <v>0</v>
      </c>
      <c r="AK545" s="256">
        <f t="array" aca="1" ref="AK545" ca="1">_xlfn.XLOOKUP($A545&amp;$B545,'[4]产值及收款计划（2026）'!$A:$A&amp;'[4]产值及收款计划（2026）'!$B:$B,'[4]产值及收款计划（2026）'!AK:AK)</f>
        <v>0</v>
      </c>
      <c r="AL545" s="256">
        <f t="array" aca="1" ref="AL545" ca="1">_xlfn.XLOOKUP($A545&amp;$B545,'[4]产值及收款计划（2026）'!$A:$A&amp;'[4]产值及收款计划（2026）'!$B:$B,'[4]产值及收款计划（2026）'!AL:AL)</f>
        <v>0</v>
      </c>
      <c r="AM545" s="263" t="e">
        <f t="array" aca="1" ref="AM545" ca="1">_xlfn.LET(_xlpm.勾选月份状态数组,TRANSPOSE('PPT(12-15页）-TOP10'!$A$3:$A$14),_xlpm.选择数据区,IF('PPT(12-15页）-TOP10'!$E$3="收款",$BA545:$BL545,$AA545:$AL545),SUM(_xlfn._xlws.FILTER(_xlpm.选择数据区,_xlpm.勾选月份状态数组,"")))</f>
        <v>#NAME?</v>
      </c>
      <c r="AN545" s="256" t="e" cm="1">
        <f t="array" aca="1" ref="AN545" ca="1">_xlfn.LET(_xlpm.勾选月份状态数组,TRANSPOSE('PPT(12-15页）-TOP10'!$A$3:$A$14),_xlpm.选择数据区,IF('PPT(12-15页）-TOP10'!$E$3="收款",$DA545:$DL545,$CA545:$CL545),SUM(_xlfn._xlws.FILTER(_xlpm.选择数据区,_xlpm.勾选月份状态数组,"")))</f>
        <v>#NAME?</v>
      </c>
      <c r="AO545" s="256">
        <f ca="1">SUM(CA545:CC545)+SUM(AD545:AL545)</f>
        <v>0</v>
      </c>
      <c r="AP545" s="256"/>
      <c r="AQ545" s="256"/>
      <c r="AR545" s="256"/>
      <c r="AS545" s="256">
        <f t="array" aca="1" ref="AS545" ca="1">_xlfn.XLOOKUP($A545&amp;$B545,'[4]产值及收款计划（2026）'!$A:$A&amp;'[4]产值及收款计划（2026）'!$B:$B,'[4]产值及收款计划（2026）'!AS:AS)</f>
        <v>0</v>
      </c>
      <c r="AT545" s="256">
        <f t="array" aca="1" ref="AT545" ca="1">_xlfn.XLOOKUP($A545&amp;$B545,'[4]产值及收款计划（2026）'!$A:$A&amp;'[4]产值及收款计划（2026）'!$B:$B,'[4]产值及收款计划（2026）'!AT:AT)</f>
        <v>0</v>
      </c>
      <c r="AU545" s="256">
        <f t="array" aca="1" ref="AU545" ca="1">_xlfn.XLOOKUP($A545&amp;$B545,'[4]产值及收款计划（2026）'!$A:$A&amp;'[4]产值及收款计划（2026）'!$B:$B,'[4]产值及收款计划（2026）'!AU:AU)</f>
        <v>0</v>
      </c>
      <c r="AV545" s="256">
        <f t="array" aca="1" ref="AV545" ca="1">_xlfn.XLOOKUP($A545&amp;$B545,'[4]产值及收款计划（2026）'!$A:$A&amp;'[4]产值及收款计划（2026）'!$B:$B,'[4]产值及收款计划（2026）'!AV:AV)</f>
        <v>0</v>
      </c>
      <c r="AW545" s="256">
        <f t="array" aca="1" ref="AW545" ca="1">_xlfn.XLOOKUP($A545&amp;$B545,'[4]产值及收款计划（2026）'!$A:$A&amp;'[4]产值及收款计划（2026）'!$B:$B,'[4]产值及收款计划（2026）'!AW:AW)</f>
        <v>42.237000000000002</v>
      </c>
      <c r="AX545" s="256">
        <f t="array" aca="1" ref="AX545" ca="1">_xlfn.XLOOKUP($A545&amp;$B545,'[4]产值及收款计划（2026）'!$A:$A&amp;'[4]产值及收款计划（2026）'!$B:$B,'[4]产值及收款计划（2026）'!AX:AX)</f>
        <v>0</v>
      </c>
      <c r="AY545" s="256">
        <f t="array" aca="1" ref="AY545" ca="1">_xlfn.XLOOKUP($A545&amp;$B545,'[4]产值及收款计划（2026）'!$A:$A&amp;'[4]产值及收款计划（2026）'!$B:$B,'[4]产值及收款计划（2026）'!AY:AY)</f>
        <v>4.6929999999999996</v>
      </c>
      <c r="AZ545" s="256">
        <f t="array" aca="1" ref="AZ545" ca="1">_xlfn.XLOOKUP($A545&amp;$B545,'[4]产值及收款计划（2026）'!$A:$A&amp;'[4]产值及收款计划（2026）'!$B:$B,'[4]产值及收款计划（2026）'!AZ:AZ)</f>
        <v>4.6929999999999996</v>
      </c>
      <c r="BA545" s="256">
        <f t="array" aca="1" ref="BA545" ca="1">_xlfn.XLOOKUP($A545&amp;$B545,'[4]产值及收款计划（2026）'!$A:$A&amp;'[4]产值及收款计划（2026）'!$B:$B,'[4]产值及收款计划（2026）'!BA:BA)</f>
        <v>0</v>
      </c>
      <c r="BB545" s="256">
        <f t="array" aca="1" ref="BB545" ca="1">_xlfn.XLOOKUP($A545&amp;$B545,'[4]产值及收款计划（2026）'!$A:$A&amp;'[4]产值及收款计划（2026）'!$B:$B,'[4]产值及收款计划（2026）'!BB:BB)</f>
        <v>0</v>
      </c>
      <c r="BC545" s="256">
        <f t="array" aca="1" ref="BC545" ca="1">_xlfn.XLOOKUP($A545&amp;$B545,'[4]产值及收款计划（2026）'!$A:$A&amp;'[4]产值及收款计划（2026）'!$B:$B,'[4]产值及收款计划（2026）'!BC:BC)</f>
        <v>0</v>
      </c>
      <c r="BD545" s="256">
        <f t="array" aca="1" ref="BD545" ca="1">_xlfn.XLOOKUP($A545&amp;$B545,'[4]产值及收款计划（2026）'!$A:$A&amp;'[4]产值及收款计划（2026）'!$B:$B,'[4]产值及收款计划（2026）'!BD:BD)</f>
        <v>0</v>
      </c>
      <c r="BE545" s="256">
        <f t="array" aca="1" ref="BE545" ca="1">_xlfn.XLOOKUP($A545&amp;$B545,'[4]产值及收款计划（2026）'!$A:$A&amp;'[4]产值及收款计划（2026）'!$B:$B,'[4]产值及收款计划（2026）'!BE:BE)</f>
        <v>0</v>
      </c>
      <c r="BF545" s="256">
        <f t="array" aca="1" ref="BF545" ca="1">_xlfn.XLOOKUP($A545&amp;$B545,'[4]产值及收款计划（2026）'!$A:$A&amp;'[4]产值及收款计划（2026）'!$B:$B,'[4]产值及收款计划（2026）'!BF:BF)</f>
        <v>4.6929999999999996</v>
      </c>
      <c r="BG545" s="256">
        <f t="array" aca="1" ref="BG545" ca="1">_xlfn.XLOOKUP($A545&amp;$B545,'[4]产值及收款计划（2026）'!$A:$A&amp;'[4]产值及收款计划（2026）'!$B:$B,'[4]产值及收款计划（2026）'!BG:BG)</f>
        <v>0</v>
      </c>
      <c r="BH545" s="256">
        <f t="array" aca="1" ref="BH545" ca="1">_xlfn.XLOOKUP($A545&amp;$B545,'[4]产值及收款计划（2026）'!$A:$A&amp;'[4]产值及收款计划（2026）'!$B:$B,'[4]产值及收款计划（2026）'!BH:BH)</f>
        <v>0</v>
      </c>
      <c r="BI545" s="256">
        <f t="array" aca="1" ref="BI545" ca="1">_xlfn.XLOOKUP($A545&amp;$B545,'[4]产值及收款计划（2026）'!$A:$A&amp;'[4]产值及收款计划（2026）'!$B:$B,'[4]产值及收款计划（2026）'!BI:BI)</f>
        <v>0</v>
      </c>
      <c r="BJ545" s="256">
        <f t="array" aca="1" ref="BJ545" ca="1">_xlfn.XLOOKUP($A545&amp;$B545,'[4]产值及收款计划（2026）'!$A:$A&amp;'[4]产值及收款计划（2026）'!$B:$B,'[4]产值及收款计划（2026）'!BJ:BJ)</f>
        <v>0</v>
      </c>
      <c r="BK545" s="256">
        <f t="array" aca="1" ref="BK545" ca="1">_xlfn.XLOOKUP($A545&amp;$B545,'[4]产值及收款计划（2026）'!$A:$A&amp;'[4]产值及收款计划（2026）'!$B:$B,'[4]产值及收款计划（2026）'!BK:BK)</f>
        <v>0</v>
      </c>
      <c r="BL545" s="256">
        <f t="array" aca="1" ref="BL545" ca="1">_xlfn.XLOOKUP($A545&amp;$B545,'[4]产值及收款计划（2026）'!$A:$A&amp;'[4]产值及收款计划（2026）'!$B:$B,'[4]产值及收款计划（2026）'!BL:BL)</f>
        <v>0</v>
      </c>
      <c r="BM545" s="256"/>
      <c r="BN545" s="256"/>
      <c r="BO545" s="256"/>
      <c r="BP545" s="256"/>
      <c r="BQ545" s="255" t="str">
        <f t="array" aca="1" ref="BQ545" ca="1">_xlfn.XLOOKUP($A545&amp;$B545,'[4]产值及收款计划（2026）'!$A:$A&amp;'[4]产值及收款计划（2026）'!$B:$B,'[4]产值及收款计划（2026）'!BQ:BQ)</f>
        <v>中铁十一局集团电务工程有限公司</v>
      </c>
      <c r="BR545" s="256">
        <f t="array" aca="1" ref="BR545" ca="1">_xlfn.XLOOKUP($A545&amp;$B545,'[4]产值及收款计划（2026）'!$A:$A&amp;'[4]产值及收款计划（2026）'!$B:$B,'[4]产值及收款计划（2026）'!BR:BR)</f>
        <v>0</v>
      </c>
      <c r="CA545" s="256" cm="1">
        <f t="array" aca="1" ref="CA545" ca="1">_xlfn.XLOOKUP($A545&amp;$B545,'[4]产值及收款计划（2026）'!$A:$A&amp;'[4]产值及收款计划（2026）'!$B:$B,'[4]产值及收款计划（2026）'!CA:CA)</f>
        <v>0</v>
      </c>
      <c r="CB545" s="256" cm="1">
        <f t="array" aca="1" ref="CB545" ca="1">_xlfn.XLOOKUP($A545&amp;$B545,'[4]产值及收款计划（2026）'!$A:$A&amp;'[4]产值及收款计划（2026）'!$B:$B,'[4]产值及收款计划（2026）'!CB:CB)</f>
        <v>0</v>
      </c>
      <c r="CC545" s="256" cm="1">
        <f t="array" aca="1" ref="CC545" ca="1">_xlfn.XLOOKUP($A545&amp;$B545,'[4]产值及收款计划（2026）'!$A:$A&amp;'[4]产值及收款计划（2026）'!$B:$B,'[4]产值及收款计划（2026）'!CC:CC)</f>
        <v>0</v>
      </c>
      <c r="CD545" s="256" cm="1">
        <f t="array" aca="1" ref="CD545" ca="1">_xlfn.XLOOKUP($A545&amp;$B545,'[4]产值及收款计划（2026）'!$A:$A&amp;'[4]产值及收款计划（2026）'!$B:$B,'[4]产值及收款计划（2026）'!CD:CD)</f>
        <v>0</v>
      </c>
      <c r="CE545" s="256" cm="1">
        <f t="array" aca="1" ref="CE545" ca="1">_xlfn.XLOOKUP($A545&amp;$B545,'[4]产值及收款计划（2026）'!$A:$A&amp;'[4]产值及收款计划（2026）'!$B:$B,'[4]产值及收款计划（2026）'!CE:CE)</f>
        <v>0</v>
      </c>
      <c r="CF545" s="256" cm="1">
        <f t="array" aca="1" ref="CF545" ca="1">_xlfn.XLOOKUP($A545&amp;$B545,'[4]产值及收款计划（2026）'!$A:$A&amp;'[4]产值及收款计划（2026）'!$B:$B,'[4]产值及收款计划（2026）'!CF:CF)</f>
        <v>0</v>
      </c>
      <c r="CG545" s="256" cm="1">
        <f t="array" aca="1" ref="CG545" ca="1">_xlfn.XLOOKUP($A545&amp;$B545,'[4]产值及收款计划（2026）'!$A:$A&amp;'[4]产值及收款计划（2026）'!$B:$B,'[4]产值及收款计划（2026）'!CG:CG)</f>
        <v>0</v>
      </c>
      <c r="CH545" s="256" cm="1">
        <f t="array" aca="1" ref="CH545" ca="1">_xlfn.XLOOKUP($A545&amp;$B545,'[4]产值及收款计划（2026）'!$A:$A&amp;'[4]产值及收款计划（2026）'!$B:$B,'[4]产值及收款计划（2026）'!CH:CH)</f>
        <v>0</v>
      </c>
      <c r="CI545" s="256" cm="1">
        <f t="array" aca="1" ref="CI545" ca="1">_xlfn.XLOOKUP($A545&amp;$B545,'[4]产值及收款计划（2026）'!$A:$A&amp;'[4]产值及收款计划（2026）'!$B:$B,'[4]产值及收款计划（2026）'!CI:CI)</f>
        <v>0</v>
      </c>
      <c r="CJ545" s="256" cm="1">
        <f t="array" aca="1" ref="CJ545" ca="1">_xlfn.XLOOKUP($A545&amp;$B545,'[4]产值及收款计划（2026）'!$A:$A&amp;'[4]产值及收款计划（2026）'!$B:$B,'[4]产值及收款计划（2026）'!CJ:CJ)</f>
        <v>0</v>
      </c>
      <c r="CK545" s="256" cm="1">
        <f t="array" aca="1" ref="CK545" ca="1">_xlfn.XLOOKUP($A545&amp;$B545,'[4]产值及收款计划（2026）'!$A:$A&amp;'[4]产值及收款计划（2026）'!$B:$B,'[4]产值及收款计划（2026）'!CK:CK)</f>
        <v>0</v>
      </c>
      <c r="CL545" s="256" cm="1">
        <f t="array" aca="1" ref="CL545" ca="1">_xlfn.XLOOKUP($A545&amp;$B545,'[4]产值及收款计划（2026）'!$A:$A&amp;'[4]产值及收款计划（2026）'!$B:$B,'[4]产值及收款计划（2026）'!CL:CL)</f>
        <v>0</v>
      </c>
      <c r="DA545" s="256" cm="1">
        <f t="array" aca="1" ref="DA545" ca="1">_xlfn.XLOOKUP($A545&amp;$B545,'[4]产值及收款计划（2026）'!$A:$A&amp;'[4]产值及收款计划（2026）'!$B:$B,'[4]产值及收款计划（2026）'!DA:DA)</f>
        <v>0</v>
      </c>
      <c r="DB545" s="256" cm="1">
        <f t="array" aca="1" ref="DB545" ca="1">_xlfn.XLOOKUP($A545&amp;$B545,'[4]产值及收款计划（2026）'!$A:$A&amp;'[4]产值及收款计划（2026）'!$B:$B,'[4]产值及收款计划（2026）'!DB:DB)</f>
        <v>0</v>
      </c>
      <c r="DC545" s="256" cm="1">
        <f t="array" aca="1" ref="DC545" ca="1">_xlfn.XLOOKUP($A545&amp;$B545,'[4]产值及收款计划（2026）'!$A:$A&amp;'[4]产值及收款计划（2026）'!$B:$B,'[4]产值及收款计划（2026）'!DC:DC)</f>
        <v>0</v>
      </c>
      <c r="DD545" s="256" cm="1">
        <f t="array" aca="1" ref="DD545" ca="1">_xlfn.XLOOKUP($A545&amp;$B545,'[4]产值及收款计划（2026）'!$A:$A&amp;'[4]产值及收款计划（2026）'!$B:$B,'[4]产值及收款计划（2026）'!DD:DD)</f>
        <v>0</v>
      </c>
      <c r="DE545" s="256" cm="1">
        <f t="array" aca="1" ref="DE545" ca="1">_xlfn.XLOOKUP($A545&amp;$B545,'[4]产值及收款计划（2026）'!$A:$A&amp;'[4]产值及收款计划（2026）'!$B:$B,'[4]产值及收款计划（2026）'!DE:DE)</f>
        <v>0</v>
      </c>
      <c r="DF545" s="256" cm="1">
        <f t="array" aca="1" ref="DF545" ca="1">_xlfn.XLOOKUP($A545&amp;$B545,'[4]产值及收款计划（2026）'!$A:$A&amp;'[4]产值及收款计划（2026）'!$B:$B,'[4]产值及收款计划（2026）'!DF:DF)</f>
        <v>0</v>
      </c>
      <c r="DG545" s="256" cm="1">
        <f t="array" aca="1" ref="DG545" ca="1">_xlfn.XLOOKUP($A545&amp;$B545,'[4]产值及收款计划（2026）'!$A:$A&amp;'[4]产值及收款计划（2026）'!$B:$B,'[4]产值及收款计划（2026）'!DG:DG)</f>
        <v>0</v>
      </c>
      <c r="DH545" s="256" cm="1">
        <f t="array" aca="1" ref="DH545" ca="1">_xlfn.XLOOKUP($A545&amp;$B545,'[4]产值及收款计划（2026）'!$A:$A&amp;'[4]产值及收款计划（2026）'!$B:$B,'[4]产值及收款计划（2026）'!DH:DH)</f>
        <v>0</v>
      </c>
      <c r="DI545" s="256" cm="1">
        <f t="array" aca="1" ref="DI545" ca="1">_xlfn.XLOOKUP($A545&amp;$B545,'[4]产值及收款计划（2026）'!$A:$A&amp;'[4]产值及收款计划（2026）'!$B:$B,'[4]产值及收款计划（2026）'!DI:DI)</f>
        <v>0</v>
      </c>
      <c r="DJ545" s="256" cm="1">
        <f t="array" aca="1" ref="DJ545" ca="1">_xlfn.XLOOKUP($A545&amp;$B545,'[4]产值及收款计划（2026）'!$A:$A&amp;'[4]产值及收款计划（2026）'!$B:$B,'[4]产值及收款计划（2026）'!DJ:DJ)</f>
        <v>0</v>
      </c>
      <c r="DK545" s="256" cm="1">
        <f t="array" aca="1" ref="DK545" ca="1">_xlfn.XLOOKUP($A545&amp;$B545,'[4]产值及收款计划（2026）'!$A:$A&amp;'[4]产值及收款计划（2026）'!$B:$B,'[4]产值及收款计划（2026）'!DK:DK)</f>
        <v>0</v>
      </c>
      <c r="DL545" s="256" cm="1">
        <f t="array" aca="1" ref="DL545" ca="1">_xlfn.XLOOKUP($A545&amp;$B545,'[4]产值及收款计划（2026）'!$A:$A&amp;'[4]产值及收款计划（2026）'!$B:$B,'[4]产值及收款计划（2026）'!DL:DL)</f>
        <v>0</v>
      </c>
      <c r="DM545" s="264"/>
      <c r="DN545" s="250"/>
    </row>
    <row r="546" spans="1:118" ht="60.75" x14ac:dyDescent="0.15">
      <c r="A546" s="254">
        <f t="shared" ca="1" si="28"/>
        <v>20</v>
      </c>
      <c r="B546" s="254" t="s">
        <v>28</v>
      </c>
      <c r="C546" s="255" t="str" cm="1">
        <f t="array" aca="1" ref="C546" ca="1">_xlfn.XLOOKUP($A546&amp;$B546,'[4]产值及收款计划（2026）'!$A:$A&amp;'[4]产值及收款计划（2026）'!$B:$B,'[4]产值及收款计划（2026）'!C:C)</f>
        <v>ZHT2023092800103</v>
      </c>
      <c r="D546" s="256" t="str" cm="1">
        <f t="array" aca="1" ref="D546" ca="1">_xlfn.XLOOKUP($A546&amp;$B546,'[4]产值及收款计划（2026）'!$A:$A&amp;'[4]产值及收款计划（2026）'!$B:$B,'[4]产值及收款计划（2026）'!D:D)</f>
        <v>厦门市轨道交通6号线漳州（角美）延伸段工程机电安装及装修施工BIM服务</v>
      </c>
      <c r="E546" s="256" cm="1">
        <f t="array" aca="1" ref="E546" ca="1">_xlfn.XLOOKUP($A546&amp;$B546,'[4]产值及收款计划（2026）'!$A:$A&amp;'[4]产值及收款计划（2026）'!$B:$B,'[4]产值及收款计划（2026）'!E:E)</f>
        <v>97.614085000000003</v>
      </c>
      <c r="F546" s="256" cm="1">
        <f t="array" aca="1" ref="F546" ca="1">_xlfn.XLOOKUP($A546&amp;$B546,'[4]产值及收款计划（2026）'!$A:$A&amp;'[4]产值及收款计划（2026）'!$B:$B,'[4]产值及收款计划（2026）'!F:F)</f>
        <v>97.614085000000003</v>
      </c>
      <c r="G546" s="256" cm="1">
        <f t="array" aca="1" ref="G546" ca="1">_xlfn.XLOOKUP($A546&amp;$B546,'[4]产值及收款计划（2026）'!$A:$A&amp;'[4]产值及收款计划（2026）'!$B:$B,'[4]产值及收款计划（2026）'!G:G)</f>
        <v>97.614085000000003</v>
      </c>
      <c r="H546" s="256" cm="1">
        <f t="array" aca="1" ref="H546" ca="1">_xlfn.XLOOKUP($A546&amp;$B546,'[4]产值及收款计划（2026）'!$A:$A&amp;'[4]产值及收款计划（2026）'!$B:$B,'[4]产值及收款计划（2026）'!H:H)</f>
        <v>25.657105000000001</v>
      </c>
      <c r="I546" s="257" cm="1">
        <f t="array" aca="1" ref="I546" ca="1">_xlfn.XLOOKUP($A546&amp;$B546,'[4]产值及收款计划（2026）'!$A:$A&amp;'[4]产值及收款计划（2026）'!$B:$B,'[4]产值及收款计划（2026）'!I:I)</f>
        <v>0.26284224248990301</v>
      </c>
      <c r="J546" s="258" cm="1">
        <f t="array" aca="1" ref="J546" ca="1">_xlfn.XLOOKUP($A546&amp;$B546,'[4]产值及收款计划（2026）'!$A:$A&amp;'[4]产值及收款计划（2026）'!$B:$B,'[4]产值及收款计划（2026）'!J:J)</f>
        <v>0.06</v>
      </c>
      <c r="K546" s="256" cm="1">
        <f t="array" aca="1" ref="K546" ca="1">_xlfn.XLOOKUP($A546&amp;$B546,'[4]产值及收款计划（2026）'!$A:$A&amp;'[4]产值及收款计划（2026）'!$B:$B,'[4]产值及收款计划（2026）'!K:K)</f>
        <v>0</v>
      </c>
      <c r="L546" s="256" cm="1">
        <f t="array" aca="1" ref="L546" ca="1">_xlfn.XLOOKUP($A546&amp;$B546,'[4]产值及收款计划（2026）'!$A:$A&amp;'[4]产值及收款计划（2026）'!$B:$B,'[4]产值及收款计划（2026）'!L:L)</f>
        <v>0</v>
      </c>
      <c r="M546" s="256" t="str" cm="1">
        <f t="array" aca="1" ref="M546" ca="1">_xlfn.XLOOKUP($A546&amp;$B546,'[4]产值及收款计划（2026）'!$A:$A&amp;'[4]产值及收款计划（2026）'!$B:$B,'[4]产值及收款计划（2026）'!M:M)</f>
        <v>主导</v>
      </c>
      <c r="N546" s="256" cm="1">
        <f t="array" aca="1" ref="N546" ca="1">_xlfn.XLOOKUP($A546&amp;$B546,'[4]产值及收款计划（2026）'!$A:$A&amp;'[4]产值及收款计划（2026）'!$B:$B,'[4]产值及收款计划（2026）'!N:N)</f>
        <v>0</v>
      </c>
      <c r="O546" s="256" t="str" cm="1">
        <f t="array" aca="1" ref="O546" ca="1">_xlfn.XLOOKUP($A546&amp;$B546,'[4]产值及收款计划（2026）'!$A:$A&amp;'[4]产值及收款计划（2026）'!$B:$B,'[4]产值及收款计划（2026）'!O:O)</f>
        <v>柳祈宁</v>
      </c>
      <c r="P546" s="255" t="str" cm="1">
        <f t="array" aca="1" ref="P546" ca="1">_xlfn.XLOOKUP($A546&amp;$B546,'[4]产值及收款计划（2026）'!$A:$A&amp;'[4]产值及收款计划（2026）'!$B:$B,'[4]产值及收款计划（2026）'!P:P)</f>
        <v>在建</v>
      </c>
      <c r="Q546" s="256" cm="1">
        <f t="array" aca="1" ref="Q546" ca="1">_xlfn.XLOOKUP($A546&amp;$B546,'[4]产值及收款计划（2026）'!$A:$A&amp;'[4]产值及收款计划（2026）'!$B:$B,'[4]产值及收款计划（2026）'!Q:Q)</f>
        <v>0</v>
      </c>
      <c r="R546" s="256" cm="1">
        <f t="array" aca="1" ref="R546" ca="1">_xlfn.XLOOKUP($A546&amp;$B546,'[4]产值及收款计划（2026）'!$A:$A&amp;'[4]产值及收款计划（2026）'!$B:$B,'[4]产值及收款计划（2026）'!R:R)</f>
        <v>0</v>
      </c>
      <c r="S546" s="256" cm="1">
        <f t="array" aca="1" ref="S546" ca="1">_xlfn.XLOOKUP($A546&amp;$B546,'[4]产值及收款计划（2026）'!$A:$A&amp;'[4]产值及收款计划（2026）'!$B:$B,'[4]产值及收款计划（2026）'!S:S)</f>
        <v>0</v>
      </c>
      <c r="T546" s="256" cm="1">
        <f t="array" aca="1" ref="T546" ca="1">_xlfn.XLOOKUP($A546&amp;$B546,'[4]产值及收款计划（2026）'!$A:$A&amp;'[4]产值及收款计划（2026）'!$B:$B,'[4]产值及收款计划（2026）'!T:T)</f>
        <v>82.971971999999994</v>
      </c>
      <c r="U546" s="256" cm="1">
        <f t="array" aca="1" ref="U546" ca="1">_xlfn.XLOOKUP($A546&amp;$B546,'[4]产值及收款计划（2026）'!$A:$A&amp;'[4]产值及收款计划（2026）'!$B:$B,'[4]产值及收款计划（2026）'!U:U)</f>
        <v>0</v>
      </c>
      <c r="V546" s="256" cm="1">
        <f t="array" aca="1" ref="V546" ca="1">_xlfn.XLOOKUP($A546&amp;$B546,'[4]产值及收款计划（2026）'!$A:$A&amp;'[4]产值及收款计划（2026）'!$B:$B,'[4]产值及收款计划（2026）'!V:V)</f>
        <v>14.642113</v>
      </c>
      <c r="W546" s="256" cm="1">
        <f t="array" aca="1" ref="W546" ca="1">_xlfn.XLOOKUP($A546&amp;$B546,'[4]产值及收款计划（2026）'!$A:$A&amp;'[4]产值及收款计划（2026）'!$B:$B,'[4]产值及收款计划（2026）'!W:W)</f>
        <v>0</v>
      </c>
      <c r="X546" s="256" cm="1">
        <f t="array" aca="1" ref="X546" ca="1">_xlfn.XLOOKUP($A546&amp;$B546,'[4]产值及收款计划（2026）'!$A:$A&amp;'[4]产值及收款计划（2026）'!$B:$B,'[4]产值及收款计划（2026）'!X:X)</f>
        <v>0</v>
      </c>
      <c r="Y546" s="256" cm="1">
        <f t="array" aca="1" ref="Y546" ca="1">_xlfn.XLOOKUP($A546&amp;$B546,'[4]产值及收款计划（2026）'!$A:$A&amp;'[4]产值及收款计划（2026）'!$B:$B,'[4]产值及收款计划（2026）'!Y:Y)</f>
        <v>0</v>
      </c>
      <c r="Z546" s="256" cm="1">
        <f t="array" aca="1" ref="Z546" ca="1">_xlfn.XLOOKUP($A546&amp;$B546,'[4]产值及收款计划（2026）'!$A:$A&amp;'[4]产值及收款计划（2026）'!$B:$B,'[4]产值及收款计划（2026）'!Z:Z)</f>
        <v>0</v>
      </c>
      <c r="AA546" s="256" cm="1">
        <f t="array" aca="1" ref="AA546" ca="1">_xlfn.XLOOKUP($A546&amp;$B546,'[4]产值及收款计划（2026）'!$A:$A&amp;'[4]产值及收款计划（2026）'!$B:$B,'[4]产值及收款计划（2026）'!AA:AA)</f>
        <v>0</v>
      </c>
      <c r="AB546" s="256" cm="1">
        <f t="array" aca="1" ref="AB546" ca="1">_xlfn.XLOOKUP($A546&amp;$B546,'[4]产值及收款计划（2026）'!$A:$A&amp;'[4]产值及收款计划（2026）'!$B:$B,'[4]产值及收款计划（2026）'!AB:AB)</f>
        <v>0</v>
      </c>
      <c r="AC546" s="256" cm="1">
        <f t="array" aca="1" ref="AC546" ca="1">_xlfn.XLOOKUP($A546&amp;$B546,'[4]产值及收款计划（2026）'!$A:$A&amp;'[4]产值及收款计划（2026）'!$B:$B,'[4]产值及收款计划（2026）'!AC:AC)</f>
        <v>0</v>
      </c>
      <c r="AD546" s="256" cm="1">
        <f t="array" aca="1" ref="AD546" ca="1">_xlfn.XLOOKUP($A546&amp;$B546,'[4]产值及收款计划（2026）'!$A:$A&amp;'[4]产值及收款计划（2026）'!$B:$B,'[4]产值及收款计划（2026）'!AD:AD)</f>
        <v>0</v>
      </c>
      <c r="AE546" s="256" cm="1">
        <f t="array" aca="1" ref="AE546" ca="1">_xlfn.XLOOKUP($A546&amp;$B546,'[4]产值及收款计划（2026）'!$A:$A&amp;'[4]产值及收款计划（2026）'!$B:$B,'[4]产值及收款计划（2026）'!AE:AE)</f>
        <v>0</v>
      </c>
      <c r="AF546" s="256" cm="1">
        <f t="array" aca="1" ref="AF546" ca="1">_xlfn.XLOOKUP($A546&amp;$B546,'[4]产值及收款计划（2026）'!$A:$A&amp;'[4]产值及收款计划（2026）'!$B:$B,'[4]产值及收款计划（2026）'!AF:AF)</f>
        <v>9.7614084999999999</v>
      </c>
      <c r="AG546" s="256" cm="1">
        <f t="array" aca="1" ref="AG546" ca="1">_xlfn.XLOOKUP($A546&amp;$B546,'[4]产值及收款计划（2026）'!$A:$A&amp;'[4]产值及收款计划（2026）'!$B:$B,'[4]产值及收款计划（2026）'!AG:AG)</f>
        <v>0</v>
      </c>
      <c r="AH546" s="256" cm="1">
        <f t="array" aca="1" ref="AH546" ca="1">_xlfn.XLOOKUP($A546&amp;$B546,'[4]产值及收款计划（2026）'!$A:$A&amp;'[4]产值及收款计划（2026）'!$B:$B,'[4]产值及收款计划（2026）'!AH:AH)</f>
        <v>0</v>
      </c>
      <c r="AI546" s="256" cm="1">
        <f t="array" aca="1" ref="AI546" ca="1">_xlfn.XLOOKUP($A546&amp;$B546,'[4]产值及收款计划（2026）'!$A:$A&amp;'[4]产值及收款计划（2026）'!$B:$B,'[4]产值及收款计划（2026）'!AI:AI)</f>
        <v>0</v>
      </c>
      <c r="AJ546" s="256" cm="1">
        <f t="array" aca="1" ref="AJ546" ca="1">_xlfn.XLOOKUP($A546&amp;$B546,'[4]产值及收款计划（2026）'!$A:$A&amp;'[4]产值及收款计划（2026）'!$B:$B,'[4]产值及收款计划（2026）'!AJ:AJ)</f>
        <v>0</v>
      </c>
      <c r="AK546" s="256" cm="1">
        <f t="array" aca="1" ref="AK546" ca="1">_xlfn.XLOOKUP($A546&amp;$B546,'[4]产值及收款计划（2026）'!$A:$A&amp;'[4]产值及收款计划（2026）'!$B:$B,'[4]产值及收款计划（2026）'!AK:AK)</f>
        <v>0</v>
      </c>
      <c r="AL546" s="256" cm="1">
        <f t="array" aca="1" ref="AL546" ca="1">_xlfn.XLOOKUP($A546&amp;$B546,'[4]产值及收款计划（2026）'!$A:$A&amp;'[4]产值及收款计划（2026）'!$B:$B,'[4]产值及收款计划（2026）'!AL:AL)</f>
        <v>0</v>
      </c>
      <c r="AM546" s="263" t="e" cm="1">
        <f t="array" aca="1" ref="AM546" ca="1">_xlfn.LET(_xlpm.勾选月份状态数组,TRANSPOSE('PPT(12-15页）-TOP10'!$A$3:$A$14),_xlpm.选择数据区,IF('PPT(12-15页）-TOP10'!$E$3="收款",$BA546:$BL546,$AA546:$AL546),SUM(_xlfn._xlws.FILTER(_xlpm.选择数据区,_xlpm.勾选月份状态数组,"")))</f>
        <v>#NAME?</v>
      </c>
      <c r="AN546" s="256" t="e" cm="1">
        <f t="array" aca="1" ref="AN546" ca="1">_xlfn.LET(_xlpm.勾选月份状态数组,TRANSPOSE('PPT(12-15页）-TOP10'!$A$3:$A$14),_xlpm.选择数据区,IF('PPT(12-15页）-TOP10'!$E$3="收款",$DA546:$DL546,$CA546:$CL546),SUM(_xlfn._xlws.FILTER(_xlpm.选择数据区,_xlpm.勾选月份状态数组,"")))</f>
        <v>#NAME?</v>
      </c>
      <c r="AO546" s="256">
        <f ca="1">SUM(CA546:CC546)+SUM(AD546:AL546)</f>
        <v>9.7614084999999999</v>
      </c>
      <c r="AP546" s="256"/>
      <c r="AQ546" s="256"/>
      <c r="AR546" s="256"/>
      <c r="AS546" s="256" cm="1">
        <f t="array" aca="1" ref="AS546" ca="1">_xlfn.XLOOKUP($A546&amp;$B546,'[4]产值及收款计划（2026）'!$A:$A&amp;'[4]产值及收款计划（2026）'!$B:$B,'[4]产值及收款计划（2026）'!AS:AS)</f>
        <v>0</v>
      </c>
      <c r="AT546" s="256" cm="1">
        <f t="array" aca="1" ref="AT546" ca="1">_xlfn.XLOOKUP($A546&amp;$B546,'[4]产值及收款计划（2026）'!$A:$A&amp;'[4]产值及收款计划（2026）'!$B:$B,'[4]产值及收款计划（2026）'!AT:AT)</f>
        <v>0</v>
      </c>
      <c r="AU546" s="256" cm="1">
        <f t="array" aca="1" ref="AU546" ca="1">_xlfn.XLOOKUP($A546&amp;$B546,'[4]产值及收款计划（2026）'!$A:$A&amp;'[4]产值及收款计划（2026）'!$B:$B,'[4]产值及收款计划（2026）'!AU:AU)</f>
        <v>0</v>
      </c>
      <c r="AV546" s="256" cm="1">
        <f t="array" aca="1" ref="AV546" ca="1">_xlfn.XLOOKUP($A546&amp;$B546,'[4]产值及收款计划（2026）'!$A:$A&amp;'[4]产值及收款计划（2026）'!$B:$B,'[4]产值及收款计划（2026）'!AV:AV)</f>
        <v>0</v>
      </c>
      <c r="AW546" s="256" cm="1">
        <f t="array" aca="1" ref="AW546" ca="1">_xlfn.XLOOKUP($A546&amp;$B546,'[4]产值及收款计划（2026）'!$A:$A&amp;'[4]产值及收款计划（2026）'!$B:$B,'[4]产值及收款计划（2026）'!AW:AW)</f>
        <v>58.566805000000002</v>
      </c>
      <c r="AX546" s="256" cm="1">
        <f t="array" aca="1" ref="AX546" ca="1">_xlfn.XLOOKUP($A546&amp;$B546,'[4]产值及收款计划（2026）'!$A:$A&amp;'[4]产值及收款计划（2026）'!$B:$B,'[4]产值及收款计划（2026）'!AX:AX)</f>
        <v>0</v>
      </c>
      <c r="AY546" s="256" cm="1">
        <f t="array" aca="1" ref="AY546" ca="1">_xlfn.XLOOKUP($A546&amp;$B546,'[4]产值及收款计划（2026）'!$A:$A&amp;'[4]产值及收款计划（2026）'!$B:$B,'[4]产值及收款计划（2026）'!AY:AY)</f>
        <v>39.047280000000001</v>
      </c>
      <c r="AZ546" s="256" cm="1">
        <f t="array" aca="1" ref="AZ546" ca="1">_xlfn.XLOOKUP($A546&amp;$B546,'[4]产值及收款计划（2026）'!$A:$A&amp;'[4]产值及收款计划（2026）'!$B:$B,'[4]产值及收款计划（2026）'!AZ:AZ)</f>
        <v>24.405166999999999</v>
      </c>
      <c r="BA546" s="256" cm="1">
        <f t="array" aca="1" ref="BA546" ca="1">_xlfn.XLOOKUP($A546&amp;$B546,'[4]产值及收款计划（2026）'!$A:$A&amp;'[4]产值及收款计划（2026）'!$B:$B,'[4]产值及收款计划（2026）'!BA:BA)</f>
        <v>24.403521000000001</v>
      </c>
      <c r="BB546" s="256" cm="1">
        <f t="array" aca="1" ref="BB546" ca="1">_xlfn.XLOOKUP($A546&amp;$B546,'[4]产值及收款计划（2026）'!$A:$A&amp;'[4]产值及收款计划（2026）'!$B:$B,'[4]产值及收款计划（2026）'!BB:BB)</f>
        <v>0</v>
      </c>
      <c r="BC546" s="256" cm="1">
        <f t="array" aca="1" ref="BC546" ca="1">_xlfn.XLOOKUP($A546&amp;$B546,'[4]产值及收款计划（2026）'!$A:$A&amp;'[4]产值及收款计划（2026）'!$B:$B,'[4]产值及收款计划（2026）'!BC:BC)</f>
        <v>0</v>
      </c>
      <c r="BD546" s="256" cm="1">
        <f t="array" aca="1" ref="BD546" ca="1">_xlfn.XLOOKUP($A546&amp;$B546,'[4]产值及收款计划（2026）'!$A:$A&amp;'[4]产值及收款计划（2026）'!$B:$B,'[4]产值及收款计划（2026）'!BD:BD)</f>
        <v>0</v>
      </c>
      <c r="BE546" s="256" cm="1">
        <f t="array" aca="1" ref="BE546" ca="1">_xlfn.XLOOKUP($A546&amp;$B546,'[4]产值及收款计划（2026）'!$A:$A&amp;'[4]产值及收款计划（2026）'!$B:$B,'[4]产值及收款计划（2026）'!BE:BE)</f>
        <v>0</v>
      </c>
      <c r="BF546" s="256" cm="1">
        <f t="array" aca="1" ref="BF546" ca="1">_xlfn.XLOOKUP($A546&amp;$B546,'[4]产值及收款计划（2026）'!$A:$A&amp;'[4]产值及收款计划（2026）'!$B:$B,'[4]产值及收款计划（2026）'!BF:BF)</f>
        <v>24.403521000000001</v>
      </c>
      <c r="BG546" s="256" cm="1">
        <f t="array" aca="1" ref="BG546" ca="1">_xlfn.XLOOKUP($A546&amp;$B546,'[4]产值及收款计划（2026）'!$A:$A&amp;'[4]产值及收款计划（2026）'!$B:$B,'[4]产值及收款计划（2026）'!BG:BG)</f>
        <v>0</v>
      </c>
      <c r="BH546" s="256" cm="1">
        <f t="array" aca="1" ref="BH546" ca="1">_xlfn.XLOOKUP($A546&amp;$B546,'[4]产值及收款计划（2026）'!$A:$A&amp;'[4]产值及收款计划（2026）'!$B:$B,'[4]产值及收款计划（2026）'!BH:BH)</f>
        <v>0</v>
      </c>
      <c r="BI546" s="256" cm="1">
        <f t="array" aca="1" ref="BI546" ca="1">_xlfn.XLOOKUP($A546&amp;$B546,'[4]产值及收款计划（2026）'!$A:$A&amp;'[4]产值及收款计划（2026）'!$B:$B,'[4]产值及收款计划（2026）'!BI:BI)</f>
        <v>0</v>
      </c>
      <c r="BJ546" s="256" cm="1">
        <f t="array" aca="1" ref="BJ546" ca="1">_xlfn.XLOOKUP($A546&amp;$B546,'[4]产值及收款计划（2026）'!$A:$A&amp;'[4]产值及收款计划（2026）'!$B:$B,'[4]产值及收款计划（2026）'!BJ:BJ)</f>
        <v>0</v>
      </c>
      <c r="BK546" s="256" cm="1">
        <f t="array" aca="1" ref="BK546" ca="1">_xlfn.XLOOKUP($A546&amp;$B546,'[4]产值及收款计划（2026）'!$A:$A&amp;'[4]产值及收款计划（2026）'!$B:$B,'[4]产值及收款计划（2026）'!BK:BK)</f>
        <v>0</v>
      </c>
      <c r="BL546" s="256" cm="1">
        <f t="array" aca="1" ref="BL546" ca="1">_xlfn.XLOOKUP($A546&amp;$B546,'[4]产值及收款计划（2026）'!$A:$A&amp;'[4]产值及收款计划（2026）'!$B:$B,'[4]产值及收款计划（2026）'!BL:BL)</f>
        <v>0</v>
      </c>
      <c r="BM546" s="256"/>
      <c r="BN546" s="256"/>
      <c r="BO546" s="256"/>
      <c r="BP546" s="256"/>
      <c r="BQ546" s="255" t="str" cm="1">
        <f t="array" aca="1" ref="BQ546" ca="1">_xlfn.XLOOKUP($A546&amp;$B546,'[4]产值及收款计划（2026）'!$A:$A&amp;'[4]产值及收款计划（2026）'!$B:$B,'[4]产值及收款计划（2026）'!BQ:BQ)</f>
        <v>中铁二十二局集团电气化工程有限公司</v>
      </c>
      <c r="BR546" s="256" cm="1">
        <f t="array" aca="1" ref="BR546" ca="1">_xlfn.XLOOKUP($A546&amp;$B546,'[4]产值及收款计划（2026）'!$A:$A&amp;'[4]产值及收款计划（2026）'!$B:$B,'[4]产值及收款计划（2026）'!BR:BR)</f>
        <v>0</v>
      </c>
      <c r="CA546" s="256" cm="1">
        <f t="array" aca="1" ref="CA546" ca="1">_xlfn.XLOOKUP($A546&amp;$B546,'[4]产值及收款计划（2026）'!$A:$A&amp;'[4]产值及收款计划（2026）'!$B:$B,'[4]产值及收款计划（2026）'!CA:CA)</f>
        <v>0</v>
      </c>
      <c r="CB546" s="256" cm="1">
        <f t="array" aca="1" ref="CB546" ca="1">_xlfn.XLOOKUP($A546&amp;$B546,'[4]产值及收款计划（2026）'!$A:$A&amp;'[4]产值及收款计划（2026）'!$B:$B,'[4]产值及收款计划（2026）'!CB:CB)</f>
        <v>0</v>
      </c>
      <c r="CC546" s="256" cm="1">
        <f t="array" aca="1" ref="CC546" ca="1">_xlfn.XLOOKUP($A546&amp;$B546,'[4]产值及收款计划（2026）'!$A:$A&amp;'[4]产值及收款计划（2026）'!$B:$B,'[4]产值及收款计划（2026）'!CC:CC)</f>
        <v>0</v>
      </c>
      <c r="CD546" s="256" cm="1">
        <f t="array" aca="1" ref="CD546" ca="1">_xlfn.XLOOKUP($A546&amp;$B546,'[4]产值及收款计划（2026）'!$A:$A&amp;'[4]产值及收款计划（2026）'!$B:$B,'[4]产值及收款计划（2026）'!CD:CD)</f>
        <v>0</v>
      </c>
      <c r="CE546" s="256" cm="1">
        <f t="array" aca="1" ref="CE546" ca="1">_xlfn.XLOOKUP($A546&amp;$B546,'[4]产值及收款计划（2026）'!$A:$A&amp;'[4]产值及收款计划（2026）'!$B:$B,'[4]产值及收款计划（2026）'!CE:CE)</f>
        <v>0</v>
      </c>
      <c r="CF546" s="256" cm="1">
        <f t="array" aca="1" ref="CF546" ca="1">_xlfn.XLOOKUP($A546&amp;$B546,'[4]产值及收款计划（2026）'!$A:$A&amp;'[4]产值及收款计划（2026）'!$B:$B,'[4]产值及收款计划（2026）'!CF:CF)</f>
        <v>0</v>
      </c>
      <c r="CG546" s="256" cm="1">
        <f t="array" aca="1" ref="CG546" ca="1">_xlfn.XLOOKUP($A546&amp;$B546,'[4]产值及收款计划（2026）'!$A:$A&amp;'[4]产值及收款计划（2026）'!$B:$B,'[4]产值及收款计划（2026）'!CG:CG)</f>
        <v>0</v>
      </c>
      <c r="CH546" s="256" cm="1">
        <f t="array" aca="1" ref="CH546" ca="1">_xlfn.XLOOKUP($A546&amp;$B546,'[4]产值及收款计划（2026）'!$A:$A&amp;'[4]产值及收款计划（2026）'!$B:$B,'[4]产值及收款计划（2026）'!CH:CH)</f>
        <v>0</v>
      </c>
      <c r="CI546" s="256" cm="1">
        <f t="array" aca="1" ref="CI546" ca="1">_xlfn.XLOOKUP($A546&amp;$B546,'[4]产值及收款计划（2026）'!$A:$A&amp;'[4]产值及收款计划（2026）'!$B:$B,'[4]产值及收款计划（2026）'!CI:CI)</f>
        <v>0</v>
      </c>
      <c r="CJ546" s="256" cm="1">
        <f t="array" aca="1" ref="CJ546" ca="1">_xlfn.XLOOKUP($A546&amp;$B546,'[4]产值及收款计划（2026）'!$A:$A&amp;'[4]产值及收款计划（2026）'!$B:$B,'[4]产值及收款计划（2026）'!CJ:CJ)</f>
        <v>0</v>
      </c>
      <c r="CK546" s="256" cm="1">
        <f t="array" aca="1" ref="CK546" ca="1">_xlfn.XLOOKUP($A546&amp;$B546,'[4]产值及收款计划（2026）'!$A:$A&amp;'[4]产值及收款计划（2026）'!$B:$B,'[4]产值及收款计划（2026）'!CK:CK)</f>
        <v>0</v>
      </c>
      <c r="CL546" s="256" cm="1">
        <f t="array" aca="1" ref="CL546" ca="1">_xlfn.XLOOKUP($A546&amp;$B546,'[4]产值及收款计划（2026）'!$A:$A&amp;'[4]产值及收款计划（2026）'!$B:$B,'[4]产值及收款计划（2026）'!CL:CL)</f>
        <v>0</v>
      </c>
      <c r="DA546" s="256" cm="1">
        <f t="array" aca="1" ref="DA546" ca="1">_xlfn.XLOOKUP($A546&amp;$B546,'[4]产值及收款计划（2026）'!$A:$A&amp;'[4]产值及收款计划（2026）'!$B:$B,'[4]产值及收款计划（2026）'!DA:DA)</f>
        <v>0</v>
      </c>
      <c r="DB546" s="256" cm="1">
        <f t="array" aca="1" ref="DB546" ca="1">_xlfn.XLOOKUP($A546&amp;$B546,'[4]产值及收款计划（2026）'!$A:$A&amp;'[4]产值及收款计划（2026）'!$B:$B,'[4]产值及收款计划（2026）'!DB:DB)</f>
        <v>0</v>
      </c>
      <c r="DC546" s="256" cm="1">
        <f t="array" aca="1" ref="DC546" ca="1">_xlfn.XLOOKUP($A546&amp;$B546,'[4]产值及收款计划（2026）'!$A:$A&amp;'[4]产值及收款计划（2026）'!$B:$B,'[4]产值及收款计划（2026）'!DC:DC)</f>
        <v>0</v>
      </c>
      <c r="DD546" s="256" cm="1">
        <f t="array" aca="1" ref="DD546" ca="1">_xlfn.XLOOKUP($A546&amp;$B546,'[4]产值及收款计划（2026）'!$A:$A&amp;'[4]产值及收款计划（2026）'!$B:$B,'[4]产值及收款计划（2026）'!DD:DD)</f>
        <v>0</v>
      </c>
      <c r="DE546" s="256" cm="1">
        <f t="array" aca="1" ref="DE546" ca="1">_xlfn.XLOOKUP($A546&amp;$B546,'[4]产值及收款计划（2026）'!$A:$A&amp;'[4]产值及收款计划（2026）'!$B:$B,'[4]产值及收款计划（2026）'!DE:DE)</f>
        <v>0</v>
      </c>
      <c r="DF546" s="256" cm="1">
        <f t="array" aca="1" ref="DF546" ca="1">_xlfn.XLOOKUP($A546&amp;$B546,'[4]产值及收款计划（2026）'!$A:$A&amp;'[4]产值及收款计划（2026）'!$B:$B,'[4]产值及收款计划（2026）'!DF:DF)</f>
        <v>0</v>
      </c>
      <c r="DG546" s="256" cm="1">
        <f t="array" aca="1" ref="DG546" ca="1">_xlfn.XLOOKUP($A546&amp;$B546,'[4]产值及收款计划（2026）'!$A:$A&amp;'[4]产值及收款计划（2026）'!$B:$B,'[4]产值及收款计划（2026）'!DG:DG)</f>
        <v>0</v>
      </c>
      <c r="DH546" s="256" cm="1">
        <f t="array" aca="1" ref="DH546" ca="1">_xlfn.XLOOKUP($A546&amp;$B546,'[4]产值及收款计划（2026）'!$A:$A&amp;'[4]产值及收款计划（2026）'!$B:$B,'[4]产值及收款计划（2026）'!DH:DH)</f>
        <v>0</v>
      </c>
      <c r="DI546" s="256" cm="1">
        <f t="array" aca="1" ref="DI546" ca="1">_xlfn.XLOOKUP($A546&amp;$B546,'[4]产值及收款计划（2026）'!$A:$A&amp;'[4]产值及收款计划（2026）'!$B:$B,'[4]产值及收款计划（2026）'!DI:DI)</f>
        <v>0</v>
      </c>
      <c r="DJ546" s="256" cm="1">
        <f t="array" aca="1" ref="DJ546" ca="1">_xlfn.XLOOKUP($A546&amp;$B546,'[4]产值及收款计划（2026）'!$A:$A&amp;'[4]产值及收款计划（2026）'!$B:$B,'[4]产值及收款计划（2026）'!DJ:DJ)</f>
        <v>0</v>
      </c>
      <c r="DK546" s="256" cm="1">
        <f t="array" aca="1" ref="DK546" ca="1">_xlfn.XLOOKUP($A546&amp;$B546,'[4]产值及收款计划（2026）'!$A:$A&amp;'[4]产值及收款计划（2026）'!$B:$B,'[4]产值及收款计划（2026）'!DK:DK)</f>
        <v>0</v>
      </c>
      <c r="DL546" s="256" cm="1">
        <f t="array" aca="1" ref="DL546" ca="1">_xlfn.XLOOKUP($A546&amp;$B546,'[4]产值及收款计划（2026）'!$A:$A&amp;'[4]产值及收款计划（2026）'!$B:$B,'[4]产值及收款计划（2026）'!DL:DL)</f>
        <v>0</v>
      </c>
      <c r="DM546" s="264"/>
      <c r="DN546" s="250"/>
    </row>
    <row r="547" spans="1:118" ht="40.5" x14ac:dyDescent="0.15">
      <c r="A547" s="254">
        <f t="shared" ca="1" si="28"/>
        <v>21</v>
      </c>
      <c r="B547" s="254" t="s">
        <v>28</v>
      </c>
      <c r="C547" s="255" t="str">
        <f t="array" aca="1" ref="C547" ca="1">_xlfn.XLOOKUP($A547&amp;$B547,'[4]产值及收款计划（2026）'!$A:$A&amp;'[4]产值及收款计划（2026）'!$B:$B,'[4]产值及收款计划（2026）'!C:C)</f>
        <v>ZHT2023110300132</v>
      </c>
      <c r="D547" s="256" t="str">
        <f t="array" aca="1" ref="D547" ca="1">_xlfn.XLOOKUP($A547&amp;$B547,'[4]产值及收款计划（2026）'!$A:$A&amp;'[4]产值及收款计划（2026）'!$B:$B,'[4]产值及收款计划（2026）'!D:D)</f>
        <v>政和杨源至永定高速公路永泰至德化段BIM咨询服务合同</v>
      </c>
      <c r="E547" s="256">
        <f t="array" aca="1" ref="E547" ca="1">_xlfn.XLOOKUP($A547&amp;$B547,'[4]产值及收款计划（2026）'!$A:$A&amp;'[4]产值及收款计划（2026）'!$B:$B,'[4]产值及收款计划（2026）'!E:E)</f>
        <v>49</v>
      </c>
      <c r="F547" s="256">
        <f t="array" aca="1" ref="F547" ca="1">_xlfn.XLOOKUP($A547&amp;$B547,'[4]产值及收款计划（2026）'!$A:$A&amp;'[4]产值及收款计划（2026）'!$B:$B,'[4]产值及收款计划（2026）'!F:F)</f>
        <v>49</v>
      </c>
      <c r="G547" s="256">
        <f t="array" aca="1" ref="G547" ca="1">_xlfn.XLOOKUP($A547&amp;$B547,'[4]产值及收款计划（2026）'!$A:$A&amp;'[4]产值及收款计划（2026）'!$B:$B,'[4]产值及收款计划（2026）'!G:G)</f>
        <v>49</v>
      </c>
      <c r="H547" s="256">
        <f t="array" aca="1" ref="H547" ca="1">_xlfn.XLOOKUP($A547&amp;$B547,'[4]产值及收款计划（2026）'!$A:$A&amp;'[4]产值及收款计划（2026）'!$B:$B,'[4]产值及收款计划（2026）'!H:H)</f>
        <v>13</v>
      </c>
      <c r="I547" s="257">
        <f t="array" aca="1" ref="I547" ca="1">_xlfn.XLOOKUP($A547&amp;$B547,'[4]产值及收款计划（2026）'!$A:$A&amp;'[4]产值及收款计划（2026）'!$B:$B,'[4]产值及收款计划（2026）'!I:I)</f>
        <v>0.26530612244898</v>
      </c>
      <c r="J547" s="258">
        <f t="array" aca="1" ref="J547" ca="1">_xlfn.XLOOKUP($A547&amp;$B547,'[4]产值及收款计划（2026）'!$A:$A&amp;'[4]产值及收款计划（2026）'!$B:$B,'[4]产值及收款计划（2026）'!J:J)</f>
        <v>0.06</v>
      </c>
      <c r="K547" s="256">
        <f t="array" aca="1" ref="K547" ca="1">_xlfn.XLOOKUP($A547&amp;$B547,'[4]产值及收款计划（2026）'!$A:$A&amp;'[4]产值及收款计划（2026）'!$B:$B,'[4]产值及收款计划（2026）'!K:K)</f>
        <v>0</v>
      </c>
      <c r="L547" s="256">
        <f t="array" aca="1" ref="L547" ca="1">_xlfn.XLOOKUP($A547&amp;$B547,'[4]产值及收款计划（2026）'!$A:$A&amp;'[4]产值及收款计划（2026）'!$B:$B,'[4]产值及收款计划（2026）'!L:L)</f>
        <v>0</v>
      </c>
      <c r="M547" s="256" t="str">
        <f t="array" aca="1" ref="M547" ca="1">_xlfn.XLOOKUP($A547&amp;$B547,'[4]产值及收款计划（2026）'!$A:$A&amp;'[4]产值及收款计划（2026）'!$B:$B,'[4]产值及收款计划（2026）'!M:M)</f>
        <v>主导</v>
      </c>
      <c r="N547" s="256">
        <f t="array" aca="1" ref="N547" ca="1">_xlfn.XLOOKUP($A547&amp;$B547,'[4]产值及收款计划（2026）'!$A:$A&amp;'[4]产值及收款计划（2026）'!$B:$B,'[4]产值及收款计划（2026）'!N:N)</f>
        <v>0</v>
      </c>
      <c r="O547" s="256" t="str">
        <f t="array" aca="1" ref="O547" ca="1">_xlfn.XLOOKUP($A547&amp;$B547,'[4]产值及收款计划（2026）'!$A:$A&amp;'[4]产值及收款计划（2026）'!$B:$B,'[4]产值及收款计划（2026）'!O:O)</f>
        <v>周滨</v>
      </c>
      <c r="P547" s="255" t="str">
        <f t="array" aca="1" ref="P547" ca="1">_xlfn.XLOOKUP($A547&amp;$B547,'[4]产值及收款计划（2026）'!$A:$A&amp;'[4]产值及收款计划（2026）'!$B:$B,'[4]产值及收款计划（2026）'!P:P)</f>
        <v>在建</v>
      </c>
      <c r="Q547" s="256">
        <f t="array" aca="1" ref="Q547" ca="1">_xlfn.XLOOKUP($A547&amp;$B547,'[4]产值及收款计划（2026）'!$A:$A&amp;'[4]产值及收款计划（2026）'!$B:$B,'[4]产值及收款计划（2026）'!Q:Q)</f>
        <v>0</v>
      </c>
      <c r="R547" s="256">
        <f t="array" aca="1" ref="R547" ca="1">_xlfn.XLOOKUP($A547&amp;$B547,'[4]产值及收款计划（2026）'!$A:$A&amp;'[4]产值及收款计划（2026）'!$B:$B,'[4]产值及收款计划（2026）'!R:R)</f>
        <v>0</v>
      </c>
      <c r="S547" s="256">
        <f t="array" aca="1" ref="S547" ca="1">_xlfn.XLOOKUP($A547&amp;$B547,'[4]产值及收款计划（2026）'!$A:$A&amp;'[4]产值及收款计划（2026）'!$B:$B,'[4]产值及收款计划（2026）'!S:S)</f>
        <v>0</v>
      </c>
      <c r="T547" s="256">
        <f t="array" aca="1" ref="T547" ca="1">_xlfn.XLOOKUP($A547&amp;$B547,'[4]产值及收款计划（2026）'!$A:$A&amp;'[4]产值及收款计划（2026）'!$B:$B,'[4]产值及收款计划（2026）'!T:T)</f>
        <v>29.4</v>
      </c>
      <c r="U547" s="256">
        <f t="array" aca="1" ref="U547" ca="1">_xlfn.XLOOKUP($A547&amp;$B547,'[4]产值及收款计划（2026）'!$A:$A&amp;'[4]产值及收款计划（2026）'!$B:$B,'[4]产值及收款计划（2026）'!U:U)</f>
        <v>0</v>
      </c>
      <c r="V547" s="256">
        <f t="array" aca="1" ref="V547" ca="1">_xlfn.XLOOKUP($A547&amp;$B547,'[4]产值及收款计划（2026）'!$A:$A&amp;'[4]产值及收款计划（2026）'!$B:$B,'[4]产值及收款计划（2026）'!V:V)</f>
        <v>19.600000000000001</v>
      </c>
      <c r="W547" s="256">
        <f t="array" aca="1" ref="W547" ca="1">_xlfn.XLOOKUP($A547&amp;$B547,'[4]产值及收款计划（2026）'!$A:$A&amp;'[4]产值及收款计划（2026）'!$B:$B,'[4]产值及收款计划（2026）'!W:W)</f>
        <v>0</v>
      </c>
      <c r="X547" s="256">
        <f t="array" aca="1" ref="X547" ca="1">_xlfn.XLOOKUP($A547&amp;$B547,'[4]产值及收款计划（2026）'!$A:$A&amp;'[4]产值及收款计划（2026）'!$B:$B,'[4]产值及收款计划（2026）'!X:X)</f>
        <v>0</v>
      </c>
      <c r="Y547" s="256">
        <f t="array" aca="1" ref="Y547" ca="1">_xlfn.XLOOKUP($A547&amp;$B547,'[4]产值及收款计划（2026）'!$A:$A&amp;'[4]产值及收款计划（2026）'!$B:$B,'[4]产值及收款计划（2026）'!Y:Y)</f>
        <v>0</v>
      </c>
      <c r="Z547" s="256">
        <f t="array" aca="1" ref="Z547" ca="1">_xlfn.XLOOKUP($A547&amp;$B547,'[4]产值及收款计划（2026）'!$A:$A&amp;'[4]产值及收款计划（2026）'!$B:$B,'[4]产值及收款计划（2026）'!Z:Z)</f>
        <v>0</v>
      </c>
      <c r="AA547" s="256">
        <f t="array" aca="1" ref="AA547" ca="1">_xlfn.XLOOKUP($A547&amp;$B547,'[4]产值及收款计划（2026）'!$A:$A&amp;'[4]产值及收款计划（2026）'!$B:$B,'[4]产值及收款计划（2026）'!AA:AA)</f>
        <v>0</v>
      </c>
      <c r="AB547" s="256">
        <f t="array" aca="1" ref="AB547" ca="1">_xlfn.XLOOKUP($A547&amp;$B547,'[4]产值及收款计划（2026）'!$A:$A&amp;'[4]产值及收款计划（2026）'!$B:$B,'[4]产值及收款计划（2026）'!AB:AB)</f>
        <v>0</v>
      </c>
      <c r="AC547" s="256">
        <f t="array" aca="1" ref="AC547" ca="1">_xlfn.XLOOKUP($A547&amp;$B547,'[4]产值及收款计划（2026）'!$A:$A&amp;'[4]产值及收款计划（2026）'!$B:$B,'[4]产值及收款计划（2026）'!AC:AC)</f>
        <v>0</v>
      </c>
      <c r="AD547" s="256">
        <f t="array" aca="1" ref="AD547" ca="1">_xlfn.XLOOKUP($A547&amp;$B547,'[4]产值及收款计划（2026）'!$A:$A&amp;'[4]产值及收款计划（2026）'!$B:$B,'[4]产值及收款计划（2026）'!AD:AD)</f>
        <v>0</v>
      </c>
      <c r="AE547" s="256">
        <f t="array" aca="1" ref="AE547" ca="1">_xlfn.XLOOKUP($A547&amp;$B547,'[4]产值及收款计划（2026）'!$A:$A&amp;'[4]产值及收款计划（2026）'!$B:$B,'[4]产值及收款计划（2026）'!AE:AE)</f>
        <v>0</v>
      </c>
      <c r="AF547" s="256">
        <f t="array" aca="1" ref="AF547" ca="1">_xlfn.XLOOKUP($A547&amp;$B547,'[4]产值及收款计划（2026）'!$A:$A&amp;'[4]产值及收款计划（2026）'!$B:$B,'[4]产值及收款计划（2026）'!AF:AF)</f>
        <v>0</v>
      </c>
      <c r="AG547" s="256">
        <f t="array" aca="1" ref="AG547" ca="1">_xlfn.XLOOKUP($A547&amp;$B547,'[4]产值及收款计划（2026）'!$A:$A&amp;'[4]产值及收款计划（2026）'!$B:$B,'[4]产值及收款计划（2026）'!AG:AG)</f>
        <v>0</v>
      </c>
      <c r="AH547" s="256">
        <f t="array" aca="1" ref="AH547" ca="1">_xlfn.XLOOKUP($A547&amp;$B547,'[4]产值及收款计划（2026）'!$A:$A&amp;'[4]产值及收款计划（2026）'!$B:$B,'[4]产值及收款计划（2026）'!AH:AH)</f>
        <v>0</v>
      </c>
      <c r="AI547" s="256">
        <f t="array" aca="1" ref="AI547" ca="1">_xlfn.XLOOKUP($A547&amp;$B547,'[4]产值及收款计划（2026）'!$A:$A&amp;'[4]产值及收款计划（2026）'!$B:$B,'[4]产值及收款计划（2026）'!AI:AI)</f>
        <v>0</v>
      </c>
      <c r="AJ547" s="256">
        <f t="array" aca="1" ref="AJ547" ca="1">_xlfn.XLOOKUP($A547&amp;$B547,'[4]产值及收款计划（2026）'!$A:$A&amp;'[4]产值及收款计划（2026）'!$B:$B,'[4]产值及收款计划（2026）'!AJ:AJ)</f>
        <v>19.600000000000001</v>
      </c>
      <c r="AK547" s="256">
        <f t="array" aca="1" ref="AK547" ca="1">_xlfn.XLOOKUP($A547&amp;$B547,'[4]产值及收款计划（2026）'!$A:$A&amp;'[4]产值及收款计划（2026）'!$B:$B,'[4]产值及收款计划（2026）'!AK:AK)</f>
        <v>0</v>
      </c>
      <c r="AL547" s="256">
        <f t="array" aca="1" ref="AL547" ca="1">_xlfn.XLOOKUP($A547&amp;$B547,'[4]产值及收款计划（2026）'!$A:$A&amp;'[4]产值及收款计划（2026）'!$B:$B,'[4]产值及收款计划（2026）'!AL:AL)</f>
        <v>0</v>
      </c>
      <c r="AM547" s="263" t="e">
        <f t="array" aca="1" ref="AM547" ca="1">_xlfn.LET(_xlpm.勾选月份状态数组,TRANSPOSE('PPT(12-15页）-TOP10'!$A$3:$A$14),_xlpm.选择数据区,IF('PPT(12-15页）-TOP10'!$E$3="收款",$BA547:$BL547,$AA547:$AL547),SUM(_xlfn._xlws.FILTER(_xlpm.选择数据区,_xlpm.勾选月份状态数组,"")))</f>
        <v>#NAME?</v>
      </c>
      <c r="AN547" s="256" t="e" cm="1">
        <f t="array" aca="1" ref="AN547" ca="1">_xlfn.LET(_xlpm.勾选月份状态数组,TRANSPOSE('PPT(12-15页）-TOP10'!$A$3:$A$14),_xlpm.选择数据区,IF('PPT(12-15页）-TOP10'!$E$3="收款",$DA547:$DL547,$CA547:$CL547),SUM(_xlfn._xlws.FILTER(_xlpm.选择数据区,_xlpm.勾选月份状态数组,"")))</f>
        <v>#NAME?</v>
      </c>
      <c r="AO547" s="256">
        <f ca="1">SUM(CA547:CC547)+SUM(AD547:AL547)</f>
        <v>19.600000000000001</v>
      </c>
      <c r="AP547" s="256"/>
      <c r="AQ547" s="256"/>
      <c r="AR547" s="256"/>
      <c r="AS547" s="256">
        <f t="array" aca="1" ref="AS547" ca="1">_xlfn.XLOOKUP($A547&amp;$B547,'[4]产值及收款计划（2026）'!$A:$A&amp;'[4]产值及收款计划（2026）'!$B:$B,'[4]产值及收款计划（2026）'!AS:AS)</f>
        <v>0</v>
      </c>
      <c r="AT547" s="256">
        <f t="array" aca="1" ref="AT547" ca="1">_xlfn.XLOOKUP($A547&amp;$B547,'[4]产值及收款计划（2026）'!$A:$A&amp;'[4]产值及收款计划（2026）'!$B:$B,'[4]产值及收款计划（2026）'!AT:AT)</f>
        <v>0</v>
      </c>
      <c r="AU547" s="256">
        <f t="array" aca="1" ref="AU547" ca="1">_xlfn.XLOOKUP($A547&amp;$B547,'[4]产值及收款计划（2026）'!$A:$A&amp;'[4]产值及收款计划（2026）'!$B:$B,'[4]产值及收款计划（2026）'!AU:AU)</f>
        <v>0</v>
      </c>
      <c r="AV547" s="256">
        <f t="array" aca="1" ref="AV547" ca="1">_xlfn.XLOOKUP($A547&amp;$B547,'[4]产值及收款计划（2026）'!$A:$A&amp;'[4]产值及收款计划（2026）'!$B:$B,'[4]产值及收款计划（2026）'!AV:AV)</f>
        <v>0</v>
      </c>
      <c r="AW547" s="256">
        <f t="array" aca="1" ref="AW547" ca="1">_xlfn.XLOOKUP($A547&amp;$B547,'[4]产值及收款计划（2026）'!$A:$A&amp;'[4]产值及收款计划（2026）'!$B:$B,'[4]产值及收款计划（2026）'!AW:AW)</f>
        <v>14.7</v>
      </c>
      <c r="AX547" s="256">
        <f t="array" aca="1" ref="AX547" ca="1">_xlfn.XLOOKUP($A547&amp;$B547,'[4]产值及收款计划（2026）'!$A:$A&amp;'[4]产值及收款计划（2026）'!$B:$B,'[4]产值及收款计划（2026）'!AX:AX)</f>
        <v>0</v>
      </c>
      <c r="AY547" s="256">
        <f t="array" aca="1" ref="AY547" ca="1">_xlfn.XLOOKUP($A547&amp;$B547,'[4]产值及收款计划（2026）'!$A:$A&amp;'[4]产值及收款计划（2026）'!$B:$B,'[4]产值及收款计划（2026）'!AY:AY)</f>
        <v>34.299999999999997</v>
      </c>
      <c r="AZ547" s="256">
        <f t="array" aca="1" ref="AZ547" ca="1">_xlfn.XLOOKUP($A547&amp;$B547,'[4]产值及收款计划（2026）'!$A:$A&amp;'[4]产值及收款计划（2026）'!$B:$B,'[4]产值及收款计划（2026）'!AZ:AZ)</f>
        <v>14.7</v>
      </c>
      <c r="BA547" s="256">
        <f t="array" aca="1" ref="BA547" ca="1">_xlfn.XLOOKUP($A547&amp;$B547,'[4]产值及收款计划（2026）'!$A:$A&amp;'[4]产值及收款计划（2026）'!$B:$B,'[4]产值及收款计划（2026）'!BA:BA)</f>
        <v>0</v>
      </c>
      <c r="BB547" s="256">
        <f t="array" aca="1" ref="BB547" ca="1">_xlfn.XLOOKUP($A547&amp;$B547,'[4]产值及收款计划（2026）'!$A:$A&amp;'[4]产值及收款计划（2026）'!$B:$B,'[4]产值及收款计划（2026）'!BB:BB)</f>
        <v>14.7</v>
      </c>
      <c r="BC547" s="256">
        <f t="array" aca="1" ref="BC547" ca="1">_xlfn.XLOOKUP($A547&amp;$B547,'[4]产值及收款计划（2026）'!$A:$A&amp;'[4]产值及收款计划（2026）'!$B:$B,'[4]产值及收款计划（2026）'!BC:BC)</f>
        <v>0</v>
      </c>
      <c r="BD547" s="256">
        <f t="array" aca="1" ref="BD547" ca="1">_xlfn.XLOOKUP($A547&amp;$B547,'[4]产值及收款计划（2026）'!$A:$A&amp;'[4]产值及收款计划（2026）'!$B:$B,'[4]产值及收款计划（2026）'!BD:BD)</f>
        <v>0</v>
      </c>
      <c r="BE547" s="256">
        <f t="array" aca="1" ref="BE547" ca="1">_xlfn.XLOOKUP($A547&amp;$B547,'[4]产值及收款计划（2026）'!$A:$A&amp;'[4]产值及收款计划（2026）'!$B:$B,'[4]产值及收款计划（2026）'!BE:BE)</f>
        <v>0</v>
      </c>
      <c r="BF547" s="256">
        <f t="array" aca="1" ref="BF547" ca="1">_xlfn.XLOOKUP($A547&amp;$B547,'[4]产值及收款计划（2026）'!$A:$A&amp;'[4]产值及收款计划（2026）'!$B:$B,'[4]产值及收款计划（2026）'!BF:BF)</f>
        <v>0</v>
      </c>
      <c r="BG547" s="256">
        <f t="array" aca="1" ref="BG547" ca="1">_xlfn.XLOOKUP($A547&amp;$B547,'[4]产值及收款计划（2026）'!$A:$A&amp;'[4]产值及收款计划（2026）'!$B:$B,'[4]产值及收款计划（2026）'!BG:BG)</f>
        <v>14.7</v>
      </c>
      <c r="BH547" s="256">
        <f t="array" aca="1" ref="BH547" ca="1">_xlfn.XLOOKUP($A547&amp;$B547,'[4]产值及收款计划（2026）'!$A:$A&amp;'[4]产值及收款计划（2026）'!$B:$B,'[4]产值及收款计划（2026）'!BH:BH)</f>
        <v>0</v>
      </c>
      <c r="BI547" s="256">
        <f t="array" aca="1" ref="BI547" ca="1">_xlfn.XLOOKUP($A547&amp;$B547,'[4]产值及收款计划（2026）'!$A:$A&amp;'[4]产值及收款计划（2026）'!$B:$B,'[4]产值及收款计划（2026）'!BI:BI)</f>
        <v>0</v>
      </c>
      <c r="BJ547" s="256">
        <f t="array" aca="1" ref="BJ547" ca="1">_xlfn.XLOOKUP($A547&amp;$B547,'[4]产值及收款计划（2026）'!$A:$A&amp;'[4]产值及收款计划（2026）'!$B:$B,'[4]产值及收款计划（2026）'!BJ:BJ)</f>
        <v>0</v>
      </c>
      <c r="BK547" s="256">
        <f t="array" aca="1" ref="BK547" ca="1">_xlfn.XLOOKUP($A547&amp;$B547,'[4]产值及收款计划（2026）'!$A:$A&amp;'[4]产值及收款计划（2026）'!$B:$B,'[4]产值及收款计划（2026）'!BK:BK)</f>
        <v>19.600000000000001</v>
      </c>
      <c r="BL547" s="256">
        <f t="array" aca="1" ref="BL547" ca="1">_xlfn.XLOOKUP($A547&amp;$B547,'[4]产值及收款计划（2026）'!$A:$A&amp;'[4]产值及收款计划（2026）'!$B:$B,'[4]产值及收款计划（2026）'!BL:BL)</f>
        <v>0</v>
      </c>
      <c r="BM547" s="256"/>
      <c r="BN547" s="256"/>
      <c r="BO547" s="256"/>
      <c r="BP547" s="256"/>
      <c r="BQ547" s="255" t="str">
        <f t="array" aca="1" ref="BQ547" ca="1">_xlfn.XLOOKUP($A547&amp;$B547,'[4]产值及收款计划（2026）'!$A:$A&amp;'[4]产值及收款计划（2026）'!$B:$B,'[4]产值及收款计划（2026）'!BQ:BQ)</f>
        <v>福建第一公路工程集团有限公司泉州设计分公司</v>
      </c>
      <c r="BR547" s="256">
        <f t="array" aca="1" ref="BR547" ca="1">_xlfn.XLOOKUP($A547&amp;$B547,'[4]产值及收款计划（2026）'!$A:$A&amp;'[4]产值及收款计划（2026）'!$B:$B,'[4]产值及收款计划（2026）'!BR:BR)</f>
        <v>0</v>
      </c>
      <c r="CA547" s="256" cm="1">
        <f t="array" aca="1" ref="CA547" ca="1">_xlfn.XLOOKUP($A547&amp;$B547,'[4]产值及收款计划（2026）'!$A:$A&amp;'[4]产值及收款计划（2026）'!$B:$B,'[4]产值及收款计划（2026）'!CA:CA)</f>
        <v>0</v>
      </c>
      <c r="CB547" s="256" cm="1">
        <f t="array" aca="1" ref="CB547" ca="1">_xlfn.XLOOKUP($A547&amp;$B547,'[4]产值及收款计划（2026）'!$A:$A&amp;'[4]产值及收款计划（2026）'!$B:$B,'[4]产值及收款计划（2026）'!CB:CB)</f>
        <v>0</v>
      </c>
      <c r="CC547" s="256" cm="1">
        <f t="array" aca="1" ref="CC547" ca="1">_xlfn.XLOOKUP($A547&amp;$B547,'[4]产值及收款计划（2026）'!$A:$A&amp;'[4]产值及收款计划（2026）'!$B:$B,'[4]产值及收款计划（2026）'!CC:CC)</f>
        <v>0</v>
      </c>
      <c r="CD547" s="256" cm="1">
        <f t="array" aca="1" ref="CD547" ca="1">_xlfn.XLOOKUP($A547&amp;$B547,'[4]产值及收款计划（2026）'!$A:$A&amp;'[4]产值及收款计划（2026）'!$B:$B,'[4]产值及收款计划（2026）'!CD:CD)</f>
        <v>0</v>
      </c>
      <c r="CE547" s="256" cm="1">
        <f t="array" aca="1" ref="CE547" ca="1">_xlfn.XLOOKUP($A547&amp;$B547,'[4]产值及收款计划（2026）'!$A:$A&amp;'[4]产值及收款计划（2026）'!$B:$B,'[4]产值及收款计划（2026）'!CE:CE)</f>
        <v>0</v>
      </c>
      <c r="CF547" s="256" cm="1">
        <f t="array" aca="1" ref="CF547" ca="1">_xlfn.XLOOKUP($A547&amp;$B547,'[4]产值及收款计划（2026）'!$A:$A&amp;'[4]产值及收款计划（2026）'!$B:$B,'[4]产值及收款计划（2026）'!CF:CF)</f>
        <v>0</v>
      </c>
      <c r="CG547" s="256" cm="1">
        <f t="array" aca="1" ref="CG547" ca="1">_xlfn.XLOOKUP($A547&amp;$B547,'[4]产值及收款计划（2026）'!$A:$A&amp;'[4]产值及收款计划（2026）'!$B:$B,'[4]产值及收款计划（2026）'!CG:CG)</f>
        <v>0</v>
      </c>
      <c r="CH547" s="256" cm="1">
        <f t="array" aca="1" ref="CH547" ca="1">_xlfn.XLOOKUP($A547&amp;$B547,'[4]产值及收款计划（2026）'!$A:$A&amp;'[4]产值及收款计划（2026）'!$B:$B,'[4]产值及收款计划（2026）'!CH:CH)</f>
        <v>0</v>
      </c>
      <c r="CI547" s="256" cm="1">
        <f t="array" aca="1" ref="CI547" ca="1">_xlfn.XLOOKUP($A547&amp;$B547,'[4]产值及收款计划（2026）'!$A:$A&amp;'[4]产值及收款计划（2026）'!$B:$B,'[4]产值及收款计划（2026）'!CI:CI)</f>
        <v>0</v>
      </c>
      <c r="CJ547" s="256" cm="1">
        <f t="array" aca="1" ref="CJ547" ca="1">_xlfn.XLOOKUP($A547&amp;$B547,'[4]产值及收款计划（2026）'!$A:$A&amp;'[4]产值及收款计划（2026）'!$B:$B,'[4]产值及收款计划（2026）'!CJ:CJ)</f>
        <v>0</v>
      </c>
      <c r="CK547" s="256" cm="1">
        <f t="array" aca="1" ref="CK547" ca="1">_xlfn.XLOOKUP($A547&amp;$B547,'[4]产值及收款计划（2026）'!$A:$A&amp;'[4]产值及收款计划（2026）'!$B:$B,'[4]产值及收款计划（2026）'!CK:CK)</f>
        <v>0</v>
      </c>
      <c r="CL547" s="256" cm="1">
        <f t="array" aca="1" ref="CL547" ca="1">_xlfn.XLOOKUP($A547&amp;$B547,'[4]产值及收款计划（2026）'!$A:$A&amp;'[4]产值及收款计划（2026）'!$B:$B,'[4]产值及收款计划（2026）'!CL:CL)</f>
        <v>0</v>
      </c>
      <c r="DA547" s="256" cm="1">
        <f t="array" aca="1" ref="DA547" ca="1">_xlfn.XLOOKUP($A547&amp;$B547,'[4]产值及收款计划（2026）'!$A:$A&amp;'[4]产值及收款计划（2026）'!$B:$B,'[4]产值及收款计划（2026）'!DA:DA)</f>
        <v>0</v>
      </c>
      <c r="DB547" s="256" cm="1">
        <f t="array" aca="1" ref="DB547" ca="1">_xlfn.XLOOKUP($A547&amp;$B547,'[4]产值及收款计划（2026）'!$A:$A&amp;'[4]产值及收款计划（2026）'!$B:$B,'[4]产值及收款计划（2026）'!DB:DB)</f>
        <v>0</v>
      </c>
      <c r="DC547" s="256" cm="1">
        <f t="array" aca="1" ref="DC547" ca="1">_xlfn.XLOOKUP($A547&amp;$B547,'[4]产值及收款计划（2026）'!$A:$A&amp;'[4]产值及收款计划（2026）'!$B:$B,'[4]产值及收款计划（2026）'!DC:DC)</f>
        <v>0</v>
      </c>
      <c r="DD547" s="256" cm="1">
        <f t="array" aca="1" ref="DD547" ca="1">_xlfn.XLOOKUP($A547&amp;$B547,'[4]产值及收款计划（2026）'!$A:$A&amp;'[4]产值及收款计划（2026）'!$B:$B,'[4]产值及收款计划（2026）'!DD:DD)</f>
        <v>0</v>
      </c>
      <c r="DE547" s="256" cm="1">
        <f t="array" aca="1" ref="DE547" ca="1">_xlfn.XLOOKUP($A547&amp;$B547,'[4]产值及收款计划（2026）'!$A:$A&amp;'[4]产值及收款计划（2026）'!$B:$B,'[4]产值及收款计划（2026）'!DE:DE)</f>
        <v>0</v>
      </c>
      <c r="DF547" s="256" cm="1">
        <f t="array" aca="1" ref="DF547" ca="1">_xlfn.XLOOKUP($A547&amp;$B547,'[4]产值及收款计划（2026）'!$A:$A&amp;'[4]产值及收款计划（2026）'!$B:$B,'[4]产值及收款计划（2026）'!DF:DF)</f>
        <v>0</v>
      </c>
      <c r="DG547" s="256" cm="1">
        <f t="array" aca="1" ref="DG547" ca="1">_xlfn.XLOOKUP($A547&amp;$B547,'[4]产值及收款计划（2026）'!$A:$A&amp;'[4]产值及收款计划（2026）'!$B:$B,'[4]产值及收款计划（2026）'!DG:DG)</f>
        <v>0</v>
      </c>
      <c r="DH547" s="256" cm="1">
        <f t="array" aca="1" ref="DH547" ca="1">_xlfn.XLOOKUP($A547&amp;$B547,'[4]产值及收款计划（2026）'!$A:$A&amp;'[4]产值及收款计划（2026）'!$B:$B,'[4]产值及收款计划（2026）'!DH:DH)</f>
        <v>0</v>
      </c>
      <c r="DI547" s="256" cm="1">
        <f t="array" aca="1" ref="DI547" ca="1">_xlfn.XLOOKUP($A547&amp;$B547,'[4]产值及收款计划（2026）'!$A:$A&amp;'[4]产值及收款计划（2026）'!$B:$B,'[4]产值及收款计划（2026）'!DI:DI)</f>
        <v>0</v>
      </c>
      <c r="DJ547" s="256" cm="1">
        <f t="array" aca="1" ref="DJ547" ca="1">_xlfn.XLOOKUP($A547&amp;$B547,'[4]产值及收款计划（2026）'!$A:$A&amp;'[4]产值及收款计划（2026）'!$B:$B,'[4]产值及收款计划（2026）'!DJ:DJ)</f>
        <v>0</v>
      </c>
      <c r="DK547" s="256" cm="1">
        <f t="array" aca="1" ref="DK547" ca="1">_xlfn.XLOOKUP($A547&amp;$B547,'[4]产值及收款计划（2026）'!$A:$A&amp;'[4]产值及收款计划（2026）'!$B:$B,'[4]产值及收款计划（2026）'!DK:DK)</f>
        <v>0</v>
      </c>
      <c r="DL547" s="256" cm="1">
        <f t="array" aca="1" ref="DL547" ca="1">_xlfn.XLOOKUP($A547&amp;$B547,'[4]产值及收款计划（2026）'!$A:$A&amp;'[4]产值及收款计划（2026）'!$B:$B,'[4]产值及收款计划（2026）'!DL:DL)</f>
        <v>0</v>
      </c>
      <c r="DM547" s="264"/>
      <c r="DN547" s="250"/>
    </row>
    <row r="548" spans="1:118" ht="40.5" x14ac:dyDescent="0.15">
      <c r="A548" s="254">
        <f t="shared" ca="1" si="28"/>
        <v>22</v>
      </c>
      <c r="B548" s="254" t="s">
        <v>28</v>
      </c>
      <c r="C548" s="256" t="str">
        <f t="array" aca="1" ref="C548" ca="1">_xlfn.XLOOKUP($A548&amp;$B548,'[4]产值及收款计划（2026）'!$A:$A&amp;'[4]产值及收款计划（2026）'!$B:$B,'[4]产值及收款计划（2026）'!C:C)</f>
        <v>ZHT2024032700031</v>
      </c>
      <c r="D548" s="256" t="str">
        <f t="array" aca="1" ref="D548" ca="1">_xlfn.XLOOKUP($A548&amp;$B548,'[4]产值及收款计划（2026）'!$A:$A&amp;'[4]产值及收款计划（2026）'!$B:$B,'[4]产值及收款计划（2026）'!D:D)</f>
        <v>轨道交通机电系统、供电系统BIM技术咨询服务项目合同</v>
      </c>
      <c r="E548" s="256">
        <f t="array" aca="1" ref="E548" ca="1">_xlfn.XLOOKUP($A548&amp;$B548,'[4]产值及收款计划（2026）'!$A:$A&amp;'[4]产值及收款计划（2026）'!$B:$B,'[4]产值及收款计划（2026）'!E:E)</f>
        <v>46.778011999999997</v>
      </c>
      <c r="F548" s="256">
        <f t="array" aca="1" ref="F548" ca="1">_xlfn.XLOOKUP($A548&amp;$B548,'[4]产值及收款计划（2026）'!$A:$A&amp;'[4]产值及收款计划（2026）'!$B:$B,'[4]产值及收款计划（2026）'!F:F)</f>
        <v>46.778011999999997</v>
      </c>
      <c r="G548" s="256">
        <f t="array" aca="1" ref="G548" ca="1">_xlfn.XLOOKUP($A548&amp;$B548,'[4]产值及收款计划（2026）'!$A:$A&amp;'[4]产值及收款计划（2026）'!$B:$B,'[4]产值及收款计划（2026）'!G:G)</f>
        <v>46.778011999999997</v>
      </c>
      <c r="H548" s="256">
        <f t="array" aca="1" ref="H548" ca="1">_xlfn.XLOOKUP($A548&amp;$B548,'[4]产值及收款计划（2026）'!$A:$A&amp;'[4]产值及收款计划（2026）'!$B:$B,'[4]产值及收款计划（2026）'!H:H)</f>
        <v>19.778012</v>
      </c>
      <c r="I548" s="257">
        <f t="array" aca="1" ref="I548" ca="1">_xlfn.XLOOKUP($A548&amp;$B548,'[4]产值及收款计划（2026）'!$A:$A&amp;'[4]产值及收款计划（2026）'!$B:$B,'[4]产值及收款计划（2026）'!I:I)</f>
        <v>0.42280574044061597</v>
      </c>
      <c r="J548" s="258">
        <f t="array" aca="1" ref="J548" ca="1">_xlfn.XLOOKUP($A548&amp;$B548,'[4]产值及收款计划（2026）'!$A:$A&amp;'[4]产值及收款计划（2026）'!$B:$B,'[4]产值及收款计划（2026）'!J:J)</f>
        <v>0.06</v>
      </c>
      <c r="K548" s="256">
        <f t="array" aca="1" ref="K548" ca="1">_xlfn.XLOOKUP($A548&amp;$B548,'[4]产值及收款计划（2026）'!$A:$A&amp;'[4]产值及收款计划（2026）'!$B:$B,'[4]产值及收款计划（2026）'!K:K)</f>
        <v>0</v>
      </c>
      <c r="L548" s="256">
        <f t="array" aca="1" ref="L548" ca="1">_xlfn.XLOOKUP($A548&amp;$B548,'[4]产值及收款计划（2026）'!$A:$A&amp;'[4]产值及收款计划（2026）'!$B:$B,'[4]产值及收款计划（2026）'!L:L)</f>
        <v>0</v>
      </c>
      <c r="M548" s="256" t="str">
        <f t="array" aca="1" ref="M548" ca="1">_xlfn.XLOOKUP($A548&amp;$B548,'[4]产值及收款计划（2026）'!$A:$A&amp;'[4]产值及收款计划（2026）'!$B:$B,'[4]产值及收款计划（2026）'!M:M)</f>
        <v>主导</v>
      </c>
      <c r="N548" s="256">
        <f t="array" aca="1" ref="N548" ca="1">_xlfn.XLOOKUP($A548&amp;$B548,'[4]产值及收款计划（2026）'!$A:$A&amp;'[4]产值及收款计划（2026）'!$B:$B,'[4]产值及收款计划（2026）'!N:N)</f>
        <v>0</v>
      </c>
      <c r="O548" s="256" t="str">
        <f t="array" aca="1" ref="O548" ca="1">_xlfn.XLOOKUP($A548&amp;$B548,'[4]产值及收款计划（2026）'!$A:$A&amp;'[4]产值及收款计划（2026）'!$B:$B,'[4]产值及收款计划（2026）'!O:O)</f>
        <v>薛剑展</v>
      </c>
      <c r="P548" s="255" t="str">
        <f t="array" aca="1" ref="P548" ca="1">_xlfn.XLOOKUP($A548&amp;$B548,'[4]产值及收款计划（2026）'!$A:$A&amp;'[4]产值及收款计划（2026）'!$B:$B,'[4]产值及收款计划（2026）'!P:P)</f>
        <v>26已完结</v>
      </c>
      <c r="Q548" s="256">
        <f t="array" aca="1" ref="Q548" ca="1">_xlfn.XLOOKUP($A548&amp;$B548,'[4]产值及收款计划（2026）'!$A:$A&amp;'[4]产值及收款计划（2026）'!$B:$B,'[4]产值及收款计划（2026）'!Q:Q)</f>
        <v>0</v>
      </c>
      <c r="R548" s="256">
        <f t="array" aca="1" ref="R548" ca="1">_xlfn.XLOOKUP($A548&amp;$B548,'[4]产值及收款计划（2026）'!$A:$A&amp;'[4]产值及收款计划（2026）'!$B:$B,'[4]产值及收款计划（2026）'!R:R)</f>
        <v>0</v>
      </c>
      <c r="S548" s="256">
        <f t="array" aca="1" ref="S548" ca="1">_xlfn.XLOOKUP($A548&amp;$B548,'[4]产值及收款计划（2026）'!$A:$A&amp;'[4]产值及收款计划（2026）'!$B:$B,'[4]产值及收款计划（2026）'!S:S)</f>
        <v>0</v>
      </c>
      <c r="T548" s="256">
        <f t="array" aca="1" ref="T548" ca="1">_xlfn.XLOOKUP($A548&amp;$B548,'[4]产值及收款计划（2026）'!$A:$A&amp;'[4]产值及收款计划（2026）'!$B:$B,'[4]产值及收款计划（2026）'!T:T)</f>
        <v>35.083508999999999</v>
      </c>
      <c r="U548" s="256">
        <f t="array" aca="1" ref="U548" ca="1">_xlfn.XLOOKUP($A548&amp;$B548,'[4]产值及收款计划（2026）'!$A:$A&amp;'[4]产值及收款计划（2026）'!$B:$B,'[4]产值及收款计划（2026）'!U:U)</f>
        <v>11.694502999999999</v>
      </c>
      <c r="V548" s="256">
        <f t="array" aca="1" ref="V548" ca="1">_xlfn.XLOOKUP($A548&amp;$B548,'[4]产值及收款计划（2026）'!$A:$A&amp;'[4]产值及收款计划（2026）'!$B:$B,'[4]产值及收款计划（2026）'!V:V)</f>
        <v>0</v>
      </c>
      <c r="W548" s="256">
        <f t="array" aca="1" ref="W548" ca="1">_xlfn.XLOOKUP($A548&amp;$B548,'[4]产值及收款计划（2026）'!$A:$A&amp;'[4]产值及收款计划（2026）'!$B:$B,'[4]产值及收款计划（2026）'!W:W)</f>
        <v>0</v>
      </c>
      <c r="X548" s="256">
        <f t="array" aca="1" ref="X548" ca="1">_xlfn.XLOOKUP($A548&amp;$B548,'[4]产值及收款计划（2026）'!$A:$A&amp;'[4]产值及收款计划（2026）'!$B:$B,'[4]产值及收款计划（2026）'!X:X)</f>
        <v>0</v>
      </c>
      <c r="Y548" s="256">
        <f t="array" aca="1" ref="Y548" ca="1">_xlfn.XLOOKUP($A548&amp;$B548,'[4]产值及收款计划（2026）'!$A:$A&amp;'[4]产值及收款计划（2026）'!$B:$B,'[4]产值及收款计划（2026）'!Y:Y)</f>
        <v>0</v>
      </c>
      <c r="Z548" s="256">
        <f t="array" aca="1" ref="Z548" ca="1">_xlfn.XLOOKUP($A548&amp;$B548,'[4]产值及收款计划（2026）'!$A:$A&amp;'[4]产值及收款计划（2026）'!$B:$B,'[4]产值及收款计划（2026）'!Z:Z)</f>
        <v>0</v>
      </c>
      <c r="AA548" s="266">
        <f t="array" aca="1" ref="AA548" ca="1">_xlfn.XLOOKUP($A548&amp;$B548,'[4]产值及收款计划（2026）'!$A:$A&amp;'[4]产值及收款计划（2026）'!$B:$B,'[4]产值及收款计划（2026）'!AA:AA)</f>
        <v>11.694502999999999</v>
      </c>
      <c r="AB548" s="266">
        <f t="array" aca="1" ref="AB548" ca="1">_xlfn.XLOOKUP($A548&amp;$B548,'[4]产值及收款计划（2026）'!$A:$A&amp;'[4]产值及收款计划（2026）'!$B:$B,'[4]产值及收款计划（2026）'!AB:AB)</f>
        <v>0</v>
      </c>
      <c r="AC548" s="266">
        <f t="array" aca="1" ref="AC548" ca="1">_xlfn.XLOOKUP($A548&amp;$B548,'[4]产值及收款计划（2026）'!$A:$A&amp;'[4]产值及收款计划（2026）'!$B:$B,'[4]产值及收款计划（2026）'!AC:AC)</f>
        <v>0</v>
      </c>
      <c r="AD548" s="256">
        <f t="array" aca="1" ref="AD548" ca="1">_xlfn.XLOOKUP($A548&amp;$B548,'[4]产值及收款计划（2026）'!$A:$A&amp;'[4]产值及收款计划（2026）'!$B:$B,'[4]产值及收款计划（2026）'!AD:AD)</f>
        <v>0</v>
      </c>
      <c r="AE548" s="256">
        <f t="array" aca="1" ref="AE548" ca="1">_xlfn.XLOOKUP($A548&amp;$B548,'[4]产值及收款计划（2026）'!$A:$A&amp;'[4]产值及收款计划（2026）'!$B:$B,'[4]产值及收款计划（2026）'!AE:AE)</f>
        <v>0</v>
      </c>
      <c r="AF548" s="256">
        <f t="array" aca="1" ref="AF548" ca="1">_xlfn.XLOOKUP($A548&amp;$B548,'[4]产值及收款计划（2026）'!$A:$A&amp;'[4]产值及收款计划（2026）'!$B:$B,'[4]产值及收款计划（2026）'!AF:AF)</f>
        <v>0</v>
      </c>
      <c r="AG548" s="256">
        <f t="array" aca="1" ref="AG548" ca="1">_xlfn.XLOOKUP($A548&amp;$B548,'[4]产值及收款计划（2026）'!$A:$A&amp;'[4]产值及收款计划（2026）'!$B:$B,'[4]产值及收款计划（2026）'!AG:AG)</f>
        <v>0</v>
      </c>
      <c r="AH548" s="256">
        <f t="array" aca="1" ref="AH548" ca="1">_xlfn.XLOOKUP($A548&amp;$B548,'[4]产值及收款计划（2026）'!$A:$A&amp;'[4]产值及收款计划（2026）'!$B:$B,'[4]产值及收款计划（2026）'!AH:AH)</f>
        <v>0</v>
      </c>
      <c r="AI548" s="256">
        <f t="array" aca="1" ref="AI548" ca="1">_xlfn.XLOOKUP($A548&amp;$B548,'[4]产值及收款计划（2026）'!$A:$A&amp;'[4]产值及收款计划（2026）'!$B:$B,'[4]产值及收款计划（2026）'!AI:AI)</f>
        <v>0</v>
      </c>
      <c r="AJ548" s="256">
        <f t="array" aca="1" ref="AJ548" ca="1">_xlfn.XLOOKUP($A548&amp;$B548,'[4]产值及收款计划（2026）'!$A:$A&amp;'[4]产值及收款计划（2026）'!$B:$B,'[4]产值及收款计划（2026）'!AJ:AJ)</f>
        <v>0</v>
      </c>
      <c r="AK548" s="256">
        <f t="array" aca="1" ref="AK548" ca="1">_xlfn.XLOOKUP($A548&amp;$B548,'[4]产值及收款计划（2026）'!$A:$A&amp;'[4]产值及收款计划（2026）'!$B:$B,'[4]产值及收款计划（2026）'!AK:AK)</f>
        <v>0</v>
      </c>
      <c r="AL548" s="256">
        <f t="array" aca="1" ref="AL548" ca="1">_xlfn.XLOOKUP($A548&amp;$B548,'[4]产值及收款计划（2026）'!$A:$A&amp;'[4]产值及收款计划（2026）'!$B:$B,'[4]产值及收款计划（2026）'!AL:AL)</f>
        <v>0</v>
      </c>
      <c r="AM548" s="263" t="e">
        <f t="array" aca="1" ref="AM548" ca="1">_xlfn.LET(_xlpm.勾选月份状态数组,TRANSPOSE('PPT(12-15页）-TOP10'!$A$3:$A$14),_xlpm.选择数据区,IF('PPT(12-15页）-TOP10'!$E$3="收款",$BA548:$BL548,$AA548:$AL548),SUM(_xlfn._xlws.FILTER(_xlpm.选择数据区,_xlpm.勾选月份状态数组,"")))</f>
        <v>#NAME?</v>
      </c>
      <c r="AN548" s="256" t="e" cm="1">
        <f t="array" aca="1" ref="AN548" ca="1">_xlfn.LET(_xlpm.勾选月份状态数组,TRANSPOSE('PPT(12-15页）-TOP10'!$A$3:$A$14),_xlpm.选择数据区,IF('PPT(12-15页）-TOP10'!$E$3="收款",$DA548:$DL548,$CA548:$CL548),SUM(_xlfn._xlws.FILTER(_xlpm.选择数据区,_xlpm.勾选月份状态数组,"")))</f>
        <v>#NAME?</v>
      </c>
      <c r="AO548" s="256">
        <f ca="1">SUM(CA548:CC548)+SUM(AD548:AL548)</f>
        <v>11.694502999999999</v>
      </c>
      <c r="AP548" s="256"/>
      <c r="AQ548" s="266"/>
      <c r="AR548" s="256"/>
      <c r="AS548" s="256">
        <f t="array" aca="1" ref="AS548" ca="1">_xlfn.XLOOKUP($A548&amp;$B548,'[4]产值及收款计划（2026）'!$A:$A&amp;'[4]产值及收款计划（2026）'!$B:$B,'[4]产值及收款计划（2026）'!AS:AS)</f>
        <v>0</v>
      </c>
      <c r="AT548" s="256">
        <f t="array" aca="1" ref="AT548" ca="1">_xlfn.XLOOKUP($A548&amp;$B548,'[4]产值及收款计划（2026）'!$A:$A&amp;'[4]产值及收款计划（2026）'!$B:$B,'[4]产值及收款计划（2026）'!AT:AT)</f>
        <v>0</v>
      </c>
      <c r="AU548" s="256">
        <f t="array" aca="1" ref="AU548" ca="1">_xlfn.XLOOKUP($A548&amp;$B548,'[4]产值及收款计划（2026）'!$A:$A&amp;'[4]产值及收款计划（2026）'!$B:$B,'[4]产值及收款计划（2026）'!AU:AU)</f>
        <v>0</v>
      </c>
      <c r="AV548" s="256">
        <f t="array" aca="1" ref="AV548" ca="1">_xlfn.XLOOKUP($A548&amp;$B548,'[4]产值及收款计划（2026）'!$A:$A&amp;'[4]产值及收款计划（2026）'!$B:$B,'[4]产值及收款计划（2026）'!AV:AV)</f>
        <v>0</v>
      </c>
      <c r="AW548" s="256">
        <f t="array" aca="1" ref="AW548" ca="1">_xlfn.XLOOKUP($A548&amp;$B548,'[4]产值及收款计划（2026）'!$A:$A&amp;'[4]产值及收款计划（2026）'!$B:$B,'[4]产值及收款计划（2026）'!AW:AW)</f>
        <v>21.050104999999999</v>
      </c>
      <c r="AX548" s="256">
        <f t="array" aca="1" ref="AX548" ca="1">_xlfn.XLOOKUP($A548&amp;$B548,'[4]产值及收款计划（2026）'!$A:$A&amp;'[4]产值及收款计划（2026）'!$B:$B,'[4]产值及收款计划（2026）'!AX:AX)</f>
        <v>0</v>
      </c>
      <c r="AY548" s="256">
        <f t="array" aca="1" ref="AY548" ca="1">_xlfn.XLOOKUP($A548&amp;$B548,'[4]产值及收款计划（2026）'!$A:$A&amp;'[4]产值及收款计划（2026）'!$B:$B,'[4]产值及收款计划（2026）'!AY:AY)</f>
        <v>25.727906999999998</v>
      </c>
      <c r="AZ548" s="256">
        <f t="array" aca="1" ref="AZ548" ca="1">_xlfn.XLOOKUP($A548&amp;$B548,'[4]产值及收款计划（2026）'!$A:$A&amp;'[4]产值及收款计划（2026）'!$B:$B,'[4]产值及收款计划（2026）'!AZ:AZ)</f>
        <v>25.727906999999998</v>
      </c>
      <c r="BA548" s="266">
        <f t="array" aca="1" ref="BA548" ca="1">_xlfn.XLOOKUP($A548&amp;$B548,'[4]产值及收款计划（2026）'!$A:$A&amp;'[4]产值及收款计划（2026）'!$B:$B,'[4]产值及收款计划（2026）'!BA:BA)</f>
        <v>0</v>
      </c>
      <c r="BB548" s="266">
        <f t="array" aca="1" ref="BB548" ca="1">_xlfn.XLOOKUP($A548&amp;$B548,'[4]产值及收款计划（2026）'!$A:$A&amp;'[4]产值及收款计划（2026）'!$B:$B,'[4]产值及收款计划（2026）'!BB:BB)</f>
        <v>0</v>
      </c>
      <c r="BC548" s="266">
        <f t="array" aca="1" ref="BC548" ca="1">_xlfn.XLOOKUP($A548&amp;$B548,'[4]产值及收款计划（2026）'!$A:$A&amp;'[4]产值及收款计划（2026）'!$B:$B,'[4]产值及收款计划（2026）'!BC:BC)</f>
        <v>0</v>
      </c>
      <c r="BD548" s="256">
        <f t="array" aca="1" ref="BD548" ca="1">_xlfn.XLOOKUP($A548&amp;$B548,'[4]产值及收款计划（2026）'!$A:$A&amp;'[4]产值及收款计划（2026）'!$B:$B,'[4]产值及收款计划（2026）'!BD:BD)</f>
        <v>0</v>
      </c>
      <c r="BE548" s="256">
        <f t="array" aca="1" ref="BE548" ca="1">_xlfn.XLOOKUP($A548&amp;$B548,'[4]产值及收款计划（2026）'!$A:$A&amp;'[4]产值及收款计划（2026）'!$B:$B,'[4]产值及收款计划（2026）'!BE:BE)</f>
        <v>0</v>
      </c>
      <c r="BF548" s="256">
        <f t="array" aca="1" ref="BF548" ca="1">_xlfn.XLOOKUP($A548&amp;$B548,'[4]产值及收款计划（2026）'!$A:$A&amp;'[4]产值及收款计划（2026）'!$B:$B,'[4]产值及收款计划（2026）'!BF:BF)</f>
        <v>0</v>
      </c>
      <c r="BG548" s="256">
        <f t="array" aca="1" ref="BG548" ca="1">_xlfn.XLOOKUP($A548&amp;$B548,'[4]产值及收款计划（2026）'!$A:$A&amp;'[4]产值及收款计划（2026）'!$B:$B,'[4]产值及收款计划（2026）'!BG:BG)</f>
        <v>16.37</v>
      </c>
      <c r="BH548" s="256">
        <f t="array" aca="1" ref="BH548" ca="1">_xlfn.XLOOKUP($A548&amp;$B548,'[4]产值及收款计划（2026）'!$A:$A&amp;'[4]产值及收款计划（2026）'!$B:$B,'[4]产值及收款计划（2026）'!BH:BH)</f>
        <v>0</v>
      </c>
      <c r="BI548" s="256">
        <f t="array" aca="1" ref="BI548" ca="1">_xlfn.XLOOKUP($A548&amp;$B548,'[4]产值及收款计划（2026）'!$A:$A&amp;'[4]产值及收款计划（2026）'!$B:$B,'[4]产值及收款计划（2026）'!BI:BI)</f>
        <v>0</v>
      </c>
      <c r="BJ548" s="256">
        <f t="array" aca="1" ref="BJ548" ca="1">_xlfn.XLOOKUP($A548&amp;$B548,'[4]产值及收款计划（2026）'!$A:$A&amp;'[4]产值及收款计划（2026）'!$B:$B,'[4]产值及收款计划（2026）'!BJ:BJ)</f>
        <v>0</v>
      </c>
      <c r="BK548" s="256">
        <f t="array" aca="1" ref="BK548" ca="1">_xlfn.XLOOKUP($A548&amp;$B548,'[4]产值及收款计划（2026）'!$A:$A&amp;'[4]产值及收款计划（2026）'!$B:$B,'[4]产值及收款计划（2026）'!BK:BK)</f>
        <v>0</v>
      </c>
      <c r="BL548" s="256">
        <f t="array" aca="1" ref="BL548" ca="1">_xlfn.XLOOKUP($A548&amp;$B548,'[4]产值及收款计划（2026）'!$A:$A&amp;'[4]产值及收款计划（2026）'!$B:$B,'[4]产值及收款计划（2026）'!BL:BL)</f>
        <v>9.35</v>
      </c>
      <c r="BM548" s="256"/>
      <c r="BN548" s="256"/>
      <c r="BO548" s="256"/>
      <c r="BP548" s="256"/>
      <c r="BQ548" s="255" t="str">
        <f t="array" aca="1" ref="BQ548" ca="1">_xlfn.XLOOKUP($A548&amp;$B548,'[4]产值及收款计划（2026）'!$A:$A&amp;'[4]产值及收款计划（2026）'!$B:$B,'[4]产值及收款计划（2026）'!BQ:BQ)</f>
        <v>太原市轨道交通智慧建造科技有限公司</v>
      </c>
      <c r="BR548" s="256">
        <f t="array" aca="1" ref="BR548" ca="1">_xlfn.XLOOKUP($A548&amp;$B548,'[4]产值及收款计划（2026）'!$A:$A&amp;'[4]产值及收款计划（2026）'!$B:$B,'[4]产值及收款计划（2026）'!BR:BR)</f>
        <v>0</v>
      </c>
      <c r="CA548" s="256" cm="1">
        <f t="array" aca="1" ref="CA548" ca="1">_xlfn.XLOOKUP($A548&amp;$B548,'[4]产值及收款计划（2026）'!$A:$A&amp;'[4]产值及收款计划（2026）'!$B:$B,'[4]产值及收款计划（2026）'!CA:CA)</f>
        <v>11.694502999999999</v>
      </c>
      <c r="CB548" s="256" cm="1">
        <f t="array" aca="1" ref="CB548" ca="1">_xlfn.XLOOKUP($A548&amp;$B548,'[4]产值及收款计划（2026）'!$A:$A&amp;'[4]产值及收款计划（2026）'!$B:$B,'[4]产值及收款计划（2026）'!CB:CB)</f>
        <v>0</v>
      </c>
      <c r="CC548" s="256" cm="1">
        <f t="array" aca="1" ref="CC548" ca="1">_xlfn.XLOOKUP($A548&amp;$B548,'[4]产值及收款计划（2026）'!$A:$A&amp;'[4]产值及收款计划（2026）'!$B:$B,'[4]产值及收款计划（2026）'!CC:CC)</f>
        <v>0</v>
      </c>
      <c r="CD548" s="256" cm="1">
        <f t="array" aca="1" ref="CD548" ca="1">_xlfn.XLOOKUP($A548&amp;$B548,'[4]产值及收款计划（2026）'!$A:$A&amp;'[4]产值及收款计划（2026）'!$B:$B,'[4]产值及收款计划（2026）'!CD:CD)</f>
        <v>0</v>
      </c>
      <c r="CE548" s="256" cm="1">
        <f t="array" aca="1" ref="CE548" ca="1">_xlfn.XLOOKUP($A548&amp;$B548,'[4]产值及收款计划（2026）'!$A:$A&amp;'[4]产值及收款计划（2026）'!$B:$B,'[4]产值及收款计划（2026）'!CE:CE)</f>
        <v>0</v>
      </c>
      <c r="CF548" s="256" cm="1">
        <f t="array" aca="1" ref="CF548" ca="1">_xlfn.XLOOKUP($A548&amp;$B548,'[4]产值及收款计划（2026）'!$A:$A&amp;'[4]产值及收款计划（2026）'!$B:$B,'[4]产值及收款计划（2026）'!CF:CF)</f>
        <v>0</v>
      </c>
      <c r="CG548" s="256" cm="1">
        <f t="array" aca="1" ref="CG548" ca="1">_xlfn.XLOOKUP($A548&amp;$B548,'[4]产值及收款计划（2026）'!$A:$A&amp;'[4]产值及收款计划（2026）'!$B:$B,'[4]产值及收款计划（2026）'!CG:CG)</f>
        <v>0</v>
      </c>
      <c r="CH548" s="256" cm="1">
        <f t="array" aca="1" ref="CH548" ca="1">_xlfn.XLOOKUP($A548&amp;$B548,'[4]产值及收款计划（2026）'!$A:$A&amp;'[4]产值及收款计划（2026）'!$B:$B,'[4]产值及收款计划（2026）'!CH:CH)</f>
        <v>0</v>
      </c>
      <c r="CI548" s="256" cm="1">
        <f t="array" aca="1" ref="CI548" ca="1">_xlfn.XLOOKUP($A548&amp;$B548,'[4]产值及收款计划（2026）'!$A:$A&amp;'[4]产值及收款计划（2026）'!$B:$B,'[4]产值及收款计划（2026）'!CI:CI)</f>
        <v>0</v>
      </c>
      <c r="CJ548" s="256" cm="1">
        <f t="array" aca="1" ref="CJ548" ca="1">_xlfn.XLOOKUP($A548&amp;$B548,'[4]产值及收款计划（2026）'!$A:$A&amp;'[4]产值及收款计划（2026）'!$B:$B,'[4]产值及收款计划（2026）'!CJ:CJ)</f>
        <v>0</v>
      </c>
      <c r="CK548" s="256" cm="1">
        <f t="array" aca="1" ref="CK548" ca="1">_xlfn.XLOOKUP($A548&amp;$B548,'[4]产值及收款计划（2026）'!$A:$A&amp;'[4]产值及收款计划（2026）'!$B:$B,'[4]产值及收款计划（2026）'!CK:CK)</f>
        <v>0</v>
      </c>
      <c r="CL548" s="256" cm="1">
        <f t="array" aca="1" ref="CL548" ca="1">_xlfn.XLOOKUP($A548&amp;$B548,'[4]产值及收款计划（2026）'!$A:$A&amp;'[4]产值及收款计划（2026）'!$B:$B,'[4]产值及收款计划（2026）'!CL:CL)</f>
        <v>0</v>
      </c>
      <c r="DA548" s="256" cm="1">
        <f t="array" aca="1" ref="DA548" ca="1">_xlfn.XLOOKUP($A548&amp;$B548,'[4]产值及收款计划（2026）'!$A:$A&amp;'[4]产值及收款计划（2026）'!$B:$B,'[4]产值及收款计划（2026）'!DA:DA)</f>
        <v>0</v>
      </c>
      <c r="DB548" s="256" cm="1">
        <f t="array" aca="1" ref="DB548" ca="1">_xlfn.XLOOKUP($A548&amp;$B548,'[4]产值及收款计划（2026）'!$A:$A&amp;'[4]产值及收款计划（2026）'!$B:$B,'[4]产值及收款计划（2026）'!DB:DB)</f>
        <v>0</v>
      </c>
      <c r="DC548" s="256" cm="1">
        <f t="array" aca="1" ref="DC548" ca="1">_xlfn.XLOOKUP($A548&amp;$B548,'[4]产值及收款计划（2026）'!$A:$A&amp;'[4]产值及收款计划（2026）'!$B:$B,'[4]产值及收款计划（2026）'!DC:DC)</f>
        <v>0</v>
      </c>
      <c r="DD548" s="256" cm="1">
        <f t="array" aca="1" ref="DD548" ca="1">_xlfn.XLOOKUP($A548&amp;$B548,'[4]产值及收款计划（2026）'!$A:$A&amp;'[4]产值及收款计划（2026）'!$B:$B,'[4]产值及收款计划（2026）'!DD:DD)</f>
        <v>0</v>
      </c>
      <c r="DE548" s="256" cm="1">
        <f t="array" aca="1" ref="DE548" ca="1">_xlfn.XLOOKUP($A548&amp;$B548,'[4]产值及收款计划（2026）'!$A:$A&amp;'[4]产值及收款计划（2026）'!$B:$B,'[4]产值及收款计划（2026）'!DE:DE)</f>
        <v>0</v>
      </c>
      <c r="DF548" s="256" cm="1">
        <f t="array" aca="1" ref="DF548" ca="1">_xlfn.XLOOKUP($A548&amp;$B548,'[4]产值及收款计划（2026）'!$A:$A&amp;'[4]产值及收款计划（2026）'!$B:$B,'[4]产值及收款计划（2026）'!DF:DF)</f>
        <v>0</v>
      </c>
      <c r="DG548" s="256" cm="1">
        <f t="array" aca="1" ref="DG548" ca="1">_xlfn.XLOOKUP($A548&amp;$B548,'[4]产值及收款计划（2026）'!$A:$A&amp;'[4]产值及收款计划（2026）'!$B:$B,'[4]产值及收款计划（2026）'!DG:DG)</f>
        <v>0</v>
      </c>
      <c r="DH548" s="256" cm="1">
        <f t="array" aca="1" ref="DH548" ca="1">_xlfn.XLOOKUP($A548&amp;$B548,'[4]产值及收款计划（2026）'!$A:$A&amp;'[4]产值及收款计划（2026）'!$B:$B,'[4]产值及收款计划（2026）'!DH:DH)</f>
        <v>0</v>
      </c>
      <c r="DI548" s="256" cm="1">
        <f t="array" aca="1" ref="DI548" ca="1">_xlfn.XLOOKUP($A548&amp;$B548,'[4]产值及收款计划（2026）'!$A:$A&amp;'[4]产值及收款计划（2026）'!$B:$B,'[4]产值及收款计划（2026）'!DI:DI)</f>
        <v>0</v>
      </c>
      <c r="DJ548" s="256" cm="1">
        <f t="array" aca="1" ref="DJ548" ca="1">_xlfn.XLOOKUP($A548&amp;$B548,'[4]产值及收款计划（2026）'!$A:$A&amp;'[4]产值及收款计划（2026）'!$B:$B,'[4]产值及收款计划（2026）'!DJ:DJ)</f>
        <v>0</v>
      </c>
      <c r="DK548" s="256" cm="1">
        <f t="array" aca="1" ref="DK548" ca="1">_xlfn.XLOOKUP($A548&amp;$B548,'[4]产值及收款计划（2026）'!$A:$A&amp;'[4]产值及收款计划（2026）'!$B:$B,'[4]产值及收款计划（2026）'!DK:DK)</f>
        <v>0</v>
      </c>
      <c r="DL548" s="256" cm="1">
        <f t="array" aca="1" ref="DL548" ca="1">_xlfn.XLOOKUP($A548&amp;$B548,'[4]产值及收款计划（2026）'!$A:$A&amp;'[4]产值及收款计划（2026）'!$B:$B,'[4]产值及收款计划（2026）'!DL:DL)</f>
        <v>0</v>
      </c>
      <c r="DM548" s="264"/>
      <c r="DN548" s="250"/>
    </row>
    <row r="549" spans="1:118" ht="20.25" x14ac:dyDescent="0.15">
      <c r="A549" s="254">
        <f t="shared" ca="1" si="28"/>
        <v>23</v>
      </c>
      <c r="B549" s="254" t="s">
        <v>28</v>
      </c>
      <c r="C549" s="255" t="str" cm="1">
        <f t="array" aca="1" ref="C549" ca="1">_xlfn.XLOOKUP($A549&amp;$B549,'[4]产值及收款计划（2026）'!$A:$A&amp;'[4]产值及收款计划（2026）'!$B:$B,'[4]产值及收款计划（2026）'!C:C)</f>
        <v>ZHT2024091100111</v>
      </c>
      <c r="D549" s="255" t="str" cm="1">
        <f t="array" aca="1" ref="D549" ca="1">_xlfn.XLOOKUP($A549&amp;$B549,'[4]产值及收款计划（2026）'!$A:$A&amp;'[4]产值及收款计划（2026）'!$B:$B,'[4]产值及收款计划（2026）'!D:D)</f>
        <v>轨道工程信号系统BIM模型建模咨询</v>
      </c>
      <c r="E549" s="256" cm="1">
        <f t="array" aca="1" ref="E549" ca="1">_xlfn.XLOOKUP($A549&amp;$B549,'[4]产值及收款计划（2026）'!$A:$A&amp;'[4]产值及收款计划（2026）'!$B:$B,'[4]产值及收款计划（2026）'!E:E)</f>
        <v>23.5</v>
      </c>
      <c r="F549" s="256" cm="1">
        <f t="array" aca="1" ref="F549" ca="1">_xlfn.XLOOKUP($A549&amp;$B549,'[4]产值及收款计划（2026）'!$A:$A&amp;'[4]产值及收款计划（2026）'!$B:$B,'[4]产值及收款计划（2026）'!F:F)</f>
        <v>23.5</v>
      </c>
      <c r="G549" s="256" cm="1">
        <f t="array" aca="1" ref="G549" ca="1">_xlfn.XLOOKUP($A549&amp;$B549,'[4]产值及收款计划（2026）'!$A:$A&amp;'[4]产值及收款计划（2026）'!$B:$B,'[4]产值及收款计划（2026）'!G:G)</f>
        <v>23.5</v>
      </c>
      <c r="H549" s="256" cm="1">
        <f t="array" aca="1" ref="H549" ca="1">_xlfn.XLOOKUP($A549&amp;$B549,'[4]产值及收款计划（2026）'!$A:$A&amp;'[4]产值及收款计划（2026）'!$B:$B,'[4]产值及收款计划（2026）'!H:H)</f>
        <v>16.45</v>
      </c>
      <c r="I549" s="257" cm="1">
        <f t="array" aca="1" ref="I549" ca="1">_xlfn.XLOOKUP($A549&amp;$B549,'[4]产值及收款计划（2026）'!$A:$A&amp;'[4]产值及收款计划（2026）'!$B:$B,'[4]产值及收款计划（2026）'!I:I)</f>
        <v>0.7</v>
      </c>
      <c r="J549" s="258" cm="1">
        <f t="array" aca="1" ref="J549" ca="1">_xlfn.XLOOKUP($A549&amp;$B549,'[4]产值及收款计划（2026）'!$A:$A&amp;'[4]产值及收款计划（2026）'!$B:$B,'[4]产值及收款计划（2026）'!J:J)</f>
        <v>0.06</v>
      </c>
      <c r="K549" s="256" cm="1">
        <f t="array" aca="1" ref="K549" ca="1">_xlfn.XLOOKUP($A549&amp;$B549,'[4]产值及收款计划（2026）'!$A:$A&amp;'[4]产值及收款计划（2026）'!$B:$B,'[4]产值及收款计划（2026）'!K:K)</f>
        <v>0</v>
      </c>
      <c r="L549" s="256" cm="1">
        <f t="array" aca="1" ref="L549" ca="1">_xlfn.XLOOKUP($A549&amp;$B549,'[4]产值及收款计划（2026）'!$A:$A&amp;'[4]产值及收款计划（2026）'!$B:$B,'[4]产值及收款计划（2026）'!L:L)</f>
        <v>0</v>
      </c>
      <c r="M549" s="256" t="str" cm="1">
        <f t="array" aca="1" ref="M549" ca="1">_xlfn.XLOOKUP($A549&amp;$B549,'[4]产值及收款计划（2026）'!$A:$A&amp;'[4]产值及收款计划（2026）'!$B:$B,'[4]产值及收款计划（2026）'!M:M)</f>
        <v>主导</v>
      </c>
      <c r="N549" s="256" cm="1">
        <f t="array" aca="1" ref="N549" ca="1">_xlfn.XLOOKUP($A549&amp;$B549,'[4]产值及收款计划（2026）'!$A:$A&amp;'[4]产值及收款计划（2026）'!$B:$B,'[4]产值及收款计划（2026）'!N:N)</f>
        <v>0</v>
      </c>
      <c r="O549" s="256" t="str" cm="1">
        <f t="array" aca="1" ref="O549" ca="1">_xlfn.XLOOKUP($A549&amp;$B549,'[4]产值及收款计划（2026）'!$A:$A&amp;'[4]产值及收款计划（2026）'!$B:$B,'[4]产值及收款计划（2026）'!O:O)</f>
        <v>柳祈宁</v>
      </c>
      <c r="P549" s="255" t="str" cm="1">
        <f t="array" aca="1" ref="P549" ca="1">_xlfn.XLOOKUP($A549&amp;$B549,'[4]产值及收款计划（2026）'!$A:$A&amp;'[4]产值及收款计划（2026）'!$B:$B,'[4]产值及收款计划（2026）'!P:P)</f>
        <v>在建</v>
      </c>
      <c r="Q549" s="256" cm="1">
        <f t="array" aca="1" ref="Q549" ca="1">_xlfn.XLOOKUP($A549&amp;$B549,'[4]产值及收款计划（2026）'!$A:$A&amp;'[4]产值及收款计划（2026）'!$B:$B,'[4]产值及收款计划（2026）'!Q:Q)</f>
        <v>0</v>
      </c>
      <c r="R549" s="256" cm="1">
        <f t="array" aca="1" ref="R549" ca="1">_xlfn.XLOOKUP($A549&amp;$B549,'[4]产值及收款计划（2026）'!$A:$A&amp;'[4]产值及收款计划（2026）'!$B:$B,'[4]产值及收款计划（2026）'!R:R)</f>
        <v>0</v>
      </c>
      <c r="S549" s="256" cm="1">
        <f t="array" aca="1" ref="S549" ca="1">_xlfn.XLOOKUP($A549&amp;$B549,'[4]产值及收款计划（2026）'!$A:$A&amp;'[4]产值及收款计划（2026）'!$B:$B,'[4]产值及收款计划（2026）'!S:S)</f>
        <v>0</v>
      </c>
      <c r="T549" s="256" cm="1">
        <f t="array" aca="1" ref="T549" ca="1">_xlfn.XLOOKUP($A549&amp;$B549,'[4]产值及收款计划（2026）'!$A:$A&amp;'[4]产值及收款计划（2026）'!$B:$B,'[4]产值及收款计划（2026）'!T:T)</f>
        <v>18.8</v>
      </c>
      <c r="U549" s="256" cm="1">
        <f t="array" aca="1" ref="U549" ca="1">_xlfn.XLOOKUP($A549&amp;$B549,'[4]产值及收款计划（2026）'!$A:$A&amp;'[4]产值及收款计划（2026）'!$B:$B,'[4]产值及收款计划（2026）'!U:U)</f>
        <v>0</v>
      </c>
      <c r="V549" s="256" cm="1">
        <f t="array" aca="1" ref="V549" ca="1">_xlfn.XLOOKUP($A549&amp;$B549,'[4]产值及收款计划（2026）'!$A:$A&amp;'[4]产值及收款计划（2026）'!$B:$B,'[4]产值及收款计划（2026）'!V:V)</f>
        <v>4.7</v>
      </c>
      <c r="W549" s="256" cm="1">
        <f t="array" aca="1" ref="W549" ca="1">_xlfn.XLOOKUP($A549&amp;$B549,'[4]产值及收款计划（2026）'!$A:$A&amp;'[4]产值及收款计划（2026）'!$B:$B,'[4]产值及收款计划（2026）'!W:W)</f>
        <v>0</v>
      </c>
      <c r="X549" s="256" cm="1">
        <f t="array" aca="1" ref="X549" ca="1">_xlfn.XLOOKUP($A549&amp;$B549,'[4]产值及收款计划（2026）'!$A:$A&amp;'[4]产值及收款计划（2026）'!$B:$B,'[4]产值及收款计划（2026）'!X:X)</f>
        <v>0</v>
      </c>
      <c r="Y549" s="256" cm="1">
        <f t="array" aca="1" ref="Y549" ca="1">_xlfn.XLOOKUP($A549&amp;$B549,'[4]产值及收款计划（2026）'!$A:$A&amp;'[4]产值及收款计划（2026）'!$B:$B,'[4]产值及收款计划（2026）'!Y:Y)</f>
        <v>0</v>
      </c>
      <c r="Z549" s="256" cm="1">
        <f t="array" aca="1" ref="Z549" ca="1">_xlfn.XLOOKUP($A549&amp;$B549,'[4]产值及收款计划（2026）'!$A:$A&amp;'[4]产值及收款计划（2026）'!$B:$B,'[4]产值及收款计划（2026）'!Z:Z)</f>
        <v>0</v>
      </c>
      <c r="AA549" s="256" cm="1">
        <f t="array" aca="1" ref="AA549" ca="1">_xlfn.XLOOKUP($A549&amp;$B549,'[4]产值及收款计划（2026）'!$A:$A&amp;'[4]产值及收款计划（2026）'!$B:$B,'[4]产值及收款计划（2026）'!AA:AA)</f>
        <v>0</v>
      </c>
      <c r="AB549" s="256" cm="1">
        <f t="array" aca="1" ref="AB549" ca="1">_xlfn.XLOOKUP($A549&amp;$B549,'[4]产值及收款计划（2026）'!$A:$A&amp;'[4]产值及收款计划（2026）'!$B:$B,'[4]产值及收款计划（2026）'!AB:AB)</f>
        <v>0</v>
      </c>
      <c r="AC549" s="256" cm="1">
        <f t="array" aca="1" ref="AC549" ca="1">_xlfn.XLOOKUP($A549&amp;$B549,'[4]产值及收款计划（2026）'!$A:$A&amp;'[4]产值及收款计划（2026）'!$B:$B,'[4]产值及收款计划（2026）'!AC:AC)</f>
        <v>0</v>
      </c>
      <c r="AD549" s="256" cm="1">
        <f t="array" aca="1" ref="AD549" ca="1">_xlfn.XLOOKUP($A549&amp;$B549,'[4]产值及收款计划（2026）'!$A:$A&amp;'[4]产值及收款计划（2026）'!$B:$B,'[4]产值及收款计划（2026）'!AD:AD)</f>
        <v>0</v>
      </c>
      <c r="AE549" s="256" cm="1">
        <f t="array" aca="1" ref="AE549" ca="1">_xlfn.XLOOKUP($A549&amp;$B549,'[4]产值及收款计划（2026）'!$A:$A&amp;'[4]产值及收款计划（2026）'!$B:$B,'[4]产值及收款计划（2026）'!AE:AE)</f>
        <v>0</v>
      </c>
      <c r="AF549" s="256" cm="1">
        <f t="array" aca="1" ref="AF549" ca="1">_xlfn.XLOOKUP($A549&amp;$B549,'[4]产值及收款计划（2026）'!$A:$A&amp;'[4]产值及收款计划（2026）'!$B:$B,'[4]产值及收款计划（2026）'!AF:AF)</f>
        <v>0</v>
      </c>
      <c r="AG549" s="256" cm="1">
        <f t="array" aca="1" ref="AG549" ca="1">_xlfn.XLOOKUP($A549&amp;$B549,'[4]产值及收款计划（2026）'!$A:$A&amp;'[4]产值及收款计划（2026）'!$B:$B,'[4]产值及收款计划（2026）'!AG:AG)</f>
        <v>0</v>
      </c>
      <c r="AH549" s="256" cm="1">
        <f t="array" aca="1" ref="AH549" ca="1">_xlfn.XLOOKUP($A549&amp;$B549,'[4]产值及收款计划（2026）'!$A:$A&amp;'[4]产值及收款计划（2026）'!$B:$B,'[4]产值及收款计划（2026）'!AH:AH)</f>
        <v>0</v>
      </c>
      <c r="AI549" s="256" cm="1">
        <f t="array" aca="1" ref="AI549" ca="1">_xlfn.XLOOKUP($A549&amp;$B549,'[4]产值及收款计划（2026）'!$A:$A&amp;'[4]产值及收款计划（2026）'!$B:$B,'[4]产值及收款计划（2026）'!AI:AI)</f>
        <v>0</v>
      </c>
      <c r="AJ549" s="256" cm="1">
        <f t="array" aca="1" ref="AJ549" ca="1">_xlfn.XLOOKUP($A549&amp;$B549,'[4]产值及收款计划（2026）'!$A:$A&amp;'[4]产值及收款计划（2026）'!$B:$B,'[4]产值及收款计划（2026）'!AJ:AJ)</f>
        <v>0</v>
      </c>
      <c r="AK549" s="256" cm="1">
        <f t="array" aca="1" ref="AK549" ca="1">_xlfn.XLOOKUP($A549&amp;$B549,'[4]产值及收款计划（2026）'!$A:$A&amp;'[4]产值及收款计划（2026）'!$B:$B,'[4]产值及收款计划（2026）'!AK:AK)</f>
        <v>0</v>
      </c>
      <c r="AL549" s="256" cm="1">
        <f t="array" aca="1" ref="AL549" ca="1">_xlfn.XLOOKUP($A549&amp;$B549,'[4]产值及收款计划（2026）'!$A:$A&amp;'[4]产值及收款计划（2026）'!$B:$B,'[4]产值及收款计划（2026）'!AL:AL)</f>
        <v>4.7</v>
      </c>
      <c r="AM549" s="263" t="e" cm="1">
        <f t="array" aca="1" ref="AM549" ca="1">_xlfn.LET(_xlpm.勾选月份状态数组,TRANSPOSE('PPT(12-15页）-TOP10'!$A$3:$A$14),_xlpm.选择数据区,IF('PPT(12-15页）-TOP10'!$E$3="收款",$BA549:$BL549,$AA549:$AL549),SUM(_xlfn._xlws.FILTER(_xlpm.选择数据区,_xlpm.勾选月份状态数组,"")))</f>
        <v>#NAME?</v>
      </c>
      <c r="AN549" s="256" t="e" cm="1">
        <f t="array" aca="1" ref="AN549" ca="1">_xlfn.LET(_xlpm.勾选月份状态数组,TRANSPOSE('PPT(12-15页）-TOP10'!$A$3:$A$14),_xlpm.选择数据区,IF('PPT(12-15页）-TOP10'!$E$3="收款",$DA549:$DL549,$CA549:$CL549),SUM(_xlfn._xlws.FILTER(_xlpm.选择数据区,_xlpm.勾选月份状态数组,"")))</f>
        <v>#NAME?</v>
      </c>
      <c r="AO549" s="256">
        <f ca="1">SUM(CA549:CC549)+SUM(AD549:AL549)</f>
        <v>4.7</v>
      </c>
      <c r="AP549" s="256"/>
      <c r="AQ549" s="256"/>
      <c r="AR549" s="256"/>
      <c r="AS549" s="256" cm="1">
        <f t="array" aca="1" ref="AS549" ca="1">_xlfn.XLOOKUP($A549&amp;$B549,'[4]产值及收款计划（2026）'!$A:$A&amp;'[4]产值及收款计划（2026）'!$B:$B,'[4]产值及收款计划（2026）'!AS:AS)</f>
        <v>0</v>
      </c>
      <c r="AT549" s="256" cm="1">
        <f t="array" aca="1" ref="AT549" ca="1">_xlfn.XLOOKUP($A549&amp;$B549,'[4]产值及收款计划（2026）'!$A:$A&amp;'[4]产值及收款计划（2026）'!$B:$B,'[4]产值及收款计划（2026）'!AT:AT)</f>
        <v>0</v>
      </c>
      <c r="AU549" s="256" cm="1">
        <f t="array" aca="1" ref="AU549" ca="1">_xlfn.XLOOKUP($A549&amp;$B549,'[4]产值及收款计划（2026）'!$A:$A&amp;'[4]产值及收款计划（2026）'!$B:$B,'[4]产值及收款计划（2026）'!AU:AU)</f>
        <v>0</v>
      </c>
      <c r="AV549" s="256" cm="1">
        <f t="array" aca="1" ref="AV549" ca="1">_xlfn.XLOOKUP($A549&amp;$B549,'[4]产值及收款计划（2026）'!$A:$A&amp;'[4]产值及收款计划（2026）'!$B:$B,'[4]产值及收款计划（2026）'!AV:AV)</f>
        <v>0</v>
      </c>
      <c r="AW549" s="256" cm="1">
        <f t="array" aca="1" ref="AW549" ca="1">_xlfn.XLOOKUP($A549&amp;$B549,'[4]产值及收款计划（2026）'!$A:$A&amp;'[4]产值及收款计划（2026）'!$B:$B,'[4]产值及收款计划（2026）'!AW:AW)</f>
        <v>18.8</v>
      </c>
      <c r="AX549" s="256" cm="1">
        <f t="array" aca="1" ref="AX549" ca="1">_xlfn.XLOOKUP($A549&amp;$B549,'[4]产值及收款计划（2026）'!$A:$A&amp;'[4]产值及收款计划（2026）'!$B:$B,'[4]产值及收款计划（2026）'!AX:AX)</f>
        <v>0</v>
      </c>
      <c r="AY549" s="256" cm="1">
        <f t="array" aca="1" ref="AY549" ca="1">_xlfn.XLOOKUP($A549&amp;$B549,'[4]产值及收款计划（2026）'!$A:$A&amp;'[4]产值及收款计划（2026）'!$B:$B,'[4]产值及收款计划（2026）'!AY:AY)</f>
        <v>4.7</v>
      </c>
      <c r="AZ549" s="256" cm="1">
        <f t="array" aca="1" ref="AZ549" ca="1">_xlfn.XLOOKUP($A549&amp;$B549,'[4]产值及收款计划（2026）'!$A:$A&amp;'[4]产值及收款计划（2026）'!$B:$B,'[4]产值及收款计划（2026）'!AZ:AZ)</f>
        <v>0</v>
      </c>
      <c r="BA549" s="256" cm="1">
        <f t="array" aca="1" ref="BA549" ca="1">_xlfn.XLOOKUP($A549&amp;$B549,'[4]产值及收款计划（2026）'!$A:$A&amp;'[4]产值及收款计划（2026）'!$B:$B,'[4]产值及收款计划（2026）'!BA:BA)</f>
        <v>0</v>
      </c>
      <c r="BB549" s="256" cm="1">
        <f t="array" aca="1" ref="BB549" ca="1">_xlfn.XLOOKUP($A549&amp;$B549,'[4]产值及收款计划（2026）'!$A:$A&amp;'[4]产值及收款计划（2026）'!$B:$B,'[4]产值及收款计划（2026）'!BB:BB)</f>
        <v>0</v>
      </c>
      <c r="BC549" s="256" cm="1">
        <f t="array" aca="1" ref="BC549" ca="1">_xlfn.XLOOKUP($A549&amp;$B549,'[4]产值及收款计划（2026）'!$A:$A&amp;'[4]产值及收款计划（2026）'!$B:$B,'[4]产值及收款计划（2026）'!BC:BC)</f>
        <v>0</v>
      </c>
      <c r="BD549" s="256" cm="1">
        <f t="array" aca="1" ref="BD549" ca="1">_xlfn.XLOOKUP($A549&amp;$B549,'[4]产值及收款计划（2026）'!$A:$A&amp;'[4]产值及收款计划（2026）'!$B:$B,'[4]产值及收款计划（2026）'!BD:BD)</f>
        <v>0</v>
      </c>
      <c r="BE549" s="256" cm="1">
        <f t="array" aca="1" ref="BE549" ca="1">_xlfn.XLOOKUP($A549&amp;$B549,'[4]产值及收款计划（2026）'!$A:$A&amp;'[4]产值及收款计划（2026）'!$B:$B,'[4]产值及收款计划（2026）'!BE:BE)</f>
        <v>0</v>
      </c>
      <c r="BF549" s="256" cm="1">
        <f t="array" aca="1" ref="BF549" ca="1">_xlfn.XLOOKUP($A549&amp;$B549,'[4]产值及收款计划（2026）'!$A:$A&amp;'[4]产值及收款计划（2026）'!$B:$B,'[4]产值及收款计划（2026）'!BF:BF)</f>
        <v>0</v>
      </c>
      <c r="BG549" s="256" cm="1">
        <f t="array" aca="1" ref="BG549" ca="1">_xlfn.XLOOKUP($A549&amp;$B549,'[4]产值及收款计划（2026）'!$A:$A&amp;'[4]产值及收款计划（2026）'!$B:$B,'[4]产值及收款计划（2026）'!BG:BG)</f>
        <v>0</v>
      </c>
      <c r="BH549" s="256" cm="1">
        <f t="array" aca="1" ref="BH549" ca="1">_xlfn.XLOOKUP($A549&amp;$B549,'[4]产值及收款计划（2026）'!$A:$A&amp;'[4]产值及收款计划（2026）'!$B:$B,'[4]产值及收款计划（2026）'!BH:BH)</f>
        <v>0</v>
      </c>
      <c r="BI549" s="256" cm="1">
        <f t="array" aca="1" ref="BI549" ca="1">_xlfn.XLOOKUP($A549&amp;$B549,'[4]产值及收款计划（2026）'!$A:$A&amp;'[4]产值及收款计划（2026）'!$B:$B,'[4]产值及收款计划（2026）'!BI:BI)</f>
        <v>0</v>
      </c>
      <c r="BJ549" s="256" cm="1">
        <f t="array" aca="1" ref="BJ549" ca="1">_xlfn.XLOOKUP($A549&amp;$B549,'[4]产值及收款计划（2026）'!$A:$A&amp;'[4]产值及收款计划（2026）'!$B:$B,'[4]产值及收款计划（2026）'!BJ:BJ)</f>
        <v>0</v>
      </c>
      <c r="BK549" s="256" cm="1">
        <f t="array" aca="1" ref="BK549" ca="1">_xlfn.XLOOKUP($A549&amp;$B549,'[4]产值及收款计划（2026）'!$A:$A&amp;'[4]产值及收款计划（2026）'!$B:$B,'[4]产值及收款计划（2026）'!BK:BK)</f>
        <v>0</v>
      </c>
      <c r="BL549" s="256" cm="1">
        <f t="array" aca="1" ref="BL549" ca="1">_xlfn.XLOOKUP($A549&amp;$B549,'[4]产值及收款计划（2026）'!$A:$A&amp;'[4]产值及收款计划（2026）'!$B:$B,'[4]产值及收款计划（2026）'!BL:BL)</f>
        <v>4.7</v>
      </c>
      <c r="BM549" s="256"/>
      <c r="BN549" s="256"/>
      <c r="BO549" s="256"/>
      <c r="BP549" s="256"/>
      <c r="BQ549" s="255" t="str" cm="1">
        <f t="array" aca="1" ref="BQ549" ca="1">_xlfn.XLOOKUP($A549&amp;$B549,'[4]产值及收款计划（2026）'!$A:$A&amp;'[4]产值及收款计划（2026）'!$B:$B,'[4]产值及收款计划（2026）'!BQ:BQ)</f>
        <v>卡斯柯信号有限公司</v>
      </c>
      <c r="BR549" s="256" cm="1">
        <f t="array" aca="1" ref="BR549" ca="1">_xlfn.XLOOKUP($A549&amp;$B549,'[4]产值及收款计划（2026）'!$A:$A&amp;'[4]产值及收款计划（2026）'!$B:$B,'[4]产值及收款计划（2026）'!BR:BR)</f>
        <v>0</v>
      </c>
      <c r="CA549" s="256" cm="1">
        <f t="array" aca="1" ref="CA549" ca="1">_xlfn.XLOOKUP($A549&amp;$B549,'[4]产值及收款计划（2026）'!$A:$A&amp;'[4]产值及收款计划（2026）'!$B:$B,'[4]产值及收款计划（2026）'!CA:CA)</f>
        <v>0</v>
      </c>
      <c r="CB549" s="256" cm="1">
        <f t="array" aca="1" ref="CB549" ca="1">_xlfn.XLOOKUP($A549&amp;$B549,'[4]产值及收款计划（2026）'!$A:$A&amp;'[4]产值及收款计划（2026）'!$B:$B,'[4]产值及收款计划（2026）'!CB:CB)</f>
        <v>0</v>
      </c>
      <c r="CC549" s="256" cm="1">
        <f t="array" aca="1" ref="CC549" ca="1">_xlfn.XLOOKUP($A549&amp;$B549,'[4]产值及收款计划（2026）'!$A:$A&amp;'[4]产值及收款计划（2026）'!$B:$B,'[4]产值及收款计划（2026）'!CC:CC)</f>
        <v>0</v>
      </c>
      <c r="CD549" s="256" cm="1">
        <f t="array" aca="1" ref="CD549" ca="1">_xlfn.XLOOKUP($A549&amp;$B549,'[4]产值及收款计划（2026）'!$A:$A&amp;'[4]产值及收款计划（2026）'!$B:$B,'[4]产值及收款计划（2026）'!CD:CD)</f>
        <v>0</v>
      </c>
      <c r="CE549" s="256" cm="1">
        <f t="array" aca="1" ref="CE549" ca="1">_xlfn.XLOOKUP($A549&amp;$B549,'[4]产值及收款计划（2026）'!$A:$A&amp;'[4]产值及收款计划（2026）'!$B:$B,'[4]产值及收款计划（2026）'!CE:CE)</f>
        <v>0</v>
      </c>
      <c r="CF549" s="256" cm="1">
        <f t="array" aca="1" ref="CF549" ca="1">_xlfn.XLOOKUP($A549&amp;$B549,'[4]产值及收款计划（2026）'!$A:$A&amp;'[4]产值及收款计划（2026）'!$B:$B,'[4]产值及收款计划（2026）'!CF:CF)</f>
        <v>0</v>
      </c>
      <c r="CG549" s="256" cm="1">
        <f t="array" aca="1" ref="CG549" ca="1">_xlfn.XLOOKUP($A549&amp;$B549,'[4]产值及收款计划（2026）'!$A:$A&amp;'[4]产值及收款计划（2026）'!$B:$B,'[4]产值及收款计划（2026）'!CG:CG)</f>
        <v>0</v>
      </c>
      <c r="CH549" s="256" cm="1">
        <f t="array" aca="1" ref="CH549" ca="1">_xlfn.XLOOKUP($A549&amp;$B549,'[4]产值及收款计划（2026）'!$A:$A&amp;'[4]产值及收款计划（2026）'!$B:$B,'[4]产值及收款计划（2026）'!CH:CH)</f>
        <v>0</v>
      </c>
      <c r="CI549" s="256" cm="1">
        <f t="array" aca="1" ref="CI549" ca="1">_xlfn.XLOOKUP($A549&amp;$B549,'[4]产值及收款计划（2026）'!$A:$A&amp;'[4]产值及收款计划（2026）'!$B:$B,'[4]产值及收款计划（2026）'!CI:CI)</f>
        <v>0</v>
      </c>
      <c r="CJ549" s="256" cm="1">
        <f t="array" aca="1" ref="CJ549" ca="1">_xlfn.XLOOKUP($A549&amp;$B549,'[4]产值及收款计划（2026）'!$A:$A&amp;'[4]产值及收款计划（2026）'!$B:$B,'[4]产值及收款计划（2026）'!CJ:CJ)</f>
        <v>0</v>
      </c>
      <c r="CK549" s="256" cm="1">
        <f t="array" aca="1" ref="CK549" ca="1">_xlfn.XLOOKUP($A549&amp;$B549,'[4]产值及收款计划（2026）'!$A:$A&amp;'[4]产值及收款计划（2026）'!$B:$B,'[4]产值及收款计划（2026）'!CK:CK)</f>
        <v>0</v>
      </c>
      <c r="CL549" s="256" cm="1">
        <f t="array" aca="1" ref="CL549" ca="1">_xlfn.XLOOKUP($A549&amp;$B549,'[4]产值及收款计划（2026）'!$A:$A&amp;'[4]产值及收款计划（2026）'!$B:$B,'[4]产值及收款计划（2026）'!CL:CL)</f>
        <v>0</v>
      </c>
      <c r="DA549" s="256" cm="1">
        <f t="array" aca="1" ref="DA549" ca="1">_xlfn.XLOOKUP($A549&amp;$B549,'[4]产值及收款计划（2026）'!$A:$A&amp;'[4]产值及收款计划（2026）'!$B:$B,'[4]产值及收款计划（2026）'!DA:DA)</f>
        <v>0</v>
      </c>
      <c r="DB549" s="256" cm="1">
        <f t="array" aca="1" ref="DB549" ca="1">_xlfn.XLOOKUP($A549&amp;$B549,'[4]产值及收款计划（2026）'!$A:$A&amp;'[4]产值及收款计划（2026）'!$B:$B,'[4]产值及收款计划（2026）'!DB:DB)</f>
        <v>0</v>
      </c>
      <c r="DC549" s="256" cm="1">
        <f t="array" aca="1" ref="DC549" ca="1">_xlfn.XLOOKUP($A549&amp;$B549,'[4]产值及收款计划（2026）'!$A:$A&amp;'[4]产值及收款计划（2026）'!$B:$B,'[4]产值及收款计划（2026）'!DC:DC)</f>
        <v>0</v>
      </c>
      <c r="DD549" s="256" cm="1">
        <f t="array" aca="1" ref="DD549" ca="1">_xlfn.XLOOKUP($A549&amp;$B549,'[4]产值及收款计划（2026）'!$A:$A&amp;'[4]产值及收款计划（2026）'!$B:$B,'[4]产值及收款计划（2026）'!DD:DD)</f>
        <v>0</v>
      </c>
      <c r="DE549" s="256" cm="1">
        <f t="array" aca="1" ref="DE549" ca="1">_xlfn.XLOOKUP($A549&amp;$B549,'[4]产值及收款计划（2026）'!$A:$A&amp;'[4]产值及收款计划（2026）'!$B:$B,'[4]产值及收款计划（2026）'!DE:DE)</f>
        <v>0</v>
      </c>
      <c r="DF549" s="256" cm="1">
        <f t="array" aca="1" ref="DF549" ca="1">_xlfn.XLOOKUP($A549&amp;$B549,'[4]产值及收款计划（2026）'!$A:$A&amp;'[4]产值及收款计划（2026）'!$B:$B,'[4]产值及收款计划（2026）'!DF:DF)</f>
        <v>0</v>
      </c>
      <c r="DG549" s="256" cm="1">
        <f t="array" aca="1" ref="DG549" ca="1">_xlfn.XLOOKUP($A549&amp;$B549,'[4]产值及收款计划（2026）'!$A:$A&amp;'[4]产值及收款计划（2026）'!$B:$B,'[4]产值及收款计划（2026）'!DG:DG)</f>
        <v>0</v>
      </c>
      <c r="DH549" s="256" cm="1">
        <f t="array" aca="1" ref="DH549" ca="1">_xlfn.XLOOKUP($A549&amp;$B549,'[4]产值及收款计划（2026）'!$A:$A&amp;'[4]产值及收款计划（2026）'!$B:$B,'[4]产值及收款计划（2026）'!DH:DH)</f>
        <v>0</v>
      </c>
      <c r="DI549" s="256" cm="1">
        <f t="array" aca="1" ref="DI549" ca="1">_xlfn.XLOOKUP($A549&amp;$B549,'[4]产值及收款计划（2026）'!$A:$A&amp;'[4]产值及收款计划（2026）'!$B:$B,'[4]产值及收款计划（2026）'!DI:DI)</f>
        <v>0</v>
      </c>
      <c r="DJ549" s="256" cm="1">
        <f t="array" aca="1" ref="DJ549" ca="1">_xlfn.XLOOKUP($A549&amp;$B549,'[4]产值及收款计划（2026）'!$A:$A&amp;'[4]产值及收款计划（2026）'!$B:$B,'[4]产值及收款计划（2026）'!DJ:DJ)</f>
        <v>0</v>
      </c>
      <c r="DK549" s="256" cm="1">
        <f t="array" aca="1" ref="DK549" ca="1">_xlfn.XLOOKUP($A549&amp;$B549,'[4]产值及收款计划（2026）'!$A:$A&amp;'[4]产值及收款计划（2026）'!$B:$B,'[4]产值及收款计划（2026）'!DK:DK)</f>
        <v>0</v>
      </c>
      <c r="DL549" s="256" cm="1">
        <f t="array" aca="1" ref="DL549" ca="1">_xlfn.XLOOKUP($A549&amp;$B549,'[4]产值及收款计划（2026）'!$A:$A&amp;'[4]产值及收款计划（2026）'!$B:$B,'[4]产值及收款计划（2026）'!DL:DL)</f>
        <v>0</v>
      </c>
      <c r="DM549" s="264"/>
      <c r="DN549" s="250"/>
    </row>
    <row r="550" spans="1:118" ht="40.5" x14ac:dyDescent="0.15">
      <c r="A550" s="254">
        <f t="shared" ca="1" si="28"/>
        <v>24</v>
      </c>
      <c r="B550" s="254" t="s">
        <v>28</v>
      </c>
      <c r="C550" s="255" t="str">
        <f t="array" aca="1" ref="C550" ca="1">_xlfn.XLOOKUP($A550&amp;$B550,'[4]产值及收款计划（2026）'!$A:$A&amp;'[4]产值及收款计划（2026）'!$B:$B,'[4]产值及收款计划（2026）'!C:C)</f>
        <v>ZHT2025011700007</v>
      </c>
      <c r="D550" s="256" t="str">
        <f t="array" aca="1" ref="D550" ca="1">_xlfn.XLOOKUP($A550&amp;$B550,'[4]产值及收款计划（2026）'!$A:$A&amp;'[4]产值及收款计划（2026）'!$B:$B,'[4]产值及收款计划（2026）'!D:D)</f>
        <v>厦门市机场片区规划设计技术咨询服务（2024-2025年度）</v>
      </c>
      <c r="E550" s="256">
        <f t="array" aca="1" ref="E550" ca="1">_xlfn.XLOOKUP($A550&amp;$B550,'[4]产值及收款计划（2026）'!$A:$A&amp;'[4]产值及收款计划（2026）'!$B:$B,'[4]产值及收款计划（2026）'!E:E)</f>
        <v>50</v>
      </c>
      <c r="F550" s="256">
        <f t="array" aca="1" ref="F550" ca="1">_xlfn.XLOOKUP($A550&amp;$B550,'[4]产值及收款计划（2026）'!$A:$A&amp;'[4]产值及收款计划（2026）'!$B:$B,'[4]产值及收款计划（2026）'!F:F)</f>
        <v>50</v>
      </c>
      <c r="G550" s="256">
        <f t="array" aca="1" ref="G550" ca="1">_xlfn.XLOOKUP($A550&amp;$B550,'[4]产值及收款计划（2026）'!$A:$A&amp;'[4]产值及收款计划（2026）'!$B:$B,'[4]产值及收款计划（2026）'!G:G)</f>
        <v>50</v>
      </c>
      <c r="H550" s="256">
        <f t="array" aca="1" ref="H550" ca="1">_xlfn.XLOOKUP($A550&amp;$B550,'[4]产值及收款计划（2026）'!$A:$A&amp;'[4]产值及收款计划（2026）'!$B:$B,'[4]产值及收款计划（2026）'!H:H)</f>
        <v>50</v>
      </c>
      <c r="I550" s="257">
        <f t="array" aca="1" ref="I550" ca="1">_xlfn.XLOOKUP($A550&amp;$B550,'[4]产值及收款计划（2026）'!$A:$A&amp;'[4]产值及收款计划（2026）'!$B:$B,'[4]产值及收款计划（2026）'!I:I)</f>
        <v>1</v>
      </c>
      <c r="J550" s="258">
        <f t="array" aca="1" ref="J550" ca="1">_xlfn.XLOOKUP($A550&amp;$B550,'[4]产值及收款计划（2026）'!$A:$A&amp;'[4]产值及收款计划（2026）'!$B:$B,'[4]产值及收款计划（2026）'!J:J)</f>
        <v>0.06</v>
      </c>
      <c r="K550" s="256">
        <f t="array" aca="1" ref="K550" ca="1">_xlfn.XLOOKUP($A550&amp;$B550,'[4]产值及收款计划（2026）'!$A:$A&amp;'[4]产值及收款计划（2026）'!$B:$B,'[4]产值及收款计划（2026）'!K:K)</f>
        <v>0</v>
      </c>
      <c r="L550" s="256">
        <f t="array" aca="1" ref="L550" ca="1">_xlfn.XLOOKUP($A550&amp;$B550,'[4]产值及收款计划（2026）'!$A:$A&amp;'[4]产值及收款计划（2026）'!$B:$B,'[4]产值及收款计划（2026）'!L:L)</f>
        <v>0</v>
      </c>
      <c r="M550" s="256" t="str">
        <f t="array" aca="1" ref="M550" ca="1">_xlfn.XLOOKUP($A550&amp;$B550,'[4]产值及收款计划（2026）'!$A:$A&amp;'[4]产值及收款计划（2026）'!$B:$B,'[4]产值及收款计划（2026）'!M:M)</f>
        <v>主导</v>
      </c>
      <c r="N550" s="256">
        <f t="array" aca="1" ref="N550" ca="1">_xlfn.XLOOKUP($A550&amp;$B550,'[4]产值及收款计划（2026）'!$A:$A&amp;'[4]产值及收款计划（2026）'!$B:$B,'[4]产值及收款计划（2026）'!N:N)</f>
        <v>0</v>
      </c>
      <c r="O550" s="256" t="str">
        <f t="array" aca="1" ref="O550" ca="1">_xlfn.XLOOKUP($A550&amp;$B550,'[4]产值及收款计划（2026）'!$A:$A&amp;'[4]产值及收款计划（2026）'!$B:$B,'[4]产值及收款计划（2026）'!O:O)</f>
        <v>薛剑展</v>
      </c>
      <c r="P550" s="255" t="str">
        <f t="array" aca="1" ref="P550" ca="1">_xlfn.XLOOKUP($A550&amp;$B550,'[4]产值及收款计划（2026）'!$A:$A&amp;'[4]产值及收款计划（2026）'!$B:$B,'[4]产值及收款计划（2026）'!P:P)</f>
        <v>25已完结</v>
      </c>
      <c r="Q550" s="256">
        <f t="array" aca="1" ref="Q550" ca="1">_xlfn.XLOOKUP($A550&amp;$B550,'[4]产值及收款计划（2026）'!$A:$A&amp;'[4]产值及收款计划（2026）'!$B:$B,'[4]产值及收款计划（2026）'!Q:Q)</f>
        <v>0</v>
      </c>
      <c r="R550" s="256">
        <f t="array" aca="1" ref="R550" ca="1">_xlfn.XLOOKUP($A550&amp;$B550,'[4]产值及收款计划（2026）'!$A:$A&amp;'[4]产值及收款计划（2026）'!$B:$B,'[4]产值及收款计划（2026）'!R:R)</f>
        <v>0</v>
      </c>
      <c r="S550" s="256">
        <f t="array" aca="1" ref="S550" ca="1">_xlfn.XLOOKUP($A550&amp;$B550,'[4]产值及收款计划（2026）'!$A:$A&amp;'[4]产值及收款计划（2026）'!$B:$B,'[4]产值及收款计划（2026）'!S:S)</f>
        <v>0</v>
      </c>
      <c r="T550" s="256">
        <f t="array" aca="1" ref="T550" ca="1">_xlfn.XLOOKUP($A550&amp;$B550,'[4]产值及收款计划（2026）'!$A:$A&amp;'[4]产值及收款计划（2026）'!$B:$B,'[4]产值及收款计划（2026）'!T:T)</f>
        <v>50</v>
      </c>
      <c r="U550" s="256">
        <f t="array" aca="1" ref="U550" ca="1">_xlfn.XLOOKUP($A550&amp;$B550,'[4]产值及收款计划（2026）'!$A:$A&amp;'[4]产值及收款计划（2026）'!$B:$B,'[4]产值及收款计划（2026）'!U:U)</f>
        <v>0</v>
      </c>
      <c r="V550" s="256">
        <f t="array" aca="1" ref="V550" ca="1">_xlfn.XLOOKUP($A550&amp;$B550,'[4]产值及收款计划（2026）'!$A:$A&amp;'[4]产值及收款计划（2026）'!$B:$B,'[4]产值及收款计划（2026）'!V:V)</f>
        <v>0</v>
      </c>
      <c r="W550" s="256">
        <f t="array" aca="1" ref="W550" ca="1">_xlfn.XLOOKUP($A550&amp;$B550,'[4]产值及收款计划（2026）'!$A:$A&amp;'[4]产值及收款计划（2026）'!$B:$B,'[4]产值及收款计划（2026）'!W:W)</f>
        <v>0</v>
      </c>
      <c r="X550" s="256">
        <f t="array" aca="1" ref="X550" ca="1">_xlfn.XLOOKUP($A550&amp;$B550,'[4]产值及收款计划（2026）'!$A:$A&amp;'[4]产值及收款计划（2026）'!$B:$B,'[4]产值及收款计划（2026）'!X:X)</f>
        <v>0</v>
      </c>
      <c r="Y550" s="256">
        <f t="array" aca="1" ref="Y550" ca="1">_xlfn.XLOOKUP($A550&amp;$B550,'[4]产值及收款计划（2026）'!$A:$A&amp;'[4]产值及收款计划（2026）'!$B:$B,'[4]产值及收款计划（2026）'!Y:Y)</f>
        <v>0</v>
      </c>
      <c r="Z550" s="256">
        <f t="array" aca="1" ref="Z550" ca="1">_xlfn.XLOOKUP($A550&amp;$B550,'[4]产值及收款计划（2026）'!$A:$A&amp;'[4]产值及收款计划（2026）'!$B:$B,'[4]产值及收款计划（2026）'!Z:Z)</f>
        <v>0</v>
      </c>
      <c r="AA550" s="256">
        <f t="array" aca="1" ref="AA550" ca="1">_xlfn.XLOOKUP($A550&amp;$B550,'[4]产值及收款计划（2026）'!$A:$A&amp;'[4]产值及收款计划（2026）'!$B:$B,'[4]产值及收款计划（2026）'!AA:AA)</f>
        <v>0</v>
      </c>
      <c r="AB550" s="256">
        <f t="array" aca="1" ref="AB550" ca="1">_xlfn.XLOOKUP($A550&amp;$B550,'[4]产值及收款计划（2026）'!$A:$A&amp;'[4]产值及收款计划（2026）'!$B:$B,'[4]产值及收款计划（2026）'!AB:AB)</f>
        <v>0</v>
      </c>
      <c r="AC550" s="256">
        <f t="array" aca="1" ref="AC550" ca="1">_xlfn.XLOOKUP($A550&amp;$B550,'[4]产值及收款计划（2026）'!$A:$A&amp;'[4]产值及收款计划（2026）'!$B:$B,'[4]产值及收款计划（2026）'!AC:AC)</f>
        <v>0</v>
      </c>
      <c r="AD550" s="256">
        <f t="array" aca="1" ref="AD550" ca="1">_xlfn.XLOOKUP($A550&amp;$B550,'[4]产值及收款计划（2026）'!$A:$A&amp;'[4]产值及收款计划（2026）'!$B:$B,'[4]产值及收款计划（2026）'!AD:AD)</f>
        <v>0</v>
      </c>
      <c r="AE550" s="256">
        <f t="array" aca="1" ref="AE550" ca="1">_xlfn.XLOOKUP($A550&amp;$B550,'[4]产值及收款计划（2026）'!$A:$A&amp;'[4]产值及收款计划（2026）'!$B:$B,'[4]产值及收款计划（2026）'!AE:AE)</f>
        <v>0</v>
      </c>
      <c r="AF550" s="256">
        <f t="array" aca="1" ref="AF550" ca="1">_xlfn.XLOOKUP($A550&amp;$B550,'[4]产值及收款计划（2026）'!$A:$A&amp;'[4]产值及收款计划（2026）'!$B:$B,'[4]产值及收款计划（2026）'!AF:AF)</f>
        <v>0</v>
      </c>
      <c r="AG550" s="256">
        <f t="array" aca="1" ref="AG550" ca="1">_xlfn.XLOOKUP($A550&amp;$B550,'[4]产值及收款计划（2026）'!$A:$A&amp;'[4]产值及收款计划（2026）'!$B:$B,'[4]产值及收款计划（2026）'!AG:AG)</f>
        <v>0</v>
      </c>
      <c r="AH550" s="256">
        <f t="array" aca="1" ref="AH550" ca="1">_xlfn.XLOOKUP($A550&amp;$B550,'[4]产值及收款计划（2026）'!$A:$A&amp;'[4]产值及收款计划（2026）'!$B:$B,'[4]产值及收款计划（2026）'!AH:AH)</f>
        <v>0</v>
      </c>
      <c r="AI550" s="256">
        <f t="array" aca="1" ref="AI550" ca="1">_xlfn.XLOOKUP($A550&amp;$B550,'[4]产值及收款计划（2026）'!$A:$A&amp;'[4]产值及收款计划（2026）'!$B:$B,'[4]产值及收款计划（2026）'!AI:AI)</f>
        <v>0</v>
      </c>
      <c r="AJ550" s="256">
        <f t="array" aca="1" ref="AJ550" ca="1">_xlfn.XLOOKUP($A550&amp;$B550,'[4]产值及收款计划（2026）'!$A:$A&amp;'[4]产值及收款计划（2026）'!$B:$B,'[4]产值及收款计划（2026）'!AJ:AJ)</f>
        <v>0</v>
      </c>
      <c r="AK550" s="256">
        <f t="array" aca="1" ref="AK550" ca="1">_xlfn.XLOOKUP($A550&amp;$B550,'[4]产值及收款计划（2026）'!$A:$A&amp;'[4]产值及收款计划（2026）'!$B:$B,'[4]产值及收款计划（2026）'!AK:AK)</f>
        <v>0</v>
      </c>
      <c r="AL550" s="256">
        <f t="array" aca="1" ref="AL550" ca="1">_xlfn.XLOOKUP($A550&amp;$B550,'[4]产值及收款计划（2026）'!$A:$A&amp;'[4]产值及收款计划（2026）'!$B:$B,'[4]产值及收款计划（2026）'!AL:AL)</f>
        <v>0</v>
      </c>
      <c r="AM550" s="263" t="e">
        <f t="array" aca="1" ref="AM550" ca="1">_xlfn.LET(_xlpm.勾选月份状态数组,TRANSPOSE('PPT(12-15页）-TOP10'!$A$3:$A$14),_xlpm.选择数据区,IF('PPT(12-15页）-TOP10'!$E$3="收款",$BA550:$BL550,$AA550:$AL550),SUM(_xlfn._xlws.FILTER(_xlpm.选择数据区,_xlpm.勾选月份状态数组,"")))</f>
        <v>#NAME?</v>
      </c>
      <c r="AN550" s="256" t="e" cm="1">
        <f t="array" aca="1" ref="AN550" ca="1">_xlfn.LET(_xlpm.勾选月份状态数组,TRANSPOSE('PPT(12-15页）-TOP10'!$A$3:$A$14),_xlpm.选择数据区,IF('PPT(12-15页）-TOP10'!$E$3="收款",$DA550:$DL550,$CA550:$CL550),SUM(_xlfn._xlws.FILTER(_xlpm.选择数据区,_xlpm.勾选月份状态数组,"")))</f>
        <v>#NAME?</v>
      </c>
      <c r="AO550" s="256">
        <f ca="1">SUM(CA550:CC550)+SUM(AD550:AL550)</f>
        <v>0</v>
      </c>
      <c r="AP550" s="256"/>
      <c r="AQ550" s="256"/>
      <c r="AR550" s="256"/>
      <c r="AS550" s="256">
        <f t="array" aca="1" ref="AS550" ca="1">_xlfn.XLOOKUP($A550&amp;$B550,'[4]产值及收款计划（2026）'!$A:$A&amp;'[4]产值及收款计划（2026）'!$B:$B,'[4]产值及收款计划（2026）'!AS:AS)</f>
        <v>0</v>
      </c>
      <c r="AT550" s="256">
        <f t="array" aca="1" ref="AT550" ca="1">_xlfn.XLOOKUP($A550&amp;$B550,'[4]产值及收款计划（2026）'!$A:$A&amp;'[4]产值及收款计划（2026）'!$B:$B,'[4]产值及收款计划（2026）'!AT:AT)</f>
        <v>0</v>
      </c>
      <c r="AU550" s="256">
        <f t="array" aca="1" ref="AU550" ca="1">_xlfn.XLOOKUP($A550&amp;$B550,'[4]产值及收款计划（2026）'!$A:$A&amp;'[4]产值及收款计划（2026）'!$B:$B,'[4]产值及收款计划（2026）'!AU:AU)</f>
        <v>0</v>
      </c>
      <c r="AV550" s="256">
        <f t="array" aca="1" ref="AV550" ca="1">_xlfn.XLOOKUP($A550&amp;$B550,'[4]产值及收款计划（2026）'!$A:$A&amp;'[4]产值及收款计划（2026）'!$B:$B,'[4]产值及收款计划（2026）'!AV:AV)</f>
        <v>0</v>
      </c>
      <c r="AW550" s="256">
        <f t="array" aca="1" ref="AW550" ca="1">_xlfn.XLOOKUP($A550&amp;$B550,'[4]产值及收款计划（2026）'!$A:$A&amp;'[4]产值及收款计划（2026）'!$B:$B,'[4]产值及收款计划（2026）'!AW:AW)</f>
        <v>16</v>
      </c>
      <c r="AX550" s="256">
        <f t="array" aca="1" ref="AX550" ca="1">_xlfn.XLOOKUP($A550&amp;$B550,'[4]产值及收款计划（2026）'!$A:$A&amp;'[4]产值及收款计划（2026）'!$B:$B,'[4]产值及收款计划（2026）'!AX:AX)</f>
        <v>16</v>
      </c>
      <c r="AY550" s="256">
        <f t="array" aca="1" ref="AY550" ca="1">_xlfn.XLOOKUP($A550&amp;$B550,'[4]产值及收款计划（2026）'!$A:$A&amp;'[4]产值及收款计划（2026）'!$B:$B,'[4]产值及收款计划（2026）'!AY:AY)</f>
        <v>18</v>
      </c>
      <c r="AZ550" s="256">
        <f t="array" aca="1" ref="AZ550" ca="1">_xlfn.XLOOKUP($A550&amp;$B550,'[4]产值及收款计划（2026）'!$A:$A&amp;'[4]产值及收款计划（2026）'!$B:$B,'[4]产值及收款计划（2026）'!AZ:AZ)</f>
        <v>18</v>
      </c>
      <c r="BA550" s="256">
        <f t="array" aca="1" ref="BA550" ca="1">_xlfn.XLOOKUP($A550&amp;$B550,'[4]产值及收款计划（2026）'!$A:$A&amp;'[4]产值及收款计划（2026）'!$B:$B,'[4]产值及收款计划（2026）'!BA:BA)</f>
        <v>16</v>
      </c>
      <c r="BB550" s="256">
        <f t="array" aca="1" ref="BB550" ca="1">_xlfn.XLOOKUP($A550&amp;$B550,'[4]产值及收款计划（2026）'!$A:$A&amp;'[4]产值及收款计划（2026）'!$B:$B,'[4]产值及收款计划（2026）'!BB:BB)</f>
        <v>0</v>
      </c>
      <c r="BC550" s="256">
        <f t="array" aca="1" ref="BC550" ca="1">_xlfn.XLOOKUP($A550&amp;$B550,'[4]产值及收款计划（2026）'!$A:$A&amp;'[4]产值及收款计划（2026）'!$B:$B,'[4]产值及收款计划（2026）'!BC:BC)</f>
        <v>16</v>
      </c>
      <c r="BD550" s="256">
        <f t="array" aca="1" ref="BD550" ca="1">_xlfn.XLOOKUP($A550&amp;$B550,'[4]产值及收款计划（2026）'!$A:$A&amp;'[4]产值及收款计划（2026）'!$B:$B,'[4]产值及收款计划（2026）'!BD:BD)</f>
        <v>0</v>
      </c>
      <c r="BE550" s="256">
        <f t="array" aca="1" ref="BE550" ca="1">_xlfn.XLOOKUP($A550&amp;$B550,'[4]产值及收款计划（2026）'!$A:$A&amp;'[4]产值及收款计划（2026）'!$B:$B,'[4]产值及收款计划（2026）'!BE:BE)</f>
        <v>0</v>
      </c>
      <c r="BF550" s="256">
        <f t="array" aca="1" ref="BF550" ca="1">_xlfn.XLOOKUP($A550&amp;$B550,'[4]产值及收款计划（2026）'!$A:$A&amp;'[4]产值及收款计划（2026）'!$B:$B,'[4]产值及收款计划（2026）'!BF:BF)</f>
        <v>18</v>
      </c>
      <c r="BG550" s="256">
        <f t="array" aca="1" ref="BG550" ca="1">_xlfn.XLOOKUP($A550&amp;$B550,'[4]产值及收款计划（2026）'!$A:$A&amp;'[4]产值及收款计划（2026）'!$B:$B,'[4]产值及收款计划（2026）'!BG:BG)</f>
        <v>0</v>
      </c>
      <c r="BH550" s="256">
        <f t="array" aca="1" ref="BH550" ca="1">_xlfn.XLOOKUP($A550&amp;$B550,'[4]产值及收款计划（2026）'!$A:$A&amp;'[4]产值及收款计划（2026）'!$B:$B,'[4]产值及收款计划（2026）'!BH:BH)</f>
        <v>0</v>
      </c>
      <c r="BI550" s="256">
        <f t="array" aca="1" ref="BI550" ca="1">_xlfn.XLOOKUP($A550&amp;$B550,'[4]产值及收款计划（2026）'!$A:$A&amp;'[4]产值及收款计划（2026）'!$B:$B,'[4]产值及收款计划（2026）'!BI:BI)</f>
        <v>0</v>
      </c>
      <c r="BJ550" s="256">
        <f t="array" aca="1" ref="BJ550" ca="1">_xlfn.XLOOKUP($A550&amp;$B550,'[4]产值及收款计划（2026）'!$A:$A&amp;'[4]产值及收款计划（2026）'!$B:$B,'[4]产值及收款计划（2026）'!BJ:BJ)</f>
        <v>0</v>
      </c>
      <c r="BK550" s="256">
        <f t="array" aca="1" ref="BK550" ca="1">_xlfn.XLOOKUP($A550&amp;$B550,'[4]产值及收款计划（2026）'!$A:$A&amp;'[4]产值及收款计划（2026）'!$B:$B,'[4]产值及收款计划（2026）'!BK:BK)</f>
        <v>0</v>
      </c>
      <c r="BL550" s="256">
        <f t="array" aca="1" ref="BL550" ca="1">_xlfn.XLOOKUP($A550&amp;$B550,'[4]产值及收款计划（2026）'!$A:$A&amp;'[4]产值及收款计划（2026）'!$B:$B,'[4]产值及收款计划（2026）'!BL:BL)</f>
        <v>0</v>
      </c>
      <c r="BM550" s="256"/>
      <c r="BN550" s="256"/>
      <c r="BO550" s="256"/>
      <c r="BP550" s="256"/>
      <c r="BQ550" s="255" t="str">
        <f t="array" aca="1" ref="BQ550" ca="1">_xlfn.XLOOKUP($A550&amp;$B550,'[4]产值及收款计划（2026）'!$A:$A&amp;'[4]产值及收款计划（2026）'!$B:$B,'[4]产值及收款计划（2026）'!BQ:BQ)</f>
        <v>上海市政工程设计研究总院（集团）有限公司</v>
      </c>
      <c r="BR550" s="256">
        <f t="array" aca="1" ref="BR550" ca="1">_xlfn.XLOOKUP($A550&amp;$B550,'[4]产值及收款计划（2026）'!$A:$A&amp;'[4]产值及收款计划（2026）'!$B:$B,'[4]产值及收款计划（2026）'!BR:BR)</f>
        <v>0</v>
      </c>
      <c r="CA550" s="256" cm="1">
        <f t="array" aca="1" ref="CA550" ca="1">_xlfn.XLOOKUP($A550&amp;$B550,'[4]产值及收款计划（2026）'!$A:$A&amp;'[4]产值及收款计划（2026）'!$B:$B,'[4]产值及收款计划（2026）'!CA:CA)</f>
        <v>0</v>
      </c>
      <c r="CB550" s="256" cm="1">
        <f t="array" aca="1" ref="CB550" ca="1">_xlfn.XLOOKUP($A550&amp;$B550,'[4]产值及收款计划（2026）'!$A:$A&amp;'[4]产值及收款计划（2026）'!$B:$B,'[4]产值及收款计划（2026）'!CB:CB)</f>
        <v>0</v>
      </c>
      <c r="CC550" s="256" cm="1">
        <f t="array" aca="1" ref="CC550" ca="1">_xlfn.XLOOKUP($A550&amp;$B550,'[4]产值及收款计划（2026）'!$A:$A&amp;'[4]产值及收款计划（2026）'!$B:$B,'[4]产值及收款计划（2026）'!CC:CC)</f>
        <v>0</v>
      </c>
      <c r="CD550" s="256" cm="1">
        <f t="array" aca="1" ref="CD550" ca="1">_xlfn.XLOOKUP($A550&amp;$B550,'[4]产值及收款计划（2026）'!$A:$A&amp;'[4]产值及收款计划（2026）'!$B:$B,'[4]产值及收款计划（2026）'!CD:CD)</f>
        <v>0</v>
      </c>
      <c r="CE550" s="256" cm="1">
        <f t="array" aca="1" ref="CE550" ca="1">_xlfn.XLOOKUP($A550&amp;$B550,'[4]产值及收款计划（2026）'!$A:$A&amp;'[4]产值及收款计划（2026）'!$B:$B,'[4]产值及收款计划（2026）'!CE:CE)</f>
        <v>0</v>
      </c>
      <c r="CF550" s="256" cm="1">
        <f t="array" aca="1" ref="CF550" ca="1">_xlfn.XLOOKUP($A550&amp;$B550,'[4]产值及收款计划（2026）'!$A:$A&amp;'[4]产值及收款计划（2026）'!$B:$B,'[4]产值及收款计划（2026）'!CF:CF)</f>
        <v>0</v>
      </c>
      <c r="CG550" s="256" cm="1">
        <f t="array" aca="1" ref="CG550" ca="1">_xlfn.XLOOKUP($A550&amp;$B550,'[4]产值及收款计划（2026）'!$A:$A&amp;'[4]产值及收款计划（2026）'!$B:$B,'[4]产值及收款计划（2026）'!CG:CG)</f>
        <v>0</v>
      </c>
      <c r="CH550" s="256" cm="1">
        <f t="array" aca="1" ref="CH550" ca="1">_xlfn.XLOOKUP($A550&amp;$B550,'[4]产值及收款计划（2026）'!$A:$A&amp;'[4]产值及收款计划（2026）'!$B:$B,'[4]产值及收款计划（2026）'!CH:CH)</f>
        <v>0</v>
      </c>
      <c r="CI550" s="256" cm="1">
        <f t="array" aca="1" ref="CI550" ca="1">_xlfn.XLOOKUP($A550&amp;$B550,'[4]产值及收款计划（2026）'!$A:$A&amp;'[4]产值及收款计划（2026）'!$B:$B,'[4]产值及收款计划（2026）'!CI:CI)</f>
        <v>0</v>
      </c>
      <c r="CJ550" s="256" cm="1">
        <f t="array" aca="1" ref="CJ550" ca="1">_xlfn.XLOOKUP($A550&amp;$B550,'[4]产值及收款计划（2026）'!$A:$A&amp;'[4]产值及收款计划（2026）'!$B:$B,'[4]产值及收款计划（2026）'!CJ:CJ)</f>
        <v>0</v>
      </c>
      <c r="CK550" s="256" cm="1">
        <f t="array" aca="1" ref="CK550" ca="1">_xlfn.XLOOKUP($A550&amp;$B550,'[4]产值及收款计划（2026）'!$A:$A&amp;'[4]产值及收款计划（2026）'!$B:$B,'[4]产值及收款计划（2026）'!CK:CK)</f>
        <v>0</v>
      </c>
      <c r="CL550" s="256" cm="1">
        <f t="array" aca="1" ref="CL550" ca="1">_xlfn.XLOOKUP($A550&amp;$B550,'[4]产值及收款计划（2026）'!$A:$A&amp;'[4]产值及收款计划（2026）'!$B:$B,'[4]产值及收款计划（2026）'!CL:CL)</f>
        <v>0</v>
      </c>
      <c r="DA550" s="256" cm="1">
        <f t="array" aca="1" ref="DA550" ca="1">_xlfn.XLOOKUP($A550&amp;$B550,'[4]产值及收款计划（2026）'!$A:$A&amp;'[4]产值及收款计划（2026）'!$B:$B,'[4]产值及收款计划（2026）'!DA:DA)</f>
        <v>0</v>
      </c>
      <c r="DB550" s="256" cm="1">
        <f t="array" aca="1" ref="DB550" ca="1">_xlfn.XLOOKUP($A550&amp;$B550,'[4]产值及收款计划（2026）'!$A:$A&amp;'[4]产值及收款计划（2026）'!$B:$B,'[4]产值及收款计划（2026）'!DB:DB)</f>
        <v>0</v>
      </c>
      <c r="DC550" s="256" cm="1">
        <f t="array" aca="1" ref="DC550" ca="1">_xlfn.XLOOKUP($A550&amp;$B550,'[4]产值及收款计划（2026）'!$A:$A&amp;'[4]产值及收款计划（2026）'!$B:$B,'[4]产值及收款计划（2026）'!DC:DC)</f>
        <v>0</v>
      </c>
      <c r="DD550" s="256" cm="1">
        <f t="array" aca="1" ref="DD550" ca="1">_xlfn.XLOOKUP($A550&amp;$B550,'[4]产值及收款计划（2026）'!$A:$A&amp;'[4]产值及收款计划（2026）'!$B:$B,'[4]产值及收款计划（2026）'!DD:DD)</f>
        <v>16</v>
      </c>
      <c r="DE550" s="256" cm="1">
        <f t="array" aca="1" ref="DE550" ca="1">_xlfn.XLOOKUP($A550&amp;$B550,'[4]产值及收款计划（2026）'!$A:$A&amp;'[4]产值及收款计划（2026）'!$B:$B,'[4]产值及收款计划（2026）'!DE:DE)</f>
        <v>0</v>
      </c>
      <c r="DF550" s="256" cm="1">
        <f t="array" aca="1" ref="DF550" ca="1">_xlfn.XLOOKUP($A550&amp;$B550,'[4]产值及收款计划（2026）'!$A:$A&amp;'[4]产值及收款计划（2026）'!$B:$B,'[4]产值及收款计划（2026）'!DF:DF)</f>
        <v>0</v>
      </c>
      <c r="DG550" s="256" cm="1">
        <f t="array" aca="1" ref="DG550" ca="1">_xlfn.XLOOKUP($A550&amp;$B550,'[4]产值及收款计划（2026）'!$A:$A&amp;'[4]产值及收款计划（2026）'!$B:$B,'[4]产值及收款计划（2026）'!DG:DG)</f>
        <v>0</v>
      </c>
      <c r="DH550" s="256" cm="1">
        <f t="array" aca="1" ref="DH550" ca="1">_xlfn.XLOOKUP($A550&amp;$B550,'[4]产值及收款计划（2026）'!$A:$A&amp;'[4]产值及收款计划（2026）'!$B:$B,'[4]产值及收款计划（2026）'!DH:DH)</f>
        <v>0</v>
      </c>
      <c r="DI550" s="256" cm="1">
        <f t="array" aca="1" ref="DI550" ca="1">_xlfn.XLOOKUP($A550&amp;$B550,'[4]产值及收款计划（2026）'!$A:$A&amp;'[4]产值及收款计划（2026）'!$B:$B,'[4]产值及收款计划（2026）'!DI:DI)</f>
        <v>0</v>
      </c>
      <c r="DJ550" s="256" cm="1">
        <f t="array" aca="1" ref="DJ550" ca="1">_xlfn.XLOOKUP($A550&amp;$B550,'[4]产值及收款计划（2026）'!$A:$A&amp;'[4]产值及收款计划（2026）'!$B:$B,'[4]产值及收款计划（2026）'!DJ:DJ)</f>
        <v>0</v>
      </c>
      <c r="DK550" s="256" cm="1">
        <f t="array" aca="1" ref="DK550" ca="1">_xlfn.XLOOKUP($A550&amp;$B550,'[4]产值及收款计划（2026）'!$A:$A&amp;'[4]产值及收款计划（2026）'!$B:$B,'[4]产值及收款计划（2026）'!DK:DK)</f>
        <v>0</v>
      </c>
      <c r="DL550" s="256" cm="1">
        <f t="array" aca="1" ref="DL550" ca="1">_xlfn.XLOOKUP($A550&amp;$B550,'[4]产值及收款计划（2026）'!$A:$A&amp;'[4]产值及收款计划（2026）'!$B:$B,'[4]产值及收款计划（2026）'!DL:DL)</f>
        <v>0</v>
      </c>
      <c r="DM550" s="264"/>
      <c r="DN550" s="250"/>
    </row>
    <row r="551" spans="1:118" ht="40.5" x14ac:dyDescent="0.15">
      <c r="A551" s="254">
        <f t="shared" ca="1" si="28"/>
        <v>25</v>
      </c>
      <c r="B551" s="254" t="s">
        <v>28</v>
      </c>
      <c r="C551" s="256" t="str" cm="1">
        <f t="array" aca="1" ref="C551" ca="1">_xlfn.XLOOKUP($A551&amp;$B551,'[4]产值及收款计划（2026）'!$A:$A&amp;'[4]产值及收款计划（2026）'!$B:$B,'[4]产值及收款计划（2026）'!C:C)</f>
        <v>SZJT202570025</v>
      </c>
      <c r="D551" s="256" t="str" cm="1">
        <f t="array" aca="1" ref="D551" ca="1">_xlfn.XLOOKUP($A551&amp;$B551,'[4]产值及收款计划（2026）'!$A:$A&amp;'[4]产值及收款计划（2026）'!$B:$B,'[4]产值及收款计划（2026）'!D:D)</f>
        <v>厦门电力与清水进岛隧道土建工程BIM信息化应用委托合同</v>
      </c>
      <c r="E551" s="256" cm="1">
        <f t="array" aca="1" ref="E551" ca="1">_xlfn.XLOOKUP($A551&amp;$B551,'[4]产值及收款计划（2026）'!$A:$A&amp;'[4]产值及收款计划（2026）'!$B:$B,'[4]产值及收款计划（2026）'!E:E)</f>
        <v>271.01</v>
      </c>
      <c r="F551" s="256" cm="1">
        <f t="array" aca="1" ref="F551" ca="1">_xlfn.XLOOKUP($A551&amp;$B551,'[4]产值及收款计划（2026）'!$A:$A&amp;'[4]产值及收款计划（2026）'!$B:$B,'[4]产值及收款计划（2026）'!F:F)</f>
        <v>271.01</v>
      </c>
      <c r="G551" s="256" cm="1">
        <f t="array" aca="1" ref="G551" ca="1">_xlfn.XLOOKUP($A551&amp;$B551,'[4]产值及收款计划（2026）'!$A:$A&amp;'[4]产值及收款计划（2026）'!$B:$B,'[4]产值及收款计划（2026）'!G:G)</f>
        <v>271.01</v>
      </c>
      <c r="H551" s="256" cm="1">
        <f t="array" aca="1" ref="H551" ca="1">_xlfn.XLOOKUP($A551&amp;$B551,'[4]产值及收款计划（2026）'!$A:$A&amp;'[4]产值及收款计划（2026）'!$B:$B,'[4]产值及收款计划（2026）'!H:H)</f>
        <v>63.01</v>
      </c>
      <c r="I551" s="257" cm="1">
        <f t="array" aca="1" ref="I551" ca="1">_xlfn.XLOOKUP($A551&amp;$B551,'[4]产值及收款计划（2026）'!$A:$A&amp;'[4]产值及收款计划（2026）'!$B:$B,'[4]产值及收款计划（2026）'!I:I)</f>
        <v>0.23250064573262999</v>
      </c>
      <c r="J551" s="258" cm="1">
        <f t="array" aca="1" ref="J551" ca="1">_xlfn.XLOOKUP($A551&amp;$B551,'[4]产值及收款计划（2026）'!$A:$A&amp;'[4]产值及收款计划（2026）'!$B:$B,'[4]产值及收款计划（2026）'!J:J)</f>
        <v>0.06</v>
      </c>
      <c r="K551" s="256" cm="1">
        <f t="array" aca="1" ref="K551" ca="1">_xlfn.XLOOKUP($A551&amp;$B551,'[4]产值及收款计划（2026）'!$A:$A&amp;'[4]产值及收款计划（2026）'!$B:$B,'[4]产值及收款计划（2026）'!K:K)</f>
        <v>0</v>
      </c>
      <c r="L551" s="256" cm="1">
        <f t="array" aca="1" ref="L551" ca="1">_xlfn.XLOOKUP($A551&amp;$B551,'[4]产值及收款计划（2026）'!$A:$A&amp;'[4]产值及收款计划（2026）'!$B:$B,'[4]产值及收款计划（2026）'!L:L)</f>
        <v>0</v>
      </c>
      <c r="M551" s="256" t="str" cm="1">
        <f t="array" aca="1" ref="M551" ca="1">_xlfn.XLOOKUP($A551&amp;$B551,'[4]产值及收款计划（2026）'!$A:$A&amp;'[4]产值及收款计划（2026）'!$B:$B,'[4]产值及收款计划（2026）'!M:M)</f>
        <v>主导</v>
      </c>
      <c r="N551" s="256" cm="1">
        <f t="array" aca="1" ref="N551" ca="1">_xlfn.XLOOKUP($A551&amp;$B551,'[4]产值及收款计划（2026）'!$A:$A&amp;'[4]产值及收款计划（2026）'!$B:$B,'[4]产值及收款计划（2026）'!N:N)</f>
        <v>0</v>
      </c>
      <c r="O551" s="256" t="str" cm="1">
        <f t="array" aca="1" ref="O551" ca="1">_xlfn.XLOOKUP($A551&amp;$B551,'[4]产值及收款计划（2026）'!$A:$A&amp;'[4]产值及收款计划（2026）'!$B:$B,'[4]产值及收款计划（2026）'!O:O)</f>
        <v>周滨</v>
      </c>
      <c r="P551" s="255" t="str" cm="1">
        <f t="array" aca="1" ref="P551" ca="1">_xlfn.XLOOKUP($A551&amp;$B551,'[4]产值及收款计划（2026）'!$A:$A&amp;'[4]产值及收款计划（2026）'!$B:$B,'[4]产值及收款计划（2026）'!P:P)</f>
        <v>在建</v>
      </c>
      <c r="Q551" s="256" cm="1">
        <f t="array" aca="1" ref="Q551" ca="1">_xlfn.XLOOKUP($A551&amp;$B551,'[4]产值及收款计划（2026）'!$A:$A&amp;'[4]产值及收款计划（2026）'!$B:$B,'[4]产值及收款计划（2026）'!Q:Q)</f>
        <v>0</v>
      </c>
      <c r="R551" s="256" cm="1">
        <f t="array" aca="1" ref="R551" ca="1">_xlfn.XLOOKUP($A551&amp;$B551,'[4]产值及收款计划（2026）'!$A:$A&amp;'[4]产值及收款计划（2026）'!$B:$B,'[4]产值及收款计划（2026）'!R:R)</f>
        <v>0</v>
      </c>
      <c r="S551" s="256" cm="1">
        <f t="array" aca="1" ref="S551" ca="1">_xlfn.XLOOKUP($A551&amp;$B551,'[4]产值及收款计划（2026）'!$A:$A&amp;'[4]产值及收款计划（2026）'!$B:$B,'[4]产值及收款计划（2026）'!S:S)</f>
        <v>0</v>
      </c>
      <c r="T551" s="256" cm="1">
        <f t="array" aca="1" ref="T551" ca="1">_xlfn.XLOOKUP($A551&amp;$B551,'[4]产值及收款计划（2026）'!$A:$A&amp;'[4]产值及收款计划（2026）'!$B:$B,'[4]产值及收款计划（2026）'!T:T)</f>
        <v>81.302999999999997</v>
      </c>
      <c r="U551" s="256" cm="1">
        <f t="array" aca="1" ref="U551" ca="1">_xlfn.XLOOKUP($A551&amp;$B551,'[4]产值及收款计划（2026）'!$A:$A&amp;'[4]产值及收款计划（2026）'!$B:$B,'[4]产值及收款计划（2026）'!U:U)</f>
        <v>54.201999999999998</v>
      </c>
      <c r="V551" s="256" cm="1">
        <f t="array" aca="1" ref="V551" ca="1">_xlfn.XLOOKUP($A551&amp;$B551,'[4]产值及收款计划（2026）'!$A:$A&amp;'[4]产值及收款计划（2026）'!$B:$B,'[4]产值及收款计划（2026）'!V:V)</f>
        <v>135.505</v>
      </c>
      <c r="W551" s="256" cm="1">
        <f t="array" aca="1" ref="W551" ca="1">_xlfn.XLOOKUP($A551&amp;$B551,'[4]产值及收款计划（2026）'!$A:$A&amp;'[4]产值及收款计划（2026）'!$B:$B,'[4]产值及收款计划（2026）'!W:W)</f>
        <v>0</v>
      </c>
      <c r="X551" s="256" cm="1">
        <f t="array" aca="1" ref="X551" ca="1">_xlfn.XLOOKUP($A551&amp;$B551,'[4]产值及收款计划（2026）'!$A:$A&amp;'[4]产值及收款计划（2026）'!$B:$B,'[4]产值及收款计划（2026）'!X:X)</f>
        <v>0</v>
      </c>
      <c r="Y551" s="256" cm="1">
        <f t="array" aca="1" ref="Y551" ca="1">_xlfn.XLOOKUP($A551&amp;$B551,'[4]产值及收款计划（2026）'!$A:$A&amp;'[4]产值及收款计划（2026）'!$B:$B,'[4]产值及收款计划（2026）'!Y:Y)</f>
        <v>0</v>
      </c>
      <c r="Z551" s="256" cm="1">
        <f t="array" aca="1" ref="Z551" ca="1">_xlfn.XLOOKUP($A551&amp;$B551,'[4]产值及收款计划（2026）'!$A:$A&amp;'[4]产值及收款计划（2026）'!$B:$B,'[4]产值及收款计划（2026）'!Z:Z)</f>
        <v>0</v>
      </c>
      <c r="AA551" s="267" cm="1">
        <f t="array" aca="1" ref="AA551" ca="1">_xlfn.XLOOKUP($A551&amp;$B551,'[4]产值及收款计划（2026）'!$A:$A&amp;'[4]产值及收款计划（2026）'!$B:$B,'[4]产值及收款计划（2026）'!AA:AA)</f>
        <v>0</v>
      </c>
      <c r="AB551" s="267" cm="1">
        <f t="array" aca="1" ref="AB551" ca="1">_xlfn.XLOOKUP($A551&amp;$B551,'[4]产值及收款计划（2026）'!$A:$A&amp;'[4]产值及收款计划（2026）'!$B:$B,'[4]产值及收款计划（2026）'!AB:AB)</f>
        <v>54.201999999999998</v>
      </c>
      <c r="AC551" s="267" cm="1">
        <f t="array" aca="1" ref="AC551" ca="1">_xlfn.XLOOKUP($A551&amp;$B551,'[4]产值及收款计划（2026）'!$A:$A&amp;'[4]产值及收款计划（2026）'!$B:$B,'[4]产值及收款计划（2026）'!AC:AC)</f>
        <v>0</v>
      </c>
      <c r="AD551" s="256" cm="1">
        <f t="array" aca="1" ref="AD551" ca="1">_xlfn.XLOOKUP($A551&amp;$B551,'[4]产值及收款计划（2026）'!$A:$A&amp;'[4]产值及收款计划（2026）'!$B:$B,'[4]产值及收款计划（2026）'!AD:AD)</f>
        <v>0</v>
      </c>
      <c r="AE551" s="256" cm="1">
        <f t="array" aca="1" ref="AE551" ca="1">_xlfn.XLOOKUP($A551&amp;$B551,'[4]产值及收款计划（2026）'!$A:$A&amp;'[4]产值及收款计划（2026）'!$B:$B,'[4]产值及收款计划（2026）'!AE:AE)</f>
        <v>0</v>
      </c>
      <c r="AF551" s="256" cm="1">
        <f t="array" aca="1" ref="AF551" ca="1">_xlfn.XLOOKUP($A551&amp;$B551,'[4]产值及收款计划（2026）'!$A:$A&amp;'[4]产值及收款计划（2026）'!$B:$B,'[4]产值及收款计划（2026）'!AF:AF)</f>
        <v>0</v>
      </c>
      <c r="AG551" s="256" cm="1">
        <f t="array" aca="1" ref="AG551" ca="1">_xlfn.XLOOKUP($A551&amp;$B551,'[4]产值及收款计划（2026）'!$A:$A&amp;'[4]产值及收款计划（2026）'!$B:$B,'[4]产值及收款计划（2026）'!AG:AG)</f>
        <v>0</v>
      </c>
      <c r="AH551" s="256" cm="1">
        <f t="array" aca="1" ref="AH551" ca="1">_xlfn.XLOOKUP($A551&amp;$B551,'[4]产值及收款计划（2026）'!$A:$A&amp;'[4]产值及收款计划（2026）'!$B:$B,'[4]产值及收款计划（2026）'!AH:AH)</f>
        <v>54.201999999999998</v>
      </c>
      <c r="AI551" s="256" cm="1">
        <f t="array" aca="1" ref="AI551" ca="1">_xlfn.XLOOKUP($A551&amp;$B551,'[4]产值及收款计划（2026）'!$A:$A&amp;'[4]产值及收款计划（2026）'!$B:$B,'[4]产值及收款计划（2026）'!AI:AI)</f>
        <v>0</v>
      </c>
      <c r="AJ551" s="256" cm="1">
        <f t="array" aca="1" ref="AJ551" ca="1">_xlfn.XLOOKUP($A551&amp;$B551,'[4]产值及收款计划（2026）'!$A:$A&amp;'[4]产值及收款计划（2026）'!$B:$B,'[4]产值及收款计划（2026）'!AJ:AJ)</f>
        <v>0</v>
      </c>
      <c r="AK551" s="256" cm="1">
        <f t="array" aca="1" ref="AK551" ca="1">_xlfn.XLOOKUP($A551&amp;$B551,'[4]产值及收款计划（2026）'!$A:$A&amp;'[4]产值及收款计划（2026）'!$B:$B,'[4]产值及收款计划（2026）'!AK:AK)</f>
        <v>0</v>
      </c>
      <c r="AL551" s="256" cm="1">
        <f t="array" aca="1" ref="AL551" ca="1">_xlfn.XLOOKUP($A551&amp;$B551,'[4]产值及收款计划（2026）'!$A:$A&amp;'[4]产值及收款计划（2026）'!$B:$B,'[4]产值及收款计划（2026）'!AL:AL)</f>
        <v>40.651499999999999</v>
      </c>
      <c r="AM551" s="263" t="e" cm="1">
        <f t="array" aca="1" ref="AM551" ca="1">_xlfn.LET(_xlpm.勾选月份状态数组,TRANSPOSE('PPT(12-15页）-TOP10'!$A$3:$A$14),_xlpm.选择数据区,IF('PPT(12-15页）-TOP10'!$E$3="收款",$BA551:$BL551,$AA551:$AL551),SUM(_xlfn._xlws.FILTER(_xlpm.选择数据区,_xlpm.勾选月份状态数组,"")))</f>
        <v>#NAME?</v>
      </c>
      <c r="AN551" s="256" t="e" cm="1">
        <f t="array" aca="1" ref="AN551" ca="1">_xlfn.LET(_xlpm.勾选月份状态数组,TRANSPOSE('PPT(12-15页）-TOP10'!$A$3:$A$14),_xlpm.选择数据区,IF('PPT(12-15页）-TOP10'!$E$3="收款",$DA551:$DL551,$CA551:$CL551),SUM(_xlfn._xlws.FILTER(_xlpm.选择数据区,_xlpm.勾选月份状态数组,"")))</f>
        <v>#NAME?</v>
      </c>
      <c r="AO551" s="256">
        <f ca="1">SUM(CA551:CC551)+SUM(AD551:AL551)</f>
        <v>149.05549999999999</v>
      </c>
      <c r="AP551" s="256"/>
      <c r="AQ551" s="256"/>
      <c r="AR551" s="256"/>
      <c r="AS551" s="256" cm="1">
        <f t="array" aca="1" ref="AS551" ca="1">_xlfn.XLOOKUP($A551&amp;$B551,'[4]产值及收款计划（2026）'!$A:$A&amp;'[4]产值及收款计划（2026）'!$B:$B,'[4]产值及收款计划（2026）'!AS:AS)</f>
        <v>0</v>
      </c>
      <c r="AT551" s="256" cm="1">
        <f t="array" aca="1" ref="AT551" ca="1">_xlfn.XLOOKUP($A551&amp;$B551,'[4]产值及收款计划（2026）'!$A:$A&amp;'[4]产值及收款计划（2026）'!$B:$B,'[4]产值及收款计划（2026）'!AT:AT)</f>
        <v>0</v>
      </c>
      <c r="AU551" s="256" cm="1">
        <f t="array" aca="1" ref="AU551" ca="1">_xlfn.XLOOKUP($A551&amp;$B551,'[4]产值及收款计划（2026）'!$A:$A&amp;'[4]产值及收款计划（2026）'!$B:$B,'[4]产值及收款计划（2026）'!AU:AU)</f>
        <v>0</v>
      </c>
      <c r="AV551" s="256" cm="1">
        <f t="array" aca="1" ref="AV551" ca="1">_xlfn.XLOOKUP($A551&amp;$B551,'[4]产值及收款计划（2026）'!$A:$A&amp;'[4]产值及收款计划（2026）'!$B:$B,'[4]产值及收款计划（2026）'!AV:AV)</f>
        <v>0</v>
      </c>
      <c r="AW551" s="256" cm="1">
        <f t="array" aca="1" ref="AW551" ca="1">_xlfn.XLOOKUP($A551&amp;$B551,'[4]产值及收款计划（2026）'!$A:$A&amp;'[4]产值及收款计划（2026）'!$B:$B,'[4]产值及收款计划（2026）'!AW:AW)</f>
        <v>81.302999999999997</v>
      </c>
      <c r="AX551" s="256" cm="1">
        <f t="array" aca="1" ref="AX551" ca="1">_xlfn.XLOOKUP($A551&amp;$B551,'[4]产值及收款计划（2026）'!$A:$A&amp;'[4]产值及收款计划（2026）'!$B:$B,'[4]产值及收款计划（2026）'!AX:AX)</f>
        <v>54.201999999999998</v>
      </c>
      <c r="AY551" s="256" cm="1">
        <f t="array" aca="1" ref="AY551" ca="1">_xlfn.XLOOKUP($A551&amp;$B551,'[4]产值及收款计划（2026）'!$A:$A&amp;'[4]产值及收款计划（2026）'!$B:$B,'[4]产值及收款计划（2026）'!AY:AY)</f>
        <v>135.505</v>
      </c>
      <c r="AZ551" s="256" cm="1">
        <f t="array" aca="1" ref="AZ551" ca="1">_xlfn.XLOOKUP($A551&amp;$B551,'[4]产值及收款计划（2026）'!$A:$A&amp;'[4]产值及收款计划（2026）'!$B:$B,'[4]产值及收款计划（2026）'!AZ:AZ)</f>
        <v>0</v>
      </c>
      <c r="BA551" s="266" cm="1">
        <f t="array" aca="1" ref="BA551" ca="1">_xlfn.XLOOKUP($A551&amp;$B551,'[4]产值及收款计划（2026）'!$A:$A&amp;'[4]产值及收款计划（2026）'!$B:$B,'[4]产值及收款计划（2026）'!BA:BA)</f>
        <v>0</v>
      </c>
      <c r="BB551" s="266" cm="1">
        <f t="array" aca="1" ref="BB551" ca="1">_xlfn.XLOOKUP($A551&amp;$B551,'[4]产值及收款计划（2026）'!$A:$A&amp;'[4]产值及收款计划（2026）'!$B:$B,'[4]产值及收款计划（2026）'!BB:BB)</f>
        <v>54.201999999999998</v>
      </c>
      <c r="BC551" s="266" cm="1">
        <f t="array" aca="1" ref="BC551" ca="1">_xlfn.XLOOKUP($A551&amp;$B551,'[4]产值及收款计划（2026）'!$A:$A&amp;'[4]产值及收款计划（2026）'!$B:$B,'[4]产值及收款计划（2026）'!BC:BC)</f>
        <v>0</v>
      </c>
      <c r="BD551" s="256" cm="1">
        <f t="array" aca="1" ref="BD551" ca="1">_xlfn.XLOOKUP($A551&amp;$B551,'[4]产值及收款计划（2026）'!$A:$A&amp;'[4]产值及收款计划（2026）'!$B:$B,'[4]产值及收款计划（2026）'!BD:BD)</f>
        <v>0</v>
      </c>
      <c r="BE551" s="256" cm="1">
        <f t="array" aca="1" ref="BE551" ca="1">_xlfn.XLOOKUP($A551&amp;$B551,'[4]产值及收款计划（2026）'!$A:$A&amp;'[4]产值及收款计划（2026）'!$B:$B,'[4]产值及收款计划（2026）'!BE:BE)</f>
        <v>0</v>
      </c>
      <c r="BF551" s="256" cm="1">
        <f t="array" aca="1" ref="BF551" ca="1">_xlfn.XLOOKUP($A551&amp;$B551,'[4]产值及收款计划（2026）'!$A:$A&amp;'[4]产值及收款计划（2026）'!$B:$B,'[4]产值及收款计划（2026）'!BF:BF)</f>
        <v>0</v>
      </c>
      <c r="BG551" s="256" cm="1">
        <f t="array" aca="1" ref="BG551" ca="1">_xlfn.XLOOKUP($A551&amp;$B551,'[4]产值及收款计划（2026）'!$A:$A&amp;'[4]产值及收款计划（2026）'!$B:$B,'[4]产值及收款计划（2026）'!BG:BG)</f>
        <v>0</v>
      </c>
      <c r="BH551" s="256" cm="1">
        <f t="array" aca="1" ref="BH551" ca="1">_xlfn.XLOOKUP($A551&amp;$B551,'[4]产值及收款计划（2026）'!$A:$A&amp;'[4]产值及收款计划（2026）'!$B:$B,'[4]产值及收款计划（2026）'!BH:BH)</f>
        <v>54.201999999999998</v>
      </c>
      <c r="BI551" s="256" cm="1">
        <f t="array" aca="1" ref="BI551" ca="1">_xlfn.XLOOKUP($A551&amp;$B551,'[4]产值及收款计划（2026）'!$A:$A&amp;'[4]产值及收款计划（2026）'!$B:$B,'[4]产值及收款计划（2026）'!BI:BI)</f>
        <v>0</v>
      </c>
      <c r="BJ551" s="256" cm="1">
        <f t="array" aca="1" ref="BJ551" ca="1">_xlfn.XLOOKUP($A551&amp;$B551,'[4]产值及收款计划（2026）'!$A:$A&amp;'[4]产值及收款计划（2026）'!$B:$B,'[4]产值及收款计划（2026）'!BJ:BJ)</f>
        <v>0</v>
      </c>
      <c r="BK551" s="256" cm="1">
        <f t="array" aca="1" ref="BK551" ca="1">_xlfn.XLOOKUP($A551&amp;$B551,'[4]产值及收款计划（2026）'!$A:$A&amp;'[4]产值及收款计划（2026）'!$B:$B,'[4]产值及收款计划（2026）'!BK:BK)</f>
        <v>0</v>
      </c>
      <c r="BL551" s="256" cm="1">
        <f t="array" aca="1" ref="BL551" ca="1">_xlfn.XLOOKUP($A551&amp;$B551,'[4]产值及收款计划（2026）'!$A:$A&amp;'[4]产值及收款计划（2026）'!$B:$B,'[4]产值及收款计划（2026）'!BL:BL)</f>
        <v>40.651600000000002</v>
      </c>
      <c r="BM551" s="256"/>
      <c r="BN551" s="256"/>
      <c r="BO551" s="256"/>
      <c r="BP551" s="256"/>
      <c r="BQ551" s="255" t="str" cm="1">
        <f t="array" aca="1" ref="BQ551" ca="1">_xlfn.XLOOKUP($A551&amp;$B551,'[4]产值及收款计划（2026）'!$A:$A&amp;'[4]产值及收款计划（2026）'!$B:$B,'[4]产值及收款计划（2026）'!BQ:BQ)</f>
        <v>厦门路桥建设集团有限公司</v>
      </c>
      <c r="BR551" s="256" cm="1">
        <f t="array" aca="1" ref="BR551" ca="1">_xlfn.XLOOKUP($A551&amp;$B551,'[4]产值及收款计划（2026）'!$A:$A&amp;'[4]产值及收款计划（2026）'!$B:$B,'[4]产值及收款计划（2026）'!BR:BR)</f>
        <v>0</v>
      </c>
      <c r="CA551" s="256" cm="1">
        <f t="array" aca="1" ref="CA551" ca="1">_xlfn.XLOOKUP($A551&amp;$B551,'[4]产值及收款计划（2026）'!$A:$A&amp;'[4]产值及收款计划（2026）'!$B:$B,'[4]产值及收款计划（2026）'!CA:CA)</f>
        <v>0</v>
      </c>
      <c r="CB551" s="256" cm="1">
        <f t="array" aca="1" ref="CB551" ca="1">_xlfn.XLOOKUP($A551&amp;$B551,'[4]产值及收款计划（2026）'!$A:$A&amp;'[4]产值及收款计划（2026）'!$B:$B,'[4]产值及收款计划（2026）'!CB:CB)</f>
        <v>54.201999999999998</v>
      </c>
      <c r="CC551" s="256" cm="1">
        <f t="array" aca="1" ref="CC551" ca="1">_xlfn.XLOOKUP($A551&amp;$B551,'[4]产值及收款计划（2026）'!$A:$A&amp;'[4]产值及收款计划（2026）'!$B:$B,'[4]产值及收款计划（2026）'!CC:CC)</f>
        <v>0</v>
      </c>
      <c r="CD551" s="256" cm="1">
        <f t="array" aca="1" ref="CD551" ca="1">_xlfn.XLOOKUP($A551&amp;$B551,'[4]产值及收款计划（2026）'!$A:$A&amp;'[4]产值及收款计划（2026）'!$B:$B,'[4]产值及收款计划（2026）'!CD:CD)</f>
        <v>0</v>
      </c>
      <c r="CE551" s="256" cm="1">
        <f t="array" aca="1" ref="CE551" ca="1">_xlfn.XLOOKUP($A551&amp;$B551,'[4]产值及收款计划（2026）'!$A:$A&amp;'[4]产值及收款计划（2026）'!$B:$B,'[4]产值及收款计划（2026）'!CE:CE)</f>
        <v>0</v>
      </c>
      <c r="CF551" s="256" cm="1">
        <f t="array" aca="1" ref="CF551" ca="1">_xlfn.XLOOKUP($A551&amp;$B551,'[4]产值及收款计划（2026）'!$A:$A&amp;'[4]产值及收款计划（2026）'!$B:$B,'[4]产值及收款计划（2026）'!CF:CF)</f>
        <v>0</v>
      </c>
      <c r="CG551" s="256" cm="1">
        <f t="array" aca="1" ref="CG551" ca="1">_xlfn.XLOOKUP($A551&amp;$B551,'[4]产值及收款计划（2026）'!$A:$A&amp;'[4]产值及收款计划（2026）'!$B:$B,'[4]产值及收款计划（2026）'!CG:CG)</f>
        <v>0</v>
      </c>
      <c r="CH551" s="256" cm="1">
        <f t="array" aca="1" ref="CH551" ca="1">_xlfn.XLOOKUP($A551&amp;$B551,'[4]产值及收款计划（2026）'!$A:$A&amp;'[4]产值及收款计划（2026）'!$B:$B,'[4]产值及收款计划（2026）'!CH:CH)</f>
        <v>0</v>
      </c>
      <c r="CI551" s="256" cm="1">
        <f t="array" aca="1" ref="CI551" ca="1">_xlfn.XLOOKUP($A551&amp;$B551,'[4]产值及收款计划（2026）'!$A:$A&amp;'[4]产值及收款计划（2026）'!$B:$B,'[4]产值及收款计划（2026）'!CI:CI)</f>
        <v>0</v>
      </c>
      <c r="CJ551" s="256" cm="1">
        <f t="array" aca="1" ref="CJ551" ca="1">_xlfn.XLOOKUP($A551&amp;$B551,'[4]产值及收款计划（2026）'!$A:$A&amp;'[4]产值及收款计划（2026）'!$B:$B,'[4]产值及收款计划（2026）'!CJ:CJ)</f>
        <v>0</v>
      </c>
      <c r="CK551" s="256" cm="1">
        <f t="array" aca="1" ref="CK551" ca="1">_xlfn.XLOOKUP($A551&amp;$B551,'[4]产值及收款计划（2026）'!$A:$A&amp;'[4]产值及收款计划（2026）'!$B:$B,'[4]产值及收款计划（2026）'!CK:CK)</f>
        <v>0</v>
      </c>
      <c r="CL551" s="256" cm="1">
        <f t="array" aca="1" ref="CL551" ca="1">_xlfn.XLOOKUP($A551&amp;$B551,'[4]产值及收款计划（2026）'!$A:$A&amp;'[4]产值及收款计划（2026）'!$B:$B,'[4]产值及收款计划（2026）'!CL:CL)</f>
        <v>0</v>
      </c>
      <c r="DA551" s="256" cm="1">
        <f t="array" aca="1" ref="DA551" ca="1">_xlfn.XLOOKUP($A551&amp;$B551,'[4]产值及收款计划（2026）'!$A:$A&amp;'[4]产值及收款计划（2026）'!$B:$B,'[4]产值及收款计划（2026）'!DA:DA)</f>
        <v>0</v>
      </c>
      <c r="DB551" s="256" cm="1">
        <f t="array" aca="1" ref="DB551" ca="1">_xlfn.XLOOKUP($A551&amp;$B551,'[4]产值及收款计划（2026）'!$A:$A&amp;'[4]产值及收款计划（2026）'!$B:$B,'[4]产值及收款计划（2026）'!DB:DB)</f>
        <v>54.201999999999998</v>
      </c>
      <c r="DC551" s="256" cm="1">
        <f t="array" aca="1" ref="DC551" ca="1">_xlfn.XLOOKUP($A551&amp;$B551,'[4]产值及收款计划（2026）'!$A:$A&amp;'[4]产值及收款计划（2026）'!$B:$B,'[4]产值及收款计划（2026）'!DC:DC)</f>
        <v>0</v>
      </c>
      <c r="DD551" s="256" cm="1">
        <f t="array" aca="1" ref="DD551" ca="1">_xlfn.XLOOKUP($A551&amp;$B551,'[4]产值及收款计划（2026）'!$A:$A&amp;'[4]产值及收款计划（2026）'!$B:$B,'[4]产值及收款计划（2026）'!DD:DD)</f>
        <v>0</v>
      </c>
      <c r="DE551" s="256" cm="1">
        <f t="array" aca="1" ref="DE551" ca="1">_xlfn.XLOOKUP($A551&amp;$B551,'[4]产值及收款计划（2026）'!$A:$A&amp;'[4]产值及收款计划（2026）'!$B:$B,'[4]产值及收款计划（2026）'!DE:DE)</f>
        <v>0</v>
      </c>
      <c r="DF551" s="256" cm="1">
        <f t="array" aca="1" ref="DF551" ca="1">_xlfn.XLOOKUP($A551&amp;$B551,'[4]产值及收款计划（2026）'!$A:$A&amp;'[4]产值及收款计划（2026）'!$B:$B,'[4]产值及收款计划（2026）'!DF:DF)</f>
        <v>0</v>
      </c>
      <c r="DG551" s="256" cm="1">
        <f t="array" aca="1" ref="DG551" ca="1">_xlfn.XLOOKUP($A551&amp;$B551,'[4]产值及收款计划（2026）'!$A:$A&amp;'[4]产值及收款计划（2026）'!$B:$B,'[4]产值及收款计划（2026）'!DG:DG)</f>
        <v>0</v>
      </c>
      <c r="DH551" s="256" cm="1">
        <f t="array" aca="1" ref="DH551" ca="1">_xlfn.XLOOKUP($A551&amp;$B551,'[4]产值及收款计划（2026）'!$A:$A&amp;'[4]产值及收款计划（2026）'!$B:$B,'[4]产值及收款计划（2026）'!DH:DH)</f>
        <v>0</v>
      </c>
      <c r="DI551" s="256" cm="1">
        <f t="array" aca="1" ref="DI551" ca="1">_xlfn.XLOOKUP($A551&amp;$B551,'[4]产值及收款计划（2026）'!$A:$A&amp;'[4]产值及收款计划（2026）'!$B:$B,'[4]产值及收款计划（2026）'!DI:DI)</f>
        <v>0</v>
      </c>
      <c r="DJ551" s="256" cm="1">
        <f t="array" aca="1" ref="DJ551" ca="1">_xlfn.XLOOKUP($A551&amp;$B551,'[4]产值及收款计划（2026）'!$A:$A&amp;'[4]产值及收款计划（2026）'!$B:$B,'[4]产值及收款计划（2026）'!DJ:DJ)</f>
        <v>0</v>
      </c>
      <c r="DK551" s="256" cm="1">
        <f t="array" aca="1" ref="DK551" ca="1">_xlfn.XLOOKUP($A551&amp;$B551,'[4]产值及收款计划（2026）'!$A:$A&amp;'[4]产值及收款计划（2026）'!$B:$B,'[4]产值及收款计划（2026）'!DK:DK)</f>
        <v>0</v>
      </c>
      <c r="DL551" s="256" cm="1">
        <f t="array" aca="1" ref="DL551" ca="1">_xlfn.XLOOKUP($A551&amp;$B551,'[4]产值及收款计划（2026）'!$A:$A&amp;'[4]产值及收款计划（2026）'!$B:$B,'[4]产值及收款计划（2026）'!DL:DL)</f>
        <v>0</v>
      </c>
      <c r="DM551" s="264"/>
      <c r="DN551" s="250"/>
    </row>
    <row r="552" spans="1:118" ht="40.5" x14ac:dyDescent="0.15">
      <c r="A552" s="254">
        <f t="shared" ca="1" si="28"/>
        <v>26</v>
      </c>
      <c r="B552" s="254" t="s">
        <v>28</v>
      </c>
      <c r="C552" s="255" t="str" cm="1">
        <f t="array" aca="1" ref="C552" ca="1">_xlfn.XLOOKUP($A552&amp;$B552,'[4]产值及收款计划（2026）'!$A:$A&amp;'[4]产值及收款计划（2026）'!$B:$B,'[4]产值及收款计划（2026）'!C:C)</f>
        <v>SZJT202570032</v>
      </c>
      <c r="D552" s="256" t="str" cm="1">
        <f t="array" aca="1" ref="D552" ca="1">_xlfn.XLOOKUP($A552&amp;$B552,'[4]产值及收款计划（2026）'!$A:$A&amp;'[4]产值及收款计划（2026）'!$B:$B,'[4]产值及收款计划（2026）'!D:D)</f>
        <v>厦门第三东通道工程数字化平台建设项目总体咨询服务</v>
      </c>
      <c r="E552" s="256" cm="1">
        <f t="array" aca="1" ref="E552" ca="1">_xlfn.XLOOKUP($A552&amp;$B552,'[4]产值及收款计划（2026）'!$A:$A&amp;'[4]产值及收款计划（2026）'!$B:$B,'[4]产值及收款计划（2026）'!E:E)</f>
        <v>150.15</v>
      </c>
      <c r="F552" s="256" cm="1">
        <f t="array" aca="1" ref="F552" ca="1">_xlfn.XLOOKUP($A552&amp;$B552,'[4]产值及收款计划（2026）'!$A:$A&amp;'[4]产值及收款计划（2026）'!$B:$B,'[4]产值及收款计划（2026）'!F:F)</f>
        <v>150.15</v>
      </c>
      <c r="G552" s="256" cm="1">
        <f t="array" aca="1" ref="G552" ca="1">_xlfn.XLOOKUP($A552&amp;$B552,'[4]产值及收款计划（2026）'!$A:$A&amp;'[4]产值及收款计划（2026）'!$B:$B,'[4]产值及收款计划（2026）'!G:G)</f>
        <v>150.15</v>
      </c>
      <c r="H552" s="256" cm="1">
        <f t="array" aca="1" ref="H552" ca="1">_xlfn.XLOOKUP($A552&amp;$B552,'[4]产值及收款计划（2026）'!$A:$A&amp;'[4]产值及收款计划（2026）'!$B:$B,'[4]产值及收款计划（2026）'!H:H)</f>
        <v>102.65</v>
      </c>
      <c r="I552" s="257" cm="1">
        <f t="array" aca="1" ref="I552" ca="1">_xlfn.XLOOKUP($A552&amp;$B552,'[4]产值及收款计划（2026）'!$A:$A&amp;'[4]产值及收款计划（2026）'!$B:$B,'[4]产值及收款计划（2026）'!I:I)</f>
        <v>0.68364968364968404</v>
      </c>
      <c r="J552" s="258" cm="1">
        <f t="array" aca="1" ref="J552" ca="1">_xlfn.XLOOKUP($A552&amp;$B552,'[4]产值及收款计划（2026）'!$A:$A&amp;'[4]产值及收款计划（2026）'!$B:$B,'[4]产值及收款计划（2026）'!J:J)</f>
        <v>0.06</v>
      </c>
      <c r="K552" s="256" cm="1">
        <f t="array" aca="1" ref="K552" ca="1">_xlfn.XLOOKUP($A552&amp;$B552,'[4]产值及收款计划（2026）'!$A:$A&amp;'[4]产值及收款计划（2026）'!$B:$B,'[4]产值及收款计划（2026）'!K:K)</f>
        <v>0</v>
      </c>
      <c r="L552" s="256" cm="1">
        <f t="array" aca="1" ref="L552" ca="1">_xlfn.XLOOKUP($A552&amp;$B552,'[4]产值及收款计划（2026）'!$A:$A&amp;'[4]产值及收款计划（2026）'!$B:$B,'[4]产值及收款计划（2026）'!L:L)</f>
        <v>0</v>
      </c>
      <c r="M552" s="256" t="str" cm="1">
        <f t="array" aca="1" ref="M552" ca="1">_xlfn.XLOOKUP($A552&amp;$B552,'[4]产值及收款计划（2026）'!$A:$A&amp;'[4]产值及收款计划（2026）'!$B:$B,'[4]产值及收款计划（2026）'!M:M)</f>
        <v>主导</v>
      </c>
      <c r="N552" s="256" cm="1">
        <f t="array" aca="1" ref="N552" ca="1">_xlfn.XLOOKUP($A552&amp;$B552,'[4]产值及收款计划（2026）'!$A:$A&amp;'[4]产值及收款计划（2026）'!$B:$B,'[4]产值及收款计划（2026）'!N:N)</f>
        <v>0</v>
      </c>
      <c r="O552" s="256" t="str" cm="1">
        <f t="array" aca="1" ref="O552" ca="1">_xlfn.XLOOKUP($A552&amp;$B552,'[4]产值及收款计划（2026）'!$A:$A&amp;'[4]产值及收款计划（2026）'!$B:$B,'[4]产值及收款计划（2026）'!O:O)</f>
        <v>陈明元</v>
      </c>
      <c r="P552" s="255" t="str" cm="1">
        <f t="array" aca="1" ref="P552" ca="1">_xlfn.XLOOKUP($A552&amp;$B552,'[4]产值及收款计划（2026）'!$A:$A&amp;'[4]产值及收款计划（2026）'!$B:$B,'[4]产值及收款计划（2026）'!P:P)</f>
        <v>在建</v>
      </c>
      <c r="Q552" s="256" cm="1">
        <f t="array" aca="1" ref="Q552" ca="1">_xlfn.XLOOKUP($A552&amp;$B552,'[4]产值及收款计划（2026）'!$A:$A&amp;'[4]产值及收款计划（2026）'!$B:$B,'[4]产值及收款计划（2026）'!Q:Q)</f>
        <v>0</v>
      </c>
      <c r="R552" s="256" cm="1">
        <f t="array" aca="1" ref="R552" ca="1">_xlfn.XLOOKUP($A552&amp;$B552,'[4]产值及收款计划（2026）'!$A:$A&amp;'[4]产值及收款计划（2026）'!$B:$B,'[4]产值及收款计划（2026）'!R:R)</f>
        <v>0</v>
      </c>
      <c r="S552" s="256" cm="1">
        <f t="array" aca="1" ref="S552" ca="1">_xlfn.XLOOKUP($A552&amp;$B552,'[4]产值及收款计划（2026）'!$A:$A&amp;'[4]产值及收款计划（2026）'!$B:$B,'[4]产值及收款计划（2026）'!S:S)</f>
        <v>0</v>
      </c>
      <c r="T552" s="256" cm="1">
        <f t="array" aca="1" ref="T552" ca="1">_xlfn.XLOOKUP($A552&amp;$B552,'[4]产值及收款计划（2026）'!$A:$A&amp;'[4]产值及收款计划（2026）'!$B:$B,'[4]产值及收款计划（2026）'!T:T)</f>
        <v>105.105</v>
      </c>
      <c r="U552" s="256" cm="1">
        <f t="array" aca="1" ref="U552" ca="1">_xlfn.XLOOKUP($A552&amp;$B552,'[4]产值及收款计划（2026）'!$A:$A&amp;'[4]产值及收款计划（2026）'!$B:$B,'[4]产值及收款计划（2026）'!U:U)</f>
        <v>0</v>
      </c>
      <c r="V552" s="256" cm="1">
        <f t="array" aca="1" ref="V552" ca="1">_xlfn.XLOOKUP($A552&amp;$B552,'[4]产值及收款计划（2026）'!$A:$A&amp;'[4]产值及收款计划（2026）'!$B:$B,'[4]产值及收款计划（2026）'!V:V)</f>
        <v>45.045000000000002</v>
      </c>
      <c r="W552" s="256" cm="1">
        <f t="array" aca="1" ref="W552" ca="1">_xlfn.XLOOKUP($A552&amp;$B552,'[4]产值及收款计划（2026）'!$A:$A&amp;'[4]产值及收款计划（2026）'!$B:$B,'[4]产值及收款计划（2026）'!W:W)</f>
        <v>0</v>
      </c>
      <c r="X552" s="256" cm="1">
        <f t="array" aca="1" ref="X552" ca="1">_xlfn.XLOOKUP($A552&amp;$B552,'[4]产值及收款计划（2026）'!$A:$A&amp;'[4]产值及收款计划（2026）'!$B:$B,'[4]产值及收款计划（2026）'!X:X)</f>
        <v>0</v>
      </c>
      <c r="Y552" s="256" cm="1">
        <f t="array" aca="1" ref="Y552" ca="1">_xlfn.XLOOKUP($A552&amp;$B552,'[4]产值及收款计划（2026）'!$A:$A&amp;'[4]产值及收款计划（2026）'!$B:$B,'[4]产值及收款计划（2026）'!Y:Y)</f>
        <v>0</v>
      </c>
      <c r="Z552" s="256" cm="1">
        <f t="array" aca="1" ref="Z552" ca="1">_xlfn.XLOOKUP($A552&amp;$B552,'[4]产值及收款计划（2026）'!$A:$A&amp;'[4]产值及收款计划（2026）'!$B:$B,'[4]产值及收款计划（2026）'!Z:Z)</f>
        <v>0</v>
      </c>
      <c r="AA552" s="256" cm="1">
        <f t="array" aca="1" ref="AA552" ca="1">_xlfn.XLOOKUP($A552&amp;$B552,'[4]产值及收款计划（2026）'!$A:$A&amp;'[4]产值及收款计划（2026）'!$B:$B,'[4]产值及收款计划（2026）'!AA:AA)</f>
        <v>0</v>
      </c>
      <c r="AB552" s="256" cm="1">
        <f t="array" aca="1" ref="AB552" ca="1">_xlfn.XLOOKUP($A552&amp;$B552,'[4]产值及收款计划（2026）'!$A:$A&amp;'[4]产值及收款计划（2026）'!$B:$B,'[4]产值及收款计划（2026）'!AB:AB)</f>
        <v>0</v>
      </c>
      <c r="AC552" s="256" cm="1">
        <f t="array" aca="1" ref="AC552" ca="1">_xlfn.XLOOKUP($A552&amp;$B552,'[4]产值及收款计划（2026）'!$A:$A&amp;'[4]产值及收款计划（2026）'!$B:$B,'[4]产值及收款计划（2026）'!AC:AC)</f>
        <v>0</v>
      </c>
      <c r="AD552" s="256" cm="1">
        <f t="array" aca="1" ref="AD552" ca="1">_xlfn.XLOOKUP($A552&amp;$B552,'[4]产值及收款计划（2026）'!$A:$A&amp;'[4]产值及收款计划（2026）'!$B:$B,'[4]产值及收款计划（2026）'!AD:AD)</f>
        <v>0</v>
      </c>
      <c r="AE552" s="256" cm="1">
        <f t="array" aca="1" ref="AE552" ca="1">_xlfn.XLOOKUP($A552&amp;$B552,'[4]产值及收款计划（2026）'!$A:$A&amp;'[4]产值及收款计划（2026）'!$B:$B,'[4]产值及收款计划（2026）'!AE:AE)</f>
        <v>0</v>
      </c>
      <c r="AF552" s="256" cm="1">
        <f t="array" aca="1" ref="AF552" ca="1">_xlfn.XLOOKUP($A552&amp;$B552,'[4]产值及收款计划（2026）'!$A:$A&amp;'[4]产值及收款计划（2026）'!$B:$B,'[4]产值及收款计划（2026）'!AF:AF)</f>
        <v>0</v>
      </c>
      <c r="AG552" s="256" cm="1">
        <f t="array" aca="1" ref="AG552" ca="1">_xlfn.XLOOKUP($A552&amp;$B552,'[4]产值及收款计划（2026）'!$A:$A&amp;'[4]产值及收款计划（2026）'!$B:$B,'[4]产值及收款计划（2026）'!AG:AG)</f>
        <v>0</v>
      </c>
      <c r="AH552" s="256" cm="1">
        <f t="array" aca="1" ref="AH552" ca="1">_xlfn.XLOOKUP($A552&amp;$B552,'[4]产值及收款计划（2026）'!$A:$A&amp;'[4]产值及收款计划（2026）'!$B:$B,'[4]产值及收款计划（2026）'!AH:AH)</f>
        <v>15.015000000000001</v>
      </c>
      <c r="AI552" s="256" cm="1">
        <f t="array" aca="1" ref="AI552" ca="1">_xlfn.XLOOKUP($A552&amp;$B552,'[4]产值及收款计划（2026）'!$A:$A&amp;'[4]产值及收款计划（2026）'!$B:$B,'[4]产值及收款计划（2026）'!AI:AI)</f>
        <v>0</v>
      </c>
      <c r="AJ552" s="256" cm="1">
        <f t="array" aca="1" ref="AJ552" ca="1">_xlfn.XLOOKUP($A552&amp;$B552,'[4]产值及收款计划（2026）'!$A:$A&amp;'[4]产值及收款计划（2026）'!$B:$B,'[4]产值及收款计划（2026）'!AJ:AJ)</f>
        <v>0</v>
      </c>
      <c r="AK552" s="256" cm="1">
        <f t="array" aca="1" ref="AK552" ca="1">_xlfn.XLOOKUP($A552&amp;$B552,'[4]产值及收款计划（2026）'!$A:$A&amp;'[4]产值及收款计划（2026）'!$B:$B,'[4]产值及收款计划（2026）'!AK:AK)</f>
        <v>0</v>
      </c>
      <c r="AL552" s="256" cm="1">
        <f t="array" aca="1" ref="AL552" ca="1">_xlfn.XLOOKUP($A552&amp;$B552,'[4]产值及收款计划（2026）'!$A:$A&amp;'[4]产值及收款计划（2026）'!$B:$B,'[4]产值及收款计划（2026）'!AL:AL)</f>
        <v>0</v>
      </c>
      <c r="AM552" s="263" t="e" cm="1">
        <f t="array" aca="1" ref="AM552" ca="1">_xlfn.LET(_xlpm.勾选月份状态数组,TRANSPOSE('PPT(12-15页）-TOP10'!$A$3:$A$14),_xlpm.选择数据区,IF('PPT(12-15页）-TOP10'!$E$3="收款",$BA552:$BL552,$AA552:$AL552),SUM(_xlfn._xlws.FILTER(_xlpm.选择数据区,_xlpm.勾选月份状态数组,"")))</f>
        <v>#NAME?</v>
      </c>
      <c r="AN552" s="256" t="e" cm="1">
        <f t="array" aca="1" ref="AN552" ca="1">_xlfn.LET(_xlpm.勾选月份状态数组,TRANSPOSE('PPT(12-15页）-TOP10'!$A$3:$A$14),_xlpm.选择数据区,IF('PPT(12-15页）-TOP10'!$E$3="收款",$DA552:$DL552,$CA552:$CL552),SUM(_xlfn._xlws.FILTER(_xlpm.选择数据区,_xlpm.勾选月份状态数组,"")))</f>
        <v>#NAME?</v>
      </c>
      <c r="AO552" s="256">
        <f ca="1">SUM(CA552:CC552)+SUM(AD552:AL552)</f>
        <v>15.015000000000001</v>
      </c>
      <c r="AP552" s="256"/>
      <c r="AQ552" s="256"/>
      <c r="AR552" s="256"/>
      <c r="AS552" s="256" cm="1">
        <f t="array" aca="1" ref="AS552" ca="1">_xlfn.XLOOKUP($A552&amp;$B552,'[4]产值及收款计划（2026）'!$A:$A&amp;'[4]产值及收款计划（2026）'!$B:$B,'[4]产值及收款计划（2026）'!AS:AS)</f>
        <v>0</v>
      </c>
      <c r="AT552" s="256" cm="1">
        <f t="array" aca="1" ref="AT552" ca="1">_xlfn.XLOOKUP($A552&amp;$B552,'[4]产值及收款计划（2026）'!$A:$A&amp;'[4]产值及收款计划（2026）'!$B:$B,'[4]产值及收款计划（2026）'!AT:AT)</f>
        <v>0</v>
      </c>
      <c r="AU552" s="256" cm="1">
        <f t="array" aca="1" ref="AU552" ca="1">_xlfn.XLOOKUP($A552&amp;$B552,'[4]产值及收款计划（2026）'!$A:$A&amp;'[4]产值及收款计划（2026）'!$B:$B,'[4]产值及收款计划（2026）'!AU:AU)</f>
        <v>0</v>
      </c>
      <c r="AV552" s="256" cm="1">
        <f t="array" aca="1" ref="AV552" ca="1">_xlfn.XLOOKUP($A552&amp;$B552,'[4]产值及收款计划（2026）'!$A:$A&amp;'[4]产值及收款计划（2026）'!$B:$B,'[4]产值及收款计划（2026）'!AV:AV)</f>
        <v>0</v>
      </c>
      <c r="AW552" s="256" cm="1">
        <f t="array" aca="1" ref="AW552" ca="1">_xlfn.XLOOKUP($A552&amp;$B552,'[4]产值及收款计划（2026）'!$A:$A&amp;'[4]产值及收款计划（2026）'!$B:$B,'[4]产值及收款计划（2026）'!AW:AW)</f>
        <v>0</v>
      </c>
      <c r="AX552" s="256" cm="1">
        <f t="array" aca="1" ref="AX552" ca="1">_xlfn.XLOOKUP($A552&amp;$B552,'[4]产值及收款计划（2026）'!$A:$A&amp;'[4]产值及收款计划（2026）'!$B:$B,'[4]产值及收款计划（2026）'!AX:AX)</f>
        <v>45.045000000000002</v>
      </c>
      <c r="AY552" s="256" cm="1">
        <f t="array" aca="1" ref="AY552" ca="1">_xlfn.XLOOKUP($A552&amp;$B552,'[4]产值及收款计划（2026）'!$A:$A&amp;'[4]产值及收款计划（2026）'!$B:$B,'[4]产值及收款计划（2026）'!AY:AY)</f>
        <v>105.105</v>
      </c>
      <c r="AZ552" s="256" cm="1">
        <f t="array" aca="1" ref="AZ552" ca="1">_xlfn.XLOOKUP($A552&amp;$B552,'[4]产值及收款计划（2026）'!$A:$A&amp;'[4]产值及收款计划（2026）'!$B:$B,'[4]产值及收款计划（2026）'!AZ:AZ)</f>
        <v>60.06</v>
      </c>
      <c r="BA552" s="256" cm="1">
        <f t="array" aca="1" ref="BA552" ca="1">_xlfn.XLOOKUP($A552&amp;$B552,'[4]产值及收款计划（2026）'!$A:$A&amp;'[4]产值及收款计划（2026）'!$B:$B,'[4]产值及收款计划（2026）'!BA:BA)</f>
        <v>0</v>
      </c>
      <c r="BB552" s="256" cm="1">
        <f t="array" aca="1" ref="BB552" ca="1">_xlfn.XLOOKUP($A552&amp;$B552,'[4]产值及收款计划（2026）'!$A:$A&amp;'[4]产值及收款计划（2026）'!$B:$B,'[4]产值及收款计划（2026）'!BB:BB)</f>
        <v>45.045000000000002</v>
      </c>
      <c r="BC552" s="256" cm="1">
        <f t="array" aca="1" ref="BC552" ca="1">_xlfn.XLOOKUP($A552&amp;$B552,'[4]产值及收款计划（2026）'!$A:$A&amp;'[4]产值及收款计划（2026）'!$B:$B,'[4]产值及收款计划（2026）'!BC:BC)</f>
        <v>45.045000000000002</v>
      </c>
      <c r="BD552" s="256" cm="1">
        <f t="array" aca="1" ref="BD552" ca="1">_xlfn.XLOOKUP($A552&amp;$B552,'[4]产值及收款计划（2026）'!$A:$A&amp;'[4]产值及收款计划（2026）'!$B:$B,'[4]产值及收款计划（2026）'!BD:BD)</f>
        <v>0</v>
      </c>
      <c r="BE552" s="256" cm="1">
        <f t="array" aca="1" ref="BE552" ca="1">_xlfn.XLOOKUP($A552&amp;$B552,'[4]产值及收款计划（2026）'!$A:$A&amp;'[4]产值及收款计划（2026）'!$B:$B,'[4]产值及收款计划（2026）'!BE:BE)</f>
        <v>0</v>
      </c>
      <c r="BF552" s="256" cm="1">
        <f t="array" aca="1" ref="BF552" ca="1">_xlfn.XLOOKUP($A552&amp;$B552,'[4]产值及收款计划（2026）'!$A:$A&amp;'[4]产值及收款计划（2026）'!$B:$B,'[4]产值及收款计划（2026）'!BF:BF)</f>
        <v>0</v>
      </c>
      <c r="BG552" s="256" cm="1">
        <f t="array" aca="1" ref="BG552" ca="1">_xlfn.XLOOKUP($A552&amp;$B552,'[4]产值及收款计划（2026）'!$A:$A&amp;'[4]产值及收款计划（2026）'!$B:$B,'[4]产值及收款计划（2026）'!BG:BG)</f>
        <v>0</v>
      </c>
      <c r="BH552" s="256" cm="1">
        <f t="array" aca="1" ref="BH552" ca="1">_xlfn.XLOOKUP($A552&amp;$B552,'[4]产值及收款计划（2026）'!$A:$A&amp;'[4]产值及收款计划（2026）'!$B:$B,'[4]产值及收款计划（2026）'!BH:BH)</f>
        <v>0</v>
      </c>
      <c r="BI552" s="256" cm="1">
        <f t="array" aca="1" ref="BI552" ca="1">_xlfn.XLOOKUP($A552&amp;$B552,'[4]产值及收款计划（2026）'!$A:$A&amp;'[4]产值及收款计划（2026）'!$B:$B,'[4]产值及收款计划（2026）'!BI:BI)</f>
        <v>30.03</v>
      </c>
      <c r="BJ552" s="256" cm="1">
        <f t="array" aca="1" ref="BJ552" ca="1">_xlfn.XLOOKUP($A552&amp;$B552,'[4]产值及收款计划（2026）'!$A:$A&amp;'[4]产值及收款计划（2026）'!$B:$B,'[4]产值及收款计划（2026）'!BJ:BJ)</f>
        <v>0</v>
      </c>
      <c r="BK552" s="256" cm="1">
        <f t="array" aca="1" ref="BK552" ca="1">_xlfn.XLOOKUP($A552&amp;$B552,'[4]产值及收款计划（2026）'!$A:$A&amp;'[4]产值及收款计划（2026）'!$B:$B,'[4]产值及收款计划（2026）'!BK:BK)</f>
        <v>0</v>
      </c>
      <c r="BL552" s="256" cm="1">
        <f t="array" aca="1" ref="BL552" ca="1">_xlfn.XLOOKUP($A552&amp;$B552,'[4]产值及收款计划（2026）'!$A:$A&amp;'[4]产值及收款计划（2026）'!$B:$B,'[4]产值及收款计划（2026）'!BL:BL)</f>
        <v>0</v>
      </c>
      <c r="BM552" s="256"/>
      <c r="BN552" s="256"/>
      <c r="BO552" s="256"/>
      <c r="BP552" s="256"/>
      <c r="BQ552" s="255" t="str" cm="1">
        <f t="array" aca="1" ref="BQ552" ca="1">_xlfn.XLOOKUP($A552&amp;$B552,'[4]产值及收款计划（2026）'!$A:$A&amp;'[4]产值及收款计划（2026）'!$B:$B,'[4]产值及收款计划（2026）'!BQ:BQ)</f>
        <v>厦门路桥勘察设计院有限公司</v>
      </c>
      <c r="BR552" s="256" cm="1">
        <f t="array" aca="1" ref="BR552" ca="1">_xlfn.XLOOKUP($A552&amp;$B552,'[4]产值及收款计划（2026）'!$A:$A&amp;'[4]产值及收款计划（2026）'!$B:$B,'[4]产值及收款计划（2026）'!BR:BR)</f>
        <v>0</v>
      </c>
      <c r="CA552" s="256" cm="1">
        <f t="array" aca="1" ref="CA552" ca="1">_xlfn.XLOOKUP($A552&amp;$B552,'[4]产值及收款计划（2026）'!$A:$A&amp;'[4]产值及收款计划（2026）'!$B:$B,'[4]产值及收款计划（2026）'!CA:CA)</f>
        <v>0</v>
      </c>
      <c r="CB552" s="256" cm="1">
        <f t="array" aca="1" ref="CB552" ca="1">_xlfn.XLOOKUP($A552&amp;$B552,'[4]产值及收款计划（2026）'!$A:$A&amp;'[4]产值及收款计划（2026）'!$B:$B,'[4]产值及收款计划（2026）'!CB:CB)</f>
        <v>0</v>
      </c>
      <c r="CC552" s="256" cm="1">
        <f t="array" aca="1" ref="CC552" ca="1">_xlfn.XLOOKUP($A552&amp;$B552,'[4]产值及收款计划（2026）'!$A:$A&amp;'[4]产值及收款计划（2026）'!$B:$B,'[4]产值及收款计划（2026）'!CC:CC)</f>
        <v>0</v>
      </c>
      <c r="CD552" s="256" cm="1">
        <f t="array" aca="1" ref="CD552" ca="1">_xlfn.XLOOKUP($A552&amp;$B552,'[4]产值及收款计划（2026）'!$A:$A&amp;'[4]产值及收款计划（2026）'!$B:$B,'[4]产值及收款计划（2026）'!CD:CD)</f>
        <v>0</v>
      </c>
      <c r="CE552" s="256" cm="1">
        <f t="array" aca="1" ref="CE552" ca="1">_xlfn.XLOOKUP($A552&amp;$B552,'[4]产值及收款计划（2026）'!$A:$A&amp;'[4]产值及收款计划（2026）'!$B:$B,'[4]产值及收款计划（2026）'!CE:CE)</f>
        <v>0</v>
      </c>
      <c r="CF552" s="256" cm="1">
        <f t="array" aca="1" ref="CF552" ca="1">_xlfn.XLOOKUP($A552&amp;$B552,'[4]产值及收款计划（2026）'!$A:$A&amp;'[4]产值及收款计划（2026）'!$B:$B,'[4]产值及收款计划（2026）'!CF:CF)</f>
        <v>0</v>
      </c>
      <c r="CG552" s="256" cm="1">
        <f t="array" aca="1" ref="CG552" ca="1">_xlfn.XLOOKUP($A552&amp;$B552,'[4]产值及收款计划（2026）'!$A:$A&amp;'[4]产值及收款计划（2026）'!$B:$B,'[4]产值及收款计划（2026）'!CG:CG)</f>
        <v>0</v>
      </c>
      <c r="CH552" s="256" cm="1">
        <f t="array" aca="1" ref="CH552" ca="1">_xlfn.XLOOKUP($A552&amp;$B552,'[4]产值及收款计划（2026）'!$A:$A&amp;'[4]产值及收款计划（2026）'!$B:$B,'[4]产值及收款计划（2026）'!CH:CH)</f>
        <v>0</v>
      </c>
      <c r="CI552" s="256" cm="1">
        <f t="array" aca="1" ref="CI552" ca="1">_xlfn.XLOOKUP($A552&amp;$B552,'[4]产值及收款计划（2026）'!$A:$A&amp;'[4]产值及收款计划（2026）'!$B:$B,'[4]产值及收款计划（2026）'!CI:CI)</f>
        <v>0</v>
      </c>
      <c r="CJ552" s="256" cm="1">
        <f t="array" aca="1" ref="CJ552" ca="1">_xlfn.XLOOKUP($A552&amp;$B552,'[4]产值及收款计划（2026）'!$A:$A&amp;'[4]产值及收款计划（2026）'!$B:$B,'[4]产值及收款计划（2026）'!CJ:CJ)</f>
        <v>0</v>
      </c>
      <c r="CK552" s="256" cm="1">
        <f t="array" aca="1" ref="CK552" ca="1">_xlfn.XLOOKUP($A552&amp;$B552,'[4]产值及收款计划（2026）'!$A:$A&amp;'[4]产值及收款计划（2026）'!$B:$B,'[4]产值及收款计划（2026）'!CK:CK)</f>
        <v>0</v>
      </c>
      <c r="CL552" s="256" cm="1">
        <f t="array" aca="1" ref="CL552" ca="1">_xlfn.XLOOKUP($A552&amp;$B552,'[4]产值及收款计划（2026）'!$A:$A&amp;'[4]产值及收款计划（2026）'!$B:$B,'[4]产值及收款计划（2026）'!CL:CL)</f>
        <v>0</v>
      </c>
      <c r="DA552" s="256" cm="1">
        <f t="array" aca="1" ref="DA552" ca="1">_xlfn.XLOOKUP($A552&amp;$B552,'[4]产值及收款计划（2026）'!$A:$A&amp;'[4]产值及收款计划（2026）'!$B:$B,'[4]产值及收款计划（2026）'!DA:DA)</f>
        <v>0</v>
      </c>
      <c r="DB552" s="256" cm="1">
        <f t="array" aca="1" ref="DB552" ca="1">_xlfn.XLOOKUP($A552&amp;$B552,'[4]产值及收款计划（2026）'!$A:$A&amp;'[4]产值及收款计划（2026）'!$B:$B,'[4]产值及收款计划（2026）'!DB:DB)</f>
        <v>0</v>
      </c>
      <c r="DC552" s="256" cm="1">
        <f t="array" aca="1" ref="DC552" ca="1">_xlfn.XLOOKUP($A552&amp;$B552,'[4]产值及收款计划（2026）'!$A:$A&amp;'[4]产值及收款计划（2026）'!$B:$B,'[4]产值及收款计划（2026）'!DC:DC)</f>
        <v>45.045000000000002</v>
      </c>
      <c r="DD552" s="256" cm="1">
        <f t="array" aca="1" ref="DD552" ca="1">_xlfn.XLOOKUP($A552&amp;$B552,'[4]产值及收款计划（2026）'!$A:$A&amp;'[4]产值及收款计划（2026）'!$B:$B,'[4]产值及收款计划（2026）'!DD:DD)</f>
        <v>0</v>
      </c>
      <c r="DE552" s="256" cm="1">
        <f t="array" aca="1" ref="DE552" ca="1">_xlfn.XLOOKUP($A552&amp;$B552,'[4]产值及收款计划（2026）'!$A:$A&amp;'[4]产值及收款计划（2026）'!$B:$B,'[4]产值及收款计划（2026）'!DE:DE)</f>
        <v>0</v>
      </c>
      <c r="DF552" s="256" cm="1">
        <f t="array" aca="1" ref="DF552" ca="1">_xlfn.XLOOKUP($A552&amp;$B552,'[4]产值及收款计划（2026）'!$A:$A&amp;'[4]产值及收款计划（2026）'!$B:$B,'[4]产值及收款计划（2026）'!DF:DF)</f>
        <v>0</v>
      </c>
      <c r="DG552" s="256" cm="1">
        <f t="array" aca="1" ref="DG552" ca="1">_xlfn.XLOOKUP($A552&amp;$B552,'[4]产值及收款计划（2026）'!$A:$A&amp;'[4]产值及收款计划（2026）'!$B:$B,'[4]产值及收款计划（2026）'!DG:DG)</f>
        <v>0</v>
      </c>
      <c r="DH552" s="256" cm="1">
        <f t="array" aca="1" ref="DH552" ca="1">_xlfn.XLOOKUP($A552&amp;$B552,'[4]产值及收款计划（2026）'!$A:$A&amp;'[4]产值及收款计划（2026）'!$B:$B,'[4]产值及收款计划（2026）'!DH:DH)</f>
        <v>0</v>
      </c>
      <c r="DI552" s="256" cm="1">
        <f t="array" aca="1" ref="DI552" ca="1">_xlfn.XLOOKUP($A552&amp;$B552,'[4]产值及收款计划（2026）'!$A:$A&amp;'[4]产值及收款计划（2026）'!$B:$B,'[4]产值及收款计划（2026）'!DI:DI)</f>
        <v>0</v>
      </c>
      <c r="DJ552" s="256" cm="1">
        <f t="array" aca="1" ref="DJ552" ca="1">_xlfn.XLOOKUP($A552&amp;$B552,'[4]产值及收款计划（2026）'!$A:$A&amp;'[4]产值及收款计划（2026）'!$B:$B,'[4]产值及收款计划（2026）'!DJ:DJ)</f>
        <v>0</v>
      </c>
      <c r="DK552" s="256" cm="1">
        <f t="array" aca="1" ref="DK552" ca="1">_xlfn.XLOOKUP($A552&amp;$B552,'[4]产值及收款计划（2026）'!$A:$A&amp;'[4]产值及收款计划（2026）'!$B:$B,'[4]产值及收款计划（2026）'!DK:DK)</f>
        <v>0</v>
      </c>
      <c r="DL552" s="256" cm="1">
        <f t="array" aca="1" ref="DL552" ca="1">_xlfn.XLOOKUP($A552&amp;$B552,'[4]产值及收款计划（2026）'!$A:$A&amp;'[4]产值及收款计划（2026）'!$B:$B,'[4]产值及收款计划（2026）'!DL:DL)</f>
        <v>0</v>
      </c>
      <c r="DM552" s="264"/>
      <c r="DN552" s="250"/>
    </row>
    <row r="553" spans="1:118" ht="40.5" x14ac:dyDescent="0.15">
      <c r="A553" s="254">
        <f t="shared" ca="1" si="28"/>
        <v>27</v>
      </c>
      <c r="B553" s="254" t="s">
        <v>28</v>
      </c>
      <c r="C553" s="256" t="str">
        <f t="array" aca="1" ref="C553" ca="1">_xlfn.XLOOKUP($A553&amp;$B553,'[4]产值及收款计划（2026）'!$A:$A&amp;'[4]产值及收款计划（2026）'!$B:$B,'[4]产值及收款计划（2026）'!C:C)</f>
        <v>C0CJSC-JCCG-T/W-2025013</v>
      </c>
      <c r="D553" s="256" t="str">
        <f t="array" aca="1" ref="D553" ca="1">_xlfn.XLOOKUP($A553&amp;$B553,'[4]产值及收款计划（2026）'!$A:$A&amp;'[4]产值及收款计划（2026）'!$B:$B,'[4]产值及收款计划（2026）'!D:D)</f>
        <v>泉州普通公路桥梁隧道智慧运维平台项目</v>
      </c>
      <c r="E553" s="256">
        <f t="array" aca="1" ref="E553" ca="1">_xlfn.XLOOKUP($A553&amp;$B553,'[4]产值及收款计划（2026）'!$A:$A&amp;'[4]产值及收款计划（2026）'!$B:$B,'[4]产值及收款计划（2026）'!E:E)</f>
        <v>135.28749999999999</v>
      </c>
      <c r="F553" s="256">
        <f t="array" aca="1" ref="F553" ca="1">_xlfn.XLOOKUP($A553&amp;$B553,'[4]产值及收款计划（2026）'!$A:$A&amp;'[4]产值及收款计划（2026）'!$B:$B,'[4]产值及收款计划（2026）'!F:F)</f>
        <v>135.28749999999999</v>
      </c>
      <c r="G553" s="256">
        <f t="array" aca="1" ref="G553" ca="1">_xlfn.XLOOKUP($A553&amp;$B553,'[4]产值及收款计划（2026）'!$A:$A&amp;'[4]产值及收款计划（2026）'!$B:$B,'[4]产值及收款计划（2026）'!G:G)</f>
        <v>135.28749999999999</v>
      </c>
      <c r="H553" s="256">
        <f t="array" aca="1" ref="H553" ca="1">_xlfn.XLOOKUP($A553&amp;$B553,'[4]产值及收款计划（2026）'!$A:$A&amp;'[4]产值及收款计划（2026）'!$B:$B,'[4]产值及收款计划（2026）'!H:H)</f>
        <v>15.8125</v>
      </c>
      <c r="I553" s="257">
        <f t="array" aca="1" ref="I553" ca="1">_xlfn.XLOOKUP($A553&amp;$B553,'[4]产值及收款计划（2026）'!$A:$A&amp;'[4]产值及收款计划（2026）'!$B:$B,'[4]产值及收款计划（2026）'!I:I)</f>
        <v>0.116880716991592</v>
      </c>
      <c r="J553" s="258">
        <f t="array" aca="1" ref="J553" ca="1">_xlfn.XLOOKUP($A553&amp;$B553,'[4]产值及收款计划（2026）'!$A:$A&amp;'[4]产值及收款计划（2026）'!$B:$B,'[4]产值及收款计划（2026）'!J:J)</f>
        <v>0.102401479613259</v>
      </c>
      <c r="K553" s="256">
        <f t="array" aca="1" ref="K553" ca="1">_xlfn.XLOOKUP($A553&amp;$B553,'[4]产值及收款计划（2026）'!$A:$A&amp;'[4]产值及收款计划（2026）'!$B:$B,'[4]产值及收款计划（2026）'!K:K)</f>
        <v>0</v>
      </c>
      <c r="L553" s="256">
        <f t="array" aca="1" ref="L553" ca="1">_xlfn.XLOOKUP($A553&amp;$B553,'[4]产值及收款计划（2026）'!$A:$A&amp;'[4]产值及收款计划（2026）'!$B:$B,'[4]产值及收款计划（2026）'!L:L)</f>
        <v>0</v>
      </c>
      <c r="M553" s="256" t="str">
        <f t="array" aca="1" ref="M553" ca="1">_xlfn.XLOOKUP($A553&amp;$B553,'[4]产值及收款计划（2026）'!$A:$A&amp;'[4]产值及收款计划（2026）'!$B:$B,'[4]产值及收款计划（2026）'!M:M)</f>
        <v>主导</v>
      </c>
      <c r="N553" s="256">
        <f t="array" aca="1" ref="N553" ca="1">_xlfn.XLOOKUP($A553&amp;$B553,'[4]产值及收款计划（2026）'!$A:$A&amp;'[4]产值及收款计划（2026）'!$B:$B,'[4]产值及收款计划（2026）'!N:N)</f>
        <v>0</v>
      </c>
      <c r="O553" s="256" t="str">
        <f t="array" aca="1" ref="O553" ca="1">_xlfn.XLOOKUP($A553&amp;$B553,'[4]产值及收款计划（2026）'!$A:$A&amp;'[4]产值及收款计划（2026）'!$B:$B,'[4]产值及收款计划（2026）'!O:O)</f>
        <v>甘英聪</v>
      </c>
      <c r="P553" s="255" t="str">
        <f t="array" aca="1" ref="P553" ca="1">_xlfn.XLOOKUP($A553&amp;$B553,'[4]产值及收款计划（2026）'!$A:$A&amp;'[4]产值及收款计划（2026）'!$B:$B,'[4]产值及收款计划（2026）'!P:P)</f>
        <v>25已完结</v>
      </c>
      <c r="Q553" s="256">
        <f t="array" aca="1" ref="Q553" ca="1">_xlfn.XLOOKUP($A553&amp;$B553,'[4]产值及收款计划（2026）'!$A:$A&amp;'[4]产值及收款计划（2026）'!$B:$B,'[4]产值及收款计划（2026）'!Q:Q)</f>
        <v>0</v>
      </c>
      <c r="R553" s="256">
        <f t="array" aca="1" ref="R553" ca="1">_xlfn.XLOOKUP($A553&amp;$B553,'[4]产值及收款计划（2026）'!$A:$A&amp;'[4]产值及收款计划（2026）'!$B:$B,'[4]产值及收款计划（2026）'!R:R)</f>
        <v>0</v>
      </c>
      <c r="S553" s="256">
        <f t="array" aca="1" ref="S553" ca="1">_xlfn.XLOOKUP($A553&amp;$B553,'[4]产值及收款计划（2026）'!$A:$A&amp;'[4]产值及收款计划（2026）'!$B:$B,'[4]产值及收款计划（2026）'!S:S)</f>
        <v>0</v>
      </c>
      <c r="T553" s="256">
        <f t="array" aca="1" ref="T553" ca="1">_xlfn.XLOOKUP($A553&amp;$B553,'[4]产值及收款计划（2026）'!$A:$A&amp;'[4]产值及收款计划（2026）'!$B:$B,'[4]产值及收款计划（2026）'!T:T)</f>
        <v>135.28749999999999</v>
      </c>
      <c r="U553" s="256">
        <f t="array" aca="1" ref="U553" ca="1">_xlfn.XLOOKUP($A553&amp;$B553,'[4]产值及收款计划（2026）'!$A:$A&amp;'[4]产值及收款计划（2026）'!$B:$B,'[4]产值及收款计划（2026）'!U:U)</f>
        <v>0</v>
      </c>
      <c r="V553" s="256">
        <f t="array" aca="1" ref="V553" ca="1">_xlfn.XLOOKUP($A553&amp;$B553,'[4]产值及收款计划（2026）'!$A:$A&amp;'[4]产值及收款计划（2026）'!$B:$B,'[4]产值及收款计划（2026）'!V:V)</f>
        <v>0</v>
      </c>
      <c r="W553" s="256">
        <f t="array" aca="1" ref="W553" ca="1">_xlfn.XLOOKUP($A553&amp;$B553,'[4]产值及收款计划（2026）'!$A:$A&amp;'[4]产值及收款计划（2026）'!$B:$B,'[4]产值及收款计划（2026）'!W:W)</f>
        <v>0</v>
      </c>
      <c r="X553" s="256">
        <f t="array" aca="1" ref="X553" ca="1">_xlfn.XLOOKUP($A553&amp;$B553,'[4]产值及收款计划（2026）'!$A:$A&amp;'[4]产值及收款计划（2026）'!$B:$B,'[4]产值及收款计划（2026）'!X:X)</f>
        <v>0</v>
      </c>
      <c r="Y553" s="256">
        <f t="array" aca="1" ref="Y553" ca="1">_xlfn.XLOOKUP($A553&amp;$B553,'[4]产值及收款计划（2026）'!$A:$A&amp;'[4]产值及收款计划（2026）'!$B:$B,'[4]产值及收款计划（2026）'!Y:Y)</f>
        <v>0</v>
      </c>
      <c r="Z553" s="256">
        <f t="array" aca="1" ref="Z553" ca="1">_xlfn.XLOOKUP($A553&amp;$B553,'[4]产值及收款计划（2026）'!$A:$A&amp;'[4]产值及收款计划（2026）'!$B:$B,'[4]产值及收款计划（2026）'!Z:Z)</f>
        <v>0</v>
      </c>
      <c r="AA553" s="266">
        <f t="array" aca="1" ref="AA553" ca="1">_xlfn.XLOOKUP($A553&amp;$B553,'[4]产值及收款计划（2026）'!$A:$A&amp;'[4]产值及收款计划（2026）'!$B:$B,'[4]产值及收款计划（2026）'!AA:AA)</f>
        <v>0</v>
      </c>
      <c r="AB553" s="266">
        <f t="array" aca="1" ref="AB553" ca="1">_xlfn.XLOOKUP($A553&amp;$B553,'[4]产值及收款计划（2026）'!$A:$A&amp;'[4]产值及收款计划（2026）'!$B:$B,'[4]产值及收款计划（2026）'!AB:AB)</f>
        <v>0</v>
      </c>
      <c r="AC553" s="266">
        <f t="array" aca="1" ref="AC553" ca="1">_xlfn.XLOOKUP($A553&amp;$B553,'[4]产值及收款计划（2026）'!$A:$A&amp;'[4]产值及收款计划（2026）'!$B:$B,'[4]产值及收款计划（2026）'!AC:AC)</f>
        <v>0</v>
      </c>
      <c r="AD553" s="256">
        <f t="array" aca="1" ref="AD553" ca="1">_xlfn.XLOOKUP($A553&amp;$B553,'[4]产值及收款计划（2026）'!$A:$A&amp;'[4]产值及收款计划（2026）'!$B:$B,'[4]产值及收款计划（2026）'!AD:AD)</f>
        <v>0</v>
      </c>
      <c r="AE553" s="256">
        <f t="array" aca="1" ref="AE553" ca="1">_xlfn.XLOOKUP($A553&amp;$B553,'[4]产值及收款计划（2026）'!$A:$A&amp;'[4]产值及收款计划（2026）'!$B:$B,'[4]产值及收款计划（2026）'!AE:AE)</f>
        <v>0</v>
      </c>
      <c r="AF553" s="256">
        <f t="array" aca="1" ref="AF553" ca="1">_xlfn.XLOOKUP($A553&amp;$B553,'[4]产值及收款计划（2026）'!$A:$A&amp;'[4]产值及收款计划（2026）'!$B:$B,'[4]产值及收款计划（2026）'!AF:AF)</f>
        <v>0</v>
      </c>
      <c r="AG553" s="256">
        <f t="array" aca="1" ref="AG553" ca="1">_xlfn.XLOOKUP($A553&amp;$B553,'[4]产值及收款计划（2026）'!$A:$A&amp;'[4]产值及收款计划（2026）'!$B:$B,'[4]产值及收款计划（2026）'!AG:AG)</f>
        <v>0</v>
      </c>
      <c r="AH553" s="256">
        <f t="array" aca="1" ref="AH553" ca="1">_xlfn.XLOOKUP($A553&amp;$B553,'[4]产值及收款计划（2026）'!$A:$A&amp;'[4]产值及收款计划（2026）'!$B:$B,'[4]产值及收款计划（2026）'!AH:AH)</f>
        <v>0</v>
      </c>
      <c r="AI553" s="256">
        <f t="array" aca="1" ref="AI553" ca="1">_xlfn.XLOOKUP($A553&amp;$B553,'[4]产值及收款计划（2026）'!$A:$A&amp;'[4]产值及收款计划（2026）'!$B:$B,'[4]产值及收款计划（2026）'!AI:AI)</f>
        <v>0</v>
      </c>
      <c r="AJ553" s="256">
        <f t="array" aca="1" ref="AJ553" ca="1">_xlfn.XLOOKUP($A553&amp;$B553,'[4]产值及收款计划（2026）'!$A:$A&amp;'[4]产值及收款计划（2026）'!$B:$B,'[4]产值及收款计划（2026）'!AJ:AJ)</f>
        <v>0</v>
      </c>
      <c r="AK553" s="256">
        <f t="array" aca="1" ref="AK553" ca="1">_xlfn.XLOOKUP($A553&amp;$B553,'[4]产值及收款计划（2026）'!$A:$A&amp;'[4]产值及收款计划（2026）'!$B:$B,'[4]产值及收款计划（2026）'!AK:AK)</f>
        <v>0</v>
      </c>
      <c r="AL553" s="256">
        <f t="array" aca="1" ref="AL553" ca="1">_xlfn.XLOOKUP($A553&amp;$B553,'[4]产值及收款计划（2026）'!$A:$A&amp;'[4]产值及收款计划（2026）'!$B:$B,'[4]产值及收款计划（2026）'!AL:AL)</f>
        <v>0</v>
      </c>
      <c r="AM553" s="263" t="e">
        <f t="array" aca="1" ref="AM553" ca="1">_xlfn.LET(_xlpm.勾选月份状态数组,TRANSPOSE('PPT(12-15页）-TOP10'!$A$3:$A$14),_xlpm.选择数据区,IF('PPT(12-15页）-TOP10'!$E$3="收款",$BA553:$BL553,$AA553:$AL553),SUM(_xlfn._xlws.FILTER(_xlpm.选择数据区,_xlpm.勾选月份状态数组,"")))</f>
        <v>#NAME?</v>
      </c>
      <c r="AN553" s="256" t="e" cm="1">
        <f t="array" aca="1" ref="AN553" ca="1">_xlfn.LET(_xlpm.勾选月份状态数组,TRANSPOSE('PPT(12-15页）-TOP10'!$A$3:$A$14),_xlpm.选择数据区,IF('PPT(12-15页）-TOP10'!$E$3="收款",$DA553:$DL553,$CA553:$CL553),SUM(_xlfn._xlws.FILTER(_xlpm.选择数据区,_xlpm.勾选月份状态数组,"")))</f>
        <v>#NAME?</v>
      </c>
      <c r="AO553" s="256">
        <f ca="1">SUM(CA553:CC553)+SUM(AD553:AL553)</f>
        <v>0</v>
      </c>
      <c r="AP553" s="256"/>
      <c r="AQ553" s="256"/>
      <c r="AR553" s="256"/>
      <c r="AS553" s="256">
        <f t="array" aca="1" ref="AS553" ca="1">_xlfn.XLOOKUP($A553&amp;$B553,'[4]产值及收款计划（2026）'!$A:$A&amp;'[4]产值及收款计划（2026）'!$B:$B,'[4]产值及收款计划（2026）'!AS:AS)</f>
        <v>0</v>
      </c>
      <c r="AT553" s="256">
        <f t="array" aca="1" ref="AT553" ca="1">_xlfn.XLOOKUP($A553&amp;$B553,'[4]产值及收款计划（2026）'!$A:$A&amp;'[4]产值及收款计划（2026）'!$B:$B,'[4]产值及收款计划（2026）'!AT:AT)</f>
        <v>0</v>
      </c>
      <c r="AU553" s="256">
        <f t="array" aca="1" ref="AU553" ca="1">_xlfn.XLOOKUP($A553&amp;$B553,'[4]产值及收款计划（2026）'!$A:$A&amp;'[4]产值及收款计划（2026）'!$B:$B,'[4]产值及收款计划（2026）'!AU:AU)</f>
        <v>0</v>
      </c>
      <c r="AV553" s="256">
        <f t="array" aca="1" ref="AV553" ca="1">_xlfn.XLOOKUP($A553&amp;$B553,'[4]产值及收款计划（2026）'!$A:$A&amp;'[4]产值及收款计划（2026）'!$B:$B,'[4]产值及收款计划（2026）'!AV:AV)</f>
        <v>0</v>
      </c>
      <c r="AW553" s="256">
        <f t="array" aca="1" ref="AW553" ca="1">_xlfn.XLOOKUP($A553&amp;$B553,'[4]产值及收款计划（2026）'!$A:$A&amp;'[4]产值及收款计划（2026）'!$B:$B,'[4]产值及收款计划（2026）'!AW:AW)</f>
        <v>98.229900000000001</v>
      </c>
      <c r="AX553" s="256">
        <f t="array" aca="1" ref="AX553" ca="1">_xlfn.XLOOKUP($A553&amp;$B553,'[4]产值及收款计划（2026）'!$A:$A&amp;'[4]产值及收款计划（2026）'!$B:$B,'[4]产值及收款计划（2026）'!AX:AX)</f>
        <v>0</v>
      </c>
      <c r="AY553" s="256">
        <f t="array" aca="1" ref="AY553" ca="1">_xlfn.XLOOKUP($A553&amp;$B553,'[4]产值及收款计划（2026）'!$A:$A&amp;'[4]产值及收款计划（2026）'!$B:$B,'[4]产值及收款计划（2026）'!AY:AY)</f>
        <v>37.057600000000001</v>
      </c>
      <c r="AZ553" s="256">
        <f t="array" aca="1" ref="AZ553" ca="1">_xlfn.XLOOKUP($A553&amp;$B553,'[4]产值及收款计划（2026）'!$A:$A&amp;'[4]产值及收款计划（2026）'!$B:$B,'[4]产值及收款计划（2026）'!AZ:AZ)</f>
        <v>37.057600000000001</v>
      </c>
      <c r="BA553" s="266">
        <f t="array" aca="1" ref="BA553" ca="1">_xlfn.XLOOKUP($A553&amp;$B553,'[4]产值及收款计划（2026）'!$A:$A&amp;'[4]产值及收款计划（2026）'!$B:$B,'[4]产值及收款计划（2026）'!BA:BA)</f>
        <v>0</v>
      </c>
      <c r="BB553" s="266">
        <f t="array" aca="1" ref="BB553" ca="1">_xlfn.XLOOKUP($A553&amp;$B553,'[4]产值及收款计划（2026）'!$A:$A&amp;'[4]产值及收款计划（2026）'!$B:$B,'[4]产值及收款计划（2026）'!BB:BB)</f>
        <v>0</v>
      </c>
      <c r="BC553" s="266">
        <f t="array" aca="1" ref="BC553" ca="1">_xlfn.XLOOKUP($A553&amp;$B553,'[4]产值及收款计划（2026）'!$A:$A&amp;'[4]产值及收款计划（2026）'!$B:$B,'[4]产值及收款计划（2026）'!BC:BC)</f>
        <v>0</v>
      </c>
      <c r="BD553" s="256">
        <f t="array" aca="1" ref="BD553" ca="1">_xlfn.XLOOKUP($A553&amp;$B553,'[4]产值及收款计划（2026）'!$A:$A&amp;'[4]产值及收款计划（2026）'!$B:$B,'[4]产值及收款计划（2026）'!BD:BD)</f>
        <v>0</v>
      </c>
      <c r="BE553" s="256">
        <f t="array" aca="1" ref="BE553" ca="1">_xlfn.XLOOKUP($A553&amp;$B553,'[4]产值及收款计划（2026）'!$A:$A&amp;'[4]产值及收款计划（2026）'!$B:$B,'[4]产值及收款计划（2026）'!BE:BE)</f>
        <v>0</v>
      </c>
      <c r="BF553" s="256">
        <f t="array" aca="1" ref="BF553" ca="1">_xlfn.XLOOKUP($A553&amp;$B553,'[4]产值及收款计划（2026）'!$A:$A&amp;'[4]产值及收款计划（2026）'!$B:$B,'[4]产值及收款计划（2026）'!BF:BF)</f>
        <v>30.293099999999999</v>
      </c>
      <c r="BG553" s="256">
        <f t="array" aca="1" ref="BG553" ca="1">_xlfn.XLOOKUP($A553&amp;$B553,'[4]产值及收款计划（2026）'!$A:$A&amp;'[4]产值及收款计划（2026）'!$B:$B,'[4]产值及收款计划（2026）'!BG:BG)</f>
        <v>0</v>
      </c>
      <c r="BH553" s="256">
        <f t="array" aca="1" ref="BH553" ca="1">_xlfn.XLOOKUP($A553&amp;$B553,'[4]产值及收款计划（2026）'!$A:$A&amp;'[4]产值及收款计划（2026）'!$B:$B,'[4]产值及收款计划（2026）'!BH:BH)</f>
        <v>0</v>
      </c>
      <c r="BI553" s="256">
        <f t="array" aca="1" ref="BI553" ca="1">_xlfn.XLOOKUP($A553&amp;$B553,'[4]产值及收款计划（2026）'!$A:$A&amp;'[4]产值及收款计划（2026）'!$B:$B,'[4]产值及收款计划（2026）'!BI:BI)</f>
        <v>0</v>
      </c>
      <c r="BJ553" s="256">
        <f t="array" aca="1" ref="BJ553" ca="1">_xlfn.XLOOKUP($A553&amp;$B553,'[4]产值及收款计划（2026）'!$A:$A&amp;'[4]产值及收款计划（2026）'!$B:$B,'[4]产值及收款计划（2026）'!BJ:BJ)</f>
        <v>0</v>
      </c>
      <c r="BK553" s="256">
        <f t="array" aca="1" ref="BK553" ca="1">_xlfn.XLOOKUP($A553&amp;$B553,'[4]产值及收款计划（2026）'!$A:$A&amp;'[4]产值及收款计划（2026）'!$B:$B,'[4]产值及收款计划（2026）'!BK:BK)</f>
        <v>0</v>
      </c>
      <c r="BL553" s="256">
        <f t="array" aca="1" ref="BL553" ca="1">_xlfn.XLOOKUP($A553&amp;$B553,'[4]产值及收款计划（2026）'!$A:$A&amp;'[4]产值及收款计划（2026）'!$B:$B,'[4]产值及收款计划（2026）'!BL:BL)</f>
        <v>0</v>
      </c>
      <c r="BM553" s="256"/>
      <c r="BN553" s="256"/>
      <c r="BO553" s="256"/>
      <c r="BP553" s="256"/>
      <c r="BQ553" s="255" t="str">
        <f t="array" aca="1" ref="BQ553" ca="1">_xlfn.XLOOKUP($A553&amp;$B553,'[4]产值及收款计划（2026）'!$A:$A&amp;'[4]产值及收款计划（2026）'!$B:$B,'[4]产值及收款计划（2026）'!BQ:BQ)</f>
        <v>泉州市公路事业发展中心桥梁隧道分中心</v>
      </c>
      <c r="BR553" s="256">
        <f t="array" aca="1" ref="BR553" ca="1">_xlfn.XLOOKUP($A553&amp;$B553,'[4]产值及收款计划（2026）'!$A:$A&amp;'[4]产值及收款计划（2026）'!$B:$B,'[4]产值及收款计划（2026）'!BR:BR)</f>
        <v>0</v>
      </c>
      <c r="CA553" s="256" cm="1">
        <f t="array" aca="1" ref="CA553" ca="1">_xlfn.XLOOKUP($A553&amp;$B553,'[4]产值及收款计划（2026）'!$A:$A&amp;'[4]产值及收款计划（2026）'!$B:$B,'[4]产值及收款计划（2026）'!CA:CA)</f>
        <v>0</v>
      </c>
      <c r="CB553" s="256" cm="1">
        <f t="array" aca="1" ref="CB553" ca="1">_xlfn.XLOOKUP($A553&amp;$B553,'[4]产值及收款计划（2026）'!$A:$A&amp;'[4]产值及收款计划（2026）'!$B:$B,'[4]产值及收款计划（2026）'!CB:CB)</f>
        <v>0</v>
      </c>
      <c r="CC553" s="256" cm="1">
        <f t="array" aca="1" ref="CC553" ca="1">_xlfn.XLOOKUP($A553&amp;$B553,'[4]产值及收款计划（2026）'!$A:$A&amp;'[4]产值及收款计划（2026）'!$B:$B,'[4]产值及收款计划（2026）'!CC:CC)</f>
        <v>0</v>
      </c>
      <c r="CD553" s="256" cm="1">
        <f t="array" aca="1" ref="CD553" ca="1">_xlfn.XLOOKUP($A553&amp;$B553,'[4]产值及收款计划（2026）'!$A:$A&amp;'[4]产值及收款计划（2026）'!$B:$B,'[4]产值及收款计划（2026）'!CD:CD)</f>
        <v>0</v>
      </c>
      <c r="CE553" s="256" cm="1">
        <f t="array" aca="1" ref="CE553" ca="1">_xlfn.XLOOKUP($A553&amp;$B553,'[4]产值及收款计划（2026）'!$A:$A&amp;'[4]产值及收款计划（2026）'!$B:$B,'[4]产值及收款计划（2026）'!CE:CE)</f>
        <v>0</v>
      </c>
      <c r="CF553" s="256" cm="1">
        <f t="array" aca="1" ref="CF553" ca="1">_xlfn.XLOOKUP($A553&amp;$B553,'[4]产值及收款计划（2026）'!$A:$A&amp;'[4]产值及收款计划（2026）'!$B:$B,'[4]产值及收款计划（2026）'!CF:CF)</f>
        <v>0</v>
      </c>
      <c r="CG553" s="256" cm="1">
        <f t="array" aca="1" ref="CG553" ca="1">_xlfn.XLOOKUP($A553&amp;$B553,'[4]产值及收款计划（2026）'!$A:$A&amp;'[4]产值及收款计划（2026）'!$B:$B,'[4]产值及收款计划（2026）'!CG:CG)</f>
        <v>0</v>
      </c>
      <c r="CH553" s="256" cm="1">
        <f t="array" aca="1" ref="CH553" ca="1">_xlfn.XLOOKUP($A553&amp;$B553,'[4]产值及收款计划（2026）'!$A:$A&amp;'[4]产值及收款计划（2026）'!$B:$B,'[4]产值及收款计划（2026）'!CH:CH)</f>
        <v>0</v>
      </c>
      <c r="CI553" s="256" cm="1">
        <f t="array" aca="1" ref="CI553" ca="1">_xlfn.XLOOKUP($A553&amp;$B553,'[4]产值及收款计划（2026）'!$A:$A&amp;'[4]产值及收款计划（2026）'!$B:$B,'[4]产值及收款计划（2026）'!CI:CI)</f>
        <v>0</v>
      </c>
      <c r="CJ553" s="256" cm="1">
        <f t="array" aca="1" ref="CJ553" ca="1">_xlfn.XLOOKUP($A553&amp;$B553,'[4]产值及收款计划（2026）'!$A:$A&amp;'[4]产值及收款计划（2026）'!$B:$B,'[4]产值及收款计划（2026）'!CJ:CJ)</f>
        <v>0</v>
      </c>
      <c r="CK553" s="256" cm="1">
        <f t="array" aca="1" ref="CK553" ca="1">_xlfn.XLOOKUP($A553&amp;$B553,'[4]产值及收款计划（2026）'!$A:$A&amp;'[4]产值及收款计划（2026）'!$B:$B,'[4]产值及收款计划（2026）'!CK:CK)</f>
        <v>0</v>
      </c>
      <c r="CL553" s="256" cm="1">
        <f t="array" aca="1" ref="CL553" ca="1">_xlfn.XLOOKUP($A553&amp;$B553,'[4]产值及收款计划（2026）'!$A:$A&amp;'[4]产值及收款计划（2026）'!$B:$B,'[4]产值及收款计划（2026）'!CL:CL)</f>
        <v>0</v>
      </c>
      <c r="DA553" s="256" cm="1">
        <f t="array" aca="1" ref="DA553" ca="1">_xlfn.XLOOKUP($A553&amp;$B553,'[4]产值及收款计划（2026）'!$A:$A&amp;'[4]产值及收款计划（2026）'!$B:$B,'[4]产值及收款计划（2026）'!DA:DA)</f>
        <v>0</v>
      </c>
      <c r="DB553" s="256" cm="1">
        <f t="array" aca="1" ref="DB553" ca="1">_xlfn.XLOOKUP($A553&amp;$B553,'[4]产值及收款计划（2026）'!$A:$A&amp;'[4]产值及收款计划（2026）'!$B:$B,'[4]产值及收款计划（2026）'!DB:DB)</f>
        <v>0</v>
      </c>
      <c r="DC553" s="256" cm="1">
        <f t="array" aca="1" ref="DC553" ca="1">_xlfn.XLOOKUP($A553&amp;$B553,'[4]产值及收款计划（2026）'!$A:$A&amp;'[4]产值及收款计划（2026）'!$B:$B,'[4]产值及收款计划（2026）'!DC:DC)</f>
        <v>0</v>
      </c>
      <c r="DD553" s="256" cm="1">
        <f t="array" aca="1" ref="DD553" ca="1">_xlfn.XLOOKUP($A553&amp;$B553,'[4]产值及收款计划（2026）'!$A:$A&amp;'[4]产值及收款计划（2026）'!$B:$B,'[4]产值及收款计划（2026）'!DD:DD)</f>
        <v>0</v>
      </c>
      <c r="DE553" s="256" cm="1">
        <f t="array" aca="1" ref="DE553" ca="1">_xlfn.XLOOKUP($A553&amp;$B553,'[4]产值及收款计划（2026）'!$A:$A&amp;'[4]产值及收款计划（2026）'!$B:$B,'[4]产值及收款计划（2026）'!DE:DE)</f>
        <v>0</v>
      </c>
      <c r="DF553" s="256" cm="1">
        <f t="array" aca="1" ref="DF553" ca="1">_xlfn.XLOOKUP($A553&amp;$B553,'[4]产值及收款计划（2026）'!$A:$A&amp;'[4]产值及收款计划（2026）'!$B:$B,'[4]产值及收款计划（2026）'!DF:DF)</f>
        <v>0</v>
      </c>
      <c r="DG553" s="256" cm="1">
        <f t="array" aca="1" ref="DG553" ca="1">_xlfn.XLOOKUP($A553&amp;$B553,'[4]产值及收款计划（2026）'!$A:$A&amp;'[4]产值及收款计划（2026）'!$B:$B,'[4]产值及收款计划（2026）'!DG:DG)</f>
        <v>0</v>
      </c>
      <c r="DH553" s="256" cm="1">
        <f t="array" aca="1" ref="DH553" ca="1">_xlfn.XLOOKUP($A553&amp;$B553,'[4]产值及收款计划（2026）'!$A:$A&amp;'[4]产值及收款计划（2026）'!$B:$B,'[4]产值及收款计划（2026）'!DH:DH)</f>
        <v>0</v>
      </c>
      <c r="DI553" s="256" cm="1">
        <f t="array" aca="1" ref="DI553" ca="1">_xlfn.XLOOKUP($A553&amp;$B553,'[4]产值及收款计划（2026）'!$A:$A&amp;'[4]产值及收款计划（2026）'!$B:$B,'[4]产值及收款计划（2026）'!DI:DI)</f>
        <v>0</v>
      </c>
      <c r="DJ553" s="256" cm="1">
        <f t="array" aca="1" ref="DJ553" ca="1">_xlfn.XLOOKUP($A553&amp;$B553,'[4]产值及收款计划（2026）'!$A:$A&amp;'[4]产值及收款计划（2026）'!$B:$B,'[4]产值及收款计划（2026）'!DJ:DJ)</f>
        <v>0</v>
      </c>
      <c r="DK553" s="256" cm="1">
        <f t="array" aca="1" ref="DK553" ca="1">_xlfn.XLOOKUP($A553&amp;$B553,'[4]产值及收款计划（2026）'!$A:$A&amp;'[4]产值及收款计划（2026）'!$B:$B,'[4]产值及收款计划（2026）'!DK:DK)</f>
        <v>0</v>
      </c>
      <c r="DL553" s="256" cm="1">
        <f t="array" aca="1" ref="DL553" ca="1">_xlfn.XLOOKUP($A553&amp;$B553,'[4]产值及收款计划（2026）'!$A:$A&amp;'[4]产值及收款计划（2026）'!$B:$B,'[4]产值及收款计划（2026）'!DL:DL)</f>
        <v>0</v>
      </c>
      <c r="DM553" s="264"/>
      <c r="DN553" s="250"/>
    </row>
    <row r="554" spans="1:118" ht="40.5" x14ac:dyDescent="0.15">
      <c r="A554" s="254">
        <f t="shared" ca="1" si="28"/>
        <v>28</v>
      </c>
      <c r="B554" s="254" t="s">
        <v>28</v>
      </c>
      <c r="C554" s="256" t="str" cm="1">
        <f t="array" aca="1" ref="C554" ca="1">_xlfn.XLOOKUP($A554&amp;$B554,'[4]产值及收款计划（2026）'!$A:$A&amp;'[4]产值及收款计划（2026）'!$B:$B,'[4]产值及收款计划（2026）'!C:C)</f>
        <v>C0CJFJ-FW-T-2025057</v>
      </c>
      <c r="D554" s="256" t="str" cm="1">
        <f t="array" aca="1" ref="D554" ca="1">_xlfn.XLOOKUP($A554&amp;$B554,'[4]产值及收款计划（2026）'!$A:$A&amp;'[4]产值及收款计划（2026）'!$B:$B,'[4]产值及收款计划（2026）'!D:D)</f>
        <v>城市一体化应用技术服务项目采购合同</v>
      </c>
      <c r="E554" s="256" cm="1">
        <f t="array" aca="1" ref="E554" ca="1">_xlfn.XLOOKUP($A554&amp;$B554,'[4]产值及收款计划（2026）'!$A:$A&amp;'[4]产值及收款计划（2026）'!$B:$B,'[4]产值及收款计划（2026）'!E:E)</f>
        <v>197.2</v>
      </c>
      <c r="F554" s="256" cm="1">
        <f t="array" aca="1" ref="F554" ca="1">_xlfn.XLOOKUP($A554&amp;$B554,'[4]产值及收款计划（2026）'!$A:$A&amp;'[4]产值及收款计划（2026）'!$B:$B,'[4]产值及收款计划（2026）'!F:F)</f>
        <v>197.2</v>
      </c>
      <c r="G554" s="256" cm="1">
        <f t="array" aca="1" ref="G554" ca="1">_xlfn.XLOOKUP($A554&amp;$B554,'[4]产值及收款计划（2026）'!$A:$A&amp;'[4]产值及收款计划（2026）'!$B:$B,'[4]产值及收款计划（2026）'!G:G)</f>
        <v>197.2</v>
      </c>
      <c r="H554" s="256" cm="1">
        <f t="array" aca="1" ref="H554" ca="1">_xlfn.XLOOKUP($A554&amp;$B554,'[4]产值及收款计划（2026）'!$A:$A&amp;'[4]产值及收款计划（2026）'!$B:$B,'[4]产值及收款计划（2026）'!H:H)</f>
        <v>7.8879999999999804</v>
      </c>
      <c r="I554" s="257" cm="1">
        <f t="array" aca="1" ref="I554" ca="1">_xlfn.XLOOKUP($A554&amp;$B554,'[4]产值及收款计划（2026）'!$A:$A&amp;'[4]产值及收款计划（2026）'!$B:$B,'[4]产值及收款计划（2026）'!I:I)</f>
        <v>3.9999999999999897E-2</v>
      </c>
      <c r="J554" s="258" cm="1">
        <f t="array" aca="1" ref="J554" ca="1">_xlfn.XLOOKUP($A554&amp;$B554,'[4]产值及收款计划（2026）'!$A:$A&amp;'[4]产值及收款计划（2026）'!$B:$B,'[4]产值及收款计划（2026）'!J:J)</f>
        <v>0.06</v>
      </c>
      <c r="K554" s="256" cm="1">
        <f t="array" aca="1" ref="K554" ca="1">_xlfn.XLOOKUP($A554&amp;$B554,'[4]产值及收款计划（2026）'!$A:$A&amp;'[4]产值及收款计划（2026）'!$B:$B,'[4]产值及收款计划（2026）'!K:K)</f>
        <v>0</v>
      </c>
      <c r="L554" s="256" cm="1">
        <f t="array" aca="1" ref="L554" ca="1">_xlfn.XLOOKUP($A554&amp;$B554,'[4]产值及收款计划（2026）'!$A:$A&amp;'[4]产值及收款计划（2026）'!$B:$B,'[4]产值及收款计划（2026）'!L:L)</f>
        <v>0</v>
      </c>
      <c r="M554" s="256" t="str" cm="1">
        <f t="array" aca="1" ref="M554" ca="1">_xlfn.XLOOKUP($A554&amp;$B554,'[4]产值及收款计划（2026）'!$A:$A&amp;'[4]产值及收款计划（2026）'!$B:$B,'[4]产值及收款计划（2026）'!M:M)</f>
        <v>主导</v>
      </c>
      <c r="N554" s="256" cm="1">
        <f t="array" aca="1" ref="N554" ca="1">_xlfn.XLOOKUP($A554&amp;$B554,'[4]产值及收款计划（2026）'!$A:$A&amp;'[4]产值及收款计划（2026）'!$B:$B,'[4]产值及收款计划（2026）'!N:N)</f>
        <v>0</v>
      </c>
      <c r="O554" s="256" t="str" cm="1">
        <f t="array" aca="1" ref="O554" ca="1">_xlfn.XLOOKUP($A554&amp;$B554,'[4]产值及收款计划（2026）'!$A:$A&amp;'[4]产值及收款计划（2026）'!$B:$B,'[4]产值及收款计划（2026）'!O:O)</f>
        <v>甘英聪</v>
      </c>
      <c r="P554" s="255" t="str" cm="1">
        <f t="array" aca="1" ref="P554" ca="1">_xlfn.XLOOKUP($A554&amp;$B554,'[4]产值及收款计划（2026）'!$A:$A&amp;'[4]产值及收款计划（2026）'!$B:$B,'[4]产值及收款计划（2026）'!P:P)</f>
        <v>在建</v>
      </c>
      <c r="Q554" s="256" cm="1">
        <f t="array" aca="1" ref="Q554" ca="1">_xlfn.XLOOKUP($A554&amp;$B554,'[4]产值及收款计划（2026）'!$A:$A&amp;'[4]产值及收款计划（2026）'!$B:$B,'[4]产值及收款计划（2026）'!Q:Q)</f>
        <v>0</v>
      </c>
      <c r="R554" s="256" cm="1">
        <f t="array" aca="1" ref="R554" ca="1">_xlfn.XLOOKUP($A554&amp;$B554,'[4]产值及收款计划（2026）'!$A:$A&amp;'[4]产值及收款计划（2026）'!$B:$B,'[4]产值及收款计划（2026）'!R:R)</f>
        <v>0</v>
      </c>
      <c r="S554" s="256" cm="1">
        <f t="array" aca="1" ref="S554" ca="1">_xlfn.XLOOKUP($A554&amp;$B554,'[4]产值及收款计划（2026）'!$A:$A&amp;'[4]产值及收款计划（2026）'!$B:$B,'[4]产值及收款计划（2026）'!S:S)</f>
        <v>0</v>
      </c>
      <c r="T554" s="256" cm="1">
        <f t="array" aca="1" ref="T554" ca="1">_xlfn.XLOOKUP($A554&amp;$B554,'[4]产值及收款计划（2026）'!$A:$A&amp;'[4]产值及收款计划（2026）'!$B:$B,'[4]产值及收款计划（2026）'!T:T)</f>
        <v>118.32</v>
      </c>
      <c r="U554" s="256" cm="1">
        <f t="array" aca="1" ref="U554" ca="1">_xlfn.XLOOKUP($A554&amp;$B554,'[4]产值及收款计划（2026）'!$A:$A&amp;'[4]产值及收款计划（2026）'!$B:$B,'[4]产值及收款计划（2026）'!U:U)</f>
        <v>0</v>
      </c>
      <c r="V554" s="256" cm="1">
        <f t="array" aca="1" ref="V554" ca="1">_xlfn.XLOOKUP($A554&amp;$B554,'[4]产值及收款计划（2026）'!$A:$A&amp;'[4]产值及收款计划（2026）'!$B:$B,'[4]产值及收款计划（2026）'!V:V)</f>
        <v>78.88</v>
      </c>
      <c r="W554" s="256" cm="1">
        <f t="array" aca="1" ref="W554" ca="1">_xlfn.XLOOKUP($A554&amp;$B554,'[4]产值及收款计划（2026）'!$A:$A&amp;'[4]产值及收款计划（2026）'!$B:$B,'[4]产值及收款计划（2026）'!W:W)</f>
        <v>0</v>
      </c>
      <c r="X554" s="256" cm="1">
        <f t="array" aca="1" ref="X554" ca="1">_xlfn.XLOOKUP($A554&amp;$B554,'[4]产值及收款计划（2026）'!$A:$A&amp;'[4]产值及收款计划（2026）'!$B:$B,'[4]产值及收款计划（2026）'!X:X)</f>
        <v>0</v>
      </c>
      <c r="Y554" s="256" cm="1">
        <f t="array" aca="1" ref="Y554" ca="1">_xlfn.XLOOKUP($A554&amp;$B554,'[4]产值及收款计划（2026）'!$A:$A&amp;'[4]产值及收款计划（2026）'!$B:$B,'[4]产值及收款计划（2026）'!Y:Y)</f>
        <v>0</v>
      </c>
      <c r="Z554" s="256" cm="1">
        <f t="array" aca="1" ref="Z554" ca="1">_xlfn.XLOOKUP($A554&amp;$B554,'[4]产值及收款计划（2026）'!$A:$A&amp;'[4]产值及收款计划（2026）'!$B:$B,'[4]产值及收款计划（2026）'!Z:Z)</f>
        <v>0</v>
      </c>
      <c r="AA554" s="266" cm="1">
        <f t="array" aca="1" ref="AA554" ca="1">_xlfn.XLOOKUP($A554&amp;$B554,'[4]产值及收款计划（2026）'!$A:$A&amp;'[4]产值及收款计划（2026）'!$B:$B,'[4]产值及收款计划（2026）'!AA:AA)</f>
        <v>0</v>
      </c>
      <c r="AB554" s="266" cm="1">
        <f t="array" aca="1" ref="AB554" ca="1">_xlfn.XLOOKUP($A554&amp;$B554,'[4]产值及收款计划（2026）'!$A:$A&amp;'[4]产值及收款计划（2026）'!$B:$B,'[4]产值及收款计划（2026）'!AB:AB)</f>
        <v>0</v>
      </c>
      <c r="AC554" s="266" cm="1">
        <f t="array" aca="1" ref="AC554" ca="1">_xlfn.XLOOKUP($A554&amp;$B554,'[4]产值及收款计划（2026）'!$A:$A&amp;'[4]产值及收款计划（2026）'!$B:$B,'[4]产值及收款计划（2026）'!AC:AC)</f>
        <v>0</v>
      </c>
      <c r="AD554" s="256" cm="1">
        <f t="array" aca="1" ref="AD554" ca="1">_xlfn.XLOOKUP($A554&amp;$B554,'[4]产值及收款计划（2026）'!$A:$A&amp;'[4]产值及收款计划（2026）'!$B:$B,'[4]产值及收款计划（2026）'!AD:AD)</f>
        <v>0</v>
      </c>
      <c r="AE554" s="256" cm="1">
        <f t="array" aca="1" ref="AE554" ca="1">_xlfn.XLOOKUP($A554&amp;$B554,'[4]产值及收款计划（2026）'!$A:$A&amp;'[4]产值及收款计划（2026）'!$B:$B,'[4]产值及收款计划（2026）'!AE:AE)</f>
        <v>0</v>
      </c>
      <c r="AF554" s="256" cm="1">
        <f t="array" aca="1" ref="AF554" ca="1">_xlfn.XLOOKUP($A554&amp;$B554,'[4]产值及收款计划（2026）'!$A:$A&amp;'[4]产值及收款计划（2026）'!$B:$B,'[4]产值及收款计划（2026）'!AF:AF)</f>
        <v>78.88</v>
      </c>
      <c r="AG554" s="256" cm="1">
        <f t="array" aca="1" ref="AG554" ca="1">_xlfn.XLOOKUP($A554&amp;$B554,'[4]产值及收款计划（2026）'!$A:$A&amp;'[4]产值及收款计划（2026）'!$B:$B,'[4]产值及收款计划（2026）'!AG:AG)</f>
        <v>0</v>
      </c>
      <c r="AH554" s="256" cm="1">
        <f t="array" aca="1" ref="AH554" ca="1">_xlfn.XLOOKUP($A554&amp;$B554,'[4]产值及收款计划（2026）'!$A:$A&amp;'[4]产值及收款计划（2026）'!$B:$B,'[4]产值及收款计划（2026）'!AH:AH)</f>
        <v>0</v>
      </c>
      <c r="AI554" s="256" cm="1">
        <f t="array" aca="1" ref="AI554" ca="1">_xlfn.XLOOKUP($A554&amp;$B554,'[4]产值及收款计划（2026）'!$A:$A&amp;'[4]产值及收款计划（2026）'!$B:$B,'[4]产值及收款计划（2026）'!AI:AI)</f>
        <v>0</v>
      </c>
      <c r="AJ554" s="256" cm="1">
        <f t="array" aca="1" ref="AJ554" ca="1">_xlfn.XLOOKUP($A554&amp;$B554,'[4]产值及收款计划（2026）'!$A:$A&amp;'[4]产值及收款计划（2026）'!$B:$B,'[4]产值及收款计划（2026）'!AJ:AJ)</f>
        <v>0</v>
      </c>
      <c r="AK554" s="256" cm="1">
        <f t="array" aca="1" ref="AK554" ca="1">_xlfn.XLOOKUP($A554&amp;$B554,'[4]产值及收款计划（2026）'!$A:$A&amp;'[4]产值及收款计划（2026）'!$B:$B,'[4]产值及收款计划（2026）'!AK:AK)</f>
        <v>0</v>
      </c>
      <c r="AL554" s="256" cm="1">
        <f t="array" aca="1" ref="AL554" ca="1">_xlfn.XLOOKUP($A554&amp;$B554,'[4]产值及收款计划（2026）'!$A:$A&amp;'[4]产值及收款计划（2026）'!$B:$B,'[4]产值及收款计划（2026）'!AL:AL)</f>
        <v>0</v>
      </c>
      <c r="AM554" s="263" t="e" cm="1">
        <f t="array" aca="1" ref="AM554" ca="1">_xlfn.LET(_xlpm.勾选月份状态数组,TRANSPOSE('PPT(12-15页）-TOP10'!$A$3:$A$14),_xlpm.选择数据区,IF('PPT(12-15页）-TOP10'!$E$3="收款",$BA554:$BL554,$AA554:$AL554),SUM(_xlfn._xlws.FILTER(_xlpm.选择数据区,_xlpm.勾选月份状态数组,"")))</f>
        <v>#NAME?</v>
      </c>
      <c r="AN554" s="256" t="e" cm="1">
        <f t="array" aca="1" ref="AN554" ca="1">_xlfn.LET(_xlpm.勾选月份状态数组,TRANSPOSE('PPT(12-15页）-TOP10'!$A$3:$A$14),_xlpm.选择数据区,IF('PPT(12-15页）-TOP10'!$E$3="收款",$DA554:$DL554,$CA554:$CL554),SUM(_xlfn._xlws.FILTER(_xlpm.选择数据区,_xlpm.勾选月份状态数组,"")))</f>
        <v>#NAME?</v>
      </c>
      <c r="AO554" s="256">
        <f ca="1">SUM(CA554:CC554)+SUM(AD554:AL554)</f>
        <v>78.88</v>
      </c>
      <c r="AP554" s="256"/>
      <c r="AQ554" s="266"/>
      <c r="AR554" s="256"/>
      <c r="AS554" s="256" cm="1">
        <f t="array" aca="1" ref="AS554" ca="1">_xlfn.XLOOKUP($A554&amp;$B554,'[4]产值及收款计划（2026）'!$A:$A&amp;'[4]产值及收款计划（2026）'!$B:$B,'[4]产值及收款计划（2026）'!AS:AS)</f>
        <v>0</v>
      </c>
      <c r="AT554" s="256" cm="1">
        <f t="array" aca="1" ref="AT554" ca="1">_xlfn.XLOOKUP($A554&amp;$B554,'[4]产值及收款计划（2026）'!$A:$A&amp;'[4]产值及收款计划（2026）'!$B:$B,'[4]产值及收款计划（2026）'!AT:AT)</f>
        <v>0</v>
      </c>
      <c r="AU554" s="256" cm="1">
        <f t="array" aca="1" ref="AU554" ca="1">_xlfn.XLOOKUP($A554&amp;$B554,'[4]产值及收款计划（2026）'!$A:$A&amp;'[4]产值及收款计划（2026）'!$B:$B,'[4]产值及收款计划（2026）'!AU:AU)</f>
        <v>0</v>
      </c>
      <c r="AV554" s="256" cm="1">
        <f t="array" aca="1" ref="AV554" ca="1">_xlfn.XLOOKUP($A554&amp;$B554,'[4]产值及收款计划（2026）'!$A:$A&amp;'[4]产值及收款计划（2026）'!$B:$B,'[4]产值及收款计划（2026）'!AV:AV)</f>
        <v>0</v>
      </c>
      <c r="AW554" s="256" cm="1">
        <f t="array" aca="1" ref="AW554" ca="1">_xlfn.XLOOKUP($A554&amp;$B554,'[4]产值及收款计划（2026）'!$A:$A&amp;'[4]产值及收款计划（2026）'!$B:$B,'[4]产值及收款计划（2026）'!AW:AW)</f>
        <v>0</v>
      </c>
      <c r="AX554" s="256" cm="1">
        <f t="array" aca="1" ref="AX554" ca="1">_xlfn.XLOOKUP($A554&amp;$B554,'[4]产值及收款计划（2026）'!$A:$A&amp;'[4]产值及收款计划（2026）'!$B:$B,'[4]产值及收款计划（2026）'!AX:AX)</f>
        <v>0</v>
      </c>
      <c r="AY554" s="256" cm="1">
        <f t="array" aca="1" ref="AY554" ca="1">_xlfn.XLOOKUP($A554&amp;$B554,'[4]产值及收款计划（2026）'!$A:$A&amp;'[4]产值及收款计划（2026）'!$B:$B,'[4]产值及收款计划（2026）'!AY:AY)</f>
        <v>197.2</v>
      </c>
      <c r="AZ554" s="256" cm="1">
        <f t="array" aca="1" ref="AZ554" ca="1">_xlfn.XLOOKUP($A554&amp;$B554,'[4]产值及收款计划（2026）'!$A:$A&amp;'[4]产值及收款计划（2026）'!$B:$B,'[4]产值及收款计划（2026）'!AZ:AZ)</f>
        <v>118.32</v>
      </c>
      <c r="BA554" s="267" cm="1">
        <f t="array" aca="1" ref="BA554" ca="1">_xlfn.XLOOKUP($A554&amp;$B554,'[4]产值及收款计划（2026）'!$A:$A&amp;'[4]产值及收款计划（2026）'!$B:$B,'[4]产值及收款计划（2026）'!BA:BA)</f>
        <v>0</v>
      </c>
      <c r="BB554" s="267" cm="1">
        <f t="array" aca="1" ref="BB554" ca="1">_xlfn.XLOOKUP($A554&amp;$B554,'[4]产值及收款计划（2026）'!$A:$A&amp;'[4]产值及收款计划（2026）'!$B:$B,'[4]产值及收款计划（2026）'!BB:BB)</f>
        <v>0</v>
      </c>
      <c r="BC554" s="267" cm="1">
        <f t="array" aca="1" ref="BC554" ca="1">_xlfn.XLOOKUP($A554&amp;$B554,'[4]产值及收款计划（2026）'!$A:$A&amp;'[4]产值及收款计划（2026）'!$B:$B,'[4]产值及收款计划（2026）'!BC:BC)</f>
        <v>0</v>
      </c>
      <c r="BD554" s="256" cm="1">
        <f t="array" aca="1" ref="BD554" ca="1">_xlfn.XLOOKUP($A554&amp;$B554,'[4]产值及收款计划（2026）'!$A:$A&amp;'[4]产值及收款计划（2026）'!$B:$B,'[4]产值及收款计划（2026）'!BD:BD)</f>
        <v>0</v>
      </c>
      <c r="BE554" s="256" cm="1">
        <f t="array" aca="1" ref="BE554" ca="1">_xlfn.XLOOKUP($A554&amp;$B554,'[4]产值及收款计划（2026）'!$A:$A&amp;'[4]产值及收款计划（2026）'!$B:$B,'[4]产值及收款计划（2026）'!BE:BE)</f>
        <v>118.32</v>
      </c>
      <c r="BF554" s="256" cm="1">
        <f t="array" aca="1" ref="BF554" ca="1">_xlfn.XLOOKUP($A554&amp;$B554,'[4]产值及收款计划（2026）'!$A:$A&amp;'[4]产值及收款计划（2026）'!$B:$B,'[4]产值及收款计划（2026）'!BF:BF)</f>
        <v>0</v>
      </c>
      <c r="BG554" s="256" cm="1">
        <f t="array" aca="1" ref="BG554" ca="1">_xlfn.XLOOKUP($A554&amp;$B554,'[4]产值及收款计划（2026）'!$A:$A&amp;'[4]产值及收款计划（2026）'!$B:$B,'[4]产值及收款计划（2026）'!BG:BG)</f>
        <v>0</v>
      </c>
      <c r="BH554" s="256" cm="1">
        <f t="array" aca="1" ref="BH554" ca="1">_xlfn.XLOOKUP($A554&amp;$B554,'[4]产值及收款计划（2026）'!$A:$A&amp;'[4]产值及收款计划（2026）'!$B:$B,'[4]产值及收款计划（2026）'!BH:BH)</f>
        <v>0</v>
      </c>
      <c r="BI554" s="256" cm="1">
        <f t="array" aca="1" ref="BI554" ca="1">_xlfn.XLOOKUP($A554&amp;$B554,'[4]产值及收款计划（2026）'!$A:$A&amp;'[4]产值及收款计划（2026）'!$B:$B,'[4]产值及收款计划（2026）'!BI:BI)</f>
        <v>0</v>
      </c>
      <c r="BJ554" s="256" cm="1">
        <f t="array" aca="1" ref="BJ554" ca="1">_xlfn.XLOOKUP($A554&amp;$B554,'[4]产值及收款计划（2026）'!$A:$A&amp;'[4]产值及收款计划（2026）'!$B:$B,'[4]产值及收款计划（2026）'!BJ:BJ)</f>
        <v>0</v>
      </c>
      <c r="BK554" s="256" cm="1">
        <f t="array" aca="1" ref="BK554" ca="1">_xlfn.XLOOKUP($A554&amp;$B554,'[4]产值及收款计划（2026）'!$A:$A&amp;'[4]产值及收款计划（2026）'!$B:$B,'[4]产值及收款计划（2026）'!BK:BK)</f>
        <v>0</v>
      </c>
      <c r="BL554" s="256" cm="1">
        <f t="array" aca="1" ref="BL554" ca="1">_xlfn.XLOOKUP($A554&amp;$B554,'[4]产值及收款计划（2026）'!$A:$A&amp;'[4]产值及收款计划（2026）'!$B:$B,'[4]产值及收款计划（2026）'!BL:BL)</f>
        <v>0</v>
      </c>
      <c r="BM554" s="256"/>
      <c r="BN554" s="256"/>
      <c r="BO554" s="256"/>
      <c r="BP554" s="256"/>
      <c r="BQ554" s="255" t="str" cm="1">
        <f t="array" aca="1" ref="BQ554" ca="1">_xlfn.XLOOKUP($A554&amp;$B554,'[4]产值及收款计划（2026）'!$A:$A&amp;'[4]产值及收款计划（2026）'!$B:$B,'[4]产值及收款计划（2026）'!BQ:BQ)</f>
        <v>福建广电网络集团股份有限公司思明分公司</v>
      </c>
      <c r="BR554" s="256" t="str" cm="1">
        <f t="array" aca="1" ref="BR554" ca="1">_xlfn.XLOOKUP($A554&amp;$B554,'[4]产值及收款计划（2026）'!$A:$A&amp;'[4]产值及收款计划（2026）'!$B:$B,'[4]产值及收款计划（2026）'!BR:BR)</f>
        <v>3月计划收款延迟</v>
      </c>
      <c r="CA554" s="256" cm="1">
        <f t="array" aca="1" ref="CA554" ca="1">_xlfn.XLOOKUP($A554&amp;$B554,'[4]产值及收款计划（2026）'!$A:$A&amp;'[4]产值及收款计划（2026）'!$B:$B,'[4]产值及收款计划（2026）'!CA:CA)</f>
        <v>0</v>
      </c>
      <c r="CB554" s="256" cm="1">
        <f t="array" aca="1" ref="CB554" ca="1">_xlfn.XLOOKUP($A554&amp;$B554,'[4]产值及收款计划（2026）'!$A:$A&amp;'[4]产值及收款计划（2026）'!$B:$B,'[4]产值及收款计划（2026）'!CB:CB)</f>
        <v>0</v>
      </c>
      <c r="CC554" s="256" cm="1">
        <f t="array" aca="1" ref="CC554" ca="1">_xlfn.XLOOKUP($A554&amp;$B554,'[4]产值及收款计划（2026）'!$A:$A&amp;'[4]产值及收款计划（2026）'!$B:$B,'[4]产值及收款计划（2026）'!CC:CC)</f>
        <v>0</v>
      </c>
      <c r="CD554" s="256" cm="1">
        <f t="array" aca="1" ref="CD554" ca="1">_xlfn.XLOOKUP($A554&amp;$B554,'[4]产值及收款计划（2026）'!$A:$A&amp;'[4]产值及收款计划（2026）'!$B:$B,'[4]产值及收款计划（2026）'!CD:CD)</f>
        <v>0</v>
      </c>
      <c r="CE554" s="256" cm="1">
        <f t="array" aca="1" ref="CE554" ca="1">_xlfn.XLOOKUP($A554&amp;$B554,'[4]产值及收款计划（2026）'!$A:$A&amp;'[4]产值及收款计划（2026）'!$B:$B,'[4]产值及收款计划（2026）'!CE:CE)</f>
        <v>0</v>
      </c>
      <c r="CF554" s="256" cm="1">
        <f t="array" aca="1" ref="CF554" ca="1">_xlfn.XLOOKUP($A554&amp;$B554,'[4]产值及收款计划（2026）'!$A:$A&amp;'[4]产值及收款计划（2026）'!$B:$B,'[4]产值及收款计划（2026）'!CF:CF)</f>
        <v>0</v>
      </c>
      <c r="CG554" s="256" cm="1">
        <f t="array" aca="1" ref="CG554" ca="1">_xlfn.XLOOKUP($A554&amp;$B554,'[4]产值及收款计划（2026）'!$A:$A&amp;'[4]产值及收款计划（2026）'!$B:$B,'[4]产值及收款计划（2026）'!CG:CG)</f>
        <v>0</v>
      </c>
      <c r="CH554" s="256" cm="1">
        <f t="array" aca="1" ref="CH554" ca="1">_xlfn.XLOOKUP($A554&amp;$B554,'[4]产值及收款计划（2026）'!$A:$A&amp;'[4]产值及收款计划（2026）'!$B:$B,'[4]产值及收款计划（2026）'!CH:CH)</f>
        <v>0</v>
      </c>
      <c r="CI554" s="256" cm="1">
        <f t="array" aca="1" ref="CI554" ca="1">_xlfn.XLOOKUP($A554&amp;$B554,'[4]产值及收款计划（2026）'!$A:$A&amp;'[4]产值及收款计划（2026）'!$B:$B,'[4]产值及收款计划（2026）'!CI:CI)</f>
        <v>0</v>
      </c>
      <c r="CJ554" s="256" cm="1">
        <f t="array" aca="1" ref="CJ554" ca="1">_xlfn.XLOOKUP($A554&amp;$B554,'[4]产值及收款计划（2026）'!$A:$A&amp;'[4]产值及收款计划（2026）'!$B:$B,'[4]产值及收款计划（2026）'!CJ:CJ)</f>
        <v>0</v>
      </c>
      <c r="CK554" s="256" cm="1">
        <f t="array" aca="1" ref="CK554" ca="1">_xlfn.XLOOKUP($A554&amp;$B554,'[4]产值及收款计划（2026）'!$A:$A&amp;'[4]产值及收款计划（2026）'!$B:$B,'[4]产值及收款计划（2026）'!CK:CK)</f>
        <v>0</v>
      </c>
      <c r="CL554" s="256" cm="1">
        <f t="array" aca="1" ref="CL554" ca="1">_xlfn.XLOOKUP($A554&amp;$B554,'[4]产值及收款计划（2026）'!$A:$A&amp;'[4]产值及收款计划（2026）'!$B:$B,'[4]产值及收款计划（2026）'!CL:CL)</f>
        <v>0</v>
      </c>
      <c r="DA554" s="256" cm="1">
        <f t="array" aca="1" ref="DA554" ca="1">_xlfn.XLOOKUP($A554&amp;$B554,'[4]产值及收款计划（2026）'!$A:$A&amp;'[4]产值及收款计划（2026）'!$B:$B,'[4]产值及收款计划（2026）'!DA:DA)</f>
        <v>0</v>
      </c>
      <c r="DB554" s="256" cm="1">
        <f t="array" aca="1" ref="DB554" ca="1">_xlfn.XLOOKUP($A554&amp;$B554,'[4]产值及收款计划（2026）'!$A:$A&amp;'[4]产值及收款计划（2026）'!$B:$B,'[4]产值及收款计划（2026）'!DB:DB)</f>
        <v>0</v>
      </c>
      <c r="DC554" s="256" cm="1">
        <f t="array" aca="1" ref="DC554" ca="1">_xlfn.XLOOKUP($A554&amp;$B554,'[4]产值及收款计划（2026）'!$A:$A&amp;'[4]产值及收款计划（2026）'!$B:$B,'[4]产值及收款计划（2026）'!DC:DC)</f>
        <v>0</v>
      </c>
      <c r="DD554" s="256" cm="1">
        <f t="array" aca="1" ref="DD554" ca="1">_xlfn.XLOOKUP($A554&amp;$B554,'[4]产值及收款计划（2026）'!$A:$A&amp;'[4]产值及收款计划（2026）'!$B:$B,'[4]产值及收款计划（2026）'!DD:DD)</f>
        <v>0</v>
      </c>
      <c r="DE554" s="256" cm="1">
        <f t="array" aca="1" ref="DE554" ca="1">_xlfn.XLOOKUP($A554&amp;$B554,'[4]产值及收款计划（2026）'!$A:$A&amp;'[4]产值及收款计划（2026）'!$B:$B,'[4]产值及收款计划（2026）'!DE:DE)</f>
        <v>0</v>
      </c>
      <c r="DF554" s="256" cm="1">
        <f t="array" aca="1" ref="DF554" ca="1">_xlfn.XLOOKUP($A554&amp;$B554,'[4]产值及收款计划（2026）'!$A:$A&amp;'[4]产值及收款计划（2026）'!$B:$B,'[4]产值及收款计划（2026）'!DF:DF)</f>
        <v>0</v>
      </c>
      <c r="DG554" s="256" cm="1">
        <f t="array" aca="1" ref="DG554" ca="1">_xlfn.XLOOKUP($A554&amp;$B554,'[4]产值及收款计划（2026）'!$A:$A&amp;'[4]产值及收款计划（2026）'!$B:$B,'[4]产值及收款计划（2026）'!DG:DG)</f>
        <v>0</v>
      </c>
      <c r="DH554" s="256" cm="1">
        <f t="array" aca="1" ref="DH554" ca="1">_xlfn.XLOOKUP($A554&amp;$B554,'[4]产值及收款计划（2026）'!$A:$A&amp;'[4]产值及收款计划（2026）'!$B:$B,'[4]产值及收款计划（2026）'!DH:DH)</f>
        <v>0</v>
      </c>
      <c r="DI554" s="256" cm="1">
        <f t="array" aca="1" ref="DI554" ca="1">_xlfn.XLOOKUP($A554&amp;$B554,'[4]产值及收款计划（2026）'!$A:$A&amp;'[4]产值及收款计划（2026）'!$B:$B,'[4]产值及收款计划（2026）'!DI:DI)</f>
        <v>0</v>
      </c>
      <c r="DJ554" s="256" cm="1">
        <f t="array" aca="1" ref="DJ554" ca="1">_xlfn.XLOOKUP($A554&amp;$B554,'[4]产值及收款计划（2026）'!$A:$A&amp;'[4]产值及收款计划（2026）'!$B:$B,'[4]产值及收款计划（2026）'!DJ:DJ)</f>
        <v>0</v>
      </c>
      <c r="DK554" s="256" cm="1">
        <f t="array" aca="1" ref="DK554" ca="1">_xlfn.XLOOKUP($A554&amp;$B554,'[4]产值及收款计划（2026）'!$A:$A&amp;'[4]产值及收款计划（2026）'!$B:$B,'[4]产值及收款计划（2026）'!DK:DK)</f>
        <v>0</v>
      </c>
      <c r="DL554" s="256" cm="1">
        <f t="array" aca="1" ref="DL554" ca="1">_xlfn.XLOOKUP($A554&amp;$B554,'[4]产值及收款计划（2026）'!$A:$A&amp;'[4]产值及收款计划（2026）'!$B:$B,'[4]产值及收款计划（2026）'!DL:DL)</f>
        <v>0</v>
      </c>
      <c r="DM554" s="264"/>
      <c r="DN554" s="250"/>
    </row>
    <row r="555" spans="1:118" ht="20.25" x14ac:dyDescent="0.15">
      <c r="A555" s="254">
        <f t="shared" ca="1" si="28"/>
        <v>29</v>
      </c>
      <c r="B555" s="254" t="s">
        <v>28</v>
      </c>
      <c r="C555" s="256" t="str">
        <f t="array" aca="1" ref="C555" ca="1">_xlfn.XLOOKUP($A555&amp;$B555,'[4]产值及收款计划（2026）'!$A:$A&amp;'[4]产值及收款计划（2026）'!$B:$B,'[4]产值及收款计划（2026）'!C:C)</f>
        <v>C0CJFJ-FW-T-2025100</v>
      </c>
      <c r="D555" s="256" t="str">
        <f t="array" aca="1" ref="D555" ca="1">_xlfn.XLOOKUP($A555&amp;$B555,'[4]产值及收款计划（2026）'!$A:$A&amp;'[4]产值及收款计划（2026）'!$B:$B,'[4]产值及收款计划（2026）'!D:D)</f>
        <v>BIM协同平台使用服务合同</v>
      </c>
      <c r="E555" s="256">
        <f t="array" aca="1" ref="E555" ca="1">_xlfn.XLOOKUP($A555&amp;$B555,'[4]产值及收款计划（2026）'!$A:$A&amp;'[4]产值及收款计划（2026）'!$B:$B,'[4]产值及收款计划（2026）'!E:E)</f>
        <v>19.7</v>
      </c>
      <c r="F555" s="256">
        <f t="array" aca="1" ref="F555" ca="1">_xlfn.XLOOKUP($A555&amp;$B555,'[4]产值及收款计划（2026）'!$A:$A&amp;'[4]产值及收款计划（2026）'!$B:$B,'[4]产值及收款计划（2026）'!F:F)</f>
        <v>19.7</v>
      </c>
      <c r="G555" s="256">
        <f t="array" aca="1" ref="G555" ca="1">_xlfn.XLOOKUP($A555&amp;$B555,'[4]产值及收款计划（2026）'!$A:$A&amp;'[4]产值及收款计划（2026）'!$B:$B,'[4]产值及收款计划（2026）'!G:G)</f>
        <v>19.7</v>
      </c>
      <c r="H555" s="256">
        <f t="array" aca="1" ref="H555" ca="1">_xlfn.XLOOKUP($A555&amp;$B555,'[4]产值及收款计划（2026）'!$A:$A&amp;'[4]产值及收款计划（2026）'!$B:$B,'[4]产值及收款计划（2026）'!H:H)</f>
        <v>9.36</v>
      </c>
      <c r="I555" s="257">
        <f t="array" aca="1" ref="I555" ca="1">_xlfn.XLOOKUP($A555&amp;$B555,'[4]产值及收款计划（2026）'!$A:$A&amp;'[4]产值及收款计划（2026）'!$B:$B,'[4]产值及收款计划（2026）'!I:I)</f>
        <v>0.47512690355330001</v>
      </c>
      <c r="J555" s="258">
        <f t="array" aca="1" ref="J555" ca="1">_xlfn.XLOOKUP($A555&amp;$B555,'[4]产值及收款计划（2026）'!$A:$A&amp;'[4]产值及收款计划（2026）'!$B:$B,'[4]产值及收款计划（2026）'!J:J)</f>
        <v>0.06</v>
      </c>
      <c r="K555" s="256">
        <f t="array" aca="1" ref="K555" ca="1">_xlfn.XLOOKUP($A555&amp;$B555,'[4]产值及收款计划（2026）'!$A:$A&amp;'[4]产值及收款计划（2026）'!$B:$B,'[4]产值及收款计划（2026）'!K:K)</f>
        <v>0</v>
      </c>
      <c r="L555" s="256">
        <f t="array" aca="1" ref="L555" ca="1">_xlfn.XLOOKUP($A555&amp;$B555,'[4]产值及收款计划（2026）'!$A:$A&amp;'[4]产值及收款计划（2026）'!$B:$B,'[4]产值及收款计划（2026）'!L:L)</f>
        <v>0</v>
      </c>
      <c r="M555" s="256" t="str">
        <f t="array" aca="1" ref="M555" ca="1">_xlfn.XLOOKUP($A555&amp;$B555,'[4]产值及收款计划（2026）'!$A:$A&amp;'[4]产值及收款计划（2026）'!$B:$B,'[4]产值及收款计划（2026）'!M:M)</f>
        <v>主导</v>
      </c>
      <c r="N555" s="256">
        <f t="array" aca="1" ref="N555" ca="1">_xlfn.XLOOKUP($A555&amp;$B555,'[4]产值及收款计划（2026）'!$A:$A&amp;'[4]产值及收款计划（2026）'!$B:$B,'[4]产值及收款计划（2026）'!N:N)</f>
        <v>0</v>
      </c>
      <c r="O555" s="256" t="str">
        <f t="array" aca="1" ref="O555" ca="1">_xlfn.XLOOKUP($A555&amp;$B555,'[4]产值及收款计划（2026）'!$A:$A&amp;'[4]产值及收款计划（2026）'!$B:$B,'[4]产值及收款计划（2026）'!O:O)</f>
        <v>肖波</v>
      </c>
      <c r="P555" s="255" t="str">
        <f t="array" aca="1" ref="P555" ca="1">_xlfn.XLOOKUP($A555&amp;$B555,'[4]产值及收款计划（2026）'!$A:$A&amp;'[4]产值及收款计划（2026）'!$B:$B,'[4]产值及收款计划（2026）'!P:P)</f>
        <v>在建</v>
      </c>
      <c r="Q555" s="256">
        <f t="array" aca="1" ref="Q555" ca="1">_xlfn.XLOOKUP($A555&amp;$B555,'[4]产值及收款计划（2026）'!$A:$A&amp;'[4]产值及收款计划（2026）'!$B:$B,'[4]产值及收款计划（2026）'!Q:Q)</f>
        <v>0</v>
      </c>
      <c r="R555" s="256">
        <f t="array" aca="1" ref="R555" ca="1">_xlfn.XLOOKUP($A555&amp;$B555,'[4]产值及收款计划（2026）'!$A:$A&amp;'[4]产值及收款计划（2026）'!$B:$B,'[4]产值及收款计划（2026）'!R:R)</f>
        <v>0</v>
      </c>
      <c r="S555" s="256">
        <f t="array" aca="1" ref="S555" ca="1">_xlfn.XLOOKUP($A555&amp;$B555,'[4]产值及收款计划（2026）'!$A:$A&amp;'[4]产值及收款计划（2026）'!$B:$B,'[4]产值及收款计划（2026）'!S:S)</f>
        <v>0</v>
      </c>
      <c r="T555" s="256">
        <f t="array" aca="1" ref="T555" ca="1">_xlfn.XLOOKUP($A555&amp;$B555,'[4]产值及收款计划（2026）'!$A:$A&amp;'[4]产值及收款计划（2026）'!$B:$B,'[4]产值及收款计划（2026）'!T:T)</f>
        <v>3.94</v>
      </c>
      <c r="U555" s="256">
        <f t="array" aca="1" ref="U555" ca="1">_xlfn.XLOOKUP($A555&amp;$B555,'[4]产值及收款计划（2026）'!$A:$A&amp;'[4]产值及收款计划（2026）'!$B:$B,'[4]产值及收款计划（2026）'!U:U)</f>
        <v>7.88</v>
      </c>
      <c r="V555" s="256">
        <f t="array" aca="1" ref="V555" ca="1">_xlfn.XLOOKUP($A555&amp;$B555,'[4]产值及收款计划（2026）'!$A:$A&amp;'[4]产值及收款计划（2026）'!$B:$B,'[4]产值及收款计划（2026）'!V:V)</f>
        <v>7.88</v>
      </c>
      <c r="W555" s="256">
        <f t="array" aca="1" ref="W555" ca="1">_xlfn.XLOOKUP($A555&amp;$B555,'[4]产值及收款计划（2026）'!$A:$A&amp;'[4]产值及收款计划（2026）'!$B:$B,'[4]产值及收款计划（2026）'!W:W)</f>
        <v>0</v>
      </c>
      <c r="X555" s="256">
        <f t="array" aca="1" ref="X555" ca="1">_xlfn.XLOOKUP($A555&amp;$B555,'[4]产值及收款计划（2026）'!$A:$A&amp;'[4]产值及收款计划（2026）'!$B:$B,'[4]产值及收款计划（2026）'!X:X)</f>
        <v>0</v>
      </c>
      <c r="Y555" s="256">
        <f t="array" aca="1" ref="Y555" ca="1">_xlfn.XLOOKUP($A555&amp;$B555,'[4]产值及收款计划（2026）'!$A:$A&amp;'[4]产值及收款计划（2026）'!$B:$B,'[4]产值及收款计划（2026）'!Y:Y)</f>
        <v>0</v>
      </c>
      <c r="Z555" s="256">
        <f t="array" aca="1" ref="Z555" ca="1">_xlfn.XLOOKUP($A555&amp;$B555,'[4]产值及收款计划（2026）'!$A:$A&amp;'[4]产值及收款计划（2026）'!$B:$B,'[4]产值及收款计划（2026）'!Z:Z)</f>
        <v>0</v>
      </c>
      <c r="AA555" s="266">
        <f t="array" aca="1" ref="AA555" ca="1">_xlfn.XLOOKUP($A555&amp;$B555,'[4]产值及收款计划（2026）'!$A:$A&amp;'[4]产值及收款计划（2026）'!$B:$B,'[4]产值及收款计划（2026）'!AA:AA)</f>
        <v>7.88</v>
      </c>
      <c r="AB555" s="266">
        <f t="array" aca="1" ref="AB555" ca="1">_xlfn.XLOOKUP($A555&amp;$B555,'[4]产值及收款计划（2026）'!$A:$A&amp;'[4]产值及收款计划（2026）'!$B:$B,'[4]产值及收款计划（2026）'!AB:AB)</f>
        <v>0</v>
      </c>
      <c r="AC555" s="266">
        <f t="array" aca="1" ref="AC555" ca="1">_xlfn.XLOOKUP($A555&amp;$B555,'[4]产值及收款计划（2026）'!$A:$A&amp;'[4]产值及收款计划（2026）'!$B:$B,'[4]产值及收款计划（2026）'!AC:AC)</f>
        <v>0</v>
      </c>
      <c r="AD555" s="256">
        <f t="array" aca="1" ref="AD555" ca="1">_xlfn.XLOOKUP($A555&amp;$B555,'[4]产值及收款计划（2026）'!$A:$A&amp;'[4]产值及收款计划（2026）'!$B:$B,'[4]产值及收款计划（2026）'!AD:AD)</f>
        <v>0</v>
      </c>
      <c r="AE555" s="256">
        <f t="array" aca="1" ref="AE555" ca="1">_xlfn.XLOOKUP($A555&amp;$B555,'[4]产值及收款计划（2026）'!$A:$A&amp;'[4]产值及收款计划（2026）'!$B:$B,'[4]产值及收款计划（2026）'!AE:AE)</f>
        <v>0</v>
      </c>
      <c r="AF555" s="256">
        <f t="array" aca="1" ref="AF555" ca="1">_xlfn.XLOOKUP($A555&amp;$B555,'[4]产值及收款计划（2026）'!$A:$A&amp;'[4]产值及收款计划（2026）'!$B:$B,'[4]产值及收款计划（2026）'!AF:AF)</f>
        <v>5.91</v>
      </c>
      <c r="AG555" s="256">
        <f t="array" aca="1" ref="AG555" ca="1">_xlfn.XLOOKUP($A555&amp;$B555,'[4]产值及收款计划（2026）'!$A:$A&amp;'[4]产值及收款计划（2026）'!$B:$B,'[4]产值及收款计划（2026）'!AG:AG)</f>
        <v>0</v>
      </c>
      <c r="AH555" s="256">
        <f t="array" aca="1" ref="AH555" ca="1">_xlfn.XLOOKUP($A555&amp;$B555,'[4]产值及收款计划（2026）'!$A:$A&amp;'[4]产值及收款计划（2026）'!$B:$B,'[4]产值及收款计划（2026）'!AH:AH)</f>
        <v>0</v>
      </c>
      <c r="AI555" s="256">
        <f t="array" aca="1" ref="AI555" ca="1">_xlfn.XLOOKUP($A555&amp;$B555,'[4]产值及收款计划（2026）'!$A:$A&amp;'[4]产值及收款计划（2026）'!$B:$B,'[4]产值及收款计划（2026）'!AI:AI)</f>
        <v>0</v>
      </c>
      <c r="AJ555" s="256">
        <f t="array" aca="1" ref="AJ555" ca="1">_xlfn.XLOOKUP($A555&amp;$B555,'[4]产值及收款计划（2026）'!$A:$A&amp;'[4]产值及收款计划（2026）'!$B:$B,'[4]产值及收款计划（2026）'!AJ:AJ)</f>
        <v>0</v>
      </c>
      <c r="AK555" s="256">
        <f t="array" aca="1" ref="AK555" ca="1">_xlfn.XLOOKUP($A555&amp;$B555,'[4]产值及收款计划（2026）'!$A:$A&amp;'[4]产值及收款计划（2026）'!$B:$B,'[4]产值及收款计划（2026）'!AK:AK)</f>
        <v>0</v>
      </c>
      <c r="AL555" s="256">
        <f t="array" aca="1" ref="AL555" ca="1">_xlfn.XLOOKUP($A555&amp;$B555,'[4]产值及收款计划（2026）'!$A:$A&amp;'[4]产值及收款计划（2026）'!$B:$B,'[4]产值及收款计划（2026）'!AL:AL)</f>
        <v>0</v>
      </c>
      <c r="AM555" s="263" t="e">
        <f t="array" aca="1" ref="AM555" ca="1">_xlfn.LET(_xlpm.勾选月份状态数组,TRANSPOSE('PPT(12-15页）-TOP10'!$A$3:$A$14),_xlpm.选择数据区,IF('PPT(12-15页）-TOP10'!$E$3="收款",$BA555:$BL555,$AA555:$AL555),SUM(_xlfn._xlws.FILTER(_xlpm.选择数据区,_xlpm.勾选月份状态数组,"")))</f>
        <v>#NAME?</v>
      </c>
      <c r="AN555" s="256" t="e" cm="1">
        <f t="array" aca="1" ref="AN555" ca="1">_xlfn.LET(_xlpm.勾选月份状态数组,TRANSPOSE('PPT(12-15页）-TOP10'!$A$3:$A$14),_xlpm.选择数据区,IF('PPT(12-15页）-TOP10'!$E$3="收款",$DA555:$DL555,$CA555:$CL555),SUM(_xlfn._xlws.FILTER(_xlpm.选择数据区,_xlpm.勾选月份状态数组,"")))</f>
        <v>#NAME?</v>
      </c>
      <c r="AO555" s="256">
        <f ca="1">SUM(CA555:CC555)+SUM(AD555:AL555)</f>
        <v>13.79</v>
      </c>
      <c r="AP555" s="256"/>
      <c r="AQ555" s="256"/>
      <c r="AR555" s="256"/>
      <c r="AS555" s="256">
        <f t="array" aca="1" ref="AS555" ca="1">_xlfn.XLOOKUP($A555&amp;$B555,'[4]产值及收款计划（2026）'!$A:$A&amp;'[4]产值及收款计划（2026）'!$B:$B,'[4]产值及收款计划（2026）'!AS:AS)</f>
        <v>0</v>
      </c>
      <c r="AT555" s="256">
        <f t="array" aca="1" ref="AT555" ca="1">_xlfn.XLOOKUP($A555&amp;$B555,'[4]产值及收款计划（2026）'!$A:$A&amp;'[4]产值及收款计划（2026）'!$B:$B,'[4]产值及收款计划（2026）'!AT:AT)</f>
        <v>0</v>
      </c>
      <c r="AU555" s="256">
        <f t="array" aca="1" ref="AU555" ca="1">_xlfn.XLOOKUP($A555&amp;$B555,'[4]产值及收款计划（2026）'!$A:$A&amp;'[4]产值及收款计划（2026）'!$B:$B,'[4]产值及收款计划（2026）'!AU:AU)</f>
        <v>0</v>
      </c>
      <c r="AV555" s="256">
        <f t="array" aca="1" ref="AV555" ca="1">_xlfn.XLOOKUP($A555&amp;$B555,'[4]产值及收款计划（2026）'!$A:$A&amp;'[4]产值及收款计划（2026）'!$B:$B,'[4]产值及收款计划（2026）'!AV:AV)</f>
        <v>0</v>
      </c>
      <c r="AW555" s="256">
        <f t="array" aca="1" ref="AW555" ca="1">_xlfn.XLOOKUP($A555&amp;$B555,'[4]产值及收款计划（2026）'!$A:$A&amp;'[4]产值及收款计划（2026）'!$B:$B,'[4]产值及收款计划（2026）'!AW:AW)</f>
        <v>0</v>
      </c>
      <c r="AX555" s="256">
        <f t="array" aca="1" ref="AX555" ca="1">_xlfn.XLOOKUP($A555&amp;$B555,'[4]产值及收款计划（2026）'!$A:$A&amp;'[4]产值及收款计划（2026）'!$B:$B,'[4]产值及收款计划（2026）'!AX:AX)</f>
        <v>3.94</v>
      </c>
      <c r="AY555" s="256">
        <f t="array" aca="1" ref="AY555" ca="1">_xlfn.XLOOKUP($A555&amp;$B555,'[4]产值及收款计划（2026）'!$A:$A&amp;'[4]产值及收款计划（2026）'!$B:$B,'[4]产值及收款计划（2026）'!AY:AY)</f>
        <v>15.76</v>
      </c>
      <c r="AZ555" s="256">
        <f t="array" aca="1" ref="AZ555" ca="1">_xlfn.XLOOKUP($A555&amp;$B555,'[4]产值及收款计划（2026）'!$A:$A&amp;'[4]产值及收款计划（2026）'!$B:$B,'[4]产值及收款计划（2026）'!AZ:AZ)</f>
        <v>7.88</v>
      </c>
      <c r="BA555" s="266">
        <f t="array" aca="1" ref="BA555" ca="1">_xlfn.XLOOKUP($A555&amp;$B555,'[4]产值及收款计划（2026）'!$A:$A&amp;'[4]产值及收款计划（2026）'!$B:$B,'[4]产值及收款计划（2026）'!BA:BA)</f>
        <v>0</v>
      </c>
      <c r="BB555" s="266">
        <f t="array" aca="1" ref="BB555" ca="1">_xlfn.XLOOKUP($A555&amp;$B555,'[4]产值及收款计划（2026）'!$A:$A&amp;'[4]产值及收款计划（2026）'!$B:$B,'[4]产值及收款计划（2026）'!BB:BB)</f>
        <v>3.94</v>
      </c>
      <c r="BC555" s="266">
        <f t="array" aca="1" ref="BC555" ca="1">_xlfn.XLOOKUP($A555&amp;$B555,'[4]产值及收款计划（2026）'!$A:$A&amp;'[4]产值及收款计划（2026）'!$B:$B,'[4]产值及收款计划（2026）'!BC:BC)</f>
        <v>0</v>
      </c>
      <c r="BD555" s="256">
        <f t="array" aca="1" ref="BD555" ca="1">_xlfn.XLOOKUP($A555&amp;$B555,'[4]产值及收款计划（2026）'!$A:$A&amp;'[4]产值及收款计划（2026）'!$B:$B,'[4]产值及收款计划（2026）'!BD:BD)</f>
        <v>0</v>
      </c>
      <c r="BE555" s="256">
        <f t="array" aca="1" ref="BE555" ca="1">_xlfn.XLOOKUP($A555&amp;$B555,'[4]产值及收款计划（2026）'!$A:$A&amp;'[4]产值及收款计划（2026）'!$B:$B,'[4]产值及收款计划（2026）'!BE:BE)</f>
        <v>7.88</v>
      </c>
      <c r="BF555" s="256">
        <f t="array" aca="1" ref="BF555" ca="1">_xlfn.XLOOKUP($A555&amp;$B555,'[4]产值及收款计划（2026）'!$A:$A&amp;'[4]产值及收款计划（2026）'!$B:$B,'[4]产值及收款计划（2026）'!BF:BF)</f>
        <v>0</v>
      </c>
      <c r="BG555" s="256">
        <f t="array" aca="1" ref="BG555" ca="1">_xlfn.XLOOKUP($A555&amp;$B555,'[4]产值及收款计划（2026）'!$A:$A&amp;'[4]产值及收款计划（2026）'!$B:$B,'[4]产值及收款计划（2026）'!BG:BG)</f>
        <v>0</v>
      </c>
      <c r="BH555" s="256">
        <f t="array" aca="1" ref="BH555" ca="1">_xlfn.XLOOKUP($A555&amp;$B555,'[4]产值及收款计划（2026）'!$A:$A&amp;'[4]产值及收款计划（2026）'!$B:$B,'[4]产值及收款计划（2026）'!BH:BH)</f>
        <v>0</v>
      </c>
      <c r="BI555" s="256">
        <f t="array" aca="1" ref="BI555" ca="1">_xlfn.XLOOKUP($A555&amp;$B555,'[4]产值及收款计划（2026）'!$A:$A&amp;'[4]产值及收款计划（2026）'!$B:$B,'[4]产值及收款计划（2026）'!BI:BI)</f>
        <v>0</v>
      </c>
      <c r="BJ555" s="256">
        <f t="array" aca="1" ref="BJ555" ca="1">_xlfn.XLOOKUP($A555&amp;$B555,'[4]产值及收款计划（2026）'!$A:$A&amp;'[4]产值及收款计划（2026）'!$B:$B,'[4]产值及收款计划（2026）'!BJ:BJ)</f>
        <v>0</v>
      </c>
      <c r="BK555" s="256">
        <f t="array" aca="1" ref="BK555" ca="1">_xlfn.XLOOKUP($A555&amp;$B555,'[4]产值及收款计划（2026）'!$A:$A&amp;'[4]产值及收款计划（2026）'!$B:$B,'[4]产值及收款计划（2026）'!BK:BK)</f>
        <v>5.91</v>
      </c>
      <c r="BL555" s="256">
        <f t="array" aca="1" ref="BL555" ca="1">_xlfn.XLOOKUP($A555&amp;$B555,'[4]产值及收款计划（2026）'!$A:$A&amp;'[4]产值及收款计划（2026）'!$B:$B,'[4]产值及收款计划（2026）'!BL:BL)</f>
        <v>0</v>
      </c>
      <c r="BM555" s="256"/>
      <c r="BN555" s="256"/>
      <c r="BO555" s="256"/>
      <c r="BP555" s="256"/>
      <c r="BQ555" s="255" t="str">
        <f t="array" aca="1" ref="BQ555" ca="1">_xlfn.XLOOKUP($A555&amp;$B555,'[4]产值及收款计划（2026）'!$A:$A&amp;'[4]产值及收款计划（2026）'!$B:$B,'[4]产值及收款计划（2026）'!BQ:BQ)</f>
        <v>厦门港口开发建设有限公司</v>
      </c>
      <c r="BR555" s="256">
        <f t="array" aca="1" ref="BR555" ca="1">_xlfn.XLOOKUP($A555&amp;$B555,'[4]产值及收款计划（2026）'!$A:$A&amp;'[4]产值及收款计划（2026）'!$B:$B,'[4]产值及收款计划（2026）'!BR:BR)</f>
        <v>0</v>
      </c>
      <c r="CA555" s="256" cm="1">
        <f t="array" aca="1" ref="CA555" ca="1">_xlfn.XLOOKUP($A555&amp;$B555,'[4]产值及收款计划（2026）'!$A:$A&amp;'[4]产值及收款计划（2026）'!$B:$B,'[4]产值及收款计划（2026）'!CA:CA)</f>
        <v>7.88</v>
      </c>
      <c r="CB555" s="256" cm="1">
        <f t="array" aca="1" ref="CB555" ca="1">_xlfn.XLOOKUP($A555&amp;$B555,'[4]产值及收款计划（2026）'!$A:$A&amp;'[4]产值及收款计划（2026）'!$B:$B,'[4]产值及收款计划（2026）'!CB:CB)</f>
        <v>0</v>
      </c>
      <c r="CC555" s="256" cm="1">
        <f t="array" aca="1" ref="CC555" ca="1">_xlfn.XLOOKUP($A555&amp;$B555,'[4]产值及收款计划（2026）'!$A:$A&amp;'[4]产值及收款计划（2026）'!$B:$B,'[4]产值及收款计划（2026）'!CC:CC)</f>
        <v>0</v>
      </c>
      <c r="CD555" s="256" cm="1">
        <f t="array" aca="1" ref="CD555" ca="1">_xlfn.XLOOKUP($A555&amp;$B555,'[4]产值及收款计划（2026）'!$A:$A&amp;'[4]产值及收款计划（2026）'!$B:$B,'[4]产值及收款计划（2026）'!CD:CD)</f>
        <v>0</v>
      </c>
      <c r="CE555" s="256" cm="1">
        <f t="array" aca="1" ref="CE555" ca="1">_xlfn.XLOOKUP($A555&amp;$B555,'[4]产值及收款计划（2026）'!$A:$A&amp;'[4]产值及收款计划（2026）'!$B:$B,'[4]产值及收款计划（2026）'!CE:CE)</f>
        <v>0</v>
      </c>
      <c r="CF555" s="256" cm="1">
        <f t="array" aca="1" ref="CF555" ca="1">_xlfn.XLOOKUP($A555&amp;$B555,'[4]产值及收款计划（2026）'!$A:$A&amp;'[4]产值及收款计划（2026）'!$B:$B,'[4]产值及收款计划（2026）'!CF:CF)</f>
        <v>0</v>
      </c>
      <c r="CG555" s="256" cm="1">
        <f t="array" aca="1" ref="CG555" ca="1">_xlfn.XLOOKUP($A555&amp;$B555,'[4]产值及收款计划（2026）'!$A:$A&amp;'[4]产值及收款计划（2026）'!$B:$B,'[4]产值及收款计划（2026）'!CG:CG)</f>
        <v>0</v>
      </c>
      <c r="CH555" s="256" cm="1">
        <f t="array" aca="1" ref="CH555" ca="1">_xlfn.XLOOKUP($A555&amp;$B555,'[4]产值及收款计划（2026）'!$A:$A&amp;'[4]产值及收款计划（2026）'!$B:$B,'[4]产值及收款计划（2026）'!CH:CH)</f>
        <v>0</v>
      </c>
      <c r="CI555" s="256" cm="1">
        <f t="array" aca="1" ref="CI555" ca="1">_xlfn.XLOOKUP($A555&amp;$B555,'[4]产值及收款计划（2026）'!$A:$A&amp;'[4]产值及收款计划（2026）'!$B:$B,'[4]产值及收款计划（2026）'!CI:CI)</f>
        <v>0</v>
      </c>
      <c r="CJ555" s="256" cm="1">
        <f t="array" aca="1" ref="CJ555" ca="1">_xlfn.XLOOKUP($A555&amp;$B555,'[4]产值及收款计划（2026）'!$A:$A&amp;'[4]产值及收款计划（2026）'!$B:$B,'[4]产值及收款计划（2026）'!CJ:CJ)</f>
        <v>0</v>
      </c>
      <c r="CK555" s="256" cm="1">
        <f t="array" aca="1" ref="CK555" ca="1">_xlfn.XLOOKUP($A555&amp;$B555,'[4]产值及收款计划（2026）'!$A:$A&amp;'[4]产值及收款计划（2026）'!$B:$B,'[4]产值及收款计划（2026）'!CK:CK)</f>
        <v>0</v>
      </c>
      <c r="CL555" s="256" cm="1">
        <f t="array" aca="1" ref="CL555" ca="1">_xlfn.XLOOKUP($A555&amp;$B555,'[4]产值及收款计划（2026）'!$A:$A&amp;'[4]产值及收款计划（2026）'!$B:$B,'[4]产值及收款计划（2026）'!CL:CL)</f>
        <v>0</v>
      </c>
      <c r="DA555" s="256" cm="1">
        <f t="array" aca="1" ref="DA555" ca="1">_xlfn.XLOOKUP($A555&amp;$B555,'[4]产值及收款计划（2026）'!$A:$A&amp;'[4]产值及收款计划（2026）'!$B:$B,'[4]产值及收款计划（2026）'!DA:DA)</f>
        <v>0</v>
      </c>
      <c r="DB555" s="256" cm="1">
        <f t="array" aca="1" ref="DB555" ca="1">_xlfn.XLOOKUP($A555&amp;$B555,'[4]产值及收款计划（2026）'!$A:$A&amp;'[4]产值及收款计划（2026）'!$B:$B,'[4]产值及收款计划（2026）'!DB:DB)</f>
        <v>3.94</v>
      </c>
      <c r="DC555" s="256" cm="1">
        <f t="array" aca="1" ref="DC555" ca="1">_xlfn.XLOOKUP($A555&amp;$B555,'[4]产值及收款计划（2026）'!$A:$A&amp;'[4]产值及收款计划（2026）'!$B:$B,'[4]产值及收款计划（2026）'!DC:DC)</f>
        <v>0</v>
      </c>
      <c r="DD555" s="256" cm="1">
        <f t="array" aca="1" ref="DD555" ca="1">_xlfn.XLOOKUP($A555&amp;$B555,'[4]产值及收款计划（2026）'!$A:$A&amp;'[4]产值及收款计划（2026）'!$B:$B,'[4]产值及收款计划（2026）'!DD:DD)</f>
        <v>0</v>
      </c>
      <c r="DE555" s="256" cm="1">
        <f t="array" aca="1" ref="DE555" ca="1">_xlfn.XLOOKUP($A555&amp;$B555,'[4]产值及收款计划（2026）'!$A:$A&amp;'[4]产值及收款计划（2026）'!$B:$B,'[4]产值及收款计划（2026）'!DE:DE)</f>
        <v>0</v>
      </c>
      <c r="DF555" s="256" cm="1">
        <f t="array" aca="1" ref="DF555" ca="1">_xlfn.XLOOKUP($A555&amp;$B555,'[4]产值及收款计划（2026）'!$A:$A&amp;'[4]产值及收款计划（2026）'!$B:$B,'[4]产值及收款计划（2026）'!DF:DF)</f>
        <v>0</v>
      </c>
      <c r="DG555" s="256" cm="1">
        <f t="array" aca="1" ref="DG555" ca="1">_xlfn.XLOOKUP($A555&amp;$B555,'[4]产值及收款计划（2026）'!$A:$A&amp;'[4]产值及收款计划（2026）'!$B:$B,'[4]产值及收款计划（2026）'!DG:DG)</f>
        <v>0</v>
      </c>
      <c r="DH555" s="256" cm="1">
        <f t="array" aca="1" ref="DH555" ca="1">_xlfn.XLOOKUP($A555&amp;$B555,'[4]产值及收款计划（2026）'!$A:$A&amp;'[4]产值及收款计划（2026）'!$B:$B,'[4]产值及收款计划（2026）'!DH:DH)</f>
        <v>0</v>
      </c>
      <c r="DI555" s="256" cm="1">
        <f t="array" aca="1" ref="DI555" ca="1">_xlfn.XLOOKUP($A555&amp;$B555,'[4]产值及收款计划（2026）'!$A:$A&amp;'[4]产值及收款计划（2026）'!$B:$B,'[4]产值及收款计划（2026）'!DI:DI)</f>
        <v>0</v>
      </c>
      <c r="DJ555" s="256" cm="1">
        <f t="array" aca="1" ref="DJ555" ca="1">_xlfn.XLOOKUP($A555&amp;$B555,'[4]产值及收款计划（2026）'!$A:$A&amp;'[4]产值及收款计划（2026）'!$B:$B,'[4]产值及收款计划（2026）'!DJ:DJ)</f>
        <v>0</v>
      </c>
      <c r="DK555" s="256" cm="1">
        <f t="array" aca="1" ref="DK555" ca="1">_xlfn.XLOOKUP($A555&amp;$B555,'[4]产值及收款计划（2026）'!$A:$A&amp;'[4]产值及收款计划（2026）'!$B:$B,'[4]产值及收款计划（2026）'!DK:DK)</f>
        <v>0</v>
      </c>
      <c r="DL555" s="256" cm="1">
        <f t="array" aca="1" ref="DL555" ca="1">_xlfn.XLOOKUP($A555&amp;$B555,'[4]产值及收款计划（2026）'!$A:$A&amp;'[4]产值及收款计划（2026）'!$B:$B,'[4]产值及收款计划（2026）'!DL:DL)</f>
        <v>0</v>
      </c>
      <c r="DM555" s="264"/>
      <c r="DN555" s="250"/>
    </row>
    <row r="556" spans="1:118" ht="40.5" x14ac:dyDescent="0.15">
      <c r="A556" s="254">
        <f t="shared" ca="1" si="28"/>
        <v>30</v>
      </c>
      <c r="B556" s="254" t="s">
        <v>28</v>
      </c>
      <c r="C556" s="255" t="str" cm="1">
        <f t="array" aca="1" ref="C556" ca="1">_xlfn.XLOOKUP($A556&amp;$B556,'[4]产值及收款计划（2026）'!$A:$A&amp;'[4]产值及收款计划（2026）'!$B:$B,'[4]产值及收款计划（2026）'!C:C)</f>
        <v>C0CJFJ-FW-T-2025106</v>
      </c>
      <c r="D556" s="256" t="str" cm="1">
        <f t="array" aca="1" ref="D556" ca="1">_xlfn.XLOOKUP($A556&amp;$B556,'[4]产值及收款计划（2026）'!$A:$A&amp;'[4]产值及收款计划（2026）'!$B:$B,'[4]产值及收款计划（2026）'!D:D)</f>
        <v>2025年数据运维服务项目技术服务合同</v>
      </c>
      <c r="E556" s="256" cm="1">
        <f t="array" aca="1" ref="E556" ca="1">_xlfn.XLOOKUP($A556&amp;$B556,'[4]产值及收款计划（2026）'!$A:$A&amp;'[4]产值及收款计划（2026）'!$B:$B,'[4]产值及收款计划（2026）'!E:E)</f>
        <v>232.3</v>
      </c>
      <c r="F556" s="256" cm="1">
        <f t="array" aca="1" ref="F556" ca="1">_xlfn.XLOOKUP($A556&amp;$B556,'[4]产值及收款计划（2026）'!$A:$A&amp;'[4]产值及收款计划（2026）'!$B:$B,'[4]产值及收款计划（2026）'!F:F)</f>
        <v>232.3</v>
      </c>
      <c r="G556" s="256" cm="1">
        <f t="array" aca="1" ref="G556" ca="1">_xlfn.XLOOKUP($A556&amp;$B556,'[4]产值及收款计划（2026）'!$A:$A&amp;'[4]产值及收款计划（2026）'!$B:$B,'[4]产值及收款计划（2026）'!G:G)</f>
        <v>232.3</v>
      </c>
      <c r="H556" s="256" cm="1">
        <f t="array" aca="1" ref="H556" ca="1">_xlfn.XLOOKUP($A556&amp;$B556,'[4]产值及收款计划（2026）'!$A:$A&amp;'[4]产值及收款计划（2026）'!$B:$B,'[4]产值及收款计划（2026）'!H:H)</f>
        <v>10.199999999999999</v>
      </c>
      <c r="I556" s="257" cm="1">
        <f t="array" aca="1" ref="I556" ca="1">_xlfn.XLOOKUP($A556&amp;$B556,'[4]产值及收款计划（2026）'!$A:$A&amp;'[4]产值及收款计划（2026）'!$B:$B,'[4]产值及收款计划（2026）'!I:I)</f>
        <v>4.3908738699956998E-2</v>
      </c>
      <c r="J556" s="258" cm="1">
        <f t="array" aca="1" ref="J556" ca="1">_xlfn.XLOOKUP($A556&amp;$B556,'[4]产值及收款计划（2026）'!$A:$A&amp;'[4]产值及收款计划（2026）'!$B:$B,'[4]产值及收款计划（2026）'!J:J)</f>
        <v>0.06</v>
      </c>
      <c r="K556" s="256" cm="1">
        <f t="array" aca="1" ref="K556" ca="1">_xlfn.XLOOKUP($A556&amp;$B556,'[4]产值及收款计划（2026）'!$A:$A&amp;'[4]产值及收款计划（2026）'!$B:$B,'[4]产值及收款计划（2026）'!K:K)</f>
        <v>0</v>
      </c>
      <c r="L556" s="256" cm="1">
        <f t="array" aca="1" ref="L556" ca="1">_xlfn.XLOOKUP($A556&amp;$B556,'[4]产值及收款计划（2026）'!$A:$A&amp;'[4]产值及收款计划（2026）'!$B:$B,'[4]产值及收款计划（2026）'!L:L)</f>
        <v>0</v>
      </c>
      <c r="M556" s="256" t="str" cm="1">
        <f t="array" aca="1" ref="M556" ca="1">_xlfn.XLOOKUP($A556&amp;$B556,'[4]产值及收款计划（2026）'!$A:$A&amp;'[4]产值及收款计划（2026）'!$B:$B,'[4]产值及收款计划（2026）'!M:M)</f>
        <v>主导</v>
      </c>
      <c r="N556" s="256" cm="1">
        <f t="array" aca="1" ref="N556" ca="1">_xlfn.XLOOKUP($A556&amp;$B556,'[4]产值及收款计划（2026）'!$A:$A&amp;'[4]产值及收款计划（2026）'!$B:$B,'[4]产值及收款计划（2026）'!N:N)</f>
        <v>0</v>
      </c>
      <c r="O556" s="256" t="str" cm="1">
        <f t="array" aca="1" ref="O556" ca="1">_xlfn.XLOOKUP($A556&amp;$B556,'[4]产值及收款计划（2026）'!$A:$A&amp;'[4]产值及收款计划（2026）'!$B:$B,'[4]产值及收款计划（2026）'!O:O)</f>
        <v>甘英聪</v>
      </c>
      <c r="P556" s="255" t="str" cm="1">
        <f t="array" aca="1" ref="P556" ca="1">_xlfn.XLOOKUP($A556&amp;$B556,'[4]产值及收款计划（2026）'!$A:$A&amp;'[4]产值及收款计划（2026）'!$B:$B,'[4]产值及收款计划（2026）'!P:P)</f>
        <v>在建</v>
      </c>
      <c r="Q556" s="256" cm="1">
        <f t="array" aca="1" ref="Q556" ca="1">_xlfn.XLOOKUP($A556&amp;$B556,'[4]产值及收款计划（2026）'!$A:$A&amp;'[4]产值及收款计划（2026）'!$B:$B,'[4]产值及收款计划（2026）'!Q:Q)</f>
        <v>0</v>
      </c>
      <c r="R556" s="256" cm="1">
        <f t="array" aca="1" ref="R556" ca="1">_xlfn.XLOOKUP($A556&amp;$B556,'[4]产值及收款计划（2026）'!$A:$A&amp;'[4]产值及收款计划（2026）'!$B:$B,'[4]产值及收款计划（2026）'!R:R)</f>
        <v>0</v>
      </c>
      <c r="S556" s="256" cm="1">
        <f t="array" aca="1" ref="S556" ca="1">_xlfn.XLOOKUP($A556&amp;$B556,'[4]产值及收款计划（2026）'!$A:$A&amp;'[4]产值及收款计划（2026）'!$B:$B,'[4]产值及收款计划（2026）'!S:S)</f>
        <v>0</v>
      </c>
      <c r="T556" s="256" cm="1">
        <f t="array" aca="1" ref="T556" ca="1">_xlfn.XLOOKUP($A556&amp;$B556,'[4]产值及收款计划（2026）'!$A:$A&amp;'[4]产值及收款计划（2026）'!$B:$B,'[4]产值及收款计划（2026）'!T:T)</f>
        <v>0</v>
      </c>
      <c r="U556" s="256" cm="1">
        <f t="array" aca="1" ref="U556" ca="1">_xlfn.XLOOKUP($A556&amp;$B556,'[4]产值及收款计划（2026）'!$A:$A&amp;'[4]产值及收款计划（2026）'!$B:$B,'[4]产值及收款计划（2026）'!U:U)</f>
        <v>162.61000000000001</v>
      </c>
      <c r="V556" s="256" cm="1">
        <f t="array" aca="1" ref="V556" ca="1">_xlfn.XLOOKUP($A556&amp;$B556,'[4]产值及收款计划（2026）'!$A:$A&amp;'[4]产值及收款计划（2026）'!$B:$B,'[4]产值及收款计划（2026）'!V:V)</f>
        <v>69.69</v>
      </c>
      <c r="W556" s="256" cm="1">
        <f t="array" aca="1" ref="W556" ca="1">_xlfn.XLOOKUP($A556&amp;$B556,'[4]产值及收款计划（2026）'!$A:$A&amp;'[4]产值及收款计划（2026）'!$B:$B,'[4]产值及收款计划（2026）'!W:W)</f>
        <v>0</v>
      </c>
      <c r="X556" s="256" cm="1">
        <f t="array" aca="1" ref="X556" ca="1">_xlfn.XLOOKUP($A556&amp;$B556,'[4]产值及收款计划（2026）'!$A:$A&amp;'[4]产值及收款计划（2026）'!$B:$B,'[4]产值及收款计划（2026）'!X:X)</f>
        <v>0</v>
      </c>
      <c r="Y556" s="256" cm="1">
        <f t="array" aca="1" ref="Y556" ca="1">_xlfn.XLOOKUP($A556&amp;$B556,'[4]产值及收款计划（2026）'!$A:$A&amp;'[4]产值及收款计划（2026）'!$B:$B,'[4]产值及收款计划（2026）'!Y:Y)</f>
        <v>0</v>
      </c>
      <c r="Z556" s="256" cm="1">
        <f t="array" aca="1" ref="Z556" ca="1">_xlfn.XLOOKUP($A556&amp;$B556,'[4]产值及收款计划（2026）'!$A:$A&amp;'[4]产值及收款计划（2026）'!$B:$B,'[4]产值及收款计划（2026）'!Z:Z)</f>
        <v>0</v>
      </c>
      <c r="AA556" s="256" cm="1">
        <f t="array" aca="1" ref="AA556" ca="1">_xlfn.XLOOKUP($A556&amp;$B556,'[4]产值及收款计划（2026）'!$A:$A&amp;'[4]产值及收款计划（2026）'!$B:$B,'[4]产值及收款计划（2026）'!AA:AA)</f>
        <v>0</v>
      </c>
      <c r="AB556" s="256" cm="1">
        <f t="array" aca="1" ref="AB556" ca="1">_xlfn.XLOOKUP($A556&amp;$B556,'[4]产值及收款计划（2026）'!$A:$A&amp;'[4]产值及收款计划（2026）'!$B:$B,'[4]产值及收款计划（2026）'!AB:AB)</f>
        <v>162.61000000000001</v>
      </c>
      <c r="AC556" s="256" cm="1">
        <f t="array" aca="1" ref="AC556" ca="1">_xlfn.XLOOKUP($A556&amp;$B556,'[4]产值及收款计划（2026）'!$A:$A&amp;'[4]产值及收款计划（2026）'!$B:$B,'[4]产值及收款计划（2026）'!AC:AC)</f>
        <v>0</v>
      </c>
      <c r="AD556" s="256" cm="1">
        <f t="array" aca="1" ref="AD556" ca="1">_xlfn.XLOOKUP($A556&amp;$B556,'[4]产值及收款计划（2026）'!$A:$A&amp;'[4]产值及收款计划（2026）'!$B:$B,'[4]产值及收款计划（2026）'!AD:AD)</f>
        <v>0</v>
      </c>
      <c r="AE556" s="256" cm="1">
        <f t="array" aca="1" ref="AE556" ca="1">_xlfn.XLOOKUP($A556&amp;$B556,'[4]产值及收款计划（2026）'!$A:$A&amp;'[4]产值及收款计划（2026）'!$B:$B,'[4]产值及收款计划（2026）'!AE:AE)</f>
        <v>34.844999999999999</v>
      </c>
      <c r="AF556" s="256" cm="1">
        <f t="array" aca="1" ref="AF556" ca="1">_xlfn.XLOOKUP($A556&amp;$B556,'[4]产值及收款计划（2026）'!$A:$A&amp;'[4]产值及收款计划（2026）'!$B:$B,'[4]产值及收款计划（2026）'!AF:AF)</f>
        <v>0</v>
      </c>
      <c r="AG556" s="256" cm="1">
        <f t="array" aca="1" ref="AG556" ca="1">_xlfn.XLOOKUP($A556&amp;$B556,'[4]产值及收款计划（2026）'!$A:$A&amp;'[4]产值及收款计划（2026）'!$B:$B,'[4]产值及收款计划（2026）'!AG:AG)</f>
        <v>0</v>
      </c>
      <c r="AH556" s="256" cm="1">
        <f t="array" aca="1" ref="AH556" ca="1">_xlfn.XLOOKUP($A556&amp;$B556,'[4]产值及收款计划（2026）'!$A:$A&amp;'[4]产值及收款计划（2026）'!$B:$B,'[4]产值及收款计划（2026）'!AH:AH)</f>
        <v>0</v>
      </c>
      <c r="AI556" s="256" cm="1">
        <f t="array" aca="1" ref="AI556" ca="1">_xlfn.XLOOKUP($A556&amp;$B556,'[4]产值及收款计划（2026）'!$A:$A&amp;'[4]产值及收款计划（2026）'!$B:$B,'[4]产值及收款计划（2026）'!AI:AI)</f>
        <v>0</v>
      </c>
      <c r="AJ556" s="256" cm="1">
        <f t="array" aca="1" ref="AJ556" ca="1">_xlfn.XLOOKUP($A556&amp;$B556,'[4]产值及收款计划（2026）'!$A:$A&amp;'[4]产值及收款计划（2026）'!$B:$B,'[4]产值及收款计划（2026）'!AJ:AJ)</f>
        <v>0</v>
      </c>
      <c r="AK556" s="256" cm="1">
        <f t="array" aca="1" ref="AK556" ca="1">_xlfn.XLOOKUP($A556&amp;$B556,'[4]产值及收款计划（2026）'!$A:$A&amp;'[4]产值及收款计划（2026）'!$B:$B,'[4]产值及收款计划（2026）'!AK:AK)</f>
        <v>0</v>
      </c>
      <c r="AL556" s="256" cm="1">
        <f t="array" aca="1" ref="AL556" ca="1">_xlfn.XLOOKUP($A556&amp;$B556,'[4]产值及收款计划（2026）'!$A:$A&amp;'[4]产值及收款计划（2026）'!$B:$B,'[4]产值及收款计划（2026）'!AL:AL)</f>
        <v>69.69</v>
      </c>
      <c r="AM556" s="263" t="e" cm="1">
        <f t="array" aca="1" ref="AM556" ca="1">_xlfn.LET(_xlpm.勾选月份状态数组,TRANSPOSE('PPT(12-15页）-TOP10'!$A$3:$A$14),_xlpm.选择数据区,IF('PPT(12-15页）-TOP10'!$E$3="收款",$BA556:$BL556,$AA556:$AL556),SUM(_xlfn._xlws.FILTER(_xlpm.选择数据区,_xlpm.勾选月份状态数组,"")))</f>
        <v>#NAME?</v>
      </c>
      <c r="AN556" s="256" t="e" cm="1">
        <f t="array" aca="1" ref="AN556" ca="1">_xlfn.LET(_xlpm.勾选月份状态数组,TRANSPOSE('PPT(12-15页）-TOP10'!$A$3:$A$14),_xlpm.选择数据区,IF('PPT(12-15页）-TOP10'!$E$3="收款",$DA556:$DL556,$CA556:$CL556),SUM(_xlfn._xlws.FILTER(_xlpm.选择数据区,_xlpm.勾选月份状态数组,"")))</f>
        <v>#NAME?</v>
      </c>
      <c r="AO556" s="256">
        <f ca="1">SUM(CA556:CC556)+SUM(AD556:AL556)</f>
        <v>267.14499999999998</v>
      </c>
      <c r="AP556" s="256"/>
      <c r="AQ556" s="256"/>
      <c r="AR556" s="256"/>
      <c r="AS556" s="256" cm="1">
        <f t="array" aca="1" ref="AS556" ca="1">_xlfn.XLOOKUP($A556&amp;$B556,'[4]产值及收款计划（2026）'!$A:$A&amp;'[4]产值及收款计划（2026）'!$B:$B,'[4]产值及收款计划（2026）'!AS:AS)</f>
        <v>0</v>
      </c>
      <c r="AT556" s="256" cm="1">
        <f t="array" aca="1" ref="AT556" ca="1">_xlfn.XLOOKUP($A556&amp;$B556,'[4]产值及收款计划（2026）'!$A:$A&amp;'[4]产值及收款计划（2026）'!$B:$B,'[4]产值及收款计划（2026）'!AT:AT)</f>
        <v>0</v>
      </c>
      <c r="AU556" s="256" cm="1">
        <f t="array" aca="1" ref="AU556" ca="1">_xlfn.XLOOKUP($A556&amp;$B556,'[4]产值及收款计划（2026）'!$A:$A&amp;'[4]产值及收款计划（2026）'!$B:$B,'[4]产值及收款计划（2026）'!AU:AU)</f>
        <v>0</v>
      </c>
      <c r="AV556" s="256" cm="1">
        <f t="array" aca="1" ref="AV556" ca="1">_xlfn.XLOOKUP($A556&amp;$B556,'[4]产值及收款计划（2026）'!$A:$A&amp;'[4]产值及收款计划（2026）'!$B:$B,'[4]产值及收款计划（2026）'!AV:AV)</f>
        <v>0</v>
      </c>
      <c r="AW556" s="256" cm="1">
        <f t="array" aca="1" ref="AW556" ca="1">_xlfn.XLOOKUP($A556&amp;$B556,'[4]产值及收款计划（2026）'!$A:$A&amp;'[4]产值及收款计划（2026）'!$B:$B,'[4]产值及收款计划（2026）'!AW:AW)</f>
        <v>0</v>
      </c>
      <c r="AX556" s="256" cm="1">
        <f t="array" aca="1" ref="AX556" ca="1">_xlfn.XLOOKUP($A556&amp;$B556,'[4]产值及收款计划（2026）'!$A:$A&amp;'[4]产值及收款计划（2026）'!$B:$B,'[4]产值及收款计划（2026）'!AX:AX)</f>
        <v>162.61000000000001</v>
      </c>
      <c r="AY556" s="256" cm="1">
        <f t="array" aca="1" ref="AY556" ca="1">_xlfn.XLOOKUP($A556&amp;$B556,'[4]产值及收款计划（2026）'!$A:$A&amp;'[4]产值及收款计划（2026）'!$B:$B,'[4]产值及收款计划（2026）'!AY:AY)</f>
        <v>69.69</v>
      </c>
      <c r="AZ556" s="256" cm="1">
        <f t="array" aca="1" ref="AZ556" ca="1">_xlfn.XLOOKUP($A556&amp;$B556,'[4]产值及收款计划（2026）'!$A:$A&amp;'[4]产值及收款计划（2026）'!$B:$B,'[4]产值及收款计划（2026）'!AZ:AZ)</f>
        <v>0</v>
      </c>
      <c r="BA556" s="256" cm="1">
        <f t="array" aca="1" ref="BA556" ca="1">_xlfn.XLOOKUP($A556&amp;$B556,'[4]产值及收款计划（2026）'!$A:$A&amp;'[4]产值及收款计划（2026）'!$B:$B,'[4]产值及收款计划（2026）'!BA:BA)</f>
        <v>0</v>
      </c>
      <c r="BB556" s="256" cm="1">
        <f t="array" aca="1" ref="BB556" ca="1">_xlfn.XLOOKUP($A556&amp;$B556,'[4]产值及收款计划（2026）'!$A:$A&amp;'[4]产值及收款计划（2026）'!$B:$B,'[4]产值及收款计划（2026）'!BB:BB)</f>
        <v>162.61000000000001</v>
      </c>
      <c r="BC556" s="256" cm="1">
        <f t="array" aca="1" ref="BC556" ca="1">_xlfn.XLOOKUP($A556&amp;$B556,'[4]产值及收款计划（2026）'!$A:$A&amp;'[4]产值及收款计划（2026）'!$B:$B,'[4]产值及收款计划（2026）'!BC:BC)</f>
        <v>0</v>
      </c>
      <c r="BD556" s="256" cm="1">
        <f t="array" aca="1" ref="BD556" ca="1">_xlfn.XLOOKUP($A556&amp;$B556,'[4]产值及收款计划（2026）'!$A:$A&amp;'[4]产值及收款计划（2026）'!$B:$B,'[4]产值及收款计划（2026）'!BD:BD)</f>
        <v>0</v>
      </c>
      <c r="BE556" s="256" cm="1">
        <f t="array" aca="1" ref="BE556" ca="1">_xlfn.XLOOKUP($A556&amp;$B556,'[4]产值及收款计划（2026）'!$A:$A&amp;'[4]产值及收款计划（2026）'!$B:$B,'[4]产值及收款计划（2026）'!BE:BE)</f>
        <v>34.844999999999999</v>
      </c>
      <c r="BF556" s="256" cm="1">
        <f t="array" aca="1" ref="BF556" ca="1">_xlfn.XLOOKUP($A556&amp;$B556,'[4]产值及收款计划（2026）'!$A:$A&amp;'[4]产值及收款计划（2026）'!$B:$B,'[4]产值及收款计划（2026）'!BF:BF)</f>
        <v>0</v>
      </c>
      <c r="BG556" s="256" cm="1">
        <f t="array" aca="1" ref="BG556" ca="1">_xlfn.XLOOKUP($A556&amp;$B556,'[4]产值及收款计划（2026）'!$A:$A&amp;'[4]产值及收款计划（2026）'!$B:$B,'[4]产值及收款计划（2026）'!BG:BG)</f>
        <v>0</v>
      </c>
      <c r="BH556" s="256" cm="1">
        <f t="array" aca="1" ref="BH556" ca="1">_xlfn.XLOOKUP($A556&amp;$B556,'[4]产值及收款计划（2026）'!$A:$A&amp;'[4]产值及收款计划（2026）'!$B:$B,'[4]产值及收款计划（2026）'!BH:BH)</f>
        <v>0</v>
      </c>
      <c r="BI556" s="256" cm="1">
        <f t="array" aca="1" ref="BI556" ca="1">_xlfn.XLOOKUP($A556&amp;$B556,'[4]产值及收款计划（2026）'!$A:$A&amp;'[4]产值及收款计划（2026）'!$B:$B,'[4]产值及收款计划（2026）'!BI:BI)</f>
        <v>0</v>
      </c>
      <c r="BJ556" s="256" cm="1">
        <f t="array" aca="1" ref="BJ556" ca="1">_xlfn.XLOOKUP($A556&amp;$B556,'[4]产值及收款计划（2026）'!$A:$A&amp;'[4]产值及收款计划（2026）'!$B:$B,'[4]产值及收款计划（2026）'!BJ:BJ)</f>
        <v>0</v>
      </c>
      <c r="BK556" s="256" cm="1">
        <f t="array" aca="1" ref="BK556" ca="1">_xlfn.XLOOKUP($A556&amp;$B556,'[4]产值及收款计划（2026）'!$A:$A&amp;'[4]产值及收款计划（2026）'!$B:$B,'[4]产值及收款计划（2026）'!BK:BK)</f>
        <v>0</v>
      </c>
      <c r="BL556" s="256" cm="1">
        <f t="array" aca="1" ref="BL556" ca="1">_xlfn.XLOOKUP($A556&amp;$B556,'[4]产值及收款计划（2026）'!$A:$A&amp;'[4]产值及收款计划（2026）'!$B:$B,'[4]产值及收款计划（2026）'!BL:BL)</f>
        <v>0</v>
      </c>
      <c r="BM556" s="256"/>
      <c r="BN556" s="256"/>
      <c r="BO556" s="256"/>
      <c r="BP556" s="256"/>
      <c r="BQ556" s="255" t="str" cm="1">
        <f t="array" aca="1" ref="BQ556" ca="1">_xlfn.XLOOKUP($A556&amp;$B556,'[4]产值及收款计划（2026）'!$A:$A&amp;'[4]产值及收款计划（2026）'!$B:$B,'[4]产值及收款计划（2026）'!BQ:BQ)</f>
        <v>厦门地铁创新科技有限公司</v>
      </c>
      <c r="BR556" s="256" cm="1">
        <f t="array" aca="1" ref="BR556" ca="1">_xlfn.XLOOKUP($A556&amp;$B556,'[4]产值及收款计划（2026）'!$A:$A&amp;'[4]产值及收款计划（2026）'!$B:$B,'[4]产值及收款计划（2026）'!BR:BR)</f>
        <v>0</v>
      </c>
      <c r="CA556" s="256" cm="1">
        <f t="array" aca="1" ref="CA556" ca="1">_xlfn.XLOOKUP($A556&amp;$B556,'[4]产值及收款计划（2026）'!$A:$A&amp;'[4]产值及收款计划（2026）'!$B:$B,'[4]产值及收款计划（2026）'!CA:CA)</f>
        <v>0</v>
      </c>
      <c r="CB556" s="256" cm="1">
        <f t="array" aca="1" ref="CB556" ca="1">_xlfn.XLOOKUP($A556&amp;$B556,'[4]产值及收款计划（2026）'!$A:$A&amp;'[4]产值及收款计划（2026）'!$B:$B,'[4]产值及收款计划（2026）'!CB:CB)</f>
        <v>162.61000000000001</v>
      </c>
      <c r="CC556" s="256" cm="1">
        <f t="array" aca="1" ref="CC556" ca="1">_xlfn.XLOOKUP($A556&amp;$B556,'[4]产值及收款计划（2026）'!$A:$A&amp;'[4]产值及收款计划（2026）'!$B:$B,'[4]产值及收款计划（2026）'!CC:CC)</f>
        <v>0</v>
      </c>
      <c r="CD556" s="256" cm="1">
        <f t="array" aca="1" ref="CD556" ca="1">_xlfn.XLOOKUP($A556&amp;$B556,'[4]产值及收款计划（2026）'!$A:$A&amp;'[4]产值及收款计划（2026）'!$B:$B,'[4]产值及收款计划（2026）'!CD:CD)</f>
        <v>0</v>
      </c>
      <c r="CE556" s="256" cm="1">
        <f t="array" aca="1" ref="CE556" ca="1">_xlfn.XLOOKUP($A556&amp;$B556,'[4]产值及收款计划（2026）'!$A:$A&amp;'[4]产值及收款计划（2026）'!$B:$B,'[4]产值及收款计划（2026）'!CE:CE)</f>
        <v>0</v>
      </c>
      <c r="CF556" s="256" cm="1">
        <f t="array" aca="1" ref="CF556" ca="1">_xlfn.XLOOKUP($A556&amp;$B556,'[4]产值及收款计划（2026）'!$A:$A&amp;'[4]产值及收款计划（2026）'!$B:$B,'[4]产值及收款计划（2026）'!CF:CF)</f>
        <v>0</v>
      </c>
      <c r="CG556" s="256" cm="1">
        <f t="array" aca="1" ref="CG556" ca="1">_xlfn.XLOOKUP($A556&amp;$B556,'[4]产值及收款计划（2026）'!$A:$A&amp;'[4]产值及收款计划（2026）'!$B:$B,'[4]产值及收款计划（2026）'!CG:CG)</f>
        <v>0</v>
      </c>
      <c r="CH556" s="256" cm="1">
        <f t="array" aca="1" ref="CH556" ca="1">_xlfn.XLOOKUP($A556&amp;$B556,'[4]产值及收款计划（2026）'!$A:$A&amp;'[4]产值及收款计划（2026）'!$B:$B,'[4]产值及收款计划（2026）'!CH:CH)</f>
        <v>0</v>
      </c>
      <c r="CI556" s="256" cm="1">
        <f t="array" aca="1" ref="CI556" ca="1">_xlfn.XLOOKUP($A556&amp;$B556,'[4]产值及收款计划（2026）'!$A:$A&amp;'[4]产值及收款计划（2026）'!$B:$B,'[4]产值及收款计划（2026）'!CI:CI)</f>
        <v>0</v>
      </c>
      <c r="CJ556" s="256" cm="1">
        <f t="array" aca="1" ref="CJ556" ca="1">_xlfn.XLOOKUP($A556&amp;$B556,'[4]产值及收款计划（2026）'!$A:$A&amp;'[4]产值及收款计划（2026）'!$B:$B,'[4]产值及收款计划（2026）'!CJ:CJ)</f>
        <v>0</v>
      </c>
      <c r="CK556" s="256" cm="1">
        <f t="array" aca="1" ref="CK556" ca="1">_xlfn.XLOOKUP($A556&amp;$B556,'[4]产值及收款计划（2026）'!$A:$A&amp;'[4]产值及收款计划（2026）'!$B:$B,'[4]产值及收款计划（2026）'!CK:CK)</f>
        <v>0</v>
      </c>
      <c r="CL556" s="256" cm="1">
        <f t="array" aca="1" ref="CL556" ca="1">_xlfn.XLOOKUP($A556&amp;$B556,'[4]产值及收款计划（2026）'!$A:$A&amp;'[4]产值及收款计划（2026）'!$B:$B,'[4]产值及收款计划（2026）'!CL:CL)</f>
        <v>0</v>
      </c>
      <c r="DA556" s="256" cm="1">
        <f t="array" aca="1" ref="DA556" ca="1">_xlfn.XLOOKUP($A556&amp;$B556,'[4]产值及收款计划（2026）'!$A:$A&amp;'[4]产值及收款计划（2026）'!$B:$B,'[4]产值及收款计划（2026）'!DA:DA)</f>
        <v>0</v>
      </c>
      <c r="DB556" s="256" cm="1">
        <f t="array" aca="1" ref="DB556" ca="1">_xlfn.XLOOKUP($A556&amp;$B556,'[4]产值及收款计划（2026）'!$A:$A&amp;'[4]产值及收款计划（2026）'!$B:$B,'[4]产值及收款计划（2026）'!DB:DB)</f>
        <v>162.61000000000001</v>
      </c>
      <c r="DC556" s="256" cm="1">
        <f t="array" aca="1" ref="DC556" ca="1">_xlfn.XLOOKUP($A556&amp;$B556,'[4]产值及收款计划（2026）'!$A:$A&amp;'[4]产值及收款计划（2026）'!$B:$B,'[4]产值及收款计划（2026）'!DC:DC)</f>
        <v>0</v>
      </c>
      <c r="DD556" s="256" cm="1">
        <f t="array" aca="1" ref="DD556" ca="1">_xlfn.XLOOKUP($A556&amp;$B556,'[4]产值及收款计划（2026）'!$A:$A&amp;'[4]产值及收款计划（2026）'!$B:$B,'[4]产值及收款计划（2026）'!DD:DD)</f>
        <v>0</v>
      </c>
      <c r="DE556" s="256" cm="1">
        <f t="array" aca="1" ref="DE556" ca="1">_xlfn.XLOOKUP($A556&amp;$B556,'[4]产值及收款计划（2026）'!$A:$A&amp;'[4]产值及收款计划（2026）'!$B:$B,'[4]产值及收款计划（2026）'!DE:DE)</f>
        <v>0</v>
      </c>
      <c r="DF556" s="256" cm="1">
        <f t="array" aca="1" ref="DF556" ca="1">_xlfn.XLOOKUP($A556&amp;$B556,'[4]产值及收款计划（2026）'!$A:$A&amp;'[4]产值及收款计划（2026）'!$B:$B,'[4]产值及收款计划（2026）'!DF:DF)</f>
        <v>0</v>
      </c>
      <c r="DG556" s="256" cm="1">
        <f t="array" aca="1" ref="DG556" ca="1">_xlfn.XLOOKUP($A556&amp;$B556,'[4]产值及收款计划（2026）'!$A:$A&amp;'[4]产值及收款计划（2026）'!$B:$B,'[4]产值及收款计划（2026）'!DG:DG)</f>
        <v>0</v>
      </c>
      <c r="DH556" s="256" cm="1">
        <f t="array" aca="1" ref="DH556" ca="1">_xlfn.XLOOKUP($A556&amp;$B556,'[4]产值及收款计划（2026）'!$A:$A&amp;'[4]产值及收款计划（2026）'!$B:$B,'[4]产值及收款计划（2026）'!DH:DH)</f>
        <v>0</v>
      </c>
      <c r="DI556" s="256" cm="1">
        <f t="array" aca="1" ref="DI556" ca="1">_xlfn.XLOOKUP($A556&amp;$B556,'[4]产值及收款计划（2026）'!$A:$A&amp;'[4]产值及收款计划（2026）'!$B:$B,'[4]产值及收款计划（2026）'!DI:DI)</f>
        <v>0</v>
      </c>
      <c r="DJ556" s="256" cm="1">
        <f t="array" aca="1" ref="DJ556" ca="1">_xlfn.XLOOKUP($A556&amp;$B556,'[4]产值及收款计划（2026）'!$A:$A&amp;'[4]产值及收款计划（2026）'!$B:$B,'[4]产值及收款计划（2026）'!DJ:DJ)</f>
        <v>0</v>
      </c>
      <c r="DK556" s="256" cm="1">
        <f t="array" aca="1" ref="DK556" ca="1">_xlfn.XLOOKUP($A556&amp;$B556,'[4]产值及收款计划（2026）'!$A:$A&amp;'[4]产值及收款计划（2026）'!$B:$B,'[4]产值及收款计划（2026）'!DK:DK)</f>
        <v>0</v>
      </c>
      <c r="DL556" s="256" cm="1">
        <f t="array" aca="1" ref="DL556" ca="1">_xlfn.XLOOKUP($A556&amp;$B556,'[4]产值及收款计划（2026）'!$A:$A&amp;'[4]产值及收款计划（2026）'!$B:$B,'[4]产值及收款计划（2026）'!DL:DL)</f>
        <v>0</v>
      </c>
      <c r="DM556" s="264"/>
      <c r="DN556" s="250"/>
    </row>
    <row r="557" spans="1:118" ht="40.5" x14ac:dyDescent="0.15">
      <c r="A557" s="254">
        <f t="shared" ca="1" si="28"/>
        <v>31</v>
      </c>
      <c r="B557" s="254" t="s">
        <v>28</v>
      </c>
      <c r="C557" s="255" t="str">
        <f t="array" aca="1" ref="C557" ca="1">_xlfn.XLOOKUP($A557&amp;$B557,'[4]产值及收款计划（2026）'!$A:$A&amp;'[4]产值及收款计划（2026）'!$B:$B,'[4]产值及收款计划（2026）'!C:C)</f>
        <v>C0CJFJ-FW-T-2025123</v>
      </c>
      <c r="D557" s="256" t="str">
        <f t="array" aca="1" ref="D557" ca="1">_xlfn.XLOOKUP($A557&amp;$B557,'[4]产值及收款计划（2026）'!$A:$A&amp;'[4]产值及收款计划（2026）'!$B:$B,'[4]产值及收款计划（2026）'!D:D)</f>
        <v>工程建管平台开发服务项目</v>
      </c>
      <c r="E557" s="256">
        <f t="array" aca="1" ref="E557" ca="1">_xlfn.XLOOKUP($A557&amp;$B557,'[4]产值及收款计划（2026）'!$A:$A&amp;'[4]产值及收款计划（2026）'!$B:$B,'[4]产值及收款计划（2026）'!E:E)</f>
        <v>87.8</v>
      </c>
      <c r="F557" s="256">
        <f t="array" aca="1" ref="F557" ca="1">_xlfn.XLOOKUP($A557&amp;$B557,'[4]产值及收款计划（2026）'!$A:$A&amp;'[4]产值及收款计划（2026）'!$B:$B,'[4]产值及收款计划（2026）'!F:F)</f>
        <v>87.8</v>
      </c>
      <c r="G557" s="256">
        <f t="array" aca="1" ref="G557" ca="1">_xlfn.XLOOKUP($A557&amp;$B557,'[4]产值及收款计划（2026）'!$A:$A&amp;'[4]产值及收款计划（2026）'!$B:$B,'[4]产值及收款计划（2026）'!G:G)</f>
        <v>87.8</v>
      </c>
      <c r="H557" s="256">
        <f t="array" aca="1" ref="H557" ca="1">_xlfn.XLOOKUP($A557&amp;$B557,'[4]产值及收款计划（2026）'!$A:$A&amp;'[4]产值及收款计划（2026）'!$B:$B,'[4]产值及收款计划（2026）'!H:H)</f>
        <v>52.3</v>
      </c>
      <c r="I557" s="257">
        <f t="array" aca="1" ref="I557" ca="1">_xlfn.XLOOKUP($A557&amp;$B557,'[4]产值及收款计划（2026）'!$A:$A&amp;'[4]产值及收款计划（2026）'!$B:$B,'[4]产值及收款计划（2026）'!I:I)</f>
        <v>0.59567198177676495</v>
      </c>
      <c r="J557" s="258">
        <f t="array" aca="1" ref="J557" ca="1">_xlfn.XLOOKUP($A557&amp;$B557,'[4]产值及收款计划（2026）'!$A:$A&amp;'[4]产值及收款计划（2026）'!$B:$B,'[4]产值及收款计划（2026）'!J:J)</f>
        <v>0.06</v>
      </c>
      <c r="K557" s="256">
        <f t="array" aca="1" ref="K557" ca="1">_xlfn.XLOOKUP($A557&amp;$B557,'[4]产值及收款计划（2026）'!$A:$A&amp;'[4]产值及收款计划（2026）'!$B:$B,'[4]产值及收款计划（2026）'!K:K)</f>
        <v>0</v>
      </c>
      <c r="L557" s="256">
        <f t="array" aca="1" ref="L557" ca="1">_xlfn.XLOOKUP($A557&amp;$B557,'[4]产值及收款计划（2026）'!$A:$A&amp;'[4]产值及收款计划（2026）'!$B:$B,'[4]产值及收款计划（2026）'!L:L)</f>
        <v>0</v>
      </c>
      <c r="M557" s="256" t="str">
        <f t="array" aca="1" ref="M557" ca="1">_xlfn.XLOOKUP($A557&amp;$B557,'[4]产值及收款计划（2026）'!$A:$A&amp;'[4]产值及收款计划（2026）'!$B:$B,'[4]产值及收款计划（2026）'!M:M)</f>
        <v>主导</v>
      </c>
      <c r="N557" s="256">
        <f t="array" aca="1" ref="N557" ca="1">_xlfn.XLOOKUP($A557&amp;$B557,'[4]产值及收款计划（2026）'!$A:$A&amp;'[4]产值及收款计划（2026）'!$B:$B,'[4]产值及收款计划（2026）'!N:N)</f>
        <v>0</v>
      </c>
      <c r="O557" s="256" t="str">
        <f t="array" aca="1" ref="O557" ca="1">_xlfn.XLOOKUP($A557&amp;$B557,'[4]产值及收款计划（2026）'!$A:$A&amp;'[4]产值及收款计划（2026）'!$B:$B,'[4]产值及收款计划（2026）'!O:O)</f>
        <v>陈明元</v>
      </c>
      <c r="P557" s="255" t="str">
        <f t="array" aca="1" ref="P557" ca="1">_xlfn.XLOOKUP($A557&amp;$B557,'[4]产值及收款计划（2026）'!$A:$A&amp;'[4]产值及收款计划（2026）'!$B:$B,'[4]产值及收款计划（2026）'!P:P)</f>
        <v>在建</v>
      </c>
      <c r="Q557" s="256">
        <f t="array" aca="1" ref="Q557" ca="1">_xlfn.XLOOKUP($A557&amp;$B557,'[4]产值及收款计划（2026）'!$A:$A&amp;'[4]产值及收款计划（2026）'!$B:$B,'[4]产值及收款计划（2026）'!Q:Q)</f>
        <v>0</v>
      </c>
      <c r="R557" s="256">
        <f t="array" aca="1" ref="R557" ca="1">_xlfn.XLOOKUP($A557&amp;$B557,'[4]产值及收款计划（2026）'!$A:$A&amp;'[4]产值及收款计划（2026）'!$B:$B,'[4]产值及收款计划（2026）'!R:R)</f>
        <v>0</v>
      </c>
      <c r="S557" s="256">
        <f t="array" aca="1" ref="S557" ca="1">_xlfn.XLOOKUP($A557&amp;$B557,'[4]产值及收款计划（2026）'!$A:$A&amp;'[4]产值及收款计划（2026）'!$B:$B,'[4]产值及收款计划（2026）'!S:S)</f>
        <v>0</v>
      </c>
      <c r="T557" s="256">
        <f t="array" aca="1" ref="T557" ca="1">_xlfn.XLOOKUP($A557&amp;$B557,'[4]产值及收款计划（2026）'!$A:$A&amp;'[4]产值及收款计划（2026）'!$B:$B,'[4]产值及收款计划（2026）'!T:T)</f>
        <v>17.559999999999999</v>
      </c>
      <c r="U557" s="256">
        <f t="array" aca="1" ref="U557" ca="1">_xlfn.XLOOKUP($A557&amp;$B557,'[4]产值及收款计划（2026）'!$A:$A&amp;'[4]产值及收款计划（2026）'!$B:$B,'[4]产值及收款计划（2026）'!U:U)</f>
        <v>0</v>
      </c>
      <c r="V557" s="256">
        <f t="array" aca="1" ref="V557" ca="1">_xlfn.XLOOKUP($A557&amp;$B557,'[4]产值及收款计划（2026）'!$A:$A&amp;'[4]产值及收款计划（2026）'!$B:$B,'[4]产值及收款计划（2026）'!V:V)</f>
        <v>70.239999999999995</v>
      </c>
      <c r="W557" s="256">
        <f t="array" aca="1" ref="W557" ca="1">_xlfn.XLOOKUP($A557&amp;$B557,'[4]产值及收款计划（2026）'!$A:$A&amp;'[4]产值及收款计划（2026）'!$B:$B,'[4]产值及收款计划（2026）'!W:W)</f>
        <v>0</v>
      </c>
      <c r="X557" s="256">
        <f t="array" aca="1" ref="X557" ca="1">_xlfn.XLOOKUP($A557&amp;$B557,'[4]产值及收款计划（2026）'!$A:$A&amp;'[4]产值及收款计划（2026）'!$B:$B,'[4]产值及收款计划（2026）'!X:X)</f>
        <v>0</v>
      </c>
      <c r="Y557" s="256">
        <f t="array" aca="1" ref="Y557" ca="1">_xlfn.XLOOKUP($A557&amp;$B557,'[4]产值及收款计划（2026）'!$A:$A&amp;'[4]产值及收款计划（2026）'!$B:$B,'[4]产值及收款计划（2026）'!Y:Y)</f>
        <v>0</v>
      </c>
      <c r="Z557" s="256">
        <f t="array" aca="1" ref="Z557" ca="1">_xlfn.XLOOKUP($A557&amp;$B557,'[4]产值及收款计划（2026）'!$A:$A&amp;'[4]产值及收款计划（2026）'!$B:$B,'[4]产值及收款计划（2026）'!Z:Z)</f>
        <v>0</v>
      </c>
      <c r="AA557" s="256">
        <f t="array" aca="1" ref="AA557" ca="1">_xlfn.XLOOKUP($A557&amp;$B557,'[4]产值及收款计划（2026）'!$A:$A&amp;'[4]产值及收款计划（2026）'!$B:$B,'[4]产值及收款计划（2026）'!AA:AA)</f>
        <v>0</v>
      </c>
      <c r="AB557" s="256">
        <f t="array" aca="1" ref="AB557" ca="1">_xlfn.XLOOKUP($A557&amp;$B557,'[4]产值及收款计划（2026）'!$A:$A&amp;'[4]产值及收款计划（2026）'!$B:$B,'[4]产值及收款计划（2026）'!AB:AB)</f>
        <v>0</v>
      </c>
      <c r="AC557" s="256">
        <f t="array" aca="1" ref="AC557" ca="1">_xlfn.XLOOKUP($A557&amp;$B557,'[4]产值及收款计划（2026）'!$A:$A&amp;'[4]产值及收款计划（2026）'!$B:$B,'[4]产值及收款计划（2026）'!AC:AC)</f>
        <v>0</v>
      </c>
      <c r="AD557" s="256">
        <f t="array" aca="1" ref="AD557" ca="1">_xlfn.XLOOKUP($A557&amp;$B557,'[4]产值及收款计划（2026）'!$A:$A&amp;'[4]产值及收款计划（2026）'!$B:$B,'[4]产值及收款计划（2026）'!AD:AD)</f>
        <v>0</v>
      </c>
      <c r="AE557" s="256">
        <f t="array" aca="1" ref="AE557" ca="1">_xlfn.XLOOKUP($A557&amp;$B557,'[4]产值及收款计划（2026）'!$A:$A&amp;'[4]产值及收款计划（2026）'!$B:$B,'[4]产值及收款计划（2026）'!AE:AE)</f>
        <v>0</v>
      </c>
      <c r="AF557" s="256">
        <f t="array" aca="1" ref="AF557" ca="1">_xlfn.XLOOKUP($A557&amp;$B557,'[4]产值及收款计划（2026）'!$A:$A&amp;'[4]产值及收款计划（2026）'!$B:$B,'[4]产值及收款计划（2026）'!AF:AF)</f>
        <v>26.34</v>
      </c>
      <c r="AG557" s="256">
        <f t="array" aca="1" ref="AG557" ca="1">_xlfn.XLOOKUP($A557&amp;$B557,'[4]产值及收款计划（2026）'!$A:$A&amp;'[4]产值及收款计划（2026）'!$B:$B,'[4]产值及收款计划（2026）'!AG:AG)</f>
        <v>0</v>
      </c>
      <c r="AH557" s="256">
        <f t="array" aca="1" ref="AH557" ca="1">_xlfn.XLOOKUP($A557&amp;$B557,'[4]产值及收款计划（2026）'!$A:$A&amp;'[4]产值及收款计划（2026）'!$B:$B,'[4]产值及收款计划（2026）'!AH:AH)</f>
        <v>35.119999999999997</v>
      </c>
      <c r="AI557" s="256">
        <f t="array" aca="1" ref="AI557" ca="1">_xlfn.XLOOKUP($A557&amp;$B557,'[4]产值及收款计划（2026）'!$A:$A&amp;'[4]产值及收款计划（2026）'!$B:$B,'[4]产值及收款计划（2026）'!AI:AI)</f>
        <v>0</v>
      </c>
      <c r="AJ557" s="256">
        <f t="array" aca="1" ref="AJ557" ca="1">_xlfn.XLOOKUP($A557&amp;$B557,'[4]产值及收款计划（2026）'!$A:$A&amp;'[4]产值及收款计划（2026）'!$B:$B,'[4]产值及收款计划（2026）'!AJ:AJ)</f>
        <v>0</v>
      </c>
      <c r="AK557" s="256">
        <f t="array" aca="1" ref="AK557" ca="1">_xlfn.XLOOKUP($A557&amp;$B557,'[4]产值及收款计划（2026）'!$A:$A&amp;'[4]产值及收款计划（2026）'!$B:$B,'[4]产值及收款计划（2026）'!AK:AK)</f>
        <v>0</v>
      </c>
      <c r="AL557" s="256">
        <f t="array" aca="1" ref="AL557" ca="1">_xlfn.XLOOKUP($A557&amp;$B557,'[4]产值及收款计划（2026）'!$A:$A&amp;'[4]产值及收款计划（2026）'!$B:$B,'[4]产值及收款计划（2026）'!AL:AL)</f>
        <v>0</v>
      </c>
      <c r="AM557" s="263" t="e">
        <f t="array" aca="1" ref="AM557" ca="1">_xlfn.LET(_xlpm.勾选月份状态数组,TRANSPOSE('PPT(12-15页）-TOP10'!$A$3:$A$14),_xlpm.选择数据区,IF('PPT(12-15页）-TOP10'!$E$3="收款",$BA557:$BL557,$AA557:$AL557),SUM(_xlfn._xlws.FILTER(_xlpm.选择数据区,_xlpm.勾选月份状态数组,"")))</f>
        <v>#NAME?</v>
      </c>
      <c r="AN557" s="256" t="e" cm="1">
        <f t="array" aca="1" ref="AN557" ca="1">_xlfn.LET(_xlpm.勾选月份状态数组,TRANSPOSE('PPT(12-15页）-TOP10'!$A$3:$A$14),_xlpm.选择数据区,IF('PPT(12-15页）-TOP10'!$E$3="收款",$DA557:$DL557,$CA557:$CL557),SUM(_xlfn._xlws.FILTER(_xlpm.选择数据区,_xlpm.勾选月份状态数组,"")))</f>
        <v>#NAME?</v>
      </c>
      <c r="AO557" s="256">
        <f ca="1">SUM(CA557:CC557)+SUM(AD557:AL557)</f>
        <v>61.46</v>
      </c>
      <c r="AP557" s="256"/>
      <c r="AQ557" s="256"/>
      <c r="AR557" s="256"/>
      <c r="AS557" s="256">
        <f t="array" aca="1" ref="AS557" ca="1">_xlfn.XLOOKUP($A557&amp;$B557,'[4]产值及收款计划（2026）'!$A:$A&amp;'[4]产值及收款计划（2026）'!$B:$B,'[4]产值及收款计划（2026）'!AS:AS)</f>
        <v>0</v>
      </c>
      <c r="AT557" s="256">
        <f t="array" aca="1" ref="AT557" ca="1">_xlfn.XLOOKUP($A557&amp;$B557,'[4]产值及收款计划（2026）'!$A:$A&amp;'[4]产值及收款计划（2026）'!$B:$B,'[4]产值及收款计划（2026）'!AT:AT)</f>
        <v>0</v>
      </c>
      <c r="AU557" s="256">
        <f t="array" aca="1" ref="AU557" ca="1">_xlfn.XLOOKUP($A557&amp;$B557,'[4]产值及收款计划（2026）'!$A:$A&amp;'[4]产值及收款计划（2026）'!$B:$B,'[4]产值及收款计划（2026）'!AU:AU)</f>
        <v>0</v>
      </c>
      <c r="AV557" s="256">
        <f t="array" aca="1" ref="AV557" ca="1">_xlfn.XLOOKUP($A557&amp;$B557,'[4]产值及收款计划（2026）'!$A:$A&amp;'[4]产值及收款计划（2026）'!$B:$B,'[4]产值及收款计划（2026）'!AV:AV)</f>
        <v>0</v>
      </c>
      <c r="AW557" s="256">
        <f t="array" aca="1" ref="AW557" ca="1">_xlfn.XLOOKUP($A557&amp;$B557,'[4]产值及收款计划（2026）'!$A:$A&amp;'[4]产值及收款计划（2026）'!$B:$B,'[4]产值及收款计划（2026）'!AW:AW)</f>
        <v>0</v>
      </c>
      <c r="AX557" s="256">
        <f t="array" aca="1" ref="AX557" ca="1">_xlfn.XLOOKUP($A557&amp;$B557,'[4]产值及收款计划（2026）'!$A:$A&amp;'[4]产值及收款计划（2026）'!$B:$B,'[4]产值及收款计划（2026）'!AX:AX)</f>
        <v>17.559999999999999</v>
      </c>
      <c r="AY557" s="256">
        <f t="array" aca="1" ref="AY557" ca="1">_xlfn.XLOOKUP($A557&amp;$B557,'[4]产值及收款计划（2026）'!$A:$A&amp;'[4]产值及收款计划（2026）'!$B:$B,'[4]产值及收款计划（2026）'!AY:AY)</f>
        <v>70.239999999999995</v>
      </c>
      <c r="AZ557" s="256">
        <f t="array" aca="1" ref="AZ557" ca="1">_xlfn.XLOOKUP($A557&amp;$B557,'[4]产值及收款计划（2026）'!$A:$A&amp;'[4]产值及收款计划（2026）'!$B:$B,'[4]产值及收款计划（2026）'!AZ:AZ)</f>
        <v>0</v>
      </c>
      <c r="BA557" s="256">
        <f t="array" aca="1" ref="BA557" ca="1">_xlfn.XLOOKUP($A557&amp;$B557,'[4]产值及收款计划（2026）'!$A:$A&amp;'[4]产值及收款计划（2026）'!$B:$B,'[4]产值及收款计划（2026）'!BA:BA)</f>
        <v>0</v>
      </c>
      <c r="BB557" s="256">
        <f t="array" aca="1" ref="BB557" ca="1">_xlfn.XLOOKUP($A557&amp;$B557,'[4]产值及收款计划（2026）'!$A:$A&amp;'[4]产值及收款计划（2026）'!$B:$B,'[4]产值及收款计划（2026）'!BB:BB)</f>
        <v>0</v>
      </c>
      <c r="BC557" s="256">
        <f t="array" aca="1" ref="BC557" ca="1">_xlfn.XLOOKUP($A557&amp;$B557,'[4]产值及收款计划（2026）'!$A:$A&amp;'[4]产值及收款计划（2026）'!$B:$B,'[4]产值及收款计划（2026）'!BC:BC)</f>
        <v>0</v>
      </c>
      <c r="BD557" s="256">
        <f t="array" aca="1" ref="BD557" ca="1">_xlfn.XLOOKUP($A557&amp;$B557,'[4]产值及收款计划（2026）'!$A:$A&amp;'[4]产值及收款计划（2026）'!$B:$B,'[4]产值及收款计划（2026）'!BD:BD)</f>
        <v>17.559999999999999</v>
      </c>
      <c r="BE557" s="256">
        <f t="array" aca="1" ref="BE557" ca="1">_xlfn.XLOOKUP($A557&amp;$B557,'[4]产值及收款计划（2026）'!$A:$A&amp;'[4]产值及收款计划（2026）'!$B:$B,'[4]产值及收款计划（2026）'!BE:BE)</f>
        <v>0</v>
      </c>
      <c r="BF557" s="256">
        <f t="array" aca="1" ref="BF557" ca="1">_xlfn.XLOOKUP($A557&amp;$B557,'[4]产值及收款计划（2026）'!$A:$A&amp;'[4]产值及收款计划（2026）'!$B:$B,'[4]产值及收款计划（2026）'!BF:BF)</f>
        <v>0</v>
      </c>
      <c r="BG557" s="256">
        <f t="array" aca="1" ref="BG557" ca="1">_xlfn.XLOOKUP($A557&amp;$B557,'[4]产值及收款计划（2026）'!$A:$A&amp;'[4]产值及收款计划（2026）'!$B:$B,'[4]产值及收款计划（2026）'!BG:BG)</f>
        <v>26.34</v>
      </c>
      <c r="BH557" s="256">
        <f t="array" aca="1" ref="BH557" ca="1">_xlfn.XLOOKUP($A557&amp;$B557,'[4]产值及收款计划（2026）'!$A:$A&amp;'[4]产值及收款计划（2026）'!$B:$B,'[4]产值及收款计划（2026）'!BH:BH)</f>
        <v>0</v>
      </c>
      <c r="BI557" s="256">
        <f t="array" aca="1" ref="BI557" ca="1">_xlfn.XLOOKUP($A557&amp;$B557,'[4]产值及收款计划（2026）'!$A:$A&amp;'[4]产值及收款计划（2026）'!$B:$B,'[4]产值及收款计划（2026）'!BI:BI)</f>
        <v>0</v>
      </c>
      <c r="BJ557" s="256">
        <f t="array" aca="1" ref="BJ557" ca="1">_xlfn.XLOOKUP($A557&amp;$B557,'[4]产值及收款计划（2026）'!$A:$A&amp;'[4]产值及收款计划（2026）'!$B:$B,'[4]产值及收款计划（2026）'!BJ:BJ)</f>
        <v>35.119999999999997</v>
      </c>
      <c r="BK557" s="256">
        <f t="array" aca="1" ref="BK557" ca="1">_xlfn.XLOOKUP($A557&amp;$B557,'[4]产值及收款计划（2026）'!$A:$A&amp;'[4]产值及收款计划（2026）'!$B:$B,'[4]产值及收款计划（2026）'!BK:BK)</f>
        <v>0</v>
      </c>
      <c r="BL557" s="256">
        <f t="array" aca="1" ref="BL557" ca="1">_xlfn.XLOOKUP($A557&amp;$B557,'[4]产值及收款计划（2026）'!$A:$A&amp;'[4]产值及收款计划（2026）'!$B:$B,'[4]产值及收款计划（2026）'!BL:BL)</f>
        <v>0</v>
      </c>
      <c r="BM557" s="256"/>
      <c r="BN557" s="256"/>
      <c r="BO557" s="256"/>
      <c r="BP557" s="256"/>
      <c r="BQ557" s="255" t="str">
        <f t="array" aca="1" ref="BQ557" ca="1">_xlfn.XLOOKUP($A557&amp;$B557,'[4]产值及收款计划（2026）'!$A:$A&amp;'[4]产值及收款计划（2026）'!$B:$B,'[4]产值及收款计划（2026）'!BQ:BQ)</f>
        <v>泉州市数据集团有限责任公司</v>
      </c>
      <c r="BR557" s="256" t="str">
        <f t="array" aca="1" ref="BR557" ca="1">_xlfn.XLOOKUP($A557&amp;$B557,'[4]产值及收款计划（2026）'!$A:$A&amp;'[4]产值及收款计划（2026）'!$B:$B,'[4]产值及收款计划（2026）'!BR:BR)</f>
        <v>原计划4月收款17.56万元，3月26日已收</v>
      </c>
      <c r="CA557" s="256" cm="1">
        <f t="array" aca="1" ref="CA557" ca="1">_xlfn.XLOOKUP($A557&amp;$B557,'[4]产值及收款计划（2026）'!$A:$A&amp;'[4]产值及收款计划（2026）'!$B:$B,'[4]产值及收款计划（2026）'!CA:CA)</f>
        <v>0</v>
      </c>
      <c r="CB557" s="256" cm="1">
        <f t="array" aca="1" ref="CB557" ca="1">_xlfn.XLOOKUP($A557&amp;$B557,'[4]产值及收款计划（2026）'!$A:$A&amp;'[4]产值及收款计划（2026）'!$B:$B,'[4]产值及收款计划（2026）'!CB:CB)</f>
        <v>0</v>
      </c>
      <c r="CC557" s="256" cm="1">
        <f t="array" aca="1" ref="CC557" ca="1">_xlfn.XLOOKUP($A557&amp;$B557,'[4]产值及收款计划（2026）'!$A:$A&amp;'[4]产值及收款计划（2026）'!$B:$B,'[4]产值及收款计划（2026）'!CC:CC)</f>
        <v>0</v>
      </c>
      <c r="CD557" s="256" cm="1">
        <f t="array" aca="1" ref="CD557" ca="1">_xlfn.XLOOKUP($A557&amp;$B557,'[4]产值及收款计划（2026）'!$A:$A&amp;'[4]产值及收款计划（2026）'!$B:$B,'[4]产值及收款计划（2026）'!CD:CD)</f>
        <v>0</v>
      </c>
      <c r="CE557" s="256" cm="1">
        <f t="array" aca="1" ref="CE557" ca="1">_xlfn.XLOOKUP($A557&amp;$B557,'[4]产值及收款计划（2026）'!$A:$A&amp;'[4]产值及收款计划（2026）'!$B:$B,'[4]产值及收款计划（2026）'!CE:CE)</f>
        <v>0</v>
      </c>
      <c r="CF557" s="256" cm="1">
        <f t="array" aca="1" ref="CF557" ca="1">_xlfn.XLOOKUP($A557&amp;$B557,'[4]产值及收款计划（2026）'!$A:$A&amp;'[4]产值及收款计划（2026）'!$B:$B,'[4]产值及收款计划（2026）'!CF:CF)</f>
        <v>0</v>
      </c>
      <c r="CG557" s="256" cm="1">
        <f t="array" aca="1" ref="CG557" ca="1">_xlfn.XLOOKUP($A557&amp;$B557,'[4]产值及收款计划（2026）'!$A:$A&amp;'[4]产值及收款计划（2026）'!$B:$B,'[4]产值及收款计划（2026）'!CG:CG)</f>
        <v>0</v>
      </c>
      <c r="CH557" s="256" cm="1">
        <f t="array" aca="1" ref="CH557" ca="1">_xlfn.XLOOKUP($A557&amp;$B557,'[4]产值及收款计划（2026）'!$A:$A&amp;'[4]产值及收款计划（2026）'!$B:$B,'[4]产值及收款计划（2026）'!CH:CH)</f>
        <v>0</v>
      </c>
      <c r="CI557" s="256" cm="1">
        <f t="array" aca="1" ref="CI557" ca="1">_xlfn.XLOOKUP($A557&amp;$B557,'[4]产值及收款计划（2026）'!$A:$A&amp;'[4]产值及收款计划（2026）'!$B:$B,'[4]产值及收款计划（2026）'!CI:CI)</f>
        <v>0</v>
      </c>
      <c r="CJ557" s="256" cm="1">
        <f t="array" aca="1" ref="CJ557" ca="1">_xlfn.XLOOKUP($A557&amp;$B557,'[4]产值及收款计划（2026）'!$A:$A&amp;'[4]产值及收款计划（2026）'!$B:$B,'[4]产值及收款计划（2026）'!CJ:CJ)</f>
        <v>0</v>
      </c>
      <c r="CK557" s="256" cm="1">
        <f t="array" aca="1" ref="CK557" ca="1">_xlfn.XLOOKUP($A557&amp;$B557,'[4]产值及收款计划（2026）'!$A:$A&amp;'[4]产值及收款计划（2026）'!$B:$B,'[4]产值及收款计划（2026）'!CK:CK)</f>
        <v>0</v>
      </c>
      <c r="CL557" s="256" cm="1">
        <f t="array" aca="1" ref="CL557" ca="1">_xlfn.XLOOKUP($A557&amp;$B557,'[4]产值及收款计划（2026）'!$A:$A&amp;'[4]产值及收款计划（2026）'!$B:$B,'[4]产值及收款计划（2026）'!CL:CL)</f>
        <v>0</v>
      </c>
      <c r="DA557" s="256" cm="1">
        <f t="array" aca="1" ref="DA557" ca="1">_xlfn.XLOOKUP($A557&amp;$B557,'[4]产值及收款计划（2026）'!$A:$A&amp;'[4]产值及收款计划（2026）'!$B:$B,'[4]产值及收款计划（2026）'!DA:DA)</f>
        <v>0</v>
      </c>
      <c r="DB557" s="256" cm="1">
        <f t="array" aca="1" ref="DB557" ca="1">_xlfn.XLOOKUP($A557&amp;$B557,'[4]产值及收款计划（2026）'!$A:$A&amp;'[4]产值及收款计划（2026）'!$B:$B,'[4]产值及收款计划（2026）'!DB:DB)</f>
        <v>0</v>
      </c>
      <c r="DC557" s="256" cm="1">
        <f t="array" aca="1" ref="DC557" ca="1">_xlfn.XLOOKUP($A557&amp;$B557,'[4]产值及收款计划（2026）'!$A:$A&amp;'[4]产值及收款计划（2026）'!$B:$B,'[4]产值及收款计划（2026）'!DC:DC)</f>
        <v>17.559999999999999</v>
      </c>
      <c r="DD557" s="256" cm="1">
        <f t="array" aca="1" ref="DD557" ca="1">_xlfn.XLOOKUP($A557&amp;$B557,'[4]产值及收款计划（2026）'!$A:$A&amp;'[4]产值及收款计划（2026）'!$B:$B,'[4]产值及收款计划（2026）'!DD:DD)</f>
        <v>0</v>
      </c>
      <c r="DE557" s="256" cm="1">
        <f t="array" aca="1" ref="DE557" ca="1">_xlfn.XLOOKUP($A557&amp;$B557,'[4]产值及收款计划（2026）'!$A:$A&amp;'[4]产值及收款计划（2026）'!$B:$B,'[4]产值及收款计划（2026）'!DE:DE)</f>
        <v>0</v>
      </c>
      <c r="DF557" s="256" cm="1">
        <f t="array" aca="1" ref="DF557" ca="1">_xlfn.XLOOKUP($A557&amp;$B557,'[4]产值及收款计划（2026）'!$A:$A&amp;'[4]产值及收款计划（2026）'!$B:$B,'[4]产值及收款计划（2026）'!DF:DF)</f>
        <v>0</v>
      </c>
      <c r="DG557" s="256" cm="1">
        <f t="array" aca="1" ref="DG557" ca="1">_xlfn.XLOOKUP($A557&amp;$B557,'[4]产值及收款计划（2026）'!$A:$A&amp;'[4]产值及收款计划（2026）'!$B:$B,'[4]产值及收款计划（2026）'!DG:DG)</f>
        <v>0</v>
      </c>
      <c r="DH557" s="256" cm="1">
        <f t="array" aca="1" ref="DH557" ca="1">_xlfn.XLOOKUP($A557&amp;$B557,'[4]产值及收款计划（2026）'!$A:$A&amp;'[4]产值及收款计划（2026）'!$B:$B,'[4]产值及收款计划（2026）'!DH:DH)</f>
        <v>0</v>
      </c>
      <c r="DI557" s="256" cm="1">
        <f t="array" aca="1" ref="DI557" ca="1">_xlfn.XLOOKUP($A557&amp;$B557,'[4]产值及收款计划（2026）'!$A:$A&amp;'[4]产值及收款计划（2026）'!$B:$B,'[4]产值及收款计划（2026）'!DI:DI)</f>
        <v>0</v>
      </c>
      <c r="DJ557" s="256" cm="1">
        <f t="array" aca="1" ref="DJ557" ca="1">_xlfn.XLOOKUP($A557&amp;$B557,'[4]产值及收款计划（2026）'!$A:$A&amp;'[4]产值及收款计划（2026）'!$B:$B,'[4]产值及收款计划（2026）'!DJ:DJ)</f>
        <v>0</v>
      </c>
      <c r="DK557" s="256" cm="1">
        <f t="array" aca="1" ref="DK557" ca="1">_xlfn.XLOOKUP($A557&amp;$B557,'[4]产值及收款计划（2026）'!$A:$A&amp;'[4]产值及收款计划（2026）'!$B:$B,'[4]产值及收款计划（2026）'!DK:DK)</f>
        <v>0</v>
      </c>
      <c r="DL557" s="256" cm="1">
        <f t="array" aca="1" ref="DL557" ca="1">_xlfn.XLOOKUP($A557&amp;$B557,'[4]产值及收款计划（2026）'!$A:$A&amp;'[4]产值及收款计划（2026）'!$B:$B,'[4]产值及收款计划（2026）'!DL:DL)</f>
        <v>0</v>
      </c>
      <c r="DM557" s="264"/>
      <c r="DN557" s="250"/>
    </row>
    <row r="558" spans="1:118" ht="40.5" x14ac:dyDescent="0.15">
      <c r="A558" s="254">
        <f t="shared" ca="1" si="28"/>
        <v>32</v>
      </c>
      <c r="B558" s="254" t="s">
        <v>28</v>
      </c>
      <c r="C558" s="255" t="str">
        <f t="array" aca="1" ref="C558" ca="1">_xlfn.XLOOKUP($A558&amp;$B558,'[4]产值及收款计划（2026）'!$A:$A&amp;'[4]产值及收款计划（2026）'!$B:$B,'[4]产值及收款计划（2026）'!C:C)</f>
        <v>C0CJFJ-FW-T-2025121</v>
      </c>
      <c r="D558" s="256" t="str">
        <f t="array" aca="1" ref="D558" ca="1">_xlfn.XLOOKUP($A558&amp;$B558,'[4]产值及收款计划（2026）'!$A:$A&amp;'[4]产值及收款计划（2026）'!$B:$B,'[4]产值及收款计划（2026）'!D:D)</f>
        <v>厦门跨东海域通道陆域段BIM技术咨询服务验工计价合同</v>
      </c>
      <c r="E558" s="256">
        <f t="array" aca="1" ref="E558" ca="1">_xlfn.XLOOKUP($A558&amp;$B558,'[4]产值及收款计划（2026）'!$A:$A&amp;'[4]产值及收款计划（2026）'!$B:$B,'[4]产值及收款计划（2026）'!E:E)</f>
        <v>119</v>
      </c>
      <c r="F558" s="256">
        <f t="array" aca="1" ref="F558" ca="1">_xlfn.XLOOKUP($A558&amp;$B558,'[4]产值及收款计划（2026）'!$A:$A&amp;'[4]产值及收款计划（2026）'!$B:$B,'[4]产值及收款计划（2026）'!F:F)</f>
        <v>119</v>
      </c>
      <c r="G558" s="256">
        <f t="array" aca="1" ref="G558" ca="1">_xlfn.XLOOKUP($A558&amp;$B558,'[4]产值及收款计划（2026）'!$A:$A&amp;'[4]产值及收款计划（2026）'!$B:$B,'[4]产值及收款计划（2026）'!G:G)</f>
        <v>119</v>
      </c>
      <c r="H558" s="256">
        <f t="array" aca="1" ref="H558" ca="1">_xlfn.XLOOKUP($A558&amp;$B558,'[4]产值及收款计划（2026）'!$A:$A&amp;'[4]产值及收款计划（2026）'!$B:$B,'[4]产值及收款计划（2026）'!H:H)</f>
        <v>59</v>
      </c>
      <c r="I558" s="257">
        <f t="array" aca="1" ref="I558" ca="1">_xlfn.XLOOKUP($A558&amp;$B558,'[4]产值及收款计划（2026）'!$A:$A&amp;'[4]产值及收款计划（2026）'!$B:$B,'[4]产值及收款计划（2026）'!I:I)</f>
        <v>0.495798319327731</v>
      </c>
      <c r="J558" s="258">
        <f t="array" aca="1" ref="J558" ca="1">_xlfn.XLOOKUP($A558&amp;$B558,'[4]产值及收款计划（2026）'!$A:$A&amp;'[4]产值及收款计划（2026）'!$B:$B,'[4]产值及收款计划（2026）'!J:J)</f>
        <v>0.06</v>
      </c>
      <c r="K558" s="256">
        <f t="array" aca="1" ref="K558" ca="1">_xlfn.XLOOKUP($A558&amp;$B558,'[4]产值及收款计划（2026）'!$A:$A&amp;'[4]产值及收款计划（2026）'!$B:$B,'[4]产值及收款计划（2026）'!K:K)</f>
        <v>0</v>
      </c>
      <c r="L558" s="256">
        <f t="array" aca="1" ref="L558" ca="1">_xlfn.XLOOKUP($A558&amp;$B558,'[4]产值及收款计划（2026）'!$A:$A&amp;'[4]产值及收款计划（2026）'!$B:$B,'[4]产值及收款计划（2026）'!L:L)</f>
        <v>0</v>
      </c>
      <c r="M558" s="256" t="str">
        <f t="array" aca="1" ref="M558" ca="1">_xlfn.XLOOKUP($A558&amp;$B558,'[4]产值及收款计划（2026）'!$A:$A&amp;'[4]产值及收款计划（2026）'!$B:$B,'[4]产值及收款计划（2026）'!M:M)</f>
        <v>主导</v>
      </c>
      <c r="N558" s="256">
        <f t="array" aca="1" ref="N558" ca="1">_xlfn.XLOOKUP($A558&amp;$B558,'[4]产值及收款计划（2026）'!$A:$A&amp;'[4]产值及收款计划（2026）'!$B:$B,'[4]产值及收款计划（2026）'!N:N)</f>
        <v>0</v>
      </c>
      <c r="O558" s="256" t="str">
        <f t="array" aca="1" ref="O558" ca="1">_xlfn.XLOOKUP($A558&amp;$B558,'[4]产值及收款计划（2026）'!$A:$A&amp;'[4]产值及收款计划（2026）'!$B:$B,'[4]产值及收款计划（2026）'!O:O)</f>
        <v>甘英聪</v>
      </c>
      <c r="P558" s="255" t="str">
        <f t="array" aca="1" ref="P558" ca="1">_xlfn.XLOOKUP($A558&amp;$B558,'[4]产值及收款计划（2026）'!$A:$A&amp;'[4]产值及收款计划（2026）'!$B:$B,'[4]产值及收款计划（2026）'!P:P)</f>
        <v>26已完结</v>
      </c>
      <c r="Q558" s="256">
        <f t="array" aca="1" ref="Q558" ca="1">_xlfn.XLOOKUP($A558&amp;$B558,'[4]产值及收款计划（2026）'!$A:$A&amp;'[4]产值及收款计划（2026）'!$B:$B,'[4]产值及收款计划（2026）'!Q:Q)</f>
        <v>0</v>
      </c>
      <c r="R558" s="256">
        <f t="array" aca="1" ref="R558" ca="1">_xlfn.XLOOKUP($A558&amp;$B558,'[4]产值及收款计划（2026）'!$A:$A&amp;'[4]产值及收款计划（2026）'!$B:$B,'[4]产值及收款计划（2026）'!R:R)</f>
        <v>0</v>
      </c>
      <c r="S558" s="256">
        <f t="array" aca="1" ref="S558" ca="1">_xlfn.XLOOKUP($A558&amp;$B558,'[4]产值及收款计划（2026）'!$A:$A&amp;'[4]产值及收款计划（2026）'!$B:$B,'[4]产值及收款计划（2026）'!S:S)</f>
        <v>0</v>
      </c>
      <c r="T558" s="256">
        <f t="array" aca="1" ref="T558" ca="1">_xlfn.XLOOKUP($A558&amp;$B558,'[4]产值及收款计划（2026）'!$A:$A&amp;'[4]产值及收款计划（2026）'!$B:$B,'[4]产值及收款计划（2026）'!T:T)</f>
        <v>85.1</v>
      </c>
      <c r="U558" s="256">
        <f t="array" aca="1" ref="U558" ca="1">_xlfn.XLOOKUP($A558&amp;$B558,'[4]产值及收款计划（2026）'!$A:$A&amp;'[4]产值及收款计划（2026）'!$B:$B,'[4]产值及收款计划（2026）'!U:U)</f>
        <v>33.9</v>
      </c>
      <c r="V558" s="256">
        <f t="array" aca="1" ref="V558" ca="1">_xlfn.XLOOKUP($A558&amp;$B558,'[4]产值及收款计划（2026）'!$A:$A&amp;'[4]产值及收款计划（2026）'!$B:$B,'[4]产值及收款计划（2026）'!V:V)</f>
        <v>0</v>
      </c>
      <c r="W558" s="256">
        <f t="array" aca="1" ref="W558" ca="1">_xlfn.XLOOKUP($A558&amp;$B558,'[4]产值及收款计划（2026）'!$A:$A&amp;'[4]产值及收款计划（2026）'!$B:$B,'[4]产值及收款计划（2026）'!W:W)</f>
        <v>0</v>
      </c>
      <c r="X558" s="256">
        <f t="array" aca="1" ref="X558" ca="1">_xlfn.XLOOKUP($A558&amp;$B558,'[4]产值及收款计划（2026）'!$A:$A&amp;'[4]产值及收款计划（2026）'!$B:$B,'[4]产值及收款计划（2026）'!X:X)</f>
        <v>0</v>
      </c>
      <c r="Y558" s="256">
        <f t="array" aca="1" ref="Y558" ca="1">_xlfn.XLOOKUP($A558&amp;$B558,'[4]产值及收款计划（2026）'!$A:$A&amp;'[4]产值及收款计划（2026）'!$B:$B,'[4]产值及收款计划（2026）'!Y:Y)</f>
        <v>0</v>
      </c>
      <c r="Z558" s="256">
        <f t="array" aca="1" ref="Z558" ca="1">_xlfn.XLOOKUP($A558&amp;$B558,'[4]产值及收款计划（2026）'!$A:$A&amp;'[4]产值及收款计划（2026）'!$B:$B,'[4]产值及收款计划（2026）'!Z:Z)</f>
        <v>0</v>
      </c>
      <c r="AA558" s="256">
        <f t="array" aca="1" ref="AA558" ca="1">_xlfn.XLOOKUP($A558&amp;$B558,'[4]产值及收款计划（2026）'!$A:$A&amp;'[4]产值及收款计划（2026）'!$B:$B,'[4]产值及收款计划（2026）'!AA:AA)</f>
        <v>33.9</v>
      </c>
      <c r="AB558" s="256">
        <f t="array" aca="1" ref="AB558" ca="1">_xlfn.XLOOKUP($A558&amp;$B558,'[4]产值及收款计划（2026）'!$A:$A&amp;'[4]产值及收款计划（2026）'!$B:$B,'[4]产值及收款计划（2026）'!AB:AB)</f>
        <v>0</v>
      </c>
      <c r="AC558" s="256">
        <f t="array" aca="1" ref="AC558" ca="1">_xlfn.XLOOKUP($A558&amp;$B558,'[4]产值及收款计划（2026）'!$A:$A&amp;'[4]产值及收款计划（2026）'!$B:$B,'[4]产值及收款计划（2026）'!AC:AC)</f>
        <v>0</v>
      </c>
      <c r="AD558" s="256">
        <f t="array" aca="1" ref="AD558" ca="1">_xlfn.XLOOKUP($A558&amp;$B558,'[4]产值及收款计划（2026）'!$A:$A&amp;'[4]产值及收款计划（2026）'!$B:$B,'[4]产值及收款计划（2026）'!AD:AD)</f>
        <v>0</v>
      </c>
      <c r="AE558" s="256">
        <f t="array" aca="1" ref="AE558" ca="1">_xlfn.XLOOKUP($A558&amp;$B558,'[4]产值及收款计划（2026）'!$A:$A&amp;'[4]产值及收款计划（2026）'!$B:$B,'[4]产值及收款计划（2026）'!AE:AE)</f>
        <v>0</v>
      </c>
      <c r="AF558" s="256">
        <f t="array" aca="1" ref="AF558" ca="1">_xlfn.XLOOKUP($A558&amp;$B558,'[4]产值及收款计划（2026）'!$A:$A&amp;'[4]产值及收款计划（2026）'!$B:$B,'[4]产值及收款计划（2026）'!AF:AF)</f>
        <v>0</v>
      </c>
      <c r="AG558" s="256">
        <f t="array" aca="1" ref="AG558" ca="1">_xlfn.XLOOKUP($A558&amp;$B558,'[4]产值及收款计划（2026）'!$A:$A&amp;'[4]产值及收款计划（2026）'!$B:$B,'[4]产值及收款计划（2026）'!AG:AG)</f>
        <v>0</v>
      </c>
      <c r="AH558" s="256">
        <f t="array" aca="1" ref="AH558" ca="1">_xlfn.XLOOKUP($A558&amp;$B558,'[4]产值及收款计划（2026）'!$A:$A&amp;'[4]产值及收款计划（2026）'!$B:$B,'[4]产值及收款计划（2026）'!AH:AH)</f>
        <v>0</v>
      </c>
      <c r="AI558" s="256">
        <f t="array" aca="1" ref="AI558" ca="1">_xlfn.XLOOKUP($A558&amp;$B558,'[4]产值及收款计划（2026）'!$A:$A&amp;'[4]产值及收款计划（2026）'!$B:$B,'[4]产值及收款计划（2026）'!AI:AI)</f>
        <v>0</v>
      </c>
      <c r="AJ558" s="256">
        <f t="array" aca="1" ref="AJ558" ca="1">_xlfn.XLOOKUP($A558&amp;$B558,'[4]产值及收款计划（2026）'!$A:$A&amp;'[4]产值及收款计划（2026）'!$B:$B,'[4]产值及收款计划（2026）'!AJ:AJ)</f>
        <v>0</v>
      </c>
      <c r="AK558" s="256">
        <f t="array" aca="1" ref="AK558" ca="1">_xlfn.XLOOKUP($A558&amp;$B558,'[4]产值及收款计划（2026）'!$A:$A&amp;'[4]产值及收款计划（2026）'!$B:$B,'[4]产值及收款计划（2026）'!AK:AK)</f>
        <v>0</v>
      </c>
      <c r="AL558" s="256">
        <f t="array" aca="1" ref="AL558" ca="1">_xlfn.XLOOKUP($A558&amp;$B558,'[4]产值及收款计划（2026）'!$A:$A&amp;'[4]产值及收款计划（2026）'!$B:$B,'[4]产值及收款计划（2026）'!AL:AL)</f>
        <v>0</v>
      </c>
      <c r="AM558" s="263" t="e">
        <f t="array" aca="1" ref="AM558" ca="1">_xlfn.LET(_xlpm.勾选月份状态数组,TRANSPOSE('PPT(12-15页）-TOP10'!$A$3:$A$14),_xlpm.选择数据区,IF('PPT(12-15页）-TOP10'!$E$3="收款",$BA558:$BL558,$AA558:$AL558),SUM(_xlfn._xlws.FILTER(_xlpm.选择数据区,_xlpm.勾选月份状态数组,"")))</f>
        <v>#NAME?</v>
      </c>
      <c r="AN558" s="256" t="e" cm="1">
        <f t="array" aca="1" ref="AN558" ca="1">_xlfn.LET(_xlpm.勾选月份状态数组,TRANSPOSE('PPT(12-15页）-TOP10'!$A$3:$A$14),_xlpm.选择数据区,IF('PPT(12-15页）-TOP10'!$E$3="收款",$DA558:$DL558,$CA558:$CL558),SUM(_xlfn._xlws.FILTER(_xlpm.选择数据区,_xlpm.勾选月份状态数组,"")))</f>
        <v>#NAME?</v>
      </c>
      <c r="AO558" s="256">
        <f ca="1">SUM(CA558:CC558)+SUM(AD558:AL558)</f>
        <v>33.9</v>
      </c>
      <c r="AP558" s="256"/>
      <c r="AQ558" s="256"/>
      <c r="AR558" s="256"/>
      <c r="AS558" s="256">
        <f t="array" aca="1" ref="AS558" ca="1">_xlfn.XLOOKUP($A558&amp;$B558,'[4]产值及收款计划（2026）'!$A:$A&amp;'[4]产值及收款计划（2026）'!$B:$B,'[4]产值及收款计划（2026）'!AS:AS)</f>
        <v>0</v>
      </c>
      <c r="AT558" s="256">
        <f t="array" aca="1" ref="AT558" ca="1">_xlfn.XLOOKUP($A558&amp;$B558,'[4]产值及收款计划（2026）'!$A:$A&amp;'[4]产值及收款计划（2026）'!$B:$B,'[4]产值及收款计划（2026）'!AT:AT)</f>
        <v>0</v>
      </c>
      <c r="AU558" s="256">
        <f t="array" aca="1" ref="AU558" ca="1">_xlfn.XLOOKUP($A558&amp;$B558,'[4]产值及收款计划（2026）'!$A:$A&amp;'[4]产值及收款计划（2026）'!$B:$B,'[4]产值及收款计划（2026）'!AU:AU)</f>
        <v>0</v>
      </c>
      <c r="AV558" s="256">
        <f t="array" aca="1" ref="AV558" ca="1">_xlfn.XLOOKUP($A558&amp;$B558,'[4]产值及收款计划（2026）'!$A:$A&amp;'[4]产值及收款计划（2026）'!$B:$B,'[4]产值及收款计划（2026）'!AV:AV)</f>
        <v>0</v>
      </c>
      <c r="AW558" s="256">
        <f t="array" aca="1" ref="AW558" ca="1">_xlfn.XLOOKUP($A558&amp;$B558,'[4]产值及收款计划（2026）'!$A:$A&amp;'[4]产值及收款计划（2026）'!$B:$B,'[4]产值及收款计划（2026）'!AW:AW)</f>
        <v>0</v>
      </c>
      <c r="AX558" s="256">
        <f t="array" aca="1" ref="AX558" ca="1">_xlfn.XLOOKUP($A558&amp;$B558,'[4]产值及收款计划（2026）'!$A:$A&amp;'[4]产值及收款计划（2026）'!$B:$B,'[4]产值及收款计划（2026）'!AX:AX)</f>
        <v>0</v>
      </c>
      <c r="AY558" s="256">
        <f t="array" aca="1" ref="AY558" ca="1">_xlfn.XLOOKUP($A558&amp;$B558,'[4]产值及收款计划（2026）'!$A:$A&amp;'[4]产值及收款计划（2026）'!$B:$B,'[4]产值及收款计划（2026）'!AY:AY)</f>
        <v>119</v>
      </c>
      <c r="AZ558" s="256">
        <f t="array" aca="1" ref="AZ558" ca="1">_xlfn.XLOOKUP($A558&amp;$B558,'[4]产值及收款计划（2026）'!$A:$A&amp;'[4]产值及收款计划（2026）'!$B:$B,'[4]产值及收款计划（2026）'!AZ:AZ)</f>
        <v>119</v>
      </c>
      <c r="BA558" s="256">
        <f t="array" aca="1" ref="BA558" ca="1">_xlfn.XLOOKUP($A558&amp;$B558,'[4]产值及收款计划（2026）'!$A:$A&amp;'[4]产值及收款计划（2026）'!$B:$B,'[4]产值及收款计划（2026）'!BA:BA)</f>
        <v>0</v>
      </c>
      <c r="BB558" s="256">
        <f t="array" aca="1" ref="BB558" ca="1">_xlfn.XLOOKUP($A558&amp;$B558,'[4]产值及收款计划（2026）'!$A:$A&amp;'[4]产值及收款计划（2026）'!$B:$B,'[4]产值及收款计划（2026）'!BB:BB)</f>
        <v>0</v>
      </c>
      <c r="BC558" s="256">
        <f t="array" aca="1" ref="BC558" ca="1">_xlfn.XLOOKUP($A558&amp;$B558,'[4]产值及收款计划（2026）'!$A:$A&amp;'[4]产值及收款计划（2026）'!$B:$B,'[4]产值及收款计划（2026）'!BC:BC)</f>
        <v>0</v>
      </c>
      <c r="BD558" s="256">
        <f t="array" aca="1" ref="BD558" ca="1">_xlfn.XLOOKUP($A558&amp;$B558,'[4]产值及收款计划（2026）'!$A:$A&amp;'[4]产值及收款计划（2026）'!$B:$B,'[4]产值及收款计划（2026）'!BD:BD)</f>
        <v>0</v>
      </c>
      <c r="BE558" s="256">
        <f t="array" aca="1" ref="BE558" ca="1">_xlfn.XLOOKUP($A558&amp;$B558,'[4]产值及收款计划（2026）'!$A:$A&amp;'[4]产值及收款计划（2026）'!$B:$B,'[4]产值及收款计划（2026）'!BE:BE)</f>
        <v>0</v>
      </c>
      <c r="BF558" s="256">
        <f t="array" aca="1" ref="BF558" ca="1">_xlfn.XLOOKUP($A558&amp;$B558,'[4]产值及收款计划（2026）'!$A:$A&amp;'[4]产值及收款计划（2026）'!$B:$B,'[4]产值及收款计划（2026）'!BF:BF)</f>
        <v>0</v>
      </c>
      <c r="BG558" s="256">
        <f t="array" aca="1" ref="BG558" ca="1">_xlfn.XLOOKUP($A558&amp;$B558,'[4]产值及收款计划（2026）'!$A:$A&amp;'[4]产值及收款计划（2026）'!$B:$B,'[4]产值及收款计划（2026）'!BG:BG)</f>
        <v>0</v>
      </c>
      <c r="BH558" s="256">
        <f t="array" aca="1" ref="BH558" ca="1">_xlfn.XLOOKUP($A558&amp;$B558,'[4]产值及收款计划（2026）'!$A:$A&amp;'[4]产值及收款计划（2026）'!$B:$B,'[4]产值及收款计划（2026）'!BH:BH)</f>
        <v>0</v>
      </c>
      <c r="BI558" s="256">
        <f t="array" aca="1" ref="BI558" ca="1">_xlfn.XLOOKUP($A558&amp;$B558,'[4]产值及收款计划（2026）'!$A:$A&amp;'[4]产值及收款计划（2026）'!$B:$B,'[4]产值及收款计划（2026）'!BI:BI)</f>
        <v>0</v>
      </c>
      <c r="BJ558" s="256">
        <f t="array" aca="1" ref="BJ558" ca="1">_xlfn.XLOOKUP($A558&amp;$B558,'[4]产值及收款计划（2026）'!$A:$A&amp;'[4]产值及收款计划（2026）'!$B:$B,'[4]产值及收款计划（2026）'!BJ:BJ)</f>
        <v>0</v>
      </c>
      <c r="BK558" s="256">
        <f t="array" aca="1" ref="BK558" ca="1">_xlfn.XLOOKUP($A558&amp;$B558,'[4]产值及收款计划（2026）'!$A:$A&amp;'[4]产值及收款计划（2026）'!$B:$B,'[4]产值及收款计划（2026）'!BK:BK)</f>
        <v>0</v>
      </c>
      <c r="BL558" s="256">
        <f t="array" aca="1" ref="BL558" ca="1">_xlfn.XLOOKUP($A558&amp;$B558,'[4]产值及收款计划（2026）'!$A:$A&amp;'[4]产值及收款计划（2026）'!$B:$B,'[4]产值及收款计划（2026）'!BL:BL)</f>
        <v>0</v>
      </c>
      <c r="BM558" s="256"/>
      <c r="BN558" s="256"/>
      <c r="BO558" s="256"/>
      <c r="BP558" s="256"/>
      <c r="BQ558" s="255" t="str">
        <f t="array" aca="1" ref="BQ558" ca="1">_xlfn.XLOOKUP($A558&amp;$B558,'[4]产值及收款计划（2026）'!$A:$A&amp;'[4]产值及收款计划（2026）'!$B:$B,'[4]产值及收款计划（2026）'!BQ:BQ)</f>
        <v>安徽智维空间科技有限公司</v>
      </c>
      <c r="BR558" s="256">
        <f t="array" aca="1" ref="BR558" ca="1">_xlfn.XLOOKUP($A558&amp;$B558,'[4]产值及收款计划（2026）'!$A:$A&amp;'[4]产值及收款计划（2026）'!$B:$B,'[4]产值及收款计划（2026）'!BR:BR)</f>
        <v>0</v>
      </c>
      <c r="CA558" s="256" cm="1">
        <f t="array" aca="1" ref="CA558" ca="1">_xlfn.XLOOKUP($A558&amp;$B558,'[4]产值及收款计划（2026）'!$A:$A&amp;'[4]产值及收款计划（2026）'!$B:$B,'[4]产值及收款计划（2026）'!CA:CA)</f>
        <v>33.9</v>
      </c>
      <c r="CB558" s="256" cm="1">
        <f t="array" aca="1" ref="CB558" ca="1">_xlfn.XLOOKUP($A558&amp;$B558,'[4]产值及收款计划（2026）'!$A:$A&amp;'[4]产值及收款计划（2026）'!$B:$B,'[4]产值及收款计划（2026）'!CB:CB)</f>
        <v>0</v>
      </c>
      <c r="CC558" s="256" cm="1">
        <f t="array" aca="1" ref="CC558" ca="1">_xlfn.XLOOKUP($A558&amp;$B558,'[4]产值及收款计划（2026）'!$A:$A&amp;'[4]产值及收款计划（2026）'!$B:$B,'[4]产值及收款计划（2026）'!CC:CC)</f>
        <v>0</v>
      </c>
      <c r="CD558" s="256" cm="1">
        <f t="array" aca="1" ref="CD558" ca="1">_xlfn.XLOOKUP($A558&amp;$B558,'[4]产值及收款计划（2026）'!$A:$A&amp;'[4]产值及收款计划（2026）'!$B:$B,'[4]产值及收款计划（2026）'!CD:CD)</f>
        <v>0</v>
      </c>
      <c r="CE558" s="256" cm="1">
        <f t="array" aca="1" ref="CE558" ca="1">_xlfn.XLOOKUP($A558&amp;$B558,'[4]产值及收款计划（2026）'!$A:$A&amp;'[4]产值及收款计划（2026）'!$B:$B,'[4]产值及收款计划（2026）'!CE:CE)</f>
        <v>0</v>
      </c>
      <c r="CF558" s="256" cm="1">
        <f t="array" aca="1" ref="CF558" ca="1">_xlfn.XLOOKUP($A558&amp;$B558,'[4]产值及收款计划（2026）'!$A:$A&amp;'[4]产值及收款计划（2026）'!$B:$B,'[4]产值及收款计划（2026）'!CF:CF)</f>
        <v>0</v>
      </c>
      <c r="CG558" s="256" cm="1">
        <f t="array" aca="1" ref="CG558" ca="1">_xlfn.XLOOKUP($A558&amp;$B558,'[4]产值及收款计划（2026）'!$A:$A&amp;'[4]产值及收款计划（2026）'!$B:$B,'[4]产值及收款计划（2026）'!CG:CG)</f>
        <v>0</v>
      </c>
      <c r="CH558" s="256" cm="1">
        <f t="array" aca="1" ref="CH558" ca="1">_xlfn.XLOOKUP($A558&amp;$B558,'[4]产值及收款计划（2026）'!$A:$A&amp;'[4]产值及收款计划（2026）'!$B:$B,'[4]产值及收款计划（2026）'!CH:CH)</f>
        <v>0</v>
      </c>
      <c r="CI558" s="256" cm="1">
        <f t="array" aca="1" ref="CI558" ca="1">_xlfn.XLOOKUP($A558&amp;$B558,'[4]产值及收款计划（2026）'!$A:$A&amp;'[4]产值及收款计划（2026）'!$B:$B,'[4]产值及收款计划（2026）'!CI:CI)</f>
        <v>0</v>
      </c>
      <c r="CJ558" s="256" cm="1">
        <f t="array" aca="1" ref="CJ558" ca="1">_xlfn.XLOOKUP($A558&amp;$B558,'[4]产值及收款计划（2026）'!$A:$A&amp;'[4]产值及收款计划（2026）'!$B:$B,'[4]产值及收款计划（2026）'!CJ:CJ)</f>
        <v>0</v>
      </c>
      <c r="CK558" s="256" cm="1">
        <f t="array" aca="1" ref="CK558" ca="1">_xlfn.XLOOKUP($A558&amp;$B558,'[4]产值及收款计划（2026）'!$A:$A&amp;'[4]产值及收款计划（2026）'!$B:$B,'[4]产值及收款计划（2026）'!CK:CK)</f>
        <v>0</v>
      </c>
      <c r="CL558" s="256" cm="1">
        <f t="array" aca="1" ref="CL558" ca="1">_xlfn.XLOOKUP($A558&amp;$B558,'[4]产值及收款计划（2026）'!$A:$A&amp;'[4]产值及收款计划（2026）'!$B:$B,'[4]产值及收款计划（2026）'!CL:CL)</f>
        <v>0</v>
      </c>
      <c r="DA558" s="256" cm="1">
        <f t="array" aca="1" ref="DA558" ca="1">_xlfn.XLOOKUP($A558&amp;$B558,'[4]产值及收款计划（2026）'!$A:$A&amp;'[4]产值及收款计划（2026）'!$B:$B,'[4]产值及收款计划（2026）'!DA:DA)</f>
        <v>0</v>
      </c>
      <c r="DB558" s="256" cm="1">
        <f t="array" aca="1" ref="DB558" ca="1">_xlfn.XLOOKUP($A558&amp;$B558,'[4]产值及收款计划（2026）'!$A:$A&amp;'[4]产值及收款计划（2026）'!$B:$B,'[4]产值及收款计划（2026）'!DB:DB)</f>
        <v>0</v>
      </c>
      <c r="DC558" s="256" cm="1">
        <f t="array" aca="1" ref="DC558" ca="1">_xlfn.XLOOKUP($A558&amp;$B558,'[4]产值及收款计划（2026）'!$A:$A&amp;'[4]产值及收款计划（2026）'!$B:$B,'[4]产值及收款计划（2026）'!DC:DC)</f>
        <v>0</v>
      </c>
      <c r="DD558" s="256" cm="1">
        <f t="array" aca="1" ref="DD558" ca="1">_xlfn.XLOOKUP($A558&amp;$B558,'[4]产值及收款计划（2026）'!$A:$A&amp;'[4]产值及收款计划（2026）'!$B:$B,'[4]产值及收款计划（2026）'!DD:DD)</f>
        <v>0</v>
      </c>
      <c r="DE558" s="256" cm="1">
        <f t="array" aca="1" ref="DE558" ca="1">_xlfn.XLOOKUP($A558&amp;$B558,'[4]产值及收款计划（2026）'!$A:$A&amp;'[4]产值及收款计划（2026）'!$B:$B,'[4]产值及收款计划（2026）'!DE:DE)</f>
        <v>0</v>
      </c>
      <c r="DF558" s="256" cm="1">
        <f t="array" aca="1" ref="DF558" ca="1">_xlfn.XLOOKUP($A558&amp;$B558,'[4]产值及收款计划（2026）'!$A:$A&amp;'[4]产值及收款计划（2026）'!$B:$B,'[4]产值及收款计划（2026）'!DF:DF)</f>
        <v>0</v>
      </c>
      <c r="DG558" s="256" cm="1">
        <f t="array" aca="1" ref="DG558" ca="1">_xlfn.XLOOKUP($A558&amp;$B558,'[4]产值及收款计划（2026）'!$A:$A&amp;'[4]产值及收款计划（2026）'!$B:$B,'[4]产值及收款计划（2026）'!DG:DG)</f>
        <v>0</v>
      </c>
      <c r="DH558" s="256" cm="1">
        <f t="array" aca="1" ref="DH558" ca="1">_xlfn.XLOOKUP($A558&amp;$B558,'[4]产值及收款计划（2026）'!$A:$A&amp;'[4]产值及收款计划（2026）'!$B:$B,'[4]产值及收款计划（2026）'!DH:DH)</f>
        <v>0</v>
      </c>
      <c r="DI558" s="256" cm="1">
        <f t="array" aca="1" ref="DI558" ca="1">_xlfn.XLOOKUP($A558&amp;$B558,'[4]产值及收款计划（2026）'!$A:$A&amp;'[4]产值及收款计划（2026）'!$B:$B,'[4]产值及收款计划（2026）'!DI:DI)</f>
        <v>0</v>
      </c>
      <c r="DJ558" s="256" cm="1">
        <f t="array" aca="1" ref="DJ558" ca="1">_xlfn.XLOOKUP($A558&amp;$B558,'[4]产值及收款计划（2026）'!$A:$A&amp;'[4]产值及收款计划（2026）'!$B:$B,'[4]产值及收款计划（2026）'!DJ:DJ)</f>
        <v>0</v>
      </c>
      <c r="DK558" s="256" cm="1">
        <f t="array" aca="1" ref="DK558" ca="1">_xlfn.XLOOKUP($A558&amp;$B558,'[4]产值及收款计划（2026）'!$A:$A&amp;'[4]产值及收款计划（2026）'!$B:$B,'[4]产值及收款计划（2026）'!DK:DK)</f>
        <v>0</v>
      </c>
      <c r="DL558" s="256" cm="1">
        <f t="array" aca="1" ref="DL558" ca="1">_xlfn.XLOOKUP($A558&amp;$B558,'[4]产值及收款计划（2026）'!$A:$A&amp;'[4]产值及收款计划（2026）'!$B:$B,'[4]产值及收款计划（2026）'!DL:DL)</f>
        <v>0</v>
      </c>
      <c r="DM558" s="264"/>
      <c r="DN558" s="250"/>
    </row>
    <row r="559" spans="1:118" ht="20.25" x14ac:dyDescent="0.15">
      <c r="A559" s="254">
        <f t="shared" ca="1" si="28"/>
        <v>33</v>
      </c>
      <c r="B559" s="254" t="s">
        <v>28</v>
      </c>
      <c r="C559" s="255" t="str" cm="1">
        <f t="array" aca="1" ref="C559" ca="1">_xlfn.XLOOKUP($A559&amp;$B559,'[4]产值及收款计划（2026）'!$A:$A&amp;'[4]产值及收款计划（2026）'!$B:$B,'[4]产值及收款计划（2026）'!C:C)</f>
        <v>C0CJFJ-FW-T-2026024</v>
      </c>
      <c r="D559" s="255" t="str" cm="1">
        <f t="array" aca="1" ref="D559" ca="1">_xlfn.XLOOKUP($A559&amp;$B559,'[4]产值及收款计划（2026）'!$A:$A&amp;'[4]产值及收款计划（2026）'!$B:$B,'[4]产值及收款计划（2026）'!D:D)</f>
        <v>厦门新机场项目-机场工程-航站区工程（机场旅客过夜用房（1#、2#、 3#））装修工程BIM管理咨询服务合同</v>
      </c>
      <c r="E559" s="256" cm="1">
        <f t="array" aca="1" ref="E559" ca="1">_xlfn.XLOOKUP($A559&amp;$B559,'[4]产值及收款计划（2026）'!$A:$A&amp;'[4]产值及收款计划（2026）'!$B:$B,'[4]产值及收款计划（2026）'!E:E)</f>
        <v>33.25</v>
      </c>
      <c r="F559" s="256" cm="1">
        <f t="array" aca="1" ref="F559" ca="1">_xlfn.XLOOKUP($A559&amp;$B559,'[4]产值及收款计划（2026）'!$A:$A&amp;'[4]产值及收款计划（2026）'!$B:$B,'[4]产值及收款计划（2026）'!F:F)</f>
        <v>33.25</v>
      </c>
      <c r="G559" s="256" cm="1">
        <f t="array" aca="1" ref="G559" ca="1">_xlfn.XLOOKUP($A559&amp;$B559,'[4]产值及收款计划（2026）'!$A:$A&amp;'[4]产值及收款计划（2026）'!$B:$B,'[4]产值及收款计划（2026）'!G:G)</f>
        <v>33.25</v>
      </c>
      <c r="H559" s="256" cm="1">
        <f t="array" aca="1" ref="H559" ca="1">_xlfn.XLOOKUP($A559&amp;$B559,'[4]产值及收款计划（2026）'!$A:$A&amp;'[4]产值及收款计划（2026）'!$B:$B,'[4]产值及收款计划（2026）'!H:H)</f>
        <v>1.25</v>
      </c>
      <c r="I559" s="257" cm="1">
        <f t="array" aca="1" ref="I559" ca="1">_xlfn.XLOOKUP($A559&amp;$B559,'[4]产值及收款计划（2026）'!$A:$A&amp;'[4]产值及收款计划（2026）'!$B:$B,'[4]产值及收款计划（2026）'!I:I)</f>
        <v>3.7593984962405999E-2</v>
      </c>
      <c r="J559" s="258" cm="1">
        <f t="array" aca="1" ref="J559" ca="1">_xlfn.XLOOKUP($A559&amp;$B559,'[4]产值及收款计划（2026）'!$A:$A&amp;'[4]产值及收款计划（2026）'!$B:$B,'[4]产值及收款计划（2026）'!J:J)</f>
        <v>0.06</v>
      </c>
      <c r="K559" s="256" cm="1">
        <f t="array" aca="1" ref="K559" ca="1">_xlfn.XLOOKUP($A559&amp;$B559,'[4]产值及收款计划（2026）'!$A:$A&amp;'[4]产值及收款计划（2026）'!$B:$B,'[4]产值及收款计划（2026）'!K:K)</f>
        <v>0</v>
      </c>
      <c r="L559" s="256" cm="1">
        <f t="array" aca="1" ref="L559" ca="1">_xlfn.XLOOKUP($A559&amp;$B559,'[4]产值及收款计划（2026）'!$A:$A&amp;'[4]产值及收款计划（2026）'!$B:$B,'[4]产值及收款计划（2026）'!L:L)</f>
        <v>0</v>
      </c>
      <c r="M559" s="256" t="str" cm="1">
        <f t="array" aca="1" ref="M559" ca="1">_xlfn.XLOOKUP($A559&amp;$B559,'[4]产值及收款计划（2026）'!$A:$A&amp;'[4]产值及收款计划（2026）'!$B:$B,'[4]产值及收款计划（2026）'!M:M)</f>
        <v>主导</v>
      </c>
      <c r="N559" s="256" cm="1">
        <f t="array" aca="1" ref="N559" ca="1">_xlfn.XLOOKUP($A559&amp;$B559,'[4]产值及收款计划（2026）'!$A:$A&amp;'[4]产值及收款计划（2026）'!$B:$B,'[4]产值及收款计划（2026）'!N:N)</f>
        <v>0</v>
      </c>
      <c r="O559" s="256" cm="1">
        <f t="array" aca="1" ref="O559" ca="1">_xlfn.XLOOKUP($A559&amp;$B559,'[4]产值及收款计划（2026）'!$A:$A&amp;'[4]产值及收款计划（2026）'!$B:$B,'[4]产值及收款计划（2026）'!O:O)</f>
        <v>0</v>
      </c>
      <c r="P559" s="255" t="str" cm="1">
        <f t="array" aca="1" ref="P559" ca="1">_xlfn.XLOOKUP($A559&amp;$B559,'[4]产值及收款计划（2026）'!$A:$A&amp;'[4]产值及收款计划（2026）'!$B:$B,'[4]产值及收款计划（2026）'!P:P)</f>
        <v>26新签</v>
      </c>
      <c r="Q559" s="256" cm="1">
        <f t="array" aca="1" ref="Q559" ca="1">_xlfn.XLOOKUP($A559&amp;$B559,'[4]产值及收款计划（2026）'!$A:$A&amp;'[4]产值及收款计划（2026）'!$B:$B,'[4]产值及收款计划（2026）'!Q:Q)</f>
        <v>0</v>
      </c>
      <c r="R559" s="256" cm="1">
        <f t="array" aca="1" ref="R559" ca="1">_xlfn.XLOOKUP($A559&amp;$B559,'[4]产值及收款计划（2026）'!$A:$A&amp;'[4]产值及收款计划（2026）'!$B:$B,'[4]产值及收款计划（2026）'!R:R)</f>
        <v>0</v>
      </c>
      <c r="S559" s="256" cm="1">
        <f t="array" aca="1" ref="S559" ca="1">_xlfn.XLOOKUP($A559&amp;$B559,'[4]产值及收款计划（2026）'!$A:$A&amp;'[4]产值及收款计划（2026）'!$B:$B,'[4]产值及收款计划（2026）'!S:S)</f>
        <v>0</v>
      </c>
      <c r="T559" s="256" cm="1">
        <f t="array" aca="1" ref="T559" ca="1">_xlfn.XLOOKUP($A559&amp;$B559,'[4]产值及收款计划（2026）'!$A:$A&amp;'[4]产值及收款计划（2026）'!$B:$B,'[4]产值及收款计划（2026）'!T:T)</f>
        <v>0</v>
      </c>
      <c r="U559" s="256" cm="1">
        <f t="array" aca="1" ref="U559" ca="1">_xlfn.XLOOKUP($A559&amp;$B559,'[4]产值及收款计划（2026）'!$A:$A&amp;'[4]产值及收款计划（2026）'!$B:$B,'[4]产值及收款计划（2026）'!U:U)</f>
        <v>0</v>
      </c>
      <c r="V559" s="256" cm="1">
        <f t="array" aca="1" ref="V559" ca="1">_xlfn.XLOOKUP($A559&amp;$B559,'[4]产值及收款计划（2026）'!$A:$A&amp;'[4]产值及收款计划（2026）'!$B:$B,'[4]产值及收款计划（2026）'!V:V)</f>
        <v>0</v>
      </c>
      <c r="W559" s="256" cm="1">
        <f t="array" aca="1" ref="W559" ca="1">_xlfn.XLOOKUP($A559&amp;$B559,'[4]产值及收款计划（2026）'!$A:$A&amp;'[4]产值及收款计划（2026）'!$B:$B,'[4]产值及收款计划（2026）'!W:W)</f>
        <v>0</v>
      </c>
      <c r="X559" s="256" cm="1">
        <f t="array" aca="1" ref="X559" ca="1">_xlfn.XLOOKUP($A559&amp;$B559,'[4]产值及收款计划（2026）'!$A:$A&amp;'[4]产值及收款计划（2026）'!$B:$B,'[4]产值及收款计划（2026）'!X:X)</f>
        <v>0</v>
      </c>
      <c r="Y559" s="256" cm="1">
        <f t="array" aca="1" ref="Y559" ca="1">_xlfn.XLOOKUP($A559&amp;$B559,'[4]产值及收款计划（2026）'!$A:$A&amp;'[4]产值及收款计划（2026）'!$B:$B,'[4]产值及收款计划（2026）'!Y:Y)</f>
        <v>0</v>
      </c>
      <c r="Z559" s="256" cm="1">
        <f t="array" aca="1" ref="Z559" ca="1">_xlfn.XLOOKUP($A559&amp;$B559,'[4]产值及收款计划（2026）'!$A:$A&amp;'[4]产值及收款计划（2026）'!$B:$B,'[4]产值及收款计划（2026）'!Z:Z)</f>
        <v>0</v>
      </c>
      <c r="AA559" s="256" cm="1">
        <f t="array" aca="1" ref="AA559" ca="1">_xlfn.XLOOKUP($A559&amp;$B559,'[4]产值及收款计划（2026）'!$A:$A&amp;'[4]产值及收款计划（2026）'!$B:$B,'[4]产值及收款计划（2026）'!AA:AA)</f>
        <v>0</v>
      </c>
      <c r="AB559" s="256" cm="1">
        <f t="array" aca="1" ref="AB559" ca="1">_xlfn.XLOOKUP($A559&amp;$B559,'[4]产值及收款计划（2026）'!$A:$A&amp;'[4]产值及收款计划（2026）'!$B:$B,'[4]产值及收款计划（2026）'!AB:AB)</f>
        <v>0</v>
      </c>
      <c r="AC559" s="256" cm="1">
        <f t="array" aca="1" ref="AC559" ca="1">_xlfn.XLOOKUP($A559&amp;$B559,'[4]产值及收款计划（2026）'!$A:$A&amp;'[4]产值及收款计划（2026）'!$B:$B,'[4]产值及收款计划（2026）'!AC:AC)</f>
        <v>0</v>
      </c>
      <c r="AD559" s="256" cm="1">
        <f t="array" aca="1" ref="AD559" ca="1">_xlfn.XLOOKUP($A559&amp;$B559,'[4]产值及收款计划（2026）'!$A:$A&amp;'[4]产值及收款计划（2026）'!$B:$B,'[4]产值及收款计划（2026）'!AD:AD)</f>
        <v>0</v>
      </c>
      <c r="AE559" s="256" cm="1">
        <f t="array" aca="1" ref="AE559" ca="1">_xlfn.XLOOKUP($A559&amp;$B559,'[4]产值及收款计划（2026）'!$A:$A&amp;'[4]产值及收款计划（2026）'!$B:$B,'[4]产值及收款计划（2026）'!AE:AE)</f>
        <v>8.3125</v>
      </c>
      <c r="AF559" s="256" cm="1">
        <f t="array" aca="1" ref="AF559" ca="1">_xlfn.XLOOKUP($A559&amp;$B559,'[4]产值及收款计划（2026）'!$A:$A&amp;'[4]产值及收款计划（2026）'!$B:$B,'[4]产值及收款计划（2026）'!AF:AF)</f>
        <v>0</v>
      </c>
      <c r="AG559" s="256" cm="1">
        <f t="array" aca="1" ref="AG559" ca="1">_xlfn.XLOOKUP($A559&amp;$B559,'[4]产值及收款计划（2026）'!$A:$A&amp;'[4]产值及收款计划（2026）'!$B:$B,'[4]产值及收款计划（2026）'!AG:AG)</f>
        <v>8.3125</v>
      </c>
      <c r="AH559" s="256" cm="1">
        <f t="array" aca="1" ref="AH559" ca="1">_xlfn.XLOOKUP($A559&amp;$B559,'[4]产值及收款计划（2026）'!$A:$A&amp;'[4]产值及收款计划（2026）'!$B:$B,'[4]产值及收款计划（2026）'!AH:AH)</f>
        <v>0</v>
      </c>
      <c r="AI559" s="256" cm="1">
        <f t="array" aca="1" ref="AI559" ca="1">_xlfn.XLOOKUP($A559&amp;$B559,'[4]产值及收款计划（2026）'!$A:$A&amp;'[4]产值及收款计划（2026）'!$B:$B,'[4]产值及收款计划（2026）'!AI:AI)</f>
        <v>0</v>
      </c>
      <c r="AJ559" s="256" cm="1">
        <f t="array" aca="1" ref="AJ559" ca="1">_xlfn.XLOOKUP($A559&amp;$B559,'[4]产值及收款计划（2026）'!$A:$A&amp;'[4]产值及收款计划（2026）'!$B:$B,'[4]产值及收款计划（2026）'!AJ:AJ)</f>
        <v>8.3125</v>
      </c>
      <c r="AK559" s="256" cm="1">
        <f t="array" aca="1" ref="AK559" ca="1">_xlfn.XLOOKUP($A559&amp;$B559,'[4]产值及收款计划（2026）'!$A:$A&amp;'[4]产值及收款计划（2026）'!$B:$B,'[4]产值及收款计划（2026）'!AK:AK)</f>
        <v>0</v>
      </c>
      <c r="AL559" s="256" cm="1">
        <f t="array" aca="1" ref="AL559" ca="1">_xlfn.XLOOKUP($A559&amp;$B559,'[4]产值及收款计划（2026）'!$A:$A&amp;'[4]产值及收款计划（2026）'!$B:$B,'[4]产值及收款计划（2026）'!AL:AL)</f>
        <v>8.3125</v>
      </c>
      <c r="AM559" s="263" t="e" cm="1">
        <f t="array" aca="1" ref="AM559" ca="1">_xlfn.LET(_xlpm.勾选月份状态数组,TRANSPOSE('PPT(12-15页）-TOP10'!$A$3:$A$14),_xlpm.选择数据区,IF('PPT(12-15页）-TOP10'!$E$3="收款",$BA559:$BL559,$AA559:$AL559),SUM(_xlfn._xlws.FILTER(_xlpm.选择数据区,_xlpm.勾选月份状态数组,"")))</f>
        <v>#NAME?</v>
      </c>
      <c r="AN559" s="256" t="e" cm="1">
        <f t="array" aca="1" ref="AN559" ca="1">_xlfn.LET(_xlpm.勾选月份状态数组,TRANSPOSE('PPT(12-15页）-TOP10'!$A$3:$A$14),_xlpm.选择数据区,IF('PPT(12-15页）-TOP10'!$E$3="收款",$DA559:$DL559,$CA559:$CL559),SUM(_xlfn._xlws.FILTER(_xlpm.选择数据区,_xlpm.勾选月份状态数组,"")))</f>
        <v>#NAME?</v>
      </c>
      <c r="AO559" s="256">
        <f ca="1">SUM(CA559:CC559)+SUM(AD559:AL559)</f>
        <v>33.25</v>
      </c>
      <c r="AP559" s="256"/>
      <c r="AQ559" s="256"/>
      <c r="AR559" s="256"/>
      <c r="AS559" s="256" cm="1">
        <f t="array" aca="1" ref="AS559" ca="1">_xlfn.XLOOKUP($A559&amp;$B559,'[4]产值及收款计划（2026）'!$A:$A&amp;'[4]产值及收款计划（2026）'!$B:$B,'[4]产值及收款计划（2026）'!AS:AS)</f>
        <v>0</v>
      </c>
      <c r="AT559" s="256" cm="1">
        <f t="array" aca="1" ref="AT559" ca="1">_xlfn.XLOOKUP($A559&amp;$B559,'[4]产值及收款计划（2026）'!$A:$A&amp;'[4]产值及收款计划（2026）'!$B:$B,'[4]产值及收款计划（2026）'!AT:AT)</f>
        <v>0</v>
      </c>
      <c r="AU559" s="256" cm="1">
        <f t="array" aca="1" ref="AU559" ca="1">_xlfn.XLOOKUP($A559&amp;$B559,'[4]产值及收款计划（2026）'!$A:$A&amp;'[4]产值及收款计划（2026）'!$B:$B,'[4]产值及收款计划（2026）'!AU:AU)</f>
        <v>0</v>
      </c>
      <c r="AV559" s="256" cm="1">
        <f t="array" aca="1" ref="AV559" ca="1">_xlfn.XLOOKUP($A559&amp;$B559,'[4]产值及收款计划（2026）'!$A:$A&amp;'[4]产值及收款计划（2026）'!$B:$B,'[4]产值及收款计划（2026）'!AV:AV)</f>
        <v>0</v>
      </c>
      <c r="AW559" s="256" cm="1">
        <f t="array" aca="1" ref="AW559" ca="1">_xlfn.XLOOKUP($A559&amp;$B559,'[4]产值及收款计划（2026）'!$A:$A&amp;'[4]产值及收款计划（2026）'!$B:$B,'[4]产值及收款计划（2026）'!AW:AW)</f>
        <v>0</v>
      </c>
      <c r="AX559" s="256" cm="1">
        <f t="array" aca="1" ref="AX559" ca="1">_xlfn.XLOOKUP($A559&amp;$B559,'[4]产值及收款计划（2026）'!$A:$A&amp;'[4]产值及收款计划（2026）'!$B:$B,'[4]产值及收款计划（2026）'!AX:AX)</f>
        <v>0</v>
      </c>
      <c r="AY559" s="256" cm="1">
        <f t="array" aca="1" ref="AY559" ca="1">_xlfn.XLOOKUP($A559&amp;$B559,'[4]产值及收款计划（2026）'!$A:$A&amp;'[4]产值及收款计划（2026）'!$B:$B,'[4]产值及收款计划（2026）'!AY:AY)</f>
        <v>0</v>
      </c>
      <c r="AZ559" s="256" cm="1">
        <f t="array" aca="1" ref="AZ559" ca="1">_xlfn.XLOOKUP($A559&amp;$B559,'[4]产值及收款计划（2026）'!$A:$A&amp;'[4]产值及收款计划（2026）'!$B:$B,'[4]产值及收款计划（2026）'!AZ:AZ)</f>
        <v>0</v>
      </c>
      <c r="BA559" s="256" cm="1">
        <f t="array" aca="1" ref="BA559" ca="1">_xlfn.XLOOKUP($A559&amp;$B559,'[4]产值及收款计划（2026）'!$A:$A&amp;'[4]产值及收款计划（2026）'!$B:$B,'[4]产值及收款计划（2026）'!BA:BA)</f>
        <v>0</v>
      </c>
      <c r="BB559" s="256" cm="1">
        <f t="array" aca="1" ref="BB559" ca="1">_xlfn.XLOOKUP($A559&amp;$B559,'[4]产值及收款计划（2026）'!$A:$A&amp;'[4]产值及收款计划（2026）'!$B:$B,'[4]产值及收款计划（2026）'!BB:BB)</f>
        <v>0</v>
      </c>
      <c r="BC559" s="256" cm="1">
        <f t="array" aca="1" ref="BC559" ca="1">_xlfn.XLOOKUP($A559&amp;$B559,'[4]产值及收款计划（2026）'!$A:$A&amp;'[4]产值及收款计划（2026）'!$B:$B,'[4]产值及收款计划（2026）'!BC:BC)</f>
        <v>0</v>
      </c>
      <c r="BD559" s="256" cm="1">
        <f t="array" aca="1" ref="BD559" ca="1">_xlfn.XLOOKUP($A559&amp;$B559,'[4]产值及收款计划（2026）'!$A:$A&amp;'[4]产值及收款计划（2026）'!$B:$B,'[4]产值及收款计划（2026）'!BD:BD)</f>
        <v>0</v>
      </c>
      <c r="BE559" s="256" cm="1">
        <f t="array" aca="1" ref="BE559" ca="1">_xlfn.XLOOKUP($A559&amp;$B559,'[4]产值及收款计划（2026）'!$A:$A&amp;'[4]产值及收款计划（2026）'!$B:$B,'[4]产值及收款计划（2026）'!BE:BE)</f>
        <v>0</v>
      </c>
      <c r="BF559" s="256" cm="1">
        <f t="array" aca="1" ref="BF559" ca="1">_xlfn.XLOOKUP($A559&amp;$B559,'[4]产值及收款计划（2026）'!$A:$A&amp;'[4]产值及收款计划（2026）'!$B:$B,'[4]产值及收款计划（2026）'!BF:BF)</f>
        <v>8.3125</v>
      </c>
      <c r="BG559" s="256" cm="1">
        <f t="array" aca="1" ref="BG559" ca="1">_xlfn.XLOOKUP($A559&amp;$B559,'[4]产值及收款计划（2026）'!$A:$A&amp;'[4]产值及收款计划（2026）'!$B:$B,'[4]产值及收款计划（2026）'!BG:BG)</f>
        <v>0</v>
      </c>
      <c r="BH559" s="256" cm="1">
        <f t="array" aca="1" ref="BH559" ca="1">_xlfn.XLOOKUP($A559&amp;$B559,'[4]产值及收款计划（2026）'!$A:$A&amp;'[4]产值及收款计划（2026）'!$B:$B,'[4]产值及收款计划（2026）'!BH:BH)</f>
        <v>0</v>
      </c>
      <c r="BI559" s="256" cm="1">
        <f t="array" aca="1" ref="BI559" ca="1">_xlfn.XLOOKUP($A559&amp;$B559,'[4]产值及收款计划（2026）'!$A:$A&amp;'[4]产值及收款计划（2026）'!$B:$B,'[4]产值及收款计划（2026）'!BI:BI)</f>
        <v>8.3125</v>
      </c>
      <c r="BJ559" s="256" cm="1">
        <f t="array" aca="1" ref="BJ559" ca="1">_xlfn.XLOOKUP($A559&amp;$B559,'[4]产值及收款计划（2026）'!$A:$A&amp;'[4]产值及收款计划（2026）'!$B:$B,'[4]产值及收款计划（2026）'!BJ:BJ)</f>
        <v>0</v>
      </c>
      <c r="BK559" s="256" cm="1">
        <f t="array" aca="1" ref="BK559" ca="1">_xlfn.XLOOKUP($A559&amp;$B559,'[4]产值及收款计划（2026）'!$A:$A&amp;'[4]产值及收款计划（2026）'!$B:$B,'[4]产值及收款计划（2026）'!BK:BK)</f>
        <v>0</v>
      </c>
      <c r="BL559" s="256" cm="1">
        <f t="array" aca="1" ref="BL559" ca="1">_xlfn.XLOOKUP($A559&amp;$B559,'[4]产值及收款计划（2026）'!$A:$A&amp;'[4]产值及收款计划（2026）'!$B:$B,'[4]产值及收款计划（2026）'!BL:BL)</f>
        <v>8.3125</v>
      </c>
      <c r="BM559" s="256"/>
      <c r="BN559" s="256"/>
      <c r="BO559" s="256"/>
      <c r="BP559" s="256"/>
      <c r="BQ559" s="255" t="str" cm="1">
        <f t="array" aca="1" ref="BQ559" ca="1">_xlfn.XLOOKUP($A559&amp;$B559,'[4]产值及收款计划（2026）'!$A:$A&amp;'[4]产值及收款计划（2026）'!$B:$B,'[4]产值及收款计划（2026）'!BQ:BQ)</f>
        <v>宝冶（厦门）建筑工程有限公司</v>
      </c>
      <c r="BR559" s="256" cm="1">
        <f t="array" aca="1" ref="BR559" ca="1">_xlfn.XLOOKUP($A559&amp;$B559,'[4]产值及收款计划（2026）'!$A:$A&amp;'[4]产值及收款计划（2026）'!$B:$B,'[4]产值及收款计划（2026）'!BR:BR)</f>
        <v>0</v>
      </c>
      <c r="CA559" s="256" cm="1">
        <f t="array" aca="1" ref="CA559" ca="1">_xlfn.XLOOKUP($A559&amp;$B559,'[4]产值及收款计划（2026）'!$A:$A&amp;'[4]产值及收款计划（2026）'!$B:$B,'[4]产值及收款计划（2026）'!CA:CA)</f>
        <v>0</v>
      </c>
      <c r="CB559" s="256" cm="1">
        <f t="array" aca="1" ref="CB559" ca="1">_xlfn.XLOOKUP($A559&amp;$B559,'[4]产值及收款计划（2026）'!$A:$A&amp;'[4]产值及收款计划（2026）'!$B:$B,'[4]产值及收款计划（2026）'!CB:CB)</f>
        <v>0</v>
      </c>
      <c r="CC559" s="256" cm="1">
        <f t="array" aca="1" ref="CC559" ca="1">_xlfn.XLOOKUP($A559&amp;$B559,'[4]产值及收款计划（2026）'!$A:$A&amp;'[4]产值及收款计划（2026）'!$B:$B,'[4]产值及收款计划（2026）'!CC:CC)</f>
        <v>0</v>
      </c>
      <c r="CD559" s="256" cm="1">
        <f t="array" aca="1" ref="CD559" ca="1">_xlfn.XLOOKUP($A559&amp;$B559,'[4]产值及收款计划（2026）'!$A:$A&amp;'[4]产值及收款计划（2026）'!$B:$B,'[4]产值及收款计划（2026）'!CD:CD)</f>
        <v>0</v>
      </c>
      <c r="CE559" s="256" cm="1">
        <f t="array" aca="1" ref="CE559" ca="1">_xlfn.XLOOKUP($A559&amp;$B559,'[4]产值及收款计划（2026）'!$A:$A&amp;'[4]产值及收款计划（2026）'!$B:$B,'[4]产值及收款计划（2026）'!CE:CE)</f>
        <v>0</v>
      </c>
      <c r="CF559" s="256" cm="1">
        <f t="array" aca="1" ref="CF559" ca="1">_xlfn.XLOOKUP($A559&amp;$B559,'[4]产值及收款计划（2026）'!$A:$A&amp;'[4]产值及收款计划（2026）'!$B:$B,'[4]产值及收款计划（2026）'!CF:CF)</f>
        <v>0</v>
      </c>
      <c r="CG559" s="256" cm="1">
        <f t="array" aca="1" ref="CG559" ca="1">_xlfn.XLOOKUP($A559&amp;$B559,'[4]产值及收款计划（2026）'!$A:$A&amp;'[4]产值及收款计划（2026）'!$B:$B,'[4]产值及收款计划（2026）'!CG:CG)</f>
        <v>0</v>
      </c>
      <c r="CH559" s="256" cm="1">
        <f t="array" aca="1" ref="CH559" ca="1">_xlfn.XLOOKUP($A559&amp;$B559,'[4]产值及收款计划（2026）'!$A:$A&amp;'[4]产值及收款计划（2026）'!$B:$B,'[4]产值及收款计划（2026）'!CH:CH)</f>
        <v>0</v>
      </c>
      <c r="CI559" s="256" cm="1">
        <f t="array" aca="1" ref="CI559" ca="1">_xlfn.XLOOKUP($A559&amp;$B559,'[4]产值及收款计划（2026）'!$A:$A&amp;'[4]产值及收款计划（2026）'!$B:$B,'[4]产值及收款计划（2026）'!CI:CI)</f>
        <v>0</v>
      </c>
      <c r="CJ559" s="256" cm="1">
        <f t="array" aca="1" ref="CJ559" ca="1">_xlfn.XLOOKUP($A559&amp;$B559,'[4]产值及收款计划（2026）'!$A:$A&amp;'[4]产值及收款计划（2026）'!$B:$B,'[4]产值及收款计划（2026）'!CJ:CJ)</f>
        <v>0</v>
      </c>
      <c r="CK559" s="256" cm="1">
        <f t="array" aca="1" ref="CK559" ca="1">_xlfn.XLOOKUP($A559&amp;$B559,'[4]产值及收款计划（2026）'!$A:$A&amp;'[4]产值及收款计划（2026）'!$B:$B,'[4]产值及收款计划（2026）'!CK:CK)</f>
        <v>0</v>
      </c>
      <c r="CL559" s="256" cm="1">
        <f t="array" aca="1" ref="CL559" ca="1">_xlfn.XLOOKUP($A559&amp;$B559,'[4]产值及收款计划（2026）'!$A:$A&amp;'[4]产值及收款计划（2026）'!$B:$B,'[4]产值及收款计划（2026）'!CL:CL)</f>
        <v>0</v>
      </c>
      <c r="DA559" s="256" cm="1">
        <f t="array" aca="1" ref="DA559" ca="1">_xlfn.XLOOKUP($A559&amp;$B559,'[4]产值及收款计划（2026）'!$A:$A&amp;'[4]产值及收款计划（2026）'!$B:$B,'[4]产值及收款计划（2026）'!DA:DA)</f>
        <v>0</v>
      </c>
      <c r="DB559" s="256" cm="1">
        <f t="array" aca="1" ref="DB559" ca="1">_xlfn.XLOOKUP($A559&amp;$B559,'[4]产值及收款计划（2026）'!$A:$A&amp;'[4]产值及收款计划（2026）'!$B:$B,'[4]产值及收款计划（2026）'!DB:DB)</f>
        <v>0</v>
      </c>
      <c r="DC559" s="256" cm="1">
        <f t="array" aca="1" ref="DC559" ca="1">_xlfn.XLOOKUP($A559&amp;$B559,'[4]产值及收款计划（2026）'!$A:$A&amp;'[4]产值及收款计划（2026）'!$B:$B,'[4]产值及收款计划（2026）'!DC:DC)</f>
        <v>0</v>
      </c>
      <c r="DD559" s="256" cm="1">
        <f t="array" aca="1" ref="DD559" ca="1">_xlfn.XLOOKUP($A559&amp;$B559,'[4]产值及收款计划（2026）'!$A:$A&amp;'[4]产值及收款计划（2026）'!$B:$B,'[4]产值及收款计划（2026）'!DD:DD)</f>
        <v>0</v>
      </c>
      <c r="DE559" s="256" cm="1">
        <f t="array" aca="1" ref="DE559" ca="1">_xlfn.XLOOKUP($A559&amp;$B559,'[4]产值及收款计划（2026）'!$A:$A&amp;'[4]产值及收款计划（2026）'!$B:$B,'[4]产值及收款计划（2026）'!DE:DE)</f>
        <v>0</v>
      </c>
      <c r="DF559" s="256" cm="1">
        <f t="array" aca="1" ref="DF559" ca="1">_xlfn.XLOOKUP($A559&amp;$B559,'[4]产值及收款计划（2026）'!$A:$A&amp;'[4]产值及收款计划（2026）'!$B:$B,'[4]产值及收款计划（2026）'!DF:DF)</f>
        <v>0</v>
      </c>
      <c r="DG559" s="256" cm="1">
        <f t="array" aca="1" ref="DG559" ca="1">_xlfn.XLOOKUP($A559&amp;$B559,'[4]产值及收款计划（2026）'!$A:$A&amp;'[4]产值及收款计划（2026）'!$B:$B,'[4]产值及收款计划（2026）'!DG:DG)</f>
        <v>0</v>
      </c>
      <c r="DH559" s="256" cm="1">
        <f t="array" aca="1" ref="DH559" ca="1">_xlfn.XLOOKUP($A559&amp;$B559,'[4]产值及收款计划（2026）'!$A:$A&amp;'[4]产值及收款计划（2026）'!$B:$B,'[4]产值及收款计划（2026）'!DH:DH)</f>
        <v>0</v>
      </c>
      <c r="DI559" s="256" cm="1">
        <f t="array" aca="1" ref="DI559" ca="1">_xlfn.XLOOKUP($A559&amp;$B559,'[4]产值及收款计划（2026）'!$A:$A&amp;'[4]产值及收款计划（2026）'!$B:$B,'[4]产值及收款计划（2026）'!DI:DI)</f>
        <v>0</v>
      </c>
      <c r="DJ559" s="256" cm="1">
        <f t="array" aca="1" ref="DJ559" ca="1">_xlfn.XLOOKUP($A559&amp;$B559,'[4]产值及收款计划（2026）'!$A:$A&amp;'[4]产值及收款计划（2026）'!$B:$B,'[4]产值及收款计划（2026）'!DJ:DJ)</f>
        <v>0</v>
      </c>
      <c r="DK559" s="256" cm="1">
        <f t="array" aca="1" ref="DK559" ca="1">_xlfn.XLOOKUP($A559&amp;$B559,'[4]产值及收款计划（2026）'!$A:$A&amp;'[4]产值及收款计划（2026）'!$B:$B,'[4]产值及收款计划（2026）'!DK:DK)</f>
        <v>0</v>
      </c>
      <c r="DL559" s="256" cm="1">
        <f t="array" aca="1" ref="DL559" ca="1">_xlfn.XLOOKUP($A559&amp;$B559,'[4]产值及收款计划（2026）'!$A:$A&amp;'[4]产值及收款计划（2026）'!$B:$B,'[4]产值及收款计划（2026）'!DL:DL)</f>
        <v>0</v>
      </c>
      <c r="DM559" s="264"/>
      <c r="DN559" s="250"/>
    </row>
    <row r="560" spans="1:118" ht="20.25" x14ac:dyDescent="0.15">
      <c r="A560" s="254">
        <f t="shared" ca="1" si="28"/>
        <v>34</v>
      </c>
      <c r="B560" s="254" t="s">
        <v>28</v>
      </c>
      <c r="C560" s="255" t="str" cm="1">
        <f t="array" aca="1" ref="C560" ca="1">_xlfn.XLOOKUP($A560&amp;$B560,'[4]产值及收款计划（2026）'!$A:$A&amp;'[4]产值及收款计划（2026）'!$B:$B,'[4]产值及收款计划（2026）'!C:C)</f>
        <v>C0CJFJ-JC-T-2026033</v>
      </c>
      <c r="D560" s="255" t="str" cm="1">
        <f t="array" aca="1" ref="D560" ca="1">_xlfn.XLOOKUP($A560&amp;$B560,'[4]产值及收款计划（2026）'!$A:$A&amp;'[4]产值及收款计划（2026）'!$B:$B,'[4]产值及收款计划（2026）'!D:D)</f>
        <v>福州市江北片区综合管廊建设及智能化提升改造项目二期（运维管理平台）</v>
      </c>
      <c r="E560" s="256" cm="1">
        <f t="array" aca="1" ref="E560" ca="1">_xlfn.XLOOKUP($A560&amp;$B560,'[4]产值及收款计划（2026）'!$A:$A&amp;'[4]产值及收款计划（2026）'!$B:$B,'[4]产值及收款计划（2026）'!E:E)</f>
        <v>442.28</v>
      </c>
      <c r="F560" s="256" cm="1">
        <f t="array" aca="1" ref="F560" ca="1">_xlfn.XLOOKUP($A560&amp;$B560,'[4]产值及收款计划（2026）'!$A:$A&amp;'[4]产值及收款计划（2026）'!$B:$B,'[4]产值及收款计划（2026）'!F:F)</f>
        <v>442.28</v>
      </c>
      <c r="G560" s="256" cm="1">
        <f t="array" aca="1" ref="G560" ca="1">_xlfn.XLOOKUP($A560&amp;$B560,'[4]产值及收款计划（2026）'!$A:$A&amp;'[4]产值及收款计划（2026）'!$B:$B,'[4]产值及收款计划（2026）'!G:G)</f>
        <v>442.28</v>
      </c>
      <c r="H560" s="256" cm="1">
        <f t="array" aca="1" ref="H560" ca="1">_xlfn.XLOOKUP($A560&amp;$B560,'[4]产值及收款计划（2026）'!$A:$A&amp;'[4]产值及收款计划（2026）'!$B:$B,'[4]产值及收款计划（2026）'!H:H)</f>
        <v>112.28</v>
      </c>
      <c r="I560" s="257" cm="1">
        <f t="array" aca="1" ref="I560" ca="1">_xlfn.XLOOKUP($A560&amp;$B560,'[4]产值及收款计划（2026）'!$A:$A&amp;'[4]产值及收款计划（2026）'!$B:$B,'[4]产值及收款计划（2026）'!I:I)</f>
        <v>0.25386632902233902</v>
      </c>
      <c r="J560" s="258" cm="1">
        <f t="array" aca="1" ref="J560" ca="1">_xlfn.XLOOKUP($A560&amp;$B560,'[4]产值及收款计划（2026）'!$A:$A&amp;'[4]产值及收款计划（2026）'!$B:$B,'[4]产值及收款计划（2026）'!J:J)</f>
        <v>0.06</v>
      </c>
      <c r="K560" s="256" cm="1">
        <f t="array" aca="1" ref="K560" ca="1">_xlfn.XLOOKUP($A560&amp;$B560,'[4]产值及收款计划（2026）'!$A:$A&amp;'[4]产值及收款计划（2026）'!$B:$B,'[4]产值及收款计划（2026）'!K:K)</f>
        <v>0</v>
      </c>
      <c r="L560" s="256" cm="1">
        <f t="array" aca="1" ref="L560" ca="1">_xlfn.XLOOKUP($A560&amp;$B560,'[4]产值及收款计划（2026）'!$A:$A&amp;'[4]产值及收款计划（2026）'!$B:$B,'[4]产值及收款计划（2026）'!L:L)</f>
        <v>0</v>
      </c>
      <c r="M560" s="256" t="str" cm="1">
        <f t="array" aca="1" ref="M560" ca="1">_xlfn.XLOOKUP($A560&amp;$B560,'[4]产值及收款计划（2026）'!$A:$A&amp;'[4]产值及收款计划（2026）'!$B:$B,'[4]产值及收款计划（2026）'!M:M)</f>
        <v>主导</v>
      </c>
      <c r="N560" s="256" cm="1">
        <f t="array" aca="1" ref="N560" ca="1">_xlfn.XLOOKUP($A560&amp;$B560,'[4]产值及收款计划（2026）'!$A:$A&amp;'[4]产值及收款计划（2026）'!$B:$B,'[4]产值及收款计划（2026）'!N:N)</f>
        <v>0</v>
      </c>
      <c r="O560" s="256" cm="1">
        <f t="array" aca="1" ref="O560" ca="1">_xlfn.XLOOKUP($A560&amp;$B560,'[4]产值及收款计划（2026）'!$A:$A&amp;'[4]产值及收款计划（2026）'!$B:$B,'[4]产值及收款计划（2026）'!O:O)</f>
        <v>0</v>
      </c>
      <c r="P560" s="255" t="str" cm="1">
        <f t="array" aca="1" ref="P560" ca="1">_xlfn.XLOOKUP($A560&amp;$B560,'[4]产值及收款计划（2026）'!$A:$A&amp;'[4]产值及收款计划（2026）'!$B:$B,'[4]产值及收款计划（2026）'!P:P)</f>
        <v>待签</v>
      </c>
      <c r="Q560" s="256" cm="1">
        <f t="array" aca="1" ref="Q560" ca="1">_xlfn.XLOOKUP($A560&amp;$B560,'[4]产值及收款计划（2026）'!$A:$A&amp;'[4]产值及收款计划（2026）'!$B:$B,'[4]产值及收款计划（2026）'!Q:Q)</f>
        <v>0</v>
      </c>
      <c r="R560" s="256" cm="1">
        <f t="array" aca="1" ref="R560" ca="1">_xlfn.XLOOKUP($A560&amp;$B560,'[4]产值及收款计划（2026）'!$A:$A&amp;'[4]产值及收款计划（2026）'!$B:$B,'[4]产值及收款计划（2026）'!R:R)</f>
        <v>0</v>
      </c>
      <c r="S560" s="256" cm="1">
        <f t="array" aca="1" ref="S560" ca="1">_xlfn.XLOOKUP($A560&amp;$B560,'[4]产值及收款计划（2026）'!$A:$A&amp;'[4]产值及收款计划（2026）'!$B:$B,'[4]产值及收款计划（2026）'!S:S)</f>
        <v>0</v>
      </c>
      <c r="T560" s="256" cm="1">
        <f t="array" aca="1" ref="T560" ca="1">_xlfn.XLOOKUP($A560&amp;$B560,'[4]产值及收款计划（2026）'!$A:$A&amp;'[4]产值及收款计划（2026）'!$B:$B,'[4]产值及收款计划（2026）'!T:T)</f>
        <v>0</v>
      </c>
      <c r="U560" s="256" cm="1">
        <f t="array" aca="1" ref="U560" ca="1">_xlfn.XLOOKUP($A560&amp;$B560,'[4]产值及收款计划（2026）'!$A:$A&amp;'[4]产值及收款计划（2026）'!$B:$B,'[4]产值及收款计划（2026）'!U:U)</f>
        <v>0</v>
      </c>
      <c r="V560" s="256" cm="1">
        <f t="array" aca="1" ref="V560" ca="1">_xlfn.XLOOKUP($A560&amp;$B560,'[4]产值及收款计划（2026）'!$A:$A&amp;'[4]产值及收款计划（2026）'!$B:$B,'[4]产值及收款计划（2026）'!V:V)</f>
        <v>0</v>
      </c>
      <c r="W560" s="256" cm="1">
        <f t="array" aca="1" ref="W560" ca="1">_xlfn.XLOOKUP($A560&amp;$B560,'[4]产值及收款计划（2026）'!$A:$A&amp;'[4]产值及收款计划（2026）'!$B:$B,'[4]产值及收款计划（2026）'!W:W)</f>
        <v>0</v>
      </c>
      <c r="X560" s="256" cm="1">
        <f t="array" aca="1" ref="X560" ca="1">_xlfn.XLOOKUP($A560&amp;$B560,'[4]产值及收款计划（2026）'!$A:$A&amp;'[4]产值及收款计划（2026）'!$B:$B,'[4]产值及收款计划（2026）'!X:X)</f>
        <v>0</v>
      </c>
      <c r="Y560" s="256" cm="1">
        <f t="array" aca="1" ref="Y560" ca="1">_xlfn.XLOOKUP($A560&amp;$B560,'[4]产值及收款计划（2026）'!$A:$A&amp;'[4]产值及收款计划（2026）'!$B:$B,'[4]产值及收款计划（2026）'!Y:Y)</f>
        <v>0</v>
      </c>
      <c r="Z560" s="256" cm="1">
        <f t="array" aca="1" ref="Z560" ca="1">_xlfn.XLOOKUP($A560&amp;$B560,'[4]产值及收款计划（2026）'!$A:$A&amp;'[4]产值及收款计划（2026）'!$B:$B,'[4]产值及收款计划（2026）'!Z:Z)</f>
        <v>0</v>
      </c>
      <c r="AA560" s="256" cm="1">
        <f t="array" aca="1" ref="AA560" ca="1">_xlfn.XLOOKUP($A560&amp;$B560,'[4]产值及收款计划（2026）'!$A:$A&amp;'[4]产值及收款计划（2026）'!$B:$B,'[4]产值及收款计划（2026）'!AA:AA)</f>
        <v>0</v>
      </c>
      <c r="AB560" s="256" cm="1">
        <f t="array" aca="1" ref="AB560" ca="1">_xlfn.XLOOKUP($A560&amp;$B560,'[4]产值及收款计划（2026）'!$A:$A&amp;'[4]产值及收款计划（2026）'!$B:$B,'[4]产值及收款计划（2026）'!AB:AB)</f>
        <v>0</v>
      </c>
      <c r="AC560" s="256" cm="1">
        <f t="array" aca="1" ref="AC560" ca="1">_xlfn.XLOOKUP($A560&amp;$B560,'[4]产值及收款计划（2026）'!$A:$A&amp;'[4]产值及收款计划（2026）'!$B:$B,'[4]产值及收款计划（2026）'!AC:AC)</f>
        <v>0</v>
      </c>
      <c r="AD560" s="256" cm="1">
        <f t="array" aca="1" ref="AD560" ca="1">_xlfn.XLOOKUP($A560&amp;$B560,'[4]产值及收款计划（2026）'!$A:$A&amp;'[4]产值及收款计划（2026）'!$B:$B,'[4]产值及收款计划（2026）'!AD:AD)</f>
        <v>0</v>
      </c>
      <c r="AE560" s="256" cm="1">
        <f t="array" aca="1" ref="AE560" ca="1">_xlfn.XLOOKUP($A560&amp;$B560,'[4]产值及收款计划（2026）'!$A:$A&amp;'[4]产值及收款计划（2026）'!$B:$B,'[4]产值及收款计划（2026）'!AE:AE)</f>
        <v>0</v>
      </c>
      <c r="AF560" s="256" cm="1">
        <f t="array" aca="1" ref="AF560" ca="1">_xlfn.XLOOKUP($A560&amp;$B560,'[4]产值及收款计划（2026）'!$A:$A&amp;'[4]产值及收款计划（2026）'!$B:$B,'[4]产值及收款计划（2026）'!AF:AF)</f>
        <v>0</v>
      </c>
      <c r="AG560" s="256" cm="1">
        <f t="array" aca="1" ref="AG560" ca="1">_xlfn.XLOOKUP($A560&amp;$B560,'[4]产值及收款计划（2026）'!$A:$A&amp;'[4]产值及收款计划（2026）'!$B:$B,'[4]产值及收款计划（2026）'!AG:AG)</f>
        <v>0</v>
      </c>
      <c r="AH560" s="256" cm="1">
        <f t="array" aca="1" ref="AH560" ca="1">_xlfn.XLOOKUP($A560&amp;$B560,'[4]产值及收款计划（2026）'!$A:$A&amp;'[4]产值及收款计划（2026）'!$B:$B,'[4]产值及收款计划（2026）'!AH:AH)</f>
        <v>0</v>
      </c>
      <c r="AI560" s="256" cm="1">
        <f t="array" aca="1" ref="AI560" ca="1">_xlfn.XLOOKUP($A560&amp;$B560,'[4]产值及收款计划（2026）'!$A:$A&amp;'[4]产值及收款计划（2026）'!$B:$B,'[4]产值及收款计划（2026）'!AI:AI)</f>
        <v>309.596</v>
      </c>
      <c r="AJ560" s="256" cm="1">
        <f t="array" aca="1" ref="AJ560" ca="1">_xlfn.XLOOKUP($A560&amp;$B560,'[4]产值及收款计划（2026）'!$A:$A&amp;'[4]产值及收款计划（2026）'!$B:$B,'[4]产值及收款计划（2026）'!AJ:AJ)</f>
        <v>0</v>
      </c>
      <c r="AK560" s="256" cm="1">
        <f t="array" aca="1" ref="AK560" ca="1">_xlfn.XLOOKUP($A560&amp;$B560,'[4]产值及收款计划（2026）'!$A:$A&amp;'[4]产值及收款计划（2026）'!$B:$B,'[4]产值及收款计划（2026）'!AK:AK)</f>
        <v>0</v>
      </c>
      <c r="AL560" s="256" cm="1">
        <f t="array" aca="1" ref="AL560" ca="1">_xlfn.XLOOKUP($A560&amp;$B560,'[4]产值及收款计划（2026）'!$A:$A&amp;'[4]产值及收款计划（2026）'!$B:$B,'[4]产值及收款计划（2026）'!AL:AL)</f>
        <v>132.684</v>
      </c>
      <c r="AM560" s="263" t="e" cm="1">
        <f t="array" aca="1" ref="AM560" ca="1">_xlfn.LET(_xlpm.勾选月份状态数组,TRANSPOSE('PPT(12-15页）-TOP10'!$A$3:$A$14),_xlpm.选择数据区,IF('PPT(12-15页）-TOP10'!$E$3="收款",$BA560:$BL560,$AA560:$AL560),SUM(_xlfn._xlws.FILTER(_xlpm.选择数据区,_xlpm.勾选月份状态数组,"")))</f>
        <v>#NAME?</v>
      </c>
      <c r="AN560" s="256" t="e" cm="1">
        <f t="array" aca="1" ref="AN560" ca="1">_xlfn.LET(_xlpm.勾选月份状态数组,TRANSPOSE('PPT(12-15页）-TOP10'!$A$3:$A$14),_xlpm.选择数据区,IF('PPT(12-15页）-TOP10'!$E$3="收款",$DA560:$DL560,$CA560:$CL560),SUM(_xlfn._xlws.FILTER(_xlpm.选择数据区,_xlpm.勾选月份状态数组,"")))</f>
        <v>#NAME?</v>
      </c>
      <c r="AO560" s="256">
        <f ca="1">SUM(CA560:CC560)+SUM(AD560:AL560)</f>
        <v>442.28</v>
      </c>
      <c r="AP560" s="256"/>
      <c r="AQ560" s="256"/>
      <c r="AR560" s="256"/>
      <c r="AS560" s="256" cm="1">
        <f t="array" aca="1" ref="AS560" ca="1">_xlfn.XLOOKUP($A560&amp;$B560,'[4]产值及收款计划（2026）'!$A:$A&amp;'[4]产值及收款计划（2026）'!$B:$B,'[4]产值及收款计划（2026）'!AS:AS)</f>
        <v>0</v>
      </c>
      <c r="AT560" s="256" cm="1">
        <f t="array" aca="1" ref="AT560" ca="1">_xlfn.XLOOKUP($A560&amp;$B560,'[4]产值及收款计划（2026）'!$A:$A&amp;'[4]产值及收款计划（2026）'!$B:$B,'[4]产值及收款计划（2026）'!AT:AT)</f>
        <v>0</v>
      </c>
      <c r="AU560" s="256" cm="1">
        <f t="array" aca="1" ref="AU560" ca="1">_xlfn.XLOOKUP($A560&amp;$B560,'[4]产值及收款计划（2026）'!$A:$A&amp;'[4]产值及收款计划（2026）'!$B:$B,'[4]产值及收款计划（2026）'!AU:AU)</f>
        <v>0</v>
      </c>
      <c r="AV560" s="256" cm="1">
        <f t="array" aca="1" ref="AV560" ca="1">_xlfn.XLOOKUP($A560&amp;$B560,'[4]产值及收款计划（2026）'!$A:$A&amp;'[4]产值及收款计划（2026）'!$B:$B,'[4]产值及收款计划（2026）'!AV:AV)</f>
        <v>0</v>
      </c>
      <c r="AW560" s="256" cm="1">
        <f t="array" aca="1" ref="AW560" ca="1">_xlfn.XLOOKUP($A560&amp;$B560,'[4]产值及收款计划（2026）'!$A:$A&amp;'[4]产值及收款计划（2026）'!$B:$B,'[4]产值及收款计划（2026）'!AW:AW)</f>
        <v>0</v>
      </c>
      <c r="AX560" s="256" cm="1">
        <f t="array" aca="1" ref="AX560" ca="1">_xlfn.XLOOKUP($A560&amp;$B560,'[4]产值及收款计划（2026）'!$A:$A&amp;'[4]产值及收款计划（2026）'!$B:$B,'[4]产值及收款计划（2026）'!AX:AX)</f>
        <v>0</v>
      </c>
      <c r="AY560" s="256" cm="1">
        <f t="array" aca="1" ref="AY560" ca="1">_xlfn.XLOOKUP($A560&amp;$B560,'[4]产值及收款计划（2026）'!$A:$A&amp;'[4]产值及收款计划（2026）'!$B:$B,'[4]产值及收款计划（2026）'!AY:AY)</f>
        <v>0</v>
      </c>
      <c r="AZ560" s="256" cm="1">
        <f t="array" aca="1" ref="AZ560" ca="1">_xlfn.XLOOKUP($A560&amp;$B560,'[4]产值及收款计划（2026）'!$A:$A&amp;'[4]产值及收款计划（2026）'!$B:$B,'[4]产值及收款计划（2026）'!AZ:AZ)</f>
        <v>0</v>
      </c>
      <c r="BA560" s="256" cm="1">
        <f t="array" aca="1" ref="BA560" ca="1">_xlfn.XLOOKUP($A560&amp;$B560,'[4]产值及收款计划（2026）'!$A:$A&amp;'[4]产值及收款计划（2026）'!$B:$B,'[4]产值及收款计划（2026）'!BA:BA)</f>
        <v>0</v>
      </c>
      <c r="BB560" s="256" cm="1">
        <f t="array" aca="1" ref="BB560" ca="1">_xlfn.XLOOKUP($A560&amp;$B560,'[4]产值及收款计划（2026）'!$A:$A&amp;'[4]产值及收款计划（2026）'!$B:$B,'[4]产值及收款计划（2026）'!BB:BB)</f>
        <v>0</v>
      </c>
      <c r="BC560" s="256" cm="1">
        <f t="array" aca="1" ref="BC560" ca="1">_xlfn.XLOOKUP($A560&amp;$B560,'[4]产值及收款计划（2026）'!$A:$A&amp;'[4]产值及收款计划（2026）'!$B:$B,'[4]产值及收款计划（2026）'!BC:BC)</f>
        <v>0</v>
      </c>
      <c r="BD560" s="256" cm="1">
        <f t="array" aca="1" ref="BD560" ca="1">_xlfn.XLOOKUP($A560&amp;$B560,'[4]产值及收款计划（2026）'!$A:$A&amp;'[4]产值及收款计划（2026）'!$B:$B,'[4]产值及收款计划（2026）'!BD:BD)</f>
        <v>0</v>
      </c>
      <c r="BE560" s="256" cm="1">
        <f t="array" aca="1" ref="BE560" ca="1">_xlfn.XLOOKUP($A560&amp;$B560,'[4]产值及收款计划（2026）'!$A:$A&amp;'[4]产值及收款计划（2026）'!$B:$B,'[4]产值及收款计划（2026）'!BE:BE)</f>
        <v>0</v>
      </c>
      <c r="BF560" s="256" cm="1">
        <f t="array" aca="1" ref="BF560" ca="1">_xlfn.XLOOKUP($A560&amp;$B560,'[4]产值及收款计划（2026）'!$A:$A&amp;'[4]产值及收款计划（2026）'!$B:$B,'[4]产值及收款计划（2026）'!BF:BF)</f>
        <v>132.684</v>
      </c>
      <c r="BG560" s="256" cm="1">
        <f t="array" aca="1" ref="BG560" ca="1">_xlfn.XLOOKUP($A560&amp;$B560,'[4]产值及收款计划（2026）'!$A:$A&amp;'[4]产值及收款计划（2026）'!$B:$B,'[4]产值及收款计划（2026）'!BG:BG)</f>
        <v>0</v>
      </c>
      <c r="BH560" s="256" cm="1">
        <f t="array" aca="1" ref="BH560" ca="1">_xlfn.XLOOKUP($A560&amp;$B560,'[4]产值及收款计划（2026）'!$A:$A&amp;'[4]产值及收款计划（2026）'!$B:$B,'[4]产值及收款计划（2026）'!BH:BH)</f>
        <v>0</v>
      </c>
      <c r="BI560" s="256" cm="1">
        <f t="array" aca="1" ref="BI560" ca="1">_xlfn.XLOOKUP($A560&amp;$B560,'[4]产值及收款计划（2026）'!$A:$A&amp;'[4]产值及收款计划（2026）'!$B:$B,'[4]产值及收款计划（2026）'!BI:BI)</f>
        <v>0</v>
      </c>
      <c r="BJ560" s="256" cm="1">
        <f t="array" aca="1" ref="BJ560" ca="1">_xlfn.XLOOKUP($A560&amp;$B560,'[4]产值及收款计划（2026）'!$A:$A&amp;'[4]产值及收款计划（2026）'!$B:$B,'[4]产值及收款计划（2026）'!BJ:BJ)</f>
        <v>176.91200000000001</v>
      </c>
      <c r="BK560" s="256" cm="1">
        <f t="array" aca="1" ref="BK560" ca="1">_xlfn.XLOOKUP($A560&amp;$B560,'[4]产值及收款计划（2026）'!$A:$A&amp;'[4]产值及收款计划（2026）'!$B:$B,'[4]产值及收款计划（2026）'!BK:BK)</f>
        <v>0</v>
      </c>
      <c r="BL560" s="256" cm="1">
        <f t="array" aca="1" ref="BL560" ca="1">_xlfn.XLOOKUP($A560&amp;$B560,'[4]产值及收款计划（2026）'!$A:$A&amp;'[4]产值及收款计划（2026）'!$B:$B,'[4]产值及收款计划（2026）'!BL:BL)</f>
        <v>0</v>
      </c>
      <c r="BM560" s="256"/>
      <c r="BN560" s="256"/>
      <c r="BO560" s="256"/>
      <c r="BP560" s="256"/>
      <c r="BQ560" s="255" t="str" cm="1">
        <f t="array" aca="1" ref="BQ560" ca="1">_xlfn.XLOOKUP($A560&amp;$B560,'[4]产值及收款计划（2026）'!$A:$A&amp;'[4]产值及收款计划（2026）'!$B:$B,'[4]产值及收款计划（2026）'!BQ:BQ)</f>
        <v>联通（福建）产业互联网有限公司</v>
      </c>
      <c r="BR560" s="256" cm="1">
        <f t="array" aca="1" ref="BR560" ca="1">_xlfn.XLOOKUP($A560&amp;$B560,'[4]产值及收款计划（2026）'!$A:$A&amp;'[4]产值及收款计划（2026）'!$B:$B,'[4]产值及收款计划（2026）'!BR:BR)</f>
        <v>0</v>
      </c>
      <c r="CA560" s="256" cm="1">
        <f t="array" aca="1" ref="CA560" ca="1">_xlfn.XLOOKUP($A560&amp;$B560,'[4]产值及收款计划（2026）'!$A:$A&amp;'[4]产值及收款计划（2026）'!$B:$B,'[4]产值及收款计划（2026）'!CA:CA)</f>
        <v>0</v>
      </c>
      <c r="CB560" s="256" cm="1">
        <f t="array" aca="1" ref="CB560" ca="1">_xlfn.XLOOKUP($A560&amp;$B560,'[4]产值及收款计划（2026）'!$A:$A&amp;'[4]产值及收款计划（2026）'!$B:$B,'[4]产值及收款计划（2026）'!CB:CB)</f>
        <v>0</v>
      </c>
      <c r="CC560" s="256" cm="1">
        <f t="array" aca="1" ref="CC560" ca="1">_xlfn.XLOOKUP($A560&amp;$B560,'[4]产值及收款计划（2026）'!$A:$A&amp;'[4]产值及收款计划（2026）'!$B:$B,'[4]产值及收款计划（2026）'!CC:CC)</f>
        <v>0</v>
      </c>
      <c r="CD560" s="256" cm="1">
        <f t="array" aca="1" ref="CD560" ca="1">_xlfn.XLOOKUP($A560&amp;$B560,'[4]产值及收款计划（2026）'!$A:$A&amp;'[4]产值及收款计划（2026）'!$B:$B,'[4]产值及收款计划（2026）'!CD:CD)</f>
        <v>0</v>
      </c>
      <c r="CE560" s="256" cm="1">
        <f t="array" aca="1" ref="CE560" ca="1">_xlfn.XLOOKUP($A560&amp;$B560,'[4]产值及收款计划（2026）'!$A:$A&amp;'[4]产值及收款计划（2026）'!$B:$B,'[4]产值及收款计划（2026）'!CE:CE)</f>
        <v>0</v>
      </c>
      <c r="CF560" s="256" cm="1">
        <f t="array" aca="1" ref="CF560" ca="1">_xlfn.XLOOKUP($A560&amp;$B560,'[4]产值及收款计划（2026）'!$A:$A&amp;'[4]产值及收款计划（2026）'!$B:$B,'[4]产值及收款计划（2026）'!CF:CF)</f>
        <v>0</v>
      </c>
      <c r="CG560" s="256" cm="1">
        <f t="array" aca="1" ref="CG560" ca="1">_xlfn.XLOOKUP($A560&amp;$B560,'[4]产值及收款计划（2026）'!$A:$A&amp;'[4]产值及收款计划（2026）'!$B:$B,'[4]产值及收款计划（2026）'!CG:CG)</f>
        <v>0</v>
      </c>
      <c r="CH560" s="256" cm="1">
        <f t="array" aca="1" ref="CH560" ca="1">_xlfn.XLOOKUP($A560&amp;$B560,'[4]产值及收款计划（2026）'!$A:$A&amp;'[4]产值及收款计划（2026）'!$B:$B,'[4]产值及收款计划（2026）'!CH:CH)</f>
        <v>0</v>
      </c>
      <c r="CI560" s="256" cm="1">
        <f t="array" aca="1" ref="CI560" ca="1">_xlfn.XLOOKUP($A560&amp;$B560,'[4]产值及收款计划（2026）'!$A:$A&amp;'[4]产值及收款计划（2026）'!$B:$B,'[4]产值及收款计划（2026）'!CI:CI)</f>
        <v>0</v>
      </c>
      <c r="CJ560" s="256" cm="1">
        <f t="array" aca="1" ref="CJ560" ca="1">_xlfn.XLOOKUP($A560&amp;$B560,'[4]产值及收款计划（2026）'!$A:$A&amp;'[4]产值及收款计划（2026）'!$B:$B,'[4]产值及收款计划（2026）'!CJ:CJ)</f>
        <v>0</v>
      </c>
      <c r="CK560" s="256" cm="1">
        <f t="array" aca="1" ref="CK560" ca="1">_xlfn.XLOOKUP($A560&amp;$B560,'[4]产值及收款计划（2026）'!$A:$A&amp;'[4]产值及收款计划（2026）'!$B:$B,'[4]产值及收款计划（2026）'!CK:CK)</f>
        <v>0</v>
      </c>
      <c r="CL560" s="256" cm="1">
        <f t="array" aca="1" ref="CL560" ca="1">_xlfn.XLOOKUP($A560&amp;$B560,'[4]产值及收款计划（2026）'!$A:$A&amp;'[4]产值及收款计划（2026）'!$B:$B,'[4]产值及收款计划（2026）'!CL:CL)</f>
        <v>0</v>
      </c>
      <c r="DA560" s="256" cm="1">
        <f t="array" aca="1" ref="DA560" ca="1">_xlfn.XLOOKUP($A560&amp;$B560,'[4]产值及收款计划（2026）'!$A:$A&amp;'[4]产值及收款计划（2026）'!$B:$B,'[4]产值及收款计划（2026）'!DA:DA)</f>
        <v>0</v>
      </c>
      <c r="DB560" s="256" cm="1">
        <f t="array" aca="1" ref="DB560" ca="1">_xlfn.XLOOKUP($A560&amp;$B560,'[4]产值及收款计划（2026）'!$A:$A&amp;'[4]产值及收款计划（2026）'!$B:$B,'[4]产值及收款计划（2026）'!DB:DB)</f>
        <v>0</v>
      </c>
      <c r="DC560" s="256" cm="1">
        <f t="array" aca="1" ref="DC560" ca="1">_xlfn.XLOOKUP($A560&amp;$B560,'[4]产值及收款计划（2026）'!$A:$A&amp;'[4]产值及收款计划（2026）'!$B:$B,'[4]产值及收款计划（2026）'!DC:DC)</f>
        <v>0</v>
      </c>
      <c r="DD560" s="256" cm="1">
        <f t="array" aca="1" ref="DD560" ca="1">_xlfn.XLOOKUP($A560&amp;$B560,'[4]产值及收款计划（2026）'!$A:$A&amp;'[4]产值及收款计划（2026）'!$B:$B,'[4]产值及收款计划（2026）'!DD:DD)</f>
        <v>0</v>
      </c>
      <c r="DE560" s="256" cm="1">
        <f t="array" aca="1" ref="DE560" ca="1">_xlfn.XLOOKUP($A560&amp;$B560,'[4]产值及收款计划（2026）'!$A:$A&amp;'[4]产值及收款计划（2026）'!$B:$B,'[4]产值及收款计划（2026）'!DE:DE)</f>
        <v>0</v>
      </c>
      <c r="DF560" s="256" cm="1">
        <f t="array" aca="1" ref="DF560" ca="1">_xlfn.XLOOKUP($A560&amp;$B560,'[4]产值及收款计划（2026）'!$A:$A&amp;'[4]产值及收款计划（2026）'!$B:$B,'[4]产值及收款计划（2026）'!DF:DF)</f>
        <v>0</v>
      </c>
      <c r="DG560" s="256" cm="1">
        <f t="array" aca="1" ref="DG560" ca="1">_xlfn.XLOOKUP($A560&amp;$B560,'[4]产值及收款计划（2026）'!$A:$A&amp;'[4]产值及收款计划（2026）'!$B:$B,'[4]产值及收款计划（2026）'!DG:DG)</f>
        <v>0</v>
      </c>
      <c r="DH560" s="256" cm="1">
        <f t="array" aca="1" ref="DH560" ca="1">_xlfn.XLOOKUP($A560&amp;$B560,'[4]产值及收款计划（2026）'!$A:$A&amp;'[4]产值及收款计划（2026）'!$B:$B,'[4]产值及收款计划（2026）'!DH:DH)</f>
        <v>0</v>
      </c>
      <c r="DI560" s="256" cm="1">
        <f t="array" aca="1" ref="DI560" ca="1">_xlfn.XLOOKUP($A560&amp;$B560,'[4]产值及收款计划（2026）'!$A:$A&amp;'[4]产值及收款计划（2026）'!$B:$B,'[4]产值及收款计划（2026）'!DI:DI)</f>
        <v>0</v>
      </c>
      <c r="DJ560" s="256" cm="1">
        <f t="array" aca="1" ref="DJ560" ca="1">_xlfn.XLOOKUP($A560&amp;$B560,'[4]产值及收款计划（2026）'!$A:$A&amp;'[4]产值及收款计划（2026）'!$B:$B,'[4]产值及收款计划（2026）'!DJ:DJ)</f>
        <v>0</v>
      </c>
      <c r="DK560" s="256" cm="1">
        <f t="array" aca="1" ref="DK560" ca="1">_xlfn.XLOOKUP($A560&amp;$B560,'[4]产值及收款计划（2026）'!$A:$A&amp;'[4]产值及收款计划（2026）'!$B:$B,'[4]产值及收款计划（2026）'!DK:DK)</f>
        <v>0</v>
      </c>
      <c r="DL560" s="256" cm="1">
        <f t="array" aca="1" ref="DL560" ca="1">_xlfn.XLOOKUP($A560&amp;$B560,'[4]产值及收款计划（2026）'!$A:$A&amp;'[4]产值及收款计划（2026）'!$B:$B,'[4]产值及收款计划（2026）'!DL:DL)</f>
        <v>0</v>
      </c>
      <c r="DM560" s="264"/>
      <c r="DN560" s="250"/>
    </row>
    <row r="561" spans="1:118" ht="20.25" x14ac:dyDescent="0.15">
      <c r="A561" s="254">
        <f t="shared" ca="1" si="28"/>
        <v>35</v>
      </c>
      <c r="B561" s="254" t="s">
        <v>28</v>
      </c>
      <c r="C561" s="255" t="str" cm="1">
        <f t="array" aca="1" ref="C561" ca="1">_xlfn.XLOOKUP($A561&amp;$B561,'[4]产值及收款计划（2026）'!$A:$A&amp;'[4]产值及收款计划（2026）'!$B:$B,'[4]产值及收款计划（2026）'!C:C)</f>
        <v>C0CJFJ-FW-T-2026026</v>
      </c>
      <c r="D561" s="255" t="str" cm="1">
        <f t="array" aca="1" ref="D561" ca="1">_xlfn.XLOOKUP($A561&amp;$B561,'[4]产值及收款计划（2026）'!$A:$A&amp;'[4]产值及收款计划（2026）'!$B:$B,'[4]产值及收款计划（2026）'!D:D)</f>
        <v>厦门跨东海域通道海域段数字孪生档案系统及BIM技术咨询服务项目</v>
      </c>
      <c r="E561" s="256" cm="1">
        <f t="array" aca="1" ref="E561" ca="1">_xlfn.XLOOKUP($A561&amp;$B561,'[4]产值及收款计划（2026）'!$A:$A&amp;'[4]产值及收款计划（2026）'!$B:$B,'[4]产值及收款计划（2026）'!E:E)</f>
        <v>139</v>
      </c>
      <c r="F561" s="256" cm="1">
        <f t="array" aca="1" ref="F561" ca="1">_xlfn.XLOOKUP($A561&amp;$B561,'[4]产值及收款计划（2026）'!$A:$A&amp;'[4]产值及收款计划（2026）'!$B:$B,'[4]产值及收款计划（2026）'!F:F)</f>
        <v>139</v>
      </c>
      <c r="G561" s="256" cm="1">
        <f t="array" aca="1" ref="G561" ca="1">_xlfn.XLOOKUP($A561&amp;$B561,'[4]产值及收款计划（2026）'!$A:$A&amp;'[4]产值及收款计划（2026）'!$B:$B,'[4]产值及收款计划（2026）'!G:G)</f>
        <v>139</v>
      </c>
      <c r="H561" s="256" cm="1">
        <f t="array" aca="1" ref="H561" ca="1">_xlfn.XLOOKUP($A561&amp;$B561,'[4]产值及收款计划（2026）'!$A:$A&amp;'[4]产值及收款计划（2026）'!$B:$B,'[4]产值及收款计划（2026）'!H:H)</f>
        <v>74</v>
      </c>
      <c r="I561" s="257" cm="1">
        <f t="array" aca="1" ref="I561" ca="1">_xlfn.XLOOKUP($A561&amp;$B561,'[4]产值及收款计划（2026）'!$A:$A&amp;'[4]产值及收款计划（2026）'!$B:$B,'[4]产值及收款计划（2026）'!I:I)</f>
        <v>0.53237410071942404</v>
      </c>
      <c r="J561" s="258" cm="1">
        <f t="array" aca="1" ref="J561" ca="1">_xlfn.XLOOKUP($A561&amp;$B561,'[4]产值及收款计划（2026）'!$A:$A&amp;'[4]产值及收款计划（2026）'!$B:$B,'[4]产值及收款计划（2026）'!J:J)</f>
        <v>0.06</v>
      </c>
      <c r="K561" s="256" cm="1">
        <f t="array" aca="1" ref="K561" ca="1">_xlfn.XLOOKUP($A561&amp;$B561,'[4]产值及收款计划（2026）'!$A:$A&amp;'[4]产值及收款计划（2026）'!$B:$B,'[4]产值及收款计划（2026）'!K:K)</f>
        <v>0</v>
      </c>
      <c r="L561" s="256" cm="1">
        <f t="array" aca="1" ref="L561" ca="1">_xlfn.XLOOKUP($A561&amp;$B561,'[4]产值及收款计划（2026）'!$A:$A&amp;'[4]产值及收款计划（2026）'!$B:$B,'[4]产值及收款计划（2026）'!L:L)</f>
        <v>0</v>
      </c>
      <c r="M561" s="256" t="str" cm="1">
        <f t="array" aca="1" ref="M561" ca="1">_xlfn.XLOOKUP($A561&amp;$B561,'[4]产值及收款计划（2026）'!$A:$A&amp;'[4]产值及收款计划（2026）'!$B:$B,'[4]产值及收款计划（2026）'!M:M)</f>
        <v>主导</v>
      </c>
      <c r="N561" s="256" cm="1">
        <f t="array" aca="1" ref="N561" ca="1">_xlfn.XLOOKUP($A561&amp;$B561,'[4]产值及收款计划（2026）'!$A:$A&amp;'[4]产值及收款计划（2026）'!$B:$B,'[4]产值及收款计划（2026）'!N:N)</f>
        <v>0</v>
      </c>
      <c r="O561" s="256" cm="1">
        <f t="array" aca="1" ref="O561" ca="1">_xlfn.XLOOKUP($A561&amp;$B561,'[4]产值及收款计划（2026）'!$A:$A&amp;'[4]产值及收款计划（2026）'!$B:$B,'[4]产值及收款计划（2026）'!O:O)</f>
        <v>0</v>
      </c>
      <c r="P561" s="255" t="str" cm="1">
        <f t="array" aca="1" ref="P561" ca="1">_xlfn.XLOOKUP($A561&amp;$B561,'[4]产值及收款计划（2026）'!$A:$A&amp;'[4]产值及收款计划（2026）'!$B:$B,'[4]产值及收款计划（2026）'!P:P)</f>
        <v>26新签</v>
      </c>
      <c r="Q561" s="256" cm="1">
        <f t="array" aca="1" ref="Q561" ca="1">_xlfn.XLOOKUP($A561&amp;$B561,'[4]产值及收款计划（2026）'!$A:$A&amp;'[4]产值及收款计划（2026）'!$B:$B,'[4]产值及收款计划（2026）'!Q:Q)</f>
        <v>0</v>
      </c>
      <c r="R561" s="256" cm="1">
        <f t="array" aca="1" ref="R561" ca="1">_xlfn.XLOOKUP($A561&amp;$B561,'[4]产值及收款计划（2026）'!$A:$A&amp;'[4]产值及收款计划（2026）'!$B:$B,'[4]产值及收款计划（2026）'!R:R)</f>
        <v>0</v>
      </c>
      <c r="S561" s="256" cm="1">
        <f t="array" aca="1" ref="S561" ca="1">_xlfn.XLOOKUP($A561&amp;$B561,'[4]产值及收款计划（2026）'!$A:$A&amp;'[4]产值及收款计划（2026）'!$B:$B,'[4]产值及收款计划（2026）'!S:S)</f>
        <v>0</v>
      </c>
      <c r="T561" s="256" cm="1">
        <f t="array" aca="1" ref="T561" ca="1">_xlfn.XLOOKUP($A561&amp;$B561,'[4]产值及收款计划（2026）'!$A:$A&amp;'[4]产值及收款计划（2026）'!$B:$B,'[4]产值及收款计划（2026）'!T:T)</f>
        <v>0</v>
      </c>
      <c r="U561" s="256" cm="1">
        <f t="array" aca="1" ref="U561" ca="1">_xlfn.XLOOKUP($A561&amp;$B561,'[4]产值及收款计划（2026）'!$A:$A&amp;'[4]产值及收款计划（2026）'!$B:$B,'[4]产值及收款计划（2026）'!U:U)</f>
        <v>0</v>
      </c>
      <c r="V561" s="256" cm="1">
        <f t="array" aca="1" ref="V561" ca="1">_xlfn.XLOOKUP($A561&amp;$B561,'[4]产值及收款计划（2026）'!$A:$A&amp;'[4]产值及收款计划（2026）'!$B:$B,'[4]产值及收款计划（2026）'!V:V)</f>
        <v>0</v>
      </c>
      <c r="W561" s="256" cm="1">
        <f t="array" aca="1" ref="W561" ca="1">_xlfn.XLOOKUP($A561&amp;$B561,'[4]产值及收款计划（2026）'!$A:$A&amp;'[4]产值及收款计划（2026）'!$B:$B,'[4]产值及收款计划（2026）'!W:W)</f>
        <v>0</v>
      </c>
      <c r="X561" s="256" cm="1">
        <f t="array" aca="1" ref="X561" ca="1">_xlfn.XLOOKUP($A561&amp;$B561,'[4]产值及收款计划（2026）'!$A:$A&amp;'[4]产值及收款计划（2026）'!$B:$B,'[4]产值及收款计划（2026）'!X:X)</f>
        <v>0</v>
      </c>
      <c r="Y561" s="256" cm="1">
        <f t="array" aca="1" ref="Y561" ca="1">_xlfn.XLOOKUP($A561&amp;$B561,'[4]产值及收款计划（2026）'!$A:$A&amp;'[4]产值及收款计划（2026）'!$B:$B,'[4]产值及收款计划（2026）'!Y:Y)</f>
        <v>0</v>
      </c>
      <c r="Z561" s="256" cm="1">
        <f t="array" aca="1" ref="Z561" ca="1">_xlfn.XLOOKUP($A561&amp;$B561,'[4]产值及收款计划（2026）'!$A:$A&amp;'[4]产值及收款计划（2026）'!$B:$B,'[4]产值及收款计划（2026）'!Z:Z)</f>
        <v>0</v>
      </c>
      <c r="AA561" s="256" cm="1">
        <f t="array" aca="1" ref="AA561" ca="1">_xlfn.XLOOKUP($A561&amp;$B561,'[4]产值及收款计划（2026）'!$A:$A&amp;'[4]产值及收款计划（2026）'!$B:$B,'[4]产值及收款计划（2026）'!AA:AA)</f>
        <v>0</v>
      </c>
      <c r="AB561" s="256" cm="1">
        <f t="array" aca="1" ref="AB561" ca="1">_xlfn.XLOOKUP($A561&amp;$B561,'[4]产值及收款计划（2026）'!$A:$A&amp;'[4]产值及收款计划（2026）'!$B:$B,'[4]产值及收款计划（2026）'!AB:AB)</f>
        <v>0</v>
      </c>
      <c r="AC561" s="256" cm="1">
        <f t="array" aca="1" ref="AC561" ca="1">_xlfn.XLOOKUP($A561&amp;$B561,'[4]产值及收款计划（2026）'!$A:$A&amp;'[4]产值及收款计划（2026）'!$B:$B,'[4]产值及收款计划（2026）'!AC:AC)</f>
        <v>0</v>
      </c>
      <c r="AD561" s="256" cm="1">
        <f t="array" aca="1" ref="AD561" ca="1">_xlfn.XLOOKUP($A561&amp;$B561,'[4]产值及收款计划（2026）'!$A:$A&amp;'[4]产值及收款计划（2026）'!$B:$B,'[4]产值及收款计划（2026）'!AD:AD)</f>
        <v>0</v>
      </c>
      <c r="AE561" s="256" cm="1">
        <f t="array" aca="1" ref="AE561" ca="1">_xlfn.XLOOKUP($A561&amp;$B561,'[4]产值及收款计划（2026）'!$A:$A&amp;'[4]产值及收款计划（2026）'!$B:$B,'[4]产值及收款计划（2026）'!AE:AE)</f>
        <v>0</v>
      </c>
      <c r="AF561" s="256" cm="1">
        <f t="array" aca="1" ref="AF561" ca="1">_xlfn.XLOOKUP($A561&amp;$B561,'[4]产值及收款计划（2026）'!$A:$A&amp;'[4]产值及收款计划（2026）'!$B:$B,'[4]产值及收款计划（2026）'!AF:AF)</f>
        <v>84.6</v>
      </c>
      <c r="AG561" s="256" cm="1">
        <f t="array" aca="1" ref="AG561" ca="1">_xlfn.XLOOKUP($A561&amp;$B561,'[4]产值及收款计划（2026）'!$A:$A&amp;'[4]产值及收款计划（2026）'!$B:$B,'[4]产值及收款计划（2026）'!AG:AG)</f>
        <v>0</v>
      </c>
      <c r="AH561" s="256" cm="1">
        <f t="array" aca="1" ref="AH561" ca="1">_xlfn.XLOOKUP($A561&amp;$B561,'[4]产值及收款计划（2026）'!$A:$A&amp;'[4]产值及收款计划（2026）'!$B:$B,'[4]产值及收款计划（2026）'!AH:AH)</f>
        <v>0</v>
      </c>
      <c r="AI561" s="256" cm="1">
        <f t="array" aca="1" ref="AI561" ca="1">_xlfn.XLOOKUP($A561&amp;$B561,'[4]产值及收款计划（2026）'!$A:$A&amp;'[4]产值及收款计划（2026）'!$B:$B,'[4]产值及收款计划（2026）'!AI:AI)</f>
        <v>0</v>
      </c>
      <c r="AJ561" s="256" cm="1">
        <f t="array" aca="1" ref="AJ561" ca="1">_xlfn.XLOOKUP($A561&amp;$B561,'[4]产值及收款计划（2026）'!$A:$A&amp;'[4]产值及收款计划（2026）'!$B:$B,'[4]产值及收款计划（2026）'!AJ:AJ)</f>
        <v>0</v>
      </c>
      <c r="AK561" s="256" cm="1">
        <f t="array" aca="1" ref="AK561" ca="1">_xlfn.XLOOKUP($A561&amp;$B561,'[4]产值及收款计划（2026）'!$A:$A&amp;'[4]产值及收款计划（2026）'!$B:$B,'[4]产值及收款计划（2026）'!AK:AK)</f>
        <v>0</v>
      </c>
      <c r="AL561" s="256" cm="1">
        <f t="array" aca="1" ref="AL561" ca="1">_xlfn.XLOOKUP($A561&amp;$B561,'[4]产值及收款计划（2026）'!$A:$A&amp;'[4]产值及收款计划（2026）'!$B:$B,'[4]产值及收款计划（2026）'!AL:AL)</f>
        <v>56.4</v>
      </c>
      <c r="AM561" s="263" t="e" cm="1">
        <f t="array" aca="1" ref="AM561" ca="1">_xlfn.LET(_xlpm.勾选月份状态数组,TRANSPOSE('PPT(12-15页）-TOP10'!$A$3:$A$14),_xlpm.选择数据区,IF('PPT(12-15页）-TOP10'!$E$3="收款",$BA561:$BL561,$AA561:$AL561),SUM(_xlfn._xlws.FILTER(_xlpm.选择数据区,_xlpm.勾选月份状态数组,"")))</f>
        <v>#NAME?</v>
      </c>
      <c r="AN561" s="256" t="e" cm="1">
        <f t="array" aca="1" ref="AN561" ca="1">_xlfn.LET(_xlpm.勾选月份状态数组,TRANSPOSE('PPT(12-15页）-TOP10'!$A$3:$A$14),_xlpm.选择数据区,IF('PPT(12-15页）-TOP10'!$E$3="收款",$DA561:$DL561,$CA561:$CL561),SUM(_xlfn._xlws.FILTER(_xlpm.选择数据区,_xlpm.勾选月份状态数组,"")))</f>
        <v>#NAME?</v>
      </c>
      <c r="AO561" s="256">
        <f ca="1">SUM(CA561:CC561)+SUM(AD561:AL561)</f>
        <v>141</v>
      </c>
      <c r="AP561" s="256"/>
      <c r="AQ561" s="256"/>
      <c r="AR561" s="256"/>
      <c r="AS561" s="256" cm="1">
        <f t="array" aca="1" ref="AS561" ca="1">_xlfn.XLOOKUP($A561&amp;$B561,'[4]产值及收款计划（2026）'!$A:$A&amp;'[4]产值及收款计划（2026）'!$B:$B,'[4]产值及收款计划（2026）'!AS:AS)</f>
        <v>0</v>
      </c>
      <c r="AT561" s="256" cm="1">
        <f t="array" aca="1" ref="AT561" ca="1">_xlfn.XLOOKUP($A561&amp;$B561,'[4]产值及收款计划（2026）'!$A:$A&amp;'[4]产值及收款计划（2026）'!$B:$B,'[4]产值及收款计划（2026）'!AT:AT)</f>
        <v>0</v>
      </c>
      <c r="AU561" s="256" cm="1">
        <f t="array" aca="1" ref="AU561" ca="1">_xlfn.XLOOKUP($A561&amp;$B561,'[4]产值及收款计划（2026）'!$A:$A&amp;'[4]产值及收款计划（2026）'!$B:$B,'[4]产值及收款计划（2026）'!AU:AU)</f>
        <v>0</v>
      </c>
      <c r="AV561" s="256" cm="1">
        <f t="array" aca="1" ref="AV561" ca="1">_xlfn.XLOOKUP($A561&amp;$B561,'[4]产值及收款计划（2026）'!$A:$A&amp;'[4]产值及收款计划（2026）'!$B:$B,'[4]产值及收款计划（2026）'!AV:AV)</f>
        <v>0</v>
      </c>
      <c r="AW561" s="256" cm="1">
        <f t="array" aca="1" ref="AW561" ca="1">_xlfn.XLOOKUP($A561&amp;$B561,'[4]产值及收款计划（2026）'!$A:$A&amp;'[4]产值及收款计划（2026）'!$B:$B,'[4]产值及收款计划（2026）'!AW:AW)</f>
        <v>0</v>
      </c>
      <c r="AX561" s="256" cm="1">
        <f t="array" aca="1" ref="AX561" ca="1">_xlfn.XLOOKUP($A561&amp;$B561,'[4]产值及收款计划（2026）'!$A:$A&amp;'[4]产值及收款计划（2026）'!$B:$B,'[4]产值及收款计划（2026）'!AX:AX)</f>
        <v>0</v>
      </c>
      <c r="AY561" s="256" cm="1">
        <f t="array" aca="1" ref="AY561" ca="1">_xlfn.XLOOKUP($A561&amp;$B561,'[4]产值及收款计划（2026）'!$A:$A&amp;'[4]产值及收款计划（2026）'!$B:$B,'[4]产值及收款计划（2026）'!AY:AY)</f>
        <v>0</v>
      </c>
      <c r="AZ561" s="256" cm="1">
        <f t="array" aca="1" ref="AZ561" ca="1">_xlfn.XLOOKUP($A561&amp;$B561,'[4]产值及收款计划（2026）'!$A:$A&amp;'[4]产值及收款计划（2026）'!$B:$B,'[4]产值及收款计划（2026）'!AZ:AZ)</f>
        <v>0</v>
      </c>
      <c r="BA561" s="256" cm="1">
        <f t="array" aca="1" ref="BA561" ca="1">_xlfn.XLOOKUP($A561&amp;$B561,'[4]产值及收款计划（2026）'!$A:$A&amp;'[4]产值及收款计划（2026）'!$B:$B,'[4]产值及收款计划（2026）'!BA:BA)</f>
        <v>0</v>
      </c>
      <c r="BB561" s="256" cm="1">
        <f t="array" aca="1" ref="BB561" ca="1">_xlfn.XLOOKUP($A561&amp;$B561,'[4]产值及收款计划（2026）'!$A:$A&amp;'[4]产值及收款计划（2026）'!$B:$B,'[4]产值及收款计划（2026）'!BB:BB)</f>
        <v>0</v>
      </c>
      <c r="BC561" s="256" cm="1">
        <f t="array" aca="1" ref="BC561" ca="1">_xlfn.XLOOKUP($A561&amp;$B561,'[4]产值及收款计划（2026）'!$A:$A&amp;'[4]产值及收款计划（2026）'!$B:$B,'[4]产值及收款计划（2026）'!BC:BC)</f>
        <v>0</v>
      </c>
      <c r="BD561" s="256" cm="1">
        <f t="array" aca="1" ref="BD561" ca="1">_xlfn.XLOOKUP($A561&amp;$B561,'[4]产值及收款计划（2026）'!$A:$A&amp;'[4]产值及收款计划（2026）'!$B:$B,'[4]产值及收款计划（2026）'!BD:BD)</f>
        <v>0</v>
      </c>
      <c r="BE561" s="256" cm="1">
        <f t="array" aca="1" ref="BE561" ca="1">_xlfn.XLOOKUP($A561&amp;$B561,'[4]产值及收款计划（2026）'!$A:$A&amp;'[4]产值及收款计划（2026）'!$B:$B,'[4]产值及收款计划（2026）'!BE:BE)</f>
        <v>0</v>
      </c>
      <c r="BF561" s="256" cm="1">
        <f t="array" aca="1" ref="BF561" ca="1">_xlfn.XLOOKUP($A561&amp;$B561,'[4]产值及收款计划（2026）'!$A:$A&amp;'[4]产值及收款计划（2026）'!$B:$B,'[4]产值及收款计划（2026）'!BF:BF)</f>
        <v>0</v>
      </c>
      <c r="BG561" s="256" cm="1">
        <f t="array" aca="1" ref="BG561" ca="1">_xlfn.XLOOKUP($A561&amp;$B561,'[4]产值及收款计划（2026）'!$A:$A&amp;'[4]产值及收款计划（2026）'!$B:$B,'[4]产值及收款计划（2026）'!BG:BG)</f>
        <v>0</v>
      </c>
      <c r="BH561" s="256" cm="1">
        <f t="array" aca="1" ref="BH561" ca="1">_xlfn.XLOOKUP($A561&amp;$B561,'[4]产值及收款计划（2026）'!$A:$A&amp;'[4]产值及收款计划（2026）'!$B:$B,'[4]产值及收款计划（2026）'!BH:BH)</f>
        <v>0</v>
      </c>
      <c r="BI561" s="256" cm="1">
        <f t="array" aca="1" ref="BI561" ca="1">_xlfn.XLOOKUP($A561&amp;$B561,'[4]产值及收款计划（2026）'!$A:$A&amp;'[4]产值及收款计划（2026）'!$B:$B,'[4]产值及收款计划（2026）'!BI:BI)</f>
        <v>0</v>
      </c>
      <c r="BJ561" s="256" cm="1">
        <f t="array" aca="1" ref="BJ561" ca="1">_xlfn.XLOOKUP($A561&amp;$B561,'[4]产值及收款计划（2026）'!$A:$A&amp;'[4]产值及收款计划（2026）'!$B:$B,'[4]产值及收款计划（2026）'!BJ:BJ)</f>
        <v>0</v>
      </c>
      <c r="BK561" s="256" cm="1">
        <f t="array" aca="1" ref="BK561" ca="1">_xlfn.XLOOKUP($A561&amp;$B561,'[4]产值及收款计划（2026）'!$A:$A&amp;'[4]产值及收款计划（2026）'!$B:$B,'[4]产值及收款计划（2026）'!BK:BK)</f>
        <v>0</v>
      </c>
      <c r="BL561" s="256" cm="1">
        <f t="array" aca="1" ref="BL561" ca="1">_xlfn.XLOOKUP($A561&amp;$B561,'[4]产值及收款计划（2026）'!$A:$A&amp;'[4]产值及收款计划（2026）'!$B:$B,'[4]产值及收款计划（2026）'!BL:BL)</f>
        <v>0</v>
      </c>
      <c r="BM561" s="256"/>
      <c r="BN561" s="256"/>
      <c r="BO561" s="256"/>
      <c r="BP561" s="256"/>
      <c r="BQ561" s="255" t="str" cm="1">
        <f t="array" aca="1" ref="BQ561" ca="1">_xlfn.XLOOKUP($A561&amp;$B561,'[4]产值及收款计划（2026）'!$A:$A&amp;'[4]产值及收款计划（2026）'!$B:$B,'[4]产值及收款计划（2026）'!BQ:BQ)</f>
        <v>安徽智维空间科技有限公司</v>
      </c>
      <c r="BR561" s="256" cm="1">
        <f t="array" aca="1" ref="BR561" ca="1">_xlfn.XLOOKUP($A561&amp;$B561,'[4]产值及收款计划（2026）'!$A:$A&amp;'[4]产值及收款计划（2026）'!$B:$B,'[4]产值及收款计划（2026）'!BR:BR)</f>
        <v>0</v>
      </c>
      <c r="CA561" s="256" cm="1">
        <f t="array" aca="1" ref="CA561" ca="1">_xlfn.XLOOKUP($A561&amp;$B561,'[4]产值及收款计划（2026）'!$A:$A&amp;'[4]产值及收款计划（2026）'!$B:$B,'[4]产值及收款计划（2026）'!CA:CA)</f>
        <v>0</v>
      </c>
      <c r="CB561" s="256" cm="1">
        <f t="array" aca="1" ref="CB561" ca="1">_xlfn.XLOOKUP($A561&amp;$B561,'[4]产值及收款计划（2026）'!$A:$A&amp;'[4]产值及收款计划（2026）'!$B:$B,'[4]产值及收款计划（2026）'!CB:CB)</f>
        <v>0</v>
      </c>
      <c r="CC561" s="256" cm="1">
        <f t="array" aca="1" ref="CC561" ca="1">_xlfn.XLOOKUP($A561&amp;$B561,'[4]产值及收款计划（2026）'!$A:$A&amp;'[4]产值及收款计划（2026）'!$B:$B,'[4]产值及收款计划（2026）'!CC:CC)</f>
        <v>0</v>
      </c>
      <c r="CD561" s="256" cm="1">
        <f t="array" aca="1" ref="CD561" ca="1">_xlfn.XLOOKUP($A561&amp;$B561,'[4]产值及收款计划（2026）'!$A:$A&amp;'[4]产值及收款计划（2026）'!$B:$B,'[4]产值及收款计划（2026）'!CD:CD)</f>
        <v>0</v>
      </c>
      <c r="CE561" s="256" cm="1">
        <f t="array" aca="1" ref="CE561" ca="1">_xlfn.XLOOKUP($A561&amp;$B561,'[4]产值及收款计划（2026）'!$A:$A&amp;'[4]产值及收款计划（2026）'!$B:$B,'[4]产值及收款计划（2026）'!CE:CE)</f>
        <v>0</v>
      </c>
      <c r="CF561" s="256" cm="1">
        <f t="array" aca="1" ref="CF561" ca="1">_xlfn.XLOOKUP($A561&amp;$B561,'[4]产值及收款计划（2026）'!$A:$A&amp;'[4]产值及收款计划（2026）'!$B:$B,'[4]产值及收款计划（2026）'!CF:CF)</f>
        <v>0</v>
      </c>
      <c r="CG561" s="256" cm="1">
        <f t="array" aca="1" ref="CG561" ca="1">_xlfn.XLOOKUP($A561&amp;$B561,'[4]产值及收款计划（2026）'!$A:$A&amp;'[4]产值及收款计划（2026）'!$B:$B,'[4]产值及收款计划（2026）'!CG:CG)</f>
        <v>0</v>
      </c>
      <c r="CH561" s="256" cm="1">
        <f t="array" aca="1" ref="CH561" ca="1">_xlfn.XLOOKUP($A561&amp;$B561,'[4]产值及收款计划（2026）'!$A:$A&amp;'[4]产值及收款计划（2026）'!$B:$B,'[4]产值及收款计划（2026）'!CH:CH)</f>
        <v>0</v>
      </c>
      <c r="CI561" s="256" cm="1">
        <f t="array" aca="1" ref="CI561" ca="1">_xlfn.XLOOKUP($A561&amp;$B561,'[4]产值及收款计划（2026）'!$A:$A&amp;'[4]产值及收款计划（2026）'!$B:$B,'[4]产值及收款计划（2026）'!CI:CI)</f>
        <v>0</v>
      </c>
      <c r="CJ561" s="256" cm="1">
        <f t="array" aca="1" ref="CJ561" ca="1">_xlfn.XLOOKUP($A561&amp;$B561,'[4]产值及收款计划（2026）'!$A:$A&amp;'[4]产值及收款计划（2026）'!$B:$B,'[4]产值及收款计划（2026）'!CJ:CJ)</f>
        <v>0</v>
      </c>
      <c r="CK561" s="256" cm="1">
        <f t="array" aca="1" ref="CK561" ca="1">_xlfn.XLOOKUP($A561&amp;$B561,'[4]产值及收款计划（2026）'!$A:$A&amp;'[4]产值及收款计划（2026）'!$B:$B,'[4]产值及收款计划（2026）'!CK:CK)</f>
        <v>0</v>
      </c>
      <c r="CL561" s="256" cm="1">
        <f t="array" aca="1" ref="CL561" ca="1">_xlfn.XLOOKUP($A561&amp;$B561,'[4]产值及收款计划（2026）'!$A:$A&amp;'[4]产值及收款计划（2026）'!$B:$B,'[4]产值及收款计划（2026）'!CL:CL)</f>
        <v>0</v>
      </c>
      <c r="DA561" s="256" cm="1">
        <f t="array" aca="1" ref="DA561" ca="1">_xlfn.XLOOKUP($A561&amp;$B561,'[4]产值及收款计划（2026）'!$A:$A&amp;'[4]产值及收款计划（2026）'!$B:$B,'[4]产值及收款计划（2026）'!DA:DA)</f>
        <v>0</v>
      </c>
      <c r="DB561" s="256" cm="1">
        <f t="array" aca="1" ref="DB561" ca="1">_xlfn.XLOOKUP($A561&amp;$B561,'[4]产值及收款计划（2026）'!$A:$A&amp;'[4]产值及收款计划（2026）'!$B:$B,'[4]产值及收款计划（2026）'!DB:DB)</f>
        <v>0</v>
      </c>
      <c r="DC561" s="256" cm="1">
        <f t="array" aca="1" ref="DC561" ca="1">_xlfn.XLOOKUP($A561&amp;$B561,'[4]产值及收款计划（2026）'!$A:$A&amp;'[4]产值及收款计划（2026）'!$B:$B,'[4]产值及收款计划（2026）'!DC:DC)</f>
        <v>0</v>
      </c>
      <c r="DD561" s="256" cm="1">
        <f t="array" aca="1" ref="DD561" ca="1">_xlfn.XLOOKUP($A561&amp;$B561,'[4]产值及收款计划（2026）'!$A:$A&amp;'[4]产值及收款计划（2026）'!$B:$B,'[4]产值及收款计划（2026）'!DD:DD)</f>
        <v>0</v>
      </c>
      <c r="DE561" s="256" cm="1">
        <f t="array" aca="1" ref="DE561" ca="1">_xlfn.XLOOKUP($A561&amp;$B561,'[4]产值及收款计划（2026）'!$A:$A&amp;'[4]产值及收款计划（2026）'!$B:$B,'[4]产值及收款计划（2026）'!DE:DE)</f>
        <v>0</v>
      </c>
      <c r="DF561" s="256" cm="1">
        <f t="array" aca="1" ref="DF561" ca="1">_xlfn.XLOOKUP($A561&amp;$B561,'[4]产值及收款计划（2026）'!$A:$A&amp;'[4]产值及收款计划（2026）'!$B:$B,'[4]产值及收款计划（2026）'!DF:DF)</f>
        <v>0</v>
      </c>
      <c r="DG561" s="256" cm="1">
        <f t="array" aca="1" ref="DG561" ca="1">_xlfn.XLOOKUP($A561&amp;$B561,'[4]产值及收款计划（2026）'!$A:$A&amp;'[4]产值及收款计划（2026）'!$B:$B,'[4]产值及收款计划（2026）'!DG:DG)</f>
        <v>0</v>
      </c>
      <c r="DH561" s="256" cm="1">
        <f t="array" aca="1" ref="DH561" ca="1">_xlfn.XLOOKUP($A561&amp;$B561,'[4]产值及收款计划（2026）'!$A:$A&amp;'[4]产值及收款计划（2026）'!$B:$B,'[4]产值及收款计划（2026）'!DH:DH)</f>
        <v>0</v>
      </c>
      <c r="DI561" s="256" cm="1">
        <f t="array" aca="1" ref="DI561" ca="1">_xlfn.XLOOKUP($A561&amp;$B561,'[4]产值及收款计划（2026）'!$A:$A&amp;'[4]产值及收款计划（2026）'!$B:$B,'[4]产值及收款计划（2026）'!DI:DI)</f>
        <v>0</v>
      </c>
      <c r="DJ561" s="256" cm="1">
        <f t="array" aca="1" ref="DJ561" ca="1">_xlfn.XLOOKUP($A561&amp;$B561,'[4]产值及收款计划（2026）'!$A:$A&amp;'[4]产值及收款计划（2026）'!$B:$B,'[4]产值及收款计划（2026）'!DJ:DJ)</f>
        <v>0</v>
      </c>
      <c r="DK561" s="256" cm="1">
        <f t="array" aca="1" ref="DK561" ca="1">_xlfn.XLOOKUP($A561&amp;$B561,'[4]产值及收款计划（2026）'!$A:$A&amp;'[4]产值及收款计划（2026）'!$B:$B,'[4]产值及收款计划（2026）'!DK:DK)</f>
        <v>0</v>
      </c>
      <c r="DL561" s="256" cm="1">
        <f t="array" aca="1" ref="DL561" ca="1">_xlfn.XLOOKUP($A561&amp;$B561,'[4]产值及收款计划（2026）'!$A:$A&amp;'[4]产值及收款计划（2026）'!$B:$B,'[4]产值及收款计划（2026）'!DL:DL)</f>
        <v>0</v>
      </c>
      <c r="DM561" s="264"/>
      <c r="DN561" s="250"/>
    </row>
    <row r="562" spans="1:118" ht="20.25" x14ac:dyDescent="0.15">
      <c r="A562" s="254">
        <f t="shared" ca="1" si="28"/>
        <v>36</v>
      </c>
      <c r="B562" s="254" t="s">
        <v>28</v>
      </c>
      <c r="C562" s="255" cm="1">
        <f t="array" aca="1" ref="C562" ca="1">_xlfn.XLOOKUP($A562&amp;$B562,'[4]产值及收款计划（2026）'!$A:$A&amp;'[4]产值及收款计划（2026）'!$B:$B,'[4]产值及收款计划（2026）'!C:C)</f>
        <v>0</v>
      </c>
      <c r="D562" s="255" t="str" cm="1">
        <f t="array" aca="1" ref="D562" ca="1">_xlfn.XLOOKUP($A562&amp;$B562,'[4]产值及收款计划（2026）'!$A:$A&amp;'[4]产值及收款计划（2026）'!$B:$B,'[4]产值及收款计划（2026）'!D:D)</f>
        <v>数字孪生技术服务项目</v>
      </c>
      <c r="E562" s="256" cm="1">
        <f t="array" aca="1" ref="E562" ca="1">_xlfn.XLOOKUP($A562&amp;$B562,'[4]产值及收款计划（2026）'!$A:$A&amp;'[4]产值及收款计划（2026）'!$B:$B,'[4]产值及收款计划（2026）'!E:E)</f>
        <v>100</v>
      </c>
      <c r="F562" s="256" cm="1">
        <f t="array" aca="1" ref="F562" ca="1">_xlfn.XLOOKUP($A562&amp;$B562,'[4]产值及收款计划（2026）'!$A:$A&amp;'[4]产值及收款计划（2026）'!$B:$B,'[4]产值及收款计划（2026）'!F:F)</f>
        <v>100</v>
      </c>
      <c r="G562" s="256" cm="1">
        <f t="array" aca="1" ref="G562" ca="1">_xlfn.XLOOKUP($A562&amp;$B562,'[4]产值及收款计划（2026）'!$A:$A&amp;'[4]产值及收款计划（2026）'!$B:$B,'[4]产值及收款计划（2026）'!G:G)</f>
        <v>100</v>
      </c>
      <c r="H562" s="256" cm="1">
        <f t="array" aca="1" ref="H562" ca="1">_xlfn.XLOOKUP($A562&amp;$B562,'[4]产值及收款计划（2026）'!$A:$A&amp;'[4]产值及收款计划（2026）'!$B:$B,'[4]产值及收款计划（2026）'!H:H)</f>
        <v>5</v>
      </c>
      <c r="I562" s="257" cm="1">
        <f t="array" aca="1" ref="I562" ca="1">_xlfn.XLOOKUP($A562&amp;$B562,'[4]产值及收款计划（2026）'!$A:$A&amp;'[4]产值及收款计划（2026）'!$B:$B,'[4]产值及收款计划（2026）'!I:I)</f>
        <v>0.05</v>
      </c>
      <c r="J562" s="258" cm="1">
        <f t="array" aca="1" ref="J562" ca="1">_xlfn.XLOOKUP($A562&amp;$B562,'[4]产值及收款计划（2026）'!$A:$A&amp;'[4]产值及收款计划（2026）'!$B:$B,'[4]产值及收款计划（2026）'!J:J)</f>
        <v>0.06</v>
      </c>
      <c r="K562" s="256" cm="1">
        <f t="array" aca="1" ref="K562" ca="1">_xlfn.XLOOKUP($A562&amp;$B562,'[4]产值及收款计划（2026）'!$A:$A&amp;'[4]产值及收款计划（2026）'!$B:$B,'[4]产值及收款计划（2026）'!K:K)</f>
        <v>0</v>
      </c>
      <c r="L562" s="256" cm="1">
        <f t="array" aca="1" ref="L562" ca="1">_xlfn.XLOOKUP($A562&amp;$B562,'[4]产值及收款计划（2026）'!$A:$A&amp;'[4]产值及收款计划（2026）'!$B:$B,'[4]产值及收款计划（2026）'!L:L)</f>
        <v>0</v>
      </c>
      <c r="M562" s="256" t="str" cm="1">
        <f t="array" aca="1" ref="M562" ca="1">_xlfn.XLOOKUP($A562&amp;$B562,'[4]产值及收款计划（2026）'!$A:$A&amp;'[4]产值及收款计划（2026）'!$B:$B,'[4]产值及收款计划（2026）'!M:M)</f>
        <v>主导</v>
      </c>
      <c r="N562" s="256" cm="1">
        <f t="array" aca="1" ref="N562" ca="1">_xlfn.XLOOKUP($A562&amp;$B562,'[4]产值及收款计划（2026）'!$A:$A&amp;'[4]产值及收款计划（2026）'!$B:$B,'[4]产值及收款计划（2026）'!N:N)</f>
        <v>0</v>
      </c>
      <c r="O562" s="256" cm="1">
        <f t="array" aca="1" ref="O562" ca="1">_xlfn.XLOOKUP($A562&amp;$B562,'[4]产值及收款计划（2026）'!$A:$A&amp;'[4]产值及收款计划（2026）'!$B:$B,'[4]产值及收款计划（2026）'!O:O)</f>
        <v>0</v>
      </c>
      <c r="P562" s="255" t="str" cm="1">
        <f t="array" aca="1" ref="P562" ca="1">_xlfn.XLOOKUP($A562&amp;$B562,'[4]产值及收款计划（2026）'!$A:$A&amp;'[4]产值及收款计划（2026）'!$B:$B,'[4]产值及收款计划（2026）'!P:P)</f>
        <v>待签</v>
      </c>
      <c r="Q562" s="256" cm="1">
        <f t="array" aca="1" ref="Q562" ca="1">_xlfn.XLOOKUP($A562&amp;$B562,'[4]产值及收款计划（2026）'!$A:$A&amp;'[4]产值及收款计划（2026）'!$B:$B,'[4]产值及收款计划（2026）'!Q:Q)</f>
        <v>0</v>
      </c>
      <c r="R562" s="256" cm="1">
        <f t="array" aca="1" ref="R562" ca="1">_xlfn.XLOOKUP($A562&amp;$B562,'[4]产值及收款计划（2026）'!$A:$A&amp;'[4]产值及收款计划（2026）'!$B:$B,'[4]产值及收款计划（2026）'!R:R)</f>
        <v>0</v>
      </c>
      <c r="S562" s="256" cm="1">
        <f t="array" aca="1" ref="S562" ca="1">_xlfn.XLOOKUP($A562&amp;$B562,'[4]产值及收款计划（2026）'!$A:$A&amp;'[4]产值及收款计划（2026）'!$B:$B,'[4]产值及收款计划（2026）'!S:S)</f>
        <v>0</v>
      </c>
      <c r="T562" s="256" cm="1">
        <f t="array" aca="1" ref="T562" ca="1">_xlfn.XLOOKUP($A562&amp;$B562,'[4]产值及收款计划（2026）'!$A:$A&amp;'[4]产值及收款计划（2026）'!$B:$B,'[4]产值及收款计划（2026）'!T:T)</f>
        <v>0</v>
      </c>
      <c r="U562" s="256" cm="1">
        <f t="array" aca="1" ref="U562" ca="1">_xlfn.XLOOKUP($A562&amp;$B562,'[4]产值及收款计划（2026）'!$A:$A&amp;'[4]产值及收款计划（2026）'!$B:$B,'[4]产值及收款计划（2026）'!U:U)</f>
        <v>0</v>
      </c>
      <c r="V562" s="256" cm="1">
        <f t="array" aca="1" ref="V562" ca="1">_xlfn.XLOOKUP($A562&amp;$B562,'[4]产值及收款计划（2026）'!$A:$A&amp;'[4]产值及收款计划（2026）'!$B:$B,'[4]产值及收款计划（2026）'!V:V)</f>
        <v>0</v>
      </c>
      <c r="W562" s="256" cm="1">
        <f t="array" aca="1" ref="W562" ca="1">_xlfn.XLOOKUP($A562&amp;$B562,'[4]产值及收款计划（2026）'!$A:$A&amp;'[4]产值及收款计划（2026）'!$B:$B,'[4]产值及收款计划（2026）'!W:W)</f>
        <v>0</v>
      </c>
      <c r="X562" s="256" cm="1">
        <f t="array" aca="1" ref="X562" ca="1">_xlfn.XLOOKUP($A562&amp;$B562,'[4]产值及收款计划（2026）'!$A:$A&amp;'[4]产值及收款计划（2026）'!$B:$B,'[4]产值及收款计划（2026）'!X:X)</f>
        <v>0</v>
      </c>
      <c r="Y562" s="256" cm="1">
        <f t="array" aca="1" ref="Y562" ca="1">_xlfn.XLOOKUP($A562&amp;$B562,'[4]产值及收款计划（2026）'!$A:$A&amp;'[4]产值及收款计划（2026）'!$B:$B,'[4]产值及收款计划（2026）'!Y:Y)</f>
        <v>0</v>
      </c>
      <c r="Z562" s="256" cm="1">
        <f t="array" aca="1" ref="Z562" ca="1">_xlfn.XLOOKUP($A562&amp;$B562,'[4]产值及收款计划（2026）'!$A:$A&amp;'[4]产值及收款计划（2026）'!$B:$B,'[4]产值及收款计划（2026）'!Z:Z)</f>
        <v>0</v>
      </c>
      <c r="AA562" s="256" cm="1">
        <f t="array" aca="1" ref="AA562" ca="1">_xlfn.XLOOKUP($A562&amp;$B562,'[4]产值及收款计划（2026）'!$A:$A&amp;'[4]产值及收款计划（2026）'!$B:$B,'[4]产值及收款计划（2026）'!AA:AA)</f>
        <v>0</v>
      </c>
      <c r="AB562" s="256" cm="1">
        <f t="array" aca="1" ref="AB562" ca="1">_xlfn.XLOOKUP($A562&amp;$B562,'[4]产值及收款计划（2026）'!$A:$A&amp;'[4]产值及收款计划（2026）'!$B:$B,'[4]产值及收款计划（2026）'!AB:AB)</f>
        <v>0</v>
      </c>
      <c r="AC562" s="256" cm="1">
        <f t="array" aca="1" ref="AC562" ca="1">_xlfn.XLOOKUP($A562&amp;$B562,'[4]产值及收款计划（2026）'!$A:$A&amp;'[4]产值及收款计划（2026）'!$B:$B,'[4]产值及收款计划（2026）'!AC:AC)</f>
        <v>0</v>
      </c>
      <c r="AD562" s="256" cm="1">
        <f t="array" aca="1" ref="AD562" ca="1">_xlfn.XLOOKUP($A562&amp;$B562,'[4]产值及收款计划（2026）'!$A:$A&amp;'[4]产值及收款计划（2026）'!$B:$B,'[4]产值及收款计划（2026）'!AD:AD)</f>
        <v>0</v>
      </c>
      <c r="AE562" s="256" cm="1">
        <f t="array" aca="1" ref="AE562" ca="1">_xlfn.XLOOKUP($A562&amp;$B562,'[4]产值及收款计划（2026）'!$A:$A&amp;'[4]产值及收款计划（2026）'!$B:$B,'[4]产值及收款计划（2026）'!AE:AE)</f>
        <v>0</v>
      </c>
      <c r="AF562" s="256" cm="1">
        <f t="array" aca="1" ref="AF562" ca="1">_xlfn.XLOOKUP($A562&amp;$B562,'[4]产值及收款计划（2026）'!$A:$A&amp;'[4]产值及收款计划（2026）'!$B:$B,'[4]产值及收款计划（2026）'!AF:AF)</f>
        <v>0</v>
      </c>
      <c r="AG562" s="256" cm="1">
        <f t="array" aca="1" ref="AG562" ca="1">_xlfn.XLOOKUP($A562&amp;$B562,'[4]产值及收款计划（2026）'!$A:$A&amp;'[4]产值及收款计划（2026）'!$B:$B,'[4]产值及收款计划（2026）'!AG:AG)</f>
        <v>0</v>
      </c>
      <c r="AH562" s="256" cm="1">
        <f t="array" aca="1" ref="AH562" ca="1">_xlfn.XLOOKUP($A562&amp;$B562,'[4]产值及收款计划（2026）'!$A:$A&amp;'[4]产值及收款计划（2026）'!$B:$B,'[4]产值及收款计划（2026）'!AH:AH)</f>
        <v>0</v>
      </c>
      <c r="AI562" s="256" cm="1">
        <f t="array" aca="1" ref="AI562" ca="1">_xlfn.XLOOKUP($A562&amp;$B562,'[4]产值及收款计划（2026）'!$A:$A&amp;'[4]产值及收款计划（2026）'!$B:$B,'[4]产值及收款计划（2026）'!AI:AI)</f>
        <v>0</v>
      </c>
      <c r="AJ562" s="256" cm="1">
        <f t="array" aca="1" ref="AJ562" ca="1">_xlfn.XLOOKUP($A562&amp;$B562,'[4]产值及收款计划（2026）'!$A:$A&amp;'[4]产值及收款计划（2026）'!$B:$B,'[4]产值及收款计划（2026）'!AJ:AJ)</f>
        <v>0</v>
      </c>
      <c r="AK562" s="256" cm="1">
        <f t="array" aca="1" ref="AK562" ca="1">_xlfn.XLOOKUP($A562&amp;$B562,'[4]产值及收款计划（2026）'!$A:$A&amp;'[4]产值及收款计划（2026）'!$B:$B,'[4]产值及收款计划（2026）'!AK:AK)</f>
        <v>0</v>
      </c>
      <c r="AL562" s="256" cm="1">
        <f t="array" aca="1" ref="AL562" ca="1">_xlfn.XLOOKUP($A562&amp;$B562,'[4]产值及收款计划（2026）'!$A:$A&amp;'[4]产值及收款计划（2026）'!$B:$B,'[4]产值及收款计划（2026）'!AL:AL)</f>
        <v>70</v>
      </c>
      <c r="AM562" s="263" t="e" cm="1">
        <f t="array" aca="1" ref="AM562" ca="1">_xlfn.LET(_xlpm.勾选月份状态数组,TRANSPOSE('PPT(12-15页）-TOP10'!$A$3:$A$14),_xlpm.选择数据区,IF('PPT(12-15页）-TOP10'!$E$3="收款",$BA562:$BL562,$AA562:$AL562),SUM(_xlfn._xlws.FILTER(_xlpm.选择数据区,_xlpm.勾选月份状态数组,"")))</f>
        <v>#NAME?</v>
      </c>
      <c r="AN562" s="256" t="e" cm="1">
        <f t="array" aca="1" ref="AN562" ca="1">_xlfn.LET(_xlpm.勾选月份状态数组,TRANSPOSE('PPT(12-15页）-TOP10'!$A$3:$A$14),_xlpm.选择数据区,IF('PPT(12-15页）-TOP10'!$E$3="收款",$DA562:$DL562,$CA562:$CL562),SUM(_xlfn._xlws.FILTER(_xlpm.选择数据区,_xlpm.勾选月份状态数组,"")))</f>
        <v>#NAME?</v>
      </c>
      <c r="AO562" s="256">
        <f ca="1">SUM(CA562:CC562)+SUM(AD562:AL562)</f>
        <v>70</v>
      </c>
      <c r="AP562" s="256"/>
      <c r="AQ562" s="256"/>
      <c r="AR562" s="256"/>
      <c r="AS562" s="256" cm="1">
        <f t="array" aca="1" ref="AS562" ca="1">_xlfn.XLOOKUP($A562&amp;$B562,'[4]产值及收款计划（2026）'!$A:$A&amp;'[4]产值及收款计划（2026）'!$B:$B,'[4]产值及收款计划（2026）'!AS:AS)</f>
        <v>0</v>
      </c>
      <c r="AT562" s="256" cm="1">
        <f t="array" aca="1" ref="AT562" ca="1">_xlfn.XLOOKUP($A562&amp;$B562,'[4]产值及收款计划（2026）'!$A:$A&amp;'[4]产值及收款计划（2026）'!$B:$B,'[4]产值及收款计划（2026）'!AT:AT)</f>
        <v>0</v>
      </c>
      <c r="AU562" s="256" cm="1">
        <f t="array" aca="1" ref="AU562" ca="1">_xlfn.XLOOKUP($A562&amp;$B562,'[4]产值及收款计划（2026）'!$A:$A&amp;'[4]产值及收款计划（2026）'!$B:$B,'[4]产值及收款计划（2026）'!AU:AU)</f>
        <v>0</v>
      </c>
      <c r="AV562" s="256" cm="1">
        <f t="array" aca="1" ref="AV562" ca="1">_xlfn.XLOOKUP($A562&amp;$B562,'[4]产值及收款计划（2026）'!$A:$A&amp;'[4]产值及收款计划（2026）'!$B:$B,'[4]产值及收款计划（2026）'!AV:AV)</f>
        <v>0</v>
      </c>
      <c r="AW562" s="256" cm="1">
        <f t="array" aca="1" ref="AW562" ca="1">_xlfn.XLOOKUP($A562&amp;$B562,'[4]产值及收款计划（2026）'!$A:$A&amp;'[4]产值及收款计划（2026）'!$B:$B,'[4]产值及收款计划（2026）'!AW:AW)</f>
        <v>0</v>
      </c>
      <c r="AX562" s="256" cm="1">
        <f t="array" aca="1" ref="AX562" ca="1">_xlfn.XLOOKUP($A562&amp;$B562,'[4]产值及收款计划（2026）'!$A:$A&amp;'[4]产值及收款计划（2026）'!$B:$B,'[4]产值及收款计划（2026）'!AX:AX)</f>
        <v>0</v>
      </c>
      <c r="AY562" s="256" cm="1">
        <f t="array" aca="1" ref="AY562" ca="1">_xlfn.XLOOKUP($A562&amp;$B562,'[4]产值及收款计划（2026）'!$A:$A&amp;'[4]产值及收款计划（2026）'!$B:$B,'[4]产值及收款计划（2026）'!AY:AY)</f>
        <v>0</v>
      </c>
      <c r="AZ562" s="256" cm="1">
        <f t="array" aca="1" ref="AZ562" ca="1">_xlfn.XLOOKUP($A562&amp;$B562,'[4]产值及收款计划（2026）'!$A:$A&amp;'[4]产值及收款计划（2026）'!$B:$B,'[4]产值及收款计划（2026）'!AZ:AZ)</f>
        <v>0</v>
      </c>
      <c r="BA562" s="256" cm="1">
        <f t="array" aca="1" ref="BA562" ca="1">_xlfn.XLOOKUP($A562&amp;$B562,'[4]产值及收款计划（2026）'!$A:$A&amp;'[4]产值及收款计划（2026）'!$B:$B,'[4]产值及收款计划（2026）'!BA:BA)</f>
        <v>0</v>
      </c>
      <c r="BB562" s="256" cm="1">
        <f t="array" aca="1" ref="BB562" ca="1">_xlfn.XLOOKUP($A562&amp;$B562,'[4]产值及收款计划（2026）'!$A:$A&amp;'[4]产值及收款计划（2026）'!$B:$B,'[4]产值及收款计划（2026）'!BB:BB)</f>
        <v>0</v>
      </c>
      <c r="BC562" s="256" cm="1">
        <f t="array" aca="1" ref="BC562" ca="1">_xlfn.XLOOKUP($A562&amp;$B562,'[4]产值及收款计划（2026）'!$A:$A&amp;'[4]产值及收款计划（2026）'!$B:$B,'[4]产值及收款计划（2026）'!BC:BC)</f>
        <v>0</v>
      </c>
      <c r="BD562" s="256" cm="1">
        <f t="array" aca="1" ref="BD562" ca="1">_xlfn.XLOOKUP($A562&amp;$B562,'[4]产值及收款计划（2026）'!$A:$A&amp;'[4]产值及收款计划（2026）'!$B:$B,'[4]产值及收款计划（2026）'!BD:BD)</f>
        <v>0</v>
      </c>
      <c r="BE562" s="256" cm="1">
        <f t="array" aca="1" ref="BE562" ca="1">_xlfn.XLOOKUP($A562&amp;$B562,'[4]产值及收款计划（2026）'!$A:$A&amp;'[4]产值及收款计划（2026）'!$B:$B,'[4]产值及收款计划（2026）'!BE:BE)</f>
        <v>0</v>
      </c>
      <c r="BF562" s="256" cm="1">
        <f t="array" aca="1" ref="BF562" ca="1">_xlfn.XLOOKUP($A562&amp;$B562,'[4]产值及收款计划（2026）'!$A:$A&amp;'[4]产值及收款计划（2026）'!$B:$B,'[4]产值及收款计划（2026）'!BF:BF)</f>
        <v>0</v>
      </c>
      <c r="BG562" s="256" cm="1">
        <f t="array" aca="1" ref="BG562" ca="1">_xlfn.XLOOKUP($A562&amp;$B562,'[4]产值及收款计划（2026）'!$A:$A&amp;'[4]产值及收款计划（2026）'!$B:$B,'[4]产值及收款计划（2026）'!BG:BG)</f>
        <v>0</v>
      </c>
      <c r="BH562" s="256" cm="1">
        <f t="array" aca="1" ref="BH562" ca="1">_xlfn.XLOOKUP($A562&amp;$B562,'[4]产值及收款计划（2026）'!$A:$A&amp;'[4]产值及收款计划（2026）'!$B:$B,'[4]产值及收款计划（2026）'!BH:BH)</f>
        <v>0</v>
      </c>
      <c r="BI562" s="256" cm="1">
        <f t="array" aca="1" ref="BI562" ca="1">_xlfn.XLOOKUP($A562&amp;$B562,'[4]产值及收款计划（2026）'!$A:$A&amp;'[4]产值及收款计划（2026）'!$B:$B,'[4]产值及收款计划（2026）'!BI:BI)</f>
        <v>0</v>
      </c>
      <c r="BJ562" s="256" cm="1">
        <f t="array" aca="1" ref="BJ562" ca="1">_xlfn.XLOOKUP($A562&amp;$B562,'[4]产值及收款计划（2026）'!$A:$A&amp;'[4]产值及收款计划（2026）'!$B:$B,'[4]产值及收款计划（2026）'!BJ:BJ)</f>
        <v>0</v>
      </c>
      <c r="BK562" s="256" cm="1">
        <f t="array" aca="1" ref="BK562" ca="1">_xlfn.XLOOKUP($A562&amp;$B562,'[4]产值及收款计划（2026）'!$A:$A&amp;'[4]产值及收款计划（2026）'!$B:$B,'[4]产值及收款计划（2026）'!BK:BK)</f>
        <v>0</v>
      </c>
      <c r="BL562" s="256" cm="1">
        <f t="array" aca="1" ref="BL562" ca="1">_xlfn.XLOOKUP($A562&amp;$B562,'[4]产值及收款计划（2026）'!$A:$A&amp;'[4]产值及收款计划（2026）'!$B:$B,'[4]产值及收款计划（2026）'!BL:BL)</f>
        <v>0</v>
      </c>
      <c r="BM562" s="256"/>
      <c r="BN562" s="256"/>
      <c r="BO562" s="256"/>
      <c r="BP562" s="256"/>
      <c r="BQ562" s="255" t="str" cm="1">
        <f t="array" aca="1" ref="BQ562" ca="1">_xlfn.XLOOKUP($A562&amp;$B562,'[4]产值及收款计划（2026）'!$A:$A&amp;'[4]产值及收款计划（2026）'!$B:$B,'[4]产值及收款计划（2026）'!BQ:BQ)</f>
        <v>厦门数翼达信息科技有限公司</v>
      </c>
      <c r="BR562" s="256" cm="1">
        <f t="array" aca="1" ref="BR562" ca="1">_xlfn.XLOOKUP($A562&amp;$B562,'[4]产值及收款计划（2026）'!$A:$A&amp;'[4]产值及收款计划（2026）'!$B:$B,'[4]产值及收款计划（2026）'!BR:BR)</f>
        <v>0</v>
      </c>
      <c r="CA562" s="256" cm="1">
        <f t="array" aca="1" ref="CA562" ca="1">_xlfn.XLOOKUP($A562&amp;$B562,'[4]产值及收款计划（2026）'!$A:$A&amp;'[4]产值及收款计划（2026）'!$B:$B,'[4]产值及收款计划（2026）'!CA:CA)</f>
        <v>0</v>
      </c>
      <c r="CB562" s="256" cm="1">
        <f t="array" aca="1" ref="CB562" ca="1">_xlfn.XLOOKUP($A562&amp;$B562,'[4]产值及收款计划（2026）'!$A:$A&amp;'[4]产值及收款计划（2026）'!$B:$B,'[4]产值及收款计划（2026）'!CB:CB)</f>
        <v>0</v>
      </c>
      <c r="CC562" s="256" cm="1">
        <f t="array" aca="1" ref="CC562" ca="1">_xlfn.XLOOKUP($A562&amp;$B562,'[4]产值及收款计划（2026）'!$A:$A&amp;'[4]产值及收款计划（2026）'!$B:$B,'[4]产值及收款计划（2026）'!CC:CC)</f>
        <v>0</v>
      </c>
      <c r="CD562" s="256" cm="1">
        <f t="array" aca="1" ref="CD562" ca="1">_xlfn.XLOOKUP($A562&amp;$B562,'[4]产值及收款计划（2026）'!$A:$A&amp;'[4]产值及收款计划（2026）'!$B:$B,'[4]产值及收款计划（2026）'!CD:CD)</f>
        <v>0</v>
      </c>
      <c r="CE562" s="256" cm="1">
        <f t="array" aca="1" ref="CE562" ca="1">_xlfn.XLOOKUP($A562&amp;$B562,'[4]产值及收款计划（2026）'!$A:$A&amp;'[4]产值及收款计划（2026）'!$B:$B,'[4]产值及收款计划（2026）'!CE:CE)</f>
        <v>0</v>
      </c>
      <c r="CF562" s="256" cm="1">
        <f t="array" aca="1" ref="CF562" ca="1">_xlfn.XLOOKUP($A562&amp;$B562,'[4]产值及收款计划（2026）'!$A:$A&amp;'[4]产值及收款计划（2026）'!$B:$B,'[4]产值及收款计划（2026）'!CF:CF)</f>
        <v>0</v>
      </c>
      <c r="CG562" s="256" cm="1">
        <f t="array" aca="1" ref="CG562" ca="1">_xlfn.XLOOKUP($A562&amp;$B562,'[4]产值及收款计划（2026）'!$A:$A&amp;'[4]产值及收款计划（2026）'!$B:$B,'[4]产值及收款计划（2026）'!CG:CG)</f>
        <v>0</v>
      </c>
      <c r="CH562" s="256" cm="1">
        <f t="array" aca="1" ref="CH562" ca="1">_xlfn.XLOOKUP($A562&amp;$B562,'[4]产值及收款计划（2026）'!$A:$A&amp;'[4]产值及收款计划（2026）'!$B:$B,'[4]产值及收款计划（2026）'!CH:CH)</f>
        <v>0</v>
      </c>
      <c r="CI562" s="256" cm="1">
        <f t="array" aca="1" ref="CI562" ca="1">_xlfn.XLOOKUP($A562&amp;$B562,'[4]产值及收款计划（2026）'!$A:$A&amp;'[4]产值及收款计划（2026）'!$B:$B,'[4]产值及收款计划（2026）'!CI:CI)</f>
        <v>0</v>
      </c>
      <c r="CJ562" s="256" cm="1">
        <f t="array" aca="1" ref="CJ562" ca="1">_xlfn.XLOOKUP($A562&amp;$B562,'[4]产值及收款计划（2026）'!$A:$A&amp;'[4]产值及收款计划（2026）'!$B:$B,'[4]产值及收款计划（2026）'!CJ:CJ)</f>
        <v>0</v>
      </c>
      <c r="CK562" s="256" cm="1">
        <f t="array" aca="1" ref="CK562" ca="1">_xlfn.XLOOKUP($A562&amp;$B562,'[4]产值及收款计划（2026）'!$A:$A&amp;'[4]产值及收款计划（2026）'!$B:$B,'[4]产值及收款计划（2026）'!CK:CK)</f>
        <v>0</v>
      </c>
      <c r="CL562" s="256" cm="1">
        <f t="array" aca="1" ref="CL562" ca="1">_xlfn.XLOOKUP($A562&amp;$B562,'[4]产值及收款计划（2026）'!$A:$A&amp;'[4]产值及收款计划（2026）'!$B:$B,'[4]产值及收款计划（2026）'!CL:CL)</f>
        <v>0</v>
      </c>
      <c r="DA562" s="256" cm="1">
        <f t="array" aca="1" ref="DA562" ca="1">_xlfn.XLOOKUP($A562&amp;$B562,'[4]产值及收款计划（2026）'!$A:$A&amp;'[4]产值及收款计划（2026）'!$B:$B,'[4]产值及收款计划（2026）'!DA:DA)</f>
        <v>0</v>
      </c>
      <c r="DB562" s="256" cm="1">
        <f t="array" aca="1" ref="DB562" ca="1">_xlfn.XLOOKUP($A562&amp;$B562,'[4]产值及收款计划（2026）'!$A:$A&amp;'[4]产值及收款计划（2026）'!$B:$B,'[4]产值及收款计划（2026）'!DB:DB)</f>
        <v>0</v>
      </c>
      <c r="DC562" s="256" cm="1">
        <f t="array" aca="1" ref="DC562" ca="1">_xlfn.XLOOKUP($A562&amp;$B562,'[4]产值及收款计划（2026）'!$A:$A&amp;'[4]产值及收款计划（2026）'!$B:$B,'[4]产值及收款计划（2026）'!DC:DC)</f>
        <v>0</v>
      </c>
      <c r="DD562" s="256" cm="1">
        <f t="array" aca="1" ref="DD562" ca="1">_xlfn.XLOOKUP($A562&amp;$B562,'[4]产值及收款计划（2026）'!$A:$A&amp;'[4]产值及收款计划（2026）'!$B:$B,'[4]产值及收款计划（2026）'!DD:DD)</f>
        <v>0</v>
      </c>
      <c r="DE562" s="256" cm="1">
        <f t="array" aca="1" ref="DE562" ca="1">_xlfn.XLOOKUP($A562&amp;$B562,'[4]产值及收款计划（2026）'!$A:$A&amp;'[4]产值及收款计划（2026）'!$B:$B,'[4]产值及收款计划（2026）'!DE:DE)</f>
        <v>0</v>
      </c>
      <c r="DF562" s="256" cm="1">
        <f t="array" aca="1" ref="DF562" ca="1">_xlfn.XLOOKUP($A562&amp;$B562,'[4]产值及收款计划（2026）'!$A:$A&amp;'[4]产值及收款计划（2026）'!$B:$B,'[4]产值及收款计划（2026）'!DF:DF)</f>
        <v>0</v>
      </c>
      <c r="DG562" s="256" cm="1">
        <f t="array" aca="1" ref="DG562" ca="1">_xlfn.XLOOKUP($A562&amp;$B562,'[4]产值及收款计划（2026）'!$A:$A&amp;'[4]产值及收款计划（2026）'!$B:$B,'[4]产值及收款计划（2026）'!DG:DG)</f>
        <v>0</v>
      </c>
      <c r="DH562" s="256" cm="1">
        <f t="array" aca="1" ref="DH562" ca="1">_xlfn.XLOOKUP($A562&amp;$B562,'[4]产值及收款计划（2026）'!$A:$A&amp;'[4]产值及收款计划（2026）'!$B:$B,'[4]产值及收款计划（2026）'!DH:DH)</f>
        <v>0</v>
      </c>
      <c r="DI562" s="256" cm="1">
        <f t="array" aca="1" ref="DI562" ca="1">_xlfn.XLOOKUP($A562&amp;$B562,'[4]产值及收款计划（2026）'!$A:$A&amp;'[4]产值及收款计划（2026）'!$B:$B,'[4]产值及收款计划（2026）'!DI:DI)</f>
        <v>0</v>
      </c>
      <c r="DJ562" s="256" cm="1">
        <f t="array" aca="1" ref="DJ562" ca="1">_xlfn.XLOOKUP($A562&amp;$B562,'[4]产值及收款计划（2026）'!$A:$A&amp;'[4]产值及收款计划（2026）'!$B:$B,'[4]产值及收款计划（2026）'!DJ:DJ)</f>
        <v>0</v>
      </c>
      <c r="DK562" s="256" cm="1">
        <f t="array" aca="1" ref="DK562" ca="1">_xlfn.XLOOKUP($A562&amp;$B562,'[4]产值及收款计划（2026）'!$A:$A&amp;'[4]产值及收款计划（2026）'!$B:$B,'[4]产值及收款计划（2026）'!DK:DK)</f>
        <v>0</v>
      </c>
      <c r="DL562" s="256" cm="1">
        <f t="array" aca="1" ref="DL562" ca="1">_xlfn.XLOOKUP($A562&amp;$B562,'[4]产值及收款计划（2026）'!$A:$A&amp;'[4]产值及收款计划（2026）'!$B:$B,'[4]产值及收款计划（2026）'!DL:DL)</f>
        <v>0</v>
      </c>
      <c r="DM562" s="264"/>
      <c r="DN562" s="250"/>
    </row>
    <row r="563" spans="1:118" ht="20.25" x14ac:dyDescent="0.15">
      <c r="A563" s="254">
        <f t="shared" ca="1" si="28"/>
        <v>37</v>
      </c>
      <c r="B563" s="254" t="s">
        <v>28</v>
      </c>
      <c r="C563" s="255" cm="1">
        <f t="array" aca="1" ref="C563" ca="1">_xlfn.XLOOKUP($A563&amp;$B563,'[4]产值及收款计划（2026）'!$A:$A&amp;'[4]产值及收款计划（2026）'!$B:$B,'[4]产值及收款计划（2026）'!C:C)</f>
        <v>0</v>
      </c>
      <c r="D563" s="255" t="str" cm="1">
        <f t="array" aca="1" ref="D563" ca="1">_xlfn.XLOOKUP($A563&amp;$B563,'[4]产值及收款计划（2026）'!$A:$A&amp;'[4]产值及收款计划（2026）'!$B:$B,'[4]产值及收款计划（2026）'!D:D)</f>
        <v>漳平抽蓄超前预报专项研发项目-数字孪生体底座应用</v>
      </c>
      <c r="E563" s="256" cm="1">
        <f t="array" aca="1" ref="E563" ca="1">_xlfn.XLOOKUP($A563&amp;$B563,'[4]产值及收款计划（2026）'!$A:$A&amp;'[4]产值及收款计划（2026）'!$B:$B,'[4]产值及收款计划（2026）'!E:E)</f>
        <v>150</v>
      </c>
      <c r="F563" s="256" cm="1">
        <f t="array" aca="1" ref="F563" ca="1">_xlfn.XLOOKUP($A563&amp;$B563,'[4]产值及收款计划（2026）'!$A:$A&amp;'[4]产值及收款计划（2026）'!$B:$B,'[4]产值及收款计划（2026）'!F:F)</f>
        <v>150</v>
      </c>
      <c r="G563" s="256" cm="1">
        <f t="array" aca="1" ref="G563" ca="1">_xlfn.XLOOKUP($A563&amp;$B563,'[4]产值及收款计划（2026）'!$A:$A&amp;'[4]产值及收款计划（2026）'!$B:$B,'[4]产值及收款计划（2026）'!G:G)</f>
        <v>150</v>
      </c>
      <c r="H563" s="256" cm="1">
        <f t="array" aca="1" ref="H563" ca="1">_xlfn.XLOOKUP($A563&amp;$B563,'[4]产值及收款计划（2026）'!$A:$A&amp;'[4]产值及收款计划（2026）'!$B:$B,'[4]产值及收款计划（2026）'!H:H)</f>
        <v>37.5</v>
      </c>
      <c r="I563" s="257" cm="1">
        <f t="array" aca="1" ref="I563" ca="1">_xlfn.XLOOKUP($A563&amp;$B563,'[4]产值及收款计划（2026）'!$A:$A&amp;'[4]产值及收款计划（2026）'!$B:$B,'[4]产值及收款计划（2026）'!I:I)</f>
        <v>0.25</v>
      </c>
      <c r="J563" s="258" cm="1">
        <f t="array" aca="1" ref="J563" ca="1">_xlfn.XLOOKUP($A563&amp;$B563,'[4]产值及收款计划（2026）'!$A:$A&amp;'[4]产值及收款计划（2026）'!$B:$B,'[4]产值及收款计划（2026）'!J:J)</f>
        <v>0.06</v>
      </c>
      <c r="K563" s="256" cm="1">
        <f t="array" aca="1" ref="K563" ca="1">_xlfn.XLOOKUP($A563&amp;$B563,'[4]产值及收款计划（2026）'!$A:$A&amp;'[4]产值及收款计划（2026）'!$B:$B,'[4]产值及收款计划（2026）'!K:K)</f>
        <v>0</v>
      </c>
      <c r="L563" s="256" cm="1">
        <f t="array" aca="1" ref="L563" ca="1">_xlfn.XLOOKUP($A563&amp;$B563,'[4]产值及收款计划（2026）'!$A:$A&amp;'[4]产值及收款计划（2026）'!$B:$B,'[4]产值及收款计划（2026）'!L:L)</f>
        <v>0</v>
      </c>
      <c r="M563" s="256" t="str" cm="1">
        <f t="array" aca="1" ref="M563" ca="1">_xlfn.XLOOKUP($A563&amp;$B563,'[4]产值及收款计划（2026）'!$A:$A&amp;'[4]产值及收款计划（2026）'!$B:$B,'[4]产值及收款计划（2026）'!M:M)</f>
        <v>主导</v>
      </c>
      <c r="N563" s="256" cm="1">
        <f t="array" aca="1" ref="N563" ca="1">_xlfn.XLOOKUP($A563&amp;$B563,'[4]产值及收款计划（2026）'!$A:$A&amp;'[4]产值及收款计划（2026）'!$B:$B,'[4]产值及收款计划（2026）'!N:N)</f>
        <v>0</v>
      </c>
      <c r="O563" s="256" cm="1">
        <f t="array" aca="1" ref="O563" ca="1">_xlfn.XLOOKUP($A563&amp;$B563,'[4]产值及收款计划（2026）'!$A:$A&amp;'[4]产值及收款计划（2026）'!$B:$B,'[4]产值及收款计划（2026）'!O:O)</f>
        <v>0</v>
      </c>
      <c r="P563" s="255" t="str" cm="1">
        <f t="array" aca="1" ref="P563" ca="1">_xlfn.XLOOKUP($A563&amp;$B563,'[4]产值及收款计划（2026）'!$A:$A&amp;'[4]产值及收款计划（2026）'!$B:$B,'[4]产值及收款计划（2026）'!P:P)</f>
        <v>待签</v>
      </c>
      <c r="Q563" s="256" cm="1">
        <f t="array" aca="1" ref="Q563" ca="1">_xlfn.XLOOKUP($A563&amp;$B563,'[4]产值及收款计划（2026）'!$A:$A&amp;'[4]产值及收款计划（2026）'!$B:$B,'[4]产值及收款计划（2026）'!Q:Q)</f>
        <v>0</v>
      </c>
      <c r="R563" s="256" cm="1">
        <f t="array" aca="1" ref="R563" ca="1">_xlfn.XLOOKUP($A563&amp;$B563,'[4]产值及收款计划（2026）'!$A:$A&amp;'[4]产值及收款计划（2026）'!$B:$B,'[4]产值及收款计划（2026）'!R:R)</f>
        <v>0</v>
      </c>
      <c r="S563" s="256" cm="1">
        <f t="array" aca="1" ref="S563" ca="1">_xlfn.XLOOKUP($A563&amp;$B563,'[4]产值及收款计划（2026）'!$A:$A&amp;'[4]产值及收款计划（2026）'!$B:$B,'[4]产值及收款计划（2026）'!S:S)</f>
        <v>0</v>
      </c>
      <c r="T563" s="256" cm="1">
        <f t="array" aca="1" ref="T563" ca="1">_xlfn.XLOOKUP($A563&amp;$B563,'[4]产值及收款计划（2026）'!$A:$A&amp;'[4]产值及收款计划（2026）'!$B:$B,'[4]产值及收款计划（2026）'!T:T)</f>
        <v>0</v>
      </c>
      <c r="U563" s="256" cm="1">
        <f t="array" aca="1" ref="U563" ca="1">_xlfn.XLOOKUP($A563&amp;$B563,'[4]产值及收款计划（2026）'!$A:$A&amp;'[4]产值及收款计划（2026）'!$B:$B,'[4]产值及收款计划（2026）'!U:U)</f>
        <v>0</v>
      </c>
      <c r="V563" s="256" cm="1">
        <f t="array" aca="1" ref="V563" ca="1">_xlfn.XLOOKUP($A563&amp;$B563,'[4]产值及收款计划（2026）'!$A:$A&amp;'[4]产值及收款计划（2026）'!$B:$B,'[4]产值及收款计划（2026）'!V:V)</f>
        <v>0</v>
      </c>
      <c r="W563" s="256" cm="1">
        <f t="array" aca="1" ref="W563" ca="1">_xlfn.XLOOKUP($A563&amp;$B563,'[4]产值及收款计划（2026）'!$A:$A&amp;'[4]产值及收款计划（2026）'!$B:$B,'[4]产值及收款计划（2026）'!W:W)</f>
        <v>0</v>
      </c>
      <c r="X563" s="256" cm="1">
        <f t="array" aca="1" ref="X563" ca="1">_xlfn.XLOOKUP($A563&amp;$B563,'[4]产值及收款计划（2026）'!$A:$A&amp;'[4]产值及收款计划（2026）'!$B:$B,'[4]产值及收款计划（2026）'!X:X)</f>
        <v>0</v>
      </c>
      <c r="Y563" s="256" cm="1">
        <f t="array" aca="1" ref="Y563" ca="1">_xlfn.XLOOKUP($A563&amp;$B563,'[4]产值及收款计划（2026）'!$A:$A&amp;'[4]产值及收款计划（2026）'!$B:$B,'[4]产值及收款计划（2026）'!Y:Y)</f>
        <v>0</v>
      </c>
      <c r="Z563" s="256" cm="1">
        <f t="array" aca="1" ref="Z563" ca="1">_xlfn.XLOOKUP($A563&amp;$B563,'[4]产值及收款计划（2026）'!$A:$A&amp;'[4]产值及收款计划（2026）'!$B:$B,'[4]产值及收款计划（2026）'!Z:Z)</f>
        <v>0</v>
      </c>
      <c r="AA563" s="256" cm="1">
        <f t="array" aca="1" ref="AA563" ca="1">_xlfn.XLOOKUP($A563&amp;$B563,'[4]产值及收款计划（2026）'!$A:$A&amp;'[4]产值及收款计划（2026）'!$B:$B,'[4]产值及收款计划（2026）'!AA:AA)</f>
        <v>0</v>
      </c>
      <c r="AB563" s="256" cm="1">
        <f t="array" aca="1" ref="AB563" ca="1">_xlfn.XLOOKUP($A563&amp;$B563,'[4]产值及收款计划（2026）'!$A:$A&amp;'[4]产值及收款计划（2026）'!$B:$B,'[4]产值及收款计划（2026）'!AB:AB)</f>
        <v>0</v>
      </c>
      <c r="AC563" s="256" cm="1">
        <f t="array" aca="1" ref="AC563" ca="1">_xlfn.XLOOKUP($A563&amp;$B563,'[4]产值及收款计划（2026）'!$A:$A&amp;'[4]产值及收款计划（2026）'!$B:$B,'[4]产值及收款计划（2026）'!AC:AC)</f>
        <v>0</v>
      </c>
      <c r="AD563" s="256" cm="1">
        <f t="array" aca="1" ref="AD563" ca="1">_xlfn.XLOOKUP($A563&amp;$B563,'[4]产值及收款计划（2026）'!$A:$A&amp;'[4]产值及收款计划（2026）'!$B:$B,'[4]产值及收款计划（2026）'!AD:AD)</f>
        <v>0</v>
      </c>
      <c r="AE563" s="256" cm="1">
        <f t="array" aca="1" ref="AE563" ca="1">_xlfn.XLOOKUP($A563&amp;$B563,'[4]产值及收款计划（2026）'!$A:$A&amp;'[4]产值及收款计划（2026）'!$B:$B,'[4]产值及收款计划（2026）'!AE:AE)</f>
        <v>0</v>
      </c>
      <c r="AF563" s="256" cm="1">
        <f t="array" aca="1" ref="AF563" ca="1">_xlfn.XLOOKUP($A563&amp;$B563,'[4]产值及收款计划（2026）'!$A:$A&amp;'[4]产值及收款计划（2026）'!$B:$B,'[4]产值及收款计划（2026）'!AF:AF)</f>
        <v>0</v>
      </c>
      <c r="AG563" s="256" cm="1">
        <f t="array" aca="1" ref="AG563" ca="1">_xlfn.XLOOKUP($A563&amp;$B563,'[4]产值及收款计划（2026）'!$A:$A&amp;'[4]产值及收款计划（2026）'!$B:$B,'[4]产值及收款计划（2026）'!AG:AG)</f>
        <v>0</v>
      </c>
      <c r="AH563" s="256" cm="1">
        <f t="array" aca="1" ref="AH563" ca="1">_xlfn.XLOOKUP($A563&amp;$B563,'[4]产值及收款计划（2026）'!$A:$A&amp;'[4]产值及收款计划（2026）'!$B:$B,'[4]产值及收款计划（2026）'!AH:AH)</f>
        <v>0</v>
      </c>
      <c r="AI563" s="256" cm="1">
        <f t="array" aca="1" ref="AI563" ca="1">_xlfn.XLOOKUP($A563&amp;$B563,'[4]产值及收款计划（2026）'!$A:$A&amp;'[4]产值及收款计划（2026）'!$B:$B,'[4]产值及收款计划（2026）'!AI:AI)</f>
        <v>0</v>
      </c>
      <c r="AJ563" s="256" cm="1">
        <f t="array" aca="1" ref="AJ563" ca="1">_xlfn.XLOOKUP($A563&amp;$B563,'[4]产值及收款计划（2026）'!$A:$A&amp;'[4]产值及收款计划（2026）'!$B:$B,'[4]产值及收款计划（2026）'!AJ:AJ)</f>
        <v>0</v>
      </c>
      <c r="AK563" s="256" cm="1">
        <f t="array" aca="1" ref="AK563" ca="1">_xlfn.XLOOKUP($A563&amp;$B563,'[4]产值及收款计划（2026）'!$A:$A&amp;'[4]产值及收款计划（2026）'!$B:$B,'[4]产值及收款计划（2026）'!AK:AK)</f>
        <v>0</v>
      </c>
      <c r="AL563" s="256" cm="1">
        <f t="array" aca="1" ref="AL563" ca="1">_xlfn.XLOOKUP($A563&amp;$B563,'[4]产值及收款计划（2026）'!$A:$A&amp;'[4]产值及收款计划（2026）'!$B:$B,'[4]产值及收款计划（2026）'!AL:AL)</f>
        <v>60</v>
      </c>
      <c r="AM563" s="263" t="e" cm="1">
        <f t="array" aca="1" ref="AM563" ca="1">_xlfn.LET(_xlpm.勾选月份状态数组,TRANSPOSE('PPT(12-15页）-TOP10'!$A$3:$A$14),_xlpm.选择数据区,IF('PPT(12-15页）-TOP10'!$E$3="收款",$BA563:$BL563,$AA563:$AL563),SUM(_xlfn._xlws.FILTER(_xlpm.选择数据区,_xlpm.勾选月份状态数组,"")))</f>
        <v>#NAME?</v>
      </c>
      <c r="AN563" s="256" t="e" cm="1">
        <f t="array" aca="1" ref="AN563" ca="1">_xlfn.LET(_xlpm.勾选月份状态数组,TRANSPOSE('PPT(12-15页）-TOP10'!$A$3:$A$14),_xlpm.选择数据区,IF('PPT(12-15页）-TOP10'!$E$3="收款",$DA563:$DL563,$CA563:$CL563),SUM(_xlfn._xlws.FILTER(_xlpm.选择数据区,_xlpm.勾选月份状态数组,"")))</f>
        <v>#NAME?</v>
      </c>
      <c r="AO563" s="256">
        <f ca="1">SUM(CA563:CC563)+SUM(AD563:AL563)</f>
        <v>60</v>
      </c>
      <c r="AP563" s="256"/>
      <c r="AQ563" s="256"/>
      <c r="AR563" s="256"/>
      <c r="AS563" s="256" cm="1">
        <f t="array" aca="1" ref="AS563" ca="1">_xlfn.XLOOKUP($A563&amp;$B563,'[4]产值及收款计划（2026）'!$A:$A&amp;'[4]产值及收款计划（2026）'!$B:$B,'[4]产值及收款计划（2026）'!AS:AS)</f>
        <v>0</v>
      </c>
      <c r="AT563" s="256" cm="1">
        <f t="array" aca="1" ref="AT563" ca="1">_xlfn.XLOOKUP($A563&amp;$B563,'[4]产值及收款计划（2026）'!$A:$A&amp;'[4]产值及收款计划（2026）'!$B:$B,'[4]产值及收款计划（2026）'!AT:AT)</f>
        <v>0</v>
      </c>
      <c r="AU563" s="256" cm="1">
        <f t="array" aca="1" ref="AU563" ca="1">_xlfn.XLOOKUP($A563&amp;$B563,'[4]产值及收款计划（2026）'!$A:$A&amp;'[4]产值及收款计划（2026）'!$B:$B,'[4]产值及收款计划（2026）'!AU:AU)</f>
        <v>0</v>
      </c>
      <c r="AV563" s="256" cm="1">
        <f t="array" aca="1" ref="AV563" ca="1">_xlfn.XLOOKUP($A563&amp;$B563,'[4]产值及收款计划（2026）'!$A:$A&amp;'[4]产值及收款计划（2026）'!$B:$B,'[4]产值及收款计划（2026）'!AV:AV)</f>
        <v>0</v>
      </c>
      <c r="AW563" s="256" cm="1">
        <f t="array" aca="1" ref="AW563" ca="1">_xlfn.XLOOKUP($A563&amp;$B563,'[4]产值及收款计划（2026）'!$A:$A&amp;'[4]产值及收款计划（2026）'!$B:$B,'[4]产值及收款计划（2026）'!AW:AW)</f>
        <v>0</v>
      </c>
      <c r="AX563" s="256" cm="1">
        <f t="array" aca="1" ref="AX563" ca="1">_xlfn.XLOOKUP($A563&amp;$B563,'[4]产值及收款计划（2026）'!$A:$A&amp;'[4]产值及收款计划（2026）'!$B:$B,'[4]产值及收款计划（2026）'!AX:AX)</f>
        <v>0</v>
      </c>
      <c r="AY563" s="256" cm="1">
        <f t="array" aca="1" ref="AY563" ca="1">_xlfn.XLOOKUP($A563&amp;$B563,'[4]产值及收款计划（2026）'!$A:$A&amp;'[4]产值及收款计划（2026）'!$B:$B,'[4]产值及收款计划（2026）'!AY:AY)</f>
        <v>0</v>
      </c>
      <c r="AZ563" s="256" cm="1">
        <f t="array" aca="1" ref="AZ563" ca="1">_xlfn.XLOOKUP($A563&amp;$B563,'[4]产值及收款计划（2026）'!$A:$A&amp;'[4]产值及收款计划（2026）'!$B:$B,'[4]产值及收款计划（2026）'!AZ:AZ)</f>
        <v>0</v>
      </c>
      <c r="BA563" s="256" cm="1">
        <f t="array" aca="1" ref="BA563" ca="1">_xlfn.XLOOKUP($A563&amp;$B563,'[4]产值及收款计划（2026）'!$A:$A&amp;'[4]产值及收款计划（2026）'!$B:$B,'[4]产值及收款计划（2026）'!BA:BA)</f>
        <v>0</v>
      </c>
      <c r="BB563" s="256" cm="1">
        <f t="array" aca="1" ref="BB563" ca="1">_xlfn.XLOOKUP($A563&amp;$B563,'[4]产值及收款计划（2026）'!$A:$A&amp;'[4]产值及收款计划（2026）'!$B:$B,'[4]产值及收款计划（2026）'!BB:BB)</f>
        <v>0</v>
      </c>
      <c r="BC563" s="256" cm="1">
        <f t="array" aca="1" ref="BC563" ca="1">_xlfn.XLOOKUP($A563&amp;$B563,'[4]产值及收款计划（2026）'!$A:$A&amp;'[4]产值及收款计划（2026）'!$B:$B,'[4]产值及收款计划（2026）'!BC:BC)</f>
        <v>0</v>
      </c>
      <c r="BD563" s="256" cm="1">
        <f t="array" aca="1" ref="BD563" ca="1">_xlfn.XLOOKUP($A563&amp;$B563,'[4]产值及收款计划（2026）'!$A:$A&amp;'[4]产值及收款计划（2026）'!$B:$B,'[4]产值及收款计划（2026）'!BD:BD)</f>
        <v>0</v>
      </c>
      <c r="BE563" s="256" cm="1">
        <f t="array" aca="1" ref="BE563" ca="1">_xlfn.XLOOKUP($A563&amp;$B563,'[4]产值及收款计划（2026）'!$A:$A&amp;'[4]产值及收款计划（2026）'!$B:$B,'[4]产值及收款计划（2026）'!BE:BE)</f>
        <v>0</v>
      </c>
      <c r="BF563" s="256" cm="1">
        <f t="array" aca="1" ref="BF563" ca="1">_xlfn.XLOOKUP($A563&amp;$B563,'[4]产值及收款计划（2026）'!$A:$A&amp;'[4]产值及收款计划（2026）'!$B:$B,'[4]产值及收款计划（2026）'!BF:BF)</f>
        <v>0</v>
      </c>
      <c r="BG563" s="256" cm="1">
        <f t="array" aca="1" ref="BG563" ca="1">_xlfn.XLOOKUP($A563&amp;$B563,'[4]产值及收款计划（2026）'!$A:$A&amp;'[4]产值及收款计划（2026）'!$B:$B,'[4]产值及收款计划（2026）'!BG:BG)</f>
        <v>0</v>
      </c>
      <c r="BH563" s="256" cm="1">
        <f t="array" aca="1" ref="BH563" ca="1">_xlfn.XLOOKUP($A563&amp;$B563,'[4]产值及收款计划（2026）'!$A:$A&amp;'[4]产值及收款计划（2026）'!$B:$B,'[4]产值及收款计划（2026）'!BH:BH)</f>
        <v>0</v>
      </c>
      <c r="BI563" s="256" cm="1">
        <f t="array" aca="1" ref="BI563" ca="1">_xlfn.XLOOKUP($A563&amp;$B563,'[4]产值及收款计划（2026）'!$A:$A&amp;'[4]产值及收款计划（2026）'!$B:$B,'[4]产值及收款计划（2026）'!BI:BI)</f>
        <v>0</v>
      </c>
      <c r="BJ563" s="256" cm="1">
        <f t="array" aca="1" ref="BJ563" ca="1">_xlfn.XLOOKUP($A563&amp;$B563,'[4]产值及收款计划（2026）'!$A:$A&amp;'[4]产值及收款计划（2026）'!$B:$B,'[4]产值及收款计划（2026）'!BJ:BJ)</f>
        <v>0</v>
      </c>
      <c r="BK563" s="256" cm="1">
        <f t="array" aca="1" ref="BK563" ca="1">_xlfn.XLOOKUP($A563&amp;$B563,'[4]产值及收款计划（2026）'!$A:$A&amp;'[4]产值及收款计划（2026）'!$B:$B,'[4]产值及收款计划（2026）'!BK:BK)</f>
        <v>0</v>
      </c>
      <c r="BL563" s="256" cm="1">
        <f t="array" aca="1" ref="BL563" ca="1">_xlfn.XLOOKUP($A563&amp;$B563,'[4]产值及收款计划（2026）'!$A:$A&amp;'[4]产值及收款计划（2026）'!$B:$B,'[4]产值及收款计划（2026）'!BL:BL)</f>
        <v>0</v>
      </c>
      <c r="BM563" s="256"/>
      <c r="BN563" s="256"/>
      <c r="BO563" s="256"/>
      <c r="BP563" s="256"/>
      <c r="BQ563" s="255" t="str" cm="1">
        <f t="array" aca="1" ref="BQ563" ca="1">_xlfn.XLOOKUP($A563&amp;$B563,'[4]产值及收款计划（2026）'!$A:$A&amp;'[4]产值及收款计划（2026）'!$B:$B,'[4]产值及收款计划（2026）'!BQ:BQ)</f>
        <v>厦门闽投科技服务有限公司</v>
      </c>
      <c r="BR563" s="256" cm="1">
        <f t="array" aca="1" ref="BR563" ca="1">_xlfn.XLOOKUP($A563&amp;$B563,'[4]产值及收款计划（2026）'!$A:$A&amp;'[4]产值及收款计划（2026）'!$B:$B,'[4]产值及收款计划（2026）'!BR:BR)</f>
        <v>0</v>
      </c>
      <c r="CA563" s="256" cm="1">
        <f t="array" aca="1" ref="CA563" ca="1">_xlfn.XLOOKUP($A563&amp;$B563,'[4]产值及收款计划（2026）'!$A:$A&amp;'[4]产值及收款计划（2026）'!$B:$B,'[4]产值及收款计划（2026）'!CA:CA)</f>
        <v>0</v>
      </c>
      <c r="CB563" s="256" cm="1">
        <f t="array" aca="1" ref="CB563" ca="1">_xlfn.XLOOKUP($A563&amp;$B563,'[4]产值及收款计划（2026）'!$A:$A&amp;'[4]产值及收款计划（2026）'!$B:$B,'[4]产值及收款计划（2026）'!CB:CB)</f>
        <v>0</v>
      </c>
      <c r="CC563" s="256" cm="1">
        <f t="array" aca="1" ref="CC563" ca="1">_xlfn.XLOOKUP($A563&amp;$B563,'[4]产值及收款计划（2026）'!$A:$A&amp;'[4]产值及收款计划（2026）'!$B:$B,'[4]产值及收款计划（2026）'!CC:CC)</f>
        <v>0</v>
      </c>
      <c r="CD563" s="256" cm="1">
        <f t="array" aca="1" ref="CD563" ca="1">_xlfn.XLOOKUP($A563&amp;$B563,'[4]产值及收款计划（2026）'!$A:$A&amp;'[4]产值及收款计划（2026）'!$B:$B,'[4]产值及收款计划（2026）'!CD:CD)</f>
        <v>0</v>
      </c>
      <c r="CE563" s="256" cm="1">
        <f t="array" aca="1" ref="CE563" ca="1">_xlfn.XLOOKUP($A563&amp;$B563,'[4]产值及收款计划（2026）'!$A:$A&amp;'[4]产值及收款计划（2026）'!$B:$B,'[4]产值及收款计划（2026）'!CE:CE)</f>
        <v>0</v>
      </c>
      <c r="CF563" s="256" cm="1">
        <f t="array" aca="1" ref="CF563" ca="1">_xlfn.XLOOKUP($A563&amp;$B563,'[4]产值及收款计划（2026）'!$A:$A&amp;'[4]产值及收款计划（2026）'!$B:$B,'[4]产值及收款计划（2026）'!CF:CF)</f>
        <v>0</v>
      </c>
      <c r="CG563" s="256" cm="1">
        <f t="array" aca="1" ref="CG563" ca="1">_xlfn.XLOOKUP($A563&amp;$B563,'[4]产值及收款计划（2026）'!$A:$A&amp;'[4]产值及收款计划（2026）'!$B:$B,'[4]产值及收款计划（2026）'!CG:CG)</f>
        <v>0</v>
      </c>
      <c r="CH563" s="256" cm="1">
        <f t="array" aca="1" ref="CH563" ca="1">_xlfn.XLOOKUP($A563&amp;$B563,'[4]产值及收款计划（2026）'!$A:$A&amp;'[4]产值及收款计划（2026）'!$B:$B,'[4]产值及收款计划（2026）'!CH:CH)</f>
        <v>0</v>
      </c>
      <c r="CI563" s="256" cm="1">
        <f t="array" aca="1" ref="CI563" ca="1">_xlfn.XLOOKUP($A563&amp;$B563,'[4]产值及收款计划（2026）'!$A:$A&amp;'[4]产值及收款计划（2026）'!$B:$B,'[4]产值及收款计划（2026）'!CI:CI)</f>
        <v>0</v>
      </c>
      <c r="CJ563" s="256" cm="1">
        <f t="array" aca="1" ref="CJ563" ca="1">_xlfn.XLOOKUP($A563&amp;$B563,'[4]产值及收款计划（2026）'!$A:$A&amp;'[4]产值及收款计划（2026）'!$B:$B,'[4]产值及收款计划（2026）'!CJ:CJ)</f>
        <v>0</v>
      </c>
      <c r="CK563" s="256" cm="1">
        <f t="array" aca="1" ref="CK563" ca="1">_xlfn.XLOOKUP($A563&amp;$B563,'[4]产值及收款计划（2026）'!$A:$A&amp;'[4]产值及收款计划（2026）'!$B:$B,'[4]产值及收款计划（2026）'!CK:CK)</f>
        <v>0</v>
      </c>
      <c r="CL563" s="256" cm="1">
        <f t="array" aca="1" ref="CL563" ca="1">_xlfn.XLOOKUP($A563&amp;$B563,'[4]产值及收款计划（2026）'!$A:$A&amp;'[4]产值及收款计划（2026）'!$B:$B,'[4]产值及收款计划（2026）'!CL:CL)</f>
        <v>0</v>
      </c>
      <c r="DA563" s="256" cm="1">
        <f t="array" aca="1" ref="DA563" ca="1">_xlfn.XLOOKUP($A563&amp;$B563,'[4]产值及收款计划（2026）'!$A:$A&amp;'[4]产值及收款计划（2026）'!$B:$B,'[4]产值及收款计划（2026）'!DA:DA)</f>
        <v>0</v>
      </c>
      <c r="DB563" s="256" cm="1">
        <f t="array" aca="1" ref="DB563" ca="1">_xlfn.XLOOKUP($A563&amp;$B563,'[4]产值及收款计划（2026）'!$A:$A&amp;'[4]产值及收款计划（2026）'!$B:$B,'[4]产值及收款计划（2026）'!DB:DB)</f>
        <v>0</v>
      </c>
      <c r="DC563" s="256" cm="1">
        <f t="array" aca="1" ref="DC563" ca="1">_xlfn.XLOOKUP($A563&amp;$B563,'[4]产值及收款计划（2026）'!$A:$A&amp;'[4]产值及收款计划（2026）'!$B:$B,'[4]产值及收款计划（2026）'!DC:DC)</f>
        <v>0</v>
      </c>
      <c r="DD563" s="256" cm="1">
        <f t="array" aca="1" ref="DD563" ca="1">_xlfn.XLOOKUP($A563&amp;$B563,'[4]产值及收款计划（2026）'!$A:$A&amp;'[4]产值及收款计划（2026）'!$B:$B,'[4]产值及收款计划（2026）'!DD:DD)</f>
        <v>0</v>
      </c>
      <c r="DE563" s="256" cm="1">
        <f t="array" aca="1" ref="DE563" ca="1">_xlfn.XLOOKUP($A563&amp;$B563,'[4]产值及收款计划（2026）'!$A:$A&amp;'[4]产值及收款计划（2026）'!$B:$B,'[4]产值及收款计划（2026）'!DE:DE)</f>
        <v>0</v>
      </c>
      <c r="DF563" s="256" cm="1">
        <f t="array" aca="1" ref="DF563" ca="1">_xlfn.XLOOKUP($A563&amp;$B563,'[4]产值及收款计划（2026）'!$A:$A&amp;'[4]产值及收款计划（2026）'!$B:$B,'[4]产值及收款计划（2026）'!DF:DF)</f>
        <v>0</v>
      </c>
      <c r="DG563" s="256" cm="1">
        <f t="array" aca="1" ref="DG563" ca="1">_xlfn.XLOOKUP($A563&amp;$B563,'[4]产值及收款计划（2026）'!$A:$A&amp;'[4]产值及收款计划（2026）'!$B:$B,'[4]产值及收款计划（2026）'!DG:DG)</f>
        <v>0</v>
      </c>
      <c r="DH563" s="256" cm="1">
        <f t="array" aca="1" ref="DH563" ca="1">_xlfn.XLOOKUP($A563&amp;$B563,'[4]产值及收款计划（2026）'!$A:$A&amp;'[4]产值及收款计划（2026）'!$B:$B,'[4]产值及收款计划（2026）'!DH:DH)</f>
        <v>0</v>
      </c>
      <c r="DI563" s="256" cm="1">
        <f t="array" aca="1" ref="DI563" ca="1">_xlfn.XLOOKUP($A563&amp;$B563,'[4]产值及收款计划（2026）'!$A:$A&amp;'[4]产值及收款计划（2026）'!$B:$B,'[4]产值及收款计划（2026）'!DI:DI)</f>
        <v>0</v>
      </c>
      <c r="DJ563" s="256" cm="1">
        <f t="array" aca="1" ref="DJ563" ca="1">_xlfn.XLOOKUP($A563&amp;$B563,'[4]产值及收款计划（2026）'!$A:$A&amp;'[4]产值及收款计划（2026）'!$B:$B,'[4]产值及收款计划（2026）'!DJ:DJ)</f>
        <v>0</v>
      </c>
      <c r="DK563" s="256" cm="1">
        <f t="array" aca="1" ref="DK563" ca="1">_xlfn.XLOOKUP($A563&amp;$B563,'[4]产值及收款计划（2026）'!$A:$A&amp;'[4]产值及收款计划（2026）'!$B:$B,'[4]产值及收款计划（2026）'!DK:DK)</f>
        <v>0</v>
      </c>
      <c r="DL563" s="256" cm="1">
        <f t="array" aca="1" ref="DL563" ca="1">_xlfn.XLOOKUP($A563&amp;$B563,'[4]产值及收款计划（2026）'!$A:$A&amp;'[4]产值及收款计划（2026）'!$B:$B,'[4]产值及收款计划（2026）'!DL:DL)</f>
        <v>0</v>
      </c>
      <c r="DM563" s="264"/>
      <c r="DN563" s="250"/>
    </row>
    <row r="564" spans="1:118" ht="20.25" x14ac:dyDescent="0.15">
      <c r="A564" s="254">
        <f t="shared" ca="1" si="28"/>
        <v>38</v>
      </c>
      <c r="B564" s="254" t="s">
        <v>28</v>
      </c>
      <c r="C564" s="255" cm="1">
        <f t="array" aca="1" ref="C564" ca="1">_xlfn.XLOOKUP($A564&amp;$B564,'[4]产值及收款计划（2026）'!$A:$A&amp;'[4]产值及收款计划（2026）'!$B:$B,'[4]产值及收款计划（2026）'!C:C)</f>
        <v>0</v>
      </c>
      <c r="D564" s="255" cm="1">
        <f t="array" aca="1" ref="D564" ca="1">_xlfn.XLOOKUP($A564&amp;$B564,'[4]产值及收款计划（2026）'!$A:$A&amp;'[4]产值及收款计划（2026）'!$B:$B,'[4]产值及收款计划（2026）'!D:D)</f>
        <v>0</v>
      </c>
      <c r="E564" s="256" cm="1">
        <f t="array" aca="1" ref="E564" ca="1">_xlfn.XLOOKUP($A564&amp;$B564,'[4]产值及收款计划（2026）'!$A:$A&amp;'[4]产值及收款计划（2026）'!$B:$B,'[4]产值及收款计划（2026）'!E:E)</f>
        <v>0</v>
      </c>
      <c r="F564" s="256" cm="1">
        <f t="array" aca="1" ref="F564" ca="1">_xlfn.XLOOKUP($A564&amp;$B564,'[4]产值及收款计划（2026）'!$A:$A&amp;'[4]产值及收款计划（2026）'!$B:$B,'[4]产值及收款计划（2026）'!F:F)</f>
        <v>0</v>
      </c>
      <c r="G564" s="256" cm="1">
        <f t="array" aca="1" ref="G564" ca="1">_xlfn.XLOOKUP($A564&amp;$B564,'[4]产值及收款计划（2026）'!$A:$A&amp;'[4]产值及收款计划（2026）'!$B:$B,'[4]产值及收款计划（2026）'!G:G)</f>
        <v>0</v>
      </c>
      <c r="H564" s="256" cm="1">
        <f t="array" aca="1" ref="H564" ca="1">_xlfn.XLOOKUP($A564&amp;$B564,'[4]产值及收款计划（2026）'!$A:$A&amp;'[4]产值及收款计划（2026）'!$B:$B,'[4]产值及收款计划（2026）'!H:H)</f>
        <v>0</v>
      </c>
      <c r="I564" s="257" cm="1">
        <f t="array" aca="1" ref="I564" ca="1">_xlfn.XLOOKUP($A564&amp;$B564,'[4]产值及收款计划（2026）'!$A:$A&amp;'[4]产值及收款计划（2026）'!$B:$B,'[4]产值及收款计划（2026）'!I:I)</f>
        <v>0</v>
      </c>
      <c r="J564" s="258" cm="1">
        <f t="array" aca="1" ref="J564" ca="1">_xlfn.XLOOKUP($A564&amp;$B564,'[4]产值及收款计划（2026）'!$A:$A&amp;'[4]产值及收款计划（2026）'!$B:$B,'[4]产值及收款计划（2026）'!J:J)</f>
        <v>0</v>
      </c>
      <c r="K564" s="256" cm="1">
        <f t="array" aca="1" ref="K564" ca="1">_xlfn.XLOOKUP($A564&amp;$B564,'[4]产值及收款计划（2026）'!$A:$A&amp;'[4]产值及收款计划（2026）'!$B:$B,'[4]产值及收款计划（2026）'!K:K)</f>
        <v>0</v>
      </c>
      <c r="L564" s="256" cm="1">
        <f t="array" aca="1" ref="L564" ca="1">_xlfn.XLOOKUP($A564&amp;$B564,'[4]产值及收款计划（2026）'!$A:$A&amp;'[4]产值及收款计划（2026）'!$B:$B,'[4]产值及收款计划（2026）'!L:L)</f>
        <v>0</v>
      </c>
      <c r="M564" s="256" cm="1">
        <f t="array" aca="1" ref="M564" ca="1">_xlfn.XLOOKUP($A564&amp;$B564,'[4]产值及收款计划（2026）'!$A:$A&amp;'[4]产值及收款计划（2026）'!$B:$B,'[4]产值及收款计划（2026）'!M:M)</f>
        <v>0</v>
      </c>
      <c r="N564" s="256" cm="1">
        <f t="array" aca="1" ref="N564" ca="1">_xlfn.XLOOKUP($A564&amp;$B564,'[4]产值及收款计划（2026）'!$A:$A&amp;'[4]产值及收款计划（2026）'!$B:$B,'[4]产值及收款计划（2026）'!N:N)</f>
        <v>0</v>
      </c>
      <c r="O564" s="256" cm="1">
        <f t="array" aca="1" ref="O564" ca="1">_xlfn.XLOOKUP($A564&amp;$B564,'[4]产值及收款计划（2026）'!$A:$A&amp;'[4]产值及收款计划（2026）'!$B:$B,'[4]产值及收款计划（2026）'!O:O)</f>
        <v>0</v>
      </c>
      <c r="P564" s="255" cm="1">
        <f t="array" aca="1" ref="P564" ca="1">_xlfn.XLOOKUP($A564&amp;$B564,'[4]产值及收款计划（2026）'!$A:$A&amp;'[4]产值及收款计划（2026）'!$B:$B,'[4]产值及收款计划（2026）'!P:P)</f>
        <v>0</v>
      </c>
      <c r="Q564" s="256" cm="1">
        <f t="array" aca="1" ref="Q564" ca="1">_xlfn.XLOOKUP($A564&amp;$B564,'[4]产值及收款计划（2026）'!$A:$A&amp;'[4]产值及收款计划（2026）'!$B:$B,'[4]产值及收款计划（2026）'!Q:Q)</f>
        <v>0</v>
      </c>
      <c r="R564" s="256" cm="1">
        <f t="array" aca="1" ref="R564" ca="1">_xlfn.XLOOKUP($A564&amp;$B564,'[4]产值及收款计划（2026）'!$A:$A&amp;'[4]产值及收款计划（2026）'!$B:$B,'[4]产值及收款计划（2026）'!R:R)</f>
        <v>0</v>
      </c>
      <c r="S564" s="256" cm="1">
        <f t="array" aca="1" ref="S564" ca="1">_xlfn.XLOOKUP($A564&amp;$B564,'[4]产值及收款计划（2026）'!$A:$A&amp;'[4]产值及收款计划（2026）'!$B:$B,'[4]产值及收款计划（2026）'!S:S)</f>
        <v>0</v>
      </c>
      <c r="T564" s="256" cm="1">
        <f t="array" aca="1" ref="T564" ca="1">_xlfn.XLOOKUP($A564&amp;$B564,'[4]产值及收款计划（2026）'!$A:$A&amp;'[4]产值及收款计划（2026）'!$B:$B,'[4]产值及收款计划（2026）'!T:T)</f>
        <v>0</v>
      </c>
      <c r="U564" s="256" cm="1">
        <f t="array" aca="1" ref="U564" ca="1">_xlfn.XLOOKUP($A564&amp;$B564,'[4]产值及收款计划（2026）'!$A:$A&amp;'[4]产值及收款计划（2026）'!$B:$B,'[4]产值及收款计划（2026）'!U:U)</f>
        <v>0</v>
      </c>
      <c r="V564" s="256" cm="1">
        <f t="array" aca="1" ref="V564" ca="1">_xlfn.XLOOKUP($A564&amp;$B564,'[4]产值及收款计划（2026）'!$A:$A&amp;'[4]产值及收款计划（2026）'!$B:$B,'[4]产值及收款计划（2026）'!V:V)</f>
        <v>0</v>
      </c>
      <c r="W564" s="256" cm="1">
        <f t="array" aca="1" ref="W564" ca="1">_xlfn.XLOOKUP($A564&amp;$B564,'[4]产值及收款计划（2026）'!$A:$A&amp;'[4]产值及收款计划（2026）'!$B:$B,'[4]产值及收款计划（2026）'!W:W)</f>
        <v>0</v>
      </c>
      <c r="X564" s="256" cm="1">
        <f t="array" aca="1" ref="X564" ca="1">_xlfn.XLOOKUP($A564&amp;$B564,'[4]产值及收款计划（2026）'!$A:$A&amp;'[4]产值及收款计划（2026）'!$B:$B,'[4]产值及收款计划（2026）'!X:X)</f>
        <v>0</v>
      </c>
      <c r="Y564" s="256" cm="1">
        <f t="array" aca="1" ref="Y564" ca="1">_xlfn.XLOOKUP($A564&amp;$B564,'[4]产值及收款计划（2026）'!$A:$A&amp;'[4]产值及收款计划（2026）'!$B:$B,'[4]产值及收款计划（2026）'!Y:Y)</f>
        <v>0</v>
      </c>
      <c r="Z564" s="256" cm="1">
        <f t="array" aca="1" ref="Z564" ca="1">_xlfn.XLOOKUP($A564&amp;$B564,'[4]产值及收款计划（2026）'!$A:$A&amp;'[4]产值及收款计划（2026）'!$B:$B,'[4]产值及收款计划（2026）'!Z:Z)</f>
        <v>0</v>
      </c>
      <c r="AA564" s="256" cm="1">
        <f t="array" aca="1" ref="AA564" ca="1">_xlfn.XLOOKUP($A564&amp;$B564,'[4]产值及收款计划（2026）'!$A:$A&amp;'[4]产值及收款计划（2026）'!$B:$B,'[4]产值及收款计划（2026）'!AA:AA)</f>
        <v>0</v>
      </c>
      <c r="AB564" s="256" cm="1">
        <f t="array" aca="1" ref="AB564" ca="1">_xlfn.XLOOKUP($A564&amp;$B564,'[4]产值及收款计划（2026）'!$A:$A&amp;'[4]产值及收款计划（2026）'!$B:$B,'[4]产值及收款计划（2026）'!AB:AB)</f>
        <v>0</v>
      </c>
      <c r="AC564" s="256" cm="1">
        <f t="array" aca="1" ref="AC564" ca="1">_xlfn.XLOOKUP($A564&amp;$B564,'[4]产值及收款计划（2026）'!$A:$A&amp;'[4]产值及收款计划（2026）'!$B:$B,'[4]产值及收款计划（2026）'!AC:AC)</f>
        <v>0</v>
      </c>
      <c r="AD564" s="256" cm="1">
        <f t="array" aca="1" ref="AD564" ca="1">_xlfn.XLOOKUP($A564&amp;$B564,'[4]产值及收款计划（2026）'!$A:$A&amp;'[4]产值及收款计划（2026）'!$B:$B,'[4]产值及收款计划（2026）'!AD:AD)</f>
        <v>0</v>
      </c>
      <c r="AE564" s="256" cm="1">
        <f t="array" aca="1" ref="AE564" ca="1">_xlfn.XLOOKUP($A564&amp;$B564,'[4]产值及收款计划（2026）'!$A:$A&amp;'[4]产值及收款计划（2026）'!$B:$B,'[4]产值及收款计划（2026）'!AE:AE)</f>
        <v>0</v>
      </c>
      <c r="AF564" s="256" cm="1">
        <f t="array" aca="1" ref="AF564" ca="1">_xlfn.XLOOKUP($A564&amp;$B564,'[4]产值及收款计划（2026）'!$A:$A&amp;'[4]产值及收款计划（2026）'!$B:$B,'[4]产值及收款计划（2026）'!AF:AF)</f>
        <v>0</v>
      </c>
      <c r="AG564" s="256" cm="1">
        <f t="array" aca="1" ref="AG564" ca="1">_xlfn.XLOOKUP($A564&amp;$B564,'[4]产值及收款计划（2026）'!$A:$A&amp;'[4]产值及收款计划（2026）'!$B:$B,'[4]产值及收款计划（2026）'!AG:AG)</f>
        <v>0</v>
      </c>
      <c r="AH564" s="256" cm="1">
        <f t="array" aca="1" ref="AH564" ca="1">_xlfn.XLOOKUP($A564&amp;$B564,'[4]产值及收款计划（2026）'!$A:$A&amp;'[4]产值及收款计划（2026）'!$B:$B,'[4]产值及收款计划（2026）'!AH:AH)</f>
        <v>0</v>
      </c>
      <c r="AI564" s="256" cm="1">
        <f t="array" aca="1" ref="AI564" ca="1">_xlfn.XLOOKUP($A564&amp;$B564,'[4]产值及收款计划（2026）'!$A:$A&amp;'[4]产值及收款计划（2026）'!$B:$B,'[4]产值及收款计划（2026）'!AI:AI)</f>
        <v>0</v>
      </c>
      <c r="AJ564" s="256" cm="1">
        <f t="array" aca="1" ref="AJ564" ca="1">_xlfn.XLOOKUP($A564&amp;$B564,'[4]产值及收款计划（2026）'!$A:$A&amp;'[4]产值及收款计划（2026）'!$B:$B,'[4]产值及收款计划（2026）'!AJ:AJ)</f>
        <v>0</v>
      </c>
      <c r="AK564" s="256" cm="1">
        <f t="array" aca="1" ref="AK564" ca="1">_xlfn.XLOOKUP($A564&amp;$B564,'[4]产值及收款计划（2026）'!$A:$A&amp;'[4]产值及收款计划（2026）'!$B:$B,'[4]产值及收款计划（2026）'!AK:AK)</f>
        <v>0</v>
      </c>
      <c r="AL564" s="256" cm="1">
        <f t="array" aca="1" ref="AL564" ca="1">_xlfn.XLOOKUP($A564&amp;$B564,'[4]产值及收款计划（2026）'!$A:$A&amp;'[4]产值及收款计划（2026）'!$B:$B,'[4]产值及收款计划（2026）'!AL:AL)</f>
        <v>0</v>
      </c>
      <c r="AM564" s="263" t="e" cm="1">
        <f t="array" aca="1" ref="AM564" ca="1">_xlfn.LET(_xlpm.勾选月份状态数组,TRANSPOSE('PPT(12-15页）-TOP10'!$A$3:$A$14),_xlpm.选择数据区,IF('PPT(12-15页）-TOP10'!$E$3="收款",$BA564:$BL564,$AA564:$AL564),SUM(_xlfn._xlws.FILTER(_xlpm.选择数据区,_xlpm.勾选月份状态数组,"")))</f>
        <v>#NAME?</v>
      </c>
      <c r="AN564" s="256" t="e" cm="1">
        <f t="array" aca="1" ref="AN564" ca="1">_xlfn.LET(_xlpm.勾选月份状态数组,TRANSPOSE('PPT(12-15页）-TOP10'!$A$3:$A$14),_xlpm.选择数据区,IF('PPT(12-15页）-TOP10'!$E$3="收款",$DA564:$DL564,$CA564:$CL564),SUM(_xlfn._xlws.FILTER(_xlpm.选择数据区,_xlpm.勾选月份状态数组,"")))</f>
        <v>#NAME?</v>
      </c>
      <c r="AO564" s="256">
        <f ca="1">SUM(CA564:CC564)+SUM(AD564:AL564)</f>
        <v>0</v>
      </c>
      <c r="AP564" s="256"/>
      <c r="AQ564" s="256"/>
      <c r="AR564" s="256"/>
      <c r="AS564" s="256" cm="1">
        <f t="array" aca="1" ref="AS564" ca="1">_xlfn.XLOOKUP($A564&amp;$B564,'[4]产值及收款计划（2026）'!$A:$A&amp;'[4]产值及收款计划（2026）'!$B:$B,'[4]产值及收款计划（2026）'!AS:AS)</f>
        <v>0</v>
      </c>
      <c r="AT564" s="256" cm="1">
        <f t="array" aca="1" ref="AT564" ca="1">_xlfn.XLOOKUP($A564&amp;$B564,'[4]产值及收款计划（2026）'!$A:$A&amp;'[4]产值及收款计划（2026）'!$B:$B,'[4]产值及收款计划（2026）'!AT:AT)</f>
        <v>0</v>
      </c>
      <c r="AU564" s="256" cm="1">
        <f t="array" aca="1" ref="AU564" ca="1">_xlfn.XLOOKUP($A564&amp;$B564,'[4]产值及收款计划（2026）'!$A:$A&amp;'[4]产值及收款计划（2026）'!$B:$B,'[4]产值及收款计划（2026）'!AU:AU)</f>
        <v>0</v>
      </c>
      <c r="AV564" s="256" cm="1">
        <f t="array" aca="1" ref="AV564" ca="1">_xlfn.XLOOKUP($A564&amp;$B564,'[4]产值及收款计划（2026）'!$A:$A&amp;'[4]产值及收款计划（2026）'!$B:$B,'[4]产值及收款计划（2026）'!AV:AV)</f>
        <v>0</v>
      </c>
      <c r="AW564" s="256" cm="1">
        <f t="array" aca="1" ref="AW564" ca="1">_xlfn.XLOOKUP($A564&amp;$B564,'[4]产值及收款计划（2026）'!$A:$A&amp;'[4]产值及收款计划（2026）'!$B:$B,'[4]产值及收款计划（2026）'!AW:AW)</f>
        <v>0</v>
      </c>
      <c r="AX564" s="256" cm="1">
        <f t="array" aca="1" ref="AX564" ca="1">_xlfn.XLOOKUP($A564&amp;$B564,'[4]产值及收款计划（2026）'!$A:$A&amp;'[4]产值及收款计划（2026）'!$B:$B,'[4]产值及收款计划（2026）'!AX:AX)</f>
        <v>0</v>
      </c>
      <c r="AY564" s="256" cm="1">
        <f t="array" aca="1" ref="AY564" ca="1">_xlfn.XLOOKUP($A564&amp;$B564,'[4]产值及收款计划（2026）'!$A:$A&amp;'[4]产值及收款计划（2026）'!$B:$B,'[4]产值及收款计划（2026）'!AY:AY)</f>
        <v>0</v>
      </c>
      <c r="AZ564" s="256" cm="1">
        <f t="array" aca="1" ref="AZ564" ca="1">_xlfn.XLOOKUP($A564&amp;$B564,'[4]产值及收款计划（2026）'!$A:$A&amp;'[4]产值及收款计划（2026）'!$B:$B,'[4]产值及收款计划（2026）'!AZ:AZ)</f>
        <v>0</v>
      </c>
      <c r="BA564" s="256" cm="1">
        <f t="array" aca="1" ref="BA564" ca="1">_xlfn.XLOOKUP($A564&amp;$B564,'[4]产值及收款计划（2026）'!$A:$A&amp;'[4]产值及收款计划（2026）'!$B:$B,'[4]产值及收款计划（2026）'!BA:BA)</f>
        <v>0</v>
      </c>
      <c r="BB564" s="256" cm="1">
        <f t="array" aca="1" ref="BB564" ca="1">_xlfn.XLOOKUP($A564&amp;$B564,'[4]产值及收款计划（2026）'!$A:$A&amp;'[4]产值及收款计划（2026）'!$B:$B,'[4]产值及收款计划（2026）'!BB:BB)</f>
        <v>0</v>
      </c>
      <c r="BC564" s="256" cm="1">
        <f t="array" aca="1" ref="BC564" ca="1">_xlfn.XLOOKUP($A564&amp;$B564,'[4]产值及收款计划（2026）'!$A:$A&amp;'[4]产值及收款计划（2026）'!$B:$B,'[4]产值及收款计划（2026）'!BC:BC)</f>
        <v>0</v>
      </c>
      <c r="BD564" s="256" cm="1">
        <f t="array" aca="1" ref="BD564" ca="1">_xlfn.XLOOKUP($A564&amp;$B564,'[4]产值及收款计划（2026）'!$A:$A&amp;'[4]产值及收款计划（2026）'!$B:$B,'[4]产值及收款计划（2026）'!BD:BD)</f>
        <v>0</v>
      </c>
      <c r="BE564" s="256" cm="1">
        <f t="array" aca="1" ref="BE564" ca="1">_xlfn.XLOOKUP($A564&amp;$B564,'[4]产值及收款计划（2026）'!$A:$A&amp;'[4]产值及收款计划（2026）'!$B:$B,'[4]产值及收款计划（2026）'!BE:BE)</f>
        <v>0</v>
      </c>
      <c r="BF564" s="256" cm="1">
        <f t="array" aca="1" ref="BF564" ca="1">_xlfn.XLOOKUP($A564&amp;$B564,'[4]产值及收款计划（2026）'!$A:$A&amp;'[4]产值及收款计划（2026）'!$B:$B,'[4]产值及收款计划（2026）'!BF:BF)</f>
        <v>0</v>
      </c>
      <c r="BG564" s="256" cm="1">
        <f t="array" aca="1" ref="BG564" ca="1">_xlfn.XLOOKUP($A564&amp;$B564,'[4]产值及收款计划（2026）'!$A:$A&amp;'[4]产值及收款计划（2026）'!$B:$B,'[4]产值及收款计划（2026）'!BG:BG)</f>
        <v>0</v>
      </c>
      <c r="BH564" s="256" cm="1">
        <f t="array" aca="1" ref="BH564" ca="1">_xlfn.XLOOKUP($A564&amp;$B564,'[4]产值及收款计划（2026）'!$A:$A&amp;'[4]产值及收款计划（2026）'!$B:$B,'[4]产值及收款计划（2026）'!BH:BH)</f>
        <v>0</v>
      </c>
      <c r="BI564" s="256" cm="1">
        <f t="array" aca="1" ref="BI564" ca="1">_xlfn.XLOOKUP($A564&amp;$B564,'[4]产值及收款计划（2026）'!$A:$A&amp;'[4]产值及收款计划（2026）'!$B:$B,'[4]产值及收款计划（2026）'!BI:BI)</f>
        <v>0</v>
      </c>
      <c r="BJ564" s="256" cm="1">
        <f t="array" aca="1" ref="BJ564" ca="1">_xlfn.XLOOKUP($A564&amp;$B564,'[4]产值及收款计划（2026）'!$A:$A&amp;'[4]产值及收款计划（2026）'!$B:$B,'[4]产值及收款计划（2026）'!BJ:BJ)</f>
        <v>0</v>
      </c>
      <c r="BK564" s="256" cm="1">
        <f t="array" aca="1" ref="BK564" ca="1">_xlfn.XLOOKUP($A564&amp;$B564,'[4]产值及收款计划（2026）'!$A:$A&amp;'[4]产值及收款计划（2026）'!$B:$B,'[4]产值及收款计划（2026）'!BK:BK)</f>
        <v>0</v>
      </c>
      <c r="BL564" s="256" cm="1">
        <f t="array" aca="1" ref="BL564" ca="1">_xlfn.XLOOKUP($A564&amp;$B564,'[4]产值及收款计划（2026）'!$A:$A&amp;'[4]产值及收款计划（2026）'!$B:$B,'[4]产值及收款计划（2026）'!BL:BL)</f>
        <v>0</v>
      </c>
      <c r="BM564" s="256"/>
      <c r="BN564" s="256"/>
      <c r="BO564" s="256"/>
      <c r="BP564" s="256"/>
      <c r="BQ564" s="255" cm="1">
        <f t="array" aca="1" ref="BQ564" ca="1">_xlfn.XLOOKUP($A564&amp;$B564,'[4]产值及收款计划（2026）'!$A:$A&amp;'[4]产值及收款计划（2026）'!$B:$B,'[4]产值及收款计划（2026）'!BQ:BQ)</f>
        <v>0</v>
      </c>
      <c r="BR564" s="256" cm="1">
        <f t="array" aca="1" ref="BR564" ca="1">_xlfn.XLOOKUP($A564&amp;$B564,'[4]产值及收款计划（2026）'!$A:$A&amp;'[4]产值及收款计划（2026）'!$B:$B,'[4]产值及收款计划（2026）'!BR:BR)</f>
        <v>0</v>
      </c>
      <c r="CA564" s="256" cm="1">
        <f t="array" aca="1" ref="CA564" ca="1">_xlfn.XLOOKUP($A564&amp;$B564,'[4]产值及收款计划（2026）'!$A:$A&amp;'[4]产值及收款计划（2026）'!$B:$B,'[4]产值及收款计划（2026）'!CA:CA)</f>
        <v>0</v>
      </c>
      <c r="CB564" s="256" cm="1">
        <f t="array" aca="1" ref="CB564" ca="1">_xlfn.XLOOKUP($A564&amp;$B564,'[4]产值及收款计划（2026）'!$A:$A&amp;'[4]产值及收款计划（2026）'!$B:$B,'[4]产值及收款计划（2026）'!CB:CB)</f>
        <v>0</v>
      </c>
      <c r="CC564" s="256" cm="1">
        <f t="array" aca="1" ref="CC564" ca="1">_xlfn.XLOOKUP($A564&amp;$B564,'[4]产值及收款计划（2026）'!$A:$A&amp;'[4]产值及收款计划（2026）'!$B:$B,'[4]产值及收款计划（2026）'!CC:CC)</f>
        <v>0</v>
      </c>
      <c r="CD564" s="256" cm="1">
        <f t="array" aca="1" ref="CD564" ca="1">_xlfn.XLOOKUP($A564&amp;$B564,'[4]产值及收款计划（2026）'!$A:$A&amp;'[4]产值及收款计划（2026）'!$B:$B,'[4]产值及收款计划（2026）'!CD:CD)</f>
        <v>0</v>
      </c>
      <c r="CE564" s="256" cm="1">
        <f t="array" aca="1" ref="CE564" ca="1">_xlfn.XLOOKUP($A564&amp;$B564,'[4]产值及收款计划（2026）'!$A:$A&amp;'[4]产值及收款计划（2026）'!$B:$B,'[4]产值及收款计划（2026）'!CE:CE)</f>
        <v>0</v>
      </c>
      <c r="CF564" s="256" cm="1">
        <f t="array" aca="1" ref="CF564" ca="1">_xlfn.XLOOKUP($A564&amp;$B564,'[4]产值及收款计划（2026）'!$A:$A&amp;'[4]产值及收款计划（2026）'!$B:$B,'[4]产值及收款计划（2026）'!CF:CF)</f>
        <v>0</v>
      </c>
      <c r="CG564" s="256" cm="1">
        <f t="array" aca="1" ref="CG564" ca="1">_xlfn.XLOOKUP($A564&amp;$B564,'[4]产值及收款计划（2026）'!$A:$A&amp;'[4]产值及收款计划（2026）'!$B:$B,'[4]产值及收款计划（2026）'!CG:CG)</f>
        <v>0</v>
      </c>
      <c r="CH564" s="256" cm="1">
        <f t="array" aca="1" ref="CH564" ca="1">_xlfn.XLOOKUP($A564&amp;$B564,'[4]产值及收款计划（2026）'!$A:$A&amp;'[4]产值及收款计划（2026）'!$B:$B,'[4]产值及收款计划（2026）'!CH:CH)</f>
        <v>0</v>
      </c>
      <c r="CI564" s="256" cm="1">
        <f t="array" aca="1" ref="CI564" ca="1">_xlfn.XLOOKUP($A564&amp;$B564,'[4]产值及收款计划（2026）'!$A:$A&amp;'[4]产值及收款计划（2026）'!$B:$B,'[4]产值及收款计划（2026）'!CI:CI)</f>
        <v>0</v>
      </c>
      <c r="CJ564" s="256" cm="1">
        <f t="array" aca="1" ref="CJ564" ca="1">_xlfn.XLOOKUP($A564&amp;$B564,'[4]产值及收款计划（2026）'!$A:$A&amp;'[4]产值及收款计划（2026）'!$B:$B,'[4]产值及收款计划（2026）'!CJ:CJ)</f>
        <v>0</v>
      </c>
      <c r="CK564" s="256" cm="1">
        <f t="array" aca="1" ref="CK564" ca="1">_xlfn.XLOOKUP($A564&amp;$B564,'[4]产值及收款计划（2026）'!$A:$A&amp;'[4]产值及收款计划（2026）'!$B:$B,'[4]产值及收款计划（2026）'!CK:CK)</f>
        <v>0</v>
      </c>
      <c r="CL564" s="256" cm="1">
        <f t="array" aca="1" ref="CL564" ca="1">_xlfn.XLOOKUP($A564&amp;$B564,'[4]产值及收款计划（2026）'!$A:$A&amp;'[4]产值及收款计划（2026）'!$B:$B,'[4]产值及收款计划（2026）'!CL:CL)</f>
        <v>0</v>
      </c>
      <c r="DA564" s="256" cm="1">
        <f t="array" aca="1" ref="DA564" ca="1">_xlfn.XLOOKUP($A564&amp;$B564,'[4]产值及收款计划（2026）'!$A:$A&amp;'[4]产值及收款计划（2026）'!$B:$B,'[4]产值及收款计划（2026）'!DA:DA)</f>
        <v>0</v>
      </c>
      <c r="DB564" s="256" cm="1">
        <f t="array" aca="1" ref="DB564" ca="1">_xlfn.XLOOKUP($A564&amp;$B564,'[4]产值及收款计划（2026）'!$A:$A&amp;'[4]产值及收款计划（2026）'!$B:$B,'[4]产值及收款计划（2026）'!DB:DB)</f>
        <v>0</v>
      </c>
      <c r="DC564" s="256" cm="1">
        <f t="array" aca="1" ref="DC564" ca="1">_xlfn.XLOOKUP($A564&amp;$B564,'[4]产值及收款计划（2026）'!$A:$A&amp;'[4]产值及收款计划（2026）'!$B:$B,'[4]产值及收款计划（2026）'!DC:DC)</f>
        <v>0</v>
      </c>
      <c r="DD564" s="256" cm="1">
        <f t="array" aca="1" ref="DD564" ca="1">_xlfn.XLOOKUP($A564&amp;$B564,'[4]产值及收款计划（2026）'!$A:$A&amp;'[4]产值及收款计划（2026）'!$B:$B,'[4]产值及收款计划（2026）'!DD:DD)</f>
        <v>0</v>
      </c>
      <c r="DE564" s="256" cm="1">
        <f t="array" aca="1" ref="DE564" ca="1">_xlfn.XLOOKUP($A564&amp;$B564,'[4]产值及收款计划（2026）'!$A:$A&amp;'[4]产值及收款计划（2026）'!$B:$B,'[4]产值及收款计划（2026）'!DE:DE)</f>
        <v>0</v>
      </c>
      <c r="DF564" s="256" cm="1">
        <f t="array" aca="1" ref="DF564" ca="1">_xlfn.XLOOKUP($A564&amp;$B564,'[4]产值及收款计划（2026）'!$A:$A&amp;'[4]产值及收款计划（2026）'!$B:$B,'[4]产值及收款计划（2026）'!DF:DF)</f>
        <v>0</v>
      </c>
      <c r="DG564" s="256" cm="1">
        <f t="array" aca="1" ref="DG564" ca="1">_xlfn.XLOOKUP($A564&amp;$B564,'[4]产值及收款计划（2026）'!$A:$A&amp;'[4]产值及收款计划（2026）'!$B:$B,'[4]产值及收款计划（2026）'!DG:DG)</f>
        <v>0</v>
      </c>
      <c r="DH564" s="256" cm="1">
        <f t="array" aca="1" ref="DH564" ca="1">_xlfn.XLOOKUP($A564&amp;$B564,'[4]产值及收款计划（2026）'!$A:$A&amp;'[4]产值及收款计划（2026）'!$B:$B,'[4]产值及收款计划（2026）'!DH:DH)</f>
        <v>0</v>
      </c>
      <c r="DI564" s="256" cm="1">
        <f t="array" aca="1" ref="DI564" ca="1">_xlfn.XLOOKUP($A564&amp;$B564,'[4]产值及收款计划（2026）'!$A:$A&amp;'[4]产值及收款计划（2026）'!$B:$B,'[4]产值及收款计划（2026）'!DI:DI)</f>
        <v>0</v>
      </c>
      <c r="DJ564" s="256" cm="1">
        <f t="array" aca="1" ref="DJ564" ca="1">_xlfn.XLOOKUP($A564&amp;$B564,'[4]产值及收款计划（2026）'!$A:$A&amp;'[4]产值及收款计划（2026）'!$B:$B,'[4]产值及收款计划（2026）'!DJ:DJ)</f>
        <v>0</v>
      </c>
      <c r="DK564" s="256" cm="1">
        <f t="array" aca="1" ref="DK564" ca="1">_xlfn.XLOOKUP($A564&amp;$B564,'[4]产值及收款计划（2026）'!$A:$A&amp;'[4]产值及收款计划（2026）'!$B:$B,'[4]产值及收款计划（2026）'!DK:DK)</f>
        <v>0</v>
      </c>
      <c r="DL564" s="256" cm="1">
        <f t="array" aca="1" ref="DL564" ca="1">_xlfn.XLOOKUP($A564&amp;$B564,'[4]产值及收款计划（2026）'!$A:$A&amp;'[4]产值及收款计划（2026）'!$B:$B,'[4]产值及收款计划（2026）'!DL:DL)</f>
        <v>0</v>
      </c>
      <c r="DM564" s="264"/>
      <c r="DN564" s="250"/>
    </row>
    <row r="565" spans="1:118" ht="20.25" x14ac:dyDescent="0.15">
      <c r="A565" s="254">
        <f t="shared" ca="1" si="28"/>
        <v>39</v>
      </c>
      <c r="B565" s="254" t="s">
        <v>28</v>
      </c>
      <c r="C565" s="255" cm="1">
        <f t="array" aca="1" ref="C565" ca="1">_xlfn.XLOOKUP($A565&amp;$B565,'[4]产值及收款计划（2026）'!$A:$A&amp;'[4]产值及收款计划（2026）'!$B:$B,'[4]产值及收款计划（2026）'!C:C)</f>
        <v>0</v>
      </c>
      <c r="D565" s="255" cm="1">
        <f t="array" aca="1" ref="D565" ca="1">_xlfn.XLOOKUP($A565&amp;$B565,'[4]产值及收款计划（2026）'!$A:$A&amp;'[4]产值及收款计划（2026）'!$B:$B,'[4]产值及收款计划（2026）'!D:D)</f>
        <v>0</v>
      </c>
      <c r="E565" s="256" cm="1">
        <f t="array" aca="1" ref="E565" ca="1">_xlfn.XLOOKUP($A565&amp;$B565,'[4]产值及收款计划（2026）'!$A:$A&amp;'[4]产值及收款计划（2026）'!$B:$B,'[4]产值及收款计划（2026）'!E:E)</f>
        <v>0</v>
      </c>
      <c r="F565" s="256" cm="1">
        <f t="array" aca="1" ref="F565" ca="1">_xlfn.XLOOKUP($A565&amp;$B565,'[4]产值及收款计划（2026）'!$A:$A&amp;'[4]产值及收款计划（2026）'!$B:$B,'[4]产值及收款计划（2026）'!F:F)</f>
        <v>0</v>
      </c>
      <c r="G565" s="256" cm="1">
        <f t="array" aca="1" ref="G565" ca="1">_xlfn.XLOOKUP($A565&amp;$B565,'[4]产值及收款计划（2026）'!$A:$A&amp;'[4]产值及收款计划（2026）'!$B:$B,'[4]产值及收款计划（2026）'!G:G)</f>
        <v>0</v>
      </c>
      <c r="H565" s="256" cm="1">
        <f t="array" aca="1" ref="H565" ca="1">_xlfn.XLOOKUP($A565&amp;$B565,'[4]产值及收款计划（2026）'!$A:$A&amp;'[4]产值及收款计划（2026）'!$B:$B,'[4]产值及收款计划（2026）'!H:H)</f>
        <v>0</v>
      </c>
      <c r="I565" s="257" cm="1">
        <f t="array" aca="1" ref="I565" ca="1">_xlfn.XLOOKUP($A565&amp;$B565,'[4]产值及收款计划（2026）'!$A:$A&amp;'[4]产值及收款计划（2026）'!$B:$B,'[4]产值及收款计划（2026）'!I:I)</f>
        <v>0</v>
      </c>
      <c r="J565" s="258" cm="1">
        <f t="array" aca="1" ref="J565" ca="1">_xlfn.XLOOKUP($A565&amp;$B565,'[4]产值及收款计划（2026）'!$A:$A&amp;'[4]产值及收款计划（2026）'!$B:$B,'[4]产值及收款计划（2026）'!J:J)</f>
        <v>0</v>
      </c>
      <c r="K565" s="256" cm="1">
        <f t="array" aca="1" ref="K565" ca="1">_xlfn.XLOOKUP($A565&amp;$B565,'[4]产值及收款计划（2026）'!$A:$A&amp;'[4]产值及收款计划（2026）'!$B:$B,'[4]产值及收款计划（2026）'!K:K)</f>
        <v>0</v>
      </c>
      <c r="L565" s="256" cm="1">
        <f t="array" aca="1" ref="L565" ca="1">_xlfn.XLOOKUP($A565&amp;$B565,'[4]产值及收款计划（2026）'!$A:$A&amp;'[4]产值及收款计划（2026）'!$B:$B,'[4]产值及收款计划（2026）'!L:L)</f>
        <v>0</v>
      </c>
      <c r="M565" s="256" cm="1">
        <f t="array" aca="1" ref="M565" ca="1">_xlfn.XLOOKUP($A565&amp;$B565,'[4]产值及收款计划（2026）'!$A:$A&amp;'[4]产值及收款计划（2026）'!$B:$B,'[4]产值及收款计划（2026）'!M:M)</f>
        <v>0</v>
      </c>
      <c r="N565" s="256" cm="1">
        <f t="array" aca="1" ref="N565" ca="1">_xlfn.XLOOKUP($A565&amp;$B565,'[4]产值及收款计划（2026）'!$A:$A&amp;'[4]产值及收款计划（2026）'!$B:$B,'[4]产值及收款计划（2026）'!N:N)</f>
        <v>0</v>
      </c>
      <c r="O565" s="256" cm="1">
        <f t="array" aca="1" ref="O565" ca="1">_xlfn.XLOOKUP($A565&amp;$B565,'[4]产值及收款计划（2026）'!$A:$A&amp;'[4]产值及收款计划（2026）'!$B:$B,'[4]产值及收款计划（2026）'!O:O)</f>
        <v>0</v>
      </c>
      <c r="P565" s="255" cm="1">
        <f t="array" aca="1" ref="P565" ca="1">_xlfn.XLOOKUP($A565&amp;$B565,'[4]产值及收款计划（2026）'!$A:$A&amp;'[4]产值及收款计划（2026）'!$B:$B,'[4]产值及收款计划（2026）'!P:P)</f>
        <v>0</v>
      </c>
      <c r="Q565" s="256" cm="1">
        <f t="array" aca="1" ref="Q565" ca="1">_xlfn.XLOOKUP($A565&amp;$B565,'[4]产值及收款计划（2026）'!$A:$A&amp;'[4]产值及收款计划（2026）'!$B:$B,'[4]产值及收款计划（2026）'!Q:Q)</f>
        <v>0</v>
      </c>
      <c r="R565" s="256" cm="1">
        <f t="array" aca="1" ref="R565" ca="1">_xlfn.XLOOKUP($A565&amp;$B565,'[4]产值及收款计划（2026）'!$A:$A&amp;'[4]产值及收款计划（2026）'!$B:$B,'[4]产值及收款计划（2026）'!R:R)</f>
        <v>0</v>
      </c>
      <c r="S565" s="256" cm="1">
        <f t="array" aca="1" ref="S565" ca="1">_xlfn.XLOOKUP($A565&amp;$B565,'[4]产值及收款计划（2026）'!$A:$A&amp;'[4]产值及收款计划（2026）'!$B:$B,'[4]产值及收款计划（2026）'!S:S)</f>
        <v>0</v>
      </c>
      <c r="T565" s="256" cm="1">
        <f t="array" aca="1" ref="T565" ca="1">_xlfn.XLOOKUP($A565&amp;$B565,'[4]产值及收款计划（2026）'!$A:$A&amp;'[4]产值及收款计划（2026）'!$B:$B,'[4]产值及收款计划（2026）'!T:T)</f>
        <v>0</v>
      </c>
      <c r="U565" s="256" cm="1">
        <f t="array" aca="1" ref="U565" ca="1">_xlfn.XLOOKUP($A565&amp;$B565,'[4]产值及收款计划（2026）'!$A:$A&amp;'[4]产值及收款计划（2026）'!$B:$B,'[4]产值及收款计划（2026）'!U:U)</f>
        <v>0</v>
      </c>
      <c r="V565" s="256" cm="1">
        <f t="array" aca="1" ref="V565" ca="1">_xlfn.XLOOKUP($A565&amp;$B565,'[4]产值及收款计划（2026）'!$A:$A&amp;'[4]产值及收款计划（2026）'!$B:$B,'[4]产值及收款计划（2026）'!V:V)</f>
        <v>0</v>
      </c>
      <c r="W565" s="256" cm="1">
        <f t="array" aca="1" ref="W565" ca="1">_xlfn.XLOOKUP($A565&amp;$B565,'[4]产值及收款计划（2026）'!$A:$A&amp;'[4]产值及收款计划（2026）'!$B:$B,'[4]产值及收款计划（2026）'!W:W)</f>
        <v>0</v>
      </c>
      <c r="X565" s="256" cm="1">
        <f t="array" aca="1" ref="X565" ca="1">_xlfn.XLOOKUP($A565&amp;$B565,'[4]产值及收款计划（2026）'!$A:$A&amp;'[4]产值及收款计划（2026）'!$B:$B,'[4]产值及收款计划（2026）'!X:X)</f>
        <v>0</v>
      </c>
      <c r="Y565" s="256" cm="1">
        <f t="array" aca="1" ref="Y565" ca="1">_xlfn.XLOOKUP($A565&amp;$B565,'[4]产值及收款计划（2026）'!$A:$A&amp;'[4]产值及收款计划（2026）'!$B:$B,'[4]产值及收款计划（2026）'!Y:Y)</f>
        <v>0</v>
      </c>
      <c r="Z565" s="256" cm="1">
        <f t="array" aca="1" ref="Z565" ca="1">_xlfn.XLOOKUP($A565&amp;$B565,'[4]产值及收款计划（2026）'!$A:$A&amp;'[4]产值及收款计划（2026）'!$B:$B,'[4]产值及收款计划（2026）'!Z:Z)</f>
        <v>0</v>
      </c>
      <c r="AA565" s="256" cm="1">
        <f t="array" aca="1" ref="AA565" ca="1">_xlfn.XLOOKUP($A565&amp;$B565,'[4]产值及收款计划（2026）'!$A:$A&amp;'[4]产值及收款计划（2026）'!$B:$B,'[4]产值及收款计划（2026）'!AA:AA)</f>
        <v>0</v>
      </c>
      <c r="AB565" s="256" cm="1">
        <f t="array" aca="1" ref="AB565" ca="1">_xlfn.XLOOKUP($A565&amp;$B565,'[4]产值及收款计划（2026）'!$A:$A&amp;'[4]产值及收款计划（2026）'!$B:$B,'[4]产值及收款计划（2026）'!AB:AB)</f>
        <v>0</v>
      </c>
      <c r="AC565" s="256" cm="1">
        <f t="array" aca="1" ref="AC565" ca="1">_xlfn.XLOOKUP($A565&amp;$B565,'[4]产值及收款计划（2026）'!$A:$A&amp;'[4]产值及收款计划（2026）'!$B:$B,'[4]产值及收款计划（2026）'!AC:AC)</f>
        <v>0</v>
      </c>
      <c r="AD565" s="256" cm="1">
        <f t="array" aca="1" ref="AD565" ca="1">_xlfn.XLOOKUP($A565&amp;$B565,'[4]产值及收款计划（2026）'!$A:$A&amp;'[4]产值及收款计划（2026）'!$B:$B,'[4]产值及收款计划（2026）'!AD:AD)</f>
        <v>0</v>
      </c>
      <c r="AE565" s="256" cm="1">
        <f t="array" aca="1" ref="AE565" ca="1">_xlfn.XLOOKUP($A565&amp;$B565,'[4]产值及收款计划（2026）'!$A:$A&amp;'[4]产值及收款计划（2026）'!$B:$B,'[4]产值及收款计划（2026）'!AE:AE)</f>
        <v>0</v>
      </c>
      <c r="AF565" s="256" cm="1">
        <f t="array" aca="1" ref="AF565" ca="1">_xlfn.XLOOKUP($A565&amp;$B565,'[4]产值及收款计划（2026）'!$A:$A&amp;'[4]产值及收款计划（2026）'!$B:$B,'[4]产值及收款计划（2026）'!AF:AF)</f>
        <v>0</v>
      </c>
      <c r="AG565" s="256" cm="1">
        <f t="array" aca="1" ref="AG565" ca="1">_xlfn.XLOOKUP($A565&amp;$B565,'[4]产值及收款计划（2026）'!$A:$A&amp;'[4]产值及收款计划（2026）'!$B:$B,'[4]产值及收款计划（2026）'!AG:AG)</f>
        <v>0</v>
      </c>
      <c r="AH565" s="256" cm="1">
        <f t="array" aca="1" ref="AH565" ca="1">_xlfn.XLOOKUP($A565&amp;$B565,'[4]产值及收款计划（2026）'!$A:$A&amp;'[4]产值及收款计划（2026）'!$B:$B,'[4]产值及收款计划（2026）'!AH:AH)</f>
        <v>0</v>
      </c>
      <c r="AI565" s="256" cm="1">
        <f t="array" aca="1" ref="AI565" ca="1">_xlfn.XLOOKUP($A565&amp;$B565,'[4]产值及收款计划（2026）'!$A:$A&amp;'[4]产值及收款计划（2026）'!$B:$B,'[4]产值及收款计划（2026）'!AI:AI)</f>
        <v>0</v>
      </c>
      <c r="AJ565" s="256" cm="1">
        <f t="array" aca="1" ref="AJ565" ca="1">_xlfn.XLOOKUP($A565&amp;$B565,'[4]产值及收款计划（2026）'!$A:$A&amp;'[4]产值及收款计划（2026）'!$B:$B,'[4]产值及收款计划（2026）'!AJ:AJ)</f>
        <v>0</v>
      </c>
      <c r="AK565" s="256" cm="1">
        <f t="array" aca="1" ref="AK565" ca="1">_xlfn.XLOOKUP($A565&amp;$B565,'[4]产值及收款计划（2026）'!$A:$A&amp;'[4]产值及收款计划（2026）'!$B:$B,'[4]产值及收款计划（2026）'!AK:AK)</f>
        <v>0</v>
      </c>
      <c r="AL565" s="256" cm="1">
        <f t="array" aca="1" ref="AL565" ca="1">_xlfn.XLOOKUP($A565&amp;$B565,'[4]产值及收款计划（2026）'!$A:$A&amp;'[4]产值及收款计划（2026）'!$B:$B,'[4]产值及收款计划（2026）'!AL:AL)</f>
        <v>0</v>
      </c>
      <c r="AM565" s="263" t="e" cm="1">
        <f t="array" aca="1" ref="AM565" ca="1">_xlfn.LET(_xlpm.勾选月份状态数组,TRANSPOSE('PPT(12-15页）-TOP10'!$A$3:$A$14),_xlpm.选择数据区,IF('PPT(12-15页）-TOP10'!$E$3="收款",$BA565:$BL565,$AA565:$AL565),SUM(_xlfn._xlws.FILTER(_xlpm.选择数据区,_xlpm.勾选月份状态数组,"")))</f>
        <v>#NAME?</v>
      </c>
      <c r="AN565" s="256" t="e" cm="1">
        <f t="array" aca="1" ref="AN565" ca="1">_xlfn.LET(_xlpm.勾选月份状态数组,TRANSPOSE('PPT(12-15页）-TOP10'!$A$3:$A$14),_xlpm.选择数据区,IF('PPT(12-15页）-TOP10'!$E$3="收款",$DA565:$DL565,$CA565:$CL565),SUM(_xlfn._xlws.FILTER(_xlpm.选择数据区,_xlpm.勾选月份状态数组,"")))</f>
        <v>#NAME?</v>
      </c>
      <c r="AO565" s="256">
        <f ca="1">SUM(CA565:CC565)+SUM(AD565:AL565)</f>
        <v>0</v>
      </c>
      <c r="AP565" s="256"/>
      <c r="AQ565" s="256"/>
      <c r="AR565" s="256"/>
      <c r="AS565" s="256" cm="1">
        <f t="array" aca="1" ref="AS565" ca="1">_xlfn.XLOOKUP($A565&amp;$B565,'[4]产值及收款计划（2026）'!$A:$A&amp;'[4]产值及收款计划（2026）'!$B:$B,'[4]产值及收款计划（2026）'!AS:AS)</f>
        <v>0</v>
      </c>
      <c r="AT565" s="256" cm="1">
        <f t="array" aca="1" ref="AT565" ca="1">_xlfn.XLOOKUP($A565&amp;$B565,'[4]产值及收款计划（2026）'!$A:$A&amp;'[4]产值及收款计划（2026）'!$B:$B,'[4]产值及收款计划（2026）'!AT:AT)</f>
        <v>0</v>
      </c>
      <c r="AU565" s="256" cm="1">
        <f t="array" aca="1" ref="AU565" ca="1">_xlfn.XLOOKUP($A565&amp;$B565,'[4]产值及收款计划（2026）'!$A:$A&amp;'[4]产值及收款计划（2026）'!$B:$B,'[4]产值及收款计划（2026）'!AU:AU)</f>
        <v>0</v>
      </c>
      <c r="AV565" s="256" cm="1">
        <f t="array" aca="1" ref="AV565" ca="1">_xlfn.XLOOKUP($A565&amp;$B565,'[4]产值及收款计划（2026）'!$A:$A&amp;'[4]产值及收款计划（2026）'!$B:$B,'[4]产值及收款计划（2026）'!AV:AV)</f>
        <v>0</v>
      </c>
      <c r="AW565" s="256" cm="1">
        <f t="array" aca="1" ref="AW565" ca="1">_xlfn.XLOOKUP($A565&amp;$B565,'[4]产值及收款计划（2026）'!$A:$A&amp;'[4]产值及收款计划（2026）'!$B:$B,'[4]产值及收款计划（2026）'!AW:AW)</f>
        <v>0</v>
      </c>
      <c r="AX565" s="256" cm="1">
        <f t="array" aca="1" ref="AX565" ca="1">_xlfn.XLOOKUP($A565&amp;$B565,'[4]产值及收款计划（2026）'!$A:$A&amp;'[4]产值及收款计划（2026）'!$B:$B,'[4]产值及收款计划（2026）'!AX:AX)</f>
        <v>0</v>
      </c>
      <c r="AY565" s="256" cm="1">
        <f t="array" aca="1" ref="AY565" ca="1">_xlfn.XLOOKUP($A565&amp;$B565,'[4]产值及收款计划（2026）'!$A:$A&amp;'[4]产值及收款计划（2026）'!$B:$B,'[4]产值及收款计划（2026）'!AY:AY)</f>
        <v>0</v>
      </c>
      <c r="AZ565" s="256" cm="1">
        <f t="array" aca="1" ref="AZ565" ca="1">_xlfn.XLOOKUP($A565&amp;$B565,'[4]产值及收款计划（2026）'!$A:$A&amp;'[4]产值及收款计划（2026）'!$B:$B,'[4]产值及收款计划（2026）'!AZ:AZ)</f>
        <v>0</v>
      </c>
      <c r="BA565" s="256" cm="1">
        <f t="array" aca="1" ref="BA565" ca="1">_xlfn.XLOOKUP($A565&amp;$B565,'[4]产值及收款计划（2026）'!$A:$A&amp;'[4]产值及收款计划（2026）'!$B:$B,'[4]产值及收款计划（2026）'!BA:BA)</f>
        <v>0</v>
      </c>
      <c r="BB565" s="256" cm="1">
        <f t="array" aca="1" ref="BB565" ca="1">_xlfn.XLOOKUP($A565&amp;$B565,'[4]产值及收款计划（2026）'!$A:$A&amp;'[4]产值及收款计划（2026）'!$B:$B,'[4]产值及收款计划（2026）'!BB:BB)</f>
        <v>0</v>
      </c>
      <c r="BC565" s="256" cm="1">
        <f t="array" aca="1" ref="BC565" ca="1">_xlfn.XLOOKUP($A565&amp;$B565,'[4]产值及收款计划（2026）'!$A:$A&amp;'[4]产值及收款计划（2026）'!$B:$B,'[4]产值及收款计划（2026）'!BC:BC)</f>
        <v>0</v>
      </c>
      <c r="BD565" s="256" cm="1">
        <f t="array" aca="1" ref="BD565" ca="1">_xlfn.XLOOKUP($A565&amp;$B565,'[4]产值及收款计划（2026）'!$A:$A&amp;'[4]产值及收款计划（2026）'!$B:$B,'[4]产值及收款计划（2026）'!BD:BD)</f>
        <v>0</v>
      </c>
      <c r="BE565" s="256" cm="1">
        <f t="array" aca="1" ref="BE565" ca="1">_xlfn.XLOOKUP($A565&amp;$B565,'[4]产值及收款计划（2026）'!$A:$A&amp;'[4]产值及收款计划（2026）'!$B:$B,'[4]产值及收款计划（2026）'!BE:BE)</f>
        <v>0</v>
      </c>
      <c r="BF565" s="256" cm="1">
        <f t="array" aca="1" ref="BF565" ca="1">_xlfn.XLOOKUP($A565&amp;$B565,'[4]产值及收款计划（2026）'!$A:$A&amp;'[4]产值及收款计划（2026）'!$B:$B,'[4]产值及收款计划（2026）'!BF:BF)</f>
        <v>0</v>
      </c>
      <c r="BG565" s="256" cm="1">
        <f t="array" aca="1" ref="BG565" ca="1">_xlfn.XLOOKUP($A565&amp;$B565,'[4]产值及收款计划（2026）'!$A:$A&amp;'[4]产值及收款计划（2026）'!$B:$B,'[4]产值及收款计划（2026）'!BG:BG)</f>
        <v>0</v>
      </c>
      <c r="BH565" s="256" cm="1">
        <f t="array" aca="1" ref="BH565" ca="1">_xlfn.XLOOKUP($A565&amp;$B565,'[4]产值及收款计划（2026）'!$A:$A&amp;'[4]产值及收款计划（2026）'!$B:$B,'[4]产值及收款计划（2026）'!BH:BH)</f>
        <v>0</v>
      </c>
      <c r="BI565" s="256" cm="1">
        <f t="array" aca="1" ref="BI565" ca="1">_xlfn.XLOOKUP($A565&amp;$B565,'[4]产值及收款计划（2026）'!$A:$A&amp;'[4]产值及收款计划（2026）'!$B:$B,'[4]产值及收款计划（2026）'!BI:BI)</f>
        <v>0</v>
      </c>
      <c r="BJ565" s="256" cm="1">
        <f t="array" aca="1" ref="BJ565" ca="1">_xlfn.XLOOKUP($A565&amp;$B565,'[4]产值及收款计划（2026）'!$A:$A&amp;'[4]产值及收款计划（2026）'!$B:$B,'[4]产值及收款计划（2026）'!BJ:BJ)</f>
        <v>0</v>
      </c>
      <c r="BK565" s="256" cm="1">
        <f t="array" aca="1" ref="BK565" ca="1">_xlfn.XLOOKUP($A565&amp;$B565,'[4]产值及收款计划（2026）'!$A:$A&amp;'[4]产值及收款计划（2026）'!$B:$B,'[4]产值及收款计划（2026）'!BK:BK)</f>
        <v>0</v>
      </c>
      <c r="BL565" s="256" cm="1">
        <f t="array" aca="1" ref="BL565" ca="1">_xlfn.XLOOKUP($A565&amp;$B565,'[4]产值及收款计划（2026）'!$A:$A&amp;'[4]产值及收款计划（2026）'!$B:$B,'[4]产值及收款计划（2026）'!BL:BL)</f>
        <v>0</v>
      </c>
      <c r="BM565" s="256"/>
      <c r="BN565" s="256"/>
      <c r="BO565" s="256"/>
      <c r="BP565" s="256"/>
      <c r="BQ565" s="255" cm="1">
        <f t="array" aca="1" ref="BQ565" ca="1">_xlfn.XLOOKUP($A565&amp;$B565,'[4]产值及收款计划（2026）'!$A:$A&amp;'[4]产值及收款计划（2026）'!$B:$B,'[4]产值及收款计划（2026）'!BQ:BQ)</f>
        <v>0</v>
      </c>
      <c r="BR565" s="256" cm="1">
        <f t="array" aca="1" ref="BR565" ca="1">_xlfn.XLOOKUP($A565&amp;$B565,'[4]产值及收款计划（2026）'!$A:$A&amp;'[4]产值及收款计划（2026）'!$B:$B,'[4]产值及收款计划（2026）'!BR:BR)</f>
        <v>0</v>
      </c>
      <c r="CA565" s="256" cm="1">
        <f t="array" aca="1" ref="CA565" ca="1">_xlfn.XLOOKUP($A565&amp;$B565,'[4]产值及收款计划（2026）'!$A:$A&amp;'[4]产值及收款计划（2026）'!$B:$B,'[4]产值及收款计划（2026）'!CA:CA)</f>
        <v>0</v>
      </c>
      <c r="CB565" s="256" cm="1">
        <f t="array" aca="1" ref="CB565" ca="1">_xlfn.XLOOKUP($A565&amp;$B565,'[4]产值及收款计划（2026）'!$A:$A&amp;'[4]产值及收款计划（2026）'!$B:$B,'[4]产值及收款计划（2026）'!CB:CB)</f>
        <v>0</v>
      </c>
      <c r="CC565" s="256" cm="1">
        <f t="array" aca="1" ref="CC565" ca="1">_xlfn.XLOOKUP($A565&amp;$B565,'[4]产值及收款计划（2026）'!$A:$A&amp;'[4]产值及收款计划（2026）'!$B:$B,'[4]产值及收款计划（2026）'!CC:CC)</f>
        <v>0</v>
      </c>
      <c r="CD565" s="256" cm="1">
        <f t="array" aca="1" ref="CD565" ca="1">_xlfn.XLOOKUP($A565&amp;$B565,'[4]产值及收款计划（2026）'!$A:$A&amp;'[4]产值及收款计划（2026）'!$B:$B,'[4]产值及收款计划（2026）'!CD:CD)</f>
        <v>0</v>
      </c>
      <c r="CE565" s="256" cm="1">
        <f t="array" aca="1" ref="CE565" ca="1">_xlfn.XLOOKUP($A565&amp;$B565,'[4]产值及收款计划（2026）'!$A:$A&amp;'[4]产值及收款计划（2026）'!$B:$B,'[4]产值及收款计划（2026）'!CE:CE)</f>
        <v>0</v>
      </c>
      <c r="CF565" s="256" cm="1">
        <f t="array" aca="1" ref="CF565" ca="1">_xlfn.XLOOKUP($A565&amp;$B565,'[4]产值及收款计划（2026）'!$A:$A&amp;'[4]产值及收款计划（2026）'!$B:$B,'[4]产值及收款计划（2026）'!CF:CF)</f>
        <v>0</v>
      </c>
      <c r="CG565" s="256" cm="1">
        <f t="array" aca="1" ref="CG565" ca="1">_xlfn.XLOOKUP($A565&amp;$B565,'[4]产值及收款计划（2026）'!$A:$A&amp;'[4]产值及收款计划（2026）'!$B:$B,'[4]产值及收款计划（2026）'!CG:CG)</f>
        <v>0</v>
      </c>
      <c r="CH565" s="256" cm="1">
        <f t="array" aca="1" ref="CH565" ca="1">_xlfn.XLOOKUP($A565&amp;$B565,'[4]产值及收款计划（2026）'!$A:$A&amp;'[4]产值及收款计划（2026）'!$B:$B,'[4]产值及收款计划（2026）'!CH:CH)</f>
        <v>0</v>
      </c>
      <c r="CI565" s="256" cm="1">
        <f t="array" aca="1" ref="CI565" ca="1">_xlfn.XLOOKUP($A565&amp;$B565,'[4]产值及收款计划（2026）'!$A:$A&amp;'[4]产值及收款计划（2026）'!$B:$B,'[4]产值及收款计划（2026）'!CI:CI)</f>
        <v>0</v>
      </c>
      <c r="CJ565" s="256" cm="1">
        <f t="array" aca="1" ref="CJ565" ca="1">_xlfn.XLOOKUP($A565&amp;$B565,'[4]产值及收款计划（2026）'!$A:$A&amp;'[4]产值及收款计划（2026）'!$B:$B,'[4]产值及收款计划（2026）'!CJ:CJ)</f>
        <v>0</v>
      </c>
      <c r="CK565" s="256" cm="1">
        <f t="array" aca="1" ref="CK565" ca="1">_xlfn.XLOOKUP($A565&amp;$B565,'[4]产值及收款计划（2026）'!$A:$A&amp;'[4]产值及收款计划（2026）'!$B:$B,'[4]产值及收款计划（2026）'!CK:CK)</f>
        <v>0</v>
      </c>
      <c r="CL565" s="256" cm="1">
        <f t="array" aca="1" ref="CL565" ca="1">_xlfn.XLOOKUP($A565&amp;$B565,'[4]产值及收款计划（2026）'!$A:$A&amp;'[4]产值及收款计划（2026）'!$B:$B,'[4]产值及收款计划（2026）'!CL:CL)</f>
        <v>0</v>
      </c>
      <c r="DA565" s="256" cm="1">
        <f t="array" aca="1" ref="DA565" ca="1">_xlfn.XLOOKUP($A565&amp;$B565,'[4]产值及收款计划（2026）'!$A:$A&amp;'[4]产值及收款计划（2026）'!$B:$B,'[4]产值及收款计划（2026）'!DA:DA)</f>
        <v>0</v>
      </c>
      <c r="DB565" s="256" cm="1">
        <f t="array" aca="1" ref="DB565" ca="1">_xlfn.XLOOKUP($A565&amp;$B565,'[4]产值及收款计划（2026）'!$A:$A&amp;'[4]产值及收款计划（2026）'!$B:$B,'[4]产值及收款计划（2026）'!DB:DB)</f>
        <v>0</v>
      </c>
      <c r="DC565" s="256" cm="1">
        <f t="array" aca="1" ref="DC565" ca="1">_xlfn.XLOOKUP($A565&amp;$B565,'[4]产值及收款计划（2026）'!$A:$A&amp;'[4]产值及收款计划（2026）'!$B:$B,'[4]产值及收款计划（2026）'!DC:DC)</f>
        <v>0</v>
      </c>
      <c r="DD565" s="256" cm="1">
        <f t="array" aca="1" ref="DD565" ca="1">_xlfn.XLOOKUP($A565&amp;$B565,'[4]产值及收款计划（2026）'!$A:$A&amp;'[4]产值及收款计划（2026）'!$B:$B,'[4]产值及收款计划（2026）'!DD:DD)</f>
        <v>0</v>
      </c>
      <c r="DE565" s="256" cm="1">
        <f t="array" aca="1" ref="DE565" ca="1">_xlfn.XLOOKUP($A565&amp;$B565,'[4]产值及收款计划（2026）'!$A:$A&amp;'[4]产值及收款计划（2026）'!$B:$B,'[4]产值及收款计划（2026）'!DE:DE)</f>
        <v>0</v>
      </c>
      <c r="DF565" s="256" cm="1">
        <f t="array" aca="1" ref="DF565" ca="1">_xlfn.XLOOKUP($A565&amp;$B565,'[4]产值及收款计划（2026）'!$A:$A&amp;'[4]产值及收款计划（2026）'!$B:$B,'[4]产值及收款计划（2026）'!DF:DF)</f>
        <v>0</v>
      </c>
      <c r="DG565" s="256" cm="1">
        <f t="array" aca="1" ref="DG565" ca="1">_xlfn.XLOOKUP($A565&amp;$B565,'[4]产值及收款计划（2026）'!$A:$A&amp;'[4]产值及收款计划（2026）'!$B:$B,'[4]产值及收款计划（2026）'!DG:DG)</f>
        <v>0</v>
      </c>
      <c r="DH565" s="256" cm="1">
        <f t="array" aca="1" ref="DH565" ca="1">_xlfn.XLOOKUP($A565&amp;$B565,'[4]产值及收款计划（2026）'!$A:$A&amp;'[4]产值及收款计划（2026）'!$B:$B,'[4]产值及收款计划（2026）'!DH:DH)</f>
        <v>0</v>
      </c>
      <c r="DI565" s="256" cm="1">
        <f t="array" aca="1" ref="DI565" ca="1">_xlfn.XLOOKUP($A565&amp;$B565,'[4]产值及收款计划（2026）'!$A:$A&amp;'[4]产值及收款计划（2026）'!$B:$B,'[4]产值及收款计划（2026）'!DI:DI)</f>
        <v>0</v>
      </c>
      <c r="DJ565" s="256" cm="1">
        <f t="array" aca="1" ref="DJ565" ca="1">_xlfn.XLOOKUP($A565&amp;$B565,'[4]产值及收款计划（2026）'!$A:$A&amp;'[4]产值及收款计划（2026）'!$B:$B,'[4]产值及收款计划（2026）'!DJ:DJ)</f>
        <v>0</v>
      </c>
      <c r="DK565" s="256" cm="1">
        <f t="array" aca="1" ref="DK565" ca="1">_xlfn.XLOOKUP($A565&amp;$B565,'[4]产值及收款计划（2026）'!$A:$A&amp;'[4]产值及收款计划（2026）'!$B:$B,'[4]产值及收款计划（2026）'!DK:DK)</f>
        <v>0</v>
      </c>
      <c r="DL565" s="256" cm="1">
        <f t="array" aca="1" ref="DL565" ca="1">_xlfn.XLOOKUP($A565&amp;$B565,'[4]产值及收款计划（2026）'!$A:$A&amp;'[4]产值及收款计划（2026）'!$B:$B,'[4]产值及收款计划（2026）'!DL:DL)</f>
        <v>0</v>
      </c>
      <c r="DM565" s="264"/>
      <c r="DN565" s="250"/>
    </row>
    <row r="566" spans="1:118" ht="20.25" x14ac:dyDescent="0.15">
      <c r="A566" s="254">
        <f t="shared" ca="1" si="28"/>
        <v>40</v>
      </c>
      <c r="B566" s="254" t="s">
        <v>28</v>
      </c>
      <c r="C566" s="255" cm="1">
        <f t="array" aca="1" ref="C566" ca="1">_xlfn.XLOOKUP($A566&amp;$B566,'[4]产值及收款计划（2026）'!$A:$A&amp;'[4]产值及收款计划（2026）'!$B:$B,'[4]产值及收款计划（2026）'!C:C)</f>
        <v>0</v>
      </c>
      <c r="D566" s="255" cm="1">
        <f t="array" aca="1" ref="D566" ca="1">_xlfn.XLOOKUP($A566&amp;$B566,'[4]产值及收款计划（2026）'!$A:$A&amp;'[4]产值及收款计划（2026）'!$B:$B,'[4]产值及收款计划（2026）'!D:D)</f>
        <v>0</v>
      </c>
      <c r="E566" s="256" cm="1">
        <f t="array" aca="1" ref="E566" ca="1">_xlfn.XLOOKUP($A566&amp;$B566,'[4]产值及收款计划（2026）'!$A:$A&amp;'[4]产值及收款计划（2026）'!$B:$B,'[4]产值及收款计划（2026）'!E:E)</f>
        <v>0</v>
      </c>
      <c r="F566" s="256" cm="1">
        <f t="array" aca="1" ref="F566" ca="1">_xlfn.XLOOKUP($A566&amp;$B566,'[4]产值及收款计划（2026）'!$A:$A&amp;'[4]产值及收款计划（2026）'!$B:$B,'[4]产值及收款计划（2026）'!F:F)</f>
        <v>0</v>
      </c>
      <c r="G566" s="256" cm="1">
        <f t="array" aca="1" ref="G566" ca="1">_xlfn.XLOOKUP($A566&amp;$B566,'[4]产值及收款计划（2026）'!$A:$A&amp;'[4]产值及收款计划（2026）'!$B:$B,'[4]产值及收款计划（2026）'!G:G)</f>
        <v>0</v>
      </c>
      <c r="H566" s="256" cm="1">
        <f t="array" aca="1" ref="H566" ca="1">_xlfn.XLOOKUP($A566&amp;$B566,'[4]产值及收款计划（2026）'!$A:$A&amp;'[4]产值及收款计划（2026）'!$B:$B,'[4]产值及收款计划（2026）'!H:H)</f>
        <v>0</v>
      </c>
      <c r="I566" s="257" cm="1">
        <f t="array" aca="1" ref="I566" ca="1">_xlfn.XLOOKUP($A566&amp;$B566,'[4]产值及收款计划（2026）'!$A:$A&amp;'[4]产值及收款计划（2026）'!$B:$B,'[4]产值及收款计划（2026）'!I:I)</f>
        <v>0</v>
      </c>
      <c r="J566" s="258" cm="1">
        <f t="array" aca="1" ref="J566" ca="1">_xlfn.XLOOKUP($A566&amp;$B566,'[4]产值及收款计划（2026）'!$A:$A&amp;'[4]产值及收款计划（2026）'!$B:$B,'[4]产值及收款计划（2026）'!J:J)</f>
        <v>0</v>
      </c>
      <c r="K566" s="256" cm="1">
        <f t="array" aca="1" ref="K566" ca="1">_xlfn.XLOOKUP($A566&amp;$B566,'[4]产值及收款计划（2026）'!$A:$A&amp;'[4]产值及收款计划（2026）'!$B:$B,'[4]产值及收款计划（2026）'!K:K)</f>
        <v>0</v>
      </c>
      <c r="L566" s="256" cm="1">
        <f t="array" aca="1" ref="L566" ca="1">_xlfn.XLOOKUP($A566&amp;$B566,'[4]产值及收款计划（2026）'!$A:$A&amp;'[4]产值及收款计划（2026）'!$B:$B,'[4]产值及收款计划（2026）'!L:L)</f>
        <v>0</v>
      </c>
      <c r="M566" s="256" cm="1">
        <f t="array" aca="1" ref="M566" ca="1">_xlfn.XLOOKUP($A566&amp;$B566,'[4]产值及收款计划（2026）'!$A:$A&amp;'[4]产值及收款计划（2026）'!$B:$B,'[4]产值及收款计划（2026）'!M:M)</f>
        <v>0</v>
      </c>
      <c r="N566" s="256" cm="1">
        <f t="array" aca="1" ref="N566" ca="1">_xlfn.XLOOKUP($A566&amp;$B566,'[4]产值及收款计划（2026）'!$A:$A&amp;'[4]产值及收款计划（2026）'!$B:$B,'[4]产值及收款计划（2026）'!N:N)</f>
        <v>0</v>
      </c>
      <c r="O566" s="256" cm="1">
        <f t="array" aca="1" ref="O566" ca="1">_xlfn.XLOOKUP($A566&amp;$B566,'[4]产值及收款计划（2026）'!$A:$A&amp;'[4]产值及收款计划（2026）'!$B:$B,'[4]产值及收款计划（2026）'!O:O)</f>
        <v>0</v>
      </c>
      <c r="P566" s="255" cm="1">
        <f t="array" aca="1" ref="P566" ca="1">_xlfn.XLOOKUP($A566&amp;$B566,'[4]产值及收款计划（2026）'!$A:$A&amp;'[4]产值及收款计划（2026）'!$B:$B,'[4]产值及收款计划（2026）'!P:P)</f>
        <v>0</v>
      </c>
      <c r="Q566" s="256" cm="1">
        <f t="array" aca="1" ref="Q566" ca="1">_xlfn.XLOOKUP($A566&amp;$B566,'[4]产值及收款计划（2026）'!$A:$A&amp;'[4]产值及收款计划（2026）'!$B:$B,'[4]产值及收款计划（2026）'!Q:Q)</f>
        <v>0</v>
      </c>
      <c r="R566" s="256" cm="1">
        <f t="array" aca="1" ref="R566" ca="1">_xlfn.XLOOKUP($A566&amp;$B566,'[4]产值及收款计划（2026）'!$A:$A&amp;'[4]产值及收款计划（2026）'!$B:$B,'[4]产值及收款计划（2026）'!R:R)</f>
        <v>0</v>
      </c>
      <c r="S566" s="256" cm="1">
        <f t="array" aca="1" ref="S566" ca="1">_xlfn.XLOOKUP($A566&amp;$B566,'[4]产值及收款计划（2026）'!$A:$A&amp;'[4]产值及收款计划（2026）'!$B:$B,'[4]产值及收款计划（2026）'!S:S)</f>
        <v>0</v>
      </c>
      <c r="T566" s="256" cm="1">
        <f t="array" aca="1" ref="T566" ca="1">_xlfn.XLOOKUP($A566&amp;$B566,'[4]产值及收款计划（2026）'!$A:$A&amp;'[4]产值及收款计划（2026）'!$B:$B,'[4]产值及收款计划（2026）'!T:T)</f>
        <v>0</v>
      </c>
      <c r="U566" s="256" cm="1">
        <f t="array" aca="1" ref="U566" ca="1">_xlfn.XLOOKUP($A566&amp;$B566,'[4]产值及收款计划（2026）'!$A:$A&amp;'[4]产值及收款计划（2026）'!$B:$B,'[4]产值及收款计划（2026）'!U:U)</f>
        <v>0</v>
      </c>
      <c r="V566" s="256" cm="1">
        <f t="array" aca="1" ref="V566" ca="1">_xlfn.XLOOKUP($A566&amp;$B566,'[4]产值及收款计划（2026）'!$A:$A&amp;'[4]产值及收款计划（2026）'!$B:$B,'[4]产值及收款计划（2026）'!V:V)</f>
        <v>0</v>
      </c>
      <c r="W566" s="256" cm="1">
        <f t="array" aca="1" ref="W566" ca="1">_xlfn.XLOOKUP($A566&amp;$B566,'[4]产值及收款计划（2026）'!$A:$A&amp;'[4]产值及收款计划（2026）'!$B:$B,'[4]产值及收款计划（2026）'!W:W)</f>
        <v>0</v>
      </c>
      <c r="X566" s="256" cm="1">
        <f t="array" aca="1" ref="X566" ca="1">_xlfn.XLOOKUP($A566&amp;$B566,'[4]产值及收款计划（2026）'!$A:$A&amp;'[4]产值及收款计划（2026）'!$B:$B,'[4]产值及收款计划（2026）'!X:X)</f>
        <v>0</v>
      </c>
      <c r="Y566" s="256" cm="1">
        <f t="array" aca="1" ref="Y566" ca="1">_xlfn.XLOOKUP($A566&amp;$B566,'[4]产值及收款计划（2026）'!$A:$A&amp;'[4]产值及收款计划（2026）'!$B:$B,'[4]产值及收款计划（2026）'!Y:Y)</f>
        <v>0</v>
      </c>
      <c r="Z566" s="256" cm="1">
        <f t="array" aca="1" ref="Z566" ca="1">_xlfn.XLOOKUP($A566&amp;$B566,'[4]产值及收款计划（2026）'!$A:$A&amp;'[4]产值及收款计划（2026）'!$B:$B,'[4]产值及收款计划（2026）'!Z:Z)</f>
        <v>0</v>
      </c>
      <c r="AA566" s="256" cm="1">
        <f t="array" aca="1" ref="AA566" ca="1">_xlfn.XLOOKUP($A566&amp;$B566,'[4]产值及收款计划（2026）'!$A:$A&amp;'[4]产值及收款计划（2026）'!$B:$B,'[4]产值及收款计划（2026）'!AA:AA)</f>
        <v>0</v>
      </c>
      <c r="AB566" s="256" cm="1">
        <f t="array" aca="1" ref="AB566" ca="1">_xlfn.XLOOKUP($A566&amp;$B566,'[4]产值及收款计划（2026）'!$A:$A&amp;'[4]产值及收款计划（2026）'!$B:$B,'[4]产值及收款计划（2026）'!AB:AB)</f>
        <v>0</v>
      </c>
      <c r="AC566" s="256" cm="1">
        <f t="array" aca="1" ref="AC566" ca="1">_xlfn.XLOOKUP($A566&amp;$B566,'[4]产值及收款计划（2026）'!$A:$A&amp;'[4]产值及收款计划（2026）'!$B:$B,'[4]产值及收款计划（2026）'!AC:AC)</f>
        <v>0</v>
      </c>
      <c r="AD566" s="256" cm="1">
        <f t="array" aca="1" ref="AD566" ca="1">_xlfn.XLOOKUP($A566&amp;$B566,'[4]产值及收款计划（2026）'!$A:$A&amp;'[4]产值及收款计划（2026）'!$B:$B,'[4]产值及收款计划（2026）'!AD:AD)</f>
        <v>0</v>
      </c>
      <c r="AE566" s="256" cm="1">
        <f t="array" aca="1" ref="AE566" ca="1">_xlfn.XLOOKUP($A566&amp;$B566,'[4]产值及收款计划（2026）'!$A:$A&amp;'[4]产值及收款计划（2026）'!$B:$B,'[4]产值及收款计划（2026）'!AE:AE)</f>
        <v>0</v>
      </c>
      <c r="AF566" s="256" cm="1">
        <f t="array" aca="1" ref="AF566" ca="1">_xlfn.XLOOKUP($A566&amp;$B566,'[4]产值及收款计划（2026）'!$A:$A&amp;'[4]产值及收款计划（2026）'!$B:$B,'[4]产值及收款计划（2026）'!AF:AF)</f>
        <v>0</v>
      </c>
      <c r="AG566" s="256" cm="1">
        <f t="array" aca="1" ref="AG566" ca="1">_xlfn.XLOOKUP($A566&amp;$B566,'[4]产值及收款计划（2026）'!$A:$A&amp;'[4]产值及收款计划（2026）'!$B:$B,'[4]产值及收款计划（2026）'!AG:AG)</f>
        <v>0</v>
      </c>
      <c r="AH566" s="256" cm="1">
        <f t="array" aca="1" ref="AH566" ca="1">_xlfn.XLOOKUP($A566&amp;$B566,'[4]产值及收款计划（2026）'!$A:$A&amp;'[4]产值及收款计划（2026）'!$B:$B,'[4]产值及收款计划（2026）'!AH:AH)</f>
        <v>0</v>
      </c>
      <c r="AI566" s="256" cm="1">
        <f t="array" aca="1" ref="AI566" ca="1">_xlfn.XLOOKUP($A566&amp;$B566,'[4]产值及收款计划（2026）'!$A:$A&amp;'[4]产值及收款计划（2026）'!$B:$B,'[4]产值及收款计划（2026）'!AI:AI)</f>
        <v>0</v>
      </c>
      <c r="AJ566" s="256" cm="1">
        <f t="array" aca="1" ref="AJ566" ca="1">_xlfn.XLOOKUP($A566&amp;$B566,'[4]产值及收款计划（2026）'!$A:$A&amp;'[4]产值及收款计划（2026）'!$B:$B,'[4]产值及收款计划（2026）'!AJ:AJ)</f>
        <v>0</v>
      </c>
      <c r="AK566" s="256" cm="1">
        <f t="array" aca="1" ref="AK566" ca="1">_xlfn.XLOOKUP($A566&amp;$B566,'[4]产值及收款计划（2026）'!$A:$A&amp;'[4]产值及收款计划（2026）'!$B:$B,'[4]产值及收款计划（2026）'!AK:AK)</f>
        <v>0</v>
      </c>
      <c r="AL566" s="256" cm="1">
        <f t="array" aca="1" ref="AL566" ca="1">_xlfn.XLOOKUP($A566&amp;$B566,'[4]产值及收款计划（2026）'!$A:$A&amp;'[4]产值及收款计划（2026）'!$B:$B,'[4]产值及收款计划（2026）'!AL:AL)</f>
        <v>0</v>
      </c>
      <c r="AM566" s="263" t="e" cm="1">
        <f t="array" aca="1" ref="AM566" ca="1">_xlfn.LET(_xlpm.勾选月份状态数组,TRANSPOSE('PPT(12-15页）-TOP10'!$A$3:$A$14),_xlpm.选择数据区,IF('PPT(12-15页）-TOP10'!$E$3="收款",$BA566:$BL566,$AA566:$AL566),SUM(_xlfn._xlws.FILTER(_xlpm.选择数据区,_xlpm.勾选月份状态数组,"")))</f>
        <v>#NAME?</v>
      </c>
      <c r="AN566" s="256" t="e" cm="1">
        <f t="array" aca="1" ref="AN566" ca="1">_xlfn.LET(_xlpm.勾选月份状态数组,TRANSPOSE('PPT(12-15页）-TOP10'!$A$3:$A$14),_xlpm.选择数据区,IF('PPT(12-15页）-TOP10'!$E$3="收款",$DA566:$DL566,$CA566:$CL566),SUM(_xlfn._xlws.FILTER(_xlpm.选择数据区,_xlpm.勾选月份状态数组,"")))</f>
        <v>#NAME?</v>
      </c>
      <c r="AO566" s="256">
        <f ca="1">SUM(CA566:CC566)+SUM(AD566:AL566)</f>
        <v>0</v>
      </c>
      <c r="AP566" s="256"/>
      <c r="AQ566" s="256"/>
      <c r="AR566" s="256"/>
      <c r="AS566" s="256" cm="1">
        <f t="array" aca="1" ref="AS566" ca="1">_xlfn.XLOOKUP($A566&amp;$B566,'[4]产值及收款计划（2026）'!$A:$A&amp;'[4]产值及收款计划（2026）'!$B:$B,'[4]产值及收款计划（2026）'!AS:AS)</f>
        <v>0</v>
      </c>
      <c r="AT566" s="256" cm="1">
        <f t="array" aca="1" ref="AT566" ca="1">_xlfn.XLOOKUP($A566&amp;$B566,'[4]产值及收款计划（2026）'!$A:$A&amp;'[4]产值及收款计划（2026）'!$B:$B,'[4]产值及收款计划（2026）'!AT:AT)</f>
        <v>0</v>
      </c>
      <c r="AU566" s="256" cm="1">
        <f t="array" aca="1" ref="AU566" ca="1">_xlfn.XLOOKUP($A566&amp;$B566,'[4]产值及收款计划（2026）'!$A:$A&amp;'[4]产值及收款计划（2026）'!$B:$B,'[4]产值及收款计划（2026）'!AU:AU)</f>
        <v>0</v>
      </c>
      <c r="AV566" s="256" cm="1">
        <f t="array" aca="1" ref="AV566" ca="1">_xlfn.XLOOKUP($A566&amp;$B566,'[4]产值及收款计划（2026）'!$A:$A&amp;'[4]产值及收款计划（2026）'!$B:$B,'[4]产值及收款计划（2026）'!AV:AV)</f>
        <v>0</v>
      </c>
      <c r="AW566" s="256" cm="1">
        <f t="array" aca="1" ref="AW566" ca="1">_xlfn.XLOOKUP($A566&amp;$B566,'[4]产值及收款计划（2026）'!$A:$A&amp;'[4]产值及收款计划（2026）'!$B:$B,'[4]产值及收款计划（2026）'!AW:AW)</f>
        <v>0</v>
      </c>
      <c r="AX566" s="256" cm="1">
        <f t="array" aca="1" ref="AX566" ca="1">_xlfn.XLOOKUP($A566&amp;$B566,'[4]产值及收款计划（2026）'!$A:$A&amp;'[4]产值及收款计划（2026）'!$B:$B,'[4]产值及收款计划（2026）'!AX:AX)</f>
        <v>0</v>
      </c>
      <c r="AY566" s="256" cm="1">
        <f t="array" aca="1" ref="AY566" ca="1">_xlfn.XLOOKUP($A566&amp;$B566,'[4]产值及收款计划（2026）'!$A:$A&amp;'[4]产值及收款计划（2026）'!$B:$B,'[4]产值及收款计划（2026）'!AY:AY)</f>
        <v>0</v>
      </c>
      <c r="AZ566" s="256" cm="1">
        <f t="array" aca="1" ref="AZ566" ca="1">_xlfn.XLOOKUP($A566&amp;$B566,'[4]产值及收款计划（2026）'!$A:$A&amp;'[4]产值及收款计划（2026）'!$B:$B,'[4]产值及收款计划（2026）'!AZ:AZ)</f>
        <v>0</v>
      </c>
      <c r="BA566" s="256" cm="1">
        <f t="array" aca="1" ref="BA566" ca="1">_xlfn.XLOOKUP($A566&amp;$B566,'[4]产值及收款计划（2026）'!$A:$A&amp;'[4]产值及收款计划（2026）'!$B:$B,'[4]产值及收款计划（2026）'!BA:BA)</f>
        <v>0</v>
      </c>
      <c r="BB566" s="256" cm="1">
        <f t="array" aca="1" ref="BB566" ca="1">_xlfn.XLOOKUP($A566&amp;$B566,'[4]产值及收款计划（2026）'!$A:$A&amp;'[4]产值及收款计划（2026）'!$B:$B,'[4]产值及收款计划（2026）'!BB:BB)</f>
        <v>0</v>
      </c>
      <c r="BC566" s="256" cm="1">
        <f t="array" aca="1" ref="BC566" ca="1">_xlfn.XLOOKUP($A566&amp;$B566,'[4]产值及收款计划（2026）'!$A:$A&amp;'[4]产值及收款计划（2026）'!$B:$B,'[4]产值及收款计划（2026）'!BC:BC)</f>
        <v>0</v>
      </c>
      <c r="BD566" s="256" cm="1">
        <f t="array" aca="1" ref="BD566" ca="1">_xlfn.XLOOKUP($A566&amp;$B566,'[4]产值及收款计划（2026）'!$A:$A&amp;'[4]产值及收款计划（2026）'!$B:$B,'[4]产值及收款计划（2026）'!BD:BD)</f>
        <v>0</v>
      </c>
      <c r="BE566" s="256" cm="1">
        <f t="array" aca="1" ref="BE566" ca="1">_xlfn.XLOOKUP($A566&amp;$B566,'[4]产值及收款计划（2026）'!$A:$A&amp;'[4]产值及收款计划（2026）'!$B:$B,'[4]产值及收款计划（2026）'!BE:BE)</f>
        <v>0</v>
      </c>
      <c r="BF566" s="256" cm="1">
        <f t="array" aca="1" ref="BF566" ca="1">_xlfn.XLOOKUP($A566&amp;$B566,'[4]产值及收款计划（2026）'!$A:$A&amp;'[4]产值及收款计划（2026）'!$B:$B,'[4]产值及收款计划（2026）'!BF:BF)</f>
        <v>0</v>
      </c>
      <c r="BG566" s="256" cm="1">
        <f t="array" aca="1" ref="BG566" ca="1">_xlfn.XLOOKUP($A566&amp;$B566,'[4]产值及收款计划（2026）'!$A:$A&amp;'[4]产值及收款计划（2026）'!$B:$B,'[4]产值及收款计划（2026）'!BG:BG)</f>
        <v>0</v>
      </c>
      <c r="BH566" s="256" cm="1">
        <f t="array" aca="1" ref="BH566" ca="1">_xlfn.XLOOKUP($A566&amp;$B566,'[4]产值及收款计划（2026）'!$A:$A&amp;'[4]产值及收款计划（2026）'!$B:$B,'[4]产值及收款计划（2026）'!BH:BH)</f>
        <v>0</v>
      </c>
      <c r="BI566" s="256" cm="1">
        <f t="array" aca="1" ref="BI566" ca="1">_xlfn.XLOOKUP($A566&amp;$B566,'[4]产值及收款计划（2026）'!$A:$A&amp;'[4]产值及收款计划（2026）'!$B:$B,'[4]产值及收款计划（2026）'!BI:BI)</f>
        <v>0</v>
      </c>
      <c r="BJ566" s="256" cm="1">
        <f t="array" aca="1" ref="BJ566" ca="1">_xlfn.XLOOKUP($A566&amp;$B566,'[4]产值及收款计划（2026）'!$A:$A&amp;'[4]产值及收款计划（2026）'!$B:$B,'[4]产值及收款计划（2026）'!BJ:BJ)</f>
        <v>0</v>
      </c>
      <c r="BK566" s="256" cm="1">
        <f t="array" aca="1" ref="BK566" ca="1">_xlfn.XLOOKUP($A566&amp;$B566,'[4]产值及收款计划（2026）'!$A:$A&amp;'[4]产值及收款计划（2026）'!$B:$B,'[4]产值及收款计划（2026）'!BK:BK)</f>
        <v>0</v>
      </c>
      <c r="BL566" s="256" cm="1">
        <f t="array" aca="1" ref="BL566" ca="1">_xlfn.XLOOKUP($A566&amp;$B566,'[4]产值及收款计划（2026）'!$A:$A&amp;'[4]产值及收款计划（2026）'!$B:$B,'[4]产值及收款计划（2026）'!BL:BL)</f>
        <v>0</v>
      </c>
      <c r="BM566" s="256"/>
      <c r="BN566" s="256"/>
      <c r="BO566" s="256"/>
      <c r="BP566" s="256"/>
      <c r="BQ566" s="255" cm="1">
        <f t="array" aca="1" ref="BQ566" ca="1">_xlfn.XLOOKUP($A566&amp;$B566,'[4]产值及收款计划（2026）'!$A:$A&amp;'[4]产值及收款计划（2026）'!$B:$B,'[4]产值及收款计划（2026）'!BQ:BQ)</f>
        <v>0</v>
      </c>
      <c r="BR566" s="256" cm="1">
        <f t="array" aca="1" ref="BR566" ca="1">_xlfn.XLOOKUP($A566&amp;$B566,'[4]产值及收款计划（2026）'!$A:$A&amp;'[4]产值及收款计划（2026）'!$B:$B,'[4]产值及收款计划（2026）'!BR:BR)</f>
        <v>0</v>
      </c>
      <c r="CA566" s="256" cm="1">
        <f t="array" aca="1" ref="CA566" ca="1">_xlfn.XLOOKUP($A566&amp;$B566,'[4]产值及收款计划（2026）'!$A:$A&amp;'[4]产值及收款计划（2026）'!$B:$B,'[4]产值及收款计划（2026）'!CA:CA)</f>
        <v>0</v>
      </c>
      <c r="CB566" s="256" cm="1">
        <f t="array" aca="1" ref="CB566" ca="1">_xlfn.XLOOKUP($A566&amp;$B566,'[4]产值及收款计划（2026）'!$A:$A&amp;'[4]产值及收款计划（2026）'!$B:$B,'[4]产值及收款计划（2026）'!CB:CB)</f>
        <v>0</v>
      </c>
      <c r="CC566" s="256" cm="1">
        <f t="array" aca="1" ref="CC566" ca="1">_xlfn.XLOOKUP($A566&amp;$B566,'[4]产值及收款计划（2026）'!$A:$A&amp;'[4]产值及收款计划（2026）'!$B:$B,'[4]产值及收款计划（2026）'!CC:CC)</f>
        <v>0</v>
      </c>
      <c r="CD566" s="256" cm="1">
        <f t="array" aca="1" ref="CD566" ca="1">_xlfn.XLOOKUP($A566&amp;$B566,'[4]产值及收款计划（2026）'!$A:$A&amp;'[4]产值及收款计划（2026）'!$B:$B,'[4]产值及收款计划（2026）'!CD:CD)</f>
        <v>0</v>
      </c>
      <c r="CE566" s="256" cm="1">
        <f t="array" aca="1" ref="CE566" ca="1">_xlfn.XLOOKUP($A566&amp;$B566,'[4]产值及收款计划（2026）'!$A:$A&amp;'[4]产值及收款计划（2026）'!$B:$B,'[4]产值及收款计划（2026）'!CE:CE)</f>
        <v>0</v>
      </c>
      <c r="CF566" s="256" cm="1">
        <f t="array" aca="1" ref="CF566" ca="1">_xlfn.XLOOKUP($A566&amp;$B566,'[4]产值及收款计划（2026）'!$A:$A&amp;'[4]产值及收款计划（2026）'!$B:$B,'[4]产值及收款计划（2026）'!CF:CF)</f>
        <v>0</v>
      </c>
      <c r="CG566" s="256" cm="1">
        <f t="array" aca="1" ref="CG566" ca="1">_xlfn.XLOOKUP($A566&amp;$B566,'[4]产值及收款计划（2026）'!$A:$A&amp;'[4]产值及收款计划（2026）'!$B:$B,'[4]产值及收款计划（2026）'!CG:CG)</f>
        <v>0</v>
      </c>
      <c r="CH566" s="256" cm="1">
        <f t="array" aca="1" ref="CH566" ca="1">_xlfn.XLOOKUP($A566&amp;$B566,'[4]产值及收款计划（2026）'!$A:$A&amp;'[4]产值及收款计划（2026）'!$B:$B,'[4]产值及收款计划（2026）'!CH:CH)</f>
        <v>0</v>
      </c>
      <c r="CI566" s="256" cm="1">
        <f t="array" aca="1" ref="CI566" ca="1">_xlfn.XLOOKUP($A566&amp;$B566,'[4]产值及收款计划（2026）'!$A:$A&amp;'[4]产值及收款计划（2026）'!$B:$B,'[4]产值及收款计划（2026）'!CI:CI)</f>
        <v>0</v>
      </c>
      <c r="CJ566" s="256" cm="1">
        <f t="array" aca="1" ref="CJ566" ca="1">_xlfn.XLOOKUP($A566&amp;$B566,'[4]产值及收款计划（2026）'!$A:$A&amp;'[4]产值及收款计划（2026）'!$B:$B,'[4]产值及收款计划（2026）'!CJ:CJ)</f>
        <v>0</v>
      </c>
      <c r="CK566" s="256" cm="1">
        <f t="array" aca="1" ref="CK566" ca="1">_xlfn.XLOOKUP($A566&amp;$B566,'[4]产值及收款计划（2026）'!$A:$A&amp;'[4]产值及收款计划（2026）'!$B:$B,'[4]产值及收款计划（2026）'!CK:CK)</f>
        <v>0</v>
      </c>
      <c r="CL566" s="256" cm="1">
        <f t="array" aca="1" ref="CL566" ca="1">_xlfn.XLOOKUP($A566&amp;$B566,'[4]产值及收款计划（2026）'!$A:$A&amp;'[4]产值及收款计划（2026）'!$B:$B,'[4]产值及收款计划（2026）'!CL:CL)</f>
        <v>0</v>
      </c>
      <c r="DA566" s="256" cm="1">
        <f t="array" aca="1" ref="DA566" ca="1">_xlfn.XLOOKUP($A566&amp;$B566,'[4]产值及收款计划（2026）'!$A:$A&amp;'[4]产值及收款计划（2026）'!$B:$B,'[4]产值及收款计划（2026）'!DA:DA)</f>
        <v>0</v>
      </c>
      <c r="DB566" s="256" cm="1">
        <f t="array" aca="1" ref="DB566" ca="1">_xlfn.XLOOKUP($A566&amp;$B566,'[4]产值及收款计划（2026）'!$A:$A&amp;'[4]产值及收款计划（2026）'!$B:$B,'[4]产值及收款计划（2026）'!DB:DB)</f>
        <v>0</v>
      </c>
      <c r="DC566" s="256" cm="1">
        <f t="array" aca="1" ref="DC566" ca="1">_xlfn.XLOOKUP($A566&amp;$B566,'[4]产值及收款计划（2026）'!$A:$A&amp;'[4]产值及收款计划（2026）'!$B:$B,'[4]产值及收款计划（2026）'!DC:DC)</f>
        <v>0</v>
      </c>
      <c r="DD566" s="256" cm="1">
        <f t="array" aca="1" ref="DD566" ca="1">_xlfn.XLOOKUP($A566&amp;$B566,'[4]产值及收款计划（2026）'!$A:$A&amp;'[4]产值及收款计划（2026）'!$B:$B,'[4]产值及收款计划（2026）'!DD:DD)</f>
        <v>0</v>
      </c>
      <c r="DE566" s="256" cm="1">
        <f t="array" aca="1" ref="DE566" ca="1">_xlfn.XLOOKUP($A566&amp;$B566,'[4]产值及收款计划（2026）'!$A:$A&amp;'[4]产值及收款计划（2026）'!$B:$B,'[4]产值及收款计划（2026）'!DE:DE)</f>
        <v>0</v>
      </c>
      <c r="DF566" s="256" cm="1">
        <f t="array" aca="1" ref="DF566" ca="1">_xlfn.XLOOKUP($A566&amp;$B566,'[4]产值及收款计划（2026）'!$A:$A&amp;'[4]产值及收款计划（2026）'!$B:$B,'[4]产值及收款计划（2026）'!DF:DF)</f>
        <v>0</v>
      </c>
      <c r="DG566" s="256" cm="1">
        <f t="array" aca="1" ref="DG566" ca="1">_xlfn.XLOOKUP($A566&amp;$B566,'[4]产值及收款计划（2026）'!$A:$A&amp;'[4]产值及收款计划（2026）'!$B:$B,'[4]产值及收款计划（2026）'!DG:DG)</f>
        <v>0</v>
      </c>
      <c r="DH566" s="256" cm="1">
        <f t="array" aca="1" ref="DH566" ca="1">_xlfn.XLOOKUP($A566&amp;$B566,'[4]产值及收款计划（2026）'!$A:$A&amp;'[4]产值及收款计划（2026）'!$B:$B,'[4]产值及收款计划（2026）'!DH:DH)</f>
        <v>0</v>
      </c>
      <c r="DI566" s="256" cm="1">
        <f t="array" aca="1" ref="DI566" ca="1">_xlfn.XLOOKUP($A566&amp;$B566,'[4]产值及收款计划（2026）'!$A:$A&amp;'[4]产值及收款计划（2026）'!$B:$B,'[4]产值及收款计划（2026）'!DI:DI)</f>
        <v>0</v>
      </c>
      <c r="DJ566" s="256" cm="1">
        <f t="array" aca="1" ref="DJ566" ca="1">_xlfn.XLOOKUP($A566&amp;$B566,'[4]产值及收款计划（2026）'!$A:$A&amp;'[4]产值及收款计划（2026）'!$B:$B,'[4]产值及收款计划（2026）'!DJ:DJ)</f>
        <v>0</v>
      </c>
      <c r="DK566" s="256" cm="1">
        <f t="array" aca="1" ref="DK566" ca="1">_xlfn.XLOOKUP($A566&amp;$B566,'[4]产值及收款计划（2026）'!$A:$A&amp;'[4]产值及收款计划（2026）'!$B:$B,'[4]产值及收款计划（2026）'!DK:DK)</f>
        <v>0</v>
      </c>
      <c r="DL566" s="256" cm="1">
        <f t="array" aca="1" ref="DL566" ca="1">_xlfn.XLOOKUP($A566&amp;$B566,'[4]产值及收款计划（2026）'!$A:$A&amp;'[4]产值及收款计划（2026）'!$B:$B,'[4]产值及收款计划（2026）'!DL:DL)</f>
        <v>0</v>
      </c>
      <c r="DM566" s="264"/>
      <c r="DN566" s="250"/>
    </row>
    <row r="567" spans="1:118" ht="20.25" x14ac:dyDescent="0.15">
      <c r="A567" s="254">
        <f t="shared" ca="1" si="28"/>
        <v>41</v>
      </c>
      <c r="B567" s="254" t="s">
        <v>28</v>
      </c>
      <c r="C567" s="255" cm="1">
        <f t="array" aca="1" ref="C567" ca="1">_xlfn.XLOOKUP($A567&amp;$B567,'[4]产值及收款计划（2026）'!$A:$A&amp;'[4]产值及收款计划（2026）'!$B:$B,'[4]产值及收款计划（2026）'!C:C)</f>
        <v>0</v>
      </c>
      <c r="D567" s="255" cm="1">
        <f t="array" aca="1" ref="D567" ca="1">_xlfn.XLOOKUP($A567&amp;$B567,'[4]产值及收款计划（2026）'!$A:$A&amp;'[4]产值及收款计划（2026）'!$B:$B,'[4]产值及收款计划（2026）'!D:D)</f>
        <v>0</v>
      </c>
      <c r="E567" s="256" cm="1">
        <f t="array" aca="1" ref="E567" ca="1">_xlfn.XLOOKUP($A567&amp;$B567,'[4]产值及收款计划（2026）'!$A:$A&amp;'[4]产值及收款计划（2026）'!$B:$B,'[4]产值及收款计划（2026）'!E:E)</f>
        <v>0</v>
      </c>
      <c r="F567" s="256" cm="1">
        <f t="array" aca="1" ref="F567" ca="1">_xlfn.XLOOKUP($A567&amp;$B567,'[4]产值及收款计划（2026）'!$A:$A&amp;'[4]产值及收款计划（2026）'!$B:$B,'[4]产值及收款计划（2026）'!F:F)</f>
        <v>0</v>
      </c>
      <c r="G567" s="256" cm="1">
        <f t="array" aca="1" ref="G567" ca="1">_xlfn.XLOOKUP($A567&amp;$B567,'[4]产值及收款计划（2026）'!$A:$A&amp;'[4]产值及收款计划（2026）'!$B:$B,'[4]产值及收款计划（2026）'!G:G)</f>
        <v>0</v>
      </c>
      <c r="H567" s="256" cm="1">
        <f t="array" aca="1" ref="H567" ca="1">_xlfn.XLOOKUP($A567&amp;$B567,'[4]产值及收款计划（2026）'!$A:$A&amp;'[4]产值及收款计划（2026）'!$B:$B,'[4]产值及收款计划（2026）'!H:H)</f>
        <v>0</v>
      </c>
      <c r="I567" s="257" cm="1">
        <f t="array" aca="1" ref="I567" ca="1">_xlfn.XLOOKUP($A567&amp;$B567,'[4]产值及收款计划（2026）'!$A:$A&amp;'[4]产值及收款计划（2026）'!$B:$B,'[4]产值及收款计划（2026）'!I:I)</f>
        <v>0</v>
      </c>
      <c r="J567" s="258" cm="1">
        <f t="array" aca="1" ref="J567" ca="1">_xlfn.XLOOKUP($A567&amp;$B567,'[4]产值及收款计划（2026）'!$A:$A&amp;'[4]产值及收款计划（2026）'!$B:$B,'[4]产值及收款计划（2026）'!J:J)</f>
        <v>0</v>
      </c>
      <c r="K567" s="256" cm="1">
        <f t="array" aca="1" ref="K567" ca="1">_xlfn.XLOOKUP($A567&amp;$B567,'[4]产值及收款计划（2026）'!$A:$A&amp;'[4]产值及收款计划（2026）'!$B:$B,'[4]产值及收款计划（2026）'!K:K)</f>
        <v>0</v>
      </c>
      <c r="L567" s="256" cm="1">
        <f t="array" aca="1" ref="L567" ca="1">_xlfn.XLOOKUP($A567&amp;$B567,'[4]产值及收款计划（2026）'!$A:$A&amp;'[4]产值及收款计划（2026）'!$B:$B,'[4]产值及收款计划（2026）'!L:L)</f>
        <v>0</v>
      </c>
      <c r="M567" s="256" cm="1">
        <f t="array" aca="1" ref="M567" ca="1">_xlfn.XLOOKUP($A567&amp;$B567,'[4]产值及收款计划（2026）'!$A:$A&amp;'[4]产值及收款计划（2026）'!$B:$B,'[4]产值及收款计划（2026）'!M:M)</f>
        <v>0</v>
      </c>
      <c r="N567" s="256" cm="1">
        <f t="array" aca="1" ref="N567" ca="1">_xlfn.XLOOKUP($A567&amp;$B567,'[4]产值及收款计划（2026）'!$A:$A&amp;'[4]产值及收款计划（2026）'!$B:$B,'[4]产值及收款计划（2026）'!N:N)</f>
        <v>0</v>
      </c>
      <c r="O567" s="256" cm="1">
        <f t="array" aca="1" ref="O567" ca="1">_xlfn.XLOOKUP($A567&amp;$B567,'[4]产值及收款计划（2026）'!$A:$A&amp;'[4]产值及收款计划（2026）'!$B:$B,'[4]产值及收款计划（2026）'!O:O)</f>
        <v>0</v>
      </c>
      <c r="P567" s="255" cm="1">
        <f t="array" aca="1" ref="P567" ca="1">_xlfn.XLOOKUP($A567&amp;$B567,'[4]产值及收款计划（2026）'!$A:$A&amp;'[4]产值及收款计划（2026）'!$B:$B,'[4]产值及收款计划（2026）'!P:P)</f>
        <v>0</v>
      </c>
      <c r="Q567" s="256" cm="1">
        <f t="array" aca="1" ref="Q567" ca="1">_xlfn.XLOOKUP($A567&amp;$B567,'[4]产值及收款计划（2026）'!$A:$A&amp;'[4]产值及收款计划（2026）'!$B:$B,'[4]产值及收款计划（2026）'!Q:Q)</f>
        <v>0</v>
      </c>
      <c r="R567" s="256" cm="1">
        <f t="array" aca="1" ref="R567" ca="1">_xlfn.XLOOKUP($A567&amp;$B567,'[4]产值及收款计划（2026）'!$A:$A&amp;'[4]产值及收款计划（2026）'!$B:$B,'[4]产值及收款计划（2026）'!R:R)</f>
        <v>0</v>
      </c>
      <c r="S567" s="256" cm="1">
        <f t="array" aca="1" ref="S567" ca="1">_xlfn.XLOOKUP($A567&amp;$B567,'[4]产值及收款计划（2026）'!$A:$A&amp;'[4]产值及收款计划（2026）'!$B:$B,'[4]产值及收款计划（2026）'!S:S)</f>
        <v>0</v>
      </c>
      <c r="T567" s="256" cm="1">
        <f t="array" aca="1" ref="T567" ca="1">_xlfn.XLOOKUP($A567&amp;$B567,'[4]产值及收款计划（2026）'!$A:$A&amp;'[4]产值及收款计划（2026）'!$B:$B,'[4]产值及收款计划（2026）'!T:T)</f>
        <v>0</v>
      </c>
      <c r="U567" s="256" cm="1">
        <f t="array" aca="1" ref="U567" ca="1">_xlfn.XLOOKUP($A567&amp;$B567,'[4]产值及收款计划（2026）'!$A:$A&amp;'[4]产值及收款计划（2026）'!$B:$B,'[4]产值及收款计划（2026）'!U:U)</f>
        <v>0</v>
      </c>
      <c r="V567" s="256" cm="1">
        <f t="array" aca="1" ref="V567" ca="1">_xlfn.XLOOKUP($A567&amp;$B567,'[4]产值及收款计划（2026）'!$A:$A&amp;'[4]产值及收款计划（2026）'!$B:$B,'[4]产值及收款计划（2026）'!V:V)</f>
        <v>0</v>
      </c>
      <c r="W567" s="256" cm="1">
        <f t="array" aca="1" ref="W567" ca="1">_xlfn.XLOOKUP($A567&amp;$B567,'[4]产值及收款计划（2026）'!$A:$A&amp;'[4]产值及收款计划（2026）'!$B:$B,'[4]产值及收款计划（2026）'!W:W)</f>
        <v>0</v>
      </c>
      <c r="X567" s="256" cm="1">
        <f t="array" aca="1" ref="X567" ca="1">_xlfn.XLOOKUP($A567&amp;$B567,'[4]产值及收款计划（2026）'!$A:$A&amp;'[4]产值及收款计划（2026）'!$B:$B,'[4]产值及收款计划（2026）'!X:X)</f>
        <v>0</v>
      </c>
      <c r="Y567" s="256" cm="1">
        <f t="array" aca="1" ref="Y567" ca="1">_xlfn.XLOOKUP($A567&amp;$B567,'[4]产值及收款计划（2026）'!$A:$A&amp;'[4]产值及收款计划（2026）'!$B:$B,'[4]产值及收款计划（2026）'!Y:Y)</f>
        <v>0</v>
      </c>
      <c r="Z567" s="256" cm="1">
        <f t="array" aca="1" ref="Z567" ca="1">_xlfn.XLOOKUP($A567&amp;$B567,'[4]产值及收款计划（2026）'!$A:$A&amp;'[4]产值及收款计划（2026）'!$B:$B,'[4]产值及收款计划（2026）'!Z:Z)</f>
        <v>0</v>
      </c>
      <c r="AA567" s="256" cm="1">
        <f t="array" aca="1" ref="AA567" ca="1">_xlfn.XLOOKUP($A567&amp;$B567,'[4]产值及收款计划（2026）'!$A:$A&amp;'[4]产值及收款计划（2026）'!$B:$B,'[4]产值及收款计划（2026）'!AA:AA)</f>
        <v>0</v>
      </c>
      <c r="AB567" s="256" cm="1">
        <f t="array" aca="1" ref="AB567" ca="1">_xlfn.XLOOKUP($A567&amp;$B567,'[4]产值及收款计划（2026）'!$A:$A&amp;'[4]产值及收款计划（2026）'!$B:$B,'[4]产值及收款计划（2026）'!AB:AB)</f>
        <v>0</v>
      </c>
      <c r="AC567" s="256" cm="1">
        <f t="array" aca="1" ref="AC567" ca="1">_xlfn.XLOOKUP($A567&amp;$B567,'[4]产值及收款计划（2026）'!$A:$A&amp;'[4]产值及收款计划（2026）'!$B:$B,'[4]产值及收款计划（2026）'!AC:AC)</f>
        <v>0</v>
      </c>
      <c r="AD567" s="256" cm="1">
        <f t="array" aca="1" ref="AD567" ca="1">_xlfn.XLOOKUP($A567&amp;$B567,'[4]产值及收款计划（2026）'!$A:$A&amp;'[4]产值及收款计划（2026）'!$B:$B,'[4]产值及收款计划（2026）'!AD:AD)</f>
        <v>0</v>
      </c>
      <c r="AE567" s="256" cm="1">
        <f t="array" aca="1" ref="AE567" ca="1">_xlfn.XLOOKUP($A567&amp;$B567,'[4]产值及收款计划（2026）'!$A:$A&amp;'[4]产值及收款计划（2026）'!$B:$B,'[4]产值及收款计划（2026）'!AE:AE)</f>
        <v>0</v>
      </c>
      <c r="AF567" s="256" cm="1">
        <f t="array" aca="1" ref="AF567" ca="1">_xlfn.XLOOKUP($A567&amp;$B567,'[4]产值及收款计划（2026）'!$A:$A&amp;'[4]产值及收款计划（2026）'!$B:$B,'[4]产值及收款计划（2026）'!AF:AF)</f>
        <v>0</v>
      </c>
      <c r="AG567" s="256" cm="1">
        <f t="array" aca="1" ref="AG567" ca="1">_xlfn.XLOOKUP($A567&amp;$B567,'[4]产值及收款计划（2026）'!$A:$A&amp;'[4]产值及收款计划（2026）'!$B:$B,'[4]产值及收款计划（2026）'!AG:AG)</f>
        <v>0</v>
      </c>
      <c r="AH567" s="256" cm="1">
        <f t="array" aca="1" ref="AH567" ca="1">_xlfn.XLOOKUP($A567&amp;$B567,'[4]产值及收款计划（2026）'!$A:$A&amp;'[4]产值及收款计划（2026）'!$B:$B,'[4]产值及收款计划（2026）'!AH:AH)</f>
        <v>0</v>
      </c>
      <c r="AI567" s="256" cm="1">
        <f t="array" aca="1" ref="AI567" ca="1">_xlfn.XLOOKUP($A567&amp;$B567,'[4]产值及收款计划（2026）'!$A:$A&amp;'[4]产值及收款计划（2026）'!$B:$B,'[4]产值及收款计划（2026）'!AI:AI)</f>
        <v>0</v>
      </c>
      <c r="AJ567" s="256" cm="1">
        <f t="array" aca="1" ref="AJ567" ca="1">_xlfn.XLOOKUP($A567&amp;$B567,'[4]产值及收款计划（2026）'!$A:$A&amp;'[4]产值及收款计划（2026）'!$B:$B,'[4]产值及收款计划（2026）'!AJ:AJ)</f>
        <v>0</v>
      </c>
      <c r="AK567" s="256" cm="1">
        <f t="array" aca="1" ref="AK567" ca="1">_xlfn.XLOOKUP($A567&amp;$B567,'[4]产值及收款计划（2026）'!$A:$A&amp;'[4]产值及收款计划（2026）'!$B:$B,'[4]产值及收款计划（2026）'!AK:AK)</f>
        <v>0</v>
      </c>
      <c r="AL567" s="256" cm="1">
        <f t="array" aca="1" ref="AL567" ca="1">_xlfn.XLOOKUP($A567&amp;$B567,'[4]产值及收款计划（2026）'!$A:$A&amp;'[4]产值及收款计划（2026）'!$B:$B,'[4]产值及收款计划（2026）'!AL:AL)</f>
        <v>0</v>
      </c>
      <c r="AM567" s="263" t="e" cm="1">
        <f t="array" aca="1" ref="AM567" ca="1">_xlfn.LET(_xlpm.勾选月份状态数组,TRANSPOSE('PPT(12-15页）-TOP10'!$A$3:$A$14),_xlpm.选择数据区,IF('PPT(12-15页）-TOP10'!$E$3="收款",$BA567:$BL567,$AA567:$AL567),SUM(_xlfn._xlws.FILTER(_xlpm.选择数据区,_xlpm.勾选月份状态数组,"")))</f>
        <v>#NAME?</v>
      </c>
      <c r="AN567" s="256" t="e" cm="1">
        <f t="array" aca="1" ref="AN567" ca="1">_xlfn.LET(_xlpm.勾选月份状态数组,TRANSPOSE('PPT(12-15页）-TOP10'!$A$3:$A$14),_xlpm.选择数据区,IF('PPT(12-15页）-TOP10'!$E$3="收款",$DA567:$DL567,$CA567:$CL567),SUM(_xlfn._xlws.FILTER(_xlpm.选择数据区,_xlpm.勾选月份状态数组,"")))</f>
        <v>#NAME?</v>
      </c>
      <c r="AO567" s="256">
        <f ca="1">SUM(CA567:CC567)+SUM(AD567:AL567)</f>
        <v>0</v>
      </c>
      <c r="AP567" s="256"/>
      <c r="AQ567" s="256"/>
      <c r="AR567" s="256"/>
      <c r="AS567" s="256" cm="1">
        <f t="array" aca="1" ref="AS567" ca="1">_xlfn.XLOOKUP($A567&amp;$B567,'[4]产值及收款计划（2026）'!$A:$A&amp;'[4]产值及收款计划（2026）'!$B:$B,'[4]产值及收款计划（2026）'!AS:AS)</f>
        <v>0</v>
      </c>
      <c r="AT567" s="256" cm="1">
        <f t="array" aca="1" ref="AT567" ca="1">_xlfn.XLOOKUP($A567&amp;$B567,'[4]产值及收款计划（2026）'!$A:$A&amp;'[4]产值及收款计划（2026）'!$B:$B,'[4]产值及收款计划（2026）'!AT:AT)</f>
        <v>0</v>
      </c>
      <c r="AU567" s="256" cm="1">
        <f t="array" aca="1" ref="AU567" ca="1">_xlfn.XLOOKUP($A567&amp;$B567,'[4]产值及收款计划（2026）'!$A:$A&amp;'[4]产值及收款计划（2026）'!$B:$B,'[4]产值及收款计划（2026）'!AU:AU)</f>
        <v>0</v>
      </c>
      <c r="AV567" s="256" cm="1">
        <f t="array" aca="1" ref="AV567" ca="1">_xlfn.XLOOKUP($A567&amp;$B567,'[4]产值及收款计划（2026）'!$A:$A&amp;'[4]产值及收款计划（2026）'!$B:$B,'[4]产值及收款计划（2026）'!AV:AV)</f>
        <v>0</v>
      </c>
      <c r="AW567" s="256" cm="1">
        <f t="array" aca="1" ref="AW567" ca="1">_xlfn.XLOOKUP($A567&amp;$B567,'[4]产值及收款计划（2026）'!$A:$A&amp;'[4]产值及收款计划（2026）'!$B:$B,'[4]产值及收款计划（2026）'!AW:AW)</f>
        <v>0</v>
      </c>
      <c r="AX567" s="256" cm="1">
        <f t="array" aca="1" ref="AX567" ca="1">_xlfn.XLOOKUP($A567&amp;$B567,'[4]产值及收款计划（2026）'!$A:$A&amp;'[4]产值及收款计划（2026）'!$B:$B,'[4]产值及收款计划（2026）'!AX:AX)</f>
        <v>0</v>
      </c>
      <c r="AY567" s="256" cm="1">
        <f t="array" aca="1" ref="AY567" ca="1">_xlfn.XLOOKUP($A567&amp;$B567,'[4]产值及收款计划（2026）'!$A:$A&amp;'[4]产值及收款计划（2026）'!$B:$B,'[4]产值及收款计划（2026）'!AY:AY)</f>
        <v>0</v>
      </c>
      <c r="AZ567" s="256" cm="1">
        <f t="array" aca="1" ref="AZ567" ca="1">_xlfn.XLOOKUP($A567&amp;$B567,'[4]产值及收款计划（2026）'!$A:$A&amp;'[4]产值及收款计划（2026）'!$B:$B,'[4]产值及收款计划（2026）'!AZ:AZ)</f>
        <v>0</v>
      </c>
      <c r="BA567" s="256" cm="1">
        <f t="array" aca="1" ref="BA567" ca="1">_xlfn.XLOOKUP($A567&amp;$B567,'[4]产值及收款计划（2026）'!$A:$A&amp;'[4]产值及收款计划（2026）'!$B:$B,'[4]产值及收款计划（2026）'!BA:BA)</f>
        <v>0</v>
      </c>
      <c r="BB567" s="256" cm="1">
        <f t="array" aca="1" ref="BB567" ca="1">_xlfn.XLOOKUP($A567&amp;$B567,'[4]产值及收款计划（2026）'!$A:$A&amp;'[4]产值及收款计划（2026）'!$B:$B,'[4]产值及收款计划（2026）'!BB:BB)</f>
        <v>0</v>
      </c>
      <c r="BC567" s="256" cm="1">
        <f t="array" aca="1" ref="BC567" ca="1">_xlfn.XLOOKUP($A567&amp;$B567,'[4]产值及收款计划（2026）'!$A:$A&amp;'[4]产值及收款计划（2026）'!$B:$B,'[4]产值及收款计划（2026）'!BC:BC)</f>
        <v>0</v>
      </c>
      <c r="BD567" s="256" cm="1">
        <f t="array" aca="1" ref="BD567" ca="1">_xlfn.XLOOKUP($A567&amp;$B567,'[4]产值及收款计划（2026）'!$A:$A&amp;'[4]产值及收款计划（2026）'!$B:$B,'[4]产值及收款计划（2026）'!BD:BD)</f>
        <v>0</v>
      </c>
      <c r="BE567" s="256" cm="1">
        <f t="array" aca="1" ref="BE567" ca="1">_xlfn.XLOOKUP($A567&amp;$B567,'[4]产值及收款计划（2026）'!$A:$A&amp;'[4]产值及收款计划（2026）'!$B:$B,'[4]产值及收款计划（2026）'!BE:BE)</f>
        <v>0</v>
      </c>
      <c r="BF567" s="256" cm="1">
        <f t="array" aca="1" ref="BF567" ca="1">_xlfn.XLOOKUP($A567&amp;$B567,'[4]产值及收款计划（2026）'!$A:$A&amp;'[4]产值及收款计划（2026）'!$B:$B,'[4]产值及收款计划（2026）'!BF:BF)</f>
        <v>0</v>
      </c>
      <c r="BG567" s="256" cm="1">
        <f t="array" aca="1" ref="BG567" ca="1">_xlfn.XLOOKUP($A567&amp;$B567,'[4]产值及收款计划（2026）'!$A:$A&amp;'[4]产值及收款计划（2026）'!$B:$B,'[4]产值及收款计划（2026）'!BG:BG)</f>
        <v>0</v>
      </c>
      <c r="BH567" s="256" cm="1">
        <f t="array" aca="1" ref="BH567" ca="1">_xlfn.XLOOKUP($A567&amp;$B567,'[4]产值及收款计划（2026）'!$A:$A&amp;'[4]产值及收款计划（2026）'!$B:$B,'[4]产值及收款计划（2026）'!BH:BH)</f>
        <v>0</v>
      </c>
      <c r="BI567" s="256" cm="1">
        <f t="array" aca="1" ref="BI567" ca="1">_xlfn.XLOOKUP($A567&amp;$B567,'[4]产值及收款计划（2026）'!$A:$A&amp;'[4]产值及收款计划（2026）'!$B:$B,'[4]产值及收款计划（2026）'!BI:BI)</f>
        <v>0</v>
      </c>
      <c r="BJ567" s="256" cm="1">
        <f t="array" aca="1" ref="BJ567" ca="1">_xlfn.XLOOKUP($A567&amp;$B567,'[4]产值及收款计划（2026）'!$A:$A&amp;'[4]产值及收款计划（2026）'!$B:$B,'[4]产值及收款计划（2026）'!BJ:BJ)</f>
        <v>0</v>
      </c>
      <c r="BK567" s="256" cm="1">
        <f t="array" aca="1" ref="BK567" ca="1">_xlfn.XLOOKUP($A567&amp;$B567,'[4]产值及收款计划（2026）'!$A:$A&amp;'[4]产值及收款计划（2026）'!$B:$B,'[4]产值及收款计划（2026）'!BK:BK)</f>
        <v>0</v>
      </c>
      <c r="BL567" s="256" cm="1">
        <f t="array" aca="1" ref="BL567" ca="1">_xlfn.XLOOKUP($A567&amp;$B567,'[4]产值及收款计划（2026）'!$A:$A&amp;'[4]产值及收款计划（2026）'!$B:$B,'[4]产值及收款计划（2026）'!BL:BL)</f>
        <v>0</v>
      </c>
      <c r="BM567" s="256"/>
      <c r="BN567" s="256"/>
      <c r="BO567" s="256"/>
      <c r="BP567" s="256"/>
      <c r="BQ567" s="255" cm="1">
        <f t="array" aca="1" ref="BQ567" ca="1">_xlfn.XLOOKUP($A567&amp;$B567,'[4]产值及收款计划（2026）'!$A:$A&amp;'[4]产值及收款计划（2026）'!$B:$B,'[4]产值及收款计划（2026）'!BQ:BQ)</f>
        <v>0</v>
      </c>
      <c r="BR567" s="256" cm="1">
        <f t="array" aca="1" ref="BR567" ca="1">_xlfn.XLOOKUP($A567&amp;$B567,'[4]产值及收款计划（2026）'!$A:$A&amp;'[4]产值及收款计划（2026）'!$B:$B,'[4]产值及收款计划（2026）'!BR:BR)</f>
        <v>0</v>
      </c>
      <c r="CA567" s="256" cm="1">
        <f t="array" aca="1" ref="CA567" ca="1">_xlfn.XLOOKUP($A567&amp;$B567,'[4]产值及收款计划（2026）'!$A:$A&amp;'[4]产值及收款计划（2026）'!$B:$B,'[4]产值及收款计划（2026）'!CA:CA)</f>
        <v>0</v>
      </c>
      <c r="CB567" s="256" cm="1">
        <f t="array" aca="1" ref="CB567" ca="1">_xlfn.XLOOKUP($A567&amp;$B567,'[4]产值及收款计划（2026）'!$A:$A&amp;'[4]产值及收款计划（2026）'!$B:$B,'[4]产值及收款计划（2026）'!CB:CB)</f>
        <v>0</v>
      </c>
      <c r="CC567" s="256" cm="1">
        <f t="array" aca="1" ref="CC567" ca="1">_xlfn.XLOOKUP($A567&amp;$B567,'[4]产值及收款计划（2026）'!$A:$A&amp;'[4]产值及收款计划（2026）'!$B:$B,'[4]产值及收款计划（2026）'!CC:CC)</f>
        <v>0</v>
      </c>
      <c r="CD567" s="256" cm="1">
        <f t="array" aca="1" ref="CD567" ca="1">_xlfn.XLOOKUP($A567&amp;$B567,'[4]产值及收款计划（2026）'!$A:$A&amp;'[4]产值及收款计划（2026）'!$B:$B,'[4]产值及收款计划（2026）'!CD:CD)</f>
        <v>0</v>
      </c>
      <c r="CE567" s="256" cm="1">
        <f t="array" aca="1" ref="CE567" ca="1">_xlfn.XLOOKUP($A567&amp;$B567,'[4]产值及收款计划（2026）'!$A:$A&amp;'[4]产值及收款计划（2026）'!$B:$B,'[4]产值及收款计划（2026）'!CE:CE)</f>
        <v>0</v>
      </c>
      <c r="CF567" s="256" cm="1">
        <f t="array" aca="1" ref="CF567" ca="1">_xlfn.XLOOKUP($A567&amp;$B567,'[4]产值及收款计划（2026）'!$A:$A&amp;'[4]产值及收款计划（2026）'!$B:$B,'[4]产值及收款计划（2026）'!CF:CF)</f>
        <v>0</v>
      </c>
      <c r="CG567" s="256" cm="1">
        <f t="array" aca="1" ref="CG567" ca="1">_xlfn.XLOOKUP($A567&amp;$B567,'[4]产值及收款计划（2026）'!$A:$A&amp;'[4]产值及收款计划（2026）'!$B:$B,'[4]产值及收款计划（2026）'!CG:CG)</f>
        <v>0</v>
      </c>
      <c r="CH567" s="256" cm="1">
        <f t="array" aca="1" ref="CH567" ca="1">_xlfn.XLOOKUP($A567&amp;$B567,'[4]产值及收款计划（2026）'!$A:$A&amp;'[4]产值及收款计划（2026）'!$B:$B,'[4]产值及收款计划（2026）'!CH:CH)</f>
        <v>0</v>
      </c>
      <c r="CI567" s="256" cm="1">
        <f t="array" aca="1" ref="CI567" ca="1">_xlfn.XLOOKUP($A567&amp;$B567,'[4]产值及收款计划（2026）'!$A:$A&amp;'[4]产值及收款计划（2026）'!$B:$B,'[4]产值及收款计划（2026）'!CI:CI)</f>
        <v>0</v>
      </c>
      <c r="CJ567" s="256" cm="1">
        <f t="array" aca="1" ref="CJ567" ca="1">_xlfn.XLOOKUP($A567&amp;$B567,'[4]产值及收款计划（2026）'!$A:$A&amp;'[4]产值及收款计划（2026）'!$B:$B,'[4]产值及收款计划（2026）'!CJ:CJ)</f>
        <v>0</v>
      </c>
      <c r="CK567" s="256" cm="1">
        <f t="array" aca="1" ref="CK567" ca="1">_xlfn.XLOOKUP($A567&amp;$B567,'[4]产值及收款计划（2026）'!$A:$A&amp;'[4]产值及收款计划（2026）'!$B:$B,'[4]产值及收款计划（2026）'!CK:CK)</f>
        <v>0</v>
      </c>
      <c r="CL567" s="256" cm="1">
        <f t="array" aca="1" ref="CL567" ca="1">_xlfn.XLOOKUP($A567&amp;$B567,'[4]产值及收款计划（2026）'!$A:$A&amp;'[4]产值及收款计划（2026）'!$B:$B,'[4]产值及收款计划（2026）'!CL:CL)</f>
        <v>0</v>
      </c>
      <c r="DA567" s="256" cm="1">
        <f t="array" aca="1" ref="DA567" ca="1">_xlfn.XLOOKUP($A567&amp;$B567,'[4]产值及收款计划（2026）'!$A:$A&amp;'[4]产值及收款计划（2026）'!$B:$B,'[4]产值及收款计划（2026）'!DA:DA)</f>
        <v>0</v>
      </c>
      <c r="DB567" s="256" cm="1">
        <f t="array" aca="1" ref="DB567" ca="1">_xlfn.XLOOKUP($A567&amp;$B567,'[4]产值及收款计划（2026）'!$A:$A&amp;'[4]产值及收款计划（2026）'!$B:$B,'[4]产值及收款计划（2026）'!DB:DB)</f>
        <v>0</v>
      </c>
      <c r="DC567" s="256" cm="1">
        <f t="array" aca="1" ref="DC567" ca="1">_xlfn.XLOOKUP($A567&amp;$B567,'[4]产值及收款计划（2026）'!$A:$A&amp;'[4]产值及收款计划（2026）'!$B:$B,'[4]产值及收款计划（2026）'!DC:DC)</f>
        <v>0</v>
      </c>
      <c r="DD567" s="256" cm="1">
        <f t="array" aca="1" ref="DD567" ca="1">_xlfn.XLOOKUP($A567&amp;$B567,'[4]产值及收款计划（2026）'!$A:$A&amp;'[4]产值及收款计划（2026）'!$B:$B,'[4]产值及收款计划（2026）'!DD:DD)</f>
        <v>0</v>
      </c>
      <c r="DE567" s="256" cm="1">
        <f t="array" aca="1" ref="DE567" ca="1">_xlfn.XLOOKUP($A567&amp;$B567,'[4]产值及收款计划（2026）'!$A:$A&amp;'[4]产值及收款计划（2026）'!$B:$B,'[4]产值及收款计划（2026）'!DE:DE)</f>
        <v>0</v>
      </c>
      <c r="DF567" s="256" cm="1">
        <f t="array" aca="1" ref="DF567" ca="1">_xlfn.XLOOKUP($A567&amp;$B567,'[4]产值及收款计划（2026）'!$A:$A&amp;'[4]产值及收款计划（2026）'!$B:$B,'[4]产值及收款计划（2026）'!DF:DF)</f>
        <v>0</v>
      </c>
      <c r="DG567" s="256" cm="1">
        <f t="array" aca="1" ref="DG567" ca="1">_xlfn.XLOOKUP($A567&amp;$B567,'[4]产值及收款计划（2026）'!$A:$A&amp;'[4]产值及收款计划（2026）'!$B:$B,'[4]产值及收款计划（2026）'!DG:DG)</f>
        <v>0</v>
      </c>
      <c r="DH567" s="256" cm="1">
        <f t="array" aca="1" ref="DH567" ca="1">_xlfn.XLOOKUP($A567&amp;$B567,'[4]产值及收款计划（2026）'!$A:$A&amp;'[4]产值及收款计划（2026）'!$B:$B,'[4]产值及收款计划（2026）'!DH:DH)</f>
        <v>0</v>
      </c>
      <c r="DI567" s="256" cm="1">
        <f t="array" aca="1" ref="DI567" ca="1">_xlfn.XLOOKUP($A567&amp;$B567,'[4]产值及收款计划（2026）'!$A:$A&amp;'[4]产值及收款计划（2026）'!$B:$B,'[4]产值及收款计划（2026）'!DI:DI)</f>
        <v>0</v>
      </c>
      <c r="DJ567" s="256" cm="1">
        <f t="array" aca="1" ref="DJ567" ca="1">_xlfn.XLOOKUP($A567&amp;$B567,'[4]产值及收款计划（2026）'!$A:$A&amp;'[4]产值及收款计划（2026）'!$B:$B,'[4]产值及收款计划（2026）'!DJ:DJ)</f>
        <v>0</v>
      </c>
      <c r="DK567" s="256" cm="1">
        <f t="array" aca="1" ref="DK567" ca="1">_xlfn.XLOOKUP($A567&amp;$B567,'[4]产值及收款计划（2026）'!$A:$A&amp;'[4]产值及收款计划（2026）'!$B:$B,'[4]产值及收款计划（2026）'!DK:DK)</f>
        <v>0</v>
      </c>
      <c r="DL567" s="256" cm="1">
        <f t="array" aca="1" ref="DL567" ca="1">_xlfn.XLOOKUP($A567&amp;$B567,'[4]产值及收款计划（2026）'!$A:$A&amp;'[4]产值及收款计划（2026）'!$B:$B,'[4]产值及收款计划（2026）'!DL:DL)</f>
        <v>0</v>
      </c>
      <c r="DM567" s="264"/>
      <c r="DN567" s="250"/>
    </row>
    <row r="568" spans="1:118" ht="20.25" x14ac:dyDescent="0.15">
      <c r="A568" s="254">
        <f t="shared" ca="1" si="28"/>
        <v>42</v>
      </c>
      <c r="B568" s="254" t="s">
        <v>28</v>
      </c>
      <c r="C568" s="255" cm="1">
        <f t="array" aca="1" ref="C568" ca="1">_xlfn.XLOOKUP($A568&amp;$B568,'[4]产值及收款计划（2026）'!$A:$A&amp;'[4]产值及收款计划（2026）'!$B:$B,'[4]产值及收款计划（2026）'!C:C)</f>
        <v>0</v>
      </c>
      <c r="D568" s="255" cm="1">
        <f t="array" aca="1" ref="D568" ca="1">_xlfn.XLOOKUP($A568&amp;$B568,'[4]产值及收款计划（2026）'!$A:$A&amp;'[4]产值及收款计划（2026）'!$B:$B,'[4]产值及收款计划（2026）'!D:D)</f>
        <v>0</v>
      </c>
      <c r="E568" s="256" cm="1">
        <f t="array" aca="1" ref="E568" ca="1">_xlfn.XLOOKUP($A568&amp;$B568,'[4]产值及收款计划（2026）'!$A:$A&amp;'[4]产值及收款计划（2026）'!$B:$B,'[4]产值及收款计划（2026）'!E:E)</f>
        <v>0</v>
      </c>
      <c r="F568" s="256" cm="1">
        <f t="array" aca="1" ref="F568" ca="1">_xlfn.XLOOKUP($A568&amp;$B568,'[4]产值及收款计划（2026）'!$A:$A&amp;'[4]产值及收款计划（2026）'!$B:$B,'[4]产值及收款计划（2026）'!F:F)</f>
        <v>0</v>
      </c>
      <c r="G568" s="256" cm="1">
        <f t="array" aca="1" ref="G568" ca="1">_xlfn.XLOOKUP($A568&amp;$B568,'[4]产值及收款计划（2026）'!$A:$A&amp;'[4]产值及收款计划（2026）'!$B:$B,'[4]产值及收款计划（2026）'!G:G)</f>
        <v>0</v>
      </c>
      <c r="H568" s="256" cm="1">
        <f t="array" aca="1" ref="H568" ca="1">_xlfn.XLOOKUP($A568&amp;$B568,'[4]产值及收款计划（2026）'!$A:$A&amp;'[4]产值及收款计划（2026）'!$B:$B,'[4]产值及收款计划（2026）'!H:H)</f>
        <v>0</v>
      </c>
      <c r="I568" s="257" cm="1">
        <f t="array" aca="1" ref="I568" ca="1">_xlfn.XLOOKUP($A568&amp;$B568,'[4]产值及收款计划（2026）'!$A:$A&amp;'[4]产值及收款计划（2026）'!$B:$B,'[4]产值及收款计划（2026）'!I:I)</f>
        <v>0</v>
      </c>
      <c r="J568" s="258" cm="1">
        <f t="array" aca="1" ref="J568" ca="1">_xlfn.XLOOKUP($A568&amp;$B568,'[4]产值及收款计划（2026）'!$A:$A&amp;'[4]产值及收款计划（2026）'!$B:$B,'[4]产值及收款计划（2026）'!J:J)</f>
        <v>0</v>
      </c>
      <c r="K568" s="256" cm="1">
        <f t="array" aca="1" ref="K568" ca="1">_xlfn.XLOOKUP($A568&amp;$B568,'[4]产值及收款计划（2026）'!$A:$A&amp;'[4]产值及收款计划（2026）'!$B:$B,'[4]产值及收款计划（2026）'!K:K)</f>
        <v>0</v>
      </c>
      <c r="L568" s="256" cm="1">
        <f t="array" aca="1" ref="L568" ca="1">_xlfn.XLOOKUP($A568&amp;$B568,'[4]产值及收款计划（2026）'!$A:$A&amp;'[4]产值及收款计划（2026）'!$B:$B,'[4]产值及收款计划（2026）'!L:L)</f>
        <v>0</v>
      </c>
      <c r="M568" s="256" cm="1">
        <f t="array" aca="1" ref="M568" ca="1">_xlfn.XLOOKUP($A568&amp;$B568,'[4]产值及收款计划（2026）'!$A:$A&amp;'[4]产值及收款计划（2026）'!$B:$B,'[4]产值及收款计划（2026）'!M:M)</f>
        <v>0</v>
      </c>
      <c r="N568" s="256" cm="1">
        <f t="array" aca="1" ref="N568" ca="1">_xlfn.XLOOKUP($A568&amp;$B568,'[4]产值及收款计划（2026）'!$A:$A&amp;'[4]产值及收款计划（2026）'!$B:$B,'[4]产值及收款计划（2026）'!N:N)</f>
        <v>0</v>
      </c>
      <c r="O568" s="256" cm="1">
        <f t="array" aca="1" ref="O568" ca="1">_xlfn.XLOOKUP($A568&amp;$B568,'[4]产值及收款计划（2026）'!$A:$A&amp;'[4]产值及收款计划（2026）'!$B:$B,'[4]产值及收款计划（2026）'!O:O)</f>
        <v>0</v>
      </c>
      <c r="P568" s="255" cm="1">
        <f t="array" aca="1" ref="P568" ca="1">_xlfn.XLOOKUP($A568&amp;$B568,'[4]产值及收款计划（2026）'!$A:$A&amp;'[4]产值及收款计划（2026）'!$B:$B,'[4]产值及收款计划（2026）'!P:P)</f>
        <v>0</v>
      </c>
      <c r="Q568" s="256" cm="1">
        <f t="array" aca="1" ref="Q568" ca="1">_xlfn.XLOOKUP($A568&amp;$B568,'[4]产值及收款计划（2026）'!$A:$A&amp;'[4]产值及收款计划（2026）'!$B:$B,'[4]产值及收款计划（2026）'!Q:Q)</f>
        <v>0</v>
      </c>
      <c r="R568" s="256" cm="1">
        <f t="array" aca="1" ref="R568" ca="1">_xlfn.XLOOKUP($A568&amp;$B568,'[4]产值及收款计划（2026）'!$A:$A&amp;'[4]产值及收款计划（2026）'!$B:$B,'[4]产值及收款计划（2026）'!R:R)</f>
        <v>0</v>
      </c>
      <c r="S568" s="256" cm="1">
        <f t="array" aca="1" ref="S568" ca="1">_xlfn.XLOOKUP($A568&amp;$B568,'[4]产值及收款计划（2026）'!$A:$A&amp;'[4]产值及收款计划（2026）'!$B:$B,'[4]产值及收款计划（2026）'!S:S)</f>
        <v>0</v>
      </c>
      <c r="T568" s="256" cm="1">
        <f t="array" aca="1" ref="T568" ca="1">_xlfn.XLOOKUP($A568&amp;$B568,'[4]产值及收款计划（2026）'!$A:$A&amp;'[4]产值及收款计划（2026）'!$B:$B,'[4]产值及收款计划（2026）'!T:T)</f>
        <v>0</v>
      </c>
      <c r="U568" s="256" cm="1">
        <f t="array" aca="1" ref="U568" ca="1">_xlfn.XLOOKUP($A568&amp;$B568,'[4]产值及收款计划（2026）'!$A:$A&amp;'[4]产值及收款计划（2026）'!$B:$B,'[4]产值及收款计划（2026）'!U:U)</f>
        <v>0</v>
      </c>
      <c r="V568" s="256" cm="1">
        <f t="array" aca="1" ref="V568" ca="1">_xlfn.XLOOKUP($A568&amp;$B568,'[4]产值及收款计划（2026）'!$A:$A&amp;'[4]产值及收款计划（2026）'!$B:$B,'[4]产值及收款计划（2026）'!V:V)</f>
        <v>0</v>
      </c>
      <c r="W568" s="256" cm="1">
        <f t="array" aca="1" ref="W568" ca="1">_xlfn.XLOOKUP($A568&amp;$B568,'[4]产值及收款计划（2026）'!$A:$A&amp;'[4]产值及收款计划（2026）'!$B:$B,'[4]产值及收款计划（2026）'!W:W)</f>
        <v>0</v>
      </c>
      <c r="X568" s="256" cm="1">
        <f t="array" aca="1" ref="X568" ca="1">_xlfn.XLOOKUP($A568&amp;$B568,'[4]产值及收款计划（2026）'!$A:$A&amp;'[4]产值及收款计划（2026）'!$B:$B,'[4]产值及收款计划（2026）'!X:X)</f>
        <v>0</v>
      </c>
      <c r="Y568" s="256" cm="1">
        <f t="array" aca="1" ref="Y568" ca="1">_xlfn.XLOOKUP($A568&amp;$B568,'[4]产值及收款计划（2026）'!$A:$A&amp;'[4]产值及收款计划（2026）'!$B:$B,'[4]产值及收款计划（2026）'!Y:Y)</f>
        <v>0</v>
      </c>
      <c r="Z568" s="256" cm="1">
        <f t="array" aca="1" ref="Z568" ca="1">_xlfn.XLOOKUP($A568&amp;$B568,'[4]产值及收款计划（2026）'!$A:$A&amp;'[4]产值及收款计划（2026）'!$B:$B,'[4]产值及收款计划（2026）'!Z:Z)</f>
        <v>0</v>
      </c>
      <c r="AA568" s="256" cm="1">
        <f t="array" aca="1" ref="AA568" ca="1">_xlfn.XLOOKUP($A568&amp;$B568,'[4]产值及收款计划（2026）'!$A:$A&amp;'[4]产值及收款计划（2026）'!$B:$B,'[4]产值及收款计划（2026）'!AA:AA)</f>
        <v>0</v>
      </c>
      <c r="AB568" s="256" cm="1">
        <f t="array" aca="1" ref="AB568" ca="1">_xlfn.XLOOKUP($A568&amp;$B568,'[4]产值及收款计划（2026）'!$A:$A&amp;'[4]产值及收款计划（2026）'!$B:$B,'[4]产值及收款计划（2026）'!AB:AB)</f>
        <v>0</v>
      </c>
      <c r="AC568" s="256" cm="1">
        <f t="array" aca="1" ref="AC568" ca="1">_xlfn.XLOOKUP($A568&amp;$B568,'[4]产值及收款计划（2026）'!$A:$A&amp;'[4]产值及收款计划（2026）'!$B:$B,'[4]产值及收款计划（2026）'!AC:AC)</f>
        <v>0</v>
      </c>
      <c r="AD568" s="256" cm="1">
        <f t="array" aca="1" ref="AD568" ca="1">_xlfn.XLOOKUP($A568&amp;$B568,'[4]产值及收款计划（2026）'!$A:$A&amp;'[4]产值及收款计划（2026）'!$B:$B,'[4]产值及收款计划（2026）'!AD:AD)</f>
        <v>0</v>
      </c>
      <c r="AE568" s="256" cm="1">
        <f t="array" aca="1" ref="AE568" ca="1">_xlfn.XLOOKUP($A568&amp;$B568,'[4]产值及收款计划（2026）'!$A:$A&amp;'[4]产值及收款计划（2026）'!$B:$B,'[4]产值及收款计划（2026）'!AE:AE)</f>
        <v>0</v>
      </c>
      <c r="AF568" s="256" cm="1">
        <f t="array" aca="1" ref="AF568" ca="1">_xlfn.XLOOKUP($A568&amp;$B568,'[4]产值及收款计划（2026）'!$A:$A&amp;'[4]产值及收款计划（2026）'!$B:$B,'[4]产值及收款计划（2026）'!AF:AF)</f>
        <v>0</v>
      </c>
      <c r="AG568" s="256" cm="1">
        <f t="array" aca="1" ref="AG568" ca="1">_xlfn.XLOOKUP($A568&amp;$B568,'[4]产值及收款计划（2026）'!$A:$A&amp;'[4]产值及收款计划（2026）'!$B:$B,'[4]产值及收款计划（2026）'!AG:AG)</f>
        <v>0</v>
      </c>
      <c r="AH568" s="256" cm="1">
        <f t="array" aca="1" ref="AH568" ca="1">_xlfn.XLOOKUP($A568&amp;$B568,'[4]产值及收款计划（2026）'!$A:$A&amp;'[4]产值及收款计划（2026）'!$B:$B,'[4]产值及收款计划（2026）'!AH:AH)</f>
        <v>0</v>
      </c>
      <c r="AI568" s="256" cm="1">
        <f t="array" aca="1" ref="AI568" ca="1">_xlfn.XLOOKUP($A568&amp;$B568,'[4]产值及收款计划（2026）'!$A:$A&amp;'[4]产值及收款计划（2026）'!$B:$B,'[4]产值及收款计划（2026）'!AI:AI)</f>
        <v>0</v>
      </c>
      <c r="AJ568" s="256" cm="1">
        <f t="array" aca="1" ref="AJ568" ca="1">_xlfn.XLOOKUP($A568&amp;$B568,'[4]产值及收款计划（2026）'!$A:$A&amp;'[4]产值及收款计划（2026）'!$B:$B,'[4]产值及收款计划（2026）'!AJ:AJ)</f>
        <v>0</v>
      </c>
      <c r="AK568" s="256" cm="1">
        <f t="array" aca="1" ref="AK568" ca="1">_xlfn.XLOOKUP($A568&amp;$B568,'[4]产值及收款计划（2026）'!$A:$A&amp;'[4]产值及收款计划（2026）'!$B:$B,'[4]产值及收款计划（2026）'!AK:AK)</f>
        <v>0</v>
      </c>
      <c r="AL568" s="256" cm="1">
        <f t="array" aca="1" ref="AL568" ca="1">_xlfn.XLOOKUP($A568&amp;$B568,'[4]产值及收款计划（2026）'!$A:$A&amp;'[4]产值及收款计划（2026）'!$B:$B,'[4]产值及收款计划（2026）'!AL:AL)</f>
        <v>0</v>
      </c>
      <c r="AM568" s="263" t="e" cm="1">
        <f t="array" aca="1" ref="AM568" ca="1">_xlfn.LET(_xlpm.勾选月份状态数组,TRANSPOSE('PPT(12-15页）-TOP10'!$A$3:$A$14),_xlpm.选择数据区,IF('PPT(12-15页）-TOP10'!$E$3="收款",$BA568:$BL568,$AA568:$AL568),SUM(_xlfn._xlws.FILTER(_xlpm.选择数据区,_xlpm.勾选月份状态数组,"")))</f>
        <v>#NAME?</v>
      </c>
      <c r="AN568" s="256" t="e" cm="1">
        <f t="array" aca="1" ref="AN568" ca="1">_xlfn.LET(_xlpm.勾选月份状态数组,TRANSPOSE('PPT(12-15页）-TOP10'!$A$3:$A$14),_xlpm.选择数据区,IF('PPT(12-15页）-TOP10'!$E$3="收款",$DA568:$DL568,$CA568:$CL568),SUM(_xlfn._xlws.FILTER(_xlpm.选择数据区,_xlpm.勾选月份状态数组,"")))</f>
        <v>#NAME?</v>
      </c>
      <c r="AO568" s="256">
        <f ca="1">SUM(CA568:CC568)+SUM(AD568:AL568)</f>
        <v>0</v>
      </c>
      <c r="AP568" s="256"/>
      <c r="AQ568" s="256"/>
      <c r="AR568" s="256"/>
      <c r="AS568" s="256" cm="1">
        <f t="array" aca="1" ref="AS568" ca="1">_xlfn.XLOOKUP($A568&amp;$B568,'[4]产值及收款计划（2026）'!$A:$A&amp;'[4]产值及收款计划（2026）'!$B:$B,'[4]产值及收款计划（2026）'!AS:AS)</f>
        <v>0</v>
      </c>
      <c r="AT568" s="256" cm="1">
        <f t="array" aca="1" ref="AT568" ca="1">_xlfn.XLOOKUP($A568&amp;$B568,'[4]产值及收款计划（2026）'!$A:$A&amp;'[4]产值及收款计划（2026）'!$B:$B,'[4]产值及收款计划（2026）'!AT:AT)</f>
        <v>0</v>
      </c>
      <c r="AU568" s="256" cm="1">
        <f t="array" aca="1" ref="AU568" ca="1">_xlfn.XLOOKUP($A568&amp;$B568,'[4]产值及收款计划（2026）'!$A:$A&amp;'[4]产值及收款计划（2026）'!$B:$B,'[4]产值及收款计划（2026）'!AU:AU)</f>
        <v>0</v>
      </c>
      <c r="AV568" s="256" cm="1">
        <f t="array" aca="1" ref="AV568" ca="1">_xlfn.XLOOKUP($A568&amp;$B568,'[4]产值及收款计划（2026）'!$A:$A&amp;'[4]产值及收款计划（2026）'!$B:$B,'[4]产值及收款计划（2026）'!AV:AV)</f>
        <v>0</v>
      </c>
      <c r="AW568" s="256" cm="1">
        <f t="array" aca="1" ref="AW568" ca="1">_xlfn.XLOOKUP($A568&amp;$B568,'[4]产值及收款计划（2026）'!$A:$A&amp;'[4]产值及收款计划（2026）'!$B:$B,'[4]产值及收款计划（2026）'!AW:AW)</f>
        <v>0</v>
      </c>
      <c r="AX568" s="256" cm="1">
        <f t="array" aca="1" ref="AX568" ca="1">_xlfn.XLOOKUP($A568&amp;$B568,'[4]产值及收款计划（2026）'!$A:$A&amp;'[4]产值及收款计划（2026）'!$B:$B,'[4]产值及收款计划（2026）'!AX:AX)</f>
        <v>0</v>
      </c>
      <c r="AY568" s="256" cm="1">
        <f t="array" aca="1" ref="AY568" ca="1">_xlfn.XLOOKUP($A568&amp;$B568,'[4]产值及收款计划（2026）'!$A:$A&amp;'[4]产值及收款计划（2026）'!$B:$B,'[4]产值及收款计划（2026）'!AY:AY)</f>
        <v>0</v>
      </c>
      <c r="AZ568" s="256" cm="1">
        <f t="array" aca="1" ref="AZ568" ca="1">_xlfn.XLOOKUP($A568&amp;$B568,'[4]产值及收款计划（2026）'!$A:$A&amp;'[4]产值及收款计划（2026）'!$B:$B,'[4]产值及收款计划（2026）'!AZ:AZ)</f>
        <v>0</v>
      </c>
      <c r="BA568" s="256" cm="1">
        <f t="array" aca="1" ref="BA568" ca="1">_xlfn.XLOOKUP($A568&amp;$B568,'[4]产值及收款计划（2026）'!$A:$A&amp;'[4]产值及收款计划（2026）'!$B:$B,'[4]产值及收款计划（2026）'!BA:BA)</f>
        <v>0</v>
      </c>
      <c r="BB568" s="256" cm="1">
        <f t="array" aca="1" ref="BB568" ca="1">_xlfn.XLOOKUP($A568&amp;$B568,'[4]产值及收款计划（2026）'!$A:$A&amp;'[4]产值及收款计划（2026）'!$B:$B,'[4]产值及收款计划（2026）'!BB:BB)</f>
        <v>0</v>
      </c>
      <c r="BC568" s="256" cm="1">
        <f t="array" aca="1" ref="BC568" ca="1">_xlfn.XLOOKUP($A568&amp;$B568,'[4]产值及收款计划（2026）'!$A:$A&amp;'[4]产值及收款计划（2026）'!$B:$B,'[4]产值及收款计划（2026）'!BC:BC)</f>
        <v>0</v>
      </c>
      <c r="BD568" s="256" cm="1">
        <f t="array" aca="1" ref="BD568" ca="1">_xlfn.XLOOKUP($A568&amp;$B568,'[4]产值及收款计划（2026）'!$A:$A&amp;'[4]产值及收款计划（2026）'!$B:$B,'[4]产值及收款计划（2026）'!BD:BD)</f>
        <v>0</v>
      </c>
      <c r="BE568" s="256" cm="1">
        <f t="array" aca="1" ref="BE568" ca="1">_xlfn.XLOOKUP($A568&amp;$B568,'[4]产值及收款计划（2026）'!$A:$A&amp;'[4]产值及收款计划（2026）'!$B:$B,'[4]产值及收款计划（2026）'!BE:BE)</f>
        <v>0</v>
      </c>
      <c r="BF568" s="256" cm="1">
        <f t="array" aca="1" ref="BF568" ca="1">_xlfn.XLOOKUP($A568&amp;$B568,'[4]产值及收款计划（2026）'!$A:$A&amp;'[4]产值及收款计划（2026）'!$B:$B,'[4]产值及收款计划（2026）'!BF:BF)</f>
        <v>0</v>
      </c>
      <c r="BG568" s="256" cm="1">
        <f t="array" aca="1" ref="BG568" ca="1">_xlfn.XLOOKUP($A568&amp;$B568,'[4]产值及收款计划（2026）'!$A:$A&amp;'[4]产值及收款计划（2026）'!$B:$B,'[4]产值及收款计划（2026）'!BG:BG)</f>
        <v>0</v>
      </c>
      <c r="BH568" s="256" cm="1">
        <f t="array" aca="1" ref="BH568" ca="1">_xlfn.XLOOKUP($A568&amp;$B568,'[4]产值及收款计划（2026）'!$A:$A&amp;'[4]产值及收款计划（2026）'!$B:$B,'[4]产值及收款计划（2026）'!BH:BH)</f>
        <v>0</v>
      </c>
      <c r="BI568" s="256" cm="1">
        <f t="array" aca="1" ref="BI568" ca="1">_xlfn.XLOOKUP($A568&amp;$B568,'[4]产值及收款计划（2026）'!$A:$A&amp;'[4]产值及收款计划（2026）'!$B:$B,'[4]产值及收款计划（2026）'!BI:BI)</f>
        <v>0</v>
      </c>
      <c r="BJ568" s="256" cm="1">
        <f t="array" aca="1" ref="BJ568" ca="1">_xlfn.XLOOKUP($A568&amp;$B568,'[4]产值及收款计划（2026）'!$A:$A&amp;'[4]产值及收款计划（2026）'!$B:$B,'[4]产值及收款计划（2026）'!BJ:BJ)</f>
        <v>0</v>
      </c>
      <c r="BK568" s="256" cm="1">
        <f t="array" aca="1" ref="BK568" ca="1">_xlfn.XLOOKUP($A568&amp;$B568,'[4]产值及收款计划（2026）'!$A:$A&amp;'[4]产值及收款计划（2026）'!$B:$B,'[4]产值及收款计划（2026）'!BK:BK)</f>
        <v>0</v>
      </c>
      <c r="BL568" s="256" cm="1">
        <f t="array" aca="1" ref="BL568" ca="1">_xlfn.XLOOKUP($A568&amp;$B568,'[4]产值及收款计划（2026）'!$A:$A&amp;'[4]产值及收款计划（2026）'!$B:$B,'[4]产值及收款计划（2026）'!BL:BL)</f>
        <v>0</v>
      </c>
      <c r="BM568" s="256"/>
      <c r="BN568" s="256"/>
      <c r="BO568" s="256"/>
      <c r="BP568" s="256"/>
      <c r="BQ568" s="255" cm="1">
        <f t="array" aca="1" ref="BQ568" ca="1">_xlfn.XLOOKUP($A568&amp;$B568,'[4]产值及收款计划（2026）'!$A:$A&amp;'[4]产值及收款计划（2026）'!$B:$B,'[4]产值及收款计划（2026）'!BQ:BQ)</f>
        <v>0</v>
      </c>
      <c r="BR568" s="256" cm="1">
        <f t="array" aca="1" ref="BR568" ca="1">_xlfn.XLOOKUP($A568&amp;$B568,'[4]产值及收款计划（2026）'!$A:$A&amp;'[4]产值及收款计划（2026）'!$B:$B,'[4]产值及收款计划（2026）'!BR:BR)</f>
        <v>0</v>
      </c>
      <c r="CA568" s="256" cm="1">
        <f t="array" aca="1" ref="CA568" ca="1">_xlfn.XLOOKUP($A568&amp;$B568,'[4]产值及收款计划（2026）'!$A:$A&amp;'[4]产值及收款计划（2026）'!$B:$B,'[4]产值及收款计划（2026）'!CA:CA)</f>
        <v>0</v>
      </c>
      <c r="CB568" s="256" cm="1">
        <f t="array" aca="1" ref="CB568" ca="1">_xlfn.XLOOKUP($A568&amp;$B568,'[4]产值及收款计划（2026）'!$A:$A&amp;'[4]产值及收款计划（2026）'!$B:$B,'[4]产值及收款计划（2026）'!CB:CB)</f>
        <v>0</v>
      </c>
      <c r="CC568" s="256" cm="1">
        <f t="array" aca="1" ref="CC568" ca="1">_xlfn.XLOOKUP($A568&amp;$B568,'[4]产值及收款计划（2026）'!$A:$A&amp;'[4]产值及收款计划（2026）'!$B:$B,'[4]产值及收款计划（2026）'!CC:CC)</f>
        <v>0</v>
      </c>
      <c r="CD568" s="256" cm="1">
        <f t="array" aca="1" ref="CD568" ca="1">_xlfn.XLOOKUP($A568&amp;$B568,'[4]产值及收款计划（2026）'!$A:$A&amp;'[4]产值及收款计划（2026）'!$B:$B,'[4]产值及收款计划（2026）'!CD:CD)</f>
        <v>0</v>
      </c>
      <c r="CE568" s="256" cm="1">
        <f t="array" aca="1" ref="CE568" ca="1">_xlfn.XLOOKUP($A568&amp;$B568,'[4]产值及收款计划（2026）'!$A:$A&amp;'[4]产值及收款计划（2026）'!$B:$B,'[4]产值及收款计划（2026）'!CE:CE)</f>
        <v>0</v>
      </c>
      <c r="CF568" s="256" cm="1">
        <f t="array" aca="1" ref="CF568" ca="1">_xlfn.XLOOKUP($A568&amp;$B568,'[4]产值及收款计划（2026）'!$A:$A&amp;'[4]产值及收款计划（2026）'!$B:$B,'[4]产值及收款计划（2026）'!CF:CF)</f>
        <v>0</v>
      </c>
      <c r="CG568" s="256" cm="1">
        <f t="array" aca="1" ref="CG568" ca="1">_xlfn.XLOOKUP($A568&amp;$B568,'[4]产值及收款计划（2026）'!$A:$A&amp;'[4]产值及收款计划（2026）'!$B:$B,'[4]产值及收款计划（2026）'!CG:CG)</f>
        <v>0</v>
      </c>
      <c r="CH568" s="256" cm="1">
        <f t="array" aca="1" ref="CH568" ca="1">_xlfn.XLOOKUP($A568&amp;$B568,'[4]产值及收款计划（2026）'!$A:$A&amp;'[4]产值及收款计划（2026）'!$B:$B,'[4]产值及收款计划（2026）'!CH:CH)</f>
        <v>0</v>
      </c>
      <c r="CI568" s="256" cm="1">
        <f t="array" aca="1" ref="CI568" ca="1">_xlfn.XLOOKUP($A568&amp;$B568,'[4]产值及收款计划（2026）'!$A:$A&amp;'[4]产值及收款计划（2026）'!$B:$B,'[4]产值及收款计划（2026）'!CI:CI)</f>
        <v>0</v>
      </c>
      <c r="CJ568" s="256" cm="1">
        <f t="array" aca="1" ref="CJ568" ca="1">_xlfn.XLOOKUP($A568&amp;$B568,'[4]产值及收款计划（2026）'!$A:$A&amp;'[4]产值及收款计划（2026）'!$B:$B,'[4]产值及收款计划（2026）'!CJ:CJ)</f>
        <v>0</v>
      </c>
      <c r="CK568" s="256" cm="1">
        <f t="array" aca="1" ref="CK568" ca="1">_xlfn.XLOOKUP($A568&amp;$B568,'[4]产值及收款计划（2026）'!$A:$A&amp;'[4]产值及收款计划（2026）'!$B:$B,'[4]产值及收款计划（2026）'!CK:CK)</f>
        <v>0</v>
      </c>
      <c r="CL568" s="256" cm="1">
        <f t="array" aca="1" ref="CL568" ca="1">_xlfn.XLOOKUP($A568&amp;$B568,'[4]产值及收款计划（2026）'!$A:$A&amp;'[4]产值及收款计划（2026）'!$B:$B,'[4]产值及收款计划（2026）'!CL:CL)</f>
        <v>0</v>
      </c>
      <c r="DA568" s="256" cm="1">
        <f t="array" aca="1" ref="DA568" ca="1">_xlfn.XLOOKUP($A568&amp;$B568,'[4]产值及收款计划（2026）'!$A:$A&amp;'[4]产值及收款计划（2026）'!$B:$B,'[4]产值及收款计划（2026）'!DA:DA)</f>
        <v>0</v>
      </c>
      <c r="DB568" s="256" cm="1">
        <f t="array" aca="1" ref="DB568" ca="1">_xlfn.XLOOKUP($A568&amp;$B568,'[4]产值及收款计划（2026）'!$A:$A&amp;'[4]产值及收款计划（2026）'!$B:$B,'[4]产值及收款计划（2026）'!DB:DB)</f>
        <v>0</v>
      </c>
      <c r="DC568" s="256" cm="1">
        <f t="array" aca="1" ref="DC568" ca="1">_xlfn.XLOOKUP($A568&amp;$B568,'[4]产值及收款计划（2026）'!$A:$A&amp;'[4]产值及收款计划（2026）'!$B:$B,'[4]产值及收款计划（2026）'!DC:DC)</f>
        <v>0</v>
      </c>
      <c r="DD568" s="256" cm="1">
        <f t="array" aca="1" ref="DD568" ca="1">_xlfn.XLOOKUP($A568&amp;$B568,'[4]产值及收款计划（2026）'!$A:$A&amp;'[4]产值及收款计划（2026）'!$B:$B,'[4]产值及收款计划（2026）'!DD:DD)</f>
        <v>0</v>
      </c>
      <c r="DE568" s="256" cm="1">
        <f t="array" aca="1" ref="DE568" ca="1">_xlfn.XLOOKUP($A568&amp;$B568,'[4]产值及收款计划（2026）'!$A:$A&amp;'[4]产值及收款计划（2026）'!$B:$B,'[4]产值及收款计划（2026）'!DE:DE)</f>
        <v>0</v>
      </c>
      <c r="DF568" s="256" cm="1">
        <f t="array" aca="1" ref="DF568" ca="1">_xlfn.XLOOKUP($A568&amp;$B568,'[4]产值及收款计划（2026）'!$A:$A&amp;'[4]产值及收款计划（2026）'!$B:$B,'[4]产值及收款计划（2026）'!DF:DF)</f>
        <v>0</v>
      </c>
      <c r="DG568" s="256" cm="1">
        <f t="array" aca="1" ref="DG568" ca="1">_xlfn.XLOOKUP($A568&amp;$B568,'[4]产值及收款计划（2026）'!$A:$A&amp;'[4]产值及收款计划（2026）'!$B:$B,'[4]产值及收款计划（2026）'!DG:DG)</f>
        <v>0</v>
      </c>
      <c r="DH568" s="256" cm="1">
        <f t="array" aca="1" ref="DH568" ca="1">_xlfn.XLOOKUP($A568&amp;$B568,'[4]产值及收款计划（2026）'!$A:$A&amp;'[4]产值及收款计划（2026）'!$B:$B,'[4]产值及收款计划（2026）'!DH:DH)</f>
        <v>0</v>
      </c>
      <c r="DI568" s="256" cm="1">
        <f t="array" aca="1" ref="DI568" ca="1">_xlfn.XLOOKUP($A568&amp;$B568,'[4]产值及收款计划（2026）'!$A:$A&amp;'[4]产值及收款计划（2026）'!$B:$B,'[4]产值及收款计划（2026）'!DI:DI)</f>
        <v>0</v>
      </c>
      <c r="DJ568" s="256" cm="1">
        <f t="array" aca="1" ref="DJ568" ca="1">_xlfn.XLOOKUP($A568&amp;$B568,'[4]产值及收款计划（2026）'!$A:$A&amp;'[4]产值及收款计划（2026）'!$B:$B,'[4]产值及收款计划（2026）'!DJ:DJ)</f>
        <v>0</v>
      </c>
      <c r="DK568" s="256" cm="1">
        <f t="array" aca="1" ref="DK568" ca="1">_xlfn.XLOOKUP($A568&amp;$B568,'[4]产值及收款计划（2026）'!$A:$A&amp;'[4]产值及收款计划（2026）'!$B:$B,'[4]产值及收款计划（2026）'!DK:DK)</f>
        <v>0</v>
      </c>
      <c r="DL568" s="256" cm="1">
        <f t="array" aca="1" ref="DL568" ca="1">_xlfn.XLOOKUP($A568&amp;$B568,'[4]产值及收款计划（2026）'!$A:$A&amp;'[4]产值及收款计划（2026）'!$B:$B,'[4]产值及收款计划（2026）'!DL:DL)</f>
        <v>0</v>
      </c>
      <c r="DM568" s="264"/>
      <c r="DN568" s="250"/>
    </row>
    <row r="569" spans="1:118" ht="20.25" x14ac:dyDescent="0.15">
      <c r="A569" s="254">
        <f t="shared" ca="1" si="28"/>
        <v>43</v>
      </c>
      <c r="B569" s="254" t="s">
        <v>28</v>
      </c>
      <c r="C569" s="255" cm="1">
        <f t="array" aca="1" ref="C569" ca="1">_xlfn.XLOOKUP($A569&amp;$B569,'[4]产值及收款计划（2026）'!$A:$A&amp;'[4]产值及收款计划（2026）'!$B:$B,'[4]产值及收款计划（2026）'!C:C)</f>
        <v>0</v>
      </c>
      <c r="D569" s="255" cm="1">
        <f t="array" aca="1" ref="D569" ca="1">_xlfn.XLOOKUP($A569&amp;$B569,'[4]产值及收款计划（2026）'!$A:$A&amp;'[4]产值及收款计划（2026）'!$B:$B,'[4]产值及收款计划（2026）'!D:D)</f>
        <v>0</v>
      </c>
      <c r="E569" s="256" cm="1">
        <f t="array" aca="1" ref="E569" ca="1">_xlfn.XLOOKUP($A569&amp;$B569,'[4]产值及收款计划（2026）'!$A:$A&amp;'[4]产值及收款计划（2026）'!$B:$B,'[4]产值及收款计划（2026）'!E:E)</f>
        <v>0</v>
      </c>
      <c r="F569" s="256" cm="1">
        <f t="array" aca="1" ref="F569" ca="1">_xlfn.XLOOKUP($A569&amp;$B569,'[4]产值及收款计划（2026）'!$A:$A&amp;'[4]产值及收款计划（2026）'!$B:$B,'[4]产值及收款计划（2026）'!F:F)</f>
        <v>0</v>
      </c>
      <c r="G569" s="256" cm="1">
        <f t="array" aca="1" ref="G569" ca="1">_xlfn.XLOOKUP($A569&amp;$B569,'[4]产值及收款计划（2026）'!$A:$A&amp;'[4]产值及收款计划（2026）'!$B:$B,'[4]产值及收款计划（2026）'!G:G)</f>
        <v>0</v>
      </c>
      <c r="H569" s="256" cm="1">
        <f t="array" aca="1" ref="H569" ca="1">_xlfn.XLOOKUP($A569&amp;$B569,'[4]产值及收款计划（2026）'!$A:$A&amp;'[4]产值及收款计划（2026）'!$B:$B,'[4]产值及收款计划（2026）'!H:H)</f>
        <v>0</v>
      </c>
      <c r="I569" s="257" cm="1">
        <f t="array" aca="1" ref="I569" ca="1">_xlfn.XLOOKUP($A569&amp;$B569,'[4]产值及收款计划（2026）'!$A:$A&amp;'[4]产值及收款计划（2026）'!$B:$B,'[4]产值及收款计划（2026）'!I:I)</f>
        <v>0</v>
      </c>
      <c r="J569" s="258" cm="1">
        <f t="array" aca="1" ref="J569" ca="1">_xlfn.XLOOKUP($A569&amp;$B569,'[4]产值及收款计划（2026）'!$A:$A&amp;'[4]产值及收款计划（2026）'!$B:$B,'[4]产值及收款计划（2026）'!J:J)</f>
        <v>0</v>
      </c>
      <c r="K569" s="256" cm="1">
        <f t="array" aca="1" ref="K569" ca="1">_xlfn.XLOOKUP($A569&amp;$B569,'[4]产值及收款计划（2026）'!$A:$A&amp;'[4]产值及收款计划（2026）'!$B:$B,'[4]产值及收款计划（2026）'!K:K)</f>
        <v>0</v>
      </c>
      <c r="L569" s="256" cm="1">
        <f t="array" aca="1" ref="L569" ca="1">_xlfn.XLOOKUP($A569&amp;$B569,'[4]产值及收款计划（2026）'!$A:$A&amp;'[4]产值及收款计划（2026）'!$B:$B,'[4]产值及收款计划（2026）'!L:L)</f>
        <v>0</v>
      </c>
      <c r="M569" s="256" cm="1">
        <f t="array" aca="1" ref="M569" ca="1">_xlfn.XLOOKUP($A569&amp;$B569,'[4]产值及收款计划（2026）'!$A:$A&amp;'[4]产值及收款计划（2026）'!$B:$B,'[4]产值及收款计划（2026）'!M:M)</f>
        <v>0</v>
      </c>
      <c r="N569" s="256" cm="1">
        <f t="array" aca="1" ref="N569" ca="1">_xlfn.XLOOKUP($A569&amp;$B569,'[4]产值及收款计划（2026）'!$A:$A&amp;'[4]产值及收款计划（2026）'!$B:$B,'[4]产值及收款计划（2026）'!N:N)</f>
        <v>0</v>
      </c>
      <c r="O569" s="256" cm="1">
        <f t="array" aca="1" ref="O569" ca="1">_xlfn.XLOOKUP($A569&amp;$B569,'[4]产值及收款计划（2026）'!$A:$A&amp;'[4]产值及收款计划（2026）'!$B:$B,'[4]产值及收款计划（2026）'!O:O)</f>
        <v>0</v>
      </c>
      <c r="P569" s="255" cm="1">
        <f t="array" aca="1" ref="P569" ca="1">_xlfn.XLOOKUP($A569&amp;$B569,'[4]产值及收款计划（2026）'!$A:$A&amp;'[4]产值及收款计划（2026）'!$B:$B,'[4]产值及收款计划（2026）'!P:P)</f>
        <v>0</v>
      </c>
      <c r="Q569" s="256" cm="1">
        <f t="array" aca="1" ref="Q569" ca="1">_xlfn.XLOOKUP($A569&amp;$B569,'[4]产值及收款计划（2026）'!$A:$A&amp;'[4]产值及收款计划（2026）'!$B:$B,'[4]产值及收款计划（2026）'!Q:Q)</f>
        <v>0</v>
      </c>
      <c r="R569" s="256" cm="1">
        <f t="array" aca="1" ref="R569" ca="1">_xlfn.XLOOKUP($A569&amp;$B569,'[4]产值及收款计划（2026）'!$A:$A&amp;'[4]产值及收款计划（2026）'!$B:$B,'[4]产值及收款计划（2026）'!R:R)</f>
        <v>0</v>
      </c>
      <c r="S569" s="256" cm="1">
        <f t="array" aca="1" ref="S569" ca="1">_xlfn.XLOOKUP($A569&amp;$B569,'[4]产值及收款计划（2026）'!$A:$A&amp;'[4]产值及收款计划（2026）'!$B:$B,'[4]产值及收款计划（2026）'!S:S)</f>
        <v>0</v>
      </c>
      <c r="T569" s="256" cm="1">
        <f t="array" aca="1" ref="T569" ca="1">_xlfn.XLOOKUP($A569&amp;$B569,'[4]产值及收款计划（2026）'!$A:$A&amp;'[4]产值及收款计划（2026）'!$B:$B,'[4]产值及收款计划（2026）'!T:T)</f>
        <v>0</v>
      </c>
      <c r="U569" s="256" cm="1">
        <f t="array" aca="1" ref="U569" ca="1">_xlfn.XLOOKUP($A569&amp;$B569,'[4]产值及收款计划（2026）'!$A:$A&amp;'[4]产值及收款计划（2026）'!$B:$B,'[4]产值及收款计划（2026）'!U:U)</f>
        <v>0</v>
      </c>
      <c r="V569" s="256" cm="1">
        <f t="array" aca="1" ref="V569" ca="1">_xlfn.XLOOKUP($A569&amp;$B569,'[4]产值及收款计划（2026）'!$A:$A&amp;'[4]产值及收款计划（2026）'!$B:$B,'[4]产值及收款计划（2026）'!V:V)</f>
        <v>0</v>
      </c>
      <c r="W569" s="256" cm="1">
        <f t="array" aca="1" ref="W569" ca="1">_xlfn.XLOOKUP($A569&amp;$B569,'[4]产值及收款计划（2026）'!$A:$A&amp;'[4]产值及收款计划（2026）'!$B:$B,'[4]产值及收款计划（2026）'!W:W)</f>
        <v>0</v>
      </c>
      <c r="X569" s="256" cm="1">
        <f t="array" aca="1" ref="X569" ca="1">_xlfn.XLOOKUP($A569&amp;$B569,'[4]产值及收款计划（2026）'!$A:$A&amp;'[4]产值及收款计划（2026）'!$B:$B,'[4]产值及收款计划（2026）'!X:X)</f>
        <v>0</v>
      </c>
      <c r="Y569" s="256" cm="1">
        <f t="array" aca="1" ref="Y569" ca="1">_xlfn.XLOOKUP($A569&amp;$B569,'[4]产值及收款计划（2026）'!$A:$A&amp;'[4]产值及收款计划（2026）'!$B:$B,'[4]产值及收款计划（2026）'!Y:Y)</f>
        <v>0</v>
      </c>
      <c r="Z569" s="256" cm="1">
        <f t="array" aca="1" ref="Z569" ca="1">_xlfn.XLOOKUP($A569&amp;$B569,'[4]产值及收款计划（2026）'!$A:$A&amp;'[4]产值及收款计划（2026）'!$B:$B,'[4]产值及收款计划（2026）'!Z:Z)</f>
        <v>0</v>
      </c>
      <c r="AA569" s="256" cm="1">
        <f t="array" aca="1" ref="AA569" ca="1">_xlfn.XLOOKUP($A569&amp;$B569,'[4]产值及收款计划（2026）'!$A:$A&amp;'[4]产值及收款计划（2026）'!$B:$B,'[4]产值及收款计划（2026）'!AA:AA)</f>
        <v>0</v>
      </c>
      <c r="AB569" s="256" cm="1">
        <f t="array" aca="1" ref="AB569" ca="1">_xlfn.XLOOKUP($A569&amp;$B569,'[4]产值及收款计划（2026）'!$A:$A&amp;'[4]产值及收款计划（2026）'!$B:$B,'[4]产值及收款计划（2026）'!AB:AB)</f>
        <v>0</v>
      </c>
      <c r="AC569" s="256" cm="1">
        <f t="array" aca="1" ref="AC569" ca="1">_xlfn.XLOOKUP($A569&amp;$B569,'[4]产值及收款计划（2026）'!$A:$A&amp;'[4]产值及收款计划（2026）'!$B:$B,'[4]产值及收款计划（2026）'!AC:AC)</f>
        <v>0</v>
      </c>
      <c r="AD569" s="256" cm="1">
        <f t="array" aca="1" ref="AD569" ca="1">_xlfn.XLOOKUP($A569&amp;$B569,'[4]产值及收款计划（2026）'!$A:$A&amp;'[4]产值及收款计划（2026）'!$B:$B,'[4]产值及收款计划（2026）'!AD:AD)</f>
        <v>0</v>
      </c>
      <c r="AE569" s="256" cm="1">
        <f t="array" aca="1" ref="AE569" ca="1">_xlfn.XLOOKUP($A569&amp;$B569,'[4]产值及收款计划（2026）'!$A:$A&amp;'[4]产值及收款计划（2026）'!$B:$B,'[4]产值及收款计划（2026）'!AE:AE)</f>
        <v>0</v>
      </c>
      <c r="AF569" s="256" cm="1">
        <f t="array" aca="1" ref="AF569" ca="1">_xlfn.XLOOKUP($A569&amp;$B569,'[4]产值及收款计划（2026）'!$A:$A&amp;'[4]产值及收款计划（2026）'!$B:$B,'[4]产值及收款计划（2026）'!AF:AF)</f>
        <v>0</v>
      </c>
      <c r="AG569" s="256" cm="1">
        <f t="array" aca="1" ref="AG569" ca="1">_xlfn.XLOOKUP($A569&amp;$B569,'[4]产值及收款计划（2026）'!$A:$A&amp;'[4]产值及收款计划（2026）'!$B:$B,'[4]产值及收款计划（2026）'!AG:AG)</f>
        <v>0</v>
      </c>
      <c r="AH569" s="256" cm="1">
        <f t="array" aca="1" ref="AH569" ca="1">_xlfn.XLOOKUP($A569&amp;$B569,'[4]产值及收款计划（2026）'!$A:$A&amp;'[4]产值及收款计划（2026）'!$B:$B,'[4]产值及收款计划（2026）'!AH:AH)</f>
        <v>0</v>
      </c>
      <c r="AI569" s="256" cm="1">
        <f t="array" aca="1" ref="AI569" ca="1">_xlfn.XLOOKUP($A569&amp;$B569,'[4]产值及收款计划（2026）'!$A:$A&amp;'[4]产值及收款计划（2026）'!$B:$B,'[4]产值及收款计划（2026）'!AI:AI)</f>
        <v>0</v>
      </c>
      <c r="AJ569" s="256" cm="1">
        <f t="array" aca="1" ref="AJ569" ca="1">_xlfn.XLOOKUP($A569&amp;$B569,'[4]产值及收款计划（2026）'!$A:$A&amp;'[4]产值及收款计划（2026）'!$B:$B,'[4]产值及收款计划（2026）'!AJ:AJ)</f>
        <v>0</v>
      </c>
      <c r="AK569" s="256" cm="1">
        <f t="array" aca="1" ref="AK569" ca="1">_xlfn.XLOOKUP($A569&amp;$B569,'[4]产值及收款计划（2026）'!$A:$A&amp;'[4]产值及收款计划（2026）'!$B:$B,'[4]产值及收款计划（2026）'!AK:AK)</f>
        <v>0</v>
      </c>
      <c r="AL569" s="256" cm="1">
        <f t="array" aca="1" ref="AL569" ca="1">_xlfn.XLOOKUP($A569&amp;$B569,'[4]产值及收款计划（2026）'!$A:$A&amp;'[4]产值及收款计划（2026）'!$B:$B,'[4]产值及收款计划（2026）'!AL:AL)</f>
        <v>0</v>
      </c>
      <c r="AM569" s="263" t="e" cm="1">
        <f t="array" aca="1" ref="AM569" ca="1">_xlfn.LET(_xlpm.勾选月份状态数组,TRANSPOSE('PPT(12-15页）-TOP10'!$A$3:$A$14),_xlpm.选择数据区,IF('PPT(12-15页）-TOP10'!$E$3="收款",$BA569:$BL569,$AA569:$AL569),SUM(_xlfn._xlws.FILTER(_xlpm.选择数据区,_xlpm.勾选月份状态数组,"")))</f>
        <v>#NAME?</v>
      </c>
      <c r="AN569" s="256" t="e" cm="1">
        <f t="array" aca="1" ref="AN569" ca="1">_xlfn.LET(_xlpm.勾选月份状态数组,TRANSPOSE('PPT(12-15页）-TOP10'!$A$3:$A$14),_xlpm.选择数据区,IF('PPT(12-15页）-TOP10'!$E$3="收款",$DA569:$DL569,$CA569:$CL569),SUM(_xlfn._xlws.FILTER(_xlpm.选择数据区,_xlpm.勾选月份状态数组,"")))</f>
        <v>#NAME?</v>
      </c>
      <c r="AO569" s="256">
        <f ca="1">SUM(CA569:CC569)+SUM(AD569:AL569)</f>
        <v>0</v>
      </c>
      <c r="AP569" s="256"/>
      <c r="AQ569" s="256"/>
      <c r="AR569" s="256"/>
      <c r="AS569" s="256" cm="1">
        <f t="array" aca="1" ref="AS569" ca="1">_xlfn.XLOOKUP($A569&amp;$B569,'[4]产值及收款计划（2026）'!$A:$A&amp;'[4]产值及收款计划（2026）'!$B:$B,'[4]产值及收款计划（2026）'!AS:AS)</f>
        <v>0</v>
      </c>
      <c r="AT569" s="256" cm="1">
        <f t="array" aca="1" ref="AT569" ca="1">_xlfn.XLOOKUP($A569&amp;$B569,'[4]产值及收款计划（2026）'!$A:$A&amp;'[4]产值及收款计划（2026）'!$B:$B,'[4]产值及收款计划（2026）'!AT:AT)</f>
        <v>0</v>
      </c>
      <c r="AU569" s="256" cm="1">
        <f t="array" aca="1" ref="AU569" ca="1">_xlfn.XLOOKUP($A569&amp;$B569,'[4]产值及收款计划（2026）'!$A:$A&amp;'[4]产值及收款计划（2026）'!$B:$B,'[4]产值及收款计划（2026）'!AU:AU)</f>
        <v>0</v>
      </c>
      <c r="AV569" s="256" cm="1">
        <f t="array" aca="1" ref="AV569" ca="1">_xlfn.XLOOKUP($A569&amp;$B569,'[4]产值及收款计划（2026）'!$A:$A&amp;'[4]产值及收款计划（2026）'!$B:$B,'[4]产值及收款计划（2026）'!AV:AV)</f>
        <v>0</v>
      </c>
      <c r="AW569" s="256" cm="1">
        <f t="array" aca="1" ref="AW569" ca="1">_xlfn.XLOOKUP($A569&amp;$B569,'[4]产值及收款计划（2026）'!$A:$A&amp;'[4]产值及收款计划（2026）'!$B:$B,'[4]产值及收款计划（2026）'!AW:AW)</f>
        <v>0</v>
      </c>
      <c r="AX569" s="256" cm="1">
        <f t="array" aca="1" ref="AX569" ca="1">_xlfn.XLOOKUP($A569&amp;$B569,'[4]产值及收款计划（2026）'!$A:$A&amp;'[4]产值及收款计划（2026）'!$B:$B,'[4]产值及收款计划（2026）'!AX:AX)</f>
        <v>0</v>
      </c>
      <c r="AY569" s="256" cm="1">
        <f t="array" aca="1" ref="AY569" ca="1">_xlfn.XLOOKUP($A569&amp;$B569,'[4]产值及收款计划（2026）'!$A:$A&amp;'[4]产值及收款计划（2026）'!$B:$B,'[4]产值及收款计划（2026）'!AY:AY)</f>
        <v>0</v>
      </c>
      <c r="AZ569" s="256" cm="1">
        <f t="array" aca="1" ref="AZ569" ca="1">_xlfn.XLOOKUP($A569&amp;$B569,'[4]产值及收款计划（2026）'!$A:$A&amp;'[4]产值及收款计划（2026）'!$B:$B,'[4]产值及收款计划（2026）'!AZ:AZ)</f>
        <v>0</v>
      </c>
      <c r="BA569" s="256" cm="1">
        <f t="array" aca="1" ref="BA569" ca="1">_xlfn.XLOOKUP($A569&amp;$B569,'[4]产值及收款计划（2026）'!$A:$A&amp;'[4]产值及收款计划（2026）'!$B:$B,'[4]产值及收款计划（2026）'!BA:BA)</f>
        <v>0</v>
      </c>
      <c r="BB569" s="256" cm="1">
        <f t="array" aca="1" ref="BB569" ca="1">_xlfn.XLOOKUP($A569&amp;$B569,'[4]产值及收款计划（2026）'!$A:$A&amp;'[4]产值及收款计划（2026）'!$B:$B,'[4]产值及收款计划（2026）'!BB:BB)</f>
        <v>0</v>
      </c>
      <c r="BC569" s="256" cm="1">
        <f t="array" aca="1" ref="BC569" ca="1">_xlfn.XLOOKUP($A569&amp;$B569,'[4]产值及收款计划（2026）'!$A:$A&amp;'[4]产值及收款计划（2026）'!$B:$B,'[4]产值及收款计划（2026）'!BC:BC)</f>
        <v>0</v>
      </c>
      <c r="BD569" s="256" cm="1">
        <f t="array" aca="1" ref="BD569" ca="1">_xlfn.XLOOKUP($A569&amp;$B569,'[4]产值及收款计划（2026）'!$A:$A&amp;'[4]产值及收款计划（2026）'!$B:$B,'[4]产值及收款计划（2026）'!BD:BD)</f>
        <v>0</v>
      </c>
      <c r="BE569" s="256" cm="1">
        <f t="array" aca="1" ref="BE569" ca="1">_xlfn.XLOOKUP($A569&amp;$B569,'[4]产值及收款计划（2026）'!$A:$A&amp;'[4]产值及收款计划（2026）'!$B:$B,'[4]产值及收款计划（2026）'!BE:BE)</f>
        <v>0</v>
      </c>
      <c r="BF569" s="256" cm="1">
        <f t="array" aca="1" ref="BF569" ca="1">_xlfn.XLOOKUP($A569&amp;$B569,'[4]产值及收款计划（2026）'!$A:$A&amp;'[4]产值及收款计划（2026）'!$B:$B,'[4]产值及收款计划（2026）'!BF:BF)</f>
        <v>0</v>
      </c>
      <c r="BG569" s="256" cm="1">
        <f t="array" aca="1" ref="BG569" ca="1">_xlfn.XLOOKUP($A569&amp;$B569,'[4]产值及收款计划（2026）'!$A:$A&amp;'[4]产值及收款计划（2026）'!$B:$B,'[4]产值及收款计划（2026）'!BG:BG)</f>
        <v>0</v>
      </c>
      <c r="BH569" s="256" cm="1">
        <f t="array" aca="1" ref="BH569" ca="1">_xlfn.XLOOKUP($A569&amp;$B569,'[4]产值及收款计划（2026）'!$A:$A&amp;'[4]产值及收款计划（2026）'!$B:$B,'[4]产值及收款计划（2026）'!BH:BH)</f>
        <v>0</v>
      </c>
      <c r="BI569" s="256" cm="1">
        <f t="array" aca="1" ref="BI569" ca="1">_xlfn.XLOOKUP($A569&amp;$B569,'[4]产值及收款计划（2026）'!$A:$A&amp;'[4]产值及收款计划（2026）'!$B:$B,'[4]产值及收款计划（2026）'!BI:BI)</f>
        <v>0</v>
      </c>
      <c r="BJ569" s="256" cm="1">
        <f t="array" aca="1" ref="BJ569" ca="1">_xlfn.XLOOKUP($A569&amp;$B569,'[4]产值及收款计划（2026）'!$A:$A&amp;'[4]产值及收款计划（2026）'!$B:$B,'[4]产值及收款计划（2026）'!BJ:BJ)</f>
        <v>0</v>
      </c>
      <c r="BK569" s="256" cm="1">
        <f t="array" aca="1" ref="BK569" ca="1">_xlfn.XLOOKUP($A569&amp;$B569,'[4]产值及收款计划（2026）'!$A:$A&amp;'[4]产值及收款计划（2026）'!$B:$B,'[4]产值及收款计划（2026）'!BK:BK)</f>
        <v>0</v>
      </c>
      <c r="BL569" s="256" cm="1">
        <f t="array" aca="1" ref="BL569" ca="1">_xlfn.XLOOKUP($A569&amp;$B569,'[4]产值及收款计划（2026）'!$A:$A&amp;'[4]产值及收款计划（2026）'!$B:$B,'[4]产值及收款计划（2026）'!BL:BL)</f>
        <v>0</v>
      </c>
      <c r="BM569" s="256"/>
      <c r="BN569" s="256"/>
      <c r="BO569" s="256"/>
      <c r="BP569" s="256"/>
      <c r="BQ569" s="255" cm="1">
        <f t="array" aca="1" ref="BQ569" ca="1">_xlfn.XLOOKUP($A569&amp;$B569,'[4]产值及收款计划（2026）'!$A:$A&amp;'[4]产值及收款计划（2026）'!$B:$B,'[4]产值及收款计划（2026）'!BQ:BQ)</f>
        <v>0</v>
      </c>
      <c r="BR569" s="256" cm="1">
        <f t="array" aca="1" ref="BR569" ca="1">_xlfn.XLOOKUP($A569&amp;$B569,'[4]产值及收款计划（2026）'!$A:$A&amp;'[4]产值及收款计划（2026）'!$B:$B,'[4]产值及收款计划（2026）'!BR:BR)</f>
        <v>0</v>
      </c>
      <c r="CA569" s="256" cm="1">
        <f t="array" aca="1" ref="CA569" ca="1">_xlfn.XLOOKUP($A569&amp;$B569,'[4]产值及收款计划（2026）'!$A:$A&amp;'[4]产值及收款计划（2026）'!$B:$B,'[4]产值及收款计划（2026）'!CA:CA)</f>
        <v>0</v>
      </c>
      <c r="CB569" s="256" cm="1">
        <f t="array" aca="1" ref="CB569" ca="1">_xlfn.XLOOKUP($A569&amp;$B569,'[4]产值及收款计划（2026）'!$A:$A&amp;'[4]产值及收款计划（2026）'!$B:$B,'[4]产值及收款计划（2026）'!CB:CB)</f>
        <v>0</v>
      </c>
      <c r="CC569" s="256" cm="1">
        <f t="array" aca="1" ref="CC569" ca="1">_xlfn.XLOOKUP($A569&amp;$B569,'[4]产值及收款计划（2026）'!$A:$A&amp;'[4]产值及收款计划（2026）'!$B:$B,'[4]产值及收款计划（2026）'!CC:CC)</f>
        <v>0</v>
      </c>
      <c r="CD569" s="256" cm="1">
        <f t="array" aca="1" ref="CD569" ca="1">_xlfn.XLOOKUP($A569&amp;$B569,'[4]产值及收款计划（2026）'!$A:$A&amp;'[4]产值及收款计划（2026）'!$B:$B,'[4]产值及收款计划（2026）'!CD:CD)</f>
        <v>0</v>
      </c>
      <c r="CE569" s="256" cm="1">
        <f t="array" aca="1" ref="CE569" ca="1">_xlfn.XLOOKUP($A569&amp;$B569,'[4]产值及收款计划（2026）'!$A:$A&amp;'[4]产值及收款计划（2026）'!$B:$B,'[4]产值及收款计划（2026）'!CE:CE)</f>
        <v>0</v>
      </c>
      <c r="CF569" s="256" cm="1">
        <f t="array" aca="1" ref="CF569" ca="1">_xlfn.XLOOKUP($A569&amp;$B569,'[4]产值及收款计划（2026）'!$A:$A&amp;'[4]产值及收款计划（2026）'!$B:$B,'[4]产值及收款计划（2026）'!CF:CF)</f>
        <v>0</v>
      </c>
      <c r="CG569" s="256" cm="1">
        <f t="array" aca="1" ref="CG569" ca="1">_xlfn.XLOOKUP($A569&amp;$B569,'[4]产值及收款计划（2026）'!$A:$A&amp;'[4]产值及收款计划（2026）'!$B:$B,'[4]产值及收款计划（2026）'!CG:CG)</f>
        <v>0</v>
      </c>
      <c r="CH569" s="256" cm="1">
        <f t="array" aca="1" ref="CH569" ca="1">_xlfn.XLOOKUP($A569&amp;$B569,'[4]产值及收款计划（2026）'!$A:$A&amp;'[4]产值及收款计划（2026）'!$B:$B,'[4]产值及收款计划（2026）'!CH:CH)</f>
        <v>0</v>
      </c>
      <c r="CI569" s="256" cm="1">
        <f t="array" aca="1" ref="CI569" ca="1">_xlfn.XLOOKUP($A569&amp;$B569,'[4]产值及收款计划（2026）'!$A:$A&amp;'[4]产值及收款计划（2026）'!$B:$B,'[4]产值及收款计划（2026）'!CI:CI)</f>
        <v>0</v>
      </c>
      <c r="CJ569" s="256" cm="1">
        <f t="array" aca="1" ref="CJ569" ca="1">_xlfn.XLOOKUP($A569&amp;$B569,'[4]产值及收款计划（2026）'!$A:$A&amp;'[4]产值及收款计划（2026）'!$B:$B,'[4]产值及收款计划（2026）'!CJ:CJ)</f>
        <v>0</v>
      </c>
      <c r="CK569" s="256" cm="1">
        <f t="array" aca="1" ref="CK569" ca="1">_xlfn.XLOOKUP($A569&amp;$B569,'[4]产值及收款计划（2026）'!$A:$A&amp;'[4]产值及收款计划（2026）'!$B:$B,'[4]产值及收款计划（2026）'!CK:CK)</f>
        <v>0</v>
      </c>
      <c r="CL569" s="256" cm="1">
        <f t="array" aca="1" ref="CL569" ca="1">_xlfn.XLOOKUP($A569&amp;$B569,'[4]产值及收款计划（2026）'!$A:$A&amp;'[4]产值及收款计划（2026）'!$B:$B,'[4]产值及收款计划（2026）'!CL:CL)</f>
        <v>0</v>
      </c>
      <c r="DA569" s="256" cm="1">
        <f t="array" aca="1" ref="DA569" ca="1">_xlfn.XLOOKUP($A569&amp;$B569,'[4]产值及收款计划（2026）'!$A:$A&amp;'[4]产值及收款计划（2026）'!$B:$B,'[4]产值及收款计划（2026）'!DA:DA)</f>
        <v>0</v>
      </c>
      <c r="DB569" s="256" cm="1">
        <f t="array" aca="1" ref="DB569" ca="1">_xlfn.XLOOKUP($A569&amp;$B569,'[4]产值及收款计划（2026）'!$A:$A&amp;'[4]产值及收款计划（2026）'!$B:$B,'[4]产值及收款计划（2026）'!DB:DB)</f>
        <v>0</v>
      </c>
      <c r="DC569" s="256" cm="1">
        <f t="array" aca="1" ref="DC569" ca="1">_xlfn.XLOOKUP($A569&amp;$B569,'[4]产值及收款计划（2026）'!$A:$A&amp;'[4]产值及收款计划（2026）'!$B:$B,'[4]产值及收款计划（2026）'!DC:DC)</f>
        <v>0</v>
      </c>
      <c r="DD569" s="256" cm="1">
        <f t="array" aca="1" ref="DD569" ca="1">_xlfn.XLOOKUP($A569&amp;$B569,'[4]产值及收款计划（2026）'!$A:$A&amp;'[4]产值及收款计划（2026）'!$B:$B,'[4]产值及收款计划（2026）'!DD:DD)</f>
        <v>0</v>
      </c>
      <c r="DE569" s="256" cm="1">
        <f t="array" aca="1" ref="DE569" ca="1">_xlfn.XLOOKUP($A569&amp;$B569,'[4]产值及收款计划（2026）'!$A:$A&amp;'[4]产值及收款计划（2026）'!$B:$B,'[4]产值及收款计划（2026）'!DE:DE)</f>
        <v>0</v>
      </c>
      <c r="DF569" s="256" cm="1">
        <f t="array" aca="1" ref="DF569" ca="1">_xlfn.XLOOKUP($A569&amp;$B569,'[4]产值及收款计划（2026）'!$A:$A&amp;'[4]产值及收款计划（2026）'!$B:$B,'[4]产值及收款计划（2026）'!DF:DF)</f>
        <v>0</v>
      </c>
      <c r="DG569" s="256" cm="1">
        <f t="array" aca="1" ref="DG569" ca="1">_xlfn.XLOOKUP($A569&amp;$B569,'[4]产值及收款计划（2026）'!$A:$A&amp;'[4]产值及收款计划（2026）'!$B:$B,'[4]产值及收款计划（2026）'!DG:DG)</f>
        <v>0</v>
      </c>
      <c r="DH569" s="256" cm="1">
        <f t="array" aca="1" ref="DH569" ca="1">_xlfn.XLOOKUP($A569&amp;$B569,'[4]产值及收款计划（2026）'!$A:$A&amp;'[4]产值及收款计划（2026）'!$B:$B,'[4]产值及收款计划（2026）'!DH:DH)</f>
        <v>0</v>
      </c>
      <c r="DI569" s="256" cm="1">
        <f t="array" aca="1" ref="DI569" ca="1">_xlfn.XLOOKUP($A569&amp;$B569,'[4]产值及收款计划（2026）'!$A:$A&amp;'[4]产值及收款计划（2026）'!$B:$B,'[4]产值及收款计划（2026）'!DI:DI)</f>
        <v>0</v>
      </c>
      <c r="DJ569" s="256" cm="1">
        <f t="array" aca="1" ref="DJ569" ca="1">_xlfn.XLOOKUP($A569&amp;$B569,'[4]产值及收款计划（2026）'!$A:$A&amp;'[4]产值及收款计划（2026）'!$B:$B,'[4]产值及收款计划（2026）'!DJ:DJ)</f>
        <v>0</v>
      </c>
      <c r="DK569" s="256" cm="1">
        <f t="array" aca="1" ref="DK569" ca="1">_xlfn.XLOOKUP($A569&amp;$B569,'[4]产值及收款计划（2026）'!$A:$A&amp;'[4]产值及收款计划（2026）'!$B:$B,'[4]产值及收款计划（2026）'!DK:DK)</f>
        <v>0</v>
      </c>
      <c r="DL569" s="256" cm="1">
        <f t="array" aca="1" ref="DL569" ca="1">_xlfn.XLOOKUP($A569&amp;$B569,'[4]产值及收款计划（2026）'!$A:$A&amp;'[4]产值及收款计划（2026）'!$B:$B,'[4]产值及收款计划（2026）'!DL:DL)</f>
        <v>0</v>
      </c>
      <c r="DM569" s="264"/>
      <c r="DN569" s="250"/>
    </row>
    <row r="570" spans="1:118" ht="20.25" x14ac:dyDescent="0.15">
      <c r="A570" s="254">
        <f t="shared" ca="1" si="28"/>
        <v>44</v>
      </c>
      <c r="B570" s="254" t="s">
        <v>28</v>
      </c>
      <c r="C570" s="255" cm="1">
        <f t="array" aca="1" ref="C570" ca="1">_xlfn.XLOOKUP($A570&amp;$B570,'[4]产值及收款计划（2026）'!$A:$A&amp;'[4]产值及收款计划（2026）'!$B:$B,'[4]产值及收款计划（2026）'!C:C)</f>
        <v>0</v>
      </c>
      <c r="D570" s="255" cm="1">
        <f t="array" aca="1" ref="D570" ca="1">_xlfn.XLOOKUP($A570&amp;$B570,'[4]产值及收款计划（2026）'!$A:$A&amp;'[4]产值及收款计划（2026）'!$B:$B,'[4]产值及收款计划（2026）'!D:D)</f>
        <v>0</v>
      </c>
      <c r="E570" s="256" cm="1">
        <f t="array" aca="1" ref="E570" ca="1">_xlfn.XLOOKUP($A570&amp;$B570,'[4]产值及收款计划（2026）'!$A:$A&amp;'[4]产值及收款计划（2026）'!$B:$B,'[4]产值及收款计划（2026）'!E:E)</f>
        <v>0</v>
      </c>
      <c r="F570" s="256" cm="1">
        <f t="array" aca="1" ref="F570" ca="1">_xlfn.XLOOKUP($A570&amp;$B570,'[4]产值及收款计划（2026）'!$A:$A&amp;'[4]产值及收款计划（2026）'!$B:$B,'[4]产值及收款计划（2026）'!F:F)</f>
        <v>0</v>
      </c>
      <c r="G570" s="256" cm="1">
        <f t="array" aca="1" ref="G570" ca="1">_xlfn.XLOOKUP($A570&amp;$B570,'[4]产值及收款计划（2026）'!$A:$A&amp;'[4]产值及收款计划（2026）'!$B:$B,'[4]产值及收款计划（2026）'!G:G)</f>
        <v>0</v>
      </c>
      <c r="H570" s="256" cm="1">
        <f t="array" aca="1" ref="H570" ca="1">_xlfn.XLOOKUP($A570&amp;$B570,'[4]产值及收款计划（2026）'!$A:$A&amp;'[4]产值及收款计划（2026）'!$B:$B,'[4]产值及收款计划（2026）'!H:H)</f>
        <v>0</v>
      </c>
      <c r="I570" s="257" cm="1">
        <f t="array" aca="1" ref="I570" ca="1">_xlfn.XLOOKUP($A570&amp;$B570,'[4]产值及收款计划（2026）'!$A:$A&amp;'[4]产值及收款计划（2026）'!$B:$B,'[4]产值及收款计划（2026）'!I:I)</f>
        <v>0</v>
      </c>
      <c r="J570" s="258" cm="1">
        <f t="array" aca="1" ref="J570" ca="1">_xlfn.XLOOKUP($A570&amp;$B570,'[4]产值及收款计划（2026）'!$A:$A&amp;'[4]产值及收款计划（2026）'!$B:$B,'[4]产值及收款计划（2026）'!J:J)</f>
        <v>0</v>
      </c>
      <c r="K570" s="256" cm="1">
        <f t="array" aca="1" ref="K570" ca="1">_xlfn.XLOOKUP($A570&amp;$B570,'[4]产值及收款计划（2026）'!$A:$A&amp;'[4]产值及收款计划（2026）'!$B:$B,'[4]产值及收款计划（2026）'!K:K)</f>
        <v>0</v>
      </c>
      <c r="L570" s="256" cm="1">
        <f t="array" aca="1" ref="L570" ca="1">_xlfn.XLOOKUP($A570&amp;$B570,'[4]产值及收款计划（2026）'!$A:$A&amp;'[4]产值及收款计划（2026）'!$B:$B,'[4]产值及收款计划（2026）'!L:L)</f>
        <v>0</v>
      </c>
      <c r="M570" s="256" cm="1">
        <f t="array" aca="1" ref="M570" ca="1">_xlfn.XLOOKUP($A570&amp;$B570,'[4]产值及收款计划（2026）'!$A:$A&amp;'[4]产值及收款计划（2026）'!$B:$B,'[4]产值及收款计划（2026）'!M:M)</f>
        <v>0</v>
      </c>
      <c r="N570" s="256" cm="1">
        <f t="array" aca="1" ref="N570" ca="1">_xlfn.XLOOKUP($A570&amp;$B570,'[4]产值及收款计划（2026）'!$A:$A&amp;'[4]产值及收款计划（2026）'!$B:$B,'[4]产值及收款计划（2026）'!N:N)</f>
        <v>0</v>
      </c>
      <c r="O570" s="256" cm="1">
        <f t="array" aca="1" ref="O570" ca="1">_xlfn.XLOOKUP($A570&amp;$B570,'[4]产值及收款计划（2026）'!$A:$A&amp;'[4]产值及收款计划（2026）'!$B:$B,'[4]产值及收款计划（2026）'!O:O)</f>
        <v>0</v>
      </c>
      <c r="P570" s="255" cm="1">
        <f t="array" aca="1" ref="P570" ca="1">_xlfn.XLOOKUP($A570&amp;$B570,'[4]产值及收款计划（2026）'!$A:$A&amp;'[4]产值及收款计划（2026）'!$B:$B,'[4]产值及收款计划（2026）'!P:P)</f>
        <v>0</v>
      </c>
      <c r="Q570" s="256" cm="1">
        <f t="array" aca="1" ref="Q570" ca="1">_xlfn.XLOOKUP($A570&amp;$B570,'[4]产值及收款计划（2026）'!$A:$A&amp;'[4]产值及收款计划（2026）'!$B:$B,'[4]产值及收款计划（2026）'!Q:Q)</f>
        <v>0</v>
      </c>
      <c r="R570" s="256" cm="1">
        <f t="array" aca="1" ref="R570" ca="1">_xlfn.XLOOKUP($A570&amp;$B570,'[4]产值及收款计划（2026）'!$A:$A&amp;'[4]产值及收款计划（2026）'!$B:$B,'[4]产值及收款计划（2026）'!R:R)</f>
        <v>0</v>
      </c>
      <c r="S570" s="256" cm="1">
        <f t="array" aca="1" ref="S570" ca="1">_xlfn.XLOOKUP($A570&amp;$B570,'[4]产值及收款计划（2026）'!$A:$A&amp;'[4]产值及收款计划（2026）'!$B:$B,'[4]产值及收款计划（2026）'!S:S)</f>
        <v>0</v>
      </c>
      <c r="T570" s="256" cm="1">
        <f t="array" aca="1" ref="T570" ca="1">_xlfn.XLOOKUP($A570&amp;$B570,'[4]产值及收款计划（2026）'!$A:$A&amp;'[4]产值及收款计划（2026）'!$B:$B,'[4]产值及收款计划（2026）'!T:T)</f>
        <v>0</v>
      </c>
      <c r="U570" s="256" cm="1">
        <f t="array" aca="1" ref="U570" ca="1">_xlfn.XLOOKUP($A570&amp;$B570,'[4]产值及收款计划（2026）'!$A:$A&amp;'[4]产值及收款计划（2026）'!$B:$B,'[4]产值及收款计划（2026）'!U:U)</f>
        <v>0</v>
      </c>
      <c r="V570" s="256" cm="1">
        <f t="array" aca="1" ref="V570" ca="1">_xlfn.XLOOKUP($A570&amp;$B570,'[4]产值及收款计划（2026）'!$A:$A&amp;'[4]产值及收款计划（2026）'!$B:$B,'[4]产值及收款计划（2026）'!V:V)</f>
        <v>0</v>
      </c>
      <c r="W570" s="256" cm="1">
        <f t="array" aca="1" ref="W570" ca="1">_xlfn.XLOOKUP($A570&amp;$B570,'[4]产值及收款计划（2026）'!$A:$A&amp;'[4]产值及收款计划（2026）'!$B:$B,'[4]产值及收款计划（2026）'!W:W)</f>
        <v>0</v>
      </c>
      <c r="X570" s="256" cm="1">
        <f t="array" aca="1" ref="X570" ca="1">_xlfn.XLOOKUP($A570&amp;$B570,'[4]产值及收款计划（2026）'!$A:$A&amp;'[4]产值及收款计划（2026）'!$B:$B,'[4]产值及收款计划（2026）'!X:X)</f>
        <v>0</v>
      </c>
      <c r="Y570" s="256" cm="1">
        <f t="array" aca="1" ref="Y570" ca="1">_xlfn.XLOOKUP($A570&amp;$B570,'[4]产值及收款计划（2026）'!$A:$A&amp;'[4]产值及收款计划（2026）'!$B:$B,'[4]产值及收款计划（2026）'!Y:Y)</f>
        <v>0</v>
      </c>
      <c r="Z570" s="256" cm="1">
        <f t="array" aca="1" ref="Z570" ca="1">_xlfn.XLOOKUP($A570&amp;$B570,'[4]产值及收款计划（2026）'!$A:$A&amp;'[4]产值及收款计划（2026）'!$B:$B,'[4]产值及收款计划（2026）'!Z:Z)</f>
        <v>0</v>
      </c>
      <c r="AA570" s="256" cm="1">
        <f t="array" aca="1" ref="AA570" ca="1">_xlfn.XLOOKUP($A570&amp;$B570,'[4]产值及收款计划（2026）'!$A:$A&amp;'[4]产值及收款计划（2026）'!$B:$B,'[4]产值及收款计划（2026）'!AA:AA)</f>
        <v>0</v>
      </c>
      <c r="AB570" s="256" cm="1">
        <f t="array" aca="1" ref="AB570" ca="1">_xlfn.XLOOKUP($A570&amp;$B570,'[4]产值及收款计划（2026）'!$A:$A&amp;'[4]产值及收款计划（2026）'!$B:$B,'[4]产值及收款计划（2026）'!AB:AB)</f>
        <v>0</v>
      </c>
      <c r="AC570" s="256" cm="1">
        <f t="array" aca="1" ref="AC570" ca="1">_xlfn.XLOOKUP($A570&amp;$B570,'[4]产值及收款计划（2026）'!$A:$A&amp;'[4]产值及收款计划（2026）'!$B:$B,'[4]产值及收款计划（2026）'!AC:AC)</f>
        <v>0</v>
      </c>
      <c r="AD570" s="256" cm="1">
        <f t="array" aca="1" ref="AD570" ca="1">_xlfn.XLOOKUP($A570&amp;$B570,'[4]产值及收款计划（2026）'!$A:$A&amp;'[4]产值及收款计划（2026）'!$B:$B,'[4]产值及收款计划（2026）'!AD:AD)</f>
        <v>0</v>
      </c>
      <c r="AE570" s="256" cm="1">
        <f t="array" aca="1" ref="AE570" ca="1">_xlfn.XLOOKUP($A570&amp;$B570,'[4]产值及收款计划（2026）'!$A:$A&amp;'[4]产值及收款计划（2026）'!$B:$B,'[4]产值及收款计划（2026）'!AE:AE)</f>
        <v>0</v>
      </c>
      <c r="AF570" s="256" cm="1">
        <f t="array" aca="1" ref="AF570" ca="1">_xlfn.XLOOKUP($A570&amp;$B570,'[4]产值及收款计划（2026）'!$A:$A&amp;'[4]产值及收款计划（2026）'!$B:$B,'[4]产值及收款计划（2026）'!AF:AF)</f>
        <v>0</v>
      </c>
      <c r="AG570" s="256" cm="1">
        <f t="array" aca="1" ref="AG570" ca="1">_xlfn.XLOOKUP($A570&amp;$B570,'[4]产值及收款计划（2026）'!$A:$A&amp;'[4]产值及收款计划（2026）'!$B:$B,'[4]产值及收款计划（2026）'!AG:AG)</f>
        <v>0</v>
      </c>
      <c r="AH570" s="256" cm="1">
        <f t="array" aca="1" ref="AH570" ca="1">_xlfn.XLOOKUP($A570&amp;$B570,'[4]产值及收款计划（2026）'!$A:$A&amp;'[4]产值及收款计划（2026）'!$B:$B,'[4]产值及收款计划（2026）'!AH:AH)</f>
        <v>0</v>
      </c>
      <c r="AI570" s="256" cm="1">
        <f t="array" aca="1" ref="AI570" ca="1">_xlfn.XLOOKUP($A570&amp;$B570,'[4]产值及收款计划（2026）'!$A:$A&amp;'[4]产值及收款计划（2026）'!$B:$B,'[4]产值及收款计划（2026）'!AI:AI)</f>
        <v>0</v>
      </c>
      <c r="AJ570" s="256" cm="1">
        <f t="array" aca="1" ref="AJ570" ca="1">_xlfn.XLOOKUP($A570&amp;$B570,'[4]产值及收款计划（2026）'!$A:$A&amp;'[4]产值及收款计划（2026）'!$B:$B,'[4]产值及收款计划（2026）'!AJ:AJ)</f>
        <v>0</v>
      </c>
      <c r="AK570" s="256" cm="1">
        <f t="array" aca="1" ref="AK570" ca="1">_xlfn.XLOOKUP($A570&amp;$B570,'[4]产值及收款计划（2026）'!$A:$A&amp;'[4]产值及收款计划（2026）'!$B:$B,'[4]产值及收款计划（2026）'!AK:AK)</f>
        <v>0</v>
      </c>
      <c r="AL570" s="256" cm="1">
        <f t="array" aca="1" ref="AL570" ca="1">_xlfn.XLOOKUP($A570&amp;$B570,'[4]产值及收款计划（2026）'!$A:$A&amp;'[4]产值及收款计划（2026）'!$B:$B,'[4]产值及收款计划（2026）'!AL:AL)</f>
        <v>0</v>
      </c>
      <c r="AM570" s="263" t="e" cm="1">
        <f t="array" aca="1" ref="AM570" ca="1">_xlfn.LET(_xlpm.勾选月份状态数组,TRANSPOSE('PPT(12-15页）-TOP10'!$A$3:$A$14),_xlpm.选择数据区,IF('PPT(12-15页）-TOP10'!$E$3="收款",$BA570:$BL570,$AA570:$AL570),SUM(_xlfn._xlws.FILTER(_xlpm.选择数据区,_xlpm.勾选月份状态数组,"")))</f>
        <v>#NAME?</v>
      </c>
      <c r="AN570" s="256" t="e" cm="1">
        <f t="array" aca="1" ref="AN570" ca="1">_xlfn.LET(_xlpm.勾选月份状态数组,TRANSPOSE('PPT(12-15页）-TOP10'!$A$3:$A$14),_xlpm.选择数据区,IF('PPT(12-15页）-TOP10'!$E$3="收款",$DA570:$DL570,$CA570:$CL570),SUM(_xlfn._xlws.FILTER(_xlpm.选择数据区,_xlpm.勾选月份状态数组,"")))</f>
        <v>#NAME?</v>
      </c>
      <c r="AO570" s="256">
        <f ca="1">SUM(CA570:CC570)+SUM(AD570:AL570)</f>
        <v>0</v>
      </c>
      <c r="AP570" s="256"/>
      <c r="AQ570" s="256"/>
      <c r="AR570" s="256"/>
      <c r="AS570" s="256" cm="1">
        <f t="array" aca="1" ref="AS570" ca="1">_xlfn.XLOOKUP($A570&amp;$B570,'[4]产值及收款计划（2026）'!$A:$A&amp;'[4]产值及收款计划（2026）'!$B:$B,'[4]产值及收款计划（2026）'!AS:AS)</f>
        <v>0</v>
      </c>
      <c r="AT570" s="256" cm="1">
        <f t="array" aca="1" ref="AT570" ca="1">_xlfn.XLOOKUP($A570&amp;$B570,'[4]产值及收款计划（2026）'!$A:$A&amp;'[4]产值及收款计划（2026）'!$B:$B,'[4]产值及收款计划（2026）'!AT:AT)</f>
        <v>0</v>
      </c>
      <c r="AU570" s="256" cm="1">
        <f t="array" aca="1" ref="AU570" ca="1">_xlfn.XLOOKUP($A570&amp;$B570,'[4]产值及收款计划（2026）'!$A:$A&amp;'[4]产值及收款计划（2026）'!$B:$B,'[4]产值及收款计划（2026）'!AU:AU)</f>
        <v>0</v>
      </c>
      <c r="AV570" s="256" cm="1">
        <f t="array" aca="1" ref="AV570" ca="1">_xlfn.XLOOKUP($A570&amp;$B570,'[4]产值及收款计划（2026）'!$A:$A&amp;'[4]产值及收款计划（2026）'!$B:$B,'[4]产值及收款计划（2026）'!AV:AV)</f>
        <v>0</v>
      </c>
      <c r="AW570" s="256" cm="1">
        <f t="array" aca="1" ref="AW570" ca="1">_xlfn.XLOOKUP($A570&amp;$B570,'[4]产值及收款计划（2026）'!$A:$A&amp;'[4]产值及收款计划（2026）'!$B:$B,'[4]产值及收款计划（2026）'!AW:AW)</f>
        <v>0</v>
      </c>
      <c r="AX570" s="256" cm="1">
        <f t="array" aca="1" ref="AX570" ca="1">_xlfn.XLOOKUP($A570&amp;$B570,'[4]产值及收款计划（2026）'!$A:$A&amp;'[4]产值及收款计划（2026）'!$B:$B,'[4]产值及收款计划（2026）'!AX:AX)</f>
        <v>0</v>
      </c>
      <c r="AY570" s="256" cm="1">
        <f t="array" aca="1" ref="AY570" ca="1">_xlfn.XLOOKUP($A570&amp;$B570,'[4]产值及收款计划（2026）'!$A:$A&amp;'[4]产值及收款计划（2026）'!$B:$B,'[4]产值及收款计划（2026）'!AY:AY)</f>
        <v>0</v>
      </c>
      <c r="AZ570" s="256" cm="1">
        <f t="array" aca="1" ref="AZ570" ca="1">_xlfn.XLOOKUP($A570&amp;$B570,'[4]产值及收款计划（2026）'!$A:$A&amp;'[4]产值及收款计划（2026）'!$B:$B,'[4]产值及收款计划（2026）'!AZ:AZ)</f>
        <v>0</v>
      </c>
      <c r="BA570" s="256" cm="1">
        <f t="array" aca="1" ref="BA570" ca="1">_xlfn.XLOOKUP($A570&amp;$B570,'[4]产值及收款计划（2026）'!$A:$A&amp;'[4]产值及收款计划（2026）'!$B:$B,'[4]产值及收款计划（2026）'!BA:BA)</f>
        <v>0</v>
      </c>
      <c r="BB570" s="256" cm="1">
        <f t="array" aca="1" ref="BB570" ca="1">_xlfn.XLOOKUP($A570&amp;$B570,'[4]产值及收款计划（2026）'!$A:$A&amp;'[4]产值及收款计划（2026）'!$B:$B,'[4]产值及收款计划（2026）'!BB:BB)</f>
        <v>0</v>
      </c>
      <c r="BC570" s="256" cm="1">
        <f t="array" aca="1" ref="BC570" ca="1">_xlfn.XLOOKUP($A570&amp;$B570,'[4]产值及收款计划（2026）'!$A:$A&amp;'[4]产值及收款计划（2026）'!$B:$B,'[4]产值及收款计划（2026）'!BC:BC)</f>
        <v>0</v>
      </c>
      <c r="BD570" s="256" cm="1">
        <f t="array" aca="1" ref="BD570" ca="1">_xlfn.XLOOKUP($A570&amp;$B570,'[4]产值及收款计划（2026）'!$A:$A&amp;'[4]产值及收款计划（2026）'!$B:$B,'[4]产值及收款计划（2026）'!BD:BD)</f>
        <v>0</v>
      </c>
      <c r="BE570" s="256" cm="1">
        <f t="array" aca="1" ref="BE570" ca="1">_xlfn.XLOOKUP($A570&amp;$B570,'[4]产值及收款计划（2026）'!$A:$A&amp;'[4]产值及收款计划（2026）'!$B:$B,'[4]产值及收款计划（2026）'!BE:BE)</f>
        <v>0</v>
      </c>
      <c r="BF570" s="256" cm="1">
        <f t="array" aca="1" ref="BF570" ca="1">_xlfn.XLOOKUP($A570&amp;$B570,'[4]产值及收款计划（2026）'!$A:$A&amp;'[4]产值及收款计划（2026）'!$B:$B,'[4]产值及收款计划（2026）'!BF:BF)</f>
        <v>0</v>
      </c>
      <c r="BG570" s="256" cm="1">
        <f t="array" aca="1" ref="BG570" ca="1">_xlfn.XLOOKUP($A570&amp;$B570,'[4]产值及收款计划（2026）'!$A:$A&amp;'[4]产值及收款计划（2026）'!$B:$B,'[4]产值及收款计划（2026）'!BG:BG)</f>
        <v>0</v>
      </c>
      <c r="BH570" s="256" cm="1">
        <f t="array" aca="1" ref="BH570" ca="1">_xlfn.XLOOKUP($A570&amp;$B570,'[4]产值及收款计划（2026）'!$A:$A&amp;'[4]产值及收款计划（2026）'!$B:$B,'[4]产值及收款计划（2026）'!BH:BH)</f>
        <v>0</v>
      </c>
      <c r="BI570" s="256" cm="1">
        <f t="array" aca="1" ref="BI570" ca="1">_xlfn.XLOOKUP($A570&amp;$B570,'[4]产值及收款计划（2026）'!$A:$A&amp;'[4]产值及收款计划（2026）'!$B:$B,'[4]产值及收款计划（2026）'!BI:BI)</f>
        <v>0</v>
      </c>
      <c r="BJ570" s="256" cm="1">
        <f t="array" aca="1" ref="BJ570" ca="1">_xlfn.XLOOKUP($A570&amp;$B570,'[4]产值及收款计划（2026）'!$A:$A&amp;'[4]产值及收款计划（2026）'!$B:$B,'[4]产值及收款计划（2026）'!BJ:BJ)</f>
        <v>0</v>
      </c>
      <c r="BK570" s="256" cm="1">
        <f t="array" aca="1" ref="BK570" ca="1">_xlfn.XLOOKUP($A570&amp;$B570,'[4]产值及收款计划（2026）'!$A:$A&amp;'[4]产值及收款计划（2026）'!$B:$B,'[4]产值及收款计划（2026）'!BK:BK)</f>
        <v>0</v>
      </c>
      <c r="BL570" s="256" cm="1">
        <f t="array" aca="1" ref="BL570" ca="1">_xlfn.XLOOKUP($A570&amp;$B570,'[4]产值及收款计划（2026）'!$A:$A&amp;'[4]产值及收款计划（2026）'!$B:$B,'[4]产值及收款计划（2026）'!BL:BL)</f>
        <v>0</v>
      </c>
      <c r="BM570" s="256"/>
      <c r="BN570" s="256"/>
      <c r="BO570" s="256"/>
      <c r="BP570" s="256"/>
      <c r="BQ570" s="255" cm="1">
        <f t="array" aca="1" ref="BQ570" ca="1">_xlfn.XLOOKUP($A570&amp;$B570,'[4]产值及收款计划（2026）'!$A:$A&amp;'[4]产值及收款计划（2026）'!$B:$B,'[4]产值及收款计划（2026）'!BQ:BQ)</f>
        <v>0</v>
      </c>
      <c r="BR570" s="256" cm="1">
        <f t="array" aca="1" ref="BR570" ca="1">_xlfn.XLOOKUP($A570&amp;$B570,'[4]产值及收款计划（2026）'!$A:$A&amp;'[4]产值及收款计划（2026）'!$B:$B,'[4]产值及收款计划（2026）'!BR:BR)</f>
        <v>0</v>
      </c>
      <c r="CA570" s="256" cm="1">
        <f t="array" aca="1" ref="CA570" ca="1">_xlfn.XLOOKUP($A570&amp;$B570,'[4]产值及收款计划（2026）'!$A:$A&amp;'[4]产值及收款计划（2026）'!$B:$B,'[4]产值及收款计划（2026）'!CA:CA)</f>
        <v>0</v>
      </c>
      <c r="CB570" s="256" cm="1">
        <f t="array" aca="1" ref="CB570" ca="1">_xlfn.XLOOKUP($A570&amp;$B570,'[4]产值及收款计划（2026）'!$A:$A&amp;'[4]产值及收款计划（2026）'!$B:$B,'[4]产值及收款计划（2026）'!CB:CB)</f>
        <v>0</v>
      </c>
      <c r="CC570" s="256" cm="1">
        <f t="array" aca="1" ref="CC570" ca="1">_xlfn.XLOOKUP($A570&amp;$B570,'[4]产值及收款计划（2026）'!$A:$A&amp;'[4]产值及收款计划（2026）'!$B:$B,'[4]产值及收款计划（2026）'!CC:CC)</f>
        <v>0</v>
      </c>
      <c r="CD570" s="256" cm="1">
        <f t="array" aca="1" ref="CD570" ca="1">_xlfn.XLOOKUP($A570&amp;$B570,'[4]产值及收款计划（2026）'!$A:$A&amp;'[4]产值及收款计划（2026）'!$B:$B,'[4]产值及收款计划（2026）'!CD:CD)</f>
        <v>0</v>
      </c>
      <c r="CE570" s="256" cm="1">
        <f t="array" aca="1" ref="CE570" ca="1">_xlfn.XLOOKUP($A570&amp;$B570,'[4]产值及收款计划（2026）'!$A:$A&amp;'[4]产值及收款计划（2026）'!$B:$B,'[4]产值及收款计划（2026）'!CE:CE)</f>
        <v>0</v>
      </c>
      <c r="CF570" s="256" cm="1">
        <f t="array" aca="1" ref="CF570" ca="1">_xlfn.XLOOKUP($A570&amp;$B570,'[4]产值及收款计划（2026）'!$A:$A&amp;'[4]产值及收款计划（2026）'!$B:$B,'[4]产值及收款计划（2026）'!CF:CF)</f>
        <v>0</v>
      </c>
      <c r="CG570" s="256" cm="1">
        <f t="array" aca="1" ref="CG570" ca="1">_xlfn.XLOOKUP($A570&amp;$B570,'[4]产值及收款计划（2026）'!$A:$A&amp;'[4]产值及收款计划（2026）'!$B:$B,'[4]产值及收款计划（2026）'!CG:CG)</f>
        <v>0</v>
      </c>
      <c r="CH570" s="256" cm="1">
        <f t="array" aca="1" ref="CH570" ca="1">_xlfn.XLOOKUP($A570&amp;$B570,'[4]产值及收款计划（2026）'!$A:$A&amp;'[4]产值及收款计划（2026）'!$B:$B,'[4]产值及收款计划（2026）'!CH:CH)</f>
        <v>0</v>
      </c>
      <c r="CI570" s="256" cm="1">
        <f t="array" aca="1" ref="CI570" ca="1">_xlfn.XLOOKUP($A570&amp;$B570,'[4]产值及收款计划（2026）'!$A:$A&amp;'[4]产值及收款计划（2026）'!$B:$B,'[4]产值及收款计划（2026）'!CI:CI)</f>
        <v>0</v>
      </c>
      <c r="CJ570" s="256" cm="1">
        <f t="array" aca="1" ref="CJ570" ca="1">_xlfn.XLOOKUP($A570&amp;$B570,'[4]产值及收款计划（2026）'!$A:$A&amp;'[4]产值及收款计划（2026）'!$B:$B,'[4]产值及收款计划（2026）'!CJ:CJ)</f>
        <v>0</v>
      </c>
      <c r="CK570" s="256" cm="1">
        <f t="array" aca="1" ref="CK570" ca="1">_xlfn.XLOOKUP($A570&amp;$B570,'[4]产值及收款计划（2026）'!$A:$A&amp;'[4]产值及收款计划（2026）'!$B:$B,'[4]产值及收款计划（2026）'!CK:CK)</f>
        <v>0</v>
      </c>
      <c r="CL570" s="256" cm="1">
        <f t="array" aca="1" ref="CL570" ca="1">_xlfn.XLOOKUP($A570&amp;$B570,'[4]产值及收款计划（2026）'!$A:$A&amp;'[4]产值及收款计划（2026）'!$B:$B,'[4]产值及收款计划（2026）'!CL:CL)</f>
        <v>0</v>
      </c>
      <c r="DA570" s="256" cm="1">
        <f t="array" aca="1" ref="DA570" ca="1">_xlfn.XLOOKUP($A570&amp;$B570,'[4]产值及收款计划（2026）'!$A:$A&amp;'[4]产值及收款计划（2026）'!$B:$B,'[4]产值及收款计划（2026）'!DA:DA)</f>
        <v>0</v>
      </c>
      <c r="DB570" s="256" cm="1">
        <f t="array" aca="1" ref="DB570" ca="1">_xlfn.XLOOKUP($A570&amp;$B570,'[4]产值及收款计划（2026）'!$A:$A&amp;'[4]产值及收款计划（2026）'!$B:$B,'[4]产值及收款计划（2026）'!DB:DB)</f>
        <v>0</v>
      </c>
      <c r="DC570" s="256" cm="1">
        <f t="array" aca="1" ref="DC570" ca="1">_xlfn.XLOOKUP($A570&amp;$B570,'[4]产值及收款计划（2026）'!$A:$A&amp;'[4]产值及收款计划（2026）'!$B:$B,'[4]产值及收款计划（2026）'!DC:DC)</f>
        <v>0</v>
      </c>
      <c r="DD570" s="256" cm="1">
        <f t="array" aca="1" ref="DD570" ca="1">_xlfn.XLOOKUP($A570&amp;$B570,'[4]产值及收款计划（2026）'!$A:$A&amp;'[4]产值及收款计划（2026）'!$B:$B,'[4]产值及收款计划（2026）'!DD:DD)</f>
        <v>0</v>
      </c>
      <c r="DE570" s="256" cm="1">
        <f t="array" aca="1" ref="DE570" ca="1">_xlfn.XLOOKUP($A570&amp;$B570,'[4]产值及收款计划（2026）'!$A:$A&amp;'[4]产值及收款计划（2026）'!$B:$B,'[4]产值及收款计划（2026）'!DE:DE)</f>
        <v>0</v>
      </c>
      <c r="DF570" s="256" cm="1">
        <f t="array" aca="1" ref="DF570" ca="1">_xlfn.XLOOKUP($A570&amp;$B570,'[4]产值及收款计划（2026）'!$A:$A&amp;'[4]产值及收款计划（2026）'!$B:$B,'[4]产值及收款计划（2026）'!DF:DF)</f>
        <v>0</v>
      </c>
      <c r="DG570" s="256" cm="1">
        <f t="array" aca="1" ref="DG570" ca="1">_xlfn.XLOOKUP($A570&amp;$B570,'[4]产值及收款计划（2026）'!$A:$A&amp;'[4]产值及收款计划（2026）'!$B:$B,'[4]产值及收款计划（2026）'!DG:DG)</f>
        <v>0</v>
      </c>
      <c r="DH570" s="256" cm="1">
        <f t="array" aca="1" ref="DH570" ca="1">_xlfn.XLOOKUP($A570&amp;$B570,'[4]产值及收款计划（2026）'!$A:$A&amp;'[4]产值及收款计划（2026）'!$B:$B,'[4]产值及收款计划（2026）'!DH:DH)</f>
        <v>0</v>
      </c>
      <c r="DI570" s="256" cm="1">
        <f t="array" aca="1" ref="DI570" ca="1">_xlfn.XLOOKUP($A570&amp;$B570,'[4]产值及收款计划（2026）'!$A:$A&amp;'[4]产值及收款计划（2026）'!$B:$B,'[4]产值及收款计划（2026）'!DI:DI)</f>
        <v>0</v>
      </c>
      <c r="DJ570" s="256" cm="1">
        <f t="array" aca="1" ref="DJ570" ca="1">_xlfn.XLOOKUP($A570&amp;$B570,'[4]产值及收款计划（2026）'!$A:$A&amp;'[4]产值及收款计划（2026）'!$B:$B,'[4]产值及收款计划（2026）'!DJ:DJ)</f>
        <v>0</v>
      </c>
      <c r="DK570" s="256" cm="1">
        <f t="array" aca="1" ref="DK570" ca="1">_xlfn.XLOOKUP($A570&amp;$B570,'[4]产值及收款计划（2026）'!$A:$A&amp;'[4]产值及收款计划（2026）'!$B:$B,'[4]产值及收款计划（2026）'!DK:DK)</f>
        <v>0</v>
      </c>
      <c r="DL570" s="256" cm="1">
        <f t="array" aca="1" ref="DL570" ca="1">_xlfn.XLOOKUP($A570&amp;$B570,'[4]产值及收款计划（2026）'!$A:$A&amp;'[4]产值及收款计划（2026）'!$B:$B,'[4]产值及收款计划（2026）'!DL:DL)</f>
        <v>0</v>
      </c>
      <c r="DM570" s="264"/>
      <c r="DN570" s="250"/>
    </row>
    <row r="571" spans="1:118" ht="20.25" x14ac:dyDescent="0.15">
      <c r="A571" s="254">
        <f t="shared" ca="1" si="28"/>
        <v>45</v>
      </c>
      <c r="B571" s="254" t="s">
        <v>28</v>
      </c>
      <c r="C571" s="255" cm="1">
        <f t="array" aca="1" ref="C571" ca="1">_xlfn.XLOOKUP($A571&amp;$B571,'[4]产值及收款计划（2026）'!$A:$A&amp;'[4]产值及收款计划（2026）'!$B:$B,'[4]产值及收款计划（2026）'!C:C)</f>
        <v>0</v>
      </c>
      <c r="D571" s="255" cm="1">
        <f t="array" aca="1" ref="D571" ca="1">_xlfn.XLOOKUP($A571&amp;$B571,'[4]产值及收款计划（2026）'!$A:$A&amp;'[4]产值及收款计划（2026）'!$B:$B,'[4]产值及收款计划（2026）'!D:D)</f>
        <v>0</v>
      </c>
      <c r="E571" s="256" cm="1">
        <f t="array" aca="1" ref="E571" ca="1">_xlfn.XLOOKUP($A571&amp;$B571,'[4]产值及收款计划（2026）'!$A:$A&amp;'[4]产值及收款计划（2026）'!$B:$B,'[4]产值及收款计划（2026）'!E:E)</f>
        <v>0</v>
      </c>
      <c r="F571" s="256" cm="1">
        <f t="array" aca="1" ref="F571" ca="1">_xlfn.XLOOKUP($A571&amp;$B571,'[4]产值及收款计划（2026）'!$A:$A&amp;'[4]产值及收款计划（2026）'!$B:$B,'[4]产值及收款计划（2026）'!F:F)</f>
        <v>0</v>
      </c>
      <c r="G571" s="256" cm="1">
        <f t="array" aca="1" ref="G571" ca="1">_xlfn.XLOOKUP($A571&amp;$B571,'[4]产值及收款计划（2026）'!$A:$A&amp;'[4]产值及收款计划（2026）'!$B:$B,'[4]产值及收款计划（2026）'!G:G)</f>
        <v>0</v>
      </c>
      <c r="H571" s="256" cm="1">
        <f t="array" aca="1" ref="H571" ca="1">_xlfn.XLOOKUP($A571&amp;$B571,'[4]产值及收款计划（2026）'!$A:$A&amp;'[4]产值及收款计划（2026）'!$B:$B,'[4]产值及收款计划（2026）'!H:H)</f>
        <v>0</v>
      </c>
      <c r="I571" s="257" cm="1">
        <f t="array" aca="1" ref="I571" ca="1">_xlfn.XLOOKUP($A571&amp;$B571,'[4]产值及收款计划（2026）'!$A:$A&amp;'[4]产值及收款计划（2026）'!$B:$B,'[4]产值及收款计划（2026）'!I:I)</f>
        <v>0</v>
      </c>
      <c r="J571" s="258" cm="1">
        <f t="array" aca="1" ref="J571" ca="1">_xlfn.XLOOKUP($A571&amp;$B571,'[4]产值及收款计划（2026）'!$A:$A&amp;'[4]产值及收款计划（2026）'!$B:$B,'[4]产值及收款计划（2026）'!J:J)</f>
        <v>0</v>
      </c>
      <c r="K571" s="256" cm="1">
        <f t="array" aca="1" ref="K571" ca="1">_xlfn.XLOOKUP($A571&amp;$B571,'[4]产值及收款计划（2026）'!$A:$A&amp;'[4]产值及收款计划（2026）'!$B:$B,'[4]产值及收款计划（2026）'!K:K)</f>
        <v>0</v>
      </c>
      <c r="L571" s="256" cm="1">
        <f t="array" aca="1" ref="L571" ca="1">_xlfn.XLOOKUP($A571&amp;$B571,'[4]产值及收款计划（2026）'!$A:$A&amp;'[4]产值及收款计划（2026）'!$B:$B,'[4]产值及收款计划（2026）'!L:L)</f>
        <v>0</v>
      </c>
      <c r="M571" s="256" cm="1">
        <f t="array" aca="1" ref="M571" ca="1">_xlfn.XLOOKUP($A571&amp;$B571,'[4]产值及收款计划（2026）'!$A:$A&amp;'[4]产值及收款计划（2026）'!$B:$B,'[4]产值及收款计划（2026）'!M:M)</f>
        <v>0</v>
      </c>
      <c r="N571" s="256" cm="1">
        <f t="array" aca="1" ref="N571" ca="1">_xlfn.XLOOKUP($A571&amp;$B571,'[4]产值及收款计划（2026）'!$A:$A&amp;'[4]产值及收款计划（2026）'!$B:$B,'[4]产值及收款计划（2026）'!N:N)</f>
        <v>0</v>
      </c>
      <c r="O571" s="256" cm="1">
        <f t="array" aca="1" ref="O571" ca="1">_xlfn.XLOOKUP($A571&amp;$B571,'[4]产值及收款计划（2026）'!$A:$A&amp;'[4]产值及收款计划（2026）'!$B:$B,'[4]产值及收款计划（2026）'!O:O)</f>
        <v>0</v>
      </c>
      <c r="P571" s="255" cm="1">
        <f t="array" aca="1" ref="P571" ca="1">_xlfn.XLOOKUP($A571&amp;$B571,'[4]产值及收款计划（2026）'!$A:$A&amp;'[4]产值及收款计划（2026）'!$B:$B,'[4]产值及收款计划（2026）'!P:P)</f>
        <v>0</v>
      </c>
      <c r="Q571" s="256" cm="1">
        <f t="array" aca="1" ref="Q571" ca="1">_xlfn.XLOOKUP($A571&amp;$B571,'[4]产值及收款计划（2026）'!$A:$A&amp;'[4]产值及收款计划（2026）'!$B:$B,'[4]产值及收款计划（2026）'!Q:Q)</f>
        <v>0</v>
      </c>
      <c r="R571" s="256" cm="1">
        <f t="array" aca="1" ref="R571" ca="1">_xlfn.XLOOKUP($A571&amp;$B571,'[4]产值及收款计划（2026）'!$A:$A&amp;'[4]产值及收款计划（2026）'!$B:$B,'[4]产值及收款计划（2026）'!R:R)</f>
        <v>0</v>
      </c>
      <c r="S571" s="256" cm="1">
        <f t="array" aca="1" ref="S571" ca="1">_xlfn.XLOOKUP($A571&amp;$B571,'[4]产值及收款计划（2026）'!$A:$A&amp;'[4]产值及收款计划（2026）'!$B:$B,'[4]产值及收款计划（2026）'!S:S)</f>
        <v>0</v>
      </c>
      <c r="T571" s="256" cm="1">
        <f t="array" aca="1" ref="T571" ca="1">_xlfn.XLOOKUP($A571&amp;$B571,'[4]产值及收款计划（2026）'!$A:$A&amp;'[4]产值及收款计划（2026）'!$B:$B,'[4]产值及收款计划（2026）'!T:T)</f>
        <v>0</v>
      </c>
      <c r="U571" s="256" cm="1">
        <f t="array" aca="1" ref="U571" ca="1">_xlfn.XLOOKUP($A571&amp;$B571,'[4]产值及收款计划（2026）'!$A:$A&amp;'[4]产值及收款计划（2026）'!$B:$B,'[4]产值及收款计划（2026）'!U:U)</f>
        <v>0</v>
      </c>
      <c r="V571" s="256" cm="1">
        <f t="array" aca="1" ref="V571" ca="1">_xlfn.XLOOKUP($A571&amp;$B571,'[4]产值及收款计划（2026）'!$A:$A&amp;'[4]产值及收款计划（2026）'!$B:$B,'[4]产值及收款计划（2026）'!V:V)</f>
        <v>0</v>
      </c>
      <c r="W571" s="256" cm="1">
        <f t="array" aca="1" ref="W571" ca="1">_xlfn.XLOOKUP($A571&amp;$B571,'[4]产值及收款计划（2026）'!$A:$A&amp;'[4]产值及收款计划（2026）'!$B:$B,'[4]产值及收款计划（2026）'!W:W)</f>
        <v>0</v>
      </c>
      <c r="X571" s="256" cm="1">
        <f t="array" aca="1" ref="X571" ca="1">_xlfn.XLOOKUP($A571&amp;$B571,'[4]产值及收款计划（2026）'!$A:$A&amp;'[4]产值及收款计划（2026）'!$B:$B,'[4]产值及收款计划（2026）'!X:X)</f>
        <v>0</v>
      </c>
      <c r="Y571" s="256" cm="1">
        <f t="array" aca="1" ref="Y571" ca="1">_xlfn.XLOOKUP($A571&amp;$B571,'[4]产值及收款计划（2026）'!$A:$A&amp;'[4]产值及收款计划（2026）'!$B:$B,'[4]产值及收款计划（2026）'!Y:Y)</f>
        <v>0</v>
      </c>
      <c r="Z571" s="256" cm="1">
        <f t="array" aca="1" ref="Z571" ca="1">_xlfn.XLOOKUP($A571&amp;$B571,'[4]产值及收款计划（2026）'!$A:$A&amp;'[4]产值及收款计划（2026）'!$B:$B,'[4]产值及收款计划（2026）'!Z:Z)</f>
        <v>0</v>
      </c>
      <c r="AA571" s="256" cm="1">
        <f t="array" aca="1" ref="AA571" ca="1">_xlfn.XLOOKUP($A571&amp;$B571,'[4]产值及收款计划（2026）'!$A:$A&amp;'[4]产值及收款计划（2026）'!$B:$B,'[4]产值及收款计划（2026）'!AA:AA)</f>
        <v>0</v>
      </c>
      <c r="AB571" s="256" cm="1">
        <f t="array" aca="1" ref="AB571" ca="1">_xlfn.XLOOKUP($A571&amp;$B571,'[4]产值及收款计划（2026）'!$A:$A&amp;'[4]产值及收款计划（2026）'!$B:$B,'[4]产值及收款计划（2026）'!AB:AB)</f>
        <v>0</v>
      </c>
      <c r="AC571" s="256" cm="1">
        <f t="array" aca="1" ref="AC571" ca="1">_xlfn.XLOOKUP($A571&amp;$B571,'[4]产值及收款计划（2026）'!$A:$A&amp;'[4]产值及收款计划（2026）'!$B:$B,'[4]产值及收款计划（2026）'!AC:AC)</f>
        <v>0</v>
      </c>
      <c r="AD571" s="256" cm="1">
        <f t="array" aca="1" ref="AD571" ca="1">_xlfn.XLOOKUP($A571&amp;$B571,'[4]产值及收款计划（2026）'!$A:$A&amp;'[4]产值及收款计划（2026）'!$B:$B,'[4]产值及收款计划（2026）'!AD:AD)</f>
        <v>0</v>
      </c>
      <c r="AE571" s="256" cm="1">
        <f t="array" aca="1" ref="AE571" ca="1">_xlfn.XLOOKUP($A571&amp;$B571,'[4]产值及收款计划（2026）'!$A:$A&amp;'[4]产值及收款计划（2026）'!$B:$B,'[4]产值及收款计划（2026）'!AE:AE)</f>
        <v>0</v>
      </c>
      <c r="AF571" s="256" cm="1">
        <f t="array" aca="1" ref="AF571" ca="1">_xlfn.XLOOKUP($A571&amp;$B571,'[4]产值及收款计划（2026）'!$A:$A&amp;'[4]产值及收款计划（2026）'!$B:$B,'[4]产值及收款计划（2026）'!AF:AF)</f>
        <v>0</v>
      </c>
      <c r="AG571" s="256" cm="1">
        <f t="array" aca="1" ref="AG571" ca="1">_xlfn.XLOOKUP($A571&amp;$B571,'[4]产值及收款计划（2026）'!$A:$A&amp;'[4]产值及收款计划（2026）'!$B:$B,'[4]产值及收款计划（2026）'!AG:AG)</f>
        <v>0</v>
      </c>
      <c r="AH571" s="256" cm="1">
        <f t="array" aca="1" ref="AH571" ca="1">_xlfn.XLOOKUP($A571&amp;$B571,'[4]产值及收款计划（2026）'!$A:$A&amp;'[4]产值及收款计划（2026）'!$B:$B,'[4]产值及收款计划（2026）'!AH:AH)</f>
        <v>0</v>
      </c>
      <c r="AI571" s="256" cm="1">
        <f t="array" aca="1" ref="AI571" ca="1">_xlfn.XLOOKUP($A571&amp;$B571,'[4]产值及收款计划（2026）'!$A:$A&amp;'[4]产值及收款计划（2026）'!$B:$B,'[4]产值及收款计划（2026）'!AI:AI)</f>
        <v>0</v>
      </c>
      <c r="AJ571" s="256" cm="1">
        <f t="array" aca="1" ref="AJ571" ca="1">_xlfn.XLOOKUP($A571&amp;$B571,'[4]产值及收款计划（2026）'!$A:$A&amp;'[4]产值及收款计划（2026）'!$B:$B,'[4]产值及收款计划（2026）'!AJ:AJ)</f>
        <v>0</v>
      </c>
      <c r="AK571" s="256" cm="1">
        <f t="array" aca="1" ref="AK571" ca="1">_xlfn.XLOOKUP($A571&amp;$B571,'[4]产值及收款计划（2026）'!$A:$A&amp;'[4]产值及收款计划（2026）'!$B:$B,'[4]产值及收款计划（2026）'!AK:AK)</f>
        <v>0</v>
      </c>
      <c r="AL571" s="256" cm="1">
        <f t="array" aca="1" ref="AL571" ca="1">_xlfn.XLOOKUP($A571&amp;$B571,'[4]产值及收款计划（2026）'!$A:$A&amp;'[4]产值及收款计划（2026）'!$B:$B,'[4]产值及收款计划（2026）'!AL:AL)</f>
        <v>0</v>
      </c>
      <c r="AM571" s="263" t="e" cm="1">
        <f t="array" aca="1" ref="AM571" ca="1">_xlfn.LET(_xlpm.勾选月份状态数组,TRANSPOSE('PPT(12-15页）-TOP10'!$A$3:$A$14),_xlpm.选择数据区,IF('PPT(12-15页）-TOP10'!$E$3="收款",$BA571:$BL571,$AA571:$AL571),SUM(_xlfn._xlws.FILTER(_xlpm.选择数据区,_xlpm.勾选月份状态数组,"")))</f>
        <v>#NAME?</v>
      </c>
      <c r="AN571" s="256" t="e" cm="1">
        <f t="array" aca="1" ref="AN571" ca="1">_xlfn.LET(_xlpm.勾选月份状态数组,TRANSPOSE('PPT(12-15页）-TOP10'!$A$3:$A$14),_xlpm.选择数据区,IF('PPT(12-15页）-TOP10'!$E$3="收款",$DA571:$DL571,$CA571:$CL571),SUM(_xlfn._xlws.FILTER(_xlpm.选择数据区,_xlpm.勾选月份状态数组,"")))</f>
        <v>#NAME?</v>
      </c>
      <c r="AO571" s="256">
        <f ca="1">SUM(CA571:CC571)+SUM(AD571:AL571)</f>
        <v>0</v>
      </c>
      <c r="AP571" s="256"/>
      <c r="AQ571" s="256"/>
      <c r="AR571" s="256"/>
      <c r="AS571" s="256" cm="1">
        <f t="array" aca="1" ref="AS571" ca="1">_xlfn.XLOOKUP($A571&amp;$B571,'[4]产值及收款计划（2026）'!$A:$A&amp;'[4]产值及收款计划（2026）'!$B:$B,'[4]产值及收款计划（2026）'!AS:AS)</f>
        <v>0</v>
      </c>
      <c r="AT571" s="256" cm="1">
        <f t="array" aca="1" ref="AT571" ca="1">_xlfn.XLOOKUP($A571&amp;$B571,'[4]产值及收款计划（2026）'!$A:$A&amp;'[4]产值及收款计划（2026）'!$B:$B,'[4]产值及收款计划（2026）'!AT:AT)</f>
        <v>0</v>
      </c>
      <c r="AU571" s="256" cm="1">
        <f t="array" aca="1" ref="AU571" ca="1">_xlfn.XLOOKUP($A571&amp;$B571,'[4]产值及收款计划（2026）'!$A:$A&amp;'[4]产值及收款计划（2026）'!$B:$B,'[4]产值及收款计划（2026）'!AU:AU)</f>
        <v>0</v>
      </c>
      <c r="AV571" s="256" cm="1">
        <f t="array" aca="1" ref="AV571" ca="1">_xlfn.XLOOKUP($A571&amp;$B571,'[4]产值及收款计划（2026）'!$A:$A&amp;'[4]产值及收款计划（2026）'!$B:$B,'[4]产值及收款计划（2026）'!AV:AV)</f>
        <v>0</v>
      </c>
      <c r="AW571" s="256" cm="1">
        <f t="array" aca="1" ref="AW571" ca="1">_xlfn.XLOOKUP($A571&amp;$B571,'[4]产值及收款计划（2026）'!$A:$A&amp;'[4]产值及收款计划（2026）'!$B:$B,'[4]产值及收款计划（2026）'!AW:AW)</f>
        <v>0</v>
      </c>
      <c r="AX571" s="256" cm="1">
        <f t="array" aca="1" ref="AX571" ca="1">_xlfn.XLOOKUP($A571&amp;$B571,'[4]产值及收款计划（2026）'!$A:$A&amp;'[4]产值及收款计划（2026）'!$B:$B,'[4]产值及收款计划（2026）'!AX:AX)</f>
        <v>0</v>
      </c>
      <c r="AY571" s="256" cm="1">
        <f t="array" aca="1" ref="AY571" ca="1">_xlfn.XLOOKUP($A571&amp;$B571,'[4]产值及收款计划（2026）'!$A:$A&amp;'[4]产值及收款计划（2026）'!$B:$B,'[4]产值及收款计划（2026）'!AY:AY)</f>
        <v>0</v>
      </c>
      <c r="AZ571" s="256" cm="1">
        <f t="array" aca="1" ref="AZ571" ca="1">_xlfn.XLOOKUP($A571&amp;$B571,'[4]产值及收款计划（2026）'!$A:$A&amp;'[4]产值及收款计划（2026）'!$B:$B,'[4]产值及收款计划（2026）'!AZ:AZ)</f>
        <v>0</v>
      </c>
      <c r="BA571" s="256" cm="1">
        <f t="array" aca="1" ref="BA571" ca="1">_xlfn.XLOOKUP($A571&amp;$B571,'[4]产值及收款计划（2026）'!$A:$A&amp;'[4]产值及收款计划（2026）'!$B:$B,'[4]产值及收款计划（2026）'!BA:BA)</f>
        <v>0</v>
      </c>
      <c r="BB571" s="256" cm="1">
        <f t="array" aca="1" ref="BB571" ca="1">_xlfn.XLOOKUP($A571&amp;$B571,'[4]产值及收款计划（2026）'!$A:$A&amp;'[4]产值及收款计划（2026）'!$B:$B,'[4]产值及收款计划（2026）'!BB:BB)</f>
        <v>0</v>
      </c>
      <c r="BC571" s="256" cm="1">
        <f t="array" aca="1" ref="BC571" ca="1">_xlfn.XLOOKUP($A571&amp;$B571,'[4]产值及收款计划（2026）'!$A:$A&amp;'[4]产值及收款计划（2026）'!$B:$B,'[4]产值及收款计划（2026）'!BC:BC)</f>
        <v>0</v>
      </c>
      <c r="BD571" s="256" cm="1">
        <f t="array" aca="1" ref="BD571" ca="1">_xlfn.XLOOKUP($A571&amp;$B571,'[4]产值及收款计划（2026）'!$A:$A&amp;'[4]产值及收款计划（2026）'!$B:$B,'[4]产值及收款计划（2026）'!BD:BD)</f>
        <v>0</v>
      </c>
      <c r="BE571" s="256" cm="1">
        <f t="array" aca="1" ref="BE571" ca="1">_xlfn.XLOOKUP($A571&amp;$B571,'[4]产值及收款计划（2026）'!$A:$A&amp;'[4]产值及收款计划（2026）'!$B:$B,'[4]产值及收款计划（2026）'!BE:BE)</f>
        <v>0</v>
      </c>
      <c r="BF571" s="256" cm="1">
        <f t="array" aca="1" ref="BF571" ca="1">_xlfn.XLOOKUP($A571&amp;$B571,'[4]产值及收款计划（2026）'!$A:$A&amp;'[4]产值及收款计划（2026）'!$B:$B,'[4]产值及收款计划（2026）'!BF:BF)</f>
        <v>0</v>
      </c>
      <c r="BG571" s="256" cm="1">
        <f t="array" aca="1" ref="BG571" ca="1">_xlfn.XLOOKUP($A571&amp;$B571,'[4]产值及收款计划（2026）'!$A:$A&amp;'[4]产值及收款计划（2026）'!$B:$B,'[4]产值及收款计划（2026）'!BG:BG)</f>
        <v>0</v>
      </c>
      <c r="BH571" s="256" cm="1">
        <f t="array" aca="1" ref="BH571" ca="1">_xlfn.XLOOKUP($A571&amp;$B571,'[4]产值及收款计划（2026）'!$A:$A&amp;'[4]产值及收款计划（2026）'!$B:$B,'[4]产值及收款计划（2026）'!BH:BH)</f>
        <v>0</v>
      </c>
      <c r="BI571" s="256" cm="1">
        <f t="array" aca="1" ref="BI571" ca="1">_xlfn.XLOOKUP($A571&amp;$B571,'[4]产值及收款计划（2026）'!$A:$A&amp;'[4]产值及收款计划（2026）'!$B:$B,'[4]产值及收款计划（2026）'!BI:BI)</f>
        <v>0</v>
      </c>
      <c r="BJ571" s="256" cm="1">
        <f t="array" aca="1" ref="BJ571" ca="1">_xlfn.XLOOKUP($A571&amp;$B571,'[4]产值及收款计划（2026）'!$A:$A&amp;'[4]产值及收款计划（2026）'!$B:$B,'[4]产值及收款计划（2026）'!BJ:BJ)</f>
        <v>0</v>
      </c>
      <c r="BK571" s="256" cm="1">
        <f t="array" aca="1" ref="BK571" ca="1">_xlfn.XLOOKUP($A571&amp;$B571,'[4]产值及收款计划（2026）'!$A:$A&amp;'[4]产值及收款计划（2026）'!$B:$B,'[4]产值及收款计划（2026）'!BK:BK)</f>
        <v>0</v>
      </c>
      <c r="BL571" s="256" cm="1">
        <f t="array" aca="1" ref="BL571" ca="1">_xlfn.XLOOKUP($A571&amp;$B571,'[4]产值及收款计划（2026）'!$A:$A&amp;'[4]产值及收款计划（2026）'!$B:$B,'[4]产值及收款计划（2026）'!BL:BL)</f>
        <v>0</v>
      </c>
      <c r="BM571" s="256"/>
      <c r="BN571" s="256"/>
      <c r="BO571" s="256"/>
      <c r="BP571" s="256"/>
      <c r="BQ571" s="255" cm="1">
        <f t="array" aca="1" ref="BQ571" ca="1">_xlfn.XLOOKUP($A571&amp;$B571,'[4]产值及收款计划（2026）'!$A:$A&amp;'[4]产值及收款计划（2026）'!$B:$B,'[4]产值及收款计划（2026）'!BQ:BQ)</f>
        <v>0</v>
      </c>
      <c r="BR571" s="256" cm="1">
        <f t="array" aca="1" ref="BR571" ca="1">_xlfn.XLOOKUP($A571&amp;$B571,'[4]产值及收款计划（2026）'!$A:$A&amp;'[4]产值及收款计划（2026）'!$B:$B,'[4]产值及收款计划（2026）'!BR:BR)</f>
        <v>0</v>
      </c>
      <c r="CA571" s="256" cm="1">
        <f t="array" aca="1" ref="CA571" ca="1">_xlfn.XLOOKUP($A571&amp;$B571,'[4]产值及收款计划（2026）'!$A:$A&amp;'[4]产值及收款计划（2026）'!$B:$B,'[4]产值及收款计划（2026）'!CA:CA)</f>
        <v>0</v>
      </c>
      <c r="CB571" s="256" cm="1">
        <f t="array" aca="1" ref="CB571" ca="1">_xlfn.XLOOKUP($A571&amp;$B571,'[4]产值及收款计划（2026）'!$A:$A&amp;'[4]产值及收款计划（2026）'!$B:$B,'[4]产值及收款计划（2026）'!CB:CB)</f>
        <v>0</v>
      </c>
      <c r="CC571" s="256" cm="1">
        <f t="array" aca="1" ref="CC571" ca="1">_xlfn.XLOOKUP($A571&amp;$B571,'[4]产值及收款计划（2026）'!$A:$A&amp;'[4]产值及收款计划（2026）'!$B:$B,'[4]产值及收款计划（2026）'!CC:CC)</f>
        <v>0</v>
      </c>
      <c r="CD571" s="256" cm="1">
        <f t="array" aca="1" ref="CD571" ca="1">_xlfn.XLOOKUP($A571&amp;$B571,'[4]产值及收款计划（2026）'!$A:$A&amp;'[4]产值及收款计划（2026）'!$B:$B,'[4]产值及收款计划（2026）'!CD:CD)</f>
        <v>0</v>
      </c>
      <c r="CE571" s="256" cm="1">
        <f t="array" aca="1" ref="CE571" ca="1">_xlfn.XLOOKUP($A571&amp;$B571,'[4]产值及收款计划（2026）'!$A:$A&amp;'[4]产值及收款计划（2026）'!$B:$B,'[4]产值及收款计划（2026）'!CE:CE)</f>
        <v>0</v>
      </c>
      <c r="CF571" s="256" cm="1">
        <f t="array" aca="1" ref="CF571" ca="1">_xlfn.XLOOKUP($A571&amp;$B571,'[4]产值及收款计划（2026）'!$A:$A&amp;'[4]产值及收款计划（2026）'!$B:$B,'[4]产值及收款计划（2026）'!CF:CF)</f>
        <v>0</v>
      </c>
      <c r="CG571" s="256" cm="1">
        <f t="array" aca="1" ref="CG571" ca="1">_xlfn.XLOOKUP($A571&amp;$B571,'[4]产值及收款计划（2026）'!$A:$A&amp;'[4]产值及收款计划（2026）'!$B:$B,'[4]产值及收款计划（2026）'!CG:CG)</f>
        <v>0</v>
      </c>
      <c r="CH571" s="256" cm="1">
        <f t="array" aca="1" ref="CH571" ca="1">_xlfn.XLOOKUP($A571&amp;$B571,'[4]产值及收款计划（2026）'!$A:$A&amp;'[4]产值及收款计划（2026）'!$B:$B,'[4]产值及收款计划（2026）'!CH:CH)</f>
        <v>0</v>
      </c>
      <c r="CI571" s="256" cm="1">
        <f t="array" aca="1" ref="CI571" ca="1">_xlfn.XLOOKUP($A571&amp;$B571,'[4]产值及收款计划（2026）'!$A:$A&amp;'[4]产值及收款计划（2026）'!$B:$B,'[4]产值及收款计划（2026）'!CI:CI)</f>
        <v>0</v>
      </c>
      <c r="CJ571" s="256" cm="1">
        <f t="array" aca="1" ref="CJ571" ca="1">_xlfn.XLOOKUP($A571&amp;$B571,'[4]产值及收款计划（2026）'!$A:$A&amp;'[4]产值及收款计划（2026）'!$B:$B,'[4]产值及收款计划（2026）'!CJ:CJ)</f>
        <v>0</v>
      </c>
      <c r="CK571" s="256" cm="1">
        <f t="array" aca="1" ref="CK571" ca="1">_xlfn.XLOOKUP($A571&amp;$B571,'[4]产值及收款计划（2026）'!$A:$A&amp;'[4]产值及收款计划（2026）'!$B:$B,'[4]产值及收款计划（2026）'!CK:CK)</f>
        <v>0</v>
      </c>
      <c r="CL571" s="256" cm="1">
        <f t="array" aca="1" ref="CL571" ca="1">_xlfn.XLOOKUP($A571&amp;$B571,'[4]产值及收款计划（2026）'!$A:$A&amp;'[4]产值及收款计划（2026）'!$B:$B,'[4]产值及收款计划（2026）'!CL:CL)</f>
        <v>0</v>
      </c>
      <c r="DA571" s="256" cm="1">
        <f t="array" aca="1" ref="DA571" ca="1">_xlfn.XLOOKUP($A571&amp;$B571,'[4]产值及收款计划（2026）'!$A:$A&amp;'[4]产值及收款计划（2026）'!$B:$B,'[4]产值及收款计划（2026）'!DA:DA)</f>
        <v>0</v>
      </c>
      <c r="DB571" s="256" cm="1">
        <f t="array" aca="1" ref="DB571" ca="1">_xlfn.XLOOKUP($A571&amp;$B571,'[4]产值及收款计划（2026）'!$A:$A&amp;'[4]产值及收款计划（2026）'!$B:$B,'[4]产值及收款计划（2026）'!DB:DB)</f>
        <v>0</v>
      </c>
      <c r="DC571" s="256" cm="1">
        <f t="array" aca="1" ref="DC571" ca="1">_xlfn.XLOOKUP($A571&amp;$B571,'[4]产值及收款计划（2026）'!$A:$A&amp;'[4]产值及收款计划（2026）'!$B:$B,'[4]产值及收款计划（2026）'!DC:DC)</f>
        <v>0</v>
      </c>
      <c r="DD571" s="256" cm="1">
        <f t="array" aca="1" ref="DD571" ca="1">_xlfn.XLOOKUP($A571&amp;$B571,'[4]产值及收款计划（2026）'!$A:$A&amp;'[4]产值及收款计划（2026）'!$B:$B,'[4]产值及收款计划（2026）'!DD:DD)</f>
        <v>0</v>
      </c>
      <c r="DE571" s="256" cm="1">
        <f t="array" aca="1" ref="DE571" ca="1">_xlfn.XLOOKUP($A571&amp;$B571,'[4]产值及收款计划（2026）'!$A:$A&amp;'[4]产值及收款计划（2026）'!$B:$B,'[4]产值及收款计划（2026）'!DE:DE)</f>
        <v>0</v>
      </c>
      <c r="DF571" s="256" cm="1">
        <f t="array" aca="1" ref="DF571" ca="1">_xlfn.XLOOKUP($A571&amp;$B571,'[4]产值及收款计划（2026）'!$A:$A&amp;'[4]产值及收款计划（2026）'!$B:$B,'[4]产值及收款计划（2026）'!DF:DF)</f>
        <v>0</v>
      </c>
      <c r="DG571" s="256" cm="1">
        <f t="array" aca="1" ref="DG571" ca="1">_xlfn.XLOOKUP($A571&amp;$B571,'[4]产值及收款计划（2026）'!$A:$A&amp;'[4]产值及收款计划（2026）'!$B:$B,'[4]产值及收款计划（2026）'!DG:DG)</f>
        <v>0</v>
      </c>
      <c r="DH571" s="256" cm="1">
        <f t="array" aca="1" ref="DH571" ca="1">_xlfn.XLOOKUP($A571&amp;$B571,'[4]产值及收款计划（2026）'!$A:$A&amp;'[4]产值及收款计划（2026）'!$B:$B,'[4]产值及收款计划（2026）'!DH:DH)</f>
        <v>0</v>
      </c>
      <c r="DI571" s="256" cm="1">
        <f t="array" aca="1" ref="DI571" ca="1">_xlfn.XLOOKUP($A571&amp;$B571,'[4]产值及收款计划（2026）'!$A:$A&amp;'[4]产值及收款计划（2026）'!$B:$B,'[4]产值及收款计划（2026）'!DI:DI)</f>
        <v>0</v>
      </c>
      <c r="DJ571" s="256" cm="1">
        <f t="array" aca="1" ref="DJ571" ca="1">_xlfn.XLOOKUP($A571&amp;$B571,'[4]产值及收款计划（2026）'!$A:$A&amp;'[4]产值及收款计划（2026）'!$B:$B,'[4]产值及收款计划（2026）'!DJ:DJ)</f>
        <v>0</v>
      </c>
      <c r="DK571" s="256" cm="1">
        <f t="array" aca="1" ref="DK571" ca="1">_xlfn.XLOOKUP($A571&amp;$B571,'[4]产值及收款计划（2026）'!$A:$A&amp;'[4]产值及收款计划（2026）'!$B:$B,'[4]产值及收款计划（2026）'!DK:DK)</f>
        <v>0</v>
      </c>
      <c r="DL571" s="256" cm="1">
        <f t="array" aca="1" ref="DL571" ca="1">_xlfn.XLOOKUP($A571&amp;$B571,'[4]产值及收款计划（2026）'!$A:$A&amp;'[4]产值及收款计划（2026）'!$B:$B,'[4]产值及收款计划（2026）'!DL:DL)</f>
        <v>0</v>
      </c>
      <c r="DM571" s="264"/>
      <c r="DN571" s="250"/>
    </row>
    <row r="572" spans="1:118" ht="20.25" x14ac:dyDescent="0.15">
      <c r="A572" s="254">
        <f t="shared" ref="A572:A596" ca="1" si="29">A571+1</f>
        <v>46</v>
      </c>
      <c r="B572" s="254" t="s">
        <v>28</v>
      </c>
      <c r="C572" s="255" cm="1">
        <f t="array" aca="1" ref="C572" ca="1">_xlfn.XLOOKUP($A572&amp;$B572,'[4]产值及收款计划（2026）'!$A:$A&amp;'[4]产值及收款计划（2026）'!$B:$B,'[4]产值及收款计划（2026）'!C:C)</f>
        <v>0</v>
      </c>
      <c r="D572" s="255" cm="1">
        <f t="array" aca="1" ref="D572" ca="1">_xlfn.XLOOKUP($A572&amp;$B572,'[4]产值及收款计划（2026）'!$A:$A&amp;'[4]产值及收款计划（2026）'!$B:$B,'[4]产值及收款计划（2026）'!D:D)</f>
        <v>0</v>
      </c>
      <c r="E572" s="256" cm="1">
        <f t="array" aca="1" ref="E572" ca="1">_xlfn.XLOOKUP($A572&amp;$B572,'[4]产值及收款计划（2026）'!$A:$A&amp;'[4]产值及收款计划（2026）'!$B:$B,'[4]产值及收款计划（2026）'!E:E)</f>
        <v>0</v>
      </c>
      <c r="F572" s="256" cm="1">
        <f t="array" aca="1" ref="F572" ca="1">_xlfn.XLOOKUP($A572&amp;$B572,'[4]产值及收款计划（2026）'!$A:$A&amp;'[4]产值及收款计划（2026）'!$B:$B,'[4]产值及收款计划（2026）'!F:F)</f>
        <v>0</v>
      </c>
      <c r="G572" s="256" cm="1">
        <f t="array" aca="1" ref="G572" ca="1">_xlfn.XLOOKUP($A572&amp;$B572,'[4]产值及收款计划（2026）'!$A:$A&amp;'[4]产值及收款计划（2026）'!$B:$B,'[4]产值及收款计划（2026）'!G:G)</f>
        <v>0</v>
      </c>
      <c r="H572" s="256" cm="1">
        <f t="array" aca="1" ref="H572" ca="1">_xlfn.XLOOKUP($A572&amp;$B572,'[4]产值及收款计划（2026）'!$A:$A&amp;'[4]产值及收款计划（2026）'!$B:$B,'[4]产值及收款计划（2026）'!H:H)</f>
        <v>0</v>
      </c>
      <c r="I572" s="257" cm="1">
        <f t="array" aca="1" ref="I572" ca="1">_xlfn.XLOOKUP($A572&amp;$B572,'[4]产值及收款计划（2026）'!$A:$A&amp;'[4]产值及收款计划（2026）'!$B:$B,'[4]产值及收款计划（2026）'!I:I)</f>
        <v>0</v>
      </c>
      <c r="J572" s="258" cm="1">
        <f t="array" aca="1" ref="J572" ca="1">_xlfn.XLOOKUP($A572&amp;$B572,'[4]产值及收款计划（2026）'!$A:$A&amp;'[4]产值及收款计划（2026）'!$B:$B,'[4]产值及收款计划（2026）'!J:J)</f>
        <v>0</v>
      </c>
      <c r="K572" s="256" cm="1">
        <f t="array" aca="1" ref="K572" ca="1">_xlfn.XLOOKUP($A572&amp;$B572,'[4]产值及收款计划（2026）'!$A:$A&amp;'[4]产值及收款计划（2026）'!$B:$B,'[4]产值及收款计划（2026）'!K:K)</f>
        <v>0</v>
      </c>
      <c r="L572" s="256" cm="1">
        <f t="array" aca="1" ref="L572" ca="1">_xlfn.XLOOKUP($A572&amp;$B572,'[4]产值及收款计划（2026）'!$A:$A&amp;'[4]产值及收款计划（2026）'!$B:$B,'[4]产值及收款计划（2026）'!L:L)</f>
        <v>0</v>
      </c>
      <c r="M572" s="256" cm="1">
        <f t="array" aca="1" ref="M572" ca="1">_xlfn.XLOOKUP($A572&amp;$B572,'[4]产值及收款计划（2026）'!$A:$A&amp;'[4]产值及收款计划（2026）'!$B:$B,'[4]产值及收款计划（2026）'!M:M)</f>
        <v>0</v>
      </c>
      <c r="N572" s="256" cm="1">
        <f t="array" aca="1" ref="N572" ca="1">_xlfn.XLOOKUP($A572&amp;$B572,'[4]产值及收款计划（2026）'!$A:$A&amp;'[4]产值及收款计划（2026）'!$B:$B,'[4]产值及收款计划（2026）'!N:N)</f>
        <v>0</v>
      </c>
      <c r="O572" s="256" cm="1">
        <f t="array" aca="1" ref="O572" ca="1">_xlfn.XLOOKUP($A572&amp;$B572,'[4]产值及收款计划（2026）'!$A:$A&amp;'[4]产值及收款计划（2026）'!$B:$B,'[4]产值及收款计划（2026）'!O:O)</f>
        <v>0</v>
      </c>
      <c r="P572" s="255" cm="1">
        <f t="array" aca="1" ref="P572" ca="1">_xlfn.XLOOKUP($A572&amp;$B572,'[4]产值及收款计划（2026）'!$A:$A&amp;'[4]产值及收款计划（2026）'!$B:$B,'[4]产值及收款计划（2026）'!P:P)</f>
        <v>0</v>
      </c>
      <c r="Q572" s="256" cm="1">
        <f t="array" aca="1" ref="Q572" ca="1">_xlfn.XLOOKUP($A572&amp;$B572,'[4]产值及收款计划（2026）'!$A:$A&amp;'[4]产值及收款计划（2026）'!$B:$B,'[4]产值及收款计划（2026）'!Q:Q)</f>
        <v>0</v>
      </c>
      <c r="R572" s="256" cm="1">
        <f t="array" aca="1" ref="R572" ca="1">_xlfn.XLOOKUP($A572&amp;$B572,'[4]产值及收款计划（2026）'!$A:$A&amp;'[4]产值及收款计划（2026）'!$B:$B,'[4]产值及收款计划（2026）'!R:R)</f>
        <v>0</v>
      </c>
      <c r="S572" s="256" cm="1">
        <f t="array" aca="1" ref="S572" ca="1">_xlfn.XLOOKUP($A572&amp;$B572,'[4]产值及收款计划（2026）'!$A:$A&amp;'[4]产值及收款计划（2026）'!$B:$B,'[4]产值及收款计划（2026）'!S:S)</f>
        <v>0</v>
      </c>
      <c r="T572" s="256" cm="1">
        <f t="array" aca="1" ref="T572" ca="1">_xlfn.XLOOKUP($A572&amp;$B572,'[4]产值及收款计划（2026）'!$A:$A&amp;'[4]产值及收款计划（2026）'!$B:$B,'[4]产值及收款计划（2026）'!T:T)</f>
        <v>0</v>
      </c>
      <c r="U572" s="256" cm="1">
        <f t="array" aca="1" ref="U572" ca="1">_xlfn.XLOOKUP($A572&amp;$B572,'[4]产值及收款计划（2026）'!$A:$A&amp;'[4]产值及收款计划（2026）'!$B:$B,'[4]产值及收款计划（2026）'!U:U)</f>
        <v>0</v>
      </c>
      <c r="V572" s="256" cm="1">
        <f t="array" aca="1" ref="V572" ca="1">_xlfn.XLOOKUP($A572&amp;$B572,'[4]产值及收款计划（2026）'!$A:$A&amp;'[4]产值及收款计划（2026）'!$B:$B,'[4]产值及收款计划（2026）'!V:V)</f>
        <v>0</v>
      </c>
      <c r="W572" s="256" cm="1">
        <f t="array" aca="1" ref="W572" ca="1">_xlfn.XLOOKUP($A572&amp;$B572,'[4]产值及收款计划（2026）'!$A:$A&amp;'[4]产值及收款计划（2026）'!$B:$B,'[4]产值及收款计划（2026）'!W:W)</f>
        <v>0</v>
      </c>
      <c r="X572" s="256" cm="1">
        <f t="array" aca="1" ref="X572" ca="1">_xlfn.XLOOKUP($A572&amp;$B572,'[4]产值及收款计划（2026）'!$A:$A&amp;'[4]产值及收款计划（2026）'!$B:$B,'[4]产值及收款计划（2026）'!X:X)</f>
        <v>0</v>
      </c>
      <c r="Y572" s="256" cm="1">
        <f t="array" aca="1" ref="Y572" ca="1">_xlfn.XLOOKUP($A572&amp;$B572,'[4]产值及收款计划（2026）'!$A:$A&amp;'[4]产值及收款计划（2026）'!$B:$B,'[4]产值及收款计划（2026）'!Y:Y)</f>
        <v>0</v>
      </c>
      <c r="Z572" s="256" cm="1">
        <f t="array" aca="1" ref="Z572" ca="1">_xlfn.XLOOKUP($A572&amp;$B572,'[4]产值及收款计划（2026）'!$A:$A&amp;'[4]产值及收款计划（2026）'!$B:$B,'[4]产值及收款计划（2026）'!Z:Z)</f>
        <v>0</v>
      </c>
      <c r="AA572" s="256" cm="1">
        <f t="array" aca="1" ref="AA572" ca="1">_xlfn.XLOOKUP($A572&amp;$B572,'[4]产值及收款计划（2026）'!$A:$A&amp;'[4]产值及收款计划（2026）'!$B:$B,'[4]产值及收款计划（2026）'!AA:AA)</f>
        <v>0</v>
      </c>
      <c r="AB572" s="256" cm="1">
        <f t="array" aca="1" ref="AB572" ca="1">_xlfn.XLOOKUP($A572&amp;$B572,'[4]产值及收款计划（2026）'!$A:$A&amp;'[4]产值及收款计划（2026）'!$B:$B,'[4]产值及收款计划（2026）'!AB:AB)</f>
        <v>0</v>
      </c>
      <c r="AC572" s="256" cm="1">
        <f t="array" aca="1" ref="AC572" ca="1">_xlfn.XLOOKUP($A572&amp;$B572,'[4]产值及收款计划（2026）'!$A:$A&amp;'[4]产值及收款计划（2026）'!$B:$B,'[4]产值及收款计划（2026）'!AC:AC)</f>
        <v>0</v>
      </c>
      <c r="AD572" s="256" cm="1">
        <f t="array" aca="1" ref="AD572" ca="1">_xlfn.XLOOKUP($A572&amp;$B572,'[4]产值及收款计划（2026）'!$A:$A&amp;'[4]产值及收款计划（2026）'!$B:$B,'[4]产值及收款计划（2026）'!AD:AD)</f>
        <v>0</v>
      </c>
      <c r="AE572" s="256" cm="1">
        <f t="array" aca="1" ref="AE572" ca="1">_xlfn.XLOOKUP($A572&amp;$B572,'[4]产值及收款计划（2026）'!$A:$A&amp;'[4]产值及收款计划（2026）'!$B:$B,'[4]产值及收款计划（2026）'!AE:AE)</f>
        <v>0</v>
      </c>
      <c r="AF572" s="256" cm="1">
        <f t="array" aca="1" ref="AF572" ca="1">_xlfn.XLOOKUP($A572&amp;$B572,'[4]产值及收款计划（2026）'!$A:$A&amp;'[4]产值及收款计划（2026）'!$B:$B,'[4]产值及收款计划（2026）'!AF:AF)</f>
        <v>0</v>
      </c>
      <c r="AG572" s="256" cm="1">
        <f t="array" aca="1" ref="AG572" ca="1">_xlfn.XLOOKUP($A572&amp;$B572,'[4]产值及收款计划（2026）'!$A:$A&amp;'[4]产值及收款计划（2026）'!$B:$B,'[4]产值及收款计划（2026）'!AG:AG)</f>
        <v>0</v>
      </c>
      <c r="AH572" s="256" cm="1">
        <f t="array" aca="1" ref="AH572" ca="1">_xlfn.XLOOKUP($A572&amp;$B572,'[4]产值及收款计划（2026）'!$A:$A&amp;'[4]产值及收款计划（2026）'!$B:$B,'[4]产值及收款计划（2026）'!AH:AH)</f>
        <v>0</v>
      </c>
      <c r="AI572" s="256" cm="1">
        <f t="array" aca="1" ref="AI572" ca="1">_xlfn.XLOOKUP($A572&amp;$B572,'[4]产值及收款计划（2026）'!$A:$A&amp;'[4]产值及收款计划（2026）'!$B:$B,'[4]产值及收款计划（2026）'!AI:AI)</f>
        <v>0</v>
      </c>
      <c r="AJ572" s="256" cm="1">
        <f t="array" aca="1" ref="AJ572" ca="1">_xlfn.XLOOKUP($A572&amp;$B572,'[4]产值及收款计划（2026）'!$A:$A&amp;'[4]产值及收款计划（2026）'!$B:$B,'[4]产值及收款计划（2026）'!AJ:AJ)</f>
        <v>0</v>
      </c>
      <c r="AK572" s="256" cm="1">
        <f t="array" aca="1" ref="AK572" ca="1">_xlfn.XLOOKUP($A572&amp;$B572,'[4]产值及收款计划（2026）'!$A:$A&amp;'[4]产值及收款计划（2026）'!$B:$B,'[4]产值及收款计划（2026）'!AK:AK)</f>
        <v>0</v>
      </c>
      <c r="AL572" s="256" cm="1">
        <f t="array" aca="1" ref="AL572" ca="1">_xlfn.XLOOKUP($A572&amp;$B572,'[4]产值及收款计划（2026）'!$A:$A&amp;'[4]产值及收款计划（2026）'!$B:$B,'[4]产值及收款计划（2026）'!AL:AL)</f>
        <v>0</v>
      </c>
      <c r="AM572" s="263" t="e" cm="1">
        <f t="array" aca="1" ref="AM572" ca="1">_xlfn.LET(_xlpm.勾选月份状态数组,TRANSPOSE('PPT(12-15页）-TOP10'!$A$3:$A$14),_xlpm.选择数据区,IF('PPT(12-15页）-TOP10'!$E$3="收款",$BA572:$BL572,$AA572:$AL572),SUM(_xlfn._xlws.FILTER(_xlpm.选择数据区,_xlpm.勾选月份状态数组,"")))</f>
        <v>#NAME?</v>
      </c>
      <c r="AN572" s="256" t="e" cm="1">
        <f t="array" aca="1" ref="AN572" ca="1">_xlfn.LET(_xlpm.勾选月份状态数组,TRANSPOSE('PPT(12-15页）-TOP10'!$A$3:$A$14),_xlpm.选择数据区,IF('PPT(12-15页）-TOP10'!$E$3="收款",$DA572:$DL572,$CA572:$CL572),SUM(_xlfn._xlws.FILTER(_xlpm.选择数据区,_xlpm.勾选月份状态数组,"")))</f>
        <v>#NAME?</v>
      </c>
      <c r="AO572" s="256">
        <f ca="1">SUM(CA572:CC572)+SUM(AD572:AL572)</f>
        <v>0</v>
      </c>
      <c r="AP572" s="256"/>
      <c r="AQ572" s="256"/>
      <c r="AR572" s="256"/>
      <c r="AS572" s="256" cm="1">
        <f t="array" aca="1" ref="AS572" ca="1">_xlfn.XLOOKUP($A572&amp;$B572,'[4]产值及收款计划（2026）'!$A:$A&amp;'[4]产值及收款计划（2026）'!$B:$B,'[4]产值及收款计划（2026）'!AS:AS)</f>
        <v>0</v>
      </c>
      <c r="AT572" s="256" cm="1">
        <f t="array" aca="1" ref="AT572" ca="1">_xlfn.XLOOKUP($A572&amp;$B572,'[4]产值及收款计划（2026）'!$A:$A&amp;'[4]产值及收款计划（2026）'!$B:$B,'[4]产值及收款计划（2026）'!AT:AT)</f>
        <v>0</v>
      </c>
      <c r="AU572" s="256" cm="1">
        <f t="array" aca="1" ref="AU572" ca="1">_xlfn.XLOOKUP($A572&amp;$B572,'[4]产值及收款计划（2026）'!$A:$A&amp;'[4]产值及收款计划（2026）'!$B:$B,'[4]产值及收款计划（2026）'!AU:AU)</f>
        <v>0</v>
      </c>
      <c r="AV572" s="256" cm="1">
        <f t="array" aca="1" ref="AV572" ca="1">_xlfn.XLOOKUP($A572&amp;$B572,'[4]产值及收款计划（2026）'!$A:$A&amp;'[4]产值及收款计划（2026）'!$B:$B,'[4]产值及收款计划（2026）'!AV:AV)</f>
        <v>0</v>
      </c>
      <c r="AW572" s="256" cm="1">
        <f t="array" aca="1" ref="AW572" ca="1">_xlfn.XLOOKUP($A572&amp;$B572,'[4]产值及收款计划（2026）'!$A:$A&amp;'[4]产值及收款计划（2026）'!$B:$B,'[4]产值及收款计划（2026）'!AW:AW)</f>
        <v>0</v>
      </c>
      <c r="AX572" s="256" cm="1">
        <f t="array" aca="1" ref="AX572" ca="1">_xlfn.XLOOKUP($A572&amp;$B572,'[4]产值及收款计划（2026）'!$A:$A&amp;'[4]产值及收款计划（2026）'!$B:$B,'[4]产值及收款计划（2026）'!AX:AX)</f>
        <v>0</v>
      </c>
      <c r="AY572" s="256" cm="1">
        <f t="array" aca="1" ref="AY572" ca="1">_xlfn.XLOOKUP($A572&amp;$B572,'[4]产值及收款计划（2026）'!$A:$A&amp;'[4]产值及收款计划（2026）'!$B:$B,'[4]产值及收款计划（2026）'!AY:AY)</f>
        <v>0</v>
      </c>
      <c r="AZ572" s="256" cm="1">
        <f t="array" aca="1" ref="AZ572" ca="1">_xlfn.XLOOKUP($A572&amp;$B572,'[4]产值及收款计划（2026）'!$A:$A&amp;'[4]产值及收款计划（2026）'!$B:$B,'[4]产值及收款计划（2026）'!AZ:AZ)</f>
        <v>0</v>
      </c>
      <c r="BA572" s="256" cm="1">
        <f t="array" aca="1" ref="BA572" ca="1">_xlfn.XLOOKUP($A572&amp;$B572,'[4]产值及收款计划（2026）'!$A:$A&amp;'[4]产值及收款计划（2026）'!$B:$B,'[4]产值及收款计划（2026）'!BA:BA)</f>
        <v>0</v>
      </c>
      <c r="BB572" s="256" cm="1">
        <f t="array" aca="1" ref="BB572" ca="1">_xlfn.XLOOKUP($A572&amp;$B572,'[4]产值及收款计划（2026）'!$A:$A&amp;'[4]产值及收款计划（2026）'!$B:$B,'[4]产值及收款计划（2026）'!BB:BB)</f>
        <v>0</v>
      </c>
      <c r="BC572" s="256" cm="1">
        <f t="array" aca="1" ref="BC572" ca="1">_xlfn.XLOOKUP($A572&amp;$B572,'[4]产值及收款计划（2026）'!$A:$A&amp;'[4]产值及收款计划（2026）'!$B:$B,'[4]产值及收款计划（2026）'!BC:BC)</f>
        <v>0</v>
      </c>
      <c r="BD572" s="256" cm="1">
        <f t="array" aca="1" ref="BD572" ca="1">_xlfn.XLOOKUP($A572&amp;$B572,'[4]产值及收款计划（2026）'!$A:$A&amp;'[4]产值及收款计划（2026）'!$B:$B,'[4]产值及收款计划（2026）'!BD:BD)</f>
        <v>0</v>
      </c>
      <c r="BE572" s="256" cm="1">
        <f t="array" aca="1" ref="BE572" ca="1">_xlfn.XLOOKUP($A572&amp;$B572,'[4]产值及收款计划（2026）'!$A:$A&amp;'[4]产值及收款计划（2026）'!$B:$B,'[4]产值及收款计划（2026）'!BE:BE)</f>
        <v>0</v>
      </c>
      <c r="BF572" s="256" cm="1">
        <f t="array" aca="1" ref="BF572" ca="1">_xlfn.XLOOKUP($A572&amp;$B572,'[4]产值及收款计划（2026）'!$A:$A&amp;'[4]产值及收款计划（2026）'!$B:$B,'[4]产值及收款计划（2026）'!BF:BF)</f>
        <v>0</v>
      </c>
      <c r="BG572" s="256" cm="1">
        <f t="array" aca="1" ref="BG572" ca="1">_xlfn.XLOOKUP($A572&amp;$B572,'[4]产值及收款计划（2026）'!$A:$A&amp;'[4]产值及收款计划（2026）'!$B:$B,'[4]产值及收款计划（2026）'!BG:BG)</f>
        <v>0</v>
      </c>
      <c r="BH572" s="256" cm="1">
        <f t="array" aca="1" ref="BH572" ca="1">_xlfn.XLOOKUP($A572&amp;$B572,'[4]产值及收款计划（2026）'!$A:$A&amp;'[4]产值及收款计划（2026）'!$B:$B,'[4]产值及收款计划（2026）'!BH:BH)</f>
        <v>0</v>
      </c>
      <c r="BI572" s="256" cm="1">
        <f t="array" aca="1" ref="BI572" ca="1">_xlfn.XLOOKUP($A572&amp;$B572,'[4]产值及收款计划（2026）'!$A:$A&amp;'[4]产值及收款计划（2026）'!$B:$B,'[4]产值及收款计划（2026）'!BI:BI)</f>
        <v>0</v>
      </c>
      <c r="BJ572" s="256" cm="1">
        <f t="array" aca="1" ref="BJ572" ca="1">_xlfn.XLOOKUP($A572&amp;$B572,'[4]产值及收款计划（2026）'!$A:$A&amp;'[4]产值及收款计划（2026）'!$B:$B,'[4]产值及收款计划（2026）'!BJ:BJ)</f>
        <v>0</v>
      </c>
      <c r="BK572" s="256" cm="1">
        <f t="array" aca="1" ref="BK572" ca="1">_xlfn.XLOOKUP($A572&amp;$B572,'[4]产值及收款计划（2026）'!$A:$A&amp;'[4]产值及收款计划（2026）'!$B:$B,'[4]产值及收款计划（2026）'!BK:BK)</f>
        <v>0</v>
      </c>
      <c r="BL572" s="256" cm="1">
        <f t="array" aca="1" ref="BL572" ca="1">_xlfn.XLOOKUP($A572&amp;$B572,'[4]产值及收款计划（2026）'!$A:$A&amp;'[4]产值及收款计划（2026）'!$B:$B,'[4]产值及收款计划（2026）'!BL:BL)</f>
        <v>0</v>
      </c>
      <c r="BM572" s="256"/>
      <c r="BN572" s="256"/>
      <c r="BO572" s="256"/>
      <c r="BP572" s="256"/>
      <c r="BQ572" s="255" cm="1">
        <f t="array" aca="1" ref="BQ572" ca="1">_xlfn.XLOOKUP($A572&amp;$B572,'[4]产值及收款计划（2026）'!$A:$A&amp;'[4]产值及收款计划（2026）'!$B:$B,'[4]产值及收款计划（2026）'!BQ:BQ)</f>
        <v>0</v>
      </c>
      <c r="BR572" s="256" cm="1">
        <f t="array" aca="1" ref="BR572" ca="1">_xlfn.XLOOKUP($A572&amp;$B572,'[4]产值及收款计划（2026）'!$A:$A&amp;'[4]产值及收款计划（2026）'!$B:$B,'[4]产值及收款计划（2026）'!BR:BR)</f>
        <v>0</v>
      </c>
      <c r="CA572" s="256" cm="1">
        <f t="array" aca="1" ref="CA572" ca="1">_xlfn.XLOOKUP($A572&amp;$B572,'[4]产值及收款计划（2026）'!$A:$A&amp;'[4]产值及收款计划（2026）'!$B:$B,'[4]产值及收款计划（2026）'!CA:CA)</f>
        <v>0</v>
      </c>
      <c r="CB572" s="256" cm="1">
        <f t="array" aca="1" ref="CB572" ca="1">_xlfn.XLOOKUP($A572&amp;$B572,'[4]产值及收款计划（2026）'!$A:$A&amp;'[4]产值及收款计划（2026）'!$B:$B,'[4]产值及收款计划（2026）'!CB:CB)</f>
        <v>0</v>
      </c>
      <c r="CC572" s="256" cm="1">
        <f t="array" aca="1" ref="CC572" ca="1">_xlfn.XLOOKUP($A572&amp;$B572,'[4]产值及收款计划（2026）'!$A:$A&amp;'[4]产值及收款计划（2026）'!$B:$B,'[4]产值及收款计划（2026）'!CC:CC)</f>
        <v>0</v>
      </c>
      <c r="CD572" s="256" cm="1">
        <f t="array" aca="1" ref="CD572" ca="1">_xlfn.XLOOKUP($A572&amp;$B572,'[4]产值及收款计划（2026）'!$A:$A&amp;'[4]产值及收款计划（2026）'!$B:$B,'[4]产值及收款计划（2026）'!CD:CD)</f>
        <v>0</v>
      </c>
      <c r="CE572" s="256" cm="1">
        <f t="array" aca="1" ref="CE572" ca="1">_xlfn.XLOOKUP($A572&amp;$B572,'[4]产值及收款计划（2026）'!$A:$A&amp;'[4]产值及收款计划（2026）'!$B:$B,'[4]产值及收款计划（2026）'!CE:CE)</f>
        <v>0</v>
      </c>
      <c r="CF572" s="256" cm="1">
        <f t="array" aca="1" ref="CF572" ca="1">_xlfn.XLOOKUP($A572&amp;$B572,'[4]产值及收款计划（2026）'!$A:$A&amp;'[4]产值及收款计划（2026）'!$B:$B,'[4]产值及收款计划（2026）'!CF:CF)</f>
        <v>0</v>
      </c>
      <c r="CG572" s="256" cm="1">
        <f t="array" aca="1" ref="CG572" ca="1">_xlfn.XLOOKUP($A572&amp;$B572,'[4]产值及收款计划（2026）'!$A:$A&amp;'[4]产值及收款计划（2026）'!$B:$B,'[4]产值及收款计划（2026）'!CG:CG)</f>
        <v>0</v>
      </c>
      <c r="CH572" s="256" cm="1">
        <f t="array" aca="1" ref="CH572" ca="1">_xlfn.XLOOKUP($A572&amp;$B572,'[4]产值及收款计划（2026）'!$A:$A&amp;'[4]产值及收款计划（2026）'!$B:$B,'[4]产值及收款计划（2026）'!CH:CH)</f>
        <v>0</v>
      </c>
      <c r="CI572" s="256" cm="1">
        <f t="array" aca="1" ref="CI572" ca="1">_xlfn.XLOOKUP($A572&amp;$B572,'[4]产值及收款计划（2026）'!$A:$A&amp;'[4]产值及收款计划（2026）'!$B:$B,'[4]产值及收款计划（2026）'!CI:CI)</f>
        <v>0</v>
      </c>
      <c r="CJ572" s="256" cm="1">
        <f t="array" aca="1" ref="CJ572" ca="1">_xlfn.XLOOKUP($A572&amp;$B572,'[4]产值及收款计划（2026）'!$A:$A&amp;'[4]产值及收款计划（2026）'!$B:$B,'[4]产值及收款计划（2026）'!CJ:CJ)</f>
        <v>0</v>
      </c>
      <c r="CK572" s="256" cm="1">
        <f t="array" aca="1" ref="CK572" ca="1">_xlfn.XLOOKUP($A572&amp;$B572,'[4]产值及收款计划（2026）'!$A:$A&amp;'[4]产值及收款计划（2026）'!$B:$B,'[4]产值及收款计划（2026）'!CK:CK)</f>
        <v>0</v>
      </c>
      <c r="CL572" s="256" cm="1">
        <f t="array" aca="1" ref="CL572" ca="1">_xlfn.XLOOKUP($A572&amp;$B572,'[4]产值及收款计划（2026）'!$A:$A&amp;'[4]产值及收款计划（2026）'!$B:$B,'[4]产值及收款计划（2026）'!CL:CL)</f>
        <v>0</v>
      </c>
      <c r="DA572" s="256" cm="1">
        <f t="array" aca="1" ref="DA572" ca="1">_xlfn.XLOOKUP($A572&amp;$B572,'[4]产值及收款计划（2026）'!$A:$A&amp;'[4]产值及收款计划（2026）'!$B:$B,'[4]产值及收款计划（2026）'!DA:DA)</f>
        <v>0</v>
      </c>
      <c r="DB572" s="256" cm="1">
        <f t="array" aca="1" ref="DB572" ca="1">_xlfn.XLOOKUP($A572&amp;$B572,'[4]产值及收款计划（2026）'!$A:$A&amp;'[4]产值及收款计划（2026）'!$B:$B,'[4]产值及收款计划（2026）'!DB:DB)</f>
        <v>0</v>
      </c>
      <c r="DC572" s="256" cm="1">
        <f t="array" aca="1" ref="DC572" ca="1">_xlfn.XLOOKUP($A572&amp;$B572,'[4]产值及收款计划（2026）'!$A:$A&amp;'[4]产值及收款计划（2026）'!$B:$B,'[4]产值及收款计划（2026）'!DC:DC)</f>
        <v>0</v>
      </c>
      <c r="DD572" s="256" cm="1">
        <f t="array" aca="1" ref="DD572" ca="1">_xlfn.XLOOKUP($A572&amp;$B572,'[4]产值及收款计划（2026）'!$A:$A&amp;'[4]产值及收款计划（2026）'!$B:$B,'[4]产值及收款计划（2026）'!DD:DD)</f>
        <v>0</v>
      </c>
      <c r="DE572" s="256" cm="1">
        <f t="array" aca="1" ref="DE572" ca="1">_xlfn.XLOOKUP($A572&amp;$B572,'[4]产值及收款计划（2026）'!$A:$A&amp;'[4]产值及收款计划（2026）'!$B:$B,'[4]产值及收款计划（2026）'!DE:DE)</f>
        <v>0</v>
      </c>
      <c r="DF572" s="256" cm="1">
        <f t="array" aca="1" ref="DF572" ca="1">_xlfn.XLOOKUP($A572&amp;$B572,'[4]产值及收款计划（2026）'!$A:$A&amp;'[4]产值及收款计划（2026）'!$B:$B,'[4]产值及收款计划（2026）'!DF:DF)</f>
        <v>0</v>
      </c>
      <c r="DG572" s="256" cm="1">
        <f t="array" aca="1" ref="DG572" ca="1">_xlfn.XLOOKUP($A572&amp;$B572,'[4]产值及收款计划（2026）'!$A:$A&amp;'[4]产值及收款计划（2026）'!$B:$B,'[4]产值及收款计划（2026）'!DG:DG)</f>
        <v>0</v>
      </c>
      <c r="DH572" s="256" cm="1">
        <f t="array" aca="1" ref="DH572" ca="1">_xlfn.XLOOKUP($A572&amp;$B572,'[4]产值及收款计划（2026）'!$A:$A&amp;'[4]产值及收款计划（2026）'!$B:$B,'[4]产值及收款计划（2026）'!DH:DH)</f>
        <v>0</v>
      </c>
      <c r="DI572" s="256" cm="1">
        <f t="array" aca="1" ref="DI572" ca="1">_xlfn.XLOOKUP($A572&amp;$B572,'[4]产值及收款计划（2026）'!$A:$A&amp;'[4]产值及收款计划（2026）'!$B:$B,'[4]产值及收款计划（2026）'!DI:DI)</f>
        <v>0</v>
      </c>
      <c r="DJ572" s="256" cm="1">
        <f t="array" aca="1" ref="DJ572" ca="1">_xlfn.XLOOKUP($A572&amp;$B572,'[4]产值及收款计划（2026）'!$A:$A&amp;'[4]产值及收款计划（2026）'!$B:$B,'[4]产值及收款计划（2026）'!DJ:DJ)</f>
        <v>0</v>
      </c>
      <c r="DK572" s="256" cm="1">
        <f t="array" aca="1" ref="DK572" ca="1">_xlfn.XLOOKUP($A572&amp;$B572,'[4]产值及收款计划（2026）'!$A:$A&amp;'[4]产值及收款计划（2026）'!$B:$B,'[4]产值及收款计划（2026）'!DK:DK)</f>
        <v>0</v>
      </c>
      <c r="DL572" s="256" cm="1">
        <f t="array" aca="1" ref="DL572" ca="1">_xlfn.XLOOKUP($A572&amp;$B572,'[4]产值及收款计划（2026）'!$A:$A&amp;'[4]产值及收款计划（2026）'!$B:$B,'[4]产值及收款计划（2026）'!DL:DL)</f>
        <v>0</v>
      </c>
      <c r="DM572" s="264"/>
      <c r="DN572" s="250"/>
    </row>
    <row r="573" spans="1:118" ht="20.25" x14ac:dyDescent="0.15">
      <c r="A573" s="254">
        <f t="shared" ca="1" si="29"/>
        <v>47</v>
      </c>
      <c r="B573" s="254" t="s">
        <v>28</v>
      </c>
      <c r="C573" s="255" cm="1">
        <f t="array" aca="1" ref="C573" ca="1">_xlfn.XLOOKUP($A573&amp;$B573,'[4]产值及收款计划（2026）'!$A:$A&amp;'[4]产值及收款计划（2026）'!$B:$B,'[4]产值及收款计划（2026）'!C:C)</f>
        <v>0</v>
      </c>
      <c r="D573" s="255" cm="1">
        <f t="array" aca="1" ref="D573" ca="1">_xlfn.XLOOKUP($A573&amp;$B573,'[4]产值及收款计划（2026）'!$A:$A&amp;'[4]产值及收款计划（2026）'!$B:$B,'[4]产值及收款计划（2026）'!D:D)</f>
        <v>0</v>
      </c>
      <c r="E573" s="256" cm="1">
        <f t="array" aca="1" ref="E573" ca="1">_xlfn.XLOOKUP($A573&amp;$B573,'[4]产值及收款计划（2026）'!$A:$A&amp;'[4]产值及收款计划（2026）'!$B:$B,'[4]产值及收款计划（2026）'!E:E)</f>
        <v>0</v>
      </c>
      <c r="F573" s="256" cm="1">
        <f t="array" aca="1" ref="F573" ca="1">_xlfn.XLOOKUP($A573&amp;$B573,'[4]产值及收款计划（2026）'!$A:$A&amp;'[4]产值及收款计划（2026）'!$B:$B,'[4]产值及收款计划（2026）'!F:F)</f>
        <v>0</v>
      </c>
      <c r="G573" s="256" cm="1">
        <f t="array" aca="1" ref="G573" ca="1">_xlfn.XLOOKUP($A573&amp;$B573,'[4]产值及收款计划（2026）'!$A:$A&amp;'[4]产值及收款计划（2026）'!$B:$B,'[4]产值及收款计划（2026）'!G:G)</f>
        <v>0</v>
      </c>
      <c r="H573" s="256" cm="1">
        <f t="array" aca="1" ref="H573" ca="1">_xlfn.XLOOKUP($A573&amp;$B573,'[4]产值及收款计划（2026）'!$A:$A&amp;'[4]产值及收款计划（2026）'!$B:$B,'[4]产值及收款计划（2026）'!H:H)</f>
        <v>0</v>
      </c>
      <c r="I573" s="257" cm="1">
        <f t="array" aca="1" ref="I573" ca="1">_xlfn.XLOOKUP($A573&amp;$B573,'[4]产值及收款计划（2026）'!$A:$A&amp;'[4]产值及收款计划（2026）'!$B:$B,'[4]产值及收款计划（2026）'!I:I)</f>
        <v>0</v>
      </c>
      <c r="J573" s="258" cm="1">
        <f t="array" aca="1" ref="J573" ca="1">_xlfn.XLOOKUP($A573&amp;$B573,'[4]产值及收款计划（2026）'!$A:$A&amp;'[4]产值及收款计划（2026）'!$B:$B,'[4]产值及收款计划（2026）'!J:J)</f>
        <v>0</v>
      </c>
      <c r="K573" s="256" cm="1">
        <f t="array" aca="1" ref="K573" ca="1">_xlfn.XLOOKUP($A573&amp;$B573,'[4]产值及收款计划（2026）'!$A:$A&amp;'[4]产值及收款计划（2026）'!$B:$B,'[4]产值及收款计划（2026）'!K:K)</f>
        <v>0</v>
      </c>
      <c r="L573" s="256" cm="1">
        <f t="array" aca="1" ref="L573" ca="1">_xlfn.XLOOKUP($A573&amp;$B573,'[4]产值及收款计划（2026）'!$A:$A&amp;'[4]产值及收款计划（2026）'!$B:$B,'[4]产值及收款计划（2026）'!L:L)</f>
        <v>0</v>
      </c>
      <c r="M573" s="256" cm="1">
        <f t="array" aca="1" ref="M573" ca="1">_xlfn.XLOOKUP($A573&amp;$B573,'[4]产值及收款计划（2026）'!$A:$A&amp;'[4]产值及收款计划（2026）'!$B:$B,'[4]产值及收款计划（2026）'!M:M)</f>
        <v>0</v>
      </c>
      <c r="N573" s="256" cm="1">
        <f t="array" aca="1" ref="N573" ca="1">_xlfn.XLOOKUP($A573&amp;$B573,'[4]产值及收款计划（2026）'!$A:$A&amp;'[4]产值及收款计划（2026）'!$B:$B,'[4]产值及收款计划（2026）'!N:N)</f>
        <v>0</v>
      </c>
      <c r="O573" s="256" cm="1">
        <f t="array" aca="1" ref="O573" ca="1">_xlfn.XLOOKUP($A573&amp;$B573,'[4]产值及收款计划（2026）'!$A:$A&amp;'[4]产值及收款计划（2026）'!$B:$B,'[4]产值及收款计划（2026）'!O:O)</f>
        <v>0</v>
      </c>
      <c r="P573" s="255" cm="1">
        <f t="array" aca="1" ref="P573" ca="1">_xlfn.XLOOKUP($A573&amp;$B573,'[4]产值及收款计划（2026）'!$A:$A&amp;'[4]产值及收款计划（2026）'!$B:$B,'[4]产值及收款计划（2026）'!P:P)</f>
        <v>0</v>
      </c>
      <c r="Q573" s="256" cm="1">
        <f t="array" aca="1" ref="Q573" ca="1">_xlfn.XLOOKUP($A573&amp;$B573,'[4]产值及收款计划（2026）'!$A:$A&amp;'[4]产值及收款计划（2026）'!$B:$B,'[4]产值及收款计划（2026）'!Q:Q)</f>
        <v>0</v>
      </c>
      <c r="R573" s="256" cm="1">
        <f t="array" aca="1" ref="R573" ca="1">_xlfn.XLOOKUP($A573&amp;$B573,'[4]产值及收款计划（2026）'!$A:$A&amp;'[4]产值及收款计划（2026）'!$B:$B,'[4]产值及收款计划（2026）'!R:R)</f>
        <v>0</v>
      </c>
      <c r="S573" s="256" cm="1">
        <f t="array" aca="1" ref="S573" ca="1">_xlfn.XLOOKUP($A573&amp;$B573,'[4]产值及收款计划（2026）'!$A:$A&amp;'[4]产值及收款计划（2026）'!$B:$B,'[4]产值及收款计划（2026）'!S:S)</f>
        <v>0</v>
      </c>
      <c r="T573" s="256" cm="1">
        <f t="array" aca="1" ref="T573" ca="1">_xlfn.XLOOKUP($A573&amp;$B573,'[4]产值及收款计划（2026）'!$A:$A&amp;'[4]产值及收款计划（2026）'!$B:$B,'[4]产值及收款计划（2026）'!T:T)</f>
        <v>0</v>
      </c>
      <c r="U573" s="256" cm="1">
        <f t="array" aca="1" ref="U573" ca="1">_xlfn.XLOOKUP($A573&amp;$B573,'[4]产值及收款计划（2026）'!$A:$A&amp;'[4]产值及收款计划（2026）'!$B:$B,'[4]产值及收款计划（2026）'!U:U)</f>
        <v>0</v>
      </c>
      <c r="V573" s="256" cm="1">
        <f t="array" aca="1" ref="V573" ca="1">_xlfn.XLOOKUP($A573&amp;$B573,'[4]产值及收款计划（2026）'!$A:$A&amp;'[4]产值及收款计划（2026）'!$B:$B,'[4]产值及收款计划（2026）'!V:V)</f>
        <v>0</v>
      </c>
      <c r="W573" s="256" cm="1">
        <f t="array" aca="1" ref="W573" ca="1">_xlfn.XLOOKUP($A573&amp;$B573,'[4]产值及收款计划（2026）'!$A:$A&amp;'[4]产值及收款计划（2026）'!$B:$B,'[4]产值及收款计划（2026）'!W:W)</f>
        <v>0</v>
      </c>
      <c r="X573" s="256" cm="1">
        <f t="array" aca="1" ref="X573" ca="1">_xlfn.XLOOKUP($A573&amp;$B573,'[4]产值及收款计划（2026）'!$A:$A&amp;'[4]产值及收款计划（2026）'!$B:$B,'[4]产值及收款计划（2026）'!X:X)</f>
        <v>0</v>
      </c>
      <c r="Y573" s="256" cm="1">
        <f t="array" aca="1" ref="Y573" ca="1">_xlfn.XLOOKUP($A573&amp;$B573,'[4]产值及收款计划（2026）'!$A:$A&amp;'[4]产值及收款计划（2026）'!$B:$B,'[4]产值及收款计划（2026）'!Y:Y)</f>
        <v>0</v>
      </c>
      <c r="Z573" s="256" cm="1">
        <f t="array" aca="1" ref="Z573" ca="1">_xlfn.XLOOKUP($A573&amp;$B573,'[4]产值及收款计划（2026）'!$A:$A&amp;'[4]产值及收款计划（2026）'!$B:$B,'[4]产值及收款计划（2026）'!Z:Z)</f>
        <v>0</v>
      </c>
      <c r="AA573" s="256" cm="1">
        <f t="array" aca="1" ref="AA573" ca="1">_xlfn.XLOOKUP($A573&amp;$B573,'[4]产值及收款计划（2026）'!$A:$A&amp;'[4]产值及收款计划（2026）'!$B:$B,'[4]产值及收款计划（2026）'!AA:AA)</f>
        <v>0</v>
      </c>
      <c r="AB573" s="256" cm="1">
        <f t="array" aca="1" ref="AB573" ca="1">_xlfn.XLOOKUP($A573&amp;$B573,'[4]产值及收款计划（2026）'!$A:$A&amp;'[4]产值及收款计划（2026）'!$B:$B,'[4]产值及收款计划（2026）'!AB:AB)</f>
        <v>0</v>
      </c>
      <c r="AC573" s="256" cm="1">
        <f t="array" aca="1" ref="AC573" ca="1">_xlfn.XLOOKUP($A573&amp;$B573,'[4]产值及收款计划（2026）'!$A:$A&amp;'[4]产值及收款计划（2026）'!$B:$B,'[4]产值及收款计划（2026）'!AC:AC)</f>
        <v>0</v>
      </c>
      <c r="AD573" s="256" cm="1">
        <f t="array" aca="1" ref="AD573" ca="1">_xlfn.XLOOKUP($A573&amp;$B573,'[4]产值及收款计划（2026）'!$A:$A&amp;'[4]产值及收款计划（2026）'!$B:$B,'[4]产值及收款计划（2026）'!AD:AD)</f>
        <v>0</v>
      </c>
      <c r="AE573" s="256" cm="1">
        <f t="array" aca="1" ref="AE573" ca="1">_xlfn.XLOOKUP($A573&amp;$B573,'[4]产值及收款计划（2026）'!$A:$A&amp;'[4]产值及收款计划（2026）'!$B:$B,'[4]产值及收款计划（2026）'!AE:AE)</f>
        <v>0</v>
      </c>
      <c r="AF573" s="256" cm="1">
        <f t="array" aca="1" ref="AF573" ca="1">_xlfn.XLOOKUP($A573&amp;$B573,'[4]产值及收款计划（2026）'!$A:$A&amp;'[4]产值及收款计划（2026）'!$B:$B,'[4]产值及收款计划（2026）'!AF:AF)</f>
        <v>0</v>
      </c>
      <c r="AG573" s="256" cm="1">
        <f t="array" aca="1" ref="AG573" ca="1">_xlfn.XLOOKUP($A573&amp;$B573,'[4]产值及收款计划（2026）'!$A:$A&amp;'[4]产值及收款计划（2026）'!$B:$B,'[4]产值及收款计划（2026）'!AG:AG)</f>
        <v>0</v>
      </c>
      <c r="AH573" s="256" cm="1">
        <f t="array" aca="1" ref="AH573" ca="1">_xlfn.XLOOKUP($A573&amp;$B573,'[4]产值及收款计划（2026）'!$A:$A&amp;'[4]产值及收款计划（2026）'!$B:$B,'[4]产值及收款计划（2026）'!AH:AH)</f>
        <v>0</v>
      </c>
      <c r="AI573" s="256" cm="1">
        <f t="array" aca="1" ref="AI573" ca="1">_xlfn.XLOOKUP($A573&amp;$B573,'[4]产值及收款计划（2026）'!$A:$A&amp;'[4]产值及收款计划（2026）'!$B:$B,'[4]产值及收款计划（2026）'!AI:AI)</f>
        <v>0</v>
      </c>
      <c r="AJ573" s="256" cm="1">
        <f t="array" aca="1" ref="AJ573" ca="1">_xlfn.XLOOKUP($A573&amp;$B573,'[4]产值及收款计划（2026）'!$A:$A&amp;'[4]产值及收款计划（2026）'!$B:$B,'[4]产值及收款计划（2026）'!AJ:AJ)</f>
        <v>0</v>
      </c>
      <c r="AK573" s="256" cm="1">
        <f t="array" aca="1" ref="AK573" ca="1">_xlfn.XLOOKUP($A573&amp;$B573,'[4]产值及收款计划（2026）'!$A:$A&amp;'[4]产值及收款计划（2026）'!$B:$B,'[4]产值及收款计划（2026）'!AK:AK)</f>
        <v>0</v>
      </c>
      <c r="AL573" s="256" cm="1">
        <f t="array" aca="1" ref="AL573" ca="1">_xlfn.XLOOKUP($A573&amp;$B573,'[4]产值及收款计划（2026）'!$A:$A&amp;'[4]产值及收款计划（2026）'!$B:$B,'[4]产值及收款计划（2026）'!AL:AL)</f>
        <v>0</v>
      </c>
      <c r="AM573" s="263" t="e" cm="1">
        <f t="array" aca="1" ref="AM573" ca="1">_xlfn.LET(_xlpm.勾选月份状态数组,TRANSPOSE('PPT(12-15页）-TOP10'!$A$3:$A$14),_xlpm.选择数据区,IF('PPT(12-15页）-TOP10'!$E$3="收款",$BA573:$BL573,$AA573:$AL573),SUM(_xlfn._xlws.FILTER(_xlpm.选择数据区,_xlpm.勾选月份状态数组,"")))</f>
        <v>#NAME?</v>
      </c>
      <c r="AN573" s="256" t="e" cm="1">
        <f t="array" aca="1" ref="AN573" ca="1">_xlfn.LET(_xlpm.勾选月份状态数组,TRANSPOSE('PPT(12-15页）-TOP10'!$A$3:$A$14),_xlpm.选择数据区,IF('PPT(12-15页）-TOP10'!$E$3="收款",$DA573:$DL573,$CA573:$CL573),SUM(_xlfn._xlws.FILTER(_xlpm.选择数据区,_xlpm.勾选月份状态数组,"")))</f>
        <v>#NAME?</v>
      </c>
      <c r="AO573" s="256">
        <f ca="1">SUM(CA573:CC573)+SUM(AD573:AL573)</f>
        <v>0</v>
      </c>
      <c r="AP573" s="256"/>
      <c r="AQ573" s="256"/>
      <c r="AR573" s="256"/>
      <c r="AS573" s="256" cm="1">
        <f t="array" aca="1" ref="AS573" ca="1">_xlfn.XLOOKUP($A573&amp;$B573,'[4]产值及收款计划（2026）'!$A:$A&amp;'[4]产值及收款计划（2026）'!$B:$B,'[4]产值及收款计划（2026）'!AS:AS)</f>
        <v>0</v>
      </c>
      <c r="AT573" s="256" cm="1">
        <f t="array" aca="1" ref="AT573" ca="1">_xlfn.XLOOKUP($A573&amp;$B573,'[4]产值及收款计划（2026）'!$A:$A&amp;'[4]产值及收款计划（2026）'!$B:$B,'[4]产值及收款计划（2026）'!AT:AT)</f>
        <v>0</v>
      </c>
      <c r="AU573" s="256" cm="1">
        <f t="array" aca="1" ref="AU573" ca="1">_xlfn.XLOOKUP($A573&amp;$B573,'[4]产值及收款计划（2026）'!$A:$A&amp;'[4]产值及收款计划（2026）'!$B:$B,'[4]产值及收款计划（2026）'!AU:AU)</f>
        <v>0</v>
      </c>
      <c r="AV573" s="256" cm="1">
        <f t="array" aca="1" ref="AV573" ca="1">_xlfn.XLOOKUP($A573&amp;$B573,'[4]产值及收款计划（2026）'!$A:$A&amp;'[4]产值及收款计划（2026）'!$B:$B,'[4]产值及收款计划（2026）'!AV:AV)</f>
        <v>0</v>
      </c>
      <c r="AW573" s="256" cm="1">
        <f t="array" aca="1" ref="AW573" ca="1">_xlfn.XLOOKUP($A573&amp;$B573,'[4]产值及收款计划（2026）'!$A:$A&amp;'[4]产值及收款计划（2026）'!$B:$B,'[4]产值及收款计划（2026）'!AW:AW)</f>
        <v>0</v>
      </c>
      <c r="AX573" s="256" cm="1">
        <f t="array" aca="1" ref="AX573" ca="1">_xlfn.XLOOKUP($A573&amp;$B573,'[4]产值及收款计划（2026）'!$A:$A&amp;'[4]产值及收款计划（2026）'!$B:$B,'[4]产值及收款计划（2026）'!AX:AX)</f>
        <v>0</v>
      </c>
      <c r="AY573" s="256" cm="1">
        <f t="array" aca="1" ref="AY573" ca="1">_xlfn.XLOOKUP($A573&amp;$B573,'[4]产值及收款计划（2026）'!$A:$A&amp;'[4]产值及收款计划（2026）'!$B:$B,'[4]产值及收款计划（2026）'!AY:AY)</f>
        <v>0</v>
      </c>
      <c r="AZ573" s="256" cm="1">
        <f t="array" aca="1" ref="AZ573" ca="1">_xlfn.XLOOKUP($A573&amp;$B573,'[4]产值及收款计划（2026）'!$A:$A&amp;'[4]产值及收款计划（2026）'!$B:$B,'[4]产值及收款计划（2026）'!AZ:AZ)</f>
        <v>0</v>
      </c>
      <c r="BA573" s="256" cm="1">
        <f t="array" aca="1" ref="BA573" ca="1">_xlfn.XLOOKUP($A573&amp;$B573,'[4]产值及收款计划（2026）'!$A:$A&amp;'[4]产值及收款计划（2026）'!$B:$B,'[4]产值及收款计划（2026）'!BA:BA)</f>
        <v>0</v>
      </c>
      <c r="BB573" s="256" cm="1">
        <f t="array" aca="1" ref="BB573" ca="1">_xlfn.XLOOKUP($A573&amp;$B573,'[4]产值及收款计划（2026）'!$A:$A&amp;'[4]产值及收款计划（2026）'!$B:$B,'[4]产值及收款计划（2026）'!BB:BB)</f>
        <v>0</v>
      </c>
      <c r="BC573" s="256" cm="1">
        <f t="array" aca="1" ref="BC573" ca="1">_xlfn.XLOOKUP($A573&amp;$B573,'[4]产值及收款计划（2026）'!$A:$A&amp;'[4]产值及收款计划（2026）'!$B:$B,'[4]产值及收款计划（2026）'!BC:BC)</f>
        <v>0</v>
      </c>
      <c r="BD573" s="256" cm="1">
        <f t="array" aca="1" ref="BD573" ca="1">_xlfn.XLOOKUP($A573&amp;$B573,'[4]产值及收款计划（2026）'!$A:$A&amp;'[4]产值及收款计划（2026）'!$B:$B,'[4]产值及收款计划（2026）'!BD:BD)</f>
        <v>0</v>
      </c>
      <c r="BE573" s="256" cm="1">
        <f t="array" aca="1" ref="BE573" ca="1">_xlfn.XLOOKUP($A573&amp;$B573,'[4]产值及收款计划（2026）'!$A:$A&amp;'[4]产值及收款计划（2026）'!$B:$B,'[4]产值及收款计划（2026）'!BE:BE)</f>
        <v>0</v>
      </c>
      <c r="BF573" s="256" cm="1">
        <f t="array" aca="1" ref="BF573" ca="1">_xlfn.XLOOKUP($A573&amp;$B573,'[4]产值及收款计划（2026）'!$A:$A&amp;'[4]产值及收款计划（2026）'!$B:$B,'[4]产值及收款计划（2026）'!BF:BF)</f>
        <v>0</v>
      </c>
      <c r="BG573" s="256" cm="1">
        <f t="array" aca="1" ref="BG573" ca="1">_xlfn.XLOOKUP($A573&amp;$B573,'[4]产值及收款计划（2026）'!$A:$A&amp;'[4]产值及收款计划（2026）'!$B:$B,'[4]产值及收款计划（2026）'!BG:BG)</f>
        <v>0</v>
      </c>
      <c r="BH573" s="256" cm="1">
        <f t="array" aca="1" ref="BH573" ca="1">_xlfn.XLOOKUP($A573&amp;$B573,'[4]产值及收款计划（2026）'!$A:$A&amp;'[4]产值及收款计划（2026）'!$B:$B,'[4]产值及收款计划（2026）'!BH:BH)</f>
        <v>0</v>
      </c>
      <c r="BI573" s="256" cm="1">
        <f t="array" aca="1" ref="BI573" ca="1">_xlfn.XLOOKUP($A573&amp;$B573,'[4]产值及收款计划（2026）'!$A:$A&amp;'[4]产值及收款计划（2026）'!$B:$B,'[4]产值及收款计划（2026）'!BI:BI)</f>
        <v>0</v>
      </c>
      <c r="BJ573" s="256" cm="1">
        <f t="array" aca="1" ref="BJ573" ca="1">_xlfn.XLOOKUP($A573&amp;$B573,'[4]产值及收款计划（2026）'!$A:$A&amp;'[4]产值及收款计划（2026）'!$B:$B,'[4]产值及收款计划（2026）'!BJ:BJ)</f>
        <v>0</v>
      </c>
      <c r="BK573" s="256" cm="1">
        <f t="array" aca="1" ref="BK573" ca="1">_xlfn.XLOOKUP($A573&amp;$B573,'[4]产值及收款计划（2026）'!$A:$A&amp;'[4]产值及收款计划（2026）'!$B:$B,'[4]产值及收款计划（2026）'!BK:BK)</f>
        <v>0</v>
      </c>
      <c r="BL573" s="256" cm="1">
        <f t="array" aca="1" ref="BL573" ca="1">_xlfn.XLOOKUP($A573&amp;$B573,'[4]产值及收款计划（2026）'!$A:$A&amp;'[4]产值及收款计划（2026）'!$B:$B,'[4]产值及收款计划（2026）'!BL:BL)</f>
        <v>0</v>
      </c>
      <c r="BM573" s="256"/>
      <c r="BN573" s="256"/>
      <c r="BO573" s="256"/>
      <c r="BP573" s="256"/>
      <c r="BQ573" s="255" cm="1">
        <f t="array" aca="1" ref="BQ573" ca="1">_xlfn.XLOOKUP($A573&amp;$B573,'[4]产值及收款计划（2026）'!$A:$A&amp;'[4]产值及收款计划（2026）'!$B:$B,'[4]产值及收款计划（2026）'!BQ:BQ)</f>
        <v>0</v>
      </c>
      <c r="BR573" s="256" cm="1">
        <f t="array" aca="1" ref="BR573" ca="1">_xlfn.XLOOKUP($A573&amp;$B573,'[4]产值及收款计划（2026）'!$A:$A&amp;'[4]产值及收款计划（2026）'!$B:$B,'[4]产值及收款计划（2026）'!BR:BR)</f>
        <v>0</v>
      </c>
      <c r="CA573" s="256" cm="1">
        <f t="array" aca="1" ref="CA573" ca="1">_xlfn.XLOOKUP($A573&amp;$B573,'[4]产值及收款计划（2026）'!$A:$A&amp;'[4]产值及收款计划（2026）'!$B:$B,'[4]产值及收款计划（2026）'!CA:CA)</f>
        <v>0</v>
      </c>
      <c r="CB573" s="256" cm="1">
        <f t="array" aca="1" ref="CB573" ca="1">_xlfn.XLOOKUP($A573&amp;$B573,'[4]产值及收款计划（2026）'!$A:$A&amp;'[4]产值及收款计划（2026）'!$B:$B,'[4]产值及收款计划（2026）'!CB:CB)</f>
        <v>0</v>
      </c>
      <c r="CC573" s="256" cm="1">
        <f t="array" aca="1" ref="CC573" ca="1">_xlfn.XLOOKUP($A573&amp;$B573,'[4]产值及收款计划（2026）'!$A:$A&amp;'[4]产值及收款计划（2026）'!$B:$B,'[4]产值及收款计划（2026）'!CC:CC)</f>
        <v>0</v>
      </c>
      <c r="CD573" s="256" cm="1">
        <f t="array" aca="1" ref="CD573" ca="1">_xlfn.XLOOKUP($A573&amp;$B573,'[4]产值及收款计划（2026）'!$A:$A&amp;'[4]产值及收款计划（2026）'!$B:$B,'[4]产值及收款计划（2026）'!CD:CD)</f>
        <v>0</v>
      </c>
      <c r="CE573" s="256" cm="1">
        <f t="array" aca="1" ref="CE573" ca="1">_xlfn.XLOOKUP($A573&amp;$B573,'[4]产值及收款计划（2026）'!$A:$A&amp;'[4]产值及收款计划（2026）'!$B:$B,'[4]产值及收款计划（2026）'!CE:CE)</f>
        <v>0</v>
      </c>
      <c r="CF573" s="256" cm="1">
        <f t="array" aca="1" ref="CF573" ca="1">_xlfn.XLOOKUP($A573&amp;$B573,'[4]产值及收款计划（2026）'!$A:$A&amp;'[4]产值及收款计划（2026）'!$B:$B,'[4]产值及收款计划（2026）'!CF:CF)</f>
        <v>0</v>
      </c>
      <c r="CG573" s="256" cm="1">
        <f t="array" aca="1" ref="CG573" ca="1">_xlfn.XLOOKUP($A573&amp;$B573,'[4]产值及收款计划（2026）'!$A:$A&amp;'[4]产值及收款计划（2026）'!$B:$B,'[4]产值及收款计划（2026）'!CG:CG)</f>
        <v>0</v>
      </c>
      <c r="CH573" s="256" cm="1">
        <f t="array" aca="1" ref="CH573" ca="1">_xlfn.XLOOKUP($A573&amp;$B573,'[4]产值及收款计划（2026）'!$A:$A&amp;'[4]产值及收款计划（2026）'!$B:$B,'[4]产值及收款计划（2026）'!CH:CH)</f>
        <v>0</v>
      </c>
      <c r="CI573" s="256" cm="1">
        <f t="array" aca="1" ref="CI573" ca="1">_xlfn.XLOOKUP($A573&amp;$B573,'[4]产值及收款计划（2026）'!$A:$A&amp;'[4]产值及收款计划（2026）'!$B:$B,'[4]产值及收款计划（2026）'!CI:CI)</f>
        <v>0</v>
      </c>
      <c r="CJ573" s="256" cm="1">
        <f t="array" aca="1" ref="CJ573" ca="1">_xlfn.XLOOKUP($A573&amp;$B573,'[4]产值及收款计划（2026）'!$A:$A&amp;'[4]产值及收款计划（2026）'!$B:$B,'[4]产值及收款计划（2026）'!CJ:CJ)</f>
        <v>0</v>
      </c>
      <c r="CK573" s="256" cm="1">
        <f t="array" aca="1" ref="CK573" ca="1">_xlfn.XLOOKUP($A573&amp;$B573,'[4]产值及收款计划（2026）'!$A:$A&amp;'[4]产值及收款计划（2026）'!$B:$B,'[4]产值及收款计划（2026）'!CK:CK)</f>
        <v>0</v>
      </c>
      <c r="CL573" s="256" cm="1">
        <f t="array" aca="1" ref="CL573" ca="1">_xlfn.XLOOKUP($A573&amp;$B573,'[4]产值及收款计划（2026）'!$A:$A&amp;'[4]产值及收款计划（2026）'!$B:$B,'[4]产值及收款计划（2026）'!CL:CL)</f>
        <v>0</v>
      </c>
      <c r="DA573" s="256" cm="1">
        <f t="array" aca="1" ref="DA573" ca="1">_xlfn.XLOOKUP($A573&amp;$B573,'[4]产值及收款计划（2026）'!$A:$A&amp;'[4]产值及收款计划（2026）'!$B:$B,'[4]产值及收款计划（2026）'!DA:DA)</f>
        <v>0</v>
      </c>
      <c r="DB573" s="256" cm="1">
        <f t="array" aca="1" ref="DB573" ca="1">_xlfn.XLOOKUP($A573&amp;$B573,'[4]产值及收款计划（2026）'!$A:$A&amp;'[4]产值及收款计划（2026）'!$B:$B,'[4]产值及收款计划（2026）'!DB:DB)</f>
        <v>0</v>
      </c>
      <c r="DC573" s="256" cm="1">
        <f t="array" aca="1" ref="DC573" ca="1">_xlfn.XLOOKUP($A573&amp;$B573,'[4]产值及收款计划（2026）'!$A:$A&amp;'[4]产值及收款计划（2026）'!$B:$B,'[4]产值及收款计划（2026）'!DC:DC)</f>
        <v>0</v>
      </c>
      <c r="DD573" s="256" cm="1">
        <f t="array" aca="1" ref="DD573" ca="1">_xlfn.XLOOKUP($A573&amp;$B573,'[4]产值及收款计划（2026）'!$A:$A&amp;'[4]产值及收款计划（2026）'!$B:$B,'[4]产值及收款计划（2026）'!DD:DD)</f>
        <v>0</v>
      </c>
      <c r="DE573" s="256" cm="1">
        <f t="array" aca="1" ref="DE573" ca="1">_xlfn.XLOOKUP($A573&amp;$B573,'[4]产值及收款计划（2026）'!$A:$A&amp;'[4]产值及收款计划（2026）'!$B:$B,'[4]产值及收款计划（2026）'!DE:DE)</f>
        <v>0</v>
      </c>
      <c r="DF573" s="256" cm="1">
        <f t="array" aca="1" ref="DF573" ca="1">_xlfn.XLOOKUP($A573&amp;$B573,'[4]产值及收款计划（2026）'!$A:$A&amp;'[4]产值及收款计划（2026）'!$B:$B,'[4]产值及收款计划（2026）'!DF:DF)</f>
        <v>0</v>
      </c>
      <c r="DG573" s="256" cm="1">
        <f t="array" aca="1" ref="DG573" ca="1">_xlfn.XLOOKUP($A573&amp;$B573,'[4]产值及收款计划（2026）'!$A:$A&amp;'[4]产值及收款计划（2026）'!$B:$B,'[4]产值及收款计划（2026）'!DG:DG)</f>
        <v>0</v>
      </c>
      <c r="DH573" s="256" cm="1">
        <f t="array" aca="1" ref="DH573" ca="1">_xlfn.XLOOKUP($A573&amp;$B573,'[4]产值及收款计划（2026）'!$A:$A&amp;'[4]产值及收款计划（2026）'!$B:$B,'[4]产值及收款计划（2026）'!DH:DH)</f>
        <v>0</v>
      </c>
      <c r="DI573" s="256" cm="1">
        <f t="array" aca="1" ref="DI573" ca="1">_xlfn.XLOOKUP($A573&amp;$B573,'[4]产值及收款计划（2026）'!$A:$A&amp;'[4]产值及收款计划（2026）'!$B:$B,'[4]产值及收款计划（2026）'!DI:DI)</f>
        <v>0</v>
      </c>
      <c r="DJ573" s="256" cm="1">
        <f t="array" aca="1" ref="DJ573" ca="1">_xlfn.XLOOKUP($A573&amp;$B573,'[4]产值及收款计划（2026）'!$A:$A&amp;'[4]产值及收款计划（2026）'!$B:$B,'[4]产值及收款计划（2026）'!DJ:DJ)</f>
        <v>0</v>
      </c>
      <c r="DK573" s="256" cm="1">
        <f t="array" aca="1" ref="DK573" ca="1">_xlfn.XLOOKUP($A573&amp;$B573,'[4]产值及收款计划（2026）'!$A:$A&amp;'[4]产值及收款计划（2026）'!$B:$B,'[4]产值及收款计划（2026）'!DK:DK)</f>
        <v>0</v>
      </c>
      <c r="DL573" s="256" cm="1">
        <f t="array" aca="1" ref="DL573" ca="1">_xlfn.XLOOKUP($A573&amp;$B573,'[4]产值及收款计划（2026）'!$A:$A&amp;'[4]产值及收款计划（2026）'!$B:$B,'[4]产值及收款计划（2026）'!DL:DL)</f>
        <v>0</v>
      </c>
      <c r="DM573" s="264"/>
      <c r="DN573" s="250"/>
    </row>
    <row r="574" spans="1:118" ht="20.25" x14ac:dyDescent="0.15">
      <c r="A574" s="254">
        <f t="shared" ca="1" si="29"/>
        <v>48</v>
      </c>
      <c r="B574" s="254" t="s">
        <v>28</v>
      </c>
      <c r="C574" s="255" cm="1">
        <f t="array" aca="1" ref="C574" ca="1">_xlfn.XLOOKUP($A574&amp;$B574,'[4]产值及收款计划（2026）'!$A:$A&amp;'[4]产值及收款计划（2026）'!$B:$B,'[4]产值及收款计划（2026）'!C:C)</f>
        <v>0</v>
      </c>
      <c r="D574" s="255" cm="1">
        <f t="array" aca="1" ref="D574" ca="1">_xlfn.XLOOKUP($A574&amp;$B574,'[4]产值及收款计划（2026）'!$A:$A&amp;'[4]产值及收款计划（2026）'!$B:$B,'[4]产值及收款计划（2026）'!D:D)</f>
        <v>0</v>
      </c>
      <c r="E574" s="256" cm="1">
        <f t="array" aca="1" ref="E574" ca="1">_xlfn.XLOOKUP($A574&amp;$B574,'[4]产值及收款计划（2026）'!$A:$A&amp;'[4]产值及收款计划（2026）'!$B:$B,'[4]产值及收款计划（2026）'!E:E)</f>
        <v>0</v>
      </c>
      <c r="F574" s="256" cm="1">
        <f t="array" aca="1" ref="F574" ca="1">_xlfn.XLOOKUP($A574&amp;$B574,'[4]产值及收款计划（2026）'!$A:$A&amp;'[4]产值及收款计划（2026）'!$B:$B,'[4]产值及收款计划（2026）'!F:F)</f>
        <v>0</v>
      </c>
      <c r="G574" s="256" cm="1">
        <f t="array" aca="1" ref="G574" ca="1">_xlfn.XLOOKUP($A574&amp;$B574,'[4]产值及收款计划（2026）'!$A:$A&amp;'[4]产值及收款计划（2026）'!$B:$B,'[4]产值及收款计划（2026）'!G:G)</f>
        <v>0</v>
      </c>
      <c r="H574" s="256" cm="1">
        <f t="array" aca="1" ref="H574" ca="1">_xlfn.XLOOKUP($A574&amp;$B574,'[4]产值及收款计划（2026）'!$A:$A&amp;'[4]产值及收款计划（2026）'!$B:$B,'[4]产值及收款计划（2026）'!H:H)</f>
        <v>0</v>
      </c>
      <c r="I574" s="257" cm="1">
        <f t="array" aca="1" ref="I574" ca="1">_xlfn.XLOOKUP($A574&amp;$B574,'[4]产值及收款计划（2026）'!$A:$A&amp;'[4]产值及收款计划（2026）'!$B:$B,'[4]产值及收款计划（2026）'!I:I)</f>
        <v>0</v>
      </c>
      <c r="J574" s="258" cm="1">
        <f t="array" aca="1" ref="J574" ca="1">_xlfn.XLOOKUP($A574&amp;$B574,'[4]产值及收款计划（2026）'!$A:$A&amp;'[4]产值及收款计划（2026）'!$B:$B,'[4]产值及收款计划（2026）'!J:J)</f>
        <v>0</v>
      </c>
      <c r="K574" s="256" cm="1">
        <f t="array" aca="1" ref="K574" ca="1">_xlfn.XLOOKUP($A574&amp;$B574,'[4]产值及收款计划（2026）'!$A:$A&amp;'[4]产值及收款计划（2026）'!$B:$B,'[4]产值及收款计划（2026）'!K:K)</f>
        <v>0</v>
      </c>
      <c r="L574" s="256" cm="1">
        <f t="array" aca="1" ref="L574" ca="1">_xlfn.XLOOKUP($A574&amp;$B574,'[4]产值及收款计划（2026）'!$A:$A&amp;'[4]产值及收款计划（2026）'!$B:$B,'[4]产值及收款计划（2026）'!L:L)</f>
        <v>0</v>
      </c>
      <c r="M574" s="256" cm="1">
        <f t="array" aca="1" ref="M574" ca="1">_xlfn.XLOOKUP($A574&amp;$B574,'[4]产值及收款计划（2026）'!$A:$A&amp;'[4]产值及收款计划（2026）'!$B:$B,'[4]产值及收款计划（2026）'!M:M)</f>
        <v>0</v>
      </c>
      <c r="N574" s="256" cm="1">
        <f t="array" aca="1" ref="N574" ca="1">_xlfn.XLOOKUP($A574&amp;$B574,'[4]产值及收款计划（2026）'!$A:$A&amp;'[4]产值及收款计划（2026）'!$B:$B,'[4]产值及收款计划（2026）'!N:N)</f>
        <v>0</v>
      </c>
      <c r="O574" s="256" cm="1">
        <f t="array" aca="1" ref="O574" ca="1">_xlfn.XLOOKUP($A574&amp;$B574,'[4]产值及收款计划（2026）'!$A:$A&amp;'[4]产值及收款计划（2026）'!$B:$B,'[4]产值及收款计划（2026）'!O:O)</f>
        <v>0</v>
      </c>
      <c r="P574" s="255" cm="1">
        <f t="array" aca="1" ref="P574" ca="1">_xlfn.XLOOKUP($A574&amp;$B574,'[4]产值及收款计划（2026）'!$A:$A&amp;'[4]产值及收款计划（2026）'!$B:$B,'[4]产值及收款计划（2026）'!P:P)</f>
        <v>0</v>
      </c>
      <c r="Q574" s="256" cm="1">
        <f t="array" aca="1" ref="Q574" ca="1">_xlfn.XLOOKUP($A574&amp;$B574,'[4]产值及收款计划（2026）'!$A:$A&amp;'[4]产值及收款计划（2026）'!$B:$B,'[4]产值及收款计划（2026）'!Q:Q)</f>
        <v>0</v>
      </c>
      <c r="R574" s="256" cm="1">
        <f t="array" aca="1" ref="R574" ca="1">_xlfn.XLOOKUP($A574&amp;$B574,'[4]产值及收款计划（2026）'!$A:$A&amp;'[4]产值及收款计划（2026）'!$B:$B,'[4]产值及收款计划（2026）'!R:R)</f>
        <v>0</v>
      </c>
      <c r="S574" s="256" cm="1">
        <f t="array" aca="1" ref="S574" ca="1">_xlfn.XLOOKUP($A574&amp;$B574,'[4]产值及收款计划（2026）'!$A:$A&amp;'[4]产值及收款计划（2026）'!$B:$B,'[4]产值及收款计划（2026）'!S:S)</f>
        <v>0</v>
      </c>
      <c r="T574" s="256" cm="1">
        <f t="array" aca="1" ref="T574" ca="1">_xlfn.XLOOKUP($A574&amp;$B574,'[4]产值及收款计划（2026）'!$A:$A&amp;'[4]产值及收款计划（2026）'!$B:$B,'[4]产值及收款计划（2026）'!T:T)</f>
        <v>0</v>
      </c>
      <c r="U574" s="256" cm="1">
        <f t="array" aca="1" ref="U574" ca="1">_xlfn.XLOOKUP($A574&amp;$B574,'[4]产值及收款计划（2026）'!$A:$A&amp;'[4]产值及收款计划（2026）'!$B:$B,'[4]产值及收款计划（2026）'!U:U)</f>
        <v>0</v>
      </c>
      <c r="V574" s="256" cm="1">
        <f t="array" aca="1" ref="V574" ca="1">_xlfn.XLOOKUP($A574&amp;$B574,'[4]产值及收款计划（2026）'!$A:$A&amp;'[4]产值及收款计划（2026）'!$B:$B,'[4]产值及收款计划（2026）'!V:V)</f>
        <v>0</v>
      </c>
      <c r="W574" s="256" cm="1">
        <f t="array" aca="1" ref="W574" ca="1">_xlfn.XLOOKUP($A574&amp;$B574,'[4]产值及收款计划（2026）'!$A:$A&amp;'[4]产值及收款计划（2026）'!$B:$B,'[4]产值及收款计划（2026）'!W:W)</f>
        <v>0</v>
      </c>
      <c r="X574" s="256" cm="1">
        <f t="array" aca="1" ref="X574" ca="1">_xlfn.XLOOKUP($A574&amp;$B574,'[4]产值及收款计划（2026）'!$A:$A&amp;'[4]产值及收款计划（2026）'!$B:$B,'[4]产值及收款计划（2026）'!X:X)</f>
        <v>0</v>
      </c>
      <c r="Y574" s="256" cm="1">
        <f t="array" aca="1" ref="Y574" ca="1">_xlfn.XLOOKUP($A574&amp;$B574,'[4]产值及收款计划（2026）'!$A:$A&amp;'[4]产值及收款计划（2026）'!$B:$B,'[4]产值及收款计划（2026）'!Y:Y)</f>
        <v>0</v>
      </c>
      <c r="Z574" s="256" cm="1">
        <f t="array" aca="1" ref="Z574" ca="1">_xlfn.XLOOKUP($A574&amp;$B574,'[4]产值及收款计划（2026）'!$A:$A&amp;'[4]产值及收款计划（2026）'!$B:$B,'[4]产值及收款计划（2026）'!Z:Z)</f>
        <v>0</v>
      </c>
      <c r="AA574" s="256" cm="1">
        <f t="array" aca="1" ref="AA574" ca="1">_xlfn.XLOOKUP($A574&amp;$B574,'[4]产值及收款计划（2026）'!$A:$A&amp;'[4]产值及收款计划（2026）'!$B:$B,'[4]产值及收款计划（2026）'!AA:AA)</f>
        <v>0</v>
      </c>
      <c r="AB574" s="256" cm="1">
        <f t="array" aca="1" ref="AB574" ca="1">_xlfn.XLOOKUP($A574&amp;$B574,'[4]产值及收款计划（2026）'!$A:$A&amp;'[4]产值及收款计划（2026）'!$B:$B,'[4]产值及收款计划（2026）'!AB:AB)</f>
        <v>0</v>
      </c>
      <c r="AC574" s="256" cm="1">
        <f t="array" aca="1" ref="AC574" ca="1">_xlfn.XLOOKUP($A574&amp;$B574,'[4]产值及收款计划（2026）'!$A:$A&amp;'[4]产值及收款计划（2026）'!$B:$B,'[4]产值及收款计划（2026）'!AC:AC)</f>
        <v>0</v>
      </c>
      <c r="AD574" s="256" cm="1">
        <f t="array" aca="1" ref="AD574" ca="1">_xlfn.XLOOKUP($A574&amp;$B574,'[4]产值及收款计划（2026）'!$A:$A&amp;'[4]产值及收款计划（2026）'!$B:$B,'[4]产值及收款计划（2026）'!AD:AD)</f>
        <v>0</v>
      </c>
      <c r="AE574" s="256" cm="1">
        <f t="array" aca="1" ref="AE574" ca="1">_xlfn.XLOOKUP($A574&amp;$B574,'[4]产值及收款计划（2026）'!$A:$A&amp;'[4]产值及收款计划（2026）'!$B:$B,'[4]产值及收款计划（2026）'!AE:AE)</f>
        <v>0</v>
      </c>
      <c r="AF574" s="256" cm="1">
        <f t="array" aca="1" ref="AF574" ca="1">_xlfn.XLOOKUP($A574&amp;$B574,'[4]产值及收款计划（2026）'!$A:$A&amp;'[4]产值及收款计划（2026）'!$B:$B,'[4]产值及收款计划（2026）'!AF:AF)</f>
        <v>0</v>
      </c>
      <c r="AG574" s="256" cm="1">
        <f t="array" aca="1" ref="AG574" ca="1">_xlfn.XLOOKUP($A574&amp;$B574,'[4]产值及收款计划（2026）'!$A:$A&amp;'[4]产值及收款计划（2026）'!$B:$B,'[4]产值及收款计划（2026）'!AG:AG)</f>
        <v>0</v>
      </c>
      <c r="AH574" s="256" cm="1">
        <f t="array" aca="1" ref="AH574" ca="1">_xlfn.XLOOKUP($A574&amp;$B574,'[4]产值及收款计划（2026）'!$A:$A&amp;'[4]产值及收款计划（2026）'!$B:$B,'[4]产值及收款计划（2026）'!AH:AH)</f>
        <v>0</v>
      </c>
      <c r="AI574" s="256" cm="1">
        <f t="array" aca="1" ref="AI574" ca="1">_xlfn.XLOOKUP($A574&amp;$B574,'[4]产值及收款计划（2026）'!$A:$A&amp;'[4]产值及收款计划（2026）'!$B:$B,'[4]产值及收款计划（2026）'!AI:AI)</f>
        <v>0</v>
      </c>
      <c r="AJ574" s="256" cm="1">
        <f t="array" aca="1" ref="AJ574" ca="1">_xlfn.XLOOKUP($A574&amp;$B574,'[4]产值及收款计划（2026）'!$A:$A&amp;'[4]产值及收款计划（2026）'!$B:$B,'[4]产值及收款计划（2026）'!AJ:AJ)</f>
        <v>0</v>
      </c>
      <c r="AK574" s="256" cm="1">
        <f t="array" aca="1" ref="AK574" ca="1">_xlfn.XLOOKUP($A574&amp;$B574,'[4]产值及收款计划（2026）'!$A:$A&amp;'[4]产值及收款计划（2026）'!$B:$B,'[4]产值及收款计划（2026）'!AK:AK)</f>
        <v>0</v>
      </c>
      <c r="AL574" s="256" cm="1">
        <f t="array" aca="1" ref="AL574" ca="1">_xlfn.XLOOKUP($A574&amp;$B574,'[4]产值及收款计划（2026）'!$A:$A&amp;'[4]产值及收款计划（2026）'!$B:$B,'[4]产值及收款计划（2026）'!AL:AL)</f>
        <v>0</v>
      </c>
      <c r="AM574" s="263" t="e" cm="1">
        <f t="array" aca="1" ref="AM574" ca="1">_xlfn.LET(_xlpm.勾选月份状态数组,TRANSPOSE('PPT(12-15页）-TOP10'!$A$3:$A$14),_xlpm.选择数据区,IF('PPT(12-15页）-TOP10'!$E$3="收款",$BA574:$BL574,$AA574:$AL574),SUM(_xlfn._xlws.FILTER(_xlpm.选择数据区,_xlpm.勾选月份状态数组,"")))</f>
        <v>#NAME?</v>
      </c>
      <c r="AN574" s="256" t="e" cm="1">
        <f t="array" aca="1" ref="AN574" ca="1">_xlfn.LET(_xlpm.勾选月份状态数组,TRANSPOSE('PPT(12-15页）-TOP10'!$A$3:$A$14),_xlpm.选择数据区,IF('PPT(12-15页）-TOP10'!$E$3="收款",$DA574:$DL574,$CA574:$CL574),SUM(_xlfn._xlws.FILTER(_xlpm.选择数据区,_xlpm.勾选月份状态数组,"")))</f>
        <v>#NAME?</v>
      </c>
      <c r="AO574" s="256">
        <f ca="1">SUM(CA574:CC574)+SUM(AD574:AL574)</f>
        <v>0</v>
      </c>
      <c r="AP574" s="256"/>
      <c r="AQ574" s="256"/>
      <c r="AR574" s="256"/>
      <c r="AS574" s="256" cm="1">
        <f t="array" aca="1" ref="AS574" ca="1">_xlfn.XLOOKUP($A574&amp;$B574,'[4]产值及收款计划（2026）'!$A:$A&amp;'[4]产值及收款计划（2026）'!$B:$B,'[4]产值及收款计划（2026）'!AS:AS)</f>
        <v>0</v>
      </c>
      <c r="AT574" s="256" cm="1">
        <f t="array" aca="1" ref="AT574" ca="1">_xlfn.XLOOKUP($A574&amp;$B574,'[4]产值及收款计划（2026）'!$A:$A&amp;'[4]产值及收款计划（2026）'!$B:$B,'[4]产值及收款计划（2026）'!AT:AT)</f>
        <v>0</v>
      </c>
      <c r="AU574" s="256" cm="1">
        <f t="array" aca="1" ref="AU574" ca="1">_xlfn.XLOOKUP($A574&amp;$B574,'[4]产值及收款计划（2026）'!$A:$A&amp;'[4]产值及收款计划（2026）'!$B:$B,'[4]产值及收款计划（2026）'!AU:AU)</f>
        <v>0</v>
      </c>
      <c r="AV574" s="256" cm="1">
        <f t="array" aca="1" ref="AV574" ca="1">_xlfn.XLOOKUP($A574&amp;$B574,'[4]产值及收款计划（2026）'!$A:$A&amp;'[4]产值及收款计划（2026）'!$B:$B,'[4]产值及收款计划（2026）'!AV:AV)</f>
        <v>0</v>
      </c>
      <c r="AW574" s="256" cm="1">
        <f t="array" aca="1" ref="AW574" ca="1">_xlfn.XLOOKUP($A574&amp;$B574,'[4]产值及收款计划（2026）'!$A:$A&amp;'[4]产值及收款计划（2026）'!$B:$B,'[4]产值及收款计划（2026）'!AW:AW)</f>
        <v>0</v>
      </c>
      <c r="AX574" s="256" cm="1">
        <f t="array" aca="1" ref="AX574" ca="1">_xlfn.XLOOKUP($A574&amp;$B574,'[4]产值及收款计划（2026）'!$A:$A&amp;'[4]产值及收款计划（2026）'!$B:$B,'[4]产值及收款计划（2026）'!AX:AX)</f>
        <v>0</v>
      </c>
      <c r="AY574" s="256" cm="1">
        <f t="array" aca="1" ref="AY574" ca="1">_xlfn.XLOOKUP($A574&amp;$B574,'[4]产值及收款计划（2026）'!$A:$A&amp;'[4]产值及收款计划（2026）'!$B:$B,'[4]产值及收款计划（2026）'!AY:AY)</f>
        <v>0</v>
      </c>
      <c r="AZ574" s="256" cm="1">
        <f t="array" aca="1" ref="AZ574" ca="1">_xlfn.XLOOKUP($A574&amp;$B574,'[4]产值及收款计划（2026）'!$A:$A&amp;'[4]产值及收款计划（2026）'!$B:$B,'[4]产值及收款计划（2026）'!AZ:AZ)</f>
        <v>0</v>
      </c>
      <c r="BA574" s="256" cm="1">
        <f t="array" aca="1" ref="BA574" ca="1">_xlfn.XLOOKUP($A574&amp;$B574,'[4]产值及收款计划（2026）'!$A:$A&amp;'[4]产值及收款计划（2026）'!$B:$B,'[4]产值及收款计划（2026）'!BA:BA)</f>
        <v>0</v>
      </c>
      <c r="BB574" s="256" cm="1">
        <f t="array" aca="1" ref="BB574" ca="1">_xlfn.XLOOKUP($A574&amp;$B574,'[4]产值及收款计划（2026）'!$A:$A&amp;'[4]产值及收款计划（2026）'!$B:$B,'[4]产值及收款计划（2026）'!BB:BB)</f>
        <v>0</v>
      </c>
      <c r="BC574" s="256" cm="1">
        <f t="array" aca="1" ref="BC574" ca="1">_xlfn.XLOOKUP($A574&amp;$B574,'[4]产值及收款计划（2026）'!$A:$A&amp;'[4]产值及收款计划（2026）'!$B:$B,'[4]产值及收款计划（2026）'!BC:BC)</f>
        <v>0</v>
      </c>
      <c r="BD574" s="256" cm="1">
        <f t="array" aca="1" ref="BD574" ca="1">_xlfn.XLOOKUP($A574&amp;$B574,'[4]产值及收款计划（2026）'!$A:$A&amp;'[4]产值及收款计划（2026）'!$B:$B,'[4]产值及收款计划（2026）'!BD:BD)</f>
        <v>0</v>
      </c>
      <c r="BE574" s="256" cm="1">
        <f t="array" aca="1" ref="BE574" ca="1">_xlfn.XLOOKUP($A574&amp;$B574,'[4]产值及收款计划（2026）'!$A:$A&amp;'[4]产值及收款计划（2026）'!$B:$B,'[4]产值及收款计划（2026）'!BE:BE)</f>
        <v>0</v>
      </c>
      <c r="BF574" s="256" cm="1">
        <f t="array" aca="1" ref="BF574" ca="1">_xlfn.XLOOKUP($A574&amp;$B574,'[4]产值及收款计划（2026）'!$A:$A&amp;'[4]产值及收款计划（2026）'!$B:$B,'[4]产值及收款计划（2026）'!BF:BF)</f>
        <v>0</v>
      </c>
      <c r="BG574" s="256" cm="1">
        <f t="array" aca="1" ref="BG574" ca="1">_xlfn.XLOOKUP($A574&amp;$B574,'[4]产值及收款计划（2026）'!$A:$A&amp;'[4]产值及收款计划（2026）'!$B:$B,'[4]产值及收款计划（2026）'!BG:BG)</f>
        <v>0</v>
      </c>
      <c r="BH574" s="256" cm="1">
        <f t="array" aca="1" ref="BH574" ca="1">_xlfn.XLOOKUP($A574&amp;$B574,'[4]产值及收款计划（2026）'!$A:$A&amp;'[4]产值及收款计划（2026）'!$B:$B,'[4]产值及收款计划（2026）'!BH:BH)</f>
        <v>0</v>
      </c>
      <c r="BI574" s="256" cm="1">
        <f t="array" aca="1" ref="BI574" ca="1">_xlfn.XLOOKUP($A574&amp;$B574,'[4]产值及收款计划（2026）'!$A:$A&amp;'[4]产值及收款计划（2026）'!$B:$B,'[4]产值及收款计划（2026）'!BI:BI)</f>
        <v>0</v>
      </c>
      <c r="BJ574" s="256" cm="1">
        <f t="array" aca="1" ref="BJ574" ca="1">_xlfn.XLOOKUP($A574&amp;$B574,'[4]产值及收款计划（2026）'!$A:$A&amp;'[4]产值及收款计划（2026）'!$B:$B,'[4]产值及收款计划（2026）'!BJ:BJ)</f>
        <v>0</v>
      </c>
      <c r="BK574" s="256" cm="1">
        <f t="array" aca="1" ref="BK574" ca="1">_xlfn.XLOOKUP($A574&amp;$B574,'[4]产值及收款计划（2026）'!$A:$A&amp;'[4]产值及收款计划（2026）'!$B:$B,'[4]产值及收款计划（2026）'!BK:BK)</f>
        <v>0</v>
      </c>
      <c r="BL574" s="256" cm="1">
        <f t="array" aca="1" ref="BL574" ca="1">_xlfn.XLOOKUP($A574&amp;$B574,'[4]产值及收款计划（2026）'!$A:$A&amp;'[4]产值及收款计划（2026）'!$B:$B,'[4]产值及收款计划（2026）'!BL:BL)</f>
        <v>0</v>
      </c>
      <c r="BM574" s="256"/>
      <c r="BN574" s="256"/>
      <c r="BO574" s="256"/>
      <c r="BP574" s="256"/>
      <c r="BQ574" s="255" cm="1">
        <f t="array" aca="1" ref="BQ574" ca="1">_xlfn.XLOOKUP($A574&amp;$B574,'[4]产值及收款计划（2026）'!$A:$A&amp;'[4]产值及收款计划（2026）'!$B:$B,'[4]产值及收款计划（2026）'!BQ:BQ)</f>
        <v>0</v>
      </c>
      <c r="BR574" s="256" cm="1">
        <f t="array" aca="1" ref="BR574" ca="1">_xlfn.XLOOKUP($A574&amp;$B574,'[4]产值及收款计划（2026）'!$A:$A&amp;'[4]产值及收款计划（2026）'!$B:$B,'[4]产值及收款计划（2026）'!BR:BR)</f>
        <v>0</v>
      </c>
      <c r="CA574" s="256" cm="1">
        <f t="array" aca="1" ref="CA574" ca="1">_xlfn.XLOOKUP($A574&amp;$B574,'[4]产值及收款计划（2026）'!$A:$A&amp;'[4]产值及收款计划（2026）'!$B:$B,'[4]产值及收款计划（2026）'!CA:CA)</f>
        <v>0</v>
      </c>
      <c r="CB574" s="256" cm="1">
        <f t="array" aca="1" ref="CB574" ca="1">_xlfn.XLOOKUP($A574&amp;$B574,'[4]产值及收款计划（2026）'!$A:$A&amp;'[4]产值及收款计划（2026）'!$B:$B,'[4]产值及收款计划（2026）'!CB:CB)</f>
        <v>0</v>
      </c>
      <c r="CC574" s="256" cm="1">
        <f t="array" aca="1" ref="CC574" ca="1">_xlfn.XLOOKUP($A574&amp;$B574,'[4]产值及收款计划（2026）'!$A:$A&amp;'[4]产值及收款计划（2026）'!$B:$B,'[4]产值及收款计划（2026）'!CC:CC)</f>
        <v>0</v>
      </c>
      <c r="CD574" s="256" cm="1">
        <f t="array" aca="1" ref="CD574" ca="1">_xlfn.XLOOKUP($A574&amp;$B574,'[4]产值及收款计划（2026）'!$A:$A&amp;'[4]产值及收款计划（2026）'!$B:$B,'[4]产值及收款计划（2026）'!CD:CD)</f>
        <v>0</v>
      </c>
      <c r="CE574" s="256" cm="1">
        <f t="array" aca="1" ref="CE574" ca="1">_xlfn.XLOOKUP($A574&amp;$B574,'[4]产值及收款计划（2026）'!$A:$A&amp;'[4]产值及收款计划（2026）'!$B:$B,'[4]产值及收款计划（2026）'!CE:CE)</f>
        <v>0</v>
      </c>
      <c r="CF574" s="256" cm="1">
        <f t="array" aca="1" ref="CF574" ca="1">_xlfn.XLOOKUP($A574&amp;$B574,'[4]产值及收款计划（2026）'!$A:$A&amp;'[4]产值及收款计划（2026）'!$B:$B,'[4]产值及收款计划（2026）'!CF:CF)</f>
        <v>0</v>
      </c>
      <c r="CG574" s="256" cm="1">
        <f t="array" aca="1" ref="CG574" ca="1">_xlfn.XLOOKUP($A574&amp;$B574,'[4]产值及收款计划（2026）'!$A:$A&amp;'[4]产值及收款计划（2026）'!$B:$B,'[4]产值及收款计划（2026）'!CG:CG)</f>
        <v>0</v>
      </c>
      <c r="CH574" s="256" cm="1">
        <f t="array" aca="1" ref="CH574" ca="1">_xlfn.XLOOKUP($A574&amp;$B574,'[4]产值及收款计划（2026）'!$A:$A&amp;'[4]产值及收款计划（2026）'!$B:$B,'[4]产值及收款计划（2026）'!CH:CH)</f>
        <v>0</v>
      </c>
      <c r="CI574" s="256" cm="1">
        <f t="array" aca="1" ref="CI574" ca="1">_xlfn.XLOOKUP($A574&amp;$B574,'[4]产值及收款计划（2026）'!$A:$A&amp;'[4]产值及收款计划（2026）'!$B:$B,'[4]产值及收款计划（2026）'!CI:CI)</f>
        <v>0</v>
      </c>
      <c r="CJ574" s="256" cm="1">
        <f t="array" aca="1" ref="CJ574" ca="1">_xlfn.XLOOKUP($A574&amp;$B574,'[4]产值及收款计划（2026）'!$A:$A&amp;'[4]产值及收款计划（2026）'!$B:$B,'[4]产值及收款计划（2026）'!CJ:CJ)</f>
        <v>0</v>
      </c>
      <c r="CK574" s="256" cm="1">
        <f t="array" aca="1" ref="CK574" ca="1">_xlfn.XLOOKUP($A574&amp;$B574,'[4]产值及收款计划（2026）'!$A:$A&amp;'[4]产值及收款计划（2026）'!$B:$B,'[4]产值及收款计划（2026）'!CK:CK)</f>
        <v>0</v>
      </c>
      <c r="CL574" s="256" cm="1">
        <f t="array" aca="1" ref="CL574" ca="1">_xlfn.XLOOKUP($A574&amp;$B574,'[4]产值及收款计划（2026）'!$A:$A&amp;'[4]产值及收款计划（2026）'!$B:$B,'[4]产值及收款计划（2026）'!CL:CL)</f>
        <v>0</v>
      </c>
      <c r="DA574" s="256" cm="1">
        <f t="array" aca="1" ref="DA574" ca="1">_xlfn.XLOOKUP($A574&amp;$B574,'[4]产值及收款计划（2026）'!$A:$A&amp;'[4]产值及收款计划（2026）'!$B:$B,'[4]产值及收款计划（2026）'!DA:DA)</f>
        <v>0</v>
      </c>
      <c r="DB574" s="256" cm="1">
        <f t="array" aca="1" ref="DB574" ca="1">_xlfn.XLOOKUP($A574&amp;$B574,'[4]产值及收款计划（2026）'!$A:$A&amp;'[4]产值及收款计划（2026）'!$B:$B,'[4]产值及收款计划（2026）'!DB:DB)</f>
        <v>0</v>
      </c>
      <c r="DC574" s="256" cm="1">
        <f t="array" aca="1" ref="DC574" ca="1">_xlfn.XLOOKUP($A574&amp;$B574,'[4]产值及收款计划（2026）'!$A:$A&amp;'[4]产值及收款计划（2026）'!$B:$B,'[4]产值及收款计划（2026）'!DC:DC)</f>
        <v>0</v>
      </c>
      <c r="DD574" s="256" cm="1">
        <f t="array" aca="1" ref="DD574" ca="1">_xlfn.XLOOKUP($A574&amp;$B574,'[4]产值及收款计划（2026）'!$A:$A&amp;'[4]产值及收款计划（2026）'!$B:$B,'[4]产值及收款计划（2026）'!DD:DD)</f>
        <v>0</v>
      </c>
      <c r="DE574" s="256" cm="1">
        <f t="array" aca="1" ref="DE574" ca="1">_xlfn.XLOOKUP($A574&amp;$B574,'[4]产值及收款计划（2026）'!$A:$A&amp;'[4]产值及收款计划（2026）'!$B:$B,'[4]产值及收款计划（2026）'!DE:DE)</f>
        <v>0</v>
      </c>
      <c r="DF574" s="256" cm="1">
        <f t="array" aca="1" ref="DF574" ca="1">_xlfn.XLOOKUP($A574&amp;$B574,'[4]产值及收款计划（2026）'!$A:$A&amp;'[4]产值及收款计划（2026）'!$B:$B,'[4]产值及收款计划（2026）'!DF:DF)</f>
        <v>0</v>
      </c>
      <c r="DG574" s="256" cm="1">
        <f t="array" aca="1" ref="DG574" ca="1">_xlfn.XLOOKUP($A574&amp;$B574,'[4]产值及收款计划（2026）'!$A:$A&amp;'[4]产值及收款计划（2026）'!$B:$B,'[4]产值及收款计划（2026）'!DG:DG)</f>
        <v>0</v>
      </c>
      <c r="DH574" s="256" cm="1">
        <f t="array" aca="1" ref="DH574" ca="1">_xlfn.XLOOKUP($A574&amp;$B574,'[4]产值及收款计划（2026）'!$A:$A&amp;'[4]产值及收款计划（2026）'!$B:$B,'[4]产值及收款计划（2026）'!DH:DH)</f>
        <v>0</v>
      </c>
      <c r="DI574" s="256" cm="1">
        <f t="array" aca="1" ref="DI574" ca="1">_xlfn.XLOOKUP($A574&amp;$B574,'[4]产值及收款计划（2026）'!$A:$A&amp;'[4]产值及收款计划（2026）'!$B:$B,'[4]产值及收款计划（2026）'!DI:DI)</f>
        <v>0</v>
      </c>
      <c r="DJ574" s="256" cm="1">
        <f t="array" aca="1" ref="DJ574" ca="1">_xlfn.XLOOKUP($A574&amp;$B574,'[4]产值及收款计划（2026）'!$A:$A&amp;'[4]产值及收款计划（2026）'!$B:$B,'[4]产值及收款计划（2026）'!DJ:DJ)</f>
        <v>0</v>
      </c>
      <c r="DK574" s="256" cm="1">
        <f t="array" aca="1" ref="DK574" ca="1">_xlfn.XLOOKUP($A574&amp;$B574,'[4]产值及收款计划（2026）'!$A:$A&amp;'[4]产值及收款计划（2026）'!$B:$B,'[4]产值及收款计划（2026）'!DK:DK)</f>
        <v>0</v>
      </c>
      <c r="DL574" s="256" cm="1">
        <f t="array" aca="1" ref="DL574" ca="1">_xlfn.XLOOKUP($A574&amp;$B574,'[4]产值及收款计划（2026）'!$A:$A&amp;'[4]产值及收款计划（2026）'!$B:$B,'[4]产值及收款计划（2026）'!DL:DL)</f>
        <v>0</v>
      </c>
      <c r="DM574" s="264"/>
      <c r="DN574" s="250"/>
    </row>
    <row r="575" spans="1:118" ht="20.25" x14ac:dyDescent="0.15">
      <c r="A575" s="268"/>
      <c r="B575" s="268"/>
      <c r="C575" s="269"/>
      <c r="D575" s="273"/>
      <c r="E575" s="274"/>
      <c r="F575" s="274"/>
      <c r="G575" s="274"/>
      <c r="H575" s="274"/>
      <c r="I575" s="275"/>
      <c r="J575" s="276"/>
      <c r="K575" s="274"/>
      <c r="L575" s="274"/>
      <c r="M575" s="274"/>
      <c r="N575" s="274"/>
      <c r="O575" s="274"/>
      <c r="P575" s="273"/>
      <c r="Q575" s="274"/>
      <c r="R575" s="274"/>
      <c r="S575" s="274"/>
      <c r="T575" s="274"/>
      <c r="U575" s="274"/>
      <c r="V575" s="274"/>
      <c r="W575" s="274"/>
      <c r="X575" s="274"/>
      <c r="Y575" s="274"/>
      <c r="Z575" s="274"/>
      <c r="AA575" s="274"/>
      <c r="AB575" s="274"/>
      <c r="AC575" s="274"/>
      <c r="AD575" s="274"/>
      <c r="AE575" s="274"/>
      <c r="AF575" s="274"/>
      <c r="AG575" s="274"/>
      <c r="AH575" s="274"/>
      <c r="AI575" s="274"/>
      <c r="AJ575" s="274"/>
      <c r="AK575" s="274"/>
      <c r="AL575" s="274"/>
      <c r="AM575" s="263" t="e" cm="1">
        <f t="array" aca="1" ref="AM575" ca="1">_xlfn.LET(_xlpm.勾选月份状态数组,TRANSPOSE('PPT(12-15页）-TOP10'!$A$3:$A$14),_xlpm.选择数据区,IF('PPT(12-15页）-TOP10'!$E$3="收款",$BA575:$BL575,$AA575:$AL575),SUM(_xlfn._xlws.FILTER(_xlpm.选择数据区,_xlpm.勾选月份状态数组,"")))</f>
        <v>#NAME?</v>
      </c>
      <c r="AN575" s="256" t="e" cm="1">
        <f t="array" aca="1" ref="AN575" ca="1">_xlfn.LET(_xlpm.勾选月份状态数组,TRANSPOSE('PPT(12-15页）-TOP10'!$A$3:$A$14),_xlpm.选择数据区,IF('PPT(12-15页）-TOP10'!$E$3="收款",$DA575:$DL575,$CA575:$CL575),SUM(_xlfn._xlws.FILTER(_xlpm.选择数据区,_xlpm.勾选月份状态数组,"")))</f>
        <v>#NAME?</v>
      </c>
      <c r="AO575" s="256">
        <f>SUM(CA575:CC575)+SUM(AD575:AL575)</f>
        <v>0</v>
      </c>
      <c r="AP575" s="274"/>
      <c r="AQ575" s="274"/>
      <c r="AR575" s="274"/>
      <c r="AS575" s="274"/>
      <c r="AT575" s="274"/>
      <c r="AU575" s="274"/>
      <c r="AV575" s="274"/>
      <c r="AW575" s="274"/>
      <c r="AX575" s="274"/>
      <c r="AY575" s="274"/>
      <c r="AZ575" s="274"/>
      <c r="BA575" s="274"/>
      <c r="BB575" s="274"/>
      <c r="BC575" s="274"/>
      <c r="BD575" s="274"/>
      <c r="BE575" s="274"/>
      <c r="BF575" s="274"/>
      <c r="BG575" s="274"/>
      <c r="BH575" s="274"/>
      <c r="BI575" s="274"/>
      <c r="BJ575" s="274"/>
      <c r="BK575" s="274"/>
      <c r="BL575" s="274"/>
      <c r="BM575" s="274"/>
      <c r="BN575" s="274"/>
      <c r="BO575" s="274"/>
      <c r="BP575" s="274"/>
      <c r="BQ575" s="273"/>
      <c r="BR575" s="274"/>
      <c r="DM575" s="264"/>
      <c r="DN575" s="250"/>
    </row>
    <row r="576" spans="1:118" ht="20.25" x14ac:dyDescent="0.15">
      <c r="A576" s="254">
        <f t="shared" si="29"/>
        <v>1</v>
      </c>
      <c r="B576" s="254" t="s">
        <v>30</v>
      </c>
      <c r="C576" s="255" t="e" cm="1">
        <f t="array" aca="1" ref="C576" ca="1">_xlfn.XLOOKUP($A576&amp;$B576,'[6]产值及收款计划（2026）'!$A:$A&amp;'[6]产值及收款计划（2026）'!$B:$B,'[6]产值及收款计划（2026）'!C:C)</f>
        <v>#NAME?</v>
      </c>
      <c r="D576" s="255" t="e" cm="1">
        <f t="array" aca="1" ref="D576" ca="1">_xlfn.XLOOKUP($A576&amp;$B576,'[6]产值及收款计划（2026）'!$A:$A&amp;'[6]产值及收款计划（2026）'!$B:$B,'[6]产值及收款计划（2026）'!D:D)</f>
        <v>#NAME?</v>
      </c>
      <c r="E576" s="256" t="e" cm="1">
        <f t="array" aca="1" ref="E576" ca="1">_xlfn.XLOOKUP($A576&amp;$B576,'[6]产值及收款计划（2026）'!$A:$A&amp;'[6]产值及收款计划（2026）'!$B:$B,'[6]产值及收款计划（2026）'!E:E)</f>
        <v>#NAME?</v>
      </c>
      <c r="F576" s="256" t="e" cm="1">
        <f t="array" aca="1" ref="F576" ca="1">_xlfn.XLOOKUP($A576&amp;$B576,'[6]产值及收款计划（2026）'!$A:$A&amp;'[6]产值及收款计划（2026）'!$B:$B,'[6]产值及收款计划（2026）'!F:F)</f>
        <v>#NAME?</v>
      </c>
      <c r="G576" s="256" t="e" cm="1">
        <f t="array" aca="1" ref="G576" ca="1">_xlfn.XLOOKUP($A576&amp;$B576,'[6]产值及收款计划（2026）'!$A:$A&amp;'[6]产值及收款计划（2026）'!$B:$B,'[6]产值及收款计划（2026）'!G:G)</f>
        <v>#NAME?</v>
      </c>
      <c r="H576" s="256" t="e" cm="1">
        <f t="array" aca="1" ref="H576" ca="1">_xlfn.XLOOKUP($A576&amp;$B576,'[6]产值及收款计划（2026）'!$A:$A&amp;'[6]产值及收款计划（2026）'!$B:$B,'[6]产值及收款计划（2026）'!H:H)</f>
        <v>#NAME?</v>
      </c>
      <c r="I576" s="257" t="e" cm="1">
        <f t="array" aca="1" ref="I576" ca="1">_xlfn.XLOOKUP($A576&amp;$B576,'[6]产值及收款计划（2026）'!$A:$A&amp;'[6]产值及收款计划（2026）'!$B:$B,'[6]产值及收款计划（2026）'!I:I)</f>
        <v>#NAME?</v>
      </c>
      <c r="J576" s="258" t="e" cm="1">
        <f t="array" aca="1" ref="J576" ca="1">_xlfn.XLOOKUP($A576&amp;$B576,'[6]产值及收款计划（2026）'!$A:$A&amp;'[6]产值及收款计划（2026）'!$B:$B,'[6]产值及收款计划（2026）'!J:J)</f>
        <v>#NAME?</v>
      </c>
      <c r="K576" s="256" t="e" cm="1">
        <f t="array" aca="1" ref="K576" ca="1">_xlfn.XLOOKUP($A576&amp;$B576,'[6]产值及收款计划（2026）'!$A:$A&amp;'[6]产值及收款计划（2026）'!$B:$B,'[6]产值及收款计划（2026）'!K:K)</f>
        <v>#NAME?</v>
      </c>
      <c r="L576" s="256" t="e" cm="1">
        <f t="array" aca="1" ref="L576" ca="1">_xlfn.XLOOKUP($A576&amp;$B576,'[6]产值及收款计划（2026）'!$A:$A&amp;'[6]产值及收款计划（2026）'!$B:$B,'[6]产值及收款计划（2026）'!L:L)</f>
        <v>#NAME?</v>
      </c>
      <c r="M576" s="256" t="e" cm="1">
        <f t="array" aca="1" ref="M576" ca="1">_xlfn.XLOOKUP($A576&amp;$B576,'[6]产值及收款计划（2026）'!$A:$A&amp;'[6]产值及收款计划（2026）'!$B:$B,'[6]产值及收款计划（2026）'!M:M)</f>
        <v>#NAME?</v>
      </c>
      <c r="N576" s="256" t="e" cm="1">
        <f t="array" aca="1" ref="N576" ca="1">_xlfn.XLOOKUP($A576&amp;$B576,'[6]产值及收款计划（2026）'!$A:$A&amp;'[6]产值及收款计划（2026）'!$B:$B,'[6]产值及收款计划（2026）'!N:N)</f>
        <v>#NAME?</v>
      </c>
      <c r="O576" s="256" t="e" cm="1">
        <f t="array" aca="1" ref="O576" ca="1">_xlfn.XLOOKUP($A576&amp;$B576,'[6]产值及收款计划（2026）'!$A:$A&amp;'[6]产值及收款计划（2026）'!$B:$B,'[6]产值及收款计划（2026）'!O:O)</f>
        <v>#NAME?</v>
      </c>
      <c r="P576" s="255" t="e" cm="1">
        <f t="array" aca="1" ref="P576" ca="1">_xlfn.XLOOKUP($A576&amp;$B576,'[6]产值及收款计划（2026）'!$A:$A&amp;'[6]产值及收款计划（2026）'!$B:$B,'[6]产值及收款计划（2026）'!P:P)</f>
        <v>#NAME?</v>
      </c>
      <c r="Q576" s="256" t="e" cm="1">
        <f t="array" aca="1" ref="Q576" ca="1">_xlfn.XLOOKUP($A576&amp;$B576,'[6]产值及收款计划（2026）'!$A:$A&amp;'[6]产值及收款计划（2026）'!$B:$B,'[6]产值及收款计划（2026）'!Q:Q)</f>
        <v>#NAME?</v>
      </c>
      <c r="R576" s="256" t="e" cm="1">
        <f t="array" aca="1" ref="R576" ca="1">_xlfn.XLOOKUP($A576&amp;$B576,'[6]产值及收款计划（2026）'!$A:$A&amp;'[6]产值及收款计划（2026）'!$B:$B,'[6]产值及收款计划（2026）'!R:R)</f>
        <v>#NAME?</v>
      </c>
      <c r="S576" s="256" t="e" cm="1">
        <f t="array" aca="1" ref="S576" ca="1">_xlfn.XLOOKUP($A576&amp;$B576,'[6]产值及收款计划（2026）'!$A:$A&amp;'[6]产值及收款计划（2026）'!$B:$B,'[6]产值及收款计划（2026）'!S:S)</f>
        <v>#NAME?</v>
      </c>
      <c r="T576" s="256" t="e" cm="1">
        <f t="array" aca="1" ref="T576" ca="1">_xlfn.XLOOKUP($A576&amp;$B576,'[6]产值及收款计划（2026）'!$A:$A&amp;'[6]产值及收款计划（2026）'!$B:$B,'[6]产值及收款计划（2026）'!T:T)</f>
        <v>#NAME?</v>
      </c>
      <c r="U576" s="256" t="e" cm="1">
        <f t="array" aca="1" ref="U576" ca="1">_xlfn.XLOOKUP($A576&amp;$B576,'[6]产值及收款计划（2026）'!$A:$A&amp;'[6]产值及收款计划（2026）'!$B:$B,'[6]产值及收款计划（2026）'!U:U)</f>
        <v>#NAME?</v>
      </c>
      <c r="V576" s="256" t="e" cm="1">
        <f t="array" aca="1" ref="V576" ca="1">_xlfn.XLOOKUP($A576&amp;$B576,'[6]产值及收款计划（2026）'!$A:$A&amp;'[6]产值及收款计划（2026）'!$B:$B,'[6]产值及收款计划（2026）'!V:V)</f>
        <v>#NAME?</v>
      </c>
      <c r="W576" s="256" t="e" cm="1">
        <f t="array" aca="1" ref="W576" ca="1">_xlfn.XLOOKUP($A576&amp;$B576,'[6]产值及收款计划（2026）'!$A:$A&amp;'[6]产值及收款计划（2026）'!$B:$B,'[6]产值及收款计划（2026）'!W:W)</f>
        <v>#NAME?</v>
      </c>
      <c r="X576" s="256" t="e" cm="1">
        <f t="array" aca="1" ref="X576" ca="1">_xlfn.XLOOKUP($A576&amp;$B576,'[6]产值及收款计划（2026）'!$A:$A&amp;'[6]产值及收款计划（2026）'!$B:$B,'[6]产值及收款计划（2026）'!X:X)</f>
        <v>#NAME?</v>
      </c>
      <c r="Y576" s="256" t="e" cm="1">
        <f t="array" aca="1" ref="Y576" ca="1">_xlfn.XLOOKUP($A576&amp;$B576,'[6]产值及收款计划（2026）'!$A:$A&amp;'[6]产值及收款计划（2026）'!$B:$B,'[6]产值及收款计划（2026）'!Y:Y)</f>
        <v>#NAME?</v>
      </c>
      <c r="Z576" s="256" t="e" cm="1">
        <f t="array" aca="1" ref="Z576" ca="1">_xlfn.XLOOKUP($A576&amp;$B576,'[6]产值及收款计划（2026）'!$A:$A&amp;'[6]产值及收款计划（2026）'!$B:$B,'[6]产值及收款计划（2026）'!Z:Z)</f>
        <v>#NAME?</v>
      </c>
      <c r="AA576" s="256" t="e" cm="1">
        <f t="array" aca="1" ref="AA576" ca="1">_xlfn.XLOOKUP($A576&amp;$B576,'[6]产值及收款计划（2026）'!$A:$A&amp;'[6]产值及收款计划（2026）'!$B:$B,'[6]产值及收款计划（2026）'!AA:AA)</f>
        <v>#NAME?</v>
      </c>
      <c r="AB576" s="256" t="e" cm="1">
        <f t="array" aca="1" ref="AB576" ca="1">_xlfn.XLOOKUP($A576&amp;$B576,'[6]产值及收款计划（2026）'!$A:$A&amp;'[6]产值及收款计划（2026）'!$B:$B,'[6]产值及收款计划（2026）'!AB:AB)</f>
        <v>#NAME?</v>
      </c>
      <c r="AC576" s="256" t="e" cm="1">
        <f t="array" aca="1" ref="AC576" ca="1">_xlfn.XLOOKUP($A576&amp;$B576,'[6]产值及收款计划（2026）'!$A:$A&amp;'[6]产值及收款计划（2026）'!$B:$B,'[6]产值及收款计划（2026）'!AC:AC)</f>
        <v>#NAME?</v>
      </c>
      <c r="AD576" s="256" t="e" cm="1">
        <f t="array" aca="1" ref="AD576" ca="1">_xlfn.XLOOKUP($A576&amp;$B576,'[6]产值及收款计划（2026）'!$A:$A&amp;'[6]产值及收款计划（2026）'!$B:$B,'[6]产值及收款计划（2026）'!AD:AD)</f>
        <v>#NAME?</v>
      </c>
      <c r="AE576" s="256" t="e" cm="1">
        <f t="array" aca="1" ref="AE576" ca="1">_xlfn.XLOOKUP($A576&amp;$B576,'[6]产值及收款计划（2026）'!$A:$A&amp;'[6]产值及收款计划（2026）'!$B:$B,'[6]产值及收款计划（2026）'!AE:AE)</f>
        <v>#NAME?</v>
      </c>
      <c r="AF576" s="256" t="e" cm="1">
        <f t="array" aca="1" ref="AF576" ca="1">_xlfn.XLOOKUP($A576&amp;$B576,'[6]产值及收款计划（2026）'!$A:$A&amp;'[6]产值及收款计划（2026）'!$B:$B,'[6]产值及收款计划（2026）'!AF:AF)</f>
        <v>#NAME?</v>
      </c>
      <c r="AG576" s="256" t="e" cm="1">
        <f t="array" aca="1" ref="AG576" ca="1">_xlfn.XLOOKUP($A576&amp;$B576,'[6]产值及收款计划（2026）'!$A:$A&amp;'[6]产值及收款计划（2026）'!$B:$B,'[6]产值及收款计划（2026）'!AG:AG)</f>
        <v>#NAME?</v>
      </c>
      <c r="AH576" s="256" t="e" cm="1">
        <f t="array" aca="1" ref="AH576" ca="1">_xlfn.XLOOKUP($A576&amp;$B576,'[6]产值及收款计划（2026）'!$A:$A&amp;'[6]产值及收款计划（2026）'!$B:$B,'[6]产值及收款计划（2026）'!AH:AH)</f>
        <v>#NAME?</v>
      </c>
      <c r="AI576" s="256" t="e" cm="1">
        <f t="array" aca="1" ref="AI576" ca="1">_xlfn.XLOOKUP($A576&amp;$B576,'[6]产值及收款计划（2026）'!$A:$A&amp;'[6]产值及收款计划（2026）'!$B:$B,'[6]产值及收款计划（2026）'!AI:AI)</f>
        <v>#NAME?</v>
      </c>
      <c r="AJ576" s="256" t="e" cm="1">
        <f t="array" aca="1" ref="AJ576" ca="1">_xlfn.XLOOKUP($A576&amp;$B576,'[6]产值及收款计划（2026）'!$A:$A&amp;'[6]产值及收款计划（2026）'!$B:$B,'[6]产值及收款计划（2026）'!AJ:AJ)</f>
        <v>#NAME?</v>
      </c>
      <c r="AK576" s="256" t="e" cm="1">
        <f t="array" aca="1" ref="AK576" ca="1">_xlfn.XLOOKUP($A576&amp;$B576,'[6]产值及收款计划（2026）'!$A:$A&amp;'[6]产值及收款计划（2026）'!$B:$B,'[6]产值及收款计划（2026）'!AK:AK)</f>
        <v>#NAME?</v>
      </c>
      <c r="AL576" s="256" t="e" cm="1">
        <f t="array" aca="1" ref="AL576" ca="1">_xlfn.XLOOKUP($A576&amp;$B576,'[6]产值及收款计划（2026）'!$A:$A&amp;'[6]产值及收款计划（2026）'!$B:$B,'[6]产值及收款计划（2026）'!AL:AL)</f>
        <v>#NAME?</v>
      </c>
      <c r="AM576" s="263" t="e" cm="1">
        <f t="array" aca="1" ref="AM576" ca="1">_xlfn.LET(_xlpm.勾选月份状态数组,TRANSPOSE('PPT(12-15页）-TOP10'!$A$3:$A$14),_xlpm.选择数据区,IF('PPT(12-15页）-TOP10'!$E$3="收款",$BA576:$BL576,$AA576:$AL576),SUM(_xlfn._xlws.FILTER(_xlpm.选择数据区,_xlpm.勾选月份状态数组,"")))</f>
        <v>#NAME?</v>
      </c>
      <c r="AN576" s="256" t="e" cm="1">
        <f t="array" aca="1" ref="AN576" ca="1">_xlfn.LET(_xlpm.勾选月份状态数组,TRANSPOSE('PPT(12-15页）-TOP10'!$A$3:$A$14),_xlpm.选择数据区,IF('PPT(12-15页）-TOP10'!$E$3="收款",$DA576:$DL576,$CA576:$CL576),SUM(_xlfn._xlws.FILTER(_xlpm.选择数据区,_xlpm.勾选月份状态数组,"")))</f>
        <v>#NAME?</v>
      </c>
      <c r="AO576" s="256" t="e">
        <f ca="1">SUM(CA576:CC576)+SUM(AD576:AL576)</f>
        <v>#NAME?</v>
      </c>
      <c r="AP576" s="256"/>
      <c r="AQ576" s="256"/>
      <c r="AR576" s="256"/>
      <c r="AS576" s="256" t="e" cm="1">
        <f t="array" aca="1" ref="AS576" ca="1">_xlfn.XLOOKUP($A576&amp;$B576,'[6]产值及收款计划（2026）'!$A:$A&amp;'[6]产值及收款计划（2026）'!$B:$B,'[6]产值及收款计划（2026）'!AS:AS)</f>
        <v>#NAME?</v>
      </c>
      <c r="AT576" s="256" t="e" cm="1">
        <f t="array" aca="1" ref="AT576" ca="1">_xlfn.XLOOKUP($A576&amp;$B576,'[6]产值及收款计划（2026）'!$A:$A&amp;'[6]产值及收款计划（2026）'!$B:$B,'[6]产值及收款计划（2026）'!AT:AT)</f>
        <v>#NAME?</v>
      </c>
      <c r="AU576" s="256" t="e" cm="1">
        <f t="array" aca="1" ref="AU576" ca="1">_xlfn.XLOOKUP($A576&amp;$B576,'[6]产值及收款计划（2026）'!$A:$A&amp;'[6]产值及收款计划（2026）'!$B:$B,'[6]产值及收款计划（2026）'!AU:AU)</f>
        <v>#NAME?</v>
      </c>
      <c r="AV576" s="256" t="e" cm="1">
        <f t="array" aca="1" ref="AV576" ca="1">_xlfn.XLOOKUP($A576&amp;$B576,'[6]产值及收款计划（2026）'!$A:$A&amp;'[6]产值及收款计划（2026）'!$B:$B,'[6]产值及收款计划（2026）'!AV:AV)</f>
        <v>#NAME?</v>
      </c>
      <c r="AW576" s="256" t="e" cm="1">
        <f t="array" aca="1" ref="AW576" ca="1">_xlfn.XLOOKUP($A576&amp;$B576,'[6]产值及收款计划（2026）'!$A:$A&amp;'[6]产值及收款计划（2026）'!$B:$B,'[6]产值及收款计划（2026）'!AW:AW)</f>
        <v>#NAME?</v>
      </c>
      <c r="AX576" s="256" t="e" cm="1">
        <f t="array" aca="1" ref="AX576" ca="1">_xlfn.XLOOKUP($A576&amp;$B576,'[6]产值及收款计划（2026）'!$A:$A&amp;'[6]产值及收款计划（2026）'!$B:$B,'[6]产值及收款计划（2026）'!AX:AX)</f>
        <v>#NAME?</v>
      </c>
      <c r="AY576" s="256" t="e" cm="1">
        <f t="array" aca="1" ref="AY576" ca="1">_xlfn.XLOOKUP($A576&amp;$B576,'[6]产值及收款计划（2026）'!$A:$A&amp;'[6]产值及收款计划（2026）'!$B:$B,'[6]产值及收款计划（2026）'!AY:AY)</f>
        <v>#NAME?</v>
      </c>
      <c r="AZ576" s="256" t="e" cm="1">
        <f t="array" aca="1" ref="AZ576" ca="1">_xlfn.XLOOKUP($A576&amp;$B576,'[6]产值及收款计划（2026）'!$A:$A&amp;'[6]产值及收款计划（2026）'!$B:$B,'[6]产值及收款计划（2026）'!AZ:AZ)</f>
        <v>#NAME?</v>
      </c>
      <c r="BA576" s="256" t="e" cm="1">
        <f t="array" aca="1" ref="BA576" ca="1">_xlfn.XLOOKUP($A576&amp;$B576,'[6]产值及收款计划（2026）'!$A:$A&amp;'[6]产值及收款计划（2026）'!$B:$B,'[6]产值及收款计划（2026）'!BA:BA)</f>
        <v>#NAME?</v>
      </c>
      <c r="BB576" s="256" t="e" cm="1">
        <f t="array" aca="1" ref="BB576" ca="1">_xlfn.XLOOKUP($A576&amp;$B576,'[6]产值及收款计划（2026）'!$A:$A&amp;'[6]产值及收款计划（2026）'!$B:$B,'[6]产值及收款计划（2026）'!BB:BB)</f>
        <v>#NAME?</v>
      </c>
      <c r="BC576" s="256" t="e" cm="1">
        <f t="array" aca="1" ref="BC576" ca="1">_xlfn.XLOOKUP($A576&amp;$B576,'[6]产值及收款计划（2026）'!$A:$A&amp;'[6]产值及收款计划（2026）'!$B:$B,'[6]产值及收款计划（2026）'!BC:BC)</f>
        <v>#NAME?</v>
      </c>
      <c r="BD576" s="256" t="e" cm="1">
        <f t="array" aca="1" ref="BD576" ca="1">_xlfn.XLOOKUP($A576&amp;$B576,'[6]产值及收款计划（2026）'!$A:$A&amp;'[6]产值及收款计划（2026）'!$B:$B,'[6]产值及收款计划（2026）'!BD:BD)</f>
        <v>#NAME?</v>
      </c>
      <c r="BE576" s="256" t="e" cm="1">
        <f t="array" aca="1" ref="BE576" ca="1">_xlfn.XLOOKUP($A576&amp;$B576,'[6]产值及收款计划（2026）'!$A:$A&amp;'[6]产值及收款计划（2026）'!$B:$B,'[6]产值及收款计划（2026）'!BE:BE)</f>
        <v>#NAME?</v>
      </c>
      <c r="BF576" s="256" t="e" cm="1">
        <f t="array" aca="1" ref="BF576" ca="1">_xlfn.XLOOKUP($A576&amp;$B576,'[6]产值及收款计划（2026）'!$A:$A&amp;'[6]产值及收款计划（2026）'!$B:$B,'[6]产值及收款计划（2026）'!BF:BF)</f>
        <v>#NAME?</v>
      </c>
      <c r="BG576" s="256" t="e" cm="1">
        <f t="array" aca="1" ref="BG576" ca="1">_xlfn.XLOOKUP($A576&amp;$B576,'[6]产值及收款计划（2026）'!$A:$A&amp;'[6]产值及收款计划（2026）'!$B:$B,'[6]产值及收款计划（2026）'!BG:BG)</f>
        <v>#NAME?</v>
      </c>
      <c r="BH576" s="256" t="e" cm="1">
        <f t="array" aca="1" ref="BH576" ca="1">_xlfn.XLOOKUP($A576&amp;$B576,'[6]产值及收款计划（2026）'!$A:$A&amp;'[6]产值及收款计划（2026）'!$B:$B,'[6]产值及收款计划（2026）'!BH:BH)</f>
        <v>#NAME?</v>
      </c>
      <c r="BI576" s="256" t="e" cm="1">
        <f t="array" aca="1" ref="BI576" ca="1">_xlfn.XLOOKUP($A576&amp;$B576,'[6]产值及收款计划（2026）'!$A:$A&amp;'[6]产值及收款计划（2026）'!$B:$B,'[6]产值及收款计划（2026）'!BI:BI)</f>
        <v>#NAME?</v>
      </c>
      <c r="BJ576" s="256" t="e" cm="1">
        <f t="array" aca="1" ref="BJ576" ca="1">_xlfn.XLOOKUP($A576&amp;$B576,'[6]产值及收款计划（2026）'!$A:$A&amp;'[6]产值及收款计划（2026）'!$B:$B,'[6]产值及收款计划（2026）'!BJ:BJ)</f>
        <v>#NAME?</v>
      </c>
      <c r="BK576" s="256" t="e" cm="1">
        <f t="array" aca="1" ref="BK576" ca="1">_xlfn.XLOOKUP($A576&amp;$B576,'[6]产值及收款计划（2026）'!$A:$A&amp;'[6]产值及收款计划（2026）'!$B:$B,'[6]产值及收款计划（2026）'!BK:BK)</f>
        <v>#NAME?</v>
      </c>
      <c r="BL576" s="256" t="e" cm="1">
        <f t="array" aca="1" ref="BL576" ca="1">_xlfn.XLOOKUP($A576&amp;$B576,'[6]产值及收款计划（2026）'!$A:$A&amp;'[6]产值及收款计划（2026）'!$B:$B,'[6]产值及收款计划（2026）'!BL:BL)</f>
        <v>#NAME?</v>
      </c>
      <c r="BM576" s="256"/>
      <c r="BN576" s="256"/>
      <c r="BO576" s="256"/>
      <c r="BP576" s="256"/>
      <c r="BQ576" s="255" t="e" cm="1">
        <f t="array" aca="1" ref="BQ576" ca="1">_xlfn.XLOOKUP($A576&amp;$B576,'[6]产值及收款计划（2026）'!$A:$A&amp;'[6]产值及收款计划（2026）'!$B:$B,'[6]产值及收款计划（2026）'!BQ:BQ)</f>
        <v>#NAME?</v>
      </c>
      <c r="BR576" s="256" t="e" cm="1">
        <f t="array" aca="1" ref="BR576" ca="1">_xlfn.XLOOKUP($A576&amp;$B576,'[6]产值及收款计划（2026）'!$A:$A&amp;'[6]产值及收款计划（2026）'!$B:$B,'[6]产值及收款计划（2026）'!BR:BR)</f>
        <v>#NAME?</v>
      </c>
      <c r="CA576" s="256" t="e" cm="1">
        <f t="array" aca="1" ref="CA576" ca="1">_xlfn.XLOOKUP($A576&amp;$B576,'[6]产值及收款计划（2026）'!$A:$A&amp;'[6]产值及收款计划（2026）'!$B:$B,'[6]产值及收款计划（2026）'!CA:CA)</f>
        <v>#NAME?</v>
      </c>
      <c r="CB576" s="256" t="e" cm="1">
        <f t="array" aca="1" ref="CB576" ca="1">_xlfn.XLOOKUP($A576&amp;$B576,'[6]产值及收款计划（2026）'!$A:$A&amp;'[6]产值及收款计划（2026）'!$B:$B,'[6]产值及收款计划（2026）'!CB:CB)</f>
        <v>#NAME?</v>
      </c>
      <c r="CC576" s="256" t="e" cm="1">
        <f t="array" aca="1" ref="CC576" ca="1">_xlfn.XLOOKUP($A576&amp;$B576,'[6]产值及收款计划（2026）'!$A:$A&amp;'[6]产值及收款计划（2026）'!$B:$B,'[6]产值及收款计划（2026）'!CC:CC)</f>
        <v>#NAME?</v>
      </c>
      <c r="CD576" s="256" t="e" cm="1">
        <f t="array" aca="1" ref="CD576" ca="1">_xlfn.XLOOKUP($A576&amp;$B576,'[6]产值及收款计划（2026）'!$A:$A&amp;'[6]产值及收款计划（2026）'!$B:$B,'[6]产值及收款计划（2026）'!CD:CD)</f>
        <v>#NAME?</v>
      </c>
      <c r="CE576" s="256" t="e" cm="1">
        <f t="array" aca="1" ref="CE576" ca="1">_xlfn.XLOOKUP($A576&amp;$B576,'[6]产值及收款计划（2026）'!$A:$A&amp;'[6]产值及收款计划（2026）'!$B:$B,'[6]产值及收款计划（2026）'!CE:CE)</f>
        <v>#NAME?</v>
      </c>
      <c r="CF576" s="256" t="e" cm="1">
        <f t="array" aca="1" ref="CF576" ca="1">_xlfn.XLOOKUP($A576&amp;$B576,'[6]产值及收款计划（2026）'!$A:$A&amp;'[6]产值及收款计划（2026）'!$B:$B,'[6]产值及收款计划（2026）'!CF:CF)</f>
        <v>#NAME?</v>
      </c>
      <c r="CG576" s="256" t="e" cm="1">
        <f t="array" aca="1" ref="CG576" ca="1">_xlfn.XLOOKUP($A576&amp;$B576,'[6]产值及收款计划（2026）'!$A:$A&amp;'[6]产值及收款计划（2026）'!$B:$B,'[6]产值及收款计划（2026）'!CG:CG)</f>
        <v>#NAME?</v>
      </c>
      <c r="CH576" s="256" t="e" cm="1">
        <f t="array" aca="1" ref="CH576" ca="1">_xlfn.XLOOKUP($A576&amp;$B576,'[6]产值及收款计划（2026）'!$A:$A&amp;'[6]产值及收款计划（2026）'!$B:$B,'[6]产值及收款计划（2026）'!CH:CH)</f>
        <v>#NAME?</v>
      </c>
      <c r="CI576" s="256" t="e" cm="1">
        <f t="array" aca="1" ref="CI576" ca="1">_xlfn.XLOOKUP($A576&amp;$B576,'[6]产值及收款计划（2026）'!$A:$A&amp;'[6]产值及收款计划（2026）'!$B:$B,'[6]产值及收款计划（2026）'!CI:CI)</f>
        <v>#NAME?</v>
      </c>
      <c r="CJ576" s="256" t="e" cm="1">
        <f t="array" aca="1" ref="CJ576" ca="1">_xlfn.XLOOKUP($A576&amp;$B576,'[6]产值及收款计划（2026）'!$A:$A&amp;'[6]产值及收款计划（2026）'!$B:$B,'[6]产值及收款计划（2026）'!CJ:CJ)</f>
        <v>#NAME?</v>
      </c>
      <c r="CK576" s="256" t="e" cm="1">
        <f t="array" aca="1" ref="CK576" ca="1">_xlfn.XLOOKUP($A576&amp;$B576,'[6]产值及收款计划（2026）'!$A:$A&amp;'[6]产值及收款计划（2026）'!$B:$B,'[6]产值及收款计划（2026）'!CK:CK)</f>
        <v>#NAME?</v>
      </c>
      <c r="CL576" s="256" t="e" cm="1">
        <f t="array" aca="1" ref="CL576" ca="1">_xlfn.XLOOKUP($A576&amp;$B576,'[6]产值及收款计划（2026）'!$A:$A&amp;'[6]产值及收款计划（2026）'!$B:$B,'[6]产值及收款计划（2026）'!CL:CL)</f>
        <v>#NAME?</v>
      </c>
      <c r="DA576" s="256" t="e" cm="1">
        <f t="array" aca="1" ref="DA576" ca="1">_xlfn.XLOOKUP($A576&amp;$B576,'[6]产值及收款计划（2026）'!$A:$A&amp;'[6]产值及收款计划（2026）'!$B:$B,'[6]产值及收款计划（2026）'!DA:DA)</f>
        <v>#NAME?</v>
      </c>
      <c r="DB576" s="256" t="e" cm="1">
        <f t="array" aca="1" ref="DB576" ca="1">_xlfn.XLOOKUP($A576&amp;$B576,'[6]产值及收款计划（2026）'!$A:$A&amp;'[6]产值及收款计划（2026）'!$B:$B,'[6]产值及收款计划（2026）'!DB:DB)</f>
        <v>#NAME?</v>
      </c>
      <c r="DC576" s="256" t="e" cm="1">
        <f t="array" aca="1" ref="DC576" ca="1">_xlfn.XLOOKUP($A576&amp;$B576,'[6]产值及收款计划（2026）'!$A:$A&amp;'[6]产值及收款计划（2026）'!$B:$B,'[6]产值及收款计划（2026）'!DC:DC)</f>
        <v>#NAME?</v>
      </c>
      <c r="DD576" s="256" t="e" cm="1">
        <f t="array" aca="1" ref="DD576" ca="1">_xlfn.XLOOKUP($A576&amp;$B576,'[6]产值及收款计划（2026）'!$A:$A&amp;'[6]产值及收款计划（2026）'!$B:$B,'[6]产值及收款计划（2026）'!DD:DD)</f>
        <v>#NAME?</v>
      </c>
      <c r="DE576" s="256" t="e" cm="1">
        <f t="array" aca="1" ref="DE576" ca="1">_xlfn.XLOOKUP($A576&amp;$B576,'[6]产值及收款计划（2026）'!$A:$A&amp;'[6]产值及收款计划（2026）'!$B:$B,'[6]产值及收款计划（2026）'!DE:DE)</f>
        <v>#NAME?</v>
      </c>
      <c r="DF576" s="256" t="e" cm="1">
        <f t="array" aca="1" ref="DF576" ca="1">_xlfn.XLOOKUP($A576&amp;$B576,'[6]产值及收款计划（2026）'!$A:$A&amp;'[6]产值及收款计划（2026）'!$B:$B,'[6]产值及收款计划（2026）'!DF:DF)</f>
        <v>#NAME?</v>
      </c>
      <c r="DG576" s="256" t="e" cm="1">
        <f t="array" aca="1" ref="DG576" ca="1">_xlfn.XLOOKUP($A576&amp;$B576,'[6]产值及收款计划（2026）'!$A:$A&amp;'[6]产值及收款计划（2026）'!$B:$B,'[6]产值及收款计划（2026）'!DG:DG)</f>
        <v>#NAME?</v>
      </c>
      <c r="DH576" s="256" t="e" cm="1">
        <f t="array" aca="1" ref="DH576" ca="1">_xlfn.XLOOKUP($A576&amp;$B576,'[6]产值及收款计划（2026）'!$A:$A&amp;'[6]产值及收款计划（2026）'!$B:$B,'[6]产值及收款计划（2026）'!DH:DH)</f>
        <v>#NAME?</v>
      </c>
      <c r="DI576" s="256" t="e" cm="1">
        <f t="array" aca="1" ref="DI576" ca="1">_xlfn.XLOOKUP($A576&amp;$B576,'[6]产值及收款计划（2026）'!$A:$A&amp;'[6]产值及收款计划（2026）'!$B:$B,'[6]产值及收款计划（2026）'!DI:DI)</f>
        <v>#NAME?</v>
      </c>
      <c r="DJ576" s="256" t="e" cm="1">
        <f t="array" aca="1" ref="DJ576" ca="1">_xlfn.XLOOKUP($A576&amp;$B576,'[6]产值及收款计划（2026）'!$A:$A&amp;'[6]产值及收款计划（2026）'!$B:$B,'[6]产值及收款计划（2026）'!DJ:DJ)</f>
        <v>#NAME?</v>
      </c>
      <c r="DK576" s="256" t="e" cm="1">
        <f t="array" aca="1" ref="DK576" ca="1">_xlfn.XLOOKUP($A576&amp;$B576,'[6]产值及收款计划（2026）'!$A:$A&amp;'[6]产值及收款计划（2026）'!$B:$B,'[6]产值及收款计划（2026）'!DK:DK)</f>
        <v>#NAME?</v>
      </c>
      <c r="DL576" s="256" t="e" cm="1">
        <f t="array" aca="1" ref="DL576" ca="1">_xlfn.XLOOKUP($A576&amp;$B576,'[6]产值及收款计划（2026）'!$A:$A&amp;'[6]产值及收款计划（2026）'!$B:$B,'[6]产值及收款计划（2026）'!DL:DL)</f>
        <v>#NAME?</v>
      </c>
      <c r="DM576" s="264"/>
      <c r="DN576" s="250"/>
    </row>
    <row r="577" spans="1:118" ht="20.25" x14ac:dyDescent="0.15">
      <c r="A577" s="254">
        <f t="shared" si="29"/>
        <v>2</v>
      </c>
      <c r="B577" s="254" t="s">
        <v>30</v>
      </c>
      <c r="C577" s="255" t="e" cm="1">
        <f t="array" aca="1" ref="C577" ca="1">_xlfn.XLOOKUP($A577&amp;$B577,'[6]产值及收款计划（2026）'!$A:$A&amp;'[6]产值及收款计划（2026）'!$B:$B,'[6]产值及收款计划（2026）'!C:C)</f>
        <v>#NAME?</v>
      </c>
      <c r="D577" s="255" t="e" cm="1">
        <f t="array" aca="1" ref="D577" ca="1">_xlfn.XLOOKUP($A577&amp;$B577,'[6]产值及收款计划（2026）'!$A:$A&amp;'[6]产值及收款计划（2026）'!$B:$B,'[6]产值及收款计划（2026）'!D:D)</f>
        <v>#NAME?</v>
      </c>
      <c r="E577" s="256" t="e" cm="1">
        <f t="array" aca="1" ref="E577" ca="1">_xlfn.XLOOKUP($A577&amp;$B577,'[6]产值及收款计划（2026）'!$A:$A&amp;'[6]产值及收款计划（2026）'!$B:$B,'[6]产值及收款计划（2026）'!E:E)</f>
        <v>#NAME?</v>
      </c>
      <c r="F577" s="256" t="e" cm="1">
        <f t="array" aca="1" ref="F577" ca="1">_xlfn.XLOOKUP($A577&amp;$B577,'[6]产值及收款计划（2026）'!$A:$A&amp;'[6]产值及收款计划（2026）'!$B:$B,'[6]产值及收款计划（2026）'!F:F)</f>
        <v>#NAME?</v>
      </c>
      <c r="G577" s="256" t="e" cm="1">
        <f t="array" aca="1" ref="G577" ca="1">_xlfn.XLOOKUP($A577&amp;$B577,'[6]产值及收款计划（2026）'!$A:$A&amp;'[6]产值及收款计划（2026）'!$B:$B,'[6]产值及收款计划（2026）'!G:G)</f>
        <v>#NAME?</v>
      </c>
      <c r="H577" s="256" t="e" cm="1">
        <f t="array" aca="1" ref="H577" ca="1">_xlfn.XLOOKUP($A577&amp;$B577,'[6]产值及收款计划（2026）'!$A:$A&amp;'[6]产值及收款计划（2026）'!$B:$B,'[6]产值及收款计划（2026）'!H:H)</f>
        <v>#NAME?</v>
      </c>
      <c r="I577" s="257" t="e" cm="1">
        <f t="array" aca="1" ref="I577" ca="1">_xlfn.XLOOKUP($A577&amp;$B577,'[6]产值及收款计划（2026）'!$A:$A&amp;'[6]产值及收款计划（2026）'!$B:$B,'[6]产值及收款计划（2026）'!I:I)</f>
        <v>#NAME?</v>
      </c>
      <c r="J577" s="258" t="e" cm="1">
        <f t="array" aca="1" ref="J577" ca="1">_xlfn.XLOOKUP($A577&amp;$B577,'[6]产值及收款计划（2026）'!$A:$A&amp;'[6]产值及收款计划（2026）'!$B:$B,'[6]产值及收款计划（2026）'!J:J)</f>
        <v>#NAME?</v>
      </c>
      <c r="K577" s="256" t="e" cm="1">
        <f t="array" aca="1" ref="K577" ca="1">_xlfn.XLOOKUP($A577&amp;$B577,'[6]产值及收款计划（2026）'!$A:$A&amp;'[6]产值及收款计划（2026）'!$B:$B,'[6]产值及收款计划（2026）'!K:K)</f>
        <v>#NAME?</v>
      </c>
      <c r="L577" s="256" t="e" cm="1">
        <f t="array" aca="1" ref="L577" ca="1">_xlfn.XLOOKUP($A577&amp;$B577,'[6]产值及收款计划（2026）'!$A:$A&amp;'[6]产值及收款计划（2026）'!$B:$B,'[6]产值及收款计划（2026）'!L:L)</f>
        <v>#NAME?</v>
      </c>
      <c r="M577" s="256" t="e" cm="1">
        <f t="array" aca="1" ref="M577" ca="1">_xlfn.XLOOKUP($A577&amp;$B577,'[6]产值及收款计划（2026）'!$A:$A&amp;'[6]产值及收款计划（2026）'!$B:$B,'[6]产值及收款计划（2026）'!M:M)</f>
        <v>#NAME?</v>
      </c>
      <c r="N577" s="256" t="e" cm="1">
        <f t="array" aca="1" ref="N577" ca="1">_xlfn.XLOOKUP($A577&amp;$B577,'[6]产值及收款计划（2026）'!$A:$A&amp;'[6]产值及收款计划（2026）'!$B:$B,'[6]产值及收款计划（2026）'!N:N)</f>
        <v>#NAME?</v>
      </c>
      <c r="O577" s="256" t="e" cm="1">
        <f t="array" aca="1" ref="O577" ca="1">_xlfn.XLOOKUP($A577&amp;$B577,'[6]产值及收款计划（2026）'!$A:$A&amp;'[6]产值及收款计划（2026）'!$B:$B,'[6]产值及收款计划（2026）'!O:O)</f>
        <v>#NAME?</v>
      </c>
      <c r="P577" s="255" t="e" cm="1">
        <f t="array" aca="1" ref="P577" ca="1">_xlfn.XLOOKUP($A577&amp;$B577,'[6]产值及收款计划（2026）'!$A:$A&amp;'[6]产值及收款计划（2026）'!$B:$B,'[6]产值及收款计划（2026）'!P:P)</f>
        <v>#NAME?</v>
      </c>
      <c r="Q577" s="256" t="e" cm="1">
        <f t="array" aca="1" ref="Q577" ca="1">_xlfn.XLOOKUP($A577&amp;$B577,'[6]产值及收款计划（2026）'!$A:$A&amp;'[6]产值及收款计划（2026）'!$B:$B,'[6]产值及收款计划（2026）'!Q:Q)</f>
        <v>#NAME?</v>
      </c>
      <c r="R577" s="256" t="e" cm="1">
        <f t="array" aca="1" ref="R577" ca="1">_xlfn.XLOOKUP($A577&amp;$B577,'[6]产值及收款计划（2026）'!$A:$A&amp;'[6]产值及收款计划（2026）'!$B:$B,'[6]产值及收款计划（2026）'!R:R)</f>
        <v>#NAME?</v>
      </c>
      <c r="S577" s="256" t="e" cm="1">
        <f t="array" aca="1" ref="S577" ca="1">_xlfn.XLOOKUP($A577&amp;$B577,'[6]产值及收款计划（2026）'!$A:$A&amp;'[6]产值及收款计划（2026）'!$B:$B,'[6]产值及收款计划（2026）'!S:S)</f>
        <v>#NAME?</v>
      </c>
      <c r="T577" s="256" t="e" cm="1">
        <f t="array" aca="1" ref="T577" ca="1">_xlfn.XLOOKUP($A577&amp;$B577,'[6]产值及收款计划（2026）'!$A:$A&amp;'[6]产值及收款计划（2026）'!$B:$B,'[6]产值及收款计划（2026）'!T:T)</f>
        <v>#NAME?</v>
      </c>
      <c r="U577" s="256" t="e" cm="1">
        <f t="array" aca="1" ref="U577" ca="1">_xlfn.XLOOKUP($A577&amp;$B577,'[6]产值及收款计划（2026）'!$A:$A&amp;'[6]产值及收款计划（2026）'!$B:$B,'[6]产值及收款计划（2026）'!U:U)</f>
        <v>#NAME?</v>
      </c>
      <c r="V577" s="256" t="e" cm="1">
        <f t="array" aca="1" ref="V577" ca="1">_xlfn.XLOOKUP($A577&amp;$B577,'[6]产值及收款计划（2026）'!$A:$A&amp;'[6]产值及收款计划（2026）'!$B:$B,'[6]产值及收款计划（2026）'!V:V)</f>
        <v>#NAME?</v>
      </c>
      <c r="W577" s="256" t="e" cm="1">
        <f t="array" aca="1" ref="W577" ca="1">_xlfn.XLOOKUP($A577&amp;$B577,'[6]产值及收款计划（2026）'!$A:$A&amp;'[6]产值及收款计划（2026）'!$B:$B,'[6]产值及收款计划（2026）'!W:W)</f>
        <v>#NAME?</v>
      </c>
      <c r="X577" s="256" t="e" cm="1">
        <f t="array" aca="1" ref="X577" ca="1">_xlfn.XLOOKUP($A577&amp;$B577,'[6]产值及收款计划（2026）'!$A:$A&amp;'[6]产值及收款计划（2026）'!$B:$B,'[6]产值及收款计划（2026）'!X:X)</f>
        <v>#NAME?</v>
      </c>
      <c r="Y577" s="256" t="e" cm="1">
        <f t="array" aca="1" ref="Y577" ca="1">_xlfn.XLOOKUP($A577&amp;$B577,'[6]产值及收款计划（2026）'!$A:$A&amp;'[6]产值及收款计划（2026）'!$B:$B,'[6]产值及收款计划（2026）'!Y:Y)</f>
        <v>#NAME?</v>
      </c>
      <c r="Z577" s="256" t="e" cm="1">
        <f t="array" aca="1" ref="Z577" ca="1">_xlfn.XLOOKUP($A577&amp;$B577,'[6]产值及收款计划（2026）'!$A:$A&amp;'[6]产值及收款计划（2026）'!$B:$B,'[6]产值及收款计划（2026）'!Z:Z)</f>
        <v>#NAME?</v>
      </c>
      <c r="AA577" s="256" t="e" cm="1">
        <f t="array" aca="1" ref="AA577" ca="1">_xlfn.XLOOKUP($A577&amp;$B577,'[6]产值及收款计划（2026）'!$A:$A&amp;'[6]产值及收款计划（2026）'!$B:$B,'[6]产值及收款计划（2026）'!AA:AA)</f>
        <v>#NAME?</v>
      </c>
      <c r="AB577" s="256" t="e" cm="1">
        <f t="array" aca="1" ref="AB577" ca="1">_xlfn.XLOOKUP($A577&amp;$B577,'[6]产值及收款计划（2026）'!$A:$A&amp;'[6]产值及收款计划（2026）'!$B:$B,'[6]产值及收款计划（2026）'!AB:AB)</f>
        <v>#NAME?</v>
      </c>
      <c r="AC577" s="256" t="e" cm="1">
        <f t="array" aca="1" ref="AC577" ca="1">_xlfn.XLOOKUP($A577&amp;$B577,'[6]产值及收款计划（2026）'!$A:$A&amp;'[6]产值及收款计划（2026）'!$B:$B,'[6]产值及收款计划（2026）'!AC:AC)</f>
        <v>#NAME?</v>
      </c>
      <c r="AD577" s="256" t="e" cm="1">
        <f t="array" aca="1" ref="AD577" ca="1">_xlfn.XLOOKUP($A577&amp;$B577,'[6]产值及收款计划（2026）'!$A:$A&amp;'[6]产值及收款计划（2026）'!$B:$B,'[6]产值及收款计划（2026）'!AD:AD)</f>
        <v>#NAME?</v>
      </c>
      <c r="AE577" s="256" t="e" cm="1">
        <f t="array" aca="1" ref="AE577" ca="1">_xlfn.XLOOKUP($A577&amp;$B577,'[6]产值及收款计划（2026）'!$A:$A&amp;'[6]产值及收款计划（2026）'!$B:$B,'[6]产值及收款计划（2026）'!AE:AE)</f>
        <v>#NAME?</v>
      </c>
      <c r="AF577" s="256" t="e" cm="1">
        <f t="array" aca="1" ref="AF577" ca="1">_xlfn.XLOOKUP($A577&amp;$B577,'[6]产值及收款计划（2026）'!$A:$A&amp;'[6]产值及收款计划（2026）'!$B:$B,'[6]产值及收款计划（2026）'!AF:AF)</f>
        <v>#NAME?</v>
      </c>
      <c r="AG577" s="256" t="e" cm="1">
        <f t="array" aca="1" ref="AG577" ca="1">_xlfn.XLOOKUP($A577&amp;$B577,'[6]产值及收款计划（2026）'!$A:$A&amp;'[6]产值及收款计划（2026）'!$B:$B,'[6]产值及收款计划（2026）'!AG:AG)</f>
        <v>#NAME?</v>
      </c>
      <c r="AH577" s="256" t="e" cm="1">
        <f t="array" aca="1" ref="AH577" ca="1">_xlfn.XLOOKUP($A577&amp;$B577,'[6]产值及收款计划（2026）'!$A:$A&amp;'[6]产值及收款计划（2026）'!$B:$B,'[6]产值及收款计划（2026）'!AH:AH)</f>
        <v>#NAME?</v>
      </c>
      <c r="AI577" s="256" t="e" cm="1">
        <f t="array" aca="1" ref="AI577" ca="1">_xlfn.XLOOKUP($A577&amp;$B577,'[6]产值及收款计划（2026）'!$A:$A&amp;'[6]产值及收款计划（2026）'!$B:$B,'[6]产值及收款计划（2026）'!AI:AI)</f>
        <v>#NAME?</v>
      </c>
      <c r="AJ577" s="256" t="e" cm="1">
        <f t="array" aca="1" ref="AJ577" ca="1">_xlfn.XLOOKUP($A577&amp;$B577,'[6]产值及收款计划（2026）'!$A:$A&amp;'[6]产值及收款计划（2026）'!$B:$B,'[6]产值及收款计划（2026）'!AJ:AJ)</f>
        <v>#NAME?</v>
      </c>
      <c r="AK577" s="256" t="e" cm="1">
        <f t="array" aca="1" ref="AK577" ca="1">_xlfn.XLOOKUP($A577&amp;$B577,'[6]产值及收款计划（2026）'!$A:$A&amp;'[6]产值及收款计划（2026）'!$B:$B,'[6]产值及收款计划（2026）'!AK:AK)</f>
        <v>#NAME?</v>
      </c>
      <c r="AL577" s="256" t="e" cm="1">
        <f t="array" aca="1" ref="AL577" ca="1">_xlfn.XLOOKUP($A577&amp;$B577,'[6]产值及收款计划（2026）'!$A:$A&amp;'[6]产值及收款计划（2026）'!$B:$B,'[6]产值及收款计划（2026）'!AL:AL)</f>
        <v>#NAME?</v>
      </c>
      <c r="AM577" s="263" t="e" cm="1">
        <f t="array" aca="1" ref="AM577" ca="1">_xlfn.LET(_xlpm.勾选月份状态数组,TRANSPOSE('PPT(12-15页）-TOP10'!$A$3:$A$14),_xlpm.选择数据区,IF('PPT(12-15页）-TOP10'!$E$3="收款",$BA577:$BL577,$AA577:$AL577),SUM(_xlfn._xlws.FILTER(_xlpm.选择数据区,_xlpm.勾选月份状态数组,"")))</f>
        <v>#NAME?</v>
      </c>
      <c r="AN577" s="256" t="e" cm="1">
        <f t="array" aca="1" ref="AN577" ca="1">_xlfn.LET(_xlpm.勾选月份状态数组,TRANSPOSE('PPT(12-15页）-TOP10'!$A$3:$A$14),_xlpm.选择数据区,IF('PPT(12-15页）-TOP10'!$E$3="收款",$DA577:$DL577,$CA577:$CL577),SUM(_xlfn._xlws.FILTER(_xlpm.选择数据区,_xlpm.勾选月份状态数组,"")))</f>
        <v>#NAME?</v>
      </c>
      <c r="AO577" s="256" t="e">
        <f ca="1">SUM(CA577:CC577)+SUM(AD577:AL577)</f>
        <v>#NAME?</v>
      </c>
      <c r="AP577" s="256"/>
      <c r="AQ577" s="256"/>
      <c r="AR577" s="256"/>
      <c r="AS577" s="256" t="e" cm="1">
        <f t="array" aca="1" ref="AS577" ca="1">_xlfn.XLOOKUP($A577&amp;$B577,'[6]产值及收款计划（2026）'!$A:$A&amp;'[6]产值及收款计划（2026）'!$B:$B,'[6]产值及收款计划（2026）'!AS:AS)</f>
        <v>#NAME?</v>
      </c>
      <c r="AT577" s="256" t="e" cm="1">
        <f t="array" aca="1" ref="AT577" ca="1">_xlfn.XLOOKUP($A577&amp;$B577,'[6]产值及收款计划（2026）'!$A:$A&amp;'[6]产值及收款计划（2026）'!$B:$B,'[6]产值及收款计划（2026）'!AT:AT)</f>
        <v>#NAME?</v>
      </c>
      <c r="AU577" s="256" t="e" cm="1">
        <f t="array" aca="1" ref="AU577" ca="1">_xlfn.XLOOKUP($A577&amp;$B577,'[6]产值及收款计划（2026）'!$A:$A&amp;'[6]产值及收款计划（2026）'!$B:$B,'[6]产值及收款计划（2026）'!AU:AU)</f>
        <v>#NAME?</v>
      </c>
      <c r="AV577" s="256" t="e" cm="1">
        <f t="array" aca="1" ref="AV577" ca="1">_xlfn.XLOOKUP($A577&amp;$B577,'[6]产值及收款计划（2026）'!$A:$A&amp;'[6]产值及收款计划（2026）'!$B:$B,'[6]产值及收款计划（2026）'!AV:AV)</f>
        <v>#NAME?</v>
      </c>
      <c r="AW577" s="256" t="e" cm="1">
        <f t="array" aca="1" ref="AW577" ca="1">_xlfn.XLOOKUP($A577&amp;$B577,'[6]产值及收款计划（2026）'!$A:$A&amp;'[6]产值及收款计划（2026）'!$B:$B,'[6]产值及收款计划（2026）'!AW:AW)</f>
        <v>#NAME?</v>
      </c>
      <c r="AX577" s="256" t="e" cm="1">
        <f t="array" aca="1" ref="AX577" ca="1">_xlfn.XLOOKUP($A577&amp;$B577,'[6]产值及收款计划（2026）'!$A:$A&amp;'[6]产值及收款计划（2026）'!$B:$B,'[6]产值及收款计划（2026）'!AX:AX)</f>
        <v>#NAME?</v>
      </c>
      <c r="AY577" s="256" t="e" cm="1">
        <f t="array" aca="1" ref="AY577" ca="1">_xlfn.XLOOKUP($A577&amp;$B577,'[6]产值及收款计划（2026）'!$A:$A&amp;'[6]产值及收款计划（2026）'!$B:$B,'[6]产值及收款计划（2026）'!AY:AY)</f>
        <v>#NAME?</v>
      </c>
      <c r="AZ577" s="256" t="e" cm="1">
        <f t="array" aca="1" ref="AZ577" ca="1">_xlfn.XLOOKUP($A577&amp;$B577,'[6]产值及收款计划（2026）'!$A:$A&amp;'[6]产值及收款计划（2026）'!$B:$B,'[6]产值及收款计划（2026）'!AZ:AZ)</f>
        <v>#NAME?</v>
      </c>
      <c r="BA577" s="256" t="e" cm="1">
        <f t="array" aca="1" ref="BA577" ca="1">_xlfn.XLOOKUP($A577&amp;$B577,'[6]产值及收款计划（2026）'!$A:$A&amp;'[6]产值及收款计划（2026）'!$B:$B,'[6]产值及收款计划（2026）'!BA:BA)</f>
        <v>#NAME?</v>
      </c>
      <c r="BB577" s="256" t="e" cm="1">
        <f t="array" aca="1" ref="BB577" ca="1">_xlfn.XLOOKUP($A577&amp;$B577,'[6]产值及收款计划（2026）'!$A:$A&amp;'[6]产值及收款计划（2026）'!$B:$B,'[6]产值及收款计划（2026）'!BB:BB)</f>
        <v>#NAME?</v>
      </c>
      <c r="BC577" s="256" t="e" cm="1">
        <f t="array" aca="1" ref="BC577" ca="1">_xlfn.XLOOKUP($A577&amp;$B577,'[6]产值及收款计划（2026）'!$A:$A&amp;'[6]产值及收款计划（2026）'!$B:$B,'[6]产值及收款计划（2026）'!BC:BC)</f>
        <v>#NAME?</v>
      </c>
      <c r="BD577" s="256" t="e" cm="1">
        <f t="array" aca="1" ref="BD577" ca="1">_xlfn.XLOOKUP($A577&amp;$B577,'[6]产值及收款计划（2026）'!$A:$A&amp;'[6]产值及收款计划（2026）'!$B:$B,'[6]产值及收款计划（2026）'!BD:BD)</f>
        <v>#NAME?</v>
      </c>
      <c r="BE577" s="256" t="e" cm="1">
        <f t="array" aca="1" ref="BE577" ca="1">_xlfn.XLOOKUP($A577&amp;$B577,'[6]产值及收款计划（2026）'!$A:$A&amp;'[6]产值及收款计划（2026）'!$B:$B,'[6]产值及收款计划（2026）'!BE:BE)</f>
        <v>#NAME?</v>
      </c>
      <c r="BF577" s="256" t="e" cm="1">
        <f t="array" aca="1" ref="BF577" ca="1">_xlfn.XLOOKUP($A577&amp;$B577,'[6]产值及收款计划（2026）'!$A:$A&amp;'[6]产值及收款计划（2026）'!$B:$B,'[6]产值及收款计划（2026）'!BF:BF)</f>
        <v>#NAME?</v>
      </c>
      <c r="BG577" s="256" t="e" cm="1">
        <f t="array" aca="1" ref="BG577" ca="1">_xlfn.XLOOKUP($A577&amp;$B577,'[6]产值及收款计划（2026）'!$A:$A&amp;'[6]产值及收款计划（2026）'!$B:$B,'[6]产值及收款计划（2026）'!BG:BG)</f>
        <v>#NAME?</v>
      </c>
      <c r="BH577" s="256" t="e" cm="1">
        <f t="array" aca="1" ref="BH577" ca="1">_xlfn.XLOOKUP($A577&amp;$B577,'[6]产值及收款计划（2026）'!$A:$A&amp;'[6]产值及收款计划（2026）'!$B:$B,'[6]产值及收款计划（2026）'!BH:BH)</f>
        <v>#NAME?</v>
      </c>
      <c r="BI577" s="256" t="e" cm="1">
        <f t="array" aca="1" ref="BI577" ca="1">_xlfn.XLOOKUP($A577&amp;$B577,'[6]产值及收款计划（2026）'!$A:$A&amp;'[6]产值及收款计划（2026）'!$B:$B,'[6]产值及收款计划（2026）'!BI:BI)</f>
        <v>#NAME?</v>
      </c>
      <c r="BJ577" s="256" t="e" cm="1">
        <f t="array" aca="1" ref="BJ577" ca="1">_xlfn.XLOOKUP($A577&amp;$B577,'[6]产值及收款计划（2026）'!$A:$A&amp;'[6]产值及收款计划（2026）'!$B:$B,'[6]产值及收款计划（2026）'!BJ:BJ)</f>
        <v>#NAME?</v>
      </c>
      <c r="BK577" s="256" t="e" cm="1">
        <f t="array" aca="1" ref="BK577" ca="1">_xlfn.XLOOKUP($A577&amp;$B577,'[6]产值及收款计划（2026）'!$A:$A&amp;'[6]产值及收款计划（2026）'!$B:$B,'[6]产值及收款计划（2026）'!BK:BK)</f>
        <v>#NAME?</v>
      </c>
      <c r="BL577" s="256" t="e" cm="1">
        <f t="array" aca="1" ref="BL577" ca="1">_xlfn.XLOOKUP($A577&amp;$B577,'[6]产值及收款计划（2026）'!$A:$A&amp;'[6]产值及收款计划（2026）'!$B:$B,'[6]产值及收款计划（2026）'!BL:BL)</f>
        <v>#NAME?</v>
      </c>
      <c r="BM577" s="256"/>
      <c r="BN577" s="256"/>
      <c r="BO577" s="256"/>
      <c r="BP577" s="256"/>
      <c r="BQ577" s="255" t="e" cm="1">
        <f t="array" aca="1" ref="BQ577" ca="1">_xlfn.XLOOKUP($A577&amp;$B577,'[6]产值及收款计划（2026）'!$A:$A&amp;'[6]产值及收款计划（2026）'!$B:$B,'[6]产值及收款计划（2026）'!BQ:BQ)</f>
        <v>#NAME?</v>
      </c>
      <c r="BR577" s="256" t="e" cm="1">
        <f t="array" aca="1" ref="BR577" ca="1">_xlfn.XLOOKUP($A577&amp;$B577,'[6]产值及收款计划（2026）'!$A:$A&amp;'[6]产值及收款计划（2026）'!$B:$B,'[6]产值及收款计划（2026）'!BR:BR)</f>
        <v>#NAME?</v>
      </c>
      <c r="CA577" s="256" t="e" cm="1">
        <f t="array" aca="1" ref="CA577" ca="1">_xlfn.XLOOKUP($A577&amp;$B577,'[6]产值及收款计划（2026）'!$A:$A&amp;'[6]产值及收款计划（2026）'!$B:$B,'[6]产值及收款计划（2026）'!CA:CA)</f>
        <v>#NAME?</v>
      </c>
      <c r="CB577" s="256" t="e" cm="1">
        <f t="array" aca="1" ref="CB577" ca="1">_xlfn.XLOOKUP($A577&amp;$B577,'[6]产值及收款计划（2026）'!$A:$A&amp;'[6]产值及收款计划（2026）'!$B:$B,'[6]产值及收款计划（2026）'!CB:CB)</f>
        <v>#NAME?</v>
      </c>
      <c r="CC577" s="256" t="e" cm="1">
        <f t="array" aca="1" ref="CC577" ca="1">_xlfn.XLOOKUP($A577&amp;$B577,'[6]产值及收款计划（2026）'!$A:$A&amp;'[6]产值及收款计划（2026）'!$B:$B,'[6]产值及收款计划（2026）'!CC:CC)</f>
        <v>#NAME?</v>
      </c>
      <c r="CD577" s="256" t="e" cm="1">
        <f t="array" aca="1" ref="CD577" ca="1">_xlfn.XLOOKUP($A577&amp;$B577,'[6]产值及收款计划（2026）'!$A:$A&amp;'[6]产值及收款计划（2026）'!$B:$B,'[6]产值及收款计划（2026）'!CD:CD)</f>
        <v>#NAME?</v>
      </c>
      <c r="CE577" s="256" t="e" cm="1">
        <f t="array" aca="1" ref="CE577" ca="1">_xlfn.XLOOKUP($A577&amp;$B577,'[6]产值及收款计划（2026）'!$A:$A&amp;'[6]产值及收款计划（2026）'!$B:$B,'[6]产值及收款计划（2026）'!CE:CE)</f>
        <v>#NAME?</v>
      </c>
      <c r="CF577" s="256" t="e" cm="1">
        <f t="array" aca="1" ref="CF577" ca="1">_xlfn.XLOOKUP($A577&amp;$B577,'[6]产值及收款计划（2026）'!$A:$A&amp;'[6]产值及收款计划（2026）'!$B:$B,'[6]产值及收款计划（2026）'!CF:CF)</f>
        <v>#NAME?</v>
      </c>
      <c r="CG577" s="256" t="e" cm="1">
        <f t="array" aca="1" ref="CG577" ca="1">_xlfn.XLOOKUP($A577&amp;$B577,'[6]产值及收款计划（2026）'!$A:$A&amp;'[6]产值及收款计划（2026）'!$B:$B,'[6]产值及收款计划（2026）'!CG:CG)</f>
        <v>#NAME?</v>
      </c>
      <c r="CH577" s="256" t="e" cm="1">
        <f t="array" aca="1" ref="CH577" ca="1">_xlfn.XLOOKUP($A577&amp;$B577,'[6]产值及收款计划（2026）'!$A:$A&amp;'[6]产值及收款计划（2026）'!$B:$B,'[6]产值及收款计划（2026）'!CH:CH)</f>
        <v>#NAME?</v>
      </c>
      <c r="CI577" s="256" t="e" cm="1">
        <f t="array" aca="1" ref="CI577" ca="1">_xlfn.XLOOKUP($A577&amp;$B577,'[6]产值及收款计划（2026）'!$A:$A&amp;'[6]产值及收款计划（2026）'!$B:$B,'[6]产值及收款计划（2026）'!CI:CI)</f>
        <v>#NAME?</v>
      </c>
      <c r="CJ577" s="256" t="e" cm="1">
        <f t="array" aca="1" ref="CJ577" ca="1">_xlfn.XLOOKUP($A577&amp;$B577,'[6]产值及收款计划（2026）'!$A:$A&amp;'[6]产值及收款计划（2026）'!$B:$B,'[6]产值及收款计划（2026）'!CJ:CJ)</f>
        <v>#NAME?</v>
      </c>
      <c r="CK577" s="256" t="e" cm="1">
        <f t="array" aca="1" ref="CK577" ca="1">_xlfn.XLOOKUP($A577&amp;$B577,'[6]产值及收款计划（2026）'!$A:$A&amp;'[6]产值及收款计划（2026）'!$B:$B,'[6]产值及收款计划（2026）'!CK:CK)</f>
        <v>#NAME?</v>
      </c>
      <c r="CL577" s="256" t="e" cm="1">
        <f t="array" aca="1" ref="CL577" ca="1">_xlfn.XLOOKUP($A577&amp;$B577,'[6]产值及收款计划（2026）'!$A:$A&amp;'[6]产值及收款计划（2026）'!$B:$B,'[6]产值及收款计划（2026）'!CL:CL)</f>
        <v>#NAME?</v>
      </c>
      <c r="DA577" s="256" t="e" cm="1">
        <f t="array" aca="1" ref="DA577" ca="1">_xlfn.XLOOKUP($A577&amp;$B577,'[6]产值及收款计划（2026）'!$A:$A&amp;'[6]产值及收款计划（2026）'!$B:$B,'[6]产值及收款计划（2026）'!DA:DA)</f>
        <v>#NAME?</v>
      </c>
      <c r="DB577" s="256" t="e" cm="1">
        <f t="array" aca="1" ref="DB577" ca="1">_xlfn.XLOOKUP($A577&amp;$B577,'[6]产值及收款计划（2026）'!$A:$A&amp;'[6]产值及收款计划（2026）'!$B:$B,'[6]产值及收款计划（2026）'!DB:DB)</f>
        <v>#NAME?</v>
      </c>
      <c r="DC577" s="256" t="e" cm="1">
        <f t="array" aca="1" ref="DC577" ca="1">_xlfn.XLOOKUP($A577&amp;$B577,'[6]产值及收款计划（2026）'!$A:$A&amp;'[6]产值及收款计划（2026）'!$B:$B,'[6]产值及收款计划（2026）'!DC:DC)</f>
        <v>#NAME?</v>
      </c>
      <c r="DD577" s="256" t="e" cm="1">
        <f t="array" aca="1" ref="DD577" ca="1">_xlfn.XLOOKUP($A577&amp;$B577,'[6]产值及收款计划（2026）'!$A:$A&amp;'[6]产值及收款计划（2026）'!$B:$B,'[6]产值及收款计划（2026）'!DD:DD)</f>
        <v>#NAME?</v>
      </c>
      <c r="DE577" s="256" t="e" cm="1">
        <f t="array" aca="1" ref="DE577" ca="1">_xlfn.XLOOKUP($A577&amp;$B577,'[6]产值及收款计划（2026）'!$A:$A&amp;'[6]产值及收款计划（2026）'!$B:$B,'[6]产值及收款计划（2026）'!DE:DE)</f>
        <v>#NAME?</v>
      </c>
      <c r="DF577" s="256" t="e" cm="1">
        <f t="array" aca="1" ref="DF577" ca="1">_xlfn.XLOOKUP($A577&amp;$B577,'[6]产值及收款计划（2026）'!$A:$A&amp;'[6]产值及收款计划（2026）'!$B:$B,'[6]产值及收款计划（2026）'!DF:DF)</f>
        <v>#NAME?</v>
      </c>
      <c r="DG577" s="256" t="e" cm="1">
        <f t="array" aca="1" ref="DG577" ca="1">_xlfn.XLOOKUP($A577&amp;$B577,'[6]产值及收款计划（2026）'!$A:$A&amp;'[6]产值及收款计划（2026）'!$B:$B,'[6]产值及收款计划（2026）'!DG:DG)</f>
        <v>#NAME?</v>
      </c>
      <c r="DH577" s="256" t="e" cm="1">
        <f t="array" aca="1" ref="DH577" ca="1">_xlfn.XLOOKUP($A577&amp;$B577,'[6]产值及收款计划（2026）'!$A:$A&amp;'[6]产值及收款计划（2026）'!$B:$B,'[6]产值及收款计划（2026）'!DH:DH)</f>
        <v>#NAME?</v>
      </c>
      <c r="DI577" s="256" t="e" cm="1">
        <f t="array" aca="1" ref="DI577" ca="1">_xlfn.XLOOKUP($A577&amp;$B577,'[6]产值及收款计划（2026）'!$A:$A&amp;'[6]产值及收款计划（2026）'!$B:$B,'[6]产值及收款计划（2026）'!DI:DI)</f>
        <v>#NAME?</v>
      </c>
      <c r="DJ577" s="256" t="e" cm="1">
        <f t="array" aca="1" ref="DJ577" ca="1">_xlfn.XLOOKUP($A577&amp;$B577,'[6]产值及收款计划（2026）'!$A:$A&amp;'[6]产值及收款计划（2026）'!$B:$B,'[6]产值及收款计划（2026）'!DJ:DJ)</f>
        <v>#NAME?</v>
      </c>
      <c r="DK577" s="256" t="e" cm="1">
        <f t="array" aca="1" ref="DK577" ca="1">_xlfn.XLOOKUP($A577&amp;$B577,'[6]产值及收款计划（2026）'!$A:$A&amp;'[6]产值及收款计划（2026）'!$B:$B,'[6]产值及收款计划（2026）'!DK:DK)</f>
        <v>#NAME?</v>
      </c>
      <c r="DL577" s="256" t="e" cm="1">
        <f t="array" aca="1" ref="DL577" ca="1">_xlfn.XLOOKUP($A577&amp;$B577,'[6]产值及收款计划（2026）'!$A:$A&amp;'[6]产值及收款计划（2026）'!$B:$B,'[6]产值及收款计划（2026）'!DL:DL)</f>
        <v>#NAME?</v>
      </c>
      <c r="DM577" s="264"/>
      <c r="DN577" s="250"/>
    </row>
    <row r="578" spans="1:118" ht="20.25" x14ac:dyDescent="0.15">
      <c r="A578" s="254">
        <f t="shared" si="29"/>
        <v>3</v>
      </c>
      <c r="B578" s="254" t="s">
        <v>30</v>
      </c>
      <c r="C578" s="255" t="e" cm="1">
        <f t="array" aca="1" ref="C578" ca="1">_xlfn.XLOOKUP($A578&amp;$B578,'[6]产值及收款计划（2026）'!$A:$A&amp;'[6]产值及收款计划（2026）'!$B:$B,'[6]产值及收款计划（2026）'!C:C)</f>
        <v>#NAME?</v>
      </c>
      <c r="D578" s="255" t="e" cm="1">
        <f t="array" aca="1" ref="D578" ca="1">_xlfn.XLOOKUP($A578&amp;$B578,'[6]产值及收款计划（2026）'!$A:$A&amp;'[6]产值及收款计划（2026）'!$B:$B,'[6]产值及收款计划（2026）'!D:D)</f>
        <v>#NAME?</v>
      </c>
      <c r="E578" s="256" t="e" cm="1">
        <f t="array" aca="1" ref="E578" ca="1">_xlfn.XLOOKUP($A578&amp;$B578,'[6]产值及收款计划（2026）'!$A:$A&amp;'[6]产值及收款计划（2026）'!$B:$B,'[6]产值及收款计划（2026）'!E:E)</f>
        <v>#NAME?</v>
      </c>
      <c r="F578" s="256" t="e" cm="1">
        <f t="array" aca="1" ref="F578" ca="1">_xlfn.XLOOKUP($A578&amp;$B578,'[6]产值及收款计划（2026）'!$A:$A&amp;'[6]产值及收款计划（2026）'!$B:$B,'[6]产值及收款计划（2026）'!F:F)</f>
        <v>#NAME?</v>
      </c>
      <c r="G578" s="256" t="e" cm="1">
        <f t="array" aca="1" ref="G578" ca="1">_xlfn.XLOOKUP($A578&amp;$B578,'[6]产值及收款计划（2026）'!$A:$A&amp;'[6]产值及收款计划（2026）'!$B:$B,'[6]产值及收款计划（2026）'!G:G)</f>
        <v>#NAME?</v>
      </c>
      <c r="H578" s="256" t="e" cm="1">
        <f t="array" aca="1" ref="H578" ca="1">_xlfn.XLOOKUP($A578&amp;$B578,'[6]产值及收款计划（2026）'!$A:$A&amp;'[6]产值及收款计划（2026）'!$B:$B,'[6]产值及收款计划（2026）'!H:H)</f>
        <v>#NAME?</v>
      </c>
      <c r="I578" s="257" t="e" cm="1">
        <f t="array" aca="1" ref="I578" ca="1">_xlfn.XLOOKUP($A578&amp;$B578,'[6]产值及收款计划（2026）'!$A:$A&amp;'[6]产值及收款计划（2026）'!$B:$B,'[6]产值及收款计划（2026）'!I:I)</f>
        <v>#NAME?</v>
      </c>
      <c r="J578" s="258" t="e" cm="1">
        <f t="array" aca="1" ref="J578" ca="1">_xlfn.XLOOKUP($A578&amp;$B578,'[6]产值及收款计划（2026）'!$A:$A&amp;'[6]产值及收款计划（2026）'!$B:$B,'[6]产值及收款计划（2026）'!J:J)</f>
        <v>#NAME?</v>
      </c>
      <c r="K578" s="256" t="e" cm="1">
        <f t="array" aca="1" ref="K578" ca="1">_xlfn.XLOOKUP($A578&amp;$B578,'[6]产值及收款计划（2026）'!$A:$A&amp;'[6]产值及收款计划（2026）'!$B:$B,'[6]产值及收款计划（2026）'!K:K)</f>
        <v>#NAME?</v>
      </c>
      <c r="L578" s="256" t="e" cm="1">
        <f t="array" aca="1" ref="L578" ca="1">_xlfn.XLOOKUP($A578&amp;$B578,'[6]产值及收款计划（2026）'!$A:$A&amp;'[6]产值及收款计划（2026）'!$B:$B,'[6]产值及收款计划（2026）'!L:L)</f>
        <v>#NAME?</v>
      </c>
      <c r="M578" s="256" t="e" cm="1">
        <f t="array" aca="1" ref="M578" ca="1">_xlfn.XLOOKUP($A578&amp;$B578,'[6]产值及收款计划（2026）'!$A:$A&amp;'[6]产值及收款计划（2026）'!$B:$B,'[6]产值及收款计划（2026）'!M:M)</f>
        <v>#NAME?</v>
      </c>
      <c r="N578" s="256" t="e" cm="1">
        <f t="array" aca="1" ref="N578" ca="1">_xlfn.XLOOKUP($A578&amp;$B578,'[6]产值及收款计划（2026）'!$A:$A&amp;'[6]产值及收款计划（2026）'!$B:$B,'[6]产值及收款计划（2026）'!N:N)</f>
        <v>#NAME?</v>
      </c>
      <c r="O578" s="256" t="e" cm="1">
        <f t="array" aca="1" ref="O578" ca="1">_xlfn.XLOOKUP($A578&amp;$B578,'[6]产值及收款计划（2026）'!$A:$A&amp;'[6]产值及收款计划（2026）'!$B:$B,'[6]产值及收款计划（2026）'!O:O)</f>
        <v>#NAME?</v>
      </c>
      <c r="P578" s="255" t="e" cm="1">
        <f t="array" aca="1" ref="P578" ca="1">_xlfn.XLOOKUP($A578&amp;$B578,'[6]产值及收款计划（2026）'!$A:$A&amp;'[6]产值及收款计划（2026）'!$B:$B,'[6]产值及收款计划（2026）'!P:P)</f>
        <v>#NAME?</v>
      </c>
      <c r="Q578" s="256" t="e" cm="1">
        <f t="array" aca="1" ref="Q578" ca="1">_xlfn.XLOOKUP($A578&amp;$B578,'[6]产值及收款计划（2026）'!$A:$A&amp;'[6]产值及收款计划（2026）'!$B:$B,'[6]产值及收款计划（2026）'!Q:Q)</f>
        <v>#NAME?</v>
      </c>
      <c r="R578" s="256" t="e" cm="1">
        <f t="array" aca="1" ref="R578" ca="1">_xlfn.XLOOKUP($A578&amp;$B578,'[6]产值及收款计划（2026）'!$A:$A&amp;'[6]产值及收款计划（2026）'!$B:$B,'[6]产值及收款计划（2026）'!R:R)</f>
        <v>#NAME?</v>
      </c>
      <c r="S578" s="256" t="e" cm="1">
        <f t="array" aca="1" ref="S578" ca="1">_xlfn.XLOOKUP($A578&amp;$B578,'[6]产值及收款计划（2026）'!$A:$A&amp;'[6]产值及收款计划（2026）'!$B:$B,'[6]产值及收款计划（2026）'!S:S)</f>
        <v>#NAME?</v>
      </c>
      <c r="T578" s="256" t="e" cm="1">
        <f t="array" aca="1" ref="T578" ca="1">_xlfn.XLOOKUP($A578&amp;$B578,'[6]产值及收款计划（2026）'!$A:$A&amp;'[6]产值及收款计划（2026）'!$B:$B,'[6]产值及收款计划（2026）'!T:T)</f>
        <v>#NAME?</v>
      </c>
      <c r="U578" s="256" t="e" cm="1">
        <f t="array" aca="1" ref="U578" ca="1">_xlfn.XLOOKUP($A578&amp;$B578,'[6]产值及收款计划（2026）'!$A:$A&amp;'[6]产值及收款计划（2026）'!$B:$B,'[6]产值及收款计划（2026）'!U:U)</f>
        <v>#NAME?</v>
      </c>
      <c r="V578" s="256" t="e" cm="1">
        <f t="array" aca="1" ref="V578" ca="1">_xlfn.XLOOKUP($A578&amp;$B578,'[6]产值及收款计划（2026）'!$A:$A&amp;'[6]产值及收款计划（2026）'!$B:$B,'[6]产值及收款计划（2026）'!V:V)</f>
        <v>#NAME?</v>
      </c>
      <c r="W578" s="256" t="e" cm="1">
        <f t="array" aca="1" ref="W578" ca="1">_xlfn.XLOOKUP($A578&amp;$B578,'[6]产值及收款计划（2026）'!$A:$A&amp;'[6]产值及收款计划（2026）'!$B:$B,'[6]产值及收款计划（2026）'!W:W)</f>
        <v>#NAME?</v>
      </c>
      <c r="X578" s="256" t="e" cm="1">
        <f t="array" aca="1" ref="X578" ca="1">_xlfn.XLOOKUP($A578&amp;$B578,'[6]产值及收款计划（2026）'!$A:$A&amp;'[6]产值及收款计划（2026）'!$B:$B,'[6]产值及收款计划（2026）'!X:X)</f>
        <v>#NAME?</v>
      </c>
      <c r="Y578" s="256" t="e" cm="1">
        <f t="array" aca="1" ref="Y578" ca="1">_xlfn.XLOOKUP($A578&amp;$B578,'[6]产值及收款计划（2026）'!$A:$A&amp;'[6]产值及收款计划（2026）'!$B:$B,'[6]产值及收款计划（2026）'!Y:Y)</f>
        <v>#NAME?</v>
      </c>
      <c r="Z578" s="256" t="e" cm="1">
        <f t="array" aca="1" ref="Z578" ca="1">_xlfn.XLOOKUP($A578&amp;$B578,'[6]产值及收款计划（2026）'!$A:$A&amp;'[6]产值及收款计划（2026）'!$B:$B,'[6]产值及收款计划（2026）'!Z:Z)</f>
        <v>#NAME?</v>
      </c>
      <c r="AA578" s="256" t="e" cm="1">
        <f t="array" aca="1" ref="AA578" ca="1">_xlfn.XLOOKUP($A578&amp;$B578,'[6]产值及收款计划（2026）'!$A:$A&amp;'[6]产值及收款计划（2026）'!$B:$B,'[6]产值及收款计划（2026）'!AA:AA)</f>
        <v>#NAME?</v>
      </c>
      <c r="AB578" s="256" t="e" cm="1">
        <f t="array" aca="1" ref="AB578" ca="1">_xlfn.XLOOKUP($A578&amp;$B578,'[6]产值及收款计划（2026）'!$A:$A&amp;'[6]产值及收款计划（2026）'!$B:$B,'[6]产值及收款计划（2026）'!AB:AB)</f>
        <v>#NAME?</v>
      </c>
      <c r="AC578" s="256" t="e" cm="1">
        <f t="array" aca="1" ref="AC578" ca="1">_xlfn.XLOOKUP($A578&amp;$B578,'[6]产值及收款计划（2026）'!$A:$A&amp;'[6]产值及收款计划（2026）'!$B:$B,'[6]产值及收款计划（2026）'!AC:AC)</f>
        <v>#NAME?</v>
      </c>
      <c r="AD578" s="256" t="e" cm="1">
        <f t="array" aca="1" ref="AD578" ca="1">_xlfn.XLOOKUP($A578&amp;$B578,'[6]产值及收款计划（2026）'!$A:$A&amp;'[6]产值及收款计划（2026）'!$B:$B,'[6]产值及收款计划（2026）'!AD:AD)</f>
        <v>#NAME?</v>
      </c>
      <c r="AE578" s="256" t="e" cm="1">
        <f t="array" aca="1" ref="AE578" ca="1">_xlfn.XLOOKUP($A578&amp;$B578,'[6]产值及收款计划（2026）'!$A:$A&amp;'[6]产值及收款计划（2026）'!$B:$B,'[6]产值及收款计划（2026）'!AE:AE)</f>
        <v>#NAME?</v>
      </c>
      <c r="AF578" s="256" t="e" cm="1">
        <f t="array" aca="1" ref="AF578" ca="1">_xlfn.XLOOKUP($A578&amp;$B578,'[6]产值及收款计划（2026）'!$A:$A&amp;'[6]产值及收款计划（2026）'!$B:$B,'[6]产值及收款计划（2026）'!AF:AF)</f>
        <v>#NAME?</v>
      </c>
      <c r="AG578" s="256" t="e" cm="1">
        <f t="array" aca="1" ref="AG578" ca="1">_xlfn.XLOOKUP($A578&amp;$B578,'[6]产值及收款计划（2026）'!$A:$A&amp;'[6]产值及收款计划（2026）'!$B:$B,'[6]产值及收款计划（2026）'!AG:AG)</f>
        <v>#NAME?</v>
      </c>
      <c r="AH578" s="256" t="e" cm="1">
        <f t="array" aca="1" ref="AH578" ca="1">_xlfn.XLOOKUP($A578&amp;$B578,'[6]产值及收款计划（2026）'!$A:$A&amp;'[6]产值及收款计划（2026）'!$B:$B,'[6]产值及收款计划（2026）'!AH:AH)</f>
        <v>#NAME?</v>
      </c>
      <c r="AI578" s="256" t="e" cm="1">
        <f t="array" aca="1" ref="AI578" ca="1">_xlfn.XLOOKUP($A578&amp;$B578,'[6]产值及收款计划（2026）'!$A:$A&amp;'[6]产值及收款计划（2026）'!$B:$B,'[6]产值及收款计划（2026）'!AI:AI)</f>
        <v>#NAME?</v>
      </c>
      <c r="AJ578" s="256" t="e" cm="1">
        <f t="array" aca="1" ref="AJ578" ca="1">_xlfn.XLOOKUP($A578&amp;$B578,'[6]产值及收款计划（2026）'!$A:$A&amp;'[6]产值及收款计划（2026）'!$B:$B,'[6]产值及收款计划（2026）'!AJ:AJ)</f>
        <v>#NAME?</v>
      </c>
      <c r="AK578" s="256" t="e" cm="1">
        <f t="array" aca="1" ref="AK578" ca="1">_xlfn.XLOOKUP($A578&amp;$B578,'[6]产值及收款计划（2026）'!$A:$A&amp;'[6]产值及收款计划（2026）'!$B:$B,'[6]产值及收款计划（2026）'!AK:AK)</f>
        <v>#NAME?</v>
      </c>
      <c r="AL578" s="256" t="e" cm="1">
        <f t="array" aca="1" ref="AL578" ca="1">_xlfn.XLOOKUP($A578&amp;$B578,'[6]产值及收款计划（2026）'!$A:$A&amp;'[6]产值及收款计划（2026）'!$B:$B,'[6]产值及收款计划（2026）'!AL:AL)</f>
        <v>#NAME?</v>
      </c>
      <c r="AM578" s="263" t="e" cm="1">
        <f t="array" aca="1" ref="AM578" ca="1">_xlfn.LET(_xlpm.勾选月份状态数组,TRANSPOSE('PPT(12-15页）-TOP10'!$A$3:$A$14),_xlpm.选择数据区,IF('PPT(12-15页）-TOP10'!$E$3="收款",$BA578:$BL578,$AA578:$AL578),SUM(_xlfn._xlws.FILTER(_xlpm.选择数据区,_xlpm.勾选月份状态数组,"")))</f>
        <v>#NAME?</v>
      </c>
      <c r="AN578" s="256" t="e" cm="1">
        <f t="array" aca="1" ref="AN578" ca="1">_xlfn.LET(_xlpm.勾选月份状态数组,TRANSPOSE('PPT(12-15页）-TOP10'!$A$3:$A$14),_xlpm.选择数据区,IF('PPT(12-15页）-TOP10'!$E$3="收款",$DA578:$DL578,$CA578:$CL578),SUM(_xlfn._xlws.FILTER(_xlpm.选择数据区,_xlpm.勾选月份状态数组,"")))</f>
        <v>#NAME?</v>
      </c>
      <c r="AO578" s="256" t="e">
        <f ca="1">SUM(CA578:CC578)+SUM(AD578:AL578)</f>
        <v>#NAME?</v>
      </c>
      <c r="AP578" s="256"/>
      <c r="AQ578" s="256"/>
      <c r="AR578" s="256"/>
      <c r="AS578" s="256" t="e" cm="1">
        <f t="array" aca="1" ref="AS578" ca="1">_xlfn.XLOOKUP($A578&amp;$B578,'[6]产值及收款计划（2026）'!$A:$A&amp;'[6]产值及收款计划（2026）'!$B:$B,'[6]产值及收款计划（2026）'!AS:AS)</f>
        <v>#NAME?</v>
      </c>
      <c r="AT578" s="256" t="e" cm="1">
        <f t="array" aca="1" ref="AT578" ca="1">_xlfn.XLOOKUP($A578&amp;$B578,'[6]产值及收款计划（2026）'!$A:$A&amp;'[6]产值及收款计划（2026）'!$B:$B,'[6]产值及收款计划（2026）'!AT:AT)</f>
        <v>#NAME?</v>
      </c>
      <c r="AU578" s="256" t="e" cm="1">
        <f t="array" aca="1" ref="AU578" ca="1">_xlfn.XLOOKUP($A578&amp;$B578,'[6]产值及收款计划（2026）'!$A:$A&amp;'[6]产值及收款计划（2026）'!$B:$B,'[6]产值及收款计划（2026）'!AU:AU)</f>
        <v>#NAME?</v>
      </c>
      <c r="AV578" s="256" t="e" cm="1">
        <f t="array" aca="1" ref="AV578" ca="1">_xlfn.XLOOKUP($A578&amp;$B578,'[6]产值及收款计划（2026）'!$A:$A&amp;'[6]产值及收款计划（2026）'!$B:$B,'[6]产值及收款计划（2026）'!AV:AV)</f>
        <v>#NAME?</v>
      </c>
      <c r="AW578" s="256" t="e" cm="1">
        <f t="array" aca="1" ref="AW578" ca="1">_xlfn.XLOOKUP($A578&amp;$B578,'[6]产值及收款计划（2026）'!$A:$A&amp;'[6]产值及收款计划（2026）'!$B:$B,'[6]产值及收款计划（2026）'!AW:AW)</f>
        <v>#NAME?</v>
      </c>
      <c r="AX578" s="256" t="e" cm="1">
        <f t="array" aca="1" ref="AX578" ca="1">_xlfn.XLOOKUP($A578&amp;$B578,'[6]产值及收款计划（2026）'!$A:$A&amp;'[6]产值及收款计划（2026）'!$B:$B,'[6]产值及收款计划（2026）'!AX:AX)</f>
        <v>#NAME?</v>
      </c>
      <c r="AY578" s="256" t="e" cm="1">
        <f t="array" aca="1" ref="AY578" ca="1">_xlfn.XLOOKUP($A578&amp;$B578,'[6]产值及收款计划（2026）'!$A:$A&amp;'[6]产值及收款计划（2026）'!$B:$B,'[6]产值及收款计划（2026）'!AY:AY)</f>
        <v>#NAME?</v>
      </c>
      <c r="AZ578" s="256" t="e" cm="1">
        <f t="array" aca="1" ref="AZ578" ca="1">_xlfn.XLOOKUP($A578&amp;$B578,'[6]产值及收款计划（2026）'!$A:$A&amp;'[6]产值及收款计划（2026）'!$B:$B,'[6]产值及收款计划（2026）'!AZ:AZ)</f>
        <v>#NAME?</v>
      </c>
      <c r="BA578" s="256" t="e" cm="1">
        <f t="array" aca="1" ref="BA578" ca="1">_xlfn.XLOOKUP($A578&amp;$B578,'[6]产值及收款计划（2026）'!$A:$A&amp;'[6]产值及收款计划（2026）'!$B:$B,'[6]产值及收款计划（2026）'!BA:BA)</f>
        <v>#NAME?</v>
      </c>
      <c r="BB578" s="256" t="e" cm="1">
        <f t="array" aca="1" ref="BB578" ca="1">_xlfn.XLOOKUP($A578&amp;$B578,'[6]产值及收款计划（2026）'!$A:$A&amp;'[6]产值及收款计划（2026）'!$B:$B,'[6]产值及收款计划（2026）'!BB:BB)</f>
        <v>#NAME?</v>
      </c>
      <c r="BC578" s="256" t="e" cm="1">
        <f t="array" aca="1" ref="BC578" ca="1">_xlfn.XLOOKUP($A578&amp;$B578,'[6]产值及收款计划（2026）'!$A:$A&amp;'[6]产值及收款计划（2026）'!$B:$B,'[6]产值及收款计划（2026）'!BC:BC)</f>
        <v>#NAME?</v>
      </c>
      <c r="BD578" s="256" t="e" cm="1">
        <f t="array" aca="1" ref="BD578" ca="1">_xlfn.XLOOKUP($A578&amp;$B578,'[6]产值及收款计划（2026）'!$A:$A&amp;'[6]产值及收款计划（2026）'!$B:$B,'[6]产值及收款计划（2026）'!BD:BD)</f>
        <v>#NAME?</v>
      </c>
      <c r="BE578" s="256" t="e" cm="1">
        <f t="array" aca="1" ref="BE578" ca="1">_xlfn.XLOOKUP($A578&amp;$B578,'[6]产值及收款计划（2026）'!$A:$A&amp;'[6]产值及收款计划（2026）'!$B:$B,'[6]产值及收款计划（2026）'!BE:BE)</f>
        <v>#NAME?</v>
      </c>
      <c r="BF578" s="256" t="e" cm="1">
        <f t="array" aca="1" ref="BF578" ca="1">_xlfn.XLOOKUP($A578&amp;$B578,'[6]产值及收款计划（2026）'!$A:$A&amp;'[6]产值及收款计划（2026）'!$B:$B,'[6]产值及收款计划（2026）'!BF:BF)</f>
        <v>#NAME?</v>
      </c>
      <c r="BG578" s="256" t="e" cm="1">
        <f t="array" aca="1" ref="BG578" ca="1">_xlfn.XLOOKUP($A578&amp;$B578,'[6]产值及收款计划（2026）'!$A:$A&amp;'[6]产值及收款计划（2026）'!$B:$B,'[6]产值及收款计划（2026）'!BG:BG)</f>
        <v>#NAME?</v>
      </c>
      <c r="BH578" s="256" t="e" cm="1">
        <f t="array" aca="1" ref="BH578" ca="1">_xlfn.XLOOKUP($A578&amp;$B578,'[6]产值及收款计划（2026）'!$A:$A&amp;'[6]产值及收款计划（2026）'!$B:$B,'[6]产值及收款计划（2026）'!BH:BH)</f>
        <v>#NAME?</v>
      </c>
      <c r="BI578" s="256" t="e" cm="1">
        <f t="array" aca="1" ref="BI578" ca="1">_xlfn.XLOOKUP($A578&amp;$B578,'[6]产值及收款计划（2026）'!$A:$A&amp;'[6]产值及收款计划（2026）'!$B:$B,'[6]产值及收款计划（2026）'!BI:BI)</f>
        <v>#NAME?</v>
      </c>
      <c r="BJ578" s="256" t="e" cm="1">
        <f t="array" aca="1" ref="BJ578" ca="1">_xlfn.XLOOKUP($A578&amp;$B578,'[6]产值及收款计划（2026）'!$A:$A&amp;'[6]产值及收款计划（2026）'!$B:$B,'[6]产值及收款计划（2026）'!BJ:BJ)</f>
        <v>#NAME?</v>
      </c>
      <c r="BK578" s="256" t="e" cm="1">
        <f t="array" aca="1" ref="BK578" ca="1">_xlfn.XLOOKUP($A578&amp;$B578,'[6]产值及收款计划（2026）'!$A:$A&amp;'[6]产值及收款计划（2026）'!$B:$B,'[6]产值及收款计划（2026）'!BK:BK)</f>
        <v>#NAME?</v>
      </c>
      <c r="BL578" s="256" t="e" cm="1">
        <f t="array" aca="1" ref="BL578" ca="1">_xlfn.XLOOKUP($A578&amp;$B578,'[6]产值及收款计划（2026）'!$A:$A&amp;'[6]产值及收款计划（2026）'!$B:$B,'[6]产值及收款计划（2026）'!BL:BL)</f>
        <v>#NAME?</v>
      </c>
      <c r="BM578" s="256"/>
      <c r="BN578" s="256"/>
      <c r="BO578" s="256"/>
      <c r="BP578" s="256"/>
      <c r="BQ578" s="255" t="e" cm="1">
        <f t="array" aca="1" ref="BQ578" ca="1">_xlfn.XLOOKUP($A578&amp;$B578,'[6]产值及收款计划（2026）'!$A:$A&amp;'[6]产值及收款计划（2026）'!$B:$B,'[6]产值及收款计划（2026）'!BQ:BQ)</f>
        <v>#NAME?</v>
      </c>
      <c r="BR578" s="256" t="e" cm="1">
        <f t="array" aca="1" ref="BR578" ca="1">_xlfn.XLOOKUP($A578&amp;$B578,'[6]产值及收款计划（2026）'!$A:$A&amp;'[6]产值及收款计划（2026）'!$B:$B,'[6]产值及收款计划（2026）'!BR:BR)</f>
        <v>#NAME?</v>
      </c>
      <c r="CA578" s="256" t="e" cm="1">
        <f t="array" aca="1" ref="CA578" ca="1">_xlfn.XLOOKUP($A578&amp;$B578,'[6]产值及收款计划（2026）'!$A:$A&amp;'[6]产值及收款计划（2026）'!$B:$B,'[6]产值及收款计划（2026）'!CA:CA)</f>
        <v>#NAME?</v>
      </c>
      <c r="CB578" s="256" t="e" cm="1">
        <f t="array" aca="1" ref="CB578" ca="1">_xlfn.XLOOKUP($A578&amp;$B578,'[6]产值及收款计划（2026）'!$A:$A&amp;'[6]产值及收款计划（2026）'!$B:$B,'[6]产值及收款计划（2026）'!CB:CB)</f>
        <v>#NAME?</v>
      </c>
      <c r="CC578" s="256" t="e" cm="1">
        <f t="array" aca="1" ref="CC578" ca="1">_xlfn.XLOOKUP($A578&amp;$B578,'[6]产值及收款计划（2026）'!$A:$A&amp;'[6]产值及收款计划（2026）'!$B:$B,'[6]产值及收款计划（2026）'!CC:CC)</f>
        <v>#NAME?</v>
      </c>
      <c r="CD578" s="256" t="e" cm="1">
        <f t="array" aca="1" ref="CD578" ca="1">_xlfn.XLOOKUP($A578&amp;$B578,'[6]产值及收款计划（2026）'!$A:$A&amp;'[6]产值及收款计划（2026）'!$B:$B,'[6]产值及收款计划（2026）'!CD:CD)</f>
        <v>#NAME?</v>
      </c>
      <c r="CE578" s="256" t="e" cm="1">
        <f t="array" aca="1" ref="CE578" ca="1">_xlfn.XLOOKUP($A578&amp;$B578,'[6]产值及收款计划（2026）'!$A:$A&amp;'[6]产值及收款计划（2026）'!$B:$B,'[6]产值及收款计划（2026）'!CE:CE)</f>
        <v>#NAME?</v>
      </c>
      <c r="CF578" s="256" t="e" cm="1">
        <f t="array" aca="1" ref="CF578" ca="1">_xlfn.XLOOKUP($A578&amp;$B578,'[6]产值及收款计划（2026）'!$A:$A&amp;'[6]产值及收款计划（2026）'!$B:$B,'[6]产值及收款计划（2026）'!CF:CF)</f>
        <v>#NAME?</v>
      </c>
      <c r="CG578" s="256" t="e" cm="1">
        <f t="array" aca="1" ref="CG578" ca="1">_xlfn.XLOOKUP($A578&amp;$B578,'[6]产值及收款计划（2026）'!$A:$A&amp;'[6]产值及收款计划（2026）'!$B:$B,'[6]产值及收款计划（2026）'!CG:CG)</f>
        <v>#NAME?</v>
      </c>
      <c r="CH578" s="256" t="e" cm="1">
        <f t="array" aca="1" ref="CH578" ca="1">_xlfn.XLOOKUP($A578&amp;$B578,'[6]产值及收款计划（2026）'!$A:$A&amp;'[6]产值及收款计划（2026）'!$B:$B,'[6]产值及收款计划（2026）'!CH:CH)</f>
        <v>#NAME?</v>
      </c>
      <c r="CI578" s="256" t="e" cm="1">
        <f t="array" aca="1" ref="CI578" ca="1">_xlfn.XLOOKUP($A578&amp;$B578,'[6]产值及收款计划（2026）'!$A:$A&amp;'[6]产值及收款计划（2026）'!$B:$B,'[6]产值及收款计划（2026）'!CI:CI)</f>
        <v>#NAME?</v>
      </c>
      <c r="CJ578" s="256" t="e" cm="1">
        <f t="array" aca="1" ref="CJ578" ca="1">_xlfn.XLOOKUP($A578&amp;$B578,'[6]产值及收款计划（2026）'!$A:$A&amp;'[6]产值及收款计划（2026）'!$B:$B,'[6]产值及收款计划（2026）'!CJ:CJ)</f>
        <v>#NAME?</v>
      </c>
      <c r="CK578" s="256" t="e" cm="1">
        <f t="array" aca="1" ref="CK578" ca="1">_xlfn.XLOOKUP($A578&amp;$B578,'[6]产值及收款计划（2026）'!$A:$A&amp;'[6]产值及收款计划（2026）'!$B:$B,'[6]产值及收款计划（2026）'!CK:CK)</f>
        <v>#NAME?</v>
      </c>
      <c r="CL578" s="256" t="e" cm="1">
        <f t="array" aca="1" ref="CL578" ca="1">_xlfn.XLOOKUP($A578&amp;$B578,'[6]产值及收款计划（2026）'!$A:$A&amp;'[6]产值及收款计划（2026）'!$B:$B,'[6]产值及收款计划（2026）'!CL:CL)</f>
        <v>#NAME?</v>
      </c>
      <c r="DA578" s="256" t="e" cm="1">
        <f t="array" aca="1" ref="DA578" ca="1">_xlfn.XLOOKUP($A578&amp;$B578,'[6]产值及收款计划（2026）'!$A:$A&amp;'[6]产值及收款计划（2026）'!$B:$B,'[6]产值及收款计划（2026）'!DA:DA)</f>
        <v>#NAME?</v>
      </c>
      <c r="DB578" s="256" t="e" cm="1">
        <f t="array" aca="1" ref="DB578" ca="1">_xlfn.XLOOKUP($A578&amp;$B578,'[6]产值及收款计划（2026）'!$A:$A&amp;'[6]产值及收款计划（2026）'!$B:$B,'[6]产值及收款计划（2026）'!DB:DB)</f>
        <v>#NAME?</v>
      </c>
      <c r="DC578" s="256" t="e" cm="1">
        <f t="array" aca="1" ref="DC578" ca="1">_xlfn.XLOOKUP($A578&amp;$B578,'[6]产值及收款计划（2026）'!$A:$A&amp;'[6]产值及收款计划（2026）'!$B:$B,'[6]产值及收款计划（2026）'!DC:DC)</f>
        <v>#NAME?</v>
      </c>
      <c r="DD578" s="256" t="e" cm="1">
        <f t="array" aca="1" ref="DD578" ca="1">_xlfn.XLOOKUP($A578&amp;$B578,'[6]产值及收款计划（2026）'!$A:$A&amp;'[6]产值及收款计划（2026）'!$B:$B,'[6]产值及收款计划（2026）'!DD:DD)</f>
        <v>#NAME?</v>
      </c>
      <c r="DE578" s="256" t="e" cm="1">
        <f t="array" aca="1" ref="DE578" ca="1">_xlfn.XLOOKUP($A578&amp;$B578,'[6]产值及收款计划（2026）'!$A:$A&amp;'[6]产值及收款计划（2026）'!$B:$B,'[6]产值及收款计划（2026）'!DE:DE)</f>
        <v>#NAME?</v>
      </c>
      <c r="DF578" s="256" t="e" cm="1">
        <f t="array" aca="1" ref="DF578" ca="1">_xlfn.XLOOKUP($A578&amp;$B578,'[6]产值及收款计划（2026）'!$A:$A&amp;'[6]产值及收款计划（2026）'!$B:$B,'[6]产值及收款计划（2026）'!DF:DF)</f>
        <v>#NAME?</v>
      </c>
      <c r="DG578" s="256" t="e" cm="1">
        <f t="array" aca="1" ref="DG578" ca="1">_xlfn.XLOOKUP($A578&amp;$B578,'[6]产值及收款计划（2026）'!$A:$A&amp;'[6]产值及收款计划（2026）'!$B:$B,'[6]产值及收款计划（2026）'!DG:DG)</f>
        <v>#NAME?</v>
      </c>
      <c r="DH578" s="256" t="e" cm="1">
        <f t="array" aca="1" ref="DH578" ca="1">_xlfn.XLOOKUP($A578&amp;$B578,'[6]产值及收款计划（2026）'!$A:$A&amp;'[6]产值及收款计划（2026）'!$B:$B,'[6]产值及收款计划（2026）'!DH:DH)</f>
        <v>#NAME?</v>
      </c>
      <c r="DI578" s="256" t="e" cm="1">
        <f t="array" aca="1" ref="DI578" ca="1">_xlfn.XLOOKUP($A578&amp;$B578,'[6]产值及收款计划（2026）'!$A:$A&amp;'[6]产值及收款计划（2026）'!$B:$B,'[6]产值及收款计划（2026）'!DI:DI)</f>
        <v>#NAME?</v>
      </c>
      <c r="DJ578" s="256" t="e" cm="1">
        <f t="array" aca="1" ref="DJ578" ca="1">_xlfn.XLOOKUP($A578&amp;$B578,'[6]产值及收款计划（2026）'!$A:$A&amp;'[6]产值及收款计划（2026）'!$B:$B,'[6]产值及收款计划（2026）'!DJ:DJ)</f>
        <v>#NAME?</v>
      </c>
      <c r="DK578" s="256" t="e" cm="1">
        <f t="array" aca="1" ref="DK578" ca="1">_xlfn.XLOOKUP($A578&amp;$B578,'[6]产值及收款计划（2026）'!$A:$A&amp;'[6]产值及收款计划（2026）'!$B:$B,'[6]产值及收款计划（2026）'!DK:DK)</f>
        <v>#NAME?</v>
      </c>
      <c r="DL578" s="256" t="e" cm="1">
        <f t="array" aca="1" ref="DL578" ca="1">_xlfn.XLOOKUP($A578&amp;$B578,'[6]产值及收款计划（2026）'!$A:$A&amp;'[6]产值及收款计划（2026）'!$B:$B,'[6]产值及收款计划（2026）'!DL:DL)</f>
        <v>#NAME?</v>
      </c>
      <c r="DM578" s="264"/>
      <c r="DN578" s="250"/>
    </row>
    <row r="579" spans="1:118" ht="20.25" x14ac:dyDescent="0.15">
      <c r="A579" s="254">
        <f t="shared" si="29"/>
        <v>4</v>
      </c>
      <c r="B579" s="254" t="s">
        <v>30</v>
      </c>
      <c r="C579" s="255" t="e" cm="1">
        <f t="array" aca="1" ref="C579" ca="1">_xlfn.XLOOKUP($A579&amp;$B579,'[6]产值及收款计划（2026）'!$A:$A&amp;'[6]产值及收款计划（2026）'!$B:$B,'[6]产值及收款计划（2026）'!C:C)</f>
        <v>#NAME?</v>
      </c>
      <c r="D579" s="255" t="e" cm="1">
        <f t="array" aca="1" ref="D579" ca="1">_xlfn.XLOOKUP($A579&amp;$B579,'[6]产值及收款计划（2026）'!$A:$A&amp;'[6]产值及收款计划（2026）'!$B:$B,'[6]产值及收款计划（2026）'!D:D)</f>
        <v>#NAME?</v>
      </c>
      <c r="E579" s="256" t="e" cm="1">
        <f t="array" aca="1" ref="E579" ca="1">_xlfn.XLOOKUP($A579&amp;$B579,'[6]产值及收款计划（2026）'!$A:$A&amp;'[6]产值及收款计划（2026）'!$B:$B,'[6]产值及收款计划（2026）'!E:E)</f>
        <v>#NAME?</v>
      </c>
      <c r="F579" s="256" cm="1">
        <f t="array" aca="1" ref="F579" ca="1">_xlfn.XLOOKUP($A579&amp;$B579,'[6]产值及收款计划（2026）'!$A:$A&amp;'[6]产值及收款计划（2026）'!$B:$B,'[6]产值及收款计划（2026）'!F:F)</f>
        <v>0</v>
      </c>
      <c r="G579" s="256" t="e" cm="1">
        <f t="array" aca="1" ref="G579" ca="1">_xlfn.XLOOKUP($A579&amp;$B579,'[6]产值及收款计划（2026）'!$A:$A&amp;'[6]产值及收款计划（2026）'!$B:$B,'[6]产值及收款计划（2026）'!G:G)</f>
        <v>#NAME?</v>
      </c>
      <c r="H579" s="256" t="e" cm="1">
        <f t="array" aca="1" ref="H579" ca="1">_xlfn.XLOOKUP($A579&amp;$B579,'[6]产值及收款计划（2026）'!$A:$A&amp;'[6]产值及收款计划（2026）'!$B:$B,'[6]产值及收款计划（2026）'!H:H)</f>
        <v>#NAME?</v>
      </c>
      <c r="I579" s="257" cm="1">
        <f t="array" aca="1" ref="I579" ca="1">_xlfn.XLOOKUP($A579&amp;$B579,'[6]产值及收款计划（2026）'!$A:$A&amp;'[6]产值及收款计划（2026）'!$B:$B,'[6]产值及收款计划（2026）'!I:I)</f>
        <v>0</v>
      </c>
      <c r="J579" s="258" t="e" cm="1">
        <f t="array" aca="1" ref="J579" ca="1">_xlfn.XLOOKUP($A579&amp;$B579,'[6]产值及收款计划（2026）'!$A:$A&amp;'[6]产值及收款计划（2026）'!$B:$B,'[6]产值及收款计划（2026）'!J:J)</f>
        <v>#NAME?</v>
      </c>
      <c r="K579" s="256" t="e" cm="1">
        <f t="array" aca="1" ref="K579" ca="1">_xlfn.XLOOKUP($A579&amp;$B579,'[6]产值及收款计划（2026）'!$A:$A&amp;'[6]产值及收款计划（2026）'!$B:$B,'[6]产值及收款计划（2026）'!K:K)</f>
        <v>#NAME?</v>
      </c>
      <c r="L579" s="256" t="e" cm="1">
        <f t="array" aca="1" ref="L579" ca="1">_xlfn.XLOOKUP($A579&amp;$B579,'[6]产值及收款计划（2026）'!$A:$A&amp;'[6]产值及收款计划（2026）'!$B:$B,'[6]产值及收款计划（2026）'!L:L)</f>
        <v>#NAME?</v>
      </c>
      <c r="M579" s="256" cm="1">
        <f t="array" aca="1" ref="M579" ca="1">_xlfn.XLOOKUP($A579&amp;$B579,'[6]产值及收款计划（2026）'!$A:$A&amp;'[6]产值及收款计划（2026）'!$B:$B,'[6]产值及收款计划（2026）'!M:M)</f>
        <v>0</v>
      </c>
      <c r="N579" s="256" t="e" cm="1">
        <f t="array" aca="1" ref="N579" ca="1">_xlfn.XLOOKUP($A579&amp;$B579,'[6]产值及收款计划（2026）'!$A:$A&amp;'[6]产值及收款计划（2026）'!$B:$B,'[6]产值及收款计划（2026）'!N:N)</f>
        <v>#NAME?</v>
      </c>
      <c r="O579" s="256" cm="1">
        <f t="array" aca="1" ref="O579" ca="1">_xlfn.XLOOKUP($A579&amp;$B579,'[6]产值及收款计划（2026）'!$A:$A&amp;'[6]产值及收款计划（2026）'!$B:$B,'[6]产值及收款计划（2026）'!O:O)</f>
        <v>0</v>
      </c>
      <c r="P579" s="255" t="e" cm="1">
        <f t="array" aca="1" ref="P579" ca="1">_xlfn.XLOOKUP($A579&amp;$B579,'[6]产值及收款计划（2026）'!$A:$A&amp;'[6]产值及收款计划（2026）'!$B:$B,'[6]产值及收款计划（2026）'!P:P)</f>
        <v>#NAME?</v>
      </c>
      <c r="Q579" s="256" t="e" cm="1">
        <f t="array" aca="1" ref="Q579" ca="1">_xlfn.XLOOKUP($A579&amp;$B579,'[6]产值及收款计划（2026）'!$A:$A&amp;'[6]产值及收款计划（2026）'!$B:$B,'[6]产值及收款计划（2026）'!Q:Q)</f>
        <v>#NAME?</v>
      </c>
      <c r="R579" s="256" t="e" cm="1">
        <f t="array" aca="1" ref="R579" ca="1">_xlfn.XLOOKUP($A579&amp;$B579,'[6]产值及收款计划（2026）'!$A:$A&amp;'[6]产值及收款计划（2026）'!$B:$B,'[6]产值及收款计划（2026）'!R:R)</f>
        <v>#NAME?</v>
      </c>
      <c r="S579" s="256" t="e" cm="1">
        <f t="array" aca="1" ref="S579" ca="1">_xlfn.XLOOKUP($A579&amp;$B579,'[6]产值及收款计划（2026）'!$A:$A&amp;'[6]产值及收款计划（2026）'!$B:$B,'[6]产值及收款计划（2026）'!S:S)</f>
        <v>#NAME?</v>
      </c>
      <c r="T579" s="256" t="e" cm="1">
        <f t="array" aca="1" ref="T579" ca="1">_xlfn.XLOOKUP($A579&amp;$B579,'[6]产值及收款计划（2026）'!$A:$A&amp;'[6]产值及收款计划（2026）'!$B:$B,'[6]产值及收款计划（2026）'!T:T)</f>
        <v>#NAME?</v>
      </c>
      <c r="U579" s="256" t="e" cm="1">
        <f t="array" aca="1" ref="U579" ca="1">_xlfn.XLOOKUP($A579&amp;$B579,'[6]产值及收款计划（2026）'!$A:$A&amp;'[6]产值及收款计划（2026）'!$B:$B,'[6]产值及收款计划（2026）'!U:U)</f>
        <v>#NAME?</v>
      </c>
      <c r="V579" s="256" cm="1">
        <f t="array" aca="1" ref="V579" ca="1">_xlfn.XLOOKUP($A579&amp;$B579,'[6]产值及收款计划（2026）'!$A:$A&amp;'[6]产值及收款计划（2026）'!$B:$B,'[6]产值及收款计划（2026）'!V:V)</f>
        <v>0</v>
      </c>
      <c r="W579" s="256" t="e" cm="1">
        <f t="array" aca="1" ref="W579" ca="1">_xlfn.XLOOKUP($A579&amp;$B579,'[6]产值及收款计划（2026）'!$A:$A&amp;'[6]产值及收款计划（2026）'!$B:$B,'[6]产值及收款计划（2026）'!W:W)</f>
        <v>#NAME?</v>
      </c>
      <c r="X579" s="256" t="e" cm="1">
        <f t="array" aca="1" ref="X579" ca="1">_xlfn.XLOOKUP($A579&amp;$B579,'[6]产值及收款计划（2026）'!$A:$A&amp;'[6]产值及收款计划（2026）'!$B:$B,'[6]产值及收款计划（2026）'!X:X)</f>
        <v>#NAME?</v>
      </c>
      <c r="Y579" s="256" t="e" cm="1">
        <f t="array" aca="1" ref="Y579" ca="1">_xlfn.XLOOKUP($A579&amp;$B579,'[6]产值及收款计划（2026）'!$A:$A&amp;'[6]产值及收款计划（2026）'!$B:$B,'[6]产值及收款计划（2026）'!Y:Y)</f>
        <v>#NAME?</v>
      </c>
      <c r="Z579" s="256" t="e" cm="1">
        <f t="array" aca="1" ref="Z579" ca="1">_xlfn.XLOOKUP($A579&amp;$B579,'[6]产值及收款计划（2026）'!$A:$A&amp;'[6]产值及收款计划（2026）'!$B:$B,'[6]产值及收款计划（2026）'!Z:Z)</f>
        <v>#NAME?</v>
      </c>
      <c r="AA579" s="256" cm="1">
        <f t="array" aca="1" ref="AA579" ca="1">_xlfn.XLOOKUP($A579&amp;$B579,'[6]产值及收款计划（2026）'!$A:$A&amp;'[6]产值及收款计划（2026）'!$B:$B,'[6]产值及收款计划（2026）'!AA:AA)</f>
        <v>0</v>
      </c>
      <c r="AB579" s="256" cm="1">
        <f t="array" aca="1" ref="AB579" ca="1">_xlfn.XLOOKUP($A579&amp;$B579,'[6]产值及收款计划（2026）'!$A:$A&amp;'[6]产值及收款计划（2026）'!$B:$B,'[6]产值及收款计划（2026）'!AB:AB)</f>
        <v>0</v>
      </c>
      <c r="AC579" s="256" t="e" cm="1">
        <f t="array" aca="1" ref="AC579" ca="1">_xlfn.XLOOKUP($A579&amp;$B579,'[6]产值及收款计划（2026）'!$A:$A&amp;'[6]产值及收款计划（2026）'!$B:$B,'[6]产值及收款计划（2026）'!AC:AC)</f>
        <v>#NAME?</v>
      </c>
      <c r="AD579" s="256" t="e" cm="1">
        <f t="array" aca="1" ref="AD579" ca="1">_xlfn.XLOOKUP($A579&amp;$B579,'[6]产值及收款计划（2026）'!$A:$A&amp;'[6]产值及收款计划（2026）'!$B:$B,'[6]产值及收款计划（2026）'!AD:AD)</f>
        <v>#NAME?</v>
      </c>
      <c r="AE579" s="256" t="e" cm="1">
        <f t="array" aca="1" ref="AE579" ca="1">_xlfn.XLOOKUP($A579&amp;$B579,'[6]产值及收款计划（2026）'!$A:$A&amp;'[6]产值及收款计划（2026）'!$B:$B,'[6]产值及收款计划（2026）'!AE:AE)</f>
        <v>#NAME?</v>
      </c>
      <c r="AF579" s="256" cm="1">
        <f t="array" aca="1" ref="AF579" ca="1">_xlfn.XLOOKUP($A579&amp;$B579,'[6]产值及收款计划（2026）'!$A:$A&amp;'[6]产值及收款计划（2026）'!$B:$B,'[6]产值及收款计划（2026）'!AF:AF)</f>
        <v>0</v>
      </c>
      <c r="AG579" s="256" t="e" cm="1">
        <f t="array" aca="1" ref="AG579" ca="1">_xlfn.XLOOKUP($A579&amp;$B579,'[6]产值及收款计划（2026）'!$A:$A&amp;'[6]产值及收款计划（2026）'!$B:$B,'[6]产值及收款计划（2026）'!AG:AG)</f>
        <v>#NAME?</v>
      </c>
      <c r="AH579" s="256" t="e" cm="1">
        <f t="array" aca="1" ref="AH579" ca="1">_xlfn.XLOOKUP($A579&amp;$B579,'[6]产值及收款计划（2026）'!$A:$A&amp;'[6]产值及收款计划（2026）'!$B:$B,'[6]产值及收款计划（2026）'!AH:AH)</f>
        <v>#NAME?</v>
      </c>
      <c r="AI579" s="256" t="e" cm="1">
        <f t="array" aca="1" ref="AI579" ca="1">_xlfn.XLOOKUP($A579&amp;$B579,'[6]产值及收款计划（2026）'!$A:$A&amp;'[6]产值及收款计划（2026）'!$B:$B,'[6]产值及收款计划（2026）'!AI:AI)</f>
        <v>#NAME?</v>
      </c>
      <c r="AJ579" s="256" t="e" cm="1">
        <f t="array" aca="1" ref="AJ579" ca="1">_xlfn.XLOOKUP($A579&amp;$B579,'[6]产值及收款计划（2026）'!$A:$A&amp;'[6]产值及收款计划（2026）'!$B:$B,'[6]产值及收款计划（2026）'!AJ:AJ)</f>
        <v>#NAME?</v>
      </c>
      <c r="AK579" s="256" t="e" cm="1">
        <f t="array" aca="1" ref="AK579" ca="1">_xlfn.XLOOKUP($A579&amp;$B579,'[6]产值及收款计划（2026）'!$A:$A&amp;'[6]产值及收款计划（2026）'!$B:$B,'[6]产值及收款计划（2026）'!AK:AK)</f>
        <v>#NAME?</v>
      </c>
      <c r="AL579" s="256" cm="1">
        <f t="array" aca="1" ref="AL579" ca="1">_xlfn.XLOOKUP($A579&amp;$B579,'[6]产值及收款计划（2026）'!$A:$A&amp;'[6]产值及收款计划（2026）'!$B:$B,'[6]产值及收款计划（2026）'!AL:AL)</f>
        <v>0</v>
      </c>
      <c r="AM579" s="263" t="e" cm="1">
        <f t="array" aca="1" ref="AM579" ca="1">_xlfn.LET(_xlpm.勾选月份状态数组,TRANSPOSE('PPT(12-15页）-TOP10'!$A$3:$A$14),_xlpm.选择数据区,IF('PPT(12-15页）-TOP10'!$E$3="收款",$BA579:$BL579,$AA579:$AL579),SUM(_xlfn._xlws.FILTER(_xlpm.选择数据区,_xlpm.勾选月份状态数组,"")))</f>
        <v>#NAME?</v>
      </c>
      <c r="AN579" s="256" t="e" cm="1">
        <f t="array" aca="1" ref="AN579" ca="1">_xlfn.LET(_xlpm.勾选月份状态数组,TRANSPOSE('PPT(12-15页）-TOP10'!$A$3:$A$14),_xlpm.选择数据区,IF('PPT(12-15页）-TOP10'!$E$3="收款",$DA579:$DL579,$CA579:$CL579),SUM(_xlfn._xlws.FILTER(_xlpm.选择数据区,_xlpm.勾选月份状态数组,"")))</f>
        <v>#NAME?</v>
      </c>
      <c r="AO579" s="256" t="e">
        <f ca="1">SUM(CA579:CC579)+SUM(AD579:AL579)</f>
        <v>#NAME?</v>
      </c>
      <c r="AP579" s="256"/>
      <c r="AQ579" s="256"/>
      <c r="AR579" s="256"/>
      <c r="AS579" s="256" cm="1">
        <f t="array" aca="1" ref="AS579" ca="1">_xlfn.XLOOKUP($A579&amp;$B579,'[6]产值及收款计划（2026）'!$A:$A&amp;'[6]产值及收款计划（2026）'!$B:$B,'[6]产值及收款计划（2026）'!AS:AS)</f>
        <v>0</v>
      </c>
      <c r="AT579" s="256" t="e" cm="1">
        <f t="array" aca="1" ref="AT579" ca="1">_xlfn.XLOOKUP($A579&amp;$B579,'[6]产值及收款计划（2026）'!$A:$A&amp;'[6]产值及收款计划（2026）'!$B:$B,'[6]产值及收款计划（2026）'!AT:AT)</f>
        <v>#NAME?</v>
      </c>
      <c r="AU579" s="256" t="e" cm="1">
        <f t="array" aca="1" ref="AU579" ca="1">_xlfn.XLOOKUP($A579&amp;$B579,'[6]产值及收款计划（2026）'!$A:$A&amp;'[6]产值及收款计划（2026）'!$B:$B,'[6]产值及收款计划（2026）'!AU:AU)</f>
        <v>#NAME?</v>
      </c>
      <c r="AV579" s="256" t="e" cm="1">
        <f t="array" aca="1" ref="AV579" ca="1">_xlfn.XLOOKUP($A579&amp;$B579,'[6]产值及收款计划（2026）'!$A:$A&amp;'[6]产值及收款计划（2026）'!$B:$B,'[6]产值及收款计划（2026）'!AV:AV)</f>
        <v>#NAME?</v>
      </c>
      <c r="AW579" s="256" t="e" cm="1">
        <f t="array" aca="1" ref="AW579" ca="1">_xlfn.XLOOKUP($A579&amp;$B579,'[6]产值及收款计划（2026）'!$A:$A&amp;'[6]产值及收款计划（2026）'!$B:$B,'[6]产值及收款计划（2026）'!AW:AW)</f>
        <v>#NAME?</v>
      </c>
      <c r="AX579" s="256" t="e" cm="1">
        <f t="array" aca="1" ref="AX579" ca="1">_xlfn.XLOOKUP($A579&amp;$B579,'[6]产值及收款计划（2026）'!$A:$A&amp;'[6]产值及收款计划（2026）'!$B:$B,'[6]产值及收款计划（2026）'!AX:AX)</f>
        <v>#NAME?</v>
      </c>
      <c r="AY579" s="256" cm="1">
        <f t="array" aca="1" ref="AY579" ca="1">_xlfn.XLOOKUP($A579&amp;$B579,'[6]产值及收款计划（2026）'!$A:$A&amp;'[6]产值及收款计划（2026）'!$B:$B,'[6]产值及收款计划（2026）'!AY:AY)</f>
        <v>0</v>
      </c>
      <c r="AZ579" s="256" t="e" cm="1">
        <f t="array" aca="1" ref="AZ579" ca="1">_xlfn.XLOOKUP($A579&amp;$B579,'[6]产值及收款计划（2026）'!$A:$A&amp;'[6]产值及收款计划（2026）'!$B:$B,'[6]产值及收款计划（2026）'!AZ:AZ)</f>
        <v>#NAME?</v>
      </c>
      <c r="BA579" s="256" t="e" cm="1">
        <f t="array" aca="1" ref="BA579" ca="1">_xlfn.XLOOKUP($A579&amp;$B579,'[6]产值及收款计划（2026）'!$A:$A&amp;'[6]产值及收款计划（2026）'!$B:$B,'[6]产值及收款计划（2026）'!BA:BA)</f>
        <v>#NAME?</v>
      </c>
      <c r="BB579" s="256" t="e" cm="1">
        <f t="array" aca="1" ref="BB579" ca="1">_xlfn.XLOOKUP($A579&amp;$B579,'[6]产值及收款计划（2026）'!$A:$A&amp;'[6]产值及收款计划（2026）'!$B:$B,'[6]产值及收款计划（2026）'!BB:BB)</f>
        <v>#NAME?</v>
      </c>
      <c r="BC579" s="256" t="e" cm="1">
        <f t="array" aca="1" ref="BC579" ca="1">_xlfn.XLOOKUP($A579&amp;$B579,'[6]产值及收款计划（2026）'!$A:$A&amp;'[6]产值及收款计划（2026）'!$B:$B,'[6]产值及收款计划（2026）'!BC:BC)</f>
        <v>#NAME?</v>
      </c>
      <c r="BD579" s="256" t="e" cm="1">
        <f t="array" aca="1" ref="BD579" ca="1">_xlfn.XLOOKUP($A579&amp;$B579,'[6]产值及收款计划（2026）'!$A:$A&amp;'[6]产值及收款计划（2026）'!$B:$B,'[6]产值及收款计划（2026）'!BD:BD)</f>
        <v>#NAME?</v>
      </c>
      <c r="BE579" s="256" t="e" cm="1">
        <f t="array" aca="1" ref="BE579" ca="1">_xlfn.XLOOKUP($A579&amp;$B579,'[6]产值及收款计划（2026）'!$A:$A&amp;'[6]产值及收款计划（2026）'!$B:$B,'[6]产值及收款计划（2026）'!BE:BE)</f>
        <v>#NAME?</v>
      </c>
      <c r="BF579" s="256" t="e" cm="1">
        <f t="array" aca="1" ref="BF579" ca="1">_xlfn.XLOOKUP($A579&amp;$B579,'[6]产值及收款计划（2026）'!$A:$A&amp;'[6]产值及收款计划（2026）'!$B:$B,'[6]产值及收款计划（2026）'!BF:BF)</f>
        <v>#NAME?</v>
      </c>
      <c r="BG579" s="256" t="e" cm="1">
        <f t="array" aca="1" ref="BG579" ca="1">_xlfn.XLOOKUP($A579&amp;$B579,'[6]产值及收款计划（2026）'!$A:$A&amp;'[6]产值及收款计划（2026）'!$B:$B,'[6]产值及收款计划（2026）'!BG:BG)</f>
        <v>#NAME?</v>
      </c>
      <c r="BH579" s="256" cm="1">
        <f t="array" aca="1" ref="BH579" ca="1">_xlfn.XLOOKUP($A579&amp;$B579,'[6]产值及收款计划（2026）'!$A:$A&amp;'[6]产值及收款计划（2026）'!$B:$B,'[6]产值及收款计划（2026）'!BH:BH)</f>
        <v>0</v>
      </c>
      <c r="BI579" s="256" cm="1">
        <f t="array" aca="1" ref="BI579" ca="1">_xlfn.XLOOKUP($A579&amp;$B579,'[6]产值及收款计划（2026）'!$A:$A&amp;'[6]产值及收款计划（2026）'!$B:$B,'[6]产值及收款计划（2026）'!BI:BI)</f>
        <v>0</v>
      </c>
      <c r="BJ579" s="256" t="e" cm="1">
        <f t="array" aca="1" ref="BJ579" ca="1">_xlfn.XLOOKUP($A579&amp;$B579,'[6]产值及收款计划（2026）'!$A:$A&amp;'[6]产值及收款计划（2026）'!$B:$B,'[6]产值及收款计划（2026）'!BJ:BJ)</f>
        <v>#NAME?</v>
      </c>
      <c r="BK579" s="256" cm="1">
        <f t="array" aca="1" ref="BK579" ca="1">_xlfn.XLOOKUP($A579&amp;$B579,'[6]产值及收款计划（2026）'!$A:$A&amp;'[6]产值及收款计划（2026）'!$B:$B,'[6]产值及收款计划（2026）'!BK:BK)</f>
        <v>0</v>
      </c>
      <c r="BL579" s="256" t="e" cm="1">
        <f t="array" aca="1" ref="BL579" ca="1">_xlfn.XLOOKUP($A579&amp;$B579,'[6]产值及收款计划（2026）'!$A:$A&amp;'[6]产值及收款计划（2026）'!$B:$B,'[6]产值及收款计划（2026）'!BL:BL)</f>
        <v>#NAME?</v>
      </c>
      <c r="BM579" s="256"/>
      <c r="BN579" s="256"/>
      <c r="BO579" s="256"/>
      <c r="BP579" s="256"/>
      <c r="BQ579" s="255" t="e" cm="1">
        <f t="array" aca="1" ref="BQ579" ca="1">_xlfn.XLOOKUP($A579&amp;$B579,'[6]产值及收款计划（2026）'!$A:$A&amp;'[6]产值及收款计划（2026）'!$B:$B,'[6]产值及收款计划（2026）'!BQ:BQ)</f>
        <v>#NAME?</v>
      </c>
      <c r="BR579" s="256" t="e" cm="1">
        <f t="array" aca="1" ref="BR579" ca="1">_xlfn.XLOOKUP($A579&amp;$B579,'[6]产值及收款计划（2026）'!$A:$A&amp;'[6]产值及收款计划（2026）'!$B:$B,'[6]产值及收款计划（2026）'!BR:BR)</f>
        <v>#NAME?</v>
      </c>
      <c r="CA579" s="256" t="e" cm="1">
        <f t="array" aca="1" ref="CA579" ca="1">_xlfn.XLOOKUP($A579&amp;$B579,'[6]产值及收款计划（2026）'!$A:$A&amp;'[6]产值及收款计划（2026）'!$B:$B,'[6]产值及收款计划（2026）'!CA:CA)</f>
        <v>#NAME?</v>
      </c>
      <c r="CB579" s="256" t="e" cm="1">
        <f t="array" aca="1" ref="CB579" ca="1">_xlfn.XLOOKUP($A579&amp;$B579,'[6]产值及收款计划（2026）'!$A:$A&amp;'[6]产值及收款计划（2026）'!$B:$B,'[6]产值及收款计划（2026）'!CB:CB)</f>
        <v>#NAME?</v>
      </c>
      <c r="CC579" s="256" t="e" cm="1">
        <f t="array" aca="1" ref="CC579" ca="1">_xlfn.XLOOKUP($A579&amp;$B579,'[6]产值及收款计划（2026）'!$A:$A&amp;'[6]产值及收款计划（2026）'!$B:$B,'[6]产值及收款计划（2026）'!CC:CC)</f>
        <v>#NAME?</v>
      </c>
      <c r="CD579" s="256" t="e" cm="1">
        <f t="array" aca="1" ref="CD579" ca="1">_xlfn.XLOOKUP($A579&amp;$B579,'[6]产值及收款计划（2026）'!$A:$A&amp;'[6]产值及收款计划（2026）'!$B:$B,'[6]产值及收款计划（2026）'!CD:CD)</f>
        <v>#NAME?</v>
      </c>
      <c r="CE579" s="256" t="e" cm="1">
        <f t="array" aca="1" ref="CE579" ca="1">_xlfn.XLOOKUP($A579&amp;$B579,'[6]产值及收款计划（2026）'!$A:$A&amp;'[6]产值及收款计划（2026）'!$B:$B,'[6]产值及收款计划（2026）'!CE:CE)</f>
        <v>#NAME?</v>
      </c>
      <c r="CF579" s="256" t="e" cm="1">
        <f t="array" aca="1" ref="CF579" ca="1">_xlfn.XLOOKUP($A579&amp;$B579,'[6]产值及收款计划（2026）'!$A:$A&amp;'[6]产值及收款计划（2026）'!$B:$B,'[6]产值及收款计划（2026）'!CF:CF)</f>
        <v>#NAME?</v>
      </c>
      <c r="CG579" s="256" t="e" cm="1">
        <f t="array" aca="1" ref="CG579" ca="1">_xlfn.XLOOKUP($A579&amp;$B579,'[6]产值及收款计划（2026）'!$A:$A&amp;'[6]产值及收款计划（2026）'!$B:$B,'[6]产值及收款计划（2026）'!CG:CG)</f>
        <v>#NAME?</v>
      </c>
      <c r="CH579" s="256" t="e" cm="1">
        <f t="array" aca="1" ref="CH579" ca="1">_xlfn.XLOOKUP($A579&amp;$B579,'[6]产值及收款计划（2026）'!$A:$A&amp;'[6]产值及收款计划（2026）'!$B:$B,'[6]产值及收款计划（2026）'!CH:CH)</f>
        <v>#NAME?</v>
      </c>
      <c r="CI579" s="256" t="e" cm="1">
        <f t="array" aca="1" ref="CI579" ca="1">_xlfn.XLOOKUP($A579&amp;$B579,'[6]产值及收款计划（2026）'!$A:$A&amp;'[6]产值及收款计划（2026）'!$B:$B,'[6]产值及收款计划（2026）'!CI:CI)</f>
        <v>#NAME?</v>
      </c>
      <c r="CJ579" s="256" cm="1">
        <f t="array" aca="1" ref="CJ579" ca="1">_xlfn.XLOOKUP($A579&amp;$B579,'[6]产值及收款计划（2026）'!$A:$A&amp;'[6]产值及收款计划（2026）'!$B:$B,'[6]产值及收款计划（2026）'!CJ:CJ)</f>
        <v>0</v>
      </c>
      <c r="CK579" s="256" cm="1">
        <f t="array" aca="1" ref="CK579" ca="1">_xlfn.XLOOKUP($A579&amp;$B579,'[6]产值及收款计划（2026）'!$A:$A&amp;'[6]产值及收款计划（2026）'!$B:$B,'[6]产值及收款计划（2026）'!CK:CK)</f>
        <v>0</v>
      </c>
      <c r="CL579" s="256" t="e" cm="1">
        <f t="array" aca="1" ref="CL579" ca="1">_xlfn.XLOOKUP($A579&amp;$B579,'[6]产值及收款计划（2026）'!$A:$A&amp;'[6]产值及收款计划（2026）'!$B:$B,'[6]产值及收款计划（2026）'!CL:CL)</f>
        <v>#NAME?</v>
      </c>
      <c r="DA579" s="256" t="e" cm="1">
        <f t="array" aca="1" ref="DA579" ca="1">_xlfn.XLOOKUP($A579&amp;$B579,'[6]产值及收款计划（2026）'!$A:$A&amp;'[6]产值及收款计划（2026）'!$B:$B,'[6]产值及收款计划（2026）'!DA:DA)</f>
        <v>#NAME?</v>
      </c>
      <c r="DB579" s="256" t="e" cm="1">
        <f t="array" aca="1" ref="DB579" ca="1">_xlfn.XLOOKUP($A579&amp;$B579,'[6]产值及收款计划（2026）'!$A:$A&amp;'[6]产值及收款计划（2026）'!$B:$B,'[6]产值及收款计划（2026）'!DB:DB)</f>
        <v>#NAME?</v>
      </c>
      <c r="DC579" s="256" t="e" cm="1">
        <f t="array" aca="1" ref="DC579" ca="1">_xlfn.XLOOKUP($A579&amp;$B579,'[6]产值及收款计划（2026）'!$A:$A&amp;'[6]产值及收款计划（2026）'!$B:$B,'[6]产值及收款计划（2026）'!DC:DC)</f>
        <v>#NAME?</v>
      </c>
      <c r="DD579" s="256" t="e" cm="1">
        <f t="array" aca="1" ref="DD579" ca="1">_xlfn.XLOOKUP($A579&amp;$B579,'[6]产值及收款计划（2026）'!$A:$A&amp;'[6]产值及收款计划（2026）'!$B:$B,'[6]产值及收款计划（2026）'!DD:DD)</f>
        <v>#NAME?</v>
      </c>
      <c r="DE579" s="256" t="e" cm="1">
        <f t="array" aca="1" ref="DE579" ca="1">_xlfn.XLOOKUP($A579&amp;$B579,'[6]产值及收款计划（2026）'!$A:$A&amp;'[6]产值及收款计划（2026）'!$B:$B,'[6]产值及收款计划（2026）'!DE:DE)</f>
        <v>#NAME?</v>
      </c>
      <c r="DF579" s="256" t="e" cm="1">
        <f t="array" aca="1" ref="DF579" ca="1">_xlfn.XLOOKUP($A579&amp;$B579,'[6]产值及收款计划（2026）'!$A:$A&amp;'[6]产值及收款计划（2026）'!$B:$B,'[6]产值及收款计划（2026）'!DF:DF)</f>
        <v>#NAME?</v>
      </c>
      <c r="DG579" s="256" t="e" cm="1">
        <f t="array" aca="1" ref="DG579" ca="1">_xlfn.XLOOKUP($A579&amp;$B579,'[6]产值及收款计划（2026）'!$A:$A&amp;'[6]产值及收款计划（2026）'!$B:$B,'[6]产值及收款计划（2026）'!DG:DG)</f>
        <v>#NAME?</v>
      </c>
      <c r="DH579" s="256" t="e" cm="1">
        <f t="array" aca="1" ref="DH579" ca="1">_xlfn.XLOOKUP($A579&amp;$B579,'[6]产值及收款计划（2026）'!$A:$A&amp;'[6]产值及收款计划（2026）'!$B:$B,'[6]产值及收款计划（2026）'!DH:DH)</f>
        <v>#NAME?</v>
      </c>
      <c r="DI579" s="256" cm="1">
        <f t="array" aca="1" ref="DI579" ca="1">_xlfn.XLOOKUP($A579&amp;$B579,'[6]产值及收款计划（2026）'!$A:$A&amp;'[6]产值及收款计划（2026）'!$B:$B,'[6]产值及收款计划（2026）'!DI:DI)</f>
        <v>0</v>
      </c>
      <c r="DJ579" s="256" t="e" cm="1">
        <f t="array" aca="1" ref="DJ579" ca="1">_xlfn.XLOOKUP($A579&amp;$B579,'[6]产值及收款计划（2026）'!$A:$A&amp;'[6]产值及收款计划（2026）'!$B:$B,'[6]产值及收款计划（2026）'!DJ:DJ)</f>
        <v>#NAME?</v>
      </c>
      <c r="DK579" s="256" t="e" cm="1">
        <f t="array" aca="1" ref="DK579" ca="1">_xlfn.XLOOKUP($A579&amp;$B579,'[6]产值及收款计划（2026）'!$A:$A&amp;'[6]产值及收款计划（2026）'!$B:$B,'[6]产值及收款计划（2026）'!DK:DK)</f>
        <v>#NAME?</v>
      </c>
      <c r="DL579" s="256" t="e" cm="1">
        <f t="array" aca="1" ref="DL579" ca="1">_xlfn.XLOOKUP($A579&amp;$B579,'[6]产值及收款计划（2026）'!$A:$A&amp;'[6]产值及收款计划（2026）'!$B:$B,'[6]产值及收款计划（2026）'!DL:DL)</f>
        <v>#NAME?</v>
      </c>
      <c r="DM579" s="264"/>
      <c r="DN579" s="250"/>
    </row>
    <row r="580" spans="1:118" ht="20.25" x14ac:dyDescent="0.15">
      <c r="A580" s="254">
        <f t="shared" ca="1" si="29"/>
        <v>5</v>
      </c>
      <c r="B580" s="254" t="s">
        <v>30</v>
      </c>
      <c r="C580" s="255" cm="1">
        <f t="array" aca="1" ref="C580" ca="1">_xlfn.XLOOKUP($A580&amp;$B580,'[6]产值及收款计划（2026）'!$A:$A&amp;'[6]产值及收款计划（2026）'!$B:$B,'[6]产值及收款计划（2026）'!C:C)</f>
        <v>0</v>
      </c>
      <c r="D580" s="255" cm="1">
        <f t="array" aca="1" ref="D580" ca="1">_xlfn.XLOOKUP($A580&amp;$B580,'[6]产值及收款计划（2026）'!$A:$A&amp;'[6]产值及收款计划（2026）'!$B:$B,'[6]产值及收款计划（2026）'!D:D)</f>
        <v>0</v>
      </c>
      <c r="E580" s="256" cm="1">
        <f t="array" aca="1" ref="E580" ca="1">_xlfn.XLOOKUP($A580&amp;$B580,'[6]产值及收款计划（2026）'!$A:$A&amp;'[6]产值及收款计划（2026）'!$B:$B,'[6]产值及收款计划（2026）'!E:E)</f>
        <v>0</v>
      </c>
      <c r="F580" s="256" cm="1">
        <f t="array" aca="1" ref="F580" ca="1">_xlfn.XLOOKUP($A580&amp;$B580,'[6]产值及收款计划（2026）'!$A:$A&amp;'[6]产值及收款计划（2026）'!$B:$B,'[6]产值及收款计划（2026）'!F:F)</f>
        <v>0</v>
      </c>
      <c r="G580" s="256" cm="1">
        <f t="array" aca="1" ref="G580" ca="1">_xlfn.XLOOKUP($A580&amp;$B580,'[6]产值及收款计划（2026）'!$A:$A&amp;'[6]产值及收款计划（2026）'!$B:$B,'[6]产值及收款计划（2026）'!G:G)</f>
        <v>0</v>
      </c>
      <c r="H580" s="256" cm="1">
        <f t="array" aca="1" ref="H580" ca="1">_xlfn.XLOOKUP($A580&amp;$B580,'[6]产值及收款计划（2026）'!$A:$A&amp;'[6]产值及收款计划（2026）'!$B:$B,'[6]产值及收款计划（2026）'!H:H)</f>
        <v>0</v>
      </c>
      <c r="I580" s="257" cm="1">
        <f t="array" aca="1" ref="I580" ca="1">_xlfn.XLOOKUP($A580&amp;$B580,'[6]产值及收款计划（2026）'!$A:$A&amp;'[6]产值及收款计划（2026）'!$B:$B,'[6]产值及收款计划（2026）'!I:I)</f>
        <v>0</v>
      </c>
      <c r="J580" s="258" cm="1">
        <f t="array" aca="1" ref="J580" ca="1">_xlfn.XLOOKUP($A580&amp;$B580,'[6]产值及收款计划（2026）'!$A:$A&amp;'[6]产值及收款计划（2026）'!$B:$B,'[6]产值及收款计划（2026）'!J:J)</f>
        <v>0</v>
      </c>
      <c r="K580" s="256" cm="1">
        <f t="array" aca="1" ref="K580" ca="1">_xlfn.XLOOKUP($A580&amp;$B580,'[6]产值及收款计划（2026）'!$A:$A&amp;'[6]产值及收款计划（2026）'!$B:$B,'[6]产值及收款计划（2026）'!K:K)</f>
        <v>0</v>
      </c>
      <c r="L580" s="256" cm="1">
        <f t="array" aca="1" ref="L580" ca="1">_xlfn.XLOOKUP($A580&amp;$B580,'[6]产值及收款计划（2026）'!$A:$A&amp;'[6]产值及收款计划（2026）'!$B:$B,'[6]产值及收款计划（2026）'!L:L)</f>
        <v>0</v>
      </c>
      <c r="M580" s="256" cm="1">
        <f t="array" aca="1" ref="M580" ca="1">_xlfn.XLOOKUP($A580&amp;$B580,'[6]产值及收款计划（2026）'!$A:$A&amp;'[6]产值及收款计划（2026）'!$B:$B,'[6]产值及收款计划（2026）'!M:M)</f>
        <v>0</v>
      </c>
      <c r="N580" s="256" cm="1">
        <f t="array" aca="1" ref="N580" ca="1">_xlfn.XLOOKUP($A580&amp;$B580,'[6]产值及收款计划（2026）'!$A:$A&amp;'[6]产值及收款计划（2026）'!$B:$B,'[6]产值及收款计划（2026）'!N:N)</f>
        <v>0</v>
      </c>
      <c r="O580" s="256" cm="1">
        <f t="array" aca="1" ref="O580" ca="1">_xlfn.XLOOKUP($A580&amp;$B580,'[6]产值及收款计划（2026）'!$A:$A&amp;'[6]产值及收款计划（2026）'!$B:$B,'[6]产值及收款计划（2026）'!O:O)</f>
        <v>0</v>
      </c>
      <c r="P580" s="255" cm="1">
        <f t="array" aca="1" ref="P580" ca="1">_xlfn.XLOOKUP($A580&amp;$B580,'[6]产值及收款计划（2026）'!$A:$A&amp;'[6]产值及收款计划（2026）'!$B:$B,'[6]产值及收款计划（2026）'!P:P)</f>
        <v>0</v>
      </c>
      <c r="Q580" s="256" cm="1">
        <f t="array" aca="1" ref="Q580" ca="1">_xlfn.XLOOKUP($A580&amp;$B580,'[6]产值及收款计划（2026）'!$A:$A&amp;'[6]产值及收款计划（2026）'!$B:$B,'[6]产值及收款计划（2026）'!Q:Q)</f>
        <v>0</v>
      </c>
      <c r="R580" s="256" cm="1">
        <f t="array" aca="1" ref="R580" ca="1">_xlfn.XLOOKUP($A580&amp;$B580,'[6]产值及收款计划（2026）'!$A:$A&amp;'[6]产值及收款计划（2026）'!$B:$B,'[6]产值及收款计划（2026）'!R:R)</f>
        <v>0</v>
      </c>
      <c r="S580" s="256" cm="1">
        <f t="array" aca="1" ref="S580" ca="1">_xlfn.XLOOKUP($A580&amp;$B580,'[6]产值及收款计划（2026）'!$A:$A&amp;'[6]产值及收款计划（2026）'!$B:$B,'[6]产值及收款计划（2026）'!S:S)</f>
        <v>0</v>
      </c>
      <c r="T580" s="256" cm="1">
        <f t="array" aca="1" ref="T580" ca="1">_xlfn.XLOOKUP($A580&amp;$B580,'[6]产值及收款计划（2026）'!$A:$A&amp;'[6]产值及收款计划（2026）'!$B:$B,'[6]产值及收款计划（2026）'!T:T)</f>
        <v>0</v>
      </c>
      <c r="U580" s="256" cm="1">
        <f t="array" aca="1" ref="U580" ca="1">_xlfn.XLOOKUP($A580&amp;$B580,'[6]产值及收款计划（2026）'!$A:$A&amp;'[6]产值及收款计划（2026）'!$B:$B,'[6]产值及收款计划（2026）'!U:U)</f>
        <v>0</v>
      </c>
      <c r="V580" s="256" cm="1">
        <f t="array" aca="1" ref="V580" ca="1">_xlfn.XLOOKUP($A580&amp;$B580,'[6]产值及收款计划（2026）'!$A:$A&amp;'[6]产值及收款计划（2026）'!$B:$B,'[6]产值及收款计划（2026）'!V:V)</f>
        <v>0</v>
      </c>
      <c r="W580" s="256" cm="1">
        <f t="array" aca="1" ref="W580" ca="1">_xlfn.XLOOKUP($A580&amp;$B580,'[6]产值及收款计划（2026）'!$A:$A&amp;'[6]产值及收款计划（2026）'!$B:$B,'[6]产值及收款计划（2026）'!W:W)</f>
        <v>0</v>
      </c>
      <c r="X580" s="256" cm="1">
        <f t="array" aca="1" ref="X580" ca="1">_xlfn.XLOOKUP($A580&amp;$B580,'[6]产值及收款计划（2026）'!$A:$A&amp;'[6]产值及收款计划（2026）'!$B:$B,'[6]产值及收款计划（2026）'!X:X)</f>
        <v>0</v>
      </c>
      <c r="Y580" s="256" cm="1">
        <f t="array" aca="1" ref="Y580" ca="1">_xlfn.XLOOKUP($A580&amp;$B580,'[6]产值及收款计划（2026）'!$A:$A&amp;'[6]产值及收款计划（2026）'!$B:$B,'[6]产值及收款计划（2026）'!Y:Y)</f>
        <v>0</v>
      </c>
      <c r="Z580" s="256" cm="1">
        <f t="array" aca="1" ref="Z580" ca="1">_xlfn.XLOOKUP($A580&amp;$B580,'[6]产值及收款计划（2026）'!$A:$A&amp;'[6]产值及收款计划（2026）'!$B:$B,'[6]产值及收款计划（2026）'!Z:Z)</f>
        <v>0</v>
      </c>
      <c r="AA580" s="256" cm="1">
        <f t="array" aca="1" ref="AA580" ca="1">_xlfn.XLOOKUP($A580&amp;$B580,'[6]产值及收款计划（2026）'!$A:$A&amp;'[6]产值及收款计划（2026）'!$B:$B,'[6]产值及收款计划（2026）'!AA:AA)</f>
        <v>0</v>
      </c>
      <c r="AB580" s="256" cm="1">
        <f t="array" aca="1" ref="AB580" ca="1">_xlfn.XLOOKUP($A580&amp;$B580,'[6]产值及收款计划（2026）'!$A:$A&amp;'[6]产值及收款计划（2026）'!$B:$B,'[6]产值及收款计划（2026）'!AB:AB)</f>
        <v>0</v>
      </c>
      <c r="AC580" s="256" cm="1">
        <f t="array" aca="1" ref="AC580" ca="1">_xlfn.XLOOKUP($A580&amp;$B580,'[6]产值及收款计划（2026）'!$A:$A&amp;'[6]产值及收款计划（2026）'!$B:$B,'[6]产值及收款计划（2026）'!AC:AC)</f>
        <v>0</v>
      </c>
      <c r="AD580" s="256" cm="1">
        <f t="array" aca="1" ref="AD580" ca="1">_xlfn.XLOOKUP($A580&amp;$B580,'[6]产值及收款计划（2026）'!$A:$A&amp;'[6]产值及收款计划（2026）'!$B:$B,'[6]产值及收款计划（2026）'!AD:AD)</f>
        <v>0</v>
      </c>
      <c r="AE580" s="256" cm="1">
        <f t="array" aca="1" ref="AE580" ca="1">_xlfn.XLOOKUP($A580&amp;$B580,'[6]产值及收款计划（2026）'!$A:$A&amp;'[6]产值及收款计划（2026）'!$B:$B,'[6]产值及收款计划（2026）'!AE:AE)</f>
        <v>0</v>
      </c>
      <c r="AF580" s="256" cm="1">
        <f t="array" aca="1" ref="AF580" ca="1">_xlfn.XLOOKUP($A580&amp;$B580,'[6]产值及收款计划（2026）'!$A:$A&amp;'[6]产值及收款计划（2026）'!$B:$B,'[6]产值及收款计划（2026）'!AF:AF)</f>
        <v>0</v>
      </c>
      <c r="AG580" s="256" cm="1">
        <f t="array" aca="1" ref="AG580" ca="1">_xlfn.XLOOKUP($A580&amp;$B580,'[6]产值及收款计划（2026）'!$A:$A&amp;'[6]产值及收款计划（2026）'!$B:$B,'[6]产值及收款计划（2026）'!AG:AG)</f>
        <v>0</v>
      </c>
      <c r="AH580" s="256" cm="1">
        <f t="array" aca="1" ref="AH580" ca="1">_xlfn.XLOOKUP($A580&amp;$B580,'[6]产值及收款计划（2026）'!$A:$A&amp;'[6]产值及收款计划（2026）'!$B:$B,'[6]产值及收款计划（2026）'!AH:AH)</f>
        <v>0</v>
      </c>
      <c r="AI580" s="256" cm="1">
        <f t="array" aca="1" ref="AI580" ca="1">_xlfn.XLOOKUP($A580&amp;$B580,'[6]产值及收款计划（2026）'!$A:$A&amp;'[6]产值及收款计划（2026）'!$B:$B,'[6]产值及收款计划（2026）'!AI:AI)</f>
        <v>0</v>
      </c>
      <c r="AJ580" s="256" cm="1">
        <f t="array" aca="1" ref="AJ580" ca="1">_xlfn.XLOOKUP($A580&amp;$B580,'[6]产值及收款计划（2026）'!$A:$A&amp;'[6]产值及收款计划（2026）'!$B:$B,'[6]产值及收款计划（2026）'!AJ:AJ)</f>
        <v>0</v>
      </c>
      <c r="AK580" s="256" cm="1">
        <f t="array" aca="1" ref="AK580" ca="1">_xlfn.XLOOKUP($A580&amp;$B580,'[6]产值及收款计划（2026）'!$A:$A&amp;'[6]产值及收款计划（2026）'!$B:$B,'[6]产值及收款计划（2026）'!AK:AK)</f>
        <v>0</v>
      </c>
      <c r="AL580" s="256" cm="1">
        <f t="array" aca="1" ref="AL580" ca="1">_xlfn.XLOOKUP($A580&amp;$B580,'[6]产值及收款计划（2026）'!$A:$A&amp;'[6]产值及收款计划（2026）'!$B:$B,'[6]产值及收款计划（2026）'!AL:AL)</f>
        <v>0</v>
      </c>
      <c r="AM580" s="263" t="e" cm="1">
        <f t="array" aca="1" ref="AM580" ca="1">_xlfn.LET(_xlpm.勾选月份状态数组,TRANSPOSE('PPT(12-15页）-TOP10'!$A$3:$A$14),_xlpm.选择数据区,IF('PPT(12-15页）-TOP10'!$E$3="收款",$BA580:$BL580,$AA580:$AL580),SUM(_xlfn._xlws.FILTER(_xlpm.选择数据区,_xlpm.勾选月份状态数组,"")))</f>
        <v>#NAME?</v>
      </c>
      <c r="AN580" s="256" t="e" cm="1">
        <f t="array" aca="1" ref="AN580" ca="1">_xlfn.LET(_xlpm.勾选月份状态数组,TRANSPOSE('PPT(12-15页）-TOP10'!$A$3:$A$14),_xlpm.选择数据区,IF('PPT(12-15页）-TOP10'!$E$3="收款",$DA580:$DL580,$CA580:$CL580),SUM(_xlfn._xlws.FILTER(_xlpm.选择数据区,_xlpm.勾选月份状态数组,"")))</f>
        <v>#NAME?</v>
      </c>
      <c r="AO580" s="256">
        <f ca="1">SUM(CA580:CC580)+SUM(AD580:AL580)</f>
        <v>0</v>
      </c>
      <c r="AP580" s="256"/>
      <c r="AQ580" s="256"/>
      <c r="AR580" s="256"/>
      <c r="AS580" s="256" cm="1">
        <f t="array" aca="1" ref="AS580" ca="1">_xlfn.XLOOKUP($A580&amp;$B580,'[6]产值及收款计划（2026）'!$A:$A&amp;'[6]产值及收款计划（2026）'!$B:$B,'[6]产值及收款计划（2026）'!AS:AS)</f>
        <v>0</v>
      </c>
      <c r="AT580" s="256" cm="1">
        <f t="array" aca="1" ref="AT580" ca="1">_xlfn.XLOOKUP($A580&amp;$B580,'[6]产值及收款计划（2026）'!$A:$A&amp;'[6]产值及收款计划（2026）'!$B:$B,'[6]产值及收款计划（2026）'!AT:AT)</f>
        <v>0</v>
      </c>
      <c r="AU580" s="256" cm="1">
        <f t="array" aca="1" ref="AU580" ca="1">_xlfn.XLOOKUP($A580&amp;$B580,'[6]产值及收款计划（2026）'!$A:$A&amp;'[6]产值及收款计划（2026）'!$B:$B,'[6]产值及收款计划（2026）'!AU:AU)</f>
        <v>0</v>
      </c>
      <c r="AV580" s="256" cm="1">
        <f t="array" aca="1" ref="AV580" ca="1">_xlfn.XLOOKUP($A580&amp;$B580,'[6]产值及收款计划（2026）'!$A:$A&amp;'[6]产值及收款计划（2026）'!$B:$B,'[6]产值及收款计划（2026）'!AV:AV)</f>
        <v>0</v>
      </c>
      <c r="AW580" s="256" cm="1">
        <f t="array" aca="1" ref="AW580" ca="1">_xlfn.XLOOKUP($A580&amp;$B580,'[6]产值及收款计划（2026）'!$A:$A&amp;'[6]产值及收款计划（2026）'!$B:$B,'[6]产值及收款计划（2026）'!AW:AW)</f>
        <v>0</v>
      </c>
      <c r="AX580" s="256" cm="1">
        <f t="array" aca="1" ref="AX580" ca="1">_xlfn.XLOOKUP($A580&amp;$B580,'[6]产值及收款计划（2026）'!$A:$A&amp;'[6]产值及收款计划（2026）'!$B:$B,'[6]产值及收款计划（2026）'!AX:AX)</f>
        <v>0</v>
      </c>
      <c r="AY580" s="256" cm="1">
        <f t="array" aca="1" ref="AY580" ca="1">_xlfn.XLOOKUP($A580&amp;$B580,'[6]产值及收款计划（2026）'!$A:$A&amp;'[6]产值及收款计划（2026）'!$B:$B,'[6]产值及收款计划（2026）'!AY:AY)</f>
        <v>0</v>
      </c>
      <c r="AZ580" s="256" cm="1">
        <f t="array" aca="1" ref="AZ580" ca="1">_xlfn.XLOOKUP($A580&amp;$B580,'[6]产值及收款计划（2026）'!$A:$A&amp;'[6]产值及收款计划（2026）'!$B:$B,'[6]产值及收款计划（2026）'!AZ:AZ)</f>
        <v>0</v>
      </c>
      <c r="BA580" s="256" cm="1">
        <f t="array" aca="1" ref="BA580" ca="1">_xlfn.XLOOKUP($A580&amp;$B580,'[6]产值及收款计划（2026）'!$A:$A&amp;'[6]产值及收款计划（2026）'!$B:$B,'[6]产值及收款计划（2026）'!BA:BA)</f>
        <v>0</v>
      </c>
      <c r="BB580" s="256" cm="1">
        <f t="array" aca="1" ref="BB580" ca="1">_xlfn.XLOOKUP($A580&amp;$B580,'[6]产值及收款计划（2026）'!$A:$A&amp;'[6]产值及收款计划（2026）'!$B:$B,'[6]产值及收款计划（2026）'!BB:BB)</f>
        <v>0</v>
      </c>
      <c r="BC580" s="256" cm="1">
        <f t="array" aca="1" ref="BC580" ca="1">_xlfn.XLOOKUP($A580&amp;$B580,'[6]产值及收款计划（2026）'!$A:$A&amp;'[6]产值及收款计划（2026）'!$B:$B,'[6]产值及收款计划（2026）'!BC:BC)</f>
        <v>0</v>
      </c>
      <c r="BD580" s="256" cm="1">
        <f t="array" aca="1" ref="BD580" ca="1">_xlfn.XLOOKUP($A580&amp;$B580,'[6]产值及收款计划（2026）'!$A:$A&amp;'[6]产值及收款计划（2026）'!$B:$B,'[6]产值及收款计划（2026）'!BD:BD)</f>
        <v>0</v>
      </c>
      <c r="BE580" s="256" cm="1">
        <f t="array" aca="1" ref="BE580" ca="1">_xlfn.XLOOKUP($A580&amp;$B580,'[6]产值及收款计划（2026）'!$A:$A&amp;'[6]产值及收款计划（2026）'!$B:$B,'[6]产值及收款计划（2026）'!BE:BE)</f>
        <v>0</v>
      </c>
      <c r="BF580" s="256" cm="1">
        <f t="array" aca="1" ref="BF580" ca="1">_xlfn.XLOOKUP($A580&amp;$B580,'[6]产值及收款计划（2026）'!$A:$A&amp;'[6]产值及收款计划（2026）'!$B:$B,'[6]产值及收款计划（2026）'!BF:BF)</f>
        <v>0</v>
      </c>
      <c r="BG580" s="256" cm="1">
        <f t="array" aca="1" ref="BG580" ca="1">_xlfn.XLOOKUP($A580&amp;$B580,'[6]产值及收款计划（2026）'!$A:$A&amp;'[6]产值及收款计划（2026）'!$B:$B,'[6]产值及收款计划（2026）'!BG:BG)</f>
        <v>0</v>
      </c>
      <c r="BH580" s="256" cm="1">
        <f t="array" aca="1" ref="BH580" ca="1">_xlfn.XLOOKUP($A580&amp;$B580,'[6]产值及收款计划（2026）'!$A:$A&amp;'[6]产值及收款计划（2026）'!$B:$B,'[6]产值及收款计划（2026）'!BH:BH)</f>
        <v>0</v>
      </c>
      <c r="BI580" s="256" cm="1">
        <f t="array" aca="1" ref="BI580" ca="1">_xlfn.XLOOKUP($A580&amp;$B580,'[6]产值及收款计划（2026）'!$A:$A&amp;'[6]产值及收款计划（2026）'!$B:$B,'[6]产值及收款计划（2026）'!BI:BI)</f>
        <v>0</v>
      </c>
      <c r="BJ580" s="256" cm="1">
        <f t="array" aca="1" ref="BJ580" ca="1">_xlfn.XLOOKUP($A580&amp;$B580,'[6]产值及收款计划（2026）'!$A:$A&amp;'[6]产值及收款计划（2026）'!$B:$B,'[6]产值及收款计划（2026）'!BJ:BJ)</f>
        <v>0</v>
      </c>
      <c r="BK580" s="256" cm="1">
        <f t="array" aca="1" ref="BK580" ca="1">_xlfn.XLOOKUP($A580&amp;$B580,'[6]产值及收款计划（2026）'!$A:$A&amp;'[6]产值及收款计划（2026）'!$B:$B,'[6]产值及收款计划（2026）'!BK:BK)</f>
        <v>0</v>
      </c>
      <c r="BL580" s="256" cm="1">
        <f t="array" aca="1" ref="BL580" ca="1">_xlfn.XLOOKUP($A580&amp;$B580,'[6]产值及收款计划（2026）'!$A:$A&amp;'[6]产值及收款计划（2026）'!$B:$B,'[6]产值及收款计划（2026）'!BL:BL)</f>
        <v>0</v>
      </c>
      <c r="BM580" s="256"/>
      <c r="BN580" s="256"/>
      <c r="BO580" s="256"/>
      <c r="BP580" s="256"/>
      <c r="BQ580" s="255" cm="1">
        <f t="array" aca="1" ref="BQ580" ca="1">_xlfn.XLOOKUP($A580&amp;$B580,'[6]产值及收款计划（2026）'!$A:$A&amp;'[6]产值及收款计划（2026）'!$B:$B,'[6]产值及收款计划（2026）'!BQ:BQ)</f>
        <v>0</v>
      </c>
      <c r="BR580" s="256" cm="1">
        <f t="array" aca="1" ref="BR580" ca="1">_xlfn.XLOOKUP($A580&amp;$B580,'[6]产值及收款计划（2026）'!$A:$A&amp;'[6]产值及收款计划（2026）'!$B:$B,'[6]产值及收款计划（2026）'!BR:BR)</f>
        <v>0</v>
      </c>
      <c r="CA580" s="256" cm="1">
        <f t="array" aca="1" ref="CA580" ca="1">_xlfn.XLOOKUP($A580&amp;$B580,'[6]产值及收款计划（2026）'!$A:$A&amp;'[6]产值及收款计划（2026）'!$B:$B,'[6]产值及收款计划（2026）'!CA:CA)</f>
        <v>0</v>
      </c>
      <c r="CB580" s="256" cm="1">
        <f t="array" aca="1" ref="CB580" ca="1">_xlfn.XLOOKUP($A580&amp;$B580,'[6]产值及收款计划（2026）'!$A:$A&amp;'[6]产值及收款计划（2026）'!$B:$B,'[6]产值及收款计划（2026）'!CB:CB)</f>
        <v>0</v>
      </c>
      <c r="CC580" s="256" cm="1">
        <f t="array" aca="1" ref="CC580" ca="1">_xlfn.XLOOKUP($A580&amp;$B580,'[6]产值及收款计划（2026）'!$A:$A&amp;'[6]产值及收款计划（2026）'!$B:$B,'[6]产值及收款计划（2026）'!CC:CC)</f>
        <v>0</v>
      </c>
      <c r="CD580" s="256" cm="1">
        <f t="array" aca="1" ref="CD580" ca="1">_xlfn.XLOOKUP($A580&amp;$B580,'[6]产值及收款计划（2026）'!$A:$A&amp;'[6]产值及收款计划（2026）'!$B:$B,'[6]产值及收款计划（2026）'!CD:CD)</f>
        <v>0</v>
      </c>
      <c r="CE580" s="256" cm="1">
        <f t="array" aca="1" ref="CE580" ca="1">_xlfn.XLOOKUP($A580&amp;$B580,'[6]产值及收款计划（2026）'!$A:$A&amp;'[6]产值及收款计划（2026）'!$B:$B,'[6]产值及收款计划（2026）'!CE:CE)</f>
        <v>0</v>
      </c>
      <c r="CF580" s="256" cm="1">
        <f t="array" aca="1" ref="CF580" ca="1">_xlfn.XLOOKUP($A580&amp;$B580,'[6]产值及收款计划（2026）'!$A:$A&amp;'[6]产值及收款计划（2026）'!$B:$B,'[6]产值及收款计划（2026）'!CF:CF)</f>
        <v>0</v>
      </c>
      <c r="CG580" s="256" cm="1">
        <f t="array" aca="1" ref="CG580" ca="1">_xlfn.XLOOKUP($A580&amp;$B580,'[6]产值及收款计划（2026）'!$A:$A&amp;'[6]产值及收款计划（2026）'!$B:$B,'[6]产值及收款计划（2026）'!CG:CG)</f>
        <v>0</v>
      </c>
      <c r="CH580" s="256" cm="1">
        <f t="array" aca="1" ref="CH580" ca="1">_xlfn.XLOOKUP($A580&amp;$B580,'[6]产值及收款计划（2026）'!$A:$A&amp;'[6]产值及收款计划（2026）'!$B:$B,'[6]产值及收款计划（2026）'!CH:CH)</f>
        <v>0</v>
      </c>
      <c r="CI580" s="256" cm="1">
        <f t="array" aca="1" ref="CI580" ca="1">_xlfn.XLOOKUP($A580&amp;$B580,'[6]产值及收款计划（2026）'!$A:$A&amp;'[6]产值及收款计划（2026）'!$B:$B,'[6]产值及收款计划（2026）'!CI:CI)</f>
        <v>0</v>
      </c>
      <c r="CJ580" s="256" cm="1">
        <f t="array" aca="1" ref="CJ580" ca="1">_xlfn.XLOOKUP($A580&amp;$B580,'[6]产值及收款计划（2026）'!$A:$A&amp;'[6]产值及收款计划（2026）'!$B:$B,'[6]产值及收款计划（2026）'!CJ:CJ)</f>
        <v>0</v>
      </c>
      <c r="CK580" s="256" cm="1">
        <f t="array" aca="1" ref="CK580" ca="1">_xlfn.XLOOKUP($A580&amp;$B580,'[6]产值及收款计划（2026）'!$A:$A&amp;'[6]产值及收款计划（2026）'!$B:$B,'[6]产值及收款计划（2026）'!CK:CK)</f>
        <v>0</v>
      </c>
      <c r="CL580" s="256" cm="1">
        <f t="array" aca="1" ref="CL580" ca="1">_xlfn.XLOOKUP($A580&amp;$B580,'[6]产值及收款计划（2026）'!$A:$A&amp;'[6]产值及收款计划（2026）'!$B:$B,'[6]产值及收款计划（2026）'!CL:CL)</f>
        <v>0</v>
      </c>
      <c r="DA580" s="256" cm="1">
        <f t="array" aca="1" ref="DA580" ca="1">_xlfn.XLOOKUP($A580&amp;$B580,'[6]产值及收款计划（2026）'!$A:$A&amp;'[6]产值及收款计划（2026）'!$B:$B,'[6]产值及收款计划（2026）'!DA:DA)</f>
        <v>0</v>
      </c>
      <c r="DB580" s="256" cm="1">
        <f t="array" aca="1" ref="DB580" ca="1">_xlfn.XLOOKUP($A580&amp;$B580,'[6]产值及收款计划（2026）'!$A:$A&amp;'[6]产值及收款计划（2026）'!$B:$B,'[6]产值及收款计划（2026）'!DB:DB)</f>
        <v>0</v>
      </c>
      <c r="DC580" s="256" cm="1">
        <f t="array" aca="1" ref="DC580" ca="1">_xlfn.XLOOKUP($A580&amp;$B580,'[6]产值及收款计划（2026）'!$A:$A&amp;'[6]产值及收款计划（2026）'!$B:$B,'[6]产值及收款计划（2026）'!DC:DC)</f>
        <v>0</v>
      </c>
      <c r="DD580" s="256" cm="1">
        <f t="array" aca="1" ref="DD580" ca="1">_xlfn.XLOOKUP($A580&amp;$B580,'[6]产值及收款计划（2026）'!$A:$A&amp;'[6]产值及收款计划（2026）'!$B:$B,'[6]产值及收款计划（2026）'!DD:DD)</f>
        <v>0</v>
      </c>
      <c r="DE580" s="256" cm="1">
        <f t="array" aca="1" ref="DE580" ca="1">_xlfn.XLOOKUP($A580&amp;$B580,'[6]产值及收款计划（2026）'!$A:$A&amp;'[6]产值及收款计划（2026）'!$B:$B,'[6]产值及收款计划（2026）'!DE:DE)</f>
        <v>0</v>
      </c>
      <c r="DF580" s="256" cm="1">
        <f t="array" aca="1" ref="DF580" ca="1">_xlfn.XLOOKUP($A580&amp;$B580,'[6]产值及收款计划（2026）'!$A:$A&amp;'[6]产值及收款计划（2026）'!$B:$B,'[6]产值及收款计划（2026）'!DF:DF)</f>
        <v>0</v>
      </c>
      <c r="DG580" s="256" cm="1">
        <f t="array" aca="1" ref="DG580" ca="1">_xlfn.XLOOKUP($A580&amp;$B580,'[6]产值及收款计划（2026）'!$A:$A&amp;'[6]产值及收款计划（2026）'!$B:$B,'[6]产值及收款计划（2026）'!DG:DG)</f>
        <v>0</v>
      </c>
      <c r="DH580" s="256" cm="1">
        <f t="array" aca="1" ref="DH580" ca="1">_xlfn.XLOOKUP($A580&amp;$B580,'[6]产值及收款计划（2026）'!$A:$A&amp;'[6]产值及收款计划（2026）'!$B:$B,'[6]产值及收款计划（2026）'!DH:DH)</f>
        <v>0</v>
      </c>
      <c r="DI580" s="256" cm="1">
        <f t="array" aca="1" ref="DI580" ca="1">_xlfn.XLOOKUP($A580&amp;$B580,'[6]产值及收款计划（2026）'!$A:$A&amp;'[6]产值及收款计划（2026）'!$B:$B,'[6]产值及收款计划（2026）'!DI:DI)</f>
        <v>0</v>
      </c>
      <c r="DJ580" s="256" cm="1">
        <f t="array" aca="1" ref="DJ580" ca="1">_xlfn.XLOOKUP($A580&amp;$B580,'[6]产值及收款计划（2026）'!$A:$A&amp;'[6]产值及收款计划（2026）'!$B:$B,'[6]产值及收款计划（2026）'!DJ:DJ)</f>
        <v>0</v>
      </c>
      <c r="DK580" s="256" cm="1">
        <f t="array" aca="1" ref="DK580" ca="1">_xlfn.XLOOKUP($A580&amp;$B580,'[6]产值及收款计划（2026）'!$A:$A&amp;'[6]产值及收款计划（2026）'!$B:$B,'[6]产值及收款计划（2026）'!DK:DK)</f>
        <v>0</v>
      </c>
      <c r="DL580" s="256" cm="1">
        <f t="array" aca="1" ref="DL580" ca="1">_xlfn.XLOOKUP($A580&amp;$B580,'[6]产值及收款计划（2026）'!$A:$A&amp;'[6]产值及收款计划（2026）'!$B:$B,'[6]产值及收款计划（2026）'!DL:DL)</f>
        <v>0</v>
      </c>
      <c r="DM580" s="264"/>
      <c r="DN580" s="250"/>
    </row>
    <row r="581" spans="1:118" ht="20.25" x14ac:dyDescent="0.15">
      <c r="A581" s="254">
        <f t="shared" ca="1" si="29"/>
        <v>6</v>
      </c>
      <c r="B581" s="254" t="s">
        <v>30</v>
      </c>
      <c r="C581" s="255" cm="1">
        <f t="array" aca="1" ref="C581" ca="1">_xlfn.XLOOKUP($A581&amp;$B581,'[6]产值及收款计划（2026）'!$A:$A&amp;'[6]产值及收款计划（2026）'!$B:$B,'[6]产值及收款计划（2026）'!C:C)</f>
        <v>0</v>
      </c>
      <c r="D581" s="255" cm="1">
        <f t="array" aca="1" ref="D581" ca="1">_xlfn.XLOOKUP($A581&amp;$B581,'[6]产值及收款计划（2026）'!$A:$A&amp;'[6]产值及收款计划（2026）'!$B:$B,'[6]产值及收款计划（2026）'!D:D)</f>
        <v>0</v>
      </c>
      <c r="E581" s="256" cm="1">
        <f t="array" aca="1" ref="E581" ca="1">_xlfn.XLOOKUP($A581&amp;$B581,'[6]产值及收款计划（2026）'!$A:$A&amp;'[6]产值及收款计划（2026）'!$B:$B,'[6]产值及收款计划（2026）'!E:E)</f>
        <v>0</v>
      </c>
      <c r="F581" s="256" cm="1">
        <f t="array" aca="1" ref="F581" ca="1">_xlfn.XLOOKUP($A581&amp;$B581,'[6]产值及收款计划（2026）'!$A:$A&amp;'[6]产值及收款计划（2026）'!$B:$B,'[6]产值及收款计划（2026）'!F:F)</f>
        <v>0</v>
      </c>
      <c r="G581" s="256" cm="1">
        <f t="array" aca="1" ref="G581" ca="1">_xlfn.XLOOKUP($A581&amp;$B581,'[6]产值及收款计划（2026）'!$A:$A&amp;'[6]产值及收款计划（2026）'!$B:$B,'[6]产值及收款计划（2026）'!G:G)</f>
        <v>0</v>
      </c>
      <c r="H581" s="256" cm="1">
        <f t="array" aca="1" ref="H581" ca="1">_xlfn.XLOOKUP($A581&amp;$B581,'[6]产值及收款计划（2026）'!$A:$A&amp;'[6]产值及收款计划（2026）'!$B:$B,'[6]产值及收款计划（2026）'!H:H)</f>
        <v>0</v>
      </c>
      <c r="I581" s="257" cm="1">
        <f t="array" aca="1" ref="I581" ca="1">_xlfn.XLOOKUP($A581&amp;$B581,'[6]产值及收款计划（2026）'!$A:$A&amp;'[6]产值及收款计划（2026）'!$B:$B,'[6]产值及收款计划（2026）'!I:I)</f>
        <v>0</v>
      </c>
      <c r="J581" s="258" cm="1">
        <f t="array" aca="1" ref="J581" ca="1">_xlfn.XLOOKUP($A581&amp;$B581,'[6]产值及收款计划（2026）'!$A:$A&amp;'[6]产值及收款计划（2026）'!$B:$B,'[6]产值及收款计划（2026）'!J:J)</f>
        <v>0</v>
      </c>
      <c r="K581" s="256" cm="1">
        <f t="array" aca="1" ref="K581" ca="1">_xlfn.XLOOKUP($A581&amp;$B581,'[6]产值及收款计划（2026）'!$A:$A&amp;'[6]产值及收款计划（2026）'!$B:$B,'[6]产值及收款计划（2026）'!K:K)</f>
        <v>0</v>
      </c>
      <c r="L581" s="256" cm="1">
        <f t="array" aca="1" ref="L581" ca="1">_xlfn.XLOOKUP($A581&amp;$B581,'[6]产值及收款计划（2026）'!$A:$A&amp;'[6]产值及收款计划（2026）'!$B:$B,'[6]产值及收款计划（2026）'!L:L)</f>
        <v>0</v>
      </c>
      <c r="M581" s="256" cm="1">
        <f t="array" aca="1" ref="M581" ca="1">_xlfn.XLOOKUP($A581&amp;$B581,'[6]产值及收款计划（2026）'!$A:$A&amp;'[6]产值及收款计划（2026）'!$B:$B,'[6]产值及收款计划（2026）'!M:M)</f>
        <v>0</v>
      </c>
      <c r="N581" s="256" cm="1">
        <f t="array" aca="1" ref="N581" ca="1">_xlfn.XLOOKUP($A581&amp;$B581,'[6]产值及收款计划（2026）'!$A:$A&amp;'[6]产值及收款计划（2026）'!$B:$B,'[6]产值及收款计划（2026）'!N:N)</f>
        <v>0</v>
      </c>
      <c r="O581" s="256" cm="1">
        <f t="array" aca="1" ref="O581" ca="1">_xlfn.XLOOKUP($A581&amp;$B581,'[6]产值及收款计划（2026）'!$A:$A&amp;'[6]产值及收款计划（2026）'!$B:$B,'[6]产值及收款计划（2026）'!O:O)</f>
        <v>0</v>
      </c>
      <c r="P581" s="255" cm="1">
        <f t="array" aca="1" ref="P581" ca="1">_xlfn.XLOOKUP($A581&amp;$B581,'[6]产值及收款计划（2026）'!$A:$A&amp;'[6]产值及收款计划（2026）'!$B:$B,'[6]产值及收款计划（2026）'!P:P)</f>
        <v>0</v>
      </c>
      <c r="Q581" s="256" cm="1">
        <f t="array" aca="1" ref="Q581" ca="1">_xlfn.XLOOKUP($A581&amp;$B581,'[6]产值及收款计划（2026）'!$A:$A&amp;'[6]产值及收款计划（2026）'!$B:$B,'[6]产值及收款计划（2026）'!Q:Q)</f>
        <v>0</v>
      </c>
      <c r="R581" s="256" cm="1">
        <f t="array" aca="1" ref="R581" ca="1">_xlfn.XLOOKUP($A581&amp;$B581,'[6]产值及收款计划（2026）'!$A:$A&amp;'[6]产值及收款计划（2026）'!$B:$B,'[6]产值及收款计划（2026）'!R:R)</f>
        <v>0</v>
      </c>
      <c r="S581" s="256" cm="1">
        <f t="array" aca="1" ref="S581" ca="1">_xlfn.XLOOKUP($A581&amp;$B581,'[6]产值及收款计划（2026）'!$A:$A&amp;'[6]产值及收款计划（2026）'!$B:$B,'[6]产值及收款计划（2026）'!S:S)</f>
        <v>0</v>
      </c>
      <c r="T581" s="256" cm="1">
        <f t="array" aca="1" ref="T581" ca="1">_xlfn.XLOOKUP($A581&amp;$B581,'[6]产值及收款计划（2026）'!$A:$A&amp;'[6]产值及收款计划（2026）'!$B:$B,'[6]产值及收款计划（2026）'!T:T)</f>
        <v>0</v>
      </c>
      <c r="U581" s="256" cm="1">
        <f t="array" aca="1" ref="U581" ca="1">_xlfn.XLOOKUP($A581&amp;$B581,'[6]产值及收款计划（2026）'!$A:$A&amp;'[6]产值及收款计划（2026）'!$B:$B,'[6]产值及收款计划（2026）'!U:U)</f>
        <v>0</v>
      </c>
      <c r="V581" s="256" cm="1">
        <f t="array" aca="1" ref="V581" ca="1">_xlfn.XLOOKUP($A581&amp;$B581,'[6]产值及收款计划（2026）'!$A:$A&amp;'[6]产值及收款计划（2026）'!$B:$B,'[6]产值及收款计划（2026）'!V:V)</f>
        <v>0</v>
      </c>
      <c r="W581" s="256" cm="1">
        <f t="array" aca="1" ref="W581" ca="1">_xlfn.XLOOKUP($A581&amp;$B581,'[6]产值及收款计划（2026）'!$A:$A&amp;'[6]产值及收款计划（2026）'!$B:$B,'[6]产值及收款计划（2026）'!W:W)</f>
        <v>0</v>
      </c>
      <c r="X581" s="256" cm="1">
        <f t="array" aca="1" ref="X581" ca="1">_xlfn.XLOOKUP($A581&amp;$B581,'[6]产值及收款计划（2026）'!$A:$A&amp;'[6]产值及收款计划（2026）'!$B:$B,'[6]产值及收款计划（2026）'!X:X)</f>
        <v>0</v>
      </c>
      <c r="Y581" s="256" cm="1">
        <f t="array" aca="1" ref="Y581" ca="1">_xlfn.XLOOKUP($A581&amp;$B581,'[6]产值及收款计划（2026）'!$A:$A&amp;'[6]产值及收款计划（2026）'!$B:$B,'[6]产值及收款计划（2026）'!Y:Y)</f>
        <v>0</v>
      </c>
      <c r="Z581" s="256" cm="1">
        <f t="array" aca="1" ref="Z581" ca="1">_xlfn.XLOOKUP($A581&amp;$B581,'[6]产值及收款计划（2026）'!$A:$A&amp;'[6]产值及收款计划（2026）'!$B:$B,'[6]产值及收款计划（2026）'!Z:Z)</f>
        <v>0</v>
      </c>
      <c r="AA581" s="256" cm="1">
        <f t="array" aca="1" ref="AA581" ca="1">_xlfn.XLOOKUP($A581&amp;$B581,'[6]产值及收款计划（2026）'!$A:$A&amp;'[6]产值及收款计划（2026）'!$B:$B,'[6]产值及收款计划（2026）'!AA:AA)</f>
        <v>0</v>
      </c>
      <c r="AB581" s="256" cm="1">
        <f t="array" aca="1" ref="AB581" ca="1">_xlfn.XLOOKUP($A581&amp;$B581,'[6]产值及收款计划（2026）'!$A:$A&amp;'[6]产值及收款计划（2026）'!$B:$B,'[6]产值及收款计划（2026）'!AB:AB)</f>
        <v>0</v>
      </c>
      <c r="AC581" s="256" cm="1">
        <f t="array" aca="1" ref="AC581" ca="1">_xlfn.XLOOKUP($A581&amp;$B581,'[6]产值及收款计划（2026）'!$A:$A&amp;'[6]产值及收款计划（2026）'!$B:$B,'[6]产值及收款计划（2026）'!AC:AC)</f>
        <v>0</v>
      </c>
      <c r="AD581" s="256" cm="1">
        <f t="array" aca="1" ref="AD581" ca="1">_xlfn.XLOOKUP($A581&amp;$B581,'[6]产值及收款计划（2026）'!$A:$A&amp;'[6]产值及收款计划（2026）'!$B:$B,'[6]产值及收款计划（2026）'!AD:AD)</f>
        <v>0</v>
      </c>
      <c r="AE581" s="256" cm="1">
        <f t="array" aca="1" ref="AE581" ca="1">_xlfn.XLOOKUP($A581&amp;$B581,'[6]产值及收款计划（2026）'!$A:$A&amp;'[6]产值及收款计划（2026）'!$B:$B,'[6]产值及收款计划（2026）'!AE:AE)</f>
        <v>0</v>
      </c>
      <c r="AF581" s="256" cm="1">
        <f t="array" aca="1" ref="AF581" ca="1">_xlfn.XLOOKUP($A581&amp;$B581,'[6]产值及收款计划（2026）'!$A:$A&amp;'[6]产值及收款计划（2026）'!$B:$B,'[6]产值及收款计划（2026）'!AF:AF)</f>
        <v>0</v>
      </c>
      <c r="AG581" s="256" cm="1">
        <f t="array" aca="1" ref="AG581" ca="1">_xlfn.XLOOKUP($A581&amp;$B581,'[6]产值及收款计划（2026）'!$A:$A&amp;'[6]产值及收款计划（2026）'!$B:$B,'[6]产值及收款计划（2026）'!AG:AG)</f>
        <v>0</v>
      </c>
      <c r="AH581" s="256" cm="1">
        <f t="array" aca="1" ref="AH581" ca="1">_xlfn.XLOOKUP($A581&amp;$B581,'[6]产值及收款计划（2026）'!$A:$A&amp;'[6]产值及收款计划（2026）'!$B:$B,'[6]产值及收款计划（2026）'!AH:AH)</f>
        <v>0</v>
      </c>
      <c r="AI581" s="256" cm="1">
        <f t="array" aca="1" ref="AI581" ca="1">_xlfn.XLOOKUP($A581&amp;$B581,'[6]产值及收款计划（2026）'!$A:$A&amp;'[6]产值及收款计划（2026）'!$B:$B,'[6]产值及收款计划（2026）'!AI:AI)</f>
        <v>0</v>
      </c>
      <c r="AJ581" s="256" cm="1">
        <f t="array" aca="1" ref="AJ581" ca="1">_xlfn.XLOOKUP($A581&amp;$B581,'[6]产值及收款计划（2026）'!$A:$A&amp;'[6]产值及收款计划（2026）'!$B:$B,'[6]产值及收款计划（2026）'!AJ:AJ)</f>
        <v>0</v>
      </c>
      <c r="AK581" s="256" cm="1">
        <f t="array" aca="1" ref="AK581" ca="1">_xlfn.XLOOKUP($A581&amp;$B581,'[6]产值及收款计划（2026）'!$A:$A&amp;'[6]产值及收款计划（2026）'!$B:$B,'[6]产值及收款计划（2026）'!AK:AK)</f>
        <v>0</v>
      </c>
      <c r="AL581" s="256" cm="1">
        <f t="array" aca="1" ref="AL581" ca="1">_xlfn.XLOOKUP($A581&amp;$B581,'[6]产值及收款计划（2026）'!$A:$A&amp;'[6]产值及收款计划（2026）'!$B:$B,'[6]产值及收款计划（2026）'!AL:AL)</f>
        <v>0</v>
      </c>
      <c r="AM581" s="263" t="e" cm="1">
        <f t="array" aca="1" ref="AM581" ca="1">_xlfn.LET(_xlpm.勾选月份状态数组,TRANSPOSE('PPT(12-15页）-TOP10'!$A$3:$A$14),_xlpm.选择数据区,IF('PPT(12-15页）-TOP10'!$E$3="收款",$BA581:$BL581,$AA581:$AL581),SUM(_xlfn._xlws.FILTER(_xlpm.选择数据区,_xlpm.勾选月份状态数组,"")))</f>
        <v>#NAME?</v>
      </c>
      <c r="AN581" s="256" t="e" cm="1">
        <f t="array" aca="1" ref="AN581" ca="1">_xlfn.LET(_xlpm.勾选月份状态数组,TRANSPOSE('PPT(12-15页）-TOP10'!$A$3:$A$14),_xlpm.选择数据区,IF('PPT(12-15页）-TOP10'!$E$3="收款",$DA581:$DL581,$CA581:$CL581),SUM(_xlfn._xlws.FILTER(_xlpm.选择数据区,_xlpm.勾选月份状态数组,"")))</f>
        <v>#NAME?</v>
      </c>
      <c r="AO581" s="256">
        <f ca="1">SUM(CA581:CC581)+SUM(AD581:AL581)</f>
        <v>0</v>
      </c>
      <c r="AP581" s="256"/>
      <c r="AQ581" s="256"/>
      <c r="AR581" s="256"/>
      <c r="AS581" s="256" cm="1">
        <f t="array" aca="1" ref="AS581" ca="1">_xlfn.XLOOKUP($A581&amp;$B581,'[6]产值及收款计划（2026）'!$A:$A&amp;'[6]产值及收款计划（2026）'!$B:$B,'[6]产值及收款计划（2026）'!AS:AS)</f>
        <v>0</v>
      </c>
      <c r="AT581" s="256" cm="1">
        <f t="array" aca="1" ref="AT581" ca="1">_xlfn.XLOOKUP($A581&amp;$B581,'[6]产值及收款计划（2026）'!$A:$A&amp;'[6]产值及收款计划（2026）'!$B:$B,'[6]产值及收款计划（2026）'!AT:AT)</f>
        <v>0</v>
      </c>
      <c r="AU581" s="256" cm="1">
        <f t="array" aca="1" ref="AU581" ca="1">_xlfn.XLOOKUP($A581&amp;$B581,'[6]产值及收款计划（2026）'!$A:$A&amp;'[6]产值及收款计划（2026）'!$B:$B,'[6]产值及收款计划（2026）'!AU:AU)</f>
        <v>0</v>
      </c>
      <c r="AV581" s="256" cm="1">
        <f t="array" aca="1" ref="AV581" ca="1">_xlfn.XLOOKUP($A581&amp;$B581,'[6]产值及收款计划（2026）'!$A:$A&amp;'[6]产值及收款计划（2026）'!$B:$B,'[6]产值及收款计划（2026）'!AV:AV)</f>
        <v>0</v>
      </c>
      <c r="AW581" s="256" cm="1">
        <f t="array" aca="1" ref="AW581" ca="1">_xlfn.XLOOKUP($A581&amp;$B581,'[6]产值及收款计划（2026）'!$A:$A&amp;'[6]产值及收款计划（2026）'!$B:$B,'[6]产值及收款计划（2026）'!AW:AW)</f>
        <v>0</v>
      </c>
      <c r="AX581" s="256" cm="1">
        <f t="array" aca="1" ref="AX581" ca="1">_xlfn.XLOOKUP($A581&amp;$B581,'[6]产值及收款计划（2026）'!$A:$A&amp;'[6]产值及收款计划（2026）'!$B:$B,'[6]产值及收款计划（2026）'!AX:AX)</f>
        <v>0</v>
      </c>
      <c r="AY581" s="256" cm="1">
        <f t="array" aca="1" ref="AY581" ca="1">_xlfn.XLOOKUP($A581&amp;$B581,'[6]产值及收款计划（2026）'!$A:$A&amp;'[6]产值及收款计划（2026）'!$B:$B,'[6]产值及收款计划（2026）'!AY:AY)</f>
        <v>0</v>
      </c>
      <c r="AZ581" s="256" cm="1">
        <f t="array" aca="1" ref="AZ581" ca="1">_xlfn.XLOOKUP($A581&amp;$B581,'[6]产值及收款计划（2026）'!$A:$A&amp;'[6]产值及收款计划（2026）'!$B:$B,'[6]产值及收款计划（2026）'!AZ:AZ)</f>
        <v>0</v>
      </c>
      <c r="BA581" s="256" cm="1">
        <f t="array" aca="1" ref="BA581" ca="1">_xlfn.XLOOKUP($A581&amp;$B581,'[6]产值及收款计划（2026）'!$A:$A&amp;'[6]产值及收款计划（2026）'!$B:$B,'[6]产值及收款计划（2026）'!BA:BA)</f>
        <v>0</v>
      </c>
      <c r="BB581" s="256" cm="1">
        <f t="array" aca="1" ref="BB581" ca="1">_xlfn.XLOOKUP($A581&amp;$B581,'[6]产值及收款计划（2026）'!$A:$A&amp;'[6]产值及收款计划（2026）'!$B:$B,'[6]产值及收款计划（2026）'!BB:BB)</f>
        <v>0</v>
      </c>
      <c r="BC581" s="256" cm="1">
        <f t="array" aca="1" ref="BC581" ca="1">_xlfn.XLOOKUP($A581&amp;$B581,'[6]产值及收款计划（2026）'!$A:$A&amp;'[6]产值及收款计划（2026）'!$B:$B,'[6]产值及收款计划（2026）'!BC:BC)</f>
        <v>0</v>
      </c>
      <c r="BD581" s="256" cm="1">
        <f t="array" aca="1" ref="BD581" ca="1">_xlfn.XLOOKUP($A581&amp;$B581,'[6]产值及收款计划（2026）'!$A:$A&amp;'[6]产值及收款计划（2026）'!$B:$B,'[6]产值及收款计划（2026）'!BD:BD)</f>
        <v>0</v>
      </c>
      <c r="BE581" s="256" cm="1">
        <f t="array" aca="1" ref="BE581" ca="1">_xlfn.XLOOKUP($A581&amp;$B581,'[6]产值及收款计划（2026）'!$A:$A&amp;'[6]产值及收款计划（2026）'!$B:$B,'[6]产值及收款计划（2026）'!BE:BE)</f>
        <v>0</v>
      </c>
      <c r="BF581" s="256" cm="1">
        <f t="array" aca="1" ref="BF581" ca="1">_xlfn.XLOOKUP($A581&amp;$B581,'[6]产值及收款计划（2026）'!$A:$A&amp;'[6]产值及收款计划（2026）'!$B:$B,'[6]产值及收款计划（2026）'!BF:BF)</f>
        <v>0</v>
      </c>
      <c r="BG581" s="256" cm="1">
        <f t="array" aca="1" ref="BG581" ca="1">_xlfn.XLOOKUP($A581&amp;$B581,'[6]产值及收款计划（2026）'!$A:$A&amp;'[6]产值及收款计划（2026）'!$B:$B,'[6]产值及收款计划（2026）'!BG:BG)</f>
        <v>0</v>
      </c>
      <c r="BH581" s="256" cm="1">
        <f t="array" aca="1" ref="BH581" ca="1">_xlfn.XLOOKUP($A581&amp;$B581,'[6]产值及收款计划（2026）'!$A:$A&amp;'[6]产值及收款计划（2026）'!$B:$B,'[6]产值及收款计划（2026）'!BH:BH)</f>
        <v>0</v>
      </c>
      <c r="BI581" s="256" cm="1">
        <f t="array" aca="1" ref="BI581" ca="1">_xlfn.XLOOKUP($A581&amp;$B581,'[6]产值及收款计划（2026）'!$A:$A&amp;'[6]产值及收款计划（2026）'!$B:$B,'[6]产值及收款计划（2026）'!BI:BI)</f>
        <v>0</v>
      </c>
      <c r="BJ581" s="256" cm="1">
        <f t="array" aca="1" ref="BJ581" ca="1">_xlfn.XLOOKUP($A581&amp;$B581,'[6]产值及收款计划（2026）'!$A:$A&amp;'[6]产值及收款计划（2026）'!$B:$B,'[6]产值及收款计划（2026）'!BJ:BJ)</f>
        <v>0</v>
      </c>
      <c r="BK581" s="256" cm="1">
        <f t="array" aca="1" ref="BK581" ca="1">_xlfn.XLOOKUP($A581&amp;$B581,'[6]产值及收款计划（2026）'!$A:$A&amp;'[6]产值及收款计划（2026）'!$B:$B,'[6]产值及收款计划（2026）'!BK:BK)</f>
        <v>0</v>
      </c>
      <c r="BL581" s="256" cm="1">
        <f t="array" aca="1" ref="BL581" ca="1">_xlfn.XLOOKUP($A581&amp;$B581,'[6]产值及收款计划（2026）'!$A:$A&amp;'[6]产值及收款计划（2026）'!$B:$B,'[6]产值及收款计划（2026）'!BL:BL)</f>
        <v>0</v>
      </c>
      <c r="BM581" s="256"/>
      <c r="BN581" s="256"/>
      <c r="BO581" s="256"/>
      <c r="BP581" s="256"/>
      <c r="BQ581" s="255" cm="1">
        <f t="array" aca="1" ref="BQ581" ca="1">_xlfn.XLOOKUP($A581&amp;$B581,'[6]产值及收款计划（2026）'!$A:$A&amp;'[6]产值及收款计划（2026）'!$B:$B,'[6]产值及收款计划（2026）'!BQ:BQ)</f>
        <v>0</v>
      </c>
      <c r="BR581" s="256" cm="1">
        <f t="array" aca="1" ref="BR581" ca="1">_xlfn.XLOOKUP($A581&amp;$B581,'[6]产值及收款计划（2026）'!$A:$A&amp;'[6]产值及收款计划（2026）'!$B:$B,'[6]产值及收款计划（2026）'!BR:BR)</f>
        <v>0</v>
      </c>
      <c r="CA581" s="256" cm="1">
        <f t="array" aca="1" ref="CA581" ca="1">_xlfn.XLOOKUP($A581&amp;$B581,'[6]产值及收款计划（2026）'!$A:$A&amp;'[6]产值及收款计划（2026）'!$B:$B,'[6]产值及收款计划（2026）'!CA:CA)</f>
        <v>0</v>
      </c>
      <c r="CB581" s="256" cm="1">
        <f t="array" aca="1" ref="CB581" ca="1">_xlfn.XLOOKUP($A581&amp;$B581,'[6]产值及收款计划（2026）'!$A:$A&amp;'[6]产值及收款计划（2026）'!$B:$B,'[6]产值及收款计划（2026）'!CB:CB)</f>
        <v>0</v>
      </c>
      <c r="CC581" s="256" cm="1">
        <f t="array" aca="1" ref="CC581" ca="1">_xlfn.XLOOKUP($A581&amp;$B581,'[6]产值及收款计划（2026）'!$A:$A&amp;'[6]产值及收款计划（2026）'!$B:$B,'[6]产值及收款计划（2026）'!CC:CC)</f>
        <v>0</v>
      </c>
      <c r="CD581" s="256" cm="1">
        <f t="array" aca="1" ref="CD581" ca="1">_xlfn.XLOOKUP($A581&amp;$B581,'[6]产值及收款计划（2026）'!$A:$A&amp;'[6]产值及收款计划（2026）'!$B:$B,'[6]产值及收款计划（2026）'!CD:CD)</f>
        <v>0</v>
      </c>
      <c r="CE581" s="256" cm="1">
        <f t="array" aca="1" ref="CE581" ca="1">_xlfn.XLOOKUP($A581&amp;$B581,'[6]产值及收款计划（2026）'!$A:$A&amp;'[6]产值及收款计划（2026）'!$B:$B,'[6]产值及收款计划（2026）'!CE:CE)</f>
        <v>0</v>
      </c>
      <c r="CF581" s="256" cm="1">
        <f t="array" aca="1" ref="CF581" ca="1">_xlfn.XLOOKUP($A581&amp;$B581,'[6]产值及收款计划（2026）'!$A:$A&amp;'[6]产值及收款计划（2026）'!$B:$B,'[6]产值及收款计划（2026）'!CF:CF)</f>
        <v>0</v>
      </c>
      <c r="CG581" s="256" cm="1">
        <f t="array" aca="1" ref="CG581" ca="1">_xlfn.XLOOKUP($A581&amp;$B581,'[6]产值及收款计划（2026）'!$A:$A&amp;'[6]产值及收款计划（2026）'!$B:$B,'[6]产值及收款计划（2026）'!CG:CG)</f>
        <v>0</v>
      </c>
      <c r="CH581" s="256" cm="1">
        <f t="array" aca="1" ref="CH581" ca="1">_xlfn.XLOOKUP($A581&amp;$B581,'[6]产值及收款计划（2026）'!$A:$A&amp;'[6]产值及收款计划（2026）'!$B:$B,'[6]产值及收款计划（2026）'!CH:CH)</f>
        <v>0</v>
      </c>
      <c r="CI581" s="256" cm="1">
        <f t="array" aca="1" ref="CI581" ca="1">_xlfn.XLOOKUP($A581&amp;$B581,'[6]产值及收款计划（2026）'!$A:$A&amp;'[6]产值及收款计划（2026）'!$B:$B,'[6]产值及收款计划（2026）'!CI:CI)</f>
        <v>0</v>
      </c>
      <c r="CJ581" s="256" cm="1">
        <f t="array" aca="1" ref="CJ581" ca="1">_xlfn.XLOOKUP($A581&amp;$B581,'[6]产值及收款计划（2026）'!$A:$A&amp;'[6]产值及收款计划（2026）'!$B:$B,'[6]产值及收款计划（2026）'!CJ:CJ)</f>
        <v>0</v>
      </c>
      <c r="CK581" s="256" cm="1">
        <f t="array" aca="1" ref="CK581" ca="1">_xlfn.XLOOKUP($A581&amp;$B581,'[6]产值及收款计划（2026）'!$A:$A&amp;'[6]产值及收款计划（2026）'!$B:$B,'[6]产值及收款计划（2026）'!CK:CK)</f>
        <v>0</v>
      </c>
      <c r="CL581" s="256" cm="1">
        <f t="array" aca="1" ref="CL581" ca="1">_xlfn.XLOOKUP($A581&amp;$B581,'[6]产值及收款计划（2026）'!$A:$A&amp;'[6]产值及收款计划（2026）'!$B:$B,'[6]产值及收款计划（2026）'!CL:CL)</f>
        <v>0</v>
      </c>
      <c r="DA581" s="256" cm="1">
        <f t="array" aca="1" ref="DA581" ca="1">_xlfn.XLOOKUP($A581&amp;$B581,'[6]产值及收款计划（2026）'!$A:$A&amp;'[6]产值及收款计划（2026）'!$B:$B,'[6]产值及收款计划（2026）'!DA:DA)</f>
        <v>0</v>
      </c>
      <c r="DB581" s="256" cm="1">
        <f t="array" aca="1" ref="DB581" ca="1">_xlfn.XLOOKUP($A581&amp;$B581,'[6]产值及收款计划（2026）'!$A:$A&amp;'[6]产值及收款计划（2026）'!$B:$B,'[6]产值及收款计划（2026）'!DB:DB)</f>
        <v>0</v>
      </c>
      <c r="DC581" s="256" cm="1">
        <f t="array" aca="1" ref="DC581" ca="1">_xlfn.XLOOKUP($A581&amp;$B581,'[6]产值及收款计划（2026）'!$A:$A&amp;'[6]产值及收款计划（2026）'!$B:$B,'[6]产值及收款计划（2026）'!DC:DC)</f>
        <v>0</v>
      </c>
      <c r="DD581" s="256" cm="1">
        <f t="array" aca="1" ref="DD581" ca="1">_xlfn.XLOOKUP($A581&amp;$B581,'[6]产值及收款计划（2026）'!$A:$A&amp;'[6]产值及收款计划（2026）'!$B:$B,'[6]产值及收款计划（2026）'!DD:DD)</f>
        <v>0</v>
      </c>
      <c r="DE581" s="256" cm="1">
        <f t="array" aca="1" ref="DE581" ca="1">_xlfn.XLOOKUP($A581&amp;$B581,'[6]产值及收款计划（2026）'!$A:$A&amp;'[6]产值及收款计划（2026）'!$B:$B,'[6]产值及收款计划（2026）'!DE:DE)</f>
        <v>0</v>
      </c>
      <c r="DF581" s="256" cm="1">
        <f t="array" aca="1" ref="DF581" ca="1">_xlfn.XLOOKUP($A581&amp;$B581,'[6]产值及收款计划（2026）'!$A:$A&amp;'[6]产值及收款计划（2026）'!$B:$B,'[6]产值及收款计划（2026）'!DF:DF)</f>
        <v>0</v>
      </c>
      <c r="DG581" s="256" cm="1">
        <f t="array" aca="1" ref="DG581" ca="1">_xlfn.XLOOKUP($A581&amp;$B581,'[6]产值及收款计划（2026）'!$A:$A&amp;'[6]产值及收款计划（2026）'!$B:$B,'[6]产值及收款计划（2026）'!DG:DG)</f>
        <v>0</v>
      </c>
      <c r="DH581" s="256" cm="1">
        <f t="array" aca="1" ref="DH581" ca="1">_xlfn.XLOOKUP($A581&amp;$B581,'[6]产值及收款计划（2026）'!$A:$A&amp;'[6]产值及收款计划（2026）'!$B:$B,'[6]产值及收款计划（2026）'!DH:DH)</f>
        <v>0</v>
      </c>
      <c r="DI581" s="256" cm="1">
        <f t="array" aca="1" ref="DI581" ca="1">_xlfn.XLOOKUP($A581&amp;$B581,'[6]产值及收款计划（2026）'!$A:$A&amp;'[6]产值及收款计划（2026）'!$B:$B,'[6]产值及收款计划（2026）'!DI:DI)</f>
        <v>0</v>
      </c>
      <c r="DJ581" s="256" cm="1">
        <f t="array" aca="1" ref="DJ581" ca="1">_xlfn.XLOOKUP($A581&amp;$B581,'[6]产值及收款计划（2026）'!$A:$A&amp;'[6]产值及收款计划（2026）'!$B:$B,'[6]产值及收款计划（2026）'!DJ:DJ)</f>
        <v>0</v>
      </c>
      <c r="DK581" s="256" cm="1">
        <f t="array" aca="1" ref="DK581" ca="1">_xlfn.XLOOKUP($A581&amp;$B581,'[6]产值及收款计划（2026）'!$A:$A&amp;'[6]产值及收款计划（2026）'!$B:$B,'[6]产值及收款计划（2026）'!DK:DK)</f>
        <v>0</v>
      </c>
      <c r="DL581" s="256" cm="1">
        <f t="array" aca="1" ref="DL581" ca="1">_xlfn.XLOOKUP($A581&amp;$B581,'[6]产值及收款计划（2026）'!$A:$A&amp;'[6]产值及收款计划（2026）'!$B:$B,'[6]产值及收款计划（2026）'!DL:DL)</f>
        <v>0</v>
      </c>
      <c r="DM581" s="264"/>
      <c r="DN581" s="250"/>
    </row>
    <row r="582" spans="1:118" ht="20.25" x14ac:dyDescent="0.15">
      <c r="A582" s="254">
        <f t="shared" ca="1" si="29"/>
        <v>7</v>
      </c>
      <c r="B582" s="254" t="s">
        <v>30</v>
      </c>
      <c r="C582" s="255" cm="1">
        <f t="array" aca="1" ref="C582" ca="1">_xlfn.XLOOKUP($A582&amp;$B582,'[6]产值及收款计划（2026）'!$A:$A&amp;'[6]产值及收款计划（2026）'!$B:$B,'[6]产值及收款计划（2026）'!C:C)</f>
        <v>0</v>
      </c>
      <c r="D582" s="255" cm="1">
        <f t="array" aca="1" ref="D582" ca="1">_xlfn.XLOOKUP($A582&amp;$B582,'[6]产值及收款计划（2026）'!$A:$A&amp;'[6]产值及收款计划（2026）'!$B:$B,'[6]产值及收款计划（2026）'!D:D)</f>
        <v>0</v>
      </c>
      <c r="E582" s="256" cm="1">
        <f t="array" aca="1" ref="E582" ca="1">_xlfn.XLOOKUP($A582&amp;$B582,'[6]产值及收款计划（2026）'!$A:$A&amp;'[6]产值及收款计划（2026）'!$B:$B,'[6]产值及收款计划（2026）'!E:E)</f>
        <v>0</v>
      </c>
      <c r="F582" s="256" cm="1">
        <f t="array" aca="1" ref="F582" ca="1">_xlfn.XLOOKUP($A582&amp;$B582,'[6]产值及收款计划（2026）'!$A:$A&amp;'[6]产值及收款计划（2026）'!$B:$B,'[6]产值及收款计划（2026）'!F:F)</f>
        <v>0</v>
      </c>
      <c r="G582" s="256" cm="1">
        <f t="array" aca="1" ref="G582" ca="1">_xlfn.XLOOKUP($A582&amp;$B582,'[6]产值及收款计划（2026）'!$A:$A&amp;'[6]产值及收款计划（2026）'!$B:$B,'[6]产值及收款计划（2026）'!G:G)</f>
        <v>0</v>
      </c>
      <c r="H582" s="256" cm="1">
        <f t="array" aca="1" ref="H582" ca="1">_xlfn.XLOOKUP($A582&amp;$B582,'[6]产值及收款计划（2026）'!$A:$A&amp;'[6]产值及收款计划（2026）'!$B:$B,'[6]产值及收款计划（2026）'!H:H)</f>
        <v>0</v>
      </c>
      <c r="I582" s="257" cm="1">
        <f t="array" aca="1" ref="I582" ca="1">_xlfn.XLOOKUP($A582&amp;$B582,'[6]产值及收款计划（2026）'!$A:$A&amp;'[6]产值及收款计划（2026）'!$B:$B,'[6]产值及收款计划（2026）'!I:I)</f>
        <v>0</v>
      </c>
      <c r="J582" s="258" cm="1">
        <f t="array" aca="1" ref="J582" ca="1">_xlfn.XLOOKUP($A582&amp;$B582,'[6]产值及收款计划（2026）'!$A:$A&amp;'[6]产值及收款计划（2026）'!$B:$B,'[6]产值及收款计划（2026）'!J:J)</f>
        <v>0</v>
      </c>
      <c r="K582" s="256" cm="1">
        <f t="array" aca="1" ref="K582" ca="1">_xlfn.XLOOKUP($A582&amp;$B582,'[6]产值及收款计划（2026）'!$A:$A&amp;'[6]产值及收款计划（2026）'!$B:$B,'[6]产值及收款计划（2026）'!K:K)</f>
        <v>0</v>
      </c>
      <c r="L582" s="256" cm="1">
        <f t="array" aca="1" ref="L582" ca="1">_xlfn.XLOOKUP($A582&amp;$B582,'[6]产值及收款计划（2026）'!$A:$A&amp;'[6]产值及收款计划（2026）'!$B:$B,'[6]产值及收款计划（2026）'!L:L)</f>
        <v>0</v>
      </c>
      <c r="M582" s="256" cm="1">
        <f t="array" aca="1" ref="M582" ca="1">_xlfn.XLOOKUP($A582&amp;$B582,'[6]产值及收款计划（2026）'!$A:$A&amp;'[6]产值及收款计划（2026）'!$B:$B,'[6]产值及收款计划（2026）'!M:M)</f>
        <v>0</v>
      </c>
      <c r="N582" s="256" cm="1">
        <f t="array" aca="1" ref="N582" ca="1">_xlfn.XLOOKUP($A582&amp;$B582,'[6]产值及收款计划（2026）'!$A:$A&amp;'[6]产值及收款计划（2026）'!$B:$B,'[6]产值及收款计划（2026）'!N:N)</f>
        <v>0</v>
      </c>
      <c r="O582" s="256" cm="1">
        <f t="array" aca="1" ref="O582" ca="1">_xlfn.XLOOKUP($A582&amp;$B582,'[6]产值及收款计划（2026）'!$A:$A&amp;'[6]产值及收款计划（2026）'!$B:$B,'[6]产值及收款计划（2026）'!O:O)</f>
        <v>0</v>
      </c>
      <c r="P582" s="255" cm="1">
        <f t="array" aca="1" ref="P582" ca="1">_xlfn.XLOOKUP($A582&amp;$B582,'[6]产值及收款计划（2026）'!$A:$A&amp;'[6]产值及收款计划（2026）'!$B:$B,'[6]产值及收款计划（2026）'!P:P)</f>
        <v>0</v>
      </c>
      <c r="Q582" s="256" cm="1">
        <f t="array" aca="1" ref="Q582" ca="1">_xlfn.XLOOKUP($A582&amp;$B582,'[6]产值及收款计划（2026）'!$A:$A&amp;'[6]产值及收款计划（2026）'!$B:$B,'[6]产值及收款计划（2026）'!Q:Q)</f>
        <v>0</v>
      </c>
      <c r="R582" s="256" cm="1">
        <f t="array" aca="1" ref="R582" ca="1">_xlfn.XLOOKUP($A582&amp;$B582,'[6]产值及收款计划（2026）'!$A:$A&amp;'[6]产值及收款计划（2026）'!$B:$B,'[6]产值及收款计划（2026）'!R:R)</f>
        <v>0</v>
      </c>
      <c r="S582" s="256" cm="1">
        <f t="array" aca="1" ref="S582" ca="1">_xlfn.XLOOKUP($A582&amp;$B582,'[6]产值及收款计划（2026）'!$A:$A&amp;'[6]产值及收款计划（2026）'!$B:$B,'[6]产值及收款计划（2026）'!S:S)</f>
        <v>0</v>
      </c>
      <c r="T582" s="256" cm="1">
        <f t="array" aca="1" ref="T582" ca="1">_xlfn.XLOOKUP($A582&amp;$B582,'[6]产值及收款计划（2026）'!$A:$A&amp;'[6]产值及收款计划（2026）'!$B:$B,'[6]产值及收款计划（2026）'!T:T)</f>
        <v>0</v>
      </c>
      <c r="U582" s="256" cm="1">
        <f t="array" aca="1" ref="U582" ca="1">_xlfn.XLOOKUP($A582&amp;$B582,'[6]产值及收款计划（2026）'!$A:$A&amp;'[6]产值及收款计划（2026）'!$B:$B,'[6]产值及收款计划（2026）'!U:U)</f>
        <v>0</v>
      </c>
      <c r="V582" s="256" cm="1">
        <f t="array" aca="1" ref="V582" ca="1">_xlfn.XLOOKUP($A582&amp;$B582,'[6]产值及收款计划（2026）'!$A:$A&amp;'[6]产值及收款计划（2026）'!$B:$B,'[6]产值及收款计划（2026）'!V:V)</f>
        <v>0</v>
      </c>
      <c r="W582" s="256" cm="1">
        <f t="array" aca="1" ref="W582" ca="1">_xlfn.XLOOKUP($A582&amp;$B582,'[6]产值及收款计划（2026）'!$A:$A&amp;'[6]产值及收款计划（2026）'!$B:$B,'[6]产值及收款计划（2026）'!W:W)</f>
        <v>0</v>
      </c>
      <c r="X582" s="256" cm="1">
        <f t="array" aca="1" ref="X582" ca="1">_xlfn.XLOOKUP($A582&amp;$B582,'[6]产值及收款计划（2026）'!$A:$A&amp;'[6]产值及收款计划（2026）'!$B:$B,'[6]产值及收款计划（2026）'!X:X)</f>
        <v>0</v>
      </c>
      <c r="Y582" s="256" cm="1">
        <f t="array" aca="1" ref="Y582" ca="1">_xlfn.XLOOKUP($A582&amp;$B582,'[6]产值及收款计划（2026）'!$A:$A&amp;'[6]产值及收款计划（2026）'!$B:$B,'[6]产值及收款计划（2026）'!Y:Y)</f>
        <v>0</v>
      </c>
      <c r="Z582" s="256" cm="1">
        <f t="array" aca="1" ref="Z582" ca="1">_xlfn.XLOOKUP($A582&amp;$B582,'[6]产值及收款计划（2026）'!$A:$A&amp;'[6]产值及收款计划（2026）'!$B:$B,'[6]产值及收款计划（2026）'!Z:Z)</f>
        <v>0</v>
      </c>
      <c r="AA582" s="256" cm="1">
        <f t="array" aca="1" ref="AA582" ca="1">_xlfn.XLOOKUP($A582&amp;$B582,'[6]产值及收款计划（2026）'!$A:$A&amp;'[6]产值及收款计划（2026）'!$B:$B,'[6]产值及收款计划（2026）'!AA:AA)</f>
        <v>0</v>
      </c>
      <c r="AB582" s="256" cm="1">
        <f t="array" aca="1" ref="AB582" ca="1">_xlfn.XLOOKUP($A582&amp;$B582,'[6]产值及收款计划（2026）'!$A:$A&amp;'[6]产值及收款计划（2026）'!$B:$B,'[6]产值及收款计划（2026）'!AB:AB)</f>
        <v>0</v>
      </c>
      <c r="AC582" s="256" cm="1">
        <f t="array" aca="1" ref="AC582" ca="1">_xlfn.XLOOKUP($A582&amp;$B582,'[6]产值及收款计划（2026）'!$A:$A&amp;'[6]产值及收款计划（2026）'!$B:$B,'[6]产值及收款计划（2026）'!AC:AC)</f>
        <v>0</v>
      </c>
      <c r="AD582" s="256" cm="1">
        <f t="array" aca="1" ref="AD582" ca="1">_xlfn.XLOOKUP($A582&amp;$B582,'[6]产值及收款计划（2026）'!$A:$A&amp;'[6]产值及收款计划（2026）'!$B:$B,'[6]产值及收款计划（2026）'!AD:AD)</f>
        <v>0</v>
      </c>
      <c r="AE582" s="256" cm="1">
        <f t="array" aca="1" ref="AE582" ca="1">_xlfn.XLOOKUP($A582&amp;$B582,'[6]产值及收款计划（2026）'!$A:$A&amp;'[6]产值及收款计划（2026）'!$B:$B,'[6]产值及收款计划（2026）'!AE:AE)</f>
        <v>0</v>
      </c>
      <c r="AF582" s="256" cm="1">
        <f t="array" aca="1" ref="AF582" ca="1">_xlfn.XLOOKUP($A582&amp;$B582,'[6]产值及收款计划（2026）'!$A:$A&amp;'[6]产值及收款计划（2026）'!$B:$B,'[6]产值及收款计划（2026）'!AF:AF)</f>
        <v>0</v>
      </c>
      <c r="AG582" s="256" cm="1">
        <f t="array" aca="1" ref="AG582" ca="1">_xlfn.XLOOKUP($A582&amp;$B582,'[6]产值及收款计划（2026）'!$A:$A&amp;'[6]产值及收款计划（2026）'!$B:$B,'[6]产值及收款计划（2026）'!AG:AG)</f>
        <v>0</v>
      </c>
      <c r="AH582" s="256" cm="1">
        <f t="array" aca="1" ref="AH582" ca="1">_xlfn.XLOOKUP($A582&amp;$B582,'[6]产值及收款计划（2026）'!$A:$A&amp;'[6]产值及收款计划（2026）'!$B:$B,'[6]产值及收款计划（2026）'!AH:AH)</f>
        <v>0</v>
      </c>
      <c r="AI582" s="256" cm="1">
        <f t="array" aca="1" ref="AI582" ca="1">_xlfn.XLOOKUP($A582&amp;$B582,'[6]产值及收款计划（2026）'!$A:$A&amp;'[6]产值及收款计划（2026）'!$B:$B,'[6]产值及收款计划（2026）'!AI:AI)</f>
        <v>0</v>
      </c>
      <c r="AJ582" s="256" cm="1">
        <f t="array" aca="1" ref="AJ582" ca="1">_xlfn.XLOOKUP($A582&amp;$B582,'[6]产值及收款计划（2026）'!$A:$A&amp;'[6]产值及收款计划（2026）'!$B:$B,'[6]产值及收款计划（2026）'!AJ:AJ)</f>
        <v>0</v>
      </c>
      <c r="AK582" s="256" cm="1">
        <f t="array" aca="1" ref="AK582" ca="1">_xlfn.XLOOKUP($A582&amp;$B582,'[6]产值及收款计划（2026）'!$A:$A&amp;'[6]产值及收款计划（2026）'!$B:$B,'[6]产值及收款计划（2026）'!AK:AK)</f>
        <v>0</v>
      </c>
      <c r="AL582" s="256" cm="1">
        <f t="array" aca="1" ref="AL582" ca="1">_xlfn.XLOOKUP($A582&amp;$B582,'[6]产值及收款计划（2026）'!$A:$A&amp;'[6]产值及收款计划（2026）'!$B:$B,'[6]产值及收款计划（2026）'!AL:AL)</f>
        <v>0</v>
      </c>
      <c r="AM582" s="263" t="e" cm="1">
        <f t="array" aca="1" ref="AM582" ca="1">_xlfn.LET(_xlpm.勾选月份状态数组,TRANSPOSE('PPT(12-15页）-TOP10'!$A$3:$A$14),_xlpm.选择数据区,IF('PPT(12-15页）-TOP10'!$E$3="收款",$BA582:$BL582,$AA582:$AL582),SUM(_xlfn._xlws.FILTER(_xlpm.选择数据区,_xlpm.勾选月份状态数组,"")))</f>
        <v>#NAME?</v>
      </c>
      <c r="AN582" s="256" t="e" cm="1">
        <f t="array" aca="1" ref="AN582" ca="1">_xlfn.LET(_xlpm.勾选月份状态数组,TRANSPOSE('PPT(12-15页）-TOP10'!$A$3:$A$14),_xlpm.选择数据区,IF('PPT(12-15页）-TOP10'!$E$3="收款",$DA582:$DL582,$CA582:$CL582),SUM(_xlfn._xlws.FILTER(_xlpm.选择数据区,_xlpm.勾选月份状态数组,"")))</f>
        <v>#NAME?</v>
      </c>
      <c r="AO582" s="256">
        <f ca="1">SUM(CA582:CC582)+SUM(AD582:AL582)</f>
        <v>0</v>
      </c>
      <c r="AP582" s="256"/>
      <c r="AQ582" s="256"/>
      <c r="AR582" s="256"/>
      <c r="AS582" s="256" cm="1">
        <f t="array" aca="1" ref="AS582" ca="1">_xlfn.XLOOKUP($A582&amp;$B582,'[6]产值及收款计划（2026）'!$A:$A&amp;'[6]产值及收款计划（2026）'!$B:$B,'[6]产值及收款计划（2026）'!AS:AS)</f>
        <v>0</v>
      </c>
      <c r="AT582" s="256" cm="1">
        <f t="array" aca="1" ref="AT582" ca="1">_xlfn.XLOOKUP($A582&amp;$B582,'[6]产值及收款计划（2026）'!$A:$A&amp;'[6]产值及收款计划（2026）'!$B:$B,'[6]产值及收款计划（2026）'!AT:AT)</f>
        <v>0</v>
      </c>
      <c r="AU582" s="256" cm="1">
        <f t="array" aca="1" ref="AU582" ca="1">_xlfn.XLOOKUP($A582&amp;$B582,'[6]产值及收款计划（2026）'!$A:$A&amp;'[6]产值及收款计划（2026）'!$B:$B,'[6]产值及收款计划（2026）'!AU:AU)</f>
        <v>0</v>
      </c>
      <c r="AV582" s="256" cm="1">
        <f t="array" aca="1" ref="AV582" ca="1">_xlfn.XLOOKUP($A582&amp;$B582,'[6]产值及收款计划（2026）'!$A:$A&amp;'[6]产值及收款计划（2026）'!$B:$B,'[6]产值及收款计划（2026）'!AV:AV)</f>
        <v>0</v>
      </c>
      <c r="AW582" s="256" cm="1">
        <f t="array" aca="1" ref="AW582" ca="1">_xlfn.XLOOKUP($A582&amp;$B582,'[6]产值及收款计划（2026）'!$A:$A&amp;'[6]产值及收款计划（2026）'!$B:$B,'[6]产值及收款计划（2026）'!AW:AW)</f>
        <v>0</v>
      </c>
      <c r="AX582" s="256" cm="1">
        <f t="array" aca="1" ref="AX582" ca="1">_xlfn.XLOOKUP($A582&amp;$B582,'[6]产值及收款计划（2026）'!$A:$A&amp;'[6]产值及收款计划（2026）'!$B:$B,'[6]产值及收款计划（2026）'!AX:AX)</f>
        <v>0</v>
      </c>
      <c r="AY582" s="256" cm="1">
        <f t="array" aca="1" ref="AY582" ca="1">_xlfn.XLOOKUP($A582&amp;$B582,'[6]产值及收款计划（2026）'!$A:$A&amp;'[6]产值及收款计划（2026）'!$B:$B,'[6]产值及收款计划（2026）'!AY:AY)</f>
        <v>0</v>
      </c>
      <c r="AZ582" s="256" cm="1">
        <f t="array" aca="1" ref="AZ582" ca="1">_xlfn.XLOOKUP($A582&amp;$B582,'[6]产值及收款计划（2026）'!$A:$A&amp;'[6]产值及收款计划（2026）'!$B:$B,'[6]产值及收款计划（2026）'!AZ:AZ)</f>
        <v>0</v>
      </c>
      <c r="BA582" s="256" cm="1">
        <f t="array" aca="1" ref="BA582" ca="1">_xlfn.XLOOKUP($A582&amp;$B582,'[6]产值及收款计划（2026）'!$A:$A&amp;'[6]产值及收款计划（2026）'!$B:$B,'[6]产值及收款计划（2026）'!BA:BA)</f>
        <v>0</v>
      </c>
      <c r="BB582" s="256" cm="1">
        <f t="array" aca="1" ref="BB582" ca="1">_xlfn.XLOOKUP($A582&amp;$B582,'[6]产值及收款计划（2026）'!$A:$A&amp;'[6]产值及收款计划（2026）'!$B:$B,'[6]产值及收款计划（2026）'!BB:BB)</f>
        <v>0</v>
      </c>
      <c r="BC582" s="256" cm="1">
        <f t="array" aca="1" ref="BC582" ca="1">_xlfn.XLOOKUP($A582&amp;$B582,'[6]产值及收款计划（2026）'!$A:$A&amp;'[6]产值及收款计划（2026）'!$B:$B,'[6]产值及收款计划（2026）'!BC:BC)</f>
        <v>0</v>
      </c>
      <c r="BD582" s="256" cm="1">
        <f t="array" aca="1" ref="BD582" ca="1">_xlfn.XLOOKUP($A582&amp;$B582,'[6]产值及收款计划（2026）'!$A:$A&amp;'[6]产值及收款计划（2026）'!$B:$B,'[6]产值及收款计划（2026）'!BD:BD)</f>
        <v>0</v>
      </c>
      <c r="BE582" s="256" cm="1">
        <f t="array" aca="1" ref="BE582" ca="1">_xlfn.XLOOKUP($A582&amp;$B582,'[6]产值及收款计划（2026）'!$A:$A&amp;'[6]产值及收款计划（2026）'!$B:$B,'[6]产值及收款计划（2026）'!BE:BE)</f>
        <v>0</v>
      </c>
      <c r="BF582" s="256" cm="1">
        <f t="array" aca="1" ref="BF582" ca="1">_xlfn.XLOOKUP($A582&amp;$B582,'[6]产值及收款计划（2026）'!$A:$A&amp;'[6]产值及收款计划（2026）'!$B:$B,'[6]产值及收款计划（2026）'!BF:BF)</f>
        <v>0</v>
      </c>
      <c r="BG582" s="256" cm="1">
        <f t="array" aca="1" ref="BG582" ca="1">_xlfn.XLOOKUP($A582&amp;$B582,'[6]产值及收款计划（2026）'!$A:$A&amp;'[6]产值及收款计划（2026）'!$B:$B,'[6]产值及收款计划（2026）'!BG:BG)</f>
        <v>0</v>
      </c>
      <c r="BH582" s="256" cm="1">
        <f t="array" aca="1" ref="BH582" ca="1">_xlfn.XLOOKUP($A582&amp;$B582,'[6]产值及收款计划（2026）'!$A:$A&amp;'[6]产值及收款计划（2026）'!$B:$B,'[6]产值及收款计划（2026）'!BH:BH)</f>
        <v>0</v>
      </c>
      <c r="BI582" s="256" cm="1">
        <f t="array" aca="1" ref="BI582" ca="1">_xlfn.XLOOKUP($A582&amp;$B582,'[6]产值及收款计划（2026）'!$A:$A&amp;'[6]产值及收款计划（2026）'!$B:$B,'[6]产值及收款计划（2026）'!BI:BI)</f>
        <v>0</v>
      </c>
      <c r="BJ582" s="256" cm="1">
        <f t="array" aca="1" ref="BJ582" ca="1">_xlfn.XLOOKUP($A582&amp;$B582,'[6]产值及收款计划（2026）'!$A:$A&amp;'[6]产值及收款计划（2026）'!$B:$B,'[6]产值及收款计划（2026）'!BJ:BJ)</f>
        <v>0</v>
      </c>
      <c r="BK582" s="256" cm="1">
        <f t="array" aca="1" ref="BK582" ca="1">_xlfn.XLOOKUP($A582&amp;$B582,'[6]产值及收款计划（2026）'!$A:$A&amp;'[6]产值及收款计划（2026）'!$B:$B,'[6]产值及收款计划（2026）'!BK:BK)</f>
        <v>0</v>
      </c>
      <c r="BL582" s="256" cm="1">
        <f t="array" aca="1" ref="BL582" ca="1">_xlfn.XLOOKUP($A582&amp;$B582,'[6]产值及收款计划（2026）'!$A:$A&amp;'[6]产值及收款计划（2026）'!$B:$B,'[6]产值及收款计划（2026）'!BL:BL)</f>
        <v>0</v>
      </c>
      <c r="BM582" s="256"/>
      <c r="BN582" s="256"/>
      <c r="BO582" s="256"/>
      <c r="BP582" s="256"/>
      <c r="BQ582" s="255" cm="1">
        <f t="array" aca="1" ref="BQ582" ca="1">_xlfn.XLOOKUP($A582&amp;$B582,'[6]产值及收款计划（2026）'!$A:$A&amp;'[6]产值及收款计划（2026）'!$B:$B,'[6]产值及收款计划（2026）'!BQ:BQ)</f>
        <v>0</v>
      </c>
      <c r="BR582" s="256" cm="1">
        <f t="array" aca="1" ref="BR582" ca="1">_xlfn.XLOOKUP($A582&amp;$B582,'[6]产值及收款计划（2026）'!$A:$A&amp;'[6]产值及收款计划（2026）'!$B:$B,'[6]产值及收款计划（2026）'!BR:BR)</f>
        <v>0</v>
      </c>
      <c r="CA582" s="256" cm="1">
        <f t="array" aca="1" ref="CA582" ca="1">_xlfn.XLOOKUP($A582&amp;$B582,'[6]产值及收款计划（2026）'!$A:$A&amp;'[6]产值及收款计划（2026）'!$B:$B,'[6]产值及收款计划（2026）'!CA:CA)</f>
        <v>0</v>
      </c>
      <c r="CB582" s="256" cm="1">
        <f t="array" aca="1" ref="CB582" ca="1">_xlfn.XLOOKUP($A582&amp;$B582,'[6]产值及收款计划（2026）'!$A:$A&amp;'[6]产值及收款计划（2026）'!$B:$B,'[6]产值及收款计划（2026）'!CB:CB)</f>
        <v>0</v>
      </c>
      <c r="CC582" s="256" cm="1">
        <f t="array" aca="1" ref="CC582" ca="1">_xlfn.XLOOKUP($A582&amp;$B582,'[6]产值及收款计划（2026）'!$A:$A&amp;'[6]产值及收款计划（2026）'!$B:$B,'[6]产值及收款计划（2026）'!CC:CC)</f>
        <v>0</v>
      </c>
      <c r="CD582" s="256" cm="1">
        <f t="array" aca="1" ref="CD582" ca="1">_xlfn.XLOOKUP($A582&amp;$B582,'[6]产值及收款计划（2026）'!$A:$A&amp;'[6]产值及收款计划（2026）'!$B:$B,'[6]产值及收款计划（2026）'!CD:CD)</f>
        <v>0</v>
      </c>
      <c r="CE582" s="256" cm="1">
        <f t="array" aca="1" ref="CE582" ca="1">_xlfn.XLOOKUP($A582&amp;$B582,'[6]产值及收款计划（2026）'!$A:$A&amp;'[6]产值及收款计划（2026）'!$B:$B,'[6]产值及收款计划（2026）'!CE:CE)</f>
        <v>0</v>
      </c>
      <c r="CF582" s="256" cm="1">
        <f t="array" aca="1" ref="CF582" ca="1">_xlfn.XLOOKUP($A582&amp;$B582,'[6]产值及收款计划（2026）'!$A:$A&amp;'[6]产值及收款计划（2026）'!$B:$B,'[6]产值及收款计划（2026）'!CF:CF)</f>
        <v>0</v>
      </c>
      <c r="CG582" s="256" cm="1">
        <f t="array" aca="1" ref="CG582" ca="1">_xlfn.XLOOKUP($A582&amp;$B582,'[6]产值及收款计划（2026）'!$A:$A&amp;'[6]产值及收款计划（2026）'!$B:$B,'[6]产值及收款计划（2026）'!CG:CG)</f>
        <v>0</v>
      </c>
      <c r="CH582" s="256" cm="1">
        <f t="array" aca="1" ref="CH582" ca="1">_xlfn.XLOOKUP($A582&amp;$B582,'[6]产值及收款计划（2026）'!$A:$A&amp;'[6]产值及收款计划（2026）'!$B:$B,'[6]产值及收款计划（2026）'!CH:CH)</f>
        <v>0</v>
      </c>
      <c r="CI582" s="256" cm="1">
        <f t="array" aca="1" ref="CI582" ca="1">_xlfn.XLOOKUP($A582&amp;$B582,'[6]产值及收款计划（2026）'!$A:$A&amp;'[6]产值及收款计划（2026）'!$B:$B,'[6]产值及收款计划（2026）'!CI:CI)</f>
        <v>0</v>
      </c>
      <c r="CJ582" s="256" cm="1">
        <f t="array" aca="1" ref="CJ582" ca="1">_xlfn.XLOOKUP($A582&amp;$B582,'[6]产值及收款计划（2026）'!$A:$A&amp;'[6]产值及收款计划（2026）'!$B:$B,'[6]产值及收款计划（2026）'!CJ:CJ)</f>
        <v>0</v>
      </c>
      <c r="CK582" s="256" cm="1">
        <f t="array" aca="1" ref="CK582" ca="1">_xlfn.XLOOKUP($A582&amp;$B582,'[6]产值及收款计划（2026）'!$A:$A&amp;'[6]产值及收款计划（2026）'!$B:$B,'[6]产值及收款计划（2026）'!CK:CK)</f>
        <v>0</v>
      </c>
      <c r="CL582" s="256" cm="1">
        <f t="array" aca="1" ref="CL582" ca="1">_xlfn.XLOOKUP($A582&amp;$B582,'[6]产值及收款计划（2026）'!$A:$A&amp;'[6]产值及收款计划（2026）'!$B:$B,'[6]产值及收款计划（2026）'!CL:CL)</f>
        <v>0</v>
      </c>
      <c r="DA582" s="256" cm="1">
        <f t="array" aca="1" ref="DA582" ca="1">_xlfn.XLOOKUP($A582&amp;$B582,'[6]产值及收款计划（2026）'!$A:$A&amp;'[6]产值及收款计划（2026）'!$B:$B,'[6]产值及收款计划（2026）'!DA:DA)</f>
        <v>0</v>
      </c>
      <c r="DB582" s="256" cm="1">
        <f t="array" aca="1" ref="DB582" ca="1">_xlfn.XLOOKUP($A582&amp;$B582,'[6]产值及收款计划（2026）'!$A:$A&amp;'[6]产值及收款计划（2026）'!$B:$B,'[6]产值及收款计划（2026）'!DB:DB)</f>
        <v>0</v>
      </c>
      <c r="DC582" s="256" cm="1">
        <f t="array" aca="1" ref="DC582" ca="1">_xlfn.XLOOKUP($A582&amp;$B582,'[6]产值及收款计划（2026）'!$A:$A&amp;'[6]产值及收款计划（2026）'!$B:$B,'[6]产值及收款计划（2026）'!DC:DC)</f>
        <v>0</v>
      </c>
      <c r="DD582" s="256" cm="1">
        <f t="array" aca="1" ref="DD582" ca="1">_xlfn.XLOOKUP($A582&amp;$B582,'[6]产值及收款计划（2026）'!$A:$A&amp;'[6]产值及收款计划（2026）'!$B:$B,'[6]产值及收款计划（2026）'!DD:DD)</f>
        <v>0</v>
      </c>
      <c r="DE582" s="256" cm="1">
        <f t="array" aca="1" ref="DE582" ca="1">_xlfn.XLOOKUP($A582&amp;$B582,'[6]产值及收款计划（2026）'!$A:$A&amp;'[6]产值及收款计划（2026）'!$B:$B,'[6]产值及收款计划（2026）'!DE:DE)</f>
        <v>0</v>
      </c>
      <c r="DF582" s="256" cm="1">
        <f t="array" aca="1" ref="DF582" ca="1">_xlfn.XLOOKUP($A582&amp;$B582,'[6]产值及收款计划（2026）'!$A:$A&amp;'[6]产值及收款计划（2026）'!$B:$B,'[6]产值及收款计划（2026）'!DF:DF)</f>
        <v>0</v>
      </c>
      <c r="DG582" s="256" cm="1">
        <f t="array" aca="1" ref="DG582" ca="1">_xlfn.XLOOKUP($A582&amp;$B582,'[6]产值及收款计划（2026）'!$A:$A&amp;'[6]产值及收款计划（2026）'!$B:$B,'[6]产值及收款计划（2026）'!DG:DG)</f>
        <v>0</v>
      </c>
      <c r="DH582" s="256" cm="1">
        <f t="array" aca="1" ref="DH582" ca="1">_xlfn.XLOOKUP($A582&amp;$B582,'[6]产值及收款计划（2026）'!$A:$A&amp;'[6]产值及收款计划（2026）'!$B:$B,'[6]产值及收款计划（2026）'!DH:DH)</f>
        <v>0</v>
      </c>
      <c r="DI582" s="256" cm="1">
        <f t="array" aca="1" ref="DI582" ca="1">_xlfn.XLOOKUP($A582&amp;$B582,'[6]产值及收款计划（2026）'!$A:$A&amp;'[6]产值及收款计划（2026）'!$B:$B,'[6]产值及收款计划（2026）'!DI:DI)</f>
        <v>0</v>
      </c>
      <c r="DJ582" s="256" cm="1">
        <f t="array" aca="1" ref="DJ582" ca="1">_xlfn.XLOOKUP($A582&amp;$B582,'[6]产值及收款计划（2026）'!$A:$A&amp;'[6]产值及收款计划（2026）'!$B:$B,'[6]产值及收款计划（2026）'!DJ:DJ)</f>
        <v>0</v>
      </c>
      <c r="DK582" s="256" cm="1">
        <f t="array" aca="1" ref="DK582" ca="1">_xlfn.XLOOKUP($A582&amp;$B582,'[6]产值及收款计划（2026）'!$A:$A&amp;'[6]产值及收款计划（2026）'!$B:$B,'[6]产值及收款计划（2026）'!DK:DK)</f>
        <v>0</v>
      </c>
      <c r="DL582" s="256" cm="1">
        <f t="array" aca="1" ref="DL582" ca="1">_xlfn.XLOOKUP($A582&amp;$B582,'[6]产值及收款计划（2026）'!$A:$A&amp;'[6]产值及收款计划（2026）'!$B:$B,'[6]产值及收款计划（2026）'!DL:DL)</f>
        <v>0</v>
      </c>
      <c r="DM582" s="264"/>
      <c r="DN582" s="250"/>
    </row>
    <row r="583" spans="1:118" ht="20.25" x14ac:dyDescent="0.15">
      <c r="A583" s="254">
        <f t="shared" ca="1" si="29"/>
        <v>8</v>
      </c>
      <c r="B583" s="254" t="s">
        <v>30</v>
      </c>
      <c r="C583" s="255" cm="1">
        <f t="array" aca="1" ref="C583" ca="1">_xlfn.XLOOKUP($A583&amp;$B583,'[6]产值及收款计划（2026）'!$A:$A&amp;'[6]产值及收款计划（2026）'!$B:$B,'[6]产值及收款计划（2026）'!C:C)</f>
        <v>0</v>
      </c>
      <c r="D583" s="255" cm="1">
        <f t="array" aca="1" ref="D583" ca="1">_xlfn.XLOOKUP($A583&amp;$B583,'[6]产值及收款计划（2026）'!$A:$A&amp;'[6]产值及收款计划（2026）'!$B:$B,'[6]产值及收款计划（2026）'!D:D)</f>
        <v>0</v>
      </c>
      <c r="E583" s="256" cm="1">
        <f t="array" aca="1" ref="E583" ca="1">_xlfn.XLOOKUP($A583&amp;$B583,'[6]产值及收款计划（2026）'!$A:$A&amp;'[6]产值及收款计划（2026）'!$B:$B,'[6]产值及收款计划（2026）'!E:E)</f>
        <v>0</v>
      </c>
      <c r="F583" s="256" cm="1">
        <f t="array" aca="1" ref="F583" ca="1">_xlfn.XLOOKUP($A583&amp;$B583,'[6]产值及收款计划（2026）'!$A:$A&amp;'[6]产值及收款计划（2026）'!$B:$B,'[6]产值及收款计划（2026）'!F:F)</f>
        <v>0</v>
      </c>
      <c r="G583" s="256" cm="1">
        <f t="array" aca="1" ref="G583" ca="1">_xlfn.XLOOKUP($A583&amp;$B583,'[6]产值及收款计划（2026）'!$A:$A&amp;'[6]产值及收款计划（2026）'!$B:$B,'[6]产值及收款计划（2026）'!G:G)</f>
        <v>0</v>
      </c>
      <c r="H583" s="256" cm="1">
        <f t="array" aca="1" ref="H583" ca="1">_xlfn.XLOOKUP($A583&amp;$B583,'[6]产值及收款计划（2026）'!$A:$A&amp;'[6]产值及收款计划（2026）'!$B:$B,'[6]产值及收款计划（2026）'!H:H)</f>
        <v>0</v>
      </c>
      <c r="I583" s="257" cm="1">
        <f t="array" aca="1" ref="I583" ca="1">_xlfn.XLOOKUP($A583&amp;$B583,'[6]产值及收款计划（2026）'!$A:$A&amp;'[6]产值及收款计划（2026）'!$B:$B,'[6]产值及收款计划（2026）'!I:I)</f>
        <v>0</v>
      </c>
      <c r="J583" s="258" cm="1">
        <f t="array" aca="1" ref="J583" ca="1">_xlfn.XLOOKUP($A583&amp;$B583,'[6]产值及收款计划（2026）'!$A:$A&amp;'[6]产值及收款计划（2026）'!$B:$B,'[6]产值及收款计划（2026）'!J:J)</f>
        <v>0</v>
      </c>
      <c r="K583" s="256" cm="1">
        <f t="array" aca="1" ref="K583" ca="1">_xlfn.XLOOKUP($A583&amp;$B583,'[6]产值及收款计划（2026）'!$A:$A&amp;'[6]产值及收款计划（2026）'!$B:$B,'[6]产值及收款计划（2026）'!K:K)</f>
        <v>0</v>
      </c>
      <c r="L583" s="256" cm="1">
        <f t="array" aca="1" ref="L583" ca="1">_xlfn.XLOOKUP($A583&amp;$B583,'[6]产值及收款计划（2026）'!$A:$A&amp;'[6]产值及收款计划（2026）'!$B:$B,'[6]产值及收款计划（2026）'!L:L)</f>
        <v>0</v>
      </c>
      <c r="M583" s="256" cm="1">
        <f t="array" aca="1" ref="M583" ca="1">_xlfn.XLOOKUP($A583&amp;$B583,'[6]产值及收款计划（2026）'!$A:$A&amp;'[6]产值及收款计划（2026）'!$B:$B,'[6]产值及收款计划（2026）'!M:M)</f>
        <v>0</v>
      </c>
      <c r="N583" s="256" cm="1">
        <f t="array" aca="1" ref="N583" ca="1">_xlfn.XLOOKUP($A583&amp;$B583,'[6]产值及收款计划（2026）'!$A:$A&amp;'[6]产值及收款计划（2026）'!$B:$B,'[6]产值及收款计划（2026）'!N:N)</f>
        <v>0</v>
      </c>
      <c r="O583" s="256" cm="1">
        <f t="array" aca="1" ref="O583" ca="1">_xlfn.XLOOKUP($A583&amp;$B583,'[6]产值及收款计划（2026）'!$A:$A&amp;'[6]产值及收款计划（2026）'!$B:$B,'[6]产值及收款计划（2026）'!O:O)</f>
        <v>0</v>
      </c>
      <c r="P583" s="255" cm="1">
        <f t="array" aca="1" ref="P583" ca="1">_xlfn.XLOOKUP($A583&amp;$B583,'[6]产值及收款计划（2026）'!$A:$A&amp;'[6]产值及收款计划（2026）'!$B:$B,'[6]产值及收款计划（2026）'!P:P)</f>
        <v>0</v>
      </c>
      <c r="Q583" s="256" cm="1">
        <f t="array" aca="1" ref="Q583" ca="1">_xlfn.XLOOKUP($A583&amp;$B583,'[6]产值及收款计划（2026）'!$A:$A&amp;'[6]产值及收款计划（2026）'!$B:$B,'[6]产值及收款计划（2026）'!Q:Q)</f>
        <v>0</v>
      </c>
      <c r="R583" s="256" cm="1">
        <f t="array" aca="1" ref="R583" ca="1">_xlfn.XLOOKUP($A583&amp;$B583,'[6]产值及收款计划（2026）'!$A:$A&amp;'[6]产值及收款计划（2026）'!$B:$B,'[6]产值及收款计划（2026）'!R:R)</f>
        <v>0</v>
      </c>
      <c r="S583" s="256" cm="1">
        <f t="array" aca="1" ref="S583" ca="1">_xlfn.XLOOKUP($A583&amp;$B583,'[6]产值及收款计划（2026）'!$A:$A&amp;'[6]产值及收款计划（2026）'!$B:$B,'[6]产值及收款计划（2026）'!S:S)</f>
        <v>0</v>
      </c>
      <c r="T583" s="256" cm="1">
        <f t="array" aca="1" ref="T583" ca="1">_xlfn.XLOOKUP($A583&amp;$B583,'[6]产值及收款计划（2026）'!$A:$A&amp;'[6]产值及收款计划（2026）'!$B:$B,'[6]产值及收款计划（2026）'!T:T)</f>
        <v>0</v>
      </c>
      <c r="U583" s="256" cm="1">
        <f t="array" aca="1" ref="U583" ca="1">_xlfn.XLOOKUP($A583&amp;$B583,'[6]产值及收款计划（2026）'!$A:$A&amp;'[6]产值及收款计划（2026）'!$B:$B,'[6]产值及收款计划（2026）'!U:U)</f>
        <v>0</v>
      </c>
      <c r="V583" s="256" cm="1">
        <f t="array" aca="1" ref="V583" ca="1">_xlfn.XLOOKUP($A583&amp;$B583,'[6]产值及收款计划（2026）'!$A:$A&amp;'[6]产值及收款计划（2026）'!$B:$B,'[6]产值及收款计划（2026）'!V:V)</f>
        <v>0</v>
      </c>
      <c r="W583" s="256" cm="1">
        <f t="array" aca="1" ref="W583" ca="1">_xlfn.XLOOKUP($A583&amp;$B583,'[6]产值及收款计划（2026）'!$A:$A&amp;'[6]产值及收款计划（2026）'!$B:$B,'[6]产值及收款计划（2026）'!W:W)</f>
        <v>0</v>
      </c>
      <c r="X583" s="256" cm="1">
        <f t="array" aca="1" ref="X583" ca="1">_xlfn.XLOOKUP($A583&amp;$B583,'[6]产值及收款计划（2026）'!$A:$A&amp;'[6]产值及收款计划（2026）'!$B:$B,'[6]产值及收款计划（2026）'!X:X)</f>
        <v>0</v>
      </c>
      <c r="Y583" s="256" cm="1">
        <f t="array" aca="1" ref="Y583" ca="1">_xlfn.XLOOKUP($A583&amp;$B583,'[6]产值及收款计划（2026）'!$A:$A&amp;'[6]产值及收款计划（2026）'!$B:$B,'[6]产值及收款计划（2026）'!Y:Y)</f>
        <v>0</v>
      </c>
      <c r="Z583" s="256" cm="1">
        <f t="array" aca="1" ref="Z583" ca="1">_xlfn.XLOOKUP($A583&amp;$B583,'[6]产值及收款计划（2026）'!$A:$A&amp;'[6]产值及收款计划（2026）'!$B:$B,'[6]产值及收款计划（2026）'!Z:Z)</f>
        <v>0</v>
      </c>
      <c r="AA583" s="256" cm="1">
        <f t="array" aca="1" ref="AA583" ca="1">_xlfn.XLOOKUP($A583&amp;$B583,'[6]产值及收款计划（2026）'!$A:$A&amp;'[6]产值及收款计划（2026）'!$B:$B,'[6]产值及收款计划（2026）'!AA:AA)</f>
        <v>0</v>
      </c>
      <c r="AB583" s="256" cm="1">
        <f t="array" aca="1" ref="AB583" ca="1">_xlfn.XLOOKUP($A583&amp;$B583,'[6]产值及收款计划（2026）'!$A:$A&amp;'[6]产值及收款计划（2026）'!$B:$B,'[6]产值及收款计划（2026）'!AB:AB)</f>
        <v>0</v>
      </c>
      <c r="AC583" s="256" cm="1">
        <f t="array" aca="1" ref="AC583" ca="1">_xlfn.XLOOKUP($A583&amp;$B583,'[6]产值及收款计划（2026）'!$A:$A&amp;'[6]产值及收款计划（2026）'!$B:$B,'[6]产值及收款计划（2026）'!AC:AC)</f>
        <v>0</v>
      </c>
      <c r="AD583" s="256" cm="1">
        <f t="array" aca="1" ref="AD583" ca="1">_xlfn.XLOOKUP($A583&amp;$B583,'[6]产值及收款计划（2026）'!$A:$A&amp;'[6]产值及收款计划（2026）'!$B:$B,'[6]产值及收款计划（2026）'!AD:AD)</f>
        <v>0</v>
      </c>
      <c r="AE583" s="256" cm="1">
        <f t="array" aca="1" ref="AE583" ca="1">_xlfn.XLOOKUP($A583&amp;$B583,'[6]产值及收款计划（2026）'!$A:$A&amp;'[6]产值及收款计划（2026）'!$B:$B,'[6]产值及收款计划（2026）'!AE:AE)</f>
        <v>0</v>
      </c>
      <c r="AF583" s="256" cm="1">
        <f t="array" aca="1" ref="AF583" ca="1">_xlfn.XLOOKUP($A583&amp;$B583,'[6]产值及收款计划（2026）'!$A:$A&amp;'[6]产值及收款计划（2026）'!$B:$B,'[6]产值及收款计划（2026）'!AF:AF)</f>
        <v>0</v>
      </c>
      <c r="AG583" s="256" cm="1">
        <f t="array" aca="1" ref="AG583" ca="1">_xlfn.XLOOKUP($A583&amp;$B583,'[6]产值及收款计划（2026）'!$A:$A&amp;'[6]产值及收款计划（2026）'!$B:$B,'[6]产值及收款计划（2026）'!AG:AG)</f>
        <v>0</v>
      </c>
      <c r="AH583" s="256" cm="1">
        <f t="array" aca="1" ref="AH583" ca="1">_xlfn.XLOOKUP($A583&amp;$B583,'[6]产值及收款计划（2026）'!$A:$A&amp;'[6]产值及收款计划（2026）'!$B:$B,'[6]产值及收款计划（2026）'!AH:AH)</f>
        <v>0</v>
      </c>
      <c r="AI583" s="256" cm="1">
        <f t="array" aca="1" ref="AI583" ca="1">_xlfn.XLOOKUP($A583&amp;$B583,'[6]产值及收款计划（2026）'!$A:$A&amp;'[6]产值及收款计划（2026）'!$B:$B,'[6]产值及收款计划（2026）'!AI:AI)</f>
        <v>0</v>
      </c>
      <c r="AJ583" s="256" cm="1">
        <f t="array" aca="1" ref="AJ583" ca="1">_xlfn.XLOOKUP($A583&amp;$B583,'[6]产值及收款计划（2026）'!$A:$A&amp;'[6]产值及收款计划（2026）'!$B:$B,'[6]产值及收款计划（2026）'!AJ:AJ)</f>
        <v>0</v>
      </c>
      <c r="AK583" s="256" cm="1">
        <f t="array" aca="1" ref="AK583" ca="1">_xlfn.XLOOKUP($A583&amp;$B583,'[6]产值及收款计划（2026）'!$A:$A&amp;'[6]产值及收款计划（2026）'!$B:$B,'[6]产值及收款计划（2026）'!AK:AK)</f>
        <v>0</v>
      </c>
      <c r="AL583" s="256" cm="1">
        <f t="array" aca="1" ref="AL583" ca="1">_xlfn.XLOOKUP($A583&amp;$B583,'[6]产值及收款计划（2026）'!$A:$A&amp;'[6]产值及收款计划（2026）'!$B:$B,'[6]产值及收款计划（2026）'!AL:AL)</f>
        <v>0</v>
      </c>
      <c r="AM583" s="263" t="e" cm="1">
        <f t="array" aca="1" ref="AM583" ca="1">_xlfn.LET(_xlpm.勾选月份状态数组,TRANSPOSE('PPT(12-15页）-TOP10'!$A$3:$A$14),_xlpm.选择数据区,IF('PPT(12-15页）-TOP10'!$E$3="收款",$BA583:$BL583,$AA583:$AL583),SUM(_xlfn._xlws.FILTER(_xlpm.选择数据区,_xlpm.勾选月份状态数组,"")))</f>
        <v>#NAME?</v>
      </c>
      <c r="AN583" s="256" t="e" cm="1">
        <f t="array" aca="1" ref="AN583" ca="1">_xlfn.LET(_xlpm.勾选月份状态数组,TRANSPOSE('PPT(12-15页）-TOP10'!$A$3:$A$14),_xlpm.选择数据区,IF('PPT(12-15页）-TOP10'!$E$3="收款",$DA583:$DL583,$CA583:$CL583),SUM(_xlfn._xlws.FILTER(_xlpm.选择数据区,_xlpm.勾选月份状态数组,"")))</f>
        <v>#NAME?</v>
      </c>
      <c r="AO583" s="256">
        <f ca="1">SUM(CA583:CC583)+SUM(AD583:AL583)</f>
        <v>0</v>
      </c>
      <c r="AP583" s="256"/>
      <c r="AQ583" s="256"/>
      <c r="AR583" s="256"/>
      <c r="AS583" s="256" cm="1">
        <f t="array" aca="1" ref="AS583" ca="1">_xlfn.XLOOKUP($A583&amp;$B583,'[6]产值及收款计划（2026）'!$A:$A&amp;'[6]产值及收款计划（2026）'!$B:$B,'[6]产值及收款计划（2026）'!AS:AS)</f>
        <v>0</v>
      </c>
      <c r="AT583" s="256" cm="1">
        <f t="array" aca="1" ref="AT583" ca="1">_xlfn.XLOOKUP($A583&amp;$B583,'[6]产值及收款计划（2026）'!$A:$A&amp;'[6]产值及收款计划（2026）'!$B:$B,'[6]产值及收款计划（2026）'!AT:AT)</f>
        <v>0</v>
      </c>
      <c r="AU583" s="256" cm="1">
        <f t="array" aca="1" ref="AU583" ca="1">_xlfn.XLOOKUP($A583&amp;$B583,'[6]产值及收款计划（2026）'!$A:$A&amp;'[6]产值及收款计划（2026）'!$B:$B,'[6]产值及收款计划（2026）'!AU:AU)</f>
        <v>0</v>
      </c>
      <c r="AV583" s="256" cm="1">
        <f t="array" aca="1" ref="AV583" ca="1">_xlfn.XLOOKUP($A583&amp;$B583,'[6]产值及收款计划（2026）'!$A:$A&amp;'[6]产值及收款计划（2026）'!$B:$B,'[6]产值及收款计划（2026）'!AV:AV)</f>
        <v>0</v>
      </c>
      <c r="AW583" s="256" cm="1">
        <f t="array" aca="1" ref="AW583" ca="1">_xlfn.XLOOKUP($A583&amp;$B583,'[6]产值及收款计划（2026）'!$A:$A&amp;'[6]产值及收款计划（2026）'!$B:$B,'[6]产值及收款计划（2026）'!AW:AW)</f>
        <v>0</v>
      </c>
      <c r="AX583" s="256" cm="1">
        <f t="array" aca="1" ref="AX583" ca="1">_xlfn.XLOOKUP($A583&amp;$B583,'[6]产值及收款计划（2026）'!$A:$A&amp;'[6]产值及收款计划（2026）'!$B:$B,'[6]产值及收款计划（2026）'!AX:AX)</f>
        <v>0</v>
      </c>
      <c r="AY583" s="256" cm="1">
        <f t="array" aca="1" ref="AY583" ca="1">_xlfn.XLOOKUP($A583&amp;$B583,'[6]产值及收款计划（2026）'!$A:$A&amp;'[6]产值及收款计划（2026）'!$B:$B,'[6]产值及收款计划（2026）'!AY:AY)</f>
        <v>0</v>
      </c>
      <c r="AZ583" s="256" cm="1">
        <f t="array" aca="1" ref="AZ583" ca="1">_xlfn.XLOOKUP($A583&amp;$B583,'[6]产值及收款计划（2026）'!$A:$A&amp;'[6]产值及收款计划（2026）'!$B:$B,'[6]产值及收款计划（2026）'!AZ:AZ)</f>
        <v>0</v>
      </c>
      <c r="BA583" s="256" cm="1">
        <f t="array" aca="1" ref="BA583" ca="1">_xlfn.XLOOKUP($A583&amp;$B583,'[6]产值及收款计划（2026）'!$A:$A&amp;'[6]产值及收款计划（2026）'!$B:$B,'[6]产值及收款计划（2026）'!BA:BA)</f>
        <v>0</v>
      </c>
      <c r="BB583" s="256" cm="1">
        <f t="array" aca="1" ref="BB583" ca="1">_xlfn.XLOOKUP($A583&amp;$B583,'[6]产值及收款计划（2026）'!$A:$A&amp;'[6]产值及收款计划（2026）'!$B:$B,'[6]产值及收款计划（2026）'!BB:BB)</f>
        <v>0</v>
      </c>
      <c r="BC583" s="256" cm="1">
        <f t="array" aca="1" ref="BC583" ca="1">_xlfn.XLOOKUP($A583&amp;$B583,'[6]产值及收款计划（2026）'!$A:$A&amp;'[6]产值及收款计划（2026）'!$B:$B,'[6]产值及收款计划（2026）'!BC:BC)</f>
        <v>0</v>
      </c>
      <c r="BD583" s="256" cm="1">
        <f t="array" aca="1" ref="BD583" ca="1">_xlfn.XLOOKUP($A583&amp;$B583,'[6]产值及收款计划（2026）'!$A:$A&amp;'[6]产值及收款计划（2026）'!$B:$B,'[6]产值及收款计划（2026）'!BD:BD)</f>
        <v>0</v>
      </c>
      <c r="BE583" s="256" cm="1">
        <f t="array" aca="1" ref="BE583" ca="1">_xlfn.XLOOKUP($A583&amp;$B583,'[6]产值及收款计划（2026）'!$A:$A&amp;'[6]产值及收款计划（2026）'!$B:$B,'[6]产值及收款计划（2026）'!BE:BE)</f>
        <v>0</v>
      </c>
      <c r="BF583" s="256" cm="1">
        <f t="array" aca="1" ref="BF583" ca="1">_xlfn.XLOOKUP($A583&amp;$B583,'[6]产值及收款计划（2026）'!$A:$A&amp;'[6]产值及收款计划（2026）'!$B:$B,'[6]产值及收款计划（2026）'!BF:BF)</f>
        <v>0</v>
      </c>
      <c r="BG583" s="256" cm="1">
        <f t="array" aca="1" ref="BG583" ca="1">_xlfn.XLOOKUP($A583&amp;$B583,'[6]产值及收款计划（2026）'!$A:$A&amp;'[6]产值及收款计划（2026）'!$B:$B,'[6]产值及收款计划（2026）'!BG:BG)</f>
        <v>0</v>
      </c>
      <c r="BH583" s="256" cm="1">
        <f t="array" aca="1" ref="BH583" ca="1">_xlfn.XLOOKUP($A583&amp;$B583,'[6]产值及收款计划（2026）'!$A:$A&amp;'[6]产值及收款计划（2026）'!$B:$B,'[6]产值及收款计划（2026）'!BH:BH)</f>
        <v>0</v>
      </c>
      <c r="BI583" s="256" cm="1">
        <f t="array" aca="1" ref="BI583" ca="1">_xlfn.XLOOKUP($A583&amp;$B583,'[6]产值及收款计划（2026）'!$A:$A&amp;'[6]产值及收款计划（2026）'!$B:$B,'[6]产值及收款计划（2026）'!BI:BI)</f>
        <v>0</v>
      </c>
      <c r="BJ583" s="256" cm="1">
        <f t="array" aca="1" ref="BJ583" ca="1">_xlfn.XLOOKUP($A583&amp;$B583,'[6]产值及收款计划（2026）'!$A:$A&amp;'[6]产值及收款计划（2026）'!$B:$B,'[6]产值及收款计划（2026）'!BJ:BJ)</f>
        <v>0</v>
      </c>
      <c r="BK583" s="256" cm="1">
        <f t="array" aca="1" ref="BK583" ca="1">_xlfn.XLOOKUP($A583&amp;$B583,'[6]产值及收款计划（2026）'!$A:$A&amp;'[6]产值及收款计划（2026）'!$B:$B,'[6]产值及收款计划（2026）'!BK:BK)</f>
        <v>0</v>
      </c>
      <c r="BL583" s="256" cm="1">
        <f t="array" aca="1" ref="BL583" ca="1">_xlfn.XLOOKUP($A583&amp;$B583,'[6]产值及收款计划（2026）'!$A:$A&amp;'[6]产值及收款计划（2026）'!$B:$B,'[6]产值及收款计划（2026）'!BL:BL)</f>
        <v>0</v>
      </c>
      <c r="BM583" s="256"/>
      <c r="BN583" s="256"/>
      <c r="BO583" s="256"/>
      <c r="BP583" s="256"/>
      <c r="BQ583" s="255" cm="1">
        <f t="array" aca="1" ref="BQ583" ca="1">_xlfn.XLOOKUP($A583&amp;$B583,'[6]产值及收款计划（2026）'!$A:$A&amp;'[6]产值及收款计划（2026）'!$B:$B,'[6]产值及收款计划（2026）'!BQ:BQ)</f>
        <v>0</v>
      </c>
      <c r="BR583" s="256" cm="1">
        <f t="array" aca="1" ref="BR583" ca="1">_xlfn.XLOOKUP($A583&amp;$B583,'[6]产值及收款计划（2026）'!$A:$A&amp;'[6]产值及收款计划（2026）'!$B:$B,'[6]产值及收款计划（2026）'!BR:BR)</f>
        <v>0</v>
      </c>
      <c r="CA583" s="256" cm="1">
        <f t="array" aca="1" ref="CA583" ca="1">_xlfn.XLOOKUP($A583&amp;$B583,'[6]产值及收款计划（2026）'!$A:$A&amp;'[6]产值及收款计划（2026）'!$B:$B,'[6]产值及收款计划（2026）'!CA:CA)</f>
        <v>0</v>
      </c>
      <c r="CB583" s="256" cm="1">
        <f t="array" aca="1" ref="CB583" ca="1">_xlfn.XLOOKUP($A583&amp;$B583,'[6]产值及收款计划（2026）'!$A:$A&amp;'[6]产值及收款计划（2026）'!$B:$B,'[6]产值及收款计划（2026）'!CB:CB)</f>
        <v>0</v>
      </c>
      <c r="CC583" s="256" cm="1">
        <f t="array" aca="1" ref="CC583" ca="1">_xlfn.XLOOKUP($A583&amp;$B583,'[6]产值及收款计划（2026）'!$A:$A&amp;'[6]产值及收款计划（2026）'!$B:$B,'[6]产值及收款计划（2026）'!CC:CC)</f>
        <v>0</v>
      </c>
      <c r="CD583" s="256" cm="1">
        <f t="array" aca="1" ref="CD583" ca="1">_xlfn.XLOOKUP($A583&amp;$B583,'[6]产值及收款计划（2026）'!$A:$A&amp;'[6]产值及收款计划（2026）'!$B:$B,'[6]产值及收款计划（2026）'!CD:CD)</f>
        <v>0</v>
      </c>
      <c r="CE583" s="256" cm="1">
        <f t="array" aca="1" ref="CE583" ca="1">_xlfn.XLOOKUP($A583&amp;$B583,'[6]产值及收款计划（2026）'!$A:$A&amp;'[6]产值及收款计划（2026）'!$B:$B,'[6]产值及收款计划（2026）'!CE:CE)</f>
        <v>0</v>
      </c>
      <c r="CF583" s="256" cm="1">
        <f t="array" aca="1" ref="CF583" ca="1">_xlfn.XLOOKUP($A583&amp;$B583,'[6]产值及收款计划（2026）'!$A:$A&amp;'[6]产值及收款计划（2026）'!$B:$B,'[6]产值及收款计划（2026）'!CF:CF)</f>
        <v>0</v>
      </c>
      <c r="CG583" s="256" cm="1">
        <f t="array" aca="1" ref="CG583" ca="1">_xlfn.XLOOKUP($A583&amp;$B583,'[6]产值及收款计划（2026）'!$A:$A&amp;'[6]产值及收款计划（2026）'!$B:$B,'[6]产值及收款计划（2026）'!CG:CG)</f>
        <v>0</v>
      </c>
      <c r="CH583" s="256" cm="1">
        <f t="array" aca="1" ref="CH583" ca="1">_xlfn.XLOOKUP($A583&amp;$B583,'[6]产值及收款计划（2026）'!$A:$A&amp;'[6]产值及收款计划（2026）'!$B:$B,'[6]产值及收款计划（2026）'!CH:CH)</f>
        <v>0</v>
      </c>
      <c r="CI583" s="256" cm="1">
        <f t="array" aca="1" ref="CI583" ca="1">_xlfn.XLOOKUP($A583&amp;$B583,'[6]产值及收款计划（2026）'!$A:$A&amp;'[6]产值及收款计划（2026）'!$B:$B,'[6]产值及收款计划（2026）'!CI:CI)</f>
        <v>0</v>
      </c>
      <c r="CJ583" s="256" cm="1">
        <f t="array" aca="1" ref="CJ583" ca="1">_xlfn.XLOOKUP($A583&amp;$B583,'[6]产值及收款计划（2026）'!$A:$A&amp;'[6]产值及收款计划（2026）'!$B:$B,'[6]产值及收款计划（2026）'!CJ:CJ)</f>
        <v>0</v>
      </c>
      <c r="CK583" s="256" cm="1">
        <f t="array" aca="1" ref="CK583" ca="1">_xlfn.XLOOKUP($A583&amp;$B583,'[6]产值及收款计划（2026）'!$A:$A&amp;'[6]产值及收款计划（2026）'!$B:$B,'[6]产值及收款计划（2026）'!CK:CK)</f>
        <v>0</v>
      </c>
      <c r="CL583" s="256" cm="1">
        <f t="array" aca="1" ref="CL583" ca="1">_xlfn.XLOOKUP($A583&amp;$B583,'[6]产值及收款计划（2026）'!$A:$A&amp;'[6]产值及收款计划（2026）'!$B:$B,'[6]产值及收款计划（2026）'!CL:CL)</f>
        <v>0</v>
      </c>
      <c r="DA583" s="256" cm="1">
        <f t="array" aca="1" ref="DA583" ca="1">_xlfn.XLOOKUP($A583&amp;$B583,'[6]产值及收款计划（2026）'!$A:$A&amp;'[6]产值及收款计划（2026）'!$B:$B,'[6]产值及收款计划（2026）'!DA:DA)</f>
        <v>0</v>
      </c>
      <c r="DB583" s="256" cm="1">
        <f t="array" aca="1" ref="DB583" ca="1">_xlfn.XLOOKUP($A583&amp;$B583,'[6]产值及收款计划（2026）'!$A:$A&amp;'[6]产值及收款计划（2026）'!$B:$B,'[6]产值及收款计划（2026）'!DB:DB)</f>
        <v>0</v>
      </c>
      <c r="DC583" s="256" cm="1">
        <f t="array" aca="1" ref="DC583" ca="1">_xlfn.XLOOKUP($A583&amp;$B583,'[6]产值及收款计划（2026）'!$A:$A&amp;'[6]产值及收款计划（2026）'!$B:$B,'[6]产值及收款计划（2026）'!DC:DC)</f>
        <v>0</v>
      </c>
      <c r="DD583" s="256" cm="1">
        <f t="array" aca="1" ref="DD583" ca="1">_xlfn.XLOOKUP($A583&amp;$B583,'[6]产值及收款计划（2026）'!$A:$A&amp;'[6]产值及收款计划（2026）'!$B:$B,'[6]产值及收款计划（2026）'!DD:DD)</f>
        <v>0</v>
      </c>
      <c r="DE583" s="256" cm="1">
        <f t="array" aca="1" ref="DE583" ca="1">_xlfn.XLOOKUP($A583&amp;$B583,'[6]产值及收款计划（2026）'!$A:$A&amp;'[6]产值及收款计划（2026）'!$B:$B,'[6]产值及收款计划（2026）'!DE:DE)</f>
        <v>0</v>
      </c>
      <c r="DF583" s="256" cm="1">
        <f t="array" aca="1" ref="DF583" ca="1">_xlfn.XLOOKUP($A583&amp;$B583,'[6]产值及收款计划（2026）'!$A:$A&amp;'[6]产值及收款计划（2026）'!$B:$B,'[6]产值及收款计划（2026）'!DF:DF)</f>
        <v>0</v>
      </c>
      <c r="DG583" s="256" cm="1">
        <f t="array" aca="1" ref="DG583" ca="1">_xlfn.XLOOKUP($A583&amp;$B583,'[6]产值及收款计划（2026）'!$A:$A&amp;'[6]产值及收款计划（2026）'!$B:$B,'[6]产值及收款计划（2026）'!DG:DG)</f>
        <v>0</v>
      </c>
      <c r="DH583" s="256" cm="1">
        <f t="array" aca="1" ref="DH583" ca="1">_xlfn.XLOOKUP($A583&amp;$B583,'[6]产值及收款计划（2026）'!$A:$A&amp;'[6]产值及收款计划（2026）'!$B:$B,'[6]产值及收款计划（2026）'!DH:DH)</f>
        <v>0</v>
      </c>
      <c r="DI583" s="256" cm="1">
        <f t="array" aca="1" ref="DI583" ca="1">_xlfn.XLOOKUP($A583&amp;$B583,'[6]产值及收款计划（2026）'!$A:$A&amp;'[6]产值及收款计划（2026）'!$B:$B,'[6]产值及收款计划（2026）'!DI:DI)</f>
        <v>0</v>
      </c>
      <c r="DJ583" s="256" cm="1">
        <f t="array" aca="1" ref="DJ583" ca="1">_xlfn.XLOOKUP($A583&amp;$B583,'[6]产值及收款计划（2026）'!$A:$A&amp;'[6]产值及收款计划（2026）'!$B:$B,'[6]产值及收款计划（2026）'!DJ:DJ)</f>
        <v>0</v>
      </c>
      <c r="DK583" s="256" cm="1">
        <f t="array" aca="1" ref="DK583" ca="1">_xlfn.XLOOKUP($A583&amp;$B583,'[6]产值及收款计划（2026）'!$A:$A&amp;'[6]产值及收款计划（2026）'!$B:$B,'[6]产值及收款计划（2026）'!DK:DK)</f>
        <v>0</v>
      </c>
      <c r="DL583" s="256" cm="1">
        <f t="array" aca="1" ref="DL583" ca="1">_xlfn.XLOOKUP($A583&amp;$B583,'[6]产值及收款计划（2026）'!$A:$A&amp;'[6]产值及收款计划（2026）'!$B:$B,'[6]产值及收款计划（2026）'!DL:DL)</f>
        <v>0</v>
      </c>
      <c r="DM583" s="264"/>
      <c r="DN583" s="250"/>
    </row>
    <row r="584" spans="1:118" ht="20.25" x14ac:dyDescent="0.15">
      <c r="A584" s="254">
        <f t="shared" ca="1" si="29"/>
        <v>9</v>
      </c>
      <c r="B584" s="254" t="s">
        <v>30</v>
      </c>
      <c r="C584" s="255" cm="1">
        <f t="array" aca="1" ref="C584" ca="1">_xlfn.XLOOKUP($A584&amp;$B584,'[6]产值及收款计划（2026）'!$A:$A&amp;'[6]产值及收款计划（2026）'!$B:$B,'[6]产值及收款计划（2026）'!C:C)</f>
        <v>0</v>
      </c>
      <c r="D584" s="255" cm="1">
        <f t="array" aca="1" ref="D584" ca="1">_xlfn.XLOOKUP($A584&amp;$B584,'[6]产值及收款计划（2026）'!$A:$A&amp;'[6]产值及收款计划（2026）'!$B:$B,'[6]产值及收款计划（2026）'!D:D)</f>
        <v>0</v>
      </c>
      <c r="E584" s="256" cm="1">
        <f t="array" aca="1" ref="E584" ca="1">_xlfn.XLOOKUP($A584&amp;$B584,'[6]产值及收款计划（2026）'!$A:$A&amp;'[6]产值及收款计划（2026）'!$B:$B,'[6]产值及收款计划（2026）'!E:E)</f>
        <v>0</v>
      </c>
      <c r="F584" s="256" cm="1">
        <f t="array" aca="1" ref="F584" ca="1">_xlfn.XLOOKUP($A584&amp;$B584,'[6]产值及收款计划（2026）'!$A:$A&amp;'[6]产值及收款计划（2026）'!$B:$B,'[6]产值及收款计划（2026）'!F:F)</f>
        <v>0</v>
      </c>
      <c r="G584" s="256" cm="1">
        <f t="array" aca="1" ref="G584" ca="1">_xlfn.XLOOKUP($A584&amp;$B584,'[6]产值及收款计划（2026）'!$A:$A&amp;'[6]产值及收款计划（2026）'!$B:$B,'[6]产值及收款计划（2026）'!G:G)</f>
        <v>0</v>
      </c>
      <c r="H584" s="256" cm="1">
        <f t="array" aca="1" ref="H584" ca="1">_xlfn.XLOOKUP($A584&amp;$B584,'[6]产值及收款计划（2026）'!$A:$A&amp;'[6]产值及收款计划（2026）'!$B:$B,'[6]产值及收款计划（2026）'!H:H)</f>
        <v>0</v>
      </c>
      <c r="I584" s="257" cm="1">
        <f t="array" aca="1" ref="I584" ca="1">_xlfn.XLOOKUP($A584&amp;$B584,'[6]产值及收款计划（2026）'!$A:$A&amp;'[6]产值及收款计划（2026）'!$B:$B,'[6]产值及收款计划（2026）'!I:I)</f>
        <v>0</v>
      </c>
      <c r="J584" s="258" cm="1">
        <f t="array" aca="1" ref="J584" ca="1">_xlfn.XLOOKUP($A584&amp;$B584,'[6]产值及收款计划（2026）'!$A:$A&amp;'[6]产值及收款计划（2026）'!$B:$B,'[6]产值及收款计划（2026）'!J:J)</f>
        <v>0</v>
      </c>
      <c r="K584" s="256" cm="1">
        <f t="array" aca="1" ref="K584" ca="1">_xlfn.XLOOKUP($A584&amp;$B584,'[6]产值及收款计划（2026）'!$A:$A&amp;'[6]产值及收款计划（2026）'!$B:$B,'[6]产值及收款计划（2026）'!K:K)</f>
        <v>0</v>
      </c>
      <c r="L584" s="256" cm="1">
        <f t="array" aca="1" ref="L584" ca="1">_xlfn.XLOOKUP($A584&amp;$B584,'[6]产值及收款计划（2026）'!$A:$A&amp;'[6]产值及收款计划（2026）'!$B:$B,'[6]产值及收款计划（2026）'!L:L)</f>
        <v>0</v>
      </c>
      <c r="M584" s="256" cm="1">
        <f t="array" aca="1" ref="M584" ca="1">_xlfn.XLOOKUP($A584&amp;$B584,'[6]产值及收款计划（2026）'!$A:$A&amp;'[6]产值及收款计划（2026）'!$B:$B,'[6]产值及收款计划（2026）'!M:M)</f>
        <v>0</v>
      </c>
      <c r="N584" s="256" cm="1">
        <f t="array" aca="1" ref="N584" ca="1">_xlfn.XLOOKUP($A584&amp;$B584,'[6]产值及收款计划（2026）'!$A:$A&amp;'[6]产值及收款计划（2026）'!$B:$B,'[6]产值及收款计划（2026）'!N:N)</f>
        <v>0</v>
      </c>
      <c r="O584" s="256" cm="1">
        <f t="array" aca="1" ref="O584" ca="1">_xlfn.XLOOKUP($A584&amp;$B584,'[6]产值及收款计划（2026）'!$A:$A&amp;'[6]产值及收款计划（2026）'!$B:$B,'[6]产值及收款计划（2026）'!O:O)</f>
        <v>0</v>
      </c>
      <c r="P584" s="255" cm="1">
        <f t="array" aca="1" ref="P584" ca="1">_xlfn.XLOOKUP($A584&amp;$B584,'[6]产值及收款计划（2026）'!$A:$A&amp;'[6]产值及收款计划（2026）'!$B:$B,'[6]产值及收款计划（2026）'!P:P)</f>
        <v>0</v>
      </c>
      <c r="Q584" s="256" cm="1">
        <f t="array" aca="1" ref="Q584" ca="1">_xlfn.XLOOKUP($A584&amp;$B584,'[6]产值及收款计划（2026）'!$A:$A&amp;'[6]产值及收款计划（2026）'!$B:$B,'[6]产值及收款计划（2026）'!Q:Q)</f>
        <v>0</v>
      </c>
      <c r="R584" s="256" cm="1">
        <f t="array" aca="1" ref="R584" ca="1">_xlfn.XLOOKUP($A584&amp;$B584,'[6]产值及收款计划（2026）'!$A:$A&amp;'[6]产值及收款计划（2026）'!$B:$B,'[6]产值及收款计划（2026）'!R:R)</f>
        <v>0</v>
      </c>
      <c r="S584" s="256" cm="1">
        <f t="array" aca="1" ref="S584" ca="1">_xlfn.XLOOKUP($A584&amp;$B584,'[6]产值及收款计划（2026）'!$A:$A&amp;'[6]产值及收款计划（2026）'!$B:$B,'[6]产值及收款计划（2026）'!S:S)</f>
        <v>0</v>
      </c>
      <c r="T584" s="256" cm="1">
        <f t="array" aca="1" ref="T584" ca="1">_xlfn.XLOOKUP($A584&amp;$B584,'[6]产值及收款计划（2026）'!$A:$A&amp;'[6]产值及收款计划（2026）'!$B:$B,'[6]产值及收款计划（2026）'!T:T)</f>
        <v>0</v>
      </c>
      <c r="U584" s="256" cm="1">
        <f t="array" aca="1" ref="U584" ca="1">_xlfn.XLOOKUP($A584&amp;$B584,'[6]产值及收款计划（2026）'!$A:$A&amp;'[6]产值及收款计划（2026）'!$B:$B,'[6]产值及收款计划（2026）'!U:U)</f>
        <v>0</v>
      </c>
      <c r="V584" s="256" cm="1">
        <f t="array" aca="1" ref="V584" ca="1">_xlfn.XLOOKUP($A584&amp;$B584,'[6]产值及收款计划（2026）'!$A:$A&amp;'[6]产值及收款计划（2026）'!$B:$B,'[6]产值及收款计划（2026）'!V:V)</f>
        <v>0</v>
      </c>
      <c r="W584" s="256" cm="1">
        <f t="array" aca="1" ref="W584" ca="1">_xlfn.XLOOKUP($A584&amp;$B584,'[6]产值及收款计划（2026）'!$A:$A&amp;'[6]产值及收款计划（2026）'!$B:$B,'[6]产值及收款计划（2026）'!W:W)</f>
        <v>0</v>
      </c>
      <c r="X584" s="256" cm="1">
        <f t="array" aca="1" ref="X584" ca="1">_xlfn.XLOOKUP($A584&amp;$B584,'[6]产值及收款计划（2026）'!$A:$A&amp;'[6]产值及收款计划（2026）'!$B:$B,'[6]产值及收款计划（2026）'!X:X)</f>
        <v>0</v>
      </c>
      <c r="Y584" s="256" cm="1">
        <f t="array" aca="1" ref="Y584" ca="1">_xlfn.XLOOKUP($A584&amp;$B584,'[6]产值及收款计划（2026）'!$A:$A&amp;'[6]产值及收款计划（2026）'!$B:$B,'[6]产值及收款计划（2026）'!Y:Y)</f>
        <v>0</v>
      </c>
      <c r="Z584" s="256" cm="1">
        <f t="array" aca="1" ref="Z584" ca="1">_xlfn.XLOOKUP($A584&amp;$B584,'[6]产值及收款计划（2026）'!$A:$A&amp;'[6]产值及收款计划（2026）'!$B:$B,'[6]产值及收款计划（2026）'!Z:Z)</f>
        <v>0</v>
      </c>
      <c r="AA584" s="256" cm="1">
        <f t="array" aca="1" ref="AA584" ca="1">_xlfn.XLOOKUP($A584&amp;$B584,'[6]产值及收款计划（2026）'!$A:$A&amp;'[6]产值及收款计划（2026）'!$B:$B,'[6]产值及收款计划（2026）'!AA:AA)</f>
        <v>0</v>
      </c>
      <c r="AB584" s="256" cm="1">
        <f t="array" aca="1" ref="AB584" ca="1">_xlfn.XLOOKUP($A584&amp;$B584,'[6]产值及收款计划（2026）'!$A:$A&amp;'[6]产值及收款计划（2026）'!$B:$B,'[6]产值及收款计划（2026）'!AB:AB)</f>
        <v>0</v>
      </c>
      <c r="AC584" s="256" cm="1">
        <f t="array" aca="1" ref="AC584" ca="1">_xlfn.XLOOKUP($A584&amp;$B584,'[6]产值及收款计划（2026）'!$A:$A&amp;'[6]产值及收款计划（2026）'!$B:$B,'[6]产值及收款计划（2026）'!AC:AC)</f>
        <v>0</v>
      </c>
      <c r="AD584" s="256" cm="1">
        <f t="array" aca="1" ref="AD584" ca="1">_xlfn.XLOOKUP($A584&amp;$B584,'[6]产值及收款计划（2026）'!$A:$A&amp;'[6]产值及收款计划（2026）'!$B:$B,'[6]产值及收款计划（2026）'!AD:AD)</f>
        <v>0</v>
      </c>
      <c r="AE584" s="256" cm="1">
        <f t="array" aca="1" ref="AE584" ca="1">_xlfn.XLOOKUP($A584&amp;$B584,'[6]产值及收款计划（2026）'!$A:$A&amp;'[6]产值及收款计划（2026）'!$B:$B,'[6]产值及收款计划（2026）'!AE:AE)</f>
        <v>0</v>
      </c>
      <c r="AF584" s="256" cm="1">
        <f t="array" aca="1" ref="AF584" ca="1">_xlfn.XLOOKUP($A584&amp;$B584,'[6]产值及收款计划（2026）'!$A:$A&amp;'[6]产值及收款计划（2026）'!$B:$B,'[6]产值及收款计划（2026）'!AF:AF)</f>
        <v>0</v>
      </c>
      <c r="AG584" s="256" cm="1">
        <f t="array" aca="1" ref="AG584" ca="1">_xlfn.XLOOKUP($A584&amp;$B584,'[6]产值及收款计划（2026）'!$A:$A&amp;'[6]产值及收款计划（2026）'!$B:$B,'[6]产值及收款计划（2026）'!AG:AG)</f>
        <v>0</v>
      </c>
      <c r="AH584" s="256" cm="1">
        <f t="array" aca="1" ref="AH584" ca="1">_xlfn.XLOOKUP($A584&amp;$B584,'[6]产值及收款计划（2026）'!$A:$A&amp;'[6]产值及收款计划（2026）'!$B:$B,'[6]产值及收款计划（2026）'!AH:AH)</f>
        <v>0</v>
      </c>
      <c r="AI584" s="256" cm="1">
        <f t="array" aca="1" ref="AI584" ca="1">_xlfn.XLOOKUP($A584&amp;$B584,'[6]产值及收款计划（2026）'!$A:$A&amp;'[6]产值及收款计划（2026）'!$B:$B,'[6]产值及收款计划（2026）'!AI:AI)</f>
        <v>0</v>
      </c>
      <c r="AJ584" s="256" cm="1">
        <f t="array" aca="1" ref="AJ584" ca="1">_xlfn.XLOOKUP($A584&amp;$B584,'[6]产值及收款计划（2026）'!$A:$A&amp;'[6]产值及收款计划（2026）'!$B:$B,'[6]产值及收款计划（2026）'!AJ:AJ)</f>
        <v>0</v>
      </c>
      <c r="AK584" s="256" cm="1">
        <f t="array" aca="1" ref="AK584" ca="1">_xlfn.XLOOKUP($A584&amp;$B584,'[6]产值及收款计划（2026）'!$A:$A&amp;'[6]产值及收款计划（2026）'!$B:$B,'[6]产值及收款计划（2026）'!AK:AK)</f>
        <v>0</v>
      </c>
      <c r="AL584" s="256" cm="1">
        <f t="array" aca="1" ref="AL584" ca="1">_xlfn.XLOOKUP($A584&amp;$B584,'[6]产值及收款计划（2026）'!$A:$A&amp;'[6]产值及收款计划（2026）'!$B:$B,'[6]产值及收款计划（2026）'!AL:AL)</f>
        <v>0</v>
      </c>
      <c r="AM584" s="263" t="e" cm="1">
        <f t="array" aca="1" ref="AM584" ca="1">_xlfn.LET(_xlpm.勾选月份状态数组,TRANSPOSE('PPT(12-15页）-TOP10'!$A$3:$A$14),_xlpm.选择数据区,IF('PPT(12-15页）-TOP10'!$E$3="收款",$BA584:$BL584,$AA584:$AL584),SUM(_xlfn._xlws.FILTER(_xlpm.选择数据区,_xlpm.勾选月份状态数组,"")))</f>
        <v>#NAME?</v>
      </c>
      <c r="AN584" s="256" t="e" cm="1">
        <f t="array" aca="1" ref="AN584" ca="1">_xlfn.LET(_xlpm.勾选月份状态数组,TRANSPOSE('PPT(12-15页）-TOP10'!$A$3:$A$14),_xlpm.选择数据区,IF('PPT(12-15页）-TOP10'!$E$3="收款",$DA584:$DL584,$CA584:$CL584),SUM(_xlfn._xlws.FILTER(_xlpm.选择数据区,_xlpm.勾选月份状态数组,"")))</f>
        <v>#NAME?</v>
      </c>
      <c r="AO584" s="256">
        <f ca="1">SUM(CA584:CC584)+SUM(AD584:AL584)</f>
        <v>0</v>
      </c>
      <c r="AP584" s="256"/>
      <c r="AQ584" s="256"/>
      <c r="AR584" s="256"/>
      <c r="AS584" s="256" cm="1">
        <f t="array" aca="1" ref="AS584" ca="1">_xlfn.XLOOKUP($A584&amp;$B584,'[6]产值及收款计划（2026）'!$A:$A&amp;'[6]产值及收款计划（2026）'!$B:$B,'[6]产值及收款计划（2026）'!AS:AS)</f>
        <v>0</v>
      </c>
      <c r="AT584" s="256" cm="1">
        <f t="array" aca="1" ref="AT584" ca="1">_xlfn.XLOOKUP($A584&amp;$B584,'[6]产值及收款计划（2026）'!$A:$A&amp;'[6]产值及收款计划（2026）'!$B:$B,'[6]产值及收款计划（2026）'!AT:AT)</f>
        <v>0</v>
      </c>
      <c r="AU584" s="256" cm="1">
        <f t="array" aca="1" ref="AU584" ca="1">_xlfn.XLOOKUP($A584&amp;$B584,'[6]产值及收款计划（2026）'!$A:$A&amp;'[6]产值及收款计划（2026）'!$B:$B,'[6]产值及收款计划（2026）'!AU:AU)</f>
        <v>0</v>
      </c>
      <c r="AV584" s="256" cm="1">
        <f t="array" aca="1" ref="AV584" ca="1">_xlfn.XLOOKUP($A584&amp;$B584,'[6]产值及收款计划（2026）'!$A:$A&amp;'[6]产值及收款计划（2026）'!$B:$B,'[6]产值及收款计划（2026）'!AV:AV)</f>
        <v>0</v>
      </c>
      <c r="AW584" s="256" cm="1">
        <f t="array" aca="1" ref="AW584" ca="1">_xlfn.XLOOKUP($A584&amp;$B584,'[6]产值及收款计划（2026）'!$A:$A&amp;'[6]产值及收款计划（2026）'!$B:$B,'[6]产值及收款计划（2026）'!AW:AW)</f>
        <v>0</v>
      </c>
      <c r="AX584" s="256" cm="1">
        <f t="array" aca="1" ref="AX584" ca="1">_xlfn.XLOOKUP($A584&amp;$B584,'[6]产值及收款计划（2026）'!$A:$A&amp;'[6]产值及收款计划（2026）'!$B:$B,'[6]产值及收款计划（2026）'!AX:AX)</f>
        <v>0</v>
      </c>
      <c r="AY584" s="256" cm="1">
        <f t="array" aca="1" ref="AY584" ca="1">_xlfn.XLOOKUP($A584&amp;$B584,'[6]产值及收款计划（2026）'!$A:$A&amp;'[6]产值及收款计划（2026）'!$B:$B,'[6]产值及收款计划（2026）'!AY:AY)</f>
        <v>0</v>
      </c>
      <c r="AZ584" s="256" cm="1">
        <f t="array" aca="1" ref="AZ584" ca="1">_xlfn.XLOOKUP($A584&amp;$B584,'[6]产值及收款计划（2026）'!$A:$A&amp;'[6]产值及收款计划（2026）'!$B:$B,'[6]产值及收款计划（2026）'!AZ:AZ)</f>
        <v>0</v>
      </c>
      <c r="BA584" s="256" cm="1">
        <f t="array" aca="1" ref="BA584" ca="1">_xlfn.XLOOKUP($A584&amp;$B584,'[6]产值及收款计划（2026）'!$A:$A&amp;'[6]产值及收款计划（2026）'!$B:$B,'[6]产值及收款计划（2026）'!BA:BA)</f>
        <v>0</v>
      </c>
      <c r="BB584" s="256" cm="1">
        <f t="array" aca="1" ref="BB584" ca="1">_xlfn.XLOOKUP($A584&amp;$B584,'[6]产值及收款计划（2026）'!$A:$A&amp;'[6]产值及收款计划（2026）'!$B:$B,'[6]产值及收款计划（2026）'!BB:BB)</f>
        <v>0</v>
      </c>
      <c r="BC584" s="256" cm="1">
        <f t="array" aca="1" ref="BC584" ca="1">_xlfn.XLOOKUP($A584&amp;$B584,'[6]产值及收款计划（2026）'!$A:$A&amp;'[6]产值及收款计划（2026）'!$B:$B,'[6]产值及收款计划（2026）'!BC:BC)</f>
        <v>0</v>
      </c>
      <c r="BD584" s="256" cm="1">
        <f t="array" aca="1" ref="BD584" ca="1">_xlfn.XLOOKUP($A584&amp;$B584,'[6]产值及收款计划（2026）'!$A:$A&amp;'[6]产值及收款计划（2026）'!$B:$B,'[6]产值及收款计划（2026）'!BD:BD)</f>
        <v>0</v>
      </c>
      <c r="BE584" s="256" cm="1">
        <f t="array" aca="1" ref="BE584" ca="1">_xlfn.XLOOKUP($A584&amp;$B584,'[6]产值及收款计划（2026）'!$A:$A&amp;'[6]产值及收款计划（2026）'!$B:$B,'[6]产值及收款计划（2026）'!BE:BE)</f>
        <v>0</v>
      </c>
      <c r="BF584" s="256" cm="1">
        <f t="array" aca="1" ref="BF584" ca="1">_xlfn.XLOOKUP($A584&amp;$B584,'[6]产值及收款计划（2026）'!$A:$A&amp;'[6]产值及收款计划（2026）'!$B:$B,'[6]产值及收款计划（2026）'!BF:BF)</f>
        <v>0</v>
      </c>
      <c r="BG584" s="256" cm="1">
        <f t="array" aca="1" ref="BG584" ca="1">_xlfn.XLOOKUP($A584&amp;$B584,'[6]产值及收款计划（2026）'!$A:$A&amp;'[6]产值及收款计划（2026）'!$B:$B,'[6]产值及收款计划（2026）'!BG:BG)</f>
        <v>0</v>
      </c>
      <c r="BH584" s="256" cm="1">
        <f t="array" aca="1" ref="BH584" ca="1">_xlfn.XLOOKUP($A584&amp;$B584,'[6]产值及收款计划（2026）'!$A:$A&amp;'[6]产值及收款计划（2026）'!$B:$B,'[6]产值及收款计划（2026）'!BH:BH)</f>
        <v>0</v>
      </c>
      <c r="BI584" s="256" cm="1">
        <f t="array" aca="1" ref="BI584" ca="1">_xlfn.XLOOKUP($A584&amp;$B584,'[6]产值及收款计划（2026）'!$A:$A&amp;'[6]产值及收款计划（2026）'!$B:$B,'[6]产值及收款计划（2026）'!BI:BI)</f>
        <v>0</v>
      </c>
      <c r="BJ584" s="256" cm="1">
        <f t="array" aca="1" ref="BJ584" ca="1">_xlfn.XLOOKUP($A584&amp;$B584,'[6]产值及收款计划（2026）'!$A:$A&amp;'[6]产值及收款计划（2026）'!$B:$B,'[6]产值及收款计划（2026）'!BJ:BJ)</f>
        <v>0</v>
      </c>
      <c r="BK584" s="256" cm="1">
        <f t="array" aca="1" ref="BK584" ca="1">_xlfn.XLOOKUP($A584&amp;$B584,'[6]产值及收款计划（2026）'!$A:$A&amp;'[6]产值及收款计划（2026）'!$B:$B,'[6]产值及收款计划（2026）'!BK:BK)</f>
        <v>0</v>
      </c>
      <c r="BL584" s="256" cm="1">
        <f t="array" aca="1" ref="BL584" ca="1">_xlfn.XLOOKUP($A584&amp;$B584,'[6]产值及收款计划（2026）'!$A:$A&amp;'[6]产值及收款计划（2026）'!$B:$B,'[6]产值及收款计划（2026）'!BL:BL)</f>
        <v>0</v>
      </c>
      <c r="BM584" s="256"/>
      <c r="BN584" s="256"/>
      <c r="BO584" s="256"/>
      <c r="BP584" s="256"/>
      <c r="BQ584" s="255" cm="1">
        <f t="array" aca="1" ref="BQ584" ca="1">_xlfn.XLOOKUP($A584&amp;$B584,'[6]产值及收款计划（2026）'!$A:$A&amp;'[6]产值及收款计划（2026）'!$B:$B,'[6]产值及收款计划（2026）'!BQ:BQ)</f>
        <v>0</v>
      </c>
      <c r="BR584" s="256" cm="1">
        <f t="array" aca="1" ref="BR584" ca="1">_xlfn.XLOOKUP($A584&amp;$B584,'[6]产值及收款计划（2026）'!$A:$A&amp;'[6]产值及收款计划（2026）'!$B:$B,'[6]产值及收款计划（2026）'!BR:BR)</f>
        <v>0</v>
      </c>
      <c r="CA584" s="256" cm="1">
        <f t="array" aca="1" ref="CA584" ca="1">_xlfn.XLOOKUP($A584&amp;$B584,'[6]产值及收款计划（2026）'!$A:$A&amp;'[6]产值及收款计划（2026）'!$B:$B,'[6]产值及收款计划（2026）'!CA:CA)</f>
        <v>0</v>
      </c>
      <c r="CB584" s="256" cm="1">
        <f t="array" aca="1" ref="CB584" ca="1">_xlfn.XLOOKUP($A584&amp;$B584,'[6]产值及收款计划（2026）'!$A:$A&amp;'[6]产值及收款计划（2026）'!$B:$B,'[6]产值及收款计划（2026）'!CB:CB)</f>
        <v>0</v>
      </c>
      <c r="CC584" s="256" cm="1">
        <f t="array" aca="1" ref="CC584" ca="1">_xlfn.XLOOKUP($A584&amp;$B584,'[6]产值及收款计划（2026）'!$A:$A&amp;'[6]产值及收款计划（2026）'!$B:$B,'[6]产值及收款计划（2026）'!CC:CC)</f>
        <v>0</v>
      </c>
      <c r="CD584" s="256" cm="1">
        <f t="array" aca="1" ref="CD584" ca="1">_xlfn.XLOOKUP($A584&amp;$B584,'[6]产值及收款计划（2026）'!$A:$A&amp;'[6]产值及收款计划（2026）'!$B:$B,'[6]产值及收款计划（2026）'!CD:CD)</f>
        <v>0</v>
      </c>
      <c r="CE584" s="256" cm="1">
        <f t="array" aca="1" ref="CE584" ca="1">_xlfn.XLOOKUP($A584&amp;$B584,'[6]产值及收款计划（2026）'!$A:$A&amp;'[6]产值及收款计划（2026）'!$B:$B,'[6]产值及收款计划（2026）'!CE:CE)</f>
        <v>0</v>
      </c>
      <c r="CF584" s="256" cm="1">
        <f t="array" aca="1" ref="CF584" ca="1">_xlfn.XLOOKUP($A584&amp;$B584,'[6]产值及收款计划（2026）'!$A:$A&amp;'[6]产值及收款计划（2026）'!$B:$B,'[6]产值及收款计划（2026）'!CF:CF)</f>
        <v>0</v>
      </c>
      <c r="CG584" s="256" cm="1">
        <f t="array" aca="1" ref="CG584" ca="1">_xlfn.XLOOKUP($A584&amp;$B584,'[6]产值及收款计划（2026）'!$A:$A&amp;'[6]产值及收款计划（2026）'!$B:$B,'[6]产值及收款计划（2026）'!CG:CG)</f>
        <v>0</v>
      </c>
      <c r="CH584" s="256" cm="1">
        <f t="array" aca="1" ref="CH584" ca="1">_xlfn.XLOOKUP($A584&amp;$B584,'[6]产值及收款计划（2026）'!$A:$A&amp;'[6]产值及收款计划（2026）'!$B:$B,'[6]产值及收款计划（2026）'!CH:CH)</f>
        <v>0</v>
      </c>
      <c r="CI584" s="256" cm="1">
        <f t="array" aca="1" ref="CI584" ca="1">_xlfn.XLOOKUP($A584&amp;$B584,'[6]产值及收款计划（2026）'!$A:$A&amp;'[6]产值及收款计划（2026）'!$B:$B,'[6]产值及收款计划（2026）'!CI:CI)</f>
        <v>0</v>
      </c>
      <c r="CJ584" s="256" cm="1">
        <f t="array" aca="1" ref="CJ584" ca="1">_xlfn.XLOOKUP($A584&amp;$B584,'[6]产值及收款计划（2026）'!$A:$A&amp;'[6]产值及收款计划（2026）'!$B:$B,'[6]产值及收款计划（2026）'!CJ:CJ)</f>
        <v>0</v>
      </c>
      <c r="CK584" s="256" cm="1">
        <f t="array" aca="1" ref="CK584" ca="1">_xlfn.XLOOKUP($A584&amp;$B584,'[6]产值及收款计划（2026）'!$A:$A&amp;'[6]产值及收款计划（2026）'!$B:$B,'[6]产值及收款计划（2026）'!CK:CK)</f>
        <v>0</v>
      </c>
      <c r="CL584" s="256" cm="1">
        <f t="array" aca="1" ref="CL584" ca="1">_xlfn.XLOOKUP($A584&amp;$B584,'[6]产值及收款计划（2026）'!$A:$A&amp;'[6]产值及收款计划（2026）'!$B:$B,'[6]产值及收款计划（2026）'!CL:CL)</f>
        <v>0</v>
      </c>
      <c r="DA584" s="256" cm="1">
        <f t="array" aca="1" ref="DA584" ca="1">_xlfn.XLOOKUP($A584&amp;$B584,'[6]产值及收款计划（2026）'!$A:$A&amp;'[6]产值及收款计划（2026）'!$B:$B,'[6]产值及收款计划（2026）'!DA:DA)</f>
        <v>0</v>
      </c>
      <c r="DB584" s="256" cm="1">
        <f t="array" aca="1" ref="DB584" ca="1">_xlfn.XLOOKUP($A584&amp;$B584,'[6]产值及收款计划（2026）'!$A:$A&amp;'[6]产值及收款计划（2026）'!$B:$B,'[6]产值及收款计划（2026）'!DB:DB)</f>
        <v>0</v>
      </c>
      <c r="DC584" s="256" cm="1">
        <f t="array" aca="1" ref="DC584" ca="1">_xlfn.XLOOKUP($A584&amp;$B584,'[6]产值及收款计划（2026）'!$A:$A&amp;'[6]产值及收款计划（2026）'!$B:$B,'[6]产值及收款计划（2026）'!DC:DC)</f>
        <v>0</v>
      </c>
      <c r="DD584" s="256" cm="1">
        <f t="array" aca="1" ref="DD584" ca="1">_xlfn.XLOOKUP($A584&amp;$B584,'[6]产值及收款计划（2026）'!$A:$A&amp;'[6]产值及收款计划（2026）'!$B:$B,'[6]产值及收款计划（2026）'!DD:DD)</f>
        <v>0</v>
      </c>
      <c r="DE584" s="256" cm="1">
        <f t="array" aca="1" ref="DE584" ca="1">_xlfn.XLOOKUP($A584&amp;$B584,'[6]产值及收款计划（2026）'!$A:$A&amp;'[6]产值及收款计划（2026）'!$B:$B,'[6]产值及收款计划（2026）'!DE:DE)</f>
        <v>0</v>
      </c>
      <c r="DF584" s="256" cm="1">
        <f t="array" aca="1" ref="DF584" ca="1">_xlfn.XLOOKUP($A584&amp;$B584,'[6]产值及收款计划（2026）'!$A:$A&amp;'[6]产值及收款计划（2026）'!$B:$B,'[6]产值及收款计划（2026）'!DF:DF)</f>
        <v>0</v>
      </c>
      <c r="DG584" s="256" cm="1">
        <f t="array" aca="1" ref="DG584" ca="1">_xlfn.XLOOKUP($A584&amp;$B584,'[6]产值及收款计划（2026）'!$A:$A&amp;'[6]产值及收款计划（2026）'!$B:$B,'[6]产值及收款计划（2026）'!DG:DG)</f>
        <v>0</v>
      </c>
      <c r="DH584" s="256" cm="1">
        <f t="array" aca="1" ref="DH584" ca="1">_xlfn.XLOOKUP($A584&amp;$B584,'[6]产值及收款计划（2026）'!$A:$A&amp;'[6]产值及收款计划（2026）'!$B:$B,'[6]产值及收款计划（2026）'!DH:DH)</f>
        <v>0</v>
      </c>
      <c r="DI584" s="256" cm="1">
        <f t="array" aca="1" ref="DI584" ca="1">_xlfn.XLOOKUP($A584&amp;$B584,'[6]产值及收款计划（2026）'!$A:$A&amp;'[6]产值及收款计划（2026）'!$B:$B,'[6]产值及收款计划（2026）'!DI:DI)</f>
        <v>0</v>
      </c>
      <c r="DJ584" s="256" cm="1">
        <f t="array" aca="1" ref="DJ584" ca="1">_xlfn.XLOOKUP($A584&amp;$B584,'[6]产值及收款计划（2026）'!$A:$A&amp;'[6]产值及收款计划（2026）'!$B:$B,'[6]产值及收款计划（2026）'!DJ:DJ)</f>
        <v>0</v>
      </c>
      <c r="DK584" s="256" cm="1">
        <f t="array" aca="1" ref="DK584" ca="1">_xlfn.XLOOKUP($A584&amp;$B584,'[6]产值及收款计划（2026）'!$A:$A&amp;'[6]产值及收款计划（2026）'!$B:$B,'[6]产值及收款计划（2026）'!DK:DK)</f>
        <v>0</v>
      </c>
      <c r="DL584" s="256" cm="1">
        <f t="array" aca="1" ref="DL584" ca="1">_xlfn.XLOOKUP($A584&amp;$B584,'[6]产值及收款计划（2026）'!$A:$A&amp;'[6]产值及收款计划（2026）'!$B:$B,'[6]产值及收款计划（2026）'!DL:DL)</f>
        <v>0</v>
      </c>
      <c r="DM584" s="264"/>
      <c r="DN584" s="250"/>
    </row>
    <row r="585" spans="1:118" ht="20.25" x14ac:dyDescent="0.15">
      <c r="A585" s="254">
        <f t="shared" ca="1" si="29"/>
        <v>10</v>
      </c>
      <c r="B585" s="254" t="s">
        <v>30</v>
      </c>
      <c r="C585" s="255" cm="1">
        <f t="array" aca="1" ref="C585" ca="1">_xlfn.XLOOKUP($A585&amp;$B585,'[6]产值及收款计划（2026）'!$A:$A&amp;'[6]产值及收款计划（2026）'!$B:$B,'[6]产值及收款计划（2026）'!C:C)</f>
        <v>0</v>
      </c>
      <c r="D585" s="255" cm="1">
        <f t="array" aca="1" ref="D585" ca="1">_xlfn.XLOOKUP($A585&amp;$B585,'[6]产值及收款计划（2026）'!$A:$A&amp;'[6]产值及收款计划（2026）'!$B:$B,'[6]产值及收款计划（2026）'!D:D)</f>
        <v>0</v>
      </c>
      <c r="E585" s="256" cm="1">
        <f t="array" aca="1" ref="E585" ca="1">_xlfn.XLOOKUP($A585&amp;$B585,'[6]产值及收款计划（2026）'!$A:$A&amp;'[6]产值及收款计划（2026）'!$B:$B,'[6]产值及收款计划（2026）'!E:E)</f>
        <v>0</v>
      </c>
      <c r="F585" s="256" cm="1">
        <f t="array" aca="1" ref="F585" ca="1">_xlfn.XLOOKUP($A585&amp;$B585,'[6]产值及收款计划（2026）'!$A:$A&amp;'[6]产值及收款计划（2026）'!$B:$B,'[6]产值及收款计划（2026）'!F:F)</f>
        <v>0</v>
      </c>
      <c r="G585" s="256" cm="1">
        <f t="array" aca="1" ref="G585" ca="1">_xlfn.XLOOKUP($A585&amp;$B585,'[6]产值及收款计划（2026）'!$A:$A&amp;'[6]产值及收款计划（2026）'!$B:$B,'[6]产值及收款计划（2026）'!G:G)</f>
        <v>0</v>
      </c>
      <c r="H585" s="256" cm="1">
        <f t="array" aca="1" ref="H585" ca="1">_xlfn.XLOOKUP($A585&amp;$B585,'[6]产值及收款计划（2026）'!$A:$A&amp;'[6]产值及收款计划（2026）'!$B:$B,'[6]产值及收款计划（2026）'!H:H)</f>
        <v>0</v>
      </c>
      <c r="I585" s="257" cm="1">
        <f t="array" aca="1" ref="I585" ca="1">_xlfn.XLOOKUP($A585&amp;$B585,'[6]产值及收款计划（2026）'!$A:$A&amp;'[6]产值及收款计划（2026）'!$B:$B,'[6]产值及收款计划（2026）'!I:I)</f>
        <v>0</v>
      </c>
      <c r="J585" s="258" cm="1">
        <f t="array" aca="1" ref="J585" ca="1">_xlfn.XLOOKUP($A585&amp;$B585,'[6]产值及收款计划（2026）'!$A:$A&amp;'[6]产值及收款计划（2026）'!$B:$B,'[6]产值及收款计划（2026）'!J:J)</f>
        <v>0</v>
      </c>
      <c r="K585" s="256" cm="1">
        <f t="array" aca="1" ref="K585" ca="1">_xlfn.XLOOKUP($A585&amp;$B585,'[6]产值及收款计划（2026）'!$A:$A&amp;'[6]产值及收款计划（2026）'!$B:$B,'[6]产值及收款计划（2026）'!K:K)</f>
        <v>0</v>
      </c>
      <c r="L585" s="256" cm="1">
        <f t="array" aca="1" ref="L585" ca="1">_xlfn.XLOOKUP($A585&amp;$B585,'[6]产值及收款计划（2026）'!$A:$A&amp;'[6]产值及收款计划（2026）'!$B:$B,'[6]产值及收款计划（2026）'!L:L)</f>
        <v>0</v>
      </c>
      <c r="M585" s="256" cm="1">
        <f t="array" aca="1" ref="M585" ca="1">_xlfn.XLOOKUP($A585&amp;$B585,'[6]产值及收款计划（2026）'!$A:$A&amp;'[6]产值及收款计划（2026）'!$B:$B,'[6]产值及收款计划（2026）'!M:M)</f>
        <v>0</v>
      </c>
      <c r="N585" s="256" cm="1">
        <f t="array" aca="1" ref="N585" ca="1">_xlfn.XLOOKUP($A585&amp;$B585,'[6]产值及收款计划（2026）'!$A:$A&amp;'[6]产值及收款计划（2026）'!$B:$B,'[6]产值及收款计划（2026）'!N:N)</f>
        <v>0</v>
      </c>
      <c r="O585" s="256" cm="1">
        <f t="array" aca="1" ref="O585" ca="1">_xlfn.XLOOKUP($A585&amp;$B585,'[6]产值及收款计划（2026）'!$A:$A&amp;'[6]产值及收款计划（2026）'!$B:$B,'[6]产值及收款计划（2026）'!O:O)</f>
        <v>0</v>
      </c>
      <c r="P585" s="255" cm="1">
        <f t="array" aca="1" ref="P585" ca="1">_xlfn.XLOOKUP($A585&amp;$B585,'[6]产值及收款计划（2026）'!$A:$A&amp;'[6]产值及收款计划（2026）'!$B:$B,'[6]产值及收款计划（2026）'!P:P)</f>
        <v>0</v>
      </c>
      <c r="Q585" s="256" cm="1">
        <f t="array" aca="1" ref="Q585" ca="1">_xlfn.XLOOKUP($A585&amp;$B585,'[6]产值及收款计划（2026）'!$A:$A&amp;'[6]产值及收款计划（2026）'!$B:$B,'[6]产值及收款计划（2026）'!Q:Q)</f>
        <v>0</v>
      </c>
      <c r="R585" s="256" cm="1">
        <f t="array" aca="1" ref="R585" ca="1">_xlfn.XLOOKUP($A585&amp;$B585,'[6]产值及收款计划（2026）'!$A:$A&amp;'[6]产值及收款计划（2026）'!$B:$B,'[6]产值及收款计划（2026）'!R:R)</f>
        <v>0</v>
      </c>
      <c r="S585" s="256" cm="1">
        <f t="array" aca="1" ref="S585" ca="1">_xlfn.XLOOKUP($A585&amp;$B585,'[6]产值及收款计划（2026）'!$A:$A&amp;'[6]产值及收款计划（2026）'!$B:$B,'[6]产值及收款计划（2026）'!S:S)</f>
        <v>0</v>
      </c>
      <c r="T585" s="256" cm="1">
        <f t="array" aca="1" ref="T585" ca="1">_xlfn.XLOOKUP($A585&amp;$B585,'[6]产值及收款计划（2026）'!$A:$A&amp;'[6]产值及收款计划（2026）'!$B:$B,'[6]产值及收款计划（2026）'!T:T)</f>
        <v>0</v>
      </c>
      <c r="U585" s="256" cm="1">
        <f t="array" aca="1" ref="U585" ca="1">_xlfn.XLOOKUP($A585&amp;$B585,'[6]产值及收款计划（2026）'!$A:$A&amp;'[6]产值及收款计划（2026）'!$B:$B,'[6]产值及收款计划（2026）'!U:U)</f>
        <v>0</v>
      </c>
      <c r="V585" s="256" cm="1">
        <f t="array" aca="1" ref="V585" ca="1">_xlfn.XLOOKUP($A585&amp;$B585,'[6]产值及收款计划（2026）'!$A:$A&amp;'[6]产值及收款计划（2026）'!$B:$B,'[6]产值及收款计划（2026）'!V:V)</f>
        <v>0</v>
      </c>
      <c r="W585" s="256" cm="1">
        <f t="array" aca="1" ref="W585" ca="1">_xlfn.XLOOKUP($A585&amp;$B585,'[6]产值及收款计划（2026）'!$A:$A&amp;'[6]产值及收款计划（2026）'!$B:$B,'[6]产值及收款计划（2026）'!W:W)</f>
        <v>0</v>
      </c>
      <c r="X585" s="256" cm="1">
        <f t="array" aca="1" ref="X585" ca="1">_xlfn.XLOOKUP($A585&amp;$B585,'[6]产值及收款计划（2026）'!$A:$A&amp;'[6]产值及收款计划（2026）'!$B:$B,'[6]产值及收款计划（2026）'!X:X)</f>
        <v>0</v>
      </c>
      <c r="Y585" s="256" cm="1">
        <f t="array" aca="1" ref="Y585" ca="1">_xlfn.XLOOKUP($A585&amp;$B585,'[6]产值及收款计划（2026）'!$A:$A&amp;'[6]产值及收款计划（2026）'!$B:$B,'[6]产值及收款计划（2026）'!Y:Y)</f>
        <v>0</v>
      </c>
      <c r="Z585" s="256" cm="1">
        <f t="array" aca="1" ref="Z585" ca="1">_xlfn.XLOOKUP($A585&amp;$B585,'[6]产值及收款计划（2026）'!$A:$A&amp;'[6]产值及收款计划（2026）'!$B:$B,'[6]产值及收款计划（2026）'!Z:Z)</f>
        <v>0</v>
      </c>
      <c r="AA585" s="256" cm="1">
        <f t="array" aca="1" ref="AA585" ca="1">_xlfn.XLOOKUP($A585&amp;$B585,'[6]产值及收款计划（2026）'!$A:$A&amp;'[6]产值及收款计划（2026）'!$B:$B,'[6]产值及收款计划（2026）'!AA:AA)</f>
        <v>0</v>
      </c>
      <c r="AB585" s="256" cm="1">
        <f t="array" aca="1" ref="AB585" ca="1">_xlfn.XLOOKUP($A585&amp;$B585,'[6]产值及收款计划（2026）'!$A:$A&amp;'[6]产值及收款计划（2026）'!$B:$B,'[6]产值及收款计划（2026）'!AB:AB)</f>
        <v>0</v>
      </c>
      <c r="AC585" s="256" cm="1">
        <f t="array" aca="1" ref="AC585" ca="1">_xlfn.XLOOKUP($A585&amp;$B585,'[6]产值及收款计划（2026）'!$A:$A&amp;'[6]产值及收款计划（2026）'!$B:$B,'[6]产值及收款计划（2026）'!AC:AC)</f>
        <v>0</v>
      </c>
      <c r="AD585" s="256" cm="1">
        <f t="array" aca="1" ref="AD585" ca="1">_xlfn.XLOOKUP($A585&amp;$B585,'[6]产值及收款计划（2026）'!$A:$A&amp;'[6]产值及收款计划（2026）'!$B:$B,'[6]产值及收款计划（2026）'!AD:AD)</f>
        <v>0</v>
      </c>
      <c r="AE585" s="256" cm="1">
        <f t="array" aca="1" ref="AE585" ca="1">_xlfn.XLOOKUP($A585&amp;$B585,'[6]产值及收款计划（2026）'!$A:$A&amp;'[6]产值及收款计划（2026）'!$B:$B,'[6]产值及收款计划（2026）'!AE:AE)</f>
        <v>0</v>
      </c>
      <c r="AF585" s="256" cm="1">
        <f t="array" aca="1" ref="AF585" ca="1">_xlfn.XLOOKUP($A585&amp;$B585,'[6]产值及收款计划（2026）'!$A:$A&amp;'[6]产值及收款计划（2026）'!$B:$B,'[6]产值及收款计划（2026）'!AF:AF)</f>
        <v>0</v>
      </c>
      <c r="AG585" s="256" cm="1">
        <f t="array" aca="1" ref="AG585" ca="1">_xlfn.XLOOKUP($A585&amp;$B585,'[6]产值及收款计划（2026）'!$A:$A&amp;'[6]产值及收款计划（2026）'!$B:$B,'[6]产值及收款计划（2026）'!AG:AG)</f>
        <v>0</v>
      </c>
      <c r="AH585" s="256" cm="1">
        <f t="array" aca="1" ref="AH585" ca="1">_xlfn.XLOOKUP($A585&amp;$B585,'[6]产值及收款计划（2026）'!$A:$A&amp;'[6]产值及收款计划（2026）'!$B:$B,'[6]产值及收款计划（2026）'!AH:AH)</f>
        <v>0</v>
      </c>
      <c r="AI585" s="256" cm="1">
        <f t="array" aca="1" ref="AI585" ca="1">_xlfn.XLOOKUP($A585&amp;$B585,'[6]产值及收款计划（2026）'!$A:$A&amp;'[6]产值及收款计划（2026）'!$B:$B,'[6]产值及收款计划（2026）'!AI:AI)</f>
        <v>0</v>
      </c>
      <c r="AJ585" s="256" cm="1">
        <f t="array" aca="1" ref="AJ585" ca="1">_xlfn.XLOOKUP($A585&amp;$B585,'[6]产值及收款计划（2026）'!$A:$A&amp;'[6]产值及收款计划（2026）'!$B:$B,'[6]产值及收款计划（2026）'!AJ:AJ)</f>
        <v>0</v>
      </c>
      <c r="AK585" s="256" cm="1">
        <f t="array" aca="1" ref="AK585" ca="1">_xlfn.XLOOKUP($A585&amp;$B585,'[6]产值及收款计划（2026）'!$A:$A&amp;'[6]产值及收款计划（2026）'!$B:$B,'[6]产值及收款计划（2026）'!AK:AK)</f>
        <v>0</v>
      </c>
      <c r="AL585" s="256" cm="1">
        <f t="array" aca="1" ref="AL585" ca="1">_xlfn.XLOOKUP($A585&amp;$B585,'[6]产值及收款计划（2026）'!$A:$A&amp;'[6]产值及收款计划（2026）'!$B:$B,'[6]产值及收款计划（2026）'!AL:AL)</f>
        <v>0</v>
      </c>
      <c r="AM585" s="263" t="e" cm="1">
        <f t="array" aca="1" ref="AM585" ca="1">_xlfn.LET(_xlpm.勾选月份状态数组,TRANSPOSE('PPT(12-15页）-TOP10'!$A$3:$A$14),_xlpm.选择数据区,IF('PPT(12-15页）-TOP10'!$E$3="收款",$BA585:$BL585,$AA585:$AL585),SUM(_xlfn._xlws.FILTER(_xlpm.选择数据区,_xlpm.勾选月份状态数组,"")))</f>
        <v>#NAME?</v>
      </c>
      <c r="AN585" s="256" t="e" cm="1">
        <f t="array" aca="1" ref="AN585" ca="1">_xlfn.LET(_xlpm.勾选月份状态数组,TRANSPOSE('PPT(12-15页）-TOP10'!$A$3:$A$14),_xlpm.选择数据区,IF('PPT(12-15页）-TOP10'!$E$3="收款",$DA585:$DL585,$CA585:$CL585),SUM(_xlfn._xlws.FILTER(_xlpm.选择数据区,_xlpm.勾选月份状态数组,"")))</f>
        <v>#NAME?</v>
      </c>
      <c r="AO585" s="256">
        <f ca="1">SUM(CA585:CC585)+SUM(AD585:AL585)</f>
        <v>0</v>
      </c>
      <c r="AP585" s="256"/>
      <c r="AQ585" s="256"/>
      <c r="AR585" s="256"/>
      <c r="AS585" s="256" cm="1">
        <f t="array" aca="1" ref="AS585" ca="1">_xlfn.XLOOKUP($A585&amp;$B585,'[6]产值及收款计划（2026）'!$A:$A&amp;'[6]产值及收款计划（2026）'!$B:$B,'[6]产值及收款计划（2026）'!AS:AS)</f>
        <v>0</v>
      </c>
      <c r="AT585" s="256" cm="1">
        <f t="array" aca="1" ref="AT585" ca="1">_xlfn.XLOOKUP($A585&amp;$B585,'[6]产值及收款计划（2026）'!$A:$A&amp;'[6]产值及收款计划（2026）'!$B:$B,'[6]产值及收款计划（2026）'!AT:AT)</f>
        <v>0</v>
      </c>
      <c r="AU585" s="256" cm="1">
        <f t="array" aca="1" ref="AU585" ca="1">_xlfn.XLOOKUP($A585&amp;$B585,'[6]产值及收款计划（2026）'!$A:$A&amp;'[6]产值及收款计划（2026）'!$B:$B,'[6]产值及收款计划（2026）'!AU:AU)</f>
        <v>0</v>
      </c>
      <c r="AV585" s="256" cm="1">
        <f t="array" aca="1" ref="AV585" ca="1">_xlfn.XLOOKUP($A585&amp;$B585,'[6]产值及收款计划（2026）'!$A:$A&amp;'[6]产值及收款计划（2026）'!$B:$B,'[6]产值及收款计划（2026）'!AV:AV)</f>
        <v>0</v>
      </c>
      <c r="AW585" s="256" cm="1">
        <f t="array" aca="1" ref="AW585" ca="1">_xlfn.XLOOKUP($A585&amp;$B585,'[6]产值及收款计划（2026）'!$A:$A&amp;'[6]产值及收款计划（2026）'!$B:$B,'[6]产值及收款计划（2026）'!AW:AW)</f>
        <v>0</v>
      </c>
      <c r="AX585" s="256" cm="1">
        <f t="array" aca="1" ref="AX585" ca="1">_xlfn.XLOOKUP($A585&amp;$B585,'[6]产值及收款计划（2026）'!$A:$A&amp;'[6]产值及收款计划（2026）'!$B:$B,'[6]产值及收款计划（2026）'!AX:AX)</f>
        <v>0</v>
      </c>
      <c r="AY585" s="256" cm="1">
        <f t="array" aca="1" ref="AY585" ca="1">_xlfn.XLOOKUP($A585&amp;$B585,'[6]产值及收款计划（2026）'!$A:$A&amp;'[6]产值及收款计划（2026）'!$B:$B,'[6]产值及收款计划（2026）'!AY:AY)</f>
        <v>0</v>
      </c>
      <c r="AZ585" s="256" cm="1">
        <f t="array" aca="1" ref="AZ585" ca="1">_xlfn.XLOOKUP($A585&amp;$B585,'[6]产值及收款计划（2026）'!$A:$A&amp;'[6]产值及收款计划（2026）'!$B:$B,'[6]产值及收款计划（2026）'!AZ:AZ)</f>
        <v>0</v>
      </c>
      <c r="BA585" s="256" cm="1">
        <f t="array" aca="1" ref="BA585" ca="1">_xlfn.XLOOKUP($A585&amp;$B585,'[6]产值及收款计划（2026）'!$A:$A&amp;'[6]产值及收款计划（2026）'!$B:$B,'[6]产值及收款计划（2026）'!BA:BA)</f>
        <v>0</v>
      </c>
      <c r="BB585" s="256" cm="1">
        <f t="array" aca="1" ref="BB585" ca="1">_xlfn.XLOOKUP($A585&amp;$B585,'[6]产值及收款计划（2026）'!$A:$A&amp;'[6]产值及收款计划（2026）'!$B:$B,'[6]产值及收款计划（2026）'!BB:BB)</f>
        <v>0</v>
      </c>
      <c r="BC585" s="256" cm="1">
        <f t="array" aca="1" ref="BC585" ca="1">_xlfn.XLOOKUP($A585&amp;$B585,'[6]产值及收款计划（2026）'!$A:$A&amp;'[6]产值及收款计划（2026）'!$B:$B,'[6]产值及收款计划（2026）'!BC:BC)</f>
        <v>0</v>
      </c>
      <c r="BD585" s="256" cm="1">
        <f t="array" aca="1" ref="BD585" ca="1">_xlfn.XLOOKUP($A585&amp;$B585,'[6]产值及收款计划（2026）'!$A:$A&amp;'[6]产值及收款计划（2026）'!$B:$B,'[6]产值及收款计划（2026）'!BD:BD)</f>
        <v>0</v>
      </c>
      <c r="BE585" s="256" cm="1">
        <f t="array" aca="1" ref="BE585" ca="1">_xlfn.XLOOKUP($A585&amp;$B585,'[6]产值及收款计划（2026）'!$A:$A&amp;'[6]产值及收款计划（2026）'!$B:$B,'[6]产值及收款计划（2026）'!BE:BE)</f>
        <v>0</v>
      </c>
      <c r="BF585" s="256" cm="1">
        <f t="array" aca="1" ref="BF585" ca="1">_xlfn.XLOOKUP($A585&amp;$B585,'[6]产值及收款计划（2026）'!$A:$A&amp;'[6]产值及收款计划（2026）'!$B:$B,'[6]产值及收款计划（2026）'!BF:BF)</f>
        <v>0</v>
      </c>
      <c r="BG585" s="256" cm="1">
        <f t="array" aca="1" ref="BG585" ca="1">_xlfn.XLOOKUP($A585&amp;$B585,'[6]产值及收款计划（2026）'!$A:$A&amp;'[6]产值及收款计划（2026）'!$B:$B,'[6]产值及收款计划（2026）'!BG:BG)</f>
        <v>0</v>
      </c>
      <c r="BH585" s="256" cm="1">
        <f t="array" aca="1" ref="BH585" ca="1">_xlfn.XLOOKUP($A585&amp;$B585,'[6]产值及收款计划（2026）'!$A:$A&amp;'[6]产值及收款计划（2026）'!$B:$B,'[6]产值及收款计划（2026）'!BH:BH)</f>
        <v>0</v>
      </c>
      <c r="BI585" s="256" cm="1">
        <f t="array" aca="1" ref="BI585" ca="1">_xlfn.XLOOKUP($A585&amp;$B585,'[6]产值及收款计划（2026）'!$A:$A&amp;'[6]产值及收款计划（2026）'!$B:$B,'[6]产值及收款计划（2026）'!BI:BI)</f>
        <v>0</v>
      </c>
      <c r="BJ585" s="256" cm="1">
        <f t="array" aca="1" ref="BJ585" ca="1">_xlfn.XLOOKUP($A585&amp;$B585,'[6]产值及收款计划（2026）'!$A:$A&amp;'[6]产值及收款计划（2026）'!$B:$B,'[6]产值及收款计划（2026）'!BJ:BJ)</f>
        <v>0</v>
      </c>
      <c r="BK585" s="256" cm="1">
        <f t="array" aca="1" ref="BK585" ca="1">_xlfn.XLOOKUP($A585&amp;$B585,'[6]产值及收款计划（2026）'!$A:$A&amp;'[6]产值及收款计划（2026）'!$B:$B,'[6]产值及收款计划（2026）'!BK:BK)</f>
        <v>0</v>
      </c>
      <c r="BL585" s="256" cm="1">
        <f t="array" aca="1" ref="BL585" ca="1">_xlfn.XLOOKUP($A585&amp;$B585,'[6]产值及收款计划（2026）'!$A:$A&amp;'[6]产值及收款计划（2026）'!$B:$B,'[6]产值及收款计划（2026）'!BL:BL)</f>
        <v>0</v>
      </c>
      <c r="BM585" s="256"/>
      <c r="BN585" s="256"/>
      <c r="BO585" s="256"/>
      <c r="BP585" s="256"/>
      <c r="BQ585" s="255" cm="1">
        <f t="array" aca="1" ref="BQ585" ca="1">_xlfn.XLOOKUP($A585&amp;$B585,'[6]产值及收款计划（2026）'!$A:$A&amp;'[6]产值及收款计划（2026）'!$B:$B,'[6]产值及收款计划（2026）'!BQ:BQ)</f>
        <v>0</v>
      </c>
      <c r="BR585" s="256" cm="1">
        <f t="array" aca="1" ref="BR585" ca="1">_xlfn.XLOOKUP($A585&amp;$B585,'[6]产值及收款计划（2026）'!$A:$A&amp;'[6]产值及收款计划（2026）'!$B:$B,'[6]产值及收款计划（2026）'!BR:BR)</f>
        <v>0</v>
      </c>
      <c r="CA585" s="256" cm="1">
        <f t="array" aca="1" ref="CA585" ca="1">_xlfn.XLOOKUP($A585&amp;$B585,'[6]产值及收款计划（2026）'!$A:$A&amp;'[6]产值及收款计划（2026）'!$B:$B,'[6]产值及收款计划（2026）'!CA:CA)</f>
        <v>0</v>
      </c>
      <c r="CB585" s="256" cm="1">
        <f t="array" aca="1" ref="CB585" ca="1">_xlfn.XLOOKUP($A585&amp;$B585,'[6]产值及收款计划（2026）'!$A:$A&amp;'[6]产值及收款计划（2026）'!$B:$B,'[6]产值及收款计划（2026）'!CB:CB)</f>
        <v>0</v>
      </c>
      <c r="CC585" s="256" cm="1">
        <f t="array" aca="1" ref="CC585" ca="1">_xlfn.XLOOKUP($A585&amp;$B585,'[6]产值及收款计划（2026）'!$A:$A&amp;'[6]产值及收款计划（2026）'!$B:$B,'[6]产值及收款计划（2026）'!CC:CC)</f>
        <v>0</v>
      </c>
      <c r="CD585" s="256" cm="1">
        <f t="array" aca="1" ref="CD585" ca="1">_xlfn.XLOOKUP($A585&amp;$B585,'[6]产值及收款计划（2026）'!$A:$A&amp;'[6]产值及收款计划（2026）'!$B:$B,'[6]产值及收款计划（2026）'!CD:CD)</f>
        <v>0</v>
      </c>
      <c r="CE585" s="256" cm="1">
        <f t="array" aca="1" ref="CE585" ca="1">_xlfn.XLOOKUP($A585&amp;$B585,'[6]产值及收款计划（2026）'!$A:$A&amp;'[6]产值及收款计划（2026）'!$B:$B,'[6]产值及收款计划（2026）'!CE:CE)</f>
        <v>0</v>
      </c>
      <c r="CF585" s="256" cm="1">
        <f t="array" aca="1" ref="CF585" ca="1">_xlfn.XLOOKUP($A585&amp;$B585,'[6]产值及收款计划（2026）'!$A:$A&amp;'[6]产值及收款计划（2026）'!$B:$B,'[6]产值及收款计划（2026）'!CF:CF)</f>
        <v>0</v>
      </c>
      <c r="CG585" s="256" cm="1">
        <f t="array" aca="1" ref="CG585" ca="1">_xlfn.XLOOKUP($A585&amp;$B585,'[6]产值及收款计划（2026）'!$A:$A&amp;'[6]产值及收款计划（2026）'!$B:$B,'[6]产值及收款计划（2026）'!CG:CG)</f>
        <v>0</v>
      </c>
      <c r="CH585" s="256" cm="1">
        <f t="array" aca="1" ref="CH585" ca="1">_xlfn.XLOOKUP($A585&amp;$B585,'[6]产值及收款计划（2026）'!$A:$A&amp;'[6]产值及收款计划（2026）'!$B:$B,'[6]产值及收款计划（2026）'!CH:CH)</f>
        <v>0</v>
      </c>
      <c r="CI585" s="256" cm="1">
        <f t="array" aca="1" ref="CI585" ca="1">_xlfn.XLOOKUP($A585&amp;$B585,'[6]产值及收款计划（2026）'!$A:$A&amp;'[6]产值及收款计划（2026）'!$B:$B,'[6]产值及收款计划（2026）'!CI:CI)</f>
        <v>0</v>
      </c>
      <c r="CJ585" s="256" cm="1">
        <f t="array" aca="1" ref="CJ585" ca="1">_xlfn.XLOOKUP($A585&amp;$B585,'[6]产值及收款计划（2026）'!$A:$A&amp;'[6]产值及收款计划（2026）'!$B:$B,'[6]产值及收款计划（2026）'!CJ:CJ)</f>
        <v>0</v>
      </c>
      <c r="CK585" s="256" cm="1">
        <f t="array" aca="1" ref="CK585" ca="1">_xlfn.XLOOKUP($A585&amp;$B585,'[6]产值及收款计划（2026）'!$A:$A&amp;'[6]产值及收款计划（2026）'!$B:$B,'[6]产值及收款计划（2026）'!CK:CK)</f>
        <v>0</v>
      </c>
      <c r="CL585" s="256" cm="1">
        <f t="array" aca="1" ref="CL585" ca="1">_xlfn.XLOOKUP($A585&amp;$B585,'[6]产值及收款计划（2026）'!$A:$A&amp;'[6]产值及收款计划（2026）'!$B:$B,'[6]产值及收款计划（2026）'!CL:CL)</f>
        <v>0</v>
      </c>
      <c r="DA585" s="256" cm="1">
        <f t="array" aca="1" ref="DA585" ca="1">_xlfn.XLOOKUP($A585&amp;$B585,'[6]产值及收款计划（2026）'!$A:$A&amp;'[6]产值及收款计划（2026）'!$B:$B,'[6]产值及收款计划（2026）'!DA:DA)</f>
        <v>0</v>
      </c>
      <c r="DB585" s="256" cm="1">
        <f t="array" aca="1" ref="DB585" ca="1">_xlfn.XLOOKUP($A585&amp;$B585,'[6]产值及收款计划（2026）'!$A:$A&amp;'[6]产值及收款计划（2026）'!$B:$B,'[6]产值及收款计划（2026）'!DB:DB)</f>
        <v>0</v>
      </c>
      <c r="DC585" s="256" cm="1">
        <f t="array" aca="1" ref="DC585" ca="1">_xlfn.XLOOKUP($A585&amp;$B585,'[6]产值及收款计划（2026）'!$A:$A&amp;'[6]产值及收款计划（2026）'!$B:$B,'[6]产值及收款计划（2026）'!DC:DC)</f>
        <v>0</v>
      </c>
      <c r="DD585" s="256" cm="1">
        <f t="array" aca="1" ref="DD585" ca="1">_xlfn.XLOOKUP($A585&amp;$B585,'[6]产值及收款计划（2026）'!$A:$A&amp;'[6]产值及收款计划（2026）'!$B:$B,'[6]产值及收款计划（2026）'!DD:DD)</f>
        <v>0</v>
      </c>
      <c r="DE585" s="256" cm="1">
        <f t="array" aca="1" ref="DE585" ca="1">_xlfn.XLOOKUP($A585&amp;$B585,'[6]产值及收款计划（2026）'!$A:$A&amp;'[6]产值及收款计划（2026）'!$B:$B,'[6]产值及收款计划（2026）'!DE:DE)</f>
        <v>0</v>
      </c>
      <c r="DF585" s="256" cm="1">
        <f t="array" aca="1" ref="DF585" ca="1">_xlfn.XLOOKUP($A585&amp;$B585,'[6]产值及收款计划（2026）'!$A:$A&amp;'[6]产值及收款计划（2026）'!$B:$B,'[6]产值及收款计划（2026）'!DF:DF)</f>
        <v>0</v>
      </c>
      <c r="DG585" s="256" cm="1">
        <f t="array" aca="1" ref="DG585" ca="1">_xlfn.XLOOKUP($A585&amp;$B585,'[6]产值及收款计划（2026）'!$A:$A&amp;'[6]产值及收款计划（2026）'!$B:$B,'[6]产值及收款计划（2026）'!DG:DG)</f>
        <v>0</v>
      </c>
      <c r="DH585" s="256" cm="1">
        <f t="array" aca="1" ref="DH585" ca="1">_xlfn.XLOOKUP($A585&amp;$B585,'[6]产值及收款计划（2026）'!$A:$A&amp;'[6]产值及收款计划（2026）'!$B:$B,'[6]产值及收款计划（2026）'!DH:DH)</f>
        <v>0</v>
      </c>
      <c r="DI585" s="256" cm="1">
        <f t="array" aca="1" ref="DI585" ca="1">_xlfn.XLOOKUP($A585&amp;$B585,'[6]产值及收款计划（2026）'!$A:$A&amp;'[6]产值及收款计划（2026）'!$B:$B,'[6]产值及收款计划（2026）'!DI:DI)</f>
        <v>0</v>
      </c>
      <c r="DJ585" s="256" cm="1">
        <f t="array" aca="1" ref="DJ585" ca="1">_xlfn.XLOOKUP($A585&amp;$B585,'[6]产值及收款计划（2026）'!$A:$A&amp;'[6]产值及收款计划（2026）'!$B:$B,'[6]产值及收款计划（2026）'!DJ:DJ)</f>
        <v>0</v>
      </c>
      <c r="DK585" s="256" cm="1">
        <f t="array" aca="1" ref="DK585" ca="1">_xlfn.XLOOKUP($A585&amp;$B585,'[6]产值及收款计划（2026）'!$A:$A&amp;'[6]产值及收款计划（2026）'!$B:$B,'[6]产值及收款计划（2026）'!DK:DK)</f>
        <v>0</v>
      </c>
      <c r="DL585" s="256" cm="1">
        <f t="array" aca="1" ref="DL585" ca="1">_xlfn.XLOOKUP($A585&amp;$B585,'[6]产值及收款计划（2026）'!$A:$A&amp;'[6]产值及收款计划（2026）'!$B:$B,'[6]产值及收款计划（2026）'!DL:DL)</f>
        <v>0</v>
      </c>
      <c r="DM585" s="264"/>
      <c r="DN585" s="250"/>
    </row>
    <row r="586" spans="1:118" ht="20.25" x14ac:dyDescent="0.15">
      <c r="A586" s="254">
        <f t="shared" ca="1" si="29"/>
        <v>11</v>
      </c>
      <c r="B586" s="254" t="s">
        <v>30</v>
      </c>
      <c r="C586" s="255" cm="1">
        <f t="array" aca="1" ref="C586" ca="1">_xlfn.XLOOKUP($A586&amp;$B586,'[6]产值及收款计划（2026）'!$A:$A&amp;'[6]产值及收款计划（2026）'!$B:$B,'[6]产值及收款计划（2026）'!C:C)</f>
        <v>0</v>
      </c>
      <c r="D586" s="255" cm="1">
        <f t="array" aca="1" ref="D586" ca="1">_xlfn.XLOOKUP($A586&amp;$B586,'[6]产值及收款计划（2026）'!$A:$A&amp;'[6]产值及收款计划（2026）'!$B:$B,'[6]产值及收款计划（2026）'!D:D)</f>
        <v>0</v>
      </c>
      <c r="E586" s="256" cm="1">
        <f t="array" aca="1" ref="E586" ca="1">_xlfn.XLOOKUP($A586&amp;$B586,'[6]产值及收款计划（2026）'!$A:$A&amp;'[6]产值及收款计划（2026）'!$B:$B,'[6]产值及收款计划（2026）'!E:E)</f>
        <v>0</v>
      </c>
      <c r="F586" s="256" cm="1">
        <f t="array" aca="1" ref="F586" ca="1">_xlfn.XLOOKUP($A586&amp;$B586,'[6]产值及收款计划（2026）'!$A:$A&amp;'[6]产值及收款计划（2026）'!$B:$B,'[6]产值及收款计划（2026）'!F:F)</f>
        <v>0</v>
      </c>
      <c r="G586" s="256" cm="1">
        <f t="array" aca="1" ref="G586" ca="1">_xlfn.XLOOKUP($A586&amp;$B586,'[6]产值及收款计划（2026）'!$A:$A&amp;'[6]产值及收款计划（2026）'!$B:$B,'[6]产值及收款计划（2026）'!G:G)</f>
        <v>0</v>
      </c>
      <c r="H586" s="256" cm="1">
        <f t="array" aca="1" ref="H586" ca="1">_xlfn.XLOOKUP($A586&amp;$B586,'[6]产值及收款计划（2026）'!$A:$A&amp;'[6]产值及收款计划（2026）'!$B:$B,'[6]产值及收款计划（2026）'!H:H)</f>
        <v>0</v>
      </c>
      <c r="I586" s="257" cm="1">
        <f t="array" aca="1" ref="I586" ca="1">_xlfn.XLOOKUP($A586&amp;$B586,'[6]产值及收款计划（2026）'!$A:$A&amp;'[6]产值及收款计划（2026）'!$B:$B,'[6]产值及收款计划（2026）'!I:I)</f>
        <v>0</v>
      </c>
      <c r="J586" s="258" cm="1">
        <f t="array" aca="1" ref="J586" ca="1">_xlfn.XLOOKUP($A586&amp;$B586,'[6]产值及收款计划（2026）'!$A:$A&amp;'[6]产值及收款计划（2026）'!$B:$B,'[6]产值及收款计划（2026）'!J:J)</f>
        <v>0</v>
      </c>
      <c r="K586" s="256" cm="1">
        <f t="array" aca="1" ref="K586" ca="1">_xlfn.XLOOKUP($A586&amp;$B586,'[6]产值及收款计划（2026）'!$A:$A&amp;'[6]产值及收款计划（2026）'!$B:$B,'[6]产值及收款计划（2026）'!K:K)</f>
        <v>0</v>
      </c>
      <c r="L586" s="256" cm="1">
        <f t="array" aca="1" ref="L586" ca="1">_xlfn.XLOOKUP($A586&amp;$B586,'[6]产值及收款计划（2026）'!$A:$A&amp;'[6]产值及收款计划（2026）'!$B:$B,'[6]产值及收款计划（2026）'!L:L)</f>
        <v>0</v>
      </c>
      <c r="M586" s="256" cm="1">
        <f t="array" aca="1" ref="M586" ca="1">_xlfn.XLOOKUP($A586&amp;$B586,'[6]产值及收款计划（2026）'!$A:$A&amp;'[6]产值及收款计划（2026）'!$B:$B,'[6]产值及收款计划（2026）'!M:M)</f>
        <v>0</v>
      </c>
      <c r="N586" s="256" cm="1">
        <f t="array" aca="1" ref="N586" ca="1">_xlfn.XLOOKUP($A586&amp;$B586,'[6]产值及收款计划（2026）'!$A:$A&amp;'[6]产值及收款计划（2026）'!$B:$B,'[6]产值及收款计划（2026）'!N:N)</f>
        <v>0</v>
      </c>
      <c r="O586" s="256" cm="1">
        <f t="array" aca="1" ref="O586" ca="1">_xlfn.XLOOKUP($A586&amp;$B586,'[6]产值及收款计划（2026）'!$A:$A&amp;'[6]产值及收款计划（2026）'!$B:$B,'[6]产值及收款计划（2026）'!O:O)</f>
        <v>0</v>
      </c>
      <c r="P586" s="255" cm="1">
        <f t="array" aca="1" ref="P586" ca="1">_xlfn.XLOOKUP($A586&amp;$B586,'[6]产值及收款计划（2026）'!$A:$A&amp;'[6]产值及收款计划（2026）'!$B:$B,'[6]产值及收款计划（2026）'!P:P)</f>
        <v>0</v>
      </c>
      <c r="Q586" s="256" cm="1">
        <f t="array" aca="1" ref="Q586" ca="1">_xlfn.XLOOKUP($A586&amp;$B586,'[6]产值及收款计划（2026）'!$A:$A&amp;'[6]产值及收款计划（2026）'!$B:$B,'[6]产值及收款计划（2026）'!Q:Q)</f>
        <v>0</v>
      </c>
      <c r="R586" s="256" cm="1">
        <f t="array" aca="1" ref="R586" ca="1">_xlfn.XLOOKUP($A586&amp;$B586,'[6]产值及收款计划（2026）'!$A:$A&amp;'[6]产值及收款计划（2026）'!$B:$B,'[6]产值及收款计划（2026）'!R:R)</f>
        <v>0</v>
      </c>
      <c r="S586" s="256" cm="1">
        <f t="array" aca="1" ref="S586" ca="1">_xlfn.XLOOKUP($A586&amp;$B586,'[6]产值及收款计划（2026）'!$A:$A&amp;'[6]产值及收款计划（2026）'!$B:$B,'[6]产值及收款计划（2026）'!S:S)</f>
        <v>0</v>
      </c>
      <c r="T586" s="256" cm="1">
        <f t="array" aca="1" ref="T586" ca="1">_xlfn.XLOOKUP($A586&amp;$B586,'[6]产值及收款计划（2026）'!$A:$A&amp;'[6]产值及收款计划（2026）'!$B:$B,'[6]产值及收款计划（2026）'!T:T)</f>
        <v>0</v>
      </c>
      <c r="U586" s="256" cm="1">
        <f t="array" aca="1" ref="U586" ca="1">_xlfn.XLOOKUP($A586&amp;$B586,'[6]产值及收款计划（2026）'!$A:$A&amp;'[6]产值及收款计划（2026）'!$B:$B,'[6]产值及收款计划（2026）'!U:U)</f>
        <v>0</v>
      </c>
      <c r="V586" s="256" cm="1">
        <f t="array" aca="1" ref="V586" ca="1">_xlfn.XLOOKUP($A586&amp;$B586,'[6]产值及收款计划（2026）'!$A:$A&amp;'[6]产值及收款计划（2026）'!$B:$B,'[6]产值及收款计划（2026）'!V:V)</f>
        <v>0</v>
      </c>
      <c r="W586" s="256" cm="1">
        <f t="array" aca="1" ref="W586" ca="1">_xlfn.XLOOKUP($A586&amp;$B586,'[6]产值及收款计划（2026）'!$A:$A&amp;'[6]产值及收款计划（2026）'!$B:$B,'[6]产值及收款计划（2026）'!W:W)</f>
        <v>0</v>
      </c>
      <c r="X586" s="256" cm="1">
        <f t="array" aca="1" ref="X586" ca="1">_xlfn.XLOOKUP($A586&amp;$B586,'[6]产值及收款计划（2026）'!$A:$A&amp;'[6]产值及收款计划（2026）'!$B:$B,'[6]产值及收款计划（2026）'!X:X)</f>
        <v>0</v>
      </c>
      <c r="Y586" s="256" cm="1">
        <f t="array" aca="1" ref="Y586" ca="1">_xlfn.XLOOKUP($A586&amp;$B586,'[6]产值及收款计划（2026）'!$A:$A&amp;'[6]产值及收款计划（2026）'!$B:$B,'[6]产值及收款计划（2026）'!Y:Y)</f>
        <v>0</v>
      </c>
      <c r="Z586" s="256" cm="1">
        <f t="array" aca="1" ref="Z586" ca="1">_xlfn.XLOOKUP($A586&amp;$B586,'[6]产值及收款计划（2026）'!$A:$A&amp;'[6]产值及收款计划（2026）'!$B:$B,'[6]产值及收款计划（2026）'!Z:Z)</f>
        <v>0</v>
      </c>
      <c r="AA586" s="256" cm="1">
        <f t="array" aca="1" ref="AA586" ca="1">_xlfn.XLOOKUP($A586&amp;$B586,'[6]产值及收款计划（2026）'!$A:$A&amp;'[6]产值及收款计划（2026）'!$B:$B,'[6]产值及收款计划（2026）'!AA:AA)</f>
        <v>0</v>
      </c>
      <c r="AB586" s="256" cm="1">
        <f t="array" aca="1" ref="AB586" ca="1">_xlfn.XLOOKUP($A586&amp;$B586,'[6]产值及收款计划（2026）'!$A:$A&amp;'[6]产值及收款计划（2026）'!$B:$B,'[6]产值及收款计划（2026）'!AB:AB)</f>
        <v>0</v>
      </c>
      <c r="AC586" s="256" cm="1">
        <f t="array" aca="1" ref="AC586" ca="1">_xlfn.XLOOKUP($A586&amp;$B586,'[6]产值及收款计划（2026）'!$A:$A&amp;'[6]产值及收款计划（2026）'!$B:$B,'[6]产值及收款计划（2026）'!AC:AC)</f>
        <v>0</v>
      </c>
      <c r="AD586" s="256" cm="1">
        <f t="array" aca="1" ref="AD586" ca="1">_xlfn.XLOOKUP($A586&amp;$B586,'[6]产值及收款计划（2026）'!$A:$A&amp;'[6]产值及收款计划（2026）'!$B:$B,'[6]产值及收款计划（2026）'!AD:AD)</f>
        <v>0</v>
      </c>
      <c r="AE586" s="256" cm="1">
        <f t="array" aca="1" ref="AE586" ca="1">_xlfn.XLOOKUP($A586&amp;$B586,'[6]产值及收款计划（2026）'!$A:$A&amp;'[6]产值及收款计划（2026）'!$B:$B,'[6]产值及收款计划（2026）'!AE:AE)</f>
        <v>0</v>
      </c>
      <c r="AF586" s="256" cm="1">
        <f t="array" aca="1" ref="AF586" ca="1">_xlfn.XLOOKUP($A586&amp;$B586,'[6]产值及收款计划（2026）'!$A:$A&amp;'[6]产值及收款计划（2026）'!$B:$B,'[6]产值及收款计划（2026）'!AF:AF)</f>
        <v>0</v>
      </c>
      <c r="AG586" s="256" cm="1">
        <f t="array" aca="1" ref="AG586" ca="1">_xlfn.XLOOKUP($A586&amp;$B586,'[6]产值及收款计划（2026）'!$A:$A&amp;'[6]产值及收款计划（2026）'!$B:$B,'[6]产值及收款计划（2026）'!AG:AG)</f>
        <v>0</v>
      </c>
      <c r="AH586" s="256" cm="1">
        <f t="array" aca="1" ref="AH586" ca="1">_xlfn.XLOOKUP($A586&amp;$B586,'[6]产值及收款计划（2026）'!$A:$A&amp;'[6]产值及收款计划（2026）'!$B:$B,'[6]产值及收款计划（2026）'!AH:AH)</f>
        <v>0</v>
      </c>
      <c r="AI586" s="256" cm="1">
        <f t="array" aca="1" ref="AI586" ca="1">_xlfn.XLOOKUP($A586&amp;$B586,'[6]产值及收款计划（2026）'!$A:$A&amp;'[6]产值及收款计划（2026）'!$B:$B,'[6]产值及收款计划（2026）'!AI:AI)</f>
        <v>0</v>
      </c>
      <c r="AJ586" s="256" cm="1">
        <f t="array" aca="1" ref="AJ586" ca="1">_xlfn.XLOOKUP($A586&amp;$B586,'[6]产值及收款计划（2026）'!$A:$A&amp;'[6]产值及收款计划（2026）'!$B:$B,'[6]产值及收款计划（2026）'!AJ:AJ)</f>
        <v>0</v>
      </c>
      <c r="AK586" s="256" cm="1">
        <f t="array" aca="1" ref="AK586" ca="1">_xlfn.XLOOKUP($A586&amp;$B586,'[6]产值及收款计划（2026）'!$A:$A&amp;'[6]产值及收款计划（2026）'!$B:$B,'[6]产值及收款计划（2026）'!AK:AK)</f>
        <v>0</v>
      </c>
      <c r="AL586" s="256" cm="1">
        <f t="array" aca="1" ref="AL586" ca="1">_xlfn.XLOOKUP($A586&amp;$B586,'[6]产值及收款计划（2026）'!$A:$A&amp;'[6]产值及收款计划（2026）'!$B:$B,'[6]产值及收款计划（2026）'!AL:AL)</f>
        <v>0</v>
      </c>
      <c r="AM586" s="263" t="e" cm="1">
        <f t="array" aca="1" ref="AM586" ca="1">_xlfn.LET(_xlpm.勾选月份状态数组,TRANSPOSE('PPT(12-15页）-TOP10'!$A$3:$A$14),_xlpm.选择数据区,IF('PPT(12-15页）-TOP10'!$E$3="收款",$BA586:$BL586,$AA586:$AL586),SUM(_xlfn._xlws.FILTER(_xlpm.选择数据区,_xlpm.勾选月份状态数组,"")))</f>
        <v>#NAME?</v>
      </c>
      <c r="AN586" s="256" t="e" cm="1">
        <f t="array" aca="1" ref="AN586" ca="1">_xlfn.LET(_xlpm.勾选月份状态数组,TRANSPOSE('PPT(12-15页）-TOP10'!$A$3:$A$14),_xlpm.选择数据区,IF('PPT(12-15页）-TOP10'!$E$3="收款",$DA586:$DL586,$CA586:$CL586),SUM(_xlfn._xlws.FILTER(_xlpm.选择数据区,_xlpm.勾选月份状态数组,"")))</f>
        <v>#NAME?</v>
      </c>
      <c r="AO586" s="256">
        <f ca="1">SUM(CA586:CC586)+SUM(AD586:AL586)</f>
        <v>0</v>
      </c>
      <c r="AP586" s="256"/>
      <c r="AQ586" s="256"/>
      <c r="AR586" s="256"/>
      <c r="AS586" s="256" cm="1">
        <f t="array" aca="1" ref="AS586" ca="1">_xlfn.XLOOKUP($A586&amp;$B586,'[6]产值及收款计划（2026）'!$A:$A&amp;'[6]产值及收款计划（2026）'!$B:$B,'[6]产值及收款计划（2026）'!AS:AS)</f>
        <v>0</v>
      </c>
      <c r="AT586" s="256" cm="1">
        <f t="array" aca="1" ref="AT586" ca="1">_xlfn.XLOOKUP($A586&amp;$B586,'[6]产值及收款计划（2026）'!$A:$A&amp;'[6]产值及收款计划（2026）'!$B:$B,'[6]产值及收款计划（2026）'!AT:AT)</f>
        <v>0</v>
      </c>
      <c r="AU586" s="256" cm="1">
        <f t="array" aca="1" ref="AU586" ca="1">_xlfn.XLOOKUP($A586&amp;$B586,'[6]产值及收款计划（2026）'!$A:$A&amp;'[6]产值及收款计划（2026）'!$B:$B,'[6]产值及收款计划（2026）'!AU:AU)</f>
        <v>0</v>
      </c>
      <c r="AV586" s="256" cm="1">
        <f t="array" aca="1" ref="AV586" ca="1">_xlfn.XLOOKUP($A586&amp;$B586,'[6]产值及收款计划（2026）'!$A:$A&amp;'[6]产值及收款计划（2026）'!$B:$B,'[6]产值及收款计划（2026）'!AV:AV)</f>
        <v>0</v>
      </c>
      <c r="AW586" s="256" cm="1">
        <f t="array" aca="1" ref="AW586" ca="1">_xlfn.XLOOKUP($A586&amp;$B586,'[6]产值及收款计划（2026）'!$A:$A&amp;'[6]产值及收款计划（2026）'!$B:$B,'[6]产值及收款计划（2026）'!AW:AW)</f>
        <v>0</v>
      </c>
      <c r="AX586" s="256" cm="1">
        <f t="array" aca="1" ref="AX586" ca="1">_xlfn.XLOOKUP($A586&amp;$B586,'[6]产值及收款计划（2026）'!$A:$A&amp;'[6]产值及收款计划（2026）'!$B:$B,'[6]产值及收款计划（2026）'!AX:AX)</f>
        <v>0</v>
      </c>
      <c r="AY586" s="256" cm="1">
        <f t="array" aca="1" ref="AY586" ca="1">_xlfn.XLOOKUP($A586&amp;$B586,'[6]产值及收款计划（2026）'!$A:$A&amp;'[6]产值及收款计划（2026）'!$B:$B,'[6]产值及收款计划（2026）'!AY:AY)</f>
        <v>0</v>
      </c>
      <c r="AZ586" s="256" cm="1">
        <f t="array" aca="1" ref="AZ586" ca="1">_xlfn.XLOOKUP($A586&amp;$B586,'[6]产值及收款计划（2026）'!$A:$A&amp;'[6]产值及收款计划（2026）'!$B:$B,'[6]产值及收款计划（2026）'!AZ:AZ)</f>
        <v>0</v>
      </c>
      <c r="BA586" s="256" cm="1">
        <f t="array" aca="1" ref="BA586" ca="1">_xlfn.XLOOKUP($A586&amp;$B586,'[6]产值及收款计划（2026）'!$A:$A&amp;'[6]产值及收款计划（2026）'!$B:$B,'[6]产值及收款计划（2026）'!BA:BA)</f>
        <v>0</v>
      </c>
      <c r="BB586" s="256" cm="1">
        <f t="array" aca="1" ref="BB586" ca="1">_xlfn.XLOOKUP($A586&amp;$B586,'[6]产值及收款计划（2026）'!$A:$A&amp;'[6]产值及收款计划（2026）'!$B:$B,'[6]产值及收款计划（2026）'!BB:BB)</f>
        <v>0</v>
      </c>
      <c r="BC586" s="256" cm="1">
        <f t="array" aca="1" ref="BC586" ca="1">_xlfn.XLOOKUP($A586&amp;$B586,'[6]产值及收款计划（2026）'!$A:$A&amp;'[6]产值及收款计划（2026）'!$B:$B,'[6]产值及收款计划（2026）'!BC:BC)</f>
        <v>0</v>
      </c>
      <c r="BD586" s="256" cm="1">
        <f t="array" aca="1" ref="BD586" ca="1">_xlfn.XLOOKUP($A586&amp;$B586,'[6]产值及收款计划（2026）'!$A:$A&amp;'[6]产值及收款计划（2026）'!$B:$B,'[6]产值及收款计划（2026）'!BD:BD)</f>
        <v>0</v>
      </c>
      <c r="BE586" s="256" cm="1">
        <f t="array" aca="1" ref="BE586" ca="1">_xlfn.XLOOKUP($A586&amp;$B586,'[6]产值及收款计划（2026）'!$A:$A&amp;'[6]产值及收款计划（2026）'!$B:$B,'[6]产值及收款计划（2026）'!BE:BE)</f>
        <v>0</v>
      </c>
      <c r="BF586" s="256" cm="1">
        <f t="array" aca="1" ref="BF586" ca="1">_xlfn.XLOOKUP($A586&amp;$B586,'[6]产值及收款计划（2026）'!$A:$A&amp;'[6]产值及收款计划（2026）'!$B:$B,'[6]产值及收款计划（2026）'!BF:BF)</f>
        <v>0</v>
      </c>
      <c r="BG586" s="256" cm="1">
        <f t="array" aca="1" ref="BG586" ca="1">_xlfn.XLOOKUP($A586&amp;$B586,'[6]产值及收款计划（2026）'!$A:$A&amp;'[6]产值及收款计划（2026）'!$B:$B,'[6]产值及收款计划（2026）'!BG:BG)</f>
        <v>0</v>
      </c>
      <c r="BH586" s="256" cm="1">
        <f t="array" aca="1" ref="BH586" ca="1">_xlfn.XLOOKUP($A586&amp;$B586,'[6]产值及收款计划（2026）'!$A:$A&amp;'[6]产值及收款计划（2026）'!$B:$B,'[6]产值及收款计划（2026）'!BH:BH)</f>
        <v>0</v>
      </c>
      <c r="BI586" s="256" cm="1">
        <f t="array" aca="1" ref="BI586" ca="1">_xlfn.XLOOKUP($A586&amp;$B586,'[6]产值及收款计划（2026）'!$A:$A&amp;'[6]产值及收款计划（2026）'!$B:$B,'[6]产值及收款计划（2026）'!BI:BI)</f>
        <v>0</v>
      </c>
      <c r="BJ586" s="256" cm="1">
        <f t="array" aca="1" ref="BJ586" ca="1">_xlfn.XLOOKUP($A586&amp;$B586,'[6]产值及收款计划（2026）'!$A:$A&amp;'[6]产值及收款计划（2026）'!$B:$B,'[6]产值及收款计划（2026）'!BJ:BJ)</f>
        <v>0</v>
      </c>
      <c r="BK586" s="256" cm="1">
        <f t="array" aca="1" ref="BK586" ca="1">_xlfn.XLOOKUP($A586&amp;$B586,'[6]产值及收款计划（2026）'!$A:$A&amp;'[6]产值及收款计划（2026）'!$B:$B,'[6]产值及收款计划（2026）'!BK:BK)</f>
        <v>0</v>
      </c>
      <c r="BL586" s="256" cm="1">
        <f t="array" aca="1" ref="BL586" ca="1">_xlfn.XLOOKUP($A586&amp;$B586,'[6]产值及收款计划（2026）'!$A:$A&amp;'[6]产值及收款计划（2026）'!$B:$B,'[6]产值及收款计划（2026）'!BL:BL)</f>
        <v>0</v>
      </c>
      <c r="BM586" s="256"/>
      <c r="BN586" s="256"/>
      <c r="BO586" s="256"/>
      <c r="BP586" s="256"/>
      <c r="BQ586" s="255" cm="1">
        <f t="array" aca="1" ref="BQ586" ca="1">_xlfn.XLOOKUP($A586&amp;$B586,'[6]产值及收款计划（2026）'!$A:$A&amp;'[6]产值及收款计划（2026）'!$B:$B,'[6]产值及收款计划（2026）'!BQ:BQ)</f>
        <v>0</v>
      </c>
      <c r="BR586" s="256" cm="1">
        <f t="array" aca="1" ref="BR586" ca="1">_xlfn.XLOOKUP($A586&amp;$B586,'[6]产值及收款计划（2026）'!$A:$A&amp;'[6]产值及收款计划（2026）'!$B:$B,'[6]产值及收款计划（2026）'!BR:BR)</f>
        <v>0</v>
      </c>
      <c r="CA586" s="256" cm="1">
        <f t="array" aca="1" ref="CA586" ca="1">_xlfn.XLOOKUP($A586&amp;$B586,'[6]产值及收款计划（2026）'!$A:$A&amp;'[6]产值及收款计划（2026）'!$B:$B,'[6]产值及收款计划（2026）'!CA:CA)</f>
        <v>0</v>
      </c>
      <c r="CB586" s="256" cm="1">
        <f t="array" aca="1" ref="CB586" ca="1">_xlfn.XLOOKUP($A586&amp;$B586,'[6]产值及收款计划（2026）'!$A:$A&amp;'[6]产值及收款计划（2026）'!$B:$B,'[6]产值及收款计划（2026）'!CB:CB)</f>
        <v>0</v>
      </c>
      <c r="CC586" s="256" cm="1">
        <f t="array" aca="1" ref="CC586" ca="1">_xlfn.XLOOKUP($A586&amp;$B586,'[6]产值及收款计划（2026）'!$A:$A&amp;'[6]产值及收款计划（2026）'!$B:$B,'[6]产值及收款计划（2026）'!CC:CC)</f>
        <v>0</v>
      </c>
      <c r="CD586" s="256" cm="1">
        <f t="array" aca="1" ref="CD586" ca="1">_xlfn.XLOOKUP($A586&amp;$B586,'[6]产值及收款计划（2026）'!$A:$A&amp;'[6]产值及收款计划（2026）'!$B:$B,'[6]产值及收款计划（2026）'!CD:CD)</f>
        <v>0</v>
      </c>
      <c r="CE586" s="256" cm="1">
        <f t="array" aca="1" ref="CE586" ca="1">_xlfn.XLOOKUP($A586&amp;$B586,'[6]产值及收款计划（2026）'!$A:$A&amp;'[6]产值及收款计划（2026）'!$B:$B,'[6]产值及收款计划（2026）'!CE:CE)</f>
        <v>0</v>
      </c>
      <c r="CF586" s="256" cm="1">
        <f t="array" aca="1" ref="CF586" ca="1">_xlfn.XLOOKUP($A586&amp;$B586,'[6]产值及收款计划（2026）'!$A:$A&amp;'[6]产值及收款计划（2026）'!$B:$B,'[6]产值及收款计划（2026）'!CF:CF)</f>
        <v>0</v>
      </c>
      <c r="CG586" s="256" cm="1">
        <f t="array" aca="1" ref="CG586" ca="1">_xlfn.XLOOKUP($A586&amp;$B586,'[6]产值及收款计划（2026）'!$A:$A&amp;'[6]产值及收款计划（2026）'!$B:$B,'[6]产值及收款计划（2026）'!CG:CG)</f>
        <v>0</v>
      </c>
      <c r="CH586" s="256" cm="1">
        <f t="array" aca="1" ref="CH586" ca="1">_xlfn.XLOOKUP($A586&amp;$B586,'[6]产值及收款计划（2026）'!$A:$A&amp;'[6]产值及收款计划（2026）'!$B:$B,'[6]产值及收款计划（2026）'!CH:CH)</f>
        <v>0</v>
      </c>
      <c r="CI586" s="256" cm="1">
        <f t="array" aca="1" ref="CI586" ca="1">_xlfn.XLOOKUP($A586&amp;$B586,'[6]产值及收款计划（2026）'!$A:$A&amp;'[6]产值及收款计划（2026）'!$B:$B,'[6]产值及收款计划（2026）'!CI:CI)</f>
        <v>0</v>
      </c>
      <c r="CJ586" s="256" cm="1">
        <f t="array" aca="1" ref="CJ586" ca="1">_xlfn.XLOOKUP($A586&amp;$B586,'[6]产值及收款计划（2026）'!$A:$A&amp;'[6]产值及收款计划（2026）'!$B:$B,'[6]产值及收款计划（2026）'!CJ:CJ)</f>
        <v>0</v>
      </c>
      <c r="CK586" s="256" cm="1">
        <f t="array" aca="1" ref="CK586" ca="1">_xlfn.XLOOKUP($A586&amp;$B586,'[6]产值及收款计划（2026）'!$A:$A&amp;'[6]产值及收款计划（2026）'!$B:$B,'[6]产值及收款计划（2026）'!CK:CK)</f>
        <v>0</v>
      </c>
      <c r="CL586" s="256" cm="1">
        <f t="array" aca="1" ref="CL586" ca="1">_xlfn.XLOOKUP($A586&amp;$B586,'[6]产值及收款计划（2026）'!$A:$A&amp;'[6]产值及收款计划（2026）'!$B:$B,'[6]产值及收款计划（2026）'!CL:CL)</f>
        <v>0</v>
      </c>
      <c r="DA586" s="256" cm="1">
        <f t="array" aca="1" ref="DA586" ca="1">_xlfn.XLOOKUP($A586&amp;$B586,'[6]产值及收款计划（2026）'!$A:$A&amp;'[6]产值及收款计划（2026）'!$B:$B,'[6]产值及收款计划（2026）'!DA:DA)</f>
        <v>0</v>
      </c>
      <c r="DB586" s="256" cm="1">
        <f t="array" aca="1" ref="DB586" ca="1">_xlfn.XLOOKUP($A586&amp;$B586,'[6]产值及收款计划（2026）'!$A:$A&amp;'[6]产值及收款计划（2026）'!$B:$B,'[6]产值及收款计划（2026）'!DB:DB)</f>
        <v>0</v>
      </c>
      <c r="DC586" s="256" cm="1">
        <f t="array" aca="1" ref="DC586" ca="1">_xlfn.XLOOKUP($A586&amp;$B586,'[6]产值及收款计划（2026）'!$A:$A&amp;'[6]产值及收款计划（2026）'!$B:$B,'[6]产值及收款计划（2026）'!DC:DC)</f>
        <v>0</v>
      </c>
      <c r="DD586" s="256" cm="1">
        <f t="array" aca="1" ref="DD586" ca="1">_xlfn.XLOOKUP($A586&amp;$B586,'[6]产值及收款计划（2026）'!$A:$A&amp;'[6]产值及收款计划（2026）'!$B:$B,'[6]产值及收款计划（2026）'!DD:DD)</f>
        <v>0</v>
      </c>
      <c r="DE586" s="256" cm="1">
        <f t="array" aca="1" ref="DE586" ca="1">_xlfn.XLOOKUP($A586&amp;$B586,'[6]产值及收款计划（2026）'!$A:$A&amp;'[6]产值及收款计划（2026）'!$B:$B,'[6]产值及收款计划（2026）'!DE:DE)</f>
        <v>0</v>
      </c>
      <c r="DF586" s="256" cm="1">
        <f t="array" aca="1" ref="DF586" ca="1">_xlfn.XLOOKUP($A586&amp;$B586,'[6]产值及收款计划（2026）'!$A:$A&amp;'[6]产值及收款计划（2026）'!$B:$B,'[6]产值及收款计划（2026）'!DF:DF)</f>
        <v>0</v>
      </c>
      <c r="DG586" s="256" cm="1">
        <f t="array" aca="1" ref="DG586" ca="1">_xlfn.XLOOKUP($A586&amp;$B586,'[6]产值及收款计划（2026）'!$A:$A&amp;'[6]产值及收款计划（2026）'!$B:$B,'[6]产值及收款计划（2026）'!DG:DG)</f>
        <v>0</v>
      </c>
      <c r="DH586" s="256" cm="1">
        <f t="array" aca="1" ref="DH586" ca="1">_xlfn.XLOOKUP($A586&amp;$B586,'[6]产值及收款计划（2026）'!$A:$A&amp;'[6]产值及收款计划（2026）'!$B:$B,'[6]产值及收款计划（2026）'!DH:DH)</f>
        <v>0</v>
      </c>
      <c r="DI586" s="256" cm="1">
        <f t="array" aca="1" ref="DI586" ca="1">_xlfn.XLOOKUP($A586&amp;$B586,'[6]产值及收款计划（2026）'!$A:$A&amp;'[6]产值及收款计划（2026）'!$B:$B,'[6]产值及收款计划（2026）'!DI:DI)</f>
        <v>0</v>
      </c>
      <c r="DJ586" s="256" cm="1">
        <f t="array" aca="1" ref="DJ586" ca="1">_xlfn.XLOOKUP($A586&amp;$B586,'[6]产值及收款计划（2026）'!$A:$A&amp;'[6]产值及收款计划（2026）'!$B:$B,'[6]产值及收款计划（2026）'!DJ:DJ)</f>
        <v>0</v>
      </c>
      <c r="DK586" s="256" cm="1">
        <f t="array" aca="1" ref="DK586" ca="1">_xlfn.XLOOKUP($A586&amp;$B586,'[6]产值及收款计划（2026）'!$A:$A&amp;'[6]产值及收款计划（2026）'!$B:$B,'[6]产值及收款计划（2026）'!DK:DK)</f>
        <v>0</v>
      </c>
      <c r="DL586" s="256" cm="1">
        <f t="array" aca="1" ref="DL586" ca="1">_xlfn.XLOOKUP($A586&amp;$B586,'[6]产值及收款计划（2026）'!$A:$A&amp;'[6]产值及收款计划（2026）'!$B:$B,'[6]产值及收款计划（2026）'!DL:DL)</f>
        <v>0</v>
      </c>
      <c r="DM586" s="264"/>
      <c r="DN586" s="250"/>
    </row>
    <row r="587" spans="1:118" ht="20.25" x14ac:dyDescent="0.15">
      <c r="A587" s="254">
        <f t="shared" ca="1" si="29"/>
        <v>12</v>
      </c>
      <c r="B587" s="254" t="s">
        <v>30</v>
      </c>
      <c r="C587" s="255" cm="1">
        <f t="array" aca="1" ref="C587" ca="1">_xlfn.XLOOKUP($A587&amp;$B587,'[6]产值及收款计划（2026）'!$A:$A&amp;'[6]产值及收款计划（2026）'!$B:$B,'[6]产值及收款计划（2026）'!C:C)</f>
        <v>0</v>
      </c>
      <c r="D587" s="255" cm="1">
        <f t="array" aca="1" ref="D587" ca="1">_xlfn.XLOOKUP($A587&amp;$B587,'[6]产值及收款计划（2026）'!$A:$A&amp;'[6]产值及收款计划（2026）'!$B:$B,'[6]产值及收款计划（2026）'!D:D)</f>
        <v>0</v>
      </c>
      <c r="E587" s="256" cm="1">
        <f t="array" aca="1" ref="E587" ca="1">_xlfn.XLOOKUP($A587&amp;$B587,'[6]产值及收款计划（2026）'!$A:$A&amp;'[6]产值及收款计划（2026）'!$B:$B,'[6]产值及收款计划（2026）'!E:E)</f>
        <v>0</v>
      </c>
      <c r="F587" s="256" cm="1">
        <f t="array" aca="1" ref="F587" ca="1">_xlfn.XLOOKUP($A587&amp;$B587,'[6]产值及收款计划（2026）'!$A:$A&amp;'[6]产值及收款计划（2026）'!$B:$B,'[6]产值及收款计划（2026）'!F:F)</f>
        <v>0</v>
      </c>
      <c r="G587" s="256" cm="1">
        <f t="array" aca="1" ref="G587" ca="1">_xlfn.XLOOKUP($A587&amp;$B587,'[6]产值及收款计划（2026）'!$A:$A&amp;'[6]产值及收款计划（2026）'!$B:$B,'[6]产值及收款计划（2026）'!G:G)</f>
        <v>0</v>
      </c>
      <c r="H587" s="256" cm="1">
        <f t="array" aca="1" ref="H587" ca="1">_xlfn.XLOOKUP($A587&amp;$B587,'[6]产值及收款计划（2026）'!$A:$A&amp;'[6]产值及收款计划（2026）'!$B:$B,'[6]产值及收款计划（2026）'!H:H)</f>
        <v>0</v>
      </c>
      <c r="I587" s="257" cm="1">
        <f t="array" aca="1" ref="I587" ca="1">_xlfn.XLOOKUP($A587&amp;$B587,'[6]产值及收款计划（2026）'!$A:$A&amp;'[6]产值及收款计划（2026）'!$B:$B,'[6]产值及收款计划（2026）'!I:I)</f>
        <v>0</v>
      </c>
      <c r="J587" s="258" cm="1">
        <f t="array" aca="1" ref="J587" ca="1">_xlfn.XLOOKUP($A587&amp;$B587,'[6]产值及收款计划（2026）'!$A:$A&amp;'[6]产值及收款计划（2026）'!$B:$B,'[6]产值及收款计划（2026）'!J:J)</f>
        <v>0</v>
      </c>
      <c r="K587" s="256" cm="1">
        <f t="array" aca="1" ref="K587" ca="1">_xlfn.XLOOKUP($A587&amp;$B587,'[6]产值及收款计划（2026）'!$A:$A&amp;'[6]产值及收款计划（2026）'!$B:$B,'[6]产值及收款计划（2026）'!K:K)</f>
        <v>0</v>
      </c>
      <c r="L587" s="256" cm="1">
        <f t="array" aca="1" ref="L587" ca="1">_xlfn.XLOOKUP($A587&amp;$B587,'[6]产值及收款计划（2026）'!$A:$A&amp;'[6]产值及收款计划（2026）'!$B:$B,'[6]产值及收款计划（2026）'!L:L)</f>
        <v>0</v>
      </c>
      <c r="M587" s="256" cm="1">
        <f t="array" aca="1" ref="M587" ca="1">_xlfn.XLOOKUP($A587&amp;$B587,'[6]产值及收款计划（2026）'!$A:$A&amp;'[6]产值及收款计划（2026）'!$B:$B,'[6]产值及收款计划（2026）'!M:M)</f>
        <v>0</v>
      </c>
      <c r="N587" s="256" cm="1">
        <f t="array" aca="1" ref="N587" ca="1">_xlfn.XLOOKUP($A587&amp;$B587,'[6]产值及收款计划（2026）'!$A:$A&amp;'[6]产值及收款计划（2026）'!$B:$B,'[6]产值及收款计划（2026）'!N:N)</f>
        <v>0</v>
      </c>
      <c r="O587" s="256" cm="1">
        <f t="array" aca="1" ref="O587" ca="1">_xlfn.XLOOKUP($A587&amp;$B587,'[6]产值及收款计划（2026）'!$A:$A&amp;'[6]产值及收款计划（2026）'!$B:$B,'[6]产值及收款计划（2026）'!O:O)</f>
        <v>0</v>
      </c>
      <c r="P587" s="255" cm="1">
        <f t="array" aca="1" ref="P587" ca="1">_xlfn.XLOOKUP($A587&amp;$B587,'[6]产值及收款计划（2026）'!$A:$A&amp;'[6]产值及收款计划（2026）'!$B:$B,'[6]产值及收款计划（2026）'!P:P)</f>
        <v>0</v>
      </c>
      <c r="Q587" s="256" cm="1">
        <f t="array" aca="1" ref="Q587" ca="1">_xlfn.XLOOKUP($A587&amp;$B587,'[6]产值及收款计划（2026）'!$A:$A&amp;'[6]产值及收款计划（2026）'!$B:$B,'[6]产值及收款计划（2026）'!Q:Q)</f>
        <v>0</v>
      </c>
      <c r="R587" s="256" cm="1">
        <f t="array" aca="1" ref="R587" ca="1">_xlfn.XLOOKUP($A587&amp;$B587,'[6]产值及收款计划（2026）'!$A:$A&amp;'[6]产值及收款计划（2026）'!$B:$B,'[6]产值及收款计划（2026）'!R:R)</f>
        <v>0</v>
      </c>
      <c r="S587" s="256" cm="1">
        <f t="array" aca="1" ref="S587" ca="1">_xlfn.XLOOKUP($A587&amp;$B587,'[6]产值及收款计划（2026）'!$A:$A&amp;'[6]产值及收款计划（2026）'!$B:$B,'[6]产值及收款计划（2026）'!S:S)</f>
        <v>0</v>
      </c>
      <c r="T587" s="256" cm="1">
        <f t="array" aca="1" ref="T587" ca="1">_xlfn.XLOOKUP($A587&amp;$B587,'[6]产值及收款计划（2026）'!$A:$A&amp;'[6]产值及收款计划（2026）'!$B:$B,'[6]产值及收款计划（2026）'!T:T)</f>
        <v>0</v>
      </c>
      <c r="U587" s="256" cm="1">
        <f t="array" aca="1" ref="U587" ca="1">_xlfn.XLOOKUP($A587&amp;$B587,'[6]产值及收款计划（2026）'!$A:$A&amp;'[6]产值及收款计划（2026）'!$B:$B,'[6]产值及收款计划（2026）'!U:U)</f>
        <v>0</v>
      </c>
      <c r="V587" s="256" cm="1">
        <f t="array" aca="1" ref="V587" ca="1">_xlfn.XLOOKUP($A587&amp;$B587,'[6]产值及收款计划（2026）'!$A:$A&amp;'[6]产值及收款计划（2026）'!$B:$B,'[6]产值及收款计划（2026）'!V:V)</f>
        <v>0</v>
      </c>
      <c r="W587" s="256" cm="1">
        <f t="array" aca="1" ref="W587" ca="1">_xlfn.XLOOKUP($A587&amp;$B587,'[6]产值及收款计划（2026）'!$A:$A&amp;'[6]产值及收款计划（2026）'!$B:$B,'[6]产值及收款计划（2026）'!W:W)</f>
        <v>0</v>
      </c>
      <c r="X587" s="256" cm="1">
        <f t="array" aca="1" ref="X587" ca="1">_xlfn.XLOOKUP($A587&amp;$B587,'[6]产值及收款计划（2026）'!$A:$A&amp;'[6]产值及收款计划（2026）'!$B:$B,'[6]产值及收款计划（2026）'!X:X)</f>
        <v>0</v>
      </c>
      <c r="Y587" s="256" cm="1">
        <f t="array" aca="1" ref="Y587" ca="1">_xlfn.XLOOKUP($A587&amp;$B587,'[6]产值及收款计划（2026）'!$A:$A&amp;'[6]产值及收款计划（2026）'!$B:$B,'[6]产值及收款计划（2026）'!Y:Y)</f>
        <v>0</v>
      </c>
      <c r="Z587" s="256" cm="1">
        <f t="array" aca="1" ref="Z587" ca="1">_xlfn.XLOOKUP($A587&amp;$B587,'[6]产值及收款计划（2026）'!$A:$A&amp;'[6]产值及收款计划（2026）'!$B:$B,'[6]产值及收款计划（2026）'!Z:Z)</f>
        <v>0</v>
      </c>
      <c r="AA587" s="256" cm="1">
        <f t="array" aca="1" ref="AA587" ca="1">_xlfn.XLOOKUP($A587&amp;$B587,'[6]产值及收款计划（2026）'!$A:$A&amp;'[6]产值及收款计划（2026）'!$B:$B,'[6]产值及收款计划（2026）'!AA:AA)</f>
        <v>0</v>
      </c>
      <c r="AB587" s="256" cm="1">
        <f t="array" aca="1" ref="AB587" ca="1">_xlfn.XLOOKUP($A587&amp;$B587,'[6]产值及收款计划（2026）'!$A:$A&amp;'[6]产值及收款计划（2026）'!$B:$B,'[6]产值及收款计划（2026）'!AB:AB)</f>
        <v>0</v>
      </c>
      <c r="AC587" s="256" cm="1">
        <f t="array" aca="1" ref="AC587" ca="1">_xlfn.XLOOKUP($A587&amp;$B587,'[6]产值及收款计划（2026）'!$A:$A&amp;'[6]产值及收款计划（2026）'!$B:$B,'[6]产值及收款计划（2026）'!AC:AC)</f>
        <v>0</v>
      </c>
      <c r="AD587" s="256" cm="1">
        <f t="array" aca="1" ref="AD587" ca="1">_xlfn.XLOOKUP($A587&amp;$B587,'[6]产值及收款计划（2026）'!$A:$A&amp;'[6]产值及收款计划（2026）'!$B:$B,'[6]产值及收款计划（2026）'!AD:AD)</f>
        <v>0</v>
      </c>
      <c r="AE587" s="256" cm="1">
        <f t="array" aca="1" ref="AE587" ca="1">_xlfn.XLOOKUP($A587&amp;$B587,'[6]产值及收款计划（2026）'!$A:$A&amp;'[6]产值及收款计划（2026）'!$B:$B,'[6]产值及收款计划（2026）'!AE:AE)</f>
        <v>0</v>
      </c>
      <c r="AF587" s="256" cm="1">
        <f t="array" aca="1" ref="AF587" ca="1">_xlfn.XLOOKUP($A587&amp;$B587,'[6]产值及收款计划（2026）'!$A:$A&amp;'[6]产值及收款计划（2026）'!$B:$B,'[6]产值及收款计划（2026）'!AF:AF)</f>
        <v>0</v>
      </c>
      <c r="AG587" s="256" cm="1">
        <f t="array" aca="1" ref="AG587" ca="1">_xlfn.XLOOKUP($A587&amp;$B587,'[6]产值及收款计划（2026）'!$A:$A&amp;'[6]产值及收款计划（2026）'!$B:$B,'[6]产值及收款计划（2026）'!AG:AG)</f>
        <v>0</v>
      </c>
      <c r="AH587" s="256" cm="1">
        <f t="array" aca="1" ref="AH587" ca="1">_xlfn.XLOOKUP($A587&amp;$B587,'[6]产值及收款计划（2026）'!$A:$A&amp;'[6]产值及收款计划（2026）'!$B:$B,'[6]产值及收款计划（2026）'!AH:AH)</f>
        <v>0</v>
      </c>
      <c r="AI587" s="256" cm="1">
        <f t="array" aca="1" ref="AI587" ca="1">_xlfn.XLOOKUP($A587&amp;$B587,'[6]产值及收款计划（2026）'!$A:$A&amp;'[6]产值及收款计划（2026）'!$B:$B,'[6]产值及收款计划（2026）'!AI:AI)</f>
        <v>0</v>
      </c>
      <c r="AJ587" s="256" cm="1">
        <f t="array" aca="1" ref="AJ587" ca="1">_xlfn.XLOOKUP($A587&amp;$B587,'[6]产值及收款计划（2026）'!$A:$A&amp;'[6]产值及收款计划（2026）'!$B:$B,'[6]产值及收款计划（2026）'!AJ:AJ)</f>
        <v>0</v>
      </c>
      <c r="AK587" s="256" cm="1">
        <f t="array" aca="1" ref="AK587" ca="1">_xlfn.XLOOKUP($A587&amp;$B587,'[6]产值及收款计划（2026）'!$A:$A&amp;'[6]产值及收款计划（2026）'!$B:$B,'[6]产值及收款计划（2026）'!AK:AK)</f>
        <v>0</v>
      </c>
      <c r="AL587" s="256" cm="1">
        <f t="array" aca="1" ref="AL587" ca="1">_xlfn.XLOOKUP($A587&amp;$B587,'[6]产值及收款计划（2026）'!$A:$A&amp;'[6]产值及收款计划（2026）'!$B:$B,'[6]产值及收款计划（2026）'!AL:AL)</f>
        <v>0</v>
      </c>
      <c r="AM587" s="263" t="e" cm="1">
        <f t="array" aca="1" ref="AM587" ca="1">_xlfn.LET(_xlpm.勾选月份状态数组,TRANSPOSE('PPT(12-15页）-TOP10'!$A$3:$A$14),_xlpm.选择数据区,IF('PPT(12-15页）-TOP10'!$E$3="收款",$BA587:$BL587,$AA587:$AL587),SUM(_xlfn._xlws.FILTER(_xlpm.选择数据区,_xlpm.勾选月份状态数组,"")))</f>
        <v>#NAME?</v>
      </c>
      <c r="AN587" s="256" t="e" cm="1">
        <f t="array" aca="1" ref="AN587" ca="1">_xlfn.LET(_xlpm.勾选月份状态数组,TRANSPOSE('PPT(12-15页）-TOP10'!$A$3:$A$14),_xlpm.选择数据区,IF('PPT(12-15页）-TOP10'!$E$3="收款",$DA587:$DL587,$CA587:$CL587),SUM(_xlfn._xlws.FILTER(_xlpm.选择数据区,_xlpm.勾选月份状态数组,"")))</f>
        <v>#NAME?</v>
      </c>
      <c r="AO587" s="256">
        <f ca="1">SUM(CA587:CC587)+SUM(AD587:AL587)</f>
        <v>0</v>
      </c>
      <c r="AP587" s="256"/>
      <c r="AQ587" s="256"/>
      <c r="AR587" s="256"/>
      <c r="AS587" s="256" cm="1">
        <f t="array" aca="1" ref="AS587" ca="1">_xlfn.XLOOKUP($A587&amp;$B587,'[6]产值及收款计划（2026）'!$A:$A&amp;'[6]产值及收款计划（2026）'!$B:$B,'[6]产值及收款计划（2026）'!AS:AS)</f>
        <v>0</v>
      </c>
      <c r="AT587" s="256" cm="1">
        <f t="array" aca="1" ref="AT587" ca="1">_xlfn.XLOOKUP($A587&amp;$B587,'[6]产值及收款计划（2026）'!$A:$A&amp;'[6]产值及收款计划（2026）'!$B:$B,'[6]产值及收款计划（2026）'!AT:AT)</f>
        <v>0</v>
      </c>
      <c r="AU587" s="256" cm="1">
        <f t="array" aca="1" ref="AU587" ca="1">_xlfn.XLOOKUP($A587&amp;$B587,'[6]产值及收款计划（2026）'!$A:$A&amp;'[6]产值及收款计划（2026）'!$B:$B,'[6]产值及收款计划（2026）'!AU:AU)</f>
        <v>0</v>
      </c>
      <c r="AV587" s="256" cm="1">
        <f t="array" aca="1" ref="AV587" ca="1">_xlfn.XLOOKUP($A587&amp;$B587,'[6]产值及收款计划（2026）'!$A:$A&amp;'[6]产值及收款计划（2026）'!$B:$B,'[6]产值及收款计划（2026）'!AV:AV)</f>
        <v>0</v>
      </c>
      <c r="AW587" s="256" cm="1">
        <f t="array" aca="1" ref="AW587" ca="1">_xlfn.XLOOKUP($A587&amp;$B587,'[6]产值及收款计划（2026）'!$A:$A&amp;'[6]产值及收款计划（2026）'!$B:$B,'[6]产值及收款计划（2026）'!AW:AW)</f>
        <v>0</v>
      </c>
      <c r="AX587" s="256" cm="1">
        <f t="array" aca="1" ref="AX587" ca="1">_xlfn.XLOOKUP($A587&amp;$B587,'[6]产值及收款计划（2026）'!$A:$A&amp;'[6]产值及收款计划（2026）'!$B:$B,'[6]产值及收款计划（2026）'!AX:AX)</f>
        <v>0</v>
      </c>
      <c r="AY587" s="256" cm="1">
        <f t="array" aca="1" ref="AY587" ca="1">_xlfn.XLOOKUP($A587&amp;$B587,'[6]产值及收款计划（2026）'!$A:$A&amp;'[6]产值及收款计划（2026）'!$B:$B,'[6]产值及收款计划（2026）'!AY:AY)</f>
        <v>0</v>
      </c>
      <c r="AZ587" s="256" cm="1">
        <f t="array" aca="1" ref="AZ587" ca="1">_xlfn.XLOOKUP($A587&amp;$B587,'[6]产值及收款计划（2026）'!$A:$A&amp;'[6]产值及收款计划（2026）'!$B:$B,'[6]产值及收款计划（2026）'!AZ:AZ)</f>
        <v>0</v>
      </c>
      <c r="BA587" s="256" cm="1">
        <f t="array" aca="1" ref="BA587" ca="1">_xlfn.XLOOKUP($A587&amp;$B587,'[6]产值及收款计划（2026）'!$A:$A&amp;'[6]产值及收款计划（2026）'!$B:$B,'[6]产值及收款计划（2026）'!BA:BA)</f>
        <v>0</v>
      </c>
      <c r="BB587" s="256" cm="1">
        <f t="array" aca="1" ref="BB587" ca="1">_xlfn.XLOOKUP($A587&amp;$B587,'[6]产值及收款计划（2026）'!$A:$A&amp;'[6]产值及收款计划（2026）'!$B:$B,'[6]产值及收款计划（2026）'!BB:BB)</f>
        <v>0</v>
      </c>
      <c r="BC587" s="256" cm="1">
        <f t="array" aca="1" ref="BC587" ca="1">_xlfn.XLOOKUP($A587&amp;$B587,'[6]产值及收款计划（2026）'!$A:$A&amp;'[6]产值及收款计划（2026）'!$B:$B,'[6]产值及收款计划（2026）'!BC:BC)</f>
        <v>0</v>
      </c>
      <c r="BD587" s="256" cm="1">
        <f t="array" aca="1" ref="BD587" ca="1">_xlfn.XLOOKUP($A587&amp;$B587,'[6]产值及收款计划（2026）'!$A:$A&amp;'[6]产值及收款计划（2026）'!$B:$B,'[6]产值及收款计划（2026）'!BD:BD)</f>
        <v>0</v>
      </c>
      <c r="BE587" s="256" cm="1">
        <f t="array" aca="1" ref="BE587" ca="1">_xlfn.XLOOKUP($A587&amp;$B587,'[6]产值及收款计划（2026）'!$A:$A&amp;'[6]产值及收款计划（2026）'!$B:$B,'[6]产值及收款计划（2026）'!BE:BE)</f>
        <v>0</v>
      </c>
      <c r="BF587" s="256" cm="1">
        <f t="array" aca="1" ref="BF587" ca="1">_xlfn.XLOOKUP($A587&amp;$B587,'[6]产值及收款计划（2026）'!$A:$A&amp;'[6]产值及收款计划（2026）'!$B:$B,'[6]产值及收款计划（2026）'!BF:BF)</f>
        <v>0</v>
      </c>
      <c r="BG587" s="256" cm="1">
        <f t="array" aca="1" ref="BG587" ca="1">_xlfn.XLOOKUP($A587&amp;$B587,'[6]产值及收款计划（2026）'!$A:$A&amp;'[6]产值及收款计划（2026）'!$B:$B,'[6]产值及收款计划（2026）'!BG:BG)</f>
        <v>0</v>
      </c>
      <c r="BH587" s="256" cm="1">
        <f t="array" aca="1" ref="BH587" ca="1">_xlfn.XLOOKUP($A587&amp;$B587,'[6]产值及收款计划（2026）'!$A:$A&amp;'[6]产值及收款计划（2026）'!$B:$B,'[6]产值及收款计划（2026）'!BH:BH)</f>
        <v>0</v>
      </c>
      <c r="BI587" s="256" cm="1">
        <f t="array" aca="1" ref="BI587" ca="1">_xlfn.XLOOKUP($A587&amp;$B587,'[6]产值及收款计划（2026）'!$A:$A&amp;'[6]产值及收款计划（2026）'!$B:$B,'[6]产值及收款计划（2026）'!BI:BI)</f>
        <v>0</v>
      </c>
      <c r="BJ587" s="256" cm="1">
        <f t="array" aca="1" ref="BJ587" ca="1">_xlfn.XLOOKUP($A587&amp;$B587,'[6]产值及收款计划（2026）'!$A:$A&amp;'[6]产值及收款计划（2026）'!$B:$B,'[6]产值及收款计划（2026）'!BJ:BJ)</f>
        <v>0</v>
      </c>
      <c r="BK587" s="256" cm="1">
        <f t="array" aca="1" ref="BK587" ca="1">_xlfn.XLOOKUP($A587&amp;$B587,'[6]产值及收款计划（2026）'!$A:$A&amp;'[6]产值及收款计划（2026）'!$B:$B,'[6]产值及收款计划（2026）'!BK:BK)</f>
        <v>0</v>
      </c>
      <c r="BL587" s="256" cm="1">
        <f t="array" aca="1" ref="BL587" ca="1">_xlfn.XLOOKUP($A587&amp;$B587,'[6]产值及收款计划（2026）'!$A:$A&amp;'[6]产值及收款计划（2026）'!$B:$B,'[6]产值及收款计划（2026）'!BL:BL)</f>
        <v>0</v>
      </c>
      <c r="BM587" s="256"/>
      <c r="BN587" s="256"/>
      <c r="BO587" s="256"/>
      <c r="BP587" s="256"/>
      <c r="BQ587" s="255" cm="1">
        <f t="array" aca="1" ref="BQ587" ca="1">_xlfn.XLOOKUP($A587&amp;$B587,'[6]产值及收款计划（2026）'!$A:$A&amp;'[6]产值及收款计划（2026）'!$B:$B,'[6]产值及收款计划（2026）'!BQ:BQ)</f>
        <v>0</v>
      </c>
      <c r="BR587" s="256" cm="1">
        <f t="array" aca="1" ref="BR587" ca="1">_xlfn.XLOOKUP($A587&amp;$B587,'[6]产值及收款计划（2026）'!$A:$A&amp;'[6]产值及收款计划（2026）'!$B:$B,'[6]产值及收款计划（2026）'!BR:BR)</f>
        <v>0</v>
      </c>
      <c r="CA587" s="256" cm="1">
        <f t="array" aca="1" ref="CA587" ca="1">_xlfn.XLOOKUP($A587&amp;$B587,'[6]产值及收款计划（2026）'!$A:$A&amp;'[6]产值及收款计划（2026）'!$B:$B,'[6]产值及收款计划（2026）'!CA:CA)</f>
        <v>0</v>
      </c>
      <c r="CB587" s="256" cm="1">
        <f t="array" aca="1" ref="CB587" ca="1">_xlfn.XLOOKUP($A587&amp;$B587,'[6]产值及收款计划（2026）'!$A:$A&amp;'[6]产值及收款计划（2026）'!$B:$B,'[6]产值及收款计划（2026）'!CB:CB)</f>
        <v>0</v>
      </c>
      <c r="CC587" s="256" cm="1">
        <f t="array" aca="1" ref="CC587" ca="1">_xlfn.XLOOKUP($A587&amp;$B587,'[6]产值及收款计划（2026）'!$A:$A&amp;'[6]产值及收款计划（2026）'!$B:$B,'[6]产值及收款计划（2026）'!CC:CC)</f>
        <v>0</v>
      </c>
      <c r="CD587" s="256" cm="1">
        <f t="array" aca="1" ref="CD587" ca="1">_xlfn.XLOOKUP($A587&amp;$B587,'[6]产值及收款计划（2026）'!$A:$A&amp;'[6]产值及收款计划（2026）'!$B:$B,'[6]产值及收款计划（2026）'!CD:CD)</f>
        <v>0</v>
      </c>
      <c r="CE587" s="256" cm="1">
        <f t="array" aca="1" ref="CE587" ca="1">_xlfn.XLOOKUP($A587&amp;$B587,'[6]产值及收款计划（2026）'!$A:$A&amp;'[6]产值及收款计划（2026）'!$B:$B,'[6]产值及收款计划（2026）'!CE:CE)</f>
        <v>0</v>
      </c>
      <c r="CF587" s="256" cm="1">
        <f t="array" aca="1" ref="CF587" ca="1">_xlfn.XLOOKUP($A587&amp;$B587,'[6]产值及收款计划（2026）'!$A:$A&amp;'[6]产值及收款计划（2026）'!$B:$B,'[6]产值及收款计划（2026）'!CF:CF)</f>
        <v>0</v>
      </c>
      <c r="CG587" s="256" cm="1">
        <f t="array" aca="1" ref="CG587" ca="1">_xlfn.XLOOKUP($A587&amp;$B587,'[6]产值及收款计划（2026）'!$A:$A&amp;'[6]产值及收款计划（2026）'!$B:$B,'[6]产值及收款计划（2026）'!CG:CG)</f>
        <v>0</v>
      </c>
      <c r="CH587" s="256" cm="1">
        <f t="array" aca="1" ref="CH587" ca="1">_xlfn.XLOOKUP($A587&amp;$B587,'[6]产值及收款计划（2026）'!$A:$A&amp;'[6]产值及收款计划（2026）'!$B:$B,'[6]产值及收款计划（2026）'!CH:CH)</f>
        <v>0</v>
      </c>
      <c r="CI587" s="256" cm="1">
        <f t="array" aca="1" ref="CI587" ca="1">_xlfn.XLOOKUP($A587&amp;$B587,'[6]产值及收款计划（2026）'!$A:$A&amp;'[6]产值及收款计划（2026）'!$B:$B,'[6]产值及收款计划（2026）'!CI:CI)</f>
        <v>0</v>
      </c>
      <c r="CJ587" s="256" cm="1">
        <f t="array" aca="1" ref="CJ587" ca="1">_xlfn.XLOOKUP($A587&amp;$B587,'[6]产值及收款计划（2026）'!$A:$A&amp;'[6]产值及收款计划（2026）'!$B:$B,'[6]产值及收款计划（2026）'!CJ:CJ)</f>
        <v>0</v>
      </c>
      <c r="CK587" s="256" cm="1">
        <f t="array" aca="1" ref="CK587" ca="1">_xlfn.XLOOKUP($A587&amp;$B587,'[6]产值及收款计划（2026）'!$A:$A&amp;'[6]产值及收款计划（2026）'!$B:$B,'[6]产值及收款计划（2026）'!CK:CK)</f>
        <v>0</v>
      </c>
      <c r="CL587" s="256" cm="1">
        <f t="array" aca="1" ref="CL587" ca="1">_xlfn.XLOOKUP($A587&amp;$B587,'[6]产值及收款计划（2026）'!$A:$A&amp;'[6]产值及收款计划（2026）'!$B:$B,'[6]产值及收款计划（2026）'!CL:CL)</f>
        <v>0</v>
      </c>
      <c r="DA587" s="256" cm="1">
        <f t="array" aca="1" ref="DA587" ca="1">_xlfn.XLOOKUP($A587&amp;$B587,'[6]产值及收款计划（2026）'!$A:$A&amp;'[6]产值及收款计划（2026）'!$B:$B,'[6]产值及收款计划（2026）'!DA:DA)</f>
        <v>0</v>
      </c>
      <c r="DB587" s="256" cm="1">
        <f t="array" aca="1" ref="DB587" ca="1">_xlfn.XLOOKUP($A587&amp;$B587,'[6]产值及收款计划（2026）'!$A:$A&amp;'[6]产值及收款计划（2026）'!$B:$B,'[6]产值及收款计划（2026）'!DB:DB)</f>
        <v>0</v>
      </c>
      <c r="DC587" s="256" cm="1">
        <f t="array" aca="1" ref="DC587" ca="1">_xlfn.XLOOKUP($A587&amp;$B587,'[6]产值及收款计划（2026）'!$A:$A&amp;'[6]产值及收款计划（2026）'!$B:$B,'[6]产值及收款计划（2026）'!DC:DC)</f>
        <v>0</v>
      </c>
      <c r="DD587" s="256" cm="1">
        <f t="array" aca="1" ref="DD587" ca="1">_xlfn.XLOOKUP($A587&amp;$B587,'[6]产值及收款计划（2026）'!$A:$A&amp;'[6]产值及收款计划（2026）'!$B:$B,'[6]产值及收款计划（2026）'!DD:DD)</f>
        <v>0</v>
      </c>
      <c r="DE587" s="256" cm="1">
        <f t="array" aca="1" ref="DE587" ca="1">_xlfn.XLOOKUP($A587&amp;$B587,'[6]产值及收款计划（2026）'!$A:$A&amp;'[6]产值及收款计划（2026）'!$B:$B,'[6]产值及收款计划（2026）'!DE:DE)</f>
        <v>0</v>
      </c>
      <c r="DF587" s="256" cm="1">
        <f t="array" aca="1" ref="DF587" ca="1">_xlfn.XLOOKUP($A587&amp;$B587,'[6]产值及收款计划（2026）'!$A:$A&amp;'[6]产值及收款计划（2026）'!$B:$B,'[6]产值及收款计划（2026）'!DF:DF)</f>
        <v>0</v>
      </c>
      <c r="DG587" s="256" cm="1">
        <f t="array" aca="1" ref="DG587" ca="1">_xlfn.XLOOKUP($A587&amp;$B587,'[6]产值及收款计划（2026）'!$A:$A&amp;'[6]产值及收款计划（2026）'!$B:$B,'[6]产值及收款计划（2026）'!DG:DG)</f>
        <v>0</v>
      </c>
      <c r="DH587" s="256" cm="1">
        <f t="array" aca="1" ref="DH587" ca="1">_xlfn.XLOOKUP($A587&amp;$B587,'[6]产值及收款计划（2026）'!$A:$A&amp;'[6]产值及收款计划（2026）'!$B:$B,'[6]产值及收款计划（2026）'!DH:DH)</f>
        <v>0</v>
      </c>
      <c r="DI587" s="256" cm="1">
        <f t="array" aca="1" ref="DI587" ca="1">_xlfn.XLOOKUP($A587&amp;$B587,'[6]产值及收款计划（2026）'!$A:$A&amp;'[6]产值及收款计划（2026）'!$B:$B,'[6]产值及收款计划（2026）'!DI:DI)</f>
        <v>0</v>
      </c>
      <c r="DJ587" s="256" cm="1">
        <f t="array" aca="1" ref="DJ587" ca="1">_xlfn.XLOOKUP($A587&amp;$B587,'[6]产值及收款计划（2026）'!$A:$A&amp;'[6]产值及收款计划（2026）'!$B:$B,'[6]产值及收款计划（2026）'!DJ:DJ)</f>
        <v>0</v>
      </c>
      <c r="DK587" s="256" cm="1">
        <f t="array" aca="1" ref="DK587" ca="1">_xlfn.XLOOKUP($A587&amp;$B587,'[6]产值及收款计划（2026）'!$A:$A&amp;'[6]产值及收款计划（2026）'!$B:$B,'[6]产值及收款计划（2026）'!DK:DK)</f>
        <v>0</v>
      </c>
      <c r="DL587" s="256" cm="1">
        <f t="array" aca="1" ref="DL587" ca="1">_xlfn.XLOOKUP($A587&amp;$B587,'[6]产值及收款计划（2026）'!$A:$A&amp;'[6]产值及收款计划（2026）'!$B:$B,'[6]产值及收款计划（2026）'!DL:DL)</f>
        <v>0</v>
      </c>
      <c r="DM587" s="264"/>
      <c r="DN587" s="250"/>
    </row>
    <row r="588" spans="1:118" ht="20.25" x14ac:dyDescent="0.15">
      <c r="A588" s="254">
        <f t="shared" ca="1" si="29"/>
        <v>13</v>
      </c>
      <c r="B588" s="254" t="s">
        <v>30</v>
      </c>
      <c r="C588" s="255" cm="1">
        <f t="array" aca="1" ref="C588" ca="1">_xlfn.XLOOKUP($A588&amp;$B588,'[6]产值及收款计划（2026）'!$A:$A&amp;'[6]产值及收款计划（2026）'!$B:$B,'[6]产值及收款计划（2026）'!C:C)</f>
        <v>0</v>
      </c>
      <c r="D588" s="255" cm="1">
        <f t="array" aca="1" ref="D588" ca="1">_xlfn.XLOOKUP($A588&amp;$B588,'[6]产值及收款计划（2026）'!$A:$A&amp;'[6]产值及收款计划（2026）'!$B:$B,'[6]产值及收款计划（2026）'!D:D)</f>
        <v>0</v>
      </c>
      <c r="E588" s="256" cm="1">
        <f t="array" aca="1" ref="E588" ca="1">_xlfn.XLOOKUP($A588&amp;$B588,'[6]产值及收款计划（2026）'!$A:$A&amp;'[6]产值及收款计划（2026）'!$B:$B,'[6]产值及收款计划（2026）'!E:E)</f>
        <v>0</v>
      </c>
      <c r="F588" s="256" cm="1">
        <f t="array" aca="1" ref="F588" ca="1">_xlfn.XLOOKUP($A588&amp;$B588,'[6]产值及收款计划（2026）'!$A:$A&amp;'[6]产值及收款计划（2026）'!$B:$B,'[6]产值及收款计划（2026）'!F:F)</f>
        <v>0</v>
      </c>
      <c r="G588" s="256" cm="1">
        <f t="array" aca="1" ref="G588" ca="1">_xlfn.XLOOKUP($A588&amp;$B588,'[6]产值及收款计划（2026）'!$A:$A&amp;'[6]产值及收款计划（2026）'!$B:$B,'[6]产值及收款计划（2026）'!G:G)</f>
        <v>0</v>
      </c>
      <c r="H588" s="256" cm="1">
        <f t="array" aca="1" ref="H588" ca="1">_xlfn.XLOOKUP($A588&amp;$B588,'[6]产值及收款计划（2026）'!$A:$A&amp;'[6]产值及收款计划（2026）'!$B:$B,'[6]产值及收款计划（2026）'!H:H)</f>
        <v>0</v>
      </c>
      <c r="I588" s="257" cm="1">
        <f t="array" aca="1" ref="I588" ca="1">_xlfn.XLOOKUP($A588&amp;$B588,'[6]产值及收款计划（2026）'!$A:$A&amp;'[6]产值及收款计划（2026）'!$B:$B,'[6]产值及收款计划（2026）'!I:I)</f>
        <v>0</v>
      </c>
      <c r="J588" s="258" cm="1">
        <f t="array" aca="1" ref="J588" ca="1">_xlfn.XLOOKUP($A588&amp;$B588,'[6]产值及收款计划（2026）'!$A:$A&amp;'[6]产值及收款计划（2026）'!$B:$B,'[6]产值及收款计划（2026）'!J:J)</f>
        <v>0</v>
      </c>
      <c r="K588" s="256" cm="1">
        <f t="array" aca="1" ref="K588" ca="1">_xlfn.XLOOKUP($A588&amp;$B588,'[6]产值及收款计划（2026）'!$A:$A&amp;'[6]产值及收款计划（2026）'!$B:$B,'[6]产值及收款计划（2026）'!K:K)</f>
        <v>0</v>
      </c>
      <c r="L588" s="256" cm="1">
        <f t="array" aca="1" ref="L588" ca="1">_xlfn.XLOOKUP($A588&amp;$B588,'[6]产值及收款计划（2026）'!$A:$A&amp;'[6]产值及收款计划（2026）'!$B:$B,'[6]产值及收款计划（2026）'!L:L)</f>
        <v>0</v>
      </c>
      <c r="M588" s="256" cm="1">
        <f t="array" aca="1" ref="M588" ca="1">_xlfn.XLOOKUP($A588&amp;$B588,'[6]产值及收款计划（2026）'!$A:$A&amp;'[6]产值及收款计划（2026）'!$B:$B,'[6]产值及收款计划（2026）'!M:M)</f>
        <v>0</v>
      </c>
      <c r="N588" s="256" cm="1">
        <f t="array" aca="1" ref="N588" ca="1">_xlfn.XLOOKUP($A588&amp;$B588,'[6]产值及收款计划（2026）'!$A:$A&amp;'[6]产值及收款计划（2026）'!$B:$B,'[6]产值及收款计划（2026）'!N:N)</f>
        <v>0</v>
      </c>
      <c r="O588" s="256" cm="1">
        <f t="array" aca="1" ref="O588" ca="1">_xlfn.XLOOKUP($A588&amp;$B588,'[6]产值及收款计划（2026）'!$A:$A&amp;'[6]产值及收款计划（2026）'!$B:$B,'[6]产值及收款计划（2026）'!O:O)</f>
        <v>0</v>
      </c>
      <c r="P588" s="255" cm="1">
        <f t="array" aca="1" ref="P588" ca="1">_xlfn.XLOOKUP($A588&amp;$B588,'[6]产值及收款计划（2026）'!$A:$A&amp;'[6]产值及收款计划（2026）'!$B:$B,'[6]产值及收款计划（2026）'!P:P)</f>
        <v>0</v>
      </c>
      <c r="Q588" s="256" cm="1">
        <f t="array" aca="1" ref="Q588" ca="1">_xlfn.XLOOKUP($A588&amp;$B588,'[6]产值及收款计划（2026）'!$A:$A&amp;'[6]产值及收款计划（2026）'!$B:$B,'[6]产值及收款计划（2026）'!Q:Q)</f>
        <v>0</v>
      </c>
      <c r="R588" s="256" cm="1">
        <f t="array" aca="1" ref="R588" ca="1">_xlfn.XLOOKUP($A588&amp;$B588,'[6]产值及收款计划（2026）'!$A:$A&amp;'[6]产值及收款计划（2026）'!$B:$B,'[6]产值及收款计划（2026）'!R:R)</f>
        <v>0</v>
      </c>
      <c r="S588" s="256" cm="1">
        <f t="array" aca="1" ref="S588" ca="1">_xlfn.XLOOKUP($A588&amp;$B588,'[6]产值及收款计划（2026）'!$A:$A&amp;'[6]产值及收款计划（2026）'!$B:$B,'[6]产值及收款计划（2026）'!S:S)</f>
        <v>0</v>
      </c>
      <c r="T588" s="256" cm="1">
        <f t="array" aca="1" ref="T588" ca="1">_xlfn.XLOOKUP($A588&amp;$B588,'[6]产值及收款计划（2026）'!$A:$A&amp;'[6]产值及收款计划（2026）'!$B:$B,'[6]产值及收款计划（2026）'!T:T)</f>
        <v>0</v>
      </c>
      <c r="U588" s="256" cm="1">
        <f t="array" aca="1" ref="U588" ca="1">_xlfn.XLOOKUP($A588&amp;$B588,'[6]产值及收款计划（2026）'!$A:$A&amp;'[6]产值及收款计划（2026）'!$B:$B,'[6]产值及收款计划（2026）'!U:U)</f>
        <v>0</v>
      </c>
      <c r="V588" s="256" cm="1">
        <f t="array" aca="1" ref="V588" ca="1">_xlfn.XLOOKUP($A588&amp;$B588,'[6]产值及收款计划（2026）'!$A:$A&amp;'[6]产值及收款计划（2026）'!$B:$B,'[6]产值及收款计划（2026）'!V:V)</f>
        <v>0</v>
      </c>
      <c r="W588" s="256" cm="1">
        <f t="array" aca="1" ref="W588" ca="1">_xlfn.XLOOKUP($A588&amp;$B588,'[6]产值及收款计划（2026）'!$A:$A&amp;'[6]产值及收款计划（2026）'!$B:$B,'[6]产值及收款计划（2026）'!W:W)</f>
        <v>0</v>
      </c>
      <c r="X588" s="256" cm="1">
        <f t="array" aca="1" ref="X588" ca="1">_xlfn.XLOOKUP($A588&amp;$B588,'[6]产值及收款计划（2026）'!$A:$A&amp;'[6]产值及收款计划（2026）'!$B:$B,'[6]产值及收款计划（2026）'!X:X)</f>
        <v>0</v>
      </c>
      <c r="Y588" s="256" cm="1">
        <f t="array" aca="1" ref="Y588" ca="1">_xlfn.XLOOKUP($A588&amp;$B588,'[6]产值及收款计划（2026）'!$A:$A&amp;'[6]产值及收款计划（2026）'!$B:$B,'[6]产值及收款计划（2026）'!Y:Y)</f>
        <v>0</v>
      </c>
      <c r="Z588" s="256" cm="1">
        <f t="array" aca="1" ref="Z588" ca="1">_xlfn.XLOOKUP($A588&amp;$B588,'[6]产值及收款计划（2026）'!$A:$A&amp;'[6]产值及收款计划（2026）'!$B:$B,'[6]产值及收款计划（2026）'!Z:Z)</f>
        <v>0</v>
      </c>
      <c r="AA588" s="256" cm="1">
        <f t="array" aca="1" ref="AA588" ca="1">_xlfn.XLOOKUP($A588&amp;$B588,'[6]产值及收款计划（2026）'!$A:$A&amp;'[6]产值及收款计划（2026）'!$B:$B,'[6]产值及收款计划（2026）'!AA:AA)</f>
        <v>0</v>
      </c>
      <c r="AB588" s="256" cm="1">
        <f t="array" aca="1" ref="AB588" ca="1">_xlfn.XLOOKUP($A588&amp;$B588,'[6]产值及收款计划（2026）'!$A:$A&amp;'[6]产值及收款计划（2026）'!$B:$B,'[6]产值及收款计划（2026）'!AB:AB)</f>
        <v>0</v>
      </c>
      <c r="AC588" s="256" cm="1">
        <f t="array" aca="1" ref="AC588" ca="1">_xlfn.XLOOKUP($A588&amp;$B588,'[6]产值及收款计划（2026）'!$A:$A&amp;'[6]产值及收款计划（2026）'!$B:$B,'[6]产值及收款计划（2026）'!AC:AC)</f>
        <v>0</v>
      </c>
      <c r="AD588" s="256" cm="1">
        <f t="array" aca="1" ref="AD588" ca="1">_xlfn.XLOOKUP($A588&amp;$B588,'[6]产值及收款计划（2026）'!$A:$A&amp;'[6]产值及收款计划（2026）'!$B:$B,'[6]产值及收款计划（2026）'!AD:AD)</f>
        <v>0</v>
      </c>
      <c r="AE588" s="256" cm="1">
        <f t="array" aca="1" ref="AE588" ca="1">_xlfn.XLOOKUP($A588&amp;$B588,'[6]产值及收款计划（2026）'!$A:$A&amp;'[6]产值及收款计划（2026）'!$B:$B,'[6]产值及收款计划（2026）'!AE:AE)</f>
        <v>0</v>
      </c>
      <c r="AF588" s="256" cm="1">
        <f t="array" aca="1" ref="AF588" ca="1">_xlfn.XLOOKUP($A588&amp;$B588,'[6]产值及收款计划（2026）'!$A:$A&amp;'[6]产值及收款计划（2026）'!$B:$B,'[6]产值及收款计划（2026）'!AF:AF)</f>
        <v>0</v>
      </c>
      <c r="AG588" s="256" cm="1">
        <f t="array" aca="1" ref="AG588" ca="1">_xlfn.XLOOKUP($A588&amp;$B588,'[6]产值及收款计划（2026）'!$A:$A&amp;'[6]产值及收款计划（2026）'!$B:$B,'[6]产值及收款计划（2026）'!AG:AG)</f>
        <v>0</v>
      </c>
      <c r="AH588" s="256" cm="1">
        <f t="array" aca="1" ref="AH588" ca="1">_xlfn.XLOOKUP($A588&amp;$B588,'[6]产值及收款计划（2026）'!$A:$A&amp;'[6]产值及收款计划（2026）'!$B:$B,'[6]产值及收款计划（2026）'!AH:AH)</f>
        <v>0</v>
      </c>
      <c r="AI588" s="256" cm="1">
        <f t="array" aca="1" ref="AI588" ca="1">_xlfn.XLOOKUP($A588&amp;$B588,'[6]产值及收款计划（2026）'!$A:$A&amp;'[6]产值及收款计划（2026）'!$B:$B,'[6]产值及收款计划（2026）'!AI:AI)</f>
        <v>0</v>
      </c>
      <c r="AJ588" s="256" cm="1">
        <f t="array" aca="1" ref="AJ588" ca="1">_xlfn.XLOOKUP($A588&amp;$B588,'[6]产值及收款计划（2026）'!$A:$A&amp;'[6]产值及收款计划（2026）'!$B:$B,'[6]产值及收款计划（2026）'!AJ:AJ)</f>
        <v>0</v>
      </c>
      <c r="AK588" s="256" cm="1">
        <f t="array" aca="1" ref="AK588" ca="1">_xlfn.XLOOKUP($A588&amp;$B588,'[6]产值及收款计划（2026）'!$A:$A&amp;'[6]产值及收款计划（2026）'!$B:$B,'[6]产值及收款计划（2026）'!AK:AK)</f>
        <v>0</v>
      </c>
      <c r="AL588" s="256" cm="1">
        <f t="array" aca="1" ref="AL588" ca="1">_xlfn.XLOOKUP($A588&amp;$B588,'[6]产值及收款计划（2026）'!$A:$A&amp;'[6]产值及收款计划（2026）'!$B:$B,'[6]产值及收款计划（2026）'!AL:AL)</f>
        <v>0</v>
      </c>
      <c r="AM588" s="263" t="e" cm="1">
        <f t="array" aca="1" ref="AM588" ca="1">_xlfn.LET(_xlpm.勾选月份状态数组,TRANSPOSE('PPT(12-15页）-TOP10'!$A$3:$A$14),_xlpm.选择数据区,IF('PPT(12-15页）-TOP10'!$E$3="收款",$BA588:$BL588,$AA588:$AL588),SUM(_xlfn._xlws.FILTER(_xlpm.选择数据区,_xlpm.勾选月份状态数组,"")))</f>
        <v>#NAME?</v>
      </c>
      <c r="AN588" s="256" t="e" cm="1">
        <f t="array" aca="1" ref="AN588" ca="1">_xlfn.LET(_xlpm.勾选月份状态数组,TRANSPOSE('PPT(12-15页）-TOP10'!$A$3:$A$14),_xlpm.选择数据区,IF('PPT(12-15页）-TOP10'!$E$3="收款",$DA588:$DL588,$CA588:$CL588),SUM(_xlfn._xlws.FILTER(_xlpm.选择数据区,_xlpm.勾选月份状态数组,"")))</f>
        <v>#NAME?</v>
      </c>
      <c r="AO588" s="256">
        <f ca="1">SUM(CA588:CC588)+SUM(AD588:AL588)</f>
        <v>0</v>
      </c>
      <c r="AP588" s="256"/>
      <c r="AQ588" s="256"/>
      <c r="AR588" s="256"/>
      <c r="AS588" s="256" cm="1">
        <f t="array" aca="1" ref="AS588" ca="1">_xlfn.XLOOKUP($A588&amp;$B588,'[6]产值及收款计划（2026）'!$A:$A&amp;'[6]产值及收款计划（2026）'!$B:$B,'[6]产值及收款计划（2026）'!AS:AS)</f>
        <v>0</v>
      </c>
      <c r="AT588" s="256" cm="1">
        <f t="array" aca="1" ref="AT588" ca="1">_xlfn.XLOOKUP($A588&amp;$B588,'[6]产值及收款计划（2026）'!$A:$A&amp;'[6]产值及收款计划（2026）'!$B:$B,'[6]产值及收款计划（2026）'!AT:AT)</f>
        <v>0</v>
      </c>
      <c r="AU588" s="256" cm="1">
        <f t="array" aca="1" ref="AU588" ca="1">_xlfn.XLOOKUP($A588&amp;$B588,'[6]产值及收款计划（2026）'!$A:$A&amp;'[6]产值及收款计划（2026）'!$B:$B,'[6]产值及收款计划（2026）'!AU:AU)</f>
        <v>0</v>
      </c>
      <c r="AV588" s="256" cm="1">
        <f t="array" aca="1" ref="AV588" ca="1">_xlfn.XLOOKUP($A588&amp;$B588,'[6]产值及收款计划（2026）'!$A:$A&amp;'[6]产值及收款计划（2026）'!$B:$B,'[6]产值及收款计划（2026）'!AV:AV)</f>
        <v>0</v>
      </c>
      <c r="AW588" s="256" cm="1">
        <f t="array" aca="1" ref="AW588" ca="1">_xlfn.XLOOKUP($A588&amp;$B588,'[6]产值及收款计划（2026）'!$A:$A&amp;'[6]产值及收款计划（2026）'!$B:$B,'[6]产值及收款计划（2026）'!AW:AW)</f>
        <v>0</v>
      </c>
      <c r="AX588" s="256" cm="1">
        <f t="array" aca="1" ref="AX588" ca="1">_xlfn.XLOOKUP($A588&amp;$B588,'[6]产值及收款计划（2026）'!$A:$A&amp;'[6]产值及收款计划（2026）'!$B:$B,'[6]产值及收款计划（2026）'!AX:AX)</f>
        <v>0</v>
      </c>
      <c r="AY588" s="256" cm="1">
        <f t="array" aca="1" ref="AY588" ca="1">_xlfn.XLOOKUP($A588&amp;$B588,'[6]产值及收款计划（2026）'!$A:$A&amp;'[6]产值及收款计划（2026）'!$B:$B,'[6]产值及收款计划（2026）'!AY:AY)</f>
        <v>0</v>
      </c>
      <c r="AZ588" s="256" cm="1">
        <f t="array" aca="1" ref="AZ588" ca="1">_xlfn.XLOOKUP($A588&amp;$B588,'[6]产值及收款计划（2026）'!$A:$A&amp;'[6]产值及收款计划（2026）'!$B:$B,'[6]产值及收款计划（2026）'!AZ:AZ)</f>
        <v>0</v>
      </c>
      <c r="BA588" s="256" cm="1">
        <f t="array" aca="1" ref="BA588" ca="1">_xlfn.XLOOKUP($A588&amp;$B588,'[6]产值及收款计划（2026）'!$A:$A&amp;'[6]产值及收款计划（2026）'!$B:$B,'[6]产值及收款计划（2026）'!BA:BA)</f>
        <v>0</v>
      </c>
      <c r="BB588" s="256" cm="1">
        <f t="array" aca="1" ref="BB588" ca="1">_xlfn.XLOOKUP($A588&amp;$B588,'[6]产值及收款计划（2026）'!$A:$A&amp;'[6]产值及收款计划（2026）'!$B:$B,'[6]产值及收款计划（2026）'!BB:BB)</f>
        <v>0</v>
      </c>
      <c r="BC588" s="256" cm="1">
        <f t="array" aca="1" ref="BC588" ca="1">_xlfn.XLOOKUP($A588&amp;$B588,'[6]产值及收款计划（2026）'!$A:$A&amp;'[6]产值及收款计划（2026）'!$B:$B,'[6]产值及收款计划（2026）'!BC:BC)</f>
        <v>0</v>
      </c>
      <c r="BD588" s="256" cm="1">
        <f t="array" aca="1" ref="BD588" ca="1">_xlfn.XLOOKUP($A588&amp;$B588,'[6]产值及收款计划（2026）'!$A:$A&amp;'[6]产值及收款计划（2026）'!$B:$B,'[6]产值及收款计划（2026）'!BD:BD)</f>
        <v>0</v>
      </c>
      <c r="BE588" s="256" cm="1">
        <f t="array" aca="1" ref="BE588" ca="1">_xlfn.XLOOKUP($A588&amp;$B588,'[6]产值及收款计划（2026）'!$A:$A&amp;'[6]产值及收款计划（2026）'!$B:$B,'[6]产值及收款计划（2026）'!BE:BE)</f>
        <v>0</v>
      </c>
      <c r="BF588" s="256" cm="1">
        <f t="array" aca="1" ref="BF588" ca="1">_xlfn.XLOOKUP($A588&amp;$B588,'[6]产值及收款计划（2026）'!$A:$A&amp;'[6]产值及收款计划（2026）'!$B:$B,'[6]产值及收款计划（2026）'!BF:BF)</f>
        <v>0</v>
      </c>
      <c r="BG588" s="256" cm="1">
        <f t="array" aca="1" ref="BG588" ca="1">_xlfn.XLOOKUP($A588&amp;$B588,'[6]产值及收款计划（2026）'!$A:$A&amp;'[6]产值及收款计划（2026）'!$B:$B,'[6]产值及收款计划（2026）'!BG:BG)</f>
        <v>0</v>
      </c>
      <c r="BH588" s="256" cm="1">
        <f t="array" aca="1" ref="BH588" ca="1">_xlfn.XLOOKUP($A588&amp;$B588,'[6]产值及收款计划（2026）'!$A:$A&amp;'[6]产值及收款计划（2026）'!$B:$B,'[6]产值及收款计划（2026）'!BH:BH)</f>
        <v>0</v>
      </c>
      <c r="BI588" s="256" cm="1">
        <f t="array" aca="1" ref="BI588" ca="1">_xlfn.XLOOKUP($A588&amp;$B588,'[6]产值及收款计划（2026）'!$A:$A&amp;'[6]产值及收款计划（2026）'!$B:$B,'[6]产值及收款计划（2026）'!BI:BI)</f>
        <v>0</v>
      </c>
      <c r="BJ588" s="256" cm="1">
        <f t="array" aca="1" ref="BJ588" ca="1">_xlfn.XLOOKUP($A588&amp;$B588,'[6]产值及收款计划（2026）'!$A:$A&amp;'[6]产值及收款计划（2026）'!$B:$B,'[6]产值及收款计划（2026）'!BJ:BJ)</f>
        <v>0</v>
      </c>
      <c r="BK588" s="256" cm="1">
        <f t="array" aca="1" ref="BK588" ca="1">_xlfn.XLOOKUP($A588&amp;$B588,'[6]产值及收款计划（2026）'!$A:$A&amp;'[6]产值及收款计划（2026）'!$B:$B,'[6]产值及收款计划（2026）'!BK:BK)</f>
        <v>0</v>
      </c>
      <c r="BL588" s="256" cm="1">
        <f t="array" aca="1" ref="BL588" ca="1">_xlfn.XLOOKUP($A588&amp;$B588,'[6]产值及收款计划（2026）'!$A:$A&amp;'[6]产值及收款计划（2026）'!$B:$B,'[6]产值及收款计划（2026）'!BL:BL)</f>
        <v>0</v>
      </c>
      <c r="BM588" s="256"/>
      <c r="BN588" s="256"/>
      <c r="BO588" s="256"/>
      <c r="BP588" s="256"/>
      <c r="BQ588" s="255" cm="1">
        <f t="array" aca="1" ref="BQ588" ca="1">_xlfn.XLOOKUP($A588&amp;$B588,'[6]产值及收款计划（2026）'!$A:$A&amp;'[6]产值及收款计划（2026）'!$B:$B,'[6]产值及收款计划（2026）'!BQ:BQ)</f>
        <v>0</v>
      </c>
      <c r="BR588" s="256" cm="1">
        <f t="array" aca="1" ref="BR588" ca="1">_xlfn.XLOOKUP($A588&amp;$B588,'[6]产值及收款计划（2026）'!$A:$A&amp;'[6]产值及收款计划（2026）'!$B:$B,'[6]产值及收款计划（2026）'!BR:BR)</f>
        <v>0</v>
      </c>
      <c r="CA588" s="256" cm="1">
        <f t="array" aca="1" ref="CA588" ca="1">_xlfn.XLOOKUP($A588&amp;$B588,'[6]产值及收款计划（2026）'!$A:$A&amp;'[6]产值及收款计划（2026）'!$B:$B,'[6]产值及收款计划（2026）'!CA:CA)</f>
        <v>0</v>
      </c>
      <c r="CB588" s="256" cm="1">
        <f t="array" aca="1" ref="CB588" ca="1">_xlfn.XLOOKUP($A588&amp;$B588,'[6]产值及收款计划（2026）'!$A:$A&amp;'[6]产值及收款计划（2026）'!$B:$B,'[6]产值及收款计划（2026）'!CB:CB)</f>
        <v>0</v>
      </c>
      <c r="CC588" s="256" cm="1">
        <f t="array" aca="1" ref="CC588" ca="1">_xlfn.XLOOKUP($A588&amp;$B588,'[6]产值及收款计划（2026）'!$A:$A&amp;'[6]产值及收款计划（2026）'!$B:$B,'[6]产值及收款计划（2026）'!CC:CC)</f>
        <v>0</v>
      </c>
      <c r="CD588" s="256" cm="1">
        <f t="array" aca="1" ref="CD588" ca="1">_xlfn.XLOOKUP($A588&amp;$B588,'[6]产值及收款计划（2026）'!$A:$A&amp;'[6]产值及收款计划（2026）'!$B:$B,'[6]产值及收款计划（2026）'!CD:CD)</f>
        <v>0</v>
      </c>
      <c r="CE588" s="256" cm="1">
        <f t="array" aca="1" ref="CE588" ca="1">_xlfn.XLOOKUP($A588&amp;$B588,'[6]产值及收款计划（2026）'!$A:$A&amp;'[6]产值及收款计划（2026）'!$B:$B,'[6]产值及收款计划（2026）'!CE:CE)</f>
        <v>0</v>
      </c>
      <c r="CF588" s="256" cm="1">
        <f t="array" aca="1" ref="CF588" ca="1">_xlfn.XLOOKUP($A588&amp;$B588,'[6]产值及收款计划（2026）'!$A:$A&amp;'[6]产值及收款计划（2026）'!$B:$B,'[6]产值及收款计划（2026）'!CF:CF)</f>
        <v>0</v>
      </c>
      <c r="CG588" s="256" cm="1">
        <f t="array" aca="1" ref="CG588" ca="1">_xlfn.XLOOKUP($A588&amp;$B588,'[6]产值及收款计划（2026）'!$A:$A&amp;'[6]产值及收款计划（2026）'!$B:$B,'[6]产值及收款计划（2026）'!CG:CG)</f>
        <v>0</v>
      </c>
      <c r="CH588" s="256" cm="1">
        <f t="array" aca="1" ref="CH588" ca="1">_xlfn.XLOOKUP($A588&amp;$B588,'[6]产值及收款计划（2026）'!$A:$A&amp;'[6]产值及收款计划（2026）'!$B:$B,'[6]产值及收款计划（2026）'!CH:CH)</f>
        <v>0</v>
      </c>
      <c r="CI588" s="256" cm="1">
        <f t="array" aca="1" ref="CI588" ca="1">_xlfn.XLOOKUP($A588&amp;$B588,'[6]产值及收款计划（2026）'!$A:$A&amp;'[6]产值及收款计划（2026）'!$B:$B,'[6]产值及收款计划（2026）'!CI:CI)</f>
        <v>0</v>
      </c>
      <c r="CJ588" s="256" cm="1">
        <f t="array" aca="1" ref="CJ588" ca="1">_xlfn.XLOOKUP($A588&amp;$B588,'[6]产值及收款计划（2026）'!$A:$A&amp;'[6]产值及收款计划（2026）'!$B:$B,'[6]产值及收款计划（2026）'!CJ:CJ)</f>
        <v>0</v>
      </c>
      <c r="CK588" s="256" cm="1">
        <f t="array" aca="1" ref="CK588" ca="1">_xlfn.XLOOKUP($A588&amp;$B588,'[6]产值及收款计划（2026）'!$A:$A&amp;'[6]产值及收款计划（2026）'!$B:$B,'[6]产值及收款计划（2026）'!CK:CK)</f>
        <v>0</v>
      </c>
      <c r="CL588" s="256" cm="1">
        <f t="array" aca="1" ref="CL588" ca="1">_xlfn.XLOOKUP($A588&amp;$B588,'[6]产值及收款计划（2026）'!$A:$A&amp;'[6]产值及收款计划（2026）'!$B:$B,'[6]产值及收款计划（2026）'!CL:CL)</f>
        <v>0</v>
      </c>
      <c r="DA588" s="256" cm="1">
        <f t="array" aca="1" ref="DA588" ca="1">_xlfn.XLOOKUP($A588&amp;$B588,'[6]产值及收款计划（2026）'!$A:$A&amp;'[6]产值及收款计划（2026）'!$B:$B,'[6]产值及收款计划（2026）'!DA:DA)</f>
        <v>0</v>
      </c>
      <c r="DB588" s="256" cm="1">
        <f t="array" aca="1" ref="DB588" ca="1">_xlfn.XLOOKUP($A588&amp;$B588,'[6]产值及收款计划（2026）'!$A:$A&amp;'[6]产值及收款计划（2026）'!$B:$B,'[6]产值及收款计划（2026）'!DB:DB)</f>
        <v>0</v>
      </c>
      <c r="DC588" s="256" cm="1">
        <f t="array" aca="1" ref="DC588" ca="1">_xlfn.XLOOKUP($A588&amp;$B588,'[6]产值及收款计划（2026）'!$A:$A&amp;'[6]产值及收款计划（2026）'!$B:$B,'[6]产值及收款计划（2026）'!DC:DC)</f>
        <v>0</v>
      </c>
      <c r="DD588" s="256" cm="1">
        <f t="array" aca="1" ref="DD588" ca="1">_xlfn.XLOOKUP($A588&amp;$B588,'[6]产值及收款计划（2026）'!$A:$A&amp;'[6]产值及收款计划（2026）'!$B:$B,'[6]产值及收款计划（2026）'!DD:DD)</f>
        <v>0</v>
      </c>
      <c r="DE588" s="256" cm="1">
        <f t="array" aca="1" ref="DE588" ca="1">_xlfn.XLOOKUP($A588&amp;$B588,'[6]产值及收款计划（2026）'!$A:$A&amp;'[6]产值及收款计划（2026）'!$B:$B,'[6]产值及收款计划（2026）'!DE:DE)</f>
        <v>0</v>
      </c>
      <c r="DF588" s="256" cm="1">
        <f t="array" aca="1" ref="DF588" ca="1">_xlfn.XLOOKUP($A588&amp;$B588,'[6]产值及收款计划（2026）'!$A:$A&amp;'[6]产值及收款计划（2026）'!$B:$B,'[6]产值及收款计划（2026）'!DF:DF)</f>
        <v>0</v>
      </c>
      <c r="DG588" s="256" cm="1">
        <f t="array" aca="1" ref="DG588" ca="1">_xlfn.XLOOKUP($A588&amp;$B588,'[6]产值及收款计划（2026）'!$A:$A&amp;'[6]产值及收款计划（2026）'!$B:$B,'[6]产值及收款计划（2026）'!DG:DG)</f>
        <v>0</v>
      </c>
      <c r="DH588" s="256" cm="1">
        <f t="array" aca="1" ref="DH588" ca="1">_xlfn.XLOOKUP($A588&amp;$B588,'[6]产值及收款计划（2026）'!$A:$A&amp;'[6]产值及收款计划（2026）'!$B:$B,'[6]产值及收款计划（2026）'!DH:DH)</f>
        <v>0</v>
      </c>
      <c r="DI588" s="256" cm="1">
        <f t="array" aca="1" ref="DI588" ca="1">_xlfn.XLOOKUP($A588&amp;$B588,'[6]产值及收款计划（2026）'!$A:$A&amp;'[6]产值及收款计划（2026）'!$B:$B,'[6]产值及收款计划（2026）'!DI:DI)</f>
        <v>0</v>
      </c>
      <c r="DJ588" s="256" cm="1">
        <f t="array" aca="1" ref="DJ588" ca="1">_xlfn.XLOOKUP($A588&amp;$B588,'[6]产值及收款计划（2026）'!$A:$A&amp;'[6]产值及收款计划（2026）'!$B:$B,'[6]产值及收款计划（2026）'!DJ:DJ)</f>
        <v>0</v>
      </c>
      <c r="DK588" s="256" cm="1">
        <f t="array" aca="1" ref="DK588" ca="1">_xlfn.XLOOKUP($A588&amp;$B588,'[6]产值及收款计划（2026）'!$A:$A&amp;'[6]产值及收款计划（2026）'!$B:$B,'[6]产值及收款计划（2026）'!DK:DK)</f>
        <v>0</v>
      </c>
      <c r="DL588" s="256" cm="1">
        <f t="array" aca="1" ref="DL588" ca="1">_xlfn.XLOOKUP($A588&amp;$B588,'[6]产值及收款计划（2026）'!$A:$A&amp;'[6]产值及收款计划（2026）'!$B:$B,'[6]产值及收款计划（2026）'!DL:DL)</f>
        <v>0</v>
      </c>
      <c r="DM588" s="264"/>
      <c r="DN588" s="250"/>
    </row>
    <row r="589" spans="1:118" ht="20.25" x14ac:dyDescent="0.15">
      <c r="A589" s="254">
        <f t="shared" ca="1" si="29"/>
        <v>14</v>
      </c>
      <c r="B589" s="254" t="s">
        <v>30</v>
      </c>
      <c r="C589" s="255" cm="1">
        <f t="array" aca="1" ref="C589" ca="1">_xlfn.XLOOKUP($A589&amp;$B589,'[6]产值及收款计划（2026）'!$A:$A&amp;'[6]产值及收款计划（2026）'!$B:$B,'[6]产值及收款计划（2026）'!C:C)</f>
        <v>0</v>
      </c>
      <c r="D589" s="255" cm="1">
        <f t="array" aca="1" ref="D589" ca="1">_xlfn.XLOOKUP($A589&amp;$B589,'[6]产值及收款计划（2026）'!$A:$A&amp;'[6]产值及收款计划（2026）'!$B:$B,'[6]产值及收款计划（2026）'!D:D)</f>
        <v>0</v>
      </c>
      <c r="E589" s="256" cm="1">
        <f t="array" aca="1" ref="E589" ca="1">_xlfn.XLOOKUP($A589&amp;$B589,'[6]产值及收款计划（2026）'!$A:$A&amp;'[6]产值及收款计划（2026）'!$B:$B,'[6]产值及收款计划（2026）'!E:E)</f>
        <v>0</v>
      </c>
      <c r="F589" s="256" cm="1">
        <f t="array" aca="1" ref="F589" ca="1">_xlfn.XLOOKUP($A589&amp;$B589,'[6]产值及收款计划（2026）'!$A:$A&amp;'[6]产值及收款计划（2026）'!$B:$B,'[6]产值及收款计划（2026）'!F:F)</f>
        <v>0</v>
      </c>
      <c r="G589" s="256" cm="1">
        <f t="array" aca="1" ref="G589" ca="1">_xlfn.XLOOKUP($A589&amp;$B589,'[6]产值及收款计划（2026）'!$A:$A&amp;'[6]产值及收款计划（2026）'!$B:$B,'[6]产值及收款计划（2026）'!G:G)</f>
        <v>0</v>
      </c>
      <c r="H589" s="256" cm="1">
        <f t="array" aca="1" ref="H589" ca="1">_xlfn.XLOOKUP($A589&amp;$B589,'[6]产值及收款计划（2026）'!$A:$A&amp;'[6]产值及收款计划（2026）'!$B:$B,'[6]产值及收款计划（2026）'!H:H)</f>
        <v>0</v>
      </c>
      <c r="I589" s="257" cm="1">
        <f t="array" aca="1" ref="I589" ca="1">_xlfn.XLOOKUP($A589&amp;$B589,'[6]产值及收款计划（2026）'!$A:$A&amp;'[6]产值及收款计划（2026）'!$B:$B,'[6]产值及收款计划（2026）'!I:I)</f>
        <v>0</v>
      </c>
      <c r="J589" s="258" cm="1">
        <f t="array" aca="1" ref="J589" ca="1">_xlfn.XLOOKUP($A589&amp;$B589,'[6]产值及收款计划（2026）'!$A:$A&amp;'[6]产值及收款计划（2026）'!$B:$B,'[6]产值及收款计划（2026）'!J:J)</f>
        <v>0</v>
      </c>
      <c r="K589" s="256" cm="1">
        <f t="array" aca="1" ref="K589" ca="1">_xlfn.XLOOKUP($A589&amp;$B589,'[6]产值及收款计划（2026）'!$A:$A&amp;'[6]产值及收款计划（2026）'!$B:$B,'[6]产值及收款计划（2026）'!K:K)</f>
        <v>0</v>
      </c>
      <c r="L589" s="256" cm="1">
        <f t="array" aca="1" ref="L589" ca="1">_xlfn.XLOOKUP($A589&amp;$B589,'[6]产值及收款计划（2026）'!$A:$A&amp;'[6]产值及收款计划（2026）'!$B:$B,'[6]产值及收款计划（2026）'!L:L)</f>
        <v>0</v>
      </c>
      <c r="M589" s="256" cm="1">
        <f t="array" aca="1" ref="M589" ca="1">_xlfn.XLOOKUP($A589&amp;$B589,'[6]产值及收款计划（2026）'!$A:$A&amp;'[6]产值及收款计划（2026）'!$B:$B,'[6]产值及收款计划（2026）'!M:M)</f>
        <v>0</v>
      </c>
      <c r="N589" s="256" cm="1">
        <f t="array" aca="1" ref="N589" ca="1">_xlfn.XLOOKUP($A589&amp;$B589,'[6]产值及收款计划（2026）'!$A:$A&amp;'[6]产值及收款计划（2026）'!$B:$B,'[6]产值及收款计划（2026）'!N:N)</f>
        <v>0</v>
      </c>
      <c r="O589" s="256" cm="1">
        <f t="array" aca="1" ref="O589" ca="1">_xlfn.XLOOKUP($A589&amp;$B589,'[6]产值及收款计划（2026）'!$A:$A&amp;'[6]产值及收款计划（2026）'!$B:$B,'[6]产值及收款计划（2026）'!O:O)</f>
        <v>0</v>
      </c>
      <c r="P589" s="255" cm="1">
        <f t="array" aca="1" ref="P589" ca="1">_xlfn.XLOOKUP($A589&amp;$B589,'[6]产值及收款计划（2026）'!$A:$A&amp;'[6]产值及收款计划（2026）'!$B:$B,'[6]产值及收款计划（2026）'!P:P)</f>
        <v>0</v>
      </c>
      <c r="Q589" s="256" cm="1">
        <f t="array" aca="1" ref="Q589" ca="1">_xlfn.XLOOKUP($A589&amp;$B589,'[6]产值及收款计划（2026）'!$A:$A&amp;'[6]产值及收款计划（2026）'!$B:$B,'[6]产值及收款计划（2026）'!Q:Q)</f>
        <v>0</v>
      </c>
      <c r="R589" s="256" cm="1">
        <f t="array" aca="1" ref="R589" ca="1">_xlfn.XLOOKUP($A589&amp;$B589,'[6]产值及收款计划（2026）'!$A:$A&amp;'[6]产值及收款计划（2026）'!$B:$B,'[6]产值及收款计划（2026）'!R:R)</f>
        <v>0</v>
      </c>
      <c r="S589" s="256" cm="1">
        <f t="array" aca="1" ref="S589" ca="1">_xlfn.XLOOKUP($A589&amp;$B589,'[6]产值及收款计划（2026）'!$A:$A&amp;'[6]产值及收款计划（2026）'!$B:$B,'[6]产值及收款计划（2026）'!S:S)</f>
        <v>0</v>
      </c>
      <c r="T589" s="256" cm="1">
        <f t="array" aca="1" ref="T589" ca="1">_xlfn.XLOOKUP($A589&amp;$B589,'[6]产值及收款计划（2026）'!$A:$A&amp;'[6]产值及收款计划（2026）'!$B:$B,'[6]产值及收款计划（2026）'!T:T)</f>
        <v>0</v>
      </c>
      <c r="U589" s="256" cm="1">
        <f t="array" aca="1" ref="U589" ca="1">_xlfn.XLOOKUP($A589&amp;$B589,'[6]产值及收款计划（2026）'!$A:$A&amp;'[6]产值及收款计划（2026）'!$B:$B,'[6]产值及收款计划（2026）'!U:U)</f>
        <v>0</v>
      </c>
      <c r="V589" s="256" cm="1">
        <f t="array" aca="1" ref="V589" ca="1">_xlfn.XLOOKUP($A589&amp;$B589,'[6]产值及收款计划（2026）'!$A:$A&amp;'[6]产值及收款计划（2026）'!$B:$B,'[6]产值及收款计划（2026）'!V:V)</f>
        <v>0</v>
      </c>
      <c r="W589" s="256" cm="1">
        <f t="array" aca="1" ref="W589" ca="1">_xlfn.XLOOKUP($A589&amp;$B589,'[6]产值及收款计划（2026）'!$A:$A&amp;'[6]产值及收款计划（2026）'!$B:$B,'[6]产值及收款计划（2026）'!W:W)</f>
        <v>0</v>
      </c>
      <c r="X589" s="256" cm="1">
        <f t="array" aca="1" ref="X589" ca="1">_xlfn.XLOOKUP($A589&amp;$B589,'[6]产值及收款计划（2026）'!$A:$A&amp;'[6]产值及收款计划（2026）'!$B:$B,'[6]产值及收款计划（2026）'!X:X)</f>
        <v>0</v>
      </c>
      <c r="Y589" s="256" cm="1">
        <f t="array" aca="1" ref="Y589" ca="1">_xlfn.XLOOKUP($A589&amp;$B589,'[6]产值及收款计划（2026）'!$A:$A&amp;'[6]产值及收款计划（2026）'!$B:$B,'[6]产值及收款计划（2026）'!Y:Y)</f>
        <v>0</v>
      </c>
      <c r="Z589" s="256" cm="1">
        <f t="array" aca="1" ref="Z589" ca="1">_xlfn.XLOOKUP($A589&amp;$B589,'[6]产值及收款计划（2026）'!$A:$A&amp;'[6]产值及收款计划（2026）'!$B:$B,'[6]产值及收款计划（2026）'!Z:Z)</f>
        <v>0</v>
      </c>
      <c r="AA589" s="256" cm="1">
        <f t="array" aca="1" ref="AA589" ca="1">_xlfn.XLOOKUP($A589&amp;$B589,'[6]产值及收款计划（2026）'!$A:$A&amp;'[6]产值及收款计划（2026）'!$B:$B,'[6]产值及收款计划（2026）'!AA:AA)</f>
        <v>0</v>
      </c>
      <c r="AB589" s="256" cm="1">
        <f t="array" aca="1" ref="AB589" ca="1">_xlfn.XLOOKUP($A589&amp;$B589,'[6]产值及收款计划（2026）'!$A:$A&amp;'[6]产值及收款计划（2026）'!$B:$B,'[6]产值及收款计划（2026）'!AB:AB)</f>
        <v>0</v>
      </c>
      <c r="AC589" s="256" cm="1">
        <f t="array" aca="1" ref="AC589" ca="1">_xlfn.XLOOKUP($A589&amp;$B589,'[6]产值及收款计划（2026）'!$A:$A&amp;'[6]产值及收款计划（2026）'!$B:$B,'[6]产值及收款计划（2026）'!AC:AC)</f>
        <v>0</v>
      </c>
      <c r="AD589" s="256" cm="1">
        <f t="array" aca="1" ref="AD589" ca="1">_xlfn.XLOOKUP($A589&amp;$B589,'[6]产值及收款计划（2026）'!$A:$A&amp;'[6]产值及收款计划（2026）'!$B:$B,'[6]产值及收款计划（2026）'!AD:AD)</f>
        <v>0</v>
      </c>
      <c r="AE589" s="256" cm="1">
        <f t="array" aca="1" ref="AE589" ca="1">_xlfn.XLOOKUP($A589&amp;$B589,'[6]产值及收款计划（2026）'!$A:$A&amp;'[6]产值及收款计划（2026）'!$B:$B,'[6]产值及收款计划（2026）'!AE:AE)</f>
        <v>0</v>
      </c>
      <c r="AF589" s="256" cm="1">
        <f t="array" aca="1" ref="AF589" ca="1">_xlfn.XLOOKUP($A589&amp;$B589,'[6]产值及收款计划（2026）'!$A:$A&amp;'[6]产值及收款计划（2026）'!$B:$B,'[6]产值及收款计划（2026）'!AF:AF)</f>
        <v>0</v>
      </c>
      <c r="AG589" s="256" cm="1">
        <f t="array" aca="1" ref="AG589" ca="1">_xlfn.XLOOKUP($A589&amp;$B589,'[6]产值及收款计划（2026）'!$A:$A&amp;'[6]产值及收款计划（2026）'!$B:$B,'[6]产值及收款计划（2026）'!AG:AG)</f>
        <v>0</v>
      </c>
      <c r="AH589" s="256" cm="1">
        <f t="array" aca="1" ref="AH589" ca="1">_xlfn.XLOOKUP($A589&amp;$B589,'[6]产值及收款计划（2026）'!$A:$A&amp;'[6]产值及收款计划（2026）'!$B:$B,'[6]产值及收款计划（2026）'!AH:AH)</f>
        <v>0</v>
      </c>
      <c r="AI589" s="256" cm="1">
        <f t="array" aca="1" ref="AI589" ca="1">_xlfn.XLOOKUP($A589&amp;$B589,'[6]产值及收款计划（2026）'!$A:$A&amp;'[6]产值及收款计划（2026）'!$B:$B,'[6]产值及收款计划（2026）'!AI:AI)</f>
        <v>0</v>
      </c>
      <c r="AJ589" s="256" cm="1">
        <f t="array" aca="1" ref="AJ589" ca="1">_xlfn.XLOOKUP($A589&amp;$B589,'[6]产值及收款计划（2026）'!$A:$A&amp;'[6]产值及收款计划（2026）'!$B:$B,'[6]产值及收款计划（2026）'!AJ:AJ)</f>
        <v>0</v>
      </c>
      <c r="AK589" s="256" cm="1">
        <f t="array" aca="1" ref="AK589" ca="1">_xlfn.XLOOKUP($A589&amp;$B589,'[6]产值及收款计划（2026）'!$A:$A&amp;'[6]产值及收款计划（2026）'!$B:$B,'[6]产值及收款计划（2026）'!AK:AK)</f>
        <v>0</v>
      </c>
      <c r="AL589" s="256" cm="1">
        <f t="array" aca="1" ref="AL589" ca="1">_xlfn.XLOOKUP($A589&amp;$B589,'[6]产值及收款计划（2026）'!$A:$A&amp;'[6]产值及收款计划（2026）'!$B:$B,'[6]产值及收款计划（2026）'!AL:AL)</f>
        <v>0</v>
      </c>
      <c r="AM589" s="263" t="e" cm="1">
        <f t="array" aca="1" ref="AM589" ca="1">_xlfn.LET(_xlpm.勾选月份状态数组,TRANSPOSE('PPT(12-15页）-TOP10'!$A$3:$A$14),_xlpm.选择数据区,IF('PPT(12-15页）-TOP10'!$E$3="收款",$BA589:$BL589,$AA589:$AL589),SUM(_xlfn._xlws.FILTER(_xlpm.选择数据区,_xlpm.勾选月份状态数组,"")))</f>
        <v>#NAME?</v>
      </c>
      <c r="AN589" s="256" t="e" cm="1">
        <f t="array" aca="1" ref="AN589" ca="1">_xlfn.LET(_xlpm.勾选月份状态数组,TRANSPOSE('PPT(12-15页）-TOP10'!$A$3:$A$14),_xlpm.选择数据区,IF('PPT(12-15页）-TOP10'!$E$3="收款",$DA589:$DL589,$CA589:$CL589),SUM(_xlfn._xlws.FILTER(_xlpm.选择数据区,_xlpm.勾选月份状态数组,"")))</f>
        <v>#NAME?</v>
      </c>
      <c r="AO589" s="256">
        <f ca="1">SUM(CA589:CC589)+SUM(AD589:AL589)</f>
        <v>0</v>
      </c>
      <c r="AP589" s="256"/>
      <c r="AQ589" s="256"/>
      <c r="AR589" s="256"/>
      <c r="AS589" s="256" cm="1">
        <f t="array" aca="1" ref="AS589" ca="1">_xlfn.XLOOKUP($A589&amp;$B589,'[6]产值及收款计划（2026）'!$A:$A&amp;'[6]产值及收款计划（2026）'!$B:$B,'[6]产值及收款计划（2026）'!AS:AS)</f>
        <v>0</v>
      </c>
      <c r="AT589" s="256" cm="1">
        <f t="array" aca="1" ref="AT589" ca="1">_xlfn.XLOOKUP($A589&amp;$B589,'[6]产值及收款计划（2026）'!$A:$A&amp;'[6]产值及收款计划（2026）'!$B:$B,'[6]产值及收款计划（2026）'!AT:AT)</f>
        <v>0</v>
      </c>
      <c r="AU589" s="256" cm="1">
        <f t="array" aca="1" ref="AU589" ca="1">_xlfn.XLOOKUP($A589&amp;$B589,'[6]产值及收款计划（2026）'!$A:$A&amp;'[6]产值及收款计划（2026）'!$B:$B,'[6]产值及收款计划（2026）'!AU:AU)</f>
        <v>0</v>
      </c>
      <c r="AV589" s="256" cm="1">
        <f t="array" aca="1" ref="AV589" ca="1">_xlfn.XLOOKUP($A589&amp;$B589,'[6]产值及收款计划（2026）'!$A:$A&amp;'[6]产值及收款计划（2026）'!$B:$B,'[6]产值及收款计划（2026）'!AV:AV)</f>
        <v>0</v>
      </c>
      <c r="AW589" s="256" cm="1">
        <f t="array" aca="1" ref="AW589" ca="1">_xlfn.XLOOKUP($A589&amp;$B589,'[6]产值及收款计划（2026）'!$A:$A&amp;'[6]产值及收款计划（2026）'!$B:$B,'[6]产值及收款计划（2026）'!AW:AW)</f>
        <v>0</v>
      </c>
      <c r="AX589" s="256" cm="1">
        <f t="array" aca="1" ref="AX589" ca="1">_xlfn.XLOOKUP($A589&amp;$B589,'[6]产值及收款计划（2026）'!$A:$A&amp;'[6]产值及收款计划（2026）'!$B:$B,'[6]产值及收款计划（2026）'!AX:AX)</f>
        <v>0</v>
      </c>
      <c r="AY589" s="256" cm="1">
        <f t="array" aca="1" ref="AY589" ca="1">_xlfn.XLOOKUP($A589&amp;$B589,'[6]产值及收款计划（2026）'!$A:$A&amp;'[6]产值及收款计划（2026）'!$B:$B,'[6]产值及收款计划（2026）'!AY:AY)</f>
        <v>0</v>
      </c>
      <c r="AZ589" s="256" cm="1">
        <f t="array" aca="1" ref="AZ589" ca="1">_xlfn.XLOOKUP($A589&amp;$B589,'[6]产值及收款计划（2026）'!$A:$A&amp;'[6]产值及收款计划（2026）'!$B:$B,'[6]产值及收款计划（2026）'!AZ:AZ)</f>
        <v>0</v>
      </c>
      <c r="BA589" s="256" cm="1">
        <f t="array" aca="1" ref="BA589" ca="1">_xlfn.XLOOKUP($A589&amp;$B589,'[6]产值及收款计划（2026）'!$A:$A&amp;'[6]产值及收款计划（2026）'!$B:$B,'[6]产值及收款计划（2026）'!BA:BA)</f>
        <v>0</v>
      </c>
      <c r="BB589" s="256" cm="1">
        <f t="array" aca="1" ref="BB589" ca="1">_xlfn.XLOOKUP($A589&amp;$B589,'[6]产值及收款计划（2026）'!$A:$A&amp;'[6]产值及收款计划（2026）'!$B:$B,'[6]产值及收款计划（2026）'!BB:BB)</f>
        <v>0</v>
      </c>
      <c r="BC589" s="256" cm="1">
        <f t="array" aca="1" ref="BC589" ca="1">_xlfn.XLOOKUP($A589&amp;$B589,'[6]产值及收款计划（2026）'!$A:$A&amp;'[6]产值及收款计划（2026）'!$B:$B,'[6]产值及收款计划（2026）'!BC:BC)</f>
        <v>0</v>
      </c>
      <c r="BD589" s="256" cm="1">
        <f t="array" aca="1" ref="BD589" ca="1">_xlfn.XLOOKUP($A589&amp;$B589,'[6]产值及收款计划（2026）'!$A:$A&amp;'[6]产值及收款计划（2026）'!$B:$B,'[6]产值及收款计划（2026）'!BD:BD)</f>
        <v>0</v>
      </c>
      <c r="BE589" s="256" cm="1">
        <f t="array" aca="1" ref="BE589" ca="1">_xlfn.XLOOKUP($A589&amp;$B589,'[6]产值及收款计划（2026）'!$A:$A&amp;'[6]产值及收款计划（2026）'!$B:$B,'[6]产值及收款计划（2026）'!BE:BE)</f>
        <v>0</v>
      </c>
      <c r="BF589" s="256" cm="1">
        <f t="array" aca="1" ref="BF589" ca="1">_xlfn.XLOOKUP($A589&amp;$B589,'[6]产值及收款计划（2026）'!$A:$A&amp;'[6]产值及收款计划（2026）'!$B:$B,'[6]产值及收款计划（2026）'!BF:BF)</f>
        <v>0</v>
      </c>
      <c r="BG589" s="256" cm="1">
        <f t="array" aca="1" ref="BG589" ca="1">_xlfn.XLOOKUP($A589&amp;$B589,'[6]产值及收款计划（2026）'!$A:$A&amp;'[6]产值及收款计划（2026）'!$B:$B,'[6]产值及收款计划（2026）'!BG:BG)</f>
        <v>0</v>
      </c>
      <c r="BH589" s="256" cm="1">
        <f t="array" aca="1" ref="BH589" ca="1">_xlfn.XLOOKUP($A589&amp;$B589,'[6]产值及收款计划（2026）'!$A:$A&amp;'[6]产值及收款计划（2026）'!$B:$B,'[6]产值及收款计划（2026）'!BH:BH)</f>
        <v>0</v>
      </c>
      <c r="BI589" s="256" cm="1">
        <f t="array" aca="1" ref="BI589" ca="1">_xlfn.XLOOKUP($A589&amp;$B589,'[6]产值及收款计划（2026）'!$A:$A&amp;'[6]产值及收款计划（2026）'!$B:$B,'[6]产值及收款计划（2026）'!BI:BI)</f>
        <v>0</v>
      </c>
      <c r="BJ589" s="256" cm="1">
        <f t="array" aca="1" ref="BJ589" ca="1">_xlfn.XLOOKUP($A589&amp;$B589,'[6]产值及收款计划（2026）'!$A:$A&amp;'[6]产值及收款计划（2026）'!$B:$B,'[6]产值及收款计划（2026）'!BJ:BJ)</f>
        <v>0</v>
      </c>
      <c r="BK589" s="256" cm="1">
        <f t="array" aca="1" ref="BK589" ca="1">_xlfn.XLOOKUP($A589&amp;$B589,'[6]产值及收款计划（2026）'!$A:$A&amp;'[6]产值及收款计划（2026）'!$B:$B,'[6]产值及收款计划（2026）'!BK:BK)</f>
        <v>0</v>
      </c>
      <c r="BL589" s="256" cm="1">
        <f t="array" aca="1" ref="BL589" ca="1">_xlfn.XLOOKUP($A589&amp;$B589,'[6]产值及收款计划（2026）'!$A:$A&amp;'[6]产值及收款计划（2026）'!$B:$B,'[6]产值及收款计划（2026）'!BL:BL)</f>
        <v>0</v>
      </c>
      <c r="BM589" s="256"/>
      <c r="BN589" s="256"/>
      <c r="BO589" s="256"/>
      <c r="BP589" s="256"/>
      <c r="BQ589" s="255" cm="1">
        <f t="array" aca="1" ref="BQ589" ca="1">_xlfn.XLOOKUP($A589&amp;$B589,'[6]产值及收款计划（2026）'!$A:$A&amp;'[6]产值及收款计划（2026）'!$B:$B,'[6]产值及收款计划（2026）'!BQ:BQ)</f>
        <v>0</v>
      </c>
      <c r="BR589" s="256" cm="1">
        <f t="array" aca="1" ref="BR589" ca="1">_xlfn.XLOOKUP($A589&amp;$B589,'[6]产值及收款计划（2026）'!$A:$A&amp;'[6]产值及收款计划（2026）'!$B:$B,'[6]产值及收款计划（2026）'!BR:BR)</f>
        <v>0</v>
      </c>
      <c r="CA589" s="256" cm="1">
        <f t="array" aca="1" ref="CA589" ca="1">_xlfn.XLOOKUP($A589&amp;$B589,'[6]产值及收款计划（2026）'!$A:$A&amp;'[6]产值及收款计划（2026）'!$B:$B,'[6]产值及收款计划（2026）'!CA:CA)</f>
        <v>0</v>
      </c>
      <c r="CB589" s="256" cm="1">
        <f t="array" aca="1" ref="CB589" ca="1">_xlfn.XLOOKUP($A589&amp;$B589,'[6]产值及收款计划（2026）'!$A:$A&amp;'[6]产值及收款计划（2026）'!$B:$B,'[6]产值及收款计划（2026）'!CB:CB)</f>
        <v>0</v>
      </c>
      <c r="CC589" s="256" cm="1">
        <f t="array" aca="1" ref="CC589" ca="1">_xlfn.XLOOKUP($A589&amp;$B589,'[6]产值及收款计划（2026）'!$A:$A&amp;'[6]产值及收款计划（2026）'!$B:$B,'[6]产值及收款计划（2026）'!CC:CC)</f>
        <v>0</v>
      </c>
      <c r="CD589" s="256" cm="1">
        <f t="array" aca="1" ref="CD589" ca="1">_xlfn.XLOOKUP($A589&amp;$B589,'[6]产值及收款计划（2026）'!$A:$A&amp;'[6]产值及收款计划（2026）'!$B:$B,'[6]产值及收款计划（2026）'!CD:CD)</f>
        <v>0</v>
      </c>
      <c r="CE589" s="256" cm="1">
        <f t="array" aca="1" ref="CE589" ca="1">_xlfn.XLOOKUP($A589&amp;$B589,'[6]产值及收款计划（2026）'!$A:$A&amp;'[6]产值及收款计划（2026）'!$B:$B,'[6]产值及收款计划（2026）'!CE:CE)</f>
        <v>0</v>
      </c>
      <c r="CF589" s="256" cm="1">
        <f t="array" aca="1" ref="CF589" ca="1">_xlfn.XLOOKUP($A589&amp;$B589,'[6]产值及收款计划（2026）'!$A:$A&amp;'[6]产值及收款计划（2026）'!$B:$B,'[6]产值及收款计划（2026）'!CF:CF)</f>
        <v>0</v>
      </c>
      <c r="CG589" s="256" cm="1">
        <f t="array" aca="1" ref="CG589" ca="1">_xlfn.XLOOKUP($A589&amp;$B589,'[6]产值及收款计划（2026）'!$A:$A&amp;'[6]产值及收款计划（2026）'!$B:$B,'[6]产值及收款计划（2026）'!CG:CG)</f>
        <v>0</v>
      </c>
      <c r="CH589" s="256" cm="1">
        <f t="array" aca="1" ref="CH589" ca="1">_xlfn.XLOOKUP($A589&amp;$B589,'[6]产值及收款计划（2026）'!$A:$A&amp;'[6]产值及收款计划（2026）'!$B:$B,'[6]产值及收款计划（2026）'!CH:CH)</f>
        <v>0</v>
      </c>
      <c r="CI589" s="256" cm="1">
        <f t="array" aca="1" ref="CI589" ca="1">_xlfn.XLOOKUP($A589&amp;$B589,'[6]产值及收款计划（2026）'!$A:$A&amp;'[6]产值及收款计划（2026）'!$B:$B,'[6]产值及收款计划（2026）'!CI:CI)</f>
        <v>0</v>
      </c>
      <c r="CJ589" s="256" cm="1">
        <f t="array" aca="1" ref="CJ589" ca="1">_xlfn.XLOOKUP($A589&amp;$B589,'[6]产值及收款计划（2026）'!$A:$A&amp;'[6]产值及收款计划（2026）'!$B:$B,'[6]产值及收款计划（2026）'!CJ:CJ)</f>
        <v>0</v>
      </c>
      <c r="CK589" s="256" cm="1">
        <f t="array" aca="1" ref="CK589" ca="1">_xlfn.XLOOKUP($A589&amp;$B589,'[6]产值及收款计划（2026）'!$A:$A&amp;'[6]产值及收款计划（2026）'!$B:$B,'[6]产值及收款计划（2026）'!CK:CK)</f>
        <v>0</v>
      </c>
      <c r="CL589" s="256" cm="1">
        <f t="array" aca="1" ref="CL589" ca="1">_xlfn.XLOOKUP($A589&amp;$B589,'[6]产值及收款计划（2026）'!$A:$A&amp;'[6]产值及收款计划（2026）'!$B:$B,'[6]产值及收款计划（2026）'!CL:CL)</f>
        <v>0</v>
      </c>
      <c r="DA589" s="256" cm="1">
        <f t="array" aca="1" ref="DA589" ca="1">_xlfn.XLOOKUP($A589&amp;$B589,'[6]产值及收款计划（2026）'!$A:$A&amp;'[6]产值及收款计划（2026）'!$B:$B,'[6]产值及收款计划（2026）'!DA:DA)</f>
        <v>0</v>
      </c>
      <c r="DB589" s="256" cm="1">
        <f t="array" aca="1" ref="DB589" ca="1">_xlfn.XLOOKUP($A589&amp;$B589,'[6]产值及收款计划（2026）'!$A:$A&amp;'[6]产值及收款计划（2026）'!$B:$B,'[6]产值及收款计划（2026）'!DB:DB)</f>
        <v>0</v>
      </c>
      <c r="DC589" s="256" cm="1">
        <f t="array" aca="1" ref="DC589" ca="1">_xlfn.XLOOKUP($A589&amp;$B589,'[6]产值及收款计划（2026）'!$A:$A&amp;'[6]产值及收款计划（2026）'!$B:$B,'[6]产值及收款计划（2026）'!DC:DC)</f>
        <v>0</v>
      </c>
      <c r="DD589" s="256" cm="1">
        <f t="array" aca="1" ref="DD589" ca="1">_xlfn.XLOOKUP($A589&amp;$B589,'[6]产值及收款计划（2026）'!$A:$A&amp;'[6]产值及收款计划（2026）'!$B:$B,'[6]产值及收款计划（2026）'!DD:DD)</f>
        <v>0</v>
      </c>
      <c r="DE589" s="256" cm="1">
        <f t="array" aca="1" ref="DE589" ca="1">_xlfn.XLOOKUP($A589&amp;$B589,'[6]产值及收款计划（2026）'!$A:$A&amp;'[6]产值及收款计划（2026）'!$B:$B,'[6]产值及收款计划（2026）'!DE:DE)</f>
        <v>0</v>
      </c>
      <c r="DF589" s="256" cm="1">
        <f t="array" aca="1" ref="DF589" ca="1">_xlfn.XLOOKUP($A589&amp;$B589,'[6]产值及收款计划（2026）'!$A:$A&amp;'[6]产值及收款计划（2026）'!$B:$B,'[6]产值及收款计划（2026）'!DF:DF)</f>
        <v>0</v>
      </c>
      <c r="DG589" s="256" cm="1">
        <f t="array" aca="1" ref="DG589" ca="1">_xlfn.XLOOKUP($A589&amp;$B589,'[6]产值及收款计划（2026）'!$A:$A&amp;'[6]产值及收款计划（2026）'!$B:$B,'[6]产值及收款计划（2026）'!DG:DG)</f>
        <v>0</v>
      </c>
      <c r="DH589" s="256" cm="1">
        <f t="array" aca="1" ref="DH589" ca="1">_xlfn.XLOOKUP($A589&amp;$B589,'[6]产值及收款计划（2026）'!$A:$A&amp;'[6]产值及收款计划（2026）'!$B:$B,'[6]产值及收款计划（2026）'!DH:DH)</f>
        <v>0</v>
      </c>
      <c r="DI589" s="256" cm="1">
        <f t="array" aca="1" ref="DI589" ca="1">_xlfn.XLOOKUP($A589&amp;$B589,'[6]产值及收款计划（2026）'!$A:$A&amp;'[6]产值及收款计划（2026）'!$B:$B,'[6]产值及收款计划（2026）'!DI:DI)</f>
        <v>0</v>
      </c>
      <c r="DJ589" s="256" cm="1">
        <f t="array" aca="1" ref="DJ589" ca="1">_xlfn.XLOOKUP($A589&amp;$B589,'[6]产值及收款计划（2026）'!$A:$A&amp;'[6]产值及收款计划（2026）'!$B:$B,'[6]产值及收款计划（2026）'!DJ:DJ)</f>
        <v>0</v>
      </c>
      <c r="DK589" s="256" cm="1">
        <f t="array" aca="1" ref="DK589" ca="1">_xlfn.XLOOKUP($A589&amp;$B589,'[6]产值及收款计划（2026）'!$A:$A&amp;'[6]产值及收款计划（2026）'!$B:$B,'[6]产值及收款计划（2026）'!DK:DK)</f>
        <v>0</v>
      </c>
      <c r="DL589" s="256" cm="1">
        <f t="array" aca="1" ref="DL589" ca="1">_xlfn.XLOOKUP($A589&amp;$B589,'[6]产值及收款计划（2026）'!$A:$A&amp;'[6]产值及收款计划（2026）'!$B:$B,'[6]产值及收款计划（2026）'!DL:DL)</f>
        <v>0</v>
      </c>
      <c r="DM589" s="264"/>
      <c r="DN589" s="250"/>
    </row>
    <row r="590" spans="1:118" ht="20.25" x14ac:dyDescent="0.15">
      <c r="A590" s="254">
        <f t="shared" ca="1" si="29"/>
        <v>15</v>
      </c>
      <c r="B590" s="254" t="s">
        <v>30</v>
      </c>
      <c r="C590" s="255" cm="1">
        <f t="array" aca="1" ref="C590" ca="1">_xlfn.XLOOKUP($A590&amp;$B590,'[6]产值及收款计划（2026）'!$A:$A&amp;'[6]产值及收款计划（2026）'!$B:$B,'[6]产值及收款计划（2026）'!C:C)</f>
        <v>0</v>
      </c>
      <c r="D590" s="255" cm="1">
        <f t="array" aca="1" ref="D590" ca="1">_xlfn.XLOOKUP($A590&amp;$B590,'[6]产值及收款计划（2026）'!$A:$A&amp;'[6]产值及收款计划（2026）'!$B:$B,'[6]产值及收款计划（2026）'!D:D)</f>
        <v>0</v>
      </c>
      <c r="E590" s="256" cm="1">
        <f t="array" aca="1" ref="E590" ca="1">_xlfn.XLOOKUP($A590&amp;$B590,'[6]产值及收款计划（2026）'!$A:$A&amp;'[6]产值及收款计划（2026）'!$B:$B,'[6]产值及收款计划（2026）'!E:E)</f>
        <v>0</v>
      </c>
      <c r="F590" s="256" cm="1">
        <f t="array" aca="1" ref="F590" ca="1">_xlfn.XLOOKUP($A590&amp;$B590,'[6]产值及收款计划（2026）'!$A:$A&amp;'[6]产值及收款计划（2026）'!$B:$B,'[6]产值及收款计划（2026）'!F:F)</f>
        <v>0</v>
      </c>
      <c r="G590" s="256" cm="1">
        <f t="array" aca="1" ref="G590" ca="1">_xlfn.XLOOKUP($A590&amp;$B590,'[6]产值及收款计划（2026）'!$A:$A&amp;'[6]产值及收款计划（2026）'!$B:$B,'[6]产值及收款计划（2026）'!G:G)</f>
        <v>0</v>
      </c>
      <c r="H590" s="256" cm="1">
        <f t="array" aca="1" ref="H590" ca="1">_xlfn.XLOOKUP($A590&amp;$B590,'[6]产值及收款计划（2026）'!$A:$A&amp;'[6]产值及收款计划（2026）'!$B:$B,'[6]产值及收款计划（2026）'!H:H)</f>
        <v>0</v>
      </c>
      <c r="I590" s="257" cm="1">
        <f t="array" aca="1" ref="I590" ca="1">_xlfn.XLOOKUP($A590&amp;$B590,'[6]产值及收款计划（2026）'!$A:$A&amp;'[6]产值及收款计划（2026）'!$B:$B,'[6]产值及收款计划（2026）'!I:I)</f>
        <v>0</v>
      </c>
      <c r="J590" s="258" cm="1">
        <f t="array" aca="1" ref="J590" ca="1">_xlfn.XLOOKUP($A590&amp;$B590,'[6]产值及收款计划（2026）'!$A:$A&amp;'[6]产值及收款计划（2026）'!$B:$B,'[6]产值及收款计划（2026）'!J:J)</f>
        <v>0</v>
      </c>
      <c r="K590" s="256" cm="1">
        <f t="array" aca="1" ref="K590" ca="1">_xlfn.XLOOKUP($A590&amp;$B590,'[6]产值及收款计划（2026）'!$A:$A&amp;'[6]产值及收款计划（2026）'!$B:$B,'[6]产值及收款计划（2026）'!K:K)</f>
        <v>0</v>
      </c>
      <c r="L590" s="256" cm="1">
        <f t="array" aca="1" ref="L590" ca="1">_xlfn.XLOOKUP($A590&amp;$B590,'[6]产值及收款计划（2026）'!$A:$A&amp;'[6]产值及收款计划（2026）'!$B:$B,'[6]产值及收款计划（2026）'!L:L)</f>
        <v>0</v>
      </c>
      <c r="M590" s="256" cm="1">
        <f t="array" aca="1" ref="M590" ca="1">_xlfn.XLOOKUP($A590&amp;$B590,'[6]产值及收款计划（2026）'!$A:$A&amp;'[6]产值及收款计划（2026）'!$B:$B,'[6]产值及收款计划（2026）'!M:M)</f>
        <v>0</v>
      </c>
      <c r="N590" s="256" cm="1">
        <f t="array" aca="1" ref="N590" ca="1">_xlfn.XLOOKUP($A590&amp;$B590,'[6]产值及收款计划（2026）'!$A:$A&amp;'[6]产值及收款计划（2026）'!$B:$B,'[6]产值及收款计划（2026）'!N:N)</f>
        <v>0</v>
      </c>
      <c r="O590" s="256" cm="1">
        <f t="array" aca="1" ref="O590" ca="1">_xlfn.XLOOKUP($A590&amp;$B590,'[6]产值及收款计划（2026）'!$A:$A&amp;'[6]产值及收款计划（2026）'!$B:$B,'[6]产值及收款计划（2026）'!O:O)</f>
        <v>0</v>
      </c>
      <c r="P590" s="255" cm="1">
        <f t="array" aca="1" ref="P590" ca="1">_xlfn.XLOOKUP($A590&amp;$B590,'[6]产值及收款计划（2026）'!$A:$A&amp;'[6]产值及收款计划（2026）'!$B:$B,'[6]产值及收款计划（2026）'!P:P)</f>
        <v>0</v>
      </c>
      <c r="Q590" s="256" cm="1">
        <f t="array" aca="1" ref="Q590" ca="1">_xlfn.XLOOKUP($A590&amp;$B590,'[6]产值及收款计划（2026）'!$A:$A&amp;'[6]产值及收款计划（2026）'!$B:$B,'[6]产值及收款计划（2026）'!Q:Q)</f>
        <v>0</v>
      </c>
      <c r="R590" s="256" cm="1">
        <f t="array" aca="1" ref="R590" ca="1">_xlfn.XLOOKUP($A590&amp;$B590,'[6]产值及收款计划（2026）'!$A:$A&amp;'[6]产值及收款计划（2026）'!$B:$B,'[6]产值及收款计划（2026）'!R:R)</f>
        <v>0</v>
      </c>
      <c r="S590" s="256" cm="1">
        <f t="array" aca="1" ref="S590" ca="1">_xlfn.XLOOKUP($A590&amp;$B590,'[6]产值及收款计划（2026）'!$A:$A&amp;'[6]产值及收款计划（2026）'!$B:$B,'[6]产值及收款计划（2026）'!S:S)</f>
        <v>0</v>
      </c>
      <c r="T590" s="256" cm="1">
        <f t="array" aca="1" ref="T590" ca="1">_xlfn.XLOOKUP($A590&amp;$B590,'[6]产值及收款计划（2026）'!$A:$A&amp;'[6]产值及收款计划（2026）'!$B:$B,'[6]产值及收款计划（2026）'!T:T)</f>
        <v>0</v>
      </c>
      <c r="U590" s="256" cm="1">
        <f t="array" aca="1" ref="U590" ca="1">_xlfn.XLOOKUP($A590&amp;$B590,'[6]产值及收款计划（2026）'!$A:$A&amp;'[6]产值及收款计划（2026）'!$B:$B,'[6]产值及收款计划（2026）'!U:U)</f>
        <v>0</v>
      </c>
      <c r="V590" s="256" cm="1">
        <f t="array" aca="1" ref="V590" ca="1">_xlfn.XLOOKUP($A590&amp;$B590,'[6]产值及收款计划（2026）'!$A:$A&amp;'[6]产值及收款计划（2026）'!$B:$B,'[6]产值及收款计划（2026）'!V:V)</f>
        <v>0</v>
      </c>
      <c r="W590" s="256" cm="1">
        <f t="array" aca="1" ref="W590" ca="1">_xlfn.XLOOKUP($A590&amp;$B590,'[6]产值及收款计划（2026）'!$A:$A&amp;'[6]产值及收款计划（2026）'!$B:$B,'[6]产值及收款计划（2026）'!W:W)</f>
        <v>0</v>
      </c>
      <c r="X590" s="256" cm="1">
        <f t="array" aca="1" ref="X590" ca="1">_xlfn.XLOOKUP($A590&amp;$B590,'[6]产值及收款计划（2026）'!$A:$A&amp;'[6]产值及收款计划（2026）'!$B:$B,'[6]产值及收款计划（2026）'!X:X)</f>
        <v>0</v>
      </c>
      <c r="Y590" s="256" cm="1">
        <f t="array" aca="1" ref="Y590" ca="1">_xlfn.XLOOKUP($A590&amp;$B590,'[6]产值及收款计划（2026）'!$A:$A&amp;'[6]产值及收款计划（2026）'!$B:$B,'[6]产值及收款计划（2026）'!Y:Y)</f>
        <v>0</v>
      </c>
      <c r="Z590" s="256" cm="1">
        <f t="array" aca="1" ref="Z590" ca="1">_xlfn.XLOOKUP($A590&amp;$B590,'[6]产值及收款计划（2026）'!$A:$A&amp;'[6]产值及收款计划（2026）'!$B:$B,'[6]产值及收款计划（2026）'!Z:Z)</f>
        <v>0</v>
      </c>
      <c r="AA590" s="256" cm="1">
        <f t="array" aca="1" ref="AA590" ca="1">_xlfn.XLOOKUP($A590&amp;$B590,'[6]产值及收款计划（2026）'!$A:$A&amp;'[6]产值及收款计划（2026）'!$B:$B,'[6]产值及收款计划（2026）'!AA:AA)</f>
        <v>0</v>
      </c>
      <c r="AB590" s="256" cm="1">
        <f t="array" aca="1" ref="AB590" ca="1">_xlfn.XLOOKUP($A590&amp;$B590,'[6]产值及收款计划（2026）'!$A:$A&amp;'[6]产值及收款计划（2026）'!$B:$B,'[6]产值及收款计划（2026）'!AB:AB)</f>
        <v>0</v>
      </c>
      <c r="AC590" s="256" cm="1">
        <f t="array" aca="1" ref="AC590" ca="1">_xlfn.XLOOKUP($A590&amp;$B590,'[6]产值及收款计划（2026）'!$A:$A&amp;'[6]产值及收款计划（2026）'!$B:$B,'[6]产值及收款计划（2026）'!AC:AC)</f>
        <v>0</v>
      </c>
      <c r="AD590" s="256" cm="1">
        <f t="array" aca="1" ref="AD590" ca="1">_xlfn.XLOOKUP($A590&amp;$B590,'[6]产值及收款计划（2026）'!$A:$A&amp;'[6]产值及收款计划（2026）'!$B:$B,'[6]产值及收款计划（2026）'!AD:AD)</f>
        <v>0</v>
      </c>
      <c r="AE590" s="256" cm="1">
        <f t="array" aca="1" ref="AE590" ca="1">_xlfn.XLOOKUP($A590&amp;$B590,'[6]产值及收款计划（2026）'!$A:$A&amp;'[6]产值及收款计划（2026）'!$B:$B,'[6]产值及收款计划（2026）'!AE:AE)</f>
        <v>0</v>
      </c>
      <c r="AF590" s="256" cm="1">
        <f t="array" aca="1" ref="AF590" ca="1">_xlfn.XLOOKUP($A590&amp;$B590,'[6]产值及收款计划（2026）'!$A:$A&amp;'[6]产值及收款计划（2026）'!$B:$B,'[6]产值及收款计划（2026）'!AF:AF)</f>
        <v>0</v>
      </c>
      <c r="AG590" s="256" cm="1">
        <f t="array" aca="1" ref="AG590" ca="1">_xlfn.XLOOKUP($A590&amp;$B590,'[6]产值及收款计划（2026）'!$A:$A&amp;'[6]产值及收款计划（2026）'!$B:$B,'[6]产值及收款计划（2026）'!AG:AG)</f>
        <v>0</v>
      </c>
      <c r="AH590" s="256" cm="1">
        <f t="array" aca="1" ref="AH590" ca="1">_xlfn.XLOOKUP($A590&amp;$B590,'[6]产值及收款计划（2026）'!$A:$A&amp;'[6]产值及收款计划（2026）'!$B:$B,'[6]产值及收款计划（2026）'!AH:AH)</f>
        <v>0</v>
      </c>
      <c r="AI590" s="256" cm="1">
        <f t="array" aca="1" ref="AI590" ca="1">_xlfn.XLOOKUP($A590&amp;$B590,'[6]产值及收款计划（2026）'!$A:$A&amp;'[6]产值及收款计划（2026）'!$B:$B,'[6]产值及收款计划（2026）'!AI:AI)</f>
        <v>0</v>
      </c>
      <c r="AJ590" s="256" cm="1">
        <f t="array" aca="1" ref="AJ590" ca="1">_xlfn.XLOOKUP($A590&amp;$B590,'[6]产值及收款计划（2026）'!$A:$A&amp;'[6]产值及收款计划（2026）'!$B:$B,'[6]产值及收款计划（2026）'!AJ:AJ)</f>
        <v>0</v>
      </c>
      <c r="AK590" s="256" cm="1">
        <f t="array" aca="1" ref="AK590" ca="1">_xlfn.XLOOKUP($A590&amp;$B590,'[6]产值及收款计划（2026）'!$A:$A&amp;'[6]产值及收款计划（2026）'!$B:$B,'[6]产值及收款计划（2026）'!AK:AK)</f>
        <v>0</v>
      </c>
      <c r="AL590" s="256" cm="1">
        <f t="array" aca="1" ref="AL590" ca="1">_xlfn.XLOOKUP($A590&amp;$B590,'[6]产值及收款计划（2026）'!$A:$A&amp;'[6]产值及收款计划（2026）'!$B:$B,'[6]产值及收款计划（2026）'!AL:AL)</f>
        <v>0</v>
      </c>
      <c r="AM590" s="263" t="e" cm="1">
        <f t="array" aca="1" ref="AM590" ca="1">_xlfn.LET(_xlpm.勾选月份状态数组,TRANSPOSE('PPT(12-15页）-TOP10'!$A$3:$A$14),_xlpm.选择数据区,IF('PPT(12-15页）-TOP10'!$E$3="收款",$BA590:$BL590,$AA590:$AL590),SUM(_xlfn._xlws.FILTER(_xlpm.选择数据区,_xlpm.勾选月份状态数组,"")))</f>
        <v>#NAME?</v>
      </c>
      <c r="AN590" s="256" t="e" cm="1">
        <f t="array" aca="1" ref="AN590" ca="1">_xlfn.LET(_xlpm.勾选月份状态数组,TRANSPOSE('PPT(12-15页）-TOP10'!$A$3:$A$14),_xlpm.选择数据区,IF('PPT(12-15页）-TOP10'!$E$3="收款",$DA590:$DL590,$CA590:$CL590),SUM(_xlfn._xlws.FILTER(_xlpm.选择数据区,_xlpm.勾选月份状态数组,"")))</f>
        <v>#NAME?</v>
      </c>
      <c r="AO590" s="256">
        <f ca="1">SUM(CA590:CC590)+SUM(AD590:AL590)</f>
        <v>0</v>
      </c>
      <c r="AP590" s="256"/>
      <c r="AQ590" s="256"/>
      <c r="AR590" s="256"/>
      <c r="AS590" s="256" cm="1">
        <f t="array" aca="1" ref="AS590" ca="1">_xlfn.XLOOKUP($A590&amp;$B590,'[6]产值及收款计划（2026）'!$A:$A&amp;'[6]产值及收款计划（2026）'!$B:$B,'[6]产值及收款计划（2026）'!AS:AS)</f>
        <v>0</v>
      </c>
      <c r="AT590" s="256" cm="1">
        <f t="array" aca="1" ref="AT590" ca="1">_xlfn.XLOOKUP($A590&amp;$B590,'[6]产值及收款计划（2026）'!$A:$A&amp;'[6]产值及收款计划（2026）'!$B:$B,'[6]产值及收款计划（2026）'!AT:AT)</f>
        <v>0</v>
      </c>
      <c r="AU590" s="256" cm="1">
        <f t="array" aca="1" ref="AU590" ca="1">_xlfn.XLOOKUP($A590&amp;$B590,'[6]产值及收款计划（2026）'!$A:$A&amp;'[6]产值及收款计划（2026）'!$B:$B,'[6]产值及收款计划（2026）'!AU:AU)</f>
        <v>0</v>
      </c>
      <c r="AV590" s="256" cm="1">
        <f t="array" aca="1" ref="AV590" ca="1">_xlfn.XLOOKUP($A590&amp;$B590,'[6]产值及收款计划（2026）'!$A:$A&amp;'[6]产值及收款计划（2026）'!$B:$B,'[6]产值及收款计划（2026）'!AV:AV)</f>
        <v>0</v>
      </c>
      <c r="AW590" s="256" cm="1">
        <f t="array" aca="1" ref="AW590" ca="1">_xlfn.XLOOKUP($A590&amp;$B590,'[6]产值及收款计划（2026）'!$A:$A&amp;'[6]产值及收款计划（2026）'!$B:$B,'[6]产值及收款计划（2026）'!AW:AW)</f>
        <v>0</v>
      </c>
      <c r="AX590" s="256" cm="1">
        <f t="array" aca="1" ref="AX590" ca="1">_xlfn.XLOOKUP($A590&amp;$B590,'[6]产值及收款计划（2026）'!$A:$A&amp;'[6]产值及收款计划（2026）'!$B:$B,'[6]产值及收款计划（2026）'!AX:AX)</f>
        <v>0</v>
      </c>
      <c r="AY590" s="256" cm="1">
        <f t="array" aca="1" ref="AY590" ca="1">_xlfn.XLOOKUP($A590&amp;$B590,'[6]产值及收款计划（2026）'!$A:$A&amp;'[6]产值及收款计划（2026）'!$B:$B,'[6]产值及收款计划（2026）'!AY:AY)</f>
        <v>0</v>
      </c>
      <c r="AZ590" s="256" cm="1">
        <f t="array" aca="1" ref="AZ590" ca="1">_xlfn.XLOOKUP($A590&amp;$B590,'[6]产值及收款计划（2026）'!$A:$A&amp;'[6]产值及收款计划（2026）'!$B:$B,'[6]产值及收款计划（2026）'!AZ:AZ)</f>
        <v>0</v>
      </c>
      <c r="BA590" s="256" cm="1">
        <f t="array" aca="1" ref="BA590" ca="1">_xlfn.XLOOKUP($A590&amp;$B590,'[6]产值及收款计划（2026）'!$A:$A&amp;'[6]产值及收款计划（2026）'!$B:$B,'[6]产值及收款计划（2026）'!BA:BA)</f>
        <v>0</v>
      </c>
      <c r="BB590" s="256" cm="1">
        <f t="array" aca="1" ref="BB590" ca="1">_xlfn.XLOOKUP($A590&amp;$B590,'[6]产值及收款计划（2026）'!$A:$A&amp;'[6]产值及收款计划（2026）'!$B:$B,'[6]产值及收款计划（2026）'!BB:BB)</f>
        <v>0</v>
      </c>
      <c r="BC590" s="256" cm="1">
        <f t="array" aca="1" ref="BC590" ca="1">_xlfn.XLOOKUP($A590&amp;$B590,'[6]产值及收款计划（2026）'!$A:$A&amp;'[6]产值及收款计划（2026）'!$B:$B,'[6]产值及收款计划（2026）'!BC:BC)</f>
        <v>0</v>
      </c>
      <c r="BD590" s="256" cm="1">
        <f t="array" aca="1" ref="BD590" ca="1">_xlfn.XLOOKUP($A590&amp;$B590,'[6]产值及收款计划（2026）'!$A:$A&amp;'[6]产值及收款计划（2026）'!$B:$B,'[6]产值及收款计划（2026）'!BD:BD)</f>
        <v>0</v>
      </c>
      <c r="BE590" s="256" cm="1">
        <f t="array" aca="1" ref="BE590" ca="1">_xlfn.XLOOKUP($A590&amp;$B590,'[6]产值及收款计划（2026）'!$A:$A&amp;'[6]产值及收款计划（2026）'!$B:$B,'[6]产值及收款计划（2026）'!BE:BE)</f>
        <v>0</v>
      </c>
      <c r="BF590" s="256" cm="1">
        <f t="array" aca="1" ref="BF590" ca="1">_xlfn.XLOOKUP($A590&amp;$B590,'[6]产值及收款计划（2026）'!$A:$A&amp;'[6]产值及收款计划（2026）'!$B:$B,'[6]产值及收款计划（2026）'!BF:BF)</f>
        <v>0</v>
      </c>
      <c r="BG590" s="256" cm="1">
        <f t="array" aca="1" ref="BG590" ca="1">_xlfn.XLOOKUP($A590&amp;$B590,'[6]产值及收款计划（2026）'!$A:$A&amp;'[6]产值及收款计划（2026）'!$B:$B,'[6]产值及收款计划（2026）'!BG:BG)</f>
        <v>0</v>
      </c>
      <c r="BH590" s="256" cm="1">
        <f t="array" aca="1" ref="BH590" ca="1">_xlfn.XLOOKUP($A590&amp;$B590,'[6]产值及收款计划（2026）'!$A:$A&amp;'[6]产值及收款计划（2026）'!$B:$B,'[6]产值及收款计划（2026）'!BH:BH)</f>
        <v>0</v>
      </c>
      <c r="BI590" s="256" cm="1">
        <f t="array" aca="1" ref="BI590" ca="1">_xlfn.XLOOKUP($A590&amp;$B590,'[6]产值及收款计划（2026）'!$A:$A&amp;'[6]产值及收款计划（2026）'!$B:$B,'[6]产值及收款计划（2026）'!BI:BI)</f>
        <v>0</v>
      </c>
      <c r="BJ590" s="256" cm="1">
        <f t="array" aca="1" ref="BJ590" ca="1">_xlfn.XLOOKUP($A590&amp;$B590,'[6]产值及收款计划（2026）'!$A:$A&amp;'[6]产值及收款计划（2026）'!$B:$B,'[6]产值及收款计划（2026）'!BJ:BJ)</f>
        <v>0</v>
      </c>
      <c r="BK590" s="256" cm="1">
        <f t="array" aca="1" ref="BK590" ca="1">_xlfn.XLOOKUP($A590&amp;$B590,'[6]产值及收款计划（2026）'!$A:$A&amp;'[6]产值及收款计划（2026）'!$B:$B,'[6]产值及收款计划（2026）'!BK:BK)</f>
        <v>0</v>
      </c>
      <c r="BL590" s="256" cm="1">
        <f t="array" aca="1" ref="BL590" ca="1">_xlfn.XLOOKUP($A590&amp;$B590,'[6]产值及收款计划（2026）'!$A:$A&amp;'[6]产值及收款计划（2026）'!$B:$B,'[6]产值及收款计划（2026）'!BL:BL)</f>
        <v>0</v>
      </c>
      <c r="BM590" s="256"/>
      <c r="BN590" s="256"/>
      <c r="BO590" s="256"/>
      <c r="BP590" s="256"/>
      <c r="BQ590" s="255" cm="1">
        <f t="array" aca="1" ref="BQ590" ca="1">_xlfn.XLOOKUP($A590&amp;$B590,'[6]产值及收款计划（2026）'!$A:$A&amp;'[6]产值及收款计划（2026）'!$B:$B,'[6]产值及收款计划（2026）'!BQ:BQ)</f>
        <v>0</v>
      </c>
      <c r="BR590" s="256" cm="1">
        <f t="array" aca="1" ref="BR590" ca="1">_xlfn.XLOOKUP($A590&amp;$B590,'[6]产值及收款计划（2026）'!$A:$A&amp;'[6]产值及收款计划（2026）'!$B:$B,'[6]产值及收款计划（2026）'!BR:BR)</f>
        <v>0</v>
      </c>
      <c r="CA590" s="256" cm="1">
        <f t="array" aca="1" ref="CA590" ca="1">_xlfn.XLOOKUP($A590&amp;$B590,'[6]产值及收款计划（2026）'!$A:$A&amp;'[6]产值及收款计划（2026）'!$B:$B,'[6]产值及收款计划（2026）'!CA:CA)</f>
        <v>0</v>
      </c>
      <c r="CB590" s="256" cm="1">
        <f t="array" aca="1" ref="CB590" ca="1">_xlfn.XLOOKUP($A590&amp;$B590,'[6]产值及收款计划（2026）'!$A:$A&amp;'[6]产值及收款计划（2026）'!$B:$B,'[6]产值及收款计划（2026）'!CB:CB)</f>
        <v>0</v>
      </c>
      <c r="CC590" s="256" cm="1">
        <f t="array" aca="1" ref="CC590" ca="1">_xlfn.XLOOKUP($A590&amp;$B590,'[6]产值及收款计划（2026）'!$A:$A&amp;'[6]产值及收款计划（2026）'!$B:$B,'[6]产值及收款计划（2026）'!CC:CC)</f>
        <v>0</v>
      </c>
      <c r="CD590" s="256" cm="1">
        <f t="array" aca="1" ref="CD590" ca="1">_xlfn.XLOOKUP($A590&amp;$B590,'[6]产值及收款计划（2026）'!$A:$A&amp;'[6]产值及收款计划（2026）'!$B:$B,'[6]产值及收款计划（2026）'!CD:CD)</f>
        <v>0</v>
      </c>
      <c r="CE590" s="256" cm="1">
        <f t="array" aca="1" ref="CE590" ca="1">_xlfn.XLOOKUP($A590&amp;$B590,'[6]产值及收款计划（2026）'!$A:$A&amp;'[6]产值及收款计划（2026）'!$B:$B,'[6]产值及收款计划（2026）'!CE:CE)</f>
        <v>0</v>
      </c>
      <c r="CF590" s="256" cm="1">
        <f t="array" aca="1" ref="CF590" ca="1">_xlfn.XLOOKUP($A590&amp;$B590,'[6]产值及收款计划（2026）'!$A:$A&amp;'[6]产值及收款计划（2026）'!$B:$B,'[6]产值及收款计划（2026）'!CF:CF)</f>
        <v>0</v>
      </c>
      <c r="CG590" s="256" cm="1">
        <f t="array" aca="1" ref="CG590" ca="1">_xlfn.XLOOKUP($A590&amp;$B590,'[6]产值及收款计划（2026）'!$A:$A&amp;'[6]产值及收款计划（2026）'!$B:$B,'[6]产值及收款计划（2026）'!CG:CG)</f>
        <v>0</v>
      </c>
      <c r="CH590" s="256" cm="1">
        <f t="array" aca="1" ref="CH590" ca="1">_xlfn.XLOOKUP($A590&amp;$B590,'[6]产值及收款计划（2026）'!$A:$A&amp;'[6]产值及收款计划（2026）'!$B:$B,'[6]产值及收款计划（2026）'!CH:CH)</f>
        <v>0</v>
      </c>
      <c r="CI590" s="256" cm="1">
        <f t="array" aca="1" ref="CI590" ca="1">_xlfn.XLOOKUP($A590&amp;$B590,'[6]产值及收款计划（2026）'!$A:$A&amp;'[6]产值及收款计划（2026）'!$B:$B,'[6]产值及收款计划（2026）'!CI:CI)</f>
        <v>0</v>
      </c>
      <c r="CJ590" s="256" cm="1">
        <f t="array" aca="1" ref="CJ590" ca="1">_xlfn.XLOOKUP($A590&amp;$B590,'[6]产值及收款计划（2026）'!$A:$A&amp;'[6]产值及收款计划（2026）'!$B:$B,'[6]产值及收款计划（2026）'!CJ:CJ)</f>
        <v>0</v>
      </c>
      <c r="CK590" s="256" cm="1">
        <f t="array" aca="1" ref="CK590" ca="1">_xlfn.XLOOKUP($A590&amp;$B590,'[6]产值及收款计划（2026）'!$A:$A&amp;'[6]产值及收款计划（2026）'!$B:$B,'[6]产值及收款计划（2026）'!CK:CK)</f>
        <v>0</v>
      </c>
      <c r="CL590" s="256" cm="1">
        <f t="array" aca="1" ref="CL590" ca="1">_xlfn.XLOOKUP($A590&amp;$B590,'[6]产值及收款计划（2026）'!$A:$A&amp;'[6]产值及收款计划（2026）'!$B:$B,'[6]产值及收款计划（2026）'!CL:CL)</f>
        <v>0</v>
      </c>
      <c r="DA590" s="256" cm="1">
        <f t="array" aca="1" ref="DA590" ca="1">_xlfn.XLOOKUP($A590&amp;$B590,'[6]产值及收款计划（2026）'!$A:$A&amp;'[6]产值及收款计划（2026）'!$B:$B,'[6]产值及收款计划（2026）'!DA:DA)</f>
        <v>0</v>
      </c>
      <c r="DB590" s="256" cm="1">
        <f t="array" aca="1" ref="DB590" ca="1">_xlfn.XLOOKUP($A590&amp;$B590,'[6]产值及收款计划（2026）'!$A:$A&amp;'[6]产值及收款计划（2026）'!$B:$B,'[6]产值及收款计划（2026）'!DB:DB)</f>
        <v>0</v>
      </c>
      <c r="DC590" s="256" cm="1">
        <f t="array" aca="1" ref="DC590" ca="1">_xlfn.XLOOKUP($A590&amp;$B590,'[6]产值及收款计划（2026）'!$A:$A&amp;'[6]产值及收款计划（2026）'!$B:$B,'[6]产值及收款计划（2026）'!DC:DC)</f>
        <v>0</v>
      </c>
      <c r="DD590" s="256" cm="1">
        <f t="array" aca="1" ref="DD590" ca="1">_xlfn.XLOOKUP($A590&amp;$B590,'[6]产值及收款计划（2026）'!$A:$A&amp;'[6]产值及收款计划（2026）'!$B:$B,'[6]产值及收款计划（2026）'!DD:DD)</f>
        <v>0</v>
      </c>
      <c r="DE590" s="256" cm="1">
        <f t="array" aca="1" ref="DE590" ca="1">_xlfn.XLOOKUP($A590&amp;$B590,'[6]产值及收款计划（2026）'!$A:$A&amp;'[6]产值及收款计划（2026）'!$B:$B,'[6]产值及收款计划（2026）'!DE:DE)</f>
        <v>0</v>
      </c>
      <c r="DF590" s="256" cm="1">
        <f t="array" aca="1" ref="DF590" ca="1">_xlfn.XLOOKUP($A590&amp;$B590,'[6]产值及收款计划（2026）'!$A:$A&amp;'[6]产值及收款计划（2026）'!$B:$B,'[6]产值及收款计划（2026）'!DF:DF)</f>
        <v>0</v>
      </c>
      <c r="DG590" s="256" cm="1">
        <f t="array" aca="1" ref="DG590" ca="1">_xlfn.XLOOKUP($A590&amp;$B590,'[6]产值及收款计划（2026）'!$A:$A&amp;'[6]产值及收款计划（2026）'!$B:$B,'[6]产值及收款计划（2026）'!DG:DG)</f>
        <v>0</v>
      </c>
      <c r="DH590" s="256" cm="1">
        <f t="array" aca="1" ref="DH590" ca="1">_xlfn.XLOOKUP($A590&amp;$B590,'[6]产值及收款计划（2026）'!$A:$A&amp;'[6]产值及收款计划（2026）'!$B:$B,'[6]产值及收款计划（2026）'!DH:DH)</f>
        <v>0</v>
      </c>
      <c r="DI590" s="256" cm="1">
        <f t="array" aca="1" ref="DI590" ca="1">_xlfn.XLOOKUP($A590&amp;$B590,'[6]产值及收款计划（2026）'!$A:$A&amp;'[6]产值及收款计划（2026）'!$B:$B,'[6]产值及收款计划（2026）'!DI:DI)</f>
        <v>0</v>
      </c>
      <c r="DJ590" s="256" cm="1">
        <f t="array" aca="1" ref="DJ590" ca="1">_xlfn.XLOOKUP($A590&amp;$B590,'[6]产值及收款计划（2026）'!$A:$A&amp;'[6]产值及收款计划（2026）'!$B:$B,'[6]产值及收款计划（2026）'!DJ:DJ)</f>
        <v>0</v>
      </c>
      <c r="DK590" s="256" cm="1">
        <f t="array" aca="1" ref="DK590" ca="1">_xlfn.XLOOKUP($A590&amp;$B590,'[6]产值及收款计划（2026）'!$A:$A&amp;'[6]产值及收款计划（2026）'!$B:$B,'[6]产值及收款计划（2026）'!DK:DK)</f>
        <v>0</v>
      </c>
      <c r="DL590" s="256" cm="1">
        <f t="array" aca="1" ref="DL590" ca="1">_xlfn.XLOOKUP($A590&amp;$B590,'[6]产值及收款计划（2026）'!$A:$A&amp;'[6]产值及收款计划（2026）'!$B:$B,'[6]产值及收款计划（2026）'!DL:DL)</f>
        <v>0</v>
      </c>
      <c r="DM590" s="264"/>
      <c r="DN590" s="250"/>
    </row>
    <row r="591" spans="1:118" ht="20.25" x14ac:dyDescent="0.15">
      <c r="A591" s="254">
        <f t="shared" ca="1" si="29"/>
        <v>16</v>
      </c>
      <c r="B591" s="254" t="s">
        <v>30</v>
      </c>
      <c r="C591" s="255" cm="1">
        <f t="array" aca="1" ref="C591" ca="1">_xlfn.XLOOKUP($A591&amp;$B591,'[6]产值及收款计划（2026）'!$A:$A&amp;'[6]产值及收款计划（2026）'!$B:$B,'[6]产值及收款计划（2026）'!C:C)</f>
        <v>0</v>
      </c>
      <c r="D591" s="255" cm="1">
        <f t="array" aca="1" ref="D591" ca="1">_xlfn.XLOOKUP($A591&amp;$B591,'[6]产值及收款计划（2026）'!$A:$A&amp;'[6]产值及收款计划（2026）'!$B:$B,'[6]产值及收款计划（2026）'!D:D)</f>
        <v>0</v>
      </c>
      <c r="E591" s="256" cm="1">
        <f t="array" aca="1" ref="E591" ca="1">_xlfn.XLOOKUP($A591&amp;$B591,'[6]产值及收款计划（2026）'!$A:$A&amp;'[6]产值及收款计划（2026）'!$B:$B,'[6]产值及收款计划（2026）'!E:E)</f>
        <v>0</v>
      </c>
      <c r="F591" s="256" cm="1">
        <f t="array" aca="1" ref="F591" ca="1">_xlfn.XLOOKUP($A591&amp;$B591,'[6]产值及收款计划（2026）'!$A:$A&amp;'[6]产值及收款计划（2026）'!$B:$B,'[6]产值及收款计划（2026）'!F:F)</f>
        <v>0</v>
      </c>
      <c r="G591" s="256" cm="1">
        <f t="array" aca="1" ref="G591" ca="1">_xlfn.XLOOKUP($A591&amp;$B591,'[6]产值及收款计划（2026）'!$A:$A&amp;'[6]产值及收款计划（2026）'!$B:$B,'[6]产值及收款计划（2026）'!G:G)</f>
        <v>0</v>
      </c>
      <c r="H591" s="256" cm="1">
        <f t="array" aca="1" ref="H591" ca="1">_xlfn.XLOOKUP($A591&amp;$B591,'[6]产值及收款计划（2026）'!$A:$A&amp;'[6]产值及收款计划（2026）'!$B:$B,'[6]产值及收款计划（2026）'!H:H)</f>
        <v>0</v>
      </c>
      <c r="I591" s="257" cm="1">
        <f t="array" aca="1" ref="I591" ca="1">_xlfn.XLOOKUP($A591&amp;$B591,'[6]产值及收款计划（2026）'!$A:$A&amp;'[6]产值及收款计划（2026）'!$B:$B,'[6]产值及收款计划（2026）'!I:I)</f>
        <v>0</v>
      </c>
      <c r="J591" s="258" cm="1">
        <f t="array" aca="1" ref="J591" ca="1">_xlfn.XLOOKUP($A591&amp;$B591,'[6]产值及收款计划（2026）'!$A:$A&amp;'[6]产值及收款计划（2026）'!$B:$B,'[6]产值及收款计划（2026）'!J:J)</f>
        <v>0</v>
      </c>
      <c r="K591" s="256" cm="1">
        <f t="array" aca="1" ref="K591" ca="1">_xlfn.XLOOKUP($A591&amp;$B591,'[6]产值及收款计划（2026）'!$A:$A&amp;'[6]产值及收款计划（2026）'!$B:$B,'[6]产值及收款计划（2026）'!K:K)</f>
        <v>0</v>
      </c>
      <c r="L591" s="256" cm="1">
        <f t="array" aca="1" ref="L591" ca="1">_xlfn.XLOOKUP($A591&amp;$B591,'[6]产值及收款计划（2026）'!$A:$A&amp;'[6]产值及收款计划（2026）'!$B:$B,'[6]产值及收款计划（2026）'!L:L)</f>
        <v>0</v>
      </c>
      <c r="M591" s="256" cm="1">
        <f t="array" aca="1" ref="M591" ca="1">_xlfn.XLOOKUP($A591&amp;$B591,'[6]产值及收款计划（2026）'!$A:$A&amp;'[6]产值及收款计划（2026）'!$B:$B,'[6]产值及收款计划（2026）'!M:M)</f>
        <v>0</v>
      </c>
      <c r="N591" s="256" cm="1">
        <f t="array" aca="1" ref="N591" ca="1">_xlfn.XLOOKUP($A591&amp;$B591,'[6]产值及收款计划（2026）'!$A:$A&amp;'[6]产值及收款计划（2026）'!$B:$B,'[6]产值及收款计划（2026）'!N:N)</f>
        <v>0</v>
      </c>
      <c r="O591" s="256" cm="1">
        <f t="array" aca="1" ref="O591" ca="1">_xlfn.XLOOKUP($A591&amp;$B591,'[6]产值及收款计划（2026）'!$A:$A&amp;'[6]产值及收款计划（2026）'!$B:$B,'[6]产值及收款计划（2026）'!O:O)</f>
        <v>0</v>
      </c>
      <c r="P591" s="255" cm="1">
        <f t="array" aca="1" ref="P591" ca="1">_xlfn.XLOOKUP($A591&amp;$B591,'[6]产值及收款计划（2026）'!$A:$A&amp;'[6]产值及收款计划（2026）'!$B:$B,'[6]产值及收款计划（2026）'!P:P)</f>
        <v>0</v>
      </c>
      <c r="Q591" s="256" cm="1">
        <f t="array" aca="1" ref="Q591" ca="1">_xlfn.XLOOKUP($A591&amp;$B591,'[6]产值及收款计划（2026）'!$A:$A&amp;'[6]产值及收款计划（2026）'!$B:$B,'[6]产值及收款计划（2026）'!Q:Q)</f>
        <v>0</v>
      </c>
      <c r="R591" s="256" cm="1">
        <f t="array" aca="1" ref="R591" ca="1">_xlfn.XLOOKUP($A591&amp;$B591,'[6]产值及收款计划（2026）'!$A:$A&amp;'[6]产值及收款计划（2026）'!$B:$B,'[6]产值及收款计划（2026）'!R:R)</f>
        <v>0</v>
      </c>
      <c r="S591" s="256" cm="1">
        <f t="array" aca="1" ref="S591" ca="1">_xlfn.XLOOKUP($A591&amp;$B591,'[6]产值及收款计划（2026）'!$A:$A&amp;'[6]产值及收款计划（2026）'!$B:$B,'[6]产值及收款计划（2026）'!S:S)</f>
        <v>0</v>
      </c>
      <c r="T591" s="256" cm="1">
        <f t="array" aca="1" ref="T591" ca="1">_xlfn.XLOOKUP($A591&amp;$B591,'[6]产值及收款计划（2026）'!$A:$A&amp;'[6]产值及收款计划（2026）'!$B:$B,'[6]产值及收款计划（2026）'!T:T)</f>
        <v>0</v>
      </c>
      <c r="U591" s="256" cm="1">
        <f t="array" aca="1" ref="U591" ca="1">_xlfn.XLOOKUP($A591&amp;$B591,'[6]产值及收款计划（2026）'!$A:$A&amp;'[6]产值及收款计划（2026）'!$B:$B,'[6]产值及收款计划（2026）'!U:U)</f>
        <v>0</v>
      </c>
      <c r="V591" s="256" cm="1">
        <f t="array" aca="1" ref="V591" ca="1">_xlfn.XLOOKUP($A591&amp;$B591,'[6]产值及收款计划（2026）'!$A:$A&amp;'[6]产值及收款计划（2026）'!$B:$B,'[6]产值及收款计划（2026）'!V:V)</f>
        <v>0</v>
      </c>
      <c r="W591" s="256" cm="1">
        <f t="array" aca="1" ref="W591" ca="1">_xlfn.XLOOKUP($A591&amp;$B591,'[6]产值及收款计划（2026）'!$A:$A&amp;'[6]产值及收款计划（2026）'!$B:$B,'[6]产值及收款计划（2026）'!W:W)</f>
        <v>0</v>
      </c>
      <c r="X591" s="256" cm="1">
        <f t="array" aca="1" ref="X591" ca="1">_xlfn.XLOOKUP($A591&amp;$B591,'[6]产值及收款计划（2026）'!$A:$A&amp;'[6]产值及收款计划（2026）'!$B:$B,'[6]产值及收款计划（2026）'!X:X)</f>
        <v>0</v>
      </c>
      <c r="Y591" s="256" cm="1">
        <f t="array" aca="1" ref="Y591" ca="1">_xlfn.XLOOKUP($A591&amp;$B591,'[6]产值及收款计划（2026）'!$A:$A&amp;'[6]产值及收款计划（2026）'!$B:$B,'[6]产值及收款计划（2026）'!Y:Y)</f>
        <v>0</v>
      </c>
      <c r="Z591" s="256" cm="1">
        <f t="array" aca="1" ref="Z591" ca="1">_xlfn.XLOOKUP($A591&amp;$B591,'[6]产值及收款计划（2026）'!$A:$A&amp;'[6]产值及收款计划（2026）'!$B:$B,'[6]产值及收款计划（2026）'!Z:Z)</f>
        <v>0</v>
      </c>
      <c r="AA591" s="256" cm="1">
        <f t="array" aca="1" ref="AA591" ca="1">_xlfn.XLOOKUP($A591&amp;$B591,'[6]产值及收款计划（2026）'!$A:$A&amp;'[6]产值及收款计划（2026）'!$B:$B,'[6]产值及收款计划（2026）'!AA:AA)</f>
        <v>0</v>
      </c>
      <c r="AB591" s="256" cm="1">
        <f t="array" aca="1" ref="AB591" ca="1">_xlfn.XLOOKUP($A591&amp;$B591,'[6]产值及收款计划（2026）'!$A:$A&amp;'[6]产值及收款计划（2026）'!$B:$B,'[6]产值及收款计划（2026）'!AB:AB)</f>
        <v>0</v>
      </c>
      <c r="AC591" s="256" cm="1">
        <f t="array" aca="1" ref="AC591" ca="1">_xlfn.XLOOKUP($A591&amp;$B591,'[6]产值及收款计划（2026）'!$A:$A&amp;'[6]产值及收款计划（2026）'!$B:$B,'[6]产值及收款计划（2026）'!AC:AC)</f>
        <v>0</v>
      </c>
      <c r="AD591" s="256" cm="1">
        <f t="array" aca="1" ref="AD591" ca="1">_xlfn.XLOOKUP($A591&amp;$B591,'[6]产值及收款计划（2026）'!$A:$A&amp;'[6]产值及收款计划（2026）'!$B:$B,'[6]产值及收款计划（2026）'!AD:AD)</f>
        <v>0</v>
      </c>
      <c r="AE591" s="256" cm="1">
        <f t="array" aca="1" ref="AE591" ca="1">_xlfn.XLOOKUP($A591&amp;$B591,'[6]产值及收款计划（2026）'!$A:$A&amp;'[6]产值及收款计划（2026）'!$B:$B,'[6]产值及收款计划（2026）'!AE:AE)</f>
        <v>0</v>
      </c>
      <c r="AF591" s="256" cm="1">
        <f t="array" aca="1" ref="AF591" ca="1">_xlfn.XLOOKUP($A591&amp;$B591,'[6]产值及收款计划（2026）'!$A:$A&amp;'[6]产值及收款计划（2026）'!$B:$B,'[6]产值及收款计划（2026）'!AF:AF)</f>
        <v>0</v>
      </c>
      <c r="AG591" s="256" cm="1">
        <f t="array" aca="1" ref="AG591" ca="1">_xlfn.XLOOKUP($A591&amp;$B591,'[6]产值及收款计划（2026）'!$A:$A&amp;'[6]产值及收款计划（2026）'!$B:$B,'[6]产值及收款计划（2026）'!AG:AG)</f>
        <v>0</v>
      </c>
      <c r="AH591" s="256" cm="1">
        <f t="array" aca="1" ref="AH591" ca="1">_xlfn.XLOOKUP($A591&amp;$B591,'[6]产值及收款计划（2026）'!$A:$A&amp;'[6]产值及收款计划（2026）'!$B:$B,'[6]产值及收款计划（2026）'!AH:AH)</f>
        <v>0</v>
      </c>
      <c r="AI591" s="256" cm="1">
        <f t="array" aca="1" ref="AI591" ca="1">_xlfn.XLOOKUP($A591&amp;$B591,'[6]产值及收款计划（2026）'!$A:$A&amp;'[6]产值及收款计划（2026）'!$B:$B,'[6]产值及收款计划（2026）'!AI:AI)</f>
        <v>0</v>
      </c>
      <c r="AJ591" s="256" cm="1">
        <f t="array" aca="1" ref="AJ591" ca="1">_xlfn.XLOOKUP($A591&amp;$B591,'[6]产值及收款计划（2026）'!$A:$A&amp;'[6]产值及收款计划（2026）'!$B:$B,'[6]产值及收款计划（2026）'!AJ:AJ)</f>
        <v>0</v>
      </c>
      <c r="AK591" s="256" cm="1">
        <f t="array" aca="1" ref="AK591" ca="1">_xlfn.XLOOKUP($A591&amp;$B591,'[6]产值及收款计划（2026）'!$A:$A&amp;'[6]产值及收款计划（2026）'!$B:$B,'[6]产值及收款计划（2026）'!AK:AK)</f>
        <v>0</v>
      </c>
      <c r="AL591" s="256" cm="1">
        <f t="array" aca="1" ref="AL591" ca="1">_xlfn.XLOOKUP($A591&amp;$B591,'[6]产值及收款计划（2026）'!$A:$A&amp;'[6]产值及收款计划（2026）'!$B:$B,'[6]产值及收款计划（2026）'!AL:AL)</f>
        <v>0</v>
      </c>
      <c r="AM591" s="263" t="e" cm="1">
        <f t="array" aca="1" ref="AM591" ca="1">_xlfn.LET(_xlpm.勾选月份状态数组,TRANSPOSE('PPT(12-15页）-TOP10'!$A$3:$A$14),_xlpm.选择数据区,IF('PPT(12-15页）-TOP10'!$E$3="收款",$BA591:$BL591,$AA591:$AL591),SUM(_xlfn._xlws.FILTER(_xlpm.选择数据区,_xlpm.勾选月份状态数组,"")))</f>
        <v>#NAME?</v>
      </c>
      <c r="AN591" s="256" t="e" cm="1">
        <f t="array" aca="1" ref="AN591" ca="1">_xlfn.LET(_xlpm.勾选月份状态数组,TRANSPOSE('PPT(12-15页）-TOP10'!$A$3:$A$14),_xlpm.选择数据区,IF('PPT(12-15页）-TOP10'!$E$3="收款",$DA591:$DL591,$CA591:$CL591),SUM(_xlfn._xlws.FILTER(_xlpm.选择数据区,_xlpm.勾选月份状态数组,"")))</f>
        <v>#NAME?</v>
      </c>
      <c r="AO591" s="256">
        <f ca="1">SUM(CA591:CC591)+SUM(AD591:AL591)</f>
        <v>0</v>
      </c>
      <c r="AP591" s="256"/>
      <c r="AQ591" s="256"/>
      <c r="AR591" s="256"/>
      <c r="AS591" s="256" cm="1">
        <f t="array" aca="1" ref="AS591" ca="1">_xlfn.XLOOKUP($A591&amp;$B591,'[6]产值及收款计划（2026）'!$A:$A&amp;'[6]产值及收款计划（2026）'!$B:$B,'[6]产值及收款计划（2026）'!AS:AS)</f>
        <v>0</v>
      </c>
      <c r="AT591" s="256" cm="1">
        <f t="array" aca="1" ref="AT591" ca="1">_xlfn.XLOOKUP($A591&amp;$B591,'[6]产值及收款计划（2026）'!$A:$A&amp;'[6]产值及收款计划（2026）'!$B:$B,'[6]产值及收款计划（2026）'!AT:AT)</f>
        <v>0</v>
      </c>
      <c r="AU591" s="256" cm="1">
        <f t="array" aca="1" ref="AU591" ca="1">_xlfn.XLOOKUP($A591&amp;$B591,'[6]产值及收款计划（2026）'!$A:$A&amp;'[6]产值及收款计划（2026）'!$B:$B,'[6]产值及收款计划（2026）'!AU:AU)</f>
        <v>0</v>
      </c>
      <c r="AV591" s="256" cm="1">
        <f t="array" aca="1" ref="AV591" ca="1">_xlfn.XLOOKUP($A591&amp;$B591,'[6]产值及收款计划（2026）'!$A:$A&amp;'[6]产值及收款计划（2026）'!$B:$B,'[6]产值及收款计划（2026）'!AV:AV)</f>
        <v>0</v>
      </c>
      <c r="AW591" s="256" cm="1">
        <f t="array" aca="1" ref="AW591" ca="1">_xlfn.XLOOKUP($A591&amp;$B591,'[6]产值及收款计划（2026）'!$A:$A&amp;'[6]产值及收款计划（2026）'!$B:$B,'[6]产值及收款计划（2026）'!AW:AW)</f>
        <v>0</v>
      </c>
      <c r="AX591" s="256" cm="1">
        <f t="array" aca="1" ref="AX591" ca="1">_xlfn.XLOOKUP($A591&amp;$B591,'[6]产值及收款计划（2026）'!$A:$A&amp;'[6]产值及收款计划（2026）'!$B:$B,'[6]产值及收款计划（2026）'!AX:AX)</f>
        <v>0</v>
      </c>
      <c r="AY591" s="256" cm="1">
        <f t="array" aca="1" ref="AY591" ca="1">_xlfn.XLOOKUP($A591&amp;$B591,'[6]产值及收款计划（2026）'!$A:$A&amp;'[6]产值及收款计划（2026）'!$B:$B,'[6]产值及收款计划（2026）'!AY:AY)</f>
        <v>0</v>
      </c>
      <c r="AZ591" s="256" cm="1">
        <f t="array" aca="1" ref="AZ591" ca="1">_xlfn.XLOOKUP($A591&amp;$B591,'[6]产值及收款计划（2026）'!$A:$A&amp;'[6]产值及收款计划（2026）'!$B:$B,'[6]产值及收款计划（2026）'!AZ:AZ)</f>
        <v>0</v>
      </c>
      <c r="BA591" s="256" cm="1">
        <f t="array" aca="1" ref="BA591" ca="1">_xlfn.XLOOKUP($A591&amp;$B591,'[6]产值及收款计划（2026）'!$A:$A&amp;'[6]产值及收款计划（2026）'!$B:$B,'[6]产值及收款计划（2026）'!BA:BA)</f>
        <v>0</v>
      </c>
      <c r="BB591" s="256" cm="1">
        <f t="array" aca="1" ref="BB591" ca="1">_xlfn.XLOOKUP($A591&amp;$B591,'[6]产值及收款计划（2026）'!$A:$A&amp;'[6]产值及收款计划（2026）'!$B:$B,'[6]产值及收款计划（2026）'!BB:BB)</f>
        <v>0</v>
      </c>
      <c r="BC591" s="256" cm="1">
        <f t="array" aca="1" ref="BC591" ca="1">_xlfn.XLOOKUP($A591&amp;$B591,'[6]产值及收款计划（2026）'!$A:$A&amp;'[6]产值及收款计划（2026）'!$B:$B,'[6]产值及收款计划（2026）'!BC:BC)</f>
        <v>0</v>
      </c>
      <c r="BD591" s="256" cm="1">
        <f t="array" aca="1" ref="BD591" ca="1">_xlfn.XLOOKUP($A591&amp;$B591,'[6]产值及收款计划（2026）'!$A:$A&amp;'[6]产值及收款计划（2026）'!$B:$B,'[6]产值及收款计划（2026）'!BD:BD)</f>
        <v>0</v>
      </c>
      <c r="BE591" s="256" cm="1">
        <f t="array" aca="1" ref="BE591" ca="1">_xlfn.XLOOKUP($A591&amp;$B591,'[6]产值及收款计划（2026）'!$A:$A&amp;'[6]产值及收款计划（2026）'!$B:$B,'[6]产值及收款计划（2026）'!BE:BE)</f>
        <v>0</v>
      </c>
      <c r="BF591" s="256" cm="1">
        <f t="array" aca="1" ref="BF591" ca="1">_xlfn.XLOOKUP($A591&amp;$B591,'[6]产值及收款计划（2026）'!$A:$A&amp;'[6]产值及收款计划（2026）'!$B:$B,'[6]产值及收款计划（2026）'!BF:BF)</f>
        <v>0</v>
      </c>
      <c r="BG591" s="256" cm="1">
        <f t="array" aca="1" ref="BG591" ca="1">_xlfn.XLOOKUP($A591&amp;$B591,'[6]产值及收款计划（2026）'!$A:$A&amp;'[6]产值及收款计划（2026）'!$B:$B,'[6]产值及收款计划（2026）'!BG:BG)</f>
        <v>0</v>
      </c>
      <c r="BH591" s="256" cm="1">
        <f t="array" aca="1" ref="BH591" ca="1">_xlfn.XLOOKUP($A591&amp;$B591,'[6]产值及收款计划（2026）'!$A:$A&amp;'[6]产值及收款计划（2026）'!$B:$B,'[6]产值及收款计划（2026）'!BH:BH)</f>
        <v>0</v>
      </c>
      <c r="BI591" s="256" cm="1">
        <f t="array" aca="1" ref="BI591" ca="1">_xlfn.XLOOKUP($A591&amp;$B591,'[6]产值及收款计划（2026）'!$A:$A&amp;'[6]产值及收款计划（2026）'!$B:$B,'[6]产值及收款计划（2026）'!BI:BI)</f>
        <v>0</v>
      </c>
      <c r="BJ591" s="256" cm="1">
        <f t="array" aca="1" ref="BJ591" ca="1">_xlfn.XLOOKUP($A591&amp;$B591,'[6]产值及收款计划（2026）'!$A:$A&amp;'[6]产值及收款计划（2026）'!$B:$B,'[6]产值及收款计划（2026）'!BJ:BJ)</f>
        <v>0</v>
      </c>
      <c r="BK591" s="256" cm="1">
        <f t="array" aca="1" ref="BK591" ca="1">_xlfn.XLOOKUP($A591&amp;$B591,'[6]产值及收款计划（2026）'!$A:$A&amp;'[6]产值及收款计划（2026）'!$B:$B,'[6]产值及收款计划（2026）'!BK:BK)</f>
        <v>0</v>
      </c>
      <c r="BL591" s="256" cm="1">
        <f t="array" aca="1" ref="BL591" ca="1">_xlfn.XLOOKUP($A591&amp;$B591,'[6]产值及收款计划（2026）'!$A:$A&amp;'[6]产值及收款计划（2026）'!$B:$B,'[6]产值及收款计划（2026）'!BL:BL)</f>
        <v>0</v>
      </c>
      <c r="BM591" s="256"/>
      <c r="BN591" s="256"/>
      <c r="BO591" s="256"/>
      <c r="BP591" s="256"/>
      <c r="BQ591" s="255" cm="1">
        <f t="array" aca="1" ref="BQ591" ca="1">_xlfn.XLOOKUP($A591&amp;$B591,'[6]产值及收款计划（2026）'!$A:$A&amp;'[6]产值及收款计划（2026）'!$B:$B,'[6]产值及收款计划（2026）'!BQ:BQ)</f>
        <v>0</v>
      </c>
      <c r="BR591" s="256" cm="1">
        <f t="array" aca="1" ref="BR591" ca="1">_xlfn.XLOOKUP($A591&amp;$B591,'[6]产值及收款计划（2026）'!$A:$A&amp;'[6]产值及收款计划（2026）'!$B:$B,'[6]产值及收款计划（2026）'!BR:BR)</f>
        <v>0</v>
      </c>
      <c r="CA591" s="256" cm="1">
        <f t="array" aca="1" ref="CA591" ca="1">_xlfn.XLOOKUP($A591&amp;$B591,'[6]产值及收款计划（2026）'!$A:$A&amp;'[6]产值及收款计划（2026）'!$B:$B,'[6]产值及收款计划（2026）'!CA:CA)</f>
        <v>0</v>
      </c>
      <c r="CB591" s="256" cm="1">
        <f t="array" aca="1" ref="CB591" ca="1">_xlfn.XLOOKUP($A591&amp;$B591,'[6]产值及收款计划（2026）'!$A:$A&amp;'[6]产值及收款计划（2026）'!$B:$B,'[6]产值及收款计划（2026）'!CB:CB)</f>
        <v>0</v>
      </c>
      <c r="CC591" s="256" cm="1">
        <f t="array" aca="1" ref="CC591" ca="1">_xlfn.XLOOKUP($A591&amp;$B591,'[6]产值及收款计划（2026）'!$A:$A&amp;'[6]产值及收款计划（2026）'!$B:$B,'[6]产值及收款计划（2026）'!CC:CC)</f>
        <v>0</v>
      </c>
      <c r="CD591" s="256" cm="1">
        <f t="array" aca="1" ref="CD591" ca="1">_xlfn.XLOOKUP($A591&amp;$B591,'[6]产值及收款计划（2026）'!$A:$A&amp;'[6]产值及收款计划（2026）'!$B:$B,'[6]产值及收款计划（2026）'!CD:CD)</f>
        <v>0</v>
      </c>
      <c r="CE591" s="256" cm="1">
        <f t="array" aca="1" ref="CE591" ca="1">_xlfn.XLOOKUP($A591&amp;$B591,'[6]产值及收款计划（2026）'!$A:$A&amp;'[6]产值及收款计划（2026）'!$B:$B,'[6]产值及收款计划（2026）'!CE:CE)</f>
        <v>0</v>
      </c>
      <c r="CF591" s="256" cm="1">
        <f t="array" aca="1" ref="CF591" ca="1">_xlfn.XLOOKUP($A591&amp;$B591,'[6]产值及收款计划（2026）'!$A:$A&amp;'[6]产值及收款计划（2026）'!$B:$B,'[6]产值及收款计划（2026）'!CF:CF)</f>
        <v>0</v>
      </c>
      <c r="CG591" s="256" cm="1">
        <f t="array" aca="1" ref="CG591" ca="1">_xlfn.XLOOKUP($A591&amp;$B591,'[6]产值及收款计划（2026）'!$A:$A&amp;'[6]产值及收款计划（2026）'!$B:$B,'[6]产值及收款计划（2026）'!CG:CG)</f>
        <v>0</v>
      </c>
      <c r="CH591" s="256" cm="1">
        <f t="array" aca="1" ref="CH591" ca="1">_xlfn.XLOOKUP($A591&amp;$B591,'[6]产值及收款计划（2026）'!$A:$A&amp;'[6]产值及收款计划（2026）'!$B:$B,'[6]产值及收款计划（2026）'!CH:CH)</f>
        <v>0</v>
      </c>
      <c r="CI591" s="256" cm="1">
        <f t="array" aca="1" ref="CI591" ca="1">_xlfn.XLOOKUP($A591&amp;$B591,'[6]产值及收款计划（2026）'!$A:$A&amp;'[6]产值及收款计划（2026）'!$B:$B,'[6]产值及收款计划（2026）'!CI:CI)</f>
        <v>0</v>
      </c>
      <c r="CJ591" s="256" cm="1">
        <f t="array" aca="1" ref="CJ591" ca="1">_xlfn.XLOOKUP($A591&amp;$B591,'[6]产值及收款计划（2026）'!$A:$A&amp;'[6]产值及收款计划（2026）'!$B:$B,'[6]产值及收款计划（2026）'!CJ:CJ)</f>
        <v>0</v>
      </c>
      <c r="CK591" s="256" cm="1">
        <f t="array" aca="1" ref="CK591" ca="1">_xlfn.XLOOKUP($A591&amp;$B591,'[6]产值及收款计划（2026）'!$A:$A&amp;'[6]产值及收款计划（2026）'!$B:$B,'[6]产值及收款计划（2026）'!CK:CK)</f>
        <v>0</v>
      </c>
      <c r="CL591" s="256" cm="1">
        <f t="array" aca="1" ref="CL591" ca="1">_xlfn.XLOOKUP($A591&amp;$B591,'[6]产值及收款计划（2026）'!$A:$A&amp;'[6]产值及收款计划（2026）'!$B:$B,'[6]产值及收款计划（2026）'!CL:CL)</f>
        <v>0</v>
      </c>
      <c r="DA591" s="256" cm="1">
        <f t="array" aca="1" ref="DA591" ca="1">_xlfn.XLOOKUP($A591&amp;$B591,'[6]产值及收款计划（2026）'!$A:$A&amp;'[6]产值及收款计划（2026）'!$B:$B,'[6]产值及收款计划（2026）'!DA:DA)</f>
        <v>0</v>
      </c>
      <c r="DB591" s="256" cm="1">
        <f t="array" aca="1" ref="DB591" ca="1">_xlfn.XLOOKUP($A591&amp;$B591,'[6]产值及收款计划（2026）'!$A:$A&amp;'[6]产值及收款计划（2026）'!$B:$B,'[6]产值及收款计划（2026）'!DB:DB)</f>
        <v>0</v>
      </c>
      <c r="DC591" s="256" cm="1">
        <f t="array" aca="1" ref="DC591" ca="1">_xlfn.XLOOKUP($A591&amp;$B591,'[6]产值及收款计划（2026）'!$A:$A&amp;'[6]产值及收款计划（2026）'!$B:$B,'[6]产值及收款计划（2026）'!DC:DC)</f>
        <v>0</v>
      </c>
      <c r="DD591" s="256" cm="1">
        <f t="array" aca="1" ref="DD591" ca="1">_xlfn.XLOOKUP($A591&amp;$B591,'[6]产值及收款计划（2026）'!$A:$A&amp;'[6]产值及收款计划（2026）'!$B:$B,'[6]产值及收款计划（2026）'!DD:DD)</f>
        <v>0</v>
      </c>
      <c r="DE591" s="256" cm="1">
        <f t="array" aca="1" ref="DE591" ca="1">_xlfn.XLOOKUP($A591&amp;$B591,'[6]产值及收款计划（2026）'!$A:$A&amp;'[6]产值及收款计划（2026）'!$B:$B,'[6]产值及收款计划（2026）'!DE:DE)</f>
        <v>0</v>
      </c>
      <c r="DF591" s="256" cm="1">
        <f t="array" aca="1" ref="DF591" ca="1">_xlfn.XLOOKUP($A591&amp;$B591,'[6]产值及收款计划（2026）'!$A:$A&amp;'[6]产值及收款计划（2026）'!$B:$B,'[6]产值及收款计划（2026）'!DF:DF)</f>
        <v>0</v>
      </c>
      <c r="DG591" s="256" cm="1">
        <f t="array" aca="1" ref="DG591" ca="1">_xlfn.XLOOKUP($A591&amp;$B591,'[6]产值及收款计划（2026）'!$A:$A&amp;'[6]产值及收款计划（2026）'!$B:$B,'[6]产值及收款计划（2026）'!DG:DG)</f>
        <v>0</v>
      </c>
      <c r="DH591" s="256" cm="1">
        <f t="array" aca="1" ref="DH591" ca="1">_xlfn.XLOOKUP($A591&amp;$B591,'[6]产值及收款计划（2026）'!$A:$A&amp;'[6]产值及收款计划（2026）'!$B:$B,'[6]产值及收款计划（2026）'!DH:DH)</f>
        <v>0</v>
      </c>
      <c r="DI591" s="256" cm="1">
        <f t="array" aca="1" ref="DI591" ca="1">_xlfn.XLOOKUP($A591&amp;$B591,'[6]产值及收款计划（2026）'!$A:$A&amp;'[6]产值及收款计划（2026）'!$B:$B,'[6]产值及收款计划（2026）'!DI:DI)</f>
        <v>0</v>
      </c>
      <c r="DJ591" s="256" cm="1">
        <f t="array" aca="1" ref="DJ591" ca="1">_xlfn.XLOOKUP($A591&amp;$B591,'[6]产值及收款计划（2026）'!$A:$A&amp;'[6]产值及收款计划（2026）'!$B:$B,'[6]产值及收款计划（2026）'!DJ:DJ)</f>
        <v>0</v>
      </c>
      <c r="DK591" s="256" cm="1">
        <f t="array" aca="1" ref="DK591" ca="1">_xlfn.XLOOKUP($A591&amp;$B591,'[6]产值及收款计划（2026）'!$A:$A&amp;'[6]产值及收款计划（2026）'!$B:$B,'[6]产值及收款计划（2026）'!DK:DK)</f>
        <v>0</v>
      </c>
      <c r="DL591" s="256" cm="1">
        <f t="array" aca="1" ref="DL591" ca="1">_xlfn.XLOOKUP($A591&amp;$B591,'[6]产值及收款计划（2026）'!$A:$A&amp;'[6]产值及收款计划（2026）'!$B:$B,'[6]产值及收款计划（2026）'!DL:DL)</f>
        <v>0</v>
      </c>
      <c r="DM591" s="264"/>
      <c r="DN591" s="250"/>
    </row>
    <row r="592" spans="1:118" ht="20.25" x14ac:dyDescent="0.15">
      <c r="A592" s="254">
        <f t="shared" ca="1" si="29"/>
        <v>17</v>
      </c>
      <c r="B592" s="254" t="s">
        <v>30</v>
      </c>
      <c r="C592" s="255" cm="1">
        <f t="array" aca="1" ref="C592" ca="1">_xlfn.XLOOKUP($A592&amp;$B592,'[6]产值及收款计划（2026）'!$A:$A&amp;'[6]产值及收款计划（2026）'!$B:$B,'[6]产值及收款计划（2026）'!C:C)</f>
        <v>0</v>
      </c>
      <c r="D592" s="255" cm="1">
        <f t="array" aca="1" ref="D592" ca="1">_xlfn.XLOOKUP($A592&amp;$B592,'[6]产值及收款计划（2026）'!$A:$A&amp;'[6]产值及收款计划（2026）'!$B:$B,'[6]产值及收款计划（2026）'!D:D)</f>
        <v>0</v>
      </c>
      <c r="E592" s="256" cm="1">
        <f t="array" aca="1" ref="E592" ca="1">_xlfn.XLOOKUP($A592&amp;$B592,'[6]产值及收款计划（2026）'!$A:$A&amp;'[6]产值及收款计划（2026）'!$B:$B,'[6]产值及收款计划（2026）'!E:E)</f>
        <v>0</v>
      </c>
      <c r="F592" s="256" cm="1">
        <f t="array" aca="1" ref="F592" ca="1">_xlfn.XLOOKUP($A592&amp;$B592,'[6]产值及收款计划（2026）'!$A:$A&amp;'[6]产值及收款计划（2026）'!$B:$B,'[6]产值及收款计划（2026）'!F:F)</f>
        <v>0</v>
      </c>
      <c r="G592" s="256" cm="1">
        <f t="array" aca="1" ref="G592" ca="1">_xlfn.XLOOKUP($A592&amp;$B592,'[6]产值及收款计划（2026）'!$A:$A&amp;'[6]产值及收款计划（2026）'!$B:$B,'[6]产值及收款计划（2026）'!G:G)</f>
        <v>0</v>
      </c>
      <c r="H592" s="256" cm="1">
        <f t="array" aca="1" ref="H592" ca="1">_xlfn.XLOOKUP($A592&amp;$B592,'[6]产值及收款计划（2026）'!$A:$A&amp;'[6]产值及收款计划（2026）'!$B:$B,'[6]产值及收款计划（2026）'!H:H)</f>
        <v>0</v>
      </c>
      <c r="I592" s="257" cm="1">
        <f t="array" aca="1" ref="I592" ca="1">_xlfn.XLOOKUP($A592&amp;$B592,'[6]产值及收款计划（2026）'!$A:$A&amp;'[6]产值及收款计划（2026）'!$B:$B,'[6]产值及收款计划（2026）'!I:I)</f>
        <v>0</v>
      </c>
      <c r="J592" s="258" cm="1">
        <f t="array" aca="1" ref="J592" ca="1">_xlfn.XLOOKUP($A592&amp;$B592,'[6]产值及收款计划（2026）'!$A:$A&amp;'[6]产值及收款计划（2026）'!$B:$B,'[6]产值及收款计划（2026）'!J:J)</f>
        <v>0</v>
      </c>
      <c r="K592" s="256" cm="1">
        <f t="array" aca="1" ref="K592" ca="1">_xlfn.XLOOKUP($A592&amp;$B592,'[6]产值及收款计划（2026）'!$A:$A&amp;'[6]产值及收款计划（2026）'!$B:$B,'[6]产值及收款计划（2026）'!K:K)</f>
        <v>0</v>
      </c>
      <c r="L592" s="256" cm="1">
        <f t="array" aca="1" ref="L592" ca="1">_xlfn.XLOOKUP($A592&amp;$B592,'[6]产值及收款计划（2026）'!$A:$A&amp;'[6]产值及收款计划（2026）'!$B:$B,'[6]产值及收款计划（2026）'!L:L)</f>
        <v>0</v>
      </c>
      <c r="M592" s="256" cm="1">
        <f t="array" aca="1" ref="M592" ca="1">_xlfn.XLOOKUP($A592&amp;$B592,'[6]产值及收款计划（2026）'!$A:$A&amp;'[6]产值及收款计划（2026）'!$B:$B,'[6]产值及收款计划（2026）'!M:M)</f>
        <v>0</v>
      </c>
      <c r="N592" s="256" cm="1">
        <f t="array" aca="1" ref="N592" ca="1">_xlfn.XLOOKUP($A592&amp;$B592,'[6]产值及收款计划（2026）'!$A:$A&amp;'[6]产值及收款计划（2026）'!$B:$B,'[6]产值及收款计划（2026）'!N:N)</f>
        <v>0</v>
      </c>
      <c r="O592" s="256" cm="1">
        <f t="array" aca="1" ref="O592" ca="1">_xlfn.XLOOKUP($A592&amp;$B592,'[6]产值及收款计划（2026）'!$A:$A&amp;'[6]产值及收款计划（2026）'!$B:$B,'[6]产值及收款计划（2026）'!O:O)</f>
        <v>0</v>
      </c>
      <c r="P592" s="255" cm="1">
        <f t="array" aca="1" ref="P592" ca="1">_xlfn.XLOOKUP($A592&amp;$B592,'[6]产值及收款计划（2026）'!$A:$A&amp;'[6]产值及收款计划（2026）'!$B:$B,'[6]产值及收款计划（2026）'!P:P)</f>
        <v>0</v>
      </c>
      <c r="Q592" s="256" cm="1">
        <f t="array" aca="1" ref="Q592" ca="1">_xlfn.XLOOKUP($A592&amp;$B592,'[6]产值及收款计划（2026）'!$A:$A&amp;'[6]产值及收款计划（2026）'!$B:$B,'[6]产值及收款计划（2026）'!Q:Q)</f>
        <v>0</v>
      </c>
      <c r="R592" s="256" cm="1">
        <f t="array" aca="1" ref="R592" ca="1">_xlfn.XLOOKUP($A592&amp;$B592,'[6]产值及收款计划（2026）'!$A:$A&amp;'[6]产值及收款计划（2026）'!$B:$B,'[6]产值及收款计划（2026）'!R:R)</f>
        <v>0</v>
      </c>
      <c r="S592" s="256" cm="1">
        <f t="array" aca="1" ref="S592" ca="1">_xlfn.XLOOKUP($A592&amp;$B592,'[6]产值及收款计划（2026）'!$A:$A&amp;'[6]产值及收款计划（2026）'!$B:$B,'[6]产值及收款计划（2026）'!S:S)</f>
        <v>0</v>
      </c>
      <c r="T592" s="256" cm="1">
        <f t="array" aca="1" ref="T592" ca="1">_xlfn.XLOOKUP($A592&amp;$B592,'[6]产值及收款计划（2026）'!$A:$A&amp;'[6]产值及收款计划（2026）'!$B:$B,'[6]产值及收款计划（2026）'!T:T)</f>
        <v>0</v>
      </c>
      <c r="U592" s="256" cm="1">
        <f t="array" aca="1" ref="U592" ca="1">_xlfn.XLOOKUP($A592&amp;$B592,'[6]产值及收款计划（2026）'!$A:$A&amp;'[6]产值及收款计划（2026）'!$B:$B,'[6]产值及收款计划（2026）'!U:U)</f>
        <v>0</v>
      </c>
      <c r="V592" s="256" cm="1">
        <f t="array" aca="1" ref="V592" ca="1">_xlfn.XLOOKUP($A592&amp;$B592,'[6]产值及收款计划（2026）'!$A:$A&amp;'[6]产值及收款计划（2026）'!$B:$B,'[6]产值及收款计划（2026）'!V:V)</f>
        <v>0</v>
      </c>
      <c r="W592" s="256" cm="1">
        <f t="array" aca="1" ref="W592" ca="1">_xlfn.XLOOKUP($A592&amp;$B592,'[6]产值及收款计划（2026）'!$A:$A&amp;'[6]产值及收款计划（2026）'!$B:$B,'[6]产值及收款计划（2026）'!W:W)</f>
        <v>0</v>
      </c>
      <c r="X592" s="256" cm="1">
        <f t="array" aca="1" ref="X592" ca="1">_xlfn.XLOOKUP($A592&amp;$B592,'[6]产值及收款计划（2026）'!$A:$A&amp;'[6]产值及收款计划（2026）'!$B:$B,'[6]产值及收款计划（2026）'!X:X)</f>
        <v>0</v>
      </c>
      <c r="Y592" s="256" cm="1">
        <f t="array" aca="1" ref="Y592" ca="1">_xlfn.XLOOKUP($A592&amp;$B592,'[6]产值及收款计划（2026）'!$A:$A&amp;'[6]产值及收款计划（2026）'!$B:$B,'[6]产值及收款计划（2026）'!Y:Y)</f>
        <v>0</v>
      </c>
      <c r="Z592" s="256" cm="1">
        <f t="array" aca="1" ref="Z592" ca="1">_xlfn.XLOOKUP($A592&amp;$B592,'[6]产值及收款计划（2026）'!$A:$A&amp;'[6]产值及收款计划（2026）'!$B:$B,'[6]产值及收款计划（2026）'!Z:Z)</f>
        <v>0</v>
      </c>
      <c r="AA592" s="256" cm="1">
        <f t="array" aca="1" ref="AA592" ca="1">_xlfn.XLOOKUP($A592&amp;$B592,'[6]产值及收款计划（2026）'!$A:$A&amp;'[6]产值及收款计划（2026）'!$B:$B,'[6]产值及收款计划（2026）'!AA:AA)</f>
        <v>0</v>
      </c>
      <c r="AB592" s="256" cm="1">
        <f t="array" aca="1" ref="AB592" ca="1">_xlfn.XLOOKUP($A592&amp;$B592,'[6]产值及收款计划（2026）'!$A:$A&amp;'[6]产值及收款计划（2026）'!$B:$B,'[6]产值及收款计划（2026）'!AB:AB)</f>
        <v>0</v>
      </c>
      <c r="AC592" s="256" cm="1">
        <f t="array" aca="1" ref="AC592" ca="1">_xlfn.XLOOKUP($A592&amp;$B592,'[6]产值及收款计划（2026）'!$A:$A&amp;'[6]产值及收款计划（2026）'!$B:$B,'[6]产值及收款计划（2026）'!AC:AC)</f>
        <v>0</v>
      </c>
      <c r="AD592" s="256" cm="1">
        <f t="array" aca="1" ref="AD592" ca="1">_xlfn.XLOOKUP($A592&amp;$B592,'[6]产值及收款计划（2026）'!$A:$A&amp;'[6]产值及收款计划（2026）'!$B:$B,'[6]产值及收款计划（2026）'!AD:AD)</f>
        <v>0</v>
      </c>
      <c r="AE592" s="256" cm="1">
        <f t="array" aca="1" ref="AE592" ca="1">_xlfn.XLOOKUP($A592&amp;$B592,'[6]产值及收款计划（2026）'!$A:$A&amp;'[6]产值及收款计划（2026）'!$B:$B,'[6]产值及收款计划（2026）'!AE:AE)</f>
        <v>0</v>
      </c>
      <c r="AF592" s="256" cm="1">
        <f t="array" aca="1" ref="AF592" ca="1">_xlfn.XLOOKUP($A592&amp;$B592,'[6]产值及收款计划（2026）'!$A:$A&amp;'[6]产值及收款计划（2026）'!$B:$B,'[6]产值及收款计划（2026）'!AF:AF)</f>
        <v>0</v>
      </c>
      <c r="AG592" s="256" cm="1">
        <f t="array" aca="1" ref="AG592" ca="1">_xlfn.XLOOKUP($A592&amp;$B592,'[6]产值及收款计划（2026）'!$A:$A&amp;'[6]产值及收款计划（2026）'!$B:$B,'[6]产值及收款计划（2026）'!AG:AG)</f>
        <v>0</v>
      </c>
      <c r="AH592" s="256" cm="1">
        <f t="array" aca="1" ref="AH592" ca="1">_xlfn.XLOOKUP($A592&amp;$B592,'[6]产值及收款计划（2026）'!$A:$A&amp;'[6]产值及收款计划（2026）'!$B:$B,'[6]产值及收款计划（2026）'!AH:AH)</f>
        <v>0</v>
      </c>
      <c r="AI592" s="256" cm="1">
        <f t="array" aca="1" ref="AI592" ca="1">_xlfn.XLOOKUP($A592&amp;$B592,'[6]产值及收款计划（2026）'!$A:$A&amp;'[6]产值及收款计划（2026）'!$B:$B,'[6]产值及收款计划（2026）'!AI:AI)</f>
        <v>0</v>
      </c>
      <c r="AJ592" s="256" cm="1">
        <f t="array" aca="1" ref="AJ592" ca="1">_xlfn.XLOOKUP($A592&amp;$B592,'[6]产值及收款计划（2026）'!$A:$A&amp;'[6]产值及收款计划（2026）'!$B:$B,'[6]产值及收款计划（2026）'!AJ:AJ)</f>
        <v>0</v>
      </c>
      <c r="AK592" s="256" cm="1">
        <f t="array" aca="1" ref="AK592" ca="1">_xlfn.XLOOKUP($A592&amp;$B592,'[6]产值及收款计划（2026）'!$A:$A&amp;'[6]产值及收款计划（2026）'!$B:$B,'[6]产值及收款计划（2026）'!AK:AK)</f>
        <v>0</v>
      </c>
      <c r="AL592" s="256" cm="1">
        <f t="array" aca="1" ref="AL592" ca="1">_xlfn.XLOOKUP($A592&amp;$B592,'[6]产值及收款计划（2026）'!$A:$A&amp;'[6]产值及收款计划（2026）'!$B:$B,'[6]产值及收款计划（2026）'!AL:AL)</f>
        <v>0</v>
      </c>
      <c r="AM592" s="263" t="e" cm="1">
        <f t="array" aca="1" ref="AM592" ca="1">_xlfn.LET(_xlpm.勾选月份状态数组,TRANSPOSE('PPT(12-15页）-TOP10'!$A$3:$A$14),_xlpm.选择数据区,IF('PPT(12-15页）-TOP10'!$E$3="收款",$BA592:$BL592,$AA592:$AL592),SUM(_xlfn._xlws.FILTER(_xlpm.选择数据区,_xlpm.勾选月份状态数组,"")))</f>
        <v>#NAME?</v>
      </c>
      <c r="AN592" s="256" t="e" cm="1">
        <f t="array" aca="1" ref="AN592" ca="1">_xlfn.LET(_xlpm.勾选月份状态数组,TRANSPOSE('PPT(12-15页）-TOP10'!$A$3:$A$14),_xlpm.选择数据区,IF('PPT(12-15页）-TOP10'!$E$3="收款",$DA592:$DL592,$CA592:$CL592),SUM(_xlfn._xlws.FILTER(_xlpm.选择数据区,_xlpm.勾选月份状态数组,"")))</f>
        <v>#NAME?</v>
      </c>
      <c r="AO592" s="256">
        <f ca="1">SUM(CA592:CC592)+SUM(AD592:AL592)</f>
        <v>0</v>
      </c>
      <c r="AP592" s="256"/>
      <c r="AQ592" s="256"/>
      <c r="AR592" s="256"/>
      <c r="AS592" s="256" cm="1">
        <f t="array" aca="1" ref="AS592" ca="1">_xlfn.XLOOKUP($A592&amp;$B592,'[6]产值及收款计划（2026）'!$A:$A&amp;'[6]产值及收款计划（2026）'!$B:$B,'[6]产值及收款计划（2026）'!AS:AS)</f>
        <v>0</v>
      </c>
      <c r="AT592" s="256" cm="1">
        <f t="array" aca="1" ref="AT592" ca="1">_xlfn.XLOOKUP($A592&amp;$B592,'[6]产值及收款计划（2026）'!$A:$A&amp;'[6]产值及收款计划（2026）'!$B:$B,'[6]产值及收款计划（2026）'!AT:AT)</f>
        <v>0</v>
      </c>
      <c r="AU592" s="256" cm="1">
        <f t="array" aca="1" ref="AU592" ca="1">_xlfn.XLOOKUP($A592&amp;$B592,'[6]产值及收款计划（2026）'!$A:$A&amp;'[6]产值及收款计划（2026）'!$B:$B,'[6]产值及收款计划（2026）'!AU:AU)</f>
        <v>0</v>
      </c>
      <c r="AV592" s="256" cm="1">
        <f t="array" aca="1" ref="AV592" ca="1">_xlfn.XLOOKUP($A592&amp;$B592,'[6]产值及收款计划（2026）'!$A:$A&amp;'[6]产值及收款计划（2026）'!$B:$B,'[6]产值及收款计划（2026）'!AV:AV)</f>
        <v>0</v>
      </c>
      <c r="AW592" s="256" cm="1">
        <f t="array" aca="1" ref="AW592" ca="1">_xlfn.XLOOKUP($A592&amp;$B592,'[6]产值及收款计划（2026）'!$A:$A&amp;'[6]产值及收款计划（2026）'!$B:$B,'[6]产值及收款计划（2026）'!AW:AW)</f>
        <v>0</v>
      </c>
      <c r="AX592" s="256" cm="1">
        <f t="array" aca="1" ref="AX592" ca="1">_xlfn.XLOOKUP($A592&amp;$B592,'[6]产值及收款计划（2026）'!$A:$A&amp;'[6]产值及收款计划（2026）'!$B:$B,'[6]产值及收款计划（2026）'!AX:AX)</f>
        <v>0</v>
      </c>
      <c r="AY592" s="256" cm="1">
        <f t="array" aca="1" ref="AY592" ca="1">_xlfn.XLOOKUP($A592&amp;$B592,'[6]产值及收款计划（2026）'!$A:$A&amp;'[6]产值及收款计划（2026）'!$B:$B,'[6]产值及收款计划（2026）'!AY:AY)</f>
        <v>0</v>
      </c>
      <c r="AZ592" s="256" cm="1">
        <f t="array" aca="1" ref="AZ592" ca="1">_xlfn.XLOOKUP($A592&amp;$B592,'[6]产值及收款计划（2026）'!$A:$A&amp;'[6]产值及收款计划（2026）'!$B:$B,'[6]产值及收款计划（2026）'!AZ:AZ)</f>
        <v>0</v>
      </c>
      <c r="BA592" s="256" cm="1">
        <f t="array" aca="1" ref="BA592" ca="1">_xlfn.XLOOKUP($A592&amp;$B592,'[6]产值及收款计划（2026）'!$A:$A&amp;'[6]产值及收款计划（2026）'!$B:$B,'[6]产值及收款计划（2026）'!BA:BA)</f>
        <v>0</v>
      </c>
      <c r="BB592" s="256" cm="1">
        <f t="array" aca="1" ref="BB592" ca="1">_xlfn.XLOOKUP($A592&amp;$B592,'[6]产值及收款计划（2026）'!$A:$A&amp;'[6]产值及收款计划（2026）'!$B:$B,'[6]产值及收款计划（2026）'!BB:BB)</f>
        <v>0</v>
      </c>
      <c r="BC592" s="256" cm="1">
        <f t="array" aca="1" ref="BC592" ca="1">_xlfn.XLOOKUP($A592&amp;$B592,'[6]产值及收款计划（2026）'!$A:$A&amp;'[6]产值及收款计划（2026）'!$B:$B,'[6]产值及收款计划（2026）'!BC:BC)</f>
        <v>0</v>
      </c>
      <c r="BD592" s="256" cm="1">
        <f t="array" aca="1" ref="BD592" ca="1">_xlfn.XLOOKUP($A592&amp;$B592,'[6]产值及收款计划（2026）'!$A:$A&amp;'[6]产值及收款计划（2026）'!$B:$B,'[6]产值及收款计划（2026）'!BD:BD)</f>
        <v>0</v>
      </c>
      <c r="BE592" s="256" cm="1">
        <f t="array" aca="1" ref="BE592" ca="1">_xlfn.XLOOKUP($A592&amp;$B592,'[6]产值及收款计划（2026）'!$A:$A&amp;'[6]产值及收款计划（2026）'!$B:$B,'[6]产值及收款计划（2026）'!BE:BE)</f>
        <v>0</v>
      </c>
      <c r="BF592" s="256" cm="1">
        <f t="array" aca="1" ref="BF592" ca="1">_xlfn.XLOOKUP($A592&amp;$B592,'[6]产值及收款计划（2026）'!$A:$A&amp;'[6]产值及收款计划（2026）'!$B:$B,'[6]产值及收款计划（2026）'!BF:BF)</f>
        <v>0</v>
      </c>
      <c r="BG592" s="256" cm="1">
        <f t="array" aca="1" ref="BG592" ca="1">_xlfn.XLOOKUP($A592&amp;$B592,'[6]产值及收款计划（2026）'!$A:$A&amp;'[6]产值及收款计划（2026）'!$B:$B,'[6]产值及收款计划（2026）'!BG:BG)</f>
        <v>0</v>
      </c>
      <c r="BH592" s="256" cm="1">
        <f t="array" aca="1" ref="BH592" ca="1">_xlfn.XLOOKUP($A592&amp;$B592,'[6]产值及收款计划（2026）'!$A:$A&amp;'[6]产值及收款计划（2026）'!$B:$B,'[6]产值及收款计划（2026）'!BH:BH)</f>
        <v>0</v>
      </c>
      <c r="BI592" s="256" cm="1">
        <f t="array" aca="1" ref="BI592" ca="1">_xlfn.XLOOKUP($A592&amp;$B592,'[6]产值及收款计划（2026）'!$A:$A&amp;'[6]产值及收款计划（2026）'!$B:$B,'[6]产值及收款计划（2026）'!BI:BI)</f>
        <v>0</v>
      </c>
      <c r="BJ592" s="256" cm="1">
        <f t="array" aca="1" ref="BJ592" ca="1">_xlfn.XLOOKUP($A592&amp;$B592,'[6]产值及收款计划（2026）'!$A:$A&amp;'[6]产值及收款计划（2026）'!$B:$B,'[6]产值及收款计划（2026）'!BJ:BJ)</f>
        <v>0</v>
      </c>
      <c r="BK592" s="256" cm="1">
        <f t="array" aca="1" ref="BK592" ca="1">_xlfn.XLOOKUP($A592&amp;$B592,'[6]产值及收款计划（2026）'!$A:$A&amp;'[6]产值及收款计划（2026）'!$B:$B,'[6]产值及收款计划（2026）'!BK:BK)</f>
        <v>0</v>
      </c>
      <c r="BL592" s="256" cm="1">
        <f t="array" aca="1" ref="BL592" ca="1">_xlfn.XLOOKUP($A592&amp;$B592,'[6]产值及收款计划（2026）'!$A:$A&amp;'[6]产值及收款计划（2026）'!$B:$B,'[6]产值及收款计划（2026）'!BL:BL)</f>
        <v>0</v>
      </c>
      <c r="BM592" s="256"/>
      <c r="BN592" s="256"/>
      <c r="BO592" s="256"/>
      <c r="BP592" s="256"/>
      <c r="BQ592" s="255" cm="1">
        <f t="array" aca="1" ref="BQ592" ca="1">_xlfn.XLOOKUP($A592&amp;$B592,'[6]产值及收款计划（2026）'!$A:$A&amp;'[6]产值及收款计划（2026）'!$B:$B,'[6]产值及收款计划（2026）'!BQ:BQ)</f>
        <v>0</v>
      </c>
      <c r="BR592" s="256" cm="1">
        <f t="array" aca="1" ref="BR592" ca="1">_xlfn.XLOOKUP($A592&amp;$B592,'[6]产值及收款计划（2026）'!$A:$A&amp;'[6]产值及收款计划（2026）'!$B:$B,'[6]产值及收款计划（2026）'!BR:BR)</f>
        <v>0</v>
      </c>
      <c r="CA592" s="256" cm="1">
        <f t="array" aca="1" ref="CA592" ca="1">_xlfn.XLOOKUP($A592&amp;$B592,'[6]产值及收款计划（2026）'!$A:$A&amp;'[6]产值及收款计划（2026）'!$B:$B,'[6]产值及收款计划（2026）'!CA:CA)</f>
        <v>0</v>
      </c>
      <c r="CB592" s="256" cm="1">
        <f t="array" aca="1" ref="CB592" ca="1">_xlfn.XLOOKUP($A592&amp;$B592,'[6]产值及收款计划（2026）'!$A:$A&amp;'[6]产值及收款计划（2026）'!$B:$B,'[6]产值及收款计划（2026）'!CB:CB)</f>
        <v>0</v>
      </c>
      <c r="CC592" s="256" cm="1">
        <f t="array" aca="1" ref="CC592" ca="1">_xlfn.XLOOKUP($A592&amp;$B592,'[6]产值及收款计划（2026）'!$A:$A&amp;'[6]产值及收款计划（2026）'!$B:$B,'[6]产值及收款计划（2026）'!CC:CC)</f>
        <v>0</v>
      </c>
      <c r="CD592" s="256" cm="1">
        <f t="array" aca="1" ref="CD592" ca="1">_xlfn.XLOOKUP($A592&amp;$B592,'[6]产值及收款计划（2026）'!$A:$A&amp;'[6]产值及收款计划（2026）'!$B:$B,'[6]产值及收款计划（2026）'!CD:CD)</f>
        <v>0</v>
      </c>
      <c r="CE592" s="256" cm="1">
        <f t="array" aca="1" ref="CE592" ca="1">_xlfn.XLOOKUP($A592&amp;$B592,'[6]产值及收款计划（2026）'!$A:$A&amp;'[6]产值及收款计划（2026）'!$B:$B,'[6]产值及收款计划（2026）'!CE:CE)</f>
        <v>0</v>
      </c>
      <c r="CF592" s="256" cm="1">
        <f t="array" aca="1" ref="CF592" ca="1">_xlfn.XLOOKUP($A592&amp;$B592,'[6]产值及收款计划（2026）'!$A:$A&amp;'[6]产值及收款计划（2026）'!$B:$B,'[6]产值及收款计划（2026）'!CF:CF)</f>
        <v>0</v>
      </c>
      <c r="CG592" s="256" cm="1">
        <f t="array" aca="1" ref="CG592" ca="1">_xlfn.XLOOKUP($A592&amp;$B592,'[6]产值及收款计划（2026）'!$A:$A&amp;'[6]产值及收款计划（2026）'!$B:$B,'[6]产值及收款计划（2026）'!CG:CG)</f>
        <v>0</v>
      </c>
      <c r="CH592" s="256" cm="1">
        <f t="array" aca="1" ref="CH592" ca="1">_xlfn.XLOOKUP($A592&amp;$B592,'[6]产值及收款计划（2026）'!$A:$A&amp;'[6]产值及收款计划（2026）'!$B:$B,'[6]产值及收款计划（2026）'!CH:CH)</f>
        <v>0</v>
      </c>
      <c r="CI592" s="256" cm="1">
        <f t="array" aca="1" ref="CI592" ca="1">_xlfn.XLOOKUP($A592&amp;$B592,'[6]产值及收款计划（2026）'!$A:$A&amp;'[6]产值及收款计划（2026）'!$B:$B,'[6]产值及收款计划（2026）'!CI:CI)</f>
        <v>0</v>
      </c>
      <c r="CJ592" s="256" cm="1">
        <f t="array" aca="1" ref="CJ592" ca="1">_xlfn.XLOOKUP($A592&amp;$B592,'[6]产值及收款计划（2026）'!$A:$A&amp;'[6]产值及收款计划（2026）'!$B:$B,'[6]产值及收款计划（2026）'!CJ:CJ)</f>
        <v>0</v>
      </c>
      <c r="CK592" s="256" cm="1">
        <f t="array" aca="1" ref="CK592" ca="1">_xlfn.XLOOKUP($A592&amp;$B592,'[6]产值及收款计划（2026）'!$A:$A&amp;'[6]产值及收款计划（2026）'!$B:$B,'[6]产值及收款计划（2026）'!CK:CK)</f>
        <v>0</v>
      </c>
      <c r="CL592" s="256" cm="1">
        <f t="array" aca="1" ref="CL592" ca="1">_xlfn.XLOOKUP($A592&amp;$B592,'[6]产值及收款计划（2026）'!$A:$A&amp;'[6]产值及收款计划（2026）'!$B:$B,'[6]产值及收款计划（2026）'!CL:CL)</f>
        <v>0</v>
      </c>
      <c r="DA592" s="256" cm="1">
        <f t="array" aca="1" ref="DA592" ca="1">_xlfn.XLOOKUP($A592&amp;$B592,'[6]产值及收款计划（2026）'!$A:$A&amp;'[6]产值及收款计划（2026）'!$B:$B,'[6]产值及收款计划（2026）'!DA:DA)</f>
        <v>0</v>
      </c>
      <c r="DB592" s="256" cm="1">
        <f t="array" aca="1" ref="DB592" ca="1">_xlfn.XLOOKUP($A592&amp;$B592,'[6]产值及收款计划（2026）'!$A:$A&amp;'[6]产值及收款计划（2026）'!$B:$B,'[6]产值及收款计划（2026）'!DB:DB)</f>
        <v>0</v>
      </c>
      <c r="DC592" s="256" cm="1">
        <f t="array" aca="1" ref="DC592" ca="1">_xlfn.XLOOKUP($A592&amp;$B592,'[6]产值及收款计划（2026）'!$A:$A&amp;'[6]产值及收款计划（2026）'!$B:$B,'[6]产值及收款计划（2026）'!DC:DC)</f>
        <v>0</v>
      </c>
      <c r="DD592" s="256" cm="1">
        <f t="array" aca="1" ref="DD592" ca="1">_xlfn.XLOOKUP($A592&amp;$B592,'[6]产值及收款计划（2026）'!$A:$A&amp;'[6]产值及收款计划（2026）'!$B:$B,'[6]产值及收款计划（2026）'!DD:DD)</f>
        <v>0</v>
      </c>
      <c r="DE592" s="256" cm="1">
        <f t="array" aca="1" ref="DE592" ca="1">_xlfn.XLOOKUP($A592&amp;$B592,'[6]产值及收款计划（2026）'!$A:$A&amp;'[6]产值及收款计划（2026）'!$B:$B,'[6]产值及收款计划（2026）'!DE:DE)</f>
        <v>0</v>
      </c>
      <c r="DF592" s="256" cm="1">
        <f t="array" aca="1" ref="DF592" ca="1">_xlfn.XLOOKUP($A592&amp;$B592,'[6]产值及收款计划（2026）'!$A:$A&amp;'[6]产值及收款计划（2026）'!$B:$B,'[6]产值及收款计划（2026）'!DF:DF)</f>
        <v>0</v>
      </c>
      <c r="DG592" s="256" cm="1">
        <f t="array" aca="1" ref="DG592" ca="1">_xlfn.XLOOKUP($A592&amp;$B592,'[6]产值及收款计划（2026）'!$A:$A&amp;'[6]产值及收款计划（2026）'!$B:$B,'[6]产值及收款计划（2026）'!DG:DG)</f>
        <v>0</v>
      </c>
      <c r="DH592" s="256" cm="1">
        <f t="array" aca="1" ref="DH592" ca="1">_xlfn.XLOOKUP($A592&amp;$B592,'[6]产值及收款计划（2026）'!$A:$A&amp;'[6]产值及收款计划（2026）'!$B:$B,'[6]产值及收款计划（2026）'!DH:DH)</f>
        <v>0</v>
      </c>
      <c r="DI592" s="256" cm="1">
        <f t="array" aca="1" ref="DI592" ca="1">_xlfn.XLOOKUP($A592&amp;$B592,'[6]产值及收款计划（2026）'!$A:$A&amp;'[6]产值及收款计划（2026）'!$B:$B,'[6]产值及收款计划（2026）'!DI:DI)</f>
        <v>0</v>
      </c>
      <c r="DJ592" s="256" cm="1">
        <f t="array" aca="1" ref="DJ592" ca="1">_xlfn.XLOOKUP($A592&amp;$B592,'[6]产值及收款计划（2026）'!$A:$A&amp;'[6]产值及收款计划（2026）'!$B:$B,'[6]产值及收款计划（2026）'!DJ:DJ)</f>
        <v>0</v>
      </c>
      <c r="DK592" s="256" cm="1">
        <f t="array" aca="1" ref="DK592" ca="1">_xlfn.XLOOKUP($A592&amp;$B592,'[6]产值及收款计划（2026）'!$A:$A&amp;'[6]产值及收款计划（2026）'!$B:$B,'[6]产值及收款计划（2026）'!DK:DK)</f>
        <v>0</v>
      </c>
      <c r="DL592" s="256" cm="1">
        <f t="array" aca="1" ref="DL592" ca="1">_xlfn.XLOOKUP($A592&amp;$B592,'[6]产值及收款计划（2026）'!$A:$A&amp;'[6]产值及收款计划（2026）'!$B:$B,'[6]产值及收款计划（2026）'!DL:DL)</f>
        <v>0</v>
      </c>
      <c r="DM592" s="264"/>
      <c r="DN592" s="250"/>
    </row>
    <row r="593" spans="1:118" ht="20.25" x14ac:dyDescent="0.15">
      <c r="A593" s="254">
        <f t="shared" ca="1" si="29"/>
        <v>18</v>
      </c>
      <c r="B593" s="254" t="s">
        <v>30</v>
      </c>
      <c r="C593" s="255" cm="1">
        <f t="array" aca="1" ref="C593" ca="1">_xlfn.XLOOKUP($A593&amp;$B593,'[6]产值及收款计划（2026）'!$A:$A&amp;'[6]产值及收款计划（2026）'!$B:$B,'[6]产值及收款计划（2026）'!C:C)</f>
        <v>0</v>
      </c>
      <c r="D593" s="255" cm="1">
        <f t="array" aca="1" ref="D593" ca="1">_xlfn.XLOOKUP($A593&amp;$B593,'[6]产值及收款计划（2026）'!$A:$A&amp;'[6]产值及收款计划（2026）'!$B:$B,'[6]产值及收款计划（2026）'!D:D)</f>
        <v>0</v>
      </c>
      <c r="E593" s="256" cm="1">
        <f t="array" aca="1" ref="E593" ca="1">_xlfn.XLOOKUP($A593&amp;$B593,'[6]产值及收款计划（2026）'!$A:$A&amp;'[6]产值及收款计划（2026）'!$B:$B,'[6]产值及收款计划（2026）'!E:E)</f>
        <v>0</v>
      </c>
      <c r="F593" s="256" cm="1">
        <f t="array" aca="1" ref="F593" ca="1">_xlfn.XLOOKUP($A593&amp;$B593,'[6]产值及收款计划（2026）'!$A:$A&amp;'[6]产值及收款计划（2026）'!$B:$B,'[6]产值及收款计划（2026）'!F:F)</f>
        <v>0</v>
      </c>
      <c r="G593" s="256" cm="1">
        <f t="array" aca="1" ref="G593" ca="1">_xlfn.XLOOKUP($A593&amp;$B593,'[6]产值及收款计划（2026）'!$A:$A&amp;'[6]产值及收款计划（2026）'!$B:$B,'[6]产值及收款计划（2026）'!G:G)</f>
        <v>0</v>
      </c>
      <c r="H593" s="256" cm="1">
        <f t="array" aca="1" ref="H593" ca="1">_xlfn.XLOOKUP($A593&amp;$B593,'[6]产值及收款计划（2026）'!$A:$A&amp;'[6]产值及收款计划（2026）'!$B:$B,'[6]产值及收款计划（2026）'!H:H)</f>
        <v>0</v>
      </c>
      <c r="I593" s="257" cm="1">
        <f t="array" aca="1" ref="I593" ca="1">_xlfn.XLOOKUP($A593&amp;$B593,'[6]产值及收款计划（2026）'!$A:$A&amp;'[6]产值及收款计划（2026）'!$B:$B,'[6]产值及收款计划（2026）'!I:I)</f>
        <v>0</v>
      </c>
      <c r="J593" s="258" cm="1">
        <f t="array" aca="1" ref="J593" ca="1">_xlfn.XLOOKUP($A593&amp;$B593,'[6]产值及收款计划（2026）'!$A:$A&amp;'[6]产值及收款计划（2026）'!$B:$B,'[6]产值及收款计划（2026）'!J:J)</f>
        <v>0</v>
      </c>
      <c r="K593" s="256" cm="1">
        <f t="array" aca="1" ref="K593" ca="1">_xlfn.XLOOKUP($A593&amp;$B593,'[6]产值及收款计划（2026）'!$A:$A&amp;'[6]产值及收款计划（2026）'!$B:$B,'[6]产值及收款计划（2026）'!K:K)</f>
        <v>0</v>
      </c>
      <c r="L593" s="256" cm="1">
        <f t="array" aca="1" ref="L593" ca="1">_xlfn.XLOOKUP($A593&amp;$B593,'[6]产值及收款计划（2026）'!$A:$A&amp;'[6]产值及收款计划（2026）'!$B:$B,'[6]产值及收款计划（2026）'!L:L)</f>
        <v>0</v>
      </c>
      <c r="M593" s="256" cm="1">
        <f t="array" aca="1" ref="M593" ca="1">_xlfn.XLOOKUP($A593&amp;$B593,'[6]产值及收款计划（2026）'!$A:$A&amp;'[6]产值及收款计划（2026）'!$B:$B,'[6]产值及收款计划（2026）'!M:M)</f>
        <v>0</v>
      </c>
      <c r="N593" s="256" cm="1">
        <f t="array" aca="1" ref="N593" ca="1">_xlfn.XLOOKUP($A593&amp;$B593,'[6]产值及收款计划（2026）'!$A:$A&amp;'[6]产值及收款计划（2026）'!$B:$B,'[6]产值及收款计划（2026）'!N:N)</f>
        <v>0</v>
      </c>
      <c r="O593" s="256" cm="1">
        <f t="array" aca="1" ref="O593" ca="1">_xlfn.XLOOKUP($A593&amp;$B593,'[6]产值及收款计划（2026）'!$A:$A&amp;'[6]产值及收款计划（2026）'!$B:$B,'[6]产值及收款计划（2026）'!O:O)</f>
        <v>0</v>
      </c>
      <c r="P593" s="255" cm="1">
        <f t="array" aca="1" ref="P593" ca="1">_xlfn.XLOOKUP($A593&amp;$B593,'[6]产值及收款计划（2026）'!$A:$A&amp;'[6]产值及收款计划（2026）'!$B:$B,'[6]产值及收款计划（2026）'!P:P)</f>
        <v>0</v>
      </c>
      <c r="Q593" s="256" cm="1">
        <f t="array" aca="1" ref="Q593" ca="1">_xlfn.XLOOKUP($A593&amp;$B593,'[6]产值及收款计划（2026）'!$A:$A&amp;'[6]产值及收款计划（2026）'!$B:$B,'[6]产值及收款计划（2026）'!Q:Q)</f>
        <v>0</v>
      </c>
      <c r="R593" s="256" cm="1">
        <f t="array" aca="1" ref="R593" ca="1">_xlfn.XLOOKUP($A593&amp;$B593,'[6]产值及收款计划（2026）'!$A:$A&amp;'[6]产值及收款计划（2026）'!$B:$B,'[6]产值及收款计划（2026）'!R:R)</f>
        <v>0</v>
      </c>
      <c r="S593" s="256" cm="1">
        <f t="array" aca="1" ref="S593" ca="1">_xlfn.XLOOKUP($A593&amp;$B593,'[6]产值及收款计划（2026）'!$A:$A&amp;'[6]产值及收款计划（2026）'!$B:$B,'[6]产值及收款计划（2026）'!S:S)</f>
        <v>0</v>
      </c>
      <c r="T593" s="256" cm="1">
        <f t="array" aca="1" ref="T593" ca="1">_xlfn.XLOOKUP($A593&amp;$B593,'[6]产值及收款计划（2026）'!$A:$A&amp;'[6]产值及收款计划（2026）'!$B:$B,'[6]产值及收款计划（2026）'!T:T)</f>
        <v>0</v>
      </c>
      <c r="U593" s="256" cm="1">
        <f t="array" aca="1" ref="U593" ca="1">_xlfn.XLOOKUP($A593&amp;$B593,'[6]产值及收款计划（2026）'!$A:$A&amp;'[6]产值及收款计划（2026）'!$B:$B,'[6]产值及收款计划（2026）'!U:U)</f>
        <v>0</v>
      </c>
      <c r="V593" s="256" cm="1">
        <f t="array" aca="1" ref="V593" ca="1">_xlfn.XLOOKUP($A593&amp;$B593,'[6]产值及收款计划（2026）'!$A:$A&amp;'[6]产值及收款计划（2026）'!$B:$B,'[6]产值及收款计划（2026）'!V:V)</f>
        <v>0</v>
      </c>
      <c r="W593" s="256" cm="1">
        <f t="array" aca="1" ref="W593" ca="1">_xlfn.XLOOKUP($A593&amp;$B593,'[6]产值及收款计划（2026）'!$A:$A&amp;'[6]产值及收款计划（2026）'!$B:$B,'[6]产值及收款计划（2026）'!W:W)</f>
        <v>0</v>
      </c>
      <c r="X593" s="256" cm="1">
        <f t="array" aca="1" ref="X593" ca="1">_xlfn.XLOOKUP($A593&amp;$B593,'[6]产值及收款计划（2026）'!$A:$A&amp;'[6]产值及收款计划（2026）'!$B:$B,'[6]产值及收款计划（2026）'!X:X)</f>
        <v>0</v>
      </c>
      <c r="Y593" s="256" cm="1">
        <f t="array" aca="1" ref="Y593" ca="1">_xlfn.XLOOKUP($A593&amp;$B593,'[6]产值及收款计划（2026）'!$A:$A&amp;'[6]产值及收款计划（2026）'!$B:$B,'[6]产值及收款计划（2026）'!Y:Y)</f>
        <v>0</v>
      </c>
      <c r="Z593" s="256" cm="1">
        <f t="array" aca="1" ref="Z593" ca="1">_xlfn.XLOOKUP($A593&amp;$B593,'[6]产值及收款计划（2026）'!$A:$A&amp;'[6]产值及收款计划（2026）'!$B:$B,'[6]产值及收款计划（2026）'!Z:Z)</f>
        <v>0</v>
      </c>
      <c r="AA593" s="256" cm="1">
        <f t="array" aca="1" ref="AA593" ca="1">_xlfn.XLOOKUP($A593&amp;$B593,'[6]产值及收款计划（2026）'!$A:$A&amp;'[6]产值及收款计划（2026）'!$B:$B,'[6]产值及收款计划（2026）'!AA:AA)</f>
        <v>0</v>
      </c>
      <c r="AB593" s="256" cm="1">
        <f t="array" aca="1" ref="AB593" ca="1">_xlfn.XLOOKUP($A593&amp;$B593,'[6]产值及收款计划（2026）'!$A:$A&amp;'[6]产值及收款计划（2026）'!$B:$B,'[6]产值及收款计划（2026）'!AB:AB)</f>
        <v>0</v>
      </c>
      <c r="AC593" s="256" cm="1">
        <f t="array" aca="1" ref="AC593" ca="1">_xlfn.XLOOKUP($A593&amp;$B593,'[6]产值及收款计划（2026）'!$A:$A&amp;'[6]产值及收款计划（2026）'!$B:$B,'[6]产值及收款计划（2026）'!AC:AC)</f>
        <v>0</v>
      </c>
      <c r="AD593" s="256" cm="1">
        <f t="array" aca="1" ref="AD593" ca="1">_xlfn.XLOOKUP($A593&amp;$B593,'[6]产值及收款计划（2026）'!$A:$A&amp;'[6]产值及收款计划（2026）'!$B:$B,'[6]产值及收款计划（2026）'!AD:AD)</f>
        <v>0</v>
      </c>
      <c r="AE593" s="256" cm="1">
        <f t="array" aca="1" ref="AE593" ca="1">_xlfn.XLOOKUP($A593&amp;$B593,'[6]产值及收款计划（2026）'!$A:$A&amp;'[6]产值及收款计划（2026）'!$B:$B,'[6]产值及收款计划（2026）'!AE:AE)</f>
        <v>0</v>
      </c>
      <c r="AF593" s="256" cm="1">
        <f t="array" aca="1" ref="AF593" ca="1">_xlfn.XLOOKUP($A593&amp;$B593,'[6]产值及收款计划（2026）'!$A:$A&amp;'[6]产值及收款计划（2026）'!$B:$B,'[6]产值及收款计划（2026）'!AF:AF)</f>
        <v>0</v>
      </c>
      <c r="AG593" s="256" cm="1">
        <f t="array" aca="1" ref="AG593" ca="1">_xlfn.XLOOKUP($A593&amp;$B593,'[6]产值及收款计划（2026）'!$A:$A&amp;'[6]产值及收款计划（2026）'!$B:$B,'[6]产值及收款计划（2026）'!AG:AG)</f>
        <v>0</v>
      </c>
      <c r="AH593" s="256" cm="1">
        <f t="array" aca="1" ref="AH593" ca="1">_xlfn.XLOOKUP($A593&amp;$B593,'[6]产值及收款计划（2026）'!$A:$A&amp;'[6]产值及收款计划（2026）'!$B:$B,'[6]产值及收款计划（2026）'!AH:AH)</f>
        <v>0</v>
      </c>
      <c r="AI593" s="256" cm="1">
        <f t="array" aca="1" ref="AI593" ca="1">_xlfn.XLOOKUP($A593&amp;$B593,'[6]产值及收款计划（2026）'!$A:$A&amp;'[6]产值及收款计划（2026）'!$B:$B,'[6]产值及收款计划（2026）'!AI:AI)</f>
        <v>0</v>
      </c>
      <c r="AJ593" s="256" cm="1">
        <f t="array" aca="1" ref="AJ593" ca="1">_xlfn.XLOOKUP($A593&amp;$B593,'[6]产值及收款计划（2026）'!$A:$A&amp;'[6]产值及收款计划（2026）'!$B:$B,'[6]产值及收款计划（2026）'!AJ:AJ)</f>
        <v>0</v>
      </c>
      <c r="AK593" s="256" cm="1">
        <f t="array" aca="1" ref="AK593" ca="1">_xlfn.XLOOKUP($A593&amp;$B593,'[6]产值及收款计划（2026）'!$A:$A&amp;'[6]产值及收款计划（2026）'!$B:$B,'[6]产值及收款计划（2026）'!AK:AK)</f>
        <v>0</v>
      </c>
      <c r="AL593" s="256" cm="1">
        <f t="array" aca="1" ref="AL593" ca="1">_xlfn.XLOOKUP($A593&amp;$B593,'[6]产值及收款计划（2026）'!$A:$A&amp;'[6]产值及收款计划（2026）'!$B:$B,'[6]产值及收款计划（2026）'!AL:AL)</f>
        <v>0</v>
      </c>
      <c r="AM593" s="263" t="e" cm="1">
        <f t="array" aca="1" ref="AM593" ca="1">_xlfn.LET(_xlpm.勾选月份状态数组,TRANSPOSE('PPT(12-15页）-TOP10'!$A$3:$A$14),_xlpm.选择数据区,IF('PPT(12-15页）-TOP10'!$E$3="收款",$BA593:$BL593,$AA593:$AL593),SUM(_xlfn._xlws.FILTER(_xlpm.选择数据区,_xlpm.勾选月份状态数组,"")))</f>
        <v>#NAME?</v>
      </c>
      <c r="AN593" s="256" t="e" cm="1">
        <f t="array" aca="1" ref="AN593" ca="1">_xlfn.LET(_xlpm.勾选月份状态数组,TRANSPOSE('PPT(12-15页）-TOP10'!$A$3:$A$14),_xlpm.选择数据区,IF('PPT(12-15页）-TOP10'!$E$3="收款",$DA593:$DL593,$CA593:$CL593),SUM(_xlfn._xlws.FILTER(_xlpm.选择数据区,_xlpm.勾选月份状态数组,"")))</f>
        <v>#NAME?</v>
      </c>
      <c r="AO593" s="256">
        <f ca="1">SUM(CA593:CC593)+SUM(AD593:AL593)</f>
        <v>0</v>
      </c>
      <c r="AP593" s="256"/>
      <c r="AQ593" s="256"/>
      <c r="AR593" s="256"/>
      <c r="AS593" s="256" cm="1">
        <f t="array" aca="1" ref="AS593" ca="1">_xlfn.XLOOKUP($A593&amp;$B593,'[6]产值及收款计划（2026）'!$A:$A&amp;'[6]产值及收款计划（2026）'!$B:$B,'[6]产值及收款计划（2026）'!AS:AS)</f>
        <v>0</v>
      </c>
      <c r="AT593" s="256" cm="1">
        <f t="array" aca="1" ref="AT593" ca="1">_xlfn.XLOOKUP($A593&amp;$B593,'[6]产值及收款计划（2026）'!$A:$A&amp;'[6]产值及收款计划（2026）'!$B:$B,'[6]产值及收款计划（2026）'!AT:AT)</f>
        <v>0</v>
      </c>
      <c r="AU593" s="256" cm="1">
        <f t="array" aca="1" ref="AU593" ca="1">_xlfn.XLOOKUP($A593&amp;$B593,'[6]产值及收款计划（2026）'!$A:$A&amp;'[6]产值及收款计划（2026）'!$B:$B,'[6]产值及收款计划（2026）'!AU:AU)</f>
        <v>0</v>
      </c>
      <c r="AV593" s="256" cm="1">
        <f t="array" aca="1" ref="AV593" ca="1">_xlfn.XLOOKUP($A593&amp;$B593,'[6]产值及收款计划（2026）'!$A:$A&amp;'[6]产值及收款计划（2026）'!$B:$B,'[6]产值及收款计划（2026）'!AV:AV)</f>
        <v>0</v>
      </c>
      <c r="AW593" s="256" cm="1">
        <f t="array" aca="1" ref="AW593" ca="1">_xlfn.XLOOKUP($A593&amp;$B593,'[6]产值及收款计划（2026）'!$A:$A&amp;'[6]产值及收款计划（2026）'!$B:$B,'[6]产值及收款计划（2026）'!AW:AW)</f>
        <v>0</v>
      </c>
      <c r="AX593" s="256" cm="1">
        <f t="array" aca="1" ref="AX593" ca="1">_xlfn.XLOOKUP($A593&amp;$B593,'[6]产值及收款计划（2026）'!$A:$A&amp;'[6]产值及收款计划（2026）'!$B:$B,'[6]产值及收款计划（2026）'!AX:AX)</f>
        <v>0</v>
      </c>
      <c r="AY593" s="256" cm="1">
        <f t="array" aca="1" ref="AY593" ca="1">_xlfn.XLOOKUP($A593&amp;$B593,'[6]产值及收款计划（2026）'!$A:$A&amp;'[6]产值及收款计划（2026）'!$B:$B,'[6]产值及收款计划（2026）'!AY:AY)</f>
        <v>0</v>
      </c>
      <c r="AZ593" s="256" cm="1">
        <f t="array" aca="1" ref="AZ593" ca="1">_xlfn.XLOOKUP($A593&amp;$B593,'[6]产值及收款计划（2026）'!$A:$A&amp;'[6]产值及收款计划（2026）'!$B:$B,'[6]产值及收款计划（2026）'!AZ:AZ)</f>
        <v>0</v>
      </c>
      <c r="BA593" s="256" cm="1">
        <f t="array" aca="1" ref="BA593" ca="1">_xlfn.XLOOKUP($A593&amp;$B593,'[6]产值及收款计划（2026）'!$A:$A&amp;'[6]产值及收款计划（2026）'!$B:$B,'[6]产值及收款计划（2026）'!BA:BA)</f>
        <v>0</v>
      </c>
      <c r="BB593" s="256" cm="1">
        <f t="array" aca="1" ref="BB593" ca="1">_xlfn.XLOOKUP($A593&amp;$B593,'[6]产值及收款计划（2026）'!$A:$A&amp;'[6]产值及收款计划（2026）'!$B:$B,'[6]产值及收款计划（2026）'!BB:BB)</f>
        <v>0</v>
      </c>
      <c r="BC593" s="256" cm="1">
        <f t="array" aca="1" ref="BC593" ca="1">_xlfn.XLOOKUP($A593&amp;$B593,'[6]产值及收款计划（2026）'!$A:$A&amp;'[6]产值及收款计划（2026）'!$B:$B,'[6]产值及收款计划（2026）'!BC:BC)</f>
        <v>0</v>
      </c>
      <c r="BD593" s="256" cm="1">
        <f t="array" aca="1" ref="BD593" ca="1">_xlfn.XLOOKUP($A593&amp;$B593,'[6]产值及收款计划（2026）'!$A:$A&amp;'[6]产值及收款计划（2026）'!$B:$B,'[6]产值及收款计划（2026）'!BD:BD)</f>
        <v>0</v>
      </c>
      <c r="BE593" s="256" cm="1">
        <f t="array" aca="1" ref="BE593" ca="1">_xlfn.XLOOKUP($A593&amp;$B593,'[6]产值及收款计划（2026）'!$A:$A&amp;'[6]产值及收款计划（2026）'!$B:$B,'[6]产值及收款计划（2026）'!BE:BE)</f>
        <v>0</v>
      </c>
      <c r="BF593" s="256" cm="1">
        <f t="array" aca="1" ref="BF593" ca="1">_xlfn.XLOOKUP($A593&amp;$B593,'[6]产值及收款计划（2026）'!$A:$A&amp;'[6]产值及收款计划（2026）'!$B:$B,'[6]产值及收款计划（2026）'!BF:BF)</f>
        <v>0</v>
      </c>
      <c r="BG593" s="256" cm="1">
        <f t="array" aca="1" ref="BG593" ca="1">_xlfn.XLOOKUP($A593&amp;$B593,'[6]产值及收款计划（2026）'!$A:$A&amp;'[6]产值及收款计划（2026）'!$B:$B,'[6]产值及收款计划（2026）'!BG:BG)</f>
        <v>0</v>
      </c>
      <c r="BH593" s="256" cm="1">
        <f t="array" aca="1" ref="BH593" ca="1">_xlfn.XLOOKUP($A593&amp;$B593,'[6]产值及收款计划（2026）'!$A:$A&amp;'[6]产值及收款计划（2026）'!$B:$B,'[6]产值及收款计划（2026）'!BH:BH)</f>
        <v>0</v>
      </c>
      <c r="BI593" s="256" cm="1">
        <f t="array" aca="1" ref="BI593" ca="1">_xlfn.XLOOKUP($A593&amp;$B593,'[6]产值及收款计划（2026）'!$A:$A&amp;'[6]产值及收款计划（2026）'!$B:$B,'[6]产值及收款计划（2026）'!BI:BI)</f>
        <v>0</v>
      </c>
      <c r="BJ593" s="256" cm="1">
        <f t="array" aca="1" ref="BJ593" ca="1">_xlfn.XLOOKUP($A593&amp;$B593,'[6]产值及收款计划（2026）'!$A:$A&amp;'[6]产值及收款计划（2026）'!$B:$B,'[6]产值及收款计划（2026）'!BJ:BJ)</f>
        <v>0</v>
      </c>
      <c r="BK593" s="256" cm="1">
        <f t="array" aca="1" ref="BK593" ca="1">_xlfn.XLOOKUP($A593&amp;$B593,'[6]产值及收款计划（2026）'!$A:$A&amp;'[6]产值及收款计划（2026）'!$B:$B,'[6]产值及收款计划（2026）'!BK:BK)</f>
        <v>0</v>
      </c>
      <c r="BL593" s="256" cm="1">
        <f t="array" aca="1" ref="BL593" ca="1">_xlfn.XLOOKUP($A593&amp;$B593,'[6]产值及收款计划（2026）'!$A:$A&amp;'[6]产值及收款计划（2026）'!$B:$B,'[6]产值及收款计划（2026）'!BL:BL)</f>
        <v>0</v>
      </c>
      <c r="BM593" s="256"/>
      <c r="BN593" s="256"/>
      <c r="BO593" s="256"/>
      <c r="BP593" s="256"/>
      <c r="BQ593" s="255" cm="1">
        <f t="array" aca="1" ref="BQ593" ca="1">_xlfn.XLOOKUP($A593&amp;$B593,'[6]产值及收款计划（2026）'!$A:$A&amp;'[6]产值及收款计划（2026）'!$B:$B,'[6]产值及收款计划（2026）'!BQ:BQ)</f>
        <v>0</v>
      </c>
      <c r="BR593" s="256" cm="1">
        <f t="array" aca="1" ref="BR593" ca="1">_xlfn.XLOOKUP($A593&amp;$B593,'[6]产值及收款计划（2026）'!$A:$A&amp;'[6]产值及收款计划（2026）'!$B:$B,'[6]产值及收款计划（2026）'!BR:BR)</f>
        <v>0</v>
      </c>
      <c r="CA593" s="256" cm="1">
        <f t="array" aca="1" ref="CA593" ca="1">_xlfn.XLOOKUP($A593&amp;$B593,'[6]产值及收款计划（2026）'!$A:$A&amp;'[6]产值及收款计划（2026）'!$B:$B,'[6]产值及收款计划（2026）'!CA:CA)</f>
        <v>0</v>
      </c>
      <c r="CB593" s="256" cm="1">
        <f t="array" aca="1" ref="CB593" ca="1">_xlfn.XLOOKUP($A593&amp;$B593,'[6]产值及收款计划（2026）'!$A:$A&amp;'[6]产值及收款计划（2026）'!$B:$B,'[6]产值及收款计划（2026）'!CB:CB)</f>
        <v>0</v>
      </c>
      <c r="CC593" s="256" cm="1">
        <f t="array" aca="1" ref="CC593" ca="1">_xlfn.XLOOKUP($A593&amp;$B593,'[6]产值及收款计划（2026）'!$A:$A&amp;'[6]产值及收款计划（2026）'!$B:$B,'[6]产值及收款计划（2026）'!CC:CC)</f>
        <v>0</v>
      </c>
      <c r="CD593" s="256" cm="1">
        <f t="array" aca="1" ref="CD593" ca="1">_xlfn.XLOOKUP($A593&amp;$B593,'[6]产值及收款计划（2026）'!$A:$A&amp;'[6]产值及收款计划（2026）'!$B:$B,'[6]产值及收款计划（2026）'!CD:CD)</f>
        <v>0</v>
      </c>
      <c r="CE593" s="256" cm="1">
        <f t="array" aca="1" ref="CE593" ca="1">_xlfn.XLOOKUP($A593&amp;$B593,'[6]产值及收款计划（2026）'!$A:$A&amp;'[6]产值及收款计划（2026）'!$B:$B,'[6]产值及收款计划（2026）'!CE:CE)</f>
        <v>0</v>
      </c>
      <c r="CF593" s="256" cm="1">
        <f t="array" aca="1" ref="CF593" ca="1">_xlfn.XLOOKUP($A593&amp;$B593,'[6]产值及收款计划（2026）'!$A:$A&amp;'[6]产值及收款计划（2026）'!$B:$B,'[6]产值及收款计划（2026）'!CF:CF)</f>
        <v>0</v>
      </c>
      <c r="CG593" s="256" cm="1">
        <f t="array" aca="1" ref="CG593" ca="1">_xlfn.XLOOKUP($A593&amp;$B593,'[6]产值及收款计划（2026）'!$A:$A&amp;'[6]产值及收款计划（2026）'!$B:$B,'[6]产值及收款计划（2026）'!CG:CG)</f>
        <v>0</v>
      </c>
      <c r="CH593" s="256" cm="1">
        <f t="array" aca="1" ref="CH593" ca="1">_xlfn.XLOOKUP($A593&amp;$B593,'[6]产值及收款计划（2026）'!$A:$A&amp;'[6]产值及收款计划（2026）'!$B:$B,'[6]产值及收款计划（2026）'!CH:CH)</f>
        <v>0</v>
      </c>
      <c r="CI593" s="256" cm="1">
        <f t="array" aca="1" ref="CI593" ca="1">_xlfn.XLOOKUP($A593&amp;$B593,'[6]产值及收款计划（2026）'!$A:$A&amp;'[6]产值及收款计划（2026）'!$B:$B,'[6]产值及收款计划（2026）'!CI:CI)</f>
        <v>0</v>
      </c>
      <c r="CJ593" s="256" cm="1">
        <f t="array" aca="1" ref="CJ593" ca="1">_xlfn.XLOOKUP($A593&amp;$B593,'[6]产值及收款计划（2026）'!$A:$A&amp;'[6]产值及收款计划（2026）'!$B:$B,'[6]产值及收款计划（2026）'!CJ:CJ)</f>
        <v>0</v>
      </c>
      <c r="CK593" s="256" cm="1">
        <f t="array" aca="1" ref="CK593" ca="1">_xlfn.XLOOKUP($A593&amp;$B593,'[6]产值及收款计划（2026）'!$A:$A&amp;'[6]产值及收款计划（2026）'!$B:$B,'[6]产值及收款计划（2026）'!CK:CK)</f>
        <v>0</v>
      </c>
      <c r="CL593" s="256" cm="1">
        <f t="array" aca="1" ref="CL593" ca="1">_xlfn.XLOOKUP($A593&amp;$B593,'[6]产值及收款计划（2026）'!$A:$A&amp;'[6]产值及收款计划（2026）'!$B:$B,'[6]产值及收款计划（2026）'!CL:CL)</f>
        <v>0</v>
      </c>
      <c r="DA593" s="256" cm="1">
        <f t="array" aca="1" ref="DA593" ca="1">_xlfn.XLOOKUP($A593&amp;$B593,'[6]产值及收款计划（2026）'!$A:$A&amp;'[6]产值及收款计划（2026）'!$B:$B,'[6]产值及收款计划（2026）'!DA:DA)</f>
        <v>0</v>
      </c>
      <c r="DB593" s="256" cm="1">
        <f t="array" aca="1" ref="DB593" ca="1">_xlfn.XLOOKUP($A593&amp;$B593,'[6]产值及收款计划（2026）'!$A:$A&amp;'[6]产值及收款计划（2026）'!$B:$B,'[6]产值及收款计划（2026）'!DB:DB)</f>
        <v>0</v>
      </c>
      <c r="DC593" s="256" cm="1">
        <f t="array" aca="1" ref="DC593" ca="1">_xlfn.XLOOKUP($A593&amp;$B593,'[6]产值及收款计划（2026）'!$A:$A&amp;'[6]产值及收款计划（2026）'!$B:$B,'[6]产值及收款计划（2026）'!DC:DC)</f>
        <v>0</v>
      </c>
      <c r="DD593" s="256" cm="1">
        <f t="array" aca="1" ref="DD593" ca="1">_xlfn.XLOOKUP($A593&amp;$B593,'[6]产值及收款计划（2026）'!$A:$A&amp;'[6]产值及收款计划（2026）'!$B:$B,'[6]产值及收款计划（2026）'!DD:DD)</f>
        <v>0</v>
      </c>
      <c r="DE593" s="256" cm="1">
        <f t="array" aca="1" ref="DE593" ca="1">_xlfn.XLOOKUP($A593&amp;$B593,'[6]产值及收款计划（2026）'!$A:$A&amp;'[6]产值及收款计划（2026）'!$B:$B,'[6]产值及收款计划（2026）'!DE:DE)</f>
        <v>0</v>
      </c>
      <c r="DF593" s="256" cm="1">
        <f t="array" aca="1" ref="DF593" ca="1">_xlfn.XLOOKUP($A593&amp;$B593,'[6]产值及收款计划（2026）'!$A:$A&amp;'[6]产值及收款计划（2026）'!$B:$B,'[6]产值及收款计划（2026）'!DF:DF)</f>
        <v>0</v>
      </c>
      <c r="DG593" s="256" cm="1">
        <f t="array" aca="1" ref="DG593" ca="1">_xlfn.XLOOKUP($A593&amp;$B593,'[6]产值及收款计划（2026）'!$A:$A&amp;'[6]产值及收款计划（2026）'!$B:$B,'[6]产值及收款计划（2026）'!DG:DG)</f>
        <v>0</v>
      </c>
      <c r="DH593" s="256" cm="1">
        <f t="array" aca="1" ref="DH593" ca="1">_xlfn.XLOOKUP($A593&amp;$B593,'[6]产值及收款计划（2026）'!$A:$A&amp;'[6]产值及收款计划（2026）'!$B:$B,'[6]产值及收款计划（2026）'!DH:DH)</f>
        <v>0</v>
      </c>
      <c r="DI593" s="256" cm="1">
        <f t="array" aca="1" ref="DI593" ca="1">_xlfn.XLOOKUP($A593&amp;$B593,'[6]产值及收款计划（2026）'!$A:$A&amp;'[6]产值及收款计划（2026）'!$B:$B,'[6]产值及收款计划（2026）'!DI:DI)</f>
        <v>0</v>
      </c>
      <c r="DJ593" s="256" cm="1">
        <f t="array" aca="1" ref="DJ593" ca="1">_xlfn.XLOOKUP($A593&amp;$B593,'[6]产值及收款计划（2026）'!$A:$A&amp;'[6]产值及收款计划（2026）'!$B:$B,'[6]产值及收款计划（2026）'!DJ:DJ)</f>
        <v>0</v>
      </c>
      <c r="DK593" s="256" cm="1">
        <f t="array" aca="1" ref="DK593" ca="1">_xlfn.XLOOKUP($A593&amp;$B593,'[6]产值及收款计划（2026）'!$A:$A&amp;'[6]产值及收款计划（2026）'!$B:$B,'[6]产值及收款计划（2026）'!DK:DK)</f>
        <v>0</v>
      </c>
      <c r="DL593" s="256" cm="1">
        <f t="array" aca="1" ref="DL593" ca="1">_xlfn.XLOOKUP($A593&amp;$B593,'[6]产值及收款计划（2026）'!$A:$A&amp;'[6]产值及收款计划（2026）'!$B:$B,'[6]产值及收款计划（2026）'!DL:DL)</f>
        <v>0</v>
      </c>
      <c r="DM593" s="264"/>
      <c r="DN593" s="250"/>
    </row>
    <row r="594" spans="1:118" ht="20.25" x14ac:dyDescent="0.15">
      <c r="A594" s="254">
        <f t="shared" ca="1" si="29"/>
        <v>19</v>
      </c>
      <c r="B594" s="254" t="s">
        <v>30</v>
      </c>
      <c r="C594" s="255" cm="1">
        <f t="array" aca="1" ref="C594" ca="1">_xlfn.XLOOKUP($A594&amp;$B594,'[6]产值及收款计划（2026）'!$A:$A&amp;'[6]产值及收款计划（2026）'!$B:$B,'[6]产值及收款计划（2026）'!C:C)</f>
        <v>0</v>
      </c>
      <c r="D594" s="255" cm="1">
        <f t="array" aca="1" ref="D594" ca="1">_xlfn.XLOOKUP($A594&amp;$B594,'[6]产值及收款计划（2026）'!$A:$A&amp;'[6]产值及收款计划（2026）'!$B:$B,'[6]产值及收款计划（2026）'!D:D)</f>
        <v>0</v>
      </c>
      <c r="E594" s="256" cm="1">
        <f t="array" aca="1" ref="E594" ca="1">_xlfn.XLOOKUP($A594&amp;$B594,'[6]产值及收款计划（2026）'!$A:$A&amp;'[6]产值及收款计划（2026）'!$B:$B,'[6]产值及收款计划（2026）'!E:E)</f>
        <v>0</v>
      </c>
      <c r="F594" s="256" cm="1">
        <f t="array" aca="1" ref="F594" ca="1">_xlfn.XLOOKUP($A594&amp;$B594,'[6]产值及收款计划（2026）'!$A:$A&amp;'[6]产值及收款计划（2026）'!$B:$B,'[6]产值及收款计划（2026）'!F:F)</f>
        <v>0</v>
      </c>
      <c r="G594" s="256" cm="1">
        <f t="array" aca="1" ref="G594" ca="1">_xlfn.XLOOKUP($A594&amp;$B594,'[6]产值及收款计划（2026）'!$A:$A&amp;'[6]产值及收款计划（2026）'!$B:$B,'[6]产值及收款计划（2026）'!G:G)</f>
        <v>0</v>
      </c>
      <c r="H594" s="256" cm="1">
        <f t="array" aca="1" ref="H594" ca="1">_xlfn.XLOOKUP($A594&amp;$B594,'[6]产值及收款计划（2026）'!$A:$A&amp;'[6]产值及收款计划（2026）'!$B:$B,'[6]产值及收款计划（2026）'!H:H)</f>
        <v>0</v>
      </c>
      <c r="I594" s="257" cm="1">
        <f t="array" aca="1" ref="I594" ca="1">_xlfn.XLOOKUP($A594&amp;$B594,'[6]产值及收款计划（2026）'!$A:$A&amp;'[6]产值及收款计划（2026）'!$B:$B,'[6]产值及收款计划（2026）'!I:I)</f>
        <v>0</v>
      </c>
      <c r="J594" s="258" cm="1">
        <f t="array" aca="1" ref="J594" ca="1">_xlfn.XLOOKUP($A594&amp;$B594,'[6]产值及收款计划（2026）'!$A:$A&amp;'[6]产值及收款计划（2026）'!$B:$B,'[6]产值及收款计划（2026）'!J:J)</f>
        <v>0</v>
      </c>
      <c r="K594" s="256" cm="1">
        <f t="array" aca="1" ref="K594" ca="1">_xlfn.XLOOKUP($A594&amp;$B594,'[6]产值及收款计划（2026）'!$A:$A&amp;'[6]产值及收款计划（2026）'!$B:$B,'[6]产值及收款计划（2026）'!K:K)</f>
        <v>0</v>
      </c>
      <c r="L594" s="256" cm="1">
        <f t="array" aca="1" ref="L594" ca="1">_xlfn.XLOOKUP($A594&amp;$B594,'[6]产值及收款计划（2026）'!$A:$A&amp;'[6]产值及收款计划（2026）'!$B:$B,'[6]产值及收款计划（2026）'!L:L)</f>
        <v>0</v>
      </c>
      <c r="M594" s="256" cm="1">
        <f t="array" aca="1" ref="M594" ca="1">_xlfn.XLOOKUP($A594&amp;$B594,'[6]产值及收款计划（2026）'!$A:$A&amp;'[6]产值及收款计划（2026）'!$B:$B,'[6]产值及收款计划（2026）'!M:M)</f>
        <v>0</v>
      </c>
      <c r="N594" s="256" cm="1">
        <f t="array" aca="1" ref="N594" ca="1">_xlfn.XLOOKUP($A594&amp;$B594,'[6]产值及收款计划（2026）'!$A:$A&amp;'[6]产值及收款计划（2026）'!$B:$B,'[6]产值及收款计划（2026）'!N:N)</f>
        <v>0</v>
      </c>
      <c r="O594" s="256" cm="1">
        <f t="array" aca="1" ref="O594" ca="1">_xlfn.XLOOKUP($A594&amp;$B594,'[6]产值及收款计划（2026）'!$A:$A&amp;'[6]产值及收款计划（2026）'!$B:$B,'[6]产值及收款计划（2026）'!O:O)</f>
        <v>0</v>
      </c>
      <c r="P594" s="255" cm="1">
        <f t="array" aca="1" ref="P594" ca="1">_xlfn.XLOOKUP($A594&amp;$B594,'[6]产值及收款计划（2026）'!$A:$A&amp;'[6]产值及收款计划（2026）'!$B:$B,'[6]产值及收款计划（2026）'!P:P)</f>
        <v>0</v>
      </c>
      <c r="Q594" s="256" cm="1">
        <f t="array" aca="1" ref="Q594" ca="1">_xlfn.XLOOKUP($A594&amp;$B594,'[6]产值及收款计划（2026）'!$A:$A&amp;'[6]产值及收款计划（2026）'!$B:$B,'[6]产值及收款计划（2026）'!Q:Q)</f>
        <v>0</v>
      </c>
      <c r="R594" s="256" cm="1">
        <f t="array" aca="1" ref="R594" ca="1">_xlfn.XLOOKUP($A594&amp;$B594,'[6]产值及收款计划（2026）'!$A:$A&amp;'[6]产值及收款计划（2026）'!$B:$B,'[6]产值及收款计划（2026）'!R:R)</f>
        <v>0</v>
      </c>
      <c r="S594" s="256" cm="1">
        <f t="array" aca="1" ref="S594" ca="1">_xlfn.XLOOKUP($A594&amp;$B594,'[6]产值及收款计划（2026）'!$A:$A&amp;'[6]产值及收款计划（2026）'!$B:$B,'[6]产值及收款计划（2026）'!S:S)</f>
        <v>0</v>
      </c>
      <c r="T594" s="256" cm="1">
        <f t="array" aca="1" ref="T594" ca="1">_xlfn.XLOOKUP($A594&amp;$B594,'[6]产值及收款计划（2026）'!$A:$A&amp;'[6]产值及收款计划（2026）'!$B:$B,'[6]产值及收款计划（2026）'!T:T)</f>
        <v>0</v>
      </c>
      <c r="U594" s="256" cm="1">
        <f t="array" aca="1" ref="U594" ca="1">_xlfn.XLOOKUP($A594&amp;$B594,'[6]产值及收款计划（2026）'!$A:$A&amp;'[6]产值及收款计划（2026）'!$B:$B,'[6]产值及收款计划（2026）'!U:U)</f>
        <v>0</v>
      </c>
      <c r="V594" s="256" cm="1">
        <f t="array" aca="1" ref="V594" ca="1">_xlfn.XLOOKUP($A594&amp;$B594,'[6]产值及收款计划（2026）'!$A:$A&amp;'[6]产值及收款计划（2026）'!$B:$B,'[6]产值及收款计划（2026）'!V:V)</f>
        <v>0</v>
      </c>
      <c r="W594" s="256" cm="1">
        <f t="array" aca="1" ref="W594" ca="1">_xlfn.XLOOKUP($A594&amp;$B594,'[6]产值及收款计划（2026）'!$A:$A&amp;'[6]产值及收款计划（2026）'!$B:$B,'[6]产值及收款计划（2026）'!W:W)</f>
        <v>0</v>
      </c>
      <c r="X594" s="256" cm="1">
        <f t="array" aca="1" ref="X594" ca="1">_xlfn.XLOOKUP($A594&amp;$B594,'[6]产值及收款计划（2026）'!$A:$A&amp;'[6]产值及收款计划（2026）'!$B:$B,'[6]产值及收款计划（2026）'!X:X)</f>
        <v>0</v>
      </c>
      <c r="Y594" s="256" cm="1">
        <f t="array" aca="1" ref="Y594" ca="1">_xlfn.XLOOKUP($A594&amp;$B594,'[6]产值及收款计划（2026）'!$A:$A&amp;'[6]产值及收款计划（2026）'!$B:$B,'[6]产值及收款计划（2026）'!Y:Y)</f>
        <v>0</v>
      </c>
      <c r="Z594" s="256" cm="1">
        <f t="array" aca="1" ref="Z594" ca="1">_xlfn.XLOOKUP($A594&amp;$B594,'[6]产值及收款计划（2026）'!$A:$A&amp;'[6]产值及收款计划（2026）'!$B:$B,'[6]产值及收款计划（2026）'!Z:Z)</f>
        <v>0</v>
      </c>
      <c r="AA594" s="256" cm="1">
        <f t="array" aca="1" ref="AA594" ca="1">_xlfn.XLOOKUP($A594&amp;$B594,'[6]产值及收款计划（2026）'!$A:$A&amp;'[6]产值及收款计划（2026）'!$B:$B,'[6]产值及收款计划（2026）'!AA:AA)</f>
        <v>0</v>
      </c>
      <c r="AB594" s="256" cm="1">
        <f t="array" aca="1" ref="AB594" ca="1">_xlfn.XLOOKUP($A594&amp;$B594,'[6]产值及收款计划（2026）'!$A:$A&amp;'[6]产值及收款计划（2026）'!$B:$B,'[6]产值及收款计划（2026）'!AB:AB)</f>
        <v>0</v>
      </c>
      <c r="AC594" s="256" cm="1">
        <f t="array" aca="1" ref="AC594" ca="1">_xlfn.XLOOKUP($A594&amp;$B594,'[6]产值及收款计划（2026）'!$A:$A&amp;'[6]产值及收款计划（2026）'!$B:$B,'[6]产值及收款计划（2026）'!AC:AC)</f>
        <v>0</v>
      </c>
      <c r="AD594" s="256" cm="1">
        <f t="array" aca="1" ref="AD594" ca="1">_xlfn.XLOOKUP($A594&amp;$B594,'[6]产值及收款计划（2026）'!$A:$A&amp;'[6]产值及收款计划（2026）'!$B:$B,'[6]产值及收款计划（2026）'!AD:AD)</f>
        <v>0</v>
      </c>
      <c r="AE594" s="256" cm="1">
        <f t="array" aca="1" ref="AE594" ca="1">_xlfn.XLOOKUP($A594&amp;$B594,'[6]产值及收款计划（2026）'!$A:$A&amp;'[6]产值及收款计划（2026）'!$B:$B,'[6]产值及收款计划（2026）'!AE:AE)</f>
        <v>0</v>
      </c>
      <c r="AF594" s="256" cm="1">
        <f t="array" aca="1" ref="AF594" ca="1">_xlfn.XLOOKUP($A594&amp;$B594,'[6]产值及收款计划（2026）'!$A:$A&amp;'[6]产值及收款计划（2026）'!$B:$B,'[6]产值及收款计划（2026）'!AF:AF)</f>
        <v>0</v>
      </c>
      <c r="AG594" s="256" cm="1">
        <f t="array" aca="1" ref="AG594" ca="1">_xlfn.XLOOKUP($A594&amp;$B594,'[6]产值及收款计划（2026）'!$A:$A&amp;'[6]产值及收款计划（2026）'!$B:$B,'[6]产值及收款计划（2026）'!AG:AG)</f>
        <v>0</v>
      </c>
      <c r="AH594" s="256" cm="1">
        <f t="array" aca="1" ref="AH594" ca="1">_xlfn.XLOOKUP($A594&amp;$B594,'[6]产值及收款计划（2026）'!$A:$A&amp;'[6]产值及收款计划（2026）'!$B:$B,'[6]产值及收款计划（2026）'!AH:AH)</f>
        <v>0</v>
      </c>
      <c r="AI594" s="256" cm="1">
        <f t="array" aca="1" ref="AI594" ca="1">_xlfn.XLOOKUP($A594&amp;$B594,'[6]产值及收款计划（2026）'!$A:$A&amp;'[6]产值及收款计划（2026）'!$B:$B,'[6]产值及收款计划（2026）'!AI:AI)</f>
        <v>0</v>
      </c>
      <c r="AJ594" s="256" cm="1">
        <f t="array" aca="1" ref="AJ594" ca="1">_xlfn.XLOOKUP($A594&amp;$B594,'[6]产值及收款计划（2026）'!$A:$A&amp;'[6]产值及收款计划（2026）'!$B:$B,'[6]产值及收款计划（2026）'!AJ:AJ)</f>
        <v>0</v>
      </c>
      <c r="AK594" s="256" cm="1">
        <f t="array" aca="1" ref="AK594" ca="1">_xlfn.XLOOKUP($A594&amp;$B594,'[6]产值及收款计划（2026）'!$A:$A&amp;'[6]产值及收款计划（2026）'!$B:$B,'[6]产值及收款计划（2026）'!AK:AK)</f>
        <v>0</v>
      </c>
      <c r="AL594" s="256" cm="1">
        <f t="array" aca="1" ref="AL594" ca="1">_xlfn.XLOOKUP($A594&amp;$B594,'[6]产值及收款计划（2026）'!$A:$A&amp;'[6]产值及收款计划（2026）'!$B:$B,'[6]产值及收款计划（2026）'!AL:AL)</f>
        <v>0</v>
      </c>
      <c r="AM594" s="263" t="e" cm="1">
        <f t="array" aca="1" ref="AM594" ca="1">_xlfn.LET(_xlpm.勾选月份状态数组,TRANSPOSE('PPT(12-15页）-TOP10'!$A$3:$A$14),_xlpm.选择数据区,IF('PPT(12-15页）-TOP10'!$E$3="收款",$BA594:$BL594,$AA594:$AL594),SUM(_xlfn._xlws.FILTER(_xlpm.选择数据区,_xlpm.勾选月份状态数组,"")))</f>
        <v>#NAME?</v>
      </c>
      <c r="AN594" s="256" t="e" cm="1">
        <f t="array" aca="1" ref="AN594" ca="1">_xlfn.LET(_xlpm.勾选月份状态数组,TRANSPOSE('PPT(12-15页）-TOP10'!$A$3:$A$14),_xlpm.选择数据区,IF('PPT(12-15页）-TOP10'!$E$3="收款",$DA594:$DL594,$CA594:$CL594),SUM(_xlfn._xlws.FILTER(_xlpm.选择数据区,_xlpm.勾选月份状态数组,"")))</f>
        <v>#NAME?</v>
      </c>
      <c r="AO594" s="256">
        <f ca="1">SUM(CA594:CC594)+SUM(AD594:AL594)</f>
        <v>0</v>
      </c>
      <c r="AP594" s="256"/>
      <c r="AQ594" s="256"/>
      <c r="AR594" s="256"/>
      <c r="AS594" s="256" cm="1">
        <f t="array" aca="1" ref="AS594" ca="1">_xlfn.XLOOKUP($A594&amp;$B594,'[6]产值及收款计划（2026）'!$A:$A&amp;'[6]产值及收款计划（2026）'!$B:$B,'[6]产值及收款计划（2026）'!AS:AS)</f>
        <v>0</v>
      </c>
      <c r="AT594" s="256" cm="1">
        <f t="array" aca="1" ref="AT594" ca="1">_xlfn.XLOOKUP($A594&amp;$B594,'[6]产值及收款计划（2026）'!$A:$A&amp;'[6]产值及收款计划（2026）'!$B:$B,'[6]产值及收款计划（2026）'!AT:AT)</f>
        <v>0</v>
      </c>
      <c r="AU594" s="256" cm="1">
        <f t="array" aca="1" ref="AU594" ca="1">_xlfn.XLOOKUP($A594&amp;$B594,'[6]产值及收款计划（2026）'!$A:$A&amp;'[6]产值及收款计划（2026）'!$B:$B,'[6]产值及收款计划（2026）'!AU:AU)</f>
        <v>0</v>
      </c>
      <c r="AV594" s="256" cm="1">
        <f t="array" aca="1" ref="AV594" ca="1">_xlfn.XLOOKUP($A594&amp;$B594,'[6]产值及收款计划（2026）'!$A:$A&amp;'[6]产值及收款计划（2026）'!$B:$B,'[6]产值及收款计划（2026）'!AV:AV)</f>
        <v>0</v>
      </c>
      <c r="AW594" s="256" cm="1">
        <f t="array" aca="1" ref="AW594" ca="1">_xlfn.XLOOKUP($A594&amp;$B594,'[6]产值及收款计划（2026）'!$A:$A&amp;'[6]产值及收款计划（2026）'!$B:$B,'[6]产值及收款计划（2026）'!AW:AW)</f>
        <v>0</v>
      </c>
      <c r="AX594" s="256" cm="1">
        <f t="array" aca="1" ref="AX594" ca="1">_xlfn.XLOOKUP($A594&amp;$B594,'[6]产值及收款计划（2026）'!$A:$A&amp;'[6]产值及收款计划（2026）'!$B:$B,'[6]产值及收款计划（2026）'!AX:AX)</f>
        <v>0</v>
      </c>
      <c r="AY594" s="256" cm="1">
        <f t="array" aca="1" ref="AY594" ca="1">_xlfn.XLOOKUP($A594&amp;$B594,'[6]产值及收款计划（2026）'!$A:$A&amp;'[6]产值及收款计划（2026）'!$B:$B,'[6]产值及收款计划（2026）'!AY:AY)</f>
        <v>0</v>
      </c>
      <c r="AZ594" s="256" cm="1">
        <f t="array" aca="1" ref="AZ594" ca="1">_xlfn.XLOOKUP($A594&amp;$B594,'[6]产值及收款计划（2026）'!$A:$A&amp;'[6]产值及收款计划（2026）'!$B:$B,'[6]产值及收款计划（2026）'!AZ:AZ)</f>
        <v>0</v>
      </c>
      <c r="BA594" s="256" cm="1">
        <f t="array" aca="1" ref="BA594" ca="1">_xlfn.XLOOKUP($A594&amp;$B594,'[6]产值及收款计划（2026）'!$A:$A&amp;'[6]产值及收款计划（2026）'!$B:$B,'[6]产值及收款计划（2026）'!BA:BA)</f>
        <v>0</v>
      </c>
      <c r="BB594" s="256" cm="1">
        <f t="array" aca="1" ref="BB594" ca="1">_xlfn.XLOOKUP($A594&amp;$B594,'[6]产值及收款计划（2026）'!$A:$A&amp;'[6]产值及收款计划（2026）'!$B:$B,'[6]产值及收款计划（2026）'!BB:BB)</f>
        <v>0</v>
      </c>
      <c r="BC594" s="256" cm="1">
        <f t="array" aca="1" ref="BC594" ca="1">_xlfn.XLOOKUP($A594&amp;$B594,'[6]产值及收款计划（2026）'!$A:$A&amp;'[6]产值及收款计划（2026）'!$B:$B,'[6]产值及收款计划（2026）'!BC:BC)</f>
        <v>0</v>
      </c>
      <c r="BD594" s="256" cm="1">
        <f t="array" aca="1" ref="BD594" ca="1">_xlfn.XLOOKUP($A594&amp;$B594,'[6]产值及收款计划（2026）'!$A:$A&amp;'[6]产值及收款计划（2026）'!$B:$B,'[6]产值及收款计划（2026）'!BD:BD)</f>
        <v>0</v>
      </c>
      <c r="BE594" s="256" cm="1">
        <f t="array" aca="1" ref="BE594" ca="1">_xlfn.XLOOKUP($A594&amp;$B594,'[6]产值及收款计划（2026）'!$A:$A&amp;'[6]产值及收款计划（2026）'!$B:$B,'[6]产值及收款计划（2026）'!BE:BE)</f>
        <v>0</v>
      </c>
      <c r="BF594" s="256" cm="1">
        <f t="array" aca="1" ref="BF594" ca="1">_xlfn.XLOOKUP($A594&amp;$B594,'[6]产值及收款计划（2026）'!$A:$A&amp;'[6]产值及收款计划（2026）'!$B:$B,'[6]产值及收款计划（2026）'!BF:BF)</f>
        <v>0</v>
      </c>
      <c r="BG594" s="256" cm="1">
        <f t="array" aca="1" ref="BG594" ca="1">_xlfn.XLOOKUP($A594&amp;$B594,'[6]产值及收款计划（2026）'!$A:$A&amp;'[6]产值及收款计划（2026）'!$B:$B,'[6]产值及收款计划（2026）'!BG:BG)</f>
        <v>0</v>
      </c>
      <c r="BH594" s="256" cm="1">
        <f t="array" aca="1" ref="BH594" ca="1">_xlfn.XLOOKUP($A594&amp;$B594,'[6]产值及收款计划（2026）'!$A:$A&amp;'[6]产值及收款计划（2026）'!$B:$B,'[6]产值及收款计划（2026）'!BH:BH)</f>
        <v>0</v>
      </c>
      <c r="BI594" s="256" cm="1">
        <f t="array" aca="1" ref="BI594" ca="1">_xlfn.XLOOKUP($A594&amp;$B594,'[6]产值及收款计划（2026）'!$A:$A&amp;'[6]产值及收款计划（2026）'!$B:$B,'[6]产值及收款计划（2026）'!BI:BI)</f>
        <v>0</v>
      </c>
      <c r="BJ594" s="256" cm="1">
        <f t="array" aca="1" ref="BJ594" ca="1">_xlfn.XLOOKUP($A594&amp;$B594,'[6]产值及收款计划（2026）'!$A:$A&amp;'[6]产值及收款计划（2026）'!$B:$B,'[6]产值及收款计划（2026）'!BJ:BJ)</f>
        <v>0</v>
      </c>
      <c r="BK594" s="256" cm="1">
        <f t="array" aca="1" ref="BK594" ca="1">_xlfn.XLOOKUP($A594&amp;$B594,'[6]产值及收款计划（2026）'!$A:$A&amp;'[6]产值及收款计划（2026）'!$B:$B,'[6]产值及收款计划（2026）'!BK:BK)</f>
        <v>0</v>
      </c>
      <c r="BL594" s="256" cm="1">
        <f t="array" aca="1" ref="BL594" ca="1">_xlfn.XLOOKUP($A594&amp;$B594,'[6]产值及收款计划（2026）'!$A:$A&amp;'[6]产值及收款计划（2026）'!$B:$B,'[6]产值及收款计划（2026）'!BL:BL)</f>
        <v>0</v>
      </c>
      <c r="BM594" s="256"/>
      <c r="BN594" s="256"/>
      <c r="BO594" s="256"/>
      <c r="BP594" s="256"/>
      <c r="BQ594" s="255" cm="1">
        <f t="array" aca="1" ref="BQ594" ca="1">_xlfn.XLOOKUP($A594&amp;$B594,'[6]产值及收款计划（2026）'!$A:$A&amp;'[6]产值及收款计划（2026）'!$B:$B,'[6]产值及收款计划（2026）'!BQ:BQ)</f>
        <v>0</v>
      </c>
      <c r="BR594" s="256" cm="1">
        <f t="array" aca="1" ref="BR594" ca="1">_xlfn.XLOOKUP($A594&amp;$B594,'[6]产值及收款计划（2026）'!$A:$A&amp;'[6]产值及收款计划（2026）'!$B:$B,'[6]产值及收款计划（2026）'!BR:BR)</f>
        <v>0</v>
      </c>
      <c r="CA594" s="256" cm="1">
        <f t="array" aca="1" ref="CA594" ca="1">_xlfn.XLOOKUP($A594&amp;$B594,'[6]产值及收款计划（2026）'!$A:$A&amp;'[6]产值及收款计划（2026）'!$B:$B,'[6]产值及收款计划（2026）'!CA:CA)</f>
        <v>0</v>
      </c>
      <c r="CB594" s="256" cm="1">
        <f t="array" aca="1" ref="CB594" ca="1">_xlfn.XLOOKUP($A594&amp;$B594,'[6]产值及收款计划（2026）'!$A:$A&amp;'[6]产值及收款计划（2026）'!$B:$B,'[6]产值及收款计划（2026）'!CB:CB)</f>
        <v>0</v>
      </c>
      <c r="CC594" s="256" cm="1">
        <f t="array" aca="1" ref="CC594" ca="1">_xlfn.XLOOKUP($A594&amp;$B594,'[6]产值及收款计划（2026）'!$A:$A&amp;'[6]产值及收款计划（2026）'!$B:$B,'[6]产值及收款计划（2026）'!CC:CC)</f>
        <v>0</v>
      </c>
      <c r="CD594" s="256" cm="1">
        <f t="array" aca="1" ref="CD594" ca="1">_xlfn.XLOOKUP($A594&amp;$B594,'[6]产值及收款计划（2026）'!$A:$A&amp;'[6]产值及收款计划（2026）'!$B:$B,'[6]产值及收款计划（2026）'!CD:CD)</f>
        <v>0</v>
      </c>
      <c r="CE594" s="256" cm="1">
        <f t="array" aca="1" ref="CE594" ca="1">_xlfn.XLOOKUP($A594&amp;$B594,'[6]产值及收款计划（2026）'!$A:$A&amp;'[6]产值及收款计划（2026）'!$B:$B,'[6]产值及收款计划（2026）'!CE:CE)</f>
        <v>0</v>
      </c>
      <c r="CF594" s="256" cm="1">
        <f t="array" aca="1" ref="CF594" ca="1">_xlfn.XLOOKUP($A594&amp;$B594,'[6]产值及收款计划（2026）'!$A:$A&amp;'[6]产值及收款计划（2026）'!$B:$B,'[6]产值及收款计划（2026）'!CF:CF)</f>
        <v>0</v>
      </c>
      <c r="CG594" s="256" cm="1">
        <f t="array" aca="1" ref="CG594" ca="1">_xlfn.XLOOKUP($A594&amp;$B594,'[6]产值及收款计划（2026）'!$A:$A&amp;'[6]产值及收款计划（2026）'!$B:$B,'[6]产值及收款计划（2026）'!CG:CG)</f>
        <v>0</v>
      </c>
      <c r="CH594" s="256" cm="1">
        <f t="array" aca="1" ref="CH594" ca="1">_xlfn.XLOOKUP($A594&amp;$B594,'[6]产值及收款计划（2026）'!$A:$A&amp;'[6]产值及收款计划（2026）'!$B:$B,'[6]产值及收款计划（2026）'!CH:CH)</f>
        <v>0</v>
      </c>
      <c r="CI594" s="256" cm="1">
        <f t="array" aca="1" ref="CI594" ca="1">_xlfn.XLOOKUP($A594&amp;$B594,'[6]产值及收款计划（2026）'!$A:$A&amp;'[6]产值及收款计划（2026）'!$B:$B,'[6]产值及收款计划（2026）'!CI:CI)</f>
        <v>0</v>
      </c>
      <c r="CJ594" s="256" cm="1">
        <f t="array" aca="1" ref="CJ594" ca="1">_xlfn.XLOOKUP($A594&amp;$B594,'[6]产值及收款计划（2026）'!$A:$A&amp;'[6]产值及收款计划（2026）'!$B:$B,'[6]产值及收款计划（2026）'!CJ:CJ)</f>
        <v>0</v>
      </c>
      <c r="CK594" s="256" cm="1">
        <f t="array" aca="1" ref="CK594" ca="1">_xlfn.XLOOKUP($A594&amp;$B594,'[6]产值及收款计划（2026）'!$A:$A&amp;'[6]产值及收款计划（2026）'!$B:$B,'[6]产值及收款计划（2026）'!CK:CK)</f>
        <v>0</v>
      </c>
      <c r="CL594" s="256" cm="1">
        <f t="array" aca="1" ref="CL594" ca="1">_xlfn.XLOOKUP($A594&amp;$B594,'[6]产值及收款计划（2026）'!$A:$A&amp;'[6]产值及收款计划（2026）'!$B:$B,'[6]产值及收款计划（2026）'!CL:CL)</f>
        <v>0</v>
      </c>
      <c r="DA594" s="256" cm="1">
        <f t="array" aca="1" ref="DA594" ca="1">_xlfn.XLOOKUP($A594&amp;$B594,'[6]产值及收款计划（2026）'!$A:$A&amp;'[6]产值及收款计划（2026）'!$B:$B,'[6]产值及收款计划（2026）'!DA:DA)</f>
        <v>0</v>
      </c>
      <c r="DB594" s="256" cm="1">
        <f t="array" aca="1" ref="DB594" ca="1">_xlfn.XLOOKUP($A594&amp;$B594,'[6]产值及收款计划（2026）'!$A:$A&amp;'[6]产值及收款计划（2026）'!$B:$B,'[6]产值及收款计划（2026）'!DB:DB)</f>
        <v>0</v>
      </c>
      <c r="DC594" s="256" cm="1">
        <f t="array" aca="1" ref="DC594" ca="1">_xlfn.XLOOKUP($A594&amp;$B594,'[6]产值及收款计划（2026）'!$A:$A&amp;'[6]产值及收款计划（2026）'!$B:$B,'[6]产值及收款计划（2026）'!DC:DC)</f>
        <v>0</v>
      </c>
      <c r="DD594" s="256" cm="1">
        <f t="array" aca="1" ref="DD594" ca="1">_xlfn.XLOOKUP($A594&amp;$B594,'[6]产值及收款计划（2026）'!$A:$A&amp;'[6]产值及收款计划（2026）'!$B:$B,'[6]产值及收款计划（2026）'!DD:DD)</f>
        <v>0</v>
      </c>
      <c r="DE594" s="256" cm="1">
        <f t="array" aca="1" ref="DE594" ca="1">_xlfn.XLOOKUP($A594&amp;$B594,'[6]产值及收款计划（2026）'!$A:$A&amp;'[6]产值及收款计划（2026）'!$B:$B,'[6]产值及收款计划（2026）'!DE:DE)</f>
        <v>0</v>
      </c>
      <c r="DF594" s="256" cm="1">
        <f t="array" aca="1" ref="DF594" ca="1">_xlfn.XLOOKUP($A594&amp;$B594,'[6]产值及收款计划（2026）'!$A:$A&amp;'[6]产值及收款计划（2026）'!$B:$B,'[6]产值及收款计划（2026）'!DF:DF)</f>
        <v>0</v>
      </c>
      <c r="DG594" s="256" cm="1">
        <f t="array" aca="1" ref="DG594" ca="1">_xlfn.XLOOKUP($A594&amp;$B594,'[6]产值及收款计划（2026）'!$A:$A&amp;'[6]产值及收款计划（2026）'!$B:$B,'[6]产值及收款计划（2026）'!DG:DG)</f>
        <v>0</v>
      </c>
      <c r="DH594" s="256" cm="1">
        <f t="array" aca="1" ref="DH594" ca="1">_xlfn.XLOOKUP($A594&amp;$B594,'[6]产值及收款计划（2026）'!$A:$A&amp;'[6]产值及收款计划（2026）'!$B:$B,'[6]产值及收款计划（2026）'!DH:DH)</f>
        <v>0</v>
      </c>
      <c r="DI594" s="256" cm="1">
        <f t="array" aca="1" ref="DI594" ca="1">_xlfn.XLOOKUP($A594&amp;$B594,'[6]产值及收款计划（2026）'!$A:$A&amp;'[6]产值及收款计划（2026）'!$B:$B,'[6]产值及收款计划（2026）'!DI:DI)</f>
        <v>0</v>
      </c>
      <c r="DJ594" s="256" cm="1">
        <f t="array" aca="1" ref="DJ594" ca="1">_xlfn.XLOOKUP($A594&amp;$B594,'[6]产值及收款计划（2026）'!$A:$A&amp;'[6]产值及收款计划（2026）'!$B:$B,'[6]产值及收款计划（2026）'!DJ:DJ)</f>
        <v>0</v>
      </c>
      <c r="DK594" s="256" cm="1">
        <f t="array" aca="1" ref="DK594" ca="1">_xlfn.XLOOKUP($A594&amp;$B594,'[6]产值及收款计划（2026）'!$A:$A&amp;'[6]产值及收款计划（2026）'!$B:$B,'[6]产值及收款计划（2026）'!DK:DK)</f>
        <v>0</v>
      </c>
      <c r="DL594" s="256" cm="1">
        <f t="array" aca="1" ref="DL594" ca="1">_xlfn.XLOOKUP($A594&amp;$B594,'[6]产值及收款计划（2026）'!$A:$A&amp;'[6]产值及收款计划（2026）'!$B:$B,'[6]产值及收款计划（2026）'!DL:DL)</f>
        <v>0</v>
      </c>
      <c r="DM594" s="264"/>
      <c r="DN594" s="250"/>
    </row>
    <row r="595" spans="1:118" ht="20.25" x14ac:dyDescent="0.15">
      <c r="A595" s="254">
        <f t="shared" ca="1" si="29"/>
        <v>20</v>
      </c>
      <c r="B595" s="254" t="s">
        <v>30</v>
      </c>
      <c r="C595" s="255" cm="1">
        <f t="array" aca="1" ref="C595" ca="1">_xlfn.XLOOKUP($A595&amp;$B595,'[6]产值及收款计划（2026）'!$A:$A&amp;'[6]产值及收款计划（2026）'!$B:$B,'[6]产值及收款计划（2026）'!C:C)</f>
        <v>0</v>
      </c>
      <c r="D595" s="255" cm="1">
        <f t="array" aca="1" ref="D595" ca="1">_xlfn.XLOOKUP($A595&amp;$B595,'[6]产值及收款计划（2026）'!$A:$A&amp;'[6]产值及收款计划（2026）'!$B:$B,'[6]产值及收款计划（2026）'!D:D)</f>
        <v>0</v>
      </c>
      <c r="E595" s="256" cm="1">
        <f t="array" aca="1" ref="E595" ca="1">_xlfn.XLOOKUP($A595&amp;$B595,'[6]产值及收款计划（2026）'!$A:$A&amp;'[6]产值及收款计划（2026）'!$B:$B,'[6]产值及收款计划（2026）'!E:E)</f>
        <v>0</v>
      </c>
      <c r="F595" s="256" cm="1">
        <f t="array" aca="1" ref="F595" ca="1">_xlfn.XLOOKUP($A595&amp;$B595,'[6]产值及收款计划（2026）'!$A:$A&amp;'[6]产值及收款计划（2026）'!$B:$B,'[6]产值及收款计划（2026）'!F:F)</f>
        <v>0</v>
      </c>
      <c r="G595" s="256" cm="1">
        <f t="array" aca="1" ref="G595" ca="1">_xlfn.XLOOKUP($A595&amp;$B595,'[6]产值及收款计划（2026）'!$A:$A&amp;'[6]产值及收款计划（2026）'!$B:$B,'[6]产值及收款计划（2026）'!G:G)</f>
        <v>0</v>
      </c>
      <c r="H595" s="256" cm="1">
        <f t="array" aca="1" ref="H595" ca="1">_xlfn.XLOOKUP($A595&amp;$B595,'[6]产值及收款计划（2026）'!$A:$A&amp;'[6]产值及收款计划（2026）'!$B:$B,'[6]产值及收款计划（2026）'!H:H)</f>
        <v>0</v>
      </c>
      <c r="I595" s="257" cm="1">
        <f t="array" aca="1" ref="I595" ca="1">_xlfn.XLOOKUP($A595&amp;$B595,'[6]产值及收款计划（2026）'!$A:$A&amp;'[6]产值及收款计划（2026）'!$B:$B,'[6]产值及收款计划（2026）'!I:I)</f>
        <v>0</v>
      </c>
      <c r="J595" s="258" cm="1">
        <f t="array" aca="1" ref="J595" ca="1">_xlfn.XLOOKUP($A595&amp;$B595,'[6]产值及收款计划（2026）'!$A:$A&amp;'[6]产值及收款计划（2026）'!$B:$B,'[6]产值及收款计划（2026）'!J:J)</f>
        <v>0</v>
      </c>
      <c r="K595" s="256" cm="1">
        <f t="array" aca="1" ref="K595" ca="1">_xlfn.XLOOKUP($A595&amp;$B595,'[6]产值及收款计划（2026）'!$A:$A&amp;'[6]产值及收款计划（2026）'!$B:$B,'[6]产值及收款计划（2026）'!K:K)</f>
        <v>0</v>
      </c>
      <c r="L595" s="256" cm="1">
        <f t="array" aca="1" ref="L595" ca="1">_xlfn.XLOOKUP($A595&amp;$B595,'[6]产值及收款计划（2026）'!$A:$A&amp;'[6]产值及收款计划（2026）'!$B:$B,'[6]产值及收款计划（2026）'!L:L)</f>
        <v>0</v>
      </c>
      <c r="M595" s="256" cm="1">
        <f t="array" aca="1" ref="M595" ca="1">_xlfn.XLOOKUP($A595&amp;$B595,'[6]产值及收款计划（2026）'!$A:$A&amp;'[6]产值及收款计划（2026）'!$B:$B,'[6]产值及收款计划（2026）'!M:M)</f>
        <v>0</v>
      </c>
      <c r="N595" s="256" cm="1">
        <f t="array" aca="1" ref="N595" ca="1">_xlfn.XLOOKUP($A595&amp;$B595,'[6]产值及收款计划（2026）'!$A:$A&amp;'[6]产值及收款计划（2026）'!$B:$B,'[6]产值及收款计划（2026）'!N:N)</f>
        <v>0</v>
      </c>
      <c r="O595" s="256" cm="1">
        <f t="array" aca="1" ref="O595" ca="1">_xlfn.XLOOKUP($A595&amp;$B595,'[6]产值及收款计划（2026）'!$A:$A&amp;'[6]产值及收款计划（2026）'!$B:$B,'[6]产值及收款计划（2026）'!O:O)</f>
        <v>0</v>
      </c>
      <c r="P595" s="255" cm="1">
        <f t="array" aca="1" ref="P595" ca="1">_xlfn.XLOOKUP($A595&amp;$B595,'[6]产值及收款计划（2026）'!$A:$A&amp;'[6]产值及收款计划（2026）'!$B:$B,'[6]产值及收款计划（2026）'!P:P)</f>
        <v>0</v>
      </c>
      <c r="Q595" s="256" cm="1">
        <f t="array" aca="1" ref="Q595" ca="1">_xlfn.XLOOKUP($A595&amp;$B595,'[6]产值及收款计划（2026）'!$A:$A&amp;'[6]产值及收款计划（2026）'!$B:$B,'[6]产值及收款计划（2026）'!Q:Q)</f>
        <v>0</v>
      </c>
      <c r="R595" s="256" cm="1">
        <f t="array" aca="1" ref="R595" ca="1">_xlfn.XLOOKUP($A595&amp;$B595,'[6]产值及收款计划（2026）'!$A:$A&amp;'[6]产值及收款计划（2026）'!$B:$B,'[6]产值及收款计划（2026）'!R:R)</f>
        <v>0</v>
      </c>
      <c r="S595" s="256" cm="1">
        <f t="array" aca="1" ref="S595" ca="1">_xlfn.XLOOKUP($A595&amp;$B595,'[6]产值及收款计划（2026）'!$A:$A&amp;'[6]产值及收款计划（2026）'!$B:$B,'[6]产值及收款计划（2026）'!S:S)</f>
        <v>0</v>
      </c>
      <c r="T595" s="256" cm="1">
        <f t="array" aca="1" ref="T595" ca="1">_xlfn.XLOOKUP($A595&amp;$B595,'[6]产值及收款计划（2026）'!$A:$A&amp;'[6]产值及收款计划（2026）'!$B:$B,'[6]产值及收款计划（2026）'!T:T)</f>
        <v>0</v>
      </c>
      <c r="U595" s="256" cm="1">
        <f t="array" aca="1" ref="U595" ca="1">_xlfn.XLOOKUP($A595&amp;$B595,'[6]产值及收款计划（2026）'!$A:$A&amp;'[6]产值及收款计划（2026）'!$B:$B,'[6]产值及收款计划（2026）'!U:U)</f>
        <v>0</v>
      </c>
      <c r="V595" s="256" cm="1">
        <f t="array" aca="1" ref="V595" ca="1">_xlfn.XLOOKUP($A595&amp;$B595,'[6]产值及收款计划（2026）'!$A:$A&amp;'[6]产值及收款计划（2026）'!$B:$B,'[6]产值及收款计划（2026）'!V:V)</f>
        <v>0</v>
      </c>
      <c r="W595" s="256" cm="1">
        <f t="array" aca="1" ref="W595" ca="1">_xlfn.XLOOKUP($A595&amp;$B595,'[6]产值及收款计划（2026）'!$A:$A&amp;'[6]产值及收款计划（2026）'!$B:$B,'[6]产值及收款计划（2026）'!W:W)</f>
        <v>0</v>
      </c>
      <c r="X595" s="256" cm="1">
        <f t="array" aca="1" ref="X595" ca="1">_xlfn.XLOOKUP($A595&amp;$B595,'[6]产值及收款计划（2026）'!$A:$A&amp;'[6]产值及收款计划（2026）'!$B:$B,'[6]产值及收款计划（2026）'!X:X)</f>
        <v>0</v>
      </c>
      <c r="Y595" s="256" cm="1">
        <f t="array" aca="1" ref="Y595" ca="1">_xlfn.XLOOKUP($A595&amp;$B595,'[6]产值及收款计划（2026）'!$A:$A&amp;'[6]产值及收款计划（2026）'!$B:$B,'[6]产值及收款计划（2026）'!Y:Y)</f>
        <v>0</v>
      </c>
      <c r="Z595" s="256" cm="1">
        <f t="array" aca="1" ref="Z595" ca="1">_xlfn.XLOOKUP($A595&amp;$B595,'[6]产值及收款计划（2026）'!$A:$A&amp;'[6]产值及收款计划（2026）'!$B:$B,'[6]产值及收款计划（2026）'!Z:Z)</f>
        <v>0</v>
      </c>
      <c r="AA595" s="256" cm="1">
        <f t="array" aca="1" ref="AA595" ca="1">_xlfn.XLOOKUP($A595&amp;$B595,'[6]产值及收款计划（2026）'!$A:$A&amp;'[6]产值及收款计划（2026）'!$B:$B,'[6]产值及收款计划（2026）'!AA:AA)</f>
        <v>0</v>
      </c>
      <c r="AB595" s="256" cm="1">
        <f t="array" aca="1" ref="AB595" ca="1">_xlfn.XLOOKUP($A595&amp;$B595,'[6]产值及收款计划（2026）'!$A:$A&amp;'[6]产值及收款计划（2026）'!$B:$B,'[6]产值及收款计划（2026）'!AB:AB)</f>
        <v>0</v>
      </c>
      <c r="AC595" s="256" cm="1">
        <f t="array" aca="1" ref="AC595" ca="1">_xlfn.XLOOKUP($A595&amp;$B595,'[6]产值及收款计划（2026）'!$A:$A&amp;'[6]产值及收款计划（2026）'!$B:$B,'[6]产值及收款计划（2026）'!AC:AC)</f>
        <v>0</v>
      </c>
      <c r="AD595" s="256" cm="1">
        <f t="array" aca="1" ref="AD595" ca="1">_xlfn.XLOOKUP($A595&amp;$B595,'[6]产值及收款计划（2026）'!$A:$A&amp;'[6]产值及收款计划（2026）'!$B:$B,'[6]产值及收款计划（2026）'!AD:AD)</f>
        <v>0</v>
      </c>
      <c r="AE595" s="256" cm="1">
        <f t="array" aca="1" ref="AE595" ca="1">_xlfn.XLOOKUP($A595&amp;$B595,'[6]产值及收款计划（2026）'!$A:$A&amp;'[6]产值及收款计划（2026）'!$B:$B,'[6]产值及收款计划（2026）'!AE:AE)</f>
        <v>0</v>
      </c>
      <c r="AF595" s="256" cm="1">
        <f t="array" aca="1" ref="AF595" ca="1">_xlfn.XLOOKUP($A595&amp;$B595,'[6]产值及收款计划（2026）'!$A:$A&amp;'[6]产值及收款计划（2026）'!$B:$B,'[6]产值及收款计划（2026）'!AF:AF)</f>
        <v>0</v>
      </c>
      <c r="AG595" s="256" cm="1">
        <f t="array" aca="1" ref="AG595" ca="1">_xlfn.XLOOKUP($A595&amp;$B595,'[6]产值及收款计划（2026）'!$A:$A&amp;'[6]产值及收款计划（2026）'!$B:$B,'[6]产值及收款计划（2026）'!AG:AG)</f>
        <v>0</v>
      </c>
      <c r="AH595" s="256" cm="1">
        <f t="array" aca="1" ref="AH595" ca="1">_xlfn.XLOOKUP($A595&amp;$B595,'[6]产值及收款计划（2026）'!$A:$A&amp;'[6]产值及收款计划（2026）'!$B:$B,'[6]产值及收款计划（2026）'!AH:AH)</f>
        <v>0</v>
      </c>
      <c r="AI595" s="256" cm="1">
        <f t="array" aca="1" ref="AI595" ca="1">_xlfn.XLOOKUP($A595&amp;$B595,'[6]产值及收款计划（2026）'!$A:$A&amp;'[6]产值及收款计划（2026）'!$B:$B,'[6]产值及收款计划（2026）'!AI:AI)</f>
        <v>0</v>
      </c>
      <c r="AJ595" s="256" cm="1">
        <f t="array" aca="1" ref="AJ595" ca="1">_xlfn.XLOOKUP($A595&amp;$B595,'[6]产值及收款计划（2026）'!$A:$A&amp;'[6]产值及收款计划（2026）'!$B:$B,'[6]产值及收款计划（2026）'!AJ:AJ)</f>
        <v>0</v>
      </c>
      <c r="AK595" s="256" cm="1">
        <f t="array" aca="1" ref="AK595" ca="1">_xlfn.XLOOKUP($A595&amp;$B595,'[6]产值及收款计划（2026）'!$A:$A&amp;'[6]产值及收款计划（2026）'!$B:$B,'[6]产值及收款计划（2026）'!AK:AK)</f>
        <v>0</v>
      </c>
      <c r="AL595" s="256" cm="1">
        <f t="array" aca="1" ref="AL595" ca="1">_xlfn.XLOOKUP($A595&amp;$B595,'[6]产值及收款计划（2026）'!$A:$A&amp;'[6]产值及收款计划（2026）'!$B:$B,'[6]产值及收款计划（2026）'!AL:AL)</f>
        <v>0</v>
      </c>
      <c r="AM595" s="263" t="e" cm="1">
        <f t="array" aca="1" ref="AM595" ca="1">_xlfn.LET(_xlpm.勾选月份状态数组,TRANSPOSE('PPT(12-15页）-TOP10'!$A$3:$A$14),_xlpm.选择数据区,IF('PPT(12-15页）-TOP10'!$E$3="收款",$BA595:$BL595,$AA595:$AL595),SUM(_xlfn._xlws.FILTER(_xlpm.选择数据区,_xlpm.勾选月份状态数组,"")))</f>
        <v>#NAME?</v>
      </c>
      <c r="AN595" s="256" t="e" cm="1">
        <f t="array" aca="1" ref="AN595" ca="1">_xlfn.LET(_xlpm.勾选月份状态数组,TRANSPOSE('PPT(12-15页）-TOP10'!$A$3:$A$14),_xlpm.选择数据区,IF('PPT(12-15页）-TOP10'!$E$3="收款",$DA595:$DL595,$CA595:$CL595),SUM(_xlfn._xlws.FILTER(_xlpm.选择数据区,_xlpm.勾选月份状态数组,"")))</f>
        <v>#NAME?</v>
      </c>
      <c r="AO595" s="256">
        <f ca="1">SUM(CA595:CC595)+SUM(AD595:AL595)</f>
        <v>0</v>
      </c>
      <c r="AP595" s="256"/>
      <c r="AQ595" s="256"/>
      <c r="AR595" s="256"/>
      <c r="AS595" s="256" cm="1">
        <f t="array" aca="1" ref="AS595" ca="1">_xlfn.XLOOKUP($A595&amp;$B595,'[6]产值及收款计划（2026）'!$A:$A&amp;'[6]产值及收款计划（2026）'!$B:$B,'[6]产值及收款计划（2026）'!AS:AS)</f>
        <v>0</v>
      </c>
      <c r="AT595" s="256" cm="1">
        <f t="array" aca="1" ref="AT595" ca="1">_xlfn.XLOOKUP($A595&amp;$B595,'[6]产值及收款计划（2026）'!$A:$A&amp;'[6]产值及收款计划（2026）'!$B:$B,'[6]产值及收款计划（2026）'!AT:AT)</f>
        <v>0</v>
      </c>
      <c r="AU595" s="256" cm="1">
        <f t="array" aca="1" ref="AU595" ca="1">_xlfn.XLOOKUP($A595&amp;$B595,'[6]产值及收款计划（2026）'!$A:$A&amp;'[6]产值及收款计划（2026）'!$B:$B,'[6]产值及收款计划（2026）'!AU:AU)</f>
        <v>0</v>
      </c>
      <c r="AV595" s="256" cm="1">
        <f t="array" aca="1" ref="AV595" ca="1">_xlfn.XLOOKUP($A595&amp;$B595,'[6]产值及收款计划（2026）'!$A:$A&amp;'[6]产值及收款计划（2026）'!$B:$B,'[6]产值及收款计划（2026）'!AV:AV)</f>
        <v>0</v>
      </c>
      <c r="AW595" s="256" cm="1">
        <f t="array" aca="1" ref="AW595" ca="1">_xlfn.XLOOKUP($A595&amp;$B595,'[6]产值及收款计划（2026）'!$A:$A&amp;'[6]产值及收款计划（2026）'!$B:$B,'[6]产值及收款计划（2026）'!AW:AW)</f>
        <v>0</v>
      </c>
      <c r="AX595" s="256" cm="1">
        <f t="array" aca="1" ref="AX595" ca="1">_xlfn.XLOOKUP($A595&amp;$B595,'[6]产值及收款计划（2026）'!$A:$A&amp;'[6]产值及收款计划（2026）'!$B:$B,'[6]产值及收款计划（2026）'!AX:AX)</f>
        <v>0</v>
      </c>
      <c r="AY595" s="256" cm="1">
        <f t="array" aca="1" ref="AY595" ca="1">_xlfn.XLOOKUP($A595&amp;$B595,'[6]产值及收款计划（2026）'!$A:$A&amp;'[6]产值及收款计划（2026）'!$B:$B,'[6]产值及收款计划（2026）'!AY:AY)</f>
        <v>0</v>
      </c>
      <c r="AZ595" s="256" cm="1">
        <f t="array" aca="1" ref="AZ595" ca="1">_xlfn.XLOOKUP($A595&amp;$B595,'[6]产值及收款计划（2026）'!$A:$A&amp;'[6]产值及收款计划（2026）'!$B:$B,'[6]产值及收款计划（2026）'!AZ:AZ)</f>
        <v>0</v>
      </c>
      <c r="BA595" s="256" cm="1">
        <f t="array" aca="1" ref="BA595" ca="1">_xlfn.XLOOKUP($A595&amp;$B595,'[6]产值及收款计划（2026）'!$A:$A&amp;'[6]产值及收款计划（2026）'!$B:$B,'[6]产值及收款计划（2026）'!BA:BA)</f>
        <v>0</v>
      </c>
      <c r="BB595" s="256" cm="1">
        <f t="array" aca="1" ref="BB595" ca="1">_xlfn.XLOOKUP($A595&amp;$B595,'[6]产值及收款计划（2026）'!$A:$A&amp;'[6]产值及收款计划（2026）'!$B:$B,'[6]产值及收款计划（2026）'!BB:BB)</f>
        <v>0</v>
      </c>
      <c r="BC595" s="256" cm="1">
        <f t="array" aca="1" ref="BC595" ca="1">_xlfn.XLOOKUP($A595&amp;$B595,'[6]产值及收款计划（2026）'!$A:$A&amp;'[6]产值及收款计划（2026）'!$B:$B,'[6]产值及收款计划（2026）'!BC:BC)</f>
        <v>0</v>
      </c>
      <c r="BD595" s="256" cm="1">
        <f t="array" aca="1" ref="BD595" ca="1">_xlfn.XLOOKUP($A595&amp;$B595,'[6]产值及收款计划（2026）'!$A:$A&amp;'[6]产值及收款计划（2026）'!$B:$B,'[6]产值及收款计划（2026）'!BD:BD)</f>
        <v>0</v>
      </c>
      <c r="BE595" s="256" cm="1">
        <f t="array" aca="1" ref="BE595" ca="1">_xlfn.XLOOKUP($A595&amp;$B595,'[6]产值及收款计划（2026）'!$A:$A&amp;'[6]产值及收款计划（2026）'!$B:$B,'[6]产值及收款计划（2026）'!BE:BE)</f>
        <v>0</v>
      </c>
      <c r="BF595" s="256" cm="1">
        <f t="array" aca="1" ref="BF595" ca="1">_xlfn.XLOOKUP($A595&amp;$B595,'[6]产值及收款计划（2026）'!$A:$A&amp;'[6]产值及收款计划（2026）'!$B:$B,'[6]产值及收款计划（2026）'!BF:BF)</f>
        <v>0</v>
      </c>
      <c r="BG595" s="256" cm="1">
        <f t="array" aca="1" ref="BG595" ca="1">_xlfn.XLOOKUP($A595&amp;$B595,'[6]产值及收款计划（2026）'!$A:$A&amp;'[6]产值及收款计划（2026）'!$B:$B,'[6]产值及收款计划（2026）'!BG:BG)</f>
        <v>0</v>
      </c>
      <c r="BH595" s="256" cm="1">
        <f t="array" aca="1" ref="BH595" ca="1">_xlfn.XLOOKUP($A595&amp;$B595,'[6]产值及收款计划（2026）'!$A:$A&amp;'[6]产值及收款计划（2026）'!$B:$B,'[6]产值及收款计划（2026）'!BH:BH)</f>
        <v>0</v>
      </c>
      <c r="BI595" s="256" cm="1">
        <f t="array" aca="1" ref="BI595" ca="1">_xlfn.XLOOKUP($A595&amp;$B595,'[6]产值及收款计划（2026）'!$A:$A&amp;'[6]产值及收款计划（2026）'!$B:$B,'[6]产值及收款计划（2026）'!BI:BI)</f>
        <v>0</v>
      </c>
      <c r="BJ595" s="256" cm="1">
        <f t="array" aca="1" ref="BJ595" ca="1">_xlfn.XLOOKUP($A595&amp;$B595,'[6]产值及收款计划（2026）'!$A:$A&amp;'[6]产值及收款计划（2026）'!$B:$B,'[6]产值及收款计划（2026）'!BJ:BJ)</f>
        <v>0</v>
      </c>
      <c r="BK595" s="256" cm="1">
        <f t="array" aca="1" ref="BK595" ca="1">_xlfn.XLOOKUP($A595&amp;$B595,'[6]产值及收款计划（2026）'!$A:$A&amp;'[6]产值及收款计划（2026）'!$B:$B,'[6]产值及收款计划（2026）'!BK:BK)</f>
        <v>0</v>
      </c>
      <c r="BL595" s="256" cm="1">
        <f t="array" aca="1" ref="BL595" ca="1">_xlfn.XLOOKUP($A595&amp;$B595,'[6]产值及收款计划（2026）'!$A:$A&amp;'[6]产值及收款计划（2026）'!$B:$B,'[6]产值及收款计划（2026）'!BL:BL)</f>
        <v>0</v>
      </c>
      <c r="BM595" s="256"/>
      <c r="BN595" s="256"/>
      <c r="BO595" s="256"/>
      <c r="BP595" s="256"/>
      <c r="BQ595" s="255" cm="1">
        <f t="array" aca="1" ref="BQ595" ca="1">_xlfn.XLOOKUP($A595&amp;$B595,'[6]产值及收款计划（2026）'!$A:$A&amp;'[6]产值及收款计划（2026）'!$B:$B,'[6]产值及收款计划（2026）'!BQ:BQ)</f>
        <v>0</v>
      </c>
      <c r="BR595" s="256" cm="1">
        <f t="array" aca="1" ref="BR595" ca="1">_xlfn.XLOOKUP($A595&amp;$B595,'[6]产值及收款计划（2026）'!$A:$A&amp;'[6]产值及收款计划（2026）'!$B:$B,'[6]产值及收款计划（2026）'!BR:BR)</f>
        <v>0</v>
      </c>
      <c r="CA595" s="256" cm="1">
        <f t="array" aca="1" ref="CA595" ca="1">_xlfn.XLOOKUP($A595&amp;$B595,'[6]产值及收款计划（2026）'!$A:$A&amp;'[6]产值及收款计划（2026）'!$B:$B,'[6]产值及收款计划（2026）'!CA:CA)</f>
        <v>0</v>
      </c>
      <c r="CB595" s="256" cm="1">
        <f t="array" aca="1" ref="CB595" ca="1">_xlfn.XLOOKUP($A595&amp;$B595,'[6]产值及收款计划（2026）'!$A:$A&amp;'[6]产值及收款计划（2026）'!$B:$B,'[6]产值及收款计划（2026）'!CB:CB)</f>
        <v>0</v>
      </c>
      <c r="CC595" s="256" cm="1">
        <f t="array" aca="1" ref="CC595" ca="1">_xlfn.XLOOKUP($A595&amp;$B595,'[6]产值及收款计划（2026）'!$A:$A&amp;'[6]产值及收款计划（2026）'!$B:$B,'[6]产值及收款计划（2026）'!CC:CC)</f>
        <v>0</v>
      </c>
      <c r="CD595" s="256" cm="1">
        <f t="array" aca="1" ref="CD595" ca="1">_xlfn.XLOOKUP($A595&amp;$B595,'[6]产值及收款计划（2026）'!$A:$A&amp;'[6]产值及收款计划（2026）'!$B:$B,'[6]产值及收款计划（2026）'!CD:CD)</f>
        <v>0</v>
      </c>
      <c r="CE595" s="256" cm="1">
        <f t="array" aca="1" ref="CE595" ca="1">_xlfn.XLOOKUP($A595&amp;$B595,'[6]产值及收款计划（2026）'!$A:$A&amp;'[6]产值及收款计划（2026）'!$B:$B,'[6]产值及收款计划（2026）'!CE:CE)</f>
        <v>0</v>
      </c>
      <c r="CF595" s="256" cm="1">
        <f t="array" aca="1" ref="CF595" ca="1">_xlfn.XLOOKUP($A595&amp;$B595,'[6]产值及收款计划（2026）'!$A:$A&amp;'[6]产值及收款计划（2026）'!$B:$B,'[6]产值及收款计划（2026）'!CF:CF)</f>
        <v>0</v>
      </c>
      <c r="CG595" s="256" cm="1">
        <f t="array" aca="1" ref="CG595" ca="1">_xlfn.XLOOKUP($A595&amp;$B595,'[6]产值及收款计划（2026）'!$A:$A&amp;'[6]产值及收款计划（2026）'!$B:$B,'[6]产值及收款计划（2026）'!CG:CG)</f>
        <v>0</v>
      </c>
      <c r="CH595" s="256" cm="1">
        <f t="array" aca="1" ref="CH595" ca="1">_xlfn.XLOOKUP($A595&amp;$B595,'[6]产值及收款计划（2026）'!$A:$A&amp;'[6]产值及收款计划（2026）'!$B:$B,'[6]产值及收款计划（2026）'!CH:CH)</f>
        <v>0</v>
      </c>
      <c r="CI595" s="256" cm="1">
        <f t="array" aca="1" ref="CI595" ca="1">_xlfn.XLOOKUP($A595&amp;$B595,'[6]产值及收款计划（2026）'!$A:$A&amp;'[6]产值及收款计划（2026）'!$B:$B,'[6]产值及收款计划（2026）'!CI:CI)</f>
        <v>0</v>
      </c>
      <c r="CJ595" s="256" cm="1">
        <f t="array" aca="1" ref="CJ595" ca="1">_xlfn.XLOOKUP($A595&amp;$B595,'[6]产值及收款计划（2026）'!$A:$A&amp;'[6]产值及收款计划（2026）'!$B:$B,'[6]产值及收款计划（2026）'!CJ:CJ)</f>
        <v>0</v>
      </c>
      <c r="CK595" s="256" cm="1">
        <f t="array" aca="1" ref="CK595" ca="1">_xlfn.XLOOKUP($A595&amp;$B595,'[6]产值及收款计划（2026）'!$A:$A&amp;'[6]产值及收款计划（2026）'!$B:$B,'[6]产值及收款计划（2026）'!CK:CK)</f>
        <v>0</v>
      </c>
      <c r="CL595" s="256" cm="1">
        <f t="array" aca="1" ref="CL595" ca="1">_xlfn.XLOOKUP($A595&amp;$B595,'[6]产值及收款计划（2026）'!$A:$A&amp;'[6]产值及收款计划（2026）'!$B:$B,'[6]产值及收款计划（2026）'!CL:CL)</f>
        <v>0</v>
      </c>
      <c r="DA595" s="256" cm="1">
        <f t="array" aca="1" ref="DA595" ca="1">_xlfn.XLOOKUP($A595&amp;$B595,'[6]产值及收款计划（2026）'!$A:$A&amp;'[6]产值及收款计划（2026）'!$B:$B,'[6]产值及收款计划（2026）'!DA:DA)</f>
        <v>0</v>
      </c>
      <c r="DB595" s="256" cm="1">
        <f t="array" aca="1" ref="DB595" ca="1">_xlfn.XLOOKUP($A595&amp;$B595,'[6]产值及收款计划（2026）'!$A:$A&amp;'[6]产值及收款计划（2026）'!$B:$B,'[6]产值及收款计划（2026）'!DB:DB)</f>
        <v>0</v>
      </c>
      <c r="DC595" s="256" cm="1">
        <f t="array" aca="1" ref="DC595" ca="1">_xlfn.XLOOKUP($A595&amp;$B595,'[6]产值及收款计划（2026）'!$A:$A&amp;'[6]产值及收款计划（2026）'!$B:$B,'[6]产值及收款计划（2026）'!DC:DC)</f>
        <v>0</v>
      </c>
      <c r="DD595" s="256" cm="1">
        <f t="array" aca="1" ref="DD595" ca="1">_xlfn.XLOOKUP($A595&amp;$B595,'[6]产值及收款计划（2026）'!$A:$A&amp;'[6]产值及收款计划（2026）'!$B:$B,'[6]产值及收款计划（2026）'!DD:DD)</f>
        <v>0</v>
      </c>
      <c r="DE595" s="256" cm="1">
        <f t="array" aca="1" ref="DE595" ca="1">_xlfn.XLOOKUP($A595&amp;$B595,'[6]产值及收款计划（2026）'!$A:$A&amp;'[6]产值及收款计划（2026）'!$B:$B,'[6]产值及收款计划（2026）'!DE:DE)</f>
        <v>0</v>
      </c>
      <c r="DF595" s="256" cm="1">
        <f t="array" aca="1" ref="DF595" ca="1">_xlfn.XLOOKUP($A595&amp;$B595,'[6]产值及收款计划（2026）'!$A:$A&amp;'[6]产值及收款计划（2026）'!$B:$B,'[6]产值及收款计划（2026）'!DF:DF)</f>
        <v>0</v>
      </c>
      <c r="DG595" s="256" cm="1">
        <f t="array" aca="1" ref="DG595" ca="1">_xlfn.XLOOKUP($A595&amp;$B595,'[6]产值及收款计划（2026）'!$A:$A&amp;'[6]产值及收款计划（2026）'!$B:$B,'[6]产值及收款计划（2026）'!DG:DG)</f>
        <v>0</v>
      </c>
      <c r="DH595" s="256" cm="1">
        <f t="array" aca="1" ref="DH595" ca="1">_xlfn.XLOOKUP($A595&amp;$B595,'[6]产值及收款计划（2026）'!$A:$A&amp;'[6]产值及收款计划（2026）'!$B:$B,'[6]产值及收款计划（2026）'!DH:DH)</f>
        <v>0</v>
      </c>
      <c r="DI595" s="256" cm="1">
        <f t="array" aca="1" ref="DI595" ca="1">_xlfn.XLOOKUP($A595&amp;$B595,'[6]产值及收款计划（2026）'!$A:$A&amp;'[6]产值及收款计划（2026）'!$B:$B,'[6]产值及收款计划（2026）'!DI:DI)</f>
        <v>0</v>
      </c>
      <c r="DJ595" s="256" cm="1">
        <f t="array" aca="1" ref="DJ595" ca="1">_xlfn.XLOOKUP($A595&amp;$B595,'[6]产值及收款计划（2026）'!$A:$A&amp;'[6]产值及收款计划（2026）'!$B:$B,'[6]产值及收款计划（2026）'!DJ:DJ)</f>
        <v>0</v>
      </c>
      <c r="DK595" s="256" cm="1">
        <f t="array" aca="1" ref="DK595" ca="1">_xlfn.XLOOKUP($A595&amp;$B595,'[6]产值及收款计划（2026）'!$A:$A&amp;'[6]产值及收款计划（2026）'!$B:$B,'[6]产值及收款计划（2026）'!DK:DK)</f>
        <v>0</v>
      </c>
      <c r="DL595" s="256" cm="1">
        <f t="array" aca="1" ref="DL595" ca="1">_xlfn.XLOOKUP($A595&amp;$B595,'[6]产值及收款计划（2026）'!$A:$A&amp;'[6]产值及收款计划（2026）'!$B:$B,'[6]产值及收款计划（2026）'!DL:DL)</f>
        <v>0</v>
      </c>
      <c r="DM595" s="264"/>
      <c r="DN595" s="250"/>
    </row>
    <row r="596" spans="1:118" ht="20.25" x14ac:dyDescent="0.15">
      <c r="A596" s="254">
        <f t="shared" ca="1" si="29"/>
        <v>21</v>
      </c>
      <c r="B596" s="254" t="s">
        <v>30</v>
      </c>
      <c r="C596" s="255" cm="1">
        <f t="array" aca="1" ref="C596" ca="1">_xlfn.XLOOKUP($A596&amp;$B596,'[6]产值及收款计划（2026）'!$A:$A&amp;'[6]产值及收款计划（2026）'!$B:$B,'[6]产值及收款计划（2026）'!C:C)</f>
        <v>0</v>
      </c>
      <c r="D596" s="255" cm="1">
        <f t="array" aca="1" ref="D596" ca="1">_xlfn.XLOOKUP($A596&amp;$B596,'[6]产值及收款计划（2026）'!$A:$A&amp;'[6]产值及收款计划（2026）'!$B:$B,'[6]产值及收款计划（2026）'!D:D)</f>
        <v>0</v>
      </c>
      <c r="E596" s="256" cm="1">
        <f t="array" aca="1" ref="E596" ca="1">_xlfn.XLOOKUP($A596&amp;$B596,'[6]产值及收款计划（2026）'!$A:$A&amp;'[6]产值及收款计划（2026）'!$B:$B,'[6]产值及收款计划（2026）'!E:E)</f>
        <v>0</v>
      </c>
      <c r="F596" s="256" cm="1">
        <f t="array" aca="1" ref="F596" ca="1">_xlfn.XLOOKUP($A596&amp;$B596,'[6]产值及收款计划（2026）'!$A:$A&amp;'[6]产值及收款计划（2026）'!$B:$B,'[6]产值及收款计划（2026）'!F:F)</f>
        <v>0</v>
      </c>
      <c r="G596" s="256" cm="1">
        <f t="array" aca="1" ref="G596" ca="1">_xlfn.XLOOKUP($A596&amp;$B596,'[6]产值及收款计划（2026）'!$A:$A&amp;'[6]产值及收款计划（2026）'!$B:$B,'[6]产值及收款计划（2026）'!G:G)</f>
        <v>0</v>
      </c>
      <c r="H596" s="256" cm="1">
        <f t="array" aca="1" ref="H596" ca="1">_xlfn.XLOOKUP($A596&amp;$B596,'[6]产值及收款计划（2026）'!$A:$A&amp;'[6]产值及收款计划（2026）'!$B:$B,'[6]产值及收款计划（2026）'!H:H)</f>
        <v>0</v>
      </c>
      <c r="I596" s="257" cm="1">
        <f t="array" aca="1" ref="I596" ca="1">_xlfn.XLOOKUP($A596&amp;$B596,'[6]产值及收款计划（2026）'!$A:$A&amp;'[6]产值及收款计划（2026）'!$B:$B,'[6]产值及收款计划（2026）'!I:I)</f>
        <v>0</v>
      </c>
      <c r="J596" s="258" cm="1">
        <f t="array" aca="1" ref="J596" ca="1">_xlfn.XLOOKUP($A596&amp;$B596,'[6]产值及收款计划（2026）'!$A:$A&amp;'[6]产值及收款计划（2026）'!$B:$B,'[6]产值及收款计划（2026）'!J:J)</f>
        <v>0</v>
      </c>
      <c r="K596" s="256" cm="1">
        <f t="array" aca="1" ref="K596" ca="1">_xlfn.XLOOKUP($A596&amp;$B596,'[6]产值及收款计划（2026）'!$A:$A&amp;'[6]产值及收款计划（2026）'!$B:$B,'[6]产值及收款计划（2026）'!K:K)</f>
        <v>0</v>
      </c>
      <c r="L596" s="256" cm="1">
        <f t="array" aca="1" ref="L596" ca="1">_xlfn.XLOOKUP($A596&amp;$B596,'[6]产值及收款计划（2026）'!$A:$A&amp;'[6]产值及收款计划（2026）'!$B:$B,'[6]产值及收款计划（2026）'!L:L)</f>
        <v>0</v>
      </c>
      <c r="M596" s="256" cm="1">
        <f t="array" aca="1" ref="M596" ca="1">_xlfn.XLOOKUP($A596&amp;$B596,'[6]产值及收款计划（2026）'!$A:$A&amp;'[6]产值及收款计划（2026）'!$B:$B,'[6]产值及收款计划（2026）'!M:M)</f>
        <v>0</v>
      </c>
      <c r="N596" s="256" cm="1">
        <f t="array" aca="1" ref="N596" ca="1">_xlfn.XLOOKUP($A596&amp;$B596,'[6]产值及收款计划（2026）'!$A:$A&amp;'[6]产值及收款计划（2026）'!$B:$B,'[6]产值及收款计划（2026）'!N:N)</f>
        <v>0</v>
      </c>
      <c r="O596" s="256" cm="1">
        <f t="array" aca="1" ref="O596" ca="1">_xlfn.XLOOKUP($A596&amp;$B596,'[6]产值及收款计划（2026）'!$A:$A&amp;'[6]产值及收款计划（2026）'!$B:$B,'[6]产值及收款计划（2026）'!O:O)</f>
        <v>0</v>
      </c>
      <c r="P596" s="255" cm="1">
        <f t="array" aca="1" ref="P596" ca="1">_xlfn.XLOOKUP($A596&amp;$B596,'[6]产值及收款计划（2026）'!$A:$A&amp;'[6]产值及收款计划（2026）'!$B:$B,'[6]产值及收款计划（2026）'!P:P)</f>
        <v>0</v>
      </c>
      <c r="Q596" s="256" cm="1">
        <f t="array" aca="1" ref="Q596" ca="1">_xlfn.XLOOKUP($A596&amp;$B596,'[6]产值及收款计划（2026）'!$A:$A&amp;'[6]产值及收款计划（2026）'!$B:$B,'[6]产值及收款计划（2026）'!Q:Q)</f>
        <v>0</v>
      </c>
      <c r="R596" s="256" cm="1">
        <f t="array" aca="1" ref="R596" ca="1">_xlfn.XLOOKUP($A596&amp;$B596,'[6]产值及收款计划（2026）'!$A:$A&amp;'[6]产值及收款计划（2026）'!$B:$B,'[6]产值及收款计划（2026）'!R:R)</f>
        <v>0</v>
      </c>
      <c r="S596" s="256" cm="1">
        <f t="array" aca="1" ref="S596" ca="1">_xlfn.XLOOKUP($A596&amp;$B596,'[6]产值及收款计划（2026）'!$A:$A&amp;'[6]产值及收款计划（2026）'!$B:$B,'[6]产值及收款计划（2026）'!S:S)</f>
        <v>0</v>
      </c>
      <c r="T596" s="256" cm="1">
        <f t="array" aca="1" ref="T596" ca="1">_xlfn.XLOOKUP($A596&amp;$B596,'[6]产值及收款计划（2026）'!$A:$A&amp;'[6]产值及收款计划（2026）'!$B:$B,'[6]产值及收款计划（2026）'!T:T)</f>
        <v>0</v>
      </c>
      <c r="U596" s="256" cm="1">
        <f t="array" aca="1" ref="U596" ca="1">_xlfn.XLOOKUP($A596&amp;$B596,'[6]产值及收款计划（2026）'!$A:$A&amp;'[6]产值及收款计划（2026）'!$B:$B,'[6]产值及收款计划（2026）'!U:U)</f>
        <v>0</v>
      </c>
      <c r="V596" s="256" cm="1">
        <f t="array" aca="1" ref="V596" ca="1">_xlfn.XLOOKUP($A596&amp;$B596,'[6]产值及收款计划（2026）'!$A:$A&amp;'[6]产值及收款计划（2026）'!$B:$B,'[6]产值及收款计划（2026）'!V:V)</f>
        <v>0</v>
      </c>
      <c r="W596" s="256" cm="1">
        <f t="array" aca="1" ref="W596" ca="1">_xlfn.XLOOKUP($A596&amp;$B596,'[6]产值及收款计划（2026）'!$A:$A&amp;'[6]产值及收款计划（2026）'!$B:$B,'[6]产值及收款计划（2026）'!W:W)</f>
        <v>0</v>
      </c>
      <c r="X596" s="256" cm="1">
        <f t="array" aca="1" ref="X596" ca="1">_xlfn.XLOOKUP($A596&amp;$B596,'[6]产值及收款计划（2026）'!$A:$A&amp;'[6]产值及收款计划（2026）'!$B:$B,'[6]产值及收款计划（2026）'!X:X)</f>
        <v>0</v>
      </c>
      <c r="Y596" s="256" cm="1">
        <f t="array" aca="1" ref="Y596" ca="1">_xlfn.XLOOKUP($A596&amp;$B596,'[6]产值及收款计划（2026）'!$A:$A&amp;'[6]产值及收款计划（2026）'!$B:$B,'[6]产值及收款计划（2026）'!Y:Y)</f>
        <v>0</v>
      </c>
      <c r="Z596" s="256" cm="1">
        <f t="array" aca="1" ref="Z596" ca="1">_xlfn.XLOOKUP($A596&amp;$B596,'[6]产值及收款计划（2026）'!$A:$A&amp;'[6]产值及收款计划（2026）'!$B:$B,'[6]产值及收款计划（2026）'!Z:Z)</f>
        <v>0</v>
      </c>
      <c r="AA596" s="256" cm="1">
        <f t="array" aca="1" ref="AA596" ca="1">_xlfn.XLOOKUP($A596&amp;$B596,'[6]产值及收款计划（2026）'!$A:$A&amp;'[6]产值及收款计划（2026）'!$B:$B,'[6]产值及收款计划（2026）'!AA:AA)</f>
        <v>0</v>
      </c>
      <c r="AB596" s="256" cm="1">
        <f t="array" aca="1" ref="AB596" ca="1">_xlfn.XLOOKUP($A596&amp;$B596,'[6]产值及收款计划（2026）'!$A:$A&amp;'[6]产值及收款计划（2026）'!$B:$B,'[6]产值及收款计划（2026）'!AB:AB)</f>
        <v>0</v>
      </c>
      <c r="AC596" s="256" cm="1">
        <f t="array" aca="1" ref="AC596" ca="1">_xlfn.XLOOKUP($A596&amp;$B596,'[6]产值及收款计划（2026）'!$A:$A&amp;'[6]产值及收款计划（2026）'!$B:$B,'[6]产值及收款计划（2026）'!AC:AC)</f>
        <v>0</v>
      </c>
      <c r="AD596" s="256" cm="1">
        <f t="array" aca="1" ref="AD596" ca="1">_xlfn.XLOOKUP($A596&amp;$B596,'[6]产值及收款计划（2026）'!$A:$A&amp;'[6]产值及收款计划（2026）'!$B:$B,'[6]产值及收款计划（2026）'!AD:AD)</f>
        <v>0</v>
      </c>
      <c r="AE596" s="256" cm="1">
        <f t="array" aca="1" ref="AE596" ca="1">_xlfn.XLOOKUP($A596&amp;$B596,'[6]产值及收款计划（2026）'!$A:$A&amp;'[6]产值及收款计划（2026）'!$B:$B,'[6]产值及收款计划（2026）'!AE:AE)</f>
        <v>0</v>
      </c>
      <c r="AF596" s="256" cm="1">
        <f t="array" aca="1" ref="AF596" ca="1">_xlfn.XLOOKUP($A596&amp;$B596,'[6]产值及收款计划（2026）'!$A:$A&amp;'[6]产值及收款计划（2026）'!$B:$B,'[6]产值及收款计划（2026）'!AF:AF)</f>
        <v>0</v>
      </c>
      <c r="AG596" s="256" cm="1">
        <f t="array" aca="1" ref="AG596" ca="1">_xlfn.XLOOKUP($A596&amp;$B596,'[6]产值及收款计划（2026）'!$A:$A&amp;'[6]产值及收款计划（2026）'!$B:$B,'[6]产值及收款计划（2026）'!AG:AG)</f>
        <v>0</v>
      </c>
      <c r="AH596" s="256" cm="1">
        <f t="array" aca="1" ref="AH596" ca="1">_xlfn.XLOOKUP($A596&amp;$B596,'[6]产值及收款计划（2026）'!$A:$A&amp;'[6]产值及收款计划（2026）'!$B:$B,'[6]产值及收款计划（2026）'!AH:AH)</f>
        <v>0</v>
      </c>
      <c r="AI596" s="256" cm="1">
        <f t="array" aca="1" ref="AI596" ca="1">_xlfn.XLOOKUP($A596&amp;$B596,'[6]产值及收款计划（2026）'!$A:$A&amp;'[6]产值及收款计划（2026）'!$B:$B,'[6]产值及收款计划（2026）'!AI:AI)</f>
        <v>0</v>
      </c>
      <c r="AJ596" s="256" cm="1">
        <f t="array" aca="1" ref="AJ596" ca="1">_xlfn.XLOOKUP($A596&amp;$B596,'[6]产值及收款计划（2026）'!$A:$A&amp;'[6]产值及收款计划（2026）'!$B:$B,'[6]产值及收款计划（2026）'!AJ:AJ)</f>
        <v>0</v>
      </c>
      <c r="AK596" s="256" cm="1">
        <f t="array" aca="1" ref="AK596" ca="1">_xlfn.XLOOKUP($A596&amp;$B596,'[6]产值及收款计划（2026）'!$A:$A&amp;'[6]产值及收款计划（2026）'!$B:$B,'[6]产值及收款计划（2026）'!AK:AK)</f>
        <v>0</v>
      </c>
      <c r="AL596" s="256" cm="1">
        <f t="array" aca="1" ref="AL596" ca="1">_xlfn.XLOOKUP($A596&amp;$B596,'[6]产值及收款计划（2026）'!$A:$A&amp;'[6]产值及收款计划（2026）'!$B:$B,'[6]产值及收款计划（2026）'!AL:AL)</f>
        <v>0</v>
      </c>
      <c r="AM596" s="263" t="e" cm="1">
        <f t="array" aca="1" ref="AM596" ca="1">_xlfn.LET(_xlpm.勾选月份状态数组,TRANSPOSE('PPT(12-15页）-TOP10'!$A$3:$A$14),_xlpm.选择数据区,IF('PPT(12-15页）-TOP10'!$E$3="收款",$BA596:$BL596,$AA596:$AL596),SUM(_xlfn._xlws.FILTER(_xlpm.选择数据区,_xlpm.勾选月份状态数组,"")))</f>
        <v>#NAME?</v>
      </c>
      <c r="AN596" s="256" t="e" cm="1">
        <f t="array" aca="1" ref="AN596" ca="1">_xlfn.LET(_xlpm.勾选月份状态数组,TRANSPOSE('PPT(12-15页）-TOP10'!$A$3:$A$14),_xlpm.选择数据区,IF('PPT(12-15页）-TOP10'!$E$3="收款",$DA596:$DL596,$CA596:$CL596),SUM(_xlfn._xlws.FILTER(_xlpm.选择数据区,_xlpm.勾选月份状态数组,"")))</f>
        <v>#NAME?</v>
      </c>
      <c r="AO596" s="256">
        <f ca="1">SUM(CA596:CC596)+SUM(AD596:AL596)</f>
        <v>0</v>
      </c>
      <c r="AP596" s="256"/>
      <c r="AQ596" s="256"/>
      <c r="AR596" s="256"/>
      <c r="AS596" s="256" cm="1">
        <f t="array" aca="1" ref="AS596" ca="1">_xlfn.XLOOKUP($A596&amp;$B596,'[6]产值及收款计划（2026）'!$A:$A&amp;'[6]产值及收款计划（2026）'!$B:$B,'[6]产值及收款计划（2026）'!AS:AS)</f>
        <v>0</v>
      </c>
      <c r="AT596" s="256" cm="1">
        <f t="array" aca="1" ref="AT596" ca="1">_xlfn.XLOOKUP($A596&amp;$B596,'[6]产值及收款计划（2026）'!$A:$A&amp;'[6]产值及收款计划（2026）'!$B:$B,'[6]产值及收款计划（2026）'!AT:AT)</f>
        <v>0</v>
      </c>
      <c r="AU596" s="256" cm="1">
        <f t="array" aca="1" ref="AU596" ca="1">_xlfn.XLOOKUP($A596&amp;$B596,'[6]产值及收款计划（2026）'!$A:$A&amp;'[6]产值及收款计划（2026）'!$B:$B,'[6]产值及收款计划（2026）'!AU:AU)</f>
        <v>0</v>
      </c>
      <c r="AV596" s="256" cm="1">
        <f t="array" aca="1" ref="AV596" ca="1">_xlfn.XLOOKUP($A596&amp;$B596,'[6]产值及收款计划（2026）'!$A:$A&amp;'[6]产值及收款计划（2026）'!$B:$B,'[6]产值及收款计划（2026）'!AV:AV)</f>
        <v>0</v>
      </c>
      <c r="AW596" s="256" cm="1">
        <f t="array" aca="1" ref="AW596" ca="1">_xlfn.XLOOKUP($A596&amp;$B596,'[6]产值及收款计划（2026）'!$A:$A&amp;'[6]产值及收款计划（2026）'!$B:$B,'[6]产值及收款计划（2026）'!AW:AW)</f>
        <v>0</v>
      </c>
      <c r="AX596" s="256" cm="1">
        <f t="array" aca="1" ref="AX596" ca="1">_xlfn.XLOOKUP($A596&amp;$B596,'[6]产值及收款计划（2026）'!$A:$A&amp;'[6]产值及收款计划（2026）'!$B:$B,'[6]产值及收款计划（2026）'!AX:AX)</f>
        <v>0</v>
      </c>
      <c r="AY596" s="256" cm="1">
        <f t="array" aca="1" ref="AY596" ca="1">_xlfn.XLOOKUP($A596&amp;$B596,'[6]产值及收款计划（2026）'!$A:$A&amp;'[6]产值及收款计划（2026）'!$B:$B,'[6]产值及收款计划（2026）'!AY:AY)</f>
        <v>0</v>
      </c>
      <c r="AZ596" s="256" cm="1">
        <f t="array" aca="1" ref="AZ596" ca="1">_xlfn.XLOOKUP($A596&amp;$B596,'[6]产值及收款计划（2026）'!$A:$A&amp;'[6]产值及收款计划（2026）'!$B:$B,'[6]产值及收款计划（2026）'!AZ:AZ)</f>
        <v>0</v>
      </c>
      <c r="BA596" s="256" cm="1">
        <f t="array" aca="1" ref="BA596" ca="1">_xlfn.XLOOKUP($A596&amp;$B596,'[6]产值及收款计划（2026）'!$A:$A&amp;'[6]产值及收款计划（2026）'!$B:$B,'[6]产值及收款计划（2026）'!BA:BA)</f>
        <v>0</v>
      </c>
      <c r="BB596" s="256" cm="1">
        <f t="array" aca="1" ref="BB596" ca="1">_xlfn.XLOOKUP($A596&amp;$B596,'[6]产值及收款计划（2026）'!$A:$A&amp;'[6]产值及收款计划（2026）'!$B:$B,'[6]产值及收款计划（2026）'!BB:BB)</f>
        <v>0</v>
      </c>
      <c r="BC596" s="256" cm="1">
        <f t="array" aca="1" ref="BC596" ca="1">_xlfn.XLOOKUP($A596&amp;$B596,'[6]产值及收款计划（2026）'!$A:$A&amp;'[6]产值及收款计划（2026）'!$B:$B,'[6]产值及收款计划（2026）'!BC:BC)</f>
        <v>0</v>
      </c>
      <c r="BD596" s="256" cm="1">
        <f t="array" aca="1" ref="BD596" ca="1">_xlfn.XLOOKUP($A596&amp;$B596,'[6]产值及收款计划（2026）'!$A:$A&amp;'[6]产值及收款计划（2026）'!$B:$B,'[6]产值及收款计划（2026）'!BD:BD)</f>
        <v>0</v>
      </c>
      <c r="BE596" s="256" cm="1">
        <f t="array" aca="1" ref="BE596" ca="1">_xlfn.XLOOKUP($A596&amp;$B596,'[6]产值及收款计划（2026）'!$A:$A&amp;'[6]产值及收款计划（2026）'!$B:$B,'[6]产值及收款计划（2026）'!BE:BE)</f>
        <v>0</v>
      </c>
      <c r="BF596" s="256" cm="1">
        <f t="array" aca="1" ref="BF596" ca="1">_xlfn.XLOOKUP($A596&amp;$B596,'[6]产值及收款计划（2026）'!$A:$A&amp;'[6]产值及收款计划（2026）'!$B:$B,'[6]产值及收款计划（2026）'!BF:BF)</f>
        <v>0</v>
      </c>
      <c r="BG596" s="256" cm="1">
        <f t="array" aca="1" ref="BG596" ca="1">_xlfn.XLOOKUP($A596&amp;$B596,'[6]产值及收款计划（2026）'!$A:$A&amp;'[6]产值及收款计划（2026）'!$B:$B,'[6]产值及收款计划（2026）'!BG:BG)</f>
        <v>0</v>
      </c>
      <c r="BH596" s="256" cm="1">
        <f t="array" aca="1" ref="BH596" ca="1">_xlfn.XLOOKUP($A596&amp;$B596,'[6]产值及收款计划（2026）'!$A:$A&amp;'[6]产值及收款计划（2026）'!$B:$B,'[6]产值及收款计划（2026）'!BH:BH)</f>
        <v>0</v>
      </c>
      <c r="BI596" s="256" cm="1">
        <f t="array" aca="1" ref="BI596" ca="1">_xlfn.XLOOKUP($A596&amp;$B596,'[6]产值及收款计划（2026）'!$A:$A&amp;'[6]产值及收款计划（2026）'!$B:$B,'[6]产值及收款计划（2026）'!BI:BI)</f>
        <v>0</v>
      </c>
      <c r="BJ596" s="256" cm="1">
        <f t="array" aca="1" ref="BJ596" ca="1">_xlfn.XLOOKUP($A596&amp;$B596,'[6]产值及收款计划（2026）'!$A:$A&amp;'[6]产值及收款计划（2026）'!$B:$B,'[6]产值及收款计划（2026）'!BJ:BJ)</f>
        <v>0</v>
      </c>
      <c r="BK596" s="256" cm="1">
        <f t="array" aca="1" ref="BK596" ca="1">_xlfn.XLOOKUP($A596&amp;$B596,'[6]产值及收款计划（2026）'!$A:$A&amp;'[6]产值及收款计划（2026）'!$B:$B,'[6]产值及收款计划（2026）'!BK:BK)</f>
        <v>0</v>
      </c>
      <c r="BL596" s="256" cm="1">
        <f t="array" aca="1" ref="BL596" ca="1">_xlfn.XLOOKUP($A596&amp;$B596,'[6]产值及收款计划（2026）'!$A:$A&amp;'[6]产值及收款计划（2026）'!$B:$B,'[6]产值及收款计划（2026）'!BL:BL)</f>
        <v>0</v>
      </c>
      <c r="BM596" s="256"/>
      <c r="BN596" s="256"/>
      <c r="BO596" s="256"/>
      <c r="BP596" s="256"/>
      <c r="BQ596" s="255" cm="1">
        <f t="array" aca="1" ref="BQ596" ca="1">_xlfn.XLOOKUP($A596&amp;$B596,'[6]产值及收款计划（2026）'!$A:$A&amp;'[6]产值及收款计划（2026）'!$B:$B,'[6]产值及收款计划（2026）'!BQ:BQ)</f>
        <v>0</v>
      </c>
      <c r="BR596" s="256" cm="1">
        <f t="array" aca="1" ref="BR596" ca="1">_xlfn.XLOOKUP($A596&amp;$B596,'[6]产值及收款计划（2026）'!$A:$A&amp;'[6]产值及收款计划（2026）'!$B:$B,'[6]产值及收款计划（2026）'!BR:BR)</f>
        <v>0</v>
      </c>
      <c r="CA596" s="256" cm="1">
        <f t="array" aca="1" ref="CA596" ca="1">_xlfn.XLOOKUP($A596&amp;$B596,'[6]产值及收款计划（2026）'!$A:$A&amp;'[6]产值及收款计划（2026）'!$B:$B,'[6]产值及收款计划（2026）'!CA:CA)</f>
        <v>0</v>
      </c>
      <c r="CB596" s="256" cm="1">
        <f t="array" aca="1" ref="CB596" ca="1">_xlfn.XLOOKUP($A596&amp;$B596,'[6]产值及收款计划（2026）'!$A:$A&amp;'[6]产值及收款计划（2026）'!$B:$B,'[6]产值及收款计划（2026）'!CB:CB)</f>
        <v>0</v>
      </c>
      <c r="CC596" s="256" cm="1">
        <f t="array" aca="1" ref="CC596" ca="1">_xlfn.XLOOKUP($A596&amp;$B596,'[6]产值及收款计划（2026）'!$A:$A&amp;'[6]产值及收款计划（2026）'!$B:$B,'[6]产值及收款计划（2026）'!CC:CC)</f>
        <v>0</v>
      </c>
      <c r="CD596" s="256" cm="1">
        <f t="array" aca="1" ref="CD596" ca="1">_xlfn.XLOOKUP($A596&amp;$B596,'[6]产值及收款计划（2026）'!$A:$A&amp;'[6]产值及收款计划（2026）'!$B:$B,'[6]产值及收款计划（2026）'!CD:CD)</f>
        <v>0</v>
      </c>
      <c r="CE596" s="256" cm="1">
        <f t="array" aca="1" ref="CE596" ca="1">_xlfn.XLOOKUP($A596&amp;$B596,'[6]产值及收款计划（2026）'!$A:$A&amp;'[6]产值及收款计划（2026）'!$B:$B,'[6]产值及收款计划（2026）'!CE:CE)</f>
        <v>0</v>
      </c>
      <c r="CF596" s="256" cm="1">
        <f t="array" aca="1" ref="CF596" ca="1">_xlfn.XLOOKUP($A596&amp;$B596,'[6]产值及收款计划（2026）'!$A:$A&amp;'[6]产值及收款计划（2026）'!$B:$B,'[6]产值及收款计划（2026）'!CF:CF)</f>
        <v>0</v>
      </c>
      <c r="CG596" s="256" cm="1">
        <f t="array" aca="1" ref="CG596" ca="1">_xlfn.XLOOKUP($A596&amp;$B596,'[6]产值及收款计划（2026）'!$A:$A&amp;'[6]产值及收款计划（2026）'!$B:$B,'[6]产值及收款计划（2026）'!CG:CG)</f>
        <v>0</v>
      </c>
      <c r="CH596" s="256" cm="1">
        <f t="array" aca="1" ref="CH596" ca="1">_xlfn.XLOOKUP($A596&amp;$B596,'[6]产值及收款计划（2026）'!$A:$A&amp;'[6]产值及收款计划（2026）'!$B:$B,'[6]产值及收款计划（2026）'!CH:CH)</f>
        <v>0</v>
      </c>
      <c r="CI596" s="256" cm="1">
        <f t="array" aca="1" ref="CI596" ca="1">_xlfn.XLOOKUP($A596&amp;$B596,'[6]产值及收款计划（2026）'!$A:$A&amp;'[6]产值及收款计划（2026）'!$B:$B,'[6]产值及收款计划（2026）'!CI:CI)</f>
        <v>0</v>
      </c>
      <c r="CJ596" s="256" cm="1">
        <f t="array" aca="1" ref="CJ596" ca="1">_xlfn.XLOOKUP($A596&amp;$B596,'[6]产值及收款计划（2026）'!$A:$A&amp;'[6]产值及收款计划（2026）'!$B:$B,'[6]产值及收款计划（2026）'!CJ:CJ)</f>
        <v>0</v>
      </c>
      <c r="CK596" s="256" cm="1">
        <f t="array" aca="1" ref="CK596" ca="1">_xlfn.XLOOKUP($A596&amp;$B596,'[6]产值及收款计划（2026）'!$A:$A&amp;'[6]产值及收款计划（2026）'!$B:$B,'[6]产值及收款计划（2026）'!CK:CK)</f>
        <v>0</v>
      </c>
      <c r="CL596" s="256" cm="1">
        <f t="array" aca="1" ref="CL596" ca="1">_xlfn.XLOOKUP($A596&amp;$B596,'[6]产值及收款计划（2026）'!$A:$A&amp;'[6]产值及收款计划（2026）'!$B:$B,'[6]产值及收款计划（2026）'!CL:CL)</f>
        <v>0</v>
      </c>
      <c r="DA596" s="256" cm="1">
        <f t="array" aca="1" ref="DA596" ca="1">_xlfn.XLOOKUP($A596&amp;$B596,'[6]产值及收款计划（2026）'!$A:$A&amp;'[6]产值及收款计划（2026）'!$B:$B,'[6]产值及收款计划（2026）'!DA:DA)</f>
        <v>0</v>
      </c>
      <c r="DB596" s="256" cm="1">
        <f t="array" aca="1" ref="DB596" ca="1">_xlfn.XLOOKUP($A596&amp;$B596,'[6]产值及收款计划（2026）'!$A:$A&amp;'[6]产值及收款计划（2026）'!$B:$B,'[6]产值及收款计划（2026）'!DB:DB)</f>
        <v>0</v>
      </c>
      <c r="DC596" s="256" cm="1">
        <f t="array" aca="1" ref="DC596" ca="1">_xlfn.XLOOKUP($A596&amp;$B596,'[6]产值及收款计划（2026）'!$A:$A&amp;'[6]产值及收款计划（2026）'!$B:$B,'[6]产值及收款计划（2026）'!DC:DC)</f>
        <v>0</v>
      </c>
      <c r="DD596" s="256" cm="1">
        <f t="array" aca="1" ref="DD596" ca="1">_xlfn.XLOOKUP($A596&amp;$B596,'[6]产值及收款计划（2026）'!$A:$A&amp;'[6]产值及收款计划（2026）'!$B:$B,'[6]产值及收款计划（2026）'!DD:DD)</f>
        <v>0</v>
      </c>
      <c r="DE596" s="256" cm="1">
        <f t="array" aca="1" ref="DE596" ca="1">_xlfn.XLOOKUP($A596&amp;$B596,'[6]产值及收款计划（2026）'!$A:$A&amp;'[6]产值及收款计划（2026）'!$B:$B,'[6]产值及收款计划（2026）'!DE:DE)</f>
        <v>0</v>
      </c>
      <c r="DF596" s="256" cm="1">
        <f t="array" aca="1" ref="DF596" ca="1">_xlfn.XLOOKUP($A596&amp;$B596,'[6]产值及收款计划（2026）'!$A:$A&amp;'[6]产值及收款计划（2026）'!$B:$B,'[6]产值及收款计划（2026）'!DF:DF)</f>
        <v>0</v>
      </c>
      <c r="DG596" s="256" cm="1">
        <f t="array" aca="1" ref="DG596" ca="1">_xlfn.XLOOKUP($A596&amp;$B596,'[6]产值及收款计划（2026）'!$A:$A&amp;'[6]产值及收款计划（2026）'!$B:$B,'[6]产值及收款计划（2026）'!DG:DG)</f>
        <v>0</v>
      </c>
      <c r="DH596" s="256" cm="1">
        <f t="array" aca="1" ref="DH596" ca="1">_xlfn.XLOOKUP($A596&amp;$B596,'[6]产值及收款计划（2026）'!$A:$A&amp;'[6]产值及收款计划（2026）'!$B:$B,'[6]产值及收款计划（2026）'!DH:DH)</f>
        <v>0</v>
      </c>
      <c r="DI596" s="256" cm="1">
        <f t="array" aca="1" ref="DI596" ca="1">_xlfn.XLOOKUP($A596&amp;$B596,'[6]产值及收款计划（2026）'!$A:$A&amp;'[6]产值及收款计划（2026）'!$B:$B,'[6]产值及收款计划（2026）'!DI:DI)</f>
        <v>0</v>
      </c>
      <c r="DJ596" s="256" cm="1">
        <f t="array" aca="1" ref="DJ596" ca="1">_xlfn.XLOOKUP($A596&amp;$B596,'[6]产值及收款计划（2026）'!$A:$A&amp;'[6]产值及收款计划（2026）'!$B:$B,'[6]产值及收款计划（2026）'!DJ:DJ)</f>
        <v>0</v>
      </c>
      <c r="DK596" s="256" cm="1">
        <f t="array" aca="1" ref="DK596" ca="1">_xlfn.XLOOKUP($A596&amp;$B596,'[6]产值及收款计划（2026）'!$A:$A&amp;'[6]产值及收款计划（2026）'!$B:$B,'[6]产值及收款计划（2026）'!DK:DK)</f>
        <v>0</v>
      </c>
      <c r="DL596" s="256" cm="1">
        <f t="array" aca="1" ref="DL596" ca="1">_xlfn.XLOOKUP($A596&amp;$B596,'[6]产值及收款计划（2026）'!$A:$A&amp;'[6]产值及收款计划（2026）'!$B:$B,'[6]产值及收款计划（2026）'!DL:DL)</f>
        <v>0</v>
      </c>
      <c r="DM596" s="264"/>
      <c r="DN596" s="250"/>
    </row>
    <row r="597" spans="1:118" ht="20.25" x14ac:dyDescent="0.15">
      <c r="A597" s="268"/>
      <c r="B597" s="268"/>
      <c r="C597" s="269"/>
      <c r="D597" s="273"/>
      <c r="E597" s="274"/>
      <c r="F597" s="274"/>
      <c r="G597" s="274"/>
      <c r="H597" s="274"/>
      <c r="I597" s="275"/>
      <c r="J597" s="276"/>
      <c r="K597" s="274"/>
      <c r="L597" s="274"/>
      <c r="M597" s="274"/>
      <c r="N597" s="274"/>
      <c r="O597" s="274"/>
      <c r="P597" s="273"/>
      <c r="Q597" s="274"/>
      <c r="R597" s="274"/>
      <c r="S597" s="274"/>
      <c r="T597" s="274"/>
      <c r="U597" s="274"/>
      <c r="V597" s="274"/>
      <c r="W597" s="274"/>
      <c r="X597" s="274"/>
      <c r="Y597" s="274"/>
      <c r="Z597" s="274"/>
      <c r="AA597" s="274"/>
      <c r="AB597" s="274"/>
      <c r="AC597" s="274"/>
      <c r="AD597" s="274"/>
      <c r="AE597" s="274"/>
      <c r="AF597" s="274"/>
      <c r="AG597" s="274"/>
      <c r="AH597" s="274"/>
      <c r="AI597" s="274"/>
      <c r="AJ597" s="274"/>
      <c r="AK597" s="274"/>
      <c r="AL597" s="274"/>
      <c r="AM597" s="263" t="e" cm="1">
        <f t="array" aca="1" ref="AM597" ca="1">_xlfn.LET(_xlpm.勾选月份状态数组,TRANSPOSE('PPT(12-15页）-TOP10'!$A$3:$A$14),_xlpm.选择数据区,IF('PPT(12-15页）-TOP10'!$E$3="收款",$BA597:$BL597,$AA597:$AL597),SUM(_xlfn._xlws.FILTER(_xlpm.选择数据区,_xlpm.勾选月份状态数组,"")))</f>
        <v>#NAME?</v>
      </c>
      <c r="AN597" s="256" t="e" cm="1">
        <f t="array" aca="1" ref="AN597" ca="1">_xlfn.LET(_xlpm.勾选月份状态数组,TRANSPOSE('PPT(12-15页）-TOP10'!$A$3:$A$14),_xlpm.选择数据区,IF('PPT(12-15页）-TOP10'!$E$3="收款",$DA597:$DL597,$CA597:$CL597),SUM(_xlfn._xlws.FILTER(_xlpm.选择数据区,_xlpm.勾选月份状态数组,"")))</f>
        <v>#NAME?</v>
      </c>
      <c r="AO597" s="256">
        <f>SUM(CA597:CC597)+SUM(AD597:AL597)</f>
        <v>0</v>
      </c>
      <c r="AP597" s="274"/>
      <c r="AQ597" s="274"/>
      <c r="AR597" s="274"/>
      <c r="AS597" s="274"/>
      <c r="AT597" s="274"/>
      <c r="AU597" s="274"/>
      <c r="AV597" s="274"/>
      <c r="AW597" s="274"/>
      <c r="AX597" s="274"/>
      <c r="AY597" s="274"/>
      <c r="AZ597" s="274"/>
      <c r="BA597" s="274"/>
      <c r="BB597" s="274"/>
      <c r="BC597" s="274"/>
      <c r="BD597" s="274"/>
      <c r="BE597" s="274"/>
      <c r="BF597" s="274"/>
      <c r="BG597" s="274"/>
      <c r="BH597" s="274"/>
      <c r="BI597" s="274"/>
      <c r="BJ597" s="274"/>
      <c r="BK597" s="274"/>
      <c r="BL597" s="274"/>
      <c r="BM597" s="274"/>
      <c r="BN597" s="274"/>
      <c r="BO597" s="274"/>
      <c r="BP597" s="274"/>
      <c r="BQ597" s="273"/>
      <c r="BR597" s="274"/>
      <c r="DM597" s="264"/>
      <c r="DN597" s="250"/>
    </row>
    <row r="598" spans="1:118" ht="20.25" x14ac:dyDescent="0.15">
      <c r="A598" s="254">
        <f t="shared" ref="A598:A610" si="30">A597+1</f>
        <v>1</v>
      </c>
      <c r="B598" s="254" t="s">
        <v>31</v>
      </c>
      <c r="C598" s="255" t="e" cm="1">
        <f t="array" aca="1" ref="C598" ca="1">_xlfn.XLOOKUP($A598&amp;$B598,'[7]产值及收款计划（2026）'!$A:$A&amp;'[7]产值及收款计划（2026）'!$B:$B,'[7]产值及收款计划（2026）'!C:C)</f>
        <v>#NAME?</v>
      </c>
      <c r="D598" s="255" t="e" cm="1">
        <f t="array" aca="1" ref="D598" ca="1">_xlfn.XLOOKUP($A598&amp;$B598,'[7]产值及收款计划（2026）'!$A:$A&amp;'[7]产值及收款计划（2026）'!$B:$B,'[7]产值及收款计划（2026）'!D:D)</f>
        <v>#NAME?</v>
      </c>
      <c r="E598" s="256" t="e" cm="1">
        <f t="array" aca="1" ref="E598" ca="1">_xlfn.XLOOKUP($A598&amp;$B598,'[7]产值及收款计划（2026）'!$A:$A&amp;'[7]产值及收款计划（2026）'!$B:$B,'[7]产值及收款计划（2026）'!E:E)</f>
        <v>#NAME?</v>
      </c>
      <c r="F598" s="256" t="e" cm="1">
        <f t="array" aca="1" ref="F598" ca="1">_xlfn.XLOOKUP($A598&amp;$B598,'[7]产值及收款计划（2026）'!$A:$A&amp;'[7]产值及收款计划（2026）'!$B:$B,'[7]产值及收款计划（2026）'!F:F)</f>
        <v>#NAME?</v>
      </c>
      <c r="G598" s="256" t="e" cm="1">
        <f t="array" aca="1" ref="G598" ca="1">_xlfn.XLOOKUP($A598&amp;$B598,'[7]产值及收款计划（2026）'!$A:$A&amp;'[7]产值及收款计划（2026）'!$B:$B,'[7]产值及收款计划（2026）'!G:G)</f>
        <v>#NAME?</v>
      </c>
      <c r="H598" s="256" t="e" cm="1">
        <f t="array" aca="1" ref="H598" ca="1">_xlfn.XLOOKUP($A598&amp;$B598,'[7]产值及收款计划（2026）'!$A:$A&amp;'[7]产值及收款计划（2026）'!$B:$B,'[7]产值及收款计划（2026）'!H:H)</f>
        <v>#NAME?</v>
      </c>
      <c r="I598" s="257" t="e" cm="1">
        <f t="array" aca="1" ref="I598" ca="1">_xlfn.XLOOKUP($A598&amp;$B598,'[7]产值及收款计划（2026）'!$A:$A&amp;'[7]产值及收款计划（2026）'!$B:$B,'[7]产值及收款计划（2026）'!I:I)</f>
        <v>#NAME?</v>
      </c>
      <c r="J598" s="258" t="e" cm="1">
        <f t="array" aca="1" ref="J598" ca="1">_xlfn.XLOOKUP($A598&amp;$B598,'[7]产值及收款计划（2026）'!$A:$A&amp;'[7]产值及收款计划（2026）'!$B:$B,'[7]产值及收款计划（2026）'!J:J)</f>
        <v>#NAME?</v>
      </c>
      <c r="K598" s="256" t="e" cm="1">
        <f t="array" aca="1" ref="K598" ca="1">_xlfn.XLOOKUP($A598&amp;$B598,'[7]产值及收款计划（2026）'!$A:$A&amp;'[7]产值及收款计划（2026）'!$B:$B,'[7]产值及收款计划（2026）'!K:K)</f>
        <v>#NAME?</v>
      </c>
      <c r="L598" s="256" t="e" cm="1">
        <f t="array" aca="1" ref="L598" ca="1">_xlfn.XLOOKUP($A598&amp;$B598,'[7]产值及收款计划（2026）'!$A:$A&amp;'[7]产值及收款计划（2026）'!$B:$B,'[7]产值及收款计划（2026）'!L:L)</f>
        <v>#NAME?</v>
      </c>
      <c r="M598" s="256" t="e" cm="1">
        <f t="array" aca="1" ref="M598" ca="1">_xlfn.XLOOKUP($A598&amp;$B598,'[7]产值及收款计划（2026）'!$A:$A&amp;'[7]产值及收款计划（2026）'!$B:$B,'[7]产值及收款计划（2026）'!M:M)</f>
        <v>#NAME?</v>
      </c>
      <c r="N598" s="256" t="e" cm="1">
        <f t="array" aca="1" ref="N598" ca="1">_xlfn.XLOOKUP($A598&amp;$B598,'[7]产值及收款计划（2026）'!$A:$A&amp;'[7]产值及收款计划（2026）'!$B:$B,'[7]产值及收款计划（2026）'!N:N)</f>
        <v>#NAME?</v>
      </c>
      <c r="O598" s="256" t="e" cm="1">
        <f t="array" aca="1" ref="O598" ca="1">_xlfn.XLOOKUP($A598&amp;$B598,'[7]产值及收款计划（2026）'!$A:$A&amp;'[7]产值及收款计划（2026）'!$B:$B,'[7]产值及收款计划（2026）'!O:O)</f>
        <v>#NAME?</v>
      </c>
      <c r="P598" s="255" t="e" cm="1">
        <f t="array" aca="1" ref="P598" ca="1">_xlfn.XLOOKUP($A598&amp;$B598,'[7]产值及收款计划（2026）'!$A:$A&amp;'[7]产值及收款计划（2026）'!$B:$B,'[7]产值及收款计划（2026）'!P:P)</f>
        <v>#NAME?</v>
      </c>
      <c r="Q598" s="256" t="e" cm="1">
        <f t="array" aca="1" ref="Q598" ca="1">_xlfn.XLOOKUP($A598&amp;$B598,'[7]产值及收款计划（2026）'!$A:$A&amp;'[7]产值及收款计划（2026）'!$B:$B,'[7]产值及收款计划（2026）'!Q:Q)</f>
        <v>#NAME?</v>
      </c>
      <c r="R598" s="256" t="e" cm="1">
        <f t="array" aca="1" ref="R598" ca="1">_xlfn.XLOOKUP($A598&amp;$B598,'[7]产值及收款计划（2026）'!$A:$A&amp;'[7]产值及收款计划（2026）'!$B:$B,'[7]产值及收款计划（2026）'!R:R)</f>
        <v>#NAME?</v>
      </c>
      <c r="S598" s="256" t="e" cm="1">
        <f t="array" aca="1" ref="S598" ca="1">_xlfn.XLOOKUP($A598&amp;$B598,'[7]产值及收款计划（2026）'!$A:$A&amp;'[7]产值及收款计划（2026）'!$B:$B,'[7]产值及收款计划（2026）'!S:S)</f>
        <v>#NAME?</v>
      </c>
      <c r="T598" s="256" t="e" cm="1">
        <f t="array" aca="1" ref="T598" ca="1">_xlfn.XLOOKUP($A598&amp;$B598,'[7]产值及收款计划（2026）'!$A:$A&amp;'[7]产值及收款计划（2026）'!$B:$B,'[7]产值及收款计划（2026）'!T:T)</f>
        <v>#NAME?</v>
      </c>
      <c r="U598" s="256" t="e" cm="1">
        <f t="array" aca="1" ref="U598" ca="1">_xlfn.XLOOKUP($A598&amp;$B598,'[7]产值及收款计划（2026）'!$A:$A&amp;'[7]产值及收款计划（2026）'!$B:$B,'[7]产值及收款计划（2026）'!U:U)</f>
        <v>#NAME?</v>
      </c>
      <c r="V598" s="256" t="e" cm="1">
        <f t="array" aca="1" ref="V598" ca="1">_xlfn.XLOOKUP($A598&amp;$B598,'[7]产值及收款计划（2026）'!$A:$A&amp;'[7]产值及收款计划（2026）'!$B:$B,'[7]产值及收款计划（2026）'!V:V)</f>
        <v>#NAME?</v>
      </c>
      <c r="W598" s="256" t="e" cm="1">
        <f t="array" aca="1" ref="W598" ca="1">_xlfn.XLOOKUP($A598&amp;$B598,'[7]产值及收款计划（2026）'!$A:$A&amp;'[7]产值及收款计划（2026）'!$B:$B,'[7]产值及收款计划（2026）'!W:W)</f>
        <v>#NAME?</v>
      </c>
      <c r="X598" s="256" t="e" cm="1">
        <f t="array" aca="1" ref="X598" ca="1">_xlfn.XLOOKUP($A598&amp;$B598,'[7]产值及收款计划（2026）'!$A:$A&amp;'[7]产值及收款计划（2026）'!$B:$B,'[7]产值及收款计划（2026）'!X:X)</f>
        <v>#NAME?</v>
      </c>
      <c r="Y598" s="256" t="e" cm="1">
        <f t="array" aca="1" ref="Y598" ca="1">_xlfn.XLOOKUP($A598&amp;$B598,'[7]产值及收款计划（2026）'!$A:$A&amp;'[7]产值及收款计划（2026）'!$B:$B,'[7]产值及收款计划（2026）'!Y:Y)</f>
        <v>#NAME?</v>
      </c>
      <c r="Z598" s="256" t="e" cm="1">
        <f t="array" aca="1" ref="Z598" ca="1">_xlfn.XLOOKUP($A598&amp;$B598,'[7]产值及收款计划（2026）'!$A:$A&amp;'[7]产值及收款计划（2026）'!$B:$B,'[7]产值及收款计划（2026）'!Z:Z)</f>
        <v>#NAME?</v>
      </c>
      <c r="AA598" s="256" t="e" cm="1">
        <f t="array" aca="1" ref="AA598" ca="1">_xlfn.XLOOKUP($A598&amp;$B598,'[7]产值及收款计划（2026）'!$A:$A&amp;'[7]产值及收款计划（2026）'!$B:$B,'[7]产值及收款计划（2026）'!AA:AA)</f>
        <v>#NAME?</v>
      </c>
      <c r="AB598" s="256" t="e" cm="1">
        <f t="array" aca="1" ref="AB598" ca="1">_xlfn.XLOOKUP($A598&amp;$B598,'[7]产值及收款计划（2026）'!$A:$A&amp;'[7]产值及收款计划（2026）'!$B:$B,'[7]产值及收款计划（2026）'!AB:AB)</f>
        <v>#NAME?</v>
      </c>
      <c r="AC598" s="256" t="e" cm="1">
        <f t="array" aca="1" ref="AC598" ca="1">_xlfn.XLOOKUP($A598&amp;$B598,'[7]产值及收款计划（2026）'!$A:$A&amp;'[7]产值及收款计划（2026）'!$B:$B,'[7]产值及收款计划（2026）'!AC:AC)</f>
        <v>#NAME?</v>
      </c>
      <c r="AD598" s="256" t="e" cm="1">
        <f t="array" aca="1" ref="AD598" ca="1">_xlfn.XLOOKUP($A598&amp;$B598,'[7]产值及收款计划（2026）'!$A:$A&amp;'[7]产值及收款计划（2026）'!$B:$B,'[7]产值及收款计划（2026）'!AD:AD)</f>
        <v>#NAME?</v>
      </c>
      <c r="AE598" s="256" t="e" cm="1">
        <f t="array" aca="1" ref="AE598" ca="1">_xlfn.XLOOKUP($A598&amp;$B598,'[7]产值及收款计划（2026）'!$A:$A&amp;'[7]产值及收款计划（2026）'!$B:$B,'[7]产值及收款计划（2026）'!AE:AE)</f>
        <v>#NAME?</v>
      </c>
      <c r="AF598" s="256" t="e" cm="1">
        <f t="array" aca="1" ref="AF598" ca="1">_xlfn.XLOOKUP($A598&amp;$B598,'[7]产值及收款计划（2026）'!$A:$A&amp;'[7]产值及收款计划（2026）'!$B:$B,'[7]产值及收款计划（2026）'!AF:AF)</f>
        <v>#NAME?</v>
      </c>
      <c r="AG598" s="256" t="e" cm="1">
        <f t="array" aca="1" ref="AG598" ca="1">_xlfn.XLOOKUP($A598&amp;$B598,'[7]产值及收款计划（2026）'!$A:$A&amp;'[7]产值及收款计划（2026）'!$B:$B,'[7]产值及收款计划（2026）'!AG:AG)</f>
        <v>#NAME?</v>
      </c>
      <c r="AH598" s="256" t="e" cm="1">
        <f t="array" aca="1" ref="AH598" ca="1">_xlfn.XLOOKUP($A598&amp;$B598,'[7]产值及收款计划（2026）'!$A:$A&amp;'[7]产值及收款计划（2026）'!$B:$B,'[7]产值及收款计划（2026）'!AH:AH)</f>
        <v>#NAME?</v>
      </c>
      <c r="AI598" s="256" t="e" cm="1">
        <f t="array" aca="1" ref="AI598" ca="1">_xlfn.XLOOKUP($A598&amp;$B598,'[7]产值及收款计划（2026）'!$A:$A&amp;'[7]产值及收款计划（2026）'!$B:$B,'[7]产值及收款计划（2026）'!AI:AI)</f>
        <v>#NAME?</v>
      </c>
      <c r="AJ598" s="256" t="e" cm="1">
        <f t="array" aca="1" ref="AJ598" ca="1">_xlfn.XLOOKUP($A598&amp;$B598,'[7]产值及收款计划（2026）'!$A:$A&amp;'[7]产值及收款计划（2026）'!$B:$B,'[7]产值及收款计划（2026）'!AJ:AJ)</f>
        <v>#NAME?</v>
      </c>
      <c r="AK598" s="256" t="e" cm="1">
        <f t="array" aca="1" ref="AK598" ca="1">_xlfn.XLOOKUP($A598&amp;$B598,'[7]产值及收款计划（2026）'!$A:$A&amp;'[7]产值及收款计划（2026）'!$B:$B,'[7]产值及收款计划（2026）'!AK:AK)</f>
        <v>#NAME?</v>
      </c>
      <c r="AL598" s="256" t="e" cm="1">
        <f t="array" aca="1" ref="AL598" ca="1">_xlfn.XLOOKUP($A598&amp;$B598,'[7]产值及收款计划（2026）'!$A:$A&amp;'[7]产值及收款计划（2026）'!$B:$B,'[7]产值及收款计划（2026）'!AL:AL)</f>
        <v>#NAME?</v>
      </c>
      <c r="AM598" s="263" t="e" cm="1">
        <f t="array" aca="1" ref="AM598" ca="1">_xlfn.LET(_xlpm.勾选月份状态数组,TRANSPOSE('PPT(12-15页）-TOP10'!$A$3:$A$14),_xlpm.选择数据区,IF('PPT(12-15页）-TOP10'!$E$3="收款",$BA598:$BL598,$AA598:$AL598),SUM(_xlfn._xlws.FILTER(_xlpm.选择数据区,_xlpm.勾选月份状态数组,"")))</f>
        <v>#NAME?</v>
      </c>
      <c r="AN598" s="256" t="e" cm="1">
        <f t="array" aca="1" ref="AN598" ca="1">_xlfn.LET(_xlpm.勾选月份状态数组,TRANSPOSE('PPT(12-15页）-TOP10'!$A$3:$A$14),_xlpm.选择数据区,IF('PPT(12-15页）-TOP10'!$E$3="收款",$DA598:$DL598,$CA598:$CL598),SUM(_xlfn._xlws.FILTER(_xlpm.选择数据区,_xlpm.勾选月份状态数组,"")))</f>
        <v>#NAME?</v>
      </c>
      <c r="AO598" s="256" t="e">
        <f ca="1">SUM(CA598:CC598)+SUM(AD598:AL598)</f>
        <v>#NAME?</v>
      </c>
      <c r="AP598" s="256"/>
      <c r="AQ598" s="256"/>
      <c r="AR598" s="256"/>
      <c r="AS598" s="256" t="e" cm="1">
        <f t="array" aca="1" ref="AS598" ca="1">_xlfn.XLOOKUP($A598&amp;$B598,'[7]产值及收款计划（2026）'!$A:$A&amp;'[7]产值及收款计划（2026）'!$B:$B,'[7]产值及收款计划（2026）'!AS:AS)</f>
        <v>#NAME?</v>
      </c>
      <c r="AT598" s="256" t="e" cm="1">
        <f t="array" aca="1" ref="AT598" ca="1">_xlfn.XLOOKUP($A598&amp;$B598,'[7]产值及收款计划（2026）'!$A:$A&amp;'[7]产值及收款计划（2026）'!$B:$B,'[7]产值及收款计划（2026）'!AT:AT)</f>
        <v>#NAME?</v>
      </c>
      <c r="AU598" s="256" t="e" cm="1">
        <f t="array" aca="1" ref="AU598" ca="1">_xlfn.XLOOKUP($A598&amp;$B598,'[7]产值及收款计划（2026）'!$A:$A&amp;'[7]产值及收款计划（2026）'!$B:$B,'[7]产值及收款计划（2026）'!AU:AU)</f>
        <v>#NAME?</v>
      </c>
      <c r="AV598" s="256" t="e" cm="1">
        <f t="array" aca="1" ref="AV598" ca="1">_xlfn.XLOOKUP($A598&amp;$B598,'[7]产值及收款计划（2026）'!$A:$A&amp;'[7]产值及收款计划（2026）'!$B:$B,'[7]产值及收款计划（2026）'!AV:AV)</f>
        <v>#NAME?</v>
      </c>
      <c r="AW598" s="256" t="e" cm="1">
        <f t="array" aca="1" ref="AW598" ca="1">_xlfn.XLOOKUP($A598&amp;$B598,'[7]产值及收款计划（2026）'!$A:$A&amp;'[7]产值及收款计划（2026）'!$B:$B,'[7]产值及收款计划（2026）'!AW:AW)</f>
        <v>#NAME?</v>
      </c>
      <c r="AX598" s="256" t="e" cm="1">
        <f t="array" aca="1" ref="AX598" ca="1">_xlfn.XLOOKUP($A598&amp;$B598,'[7]产值及收款计划（2026）'!$A:$A&amp;'[7]产值及收款计划（2026）'!$B:$B,'[7]产值及收款计划（2026）'!AX:AX)</f>
        <v>#NAME?</v>
      </c>
      <c r="AY598" s="256" t="e" cm="1">
        <f t="array" aca="1" ref="AY598" ca="1">_xlfn.XLOOKUP($A598&amp;$B598,'[7]产值及收款计划（2026）'!$A:$A&amp;'[7]产值及收款计划（2026）'!$B:$B,'[7]产值及收款计划（2026）'!AY:AY)</f>
        <v>#NAME?</v>
      </c>
      <c r="AZ598" s="256" t="e" cm="1">
        <f t="array" aca="1" ref="AZ598" ca="1">_xlfn.XLOOKUP($A598&amp;$B598,'[7]产值及收款计划（2026）'!$A:$A&amp;'[7]产值及收款计划（2026）'!$B:$B,'[7]产值及收款计划（2026）'!AZ:AZ)</f>
        <v>#NAME?</v>
      </c>
      <c r="BA598" s="256" t="e" cm="1">
        <f t="array" aca="1" ref="BA598" ca="1">_xlfn.XLOOKUP($A598&amp;$B598,'[7]产值及收款计划（2026）'!$A:$A&amp;'[7]产值及收款计划（2026）'!$B:$B,'[7]产值及收款计划（2026）'!BA:BA)</f>
        <v>#NAME?</v>
      </c>
      <c r="BB598" s="256" t="e" cm="1">
        <f t="array" aca="1" ref="BB598" ca="1">_xlfn.XLOOKUP($A598&amp;$B598,'[7]产值及收款计划（2026）'!$A:$A&amp;'[7]产值及收款计划（2026）'!$B:$B,'[7]产值及收款计划（2026）'!BB:BB)</f>
        <v>#NAME?</v>
      </c>
      <c r="BC598" s="256" t="e" cm="1">
        <f t="array" aca="1" ref="BC598" ca="1">_xlfn.XLOOKUP($A598&amp;$B598,'[7]产值及收款计划（2026）'!$A:$A&amp;'[7]产值及收款计划（2026）'!$B:$B,'[7]产值及收款计划（2026）'!BC:BC)</f>
        <v>#NAME?</v>
      </c>
      <c r="BD598" s="256" t="e" cm="1">
        <f t="array" aca="1" ref="BD598" ca="1">_xlfn.XLOOKUP($A598&amp;$B598,'[7]产值及收款计划（2026）'!$A:$A&amp;'[7]产值及收款计划（2026）'!$B:$B,'[7]产值及收款计划（2026）'!BD:BD)</f>
        <v>#NAME?</v>
      </c>
      <c r="BE598" s="256" t="e" cm="1">
        <f t="array" aca="1" ref="BE598" ca="1">_xlfn.XLOOKUP($A598&amp;$B598,'[7]产值及收款计划（2026）'!$A:$A&amp;'[7]产值及收款计划（2026）'!$B:$B,'[7]产值及收款计划（2026）'!BE:BE)</f>
        <v>#NAME?</v>
      </c>
      <c r="BF598" s="256" t="e" cm="1">
        <f t="array" aca="1" ref="BF598" ca="1">_xlfn.XLOOKUP($A598&amp;$B598,'[7]产值及收款计划（2026）'!$A:$A&amp;'[7]产值及收款计划（2026）'!$B:$B,'[7]产值及收款计划（2026）'!BF:BF)</f>
        <v>#NAME?</v>
      </c>
      <c r="BG598" s="256" t="e" cm="1">
        <f t="array" aca="1" ref="BG598" ca="1">_xlfn.XLOOKUP($A598&amp;$B598,'[7]产值及收款计划（2026）'!$A:$A&amp;'[7]产值及收款计划（2026）'!$B:$B,'[7]产值及收款计划（2026）'!BG:BG)</f>
        <v>#NAME?</v>
      </c>
      <c r="BH598" s="256" t="e" cm="1">
        <f t="array" aca="1" ref="BH598" ca="1">_xlfn.XLOOKUP($A598&amp;$B598,'[7]产值及收款计划（2026）'!$A:$A&amp;'[7]产值及收款计划（2026）'!$B:$B,'[7]产值及收款计划（2026）'!BH:BH)</f>
        <v>#NAME?</v>
      </c>
      <c r="BI598" s="256" t="e" cm="1">
        <f t="array" aca="1" ref="BI598" ca="1">_xlfn.XLOOKUP($A598&amp;$B598,'[7]产值及收款计划（2026）'!$A:$A&amp;'[7]产值及收款计划（2026）'!$B:$B,'[7]产值及收款计划（2026）'!BI:BI)</f>
        <v>#NAME?</v>
      </c>
      <c r="BJ598" s="256" t="e" cm="1">
        <f t="array" aca="1" ref="BJ598" ca="1">_xlfn.XLOOKUP($A598&amp;$B598,'[7]产值及收款计划（2026）'!$A:$A&amp;'[7]产值及收款计划（2026）'!$B:$B,'[7]产值及收款计划（2026）'!BJ:BJ)</f>
        <v>#NAME?</v>
      </c>
      <c r="BK598" s="256" t="e" cm="1">
        <f t="array" aca="1" ref="BK598" ca="1">_xlfn.XLOOKUP($A598&amp;$B598,'[7]产值及收款计划（2026）'!$A:$A&amp;'[7]产值及收款计划（2026）'!$B:$B,'[7]产值及收款计划（2026）'!BK:BK)</f>
        <v>#NAME?</v>
      </c>
      <c r="BL598" s="256" t="e" cm="1">
        <f t="array" aca="1" ref="BL598" ca="1">_xlfn.XLOOKUP($A598&amp;$B598,'[7]产值及收款计划（2026）'!$A:$A&amp;'[7]产值及收款计划（2026）'!$B:$B,'[7]产值及收款计划（2026）'!BL:BL)</f>
        <v>#NAME?</v>
      </c>
      <c r="BM598" s="256"/>
      <c r="BN598" s="256"/>
      <c r="BO598" s="256"/>
      <c r="BP598" s="256"/>
      <c r="BQ598" s="255" t="e" cm="1">
        <f t="array" aca="1" ref="BQ598" ca="1">_xlfn.XLOOKUP($A598&amp;$B598,'[7]产值及收款计划（2026）'!$A:$A&amp;'[7]产值及收款计划（2026）'!$B:$B,'[7]产值及收款计划（2026）'!BQ:BQ)</f>
        <v>#NAME?</v>
      </c>
      <c r="BR598" s="256" t="e" cm="1">
        <f t="array" aca="1" ref="BR598" ca="1">_xlfn.XLOOKUP($A598&amp;$B598,'[7]产值及收款计划（2026）'!$A:$A&amp;'[7]产值及收款计划（2026）'!$B:$B,'[7]产值及收款计划（2026）'!BR:BR)</f>
        <v>#NAME?</v>
      </c>
      <c r="CA598" s="256" t="e" cm="1">
        <f t="array" aca="1" ref="CA598" ca="1">_xlfn.XLOOKUP($A598&amp;$B598,'[7]产值及收款计划（2026）'!$A:$A&amp;'[7]产值及收款计划（2026）'!$B:$B,'[7]产值及收款计划（2026）'!CA:CA)</f>
        <v>#NAME?</v>
      </c>
      <c r="CB598" s="256" t="e" cm="1">
        <f t="array" aca="1" ref="CB598" ca="1">_xlfn.XLOOKUP($A598&amp;$B598,'[7]产值及收款计划（2026）'!$A:$A&amp;'[7]产值及收款计划（2026）'!$B:$B,'[7]产值及收款计划（2026）'!CB:CB)</f>
        <v>#NAME?</v>
      </c>
      <c r="CC598" s="256" t="e" cm="1">
        <f t="array" aca="1" ref="CC598" ca="1">_xlfn.XLOOKUP($A598&amp;$B598,'[7]产值及收款计划（2026）'!$A:$A&amp;'[7]产值及收款计划（2026）'!$B:$B,'[7]产值及收款计划（2026）'!CC:CC)</f>
        <v>#NAME?</v>
      </c>
      <c r="CD598" s="256" t="e" cm="1">
        <f t="array" aca="1" ref="CD598" ca="1">_xlfn.XLOOKUP($A598&amp;$B598,'[7]产值及收款计划（2026）'!$A:$A&amp;'[7]产值及收款计划（2026）'!$B:$B,'[7]产值及收款计划（2026）'!CD:CD)</f>
        <v>#NAME?</v>
      </c>
      <c r="CE598" s="256" t="e" cm="1">
        <f t="array" aca="1" ref="CE598" ca="1">_xlfn.XLOOKUP($A598&amp;$B598,'[7]产值及收款计划（2026）'!$A:$A&amp;'[7]产值及收款计划（2026）'!$B:$B,'[7]产值及收款计划（2026）'!CE:CE)</f>
        <v>#NAME?</v>
      </c>
      <c r="CF598" s="256" t="e" cm="1">
        <f t="array" aca="1" ref="CF598" ca="1">_xlfn.XLOOKUP($A598&amp;$B598,'[7]产值及收款计划（2026）'!$A:$A&amp;'[7]产值及收款计划（2026）'!$B:$B,'[7]产值及收款计划（2026）'!CF:CF)</f>
        <v>#NAME?</v>
      </c>
      <c r="CG598" s="256" t="e" cm="1">
        <f t="array" aca="1" ref="CG598" ca="1">_xlfn.XLOOKUP($A598&amp;$B598,'[7]产值及收款计划（2026）'!$A:$A&amp;'[7]产值及收款计划（2026）'!$B:$B,'[7]产值及收款计划（2026）'!CG:CG)</f>
        <v>#NAME?</v>
      </c>
      <c r="CH598" s="256" t="e" cm="1">
        <f t="array" aca="1" ref="CH598" ca="1">_xlfn.XLOOKUP($A598&amp;$B598,'[7]产值及收款计划（2026）'!$A:$A&amp;'[7]产值及收款计划（2026）'!$B:$B,'[7]产值及收款计划（2026）'!CH:CH)</f>
        <v>#NAME?</v>
      </c>
      <c r="CI598" s="256" t="e" cm="1">
        <f t="array" aca="1" ref="CI598" ca="1">_xlfn.XLOOKUP($A598&amp;$B598,'[7]产值及收款计划（2026）'!$A:$A&amp;'[7]产值及收款计划（2026）'!$B:$B,'[7]产值及收款计划（2026）'!CI:CI)</f>
        <v>#NAME?</v>
      </c>
      <c r="CJ598" s="256" t="e" cm="1">
        <f t="array" aca="1" ref="CJ598" ca="1">_xlfn.XLOOKUP($A598&amp;$B598,'[7]产值及收款计划（2026）'!$A:$A&amp;'[7]产值及收款计划（2026）'!$B:$B,'[7]产值及收款计划（2026）'!CJ:CJ)</f>
        <v>#NAME?</v>
      </c>
      <c r="CK598" s="256" t="e" cm="1">
        <f t="array" aca="1" ref="CK598" ca="1">_xlfn.XLOOKUP($A598&amp;$B598,'[7]产值及收款计划（2026）'!$A:$A&amp;'[7]产值及收款计划（2026）'!$B:$B,'[7]产值及收款计划（2026）'!CK:CK)</f>
        <v>#NAME?</v>
      </c>
      <c r="CL598" s="256" t="e" cm="1">
        <f t="array" aca="1" ref="CL598" ca="1">_xlfn.XLOOKUP($A598&amp;$B598,'[7]产值及收款计划（2026）'!$A:$A&amp;'[7]产值及收款计划（2026）'!$B:$B,'[7]产值及收款计划（2026）'!CL:CL)</f>
        <v>#NAME?</v>
      </c>
      <c r="DA598" s="256" t="e" cm="1">
        <f t="array" aca="1" ref="DA598" ca="1">_xlfn.XLOOKUP($A598&amp;$B598,'[7]产值及收款计划（2026）'!$A:$A&amp;'[7]产值及收款计划（2026）'!$B:$B,'[7]产值及收款计划（2026）'!DA:DA)</f>
        <v>#NAME?</v>
      </c>
      <c r="DB598" s="256" t="e" cm="1">
        <f t="array" aca="1" ref="DB598" ca="1">_xlfn.XLOOKUP($A598&amp;$B598,'[7]产值及收款计划（2026）'!$A:$A&amp;'[7]产值及收款计划（2026）'!$B:$B,'[7]产值及收款计划（2026）'!DB:DB)</f>
        <v>#NAME?</v>
      </c>
      <c r="DC598" s="256" t="e" cm="1">
        <f t="array" aca="1" ref="DC598" ca="1">_xlfn.XLOOKUP($A598&amp;$B598,'[7]产值及收款计划（2026）'!$A:$A&amp;'[7]产值及收款计划（2026）'!$B:$B,'[7]产值及收款计划（2026）'!DC:DC)</f>
        <v>#NAME?</v>
      </c>
      <c r="DD598" s="256" t="e" cm="1">
        <f t="array" aca="1" ref="DD598" ca="1">_xlfn.XLOOKUP($A598&amp;$B598,'[7]产值及收款计划（2026）'!$A:$A&amp;'[7]产值及收款计划（2026）'!$B:$B,'[7]产值及收款计划（2026）'!DD:DD)</f>
        <v>#NAME?</v>
      </c>
      <c r="DE598" s="256" t="e" cm="1">
        <f t="array" aca="1" ref="DE598" ca="1">_xlfn.XLOOKUP($A598&amp;$B598,'[7]产值及收款计划（2026）'!$A:$A&amp;'[7]产值及收款计划（2026）'!$B:$B,'[7]产值及收款计划（2026）'!DE:DE)</f>
        <v>#NAME?</v>
      </c>
      <c r="DF598" s="256" t="e" cm="1">
        <f t="array" aca="1" ref="DF598" ca="1">_xlfn.XLOOKUP($A598&amp;$B598,'[7]产值及收款计划（2026）'!$A:$A&amp;'[7]产值及收款计划（2026）'!$B:$B,'[7]产值及收款计划（2026）'!DF:DF)</f>
        <v>#NAME?</v>
      </c>
      <c r="DG598" s="256" t="e" cm="1">
        <f t="array" aca="1" ref="DG598" ca="1">_xlfn.XLOOKUP($A598&amp;$B598,'[7]产值及收款计划（2026）'!$A:$A&amp;'[7]产值及收款计划（2026）'!$B:$B,'[7]产值及收款计划（2026）'!DG:DG)</f>
        <v>#NAME?</v>
      </c>
      <c r="DH598" s="256" t="e" cm="1">
        <f t="array" aca="1" ref="DH598" ca="1">_xlfn.XLOOKUP($A598&amp;$B598,'[7]产值及收款计划（2026）'!$A:$A&amp;'[7]产值及收款计划（2026）'!$B:$B,'[7]产值及收款计划（2026）'!DH:DH)</f>
        <v>#NAME?</v>
      </c>
      <c r="DI598" s="256" t="e" cm="1">
        <f t="array" aca="1" ref="DI598" ca="1">_xlfn.XLOOKUP($A598&amp;$B598,'[7]产值及收款计划（2026）'!$A:$A&amp;'[7]产值及收款计划（2026）'!$B:$B,'[7]产值及收款计划（2026）'!DI:DI)</f>
        <v>#NAME?</v>
      </c>
      <c r="DJ598" s="256" t="e" cm="1">
        <f t="array" aca="1" ref="DJ598" ca="1">_xlfn.XLOOKUP($A598&amp;$B598,'[7]产值及收款计划（2026）'!$A:$A&amp;'[7]产值及收款计划（2026）'!$B:$B,'[7]产值及收款计划（2026）'!DJ:DJ)</f>
        <v>#NAME?</v>
      </c>
      <c r="DK598" s="256" t="e" cm="1">
        <f t="array" aca="1" ref="DK598" ca="1">_xlfn.XLOOKUP($A598&amp;$B598,'[7]产值及收款计划（2026）'!$A:$A&amp;'[7]产值及收款计划（2026）'!$B:$B,'[7]产值及收款计划（2026）'!DK:DK)</f>
        <v>#NAME?</v>
      </c>
      <c r="DL598" s="256" t="e" cm="1">
        <f t="array" aca="1" ref="DL598" ca="1">_xlfn.XLOOKUP($A598&amp;$B598,'[7]产值及收款计划（2026）'!$A:$A&amp;'[7]产值及收款计划（2026）'!$B:$B,'[7]产值及收款计划（2026）'!DL:DL)</f>
        <v>#NAME?</v>
      </c>
      <c r="DM598" s="264"/>
      <c r="DN598" s="250"/>
    </row>
    <row r="599" spans="1:118" ht="20.25" x14ac:dyDescent="0.15">
      <c r="A599" s="254">
        <f t="shared" si="30"/>
        <v>2</v>
      </c>
      <c r="B599" s="254" t="s">
        <v>31</v>
      </c>
      <c r="C599" s="255" t="e" cm="1">
        <f t="array" aca="1" ref="C599" ca="1">_xlfn.XLOOKUP($A599&amp;$B599,'[7]产值及收款计划（2026）'!$A:$A&amp;'[7]产值及收款计划（2026）'!$B:$B,'[7]产值及收款计划（2026）'!C:C)</f>
        <v>#NAME?</v>
      </c>
      <c r="D599" s="255" t="e" cm="1">
        <f t="array" aca="1" ref="D599" ca="1">_xlfn.XLOOKUP($A599&amp;$B599,'[7]产值及收款计划（2026）'!$A:$A&amp;'[7]产值及收款计划（2026）'!$B:$B,'[7]产值及收款计划（2026）'!D:D)</f>
        <v>#NAME?</v>
      </c>
      <c r="E599" s="256" t="e" cm="1">
        <f t="array" aca="1" ref="E599" ca="1">_xlfn.XLOOKUP($A599&amp;$B599,'[7]产值及收款计划（2026）'!$A:$A&amp;'[7]产值及收款计划（2026）'!$B:$B,'[7]产值及收款计划（2026）'!E:E)</f>
        <v>#NAME?</v>
      </c>
      <c r="F599" s="256" t="e" cm="1">
        <f t="array" aca="1" ref="F599" ca="1">_xlfn.XLOOKUP($A599&amp;$B599,'[7]产值及收款计划（2026）'!$A:$A&amp;'[7]产值及收款计划（2026）'!$B:$B,'[7]产值及收款计划（2026）'!F:F)</f>
        <v>#NAME?</v>
      </c>
      <c r="G599" s="256" t="e" cm="1">
        <f t="array" aca="1" ref="G599" ca="1">_xlfn.XLOOKUP($A599&amp;$B599,'[7]产值及收款计划（2026）'!$A:$A&amp;'[7]产值及收款计划（2026）'!$B:$B,'[7]产值及收款计划（2026）'!G:G)</f>
        <v>#NAME?</v>
      </c>
      <c r="H599" s="256" t="e" cm="1">
        <f t="array" aca="1" ref="H599" ca="1">_xlfn.XLOOKUP($A599&amp;$B599,'[7]产值及收款计划（2026）'!$A:$A&amp;'[7]产值及收款计划（2026）'!$B:$B,'[7]产值及收款计划（2026）'!H:H)</f>
        <v>#NAME?</v>
      </c>
      <c r="I599" s="257" t="e" cm="1">
        <f t="array" aca="1" ref="I599" ca="1">_xlfn.XLOOKUP($A599&amp;$B599,'[7]产值及收款计划（2026）'!$A:$A&amp;'[7]产值及收款计划（2026）'!$B:$B,'[7]产值及收款计划（2026）'!I:I)</f>
        <v>#NAME?</v>
      </c>
      <c r="J599" s="258" t="e" cm="1">
        <f t="array" aca="1" ref="J599" ca="1">_xlfn.XLOOKUP($A599&amp;$B599,'[7]产值及收款计划（2026）'!$A:$A&amp;'[7]产值及收款计划（2026）'!$B:$B,'[7]产值及收款计划（2026）'!J:J)</f>
        <v>#NAME?</v>
      </c>
      <c r="K599" s="256" t="e" cm="1">
        <f t="array" aca="1" ref="K599" ca="1">_xlfn.XLOOKUP($A599&amp;$B599,'[7]产值及收款计划（2026）'!$A:$A&amp;'[7]产值及收款计划（2026）'!$B:$B,'[7]产值及收款计划（2026）'!K:K)</f>
        <v>#NAME?</v>
      </c>
      <c r="L599" s="256" t="e" cm="1">
        <f t="array" aca="1" ref="L599" ca="1">_xlfn.XLOOKUP($A599&amp;$B599,'[7]产值及收款计划（2026）'!$A:$A&amp;'[7]产值及收款计划（2026）'!$B:$B,'[7]产值及收款计划（2026）'!L:L)</f>
        <v>#NAME?</v>
      </c>
      <c r="M599" s="256" t="e" cm="1">
        <f t="array" aca="1" ref="M599" ca="1">_xlfn.XLOOKUP($A599&amp;$B599,'[7]产值及收款计划（2026）'!$A:$A&amp;'[7]产值及收款计划（2026）'!$B:$B,'[7]产值及收款计划（2026）'!M:M)</f>
        <v>#NAME?</v>
      </c>
      <c r="N599" s="256" t="e" cm="1">
        <f t="array" aca="1" ref="N599" ca="1">_xlfn.XLOOKUP($A599&amp;$B599,'[7]产值及收款计划（2026）'!$A:$A&amp;'[7]产值及收款计划（2026）'!$B:$B,'[7]产值及收款计划（2026）'!N:N)</f>
        <v>#NAME?</v>
      </c>
      <c r="O599" s="256" t="e" cm="1">
        <f t="array" aca="1" ref="O599" ca="1">_xlfn.XLOOKUP($A599&amp;$B599,'[7]产值及收款计划（2026）'!$A:$A&amp;'[7]产值及收款计划（2026）'!$B:$B,'[7]产值及收款计划（2026）'!O:O)</f>
        <v>#NAME?</v>
      </c>
      <c r="P599" s="255" t="e" cm="1">
        <f t="array" aca="1" ref="P599" ca="1">_xlfn.XLOOKUP($A599&amp;$B599,'[7]产值及收款计划（2026）'!$A:$A&amp;'[7]产值及收款计划（2026）'!$B:$B,'[7]产值及收款计划（2026）'!P:P)</f>
        <v>#NAME?</v>
      </c>
      <c r="Q599" s="256" t="e" cm="1">
        <f t="array" aca="1" ref="Q599" ca="1">_xlfn.XLOOKUP($A599&amp;$B599,'[7]产值及收款计划（2026）'!$A:$A&amp;'[7]产值及收款计划（2026）'!$B:$B,'[7]产值及收款计划（2026）'!Q:Q)</f>
        <v>#NAME?</v>
      </c>
      <c r="R599" s="256" t="e" cm="1">
        <f t="array" aca="1" ref="R599" ca="1">_xlfn.XLOOKUP($A599&amp;$B599,'[7]产值及收款计划（2026）'!$A:$A&amp;'[7]产值及收款计划（2026）'!$B:$B,'[7]产值及收款计划（2026）'!R:R)</f>
        <v>#NAME?</v>
      </c>
      <c r="S599" s="256" t="e" cm="1">
        <f t="array" aca="1" ref="S599" ca="1">_xlfn.XLOOKUP($A599&amp;$B599,'[7]产值及收款计划（2026）'!$A:$A&amp;'[7]产值及收款计划（2026）'!$B:$B,'[7]产值及收款计划（2026）'!S:S)</f>
        <v>#NAME?</v>
      </c>
      <c r="T599" s="256" t="e" cm="1">
        <f t="array" aca="1" ref="T599" ca="1">_xlfn.XLOOKUP($A599&amp;$B599,'[7]产值及收款计划（2026）'!$A:$A&amp;'[7]产值及收款计划（2026）'!$B:$B,'[7]产值及收款计划（2026）'!T:T)</f>
        <v>#NAME?</v>
      </c>
      <c r="U599" s="256" t="e" cm="1">
        <f t="array" aca="1" ref="U599" ca="1">_xlfn.XLOOKUP($A599&amp;$B599,'[7]产值及收款计划（2026）'!$A:$A&amp;'[7]产值及收款计划（2026）'!$B:$B,'[7]产值及收款计划（2026）'!U:U)</f>
        <v>#NAME?</v>
      </c>
      <c r="V599" s="256" t="e" cm="1">
        <f t="array" aca="1" ref="V599" ca="1">_xlfn.XLOOKUP($A599&amp;$B599,'[7]产值及收款计划（2026）'!$A:$A&amp;'[7]产值及收款计划（2026）'!$B:$B,'[7]产值及收款计划（2026）'!V:V)</f>
        <v>#NAME?</v>
      </c>
      <c r="W599" s="256" t="e" cm="1">
        <f t="array" aca="1" ref="W599" ca="1">_xlfn.XLOOKUP($A599&amp;$B599,'[7]产值及收款计划（2026）'!$A:$A&amp;'[7]产值及收款计划（2026）'!$B:$B,'[7]产值及收款计划（2026）'!W:W)</f>
        <v>#NAME?</v>
      </c>
      <c r="X599" s="256" t="e" cm="1">
        <f t="array" aca="1" ref="X599" ca="1">_xlfn.XLOOKUP($A599&amp;$B599,'[7]产值及收款计划（2026）'!$A:$A&amp;'[7]产值及收款计划（2026）'!$B:$B,'[7]产值及收款计划（2026）'!X:X)</f>
        <v>#NAME?</v>
      </c>
      <c r="Y599" s="256" t="e" cm="1">
        <f t="array" aca="1" ref="Y599" ca="1">_xlfn.XLOOKUP($A599&amp;$B599,'[7]产值及收款计划（2026）'!$A:$A&amp;'[7]产值及收款计划（2026）'!$B:$B,'[7]产值及收款计划（2026）'!Y:Y)</f>
        <v>#NAME?</v>
      </c>
      <c r="Z599" s="256" t="e" cm="1">
        <f t="array" aca="1" ref="Z599" ca="1">_xlfn.XLOOKUP($A599&amp;$B599,'[7]产值及收款计划（2026）'!$A:$A&amp;'[7]产值及收款计划（2026）'!$B:$B,'[7]产值及收款计划（2026）'!Z:Z)</f>
        <v>#NAME?</v>
      </c>
      <c r="AA599" s="256" t="e" cm="1">
        <f t="array" aca="1" ref="AA599" ca="1">_xlfn.XLOOKUP($A599&amp;$B599,'[7]产值及收款计划（2026）'!$A:$A&amp;'[7]产值及收款计划（2026）'!$B:$B,'[7]产值及收款计划（2026）'!AA:AA)</f>
        <v>#NAME?</v>
      </c>
      <c r="AB599" s="256" t="e" cm="1">
        <f t="array" aca="1" ref="AB599" ca="1">_xlfn.XLOOKUP($A599&amp;$B599,'[7]产值及收款计划（2026）'!$A:$A&amp;'[7]产值及收款计划（2026）'!$B:$B,'[7]产值及收款计划（2026）'!AB:AB)</f>
        <v>#NAME?</v>
      </c>
      <c r="AC599" s="256" t="e" cm="1">
        <f t="array" aca="1" ref="AC599" ca="1">_xlfn.XLOOKUP($A599&amp;$B599,'[7]产值及收款计划（2026）'!$A:$A&amp;'[7]产值及收款计划（2026）'!$B:$B,'[7]产值及收款计划（2026）'!AC:AC)</f>
        <v>#NAME?</v>
      </c>
      <c r="AD599" s="256" t="e" cm="1">
        <f t="array" aca="1" ref="AD599" ca="1">_xlfn.XLOOKUP($A599&amp;$B599,'[7]产值及收款计划（2026）'!$A:$A&amp;'[7]产值及收款计划（2026）'!$B:$B,'[7]产值及收款计划（2026）'!AD:AD)</f>
        <v>#NAME?</v>
      </c>
      <c r="AE599" s="256" t="e" cm="1">
        <f t="array" aca="1" ref="AE599" ca="1">_xlfn.XLOOKUP($A599&amp;$B599,'[7]产值及收款计划（2026）'!$A:$A&amp;'[7]产值及收款计划（2026）'!$B:$B,'[7]产值及收款计划（2026）'!AE:AE)</f>
        <v>#NAME?</v>
      </c>
      <c r="AF599" s="256" t="e" cm="1">
        <f t="array" aca="1" ref="AF599" ca="1">_xlfn.XLOOKUP($A599&amp;$B599,'[7]产值及收款计划（2026）'!$A:$A&amp;'[7]产值及收款计划（2026）'!$B:$B,'[7]产值及收款计划（2026）'!AF:AF)</f>
        <v>#NAME?</v>
      </c>
      <c r="AG599" s="256" t="e" cm="1">
        <f t="array" aca="1" ref="AG599" ca="1">_xlfn.XLOOKUP($A599&amp;$B599,'[7]产值及收款计划（2026）'!$A:$A&amp;'[7]产值及收款计划（2026）'!$B:$B,'[7]产值及收款计划（2026）'!AG:AG)</f>
        <v>#NAME?</v>
      </c>
      <c r="AH599" s="256" t="e" cm="1">
        <f t="array" aca="1" ref="AH599" ca="1">_xlfn.XLOOKUP($A599&amp;$B599,'[7]产值及收款计划（2026）'!$A:$A&amp;'[7]产值及收款计划（2026）'!$B:$B,'[7]产值及收款计划（2026）'!AH:AH)</f>
        <v>#NAME?</v>
      </c>
      <c r="AI599" s="256" t="e" cm="1">
        <f t="array" aca="1" ref="AI599" ca="1">_xlfn.XLOOKUP($A599&amp;$B599,'[7]产值及收款计划（2026）'!$A:$A&amp;'[7]产值及收款计划（2026）'!$B:$B,'[7]产值及收款计划（2026）'!AI:AI)</f>
        <v>#NAME?</v>
      </c>
      <c r="AJ599" s="256" t="e" cm="1">
        <f t="array" aca="1" ref="AJ599" ca="1">_xlfn.XLOOKUP($A599&amp;$B599,'[7]产值及收款计划（2026）'!$A:$A&amp;'[7]产值及收款计划（2026）'!$B:$B,'[7]产值及收款计划（2026）'!AJ:AJ)</f>
        <v>#NAME?</v>
      </c>
      <c r="AK599" s="256" t="e" cm="1">
        <f t="array" aca="1" ref="AK599" ca="1">_xlfn.XLOOKUP($A599&amp;$B599,'[7]产值及收款计划（2026）'!$A:$A&amp;'[7]产值及收款计划（2026）'!$B:$B,'[7]产值及收款计划（2026）'!AK:AK)</f>
        <v>#NAME?</v>
      </c>
      <c r="AL599" s="256" t="e" cm="1">
        <f t="array" aca="1" ref="AL599" ca="1">_xlfn.XLOOKUP($A599&amp;$B599,'[7]产值及收款计划（2026）'!$A:$A&amp;'[7]产值及收款计划（2026）'!$B:$B,'[7]产值及收款计划（2026）'!AL:AL)</f>
        <v>#NAME?</v>
      </c>
      <c r="AM599" s="263" t="e" cm="1">
        <f t="array" aca="1" ref="AM599" ca="1">_xlfn.LET(_xlpm.勾选月份状态数组,TRANSPOSE('PPT(12-15页）-TOP10'!$A$3:$A$14),_xlpm.选择数据区,IF('PPT(12-15页）-TOP10'!$E$3="收款",$BA599:$BL599,$AA599:$AL599),SUM(_xlfn._xlws.FILTER(_xlpm.选择数据区,_xlpm.勾选月份状态数组,"")))</f>
        <v>#NAME?</v>
      </c>
      <c r="AN599" s="256" t="e" cm="1">
        <f t="array" aca="1" ref="AN599" ca="1">_xlfn.LET(_xlpm.勾选月份状态数组,TRANSPOSE('PPT(12-15页）-TOP10'!$A$3:$A$14),_xlpm.选择数据区,IF('PPT(12-15页）-TOP10'!$E$3="收款",$DA599:$DL599,$CA599:$CL599),SUM(_xlfn._xlws.FILTER(_xlpm.选择数据区,_xlpm.勾选月份状态数组,"")))</f>
        <v>#NAME?</v>
      </c>
      <c r="AO599" s="256" t="e">
        <f ca="1">SUM(CA599:CC599)+SUM(AD599:AL599)</f>
        <v>#NAME?</v>
      </c>
      <c r="AP599" s="256"/>
      <c r="AQ599" s="256"/>
      <c r="AR599" s="256"/>
      <c r="AS599" s="256" t="e" cm="1">
        <f t="array" aca="1" ref="AS599" ca="1">_xlfn.XLOOKUP($A599&amp;$B599,'[7]产值及收款计划（2026）'!$A:$A&amp;'[7]产值及收款计划（2026）'!$B:$B,'[7]产值及收款计划（2026）'!AS:AS)</f>
        <v>#NAME?</v>
      </c>
      <c r="AT599" s="256" t="e" cm="1">
        <f t="array" aca="1" ref="AT599" ca="1">_xlfn.XLOOKUP($A599&amp;$B599,'[7]产值及收款计划（2026）'!$A:$A&amp;'[7]产值及收款计划（2026）'!$B:$B,'[7]产值及收款计划（2026）'!AT:AT)</f>
        <v>#NAME?</v>
      </c>
      <c r="AU599" s="256" t="e" cm="1">
        <f t="array" aca="1" ref="AU599" ca="1">_xlfn.XLOOKUP($A599&amp;$B599,'[7]产值及收款计划（2026）'!$A:$A&amp;'[7]产值及收款计划（2026）'!$B:$B,'[7]产值及收款计划（2026）'!AU:AU)</f>
        <v>#NAME?</v>
      </c>
      <c r="AV599" s="256" t="e" cm="1">
        <f t="array" aca="1" ref="AV599" ca="1">_xlfn.XLOOKUP($A599&amp;$B599,'[7]产值及收款计划（2026）'!$A:$A&amp;'[7]产值及收款计划（2026）'!$B:$B,'[7]产值及收款计划（2026）'!AV:AV)</f>
        <v>#NAME?</v>
      </c>
      <c r="AW599" s="256" t="e" cm="1">
        <f t="array" aca="1" ref="AW599" ca="1">_xlfn.XLOOKUP($A599&amp;$B599,'[7]产值及收款计划（2026）'!$A:$A&amp;'[7]产值及收款计划（2026）'!$B:$B,'[7]产值及收款计划（2026）'!AW:AW)</f>
        <v>#NAME?</v>
      </c>
      <c r="AX599" s="256" t="e" cm="1">
        <f t="array" aca="1" ref="AX599" ca="1">_xlfn.XLOOKUP($A599&amp;$B599,'[7]产值及收款计划（2026）'!$A:$A&amp;'[7]产值及收款计划（2026）'!$B:$B,'[7]产值及收款计划（2026）'!AX:AX)</f>
        <v>#NAME?</v>
      </c>
      <c r="AY599" s="256" t="e" cm="1">
        <f t="array" aca="1" ref="AY599" ca="1">_xlfn.XLOOKUP($A599&amp;$B599,'[7]产值及收款计划（2026）'!$A:$A&amp;'[7]产值及收款计划（2026）'!$B:$B,'[7]产值及收款计划（2026）'!AY:AY)</f>
        <v>#NAME?</v>
      </c>
      <c r="AZ599" s="256" t="e" cm="1">
        <f t="array" aca="1" ref="AZ599" ca="1">_xlfn.XLOOKUP($A599&amp;$B599,'[7]产值及收款计划（2026）'!$A:$A&amp;'[7]产值及收款计划（2026）'!$B:$B,'[7]产值及收款计划（2026）'!AZ:AZ)</f>
        <v>#NAME?</v>
      </c>
      <c r="BA599" s="256" t="e" cm="1">
        <f t="array" aca="1" ref="BA599" ca="1">_xlfn.XLOOKUP($A599&amp;$B599,'[7]产值及收款计划（2026）'!$A:$A&amp;'[7]产值及收款计划（2026）'!$B:$B,'[7]产值及收款计划（2026）'!BA:BA)</f>
        <v>#NAME?</v>
      </c>
      <c r="BB599" s="256" t="e" cm="1">
        <f t="array" aca="1" ref="BB599" ca="1">_xlfn.XLOOKUP($A599&amp;$B599,'[7]产值及收款计划（2026）'!$A:$A&amp;'[7]产值及收款计划（2026）'!$B:$B,'[7]产值及收款计划（2026）'!BB:BB)</f>
        <v>#NAME?</v>
      </c>
      <c r="BC599" s="256" t="e" cm="1">
        <f t="array" aca="1" ref="BC599" ca="1">_xlfn.XLOOKUP($A599&amp;$B599,'[7]产值及收款计划（2026）'!$A:$A&amp;'[7]产值及收款计划（2026）'!$B:$B,'[7]产值及收款计划（2026）'!BC:BC)</f>
        <v>#NAME?</v>
      </c>
      <c r="BD599" s="256" t="e" cm="1">
        <f t="array" aca="1" ref="BD599" ca="1">_xlfn.XLOOKUP($A599&amp;$B599,'[7]产值及收款计划（2026）'!$A:$A&amp;'[7]产值及收款计划（2026）'!$B:$B,'[7]产值及收款计划（2026）'!BD:BD)</f>
        <v>#NAME?</v>
      </c>
      <c r="BE599" s="256" t="e" cm="1">
        <f t="array" aca="1" ref="BE599" ca="1">_xlfn.XLOOKUP($A599&amp;$B599,'[7]产值及收款计划（2026）'!$A:$A&amp;'[7]产值及收款计划（2026）'!$B:$B,'[7]产值及收款计划（2026）'!BE:BE)</f>
        <v>#NAME?</v>
      </c>
      <c r="BF599" s="256" t="e" cm="1">
        <f t="array" aca="1" ref="BF599" ca="1">_xlfn.XLOOKUP($A599&amp;$B599,'[7]产值及收款计划（2026）'!$A:$A&amp;'[7]产值及收款计划（2026）'!$B:$B,'[7]产值及收款计划（2026）'!BF:BF)</f>
        <v>#NAME?</v>
      </c>
      <c r="BG599" s="256" t="e" cm="1">
        <f t="array" aca="1" ref="BG599" ca="1">_xlfn.XLOOKUP($A599&amp;$B599,'[7]产值及收款计划（2026）'!$A:$A&amp;'[7]产值及收款计划（2026）'!$B:$B,'[7]产值及收款计划（2026）'!BG:BG)</f>
        <v>#NAME?</v>
      </c>
      <c r="BH599" s="256" t="e" cm="1">
        <f t="array" aca="1" ref="BH599" ca="1">_xlfn.XLOOKUP($A599&amp;$B599,'[7]产值及收款计划（2026）'!$A:$A&amp;'[7]产值及收款计划（2026）'!$B:$B,'[7]产值及收款计划（2026）'!BH:BH)</f>
        <v>#NAME?</v>
      </c>
      <c r="BI599" s="256" t="e" cm="1">
        <f t="array" aca="1" ref="BI599" ca="1">_xlfn.XLOOKUP($A599&amp;$B599,'[7]产值及收款计划（2026）'!$A:$A&amp;'[7]产值及收款计划（2026）'!$B:$B,'[7]产值及收款计划（2026）'!BI:BI)</f>
        <v>#NAME?</v>
      </c>
      <c r="BJ599" s="256" t="e" cm="1">
        <f t="array" aca="1" ref="BJ599" ca="1">_xlfn.XLOOKUP($A599&amp;$B599,'[7]产值及收款计划（2026）'!$A:$A&amp;'[7]产值及收款计划（2026）'!$B:$B,'[7]产值及收款计划（2026）'!BJ:BJ)</f>
        <v>#NAME?</v>
      </c>
      <c r="BK599" s="256" t="e" cm="1">
        <f t="array" aca="1" ref="BK599" ca="1">_xlfn.XLOOKUP($A599&amp;$B599,'[7]产值及收款计划（2026）'!$A:$A&amp;'[7]产值及收款计划（2026）'!$B:$B,'[7]产值及收款计划（2026）'!BK:BK)</f>
        <v>#NAME?</v>
      </c>
      <c r="BL599" s="256" t="e" cm="1">
        <f t="array" aca="1" ref="BL599" ca="1">_xlfn.XLOOKUP($A599&amp;$B599,'[7]产值及收款计划（2026）'!$A:$A&amp;'[7]产值及收款计划（2026）'!$B:$B,'[7]产值及收款计划（2026）'!BL:BL)</f>
        <v>#NAME?</v>
      </c>
      <c r="BM599" s="256"/>
      <c r="BN599" s="256"/>
      <c r="BO599" s="256"/>
      <c r="BP599" s="256"/>
      <c r="BQ599" s="255" t="e" cm="1">
        <f t="array" aca="1" ref="BQ599" ca="1">_xlfn.XLOOKUP($A599&amp;$B599,'[7]产值及收款计划（2026）'!$A:$A&amp;'[7]产值及收款计划（2026）'!$B:$B,'[7]产值及收款计划（2026）'!BQ:BQ)</f>
        <v>#NAME?</v>
      </c>
      <c r="BR599" s="256" t="e" cm="1">
        <f t="array" aca="1" ref="BR599" ca="1">_xlfn.XLOOKUP($A599&amp;$B599,'[7]产值及收款计划（2026）'!$A:$A&amp;'[7]产值及收款计划（2026）'!$B:$B,'[7]产值及收款计划（2026）'!BR:BR)</f>
        <v>#NAME?</v>
      </c>
      <c r="CA599" s="256" t="e" cm="1">
        <f t="array" aca="1" ref="CA599" ca="1">_xlfn.XLOOKUP($A599&amp;$B599,'[7]产值及收款计划（2026）'!$A:$A&amp;'[7]产值及收款计划（2026）'!$B:$B,'[7]产值及收款计划（2026）'!CA:CA)</f>
        <v>#NAME?</v>
      </c>
      <c r="CB599" s="256" t="e" cm="1">
        <f t="array" aca="1" ref="CB599" ca="1">_xlfn.XLOOKUP($A599&amp;$B599,'[7]产值及收款计划（2026）'!$A:$A&amp;'[7]产值及收款计划（2026）'!$B:$B,'[7]产值及收款计划（2026）'!CB:CB)</f>
        <v>#NAME?</v>
      </c>
      <c r="CC599" s="256" t="e" cm="1">
        <f t="array" aca="1" ref="CC599" ca="1">_xlfn.XLOOKUP($A599&amp;$B599,'[7]产值及收款计划（2026）'!$A:$A&amp;'[7]产值及收款计划（2026）'!$B:$B,'[7]产值及收款计划（2026）'!CC:CC)</f>
        <v>#NAME?</v>
      </c>
      <c r="CD599" s="256" t="e" cm="1">
        <f t="array" aca="1" ref="CD599" ca="1">_xlfn.XLOOKUP($A599&amp;$B599,'[7]产值及收款计划（2026）'!$A:$A&amp;'[7]产值及收款计划（2026）'!$B:$B,'[7]产值及收款计划（2026）'!CD:CD)</f>
        <v>#NAME?</v>
      </c>
      <c r="CE599" s="256" t="e" cm="1">
        <f t="array" aca="1" ref="CE599" ca="1">_xlfn.XLOOKUP($A599&amp;$B599,'[7]产值及收款计划（2026）'!$A:$A&amp;'[7]产值及收款计划（2026）'!$B:$B,'[7]产值及收款计划（2026）'!CE:CE)</f>
        <v>#NAME?</v>
      </c>
      <c r="CF599" s="256" t="e" cm="1">
        <f t="array" aca="1" ref="CF599" ca="1">_xlfn.XLOOKUP($A599&amp;$B599,'[7]产值及收款计划（2026）'!$A:$A&amp;'[7]产值及收款计划（2026）'!$B:$B,'[7]产值及收款计划（2026）'!CF:CF)</f>
        <v>#NAME?</v>
      </c>
      <c r="CG599" s="256" t="e" cm="1">
        <f t="array" aca="1" ref="CG599" ca="1">_xlfn.XLOOKUP($A599&amp;$B599,'[7]产值及收款计划（2026）'!$A:$A&amp;'[7]产值及收款计划（2026）'!$B:$B,'[7]产值及收款计划（2026）'!CG:CG)</f>
        <v>#NAME?</v>
      </c>
      <c r="CH599" s="256" t="e" cm="1">
        <f t="array" aca="1" ref="CH599" ca="1">_xlfn.XLOOKUP($A599&amp;$B599,'[7]产值及收款计划（2026）'!$A:$A&amp;'[7]产值及收款计划（2026）'!$B:$B,'[7]产值及收款计划（2026）'!CH:CH)</f>
        <v>#NAME?</v>
      </c>
      <c r="CI599" s="256" t="e" cm="1">
        <f t="array" aca="1" ref="CI599" ca="1">_xlfn.XLOOKUP($A599&amp;$B599,'[7]产值及收款计划（2026）'!$A:$A&amp;'[7]产值及收款计划（2026）'!$B:$B,'[7]产值及收款计划（2026）'!CI:CI)</f>
        <v>#NAME?</v>
      </c>
      <c r="CJ599" s="256" t="e" cm="1">
        <f t="array" aca="1" ref="CJ599" ca="1">_xlfn.XLOOKUP($A599&amp;$B599,'[7]产值及收款计划（2026）'!$A:$A&amp;'[7]产值及收款计划（2026）'!$B:$B,'[7]产值及收款计划（2026）'!CJ:CJ)</f>
        <v>#NAME?</v>
      </c>
      <c r="CK599" s="256" t="e" cm="1">
        <f t="array" aca="1" ref="CK599" ca="1">_xlfn.XLOOKUP($A599&amp;$B599,'[7]产值及收款计划（2026）'!$A:$A&amp;'[7]产值及收款计划（2026）'!$B:$B,'[7]产值及收款计划（2026）'!CK:CK)</f>
        <v>#NAME?</v>
      </c>
      <c r="CL599" s="256" t="e" cm="1">
        <f t="array" aca="1" ref="CL599" ca="1">_xlfn.XLOOKUP($A599&amp;$B599,'[7]产值及收款计划（2026）'!$A:$A&amp;'[7]产值及收款计划（2026）'!$B:$B,'[7]产值及收款计划（2026）'!CL:CL)</f>
        <v>#NAME?</v>
      </c>
      <c r="DA599" s="256" t="e" cm="1">
        <f t="array" aca="1" ref="DA599" ca="1">_xlfn.XLOOKUP($A599&amp;$B599,'[7]产值及收款计划（2026）'!$A:$A&amp;'[7]产值及收款计划（2026）'!$B:$B,'[7]产值及收款计划（2026）'!DA:DA)</f>
        <v>#NAME?</v>
      </c>
      <c r="DB599" s="256" t="e" cm="1">
        <f t="array" aca="1" ref="DB599" ca="1">_xlfn.XLOOKUP($A599&amp;$B599,'[7]产值及收款计划（2026）'!$A:$A&amp;'[7]产值及收款计划（2026）'!$B:$B,'[7]产值及收款计划（2026）'!DB:DB)</f>
        <v>#NAME?</v>
      </c>
      <c r="DC599" s="256" t="e" cm="1">
        <f t="array" aca="1" ref="DC599" ca="1">_xlfn.XLOOKUP($A599&amp;$B599,'[7]产值及收款计划（2026）'!$A:$A&amp;'[7]产值及收款计划（2026）'!$B:$B,'[7]产值及收款计划（2026）'!DC:DC)</f>
        <v>#NAME?</v>
      </c>
      <c r="DD599" s="256" t="e" cm="1">
        <f t="array" aca="1" ref="DD599" ca="1">_xlfn.XLOOKUP($A599&amp;$B599,'[7]产值及收款计划（2026）'!$A:$A&amp;'[7]产值及收款计划（2026）'!$B:$B,'[7]产值及收款计划（2026）'!DD:DD)</f>
        <v>#NAME?</v>
      </c>
      <c r="DE599" s="256" t="e" cm="1">
        <f t="array" aca="1" ref="DE599" ca="1">_xlfn.XLOOKUP($A599&amp;$B599,'[7]产值及收款计划（2026）'!$A:$A&amp;'[7]产值及收款计划（2026）'!$B:$B,'[7]产值及收款计划（2026）'!DE:DE)</f>
        <v>#NAME?</v>
      </c>
      <c r="DF599" s="256" t="e" cm="1">
        <f t="array" aca="1" ref="DF599" ca="1">_xlfn.XLOOKUP($A599&amp;$B599,'[7]产值及收款计划（2026）'!$A:$A&amp;'[7]产值及收款计划（2026）'!$B:$B,'[7]产值及收款计划（2026）'!DF:DF)</f>
        <v>#NAME?</v>
      </c>
      <c r="DG599" s="256" t="e" cm="1">
        <f t="array" aca="1" ref="DG599" ca="1">_xlfn.XLOOKUP($A599&amp;$B599,'[7]产值及收款计划（2026）'!$A:$A&amp;'[7]产值及收款计划（2026）'!$B:$B,'[7]产值及收款计划（2026）'!DG:DG)</f>
        <v>#NAME?</v>
      </c>
      <c r="DH599" s="256" t="e" cm="1">
        <f t="array" aca="1" ref="DH599" ca="1">_xlfn.XLOOKUP($A599&amp;$B599,'[7]产值及收款计划（2026）'!$A:$A&amp;'[7]产值及收款计划（2026）'!$B:$B,'[7]产值及收款计划（2026）'!DH:DH)</f>
        <v>#NAME?</v>
      </c>
      <c r="DI599" s="256" t="e" cm="1">
        <f t="array" aca="1" ref="DI599" ca="1">_xlfn.XLOOKUP($A599&amp;$B599,'[7]产值及收款计划（2026）'!$A:$A&amp;'[7]产值及收款计划（2026）'!$B:$B,'[7]产值及收款计划（2026）'!DI:DI)</f>
        <v>#NAME?</v>
      </c>
      <c r="DJ599" s="256" t="e" cm="1">
        <f t="array" aca="1" ref="DJ599" ca="1">_xlfn.XLOOKUP($A599&amp;$B599,'[7]产值及收款计划（2026）'!$A:$A&amp;'[7]产值及收款计划（2026）'!$B:$B,'[7]产值及收款计划（2026）'!DJ:DJ)</f>
        <v>#NAME?</v>
      </c>
      <c r="DK599" s="256" t="e" cm="1">
        <f t="array" aca="1" ref="DK599" ca="1">_xlfn.XLOOKUP($A599&amp;$B599,'[7]产值及收款计划（2026）'!$A:$A&amp;'[7]产值及收款计划（2026）'!$B:$B,'[7]产值及收款计划（2026）'!DK:DK)</f>
        <v>#NAME?</v>
      </c>
      <c r="DL599" s="256" t="e" cm="1">
        <f t="array" aca="1" ref="DL599" ca="1">_xlfn.XLOOKUP($A599&amp;$B599,'[7]产值及收款计划（2026）'!$A:$A&amp;'[7]产值及收款计划（2026）'!$B:$B,'[7]产值及收款计划（2026）'!DL:DL)</f>
        <v>#NAME?</v>
      </c>
      <c r="DM599" s="264"/>
      <c r="DN599" s="250"/>
    </row>
    <row r="600" spans="1:118" ht="20.25" x14ac:dyDescent="0.15">
      <c r="A600" s="254">
        <f t="shared" si="30"/>
        <v>3</v>
      </c>
      <c r="B600" s="254" t="s">
        <v>31</v>
      </c>
      <c r="C600" s="255" t="e" cm="1">
        <f t="array" aca="1" ref="C600" ca="1">_xlfn.XLOOKUP($A600&amp;$B600,'[7]产值及收款计划（2026）'!$A:$A&amp;'[7]产值及收款计划（2026）'!$B:$B,'[7]产值及收款计划（2026）'!C:C)</f>
        <v>#NAME?</v>
      </c>
      <c r="D600" s="255" t="e" cm="1">
        <f t="array" aca="1" ref="D600" ca="1">_xlfn.XLOOKUP($A600&amp;$B600,'[7]产值及收款计划（2026）'!$A:$A&amp;'[7]产值及收款计划（2026）'!$B:$B,'[7]产值及收款计划（2026）'!D:D)</f>
        <v>#NAME?</v>
      </c>
      <c r="E600" s="256" t="e" cm="1">
        <f t="array" aca="1" ref="E600" ca="1">_xlfn.XLOOKUP($A600&amp;$B600,'[7]产值及收款计划（2026）'!$A:$A&amp;'[7]产值及收款计划（2026）'!$B:$B,'[7]产值及收款计划（2026）'!E:E)</f>
        <v>#NAME?</v>
      </c>
      <c r="F600" s="256" t="e" cm="1">
        <f t="array" aca="1" ref="F600" ca="1">_xlfn.XLOOKUP($A600&amp;$B600,'[7]产值及收款计划（2026）'!$A:$A&amp;'[7]产值及收款计划（2026）'!$B:$B,'[7]产值及收款计划（2026）'!F:F)</f>
        <v>#NAME?</v>
      </c>
      <c r="G600" s="256" t="e" cm="1">
        <f t="array" aca="1" ref="G600" ca="1">_xlfn.XLOOKUP($A600&amp;$B600,'[7]产值及收款计划（2026）'!$A:$A&amp;'[7]产值及收款计划（2026）'!$B:$B,'[7]产值及收款计划（2026）'!G:G)</f>
        <v>#NAME?</v>
      </c>
      <c r="H600" s="256" t="e" cm="1">
        <f t="array" aca="1" ref="H600" ca="1">_xlfn.XLOOKUP($A600&amp;$B600,'[7]产值及收款计划（2026）'!$A:$A&amp;'[7]产值及收款计划（2026）'!$B:$B,'[7]产值及收款计划（2026）'!H:H)</f>
        <v>#NAME?</v>
      </c>
      <c r="I600" s="257" t="e" cm="1">
        <f t="array" aca="1" ref="I600" ca="1">_xlfn.XLOOKUP($A600&amp;$B600,'[7]产值及收款计划（2026）'!$A:$A&amp;'[7]产值及收款计划（2026）'!$B:$B,'[7]产值及收款计划（2026）'!I:I)</f>
        <v>#NAME?</v>
      </c>
      <c r="J600" s="258" t="e" cm="1">
        <f t="array" aca="1" ref="J600" ca="1">_xlfn.XLOOKUP($A600&amp;$B600,'[7]产值及收款计划（2026）'!$A:$A&amp;'[7]产值及收款计划（2026）'!$B:$B,'[7]产值及收款计划（2026）'!J:J)</f>
        <v>#NAME?</v>
      </c>
      <c r="K600" s="256" t="e" cm="1">
        <f t="array" aca="1" ref="K600" ca="1">_xlfn.XLOOKUP($A600&amp;$B600,'[7]产值及收款计划（2026）'!$A:$A&amp;'[7]产值及收款计划（2026）'!$B:$B,'[7]产值及收款计划（2026）'!K:K)</f>
        <v>#NAME?</v>
      </c>
      <c r="L600" s="256" t="e" cm="1">
        <f t="array" aca="1" ref="L600" ca="1">_xlfn.XLOOKUP($A600&amp;$B600,'[7]产值及收款计划（2026）'!$A:$A&amp;'[7]产值及收款计划（2026）'!$B:$B,'[7]产值及收款计划（2026）'!L:L)</f>
        <v>#NAME?</v>
      </c>
      <c r="M600" s="256" t="e" cm="1">
        <f t="array" aca="1" ref="M600" ca="1">_xlfn.XLOOKUP($A600&amp;$B600,'[7]产值及收款计划（2026）'!$A:$A&amp;'[7]产值及收款计划（2026）'!$B:$B,'[7]产值及收款计划（2026）'!M:M)</f>
        <v>#NAME?</v>
      </c>
      <c r="N600" s="256" t="e" cm="1">
        <f t="array" aca="1" ref="N600" ca="1">_xlfn.XLOOKUP($A600&amp;$B600,'[7]产值及收款计划（2026）'!$A:$A&amp;'[7]产值及收款计划（2026）'!$B:$B,'[7]产值及收款计划（2026）'!N:N)</f>
        <v>#NAME?</v>
      </c>
      <c r="O600" s="256" t="e" cm="1">
        <f t="array" aca="1" ref="O600" ca="1">_xlfn.XLOOKUP($A600&amp;$B600,'[7]产值及收款计划（2026）'!$A:$A&amp;'[7]产值及收款计划（2026）'!$B:$B,'[7]产值及收款计划（2026）'!O:O)</f>
        <v>#NAME?</v>
      </c>
      <c r="P600" s="255" t="e" cm="1">
        <f t="array" aca="1" ref="P600" ca="1">_xlfn.XLOOKUP($A600&amp;$B600,'[7]产值及收款计划（2026）'!$A:$A&amp;'[7]产值及收款计划（2026）'!$B:$B,'[7]产值及收款计划（2026）'!P:P)</f>
        <v>#NAME?</v>
      </c>
      <c r="Q600" s="256" t="e" cm="1">
        <f t="array" aca="1" ref="Q600" ca="1">_xlfn.XLOOKUP($A600&amp;$B600,'[7]产值及收款计划（2026）'!$A:$A&amp;'[7]产值及收款计划（2026）'!$B:$B,'[7]产值及收款计划（2026）'!Q:Q)</f>
        <v>#NAME?</v>
      </c>
      <c r="R600" s="256" t="e" cm="1">
        <f t="array" aca="1" ref="R600" ca="1">_xlfn.XLOOKUP($A600&amp;$B600,'[7]产值及收款计划（2026）'!$A:$A&amp;'[7]产值及收款计划（2026）'!$B:$B,'[7]产值及收款计划（2026）'!R:R)</f>
        <v>#NAME?</v>
      </c>
      <c r="S600" s="256" t="e" cm="1">
        <f t="array" aca="1" ref="S600" ca="1">_xlfn.XLOOKUP($A600&amp;$B600,'[7]产值及收款计划（2026）'!$A:$A&amp;'[7]产值及收款计划（2026）'!$B:$B,'[7]产值及收款计划（2026）'!S:S)</f>
        <v>#NAME?</v>
      </c>
      <c r="T600" s="256" t="e" cm="1">
        <f t="array" aca="1" ref="T600" ca="1">_xlfn.XLOOKUP($A600&amp;$B600,'[7]产值及收款计划（2026）'!$A:$A&amp;'[7]产值及收款计划（2026）'!$B:$B,'[7]产值及收款计划（2026）'!T:T)</f>
        <v>#NAME?</v>
      </c>
      <c r="U600" s="256" t="e" cm="1">
        <f t="array" aca="1" ref="U600" ca="1">_xlfn.XLOOKUP($A600&amp;$B600,'[7]产值及收款计划（2026）'!$A:$A&amp;'[7]产值及收款计划（2026）'!$B:$B,'[7]产值及收款计划（2026）'!U:U)</f>
        <v>#NAME?</v>
      </c>
      <c r="V600" s="256" t="e" cm="1">
        <f t="array" aca="1" ref="V600" ca="1">_xlfn.XLOOKUP($A600&amp;$B600,'[7]产值及收款计划（2026）'!$A:$A&amp;'[7]产值及收款计划（2026）'!$B:$B,'[7]产值及收款计划（2026）'!V:V)</f>
        <v>#NAME?</v>
      </c>
      <c r="W600" s="256" t="e" cm="1">
        <f t="array" aca="1" ref="W600" ca="1">_xlfn.XLOOKUP($A600&amp;$B600,'[7]产值及收款计划（2026）'!$A:$A&amp;'[7]产值及收款计划（2026）'!$B:$B,'[7]产值及收款计划（2026）'!W:W)</f>
        <v>#NAME?</v>
      </c>
      <c r="X600" s="256" t="e" cm="1">
        <f t="array" aca="1" ref="X600" ca="1">_xlfn.XLOOKUP($A600&amp;$B600,'[7]产值及收款计划（2026）'!$A:$A&amp;'[7]产值及收款计划（2026）'!$B:$B,'[7]产值及收款计划（2026）'!X:X)</f>
        <v>#NAME?</v>
      </c>
      <c r="Y600" s="256" t="e" cm="1">
        <f t="array" aca="1" ref="Y600" ca="1">_xlfn.XLOOKUP($A600&amp;$B600,'[7]产值及收款计划（2026）'!$A:$A&amp;'[7]产值及收款计划（2026）'!$B:$B,'[7]产值及收款计划（2026）'!Y:Y)</f>
        <v>#NAME?</v>
      </c>
      <c r="Z600" s="256" t="e" cm="1">
        <f t="array" aca="1" ref="Z600" ca="1">_xlfn.XLOOKUP($A600&amp;$B600,'[7]产值及收款计划（2026）'!$A:$A&amp;'[7]产值及收款计划（2026）'!$B:$B,'[7]产值及收款计划（2026）'!Z:Z)</f>
        <v>#NAME?</v>
      </c>
      <c r="AA600" s="256" t="e" cm="1">
        <f t="array" aca="1" ref="AA600" ca="1">_xlfn.XLOOKUP($A600&amp;$B600,'[7]产值及收款计划（2026）'!$A:$A&amp;'[7]产值及收款计划（2026）'!$B:$B,'[7]产值及收款计划（2026）'!AA:AA)</f>
        <v>#NAME?</v>
      </c>
      <c r="AB600" s="256" t="e" cm="1">
        <f t="array" aca="1" ref="AB600" ca="1">_xlfn.XLOOKUP($A600&amp;$B600,'[7]产值及收款计划（2026）'!$A:$A&amp;'[7]产值及收款计划（2026）'!$B:$B,'[7]产值及收款计划（2026）'!AB:AB)</f>
        <v>#NAME?</v>
      </c>
      <c r="AC600" s="256" t="e" cm="1">
        <f t="array" aca="1" ref="AC600" ca="1">_xlfn.XLOOKUP($A600&amp;$B600,'[7]产值及收款计划（2026）'!$A:$A&amp;'[7]产值及收款计划（2026）'!$B:$B,'[7]产值及收款计划（2026）'!AC:AC)</f>
        <v>#NAME?</v>
      </c>
      <c r="AD600" s="256" t="e" cm="1">
        <f t="array" aca="1" ref="AD600" ca="1">_xlfn.XLOOKUP($A600&amp;$B600,'[7]产值及收款计划（2026）'!$A:$A&amp;'[7]产值及收款计划（2026）'!$B:$B,'[7]产值及收款计划（2026）'!AD:AD)</f>
        <v>#NAME?</v>
      </c>
      <c r="AE600" s="256" t="e" cm="1">
        <f t="array" aca="1" ref="AE600" ca="1">_xlfn.XLOOKUP($A600&amp;$B600,'[7]产值及收款计划（2026）'!$A:$A&amp;'[7]产值及收款计划（2026）'!$B:$B,'[7]产值及收款计划（2026）'!AE:AE)</f>
        <v>#NAME?</v>
      </c>
      <c r="AF600" s="256" t="e" cm="1">
        <f t="array" aca="1" ref="AF600" ca="1">_xlfn.XLOOKUP($A600&amp;$B600,'[7]产值及收款计划（2026）'!$A:$A&amp;'[7]产值及收款计划（2026）'!$B:$B,'[7]产值及收款计划（2026）'!AF:AF)</f>
        <v>#NAME?</v>
      </c>
      <c r="AG600" s="256" t="e" cm="1">
        <f t="array" aca="1" ref="AG600" ca="1">_xlfn.XLOOKUP($A600&amp;$B600,'[7]产值及收款计划（2026）'!$A:$A&amp;'[7]产值及收款计划（2026）'!$B:$B,'[7]产值及收款计划（2026）'!AG:AG)</f>
        <v>#NAME?</v>
      </c>
      <c r="AH600" s="256" t="e" cm="1">
        <f t="array" aca="1" ref="AH600" ca="1">_xlfn.XLOOKUP($A600&amp;$B600,'[7]产值及收款计划（2026）'!$A:$A&amp;'[7]产值及收款计划（2026）'!$B:$B,'[7]产值及收款计划（2026）'!AH:AH)</f>
        <v>#NAME?</v>
      </c>
      <c r="AI600" s="256" t="e" cm="1">
        <f t="array" aca="1" ref="AI600" ca="1">_xlfn.XLOOKUP($A600&amp;$B600,'[7]产值及收款计划（2026）'!$A:$A&amp;'[7]产值及收款计划（2026）'!$B:$B,'[7]产值及收款计划（2026）'!AI:AI)</f>
        <v>#NAME?</v>
      </c>
      <c r="AJ600" s="256" t="e" cm="1">
        <f t="array" aca="1" ref="AJ600" ca="1">_xlfn.XLOOKUP($A600&amp;$B600,'[7]产值及收款计划（2026）'!$A:$A&amp;'[7]产值及收款计划（2026）'!$B:$B,'[7]产值及收款计划（2026）'!AJ:AJ)</f>
        <v>#NAME?</v>
      </c>
      <c r="AK600" s="256" t="e" cm="1">
        <f t="array" aca="1" ref="AK600" ca="1">_xlfn.XLOOKUP($A600&amp;$B600,'[7]产值及收款计划（2026）'!$A:$A&amp;'[7]产值及收款计划（2026）'!$B:$B,'[7]产值及收款计划（2026）'!AK:AK)</f>
        <v>#NAME?</v>
      </c>
      <c r="AL600" s="256" t="e" cm="1">
        <f t="array" aca="1" ref="AL600" ca="1">_xlfn.XLOOKUP($A600&amp;$B600,'[7]产值及收款计划（2026）'!$A:$A&amp;'[7]产值及收款计划（2026）'!$B:$B,'[7]产值及收款计划（2026）'!AL:AL)</f>
        <v>#NAME?</v>
      </c>
      <c r="AM600" s="263" t="e" cm="1">
        <f t="array" aca="1" ref="AM600" ca="1">_xlfn.LET(_xlpm.勾选月份状态数组,TRANSPOSE('PPT(12-15页）-TOP10'!$A$3:$A$14),_xlpm.选择数据区,IF('PPT(12-15页）-TOP10'!$E$3="收款",$BA600:$BL600,$AA600:$AL600),SUM(_xlfn._xlws.FILTER(_xlpm.选择数据区,_xlpm.勾选月份状态数组,"")))</f>
        <v>#NAME?</v>
      </c>
      <c r="AN600" s="256" t="e" cm="1">
        <f t="array" aca="1" ref="AN600" ca="1">_xlfn.LET(_xlpm.勾选月份状态数组,TRANSPOSE('PPT(12-15页）-TOP10'!$A$3:$A$14),_xlpm.选择数据区,IF('PPT(12-15页）-TOP10'!$E$3="收款",$DA600:$DL600,$CA600:$CL600),SUM(_xlfn._xlws.FILTER(_xlpm.选择数据区,_xlpm.勾选月份状态数组,"")))</f>
        <v>#NAME?</v>
      </c>
      <c r="AO600" s="256" t="e">
        <f ca="1">SUM(CA600:CC600)+SUM(AD600:AL600)</f>
        <v>#NAME?</v>
      </c>
      <c r="AP600" s="256"/>
      <c r="AQ600" s="256"/>
      <c r="AR600" s="256"/>
      <c r="AS600" s="256" t="e" cm="1">
        <f t="array" aca="1" ref="AS600" ca="1">_xlfn.XLOOKUP($A600&amp;$B600,'[7]产值及收款计划（2026）'!$A:$A&amp;'[7]产值及收款计划（2026）'!$B:$B,'[7]产值及收款计划（2026）'!AS:AS)</f>
        <v>#NAME?</v>
      </c>
      <c r="AT600" s="256" t="e" cm="1">
        <f t="array" aca="1" ref="AT600" ca="1">_xlfn.XLOOKUP($A600&amp;$B600,'[7]产值及收款计划（2026）'!$A:$A&amp;'[7]产值及收款计划（2026）'!$B:$B,'[7]产值及收款计划（2026）'!AT:AT)</f>
        <v>#NAME?</v>
      </c>
      <c r="AU600" s="256" t="e" cm="1">
        <f t="array" aca="1" ref="AU600" ca="1">_xlfn.XLOOKUP($A600&amp;$B600,'[7]产值及收款计划（2026）'!$A:$A&amp;'[7]产值及收款计划（2026）'!$B:$B,'[7]产值及收款计划（2026）'!AU:AU)</f>
        <v>#NAME?</v>
      </c>
      <c r="AV600" s="256" t="e" cm="1">
        <f t="array" aca="1" ref="AV600" ca="1">_xlfn.XLOOKUP($A600&amp;$B600,'[7]产值及收款计划（2026）'!$A:$A&amp;'[7]产值及收款计划（2026）'!$B:$B,'[7]产值及收款计划（2026）'!AV:AV)</f>
        <v>#NAME?</v>
      </c>
      <c r="AW600" s="256" t="e" cm="1">
        <f t="array" aca="1" ref="AW600" ca="1">_xlfn.XLOOKUP($A600&amp;$B600,'[7]产值及收款计划（2026）'!$A:$A&amp;'[7]产值及收款计划（2026）'!$B:$B,'[7]产值及收款计划（2026）'!AW:AW)</f>
        <v>#NAME?</v>
      </c>
      <c r="AX600" s="256" t="e" cm="1">
        <f t="array" aca="1" ref="AX600" ca="1">_xlfn.XLOOKUP($A600&amp;$B600,'[7]产值及收款计划（2026）'!$A:$A&amp;'[7]产值及收款计划（2026）'!$B:$B,'[7]产值及收款计划（2026）'!AX:AX)</f>
        <v>#NAME?</v>
      </c>
      <c r="AY600" s="256" t="e" cm="1">
        <f t="array" aca="1" ref="AY600" ca="1">_xlfn.XLOOKUP($A600&amp;$B600,'[7]产值及收款计划（2026）'!$A:$A&amp;'[7]产值及收款计划（2026）'!$B:$B,'[7]产值及收款计划（2026）'!AY:AY)</f>
        <v>#NAME?</v>
      </c>
      <c r="AZ600" s="256" t="e" cm="1">
        <f t="array" aca="1" ref="AZ600" ca="1">_xlfn.XLOOKUP($A600&amp;$B600,'[7]产值及收款计划（2026）'!$A:$A&amp;'[7]产值及收款计划（2026）'!$B:$B,'[7]产值及收款计划（2026）'!AZ:AZ)</f>
        <v>#NAME?</v>
      </c>
      <c r="BA600" s="256" t="e" cm="1">
        <f t="array" aca="1" ref="BA600" ca="1">_xlfn.XLOOKUP($A600&amp;$B600,'[7]产值及收款计划（2026）'!$A:$A&amp;'[7]产值及收款计划（2026）'!$B:$B,'[7]产值及收款计划（2026）'!BA:BA)</f>
        <v>#NAME?</v>
      </c>
      <c r="BB600" s="256" t="e" cm="1">
        <f t="array" aca="1" ref="BB600" ca="1">_xlfn.XLOOKUP($A600&amp;$B600,'[7]产值及收款计划（2026）'!$A:$A&amp;'[7]产值及收款计划（2026）'!$B:$B,'[7]产值及收款计划（2026）'!BB:BB)</f>
        <v>#NAME?</v>
      </c>
      <c r="BC600" s="256" t="e" cm="1">
        <f t="array" aca="1" ref="BC600" ca="1">_xlfn.XLOOKUP($A600&amp;$B600,'[7]产值及收款计划（2026）'!$A:$A&amp;'[7]产值及收款计划（2026）'!$B:$B,'[7]产值及收款计划（2026）'!BC:BC)</f>
        <v>#NAME?</v>
      </c>
      <c r="BD600" s="256" t="e" cm="1">
        <f t="array" aca="1" ref="BD600" ca="1">_xlfn.XLOOKUP($A600&amp;$B600,'[7]产值及收款计划（2026）'!$A:$A&amp;'[7]产值及收款计划（2026）'!$B:$B,'[7]产值及收款计划（2026）'!BD:BD)</f>
        <v>#NAME?</v>
      </c>
      <c r="BE600" s="256" t="e" cm="1">
        <f t="array" aca="1" ref="BE600" ca="1">_xlfn.XLOOKUP($A600&amp;$B600,'[7]产值及收款计划（2026）'!$A:$A&amp;'[7]产值及收款计划（2026）'!$B:$B,'[7]产值及收款计划（2026）'!BE:BE)</f>
        <v>#NAME?</v>
      </c>
      <c r="BF600" s="256" t="e" cm="1">
        <f t="array" aca="1" ref="BF600" ca="1">_xlfn.XLOOKUP($A600&amp;$B600,'[7]产值及收款计划（2026）'!$A:$A&amp;'[7]产值及收款计划（2026）'!$B:$B,'[7]产值及收款计划（2026）'!BF:BF)</f>
        <v>#NAME?</v>
      </c>
      <c r="BG600" s="256" t="e" cm="1">
        <f t="array" aca="1" ref="BG600" ca="1">_xlfn.XLOOKUP($A600&amp;$B600,'[7]产值及收款计划（2026）'!$A:$A&amp;'[7]产值及收款计划（2026）'!$B:$B,'[7]产值及收款计划（2026）'!BG:BG)</f>
        <v>#NAME?</v>
      </c>
      <c r="BH600" s="256" t="e" cm="1">
        <f t="array" aca="1" ref="BH600" ca="1">_xlfn.XLOOKUP($A600&amp;$B600,'[7]产值及收款计划（2026）'!$A:$A&amp;'[7]产值及收款计划（2026）'!$B:$B,'[7]产值及收款计划（2026）'!BH:BH)</f>
        <v>#NAME?</v>
      </c>
      <c r="BI600" s="256" t="e" cm="1">
        <f t="array" aca="1" ref="BI600" ca="1">_xlfn.XLOOKUP($A600&amp;$B600,'[7]产值及收款计划（2026）'!$A:$A&amp;'[7]产值及收款计划（2026）'!$B:$B,'[7]产值及收款计划（2026）'!BI:BI)</f>
        <v>#NAME?</v>
      </c>
      <c r="BJ600" s="256" t="e" cm="1">
        <f t="array" aca="1" ref="BJ600" ca="1">_xlfn.XLOOKUP($A600&amp;$B600,'[7]产值及收款计划（2026）'!$A:$A&amp;'[7]产值及收款计划（2026）'!$B:$B,'[7]产值及收款计划（2026）'!BJ:BJ)</f>
        <v>#NAME?</v>
      </c>
      <c r="BK600" s="256" t="e" cm="1">
        <f t="array" aca="1" ref="BK600" ca="1">_xlfn.XLOOKUP($A600&amp;$B600,'[7]产值及收款计划（2026）'!$A:$A&amp;'[7]产值及收款计划（2026）'!$B:$B,'[7]产值及收款计划（2026）'!BK:BK)</f>
        <v>#NAME?</v>
      </c>
      <c r="BL600" s="256" t="e" cm="1">
        <f t="array" aca="1" ref="BL600" ca="1">_xlfn.XLOOKUP($A600&amp;$B600,'[7]产值及收款计划（2026）'!$A:$A&amp;'[7]产值及收款计划（2026）'!$B:$B,'[7]产值及收款计划（2026）'!BL:BL)</f>
        <v>#NAME?</v>
      </c>
      <c r="BM600" s="256"/>
      <c r="BN600" s="256"/>
      <c r="BO600" s="256"/>
      <c r="BP600" s="256"/>
      <c r="BQ600" s="255" t="e" cm="1">
        <f t="array" aca="1" ref="BQ600" ca="1">_xlfn.XLOOKUP($A600&amp;$B600,'[7]产值及收款计划（2026）'!$A:$A&amp;'[7]产值及收款计划（2026）'!$B:$B,'[7]产值及收款计划（2026）'!BQ:BQ)</f>
        <v>#NAME?</v>
      </c>
      <c r="BR600" s="256" t="e" cm="1">
        <f t="array" aca="1" ref="BR600" ca="1">_xlfn.XLOOKUP($A600&amp;$B600,'[7]产值及收款计划（2026）'!$A:$A&amp;'[7]产值及收款计划（2026）'!$B:$B,'[7]产值及收款计划（2026）'!BR:BR)</f>
        <v>#NAME?</v>
      </c>
      <c r="CA600" s="256" t="e" cm="1">
        <f t="array" aca="1" ref="CA600" ca="1">_xlfn.XLOOKUP($A600&amp;$B600,'[7]产值及收款计划（2026）'!$A:$A&amp;'[7]产值及收款计划（2026）'!$B:$B,'[7]产值及收款计划（2026）'!CA:CA)</f>
        <v>#NAME?</v>
      </c>
      <c r="CB600" s="256" t="e" cm="1">
        <f t="array" aca="1" ref="CB600" ca="1">_xlfn.XLOOKUP($A600&amp;$B600,'[7]产值及收款计划（2026）'!$A:$A&amp;'[7]产值及收款计划（2026）'!$B:$B,'[7]产值及收款计划（2026）'!CB:CB)</f>
        <v>#NAME?</v>
      </c>
      <c r="CC600" s="256" t="e" cm="1">
        <f t="array" aca="1" ref="CC600" ca="1">_xlfn.XLOOKUP($A600&amp;$B600,'[7]产值及收款计划（2026）'!$A:$A&amp;'[7]产值及收款计划（2026）'!$B:$B,'[7]产值及收款计划（2026）'!CC:CC)</f>
        <v>#NAME?</v>
      </c>
      <c r="CD600" s="256" t="e" cm="1">
        <f t="array" aca="1" ref="CD600" ca="1">_xlfn.XLOOKUP($A600&amp;$B600,'[7]产值及收款计划（2026）'!$A:$A&amp;'[7]产值及收款计划（2026）'!$B:$B,'[7]产值及收款计划（2026）'!CD:CD)</f>
        <v>#NAME?</v>
      </c>
      <c r="CE600" s="256" t="e" cm="1">
        <f t="array" aca="1" ref="CE600" ca="1">_xlfn.XLOOKUP($A600&amp;$B600,'[7]产值及收款计划（2026）'!$A:$A&amp;'[7]产值及收款计划（2026）'!$B:$B,'[7]产值及收款计划（2026）'!CE:CE)</f>
        <v>#NAME?</v>
      </c>
      <c r="CF600" s="256" t="e" cm="1">
        <f t="array" aca="1" ref="CF600" ca="1">_xlfn.XLOOKUP($A600&amp;$B600,'[7]产值及收款计划（2026）'!$A:$A&amp;'[7]产值及收款计划（2026）'!$B:$B,'[7]产值及收款计划（2026）'!CF:CF)</f>
        <v>#NAME?</v>
      </c>
      <c r="CG600" s="256" t="e" cm="1">
        <f t="array" aca="1" ref="CG600" ca="1">_xlfn.XLOOKUP($A600&amp;$B600,'[7]产值及收款计划（2026）'!$A:$A&amp;'[7]产值及收款计划（2026）'!$B:$B,'[7]产值及收款计划（2026）'!CG:CG)</f>
        <v>#NAME?</v>
      </c>
      <c r="CH600" s="256" t="e" cm="1">
        <f t="array" aca="1" ref="CH600" ca="1">_xlfn.XLOOKUP($A600&amp;$B600,'[7]产值及收款计划（2026）'!$A:$A&amp;'[7]产值及收款计划（2026）'!$B:$B,'[7]产值及收款计划（2026）'!CH:CH)</f>
        <v>#NAME?</v>
      </c>
      <c r="CI600" s="256" t="e" cm="1">
        <f t="array" aca="1" ref="CI600" ca="1">_xlfn.XLOOKUP($A600&amp;$B600,'[7]产值及收款计划（2026）'!$A:$A&amp;'[7]产值及收款计划（2026）'!$B:$B,'[7]产值及收款计划（2026）'!CI:CI)</f>
        <v>#NAME?</v>
      </c>
      <c r="CJ600" s="256" t="e" cm="1">
        <f t="array" aca="1" ref="CJ600" ca="1">_xlfn.XLOOKUP($A600&amp;$B600,'[7]产值及收款计划（2026）'!$A:$A&amp;'[7]产值及收款计划（2026）'!$B:$B,'[7]产值及收款计划（2026）'!CJ:CJ)</f>
        <v>#NAME?</v>
      </c>
      <c r="CK600" s="256" t="e" cm="1">
        <f t="array" aca="1" ref="CK600" ca="1">_xlfn.XLOOKUP($A600&amp;$B600,'[7]产值及收款计划（2026）'!$A:$A&amp;'[7]产值及收款计划（2026）'!$B:$B,'[7]产值及收款计划（2026）'!CK:CK)</f>
        <v>#NAME?</v>
      </c>
      <c r="CL600" s="256" t="e" cm="1">
        <f t="array" aca="1" ref="CL600" ca="1">_xlfn.XLOOKUP($A600&amp;$B600,'[7]产值及收款计划（2026）'!$A:$A&amp;'[7]产值及收款计划（2026）'!$B:$B,'[7]产值及收款计划（2026）'!CL:CL)</f>
        <v>#NAME?</v>
      </c>
      <c r="DA600" s="256" t="e" cm="1">
        <f t="array" aca="1" ref="DA600" ca="1">_xlfn.XLOOKUP($A600&amp;$B600,'[7]产值及收款计划（2026）'!$A:$A&amp;'[7]产值及收款计划（2026）'!$B:$B,'[7]产值及收款计划（2026）'!DA:DA)</f>
        <v>#NAME?</v>
      </c>
      <c r="DB600" s="256" t="e" cm="1">
        <f t="array" aca="1" ref="DB600" ca="1">_xlfn.XLOOKUP($A600&amp;$B600,'[7]产值及收款计划（2026）'!$A:$A&amp;'[7]产值及收款计划（2026）'!$B:$B,'[7]产值及收款计划（2026）'!DB:DB)</f>
        <v>#NAME?</v>
      </c>
      <c r="DC600" s="256" t="e" cm="1">
        <f t="array" aca="1" ref="DC600" ca="1">_xlfn.XLOOKUP($A600&amp;$B600,'[7]产值及收款计划（2026）'!$A:$A&amp;'[7]产值及收款计划（2026）'!$B:$B,'[7]产值及收款计划（2026）'!DC:DC)</f>
        <v>#NAME?</v>
      </c>
      <c r="DD600" s="256" t="e" cm="1">
        <f t="array" aca="1" ref="DD600" ca="1">_xlfn.XLOOKUP($A600&amp;$B600,'[7]产值及收款计划（2026）'!$A:$A&amp;'[7]产值及收款计划（2026）'!$B:$B,'[7]产值及收款计划（2026）'!DD:DD)</f>
        <v>#NAME?</v>
      </c>
      <c r="DE600" s="256" t="e" cm="1">
        <f t="array" aca="1" ref="DE600" ca="1">_xlfn.XLOOKUP($A600&amp;$B600,'[7]产值及收款计划（2026）'!$A:$A&amp;'[7]产值及收款计划（2026）'!$B:$B,'[7]产值及收款计划（2026）'!DE:DE)</f>
        <v>#NAME?</v>
      </c>
      <c r="DF600" s="256" t="e" cm="1">
        <f t="array" aca="1" ref="DF600" ca="1">_xlfn.XLOOKUP($A600&amp;$B600,'[7]产值及收款计划（2026）'!$A:$A&amp;'[7]产值及收款计划（2026）'!$B:$B,'[7]产值及收款计划（2026）'!DF:DF)</f>
        <v>#NAME?</v>
      </c>
      <c r="DG600" s="256" t="e" cm="1">
        <f t="array" aca="1" ref="DG600" ca="1">_xlfn.XLOOKUP($A600&amp;$B600,'[7]产值及收款计划（2026）'!$A:$A&amp;'[7]产值及收款计划（2026）'!$B:$B,'[7]产值及收款计划（2026）'!DG:DG)</f>
        <v>#NAME?</v>
      </c>
      <c r="DH600" s="256" t="e" cm="1">
        <f t="array" aca="1" ref="DH600" ca="1">_xlfn.XLOOKUP($A600&amp;$B600,'[7]产值及收款计划（2026）'!$A:$A&amp;'[7]产值及收款计划（2026）'!$B:$B,'[7]产值及收款计划（2026）'!DH:DH)</f>
        <v>#NAME?</v>
      </c>
      <c r="DI600" s="256" t="e" cm="1">
        <f t="array" aca="1" ref="DI600" ca="1">_xlfn.XLOOKUP($A600&amp;$B600,'[7]产值及收款计划（2026）'!$A:$A&amp;'[7]产值及收款计划（2026）'!$B:$B,'[7]产值及收款计划（2026）'!DI:DI)</f>
        <v>#NAME?</v>
      </c>
      <c r="DJ600" s="256" t="e" cm="1">
        <f t="array" aca="1" ref="DJ600" ca="1">_xlfn.XLOOKUP($A600&amp;$B600,'[7]产值及收款计划（2026）'!$A:$A&amp;'[7]产值及收款计划（2026）'!$B:$B,'[7]产值及收款计划（2026）'!DJ:DJ)</f>
        <v>#NAME?</v>
      </c>
      <c r="DK600" s="256" t="e" cm="1">
        <f t="array" aca="1" ref="DK600" ca="1">_xlfn.XLOOKUP($A600&amp;$B600,'[7]产值及收款计划（2026）'!$A:$A&amp;'[7]产值及收款计划（2026）'!$B:$B,'[7]产值及收款计划（2026）'!DK:DK)</f>
        <v>#NAME?</v>
      </c>
      <c r="DL600" s="256" t="e" cm="1">
        <f t="array" aca="1" ref="DL600" ca="1">_xlfn.XLOOKUP($A600&amp;$B600,'[7]产值及收款计划（2026）'!$A:$A&amp;'[7]产值及收款计划（2026）'!$B:$B,'[7]产值及收款计划（2026）'!DL:DL)</f>
        <v>#NAME?</v>
      </c>
      <c r="DM600" s="264"/>
      <c r="DN600" s="250"/>
    </row>
    <row r="601" spans="1:118" ht="20.25" x14ac:dyDescent="0.15">
      <c r="A601" s="254">
        <f t="shared" si="30"/>
        <v>4</v>
      </c>
      <c r="B601" s="254" t="s">
        <v>31</v>
      </c>
      <c r="C601" s="255" t="e" cm="1">
        <f t="array" aca="1" ref="C601" ca="1">_xlfn.XLOOKUP($A601&amp;$B601,'[7]产值及收款计划（2026）'!$A:$A&amp;'[7]产值及收款计划（2026）'!$B:$B,'[7]产值及收款计划（2026）'!C:C)</f>
        <v>#NAME?</v>
      </c>
      <c r="D601" s="255" t="e" cm="1">
        <f t="array" aca="1" ref="D601" ca="1">_xlfn.XLOOKUP($A601&amp;$B601,'[7]产值及收款计划（2026）'!$A:$A&amp;'[7]产值及收款计划（2026）'!$B:$B,'[7]产值及收款计划（2026）'!D:D)</f>
        <v>#NAME?</v>
      </c>
      <c r="E601" s="256" t="e" cm="1">
        <f t="array" aca="1" ref="E601" ca="1">_xlfn.XLOOKUP($A601&amp;$B601,'[7]产值及收款计划（2026）'!$A:$A&amp;'[7]产值及收款计划（2026）'!$B:$B,'[7]产值及收款计划（2026）'!E:E)</f>
        <v>#NAME?</v>
      </c>
      <c r="F601" s="256" t="e" cm="1">
        <f t="array" aca="1" ref="F601" ca="1">_xlfn.XLOOKUP($A601&amp;$B601,'[7]产值及收款计划（2026）'!$A:$A&amp;'[7]产值及收款计划（2026）'!$B:$B,'[7]产值及收款计划（2026）'!F:F)</f>
        <v>#NAME?</v>
      </c>
      <c r="G601" s="256" t="e" cm="1">
        <f t="array" aca="1" ref="G601" ca="1">_xlfn.XLOOKUP($A601&amp;$B601,'[7]产值及收款计划（2026）'!$A:$A&amp;'[7]产值及收款计划（2026）'!$B:$B,'[7]产值及收款计划（2026）'!G:G)</f>
        <v>#NAME?</v>
      </c>
      <c r="H601" s="256" t="e" cm="1">
        <f t="array" aca="1" ref="H601" ca="1">_xlfn.XLOOKUP($A601&amp;$B601,'[7]产值及收款计划（2026）'!$A:$A&amp;'[7]产值及收款计划（2026）'!$B:$B,'[7]产值及收款计划（2026）'!H:H)</f>
        <v>#NAME?</v>
      </c>
      <c r="I601" s="257" t="e" cm="1">
        <f t="array" aca="1" ref="I601" ca="1">_xlfn.XLOOKUP($A601&amp;$B601,'[7]产值及收款计划（2026）'!$A:$A&amp;'[7]产值及收款计划（2026）'!$B:$B,'[7]产值及收款计划（2026）'!I:I)</f>
        <v>#NAME?</v>
      </c>
      <c r="J601" s="258" cm="1">
        <f t="array" aca="1" ref="J601" ca="1">_xlfn.XLOOKUP($A601&amp;$B601,'[7]产值及收款计划（2026）'!$A:$A&amp;'[7]产值及收款计划（2026）'!$B:$B,'[7]产值及收款计划（2026）'!J:J)</f>
        <v>0.09</v>
      </c>
      <c r="K601" s="256" t="e" cm="1">
        <f t="array" aca="1" ref="K601" ca="1">_xlfn.XLOOKUP($A601&amp;$B601,'[7]产值及收款计划（2026）'!$A:$A&amp;'[7]产值及收款计划（2026）'!$B:$B,'[7]产值及收款计划（2026）'!K:K)</f>
        <v>#NAME?</v>
      </c>
      <c r="L601" s="256" cm="1">
        <f t="array" aca="1" ref="L601" ca="1">_xlfn.XLOOKUP($A601&amp;$B601,'[7]产值及收款计划（2026）'!$A:$A&amp;'[7]产值及收款计划（2026）'!$B:$B,'[7]产值及收款计划（2026）'!L:L)</f>
        <v>0</v>
      </c>
      <c r="M601" s="256" t="e" cm="1">
        <f t="array" aca="1" ref="M601" ca="1">_xlfn.XLOOKUP($A601&amp;$B601,'[7]产值及收款计划（2026）'!$A:$A&amp;'[7]产值及收款计划（2026）'!$B:$B,'[7]产值及收款计划（2026）'!M:M)</f>
        <v>#NAME?</v>
      </c>
      <c r="N601" s="256" cm="1">
        <f t="array" aca="1" ref="N601" ca="1">_xlfn.XLOOKUP($A601&amp;$B601,'[7]产值及收款计划（2026）'!$A:$A&amp;'[7]产值及收款计划（2026）'!$B:$B,'[7]产值及收款计划（2026）'!N:N)</f>
        <v>0</v>
      </c>
      <c r="O601" s="256" t="e" cm="1">
        <f t="array" aca="1" ref="O601" ca="1">_xlfn.XLOOKUP($A601&amp;$B601,'[7]产值及收款计划（2026）'!$A:$A&amp;'[7]产值及收款计划（2026）'!$B:$B,'[7]产值及收款计划（2026）'!O:O)</f>
        <v>#NAME?</v>
      </c>
      <c r="P601" s="255" t="str" cm="1">
        <f t="array" aca="1" ref="P601" ca="1">_xlfn.XLOOKUP($A601&amp;$B601,'[7]产值及收款计划（2026）'!$A:$A&amp;'[7]产值及收款计划（2026）'!$B:$B,'[7]产值及收款计划（2026）'!P:P)</f>
        <v>在建</v>
      </c>
      <c r="Q601" s="256" t="e" cm="1">
        <f t="array" aca="1" ref="Q601" ca="1">_xlfn.XLOOKUP($A601&amp;$B601,'[7]产值及收款计划（2026）'!$A:$A&amp;'[7]产值及收款计划（2026）'!$B:$B,'[7]产值及收款计划（2026）'!Q:Q)</f>
        <v>#NAME?</v>
      </c>
      <c r="R601" s="256" cm="1">
        <f t="array" aca="1" ref="R601" ca="1">_xlfn.XLOOKUP($A601&amp;$B601,'[7]产值及收款计划（2026）'!$A:$A&amp;'[7]产值及收款计划（2026）'!$B:$B,'[7]产值及收款计划（2026）'!R:R)</f>
        <v>0</v>
      </c>
      <c r="S601" s="256" t="e" cm="1">
        <f t="array" aca="1" ref="S601" ca="1">_xlfn.XLOOKUP($A601&amp;$B601,'[7]产值及收款计划（2026）'!$A:$A&amp;'[7]产值及收款计划（2026）'!$B:$B,'[7]产值及收款计划（2026）'!S:S)</f>
        <v>#NAME?</v>
      </c>
      <c r="T601" s="256" cm="1">
        <f t="array" aca="1" ref="T601" ca="1">_xlfn.XLOOKUP($A601&amp;$B601,'[7]产值及收款计划（2026）'!$A:$A&amp;'[7]产值及收款计划（2026）'!$B:$B,'[7]产值及收款计划（2026）'!T:T)</f>
        <v>1337.8921379999999</v>
      </c>
      <c r="U601" s="256" t="e" cm="1">
        <f t="array" aca="1" ref="U601" ca="1">_xlfn.XLOOKUP($A601&amp;$B601,'[7]产值及收款计划（2026）'!$A:$A&amp;'[7]产值及收款计划（2026）'!$B:$B,'[7]产值及收款计划（2026）'!U:U)</f>
        <v>#NAME?</v>
      </c>
      <c r="V601" s="256" t="e" cm="1">
        <f t="array" aca="1" ref="V601" ca="1">_xlfn.XLOOKUP($A601&amp;$B601,'[7]产值及收款计划（2026）'!$A:$A&amp;'[7]产值及收款计划（2026）'!$B:$B,'[7]产值及收款计划（2026）'!V:V)</f>
        <v>#NAME?</v>
      </c>
      <c r="W601" s="256" t="e" cm="1">
        <f t="array" aca="1" ref="W601" ca="1">_xlfn.XLOOKUP($A601&amp;$B601,'[7]产值及收款计划（2026）'!$A:$A&amp;'[7]产值及收款计划（2026）'!$B:$B,'[7]产值及收款计划（2026）'!W:W)</f>
        <v>#NAME?</v>
      </c>
      <c r="X601" s="256" cm="1">
        <f t="array" aca="1" ref="X601" ca="1">_xlfn.XLOOKUP($A601&amp;$B601,'[7]产值及收款计划（2026）'!$A:$A&amp;'[7]产值及收款计划（2026）'!$B:$B,'[7]产值及收款计划（2026）'!X:X)</f>
        <v>0</v>
      </c>
      <c r="Y601" s="256" t="e" cm="1">
        <f t="array" aca="1" ref="Y601" ca="1">_xlfn.XLOOKUP($A601&amp;$B601,'[7]产值及收款计划（2026）'!$A:$A&amp;'[7]产值及收款计划（2026）'!$B:$B,'[7]产值及收款计划（2026）'!Y:Y)</f>
        <v>#NAME?</v>
      </c>
      <c r="Z601" s="256" t="e" cm="1">
        <f t="array" aca="1" ref="Z601" ca="1">_xlfn.XLOOKUP($A601&amp;$B601,'[7]产值及收款计划（2026）'!$A:$A&amp;'[7]产值及收款计划（2026）'!$B:$B,'[7]产值及收款计划（2026）'!Z:Z)</f>
        <v>#NAME?</v>
      </c>
      <c r="AA601" s="256" t="e" cm="1">
        <f t="array" aca="1" ref="AA601" ca="1">_xlfn.XLOOKUP($A601&amp;$B601,'[7]产值及收款计划（2026）'!$A:$A&amp;'[7]产值及收款计划（2026）'!$B:$B,'[7]产值及收款计划（2026）'!AA:AA)</f>
        <v>#NAME?</v>
      </c>
      <c r="AB601" s="256" cm="1">
        <f t="array" aca="1" ref="AB601" ca="1">_xlfn.XLOOKUP($A601&amp;$B601,'[7]产值及收款计划（2026）'!$A:$A&amp;'[7]产值及收款计划（2026）'!$B:$B,'[7]产值及收款计划（2026）'!AB:AB)</f>
        <v>0</v>
      </c>
      <c r="AC601" s="256" t="e" cm="1">
        <f t="array" aca="1" ref="AC601" ca="1">_xlfn.XLOOKUP($A601&amp;$B601,'[7]产值及收款计划（2026）'!$A:$A&amp;'[7]产值及收款计划（2026）'!$B:$B,'[7]产值及收款计划（2026）'!AC:AC)</f>
        <v>#NAME?</v>
      </c>
      <c r="AD601" s="256" t="e" cm="1">
        <f t="array" aca="1" ref="AD601" ca="1">_xlfn.XLOOKUP($A601&amp;$B601,'[7]产值及收款计划（2026）'!$A:$A&amp;'[7]产值及收款计划（2026）'!$B:$B,'[7]产值及收款计划（2026）'!AD:AD)</f>
        <v>#NAME?</v>
      </c>
      <c r="AE601" s="256" t="e" cm="1">
        <f t="array" aca="1" ref="AE601" ca="1">_xlfn.XLOOKUP($A601&amp;$B601,'[7]产值及收款计划（2026）'!$A:$A&amp;'[7]产值及收款计划（2026）'!$B:$B,'[7]产值及收款计划（2026）'!AE:AE)</f>
        <v>#NAME?</v>
      </c>
      <c r="AF601" s="256" t="e" cm="1">
        <f t="array" aca="1" ref="AF601" ca="1">_xlfn.XLOOKUP($A601&amp;$B601,'[7]产值及收款计划（2026）'!$A:$A&amp;'[7]产值及收款计划（2026）'!$B:$B,'[7]产值及收款计划（2026）'!AF:AF)</f>
        <v>#NAME?</v>
      </c>
      <c r="AG601" s="256" t="e" cm="1">
        <f t="array" aca="1" ref="AG601" ca="1">_xlfn.XLOOKUP($A601&amp;$B601,'[7]产值及收款计划（2026）'!$A:$A&amp;'[7]产值及收款计划（2026）'!$B:$B,'[7]产值及收款计划（2026）'!AG:AG)</f>
        <v>#NAME?</v>
      </c>
      <c r="AH601" s="256" t="e" cm="1">
        <f t="array" aca="1" ref="AH601" ca="1">_xlfn.XLOOKUP($A601&amp;$B601,'[7]产值及收款计划（2026）'!$A:$A&amp;'[7]产值及收款计划（2026）'!$B:$B,'[7]产值及收款计划（2026）'!AH:AH)</f>
        <v>#NAME?</v>
      </c>
      <c r="AI601" s="256" t="e" cm="1">
        <f t="array" aca="1" ref="AI601" ca="1">_xlfn.XLOOKUP($A601&amp;$B601,'[7]产值及收款计划（2026）'!$A:$A&amp;'[7]产值及收款计划（2026）'!$B:$B,'[7]产值及收款计划（2026）'!AI:AI)</f>
        <v>#NAME?</v>
      </c>
      <c r="AJ601" s="256" t="e" cm="1">
        <f t="array" aca="1" ref="AJ601" ca="1">_xlfn.XLOOKUP($A601&amp;$B601,'[7]产值及收款计划（2026）'!$A:$A&amp;'[7]产值及收款计划（2026）'!$B:$B,'[7]产值及收款计划（2026）'!AJ:AJ)</f>
        <v>#NAME?</v>
      </c>
      <c r="AK601" s="256" t="e" cm="1">
        <f t="array" aca="1" ref="AK601" ca="1">_xlfn.XLOOKUP($A601&amp;$B601,'[7]产值及收款计划（2026）'!$A:$A&amp;'[7]产值及收款计划（2026）'!$B:$B,'[7]产值及收款计划（2026）'!AK:AK)</f>
        <v>#NAME?</v>
      </c>
      <c r="AL601" s="256" t="e" cm="1">
        <f t="array" aca="1" ref="AL601" ca="1">_xlfn.XLOOKUP($A601&amp;$B601,'[7]产值及收款计划（2026）'!$A:$A&amp;'[7]产值及收款计划（2026）'!$B:$B,'[7]产值及收款计划（2026）'!AL:AL)</f>
        <v>#NAME?</v>
      </c>
      <c r="AM601" s="263" t="e" cm="1">
        <f t="array" aca="1" ref="AM601" ca="1">_xlfn.LET(_xlpm.勾选月份状态数组,TRANSPOSE('PPT(12-15页）-TOP10'!$A$3:$A$14),_xlpm.选择数据区,IF('PPT(12-15页）-TOP10'!$E$3="收款",$BA601:$BL601,$AA601:$AL601),SUM(_xlfn._xlws.FILTER(_xlpm.选择数据区,_xlpm.勾选月份状态数组,"")))</f>
        <v>#NAME?</v>
      </c>
      <c r="AN601" s="256" t="e" cm="1">
        <f t="array" aca="1" ref="AN601" ca="1">_xlfn.LET(_xlpm.勾选月份状态数组,TRANSPOSE('PPT(12-15页）-TOP10'!$A$3:$A$14),_xlpm.选择数据区,IF('PPT(12-15页）-TOP10'!$E$3="收款",$DA601:$DL601,$CA601:$CL601),SUM(_xlfn._xlws.FILTER(_xlpm.选择数据区,_xlpm.勾选月份状态数组,"")))</f>
        <v>#NAME?</v>
      </c>
      <c r="AO601" s="256" t="e">
        <f ca="1">SUM(CA601:CC601)+SUM(AD601:AL601)</f>
        <v>#NAME?</v>
      </c>
      <c r="AP601" s="256"/>
      <c r="AQ601" s="256"/>
      <c r="AR601" s="256"/>
      <c r="AS601" s="256" t="e" cm="1">
        <f t="array" aca="1" ref="AS601" ca="1">_xlfn.XLOOKUP($A601&amp;$B601,'[7]产值及收款计划（2026）'!$A:$A&amp;'[7]产值及收款计划（2026）'!$B:$B,'[7]产值及收款计划（2026）'!AS:AS)</f>
        <v>#NAME?</v>
      </c>
      <c r="AT601" s="256" cm="1">
        <f t="array" aca="1" ref="AT601" ca="1">_xlfn.XLOOKUP($A601&amp;$B601,'[7]产值及收款计划（2026）'!$A:$A&amp;'[7]产值及收款计划（2026）'!$B:$B,'[7]产值及收款计划（2026）'!AT:AT)</f>
        <v>0</v>
      </c>
      <c r="AU601" s="256" t="e" cm="1">
        <f t="array" aca="1" ref="AU601" ca="1">_xlfn.XLOOKUP($A601&amp;$B601,'[7]产值及收款计划（2026）'!$A:$A&amp;'[7]产值及收款计划（2026）'!$B:$B,'[7]产值及收款计划（2026）'!AU:AU)</f>
        <v>#NAME?</v>
      </c>
      <c r="AV601" s="256" t="e" cm="1">
        <f t="array" aca="1" ref="AV601" ca="1">_xlfn.XLOOKUP($A601&amp;$B601,'[7]产值及收款计划（2026）'!$A:$A&amp;'[7]产值及收款计划（2026）'!$B:$B,'[7]产值及收款计划（2026）'!AV:AV)</f>
        <v>#NAME?</v>
      </c>
      <c r="AW601" s="256" cm="1">
        <f t="array" aca="1" ref="AW601" ca="1">_xlfn.XLOOKUP($A601&amp;$B601,'[7]产值及收款计划（2026）'!$A:$A&amp;'[7]产值及收款计划（2026）'!$B:$B,'[7]产值及收款计划（2026）'!AW:AW)</f>
        <v>1058.0047999999999</v>
      </c>
      <c r="AX601" s="256" t="e" cm="1">
        <f t="array" aca="1" ref="AX601" ca="1">_xlfn.XLOOKUP($A601&amp;$B601,'[7]产值及收款计划（2026）'!$A:$A&amp;'[7]产值及收款计划（2026）'!$B:$B,'[7]产值及收款计划（2026）'!AX:AX)</f>
        <v>#NAME?</v>
      </c>
      <c r="AY601" s="256" t="e" cm="1">
        <f t="array" aca="1" ref="AY601" ca="1">_xlfn.XLOOKUP($A601&amp;$B601,'[7]产值及收款计划（2026）'!$A:$A&amp;'[7]产值及收款计划（2026）'!$B:$B,'[7]产值及收款计划（2026）'!AY:AY)</f>
        <v>#NAME?</v>
      </c>
      <c r="AZ601" s="256" t="e" cm="1">
        <f t="array" aca="1" ref="AZ601" ca="1">_xlfn.XLOOKUP($A601&amp;$B601,'[7]产值及收款计划（2026）'!$A:$A&amp;'[7]产值及收款计划（2026）'!$B:$B,'[7]产值及收款计划（2026）'!AZ:AZ)</f>
        <v>#NAME?</v>
      </c>
      <c r="BA601" s="256" t="e" cm="1">
        <f t="array" aca="1" ref="BA601" ca="1">_xlfn.XLOOKUP($A601&amp;$B601,'[7]产值及收款计划（2026）'!$A:$A&amp;'[7]产值及收款计划（2026）'!$B:$B,'[7]产值及收款计划（2026）'!BA:BA)</f>
        <v>#NAME?</v>
      </c>
      <c r="BB601" s="256" t="e" cm="1">
        <f t="array" aca="1" ref="BB601" ca="1">_xlfn.XLOOKUP($A601&amp;$B601,'[7]产值及收款计划（2026）'!$A:$A&amp;'[7]产值及收款计划（2026）'!$B:$B,'[7]产值及收款计划（2026）'!BB:BB)</f>
        <v>#NAME?</v>
      </c>
      <c r="BC601" s="256" cm="1">
        <f t="array" aca="1" ref="BC601" ca="1">_xlfn.XLOOKUP($A601&amp;$B601,'[7]产值及收款计划（2026）'!$A:$A&amp;'[7]产值及收款计划（2026）'!$B:$B,'[7]产值及收款计划（2026）'!BC:BC)</f>
        <v>0</v>
      </c>
      <c r="BD601" s="256" t="e" cm="1">
        <f t="array" aca="1" ref="BD601" ca="1">_xlfn.XLOOKUP($A601&amp;$B601,'[7]产值及收款计划（2026）'!$A:$A&amp;'[7]产值及收款计划（2026）'!$B:$B,'[7]产值及收款计划（2026）'!BD:BD)</f>
        <v>#NAME?</v>
      </c>
      <c r="BE601" s="256" t="e" cm="1">
        <f t="array" aca="1" ref="BE601" ca="1">_xlfn.XLOOKUP($A601&amp;$B601,'[7]产值及收款计划（2026）'!$A:$A&amp;'[7]产值及收款计划（2026）'!$B:$B,'[7]产值及收款计划（2026）'!BE:BE)</f>
        <v>#NAME?</v>
      </c>
      <c r="BF601" s="256" cm="1">
        <f t="array" aca="1" ref="BF601" ca="1">_xlfn.XLOOKUP($A601&amp;$B601,'[7]产值及收款计划（2026）'!$A:$A&amp;'[7]产值及收款计划（2026）'!$B:$B,'[7]产值及收款计划（2026）'!BF:BF)</f>
        <v>0</v>
      </c>
      <c r="BG601" s="256" cm="1">
        <f t="array" aca="1" ref="BG601" ca="1">_xlfn.XLOOKUP($A601&amp;$B601,'[7]产值及收款计划（2026）'!$A:$A&amp;'[7]产值及收款计划（2026）'!$B:$B,'[7]产值及收款计划（2026）'!BG:BG)</f>
        <v>0</v>
      </c>
      <c r="BH601" s="256" t="e" cm="1">
        <f t="array" aca="1" ref="BH601" ca="1">_xlfn.XLOOKUP($A601&amp;$B601,'[7]产值及收款计划（2026）'!$A:$A&amp;'[7]产值及收款计划（2026）'!$B:$B,'[7]产值及收款计划（2026）'!BH:BH)</f>
        <v>#NAME?</v>
      </c>
      <c r="BI601" s="256" t="e" cm="1">
        <f t="array" aca="1" ref="BI601" ca="1">_xlfn.XLOOKUP($A601&amp;$B601,'[7]产值及收款计划（2026）'!$A:$A&amp;'[7]产值及收款计划（2026）'!$B:$B,'[7]产值及收款计划（2026）'!BI:BI)</f>
        <v>#NAME?</v>
      </c>
      <c r="BJ601" s="256" cm="1">
        <f t="array" aca="1" ref="BJ601" ca="1">_xlfn.XLOOKUP($A601&amp;$B601,'[7]产值及收款计划（2026）'!$A:$A&amp;'[7]产值及收款计划（2026）'!$B:$B,'[7]产值及收款计划（2026）'!BJ:BJ)</f>
        <v>0</v>
      </c>
      <c r="BK601" s="256" cm="1">
        <f t="array" aca="1" ref="BK601" ca="1">_xlfn.XLOOKUP($A601&amp;$B601,'[7]产值及收款计划（2026）'!$A:$A&amp;'[7]产值及收款计划（2026）'!$B:$B,'[7]产值及收款计划（2026）'!BK:BK)</f>
        <v>0</v>
      </c>
      <c r="BL601" s="256" t="e" cm="1">
        <f t="array" aca="1" ref="BL601" ca="1">_xlfn.XLOOKUP($A601&amp;$B601,'[7]产值及收款计划（2026）'!$A:$A&amp;'[7]产值及收款计划（2026）'!$B:$B,'[7]产值及收款计划（2026）'!BL:BL)</f>
        <v>#NAME?</v>
      </c>
      <c r="BM601" s="256"/>
      <c r="BN601" s="256"/>
      <c r="BO601" s="256"/>
      <c r="BP601" s="256"/>
      <c r="BQ601" s="255" t="str" cm="1">
        <f t="array" aca="1" ref="BQ601" ca="1">_xlfn.XLOOKUP($A601&amp;$B601,'[7]产值及收款计划（2026）'!$A:$A&amp;'[7]产值及收款计划（2026）'!$B:$B,'[7]产值及收款计划（2026）'!BQ:BQ)</f>
        <v>上海智能交通有限公司</v>
      </c>
      <c r="BR601" s="256" cm="1">
        <f t="array" aca="1" ref="BR601" ca="1">_xlfn.XLOOKUP($A601&amp;$B601,'[7]产值及收款计划（2026）'!$A:$A&amp;'[7]产值及收款计划（2026）'!$B:$B,'[7]产值及收款计划（2026）'!BR:BR)</f>
        <v>0</v>
      </c>
      <c r="CA601" s="256" t="e" cm="1">
        <f t="array" aca="1" ref="CA601" ca="1">_xlfn.XLOOKUP($A601&amp;$B601,'[7]产值及收款计划（2026）'!$A:$A&amp;'[7]产值及收款计划（2026）'!$B:$B,'[7]产值及收款计划（2026）'!CA:CA)</f>
        <v>#NAME?</v>
      </c>
      <c r="CB601" s="256" t="e" cm="1">
        <f t="array" aca="1" ref="CB601" ca="1">_xlfn.XLOOKUP($A601&amp;$B601,'[7]产值及收款计划（2026）'!$A:$A&amp;'[7]产值及收款计划（2026）'!$B:$B,'[7]产值及收款计划（2026）'!CB:CB)</f>
        <v>#NAME?</v>
      </c>
      <c r="CC601" s="256" cm="1">
        <f t="array" aca="1" ref="CC601" ca="1">_xlfn.XLOOKUP($A601&amp;$B601,'[7]产值及收款计划（2026）'!$A:$A&amp;'[7]产值及收款计划（2026）'!$B:$B,'[7]产值及收款计划（2026）'!CC:CC)</f>
        <v>0</v>
      </c>
      <c r="CD601" s="256" cm="1">
        <f t="array" aca="1" ref="CD601" ca="1">_xlfn.XLOOKUP($A601&amp;$B601,'[7]产值及收款计划（2026）'!$A:$A&amp;'[7]产值及收款计划（2026）'!$B:$B,'[7]产值及收款计划（2026）'!CD:CD)</f>
        <v>0</v>
      </c>
      <c r="CE601" s="256" t="e" cm="1">
        <f t="array" aca="1" ref="CE601" ca="1">_xlfn.XLOOKUP($A601&amp;$B601,'[7]产值及收款计划（2026）'!$A:$A&amp;'[7]产值及收款计划（2026）'!$B:$B,'[7]产值及收款计划（2026）'!CE:CE)</f>
        <v>#NAME?</v>
      </c>
      <c r="CF601" s="256" t="e" cm="1">
        <f t="array" aca="1" ref="CF601" ca="1">_xlfn.XLOOKUP($A601&amp;$B601,'[7]产值及收款计划（2026）'!$A:$A&amp;'[7]产值及收款计划（2026）'!$B:$B,'[7]产值及收款计划（2026）'!CF:CF)</f>
        <v>#NAME?</v>
      </c>
      <c r="CG601" s="256" t="e" cm="1">
        <f t="array" aca="1" ref="CG601" ca="1">_xlfn.XLOOKUP($A601&amp;$B601,'[7]产值及收款计划（2026）'!$A:$A&amp;'[7]产值及收款计划（2026）'!$B:$B,'[7]产值及收款计划（2026）'!CG:CG)</f>
        <v>#NAME?</v>
      </c>
      <c r="CH601" s="256" cm="1">
        <f t="array" aca="1" ref="CH601" ca="1">_xlfn.XLOOKUP($A601&amp;$B601,'[7]产值及收款计划（2026）'!$A:$A&amp;'[7]产值及收款计划（2026）'!$B:$B,'[7]产值及收款计划（2026）'!CH:CH)</f>
        <v>0</v>
      </c>
      <c r="CI601" s="256" t="e" cm="1">
        <f t="array" aca="1" ref="CI601" ca="1">_xlfn.XLOOKUP($A601&amp;$B601,'[7]产值及收款计划（2026）'!$A:$A&amp;'[7]产值及收款计划（2026）'!$B:$B,'[7]产值及收款计划（2026）'!CI:CI)</f>
        <v>#NAME?</v>
      </c>
      <c r="CJ601" s="256" t="e" cm="1">
        <f t="array" aca="1" ref="CJ601" ca="1">_xlfn.XLOOKUP($A601&amp;$B601,'[7]产值及收款计划（2026）'!$A:$A&amp;'[7]产值及收款计划（2026）'!$B:$B,'[7]产值及收款计划（2026）'!CJ:CJ)</f>
        <v>#NAME?</v>
      </c>
      <c r="CK601" s="256" cm="1">
        <f t="array" aca="1" ref="CK601" ca="1">_xlfn.XLOOKUP($A601&amp;$B601,'[7]产值及收款计划（2026）'!$A:$A&amp;'[7]产值及收款计划（2026）'!$B:$B,'[7]产值及收款计划（2026）'!CK:CK)</f>
        <v>0</v>
      </c>
      <c r="CL601" s="256" t="e" cm="1">
        <f t="array" aca="1" ref="CL601" ca="1">_xlfn.XLOOKUP($A601&amp;$B601,'[7]产值及收款计划（2026）'!$A:$A&amp;'[7]产值及收款计划（2026）'!$B:$B,'[7]产值及收款计划（2026）'!CL:CL)</f>
        <v>#NAME?</v>
      </c>
      <c r="DA601" s="256" t="e" cm="1">
        <f t="array" aca="1" ref="DA601" ca="1">_xlfn.XLOOKUP($A601&amp;$B601,'[7]产值及收款计划（2026）'!$A:$A&amp;'[7]产值及收款计划（2026）'!$B:$B,'[7]产值及收款计划（2026）'!DA:DA)</f>
        <v>#NAME?</v>
      </c>
      <c r="DB601" s="256" t="e" cm="1">
        <f t="array" aca="1" ref="DB601" ca="1">_xlfn.XLOOKUP($A601&amp;$B601,'[7]产值及收款计划（2026）'!$A:$A&amp;'[7]产值及收款计划（2026）'!$B:$B,'[7]产值及收款计划（2026）'!DB:DB)</f>
        <v>#NAME?</v>
      </c>
      <c r="DC601" s="256" cm="1">
        <f t="array" aca="1" ref="DC601" ca="1">_xlfn.XLOOKUP($A601&amp;$B601,'[7]产值及收款计划（2026）'!$A:$A&amp;'[7]产值及收款计划（2026）'!$B:$B,'[7]产值及收款计划（2026）'!DC:DC)</f>
        <v>0</v>
      </c>
      <c r="DD601" s="256" t="e" cm="1">
        <f t="array" aca="1" ref="DD601" ca="1">_xlfn.XLOOKUP($A601&amp;$B601,'[7]产值及收款计划（2026）'!$A:$A&amp;'[7]产值及收款计划（2026）'!$B:$B,'[7]产值及收款计划（2026）'!DD:DD)</f>
        <v>#NAME?</v>
      </c>
      <c r="DE601" s="256" t="e" cm="1">
        <f t="array" aca="1" ref="DE601" ca="1">_xlfn.XLOOKUP($A601&amp;$B601,'[7]产值及收款计划（2026）'!$A:$A&amp;'[7]产值及收款计划（2026）'!$B:$B,'[7]产值及收款计划（2026）'!DE:DE)</f>
        <v>#NAME?</v>
      </c>
      <c r="DF601" s="256" t="e" cm="1">
        <f t="array" aca="1" ref="DF601" ca="1">_xlfn.XLOOKUP($A601&amp;$B601,'[7]产值及收款计划（2026）'!$A:$A&amp;'[7]产值及收款计划（2026）'!$B:$B,'[7]产值及收款计划（2026）'!DF:DF)</f>
        <v>#NAME?</v>
      </c>
      <c r="DG601" s="256" t="e" cm="1">
        <f t="array" aca="1" ref="DG601" ca="1">_xlfn.XLOOKUP($A601&amp;$B601,'[7]产值及收款计划（2026）'!$A:$A&amp;'[7]产值及收款计划（2026）'!$B:$B,'[7]产值及收款计划（2026）'!DG:DG)</f>
        <v>#NAME?</v>
      </c>
      <c r="DH601" s="256" t="e" cm="1">
        <f t="array" aca="1" ref="DH601" ca="1">_xlfn.XLOOKUP($A601&amp;$B601,'[7]产值及收款计划（2026）'!$A:$A&amp;'[7]产值及收款计划（2026）'!$B:$B,'[7]产值及收款计划（2026）'!DH:DH)</f>
        <v>#NAME?</v>
      </c>
      <c r="DI601" s="256" cm="1">
        <f t="array" aca="1" ref="DI601" ca="1">_xlfn.XLOOKUP($A601&amp;$B601,'[7]产值及收款计划（2026）'!$A:$A&amp;'[7]产值及收款计划（2026）'!$B:$B,'[7]产值及收款计划（2026）'!DI:DI)</f>
        <v>0</v>
      </c>
      <c r="DJ601" s="256" t="e" cm="1">
        <f t="array" aca="1" ref="DJ601" ca="1">_xlfn.XLOOKUP($A601&amp;$B601,'[7]产值及收款计划（2026）'!$A:$A&amp;'[7]产值及收款计划（2026）'!$B:$B,'[7]产值及收款计划（2026）'!DJ:DJ)</f>
        <v>#NAME?</v>
      </c>
      <c r="DK601" s="256" t="e" cm="1">
        <f t="array" aca="1" ref="DK601" ca="1">_xlfn.XLOOKUP($A601&amp;$B601,'[7]产值及收款计划（2026）'!$A:$A&amp;'[7]产值及收款计划（2026）'!$B:$B,'[7]产值及收款计划（2026）'!DK:DK)</f>
        <v>#NAME?</v>
      </c>
      <c r="DL601" s="256" t="e" cm="1">
        <f t="array" aca="1" ref="DL601" ca="1">_xlfn.XLOOKUP($A601&amp;$B601,'[7]产值及收款计划（2026）'!$A:$A&amp;'[7]产值及收款计划（2026）'!$B:$B,'[7]产值及收款计划（2026）'!DL:DL)</f>
        <v>#NAME?</v>
      </c>
      <c r="DM601" s="264"/>
      <c r="DN601" s="250"/>
    </row>
    <row r="602" spans="1:118" ht="20.25" x14ac:dyDescent="0.15">
      <c r="A602" s="254">
        <f t="shared" si="30"/>
        <v>5</v>
      </c>
      <c r="B602" s="254" t="s">
        <v>31</v>
      </c>
      <c r="C602" s="255" t="str" cm="1">
        <f t="array" aca="1" ref="C602" ca="1">_xlfn.XLOOKUP($A602&amp;$B602,'[7]产值及收款计划（2026）'!$A:$A&amp;'[7]产值及收款计划（2026）'!$B:$B,'[7]产值及收款计划（2026）'!C:C)</f>
        <v>C0CJSC-FW-T/W-2025054</v>
      </c>
      <c r="D602" s="255" t="str" cm="1">
        <f t="array" aca="1" ref="D602" ca="1">_xlfn.XLOOKUP($A602&amp;$B602,'[7]产值及收款计划（2026）'!$A:$A&amp;'[7]产值及收款计划（2026）'!$B:$B,'[7]产值及收款计划（2026）'!D:D)</f>
        <v>高邑县区域视频管控平台集成和定制开发项目</v>
      </c>
      <c r="E602" s="256" cm="1">
        <f t="array" aca="1" ref="E602" ca="1">_xlfn.XLOOKUP($A602&amp;$B602,'[7]产值及收款计划（2026）'!$A:$A&amp;'[7]产值及收款计划（2026）'!$B:$B,'[7]产值及收款计划（2026）'!E:E)</f>
        <v>269.90600000000001</v>
      </c>
      <c r="F602" s="256" cm="1">
        <f t="array" aca="1" ref="F602" ca="1">_xlfn.XLOOKUP($A602&amp;$B602,'[7]产值及收款计划（2026）'!$A:$A&amp;'[7]产值及收款计划（2026）'!$B:$B,'[7]产值及收款计划（2026）'!F:F)</f>
        <v>269.90600000000001</v>
      </c>
      <c r="G602" s="256" cm="1">
        <f t="array" aca="1" ref="G602" ca="1">_xlfn.XLOOKUP($A602&amp;$B602,'[7]产值及收款计划（2026）'!$A:$A&amp;'[7]产值及收款计划（2026）'!$B:$B,'[7]产值及收款计划（2026）'!G:G)</f>
        <v>269.90600000000001</v>
      </c>
      <c r="H602" s="256" cm="1">
        <f t="array" aca="1" ref="H602" ca="1">_xlfn.XLOOKUP($A602&amp;$B602,'[7]产值及收款计划（2026）'!$A:$A&amp;'[7]产值及收款计划（2026）'!$B:$B,'[7]产值及收款计划（2026）'!H:H)</f>
        <v>39.236069000000001</v>
      </c>
      <c r="I602" s="257" cm="1">
        <f t="array" aca="1" ref="I602" ca="1">_xlfn.XLOOKUP($A602&amp;$B602,'[7]产值及收款计划（2026）'!$A:$A&amp;'[7]产值及收款计划（2026）'!$B:$B,'[7]产值及收款计划（2026）'!I:I)</f>
        <v>0.14536938415596501</v>
      </c>
      <c r="J602" s="258" cm="1">
        <f t="array" aca="1" ref="J602" ca="1">_xlfn.XLOOKUP($A602&amp;$B602,'[7]产值及收款计划（2026）'!$A:$A&amp;'[7]产值及收款计划（2026）'!$B:$B,'[7]产值及收款计划（2026）'!J:J)</f>
        <v>0.10459548406713901</v>
      </c>
      <c r="K602" s="256" cm="1">
        <f t="array" aca="1" ref="K602" ca="1">_xlfn.XLOOKUP($A602&amp;$B602,'[7]产值及收款计划（2026）'!$A:$A&amp;'[7]产值及收款计划（2026）'!$B:$B,'[7]产值及收款计划（2026）'!K:K)</f>
        <v>0</v>
      </c>
      <c r="L602" s="256" cm="1">
        <f t="array" aca="1" ref="L602" ca="1">_xlfn.XLOOKUP($A602&amp;$B602,'[7]产值及收款计划（2026）'!$A:$A&amp;'[7]产值及收款计划（2026）'!$B:$B,'[7]产值及收款计划（2026）'!L:L)</f>
        <v>0</v>
      </c>
      <c r="M602" s="256" t="str" cm="1">
        <f t="array" aca="1" ref="M602" ca="1">_xlfn.XLOOKUP($A602&amp;$B602,'[7]产值及收款计划（2026）'!$A:$A&amp;'[7]产值及收款计划（2026）'!$B:$B,'[7]产值及收款计划（2026）'!M:M)</f>
        <v>主导</v>
      </c>
      <c r="N602" s="256" cm="1">
        <f t="array" aca="1" ref="N602" ca="1">_xlfn.XLOOKUP($A602&amp;$B602,'[7]产值及收款计划（2026）'!$A:$A&amp;'[7]产值及收款计划（2026）'!$B:$B,'[7]产值及收款计划（2026）'!N:N)</f>
        <v>0</v>
      </c>
      <c r="O602" s="256" t="str" cm="1">
        <f t="array" aca="1" ref="O602" ca="1">_xlfn.XLOOKUP($A602&amp;$B602,'[7]产值及收款计划（2026）'!$A:$A&amp;'[7]产值及收款计划（2026）'!$B:$B,'[7]产值及收款计划（2026）'!O:O)</f>
        <v>马伟超</v>
      </c>
      <c r="P602" s="255" t="str" cm="1">
        <f t="array" aca="1" ref="P602" ca="1">_xlfn.XLOOKUP($A602&amp;$B602,'[7]产值及收款计划（2026）'!$A:$A&amp;'[7]产值及收款计划（2026）'!$B:$B,'[7]产值及收款计划（2026）'!P:P)</f>
        <v>25已完结</v>
      </c>
      <c r="Q602" s="256" cm="1">
        <f t="array" aca="1" ref="Q602" ca="1">_xlfn.XLOOKUP($A602&amp;$B602,'[7]产值及收款计划（2026）'!$A:$A&amp;'[7]产值及收款计划（2026）'!$B:$B,'[7]产值及收款计划（2026）'!Q:Q)</f>
        <v>0</v>
      </c>
      <c r="R602" s="256" cm="1">
        <f t="array" aca="1" ref="R602" ca="1">_xlfn.XLOOKUP($A602&amp;$B602,'[7]产值及收款计划（2026）'!$A:$A&amp;'[7]产值及收款计划（2026）'!$B:$B,'[7]产值及收款计划（2026）'!R:R)</f>
        <v>0</v>
      </c>
      <c r="S602" s="256" cm="1">
        <f t="array" aca="1" ref="S602" ca="1">_xlfn.XLOOKUP($A602&amp;$B602,'[7]产值及收款计划（2026）'!$A:$A&amp;'[7]产值及收款计划（2026）'!$B:$B,'[7]产值及收款计划（2026）'!S:S)</f>
        <v>0</v>
      </c>
      <c r="T602" s="256" cm="1">
        <f t="array" aca="1" ref="T602" ca="1">_xlfn.XLOOKUP($A602&amp;$B602,'[7]产值及收款计划（2026）'!$A:$A&amp;'[7]产值及收款计划（2026）'!$B:$B,'[7]产值及收款计划（2026）'!T:T)</f>
        <v>269.90600000000001</v>
      </c>
      <c r="U602" s="256" cm="1">
        <f t="array" aca="1" ref="U602" ca="1">_xlfn.XLOOKUP($A602&amp;$B602,'[7]产值及收款计划（2026）'!$A:$A&amp;'[7]产值及收款计划（2026）'!$B:$B,'[7]产值及收款计划（2026）'!U:U)</f>
        <v>0</v>
      </c>
      <c r="V602" s="256" cm="1">
        <f t="array" aca="1" ref="V602" ca="1">_xlfn.XLOOKUP($A602&amp;$B602,'[7]产值及收款计划（2026）'!$A:$A&amp;'[7]产值及收款计划（2026）'!$B:$B,'[7]产值及收款计划（2026）'!V:V)</f>
        <v>0</v>
      </c>
      <c r="W602" s="256" cm="1">
        <f t="array" aca="1" ref="W602" ca="1">_xlfn.XLOOKUP($A602&amp;$B602,'[7]产值及收款计划（2026）'!$A:$A&amp;'[7]产值及收款计划（2026）'!$B:$B,'[7]产值及收款计划（2026）'!W:W)</f>
        <v>0</v>
      </c>
      <c r="X602" s="256" cm="1">
        <f t="array" aca="1" ref="X602" ca="1">_xlfn.XLOOKUP($A602&amp;$B602,'[7]产值及收款计划（2026）'!$A:$A&amp;'[7]产值及收款计划（2026）'!$B:$B,'[7]产值及收款计划（2026）'!X:X)</f>
        <v>0</v>
      </c>
      <c r="Y602" s="256" cm="1">
        <f t="array" aca="1" ref="Y602" ca="1">_xlfn.XLOOKUP($A602&amp;$B602,'[7]产值及收款计划（2026）'!$A:$A&amp;'[7]产值及收款计划（2026）'!$B:$B,'[7]产值及收款计划（2026）'!Y:Y)</f>
        <v>0</v>
      </c>
      <c r="Z602" s="256" cm="1">
        <f t="array" aca="1" ref="Z602" ca="1">_xlfn.XLOOKUP($A602&amp;$B602,'[7]产值及收款计划（2026）'!$A:$A&amp;'[7]产值及收款计划（2026）'!$B:$B,'[7]产值及收款计划（2026）'!Z:Z)</f>
        <v>0</v>
      </c>
      <c r="AA602" s="256" cm="1">
        <f t="array" aca="1" ref="AA602" ca="1">_xlfn.XLOOKUP($A602&amp;$B602,'[7]产值及收款计划（2026）'!$A:$A&amp;'[7]产值及收款计划（2026）'!$B:$B,'[7]产值及收款计划（2026）'!AA:AA)</f>
        <v>0</v>
      </c>
      <c r="AB602" s="256" cm="1">
        <f t="array" aca="1" ref="AB602" ca="1">_xlfn.XLOOKUP($A602&amp;$B602,'[7]产值及收款计划（2026）'!$A:$A&amp;'[7]产值及收款计划（2026）'!$B:$B,'[7]产值及收款计划（2026）'!AB:AB)</f>
        <v>0</v>
      </c>
      <c r="AC602" s="256" cm="1">
        <f t="array" aca="1" ref="AC602" ca="1">_xlfn.XLOOKUP($A602&amp;$B602,'[7]产值及收款计划（2026）'!$A:$A&amp;'[7]产值及收款计划（2026）'!$B:$B,'[7]产值及收款计划（2026）'!AC:AC)</f>
        <v>0</v>
      </c>
      <c r="AD602" s="256" cm="1">
        <f t="array" aca="1" ref="AD602" ca="1">_xlfn.XLOOKUP($A602&amp;$B602,'[7]产值及收款计划（2026）'!$A:$A&amp;'[7]产值及收款计划（2026）'!$B:$B,'[7]产值及收款计划（2026）'!AD:AD)</f>
        <v>0</v>
      </c>
      <c r="AE602" s="256" cm="1">
        <f t="array" aca="1" ref="AE602" ca="1">_xlfn.XLOOKUP($A602&amp;$B602,'[7]产值及收款计划（2026）'!$A:$A&amp;'[7]产值及收款计划（2026）'!$B:$B,'[7]产值及收款计划（2026）'!AE:AE)</f>
        <v>0</v>
      </c>
      <c r="AF602" s="256" cm="1">
        <f t="array" aca="1" ref="AF602" ca="1">_xlfn.XLOOKUP($A602&amp;$B602,'[7]产值及收款计划（2026）'!$A:$A&amp;'[7]产值及收款计划（2026）'!$B:$B,'[7]产值及收款计划（2026）'!AF:AF)</f>
        <v>0</v>
      </c>
      <c r="AG602" s="256" cm="1">
        <f t="array" aca="1" ref="AG602" ca="1">_xlfn.XLOOKUP($A602&amp;$B602,'[7]产值及收款计划（2026）'!$A:$A&amp;'[7]产值及收款计划（2026）'!$B:$B,'[7]产值及收款计划（2026）'!AG:AG)</f>
        <v>0</v>
      </c>
      <c r="AH602" s="256" cm="1">
        <f t="array" aca="1" ref="AH602" ca="1">_xlfn.XLOOKUP($A602&amp;$B602,'[7]产值及收款计划（2026）'!$A:$A&amp;'[7]产值及收款计划（2026）'!$B:$B,'[7]产值及收款计划（2026）'!AH:AH)</f>
        <v>0</v>
      </c>
      <c r="AI602" s="256" cm="1">
        <f t="array" aca="1" ref="AI602" ca="1">_xlfn.XLOOKUP($A602&amp;$B602,'[7]产值及收款计划（2026）'!$A:$A&amp;'[7]产值及收款计划（2026）'!$B:$B,'[7]产值及收款计划（2026）'!AI:AI)</f>
        <v>0</v>
      </c>
      <c r="AJ602" s="256" cm="1">
        <f t="array" aca="1" ref="AJ602" ca="1">_xlfn.XLOOKUP($A602&amp;$B602,'[7]产值及收款计划（2026）'!$A:$A&amp;'[7]产值及收款计划（2026）'!$B:$B,'[7]产值及收款计划（2026）'!AJ:AJ)</f>
        <v>0</v>
      </c>
      <c r="AK602" s="256" cm="1">
        <f t="array" aca="1" ref="AK602" ca="1">_xlfn.XLOOKUP($A602&amp;$B602,'[7]产值及收款计划（2026）'!$A:$A&amp;'[7]产值及收款计划（2026）'!$B:$B,'[7]产值及收款计划（2026）'!AK:AK)</f>
        <v>0</v>
      </c>
      <c r="AL602" s="256" cm="1">
        <f t="array" aca="1" ref="AL602" ca="1">_xlfn.XLOOKUP($A602&amp;$B602,'[7]产值及收款计划（2026）'!$A:$A&amp;'[7]产值及收款计划（2026）'!$B:$B,'[7]产值及收款计划（2026）'!AL:AL)</f>
        <v>0</v>
      </c>
      <c r="AM602" s="263" t="e" cm="1">
        <f t="array" aca="1" ref="AM602" ca="1">_xlfn.LET(_xlpm.勾选月份状态数组,TRANSPOSE('PPT(12-15页）-TOP10'!$A$3:$A$14),_xlpm.选择数据区,IF('PPT(12-15页）-TOP10'!$E$3="收款",$BA602:$BL602,$AA602:$AL602),SUM(_xlfn._xlws.FILTER(_xlpm.选择数据区,_xlpm.勾选月份状态数组,"")))</f>
        <v>#NAME?</v>
      </c>
      <c r="AN602" s="256" t="e" cm="1">
        <f t="array" aca="1" ref="AN602" ca="1">_xlfn.LET(_xlpm.勾选月份状态数组,TRANSPOSE('PPT(12-15页）-TOP10'!$A$3:$A$14),_xlpm.选择数据区,IF('PPT(12-15页）-TOP10'!$E$3="收款",$DA602:$DL602,$CA602:$CL602),SUM(_xlfn._xlws.FILTER(_xlpm.选择数据区,_xlpm.勾选月份状态数组,"")))</f>
        <v>#NAME?</v>
      </c>
      <c r="AO602" s="256">
        <f ca="1">SUM(CA602:CC602)+SUM(AD602:AL602)</f>
        <v>0</v>
      </c>
      <c r="AP602" s="256"/>
      <c r="AQ602" s="256"/>
      <c r="AR602" s="256"/>
      <c r="AS602" s="256" cm="1">
        <f t="array" aca="1" ref="AS602" ca="1">_xlfn.XLOOKUP($A602&amp;$B602,'[7]产值及收款计划（2026）'!$A:$A&amp;'[7]产值及收款计划（2026）'!$B:$B,'[7]产值及收款计划（2026）'!AS:AS)</f>
        <v>0</v>
      </c>
      <c r="AT602" s="256" cm="1">
        <f t="array" aca="1" ref="AT602" ca="1">_xlfn.XLOOKUP($A602&amp;$B602,'[7]产值及收款计划（2026）'!$A:$A&amp;'[7]产值及收款计划（2026）'!$B:$B,'[7]产值及收款计划（2026）'!AT:AT)</f>
        <v>0</v>
      </c>
      <c r="AU602" s="256" cm="1">
        <f t="array" aca="1" ref="AU602" ca="1">_xlfn.XLOOKUP($A602&amp;$B602,'[7]产值及收款计划（2026）'!$A:$A&amp;'[7]产值及收款计划（2026）'!$B:$B,'[7]产值及收款计划（2026）'!AU:AU)</f>
        <v>0</v>
      </c>
      <c r="AV602" s="256" cm="1">
        <f t="array" aca="1" ref="AV602" ca="1">_xlfn.XLOOKUP($A602&amp;$B602,'[7]产值及收款计划（2026）'!$A:$A&amp;'[7]产值及收款计划（2026）'!$B:$B,'[7]产值及收款计划（2026）'!AV:AV)</f>
        <v>0</v>
      </c>
      <c r="AW602" s="256" cm="1">
        <f t="array" aca="1" ref="AW602" ca="1">_xlfn.XLOOKUP($A602&amp;$B602,'[7]产值及收款计划（2026）'!$A:$A&amp;'[7]产值及收款计划（2026）'!$B:$B,'[7]产值及收款计划（2026）'!AW:AW)</f>
        <v>0</v>
      </c>
      <c r="AX602" s="256" cm="1">
        <f t="array" aca="1" ref="AX602" ca="1">_xlfn.XLOOKUP($A602&amp;$B602,'[7]产值及收款计划（2026）'!$A:$A&amp;'[7]产值及收款计划（2026）'!$B:$B,'[7]产值及收款计划（2026）'!AX:AX)</f>
        <v>0</v>
      </c>
      <c r="AY602" s="256" cm="1">
        <f t="array" aca="1" ref="AY602" ca="1">_xlfn.XLOOKUP($A602&amp;$B602,'[7]产值及收款计划（2026）'!$A:$A&amp;'[7]产值及收款计划（2026）'!$B:$B,'[7]产值及收款计划（2026）'!AY:AY)</f>
        <v>269.90600000000001</v>
      </c>
      <c r="AZ602" s="256" cm="1">
        <f t="array" aca="1" ref="AZ602" ca="1">_xlfn.XLOOKUP($A602&amp;$B602,'[7]产值及收款计划（2026）'!$A:$A&amp;'[7]产值及收款计划（2026）'!$B:$B,'[7]产值及收款计划（2026）'!AZ:AZ)</f>
        <v>269.90600000000001</v>
      </c>
      <c r="BA602" s="256" cm="1">
        <f t="array" aca="1" ref="BA602" ca="1">_xlfn.XLOOKUP($A602&amp;$B602,'[7]产值及收款计划（2026）'!$A:$A&amp;'[7]产值及收款计划（2026）'!$B:$B,'[7]产值及收款计划（2026）'!BA:BA)</f>
        <v>0</v>
      </c>
      <c r="BB602" s="256" cm="1">
        <f t="array" aca="1" ref="BB602" ca="1">_xlfn.XLOOKUP($A602&amp;$B602,'[7]产值及收款计划（2026）'!$A:$A&amp;'[7]产值及收款计划（2026）'!$B:$B,'[7]产值及收款计划（2026）'!BB:BB)</f>
        <v>0</v>
      </c>
      <c r="BC602" s="256" cm="1">
        <f t="array" aca="1" ref="BC602" ca="1">_xlfn.XLOOKUP($A602&amp;$B602,'[7]产值及收款计划（2026）'!$A:$A&amp;'[7]产值及收款计划（2026）'!$B:$B,'[7]产值及收款计划（2026）'!BC:BC)</f>
        <v>0</v>
      </c>
      <c r="BD602" s="256" cm="1">
        <f t="array" aca="1" ref="BD602" ca="1">_xlfn.XLOOKUP($A602&amp;$B602,'[7]产值及收款计划（2026）'!$A:$A&amp;'[7]产值及收款计划（2026）'!$B:$B,'[7]产值及收款计划（2026）'!BD:BD)</f>
        <v>0</v>
      </c>
      <c r="BE602" s="256" cm="1">
        <f t="array" aca="1" ref="BE602" ca="1">_xlfn.XLOOKUP($A602&amp;$B602,'[7]产值及收款计划（2026）'!$A:$A&amp;'[7]产值及收款计划（2026）'!$B:$B,'[7]产值及收款计划（2026）'!BE:BE)</f>
        <v>0</v>
      </c>
      <c r="BF602" s="256" cm="1">
        <f t="array" aca="1" ref="BF602" ca="1">_xlfn.XLOOKUP($A602&amp;$B602,'[7]产值及收款计划（2026）'!$A:$A&amp;'[7]产值及收款计划（2026）'!$B:$B,'[7]产值及收款计划（2026）'!BF:BF)</f>
        <v>0</v>
      </c>
      <c r="BG602" s="256" cm="1">
        <f t="array" aca="1" ref="BG602" ca="1">_xlfn.XLOOKUP($A602&amp;$B602,'[7]产值及收款计划（2026）'!$A:$A&amp;'[7]产值及收款计划（2026）'!$B:$B,'[7]产值及收款计划（2026）'!BG:BG)</f>
        <v>0</v>
      </c>
      <c r="BH602" s="256" cm="1">
        <f t="array" aca="1" ref="BH602" ca="1">_xlfn.XLOOKUP($A602&amp;$B602,'[7]产值及收款计划（2026）'!$A:$A&amp;'[7]产值及收款计划（2026）'!$B:$B,'[7]产值及收款计划（2026）'!BH:BH)</f>
        <v>0</v>
      </c>
      <c r="BI602" s="256" cm="1">
        <f t="array" aca="1" ref="BI602" ca="1">_xlfn.XLOOKUP($A602&amp;$B602,'[7]产值及收款计划（2026）'!$A:$A&amp;'[7]产值及收款计划（2026）'!$B:$B,'[7]产值及收款计划（2026）'!BI:BI)</f>
        <v>0</v>
      </c>
      <c r="BJ602" s="256" cm="1">
        <f t="array" aca="1" ref="BJ602" ca="1">_xlfn.XLOOKUP($A602&amp;$B602,'[7]产值及收款计划（2026）'!$A:$A&amp;'[7]产值及收款计划（2026）'!$B:$B,'[7]产值及收款计划（2026）'!BJ:BJ)</f>
        <v>0</v>
      </c>
      <c r="BK602" s="256" cm="1">
        <f t="array" aca="1" ref="BK602" ca="1">_xlfn.XLOOKUP($A602&amp;$B602,'[7]产值及收款计划（2026）'!$A:$A&amp;'[7]产值及收款计划（2026）'!$B:$B,'[7]产值及收款计划（2026）'!BK:BK)</f>
        <v>0</v>
      </c>
      <c r="BL602" s="256" cm="1">
        <f t="array" aca="1" ref="BL602" ca="1">_xlfn.XLOOKUP($A602&amp;$B602,'[7]产值及收款计划（2026）'!$A:$A&amp;'[7]产值及收款计划（2026）'!$B:$B,'[7]产值及收款计划（2026）'!BL:BL)</f>
        <v>0</v>
      </c>
      <c r="BM602" s="256"/>
      <c r="BN602" s="256"/>
      <c r="BO602" s="256"/>
      <c r="BP602" s="256"/>
      <c r="BQ602" s="255" t="str" cm="1">
        <f t="array" aca="1" ref="BQ602" ca="1">_xlfn.XLOOKUP($A602&amp;$B602,'[7]产值及收款计划（2026）'!$A:$A&amp;'[7]产值及收款计划（2026）'!$B:$B,'[7]产值及收款计划（2026）'!BQ:BQ)</f>
        <v>中国移动通信集团河北有限公司石家庄分公司</v>
      </c>
      <c r="BR602" s="256" cm="1">
        <f t="array" aca="1" ref="BR602" ca="1">_xlfn.XLOOKUP($A602&amp;$B602,'[7]产值及收款计划（2026）'!$A:$A&amp;'[7]产值及收款计划（2026）'!$B:$B,'[7]产值及收款计划（2026）'!BR:BR)</f>
        <v>0</v>
      </c>
      <c r="CA602" s="256" cm="1">
        <f t="array" aca="1" ref="CA602" ca="1">_xlfn.XLOOKUP($A602&amp;$B602,'[7]产值及收款计划（2026）'!$A:$A&amp;'[7]产值及收款计划（2026）'!$B:$B,'[7]产值及收款计划（2026）'!CA:CA)</f>
        <v>0</v>
      </c>
      <c r="CB602" s="256" cm="1">
        <f t="array" aca="1" ref="CB602" ca="1">_xlfn.XLOOKUP($A602&amp;$B602,'[7]产值及收款计划（2026）'!$A:$A&amp;'[7]产值及收款计划（2026）'!$B:$B,'[7]产值及收款计划（2026）'!CB:CB)</f>
        <v>0</v>
      </c>
      <c r="CC602" s="256" cm="1">
        <f t="array" aca="1" ref="CC602" ca="1">_xlfn.XLOOKUP($A602&amp;$B602,'[7]产值及收款计划（2026）'!$A:$A&amp;'[7]产值及收款计划（2026）'!$B:$B,'[7]产值及收款计划（2026）'!CC:CC)</f>
        <v>0</v>
      </c>
      <c r="CD602" s="256" cm="1">
        <f t="array" aca="1" ref="CD602" ca="1">_xlfn.XLOOKUP($A602&amp;$B602,'[7]产值及收款计划（2026）'!$A:$A&amp;'[7]产值及收款计划（2026）'!$B:$B,'[7]产值及收款计划（2026）'!CD:CD)</f>
        <v>0</v>
      </c>
      <c r="CE602" s="256" cm="1">
        <f t="array" aca="1" ref="CE602" ca="1">_xlfn.XLOOKUP($A602&amp;$B602,'[7]产值及收款计划（2026）'!$A:$A&amp;'[7]产值及收款计划（2026）'!$B:$B,'[7]产值及收款计划（2026）'!CE:CE)</f>
        <v>0</v>
      </c>
      <c r="CF602" s="256" cm="1">
        <f t="array" aca="1" ref="CF602" ca="1">_xlfn.XLOOKUP($A602&amp;$B602,'[7]产值及收款计划（2026）'!$A:$A&amp;'[7]产值及收款计划（2026）'!$B:$B,'[7]产值及收款计划（2026）'!CF:CF)</f>
        <v>0</v>
      </c>
      <c r="CG602" s="256" cm="1">
        <f t="array" aca="1" ref="CG602" ca="1">_xlfn.XLOOKUP($A602&amp;$B602,'[7]产值及收款计划（2026）'!$A:$A&amp;'[7]产值及收款计划（2026）'!$B:$B,'[7]产值及收款计划（2026）'!CG:CG)</f>
        <v>0</v>
      </c>
      <c r="CH602" s="256" cm="1">
        <f t="array" aca="1" ref="CH602" ca="1">_xlfn.XLOOKUP($A602&amp;$B602,'[7]产值及收款计划（2026）'!$A:$A&amp;'[7]产值及收款计划（2026）'!$B:$B,'[7]产值及收款计划（2026）'!CH:CH)</f>
        <v>0</v>
      </c>
      <c r="CI602" s="256" cm="1">
        <f t="array" aca="1" ref="CI602" ca="1">_xlfn.XLOOKUP($A602&amp;$B602,'[7]产值及收款计划（2026）'!$A:$A&amp;'[7]产值及收款计划（2026）'!$B:$B,'[7]产值及收款计划（2026）'!CI:CI)</f>
        <v>0</v>
      </c>
      <c r="CJ602" s="256" cm="1">
        <f t="array" aca="1" ref="CJ602" ca="1">_xlfn.XLOOKUP($A602&amp;$B602,'[7]产值及收款计划（2026）'!$A:$A&amp;'[7]产值及收款计划（2026）'!$B:$B,'[7]产值及收款计划（2026）'!CJ:CJ)</f>
        <v>0</v>
      </c>
      <c r="CK602" s="256" cm="1">
        <f t="array" aca="1" ref="CK602" ca="1">_xlfn.XLOOKUP($A602&amp;$B602,'[7]产值及收款计划（2026）'!$A:$A&amp;'[7]产值及收款计划（2026）'!$B:$B,'[7]产值及收款计划（2026）'!CK:CK)</f>
        <v>0</v>
      </c>
      <c r="CL602" s="256" cm="1">
        <f t="array" aca="1" ref="CL602" ca="1">_xlfn.XLOOKUP($A602&amp;$B602,'[7]产值及收款计划（2026）'!$A:$A&amp;'[7]产值及收款计划（2026）'!$B:$B,'[7]产值及收款计划（2026）'!CL:CL)</f>
        <v>0</v>
      </c>
      <c r="DA602" s="256" cm="1">
        <f t="array" aca="1" ref="DA602" ca="1">_xlfn.XLOOKUP($A602&amp;$B602,'[7]产值及收款计划（2026）'!$A:$A&amp;'[7]产值及收款计划（2026）'!$B:$B,'[7]产值及收款计划（2026）'!DA:DA)</f>
        <v>0</v>
      </c>
      <c r="DB602" s="256" cm="1">
        <f t="array" aca="1" ref="DB602" ca="1">_xlfn.XLOOKUP($A602&amp;$B602,'[7]产值及收款计划（2026）'!$A:$A&amp;'[7]产值及收款计划（2026）'!$B:$B,'[7]产值及收款计划（2026）'!DB:DB)</f>
        <v>0</v>
      </c>
      <c r="DC602" s="256" cm="1">
        <f t="array" aca="1" ref="DC602" ca="1">_xlfn.XLOOKUP($A602&amp;$B602,'[7]产值及收款计划（2026）'!$A:$A&amp;'[7]产值及收款计划（2026）'!$B:$B,'[7]产值及收款计划（2026）'!DC:DC)</f>
        <v>0</v>
      </c>
      <c r="DD602" s="256" cm="1">
        <f t="array" aca="1" ref="DD602" ca="1">_xlfn.XLOOKUP($A602&amp;$B602,'[7]产值及收款计划（2026）'!$A:$A&amp;'[7]产值及收款计划（2026）'!$B:$B,'[7]产值及收款计划（2026）'!DD:DD)</f>
        <v>0</v>
      </c>
      <c r="DE602" s="256" cm="1">
        <f t="array" aca="1" ref="DE602" ca="1">_xlfn.XLOOKUP($A602&amp;$B602,'[7]产值及收款计划（2026）'!$A:$A&amp;'[7]产值及收款计划（2026）'!$B:$B,'[7]产值及收款计划（2026）'!DE:DE)</f>
        <v>0</v>
      </c>
      <c r="DF602" s="256" cm="1">
        <f t="array" aca="1" ref="DF602" ca="1">_xlfn.XLOOKUP($A602&amp;$B602,'[7]产值及收款计划（2026）'!$A:$A&amp;'[7]产值及收款计划（2026）'!$B:$B,'[7]产值及收款计划（2026）'!DF:DF)</f>
        <v>0</v>
      </c>
      <c r="DG602" s="256" cm="1">
        <f t="array" aca="1" ref="DG602" ca="1">_xlfn.XLOOKUP($A602&amp;$B602,'[7]产值及收款计划（2026）'!$A:$A&amp;'[7]产值及收款计划（2026）'!$B:$B,'[7]产值及收款计划（2026）'!DG:DG)</f>
        <v>0</v>
      </c>
      <c r="DH602" s="256" cm="1">
        <f t="array" aca="1" ref="DH602" ca="1">_xlfn.XLOOKUP($A602&amp;$B602,'[7]产值及收款计划（2026）'!$A:$A&amp;'[7]产值及收款计划（2026）'!$B:$B,'[7]产值及收款计划（2026）'!DH:DH)</f>
        <v>0</v>
      </c>
      <c r="DI602" s="256" cm="1">
        <f t="array" aca="1" ref="DI602" ca="1">_xlfn.XLOOKUP($A602&amp;$B602,'[7]产值及收款计划（2026）'!$A:$A&amp;'[7]产值及收款计划（2026）'!$B:$B,'[7]产值及收款计划（2026）'!DI:DI)</f>
        <v>0</v>
      </c>
      <c r="DJ602" s="256" cm="1">
        <f t="array" aca="1" ref="DJ602" ca="1">_xlfn.XLOOKUP($A602&amp;$B602,'[7]产值及收款计划（2026）'!$A:$A&amp;'[7]产值及收款计划（2026）'!$B:$B,'[7]产值及收款计划（2026）'!DJ:DJ)</f>
        <v>0</v>
      </c>
      <c r="DK602" s="256" cm="1">
        <f t="array" aca="1" ref="DK602" ca="1">_xlfn.XLOOKUP($A602&amp;$B602,'[7]产值及收款计划（2026）'!$A:$A&amp;'[7]产值及收款计划（2026）'!$B:$B,'[7]产值及收款计划（2026）'!DK:DK)</f>
        <v>0</v>
      </c>
      <c r="DL602" s="256" cm="1">
        <f t="array" aca="1" ref="DL602" ca="1">_xlfn.XLOOKUP($A602&amp;$B602,'[7]产值及收款计划（2026）'!$A:$A&amp;'[7]产值及收款计划（2026）'!$B:$B,'[7]产值及收款计划（2026）'!DL:DL)</f>
        <v>0</v>
      </c>
      <c r="DM602" s="264"/>
      <c r="DN602" s="250"/>
    </row>
    <row r="603" spans="1:118" ht="20.25" x14ac:dyDescent="0.15">
      <c r="A603" s="254">
        <f t="shared" ca="1" si="30"/>
        <v>6</v>
      </c>
      <c r="B603" s="254" t="s">
        <v>31</v>
      </c>
      <c r="C603" s="255" t="str" cm="1">
        <f t="array" aca="1" ref="C603" ca="1">_xlfn.XLOOKUP($A603&amp;$B603,'[7]产值及收款计划（2026）'!$A:$A&amp;'[7]产值及收款计划（2026）'!$B:$B,'[7]产值及收款计划（2026）'!C:C)</f>
        <v>C0CJSC-JCCG-T/W-2025053</v>
      </c>
      <c r="D603" s="255" t="str" cm="1">
        <f t="array" aca="1" ref="D603" ca="1">_xlfn.XLOOKUP($A603&amp;$B603,'[7]产值及收款计划（2026）'!$A:$A&amp;'[7]产值及收款计划（2026）'!$B:$B,'[7]产值及收款计划（2026）'!D:D)</f>
        <v>高邑县县域机房及监控改造升级项目合同</v>
      </c>
      <c r="E603" s="256" cm="1">
        <f t="array" aca="1" ref="E603" ca="1">_xlfn.XLOOKUP($A603&amp;$B603,'[7]产值及收款计划（2026）'!$A:$A&amp;'[7]产值及收款计划（2026）'!$B:$B,'[7]产值及收款计划（2026）'!E:E)</f>
        <v>297.93799999999999</v>
      </c>
      <c r="F603" s="256" cm="1">
        <f t="array" aca="1" ref="F603" ca="1">_xlfn.XLOOKUP($A603&amp;$B603,'[7]产值及收款计划（2026）'!$A:$A&amp;'[7]产值及收款计划（2026）'!$B:$B,'[7]产值及收款计划（2026）'!F:F)</f>
        <v>297.93799999999999</v>
      </c>
      <c r="G603" s="256" cm="1">
        <f t="array" aca="1" ref="G603" ca="1">_xlfn.XLOOKUP($A603&amp;$B603,'[7]产值及收款计划（2026）'!$A:$A&amp;'[7]产值及收款计划（2026）'!$B:$B,'[7]产值及收款计划（2026）'!G:G)</f>
        <v>297.93799999999999</v>
      </c>
      <c r="H603" s="256" cm="1">
        <f t="array" aca="1" ref="H603" ca="1">_xlfn.XLOOKUP($A603&amp;$B603,'[7]产值及收款计划（2026）'!$A:$A&amp;'[7]产值及收款计划（2026）'!$B:$B,'[7]产值及收款计划（2026）'!H:H)</f>
        <v>44.952164000000003</v>
      </c>
      <c r="I603" s="257" cm="1">
        <f t="array" aca="1" ref="I603" ca="1">_xlfn.XLOOKUP($A603&amp;$B603,'[7]产值及收款计划（2026）'!$A:$A&amp;'[7]产值及收款计划（2026）'!$B:$B,'[7]产值及收款计划（2026）'!I:I)</f>
        <v>0.15087757855661199</v>
      </c>
      <c r="J603" s="258" cm="1">
        <f t="array" aca="1" ref="J603" ca="1">_xlfn.XLOOKUP($A603&amp;$B603,'[7]产值及收款计划（2026）'!$A:$A&amp;'[7]产值及收款计划（2026）'!$B:$B,'[7]产值及收款计划（2026）'!J:J)</f>
        <v>0.11021529724705</v>
      </c>
      <c r="K603" s="256" cm="1">
        <f t="array" aca="1" ref="K603" ca="1">_xlfn.XLOOKUP($A603&amp;$B603,'[7]产值及收款计划（2026）'!$A:$A&amp;'[7]产值及收款计划（2026）'!$B:$B,'[7]产值及收款计划（2026）'!K:K)</f>
        <v>0</v>
      </c>
      <c r="L603" s="256" cm="1">
        <f t="array" aca="1" ref="L603" ca="1">_xlfn.XLOOKUP($A603&amp;$B603,'[7]产值及收款计划（2026）'!$A:$A&amp;'[7]产值及收款计划（2026）'!$B:$B,'[7]产值及收款计划（2026）'!L:L)</f>
        <v>0</v>
      </c>
      <c r="M603" s="256" t="str" cm="1">
        <f t="array" aca="1" ref="M603" ca="1">_xlfn.XLOOKUP($A603&amp;$B603,'[7]产值及收款计划（2026）'!$A:$A&amp;'[7]产值及收款计划（2026）'!$B:$B,'[7]产值及收款计划（2026）'!M:M)</f>
        <v>主导</v>
      </c>
      <c r="N603" s="256" cm="1">
        <f t="array" aca="1" ref="N603" ca="1">_xlfn.XLOOKUP($A603&amp;$B603,'[7]产值及收款计划（2026）'!$A:$A&amp;'[7]产值及收款计划（2026）'!$B:$B,'[7]产值及收款计划（2026）'!N:N)</f>
        <v>0</v>
      </c>
      <c r="O603" s="256" t="str" cm="1">
        <f t="array" aca="1" ref="O603" ca="1">_xlfn.XLOOKUP($A603&amp;$B603,'[7]产值及收款计划（2026）'!$A:$A&amp;'[7]产值及收款计划（2026）'!$B:$B,'[7]产值及收款计划（2026）'!O:O)</f>
        <v>马伟超</v>
      </c>
      <c r="P603" s="255" t="str" cm="1">
        <f t="array" aca="1" ref="P603" ca="1">_xlfn.XLOOKUP($A603&amp;$B603,'[7]产值及收款计划（2026）'!$A:$A&amp;'[7]产值及收款计划（2026）'!$B:$B,'[7]产值及收款计划（2026）'!P:P)</f>
        <v>25已完结</v>
      </c>
      <c r="Q603" s="256" cm="1">
        <f t="array" aca="1" ref="Q603" ca="1">_xlfn.XLOOKUP($A603&amp;$B603,'[7]产值及收款计划（2026）'!$A:$A&amp;'[7]产值及收款计划（2026）'!$B:$B,'[7]产值及收款计划（2026）'!Q:Q)</f>
        <v>0</v>
      </c>
      <c r="R603" s="256" cm="1">
        <f t="array" aca="1" ref="R603" ca="1">_xlfn.XLOOKUP($A603&amp;$B603,'[7]产值及收款计划（2026）'!$A:$A&amp;'[7]产值及收款计划（2026）'!$B:$B,'[7]产值及收款计划（2026）'!R:R)</f>
        <v>0</v>
      </c>
      <c r="S603" s="256" cm="1">
        <f t="array" aca="1" ref="S603" ca="1">_xlfn.XLOOKUP($A603&amp;$B603,'[7]产值及收款计划（2026）'!$A:$A&amp;'[7]产值及收款计划（2026）'!$B:$B,'[7]产值及收款计划（2026）'!S:S)</f>
        <v>0</v>
      </c>
      <c r="T603" s="256" cm="1">
        <f t="array" aca="1" ref="T603" ca="1">_xlfn.XLOOKUP($A603&amp;$B603,'[7]产值及收款计划（2026）'!$A:$A&amp;'[7]产值及收款计划（2026）'!$B:$B,'[7]产值及收款计划（2026）'!T:T)</f>
        <v>297.93799999999999</v>
      </c>
      <c r="U603" s="256" cm="1">
        <f t="array" aca="1" ref="U603" ca="1">_xlfn.XLOOKUP($A603&amp;$B603,'[7]产值及收款计划（2026）'!$A:$A&amp;'[7]产值及收款计划（2026）'!$B:$B,'[7]产值及收款计划（2026）'!U:U)</f>
        <v>0</v>
      </c>
      <c r="V603" s="256" cm="1">
        <f t="array" aca="1" ref="V603" ca="1">_xlfn.XLOOKUP($A603&amp;$B603,'[7]产值及收款计划（2026）'!$A:$A&amp;'[7]产值及收款计划（2026）'!$B:$B,'[7]产值及收款计划（2026）'!V:V)</f>
        <v>0</v>
      </c>
      <c r="W603" s="256" cm="1">
        <f t="array" aca="1" ref="W603" ca="1">_xlfn.XLOOKUP($A603&amp;$B603,'[7]产值及收款计划（2026）'!$A:$A&amp;'[7]产值及收款计划（2026）'!$B:$B,'[7]产值及收款计划（2026）'!W:W)</f>
        <v>0</v>
      </c>
      <c r="X603" s="256" cm="1">
        <f t="array" aca="1" ref="X603" ca="1">_xlfn.XLOOKUP($A603&amp;$B603,'[7]产值及收款计划（2026）'!$A:$A&amp;'[7]产值及收款计划（2026）'!$B:$B,'[7]产值及收款计划（2026）'!X:X)</f>
        <v>0</v>
      </c>
      <c r="Y603" s="256" cm="1">
        <f t="array" aca="1" ref="Y603" ca="1">_xlfn.XLOOKUP($A603&amp;$B603,'[7]产值及收款计划（2026）'!$A:$A&amp;'[7]产值及收款计划（2026）'!$B:$B,'[7]产值及收款计划（2026）'!Y:Y)</f>
        <v>0</v>
      </c>
      <c r="Z603" s="256" cm="1">
        <f t="array" aca="1" ref="Z603" ca="1">_xlfn.XLOOKUP($A603&amp;$B603,'[7]产值及收款计划（2026）'!$A:$A&amp;'[7]产值及收款计划（2026）'!$B:$B,'[7]产值及收款计划（2026）'!Z:Z)</f>
        <v>0</v>
      </c>
      <c r="AA603" s="256" cm="1">
        <f t="array" aca="1" ref="AA603" ca="1">_xlfn.XLOOKUP($A603&amp;$B603,'[7]产值及收款计划（2026）'!$A:$A&amp;'[7]产值及收款计划（2026）'!$B:$B,'[7]产值及收款计划（2026）'!AA:AA)</f>
        <v>0</v>
      </c>
      <c r="AB603" s="256" cm="1">
        <f t="array" aca="1" ref="AB603" ca="1">_xlfn.XLOOKUP($A603&amp;$B603,'[7]产值及收款计划（2026）'!$A:$A&amp;'[7]产值及收款计划（2026）'!$B:$B,'[7]产值及收款计划（2026）'!AB:AB)</f>
        <v>0</v>
      </c>
      <c r="AC603" s="256" cm="1">
        <f t="array" aca="1" ref="AC603" ca="1">_xlfn.XLOOKUP($A603&amp;$B603,'[7]产值及收款计划（2026）'!$A:$A&amp;'[7]产值及收款计划（2026）'!$B:$B,'[7]产值及收款计划（2026）'!AC:AC)</f>
        <v>0</v>
      </c>
      <c r="AD603" s="256" cm="1">
        <f t="array" aca="1" ref="AD603" ca="1">_xlfn.XLOOKUP($A603&amp;$B603,'[7]产值及收款计划（2026）'!$A:$A&amp;'[7]产值及收款计划（2026）'!$B:$B,'[7]产值及收款计划（2026）'!AD:AD)</f>
        <v>0</v>
      </c>
      <c r="AE603" s="256" cm="1">
        <f t="array" aca="1" ref="AE603" ca="1">_xlfn.XLOOKUP($A603&amp;$B603,'[7]产值及收款计划（2026）'!$A:$A&amp;'[7]产值及收款计划（2026）'!$B:$B,'[7]产值及收款计划（2026）'!AE:AE)</f>
        <v>0</v>
      </c>
      <c r="AF603" s="256" cm="1">
        <f t="array" aca="1" ref="AF603" ca="1">_xlfn.XLOOKUP($A603&amp;$B603,'[7]产值及收款计划（2026）'!$A:$A&amp;'[7]产值及收款计划（2026）'!$B:$B,'[7]产值及收款计划（2026）'!AF:AF)</f>
        <v>0</v>
      </c>
      <c r="AG603" s="256" cm="1">
        <f t="array" aca="1" ref="AG603" ca="1">_xlfn.XLOOKUP($A603&amp;$B603,'[7]产值及收款计划（2026）'!$A:$A&amp;'[7]产值及收款计划（2026）'!$B:$B,'[7]产值及收款计划（2026）'!AG:AG)</f>
        <v>0</v>
      </c>
      <c r="AH603" s="256" cm="1">
        <f t="array" aca="1" ref="AH603" ca="1">_xlfn.XLOOKUP($A603&amp;$B603,'[7]产值及收款计划（2026）'!$A:$A&amp;'[7]产值及收款计划（2026）'!$B:$B,'[7]产值及收款计划（2026）'!AH:AH)</f>
        <v>0</v>
      </c>
      <c r="AI603" s="256" cm="1">
        <f t="array" aca="1" ref="AI603" ca="1">_xlfn.XLOOKUP($A603&amp;$B603,'[7]产值及收款计划（2026）'!$A:$A&amp;'[7]产值及收款计划（2026）'!$B:$B,'[7]产值及收款计划（2026）'!AI:AI)</f>
        <v>0</v>
      </c>
      <c r="AJ603" s="256" cm="1">
        <f t="array" aca="1" ref="AJ603" ca="1">_xlfn.XLOOKUP($A603&amp;$B603,'[7]产值及收款计划（2026）'!$A:$A&amp;'[7]产值及收款计划（2026）'!$B:$B,'[7]产值及收款计划（2026）'!AJ:AJ)</f>
        <v>0</v>
      </c>
      <c r="AK603" s="256" cm="1">
        <f t="array" aca="1" ref="AK603" ca="1">_xlfn.XLOOKUP($A603&amp;$B603,'[7]产值及收款计划（2026）'!$A:$A&amp;'[7]产值及收款计划（2026）'!$B:$B,'[7]产值及收款计划（2026）'!AK:AK)</f>
        <v>0</v>
      </c>
      <c r="AL603" s="256" cm="1">
        <f t="array" aca="1" ref="AL603" ca="1">_xlfn.XLOOKUP($A603&amp;$B603,'[7]产值及收款计划（2026）'!$A:$A&amp;'[7]产值及收款计划（2026）'!$B:$B,'[7]产值及收款计划（2026）'!AL:AL)</f>
        <v>0</v>
      </c>
      <c r="AM603" s="263" t="e" cm="1">
        <f t="array" aca="1" ref="AM603" ca="1">_xlfn.LET(_xlpm.勾选月份状态数组,TRANSPOSE('PPT(12-15页）-TOP10'!$A$3:$A$14),_xlpm.选择数据区,IF('PPT(12-15页）-TOP10'!$E$3="收款",$BA603:$BL603,$AA603:$AL603),SUM(_xlfn._xlws.FILTER(_xlpm.选择数据区,_xlpm.勾选月份状态数组,"")))</f>
        <v>#NAME?</v>
      </c>
      <c r="AN603" s="256" t="e" cm="1">
        <f t="array" aca="1" ref="AN603" ca="1">_xlfn.LET(_xlpm.勾选月份状态数组,TRANSPOSE('PPT(12-15页）-TOP10'!$A$3:$A$14),_xlpm.选择数据区,IF('PPT(12-15页）-TOP10'!$E$3="收款",$DA603:$DL603,$CA603:$CL603),SUM(_xlfn._xlws.FILTER(_xlpm.选择数据区,_xlpm.勾选月份状态数组,"")))</f>
        <v>#NAME?</v>
      </c>
      <c r="AO603" s="256">
        <f ca="1">SUM(CA603:CC603)+SUM(AD603:AL603)</f>
        <v>0</v>
      </c>
      <c r="AP603" s="256"/>
      <c r="AQ603" s="256"/>
      <c r="AR603" s="256"/>
      <c r="AS603" s="256" cm="1">
        <f t="array" aca="1" ref="AS603" ca="1">_xlfn.XLOOKUP($A603&amp;$B603,'[7]产值及收款计划（2026）'!$A:$A&amp;'[7]产值及收款计划（2026）'!$B:$B,'[7]产值及收款计划（2026）'!AS:AS)</f>
        <v>0</v>
      </c>
      <c r="AT603" s="256" cm="1">
        <f t="array" aca="1" ref="AT603" ca="1">_xlfn.XLOOKUP($A603&amp;$B603,'[7]产值及收款计划（2026）'!$A:$A&amp;'[7]产值及收款计划（2026）'!$B:$B,'[7]产值及收款计划（2026）'!AT:AT)</f>
        <v>0</v>
      </c>
      <c r="AU603" s="256" cm="1">
        <f t="array" aca="1" ref="AU603" ca="1">_xlfn.XLOOKUP($A603&amp;$B603,'[7]产值及收款计划（2026）'!$A:$A&amp;'[7]产值及收款计划（2026）'!$B:$B,'[7]产值及收款计划（2026）'!AU:AU)</f>
        <v>0</v>
      </c>
      <c r="AV603" s="256" cm="1">
        <f t="array" aca="1" ref="AV603" ca="1">_xlfn.XLOOKUP($A603&amp;$B603,'[7]产值及收款计划（2026）'!$A:$A&amp;'[7]产值及收款计划（2026）'!$B:$B,'[7]产值及收款计划（2026）'!AV:AV)</f>
        <v>0</v>
      </c>
      <c r="AW603" s="256" cm="1">
        <f t="array" aca="1" ref="AW603" ca="1">_xlfn.XLOOKUP($A603&amp;$B603,'[7]产值及收款计划（2026）'!$A:$A&amp;'[7]产值及收款计划（2026）'!$B:$B,'[7]产值及收款计划（2026）'!AW:AW)</f>
        <v>0</v>
      </c>
      <c r="AX603" s="256" cm="1">
        <f t="array" aca="1" ref="AX603" ca="1">_xlfn.XLOOKUP($A603&amp;$B603,'[7]产值及收款计划（2026）'!$A:$A&amp;'[7]产值及收款计划（2026）'!$B:$B,'[7]产值及收款计划（2026）'!AX:AX)</f>
        <v>0</v>
      </c>
      <c r="AY603" s="256" cm="1">
        <f t="array" aca="1" ref="AY603" ca="1">_xlfn.XLOOKUP($A603&amp;$B603,'[7]产值及收款计划（2026）'!$A:$A&amp;'[7]产值及收款计划（2026）'!$B:$B,'[7]产值及收款计划（2026）'!AY:AY)</f>
        <v>297.93799999999999</v>
      </c>
      <c r="AZ603" s="256" cm="1">
        <f t="array" aca="1" ref="AZ603" ca="1">_xlfn.XLOOKUP($A603&amp;$B603,'[7]产值及收款计划（2026）'!$A:$A&amp;'[7]产值及收款计划（2026）'!$B:$B,'[7]产值及收款计划（2026）'!AZ:AZ)</f>
        <v>297.93799999999999</v>
      </c>
      <c r="BA603" s="256" cm="1">
        <f t="array" aca="1" ref="BA603" ca="1">_xlfn.XLOOKUP($A603&amp;$B603,'[7]产值及收款计划（2026）'!$A:$A&amp;'[7]产值及收款计划（2026）'!$B:$B,'[7]产值及收款计划（2026）'!BA:BA)</f>
        <v>0</v>
      </c>
      <c r="BB603" s="256" cm="1">
        <f t="array" aca="1" ref="BB603" ca="1">_xlfn.XLOOKUP($A603&amp;$B603,'[7]产值及收款计划（2026）'!$A:$A&amp;'[7]产值及收款计划（2026）'!$B:$B,'[7]产值及收款计划（2026）'!BB:BB)</f>
        <v>0</v>
      </c>
      <c r="BC603" s="256" cm="1">
        <f t="array" aca="1" ref="BC603" ca="1">_xlfn.XLOOKUP($A603&amp;$B603,'[7]产值及收款计划（2026）'!$A:$A&amp;'[7]产值及收款计划（2026）'!$B:$B,'[7]产值及收款计划（2026）'!BC:BC)</f>
        <v>0</v>
      </c>
      <c r="BD603" s="256" cm="1">
        <f t="array" aca="1" ref="BD603" ca="1">_xlfn.XLOOKUP($A603&amp;$B603,'[7]产值及收款计划（2026）'!$A:$A&amp;'[7]产值及收款计划（2026）'!$B:$B,'[7]产值及收款计划（2026）'!BD:BD)</f>
        <v>0</v>
      </c>
      <c r="BE603" s="256" cm="1">
        <f t="array" aca="1" ref="BE603" ca="1">_xlfn.XLOOKUP($A603&amp;$B603,'[7]产值及收款计划（2026）'!$A:$A&amp;'[7]产值及收款计划（2026）'!$B:$B,'[7]产值及收款计划（2026）'!BE:BE)</f>
        <v>0</v>
      </c>
      <c r="BF603" s="256" cm="1">
        <f t="array" aca="1" ref="BF603" ca="1">_xlfn.XLOOKUP($A603&amp;$B603,'[7]产值及收款计划（2026）'!$A:$A&amp;'[7]产值及收款计划（2026）'!$B:$B,'[7]产值及收款计划（2026）'!BF:BF)</f>
        <v>0</v>
      </c>
      <c r="BG603" s="256" cm="1">
        <f t="array" aca="1" ref="BG603" ca="1">_xlfn.XLOOKUP($A603&amp;$B603,'[7]产值及收款计划（2026）'!$A:$A&amp;'[7]产值及收款计划（2026）'!$B:$B,'[7]产值及收款计划（2026）'!BG:BG)</f>
        <v>0</v>
      </c>
      <c r="BH603" s="256" cm="1">
        <f t="array" aca="1" ref="BH603" ca="1">_xlfn.XLOOKUP($A603&amp;$B603,'[7]产值及收款计划（2026）'!$A:$A&amp;'[7]产值及收款计划（2026）'!$B:$B,'[7]产值及收款计划（2026）'!BH:BH)</f>
        <v>0</v>
      </c>
      <c r="BI603" s="256" cm="1">
        <f t="array" aca="1" ref="BI603" ca="1">_xlfn.XLOOKUP($A603&amp;$B603,'[7]产值及收款计划（2026）'!$A:$A&amp;'[7]产值及收款计划（2026）'!$B:$B,'[7]产值及收款计划（2026）'!BI:BI)</f>
        <v>0</v>
      </c>
      <c r="BJ603" s="256" cm="1">
        <f t="array" aca="1" ref="BJ603" ca="1">_xlfn.XLOOKUP($A603&amp;$B603,'[7]产值及收款计划（2026）'!$A:$A&amp;'[7]产值及收款计划（2026）'!$B:$B,'[7]产值及收款计划（2026）'!BJ:BJ)</f>
        <v>0</v>
      </c>
      <c r="BK603" s="256" cm="1">
        <f t="array" aca="1" ref="BK603" ca="1">_xlfn.XLOOKUP($A603&amp;$B603,'[7]产值及收款计划（2026）'!$A:$A&amp;'[7]产值及收款计划（2026）'!$B:$B,'[7]产值及收款计划（2026）'!BK:BK)</f>
        <v>0</v>
      </c>
      <c r="BL603" s="256" cm="1">
        <f t="array" aca="1" ref="BL603" ca="1">_xlfn.XLOOKUP($A603&amp;$B603,'[7]产值及收款计划（2026）'!$A:$A&amp;'[7]产值及收款计划（2026）'!$B:$B,'[7]产值及收款计划（2026）'!BL:BL)</f>
        <v>0</v>
      </c>
      <c r="BM603" s="256"/>
      <c r="BN603" s="256"/>
      <c r="BO603" s="256"/>
      <c r="BP603" s="256"/>
      <c r="BQ603" s="255" t="str" cm="1">
        <f t="array" aca="1" ref="BQ603" ca="1">_xlfn.XLOOKUP($A603&amp;$B603,'[7]产值及收款计划（2026）'!$A:$A&amp;'[7]产值及收款计划（2026）'!$B:$B,'[7]产值及收款计划（2026）'!BQ:BQ)</f>
        <v>中国移动通信集团河北有限公司石家庄分公司</v>
      </c>
      <c r="BR603" s="256" cm="1">
        <f t="array" aca="1" ref="BR603" ca="1">_xlfn.XLOOKUP($A603&amp;$B603,'[7]产值及收款计划（2026）'!$A:$A&amp;'[7]产值及收款计划（2026）'!$B:$B,'[7]产值及收款计划（2026）'!BR:BR)</f>
        <v>0</v>
      </c>
      <c r="CA603" s="256" cm="1">
        <f t="array" aca="1" ref="CA603" ca="1">_xlfn.XLOOKUP($A603&amp;$B603,'[7]产值及收款计划（2026）'!$A:$A&amp;'[7]产值及收款计划（2026）'!$B:$B,'[7]产值及收款计划（2026）'!CA:CA)</f>
        <v>0</v>
      </c>
      <c r="CB603" s="256" cm="1">
        <f t="array" aca="1" ref="CB603" ca="1">_xlfn.XLOOKUP($A603&amp;$B603,'[7]产值及收款计划（2026）'!$A:$A&amp;'[7]产值及收款计划（2026）'!$B:$B,'[7]产值及收款计划（2026）'!CB:CB)</f>
        <v>0</v>
      </c>
      <c r="CC603" s="256" cm="1">
        <f t="array" aca="1" ref="CC603" ca="1">_xlfn.XLOOKUP($A603&amp;$B603,'[7]产值及收款计划（2026）'!$A:$A&amp;'[7]产值及收款计划（2026）'!$B:$B,'[7]产值及收款计划（2026）'!CC:CC)</f>
        <v>0</v>
      </c>
      <c r="CD603" s="256" cm="1">
        <f t="array" aca="1" ref="CD603" ca="1">_xlfn.XLOOKUP($A603&amp;$B603,'[7]产值及收款计划（2026）'!$A:$A&amp;'[7]产值及收款计划（2026）'!$B:$B,'[7]产值及收款计划（2026）'!CD:CD)</f>
        <v>0</v>
      </c>
      <c r="CE603" s="256" cm="1">
        <f t="array" aca="1" ref="CE603" ca="1">_xlfn.XLOOKUP($A603&amp;$B603,'[7]产值及收款计划（2026）'!$A:$A&amp;'[7]产值及收款计划（2026）'!$B:$B,'[7]产值及收款计划（2026）'!CE:CE)</f>
        <v>0</v>
      </c>
      <c r="CF603" s="256" cm="1">
        <f t="array" aca="1" ref="CF603" ca="1">_xlfn.XLOOKUP($A603&amp;$B603,'[7]产值及收款计划（2026）'!$A:$A&amp;'[7]产值及收款计划（2026）'!$B:$B,'[7]产值及收款计划（2026）'!CF:CF)</f>
        <v>0</v>
      </c>
      <c r="CG603" s="256" cm="1">
        <f t="array" aca="1" ref="CG603" ca="1">_xlfn.XLOOKUP($A603&amp;$B603,'[7]产值及收款计划（2026）'!$A:$A&amp;'[7]产值及收款计划（2026）'!$B:$B,'[7]产值及收款计划（2026）'!CG:CG)</f>
        <v>0</v>
      </c>
      <c r="CH603" s="256" cm="1">
        <f t="array" aca="1" ref="CH603" ca="1">_xlfn.XLOOKUP($A603&amp;$B603,'[7]产值及收款计划（2026）'!$A:$A&amp;'[7]产值及收款计划（2026）'!$B:$B,'[7]产值及收款计划（2026）'!CH:CH)</f>
        <v>0</v>
      </c>
      <c r="CI603" s="256" cm="1">
        <f t="array" aca="1" ref="CI603" ca="1">_xlfn.XLOOKUP($A603&amp;$B603,'[7]产值及收款计划（2026）'!$A:$A&amp;'[7]产值及收款计划（2026）'!$B:$B,'[7]产值及收款计划（2026）'!CI:CI)</f>
        <v>0</v>
      </c>
      <c r="CJ603" s="256" cm="1">
        <f t="array" aca="1" ref="CJ603" ca="1">_xlfn.XLOOKUP($A603&amp;$B603,'[7]产值及收款计划（2026）'!$A:$A&amp;'[7]产值及收款计划（2026）'!$B:$B,'[7]产值及收款计划（2026）'!CJ:CJ)</f>
        <v>0</v>
      </c>
      <c r="CK603" s="256" cm="1">
        <f t="array" aca="1" ref="CK603" ca="1">_xlfn.XLOOKUP($A603&amp;$B603,'[7]产值及收款计划（2026）'!$A:$A&amp;'[7]产值及收款计划（2026）'!$B:$B,'[7]产值及收款计划（2026）'!CK:CK)</f>
        <v>0</v>
      </c>
      <c r="CL603" s="256" cm="1">
        <f t="array" aca="1" ref="CL603" ca="1">_xlfn.XLOOKUP($A603&amp;$B603,'[7]产值及收款计划（2026）'!$A:$A&amp;'[7]产值及收款计划（2026）'!$B:$B,'[7]产值及收款计划（2026）'!CL:CL)</f>
        <v>0</v>
      </c>
      <c r="DA603" s="256" cm="1">
        <f t="array" aca="1" ref="DA603" ca="1">_xlfn.XLOOKUP($A603&amp;$B603,'[7]产值及收款计划（2026）'!$A:$A&amp;'[7]产值及收款计划（2026）'!$B:$B,'[7]产值及收款计划（2026）'!DA:DA)</f>
        <v>0</v>
      </c>
      <c r="DB603" s="256" cm="1">
        <f t="array" aca="1" ref="DB603" ca="1">_xlfn.XLOOKUP($A603&amp;$B603,'[7]产值及收款计划（2026）'!$A:$A&amp;'[7]产值及收款计划（2026）'!$B:$B,'[7]产值及收款计划（2026）'!DB:DB)</f>
        <v>0</v>
      </c>
      <c r="DC603" s="256" cm="1">
        <f t="array" aca="1" ref="DC603" ca="1">_xlfn.XLOOKUP($A603&amp;$B603,'[7]产值及收款计划（2026）'!$A:$A&amp;'[7]产值及收款计划（2026）'!$B:$B,'[7]产值及收款计划（2026）'!DC:DC)</f>
        <v>0</v>
      </c>
      <c r="DD603" s="256" cm="1">
        <f t="array" aca="1" ref="DD603" ca="1">_xlfn.XLOOKUP($A603&amp;$B603,'[7]产值及收款计划（2026）'!$A:$A&amp;'[7]产值及收款计划（2026）'!$B:$B,'[7]产值及收款计划（2026）'!DD:DD)</f>
        <v>0</v>
      </c>
      <c r="DE603" s="256" cm="1">
        <f t="array" aca="1" ref="DE603" ca="1">_xlfn.XLOOKUP($A603&amp;$B603,'[7]产值及收款计划（2026）'!$A:$A&amp;'[7]产值及收款计划（2026）'!$B:$B,'[7]产值及收款计划（2026）'!DE:DE)</f>
        <v>0</v>
      </c>
      <c r="DF603" s="256" cm="1">
        <f t="array" aca="1" ref="DF603" ca="1">_xlfn.XLOOKUP($A603&amp;$B603,'[7]产值及收款计划（2026）'!$A:$A&amp;'[7]产值及收款计划（2026）'!$B:$B,'[7]产值及收款计划（2026）'!DF:DF)</f>
        <v>0</v>
      </c>
      <c r="DG603" s="256" cm="1">
        <f t="array" aca="1" ref="DG603" ca="1">_xlfn.XLOOKUP($A603&amp;$B603,'[7]产值及收款计划（2026）'!$A:$A&amp;'[7]产值及收款计划（2026）'!$B:$B,'[7]产值及收款计划（2026）'!DG:DG)</f>
        <v>0</v>
      </c>
      <c r="DH603" s="256" cm="1">
        <f t="array" aca="1" ref="DH603" ca="1">_xlfn.XLOOKUP($A603&amp;$B603,'[7]产值及收款计划（2026）'!$A:$A&amp;'[7]产值及收款计划（2026）'!$B:$B,'[7]产值及收款计划（2026）'!DH:DH)</f>
        <v>0</v>
      </c>
      <c r="DI603" s="256" cm="1">
        <f t="array" aca="1" ref="DI603" ca="1">_xlfn.XLOOKUP($A603&amp;$B603,'[7]产值及收款计划（2026）'!$A:$A&amp;'[7]产值及收款计划（2026）'!$B:$B,'[7]产值及收款计划（2026）'!DI:DI)</f>
        <v>0</v>
      </c>
      <c r="DJ603" s="256" cm="1">
        <f t="array" aca="1" ref="DJ603" ca="1">_xlfn.XLOOKUP($A603&amp;$B603,'[7]产值及收款计划（2026）'!$A:$A&amp;'[7]产值及收款计划（2026）'!$B:$B,'[7]产值及收款计划（2026）'!DJ:DJ)</f>
        <v>0</v>
      </c>
      <c r="DK603" s="256" cm="1">
        <f t="array" aca="1" ref="DK603" ca="1">_xlfn.XLOOKUP($A603&amp;$B603,'[7]产值及收款计划（2026）'!$A:$A&amp;'[7]产值及收款计划（2026）'!$B:$B,'[7]产值及收款计划（2026）'!DK:DK)</f>
        <v>0</v>
      </c>
      <c r="DL603" s="256" cm="1">
        <f t="array" aca="1" ref="DL603" ca="1">_xlfn.XLOOKUP($A603&amp;$B603,'[7]产值及收款计划（2026）'!$A:$A&amp;'[7]产值及收款计划（2026）'!$B:$B,'[7]产值及收款计划（2026）'!DL:DL)</f>
        <v>0</v>
      </c>
      <c r="DM603" s="264"/>
      <c r="DN603" s="250"/>
    </row>
    <row r="604" spans="1:118" ht="20.25" x14ac:dyDescent="0.15">
      <c r="A604" s="254">
        <f t="shared" ca="1" si="30"/>
        <v>7</v>
      </c>
      <c r="B604" s="254" t="s">
        <v>31</v>
      </c>
      <c r="C604" s="255" t="str" cm="1">
        <f t="array" aca="1" ref="C604" ca="1">_xlfn.XLOOKUP($A604&amp;$B604,'[7]产值及收款计划（2026）'!$A:$A&amp;'[7]产值及收款计划（2026）'!$B:$B,'[7]产值及收款计划（2026）'!C:C)</f>
        <v>C0CJSC-FW-T-2025062</v>
      </c>
      <c r="D604" s="255" t="str" cm="1">
        <f t="array" aca="1" ref="D604" ca="1">_xlfn.XLOOKUP($A604&amp;$B604,'[7]产值及收款计划（2026）'!$A:$A&amp;'[7]产值及收款计划（2026）'!$B:$B,'[7]产值及收款计划（2026）'!D:D)</f>
        <v>数字家庭建设指南智能终端接入设计咨询服务采购合同</v>
      </c>
      <c r="E604" s="256" cm="1">
        <f t="array" aca="1" ref="E604" ca="1">_xlfn.XLOOKUP($A604&amp;$B604,'[7]产值及收款计划（2026）'!$A:$A&amp;'[7]产值及收款计划（2026）'!$B:$B,'[7]产值及收款计划（2026）'!E:E)</f>
        <v>5</v>
      </c>
      <c r="F604" s="256" cm="1">
        <f t="array" aca="1" ref="F604" ca="1">_xlfn.XLOOKUP($A604&amp;$B604,'[7]产值及收款计划（2026）'!$A:$A&amp;'[7]产值及收款计划（2026）'!$B:$B,'[7]产值及收款计划（2026）'!F:F)</f>
        <v>5</v>
      </c>
      <c r="G604" s="256" cm="1">
        <f t="array" aca="1" ref="G604" ca="1">_xlfn.XLOOKUP($A604&amp;$B604,'[7]产值及收款计划（2026）'!$A:$A&amp;'[7]产值及收款计划（2026）'!$B:$B,'[7]产值及收款计划（2026）'!G:G)</f>
        <v>5</v>
      </c>
      <c r="H604" s="256" cm="1">
        <f t="array" aca="1" ref="H604" ca="1">_xlfn.XLOOKUP($A604&amp;$B604,'[7]产值及收款计划（2026）'!$A:$A&amp;'[7]产值及收款计划（2026）'!$B:$B,'[7]产值及收款计划（2026）'!H:H)</f>
        <v>5</v>
      </c>
      <c r="I604" s="257" cm="1">
        <f t="array" aca="1" ref="I604" ca="1">_xlfn.XLOOKUP($A604&amp;$B604,'[7]产值及收款计划（2026）'!$A:$A&amp;'[7]产值及收款计划（2026）'!$B:$B,'[7]产值及收款计划（2026）'!I:I)</f>
        <v>1</v>
      </c>
      <c r="J604" s="258" cm="1">
        <f t="array" aca="1" ref="J604" ca="1">_xlfn.XLOOKUP($A604&amp;$B604,'[7]产值及收款计划（2026）'!$A:$A&amp;'[7]产值及收款计划（2026）'!$B:$B,'[7]产值及收款计划（2026）'!J:J)</f>
        <v>0.06</v>
      </c>
      <c r="K604" s="256" cm="1">
        <f t="array" aca="1" ref="K604" ca="1">_xlfn.XLOOKUP($A604&amp;$B604,'[7]产值及收款计划（2026）'!$A:$A&amp;'[7]产值及收款计划（2026）'!$B:$B,'[7]产值及收款计划（2026）'!K:K)</f>
        <v>0</v>
      </c>
      <c r="L604" s="256" cm="1">
        <f t="array" aca="1" ref="L604" ca="1">_xlfn.XLOOKUP($A604&amp;$B604,'[7]产值及收款计划（2026）'!$A:$A&amp;'[7]产值及收款计划（2026）'!$B:$B,'[7]产值及收款计划（2026）'!L:L)</f>
        <v>0</v>
      </c>
      <c r="M604" s="256" t="str" cm="1">
        <f t="array" aca="1" ref="M604" ca="1">_xlfn.XLOOKUP($A604&amp;$B604,'[7]产值及收款计划（2026）'!$A:$A&amp;'[7]产值及收款计划（2026）'!$B:$B,'[7]产值及收款计划（2026）'!M:M)</f>
        <v>主导</v>
      </c>
      <c r="N604" s="256" cm="1">
        <f t="array" aca="1" ref="N604" ca="1">_xlfn.XLOOKUP($A604&amp;$B604,'[7]产值及收款计划（2026）'!$A:$A&amp;'[7]产值及收款计划（2026）'!$B:$B,'[7]产值及收款计划（2026）'!N:N)</f>
        <v>0</v>
      </c>
      <c r="O604" s="256" t="str" cm="1">
        <f t="array" aca="1" ref="O604" ca="1">_xlfn.XLOOKUP($A604&amp;$B604,'[7]产值及收款计划（2026）'!$A:$A&amp;'[7]产值及收款计划（2026）'!$B:$B,'[7]产值及收款计划（2026）'!O:O)</f>
        <v>马伟超</v>
      </c>
      <c r="P604" s="255" t="str" cm="1">
        <f t="array" aca="1" ref="P604" ca="1">_xlfn.XLOOKUP($A604&amp;$B604,'[7]产值及收款计划（2026）'!$A:$A&amp;'[7]产值及收款计划（2026）'!$B:$B,'[7]产值及收款计划（2026）'!P:P)</f>
        <v>在建</v>
      </c>
      <c r="Q604" s="256" cm="1">
        <f t="array" aca="1" ref="Q604" ca="1">_xlfn.XLOOKUP($A604&amp;$B604,'[7]产值及收款计划（2026）'!$A:$A&amp;'[7]产值及收款计划（2026）'!$B:$B,'[7]产值及收款计划（2026）'!Q:Q)</f>
        <v>0</v>
      </c>
      <c r="R604" s="256" cm="1">
        <f t="array" aca="1" ref="R604" ca="1">_xlfn.XLOOKUP($A604&amp;$B604,'[7]产值及收款计划（2026）'!$A:$A&amp;'[7]产值及收款计划（2026）'!$B:$B,'[7]产值及收款计划（2026）'!R:R)</f>
        <v>0</v>
      </c>
      <c r="S604" s="256" cm="1">
        <f t="array" aca="1" ref="S604" ca="1">_xlfn.XLOOKUP($A604&amp;$B604,'[7]产值及收款计划（2026）'!$A:$A&amp;'[7]产值及收款计划（2026）'!$B:$B,'[7]产值及收款计划（2026）'!S:S)</f>
        <v>0</v>
      </c>
      <c r="T604" s="256" cm="1">
        <f t="array" aca="1" ref="T604" ca="1">_xlfn.XLOOKUP($A604&amp;$B604,'[7]产值及收款计划（2026）'!$A:$A&amp;'[7]产值及收款计划（2026）'!$B:$B,'[7]产值及收款计划（2026）'!T:T)</f>
        <v>0</v>
      </c>
      <c r="U604" s="256" cm="1">
        <f t="array" aca="1" ref="U604" ca="1">_xlfn.XLOOKUP($A604&amp;$B604,'[7]产值及收款计划（2026）'!$A:$A&amp;'[7]产值及收款计划（2026）'!$B:$B,'[7]产值及收款计划（2026）'!U:U)</f>
        <v>0</v>
      </c>
      <c r="V604" s="256" cm="1">
        <f t="array" aca="1" ref="V604" ca="1">_xlfn.XLOOKUP($A604&amp;$B604,'[7]产值及收款计划（2026）'!$A:$A&amp;'[7]产值及收款计划（2026）'!$B:$B,'[7]产值及收款计划（2026）'!V:V)</f>
        <v>5</v>
      </c>
      <c r="W604" s="256" cm="1">
        <f t="array" aca="1" ref="W604" ca="1">_xlfn.XLOOKUP($A604&amp;$B604,'[7]产值及收款计划（2026）'!$A:$A&amp;'[7]产值及收款计划（2026）'!$B:$B,'[7]产值及收款计划（2026）'!W:W)</f>
        <v>0</v>
      </c>
      <c r="X604" s="256" cm="1">
        <f t="array" aca="1" ref="X604" ca="1">_xlfn.XLOOKUP($A604&amp;$B604,'[7]产值及收款计划（2026）'!$A:$A&amp;'[7]产值及收款计划（2026）'!$B:$B,'[7]产值及收款计划（2026）'!X:X)</f>
        <v>0</v>
      </c>
      <c r="Y604" s="256" cm="1">
        <f t="array" aca="1" ref="Y604" ca="1">_xlfn.XLOOKUP($A604&amp;$B604,'[7]产值及收款计划（2026）'!$A:$A&amp;'[7]产值及收款计划（2026）'!$B:$B,'[7]产值及收款计划（2026）'!Y:Y)</f>
        <v>0</v>
      </c>
      <c r="Z604" s="256" cm="1">
        <f t="array" aca="1" ref="Z604" ca="1">_xlfn.XLOOKUP($A604&amp;$B604,'[7]产值及收款计划（2026）'!$A:$A&amp;'[7]产值及收款计划（2026）'!$B:$B,'[7]产值及收款计划（2026）'!Z:Z)</f>
        <v>0</v>
      </c>
      <c r="AA604" s="256" cm="1">
        <f t="array" aca="1" ref="AA604" ca="1">_xlfn.XLOOKUP($A604&amp;$B604,'[7]产值及收款计划（2026）'!$A:$A&amp;'[7]产值及收款计划（2026）'!$B:$B,'[7]产值及收款计划（2026）'!AA:AA)</f>
        <v>0</v>
      </c>
      <c r="AB604" s="256" cm="1">
        <f t="array" aca="1" ref="AB604" ca="1">_xlfn.XLOOKUP($A604&amp;$B604,'[7]产值及收款计划（2026）'!$A:$A&amp;'[7]产值及收款计划（2026）'!$B:$B,'[7]产值及收款计划（2026）'!AB:AB)</f>
        <v>0</v>
      </c>
      <c r="AC604" s="256" cm="1">
        <f t="array" aca="1" ref="AC604" ca="1">_xlfn.XLOOKUP($A604&amp;$B604,'[7]产值及收款计划（2026）'!$A:$A&amp;'[7]产值及收款计划（2026）'!$B:$B,'[7]产值及收款计划（2026）'!AC:AC)</f>
        <v>0</v>
      </c>
      <c r="AD604" s="256" cm="1">
        <f t="array" aca="1" ref="AD604" ca="1">_xlfn.XLOOKUP($A604&amp;$B604,'[7]产值及收款计划（2026）'!$A:$A&amp;'[7]产值及收款计划（2026）'!$B:$B,'[7]产值及收款计划（2026）'!AD:AD)</f>
        <v>0</v>
      </c>
      <c r="AE604" s="256" cm="1">
        <f t="array" aca="1" ref="AE604" ca="1">_xlfn.XLOOKUP($A604&amp;$B604,'[7]产值及收款计划（2026）'!$A:$A&amp;'[7]产值及收款计划（2026）'!$B:$B,'[7]产值及收款计划（2026）'!AE:AE)</f>
        <v>0</v>
      </c>
      <c r="AF604" s="256" cm="1">
        <f t="array" aca="1" ref="AF604" ca="1">_xlfn.XLOOKUP($A604&amp;$B604,'[7]产值及收款计划（2026）'!$A:$A&amp;'[7]产值及收款计划（2026）'!$B:$B,'[7]产值及收款计划（2026）'!AF:AF)</f>
        <v>0</v>
      </c>
      <c r="AG604" s="256" cm="1">
        <f t="array" aca="1" ref="AG604" ca="1">_xlfn.XLOOKUP($A604&amp;$B604,'[7]产值及收款计划（2026）'!$A:$A&amp;'[7]产值及收款计划（2026）'!$B:$B,'[7]产值及收款计划（2026）'!AG:AG)</f>
        <v>0</v>
      </c>
      <c r="AH604" s="256" cm="1">
        <f t="array" aca="1" ref="AH604" ca="1">_xlfn.XLOOKUP($A604&amp;$B604,'[7]产值及收款计划（2026）'!$A:$A&amp;'[7]产值及收款计划（2026）'!$B:$B,'[7]产值及收款计划（2026）'!AH:AH)</f>
        <v>0</v>
      </c>
      <c r="AI604" s="256" cm="1">
        <f t="array" aca="1" ref="AI604" ca="1">_xlfn.XLOOKUP($A604&amp;$B604,'[7]产值及收款计划（2026）'!$A:$A&amp;'[7]产值及收款计划（2026）'!$B:$B,'[7]产值及收款计划（2026）'!AI:AI)</f>
        <v>0</v>
      </c>
      <c r="AJ604" s="256" cm="1">
        <f t="array" aca="1" ref="AJ604" ca="1">_xlfn.XLOOKUP($A604&amp;$B604,'[7]产值及收款计划（2026）'!$A:$A&amp;'[7]产值及收款计划（2026）'!$B:$B,'[7]产值及收款计划（2026）'!AJ:AJ)</f>
        <v>0</v>
      </c>
      <c r="AK604" s="256" cm="1">
        <f t="array" aca="1" ref="AK604" ca="1">_xlfn.XLOOKUP($A604&amp;$B604,'[7]产值及收款计划（2026）'!$A:$A&amp;'[7]产值及收款计划（2026）'!$B:$B,'[7]产值及收款计划（2026）'!AK:AK)</f>
        <v>0</v>
      </c>
      <c r="AL604" s="256" cm="1">
        <f t="array" aca="1" ref="AL604" ca="1">_xlfn.XLOOKUP($A604&amp;$B604,'[7]产值及收款计划（2026）'!$A:$A&amp;'[7]产值及收款计划（2026）'!$B:$B,'[7]产值及收款计划（2026）'!AL:AL)</f>
        <v>0</v>
      </c>
      <c r="AM604" s="263" t="e" cm="1">
        <f t="array" aca="1" ref="AM604" ca="1">_xlfn.LET(_xlpm.勾选月份状态数组,TRANSPOSE('PPT(12-15页）-TOP10'!$A$3:$A$14),_xlpm.选择数据区,IF('PPT(12-15页）-TOP10'!$E$3="收款",$BA604:$BL604,$AA604:$AL604),SUM(_xlfn._xlws.FILTER(_xlpm.选择数据区,_xlpm.勾选月份状态数组,"")))</f>
        <v>#NAME?</v>
      </c>
      <c r="AN604" s="256" t="e" cm="1">
        <f t="array" aca="1" ref="AN604" ca="1">_xlfn.LET(_xlpm.勾选月份状态数组,TRANSPOSE('PPT(12-15页）-TOP10'!$A$3:$A$14),_xlpm.选择数据区,IF('PPT(12-15页）-TOP10'!$E$3="收款",$DA604:$DL604,$CA604:$CL604),SUM(_xlfn._xlws.FILTER(_xlpm.选择数据区,_xlpm.勾选月份状态数组,"")))</f>
        <v>#NAME?</v>
      </c>
      <c r="AO604" s="256">
        <f ca="1">SUM(CA604:CC604)+SUM(AD604:AL604)</f>
        <v>0</v>
      </c>
      <c r="AP604" s="256"/>
      <c r="AQ604" s="256"/>
      <c r="AR604" s="256"/>
      <c r="AS604" s="256" cm="1">
        <f t="array" aca="1" ref="AS604" ca="1">_xlfn.XLOOKUP($A604&amp;$B604,'[7]产值及收款计划（2026）'!$A:$A&amp;'[7]产值及收款计划（2026）'!$B:$B,'[7]产值及收款计划（2026）'!AS:AS)</f>
        <v>0</v>
      </c>
      <c r="AT604" s="256" cm="1">
        <f t="array" aca="1" ref="AT604" ca="1">_xlfn.XLOOKUP($A604&amp;$B604,'[7]产值及收款计划（2026）'!$A:$A&amp;'[7]产值及收款计划（2026）'!$B:$B,'[7]产值及收款计划（2026）'!AT:AT)</f>
        <v>0</v>
      </c>
      <c r="AU604" s="256" cm="1">
        <f t="array" aca="1" ref="AU604" ca="1">_xlfn.XLOOKUP($A604&amp;$B604,'[7]产值及收款计划（2026）'!$A:$A&amp;'[7]产值及收款计划（2026）'!$B:$B,'[7]产值及收款计划（2026）'!AU:AU)</f>
        <v>0</v>
      </c>
      <c r="AV604" s="256" cm="1">
        <f t="array" aca="1" ref="AV604" ca="1">_xlfn.XLOOKUP($A604&amp;$B604,'[7]产值及收款计划（2026）'!$A:$A&amp;'[7]产值及收款计划（2026）'!$B:$B,'[7]产值及收款计划（2026）'!AV:AV)</f>
        <v>0</v>
      </c>
      <c r="AW604" s="256" cm="1">
        <f t="array" aca="1" ref="AW604" ca="1">_xlfn.XLOOKUP($A604&amp;$B604,'[7]产值及收款计划（2026）'!$A:$A&amp;'[7]产值及收款计划（2026）'!$B:$B,'[7]产值及收款计划（2026）'!AW:AW)</f>
        <v>5</v>
      </c>
      <c r="AX604" s="256" cm="1">
        <f t="array" aca="1" ref="AX604" ca="1">_xlfn.XLOOKUP($A604&amp;$B604,'[7]产值及收款计划（2026）'!$A:$A&amp;'[7]产值及收款计划（2026）'!$B:$B,'[7]产值及收款计划（2026）'!AX:AX)</f>
        <v>0</v>
      </c>
      <c r="AY604" s="256" cm="1">
        <f t="array" aca="1" ref="AY604" ca="1">_xlfn.XLOOKUP($A604&amp;$B604,'[7]产值及收款计划（2026）'!$A:$A&amp;'[7]产值及收款计划（2026）'!$B:$B,'[7]产值及收款计划（2026）'!AY:AY)</f>
        <v>0</v>
      </c>
      <c r="AZ604" s="256" cm="1">
        <f t="array" aca="1" ref="AZ604" ca="1">_xlfn.XLOOKUP($A604&amp;$B604,'[7]产值及收款计划（2026）'!$A:$A&amp;'[7]产值及收款计划（2026）'!$B:$B,'[7]产值及收款计划（2026）'!AZ:AZ)</f>
        <v>-5</v>
      </c>
      <c r="BA604" s="256" cm="1">
        <f t="array" aca="1" ref="BA604" ca="1">_xlfn.XLOOKUP($A604&amp;$B604,'[7]产值及收款计划（2026）'!$A:$A&amp;'[7]产值及收款计划（2026）'!$B:$B,'[7]产值及收款计划（2026）'!BA:BA)</f>
        <v>0</v>
      </c>
      <c r="BB604" s="256" cm="1">
        <f t="array" aca="1" ref="BB604" ca="1">_xlfn.XLOOKUP($A604&amp;$B604,'[7]产值及收款计划（2026）'!$A:$A&amp;'[7]产值及收款计划（2026）'!$B:$B,'[7]产值及收款计划（2026）'!BB:BB)</f>
        <v>0</v>
      </c>
      <c r="BC604" s="256" cm="1">
        <f t="array" aca="1" ref="BC604" ca="1">_xlfn.XLOOKUP($A604&amp;$B604,'[7]产值及收款计划（2026）'!$A:$A&amp;'[7]产值及收款计划（2026）'!$B:$B,'[7]产值及收款计划（2026）'!BC:BC)</f>
        <v>0</v>
      </c>
      <c r="BD604" s="256" cm="1">
        <f t="array" aca="1" ref="BD604" ca="1">_xlfn.XLOOKUP($A604&amp;$B604,'[7]产值及收款计划（2026）'!$A:$A&amp;'[7]产值及收款计划（2026）'!$B:$B,'[7]产值及收款计划（2026）'!BD:BD)</f>
        <v>0</v>
      </c>
      <c r="BE604" s="256" cm="1">
        <f t="array" aca="1" ref="BE604" ca="1">_xlfn.XLOOKUP($A604&amp;$B604,'[7]产值及收款计划（2026）'!$A:$A&amp;'[7]产值及收款计划（2026）'!$B:$B,'[7]产值及收款计划（2026）'!BE:BE)</f>
        <v>0</v>
      </c>
      <c r="BF604" s="256" cm="1">
        <f t="array" aca="1" ref="BF604" ca="1">_xlfn.XLOOKUP($A604&amp;$B604,'[7]产值及收款计划（2026）'!$A:$A&amp;'[7]产值及收款计划（2026）'!$B:$B,'[7]产值及收款计划（2026）'!BF:BF)</f>
        <v>0</v>
      </c>
      <c r="BG604" s="256" cm="1">
        <f t="array" aca="1" ref="BG604" ca="1">_xlfn.XLOOKUP($A604&amp;$B604,'[7]产值及收款计划（2026）'!$A:$A&amp;'[7]产值及收款计划（2026）'!$B:$B,'[7]产值及收款计划（2026）'!BG:BG)</f>
        <v>0</v>
      </c>
      <c r="BH604" s="256" cm="1">
        <f t="array" aca="1" ref="BH604" ca="1">_xlfn.XLOOKUP($A604&amp;$B604,'[7]产值及收款计划（2026）'!$A:$A&amp;'[7]产值及收款计划（2026）'!$B:$B,'[7]产值及收款计划（2026）'!BH:BH)</f>
        <v>0</v>
      </c>
      <c r="BI604" s="256" cm="1">
        <f t="array" aca="1" ref="BI604" ca="1">_xlfn.XLOOKUP($A604&amp;$B604,'[7]产值及收款计划（2026）'!$A:$A&amp;'[7]产值及收款计划（2026）'!$B:$B,'[7]产值及收款计划（2026）'!BI:BI)</f>
        <v>0</v>
      </c>
      <c r="BJ604" s="256" cm="1">
        <f t="array" aca="1" ref="BJ604" ca="1">_xlfn.XLOOKUP($A604&amp;$B604,'[7]产值及收款计划（2026）'!$A:$A&amp;'[7]产值及收款计划（2026）'!$B:$B,'[7]产值及收款计划（2026）'!BJ:BJ)</f>
        <v>0</v>
      </c>
      <c r="BK604" s="256" cm="1">
        <f t="array" aca="1" ref="BK604" ca="1">_xlfn.XLOOKUP($A604&amp;$B604,'[7]产值及收款计划（2026）'!$A:$A&amp;'[7]产值及收款计划（2026）'!$B:$B,'[7]产值及收款计划（2026）'!BK:BK)</f>
        <v>0</v>
      </c>
      <c r="BL604" s="256" cm="1">
        <f t="array" aca="1" ref="BL604" ca="1">_xlfn.XLOOKUP($A604&amp;$B604,'[7]产值及收款计划（2026）'!$A:$A&amp;'[7]产值及收款计划（2026）'!$B:$B,'[7]产值及收款计划（2026）'!BL:BL)</f>
        <v>0</v>
      </c>
      <c r="BM604" s="256"/>
      <c r="BN604" s="256"/>
      <c r="BO604" s="256"/>
      <c r="BP604" s="256"/>
      <c r="BQ604" s="255" t="str" cm="1">
        <f t="array" aca="1" ref="BQ604" ca="1">_xlfn.XLOOKUP($A604&amp;$B604,'[7]产值及收款计划（2026）'!$A:$A&amp;'[7]产值及收款计划（2026）'!$B:$B,'[7]产值及收款计划（2026）'!BQ:BQ)</f>
        <v>浙江城市数字技术有限公司</v>
      </c>
      <c r="BR604" s="256" cm="1">
        <f t="array" aca="1" ref="BR604" ca="1">_xlfn.XLOOKUP($A604&amp;$B604,'[7]产值及收款计划（2026）'!$A:$A&amp;'[7]产值及收款计划（2026）'!$B:$B,'[7]产值及收款计划（2026）'!BR:BR)</f>
        <v>0</v>
      </c>
      <c r="CA604" s="256" cm="1">
        <f t="array" aca="1" ref="CA604" ca="1">_xlfn.XLOOKUP($A604&amp;$B604,'[7]产值及收款计划（2026）'!$A:$A&amp;'[7]产值及收款计划（2026）'!$B:$B,'[7]产值及收款计划（2026）'!CA:CA)</f>
        <v>0</v>
      </c>
      <c r="CB604" s="256" cm="1">
        <f t="array" aca="1" ref="CB604" ca="1">_xlfn.XLOOKUP($A604&amp;$B604,'[7]产值及收款计划（2026）'!$A:$A&amp;'[7]产值及收款计划（2026）'!$B:$B,'[7]产值及收款计划（2026）'!CB:CB)</f>
        <v>0</v>
      </c>
      <c r="CC604" s="256" cm="1">
        <f t="array" aca="1" ref="CC604" ca="1">_xlfn.XLOOKUP($A604&amp;$B604,'[7]产值及收款计划（2026）'!$A:$A&amp;'[7]产值及收款计划（2026）'!$B:$B,'[7]产值及收款计划（2026）'!CC:CC)</f>
        <v>0</v>
      </c>
      <c r="CD604" s="256" cm="1">
        <f t="array" aca="1" ref="CD604" ca="1">_xlfn.XLOOKUP($A604&amp;$B604,'[7]产值及收款计划（2026）'!$A:$A&amp;'[7]产值及收款计划（2026）'!$B:$B,'[7]产值及收款计划（2026）'!CD:CD)</f>
        <v>0</v>
      </c>
      <c r="CE604" s="256" cm="1">
        <f t="array" aca="1" ref="CE604" ca="1">_xlfn.XLOOKUP($A604&amp;$B604,'[7]产值及收款计划（2026）'!$A:$A&amp;'[7]产值及收款计划（2026）'!$B:$B,'[7]产值及收款计划（2026）'!CE:CE)</f>
        <v>0</v>
      </c>
      <c r="CF604" s="256" cm="1">
        <f t="array" aca="1" ref="CF604" ca="1">_xlfn.XLOOKUP($A604&amp;$B604,'[7]产值及收款计划（2026）'!$A:$A&amp;'[7]产值及收款计划（2026）'!$B:$B,'[7]产值及收款计划（2026）'!CF:CF)</f>
        <v>0</v>
      </c>
      <c r="CG604" s="256" cm="1">
        <f t="array" aca="1" ref="CG604" ca="1">_xlfn.XLOOKUP($A604&amp;$B604,'[7]产值及收款计划（2026）'!$A:$A&amp;'[7]产值及收款计划（2026）'!$B:$B,'[7]产值及收款计划（2026）'!CG:CG)</f>
        <v>0</v>
      </c>
      <c r="CH604" s="256" cm="1">
        <f t="array" aca="1" ref="CH604" ca="1">_xlfn.XLOOKUP($A604&amp;$B604,'[7]产值及收款计划（2026）'!$A:$A&amp;'[7]产值及收款计划（2026）'!$B:$B,'[7]产值及收款计划（2026）'!CH:CH)</f>
        <v>0</v>
      </c>
      <c r="CI604" s="256" cm="1">
        <f t="array" aca="1" ref="CI604" ca="1">_xlfn.XLOOKUP($A604&amp;$B604,'[7]产值及收款计划（2026）'!$A:$A&amp;'[7]产值及收款计划（2026）'!$B:$B,'[7]产值及收款计划（2026）'!CI:CI)</f>
        <v>0</v>
      </c>
      <c r="CJ604" s="256" cm="1">
        <f t="array" aca="1" ref="CJ604" ca="1">_xlfn.XLOOKUP($A604&amp;$B604,'[7]产值及收款计划（2026）'!$A:$A&amp;'[7]产值及收款计划（2026）'!$B:$B,'[7]产值及收款计划（2026）'!CJ:CJ)</f>
        <v>0</v>
      </c>
      <c r="CK604" s="256" cm="1">
        <f t="array" aca="1" ref="CK604" ca="1">_xlfn.XLOOKUP($A604&amp;$B604,'[7]产值及收款计划（2026）'!$A:$A&amp;'[7]产值及收款计划（2026）'!$B:$B,'[7]产值及收款计划（2026）'!CK:CK)</f>
        <v>0</v>
      </c>
      <c r="CL604" s="256" cm="1">
        <f t="array" aca="1" ref="CL604" ca="1">_xlfn.XLOOKUP($A604&amp;$B604,'[7]产值及收款计划（2026）'!$A:$A&amp;'[7]产值及收款计划（2026）'!$B:$B,'[7]产值及收款计划（2026）'!CL:CL)</f>
        <v>0</v>
      </c>
      <c r="DA604" s="256" cm="1">
        <f t="array" aca="1" ref="DA604" ca="1">_xlfn.XLOOKUP($A604&amp;$B604,'[7]产值及收款计划（2026）'!$A:$A&amp;'[7]产值及收款计划（2026）'!$B:$B,'[7]产值及收款计划（2026）'!DA:DA)</f>
        <v>0</v>
      </c>
      <c r="DB604" s="256" cm="1">
        <f t="array" aca="1" ref="DB604" ca="1">_xlfn.XLOOKUP($A604&amp;$B604,'[7]产值及收款计划（2026）'!$A:$A&amp;'[7]产值及收款计划（2026）'!$B:$B,'[7]产值及收款计划（2026）'!DB:DB)</f>
        <v>0</v>
      </c>
      <c r="DC604" s="256" cm="1">
        <f t="array" aca="1" ref="DC604" ca="1">_xlfn.XLOOKUP($A604&amp;$B604,'[7]产值及收款计划（2026）'!$A:$A&amp;'[7]产值及收款计划（2026）'!$B:$B,'[7]产值及收款计划（2026）'!DC:DC)</f>
        <v>0</v>
      </c>
      <c r="DD604" s="256" cm="1">
        <f t="array" aca="1" ref="DD604" ca="1">_xlfn.XLOOKUP($A604&amp;$B604,'[7]产值及收款计划（2026）'!$A:$A&amp;'[7]产值及收款计划（2026）'!$B:$B,'[7]产值及收款计划（2026）'!DD:DD)</f>
        <v>0</v>
      </c>
      <c r="DE604" s="256" cm="1">
        <f t="array" aca="1" ref="DE604" ca="1">_xlfn.XLOOKUP($A604&amp;$B604,'[7]产值及收款计划（2026）'!$A:$A&amp;'[7]产值及收款计划（2026）'!$B:$B,'[7]产值及收款计划（2026）'!DE:DE)</f>
        <v>0</v>
      </c>
      <c r="DF604" s="256" cm="1">
        <f t="array" aca="1" ref="DF604" ca="1">_xlfn.XLOOKUP($A604&amp;$B604,'[7]产值及收款计划（2026）'!$A:$A&amp;'[7]产值及收款计划（2026）'!$B:$B,'[7]产值及收款计划（2026）'!DF:DF)</f>
        <v>0</v>
      </c>
      <c r="DG604" s="256" cm="1">
        <f t="array" aca="1" ref="DG604" ca="1">_xlfn.XLOOKUP($A604&amp;$B604,'[7]产值及收款计划（2026）'!$A:$A&amp;'[7]产值及收款计划（2026）'!$B:$B,'[7]产值及收款计划（2026）'!DG:DG)</f>
        <v>0</v>
      </c>
      <c r="DH604" s="256" cm="1">
        <f t="array" aca="1" ref="DH604" ca="1">_xlfn.XLOOKUP($A604&amp;$B604,'[7]产值及收款计划（2026）'!$A:$A&amp;'[7]产值及收款计划（2026）'!$B:$B,'[7]产值及收款计划（2026）'!DH:DH)</f>
        <v>0</v>
      </c>
      <c r="DI604" s="256" cm="1">
        <f t="array" aca="1" ref="DI604" ca="1">_xlfn.XLOOKUP($A604&amp;$B604,'[7]产值及收款计划（2026）'!$A:$A&amp;'[7]产值及收款计划（2026）'!$B:$B,'[7]产值及收款计划（2026）'!DI:DI)</f>
        <v>0</v>
      </c>
      <c r="DJ604" s="256" cm="1">
        <f t="array" aca="1" ref="DJ604" ca="1">_xlfn.XLOOKUP($A604&amp;$B604,'[7]产值及收款计划（2026）'!$A:$A&amp;'[7]产值及收款计划（2026）'!$B:$B,'[7]产值及收款计划（2026）'!DJ:DJ)</f>
        <v>0</v>
      </c>
      <c r="DK604" s="256" cm="1">
        <f t="array" aca="1" ref="DK604" ca="1">_xlfn.XLOOKUP($A604&amp;$B604,'[7]产值及收款计划（2026）'!$A:$A&amp;'[7]产值及收款计划（2026）'!$B:$B,'[7]产值及收款计划（2026）'!DK:DK)</f>
        <v>0</v>
      </c>
      <c r="DL604" s="256" cm="1">
        <f t="array" aca="1" ref="DL604" ca="1">_xlfn.XLOOKUP($A604&amp;$B604,'[7]产值及收款计划（2026）'!$A:$A&amp;'[7]产值及收款计划（2026）'!$B:$B,'[7]产值及收款计划（2026）'!DL:DL)</f>
        <v>0</v>
      </c>
      <c r="DM604" s="264"/>
      <c r="DN604" s="250"/>
    </row>
    <row r="605" spans="1:118" ht="20.25" x14ac:dyDescent="0.15">
      <c r="A605" s="254">
        <f t="shared" ca="1" si="30"/>
        <v>8</v>
      </c>
      <c r="B605" s="254" t="s">
        <v>31</v>
      </c>
      <c r="C605" s="255" t="str" cm="1">
        <f t="array" aca="1" ref="C605" ca="1">_xlfn.XLOOKUP($A605&amp;$B605,'[7]产值及收款计划（2026）'!$A:$A&amp;'[7]产值及收款计划（2026）'!$B:$B,'[7]产值及收款计划（2026）'!C:C)</f>
        <v>C0CJSC-SG-W-2025105</v>
      </c>
      <c r="D605" s="255" t="str" cm="1">
        <f t="array" aca="1" ref="D605" ca="1">_xlfn.XLOOKUP($A605&amp;$B605,'[7]产值及收款计划（2026）'!$A:$A&amp;'[7]产值及收款计划（2026）'!$B:$B,'[7]产值及收款计划（2026）'!D:D)</f>
        <v>兖矿设备采购-气相色谱和气相色谱质谱联用仪</v>
      </c>
      <c r="E605" s="256" cm="1">
        <f t="array" aca="1" ref="E605" ca="1">_xlfn.XLOOKUP($A605&amp;$B605,'[7]产值及收款计划（2026）'!$A:$A&amp;'[7]产值及收款计划（2026）'!$B:$B,'[7]产值及收款计划（2026）'!E:E)</f>
        <v>429</v>
      </c>
      <c r="F605" s="256" cm="1">
        <f t="array" aca="1" ref="F605" ca="1">_xlfn.XLOOKUP($A605&amp;$B605,'[7]产值及收款计划（2026）'!$A:$A&amp;'[7]产值及收款计划（2026）'!$B:$B,'[7]产值及收款计划（2026）'!F:F)</f>
        <v>429</v>
      </c>
      <c r="G605" s="256" cm="1">
        <f t="array" aca="1" ref="G605" ca="1">_xlfn.XLOOKUP($A605&amp;$B605,'[7]产值及收款计划（2026）'!$A:$A&amp;'[7]产值及收款计划（2026）'!$B:$B,'[7]产值及收款计划（2026）'!G:G)</f>
        <v>429</v>
      </c>
      <c r="H605" s="256" cm="1">
        <f t="array" aca="1" ref="H605" ca="1">_xlfn.XLOOKUP($A605&amp;$B605,'[7]产值及收款计划（2026）'!$A:$A&amp;'[7]产值及收款计划（2026）'!$B:$B,'[7]产值及收款计划（2026）'!H:H)</f>
        <v>25</v>
      </c>
      <c r="I605" s="257" cm="1">
        <f t="array" aca="1" ref="I605" ca="1">_xlfn.XLOOKUP($A605&amp;$B605,'[7]产值及收款计划（2026）'!$A:$A&amp;'[7]产值及收款计划（2026）'!$B:$B,'[7]产值及收款计划（2026）'!I:I)</f>
        <v>5.82750582750583E-2</v>
      </c>
      <c r="J605" s="258" cm="1">
        <f t="array" aca="1" ref="J605" ca="1">_xlfn.XLOOKUP($A605&amp;$B605,'[7]产值及收款计划（2026）'!$A:$A&amp;'[7]产值及收款计划（2026）'!$B:$B,'[7]产值及收款计划（2026）'!J:J)</f>
        <v>0.13</v>
      </c>
      <c r="K605" s="256" cm="1">
        <f t="array" aca="1" ref="K605" ca="1">_xlfn.XLOOKUP($A605&amp;$B605,'[7]产值及收款计划（2026）'!$A:$A&amp;'[7]产值及收款计划（2026）'!$B:$B,'[7]产值及收款计划（2026）'!K:K)</f>
        <v>0</v>
      </c>
      <c r="L605" s="256" cm="1">
        <f t="array" aca="1" ref="L605" ca="1">_xlfn.XLOOKUP($A605&amp;$B605,'[7]产值及收款计划（2026）'!$A:$A&amp;'[7]产值及收款计划（2026）'!$B:$B,'[7]产值及收款计划（2026）'!L:L)</f>
        <v>0</v>
      </c>
      <c r="M605" s="256" t="str" cm="1">
        <f t="array" aca="1" ref="M605" ca="1">_xlfn.XLOOKUP($A605&amp;$B605,'[7]产值及收款计划（2026）'!$A:$A&amp;'[7]产值及收款计划（2026）'!$B:$B,'[7]产值及收款计划（2026）'!M:M)</f>
        <v>主导</v>
      </c>
      <c r="N605" s="256" cm="1">
        <f t="array" aca="1" ref="N605" ca="1">_xlfn.XLOOKUP($A605&amp;$B605,'[7]产值及收款计划（2026）'!$A:$A&amp;'[7]产值及收款计划（2026）'!$B:$B,'[7]产值及收款计划（2026）'!N:N)</f>
        <v>0</v>
      </c>
      <c r="O605" s="256" t="str" cm="1">
        <f t="array" aca="1" ref="O605" ca="1">_xlfn.XLOOKUP($A605&amp;$B605,'[7]产值及收款计划（2026）'!$A:$A&amp;'[7]产值及收款计划（2026）'!$B:$B,'[7]产值及收款计划（2026）'!O:O)</f>
        <v>马伟超</v>
      </c>
      <c r="P605" s="255" t="str" cm="1">
        <f t="array" aca="1" ref="P605" ca="1">_xlfn.XLOOKUP($A605&amp;$B605,'[7]产值及收款计划（2026）'!$A:$A&amp;'[7]产值及收款计划（2026）'!$B:$B,'[7]产值及收款计划（2026）'!P:P)</f>
        <v>在建</v>
      </c>
      <c r="Q605" s="256" cm="1">
        <f t="array" aca="1" ref="Q605" ca="1">_xlfn.XLOOKUP($A605&amp;$B605,'[7]产值及收款计划（2026）'!$A:$A&amp;'[7]产值及收款计划（2026）'!$B:$B,'[7]产值及收款计划（2026）'!Q:Q)</f>
        <v>0</v>
      </c>
      <c r="R605" s="256" cm="1">
        <f t="array" aca="1" ref="R605" ca="1">_xlfn.XLOOKUP($A605&amp;$B605,'[7]产值及收款计划（2026）'!$A:$A&amp;'[7]产值及收款计划（2026）'!$B:$B,'[7]产值及收款计划（2026）'!R:R)</f>
        <v>0</v>
      </c>
      <c r="S605" s="256" cm="1">
        <f t="array" aca="1" ref="S605" ca="1">_xlfn.XLOOKUP($A605&amp;$B605,'[7]产值及收款计划（2026）'!$A:$A&amp;'[7]产值及收款计划（2026）'!$B:$B,'[7]产值及收款计划（2026）'!S:S)</f>
        <v>0</v>
      </c>
      <c r="T605" s="256" cm="1">
        <f t="array" aca="1" ref="T605" ca="1">_xlfn.XLOOKUP($A605&amp;$B605,'[7]产值及收款计划（2026）'!$A:$A&amp;'[7]产值及收款计划（2026）'!$B:$B,'[7]产值及收款计划（2026）'!T:T)</f>
        <v>0</v>
      </c>
      <c r="U605" s="256" cm="1">
        <f t="array" aca="1" ref="U605" ca="1">_xlfn.XLOOKUP($A605&amp;$B605,'[7]产值及收款计划（2026）'!$A:$A&amp;'[7]产值及收款计划（2026）'!$B:$B,'[7]产值及收款计划（2026）'!U:U)</f>
        <v>0</v>
      </c>
      <c r="V605" s="256" cm="1">
        <f t="array" aca="1" ref="V605" ca="1">_xlfn.XLOOKUP($A605&amp;$B605,'[7]产值及收款计划（2026）'!$A:$A&amp;'[7]产值及收款计划（2026）'!$B:$B,'[7]产值及收款计划（2026）'!V:V)</f>
        <v>429</v>
      </c>
      <c r="W605" s="256" cm="1">
        <f t="array" aca="1" ref="W605" ca="1">_xlfn.XLOOKUP($A605&amp;$B605,'[7]产值及收款计划（2026）'!$A:$A&amp;'[7]产值及收款计划（2026）'!$B:$B,'[7]产值及收款计划（2026）'!W:W)</f>
        <v>0</v>
      </c>
      <c r="X605" s="256" cm="1">
        <f t="array" aca="1" ref="X605" ca="1">_xlfn.XLOOKUP($A605&amp;$B605,'[7]产值及收款计划（2026）'!$A:$A&amp;'[7]产值及收款计划（2026）'!$B:$B,'[7]产值及收款计划（2026）'!X:X)</f>
        <v>0</v>
      </c>
      <c r="Y605" s="256" cm="1">
        <f t="array" aca="1" ref="Y605" ca="1">_xlfn.XLOOKUP($A605&amp;$B605,'[7]产值及收款计划（2026）'!$A:$A&amp;'[7]产值及收款计划（2026）'!$B:$B,'[7]产值及收款计划（2026）'!Y:Y)</f>
        <v>0</v>
      </c>
      <c r="Z605" s="256" cm="1">
        <f t="array" aca="1" ref="Z605" ca="1">_xlfn.XLOOKUP($A605&amp;$B605,'[7]产值及收款计划（2026）'!$A:$A&amp;'[7]产值及收款计划（2026）'!$B:$B,'[7]产值及收款计划（2026）'!Z:Z)</f>
        <v>0</v>
      </c>
      <c r="AA605" s="256" cm="1">
        <f t="array" aca="1" ref="AA605" ca="1">_xlfn.XLOOKUP($A605&amp;$B605,'[7]产值及收款计划（2026）'!$A:$A&amp;'[7]产值及收款计划（2026）'!$B:$B,'[7]产值及收款计划（2026）'!AA:AA)</f>
        <v>0</v>
      </c>
      <c r="AB605" s="256" cm="1">
        <f t="array" aca="1" ref="AB605" ca="1">_xlfn.XLOOKUP($A605&amp;$B605,'[7]产值及收款计划（2026）'!$A:$A&amp;'[7]产值及收款计划（2026）'!$B:$B,'[7]产值及收款计划（2026）'!AB:AB)</f>
        <v>0</v>
      </c>
      <c r="AC605" s="256" cm="1">
        <f t="array" aca="1" ref="AC605" ca="1">_xlfn.XLOOKUP($A605&amp;$B605,'[7]产值及收款计划（2026）'!$A:$A&amp;'[7]产值及收款计划（2026）'!$B:$B,'[7]产值及收款计划（2026）'!AC:AC)</f>
        <v>0</v>
      </c>
      <c r="AD605" s="256" cm="1">
        <f t="array" aca="1" ref="AD605" ca="1">_xlfn.XLOOKUP($A605&amp;$B605,'[7]产值及收款计划（2026）'!$A:$A&amp;'[7]产值及收款计划（2026）'!$B:$B,'[7]产值及收款计划（2026）'!AD:AD)</f>
        <v>0</v>
      </c>
      <c r="AE605" s="256" cm="1">
        <f t="array" aca="1" ref="AE605" ca="1">_xlfn.XLOOKUP($A605&amp;$B605,'[7]产值及收款计划（2026）'!$A:$A&amp;'[7]产值及收款计划（2026）'!$B:$B,'[7]产值及收款计划（2026）'!AE:AE)</f>
        <v>0</v>
      </c>
      <c r="AF605" s="256" cm="1">
        <f t="array" aca="1" ref="AF605" ca="1">_xlfn.XLOOKUP($A605&amp;$B605,'[7]产值及收款计划（2026）'!$A:$A&amp;'[7]产值及收款计划（2026）'!$B:$B,'[7]产值及收款计划（2026）'!AF:AF)</f>
        <v>0</v>
      </c>
      <c r="AG605" s="256" cm="1">
        <f t="array" aca="1" ref="AG605" ca="1">_xlfn.XLOOKUP($A605&amp;$B605,'[7]产值及收款计划（2026）'!$A:$A&amp;'[7]产值及收款计划（2026）'!$B:$B,'[7]产值及收款计划（2026）'!AG:AG)</f>
        <v>0</v>
      </c>
      <c r="AH605" s="256" cm="1">
        <f t="array" aca="1" ref="AH605" ca="1">_xlfn.XLOOKUP($A605&amp;$B605,'[7]产值及收款计划（2026）'!$A:$A&amp;'[7]产值及收款计划（2026）'!$B:$B,'[7]产值及收款计划（2026）'!AH:AH)</f>
        <v>0</v>
      </c>
      <c r="AI605" s="256" cm="1">
        <f t="array" aca="1" ref="AI605" ca="1">_xlfn.XLOOKUP($A605&amp;$B605,'[7]产值及收款计划（2026）'!$A:$A&amp;'[7]产值及收款计划（2026）'!$B:$B,'[7]产值及收款计划（2026）'!AI:AI)</f>
        <v>0</v>
      </c>
      <c r="AJ605" s="256" cm="1">
        <f t="array" aca="1" ref="AJ605" ca="1">_xlfn.XLOOKUP($A605&amp;$B605,'[7]产值及收款计划（2026）'!$A:$A&amp;'[7]产值及收款计划（2026）'!$B:$B,'[7]产值及收款计划（2026）'!AJ:AJ)</f>
        <v>0</v>
      </c>
      <c r="AK605" s="256" cm="1">
        <f t="array" aca="1" ref="AK605" ca="1">_xlfn.XLOOKUP($A605&amp;$B605,'[7]产值及收款计划（2026）'!$A:$A&amp;'[7]产值及收款计划（2026）'!$B:$B,'[7]产值及收款计划（2026）'!AK:AK)</f>
        <v>0</v>
      </c>
      <c r="AL605" s="256" cm="1">
        <f t="array" aca="1" ref="AL605" ca="1">_xlfn.XLOOKUP($A605&amp;$B605,'[7]产值及收款计划（2026）'!$A:$A&amp;'[7]产值及收款计划（2026）'!$B:$B,'[7]产值及收款计划（2026）'!AL:AL)</f>
        <v>0</v>
      </c>
      <c r="AM605" s="263" t="e" cm="1">
        <f t="array" aca="1" ref="AM605" ca="1">_xlfn.LET(_xlpm.勾选月份状态数组,TRANSPOSE('PPT(12-15页）-TOP10'!$A$3:$A$14),_xlpm.选择数据区,IF('PPT(12-15页）-TOP10'!$E$3="收款",$BA605:$BL605,$AA605:$AL605),SUM(_xlfn._xlws.FILTER(_xlpm.选择数据区,_xlpm.勾选月份状态数组,"")))</f>
        <v>#NAME?</v>
      </c>
      <c r="AN605" s="256" t="e" cm="1">
        <f t="array" aca="1" ref="AN605" ca="1">_xlfn.LET(_xlpm.勾选月份状态数组,TRANSPOSE('PPT(12-15页）-TOP10'!$A$3:$A$14),_xlpm.选择数据区,IF('PPT(12-15页）-TOP10'!$E$3="收款",$DA605:$DL605,$CA605:$CL605),SUM(_xlfn._xlws.FILTER(_xlpm.选择数据区,_xlpm.勾选月份状态数组,"")))</f>
        <v>#NAME?</v>
      </c>
      <c r="AO605" s="256">
        <f ca="1">SUM(CA605:CC605)+SUM(AD605:AL605)</f>
        <v>0</v>
      </c>
      <c r="AP605" s="256"/>
      <c r="AQ605" s="256"/>
      <c r="AR605" s="256"/>
      <c r="AS605" s="256" cm="1">
        <f t="array" aca="1" ref="AS605" ca="1">_xlfn.XLOOKUP($A605&amp;$B605,'[7]产值及收款计划（2026）'!$A:$A&amp;'[7]产值及收款计划（2026）'!$B:$B,'[7]产值及收款计划（2026）'!AS:AS)</f>
        <v>0</v>
      </c>
      <c r="AT605" s="256" cm="1">
        <f t="array" aca="1" ref="AT605" ca="1">_xlfn.XLOOKUP($A605&amp;$B605,'[7]产值及收款计划（2026）'!$A:$A&amp;'[7]产值及收款计划（2026）'!$B:$B,'[7]产值及收款计划（2026）'!AT:AT)</f>
        <v>0</v>
      </c>
      <c r="AU605" s="256" cm="1">
        <f t="array" aca="1" ref="AU605" ca="1">_xlfn.XLOOKUP($A605&amp;$B605,'[7]产值及收款计划（2026）'!$A:$A&amp;'[7]产值及收款计划（2026）'!$B:$B,'[7]产值及收款计划（2026）'!AU:AU)</f>
        <v>0</v>
      </c>
      <c r="AV605" s="256" cm="1">
        <f t="array" aca="1" ref="AV605" ca="1">_xlfn.XLOOKUP($A605&amp;$B605,'[7]产值及收款计划（2026）'!$A:$A&amp;'[7]产值及收款计划（2026）'!$B:$B,'[7]产值及收款计划（2026）'!AV:AV)</f>
        <v>0</v>
      </c>
      <c r="AW605" s="256" cm="1">
        <f t="array" aca="1" ref="AW605" ca="1">_xlfn.XLOOKUP($A605&amp;$B605,'[7]产值及收款计划（2026）'!$A:$A&amp;'[7]产值及收款计划（2026）'!$B:$B,'[7]产值及收款计划（2026）'!AW:AW)</f>
        <v>128.69999999999999</v>
      </c>
      <c r="AX605" s="256" cm="1">
        <f t="array" aca="1" ref="AX605" ca="1">_xlfn.XLOOKUP($A605&amp;$B605,'[7]产值及收款计划（2026）'!$A:$A&amp;'[7]产值及收款计划（2026）'!$B:$B,'[7]产值及收款计划（2026）'!AX:AX)</f>
        <v>0</v>
      </c>
      <c r="AY605" s="256" cm="1">
        <f t="array" aca="1" ref="AY605" ca="1">_xlfn.XLOOKUP($A605&amp;$B605,'[7]产值及收款计划（2026）'!$A:$A&amp;'[7]产值及收款计划（2026）'!$B:$B,'[7]产值及收款计划（2026）'!AY:AY)</f>
        <v>300.3</v>
      </c>
      <c r="AZ605" s="256" cm="1">
        <f t="array" aca="1" ref="AZ605" ca="1">_xlfn.XLOOKUP($A605&amp;$B605,'[7]产值及收款计划（2026）'!$A:$A&amp;'[7]产值及收款计划（2026）'!$B:$B,'[7]产值及收款计划（2026）'!AZ:AZ)</f>
        <v>-128.69999999999999</v>
      </c>
      <c r="BA605" s="256" cm="1">
        <f t="array" aca="1" ref="BA605" ca="1">_xlfn.XLOOKUP($A605&amp;$B605,'[7]产值及收款计划（2026）'!$A:$A&amp;'[7]产值及收款计划（2026）'!$B:$B,'[7]产值及收款计划（2026）'!BA:BA)</f>
        <v>0</v>
      </c>
      <c r="BB605" s="256" cm="1">
        <f t="array" aca="1" ref="BB605" ca="1">_xlfn.XLOOKUP($A605&amp;$B605,'[7]产值及收款计划（2026）'!$A:$A&amp;'[7]产值及收款计划（2026）'!$B:$B,'[7]产值及收款计划（2026）'!BB:BB)</f>
        <v>0</v>
      </c>
      <c r="BC605" s="256" cm="1">
        <f t="array" aca="1" ref="BC605" ca="1">_xlfn.XLOOKUP($A605&amp;$B605,'[7]产值及收款计划（2026）'!$A:$A&amp;'[7]产值及收款计划（2026）'!$B:$B,'[7]产值及收款计划（2026）'!BC:BC)</f>
        <v>0</v>
      </c>
      <c r="BD605" s="256" cm="1">
        <f t="array" aca="1" ref="BD605" ca="1">_xlfn.XLOOKUP($A605&amp;$B605,'[7]产值及收款计划（2026）'!$A:$A&amp;'[7]产值及收款计划（2026）'!$B:$B,'[7]产值及收款计划（2026）'!BD:BD)</f>
        <v>0</v>
      </c>
      <c r="BE605" s="256" cm="1">
        <f t="array" aca="1" ref="BE605" ca="1">_xlfn.XLOOKUP($A605&amp;$B605,'[7]产值及收款计划（2026）'!$A:$A&amp;'[7]产值及收款计划（2026）'!$B:$B,'[7]产值及收款计划（2026）'!BE:BE)</f>
        <v>0</v>
      </c>
      <c r="BF605" s="256" cm="1">
        <f t="array" aca="1" ref="BF605" ca="1">_xlfn.XLOOKUP($A605&amp;$B605,'[7]产值及收款计划（2026）'!$A:$A&amp;'[7]产值及收款计划（2026）'!$B:$B,'[7]产值及收款计划（2026）'!BF:BF)</f>
        <v>0</v>
      </c>
      <c r="BG605" s="256" cm="1">
        <f t="array" aca="1" ref="BG605" ca="1">_xlfn.XLOOKUP($A605&amp;$B605,'[7]产值及收款计划（2026）'!$A:$A&amp;'[7]产值及收款计划（2026）'!$B:$B,'[7]产值及收款计划（2026）'!BG:BG)</f>
        <v>0</v>
      </c>
      <c r="BH605" s="256" cm="1">
        <f t="array" aca="1" ref="BH605" ca="1">_xlfn.XLOOKUP($A605&amp;$B605,'[7]产值及收款计划（2026）'!$A:$A&amp;'[7]产值及收款计划（2026）'!$B:$B,'[7]产值及收款计划（2026）'!BH:BH)</f>
        <v>0</v>
      </c>
      <c r="BI605" s="256" cm="1">
        <f t="array" aca="1" ref="BI605" ca="1">_xlfn.XLOOKUP($A605&amp;$B605,'[7]产值及收款计划（2026）'!$A:$A&amp;'[7]产值及收款计划（2026）'!$B:$B,'[7]产值及收款计划（2026）'!BI:BI)</f>
        <v>0</v>
      </c>
      <c r="BJ605" s="256" cm="1">
        <f t="array" aca="1" ref="BJ605" ca="1">_xlfn.XLOOKUP($A605&amp;$B605,'[7]产值及收款计划（2026）'!$A:$A&amp;'[7]产值及收款计划（2026）'!$B:$B,'[7]产值及收款计划（2026）'!BJ:BJ)</f>
        <v>0</v>
      </c>
      <c r="BK605" s="256" cm="1">
        <f t="array" aca="1" ref="BK605" ca="1">_xlfn.XLOOKUP($A605&amp;$B605,'[7]产值及收款计划（2026）'!$A:$A&amp;'[7]产值及收款计划（2026）'!$B:$B,'[7]产值及收款计划（2026）'!BK:BK)</f>
        <v>0</v>
      </c>
      <c r="BL605" s="256" cm="1">
        <f t="array" aca="1" ref="BL605" ca="1">_xlfn.XLOOKUP($A605&amp;$B605,'[7]产值及收款计划（2026）'!$A:$A&amp;'[7]产值及收款计划（2026）'!$B:$B,'[7]产值及收款计划（2026）'!BL:BL)</f>
        <v>0</v>
      </c>
      <c r="BM605" s="256"/>
      <c r="BN605" s="256"/>
      <c r="BO605" s="256"/>
      <c r="BP605" s="256"/>
      <c r="BQ605" s="255" t="str" cm="1">
        <f t="array" aca="1" ref="BQ605" ca="1">_xlfn.XLOOKUP($A605&amp;$B605,'[7]产值及收款计划（2026）'!$A:$A&amp;'[7]产值及收款计划（2026）'!$B:$B,'[7]产值及收款计划（2026）'!BQ:BQ)</f>
        <v>兖矿集团有限公司煤液化及煤化工国家重点实验室</v>
      </c>
      <c r="BR605" s="256" cm="1">
        <f t="array" aca="1" ref="BR605" ca="1">_xlfn.XLOOKUP($A605&amp;$B605,'[7]产值及收款计划（2026）'!$A:$A&amp;'[7]产值及收款计划（2026）'!$B:$B,'[7]产值及收款计划（2026）'!BR:BR)</f>
        <v>0</v>
      </c>
      <c r="CA605" s="256" cm="1">
        <f t="array" aca="1" ref="CA605" ca="1">_xlfn.XLOOKUP($A605&amp;$B605,'[7]产值及收款计划（2026）'!$A:$A&amp;'[7]产值及收款计划（2026）'!$B:$B,'[7]产值及收款计划（2026）'!CA:CA)</f>
        <v>0</v>
      </c>
      <c r="CB605" s="256" cm="1">
        <f t="array" aca="1" ref="CB605" ca="1">_xlfn.XLOOKUP($A605&amp;$B605,'[7]产值及收款计划（2026）'!$A:$A&amp;'[7]产值及收款计划（2026）'!$B:$B,'[7]产值及收款计划（2026）'!CB:CB)</f>
        <v>0</v>
      </c>
      <c r="CC605" s="256" cm="1">
        <f t="array" aca="1" ref="CC605" ca="1">_xlfn.XLOOKUP($A605&amp;$B605,'[7]产值及收款计划（2026）'!$A:$A&amp;'[7]产值及收款计划（2026）'!$B:$B,'[7]产值及收款计划（2026）'!CC:CC)</f>
        <v>0</v>
      </c>
      <c r="CD605" s="256" cm="1">
        <f t="array" aca="1" ref="CD605" ca="1">_xlfn.XLOOKUP($A605&amp;$B605,'[7]产值及收款计划（2026）'!$A:$A&amp;'[7]产值及收款计划（2026）'!$B:$B,'[7]产值及收款计划（2026）'!CD:CD)</f>
        <v>0</v>
      </c>
      <c r="CE605" s="256" cm="1">
        <f t="array" aca="1" ref="CE605" ca="1">_xlfn.XLOOKUP($A605&amp;$B605,'[7]产值及收款计划（2026）'!$A:$A&amp;'[7]产值及收款计划（2026）'!$B:$B,'[7]产值及收款计划（2026）'!CE:CE)</f>
        <v>0</v>
      </c>
      <c r="CF605" s="256" cm="1">
        <f t="array" aca="1" ref="CF605" ca="1">_xlfn.XLOOKUP($A605&amp;$B605,'[7]产值及收款计划（2026）'!$A:$A&amp;'[7]产值及收款计划（2026）'!$B:$B,'[7]产值及收款计划（2026）'!CF:CF)</f>
        <v>0</v>
      </c>
      <c r="CG605" s="256" cm="1">
        <f t="array" aca="1" ref="CG605" ca="1">_xlfn.XLOOKUP($A605&amp;$B605,'[7]产值及收款计划（2026）'!$A:$A&amp;'[7]产值及收款计划（2026）'!$B:$B,'[7]产值及收款计划（2026）'!CG:CG)</f>
        <v>0</v>
      </c>
      <c r="CH605" s="256" cm="1">
        <f t="array" aca="1" ref="CH605" ca="1">_xlfn.XLOOKUP($A605&amp;$B605,'[7]产值及收款计划（2026）'!$A:$A&amp;'[7]产值及收款计划（2026）'!$B:$B,'[7]产值及收款计划（2026）'!CH:CH)</f>
        <v>0</v>
      </c>
      <c r="CI605" s="256" cm="1">
        <f t="array" aca="1" ref="CI605" ca="1">_xlfn.XLOOKUP($A605&amp;$B605,'[7]产值及收款计划（2026）'!$A:$A&amp;'[7]产值及收款计划（2026）'!$B:$B,'[7]产值及收款计划（2026）'!CI:CI)</f>
        <v>0</v>
      </c>
      <c r="CJ605" s="256" cm="1">
        <f t="array" aca="1" ref="CJ605" ca="1">_xlfn.XLOOKUP($A605&amp;$B605,'[7]产值及收款计划（2026）'!$A:$A&amp;'[7]产值及收款计划（2026）'!$B:$B,'[7]产值及收款计划（2026）'!CJ:CJ)</f>
        <v>0</v>
      </c>
      <c r="CK605" s="256" cm="1">
        <f t="array" aca="1" ref="CK605" ca="1">_xlfn.XLOOKUP($A605&amp;$B605,'[7]产值及收款计划（2026）'!$A:$A&amp;'[7]产值及收款计划（2026）'!$B:$B,'[7]产值及收款计划（2026）'!CK:CK)</f>
        <v>0</v>
      </c>
      <c r="CL605" s="256" cm="1">
        <f t="array" aca="1" ref="CL605" ca="1">_xlfn.XLOOKUP($A605&amp;$B605,'[7]产值及收款计划（2026）'!$A:$A&amp;'[7]产值及收款计划（2026）'!$B:$B,'[7]产值及收款计划（2026）'!CL:CL)</f>
        <v>0</v>
      </c>
      <c r="DA605" s="256" cm="1">
        <f t="array" aca="1" ref="DA605" ca="1">_xlfn.XLOOKUP($A605&amp;$B605,'[7]产值及收款计划（2026）'!$A:$A&amp;'[7]产值及收款计划（2026）'!$B:$B,'[7]产值及收款计划（2026）'!DA:DA)</f>
        <v>0</v>
      </c>
      <c r="DB605" s="256" cm="1">
        <f t="array" aca="1" ref="DB605" ca="1">_xlfn.XLOOKUP($A605&amp;$B605,'[7]产值及收款计划（2026）'!$A:$A&amp;'[7]产值及收款计划（2026）'!$B:$B,'[7]产值及收款计划（2026）'!DB:DB)</f>
        <v>0</v>
      </c>
      <c r="DC605" s="256" cm="1">
        <f t="array" aca="1" ref="DC605" ca="1">_xlfn.XLOOKUP($A605&amp;$B605,'[7]产值及收款计划（2026）'!$A:$A&amp;'[7]产值及收款计划（2026）'!$B:$B,'[7]产值及收款计划（2026）'!DC:DC)</f>
        <v>0</v>
      </c>
      <c r="DD605" s="256" cm="1">
        <f t="array" aca="1" ref="DD605" ca="1">_xlfn.XLOOKUP($A605&amp;$B605,'[7]产值及收款计划（2026）'!$A:$A&amp;'[7]产值及收款计划（2026）'!$B:$B,'[7]产值及收款计划（2026）'!DD:DD)</f>
        <v>0</v>
      </c>
      <c r="DE605" s="256" cm="1">
        <f t="array" aca="1" ref="DE605" ca="1">_xlfn.XLOOKUP($A605&amp;$B605,'[7]产值及收款计划（2026）'!$A:$A&amp;'[7]产值及收款计划（2026）'!$B:$B,'[7]产值及收款计划（2026）'!DE:DE)</f>
        <v>0</v>
      </c>
      <c r="DF605" s="256" cm="1">
        <f t="array" aca="1" ref="DF605" ca="1">_xlfn.XLOOKUP($A605&amp;$B605,'[7]产值及收款计划（2026）'!$A:$A&amp;'[7]产值及收款计划（2026）'!$B:$B,'[7]产值及收款计划（2026）'!DF:DF)</f>
        <v>0</v>
      </c>
      <c r="DG605" s="256" cm="1">
        <f t="array" aca="1" ref="DG605" ca="1">_xlfn.XLOOKUP($A605&amp;$B605,'[7]产值及收款计划（2026）'!$A:$A&amp;'[7]产值及收款计划（2026）'!$B:$B,'[7]产值及收款计划（2026）'!DG:DG)</f>
        <v>0</v>
      </c>
      <c r="DH605" s="256" cm="1">
        <f t="array" aca="1" ref="DH605" ca="1">_xlfn.XLOOKUP($A605&amp;$B605,'[7]产值及收款计划（2026）'!$A:$A&amp;'[7]产值及收款计划（2026）'!$B:$B,'[7]产值及收款计划（2026）'!DH:DH)</f>
        <v>0</v>
      </c>
      <c r="DI605" s="256" cm="1">
        <f t="array" aca="1" ref="DI605" ca="1">_xlfn.XLOOKUP($A605&amp;$B605,'[7]产值及收款计划（2026）'!$A:$A&amp;'[7]产值及收款计划（2026）'!$B:$B,'[7]产值及收款计划（2026）'!DI:DI)</f>
        <v>0</v>
      </c>
      <c r="DJ605" s="256" cm="1">
        <f t="array" aca="1" ref="DJ605" ca="1">_xlfn.XLOOKUP($A605&amp;$B605,'[7]产值及收款计划（2026）'!$A:$A&amp;'[7]产值及收款计划（2026）'!$B:$B,'[7]产值及收款计划（2026）'!DJ:DJ)</f>
        <v>0</v>
      </c>
      <c r="DK605" s="256" cm="1">
        <f t="array" aca="1" ref="DK605" ca="1">_xlfn.XLOOKUP($A605&amp;$B605,'[7]产值及收款计划（2026）'!$A:$A&amp;'[7]产值及收款计划（2026）'!$B:$B,'[7]产值及收款计划（2026）'!DK:DK)</f>
        <v>0</v>
      </c>
      <c r="DL605" s="256" cm="1">
        <f t="array" aca="1" ref="DL605" ca="1">_xlfn.XLOOKUP($A605&amp;$B605,'[7]产值及收款计划（2026）'!$A:$A&amp;'[7]产值及收款计划（2026）'!$B:$B,'[7]产值及收款计划（2026）'!DL:DL)</f>
        <v>0</v>
      </c>
      <c r="DM605" s="264"/>
      <c r="DN605" s="250"/>
    </row>
    <row r="606" spans="1:118" ht="20.25" x14ac:dyDescent="0.15">
      <c r="A606" s="254">
        <f t="shared" ca="1" si="30"/>
        <v>9</v>
      </c>
      <c r="B606" s="254" t="s">
        <v>31</v>
      </c>
      <c r="C606" s="255" t="str" cm="1">
        <f t="array" aca="1" ref="C606" ca="1">_xlfn.XLOOKUP($A606&amp;$B606,'[7]产值及收款计划（2026）'!$A:$A&amp;'[7]产值及收款计划（2026）'!$B:$B,'[7]产值及收款计划（2026）'!C:C)</f>
        <v>C0CJSC-FW-T-2026007</v>
      </c>
      <c r="D606" s="255" t="str" cm="1">
        <f t="array" aca="1" ref="D606" ca="1">_xlfn.XLOOKUP($A606&amp;$B606,'[7]产值及收款计划（2026）'!$A:$A&amp;'[7]产值及收款计划（2026）'!$B:$B,'[7]产值及收款计划（2026）'!D:D)</f>
        <v>虹口区城市管理行政执法局2026年信息化系统运维服务</v>
      </c>
      <c r="E606" s="256" cm="1">
        <f t="array" aca="1" ref="E606" ca="1">_xlfn.XLOOKUP($A606&amp;$B606,'[7]产值及收款计划（2026）'!$A:$A&amp;'[7]产值及收款计划（2026）'!$B:$B,'[7]产值及收款计划（2026）'!E:E)</f>
        <v>28.88</v>
      </c>
      <c r="F606" s="256" cm="1">
        <f t="array" aca="1" ref="F606" ca="1">_xlfn.XLOOKUP($A606&amp;$B606,'[7]产值及收款计划（2026）'!$A:$A&amp;'[7]产值及收款计划（2026）'!$B:$B,'[7]产值及收款计划（2026）'!F:F)</f>
        <v>28.88</v>
      </c>
      <c r="G606" s="256" cm="1">
        <f t="array" aca="1" ref="G606" ca="1">_xlfn.XLOOKUP($A606&amp;$B606,'[7]产值及收款计划（2026）'!$A:$A&amp;'[7]产值及收款计划（2026）'!$B:$B,'[7]产值及收款计划（2026）'!G:G)</f>
        <v>28.88</v>
      </c>
      <c r="H606" s="256" cm="1">
        <f t="array" aca="1" ref="H606" ca="1">_xlfn.XLOOKUP($A606&amp;$B606,'[7]产值及收款计划（2026）'!$A:$A&amp;'[7]产值及收款计划（2026）'!$B:$B,'[7]产值及收款计划（2026）'!H:H)</f>
        <v>2.38</v>
      </c>
      <c r="I606" s="257" cm="1">
        <f t="array" aca="1" ref="I606" ca="1">_xlfn.XLOOKUP($A606&amp;$B606,'[7]产值及收款计划（2026）'!$A:$A&amp;'[7]产值及收款计划（2026）'!$B:$B,'[7]产值及收款计划（2026）'!I:I)</f>
        <v>8.2409972299168896E-2</v>
      </c>
      <c r="J606" s="258" cm="1">
        <f t="array" aca="1" ref="J606" ca="1">_xlfn.XLOOKUP($A606&amp;$B606,'[7]产值及收款计划（2026）'!$A:$A&amp;'[7]产值及收款计划（2026）'!$B:$B,'[7]产值及收款计划（2026）'!J:J)</f>
        <v>0.06</v>
      </c>
      <c r="K606" s="256" cm="1">
        <f t="array" aca="1" ref="K606" ca="1">_xlfn.XLOOKUP($A606&amp;$B606,'[7]产值及收款计划（2026）'!$A:$A&amp;'[7]产值及收款计划（2026）'!$B:$B,'[7]产值及收款计划（2026）'!K:K)</f>
        <v>0</v>
      </c>
      <c r="L606" s="256" cm="1">
        <f t="array" aca="1" ref="L606" ca="1">_xlfn.XLOOKUP($A606&amp;$B606,'[7]产值及收款计划（2026）'!$A:$A&amp;'[7]产值及收款计划（2026）'!$B:$B,'[7]产值及收款计划（2026）'!L:L)</f>
        <v>0</v>
      </c>
      <c r="M606" s="256" t="str" cm="1">
        <f t="array" aca="1" ref="M606" ca="1">_xlfn.XLOOKUP($A606&amp;$B606,'[7]产值及收款计划（2026）'!$A:$A&amp;'[7]产值及收款计划（2026）'!$B:$B,'[7]产值及收款计划（2026）'!M:M)</f>
        <v>主导</v>
      </c>
      <c r="N606" s="256" cm="1">
        <f t="array" aca="1" ref="N606" ca="1">_xlfn.XLOOKUP($A606&amp;$B606,'[7]产值及收款计划（2026）'!$A:$A&amp;'[7]产值及收款计划（2026）'!$B:$B,'[7]产值及收款计划（2026）'!N:N)</f>
        <v>0</v>
      </c>
      <c r="O606" s="256" t="str" cm="1">
        <f t="array" aca="1" ref="O606" ca="1">_xlfn.XLOOKUP($A606&amp;$B606,'[7]产值及收款计划（2026）'!$A:$A&amp;'[7]产值及收款计划（2026）'!$B:$B,'[7]产值及收款计划（2026）'!O:O)</f>
        <v>瞿欣怡</v>
      </c>
      <c r="P606" s="255" t="str" cm="1">
        <f t="array" aca="1" ref="P606" ca="1">_xlfn.XLOOKUP($A606&amp;$B606,'[7]产值及收款计划（2026）'!$A:$A&amp;'[7]产值及收款计划（2026）'!$B:$B,'[7]产值及收款计划（2026）'!P:P)</f>
        <v>26新签</v>
      </c>
      <c r="Q606" s="256" cm="1">
        <f t="array" aca="1" ref="Q606" ca="1">_xlfn.XLOOKUP($A606&amp;$B606,'[7]产值及收款计划（2026）'!$A:$A&amp;'[7]产值及收款计划（2026）'!$B:$B,'[7]产值及收款计划（2026）'!Q:Q)</f>
        <v>0</v>
      </c>
      <c r="R606" s="256" cm="1">
        <f t="array" aca="1" ref="R606" ca="1">_xlfn.XLOOKUP($A606&amp;$B606,'[7]产值及收款计划（2026）'!$A:$A&amp;'[7]产值及收款计划（2026）'!$B:$B,'[7]产值及收款计划（2026）'!R:R)</f>
        <v>0</v>
      </c>
      <c r="S606" s="256" cm="1">
        <f t="array" aca="1" ref="S606" ca="1">_xlfn.XLOOKUP($A606&amp;$B606,'[7]产值及收款计划（2026）'!$A:$A&amp;'[7]产值及收款计划（2026）'!$B:$B,'[7]产值及收款计划（2026）'!S:S)</f>
        <v>0</v>
      </c>
      <c r="T606" s="256" cm="1">
        <f t="array" aca="1" ref="T606" ca="1">_xlfn.XLOOKUP($A606&amp;$B606,'[7]产值及收款计划（2026）'!$A:$A&amp;'[7]产值及收款计划（2026）'!$B:$B,'[7]产值及收款计划（2026）'!T:T)</f>
        <v>0</v>
      </c>
      <c r="U606" s="256" cm="1">
        <f t="array" aca="1" ref="U606" ca="1">_xlfn.XLOOKUP($A606&amp;$B606,'[7]产值及收款计划（2026）'!$A:$A&amp;'[7]产值及收款计划（2026）'!$B:$B,'[7]产值及收款计划（2026）'!U:U)</f>
        <v>0</v>
      </c>
      <c r="V606" s="256" cm="1">
        <f t="array" aca="1" ref="V606" ca="1">_xlfn.XLOOKUP($A606&amp;$B606,'[7]产值及收款计划（2026）'!$A:$A&amp;'[7]产值及收款计划（2026）'!$B:$B,'[7]产值及收款计划（2026）'!V:V)</f>
        <v>28.88</v>
      </c>
      <c r="W606" s="256" cm="1">
        <f t="array" aca="1" ref="W606" ca="1">_xlfn.XLOOKUP($A606&amp;$B606,'[7]产值及收款计划（2026）'!$A:$A&amp;'[7]产值及收款计划（2026）'!$B:$B,'[7]产值及收款计划（2026）'!W:W)</f>
        <v>0</v>
      </c>
      <c r="X606" s="256" cm="1">
        <f t="array" aca="1" ref="X606" ca="1">_xlfn.XLOOKUP($A606&amp;$B606,'[7]产值及收款计划（2026）'!$A:$A&amp;'[7]产值及收款计划（2026）'!$B:$B,'[7]产值及收款计划（2026）'!X:X)</f>
        <v>0</v>
      </c>
      <c r="Y606" s="256" cm="1">
        <f t="array" aca="1" ref="Y606" ca="1">_xlfn.XLOOKUP($A606&amp;$B606,'[7]产值及收款计划（2026）'!$A:$A&amp;'[7]产值及收款计划（2026）'!$B:$B,'[7]产值及收款计划（2026）'!Y:Y)</f>
        <v>0</v>
      </c>
      <c r="Z606" s="256" cm="1">
        <f t="array" aca="1" ref="Z606" ca="1">_xlfn.XLOOKUP($A606&amp;$B606,'[7]产值及收款计划（2026）'!$A:$A&amp;'[7]产值及收款计划（2026）'!$B:$B,'[7]产值及收款计划（2026）'!Z:Z)</f>
        <v>0</v>
      </c>
      <c r="AA606" s="256" cm="1">
        <f t="array" aca="1" ref="AA606" ca="1">_xlfn.XLOOKUP($A606&amp;$B606,'[7]产值及收款计划（2026）'!$A:$A&amp;'[7]产值及收款计划（2026）'!$B:$B,'[7]产值及收款计划（2026）'!AA:AA)</f>
        <v>0</v>
      </c>
      <c r="AB606" s="256" cm="1">
        <f t="array" aca="1" ref="AB606" ca="1">_xlfn.XLOOKUP($A606&amp;$B606,'[7]产值及收款计划（2026）'!$A:$A&amp;'[7]产值及收款计划（2026）'!$B:$B,'[7]产值及收款计划（2026）'!AB:AB)</f>
        <v>0</v>
      </c>
      <c r="AC606" s="256" cm="1">
        <f t="array" aca="1" ref="AC606" ca="1">_xlfn.XLOOKUP($A606&amp;$B606,'[7]产值及收款计划（2026）'!$A:$A&amp;'[7]产值及收款计划（2026）'!$B:$B,'[7]产值及收款计划（2026）'!AC:AC)</f>
        <v>0</v>
      </c>
      <c r="AD606" s="256" cm="1">
        <f t="array" aca="1" ref="AD606" ca="1">_xlfn.XLOOKUP($A606&amp;$B606,'[7]产值及收款计划（2026）'!$A:$A&amp;'[7]产值及收款计划（2026）'!$B:$B,'[7]产值及收款计划（2026）'!AD:AD)</f>
        <v>0</v>
      </c>
      <c r="AE606" s="256" cm="1">
        <f t="array" aca="1" ref="AE606" ca="1">_xlfn.XLOOKUP($A606&amp;$B606,'[7]产值及收款计划（2026）'!$A:$A&amp;'[7]产值及收款计划（2026）'!$B:$B,'[7]产值及收款计划（2026）'!AE:AE)</f>
        <v>0</v>
      </c>
      <c r="AF606" s="256" cm="1">
        <f t="array" aca="1" ref="AF606" ca="1">_xlfn.XLOOKUP($A606&amp;$B606,'[7]产值及收款计划（2026）'!$A:$A&amp;'[7]产值及收款计划（2026）'!$B:$B,'[7]产值及收款计划（2026）'!AF:AF)</f>
        <v>0</v>
      </c>
      <c r="AG606" s="256" cm="1">
        <f t="array" aca="1" ref="AG606" ca="1">_xlfn.XLOOKUP($A606&amp;$B606,'[7]产值及收款计划（2026）'!$A:$A&amp;'[7]产值及收款计划（2026）'!$B:$B,'[7]产值及收款计划（2026）'!AG:AG)</f>
        <v>0</v>
      </c>
      <c r="AH606" s="256" cm="1">
        <f t="array" aca="1" ref="AH606" ca="1">_xlfn.XLOOKUP($A606&amp;$B606,'[7]产值及收款计划（2026）'!$A:$A&amp;'[7]产值及收款计划（2026）'!$B:$B,'[7]产值及收款计划（2026）'!AH:AH)</f>
        <v>0</v>
      </c>
      <c r="AI606" s="256" cm="1">
        <f t="array" aca="1" ref="AI606" ca="1">_xlfn.XLOOKUP($A606&amp;$B606,'[7]产值及收款计划（2026）'!$A:$A&amp;'[7]产值及收款计划（2026）'!$B:$B,'[7]产值及收款计划（2026）'!AI:AI)</f>
        <v>0</v>
      </c>
      <c r="AJ606" s="256" cm="1">
        <f t="array" aca="1" ref="AJ606" ca="1">_xlfn.XLOOKUP($A606&amp;$B606,'[7]产值及收款计划（2026）'!$A:$A&amp;'[7]产值及收款计划（2026）'!$B:$B,'[7]产值及收款计划（2026）'!AJ:AJ)</f>
        <v>0</v>
      </c>
      <c r="AK606" s="256" cm="1">
        <f t="array" aca="1" ref="AK606" ca="1">_xlfn.XLOOKUP($A606&amp;$B606,'[7]产值及收款计划（2026）'!$A:$A&amp;'[7]产值及收款计划（2026）'!$B:$B,'[7]产值及收款计划（2026）'!AK:AK)</f>
        <v>0</v>
      </c>
      <c r="AL606" s="256" cm="1">
        <f t="array" aca="1" ref="AL606" ca="1">_xlfn.XLOOKUP($A606&amp;$B606,'[7]产值及收款计划（2026）'!$A:$A&amp;'[7]产值及收款计划（2026）'!$B:$B,'[7]产值及收款计划（2026）'!AL:AL)</f>
        <v>28.88</v>
      </c>
      <c r="AM606" s="263" t="e" cm="1">
        <f t="array" aca="1" ref="AM606" ca="1">_xlfn.LET(_xlpm.勾选月份状态数组,TRANSPOSE('PPT(12-15页）-TOP10'!$A$3:$A$14),_xlpm.选择数据区,IF('PPT(12-15页）-TOP10'!$E$3="收款",$BA606:$BL606,$AA606:$AL606),SUM(_xlfn._xlws.FILTER(_xlpm.选择数据区,_xlpm.勾选月份状态数组,"")))</f>
        <v>#NAME?</v>
      </c>
      <c r="AN606" s="256" t="e" cm="1">
        <f t="array" aca="1" ref="AN606" ca="1">_xlfn.LET(_xlpm.勾选月份状态数组,TRANSPOSE('PPT(12-15页）-TOP10'!$A$3:$A$14),_xlpm.选择数据区,IF('PPT(12-15页）-TOP10'!$E$3="收款",$DA606:$DL606,$CA606:$CL606),SUM(_xlfn._xlws.FILTER(_xlpm.选择数据区,_xlpm.勾选月份状态数组,"")))</f>
        <v>#NAME?</v>
      </c>
      <c r="AO606" s="256">
        <f ca="1">SUM(CA606:CC606)+SUM(AD606:AL606)</f>
        <v>28.88</v>
      </c>
      <c r="AP606" s="256"/>
      <c r="AQ606" s="256"/>
      <c r="AR606" s="256"/>
      <c r="AS606" s="256" cm="1">
        <f t="array" aca="1" ref="AS606" ca="1">_xlfn.XLOOKUP($A606&amp;$B606,'[7]产值及收款计划（2026）'!$A:$A&amp;'[7]产值及收款计划（2026）'!$B:$B,'[7]产值及收款计划（2026）'!AS:AS)</f>
        <v>0</v>
      </c>
      <c r="AT606" s="256" cm="1">
        <f t="array" aca="1" ref="AT606" ca="1">_xlfn.XLOOKUP($A606&amp;$B606,'[7]产值及收款计划（2026）'!$A:$A&amp;'[7]产值及收款计划（2026）'!$B:$B,'[7]产值及收款计划（2026）'!AT:AT)</f>
        <v>0</v>
      </c>
      <c r="AU606" s="256" cm="1">
        <f t="array" aca="1" ref="AU606" ca="1">_xlfn.XLOOKUP($A606&amp;$B606,'[7]产值及收款计划（2026）'!$A:$A&amp;'[7]产值及收款计划（2026）'!$B:$B,'[7]产值及收款计划（2026）'!AU:AU)</f>
        <v>0</v>
      </c>
      <c r="AV606" s="256" cm="1">
        <f t="array" aca="1" ref="AV606" ca="1">_xlfn.XLOOKUP($A606&amp;$B606,'[7]产值及收款计划（2026）'!$A:$A&amp;'[7]产值及收款计划（2026）'!$B:$B,'[7]产值及收款计划（2026）'!AV:AV)</f>
        <v>0</v>
      </c>
      <c r="AW606" s="256" cm="1">
        <f t="array" aca="1" ref="AW606" ca="1">_xlfn.XLOOKUP($A606&amp;$B606,'[7]产值及收款计划（2026）'!$A:$A&amp;'[7]产值及收款计划（2026）'!$B:$B,'[7]产值及收款计划（2026）'!AW:AW)</f>
        <v>0</v>
      </c>
      <c r="AX606" s="256" cm="1">
        <f t="array" aca="1" ref="AX606" ca="1">_xlfn.XLOOKUP($A606&amp;$B606,'[7]产值及收款计划（2026）'!$A:$A&amp;'[7]产值及收款计划（2026）'!$B:$B,'[7]产值及收款计划（2026）'!AX:AX)</f>
        <v>7.22</v>
      </c>
      <c r="AY606" s="256" cm="1">
        <f t="array" aca="1" ref="AY606" ca="1">_xlfn.XLOOKUP($A606&amp;$B606,'[7]产值及收款计划（2026）'!$A:$A&amp;'[7]产值及收款计划（2026）'!$B:$B,'[7]产值及收款计划（2026）'!AY:AY)</f>
        <v>21.66</v>
      </c>
      <c r="AZ606" s="256" cm="1">
        <f t="array" aca="1" ref="AZ606" ca="1">_xlfn.XLOOKUP($A606&amp;$B606,'[7]产值及收款计划（2026）'!$A:$A&amp;'[7]产值及收款计划（2026）'!$B:$B,'[7]产值及收款计划（2026）'!AZ:AZ)</f>
        <v>-7.22</v>
      </c>
      <c r="BA606" s="256" cm="1">
        <f t="array" aca="1" ref="BA606" ca="1">_xlfn.XLOOKUP($A606&amp;$B606,'[7]产值及收款计划（2026）'!$A:$A&amp;'[7]产值及收款计划（2026）'!$B:$B,'[7]产值及收款计划（2026）'!BA:BA)</f>
        <v>0</v>
      </c>
      <c r="BB606" s="256" cm="1">
        <f t="array" aca="1" ref="BB606" ca="1">_xlfn.XLOOKUP($A606&amp;$B606,'[7]产值及收款计划（2026）'!$A:$A&amp;'[7]产值及收款计划（2026）'!$B:$B,'[7]产值及收款计划（2026）'!BB:BB)</f>
        <v>0</v>
      </c>
      <c r="BC606" s="256" cm="1">
        <f t="array" aca="1" ref="BC606" ca="1">_xlfn.XLOOKUP($A606&amp;$B606,'[7]产值及收款计划（2026）'!$A:$A&amp;'[7]产值及收款计划（2026）'!$B:$B,'[7]产值及收款计划（2026）'!BC:BC)</f>
        <v>0</v>
      </c>
      <c r="BD606" s="256" cm="1">
        <f t="array" aca="1" ref="BD606" ca="1">_xlfn.XLOOKUP($A606&amp;$B606,'[7]产值及收款计划（2026）'!$A:$A&amp;'[7]产值及收款计划（2026）'!$B:$B,'[7]产值及收款计划（2026）'!BD:BD)</f>
        <v>0</v>
      </c>
      <c r="BE606" s="256" cm="1">
        <f t="array" aca="1" ref="BE606" ca="1">_xlfn.XLOOKUP($A606&amp;$B606,'[7]产值及收款计划（2026）'!$A:$A&amp;'[7]产值及收款计划（2026）'!$B:$B,'[7]产值及收款计划（2026）'!BE:BE)</f>
        <v>0</v>
      </c>
      <c r="BF606" s="256" cm="1">
        <f t="array" aca="1" ref="BF606" ca="1">_xlfn.XLOOKUP($A606&amp;$B606,'[7]产值及收款计划（2026）'!$A:$A&amp;'[7]产值及收款计划（2026）'!$B:$B,'[7]产值及收款计划（2026）'!BF:BF)</f>
        <v>0</v>
      </c>
      <c r="BG606" s="256" cm="1">
        <f t="array" aca="1" ref="BG606" ca="1">_xlfn.XLOOKUP($A606&amp;$B606,'[7]产值及收款计划（2026）'!$A:$A&amp;'[7]产值及收款计划（2026）'!$B:$B,'[7]产值及收款计划（2026）'!BG:BG)</f>
        <v>0</v>
      </c>
      <c r="BH606" s="256" cm="1">
        <f t="array" aca="1" ref="BH606" ca="1">_xlfn.XLOOKUP($A606&amp;$B606,'[7]产值及收款计划（2026）'!$A:$A&amp;'[7]产值及收款计划（2026）'!$B:$B,'[7]产值及收款计划（2026）'!BH:BH)</f>
        <v>0</v>
      </c>
      <c r="BI606" s="256" cm="1">
        <f t="array" aca="1" ref="BI606" ca="1">_xlfn.XLOOKUP($A606&amp;$B606,'[7]产值及收款计划（2026）'!$A:$A&amp;'[7]产值及收款计划（2026）'!$B:$B,'[7]产值及收款计划（2026）'!BI:BI)</f>
        <v>0</v>
      </c>
      <c r="BJ606" s="256" cm="1">
        <f t="array" aca="1" ref="BJ606" ca="1">_xlfn.XLOOKUP($A606&amp;$B606,'[7]产值及收款计划（2026）'!$A:$A&amp;'[7]产值及收款计划（2026）'!$B:$B,'[7]产值及收款计划（2026）'!BJ:BJ)</f>
        <v>0</v>
      </c>
      <c r="BK606" s="256" cm="1">
        <f t="array" aca="1" ref="BK606" ca="1">_xlfn.XLOOKUP($A606&amp;$B606,'[7]产值及收款计划（2026）'!$A:$A&amp;'[7]产值及收款计划（2026）'!$B:$B,'[7]产值及收款计划（2026）'!BK:BK)</f>
        <v>0</v>
      </c>
      <c r="BL606" s="256" cm="1">
        <f t="array" aca="1" ref="BL606" ca="1">_xlfn.XLOOKUP($A606&amp;$B606,'[7]产值及收款计划（2026）'!$A:$A&amp;'[7]产值及收款计划（2026）'!$B:$B,'[7]产值及收款计划（2026）'!BL:BL)</f>
        <v>0</v>
      </c>
      <c r="BM606" s="256"/>
      <c r="BN606" s="256"/>
      <c r="BO606" s="256"/>
      <c r="BP606" s="256"/>
      <c r="BQ606" s="255" t="str" cm="1">
        <f t="array" aca="1" ref="BQ606" ca="1">_xlfn.XLOOKUP($A606&amp;$B606,'[7]产值及收款计划（2026）'!$A:$A&amp;'[7]产值及收款计划（2026）'!$B:$B,'[7]产值及收款计划（2026）'!BQ:BQ)</f>
        <v>上海市虹口区城市管理行政执法局</v>
      </c>
      <c r="BR606" s="256" cm="1">
        <f t="array" aca="1" ref="BR606" ca="1">_xlfn.XLOOKUP($A606&amp;$B606,'[7]产值及收款计划（2026）'!$A:$A&amp;'[7]产值及收款计划（2026）'!$B:$B,'[7]产值及收款计划（2026）'!BR:BR)</f>
        <v>0</v>
      </c>
      <c r="CA606" s="256" cm="1">
        <f t="array" aca="1" ref="CA606" ca="1">_xlfn.XLOOKUP($A606&amp;$B606,'[7]产值及收款计划（2026）'!$A:$A&amp;'[7]产值及收款计划（2026）'!$B:$B,'[7]产值及收款计划（2026）'!CA:CA)</f>
        <v>0</v>
      </c>
      <c r="CB606" s="256" cm="1">
        <f t="array" aca="1" ref="CB606" ca="1">_xlfn.XLOOKUP($A606&amp;$B606,'[7]产值及收款计划（2026）'!$A:$A&amp;'[7]产值及收款计划（2026）'!$B:$B,'[7]产值及收款计划（2026）'!CB:CB)</f>
        <v>0</v>
      </c>
      <c r="CC606" s="256" cm="1">
        <f t="array" aca="1" ref="CC606" ca="1">_xlfn.XLOOKUP($A606&amp;$B606,'[7]产值及收款计划（2026）'!$A:$A&amp;'[7]产值及收款计划（2026）'!$B:$B,'[7]产值及收款计划（2026）'!CC:CC)</f>
        <v>0</v>
      </c>
      <c r="CD606" s="256" cm="1">
        <f t="array" aca="1" ref="CD606" ca="1">_xlfn.XLOOKUP($A606&amp;$B606,'[7]产值及收款计划（2026）'!$A:$A&amp;'[7]产值及收款计划（2026）'!$B:$B,'[7]产值及收款计划（2026）'!CD:CD)</f>
        <v>0</v>
      </c>
      <c r="CE606" s="256" cm="1">
        <f t="array" aca="1" ref="CE606" ca="1">_xlfn.XLOOKUP($A606&amp;$B606,'[7]产值及收款计划（2026）'!$A:$A&amp;'[7]产值及收款计划（2026）'!$B:$B,'[7]产值及收款计划（2026）'!CE:CE)</f>
        <v>0</v>
      </c>
      <c r="CF606" s="256" cm="1">
        <f t="array" aca="1" ref="CF606" ca="1">_xlfn.XLOOKUP($A606&amp;$B606,'[7]产值及收款计划（2026）'!$A:$A&amp;'[7]产值及收款计划（2026）'!$B:$B,'[7]产值及收款计划（2026）'!CF:CF)</f>
        <v>0</v>
      </c>
      <c r="CG606" s="256" cm="1">
        <f t="array" aca="1" ref="CG606" ca="1">_xlfn.XLOOKUP($A606&amp;$B606,'[7]产值及收款计划（2026）'!$A:$A&amp;'[7]产值及收款计划（2026）'!$B:$B,'[7]产值及收款计划（2026）'!CG:CG)</f>
        <v>0</v>
      </c>
      <c r="CH606" s="256" cm="1">
        <f t="array" aca="1" ref="CH606" ca="1">_xlfn.XLOOKUP($A606&amp;$B606,'[7]产值及收款计划（2026）'!$A:$A&amp;'[7]产值及收款计划（2026）'!$B:$B,'[7]产值及收款计划（2026）'!CH:CH)</f>
        <v>0</v>
      </c>
      <c r="CI606" s="256" cm="1">
        <f t="array" aca="1" ref="CI606" ca="1">_xlfn.XLOOKUP($A606&amp;$B606,'[7]产值及收款计划（2026）'!$A:$A&amp;'[7]产值及收款计划（2026）'!$B:$B,'[7]产值及收款计划（2026）'!CI:CI)</f>
        <v>0</v>
      </c>
      <c r="CJ606" s="256" cm="1">
        <f t="array" aca="1" ref="CJ606" ca="1">_xlfn.XLOOKUP($A606&amp;$B606,'[7]产值及收款计划（2026）'!$A:$A&amp;'[7]产值及收款计划（2026）'!$B:$B,'[7]产值及收款计划（2026）'!CJ:CJ)</f>
        <v>0</v>
      </c>
      <c r="CK606" s="256" cm="1">
        <f t="array" aca="1" ref="CK606" ca="1">_xlfn.XLOOKUP($A606&amp;$B606,'[7]产值及收款计划（2026）'!$A:$A&amp;'[7]产值及收款计划（2026）'!$B:$B,'[7]产值及收款计划（2026）'!CK:CK)</f>
        <v>0</v>
      </c>
      <c r="CL606" s="256" cm="1">
        <f t="array" aca="1" ref="CL606" ca="1">_xlfn.XLOOKUP($A606&amp;$B606,'[7]产值及收款计划（2026）'!$A:$A&amp;'[7]产值及收款计划（2026）'!$B:$B,'[7]产值及收款计划（2026）'!CL:CL)</f>
        <v>0</v>
      </c>
      <c r="DA606" s="256" cm="1">
        <f t="array" aca="1" ref="DA606" ca="1">_xlfn.XLOOKUP($A606&amp;$B606,'[7]产值及收款计划（2026）'!$A:$A&amp;'[7]产值及收款计划（2026）'!$B:$B,'[7]产值及收款计划（2026）'!DA:DA)</f>
        <v>0</v>
      </c>
      <c r="DB606" s="256" cm="1">
        <f t="array" aca="1" ref="DB606" ca="1">_xlfn.XLOOKUP($A606&amp;$B606,'[7]产值及收款计划（2026）'!$A:$A&amp;'[7]产值及收款计划（2026）'!$B:$B,'[7]产值及收款计划（2026）'!DB:DB)</f>
        <v>0</v>
      </c>
      <c r="DC606" s="256" cm="1">
        <f t="array" aca="1" ref="DC606" ca="1">_xlfn.XLOOKUP($A606&amp;$B606,'[7]产值及收款计划（2026）'!$A:$A&amp;'[7]产值及收款计划（2026）'!$B:$B,'[7]产值及收款计划（2026）'!DC:DC)</f>
        <v>7.22</v>
      </c>
      <c r="DD606" s="256" cm="1">
        <f t="array" aca="1" ref="DD606" ca="1">_xlfn.XLOOKUP($A606&amp;$B606,'[7]产值及收款计划（2026）'!$A:$A&amp;'[7]产值及收款计划（2026）'!$B:$B,'[7]产值及收款计划（2026）'!DD:DD)</f>
        <v>0</v>
      </c>
      <c r="DE606" s="256" cm="1">
        <f t="array" aca="1" ref="DE606" ca="1">_xlfn.XLOOKUP($A606&amp;$B606,'[7]产值及收款计划（2026）'!$A:$A&amp;'[7]产值及收款计划（2026）'!$B:$B,'[7]产值及收款计划（2026）'!DE:DE)</f>
        <v>0</v>
      </c>
      <c r="DF606" s="256" cm="1">
        <f t="array" aca="1" ref="DF606" ca="1">_xlfn.XLOOKUP($A606&amp;$B606,'[7]产值及收款计划（2026）'!$A:$A&amp;'[7]产值及收款计划（2026）'!$B:$B,'[7]产值及收款计划（2026）'!DF:DF)</f>
        <v>0</v>
      </c>
      <c r="DG606" s="256" cm="1">
        <f t="array" aca="1" ref="DG606" ca="1">_xlfn.XLOOKUP($A606&amp;$B606,'[7]产值及收款计划（2026）'!$A:$A&amp;'[7]产值及收款计划（2026）'!$B:$B,'[7]产值及收款计划（2026）'!DG:DG)</f>
        <v>0</v>
      </c>
      <c r="DH606" s="256" cm="1">
        <f t="array" aca="1" ref="DH606" ca="1">_xlfn.XLOOKUP($A606&amp;$B606,'[7]产值及收款计划（2026）'!$A:$A&amp;'[7]产值及收款计划（2026）'!$B:$B,'[7]产值及收款计划（2026）'!DH:DH)</f>
        <v>0</v>
      </c>
      <c r="DI606" s="256" cm="1">
        <f t="array" aca="1" ref="DI606" ca="1">_xlfn.XLOOKUP($A606&amp;$B606,'[7]产值及收款计划（2026）'!$A:$A&amp;'[7]产值及收款计划（2026）'!$B:$B,'[7]产值及收款计划（2026）'!DI:DI)</f>
        <v>0</v>
      </c>
      <c r="DJ606" s="256" cm="1">
        <f t="array" aca="1" ref="DJ606" ca="1">_xlfn.XLOOKUP($A606&amp;$B606,'[7]产值及收款计划（2026）'!$A:$A&amp;'[7]产值及收款计划（2026）'!$B:$B,'[7]产值及收款计划（2026）'!DJ:DJ)</f>
        <v>0</v>
      </c>
      <c r="DK606" s="256" cm="1">
        <f t="array" aca="1" ref="DK606" ca="1">_xlfn.XLOOKUP($A606&amp;$B606,'[7]产值及收款计划（2026）'!$A:$A&amp;'[7]产值及收款计划（2026）'!$B:$B,'[7]产值及收款计划（2026）'!DK:DK)</f>
        <v>0</v>
      </c>
      <c r="DL606" s="256" cm="1">
        <f t="array" aca="1" ref="DL606" ca="1">_xlfn.XLOOKUP($A606&amp;$B606,'[7]产值及收款计划（2026）'!$A:$A&amp;'[7]产值及收款计划（2026）'!$B:$B,'[7]产值及收款计划（2026）'!DL:DL)</f>
        <v>0</v>
      </c>
      <c r="DM606" s="264"/>
      <c r="DN606" s="250"/>
    </row>
    <row r="607" spans="1:118" ht="20.25" x14ac:dyDescent="0.15">
      <c r="A607" s="254">
        <f t="shared" ca="1" si="30"/>
        <v>10</v>
      </c>
      <c r="B607" s="254" t="s">
        <v>31</v>
      </c>
      <c r="C607" s="255" cm="1">
        <f t="array" aca="1" ref="C607" ca="1">_xlfn.XLOOKUP($A607&amp;$B607,'[7]产值及收款计划（2026）'!$A:$A&amp;'[7]产值及收款计划（2026）'!$B:$B,'[7]产值及收款计划（2026）'!C:C)</f>
        <v>0</v>
      </c>
      <c r="D607" s="255" cm="1">
        <f t="array" aca="1" ref="D607" ca="1">_xlfn.XLOOKUP($A607&amp;$B607,'[7]产值及收款计划（2026）'!$A:$A&amp;'[7]产值及收款计划（2026）'!$B:$B,'[7]产值及收款计划（2026）'!D:D)</f>
        <v>0</v>
      </c>
      <c r="E607" s="256" cm="1">
        <f t="array" aca="1" ref="E607" ca="1">_xlfn.XLOOKUP($A607&amp;$B607,'[7]产值及收款计划（2026）'!$A:$A&amp;'[7]产值及收款计划（2026）'!$B:$B,'[7]产值及收款计划（2026）'!E:E)</f>
        <v>0</v>
      </c>
      <c r="F607" s="256" cm="1">
        <f t="array" aca="1" ref="F607" ca="1">_xlfn.XLOOKUP($A607&amp;$B607,'[7]产值及收款计划（2026）'!$A:$A&amp;'[7]产值及收款计划（2026）'!$B:$B,'[7]产值及收款计划（2026）'!F:F)</f>
        <v>0</v>
      </c>
      <c r="G607" s="256" cm="1">
        <f t="array" aca="1" ref="G607" ca="1">_xlfn.XLOOKUP($A607&amp;$B607,'[7]产值及收款计划（2026）'!$A:$A&amp;'[7]产值及收款计划（2026）'!$B:$B,'[7]产值及收款计划（2026）'!G:G)</f>
        <v>0</v>
      </c>
      <c r="H607" s="256" cm="1">
        <f t="array" aca="1" ref="H607" ca="1">_xlfn.XLOOKUP($A607&amp;$B607,'[7]产值及收款计划（2026）'!$A:$A&amp;'[7]产值及收款计划（2026）'!$B:$B,'[7]产值及收款计划（2026）'!H:H)</f>
        <v>0</v>
      </c>
      <c r="I607" s="257" cm="1">
        <f t="array" aca="1" ref="I607" ca="1">_xlfn.XLOOKUP($A607&amp;$B607,'[7]产值及收款计划（2026）'!$A:$A&amp;'[7]产值及收款计划（2026）'!$B:$B,'[7]产值及收款计划（2026）'!I:I)</f>
        <v>0</v>
      </c>
      <c r="J607" s="258" cm="1">
        <f t="array" aca="1" ref="J607" ca="1">_xlfn.XLOOKUP($A607&amp;$B607,'[7]产值及收款计划（2026）'!$A:$A&amp;'[7]产值及收款计划（2026）'!$B:$B,'[7]产值及收款计划（2026）'!J:J)</f>
        <v>0</v>
      </c>
      <c r="K607" s="256" cm="1">
        <f t="array" aca="1" ref="K607" ca="1">_xlfn.XLOOKUP($A607&amp;$B607,'[7]产值及收款计划（2026）'!$A:$A&amp;'[7]产值及收款计划（2026）'!$B:$B,'[7]产值及收款计划（2026）'!K:K)</f>
        <v>0</v>
      </c>
      <c r="L607" s="256" cm="1">
        <f t="array" aca="1" ref="L607" ca="1">_xlfn.XLOOKUP($A607&amp;$B607,'[7]产值及收款计划（2026）'!$A:$A&amp;'[7]产值及收款计划（2026）'!$B:$B,'[7]产值及收款计划（2026）'!L:L)</f>
        <v>0</v>
      </c>
      <c r="M607" s="256" cm="1">
        <f t="array" aca="1" ref="M607" ca="1">_xlfn.XLOOKUP($A607&amp;$B607,'[7]产值及收款计划（2026）'!$A:$A&amp;'[7]产值及收款计划（2026）'!$B:$B,'[7]产值及收款计划（2026）'!M:M)</f>
        <v>0</v>
      </c>
      <c r="N607" s="256" cm="1">
        <f t="array" aca="1" ref="N607" ca="1">_xlfn.XLOOKUP($A607&amp;$B607,'[7]产值及收款计划（2026）'!$A:$A&amp;'[7]产值及收款计划（2026）'!$B:$B,'[7]产值及收款计划（2026）'!N:N)</f>
        <v>0</v>
      </c>
      <c r="O607" s="256" cm="1">
        <f t="array" aca="1" ref="O607" ca="1">_xlfn.XLOOKUP($A607&amp;$B607,'[7]产值及收款计划（2026）'!$A:$A&amp;'[7]产值及收款计划（2026）'!$B:$B,'[7]产值及收款计划（2026）'!O:O)</f>
        <v>0</v>
      </c>
      <c r="P607" s="255" cm="1">
        <f t="array" aca="1" ref="P607" ca="1">_xlfn.XLOOKUP($A607&amp;$B607,'[7]产值及收款计划（2026）'!$A:$A&amp;'[7]产值及收款计划（2026）'!$B:$B,'[7]产值及收款计划（2026）'!P:P)</f>
        <v>0</v>
      </c>
      <c r="Q607" s="256" cm="1">
        <f t="array" aca="1" ref="Q607" ca="1">_xlfn.XLOOKUP($A607&amp;$B607,'[7]产值及收款计划（2026）'!$A:$A&amp;'[7]产值及收款计划（2026）'!$B:$B,'[7]产值及收款计划（2026）'!Q:Q)</f>
        <v>0</v>
      </c>
      <c r="R607" s="256" cm="1">
        <f t="array" aca="1" ref="R607" ca="1">_xlfn.XLOOKUP($A607&amp;$B607,'[7]产值及收款计划（2026）'!$A:$A&amp;'[7]产值及收款计划（2026）'!$B:$B,'[7]产值及收款计划（2026）'!R:R)</f>
        <v>0</v>
      </c>
      <c r="S607" s="256" cm="1">
        <f t="array" aca="1" ref="S607" ca="1">_xlfn.XLOOKUP($A607&amp;$B607,'[7]产值及收款计划（2026）'!$A:$A&amp;'[7]产值及收款计划（2026）'!$B:$B,'[7]产值及收款计划（2026）'!S:S)</f>
        <v>0</v>
      </c>
      <c r="T607" s="256" cm="1">
        <f t="array" aca="1" ref="T607" ca="1">_xlfn.XLOOKUP($A607&amp;$B607,'[7]产值及收款计划（2026）'!$A:$A&amp;'[7]产值及收款计划（2026）'!$B:$B,'[7]产值及收款计划（2026）'!T:T)</f>
        <v>0</v>
      </c>
      <c r="U607" s="256" cm="1">
        <f t="array" aca="1" ref="U607" ca="1">_xlfn.XLOOKUP($A607&amp;$B607,'[7]产值及收款计划（2026）'!$A:$A&amp;'[7]产值及收款计划（2026）'!$B:$B,'[7]产值及收款计划（2026）'!U:U)</f>
        <v>0</v>
      </c>
      <c r="V607" s="256" cm="1">
        <f t="array" aca="1" ref="V607" ca="1">_xlfn.XLOOKUP($A607&amp;$B607,'[7]产值及收款计划（2026）'!$A:$A&amp;'[7]产值及收款计划（2026）'!$B:$B,'[7]产值及收款计划（2026）'!V:V)</f>
        <v>0</v>
      </c>
      <c r="W607" s="256" cm="1">
        <f t="array" aca="1" ref="W607" ca="1">_xlfn.XLOOKUP($A607&amp;$B607,'[7]产值及收款计划（2026）'!$A:$A&amp;'[7]产值及收款计划（2026）'!$B:$B,'[7]产值及收款计划（2026）'!W:W)</f>
        <v>0</v>
      </c>
      <c r="X607" s="256" cm="1">
        <f t="array" aca="1" ref="X607" ca="1">_xlfn.XLOOKUP($A607&amp;$B607,'[7]产值及收款计划（2026）'!$A:$A&amp;'[7]产值及收款计划（2026）'!$B:$B,'[7]产值及收款计划（2026）'!X:X)</f>
        <v>0</v>
      </c>
      <c r="Y607" s="256" cm="1">
        <f t="array" aca="1" ref="Y607" ca="1">_xlfn.XLOOKUP($A607&amp;$B607,'[7]产值及收款计划（2026）'!$A:$A&amp;'[7]产值及收款计划（2026）'!$B:$B,'[7]产值及收款计划（2026）'!Y:Y)</f>
        <v>0</v>
      </c>
      <c r="Z607" s="256" cm="1">
        <f t="array" aca="1" ref="Z607" ca="1">_xlfn.XLOOKUP($A607&amp;$B607,'[7]产值及收款计划（2026）'!$A:$A&amp;'[7]产值及收款计划（2026）'!$B:$B,'[7]产值及收款计划（2026）'!Z:Z)</f>
        <v>0</v>
      </c>
      <c r="AA607" s="256" cm="1">
        <f t="array" aca="1" ref="AA607" ca="1">_xlfn.XLOOKUP($A607&amp;$B607,'[7]产值及收款计划（2026）'!$A:$A&amp;'[7]产值及收款计划（2026）'!$B:$B,'[7]产值及收款计划（2026）'!AA:AA)</f>
        <v>0</v>
      </c>
      <c r="AB607" s="256" cm="1">
        <f t="array" aca="1" ref="AB607" ca="1">_xlfn.XLOOKUP($A607&amp;$B607,'[7]产值及收款计划（2026）'!$A:$A&amp;'[7]产值及收款计划（2026）'!$B:$B,'[7]产值及收款计划（2026）'!AB:AB)</f>
        <v>0</v>
      </c>
      <c r="AC607" s="256" cm="1">
        <f t="array" aca="1" ref="AC607" ca="1">_xlfn.XLOOKUP($A607&amp;$B607,'[7]产值及收款计划（2026）'!$A:$A&amp;'[7]产值及收款计划（2026）'!$B:$B,'[7]产值及收款计划（2026）'!AC:AC)</f>
        <v>0</v>
      </c>
      <c r="AD607" s="256" cm="1">
        <f t="array" aca="1" ref="AD607" ca="1">_xlfn.XLOOKUP($A607&amp;$B607,'[7]产值及收款计划（2026）'!$A:$A&amp;'[7]产值及收款计划（2026）'!$B:$B,'[7]产值及收款计划（2026）'!AD:AD)</f>
        <v>0</v>
      </c>
      <c r="AE607" s="256" cm="1">
        <f t="array" aca="1" ref="AE607" ca="1">_xlfn.XLOOKUP($A607&amp;$B607,'[7]产值及收款计划（2026）'!$A:$A&amp;'[7]产值及收款计划（2026）'!$B:$B,'[7]产值及收款计划（2026）'!AE:AE)</f>
        <v>0</v>
      </c>
      <c r="AF607" s="256" cm="1">
        <f t="array" aca="1" ref="AF607" ca="1">_xlfn.XLOOKUP($A607&amp;$B607,'[7]产值及收款计划（2026）'!$A:$A&amp;'[7]产值及收款计划（2026）'!$B:$B,'[7]产值及收款计划（2026）'!AF:AF)</f>
        <v>0</v>
      </c>
      <c r="AG607" s="256" cm="1">
        <f t="array" aca="1" ref="AG607" ca="1">_xlfn.XLOOKUP($A607&amp;$B607,'[7]产值及收款计划（2026）'!$A:$A&amp;'[7]产值及收款计划（2026）'!$B:$B,'[7]产值及收款计划（2026）'!AG:AG)</f>
        <v>0</v>
      </c>
      <c r="AH607" s="256" cm="1">
        <f t="array" aca="1" ref="AH607" ca="1">_xlfn.XLOOKUP($A607&amp;$B607,'[7]产值及收款计划（2026）'!$A:$A&amp;'[7]产值及收款计划（2026）'!$B:$B,'[7]产值及收款计划（2026）'!AH:AH)</f>
        <v>0</v>
      </c>
      <c r="AI607" s="256" cm="1">
        <f t="array" aca="1" ref="AI607" ca="1">_xlfn.XLOOKUP($A607&amp;$B607,'[7]产值及收款计划（2026）'!$A:$A&amp;'[7]产值及收款计划（2026）'!$B:$B,'[7]产值及收款计划（2026）'!AI:AI)</f>
        <v>0</v>
      </c>
      <c r="AJ607" s="256" cm="1">
        <f t="array" aca="1" ref="AJ607" ca="1">_xlfn.XLOOKUP($A607&amp;$B607,'[7]产值及收款计划（2026）'!$A:$A&amp;'[7]产值及收款计划（2026）'!$B:$B,'[7]产值及收款计划（2026）'!AJ:AJ)</f>
        <v>0</v>
      </c>
      <c r="AK607" s="256" cm="1">
        <f t="array" aca="1" ref="AK607" ca="1">_xlfn.XLOOKUP($A607&amp;$B607,'[7]产值及收款计划（2026）'!$A:$A&amp;'[7]产值及收款计划（2026）'!$B:$B,'[7]产值及收款计划（2026）'!AK:AK)</f>
        <v>0</v>
      </c>
      <c r="AL607" s="256" cm="1">
        <f t="array" aca="1" ref="AL607" ca="1">_xlfn.XLOOKUP($A607&amp;$B607,'[7]产值及收款计划（2026）'!$A:$A&amp;'[7]产值及收款计划（2026）'!$B:$B,'[7]产值及收款计划（2026）'!AL:AL)</f>
        <v>0</v>
      </c>
      <c r="AM607" s="263" t="e" cm="1">
        <f t="array" aca="1" ref="AM607" ca="1">_xlfn.LET(_xlpm.勾选月份状态数组,TRANSPOSE('PPT(12-15页）-TOP10'!$A$3:$A$14),_xlpm.选择数据区,IF('PPT(12-15页）-TOP10'!$E$3="收款",$BA607:$BL607,$AA607:$AL607),SUM(_xlfn._xlws.FILTER(_xlpm.选择数据区,_xlpm.勾选月份状态数组,"")))</f>
        <v>#NAME?</v>
      </c>
      <c r="AN607" s="256" t="e" cm="1">
        <f t="array" aca="1" ref="AN607" ca="1">_xlfn.LET(_xlpm.勾选月份状态数组,TRANSPOSE('PPT(12-15页）-TOP10'!$A$3:$A$14),_xlpm.选择数据区,IF('PPT(12-15页）-TOP10'!$E$3="收款",$DA607:$DL607,$CA607:$CL607),SUM(_xlfn._xlws.FILTER(_xlpm.选择数据区,_xlpm.勾选月份状态数组,"")))</f>
        <v>#NAME?</v>
      </c>
      <c r="AO607" s="256">
        <f ca="1">SUM(CA607:CC607)+SUM(AD607:AL607)</f>
        <v>0</v>
      </c>
      <c r="AP607" s="256"/>
      <c r="AQ607" s="256"/>
      <c r="AR607" s="256"/>
      <c r="AS607" s="256" cm="1">
        <f t="array" aca="1" ref="AS607" ca="1">_xlfn.XLOOKUP($A607&amp;$B607,'[7]产值及收款计划（2026）'!$A:$A&amp;'[7]产值及收款计划（2026）'!$B:$B,'[7]产值及收款计划（2026）'!AS:AS)</f>
        <v>0</v>
      </c>
      <c r="AT607" s="256" cm="1">
        <f t="array" aca="1" ref="AT607" ca="1">_xlfn.XLOOKUP($A607&amp;$B607,'[7]产值及收款计划（2026）'!$A:$A&amp;'[7]产值及收款计划（2026）'!$B:$B,'[7]产值及收款计划（2026）'!AT:AT)</f>
        <v>0</v>
      </c>
      <c r="AU607" s="256" cm="1">
        <f t="array" aca="1" ref="AU607" ca="1">_xlfn.XLOOKUP($A607&amp;$B607,'[7]产值及收款计划（2026）'!$A:$A&amp;'[7]产值及收款计划（2026）'!$B:$B,'[7]产值及收款计划（2026）'!AU:AU)</f>
        <v>0</v>
      </c>
      <c r="AV607" s="256" cm="1">
        <f t="array" aca="1" ref="AV607" ca="1">_xlfn.XLOOKUP($A607&amp;$B607,'[7]产值及收款计划（2026）'!$A:$A&amp;'[7]产值及收款计划（2026）'!$B:$B,'[7]产值及收款计划（2026）'!AV:AV)</f>
        <v>0</v>
      </c>
      <c r="AW607" s="256" cm="1">
        <f t="array" aca="1" ref="AW607" ca="1">_xlfn.XLOOKUP($A607&amp;$B607,'[7]产值及收款计划（2026）'!$A:$A&amp;'[7]产值及收款计划（2026）'!$B:$B,'[7]产值及收款计划（2026）'!AW:AW)</f>
        <v>0</v>
      </c>
      <c r="AX607" s="256" cm="1">
        <f t="array" aca="1" ref="AX607" ca="1">_xlfn.XLOOKUP($A607&amp;$B607,'[7]产值及收款计划（2026）'!$A:$A&amp;'[7]产值及收款计划（2026）'!$B:$B,'[7]产值及收款计划（2026）'!AX:AX)</f>
        <v>0</v>
      </c>
      <c r="AY607" s="256" cm="1">
        <f t="array" aca="1" ref="AY607" ca="1">_xlfn.XLOOKUP($A607&amp;$B607,'[7]产值及收款计划（2026）'!$A:$A&amp;'[7]产值及收款计划（2026）'!$B:$B,'[7]产值及收款计划（2026）'!AY:AY)</f>
        <v>0</v>
      </c>
      <c r="AZ607" s="256" cm="1">
        <f t="array" aca="1" ref="AZ607" ca="1">_xlfn.XLOOKUP($A607&amp;$B607,'[7]产值及收款计划（2026）'!$A:$A&amp;'[7]产值及收款计划（2026）'!$B:$B,'[7]产值及收款计划（2026）'!AZ:AZ)</f>
        <v>0</v>
      </c>
      <c r="BA607" s="256" cm="1">
        <f t="array" aca="1" ref="BA607" ca="1">_xlfn.XLOOKUP($A607&amp;$B607,'[7]产值及收款计划（2026）'!$A:$A&amp;'[7]产值及收款计划（2026）'!$B:$B,'[7]产值及收款计划（2026）'!BA:BA)</f>
        <v>0</v>
      </c>
      <c r="BB607" s="256" cm="1">
        <f t="array" aca="1" ref="BB607" ca="1">_xlfn.XLOOKUP($A607&amp;$B607,'[7]产值及收款计划（2026）'!$A:$A&amp;'[7]产值及收款计划（2026）'!$B:$B,'[7]产值及收款计划（2026）'!BB:BB)</f>
        <v>0</v>
      </c>
      <c r="BC607" s="256" cm="1">
        <f t="array" aca="1" ref="BC607" ca="1">_xlfn.XLOOKUP($A607&amp;$B607,'[7]产值及收款计划（2026）'!$A:$A&amp;'[7]产值及收款计划（2026）'!$B:$B,'[7]产值及收款计划（2026）'!BC:BC)</f>
        <v>0</v>
      </c>
      <c r="BD607" s="256" cm="1">
        <f t="array" aca="1" ref="BD607" ca="1">_xlfn.XLOOKUP($A607&amp;$B607,'[7]产值及收款计划（2026）'!$A:$A&amp;'[7]产值及收款计划（2026）'!$B:$B,'[7]产值及收款计划（2026）'!BD:BD)</f>
        <v>0</v>
      </c>
      <c r="BE607" s="256" cm="1">
        <f t="array" aca="1" ref="BE607" ca="1">_xlfn.XLOOKUP($A607&amp;$B607,'[7]产值及收款计划（2026）'!$A:$A&amp;'[7]产值及收款计划（2026）'!$B:$B,'[7]产值及收款计划（2026）'!BE:BE)</f>
        <v>0</v>
      </c>
      <c r="BF607" s="256" cm="1">
        <f t="array" aca="1" ref="BF607" ca="1">_xlfn.XLOOKUP($A607&amp;$B607,'[7]产值及收款计划（2026）'!$A:$A&amp;'[7]产值及收款计划（2026）'!$B:$B,'[7]产值及收款计划（2026）'!BF:BF)</f>
        <v>0</v>
      </c>
      <c r="BG607" s="256" cm="1">
        <f t="array" aca="1" ref="BG607" ca="1">_xlfn.XLOOKUP($A607&amp;$B607,'[7]产值及收款计划（2026）'!$A:$A&amp;'[7]产值及收款计划（2026）'!$B:$B,'[7]产值及收款计划（2026）'!BG:BG)</f>
        <v>0</v>
      </c>
      <c r="BH607" s="256" cm="1">
        <f t="array" aca="1" ref="BH607" ca="1">_xlfn.XLOOKUP($A607&amp;$B607,'[7]产值及收款计划（2026）'!$A:$A&amp;'[7]产值及收款计划（2026）'!$B:$B,'[7]产值及收款计划（2026）'!BH:BH)</f>
        <v>0</v>
      </c>
      <c r="BI607" s="256" cm="1">
        <f t="array" aca="1" ref="BI607" ca="1">_xlfn.XLOOKUP($A607&amp;$B607,'[7]产值及收款计划（2026）'!$A:$A&amp;'[7]产值及收款计划（2026）'!$B:$B,'[7]产值及收款计划（2026）'!BI:BI)</f>
        <v>0</v>
      </c>
      <c r="BJ607" s="256" cm="1">
        <f t="array" aca="1" ref="BJ607" ca="1">_xlfn.XLOOKUP($A607&amp;$B607,'[7]产值及收款计划（2026）'!$A:$A&amp;'[7]产值及收款计划（2026）'!$B:$B,'[7]产值及收款计划（2026）'!BJ:BJ)</f>
        <v>0</v>
      </c>
      <c r="BK607" s="256" cm="1">
        <f t="array" aca="1" ref="BK607" ca="1">_xlfn.XLOOKUP($A607&amp;$B607,'[7]产值及收款计划（2026）'!$A:$A&amp;'[7]产值及收款计划（2026）'!$B:$B,'[7]产值及收款计划（2026）'!BK:BK)</f>
        <v>0</v>
      </c>
      <c r="BL607" s="256" cm="1">
        <f t="array" aca="1" ref="BL607" ca="1">_xlfn.XLOOKUP($A607&amp;$B607,'[7]产值及收款计划（2026）'!$A:$A&amp;'[7]产值及收款计划（2026）'!$B:$B,'[7]产值及收款计划（2026）'!BL:BL)</f>
        <v>0</v>
      </c>
      <c r="BM607" s="256"/>
      <c r="BN607" s="256"/>
      <c r="BO607" s="256"/>
      <c r="BP607" s="256"/>
      <c r="BQ607" s="255" cm="1">
        <f t="array" aca="1" ref="BQ607" ca="1">_xlfn.XLOOKUP($A607&amp;$B607,'[7]产值及收款计划（2026）'!$A:$A&amp;'[7]产值及收款计划（2026）'!$B:$B,'[7]产值及收款计划（2026）'!BQ:BQ)</f>
        <v>0</v>
      </c>
      <c r="BR607" s="256" cm="1">
        <f t="array" aca="1" ref="BR607" ca="1">_xlfn.XLOOKUP($A607&amp;$B607,'[7]产值及收款计划（2026）'!$A:$A&amp;'[7]产值及收款计划（2026）'!$B:$B,'[7]产值及收款计划（2026）'!BR:BR)</f>
        <v>0</v>
      </c>
      <c r="CA607" s="256" cm="1">
        <f t="array" aca="1" ref="CA607" ca="1">_xlfn.XLOOKUP($A607&amp;$B607,'[7]产值及收款计划（2026）'!$A:$A&amp;'[7]产值及收款计划（2026）'!$B:$B,'[7]产值及收款计划（2026）'!CA:CA)</f>
        <v>0</v>
      </c>
      <c r="CB607" s="256" cm="1">
        <f t="array" aca="1" ref="CB607" ca="1">_xlfn.XLOOKUP($A607&amp;$B607,'[7]产值及收款计划（2026）'!$A:$A&amp;'[7]产值及收款计划（2026）'!$B:$B,'[7]产值及收款计划（2026）'!CB:CB)</f>
        <v>0</v>
      </c>
      <c r="CC607" s="256" cm="1">
        <f t="array" aca="1" ref="CC607" ca="1">_xlfn.XLOOKUP($A607&amp;$B607,'[7]产值及收款计划（2026）'!$A:$A&amp;'[7]产值及收款计划（2026）'!$B:$B,'[7]产值及收款计划（2026）'!CC:CC)</f>
        <v>0</v>
      </c>
      <c r="CD607" s="256" cm="1">
        <f t="array" aca="1" ref="CD607" ca="1">_xlfn.XLOOKUP($A607&amp;$B607,'[7]产值及收款计划（2026）'!$A:$A&amp;'[7]产值及收款计划（2026）'!$B:$B,'[7]产值及收款计划（2026）'!CD:CD)</f>
        <v>0</v>
      </c>
      <c r="CE607" s="256" cm="1">
        <f t="array" aca="1" ref="CE607" ca="1">_xlfn.XLOOKUP($A607&amp;$B607,'[7]产值及收款计划（2026）'!$A:$A&amp;'[7]产值及收款计划（2026）'!$B:$B,'[7]产值及收款计划（2026）'!CE:CE)</f>
        <v>0</v>
      </c>
      <c r="CF607" s="256" cm="1">
        <f t="array" aca="1" ref="CF607" ca="1">_xlfn.XLOOKUP($A607&amp;$B607,'[7]产值及收款计划（2026）'!$A:$A&amp;'[7]产值及收款计划（2026）'!$B:$B,'[7]产值及收款计划（2026）'!CF:CF)</f>
        <v>0</v>
      </c>
      <c r="CG607" s="256" cm="1">
        <f t="array" aca="1" ref="CG607" ca="1">_xlfn.XLOOKUP($A607&amp;$B607,'[7]产值及收款计划（2026）'!$A:$A&amp;'[7]产值及收款计划（2026）'!$B:$B,'[7]产值及收款计划（2026）'!CG:CG)</f>
        <v>0</v>
      </c>
      <c r="CH607" s="256" cm="1">
        <f t="array" aca="1" ref="CH607" ca="1">_xlfn.XLOOKUP($A607&amp;$B607,'[7]产值及收款计划（2026）'!$A:$A&amp;'[7]产值及收款计划（2026）'!$B:$B,'[7]产值及收款计划（2026）'!CH:CH)</f>
        <v>0</v>
      </c>
      <c r="CI607" s="256" cm="1">
        <f t="array" aca="1" ref="CI607" ca="1">_xlfn.XLOOKUP($A607&amp;$B607,'[7]产值及收款计划（2026）'!$A:$A&amp;'[7]产值及收款计划（2026）'!$B:$B,'[7]产值及收款计划（2026）'!CI:CI)</f>
        <v>0</v>
      </c>
      <c r="CJ607" s="256" cm="1">
        <f t="array" aca="1" ref="CJ607" ca="1">_xlfn.XLOOKUP($A607&amp;$B607,'[7]产值及收款计划（2026）'!$A:$A&amp;'[7]产值及收款计划（2026）'!$B:$B,'[7]产值及收款计划（2026）'!CJ:CJ)</f>
        <v>0</v>
      </c>
      <c r="CK607" s="256" cm="1">
        <f t="array" aca="1" ref="CK607" ca="1">_xlfn.XLOOKUP($A607&amp;$B607,'[7]产值及收款计划（2026）'!$A:$A&amp;'[7]产值及收款计划（2026）'!$B:$B,'[7]产值及收款计划（2026）'!CK:CK)</f>
        <v>0</v>
      </c>
      <c r="CL607" s="256" cm="1">
        <f t="array" aca="1" ref="CL607" ca="1">_xlfn.XLOOKUP($A607&amp;$B607,'[7]产值及收款计划（2026）'!$A:$A&amp;'[7]产值及收款计划（2026）'!$B:$B,'[7]产值及收款计划（2026）'!CL:CL)</f>
        <v>0</v>
      </c>
      <c r="DA607" s="256" cm="1">
        <f t="array" aca="1" ref="DA607" ca="1">_xlfn.XLOOKUP($A607&amp;$B607,'[7]产值及收款计划（2026）'!$A:$A&amp;'[7]产值及收款计划（2026）'!$B:$B,'[7]产值及收款计划（2026）'!DA:DA)</f>
        <v>0</v>
      </c>
      <c r="DB607" s="256" cm="1">
        <f t="array" aca="1" ref="DB607" ca="1">_xlfn.XLOOKUP($A607&amp;$B607,'[7]产值及收款计划（2026）'!$A:$A&amp;'[7]产值及收款计划（2026）'!$B:$B,'[7]产值及收款计划（2026）'!DB:DB)</f>
        <v>0</v>
      </c>
      <c r="DC607" s="256" cm="1">
        <f t="array" aca="1" ref="DC607" ca="1">_xlfn.XLOOKUP($A607&amp;$B607,'[7]产值及收款计划（2026）'!$A:$A&amp;'[7]产值及收款计划（2026）'!$B:$B,'[7]产值及收款计划（2026）'!DC:DC)</f>
        <v>0</v>
      </c>
      <c r="DD607" s="256" cm="1">
        <f t="array" aca="1" ref="DD607" ca="1">_xlfn.XLOOKUP($A607&amp;$B607,'[7]产值及收款计划（2026）'!$A:$A&amp;'[7]产值及收款计划（2026）'!$B:$B,'[7]产值及收款计划（2026）'!DD:DD)</f>
        <v>0</v>
      </c>
      <c r="DE607" s="256" cm="1">
        <f t="array" aca="1" ref="DE607" ca="1">_xlfn.XLOOKUP($A607&amp;$B607,'[7]产值及收款计划（2026）'!$A:$A&amp;'[7]产值及收款计划（2026）'!$B:$B,'[7]产值及收款计划（2026）'!DE:DE)</f>
        <v>0</v>
      </c>
      <c r="DF607" s="256" cm="1">
        <f t="array" aca="1" ref="DF607" ca="1">_xlfn.XLOOKUP($A607&amp;$B607,'[7]产值及收款计划（2026）'!$A:$A&amp;'[7]产值及收款计划（2026）'!$B:$B,'[7]产值及收款计划（2026）'!DF:DF)</f>
        <v>0</v>
      </c>
      <c r="DG607" s="256" cm="1">
        <f t="array" aca="1" ref="DG607" ca="1">_xlfn.XLOOKUP($A607&amp;$B607,'[7]产值及收款计划（2026）'!$A:$A&amp;'[7]产值及收款计划（2026）'!$B:$B,'[7]产值及收款计划（2026）'!DG:DG)</f>
        <v>0</v>
      </c>
      <c r="DH607" s="256" cm="1">
        <f t="array" aca="1" ref="DH607" ca="1">_xlfn.XLOOKUP($A607&amp;$B607,'[7]产值及收款计划（2026）'!$A:$A&amp;'[7]产值及收款计划（2026）'!$B:$B,'[7]产值及收款计划（2026）'!DH:DH)</f>
        <v>0</v>
      </c>
      <c r="DI607" s="256" cm="1">
        <f t="array" aca="1" ref="DI607" ca="1">_xlfn.XLOOKUP($A607&amp;$B607,'[7]产值及收款计划（2026）'!$A:$A&amp;'[7]产值及收款计划（2026）'!$B:$B,'[7]产值及收款计划（2026）'!DI:DI)</f>
        <v>0</v>
      </c>
      <c r="DJ607" s="256" cm="1">
        <f t="array" aca="1" ref="DJ607" ca="1">_xlfn.XLOOKUP($A607&amp;$B607,'[7]产值及收款计划（2026）'!$A:$A&amp;'[7]产值及收款计划（2026）'!$B:$B,'[7]产值及收款计划（2026）'!DJ:DJ)</f>
        <v>0</v>
      </c>
      <c r="DK607" s="256" cm="1">
        <f t="array" aca="1" ref="DK607" ca="1">_xlfn.XLOOKUP($A607&amp;$B607,'[7]产值及收款计划（2026）'!$A:$A&amp;'[7]产值及收款计划（2026）'!$B:$B,'[7]产值及收款计划（2026）'!DK:DK)</f>
        <v>0</v>
      </c>
      <c r="DL607" s="256" cm="1">
        <f t="array" aca="1" ref="DL607" ca="1">_xlfn.XLOOKUP($A607&amp;$B607,'[7]产值及收款计划（2026）'!$A:$A&amp;'[7]产值及收款计划（2026）'!$B:$B,'[7]产值及收款计划（2026）'!DL:DL)</f>
        <v>0</v>
      </c>
      <c r="DM607" s="264"/>
      <c r="DN607" s="250"/>
    </row>
    <row r="608" spans="1:118" ht="20.25" x14ac:dyDescent="0.15">
      <c r="A608" s="254">
        <f t="shared" ca="1" si="30"/>
        <v>11</v>
      </c>
      <c r="B608" s="254" t="s">
        <v>31</v>
      </c>
      <c r="C608" s="255" cm="1">
        <f t="array" aca="1" ref="C608" ca="1">_xlfn.XLOOKUP($A608&amp;$B608,'[7]产值及收款计划（2026）'!$A:$A&amp;'[7]产值及收款计划（2026）'!$B:$B,'[7]产值及收款计划（2026）'!C:C)</f>
        <v>0</v>
      </c>
      <c r="D608" s="255" cm="1">
        <f t="array" aca="1" ref="D608" ca="1">_xlfn.XLOOKUP($A608&amp;$B608,'[7]产值及收款计划（2026）'!$A:$A&amp;'[7]产值及收款计划（2026）'!$B:$B,'[7]产值及收款计划（2026）'!D:D)</f>
        <v>0</v>
      </c>
      <c r="E608" s="256" cm="1">
        <f t="array" aca="1" ref="E608" ca="1">_xlfn.XLOOKUP($A608&amp;$B608,'[7]产值及收款计划（2026）'!$A:$A&amp;'[7]产值及收款计划（2026）'!$B:$B,'[7]产值及收款计划（2026）'!E:E)</f>
        <v>0</v>
      </c>
      <c r="F608" s="256" cm="1">
        <f t="array" aca="1" ref="F608" ca="1">_xlfn.XLOOKUP($A608&amp;$B608,'[7]产值及收款计划（2026）'!$A:$A&amp;'[7]产值及收款计划（2026）'!$B:$B,'[7]产值及收款计划（2026）'!F:F)</f>
        <v>0</v>
      </c>
      <c r="G608" s="256" cm="1">
        <f t="array" aca="1" ref="G608" ca="1">_xlfn.XLOOKUP($A608&amp;$B608,'[7]产值及收款计划（2026）'!$A:$A&amp;'[7]产值及收款计划（2026）'!$B:$B,'[7]产值及收款计划（2026）'!G:G)</f>
        <v>0</v>
      </c>
      <c r="H608" s="256" cm="1">
        <f t="array" aca="1" ref="H608" ca="1">_xlfn.XLOOKUP($A608&amp;$B608,'[7]产值及收款计划（2026）'!$A:$A&amp;'[7]产值及收款计划（2026）'!$B:$B,'[7]产值及收款计划（2026）'!H:H)</f>
        <v>0</v>
      </c>
      <c r="I608" s="257" cm="1">
        <f t="array" aca="1" ref="I608" ca="1">_xlfn.XLOOKUP($A608&amp;$B608,'[7]产值及收款计划（2026）'!$A:$A&amp;'[7]产值及收款计划（2026）'!$B:$B,'[7]产值及收款计划（2026）'!I:I)</f>
        <v>0</v>
      </c>
      <c r="J608" s="258" cm="1">
        <f t="array" aca="1" ref="J608" ca="1">_xlfn.XLOOKUP($A608&amp;$B608,'[7]产值及收款计划（2026）'!$A:$A&amp;'[7]产值及收款计划（2026）'!$B:$B,'[7]产值及收款计划（2026）'!J:J)</f>
        <v>0</v>
      </c>
      <c r="K608" s="256" cm="1">
        <f t="array" aca="1" ref="K608" ca="1">_xlfn.XLOOKUP($A608&amp;$B608,'[7]产值及收款计划（2026）'!$A:$A&amp;'[7]产值及收款计划（2026）'!$B:$B,'[7]产值及收款计划（2026）'!K:K)</f>
        <v>0</v>
      </c>
      <c r="L608" s="256" cm="1">
        <f t="array" aca="1" ref="L608" ca="1">_xlfn.XLOOKUP($A608&amp;$B608,'[7]产值及收款计划（2026）'!$A:$A&amp;'[7]产值及收款计划（2026）'!$B:$B,'[7]产值及收款计划（2026）'!L:L)</f>
        <v>0</v>
      </c>
      <c r="M608" s="256" cm="1">
        <f t="array" aca="1" ref="M608" ca="1">_xlfn.XLOOKUP($A608&amp;$B608,'[7]产值及收款计划（2026）'!$A:$A&amp;'[7]产值及收款计划（2026）'!$B:$B,'[7]产值及收款计划（2026）'!M:M)</f>
        <v>0</v>
      </c>
      <c r="N608" s="256" cm="1">
        <f t="array" aca="1" ref="N608" ca="1">_xlfn.XLOOKUP($A608&amp;$B608,'[7]产值及收款计划（2026）'!$A:$A&amp;'[7]产值及收款计划（2026）'!$B:$B,'[7]产值及收款计划（2026）'!N:N)</f>
        <v>0</v>
      </c>
      <c r="O608" s="256" cm="1">
        <f t="array" aca="1" ref="O608" ca="1">_xlfn.XLOOKUP($A608&amp;$B608,'[7]产值及收款计划（2026）'!$A:$A&amp;'[7]产值及收款计划（2026）'!$B:$B,'[7]产值及收款计划（2026）'!O:O)</f>
        <v>0</v>
      </c>
      <c r="P608" s="255" cm="1">
        <f t="array" aca="1" ref="P608" ca="1">_xlfn.XLOOKUP($A608&amp;$B608,'[7]产值及收款计划（2026）'!$A:$A&amp;'[7]产值及收款计划（2026）'!$B:$B,'[7]产值及收款计划（2026）'!P:P)</f>
        <v>0</v>
      </c>
      <c r="Q608" s="256" cm="1">
        <f t="array" aca="1" ref="Q608" ca="1">_xlfn.XLOOKUP($A608&amp;$B608,'[7]产值及收款计划（2026）'!$A:$A&amp;'[7]产值及收款计划（2026）'!$B:$B,'[7]产值及收款计划（2026）'!Q:Q)</f>
        <v>0</v>
      </c>
      <c r="R608" s="256" cm="1">
        <f t="array" aca="1" ref="R608" ca="1">_xlfn.XLOOKUP($A608&amp;$B608,'[7]产值及收款计划（2026）'!$A:$A&amp;'[7]产值及收款计划（2026）'!$B:$B,'[7]产值及收款计划（2026）'!R:R)</f>
        <v>0</v>
      </c>
      <c r="S608" s="256" cm="1">
        <f t="array" aca="1" ref="S608" ca="1">_xlfn.XLOOKUP($A608&amp;$B608,'[7]产值及收款计划（2026）'!$A:$A&amp;'[7]产值及收款计划（2026）'!$B:$B,'[7]产值及收款计划（2026）'!S:S)</f>
        <v>0</v>
      </c>
      <c r="T608" s="256" cm="1">
        <f t="array" aca="1" ref="T608" ca="1">_xlfn.XLOOKUP($A608&amp;$B608,'[7]产值及收款计划（2026）'!$A:$A&amp;'[7]产值及收款计划（2026）'!$B:$B,'[7]产值及收款计划（2026）'!T:T)</f>
        <v>0</v>
      </c>
      <c r="U608" s="256" cm="1">
        <f t="array" aca="1" ref="U608" ca="1">_xlfn.XLOOKUP($A608&amp;$B608,'[7]产值及收款计划（2026）'!$A:$A&amp;'[7]产值及收款计划（2026）'!$B:$B,'[7]产值及收款计划（2026）'!U:U)</f>
        <v>0</v>
      </c>
      <c r="V608" s="256" cm="1">
        <f t="array" aca="1" ref="V608" ca="1">_xlfn.XLOOKUP($A608&amp;$B608,'[7]产值及收款计划（2026）'!$A:$A&amp;'[7]产值及收款计划（2026）'!$B:$B,'[7]产值及收款计划（2026）'!V:V)</f>
        <v>0</v>
      </c>
      <c r="W608" s="256" cm="1">
        <f t="array" aca="1" ref="W608" ca="1">_xlfn.XLOOKUP($A608&amp;$B608,'[7]产值及收款计划（2026）'!$A:$A&amp;'[7]产值及收款计划（2026）'!$B:$B,'[7]产值及收款计划（2026）'!W:W)</f>
        <v>0</v>
      </c>
      <c r="X608" s="256" cm="1">
        <f t="array" aca="1" ref="X608" ca="1">_xlfn.XLOOKUP($A608&amp;$B608,'[7]产值及收款计划（2026）'!$A:$A&amp;'[7]产值及收款计划（2026）'!$B:$B,'[7]产值及收款计划（2026）'!X:X)</f>
        <v>0</v>
      </c>
      <c r="Y608" s="256" cm="1">
        <f t="array" aca="1" ref="Y608" ca="1">_xlfn.XLOOKUP($A608&amp;$B608,'[7]产值及收款计划（2026）'!$A:$A&amp;'[7]产值及收款计划（2026）'!$B:$B,'[7]产值及收款计划（2026）'!Y:Y)</f>
        <v>0</v>
      </c>
      <c r="Z608" s="256" cm="1">
        <f t="array" aca="1" ref="Z608" ca="1">_xlfn.XLOOKUP($A608&amp;$B608,'[7]产值及收款计划（2026）'!$A:$A&amp;'[7]产值及收款计划（2026）'!$B:$B,'[7]产值及收款计划（2026）'!Z:Z)</f>
        <v>0</v>
      </c>
      <c r="AA608" s="256" cm="1">
        <f t="array" aca="1" ref="AA608" ca="1">_xlfn.XLOOKUP($A608&amp;$B608,'[7]产值及收款计划（2026）'!$A:$A&amp;'[7]产值及收款计划（2026）'!$B:$B,'[7]产值及收款计划（2026）'!AA:AA)</f>
        <v>0</v>
      </c>
      <c r="AB608" s="256" cm="1">
        <f t="array" aca="1" ref="AB608" ca="1">_xlfn.XLOOKUP($A608&amp;$B608,'[7]产值及收款计划（2026）'!$A:$A&amp;'[7]产值及收款计划（2026）'!$B:$B,'[7]产值及收款计划（2026）'!AB:AB)</f>
        <v>0</v>
      </c>
      <c r="AC608" s="256" cm="1">
        <f t="array" aca="1" ref="AC608" ca="1">_xlfn.XLOOKUP($A608&amp;$B608,'[7]产值及收款计划（2026）'!$A:$A&amp;'[7]产值及收款计划（2026）'!$B:$B,'[7]产值及收款计划（2026）'!AC:AC)</f>
        <v>0</v>
      </c>
      <c r="AD608" s="256" cm="1">
        <f t="array" aca="1" ref="AD608" ca="1">_xlfn.XLOOKUP($A608&amp;$B608,'[7]产值及收款计划（2026）'!$A:$A&amp;'[7]产值及收款计划（2026）'!$B:$B,'[7]产值及收款计划（2026）'!AD:AD)</f>
        <v>0</v>
      </c>
      <c r="AE608" s="256" cm="1">
        <f t="array" aca="1" ref="AE608" ca="1">_xlfn.XLOOKUP($A608&amp;$B608,'[7]产值及收款计划（2026）'!$A:$A&amp;'[7]产值及收款计划（2026）'!$B:$B,'[7]产值及收款计划（2026）'!AE:AE)</f>
        <v>0</v>
      </c>
      <c r="AF608" s="256" cm="1">
        <f t="array" aca="1" ref="AF608" ca="1">_xlfn.XLOOKUP($A608&amp;$B608,'[7]产值及收款计划（2026）'!$A:$A&amp;'[7]产值及收款计划（2026）'!$B:$B,'[7]产值及收款计划（2026）'!AF:AF)</f>
        <v>0</v>
      </c>
      <c r="AG608" s="256" cm="1">
        <f t="array" aca="1" ref="AG608" ca="1">_xlfn.XLOOKUP($A608&amp;$B608,'[7]产值及收款计划（2026）'!$A:$A&amp;'[7]产值及收款计划（2026）'!$B:$B,'[7]产值及收款计划（2026）'!AG:AG)</f>
        <v>0</v>
      </c>
      <c r="AH608" s="256" cm="1">
        <f t="array" aca="1" ref="AH608" ca="1">_xlfn.XLOOKUP($A608&amp;$B608,'[7]产值及收款计划（2026）'!$A:$A&amp;'[7]产值及收款计划（2026）'!$B:$B,'[7]产值及收款计划（2026）'!AH:AH)</f>
        <v>0</v>
      </c>
      <c r="AI608" s="256" cm="1">
        <f t="array" aca="1" ref="AI608" ca="1">_xlfn.XLOOKUP($A608&amp;$B608,'[7]产值及收款计划（2026）'!$A:$A&amp;'[7]产值及收款计划（2026）'!$B:$B,'[7]产值及收款计划（2026）'!AI:AI)</f>
        <v>0</v>
      </c>
      <c r="AJ608" s="256" cm="1">
        <f t="array" aca="1" ref="AJ608" ca="1">_xlfn.XLOOKUP($A608&amp;$B608,'[7]产值及收款计划（2026）'!$A:$A&amp;'[7]产值及收款计划（2026）'!$B:$B,'[7]产值及收款计划（2026）'!AJ:AJ)</f>
        <v>0</v>
      </c>
      <c r="AK608" s="256" cm="1">
        <f t="array" aca="1" ref="AK608" ca="1">_xlfn.XLOOKUP($A608&amp;$B608,'[7]产值及收款计划（2026）'!$A:$A&amp;'[7]产值及收款计划（2026）'!$B:$B,'[7]产值及收款计划（2026）'!AK:AK)</f>
        <v>0</v>
      </c>
      <c r="AL608" s="256" cm="1">
        <f t="array" aca="1" ref="AL608" ca="1">_xlfn.XLOOKUP($A608&amp;$B608,'[7]产值及收款计划（2026）'!$A:$A&amp;'[7]产值及收款计划（2026）'!$B:$B,'[7]产值及收款计划（2026）'!AL:AL)</f>
        <v>0</v>
      </c>
      <c r="AM608" s="263" t="e" cm="1">
        <f t="array" aca="1" ref="AM608" ca="1">_xlfn.LET(_xlpm.勾选月份状态数组,TRANSPOSE('PPT(12-15页）-TOP10'!$A$3:$A$14),_xlpm.选择数据区,IF('PPT(12-15页）-TOP10'!$E$3="收款",$BA608:$BL608,$AA608:$AL608),SUM(_xlfn._xlws.FILTER(_xlpm.选择数据区,_xlpm.勾选月份状态数组,"")))</f>
        <v>#NAME?</v>
      </c>
      <c r="AN608" s="256" t="e" cm="1">
        <f t="array" aca="1" ref="AN608" ca="1">_xlfn.LET(_xlpm.勾选月份状态数组,TRANSPOSE('PPT(12-15页）-TOP10'!$A$3:$A$14),_xlpm.选择数据区,IF('PPT(12-15页）-TOP10'!$E$3="收款",$DA608:$DL608,$CA608:$CL608),SUM(_xlfn._xlws.FILTER(_xlpm.选择数据区,_xlpm.勾选月份状态数组,"")))</f>
        <v>#NAME?</v>
      </c>
      <c r="AO608" s="256">
        <f ca="1">SUM(CA608:CC608)+SUM(AD608:AL608)</f>
        <v>0</v>
      </c>
      <c r="AP608" s="256"/>
      <c r="AQ608" s="256"/>
      <c r="AR608" s="256"/>
      <c r="AS608" s="256" cm="1">
        <f t="array" aca="1" ref="AS608" ca="1">_xlfn.XLOOKUP($A608&amp;$B608,'[7]产值及收款计划（2026）'!$A:$A&amp;'[7]产值及收款计划（2026）'!$B:$B,'[7]产值及收款计划（2026）'!AS:AS)</f>
        <v>0</v>
      </c>
      <c r="AT608" s="256" cm="1">
        <f t="array" aca="1" ref="AT608" ca="1">_xlfn.XLOOKUP($A608&amp;$B608,'[7]产值及收款计划（2026）'!$A:$A&amp;'[7]产值及收款计划（2026）'!$B:$B,'[7]产值及收款计划（2026）'!AT:AT)</f>
        <v>0</v>
      </c>
      <c r="AU608" s="256" cm="1">
        <f t="array" aca="1" ref="AU608" ca="1">_xlfn.XLOOKUP($A608&amp;$B608,'[7]产值及收款计划（2026）'!$A:$A&amp;'[7]产值及收款计划（2026）'!$B:$B,'[7]产值及收款计划（2026）'!AU:AU)</f>
        <v>0</v>
      </c>
      <c r="AV608" s="256" cm="1">
        <f t="array" aca="1" ref="AV608" ca="1">_xlfn.XLOOKUP($A608&amp;$B608,'[7]产值及收款计划（2026）'!$A:$A&amp;'[7]产值及收款计划（2026）'!$B:$B,'[7]产值及收款计划（2026）'!AV:AV)</f>
        <v>0</v>
      </c>
      <c r="AW608" s="256" cm="1">
        <f t="array" aca="1" ref="AW608" ca="1">_xlfn.XLOOKUP($A608&amp;$B608,'[7]产值及收款计划（2026）'!$A:$A&amp;'[7]产值及收款计划（2026）'!$B:$B,'[7]产值及收款计划（2026）'!AW:AW)</f>
        <v>0</v>
      </c>
      <c r="AX608" s="256" cm="1">
        <f t="array" aca="1" ref="AX608" ca="1">_xlfn.XLOOKUP($A608&amp;$B608,'[7]产值及收款计划（2026）'!$A:$A&amp;'[7]产值及收款计划（2026）'!$B:$B,'[7]产值及收款计划（2026）'!AX:AX)</f>
        <v>0</v>
      </c>
      <c r="AY608" s="256" cm="1">
        <f t="array" aca="1" ref="AY608" ca="1">_xlfn.XLOOKUP($A608&amp;$B608,'[7]产值及收款计划（2026）'!$A:$A&amp;'[7]产值及收款计划（2026）'!$B:$B,'[7]产值及收款计划（2026）'!AY:AY)</f>
        <v>0</v>
      </c>
      <c r="AZ608" s="256" cm="1">
        <f t="array" aca="1" ref="AZ608" ca="1">_xlfn.XLOOKUP($A608&amp;$B608,'[7]产值及收款计划（2026）'!$A:$A&amp;'[7]产值及收款计划（2026）'!$B:$B,'[7]产值及收款计划（2026）'!AZ:AZ)</f>
        <v>0</v>
      </c>
      <c r="BA608" s="256" cm="1">
        <f t="array" aca="1" ref="BA608" ca="1">_xlfn.XLOOKUP($A608&amp;$B608,'[7]产值及收款计划（2026）'!$A:$A&amp;'[7]产值及收款计划（2026）'!$B:$B,'[7]产值及收款计划（2026）'!BA:BA)</f>
        <v>0</v>
      </c>
      <c r="BB608" s="256" cm="1">
        <f t="array" aca="1" ref="BB608" ca="1">_xlfn.XLOOKUP($A608&amp;$B608,'[7]产值及收款计划（2026）'!$A:$A&amp;'[7]产值及收款计划（2026）'!$B:$B,'[7]产值及收款计划（2026）'!BB:BB)</f>
        <v>0</v>
      </c>
      <c r="BC608" s="256" cm="1">
        <f t="array" aca="1" ref="BC608" ca="1">_xlfn.XLOOKUP($A608&amp;$B608,'[7]产值及收款计划（2026）'!$A:$A&amp;'[7]产值及收款计划（2026）'!$B:$B,'[7]产值及收款计划（2026）'!BC:BC)</f>
        <v>0</v>
      </c>
      <c r="BD608" s="256" cm="1">
        <f t="array" aca="1" ref="BD608" ca="1">_xlfn.XLOOKUP($A608&amp;$B608,'[7]产值及收款计划（2026）'!$A:$A&amp;'[7]产值及收款计划（2026）'!$B:$B,'[7]产值及收款计划（2026）'!BD:BD)</f>
        <v>0</v>
      </c>
      <c r="BE608" s="256" cm="1">
        <f t="array" aca="1" ref="BE608" ca="1">_xlfn.XLOOKUP($A608&amp;$B608,'[7]产值及收款计划（2026）'!$A:$A&amp;'[7]产值及收款计划（2026）'!$B:$B,'[7]产值及收款计划（2026）'!BE:BE)</f>
        <v>0</v>
      </c>
      <c r="BF608" s="256" cm="1">
        <f t="array" aca="1" ref="BF608" ca="1">_xlfn.XLOOKUP($A608&amp;$B608,'[7]产值及收款计划（2026）'!$A:$A&amp;'[7]产值及收款计划（2026）'!$B:$B,'[7]产值及收款计划（2026）'!BF:BF)</f>
        <v>0</v>
      </c>
      <c r="BG608" s="256" cm="1">
        <f t="array" aca="1" ref="BG608" ca="1">_xlfn.XLOOKUP($A608&amp;$B608,'[7]产值及收款计划（2026）'!$A:$A&amp;'[7]产值及收款计划（2026）'!$B:$B,'[7]产值及收款计划（2026）'!BG:BG)</f>
        <v>0</v>
      </c>
      <c r="BH608" s="256" cm="1">
        <f t="array" aca="1" ref="BH608" ca="1">_xlfn.XLOOKUP($A608&amp;$B608,'[7]产值及收款计划（2026）'!$A:$A&amp;'[7]产值及收款计划（2026）'!$B:$B,'[7]产值及收款计划（2026）'!BH:BH)</f>
        <v>0</v>
      </c>
      <c r="BI608" s="256" cm="1">
        <f t="array" aca="1" ref="BI608" ca="1">_xlfn.XLOOKUP($A608&amp;$B608,'[7]产值及收款计划（2026）'!$A:$A&amp;'[7]产值及收款计划（2026）'!$B:$B,'[7]产值及收款计划（2026）'!BI:BI)</f>
        <v>0</v>
      </c>
      <c r="BJ608" s="256" cm="1">
        <f t="array" aca="1" ref="BJ608" ca="1">_xlfn.XLOOKUP($A608&amp;$B608,'[7]产值及收款计划（2026）'!$A:$A&amp;'[7]产值及收款计划（2026）'!$B:$B,'[7]产值及收款计划（2026）'!BJ:BJ)</f>
        <v>0</v>
      </c>
      <c r="BK608" s="256" cm="1">
        <f t="array" aca="1" ref="BK608" ca="1">_xlfn.XLOOKUP($A608&amp;$B608,'[7]产值及收款计划（2026）'!$A:$A&amp;'[7]产值及收款计划（2026）'!$B:$B,'[7]产值及收款计划（2026）'!BK:BK)</f>
        <v>0</v>
      </c>
      <c r="BL608" s="256" cm="1">
        <f t="array" aca="1" ref="BL608" ca="1">_xlfn.XLOOKUP($A608&amp;$B608,'[7]产值及收款计划（2026）'!$A:$A&amp;'[7]产值及收款计划（2026）'!$B:$B,'[7]产值及收款计划（2026）'!BL:BL)</f>
        <v>0</v>
      </c>
      <c r="BM608" s="256"/>
      <c r="BN608" s="256"/>
      <c r="BO608" s="256"/>
      <c r="BP608" s="256"/>
      <c r="BQ608" s="255" cm="1">
        <f t="array" aca="1" ref="BQ608" ca="1">_xlfn.XLOOKUP($A608&amp;$B608,'[7]产值及收款计划（2026）'!$A:$A&amp;'[7]产值及收款计划（2026）'!$B:$B,'[7]产值及收款计划（2026）'!BQ:BQ)</f>
        <v>0</v>
      </c>
      <c r="BR608" s="256" cm="1">
        <f t="array" aca="1" ref="BR608" ca="1">_xlfn.XLOOKUP($A608&amp;$B608,'[7]产值及收款计划（2026）'!$A:$A&amp;'[7]产值及收款计划（2026）'!$B:$B,'[7]产值及收款计划（2026）'!BR:BR)</f>
        <v>0</v>
      </c>
      <c r="CA608" s="256" cm="1">
        <f t="array" aca="1" ref="CA608" ca="1">_xlfn.XLOOKUP($A608&amp;$B608,'[7]产值及收款计划（2026）'!$A:$A&amp;'[7]产值及收款计划（2026）'!$B:$B,'[7]产值及收款计划（2026）'!CA:CA)</f>
        <v>0</v>
      </c>
      <c r="CB608" s="256" cm="1">
        <f t="array" aca="1" ref="CB608" ca="1">_xlfn.XLOOKUP($A608&amp;$B608,'[7]产值及收款计划（2026）'!$A:$A&amp;'[7]产值及收款计划（2026）'!$B:$B,'[7]产值及收款计划（2026）'!CB:CB)</f>
        <v>0</v>
      </c>
      <c r="CC608" s="256" cm="1">
        <f t="array" aca="1" ref="CC608" ca="1">_xlfn.XLOOKUP($A608&amp;$B608,'[7]产值及收款计划（2026）'!$A:$A&amp;'[7]产值及收款计划（2026）'!$B:$B,'[7]产值及收款计划（2026）'!CC:CC)</f>
        <v>0</v>
      </c>
      <c r="CD608" s="256" cm="1">
        <f t="array" aca="1" ref="CD608" ca="1">_xlfn.XLOOKUP($A608&amp;$B608,'[7]产值及收款计划（2026）'!$A:$A&amp;'[7]产值及收款计划（2026）'!$B:$B,'[7]产值及收款计划（2026）'!CD:CD)</f>
        <v>0</v>
      </c>
      <c r="CE608" s="256" cm="1">
        <f t="array" aca="1" ref="CE608" ca="1">_xlfn.XLOOKUP($A608&amp;$B608,'[7]产值及收款计划（2026）'!$A:$A&amp;'[7]产值及收款计划（2026）'!$B:$B,'[7]产值及收款计划（2026）'!CE:CE)</f>
        <v>0</v>
      </c>
      <c r="CF608" s="256" cm="1">
        <f t="array" aca="1" ref="CF608" ca="1">_xlfn.XLOOKUP($A608&amp;$B608,'[7]产值及收款计划（2026）'!$A:$A&amp;'[7]产值及收款计划（2026）'!$B:$B,'[7]产值及收款计划（2026）'!CF:CF)</f>
        <v>0</v>
      </c>
      <c r="CG608" s="256" cm="1">
        <f t="array" aca="1" ref="CG608" ca="1">_xlfn.XLOOKUP($A608&amp;$B608,'[7]产值及收款计划（2026）'!$A:$A&amp;'[7]产值及收款计划（2026）'!$B:$B,'[7]产值及收款计划（2026）'!CG:CG)</f>
        <v>0</v>
      </c>
      <c r="CH608" s="256" cm="1">
        <f t="array" aca="1" ref="CH608" ca="1">_xlfn.XLOOKUP($A608&amp;$B608,'[7]产值及收款计划（2026）'!$A:$A&amp;'[7]产值及收款计划（2026）'!$B:$B,'[7]产值及收款计划（2026）'!CH:CH)</f>
        <v>0</v>
      </c>
      <c r="CI608" s="256" cm="1">
        <f t="array" aca="1" ref="CI608" ca="1">_xlfn.XLOOKUP($A608&amp;$B608,'[7]产值及收款计划（2026）'!$A:$A&amp;'[7]产值及收款计划（2026）'!$B:$B,'[7]产值及收款计划（2026）'!CI:CI)</f>
        <v>0</v>
      </c>
      <c r="CJ608" s="256" cm="1">
        <f t="array" aca="1" ref="CJ608" ca="1">_xlfn.XLOOKUP($A608&amp;$B608,'[7]产值及收款计划（2026）'!$A:$A&amp;'[7]产值及收款计划（2026）'!$B:$B,'[7]产值及收款计划（2026）'!CJ:CJ)</f>
        <v>0</v>
      </c>
      <c r="CK608" s="256" cm="1">
        <f t="array" aca="1" ref="CK608" ca="1">_xlfn.XLOOKUP($A608&amp;$B608,'[7]产值及收款计划（2026）'!$A:$A&amp;'[7]产值及收款计划（2026）'!$B:$B,'[7]产值及收款计划（2026）'!CK:CK)</f>
        <v>0</v>
      </c>
      <c r="CL608" s="256" cm="1">
        <f t="array" aca="1" ref="CL608" ca="1">_xlfn.XLOOKUP($A608&amp;$B608,'[7]产值及收款计划（2026）'!$A:$A&amp;'[7]产值及收款计划（2026）'!$B:$B,'[7]产值及收款计划（2026）'!CL:CL)</f>
        <v>0</v>
      </c>
      <c r="DA608" s="256" cm="1">
        <f t="array" aca="1" ref="DA608" ca="1">_xlfn.XLOOKUP($A608&amp;$B608,'[7]产值及收款计划（2026）'!$A:$A&amp;'[7]产值及收款计划（2026）'!$B:$B,'[7]产值及收款计划（2026）'!DA:DA)</f>
        <v>0</v>
      </c>
      <c r="DB608" s="256" cm="1">
        <f t="array" aca="1" ref="DB608" ca="1">_xlfn.XLOOKUP($A608&amp;$B608,'[7]产值及收款计划（2026）'!$A:$A&amp;'[7]产值及收款计划（2026）'!$B:$B,'[7]产值及收款计划（2026）'!DB:DB)</f>
        <v>0</v>
      </c>
      <c r="DC608" s="256" cm="1">
        <f t="array" aca="1" ref="DC608" ca="1">_xlfn.XLOOKUP($A608&amp;$B608,'[7]产值及收款计划（2026）'!$A:$A&amp;'[7]产值及收款计划（2026）'!$B:$B,'[7]产值及收款计划（2026）'!DC:DC)</f>
        <v>0</v>
      </c>
      <c r="DD608" s="256" cm="1">
        <f t="array" aca="1" ref="DD608" ca="1">_xlfn.XLOOKUP($A608&amp;$B608,'[7]产值及收款计划（2026）'!$A:$A&amp;'[7]产值及收款计划（2026）'!$B:$B,'[7]产值及收款计划（2026）'!DD:DD)</f>
        <v>0</v>
      </c>
      <c r="DE608" s="256" cm="1">
        <f t="array" aca="1" ref="DE608" ca="1">_xlfn.XLOOKUP($A608&amp;$B608,'[7]产值及收款计划（2026）'!$A:$A&amp;'[7]产值及收款计划（2026）'!$B:$B,'[7]产值及收款计划（2026）'!DE:DE)</f>
        <v>0</v>
      </c>
      <c r="DF608" s="256" cm="1">
        <f t="array" aca="1" ref="DF608" ca="1">_xlfn.XLOOKUP($A608&amp;$B608,'[7]产值及收款计划（2026）'!$A:$A&amp;'[7]产值及收款计划（2026）'!$B:$B,'[7]产值及收款计划（2026）'!DF:DF)</f>
        <v>0</v>
      </c>
      <c r="DG608" s="256" cm="1">
        <f t="array" aca="1" ref="DG608" ca="1">_xlfn.XLOOKUP($A608&amp;$B608,'[7]产值及收款计划（2026）'!$A:$A&amp;'[7]产值及收款计划（2026）'!$B:$B,'[7]产值及收款计划（2026）'!DG:DG)</f>
        <v>0</v>
      </c>
      <c r="DH608" s="256" cm="1">
        <f t="array" aca="1" ref="DH608" ca="1">_xlfn.XLOOKUP($A608&amp;$B608,'[7]产值及收款计划（2026）'!$A:$A&amp;'[7]产值及收款计划（2026）'!$B:$B,'[7]产值及收款计划（2026）'!DH:DH)</f>
        <v>0</v>
      </c>
      <c r="DI608" s="256" cm="1">
        <f t="array" aca="1" ref="DI608" ca="1">_xlfn.XLOOKUP($A608&amp;$B608,'[7]产值及收款计划（2026）'!$A:$A&amp;'[7]产值及收款计划（2026）'!$B:$B,'[7]产值及收款计划（2026）'!DI:DI)</f>
        <v>0</v>
      </c>
      <c r="DJ608" s="256" cm="1">
        <f t="array" aca="1" ref="DJ608" ca="1">_xlfn.XLOOKUP($A608&amp;$B608,'[7]产值及收款计划（2026）'!$A:$A&amp;'[7]产值及收款计划（2026）'!$B:$B,'[7]产值及收款计划（2026）'!DJ:DJ)</f>
        <v>0</v>
      </c>
      <c r="DK608" s="256" cm="1">
        <f t="array" aca="1" ref="DK608" ca="1">_xlfn.XLOOKUP($A608&amp;$B608,'[7]产值及收款计划（2026）'!$A:$A&amp;'[7]产值及收款计划（2026）'!$B:$B,'[7]产值及收款计划（2026）'!DK:DK)</f>
        <v>0</v>
      </c>
      <c r="DL608" s="256" cm="1">
        <f t="array" aca="1" ref="DL608" ca="1">_xlfn.XLOOKUP($A608&amp;$B608,'[7]产值及收款计划（2026）'!$A:$A&amp;'[7]产值及收款计划（2026）'!$B:$B,'[7]产值及收款计划（2026）'!DL:DL)</f>
        <v>0</v>
      </c>
      <c r="DM608" s="264"/>
      <c r="DN608" s="250"/>
    </row>
    <row r="609" spans="1:118" ht="20.25" x14ac:dyDescent="0.15">
      <c r="A609" s="254">
        <f t="shared" ca="1" si="30"/>
        <v>12</v>
      </c>
      <c r="B609" s="254" t="s">
        <v>31</v>
      </c>
      <c r="C609" s="255" cm="1">
        <f t="array" aca="1" ref="C609" ca="1">_xlfn.XLOOKUP($A609&amp;$B609,'[7]产值及收款计划（2026）'!$A:$A&amp;'[7]产值及收款计划（2026）'!$B:$B,'[7]产值及收款计划（2026）'!C:C)</f>
        <v>0</v>
      </c>
      <c r="D609" s="255" cm="1">
        <f t="array" aca="1" ref="D609" ca="1">_xlfn.XLOOKUP($A609&amp;$B609,'[7]产值及收款计划（2026）'!$A:$A&amp;'[7]产值及收款计划（2026）'!$B:$B,'[7]产值及收款计划（2026）'!D:D)</f>
        <v>0</v>
      </c>
      <c r="E609" s="256" cm="1">
        <f t="array" aca="1" ref="E609" ca="1">_xlfn.XLOOKUP($A609&amp;$B609,'[7]产值及收款计划（2026）'!$A:$A&amp;'[7]产值及收款计划（2026）'!$B:$B,'[7]产值及收款计划（2026）'!E:E)</f>
        <v>0</v>
      </c>
      <c r="F609" s="256" cm="1">
        <f t="array" aca="1" ref="F609" ca="1">_xlfn.XLOOKUP($A609&amp;$B609,'[7]产值及收款计划（2026）'!$A:$A&amp;'[7]产值及收款计划（2026）'!$B:$B,'[7]产值及收款计划（2026）'!F:F)</f>
        <v>0</v>
      </c>
      <c r="G609" s="256" cm="1">
        <f t="array" aca="1" ref="G609" ca="1">_xlfn.XLOOKUP($A609&amp;$B609,'[7]产值及收款计划（2026）'!$A:$A&amp;'[7]产值及收款计划（2026）'!$B:$B,'[7]产值及收款计划（2026）'!G:G)</f>
        <v>0</v>
      </c>
      <c r="H609" s="256" cm="1">
        <f t="array" aca="1" ref="H609" ca="1">_xlfn.XLOOKUP($A609&amp;$B609,'[7]产值及收款计划（2026）'!$A:$A&amp;'[7]产值及收款计划（2026）'!$B:$B,'[7]产值及收款计划（2026）'!H:H)</f>
        <v>0</v>
      </c>
      <c r="I609" s="257" cm="1">
        <f t="array" aca="1" ref="I609" ca="1">_xlfn.XLOOKUP($A609&amp;$B609,'[7]产值及收款计划（2026）'!$A:$A&amp;'[7]产值及收款计划（2026）'!$B:$B,'[7]产值及收款计划（2026）'!I:I)</f>
        <v>0</v>
      </c>
      <c r="J609" s="258" cm="1">
        <f t="array" aca="1" ref="J609" ca="1">_xlfn.XLOOKUP($A609&amp;$B609,'[7]产值及收款计划（2026）'!$A:$A&amp;'[7]产值及收款计划（2026）'!$B:$B,'[7]产值及收款计划（2026）'!J:J)</f>
        <v>0</v>
      </c>
      <c r="K609" s="256" cm="1">
        <f t="array" aca="1" ref="K609" ca="1">_xlfn.XLOOKUP($A609&amp;$B609,'[7]产值及收款计划（2026）'!$A:$A&amp;'[7]产值及收款计划（2026）'!$B:$B,'[7]产值及收款计划（2026）'!K:K)</f>
        <v>0</v>
      </c>
      <c r="L609" s="256" cm="1">
        <f t="array" aca="1" ref="L609" ca="1">_xlfn.XLOOKUP($A609&amp;$B609,'[7]产值及收款计划（2026）'!$A:$A&amp;'[7]产值及收款计划（2026）'!$B:$B,'[7]产值及收款计划（2026）'!L:L)</f>
        <v>0</v>
      </c>
      <c r="M609" s="256" cm="1">
        <f t="array" aca="1" ref="M609" ca="1">_xlfn.XLOOKUP($A609&amp;$B609,'[7]产值及收款计划（2026）'!$A:$A&amp;'[7]产值及收款计划（2026）'!$B:$B,'[7]产值及收款计划（2026）'!M:M)</f>
        <v>0</v>
      </c>
      <c r="N609" s="256" cm="1">
        <f t="array" aca="1" ref="N609" ca="1">_xlfn.XLOOKUP($A609&amp;$B609,'[7]产值及收款计划（2026）'!$A:$A&amp;'[7]产值及收款计划（2026）'!$B:$B,'[7]产值及收款计划（2026）'!N:N)</f>
        <v>0</v>
      </c>
      <c r="O609" s="256" cm="1">
        <f t="array" aca="1" ref="O609" ca="1">_xlfn.XLOOKUP($A609&amp;$B609,'[7]产值及收款计划（2026）'!$A:$A&amp;'[7]产值及收款计划（2026）'!$B:$B,'[7]产值及收款计划（2026）'!O:O)</f>
        <v>0</v>
      </c>
      <c r="P609" s="255" cm="1">
        <f t="array" aca="1" ref="P609" ca="1">_xlfn.XLOOKUP($A609&amp;$B609,'[7]产值及收款计划（2026）'!$A:$A&amp;'[7]产值及收款计划（2026）'!$B:$B,'[7]产值及收款计划（2026）'!P:P)</f>
        <v>0</v>
      </c>
      <c r="Q609" s="256" cm="1">
        <f t="array" aca="1" ref="Q609" ca="1">_xlfn.XLOOKUP($A609&amp;$B609,'[7]产值及收款计划（2026）'!$A:$A&amp;'[7]产值及收款计划（2026）'!$B:$B,'[7]产值及收款计划（2026）'!Q:Q)</f>
        <v>0</v>
      </c>
      <c r="R609" s="256" cm="1">
        <f t="array" aca="1" ref="R609" ca="1">_xlfn.XLOOKUP($A609&amp;$B609,'[7]产值及收款计划（2026）'!$A:$A&amp;'[7]产值及收款计划（2026）'!$B:$B,'[7]产值及收款计划（2026）'!R:R)</f>
        <v>0</v>
      </c>
      <c r="S609" s="256" cm="1">
        <f t="array" aca="1" ref="S609" ca="1">_xlfn.XLOOKUP($A609&amp;$B609,'[7]产值及收款计划（2026）'!$A:$A&amp;'[7]产值及收款计划（2026）'!$B:$B,'[7]产值及收款计划（2026）'!S:S)</f>
        <v>0</v>
      </c>
      <c r="T609" s="256" cm="1">
        <f t="array" aca="1" ref="T609" ca="1">_xlfn.XLOOKUP($A609&amp;$B609,'[7]产值及收款计划（2026）'!$A:$A&amp;'[7]产值及收款计划（2026）'!$B:$B,'[7]产值及收款计划（2026）'!T:T)</f>
        <v>0</v>
      </c>
      <c r="U609" s="256" cm="1">
        <f t="array" aca="1" ref="U609" ca="1">_xlfn.XLOOKUP($A609&amp;$B609,'[7]产值及收款计划（2026）'!$A:$A&amp;'[7]产值及收款计划（2026）'!$B:$B,'[7]产值及收款计划（2026）'!U:U)</f>
        <v>0</v>
      </c>
      <c r="V609" s="256" cm="1">
        <f t="array" aca="1" ref="V609" ca="1">_xlfn.XLOOKUP($A609&amp;$B609,'[7]产值及收款计划（2026）'!$A:$A&amp;'[7]产值及收款计划（2026）'!$B:$B,'[7]产值及收款计划（2026）'!V:V)</f>
        <v>0</v>
      </c>
      <c r="W609" s="256" cm="1">
        <f t="array" aca="1" ref="W609" ca="1">_xlfn.XLOOKUP($A609&amp;$B609,'[7]产值及收款计划（2026）'!$A:$A&amp;'[7]产值及收款计划（2026）'!$B:$B,'[7]产值及收款计划（2026）'!W:W)</f>
        <v>0</v>
      </c>
      <c r="X609" s="256" cm="1">
        <f t="array" aca="1" ref="X609" ca="1">_xlfn.XLOOKUP($A609&amp;$B609,'[7]产值及收款计划（2026）'!$A:$A&amp;'[7]产值及收款计划（2026）'!$B:$B,'[7]产值及收款计划（2026）'!X:X)</f>
        <v>0</v>
      </c>
      <c r="Y609" s="256" cm="1">
        <f t="array" aca="1" ref="Y609" ca="1">_xlfn.XLOOKUP($A609&amp;$B609,'[7]产值及收款计划（2026）'!$A:$A&amp;'[7]产值及收款计划（2026）'!$B:$B,'[7]产值及收款计划（2026）'!Y:Y)</f>
        <v>0</v>
      </c>
      <c r="Z609" s="256" cm="1">
        <f t="array" aca="1" ref="Z609" ca="1">_xlfn.XLOOKUP($A609&amp;$B609,'[7]产值及收款计划（2026）'!$A:$A&amp;'[7]产值及收款计划（2026）'!$B:$B,'[7]产值及收款计划（2026）'!Z:Z)</f>
        <v>0</v>
      </c>
      <c r="AA609" s="256" cm="1">
        <f t="array" aca="1" ref="AA609" ca="1">_xlfn.XLOOKUP($A609&amp;$B609,'[7]产值及收款计划（2026）'!$A:$A&amp;'[7]产值及收款计划（2026）'!$B:$B,'[7]产值及收款计划（2026）'!AA:AA)</f>
        <v>0</v>
      </c>
      <c r="AB609" s="256" cm="1">
        <f t="array" aca="1" ref="AB609" ca="1">_xlfn.XLOOKUP($A609&amp;$B609,'[7]产值及收款计划（2026）'!$A:$A&amp;'[7]产值及收款计划（2026）'!$B:$B,'[7]产值及收款计划（2026）'!AB:AB)</f>
        <v>0</v>
      </c>
      <c r="AC609" s="256" cm="1">
        <f t="array" aca="1" ref="AC609" ca="1">_xlfn.XLOOKUP($A609&amp;$B609,'[7]产值及收款计划（2026）'!$A:$A&amp;'[7]产值及收款计划（2026）'!$B:$B,'[7]产值及收款计划（2026）'!AC:AC)</f>
        <v>0</v>
      </c>
      <c r="AD609" s="256" cm="1">
        <f t="array" aca="1" ref="AD609" ca="1">_xlfn.XLOOKUP($A609&amp;$B609,'[7]产值及收款计划（2026）'!$A:$A&amp;'[7]产值及收款计划（2026）'!$B:$B,'[7]产值及收款计划（2026）'!AD:AD)</f>
        <v>0</v>
      </c>
      <c r="AE609" s="256" cm="1">
        <f t="array" aca="1" ref="AE609" ca="1">_xlfn.XLOOKUP($A609&amp;$B609,'[7]产值及收款计划（2026）'!$A:$A&amp;'[7]产值及收款计划（2026）'!$B:$B,'[7]产值及收款计划（2026）'!AE:AE)</f>
        <v>0</v>
      </c>
      <c r="AF609" s="256" cm="1">
        <f t="array" aca="1" ref="AF609" ca="1">_xlfn.XLOOKUP($A609&amp;$B609,'[7]产值及收款计划（2026）'!$A:$A&amp;'[7]产值及收款计划（2026）'!$B:$B,'[7]产值及收款计划（2026）'!AF:AF)</f>
        <v>0</v>
      </c>
      <c r="AG609" s="256" cm="1">
        <f t="array" aca="1" ref="AG609" ca="1">_xlfn.XLOOKUP($A609&amp;$B609,'[7]产值及收款计划（2026）'!$A:$A&amp;'[7]产值及收款计划（2026）'!$B:$B,'[7]产值及收款计划（2026）'!AG:AG)</f>
        <v>0</v>
      </c>
      <c r="AH609" s="256" cm="1">
        <f t="array" aca="1" ref="AH609" ca="1">_xlfn.XLOOKUP($A609&amp;$B609,'[7]产值及收款计划（2026）'!$A:$A&amp;'[7]产值及收款计划（2026）'!$B:$B,'[7]产值及收款计划（2026）'!AH:AH)</f>
        <v>0</v>
      </c>
      <c r="AI609" s="256" cm="1">
        <f t="array" aca="1" ref="AI609" ca="1">_xlfn.XLOOKUP($A609&amp;$B609,'[7]产值及收款计划（2026）'!$A:$A&amp;'[7]产值及收款计划（2026）'!$B:$B,'[7]产值及收款计划（2026）'!AI:AI)</f>
        <v>0</v>
      </c>
      <c r="AJ609" s="256" cm="1">
        <f t="array" aca="1" ref="AJ609" ca="1">_xlfn.XLOOKUP($A609&amp;$B609,'[7]产值及收款计划（2026）'!$A:$A&amp;'[7]产值及收款计划（2026）'!$B:$B,'[7]产值及收款计划（2026）'!AJ:AJ)</f>
        <v>0</v>
      </c>
      <c r="AK609" s="256" cm="1">
        <f t="array" aca="1" ref="AK609" ca="1">_xlfn.XLOOKUP($A609&amp;$B609,'[7]产值及收款计划（2026）'!$A:$A&amp;'[7]产值及收款计划（2026）'!$B:$B,'[7]产值及收款计划（2026）'!AK:AK)</f>
        <v>0</v>
      </c>
      <c r="AL609" s="256" cm="1">
        <f t="array" aca="1" ref="AL609" ca="1">_xlfn.XLOOKUP($A609&amp;$B609,'[7]产值及收款计划（2026）'!$A:$A&amp;'[7]产值及收款计划（2026）'!$B:$B,'[7]产值及收款计划（2026）'!AL:AL)</f>
        <v>0</v>
      </c>
      <c r="AM609" s="263" t="e" cm="1">
        <f t="array" aca="1" ref="AM609" ca="1">_xlfn.LET(_xlpm.勾选月份状态数组,TRANSPOSE('PPT(12-15页）-TOP10'!$A$3:$A$14),_xlpm.选择数据区,IF('PPT(12-15页）-TOP10'!$E$3="收款",$BA609:$BL609,$AA609:$AL609),SUM(_xlfn._xlws.FILTER(_xlpm.选择数据区,_xlpm.勾选月份状态数组,"")))</f>
        <v>#NAME?</v>
      </c>
      <c r="AN609" s="256" t="e" cm="1">
        <f t="array" aca="1" ref="AN609" ca="1">_xlfn.LET(_xlpm.勾选月份状态数组,TRANSPOSE('PPT(12-15页）-TOP10'!$A$3:$A$14),_xlpm.选择数据区,IF('PPT(12-15页）-TOP10'!$E$3="收款",$DA609:$DL609,$CA609:$CL609),SUM(_xlfn._xlws.FILTER(_xlpm.选择数据区,_xlpm.勾选月份状态数组,"")))</f>
        <v>#NAME?</v>
      </c>
      <c r="AO609" s="256">
        <f ca="1">SUM(CA609:CC609)+SUM(AD609:AL609)</f>
        <v>0</v>
      </c>
      <c r="AP609" s="256"/>
      <c r="AQ609" s="256"/>
      <c r="AR609" s="256"/>
      <c r="AS609" s="256" cm="1">
        <f t="array" aca="1" ref="AS609" ca="1">_xlfn.XLOOKUP($A609&amp;$B609,'[7]产值及收款计划（2026）'!$A:$A&amp;'[7]产值及收款计划（2026）'!$B:$B,'[7]产值及收款计划（2026）'!AS:AS)</f>
        <v>0</v>
      </c>
      <c r="AT609" s="256" cm="1">
        <f t="array" aca="1" ref="AT609" ca="1">_xlfn.XLOOKUP($A609&amp;$B609,'[7]产值及收款计划（2026）'!$A:$A&amp;'[7]产值及收款计划（2026）'!$B:$B,'[7]产值及收款计划（2026）'!AT:AT)</f>
        <v>0</v>
      </c>
      <c r="AU609" s="256" cm="1">
        <f t="array" aca="1" ref="AU609" ca="1">_xlfn.XLOOKUP($A609&amp;$B609,'[7]产值及收款计划（2026）'!$A:$A&amp;'[7]产值及收款计划（2026）'!$B:$B,'[7]产值及收款计划（2026）'!AU:AU)</f>
        <v>0</v>
      </c>
      <c r="AV609" s="256" cm="1">
        <f t="array" aca="1" ref="AV609" ca="1">_xlfn.XLOOKUP($A609&amp;$B609,'[7]产值及收款计划（2026）'!$A:$A&amp;'[7]产值及收款计划（2026）'!$B:$B,'[7]产值及收款计划（2026）'!AV:AV)</f>
        <v>0</v>
      </c>
      <c r="AW609" s="256" cm="1">
        <f t="array" aca="1" ref="AW609" ca="1">_xlfn.XLOOKUP($A609&amp;$B609,'[7]产值及收款计划（2026）'!$A:$A&amp;'[7]产值及收款计划（2026）'!$B:$B,'[7]产值及收款计划（2026）'!AW:AW)</f>
        <v>0</v>
      </c>
      <c r="AX609" s="256" cm="1">
        <f t="array" aca="1" ref="AX609" ca="1">_xlfn.XLOOKUP($A609&amp;$B609,'[7]产值及收款计划（2026）'!$A:$A&amp;'[7]产值及收款计划（2026）'!$B:$B,'[7]产值及收款计划（2026）'!AX:AX)</f>
        <v>0</v>
      </c>
      <c r="AY609" s="256" cm="1">
        <f t="array" aca="1" ref="AY609" ca="1">_xlfn.XLOOKUP($A609&amp;$B609,'[7]产值及收款计划（2026）'!$A:$A&amp;'[7]产值及收款计划（2026）'!$B:$B,'[7]产值及收款计划（2026）'!AY:AY)</f>
        <v>0</v>
      </c>
      <c r="AZ609" s="256" cm="1">
        <f t="array" aca="1" ref="AZ609" ca="1">_xlfn.XLOOKUP($A609&amp;$B609,'[7]产值及收款计划（2026）'!$A:$A&amp;'[7]产值及收款计划（2026）'!$B:$B,'[7]产值及收款计划（2026）'!AZ:AZ)</f>
        <v>0</v>
      </c>
      <c r="BA609" s="256" cm="1">
        <f t="array" aca="1" ref="BA609" ca="1">_xlfn.XLOOKUP($A609&amp;$B609,'[7]产值及收款计划（2026）'!$A:$A&amp;'[7]产值及收款计划（2026）'!$B:$B,'[7]产值及收款计划（2026）'!BA:BA)</f>
        <v>0</v>
      </c>
      <c r="BB609" s="256" cm="1">
        <f t="array" aca="1" ref="BB609" ca="1">_xlfn.XLOOKUP($A609&amp;$B609,'[7]产值及收款计划（2026）'!$A:$A&amp;'[7]产值及收款计划（2026）'!$B:$B,'[7]产值及收款计划（2026）'!BB:BB)</f>
        <v>0</v>
      </c>
      <c r="BC609" s="256" cm="1">
        <f t="array" aca="1" ref="BC609" ca="1">_xlfn.XLOOKUP($A609&amp;$B609,'[7]产值及收款计划（2026）'!$A:$A&amp;'[7]产值及收款计划（2026）'!$B:$B,'[7]产值及收款计划（2026）'!BC:BC)</f>
        <v>0</v>
      </c>
      <c r="BD609" s="256" cm="1">
        <f t="array" aca="1" ref="BD609" ca="1">_xlfn.XLOOKUP($A609&amp;$B609,'[7]产值及收款计划（2026）'!$A:$A&amp;'[7]产值及收款计划（2026）'!$B:$B,'[7]产值及收款计划（2026）'!BD:BD)</f>
        <v>0</v>
      </c>
      <c r="BE609" s="256" cm="1">
        <f t="array" aca="1" ref="BE609" ca="1">_xlfn.XLOOKUP($A609&amp;$B609,'[7]产值及收款计划（2026）'!$A:$A&amp;'[7]产值及收款计划（2026）'!$B:$B,'[7]产值及收款计划（2026）'!BE:BE)</f>
        <v>0</v>
      </c>
      <c r="BF609" s="256" cm="1">
        <f t="array" aca="1" ref="BF609" ca="1">_xlfn.XLOOKUP($A609&amp;$B609,'[7]产值及收款计划（2026）'!$A:$A&amp;'[7]产值及收款计划（2026）'!$B:$B,'[7]产值及收款计划（2026）'!BF:BF)</f>
        <v>0</v>
      </c>
      <c r="BG609" s="256" cm="1">
        <f t="array" aca="1" ref="BG609" ca="1">_xlfn.XLOOKUP($A609&amp;$B609,'[7]产值及收款计划（2026）'!$A:$A&amp;'[7]产值及收款计划（2026）'!$B:$B,'[7]产值及收款计划（2026）'!BG:BG)</f>
        <v>0</v>
      </c>
      <c r="BH609" s="256" cm="1">
        <f t="array" aca="1" ref="BH609" ca="1">_xlfn.XLOOKUP($A609&amp;$B609,'[7]产值及收款计划（2026）'!$A:$A&amp;'[7]产值及收款计划（2026）'!$B:$B,'[7]产值及收款计划（2026）'!BH:BH)</f>
        <v>0</v>
      </c>
      <c r="BI609" s="256" cm="1">
        <f t="array" aca="1" ref="BI609" ca="1">_xlfn.XLOOKUP($A609&amp;$B609,'[7]产值及收款计划（2026）'!$A:$A&amp;'[7]产值及收款计划（2026）'!$B:$B,'[7]产值及收款计划（2026）'!BI:BI)</f>
        <v>0</v>
      </c>
      <c r="BJ609" s="256" cm="1">
        <f t="array" aca="1" ref="BJ609" ca="1">_xlfn.XLOOKUP($A609&amp;$B609,'[7]产值及收款计划（2026）'!$A:$A&amp;'[7]产值及收款计划（2026）'!$B:$B,'[7]产值及收款计划（2026）'!BJ:BJ)</f>
        <v>0</v>
      </c>
      <c r="BK609" s="256" cm="1">
        <f t="array" aca="1" ref="BK609" ca="1">_xlfn.XLOOKUP($A609&amp;$B609,'[7]产值及收款计划（2026）'!$A:$A&amp;'[7]产值及收款计划（2026）'!$B:$B,'[7]产值及收款计划（2026）'!BK:BK)</f>
        <v>0</v>
      </c>
      <c r="BL609" s="256" cm="1">
        <f t="array" aca="1" ref="BL609" ca="1">_xlfn.XLOOKUP($A609&amp;$B609,'[7]产值及收款计划（2026）'!$A:$A&amp;'[7]产值及收款计划（2026）'!$B:$B,'[7]产值及收款计划（2026）'!BL:BL)</f>
        <v>0</v>
      </c>
      <c r="BM609" s="256"/>
      <c r="BN609" s="256"/>
      <c r="BO609" s="256"/>
      <c r="BP609" s="256"/>
      <c r="BQ609" s="255" cm="1">
        <f t="array" aca="1" ref="BQ609" ca="1">_xlfn.XLOOKUP($A609&amp;$B609,'[7]产值及收款计划（2026）'!$A:$A&amp;'[7]产值及收款计划（2026）'!$B:$B,'[7]产值及收款计划（2026）'!BQ:BQ)</f>
        <v>0</v>
      </c>
      <c r="BR609" s="256" cm="1">
        <f t="array" aca="1" ref="BR609" ca="1">_xlfn.XLOOKUP($A609&amp;$B609,'[7]产值及收款计划（2026）'!$A:$A&amp;'[7]产值及收款计划（2026）'!$B:$B,'[7]产值及收款计划（2026）'!BR:BR)</f>
        <v>0</v>
      </c>
      <c r="CA609" s="256" cm="1">
        <f t="array" aca="1" ref="CA609" ca="1">_xlfn.XLOOKUP($A609&amp;$B609,'[7]产值及收款计划（2026）'!$A:$A&amp;'[7]产值及收款计划（2026）'!$B:$B,'[7]产值及收款计划（2026）'!CA:CA)</f>
        <v>0</v>
      </c>
      <c r="CB609" s="256" cm="1">
        <f t="array" aca="1" ref="CB609" ca="1">_xlfn.XLOOKUP($A609&amp;$B609,'[7]产值及收款计划（2026）'!$A:$A&amp;'[7]产值及收款计划（2026）'!$B:$B,'[7]产值及收款计划（2026）'!CB:CB)</f>
        <v>0</v>
      </c>
      <c r="CC609" s="256" cm="1">
        <f t="array" aca="1" ref="CC609" ca="1">_xlfn.XLOOKUP($A609&amp;$B609,'[7]产值及收款计划（2026）'!$A:$A&amp;'[7]产值及收款计划（2026）'!$B:$B,'[7]产值及收款计划（2026）'!CC:CC)</f>
        <v>0</v>
      </c>
      <c r="CD609" s="256" cm="1">
        <f t="array" aca="1" ref="CD609" ca="1">_xlfn.XLOOKUP($A609&amp;$B609,'[7]产值及收款计划（2026）'!$A:$A&amp;'[7]产值及收款计划（2026）'!$B:$B,'[7]产值及收款计划（2026）'!CD:CD)</f>
        <v>0</v>
      </c>
      <c r="CE609" s="256" cm="1">
        <f t="array" aca="1" ref="CE609" ca="1">_xlfn.XLOOKUP($A609&amp;$B609,'[7]产值及收款计划（2026）'!$A:$A&amp;'[7]产值及收款计划（2026）'!$B:$B,'[7]产值及收款计划（2026）'!CE:CE)</f>
        <v>0</v>
      </c>
      <c r="CF609" s="256" cm="1">
        <f t="array" aca="1" ref="CF609" ca="1">_xlfn.XLOOKUP($A609&amp;$B609,'[7]产值及收款计划（2026）'!$A:$A&amp;'[7]产值及收款计划（2026）'!$B:$B,'[7]产值及收款计划（2026）'!CF:CF)</f>
        <v>0</v>
      </c>
      <c r="CG609" s="256" cm="1">
        <f t="array" aca="1" ref="CG609" ca="1">_xlfn.XLOOKUP($A609&amp;$B609,'[7]产值及收款计划（2026）'!$A:$A&amp;'[7]产值及收款计划（2026）'!$B:$B,'[7]产值及收款计划（2026）'!CG:CG)</f>
        <v>0</v>
      </c>
      <c r="CH609" s="256" cm="1">
        <f t="array" aca="1" ref="CH609" ca="1">_xlfn.XLOOKUP($A609&amp;$B609,'[7]产值及收款计划（2026）'!$A:$A&amp;'[7]产值及收款计划（2026）'!$B:$B,'[7]产值及收款计划（2026）'!CH:CH)</f>
        <v>0</v>
      </c>
      <c r="CI609" s="256" cm="1">
        <f t="array" aca="1" ref="CI609" ca="1">_xlfn.XLOOKUP($A609&amp;$B609,'[7]产值及收款计划（2026）'!$A:$A&amp;'[7]产值及收款计划（2026）'!$B:$B,'[7]产值及收款计划（2026）'!CI:CI)</f>
        <v>0</v>
      </c>
      <c r="CJ609" s="256" cm="1">
        <f t="array" aca="1" ref="CJ609" ca="1">_xlfn.XLOOKUP($A609&amp;$B609,'[7]产值及收款计划（2026）'!$A:$A&amp;'[7]产值及收款计划（2026）'!$B:$B,'[7]产值及收款计划（2026）'!CJ:CJ)</f>
        <v>0</v>
      </c>
      <c r="CK609" s="256" cm="1">
        <f t="array" aca="1" ref="CK609" ca="1">_xlfn.XLOOKUP($A609&amp;$B609,'[7]产值及收款计划（2026）'!$A:$A&amp;'[7]产值及收款计划（2026）'!$B:$B,'[7]产值及收款计划（2026）'!CK:CK)</f>
        <v>0</v>
      </c>
      <c r="CL609" s="256" cm="1">
        <f t="array" aca="1" ref="CL609" ca="1">_xlfn.XLOOKUP($A609&amp;$B609,'[7]产值及收款计划（2026）'!$A:$A&amp;'[7]产值及收款计划（2026）'!$B:$B,'[7]产值及收款计划（2026）'!CL:CL)</f>
        <v>0</v>
      </c>
      <c r="DA609" s="256" cm="1">
        <f t="array" aca="1" ref="DA609" ca="1">_xlfn.XLOOKUP($A609&amp;$B609,'[7]产值及收款计划（2026）'!$A:$A&amp;'[7]产值及收款计划（2026）'!$B:$B,'[7]产值及收款计划（2026）'!DA:DA)</f>
        <v>0</v>
      </c>
      <c r="DB609" s="256" cm="1">
        <f t="array" aca="1" ref="DB609" ca="1">_xlfn.XLOOKUP($A609&amp;$B609,'[7]产值及收款计划（2026）'!$A:$A&amp;'[7]产值及收款计划（2026）'!$B:$B,'[7]产值及收款计划（2026）'!DB:DB)</f>
        <v>0</v>
      </c>
      <c r="DC609" s="256" cm="1">
        <f t="array" aca="1" ref="DC609" ca="1">_xlfn.XLOOKUP($A609&amp;$B609,'[7]产值及收款计划（2026）'!$A:$A&amp;'[7]产值及收款计划（2026）'!$B:$B,'[7]产值及收款计划（2026）'!DC:DC)</f>
        <v>0</v>
      </c>
      <c r="DD609" s="256" cm="1">
        <f t="array" aca="1" ref="DD609" ca="1">_xlfn.XLOOKUP($A609&amp;$B609,'[7]产值及收款计划（2026）'!$A:$A&amp;'[7]产值及收款计划（2026）'!$B:$B,'[7]产值及收款计划（2026）'!DD:DD)</f>
        <v>0</v>
      </c>
      <c r="DE609" s="256" cm="1">
        <f t="array" aca="1" ref="DE609" ca="1">_xlfn.XLOOKUP($A609&amp;$B609,'[7]产值及收款计划（2026）'!$A:$A&amp;'[7]产值及收款计划（2026）'!$B:$B,'[7]产值及收款计划（2026）'!DE:DE)</f>
        <v>0</v>
      </c>
      <c r="DF609" s="256" cm="1">
        <f t="array" aca="1" ref="DF609" ca="1">_xlfn.XLOOKUP($A609&amp;$B609,'[7]产值及收款计划（2026）'!$A:$A&amp;'[7]产值及收款计划（2026）'!$B:$B,'[7]产值及收款计划（2026）'!DF:DF)</f>
        <v>0</v>
      </c>
      <c r="DG609" s="256" cm="1">
        <f t="array" aca="1" ref="DG609" ca="1">_xlfn.XLOOKUP($A609&amp;$B609,'[7]产值及收款计划（2026）'!$A:$A&amp;'[7]产值及收款计划（2026）'!$B:$B,'[7]产值及收款计划（2026）'!DG:DG)</f>
        <v>0</v>
      </c>
      <c r="DH609" s="256" cm="1">
        <f t="array" aca="1" ref="DH609" ca="1">_xlfn.XLOOKUP($A609&amp;$B609,'[7]产值及收款计划（2026）'!$A:$A&amp;'[7]产值及收款计划（2026）'!$B:$B,'[7]产值及收款计划（2026）'!DH:DH)</f>
        <v>0</v>
      </c>
      <c r="DI609" s="256" cm="1">
        <f t="array" aca="1" ref="DI609" ca="1">_xlfn.XLOOKUP($A609&amp;$B609,'[7]产值及收款计划（2026）'!$A:$A&amp;'[7]产值及收款计划（2026）'!$B:$B,'[7]产值及收款计划（2026）'!DI:DI)</f>
        <v>0</v>
      </c>
      <c r="DJ609" s="256" cm="1">
        <f t="array" aca="1" ref="DJ609" ca="1">_xlfn.XLOOKUP($A609&amp;$B609,'[7]产值及收款计划（2026）'!$A:$A&amp;'[7]产值及收款计划（2026）'!$B:$B,'[7]产值及收款计划（2026）'!DJ:DJ)</f>
        <v>0</v>
      </c>
      <c r="DK609" s="256" cm="1">
        <f t="array" aca="1" ref="DK609" ca="1">_xlfn.XLOOKUP($A609&amp;$B609,'[7]产值及收款计划（2026）'!$A:$A&amp;'[7]产值及收款计划（2026）'!$B:$B,'[7]产值及收款计划（2026）'!DK:DK)</f>
        <v>0</v>
      </c>
      <c r="DL609" s="256" cm="1">
        <f t="array" aca="1" ref="DL609" ca="1">_xlfn.XLOOKUP($A609&amp;$B609,'[7]产值及收款计划（2026）'!$A:$A&amp;'[7]产值及收款计划（2026）'!$B:$B,'[7]产值及收款计划（2026）'!DL:DL)</f>
        <v>0</v>
      </c>
      <c r="DM609" s="264"/>
      <c r="DN609" s="250"/>
    </row>
    <row r="610" spans="1:118" ht="20.25" x14ac:dyDescent="0.15">
      <c r="A610" s="254">
        <f t="shared" ca="1" si="30"/>
        <v>13</v>
      </c>
      <c r="B610" s="254" t="s">
        <v>31</v>
      </c>
      <c r="C610" s="255" cm="1">
        <f t="array" aca="1" ref="C610" ca="1">_xlfn.XLOOKUP($A610&amp;$B610,'[7]产值及收款计划（2026）'!$A:$A&amp;'[7]产值及收款计划（2026）'!$B:$B,'[7]产值及收款计划（2026）'!C:C)</f>
        <v>0</v>
      </c>
      <c r="D610" s="255" cm="1">
        <f t="array" aca="1" ref="D610" ca="1">_xlfn.XLOOKUP($A610&amp;$B610,'[7]产值及收款计划（2026）'!$A:$A&amp;'[7]产值及收款计划（2026）'!$B:$B,'[7]产值及收款计划（2026）'!D:D)</f>
        <v>0</v>
      </c>
      <c r="E610" s="256" cm="1">
        <f t="array" aca="1" ref="E610" ca="1">_xlfn.XLOOKUP($A610&amp;$B610,'[7]产值及收款计划（2026）'!$A:$A&amp;'[7]产值及收款计划（2026）'!$B:$B,'[7]产值及收款计划（2026）'!E:E)</f>
        <v>0</v>
      </c>
      <c r="F610" s="256" cm="1">
        <f t="array" aca="1" ref="F610" ca="1">_xlfn.XLOOKUP($A610&amp;$B610,'[7]产值及收款计划（2026）'!$A:$A&amp;'[7]产值及收款计划（2026）'!$B:$B,'[7]产值及收款计划（2026）'!F:F)</f>
        <v>0</v>
      </c>
      <c r="G610" s="256" cm="1">
        <f t="array" aca="1" ref="G610" ca="1">_xlfn.XLOOKUP($A610&amp;$B610,'[7]产值及收款计划（2026）'!$A:$A&amp;'[7]产值及收款计划（2026）'!$B:$B,'[7]产值及收款计划（2026）'!G:G)</f>
        <v>0</v>
      </c>
      <c r="H610" s="256" cm="1">
        <f t="array" aca="1" ref="H610" ca="1">_xlfn.XLOOKUP($A610&amp;$B610,'[7]产值及收款计划（2026）'!$A:$A&amp;'[7]产值及收款计划（2026）'!$B:$B,'[7]产值及收款计划（2026）'!H:H)</f>
        <v>0</v>
      </c>
      <c r="I610" s="257" cm="1">
        <f t="array" aca="1" ref="I610" ca="1">_xlfn.XLOOKUP($A610&amp;$B610,'[7]产值及收款计划（2026）'!$A:$A&amp;'[7]产值及收款计划（2026）'!$B:$B,'[7]产值及收款计划（2026）'!I:I)</f>
        <v>0</v>
      </c>
      <c r="J610" s="258" cm="1">
        <f t="array" aca="1" ref="J610" ca="1">_xlfn.XLOOKUP($A610&amp;$B610,'[7]产值及收款计划（2026）'!$A:$A&amp;'[7]产值及收款计划（2026）'!$B:$B,'[7]产值及收款计划（2026）'!J:J)</f>
        <v>0</v>
      </c>
      <c r="K610" s="256" cm="1">
        <f t="array" aca="1" ref="K610" ca="1">_xlfn.XLOOKUP($A610&amp;$B610,'[7]产值及收款计划（2026）'!$A:$A&amp;'[7]产值及收款计划（2026）'!$B:$B,'[7]产值及收款计划（2026）'!K:K)</f>
        <v>0</v>
      </c>
      <c r="L610" s="256" cm="1">
        <f t="array" aca="1" ref="L610" ca="1">_xlfn.XLOOKUP($A610&amp;$B610,'[7]产值及收款计划（2026）'!$A:$A&amp;'[7]产值及收款计划（2026）'!$B:$B,'[7]产值及收款计划（2026）'!L:L)</f>
        <v>0</v>
      </c>
      <c r="M610" s="256" cm="1">
        <f t="array" aca="1" ref="M610" ca="1">_xlfn.XLOOKUP($A610&amp;$B610,'[7]产值及收款计划（2026）'!$A:$A&amp;'[7]产值及收款计划（2026）'!$B:$B,'[7]产值及收款计划（2026）'!M:M)</f>
        <v>0</v>
      </c>
      <c r="N610" s="256" cm="1">
        <f t="array" aca="1" ref="N610" ca="1">_xlfn.XLOOKUP($A610&amp;$B610,'[7]产值及收款计划（2026）'!$A:$A&amp;'[7]产值及收款计划（2026）'!$B:$B,'[7]产值及收款计划（2026）'!N:N)</f>
        <v>0</v>
      </c>
      <c r="O610" s="256" cm="1">
        <f t="array" aca="1" ref="O610" ca="1">_xlfn.XLOOKUP($A610&amp;$B610,'[7]产值及收款计划（2026）'!$A:$A&amp;'[7]产值及收款计划（2026）'!$B:$B,'[7]产值及收款计划（2026）'!O:O)</f>
        <v>0</v>
      </c>
      <c r="P610" s="255" cm="1">
        <f t="array" aca="1" ref="P610" ca="1">_xlfn.XLOOKUP($A610&amp;$B610,'[7]产值及收款计划（2026）'!$A:$A&amp;'[7]产值及收款计划（2026）'!$B:$B,'[7]产值及收款计划（2026）'!P:P)</f>
        <v>0</v>
      </c>
      <c r="Q610" s="256" cm="1">
        <f t="array" aca="1" ref="Q610" ca="1">_xlfn.XLOOKUP($A610&amp;$B610,'[7]产值及收款计划（2026）'!$A:$A&amp;'[7]产值及收款计划（2026）'!$B:$B,'[7]产值及收款计划（2026）'!Q:Q)</f>
        <v>0</v>
      </c>
      <c r="R610" s="256" cm="1">
        <f t="array" aca="1" ref="R610" ca="1">_xlfn.XLOOKUP($A610&amp;$B610,'[7]产值及收款计划（2026）'!$A:$A&amp;'[7]产值及收款计划（2026）'!$B:$B,'[7]产值及收款计划（2026）'!R:R)</f>
        <v>0</v>
      </c>
      <c r="S610" s="256" cm="1">
        <f t="array" aca="1" ref="S610" ca="1">_xlfn.XLOOKUP($A610&amp;$B610,'[7]产值及收款计划（2026）'!$A:$A&amp;'[7]产值及收款计划（2026）'!$B:$B,'[7]产值及收款计划（2026）'!S:S)</f>
        <v>0</v>
      </c>
      <c r="T610" s="256" cm="1">
        <f t="array" aca="1" ref="T610" ca="1">_xlfn.XLOOKUP($A610&amp;$B610,'[7]产值及收款计划（2026）'!$A:$A&amp;'[7]产值及收款计划（2026）'!$B:$B,'[7]产值及收款计划（2026）'!T:T)</f>
        <v>0</v>
      </c>
      <c r="U610" s="256" cm="1">
        <f t="array" aca="1" ref="U610" ca="1">_xlfn.XLOOKUP($A610&amp;$B610,'[7]产值及收款计划（2026）'!$A:$A&amp;'[7]产值及收款计划（2026）'!$B:$B,'[7]产值及收款计划（2026）'!U:U)</f>
        <v>0</v>
      </c>
      <c r="V610" s="256" cm="1">
        <f t="array" aca="1" ref="V610" ca="1">_xlfn.XLOOKUP($A610&amp;$B610,'[7]产值及收款计划（2026）'!$A:$A&amp;'[7]产值及收款计划（2026）'!$B:$B,'[7]产值及收款计划（2026）'!V:V)</f>
        <v>0</v>
      </c>
      <c r="W610" s="256" cm="1">
        <f t="array" aca="1" ref="W610" ca="1">_xlfn.XLOOKUP($A610&amp;$B610,'[7]产值及收款计划（2026）'!$A:$A&amp;'[7]产值及收款计划（2026）'!$B:$B,'[7]产值及收款计划（2026）'!W:W)</f>
        <v>0</v>
      </c>
      <c r="X610" s="256" cm="1">
        <f t="array" aca="1" ref="X610" ca="1">_xlfn.XLOOKUP($A610&amp;$B610,'[7]产值及收款计划（2026）'!$A:$A&amp;'[7]产值及收款计划（2026）'!$B:$B,'[7]产值及收款计划（2026）'!X:X)</f>
        <v>0</v>
      </c>
      <c r="Y610" s="256" cm="1">
        <f t="array" aca="1" ref="Y610" ca="1">_xlfn.XLOOKUP($A610&amp;$B610,'[7]产值及收款计划（2026）'!$A:$A&amp;'[7]产值及收款计划（2026）'!$B:$B,'[7]产值及收款计划（2026）'!Y:Y)</f>
        <v>0</v>
      </c>
      <c r="Z610" s="256" cm="1">
        <f t="array" aca="1" ref="Z610" ca="1">_xlfn.XLOOKUP($A610&amp;$B610,'[7]产值及收款计划（2026）'!$A:$A&amp;'[7]产值及收款计划（2026）'!$B:$B,'[7]产值及收款计划（2026）'!Z:Z)</f>
        <v>0</v>
      </c>
      <c r="AA610" s="256" cm="1">
        <f t="array" aca="1" ref="AA610" ca="1">_xlfn.XLOOKUP($A610&amp;$B610,'[7]产值及收款计划（2026）'!$A:$A&amp;'[7]产值及收款计划（2026）'!$B:$B,'[7]产值及收款计划（2026）'!AA:AA)</f>
        <v>0</v>
      </c>
      <c r="AB610" s="256" cm="1">
        <f t="array" aca="1" ref="AB610" ca="1">_xlfn.XLOOKUP($A610&amp;$B610,'[7]产值及收款计划（2026）'!$A:$A&amp;'[7]产值及收款计划（2026）'!$B:$B,'[7]产值及收款计划（2026）'!AB:AB)</f>
        <v>0</v>
      </c>
      <c r="AC610" s="256" cm="1">
        <f t="array" aca="1" ref="AC610" ca="1">_xlfn.XLOOKUP($A610&amp;$B610,'[7]产值及收款计划（2026）'!$A:$A&amp;'[7]产值及收款计划（2026）'!$B:$B,'[7]产值及收款计划（2026）'!AC:AC)</f>
        <v>0</v>
      </c>
      <c r="AD610" s="256" cm="1">
        <f t="array" aca="1" ref="AD610" ca="1">_xlfn.XLOOKUP($A610&amp;$B610,'[7]产值及收款计划（2026）'!$A:$A&amp;'[7]产值及收款计划（2026）'!$B:$B,'[7]产值及收款计划（2026）'!AD:AD)</f>
        <v>0</v>
      </c>
      <c r="AE610" s="256" cm="1">
        <f t="array" aca="1" ref="AE610" ca="1">_xlfn.XLOOKUP($A610&amp;$B610,'[7]产值及收款计划（2026）'!$A:$A&amp;'[7]产值及收款计划（2026）'!$B:$B,'[7]产值及收款计划（2026）'!AE:AE)</f>
        <v>0</v>
      </c>
      <c r="AF610" s="256" cm="1">
        <f t="array" aca="1" ref="AF610" ca="1">_xlfn.XLOOKUP($A610&amp;$B610,'[7]产值及收款计划（2026）'!$A:$A&amp;'[7]产值及收款计划（2026）'!$B:$B,'[7]产值及收款计划（2026）'!AF:AF)</f>
        <v>0</v>
      </c>
      <c r="AG610" s="256" cm="1">
        <f t="array" aca="1" ref="AG610" ca="1">_xlfn.XLOOKUP($A610&amp;$B610,'[7]产值及收款计划（2026）'!$A:$A&amp;'[7]产值及收款计划（2026）'!$B:$B,'[7]产值及收款计划（2026）'!AG:AG)</f>
        <v>0</v>
      </c>
      <c r="AH610" s="256" cm="1">
        <f t="array" aca="1" ref="AH610" ca="1">_xlfn.XLOOKUP($A610&amp;$B610,'[7]产值及收款计划（2026）'!$A:$A&amp;'[7]产值及收款计划（2026）'!$B:$B,'[7]产值及收款计划（2026）'!AH:AH)</f>
        <v>0</v>
      </c>
      <c r="AI610" s="256" cm="1">
        <f t="array" aca="1" ref="AI610" ca="1">_xlfn.XLOOKUP($A610&amp;$B610,'[7]产值及收款计划（2026）'!$A:$A&amp;'[7]产值及收款计划（2026）'!$B:$B,'[7]产值及收款计划（2026）'!AI:AI)</f>
        <v>0</v>
      </c>
      <c r="AJ610" s="256" cm="1">
        <f t="array" aca="1" ref="AJ610" ca="1">_xlfn.XLOOKUP($A610&amp;$B610,'[7]产值及收款计划（2026）'!$A:$A&amp;'[7]产值及收款计划（2026）'!$B:$B,'[7]产值及收款计划（2026）'!AJ:AJ)</f>
        <v>0</v>
      </c>
      <c r="AK610" s="256" cm="1">
        <f t="array" aca="1" ref="AK610" ca="1">_xlfn.XLOOKUP($A610&amp;$B610,'[7]产值及收款计划（2026）'!$A:$A&amp;'[7]产值及收款计划（2026）'!$B:$B,'[7]产值及收款计划（2026）'!AK:AK)</f>
        <v>0</v>
      </c>
      <c r="AL610" s="256" cm="1">
        <f t="array" aca="1" ref="AL610" ca="1">_xlfn.XLOOKUP($A610&amp;$B610,'[7]产值及收款计划（2026）'!$A:$A&amp;'[7]产值及收款计划（2026）'!$B:$B,'[7]产值及收款计划（2026）'!AL:AL)</f>
        <v>0</v>
      </c>
      <c r="AM610" s="263" t="e" cm="1">
        <f t="array" aca="1" ref="AM610" ca="1">_xlfn.LET(_xlpm.勾选月份状态数组,TRANSPOSE('PPT(12-15页）-TOP10'!$A$3:$A$14),_xlpm.选择数据区,IF('PPT(12-15页）-TOP10'!$E$3="收款",$BA610:$BL610,$AA610:$AL610),SUM(_xlfn._xlws.FILTER(_xlpm.选择数据区,_xlpm.勾选月份状态数组,"")))</f>
        <v>#NAME?</v>
      </c>
      <c r="AN610" s="256" t="e" cm="1">
        <f t="array" aca="1" ref="AN610" ca="1">_xlfn.LET(_xlpm.勾选月份状态数组,TRANSPOSE('PPT(12-15页）-TOP10'!$A$3:$A$14),_xlpm.选择数据区,IF('PPT(12-15页）-TOP10'!$E$3="收款",$DA610:$DL610,$CA610:$CL610),SUM(_xlfn._xlws.FILTER(_xlpm.选择数据区,_xlpm.勾选月份状态数组,"")))</f>
        <v>#NAME?</v>
      </c>
      <c r="AO610" s="256">
        <f ca="1">SUM(CA610:CC610)+SUM(AD610:AL610)</f>
        <v>0</v>
      </c>
      <c r="AP610" s="256"/>
      <c r="AQ610" s="256"/>
      <c r="AR610" s="256"/>
      <c r="AS610" s="256" cm="1">
        <f t="array" aca="1" ref="AS610" ca="1">_xlfn.XLOOKUP($A610&amp;$B610,'[7]产值及收款计划（2026）'!$A:$A&amp;'[7]产值及收款计划（2026）'!$B:$B,'[7]产值及收款计划（2026）'!AS:AS)</f>
        <v>0</v>
      </c>
      <c r="AT610" s="256" cm="1">
        <f t="array" aca="1" ref="AT610" ca="1">_xlfn.XLOOKUP($A610&amp;$B610,'[7]产值及收款计划（2026）'!$A:$A&amp;'[7]产值及收款计划（2026）'!$B:$B,'[7]产值及收款计划（2026）'!AT:AT)</f>
        <v>0</v>
      </c>
      <c r="AU610" s="256" cm="1">
        <f t="array" aca="1" ref="AU610" ca="1">_xlfn.XLOOKUP($A610&amp;$B610,'[7]产值及收款计划（2026）'!$A:$A&amp;'[7]产值及收款计划（2026）'!$B:$B,'[7]产值及收款计划（2026）'!AU:AU)</f>
        <v>0</v>
      </c>
      <c r="AV610" s="256" cm="1">
        <f t="array" aca="1" ref="AV610" ca="1">_xlfn.XLOOKUP($A610&amp;$B610,'[7]产值及收款计划（2026）'!$A:$A&amp;'[7]产值及收款计划（2026）'!$B:$B,'[7]产值及收款计划（2026）'!AV:AV)</f>
        <v>0</v>
      </c>
      <c r="AW610" s="256" cm="1">
        <f t="array" aca="1" ref="AW610" ca="1">_xlfn.XLOOKUP($A610&amp;$B610,'[7]产值及收款计划（2026）'!$A:$A&amp;'[7]产值及收款计划（2026）'!$B:$B,'[7]产值及收款计划（2026）'!AW:AW)</f>
        <v>0</v>
      </c>
      <c r="AX610" s="256" cm="1">
        <f t="array" aca="1" ref="AX610" ca="1">_xlfn.XLOOKUP($A610&amp;$B610,'[7]产值及收款计划（2026）'!$A:$A&amp;'[7]产值及收款计划（2026）'!$B:$B,'[7]产值及收款计划（2026）'!AX:AX)</f>
        <v>0</v>
      </c>
      <c r="AY610" s="256" cm="1">
        <f t="array" aca="1" ref="AY610" ca="1">_xlfn.XLOOKUP($A610&amp;$B610,'[7]产值及收款计划（2026）'!$A:$A&amp;'[7]产值及收款计划（2026）'!$B:$B,'[7]产值及收款计划（2026）'!AY:AY)</f>
        <v>0</v>
      </c>
      <c r="AZ610" s="256" cm="1">
        <f t="array" aca="1" ref="AZ610" ca="1">_xlfn.XLOOKUP($A610&amp;$B610,'[7]产值及收款计划（2026）'!$A:$A&amp;'[7]产值及收款计划（2026）'!$B:$B,'[7]产值及收款计划（2026）'!AZ:AZ)</f>
        <v>0</v>
      </c>
      <c r="BA610" s="256" cm="1">
        <f t="array" aca="1" ref="BA610" ca="1">_xlfn.XLOOKUP($A610&amp;$B610,'[7]产值及收款计划（2026）'!$A:$A&amp;'[7]产值及收款计划（2026）'!$B:$B,'[7]产值及收款计划（2026）'!BA:BA)</f>
        <v>0</v>
      </c>
      <c r="BB610" s="256" cm="1">
        <f t="array" aca="1" ref="BB610" ca="1">_xlfn.XLOOKUP($A610&amp;$B610,'[7]产值及收款计划（2026）'!$A:$A&amp;'[7]产值及收款计划（2026）'!$B:$B,'[7]产值及收款计划（2026）'!BB:BB)</f>
        <v>0</v>
      </c>
      <c r="BC610" s="256" cm="1">
        <f t="array" aca="1" ref="BC610" ca="1">_xlfn.XLOOKUP($A610&amp;$B610,'[7]产值及收款计划（2026）'!$A:$A&amp;'[7]产值及收款计划（2026）'!$B:$B,'[7]产值及收款计划（2026）'!BC:BC)</f>
        <v>0</v>
      </c>
      <c r="BD610" s="256" cm="1">
        <f t="array" aca="1" ref="BD610" ca="1">_xlfn.XLOOKUP($A610&amp;$B610,'[7]产值及收款计划（2026）'!$A:$A&amp;'[7]产值及收款计划（2026）'!$B:$B,'[7]产值及收款计划（2026）'!BD:BD)</f>
        <v>0</v>
      </c>
      <c r="BE610" s="256" cm="1">
        <f t="array" aca="1" ref="BE610" ca="1">_xlfn.XLOOKUP($A610&amp;$B610,'[7]产值及收款计划（2026）'!$A:$A&amp;'[7]产值及收款计划（2026）'!$B:$B,'[7]产值及收款计划（2026）'!BE:BE)</f>
        <v>0</v>
      </c>
      <c r="BF610" s="256" cm="1">
        <f t="array" aca="1" ref="BF610" ca="1">_xlfn.XLOOKUP($A610&amp;$B610,'[7]产值及收款计划（2026）'!$A:$A&amp;'[7]产值及收款计划（2026）'!$B:$B,'[7]产值及收款计划（2026）'!BF:BF)</f>
        <v>0</v>
      </c>
      <c r="BG610" s="256" cm="1">
        <f t="array" aca="1" ref="BG610" ca="1">_xlfn.XLOOKUP($A610&amp;$B610,'[7]产值及收款计划（2026）'!$A:$A&amp;'[7]产值及收款计划（2026）'!$B:$B,'[7]产值及收款计划（2026）'!BG:BG)</f>
        <v>0</v>
      </c>
      <c r="BH610" s="256" cm="1">
        <f t="array" aca="1" ref="BH610" ca="1">_xlfn.XLOOKUP($A610&amp;$B610,'[7]产值及收款计划（2026）'!$A:$A&amp;'[7]产值及收款计划（2026）'!$B:$B,'[7]产值及收款计划（2026）'!BH:BH)</f>
        <v>0</v>
      </c>
      <c r="BI610" s="256" cm="1">
        <f t="array" aca="1" ref="BI610" ca="1">_xlfn.XLOOKUP($A610&amp;$B610,'[7]产值及收款计划（2026）'!$A:$A&amp;'[7]产值及收款计划（2026）'!$B:$B,'[7]产值及收款计划（2026）'!BI:BI)</f>
        <v>0</v>
      </c>
      <c r="BJ610" s="256" cm="1">
        <f t="array" aca="1" ref="BJ610" ca="1">_xlfn.XLOOKUP($A610&amp;$B610,'[7]产值及收款计划（2026）'!$A:$A&amp;'[7]产值及收款计划（2026）'!$B:$B,'[7]产值及收款计划（2026）'!BJ:BJ)</f>
        <v>0</v>
      </c>
      <c r="BK610" s="256" cm="1">
        <f t="array" aca="1" ref="BK610" ca="1">_xlfn.XLOOKUP($A610&amp;$B610,'[7]产值及收款计划（2026）'!$A:$A&amp;'[7]产值及收款计划（2026）'!$B:$B,'[7]产值及收款计划（2026）'!BK:BK)</f>
        <v>0</v>
      </c>
      <c r="BL610" s="256" cm="1">
        <f t="array" aca="1" ref="BL610" ca="1">_xlfn.XLOOKUP($A610&amp;$B610,'[7]产值及收款计划（2026）'!$A:$A&amp;'[7]产值及收款计划（2026）'!$B:$B,'[7]产值及收款计划（2026）'!BL:BL)</f>
        <v>0</v>
      </c>
      <c r="BM610" s="256"/>
      <c r="BN610" s="256"/>
      <c r="BO610" s="256"/>
      <c r="BP610" s="256"/>
      <c r="BQ610" s="255" cm="1">
        <f t="array" aca="1" ref="BQ610" ca="1">_xlfn.XLOOKUP($A610&amp;$B610,'[7]产值及收款计划（2026）'!$A:$A&amp;'[7]产值及收款计划（2026）'!$B:$B,'[7]产值及收款计划（2026）'!BQ:BQ)</f>
        <v>0</v>
      </c>
      <c r="BR610" s="256" cm="1">
        <f t="array" aca="1" ref="BR610" ca="1">_xlfn.XLOOKUP($A610&amp;$B610,'[7]产值及收款计划（2026）'!$A:$A&amp;'[7]产值及收款计划（2026）'!$B:$B,'[7]产值及收款计划（2026）'!BR:BR)</f>
        <v>0</v>
      </c>
      <c r="CA610" s="256" cm="1">
        <f t="array" aca="1" ref="CA610" ca="1">_xlfn.XLOOKUP($A610&amp;$B610,'[7]产值及收款计划（2026）'!$A:$A&amp;'[7]产值及收款计划（2026）'!$B:$B,'[7]产值及收款计划（2026）'!CA:CA)</f>
        <v>0</v>
      </c>
      <c r="CB610" s="256" cm="1">
        <f t="array" aca="1" ref="CB610" ca="1">_xlfn.XLOOKUP($A610&amp;$B610,'[7]产值及收款计划（2026）'!$A:$A&amp;'[7]产值及收款计划（2026）'!$B:$B,'[7]产值及收款计划（2026）'!CB:CB)</f>
        <v>0</v>
      </c>
      <c r="CC610" s="256" cm="1">
        <f t="array" aca="1" ref="CC610" ca="1">_xlfn.XLOOKUP($A610&amp;$B610,'[7]产值及收款计划（2026）'!$A:$A&amp;'[7]产值及收款计划（2026）'!$B:$B,'[7]产值及收款计划（2026）'!CC:CC)</f>
        <v>0</v>
      </c>
      <c r="CD610" s="256" cm="1">
        <f t="array" aca="1" ref="CD610" ca="1">_xlfn.XLOOKUP($A610&amp;$B610,'[7]产值及收款计划（2026）'!$A:$A&amp;'[7]产值及收款计划（2026）'!$B:$B,'[7]产值及收款计划（2026）'!CD:CD)</f>
        <v>0</v>
      </c>
      <c r="CE610" s="256" cm="1">
        <f t="array" aca="1" ref="CE610" ca="1">_xlfn.XLOOKUP($A610&amp;$B610,'[7]产值及收款计划（2026）'!$A:$A&amp;'[7]产值及收款计划（2026）'!$B:$B,'[7]产值及收款计划（2026）'!CE:CE)</f>
        <v>0</v>
      </c>
      <c r="CF610" s="256" cm="1">
        <f t="array" aca="1" ref="CF610" ca="1">_xlfn.XLOOKUP($A610&amp;$B610,'[7]产值及收款计划（2026）'!$A:$A&amp;'[7]产值及收款计划（2026）'!$B:$B,'[7]产值及收款计划（2026）'!CF:CF)</f>
        <v>0</v>
      </c>
      <c r="CG610" s="256" cm="1">
        <f t="array" aca="1" ref="CG610" ca="1">_xlfn.XLOOKUP($A610&amp;$B610,'[7]产值及收款计划（2026）'!$A:$A&amp;'[7]产值及收款计划（2026）'!$B:$B,'[7]产值及收款计划（2026）'!CG:CG)</f>
        <v>0</v>
      </c>
      <c r="CH610" s="256" cm="1">
        <f t="array" aca="1" ref="CH610" ca="1">_xlfn.XLOOKUP($A610&amp;$B610,'[7]产值及收款计划（2026）'!$A:$A&amp;'[7]产值及收款计划（2026）'!$B:$B,'[7]产值及收款计划（2026）'!CH:CH)</f>
        <v>0</v>
      </c>
      <c r="CI610" s="256" cm="1">
        <f t="array" aca="1" ref="CI610" ca="1">_xlfn.XLOOKUP($A610&amp;$B610,'[7]产值及收款计划（2026）'!$A:$A&amp;'[7]产值及收款计划（2026）'!$B:$B,'[7]产值及收款计划（2026）'!CI:CI)</f>
        <v>0</v>
      </c>
      <c r="CJ610" s="256" cm="1">
        <f t="array" aca="1" ref="CJ610" ca="1">_xlfn.XLOOKUP($A610&amp;$B610,'[7]产值及收款计划（2026）'!$A:$A&amp;'[7]产值及收款计划（2026）'!$B:$B,'[7]产值及收款计划（2026）'!CJ:CJ)</f>
        <v>0</v>
      </c>
      <c r="CK610" s="256" cm="1">
        <f t="array" aca="1" ref="CK610" ca="1">_xlfn.XLOOKUP($A610&amp;$B610,'[7]产值及收款计划（2026）'!$A:$A&amp;'[7]产值及收款计划（2026）'!$B:$B,'[7]产值及收款计划（2026）'!CK:CK)</f>
        <v>0</v>
      </c>
      <c r="CL610" s="256" cm="1">
        <f t="array" aca="1" ref="CL610" ca="1">_xlfn.XLOOKUP($A610&amp;$B610,'[7]产值及收款计划（2026）'!$A:$A&amp;'[7]产值及收款计划（2026）'!$B:$B,'[7]产值及收款计划（2026）'!CL:CL)</f>
        <v>0</v>
      </c>
      <c r="DA610" s="256" cm="1">
        <f t="array" aca="1" ref="DA610" ca="1">_xlfn.XLOOKUP($A610&amp;$B610,'[7]产值及收款计划（2026）'!$A:$A&amp;'[7]产值及收款计划（2026）'!$B:$B,'[7]产值及收款计划（2026）'!DA:DA)</f>
        <v>0</v>
      </c>
      <c r="DB610" s="256" cm="1">
        <f t="array" aca="1" ref="DB610" ca="1">_xlfn.XLOOKUP($A610&amp;$B610,'[7]产值及收款计划（2026）'!$A:$A&amp;'[7]产值及收款计划（2026）'!$B:$B,'[7]产值及收款计划（2026）'!DB:DB)</f>
        <v>0</v>
      </c>
      <c r="DC610" s="256" cm="1">
        <f t="array" aca="1" ref="DC610" ca="1">_xlfn.XLOOKUP($A610&amp;$B610,'[7]产值及收款计划（2026）'!$A:$A&amp;'[7]产值及收款计划（2026）'!$B:$B,'[7]产值及收款计划（2026）'!DC:DC)</f>
        <v>0</v>
      </c>
      <c r="DD610" s="256" cm="1">
        <f t="array" aca="1" ref="DD610" ca="1">_xlfn.XLOOKUP($A610&amp;$B610,'[7]产值及收款计划（2026）'!$A:$A&amp;'[7]产值及收款计划（2026）'!$B:$B,'[7]产值及收款计划（2026）'!DD:DD)</f>
        <v>0</v>
      </c>
      <c r="DE610" s="256" cm="1">
        <f t="array" aca="1" ref="DE610" ca="1">_xlfn.XLOOKUP($A610&amp;$B610,'[7]产值及收款计划（2026）'!$A:$A&amp;'[7]产值及收款计划（2026）'!$B:$B,'[7]产值及收款计划（2026）'!DE:DE)</f>
        <v>0</v>
      </c>
      <c r="DF610" s="256" cm="1">
        <f t="array" aca="1" ref="DF610" ca="1">_xlfn.XLOOKUP($A610&amp;$B610,'[7]产值及收款计划（2026）'!$A:$A&amp;'[7]产值及收款计划（2026）'!$B:$B,'[7]产值及收款计划（2026）'!DF:DF)</f>
        <v>0</v>
      </c>
      <c r="DG610" s="256" cm="1">
        <f t="array" aca="1" ref="DG610" ca="1">_xlfn.XLOOKUP($A610&amp;$B610,'[7]产值及收款计划（2026）'!$A:$A&amp;'[7]产值及收款计划（2026）'!$B:$B,'[7]产值及收款计划（2026）'!DG:DG)</f>
        <v>0</v>
      </c>
      <c r="DH610" s="256" cm="1">
        <f t="array" aca="1" ref="DH610" ca="1">_xlfn.XLOOKUP($A610&amp;$B610,'[7]产值及收款计划（2026）'!$A:$A&amp;'[7]产值及收款计划（2026）'!$B:$B,'[7]产值及收款计划（2026）'!DH:DH)</f>
        <v>0</v>
      </c>
      <c r="DI610" s="256" cm="1">
        <f t="array" aca="1" ref="DI610" ca="1">_xlfn.XLOOKUP($A610&amp;$B610,'[7]产值及收款计划（2026）'!$A:$A&amp;'[7]产值及收款计划（2026）'!$B:$B,'[7]产值及收款计划（2026）'!DI:DI)</f>
        <v>0</v>
      </c>
      <c r="DJ610" s="256" cm="1">
        <f t="array" aca="1" ref="DJ610" ca="1">_xlfn.XLOOKUP($A610&amp;$B610,'[7]产值及收款计划（2026）'!$A:$A&amp;'[7]产值及收款计划（2026）'!$B:$B,'[7]产值及收款计划（2026）'!DJ:DJ)</f>
        <v>0</v>
      </c>
      <c r="DK610" s="256" cm="1">
        <f t="array" aca="1" ref="DK610" ca="1">_xlfn.XLOOKUP($A610&amp;$B610,'[7]产值及收款计划（2026）'!$A:$A&amp;'[7]产值及收款计划（2026）'!$B:$B,'[7]产值及收款计划（2026）'!DK:DK)</f>
        <v>0</v>
      </c>
      <c r="DL610" s="256" cm="1">
        <f t="array" aca="1" ref="DL610" ca="1">_xlfn.XLOOKUP($A610&amp;$B610,'[7]产值及收款计划（2026）'!$A:$A&amp;'[7]产值及收款计划（2026）'!$B:$B,'[7]产值及收款计划（2026）'!DL:DL)</f>
        <v>0</v>
      </c>
      <c r="DM610" s="264"/>
      <c r="DN610" s="250"/>
    </row>
    <row r="611" spans="1:118" ht="20.25" x14ac:dyDescent="0.15">
      <c r="A611" s="254">
        <f t="shared" ref="A611:A620" ca="1" si="31">A610+1</f>
        <v>14</v>
      </c>
      <c r="B611" s="254" t="s">
        <v>31</v>
      </c>
      <c r="C611" s="255" cm="1">
        <f t="array" aca="1" ref="C611" ca="1">_xlfn.XLOOKUP($A611&amp;$B611,'[7]产值及收款计划（2026）'!$A:$A&amp;'[7]产值及收款计划（2026）'!$B:$B,'[7]产值及收款计划（2026）'!C:C)</f>
        <v>0</v>
      </c>
      <c r="D611" s="255" cm="1">
        <f t="array" aca="1" ref="D611" ca="1">_xlfn.XLOOKUP($A611&amp;$B611,'[7]产值及收款计划（2026）'!$A:$A&amp;'[7]产值及收款计划（2026）'!$B:$B,'[7]产值及收款计划（2026）'!D:D)</f>
        <v>0</v>
      </c>
      <c r="E611" s="256" cm="1">
        <f t="array" aca="1" ref="E611" ca="1">_xlfn.XLOOKUP($A611&amp;$B611,'[7]产值及收款计划（2026）'!$A:$A&amp;'[7]产值及收款计划（2026）'!$B:$B,'[7]产值及收款计划（2026）'!E:E)</f>
        <v>0</v>
      </c>
      <c r="F611" s="256" cm="1">
        <f t="array" aca="1" ref="F611" ca="1">_xlfn.XLOOKUP($A611&amp;$B611,'[7]产值及收款计划（2026）'!$A:$A&amp;'[7]产值及收款计划（2026）'!$B:$B,'[7]产值及收款计划（2026）'!F:F)</f>
        <v>0</v>
      </c>
      <c r="G611" s="256" cm="1">
        <f t="array" aca="1" ref="G611" ca="1">_xlfn.XLOOKUP($A611&amp;$B611,'[7]产值及收款计划（2026）'!$A:$A&amp;'[7]产值及收款计划（2026）'!$B:$B,'[7]产值及收款计划（2026）'!G:G)</f>
        <v>0</v>
      </c>
      <c r="H611" s="256" cm="1">
        <f t="array" aca="1" ref="H611" ca="1">_xlfn.XLOOKUP($A611&amp;$B611,'[7]产值及收款计划（2026）'!$A:$A&amp;'[7]产值及收款计划（2026）'!$B:$B,'[7]产值及收款计划（2026）'!H:H)</f>
        <v>0</v>
      </c>
      <c r="I611" s="257" cm="1">
        <f t="array" aca="1" ref="I611" ca="1">_xlfn.XLOOKUP($A611&amp;$B611,'[7]产值及收款计划（2026）'!$A:$A&amp;'[7]产值及收款计划（2026）'!$B:$B,'[7]产值及收款计划（2026）'!I:I)</f>
        <v>0</v>
      </c>
      <c r="J611" s="258" cm="1">
        <f t="array" aca="1" ref="J611" ca="1">_xlfn.XLOOKUP($A611&amp;$B611,'[7]产值及收款计划（2026）'!$A:$A&amp;'[7]产值及收款计划（2026）'!$B:$B,'[7]产值及收款计划（2026）'!J:J)</f>
        <v>0</v>
      </c>
      <c r="K611" s="256" cm="1">
        <f t="array" aca="1" ref="K611" ca="1">_xlfn.XLOOKUP($A611&amp;$B611,'[7]产值及收款计划（2026）'!$A:$A&amp;'[7]产值及收款计划（2026）'!$B:$B,'[7]产值及收款计划（2026）'!K:K)</f>
        <v>0</v>
      </c>
      <c r="L611" s="256" cm="1">
        <f t="array" aca="1" ref="L611" ca="1">_xlfn.XLOOKUP($A611&amp;$B611,'[7]产值及收款计划（2026）'!$A:$A&amp;'[7]产值及收款计划（2026）'!$B:$B,'[7]产值及收款计划（2026）'!L:L)</f>
        <v>0</v>
      </c>
      <c r="M611" s="256" cm="1">
        <f t="array" aca="1" ref="M611" ca="1">_xlfn.XLOOKUP($A611&amp;$B611,'[7]产值及收款计划（2026）'!$A:$A&amp;'[7]产值及收款计划（2026）'!$B:$B,'[7]产值及收款计划（2026）'!M:M)</f>
        <v>0</v>
      </c>
      <c r="N611" s="256" cm="1">
        <f t="array" aca="1" ref="N611" ca="1">_xlfn.XLOOKUP($A611&amp;$B611,'[7]产值及收款计划（2026）'!$A:$A&amp;'[7]产值及收款计划（2026）'!$B:$B,'[7]产值及收款计划（2026）'!N:N)</f>
        <v>0</v>
      </c>
      <c r="O611" s="256" cm="1">
        <f t="array" aca="1" ref="O611" ca="1">_xlfn.XLOOKUP($A611&amp;$B611,'[7]产值及收款计划（2026）'!$A:$A&amp;'[7]产值及收款计划（2026）'!$B:$B,'[7]产值及收款计划（2026）'!O:O)</f>
        <v>0</v>
      </c>
      <c r="P611" s="255" cm="1">
        <f t="array" aca="1" ref="P611" ca="1">_xlfn.XLOOKUP($A611&amp;$B611,'[7]产值及收款计划（2026）'!$A:$A&amp;'[7]产值及收款计划（2026）'!$B:$B,'[7]产值及收款计划（2026）'!P:P)</f>
        <v>0</v>
      </c>
      <c r="Q611" s="256" cm="1">
        <f t="array" aca="1" ref="Q611" ca="1">_xlfn.XLOOKUP($A611&amp;$B611,'[7]产值及收款计划（2026）'!$A:$A&amp;'[7]产值及收款计划（2026）'!$B:$B,'[7]产值及收款计划（2026）'!Q:Q)</f>
        <v>0</v>
      </c>
      <c r="R611" s="256" cm="1">
        <f t="array" aca="1" ref="R611" ca="1">_xlfn.XLOOKUP($A611&amp;$B611,'[7]产值及收款计划（2026）'!$A:$A&amp;'[7]产值及收款计划（2026）'!$B:$B,'[7]产值及收款计划（2026）'!R:R)</f>
        <v>0</v>
      </c>
      <c r="S611" s="256" cm="1">
        <f t="array" aca="1" ref="S611" ca="1">_xlfn.XLOOKUP($A611&amp;$B611,'[7]产值及收款计划（2026）'!$A:$A&amp;'[7]产值及收款计划（2026）'!$B:$B,'[7]产值及收款计划（2026）'!S:S)</f>
        <v>0</v>
      </c>
      <c r="T611" s="256" cm="1">
        <f t="array" aca="1" ref="T611" ca="1">_xlfn.XLOOKUP($A611&amp;$B611,'[7]产值及收款计划（2026）'!$A:$A&amp;'[7]产值及收款计划（2026）'!$B:$B,'[7]产值及收款计划（2026）'!T:T)</f>
        <v>0</v>
      </c>
      <c r="U611" s="256" cm="1">
        <f t="array" aca="1" ref="U611" ca="1">_xlfn.XLOOKUP($A611&amp;$B611,'[7]产值及收款计划（2026）'!$A:$A&amp;'[7]产值及收款计划（2026）'!$B:$B,'[7]产值及收款计划（2026）'!U:U)</f>
        <v>0</v>
      </c>
      <c r="V611" s="256" cm="1">
        <f t="array" aca="1" ref="V611" ca="1">_xlfn.XLOOKUP($A611&amp;$B611,'[7]产值及收款计划（2026）'!$A:$A&amp;'[7]产值及收款计划（2026）'!$B:$B,'[7]产值及收款计划（2026）'!V:V)</f>
        <v>0</v>
      </c>
      <c r="W611" s="256" cm="1">
        <f t="array" aca="1" ref="W611" ca="1">_xlfn.XLOOKUP($A611&amp;$B611,'[7]产值及收款计划（2026）'!$A:$A&amp;'[7]产值及收款计划（2026）'!$B:$B,'[7]产值及收款计划（2026）'!W:W)</f>
        <v>0</v>
      </c>
      <c r="X611" s="256" cm="1">
        <f t="array" aca="1" ref="X611" ca="1">_xlfn.XLOOKUP($A611&amp;$B611,'[7]产值及收款计划（2026）'!$A:$A&amp;'[7]产值及收款计划（2026）'!$B:$B,'[7]产值及收款计划（2026）'!X:X)</f>
        <v>0</v>
      </c>
      <c r="Y611" s="256" cm="1">
        <f t="array" aca="1" ref="Y611" ca="1">_xlfn.XLOOKUP($A611&amp;$B611,'[7]产值及收款计划（2026）'!$A:$A&amp;'[7]产值及收款计划（2026）'!$B:$B,'[7]产值及收款计划（2026）'!Y:Y)</f>
        <v>0</v>
      </c>
      <c r="Z611" s="256" cm="1">
        <f t="array" aca="1" ref="Z611" ca="1">_xlfn.XLOOKUP($A611&amp;$B611,'[7]产值及收款计划（2026）'!$A:$A&amp;'[7]产值及收款计划（2026）'!$B:$B,'[7]产值及收款计划（2026）'!Z:Z)</f>
        <v>0</v>
      </c>
      <c r="AA611" s="256" cm="1">
        <f t="array" aca="1" ref="AA611" ca="1">_xlfn.XLOOKUP($A611&amp;$B611,'[7]产值及收款计划（2026）'!$A:$A&amp;'[7]产值及收款计划（2026）'!$B:$B,'[7]产值及收款计划（2026）'!AA:AA)</f>
        <v>0</v>
      </c>
      <c r="AB611" s="256" cm="1">
        <f t="array" aca="1" ref="AB611" ca="1">_xlfn.XLOOKUP($A611&amp;$B611,'[7]产值及收款计划（2026）'!$A:$A&amp;'[7]产值及收款计划（2026）'!$B:$B,'[7]产值及收款计划（2026）'!AB:AB)</f>
        <v>0</v>
      </c>
      <c r="AC611" s="256" cm="1">
        <f t="array" aca="1" ref="AC611" ca="1">_xlfn.XLOOKUP($A611&amp;$B611,'[7]产值及收款计划（2026）'!$A:$A&amp;'[7]产值及收款计划（2026）'!$B:$B,'[7]产值及收款计划（2026）'!AC:AC)</f>
        <v>0</v>
      </c>
      <c r="AD611" s="256" cm="1">
        <f t="array" aca="1" ref="AD611" ca="1">_xlfn.XLOOKUP($A611&amp;$B611,'[7]产值及收款计划（2026）'!$A:$A&amp;'[7]产值及收款计划（2026）'!$B:$B,'[7]产值及收款计划（2026）'!AD:AD)</f>
        <v>0</v>
      </c>
      <c r="AE611" s="256" cm="1">
        <f t="array" aca="1" ref="AE611" ca="1">_xlfn.XLOOKUP($A611&amp;$B611,'[7]产值及收款计划（2026）'!$A:$A&amp;'[7]产值及收款计划（2026）'!$B:$B,'[7]产值及收款计划（2026）'!AE:AE)</f>
        <v>0</v>
      </c>
      <c r="AF611" s="256" cm="1">
        <f t="array" aca="1" ref="AF611" ca="1">_xlfn.XLOOKUP($A611&amp;$B611,'[7]产值及收款计划（2026）'!$A:$A&amp;'[7]产值及收款计划（2026）'!$B:$B,'[7]产值及收款计划（2026）'!AF:AF)</f>
        <v>0</v>
      </c>
      <c r="AG611" s="256" cm="1">
        <f t="array" aca="1" ref="AG611" ca="1">_xlfn.XLOOKUP($A611&amp;$B611,'[7]产值及收款计划（2026）'!$A:$A&amp;'[7]产值及收款计划（2026）'!$B:$B,'[7]产值及收款计划（2026）'!AG:AG)</f>
        <v>0</v>
      </c>
      <c r="AH611" s="256" cm="1">
        <f t="array" aca="1" ref="AH611" ca="1">_xlfn.XLOOKUP($A611&amp;$B611,'[7]产值及收款计划（2026）'!$A:$A&amp;'[7]产值及收款计划（2026）'!$B:$B,'[7]产值及收款计划（2026）'!AH:AH)</f>
        <v>0</v>
      </c>
      <c r="AI611" s="256" cm="1">
        <f t="array" aca="1" ref="AI611" ca="1">_xlfn.XLOOKUP($A611&amp;$B611,'[7]产值及收款计划（2026）'!$A:$A&amp;'[7]产值及收款计划（2026）'!$B:$B,'[7]产值及收款计划（2026）'!AI:AI)</f>
        <v>0</v>
      </c>
      <c r="AJ611" s="256" cm="1">
        <f t="array" aca="1" ref="AJ611" ca="1">_xlfn.XLOOKUP($A611&amp;$B611,'[7]产值及收款计划（2026）'!$A:$A&amp;'[7]产值及收款计划（2026）'!$B:$B,'[7]产值及收款计划（2026）'!AJ:AJ)</f>
        <v>0</v>
      </c>
      <c r="AK611" s="256" cm="1">
        <f t="array" aca="1" ref="AK611" ca="1">_xlfn.XLOOKUP($A611&amp;$B611,'[7]产值及收款计划（2026）'!$A:$A&amp;'[7]产值及收款计划（2026）'!$B:$B,'[7]产值及收款计划（2026）'!AK:AK)</f>
        <v>0</v>
      </c>
      <c r="AL611" s="256" cm="1">
        <f t="array" aca="1" ref="AL611" ca="1">_xlfn.XLOOKUP($A611&amp;$B611,'[7]产值及收款计划（2026）'!$A:$A&amp;'[7]产值及收款计划（2026）'!$B:$B,'[7]产值及收款计划（2026）'!AL:AL)</f>
        <v>0</v>
      </c>
      <c r="AM611" s="263" t="e" cm="1">
        <f t="array" aca="1" ref="AM611" ca="1">_xlfn.LET(_xlpm.勾选月份状态数组,TRANSPOSE('PPT(12-15页）-TOP10'!$A$3:$A$14),_xlpm.选择数据区,IF('PPT(12-15页）-TOP10'!$E$3="收款",$BA611:$BL611,$AA611:$AL611),SUM(_xlfn._xlws.FILTER(_xlpm.选择数据区,_xlpm.勾选月份状态数组,"")))</f>
        <v>#NAME?</v>
      </c>
      <c r="AN611" s="256" t="e" cm="1">
        <f t="array" aca="1" ref="AN611" ca="1">_xlfn.LET(_xlpm.勾选月份状态数组,TRANSPOSE('PPT(12-15页）-TOP10'!$A$3:$A$14),_xlpm.选择数据区,IF('PPT(12-15页）-TOP10'!$E$3="收款",$DA611:$DL611,$CA611:$CL611),SUM(_xlfn._xlws.FILTER(_xlpm.选择数据区,_xlpm.勾选月份状态数组,"")))</f>
        <v>#NAME?</v>
      </c>
      <c r="AO611" s="256">
        <f ca="1">SUM(CA611:CC611)+SUM(AD611:AL611)</f>
        <v>0</v>
      </c>
      <c r="AP611" s="256"/>
      <c r="AQ611" s="256"/>
      <c r="AR611" s="256"/>
      <c r="AS611" s="256" cm="1">
        <f t="array" aca="1" ref="AS611" ca="1">_xlfn.XLOOKUP($A611&amp;$B611,'[7]产值及收款计划（2026）'!$A:$A&amp;'[7]产值及收款计划（2026）'!$B:$B,'[7]产值及收款计划（2026）'!AS:AS)</f>
        <v>0</v>
      </c>
      <c r="AT611" s="256" cm="1">
        <f t="array" aca="1" ref="AT611" ca="1">_xlfn.XLOOKUP($A611&amp;$B611,'[7]产值及收款计划（2026）'!$A:$A&amp;'[7]产值及收款计划（2026）'!$B:$B,'[7]产值及收款计划（2026）'!AT:AT)</f>
        <v>0</v>
      </c>
      <c r="AU611" s="256" cm="1">
        <f t="array" aca="1" ref="AU611" ca="1">_xlfn.XLOOKUP($A611&amp;$B611,'[7]产值及收款计划（2026）'!$A:$A&amp;'[7]产值及收款计划（2026）'!$B:$B,'[7]产值及收款计划（2026）'!AU:AU)</f>
        <v>0</v>
      </c>
      <c r="AV611" s="256" cm="1">
        <f t="array" aca="1" ref="AV611" ca="1">_xlfn.XLOOKUP($A611&amp;$B611,'[7]产值及收款计划（2026）'!$A:$A&amp;'[7]产值及收款计划（2026）'!$B:$B,'[7]产值及收款计划（2026）'!AV:AV)</f>
        <v>0</v>
      </c>
      <c r="AW611" s="256" cm="1">
        <f t="array" aca="1" ref="AW611" ca="1">_xlfn.XLOOKUP($A611&amp;$B611,'[7]产值及收款计划（2026）'!$A:$A&amp;'[7]产值及收款计划（2026）'!$B:$B,'[7]产值及收款计划（2026）'!AW:AW)</f>
        <v>0</v>
      </c>
      <c r="AX611" s="256" cm="1">
        <f t="array" aca="1" ref="AX611" ca="1">_xlfn.XLOOKUP($A611&amp;$B611,'[7]产值及收款计划（2026）'!$A:$A&amp;'[7]产值及收款计划（2026）'!$B:$B,'[7]产值及收款计划（2026）'!AX:AX)</f>
        <v>0</v>
      </c>
      <c r="AY611" s="256" cm="1">
        <f t="array" aca="1" ref="AY611" ca="1">_xlfn.XLOOKUP($A611&amp;$B611,'[7]产值及收款计划（2026）'!$A:$A&amp;'[7]产值及收款计划（2026）'!$B:$B,'[7]产值及收款计划（2026）'!AY:AY)</f>
        <v>0</v>
      </c>
      <c r="AZ611" s="256" cm="1">
        <f t="array" aca="1" ref="AZ611" ca="1">_xlfn.XLOOKUP($A611&amp;$B611,'[7]产值及收款计划（2026）'!$A:$A&amp;'[7]产值及收款计划（2026）'!$B:$B,'[7]产值及收款计划（2026）'!AZ:AZ)</f>
        <v>0</v>
      </c>
      <c r="BA611" s="256" cm="1">
        <f t="array" aca="1" ref="BA611" ca="1">_xlfn.XLOOKUP($A611&amp;$B611,'[7]产值及收款计划（2026）'!$A:$A&amp;'[7]产值及收款计划（2026）'!$B:$B,'[7]产值及收款计划（2026）'!BA:BA)</f>
        <v>0</v>
      </c>
      <c r="BB611" s="256" cm="1">
        <f t="array" aca="1" ref="BB611" ca="1">_xlfn.XLOOKUP($A611&amp;$B611,'[7]产值及收款计划（2026）'!$A:$A&amp;'[7]产值及收款计划（2026）'!$B:$B,'[7]产值及收款计划（2026）'!BB:BB)</f>
        <v>0</v>
      </c>
      <c r="BC611" s="256" cm="1">
        <f t="array" aca="1" ref="BC611" ca="1">_xlfn.XLOOKUP($A611&amp;$B611,'[7]产值及收款计划（2026）'!$A:$A&amp;'[7]产值及收款计划（2026）'!$B:$B,'[7]产值及收款计划（2026）'!BC:BC)</f>
        <v>0</v>
      </c>
      <c r="BD611" s="256" cm="1">
        <f t="array" aca="1" ref="BD611" ca="1">_xlfn.XLOOKUP($A611&amp;$B611,'[7]产值及收款计划（2026）'!$A:$A&amp;'[7]产值及收款计划（2026）'!$B:$B,'[7]产值及收款计划（2026）'!BD:BD)</f>
        <v>0</v>
      </c>
      <c r="BE611" s="256" cm="1">
        <f t="array" aca="1" ref="BE611" ca="1">_xlfn.XLOOKUP($A611&amp;$B611,'[7]产值及收款计划（2026）'!$A:$A&amp;'[7]产值及收款计划（2026）'!$B:$B,'[7]产值及收款计划（2026）'!BE:BE)</f>
        <v>0</v>
      </c>
      <c r="BF611" s="256" cm="1">
        <f t="array" aca="1" ref="BF611" ca="1">_xlfn.XLOOKUP($A611&amp;$B611,'[7]产值及收款计划（2026）'!$A:$A&amp;'[7]产值及收款计划（2026）'!$B:$B,'[7]产值及收款计划（2026）'!BF:BF)</f>
        <v>0</v>
      </c>
      <c r="BG611" s="256" cm="1">
        <f t="array" aca="1" ref="BG611" ca="1">_xlfn.XLOOKUP($A611&amp;$B611,'[7]产值及收款计划（2026）'!$A:$A&amp;'[7]产值及收款计划（2026）'!$B:$B,'[7]产值及收款计划（2026）'!BG:BG)</f>
        <v>0</v>
      </c>
      <c r="BH611" s="256" cm="1">
        <f t="array" aca="1" ref="BH611" ca="1">_xlfn.XLOOKUP($A611&amp;$B611,'[7]产值及收款计划（2026）'!$A:$A&amp;'[7]产值及收款计划（2026）'!$B:$B,'[7]产值及收款计划（2026）'!BH:BH)</f>
        <v>0</v>
      </c>
      <c r="BI611" s="256" cm="1">
        <f t="array" aca="1" ref="BI611" ca="1">_xlfn.XLOOKUP($A611&amp;$B611,'[7]产值及收款计划（2026）'!$A:$A&amp;'[7]产值及收款计划（2026）'!$B:$B,'[7]产值及收款计划（2026）'!BI:BI)</f>
        <v>0</v>
      </c>
      <c r="BJ611" s="256" cm="1">
        <f t="array" aca="1" ref="BJ611" ca="1">_xlfn.XLOOKUP($A611&amp;$B611,'[7]产值及收款计划（2026）'!$A:$A&amp;'[7]产值及收款计划（2026）'!$B:$B,'[7]产值及收款计划（2026）'!BJ:BJ)</f>
        <v>0</v>
      </c>
      <c r="BK611" s="256" cm="1">
        <f t="array" aca="1" ref="BK611" ca="1">_xlfn.XLOOKUP($A611&amp;$B611,'[7]产值及收款计划（2026）'!$A:$A&amp;'[7]产值及收款计划（2026）'!$B:$B,'[7]产值及收款计划（2026）'!BK:BK)</f>
        <v>0</v>
      </c>
      <c r="BL611" s="256" cm="1">
        <f t="array" aca="1" ref="BL611" ca="1">_xlfn.XLOOKUP($A611&amp;$B611,'[7]产值及收款计划（2026）'!$A:$A&amp;'[7]产值及收款计划（2026）'!$B:$B,'[7]产值及收款计划（2026）'!BL:BL)</f>
        <v>0</v>
      </c>
      <c r="BM611" s="256"/>
      <c r="BN611" s="256"/>
      <c r="BO611" s="256"/>
      <c r="BP611" s="256"/>
      <c r="BQ611" s="255" cm="1">
        <f t="array" aca="1" ref="BQ611" ca="1">_xlfn.XLOOKUP($A611&amp;$B611,'[7]产值及收款计划（2026）'!$A:$A&amp;'[7]产值及收款计划（2026）'!$B:$B,'[7]产值及收款计划（2026）'!BQ:BQ)</f>
        <v>0</v>
      </c>
      <c r="BR611" s="256" cm="1">
        <f t="array" aca="1" ref="BR611" ca="1">_xlfn.XLOOKUP($A611&amp;$B611,'[7]产值及收款计划（2026）'!$A:$A&amp;'[7]产值及收款计划（2026）'!$B:$B,'[7]产值及收款计划（2026）'!BR:BR)</f>
        <v>0</v>
      </c>
      <c r="CA611" s="256" cm="1">
        <f t="array" aca="1" ref="CA611" ca="1">_xlfn.XLOOKUP($A611&amp;$B611,'[7]产值及收款计划（2026）'!$A:$A&amp;'[7]产值及收款计划（2026）'!$B:$B,'[7]产值及收款计划（2026）'!CA:CA)</f>
        <v>0</v>
      </c>
      <c r="CB611" s="256" cm="1">
        <f t="array" aca="1" ref="CB611" ca="1">_xlfn.XLOOKUP($A611&amp;$B611,'[7]产值及收款计划（2026）'!$A:$A&amp;'[7]产值及收款计划（2026）'!$B:$B,'[7]产值及收款计划（2026）'!CB:CB)</f>
        <v>0</v>
      </c>
      <c r="CC611" s="256" cm="1">
        <f t="array" aca="1" ref="CC611" ca="1">_xlfn.XLOOKUP($A611&amp;$B611,'[7]产值及收款计划（2026）'!$A:$A&amp;'[7]产值及收款计划（2026）'!$B:$B,'[7]产值及收款计划（2026）'!CC:CC)</f>
        <v>0</v>
      </c>
      <c r="CD611" s="256" cm="1">
        <f t="array" aca="1" ref="CD611" ca="1">_xlfn.XLOOKUP($A611&amp;$B611,'[7]产值及收款计划（2026）'!$A:$A&amp;'[7]产值及收款计划（2026）'!$B:$B,'[7]产值及收款计划（2026）'!CD:CD)</f>
        <v>0</v>
      </c>
      <c r="CE611" s="256" cm="1">
        <f t="array" aca="1" ref="CE611" ca="1">_xlfn.XLOOKUP($A611&amp;$B611,'[7]产值及收款计划（2026）'!$A:$A&amp;'[7]产值及收款计划（2026）'!$B:$B,'[7]产值及收款计划（2026）'!CE:CE)</f>
        <v>0</v>
      </c>
      <c r="CF611" s="256" cm="1">
        <f t="array" aca="1" ref="CF611" ca="1">_xlfn.XLOOKUP($A611&amp;$B611,'[7]产值及收款计划（2026）'!$A:$A&amp;'[7]产值及收款计划（2026）'!$B:$B,'[7]产值及收款计划（2026）'!CF:CF)</f>
        <v>0</v>
      </c>
      <c r="CG611" s="256" cm="1">
        <f t="array" aca="1" ref="CG611" ca="1">_xlfn.XLOOKUP($A611&amp;$B611,'[7]产值及收款计划（2026）'!$A:$A&amp;'[7]产值及收款计划（2026）'!$B:$B,'[7]产值及收款计划（2026）'!CG:CG)</f>
        <v>0</v>
      </c>
      <c r="CH611" s="256" cm="1">
        <f t="array" aca="1" ref="CH611" ca="1">_xlfn.XLOOKUP($A611&amp;$B611,'[7]产值及收款计划（2026）'!$A:$A&amp;'[7]产值及收款计划（2026）'!$B:$B,'[7]产值及收款计划（2026）'!CH:CH)</f>
        <v>0</v>
      </c>
      <c r="CI611" s="256" cm="1">
        <f t="array" aca="1" ref="CI611" ca="1">_xlfn.XLOOKUP($A611&amp;$B611,'[7]产值及收款计划（2026）'!$A:$A&amp;'[7]产值及收款计划（2026）'!$B:$B,'[7]产值及收款计划（2026）'!CI:CI)</f>
        <v>0</v>
      </c>
      <c r="CJ611" s="256" cm="1">
        <f t="array" aca="1" ref="CJ611" ca="1">_xlfn.XLOOKUP($A611&amp;$B611,'[7]产值及收款计划（2026）'!$A:$A&amp;'[7]产值及收款计划（2026）'!$B:$B,'[7]产值及收款计划（2026）'!CJ:CJ)</f>
        <v>0</v>
      </c>
      <c r="CK611" s="256" cm="1">
        <f t="array" aca="1" ref="CK611" ca="1">_xlfn.XLOOKUP($A611&amp;$B611,'[7]产值及收款计划（2026）'!$A:$A&amp;'[7]产值及收款计划（2026）'!$B:$B,'[7]产值及收款计划（2026）'!CK:CK)</f>
        <v>0</v>
      </c>
      <c r="CL611" s="256" cm="1">
        <f t="array" aca="1" ref="CL611" ca="1">_xlfn.XLOOKUP($A611&amp;$B611,'[7]产值及收款计划（2026）'!$A:$A&amp;'[7]产值及收款计划（2026）'!$B:$B,'[7]产值及收款计划（2026）'!CL:CL)</f>
        <v>0</v>
      </c>
      <c r="DA611" s="256" cm="1">
        <f t="array" aca="1" ref="DA611" ca="1">_xlfn.XLOOKUP($A611&amp;$B611,'[7]产值及收款计划（2026）'!$A:$A&amp;'[7]产值及收款计划（2026）'!$B:$B,'[7]产值及收款计划（2026）'!DA:DA)</f>
        <v>0</v>
      </c>
      <c r="DB611" s="256" cm="1">
        <f t="array" aca="1" ref="DB611" ca="1">_xlfn.XLOOKUP($A611&amp;$B611,'[7]产值及收款计划（2026）'!$A:$A&amp;'[7]产值及收款计划（2026）'!$B:$B,'[7]产值及收款计划（2026）'!DB:DB)</f>
        <v>0</v>
      </c>
      <c r="DC611" s="256" cm="1">
        <f t="array" aca="1" ref="DC611" ca="1">_xlfn.XLOOKUP($A611&amp;$B611,'[7]产值及收款计划（2026）'!$A:$A&amp;'[7]产值及收款计划（2026）'!$B:$B,'[7]产值及收款计划（2026）'!DC:DC)</f>
        <v>0</v>
      </c>
      <c r="DD611" s="256" cm="1">
        <f t="array" aca="1" ref="DD611" ca="1">_xlfn.XLOOKUP($A611&amp;$B611,'[7]产值及收款计划（2026）'!$A:$A&amp;'[7]产值及收款计划（2026）'!$B:$B,'[7]产值及收款计划（2026）'!DD:DD)</f>
        <v>0</v>
      </c>
      <c r="DE611" s="256" cm="1">
        <f t="array" aca="1" ref="DE611" ca="1">_xlfn.XLOOKUP($A611&amp;$B611,'[7]产值及收款计划（2026）'!$A:$A&amp;'[7]产值及收款计划（2026）'!$B:$B,'[7]产值及收款计划（2026）'!DE:DE)</f>
        <v>0</v>
      </c>
      <c r="DF611" s="256" cm="1">
        <f t="array" aca="1" ref="DF611" ca="1">_xlfn.XLOOKUP($A611&amp;$B611,'[7]产值及收款计划（2026）'!$A:$A&amp;'[7]产值及收款计划（2026）'!$B:$B,'[7]产值及收款计划（2026）'!DF:DF)</f>
        <v>0</v>
      </c>
      <c r="DG611" s="256" cm="1">
        <f t="array" aca="1" ref="DG611" ca="1">_xlfn.XLOOKUP($A611&amp;$B611,'[7]产值及收款计划（2026）'!$A:$A&amp;'[7]产值及收款计划（2026）'!$B:$B,'[7]产值及收款计划（2026）'!DG:DG)</f>
        <v>0</v>
      </c>
      <c r="DH611" s="256" cm="1">
        <f t="array" aca="1" ref="DH611" ca="1">_xlfn.XLOOKUP($A611&amp;$B611,'[7]产值及收款计划（2026）'!$A:$A&amp;'[7]产值及收款计划（2026）'!$B:$B,'[7]产值及收款计划（2026）'!DH:DH)</f>
        <v>0</v>
      </c>
      <c r="DI611" s="256" cm="1">
        <f t="array" aca="1" ref="DI611" ca="1">_xlfn.XLOOKUP($A611&amp;$B611,'[7]产值及收款计划（2026）'!$A:$A&amp;'[7]产值及收款计划（2026）'!$B:$B,'[7]产值及收款计划（2026）'!DI:DI)</f>
        <v>0</v>
      </c>
      <c r="DJ611" s="256" cm="1">
        <f t="array" aca="1" ref="DJ611" ca="1">_xlfn.XLOOKUP($A611&amp;$B611,'[7]产值及收款计划（2026）'!$A:$A&amp;'[7]产值及收款计划（2026）'!$B:$B,'[7]产值及收款计划（2026）'!DJ:DJ)</f>
        <v>0</v>
      </c>
      <c r="DK611" s="256" cm="1">
        <f t="array" aca="1" ref="DK611" ca="1">_xlfn.XLOOKUP($A611&amp;$B611,'[7]产值及收款计划（2026）'!$A:$A&amp;'[7]产值及收款计划（2026）'!$B:$B,'[7]产值及收款计划（2026）'!DK:DK)</f>
        <v>0</v>
      </c>
      <c r="DL611" s="256" cm="1">
        <f t="array" aca="1" ref="DL611" ca="1">_xlfn.XLOOKUP($A611&amp;$B611,'[7]产值及收款计划（2026）'!$A:$A&amp;'[7]产值及收款计划（2026）'!$B:$B,'[7]产值及收款计划（2026）'!DL:DL)</f>
        <v>0</v>
      </c>
      <c r="DM611" s="264"/>
      <c r="DN611" s="250"/>
    </row>
    <row r="612" spans="1:118" ht="20.25" x14ac:dyDescent="0.15">
      <c r="A612" s="254">
        <f t="shared" ca="1" si="31"/>
        <v>15</v>
      </c>
      <c r="B612" s="254" t="s">
        <v>31</v>
      </c>
      <c r="C612" s="255" cm="1">
        <f t="array" aca="1" ref="C612" ca="1">_xlfn.XLOOKUP($A612&amp;$B612,'[7]产值及收款计划（2026）'!$A:$A&amp;'[7]产值及收款计划（2026）'!$B:$B,'[7]产值及收款计划（2026）'!C:C)</f>
        <v>0</v>
      </c>
      <c r="D612" s="255" cm="1">
        <f t="array" aca="1" ref="D612" ca="1">_xlfn.XLOOKUP($A612&amp;$B612,'[7]产值及收款计划（2026）'!$A:$A&amp;'[7]产值及收款计划（2026）'!$B:$B,'[7]产值及收款计划（2026）'!D:D)</f>
        <v>0</v>
      </c>
      <c r="E612" s="256" cm="1">
        <f t="array" aca="1" ref="E612" ca="1">_xlfn.XLOOKUP($A612&amp;$B612,'[7]产值及收款计划（2026）'!$A:$A&amp;'[7]产值及收款计划（2026）'!$B:$B,'[7]产值及收款计划（2026）'!E:E)</f>
        <v>0</v>
      </c>
      <c r="F612" s="256" cm="1">
        <f t="array" aca="1" ref="F612" ca="1">_xlfn.XLOOKUP($A612&amp;$B612,'[7]产值及收款计划（2026）'!$A:$A&amp;'[7]产值及收款计划（2026）'!$B:$B,'[7]产值及收款计划（2026）'!F:F)</f>
        <v>0</v>
      </c>
      <c r="G612" s="256" cm="1">
        <f t="array" aca="1" ref="G612" ca="1">_xlfn.XLOOKUP($A612&amp;$B612,'[7]产值及收款计划（2026）'!$A:$A&amp;'[7]产值及收款计划（2026）'!$B:$B,'[7]产值及收款计划（2026）'!G:G)</f>
        <v>0</v>
      </c>
      <c r="H612" s="256" cm="1">
        <f t="array" aca="1" ref="H612" ca="1">_xlfn.XLOOKUP($A612&amp;$B612,'[7]产值及收款计划（2026）'!$A:$A&amp;'[7]产值及收款计划（2026）'!$B:$B,'[7]产值及收款计划（2026）'!H:H)</f>
        <v>0</v>
      </c>
      <c r="I612" s="257" cm="1">
        <f t="array" aca="1" ref="I612" ca="1">_xlfn.XLOOKUP($A612&amp;$B612,'[7]产值及收款计划（2026）'!$A:$A&amp;'[7]产值及收款计划（2026）'!$B:$B,'[7]产值及收款计划（2026）'!I:I)</f>
        <v>0</v>
      </c>
      <c r="J612" s="258" cm="1">
        <f t="array" aca="1" ref="J612" ca="1">_xlfn.XLOOKUP($A612&amp;$B612,'[7]产值及收款计划（2026）'!$A:$A&amp;'[7]产值及收款计划（2026）'!$B:$B,'[7]产值及收款计划（2026）'!J:J)</f>
        <v>0</v>
      </c>
      <c r="K612" s="256" cm="1">
        <f t="array" aca="1" ref="K612" ca="1">_xlfn.XLOOKUP($A612&amp;$B612,'[7]产值及收款计划（2026）'!$A:$A&amp;'[7]产值及收款计划（2026）'!$B:$B,'[7]产值及收款计划（2026）'!K:K)</f>
        <v>0</v>
      </c>
      <c r="L612" s="256" cm="1">
        <f t="array" aca="1" ref="L612" ca="1">_xlfn.XLOOKUP($A612&amp;$B612,'[7]产值及收款计划（2026）'!$A:$A&amp;'[7]产值及收款计划（2026）'!$B:$B,'[7]产值及收款计划（2026）'!L:L)</f>
        <v>0</v>
      </c>
      <c r="M612" s="256" cm="1">
        <f t="array" aca="1" ref="M612" ca="1">_xlfn.XLOOKUP($A612&amp;$B612,'[7]产值及收款计划（2026）'!$A:$A&amp;'[7]产值及收款计划（2026）'!$B:$B,'[7]产值及收款计划（2026）'!M:M)</f>
        <v>0</v>
      </c>
      <c r="N612" s="256" cm="1">
        <f t="array" aca="1" ref="N612" ca="1">_xlfn.XLOOKUP($A612&amp;$B612,'[7]产值及收款计划（2026）'!$A:$A&amp;'[7]产值及收款计划（2026）'!$B:$B,'[7]产值及收款计划（2026）'!N:N)</f>
        <v>0</v>
      </c>
      <c r="O612" s="256" cm="1">
        <f t="array" aca="1" ref="O612" ca="1">_xlfn.XLOOKUP($A612&amp;$B612,'[7]产值及收款计划（2026）'!$A:$A&amp;'[7]产值及收款计划（2026）'!$B:$B,'[7]产值及收款计划（2026）'!O:O)</f>
        <v>0</v>
      </c>
      <c r="P612" s="255" cm="1">
        <f t="array" aca="1" ref="P612" ca="1">_xlfn.XLOOKUP($A612&amp;$B612,'[7]产值及收款计划（2026）'!$A:$A&amp;'[7]产值及收款计划（2026）'!$B:$B,'[7]产值及收款计划（2026）'!P:P)</f>
        <v>0</v>
      </c>
      <c r="Q612" s="256" cm="1">
        <f t="array" aca="1" ref="Q612" ca="1">_xlfn.XLOOKUP($A612&amp;$B612,'[7]产值及收款计划（2026）'!$A:$A&amp;'[7]产值及收款计划（2026）'!$B:$B,'[7]产值及收款计划（2026）'!Q:Q)</f>
        <v>0</v>
      </c>
      <c r="R612" s="256" cm="1">
        <f t="array" aca="1" ref="R612" ca="1">_xlfn.XLOOKUP($A612&amp;$B612,'[7]产值及收款计划（2026）'!$A:$A&amp;'[7]产值及收款计划（2026）'!$B:$B,'[7]产值及收款计划（2026）'!R:R)</f>
        <v>0</v>
      </c>
      <c r="S612" s="256" cm="1">
        <f t="array" aca="1" ref="S612" ca="1">_xlfn.XLOOKUP($A612&amp;$B612,'[7]产值及收款计划（2026）'!$A:$A&amp;'[7]产值及收款计划（2026）'!$B:$B,'[7]产值及收款计划（2026）'!S:S)</f>
        <v>0</v>
      </c>
      <c r="T612" s="256" cm="1">
        <f t="array" aca="1" ref="T612" ca="1">_xlfn.XLOOKUP($A612&amp;$B612,'[7]产值及收款计划（2026）'!$A:$A&amp;'[7]产值及收款计划（2026）'!$B:$B,'[7]产值及收款计划（2026）'!T:T)</f>
        <v>0</v>
      </c>
      <c r="U612" s="256" cm="1">
        <f t="array" aca="1" ref="U612" ca="1">_xlfn.XLOOKUP($A612&amp;$B612,'[7]产值及收款计划（2026）'!$A:$A&amp;'[7]产值及收款计划（2026）'!$B:$B,'[7]产值及收款计划（2026）'!U:U)</f>
        <v>0</v>
      </c>
      <c r="V612" s="256" cm="1">
        <f t="array" aca="1" ref="V612" ca="1">_xlfn.XLOOKUP($A612&amp;$B612,'[7]产值及收款计划（2026）'!$A:$A&amp;'[7]产值及收款计划（2026）'!$B:$B,'[7]产值及收款计划（2026）'!V:V)</f>
        <v>0</v>
      </c>
      <c r="W612" s="256" cm="1">
        <f t="array" aca="1" ref="W612" ca="1">_xlfn.XLOOKUP($A612&amp;$B612,'[7]产值及收款计划（2026）'!$A:$A&amp;'[7]产值及收款计划（2026）'!$B:$B,'[7]产值及收款计划（2026）'!W:W)</f>
        <v>0</v>
      </c>
      <c r="X612" s="256" cm="1">
        <f t="array" aca="1" ref="X612" ca="1">_xlfn.XLOOKUP($A612&amp;$B612,'[7]产值及收款计划（2026）'!$A:$A&amp;'[7]产值及收款计划（2026）'!$B:$B,'[7]产值及收款计划（2026）'!X:X)</f>
        <v>0</v>
      </c>
      <c r="Y612" s="256" cm="1">
        <f t="array" aca="1" ref="Y612" ca="1">_xlfn.XLOOKUP($A612&amp;$B612,'[7]产值及收款计划（2026）'!$A:$A&amp;'[7]产值及收款计划（2026）'!$B:$B,'[7]产值及收款计划（2026）'!Y:Y)</f>
        <v>0</v>
      </c>
      <c r="Z612" s="256" cm="1">
        <f t="array" aca="1" ref="Z612" ca="1">_xlfn.XLOOKUP($A612&amp;$B612,'[7]产值及收款计划（2026）'!$A:$A&amp;'[7]产值及收款计划（2026）'!$B:$B,'[7]产值及收款计划（2026）'!Z:Z)</f>
        <v>0</v>
      </c>
      <c r="AA612" s="256" cm="1">
        <f t="array" aca="1" ref="AA612" ca="1">_xlfn.XLOOKUP($A612&amp;$B612,'[7]产值及收款计划（2026）'!$A:$A&amp;'[7]产值及收款计划（2026）'!$B:$B,'[7]产值及收款计划（2026）'!AA:AA)</f>
        <v>0</v>
      </c>
      <c r="AB612" s="256" cm="1">
        <f t="array" aca="1" ref="AB612" ca="1">_xlfn.XLOOKUP($A612&amp;$B612,'[7]产值及收款计划（2026）'!$A:$A&amp;'[7]产值及收款计划（2026）'!$B:$B,'[7]产值及收款计划（2026）'!AB:AB)</f>
        <v>0</v>
      </c>
      <c r="AC612" s="256" cm="1">
        <f t="array" aca="1" ref="AC612" ca="1">_xlfn.XLOOKUP($A612&amp;$B612,'[7]产值及收款计划（2026）'!$A:$A&amp;'[7]产值及收款计划（2026）'!$B:$B,'[7]产值及收款计划（2026）'!AC:AC)</f>
        <v>0</v>
      </c>
      <c r="AD612" s="256" cm="1">
        <f t="array" aca="1" ref="AD612" ca="1">_xlfn.XLOOKUP($A612&amp;$B612,'[7]产值及收款计划（2026）'!$A:$A&amp;'[7]产值及收款计划（2026）'!$B:$B,'[7]产值及收款计划（2026）'!AD:AD)</f>
        <v>0</v>
      </c>
      <c r="AE612" s="256" cm="1">
        <f t="array" aca="1" ref="AE612" ca="1">_xlfn.XLOOKUP($A612&amp;$B612,'[7]产值及收款计划（2026）'!$A:$A&amp;'[7]产值及收款计划（2026）'!$B:$B,'[7]产值及收款计划（2026）'!AE:AE)</f>
        <v>0</v>
      </c>
      <c r="AF612" s="256" cm="1">
        <f t="array" aca="1" ref="AF612" ca="1">_xlfn.XLOOKUP($A612&amp;$B612,'[7]产值及收款计划（2026）'!$A:$A&amp;'[7]产值及收款计划（2026）'!$B:$B,'[7]产值及收款计划（2026）'!AF:AF)</f>
        <v>0</v>
      </c>
      <c r="AG612" s="256" cm="1">
        <f t="array" aca="1" ref="AG612" ca="1">_xlfn.XLOOKUP($A612&amp;$B612,'[7]产值及收款计划（2026）'!$A:$A&amp;'[7]产值及收款计划（2026）'!$B:$B,'[7]产值及收款计划（2026）'!AG:AG)</f>
        <v>0</v>
      </c>
      <c r="AH612" s="256" cm="1">
        <f t="array" aca="1" ref="AH612" ca="1">_xlfn.XLOOKUP($A612&amp;$B612,'[7]产值及收款计划（2026）'!$A:$A&amp;'[7]产值及收款计划（2026）'!$B:$B,'[7]产值及收款计划（2026）'!AH:AH)</f>
        <v>0</v>
      </c>
      <c r="AI612" s="256" cm="1">
        <f t="array" aca="1" ref="AI612" ca="1">_xlfn.XLOOKUP($A612&amp;$B612,'[7]产值及收款计划（2026）'!$A:$A&amp;'[7]产值及收款计划（2026）'!$B:$B,'[7]产值及收款计划（2026）'!AI:AI)</f>
        <v>0</v>
      </c>
      <c r="AJ612" s="256" cm="1">
        <f t="array" aca="1" ref="AJ612" ca="1">_xlfn.XLOOKUP($A612&amp;$B612,'[7]产值及收款计划（2026）'!$A:$A&amp;'[7]产值及收款计划（2026）'!$B:$B,'[7]产值及收款计划（2026）'!AJ:AJ)</f>
        <v>0</v>
      </c>
      <c r="AK612" s="256" cm="1">
        <f t="array" aca="1" ref="AK612" ca="1">_xlfn.XLOOKUP($A612&amp;$B612,'[7]产值及收款计划（2026）'!$A:$A&amp;'[7]产值及收款计划（2026）'!$B:$B,'[7]产值及收款计划（2026）'!AK:AK)</f>
        <v>0</v>
      </c>
      <c r="AL612" s="256" cm="1">
        <f t="array" aca="1" ref="AL612" ca="1">_xlfn.XLOOKUP($A612&amp;$B612,'[7]产值及收款计划（2026）'!$A:$A&amp;'[7]产值及收款计划（2026）'!$B:$B,'[7]产值及收款计划（2026）'!AL:AL)</f>
        <v>0</v>
      </c>
      <c r="AM612" s="263" t="e" cm="1">
        <f t="array" aca="1" ref="AM612" ca="1">_xlfn.LET(_xlpm.勾选月份状态数组,TRANSPOSE('PPT(12-15页）-TOP10'!$A$3:$A$14),_xlpm.选择数据区,IF('PPT(12-15页）-TOP10'!$E$3="收款",$BA612:$BL612,$AA612:$AL612),SUM(_xlfn._xlws.FILTER(_xlpm.选择数据区,_xlpm.勾选月份状态数组,"")))</f>
        <v>#NAME?</v>
      </c>
      <c r="AN612" s="256" t="e" cm="1">
        <f t="array" aca="1" ref="AN612" ca="1">_xlfn.LET(_xlpm.勾选月份状态数组,TRANSPOSE('PPT(12-15页）-TOP10'!$A$3:$A$14),_xlpm.选择数据区,IF('PPT(12-15页）-TOP10'!$E$3="收款",$DA612:$DL612,$CA612:$CL612),SUM(_xlfn._xlws.FILTER(_xlpm.选择数据区,_xlpm.勾选月份状态数组,"")))</f>
        <v>#NAME?</v>
      </c>
      <c r="AO612" s="256">
        <f ca="1">SUM(CA612:CC612)+SUM(AD612:AL612)</f>
        <v>0</v>
      </c>
      <c r="AP612" s="256"/>
      <c r="AQ612" s="256"/>
      <c r="AR612" s="256"/>
      <c r="AS612" s="256" cm="1">
        <f t="array" aca="1" ref="AS612" ca="1">_xlfn.XLOOKUP($A612&amp;$B612,'[7]产值及收款计划（2026）'!$A:$A&amp;'[7]产值及收款计划（2026）'!$B:$B,'[7]产值及收款计划（2026）'!AS:AS)</f>
        <v>0</v>
      </c>
      <c r="AT612" s="256" cm="1">
        <f t="array" aca="1" ref="AT612" ca="1">_xlfn.XLOOKUP($A612&amp;$B612,'[7]产值及收款计划（2026）'!$A:$A&amp;'[7]产值及收款计划（2026）'!$B:$B,'[7]产值及收款计划（2026）'!AT:AT)</f>
        <v>0</v>
      </c>
      <c r="AU612" s="256" cm="1">
        <f t="array" aca="1" ref="AU612" ca="1">_xlfn.XLOOKUP($A612&amp;$B612,'[7]产值及收款计划（2026）'!$A:$A&amp;'[7]产值及收款计划（2026）'!$B:$B,'[7]产值及收款计划（2026）'!AU:AU)</f>
        <v>0</v>
      </c>
      <c r="AV612" s="256" cm="1">
        <f t="array" aca="1" ref="AV612" ca="1">_xlfn.XLOOKUP($A612&amp;$B612,'[7]产值及收款计划（2026）'!$A:$A&amp;'[7]产值及收款计划（2026）'!$B:$B,'[7]产值及收款计划（2026）'!AV:AV)</f>
        <v>0</v>
      </c>
      <c r="AW612" s="256" cm="1">
        <f t="array" aca="1" ref="AW612" ca="1">_xlfn.XLOOKUP($A612&amp;$B612,'[7]产值及收款计划（2026）'!$A:$A&amp;'[7]产值及收款计划（2026）'!$B:$B,'[7]产值及收款计划（2026）'!AW:AW)</f>
        <v>0</v>
      </c>
      <c r="AX612" s="256" cm="1">
        <f t="array" aca="1" ref="AX612" ca="1">_xlfn.XLOOKUP($A612&amp;$B612,'[7]产值及收款计划（2026）'!$A:$A&amp;'[7]产值及收款计划（2026）'!$B:$B,'[7]产值及收款计划（2026）'!AX:AX)</f>
        <v>0</v>
      </c>
      <c r="AY612" s="256" cm="1">
        <f t="array" aca="1" ref="AY612" ca="1">_xlfn.XLOOKUP($A612&amp;$B612,'[7]产值及收款计划（2026）'!$A:$A&amp;'[7]产值及收款计划（2026）'!$B:$B,'[7]产值及收款计划（2026）'!AY:AY)</f>
        <v>0</v>
      </c>
      <c r="AZ612" s="256" cm="1">
        <f t="array" aca="1" ref="AZ612" ca="1">_xlfn.XLOOKUP($A612&amp;$B612,'[7]产值及收款计划（2026）'!$A:$A&amp;'[7]产值及收款计划（2026）'!$B:$B,'[7]产值及收款计划（2026）'!AZ:AZ)</f>
        <v>0</v>
      </c>
      <c r="BA612" s="256" cm="1">
        <f t="array" aca="1" ref="BA612" ca="1">_xlfn.XLOOKUP($A612&amp;$B612,'[7]产值及收款计划（2026）'!$A:$A&amp;'[7]产值及收款计划（2026）'!$B:$B,'[7]产值及收款计划（2026）'!BA:BA)</f>
        <v>0</v>
      </c>
      <c r="BB612" s="256" cm="1">
        <f t="array" aca="1" ref="BB612" ca="1">_xlfn.XLOOKUP($A612&amp;$B612,'[7]产值及收款计划（2026）'!$A:$A&amp;'[7]产值及收款计划（2026）'!$B:$B,'[7]产值及收款计划（2026）'!BB:BB)</f>
        <v>0</v>
      </c>
      <c r="BC612" s="256" cm="1">
        <f t="array" aca="1" ref="BC612" ca="1">_xlfn.XLOOKUP($A612&amp;$B612,'[7]产值及收款计划（2026）'!$A:$A&amp;'[7]产值及收款计划（2026）'!$B:$B,'[7]产值及收款计划（2026）'!BC:BC)</f>
        <v>0</v>
      </c>
      <c r="BD612" s="256" cm="1">
        <f t="array" aca="1" ref="BD612" ca="1">_xlfn.XLOOKUP($A612&amp;$B612,'[7]产值及收款计划（2026）'!$A:$A&amp;'[7]产值及收款计划（2026）'!$B:$B,'[7]产值及收款计划（2026）'!BD:BD)</f>
        <v>0</v>
      </c>
      <c r="BE612" s="256" cm="1">
        <f t="array" aca="1" ref="BE612" ca="1">_xlfn.XLOOKUP($A612&amp;$B612,'[7]产值及收款计划（2026）'!$A:$A&amp;'[7]产值及收款计划（2026）'!$B:$B,'[7]产值及收款计划（2026）'!BE:BE)</f>
        <v>0</v>
      </c>
      <c r="BF612" s="256" cm="1">
        <f t="array" aca="1" ref="BF612" ca="1">_xlfn.XLOOKUP($A612&amp;$B612,'[7]产值及收款计划（2026）'!$A:$A&amp;'[7]产值及收款计划（2026）'!$B:$B,'[7]产值及收款计划（2026）'!BF:BF)</f>
        <v>0</v>
      </c>
      <c r="BG612" s="256" cm="1">
        <f t="array" aca="1" ref="BG612" ca="1">_xlfn.XLOOKUP($A612&amp;$B612,'[7]产值及收款计划（2026）'!$A:$A&amp;'[7]产值及收款计划（2026）'!$B:$B,'[7]产值及收款计划（2026）'!BG:BG)</f>
        <v>0</v>
      </c>
      <c r="BH612" s="256" cm="1">
        <f t="array" aca="1" ref="BH612" ca="1">_xlfn.XLOOKUP($A612&amp;$B612,'[7]产值及收款计划（2026）'!$A:$A&amp;'[7]产值及收款计划（2026）'!$B:$B,'[7]产值及收款计划（2026）'!BH:BH)</f>
        <v>0</v>
      </c>
      <c r="BI612" s="256" cm="1">
        <f t="array" aca="1" ref="BI612" ca="1">_xlfn.XLOOKUP($A612&amp;$B612,'[7]产值及收款计划（2026）'!$A:$A&amp;'[7]产值及收款计划（2026）'!$B:$B,'[7]产值及收款计划（2026）'!BI:BI)</f>
        <v>0</v>
      </c>
      <c r="BJ612" s="256" cm="1">
        <f t="array" aca="1" ref="BJ612" ca="1">_xlfn.XLOOKUP($A612&amp;$B612,'[7]产值及收款计划（2026）'!$A:$A&amp;'[7]产值及收款计划（2026）'!$B:$B,'[7]产值及收款计划（2026）'!BJ:BJ)</f>
        <v>0</v>
      </c>
      <c r="BK612" s="256" cm="1">
        <f t="array" aca="1" ref="BK612" ca="1">_xlfn.XLOOKUP($A612&amp;$B612,'[7]产值及收款计划（2026）'!$A:$A&amp;'[7]产值及收款计划（2026）'!$B:$B,'[7]产值及收款计划（2026）'!BK:BK)</f>
        <v>0</v>
      </c>
      <c r="BL612" s="256" cm="1">
        <f t="array" aca="1" ref="BL612" ca="1">_xlfn.XLOOKUP($A612&amp;$B612,'[7]产值及收款计划（2026）'!$A:$A&amp;'[7]产值及收款计划（2026）'!$B:$B,'[7]产值及收款计划（2026）'!BL:BL)</f>
        <v>0</v>
      </c>
      <c r="BM612" s="256"/>
      <c r="BN612" s="256"/>
      <c r="BO612" s="256"/>
      <c r="BP612" s="256"/>
      <c r="BQ612" s="255" cm="1">
        <f t="array" aca="1" ref="BQ612" ca="1">_xlfn.XLOOKUP($A612&amp;$B612,'[7]产值及收款计划（2026）'!$A:$A&amp;'[7]产值及收款计划（2026）'!$B:$B,'[7]产值及收款计划（2026）'!BQ:BQ)</f>
        <v>0</v>
      </c>
      <c r="BR612" s="256" cm="1">
        <f t="array" aca="1" ref="BR612" ca="1">_xlfn.XLOOKUP($A612&amp;$B612,'[7]产值及收款计划（2026）'!$A:$A&amp;'[7]产值及收款计划（2026）'!$B:$B,'[7]产值及收款计划（2026）'!BR:BR)</f>
        <v>0</v>
      </c>
      <c r="CA612" s="256" cm="1">
        <f t="array" aca="1" ref="CA612" ca="1">_xlfn.XLOOKUP($A612&amp;$B612,'[7]产值及收款计划（2026）'!$A:$A&amp;'[7]产值及收款计划（2026）'!$B:$B,'[7]产值及收款计划（2026）'!CA:CA)</f>
        <v>0</v>
      </c>
      <c r="CB612" s="256" cm="1">
        <f t="array" aca="1" ref="CB612" ca="1">_xlfn.XLOOKUP($A612&amp;$B612,'[7]产值及收款计划（2026）'!$A:$A&amp;'[7]产值及收款计划（2026）'!$B:$B,'[7]产值及收款计划（2026）'!CB:CB)</f>
        <v>0</v>
      </c>
      <c r="CC612" s="256" cm="1">
        <f t="array" aca="1" ref="CC612" ca="1">_xlfn.XLOOKUP($A612&amp;$B612,'[7]产值及收款计划（2026）'!$A:$A&amp;'[7]产值及收款计划（2026）'!$B:$B,'[7]产值及收款计划（2026）'!CC:CC)</f>
        <v>0</v>
      </c>
      <c r="CD612" s="256" cm="1">
        <f t="array" aca="1" ref="CD612" ca="1">_xlfn.XLOOKUP($A612&amp;$B612,'[7]产值及收款计划（2026）'!$A:$A&amp;'[7]产值及收款计划（2026）'!$B:$B,'[7]产值及收款计划（2026）'!CD:CD)</f>
        <v>0</v>
      </c>
      <c r="CE612" s="256" cm="1">
        <f t="array" aca="1" ref="CE612" ca="1">_xlfn.XLOOKUP($A612&amp;$B612,'[7]产值及收款计划（2026）'!$A:$A&amp;'[7]产值及收款计划（2026）'!$B:$B,'[7]产值及收款计划（2026）'!CE:CE)</f>
        <v>0</v>
      </c>
      <c r="CF612" s="256" cm="1">
        <f t="array" aca="1" ref="CF612" ca="1">_xlfn.XLOOKUP($A612&amp;$B612,'[7]产值及收款计划（2026）'!$A:$A&amp;'[7]产值及收款计划（2026）'!$B:$B,'[7]产值及收款计划（2026）'!CF:CF)</f>
        <v>0</v>
      </c>
      <c r="CG612" s="256" cm="1">
        <f t="array" aca="1" ref="CG612" ca="1">_xlfn.XLOOKUP($A612&amp;$B612,'[7]产值及收款计划（2026）'!$A:$A&amp;'[7]产值及收款计划（2026）'!$B:$B,'[7]产值及收款计划（2026）'!CG:CG)</f>
        <v>0</v>
      </c>
      <c r="CH612" s="256" cm="1">
        <f t="array" aca="1" ref="CH612" ca="1">_xlfn.XLOOKUP($A612&amp;$B612,'[7]产值及收款计划（2026）'!$A:$A&amp;'[7]产值及收款计划（2026）'!$B:$B,'[7]产值及收款计划（2026）'!CH:CH)</f>
        <v>0</v>
      </c>
      <c r="CI612" s="256" cm="1">
        <f t="array" aca="1" ref="CI612" ca="1">_xlfn.XLOOKUP($A612&amp;$B612,'[7]产值及收款计划（2026）'!$A:$A&amp;'[7]产值及收款计划（2026）'!$B:$B,'[7]产值及收款计划（2026）'!CI:CI)</f>
        <v>0</v>
      </c>
      <c r="CJ612" s="256" cm="1">
        <f t="array" aca="1" ref="CJ612" ca="1">_xlfn.XLOOKUP($A612&amp;$B612,'[7]产值及收款计划（2026）'!$A:$A&amp;'[7]产值及收款计划（2026）'!$B:$B,'[7]产值及收款计划（2026）'!CJ:CJ)</f>
        <v>0</v>
      </c>
      <c r="CK612" s="256" cm="1">
        <f t="array" aca="1" ref="CK612" ca="1">_xlfn.XLOOKUP($A612&amp;$B612,'[7]产值及收款计划（2026）'!$A:$A&amp;'[7]产值及收款计划（2026）'!$B:$B,'[7]产值及收款计划（2026）'!CK:CK)</f>
        <v>0</v>
      </c>
      <c r="CL612" s="256" cm="1">
        <f t="array" aca="1" ref="CL612" ca="1">_xlfn.XLOOKUP($A612&amp;$B612,'[7]产值及收款计划（2026）'!$A:$A&amp;'[7]产值及收款计划（2026）'!$B:$B,'[7]产值及收款计划（2026）'!CL:CL)</f>
        <v>0</v>
      </c>
      <c r="DA612" s="256" cm="1">
        <f t="array" aca="1" ref="DA612" ca="1">_xlfn.XLOOKUP($A612&amp;$B612,'[7]产值及收款计划（2026）'!$A:$A&amp;'[7]产值及收款计划（2026）'!$B:$B,'[7]产值及收款计划（2026）'!DA:DA)</f>
        <v>0</v>
      </c>
      <c r="DB612" s="256" cm="1">
        <f t="array" aca="1" ref="DB612" ca="1">_xlfn.XLOOKUP($A612&amp;$B612,'[7]产值及收款计划（2026）'!$A:$A&amp;'[7]产值及收款计划（2026）'!$B:$B,'[7]产值及收款计划（2026）'!DB:DB)</f>
        <v>0</v>
      </c>
      <c r="DC612" s="256" cm="1">
        <f t="array" aca="1" ref="DC612" ca="1">_xlfn.XLOOKUP($A612&amp;$B612,'[7]产值及收款计划（2026）'!$A:$A&amp;'[7]产值及收款计划（2026）'!$B:$B,'[7]产值及收款计划（2026）'!DC:DC)</f>
        <v>0</v>
      </c>
      <c r="DD612" s="256" cm="1">
        <f t="array" aca="1" ref="DD612" ca="1">_xlfn.XLOOKUP($A612&amp;$B612,'[7]产值及收款计划（2026）'!$A:$A&amp;'[7]产值及收款计划（2026）'!$B:$B,'[7]产值及收款计划（2026）'!DD:DD)</f>
        <v>0</v>
      </c>
      <c r="DE612" s="256" cm="1">
        <f t="array" aca="1" ref="DE612" ca="1">_xlfn.XLOOKUP($A612&amp;$B612,'[7]产值及收款计划（2026）'!$A:$A&amp;'[7]产值及收款计划（2026）'!$B:$B,'[7]产值及收款计划（2026）'!DE:DE)</f>
        <v>0</v>
      </c>
      <c r="DF612" s="256" cm="1">
        <f t="array" aca="1" ref="DF612" ca="1">_xlfn.XLOOKUP($A612&amp;$B612,'[7]产值及收款计划（2026）'!$A:$A&amp;'[7]产值及收款计划（2026）'!$B:$B,'[7]产值及收款计划（2026）'!DF:DF)</f>
        <v>0</v>
      </c>
      <c r="DG612" s="256" cm="1">
        <f t="array" aca="1" ref="DG612" ca="1">_xlfn.XLOOKUP($A612&amp;$B612,'[7]产值及收款计划（2026）'!$A:$A&amp;'[7]产值及收款计划（2026）'!$B:$B,'[7]产值及收款计划（2026）'!DG:DG)</f>
        <v>0</v>
      </c>
      <c r="DH612" s="256" cm="1">
        <f t="array" aca="1" ref="DH612" ca="1">_xlfn.XLOOKUP($A612&amp;$B612,'[7]产值及收款计划（2026）'!$A:$A&amp;'[7]产值及收款计划（2026）'!$B:$B,'[7]产值及收款计划（2026）'!DH:DH)</f>
        <v>0</v>
      </c>
      <c r="DI612" s="256" cm="1">
        <f t="array" aca="1" ref="DI612" ca="1">_xlfn.XLOOKUP($A612&amp;$B612,'[7]产值及收款计划（2026）'!$A:$A&amp;'[7]产值及收款计划（2026）'!$B:$B,'[7]产值及收款计划（2026）'!DI:DI)</f>
        <v>0</v>
      </c>
      <c r="DJ612" s="256" cm="1">
        <f t="array" aca="1" ref="DJ612" ca="1">_xlfn.XLOOKUP($A612&amp;$B612,'[7]产值及收款计划（2026）'!$A:$A&amp;'[7]产值及收款计划（2026）'!$B:$B,'[7]产值及收款计划（2026）'!DJ:DJ)</f>
        <v>0</v>
      </c>
      <c r="DK612" s="256" cm="1">
        <f t="array" aca="1" ref="DK612" ca="1">_xlfn.XLOOKUP($A612&amp;$B612,'[7]产值及收款计划（2026）'!$A:$A&amp;'[7]产值及收款计划（2026）'!$B:$B,'[7]产值及收款计划（2026）'!DK:DK)</f>
        <v>0</v>
      </c>
      <c r="DL612" s="256" cm="1">
        <f t="array" aca="1" ref="DL612" ca="1">_xlfn.XLOOKUP($A612&amp;$B612,'[7]产值及收款计划（2026）'!$A:$A&amp;'[7]产值及收款计划（2026）'!$B:$B,'[7]产值及收款计划（2026）'!DL:DL)</f>
        <v>0</v>
      </c>
      <c r="DM612" s="264"/>
      <c r="DN612" s="250"/>
    </row>
    <row r="613" spans="1:118" ht="20.25" x14ac:dyDescent="0.15">
      <c r="A613" s="254">
        <f t="shared" ca="1" si="31"/>
        <v>16</v>
      </c>
      <c r="B613" s="254" t="s">
        <v>31</v>
      </c>
      <c r="C613" s="255" cm="1">
        <f t="array" aca="1" ref="C613" ca="1">_xlfn.XLOOKUP($A613&amp;$B613,'[7]产值及收款计划（2026）'!$A:$A&amp;'[7]产值及收款计划（2026）'!$B:$B,'[7]产值及收款计划（2026）'!C:C)</f>
        <v>0</v>
      </c>
      <c r="D613" s="255" cm="1">
        <f t="array" aca="1" ref="D613" ca="1">_xlfn.XLOOKUP($A613&amp;$B613,'[7]产值及收款计划（2026）'!$A:$A&amp;'[7]产值及收款计划（2026）'!$B:$B,'[7]产值及收款计划（2026）'!D:D)</f>
        <v>0</v>
      </c>
      <c r="E613" s="256" cm="1">
        <f t="array" aca="1" ref="E613" ca="1">_xlfn.XLOOKUP($A613&amp;$B613,'[7]产值及收款计划（2026）'!$A:$A&amp;'[7]产值及收款计划（2026）'!$B:$B,'[7]产值及收款计划（2026）'!E:E)</f>
        <v>0</v>
      </c>
      <c r="F613" s="256" cm="1">
        <f t="array" aca="1" ref="F613" ca="1">_xlfn.XLOOKUP($A613&amp;$B613,'[7]产值及收款计划（2026）'!$A:$A&amp;'[7]产值及收款计划（2026）'!$B:$B,'[7]产值及收款计划（2026）'!F:F)</f>
        <v>0</v>
      </c>
      <c r="G613" s="256" cm="1">
        <f t="array" aca="1" ref="G613" ca="1">_xlfn.XLOOKUP($A613&amp;$B613,'[7]产值及收款计划（2026）'!$A:$A&amp;'[7]产值及收款计划（2026）'!$B:$B,'[7]产值及收款计划（2026）'!G:G)</f>
        <v>0</v>
      </c>
      <c r="H613" s="256" cm="1">
        <f t="array" aca="1" ref="H613" ca="1">_xlfn.XLOOKUP($A613&amp;$B613,'[7]产值及收款计划（2026）'!$A:$A&amp;'[7]产值及收款计划（2026）'!$B:$B,'[7]产值及收款计划（2026）'!H:H)</f>
        <v>0</v>
      </c>
      <c r="I613" s="257" cm="1">
        <f t="array" aca="1" ref="I613" ca="1">_xlfn.XLOOKUP($A613&amp;$B613,'[7]产值及收款计划（2026）'!$A:$A&amp;'[7]产值及收款计划（2026）'!$B:$B,'[7]产值及收款计划（2026）'!I:I)</f>
        <v>0</v>
      </c>
      <c r="J613" s="258" cm="1">
        <f t="array" aca="1" ref="J613" ca="1">_xlfn.XLOOKUP($A613&amp;$B613,'[7]产值及收款计划（2026）'!$A:$A&amp;'[7]产值及收款计划（2026）'!$B:$B,'[7]产值及收款计划（2026）'!J:J)</f>
        <v>0</v>
      </c>
      <c r="K613" s="256" cm="1">
        <f t="array" aca="1" ref="K613" ca="1">_xlfn.XLOOKUP($A613&amp;$B613,'[7]产值及收款计划（2026）'!$A:$A&amp;'[7]产值及收款计划（2026）'!$B:$B,'[7]产值及收款计划（2026）'!K:K)</f>
        <v>0</v>
      </c>
      <c r="L613" s="256" cm="1">
        <f t="array" aca="1" ref="L613" ca="1">_xlfn.XLOOKUP($A613&amp;$B613,'[7]产值及收款计划（2026）'!$A:$A&amp;'[7]产值及收款计划（2026）'!$B:$B,'[7]产值及收款计划（2026）'!L:L)</f>
        <v>0</v>
      </c>
      <c r="M613" s="256" cm="1">
        <f t="array" aca="1" ref="M613" ca="1">_xlfn.XLOOKUP($A613&amp;$B613,'[7]产值及收款计划（2026）'!$A:$A&amp;'[7]产值及收款计划（2026）'!$B:$B,'[7]产值及收款计划（2026）'!M:M)</f>
        <v>0</v>
      </c>
      <c r="N613" s="256" cm="1">
        <f t="array" aca="1" ref="N613" ca="1">_xlfn.XLOOKUP($A613&amp;$B613,'[7]产值及收款计划（2026）'!$A:$A&amp;'[7]产值及收款计划（2026）'!$B:$B,'[7]产值及收款计划（2026）'!N:N)</f>
        <v>0</v>
      </c>
      <c r="O613" s="256" cm="1">
        <f t="array" aca="1" ref="O613" ca="1">_xlfn.XLOOKUP($A613&amp;$B613,'[7]产值及收款计划（2026）'!$A:$A&amp;'[7]产值及收款计划（2026）'!$B:$B,'[7]产值及收款计划（2026）'!O:O)</f>
        <v>0</v>
      </c>
      <c r="P613" s="255" cm="1">
        <f t="array" aca="1" ref="P613" ca="1">_xlfn.XLOOKUP($A613&amp;$B613,'[7]产值及收款计划（2026）'!$A:$A&amp;'[7]产值及收款计划（2026）'!$B:$B,'[7]产值及收款计划（2026）'!P:P)</f>
        <v>0</v>
      </c>
      <c r="Q613" s="256" cm="1">
        <f t="array" aca="1" ref="Q613" ca="1">_xlfn.XLOOKUP($A613&amp;$B613,'[7]产值及收款计划（2026）'!$A:$A&amp;'[7]产值及收款计划（2026）'!$B:$B,'[7]产值及收款计划（2026）'!Q:Q)</f>
        <v>0</v>
      </c>
      <c r="R613" s="256" cm="1">
        <f t="array" aca="1" ref="R613" ca="1">_xlfn.XLOOKUP($A613&amp;$B613,'[7]产值及收款计划（2026）'!$A:$A&amp;'[7]产值及收款计划（2026）'!$B:$B,'[7]产值及收款计划（2026）'!R:R)</f>
        <v>0</v>
      </c>
      <c r="S613" s="256" cm="1">
        <f t="array" aca="1" ref="S613" ca="1">_xlfn.XLOOKUP($A613&amp;$B613,'[7]产值及收款计划（2026）'!$A:$A&amp;'[7]产值及收款计划（2026）'!$B:$B,'[7]产值及收款计划（2026）'!S:S)</f>
        <v>0</v>
      </c>
      <c r="T613" s="256" cm="1">
        <f t="array" aca="1" ref="T613" ca="1">_xlfn.XLOOKUP($A613&amp;$B613,'[7]产值及收款计划（2026）'!$A:$A&amp;'[7]产值及收款计划（2026）'!$B:$B,'[7]产值及收款计划（2026）'!T:T)</f>
        <v>0</v>
      </c>
      <c r="U613" s="256" cm="1">
        <f t="array" aca="1" ref="U613" ca="1">_xlfn.XLOOKUP($A613&amp;$B613,'[7]产值及收款计划（2026）'!$A:$A&amp;'[7]产值及收款计划（2026）'!$B:$B,'[7]产值及收款计划（2026）'!U:U)</f>
        <v>0</v>
      </c>
      <c r="V613" s="256" cm="1">
        <f t="array" aca="1" ref="V613" ca="1">_xlfn.XLOOKUP($A613&amp;$B613,'[7]产值及收款计划（2026）'!$A:$A&amp;'[7]产值及收款计划（2026）'!$B:$B,'[7]产值及收款计划（2026）'!V:V)</f>
        <v>0</v>
      </c>
      <c r="W613" s="256" cm="1">
        <f t="array" aca="1" ref="W613" ca="1">_xlfn.XLOOKUP($A613&amp;$B613,'[7]产值及收款计划（2026）'!$A:$A&amp;'[7]产值及收款计划（2026）'!$B:$B,'[7]产值及收款计划（2026）'!W:W)</f>
        <v>0</v>
      </c>
      <c r="X613" s="256" cm="1">
        <f t="array" aca="1" ref="X613" ca="1">_xlfn.XLOOKUP($A613&amp;$B613,'[7]产值及收款计划（2026）'!$A:$A&amp;'[7]产值及收款计划（2026）'!$B:$B,'[7]产值及收款计划（2026）'!X:X)</f>
        <v>0</v>
      </c>
      <c r="Y613" s="256" cm="1">
        <f t="array" aca="1" ref="Y613" ca="1">_xlfn.XLOOKUP($A613&amp;$B613,'[7]产值及收款计划（2026）'!$A:$A&amp;'[7]产值及收款计划（2026）'!$B:$B,'[7]产值及收款计划（2026）'!Y:Y)</f>
        <v>0</v>
      </c>
      <c r="Z613" s="256" cm="1">
        <f t="array" aca="1" ref="Z613" ca="1">_xlfn.XLOOKUP($A613&amp;$B613,'[7]产值及收款计划（2026）'!$A:$A&amp;'[7]产值及收款计划（2026）'!$B:$B,'[7]产值及收款计划（2026）'!Z:Z)</f>
        <v>0</v>
      </c>
      <c r="AA613" s="256" cm="1">
        <f t="array" aca="1" ref="AA613" ca="1">_xlfn.XLOOKUP($A613&amp;$B613,'[7]产值及收款计划（2026）'!$A:$A&amp;'[7]产值及收款计划（2026）'!$B:$B,'[7]产值及收款计划（2026）'!AA:AA)</f>
        <v>0</v>
      </c>
      <c r="AB613" s="256" cm="1">
        <f t="array" aca="1" ref="AB613" ca="1">_xlfn.XLOOKUP($A613&amp;$B613,'[7]产值及收款计划（2026）'!$A:$A&amp;'[7]产值及收款计划（2026）'!$B:$B,'[7]产值及收款计划（2026）'!AB:AB)</f>
        <v>0</v>
      </c>
      <c r="AC613" s="256" cm="1">
        <f t="array" aca="1" ref="AC613" ca="1">_xlfn.XLOOKUP($A613&amp;$B613,'[7]产值及收款计划（2026）'!$A:$A&amp;'[7]产值及收款计划（2026）'!$B:$B,'[7]产值及收款计划（2026）'!AC:AC)</f>
        <v>0</v>
      </c>
      <c r="AD613" s="256" cm="1">
        <f t="array" aca="1" ref="AD613" ca="1">_xlfn.XLOOKUP($A613&amp;$B613,'[7]产值及收款计划（2026）'!$A:$A&amp;'[7]产值及收款计划（2026）'!$B:$B,'[7]产值及收款计划（2026）'!AD:AD)</f>
        <v>0</v>
      </c>
      <c r="AE613" s="256" cm="1">
        <f t="array" aca="1" ref="AE613" ca="1">_xlfn.XLOOKUP($A613&amp;$B613,'[7]产值及收款计划（2026）'!$A:$A&amp;'[7]产值及收款计划（2026）'!$B:$B,'[7]产值及收款计划（2026）'!AE:AE)</f>
        <v>0</v>
      </c>
      <c r="AF613" s="256" cm="1">
        <f t="array" aca="1" ref="AF613" ca="1">_xlfn.XLOOKUP($A613&amp;$B613,'[7]产值及收款计划（2026）'!$A:$A&amp;'[7]产值及收款计划（2026）'!$B:$B,'[7]产值及收款计划（2026）'!AF:AF)</f>
        <v>0</v>
      </c>
      <c r="AG613" s="256" cm="1">
        <f t="array" aca="1" ref="AG613" ca="1">_xlfn.XLOOKUP($A613&amp;$B613,'[7]产值及收款计划（2026）'!$A:$A&amp;'[7]产值及收款计划（2026）'!$B:$B,'[7]产值及收款计划（2026）'!AG:AG)</f>
        <v>0</v>
      </c>
      <c r="AH613" s="256" cm="1">
        <f t="array" aca="1" ref="AH613" ca="1">_xlfn.XLOOKUP($A613&amp;$B613,'[7]产值及收款计划（2026）'!$A:$A&amp;'[7]产值及收款计划（2026）'!$B:$B,'[7]产值及收款计划（2026）'!AH:AH)</f>
        <v>0</v>
      </c>
      <c r="AI613" s="256" cm="1">
        <f t="array" aca="1" ref="AI613" ca="1">_xlfn.XLOOKUP($A613&amp;$B613,'[7]产值及收款计划（2026）'!$A:$A&amp;'[7]产值及收款计划（2026）'!$B:$B,'[7]产值及收款计划（2026）'!AI:AI)</f>
        <v>0</v>
      </c>
      <c r="AJ613" s="256" cm="1">
        <f t="array" aca="1" ref="AJ613" ca="1">_xlfn.XLOOKUP($A613&amp;$B613,'[7]产值及收款计划（2026）'!$A:$A&amp;'[7]产值及收款计划（2026）'!$B:$B,'[7]产值及收款计划（2026）'!AJ:AJ)</f>
        <v>0</v>
      </c>
      <c r="AK613" s="256" cm="1">
        <f t="array" aca="1" ref="AK613" ca="1">_xlfn.XLOOKUP($A613&amp;$B613,'[7]产值及收款计划（2026）'!$A:$A&amp;'[7]产值及收款计划（2026）'!$B:$B,'[7]产值及收款计划（2026）'!AK:AK)</f>
        <v>0</v>
      </c>
      <c r="AL613" s="256" cm="1">
        <f t="array" aca="1" ref="AL613" ca="1">_xlfn.XLOOKUP($A613&amp;$B613,'[7]产值及收款计划（2026）'!$A:$A&amp;'[7]产值及收款计划（2026）'!$B:$B,'[7]产值及收款计划（2026）'!AL:AL)</f>
        <v>0</v>
      </c>
      <c r="AM613" s="263" t="e" cm="1">
        <f t="array" aca="1" ref="AM613" ca="1">_xlfn.LET(_xlpm.勾选月份状态数组,TRANSPOSE('PPT(12-15页）-TOP10'!$A$3:$A$14),_xlpm.选择数据区,IF('PPT(12-15页）-TOP10'!$E$3="收款",$BA613:$BL613,$AA613:$AL613),SUM(_xlfn._xlws.FILTER(_xlpm.选择数据区,_xlpm.勾选月份状态数组,"")))</f>
        <v>#NAME?</v>
      </c>
      <c r="AN613" s="256" t="e" cm="1">
        <f t="array" aca="1" ref="AN613" ca="1">_xlfn.LET(_xlpm.勾选月份状态数组,TRANSPOSE('PPT(12-15页）-TOP10'!$A$3:$A$14),_xlpm.选择数据区,IF('PPT(12-15页）-TOP10'!$E$3="收款",$DA613:$DL613,$CA613:$CL613),SUM(_xlfn._xlws.FILTER(_xlpm.选择数据区,_xlpm.勾选月份状态数组,"")))</f>
        <v>#NAME?</v>
      </c>
      <c r="AO613" s="256">
        <f ca="1">SUM(CA613:CC613)+SUM(AD613:AL613)</f>
        <v>0</v>
      </c>
      <c r="AP613" s="256"/>
      <c r="AQ613" s="256"/>
      <c r="AR613" s="256"/>
      <c r="AS613" s="256" cm="1">
        <f t="array" aca="1" ref="AS613" ca="1">_xlfn.XLOOKUP($A613&amp;$B613,'[7]产值及收款计划（2026）'!$A:$A&amp;'[7]产值及收款计划（2026）'!$B:$B,'[7]产值及收款计划（2026）'!AS:AS)</f>
        <v>0</v>
      </c>
      <c r="AT613" s="256" cm="1">
        <f t="array" aca="1" ref="AT613" ca="1">_xlfn.XLOOKUP($A613&amp;$B613,'[7]产值及收款计划（2026）'!$A:$A&amp;'[7]产值及收款计划（2026）'!$B:$B,'[7]产值及收款计划（2026）'!AT:AT)</f>
        <v>0</v>
      </c>
      <c r="AU613" s="256" cm="1">
        <f t="array" aca="1" ref="AU613" ca="1">_xlfn.XLOOKUP($A613&amp;$B613,'[7]产值及收款计划（2026）'!$A:$A&amp;'[7]产值及收款计划（2026）'!$B:$B,'[7]产值及收款计划（2026）'!AU:AU)</f>
        <v>0</v>
      </c>
      <c r="AV613" s="256" cm="1">
        <f t="array" aca="1" ref="AV613" ca="1">_xlfn.XLOOKUP($A613&amp;$B613,'[7]产值及收款计划（2026）'!$A:$A&amp;'[7]产值及收款计划（2026）'!$B:$B,'[7]产值及收款计划（2026）'!AV:AV)</f>
        <v>0</v>
      </c>
      <c r="AW613" s="256" cm="1">
        <f t="array" aca="1" ref="AW613" ca="1">_xlfn.XLOOKUP($A613&amp;$B613,'[7]产值及收款计划（2026）'!$A:$A&amp;'[7]产值及收款计划（2026）'!$B:$B,'[7]产值及收款计划（2026）'!AW:AW)</f>
        <v>0</v>
      </c>
      <c r="AX613" s="256" cm="1">
        <f t="array" aca="1" ref="AX613" ca="1">_xlfn.XLOOKUP($A613&amp;$B613,'[7]产值及收款计划（2026）'!$A:$A&amp;'[7]产值及收款计划（2026）'!$B:$B,'[7]产值及收款计划（2026）'!AX:AX)</f>
        <v>0</v>
      </c>
      <c r="AY613" s="256" cm="1">
        <f t="array" aca="1" ref="AY613" ca="1">_xlfn.XLOOKUP($A613&amp;$B613,'[7]产值及收款计划（2026）'!$A:$A&amp;'[7]产值及收款计划（2026）'!$B:$B,'[7]产值及收款计划（2026）'!AY:AY)</f>
        <v>0</v>
      </c>
      <c r="AZ613" s="256" cm="1">
        <f t="array" aca="1" ref="AZ613" ca="1">_xlfn.XLOOKUP($A613&amp;$B613,'[7]产值及收款计划（2026）'!$A:$A&amp;'[7]产值及收款计划（2026）'!$B:$B,'[7]产值及收款计划（2026）'!AZ:AZ)</f>
        <v>0</v>
      </c>
      <c r="BA613" s="256" cm="1">
        <f t="array" aca="1" ref="BA613" ca="1">_xlfn.XLOOKUP($A613&amp;$B613,'[7]产值及收款计划（2026）'!$A:$A&amp;'[7]产值及收款计划（2026）'!$B:$B,'[7]产值及收款计划（2026）'!BA:BA)</f>
        <v>0</v>
      </c>
      <c r="BB613" s="256" cm="1">
        <f t="array" aca="1" ref="BB613" ca="1">_xlfn.XLOOKUP($A613&amp;$B613,'[7]产值及收款计划（2026）'!$A:$A&amp;'[7]产值及收款计划（2026）'!$B:$B,'[7]产值及收款计划（2026）'!BB:BB)</f>
        <v>0</v>
      </c>
      <c r="BC613" s="256" cm="1">
        <f t="array" aca="1" ref="BC613" ca="1">_xlfn.XLOOKUP($A613&amp;$B613,'[7]产值及收款计划（2026）'!$A:$A&amp;'[7]产值及收款计划（2026）'!$B:$B,'[7]产值及收款计划（2026）'!BC:BC)</f>
        <v>0</v>
      </c>
      <c r="BD613" s="256" cm="1">
        <f t="array" aca="1" ref="BD613" ca="1">_xlfn.XLOOKUP($A613&amp;$B613,'[7]产值及收款计划（2026）'!$A:$A&amp;'[7]产值及收款计划（2026）'!$B:$B,'[7]产值及收款计划（2026）'!BD:BD)</f>
        <v>0</v>
      </c>
      <c r="BE613" s="256" cm="1">
        <f t="array" aca="1" ref="BE613" ca="1">_xlfn.XLOOKUP($A613&amp;$B613,'[7]产值及收款计划（2026）'!$A:$A&amp;'[7]产值及收款计划（2026）'!$B:$B,'[7]产值及收款计划（2026）'!BE:BE)</f>
        <v>0</v>
      </c>
      <c r="BF613" s="256" cm="1">
        <f t="array" aca="1" ref="BF613" ca="1">_xlfn.XLOOKUP($A613&amp;$B613,'[7]产值及收款计划（2026）'!$A:$A&amp;'[7]产值及收款计划（2026）'!$B:$B,'[7]产值及收款计划（2026）'!BF:BF)</f>
        <v>0</v>
      </c>
      <c r="BG613" s="256" cm="1">
        <f t="array" aca="1" ref="BG613" ca="1">_xlfn.XLOOKUP($A613&amp;$B613,'[7]产值及收款计划（2026）'!$A:$A&amp;'[7]产值及收款计划（2026）'!$B:$B,'[7]产值及收款计划（2026）'!BG:BG)</f>
        <v>0</v>
      </c>
      <c r="BH613" s="256" cm="1">
        <f t="array" aca="1" ref="BH613" ca="1">_xlfn.XLOOKUP($A613&amp;$B613,'[7]产值及收款计划（2026）'!$A:$A&amp;'[7]产值及收款计划（2026）'!$B:$B,'[7]产值及收款计划（2026）'!BH:BH)</f>
        <v>0</v>
      </c>
      <c r="BI613" s="256" cm="1">
        <f t="array" aca="1" ref="BI613" ca="1">_xlfn.XLOOKUP($A613&amp;$B613,'[7]产值及收款计划（2026）'!$A:$A&amp;'[7]产值及收款计划（2026）'!$B:$B,'[7]产值及收款计划（2026）'!BI:BI)</f>
        <v>0</v>
      </c>
      <c r="BJ613" s="256" cm="1">
        <f t="array" aca="1" ref="BJ613" ca="1">_xlfn.XLOOKUP($A613&amp;$B613,'[7]产值及收款计划（2026）'!$A:$A&amp;'[7]产值及收款计划（2026）'!$B:$B,'[7]产值及收款计划（2026）'!BJ:BJ)</f>
        <v>0</v>
      </c>
      <c r="BK613" s="256" cm="1">
        <f t="array" aca="1" ref="BK613" ca="1">_xlfn.XLOOKUP($A613&amp;$B613,'[7]产值及收款计划（2026）'!$A:$A&amp;'[7]产值及收款计划（2026）'!$B:$B,'[7]产值及收款计划（2026）'!BK:BK)</f>
        <v>0</v>
      </c>
      <c r="BL613" s="256" cm="1">
        <f t="array" aca="1" ref="BL613" ca="1">_xlfn.XLOOKUP($A613&amp;$B613,'[7]产值及收款计划（2026）'!$A:$A&amp;'[7]产值及收款计划（2026）'!$B:$B,'[7]产值及收款计划（2026）'!BL:BL)</f>
        <v>0</v>
      </c>
      <c r="BM613" s="256"/>
      <c r="BN613" s="256"/>
      <c r="BO613" s="256"/>
      <c r="BP613" s="256"/>
      <c r="BQ613" s="255" cm="1">
        <f t="array" aca="1" ref="BQ613" ca="1">_xlfn.XLOOKUP($A613&amp;$B613,'[7]产值及收款计划（2026）'!$A:$A&amp;'[7]产值及收款计划（2026）'!$B:$B,'[7]产值及收款计划（2026）'!BQ:BQ)</f>
        <v>0</v>
      </c>
      <c r="BR613" s="256" cm="1">
        <f t="array" aca="1" ref="BR613" ca="1">_xlfn.XLOOKUP($A613&amp;$B613,'[7]产值及收款计划（2026）'!$A:$A&amp;'[7]产值及收款计划（2026）'!$B:$B,'[7]产值及收款计划（2026）'!BR:BR)</f>
        <v>0</v>
      </c>
      <c r="CA613" s="256" cm="1">
        <f t="array" aca="1" ref="CA613" ca="1">_xlfn.XLOOKUP($A613&amp;$B613,'[7]产值及收款计划（2026）'!$A:$A&amp;'[7]产值及收款计划（2026）'!$B:$B,'[7]产值及收款计划（2026）'!CA:CA)</f>
        <v>0</v>
      </c>
      <c r="CB613" s="256" cm="1">
        <f t="array" aca="1" ref="CB613" ca="1">_xlfn.XLOOKUP($A613&amp;$B613,'[7]产值及收款计划（2026）'!$A:$A&amp;'[7]产值及收款计划（2026）'!$B:$B,'[7]产值及收款计划（2026）'!CB:CB)</f>
        <v>0</v>
      </c>
      <c r="CC613" s="256" cm="1">
        <f t="array" aca="1" ref="CC613" ca="1">_xlfn.XLOOKUP($A613&amp;$B613,'[7]产值及收款计划（2026）'!$A:$A&amp;'[7]产值及收款计划（2026）'!$B:$B,'[7]产值及收款计划（2026）'!CC:CC)</f>
        <v>0</v>
      </c>
      <c r="CD613" s="256" cm="1">
        <f t="array" aca="1" ref="CD613" ca="1">_xlfn.XLOOKUP($A613&amp;$B613,'[7]产值及收款计划（2026）'!$A:$A&amp;'[7]产值及收款计划（2026）'!$B:$B,'[7]产值及收款计划（2026）'!CD:CD)</f>
        <v>0</v>
      </c>
      <c r="CE613" s="256" cm="1">
        <f t="array" aca="1" ref="CE613" ca="1">_xlfn.XLOOKUP($A613&amp;$B613,'[7]产值及收款计划（2026）'!$A:$A&amp;'[7]产值及收款计划（2026）'!$B:$B,'[7]产值及收款计划（2026）'!CE:CE)</f>
        <v>0</v>
      </c>
      <c r="CF613" s="256" cm="1">
        <f t="array" aca="1" ref="CF613" ca="1">_xlfn.XLOOKUP($A613&amp;$B613,'[7]产值及收款计划（2026）'!$A:$A&amp;'[7]产值及收款计划（2026）'!$B:$B,'[7]产值及收款计划（2026）'!CF:CF)</f>
        <v>0</v>
      </c>
      <c r="CG613" s="256" cm="1">
        <f t="array" aca="1" ref="CG613" ca="1">_xlfn.XLOOKUP($A613&amp;$B613,'[7]产值及收款计划（2026）'!$A:$A&amp;'[7]产值及收款计划（2026）'!$B:$B,'[7]产值及收款计划（2026）'!CG:CG)</f>
        <v>0</v>
      </c>
      <c r="CH613" s="256" cm="1">
        <f t="array" aca="1" ref="CH613" ca="1">_xlfn.XLOOKUP($A613&amp;$B613,'[7]产值及收款计划（2026）'!$A:$A&amp;'[7]产值及收款计划（2026）'!$B:$B,'[7]产值及收款计划（2026）'!CH:CH)</f>
        <v>0</v>
      </c>
      <c r="CI613" s="256" cm="1">
        <f t="array" aca="1" ref="CI613" ca="1">_xlfn.XLOOKUP($A613&amp;$B613,'[7]产值及收款计划（2026）'!$A:$A&amp;'[7]产值及收款计划（2026）'!$B:$B,'[7]产值及收款计划（2026）'!CI:CI)</f>
        <v>0</v>
      </c>
      <c r="CJ613" s="256" cm="1">
        <f t="array" aca="1" ref="CJ613" ca="1">_xlfn.XLOOKUP($A613&amp;$B613,'[7]产值及收款计划（2026）'!$A:$A&amp;'[7]产值及收款计划（2026）'!$B:$B,'[7]产值及收款计划（2026）'!CJ:CJ)</f>
        <v>0</v>
      </c>
      <c r="CK613" s="256" cm="1">
        <f t="array" aca="1" ref="CK613" ca="1">_xlfn.XLOOKUP($A613&amp;$B613,'[7]产值及收款计划（2026）'!$A:$A&amp;'[7]产值及收款计划（2026）'!$B:$B,'[7]产值及收款计划（2026）'!CK:CK)</f>
        <v>0</v>
      </c>
      <c r="CL613" s="256" cm="1">
        <f t="array" aca="1" ref="CL613" ca="1">_xlfn.XLOOKUP($A613&amp;$B613,'[7]产值及收款计划（2026）'!$A:$A&amp;'[7]产值及收款计划（2026）'!$B:$B,'[7]产值及收款计划（2026）'!CL:CL)</f>
        <v>0</v>
      </c>
      <c r="DA613" s="256" cm="1">
        <f t="array" aca="1" ref="DA613" ca="1">_xlfn.XLOOKUP($A613&amp;$B613,'[7]产值及收款计划（2026）'!$A:$A&amp;'[7]产值及收款计划（2026）'!$B:$B,'[7]产值及收款计划（2026）'!DA:DA)</f>
        <v>0</v>
      </c>
      <c r="DB613" s="256" cm="1">
        <f t="array" aca="1" ref="DB613" ca="1">_xlfn.XLOOKUP($A613&amp;$B613,'[7]产值及收款计划（2026）'!$A:$A&amp;'[7]产值及收款计划（2026）'!$B:$B,'[7]产值及收款计划（2026）'!DB:DB)</f>
        <v>0</v>
      </c>
      <c r="DC613" s="256" cm="1">
        <f t="array" aca="1" ref="DC613" ca="1">_xlfn.XLOOKUP($A613&amp;$B613,'[7]产值及收款计划（2026）'!$A:$A&amp;'[7]产值及收款计划（2026）'!$B:$B,'[7]产值及收款计划（2026）'!DC:DC)</f>
        <v>0</v>
      </c>
      <c r="DD613" s="256" cm="1">
        <f t="array" aca="1" ref="DD613" ca="1">_xlfn.XLOOKUP($A613&amp;$B613,'[7]产值及收款计划（2026）'!$A:$A&amp;'[7]产值及收款计划（2026）'!$B:$B,'[7]产值及收款计划（2026）'!DD:DD)</f>
        <v>0</v>
      </c>
      <c r="DE613" s="256" cm="1">
        <f t="array" aca="1" ref="DE613" ca="1">_xlfn.XLOOKUP($A613&amp;$B613,'[7]产值及收款计划（2026）'!$A:$A&amp;'[7]产值及收款计划（2026）'!$B:$B,'[7]产值及收款计划（2026）'!DE:DE)</f>
        <v>0</v>
      </c>
      <c r="DF613" s="256" cm="1">
        <f t="array" aca="1" ref="DF613" ca="1">_xlfn.XLOOKUP($A613&amp;$B613,'[7]产值及收款计划（2026）'!$A:$A&amp;'[7]产值及收款计划（2026）'!$B:$B,'[7]产值及收款计划（2026）'!DF:DF)</f>
        <v>0</v>
      </c>
      <c r="DG613" s="256" cm="1">
        <f t="array" aca="1" ref="DG613" ca="1">_xlfn.XLOOKUP($A613&amp;$B613,'[7]产值及收款计划（2026）'!$A:$A&amp;'[7]产值及收款计划（2026）'!$B:$B,'[7]产值及收款计划（2026）'!DG:DG)</f>
        <v>0</v>
      </c>
      <c r="DH613" s="256" cm="1">
        <f t="array" aca="1" ref="DH613" ca="1">_xlfn.XLOOKUP($A613&amp;$B613,'[7]产值及收款计划（2026）'!$A:$A&amp;'[7]产值及收款计划（2026）'!$B:$B,'[7]产值及收款计划（2026）'!DH:DH)</f>
        <v>0</v>
      </c>
      <c r="DI613" s="256" cm="1">
        <f t="array" aca="1" ref="DI613" ca="1">_xlfn.XLOOKUP($A613&amp;$B613,'[7]产值及收款计划（2026）'!$A:$A&amp;'[7]产值及收款计划（2026）'!$B:$B,'[7]产值及收款计划（2026）'!DI:DI)</f>
        <v>0</v>
      </c>
      <c r="DJ613" s="256" cm="1">
        <f t="array" aca="1" ref="DJ613" ca="1">_xlfn.XLOOKUP($A613&amp;$B613,'[7]产值及收款计划（2026）'!$A:$A&amp;'[7]产值及收款计划（2026）'!$B:$B,'[7]产值及收款计划（2026）'!DJ:DJ)</f>
        <v>0</v>
      </c>
      <c r="DK613" s="256" cm="1">
        <f t="array" aca="1" ref="DK613" ca="1">_xlfn.XLOOKUP($A613&amp;$B613,'[7]产值及收款计划（2026）'!$A:$A&amp;'[7]产值及收款计划（2026）'!$B:$B,'[7]产值及收款计划（2026）'!DK:DK)</f>
        <v>0</v>
      </c>
      <c r="DL613" s="256" cm="1">
        <f t="array" aca="1" ref="DL613" ca="1">_xlfn.XLOOKUP($A613&amp;$B613,'[7]产值及收款计划（2026）'!$A:$A&amp;'[7]产值及收款计划（2026）'!$B:$B,'[7]产值及收款计划（2026）'!DL:DL)</f>
        <v>0</v>
      </c>
      <c r="DM613" s="264"/>
      <c r="DN613" s="250"/>
    </row>
    <row r="614" spans="1:118" ht="20.25" x14ac:dyDescent="0.15">
      <c r="A614" s="254">
        <f t="shared" ca="1" si="31"/>
        <v>17</v>
      </c>
      <c r="B614" s="254" t="s">
        <v>31</v>
      </c>
      <c r="C614" s="255" cm="1">
        <f t="array" aca="1" ref="C614" ca="1">_xlfn.XLOOKUP($A614&amp;$B614,'[7]产值及收款计划（2026）'!$A:$A&amp;'[7]产值及收款计划（2026）'!$B:$B,'[7]产值及收款计划（2026）'!C:C)</f>
        <v>0</v>
      </c>
      <c r="D614" s="255" cm="1">
        <f t="array" aca="1" ref="D614" ca="1">_xlfn.XLOOKUP($A614&amp;$B614,'[7]产值及收款计划（2026）'!$A:$A&amp;'[7]产值及收款计划（2026）'!$B:$B,'[7]产值及收款计划（2026）'!D:D)</f>
        <v>0</v>
      </c>
      <c r="E614" s="256" cm="1">
        <f t="array" aca="1" ref="E614" ca="1">_xlfn.XLOOKUP($A614&amp;$B614,'[7]产值及收款计划（2026）'!$A:$A&amp;'[7]产值及收款计划（2026）'!$B:$B,'[7]产值及收款计划（2026）'!E:E)</f>
        <v>0</v>
      </c>
      <c r="F614" s="256" cm="1">
        <f t="array" aca="1" ref="F614" ca="1">_xlfn.XLOOKUP($A614&amp;$B614,'[7]产值及收款计划（2026）'!$A:$A&amp;'[7]产值及收款计划（2026）'!$B:$B,'[7]产值及收款计划（2026）'!F:F)</f>
        <v>0</v>
      </c>
      <c r="G614" s="256" cm="1">
        <f t="array" aca="1" ref="G614" ca="1">_xlfn.XLOOKUP($A614&amp;$B614,'[7]产值及收款计划（2026）'!$A:$A&amp;'[7]产值及收款计划（2026）'!$B:$B,'[7]产值及收款计划（2026）'!G:G)</f>
        <v>0</v>
      </c>
      <c r="H614" s="256" cm="1">
        <f t="array" aca="1" ref="H614" ca="1">_xlfn.XLOOKUP($A614&amp;$B614,'[7]产值及收款计划（2026）'!$A:$A&amp;'[7]产值及收款计划（2026）'!$B:$B,'[7]产值及收款计划（2026）'!H:H)</f>
        <v>0</v>
      </c>
      <c r="I614" s="257" cm="1">
        <f t="array" aca="1" ref="I614" ca="1">_xlfn.XLOOKUP($A614&amp;$B614,'[7]产值及收款计划（2026）'!$A:$A&amp;'[7]产值及收款计划（2026）'!$B:$B,'[7]产值及收款计划（2026）'!I:I)</f>
        <v>0</v>
      </c>
      <c r="J614" s="258" cm="1">
        <f t="array" aca="1" ref="J614" ca="1">_xlfn.XLOOKUP($A614&amp;$B614,'[7]产值及收款计划（2026）'!$A:$A&amp;'[7]产值及收款计划（2026）'!$B:$B,'[7]产值及收款计划（2026）'!J:J)</f>
        <v>0</v>
      </c>
      <c r="K614" s="256" cm="1">
        <f t="array" aca="1" ref="K614" ca="1">_xlfn.XLOOKUP($A614&amp;$B614,'[7]产值及收款计划（2026）'!$A:$A&amp;'[7]产值及收款计划（2026）'!$B:$B,'[7]产值及收款计划（2026）'!K:K)</f>
        <v>0</v>
      </c>
      <c r="L614" s="256" cm="1">
        <f t="array" aca="1" ref="L614" ca="1">_xlfn.XLOOKUP($A614&amp;$B614,'[7]产值及收款计划（2026）'!$A:$A&amp;'[7]产值及收款计划（2026）'!$B:$B,'[7]产值及收款计划（2026）'!L:L)</f>
        <v>0</v>
      </c>
      <c r="M614" s="256" cm="1">
        <f t="array" aca="1" ref="M614" ca="1">_xlfn.XLOOKUP($A614&amp;$B614,'[7]产值及收款计划（2026）'!$A:$A&amp;'[7]产值及收款计划（2026）'!$B:$B,'[7]产值及收款计划（2026）'!M:M)</f>
        <v>0</v>
      </c>
      <c r="N614" s="256" cm="1">
        <f t="array" aca="1" ref="N614" ca="1">_xlfn.XLOOKUP($A614&amp;$B614,'[7]产值及收款计划（2026）'!$A:$A&amp;'[7]产值及收款计划（2026）'!$B:$B,'[7]产值及收款计划（2026）'!N:N)</f>
        <v>0</v>
      </c>
      <c r="O614" s="256" cm="1">
        <f t="array" aca="1" ref="O614" ca="1">_xlfn.XLOOKUP($A614&amp;$B614,'[7]产值及收款计划（2026）'!$A:$A&amp;'[7]产值及收款计划（2026）'!$B:$B,'[7]产值及收款计划（2026）'!O:O)</f>
        <v>0</v>
      </c>
      <c r="P614" s="255" cm="1">
        <f t="array" aca="1" ref="P614" ca="1">_xlfn.XLOOKUP($A614&amp;$B614,'[7]产值及收款计划（2026）'!$A:$A&amp;'[7]产值及收款计划（2026）'!$B:$B,'[7]产值及收款计划（2026）'!P:P)</f>
        <v>0</v>
      </c>
      <c r="Q614" s="256" cm="1">
        <f t="array" aca="1" ref="Q614" ca="1">_xlfn.XLOOKUP($A614&amp;$B614,'[7]产值及收款计划（2026）'!$A:$A&amp;'[7]产值及收款计划（2026）'!$B:$B,'[7]产值及收款计划（2026）'!Q:Q)</f>
        <v>0</v>
      </c>
      <c r="R614" s="256" cm="1">
        <f t="array" aca="1" ref="R614" ca="1">_xlfn.XLOOKUP($A614&amp;$B614,'[7]产值及收款计划（2026）'!$A:$A&amp;'[7]产值及收款计划（2026）'!$B:$B,'[7]产值及收款计划（2026）'!R:R)</f>
        <v>0</v>
      </c>
      <c r="S614" s="256" cm="1">
        <f t="array" aca="1" ref="S614" ca="1">_xlfn.XLOOKUP($A614&amp;$B614,'[7]产值及收款计划（2026）'!$A:$A&amp;'[7]产值及收款计划（2026）'!$B:$B,'[7]产值及收款计划（2026）'!S:S)</f>
        <v>0</v>
      </c>
      <c r="T614" s="256" cm="1">
        <f t="array" aca="1" ref="T614" ca="1">_xlfn.XLOOKUP($A614&amp;$B614,'[7]产值及收款计划（2026）'!$A:$A&amp;'[7]产值及收款计划（2026）'!$B:$B,'[7]产值及收款计划（2026）'!T:T)</f>
        <v>0</v>
      </c>
      <c r="U614" s="256" cm="1">
        <f t="array" aca="1" ref="U614" ca="1">_xlfn.XLOOKUP($A614&amp;$B614,'[7]产值及收款计划（2026）'!$A:$A&amp;'[7]产值及收款计划（2026）'!$B:$B,'[7]产值及收款计划（2026）'!U:U)</f>
        <v>0</v>
      </c>
      <c r="V614" s="256" cm="1">
        <f t="array" aca="1" ref="V614" ca="1">_xlfn.XLOOKUP($A614&amp;$B614,'[7]产值及收款计划（2026）'!$A:$A&amp;'[7]产值及收款计划（2026）'!$B:$B,'[7]产值及收款计划（2026）'!V:V)</f>
        <v>0</v>
      </c>
      <c r="W614" s="256" cm="1">
        <f t="array" aca="1" ref="W614" ca="1">_xlfn.XLOOKUP($A614&amp;$B614,'[7]产值及收款计划（2026）'!$A:$A&amp;'[7]产值及收款计划（2026）'!$B:$B,'[7]产值及收款计划（2026）'!W:W)</f>
        <v>0</v>
      </c>
      <c r="X614" s="256" cm="1">
        <f t="array" aca="1" ref="X614" ca="1">_xlfn.XLOOKUP($A614&amp;$B614,'[7]产值及收款计划（2026）'!$A:$A&amp;'[7]产值及收款计划（2026）'!$B:$B,'[7]产值及收款计划（2026）'!X:X)</f>
        <v>0</v>
      </c>
      <c r="Y614" s="256" cm="1">
        <f t="array" aca="1" ref="Y614" ca="1">_xlfn.XLOOKUP($A614&amp;$B614,'[7]产值及收款计划（2026）'!$A:$A&amp;'[7]产值及收款计划（2026）'!$B:$B,'[7]产值及收款计划（2026）'!Y:Y)</f>
        <v>0</v>
      </c>
      <c r="Z614" s="256" cm="1">
        <f t="array" aca="1" ref="Z614" ca="1">_xlfn.XLOOKUP($A614&amp;$B614,'[7]产值及收款计划（2026）'!$A:$A&amp;'[7]产值及收款计划（2026）'!$B:$B,'[7]产值及收款计划（2026）'!Z:Z)</f>
        <v>0</v>
      </c>
      <c r="AA614" s="256" cm="1">
        <f t="array" aca="1" ref="AA614" ca="1">_xlfn.XLOOKUP($A614&amp;$B614,'[7]产值及收款计划（2026）'!$A:$A&amp;'[7]产值及收款计划（2026）'!$B:$B,'[7]产值及收款计划（2026）'!AA:AA)</f>
        <v>0</v>
      </c>
      <c r="AB614" s="256" cm="1">
        <f t="array" aca="1" ref="AB614" ca="1">_xlfn.XLOOKUP($A614&amp;$B614,'[7]产值及收款计划（2026）'!$A:$A&amp;'[7]产值及收款计划（2026）'!$B:$B,'[7]产值及收款计划（2026）'!AB:AB)</f>
        <v>0</v>
      </c>
      <c r="AC614" s="256" cm="1">
        <f t="array" aca="1" ref="AC614" ca="1">_xlfn.XLOOKUP($A614&amp;$B614,'[7]产值及收款计划（2026）'!$A:$A&amp;'[7]产值及收款计划（2026）'!$B:$B,'[7]产值及收款计划（2026）'!AC:AC)</f>
        <v>0</v>
      </c>
      <c r="AD614" s="256" cm="1">
        <f t="array" aca="1" ref="AD614" ca="1">_xlfn.XLOOKUP($A614&amp;$B614,'[7]产值及收款计划（2026）'!$A:$A&amp;'[7]产值及收款计划（2026）'!$B:$B,'[7]产值及收款计划（2026）'!AD:AD)</f>
        <v>0</v>
      </c>
      <c r="AE614" s="256" cm="1">
        <f t="array" aca="1" ref="AE614" ca="1">_xlfn.XLOOKUP($A614&amp;$B614,'[7]产值及收款计划（2026）'!$A:$A&amp;'[7]产值及收款计划（2026）'!$B:$B,'[7]产值及收款计划（2026）'!AE:AE)</f>
        <v>0</v>
      </c>
      <c r="AF614" s="256" cm="1">
        <f t="array" aca="1" ref="AF614" ca="1">_xlfn.XLOOKUP($A614&amp;$B614,'[7]产值及收款计划（2026）'!$A:$A&amp;'[7]产值及收款计划（2026）'!$B:$B,'[7]产值及收款计划（2026）'!AF:AF)</f>
        <v>0</v>
      </c>
      <c r="AG614" s="256" cm="1">
        <f t="array" aca="1" ref="AG614" ca="1">_xlfn.XLOOKUP($A614&amp;$B614,'[7]产值及收款计划（2026）'!$A:$A&amp;'[7]产值及收款计划（2026）'!$B:$B,'[7]产值及收款计划（2026）'!AG:AG)</f>
        <v>0</v>
      </c>
      <c r="AH614" s="256" cm="1">
        <f t="array" aca="1" ref="AH614" ca="1">_xlfn.XLOOKUP($A614&amp;$B614,'[7]产值及收款计划（2026）'!$A:$A&amp;'[7]产值及收款计划（2026）'!$B:$B,'[7]产值及收款计划（2026）'!AH:AH)</f>
        <v>0</v>
      </c>
      <c r="AI614" s="256" cm="1">
        <f t="array" aca="1" ref="AI614" ca="1">_xlfn.XLOOKUP($A614&amp;$B614,'[7]产值及收款计划（2026）'!$A:$A&amp;'[7]产值及收款计划（2026）'!$B:$B,'[7]产值及收款计划（2026）'!AI:AI)</f>
        <v>0</v>
      </c>
      <c r="AJ614" s="256" cm="1">
        <f t="array" aca="1" ref="AJ614" ca="1">_xlfn.XLOOKUP($A614&amp;$B614,'[7]产值及收款计划（2026）'!$A:$A&amp;'[7]产值及收款计划（2026）'!$B:$B,'[7]产值及收款计划（2026）'!AJ:AJ)</f>
        <v>0</v>
      </c>
      <c r="AK614" s="256" cm="1">
        <f t="array" aca="1" ref="AK614" ca="1">_xlfn.XLOOKUP($A614&amp;$B614,'[7]产值及收款计划（2026）'!$A:$A&amp;'[7]产值及收款计划（2026）'!$B:$B,'[7]产值及收款计划（2026）'!AK:AK)</f>
        <v>0</v>
      </c>
      <c r="AL614" s="256" cm="1">
        <f t="array" aca="1" ref="AL614" ca="1">_xlfn.XLOOKUP($A614&amp;$B614,'[7]产值及收款计划（2026）'!$A:$A&amp;'[7]产值及收款计划（2026）'!$B:$B,'[7]产值及收款计划（2026）'!AL:AL)</f>
        <v>0</v>
      </c>
      <c r="AM614" s="263" t="e" cm="1">
        <f t="array" aca="1" ref="AM614" ca="1">_xlfn.LET(_xlpm.勾选月份状态数组,TRANSPOSE('PPT(12-15页）-TOP10'!$A$3:$A$14),_xlpm.选择数据区,IF('PPT(12-15页）-TOP10'!$E$3="收款",$BA614:$BL614,$AA614:$AL614),SUM(_xlfn._xlws.FILTER(_xlpm.选择数据区,_xlpm.勾选月份状态数组,"")))</f>
        <v>#NAME?</v>
      </c>
      <c r="AN614" s="256" t="e" cm="1">
        <f t="array" aca="1" ref="AN614" ca="1">_xlfn.LET(_xlpm.勾选月份状态数组,TRANSPOSE('PPT(12-15页）-TOP10'!$A$3:$A$14),_xlpm.选择数据区,IF('PPT(12-15页）-TOP10'!$E$3="收款",$DA614:$DL614,$CA614:$CL614),SUM(_xlfn._xlws.FILTER(_xlpm.选择数据区,_xlpm.勾选月份状态数组,"")))</f>
        <v>#NAME?</v>
      </c>
      <c r="AO614" s="256">
        <f ca="1">SUM(CA614:CC614)+SUM(AD614:AL614)</f>
        <v>0</v>
      </c>
      <c r="AP614" s="256"/>
      <c r="AQ614" s="256"/>
      <c r="AR614" s="256"/>
      <c r="AS614" s="256" cm="1">
        <f t="array" aca="1" ref="AS614" ca="1">_xlfn.XLOOKUP($A614&amp;$B614,'[7]产值及收款计划（2026）'!$A:$A&amp;'[7]产值及收款计划（2026）'!$B:$B,'[7]产值及收款计划（2026）'!AS:AS)</f>
        <v>0</v>
      </c>
      <c r="AT614" s="256" cm="1">
        <f t="array" aca="1" ref="AT614" ca="1">_xlfn.XLOOKUP($A614&amp;$B614,'[7]产值及收款计划（2026）'!$A:$A&amp;'[7]产值及收款计划（2026）'!$B:$B,'[7]产值及收款计划（2026）'!AT:AT)</f>
        <v>0</v>
      </c>
      <c r="AU614" s="256" cm="1">
        <f t="array" aca="1" ref="AU614" ca="1">_xlfn.XLOOKUP($A614&amp;$B614,'[7]产值及收款计划（2026）'!$A:$A&amp;'[7]产值及收款计划（2026）'!$B:$B,'[7]产值及收款计划（2026）'!AU:AU)</f>
        <v>0</v>
      </c>
      <c r="AV614" s="256" cm="1">
        <f t="array" aca="1" ref="AV614" ca="1">_xlfn.XLOOKUP($A614&amp;$B614,'[7]产值及收款计划（2026）'!$A:$A&amp;'[7]产值及收款计划（2026）'!$B:$B,'[7]产值及收款计划（2026）'!AV:AV)</f>
        <v>0</v>
      </c>
      <c r="AW614" s="256" cm="1">
        <f t="array" aca="1" ref="AW614" ca="1">_xlfn.XLOOKUP($A614&amp;$B614,'[7]产值及收款计划（2026）'!$A:$A&amp;'[7]产值及收款计划（2026）'!$B:$B,'[7]产值及收款计划（2026）'!AW:AW)</f>
        <v>0</v>
      </c>
      <c r="AX614" s="256" cm="1">
        <f t="array" aca="1" ref="AX614" ca="1">_xlfn.XLOOKUP($A614&amp;$B614,'[7]产值及收款计划（2026）'!$A:$A&amp;'[7]产值及收款计划（2026）'!$B:$B,'[7]产值及收款计划（2026）'!AX:AX)</f>
        <v>0</v>
      </c>
      <c r="AY614" s="256" cm="1">
        <f t="array" aca="1" ref="AY614" ca="1">_xlfn.XLOOKUP($A614&amp;$B614,'[7]产值及收款计划（2026）'!$A:$A&amp;'[7]产值及收款计划（2026）'!$B:$B,'[7]产值及收款计划（2026）'!AY:AY)</f>
        <v>0</v>
      </c>
      <c r="AZ614" s="256" cm="1">
        <f t="array" aca="1" ref="AZ614" ca="1">_xlfn.XLOOKUP($A614&amp;$B614,'[7]产值及收款计划（2026）'!$A:$A&amp;'[7]产值及收款计划（2026）'!$B:$B,'[7]产值及收款计划（2026）'!AZ:AZ)</f>
        <v>0</v>
      </c>
      <c r="BA614" s="256" cm="1">
        <f t="array" aca="1" ref="BA614" ca="1">_xlfn.XLOOKUP($A614&amp;$B614,'[7]产值及收款计划（2026）'!$A:$A&amp;'[7]产值及收款计划（2026）'!$B:$B,'[7]产值及收款计划（2026）'!BA:BA)</f>
        <v>0</v>
      </c>
      <c r="BB614" s="256" cm="1">
        <f t="array" aca="1" ref="BB614" ca="1">_xlfn.XLOOKUP($A614&amp;$B614,'[7]产值及收款计划（2026）'!$A:$A&amp;'[7]产值及收款计划（2026）'!$B:$B,'[7]产值及收款计划（2026）'!BB:BB)</f>
        <v>0</v>
      </c>
      <c r="BC614" s="256" cm="1">
        <f t="array" aca="1" ref="BC614" ca="1">_xlfn.XLOOKUP($A614&amp;$B614,'[7]产值及收款计划（2026）'!$A:$A&amp;'[7]产值及收款计划（2026）'!$B:$B,'[7]产值及收款计划（2026）'!BC:BC)</f>
        <v>0</v>
      </c>
      <c r="BD614" s="256" cm="1">
        <f t="array" aca="1" ref="BD614" ca="1">_xlfn.XLOOKUP($A614&amp;$B614,'[7]产值及收款计划（2026）'!$A:$A&amp;'[7]产值及收款计划（2026）'!$B:$B,'[7]产值及收款计划（2026）'!BD:BD)</f>
        <v>0</v>
      </c>
      <c r="BE614" s="256" cm="1">
        <f t="array" aca="1" ref="BE614" ca="1">_xlfn.XLOOKUP($A614&amp;$B614,'[7]产值及收款计划（2026）'!$A:$A&amp;'[7]产值及收款计划（2026）'!$B:$B,'[7]产值及收款计划（2026）'!BE:BE)</f>
        <v>0</v>
      </c>
      <c r="BF614" s="256" cm="1">
        <f t="array" aca="1" ref="BF614" ca="1">_xlfn.XLOOKUP($A614&amp;$B614,'[7]产值及收款计划（2026）'!$A:$A&amp;'[7]产值及收款计划（2026）'!$B:$B,'[7]产值及收款计划（2026）'!BF:BF)</f>
        <v>0</v>
      </c>
      <c r="BG614" s="256" cm="1">
        <f t="array" aca="1" ref="BG614" ca="1">_xlfn.XLOOKUP($A614&amp;$B614,'[7]产值及收款计划（2026）'!$A:$A&amp;'[7]产值及收款计划（2026）'!$B:$B,'[7]产值及收款计划（2026）'!BG:BG)</f>
        <v>0</v>
      </c>
      <c r="BH614" s="256" cm="1">
        <f t="array" aca="1" ref="BH614" ca="1">_xlfn.XLOOKUP($A614&amp;$B614,'[7]产值及收款计划（2026）'!$A:$A&amp;'[7]产值及收款计划（2026）'!$B:$B,'[7]产值及收款计划（2026）'!BH:BH)</f>
        <v>0</v>
      </c>
      <c r="BI614" s="256" cm="1">
        <f t="array" aca="1" ref="BI614" ca="1">_xlfn.XLOOKUP($A614&amp;$B614,'[7]产值及收款计划（2026）'!$A:$A&amp;'[7]产值及收款计划（2026）'!$B:$B,'[7]产值及收款计划（2026）'!BI:BI)</f>
        <v>0</v>
      </c>
      <c r="BJ614" s="256" cm="1">
        <f t="array" aca="1" ref="BJ614" ca="1">_xlfn.XLOOKUP($A614&amp;$B614,'[7]产值及收款计划（2026）'!$A:$A&amp;'[7]产值及收款计划（2026）'!$B:$B,'[7]产值及收款计划（2026）'!BJ:BJ)</f>
        <v>0</v>
      </c>
      <c r="BK614" s="256" cm="1">
        <f t="array" aca="1" ref="BK614" ca="1">_xlfn.XLOOKUP($A614&amp;$B614,'[7]产值及收款计划（2026）'!$A:$A&amp;'[7]产值及收款计划（2026）'!$B:$B,'[7]产值及收款计划（2026）'!BK:BK)</f>
        <v>0</v>
      </c>
      <c r="BL614" s="256" cm="1">
        <f t="array" aca="1" ref="BL614" ca="1">_xlfn.XLOOKUP($A614&amp;$B614,'[7]产值及收款计划（2026）'!$A:$A&amp;'[7]产值及收款计划（2026）'!$B:$B,'[7]产值及收款计划（2026）'!BL:BL)</f>
        <v>0</v>
      </c>
      <c r="BM614" s="256"/>
      <c r="BN614" s="256"/>
      <c r="BO614" s="256"/>
      <c r="BP614" s="256"/>
      <c r="BQ614" s="255" cm="1">
        <f t="array" aca="1" ref="BQ614" ca="1">_xlfn.XLOOKUP($A614&amp;$B614,'[7]产值及收款计划（2026）'!$A:$A&amp;'[7]产值及收款计划（2026）'!$B:$B,'[7]产值及收款计划（2026）'!BQ:BQ)</f>
        <v>0</v>
      </c>
      <c r="BR614" s="256" cm="1">
        <f t="array" aca="1" ref="BR614" ca="1">_xlfn.XLOOKUP($A614&amp;$B614,'[7]产值及收款计划（2026）'!$A:$A&amp;'[7]产值及收款计划（2026）'!$B:$B,'[7]产值及收款计划（2026）'!BR:BR)</f>
        <v>0</v>
      </c>
      <c r="CA614" s="256" cm="1">
        <f t="array" aca="1" ref="CA614" ca="1">_xlfn.XLOOKUP($A614&amp;$B614,'[7]产值及收款计划（2026）'!$A:$A&amp;'[7]产值及收款计划（2026）'!$B:$B,'[7]产值及收款计划（2026）'!CA:CA)</f>
        <v>0</v>
      </c>
      <c r="CB614" s="256" cm="1">
        <f t="array" aca="1" ref="CB614" ca="1">_xlfn.XLOOKUP($A614&amp;$B614,'[7]产值及收款计划（2026）'!$A:$A&amp;'[7]产值及收款计划（2026）'!$B:$B,'[7]产值及收款计划（2026）'!CB:CB)</f>
        <v>0</v>
      </c>
      <c r="CC614" s="256" cm="1">
        <f t="array" aca="1" ref="CC614" ca="1">_xlfn.XLOOKUP($A614&amp;$B614,'[7]产值及收款计划（2026）'!$A:$A&amp;'[7]产值及收款计划（2026）'!$B:$B,'[7]产值及收款计划（2026）'!CC:CC)</f>
        <v>0</v>
      </c>
      <c r="CD614" s="256" cm="1">
        <f t="array" aca="1" ref="CD614" ca="1">_xlfn.XLOOKUP($A614&amp;$B614,'[7]产值及收款计划（2026）'!$A:$A&amp;'[7]产值及收款计划（2026）'!$B:$B,'[7]产值及收款计划（2026）'!CD:CD)</f>
        <v>0</v>
      </c>
      <c r="CE614" s="256" cm="1">
        <f t="array" aca="1" ref="CE614" ca="1">_xlfn.XLOOKUP($A614&amp;$B614,'[7]产值及收款计划（2026）'!$A:$A&amp;'[7]产值及收款计划（2026）'!$B:$B,'[7]产值及收款计划（2026）'!CE:CE)</f>
        <v>0</v>
      </c>
      <c r="CF614" s="256" cm="1">
        <f t="array" aca="1" ref="CF614" ca="1">_xlfn.XLOOKUP($A614&amp;$B614,'[7]产值及收款计划（2026）'!$A:$A&amp;'[7]产值及收款计划（2026）'!$B:$B,'[7]产值及收款计划（2026）'!CF:CF)</f>
        <v>0</v>
      </c>
      <c r="CG614" s="256" cm="1">
        <f t="array" aca="1" ref="CG614" ca="1">_xlfn.XLOOKUP($A614&amp;$B614,'[7]产值及收款计划（2026）'!$A:$A&amp;'[7]产值及收款计划（2026）'!$B:$B,'[7]产值及收款计划（2026）'!CG:CG)</f>
        <v>0</v>
      </c>
      <c r="CH614" s="256" cm="1">
        <f t="array" aca="1" ref="CH614" ca="1">_xlfn.XLOOKUP($A614&amp;$B614,'[7]产值及收款计划（2026）'!$A:$A&amp;'[7]产值及收款计划（2026）'!$B:$B,'[7]产值及收款计划（2026）'!CH:CH)</f>
        <v>0</v>
      </c>
      <c r="CI614" s="256" cm="1">
        <f t="array" aca="1" ref="CI614" ca="1">_xlfn.XLOOKUP($A614&amp;$B614,'[7]产值及收款计划（2026）'!$A:$A&amp;'[7]产值及收款计划（2026）'!$B:$B,'[7]产值及收款计划（2026）'!CI:CI)</f>
        <v>0</v>
      </c>
      <c r="CJ614" s="256" cm="1">
        <f t="array" aca="1" ref="CJ614" ca="1">_xlfn.XLOOKUP($A614&amp;$B614,'[7]产值及收款计划（2026）'!$A:$A&amp;'[7]产值及收款计划（2026）'!$B:$B,'[7]产值及收款计划（2026）'!CJ:CJ)</f>
        <v>0</v>
      </c>
      <c r="CK614" s="256" cm="1">
        <f t="array" aca="1" ref="CK614" ca="1">_xlfn.XLOOKUP($A614&amp;$B614,'[7]产值及收款计划（2026）'!$A:$A&amp;'[7]产值及收款计划（2026）'!$B:$B,'[7]产值及收款计划（2026）'!CK:CK)</f>
        <v>0</v>
      </c>
      <c r="CL614" s="256" cm="1">
        <f t="array" aca="1" ref="CL614" ca="1">_xlfn.XLOOKUP($A614&amp;$B614,'[7]产值及收款计划（2026）'!$A:$A&amp;'[7]产值及收款计划（2026）'!$B:$B,'[7]产值及收款计划（2026）'!CL:CL)</f>
        <v>0</v>
      </c>
      <c r="DA614" s="256" cm="1">
        <f t="array" aca="1" ref="DA614" ca="1">_xlfn.XLOOKUP($A614&amp;$B614,'[7]产值及收款计划（2026）'!$A:$A&amp;'[7]产值及收款计划（2026）'!$B:$B,'[7]产值及收款计划（2026）'!DA:DA)</f>
        <v>0</v>
      </c>
      <c r="DB614" s="256" cm="1">
        <f t="array" aca="1" ref="DB614" ca="1">_xlfn.XLOOKUP($A614&amp;$B614,'[7]产值及收款计划（2026）'!$A:$A&amp;'[7]产值及收款计划（2026）'!$B:$B,'[7]产值及收款计划（2026）'!DB:DB)</f>
        <v>0</v>
      </c>
      <c r="DC614" s="256" cm="1">
        <f t="array" aca="1" ref="DC614" ca="1">_xlfn.XLOOKUP($A614&amp;$B614,'[7]产值及收款计划（2026）'!$A:$A&amp;'[7]产值及收款计划（2026）'!$B:$B,'[7]产值及收款计划（2026）'!DC:DC)</f>
        <v>0</v>
      </c>
      <c r="DD614" s="256" cm="1">
        <f t="array" aca="1" ref="DD614" ca="1">_xlfn.XLOOKUP($A614&amp;$B614,'[7]产值及收款计划（2026）'!$A:$A&amp;'[7]产值及收款计划（2026）'!$B:$B,'[7]产值及收款计划（2026）'!DD:DD)</f>
        <v>0</v>
      </c>
      <c r="DE614" s="256" cm="1">
        <f t="array" aca="1" ref="DE614" ca="1">_xlfn.XLOOKUP($A614&amp;$B614,'[7]产值及收款计划（2026）'!$A:$A&amp;'[7]产值及收款计划（2026）'!$B:$B,'[7]产值及收款计划（2026）'!DE:DE)</f>
        <v>0</v>
      </c>
      <c r="DF614" s="256" cm="1">
        <f t="array" aca="1" ref="DF614" ca="1">_xlfn.XLOOKUP($A614&amp;$B614,'[7]产值及收款计划（2026）'!$A:$A&amp;'[7]产值及收款计划（2026）'!$B:$B,'[7]产值及收款计划（2026）'!DF:DF)</f>
        <v>0</v>
      </c>
      <c r="DG614" s="256" cm="1">
        <f t="array" aca="1" ref="DG614" ca="1">_xlfn.XLOOKUP($A614&amp;$B614,'[7]产值及收款计划（2026）'!$A:$A&amp;'[7]产值及收款计划（2026）'!$B:$B,'[7]产值及收款计划（2026）'!DG:DG)</f>
        <v>0</v>
      </c>
      <c r="DH614" s="256" cm="1">
        <f t="array" aca="1" ref="DH614" ca="1">_xlfn.XLOOKUP($A614&amp;$B614,'[7]产值及收款计划（2026）'!$A:$A&amp;'[7]产值及收款计划（2026）'!$B:$B,'[7]产值及收款计划（2026）'!DH:DH)</f>
        <v>0</v>
      </c>
      <c r="DI614" s="256" cm="1">
        <f t="array" aca="1" ref="DI614" ca="1">_xlfn.XLOOKUP($A614&amp;$B614,'[7]产值及收款计划（2026）'!$A:$A&amp;'[7]产值及收款计划（2026）'!$B:$B,'[7]产值及收款计划（2026）'!DI:DI)</f>
        <v>0</v>
      </c>
      <c r="DJ614" s="256" cm="1">
        <f t="array" aca="1" ref="DJ614" ca="1">_xlfn.XLOOKUP($A614&amp;$B614,'[7]产值及收款计划（2026）'!$A:$A&amp;'[7]产值及收款计划（2026）'!$B:$B,'[7]产值及收款计划（2026）'!DJ:DJ)</f>
        <v>0</v>
      </c>
      <c r="DK614" s="256" cm="1">
        <f t="array" aca="1" ref="DK614" ca="1">_xlfn.XLOOKUP($A614&amp;$B614,'[7]产值及收款计划（2026）'!$A:$A&amp;'[7]产值及收款计划（2026）'!$B:$B,'[7]产值及收款计划（2026）'!DK:DK)</f>
        <v>0</v>
      </c>
      <c r="DL614" s="256" cm="1">
        <f t="array" aca="1" ref="DL614" ca="1">_xlfn.XLOOKUP($A614&amp;$B614,'[7]产值及收款计划（2026）'!$A:$A&amp;'[7]产值及收款计划（2026）'!$B:$B,'[7]产值及收款计划（2026）'!DL:DL)</f>
        <v>0</v>
      </c>
      <c r="DM614" s="264"/>
      <c r="DN614" s="250"/>
    </row>
    <row r="615" spans="1:118" ht="20.25" x14ac:dyDescent="0.15">
      <c r="A615" s="254">
        <f t="shared" ca="1" si="31"/>
        <v>18</v>
      </c>
      <c r="B615" s="254" t="s">
        <v>31</v>
      </c>
      <c r="C615" s="255" cm="1">
        <f t="array" aca="1" ref="C615" ca="1">_xlfn.XLOOKUP($A615&amp;$B615,'[7]产值及收款计划（2026）'!$A:$A&amp;'[7]产值及收款计划（2026）'!$B:$B,'[7]产值及收款计划（2026）'!C:C)</f>
        <v>0</v>
      </c>
      <c r="D615" s="255" cm="1">
        <f t="array" aca="1" ref="D615" ca="1">_xlfn.XLOOKUP($A615&amp;$B615,'[7]产值及收款计划（2026）'!$A:$A&amp;'[7]产值及收款计划（2026）'!$B:$B,'[7]产值及收款计划（2026）'!D:D)</f>
        <v>0</v>
      </c>
      <c r="E615" s="256" cm="1">
        <f t="array" aca="1" ref="E615" ca="1">_xlfn.XLOOKUP($A615&amp;$B615,'[7]产值及收款计划（2026）'!$A:$A&amp;'[7]产值及收款计划（2026）'!$B:$B,'[7]产值及收款计划（2026）'!E:E)</f>
        <v>0</v>
      </c>
      <c r="F615" s="256" cm="1">
        <f t="array" aca="1" ref="F615" ca="1">_xlfn.XLOOKUP($A615&amp;$B615,'[7]产值及收款计划（2026）'!$A:$A&amp;'[7]产值及收款计划（2026）'!$B:$B,'[7]产值及收款计划（2026）'!F:F)</f>
        <v>0</v>
      </c>
      <c r="G615" s="256" cm="1">
        <f t="array" aca="1" ref="G615" ca="1">_xlfn.XLOOKUP($A615&amp;$B615,'[7]产值及收款计划（2026）'!$A:$A&amp;'[7]产值及收款计划（2026）'!$B:$B,'[7]产值及收款计划（2026）'!G:G)</f>
        <v>0</v>
      </c>
      <c r="H615" s="256" cm="1">
        <f t="array" aca="1" ref="H615" ca="1">_xlfn.XLOOKUP($A615&amp;$B615,'[7]产值及收款计划（2026）'!$A:$A&amp;'[7]产值及收款计划（2026）'!$B:$B,'[7]产值及收款计划（2026）'!H:H)</f>
        <v>0</v>
      </c>
      <c r="I615" s="257" cm="1">
        <f t="array" aca="1" ref="I615" ca="1">_xlfn.XLOOKUP($A615&amp;$B615,'[7]产值及收款计划（2026）'!$A:$A&amp;'[7]产值及收款计划（2026）'!$B:$B,'[7]产值及收款计划（2026）'!I:I)</f>
        <v>0</v>
      </c>
      <c r="J615" s="258" cm="1">
        <f t="array" aca="1" ref="J615" ca="1">_xlfn.XLOOKUP($A615&amp;$B615,'[7]产值及收款计划（2026）'!$A:$A&amp;'[7]产值及收款计划（2026）'!$B:$B,'[7]产值及收款计划（2026）'!J:J)</f>
        <v>0</v>
      </c>
      <c r="K615" s="256" cm="1">
        <f t="array" aca="1" ref="K615" ca="1">_xlfn.XLOOKUP($A615&amp;$B615,'[7]产值及收款计划（2026）'!$A:$A&amp;'[7]产值及收款计划（2026）'!$B:$B,'[7]产值及收款计划（2026）'!K:K)</f>
        <v>0</v>
      </c>
      <c r="L615" s="256" cm="1">
        <f t="array" aca="1" ref="L615" ca="1">_xlfn.XLOOKUP($A615&amp;$B615,'[7]产值及收款计划（2026）'!$A:$A&amp;'[7]产值及收款计划（2026）'!$B:$B,'[7]产值及收款计划（2026）'!L:L)</f>
        <v>0</v>
      </c>
      <c r="M615" s="256" cm="1">
        <f t="array" aca="1" ref="M615" ca="1">_xlfn.XLOOKUP($A615&amp;$B615,'[7]产值及收款计划（2026）'!$A:$A&amp;'[7]产值及收款计划（2026）'!$B:$B,'[7]产值及收款计划（2026）'!M:M)</f>
        <v>0</v>
      </c>
      <c r="N615" s="256" cm="1">
        <f t="array" aca="1" ref="N615" ca="1">_xlfn.XLOOKUP($A615&amp;$B615,'[7]产值及收款计划（2026）'!$A:$A&amp;'[7]产值及收款计划（2026）'!$B:$B,'[7]产值及收款计划（2026）'!N:N)</f>
        <v>0</v>
      </c>
      <c r="O615" s="256" cm="1">
        <f t="array" aca="1" ref="O615" ca="1">_xlfn.XLOOKUP($A615&amp;$B615,'[7]产值及收款计划（2026）'!$A:$A&amp;'[7]产值及收款计划（2026）'!$B:$B,'[7]产值及收款计划（2026）'!O:O)</f>
        <v>0</v>
      </c>
      <c r="P615" s="255" cm="1">
        <f t="array" aca="1" ref="P615" ca="1">_xlfn.XLOOKUP($A615&amp;$B615,'[7]产值及收款计划（2026）'!$A:$A&amp;'[7]产值及收款计划（2026）'!$B:$B,'[7]产值及收款计划（2026）'!P:P)</f>
        <v>0</v>
      </c>
      <c r="Q615" s="256" cm="1">
        <f t="array" aca="1" ref="Q615" ca="1">_xlfn.XLOOKUP($A615&amp;$B615,'[7]产值及收款计划（2026）'!$A:$A&amp;'[7]产值及收款计划（2026）'!$B:$B,'[7]产值及收款计划（2026）'!Q:Q)</f>
        <v>0</v>
      </c>
      <c r="R615" s="256" cm="1">
        <f t="array" aca="1" ref="R615" ca="1">_xlfn.XLOOKUP($A615&amp;$B615,'[7]产值及收款计划（2026）'!$A:$A&amp;'[7]产值及收款计划（2026）'!$B:$B,'[7]产值及收款计划（2026）'!R:R)</f>
        <v>0</v>
      </c>
      <c r="S615" s="256" cm="1">
        <f t="array" aca="1" ref="S615" ca="1">_xlfn.XLOOKUP($A615&amp;$B615,'[7]产值及收款计划（2026）'!$A:$A&amp;'[7]产值及收款计划（2026）'!$B:$B,'[7]产值及收款计划（2026）'!S:S)</f>
        <v>0</v>
      </c>
      <c r="T615" s="256" cm="1">
        <f t="array" aca="1" ref="T615" ca="1">_xlfn.XLOOKUP($A615&amp;$B615,'[7]产值及收款计划（2026）'!$A:$A&amp;'[7]产值及收款计划（2026）'!$B:$B,'[7]产值及收款计划（2026）'!T:T)</f>
        <v>0</v>
      </c>
      <c r="U615" s="256" cm="1">
        <f t="array" aca="1" ref="U615" ca="1">_xlfn.XLOOKUP($A615&amp;$B615,'[7]产值及收款计划（2026）'!$A:$A&amp;'[7]产值及收款计划（2026）'!$B:$B,'[7]产值及收款计划（2026）'!U:U)</f>
        <v>0</v>
      </c>
      <c r="V615" s="256" cm="1">
        <f t="array" aca="1" ref="V615" ca="1">_xlfn.XLOOKUP($A615&amp;$B615,'[7]产值及收款计划（2026）'!$A:$A&amp;'[7]产值及收款计划（2026）'!$B:$B,'[7]产值及收款计划（2026）'!V:V)</f>
        <v>0</v>
      </c>
      <c r="W615" s="256" cm="1">
        <f t="array" aca="1" ref="W615" ca="1">_xlfn.XLOOKUP($A615&amp;$B615,'[7]产值及收款计划（2026）'!$A:$A&amp;'[7]产值及收款计划（2026）'!$B:$B,'[7]产值及收款计划（2026）'!W:W)</f>
        <v>0</v>
      </c>
      <c r="X615" s="256" cm="1">
        <f t="array" aca="1" ref="X615" ca="1">_xlfn.XLOOKUP($A615&amp;$B615,'[7]产值及收款计划（2026）'!$A:$A&amp;'[7]产值及收款计划（2026）'!$B:$B,'[7]产值及收款计划（2026）'!X:X)</f>
        <v>0</v>
      </c>
      <c r="Y615" s="256" cm="1">
        <f t="array" aca="1" ref="Y615" ca="1">_xlfn.XLOOKUP($A615&amp;$B615,'[7]产值及收款计划（2026）'!$A:$A&amp;'[7]产值及收款计划（2026）'!$B:$B,'[7]产值及收款计划（2026）'!Y:Y)</f>
        <v>0</v>
      </c>
      <c r="Z615" s="256" cm="1">
        <f t="array" aca="1" ref="Z615" ca="1">_xlfn.XLOOKUP($A615&amp;$B615,'[7]产值及收款计划（2026）'!$A:$A&amp;'[7]产值及收款计划（2026）'!$B:$B,'[7]产值及收款计划（2026）'!Z:Z)</f>
        <v>0</v>
      </c>
      <c r="AA615" s="256" cm="1">
        <f t="array" aca="1" ref="AA615" ca="1">_xlfn.XLOOKUP($A615&amp;$B615,'[7]产值及收款计划（2026）'!$A:$A&amp;'[7]产值及收款计划（2026）'!$B:$B,'[7]产值及收款计划（2026）'!AA:AA)</f>
        <v>0</v>
      </c>
      <c r="AB615" s="256" cm="1">
        <f t="array" aca="1" ref="AB615" ca="1">_xlfn.XLOOKUP($A615&amp;$B615,'[7]产值及收款计划（2026）'!$A:$A&amp;'[7]产值及收款计划（2026）'!$B:$B,'[7]产值及收款计划（2026）'!AB:AB)</f>
        <v>0</v>
      </c>
      <c r="AC615" s="256" cm="1">
        <f t="array" aca="1" ref="AC615" ca="1">_xlfn.XLOOKUP($A615&amp;$B615,'[7]产值及收款计划（2026）'!$A:$A&amp;'[7]产值及收款计划（2026）'!$B:$B,'[7]产值及收款计划（2026）'!AC:AC)</f>
        <v>0</v>
      </c>
      <c r="AD615" s="256" cm="1">
        <f t="array" aca="1" ref="AD615" ca="1">_xlfn.XLOOKUP($A615&amp;$B615,'[7]产值及收款计划（2026）'!$A:$A&amp;'[7]产值及收款计划（2026）'!$B:$B,'[7]产值及收款计划（2026）'!AD:AD)</f>
        <v>0</v>
      </c>
      <c r="AE615" s="256" cm="1">
        <f t="array" aca="1" ref="AE615" ca="1">_xlfn.XLOOKUP($A615&amp;$B615,'[7]产值及收款计划（2026）'!$A:$A&amp;'[7]产值及收款计划（2026）'!$B:$B,'[7]产值及收款计划（2026）'!AE:AE)</f>
        <v>0</v>
      </c>
      <c r="AF615" s="256" cm="1">
        <f t="array" aca="1" ref="AF615" ca="1">_xlfn.XLOOKUP($A615&amp;$B615,'[7]产值及收款计划（2026）'!$A:$A&amp;'[7]产值及收款计划（2026）'!$B:$B,'[7]产值及收款计划（2026）'!AF:AF)</f>
        <v>0</v>
      </c>
      <c r="AG615" s="256" cm="1">
        <f t="array" aca="1" ref="AG615" ca="1">_xlfn.XLOOKUP($A615&amp;$B615,'[7]产值及收款计划（2026）'!$A:$A&amp;'[7]产值及收款计划（2026）'!$B:$B,'[7]产值及收款计划（2026）'!AG:AG)</f>
        <v>0</v>
      </c>
      <c r="AH615" s="256" cm="1">
        <f t="array" aca="1" ref="AH615" ca="1">_xlfn.XLOOKUP($A615&amp;$B615,'[7]产值及收款计划（2026）'!$A:$A&amp;'[7]产值及收款计划（2026）'!$B:$B,'[7]产值及收款计划（2026）'!AH:AH)</f>
        <v>0</v>
      </c>
      <c r="AI615" s="256" cm="1">
        <f t="array" aca="1" ref="AI615" ca="1">_xlfn.XLOOKUP($A615&amp;$B615,'[7]产值及收款计划（2026）'!$A:$A&amp;'[7]产值及收款计划（2026）'!$B:$B,'[7]产值及收款计划（2026）'!AI:AI)</f>
        <v>0</v>
      </c>
      <c r="AJ615" s="256" cm="1">
        <f t="array" aca="1" ref="AJ615" ca="1">_xlfn.XLOOKUP($A615&amp;$B615,'[7]产值及收款计划（2026）'!$A:$A&amp;'[7]产值及收款计划（2026）'!$B:$B,'[7]产值及收款计划（2026）'!AJ:AJ)</f>
        <v>0</v>
      </c>
      <c r="AK615" s="256" cm="1">
        <f t="array" aca="1" ref="AK615" ca="1">_xlfn.XLOOKUP($A615&amp;$B615,'[7]产值及收款计划（2026）'!$A:$A&amp;'[7]产值及收款计划（2026）'!$B:$B,'[7]产值及收款计划（2026）'!AK:AK)</f>
        <v>0</v>
      </c>
      <c r="AL615" s="256" cm="1">
        <f t="array" aca="1" ref="AL615" ca="1">_xlfn.XLOOKUP($A615&amp;$B615,'[7]产值及收款计划（2026）'!$A:$A&amp;'[7]产值及收款计划（2026）'!$B:$B,'[7]产值及收款计划（2026）'!AL:AL)</f>
        <v>0</v>
      </c>
      <c r="AM615" s="263" t="e" cm="1">
        <f t="array" aca="1" ref="AM615" ca="1">_xlfn.LET(_xlpm.勾选月份状态数组,TRANSPOSE('PPT(12-15页）-TOP10'!$A$3:$A$14),_xlpm.选择数据区,IF('PPT(12-15页）-TOP10'!$E$3="收款",$BA615:$BL615,$AA615:$AL615),SUM(_xlfn._xlws.FILTER(_xlpm.选择数据区,_xlpm.勾选月份状态数组,"")))</f>
        <v>#NAME?</v>
      </c>
      <c r="AN615" s="256" t="e" cm="1">
        <f t="array" aca="1" ref="AN615" ca="1">_xlfn.LET(_xlpm.勾选月份状态数组,TRANSPOSE('PPT(12-15页）-TOP10'!$A$3:$A$14),_xlpm.选择数据区,IF('PPT(12-15页）-TOP10'!$E$3="收款",$DA615:$DL615,$CA615:$CL615),SUM(_xlfn._xlws.FILTER(_xlpm.选择数据区,_xlpm.勾选月份状态数组,"")))</f>
        <v>#NAME?</v>
      </c>
      <c r="AO615" s="256">
        <f ca="1">SUM(CA615:CC615)+SUM(AD615:AL615)</f>
        <v>0</v>
      </c>
      <c r="AP615" s="256"/>
      <c r="AQ615" s="256"/>
      <c r="AR615" s="256"/>
      <c r="AS615" s="256" cm="1">
        <f t="array" aca="1" ref="AS615" ca="1">_xlfn.XLOOKUP($A615&amp;$B615,'[7]产值及收款计划（2026）'!$A:$A&amp;'[7]产值及收款计划（2026）'!$B:$B,'[7]产值及收款计划（2026）'!AS:AS)</f>
        <v>0</v>
      </c>
      <c r="AT615" s="256" cm="1">
        <f t="array" aca="1" ref="AT615" ca="1">_xlfn.XLOOKUP($A615&amp;$B615,'[7]产值及收款计划（2026）'!$A:$A&amp;'[7]产值及收款计划（2026）'!$B:$B,'[7]产值及收款计划（2026）'!AT:AT)</f>
        <v>0</v>
      </c>
      <c r="AU615" s="256" cm="1">
        <f t="array" aca="1" ref="AU615" ca="1">_xlfn.XLOOKUP($A615&amp;$B615,'[7]产值及收款计划（2026）'!$A:$A&amp;'[7]产值及收款计划（2026）'!$B:$B,'[7]产值及收款计划（2026）'!AU:AU)</f>
        <v>0</v>
      </c>
      <c r="AV615" s="256" cm="1">
        <f t="array" aca="1" ref="AV615" ca="1">_xlfn.XLOOKUP($A615&amp;$B615,'[7]产值及收款计划（2026）'!$A:$A&amp;'[7]产值及收款计划（2026）'!$B:$B,'[7]产值及收款计划（2026）'!AV:AV)</f>
        <v>0</v>
      </c>
      <c r="AW615" s="256" cm="1">
        <f t="array" aca="1" ref="AW615" ca="1">_xlfn.XLOOKUP($A615&amp;$B615,'[7]产值及收款计划（2026）'!$A:$A&amp;'[7]产值及收款计划（2026）'!$B:$B,'[7]产值及收款计划（2026）'!AW:AW)</f>
        <v>0</v>
      </c>
      <c r="AX615" s="256" cm="1">
        <f t="array" aca="1" ref="AX615" ca="1">_xlfn.XLOOKUP($A615&amp;$B615,'[7]产值及收款计划（2026）'!$A:$A&amp;'[7]产值及收款计划（2026）'!$B:$B,'[7]产值及收款计划（2026）'!AX:AX)</f>
        <v>0</v>
      </c>
      <c r="AY615" s="256" cm="1">
        <f t="array" aca="1" ref="AY615" ca="1">_xlfn.XLOOKUP($A615&amp;$B615,'[7]产值及收款计划（2026）'!$A:$A&amp;'[7]产值及收款计划（2026）'!$B:$B,'[7]产值及收款计划（2026）'!AY:AY)</f>
        <v>0</v>
      </c>
      <c r="AZ615" s="256" cm="1">
        <f t="array" aca="1" ref="AZ615" ca="1">_xlfn.XLOOKUP($A615&amp;$B615,'[7]产值及收款计划（2026）'!$A:$A&amp;'[7]产值及收款计划（2026）'!$B:$B,'[7]产值及收款计划（2026）'!AZ:AZ)</f>
        <v>0</v>
      </c>
      <c r="BA615" s="256" cm="1">
        <f t="array" aca="1" ref="BA615" ca="1">_xlfn.XLOOKUP($A615&amp;$B615,'[7]产值及收款计划（2026）'!$A:$A&amp;'[7]产值及收款计划（2026）'!$B:$B,'[7]产值及收款计划（2026）'!BA:BA)</f>
        <v>0</v>
      </c>
      <c r="BB615" s="256" cm="1">
        <f t="array" aca="1" ref="BB615" ca="1">_xlfn.XLOOKUP($A615&amp;$B615,'[7]产值及收款计划（2026）'!$A:$A&amp;'[7]产值及收款计划（2026）'!$B:$B,'[7]产值及收款计划（2026）'!BB:BB)</f>
        <v>0</v>
      </c>
      <c r="BC615" s="256" cm="1">
        <f t="array" aca="1" ref="BC615" ca="1">_xlfn.XLOOKUP($A615&amp;$B615,'[7]产值及收款计划（2026）'!$A:$A&amp;'[7]产值及收款计划（2026）'!$B:$B,'[7]产值及收款计划（2026）'!BC:BC)</f>
        <v>0</v>
      </c>
      <c r="BD615" s="256" cm="1">
        <f t="array" aca="1" ref="BD615" ca="1">_xlfn.XLOOKUP($A615&amp;$B615,'[7]产值及收款计划（2026）'!$A:$A&amp;'[7]产值及收款计划（2026）'!$B:$B,'[7]产值及收款计划（2026）'!BD:BD)</f>
        <v>0</v>
      </c>
      <c r="BE615" s="256" cm="1">
        <f t="array" aca="1" ref="BE615" ca="1">_xlfn.XLOOKUP($A615&amp;$B615,'[7]产值及收款计划（2026）'!$A:$A&amp;'[7]产值及收款计划（2026）'!$B:$B,'[7]产值及收款计划（2026）'!BE:BE)</f>
        <v>0</v>
      </c>
      <c r="BF615" s="256" cm="1">
        <f t="array" aca="1" ref="BF615" ca="1">_xlfn.XLOOKUP($A615&amp;$B615,'[7]产值及收款计划（2026）'!$A:$A&amp;'[7]产值及收款计划（2026）'!$B:$B,'[7]产值及收款计划（2026）'!BF:BF)</f>
        <v>0</v>
      </c>
      <c r="BG615" s="256" cm="1">
        <f t="array" aca="1" ref="BG615" ca="1">_xlfn.XLOOKUP($A615&amp;$B615,'[7]产值及收款计划（2026）'!$A:$A&amp;'[7]产值及收款计划（2026）'!$B:$B,'[7]产值及收款计划（2026）'!BG:BG)</f>
        <v>0</v>
      </c>
      <c r="BH615" s="256" cm="1">
        <f t="array" aca="1" ref="BH615" ca="1">_xlfn.XLOOKUP($A615&amp;$B615,'[7]产值及收款计划（2026）'!$A:$A&amp;'[7]产值及收款计划（2026）'!$B:$B,'[7]产值及收款计划（2026）'!BH:BH)</f>
        <v>0</v>
      </c>
      <c r="BI615" s="256" cm="1">
        <f t="array" aca="1" ref="BI615" ca="1">_xlfn.XLOOKUP($A615&amp;$B615,'[7]产值及收款计划（2026）'!$A:$A&amp;'[7]产值及收款计划（2026）'!$B:$B,'[7]产值及收款计划（2026）'!BI:BI)</f>
        <v>0</v>
      </c>
      <c r="BJ615" s="256" cm="1">
        <f t="array" aca="1" ref="BJ615" ca="1">_xlfn.XLOOKUP($A615&amp;$B615,'[7]产值及收款计划（2026）'!$A:$A&amp;'[7]产值及收款计划（2026）'!$B:$B,'[7]产值及收款计划（2026）'!BJ:BJ)</f>
        <v>0</v>
      </c>
      <c r="BK615" s="256" cm="1">
        <f t="array" aca="1" ref="BK615" ca="1">_xlfn.XLOOKUP($A615&amp;$B615,'[7]产值及收款计划（2026）'!$A:$A&amp;'[7]产值及收款计划（2026）'!$B:$B,'[7]产值及收款计划（2026）'!BK:BK)</f>
        <v>0</v>
      </c>
      <c r="BL615" s="256" cm="1">
        <f t="array" aca="1" ref="BL615" ca="1">_xlfn.XLOOKUP($A615&amp;$B615,'[7]产值及收款计划（2026）'!$A:$A&amp;'[7]产值及收款计划（2026）'!$B:$B,'[7]产值及收款计划（2026）'!BL:BL)</f>
        <v>0</v>
      </c>
      <c r="BM615" s="256"/>
      <c r="BN615" s="256"/>
      <c r="BO615" s="256"/>
      <c r="BP615" s="256"/>
      <c r="BQ615" s="255" cm="1">
        <f t="array" aca="1" ref="BQ615" ca="1">_xlfn.XLOOKUP($A615&amp;$B615,'[7]产值及收款计划（2026）'!$A:$A&amp;'[7]产值及收款计划（2026）'!$B:$B,'[7]产值及收款计划（2026）'!BQ:BQ)</f>
        <v>0</v>
      </c>
      <c r="BR615" s="256" cm="1">
        <f t="array" aca="1" ref="BR615" ca="1">_xlfn.XLOOKUP($A615&amp;$B615,'[7]产值及收款计划（2026）'!$A:$A&amp;'[7]产值及收款计划（2026）'!$B:$B,'[7]产值及收款计划（2026）'!BR:BR)</f>
        <v>0</v>
      </c>
      <c r="CA615" s="256" cm="1">
        <f t="array" aca="1" ref="CA615" ca="1">_xlfn.XLOOKUP($A615&amp;$B615,'[7]产值及收款计划（2026）'!$A:$A&amp;'[7]产值及收款计划（2026）'!$B:$B,'[7]产值及收款计划（2026）'!CA:CA)</f>
        <v>0</v>
      </c>
      <c r="CB615" s="256" cm="1">
        <f t="array" aca="1" ref="CB615" ca="1">_xlfn.XLOOKUP($A615&amp;$B615,'[7]产值及收款计划（2026）'!$A:$A&amp;'[7]产值及收款计划（2026）'!$B:$B,'[7]产值及收款计划（2026）'!CB:CB)</f>
        <v>0</v>
      </c>
      <c r="CC615" s="256" cm="1">
        <f t="array" aca="1" ref="CC615" ca="1">_xlfn.XLOOKUP($A615&amp;$B615,'[7]产值及收款计划（2026）'!$A:$A&amp;'[7]产值及收款计划（2026）'!$B:$B,'[7]产值及收款计划（2026）'!CC:CC)</f>
        <v>0</v>
      </c>
      <c r="CD615" s="256" cm="1">
        <f t="array" aca="1" ref="CD615" ca="1">_xlfn.XLOOKUP($A615&amp;$B615,'[7]产值及收款计划（2026）'!$A:$A&amp;'[7]产值及收款计划（2026）'!$B:$B,'[7]产值及收款计划（2026）'!CD:CD)</f>
        <v>0</v>
      </c>
      <c r="CE615" s="256" cm="1">
        <f t="array" aca="1" ref="CE615" ca="1">_xlfn.XLOOKUP($A615&amp;$B615,'[7]产值及收款计划（2026）'!$A:$A&amp;'[7]产值及收款计划（2026）'!$B:$B,'[7]产值及收款计划（2026）'!CE:CE)</f>
        <v>0</v>
      </c>
      <c r="CF615" s="256" cm="1">
        <f t="array" aca="1" ref="CF615" ca="1">_xlfn.XLOOKUP($A615&amp;$B615,'[7]产值及收款计划（2026）'!$A:$A&amp;'[7]产值及收款计划（2026）'!$B:$B,'[7]产值及收款计划（2026）'!CF:CF)</f>
        <v>0</v>
      </c>
      <c r="CG615" s="256" cm="1">
        <f t="array" aca="1" ref="CG615" ca="1">_xlfn.XLOOKUP($A615&amp;$B615,'[7]产值及收款计划（2026）'!$A:$A&amp;'[7]产值及收款计划（2026）'!$B:$B,'[7]产值及收款计划（2026）'!CG:CG)</f>
        <v>0</v>
      </c>
      <c r="CH615" s="256" cm="1">
        <f t="array" aca="1" ref="CH615" ca="1">_xlfn.XLOOKUP($A615&amp;$B615,'[7]产值及收款计划（2026）'!$A:$A&amp;'[7]产值及收款计划（2026）'!$B:$B,'[7]产值及收款计划（2026）'!CH:CH)</f>
        <v>0</v>
      </c>
      <c r="CI615" s="256" cm="1">
        <f t="array" aca="1" ref="CI615" ca="1">_xlfn.XLOOKUP($A615&amp;$B615,'[7]产值及收款计划（2026）'!$A:$A&amp;'[7]产值及收款计划（2026）'!$B:$B,'[7]产值及收款计划（2026）'!CI:CI)</f>
        <v>0</v>
      </c>
      <c r="CJ615" s="256" cm="1">
        <f t="array" aca="1" ref="CJ615" ca="1">_xlfn.XLOOKUP($A615&amp;$B615,'[7]产值及收款计划（2026）'!$A:$A&amp;'[7]产值及收款计划（2026）'!$B:$B,'[7]产值及收款计划（2026）'!CJ:CJ)</f>
        <v>0</v>
      </c>
      <c r="CK615" s="256" cm="1">
        <f t="array" aca="1" ref="CK615" ca="1">_xlfn.XLOOKUP($A615&amp;$B615,'[7]产值及收款计划（2026）'!$A:$A&amp;'[7]产值及收款计划（2026）'!$B:$B,'[7]产值及收款计划（2026）'!CK:CK)</f>
        <v>0</v>
      </c>
      <c r="CL615" s="256" cm="1">
        <f t="array" aca="1" ref="CL615" ca="1">_xlfn.XLOOKUP($A615&amp;$B615,'[7]产值及收款计划（2026）'!$A:$A&amp;'[7]产值及收款计划（2026）'!$B:$B,'[7]产值及收款计划（2026）'!CL:CL)</f>
        <v>0</v>
      </c>
      <c r="DA615" s="256" cm="1">
        <f t="array" aca="1" ref="DA615" ca="1">_xlfn.XLOOKUP($A615&amp;$B615,'[7]产值及收款计划（2026）'!$A:$A&amp;'[7]产值及收款计划（2026）'!$B:$B,'[7]产值及收款计划（2026）'!DA:DA)</f>
        <v>0</v>
      </c>
      <c r="DB615" s="256" cm="1">
        <f t="array" aca="1" ref="DB615" ca="1">_xlfn.XLOOKUP($A615&amp;$B615,'[7]产值及收款计划（2026）'!$A:$A&amp;'[7]产值及收款计划（2026）'!$B:$B,'[7]产值及收款计划（2026）'!DB:DB)</f>
        <v>0</v>
      </c>
      <c r="DC615" s="256" cm="1">
        <f t="array" aca="1" ref="DC615" ca="1">_xlfn.XLOOKUP($A615&amp;$B615,'[7]产值及收款计划（2026）'!$A:$A&amp;'[7]产值及收款计划（2026）'!$B:$B,'[7]产值及收款计划（2026）'!DC:DC)</f>
        <v>0</v>
      </c>
      <c r="DD615" s="256" cm="1">
        <f t="array" aca="1" ref="DD615" ca="1">_xlfn.XLOOKUP($A615&amp;$B615,'[7]产值及收款计划（2026）'!$A:$A&amp;'[7]产值及收款计划（2026）'!$B:$B,'[7]产值及收款计划（2026）'!DD:DD)</f>
        <v>0</v>
      </c>
      <c r="DE615" s="256" cm="1">
        <f t="array" aca="1" ref="DE615" ca="1">_xlfn.XLOOKUP($A615&amp;$B615,'[7]产值及收款计划（2026）'!$A:$A&amp;'[7]产值及收款计划（2026）'!$B:$B,'[7]产值及收款计划（2026）'!DE:DE)</f>
        <v>0</v>
      </c>
      <c r="DF615" s="256" cm="1">
        <f t="array" aca="1" ref="DF615" ca="1">_xlfn.XLOOKUP($A615&amp;$B615,'[7]产值及收款计划（2026）'!$A:$A&amp;'[7]产值及收款计划（2026）'!$B:$B,'[7]产值及收款计划（2026）'!DF:DF)</f>
        <v>0</v>
      </c>
      <c r="DG615" s="256" cm="1">
        <f t="array" aca="1" ref="DG615" ca="1">_xlfn.XLOOKUP($A615&amp;$B615,'[7]产值及收款计划（2026）'!$A:$A&amp;'[7]产值及收款计划（2026）'!$B:$B,'[7]产值及收款计划（2026）'!DG:DG)</f>
        <v>0</v>
      </c>
      <c r="DH615" s="256" cm="1">
        <f t="array" aca="1" ref="DH615" ca="1">_xlfn.XLOOKUP($A615&amp;$B615,'[7]产值及收款计划（2026）'!$A:$A&amp;'[7]产值及收款计划（2026）'!$B:$B,'[7]产值及收款计划（2026）'!DH:DH)</f>
        <v>0</v>
      </c>
      <c r="DI615" s="256" cm="1">
        <f t="array" aca="1" ref="DI615" ca="1">_xlfn.XLOOKUP($A615&amp;$B615,'[7]产值及收款计划（2026）'!$A:$A&amp;'[7]产值及收款计划（2026）'!$B:$B,'[7]产值及收款计划（2026）'!DI:DI)</f>
        <v>0</v>
      </c>
      <c r="DJ615" s="256" cm="1">
        <f t="array" aca="1" ref="DJ615" ca="1">_xlfn.XLOOKUP($A615&amp;$B615,'[7]产值及收款计划（2026）'!$A:$A&amp;'[7]产值及收款计划（2026）'!$B:$B,'[7]产值及收款计划（2026）'!DJ:DJ)</f>
        <v>0</v>
      </c>
      <c r="DK615" s="256" cm="1">
        <f t="array" aca="1" ref="DK615" ca="1">_xlfn.XLOOKUP($A615&amp;$B615,'[7]产值及收款计划（2026）'!$A:$A&amp;'[7]产值及收款计划（2026）'!$B:$B,'[7]产值及收款计划（2026）'!DK:DK)</f>
        <v>0</v>
      </c>
      <c r="DL615" s="256" cm="1">
        <f t="array" aca="1" ref="DL615" ca="1">_xlfn.XLOOKUP($A615&amp;$B615,'[7]产值及收款计划（2026）'!$A:$A&amp;'[7]产值及收款计划（2026）'!$B:$B,'[7]产值及收款计划（2026）'!DL:DL)</f>
        <v>0</v>
      </c>
      <c r="DM615" s="264"/>
      <c r="DN615" s="250"/>
    </row>
    <row r="616" spans="1:118" ht="20.25" x14ac:dyDescent="0.15">
      <c r="A616" s="254">
        <f t="shared" ca="1" si="31"/>
        <v>19</v>
      </c>
      <c r="B616" s="254" t="s">
        <v>31</v>
      </c>
      <c r="C616" s="255" cm="1">
        <f t="array" aca="1" ref="C616" ca="1">_xlfn.XLOOKUP($A616&amp;$B616,'[7]产值及收款计划（2026）'!$A:$A&amp;'[7]产值及收款计划（2026）'!$B:$B,'[7]产值及收款计划（2026）'!C:C)</f>
        <v>0</v>
      </c>
      <c r="D616" s="255" cm="1">
        <f t="array" aca="1" ref="D616" ca="1">_xlfn.XLOOKUP($A616&amp;$B616,'[7]产值及收款计划（2026）'!$A:$A&amp;'[7]产值及收款计划（2026）'!$B:$B,'[7]产值及收款计划（2026）'!D:D)</f>
        <v>0</v>
      </c>
      <c r="E616" s="256" cm="1">
        <f t="array" aca="1" ref="E616" ca="1">_xlfn.XLOOKUP($A616&amp;$B616,'[7]产值及收款计划（2026）'!$A:$A&amp;'[7]产值及收款计划（2026）'!$B:$B,'[7]产值及收款计划（2026）'!E:E)</f>
        <v>0</v>
      </c>
      <c r="F616" s="256" cm="1">
        <f t="array" aca="1" ref="F616" ca="1">_xlfn.XLOOKUP($A616&amp;$B616,'[7]产值及收款计划（2026）'!$A:$A&amp;'[7]产值及收款计划（2026）'!$B:$B,'[7]产值及收款计划（2026）'!F:F)</f>
        <v>0</v>
      </c>
      <c r="G616" s="256" cm="1">
        <f t="array" aca="1" ref="G616" ca="1">_xlfn.XLOOKUP($A616&amp;$B616,'[7]产值及收款计划（2026）'!$A:$A&amp;'[7]产值及收款计划（2026）'!$B:$B,'[7]产值及收款计划（2026）'!G:G)</f>
        <v>0</v>
      </c>
      <c r="H616" s="256" cm="1">
        <f t="array" aca="1" ref="H616" ca="1">_xlfn.XLOOKUP($A616&amp;$B616,'[7]产值及收款计划（2026）'!$A:$A&amp;'[7]产值及收款计划（2026）'!$B:$B,'[7]产值及收款计划（2026）'!H:H)</f>
        <v>0</v>
      </c>
      <c r="I616" s="257" cm="1">
        <f t="array" aca="1" ref="I616" ca="1">_xlfn.XLOOKUP($A616&amp;$B616,'[7]产值及收款计划（2026）'!$A:$A&amp;'[7]产值及收款计划（2026）'!$B:$B,'[7]产值及收款计划（2026）'!I:I)</f>
        <v>0</v>
      </c>
      <c r="J616" s="258" cm="1">
        <f t="array" aca="1" ref="J616" ca="1">_xlfn.XLOOKUP($A616&amp;$B616,'[7]产值及收款计划（2026）'!$A:$A&amp;'[7]产值及收款计划（2026）'!$B:$B,'[7]产值及收款计划（2026）'!J:J)</f>
        <v>0</v>
      </c>
      <c r="K616" s="256" cm="1">
        <f t="array" aca="1" ref="K616" ca="1">_xlfn.XLOOKUP($A616&amp;$B616,'[7]产值及收款计划（2026）'!$A:$A&amp;'[7]产值及收款计划（2026）'!$B:$B,'[7]产值及收款计划（2026）'!K:K)</f>
        <v>0</v>
      </c>
      <c r="L616" s="256" cm="1">
        <f t="array" aca="1" ref="L616" ca="1">_xlfn.XLOOKUP($A616&amp;$B616,'[7]产值及收款计划（2026）'!$A:$A&amp;'[7]产值及收款计划（2026）'!$B:$B,'[7]产值及收款计划（2026）'!L:L)</f>
        <v>0</v>
      </c>
      <c r="M616" s="256" cm="1">
        <f t="array" aca="1" ref="M616" ca="1">_xlfn.XLOOKUP($A616&amp;$B616,'[7]产值及收款计划（2026）'!$A:$A&amp;'[7]产值及收款计划（2026）'!$B:$B,'[7]产值及收款计划（2026）'!M:M)</f>
        <v>0</v>
      </c>
      <c r="N616" s="256" cm="1">
        <f t="array" aca="1" ref="N616" ca="1">_xlfn.XLOOKUP($A616&amp;$B616,'[7]产值及收款计划（2026）'!$A:$A&amp;'[7]产值及收款计划（2026）'!$B:$B,'[7]产值及收款计划（2026）'!N:N)</f>
        <v>0</v>
      </c>
      <c r="O616" s="256" cm="1">
        <f t="array" aca="1" ref="O616" ca="1">_xlfn.XLOOKUP($A616&amp;$B616,'[7]产值及收款计划（2026）'!$A:$A&amp;'[7]产值及收款计划（2026）'!$B:$B,'[7]产值及收款计划（2026）'!O:O)</f>
        <v>0</v>
      </c>
      <c r="P616" s="255" cm="1">
        <f t="array" aca="1" ref="P616" ca="1">_xlfn.XLOOKUP($A616&amp;$B616,'[7]产值及收款计划（2026）'!$A:$A&amp;'[7]产值及收款计划（2026）'!$B:$B,'[7]产值及收款计划（2026）'!P:P)</f>
        <v>0</v>
      </c>
      <c r="Q616" s="256" cm="1">
        <f t="array" aca="1" ref="Q616" ca="1">_xlfn.XLOOKUP($A616&amp;$B616,'[7]产值及收款计划（2026）'!$A:$A&amp;'[7]产值及收款计划（2026）'!$B:$B,'[7]产值及收款计划（2026）'!Q:Q)</f>
        <v>0</v>
      </c>
      <c r="R616" s="256" cm="1">
        <f t="array" aca="1" ref="R616" ca="1">_xlfn.XLOOKUP($A616&amp;$B616,'[7]产值及收款计划（2026）'!$A:$A&amp;'[7]产值及收款计划（2026）'!$B:$B,'[7]产值及收款计划（2026）'!R:R)</f>
        <v>0</v>
      </c>
      <c r="S616" s="256" cm="1">
        <f t="array" aca="1" ref="S616" ca="1">_xlfn.XLOOKUP($A616&amp;$B616,'[7]产值及收款计划（2026）'!$A:$A&amp;'[7]产值及收款计划（2026）'!$B:$B,'[7]产值及收款计划（2026）'!S:S)</f>
        <v>0</v>
      </c>
      <c r="T616" s="256" cm="1">
        <f t="array" aca="1" ref="T616" ca="1">_xlfn.XLOOKUP($A616&amp;$B616,'[7]产值及收款计划（2026）'!$A:$A&amp;'[7]产值及收款计划（2026）'!$B:$B,'[7]产值及收款计划（2026）'!T:T)</f>
        <v>0</v>
      </c>
      <c r="U616" s="256" cm="1">
        <f t="array" aca="1" ref="U616" ca="1">_xlfn.XLOOKUP($A616&amp;$B616,'[7]产值及收款计划（2026）'!$A:$A&amp;'[7]产值及收款计划（2026）'!$B:$B,'[7]产值及收款计划（2026）'!U:U)</f>
        <v>0</v>
      </c>
      <c r="V616" s="256" cm="1">
        <f t="array" aca="1" ref="V616" ca="1">_xlfn.XLOOKUP($A616&amp;$B616,'[7]产值及收款计划（2026）'!$A:$A&amp;'[7]产值及收款计划（2026）'!$B:$B,'[7]产值及收款计划（2026）'!V:V)</f>
        <v>0</v>
      </c>
      <c r="W616" s="256" cm="1">
        <f t="array" aca="1" ref="W616" ca="1">_xlfn.XLOOKUP($A616&amp;$B616,'[7]产值及收款计划（2026）'!$A:$A&amp;'[7]产值及收款计划（2026）'!$B:$B,'[7]产值及收款计划（2026）'!W:W)</f>
        <v>0</v>
      </c>
      <c r="X616" s="256" cm="1">
        <f t="array" aca="1" ref="X616" ca="1">_xlfn.XLOOKUP($A616&amp;$B616,'[7]产值及收款计划（2026）'!$A:$A&amp;'[7]产值及收款计划（2026）'!$B:$B,'[7]产值及收款计划（2026）'!X:X)</f>
        <v>0</v>
      </c>
      <c r="Y616" s="256" cm="1">
        <f t="array" aca="1" ref="Y616" ca="1">_xlfn.XLOOKUP($A616&amp;$B616,'[7]产值及收款计划（2026）'!$A:$A&amp;'[7]产值及收款计划（2026）'!$B:$B,'[7]产值及收款计划（2026）'!Y:Y)</f>
        <v>0</v>
      </c>
      <c r="Z616" s="256" cm="1">
        <f t="array" aca="1" ref="Z616" ca="1">_xlfn.XLOOKUP($A616&amp;$B616,'[7]产值及收款计划（2026）'!$A:$A&amp;'[7]产值及收款计划（2026）'!$B:$B,'[7]产值及收款计划（2026）'!Z:Z)</f>
        <v>0</v>
      </c>
      <c r="AA616" s="256" cm="1">
        <f t="array" aca="1" ref="AA616" ca="1">_xlfn.XLOOKUP($A616&amp;$B616,'[7]产值及收款计划（2026）'!$A:$A&amp;'[7]产值及收款计划（2026）'!$B:$B,'[7]产值及收款计划（2026）'!AA:AA)</f>
        <v>0</v>
      </c>
      <c r="AB616" s="256" cm="1">
        <f t="array" aca="1" ref="AB616" ca="1">_xlfn.XLOOKUP($A616&amp;$B616,'[7]产值及收款计划（2026）'!$A:$A&amp;'[7]产值及收款计划（2026）'!$B:$B,'[7]产值及收款计划（2026）'!AB:AB)</f>
        <v>0</v>
      </c>
      <c r="AC616" s="256" cm="1">
        <f t="array" aca="1" ref="AC616" ca="1">_xlfn.XLOOKUP($A616&amp;$B616,'[7]产值及收款计划（2026）'!$A:$A&amp;'[7]产值及收款计划（2026）'!$B:$B,'[7]产值及收款计划（2026）'!AC:AC)</f>
        <v>0</v>
      </c>
      <c r="AD616" s="256" cm="1">
        <f t="array" aca="1" ref="AD616" ca="1">_xlfn.XLOOKUP($A616&amp;$B616,'[7]产值及收款计划（2026）'!$A:$A&amp;'[7]产值及收款计划（2026）'!$B:$B,'[7]产值及收款计划（2026）'!AD:AD)</f>
        <v>0</v>
      </c>
      <c r="AE616" s="256" cm="1">
        <f t="array" aca="1" ref="AE616" ca="1">_xlfn.XLOOKUP($A616&amp;$B616,'[7]产值及收款计划（2026）'!$A:$A&amp;'[7]产值及收款计划（2026）'!$B:$B,'[7]产值及收款计划（2026）'!AE:AE)</f>
        <v>0</v>
      </c>
      <c r="AF616" s="256" cm="1">
        <f t="array" aca="1" ref="AF616" ca="1">_xlfn.XLOOKUP($A616&amp;$B616,'[7]产值及收款计划（2026）'!$A:$A&amp;'[7]产值及收款计划（2026）'!$B:$B,'[7]产值及收款计划（2026）'!AF:AF)</f>
        <v>0</v>
      </c>
      <c r="AG616" s="256" cm="1">
        <f t="array" aca="1" ref="AG616" ca="1">_xlfn.XLOOKUP($A616&amp;$B616,'[7]产值及收款计划（2026）'!$A:$A&amp;'[7]产值及收款计划（2026）'!$B:$B,'[7]产值及收款计划（2026）'!AG:AG)</f>
        <v>0</v>
      </c>
      <c r="AH616" s="256" cm="1">
        <f t="array" aca="1" ref="AH616" ca="1">_xlfn.XLOOKUP($A616&amp;$B616,'[7]产值及收款计划（2026）'!$A:$A&amp;'[7]产值及收款计划（2026）'!$B:$B,'[7]产值及收款计划（2026）'!AH:AH)</f>
        <v>0</v>
      </c>
      <c r="AI616" s="256" cm="1">
        <f t="array" aca="1" ref="AI616" ca="1">_xlfn.XLOOKUP($A616&amp;$B616,'[7]产值及收款计划（2026）'!$A:$A&amp;'[7]产值及收款计划（2026）'!$B:$B,'[7]产值及收款计划（2026）'!AI:AI)</f>
        <v>0</v>
      </c>
      <c r="AJ616" s="256" cm="1">
        <f t="array" aca="1" ref="AJ616" ca="1">_xlfn.XLOOKUP($A616&amp;$B616,'[7]产值及收款计划（2026）'!$A:$A&amp;'[7]产值及收款计划（2026）'!$B:$B,'[7]产值及收款计划（2026）'!AJ:AJ)</f>
        <v>0</v>
      </c>
      <c r="AK616" s="256" cm="1">
        <f t="array" aca="1" ref="AK616" ca="1">_xlfn.XLOOKUP($A616&amp;$B616,'[7]产值及收款计划（2026）'!$A:$A&amp;'[7]产值及收款计划（2026）'!$B:$B,'[7]产值及收款计划（2026）'!AK:AK)</f>
        <v>0</v>
      </c>
      <c r="AL616" s="256" cm="1">
        <f t="array" aca="1" ref="AL616" ca="1">_xlfn.XLOOKUP($A616&amp;$B616,'[7]产值及收款计划（2026）'!$A:$A&amp;'[7]产值及收款计划（2026）'!$B:$B,'[7]产值及收款计划（2026）'!AL:AL)</f>
        <v>0</v>
      </c>
      <c r="AM616" s="263" t="e" cm="1">
        <f t="array" aca="1" ref="AM616" ca="1">_xlfn.LET(_xlpm.勾选月份状态数组,TRANSPOSE('PPT(12-15页）-TOP10'!$A$3:$A$14),_xlpm.选择数据区,IF('PPT(12-15页）-TOP10'!$E$3="收款",$BA616:$BL616,$AA616:$AL616),SUM(_xlfn._xlws.FILTER(_xlpm.选择数据区,_xlpm.勾选月份状态数组,"")))</f>
        <v>#NAME?</v>
      </c>
      <c r="AN616" s="256" t="e" cm="1">
        <f t="array" aca="1" ref="AN616" ca="1">_xlfn.LET(_xlpm.勾选月份状态数组,TRANSPOSE('PPT(12-15页）-TOP10'!$A$3:$A$14),_xlpm.选择数据区,IF('PPT(12-15页）-TOP10'!$E$3="收款",$DA616:$DL616,$CA616:$CL616),SUM(_xlfn._xlws.FILTER(_xlpm.选择数据区,_xlpm.勾选月份状态数组,"")))</f>
        <v>#NAME?</v>
      </c>
      <c r="AO616" s="256">
        <f ca="1">SUM(CA616:CC616)+SUM(AD616:AL616)</f>
        <v>0</v>
      </c>
      <c r="AP616" s="256"/>
      <c r="AQ616" s="256"/>
      <c r="AR616" s="256"/>
      <c r="AS616" s="256" cm="1">
        <f t="array" aca="1" ref="AS616" ca="1">_xlfn.XLOOKUP($A616&amp;$B616,'[7]产值及收款计划（2026）'!$A:$A&amp;'[7]产值及收款计划（2026）'!$B:$B,'[7]产值及收款计划（2026）'!AS:AS)</f>
        <v>0</v>
      </c>
      <c r="AT616" s="256" cm="1">
        <f t="array" aca="1" ref="AT616" ca="1">_xlfn.XLOOKUP($A616&amp;$B616,'[7]产值及收款计划（2026）'!$A:$A&amp;'[7]产值及收款计划（2026）'!$B:$B,'[7]产值及收款计划（2026）'!AT:AT)</f>
        <v>0</v>
      </c>
      <c r="AU616" s="256" cm="1">
        <f t="array" aca="1" ref="AU616" ca="1">_xlfn.XLOOKUP($A616&amp;$B616,'[7]产值及收款计划（2026）'!$A:$A&amp;'[7]产值及收款计划（2026）'!$B:$B,'[7]产值及收款计划（2026）'!AU:AU)</f>
        <v>0</v>
      </c>
      <c r="AV616" s="256" cm="1">
        <f t="array" aca="1" ref="AV616" ca="1">_xlfn.XLOOKUP($A616&amp;$B616,'[7]产值及收款计划（2026）'!$A:$A&amp;'[7]产值及收款计划（2026）'!$B:$B,'[7]产值及收款计划（2026）'!AV:AV)</f>
        <v>0</v>
      </c>
      <c r="AW616" s="256" cm="1">
        <f t="array" aca="1" ref="AW616" ca="1">_xlfn.XLOOKUP($A616&amp;$B616,'[7]产值及收款计划（2026）'!$A:$A&amp;'[7]产值及收款计划（2026）'!$B:$B,'[7]产值及收款计划（2026）'!AW:AW)</f>
        <v>0</v>
      </c>
      <c r="AX616" s="256" cm="1">
        <f t="array" aca="1" ref="AX616" ca="1">_xlfn.XLOOKUP($A616&amp;$B616,'[7]产值及收款计划（2026）'!$A:$A&amp;'[7]产值及收款计划（2026）'!$B:$B,'[7]产值及收款计划（2026）'!AX:AX)</f>
        <v>0</v>
      </c>
      <c r="AY616" s="256" cm="1">
        <f t="array" aca="1" ref="AY616" ca="1">_xlfn.XLOOKUP($A616&amp;$B616,'[7]产值及收款计划（2026）'!$A:$A&amp;'[7]产值及收款计划（2026）'!$B:$B,'[7]产值及收款计划（2026）'!AY:AY)</f>
        <v>0</v>
      </c>
      <c r="AZ616" s="256" cm="1">
        <f t="array" aca="1" ref="AZ616" ca="1">_xlfn.XLOOKUP($A616&amp;$B616,'[7]产值及收款计划（2026）'!$A:$A&amp;'[7]产值及收款计划（2026）'!$B:$B,'[7]产值及收款计划（2026）'!AZ:AZ)</f>
        <v>0</v>
      </c>
      <c r="BA616" s="256" cm="1">
        <f t="array" aca="1" ref="BA616" ca="1">_xlfn.XLOOKUP($A616&amp;$B616,'[7]产值及收款计划（2026）'!$A:$A&amp;'[7]产值及收款计划（2026）'!$B:$B,'[7]产值及收款计划（2026）'!BA:BA)</f>
        <v>0</v>
      </c>
      <c r="BB616" s="256" cm="1">
        <f t="array" aca="1" ref="BB616" ca="1">_xlfn.XLOOKUP($A616&amp;$B616,'[7]产值及收款计划（2026）'!$A:$A&amp;'[7]产值及收款计划（2026）'!$B:$B,'[7]产值及收款计划（2026）'!BB:BB)</f>
        <v>0</v>
      </c>
      <c r="BC616" s="256" cm="1">
        <f t="array" aca="1" ref="BC616" ca="1">_xlfn.XLOOKUP($A616&amp;$B616,'[7]产值及收款计划（2026）'!$A:$A&amp;'[7]产值及收款计划（2026）'!$B:$B,'[7]产值及收款计划（2026）'!BC:BC)</f>
        <v>0</v>
      </c>
      <c r="BD616" s="256" cm="1">
        <f t="array" aca="1" ref="BD616" ca="1">_xlfn.XLOOKUP($A616&amp;$B616,'[7]产值及收款计划（2026）'!$A:$A&amp;'[7]产值及收款计划（2026）'!$B:$B,'[7]产值及收款计划（2026）'!BD:BD)</f>
        <v>0</v>
      </c>
      <c r="BE616" s="256" cm="1">
        <f t="array" aca="1" ref="BE616" ca="1">_xlfn.XLOOKUP($A616&amp;$B616,'[7]产值及收款计划（2026）'!$A:$A&amp;'[7]产值及收款计划（2026）'!$B:$B,'[7]产值及收款计划（2026）'!BE:BE)</f>
        <v>0</v>
      </c>
      <c r="BF616" s="256" cm="1">
        <f t="array" aca="1" ref="BF616" ca="1">_xlfn.XLOOKUP($A616&amp;$B616,'[7]产值及收款计划（2026）'!$A:$A&amp;'[7]产值及收款计划（2026）'!$B:$B,'[7]产值及收款计划（2026）'!BF:BF)</f>
        <v>0</v>
      </c>
      <c r="BG616" s="256" cm="1">
        <f t="array" aca="1" ref="BG616" ca="1">_xlfn.XLOOKUP($A616&amp;$B616,'[7]产值及收款计划（2026）'!$A:$A&amp;'[7]产值及收款计划（2026）'!$B:$B,'[7]产值及收款计划（2026）'!BG:BG)</f>
        <v>0</v>
      </c>
      <c r="BH616" s="256" cm="1">
        <f t="array" aca="1" ref="BH616" ca="1">_xlfn.XLOOKUP($A616&amp;$B616,'[7]产值及收款计划（2026）'!$A:$A&amp;'[7]产值及收款计划（2026）'!$B:$B,'[7]产值及收款计划（2026）'!BH:BH)</f>
        <v>0</v>
      </c>
      <c r="BI616" s="256" cm="1">
        <f t="array" aca="1" ref="BI616" ca="1">_xlfn.XLOOKUP($A616&amp;$B616,'[7]产值及收款计划（2026）'!$A:$A&amp;'[7]产值及收款计划（2026）'!$B:$B,'[7]产值及收款计划（2026）'!BI:BI)</f>
        <v>0</v>
      </c>
      <c r="BJ616" s="256" cm="1">
        <f t="array" aca="1" ref="BJ616" ca="1">_xlfn.XLOOKUP($A616&amp;$B616,'[7]产值及收款计划（2026）'!$A:$A&amp;'[7]产值及收款计划（2026）'!$B:$B,'[7]产值及收款计划（2026）'!BJ:BJ)</f>
        <v>0</v>
      </c>
      <c r="BK616" s="256" cm="1">
        <f t="array" aca="1" ref="BK616" ca="1">_xlfn.XLOOKUP($A616&amp;$B616,'[7]产值及收款计划（2026）'!$A:$A&amp;'[7]产值及收款计划（2026）'!$B:$B,'[7]产值及收款计划（2026）'!BK:BK)</f>
        <v>0</v>
      </c>
      <c r="BL616" s="256" cm="1">
        <f t="array" aca="1" ref="BL616" ca="1">_xlfn.XLOOKUP($A616&amp;$B616,'[7]产值及收款计划（2026）'!$A:$A&amp;'[7]产值及收款计划（2026）'!$B:$B,'[7]产值及收款计划（2026）'!BL:BL)</f>
        <v>0</v>
      </c>
      <c r="BM616" s="256"/>
      <c r="BN616" s="256"/>
      <c r="BO616" s="256"/>
      <c r="BP616" s="256"/>
      <c r="BQ616" s="255" cm="1">
        <f t="array" aca="1" ref="BQ616" ca="1">_xlfn.XLOOKUP($A616&amp;$B616,'[7]产值及收款计划（2026）'!$A:$A&amp;'[7]产值及收款计划（2026）'!$B:$B,'[7]产值及收款计划（2026）'!BQ:BQ)</f>
        <v>0</v>
      </c>
      <c r="BR616" s="256" cm="1">
        <f t="array" aca="1" ref="BR616" ca="1">_xlfn.XLOOKUP($A616&amp;$B616,'[7]产值及收款计划（2026）'!$A:$A&amp;'[7]产值及收款计划（2026）'!$B:$B,'[7]产值及收款计划（2026）'!BR:BR)</f>
        <v>0</v>
      </c>
      <c r="CA616" s="256" cm="1">
        <f t="array" aca="1" ref="CA616" ca="1">_xlfn.XLOOKUP($A616&amp;$B616,'[7]产值及收款计划（2026）'!$A:$A&amp;'[7]产值及收款计划（2026）'!$B:$B,'[7]产值及收款计划（2026）'!CA:CA)</f>
        <v>0</v>
      </c>
      <c r="CB616" s="256" cm="1">
        <f t="array" aca="1" ref="CB616" ca="1">_xlfn.XLOOKUP($A616&amp;$B616,'[7]产值及收款计划（2026）'!$A:$A&amp;'[7]产值及收款计划（2026）'!$B:$B,'[7]产值及收款计划（2026）'!CB:CB)</f>
        <v>0</v>
      </c>
      <c r="CC616" s="256" cm="1">
        <f t="array" aca="1" ref="CC616" ca="1">_xlfn.XLOOKUP($A616&amp;$B616,'[7]产值及收款计划（2026）'!$A:$A&amp;'[7]产值及收款计划（2026）'!$B:$B,'[7]产值及收款计划（2026）'!CC:CC)</f>
        <v>0</v>
      </c>
      <c r="CD616" s="256" cm="1">
        <f t="array" aca="1" ref="CD616" ca="1">_xlfn.XLOOKUP($A616&amp;$B616,'[7]产值及收款计划（2026）'!$A:$A&amp;'[7]产值及收款计划（2026）'!$B:$B,'[7]产值及收款计划（2026）'!CD:CD)</f>
        <v>0</v>
      </c>
      <c r="CE616" s="256" cm="1">
        <f t="array" aca="1" ref="CE616" ca="1">_xlfn.XLOOKUP($A616&amp;$B616,'[7]产值及收款计划（2026）'!$A:$A&amp;'[7]产值及收款计划（2026）'!$B:$B,'[7]产值及收款计划（2026）'!CE:CE)</f>
        <v>0</v>
      </c>
      <c r="CF616" s="256" cm="1">
        <f t="array" aca="1" ref="CF616" ca="1">_xlfn.XLOOKUP($A616&amp;$B616,'[7]产值及收款计划（2026）'!$A:$A&amp;'[7]产值及收款计划（2026）'!$B:$B,'[7]产值及收款计划（2026）'!CF:CF)</f>
        <v>0</v>
      </c>
      <c r="CG616" s="256" cm="1">
        <f t="array" aca="1" ref="CG616" ca="1">_xlfn.XLOOKUP($A616&amp;$B616,'[7]产值及收款计划（2026）'!$A:$A&amp;'[7]产值及收款计划（2026）'!$B:$B,'[7]产值及收款计划（2026）'!CG:CG)</f>
        <v>0</v>
      </c>
      <c r="CH616" s="256" cm="1">
        <f t="array" aca="1" ref="CH616" ca="1">_xlfn.XLOOKUP($A616&amp;$B616,'[7]产值及收款计划（2026）'!$A:$A&amp;'[7]产值及收款计划（2026）'!$B:$B,'[7]产值及收款计划（2026）'!CH:CH)</f>
        <v>0</v>
      </c>
      <c r="CI616" s="256" cm="1">
        <f t="array" aca="1" ref="CI616" ca="1">_xlfn.XLOOKUP($A616&amp;$B616,'[7]产值及收款计划（2026）'!$A:$A&amp;'[7]产值及收款计划（2026）'!$B:$B,'[7]产值及收款计划（2026）'!CI:CI)</f>
        <v>0</v>
      </c>
      <c r="CJ616" s="256" cm="1">
        <f t="array" aca="1" ref="CJ616" ca="1">_xlfn.XLOOKUP($A616&amp;$B616,'[7]产值及收款计划（2026）'!$A:$A&amp;'[7]产值及收款计划（2026）'!$B:$B,'[7]产值及收款计划（2026）'!CJ:CJ)</f>
        <v>0</v>
      </c>
      <c r="CK616" s="256" cm="1">
        <f t="array" aca="1" ref="CK616" ca="1">_xlfn.XLOOKUP($A616&amp;$B616,'[7]产值及收款计划（2026）'!$A:$A&amp;'[7]产值及收款计划（2026）'!$B:$B,'[7]产值及收款计划（2026）'!CK:CK)</f>
        <v>0</v>
      </c>
      <c r="CL616" s="256" cm="1">
        <f t="array" aca="1" ref="CL616" ca="1">_xlfn.XLOOKUP($A616&amp;$B616,'[7]产值及收款计划（2026）'!$A:$A&amp;'[7]产值及收款计划（2026）'!$B:$B,'[7]产值及收款计划（2026）'!CL:CL)</f>
        <v>0</v>
      </c>
      <c r="DA616" s="256" cm="1">
        <f t="array" aca="1" ref="DA616" ca="1">_xlfn.XLOOKUP($A616&amp;$B616,'[7]产值及收款计划（2026）'!$A:$A&amp;'[7]产值及收款计划（2026）'!$B:$B,'[7]产值及收款计划（2026）'!DA:DA)</f>
        <v>0</v>
      </c>
      <c r="DB616" s="256" cm="1">
        <f t="array" aca="1" ref="DB616" ca="1">_xlfn.XLOOKUP($A616&amp;$B616,'[7]产值及收款计划（2026）'!$A:$A&amp;'[7]产值及收款计划（2026）'!$B:$B,'[7]产值及收款计划（2026）'!DB:DB)</f>
        <v>0</v>
      </c>
      <c r="DC616" s="256" cm="1">
        <f t="array" aca="1" ref="DC616" ca="1">_xlfn.XLOOKUP($A616&amp;$B616,'[7]产值及收款计划（2026）'!$A:$A&amp;'[7]产值及收款计划（2026）'!$B:$B,'[7]产值及收款计划（2026）'!DC:DC)</f>
        <v>0</v>
      </c>
      <c r="DD616" s="256" cm="1">
        <f t="array" aca="1" ref="DD616" ca="1">_xlfn.XLOOKUP($A616&amp;$B616,'[7]产值及收款计划（2026）'!$A:$A&amp;'[7]产值及收款计划（2026）'!$B:$B,'[7]产值及收款计划（2026）'!DD:DD)</f>
        <v>0</v>
      </c>
      <c r="DE616" s="256" cm="1">
        <f t="array" aca="1" ref="DE616" ca="1">_xlfn.XLOOKUP($A616&amp;$B616,'[7]产值及收款计划（2026）'!$A:$A&amp;'[7]产值及收款计划（2026）'!$B:$B,'[7]产值及收款计划（2026）'!DE:DE)</f>
        <v>0</v>
      </c>
      <c r="DF616" s="256" cm="1">
        <f t="array" aca="1" ref="DF616" ca="1">_xlfn.XLOOKUP($A616&amp;$B616,'[7]产值及收款计划（2026）'!$A:$A&amp;'[7]产值及收款计划（2026）'!$B:$B,'[7]产值及收款计划（2026）'!DF:DF)</f>
        <v>0</v>
      </c>
      <c r="DG616" s="256" cm="1">
        <f t="array" aca="1" ref="DG616" ca="1">_xlfn.XLOOKUP($A616&amp;$B616,'[7]产值及收款计划（2026）'!$A:$A&amp;'[7]产值及收款计划（2026）'!$B:$B,'[7]产值及收款计划（2026）'!DG:DG)</f>
        <v>0</v>
      </c>
      <c r="DH616" s="256" cm="1">
        <f t="array" aca="1" ref="DH616" ca="1">_xlfn.XLOOKUP($A616&amp;$B616,'[7]产值及收款计划（2026）'!$A:$A&amp;'[7]产值及收款计划（2026）'!$B:$B,'[7]产值及收款计划（2026）'!DH:DH)</f>
        <v>0</v>
      </c>
      <c r="DI616" s="256" cm="1">
        <f t="array" aca="1" ref="DI616" ca="1">_xlfn.XLOOKUP($A616&amp;$B616,'[7]产值及收款计划（2026）'!$A:$A&amp;'[7]产值及收款计划（2026）'!$B:$B,'[7]产值及收款计划（2026）'!DI:DI)</f>
        <v>0</v>
      </c>
      <c r="DJ616" s="256" cm="1">
        <f t="array" aca="1" ref="DJ616" ca="1">_xlfn.XLOOKUP($A616&amp;$B616,'[7]产值及收款计划（2026）'!$A:$A&amp;'[7]产值及收款计划（2026）'!$B:$B,'[7]产值及收款计划（2026）'!DJ:DJ)</f>
        <v>0</v>
      </c>
      <c r="DK616" s="256" cm="1">
        <f t="array" aca="1" ref="DK616" ca="1">_xlfn.XLOOKUP($A616&amp;$B616,'[7]产值及收款计划（2026）'!$A:$A&amp;'[7]产值及收款计划（2026）'!$B:$B,'[7]产值及收款计划（2026）'!DK:DK)</f>
        <v>0</v>
      </c>
      <c r="DL616" s="256" cm="1">
        <f t="array" aca="1" ref="DL616" ca="1">_xlfn.XLOOKUP($A616&amp;$B616,'[7]产值及收款计划（2026）'!$A:$A&amp;'[7]产值及收款计划（2026）'!$B:$B,'[7]产值及收款计划（2026）'!DL:DL)</f>
        <v>0</v>
      </c>
      <c r="DM616" s="264"/>
      <c r="DN616" s="250"/>
    </row>
    <row r="617" spans="1:118" ht="20.25" x14ac:dyDescent="0.15">
      <c r="A617" s="254">
        <f t="shared" ca="1" si="31"/>
        <v>20</v>
      </c>
      <c r="B617" s="254" t="s">
        <v>31</v>
      </c>
      <c r="C617" s="255" cm="1">
        <f t="array" aca="1" ref="C617" ca="1">_xlfn.XLOOKUP($A617&amp;$B617,'[7]产值及收款计划（2026）'!$A:$A&amp;'[7]产值及收款计划（2026）'!$B:$B,'[7]产值及收款计划（2026）'!C:C)</f>
        <v>0</v>
      </c>
      <c r="D617" s="255" cm="1">
        <f t="array" aca="1" ref="D617" ca="1">_xlfn.XLOOKUP($A617&amp;$B617,'[7]产值及收款计划（2026）'!$A:$A&amp;'[7]产值及收款计划（2026）'!$B:$B,'[7]产值及收款计划（2026）'!D:D)</f>
        <v>0</v>
      </c>
      <c r="E617" s="256" cm="1">
        <f t="array" aca="1" ref="E617" ca="1">_xlfn.XLOOKUP($A617&amp;$B617,'[7]产值及收款计划（2026）'!$A:$A&amp;'[7]产值及收款计划（2026）'!$B:$B,'[7]产值及收款计划（2026）'!E:E)</f>
        <v>0</v>
      </c>
      <c r="F617" s="256" cm="1">
        <f t="array" aca="1" ref="F617" ca="1">_xlfn.XLOOKUP($A617&amp;$B617,'[7]产值及收款计划（2026）'!$A:$A&amp;'[7]产值及收款计划（2026）'!$B:$B,'[7]产值及收款计划（2026）'!F:F)</f>
        <v>0</v>
      </c>
      <c r="G617" s="256" cm="1">
        <f t="array" aca="1" ref="G617" ca="1">_xlfn.XLOOKUP($A617&amp;$B617,'[7]产值及收款计划（2026）'!$A:$A&amp;'[7]产值及收款计划（2026）'!$B:$B,'[7]产值及收款计划（2026）'!G:G)</f>
        <v>0</v>
      </c>
      <c r="H617" s="256" cm="1">
        <f t="array" aca="1" ref="H617" ca="1">_xlfn.XLOOKUP($A617&amp;$B617,'[7]产值及收款计划（2026）'!$A:$A&amp;'[7]产值及收款计划（2026）'!$B:$B,'[7]产值及收款计划（2026）'!H:H)</f>
        <v>0</v>
      </c>
      <c r="I617" s="257" cm="1">
        <f t="array" aca="1" ref="I617" ca="1">_xlfn.XLOOKUP($A617&amp;$B617,'[7]产值及收款计划（2026）'!$A:$A&amp;'[7]产值及收款计划（2026）'!$B:$B,'[7]产值及收款计划（2026）'!I:I)</f>
        <v>0</v>
      </c>
      <c r="J617" s="258" cm="1">
        <f t="array" aca="1" ref="J617" ca="1">_xlfn.XLOOKUP($A617&amp;$B617,'[7]产值及收款计划（2026）'!$A:$A&amp;'[7]产值及收款计划（2026）'!$B:$B,'[7]产值及收款计划（2026）'!J:J)</f>
        <v>0</v>
      </c>
      <c r="K617" s="256" cm="1">
        <f t="array" aca="1" ref="K617" ca="1">_xlfn.XLOOKUP($A617&amp;$B617,'[7]产值及收款计划（2026）'!$A:$A&amp;'[7]产值及收款计划（2026）'!$B:$B,'[7]产值及收款计划（2026）'!K:K)</f>
        <v>0</v>
      </c>
      <c r="L617" s="256" cm="1">
        <f t="array" aca="1" ref="L617" ca="1">_xlfn.XLOOKUP($A617&amp;$B617,'[7]产值及收款计划（2026）'!$A:$A&amp;'[7]产值及收款计划（2026）'!$B:$B,'[7]产值及收款计划（2026）'!L:L)</f>
        <v>0</v>
      </c>
      <c r="M617" s="256" cm="1">
        <f t="array" aca="1" ref="M617" ca="1">_xlfn.XLOOKUP($A617&amp;$B617,'[7]产值及收款计划（2026）'!$A:$A&amp;'[7]产值及收款计划（2026）'!$B:$B,'[7]产值及收款计划（2026）'!M:M)</f>
        <v>0</v>
      </c>
      <c r="N617" s="256" cm="1">
        <f t="array" aca="1" ref="N617" ca="1">_xlfn.XLOOKUP($A617&amp;$B617,'[7]产值及收款计划（2026）'!$A:$A&amp;'[7]产值及收款计划（2026）'!$B:$B,'[7]产值及收款计划（2026）'!N:N)</f>
        <v>0</v>
      </c>
      <c r="O617" s="256" cm="1">
        <f t="array" aca="1" ref="O617" ca="1">_xlfn.XLOOKUP($A617&amp;$B617,'[7]产值及收款计划（2026）'!$A:$A&amp;'[7]产值及收款计划（2026）'!$B:$B,'[7]产值及收款计划（2026）'!O:O)</f>
        <v>0</v>
      </c>
      <c r="P617" s="255" cm="1">
        <f t="array" aca="1" ref="P617" ca="1">_xlfn.XLOOKUP($A617&amp;$B617,'[7]产值及收款计划（2026）'!$A:$A&amp;'[7]产值及收款计划（2026）'!$B:$B,'[7]产值及收款计划（2026）'!P:P)</f>
        <v>0</v>
      </c>
      <c r="Q617" s="256" cm="1">
        <f t="array" aca="1" ref="Q617" ca="1">_xlfn.XLOOKUP($A617&amp;$B617,'[7]产值及收款计划（2026）'!$A:$A&amp;'[7]产值及收款计划（2026）'!$B:$B,'[7]产值及收款计划（2026）'!Q:Q)</f>
        <v>0</v>
      </c>
      <c r="R617" s="256" cm="1">
        <f t="array" aca="1" ref="R617" ca="1">_xlfn.XLOOKUP($A617&amp;$B617,'[7]产值及收款计划（2026）'!$A:$A&amp;'[7]产值及收款计划（2026）'!$B:$B,'[7]产值及收款计划（2026）'!R:R)</f>
        <v>0</v>
      </c>
      <c r="S617" s="256" cm="1">
        <f t="array" aca="1" ref="S617" ca="1">_xlfn.XLOOKUP($A617&amp;$B617,'[7]产值及收款计划（2026）'!$A:$A&amp;'[7]产值及收款计划（2026）'!$B:$B,'[7]产值及收款计划（2026）'!S:S)</f>
        <v>0</v>
      </c>
      <c r="T617" s="256" cm="1">
        <f t="array" aca="1" ref="T617" ca="1">_xlfn.XLOOKUP($A617&amp;$B617,'[7]产值及收款计划（2026）'!$A:$A&amp;'[7]产值及收款计划（2026）'!$B:$B,'[7]产值及收款计划（2026）'!T:T)</f>
        <v>0</v>
      </c>
      <c r="U617" s="256" cm="1">
        <f t="array" aca="1" ref="U617" ca="1">_xlfn.XLOOKUP($A617&amp;$B617,'[7]产值及收款计划（2026）'!$A:$A&amp;'[7]产值及收款计划（2026）'!$B:$B,'[7]产值及收款计划（2026）'!U:U)</f>
        <v>0</v>
      </c>
      <c r="V617" s="256" cm="1">
        <f t="array" aca="1" ref="V617" ca="1">_xlfn.XLOOKUP($A617&amp;$B617,'[7]产值及收款计划（2026）'!$A:$A&amp;'[7]产值及收款计划（2026）'!$B:$B,'[7]产值及收款计划（2026）'!V:V)</f>
        <v>0</v>
      </c>
      <c r="W617" s="256" cm="1">
        <f t="array" aca="1" ref="W617" ca="1">_xlfn.XLOOKUP($A617&amp;$B617,'[7]产值及收款计划（2026）'!$A:$A&amp;'[7]产值及收款计划（2026）'!$B:$B,'[7]产值及收款计划（2026）'!W:W)</f>
        <v>0</v>
      </c>
      <c r="X617" s="256" cm="1">
        <f t="array" aca="1" ref="X617" ca="1">_xlfn.XLOOKUP($A617&amp;$B617,'[7]产值及收款计划（2026）'!$A:$A&amp;'[7]产值及收款计划（2026）'!$B:$B,'[7]产值及收款计划（2026）'!X:X)</f>
        <v>0</v>
      </c>
      <c r="Y617" s="256" cm="1">
        <f t="array" aca="1" ref="Y617" ca="1">_xlfn.XLOOKUP($A617&amp;$B617,'[7]产值及收款计划（2026）'!$A:$A&amp;'[7]产值及收款计划（2026）'!$B:$B,'[7]产值及收款计划（2026）'!Y:Y)</f>
        <v>0</v>
      </c>
      <c r="Z617" s="256" cm="1">
        <f t="array" aca="1" ref="Z617" ca="1">_xlfn.XLOOKUP($A617&amp;$B617,'[7]产值及收款计划（2026）'!$A:$A&amp;'[7]产值及收款计划（2026）'!$B:$B,'[7]产值及收款计划（2026）'!Z:Z)</f>
        <v>0</v>
      </c>
      <c r="AA617" s="256" cm="1">
        <f t="array" aca="1" ref="AA617" ca="1">_xlfn.XLOOKUP($A617&amp;$B617,'[7]产值及收款计划（2026）'!$A:$A&amp;'[7]产值及收款计划（2026）'!$B:$B,'[7]产值及收款计划（2026）'!AA:AA)</f>
        <v>0</v>
      </c>
      <c r="AB617" s="256" cm="1">
        <f t="array" aca="1" ref="AB617" ca="1">_xlfn.XLOOKUP($A617&amp;$B617,'[7]产值及收款计划（2026）'!$A:$A&amp;'[7]产值及收款计划（2026）'!$B:$B,'[7]产值及收款计划（2026）'!AB:AB)</f>
        <v>0</v>
      </c>
      <c r="AC617" s="256" cm="1">
        <f t="array" aca="1" ref="AC617" ca="1">_xlfn.XLOOKUP($A617&amp;$B617,'[7]产值及收款计划（2026）'!$A:$A&amp;'[7]产值及收款计划（2026）'!$B:$B,'[7]产值及收款计划（2026）'!AC:AC)</f>
        <v>0</v>
      </c>
      <c r="AD617" s="256" cm="1">
        <f t="array" aca="1" ref="AD617" ca="1">_xlfn.XLOOKUP($A617&amp;$B617,'[7]产值及收款计划（2026）'!$A:$A&amp;'[7]产值及收款计划（2026）'!$B:$B,'[7]产值及收款计划（2026）'!AD:AD)</f>
        <v>0</v>
      </c>
      <c r="AE617" s="256" cm="1">
        <f t="array" aca="1" ref="AE617" ca="1">_xlfn.XLOOKUP($A617&amp;$B617,'[7]产值及收款计划（2026）'!$A:$A&amp;'[7]产值及收款计划（2026）'!$B:$B,'[7]产值及收款计划（2026）'!AE:AE)</f>
        <v>0</v>
      </c>
      <c r="AF617" s="256" cm="1">
        <f t="array" aca="1" ref="AF617" ca="1">_xlfn.XLOOKUP($A617&amp;$B617,'[7]产值及收款计划（2026）'!$A:$A&amp;'[7]产值及收款计划（2026）'!$B:$B,'[7]产值及收款计划（2026）'!AF:AF)</f>
        <v>0</v>
      </c>
      <c r="AG617" s="256" cm="1">
        <f t="array" aca="1" ref="AG617" ca="1">_xlfn.XLOOKUP($A617&amp;$B617,'[7]产值及收款计划（2026）'!$A:$A&amp;'[7]产值及收款计划（2026）'!$B:$B,'[7]产值及收款计划（2026）'!AG:AG)</f>
        <v>0</v>
      </c>
      <c r="AH617" s="256" cm="1">
        <f t="array" aca="1" ref="AH617" ca="1">_xlfn.XLOOKUP($A617&amp;$B617,'[7]产值及收款计划（2026）'!$A:$A&amp;'[7]产值及收款计划（2026）'!$B:$B,'[7]产值及收款计划（2026）'!AH:AH)</f>
        <v>0</v>
      </c>
      <c r="AI617" s="256" cm="1">
        <f t="array" aca="1" ref="AI617" ca="1">_xlfn.XLOOKUP($A617&amp;$B617,'[7]产值及收款计划（2026）'!$A:$A&amp;'[7]产值及收款计划（2026）'!$B:$B,'[7]产值及收款计划（2026）'!AI:AI)</f>
        <v>0</v>
      </c>
      <c r="AJ617" s="256" cm="1">
        <f t="array" aca="1" ref="AJ617" ca="1">_xlfn.XLOOKUP($A617&amp;$B617,'[7]产值及收款计划（2026）'!$A:$A&amp;'[7]产值及收款计划（2026）'!$B:$B,'[7]产值及收款计划（2026）'!AJ:AJ)</f>
        <v>0</v>
      </c>
      <c r="AK617" s="256" cm="1">
        <f t="array" aca="1" ref="AK617" ca="1">_xlfn.XLOOKUP($A617&amp;$B617,'[7]产值及收款计划（2026）'!$A:$A&amp;'[7]产值及收款计划（2026）'!$B:$B,'[7]产值及收款计划（2026）'!AK:AK)</f>
        <v>0</v>
      </c>
      <c r="AL617" s="256" cm="1">
        <f t="array" aca="1" ref="AL617" ca="1">_xlfn.XLOOKUP($A617&amp;$B617,'[7]产值及收款计划（2026）'!$A:$A&amp;'[7]产值及收款计划（2026）'!$B:$B,'[7]产值及收款计划（2026）'!AL:AL)</f>
        <v>0</v>
      </c>
      <c r="AM617" s="263" t="e" cm="1">
        <f t="array" aca="1" ref="AM617" ca="1">_xlfn.LET(_xlpm.勾选月份状态数组,TRANSPOSE('PPT(12-15页）-TOP10'!$A$3:$A$14),_xlpm.选择数据区,IF('PPT(12-15页）-TOP10'!$E$3="收款",$BA617:$BL617,$AA617:$AL617),SUM(_xlfn._xlws.FILTER(_xlpm.选择数据区,_xlpm.勾选月份状态数组,"")))</f>
        <v>#NAME?</v>
      </c>
      <c r="AN617" s="256" t="e" cm="1">
        <f t="array" aca="1" ref="AN617" ca="1">_xlfn.LET(_xlpm.勾选月份状态数组,TRANSPOSE('PPT(12-15页）-TOP10'!$A$3:$A$14),_xlpm.选择数据区,IF('PPT(12-15页）-TOP10'!$E$3="收款",$DA617:$DL617,$CA617:$CL617),SUM(_xlfn._xlws.FILTER(_xlpm.选择数据区,_xlpm.勾选月份状态数组,"")))</f>
        <v>#NAME?</v>
      </c>
      <c r="AO617" s="256">
        <f ca="1">SUM(CA617:CC617)+SUM(AD617:AL617)</f>
        <v>0</v>
      </c>
      <c r="AP617" s="256"/>
      <c r="AQ617" s="256"/>
      <c r="AR617" s="256"/>
      <c r="AS617" s="256" cm="1">
        <f t="array" aca="1" ref="AS617" ca="1">_xlfn.XLOOKUP($A617&amp;$B617,'[7]产值及收款计划（2026）'!$A:$A&amp;'[7]产值及收款计划（2026）'!$B:$B,'[7]产值及收款计划（2026）'!AS:AS)</f>
        <v>0</v>
      </c>
      <c r="AT617" s="256" cm="1">
        <f t="array" aca="1" ref="AT617" ca="1">_xlfn.XLOOKUP($A617&amp;$B617,'[7]产值及收款计划（2026）'!$A:$A&amp;'[7]产值及收款计划（2026）'!$B:$B,'[7]产值及收款计划（2026）'!AT:AT)</f>
        <v>0</v>
      </c>
      <c r="AU617" s="256" cm="1">
        <f t="array" aca="1" ref="AU617" ca="1">_xlfn.XLOOKUP($A617&amp;$B617,'[7]产值及收款计划（2026）'!$A:$A&amp;'[7]产值及收款计划（2026）'!$B:$B,'[7]产值及收款计划（2026）'!AU:AU)</f>
        <v>0</v>
      </c>
      <c r="AV617" s="256" cm="1">
        <f t="array" aca="1" ref="AV617" ca="1">_xlfn.XLOOKUP($A617&amp;$B617,'[7]产值及收款计划（2026）'!$A:$A&amp;'[7]产值及收款计划（2026）'!$B:$B,'[7]产值及收款计划（2026）'!AV:AV)</f>
        <v>0</v>
      </c>
      <c r="AW617" s="256" cm="1">
        <f t="array" aca="1" ref="AW617" ca="1">_xlfn.XLOOKUP($A617&amp;$B617,'[7]产值及收款计划（2026）'!$A:$A&amp;'[7]产值及收款计划（2026）'!$B:$B,'[7]产值及收款计划（2026）'!AW:AW)</f>
        <v>0</v>
      </c>
      <c r="AX617" s="256" cm="1">
        <f t="array" aca="1" ref="AX617" ca="1">_xlfn.XLOOKUP($A617&amp;$B617,'[7]产值及收款计划（2026）'!$A:$A&amp;'[7]产值及收款计划（2026）'!$B:$B,'[7]产值及收款计划（2026）'!AX:AX)</f>
        <v>0</v>
      </c>
      <c r="AY617" s="256" cm="1">
        <f t="array" aca="1" ref="AY617" ca="1">_xlfn.XLOOKUP($A617&amp;$B617,'[7]产值及收款计划（2026）'!$A:$A&amp;'[7]产值及收款计划（2026）'!$B:$B,'[7]产值及收款计划（2026）'!AY:AY)</f>
        <v>0</v>
      </c>
      <c r="AZ617" s="256" cm="1">
        <f t="array" aca="1" ref="AZ617" ca="1">_xlfn.XLOOKUP($A617&amp;$B617,'[7]产值及收款计划（2026）'!$A:$A&amp;'[7]产值及收款计划（2026）'!$B:$B,'[7]产值及收款计划（2026）'!AZ:AZ)</f>
        <v>0</v>
      </c>
      <c r="BA617" s="256" cm="1">
        <f t="array" aca="1" ref="BA617" ca="1">_xlfn.XLOOKUP($A617&amp;$B617,'[7]产值及收款计划（2026）'!$A:$A&amp;'[7]产值及收款计划（2026）'!$B:$B,'[7]产值及收款计划（2026）'!BA:BA)</f>
        <v>0</v>
      </c>
      <c r="BB617" s="256" cm="1">
        <f t="array" aca="1" ref="BB617" ca="1">_xlfn.XLOOKUP($A617&amp;$B617,'[7]产值及收款计划（2026）'!$A:$A&amp;'[7]产值及收款计划（2026）'!$B:$B,'[7]产值及收款计划（2026）'!BB:BB)</f>
        <v>0</v>
      </c>
      <c r="BC617" s="256" cm="1">
        <f t="array" aca="1" ref="BC617" ca="1">_xlfn.XLOOKUP($A617&amp;$B617,'[7]产值及收款计划（2026）'!$A:$A&amp;'[7]产值及收款计划（2026）'!$B:$B,'[7]产值及收款计划（2026）'!BC:BC)</f>
        <v>0</v>
      </c>
      <c r="BD617" s="256" cm="1">
        <f t="array" aca="1" ref="BD617" ca="1">_xlfn.XLOOKUP($A617&amp;$B617,'[7]产值及收款计划（2026）'!$A:$A&amp;'[7]产值及收款计划（2026）'!$B:$B,'[7]产值及收款计划（2026）'!BD:BD)</f>
        <v>0</v>
      </c>
      <c r="BE617" s="256" cm="1">
        <f t="array" aca="1" ref="BE617" ca="1">_xlfn.XLOOKUP($A617&amp;$B617,'[7]产值及收款计划（2026）'!$A:$A&amp;'[7]产值及收款计划（2026）'!$B:$B,'[7]产值及收款计划（2026）'!BE:BE)</f>
        <v>0</v>
      </c>
      <c r="BF617" s="256" cm="1">
        <f t="array" aca="1" ref="BF617" ca="1">_xlfn.XLOOKUP($A617&amp;$B617,'[7]产值及收款计划（2026）'!$A:$A&amp;'[7]产值及收款计划（2026）'!$B:$B,'[7]产值及收款计划（2026）'!BF:BF)</f>
        <v>0</v>
      </c>
      <c r="BG617" s="256" cm="1">
        <f t="array" aca="1" ref="BG617" ca="1">_xlfn.XLOOKUP($A617&amp;$B617,'[7]产值及收款计划（2026）'!$A:$A&amp;'[7]产值及收款计划（2026）'!$B:$B,'[7]产值及收款计划（2026）'!BG:BG)</f>
        <v>0</v>
      </c>
      <c r="BH617" s="256" cm="1">
        <f t="array" aca="1" ref="BH617" ca="1">_xlfn.XLOOKUP($A617&amp;$B617,'[7]产值及收款计划（2026）'!$A:$A&amp;'[7]产值及收款计划（2026）'!$B:$B,'[7]产值及收款计划（2026）'!BH:BH)</f>
        <v>0</v>
      </c>
      <c r="BI617" s="256" cm="1">
        <f t="array" aca="1" ref="BI617" ca="1">_xlfn.XLOOKUP($A617&amp;$B617,'[7]产值及收款计划（2026）'!$A:$A&amp;'[7]产值及收款计划（2026）'!$B:$B,'[7]产值及收款计划（2026）'!BI:BI)</f>
        <v>0</v>
      </c>
      <c r="BJ617" s="256" cm="1">
        <f t="array" aca="1" ref="BJ617" ca="1">_xlfn.XLOOKUP($A617&amp;$B617,'[7]产值及收款计划（2026）'!$A:$A&amp;'[7]产值及收款计划（2026）'!$B:$B,'[7]产值及收款计划（2026）'!BJ:BJ)</f>
        <v>0</v>
      </c>
      <c r="BK617" s="256" cm="1">
        <f t="array" aca="1" ref="BK617" ca="1">_xlfn.XLOOKUP($A617&amp;$B617,'[7]产值及收款计划（2026）'!$A:$A&amp;'[7]产值及收款计划（2026）'!$B:$B,'[7]产值及收款计划（2026）'!BK:BK)</f>
        <v>0</v>
      </c>
      <c r="BL617" s="256" cm="1">
        <f t="array" aca="1" ref="BL617" ca="1">_xlfn.XLOOKUP($A617&amp;$B617,'[7]产值及收款计划（2026）'!$A:$A&amp;'[7]产值及收款计划（2026）'!$B:$B,'[7]产值及收款计划（2026）'!BL:BL)</f>
        <v>0</v>
      </c>
      <c r="BM617" s="256"/>
      <c r="BN617" s="256"/>
      <c r="BO617" s="256"/>
      <c r="BP617" s="256"/>
      <c r="BQ617" s="255" cm="1">
        <f t="array" aca="1" ref="BQ617" ca="1">_xlfn.XLOOKUP($A617&amp;$B617,'[7]产值及收款计划（2026）'!$A:$A&amp;'[7]产值及收款计划（2026）'!$B:$B,'[7]产值及收款计划（2026）'!BQ:BQ)</f>
        <v>0</v>
      </c>
      <c r="BR617" s="256" cm="1">
        <f t="array" aca="1" ref="BR617" ca="1">_xlfn.XLOOKUP($A617&amp;$B617,'[7]产值及收款计划（2026）'!$A:$A&amp;'[7]产值及收款计划（2026）'!$B:$B,'[7]产值及收款计划（2026）'!BR:BR)</f>
        <v>0</v>
      </c>
      <c r="CA617" s="256" cm="1">
        <f t="array" aca="1" ref="CA617" ca="1">_xlfn.XLOOKUP($A617&amp;$B617,'[7]产值及收款计划（2026）'!$A:$A&amp;'[7]产值及收款计划（2026）'!$B:$B,'[7]产值及收款计划（2026）'!CA:CA)</f>
        <v>0</v>
      </c>
      <c r="CB617" s="256" cm="1">
        <f t="array" aca="1" ref="CB617" ca="1">_xlfn.XLOOKUP($A617&amp;$B617,'[7]产值及收款计划（2026）'!$A:$A&amp;'[7]产值及收款计划（2026）'!$B:$B,'[7]产值及收款计划（2026）'!CB:CB)</f>
        <v>0</v>
      </c>
      <c r="CC617" s="256" cm="1">
        <f t="array" aca="1" ref="CC617" ca="1">_xlfn.XLOOKUP($A617&amp;$B617,'[7]产值及收款计划（2026）'!$A:$A&amp;'[7]产值及收款计划（2026）'!$B:$B,'[7]产值及收款计划（2026）'!CC:CC)</f>
        <v>0</v>
      </c>
      <c r="CD617" s="256" cm="1">
        <f t="array" aca="1" ref="CD617" ca="1">_xlfn.XLOOKUP($A617&amp;$B617,'[7]产值及收款计划（2026）'!$A:$A&amp;'[7]产值及收款计划（2026）'!$B:$B,'[7]产值及收款计划（2026）'!CD:CD)</f>
        <v>0</v>
      </c>
      <c r="CE617" s="256" cm="1">
        <f t="array" aca="1" ref="CE617" ca="1">_xlfn.XLOOKUP($A617&amp;$B617,'[7]产值及收款计划（2026）'!$A:$A&amp;'[7]产值及收款计划（2026）'!$B:$B,'[7]产值及收款计划（2026）'!CE:CE)</f>
        <v>0</v>
      </c>
      <c r="CF617" s="256" cm="1">
        <f t="array" aca="1" ref="CF617" ca="1">_xlfn.XLOOKUP($A617&amp;$B617,'[7]产值及收款计划（2026）'!$A:$A&amp;'[7]产值及收款计划（2026）'!$B:$B,'[7]产值及收款计划（2026）'!CF:CF)</f>
        <v>0</v>
      </c>
      <c r="CG617" s="256" cm="1">
        <f t="array" aca="1" ref="CG617" ca="1">_xlfn.XLOOKUP($A617&amp;$B617,'[7]产值及收款计划（2026）'!$A:$A&amp;'[7]产值及收款计划（2026）'!$B:$B,'[7]产值及收款计划（2026）'!CG:CG)</f>
        <v>0</v>
      </c>
      <c r="CH617" s="256" cm="1">
        <f t="array" aca="1" ref="CH617" ca="1">_xlfn.XLOOKUP($A617&amp;$B617,'[7]产值及收款计划（2026）'!$A:$A&amp;'[7]产值及收款计划（2026）'!$B:$B,'[7]产值及收款计划（2026）'!CH:CH)</f>
        <v>0</v>
      </c>
      <c r="CI617" s="256" cm="1">
        <f t="array" aca="1" ref="CI617" ca="1">_xlfn.XLOOKUP($A617&amp;$B617,'[7]产值及收款计划（2026）'!$A:$A&amp;'[7]产值及收款计划（2026）'!$B:$B,'[7]产值及收款计划（2026）'!CI:CI)</f>
        <v>0</v>
      </c>
      <c r="CJ617" s="256" cm="1">
        <f t="array" aca="1" ref="CJ617" ca="1">_xlfn.XLOOKUP($A617&amp;$B617,'[7]产值及收款计划（2026）'!$A:$A&amp;'[7]产值及收款计划（2026）'!$B:$B,'[7]产值及收款计划（2026）'!CJ:CJ)</f>
        <v>0</v>
      </c>
      <c r="CK617" s="256" cm="1">
        <f t="array" aca="1" ref="CK617" ca="1">_xlfn.XLOOKUP($A617&amp;$B617,'[7]产值及收款计划（2026）'!$A:$A&amp;'[7]产值及收款计划（2026）'!$B:$B,'[7]产值及收款计划（2026）'!CK:CK)</f>
        <v>0</v>
      </c>
      <c r="CL617" s="256" cm="1">
        <f t="array" aca="1" ref="CL617" ca="1">_xlfn.XLOOKUP($A617&amp;$B617,'[7]产值及收款计划（2026）'!$A:$A&amp;'[7]产值及收款计划（2026）'!$B:$B,'[7]产值及收款计划（2026）'!CL:CL)</f>
        <v>0</v>
      </c>
      <c r="DA617" s="256" cm="1">
        <f t="array" aca="1" ref="DA617" ca="1">_xlfn.XLOOKUP($A617&amp;$B617,'[7]产值及收款计划（2026）'!$A:$A&amp;'[7]产值及收款计划（2026）'!$B:$B,'[7]产值及收款计划（2026）'!DA:DA)</f>
        <v>0</v>
      </c>
      <c r="DB617" s="256" cm="1">
        <f t="array" aca="1" ref="DB617" ca="1">_xlfn.XLOOKUP($A617&amp;$B617,'[7]产值及收款计划（2026）'!$A:$A&amp;'[7]产值及收款计划（2026）'!$B:$B,'[7]产值及收款计划（2026）'!DB:DB)</f>
        <v>0</v>
      </c>
      <c r="DC617" s="256" cm="1">
        <f t="array" aca="1" ref="DC617" ca="1">_xlfn.XLOOKUP($A617&amp;$B617,'[7]产值及收款计划（2026）'!$A:$A&amp;'[7]产值及收款计划（2026）'!$B:$B,'[7]产值及收款计划（2026）'!DC:DC)</f>
        <v>0</v>
      </c>
      <c r="DD617" s="256" cm="1">
        <f t="array" aca="1" ref="DD617" ca="1">_xlfn.XLOOKUP($A617&amp;$B617,'[7]产值及收款计划（2026）'!$A:$A&amp;'[7]产值及收款计划（2026）'!$B:$B,'[7]产值及收款计划（2026）'!DD:DD)</f>
        <v>0</v>
      </c>
      <c r="DE617" s="256" cm="1">
        <f t="array" aca="1" ref="DE617" ca="1">_xlfn.XLOOKUP($A617&amp;$B617,'[7]产值及收款计划（2026）'!$A:$A&amp;'[7]产值及收款计划（2026）'!$B:$B,'[7]产值及收款计划（2026）'!DE:DE)</f>
        <v>0</v>
      </c>
      <c r="DF617" s="256" cm="1">
        <f t="array" aca="1" ref="DF617" ca="1">_xlfn.XLOOKUP($A617&amp;$B617,'[7]产值及收款计划（2026）'!$A:$A&amp;'[7]产值及收款计划（2026）'!$B:$B,'[7]产值及收款计划（2026）'!DF:DF)</f>
        <v>0</v>
      </c>
      <c r="DG617" s="256" cm="1">
        <f t="array" aca="1" ref="DG617" ca="1">_xlfn.XLOOKUP($A617&amp;$B617,'[7]产值及收款计划（2026）'!$A:$A&amp;'[7]产值及收款计划（2026）'!$B:$B,'[7]产值及收款计划（2026）'!DG:DG)</f>
        <v>0</v>
      </c>
      <c r="DH617" s="256" cm="1">
        <f t="array" aca="1" ref="DH617" ca="1">_xlfn.XLOOKUP($A617&amp;$B617,'[7]产值及收款计划（2026）'!$A:$A&amp;'[7]产值及收款计划（2026）'!$B:$B,'[7]产值及收款计划（2026）'!DH:DH)</f>
        <v>0</v>
      </c>
      <c r="DI617" s="256" cm="1">
        <f t="array" aca="1" ref="DI617" ca="1">_xlfn.XLOOKUP($A617&amp;$B617,'[7]产值及收款计划（2026）'!$A:$A&amp;'[7]产值及收款计划（2026）'!$B:$B,'[7]产值及收款计划（2026）'!DI:DI)</f>
        <v>0</v>
      </c>
      <c r="DJ617" s="256" cm="1">
        <f t="array" aca="1" ref="DJ617" ca="1">_xlfn.XLOOKUP($A617&amp;$B617,'[7]产值及收款计划（2026）'!$A:$A&amp;'[7]产值及收款计划（2026）'!$B:$B,'[7]产值及收款计划（2026）'!DJ:DJ)</f>
        <v>0</v>
      </c>
      <c r="DK617" s="256" cm="1">
        <f t="array" aca="1" ref="DK617" ca="1">_xlfn.XLOOKUP($A617&amp;$B617,'[7]产值及收款计划（2026）'!$A:$A&amp;'[7]产值及收款计划（2026）'!$B:$B,'[7]产值及收款计划（2026）'!DK:DK)</f>
        <v>0</v>
      </c>
      <c r="DL617" s="256" cm="1">
        <f t="array" aca="1" ref="DL617" ca="1">_xlfn.XLOOKUP($A617&amp;$B617,'[7]产值及收款计划（2026）'!$A:$A&amp;'[7]产值及收款计划（2026）'!$B:$B,'[7]产值及收款计划（2026）'!DL:DL)</f>
        <v>0</v>
      </c>
      <c r="DM617" s="264"/>
      <c r="DN617" s="250"/>
    </row>
    <row r="618" spans="1:118" ht="20.25" x14ac:dyDescent="0.15">
      <c r="A618" s="254">
        <f t="shared" ca="1" si="31"/>
        <v>21</v>
      </c>
      <c r="B618" s="254" t="s">
        <v>31</v>
      </c>
      <c r="C618" s="255" cm="1">
        <f t="array" aca="1" ref="C618" ca="1">_xlfn.XLOOKUP($A618&amp;$B618,'[7]产值及收款计划（2026）'!$A:$A&amp;'[7]产值及收款计划（2026）'!$B:$B,'[7]产值及收款计划（2026）'!C:C)</f>
        <v>0</v>
      </c>
      <c r="D618" s="255" cm="1">
        <f t="array" aca="1" ref="D618" ca="1">_xlfn.XLOOKUP($A618&amp;$B618,'[7]产值及收款计划（2026）'!$A:$A&amp;'[7]产值及收款计划（2026）'!$B:$B,'[7]产值及收款计划（2026）'!D:D)</f>
        <v>0</v>
      </c>
      <c r="E618" s="256" cm="1">
        <f t="array" aca="1" ref="E618" ca="1">_xlfn.XLOOKUP($A618&amp;$B618,'[7]产值及收款计划（2026）'!$A:$A&amp;'[7]产值及收款计划（2026）'!$B:$B,'[7]产值及收款计划（2026）'!E:E)</f>
        <v>0</v>
      </c>
      <c r="F618" s="256" cm="1">
        <f t="array" aca="1" ref="F618" ca="1">_xlfn.XLOOKUP($A618&amp;$B618,'[7]产值及收款计划（2026）'!$A:$A&amp;'[7]产值及收款计划（2026）'!$B:$B,'[7]产值及收款计划（2026）'!F:F)</f>
        <v>0</v>
      </c>
      <c r="G618" s="256" cm="1">
        <f t="array" aca="1" ref="G618" ca="1">_xlfn.XLOOKUP($A618&amp;$B618,'[7]产值及收款计划（2026）'!$A:$A&amp;'[7]产值及收款计划（2026）'!$B:$B,'[7]产值及收款计划（2026）'!G:G)</f>
        <v>0</v>
      </c>
      <c r="H618" s="256" cm="1">
        <f t="array" aca="1" ref="H618" ca="1">_xlfn.XLOOKUP($A618&amp;$B618,'[7]产值及收款计划（2026）'!$A:$A&amp;'[7]产值及收款计划（2026）'!$B:$B,'[7]产值及收款计划（2026）'!H:H)</f>
        <v>0</v>
      </c>
      <c r="I618" s="257" cm="1">
        <f t="array" aca="1" ref="I618" ca="1">_xlfn.XLOOKUP($A618&amp;$B618,'[7]产值及收款计划（2026）'!$A:$A&amp;'[7]产值及收款计划（2026）'!$B:$B,'[7]产值及收款计划（2026）'!I:I)</f>
        <v>0</v>
      </c>
      <c r="J618" s="258" cm="1">
        <f t="array" aca="1" ref="J618" ca="1">_xlfn.XLOOKUP($A618&amp;$B618,'[7]产值及收款计划（2026）'!$A:$A&amp;'[7]产值及收款计划（2026）'!$B:$B,'[7]产值及收款计划（2026）'!J:J)</f>
        <v>0</v>
      </c>
      <c r="K618" s="256" cm="1">
        <f t="array" aca="1" ref="K618" ca="1">_xlfn.XLOOKUP($A618&amp;$B618,'[7]产值及收款计划（2026）'!$A:$A&amp;'[7]产值及收款计划（2026）'!$B:$B,'[7]产值及收款计划（2026）'!K:K)</f>
        <v>0</v>
      </c>
      <c r="L618" s="256" cm="1">
        <f t="array" aca="1" ref="L618" ca="1">_xlfn.XLOOKUP($A618&amp;$B618,'[7]产值及收款计划（2026）'!$A:$A&amp;'[7]产值及收款计划（2026）'!$B:$B,'[7]产值及收款计划（2026）'!L:L)</f>
        <v>0</v>
      </c>
      <c r="M618" s="256" cm="1">
        <f t="array" aca="1" ref="M618" ca="1">_xlfn.XLOOKUP($A618&amp;$B618,'[7]产值及收款计划（2026）'!$A:$A&amp;'[7]产值及收款计划（2026）'!$B:$B,'[7]产值及收款计划（2026）'!M:M)</f>
        <v>0</v>
      </c>
      <c r="N618" s="256" cm="1">
        <f t="array" aca="1" ref="N618" ca="1">_xlfn.XLOOKUP($A618&amp;$B618,'[7]产值及收款计划（2026）'!$A:$A&amp;'[7]产值及收款计划（2026）'!$B:$B,'[7]产值及收款计划（2026）'!N:N)</f>
        <v>0</v>
      </c>
      <c r="O618" s="256" cm="1">
        <f t="array" aca="1" ref="O618" ca="1">_xlfn.XLOOKUP($A618&amp;$B618,'[7]产值及收款计划（2026）'!$A:$A&amp;'[7]产值及收款计划（2026）'!$B:$B,'[7]产值及收款计划（2026）'!O:O)</f>
        <v>0</v>
      </c>
      <c r="P618" s="255" cm="1">
        <f t="array" aca="1" ref="P618" ca="1">_xlfn.XLOOKUP($A618&amp;$B618,'[7]产值及收款计划（2026）'!$A:$A&amp;'[7]产值及收款计划（2026）'!$B:$B,'[7]产值及收款计划（2026）'!P:P)</f>
        <v>0</v>
      </c>
      <c r="Q618" s="256" cm="1">
        <f t="array" aca="1" ref="Q618" ca="1">_xlfn.XLOOKUP($A618&amp;$B618,'[7]产值及收款计划（2026）'!$A:$A&amp;'[7]产值及收款计划（2026）'!$B:$B,'[7]产值及收款计划（2026）'!Q:Q)</f>
        <v>0</v>
      </c>
      <c r="R618" s="256" cm="1">
        <f t="array" aca="1" ref="R618" ca="1">_xlfn.XLOOKUP($A618&amp;$B618,'[7]产值及收款计划（2026）'!$A:$A&amp;'[7]产值及收款计划（2026）'!$B:$B,'[7]产值及收款计划（2026）'!R:R)</f>
        <v>0</v>
      </c>
      <c r="S618" s="256" cm="1">
        <f t="array" aca="1" ref="S618" ca="1">_xlfn.XLOOKUP($A618&amp;$B618,'[7]产值及收款计划（2026）'!$A:$A&amp;'[7]产值及收款计划（2026）'!$B:$B,'[7]产值及收款计划（2026）'!S:S)</f>
        <v>0</v>
      </c>
      <c r="T618" s="256" cm="1">
        <f t="array" aca="1" ref="T618" ca="1">_xlfn.XLOOKUP($A618&amp;$B618,'[7]产值及收款计划（2026）'!$A:$A&amp;'[7]产值及收款计划（2026）'!$B:$B,'[7]产值及收款计划（2026）'!T:T)</f>
        <v>0</v>
      </c>
      <c r="U618" s="256" cm="1">
        <f t="array" aca="1" ref="U618" ca="1">_xlfn.XLOOKUP($A618&amp;$B618,'[7]产值及收款计划（2026）'!$A:$A&amp;'[7]产值及收款计划（2026）'!$B:$B,'[7]产值及收款计划（2026）'!U:U)</f>
        <v>0</v>
      </c>
      <c r="V618" s="256" cm="1">
        <f t="array" aca="1" ref="V618" ca="1">_xlfn.XLOOKUP($A618&amp;$B618,'[7]产值及收款计划（2026）'!$A:$A&amp;'[7]产值及收款计划（2026）'!$B:$B,'[7]产值及收款计划（2026）'!V:V)</f>
        <v>0</v>
      </c>
      <c r="W618" s="256" cm="1">
        <f t="array" aca="1" ref="W618" ca="1">_xlfn.XLOOKUP($A618&amp;$B618,'[7]产值及收款计划（2026）'!$A:$A&amp;'[7]产值及收款计划（2026）'!$B:$B,'[7]产值及收款计划（2026）'!W:W)</f>
        <v>0</v>
      </c>
      <c r="X618" s="256" cm="1">
        <f t="array" aca="1" ref="X618" ca="1">_xlfn.XLOOKUP($A618&amp;$B618,'[7]产值及收款计划（2026）'!$A:$A&amp;'[7]产值及收款计划（2026）'!$B:$B,'[7]产值及收款计划（2026）'!X:X)</f>
        <v>0</v>
      </c>
      <c r="Y618" s="256" cm="1">
        <f t="array" aca="1" ref="Y618" ca="1">_xlfn.XLOOKUP($A618&amp;$B618,'[7]产值及收款计划（2026）'!$A:$A&amp;'[7]产值及收款计划（2026）'!$B:$B,'[7]产值及收款计划（2026）'!Y:Y)</f>
        <v>0</v>
      </c>
      <c r="Z618" s="256" cm="1">
        <f t="array" aca="1" ref="Z618" ca="1">_xlfn.XLOOKUP($A618&amp;$B618,'[7]产值及收款计划（2026）'!$A:$A&amp;'[7]产值及收款计划（2026）'!$B:$B,'[7]产值及收款计划（2026）'!Z:Z)</f>
        <v>0</v>
      </c>
      <c r="AA618" s="256" cm="1">
        <f t="array" aca="1" ref="AA618" ca="1">_xlfn.XLOOKUP($A618&amp;$B618,'[7]产值及收款计划（2026）'!$A:$A&amp;'[7]产值及收款计划（2026）'!$B:$B,'[7]产值及收款计划（2026）'!AA:AA)</f>
        <v>0</v>
      </c>
      <c r="AB618" s="256" cm="1">
        <f t="array" aca="1" ref="AB618" ca="1">_xlfn.XLOOKUP($A618&amp;$B618,'[7]产值及收款计划（2026）'!$A:$A&amp;'[7]产值及收款计划（2026）'!$B:$B,'[7]产值及收款计划（2026）'!AB:AB)</f>
        <v>0</v>
      </c>
      <c r="AC618" s="256" cm="1">
        <f t="array" aca="1" ref="AC618" ca="1">_xlfn.XLOOKUP($A618&amp;$B618,'[7]产值及收款计划（2026）'!$A:$A&amp;'[7]产值及收款计划（2026）'!$B:$B,'[7]产值及收款计划（2026）'!AC:AC)</f>
        <v>0</v>
      </c>
      <c r="AD618" s="256" cm="1">
        <f t="array" aca="1" ref="AD618" ca="1">_xlfn.XLOOKUP($A618&amp;$B618,'[7]产值及收款计划（2026）'!$A:$A&amp;'[7]产值及收款计划（2026）'!$B:$B,'[7]产值及收款计划（2026）'!AD:AD)</f>
        <v>0</v>
      </c>
      <c r="AE618" s="256" cm="1">
        <f t="array" aca="1" ref="AE618" ca="1">_xlfn.XLOOKUP($A618&amp;$B618,'[7]产值及收款计划（2026）'!$A:$A&amp;'[7]产值及收款计划（2026）'!$B:$B,'[7]产值及收款计划（2026）'!AE:AE)</f>
        <v>0</v>
      </c>
      <c r="AF618" s="256" cm="1">
        <f t="array" aca="1" ref="AF618" ca="1">_xlfn.XLOOKUP($A618&amp;$B618,'[7]产值及收款计划（2026）'!$A:$A&amp;'[7]产值及收款计划（2026）'!$B:$B,'[7]产值及收款计划（2026）'!AF:AF)</f>
        <v>0</v>
      </c>
      <c r="AG618" s="256" cm="1">
        <f t="array" aca="1" ref="AG618" ca="1">_xlfn.XLOOKUP($A618&amp;$B618,'[7]产值及收款计划（2026）'!$A:$A&amp;'[7]产值及收款计划（2026）'!$B:$B,'[7]产值及收款计划（2026）'!AG:AG)</f>
        <v>0</v>
      </c>
      <c r="AH618" s="256" cm="1">
        <f t="array" aca="1" ref="AH618" ca="1">_xlfn.XLOOKUP($A618&amp;$B618,'[7]产值及收款计划（2026）'!$A:$A&amp;'[7]产值及收款计划（2026）'!$B:$B,'[7]产值及收款计划（2026）'!AH:AH)</f>
        <v>0</v>
      </c>
      <c r="AI618" s="256" cm="1">
        <f t="array" aca="1" ref="AI618" ca="1">_xlfn.XLOOKUP($A618&amp;$B618,'[7]产值及收款计划（2026）'!$A:$A&amp;'[7]产值及收款计划（2026）'!$B:$B,'[7]产值及收款计划（2026）'!AI:AI)</f>
        <v>0</v>
      </c>
      <c r="AJ618" s="256" cm="1">
        <f t="array" aca="1" ref="AJ618" ca="1">_xlfn.XLOOKUP($A618&amp;$B618,'[7]产值及收款计划（2026）'!$A:$A&amp;'[7]产值及收款计划（2026）'!$B:$B,'[7]产值及收款计划（2026）'!AJ:AJ)</f>
        <v>0</v>
      </c>
      <c r="AK618" s="256" cm="1">
        <f t="array" aca="1" ref="AK618" ca="1">_xlfn.XLOOKUP($A618&amp;$B618,'[7]产值及收款计划（2026）'!$A:$A&amp;'[7]产值及收款计划（2026）'!$B:$B,'[7]产值及收款计划（2026）'!AK:AK)</f>
        <v>0</v>
      </c>
      <c r="AL618" s="256" cm="1">
        <f t="array" aca="1" ref="AL618" ca="1">_xlfn.XLOOKUP($A618&amp;$B618,'[7]产值及收款计划（2026）'!$A:$A&amp;'[7]产值及收款计划（2026）'!$B:$B,'[7]产值及收款计划（2026）'!AL:AL)</f>
        <v>0</v>
      </c>
      <c r="AM618" s="263" t="e" cm="1">
        <f t="array" aca="1" ref="AM618" ca="1">_xlfn.LET(_xlpm.勾选月份状态数组,TRANSPOSE('PPT(12-15页）-TOP10'!$A$3:$A$14),_xlpm.选择数据区,IF('PPT(12-15页）-TOP10'!$E$3="收款",$BA618:$BL618,$AA618:$AL618),SUM(_xlfn._xlws.FILTER(_xlpm.选择数据区,_xlpm.勾选月份状态数组,"")))</f>
        <v>#NAME?</v>
      </c>
      <c r="AN618" s="256" t="e" cm="1">
        <f t="array" aca="1" ref="AN618" ca="1">_xlfn.LET(_xlpm.勾选月份状态数组,TRANSPOSE('PPT(12-15页）-TOP10'!$A$3:$A$14),_xlpm.选择数据区,IF('PPT(12-15页）-TOP10'!$E$3="收款",$DA618:$DL618,$CA618:$CL618),SUM(_xlfn._xlws.FILTER(_xlpm.选择数据区,_xlpm.勾选月份状态数组,"")))</f>
        <v>#NAME?</v>
      </c>
      <c r="AO618" s="256">
        <f ca="1">SUM(CA618:CC618)+SUM(AD618:AL618)</f>
        <v>0</v>
      </c>
      <c r="AP618" s="256"/>
      <c r="AQ618" s="256"/>
      <c r="AR618" s="256"/>
      <c r="AS618" s="256" cm="1">
        <f t="array" aca="1" ref="AS618" ca="1">_xlfn.XLOOKUP($A618&amp;$B618,'[7]产值及收款计划（2026）'!$A:$A&amp;'[7]产值及收款计划（2026）'!$B:$B,'[7]产值及收款计划（2026）'!AS:AS)</f>
        <v>0</v>
      </c>
      <c r="AT618" s="256" cm="1">
        <f t="array" aca="1" ref="AT618" ca="1">_xlfn.XLOOKUP($A618&amp;$B618,'[7]产值及收款计划（2026）'!$A:$A&amp;'[7]产值及收款计划（2026）'!$B:$B,'[7]产值及收款计划（2026）'!AT:AT)</f>
        <v>0</v>
      </c>
      <c r="AU618" s="256" cm="1">
        <f t="array" aca="1" ref="AU618" ca="1">_xlfn.XLOOKUP($A618&amp;$B618,'[7]产值及收款计划（2026）'!$A:$A&amp;'[7]产值及收款计划（2026）'!$B:$B,'[7]产值及收款计划（2026）'!AU:AU)</f>
        <v>0</v>
      </c>
      <c r="AV618" s="256" cm="1">
        <f t="array" aca="1" ref="AV618" ca="1">_xlfn.XLOOKUP($A618&amp;$B618,'[7]产值及收款计划（2026）'!$A:$A&amp;'[7]产值及收款计划（2026）'!$B:$B,'[7]产值及收款计划（2026）'!AV:AV)</f>
        <v>0</v>
      </c>
      <c r="AW618" s="256" cm="1">
        <f t="array" aca="1" ref="AW618" ca="1">_xlfn.XLOOKUP($A618&amp;$B618,'[7]产值及收款计划（2026）'!$A:$A&amp;'[7]产值及收款计划（2026）'!$B:$B,'[7]产值及收款计划（2026）'!AW:AW)</f>
        <v>0</v>
      </c>
      <c r="AX618" s="256" cm="1">
        <f t="array" aca="1" ref="AX618" ca="1">_xlfn.XLOOKUP($A618&amp;$B618,'[7]产值及收款计划（2026）'!$A:$A&amp;'[7]产值及收款计划（2026）'!$B:$B,'[7]产值及收款计划（2026）'!AX:AX)</f>
        <v>0</v>
      </c>
      <c r="AY618" s="256" cm="1">
        <f t="array" aca="1" ref="AY618" ca="1">_xlfn.XLOOKUP($A618&amp;$B618,'[7]产值及收款计划（2026）'!$A:$A&amp;'[7]产值及收款计划（2026）'!$B:$B,'[7]产值及收款计划（2026）'!AY:AY)</f>
        <v>0</v>
      </c>
      <c r="AZ618" s="256" cm="1">
        <f t="array" aca="1" ref="AZ618" ca="1">_xlfn.XLOOKUP($A618&amp;$B618,'[7]产值及收款计划（2026）'!$A:$A&amp;'[7]产值及收款计划（2026）'!$B:$B,'[7]产值及收款计划（2026）'!AZ:AZ)</f>
        <v>0</v>
      </c>
      <c r="BA618" s="256" cm="1">
        <f t="array" aca="1" ref="BA618" ca="1">_xlfn.XLOOKUP($A618&amp;$B618,'[7]产值及收款计划（2026）'!$A:$A&amp;'[7]产值及收款计划（2026）'!$B:$B,'[7]产值及收款计划（2026）'!BA:BA)</f>
        <v>0</v>
      </c>
      <c r="BB618" s="256" cm="1">
        <f t="array" aca="1" ref="BB618" ca="1">_xlfn.XLOOKUP($A618&amp;$B618,'[7]产值及收款计划（2026）'!$A:$A&amp;'[7]产值及收款计划（2026）'!$B:$B,'[7]产值及收款计划（2026）'!BB:BB)</f>
        <v>0</v>
      </c>
      <c r="BC618" s="256" cm="1">
        <f t="array" aca="1" ref="BC618" ca="1">_xlfn.XLOOKUP($A618&amp;$B618,'[7]产值及收款计划（2026）'!$A:$A&amp;'[7]产值及收款计划（2026）'!$B:$B,'[7]产值及收款计划（2026）'!BC:BC)</f>
        <v>0</v>
      </c>
      <c r="BD618" s="256" cm="1">
        <f t="array" aca="1" ref="BD618" ca="1">_xlfn.XLOOKUP($A618&amp;$B618,'[7]产值及收款计划（2026）'!$A:$A&amp;'[7]产值及收款计划（2026）'!$B:$B,'[7]产值及收款计划（2026）'!BD:BD)</f>
        <v>0</v>
      </c>
      <c r="BE618" s="256" cm="1">
        <f t="array" aca="1" ref="BE618" ca="1">_xlfn.XLOOKUP($A618&amp;$B618,'[7]产值及收款计划（2026）'!$A:$A&amp;'[7]产值及收款计划（2026）'!$B:$B,'[7]产值及收款计划（2026）'!BE:BE)</f>
        <v>0</v>
      </c>
      <c r="BF618" s="256" cm="1">
        <f t="array" aca="1" ref="BF618" ca="1">_xlfn.XLOOKUP($A618&amp;$B618,'[7]产值及收款计划（2026）'!$A:$A&amp;'[7]产值及收款计划（2026）'!$B:$B,'[7]产值及收款计划（2026）'!BF:BF)</f>
        <v>0</v>
      </c>
      <c r="BG618" s="256" cm="1">
        <f t="array" aca="1" ref="BG618" ca="1">_xlfn.XLOOKUP($A618&amp;$B618,'[7]产值及收款计划（2026）'!$A:$A&amp;'[7]产值及收款计划（2026）'!$B:$B,'[7]产值及收款计划（2026）'!BG:BG)</f>
        <v>0</v>
      </c>
      <c r="BH618" s="256" cm="1">
        <f t="array" aca="1" ref="BH618" ca="1">_xlfn.XLOOKUP($A618&amp;$B618,'[7]产值及收款计划（2026）'!$A:$A&amp;'[7]产值及收款计划（2026）'!$B:$B,'[7]产值及收款计划（2026）'!BH:BH)</f>
        <v>0</v>
      </c>
      <c r="BI618" s="256" cm="1">
        <f t="array" aca="1" ref="BI618" ca="1">_xlfn.XLOOKUP($A618&amp;$B618,'[7]产值及收款计划（2026）'!$A:$A&amp;'[7]产值及收款计划（2026）'!$B:$B,'[7]产值及收款计划（2026）'!BI:BI)</f>
        <v>0</v>
      </c>
      <c r="BJ618" s="256" cm="1">
        <f t="array" aca="1" ref="BJ618" ca="1">_xlfn.XLOOKUP($A618&amp;$B618,'[7]产值及收款计划（2026）'!$A:$A&amp;'[7]产值及收款计划（2026）'!$B:$B,'[7]产值及收款计划（2026）'!BJ:BJ)</f>
        <v>0</v>
      </c>
      <c r="BK618" s="256" cm="1">
        <f t="array" aca="1" ref="BK618" ca="1">_xlfn.XLOOKUP($A618&amp;$B618,'[7]产值及收款计划（2026）'!$A:$A&amp;'[7]产值及收款计划（2026）'!$B:$B,'[7]产值及收款计划（2026）'!BK:BK)</f>
        <v>0</v>
      </c>
      <c r="BL618" s="256" cm="1">
        <f t="array" aca="1" ref="BL618" ca="1">_xlfn.XLOOKUP($A618&amp;$B618,'[7]产值及收款计划（2026）'!$A:$A&amp;'[7]产值及收款计划（2026）'!$B:$B,'[7]产值及收款计划（2026）'!BL:BL)</f>
        <v>0</v>
      </c>
      <c r="BM618" s="256"/>
      <c r="BN618" s="256"/>
      <c r="BO618" s="256"/>
      <c r="BP618" s="256"/>
      <c r="BQ618" s="255" cm="1">
        <f t="array" aca="1" ref="BQ618" ca="1">_xlfn.XLOOKUP($A618&amp;$B618,'[7]产值及收款计划（2026）'!$A:$A&amp;'[7]产值及收款计划（2026）'!$B:$B,'[7]产值及收款计划（2026）'!BQ:BQ)</f>
        <v>0</v>
      </c>
      <c r="BR618" s="256" cm="1">
        <f t="array" aca="1" ref="BR618" ca="1">_xlfn.XLOOKUP($A618&amp;$B618,'[7]产值及收款计划（2026）'!$A:$A&amp;'[7]产值及收款计划（2026）'!$B:$B,'[7]产值及收款计划（2026）'!BR:BR)</f>
        <v>0</v>
      </c>
      <c r="CA618" s="256" cm="1">
        <f t="array" aca="1" ref="CA618" ca="1">_xlfn.XLOOKUP($A618&amp;$B618,'[7]产值及收款计划（2026）'!$A:$A&amp;'[7]产值及收款计划（2026）'!$B:$B,'[7]产值及收款计划（2026）'!CA:CA)</f>
        <v>0</v>
      </c>
      <c r="CB618" s="256" cm="1">
        <f t="array" aca="1" ref="CB618" ca="1">_xlfn.XLOOKUP($A618&amp;$B618,'[7]产值及收款计划（2026）'!$A:$A&amp;'[7]产值及收款计划（2026）'!$B:$B,'[7]产值及收款计划（2026）'!CB:CB)</f>
        <v>0</v>
      </c>
      <c r="CC618" s="256" cm="1">
        <f t="array" aca="1" ref="CC618" ca="1">_xlfn.XLOOKUP($A618&amp;$B618,'[7]产值及收款计划（2026）'!$A:$A&amp;'[7]产值及收款计划（2026）'!$B:$B,'[7]产值及收款计划（2026）'!CC:CC)</f>
        <v>0</v>
      </c>
      <c r="CD618" s="256" cm="1">
        <f t="array" aca="1" ref="CD618" ca="1">_xlfn.XLOOKUP($A618&amp;$B618,'[7]产值及收款计划（2026）'!$A:$A&amp;'[7]产值及收款计划（2026）'!$B:$B,'[7]产值及收款计划（2026）'!CD:CD)</f>
        <v>0</v>
      </c>
      <c r="CE618" s="256" cm="1">
        <f t="array" aca="1" ref="CE618" ca="1">_xlfn.XLOOKUP($A618&amp;$B618,'[7]产值及收款计划（2026）'!$A:$A&amp;'[7]产值及收款计划（2026）'!$B:$B,'[7]产值及收款计划（2026）'!CE:CE)</f>
        <v>0</v>
      </c>
      <c r="CF618" s="256" cm="1">
        <f t="array" aca="1" ref="CF618" ca="1">_xlfn.XLOOKUP($A618&amp;$B618,'[7]产值及收款计划（2026）'!$A:$A&amp;'[7]产值及收款计划（2026）'!$B:$B,'[7]产值及收款计划（2026）'!CF:CF)</f>
        <v>0</v>
      </c>
      <c r="CG618" s="256" cm="1">
        <f t="array" aca="1" ref="CG618" ca="1">_xlfn.XLOOKUP($A618&amp;$B618,'[7]产值及收款计划（2026）'!$A:$A&amp;'[7]产值及收款计划（2026）'!$B:$B,'[7]产值及收款计划（2026）'!CG:CG)</f>
        <v>0</v>
      </c>
      <c r="CH618" s="256" cm="1">
        <f t="array" aca="1" ref="CH618" ca="1">_xlfn.XLOOKUP($A618&amp;$B618,'[7]产值及收款计划（2026）'!$A:$A&amp;'[7]产值及收款计划（2026）'!$B:$B,'[7]产值及收款计划（2026）'!CH:CH)</f>
        <v>0</v>
      </c>
      <c r="CI618" s="256" cm="1">
        <f t="array" aca="1" ref="CI618" ca="1">_xlfn.XLOOKUP($A618&amp;$B618,'[7]产值及收款计划（2026）'!$A:$A&amp;'[7]产值及收款计划（2026）'!$B:$B,'[7]产值及收款计划（2026）'!CI:CI)</f>
        <v>0</v>
      </c>
      <c r="CJ618" s="256" cm="1">
        <f t="array" aca="1" ref="CJ618" ca="1">_xlfn.XLOOKUP($A618&amp;$B618,'[7]产值及收款计划（2026）'!$A:$A&amp;'[7]产值及收款计划（2026）'!$B:$B,'[7]产值及收款计划（2026）'!CJ:CJ)</f>
        <v>0</v>
      </c>
      <c r="CK618" s="256" cm="1">
        <f t="array" aca="1" ref="CK618" ca="1">_xlfn.XLOOKUP($A618&amp;$B618,'[7]产值及收款计划（2026）'!$A:$A&amp;'[7]产值及收款计划（2026）'!$B:$B,'[7]产值及收款计划（2026）'!CK:CK)</f>
        <v>0</v>
      </c>
      <c r="CL618" s="256" cm="1">
        <f t="array" aca="1" ref="CL618" ca="1">_xlfn.XLOOKUP($A618&amp;$B618,'[7]产值及收款计划（2026）'!$A:$A&amp;'[7]产值及收款计划（2026）'!$B:$B,'[7]产值及收款计划（2026）'!CL:CL)</f>
        <v>0</v>
      </c>
      <c r="DA618" s="256" cm="1">
        <f t="array" aca="1" ref="DA618" ca="1">_xlfn.XLOOKUP($A618&amp;$B618,'[7]产值及收款计划（2026）'!$A:$A&amp;'[7]产值及收款计划（2026）'!$B:$B,'[7]产值及收款计划（2026）'!DA:DA)</f>
        <v>0</v>
      </c>
      <c r="DB618" s="256" cm="1">
        <f t="array" aca="1" ref="DB618" ca="1">_xlfn.XLOOKUP($A618&amp;$B618,'[7]产值及收款计划（2026）'!$A:$A&amp;'[7]产值及收款计划（2026）'!$B:$B,'[7]产值及收款计划（2026）'!DB:DB)</f>
        <v>0</v>
      </c>
      <c r="DC618" s="256" cm="1">
        <f t="array" aca="1" ref="DC618" ca="1">_xlfn.XLOOKUP($A618&amp;$B618,'[7]产值及收款计划（2026）'!$A:$A&amp;'[7]产值及收款计划（2026）'!$B:$B,'[7]产值及收款计划（2026）'!DC:DC)</f>
        <v>0</v>
      </c>
      <c r="DD618" s="256" cm="1">
        <f t="array" aca="1" ref="DD618" ca="1">_xlfn.XLOOKUP($A618&amp;$B618,'[7]产值及收款计划（2026）'!$A:$A&amp;'[7]产值及收款计划（2026）'!$B:$B,'[7]产值及收款计划（2026）'!DD:DD)</f>
        <v>0</v>
      </c>
      <c r="DE618" s="256" cm="1">
        <f t="array" aca="1" ref="DE618" ca="1">_xlfn.XLOOKUP($A618&amp;$B618,'[7]产值及收款计划（2026）'!$A:$A&amp;'[7]产值及收款计划（2026）'!$B:$B,'[7]产值及收款计划（2026）'!DE:DE)</f>
        <v>0</v>
      </c>
      <c r="DF618" s="256" cm="1">
        <f t="array" aca="1" ref="DF618" ca="1">_xlfn.XLOOKUP($A618&amp;$B618,'[7]产值及收款计划（2026）'!$A:$A&amp;'[7]产值及收款计划（2026）'!$B:$B,'[7]产值及收款计划（2026）'!DF:DF)</f>
        <v>0</v>
      </c>
      <c r="DG618" s="256" cm="1">
        <f t="array" aca="1" ref="DG618" ca="1">_xlfn.XLOOKUP($A618&amp;$B618,'[7]产值及收款计划（2026）'!$A:$A&amp;'[7]产值及收款计划（2026）'!$B:$B,'[7]产值及收款计划（2026）'!DG:DG)</f>
        <v>0</v>
      </c>
      <c r="DH618" s="256" cm="1">
        <f t="array" aca="1" ref="DH618" ca="1">_xlfn.XLOOKUP($A618&amp;$B618,'[7]产值及收款计划（2026）'!$A:$A&amp;'[7]产值及收款计划（2026）'!$B:$B,'[7]产值及收款计划（2026）'!DH:DH)</f>
        <v>0</v>
      </c>
      <c r="DI618" s="256" cm="1">
        <f t="array" aca="1" ref="DI618" ca="1">_xlfn.XLOOKUP($A618&amp;$B618,'[7]产值及收款计划（2026）'!$A:$A&amp;'[7]产值及收款计划（2026）'!$B:$B,'[7]产值及收款计划（2026）'!DI:DI)</f>
        <v>0</v>
      </c>
      <c r="DJ618" s="256" cm="1">
        <f t="array" aca="1" ref="DJ618" ca="1">_xlfn.XLOOKUP($A618&amp;$B618,'[7]产值及收款计划（2026）'!$A:$A&amp;'[7]产值及收款计划（2026）'!$B:$B,'[7]产值及收款计划（2026）'!DJ:DJ)</f>
        <v>0</v>
      </c>
      <c r="DK618" s="256" cm="1">
        <f t="array" aca="1" ref="DK618" ca="1">_xlfn.XLOOKUP($A618&amp;$B618,'[7]产值及收款计划（2026）'!$A:$A&amp;'[7]产值及收款计划（2026）'!$B:$B,'[7]产值及收款计划（2026）'!DK:DK)</f>
        <v>0</v>
      </c>
      <c r="DL618" s="256" cm="1">
        <f t="array" aca="1" ref="DL618" ca="1">_xlfn.XLOOKUP($A618&amp;$B618,'[7]产值及收款计划（2026）'!$A:$A&amp;'[7]产值及收款计划（2026）'!$B:$B,'[7]产值及收款计划（2026）'!DL:DL)</f>
        <v>0</v>
      </c>
      <c r="DM618" s="264"/>
      <c r="DN618" s="250"/>
    </row>
    <row r="619" spans="1:118" ht="20.25" x14ac:dyDescent="0.15">
      <c r="A619" s="254">
        <f t="shared" ca="1" si="31"/>
        <v>22</v>
      </c>
      <c r="B619" s="254" t="s">
        <v>31</v>
      </c>
      <c r="C619" s="255" cm="1">
        <f t="array" aca="1" ref="C619" ca="1">_xlfn.XLOOKUP($A619&amp;$B619,'[7]产值及收款计划（2026）'!$A:$A&amp;'[7]产值及收款计划（2026）'!$B:$B,'[7]产值及收款计划（2026）'!C:C)</f>
        <v>0</v>
      </c>
      <c r="D619" s="255" cm="1">
        <f t="array" aca="1" ref="D619" ca="1">_xlfn.XLOOKUP($A619&amp;$B619,'[7]产值及收款计划（2026）'!$A:$A&amp;'[7]产值及收款计划（2026）'!$B:$B,'[7]产值及收款计划（2026）'!D:D)</f>
        <v>0</v>
      </c>
      <c r="E619" s="256" cm="1">
        <f t="array" aca="1" ref="E619" ca="1">_xlfn.XLOOKUP($A619&amp;$B619,'[7]产值及收款计划（2026）'!$A:$A&amp;'[7]产值及收款计划（2026）'!$B:$B,'[7]产值及收款计划（2026）'!E:E)</f>
        <v>0</v>
      </c>
      <c r="F619" s="256" cm="1">
        <f t="array" aca="1" ref="F619" ca="1">_xlfn.XLOOKUP($A619&amp;$B619,'[7]产值及收款计划（2026）'!$A:$A&amp;'[7]产值及收款计划（2026）'!$B:$B,'[7]产值及收款计划（2026）'!F:F)</f>
        <v>0</v>
      </c>
      <c r="G619" s="256" cm="1">
        <f t="array" aca="1" ref="G619" ca="1">_xlfn.XLOOKUP($A619&amp;$B619,'[7]产值及收款计划（2026）'!$A:$A&amp;'[7]产值及收款计划（2026）'!$B:$B,'[7]产值及收款计划（2026）'!G:G)</f>
        <v>0</v>
      </c>
      <c r="H619" s="256" cm="1">
        <f t="array" aca="1" ref="H619" ca="1">_xlfn.XLOOKUP($A619&amp;$B619,'[7]产值及收款计划（2026）'!$A:$A&amp;'[7]产值及收款计划（2026）'!$B:$B,'[7]产值及收款计划（2026）'!H:H)</f>
        <v>0</v>
      </c>
      <c r="I619" s="257" cm="1">
        <f t="array" aca="1" ref="I619" ca="1">_xlfn.XLOOKUP($A619&amp;$B619,'[7]产值及收款计划（2026）'!$A:$A&amp;'[7]产值及收款计划（2026）'!$B:$B,'[7]产值及收款计划（2026）'!I:I)</f>
        <v>0</v>
      </c>
      <c r="J619" s="258" cm="1">
        <f t="array" aca="1" ref="J619" ca="1">_xlfn.XLOOKUP($A619&amp;$B619,'[7]产值及收款计划（2026）'!$A:$A&amp;'[7]产值及收款计划（2026）'!$B:$B,'[7]产值及收款计划（2026）'!J:J)</f>
        <v>0</v>
      </c>
      <c r="K619" s="256" cm="1">
        <f t="array" aca="1" ref="K619" ca="1">_xlfn.XLOOKUP($A619&amp;$B619,'[7]产值及收款计划（2026）'!$A:$A&amp;'[7]产值及收款计划（2026）'!$B:$B,'[7]产值及收款计划（2026）'!K:K)</f>
        <v>0</v>
      </c>
      <c r="L619" s="256" cm="1">
        <f t="array" aca="1" ref="L619" ca="1">_xlfn.XLOOKUP($A619&amp;$B619,'[7]产值及收款计划（2026）'!$A:$A&amp;'[7]产值及收款计划（2026）'!$B:$B,'[7]产值及收款计划（2026）'!L:L)</f>
        <v>0</v>
      </c>
      <c r="M619" s="256" cm="1">
        <f t="array" aca="1" ref="M619" ca="1">_xlfn.XLOOKUP($A619&amp;$B619,'[7]产值及收款计划（2026）'!$A:$A&amp;'[7]产值及收款计划（2026）'!$B:$B,'[7]产值及收款计划（2026）'!M:M)</f>
        <v>0</v>
      </c>
      <c r="N619" s="256" cm="1">
        <f t="array" aca="1" ref="N619" ca="1">_xlfn.XLOOKUP($A619&amp;$B619,'[7]产值及收款计划（2026）'!$A:$A&amp;'[7]产值及收款计划（2026）'!$B:$B,'[7]产值及收款计划（2026）'!N:N)</f>
        <v>0</v>
      </c>
      <c r="O619" s="256" cm="1">
        <f t="array" aca="1" ref="O619" ca="1">_xlfn.XLOOKUP($A619&amp;$B619,'[7]产值及收款计划（2026）'!$A:$A&amp;'[7]产值及收款计划（2026）'!$B:$B,'[7]产值及收款计划（2026）'!O:O)</f>
        <v>0</v>
      </c>
      <c r="P619" s="255" cm="1">
        <f t="array" aca="1" ref="P619" ca="1">_xlfn.XLOOKUP($A619&amp;$B619,'[7]产值及收款计划（2026）'!$A:$A&amp;'[7]产值及收款计划（2026）'!$B:$B,'[7]产值及收款计划（2026）'!P:P)</f>
        <v>0</v>
      </c>
      <c r="Q619" s="256" cm="1">
        <f t="array" aca="1" ref="Q619" ca="1">_xlfn.XLOOKUP($A619&amp;$B619,'[7]产值及收款计划（2026）'!$A:$A&amp;'[7]产值及收款计划（2026）'!$B:$B,'[7]产值及收款计划（2026）'!Q:Q)</f>
        <v>0</v>
      </c>
      <c r="R619" s="256" cm="1">
        <f t="array" aca="1" ref="R619" ca="1">_xlfn.XLOOKUP($A619&amp;$B619,'[7]产值及收款计划（2026）'!$A:$A&amp;'[7]产值及收款计划（2026）'!$B:$B,'[7]产值及收款计划（2026）'!R:R)</f>
        <v>0</v>
      </c>
      <c r="S619" s="256" cm="1">
        <f t="array" aca="1" ref="S619" ca="1">_xlfn.XLOOKUP($A619&amp;$B619,'[7]产值及收款计划（2026）'!$A:$A&amp;'[7]产值及收款计划（2026）'!$B:$B,'[7]产值及收款计划（2026）'!S:S)</f>
        <v>0</v>
      </c>
      <c r="T619" s="256" cm="1">
        <f t="array" aca="1" ref="T619" ca="1">_xlfn.XLOOKUP($A619&amp;$B619,'[7]产值及收款计划（2026）'!$A:$A&amp;'[7]产值及收款计划（2026）'!$B:$B,'[7]产值及收款计划（2026）'!T:T)</f>
        <v>0</v>
      </c>
      <c r="U619" s="256" cm="1">
        <f t="array" aca="1" ref="U619" ca="1">_xlfn.XLOOKUP($A619&amp;$B619,'[7]产值及收款计划（2026）'!$A:$A&amp;'[7]产值及收款计划（2026）'!$B:$B,'[7]产值及收款计划（2026）'!U:U)</f>
        <v>0</v>
      </c>
      <c r="V619" s="256" cm="1">
        <f t="array" aca="1" ref="V619" ca="1">_xlfn.XLOOKUP($A619&amp;$B619,'[7]产值及收款计划（2026）'!$A:$A&amp;'[7]产值及收款计划（2026）'!$B:$B,'[7]产值及收款计划（2026）'!V:V)</f>
        <v>0</v>
      </c>
      <c r="W619" s="256" cm="1">
        <f t="array" aca="1" ref="W619" ca="1">_xlfn.XLOOKUP($A619&amp;$B619,'[7]产值及收款计划（2026）'!$A:$A&amp;'[7]产值及收款计划（2026）'!$B:$B,'[7]产值及收款计划（2026）'!W:W)</f>
        <v>0</v>
      </c>
      <c r="X619" s="256" cm="1">
        <f t="array" aca="1" ref="X619" ca="1">_xlfn.XLOOKUP($A619&amp;$B619,'[7]产值及收款计划（2026）'!$A:$A&amp;'[7]产值及收款计划（2026）'!$B:$B,'[7]产值及收款计划（2026）'!X:X)</f>
        <v>0</v>
      </c>
      <c r="Y619" s="256" cm="1">
        <f t="array" aca="1" ref="Y619" ca="1">_xlfn.XLOOKUP($A619&amp;$B619,'[7]产值及收款计划（2026）'!$A:$A&amp;'[7]产值及收款计划（2026）'!$B:$B,'[7]产值及收款计划（2026）'!Y:Y)</f>
        <v>0</v>
      </c>
      <c r="Z619" s="256" cm="1">
        <f t="array" aca="1" ref="Z619" ca="1">_xlfn.XLOOKUP($A619&amp;$B619,'[7]产值及收款计划（2026）'!$A:$A&amp;'[7]产值及收款计划（2026）'!$B:$B,'[7]产值及收款计划（2026）'!Z:Z)</f>
        <v>0</v>
      </c>
      <c r="AA619" s="256" cm="1">
        <f t="array" aca="1" ref="AA619" ca="1">_xlfn.XLOOKUP($A619&amp;$B619,'[7]产值及收款计划（2026）'!$A:$A&amp;'[7]产值及收款计划（2026）'!$B:$B,'[7]产值及收款计划（2026）'!AA:AA)</f>
        <v>0</v>
      </c>
      <c r="AB619" s="256" cm="1">
        <f t="array" aca="1" ref="AB619" ca="1">_xlfn.XLOOKUP($A619&amp;$B619,'[7]产值及收款计划（2026）'!$A:$A&amp;'[7]产值及收款计划（2026）'!$B:$B,'[7]产值及收款计划（2026）'!AB:AB)</f>
        <v>0</v>
      </c>
      <c r="AC619" s="256" cm="1">
        <f t="array" aca="1" ref="AC619" ca="1">_xlfn.XLOOKUP($A619&amp;$B619,'[7]产值及收款计划（2026）'!$A:$A&amp;'[7]产值及收款计划（2026）'!$B:$B,'[7]产值及收款计划（2026）'!AC:AC)</f>
        <v>0</v>
      </c>
      <c r="AD619" s="256" cm="1">
        <f t="array" aca="1" ref="AD619" ca="1">_xlfn.XLOOKUP($A619&amp;$B619,'[7]产值及收款计划（2026）'!$A:$A&amp;'[7]产值及收款计划（2026）'!$B:$B,'[7]产值及收款计划（2026）'!AD:AD)</f>
        <v>0</v>
      </c>
      <c r="AE619" s="256" cm="1">
        <f t="array" aca="1" ref="AE619" ca="1">_xlfn.XLOOKUP($A619&amp;$B619,'[7]产值及收款计划（2026）'!$A:$A&amp;'[7]产值及收款计划（2026）'!$B:$B,'[7]产值及收款计划（2026）'!AE:AE)</f>
        <v>0</v>
      </c>
      <c r="AF619" s="256" cm="1">
        <f t="array" aca="1" ref="AF619" ca="1">_xlfn.XLOOKUP($A619&amp;$B619,'[7]产值及收款计划（2026）'!$A:$A&amp;'[7]产值及收款计划（2026）'!$B:$B,'[7]产值及收款计划（2026）'!AF:AF)</f>
        <v>0</v>
      </c>
      <c r="AG619" s="256" cm="1">
        <f t="array" aca="1" ref="AG619" ca="1">_xlfn.XLOOKUP($A619&amp;$B619,'[7]产值及收款计划（2026）'!$A:$A&amp;'[7]产值及收款计划（2026）'!$B:$B,'[7]产值及收款计划（2026）'!AG:AG)</f>
        <v>0</v>
      </c>
      <c r="AH619" s="256" cm="1">
        <f t="array" aca="1" ref="AH619" ca="1">_xlfn.XLOOKUP($A619&amp;$B619,'[7]产值及收款计划（2026）'!$A:$A&amp;'[7]产值及收款计划（2026）'!$B:$B,'[7]产值及收款计划（2026）'!AH:AH)</f>
        <v>0</v>
      </c>
      <c r="AI619" s="256" cm="1">
        <f t="array" aca="1" ref="AI619" ca="1">_xlfn.XLOOKUP($A619&amp;$B619,'[7]产值及收款计划（2026）'!$A:$A&amp;'[7]产值及收款计划（2026）'!$B:$B,'[7]产值及收款计划（2026）'!AI:AI)</f>
        <v>0</v>
      </c>
      <c r="AJ619" s="256" cm="1">
        <f t="array" aca="1" ref="AJ619" ca="1">_xlfn.XLOOKUP($A619&amp;$B619,'[7]产值及收款计划（2026）'!$A:$A&amp;'[7]产值及收款计划（2026）'!$B:$B,'[7]产值及收款计划（2026）'!AJ:AJ)</f>
        <v>0</v>
      </c>
      <c r="AK619" s="256" cm="1">
        <f t="array" aca="1" ref="AK619" ca="1">_xlfn.XLOOKUP($A619&amp;$B619,'[7]产值及收款计划（2026）'!$A:$A&amp;'[7]产值及收款计划（2026）'!$B:$B,'[7]产值及收款计划（2026）'!AK:AK)</f>
        <v>0</v>
      </c>
      <c r="AL619" s="256" cm="1">
        <f t="array" aca="1" ref="AL619" ca="1">_xlfn.XLOOKUP($A619&amp;$B619,'[7]产值及收款计划（2026）'!$A:$A&amp;'[7]产值及收款计划（2026）'!$B:$B,'[7]产值及收款计划（2026）'!AL:AL)</f>
        <v>0</v>
      </c>
      <c r="AM619" s="263" t="e" cm="1">
        <f t="array" aca="1" ref="AM619" ca="1">_xlfn.LET(_xlpm.勾选月份状态数组,TRANSPOSE('PPT(12-15页）-TOP10'!$A$3:$A$14),_xlpm.选择数据区,IF('PPT(12-15页）-TOP10'!$E$3="收款",$BA619:$BL619,$AA619:$AL619),SUM(_xlfn._xlws.FILTER(_xlpm.选择数据区,_xlpm.勾选月份状态数组,"")))</f>
        <v>#NAME?</v>
      </c>
      <c r="AN619" s="256" t="e" cm="1">
        <f t="array" aca="1" ref="AN619" ca="1">_xlfn.LET(_xlpm.勾选月份状态数组,TRANSPOSE('PPT(12-15页）-TOP10'!$A$3:$A$14),_xlpm.选择数据区,IF('PPT(12-15页）-TOP10'!$E$3="收款",$DA619:$DL619,$CA619:$CL619),SUM(_xlfn._xlws.FILTER(_xlpm.选择数据区,_xlpm.勾选月份状态数组,"")))</f>
        <v>#NAME?</v>
      </c>
      <c r="AO619" s="256">
        <f ca="1">SUM(CA619:CC619)+SUM(AD619:AL619)</f>
        <v>0</v>
      </c>
      <c r="AP619" s="256"/>
      <c r="AQ619" s="256"/>
      <c r="AR619" s="256"/>
      <c r="AS619" s="256" cm="1">
        <f t="array" aca="1" ref="AS619" ca="1">_xlfn.XLOOKUP($A619&amp;$B619,'[7]产值及收款计划（2026）'!$A:$A&amp;'[7]产值及收款计划（2026）'!$B:$B,'[7]产值及收款计划（2026）'!AS:AS)</f>
        <v>0</v>
      </c>
      <c r="AT619" s="256" cm="1">
        <f t="array" aca="1" ref="AT619" ca="1">_xlfn.XLOOKUP($A619&amp;$B619,'[7]产值及收款计划（2026）'!$A:$A&amp;'[7]产值及收款计划（2026）'!$B:$B,'[7]产值及收款计划（2026）'!AT:AT)</f>
        <v>0</v>
      </c>
      <c r="AU619" s="256" cm="1">
        <f t="array" aca="1" ref="AU619" ca="1">_xlfn.XLOOKUP($A619&amp;$B619,'[7]产值及收款计划（2026）'!$A:$A&amp;'[7]产值及收款计划（2026）'!$B:$B,'[7]产值及收款计划（2026）'!AU:AU)</f>
        <v>0</v>
      </c>
      <c r="AV619" s="256" cm="1">
        <f t="array" aca="1" ref="AV619" ca="1">_xlfn.XLOOKUP($A619&amp;$B619,'[7]产值及收款计划（2026）'!$A:$A&amp;'[7]产值及收款计划（2026）'!$B:$B,'[7]产值及收款计划（2026）'!AV:AV)</f>
        <v>0</v>
      </c>
      <c r="AW619" s="256" cm="1">
        <f t="array" aca="1" ref="AW619" ca="1">_xlfn.XLOOKUP($A619&amp;$B619,'[7]产值及收款计划（2026）'!$A:$A&amp;'[7]产值及收款计划（2026）'!$B:$B,'[7]产值及收款计划（2026）'!AW:AW)</f>
        <v>0</v>
      </c>
      <c r="AX619" s="256" cm="1">
        <f t="array" aca="1" ref="AX619" ca="1">_xlfn.XLOOKUP($A619&amp;$B619,'[7]产值及收款计划（2026）'!$A:$A&amp;'[7]产值及收款计划（2026）'!$B:$B,'[7]产值及收款计划（2026）'!AX:AX)</f>
        <v>0</v>
      </c>
      <c r="AY619" s="256" cm="1">
        <f t="array" aca="1" ref="AY619" ca="1">_xlfn.XLOOKUP($A619&amp;$B619,'[7]产值及收款计划（2026）'!$A:$A&amp;'[7]产值及收款计划（2026）'!$B:$B,'[7]产值及收款计划（2026）'!AY:AY)</f>
        <v>0</v>
      </c>
      <c r="AZ619" s="256" cm="1">
        <f t="array" aca="1" ref="AZ619" ca="1">_xlfn.XLOOKUP($A619&amp;$B619,'[7]产值及收款计划（2026）'!$A:$A&amp;'[7]产值及收款计划（2026）'!$B:$B,'[7]产值及收款计划（2026）'!AZ:AZ)</f>
        <v>0</v>
      </c>
      <c r="BA619" s="256" cm="1">
        <f t="array" aca="1" ref="BA619" ca="1">_xlfn.XLOOKUP($A619&amp;$B619,'[7]产值及收款计划（2026）'!$A:$A&amp;'[7]产值及收款计划（2026）'!$B:$B,'[7]产值及收款计划（2026）'!BA:BA)</f>
        <v>0</v>
      </c>
      <c r="BB619" s="256" cm="1">
        <f t="array" aca="1" ref="BB619" ca="1">_xlfn.XLOOKUP($A619&amp;$B619,'[7]产值及收款计划（2026）'!$A:$A&amp;'[7]产值及收款计划（2026）'!$B:$B,'[7]产值及收款计划（2026）'!BB:BB)</f>
        <v>0</v>
      </c>
      <c r="BC619" s="256" cm="1">
        <f t="array" aca="1" ref="BC619" ca="1">_xlfn.XLOOKUP($A619&amp;$B619,'[7]产值及收款计划（2026）'!$A:$A&amp;'[7]产值及收款计划（2026）'!$B:$B,'[7]产值及收款计划（2026）'!BC:BC)</f>
        <v>0</v>
      </c>
      <c r="BD619" s="256" cm="1">
        <f t="array" aca="1" ref="BD619" ca="1">_xlfn.XLOOKUP($A619&amp;$B619,'[7]产值及收款计划（2026）'!$A:$A&amp;'[7]产值及收款计划（2026）'!$B:$B,'[7]产值及收款计划（2026）'!BD:BD)</f>
        <v>0</v>
      </c>
      <c r="BE619" s="256" cm="1">
        <f t="array" aca="1" ref="BE619" ca="1">_xlfn.XLOOKUP($A619&amp;$B619,'[7]产值及收款计划（2026）'!$A:$A&amp;'[7]产值及收款计划（2026）'!$B:$B,'[7]产值及收款计划（2026）'!BE:BE)</f>
        <v>0</v>
      </c>
      <c r="BF619" s="256" cm="1">
        <f t="array" aca="1" ref="BF619" ca="1">_xlfn.XLOOKUP($A619&amp;$B619,'[7]产值及收款计划（2026）'!$A:$A&amp;'[7]产值及收款计划（2026）'!$B:$B,'[7]产值及收款计划（2026）'!BF:BF)</f>
        <v>0</v>
      </c>
      <c r="BG619" s="256" cm="1">
        <f t="array" aca="1" ref="BG619" ca="1">_xlfn.XLOOKUP($A619&amp;$B619,'[7]产值及收款计划（2026）'!$A:$A&amp;'[7]产值及收款计划（2026）'!$B:$B,'[7]产值及收款计划（2026）'!BG:BG)</f>
        <v>0</v>
      </c>
      <c r="BH619" s="256" cm="1">
        <f t="array" aca="1" ref="BH619" ca="1">_xlfn.XLOOKUP($A619&amp;$B619,'[7]产值及收款计划（2026）'!$A:$A&amp;'[7]产值及收款计划（2026）'!$B:$B,'[7]产值及收款计划（2026）'!BH:BH)</f>
        <v>0</v>
      </c>
      <c r="BI619" s="256" cm="1">
        <f t="array" aca="1" ref="BI619" ca="1">_xlfn.XLOOKUP($A619&amp;$B619,'[7]产值及收款计划（2026）'!$A:$A&amp;'[7]产值及收款计划（2026）'!$B:$B,'[7]产值及收款计划（2026）'!BI:BI)</f>
        <v>0</v>
      </c>
      <c r="BJ619" s="256" cm="1">
        <f t="array" aca="1" ref="BJ619" ca="1">_xlfn.XLOOKUP($A619&amp;$B619,'[7]产值及收款计划（2026）'!$A:$A&amp;'[7]产值及收款计划（2026）'!$B:$B,'[7]产值及收款计划（2026）'!BJ:BJ)</f>
        <v>0</v>
      </c>
      <c r="BK619" s="256" cm="1">
        <f t="array" aca="1" ref="BK619" ca="1">_xlfn.XLOOKUP($A619&amp;$B619,'[7]产值及收款计划（2026）'!$A:$A&amp;'[7]产值及收款计划（2026）'!$B:$B,'[7]产值及收款计划（2026）'!BK:BK)</f>
        <v>0</v>
      </c>
      <c r="BL619" s="256" cm="1">
        <f t="array" aca="1" ref="BL619" ca="1">_xlfn.XLOOKUP($A619&amp;$B619,'[7]产值及收款计划（2026）'!$A:$A&amp;'[7]产值及收款计划（2026）'!$B:$B,'[7]产值及收款计划（2026）'!BL:BL)</f>
        <v>0</v>
      </c>
      <c r="BM619" s="256"/>
      <c r="BN619" s="256"/>
      <c r="BO619" s="256"/>
      <c r="BP619" s="256"/>
      <c r="BQ619" s="255" cm="1">
        <f t="array" aca="1" ref="BQ619" ca="1">_xlfn.XLOOKUP($A619&amp;$B619,'[7]产值及收款计划（2026）'!$A:$A&amp;'[7]产值及收款计划（2026）'!$B:$B,'[7]产值及收款计划（2026）'!BQ:BQ)</f>
        <v>0</v>
      </c>
      <c r="BR619" s="256" cm="1">
        <f t="array" aca="1" ref="BR619" ca="1">_xlfn.XLOOKUP($A619&amp;$B619,'[7]产值及收款计划（2026）'!$A:$A&amp;'[7]产值及收款计划（2026）'!$B:$B,'[7]产值及收款计划（2026）'!BR:BR)</f>
        <v>0</v>
      </c>
      <c r="CA619" s="256" cm="1">
        <f t="array" aca="1" ref="CA619" ca="1">_xlfn.XLOOKUP($A619&amp;$B619,'[7]产值及收款计划（2026）'!$A:$A&amp;'[7]产值及收款计划（2026）'!$B:$B,'[7]产值及收款计划（2026）'!CA:CA)</f>
        <v>0</v>
      </c>
      <c r="CB619" s="256" cm="1">
        <f t="array" aca="1" ref="CB619" ca="1">_xlfn.XLOOKUP($A619&amp;$B619,'[7]产值及收款计划（2026）'!$A:$A&amp;'[7]产值及收款计划（2026）'!$B:$B,'[7]产值及收款计划（2026）'!CB:CB)</f>
        <v>0</v>
      </c>
      <c r="CC619" s="256" cm="1">
        <f t="array" aca="1" ref="CC619" ca="1">_xlfn.XLOOKUP($A619&amp;$B619,'[7]产值及收款计划（2026）'!$A:$A&amp;'[7]产值及收款计划（2026）'!$B:$B,'[7]产值及收款计划（2026）'!CC:CC)</f>
        <v>0</v>
      </c>
      <c r="CD619" s="256" cm="1">
        <f t="array" aca="1" ref="CD619" ca="1">_xlfn.XLOOKUP($A619&amp;$B619,'[7]产值及收款计划（2026）'!$A:$A&amp;'[7]产值及收款计划（2026）'!$B:$B,'[7]产值及收款计划（2026）'!CD:CD)</f>
        <v>0</v>
      </c>
      <c r="CE619" s="256" cm="1">
        <f t="array" aca="1" ref="CE619" ca="1">_xlfn.XLOOKUP($A619&amp;$B619,'[7]产值及收款计划（2026）'!$A:$A&amp;'[7]产值及收款计划（2026）'!$B:$B,'[7]产值及收款计划（2026）'!CE:CE)</f>
        <v>0</v>
      </c>
      <c r="CF619" s="256" cm="1">
        <f t="array" aca="1" ref="CF619" ca="1">_xlfn.XLOOKUP($A619&amp;$B619,'[7]产值及收款计划（2026）'!$A:$A&amp;'[7]产值及收款计划（2026）'!$B:$B,'[7]产值及收款计划（2026）'!CF:CF)</f>
        <v>0</v>
      </c>
      <c r="CG619" s="256" cm="1">
        <f t="array" aca="1" ref="CG619" ca="1">_xlfn.XLOOKUP($A619&amp;$B619,'[7]产值及收款计划（2026）'!$A:$A&amp;'[7]产值及收款计划（2026）'!$B:$B,'[7]产值及收款计划（2026）'!CG:CG)</f>
        <v>0</v>
      </c>
      <c r="CH619" s="256" cm="1">
        <f t="array" aca="1" ref="CH619" ca="1">_xlfn.XLOOKUP($A619&amp;$B619,'[7]产值及收款计划（2026）'!$A:$A&amp;'[7]产值及收款计划（2026）'!$B:$B,'[7]产值及收款计划（2026）'!CH:CH)</f>
        <v>0</v>
      </c>
      <c r="CI619" s="256" cm="1">
        <f t="array" aca="1" ref="CI619" ca="1">_xlfn.XLOOKUP($A619&amp;$B619,'[7]产值及收款计划（2026）'!$A:$A&amp;'[7]产值及收款计划（2026）'!$B:$B,'[7]产值及收款计划（2026）'!CI:CI)</f>
        <v>0</v>
      </c>
      <c r="CJ619" s="256" cm="1">
        <f t="array" aca="1" ref="CJ619" ca="1">_xlfn.XLOOKUP($A619&amp;$B619,'[7]产值及收款计划（2026）'!$A:$A&amp;'[7]产值及收款计划（2026）'!$B:$B,'[7]产值及收款计划（2026）'!CJ:CJ)</f>
        <v>0</v>
      </c>
      <c r="CK619" s="256" cm="1">
        <f t="array" aca="1" ref="CK619" ca="1">_xlfn.XLOOKUP($A619&amp;$B619,'[7]产值及收款计划（2026）'!$A:$A&amp;'[7]产值及收款计划（2026）'!$B:$B,'[7]产值及收款计划（2026）'!CK:CK)</f>
        <v>0</v>
      </c>
      <c r="CL619" s="256" cm="1">
        <f t="array" aca="1" ref="CL619" ca="1">_xlfn.XLOOKUP($A619&amp;$B619,'[7]产值及收款计划（2026）'!$A:$A&amp;'[7]产值及收款计划（2026）'!$B:$B,'[7]产值及收款计划（2026）'!CL:CL)</f>
        <v>0</v>
      </c>
      <c r="DA619" s="256" cm="1">
        <f t="array" aca="1" ref="DA619" ca="1">_xlfn.XLOOKUP($A619&amp;$B619,'[7]产值及收款计划（2026）'!$A:$A&amp;'[7]产值及收款计划（2026）'!$B:$B,'[7]产值及收款计划（2026）'!DA:DA)</f>
        <v>0</v>
      </c>
      <c r="DB619" s="256" cm="1">
        <f t="array" aca="1" ref="DB619" ca="1">_xlfn.XLOOKUP($A619&amp;$B619,'[7]产值及收款计划（2026）'!$A:$A&amp;'[7]产值及收款计划（2026）'!$B:$B,'[7]产值及收款计划（2026）'!DB:DB)</f>
        <v>0</v>
      </c>
      <c r="DC619" s="256" cm="1">
        <f t="array" aca="1" ref="DC619" ca="1">_xlfn.XLOOKUP($A619&amp;$B619,'[7]产值及收款计划（2026）'!$A:$A&amp;'[7]产值及收款计划（2026）'!$B:$B,'[7]产值及收款计划（2026）'!DC:DC)</f>
        <v>0</v>
      </c>
      <c r="DD619" s="256" cm="1">
        <f t="array" aca="1" ref="DD619" ca="1">_xlfn.XLOOKUP($A619&amp;$B619,'[7]产值及收款计划（2026）'!$A:$A&amp;'[7]产值及收款计划（2026）'!$B:$B,'[7]产值及收款计划（2026）'!DD:DD)</f>
        <v>0</v>
      </c>
      <c r="DE619" s="256" cm="1">
        <f t="array" aca="1" ref="DE619" ca="1">_xlfn.XLOOKUP($A619&amp;$B619,'[7]产值及收款计划（2026）'!$A:$A&amp;'[7]产值及收款计划（2026）'!$B:$B,'[7]产值及收款计划（2026）'!DE:DE)</f>
        <v>0</v>
      </c>
      <c r="DF619" s="256" cm="1">
        <f t="array" aca="1" ref="DF619" ca="1">_xlfn.XLOOKUP($A619&amp;$B619,'[7]产值及收款计划（2026）'!$A:$A&amp;'[7]产值及收款计划（2026）'!$B:$B,'[7]产值及收款计划（2026）'!DF:DF)</f>
        <v>0</v>
      </c>
      <c r="DG619" s="256" cm="1">
        <f t="array" aca="1" ref="DG619" ca="1">_xlfn.XLOOKUP($A619&amp;$B619,'[7]产值及收款计划（2026）'!$A:$A&amp;'[7]产值及收款计划（2026）'!$B:$B,'[7]产值及收款计划（2026）'!DG:DG)</f>
        <v>0</v>
      </c>
      <c r="DH619" s="256" cm="1">
        <f t="array" aca="1" ref="DH619" ca="1">_xlfn.XLOOKUP($A619&amp;$B619,'[7]产值及收款计划（2026）'!$A:$A&amp;'[7]产值及收款计划（2026）'!$B:$B,'[7]产值及收款计划（2026）'!DH:DH)</f>
        <v>0</v>
      </c>
      <c r="DI619" s="256" cm="1">
        <f t="array" aca="1" ref="DI619" ca="1">_xlfn.XLOOKUP($A619&amp;$B619,'[7]产值及收款计划（2026）'!$A:$A&amp;'[7]产值及收款计划（2026）'!$B:$B,'[7]产值及收款计划（2026）'!DI:DI)</f>
        <v>0</v>
      </c>
      <c r="DJ619" s="256" cm="1">
        <f t="array" aca="1" ref="DJ619" ca="1">_xlfn.XLOOKUP($A619&amp;$B619,'[7]产值及收款计划（2026）'!$A:$A&amp;'[7]产值及收款计划（2026）'!$B:$B,'[7]产值及收款计划（2026）'!DJ:DJ)</f>
        <v>0</v>
      </c>
      <c r="DK619" s="256" cm="1">
        <f t="array" aca="1" ref="DK619" ca="1">_xlfn.XLOOKUP($A619&amp;$B619,'[7]产值及收款计划（2026）'!$A:$A&amp;'[7]产值及收款计划（2026）'!$B:$B,'[7]产值及收款计划（2026）'!DK:DK)</f>
        <v>0</v>
      </c>
      <c r="DL619" s="256" cm="1">
        <f t="array" aca="1" ref="DL619" ca="1">_xlfn.XLOOKUP($A619&amp;$B619,'[7]产值及收款计划（2026）'!$A:$A&amp;'[7]产值及收款计划（2026）'!$B:$B,'[7]产值及收款计划（2026）'!DL:DL)</f>
        <v>0</v>
      </c>
      <c r="DM619" s="264"/>
      <c r="DN619" s="250"/>
    </row>
    <row r="620" spans="1:118" ht="20.25" x14ac:dyDescent="0.15">
      <c r="A620" s="254">
        <f t="shared" ca="1" si="31"/>
        <v>23</v>
      </c>
      <c r="B620" s="254" t="s">
        <v>31</v>
      </c>
      <c r="C620" s="255" cm="1">
        <f t="array" aca="1" ref="C620" ca="1">_xlfn.XLOOKUP($A620&amp;$B620,'[7]产值及收款计划（2026）'!$A:$A&amp;'[7]产值及收款计划（2026）'!$B:$B,'[7]产值及收款计划（2026）'!C:C)</f>
        <v>0</v>
      </c>
      <c r="D620" s="255" cm="1">
        <f t="array" aca="1" ref="D620" ca="1">_xlfn.XLOOKUP($A620&amp;$B620,'[7]产值及收款计划（2026）'!$A:$A&amp;'[7]产值及收款计划（2026）'!$B:$B,'[7]产值及收款计划（2026）'!D:D)</f>
        <v>0</v>
      </c>
      <c r="E620" s="256" cm="1">
        <f t="array" aca="1" ref="E620" ca="1">_xlfn.XLOOKUP($A620&amp;$B620,'[7]产值及收款计划（2026）'!$A:$A&amp;'[7]产值及收款计划（2026）'!$B:$B,'[7]产值及收款计划（2026）'!E:E)</f>
        <v>0</v>
      </c>
      <c r="F620" s="256" cm="1">
        <f t="array" aca="1" ref="F620" ca="1">_xlfn.XLOOKUP($A620&amp;$B620,'[7]产值及收款计划（2026）'!$A:$A&amp;'[7]产值及收款计划（2026）'!$B:$B,'[7]产值及收款计划（2026）'!F:F)</f>
        <v>0</v>
      </c>
      <c r="G620" s="256" cm="1">
        <f t="array" aca="1" ref="G620" ca="1">_xlfn.XLOOKUP($A620&amp;$B620,'[7]产值及收款计划（2026）'!$A:$A&amp;'[7]产值及收款计划（2026）'!$B:$B,'[7]产值及收款计划（2026）'!G:G)</f>
        <v>0</v>
      </c>
      <c r="H620" s="256" cm="1">
        <f t="array" aca="1" ref="H620" ca="1">_xlfn.XLOOKUP($A620&amp;$B620,'[7]产值及收款计划（2026）'!$A:$A&amp;'[7]产值及收款计划（2026）'!$B:$B,'[7]产值及收款计划（2026）'!H:H)</f>
        <v>0</v>
      </c>
      <c r="I620" s="257" cm="1">
        <f t="array" aca="1" ref="I620" ca="1">_xlfn.XLOOKUP($A620&amp;$B620,'[7]产值及收款计划（2026）'!$A:$A&amp;'[7]产值及收款计划（2026）'!$B:$B,'[7]产值及收款计划（2026）'!I:I)</f>
        <v>0</v>
      </c>
      <c r="J620" s="258" cm="1">
        <f t="array" aca="1" ref="J620" ca="1">_xlfn.XLOOKUP($A620&amp;$B620,'[7]产值及收款计划（2026）'!$A:$A&amp;'[7]产值及收款计划（2026）'!$B:$B,'[7]产值及收款计划（2026）'!J:J)</f>
        <v>0</v>
      </c>
      <c r="K620" s="256" cm="1">
        <f t="array" aca="1" ref="K620" ca="1">_xlfn.XLOOKUP($A620&amp;$B620,'[7]产值及收款计划（2026）'!$A:$A&amp;'[7]产值及收款计划（2026）'!$B:$B,'[7]产值及收款计划（2026）'!K:K)</f>
        <v>0</v>
      </c>
      <c r="L620" s="256" cm="1">
        <f t="array" aca="1" ref="L620" ca="1">_xlfn.XLOOKUP($A620&amp;$B620,'[7]产值及收款计划（2026）'!$A:$A&amp;'[7]产值及收款计划（2026）'!$B:$B,'[7]产值及收款计划（2026）'!L:L)</f>
        <v>0</v>
      </c>
      <c r="M620" s="256" cm="1">
        <f t="array" aca="1" ref="M620" ca="1">_xlfn.XLOOKUP($A620&amp;$B620,'[7]产值及收款计划（2026）'!$A:$A&amp;'[7]产值及收款计划（2026）'!$B:$B,'[7]产值及收款计划（2026）'!M:M)</f>
        <v>0</v>
      </c>
      <c r="N620" s="256" cm="1">
        <f t="array" aca="1" ref="N620" ca="1">_xlfn.XLOOKUP($A620&amp;$B620,'[7]产值及收款计划（2026）'!$A:$A&amp;'[7]产值及收款计划（2026）'!$B:$B,'[7]产值及收款计划（2026）'!N:N)</f>
        <v>0</v>
      </c>
      <c r="O620" s="256" cm="1">
        <f t="array" aca="1" ref="O620" ca="1">_xlfn.XLOOKUP($A620&amp;$B620,'[7]产值及收款计划（2026）'!$A:$A&amp;'[7]产值及收款计划（2026）'!$B:$B,'[7]产值及收款计划（2026）'!O:O)</f>
        <v>0</v>
      </c>
      <c r="P620" s="255" cm="1">
        <f t="array" aca="1" ref="P620" ca="1">_xlfn.XLOOKUP($A620&amp;$B620,'[7]产值及收款计划（2026）'!$A:$A&amp;'[7]产值及收款计划（2026）'!$B:$B,'[7]产值及收款计划（2026）'!P:P)</f>
        <v>0</v>
      </c>
      <c r="Q620" s="256" cm="1">
        <f t="array" aca="1" ref="Q620" ca="1">_xlfn.XLOOKUP($A620&amp;$B620,'[7]产值及收款计划（2026）'!$A:$A&amp;'[7]产值及收款计划（2026）'!$B:$B,'[7]产值及收款计划（2026）'!Q:Q)</f>
        <v>0</v>
      </c>
      <c r="R620" s="256" cm="1">
        <f t="array" aca="1" ref="R620" ca="1">_xlfn.XLOOKUP($A620&amp;$B620,'[7]产值及收款计划（2026）'!$A:$A&amp;'[7]产值及收款计划（2026）'!$B:$B,'[7]产值及收款计划（2026）'!R:R)</f>
        <v>0</v>
      </c>
      <c r="S620" s="256" cm="1">
        <f t="array" aca="1" ref="S620" ca="1">_xlfn.XLOOKUP($A620&amp;$B620,'[7]产值及收款计划（2026）'!$A:$A&amp;'[7]产值及收款计划（2026）'!$B:$B,'[7]产值及收款计划（2026）'!S:S)</f>
        <v>0</v>
      </c>
      <c r="T620" s="256" cm="1">
        <f t="array" aca="1" ref="T620" ca="1">_xlfn.XLOOKUP($A620&amp;$B620,'[7]产值及收款计划（2026）'!$A:$A&amp;'[7]产值及收款计划（2026）'!$B:$B,'[7]产值及收款计划（2026）'!T:T)</f>
        <v>0</v>
      </c>
      <c r="U620" s="256" cm="1">
        <f t="array" aca="1" ref="U620" ca="1">_xlfn.XLOOKUP($A620&amp;$B620,'[7]产值及收款计划（2026）'!$A:$A&amp;'[7]产值及收款计划（2026）'!$B:$B,'[7]产值及收款计划（2026）'!U:U)</f>
        <v>0</v>
      </c>
      <c r="V620" s="256" cm="1">
        <f t="array" aca="1" ref="V620" ca="1">_xlfn.XLOOKUP($A620&amp;$B620,'[7]产值及收款计划（2026）'!$A:$A&amp;'[7]产值及收款计划（2026）'!$B:$B,'[7]产值及收款计划（2026）'!V:V)</f>
        <v>0</v>
      </c>
      <c r="W620" s="256" cm="1">
        <f t="array" aca="1" ref="W620" ca="1">_xlfn.XLOOKUP($A620&amp;$B620,'[7]产值及收款计划（2026）'!$A:$A&amp;'[7]产值及收款计划（2026）'!$B:$B,'[7]产值及收款计划（2026）'!W:W)</f>
        <v>0</v>
      </c>
      <c r="X620" s="256" cm="1">
        <f t="array" aca="1" ref="X620" ca="1">_xlfn.XLOOKUP($A620&amp;$B620,'[7]产值及收款计划（2026）'!$A:$A&amp;'[7]产值及收款计划（2026）'!$B:$B,'[7]产值及收款计划（2026）'!X:X)</f>
        <v>0</v>
      </c>
      <c r="Y620" s="256" cm="1">
        <f t="array" aca="1" ref="Y620" ca="1">_xlfn.XLOOKUP($A620&amp;$B620,'[7]产值及收款计划（2026）'!$A:$A&amp;'[7]产值及收款计划（2026）'!$B:$B,'[7]产值及收款计划（2026）'!Y:Y)</f>
        <v>0</v>
      </c>
      <c r="Z620" s="256" cm="1">
        <f t="array" aca="1" ref="Z620" ca="1">_xlfn.XLOOKUP($A620&amp;$B620,'[7]产值及收款计划（2026）'!$A:$A&amp;'[7]产值及收款计划（2026）'!$B:$B,'[7]产值及收款计划（2026）'!Z:Z)</f>
        <v>0</v>
      </c>
      <c r="AA620" s="256" cm="1">
        <f t="array" aca="1" ref="AA620" ca="1">_xlfn.XLOOKUP($A620&amp;$B620,'[7]产值及收款计划（2026）'!$A:$A&amp;'[7]产值及收款计划（2026）'!$B:$B,'[7]产值及收款计划（2026）'!AA:AA)</f>
        <v>0</v>
      </c>
      <c r="AB620" s="256" cm="1">
        <f t="array" aca="1" ref="AB620" ca="1">_xlfn.XLOOKUP($A620&amp;$B620,'[7]产值及收款计划（2026）'!$A:$A&amp;'[7]产值及收款计划（2026）'!$B:$B,'[7]产值及收款计划（2026）'!AB:AB)</f>
        <v>0</v>
      </c>
      <c r="AC620" s="256" cm="1">
        <f t="array" aca="1" ref="AC620" ca="1">_xlfn.XLOOKUP($A620&amp;$B620,'[7]产值及收款计划（2026）'!$A:$A&amp;'[7]产值及收款计划（2026）'!$B:$B,'[7]产值及收款计划（2026）'!AC:AC)</f>
        <v>0</v>
      </c>
      <c r="AD620" s="256" cm="1">
        <f t="array" aca="1" ref="AD620" ca="1">_xlfn.XLOOKUP($A620&amp;$B620,'[7]产值及收款计划（2026）'!$A:$A&amp;'[7]产值及收款计划（2026）'!$B:$B,'[7]产值及收款计划（2026）'!AD:AD)</f>
        <v>0</v>
      </c>
      <c r="AE620" s="256" cm="1">
        <f t="array" aca="1" ref="AE620" ca="1">_xlfn.XLOOKUP($A620&amp;$B620,'[7]产值及收款计划（2026）'!$A:$A&amp;'[7]产值及收款计划（2026）'!$B:$B,'[7]产值及收款计划（2026）'!AE:AE)</f>
        <v>0</v>
      </c>
      <c r="AF620" s="256" cm="1">
        <f t="array" aca="1" ref="AF620" ca="1">_xlfn.XLOOKUP($A620&amp;$B620,'[7]产值及收款计划（2026）'!$A:$A&amp;'[7]产值及收款计划（2026）'!$B:$B,'[7]产值及收款计划（2026）'!AF:AF)</f>
        <v>0</v>
      </c>
      <c r="AG620" s="256" cm="1">
        <f t="array" aca="1" ref="AG620" ca="1">_xlfn.XLOOKUP($A620&amp;$B620,'[7]产值及收款计划（2026）'!$A:$A&amp;'[7]产值及收款计划（2026）'!$B:$B,'[7]产值及收款计划（2026）'!AG:AG)</f>
        <v>0</v>
      </c>
      <c r="AH620" s="256" cm="1">
        <f t="array" aca="1" ref="AH620" ca="1">_xlfn.XLOOKUP($A620&amp;$B620,'[7]产值及收款计划（2026）'!$A:$A&amp;'[7]产值及收款计划（2026）'!$B:$B,'[7]产值及收款计划（2026）'!AH:AH)</f>
        <v>0</v>
      </c>
      <c r="AI620" s="256" cm="1">
        <f t="array" aca="1" ref="AI620" ca="1">_xlfn.XLOOKUP($A620&amp;$B620,'[7]产值及收款计划（2026）'!$A:$A&amp;'[7]产值及收款计划（2026）'!$B:$B,'[7]产值及收款计划（2026）'!AI:AI)</f>
        <v>0</v>
      </c>
      <c r="AJ620" s="256" cm="1">
        <f t="array" aca="1" ref="AJ620" ca="1">_xlfn.XLOOKUP($A620&amp;$B620,'[7]产值及收款计划（2026）'!$A:$A&amp;'[7]产值及收款计划（2026）'!$B:$B,'[7]产值及收款计划（2026）'!AJ:AJ)</f>
        <v>0</v>
      </c>
      <c r="AK620" s="256" cm="1">
        <f t="array" aca="1" ref="AK620" ca="1">_xlfn.XLOOKUP($A620&amp;$B620,'[7]产值及收款计划（2026）'!$A:$A&amp;'[7]产值及收款计划（2026）'!$B:$B,'[7]产值及收款计划（2026）'!AK:AK)</f>
        <v>0</v>
      </c>
      <c r="AL620" s="256" cm="1">
        <f t="array" aca="1" ref="AL620" ca="1">_xlfn.XLOOKUP($A620&amp;$B620,'[7]产值及收款计划（2026）'!$A:$A&amp;'[7]产值及收款计划（2026）'!$B:$B,'[7]产值及收款计划（2026）'!AL:AL)</f>
        <v>0</v>
      </c>
      <c r="AM620" s="263" t="e" cm="1">
        <f t="array" aca="1" ref="AM620" ca="1">_xlfn.LET(_xlpm.勾选月份状态数组,TRANSPOSE('PPT(12-15页）-TOP10'!$A$3:$A$14),_xlpm.选择数据区,IF('PPT(12-15页）-TOP10'!$E$3="收款",$BA620:$BL620,$AA620:$AL620),SUM(_xlfn._xlws.FILTER(_xlpm.选择数据区,_xlpm.勾选月份状态数组,"")))</f>
        <v>#NAME?</v>
      </c>
      <c r="AN620" s="256" t="e" cm="1">
        <f t="array" aca="1" ref="AN620" ca="1">_xlfn.LET(_xlpm.勾选月份状态数组,TRANSPOSE('PPT(12-15页）-TOP10'!$A$3:$A$14),_xlpm.选择数据区,IF('PPT(12-15页）-TOP10'!$E$3="收款",$DA620:$DL620,$CA620:$CL620),SUM(_xlfn._xlws.FILTER(_xlpm.选择数据区,_xlpm.勾选月份状态数组,"")))</f>
        <v>#NAME?</v>
      </c>
      <c r="AO620" s="256">
        <f ca="1">SUM(CA620:CC620)+SUM(AD620:AL620)</f>
        <v>0</v>
      </c>
      <c r="AP620" s="256"/>
      <c r="AQ620" s="256"/>
      <c r="AR620" s="256"/>
      <c r="AS620" s="256" cm="1">
        <f t="array" aca="1" ref="AS620" ca="1">_xlfn.XLOOKUP($A620&amp;$B620,'[7]产值及收款计划（2026）'!$A:$A&amp;'[7]产值及收款计划（2026）'!$B:$B,'[7]产值及收款计划（2026）'!AS:AS)</f>
        <v>0</v>
      </c>
      <c r="AT620" s="256" cm="1">
        <f t="array" aca="1" ref="AT620" ca="1">_xlfn.XLOOKUP($A620&amp;$B620,'[7]产值及收款计划（2026）'!$A:$A&amp;'[7]产值及收款计划（2026）'!$B:$B,'[7]产值及收款计划（2026）'!AT:AT)</f>
        <v>0</v>
      </c>
      <c r="AU620" s="256" cm="1">
        <f t="array" aca="1" ref="AU620" ca="1">_xlfn.XLOOKUP($A620&amp;$B620,'[7]产值及收款计划（2026）'!$A:$A&amp;'[7]产值及收款计划（2026）'!$B:$B,'[7]产值及收款计划（2026）'!AU:AU)</f>
        <v>0</v>
      </c>
      <c r="AV620" s="256" cm="1">
        <f t="array" aca="1" ref="AV620" ca="1">_xlfn.XLOOKUP($A620&amp;$B620,'[7]产值及收款计划（2026）'!$A:$A&amp;'[7]产值及收款计划（2026）'!$B:$B,'[7]产值及收款计划（2026）'!AV:AV)</f>
        <v>0</v>
      </c>
      <c r="AW620" s="256" cm="1">
        <f t="array" aca="1" ref="AW620" ca="1">_xlfn.XLOOKUP($A620&amp;$B620,'[7]产值及收款计划（2026）'!$A:$A&amp;'[7]产值及收款计划（2026）'!$B:$B,'[7]产值及收款计划（2026）'!AW:AW)</f>
        <v>0</v>
      </c>
      <c r="AX620" s="256" cm="1">
        <f t="array" aca="1" ref="AX620" ca="1">_xlfn.XLOOKUP($A620&amp;$B620,'[7]产值及收款计划（2026）'!$A:$A&amp;'[7]产值及收款计划（2026）'!$B:$B,'[7]产值及收款计划（2026）'!AX:AX)</f>
        <v>0</v>
      </c>
      <c r="AY620" s="256" cm="1">
        <f t="array" aca="1" ref="AY620" ca="1">_xlfn.XLOOKUP($A620&amp;$B620,'[7]产值及收款计划（2026）'!$A:$A&amp;'[7]产值及收款计划（2026）'!$B:$B,'[7]产值及收款计划（2026）'!AY:AY)</f>
        <v>0</v>
      </c>
      <c r="AZ620" s="256" cm="1">
        <f t="array" aca="1" ref="AZ620" ca="1">_xlfn.XLOOKUP($A620&amp;$B620,'[7]产值及收款计划（2026）'!$A:$A&amp;'[7]产值及收款计划（2026）'!$B:$B,'[7]产值及收款计划（2026）'!AZ:AZ)</f>
        <v>0</v>
      </c>
      <c r="BA620" s="256" cm="1">
        <f t="array" aca="1" ref="BA620" ca="1">_xlfn.XLOOKUP($A620&amp;$B620,'[7]产值及收款计划（2026）'!$A:$A&amp;'[7]产值及收款计划（2026）'!$B:$B,'[7]产值及收款计划（2026）'!BA:BA)</f>
        <v>0</v>
      </c>
      <c r="BB620" s="256" cm="1">
        <f t="array" aca="1" ref="BB620" ca="1">_xlfn.XLOOKUP($A620&amp;$B620,'[7]产值及收款计划（2026）'!$A:$A&amp;'[7]产值及收款计划（2026）'!$B:$B,'[7]产值及收款计划（2026）'!BB:BB)</f>
        <v>0</v>
      </c>
      <c r="BC620" s="256" cm="1">
        <f t="array" aca="1" ref="BC620" ca="1">_xlfn.XLOOKUP($A620&amp;$B620,'[7]产值及收款计划（2026）'!$A:$A&amp;'[7]产值及收款计划（2026）'!$B:$B,'[7]产值及收款计划（2026）'!BC:BC)</f>
        <v>0</v>
      </c>
      <c r="BD620" s="256" cm="1">
        <f t="array" aca="1" ref="BD620" ca="1">_xlfn.XLOOKUP($A620&amp;$B620,'[7]产值及收款计划（2026）'!$A:$A&amp;'[7]产值及收款计划（2026）'!$B:$B,'[7]产值及收款计划（2026）'!BD:BD)</f>
        <v>0</v>
      </c>
      <c r="BE620" s="256" cm="1">
        <f t="array" aca="1" ref="BE620" ca="1">_xlfn.XLOOKUP($A620&amp;$B620,'[7]产值及收款计划（2026）'!$A:$A&amp;'[7]产值及收款计划（2026）'!$B:$B,'[7]产值及收款计划（2026）'!BE:BE)</f>
        <v>0</v>
      </c>
      <c r="BF620" s="256" cm="1">
        <f t="array" aca="1" ref="BF620" ca="1">_xlfn.XLOOKUP($A620&amp;$B620,'[7]产值及收款计划（2026）'!$A:$A&amp;'[7]产值及收款计划（2026）'!$B:$B,'[7]产值及收款计划（2026）'!BF:BF)</f>
        <v>0</v>
      </c>
      <c r="BG620" s="256" cm="1">
        <f t="array" aca="1" ref="BG620" ca="1">_xlfn.XLOOKUP($A620&amp;$B620,'[7]产值及收款计划（2026）'!$A:$A&amp;'[7]产值及收款计划（2026）'!$B:$B,'[7]产值及收款计划（2026）'!BG:BG)</f>
        <v>0</v>
      </c>
      <c r="BH620" s="256" cm="1">
        <f t="array" aca="1" ref="BH620" ca="1">_xlfn.XLOOKUP($A620&amp;$B620,'[7]产值及收款计划（2026）'!$A:$A&amp;'[7]产值及收款计划（2026）'!$B:$B,'[7]产值及收款计划（2026）'!BH:BH)</f>
        <v>0</v>
      </c>
      <c r="BI620" s="256" cm="1">
        <f t="array" aca="1" ref="BI620" ca="1">_xlfn.XLOOKUP($A620&amp;$B620,'[7]产值及收款计划（2026）'!$A:$A&amp;'[7]产值及收款计划（2026）'!$B:$B,'[7]产值及收款计划（2026）'!BI:BI)</f>
        <v>0</v>
      </c>
      <c r="BJ620" s="256" cm="1">
        <f t="array" aca="1" ref="BJ620" ca="1">_xlfn.XLOOKUP($A620&amp;$B620,'[7]产值及收款计划（2026）'!$A:$A&amp;'[7]产值及收款计划（2026）'!$B:$B,'[7]产值及收款计划（2026）'!BJ:BJ)</f>
        <v>0</v>
      </c>
      <c r="BK620" s="256" cm="1">
        <f t="array" aca="1" ref="BK620" ca="1">_xlfn.XLOOKUP($A620&amp;$B620,'[7]产值及收款计划（2026）'!$A:$A&amp;'[7]产值及收款计划（2026）'!$B:$B,'[7]产值及收款计划（2026）'!BK:BK)</f>
        <v>0</v>
      </c>
      <c r="BL620" s="256" cm="1">
        <f t="array" aca="1" ref="BL620" ca="1">_xlfn.XLOOKUP($A620&amp;$B620,'[7]产值及收款计划（2026）'!$A:$A&amp;'[7]产值及收款计划（2026）'!$B:$B,'[7]产值及收款计划（2026）'!BL:BL)</f>
        <v>0</v>
      </c>
      <c r="BM620" s="256"/>
      <c r="BN620" s="256"/>
      <c r="BO620" s="256"/>
      <c r="BP620" s="256"/>
      <c r="BQ620" s="255" cm="1">
        <f t="array" aca="1" ref="BQ620" ca="1">_xlfn.XLOOKUP($A620&amp;$B620,'[7]产值及收款计划（2026）'!$A:$A&amp;'[7]产值及收款计划（2026）'!$B:$B,'[7]产值及收款计划（2026）'!BQ:BQ)</f>
        <v>0</v>
      </c>
      <c r="BR620" s="256" cm="1">
        <f t="array" aca="1" ref="BR620" ca="1">_xlfn.XLOOKUP($A620&amp;$B620,'[7]产值及收款计划（2026）'!$A:$A&amp;'[7]产值及收款计划（2026）'!$B:$B,'[7]产值及收款计划（2026）'!BR:BR)</f>
        <v>0</v>
      </c>
      <c r="CA620" s="256" cm="1">
        <f t="array" aca="1" ref="CA620" ca="1">_xlfn.XLOOKUP($A620&amp;$B620,'[7]产值及收款计划（2026）'!$A:$A&amp;'[7]产值及收款计划（2026）'!$B:$B,'[7]产值及收款计划（2026）'!CA:CA)</f>
        <v>0</v>
      </c>
      <c r="CB620" s="256" cm="1">
        <f t="array" aca="1" ref="CB620" ca="1">_xlfn.XLOOKUP($A620&amp;$B620,'[7]产值及收款计划（2026）'!$A:$A&amp;'[7]产值及收款计划（2026）'!$B:$B,'[7]产值及收款计划（2026）'!CB:CB)</f>
        <v>0</v>
      </c>
      <c r="CC620" s="256" cm="1">
        <f t="array" aca="1" ref="CC620" ca="1">_xlfn.XLOOKUP($A620&amp;$B620,'[7]产值及收款计划（2026）'!$A:$A&amp;'[7]产值及收款计划（2026）'!$B:$B,'[7]产值及收款计划（2026）'!CC:CC)</f>
        <v>0</v>
      </c>
      <c r="CD620" s="256" cm="1">
        <f t="array" aca="1" ref="CD620" ca="1">_xlfn.XLOOKUP($A620&amp;$B620,'[7]产值及收款计划（2026）'!$A:$A&amp;'[7]产值及收款计划（2026）'!$B:$B,'[7]产值及收款计划（2026）'!CD:CD)</f>
        <v>0</v>
      </c>
      <c r="CE620" s="256" cm="1">
        <f t="array" aca="1" ref="CE620" ca="1">_xlfn.XLOOKUP($A620&amp;$B620,'[7]产值及收款计划（2026）'!$A:$A&amp;'[7]产值及收款计划（2026）'!$B:$B,'[7]产值及收款计划（2026）'!CE:CE)</f>
        <v>0</v>
      </c>
      <c r="CF620" s="256" cm="1">
        <f t="array" aca="1" ref="CF620" ca="1">_xlfn.XLOOKUP($A620&amp;$B620,'[7]产值及收款计划（2026）'!$A:$A&amp;'[7]产值及收款计划（2026）'!$B:$B,'[7]产值及收款计划（2026）'!CF:CF)</f>
        <v>0</v>
      </c>
      <c r="CG620" s="256" cm="1">
        <f t="array" aca="1" ref="CG620" ca="1">_xlfn.XLOOKUP($A620&amp;$B620,'[7]产值及收款计划（2026）'!$A:$A&amp;'[7]产值及收款计划（2026）'!$B:$B,'[7]产值及收款计划（2026）'!CG:CG)</f>
        <v>0</v>
      </c>
      <c r="CH620" s="256" cm="1">
        <f t="array" aca="1" ref="CH620" ca="1">_xlfn.XLOOKUP($A620&amp;$B620,'[7]产值及收款计划（2026）'!$A:$A&amp;'[7]产值及收款计划（2026）'!$B:$B,'[7]产值及收款计划（2026）'!CH:CH)</f>
        <v>0</v>
      </c>
      <c r="CI620" s="256" cm="1">
        <f t="array" aca="1" ref="CI620" ca="1">_xlfn.XLOOKUP($A620&amp;$B620,'[7]产值及收款计划（2026）'!$A:$A&amp;'[7]产值及收款计划（2026）'!$B:$B,'[7]产值及收款计划（2026）'!CI:CI)</f>
        <v>0</v>
      </c>
      <c r="CJ620" s="256" cm="1">
        <f t="array" aca="1" ref="CJ620" ca="1">_xlfn.XLOOKUP($A620&amp;$B620,'[7]产值及收款计划（2026）'!$A:$A&amp;'[7]产值及收款计划（2026）'!$B:$B,'[7]产值及收款计划（2026）'!CJ:CJ)</f>
        <v>0</v>
      </c>
      <c r="CK620" s="256" cm="1">
        <f t="array" aca="1" ref="CK620" ca="1">_xlfn.XLOOKUP($A620&amp;$B620,'[7]产值及收款计划（2026）'!$A:$A&amp;'[7]产值及收款计划（2026）'!$B:$B,'[7]产值及收款计划（2026）'!CK:CK)</f>
        <v>0</v>
      </c>
      <c r="CL620" s="256" cm="1">
        <f t="array" aca="1" ref="CL620" ca="1">_xlfn.XLOOKUP($A620&amp;$B620,'[7]产值及收款计划（2026）'!$A:$A&amp;'[7]产值及收款计划（2026）'!$B:$B,'[7]产值及收款计划（2026）'!CL:CL)</f>
        <v>0</v>
      </c>
      <c r="DA620" s="256" cm="1">
        <f t="array" aca="1" ref="DA620" ca="1">_xlfn.XLOOKUP($A620&amp;$B620,'[7]产值及收款计划（2026）'!$A:$A&amp;'[7]产值及收款计划（2026）'!$B:$B,'[7]产值及收款计划（2026）'!DA:DA)</f>
        <v>0</v>
      </c>
      <c r="DB620" s="256" cm="1">
        <f t="array" aca="1" ref="DB620" ca="1">_xlfn.XLOOKUP($A620&amp;$B620,'[7]产值及收款计划（2026）'!$A:$A&amp;'[7]产值及收款计划（2026）'!$B:$B,'[7]产值及收款计划（2026）'!DB:DB)</f>
        <v>0</v>
      </c>
      <c r="DC620" s="256" cm="1">
        <f t="array" aca="1" ref="DC620" ca="1">_xlfn.XLOOKUP($A620&amp;$B620,'[7]产值及收款计划（2026）'!$A:$A&amp;'[7]产值及收款计划（2026）'!$B:$B,'[7]产值及收款计划（2026）'!DC:DC)</f>
        <v>0</v>
      </c>
      <c r="DD620" s="256" cm="1">
        <f t="array" aca="1" ref="DD620" ca="1">_xlfn.XLOOKUP($A620&amp;$B620,'[7]产值及收款计划（2026）'!$A:$A&amp;'[7]产值及收款计划（2026）'!$B:$B,'[7]产值及收款计划（2026）'!DD:DD)</f>
        <v>0</v>
      </c>
      <c r="DE620" s="256" cm="1">
        <f t="array" aca="1" ref="DE620" ca="1">_xlfn.XLOOKUP($A620&amp;$B620,'[7]产值及收款计划（2026）'!$A:$A&amp;'[7]产值及收款计划（2026）'!$B:$B,'[7]产值及收款计划（2026）'!DE:DE)</f>
        <v>0</v>
      </c>
      <c r="DF620" s="256" cm="1">
        <f t="array" aca="1" ref="DF620" ca="1">_xlfn.XLOOKUP($A620&amp;$B620,'[7]产值及收款计划（2026）'!$A:$A&amp;'[7]产值及收款计划（2026）'!$B:$B,'[7]产值及收款计划（2026）'!DF:DF)</f>
        <v>0</v>
      </c>
      <c r="DG620" s="256" cm="1">
        <f t="array" aca="1" ref="DG620" ca="1">_xlfn.XLOOKUP($A620&amp;$B620,'[7]产值及收款计划（2026）'!$A:$A&amp;'[7]产值及收款计划（2026）'!$B:$B,'[7]产值及收款计划（2026）'!DG:DG)</f>
        <v>0</v>
      </c>
      <c r="DH620" s="256" cm="1">
        <f t="array" aca="1" ref="DH620" ca="1">_xlfn.XLOOKUP($A620&amp;$B620,'[7]产值及收款计划（2026）'!$A:$A&amp;'[7]产值及收款计划（2026）'!$B:$B,'[7]产值及收款计划（2026）'!DH:DH)</f>
        <v>0</v>
      </c>
      <c r="DI620" s="256" cm="1">
        <f t="array" aca="1" ref="DI620" ca="1">_xlfn.XLOOKUP($A620&amp;$B620,'[7]产值及收款计划（2026）'!$A:$A&amp;'[7]产值及收款计划（2026）'!$B:$B,'[7]产值及收款计划（2026）'!DI:DI)</f>
        <v>0</v>
      </c>
      <c r="DJ620" s="256" cm="1">
        <f t="array" aca="1" ref="DJ620" ca="1">_xlfn.XLOOKUP($A620&amp;$B620,'[7]产值及收款计划（2026）'!$A:$A&amp;'[7]产值及收款计划（2026）'!$B:$B,'[7]产值及收款计划（2026）'!DJ:DJ)</f>
        <v>0</v>
      </c>
      <c r="DK620" s="256" cm="1">
        <f t="array" aca="1" ref="DK620" ca="1">_xlfn.XLOOKUP($A620&amp;$B620,'[7]产值及收款计划（2026）'!$A:$A&amp;'[7]产值及收款计划（2026）'!$B:$B,'[7]产值及收款计划（2026）'!DK:DK)</f>
        <v>0</v>
      </c>
      <c r="DL620" s="256" cm="1">
        <f t="array" aca="1" ref="DL620" ca="1">_xlfn.XLOOKUP($A620&amp;$B620,'[7]产值及收款计划（2026）'!$A:$A&amp;'[7]产值及收款计划（2026）'!$B:$B,'[7]产值及收款计划（2026）'!DL:DL)</f>
        <v>0</v>
      </c>
      <c r="DM620" s="264"/>
      <c r="DN620" s="250"/>
    </row>
  </sheetData>
  <sheetProtection formatCells="0" formatColumns="0" formatRows="0" insertColumns="0" insertRows="0" insertHyperlinks="0" deleteColumns="0" deleteRows="0" sort="0" autoFilter="0" pivotTables="0"/>
  <protectedRanges>
    <protectedRange sqref="A1:DZ1048576" name="Range1"/>
  </protectedRanges>
  <autoFilter ref="A4:EA620" xr:uid="{00000000-0009-0000-0000-000003000000}"/>
  <sortState ref="A5:BW564">
    <sortCondition ref="AY499"/>
  </sortState>
  <phoneticPr fontId="5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87"/>
  <sheetViews>
    <sheetView showGridLines="0" topLeftCell="H42" zoomScale="80" zoomScaleNormal="80" workbookViewId="0">
      <selection activeCell="H42" sqref="H42:I49"/>
    </sheetView>
  </sheetViews>
  <sheetFormatPr defaultColWidth="9" defaultRowHeight="31.5" customHeight="1" x14ac:dyDescent="0.15"/>
  <cols>
    <col min="1" max="1" width="29.5" style="51" customWidth="1"/>
    <col min="2" max="13" width="13.75" style="51" customWidth="1"/>
    <col min="14" max="14" width="17.375" style="51"/>
    <col min="15" max="15" width="13.625" style="51"/>
    <col min="16" max="16384" width="9" style="51"/>
  </cols>
  <sheetData>
    <row r="1" spans="1:15" ht="31.5" customHeight="1" x14ac:dyDescent="0.15">
      <c r="A1" s="52" t="s">
        <v>202</v>
      </c>
      <c r="B1" s="53"/>
      <c r="C1" s="53"/>
      <c r="D1" s="53"/>
      <c r="E1" s="53"/>
      <c r="F1" s="53"/>
      <c r="G1" s="53"/>
      <c r="H1" s="53"/>
      <c r="I1" s="53"/>
      <c r="J1" s="53"/>
      <c r="K1" s="53"/>
      <c r="L1" s="53"/>
      <c r="M1" s="53"/>
      <c r="O1" s="78" t="s">
        <v>203</v>
      </c>
    </row>
    <row r="2" spans="1:15" ht="31.5" customHeight="1" x14ac:dyDescent="0.15">
      <c r="A2" s="54" t="s">
        <v>204</v>
      </c>
      <c r="B2" s="139"/>
      <c r="C2" s="139"/>
      <c r="D2" s="139"/>
      <c r="E2" s="139"/>
      <c r="F2" s="139"/>
      <c r="G2" s="139"/>
      <c r="H2" s="139"/>
      <c r="I2" s="139"/>
      <c r="J2" s="139"/>
      <c r="K2" s="139"/>
      <c r="L2" s="139"/>
      <c r="M2" s="139"/>
      <c r="O2" s="179">
        <v>46135</v>
      </c>
    </row>
    <row r="3" spans="1:15" ht="31.5" customHeight="1" x14ac:dyDescent="0.15">
      <c r="A3" s="162"/>
      <c r="B3" s="162"/>
      <c r="C3" s="163" t="s">
        <v>5</v>
      </c>
      <c r="D3" s="163"/>
      <c r="E3" s="164"/>
      <c r="F3" s="162"/>
      <c r="G3" s="163" t="s">
        <v>6</v>
      </c>
      <c r="H3" s="163"/>
      <c r="I3" s="164"/>
      <c r="J3" s="162"/>
      <c r="K3" s="163" t="s">
        <v>7</v>
      </c>
      <c r="L3" s="163"/>
      <c r="M3" s="164"/>
    </row>
    <row r="4" spans="1:15" ht="31.5" customHeight="1" x14ac:dyDescent="0.15">
      <c r="A4" s="165" t="s">
        <v>120</v>
      </c>
      <c r="B4" s="166" t="s">
        <v>205</v>
      </c>
      <c r="C4" s="167" t="s">
        <v>206</v>
      </c>
      <c r="D4" s="167" t="s">
        <v>207</v>
      </c>
      <c r="E4" s="168" t="s">
        <v>208</v>
      </c>
      <c r="F4" s="166" t="s">
        <v>205</v>
      </c>
      <c r="G4" s="167" t="s">
        <v>206</v>
      </c>
      <c r="H4" s="167" t="s">
        <v>207</v>
      </c>
      <c r="I4" s="168" t="s">
        <v>208</v>
      </c>
      <c r="J4" s="166" t="s">
        <v>205</v>
      </c>
      <c r="K4" s="167" t="s">
        <v>206</v>
      </c>
      <c r="L4" s="167" t="s">
        <v>207</v>
      </c>
      <c r="M4" s="168" t="s">
        <v>208</v>
      </c>
    </row>
    <row r="5" spans="1:15" ht="31.5" customHeight="1" x14ac:dyDescent="0.15">
      <c r="A5" s="169" t="s">
        <v>25</v>
      </c>
      <c r="B5" s="170">
        <f>'公司-汇总页'!D25</f>
        <v>119.36597837612599</v>
      </c>
      <c r="C5" s="61">
        <v>5800</v>
      </c>
      <c r="D5" s="180">
        <f>B5/C5</f>
        <v>2.05803410993321E-2</v>
      </c>
      <c r="E5" s="180" cm="1">
        <f t="array" ref="E5">SUMPRODUCT(--(ISNUMBER(MATCH('[8]2025'!$T:$T,{"1月","2月","3月","4月"},0))),--('[8]2025'!$AA:$AA=A5),'[8]2025'!$K:$K)*0.0001/C5</f>
        <v>4.81945346551724E-2</v>
      </c>
      <c r="F5" s="170">
        <f>'公司-汇总页'!D35</f>
        <v>80.198979370368207</v>
      </c>
      <c r="G5" s="61">
        <v>3500</v>
      </c>
      <c r="H5" s="180">
        <f>F5/G5</f>
        <v>2.2913994105819499E-2</v>
      </c>
      <c r="I5" s="180" cm="1">
        <f t="array" ref="I5">SUMPRODUCT(--(ISNUMBER(MATCH('[8]2025'!$T:$T,{"1月","2月","3月","4月"},0))),--('[8]2025'!$AA:$AA=A5),'[8]2025'!$K:$K,'[8]2025'!$N:$N)*0.0001/G5</f>
        <v>3.8247169679999998E-2</v>
      </c>
      <c r="J5" s="170">
        <f>'公司-汇总页'!D45</f>
        <v>1132.1251749999999</v>
      </c>
      <c r="K5" s="61">
        <v>5000</v>
      </c>
      <c r="L5" s="180">
        <f t="shared" ref="L5:L12" si="0">J5/K5</f>
        <v>0.226425035</v>
      </c>
      <c r="M5" s="171" cm="1">
        <f t="array" ref="M5">SUMPRODUCT([9]【SUIT】收款原始数据!$G1965:$G2715*([9]【SUIT】收款原始数据!$A1965:$A2715&lt;=DATE(YEAR($O$2)-1,MONTH($O$2),DAY($O$2)))*([9]【SUIT】收款原始数据!$J1965:$J2715=$A5))/K5</f>
        <v>0.3305848878</v>
      </c>
    </row>
    <row r="6" spans="1:15" ht="31.5" customHeight="1" x14ac:dyDescent="0.15">
      <c r="A6" s="172" t="s">
        <v>26</v>
      </c>
      <c r="B6" s="173">
        <f>'公司-汇总页'!D26</f>
        <v>84.361963599933205</v>
      </c>
      <c r="C6" s="181">
        <v>5000</v>
      </c>
      <c r="D6" s="182">
        <f t="shared" ref="D6:D12" si="1">B6/C6</f>
        <v>1.6872392719986602E-2</v>
      </c>
      <c r="E6" s="182" cm="1">
        <f t="array" ref="E6">SUMPRODUCT(--(ISNUMBER(MATCH('[8]2025'!$T:$T,{"1月","2月","3月","4月"},0))),--('[8]2025'!$AA:$AA=A6),'[8]2025'!$K:$K)*0.0001/C6</f>
        <v>0.122098781</v>
      </c>
      <c r="F6" s="173">
        <f>'公司-汇总页'!D36</f>
        <v>21.783695107697401</v>
      </c>
      <c r="G6" s="181">
        <v>3300</v>
      </c>
      <c r="H6" s="182">
        <f t="shared" ref="H6:H12" si="2">F6/G6</f>
        <v>6.6011197296052902E-3</v>
      </c>
      <c r="I6" s="182" cm="1">
        <f t="array" ref="I6">SUMPRODUCT(--(ISNUMBER(MATCH('[8]2025'!$T:$T,{"1月","2月","3月","4月"},0))),--('[8]2025'!$AA:$AA=A6),'[8]2025'!$K:$K,'[8]2025'!$N:$N)*0.0001/G6</f>
        <v>5.8708355657999999E-2</v>
      </c>
      <c r="J6" s="173">
        <f>'公司-汇总页'!D46</f>
        <v>2054.1274450000001</v>
      </c>
      <c r="K6" s="181">
        <v>4500</v>
      </c>
      <c r="L6" s="182">
        <f t="shared" si="0"/>
        <v>0.45647276555555599</v>
      </c>
      <c r="M6" s="174" cm="1">
        <f t="array" ref="M6">SUMPRODUCT([9]【SUIT】收款原始数据!$G1966:$G2716*([9]【SUIT】收款原始数据!$A1966:$A2716&lt;=DATE(YEAR($O$2)-1,MONTH($O$2),DAY($O$2)))*([9]【SUIT】收款原始数据!$J1966:$J2716=$A6))/K6</f>
        <v>0.13149583044444399</v>
      </c>
    </row>
    <row r="7" spans="1:15" ht="31.5" customHeight="1" x14ac:dyDescent="0.15">
      <c r="A7" s="169" t="s">
        <v>27</v>
      </c>
      <c r="B7" s="170">
        <f>'公司-汇总页'!D27</f>
        <v>169.12193396226399</v>
      </c>
      <c r="C7" s="61">
        <v>4000</v>
      </c>
      <c r="D7" s="180">
        <f t="shared" si="1"/>
        <v>4.2280483490565998E-2</v>
      </c>
      <c r="E7" s="180" cm="1">
        <f t="array" ref="E7">SUMPRODUCT(--(ISNUMBER(MATCH('[8]2025'!$T:$T,{"1月","2月","3月","4月"},0))),--('[8]2025'!$AA:$AA=A7),'[8]2025'!$K:$K)*0.0001/C7</f>
        <v>7.3558878250000001E-2</v>
      </c>
      <c r="F7" s="170">
        <f>'公司-汇总页'!D37</f>
        <v>79.386183089720205</v>
      </c>
      <c r="G7" s="61">
        <v>2200</v>
      </c>
      <c r="H7" s="180">
        <f t="shared" si="2"/>
        <v>3.60846286771455E-2</v>
      </c>
      <c r="I7" s="180" cm="1">
        <f t="array" ref="I7">SUMPRODUCT(--(ISNUMBER(MATCH('[8]2025'!$T:$T,{"1月","2月","3月","4月"},0))),--('[8]2025'!$AA:$AA=A7),'[8]2025'!$K:$K,'[8]2025'!$N:$N)*0.0001/G7</f>
        <v>5.23905251079545E-2</v>
      </c>
      <c r="J7" s="170">
        <f>'公司-汇总页'!D47</f>
        <v>747.51265000000001</v>
      </c>
      <c r="K7" s="61">
        <v>4500</v>
      </c>
      <c r="L7" s="180">
        <f t="shared" si="0"/>
        <v>0.16611392222222199</v>
      </c>
      <c r="M7" s="171" cm="1">
        <f t="array" ref="M7">SUMPRODUCT([9]【SUIT】收款原始数据!$G1967:$G2717*([9]【SUIT】收款原始数据!$A1967:$A2717&lt;=DATE(YEAR($O$2)-1,MONTH($O$2),DAY($O$2)))*([9]【SUIT】收款原始数据!$J1967:$J2717=$A7))/K7</f>
        <v>0.102881444444444</v>
      </c>
    </row>
    <row r="8" spans="1:15" ht="31.5" customHeight="1" x14ac:dyDescent="0.15">
      <c r="A8" s="172" t="s">
        <v>28</v>
      </c>
      <c r="B8" s="173">
        <f>'公司-汇总页'!D28</f>
        <v>254.987266981132</v>
      </c>
      <c r="C8" s="181">
        <v>2500</v>
      </c>
      <c r="D8" s="182">
        <f t="shared" si="1"/>
        <v>0.101994906792453</v>
      </c>
      <c r="E8" s="182" cm="1">
        <f t="array" ref="E8">SUMPRODUCT(--(ISNUMBER(MATCH('[8]2025'!$T:$T,{"1月","2月","3月","4月"},0))),--('[8]2025'!$AA:$AA=A8),'[8]2025'!$K:$K)*0.0001/C8</f>
        <v>2.47270188E-2</v>
      </c>
      <c r="F8" s="173">
        <f>'公司-汇总页'!D38</f>
        <v>42.6774207785001</v>
      </c>
      <c r="G8" s="181">
        <v>1500</v>
      </c>
      <c r="H8" s="182">
        <f t="shared" si="2"/>
        <v>2.8451613852333399E-2</v>
      </c>
      <c r="I8" s="182" cm="1">
        <f t="array" ref="I8">SUMPRODUCT(--(ISNUMBER(MATCH('[8]2025'!$T:$T,{"1月","2月","3月","4月"},0))),--('[8]2025'!$AA:$AA=A8),'[8]2025'!$K:$K,'[8]2025'!$N:$N)*0.0001/G8</f>
        <v>1.9207220107466699E-2</v>
      </c>
      <c r="J8" s="173">
        <f>'公司-汇总页'!D48</f>
        <v>329.95699999999999</v>
      </c>
      <c r="K8" s="181">
        <v>2000</v>
      </c>
      <c r="L8" s="182">
        <f t="shared" si="0"/>
        <v>0.1649785</v>
      </c>
      <c r="M8" s="174" cm="1">
        <f t="array" ref="M8">SUMPRODUCT([9]【SUIT】收款原始数据!$G1968:$G2718*([9]【SUIT】收款原始数据!$A1968:$A2718&lt;=DATE(YEAR($O$2)-1,MONTH($O$2),DAY($O$2)))*([9]【SUIT】收款原始数据!$J1968:$J2718=$A8))/K8</f>
        <v>4.2712E-2</v>
      </c>
    </row>
    <row r="9" spans="1:15" ht="31.5" customHeight="1" x14ac:dyDescent="0.15">
      <c r="A9" s="169" t="s">
        <v>29</v>
      </c>
      <c r="B9" s="170">
        <f>'公司-汇总页'!D29</f>
        <v>40.247641509433997</v>
      </c>
      <c r="C9" s="61">
        <v>1700</v>
      </c>
      <c r="D9" s="180">
        <f t="shared" si="1"/>
        <v>2.3675083240843501E-2</v>
      </c>
      <c r="E9" s="180" cm="1">
        <f t="array" ref="E9">SUMPRODUCT(--(ISNUMBER(MATCH('[8]2025'!$T:$T,{"1月","2月","3月","4月"},0))),--('[8]2025'!$AA:$AA=A9),'[8]2025'!$K:$K)*0.0001/C9</f>
        <v>0</v>
      </c>
      <c r="F9" s="170">
        <f>'公司-汇总页'!D39</f>
        <v>12.2529481132075</v>
      </c>
      <c r="G9" s="61">
        <v>800</v>
      </c>
      <c r="H9" s="180">
        <f t="shared" si="2"/>
        <v>1.5316185141509399E-2</v>
      </c>
      <c r="I9" s="180" cm="1">
        <f t="array" ref="I9">SUMPRODUCT(--(ISNUMBER(MATCH('[8]2025'!$T:$T,{"1月","2月","3月","4月"},0))),--('[8]2025'!$AA:$AA=A9),'[8]2025'!$K:$K,'[8]2025'!$N:$N)*0.0001/G9</f>
        <v>0</v>
      </c>
      <c r="J9" s="170">
        <f>'公司-汇总页'!D49</f>
        <v>579.91083400000002</v>
      </c>
      <c r="K9" s="61">
        <v>1000</v>
      </c>
      <c r="L9" s="180">
        <f t="shared" si="0"/>
        <v>0.57991083399999999</v>
      </c>
      <c r="M9" s="171" cm="1">
        <f t="array" ref="M9">SUMPRODUCT([9]【SUIT】收款原始数据!$G1969:$G2719*([9]【SUIT】收款原始数据!$A1969:$A2719&lt;=DATE(YEAR($O$2)-1,MONTH($O$2),DAY($O$2)))*([9]【SUIT】收款原始数据!$J1969:$J2719=$A9))/K9</f>
        <v>0.43951874600000002</v>
      </c>
    </row>
    <row r="10" spans="1:15" ht="31.5" customHeight="1" x14ac:dyDescent="0.15">
      <c r="A10" s="172" t="s">
        <v>30</v>
      </c>
      <c r="B10" s="173">
        <f>'公司-汇总页'!D30</f>
        <v>9.4339622641509404</v>
      </c>
      <c r="C10" s="181">
        <v>200</v>
      </c>
      <c r="D10" s="182">
        <f t="shared" si="1"/>
        <v>4.71698113207547E-2</v>
      </c>
      <c r="E10" s="182" cm="1">
        <f t="array" ref="E10">SUMPRODUCT(--(ISNUMBER(MATCH('[8]2025'!$T:$T,{"1月","2月","3月","4月"},0))),--('[8]2025'!$AA:$AA=A10),'[8]2025'!$K:$K)*0.0001/C10</f>
        <v>0</v>
      </c>
      <c r="F10" s="173">
        <f>'公司-汇总页'!D40</f>
        <v>9.4339622641509404</v>
      </c>
      <c r="G10" s="181">
        <v>200</v>
      </c>
      <c r="H10" s="182">
        <f t="shared" si="2"/>
        <v>4.71698113207547E-2</v>
      </c>
      <c r="I10" s="182" cm="1">
        <f t="array" ref="I10">SUMPRODUCT(--(ISNUMBER(MATCH('[8]2025'!$T:$T,{"1月","2月","3月","4月"},0))),--('[8]2025'!$AA:$AA=A10),'[8]2025'!$K:$K,'[8]2025'!$N:$N)*0.0001/G10</f>
        <v>0</v>
      </c>
      <c r="J10" s="173">
        <f>'公司-汇总页'!D50</f>
        <v>10</v>
      </c>
      <c r="K10" s="181">
        <v>200</v>
      </c>
      <c r="L10" s="182">
        <f t="shared" si="0"/>
        <v>0.05</v>
      </c>
      <c r="M10" s="174" cm="1">
        <f t="array" ref="M10">SUMPRODUCT([9]【SUIT】收款原始数据!$G1970:$G2720*([9]【SUIT】收款原始数据!$A1970:$A2720&lt;=DATE(YEAR($O$2)-1,MONTH($O$2),DAY($O$2)))*([9]【SUIT】收款原始数据!$J1970:$J2720=$A10))/K10</f>
        <v>0</v>
      </c>
    </row>
    <row r="11" spans="1:15" ht="31.5" customHeight="1" x14ac:dyDescent="0.15">
      <c r="A11" s="169" t="s">
        <v>31</v>
      </c>
      <c r="B11" s="170">
        <f>'公司-汇总页'!D31</f>
        <v>0</v>
      </c>
      <c r="C11" s="61"/>
      <c r="D11" s="180"/>
      <c r="E11" s="171"/>
      <c r="F11" s="170">
        <f>'公司-汇总页'!D41</f>
        <v>0</v>
      </c>
      <c r="G11" s="61"/>
      <c r="H11" s="180"/>
      <c r="I11" s="171"/>
      <c r="J11" s="170">
        <f>'公司-汇总页'!D51</f>
        <v>11.546355999999999</v>
      </c>
      <c r="K11" s="61"/>
      <c r="L11" s="180"/>
      <c r="M11" s="171"/>
    </row>
    <row r="12" spans="1:15" ht="31.5" customHeight="1" x14ac:dyDescent="0.15">
      <c r="A12" s="175" t="s">
        <v>63</v>
      </c>
      <c r="B12" s="176">
        <f>'公司-汇总页'!D32</f>
        <v>677.51874669304004</v>
      </c>
      <c r="C12" s="181">
        <f>SUM(C5:C11)</f>
        <v>19200</v>
      </c>
      <c r="D12" s="182">
        <f t="shared" si="1"/>
        <v>3.5287434723595801E-2</v>
      </c>
      <c r="E12" s="183" cm="1">
        <f t="array" ref="E12">SUMPRODUCT(--(ISNUMBER(MATCH('[8]2025'!$T:$T,{"1月","2月","3月","4月"},0))),'[8]2025'!$K:$K)*0.0001/C12</f>
        <v>6.4899753437499999E-2</v>
      </c>
      <c r="F12" s="176">
        <f>'公司-汇总页'!D42</f>
        <v>245.73318872364399</v>
      </c>
      <c r="G12" s="181">
        <f>SUM(G5:G11)</f>
        <v>11500</v>
      </c>
      <c r="H12" s="182">
        <f t="shared" si="2"/>
        <v>2.1368103367273399E-2</v>
      </c>
      <c r="I12" s="183" cm="1">
        <f t="array" ref="I12">SUMPRODUCT(--(ISNUMBER(MATCH('[8]2025'!$T:$T,{"1月","2月","3月","4月"},0))),'[8]2025'!$K:$K,'[8]2025'!$N:$N)*0.0001/G12</f>
        <v>4.1015013300008701E-2</v>
      </c>
      <c r="J12" s="176">
        <f>'公司-汇总页'!D52</f>
        <v>4865.1794600000003</v>
      </c>
      <c r="K12" s="181">
        <f>SUM(K5:K11)</f>
        <v>17200</v>
      </c>
      <c r="L12" s="182">
        <f t="shared" si="0"/>
        <v>0.282859270930233</v>
      </c>
      <c r="M12" s="177" cm="1">
        <f t="array" ref="M12">SUMPRODUCT([9]【SUIT】收款原始数据!$G1965:$G2715*([9]【SUIT】收款原始数据!$A1965:$A2715&lt;=DATE(YEAR($O$2)-1,MONTH($O$2),DAY($O$2)))/K12)</f>
        <v>0.25408559813953502</v>
      </c>
    </row>
    <row r="13" spans="1:15" ht="31.5" customHeight="1" x14ac:dyDescent="0.15">
      <c r="A13" s="178"/>
      <c r="B13" s="178"/>
      <c r="C13" s="178"/>
      <c r="D13" s="178"/>
      <c r="E13" s="178"/>
      <c r="F13" s="178"/>
      <c r="G13" s="178"/>
      <c r="H13" s="178"/>
      <c r="I13" s="178"/>
      <c r="J13" s="178"/>
      <c r="K13" s="178"/>
      <c r="L13" s="178"/>
      <c r="M13" s="178"/>
    </row>
    <row r="14" spans="1:15" ht="31.5" customHeight="1" x14ac:dyDescent="0.15">
      <c r="A14" s="178"/>
      <c r="B14" s="178"/>
      <c r="C14" s="178"/>
      <c r="D14" s="178"/>
      <c r="E14" s="178"/>
      <c r="F14" s="178"/>
      <c r="G14" s="178"/>
      <c r="H14" s="178"/>
      <c r="I14" s="178"/>
      <c r="J14" s="178"/>
      <c r="K14" s="178"/>
      <c r="L14" s="178"/>
      <c r="M14" s="178"/>
    </row>
    <row r="15" spans="1:15" ht="31.5" customHeight="1" x14ac:dyDescent="0.15">
      <c r="A15" s="184" t="s">
        <v>209</v>
      </c>
      <c r="B15" s="185"/>
      <c r="C15" s="185"/>
      <c r="D15" s="178"/>
      <c r="E15" s="178"/>
      <c r="F15" s="178"/>
      <c r="G15" s="178"/>
      <c r="H15" s="178"/>
      <c r="I15" s="178"/>
      <c r="J15" s="178"/>
      <c r="K15" s="178"/>
      <c r="L15" s="178"/>
      <c r="M15" s="178"/>
    </row>
    <row r="16" spans="1:15" ht="31.5" customHeight="1" x14ac:dyDescent="0.15">
      <c r="A16" s="186"/>
      <c r="B16" s="187" t="s">
        <v>210</v>
      </c>
      <c r="C16" s="187"/>
      <c r="D16" s="187" t="s">
        <v>211</v>
      </c>
      <c r="E16" s="187"/>
      <c r="F16" s="187" t="s">
        <v>212</v>
      </c>
      <c r="G16" s="187"/>
      <c r="H16" s="187" t="s">
        <v>213</v>
      </c>
      <c r="I16" s="188"/>
      <c r="J16" s="188"/>
      <c r="K16" s="178"/>
      <c r="L16" s="178"/>
      <c r="M16" s="178"/>
    </row>
    <row r="17" spans="1:14" ht="31.5" customHeight="1" x14ac:dyDescent="0.15">
      <c r="A17" s="189" t="s">
        <v>120</v>
      </c>
      <c r="B17" s="190" t="s">
        <v>214</v>
      </c>
      <c r="C17" s="191" t="s">
        <v>215</v>
      </c>
      <c r="D17" s="190" t="s">
        <v>216</v>
      </c>
      <c r="E17" s="191" t="s">
        <v>215</v>
      </c>
      <c r="F17" s="190" t="s">
        <v>216</v>
      </c>
      <c r="G17" s="191" t="s">
        <v>215</v>
      </c>
      <c r="H17" s="190" t="s">
        <v>216</v>
      </c>
      <c r="I17" s="191" t="s">
        <v>215</v>
      </c>
      <c r="J17" s="191" t="s">
        <v>217</v>
      </c>
      <c r="K17" s="178"/>
      <c r="L17" s="178"/>
      <c r="M17" s="178"/>
    </row>
    <row r="18" spans="1:14" ht="31.5" customHeight="1" x14ac:dyDescent="0.15">
      <c r="A18" s="192" t="s">
        <v>25</v>
      </c>
      <c r="B18" s="61">
        <f>B5</f>
        <v>119.36597837612599</v>
      </c>
      <c r="C18" s="180">
        <f>D5</f>
        <v>2.05803410993321E-2</v>
      </c>
      <c r="D18" s="193" t="e" cm="1">
        <f t="array" aca="1" ref="D18" ca="1">_xlfn.LET(_xlpm.data,IFERROR(产值及收款计划!$AD$1:$AL$10021,0),_xlpm.divisor,1+产值及收款计划!$J$1:$J$10021,_xlpm.filterResult,_xlfn._xlws.FILTER(_xlpm.data/_xlpm.divisor,(产值及收款计划!$P$1:$P$10021&lt;&gt;"待签")*(产值及收款计划!$M$1:$M$10021="主导")*(产值及收款计划!$B$1:$B$10021=A18),0),SUM(_xlpm.filterResult))</f>
        <v>#NAME?</v>
      </c>
      <c r="E18" s="194" t="e">
        <f ca="1">D18/C5</f>
        <v>#NAME?</v>
      </c>
      <c r="F18" s="193" t="e" cm="1">
        <f t="array" aca="1" ref="F18" ca="1">_xlfn.LET(_xlpm.data,IFERROR(产值及收款计划!$AD$1:$AL$10021,0),_xlpm.divisor,1+产值及收款计划!$J$1:$J$10021,_xlpm.filterResult,_xlfn._xlws.FILTER(_xlpm.data/_xlpm.divisor,(产值及收款计划!$P$1:$P$10021="待签")*(产值及收款计划!$M$1:$M$10021="主导")*(产值及收款计划!$B$1:$B$10021=A18),0),SUM(_xlpm.filterResult))</f>
        <v>#NAME?</v>
      </c>
      <c r="G18" s="194" t="e">
        <f ca="1">F18/C5</f>
        <v>#NAME?</v>
      </c>
      <c r="H18" s="61" t="e">
        <f ca="1">B18+D18+F18-N18</f>
        <v>#NAME?</v>
      </c>
      <c r="I18" s="180" t="e">
        <f ca="1">H18/C5</f>
        <v>#NAME?</v>
      </c>
      <c r="J18" s="194"/>
      <c r="K18" s="178"/>
      <c r="L18" s="178"/>
      <c r="M18" s="178"/>
      <c r="N18" s="51">
        <f>'公司-汇总页'!T25</f>
        <v>41.250926227395702</v>
      </c>
    </row>
    <row r="19" spans="1:14" ht="31.5" customHeight="1" x14ac:dyDescent="0.15">
      <c r="A19" s="195" t="s">
        <v>26</v>
      </c>
      <c r="B19" s="181">
        <f t="shared" ref="B19:B25" si="3">B6</f>
        <v>84.361963599933205</v>
      </c>
      <c r="C19" s="182">
        <f t="shared" ref="C19:C25" si="4">D6</f>
        <v>1.6872392719986602E-2</v>
      </c>
      <c r="D19" s="196" t="e" cm="1">
        <f t="array" aca="1" ref="D19" ca="1">_xlfn.LET(_xlpm.data,IFERROR(产值及收款计划!$AD$1:$AL$10021,0),_xlpm.divisor,1+产值及收款计划!$J$1:$J$10021,_xlpm.filterResult,_xlfn._xlws.FILTER(_xlpm.data/_xlpm.divisor,(产值及收款计划!$P$1:$P$10021&lt;&gt;"待签")*(产值及收款计划!$M$1:$M$10021="主导")*(产值及收款计划!$B$1:$B$10021=A19),0),SUM(_xlpm.filterResult))</f>
        <v>#NAME?</v>
      </c>
      <c r="E19" s="197" t="e">
        <f t="shared" ref="E19:E23" ca="1" si="5">D19/C6</f>
        <v>#NAME?</v>
      </c>
      <c r="F19" s="196" t="e" cm="1">
        <f t="array" aca="1" ref="F19" ca="1">_xlfn.LET(_xlpm.data,IFERROR(产值及收款计划!$AD$1:$AL$10021,0),_xlpm.divisor,1+产值及收款计划!$J$1:$J$10021,_xlpm.filterResult,_xlfn._xlws.FILTER(_xlpm.data/_xlpm.divisor,(产值及收款计划!$P$1:$P$10021="待签")*(产值及收款计划!$M$1:$M$10021="主导")*(产值及收款计划!$B$1:$B$10021=A19),0),SUM(_xlpm.filterResult))</f>
        <v>#NAME?</v>
      </c>
      <c r="G19" s="197" t="e">
        <f t="shared" ref="G19:G25" ca="1" si="6">F19/C6</f>
        <v>#NAME?</v>
      </c>
      <c r="H19" s="181" t="e">
        <f t="shared" ref="H19:H25" ca="1" si="7">B19+D19+F19-N19</f>
        <v>#NAME?</v>
      </c>
      <c r="I19" s="182" t="e">
        <f t="shared" ref="I19:I25" ca="1" si="8">H19/C6</f>
        <v>#NAME?</v>
      </c>
      <c r="J19" s="197"/>
      <c r="K19" s="178"/>
      <c r="L19" s="178"/>
      <c r="M19" s="178"/>
      <c r="N19" s="51">
        <f>'公司-汇总页'!T26</f>
        <v>38.970265486725701</v>
      </c>
    </row>
    <row r="20" spans="1:14" ht="31.5" customHeight="1" x14ac:dyDescent="0.15">
      <c r="A20" s="192" t="s">
        <v>27</v>
      </c>
      <c r="B20" s="61">
        <f t="shared" si="3"/>
        <v>169.12193396226399</v>
      </c>
      <c r="C20" s="180">
        <f t="shared" si="4"/>
        <v>4.2280483490565998E-2</v>
      </c>
      <c r="D20" s="193" t="e" cm="1">
        <f t="array" aca="1" ref="D20" ca="1">_xlfn.LET(_xlpm.data,IFERROR(产值及收款计划!$AD$1:$AL$10021,0),_xlpm.divisor,1+产值及收款计划!$J$1:$J$10021,_xlpm.filterResult,_xlfn._xlws.FILTER(_xlpm.data/_xlpm.divisor,(产值及收款计划!$P$1:$P$10021&lt;&gt;"待签")*(产值及收款计划!$M$1:$M$10021="主导")*(产值及收款计划!$B$1:$B$10021=A20),0),SUM(_xlpm.filterResult))</f>
        <v>#NAME?</v>
      </c>
      <c r="E20" s="194" t="e">
        <f t="shared" ca="1" si="5"/>
        <v>#NAME?</v>
      </c>
      <c r="F20" s="193" t="e" cm="1">
        <f t="array" aca="1" ref="F20" ca="1">_xlfn.LET(_xlpm.data,IFERROR(产值及收款计划!$AD$1:$AL$10021,0),_xlpm.divisor,1+产值及收款计划!$J$1:$J$10021,_xlpm.filterResult,_xlfn._xlws.FILTER(_xlpm.data/_xlpm.divisor,(产值及收款计划!$P$1:$P$10021="待签")*(产值及收款计划!$M$1:$M$10021="主导")*(产值及收款计划!$B$1:$B$10021=A20),0),SUM(_xlpm.filterResult))</f>
        <v>#NAME?</v>
      </c>
      <c r="G20" s="194" t="e">
        <f t="shared" ca="1" si="6"/>
        <v>#NAME?</v>
      </c>
      <c r="H20" s="61" t="e">
        <f t="shared" ca="1" si="7"/>
        <v>#NAME?</v>
      </c>
      <c r="I20" s="180" t="e">
        <f t="shared" ca="1" si="8"/>
        <v>#NAME?</v>
      </c>
      <c r="J20" s="194"/>
      <c r="K20" s="178"/>
      <c r="L20" s="178"/>
      <c r="M20" s="178"/>
      <c r="N20" s="51">
        <f>'公司-汇总页'!T27</f>
        <v>0</v>
      </c>
    </row>
    <row r="21" spans="1:14" ht="31.5" customHeight="1" x14ac:dyDescent="0.15">
      <c r="A21" s="195" t="s">
        <v>28</v>
      </c>
      <c r="B21" s="181">
        <f t="shared" si="3"/>
        <v>254.987266981132</v>
      </c>
      <c r="C21" s="182">
        <f t="shared" si="4"/>
        <v>0.101994906792453</v>
      </c>
      <c r="D21" s="196" t="e" cm="1">
        <f t="array" aca="1" ref="D21" ca="1">_xlfn.LET(_xlpm.data,IFERROR(产值及收款计划!$AD$1:$AL$10021,0),_xlpm.divisor,1+产值及收款计划!$J$1:$J$10021,_xlpm.filterResult,_xlfn._xlws.FILTER(_xlpm.data/_xlpm.divisor,(产值及收款计划!$P$1:$P$10021&lt;&gt;"待签")*(产值及收款计划!$M$1:$M$10021="主导")*(产值及收款计划!$B$1:$B$10021=A21),0),SUM(_xlpm.filterResult))</f>
        <v>#NAME?</v>
      </c>
      <c r="E21" s="197" t="e">
        <f t="shared" ca="1" si="5"/>
        <v>#NAME?</v>
      </c>
      <c r="F21" s="196" t="e" cm="1">
        <f t="array" aca="1" ref="F21" ca="1">_xlfn.LET(_xlpm.data,IFERROR(产值及收款计划!$AD$1:$AL$10021,0),_xlpm.divisor,1+产值及收款计划!$J$1:$J$10021,_xlpm.filterResult,_xlfn._xlws.FILTER(_xlpm.data/_xlpm.divisor,(产值及收款计划!$P$1:$P$10021="待签")*(产值及收款计划!$M$1:$M$10021="主导")*(产值及收款计划!$B$1:$B$10021=A21),0),SUM(_xlpm.filterResult))</f>
        <v>#NAME?</v>
      </c>
      <c r="G21" s="197" t="e">
        <f t="shared" ca="1" si="6"/>
        <v>#NAME?</v>
      </c>
      <c r="H21" s="181" t="e">
        <f t="shared" ca="1" si="7"/>
        <v>#NAME?</v>
      </c>
      <c r="I21" s="182" t="e">
        <f t="shared" ca="1" si="8"/>
        <v>#NAME?</v>
      </c>
      <c r="J21" s="197"/>
      <c r="K21" s="178"/>
      <c r="L21" s="178"/>
      <c r="M21" s="178"/>
      <c r="N21" s="51">
        <f>'公司-汇总页'!T28</f>
        <v>0</v>
      </c>
    </row>
    <row r="22" spans="1:14" ht="31.5" customHeight="1" x14ac:dyDescent="0.15">
      <c r="A22" s="192" t="s">
        <v>29</v>
      </c>
      <c r="B22" s="61">
        <f t="shared" si="3"/>
        <v>40.247641509433997</v>
      </c>
      <c r="C22" s="180">
        <f t="shared" si="4"/>
        <v>2.3675083240843501E-2</v>
      </c>
      <c r="D22" s="193" t="e" cm="1">
        <f t="array" aca="1" ref="D22" ca="1">_xlfn.LET(_xlpm.data,IFERROR(产值及收款计划!$AD$1:$AL$10021,0),_xlpm.divisor,1+产值及收款计划!$J$1:$J$10021,_xlpm.filterResult,_xlfn._xlws.FILTER(_xlpm.data/_xlpm.divisor,(产值及收款计划!$P$1:$P$10021&lt;&gt;"待签")*(产值及收款计划!$M$1:$M$10021="主导")*(产值及收款计划!$B$1:$B$10021=A22),0),SUM(_xlpm.filterResult))</f>
        <v>#NAME?</v>
      </c>
      <c r="E22" s="194" t="e">
        <f t="shared" ca="1" si="5"/>
        <v>#NAME?</v>
      </c>
      <c r="F22" s="193" t="e" cm="1">
        <f t="array" aca="1" ref="F22" ca="1">_xlfn.LET(_xlpm.data,IFERROR(产值及收款计划!$AD$1:$AL$10021,0),_xlpm.divisor,1+产值及收款计划!$J$1:$J$10021,_xlpm.filterResult,_xlfn._xlws.FILTER(_xlpm.data/_xlpm.divisor,(产值及收款计划!$P$1:$P$10021="待签")*(产值及收款计划!$M$1:$M$10021="主导")*(产值及收款计划!$B$1:$B$10021=A22),0),SUM(_xlpm.filterResult))</f>
        <v>#NAME?</v>
      </c>
      <c r="G22" s="194" t="e">
        <f t="shared" ca="1" si="6"/>
        <v>#NAME?</v>
      </c>
      <c r="H22" s="61" t="e">
        <f t="shared" ca="1" si="7"/>
        <v>#NAME?</v>
      </c>
      <c r="I22" s="180" t="e">
        <f t="shared" ca="1" si="8"/>
        <v>#NAME?</v>
      </c>
      <c r="J22" s="194"/>
      <c r="K22" s="178"/>
      <c r="L22" s="178"/>
      <c r="M22" s="178"/>
      <c r="N22" s="51">
        <f>'公司-汇总页'!T29</f>
        <v>0</v>
      </c>
    </row>
    <row r="23" spans="1:14" ht="31.5" customHeight="1" x14ac:dyDescent="0.15">
      <c r="A23" s="195" t="s">
        <v>30</v>
      </c>
      <c r="B23" s="181">
        <f t="shared" si="3"/>
        <v>9.4339622641509404</v>
      </c>
      <c r="C23" s="182">
        <f t="shared" si="4"/>
        <v>4.71698113207547E-2</v>
      </c>
      <c r="D23" s="196" t="e" cm="1">
        <f t="array" aca="1" ref="D23" ca="1">_xlfn.LET(_xlpm.data,IFERROR(产值及收款计划!$AD$1:$AL$10021,0),_xlpm.divisor,1+产值及收款计划!$J$1:$J$10021,_xlpm.filterResult,_xlfn._xlws.FILTER(_xlpm.data/_xlpm.divisor,(产值及收款计划!$P$1:$P$10021&lt;&gt;"待签")*(产值及收款计划!$M$1:$M$10021="主导")*(产值及收款计划!$B$1:$B$10021=A23),0),SUM(_xlpm.filterResult))</f>
        <v>#NAME?</v>
      </c>
      <c r="E23" s="197" t="e">
        <f t="shared" ca="1" si="5"/>
        <v>#NAME?</v>
      </c>
      <c r="F23" s="196" t="e" cm="1">
        <f t="array" aca="1" ref="F23" ca="1">_xlfn.LET(_xlpm.data,IFERROR(产值及收款计划!$AD$1:$AL$10021,0),_xlpm.divisor,1+产值及收款计划!$J$1:$J$10021,_xlpm.filterResult,_xlfn._xlws.FILTER(_xlpm.data/_xlpm.divisor,(产值及收款计划!$P$1:$P$10021="待签")*(产值及收款计划!$M$1:$M$10021="主导")*(产值及收款计划!$B$1:$B$10021=A23),0),SUM(_xlpm.filterResult))</f>
        <v>#NAME?</v>
      </c>
      <c r="G23" s="197" t="e">
        <f t="shared" ca="1" si="6"/>
        <v>#NAME?</v>
      </c>
      <c r="H23" s="181" t="e">
        <f t="shared" ca="1" si="7"/>
        <v>#NAME?</v>
      </c>
      <c r="I23" s="182" t="e">
        <f t="shared" ca="1" si="8"/>
        <v>#NAME?</v>
      </c>
      <c r="J23" s="197"/>
      <c r="K23" s="178"/>
      <c r="L23" s="178"/>
      <c r="M23" s="178"/>
      <c r="N23" s="51">
        <f>'公司-汇总页'!T30</f>
        <v>0</v>
      </c>
    </row>
    <row r="24" spans="1:14" ht="31.5" customHeight="1" x14ac:dyDescent="0.15">
      <c r="A24" s="192" t="s">
        <v>31</v>
      </c>
      <c r="B24" s="61">
        <f t="shared" si="3"/>
        <v>0</v>
      </c>
      <c r="C24" s="180">
        <f t="shared" si="4"/>
        <v>0</v>
      </c>
      <c r="D24" s="193" t="e" cm="1">
        <f t="array" aca="1" ref="D24" ca="1">_xlfn.LET(_xlpm.data,IFERROR(产值及收款计划!$AD$1:$AL$10021,0),_xlpm.divisor,1+产值及收款计划!$J$1:$J$10021,_xlpm.filterResult,_xlfn._xlws.FILTER(_xlpm.data/_xlpm.divisor,(产值及收款计划!$P$1:$P$10021&lt;&gt;"待签")*(产值及收款计划!$M$1:$M$10021="主导")*(产值及收款计划!$B$1:$B$10021=A24),0),SUM(_xlpm.filterResult))</f>
        <v>#NAME?</v>
      </c>
      <c r="E24" s="194"/>
      <c r="F24" s="193" t="e" cm="1">
        <f t="array" aca="1" ref="F24" ca="1">_xlfn.LET(_xlpm.data,IFERROR(产值及收款计划!$AD$1:$AL$10021,0),_xlpm.divisor,1+产值及收款计划!$J$1:$J$10021,_xlpm.filterResult,_xlfn._xlws.FILTER(_xlpm.data/_xlpm.divisor,(产值及收款计划!$P$1:$P$10021="待签")*(产值及收款计划!$M$1:$M$10021="主导")*(产值及收款计划!$B$1:$B$10021=A24),0),SUM(_xlpm.filterResult))</f>
        <v>#NAME?</v>
      </c>
      <c r="G24" s="194"/>
      <c r="H24" s="61" t="e">
        <f t="shared" ca="1" si="7"/>
        <v>#NAME?</v>
      </c>
      <c r="I24" s="180"/>
      <c r="J24" s="194"/>
      <c r="K24" s="178"/>
      <c r="L24" s="178"/>
      <c r="M24" s="178"/>
      <c r="N24" s="51">
        <f>'公司-汇总页'!T31</f>
        <v>0</v>
      </c>
    </row>
    <row r="25" spans="1:14" ht="31.5" customHeight="1" x14ac:dyDescent="0.15">
      <c r="A25" s="198" t="s">
        <v>63</v>
      </c>
      <c r="B25" s="181">
        <f t="shared" si="3"/>
        <v>677.51874669304004</v>
      </c>
      <c r="C25" s="182">
        <f t="shared" si="4"/>
        <v>3.5287434723595801E-2</v>
      </c>
      <c r="D25" s="196" t="e" cm="1">
        <f t="array" aca="1" ref="D25" ca="1">_xlfn.LET(_xlpm.data,IFERROR(产值及收款计划!$AD$1:$AL$10021,0),_xlpm.divisor,1+产值及收款计划!$J$1:$J$10021,_xlpm.filterResult,_xlfn._xlws.FILTER(_xlpm.data/_xlpm.divisor,(产值及收款计划!$P$1:$P$10021&lt;&gt;"待签")*(产值及收款计划!$M$1:$M$10021="主导"),0),SUM(_xlpm.filterResult))</f>
        <v>#NAME?</v>
      </c>
      <c r="E25" s="197" t="e">
        <f ca="1">D25/C12</f>
        <v>#NAME?</v>
      </c>
      <c r="F25" s="196" t="e" cm="1">
        <f t="array" aca="1" ref="F25" ca="1">_xlfn.LET(_xlpm.data,IFERROR(产值及收款计划!$AD$1:$AL$10021,0),_xlpm.divisor,1+产值及收款计划!$J$1:$J$10021,_xlpm.filterResult,_xlfn._xlws.FILTER(_xlpm.data/_xlpm.divisor,(产值及收款计划!$P$1:$P$10021="待签")*(产值及收款计划!$M$1:$M$10021="主导"),0),SUM(_xlpm.filterResult))</f>
        <v>#NAME?</v>
      </c>
      <c r="G25" s="197" t="e">
        <f t="shared" ca="1" si="6"/>
        <v>#NAME?</v>
      </c>
      <c r="H25" s="181" t="e">
        <f t="shared" ca="1" si="7"/>
        <v>#NAME?</v>
      </c>
      <c r="I25" s="182" t="e">
        <f t="shared" ca="1" si="8"/>
        <v>#NAME?</v>
      </c>
      <c r="J25" s="197"/>
      <c r="K25" s="178"/>
      <c r="L25" s="178"/>
      <c r="M25" s="178"/>
      <c r="N25" s="51">
        <f>'公司-汇总页'!T32</f>
        <v>80.221191714121403</v>
      </c>
    </row>
    <row r="26" spans="1:14" s="178" customFormat="1" ht="31.5" customHeight="1" x14ac:dyDescent="0.15"/>
    <row r="27" spans="1:14" s="178" customFormat="1" ht="31.5" customHeight="1" x14ac:dyDescent="0.15"/>
    <row r="28" spans="1:14" ht="31.5" customHeight="1" x14ac:dyDescent="0.15">
      <c r="A28" s="54" t="s">
        <v>218</v>
      </c>
    </row>
    <row r="29" spans="1:14" ht="31.5" customHeight="1" x14ac:dyDescent="0.15">
      <c r="A29" s="162"/>
      <c r="B29" s="162"/>
      <c r="C29" s="163" t="s">
        <v>219</v>
      </c>
      <c r="D29" s="163"/>
      <c r="E29" s="164"/>
      <c r="F29" s="162"/>
      <c r="G29" s="163" t="s">
        <v>220</v>
      </c>
      <c r="H29" s="163"/>
      <c r="I29" s="164"/>
      <c r="K29" s="78" t="s">
        <v>221</v>
      </c>
    </row>
    <row r="30" spans="1:14" ht="31.5" customHeight="1" x14ac:dyDescent="0.15">
      <c r="A30" s="165" t="s">
        <v>120</v>
      </c>
      <c r="B30" s="166" t="s">
        <v>222</v>
      </c>
      <c r="C30" s="166" t="s">
        <v>223</v>
      </c>
      <c r="D30" s="167" t="s">
        <v>214</v>
      </c>
      <c r="E30" s="168" t="s">
        <v>224</v>
      </c>
      <c r="F30" s="166" t="s">
        <v>225</v>
      </c>
      <c r="G30" s="167" t="s">
        <v>226</v>
      </c>
      <c r="H30" s="166" t="s">
        <v>214</v>
      </c>
      <c r="I30" s="166" t="s">
        <v>224</v>
      </c>
      <c r="K30" s="150"/>
    </row>
    <row r="31" spans="1:14" ht="31.5" customHeight="1" x14ac:dyDescent="0.15">
      <c r="A31" s="169" t="s">
        <v>25</v>
      </c>
      <c r="B31" s="170">
        <f>SUM('公司-汇总页'!AD25:AF25)</f>
        <v>391.52606478141098</v>
      </c>
      <c r="C31" s="61">
        <f>SUM('公司-汇总页'!E25:G25)</f>
        <v>37.179345471698099</v>
      </c>
      <c r="D31" s="61">
        <f>SUM('公司-汇总页'!Q25:S25)</f>
        <v>15.396226415094301</v>
      </c>
      <c r="E31" s="171">
        <f>D31/C31</f>
        <v>0.41410697847853001</v>
      </c>
      <c r="F31" s="199">
        <v>656</v>
      </c>
      <c r="G31" s="61">
        <f>SUM('公司-汇总页'!H25:J25)</f>
        <v>940.41107564103095</v>
      </c>
      <c r="H31" s="61">
        <f>SUM('公司-汇总页'!T25:V25)</f>
        <v>103.969751961032</v>
      </c>
      <c r="I31" s="171">
        <f>H31/G31</f>
        <v>0.11055777059001699</v>
      </c>
      <c r="K31" s="200">
        <v>656</v>
      </c>
    </row>
    <row r="32" spans="1:14" ht="31.5" customHeight="1" x14ac:dyDescent="0.15">
      <c r="A32" s="172" t="s">
        <v>26</v>
      </c>
      <c r="B32" s="173">
        <f>SUM('公司-汇总页'!AD26:AF26)</f>
        <v>381.28571213892099</v>
      </c>
      <c r="C32" s="181">
        <f>SUM('公司-汇总页'!E26:G26)</f>
        <v>103.990273261135</v>
      </c>
      <c r="D32" s="181">
        <f>SUM('公司-汇总页'!Q26:S26)</f>
        <v>36.971698113207502</v>
      </c>
      <c r="E32" s="174">
        <f t="shared" ref="E32:E35" si="9">D32/C32</f>
        <v>0.35553034869296202</v>
      </c>
      <c r="F32" s="201">
        <v>1514</v>
      </c>
      <c r="G32" s="181">
        <f>SUM('公司-汇总页'!H26:J26)</f>
        <v>1649.4956572045301</v>
      </c>
      <c r="H32" s="181">
        <f>SUM('公司-汇总页'!T26:V26)</f>
        <v>47.390265486725703</v>
      </c>
      <c r="I32" s="174">
        <f t="shared" ref="I32:I38" si="10">H32/G32</f>
        <v>2.8730154747445599E-2</v>
      </c>
      <c r="K32" s="202">
        <v>1514</v>
      </c>
    </row>
    <row r="33" spans="1:11" ht="31.5" customHeight="1" x14ac:dyDescent="0.15">
      <c r="A33" s="169" t="s">
        <v>27</v>
      </c>
      <c r="B33" s="170">
        <f>SUM('公司-汇总页'!AD27:AF27)</f>
        <v>956.16547886617195</v>
      </c>
      <c r="C33" s="61">
        <f>SUM('公司-汇总页'!E27:G27)</f>
        <v>805.84699128423699</v>
      </c>
      <c r="D33" s="61">
        <f>SUM('公司-汇总页'!Q27:S27)</f>
        <v>169.12193396226399</v>
      </c>
      <c r="E33" s="171">
        <f t="shared" si="9"/>
        <v>0.20986854302544899</v>
      </c>
      <c r="F33" s="199">
        <v>622</v>
      </c>
      <c r="G33" s="61">
        <f>SUM('公司-汇总页'!H27:J27)</f>
        <v>717.68452531778496</v>
      </c>
      <c r="H33" s="61">
        <f>SUM('公司-汇总页'!T27:V27)</f>
        <v>0</v>
      </c>
      <c r="I33" s="171">
        <f t="shared" si="10"/>
        <v>0</v>
      </c>
      <c r="K33" s="200">
        <v>622</v>
      </c>
    </row>
    <row r="34" spans="1:11" ht="31.5" customHeight="1" x14ac:dyDescent="0.15">
      <c r="A34" s="172" t="s">
        <v>28</v>
      </c>
      <c r="B34" s="173">
        <f>SUM('公司-汇总页'!AD28:AF28)</f>
        <v>280.90377641509502</v>
      </c>
      <c r="C34" s="181">
        <f>SUM('公司-汇总页'!E28:G28)</f>
        <v>254.987266981132</v>
      </c>
      <c r="D34" s="181">
        <f>SUM('公司-汇总页'!Q28:S28)</f>
        <v>254.987266981132</v>
      </c>
      <c r="E34" s="174">
        <f t="shared" si="9"/>
        <v>1</v>
      </c>
      <c r="F34" s="201">
        <v>157</v>
      </c>
      <c r="G34" s="181">
        <f>SUM('公司-汇总页'!H28:J28)</f>
        <v>277.943781603773</v>
      </c>
      <c r="H34" s="181">
        <f>SUM('公司-汇总页'!T28:V28)</f>
        <v>0</v>
      </c>
      <c r="I34" s="174">
        <f t="shared" si="10"/>
        <v>0</v>
      </c>
      <c r="K34" s="202">
        <v>157</v>
      </c>
    </row>
    <row r="35" spans="1:11" ht="31.5" customHeight="1" x14ac:dyDescent="0.15">
      <c r="A35" s="169" t="s">
        <v>29</v>
      </c>
      <c r="B35" s="170">
        <f>SUM('公司-汇总页'!AD29:AF29)</f>
        <v>232.37659792953701</v>
      </c>
      <c r="C35" s="61">
        <f>SUM('公司-汇总页'!E29:G29)</f>
        <v>40.247641509433997</v>
      </c>
      <c r="D35" s="61">
        <f>SUM('公司-汇总页'!Q29:S29)</f>
        <v>40.247641509433997</v>
      </c>
      <c r="E35" s="171">
        <f t="shared" si="9"/>
        <v>1</v>
      </c>
      <c r="F35" s="199">
        <v>309</v>
      </c>
      <c r="G35" s="61">
        <f>SUM('公司-汇总页'!H29:J29)</f>
        <v>902.82636339622604</v>
      </c>
      <c r="H35" s="61">
        <f>SUM('公司-汇总页'!T29:V29)</f>
        <v>0</v>
      </c>
      <c r="I35" s="171">
        <f t="shared" si="10"/>
        <v>0</v>
      </c>
      <c r="K35" s="200">
        <v>309</v>
      </c>
    </row>
    <row r="36" spans="1:11" ht="31.5" customHeight="1" x14ac:dyDescent="0.15">
      <c r="A36" s="172" t="s">
        <v>30</v>
      </c>
      <c r="B36" s="173">
        <f>SUM('公司-汇总页'!AD30:AF30)</f>
        <v>0</v>
      </c>
      <c r="C36" s="181">
        <f>SUM('公司-汇总页'!E30:G30)</f>
        <v>0</v>
      </c>
      <c r="D36" s="181">
        <f>SUM('公司-汇总页'!Q30:S30)</f>
        <v>9.4339622641509404</v>
      </c>
      <c r="E36" s="174"/>
      <c r="F36" s="201">
        <v>0</v>
      </c>
      <c r="G36" s="181">
        <f>SUM('公司-汇总页'!H30:J30)</f>
        <v>0</v>
      </c>
      <c r="H36" s="181">
        <f>SUM('公司-汇总页'!T30:V30)</f>
        <v>0</v>
      </c>
      <c r="I36" s="174"/>
      <c r="K36" s="202">
        <v>0</v>
      </c>
    </row>
    <row r="37" spans="1:11" ht="31.5" customHeight="1" x14ac:dyDescent="0.15">
      <c r="A37" s="169" t="s">
        <v>31</v>
      </c>
      <c r="B37" s="170">
        <f>SUM('公司-汇总页'!AD31:AF31)</f>
        <v>0</v>
      </c>
      <c r="C37" s="61">
        <f>SUM('公司-汇总页'!AE31:AG31)</f>
        <v>0</v>
      </c>
      <c r="D37" s="61">
        <f>SUM('公司-汇总页'!AF31:AH31)</f>
        <v>0</v>
      </c>
      <c r="E37" s="171"/>
      <c r="F37" s="199">
        <v>0</v>
      </c>
      <c r="G37" s="61">
        <f>SUM('公司-汇总页'!H31:J31)</f>
        <v>0</v>
      </c>
      <c r="H37" s="61">
        <f>SUM('公司-汇总页'!T31:V31)</f>
        <v>0</v>
      </c>
      <c r="I37" s="171"/>
      <c r="K37" s="200">
        <v>0</v>
      </c>
    </row>
    <row r="38" spans="1:11" ht="31.5" customHeight="1" x14ac:dyDescent="0.15">
      <c r="A38" s="175" t="s">
        <v>63</v>
      </c>
      <c r="B38" s="176">
        <f t="shared" ref="B38:G38" si="11">SUM(B31:B37)</f>
        <v>2242.2576301311401</v>
      </c>
      <c r="C38" s="181">
        <f t="shared" si="11"/>
        <v>1242.25151850763</v>
      </c>
      <c r="D38" s="181">
        <f t="shared" si="11"/>
        <v>526.15872924528196</v>
      </c>
      <c r="E38" s="177">
        <f t="shared" ref="E38:E46" si="12">D38/C38</f>
        <v>0.42355249432689601</v>
      </c>
      <c r="F38" s="201">
        <v>3258</v>
      </c>
      <c r="G38" s="181">
        <f t="shared" si="11"/>
        <v>4488.3614031633497</v>
      </c>
      <c r="H38" s="181">
        <f>SUM('公司-汇总页'!T32:V32)</f>
        <v>151.360017447758</v>
      </c>
      <c r="I38" s="177">
        <f t="shared" si="10"/>
        <v>3.3722778504663299E-2</v>
      </c>
      <c r="K38" s="201">
        <v>3258</v>
      </c>
    </row>
    <row r="39" spans="1:11" ht="31.5" customHeight="1" x14ac:dyDescent="0.15">
      <c r="A39" s="54" t="s">
        <v>227</v>
      </c>
    </row>
    <row r="40" spans="1:11" ht="31.5" customHeight="1" x14ac:dyDescent="0.15">
      <c r="A40" s="162"/>
      <c r="B40" s="162"/>
      <c r="C40" s="163" t="s">
        <v>228</v>
      </c>
      <c r="D40" s="163"/>
      <c r="E40" s="164"/>
      <c r="F40" s="162"/>
      <c r="G40" s="163" t="s">
        <v>229</v>
      </c>
      <c r="H40" s="163"/>
      <c r="I40" s="164"/>
    </row>
    <row r="41" spans="1:11" ht="31.5" customHeight="1" x14ac:dyDescent="0.15">
      <c r="A41" s="165" t="s">
        <v>120</v>
      </c>
      <c r="B41" s="166" t="s">
        <v>222</v>
      </c>
      <c r="C41" s="166" t="s">
        <v>223</v>
      </c>
      <c r="D41" s="167" t="s">
        <v>214</v>
      </c>
      <c r="E41" s="168" t="s">
        <v>224</v>
      </c>
      <c r="F41" s="166" t="s">
        <v>225</v>
      </c>
      <c r="G41" s="167" t="s">
        <v>226</v>
      </c>
      <c r="H41" s="166" t="s">
        <v>214</v>
      </c>
      <c r="I41" s="166" t="s">
        <v>224</v>
      </c>
    </row>
    <row r="42" spans="1:11" ht="31.5" customHeight="1" x14ac:dyDescent="0.15">
      <c r="A42" s="169" t="s">
        <v>25</v>
      </c>
      <c r="B42" s="170">
        <f>SUM('公司-汇总页'!AD45:AF45)</f>
        <v>989.20690000000002</v>
      </c>
      <c r="C42" s="61">
        <f>SUM('公司-汇总页'!E45:G45)</f>
        <v>595.35810000000004</v>
      </c>
      <c r="D42" s="61">
        <f>SUM('公司-汇总页'!Q45:S45)</f>
        <v>974.68672500000002</v>
      </c>
      <c r="E42" s="171">
        <f t="shared" si="12"/>
        <v>1.63714363674568</v>
      </c>
      <c r="F42" s="199">
        <v>815</v>
      </c>
      <c r="G42" s="61">
        <f>SUM('公司-汇总页'!H45:J45)</f>
        <v>636.81830400000001</v>
      </c>
      <c r="H42" s="61">
        <f>SUM('公司-汇总页'!T45:V45)</f>
        <v>157.43844999999999</v>
      </c>
      <c r="I42" s="171">
        <f>H42/G42</f>
        <v>0.247226640646309</v>
      </c>
      <c r="K42" s="199">
        <v>815</v>
      </c>
    </row>
    <row r="43" spans="1:11" ht="31.5" customHeight="1" x14ac:dyDescent="0.15">
      <c r="A43" s="172" t="s">
        <v>26</v>
      </c>
      <c r="B43" s="173">
        <f>SUM('公司-汇总页'!AD46:AF46)</f>
        <v>2155.1151111999998</v>
      </c>
      <c r="C43" s="181">
        <f>SUM('公司-汇总页'!E46:G46)</f>
        <v>1612.829387</v>
      </c>
      <c r="D43" s="181">
        <f>SUM('公司-汇总页'!Q46:S46)</f>
        <v>993.10599000000002</v>
      </c>
      <c r="E43" s="174">
        <f t="shared" si="12"/>
        <v>0.61575390305062705</v>
      </c>
      <c r="F43" s="201">
        <v>1354</v>
      </c>
      <c r="G43" s="181">
        <f>SUM('公司-汇总页'!H46:J46)</f>
        <v>2260.6774850000002</v>
      </c>
      <c r="H43" s="181">
        <f>SUM('公司-汇总页'!T46:V46)</f>
        <v>1061.0214550000001</v>
      </c>
      <c r="I43" s="174">
        <f t="shared" ref="I43:I49" si="13">H43/G43</f>
        <v>0.46933782551472603</v>
      </c>
      <c r="K43" s="201">
        <v>1354</v>
      </c>
    </row>
    <row r="44" spans="1:11" ht="31.5" customHeight="1" x14ac:dyDescent="0.15">
      <c r="A44" s="169" t="s">
        <v>27</v>
      </c>
      <c r="B44" s="170">
        <f>SUM('公司-汇总页'!AD47:AF47)</f>
        <v>1319.6642999999999</v>
      </c>
      <c r="C44" s="61">
        <f>SUM('公司-汇总页'!E47:G47)</f>
        <v>1656.6442999999999</v>
      </c>
      <c r="D44" s="61">
        <f>SUM('公司-汇总页'!Q47:S47)</f>
        <v>595.92764999999997</v>
      </c>
      <c r="E44" s="171">
        <f t="shared" si="12"/>
        <v>0.35971973585397898</v>
      </c>
      <c r="F44" s="199">
        <v>594</v>
      </c>
      <c r="G44" s="61">
        <f>SUM('公司-汇总页'!H47:J47)</f>
        <v>690.37350000000004</v>
      </c>
      <c r="H44" s="61">
        <f>SUM('公司-汇总页'!T47:V47)</f>
        <v>151.58500000000001</v>
      </c>
      <c r="I44" s="171">
        <f t="shared" si="13"/>
        <v>0.21956955184403801</v>
      </c>
      <c r="K44" s="199">
        <v>594</v>
      </c>
    </row>
    <row r="45" spans="1:11" ht="31.5" customHeight="1" x14ac:dyDescent="0.15">
      <c r="A45" s="172" t="s">
        <v>28</v>
      </c>
      <c r="B45" s="173">
        <f>SUM('公司-汇总页'!AD48:AF48)</f>
        <v>544.48512100000005</v>
      </c>
      <c r="C45" s="181">
        <f>SUM('公司-汇总页'!E48:G48)</f>
        <v>416.44552099999999</v>
      </c>
      <c r="D45" s="181">
        <f>SUM('公司-汇总页'!Q48:S48)</f>
        <v>313.95699999999999</v>
      </c>
      <c r="E45" s="174">
        <f t="shared" si="12"/>
        <v>0.75389693049430095</v>
      </c>
      <c r="F45" s="201">
        <v>335</v>
      </c>
      <c r="G45" s="181">
        <f>SUM('公司-汇总页'!H48:J48)</f>
        <v>465.54263200000003</v>
      </c>
      <c r="H45" s="181">
        <f>SUM('公司-汇总页'!T48:V48)</f>
        <v>16</v>
      </c>
      <c r="I45" s="174">
        <f t="shared" si="13"/>
        <v>3.4368495815867602E-2</v>
      </c>
      <c r="K45" s="201">
        <v>335</v>
      </c>
    </row>
    <row r="46" spans="1:11" ht="31.5" customHeight="1" x14ac:dyDescent="0.15">
      <c r="A46" s="169" t="s">
        <v>29</v>
      </c>
      <c r="B46" s="170">
        <f>SUM('公司-汇总页'!AD49:AF49)</f>
        <v>843.75767495000002</v>
      </c>
      <c r="C46" s="61">
        <f>SUM('公司-汇总页'!E49:G49)</f>
        <v>437.31833</v>
      </c>
      <c r="D46" s="61">
        <f>SUM('公司-汇总页'!Q49:S49)</f>
        <v>220.936691</v>
      </c>
      <c r="E46" s="171">
        <f t="shared" si="12"/>
        <v>0.50520793628750904</v>
      </c>
      <c r="F46" s="199">
        <v>798</v>
      </c>
      <c r="G46" s="61">
        <f>SUM('公司-汇总页'!H49:J49)</f>
        <v>864.36545999999998</v>
      </c>
      <c r="H46" s="61">
        <f>SUM('公司-汇总页'!T49:V49)</f>
        <v>358.97414300000003</v>
      </c>
      <c r="I46" s="171">
        <f t="shared" si="13"/>
        <v>0.41530366449395101</v>
      </c>
      <c r="K46" s="199">
        <v>798</v>
      </c>
    </row>
    <row r="47" spans="1:11" ht="31.5" customHeight="1" x14ac:dyDescent="0.15">
      <c r="A47" s="172" t="s">
        <v>30</v>
      </c>
      <c r="B47" s="173">
        <f>SUM('公司-汇总页'!AD50:AF50)</f>
        <v>0</v>
      </c>
      <c r="C47" s="181">
        <f>SUM('公司-汇总页'!E50:G50)</f>
        <v>0</v>
      </c>
      <c r="D47" s="181">
        <f>SUM('公司-汇总页'!Q50:S50)</f>
        <v>10</v>
      </c>
      <c r="E47" s="174"/>
      <c r="F47" s="201">
        <v>0</v>
      </c>
      <c r="G47" s="181">
        <f>SUM('公司-汇总页'!H50:J50)</f>
        <v>0</v>
      </c>
      <c r="H47" s="181">
        <f>SUM('公司-汇总页'!T50:V50)</f>
        <v>0</v>
      </c>
      <c r="I47" s="174"/>
      <c r="K47" s="201">
        <v>0</v>
      </c>
    </row>
    <row r="48" spans="1:11" ht="31.5" customHeight="1" x14ac:dyDescent="0.15">
      <c r="A48" s="169" t="s">
        <v>31</v>
      </c>
      <c r="B48" s="170">
        <f>SUM('公司-汇总页'!AD51:AF51)</f>
        <v>0</v>
      </c>
      <c r="C48" s="61">
        <f>SUM('公司-汇总页'!E51:G51)</f>
        <v>0</v>
      </c>
      <c r="D48" s="61">
        <f>SUM('公司-汇总页'!Q51:S51)</f>
        <v>11.546355999999999</v>
      </c>
      <c r="E48" s="171"/>
      <c r="F48" s="199">
        <v>0</v>
      </c>
      <c r="G48" s="61">
        <f>SUM('公司-汇总页'!H51:J51)</f>
        <v>0</v>
      </c>
      <c r="H48" s="61">
        <f>SUM('公司-汇总页'!T51:V51)</f>
        <v>0</v>
      </c>
      <c r="I48" s="171"/>
      <c r="K48" s="199">
        <v>0</v>
      </c>
    </row>
    <row r="49" spans="1:18" ht="31.5" customHeight="1" x14ac:dyDescent="0.15">
      <c r="A49" s="175" t="s">
        <v>63</v>
      </c>
      <c r="B49" s="176">
        <f>SUM(B42:B48)</f>
        <v>5852.2291071500003</v>
      </c>
      <c r="C49" s="181">
        <f t="shared" ref="C49:G49" si="14">SUM(C42:C48)</f>
        <v>4718.5956379999998</v>
      </c>
      <c r="D49" s="181">
        <f t="shared" si="14"/>
        <v>3120.1604120000002</v>
      </c>
      <c r="E49" s="177">
        <f>D49/C49</f>
        <v>0.66124767862551903</v>
      </c>
      <c r="F49" s="201">
        <v>3895</v>
      </c>
      <c r="G49" s="181">
        <f t="shared" si="14"/>
        <v>4917.7773809999999</v>
      </c>
      <c r="H49" s="181">
        <f>SUM('公司-汇总页'!T52:V52)</f>
        <v>1745.0190480000001</v>
      </c>
      <c r="I49" s="177">
        <f t="shared" si="13"/>
        <v>0.35483896744532201</v>
      </c>
      <c r="K49" s="201">
        <v>3895</v>
      </c>
    </row>
    <row r="50" spans="1:18" s="50" customFormat="1" ht="31.5" customHeight="1" x14ac:dyDescent="0.15">
      <c r="A50" s="203"/>
      <c r="L50" s="204" t="s">
        <v>230</v>
      </c>
    </row>
    <row r="51" spans="1:18" s="50" customFormat="1" ht="31.5" customHeight="1" x14ac:dyDescent="0.15">
      <c r="A51" s="88" t="s">
        <v>231</v>
      </c>
      <c r="B51" s="139"/>
      <c r="C51" s="139"/>
      <c r="D51" s="139"/>
      <c r="E51" s="139"/>
      <c r="F51" s="139"/>
      <c r="G51" s="139"/>
      <c r="H51" s="139"/>
      <c r="I51" s="139"/>
      <c r="J51" s="139"/>
      <c r="K51" s="63"/>
      <c r="L51" s="63"/>
      <c r="M51" s="63"/>
      <c r="N51" s="63"/>
      <c r="O51" s="63"/>
      <c r="P51" s="63"/>
      <c r="Q51" s="63"/>
      <c r="R51" s="63"/>
    </row>
    <row r="52" spans="1:18" s="50" customFormat="1" ht="31.5" customHeight="1" x14ac:dyDescent="0.15">
      <c r="A52" s="205" t="s">
        <v>232</v>
      </c>
      <c r="J52" s="63"/>
      <c r="K52" s="63"/>
      <c r="L52" s="63"/>
      <c r="M52" s="63"/>
      <c r="N52" s="63"/>
      <c r="O52" s="63"/>
      <c r="P52" s="63"/>
      <c r="Q52" s="63"/>
      <c r="R52" s="63"/>
    </row>
    <row r="53" spans="1:18" s="50" customFormat="1" ht="31.5" customHeight="1" x14ac:dyDescent="0.15">
      <c r="A53" s="206"/>
      <c r="B53" s="206"/>
      <c r="C53" s="207" t="s">
        <v>233</v>
      </c>
      <c r="D53" s="207"/>
      <c r="E53" s="206"/>
      <c r="F53" s="207" t="s">
        <v>234</v>
      </c>
      <c r="G53" s="207"/>
      <c r="H53" s="206"/>
      <c r="I53" s="207" t="s">
        <v>235</v>
      </c>
      <c r="J53" s="207"/>
    </row>
    <row r="54" spans="1:18" s="50" customFormat="1" ht="31.5" customHeight="1" x14ac:dyDescent="0.15">
      <c r="A54" s="208" t="s">
        <v>120</v>
      </c>
      <c r="B54" s="209" t="s">
        <v>216</v>
      </c>
      <c r="C54" s="68" t="s">
        <v>214</v>
      </c>
      <c r="D54" s="68" t="s">
        <v>224</v>
      </c>
      <c r="E54" s="209" t="s">
        <v>216</v>
      </c>
      <c r="F54" s="68" t="s">
        <v>214</v>
      </c>
      <c r="G54" s="68" t="s">
        <v>224</v>
      </c>
      <c r="H54" s="209" t="s">
        <v>216</v>
      </c>
      <c r="I54" s="68" t="s">
        <v>214</v>
      </c>
      <c r="J54" s="68" t="s">
        <v>224</v>
      </c>
    </row>
    <row r="55" spans="1:18" s="50" customFormat="1" ht="31.5" customHeight="1" x14ac:dyDescent="0.15">
      <c r="A55" s="210" t="s">
        <v>25</v>
      </c>
      <c r="B55" s="75">
        <f>'公司-汇总页'!E25</f>
        <v>8.4905660377358494</v>
      </c>
      <c r="C55" s="76">
        <f>'公司-汇总页'!Q25</f>
        <v>0</v>
      </c>
      <c r="D55" s="73">
        <f>IFERROR(C55/B55,0%)</f>
        <v>0</v>
      </c>
      <c r="E55" s="75">
        <f>'公司-汇总页'!F25</f>
        <v>20.1982133962264</v>
      </c>
      <c r="F55" s="76">
        <f>'公司-汇总页'!R25</f>
        <v>11.4339622641509</v>
      </c>
      <c r="G55" s="73">
        <f t="shared" ref="G55:G62" si="15">IFERROR(F55/E55,0%)</f>
        <v>0.56608780389888802</v>
      </c>
      <c r="H55" s="75">
        <f>'公司-汇总页'!G25</f>
        <v>8.4905660377358494</v>
      </c>
      <c r="I55" s="76">
        <f>'公司-汇总页'!S25</f>
        <v>3.9622641509433998</v>
      </c>
      <c r="J55" s="73">
        <f t="shared" ref="J55:J62" si="16">IFERROR(I55/H55,0%)</f>
        <v>0.46666666666666701</v>
      </c>
    </row>
    <row r="56" spans="1:18" s="50" customFormat="1" ht="31.5" customHeight="1" x14ac:dyDescent="0.15">
      <c r="A56" s="210" t="s">
        <v>26</v>
      </c>
      <c r="B56" s="75">
        <f>'公司-汇总页'!E26</f>
        <v>0</v>
      </c>
      <c r="C56" s="76">
        <f>'公司-汇总页'!Q26</f>
        <v>9</v>
      </c>
      <c r="D56" s="73">
        <f t="shared" ref="D56:D62" si="17">IFERROR(C56/B56,0%)</f>
        <v>0</v>
      </c>
      <c r="E56" s="75">
        <f>'公司-汇总页'!F26</f>
        <v>31.602921066297402</v>
      </c>
      <c r="F56" s="76">
        <f>'公司-汇总页'!R26</f>
        <v>25.745283018867902</v>
      </c>
      <c r="G56" s="73">
        <f t="shared" si="15"/>
        <v>0.81464884099981805</v>
      </c>
      <c r="H56" s="75">
        <f>'公司-汇总页'!G26</f>
        <v>72.387352194837106</v>
      </c>
      <c r="I56" s="76">
        <f>'公司-汇总页'!S26</f>
        <v>2.2264150943396199</v>
      </c>
      <c r="J56" s="73">
        <f t="shared" si="16"/>
        <v>3.0756962740494002E-2</v>
      </c>
    </row>
    <row r="57" spans="1:18" s="50" customFormat="1" ht="31.5" customHeight="1" x14ac:dyDescent="0.15">
      <c r="A57" s="210" t="s">
        <v>27</v>
      </c>
      <c r="B57" s="75">
        <f>'公司-汇总页'!E27</f>
        <v>299.38613207547201</v>
      </c>
      <c r="C57" s="76">
        <f>'公司-汇总页'!Q27</f>
        <v>71.197405660377299</v>
      </c>
      <c r="D57" s="73">
        <f t="shared" si="17"/>
        <v>0.23781130130112099</v>
      </c>
      <c r="E57" s="75">
        <f>'公司-汇总页'!F27</f>
        <v>50.094339622641499</v>
      </c>
      <c r="F57" s="76">
        <f>'公司-汇总页'!R27</f>
        <v>0</v>
      </c>
      <c r="G57" s="73">
        <f t="shared" si="15"/>
        <v>0</v>
      </c>
      <c r="H57" s="75">
        <f>'公司-汇总页'!G27</f>
        <v>456.36651958612299</v>
      </c>
      <c r="I57" s="76">
        <f>'公司-汇总页'!S27</f>
        <v>97.924528301886795</v>
      </c>
      <c r="J57" s="73">
        <f t="shared" si="16"/>
        <v>0.21457430398420599</v>
      </c>
    </row>
    <row r="58" spans="1:18" s="50" customFormat="1" ht="31.5" customHeight="1" x14ac:dyDescent="0.15">
      <c r="A58" s="210" t="s">
        <v>28</v>
      </c>
      <c r="B58" s="75">
        <f>'公司-汇总页'!E28</f>
        <v>50.447644339622599</v>
      </c>
      <c r="C58" s="76">
        <f>'公司-汇总页'!Q28</f>
        <v>50.447644339622599</v>
      </c>
      <c r="D58" s="73">
        <f t="shared" si="17"/>
        <v>1</v>
      </c>
      <c r="E58" s="75">
        <f>'公司-汇总页'!F28</f>
        <v>204.539622641509</v>
      </c>
      <c r="F58" s="76">
        <f>'公司-汇总页'!R28</f>
        <v>204.539622641509</v>
      </c>
      <c r="G58" s="73">
        <f t="shared" si="15"/>
        <v>1</v>
      </c>
      <c r="H58" s="75">
        <f>'公司-汇总页'!G28</f>
        <v>0</v>
      </c>
      <c r="I58" s="76">
        <f>'公司-汇总页'!S28</f>
        <v>0</v>
      </c>
      <c r="J58" s="73">
        <f t="shared" si="16"/>
        <v>0</v>
      </c>
    </row>
    <row r="59" spans="1:18" s="50" customFormat="1" ht="31.5" customHeight="1" x14ac:dyDescent="0.15">
      <c r="A59" s="210" t="s">
        <v>29</v>
      </c>
      <c r="B59" s="75">
        <f>'公司-汇总页'!E29</f>
        <v>40.247641509433997</v>
      </c>
      <c r="C59" s="76">
        <f>'公司-汇总页'!Q29</f>
        <v>40.247641509433997</v>
      </c>
      <c r="D59" s="73">
        <f t="shared" si="17"/>
        <v>1</v>
      </c>
      <c r="E59" s="75">
        <f>'公司-汇总页'!F29</f>
        <v>0</v>
      </c>
      <c r="F59" s="76">
        <f>'公司-汇总页'!R29</f>
        <v>0</v>
      </c>
      <c r="G59" s="73">
        <f t="shared" si="15"/>
        <v>0</v>
      </c>
      <c r="H59" s="75">
        <f>'公司-汇总页'!G29</f>
        <v>0</v>
      </c>
      <c r="I59" s="76">
        <f>'公司-汇总页'!S29</f>
        <v>0</v>
      </c>
      <c r="J59" s="73">
        <f t="shared" si="16"/>
        <v>0</v>
      </c>
    </row>
    <row r="60" spans="1:18" s="50" customFormat="1" ht="31.5" customHeight="1" x14ac:dyDescent="0.15">
      <c r="A60" s="210" t="s">
        <v>30</v>
      </c>
      <c r="B60" s="75">
        <f>'公司-汇总页'!E30</f>
        <v>0</v>
      </c>
      <c r="C60" s="76">
        <f>'公司-汇总页'!Q30</f>
        <v>0</v>
      </c>
      <c r="D60" s="73">
        <f t="shared" si="17"/>
        <v>0</v>
      </c>
      <c r="E60" s="75">
        <f>'公司-汇总页'!F30</f>
        <v>0</v>
      </c>
      <c r="F60" s="76">
        <f>'公司-汇总页'!R30</f>
        <v>9.4339622641509404</v>
      </c>
      <c r="G60" s="73">
        <f t="shared" si="15"/>
        <v>0</v>
      </c>
      <c r="H60" s="75">
        <f>'公司-汇总页'!G30</f>
        <v>0</v>
      </c>
      <c r="I60" s="76">
        <f>'公司-汇总页'!S30</f>
        <v>0</v>
      </c>
      <c r="J60" s="73">
        <f t="shared" si="16"/>
        <v>0</v>
      </c>
    </row>
    <row r="61" spans="1:18" s="50" customFormat="1" ht="31.5" customHeight="1" x14ac:dyDescent="0.15">
      <c r="A61" s="210" t="s">
        <v>31</v>
      </c>
      <c r="B61" s="75">
        <f>'公司-汇总页'!E31</f>
        <v>0</v>
      </c>
      <c r="C61" s="76">
        <f>'公司-汇总页'!Q31</f>
        <v>0</v>
      </c>
      <c r="D61" s="73">
        <f t="shared" si="17"/>
        <v>0</v>
      </c>
      <c r="E61" s="75">
        <f>'公司-汇总页'!F31</f>
        <v>0</v>
      </c>
      <c r="F61" s="76">
        <f>'公司-汇总页'!R31</f>
        <v>0</v>
      </c>
      <c r="G61" s="73">
        <f t="shared" si="15"/>
        <v>0</v>
      </c>
      <c r="H61" s="75">
        <f>'公司-汇总页'!G31</f>
        <v>0</v>
      </c>
      <c r="I61" s="76">
        <f>'公司-汇总页'!S31</f>
        <v>0</v>
      </c>
      <c r="J61" s="73">
        <f t="shared" si="16"/>
        <v>0</v>
      </c>
    </row>
    <row r="62" spans="1:18" s="50" customFormat="1" ht="31.5" customHeight="1" x14ac:dyDescent="0.15">
      <c r="A62" s="211" t="s">
        <v>63</v>
      </c>
      <c r="B62" s="75">
        <f t="shared" ref="B62:F62" si="18">SUM(B55:B61)</f>
        <v>398.57198396226403</v>
      </c>
      <c r="C62" s="76">
        <f t="shared" si="18"/>
        <v>170.892691509434</v>
      </c>
      <c r="D62" s="73">
        <f t="shared" si="17"/>
        <v>0.428762427831891</v>
      </c>
      <c r="E62" s="75">
        <f t="shared" si="18"/>
        <v>306.43509672667398</v>
      </c>
      <c r="F62" s="76">
        <f t="shared" si="18"/>
        <v>251.15283018867899</v>
      </c>
      <c r="G62" s="73">
        <f t="shared" si="15"/>
        <v>0.81959551262724695</v>
      </c>
      <c r="H62" s="75">
        <f>SUM(H55:H61)</f>
        <v>537.24443781869604</v>
      </c>
      <c r="I62" s="76">
        <f>SUM(I55:I61)</f>
        <v>104.11320754717001</v>
      </c>
      <c r="J62" s="73">
        <f t="shared" si="16"/>
        <v>0.19379113159344599</v>
      </c>
    </row>
    <row r="63" spans="1:18" s="50" customFormat="1" ht="31.5" customHeight="1" x14ac:dyDescent="0.15"/>
    <row r="64" spans="1:18" s="50" customFormat="1" ht="31.5" customHeight="1" x14ac:dyDescent="0.15">
      <c r="A64" s="88" t="s">
        <v>236</v>
      </c>
      <c r="B64" s="139"/>
      <c r="C64" s="139"/>
      <c r="D64" s="139"/>
      <c r="E64" s="139"/>
      <c r="F64" s="139"/>
      <c r="G64" s="139"/>
      <c r="H64" s="139"/>
      <c r="I64" s="139"/>
      <c r="J64" s="139"/>
    </row>
    <row r="65" spans="1:11" s="50" customFormat="1" ht="31.5" customHeight="1" x14ac:dyDescent="0.15">
      <c r="A65" s="205" t="s">
        <v>237</v>
      </c>
      <c r="J65" s="212"/>
    </row>
    <row r="66" spans="1:11" s="50" customFormat="1" ht="31.5" customHeight="1" x14ac:dyDescent="0.15">
      <c r="A66" s="206"/>
      <c r="B66" s="206"/>
      <c r="C66" s="207" t="s">
        <v>233</v>
      </c>
      <c r="D66" s="207"/>
      <c r="E66" s="206"/>
      <c r="F66" s="207" t="s">
        <v>234</v>
      </c>
      <c r="G66" s="207"/>
      <c r="H66" s="206"/>
      <c r="I66" s="207" t="s">
        <v>235</v>
      </c>
      <c r="J66" s="207"/>
    </row>
    <row r="67" spans="1:11" s="50" customFormat="1" ht="31.5" customHeight="1" x14ac:dyDescent="0.15">
      <c r="A67" s="208" t="s">
        <v>120</v>
      </c>
      <c r="B67" s="209" t="s">
        <v>216</v>
      </c>
      <c r="C67" s="68" t="s">
        <v>214</v>
      </c>
      <c r="D67" s="68" t="s">
        <v>224</v>
      </c>
      <c r="E67" s="209" t="s">
        <v>216</v>
      </c>
      <c r="F67" s="68" t="s">
        <v>214</v>
      </c>
      <c r="G67" s="68" t="s">
        <v>224</v>
      </c>
      <c r="H67" s="209" t="s">
        <v>216</v>
      </c>
      <c r="I67" s="68" t="s">
        <v>214</v>
      </c>
      <c r="J67" s="68" t="s">
        <v>224</v>
      </c>
    </row>
    <row r="68" spans="1:11" s="50" customFormat="1" ht="31.5" customHeight="1" x14ac:dyDescent="0.15">
      <c r="A68" s="210" t="s">
        <v>25</v>
      </c>
      <c r="B68" s="75">
        <f>'公司-汇总页'!E45</f>
        <v>24.1</v>
      </c>
      <c r="C68" s="76">
        <f>'公司-汇总页'!Q45</f>
        <v>25.261301</v>
      </c>
      <c r="D68" s="73">
        <f>IFERROR(C68/B68,0%)</f>
        <v>1.04818676348548</v>
      </c>
      <c r="E68" s="75">
        <f>'公司-汇总页'!F45</f>
        <v>534.89329999999995</v>
      </c>
      <c r="F68" s="76">
        <f>'公司-汇总页'!R45</f>
        <v>943.41212399999995</v>
      </c>
      <c r="G68" s="73">
        <f>IFERROR(F68/E68,0%)</f>
        <v>1.7637389064323701</v>
      </c>
      <c r="H68" s="75">
        <f>'公司-汇总页'!G45</f>
        <v>36.364800000000002</v>
      </c>
      <c r="I68" s="76">
        <f>'公司-汇总页'!S45</f>
        <v>6.0133000000000001</v>
      </c>
      <c r="J68" s="73">
        <f>IFERROR(I68/H68,0%)</f>
        <v>0.16536045846532901</v>
      </c>
    </row>
    <row r="69" spans="1:11" s="50" customFormat="1" ht="31.5" customHeight="1" x14ac:dyDescent="0.15">
      <c r="A69" s="210" t="s">
        <v>26</v>
      </c>
      <c r="B69" s="75">
        <f>'公司-汇总页'!E46</f>
        <v>49.9</v>
      </c>
      <c r="C69" s="76">
        <f>'公司-汇总页'!Q46</f>
        <v>208.59957900000001</v>
      </c>
      <c r="D69" s="73">
        <f t="shared" ref="D69:D75" si="19">IFERROR(C69/B69,0%)</f>
        <v>4.1803522845691399</v>
      </c>
      <c r="E69" s="75">
        <f>'公司-汇总页'!F46</f>
        <v>519.60440000000006</v>
      </c>
      <c r="F69" s="76">
        <f>'公司-汇总页'!R46</f>
        <v>585.65115100000003</v>
      </c>
      <c r="G69" s="73">
        <f t="shared" ref="G69:G75" si="20">IFERROR(F69/E69,0%)</f>
        <v>1.1271096838287</v>
      </c>
      <c r="H69" s="75">
        <f>'公司-汇总页'!G46</f>
        <v>1043.324987</v>
      </c>
      <c r="I69" s="76">
        <f>'公司-汇总页'!S46</f>
        <v>198.85525999999999</v>
      </c>
      <c r="J69" s="73">
        <f t="shared" ref="J69:J75" si="21">IFERROR(I69/H69,0%)</f>
        <v>0.190597620566716</v>
      </c>
    </row>
    <row r="70" spans="1:11" s="50" customFormat="1" ht="31.5" customHeight="1" x14ac:dyDescent="0.15">
      <c r="A70" s="210" t="s">
        <v>27</v>
      </c>
      <c r="B70" s="75">
        <f>'公司-汇总页'!E47</f>
        <v>699.94929999999999</v>
      </c>
      <c r="C70" s="76">
        <f>'公司-汇总页'!Q47</f>
        <v>292.10264999999998</v>
      </c>
      <c r="D70" s="73">
        <f t="shared" si="19"/>
        <v>0.41731972587157401</v>
      </c>
      <c r="E70" s="75">
        <f>'公司-汇总页'!F47</f>
        <v>422.96</v>
      </c>
      <c r="F70" s="76">
        <f>'公司-汇总页'!R47</f>
        <v>197.07499999999999</v>
      </c>
      <c r="G70" s="73">
        <f t="shared" si="20"/>
        <v>0.46594240590126701</v>
      </c>
      <c r="H70" s="75">
        <f>'公司-汇总页'!G47</f>
        <v>533.73500000000001</v>
      </c>
      <c r="I70" s="76">
        <f>'公司-汇总页'!S47</f>
        <v>106.75</v>
      </c>
      <c r="J70" s="73">
        <f t="shared" si="21"/>
        <v>0.20000562076685999</v>
      </c>
    </row>
    <row r="71" spans="1:11" s="50" customFormat="1" ht="31.5" customHeight="1" x14ac:dyDescent="0.15">
      <c r="A71" s="210" t="s">
        <v>28</v>
      </c>
      <c r="B71" s="75">
        <f>'公司-汇总页'!E48</f>
        <v>71.003521000000006</v>
      </c>
      <c r="C71" s="76">
        <f>'公司-汇总页'!Q48</f>
        <v>30.6</v>
      </c>
      <c r="D71" s="73">
        <f t="shared" si="19"/>
        <v>0.43096454329356398</v>
      </c>
      <c r="E71" s="75">
        <f>'公司-汇总页'!F48</f>
        <v>284.39699999999999</v>
      </c>
      <c r="F71" s="76">
        <f>'公司-汇总页'!R48</f>
        <v>220.75200000000001</v>
      </c>
      <c r="G71" s="73">
        <f t="shared" si="20"/>
        <v>0.77621071952235798</v>
      </c>
      <c r="H71" s="75">
        <f>'公司-汇总页'!G48</f>
        <v>61.045000000000002</v>
      </c>
      <c r="I71" s="76">
        <f>'公司-汇总页'!S48</f>
        <v>62.604999999999997</v>
      </c>
      <c r="J71" s="73">
        <f t="shared" si="21"/>
        <v>1.0255549185027399</v>
      </c>
    </row>
    <row r="72" spans="1:11" s="50" customFormat="1" ht="31.5" customHeight="1" x14ac:dyDescent="0.15">
      <c r="A72" s="210" t="s">
        <v>29</v>
      </c>
      <c r="B72" s="75">
        <f>'公司-汇总页'!E49</f>
        <v>390.47527000000002</v>
      </c>
      <c r="C72" s="76">
        <f>'公司-汇总页'!Q49</f>
        <v>64.841280999999995</v>
      </c>
      <c r="D72" s="73">
        <f t="shared" si="19"/>
        <v>0.16605733059612199</v>
      </c>
      <c r="E72" s="75">
        <f>'公司-汇总页'!F49</f>
        <v>30.643059999999998</v>
      </c>
      <c r="F72" s="76">
        <f>'公司-汇总页'!R49</f>
        <v>139.89541</v>
      </c>
      <c r="G72" s="73">
        <f t="shared" si="20"/>
        <v>4.5653211526525102</v>
      </c>
      <c r="H72" s="75">
        <f>'公司-汇总页'!G49</f>
        <v>16.2</v>
      </c>
      <c r="I72" s="76">
        <f>'公司-汇总页'!S49</f>
        <v>16.2</v>
      </c>
      <c r="J72" s="73">
        <f t="shared" si="21"/>
        <v>1</v>
      </c>
    </row>
    <row r="73" spans="1:11" s="50" customFormat="1" ht="31.5" customHeight="1" x14ac:dyDescent="0.15">
      <c r="A73" s="210" t="s">
        <v>30</v>
      </c>
      <c r="B73" s="75">
        <f>'公司-汇总页'!E50</f>
        <v>0</v>
      </c>
      <c r="C73" s="76">
        <f>'公司-汇总页'!Q50</f>
        <v>0</v>
      </c>
      <c r="D73" s="73">
        <f t="shared" si="19"/>
        <v>0</v>
      </c>
      <c r="E73" s="75">
        <f>'公司-汇总页'!F50</f>
        <v>0</v>
      </c>
      <c r="F73" s="76">
        <f>'公司-汇总页'!R50</f>
        <v>0</v>
      </c>
      <c r="G73" s="73">
        <f t="shared" si="20"/>
        <v>0</v>
      </c>
      <c r="H73" s="75">
        <f>'公司-汇总页'!G50</f>
        <v>0</v>
      </c>
      <c r="I73" s="76">
        <f>'公司-汇总页'!S50</f>
        <v>10</v>
      </c>
      <c r="J73" s="73">
        <f t="shared" si="21"/>
        <v>0</v>
      </c>
    </row>
    <row r="74" spans="1:11" s="50" customFormat="1" ht="31.5" customHeight="1" x14ac:dyDescent="0.15">
      <c r="A74" s="210" t="s">
        <v>31</v>
      </c>
      <c r="B74" s="75">
        <f>'公司-汇总页'!E51</f>
        <v>0</v>
      </c>
      <c r="C74" s="76">
        <f>'公司-汇总页'!Q51</f>
        <v>4.3263559999999996</v>
      </c>
      <c r="D74" s="73">
        <f t="shared" si="19"/>
        <v>0</v>
      </c>
      <c r="E74" s="75">
        <f>'公司-汇总页'!F51</f>
        <v>0</v>
      </c>
      <c r="F74" s="76">
        <f>'公司-汇总页'!R51</f>
        <v>0</v>
      </c>
      <c r="G74" s="73">
        <f t="shared" si="20"/>
        <v>0</v>
      </c>
      <c r="H74" s="75">
        <f>'公司-汇总页'!G51</f>
        <v>0</v>
      </c>
      <c r="I74" s="76">
        <f>'公司-汇总页'!S51</f>
        <v>7.22</v>
      </c>
      <c r="J74" s="73">
        <f t="shared" si="21"/>
        <v>0</v>
      </c>
    </row>
    <row r="75" spans="1:11" s="50" customFormat="1" ht="31.5" customHeight="1" x14ac:dyDescent="0.15">
      <c r="A75" s="211" t="s">
        <v>63</v>
      </c>
      <c r="B75" s="75">
        <f t="shared" ref="B75:F75" si="22">SUM(B68:B74)</f>
        <v>1235.428091</v>
      </c>
      <c r="C75" s="76">
        <f t="shared" si="22"/>
        <v>625.73116700000003</v>
      </c>
      <c r="D75" s="73">
        <f t="shared" si="19"/>
        <v>0.50648934693844505</v>
      </c>
      <c r="E75" s="75">
        <f t="shared" si="22"/>
        <v>1792.49776</v>
      </c>
      <c r="F75" s="76">
        <f t="shared" si="22"/>
        <v>2086.7856849999998</v>
      </c>
      <c r="G75" s="73">
        <f t="shared" si="20"/>
        <v>1.16417756918145</v>
      </c>
      <c r="H75" s="75">
        <f>SUM(H68:H74)</f>
        <v>1690.669787</v>
      </c>
      <c r="I75" s="76">
        <f>SUM(I68:I74)</f>
        <v>407.64355999999998</v>
      </c>
      <c r="J75" s="73">
        <f t="shared" si="21"/>
        <v>0.24111364805503599</v>
      </c>
    </row>
    <row r="76" spans="1:11" s="50" customFormat="1" ht="31.5" customHeight="1" x14ac:dyDescent="0.15">
      <c r="B76" s="203"/>
      <c r="C76" s="203"/>
      <c r="D76" s="203"/>
      <c r="E76" s="203"/>
      <c r="F76" s="203"/>
      <c r="G76" s="203"/>
      <c r="H76" s="203"/>
      <c r="I76" s="203"/>
      <c r="J76" s="203"/>
    </row>
    <row r="77" spans="1:11" s="50" customFormat="1" ht="31.5" customHeight="1" x14ac:dyDescent="0.15">
      <c r="A77" s="213"/>
      <c r="B77" s="213"/>
      <c r="C77" s="213"/>
      <c r="D77" s="213"/>
      <c r="E77" s="213"/>
      <c r="F77" s="213"/>
      <c r="G77" s="213"/>
      <c r="H77" s="213"/>
      <c r="I77" s="213"/>
      <c r="J77" s="213"/>
      <c r="K77" s="213"/>
    </row>
    <row r="78" spans="1:11" ht="31.5" customHeight="1" x14ac:dyDescent="0.15">
      <c r="A78" s="178"/>
      <c r="B78" s="178"/>
      <c r="C78" s="178"/>
      <c r="D78" s="178"/>
      <c r="E78" s="178"/>
      <c r="F78" s="178"/>
      <c r="G78" s="178"/>
      <c r="H78" s="178"/>
      <c r="I78" s="178"/>
      <c r="J78" s="178"/>
      <c r="K78" s="178"/>
    </row>
    <row r="79" spans="1:11" ht="31.5" customHeight="1" x14ac:dyDescent="0.15">
      <c r="A79" s="178"/>
      <c r="B79" s="178"/>
      <c r="C79" s="178"/>
      <c r="D79" s="178"/>
      <c r="E79" s="178"/>
      <c r="F79" s="178"/>
      <c r="G79" s="178"/>
      <c r="H79" s="178"/>
      <c r="I79" s="178"/>
      <c r="J79" s="178"/>
      <c r="K79" s="178"/>
    </row>
    <row r="80" spans="1:11" ht="31.5" customHeight="1" x14ac:dyDescent="0.15">
      <c r="A80" s="178"/>
      <c r="B80" s="178"/>
      <c r="C80" s="178"/>
      <c r="D80" s="178"/>
      <c r="E80" s="178"/>
      <c r="F80" s="178"/>
      <c r="G80" s="178"/>
      <c r="H80" s="178"/>
      <c r="I80" s="178"/>
      <c r="J80" s="178"/>
      <c r="K80" s="178"/>
    </row>
    <row r="81" spans="1:11" ht="31.5" customHeight="1" x14ac:dyDescent="0.15">
      <c r="A81" s="178"/>
      <c r="B81" s="178"/>
      <c r="C81" s="178"/>
      <c r="D81" s="178"/>
      <c r="E81" s="178"/>
      <c r="F81" s="178"/>
      <c r="G81" s="178"/>
      <c r="H81" s="178"/>
      <c r="I81" s="178"/>
      <c r="J81" s="178"/>
      <c r="K81" s="178"/>
    </row>
    <row r="82" spans="1:11" ht="31.5" customHeight="1" x14ac:dyDescent="0.15">
      <c r="A82" s="178"/>
      <c r="B82" s="178"/>
      <c r="C82" s="178"/>
      <c r="D82" s="178"/>
      <c r="E82" s="178"/>
      <c r="F82" s="178"/>
      <c r="G82" s="178"/>
      <c r="H82" s="178"/>
      <c r="I82" s="178"/>
      <c r="J82" s="178"/>
      <c r="K82" s="178"/>
    </row>
    <row r="83" spans="1:11" ht="31.5" customHeight="1" x14ac:dyDescent="0.15">
      <c r="A83" s="178"/>
      <c r="B83" s="178"/>
      <c r="C83" s="178"/>
      <c r="D83" s="178"/>
      <c r="E83" s="178"/>
      <c r="F83" s="178"/>
      <c r="G83" s="178"/>
      <c r="H83" s="178"/>
      <c r="I83" s="178"/>
      <c r="J83" s="178"/>
      <c r="K83" s="178"/>
    </row>
    <row r="84" spans="1:11" ht="31.5" customHeight="1" x14ac:dyDescent="0.15">
      <c r="A84" s="178"/>
      <c r="B84" s="178"/>
      <c r="C84" s="178"/>
      <c r="D84" s="178"/>
      <c r="E84" s="178"/>
      <c r="F84" s="178"/>
      <c r="G84" s="178"/>
      <c r="H84" s="178"/>
      <c r="I84" s="178"/>
      <c r="J84" s="178"/>
      <c r="K84" s="178"/>
    </row>
    <row r="85" spans="1:11" ht="31.5" customHeight="1" x14ac:dyDescent="0.15">
      <c r="A85" s="178"/>
      <c r="B85" s="178"/>
      <c r="C85" s="178"/>
      <c r="D85" s="178"/>
      <c r="E85" s="178"/>
      <c r="F85" s="178"/>
      <c r="G85" s="178"/>
      <c r="H85" s="178"/>
      <c r="I85" s="178"/>
      <c r="J85" s="178"/>
      <c r="K85" s="178"/>
    </row>
    <row r="86" spans="1:11" ht="31.5" customHeight="1" x14ac:dyDescent="0.15">
      <c r="A86" s="178"/>
      <c r="B86" s="178"/>
      <c r="C86" s="178"/>
      <c r="D86" s="178"/>
      <c r="E86" s="178"/>
      <c r="F86" s="178"/>
      <c r="G86" s="178"/>
      <c r="H86" s="178"/>
      <c r="I86" s="178"/>
      <c r="J86" s="178"/>
      <c r="K86" s="178"/>
    </row>
    <row r="87" spans="1:11" ht="31.5" customHeight="1" x14ac:dyDescent="0.15">
      <c r="A87" s="178"/>
      <c r="B87" s="178"/>
      <c r="C87" s="178"/>
      <c r="D87" s="178"/>
      <c r="E87" s="178"/>
      <c r="F87" s="178"/>
      <c r="G87" s="178"/>
      <c r="H87" s="178"/>
      <c r="I87" s="178"/>
      <c r="J87" s="178"/>
      <c r="K87" s="178"/>
    </row>
  </sheetData>
  <sheetProtection sheet="1" formatCells="0" formatColumns="0" formatRows="0" insertColumns="0" insertRows="0" insertHyperlinks="0" deleteColumns="0" deleteRows="0" sort="0" autoFilter="0" pivotTables="0"/>
  <protectedRanges>
    <protectedRange sqref="A1:XFD1048576" name="Range1"/>
  </protectedRanges>
  <phoneticPr fontId="5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3"/>
  <sheetViews>
    <sheetView showGridLines="0" topLeftCell="Q5" zoomScale="90" zoomScaleNormal="90" workbookViewId="0">
      <selection activeCell="K5" sqref="K5:S12"/>
    </sheetView>
  </sheetViews>
  <sheetFormatPr defaultColWidth="9" defaultRowHeight="16.5" x14ac:dyDescent="0.15"/>
  <cols>
    <col min="1" max="1" width="29.5" style="79" customWidth="1"/>
    <col min="2" max="19" width="14.375" style="79" customWidth="1"/>
    <col min="20" max="16384" width="9" style="79"/>
  </cols>
  <sheetData>
    <row r="1" spans="1:19" ht="54" customHeight="1" x14ac:dyDescent="0.15">
      <c r="A1" s="52" t="s">
        <v>238</v>
      </c>
      <c r="B1" s="157"/>
      <c r="C1" s="157"/>
      <c r="D1" s="157"/>
      <c r="E1" s="157"/>
      <c r="F1" s="157"/>
      <c r="G1" s="157"/>
      <c r="H1" s="157"/>
      <c r="I1" s="157"/>
      <c r="J1" s="157"/>
    </row>
    <row r="2" spans="1:19" ht="35.65" customHeight="1" x14ac:dyDescent="0.15">
      <c r="A2" s="88"/>
      <c r="B2" s="158"/>
      <c r="C2" s="158"/>
      <c r="D2" s="158"/>
      <c r="E2" s="158"/>
      <c r="F2" s="158"/>
      <c r="G2" s="158"/>
      <c r="H2" s="159" t="s">
        <v>239</v>
      </c>
      <c r="I2" s="160" t="s">
        <v>3</v>
      </c>
      <c r="J2" s="161" t="s">
        <v>240</v>
      </c>
    </row>
    <row r="3" spans="1:19" ht="33.75" customHeight="1" x14ac:dyDescent="0.15">
      <c r="A3" s="162"/>
      <c r="B3" s="162"/>
      <c r="C3" s="163" t="s">
        <v>233</v>
      </c>
      <c r="D3" s="164"/>
      <c r="E3" s="162"/>
      <c r="F3" s="163" t="s">
        <v>234</v>
      </c>
      <c r="G3" s="164"/>
      <c r="H3" s="162"/>
      <c r="I3" s="163" t="s">
        <v>235</v>
      </c>
      <c r="J3" s="164"/>
      <c r="K3" s="162"/>
      <c r="L3" s="163" t="s">
        <v>241</v>
      </c>
      <c r="M3" s="164"/>
      <c r="N3" s="162"/>
      <c r="O3" s="163" t="s">
        <v>242</v>
      </c>
      <c r="P3" s="164"/>
      <c r="Q3" s="162"/>
      <c r="R3" s="163" t="s">
        <v>243</v>
      </c>
      <c r="S3" s="164"/>
    </row>
    <row r="4" spans="1:19" ht="33.75" customHeight="1" x14ac:dyDescent="0.15">
      <c r="A4" s="165" t="s">
        <v>120</v>
      </c>
      <c r="B4" s="166" t="s">
        <v>216</v>
      </c>
      <c r="C4" s="167" t="s">
        <v>214</v>
      </c>
      <c r="D4" s="168" t="s">
        <v>224</v>
      </c>
      <c r="E4" s="166" t="s">
        <v>216</v>
      </c>
      <c r="F4" s="167" t="s">
        <v>214</v>
      </c>
      <c r="G4" s="168" t="s">
        <v>224</v>
      </c>
      <c r="H4" s="166" t="s">
        <v>216</v>
      </c>
      <c r="I4" s="167" t="s">
        <v>214</v>
      </c>
      <c r="J4" s="168" t="s">
        <v>224</v>
      </c>
      <c r="K4" s="166" t="s">
        <v>216</v>
      </c>
      <c r="L4" s="167" t="s">
        <v>214</v>
      </c>
      <c r="M4" s="168" t="s">
        <v>224</v>
      </c>
      <c r="N4" s="166" t="s">
        <v>216</v>
      </c>
      <c r="O4" s="167" t="s">
        <v>214</v>
      </c>
      <c r="P4" s="168" t="s">
        <v>224</v>
      </c>
      <c r="Q4" s="166" t="s">
        <v>216</v>
      </c>
      <c r="R4" s="167" t="s">
        <v>214</v>
      </c>
      <c r="S4" s="168" t="s">
        <v>224</v>
      </c>
    </row>
    <row r="5" spans="1:19" ht="33.75" customHeight="1" x14ac:dyDescent="0.15">
      <c r="A5" s="169" t="s">
        <v>25</v>
      </c>
      <c r="B5" s="170">
        <f>CHOOSE(MATCH($I$2,{"产值","自营产值","营收","自营营收","收款","净收款"},0),'公司-汇总页'!E5,'公司-汇总页'!E15,'公司-汇总页'!E25,'公司-汇总页'!E35,'公司-汇总页'!E45,'公司-汇总页'!E55)</f>
        <v>9</v>
      </c>
      <c r="C5" s="170">
        <f>CHOOSE(MATCH($I$2,{"产值","自营产值","营收","自营营收","收款","净收款"},0),'公司-汇总页'!Q5,'公司-汇总页'!Q15,'公司-汇总页'!Q25,'公司-汇总页'!Q35,'公司-汇总页'!Q45,'公司-汇总页'!Q55)</f>
        <v>0</v>
      </c>
      <c r="D5" s="171">
        <f>IFERROR(C5/B5,0)</f>
        <v>0</v>
      </c>
      <c r="E5" s="170">
        <f>CHOOSE(MATCH($I$2,{"产值","自营产值","营收","自营营收","收款","净收款"},0),'公司-汇总页'!F5,'公司-汇总页'!F15,'公司-汇总页'!F25,'公司-汇总页'!F35,'公司-汇总页'!F45,'公司-汇总页'!F55)</f>
        <v>21.588699999999999</v>
      </c>
      <c r="F5" s="170">
        <f>CHOOSE(MATCH($I$2,{"产值","自营产值","营收","自营营收","收款","净收款"},0),'公司-汇总页'!R5,'公司-汇总页'!R15,'公司-汇总页'!R25,'公司-汇总页'!R35,'公司-汇总页'!R45,'公司-汇总页'!R55)</f>
        <v>12.12</v>
      </c>
      <c r="G5" s="171">
        <f t="shared" ref="G5:G11" si="0">IFERROR(F5/E5,0)</f>
        <v>0.56140480899729905</v>
      </c>
      <c r="H5" s="170">
        <f>CHOOSE(MATCH($I$2,{"产值","自营产值","营收","自营营收","收款","净收款"},0),'公司-汇总页'!G5,'公司-汇总页'!G15,'公司-汇总页'!G25,'公司-汇总页'!G35,'公司-汇总页'!G45,'公司-汇总页'!G55)</f>
        <v>9</v>
      </c>
      <c r="I5" s="170">
        <f>CHOOSE(MATCH($I$2,{"产值","自营产值","营收","自营营收","收款","净收款"},0),'公司-汇总页'!S5,'公司-汇总页'!S15,'公司-汇总页'!S25,'公司-汇总页'!S35,'公司-汇总页'!S45,'公司-汇总页'!S55)</f>
        <v>4.2</v>
      </c>
      <c r="J5" s="171">
        <f t="shared" ref="J5:J11" si="1">IFERROR(I5/H5,0)</f>
        <v>0.46666666666666701</v>
      </c>
      <c r="K5" s="170">
        <f>CHOOSE(MATCH($I$2,{"产值","自营产值","营收","自营营收","收款","净收款"},0),'公司-汇总页'!H5,'公司-汇总页'!H15,'公司-汇总页'!H25,'公司-汇总页'!H35,'公司-汇总页'!H45,'公司-汇总页'!H55)</f>
        <v>66.963700000000003</v>
      </c>
      <c r="L5" s="170">
        <f>CHOOSE(MATCH($I$2,{"产值","自营产值","营收","自营营收","收款","净收款"},0),'公司-汇总页'!T5,'公司-汇总页'!T15,'公司-汇总页'!T25,'公司-汇总页'!T35,'公司-汇总页'!T45,'公司-汇总页'!T55)</f>
        <v>42.540196000000002</v>
      </c>
      <c r="M5" s="171">
        <f t="shared" ref="M5:M11" si="2">IFERROR(L5/K5,0)</f>
        <v>0.63527248344998899</v>
      </c>
      <c r="N5" s="170">
        <f>CHOOSE(MATCH($I$2,{"产值","自营产值","营收","自营营收","收款","净收款"},0),'公司-汇总页'!I5,'公司-汇总页'!I15,'公司-汇总页'!I25,'公司-汇总页'!I35,'公司-汇总页'!I45,'公司-汇总页'!I55)</f>
        <v>146.42368200000001</v>
      </c>
      <c r="O5" s="170">
        <f>CHOOSE(MATCH($I$2,{"产值","自营产值","营收","自营营收","收款","净收款"},0),'公司-汇总页'!U5,'公司-汇总页'!U15,'公司-汇总页'!U25,'公司-汇总页'!U35,'公司-汇总页'!U45,'公司-汇总页'!U55)</f>
        <v>67.888249999999999</v>
      </c>
      <c r="P5" s="171">
        <f t="shared" ref="P5:P11" si="3">IFERROR(O5/N5,0)</f>
        <v>0.46364255476105298</v>
      </c>
      <c r="Q5" s="170">
        <f>CHOOSE(MATCH($I$2,{"产值","自营产值","营收","自营营收","收款","净收款"},0),'公司-汇总页'!J5,'公司-汇总页'!J15,'公司-汇总页'!J25,'公司-汇总页'!J35,'公司-汇总页'!J45,'公司-汇总页'!J55)</f>
        <v>782.659986</v>
      </c>
      <c r="R5" s="170">
        <f>CHOOSE(MATCH($I$2,{"产值","自营产值","营收","自营营收","收款","净收款"},0),'公司-汇总页'!V5,'公司-汇总页'!V15,'公司-汇总页'!V25,'公司-汇总页'!V35,'公司-汇总页'!V45,'公司-汇总页'!V55)</f>
        <v>0</v>
      </c>
      <c r="S5" s="171">
        <f t="shared" ref="S5:S11" si="4">IFERROR(R5/Q5,0)</f>
        <v>0</v>
      </c>
    </row>
    <row r="6" spans="1:19" ht="33.75" customHeight="1" x14ac:dyDescent="0.15">
      <c r="A6" s="172" t="s">
        <v>26</v>
      </c>
      <c r="B6" s="173">
        <f>CHOOSE(MATCH($I$2,{"产值","自营产值","营收","自营营收","收款","净收款"},0),'公司-汇总页'!E6,'公司-汇总页'!E16,'公司-汇总页'!E26,'公司-汇总页'!E36,'公司-汇总页'!E46,'公司-汇总页'!E56)</f>
        <v>0</v>
      </c>
      <c r="C6" s="173">
        <f>CHOOSE(MATCH($I$2,{"产值","自营产值","营收","自营营收","收款","净收款"},0),'公司-汇总页'!Q6,'公司-汇总页'!Q16,'公司-汇总页'!Q26,'公司-汇总页'!Q36,'公司-汇总页'!Q46,'公司-汇总页'!Q56)</f>
        <v>9.5399999999999991</v>
      </c>
      <c r="D6" s="174">
        <f t="shared" ref="D6:D11" si="5">IFERROR(C6/B6,0)</f>
        <v>0</v>
      </c>
      <c r="E6" s="173">
        <f>CHOOSE(MATCH($I$2,{"产值","自营产值","营收","自营营收","收款","净收款"},0),'公司-汇总页'!F6,'公司-汇总页'!F16,'公司-汇总页'!F26,'公司-汇总页'!F36,'公司-汇总页'!F46,'公司-汇总页'!F56)</f>
        <v>33.572499999999998</v>
      </c>
      <c r="F6" s="173">
        <f>CHOOSE(MATCH($I$2,{"产值","自营产值","营收","自营营收","收款","净收款"},0),'公司-汇总页'!R6,'公司-汇总页'!R16,'公司-汇总页'!R26,'公司-汇总页'!R36,'公司-汇总页'!R46,'公司-汇总页'!R56)</f>
        <v>27.29</v>
      </c>
      <c r="G6" s="174">
        <f t="shared" si="0"/>
        <v>0.81286767443592201</v>
      </c>
      <c r="H6" s="173">
        <f>CHOOSE(MATCH($I$2,{"产值","自营产值","营收","自营营收","收款","净收款"},0),'公司-汇总页'!G6,'公司-汇总页'!G16,'公司-汇总页'!G26,'公司-汇总页'!G36,'公司-汇总页'!G46,'公司-汇总页'!G56)</f>
        <v>77.077299999999994</v>
      </c>
      <c r="I6" s="173">
        <f>CHOOSE(MATCH($I$2,{"产值","自营产值","营收","自营营收","收款","净收款"},0),'公司-汇总页'!S6,'公司-汇总页'!S16,'公司-汇总页'!S26,'公司-汇总页'!S36,'公司-汇总页'!S46,'公司-汇总页'!S56)</f>
        <v>2.36</v>
      </c>
      <c r="J6" s="174">
        <f t="shared" si="1"/>
        <v>3.0618612743310899E-2</v>
      </c>
      <c r="K6" s="173">
        <f>CHOOSE(MATCH($I$2,{"产值","自营产值","营收","自营营收","收款","净收款"},0),'公司-汇总页'!H6,'公司-汇总页'!H16,'公司-汇总页'!H26,'公司-汇总页'!H36,'公司-汇总页'!H46,'公司-汇总页'!H56)</f>
        <v>748.21046000000001</v>
      </c>
      <c r="L6" s="173">
        <f>CHOOSE(MATCH($I$2,{"产值","自营产值","营收","自营营收","收款","净收款"},0),'公司-汇总页'!T6,'公司-汇总页'!T16,'公司-汇总页'!T26,'公司-汇总页'!T36,'公司-汇总页'!T46,'公司-汇总页'!T56)</f>
        <v>44.0364</v>
      </c>
      <c r="M6" s="174">
        <f t="shared" si="2"/>
        <v>5.8855632678538099E-2</v>
      </c>
      <c r="N6" s="173">
        <f>CHOOSE(MATCH($I$2,{"产值","自营产值","营收","自营营收","收款","净收款"},0),'公司-汇总页'!I6,'公司-汇总页'!I16,'公司-汇总页'!I26,'公司-汇总页'!I36,'公司-汇总页'!I46,'公司-汇总页'!I56)</f>
        <v>414.81400000000002</v>
      </c>
      <c r="O6" s="173">
        <f>CHOOSE(MATCH($I$2,{"产值","自营产值","营收","自营营收","收款","净收款"},0),'公司-汇总页'!U6,'公司-汇总页'!U16,'公司-汇总页'!U26,'公司-汇总页'!U36,'公司-汇总页'!U46,'公司-汇总页'!U56)</f>
        <v>8.9252000000000002</v>
      </c>
      <c r="P6" s="174">
        <f t="shared" si="3"/>
        <v>2.1516149406722002E-2</v>
      </c>
      <c r="Q6" s="173">
        <f>CHOOSE(MATCH($I$2,{"产值","自营产值","营收","自营营收","收款","净收款"},0),'公司-汇总页'!J6,'公司-汇总页'!J16,'公司-汇总页'!J26,'公司-汇总页'!J36,'公司-汇总页'!J46,'公司-汇总页'!J56)</f>
        <v>596.96883300000002</v>
      </c>
      <c r="R6" s="173">
        <f>CHOOSE(MATCH($I$2,{"产值","自营产值","营收","自营营收","收款","净收款"},0),'公司-汇总页'!V6,'公司-汇总页'!V16,'公司-汇总页'!V26,'公司-汇总页'!V36,'公司-汇总页'!V46,'公司-汇总页'!V56)</f>
        <v>0</v>
      </c>
      <c r="S6" s="174">
        <f t="shared" si="4"/>
        <v>0</v>
      </c>
    </row>
    <row r="7" spans="1:19" ht="33.75" customHeight="1" x14ac:dyDescent="0.15">
      <c r="A7" s="169" t="s">
        <v>27</v>
      </c>
      <c r="B7" s="170">
        <f>CHOOSE(MATCH($I$2,{"产值","自营产值","营收","自营营收","收款","净收款"},0),'公司-汇总页'!E7,'公司-汇总页'!E17,'公司-汇总页'!E27,'公司-汇总页'!E37,'公司-汇总页'!E47,'公司-汇总页'!E57)</f>
        <v>316.26929999999999</v>
      </c>
      <c r="C7" s="170">
        <f>CHOOSE(MATCH($I$2,{"产值","自营产值","营收","自营营收","收款","净收款"},0),'公司-汇总页'!Q7,'公司-汇总页'!Q17,'公司-汇总页'!Q27,'公司-汇总页'!Q37,'公司-汇总页'!Q47,'公司-汇总页'!Q57)</f>
        <v>75.469250000000002</v>
      </c>
      <c r="D7" s="171">
        <f t="shared" si="5"/>
        <v>0.23862338203549999</v>
      </c>
      <c r="E7" s="170">
        <f>CHOOSE(MATCH($I$2,{"产值","自营产值","营收","自营营收","收款","净收款"},0),'公司-汇总页'!F7,'公司-汇总页'!F17,'公司-汇总页'!F27,'公司-汇总页'!F37,'公司-汇总页'!F47,'公司-汇总页'!F57)</f>
        <v>53.1</v>
      </c>
      <c r="F7" s="170">
        <f>CHOOSE(MATCH($I$2,{"产值","自营产值","营收","自营营收","收款","净收款"},0),'公司-汇总页'!R7,'公司-汇总页'!R17,'公司-汇总页'!R27,'公司-汇总页'!R37,'公司-汇总页'!R47,'公司-汇总页'!R57)</f>
        <v>0</v>
      </c>
      <c r="G7" s="171">
        <f t="shared" si="0"/>
        <v>0</v>
      </c>
      <c r="H7" s="170">
        <f>CHOOSE(MATCH($I$2,{"产值","自营产值","营收","自营营收","收款","净收款"},0),'公司-汇总页'!G7,'公司-汇总页'!G17,'公司-汇总页'!G27,'公司-汇总页'!G37,'公司-汇总页'!G47,'公司-汇总页'!G57)</f>
        <v>484.15</v>
      </c>
      <c r="I7" s="170">
        <f>CHOOSE(MATCH($I$2,{"产值","自营产值","营收","自营营收","收款","净收款"},0),'公司-汇总页'!S7,'公司-汇总页'!S17,'公司-汇总页'!S27,'公司-汇总页'!S37,'公司-汇总页'!S47,'公司-汇总页'!S57)</f>
        <v>103.8</v>
      </c>
      <c r="J7" s="171">
        <f t="shared" si="1"/>
        <v>0.21439636476298701</v>
      </c>
      <c r="K7" s="170">
        <f>CHOOSE(MATCH($I$2,{"产值","自营产值","营收","自营营收","收款","净收款"},0),'公司-汇总页'!H7,'公司-汇总页'!H17,'公司-汇总页'!H27,'公司-汇总页'!H37,'公司-汇总页'!H47,'公司-汇总页'!H57)</f>
        <v>301.16000000000003</v>
      </c>
      <c r="L7" s="170">
        <f>CHOOSE(MATCH($I$2,{"产值","自营产值","营收","自营营收","收款","净收款"},0),'公司-汇总页'!T7,'公司-汇总页'!T17,'公司-汇总页'!T27,'公司-汇总页'!T37,'公司-汇总页'!T47,'公司-汇总页'!T57)</f>
        <v>0</v>
      </c>
      <c r="M7" s="171">
        <f t="shared" si="2"/>
        <v>0</v>
      </c>
      <c r="N7" s="170">
        <f>CHOOSE(MATCH($I$2,{"产值","自营产值","营收","自营营收","收款","净收款"},0),'公司-汇总页'!I7,'公司-汇总页'!I17,'公司-汇总页'!I27,'公司-汇总页'!I37,'公司-汇总页'!I47,'公司-汇总页'!I57)</f>
        <v>121.6</v>
      </c>
      <c r="O7" s="170">
        <f>CHOOSE(MATCH($I$2,{"产值","自营产值","营收","自营营收","收款","净收款"},0),'公司-汇总页'!U7,'公司-汇总页'!U17,'公司-汇总页'!U27,'公司-汇总页'!U37,'公司-汇总页'!U47,'公司-汇总页'!U57)</f>
        <v>0</v>
      </c>
      <c r="P7" s="171">
        <f t="shared" si="3"/>
        <v>0</v>
      </c>
      <c r="Q7" s="170">
        <f>CHOOSE(MATCH($I$2,{"产值","自营产值","营收","自营营收","收款","净收款"},0),'公司-汇总页'!J7,'公司-汇总页'!J17,'公司-汇总页'!J27,'公司-汇总页'!J37,'公司-汇总页'!J47,'公司-汇总页'!J57)</f>
        <v>340.69349999999997</v>
      </c>
      <c r="R7" s="170">
        <f>CHOOSE(MATCH($I$2,{"产值","自营产值","营收","自营营收","收款","净收款"},0),'公司-汇总页'!V7,'公司-汇总页'!V17,'公司-汇总页'!V27,'公司-汇总页'!V37,'公司-汇总页'!V47,'公司-汇总页'!V57)</f>
        <v>0</v>
      </c>
      <c r="S7" s="171">
        <f t="shared" si="4"/>
        <v>0</v>
      </c>
    </row>
    <row r="8" spans="1:19" ht="33.75" customHeight="1" x14ac:dyDescent="0.15">
      <c r="A8" s="172" t="s">
        <v>28</v>
      </c>
      <c r="B8" s="173">
        <f>CHOOSE(MATCH($I$2,{"产值","自营产值","营收","自营营收","收款","净收款"},0),'公司-汇总页'!E8,'公司-汇总页'!E18,'公司-汇总页'!E28,'公司-汇总页'!E38,'公司-汇总页'!E48,'公司-汇总页'!E58)</f>
        <v>53.474502999999999</v>
      </c>
      <c r="C8" s="173">
        <f>CHOOSE(MATCH($I$2,{"产值","自营产值","营收","自营营收","收款","净收款"},0),'公司-汇总页'!Q8,'公司-汇总页'!Q18,'公司-汇总页'!Q28,'公司-汇总页'!Q38,'公司-汇总页'!Q48,'公司-汇总页'!Q58)</f>
        <v>53.474502999999999</v>
      </c>
      <c r="D8" s="174">
        <f t="shared" si="5"/>
        <v>1</v>
      </c>
      <c r="E8" s="173">
        <f>CHOOSE(MATCH($I$2,{"产值","自营产值","营收","自营营收","收款","净收款"},0),'公司-汇总页'!F8,'公司-汇总页'!F18,'公司-汇总页'!F28,'公司-汇总页'!F38,'公司-汇总页'!F48,'公司-汇总页'!F58)</f>
        <v>216.81200000000001</v>
      </c>
      <c r="F8" s="173">
        <f>CHOOSE(MATCH($I$2,{"产值","自营产值","营收","自营营收","收款","净收款"},0),'公司-汇总页'!R8,'公司-汇总页'!R18,'公司-汇总页'!R28,'公司-汇总页'!R38,'公司-汇总页'!R48,'公司-汇总页'!R58)</f>
        <v>216.81200000000001</v>
      </c>
      <c r="G8" s="174">
        <f t="shared" si="0"/>
        <v>1</v>
      </c>
      <c r="H8" s="173">
        <f>CHOOSE(MATCH($I$2,{"产值","自营产值","营收","自营营收","收款","净收款"},0),'公司-汇总页'!G8,'公司-汇总页'!G18,'公司-汇总页'!G28,'公司-汇总页'!G38,'公司-汇总页'!G48,'公司-汇总页'!G58)</f>
        <v>0</v>
      </c>
      <c r="I8" s="173">
        <f>CHOOSE(MATCH($I$2,{"产值","自营产值","营收","自营营收","收款","净收款"},0),'公司-汇总页'!S8,'公司-汇总页'!S18,'公司-汇总页'!S28,'公司-汇总页'!S38,'公司-汇总页'!S48,'公司-汇总页'!S58)</f>
        <v>0</v>
      </c>
      <c r="J8" s="174">
        <f t="shared" si="1"/>
        <v>0</v>
      </c>
      <c r="K8" s="173">
        <f>CHOOSE(MATCH($I$2,{"产值","自营产值","营收","自营营收","收款","净收款"},0),'公司-汇总页'!H8,'公司-汇总页'!H18,'公司-汇总页'!H28,'公司-汇总页'!H38,'公司-汇总页'!H48,'公司-汇总页'!H58)</f>
        <v>0</v>
      </c>
      <c r="L8" s="173">
        <f>CHOOSE(MATCH($I$2,{"产值","自营产值","营收","自营营收","收款","净收款"},0),'公司-汇总页'!T8,'公司-汇总页'!T18,'公司-汇总页'!T28,'公司-汇总页'!T38,'公司-汇总页'!T48,'公司-汇总页'!T58)</f>
        <v>0</v>
      </c>
      <c r="M8" s="174">
        <f t="shared" si="2"/>
        <v>0</v>
      </c>
      <c r="N8" s="173">
        <f>CHOOSE(MATCH($I$2,{"产值","自营产值","营收","自营营收","收款","净收款"},0),'公司-汇总页'!I8,'公司-汇总页'!I18,'公司-汇总页'!I28,'公司-汇总页'!I38,'公司-汇总页'!I48,'公司-汇总页'!I58)</f>
        <v>78.629000000000005</v>
      </c>
      <c r="O8" s="173">
        <f>CHOOSE(MATCH($I$2,{"产值","自营产值","营收","自营营收","收款","净收款"},0),'公司-汇总页'!U8,'公司-汇总页'!U18,'公司-汇总页'!U28,'公司-汇总页'!U38,'公司-汇总页'!U48,'公司-汇总页'!U58)</f>
        <v>0</v>
      </c>
      <c r="P8" s="174">
        <f t="shared" si="3"/>
        <v>0</v>
      </c>
      <c r="Q8" s="173">
        <f>CHOOSE(MATCH($I$2,{"产值","自营产值","营收","自营营收","收款","净收款"},0),'公司-汇总页'!J8,'公司-汇总页'!J18,'公司-汇总页'!J28,'公司-汇总页'!J38,'公司-汇总页'!J48,'公司-汇总页'!J58)</f>
        <v>215.99140850000001</v>
      </c>
      <c r="R8" s="173">
        <f>CHOOSE(MATCH($I$2,{"产值","自营产值","营收","自营营收","收款","净收款"},0),'公司-汇总页'!V8,'公司-汇总页'!V18,'公司-汇总页'!V28,'公司-汇总页'!V38,'公司-汇总页'!V48,'公司-汇总页'!V58)</f>
        <v>0</v>
      </c>
      <c r="S8" s="174">
        <f t="shared" si="4"/>
        <v>0</v>
      </c>
    </row>
    <row r="9" spans="1:19" ht="33.75" customHeight="1" x14ac:dyDescent="0.15">
      <c r="A9" s="169" t="s">
        <v>29</v>
      </c>
      <c r="B9" s="170">
        <f>CHOOSE(MATCH($I$2,{"产值","自营产值","营收","自营营收","收款","净收款"},0),'公司-汇总页'!E9,'公司-汇总页'!E19,'公司-汇总页'!E29,'公司-汇总页'!E39,'公司-汇总页'!E49,'公司-汇总页'!E59)</f>
        <v>42.662500000000001</v>
      </c>
      <c r="C9" s="170">
        <f>CHOOSE(MATCH($I$2,{"产值","自营产值","营收","自营营收","收款","净收款"},0),'公司-汇总页'!Q9,'公司-汇总页'!Q19,'公司-汇总页'!Q29,'公司-汇总页'!Q39,'公司-汇总页'!Q49,'公司-汇总页'!Q59)</f>
        <v>42.662500000000001</v>
      </c>
      <c r="D9" s="171">
        <f t="shared" si="5"/>
        <v>1</v>
      </c>
      <c r="E9" s="170">
        <f>CHOOSE(MATCH($I$2,{"产值","自营产值","营收","自营营收","收款","净收款"},0),'公司-汇总页'!F9,'公司-汇总页'!F19,'公司-汇总页'!F29,'公司-汇总页'!F39,'公司-汇总页'!F49,'公司-汇总页'!F59)</f>
        <v>0</v>
      </c>
      <c r="F9" s="170">
        <f>CHOOSE(MATCH($I$2,{"产值","自营产值","营收","自营营收","收款","净收款"},0),'公司-汇总页'!R9,'公司-汇总页'!R19,'公司-汇总页'!R29,'公司-汇总页'!R39,'公司-汇总页'!R49,'公司-汇总页'!R59)</f>
        <v>0</v>
      </c>
      <c r="G9" s="171">
        <f t="shared" si="0"/>
        <v>0</v>
      </c>
      <c r="H9" s="170">
        <f>CHOOSE(MATCH($I$2,{"产值","自营产值","营收","自营营收","收款","净收款"},0),'公司-汇总页'!G9,'公司-汇总页'!G19,'公司-汇总页'!G29,'公司-汇总页'!G39,'公司-汇总页'!G49,'公司-汇总页'!G59)</f>
        <v>0</v>
      </c>
      <c r="I9" s="170">
        <f>CHOOSE(MATCH($I$2,{"产值","自营产值","营收","自营营收","收款","净收款"},0),'公司-汇总页'!S9,'公司-汇总页'!S19,'公司-汇总页'!S29,'公司-汇总页'!S39,'公司-汇总页'!S49,'公司-汇总页'!S59)</f>
        <v>0</v>
      </c>
      <c r="J9" s="171">
        <f t="shared" si="1"/>
        <v>0</v>
      </c>
      <c r="K9" s="170">
        <f>CHOOSE(MATCH($I$2,{"产值","自营产值","营收","自营营收","收款","净收款"},0),'公司-汇总页'!H9,'公司-汇总页'!H19,'公司-汇总页'!H29,'公司-汇总页'!H39,'公司-汇总页'!H49,'公司-汇总页'!H59)</f>
        <v>0</v>
      </c>
      <c r="L9" s="170">
        <f>CHOOSE(MATCH($I$2,{"产值","自营产值","营收","自营营收","收款","净收款"},0),'公司-汇总页'!T9,'公司-汇总页'!T19,'公司-汇总页'!T29,'公司-汇总页'!T39,'公司-汇总页'!T49,'公司-汇总页'!T59)</f>
        <v>0</v>
      </c>
      <c r="M9" s="171">
        <f t="shared" si="2"/>
        <v>0</v>
      </c>
      <c r="N9" s="170">
        <f>CHOOSE(MATCH($I$2,{"产值","自营产值","营收","自营营收","收款","净收款"},0),'公司-汇总页'!I9,'公司-汇总页'!I19,'公司-汇总页'!I29,'公司-汇总页'!I39,'公司-汇总页'!I49,'公司-汇总页'!I59)</f>
        <v>65.3416</v>
      </c>
      <c r="O9" s="170">
        <f>CHOOSE(MATCH($I$2,{"产值","自营产值","营收","自营营收","收款","净收款"},0),'公司-汇总页'!U9,'公司-汇总页'!U19,'公司-汇总页'!U29,'公司-汇总页'!U39,'公司-汇总页'!U49,'公司-汇总页'!U59)</f>
        <v>0</v>
      </c>
      <c r="P9" s="171">
        <f t="shared" si="3"/>
        <v>0</v>
      </c>
      <c r="Q9" s="170">
        <f>CHOOSE(MATCH($I$2,{"产值","自营产值","营收","自营营收","收款","净收款"},0),'公司-汇总页'!J9,'公司-汇总页'!J19,'公司-汇总页'!J29,'公司-汇总页'!J39,'公司-汇总页'!J49,'公司-汇总页'!J59)</f>
        <v>891.65434519999997</v>
      </c>
      <c r="R9" s="170">
        <f>CHOOSE(MATCH($I$2,{"产值","自营产值","营收","自营营收","收款","净收款"},0),'公司-汇总页'!V9,'公司-汇总页'!V19,'公司-汇总页'!V29,'公司-汇总页'!V39,'公司-汇总页'!V49,'公司-汇总页'!V59)</f>
        <v>0</v>
      </c>
      <c r="S9" s="171">
        <f t="shared" si="4"/>
        <v>0</v>
      </c>
    </row>
    <row r="10" spans="1:19" ht="33.75" customHeight="1" x14ac:dyDescent="0.15">
      <c r="A10" s="172" t="s">
        <v>30</v>
      </c>
      <c r="B10" s="173">
        <f>CHOOSE(MATCH($I$2,{"产值","自营产值","营收","自营营收","收款","净收款"},0),'公司-汇总页'!E10,'公司-汇总页'!E20,'公司-汇总页'!E30,'公司-汇总页'!E40,'公司-汇总页'!E50,'公司-汇总页'!E60)</f>
        <v>0</v>
      </c>
      <c r="C10" s="173">
        <f>CHOOSE(MATCH($I$2,{"产值","自营产值","营收","自营营收","收款","净收款"},0),'公司-汇总页'!Q10,'公司-汇总页'!Q20,'公司-汇总页'!Q30,'公司-汇总页'!Q40,'公司-汇总页'!Q50,'公司-汇总页'!Q60)</f>
        <v>0</v>
      </c>
      <c r="D10" s="174">
        <f t="shared" si="5"/>
        <v>0</v>
      </c>
      <c r="E10" s="173">
        <f>CHOOSE(MATCH($I$2,{"产值","自营产值","营收","自营营收","收款","净收款"},0),'公司-汇总页'!F10,'公司-汇总页'!F20,'公司-汇总页'!F30,'公司-汇总页'!F40,'公司-汇总页'!F50,'公司-汇总页'!F60)</f>
        <v>0</v>
      </c>
      <c r="F10" s="173">
        <f>CHOOSE(MATCH($I$2,{"产值","自营产值","营收","自营营收","收款","净收款"},0),'公司-汇总页'!R10,'公司-汇总页'!R20,'公司-汇总页'!R30,'公司-汇总页'!R40,'公司-汇总页'!R50,'公司-汇总页'!R60)</f>
        <v>10</v>
      </c>
      <c r="G10" s="174">
        <f t="shared" si="0"/>
        <v>0</v>
      </c>
      <c r="H10" s="173">
        <f>CHOOSE(MATCH($I$2,{"产值","自营产值","营收","自营营收","收款","净收款"},0),'公司-汇总页'!G10,'公司-汇总页'!G20,'公司-汇总页'!G30,'公司-汇总页'!G40,'公司-汇总页'!G50,'公司-汇总页'!G60)</f>
        <v>0</v>
      </c>
      <c r="I10" s="173">
        <f>CHOOSE(MATCH($I$2,{"产值","自营产值","营收","自营营收","收款","净收款"},0),'公司-汇总页'!S10,'公司-汇总页'!S20,'公司-汇总页'!S30,'公司-汇总页'!S40,'公司-汇总页'!S50,'公司-汇总页'!S60)</f>
        <v>0</v>
      </c>
      <c r="J10" s="174">
        <f t="shared" si="1"/>
        <v>0</v>
      </c>
      <c r="K10" s="173">
        <f>CHOOSE(MATCH($I$2,{"产值","自营产值","营收","自营营收","收款","净收款"},0),'公司-汇总页'!H10,'公司-汇总页'!H20,'公司-汇总页'!H30,'公司-汇总页'!H40,'公司-汇总页'!H50,'公司-汇总页'!H60)</f>
        <v>0</v>
      </c>
      <c r="L10" s="173">
        <f>CHOOSE(MATCH($I$2,{"产值","自营产值","营收","自营营收","收款","净收款"},0),'公司-汇总页'!T10,'公司-汇总页'!T20,'公司-汇总页'!T30,'公司-汇总页'!T40,'公司-汇总页'!T50,'公司-汇总页'!T60)</f>
        <v>0</v>
      </c>
      <c r="M10" s="174">
        <f t="shared" si="2"/>
        <v>0</v>
      </c>
      <c r="N10" s="173">
        <f>CHOOSE(MATCH($I$2,{"产值","自营产值","营收","自营营收","收款","净收款"},0),'公司-汇总页'!I10,'公司-汇总页'!I20,'公司-汇总页'!I30,'公司-汇总页'!I40,'公司-汇总页'!I50,'公司-汇总页'!I60)</f>
        <v>0</v>
      </c>
      <c r="O10" s="173">
        <f>CHOOSE(MATCH($I$2,{"产值","自营产值","营收","自营营收","收款","净收款"},0),'公司-汇总页'!U10,'公司-汇总页'!U20,'公司-汇总页'!U30,'公司-汇总页'!U40,'公司-汇总页'!U50,'公司-汇总页'!U60)</f>
        <v>0</v>
      </c>
      <c r="P10" s="174">
        <f t="shared" si="3"/>
        <v>0</v>
      </c>
      <c r="Q10" s="173">
        <f>CHOOSE(MATCH($I$2,{"产值","自营产值","营收","自营营收","收款","净收款"},0),'公司-汇总页'!J10,'公司-汇总页'!J20,'公司-汇总页'!J30,'公司-汇总页'!J40,'公司-汇总页'!J50,'公司-汇总页'!J60)</f>
        <v>0</v>
      </c>
      <c r="R10" s="173">
        <f>CHOOSE(MATCH($I$2,{"产值","自营产值","营收","自营营收","收款","净收款"},0),'公司-汇总页'!V10,'公司-汇总页'!V20,'公司-汇总页'!V30,'公司-汇总页'!V40,'公司-汇总页'!V50,'公司-汇总页'!V60)</f>
        <v>0</v>
      </c>
      <c r="S10" s="174">
        <f t="shared" si="4"/>
        <v>0</v>
      </c>
    </row>
    <row r="11" spans="1:19" ht="33.75" customHeight="1" x14ac:dyDescent="0.15">
      <c r="A11" s="169" t="s">
        <v>31</v>
      </c>
      <c r="B11" s="170">
        <f>CHOOSE(MATCH($I$2,{"产值","自营产值","营收","自营营收","收款","净收款"},0),'公司-汇总页'!E11,'公司-汇总页'!E21,'公司-汇总页'!E31,'公司-汇总页'!E41,'公司-汇总页'!E51,'公司-汇总页'!E61)</f>
        <v>0</v>
      </c>
      <c r="C11" s="170">
        <f>CHOOSE(MATCH($I$2,{"产值","自营产值","营收","自营营收","收款","净收款"},0),'公司-汇总页'!Q11,'公司-汇总页'!Q21,'公司-汇总页'!Q31,'公司-汇总页'!Q41,'公司-汇总页'!Q51,'公司-汇总页'!Q61)</f>
        <v>0</v>
      </c>
      <c r="D11" s="171">
        <f t="shared" si="5"/>
        <v>0</v>
      </c>
      <c r="E11" s="170">
        <f>CHOOSE(MATCH($I$2,{"产值","自营产值","营收","自营营收","收款","净收款"},0),'公司-汇总页'!F11,'公司-汇总页'!F21,'公司-汇总页'!F31,'公司-汇总页'!F41,'公司-汇总页'!F51,'公司-汇总页'!F61)</f>
        <v>0</v>
      </c>
      <c r="F11" s="170">
        <f>CHOOSE(MATCH($I$2,{"产值","自营产值","营收","自营营收","收款","净收款"},0),'公司-汇总页'!R11,'公司-汇总页'!R21,'公司-汇总页'!R31,'公司-汇总页'!R41,'公司-汇总页'!R51,'公司-汇总页'!R61)</f>
        <v>0</v>
      </c>
      <c r="G11" s="171">
        <f t="shared" si="0"/>
        <v>0</v>
      </c>
      <c r="H11" s="170">
        <f>CHOOSE(MATCH($I$2,{"产值","自营产值","营收","自营营收","收款","净收款"},0),'公司-汇总页'!G11,'公司-汇总页'!G21,'公司-汇总页'!G31,'公司-汇总页'!G41,'公司-汇总页'!G51,'公司-汇总页'!G61)</f>
        <v>0</v>
      </c>
      <c r="I11" s="170">
        <f>CHOOSE(MATCH($I$2,{"产值","自营产值","营收","自营营收","收款","净收款"},0),'公司-汇总页'!S11,'公司-汇总页'!S21,'公司-汇总页'!S31,'公司-汇总页'!S41,'公司-汇总页'!S51,'公司-汇总页'!S61)</f>
        <v>0</v>
      </c>
      <c r="J11" s="171">
        <f t="shared" si="1"/>
        <v>0</v>
      </c>
      <c r="K11" s="170">
        <f>CHOOSE(MATCH($I$2,{"产值","自营产值","营收","自营营收","收款","净收款"},0),'公司-汇总页'!H11,'公司-汇总页'!H21,'公司-汇总页'!H31,'公司-汇总页'!H41,'公司-汇总页'!H51,'公司-汇总页'!H61)</f>
        <v>0</v>
      </c>
      <c r="L11" s="170">
        <f>CHOOSE(MATCH($I$2,{"产值","自营产值","营收","自营营收","收款","净收款"},0),'公司-汇总页'!T11,'公司-汇总页'!T21,'公司-汇总页'!T31,'公司-汇总页'!T41,'公司-汇总页'!T51,'公司-汇总页'!T61)</f>
        <v>0</v>
      </c>
      <c r="M11" s="171">
        <f t="shared" si="2"/>
        <v>0</v>
      </c>
      <c r="N11" s="170">
        <f>CHOOSE(MATCH($I$2,{"产值","自营产值","营收","自营营收","收款","净收款"},0),'公司-汇总页'!I11,'公司-汇总页'!I21,'公司-汇总页'!I31,'公司-汇总页'!I41,'公司-汇总页'!I51,'公司-汇总页'!I61)</f>
        <v>0</v>
      </c>
      <c r="O11" s="170">
        <f>CHOOSE(MATCH($I$2,{"产值","自营产值","营收","自营营收","收款","净收款"},0),'公司-汇总页'!U11,'公司-汇总页'!U21,'公司-汇总页'!U31,'公司-汇总页'!U41,'公司-汇总页'!U51,'公司-汇总页'!U61)</f>
        <v>0</v>
      </c>
      <c r="P11" s="171">
        <f t="shared" si="3"/>
        <v>0</v>
      </c>
      <c r="Q11" s="170">
        <f>CHOOSE(MATCH($I$2,{"产值","自营产值","营收","自营营收","收款","净收款"},0),'公司-汇总页'!J11,'公司-汇总页'!J21,'公司-汇总页'!J31,'公司-汇总页'!J41,'公司-汇总页'!J51,'公司-汇总页'!J61)</f>
        <v>0</v>
      </c>
      <c r="R11" s="170">
        <f>CHOOSE(MATCH($I$2,{"产值","自营产值","营收","自营营收","收款","净收款"},0),'公司-汇总页'!V11,'公司-汇总页'!V21,'公司-汇总页'!V31,'公司-汇总页'!V41,'公司-汇总页'!V51,'公司-汇总页'!V61)</f>
        <v>0</v>
      </c>
      <c r="S11" s="171">
        <f t="shared" si="4"/>
        <v>0</v>
      </c>
    </row>
    <row r="12" spans="1:19" ht="33.75" customHeight="1" x14ac:dyDescent="0.15">
      <c r="A12" s="175" t="s">
        <v>63</v>
      </c>
      <c r="B12" s="176">
        <f t="shared" ref="B12:F12" si="6">SUM(B5:B11)</f>
        <v>421.40630299999998</v>
      </c>
      <c r="C12" s="176">
        <f t="shared" si="6"/>
        <v>181.146253</v>
      </c>
      <c r="D12" s="177">
        <f>C12/B12</f>
        <v>0.429861280456453</v>
      </c>
      <c r="E12" s="176">
        <f t="shared" si="6"/>
        <v>325.07319999999999</v>
      </c>
      <c r="F12" s="176">
        <f t="shared" si="6"/>
        <v>266.22199999999998</v>
      </c>
      <c r="G12" s="177">
        <f>F12/E12</f>
        <v>0.81896016035772801</v>
      </c>
      <c r="H12" s="176">
        <f>SUM(H5:H11)</f>
        <v>570.22730000000001</v>
      </c>
      <c r="I12" s="176">
        <f>SUM(I5:I11)</f>
        <v>110.36</v>
      </c>
      <c r="J12" s="177">
        <f>I12/H12</f>
        <v>0.19353685802135401</v>
      </c>
      <c r="K12" s="176">
        <f>CHOOSE(MATCH($I$2,{"产值","自营产值","营收","自营营收","收款","净收款"},0),'公司-汇总页'!H12,'公司-汇总页'!H22,'公司-汇总页'!H32,'公司-汇总页'!H42,'公司-汇总页'!H52,'公司-汇总页'!H62)</f>
        <v>1116.3341600000001</v>
      </c>
      <c r="L12" s="176">
        <f>CHOOSE(MATCH($I$2,{"产值","自营产值","营收","自营营收","收款","净收款"},0),'公司-汇总页'!T12,'公司-汇总页'!T22,'公司-汇总页'!T32,'公司-汇总页'!T42,'公司-汇总页'!T52,'公司-汇总页'!T62)</f>
        <v>86.576595999999995</v>
      </c>
      <c r="M12" s="177">
        <f>L12/K12</f>
        <v>7.7554373145761302E-2</v>
      </c>
      <c r="N12" s="176">
        <f>CHOOSE(MATCH($I$2,{"产值","自营产值","营收","自营营收","收款","净收款"},0),'公司-汇总页'!I12,'公司-汇总页'!I22,'公司-汇总页'!I32,'公司-汇总页'!I42,'公司-汇总页'!I52,'公司-汇总页'!I62)</f>
        <v>826.80828199999996</v>
      </c>
      <c r="O12" s="176">
        <f>CHOOSE(MATCH($I$2,{"产值","自营产值","营收","自营营收","收款","净收款"},0),'公司-汇总页'!U12,'公司-汇总页'!U22,'公司-汇总页'!U32,'公司-汇总页'!U42,'公司-汇总页'!U52,'公司-汇总页'!U62)</f>
        <v>76.813450000000003</v>
      </c>
      <c r="P12" s="177">
        <f>O12/N12</f>
        <v>9.2903580760213003E-2</v>
      </c>
      <c r="Q12" s="176">
        <f>CHOOSE(MATCH($I$2,{"产值","自营产值","营收","自营营收","收款","净收款"},0),'公司-汇总页'!J12,'公司-汇总页'!J22,'公司-汇总页'!J32,'公司-汇总页'!J42,'公司-汇总页'!J52,'公司-汇总页'!J62)</f>
        <v>2827.9680727</v>
      </c>
      <c r="R12" s="176">
        <f>CHOOSE(MATCH($I$2,{"产值","自营产值","营收","自营营收","收款","净收款"},0),'公司-汇总页'!V12,'公司-汇总页'!V22,'公司-汇总页'!V32,'公司-汇总页'!V42,'公司-汇总页'!V52,'公司-汇总页'!V62)</f>
        <v>0</v>
      </c>
      <c r="S12" s="177">
        <f>R12/Q12</f>
        <v>0</v>
      </c>
    </row>
    <row r="13" spans="1:19" ht="33.75" customHeight="1" x14ac:dyDescent="0.15"/>
  </sheetData>
  <sheetProtection sheet="1" formatCells="0" formatColumns="0" formatRows="0" insertColumns="0" insertRows="0" insertHyperlinks="0" deleteColumns="0" deleteRows="0" sort="0" autoFilter="0" pivotTables="0"/>
  <protectedRanges>
    <protectedRange sqref="I2" name="Range1"/>
    <protectedRange sqref="A1:Z1048576" name="Range2"/>
  </protectedRanges>
  <phoneticPr fontId="55" type="noConversion"/>
  <dataValidations count="1">
    <dataValidation type="list" allowBlank="1" showErrorMessage="1" errorTitle="错误提示" error="请输入下拉列表中的值" sqref="I2" xr:uid="{00000000-0002-0000-0500-000000000000}">
      <formula1>"产值,自营产值,营收,自营营收,收款,净收款"</formula1>
    </dataValidation>
  </dataValidations>
  <pageMargins left="0.75" right="0.75" top="1" bottom="1" header="0.5" footer="0.5"/>
  <ignoredErrors>
    <ignoredError sqref="G12 D12"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008"/>
  <sheetViews>
    <sheetView showGridLines="0" topLeftCell="L5" workbookViewId="0">
      <selection activeCell="L5" sqref="K5:L14"/>
    </sheetView>
  </sheetViews>
  <sheetFormatPr defaultColWidth="9" defaultRowHeight="20.25" x14ac:dyDescent="0.15"/>
  <cols>
    <col min="1" max="2" width="6.375" style="51" customWidth="1"/>
    <col min="3" max="3" width="3.375" style="51" customWidth="1"/>
    <col min="4" max="4" width="23" style="51" customWidth="1"/>
    <col min="5" max="6" width="11.375" style="51" customWidth="1"/>
    <col min="7" max="7" width="4" style="51" customWidth="1"/>
    <col min="8" max="8" width="26" style="51" customWidth="1"/>
    <col min="9" max="9" width="60.625" style="51" customWidth="1"/>
    <col min="10" max="12" width="14.875" style="51" customWidth="1"/>
    <col min="13" max="14" width="9" style="51"/>
    <col min="15" max="15" width="12.875" style="51"/>
    <col min="16" max="26" width="9" style="51"/>
    <col min="27" max="27" width="11.625" style="136"/>
    <col min="28" max="28" width="14.125" style="51"/>
    <col min="29" max="29" width="9.25" style="51"/>
    <col min="30" max="30" width="12.875" style="51"/>
    <col min="31" max="31" width="9.25" style="51"/>
    <col min="32" max="32" width="12.875" style="51"/>
    <col min="33" max="16384" width="9" style="51"/>
  </cols>
  <sheetData>
    <row r="1" spans="1:32" ht="54" customHeight="1" x14ac:dyDescent="0.15">
      <c r="A1" s="52" t="s">
        <v>244</v>
      </c>
      <c r="B1" s="53"/>
      <c r="C1" s="53"/>
      <c r="D1" s="53"/>
      <c r="E1" s="53"/>
      <c r="F1" s="53"/>
      <c r="G1" s="53"/>
      <c r="H1" s="53"/>
      <c r="I1" s="53"/>
      <c r="J1" s="53"/>
      <c r="K1" s="53"/>
      <c r="L1" s="53"/>
      <c r="AA1" s="137"/>
    </row>
    <row r="2" spans="1:32" ht="35.65" customHeight="1" x14ac:dyDescent="0.15">
      <c r="A2" s="138" t="str" cm="1">
        <f t="array" ref="A2">_xlfn.TEXTJOIN(",",TRUE,_xlfn._xlws.FILTER({"AA";"AB";"AC";"AD";"AE";"AF";"AG";"AH";"AI";"AJ";"AK";"AL"},A3:A14=1,""))</f>
        <v>AD,AE,AF</v>
      </c>
      <c r="B2" s="139" t="str">
        <f>_xlfn.TEXTJOIN(",",TRUE,IF(A3=1,"AA",""),IF(A4=1,"AB",""),IF(A5=1,"AC",""),IF(A6=1,"AD",""),IF(A7=1,"AE",""),IF(A8=1,"AF",""),IF(A9=1,"AG",""),IF(A10=1,"AH",""),IF(A11=1,"AI",""),IF(A12=1,"AJ",""),IF(A13=1,"AK",""),IF(A14=1,"AL",""))</f>
        <v>AD,AE,AF</v>
      </c>
      <c r="C2" s="139"/>
      <c r="D2" s="139"/>
      <c r="E2" s="139"/>
      <c r="F2" s="139"/>
      <c r="G2" s="139"/>
      <c r="H2" s="139"/>
      <c r="I2" s="139"/>
      <c r="J2" s="139"/>
      <c r="K2" s="139"/>
      <c r="L2" s="139"/>
      <c r="AA2" s="137"/>
    </row>
    <row r="3" spans="1:32" ht="36" customHeight="1" x14ac:dyDescent="0.15">
      <c r="A3" s="140">
        <v>0</v>
      </c>
      <c r="B3" s="140" t="s">
        <v>233</v>
      </c>
      <c r="D3" s="141" t="s">
        <v>245</v>
      </c>
      <c r="E3" s="142" t="s">
        <v>7</v>
      </c>
      <c r="F3" s="143" t="s">
        <v>240</v>
      </c>
      <c r="H3" s="144" t="str" cm="1">
        <f t="array" ref="H3">_xlfn.TEXTJOIN("、",TRUE,IF(A3:A14=1,B3:B14,""))&amp;"    "&amp;E3&amp;"计划 TOP 10"</f>
        <v>4月、5月、6月    收款计划 TOP 10</v>
      </c>
      <c r="I3" s="144"/>
      <c r="J3" s="144"/>
      <c r="K3" s="144"/>
      <c r="L3" s="144"/>
      <c r="N3" s="145" t="str">
        <f t="array" ref="N3">_xlfn.TEXTJOIN("、",TRUE,IF(A3:A14="√",B3:B14,""))</f>
        <v/>
      </c>
      <c r="AA3" s="137"/>
    </row>
    <row r="4" spans="1:32" ht="36" customHeight="1" x14ac:dyDescent="0.15">
      <c r="A4" s="140">
        <v>0</v>
      </c>
      <c r="B4" s="140" t="s">
        <v>234</v>
      </c>
      <c r="D4" s="146" t="s">
        <v>120</v>
      </c>
      <c r="E4" s="95" t="s">
        <v>246</v>
      </c>
      <c r="F4" s="96" t="s">
        <v>247</v>
      </c>
      <c r="G4" s="147"/>
      <c r="H4" s="95" t="s">
        <v>120</v>
      </c>
      <c r="I4" s="96" t="s">
        <v>122</v>
      </c>
      <c r="J4" s="96" t="s">
        <v>123</v>
      </c>
      <c r="K4" s="97" t="s">
        <v>247</v>
      </c>
      <c r="L4" s="97" t="s">
        <v>248</v>
      </c>
      <c r="AA4" s="137"/>
    </row>
    <row r="5" spans="1:32" ht="36" customHeight="1" x14ac:dyDescent="0.15">
      <c r="A5" s="140">
        <v>0</v>
      </c>
      <c r="B5" s="140" t="s">
        <v>235</v>
      </c>
      <c r="D5" s="106" t="s">
        <v>25</v>
      </c>
      <c r="E5" s="148" t="e" cm="1">
        <f t="array" aca="1" ref="E5"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5,_xlpm.或运算合并数据区,_xlfn.BYROW((_xlpm.按月筛选后数据区&gt;0),_xlfn.LAMBDA(_xlpm.r,OR(_xlpm.r))),SUMPRODUCT(_xlpm.部门筛选数组*_xlpm.或运算合并数据区))</f>
        <v>#NAME?</v>
      </c>
      <c r="F5" s="149" t="e" cm="1">
        <f t="array" aca="1" ref="F5"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5,SUMPRODUCT(_xlpm.部门筛选数组*_xlpm.按月筛选后数据区))</f>
        <v>#NAME?</v>
      </c>
      <c r="G5" s="147"/>
      <c r="H5" s="106" t="e" cm="1">
        <f t="array" aca="1" ref="H5" ca="1">INDEX(产值及收款计划!$B:$B,$Z5)</f>
        <v>#NAME?</v>
      </c>
      <c r="I5" s="107" t="e" cm="1">
        <f t="array" aca="1" ref="I5" ca="1">INDEX(产值及收款计划!$D:$D,$Z5)</f>
        <v>#NAME?</v>
      </c>
      <c r="J5" s="108" t="e" cm="1">
        <f t="array" aca="1" ref="J5" ca="1">INDEX(产值及收款计划!$E:$E,$Z5)</f>
        <v>#NAME?</v>
      </c>
      <c r="K5" s="108" t="e" cm="1">
        <f t="array" aca="1" ref="K5" ca="1">INDEX(产值及收款计划!$AM:$AM,$Z5)</f>
        <v>#NAME?</v>
      </c>
      <c r="L5" s="108" t="e" cm="1">
        <f t="array" aca="1" ref="L5" ca="1">INDEX(产值及收款计划!$AN:$AN,$Z5)</f>
        <v>#NAME?</v>
      </c>
      <c r="N5" s="150"/>
      <c r="O5" s="150"/>
      <c r="P5" s="151"/>
      <c r="Z5" s="51" t="e" cm="1">
        <f t="array" aca="1" ref="Z5:Z14" ca="1">_xlfn.TAKE(_xlfn.SORTBY(ROW(产值及收款计划!AM$5:AM$1053),产值及收款计划!AM$5:AM$1053,-1),10)</f>
        <v>#NAME?</v>
      </c>
      <c r="AA5" s="137"/>
      <c r="AB5" s="151"/>
      <c r="AC5" s="151"/>
      <c r="AD5" s="151"/>
      <c r="AE5" s="151"/>
      <c r="AF5" s="151"/>
    </row>
    <row r="6" spans="1:32" ht="36" customHeight="1" x14ac:dyDescent="0.15">
      <c r="A6" s="140">
        <v>1</v>
      </c>
      <c r="B6" s="140" t="s">
        <v>241</v>
      </c>
      <c r="D6" s="152" t="s">
        <v>26</v>
      </c>
      <c r="E6" s="148" t="e" cm="1">
        <f t="array" aca="1" ref="E6"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6,_xlpm.或运算合并数据区,_xlfn.BYROW((_xlpm.按月筛选后数据区&gt;0),_xlfn.LAMBDA(_xlpm.r,OR(_xlpm.r))),SUMPRODUCT(_xlpm.部门筛选数组*_xlpm.或运算合并数据区))</f>
        <v>#NAME?</v>
      </c>
      <c r="F6" s="149" t="e" cm="1">
        <f t="array" aca="1" ref="F6"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6,SUMPRODUCT(_xlpm.部门筛选数组*_xlpm.按月筛选后数据区))</f>
        <v>#NAME?</v>
      </c>
      <c r="G6" s="147"/>
      <c r="H6" s="152" t="e" cm="1">
        <f t="array" aca="1" ref="H6" ca="1">INDEX(产值及收款计划!$B:$B,$Z6)</f>
        <v>#NAME?</v>
      </c>
      <c r="I6" s="153" t="e" cm="1">
        <f t="array" aca="1" ref="I6" ca="1">INDEX(产值及收款计划!$D:$D,$Z6)</f>
        <v>#NAME?</v>
      </c>
      <c r="J6" s="154" t="e" cm="1">
        <f t="array" aca="1" ref="J6" ca="1">INDEX(产值及收款计划!$E:$E,$Z6)</f>
        <v>#NAME?</v>
      </c>
      <c r="K6" s="154" t="e" cm="1">
        <f t="array" aca="1" ref="K6" ca="1">INDEX(产值及收款计划!$AM:$AM,$Z6)</f>
        <v>#NAME?</v>
      </c>
      <c r="L6" s="108" t="e" cm="1">
        <f t="array" aca="1" ref="L6" ca="1">INDEX(产值及收款计划!$AN:$AN,$Z6)</f>
        <v>#NAME?</v>
      </c>
      <c r="N6" s="150"/>
      <c r="O6" s="155"/>
      <c r="Z6" s="51" t="e">
        <f ca="1"/>
        <v>#NAME?</v>
      </c>
      <c r="AA6" s="137"/>
      <c r="AC6" s="151"/>
      <c r="AD6" s="151"/>
      <c r="AE6" s="151"/>
      <c r="AF6" s="151"/>
    </row>
    <row r="7" spans="1:32" ht="36" customHeight="1" x14ac:dyDescent="0.15">
      <c r="A7" s="140">
        <v>1</v>
      </c>
      <c r="B7" s="140" t="s">
        <v>242</v>
      </c>
      <c r="D7" s="106" t="s">
        <v>27</v>
      </c>
      <c r="E7" s="148" t="e" cm="1">
        <f t="array" aca="1" ref="E7"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7,_xlpm.或运算合并数据区,_xlfn.BYROW((_xlpm.按月筛选后数据区&gt;0),_xlfn.LAMBDA(_xlpm.r,OR(_xlpm.r))),SUMPRODUCT(_xlpm.部门筛选数组*_xlpm.或运算合并数据区))</f>
        <v>#NAME?</v>
      </c>
      <c r="F7" s="149" t="e" cm="1">
        <f t="array" aca="1" ref="F7"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7,SUMPRODUCT(_xlpm.部门筛选数组*_xlpm.按月筛选后数据区))</f>
        <v>#NAME?</v>
      </c>
      <c r="G7" s="147"/>
      <c r="H7" s="106" t="e" cm="1">
        <f t="array" aca="1" ref="H7" ca="1">INDEX(产值及收款计划!$B:$B,$Z7)</f>
        <v>#NAME?</v>
      </c>
      <c r="I7" s="107" t="e" cm="1">
        <f t="array" aca="1" ref="I7" ca="1">INDEX(产值及收款计划!$D:$D,$Z7)</f>
        <v>#NAME?</v>
      </c>
      <c r="J7" s="108" t="e" cm="1">
        <f t="array" aca="1" ref="J7" ca="1">INDEX(产值及收款计划!$E:$E,$Z7)</f>
        <v>#NAME?</v>
      </c>
      <c r="K7" s="108" t="e" cm="1">
        <f t="array" aca="1" ref="K7" ca="1">INDEX(产值及收款计划!$AM:$AM,$Z7)</f>
        <v>#NAME?</v>
      </c>
      <c r="L7" s="108" t="e" cm="1">
        <f t="array" aca="1" ref="L7" ca="1">INDEX(产值及收款计划!$AN:$AN,$Z7)</f>
        <v>#NAME?</v>
      </c>
      <c r="N7" s="150"/>
      <c r="O7" s="155"/>
      <c r="Z7" s="51" t="e">
        <f ca="1"/>
        <v>#NAME?</v>
      </c>
      <c r="AA7" s="137"/>
      <c r="AC7" s="151"/>
      <c r="AD7" s="151"/>
      <c r="AE7" s="151"/>
      <c r="AF7" s="151"/>
    </row>
    <row r="8" spans="1:32" ht="36" customHeight="1" x14ac:dyDescent="0.15">
      <c r="A8" s="140">
        <v>1</v>
      </c>
      <c r="B8" s="140" t="s">
        <v>243</v>
      </c>
      <c r="D8" s="152" t="s">
        <v>28</v>
      </c>
      <c r="E8" s="148" t="e" cm="1">
        <f t="array" aca="1" ref="E8"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8,_xlpm.或运算合并数据区,_xlfn.BYROW((_xlpm.按月筛选后数据区&gt;0),_xlfn.LAMBDA(_xlpm.r,OR(_xlpm.r))),SUMPRODUCT(_xlpm.部门筛选数组*_xlpm.或运算合并数据区))</f>
        <v>#NAME?</v>
      </c>
      <c r="F8" s="149" t="e" cm="1">
        <f t="array" aca="1" ref="F8"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8,SUMPRODUCT(_xlpm.部门筛选数组*_xlpm.按月筛选后数据区))</f>
        <v>#NAME?</v>
      </c>
      <c r="G8" s="147"/>
      <c r="H8" s="106" t="e" cm="1">
        <f t="array" aca="1" ref="H8" ca="1">INDEX(产值及收款计划!$B:$B,$Z8)</f>
        <v>#NAME?</v>
      </c>
      <c r="I8" s="107" t="e" cm="1">
        <f t="array" aca="1" ref="I8" ca="1">INDEX(产值及收款计划!$D:$D,$Z8)</f>
        <v>#NAME?</v>
      </c>
      <c r="J8" s="108" t="e" cm="1">
        <f t="array" aca="1" ref="J8" ca="1">INDEX(产值及收款计划!$E:$E,$Z8)</f>
        <v>#NAME?</v>
      </c>
      <c r="K8" s="108" t="e" cm="1">
        <f t="array" aca="1" ref="K8" ca="1">INDEX(产值及收款计划!$AM:$AM,$Z8)</f>
        <v>#NAME?</v>
      </c>
      <c r="L8" s="108" t="e" cm="1">
        <f t="array" aca="1" ref="L8" ca="1">INDEX(产值及收款计划!$AN:$AN,$Z8)</f>
        <v>#NAME?</v>
      </c>
      <c r="N8" s="150"/>
      <c r="O8" s="155"/>
      <c r="Z8" s="51" t="e">
        <f ca="1"/>
        <v>#NAME?</v>
      </c>
      <c r="AA8" s="137"/>
      <c r="AC8" s="151"/>
      <c r="AD8" s="151"/>
      <c r="AE8" s="151"/>
      <c r="AF8" s="151"/>
    </row>
    <row r="9" spans="1:32" ht="36" customHeight="1" x14ac:dyDescent="0.15">
      <c r="A9" s="140">
        <v>0</v>
      </c>
      <c r="B9" s="140" t="s">
        <v>249</v>
      </c>
      <c r="D9" s="106" t="s">
        <v>29</v>
      </c>
      <c r="E9" s="148" t="e" cm="1">
        <f t="array" aca="1" ref="E9"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9,_xlpm.或运算合并数据区,_xlfn.BYROW((_xlpm.按月筛选后数据区&gt;0),_xlfn.LAMBDA(_xlpm.r,OR(_xlpm.r))),SUMPRODUCT(_xlpm.部门筛选数组*_xlpm.或运算合并数据区))</f>
        <v>#NAME?</v>
      </c>
      <c r="F9" s="149" t="e" cm="1">
        <f t="array" aca="1" ref="F9"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9,SUMPRODUCT(_xlpm.部门筛选数组*_xlpm.按月筛选后数据区))</f>
        <v>#NAME?</v>
      </c>
      <c r="G9" s="147"/>
      <c r="H9" s="152" t="e" cm="1">
        <f t="array" aca="1" ref="H9" ca="1">INDEX(产值及收款计划!$B:$B,$Z9)</f>
        <v>#NAME?</v>
      </c>
      <c r="I9" s="153" t="e" cm="1">
        <f t="array" aca="1" ref="I9" ca="1">INDEX(产值及收款计划!$D:$D,$Z9)</f>
        <v>#NAME?</v>
      </c>
      <c r="J9" s="154" t="e" cm="1">
        <f t="array" aca="1" ref="J9" ca="1">INDEX(产值及收款计划!$E:$E,$Z9)</f>
        <v>#NAME?</v>
      </c>
      <c r="K9" s="154" t="e" cm="1">
        <f t="array" aca="1" ref="K9" ca="1">INDEX(产值及收款计划!$AM:$AM,$Z9)</f>
        <v>#NAME?</v>
      </c>
      <c r="L9" s="108" t="e" cm="1">
        <f t="array" aca="1" ref="L9" ca="1">INDEX(产值及收款计划!$AN:$AN,$Z9)</f>
        <v>#NAME?</v>
      </c>
      <c r="N9" s="150"/>
      <c r="O9" s="155"/>
      <c r="Z9" s="51" t="e">
        <f ca="1"/>
        <v>#NAME?</v>
      </c>
      <c r="AA9" s="137"/>
      <c r="AC9" s="151"/>
      <c r="AD9" s="151"/>
      <c r="AE9" s="151"/>
      <c r="AF9" s="151"/>
    </row>
    <row r="10" spans="1:32" ht="36" customHeight="1" x14ac:dyDescent="0.15">
      <c r="A10" s="140">
        <v>0</v>
      </c>
      <c r="B10" s="140" t="s">
        <v>250</v>
      </c>
      <c r="D10" s="152" t="s">
        <v>30</v>
      </c>
      <c r="E10" s="148" t="e" cm="1">
        <f t="array" aca="1" ref="E10"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10,_xlpm.或运算合并数据区,_xlfn.BYROW((_xlpm.按月筛选后数据区&gt;0),_xlfn.LAMBDA(_xlpm.r,OR(_xlpm.r))),SUMPRODUCT(_xlpm.部门筛选数组*_xlpm.或运算合并数据区))</f>
        <v>#NAME?</v>
      </c>
      <c r="F10" s="149" t="e" cm="1">
        <f t="array" aca="1" ref="F10"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10,SUMPRODUCT(_xlpm.部门筛选数组*_xlpm.按月筛选后数据区))</f>
        <v>#NAME?</v>
      </c>
      <c r="G10" s="147"/>
      <c r="H10" s="106" t="e" cm="1">
        <f t="array" aca="1" ref="H10" ca="1">INDEX(产值及收款计划!$B:$B,$Z10)</f>
        <v>#NAME?</v>
      </c>
      <c r="I10" s="107" t="e" cm="1">
        <f t="array" aca="1" ref="I10" ca="1">INDEX(产值及收款计划!$D:$D,$Z10)</f>
        <v>#NAME?</v>
      </c>
      <c r="J10" s="108" t="e" cm="1">
        <f t="array" aca="1" ref="J10" ca="1">INDEX(产值及收款计划!$E:$E,$Z10)</f>
        <v>#NAME?</v>
      </c>
      <c r="K10" s="108" t="e" cm="1">
        <f t="array" aca="1" ref="K10" ca="1">INDEX(产值及收款计划!$AM:$AM,$Z10)</f>
        <v>#NAME?</v>
      </c>
      <c r="L10" s="108" t="e" cm="1">
        <f t="array" aca="1" ref="L10" ca="1">INDEX(产值及收款计划!$AN:$AN,$Z10)</f>
        <v>#NAME?</v>
      </c>
      <c r="N10" s="150"/>
      <c r="O10" s="155"/>
      <c r="Z10" s="51" t="e">
        <f ca="1"/>
        <v>#NAME?</v>
      </c>
      <c r="AA10" s="137"/>
      <c r="AC10" s="151"/>
      <c r="AD10" s="151"/>
      <c r="AE10" s="151"/>
      <c r="AF10" s="151"/>
    </row>
    <row r="11" spans="1:32" ht="36" customHeight="1" x14ac:dyDescent="0.15">
      <c r="A11" s="140">
        <v>0</v>
      </c>
      <c r="B11" s="140" t="s">
        <v>251</v>
      </c>
      <c r="D11" s="106" t="s">
        <v>31</v>
      </c>
      <c r="E11" s="148" t="e" cm="1">
        <f t="array" aca="1" ref="E11"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11,_xlpm.或运算合并数据区,_xlfn.BYROW((_xlpm.按月筛选后数据区&gt;0),_xlfn.LAMBDA(_xlpm.r,OR(_xlpm.r))),SUMPRODUCT(_xlpm.部门筛选数组*_xlpm.或运算合并数据区))</f>
        <v>#NAME?</v>
      </c>
      <c r="F11" s="149" t="e" cm="1">
        <f t="array" aca="1" ref="F11" ca="1">_xlfn.LET(_xlpm.勾选月份状态数组,TRANSPOSE($A$3:$A$14),_xlpm.选择数据区,IF($E$3="收款",产值及收款计划!$BA$5:$BL$1056,产值及收款计划!$AA$5:$AL$1056),_xlpm.按月筛选后数据区,_xlfn._xlws.FILTER(_xlpm.选择数据区,_xlpm.勾选月份状态数组,""),_xlpm.部门筛选数组,产值及收款计划!$B$5:$B$1056=$D11,SUMPRODUCT(_xlpm.部门筛选数组*_xlpm.按月筛选后数据区))</f>
        <v>#NAME?</v>
      </c>
      <c r="G11" s="147"/>
      <c r="H11" s="106" t="e" cm="1">
        <f t="array" aca="1" ref="H11" ca="1">INDEX(产值及收款计划!$B:$B,$Z11)</f>
        <v>#NAME?</v>
      </c>
      <c r="I11" s="107" t="e" cm="1">
        <f t="array" aca="1" ref="I11" ca="1">INDEX(产值及收款计划!$D:$D,$Z11)</f>
        <v>#NAME?</v>
      </c>
      <c r="J11" s="108" t="e" cm="1">
        <f t="array" aca="1" ref="J11" ca="1">INDEX(产值及收款计划!$E:$E,$Z11)</f>
        <v>#NAME?</v>
      </c>
      <c r="K11" s="108" t="e" cm="1">
        <f t="array" aca="1" ref="K11" ca="1">INDEX(产值及收款计划!$AM:$AM,$Z11)</f>
        <v>#NAME?</v>
      </c>
      <c r="L11" s="108" t="e" cm="1">
        <f t="array" aca="1" ref="L11" ca="1">INDEX(产值及收款计划!$AN:$AN,$Z11)</f>
        <v>#NAME?</v>
      </c>
      <c r="N11" s="150"/>
      <c r="O11" s="155"/>
      <c r="Z11" s="51" t="e">
        <f ca="1"/>
        <v>#NAME?</v>
      </c>
      <c r="AA11" s="137"/>
      <c r="AC11" s="151"/>
      <c r="AD11" s="151"/>
      <c r="AE11" s="151"/>
      <c r="AF11" s="151"/>
    </row>
    <row r="12" spans="1:32" ht="36" customHeight="1" x14ac:dyDescent="0.15">
      <c r="A12" s="140">
        <v>0</v>
      </c>
      <c r="B12" s="140" t="s">
        <v>252</v>
      </c>
      <c r="D12" s="119" t="s">
        <v>63</v>
      </c>
      <c r="E12" s="120" t="e">
        <f ca="1">SUM(E5:E11)</f>
        <v>#NAME?</v>
      </c>
      <c r="F12" s="120" t="e">
        <f ca="1">SUM(F5:F11)</f>
        <v>#NAME?</v>
      </c>
      <c r="G12" s="147"/>
      <c r="H12" s="152" t="e" cm="1">
        <f t="array" aca="1" ref="H12" ca="1">INDEX(产值及收款计划!$B:$B,$Z12)</f>
        <v>#NAME?</v>
      </c>
      <c r="I12" s="153" t="e" cm="1">
        <f t="array" aca="1" ref="I12" ca="1">INDEX(产值及收款计划!$D:$D,$Z12)</f>
        <v>#NAME?</v>
      </c>
      <c r="J12" s="154" t="e" cm="1">
        <f t="array" aca="1" ref="J12" ca="1">INDEX(产值及收款计划!$E:$E,$Z12)</f>
        <v>#NAME?</v>
      </c>
      <c r="K12" s="154" t="e" cm="1">
        <f t="array" aca="1" ref="K12" ca="1">INDEX(产值及收款计划!$AM:$AM,$Z12)</f>
        <v>#NAME?</v>
      </c>
      <c r="L12" s="108" t="e" cm="1">
        <f t="array" aca="1" ref="L12" ca="1">INDEX(产值及收款计划!$AN:$AN,$Z12)</f>
        <v>#NAME?</v>
      </c>
      <c r="Z12" s="51" t="e">
        <f ca="1"/>
        <v>#NAME?</v>
      </c>
      <c r="AA12" s="137"/>
      <c r="AC12" s="151"/>
      <c r="AD12" s="151"/>
    </row>
    <row r="13" spans="1:32" ht="36" customHeight="1" x14ac:dyDescent="0.15">
      <c r="A13" s="140">
        <v>0</v>
      </c>
      <c r="B13" s="140" t="s">
        <v>253</v>
      </c>
      <c r="D13" s="147"/>
      <c r="E13" s="147"/>
      <c r="F13" s="147"/>
      <c r="G13" s="147"/>
      <c r="H13" s="106" t="e" cm="1">
        <f t="array" aca="1" ref="H13" ca="1">INDEX(产值及收款计划!$B:$B,$Z13)</f>
        <v>#NAME?</v>
      </c>
      <c r="I13" s="107" t="e" cm="1">
        <f t="array" aca="1" ref="I13" ca="1">INDEX(产值及收款计划!$D:$D,$Z13)</f>
        <v>#NAME?</v>
      </c>
      <c r="J13" s="108" t="e" cm="1">
        <f t="array" aca="1" ref="J13" ca="1">INDEX(产值及收款计划!$E:$E,$Z13)</f>
        <v>#NAME?</v>
      </c>
      <c r="K13" s="108" t="e" cm="1">
        <f t="array" aca="1" ref="K13" ca="1">INDEX(产值及收款计划!$AM:$AM,$Z13)</f>
        <v>#NAME?</v>
      </c>
      <c r="L13" s="108" t="e" cm="1">
        <f t="array" aca="1" ref="L13" ca="1">INDEX(产值及收款计划!$AN:$AN,$Z13)</f>
        <v>#NAME?</v>
      </c>
      <c r="Z13" s="51" t="e">
        <f ca="1"/>
        <v>#NAME?</v>
      </c>
      <c r="AA13" s="137"/>
      <c r="AC13" s="151"/>
      <c r="AD13" s="151"/>
    </row>
    <row r="14" spans="1:32" ht="36" customHeight="1" x14ac:dyDescent="0.15">
      <c r="A14" s="140">
        <v>0</v>
      </c>
      <c r="B14" s="140" t="s">
        <v>254</v>
      </c>
      <c r="D14" s="147"/>
      <c r="E14" s="147"/>
      <c r="F14" s="147"/>
      <c r="G14" s="147"/>
      <c r="H14" s="106" t="e" cm="1">
        <f t="array" aca="1" ref="H14" ca="1">INDEX(产值及收款计划!$B:$B,$Z14)</f>
        <v>#NAME?</v>
      </c>
      <c r="I14" s="107" t="e" cm="1">
        <f t="array" aca="1" ref="I14" ca="1">INDEX(产值及收款计划!$D:$D,$Z14)</f>
        <v>#NAME?</v>
      </c>
      <c r="J14" s="108" t="e" cm="1">
        <f t="array" aca="1" ref="J14" ca="1">INDEX(产值及收款计划!$E:$E,$Z14)</f>
        <v>#NAME?</v>
      </c>
      <c r="K14" s="108" t="e" cm="1">
        <f t="array" aca="1" ref="K14" ca="1">INDEX(产值及收款计划!$AM:$AM,$Z14)</f>
        <v>#NAME?</v>
      </c>
      <c r="L14" s="108" t="e" cm="1">
        <f t="array" aca="1" ref="L14" ca="1">INDEX(产值及收款计划!$AN:$AN,$Z14)</f>
        <v>#NAME?</v>
      </c>
      <c r="Z14" s="51" t="e">
        <f ca="1"/>
        <v>#NAME?</v>
      </c>
      <c r="AA14" s="137"/>
      <c r="AC14" s="151"/>
      <c r="AD14" s="151"/>
    </row>
    <row r="15" spans="1:32" x14ac:dyDescent="0.15">
      <c r="AA15" s="137"/>
    </row>
    <row r="16" spans="1:32" x14ac:dyDescent="0.15">
      <c r="AA16" s="137"/>
    </row>
    <row r="17" spans="5:27" x14ac:dyDescent="0.15">
      <c r="AA17" s="137"/>
    </row>
    <row r="18" spans="5:27" x14ac:dyDescent="0.15">
      <c r="AA18" s="137"/>
    </row>
    <row r="19" spans="5:27" x14ac:dyDescent="0.15">
      <c r="AA19" s="137"/>
    </row>
    <row r="20" spans="5:27" x14ac:dyDescent="0.15">
      <c r="AA20" s="137"/>
    </row>
    <row r="21" spans="5:27" x14ac:dyDescent="0.15">
      <c r="AA21" s="137"/>
    </row>
    <row r="22" spans="5:27" x14ac:dyDescent="0.15">
      <c r="AA22" s="137"/>
    </row>
    <row r="23" spans="5:27" x14ac:dyDescent="0.15">
      <c r="AA23" s="137"/>
    </row>
    <row r="24" spans="5:27" x14ac:dyDescent="0.15">
      <c r="AA24" s="137"/>
    </row>
    <row r="25" spans="5:27" x14ac:dyDescent="0.15">
      <c r="AA25" s="137"/>
    </row>
    <row r="26" spans="5:27" x14ac:dyDescent="0.15">
      <c r="AA26" s="137"/>
    </row>
    <row r="27" spans="5:27" x14ac:dyDescent="0.15">
      <c r="AA27" s="137"/>
    </row>
    <row r="28" spans="5:27" x14ac:dyDescent="0.15">
      <c r="AA28" s="137"/>
    </row>
    <row r="29" spans="5:27" x14ac:dyDescent="0.15">
      <c r="AA29" s="137"/>
    </row>
    <row r="30" spans="5:27" x14ac:dyDescent="0.15">
      <c r="E30" s="156" t="e" cm="1">
        <f t="array" aca="1" ref="E30" ca="1">IF($E$3="产值",IF($A$2="",0,SUMPRODUCT((产值及收款计划!B:B=$D5)*(ISNUMBER(SEARCH("AA",$A$2))*(产值及收款计划!AA:AA&gt;0)+ISNUMBER(SEARCH("AB",$A$2))*(产值及收款计划!AB:AB&gt;0)+ISNUMBER(SEARCH("AC",$A$2))*(产值及收款计划!AC:AC&gt;0)+ISNUMBER(SEARCH("AD",$A$2))*(产值及收款计划!AD:AD&gt;0)+ISNUMBER(SEARCH("AE",$A$2))*(产值及收款计划!AE:AE&gt;0)+ISNUMBER(SEARCH("AF",$A$2))*(产值及收款计划!AF:AF&gt;0)+ISNUMBER(SEARCH("AG",$A$2))*(产值及收款计划!AG:AG&gt;0)+ISNUMBER(SEARCH("AH",$A$2))*(产值及收款计划!AH:AH&gt;0)+ISNUMBER(SEARCH("AI",$A$2))*(产值及收款计划!AI:AI&gt;0)+ISNUMBER(SEARCH("AJ",$A$2))*(产值及收款计划!AJ:AJ&gt;0)+ISNUMBER(SEARCH("AK",$A$2))*(产值及收款计划!AK:AK&gt;0)+ISNUMBER(SEARCH("AL",$A$2))*(产值及收款计划!AL:AL&gt;0)))),IF($E$3="收款",IF($A$2="",0,SUMPRODUCT((产值及收款计划!B:B=$D5)*(ISNUMBER(SEARCH("AA",$A$2))*(产值及收款计划!BA:BA&gt;0)+ISNUMBER(SEARCH("AB",$A$2))*(产值及收款计划!BB:BB&gt;0)+ISNUMBER(SEARCH("AC",$A$2))*(产值及收款计划!BC:BC&gt;0)+ISNUMBER(SEARCH("AD",$A$2))*(产值及收款计划!BD:BD&gt;0)+ISNUMBER(SEARCH("AE",$A$2))*(产值及收款计划!BE:BE&gt;0)+ISNUMBER(SEARCH("AF",$A$2))*(产值及收款计划!BF:BF&gt;0)+ISNUMBER(SEARCH("AG",$A$2))*(产值及收款计划!BG:BG&gt;0)+ISNUMBER(SEARCH("AH",$A$2))*(产值及收款计划!BH:BH&gt;0)+ISNUMBER(SEARCH("AI",$A$2))*(产值及收款计划!BI:BI&gt;0)+ISNUMBER(SEARCH("AJ",$A$2))*(产值及收款计划!BJ:BJ&gt;0)+ISNUMBER(SEARCH("AK",$A$2))*(产值及收款计划!BK:BK&gt;0)+ISNUMBER(SEARCH("AL",$A$2))*(产值及收款计划!BL:BL&gt;0))))))</f>
        <v>#NAME?</v>
      </c>
      <c r="F30" s="156" t="e">
        <f ca="1">IF($E$3="产值",IF($A$2="",0,SUM(IF(ISNUMBER(SEARCH("AA",$A$2)),SUMIFS(产值及收款计划!AA:AA,产值及收款计划!B:B,D5),0),IF(ISNUMBER(SEARCH("AB",$A$2)),SUMIFS(产值及收款计划!AB:AB,产值及收款计划!B:B,D5),0),IF(ISNUMBER(SEARCH("AC",$A$2)),SUMIFS(产值及收款计划!AC:AC,产值及收款计划!B:B,D5),0),IF(ISNUMBER(SEARCH("AD",$A$2)),SUMIFS(产值及收款计划!AD:AD,产值及收款计划!B:B,D5),0),IF(ISNUMBER(SEARCH("AE",$A$2)),SUMIFS(产值及收款计划!AE:AE,产值及收款计划!B:B,D5),0),IF(ISNUMBER(SEARCH("AF",$A$2)),SUMIFS(产值及收款计划!AF:AF,产值及收款计划!B:B,D5),0),IF(ISNUMBER(SEARCH("AG",$A$2)),SUMIFS(产值及收款计划!AG:AG,产值及收款计划!B:B,D5),0),IF(ISNUMBER(SEARCH("AH",$A$2)),SUMIFS(产值及收款计划!AH:AH,产值及收款计划!B:B,D5),0),IF(ISNUMBER(SEARCH("AI",$A$2)),SUMIFS(产值及收款计划!AI:AI,产值及收款计划!B:B,D5),0),IF(ISNUMBER(SEARCH("AJ",$A$2)),SUMIFS(产值及收款计划!AJ:AJ,产值及收款计划!B:B,D5),0),IF(ISNUMBER(SEARCH("AK",$A$2)),SUMIFS(产值及收款计划!AK:AK,产值及收款计划!B:B,D5),0),IF(ISNUMBER(SEARCH("AL",$A$2)),SUMIFS(产值及收款计划!AL:AL,产值及收款计划!B:B,D5),0))),IF($E$3="收款",IF($A$2="",0,SUM(IF(ISNUMBER(SEARCH("AA",$A$2)),SUMIFS(产值及收款计划!BA:BA,产值及收款计划!B:B,D5),0),IF(ISNUMBER(SEARCH("AB",$A$2)),SUMIFS(产值及收款计划!BB:BB,产值及收款计划!B:B,D5),0),IF(ISNUMBER(SEARCH("AC",$A$2)),SUMIFS(产值及收款计划!BC:BC,产值及收款计划!B:B,D5),0),IF(ISNUMBER(SEARCH("AD",$A$2)),SUMIFS(产值及收款计划!BD:BD,产值及收款计划!B:B,D5),0),IF(ISNUMBER(SEARCH("AE",$A$2)),SUMIFS(产值及收款计划!BE:BE,产值及收款计划!B:B,D5),0),IF(ISNUMBER(SEARCH("AF",$A$2)),SUMIFS(产值及收款计划!BF:BF,产值及收款计划!B:B,D5),0),IF(ISNUMBER(SEARCH("AG",$A$2)),SUMIFS(产值及收款计划!BG:BG,产值及收款计划!B:B,D5),0),IF(ISNUMBER(SEARCH("AH",$A$2)),SUMIFS(产值及收款计划!BH:BH,产值及收款计划!B:B,D5),0),IF(ISNUMBER(SEARCH("AI",$A$2)),SUMIFS(产值及收款计划!BI:BI,产值及收款计划!B:B,D5),0),IF(ISNUMBER(SEARCH("AJ",$A$2)),SUMIFS(产值及收款计划!BJ:BJ,产值及收款计划!B:B,D5),0),IF(ISNUMBER(SEARCH("AK",$A$2)),SUMIFS(产值及收款计划!BK:BK,产值及收款计划!B:B,D5),0),IF(ISNUMBER(SEARCH("AL",$A$2)),SUMIFS(产值及收款计划!BL:BL,产值及收款计划!B:B,D5),0)))))</f>
        <v>#NAME?</v>
      </c>
      <c r="AA30" s="137"/>
    </row>
    <row r="31" spans="5:27" x14ac:dyDescent="0.15">
      <c r="AA31" s="137"/>
    </row>
    <row r="32" spans="5:27" x14ac:dyDescent="0.15">
      <c r="AA32" s="137"/>
    </row>
    <row r="33" spans="27:27" x14ac:dyDescent="0.15">
      <c r="AA33" s="137"/>
    </row>
    <row r="34" spans="27:27" x14ac:dyDescent="0.15">
      <c r="AA34" s="137"/>
    </row>
    <row r="35" spans="27:27" x14ac:dyDescent="0.15">
      <c r="AA35" s="137"/>
    </row>
    <row r="36" spans="27:27" x14ac:dyDescent="0.15">
      <c r="AA36" s="137"/>
    </row>
    <row r="37" spans="27:27" x14ac:dyDescent="0.15">
      <c r="AA37" s="137"/>
    </row>
    <row r="38" spans="27:27" x14ac:dyDescent="0.15">
      <c r="AA38" s="137"/>
    </row>
    <row r="39" spans="27:27" x14ac:dyDescent="0.15">
      <c r="AA39" s="137"/>
    </row>
    <row r="40" spans="27:27" x14ac:dyDescent="0.15">
      <c r="AA40" s="137"/>
    </row>
    <row r="41" spans="27:27" x14ac:dyDescent="0.15">
      <c r="AA41" s="137"/>
    </row>
    <row r="42" spans="27:27" x14ac:dyDescent="0.15">
      <c r="AA42" s="137"/>
    </row>
    <row r="43" spans="27:27" x14ac:dyDescent="0.15">
      <c r="AA43" s="137"/>
    </row>
    <row r="44" spans="27:27" x14ac:dyDescent="0.15">
      <c r="AA44" s="137"/>
    </row>
    <row r="45" spans="27:27" x14ac:dyDescent="0.15">
      <c r="AA45" s="137"/>
    </row>
    <row r="46" spans="27:27" x14ac:dyDescent="0.15">
      <c r="AA46" s="137"/>
    </row>
    <row r="47" spans="27:27" x14ac:dyDescent="0.15">
      <c r="AA47" s="137"/>
    </row>
    <row r="48" spans="27:27" x14ac:dyDescent="0.15">
      <c r="AA48" s="137"/>
    </row>
    <row r="49" spans="27:27" x14ac:dyDescent="0.15">
      <c r="AA49" s="137"/>
    </row>
    <row r="50" spans="27:27" x14ac:dyDescent="0.15">
      <c r="AA50" s="137"/>
    </row>
    <row r="51" spans="27:27" x14ac:dyDescent="0.15">
      <c r="AA51" s="137"/>
    </row>
    <row r="52" spans="27:27" x14ac:dyDescent="0.15">
      <c r="AA52" s="137"/>
    </row>
    <row r="53" spans="27:27" x14ac:dyDescent="0.15">
      <c r="AA53" s="137"/>
    </row>
    <row r="54" spans="27:27" x14ac:dyDescent="0.15">
      <c r="AA54" s="137"/>
    </row>
    <row r="55" spans="27:27" x14ac:dyDescent="0.15">
      <c r="AA55" s="137"/>
    </row>
    <row r="56" spans="27:27" x14ac:dyDescent="0.15">
      <c r="AA56" s="137"/>
    </row>
    <row r="57" spans="27:27" x14ac:dyDescent="0.15">
      <c r="AA57" s="137"/>
    </row>
    <row r="58" spans="27:27" x14ac:dyDescent="0.15">
      <c r="AA58" s="137"/>
    </row>
    <row r="59" spans="27:27" x14ac:dyDescent="0.15">
      <c r="AA59" s="137"/>
    </row>
    <row r="60" spans="27:27" x14ac:dyDescent="0.15">
      <c r="AA60" s="137"/>
    </row>
    <row r="61" spans="27:27" x14ac:dyDescent="0.15">
      <c r="AA61" s="137"/>
    </row>
    <row r="62" spans="27:27" x14ac:dyDescent="0.15">
      <c r="AA62" s="137"/>
    </row>
    <row r="63" spans="27:27" x14ac:dyDescent="0.15">
      <c r="AA63" s="137"/>
    </row>
    <row r="64" spans="27:27" x14ac:dyDescent="0.15">
      <c r="AA64" s="137"/>
    </row>
    <row r="65" spans="27:27" x14ac:dyDescent="0.15">
      <c r="AA65" s="137"/>
    </row>
    <row r="66" spans="27:27" x14ac:dyDescent="0.15">
      <c r="AA66" s="137"/>
    </row>
    <row r="67" spans="27:27" x14ac:dyDescent="0.15">
      <c r="AA67" s="137"/>
    </row>
    <row r="68" spans="27:27" x14ac:dyDescent="0.15">
      <c r="AA68" s="137"/>
    </row>
    <row r="69" spans="27:27" x14ac:dyDescent="0.15">
      <c r="AA69" s="137"/>
    </row>
    <row r="70" spans="27:27" x14ac:dyDescent="0.15">
      <c r="AA70" s="137"/>
    </row>
    <row r="71" spans="27:27" x14ac:dyDescent="0.15">
      <c r="AA71" s="137"/>
    </row>
    <row r="72" spans="27:27" x14ac:dyDescent="0.15">
      <c r="AA72" s="137"/>
    </row>
    <row r="73" spans="27:27" x14ac:dyDescent="0.15">
      <c r="AA73" s="137"/>
    </row>
    <row r="74" spans="27:27" x14ac:dyDescent="0.15">
      <c r="AA74" s="137"/>
    </row>
    <row r="75" spans="27:27" x14ac:dyDescent="0.15">
      <c r="AA75" s="137"/>
    </row>
    <row r="76" spans="27:27" x14ac:dyDescent="0.15">
      <c r="AA76" s="137"/>
    </row>
    <row r="77" spans="27:27" x14ac:dyDescent="0.15">
      <c r="AA77" s="137"/>
    </row>
    <row r="78" spans="27:27" x14ac:dyDescent="0.15">
      <c r="AA78" s="137"/>
    </row>
    <row r="79" spans="27:27" x14ac:dyDescent="0.15">
      <c r="AA79" s="137"/>
    </row>
    <row r="80" spans="27:27" x14ac:dyDescent="0.15">
      <c r="AA80" s="137"/>
    </row>
    <row r="81" spans="27:27" x14ac:dyDescent="0.15">
      <c r="AA81" s="137"/>
    </row>
    <row r="82" spans="27:27" x14ac:dyDescent="0.15">
      <c r="AA82" s="137"/>
    </row>
    <row r="83" spans="27:27" x14ac:dyDescent="0.15">
      <c r="AA83" s="137"/>
    </row>
    <row r="84" spans="27:27" x14ac:dyDescent="0.15">
      <c r="AA84" s="137"/>
    </row>
    <row r="85" spans="27:27" x14ac:dyDescent="0.15">
      <c r="AA85" s="137"/>
    </row>
    <row r="86" spans="27:27" x14ac:dyDescent="0.15">
      <c r="AA86" s="137"/>
    </row>
    <row r="87" spans="27:27" x14ac:dyDescent="0.15">
      <c r="AA87" s="137"/>
    </row>
    <row r="88" spans="27:27" x14ac:dyDescent="0.15">
      <c r="AA88" s="137"/>
    </row>
    <row r="89" spans="27:27" x14ac:dyDescent="0.15">
      <c r="AA89" s="137"/>
    </row>
    <row r="90" spans="27:27" x14ac:dyDescent="0.15">
      <c r="AA90" s="137"/>
    </row>
    <row r="91" spans="27:27" x14ac:dyDescent="0.15">
      <c r="AA91" s="137"/>
    </row>
    <row r="92" spans="27:27" x14ac:dyDescent="0.15">
      <c r="AA92" s="137"/>
    </row>
    <row r="93" spans="27:27" x14ac:dyDescent="0.15">
      <c r="AA93" s="137"/>
    </row>
    <row r="94" spans="27:27" x14ac:dyDescent="0.15">
      <c r="AA94" s="137"/>
    </row>
    <row r="95" spans="27:27" x14ac:dyDescent="0.15">
      <c r="AA95" s="137"/>
    </row>
    <row r="96" spans="27:27" x14ac:dyDescent="0.15">
      <c r="AA96" s="137"/>
    </row>
    <row r="97" spans="27:27" x14ac:dyDescent="0.15">
      <c r="AA97" s="137"/>
    </row>
    <row r="98" spans="27:27" x14ac:dyDescent="0.15">
      <c r="AA98" s="137"/>
    </row>
    <row r="99" spans="27:27" x14ac:dyDescent="0.15">
      <c r="AA99" s="137"/>
    </row>
    <row r="100" spans="27:27" x14ac:dyDescent="0.15">
      <c r="AA100" s="137"/>
    </row>
    <row r="101" spans="27:27" x14ac:dyDescent="0.15">
      <c r="AA101" s="137"/>
    </row>
    <row r="102" spans="27:27" x14ac:dyDescent="0.15">
      <c r="AA102" s="137"/>
    </row>
    <row r="103" spans="27:27" x14ac:dyDescent="0.15">
      <c r="AA103" s="137"/>
    </row>
    <row r="104" spans="27:27" x14ac:dyDescent="0.15">
      <c r="AA104" s="137"/>
    </row>
    <row r="105" spans="27:27" x14ac:dyDescent="0.15">
      <c r="AA105" s="137"/>
    </row>
    <row r="106" spans="27:27" x14ac:dyDescent="0.15">
      <c r="AA106" s="137"/>
    </row>
    <row r="107" spans="27:27" x14ac:dyDescent="0.15">
      <c r="AA107" s="137"/>
    </row>
    <row r="108" spans="27:27" x14ac:dyDescent="0.15">
      <c r="AA108" s="137"/>
    </row>
    <row r="109" spans="27:27" x14ac:dyDescent="0.15">
      <c r="AA109" s="137"/>
    </row>
    <row r="110" spans="27:27" x14ac:dyDescent="0.15">
      <c r="AA110" s="137"/>
    </row>
    <row r="111" spans="27:27" x14ac:dyDescent="0.15">
      <c r="AA111" s="137"/>
    </row>
    <row r="112" spans="27:27" x14ac:dyDescent="0.15">
      <c r="AA112" s="137"/>
    </row>
    <row r="113" spans="27:27" x14ac:dyDescent="0.15">
      <c r="AA113" s="137"/>
    </row>
    <row r="114" spans="27:27" x14ac:dyDescent="0.15">
      <c r="AA114" s="137"/>
    </row>
    <row r="115" spans="27:27" x14ac:dyDescent="0.15">
      <c r="AA115" s="137"/>
    </row>
    <row r="116" spans="27:27" x14ac:dyDescent="0.15">
      <c r="AA116" s="137"/>
    </row>
    <row r="117" spans="27:27" x14ac:dyDescent="0.15">
      <c r="AA117" s="137"/>
    </row>
    <row r="118" spans="27:27" x14ac:dyDescent="0.15">
      <c r="AA118" s="137"/>
    </row>
    <row r="119" spans="27:27" x14ac:dyDescent="0.15">
      <c r="AA119" s="137"/>
    </row>
    <row r="120" spans="27:27" x14ac:dyDescent="0.15">
      <c r="AA120" s="137"/>
    </row>
    <row r="121" spans="27:27" x14ac:dyDescent="0.15">
      <c r="AA121" s="137"/>
    </row>
    <row r="122" spans="27:27" x14ac:dyDescent="0.15">
      <c r="AA122" s="137"/>
    </row>
    <row r="123" spans="27:27" x14ac:dyDescent="0.15">
      <c r="AA123" s="137"/>
    </row>
    <row r="124" spans="27:27" x14ac:dyDescent="0.15">
      <c r="AA124" s="137"/>
    </row>
    <row r="125" spans="27:27" x14ac:dyDescent="0.15">
      <c r="AA125" s="137"/>
    </row>
    <row r="126" spans="27:27" x14ac:dyDescent="0.15">
      <c r="AA126" s="137"/>
    </row>
    <row r="127" spans="27:27" x14ac:dyDescent="0.15">
      <c r="AA127" s="137"/>
    </row>
    <row r="128" spans="27:27" x14ac:dyDescent="0.15">
      <c r="AA128" s="137"/>
    </row>
    <row r="129" spans="27:27" x14ac:dyDescent="0.15">
      <c r="AA129" s="137"/>
    </row>
    <row r="130" spans="27:27" x14ac:dyDescent="0.15">
      <c r="AA130" s="137"/>
    </row>
    <row r="131" spans="27:27" x14ac:dyDescent="0.15">
      <c r="AA131" s="137"/>
    </row>
    <row r="132" spans="27:27" x14ac:dyDescent="0.15">
      <c r="AA132" s="137"/>
    </row>
    <row r="133" spans="27:27" x14ac:dyDescent="0.15">
      <c r="AA133" s="137"/>
    </row>
    <row r="134" spans="27:27" x14ac:dyDescent="0.15">
      <c r="AA134" s="137"/>
    </row>
    <row r="135" spans="27:27" x14ac:dyDescent="0.15">
      <c r="AA135" s="137"/>
    </row>
    <row r="136" spans="27:27" x14ac:dyDescent="0.15">
      <c r="AA136" s="137"/>
    </row>
    <row r="137" spans="27:27" x14ac:dyDescent="0.15">
      <c r="AA137" s="137"/>
    </row>
    <row r="138" spans="27:27" x14ac:dyDescent="0.15">
      <c r="AA138" s="137"/>
    </row>
    <row r="139" spans="27:27" x14ac:dyDescent="0.15">
      <c r="AA139" s="137"/>
    </row>
    <row r="140" spans="27:27" x14ac:dyDescent="0.15">
      <c r="AA140" s="137"/>
    </row>
    <row r="141" spans="27:27" x14ac:dyDescent="0.15">
      <c r="AA141" s="137"/>
    </row>
    <row r="142" spans="27:27" x14ac:dyDescent="0.15">
      <c r="AA142" s="137"/>
    </row>
    <row r="143" spans="27:27" x14ac:dyDescent="0.15">
      <c r="AA143" s="137"/>
    </row>
    <row r="144" spans="27:27" x14ac:dyDescent="0.15">
      <c r="AA144" s="137"/>
    </row>
    <row r="145" spans="27:27" x14ac:dyDescent="0.15">
      <c r="AA145" s="137"/>
    </row>
    <row r="146" spans="27:27" x14ac:dyDescent="0.15">
      <c r="AA146" s="137"/>
    </row>
    <row r="147" spans="27:27" x14ac:dyDescent="0.15">
      <c r="AA147" s="137"/>
    </row>
    <row r="148" spans="27:27" x14ac:dyDescent="0.15">
      <c r="AA148" s="137"/>
    </row>
    <row r="149" spans="27:27" x14ac:dyDescent="0.15">
      <c r="AA149" s="137"/>
    </row>
    <row r="150" spans="27:27" x14ac:dyDescent="0.15">
      <c r="AA150" s="137"/>
    </row>
    <row r="151" spans="27:27" x14ac:dyDescent="0.15">
      <c r="AA151" s="137"/>
    </row>
    <row r="152" spans="27:27" x14ac:dyDescent="0.15">
      <c r="AA152" s="137"/>
    </row>
    <row r="153" spans="27:27" x14ac:dyDescent="0.15">
      <c r="AA153" s="137"/>
    </row>
    <row r="154" spans="27:27" x14ac:dyDescent="0.15">
      <c r="AA154" s="137"/>
    </row>
    <row r="155" spans="27:27" x14ac:dyDescent="0.15">
      <c r="AA155" s="137"/>
    </row>
    <row r="156" spans="27:27" x14ac:dyDescent="0.15">
      <c r="AA156" s="137"/>
    </row>
    <row r="157" spans="27:27" x14ac:dyDescent="0.15">
      <c r="AA157" s="137"/>
    </row>
    <row r="158" spans="27:27" x14ac:dyDescent="0.15">
      <c r="AA158" s="137"/>
    </row>
    <row r="159" spans="27:27" x14ac:dyDescent="0.15">
      <c r="AA159" s="137"/>
    </row>
    <row r="160" spans="27:27" x14ac:dyDescent="0.15">
      <c r="AA160" s="137"/>
    </row>
    <row r="161" spans="27:27" x14ac:dyDescent="0.15">
      <c r="AA161" s="137"/>
    </row>
    <row r="162" spans="27:27" x14ac:dyDescent="0.15">
      <c r="AA162" s="137"/>
    </row>
    <row r="163" spans="27:27" x14ac:dyDescent="0.15">
      <c r="AA163" s="137"/>
    </row>
    <row r="164" spans="27:27" x14ac:dyDescent="0.15">
      <c r="AA164" s="137"/>
    </row>
    <row r="165" spans="27:27" x14ac:dyDescent="0.15">
      <c r="AA165" s="137"/>
    </row>
    <row r="166" spans="27:27" x14ac:dyDescent="0.15">
      <c r="AA166" s="137"/>
    </row>
    <row r="167" spans="27:27" x14ac:dyDescent="0.15">
      <c r="AA167" s="137"/>
    </row>
    <row r="168" spans="27:27" x14ac:dyDescent="0.15">
      <c r="AA168" s="137"/>
    </row>
    <row r="169" spans="27:27" x14ac:dyDescent="0.15">
      <c r="AA169" s="137"/>
    </row>
    <row r="170" spans="27:27" x14ac:dyDescent="0.15">
      <c r="AA170" s="137"/>
    </row>
    <row r="171" spans="27:27" x14ac:dyDescent="0.15">
      <c r="AA171" s="137"/>
    </row>
    <row r="172" spans="27:27" x14ac:dyDescent="0.15">
      <c r="AA172" s="137"/>
    </row>
    <row r="173" spans="27:27" x14ac:dyDescent="0.15">
      <c r="AA173" s="137"/>
    </row>
    <row r="174" spans="27:27" x14ac:dyDescent="0.15">
      <c r="AA174" s="137"/>
    </row>
    <row r="175" spans="27:27" x14ac:dyDescent="0.15">
      <c r="AA175" s="137"/>
    </row>
    <row r="176" spans="27:27" x14ac:dyDescent="0.15">
      <c r="AA176" s="137"/>
    </row>
    <row r="177" spans="27:27" x14ac:dyDescent="0.15">
      <c r="AA177" s="137"/>
    </row>
    <row r="178" spans="27:27" x14ac:dyDescent="0.15">
      <c r="AA178" s="137"/>
    </row>
    <row r="179" spans="27:27" x14ac:dyDescent="0.15">
      <c r="AA179" s="137"/>
    </row>
    <row r="180" spans="27:27" x14ac:dyDescent="0.15">
      <c r="AA180" s="137"/>
    </row>
    <row r="181" spans="27:27" x14ac:dyDescent="0.15">
      <c r="AA181" s="137"/>
    </row>
    <row r="182" spans="27:27" x14ac:dyDescent="0.15">
      <c r="AA182" s="137"/>
    </row>
    <row r="183" spans="27:27" x14ac:dyDescent="0.15">
      <c r="AA183" s="137"/>
    </row>
    <row r="184" spans="27:27" x14ac:dyDescent="0.15">
      <c r="AA184" s="137"/>
    </row>
    <row r="185" spans="27:27" x14ac:dyDescent="0.15">
      <c r="AA185" s="137"/>
    </row>
    <row r="186" spans="27:27" x14ac:dyDescent="0.15">
      <c r="AA186" s="137"/>
    </row>
    <row r="187" spans="27:27" x14ac:dyDescent="0.15">
      <c r="AA187" s="137"/>
    </row>
    <row r="188" spans="27:27" x14ac:dyDescent="0.15">
      <c r="AA188" s="137"/>
    </row>
    <row r="189" spans="27:27" x14ac:dyDescent="0.15">
      <c r="AA189" s="137"/>
    </row>
    <row r="190" spans="27:27" x14ac:dyDescent="0.15">
      <c r="AA190" s="137"/>
    </row>
    <row r="191" spans="27:27" x14ac:dyDescent="0.15">
      <c r="AA191" s="137"/>
    </row>
    <row r="192" spans="27:27" x14ac:dyDescent="0.15">
      <c r="AA192" s="137"/>
    </row>
    <row r="193" spans="27:27" x14ac:dyDescent="0.15">
      <c r="AA193" s="137"/>
    </row>
    <row r="194" spans="27:27" x14ac:dyDescent="0.15">
      <c r="AA194" s="137"/>
    </row>
    <row r="195" spans="27:27" x14ac:dyDescent="0.15">
      <c r="AA195" s="137"/>
    </row>
    <row r="196" spans="27:27" x14ac:dyDescent="0.15">
      <c r="AA196" s="137"/>
    </row>
    <row r="197" spans="27:27" x14ac:dyDescent="0.15">
      <c r="AA197" s="137"/>
    </row>
    <row r="198" spans="27:27" x14ac:dyDescent="0.15">
      <c r="AA198" s="137"/>
    </row>
    <row r="199" spans="27:27" x14ac:dyDescent="0.15">
      <c r="AA199" s="137"/>
    </row>
    <row r="200" spans="27:27" x14ac:dyDescent="0.15">
      <c r="AA200" s="137"/>
    </row>
    <row r="201" spans="27:27" x14ac:dyDescent="0.15">
      <c r="AA201" s="137"/>
    </row>
    <row r="202" spans="27:27" x14ac:dyDescent="0.15">
      <c r="AA202" s="137"/>
    </row>
    <row r="203" spans="27:27" x14ac:dyDescent="0.15">
      <c r="AA203" s="137"/>
    </row>
    <row r="204" spans="27:27" x14ac:dyDescent="0.15">
      <c r="AA204" s="137"/>
    </row>
    <row r="205" spans="27:27" x14ac:dyDescent="0.15">
      <c r="AA205" s="137"/>
    </row>
    <row r="206" spans="27:27" x14ac:dyDescent="0.15">
      <c r="AA206" s="137"/>
    </row>
    <row r="207" spans="27:27" x14ac:dyDescent="0.15">
      <c r="AA207" s="137"/>
    </row>
    <row r="208" spans="27:27" x14ac:dyDescent="0.15">
      <c r="AA208" s="137"/>
    </row>
    <row r="209" spans="27:27" x14ac:dyDescent="0.15">
      <c r="AA209" s="137"/>
    </row>
    <row r="210" spans="27:27" x14ac:dyDescent="0.15">
      <c r="AA210" s="137"/>
    </row>
    <row r="211" spans="27:27" x14ac:dyDescent="0.15">
      <c r="AA211" s="137"/>
    </row>
    <row r="212" spans="27:27" x14ac:dyDescent="0.15">
      <c r="AA212" s="137"/>
    </row>
    <row r="213" spans="27:27" x14ac:dyDescent="0.15">
      <c r="AA213" s="137"/>
    </row>
    <row r="214" spans="27:27" x14ac:dyDescent="0.15">
      <c r="AA214" s="137"/>
    </row>
    <row r="215" spans="27:27" x14ac:dyDescent="0.15">
      <c r="AA215" s="137"/>
    </row>
    <row r="216" spans="27:27" x14ac:dyDescent="0.15">
      <c r="AA216" s="137"/>
    </row>
    <row r="217" spans="27:27" x14ac:dyDescent="0.15">
      <c r="AA217" s="137"/>
    </row>
    <row r="218" spans="27:27" x14ac:dyDescent="0.15">
      <c r="AA218" s="137"/>
    </row>
    <row r="219" spans="27:27" x14ac:dyDescent="0.15">
      <c r="AA219" s="137"/>
    </row>
    <row r="220" spans="27:27" x14ac:dyDescent="0.15">
      <c r="AA220" s="137"/>
    </row>
    <row r="221" spans="27:27" x14ac:dyDescent="0.15">
      <c r="AA221" s="137"/>
    </row>
    <row r="222" spans="27:27" x14ac:dyDescent="0.15">
      <c r="AA222" s="137"/>
    </row>
    <row r="223" spans="27:27" x14ac:dyDescent="0.15">
      <c r="AA223" s="137"/>
    </row>
    <row r="224" spans="27:27" x14ac:dyDescent="0.15">
      <c r="AA224" s="137"/>
    </row>
    <row r="225" spans="27:27" x14ac:dyDescent="0.15">
      <c r="AA225" s="137"/>
    </row>
    <row r="226" spans="27:27" x14ac:dyDescent="0.15">
      <c r="AA226" s="137"/>
    </row>
    <row r="227" spans="27:27" x14ac:dyDescent="0.15">
      <c r="AA227" s="137"/>
    </row>
    <row r="228" spans="27:27" x14ac:dyDescent="0.15">
      <c r="AA228" s="137"/>
    </row>
    <row r="229" spans="27:27" x14ac:dyDescent="0.15">
      <c r="AA229" s="137"/>
    </row>
    <row r="230" spans="27:27" x14ac:dyDescent="0.15">
      <c r="AA230" s="137"/>
    </row>
    <row r="231" spans="27:27" x14ac:dyDescent="0.15">
      <c r="AA231" s="137"/>
    </row>
    <row r="232" spans="27:27" x14ac:dyDescent="0.15">
      <c r="AA232" s="137"/>
    </row>
    <row r="233" spans="27:27" x14ac:dyDescent="0.15">
      <c r="AA233" s="137"/>
    </row>
    <row r="234" spans="27:27" x14ac:dyDescent="0.15">
      <c r="AA234" s="137"/>
    </row>
    <row r="235" spans="27:27" x14ac:dyDescent="0.15">
      <c r="AA235" s="137"/>
    </row>
    <row r="236" spans="27:27" x14ac:dyDescent="0.15">
      <c r="AA236" s="137"/>
    </row>
    <row r="237" spans="27:27" x14ac:dyDescent="0.15">
      <c r="AA237" s="137"/>
    </row>
    <row r="238" spans="27:27" x14ac:dyDescent="0.15">
      <c r="AA238" s="137"/>
    </row>
    <row r="239" spans="27:27" x14ac:dyDescent="0.15">
      <c r="AA239" s="137"/>
    </row>
    <row r="240" spans="27:27" x14ac:dyDescent="0.15">
      <c r="AA240" s="137"/>
    </row>
    <row r="241" spans="27:27" x14ac:dyDescent="0.15">
      <c r="AA241" s="137"/>
    </row>
    <row r="242" spans="27:27" x14ac:dyDescent="0.15">
      <c r="AA242" s="137"/>
    </row>
    <row r="243" spans="27:27" x14ac:dyDescent="0.15">
      <c r="AA243" s="137"/>
    </row>
    <row r="244" spans="27:27" x14ac:dyDescent="0.15">
      <c r="AA244" s="137"/>
    </row>
    <row r="245" spans="27:27" x14ac:dyDescent="0.15">
      <c r="AA245" s="137"/>
    </row>
    <row r="246" spans="27:27" x14ac:dyDescent="0.15">
      <c r="AA246" s="137"/>
    </row>
    <row r="247" spans="27:27" x14ac:dyDescent="0.15">
      <c r="AA247" s="137"/>
    </row>
    <row r="248" spans="27:27" x14ac:dyDescent="0.15">
      <c r="AA248" s="137"/>
    </row>
    <row r="249" spans="27:27" x14ac:dyDescent="0.15">
      <c r="AA249" s="137"/>
    </row>
    <row r="250" spans="27:27" x14ac:dyDescent="0.15">
      <c r="AA250" s="137"/>
    </row>
    <row r="251" spans="27:27" x14ac:dyDescent="0.15">
      <c r="AA251" s="137"/>
    </row>
    <row r="252" spans="27:27" x14ac:dyDescent="0.15">
      <c r="AA252" s="137"/>
    </row>
    <row r="253" spans="27:27" x14ac:dyDescent="0.15">
      <c r="AA253" s="137"/>
    </row>
    <row r="254" spans="27:27" x14ac:dyDescent="0.15">
      <c r="AA254" s="137"/>
    </row>
    <row r="255" spans="27:27" x14ac:dyDescent="0.15">
      <c r="AA255" s="137"/>
    </row>
    <row r="256" spans="27:27" x14ac:dyDescent="0.15">
      <c r="AA256" s="137"/>
    </row>
    <row r="257" spans="27:27" x14ac:dyDescent="0.15">
      <c r="AA257" s="137"/>
    </row>
    <row r="258" spans="27:27" x14ac:dyDescent="0.15">
      <c r="AA258" s="137"/>
    </row>
    <row r="259" spans="27:27" x14ac:dyDescent="0.15">
      <c r="AA259" s="137"/>
    </row>
    <row r="260" spans="27:27" x14ac:dyDescent="0.15">
      <c r="AA260" s="137"/>
    </row>
    <row r="261" spans="27:27" x14ac:dyDescent="0.15">
      <c r="AA261" s="137"/>
    </row>
    <row r="262" spans="27:27" x14ac:dyDescent="0.15">
      <c r="AA262" s="137"/>
    </row>
    <row r="263" spans="27:27" x14ac:dyDescent="0.15">
      <c r="AA263" s="137"/>
    </row>
    <row r="264" spans="27:27" x14ac:dyDescent="0.15">
      <c r="AA264" s="137"/>
    </row>
    <row r="265" spans="27:27" x14ac:dyDescent="0.15">
      <c r="AA265" s="137"/>
    </row>
    <row r="266" spans="27:27" x14ac:dyDescent="0.15">
      <c r="AA266" s="137"/>
    </row>
    <row r="267" spans="27:27" x14ac:dyDescent="0.15">
      <c r="AA267" s="137"/>
    </row>
    <row r="268" spans="27:27" x14ac:dyDescent="0.15">
      <c r="AA268" s="137"/>
    </row>
    <row r="269" spans="27:27" x14ac:dyDescent="0.15">
      <c r="AA269" s="137"/>
    </row>
    <row r="270" spans="27:27" x14ac:dyDescent="0.15">
      <c r="AA270" s="137"/>
    </row>
    <row r="271" spans="27:27" x14ac:dyDescent="0.15">
      <c r="AA271" s="137"/>
    </row>
    <row r="272" spans="27:27" x14ac:dyDescent="0.15">
      <c r="AA272" s="137"/>
    </row>
    <row r="273" spans="27:27" x14ac:dyDescent="0.15">
      <c r="AA273" s="137"/>
    </row>
    <row r="274" spans="27:27" x14ac:dyDescent="0.15">
      <c r="AA274" s="137"/>
    </row>
    <row r="275" spans="27:27" x14ac:dyDescent="0.15">
      <c r="AA275" s="137"/>
    </row>
    <row r="276" spans="27:27" x14ac:dyDescent="0.15">
      <c r="AA276" s="137"/>
    </row>
    <row r="277" spans="27:27" x14ac:dyDescent="0.15">
      <c r="AA277" s="137"/>
    </row>
    <row r="278" spans="27:27" x14ac:dyDescent="0.15">
      <c r="AA278" s="137"/>
    </row>
    <row r="279" spans="27:27" x14ac:dyDescent="0.15">
      <c r="AA279" s="137"/>
    </row>
    <row r="280" spans="27:27" x14ac:dyDescent="0.15">
      <c r="AA280" s="137"/>
    </row>
    <row r="281" spans="27:27" x14ac:dyDescent="0.15">
      <c r="AA281" s="137"/>
    </row>
    <row r="282" spans="27:27" x14ac:dyDescent="0.15">
      <c r="AA282" s="137"/>
    </row>
    <row r="283" spans="27:27" x14ac:dyDescent="0.15">
      <c r="AA283" s="137"/>
    </row>
    <row r="284" spans="27:27" x14ac:dyDescent="0.15">
      <c r="AA284" s="137"/>
    </row>
    <row r="285" spans="27:27" x14ac:dyDescent="0.15">
      <c r="AA285" s="137"/>
    </row>
    <row r="286" spans="27:27" x14ac:dyDescent="0.15">
      <c r="AA286" s="137"/>
    </row>
    <row r="287" spans="27:27" x14ac:dyDescent="0.15">
      <c r="AA287" s="137"/>
    </row>
    <row r="288" spans="27:27" x14ac:dyDescent="0.15">
      <c r="AA288" s="137"/>
    </row>
    <row r="289" spans="27:27" x14ac:dyDescent="0.15">
      <c r="AA289" s="137"/>
    </row>
    <row r="290" spans="27:27" x14ac:dyDescent="0.15">
      <c r="AA290" s="137"/>
    </row>
    <row r="291" spans="27:27" x14ac:dyDescent="0.15">
      <c r="AA291" s="137"/>
    </row>
    <row r="292" spans="27:27" x14ac:dyDescent="0.15">
      <c r="AA292" s="137"/>
    </row>
    <row r="293" spans="27:27" x14ac:dyDescent="0.15">
      <c r="AA293" s="137"/>
    </row>
    <row r="294" spans="27:27" x14ac:dyDescent="0.15">
      <c r="AA294" s="137"/>
    </row>
    <row r="295" spans="27:27" x14ac:dyDescent="0.15">
      <c r="AA295" s="137"/>
    </row>
    <row r="296" spans="27:27" x14ac:dyDescent="0.15">
      <c r="AA296" s="137"/>
    </row>
    <row r="297" spans="27:27" x14ac:dyDescent="0.15">
      <c r="AA297" s="137"/>
    </row>
    <row r="298" spans="27:27" x14ac:dyDescent="0.15">
      <c r="AA298" s="137"/>
    </row>
    <row r="299" spans="27:27" x14ac:dyDescent="0.15">
      <c r="AA299" s="137"/>
    </row>
    <row r="300" spans="27:27" x14ac:dyDescent="0.15">
      <c r="AA300" s="137"/>
    </row>
    <row r="301" spans="27:27" x14ac:dyDescent="0.15">
      <c r="AA301" s="137"/>
    </row>
    <row r="302" spans="27:27" x14ac:dyDescent="0.15">
      <c r="AA302" s="137"/>
    </row>
    <row r="303" spans="27:27" x14ac:dyDescent="0.15">
      <c r="AA303" s="137"/>
    </row>
    <row r="304" spans="27:27" x14ac:dyDescent="0.15">
      <c r="AA304" s="137"/>
    </row>
    <row r="305" spans="27:27" x14ac:dyDescent="0.15">
      <c r="AA305" s="137"/>
    </row>
    <row r="306" spans="27:27" x14ac:dyDescent="0.15">
      <c r="AA306" s="137"/>
    </row>
    <row r="307" spans="27:27" x14ac:dyDescent="0.15">
      <c r="AA307" s="137"/>
    </row>
    <row r="308" spans="27:27" x14ac:dyDescent="0.15">
      <c r="AA308" s="137"/>
    </row>
    <row r="309" spans="27:27" x14ac:dyDescent="0.15">
      <c r="AA309" s="137"/>
    </row>
    <row r="310" spans="27:27" x14ac:dyDescent="0.15">
      <c r="AA310" s="137"/>
    </row>
    <row r="311" spans="27:27" x14ac:dyDescent="0.15">
      <c r="AA311" s="137"/>
    </row>
    <row r="312" spans="27:27" x14ac:dyDescent="0.15">
      <c r="AA312" s="137"/>
    </row>
    <row r="313" spans="27:27" x14ac:dyDescent="0.15">
      <c r="AA313" s="137"/>
    </row>
    <row r="314" spans="27:27" x14ac:dyDescent="0.15">
      <c r="AA314" s="137"/>
    </row>
    <row r="315" spans="27:27" x14ac:dyDescent="0.15">
      <c r="AA315" s="137"/>
    </row>
    <row r="316" spans="27:27" x14ac:dyDescent="0.15">
      <c r="AA316" s="137"/>
    </row>
    <row r="317" spans="27:27" x14ac:dyDescent="0.15">
      <c r="AA317" s="137"/>
    </row>
    <row r="318" spans="27:27" x14ac:dyDescent="0.15">
      <c r="AA318" s="137"/>
    </row>
    <row r="319" spans="27:27" x14ac:dyDescent="0.15">
      <c r="AA319" s="137"/>
    </row>
    <row r="320" spans="27:27" x14ac:dyDescent="0.15">
      <c r="AA320" s="137"/>
    </row>
    <row r="321" spans="27:27" x14ac:dyDescent="0.15">
      <c r="AA321" s="137"/>
    </row>
    <row r="322" spans="27:27" x14ac:dyDescent="0.15">
      <c r="AA322" s="137"/>
    </row>
    <row r="323" spans="27:27" x14ac:dyDescent="0.15">
      <c r="AA323" s="137"/>
    </row>
    <row r="324" spans="27:27" x14ac:dyDescent="0.15">
      <c r="AA324" s="137"/>
    </row>
    <row r="325" spans="27:27" x14ac:dyDescent="0.15">
      <c r="AA325" s="137"/>
    </row>
    <row r="326" spans="27:27" x14ac:dyDescent="0.15">
      <c r="AA326" s="137"/>
    </row>
    <row r="327" spans="27:27" x14ac:dyDescent="0.15">
      <c r="AA327" s="137"/>
    </row>
    <row r="328" spans="27:27" x14ac:dyDescent="0.15">
      <c r="AA328" s="137"/>
    </row>
    <row r="329" spans="27:27" x14ac:dyDescent="0.15">
      <c r="AA329" s="137"/>
    </row>
    <row r="330" spans="27:27" x14ac:dyDescent="0.15">
      <c r="AA330" s="137"/>
    </row>
    <row r="331" spans="27:27" x14ac:dyDescent="0.15">
      <c r="AA331" s="137"/>
    </row>
    <row r="332" spans="27:27" x14ac:dyDescent="0.15">
      <c r="AA332" s="137"/>
    </row>
    <row r="333" spans="27:27" x14ac:dyDescent="0.15">
      <c r="AA333" s="137"/>
    </row>
    <row r="334" spans="27:27" x14ac:dyDescent="0.15">
      <c r="AA334" s="137"/>
    </row>
    <row r="335" spans="27:27" x14ac:dyDescent="0.15">
      <c r="AA335" s="137"/>
    </row>
    <row r="336" spans="27:27" x14ac:dyDescent="0.15">
      <c r="AA336" s="137"/>
    </row>
    <row r="337" spans="27:27" x14ac:dyDescent="0.15">
      <c r="AA337" s="137"/>
    </row>
    <row r="338" spans="27:27" x14ac:dyDescent="0.15">
      <c r="AA338" s="137"/>
    </row>
    <row r="339" spans="27:27" x14ac:dyDescent="0.15">
      <c r="AA339" s="137"/>
    </row>
    <row r="340" spans="27:27" x14ac:dyDescent="0.15">
      <c r="AA340" s="137"/>
    </row>
    <row r="341" spans="27:27" x14ac:dyDescent="0.15">
      <c r="AA341" s="137"/>
    </row>
    <row r="342" spans="27:27" x14ac:dyDescent="0.15">
      <c r="AA342" s="137"/>
    </row>
    <row r="343" spans="27:27" x14ac:dyDescent="0.15">
      <c r="AA343" s="137"/>
    </row>
    <row r="344" spans="27:27" x14ac:dyDescent="0.15">
      <c r="AA344" s="137"/>
    </row>
    <row r="345" spans="27:27" x14ac:dyDescent="0.15">
      <c r="AA345" s="137"/>
    </row>
    <row r="346" spans="27:27" x14ac:dyDescent="0.15">
      <c r="AA346" s="137"/>
    </row>
    <row r="347" spans="27:27" x14ac:dyDescent="0.15">
      <c r="AA347" s="137"/>
    </row>
    <row r="348" spans="27:27" x14ac:dyDescent="0.15">
      <c r="AA348" s="137"/>
    </row>
    <row r="349" spans="27:27" x14ac:dyDescent="0.15">
      <c r="AA349" s="137"/>
    </row>
    <row r="350" spans="27:27" x14ac:dyDescent="0.15">
      <c r="AA350" s="137"/>
    </row>
    <row r="351" spans="27:27" x14ac:dyDescent="0.15">
      <c r="AA351" s="137"/>
    </row>
    <row r="352" spans="27:27" x14ac:dyDescent="0.15">
      <c r="AA352" s="137"/>
    </row>
    <row r="353" spans="27:27" x14ac:dyDescent="0.15">
      <c r="AA353" s="137"/>
    </row>
    <row r="354" spans="27:27" x14ac:dyDescent="0.15">
      <c r="AA354" s="137"/>
    </row>
    <row r="355" spans="27:27" x14ac:dyDescent="0.15">
      <c r="AA355" s="137"/>
    </row>
    <row r="356" spans="27:27" x14ac:dyDescent="0.15">
      <c r="AA356" s="137"/>
    </row>
    <row r="357" spans="27:27" x14ac:dyDescent="0.15">
      <c r="AA357" s="137"/>
    </row>
    <row r="358" spans="27:27" x14ac:dyDescent="0.15">
      <c r="AA358" s="137"/>
    </row>
    <row r="359" spans="27:27" x14ac:dyDescent="0.15">
      <c r="AA359" s="137"/>
    </row>
    <row r="360" spans="27:27" x14ac:dyDescent="0.15">
      <c r="AA360" s="137"/>
    </row>
    <row r="361" spans="27:27" x14ac:dyDescent="0.15">
      <c r="AA361" s="137"/>
    </row>
    <row r="362" spans="27:27" x14ac:dyDescent="0.15">
      <c r="AA362" s="137"/>
    </row>
    <row r="363" spans="27:27" x14ac:dyDescent="0.15">
      <c r="AA363" s="137"/>
    </row>
    <row r="364" spans="27:27" x14ac:dyDescent="0.15">
      <c r="AA364" s="137"/>
    </row>
    <row r="365" spans="27:27" x14ac:dyDescent="0.15">
      <c r="AA365" s="137"/>
    </row>
    <row r="366" spans="27:27" x14ac:dyDescent="0.15">
      <c r="AA366" s="137"/>
    </row>
    <row r="367" spans="27:27" x14ac:dyDescent="0.15">
      <c r="AA367" s="137"/>
    </row>
    <row r="368" spans="27:27" x14ac:dyDescent="0.15">
      <c r="AA368" s="137"/>
    </row>
    <row r="369" spans="27:27" x14ac:dyDescent="0.15">
      <c r="AA369" s="137"/>
    </row>
    <row r="370" spans="27:27" x14ac:dyDescent="0.15">
      <c r="AA370" s="137"/>
    </row>
    <row r="371" spans="27:27" x14ac:dyDescent="0.15">
      <c r="AA371" s="137"/>
    </row>
    <row r="372" spans="27:27" x14ac:dyDescent="0.15">
      <c r="AA372" s="137"/>
    </row>
    <row r="373" spans="27:27" x14ac:dyDescent="0.15">
      <c r="AA373" s="137"/>
    </row>
    <row r="374" spans="27:27" x14ac:dyDescent="0.15">
      <c r="AA374" s="137"/>
    </row>
    <row r="375" spans="27:27" x14ac:dyDescent="0.15">
      <c r="AA375" s="137"/>
    </row>
    <row r="376" spans="27:27" x14ac:dyDescent="0.15">
      <c r="AA376" s="137"/>
    </row>
    <row r="377" spans="27:27" x14ac:dyDescent="0.15">
      <c r="AA377" s="137"/>
    </row>
    <row r="378" spans="27:27" x14ac:dyDescent="0.15">
      <c r="AA378" s="137"/>
    </row>
    <row r="379" spans="27:27" x14ac:dyDescent="0.15">
      <c r="AA379" s="137"/>
    </row>
    <row r="380" spans="27:27" x14ac:dyDescent="0.15">
      <c r="AA380" s="137"/>
    </row>
    <row r="381" spans="27:27" x14ac:dyDescent="0.15">
      <c r="AA381" s="137"/>
    </row>
    <row r="382" spans="27:27" x14ac:dyDescent="0.15">
      <c r="AA382" s="137"/>
    </row>
    <row r="383" spans="27:27" x14ac:dyDescent="0.15">
      <c r="AA383" s="137"/>
    </row>
    <row r="384" spans="27:27" x14ac:dyDescent="0.15">
      <c r="AA384" s="137"/>
    </row>
    <row r="385" spans="27:27" x14ac:dyDescent="0.15">
      <c r="AA385" s="137"/>
    </row>
    <row r="386" spans="27:27" x14ac:dyDescent="0.15">
      <c r="AA386" s="137"/>
    </row>
    <row r="387" spans="27:27" x14ac:dyDescent="0.15">
      <c r="AA387" s="137"/>
    </row>
    <row r="388" spans="27:27" x14ac:dyDescent="0.15">
      <c r="AA388" s="137"/>
    </row>
    <row r="389" spans="27:27" x14ac:dyDescent="0.15">
      <c r="AA389" s="137"/>
    </row>
    <row r="390" spans="27:27" x14ac:dyDescent="0.15">
      <c r="AA390" s="137"/>
    </row>
    <row r="391" spans="27:27" x14ac:dyDescent="0.15">
      <c r="AA391" s="137"/>
    </row>
    <row r="392" spans="27:27" x14ac:dyDescent="0.15">
      <c r="AA392" s="137"/>
    </row>
    <row r="393" spans="27:27" x14ac:dyDescent="0.15">
      <c r="AA393" s="137"/>
    </row>
    <row r="394" spans="27:27" x14ac:dyDescent="0.15">
      <c r="AA394" s="137"/>
    </row>
    <row r="395" spans="27:27" x14ac:dyDescent="0.15">
      <c r="AA395" s="137"/>
    </row>
    <row r="396" spans="27:27" x14ac:dyDescent="0.15">
      <c r="AA396" s="137"/>
    </row>
    <row r="397" spans="27:27" x14ac:dyDescent="0.15">
      <c r="AA397" s="137"/>
    </row>
    <row r="398" spans="27:27" x14ac:dyDescent="0.15">
      <c r="AA398" s="137"/>
    </row>
    <row r="399" spans="27:27" x14ac:dyDescent="0.15">
      <c r="AA399" s="137"/>
    </row>
    <row r="400" spans="27:27" x14ac:dyDescent="0.15">
      <c r="AA400" s="137"/>
    </row>
    <row r="401" spans="27:27" x14ac:dyDescent="0.15">
      <c r="AA401" s="137"/>
    </row>
    <row r="402" spans="27:27" x14ac:dyDescent="0.15">
      <c r="AA402" s="137"/>
    </row>
    <row r="403" spans="27:27" x14ac:dyDescent="0.15">
      <c r="AA403" s="137"/>
    </row>
    <row r="404" spans="27:27" x14ac:dyDescent="0.15">
      <c r="AA404" s="137"/>
    </row>
    <row r="405" spans="27:27" x14ac:dyDescent="0.15">
      <c r="AA405" s="137"/>
    </row>
    <row r="406" spans="27:27" x14ac:dyDescent="0.15">
      <c r="AA406" s="137"/>
    </row>
    <row r="407" spans="27:27" x14ac:dyDescent="0.15">
      <c r="AA407" s="137"/>
    </row>
    <row r="408" spans="27:27" x14ac:dyDescent="0.15">
      <c r="AA408" s="137"/>
    </row>
    <row r="409" spans="27:27" x14ac:dyDescent="0.15">
      <c r="AA409" s="137"/>
    </row>
    <row r="410" spans="27:27" x14ac:dyDescent="0.15">
      <c r="AA410" s="137"/>
    </row>
    <row r="411" spans="27:27" x14ac:dyDescent="0.15">
      <c r="AA411" s="137"/>
    </row>
    <row r="412" spans="27:27" x14ac:dyDescent="0.15">
      <c r="AA412" s="137"/>
    </row>
    <row r="413" spans="27:27" x14ac:dyDescent="0.15">
      <c r="AA413" s="137"/>
    </row>
    <row r="414" spans="27:27" x14ac:dyDescent="0.15">
      <c r="AA414" s="137"/>
    </row>
    <row r="415" spans="27:27" x14ac:dyDescent="0.15">
      <c r="AA415" s="137"/>
    </row>
    <row r="416" spans="27:27" x14ac:dyDescent="0.15">
      <c r="AA416" s="137"/>
    </row>
    <row r="417" spans="27:27" x14ac:dyDescent="0.15">
      <c r="AA417" s="137"/>
    </row>
    <row r="418" spans="27:27" x14ac:dyDescent="0.15">
      <c r="AA418" s="137"/>
    </row>
    <row r="419" spans="27:27" x14ac:dyDescent="0.15">
      <c r="AA419" s="137"/>
    </row>
    <row r="420" spans="27:27" x14ac:dyDescent="0.15">
      <c r="AA420" s="137"/>
    </row>
    <row r="421" spans="27:27" x14ac:dyDescent="0.15">
      <c r="AA421" s="137"/>
    </row>
    <row r="422" spans="27:27" x14ac:dyDescent="0.15">
      <c r="AA422" s="137"/>
    </row>
    <row r="423" spans="27:27" x14ac:dyDescent="0.15">
      <c r="AA423" s="137"/>
    </row>
    <row r="424" spans="27:27" x14ac:dyDescent="0.15">
      <c r="AA424" s="137"/>
    </row>
    <row r="425" spans="27:27" x14ac:dyDescent="0.15">
      <c r="AA425" s="137"/>
    </row>
    <row r="426" spans="27:27" x14ac:dyDescent="0.15">
      <c r="AA426" s="137"/>
    </row>
    <row r="427" spans="27:27" x14ac:dyDescent="0.15">
      <c r="AA427" s="137"/>
    </row>
    <row r="428" spans="27:27" x14ac:dyDescent="0.15">
      <c r="AA428" s="137"/>
    </row>
    <row r="429" spans="27:27" x14ac:dyDescent="0.15">
      <c r="AA429" s="137"/>
    </row>
    <row r="430" spans="27:27" x14ac:dyDescent="0.15">
      <c r="AA430" s="137"/>
    </row>
    <row r="431" spans="27:27" x14ac:dyDescent="0.15">
      <c r="AA431" s="137"/>
    </row>
    <row r="432" spans="27:27" x14ac:dyDescent="0.15">
      <c r="AA432" s="137"/>
    </row>
    <row r="433" spans="27:27" x14ac:dyDescent="0.15">
      <c r="AA433" s="137"/>
    </row>
    <row r="434" spans="27:27" x14ac:dyDescent="0.15">
      <c r="AA434" s="137"/>
    </row>
    <row r="435" spans="27:27" x14ac:dyDescent="0.15">
      <c r="AA435" s="137"/>
    </row>
    <row r="436" spans="27:27" x14ac:dyDescent="0.15">
      <c r="AA436" s="137"/>
    </row>
    <row r="437" spans="27:27" x14ac:dyDescent="0.15">
      <c r="AA437" s="137"/>
    </row>
    <row r="438" spans="27:27" x14ac:dyDescent="0.15">
      <c r="AA438" s="137"/>
    </row>
    <row r="439" spans="27:27" x14ac:dyDescent="0.15">
      <c r="AA439" s="137"/>
    </row>
    <row r="440" spans="27:27" x14ac:dyDescent="0.15">
      <c r="AA440" s="137"/>
    </row>
    <row r="441" spans="27:27" x14ac:dyDescent="0.15">
      <c r="AA441" s="137"/>
    </row>
    <row r="442" spans="27:27" x14ac:dyDescent="0.15">
      <c r="AA442" s="137"/>
    </row>
    <row r="443" spans="27:27" x14ac:dyDescent="0.15">
      <c r="AA443" s="137"/>
    </row>
    <row r="444" spans="27:27" x14ac:dyDescent="0.15">
      <c r="AA444" s="137"/>
    </row>
    <row r="445" spans="27:27" x14ac:dyDescent="0.15">
      <c r="AA445" s="137"/>
    </row>
    <row r="446" spans="27:27" x14ac:dyDescent="0.15">
      <c r="AA446" s="137"/>
    </row>
    <row r="447" spans="27:27" x14ac:dyDescent="0.15">
      <c r="AA447" s="137"/>
    </row>
    <row r="448" spans="27:27" x14ac:dyDescent="0.15">
      <c r="AA448" s="137"/>
    </row>
    <row r="449" spans="27:27" x14ac:dyDescent="0.15">
      <c r="AA449" s="137"/>
    </row>
    <row r="450" spans="27:27" x14ac:dyDescent="0.15">
      <c r="AA450" s="137"/>
    </row>
    <row r="451" spans="27:27" x14ac:dyDescent="0.15">
      <c r="AA451" s="137"/>
    </row>
    <row r="452" spans="27:27" x14ac:dyDescent="0.15">
      <c r="AA452" s="137"/>
    </row>
    <row r="453" spans="27:27" x14ac:dyDescent="0.15">
      <c r="AA453" s="137"/>
    </row>
    <row r="454" spans="27:27" x14ac:dyDescent="0.15">
      <c r="AA454" s="137"/>
    </row>
    <row r="455" spans="27:27" x14ac:dyDescent="0.15">
      <c r="AA455" s="137"/>
    </row>
    <row r="456" spans="27:27" x14ac:dyDescent="0.15">
      <c r="AA456" s="137"/>
    </row>
    <row r="457" spans="27:27" x14ac:dyDescent="0.15">
      <c r="AA457" s="137"/>
    </row>
    <row r="458" spans="27:27" x14ac:dyDescent="0.15">
      <c r="AA458" s="137"/>
    </row>
    <row r="459" spans="27:27" x14ac:dyDescent="0.15">
      <c r="AA459" s="137"/>
    </row>
    <row r="460" spans="27:27" x14ac:dyDescent="0.15">
      <c r="AA460" s="137"/>
    </row>
    <row r="461" spans="27:27" x14ac:dyDescent="0.15">
      <c r="AA461" s="137"/>
    </row>
    <row r="462" spans="27:27" x14ac:dyDescent="0.15">
      <c r="AA462" s="137"/>
    </row>
    <row r="463" spans="27:27" x14ac:dyDescent="0.15">
      <c r="AA463" s="137"/>
    </row>
    <row r="464" spans="27:27" x14ac:dyDescent="0.15">
      <c r="AA464" s="137"/>
    </row>
    <row r="465" spans="27:27" x14ac:dyDescent="0.15">
      <c r="AA465" s="137"/>
    </row>
    <row r="466" spans="27:27" x14ac:dyDescent="0.15">
      <c r="AA466" s="137"/>
    </row>
    <row r="467" spans="27:27" x14ac:dyDescent="0.15">
      <c r="AA467" s="137"/>
    </row>
    <row r="468" spans="27:27" x14ac:dyDescent="0.15">
      <c r="AA468" s="137"/>
    </row>
    <row r="469" spans="27:27" x14ac:dyDescent="0.15">
      <c r="AA469" s="137"/>
    </row>
    <row r="470" spans="27:27" x14ac:dyDescent="0.15">
      <c r="AA470" s="137"/>
    </row>
    <row r="471" spans="27:27" x14ac:dyDescent="0.15">
      <c r="AA471" s="137"/>
    </row>
    <row r="472" spans="27:27" x14ac:dyDescent="0.15">
      <c r="AA472" s="137"/>
    </row>
    <row r="473" spans="27:27" x14ac:dyDescent="0.15">
      <c r="AA473" s="137"/>
    </row>
    <row r="474" spans="27:27" x14ac:dyDescent="0.15">
      <c r="AA474" s="137"/>
    </row>
    <row r="475" spans="27:27" x14ac:dyDescent="0.15">
      <c r="AA475" s="137"/>
    </row>
    <row r="476" spans="27:27" x14ac:dyDescent="0.15">
      <c r="AA476" s="137"/>
    </row>
    <row r="477" spans="27:27" x14ac:dyDescent="0.15">
      <c r="AA477" s="137"/>
    </row>
    <row r="478" spans="27:27" x14ac:dyDescent="0.15">
      <c r="AA478" s="137"/>
    </row>
    <row r="479" spans="27:27" x14ac:dyDescent="0.15">
      <c r="AA479" s="137"/>
    </row>
    <row r="480" spans="27:27" x14ac:dyDescent="0.15">
      <c r="AA480" s="137"/>
    </row>
    <row r="481" spans="27:27" x14ac:dyDescent="0.15">
      <c r="AA481" s="137"/>
    </row>
    <row r="482" spans="27:27" x14ac:dyDescent="0.15">
      <c r="AA482" s="137"/>
    </row>
    <row r="483" spans="27:27" x14ac:dyDescent="0.15">
      <c r="AA483" s="137"/>
    </row>
    <row r="484" spans="27:27" x14ac:dyDescent="0.15">
      <c r="AA484" s="137"/>
    </row>
    <row r="485" spans="27:27" x14ac:dyDescent="0.15">
      <c r="AA485" s="137"/>
    </row>
    <row r="486" spans="27:27" x14ac:dyDescent="0.15">
      <c r="AA486" s="137"/>
    </row>
    <row r="487" spans="27:27" x14ac:dyDescent="0.15">
      <c r="AA487" s="137"/>
    </row>
    <row r="488" spans="27:27" x14ac:dyDescent="0.15">
      <c r="AA488" s="137"/>
    </row>
    <row r="489" spans="27:27" x14ac:dyDescent="0.15">
      <c r="AA489" s="137"/>
    </row>
    <row r="490" spans="27:27" x14ac:dyDescent="0.15">
      <c r="AA490" s="137"/>
    </row>
    <row r="491" spans="27:27" x14ac:dyDescent="0.15">
      <c r="AA491" s="137"/>
    </row>
    <row r="492" spans="27:27" x14ac:dyDescent="0.15">
      <c r="AA492" s="137"/>
    </row>
    <row r="493" spans="27:27" x14ac:dyDescent="0.15">
      <c r="AA493" s="137"/>
    </row>
    <row r="494" spans="27:27" x14ac:dyDescent="0.15">
      <c r="AA494" s="137"/>
    </row>
    <row r="495" spans="27:27" x14ac:dyDescent="0.15">
      <c r="AA495" s="137"/>
    </row>
    <row r="496" spans="27:27" x14ac:dyDescent="0.15">
      <c r="AA496" s="137"/>
    </row>
    <row r="497" spans="27:27" x14ac:dyDescent="0.15">
      <c r="AA497" s="137"/>
    </row>
    <row r="498" spans="27:27" x14ac:dyDescent="0.15">
      <c r="AA498" s="137"/>
    </row>
    <row r="499" spans="27:27" x14ac:dyDescent="0.15">
      <c r="AA499" s="137"/>
    </row>
    <row r="500" spans="27:27" x14ac:dyDescent="0.15">
      <c r="AA500" s="137"/>
    </row>
    <row r="501" spans="27:27" x14ac:dyDescent="0.15">
      <c r="AA501" s="137"/>
    </row>
    <row r="502" spans="27:27" x14ac:dyDescent="0.15">
      <c r="AA502" s="137"/>
    </row>
    <row r="503" spans="27:27" x14ac:dyDescent="0.15">
      <c r="AA503" s="137"/>
    </row>
    <row r="504" spans="27:27" x14ac:dyDescent="0.15">
      <c r="AA504" s="137"/>
    </row>
    <row r="505" spans="27:27" x14ac:dyDescent="0.15">
      <c r="AA505" s="137"/>
    </row>
    <row r="506" spans="27:27" x14ac:dyDescent="0.15">
      <c r="AA506" s="137"/>
    </row>
    <row r="507" spans="27:27" x14ac:dyDescent="0.15">
      <c r="AA507" s="137"/>
    </row>
    <row r="508" spans="27:27" x14ac:dyDescent="0.15">
      <c r="AA508" s="137"/>
    </row>
    <row r="509" spans="27:27" x14ac:dyDescent="0.15">
      <c r="AA509" s="137"/>
    </row>
    <row r="510" spans="27:27" x14ac:dyDescent="0.15">
      <c r="AA510" s="137"/>
    </row>
    <row r="511" spans="27:27" x14ac:dyDescent="0.15">
      <c r="AA511" s="137"/>
    </row>
    <row r="512" spans="27:27" x14ac:dyDescent="0.15">
      <c r="AA512" s="137"/>
    </row>
    <row r="513" spans="27:27" x14ac:dyDescent="0.15">
      <c r="AA513" s="137"/>
    </row>
    <row r="514" spans="27:27" x14ac:dyDescent="0.15">
      <c r="AA514" s="137"/>
    </row>
    <row r="515" spans="27:27" x14ac:dyDescent="0.15">
      <c r="AA515" s="137"/>
    </row>
    <row r="516" spans="27:27" x14ac:dyDescent="0.15">
      <c r="AA516" s="137"/>
    </row>
    <row r="517" spans="27:27" x14ac:dyDescent="0.15">
      <c r="AA517" s="137"/>
    </row>
    <row r="518" spans="27:27" x14ac:dyDescent="0.15">
      <c r="AA518" s="137"/>
    </row>
    <row r="519" spans="27:27" x14ac:dyDescent="0.15">
      <c r="AA519" s="137"/>
    </row>
    <row r="520" spans="27:27" x14ac:dyDescent="0.15">
      <c r="AA520" s="137"/>
    </row>
    <row r="521" spans="27:27" x14ac:dyDescent="0.15">
      <c r="AA521" s="137"/>
    </row>
    <row r="522" spans="27:27" x14ac:dyDescent="0.15">
      <c r="AA522" s="137"/>
    </row>
    <row r="523" spans="27:27" x14ac:dyDescent="0.15">
      <c r="AA523" s="137"/>
    </row>
    <row r="524" spans="27:27" x14ac:dyDescent="0.15">
      <c r="AA524" s="137"/>
    </row>
    <row r="525" spans="27:27" x14ac:dyDescent="0.15">
      <c r="AA525" s="137"/>
    </row>
    <row r="526" spans="27:27" x14ac:dyDescent="0.15">
      <c r="AA526" s="137"/>
    </row>
    <row r="527" spans="27:27" x14ac:dyDescent="0.15">
      <c r="AA527" s="137"/>
    </row>
    <row r="528" spans="27:27" x14ac:dyDescent="0.15">
      <c r="AA528" s="137"/>
    </row>
    <row r="529" spans="27:27" x14ac:dyDescent="0.15">
      <c r="AA529" s="137"/>
    </row>
    <row r="530" spans="27:27" x14ac:dyDescent="0.15">
      <c r="AA530" s="137"/>
    </row>
    <row r="531" spans="27:27" x14ac:dyDescent="0.15">
      <c r="AA531" s="137"/>
    </row>
    <row r="532" spans="27:27" x14ac:dyDescent="0.15">
      <c r="AA532" s="137"/>
    </row>
    <row r="533" spans="27:27" x14ac:dyDescent="0.15">
      <c r="AA533" s="137"/>
    </row>
    <row r="534" spans="27:27" x14ac:dyDescent="0.15">
      <c r="AA534" s="137"/>
    </row>
    <row r="535" spans="27:27" x14ac:dyDescent="0.15">
      <c r="AA535" s="137"/>
    </row>
    <row r="536" spans="27:27" x14ac:dyDescent="0.15">
      <c r="AA536" s="137"/>
    </row>
    <row r="537" spans="27:27" x14ac:dyDescent="0.15">
      <c r="AA537" s="137"/>
    </row>
    <row r="538" spans="27:27" x14ac:dyDescent="0.15">
      <c r="AA538" s="137"/>
    </row>
    <row r="539" spans="27:27" x14ac:dyDescent="0.15">
      <c r="AA539" s="137"/>
    </row>
    <row r="540" spans="27:27" x14ac:dyDescent="0.15">
      <c r="AA540" s="137"/>
    </row>
    <row r="541" spans="27:27" x14ac:dyDescent="0.15">
      <c r="AA541" s="137"/>
    </row>
    <row r="542" spans="27:27" x14ac:dyDescent="0.15">
      <c r="AA542" s="137"/>
    </row>
    <row r="543" spans="27:27" x14ac:dyDescent="0.15">
      <c r="AA543" s="137"/>
    </row>
    <row r="544" spans="27:27" x14ac:dyDescent="0.15">
      <c r="AA544" s="137"/>
    </row>
    <row r="545" spans="27:27" x14ac:dyDescent="0.15">
      <c r="AA545" s="137"/>
    </row>
    <row r="546" spans="27:27" x14ac:dyDescent="0.15">
      <c r="AA546" s="137"/>
    </row>
    <row r="547" spans="27:27" x14ac:dyDescent="0.15">
      <c r="AA547" s="137"/>
    </row>
    <row r="548" spans="27:27" x14ac:dyDescent="0.15">
      <c r="AA548" s="137"/>
    </row>
    <row r="549" spans="27:27" x14ac:dyDescent="0.15">
      <c r="AA549" s="137"/>
    </row>
    <row r="550" spans="27:27" x14ac:dyDescent="0.15">
      <c r="AA550" s="137"/>
    </row>
    <row r="551" spans="27:27" x14ac:dyDescent="0.15">
      <c r="AA551" s="137"/>
    </row>
    <row r="552" spans="27:27" x14ac:dyDescent="0.15">
      <c r="AA552" s="137"/>
    </row>
    <row r="553" spans="27:27" x14ac:dyDescent="0.15">
      <c r="AA553" s="137"/>
    </row>
    <row r="554" spans="27:27" x14ac:dyDescent="0.15">
      <c r="AA554" s="137"/>
    </row>
    <row r="555" spans="27:27" x14ac:dyDescent="0.15">
      <c r="AA555" s="137"/>
    </row>
    <row r="556" spans="27:27" x14ac:dyDescent="0.15">
      <c r="AA556" s="137"/>
    </row>
    <row r="557" spans="27:27" x14ac:dyDescent="0.15">
      <c r="AA557" s="137"/>
    </row>
    <row r="558" spans="27:27" x14ac:dyDescent="0.15">
      <c r="AA558" s="137"/>
    </row>
    <row r="559" spans="27:27" x14ac:dyDescent="0.15">
      <c r="AA559" s="137"/>
    </row>
    <row r="560" spans="27:27" x14ac:dyDescent="0.15">
      <c r="AA560" s="137"/>
    </row>
    <row r="561" spans="27:27" x14ac:dyDescent="0.15">
      <c r="AA561" s="137"/>
    </row>
    <row r="562" spans="27:27" x14ac:dyDescent="0.15">
      <c r="AA562" s="137"/>
    </row>
    <row r="563" spans="27:27" x14ac:dyDescent="0.15">
      <c r="AA563" s="137"/>
    </row>
    <row r="564" spans="27:27" x14ac:dyDescent="0.15">
      <c r="AA564" s="137"/>
    </row>
    <row r="565" spans="27:27" x14ac:dyDescent="0.15">
      <c r="AA565" s="137"/>
    </row>
    <row r="566" spans="27:27" x14ac:dyDescent="0.15">
      <c r="AA566" s="137"/>
    </row>
    <row r="567" spans="27:27" x14ac:dyDescent="0.15">
      <c r="AA567" s="137"/>
    </row>
    <row r="568" spans="27:27" x14ac:dyDescent="0.15">
      <c r="AA568" s="137"/>
    </row>
    <row r="569" spans="27:27" x14ac:dyDescent="0.15">
      <c r="AA569" s="137"/>
    </row>
    <row r="570" spans="27:27" x14ac:dyDescent="0.15">
      <c r="AA570" s="137"/>
    </row>
    <row r="571" spans="27:27" x14ac:dyDescent="0.15">
      <c r="AA571" s="137"/>
    </row>
    <row r="572" spans="27:27" x14ac:dyDescent="0.15">
      <c r="AA572" s="137"/>
    </row>
    <row r="573" spans="27:27" x14ac:dyDescent="0.15">
      <c r="AA573" s="137"/>
    </row>
    <row r="574" spans="27:27" x14ac:dyDescent="0.15">
      <c r="AA574" s="137"/>
    </row>
    <row r="575" spans="27:27" x14ac:dyDescent="0.15">
      <c r="AA575" s="137"/>
    </row>
    <row r="576" spans="27:27" x14ac:dyDescent="0.15">
      <c r="AA576" s="137"/>
    </row>
    <row r="577" spans="27:27" x14ac:dyDescent="0.15">
      <c r="AA577" s="137"/>
    </row>
    <row r="578" spans="27:27" x14ac:dyDescent="0.15">
      <c r="AA578" s="137"/>
    </row>
    <row r="579" spans="27:27" x14ac:dyDescent="0.15">
      <c r="AA579" s="137"/>
    </row>
    <row r="580" spans="27:27" x14ac:dyDescent="0.15">
      <c r="AA580" s="137"/>
    </row>
    <row r="581" spans="27:27" x14ac:dyDescent="0.15">
      <c r="AA581" s="137"/>
    </row>
    <row r="582" spans="27:27" x14ac:dyDescent="0.15">
      <c r="AA582" s="137"/>
    </row>
    <row r="583" spans="27:27" x14ac:dyDescent="0.15">
      <c r="AA583" s="137"/>
    </row>
    <row r="584" spans="27:27" x14ac:dyDescent="0.15">
      <c r="AA584" s="137"/>
    </row>
    <row r="585" spans="27:27" x14ac:dyDescent="0.15">
      <c r="AA585" s="137"/>
    </row>
    <row r="586" spans="27:27" x14ac:dyDescent="0.15">
      <c r="AA586" s="137"/>
    </row>
    <row r="587" spans="27:27" x14ac:dyDescent="0.15">
      <c r="AA587" s="137"/>
    </row>
    <row r="588" spans="27:27" x14ac:dyDescent="0.15">
      <c r="AA588" s="137"/>
    </row>
    <row r="589" spans="27:27" x14ac:dyDescent="0.15">
      <c r="AA589" s="137"/>
    </row>
    <row r="590" spans="27:27" x14ac:dyDescent="0.15">
      <c r="AA590" s="137"/>
    </row>
    <row r="591" spans="27:27" x14ac:dyDescent="0.15">
      <c r="AA591" s="137"/>
    </row>
    <row r="592" spans="27:27" x14ac:dyDescent="0.15">
      <c r="AA592" s="137"/>
    </row>
    <row r="593" spans="27:27" x14ac:dyDescent="0.15">
      <c r="AA593" s="137"/>
    </row>
    <row r="594" spans="27:27" x14ac:dyDescent="0.15">
      <c r="AA594" s="137"/>
    </row>
    <row r="595" spans="27:27" x14ac:dyDescent="0.15">
      <c r="AA595" s="137"/>
    </row>
    <row r="596" spans="27:27" x14ac:dyDescent="0.15">
      <c r="AA596" s="137"/>
    </row>
    <row r="597" spans="27:27" x14ac:dyDescent="0.15">
      <c r="AA597" s="137"/>
    </row>
    <row r="598" spans="27:27" x14ac:dyDescent="0.15">
      <c r="AA598" s="137"/>
    </row>
    <row r="599" spans="27:27" x14ac:dyDescent="0.15">
      <c r="AA599" s="137"/>
    </row>
    <row r="600" spans="27:27" x14ac:dyDescent="0.15">
      <c r="AA600" s="137"/>
    </row>
    <row r="601" spans="27:27" x14ac:dyDescent="0.15">
      <c r="AA601" s="137"/>
    </row>
    <row r="602" spans="27:27" x14ac:dyDescent="0.15">
      <c r="AA602" s="137"/>
    </row>
    <row r="603" spans="27:27" x14ac:dyDescent="0.15">
      <c r="AA603" s="137"/>
    </row>
    <row r="604" spans="27:27" x14ac:dyDescent="0.15">
      <c r="AA604" s="137"/>
    </row>
    <row r="605" spans="27:27" x14ac:dyDescent="0.15">
      <c r="AA605" s="137"/>
    </row>
    <row r="606" spans="27:27" x14ac:dyDescent="0.15">
      <c r="AA606" s="137"/>
    </row>
    <row r="607" spans="27:27" x14ac:dyDescent="0.15">
      <c r="AA607" s="137"/>
    </row>
    <row r="608" spans="27:27" x14ac:dyDescent="0.15">
      <c r="AA608" s="137"/>
    </row>
    <row r="609" spans="27:27" x14ac:dyDescent="0.15">
      <c r="AA609" s="137"/>
    </row>
    <row r="610" spans="27:27" x14ac:dyDescent="0.15">
      <c r="AA610" s="137"/>
    </row>
    <row r="611" spans="27:27" x14ac:dyDescent="0.15">
      <c r="AA611" s="137"/>
    </row>
    <row r="612" spans="27:27" x14ac:dyDescent="0.15">
      <c r="AA612" s="137"/>
    </row>
    <row r="613" spans="27:27" x14ac:dyDescent="0.15">
      <c r="AA613" s="137"/>
    </row>
    <row r="614" spans="27:27" x14ac:dyDescent="0.15">
      <c r="AA614" s="137"/>
    </row>
    <row r="615" spans="27:27" x14ac:dyDescent="0.15">
      <c r="AA615" s="137"/>
    </row>
    <row r="616" spans="27:27" x14ac:dyDescent="0.15">
      <c r="AA616" s="137"/>
    </row>
    <row r="617" spans="27:27" x14ac:dyDescent="0.15">
      <c r="AA617" s="137"/>
    </row>
    <row r="618" spans="27:27" x14ac:dyDescent="0.15">
      <c r="AA618" s="137"/>
    </row>
    <row r="619" spans="27:27" x14ac:dyDescent="0.15">
      <c r="AA619" s="137"/>
    </row>
    <row r="620" spans="27:27" x14ac:dyDescent="0.15">
      <c r="AA620" s="137"/>
    </row>
    <row r="621" spans="27:27" x14ac:dyDescent="0.15">
      <c r="AA621" s="137"/>
    </row>
    <row r="622" spans="27:27" x14ac:dyDescent="0.15">
      <c r="AA622" s="137"/>
    </row>
    <row r="623" spans="27:27" x14ac:dyDescent="0.15">
      <c r="AA623" s="137"/>
    </row>
    <row r="624" spans="27:27" x14ac:dyDescent="0.15">
      <c r="AA624" s="137"/>
    </row>
    <row r="625" spans="27:27" x14ac:dyDescent="0.15">
      <c r="AA625" s="137"/>
    </row>
    <row r="626" spans="27:27" x14ac:dyDescent="0.15">
      <c r="AA626" s="137"/>
    </row>
    <row r="627" spans="27:27" x14ac:dyDescent="0.15">
      <c r="AA627" s="137"/>
    </row>
    <row r="628" spans="27:27" x14ac:dyDescent="0.15">
      <c r="AA628" s="137"/>
    </row>
    <row r="629" spans="27:27" x14ac:dyDescent="0.15">
      <c r="AA629" s="137"/>
    </row>
    <row r="630" spans="27:27" x14ac:dyDescent="0.15">
      <c r="AA630" s="137"/>
    </row>
    <row r="631" spans="27:27" x14ac:dyDescent="0.15">
      <c r="AA631" s="137"/>
    </row>
    <row r="632" spans="27:27" x14ac:dyDescent="0.15">
      <c r="AA632" s="137"/>
    </row>
    <row r="633" spans="27:27" x14ac:dyDescent="0.15">
      <c r="AA633" s="137"/>
    </row>
    <row r="634" spans="27:27" x14ac:dyDescent="0.15">
      <c r="AA634" s="137"/>
    </row>
    <row r="635" spans="27:27" x14ac:dyDescent="0.15">
      <c r="AA635" s="137"/>
    </row>
    <row r="636" spans="27:27" x14ac:dyDescent="0.15">
      <c r="AA636" s="137"/>
    </row>
    <row r="637" spans="27:27" x14ac:dyDescent="0.15">
      <c r="AA637" s="137"/>
    </row>
    <row r="638" spans="27:27" x14ac:dyDescent="0.15">
      <c r="AA638" s="137"/>
    </row>
    <row r="639" spans="27:27" x14ac:dyDescent="0.15">
      <c r="AA639" s="137"/>
    </row>
    <row r="640" spans="27:27" x14ac:dyDescent="0.15">
      <c r="AA640" s="137"/>
    </row>
    <row r="641" spans="27:27" x14ac:dyDescent="0.15">
      <c r="AA641" s="137"/>
    </row>
    <row r="642" spans="27:27" x14ac:dyDescent="0.15">
      <c r="AA642" s="137"/>
    </row>
    <row r="643" spans="27:27" x14ac:dyDescent="0.15">
      <c r="AA643" s="137"/>
    </row>
    <row r="644" spans="27:27" x14ac:dyDescent="0.15">
      <c r="AA644" s="137"/>
    </row>
    <row r="645" spans="27:27" x14ac:dyDescent="0.15">
      <c r="AA645" s="137"/>
    </row>
    <row r="646" spans="27:27" x14ac:dyDescent="0.15">
      <c r="AA646" s="137"/>
    </row>
    <row r="647" spans="27:27" x14ac:dyDescent="0.15">
      <c r="AA647" s="137"/>
    </row>
    <row r="648" spans="27:27" x14ac:dyDescent="0.15">
      <c r="AA648" s="137"/>
    </row>
    <row r="649" spans="27:27" x14ac:dyDescent="0.15">
      <c r="AA649" s="137"/>
    </row>
    <row r="650" spans="27:27" x14ac:dyDescent="0.15">
      <c r="AA650" s="137"/>
    </row>
    <row r="651" spans="27:27" x14ac:dyDescent="0.15">
      <c r="AA651" s="137"/>
    </row>
    <row r="652" spans="27:27" x14ac:dyDescent="0.15">
      <c r="AA652" s="137"/>
    </row>
    <row r="653" spans="27:27" x14ac:dyDescent="0.15">
      <c r="AA653" s="137"/>
    </row>
    <row r="654" spans="27:27" x14ac:dyDescent="0.15">
      <c r="AA654" s="137"/>
    </row>
    <row r="655" spans="27:27" x14ac:dyDescent="0.15">
      <c r="AA655" s="137"/>
    </row>
    <row r="656" spans="27:27" x14ac:dyDescent="0.15">
      <c r="AA656" s="137"/>
    </row>
    <row r="657" spans="27:27" x14ac:dyDescent="0.15">
      <c r="AA657" s="137"/>
    </row>
    <row r="658" spans="27:27" x14ac:dyDescent="0.15">
      <c r="AA658" s="137"/>
    </row>
    <row r="659" spans="27:27" x14ac:dyDescent="0.15">
      <c r="AA659" s="137"/>
    </row>
    <row r="660" spans="27:27" x14ac:dyDescent="0.15">
      <c r="AA660" s="137"/>
    </row>
    <row r="661" spans="27:27" x14ac:dyDescent="0.15">
      <c r="AA661" s="137"/>
    </row>
    <row r="662" spans="27:27" x14ac:dyDescent="0.15">
      <c r="AA662" s="137"/>
    </row>
    <row r="663" spans="27:27" x14ac:dyDescent="0.15">
      <c r="AA663" s="137"/>
    </row>
    <row r="664" spans="27:27" x14ac:dyDescent="0.15">
      <c r="AA664" s="137"/>
    </row>
    <row r="665" spans="27:27" x14ac:dyDescent="0.15">
      <c r="AA665" s="137"/>
    </row>
    <row r="666" spans="27:27" x14ac:dyDescent="0.15">
      <c r="AA666" s="137"/>
    </row>
    <row r="667" spans="27:27" x14ac:dyDescent="0.15">
      <c r="AA667" s="137"/>
    </row>
    <row r="668" spans="27:27" x14ac:dyDescent="0.15">
      <c r="AA668" s="137"/>
    </row>
    <row r="669" spans="27:27" x14ac:dyDescent="0.15">
      <c r="AA669" s="137"/>
    </row>
    <row r="670" spans="27:27" x14ac:dyDescent="0.15">
      <c r="AA670" s="137"/>
    </row>
    <row r="671" spans="27:27" x14ac:dyDescent="0.15">
      <c r="AA671" s="137"/>
    </row>
    <row r="672" spans="27:27" x14ac:dyDescent="0.15">
      <c r="AA672" s="137"/>
    </row>
    <row r="673" spans="27:27" x14ac:dyDescent="0.15">
      <c r="AA673" s="137"/>
    </row>
    <row r="674" spans="27:27" x14ac:dyDescent="0.15">
      <c r="AA674" s="137"/>
    </row>
    <row r="675" spans="27:27" x14ac:dyDescent="0.15">
      <c r="AA675" s="137"/>
    </row>
    <row r="676" spans="27:27" x14ac:dyDescent="0.15">
      <c r="AA676" s="137"/>
    </row>
    <row r="677" spans="27:27" x14ac:dyDescent="0.15">
      <c r="AA677" s="137"/>
    </row>
    <row r="678" spans="27:27" x14ac:dyDescent="0.15">
      <c r="AA678" s="137"/>
    </row>
    <row r="679" spans="27:27" x14ac:dyDescent="0.15">
      <c r="AA679" s="137"/>
    </row>
    <row r="680" spans="27:27" x14ac:dyDescent="0.15">
      <c r="AA680" s="137"/>
    </row>
    <row r="681" spans="27:27" x14ac:dyDescent="0.15">
      <c r="AA681" s="137"/>
    </row>
    <row r="682" spans="27:27" x14ac:dyDescent="0.15">
      <c r="AA682" s="137"/>
    </row>
    <row r="683" spans="27:27" x14ac:dyDescent="0.15">
      <c r="AA683" s="137"/>
    </row>
    <row r="684" spans="27:27" x14ac:dyDescent="0.15">
      <c r="AA684" s="137"/>
    </row>
    <row r="685" spans="27:27" x14ac:dyDescent="0.15">
      <c r="AA685" s="137"/>
    </row>
    <row r="686" spans="27:27" x14ac:dyDescent="0.15">
      <c r="AA686" s="137"/>
    </row>
    <row r="687" spans="27:27" x14ac:dyDescent="0.15">
      <c r="AA687" s="137"/>
    </row>
    <row r="688" spans="27:27" x14ac:dyDescent="0.15">
      <c r="AA688" s="137"/>
    </row>
    <row r="689" spans="27:27" x14ac:dyDescent="0.15">
      <c r="AA689" s="137"/>
    </row>
    <row r="690" spans="27:27" x14ac:dyDescent="0.15">
      <c r="AA690" s="137"/>
    </row>
    <row r="691" spans="27:27" x14ac:dyDescent="0.15">
      <c r="AA691" s="137"/>
    </row>
    <row r="692" spans="27:27" x14ac:dyDescent="0.15">
      <c r="AA692" s="137"/>
    </row>
    <row r="693" spans="27:27" x14ac:dyDescent="0.15">
      <c r="AA693" s="137"/>
    </row>
    <row r="694" spans="27:27" x14ac:dyDescent="0.15">
      <c r="AA694" s="137"/>
    </row>
    <row r="695" spans="27:27" x14ac:dyDescent="0.15">
      <c r="AA695" s="137"/>
    </row>
    <row r="696" spans="27:27" x14ac:dyDescent="0.15">
      <c r="AA696" s="137"/>
    </row>
    <row r="697" spans="27:27" x14ac:dyDescent="0.15">
      <c r="AA697" s="137"/>
    </row>
    <row r="698" spans="27:27" x14ac:dyDescent="0.15">
      <c r="AA698" s="137"/>
    </row>
    <row r="699" spans="27:27" x14ac:dyDescent="0.15">
      <c r="AA699" s="137"/>
    </row>
    <row r="700" spans="27:27" x14ac:dyDescent="0.15">
      <c r="AA700" s="137"/>
    </row>
    <row r="701" spans="27:27" x14ac:dyDescent="0.15">
      <c r="AA701" s="137"/>
    </row>
    <row r="702" spans="27:27" x14ac:dyDescent="0.15">
      <c r="AA702" s="137"/>
    </row>
    <row r="703" spans="27:27" x14ac:dyDescent="0.15">
      <c r="AA703" s="137"/>
    </row>
    <row r="704" spans="27:27" x14ac:dyDescent="0.15">
      <c r="AA704" s="137"/>
    </row>
    <row r="705" spans="27:27" x14ac:dyDescent="0.15">
      <c r="AA705" s="137"/>
    </row>
    <row r="706" spans="27:27" x14ac:dyDescent="0.15">
      <c r="AA706" s="137"/>
    </row>
    <row r="707" spans="27:27" x14ac:dyDescent="0.15">
      <c r="AA707" s="137"/>
    </row>
    <row r="708" spans="27:27" x14ac:dyDescent="0.15">
      <c r="AA708" s="137"/>
    </row>
    <row r="709" spans="27:27" x14ac:dyDescent="0.15">
      <c r="AA709" s="137"/>
    </row>
    <row r="710" spans="27:27" x14ac:dyDescent="0.15">
      <c r="AA710" s="137"/>
    </row>
    <row r="711" spans="27:27" x14ac:dyDescent="0.15">
      <c r="AA711" s="137"/>
    </row>
    <row r="712" spans="27:27" x14ac:dyDescent="0.15">
      <c r="AA712" s="137"/>
    </row>
    <row r="713" spans="27:27" x14ac:dyDescent="0.15">
      <c r="AA713" s="137"/>
    </row>
    <row r="714" spans="27:27" x14ac:dyDescent="0.15">
      <c r="AA714" s="137"/>
    </row>
    <row r="715" spans="27:27" x14ac:dyDescent="0.15">
      <c r="AA715" s="137"/>
    </row>
    <row r="716" spans="27:27" x14ac:dyDescent="0.15">
      <c r="AA716" s="137"/>
    </row>
    <row r="717" spans="27:27" x14ac:dyDescent="0.15">
      <c r="AA717" s="137"/>
    </row>
    <row r="718" spans="27:27" x14ac:dyDescent="0.15">
      <c r="AA718" s="137"/>
    </row>
    <row r="719" spans="27:27" x14ac:dyDescent="0.15">
      <c r="AA719" s="137"/>
    </row>
    <row r="720" spans="27:27" x14ac:dyDescent="0.15">
      <c r="AA720" s="137"/>
    </row>
    <row r="721" spans="27:27" x14ac:dyDescent="0.15">
      <c r="AA721" s="137"/>
    </row>
    <row r="722" spans="27:27" x14ac:dyDescent="0.15">
      <c r="AA722" s="137"/>
    </row>
    <row r="723" spans="27:27" x14ac:dyDescent="0.15">
      <c r="AA723" s="137"/>
    </row>
    <row r="724" spans="27:27" x14ac:dyDescent="0.15">
      <c r="AA724" s="137"/>
    </row>
    <row r="725" spans="27:27" x14ac:dyDescent="0.15">
      <c r="AA725" s="137"/>
    </row>
    <row r="726" spans="27:27" x14ac:dyDescent="0.15">
      <c r="AA726" s="137"/>
    </row>
    <row r="727" spans="27:27" x14ac:dyDescent="0.15">
      <c r="AA727" s="137"/>
    </row>
    <row r="728" spans="27:27" x14ac:dyDescent="0.15">
      <c r="AA728" s="137"/>
    </row>
    <row r="729" spans="27:27" x14ac:dyDescent="0.15">
      <c r="AA729" s="137"/>
    </row>
    <row r="730" spans="27:27" x14ac:dyDescent="0.15">
      <c r="AA730" s="137"/>
    </row>
    <row r="731" spans="27:27" x14ac:dyDescent="0.15">
      <c r="AA731" s="137"/>
    </row>
    <row r="732" spans="27:27" x14ac:dyDescent="0.15">
      <c r="AA732" s="137"/>
    </row>
    <row r="733" spans="27:27" x14ac:dyDescent="0.15">
      <c r="AA733" s="137"/>
    </row>
    <row r="734" spans="27:27" x14ac:dyDescent="0.15">
      <c r="AA734" s="137"/>
    </row>
    <row r="735" spans="27:27" x14ac:dyDescent="0.15">
      <c r="AA735" s="137"/>
    </row>
    <row r="736" spans="27:27" x14ac:dyDescent="0.15">
      <c r="AA736" s="137"/>
    </row>
    <row r="737" spans="27:27" x14ac:dyDescent="0.15">
      <c r="AA737" s="137"/>
    </row>
    <row r="738" spans="27:27" x14ac:dyDescent="0.15">
      <c r="AA738" s="137"/>
    </row>
    <row r="739" spans="27:27" x14ac:dyDescent="0.15">
      <c r="AA739" s="137"/>
    </row>
    <row r="740" spans="27:27" x14ac:dyDescent="0.15">
      <c r="AA740" s="137"/>
    </row>
    <row r="741" spans="27:27" x14ac:dyDescent="0.15">
      <c r="AA741" s="137"/>
    </row>
    <row r="742" spans="27:27" x14ac:dyDescent="0.15">
      <c r="AA742" s="137"/>
    </row>
    <row r="743" spans="27:27" x14ac:dyDescent="0.15">
      <c r="AA743" s="137"/>
    </row>
    <row r="744" spans="27:27" x14ac:dyDescent="0.15">
      <c r="AA744" s="137"/>
    </row>
    <row r="745" spans="27:27" x14ac:dyDescent="0.15">
      <c r="AA745" s="137"/>
    </row>
    <row r="746" spans="27:27" x14ac:dyDescent="0.15">
      <c r="AA746" s="137"/>
    </row>
    <row r="747" spans="27:27" x14ac:dyDescent="0.15">
      <c r="AA747" s="137"/>
    </row>
    <row r="748" spans="27:27" x14ac:dyDescent="0.15">
      <c r="AA748" s="137"/>
    </row>
    <row r="749" spans="27:27" x14ac:dyDescent="0.15">
      <c r="AA749" s="137"/>
    </row>
    <row r="750" spans="27:27" x14ac:dyDescent="0.15">
      <c r="AA750" s="137"/>
    </row>
    <row r="751" spans="27:27" x14ac:dyDescent="0.15">
      <c r="AA751" s="137"/>
    </row>
    <row r="752" spans="27:27" x14ac:dyDescent="0.15">
      <c r="AA752" s="137"/>
    </row>
    <row r="753" spans="27:27" x14ac:dyDescent="0.15">
      <c r="AA753" s="137"/>
    </row>
    <row r="754" spans="27:27" x14ac:dyDescent="0.15">
      <c r="AA754" s="137"/>
    </row>
    <row r="755" spans="27:27" x14ac:dyDescent="0.15">
      <c r="AA755" s="137"/>
    </row>
    <row r="756" spans="27:27" x14ac:dyDescent="0.15">
      <c r="AA756" s="137"/>
    </row>
    <row r="757" spans="27:27" x14ac:dyDescent="0.15">
      <c r="AA757" s="137"/>
    </row>
    <row r="758" spans="27:27" x14ac:dyDescent="0.15">
      <c r="AA758" s="137"/>
    </row>
    <row r="759" spans="27:27" x14ac:dyDescent="0.15">
      <c r="AA759" s="137"/>
    </row>
    <row r="760" spans="27:27" x14ac:dyDescent="0.15">
      <c r="AA760" s="137"/>
    </row>
    <row r="761" spans="27:27" x14ac:dyDescent="0.15">
      <c r="AA761" s="137"/>
    </row>
    <row r="762" spans="27:27" x14ac:dyDescent="0.15">
      <c r="AA762" s="137"/>
    </row>
    <row r="763" spans="27:27" x14ac:dyDescent="0.15">
      <c r="AA763" s="137"/>
    </row>
    <row r="764" spans="27:27" x14ac:dyDescent="0.15">
      <c r="AA764" s="137"/>
    </row>
    <row r="765" spans="27:27" x14ac:dyDescent="0.15">
      <c r="AA765" s="137"/>
    </row>
    <row r="766" spans="27:27" x14ac:dyDescent="0.15">
      <c r="AA766" s="137"/>
    </row>
    <row r="767" spans="27:27" x14ac:dyDescent="0.15">
      <c r="AA767" s="137"/>
    </row>
    <row r="768" spans="27:27" x14ac:dyDescent="0.15">
      <c r="AA768" s="137"/>
    </row>
    <row r="769" spans="27:27" x14ac:dyDescent="0.15">
      <c r="AA769" s="137"/>
    </row>
    <row r="770" spans="27:27" x14ac:dyDescent="0.15">
      <c r="AA770" s="137"/>
    </row>
    <row r="771" spans="27:27" x14ac:dyDescent="0.15">
      <c r="AA771" s="137"/>
    </row>
    <row r="772" spans="27:27" x14ac:dyDescent="0.15">
      <c r="AA772" s="137"/>
    </row>
    <row r="773" spans="27:27" x14ac:dyDescent="0.15">
      <c r="AA773" s="137"/>
    </row>
    <row r="774" spans="27:27" x14ac:dyDescent="0.15">
      <c r="AA774" s="137"/>
    </row>
    <row r="775" spans="27:27" x14ac:dyDescent="0.15">
      <c r="AA775" s="137"/>
    </row>
    <row r="776" spans="27:27" x14ac:dyDescent="0.15">
      <c r="AA776" s="137"/>
    </row>
    <row r="777" spans="27:27" x14ac:dyDescent="0.15">
      <c r="AA777" s="137"/>
    </row>
    <row r="778" spans="27:27" x14ac:dyDescent="0.15">
      <c r="AA778" s="137"/>
    </row>
    <row r="779" spans="27:27" x14ac:dyDescent="0.15">
      <c r="AA779" s="137"/>
    </row>
    <row r="780" spans="27:27" x14ac:dyDescent="0.15">
      <c r="AA780" s="137"/>
    </row>
    <row r="781" spans="27:27" x14ac:dyDescent="0.15">
      <c r="AA781" s="137"/>
    </row>
    <row r="782" spans="27:27" x14ac:dyDescent="0.15">
      <c r="AA782" s="137"/>
    </row>
    <row r="783" spans="27:27" x14ac:dyDescent="0.15">
      <c r="AA783" s="137"/>
    </row>
    <row r="784" spans="27:27" x14ac:dyDescent="0.15">
      <c r="AA784" s="137"/>
    </row>
    <row r="785" spans="27:27" x14ac:dyDescent="0.15">
      <c r="AA785" s="137"/>
    </row>
    <row r="786" spans="27:27" x14ac:dyDescent="0.15">
      <c r="AA786" s="137"/>
    </row>
    <row r="787" spans="27:27" x14ac:dyDescent="0.15">
      <c r="AA787" s="137"/>
    </row>
    <row r="788" spans="27:27" x14ac:dyDescent="0.15">
      <c r="AA788" s="137"/>
    </row>
    <row r="789" spans="27:27" x14ac:dyDescent="0.15">
      <c r="AA789" s="137"/>
    </row>
    <row r="790" spans="27:27" x14ac:dyDescent="0.15">
      <c r="AA790" s="137"/>
    </row>
    <row r="791" spans="27:27" x14ac:dyDescent="0.15">
      <c r="AA791" s="137"/>
    </row>
    <row r="792" spans="27:27" x14ac:dyDescent="0.15">
      <c r="AA792" s="137"/>
    </row>
    <row r="793" spans="27:27" x14ac:dyDescent="0.15">
      <c r="AA793" s="137"/>
    </row>
    <row r="794" spans="27:27" x14ac:dyDescent="0.15">
      <c r="AA794" s="137"/>
    </row>
    <row r="795" spans="27:27" x14ac:dyDescent="0.15">
      <c r="AA795" s="137"/>
    </row>
    <row r="796" spans="27:27" x14ac:dyDescent="0.15">
      <c r="AA796" s="137"/>
    </row>
    <row r="797" spans="27:27" x14ac:dyDescent="0.15">
      <c r="AA797" s="137"/>
    </row>
    <row r="798" spans="27:27" x14ac:dyDescent="0.15">
      <c r="AA798" s="137"/>
    </row>
    <row r="799" spans="27:27" x14ac:dyDescent="0.15">
      <c r="AA799" s="137"/>
    </row>
    <row r="800" spans="27:27" x14ac:dyDescent="0.15">
      <c r="AA800" s="137"/>
    </row>
    <row r="801" spans="27:27" x14ac:dyDescent="0.15">
      <c r="AA801" s="137"/>
    </row>
    <row r="802" spans="27:27" x14ac:dyDescent="0.15">
      <c r="AA802" s="137"/>
    </row>
    <row r="803" spans="27:27" x14ac:dyDescent="0.15">
      <c r="AA803" s="137"/>
    </row>
    <row r="804" spans="27:27" x14ac:dyDescent="0.15">
      <c r="AA804" s="137"/>
    </row>
    <row r="805" spans="27:27" x14ac:dyDescent="0.15">
      <c r="AA805" s="137"/>
    </row>
    <row r="806" spans="27:27" x14ac:dyDescent="0.15">
      <c r="AA806" s="137"/>
    </row>
    <row r="807" spans="27:27" x14ac:dyDescent="0.15">
      <c r="AA807" s="137"/>
    </row>
    <row r="808" spans="27:27" x14ac:dyDescent="0.15">
      <c r="AA808" s="137"/>
    </row>
    <row r="809" spans="27:27" x14ac:dyDescent="0.15">
      <c r="AA809" s="137"/>
    </row>
    <row r="810" spans="27:27" x14ac:dyDescent="0.15">
      <c r="AA810" s="137"/>
    </row>
    <row r="811" spans="27:27" x14ac:dyDescent="0.15">
      <c r="AA811" s="137"/>
    </row>
    <row r="812" spans="27:27" x14ac:dyDescent="0.15">
      <c r="AA812" s="137"/>
    </row>
    <row r="813" spans="27:27" x14ac:dyDescent="0.15">
      <c r="AA813" s="137"/>
    </row>
    <row r="814" spans="27:27" x14ac:dyDescent="0.15">
      <c r="AA814" s="137"/>
    </row>
    <row r="815" spans="27:27" x14ac:dyDescent="0.15">
      <c r="AA815" s="137"/>
    </row>
    <row r="816" spans="27:27" x14ac:dyDescent="0.15">
      <c r="AA816" s="137"/>
    </row>
    <row r="817" spans="27:27" x14ac:dyDescent="0.15">
      <c r="AA817" s="137"/>
    </row>
    <row r="818" spans="27:27" x14ac:dyDescent="0.15">
      <c r="AA818" s="137"/>
    </row>
    <row r="819" spans="27:27" x14ac:dyDescent="0.15">
      <c r="AA819" s="137"/>
    </row>
    <row r="820" spans="27:27" x14ac:dyDescent="0.15">
      <c r="AA820" s="137"/>
    </row>
    <row r="821" spans="27:27" x14ac:dyDescent="0.15">
      <c r="AA821" s="137"/>
    </row>
    <row r="822" spans="27:27" x14ac:dyDescent="0.15">
      <c r="AA822" s="137"/>
    </row>
    <row r="823" spans="27:27" x14ac:dyDescent="0.15">
      <c r="AA823" s="137"/>
    </row>
    <row r="824" spans="27:27" x14ac:dyDescent="0.15">
      <c r="AA824" s="137"/>
    </row>
    <row r="825" spans="27:27" x14ac:dyDescent="0.15">
      <c r="AA825" s="137"/>
    </row>
    <row r="826" spans="27:27" x14ac:dyDescent="0.15">
      <c r="AA826" s="137"/>
    </row>
    <row r="827" spans="27:27" x14ac:dyDescent="0.15">
      <c r="AA827" s="137"/>
    </row>
    <row r="828" spans="27:27" x14ac:dyDescent="0.15">
      <c r="AA828" s="137"/>
    </row>
    <row r="829" spans="27:27" x14ac:dyDescent="0.15">
      <c r="AA829" s="137"/>
    </row>
    <row r="830" spans="27:27" x14ac:dyDescent="0.15">
      <c r="AA830" s="137"/>
    </row>
    <row r="831" spans="27:27" x14ac:dyDescent="0.15">
      <c r="AA831" s="137"/>
    </row>
    <row r="832" spans="27:27" x14ac:dyDescent="0.15">
      <c r="AA832" s="137"/>
    </row>
    <row r="833" spans="27:27" x14ac:dyDescent="0.15">
      <c r="AA833" s="137"/>
    </row>
    <row r="834" spans="27:27" x14ac:dyDescent="0.15">
      <c r="AA834" s="137"/>
    </row>
    <row r="835" spans="27:27" x14ac:dyDescent="0.15">
      <c r="AA835" s="137"/>
    </row>
    <row r="836" spans="27:27" x14ac:dyDescent="0.15">
      <c r="AA836" s="137"/>
    </row>
    <row r="837" spans="27:27" x14ac:dyDescent="0.15">
      <c r="AA837" s="137"/>
    </row>
    <row r="838" spans="27:27" x14ac:dyDescent="0.15">
      <c r="AA838" s="137"/>
    </row>
    <row r="839" spans="27:27" x14ac:dyDescent="0.15">
      <c r="AA839" s="137"/>
    </row>
    <row r="840" spans="27:27" x14ac:dyDescent="0.15">
      <c r="AA840" s="137"/>
    </row>
    <row r="841" spans="27:27" x14ac:dyDescent="0.15">
      <c r="AA841" s="137"/>
    </row>
    <row r="842" spans="27:27" x14ac:dyDescent="0.15">
      <c r="AA842" s="137"/>
    </row>
    <row r="843" spans="27:27" x14ac:dyDescent="0.15">
      <c r="AA843" s="137"/>
    </row>
    <row r="844" spans="27:27" x14ac:dyDescent="0.15">
      <c r="AA844" s="137"/>
    </row>
    <row r="845" spans="27:27" x14ac:dyDescent="0.15">
      <c r="AA845" s="137"/>
    </row>
    <row r="846" spans="27:27" x14ac:dyDescent="0.15">
      <c r="AA846" s="137"/>
    </row>
    <row r="847" spans="27:27" x14ac:dyDescent="0.15">
      <c r="AA847" s="137"/>
    </row>
    <row r="848" spans="27:27" x14ac:dyDescent="0.15">
      <c r="AA848" s="137"/>
    </row>
    <row r="849" spans="27:27" x14ac:dyDescent="0.15">
      <c r="AA849" s="137"/>
    </row>
    <row r="850" spans="27:27" x14ac:dyDescent="0.15">
      <c r="AA850" s="137"/>
    </row>
    <row r="851" spans="27:27" x14ac:dyDescent="0.15">
      <c r="AA851" s="137"/>
    </row>
    <row r="852" spans="27:27" x14ac:dyDescent="0.15">
      <c r="AA852" s="137"/>
    </row>
    <row r="853" spans="27:27" x14ac:dyDescent="0.15">
      <c r="AA853" s="137"/>
    </row>
    <row r="854" spans="27:27" x14ac:dyDescent="0.15">
      <c r="AA854" s="137"/>
    </row>
    <row r="855" spans="27:27" x14ac:dyDescent="0.15">
      <c r="AA855" s="137"/>
    </row>
    <row r="856" spans="27:27" x14ac:dyDescent="0.15">
      <c r="AA856" s="137"/>
    </row>
    <row r="857" spans="27:27" x14ac:dyDescent="0.15">
      <c r="AA857" s="137"/>
    </row>
    <row r="858" spans="27:27" x14ac:dyDescent="0.15">
      <c r="AA858" s="137"/>
    </row>
    <row r="859" spans="27:27" x14ac:dyDescent="0.15">
      <c r="AA859" s="137"/>
    </row>
    <row r="860" spans="27:27" x14ac:dyDescent="0.15">
      <c r="AA860" s="137"/>
    </row>
    <row r="861" spans="27:27" x14ac:dyDescent="0.15">
      <c r="AA861" s="137"/>
    </row>
    <row r="862" spans="27:27" x14ac:dyDescent="0.15">
      <c r="AA862" s="137"/>
    </row>
    <row r="863" spans="27:27" x14ac:dyDescent="0.15">
      <c r="AA863" s="137"/>
    </row>
    <row r="864" spans="27:27" x14ac:dyDescent="0.15">
      <c r="AA864" s="137"/>
    </row>
    <row r="865" spans="27:27" x14ac:dyDescent="0.15">
      <c r="AA865" s="137"/>
    </row>
    <row r="866" spans="27:27" x14ac:dyDescent="0.15">
      <c r="AA866" s="137"/>
    </row>
    <row r="867" spans="27:27" x14ac:dyDescent="0.15">
      <c r="AA867" s="137"/>
    </row>
    <row r="868" spans="27:27" x14ac:dyDescent="0.15">
      <c r="AA868" s="137"/>
    </row>
    <row r="869" spans="27:27" x14ac:dyDescent="0.15">
      <c r="AA869" s="137"/>
    </row>
    <row r="870" spans="27:27" x14ac:dyDescent="0.15">
      <c r="AA870" s="137"/>
    </row>
    <row r="871" spans="27:27" x14ac:dyDescent="0.15">
      <c r="AA871" s="137"/>
    </row>
    <row r="872" spans="27:27" x14ac:dyDescent="0.15">
      <c r="AA872" s="137"/>
    </row>
    <row r="873" spans="27:27" x14ac:dyDescent="0.15">
      <c r="AA873" s="137"/>
    </row>
    <row r="874" spans="27:27" x14ac:dyDescent="0.15">
      <c r="AA874" s="137"/>
    </row>
    <row r="875" spans="27:27" x14ac:dyDescent="0.15">
      <c r="AA875" s="137"/>
    </row>
    <row r="876" spans="27:27" x14ac:dyDescent="0.15">
      <c r="AA876" s="137"/>
    </row>
    <row r="877" spans="27:27" x14ac:dyDescent="0.15">
      <c r="AA877" s="137"/>
    </row>
    <row r="878" spans="27:27" x14ac:dyDescent="0.15">
      <c r="AA878" s="137"/>
    </row>
    <row r="879" spans="27:27" x14ac:dyDescent="0.15">
      <c r="AA879" s="137"/>
    </row>
    <row r="880" spans="27:27" x14ac:dyDescent="0.15">
      <c r="AA880" s="137"/>
    </row>
    <row r="881" spans="27:27" x14ac:dyDescent="0.15">
      <c r="AA881" s="137"/>
    </row>
    <row r="882" spans="27:27" x14ac:dyDescent="0.15">
      <c r="AA882" s="137"/>
    </row>
    <row r="883" spans="27:27" x14ac:dyDescent="0.15">
      <c r="AA883" s="137"/>
    </row>
    <row r="884" spans="27:27" x14ac:dyDescent="0.15">
      <c r="AA884" s="137"/>
    </row>
    <row r="885" spans="27:27" x14ac:dyDescent="0.15">
      <c r="AA885" s="137"/>
    </row>
    <row r="886" spans="27:27" x14ac:dyDescent="0.15">
      <c r="AA886" s="137"/>
    </row>
    <row r="887" spans="27:27" x14ac:dyDescent="0.15">
      <c r="AA887" s="137"/>
    </row>
    <row r="888" spans="27:27" x14ac:dyDescent="0.15">
      <c r="AA888" s="137"/>
    </row>
    <row r="889" spans="27:27" x14ac:dyDescent="0.15">
      <c r="AA889" s="137"/>
    </row>
    <row r="890" spans="27:27" x14ac:dyDescent="0.15">
      <c r="AA890" s="137"/>
    </row>
    <row r="891" spans="27:27" x14ac:dyDescent="0.15">
      <c r="AA891" s="137"/>
    </row>
    <row r="892" spans="27:27" x14ac:dyDescent="0.15">
      <c r="AA892" s="137"/>
    </row>
    <row r="893" spans="27:27" x14ac:dyDescent="0.15">
      <c r="AA893" s="137"/>
    </row>
    <row r="894" spans="27:27" x14ac:dyDescent="0.15">
      <c r="AA894" s="137"/>
    </row>
    <row r="895" spans="27:27" x14ac:dyDescent="0.15">
      <c r="AA895" s="137"/>
    </row>
    <row r="896" spans="27:27" x14ac:dyDescent="0.15">
      <c r="AA896" s="137"/>
    </row>
    <row r="897" spans="27:27" x14ac:dyDescent="0.15">
      <c r="AA897" s="137"/>
    </row>
    <row r="898" spans="27:27" x14ac:dyDescent="0.15">
      <c r="AA898" s="137"/>
    </row>
    <row r="899" spans="27:27" x14ac:dyDescent="0.15">
      <c r="AA899" s="137"/>
    </row>
    <row r="900" spans="27:27" x14ac:dyDescent="0.15">
      <c r="AA900" s="137"/>
    </row>
    <row r="901" spans="27:27" x14ac:dyDescent="0.15">
      <c r="AA901" s="137"/>
    </row>
    <row r="902" spans="27:27" x14ac:dyDescent="0.15">
      <c r="AA902" s="137"/>
    </row>
    <row r="903" spans="27:27" x14ac:dyDescent="0.15">
      <c r="AA903" s="137"/>
    </row>
    <row r="904" spans="27:27" x14ac:dyDescent="0.15">
      <c r="AA904" s="137"/>
    </row>
    <row r="905" spans="27:27" x14ac:dyDescent="0.15">
      <c r="AA905" s="137"/>
    </row>
    <row r="906" spans="27:27" x14ac:dyDescent="0.15">
      <c r="AA906" s="137"/>
    </row>
    <row r="907" spans="27:27" x14ac:dyDescent="0.15">
      <c r="AA907" s="137"/>
    </row>
    <row r="908" spans="27:27" x14ac:dyDescent="0.15">
      <c r="AA908" s="137"/>
    </row>
    <row r="909" spans="27:27" x14ac:dyDescent="0.15">
      <c r="AA909" s="137"/>
    </row>
    <row r="910" spans="27:27" x14ac:dyDescent="0.15">
      <c r="AA910" s="137"/>
    </row>
    <row r="911" spans="27:27" x14ac:dyDescent="0.15">
      <c r="AA911" s="137"/>
    </row>
    <row r="912" spans="27:27" x14ac:dyDescent="0.15">
      <c r="AA912" s="137"/>
    </row>
    <row r="913" spans="27:27" x14ac:dyDescent="0.15">
      <c r="AA913" s="137"/>
    </row>
    <row r="914" spans="27:27" x14ac:dyDescent="0.15">
      <c r="AA914" s="137"/>
    </row>
    <row r="915" spans="27:27" x14ac:dyDescent="0.15">
      <c r="AA915" s="137"/>
    </row>
    <row r="916" spans="27:27" x14ac:dyDescent="0.15">
      <c r="AA916" s="137"/>
    </row>
    <row r="917" spans="27:27" x14ac:dyDescent="0.15">
      <c r="AA917" s="137"/>
    </row>
    <row r="918" spans="27:27" x14ac:dyDescent="0.15">
      <c r="AA918" s="137"/>
    </row>
    <row r="919" spans="27:27" x14ac:dyDescent="0.15">
      <c r="AA919" s="137"/>
    </row>
    <row r="920" spans="27:27" x14ac:dyDescent="0.15">
      <c r="AA920" s="137"/>
    </row>
    <row r="921" spans="27:27" x14ac:dyDescent="0.15">
      <c r="AA921" s="137"/>
    </row>
    <row r="922" spans="27:27" x14ac:dyDescent="0.15">
      <c r="AA922" s="137"/>
    </row>
    <row r="923" spans="27:27" x14ac:dyDescent="0.15">
      <c r="AA923" s="137"/>
    </row>
    <row r="924" spans="27:27" x14ac:dyDescent="0.15">
      <c r="AA924" s="137"/>
    </row>
    <row r="925" spans="27:27" x14ac:dyDescent="0.15">
      <c r="AA925" s="137"/>
    </row>
    <row r="926" spans="27:27" x14ac:dyDescent="0.15">
      <c r="AA926" s="137"/>
    </row>
    <row r="927" spans="27:27" x14ac:dyDescent="0.15">
      <c r="AA927" s="137"/>
    </row>
    <row r="928" spans="27:27" x14ac:dyDescent="0.15">
      <c r="AA928" s="137"/>
    </row>
    <row r="929" spans="27:27" x14ac:dyDescent="0.15">
      <c r="AA929" s="137"/>
    </row>
    <row r="930" spans="27:27" x14ac:dyDescent="0.15">
      <c r="AA930" s="137"/>
    </row>
    <row r="931" spans="27:27" x14ac:dyDescent="0.15">
      <c r="AA931" s="137"/>
    </row>
    <row r="932" spans="27:27" x14ac:dyDescent="0.15">
      <c r="AA932" s="137"/>
    </row>
    <row r="933" spans="27:27" x14ac:dyDescent="0.15">
      <c r="AA933" s="137"/>
    </row>
    <row r="934" spans="27:27" x14ac:dyDescent="0.15">
      <c r="AA934" s="137"/>
    </row>
    <row r="935" spans="27:27" x14ac:dyDescent="0.15">
      <c r="AA935" s="137"/>
    </row>
    <row r="936" spans="27:27" x14ac:dyDescent="0.15">
      <c r="AA936" s="137"/>
    </row>
    <row r="937" spans="27:27" x14ac:dyDescent="0.15">
      <c r="AA937" s="137"/>
    </row>
    <row r="938" spans="27:27" x14ac:dyDescent="0.15">
      <c r="AA938" s="137"/>
    </row>
    <row r="939" spans="27:27" x14ac:dyDescent="0.15">
      <c r="AA939" s="137"/>
    </row>
    <row r="940" spans="27:27" x14ac:dyDescent="0.15">
      <c r="AA940" s="137"/>
    </row>
    <row r="941" spans="27:27" x14ac:dyDescent="0.15">
      <c r="AA941" s="137"/>
    </row>
    <row r="942" spans="27:27" x14ac:dyDescent="0.15">
      <c r="AA942" s="137"/>
    </row>
    <row r="943" spans="27:27" x14ac:dyDescent="0.15">
      <c r="AA943" s="137"/>
    </row>
    <row r="944" spans="27:27" x14ac:dyDescent="0.15">
      <c r="AA944" s="137"/>
    </row>
    <row r="945" spans="27:27" x14ac:dyDescent="0.15">
      <c r="AA945" s="137"/>
    </row>
    <row r="946" spans="27:27" x14ac:dyDescent="0.15">
      <c r="AA946" s="137"/>
    </row>
    <row r="947" spans="27:27" x14ac:dyDescent="0.15">
      <c r="AA947" s="137"/>
    </row>
    <row r="948" spans="27:27" x14ac:dyDescent="0.15">
      <c r="AA948" s="137"/>
    </row>
    <row r="949" spans="27:27" x14ac:dyDescent="0.15">
      <c r="AA949" s="137"/>
    </row>
    <row r="950" spans="27:27" x14ac:dyDescent="0.15">
      <c r="AA950" s="137"/>
    </row>
    <row r="951" spans="27:27" x14ac:dyDescent="0.15">
      <c r="AA951" s="137"/>
    </row>
    <row r="952" spans="27:27" x14ac:dyDescent="0.15">
      <c r="AA952" s="137"/>
    </row>
    <row r="953" spans="27:27" x14ac:dyDescent="0.15">
      <c r="AA953" s="137"/>
    </row>
    <row r="954" spans="27:27" x14ac:dyDescent="0.15">
      <c r="AA954" s="137"/>
    </row>
    <row r="955" spans="27:27" x14ac:dyDescent="0.15">
      <c r="AA955" s="137"/>
    </row>
    <row r="956" spans="27:27" x14ac:dyDescent="0.15">
      <c r="AA956" s="137"/>
    </row>
    <row r="957" spans="27:27" x14ac:dyDescent="0.15">
      <c r="AA957" s="137"/>
    </row>
    <row r="958" spans="27:27" x14ac:dyDescent="0.15">
      <c r="AA958" s="137"/>
    </row>
    <row r="959" spans="27:27" x14ac:dyDescent="0.15">
      <c r="AA959" s="137"/>
    </row>
    <row r="960" spans="27:27" x14ac:dyDescent="0.15">
      <c r="AA960" s="137"/>
    </row>
    <row r="961" spans="27:27" x14ac:dyDescent="0.15">
      <c r="AA961" s="137"/>
    </row>
    <row r="962" spans="27:27" x14ac:dyDescent="0.15">
      <c r="AA962" s="137"/>
    </row>
    <row r="963" spans="27:27" x14ac:dyDescent="0.15">
      <c r="AA963" s="137"/>
    </row>
    <row r="964" spans="27:27" x14ac:dyDescent="0.15">
      <c r="AA964" s="137"/>
    </row>
    <row r="965" spans="27:27" x14ac:dyDescent="0.15">
      <c r="AA965" s="137"/>
    </row>
    <row r="966" spans="27:27" x14ac:dyDescent="0.15">
      <c r="AA966" s="137"/>
    </row>
    <row r="967" spans="27:27" x14ac:dyDescent="0.15">
      <c r="AA967" s="137"/>
    </row>
    <row r="968" spans="27:27" x14ac:dyDescent="0.15">
      <c r="AA968" s="137"/>
    </row>
    <row r="969" spans="27:27" x14ac:dyDescent="0.15">
      <c r="AA969" s="137"/>
    </row>
    <row r="970" spans="27:27" x14ac:dyDescent="0.15">
      <c r="AA970" s="137"/>
    </row>
    <row r="971" spans="27:27" x14ac:dyDescent="0.15">
      <c r="AA971" s="137"/>
    </row>
    <row r="972" spans="27:27" x14ac:dyDescent="0.15">
      <c r="AA972" s="137"/>
    </row>
    <row r="973" spans="27:27" x14ac:dyDescent="0.15">
      <c r="AA973" s="137"/>
    </row>
    <row r="974" spans="27:27" x14ac:dyDescent="0.15">
      <c r="AA974" s="137"/>
    </row>
    <row r="975" spans="27:27" x14ac:dyDescent="0.15">
      <c r="AA975" s="137"/>
    </row>
    <row r="976" spans="27:27" x14ac:dyDescent="0.15">
      <c r="AA976" s="137"/>
    </row>
    <row r="977" spans="27:27" x14ac:dyDescent="0.15">
      <c r="AA977" s="137"/>
    </row>
    <row r="978" spans="27:27" x14ac:dyDescent="0.15">
      <c r="AA978" s="137"/>
    </row>
    <row r="979" spans="27:27" x14ac:dyDescent="0.15">
      <c r="AA979" s="137"/>
    </row>
    <row r="980" spans="27:27" x14ac:dyDescent="0.15">
      <c r="AA980" s="137"/>
    </row>
    <row r="981" spans="27:27" x14ac:dyDescent="0.15">
      <c r="AA981" s="137"/>
    </row>
    <row r="982" spans="27:27" x14ac:dyDescent="0.15">
      <c r="AA982" s="137"/>
    </row>
    <row r="983" spans="27:27" x14ac:dyDescent="0.15">
      <c r="AA983" s="137"/>
    </row>
    <row r="984" spans="27:27" x14ac:dyDescent="0.15">
      <c r="AA984" s="137"/>
    </row>
    <row r="985" spans="27:27" x14ac:dyDescent="0.15">
      <c r="AA985" s="137"/>
    </row>
    <row r="986" spans="27:27" x14ac:dyDescent="0.15">
      <c r="AA986" s="137"/>
    </row>
    <row r="987" spans="27:27" x14ac:dyDescent="0.15">
      <c r="AA987" s="137"/>
    </row>
    <row r="988" spans="27:27" x14ac:dyDescent="0.15">
      <c r="AA988" s="137"/>
    </row>
    <row r="989" spans="27:27" x14ac:dyDescent="0.15">
      <c r="AA989" s="137"/>
    </row>
    <row r="990" spans="27:27" x14ac:dyDescent="0.15">
      <c r="AA990" s="137"/>
    </row>
    <row r="991" spans="27:27" x14ac:dyDescent="0.15">
      <c r="AA991" s="137"/>
    </row>
    <row r="992" spans="27:27" x14ac:dyDescent="0.15">
      <c r="AA992" s="137"/>
    </row>
    <row r="993" spans="27:27" x14ac:dyDescent="0.15">
      <c r="AA993" s="137"/>
    </row>
    <row r="994" spans="27:27" x14ac:dyDescent="0.15">
      <c r="AA994" s="137"/>
    </row>
    <row r="995" spans="27:27" x14ac:dyDescent="0.15">
      <c r="AA995" s="137"/>
    </row>
    <row r="996" spans="27:27" x14ac:dyDescent="0.15">
      <c r="AA996" s="137"/>
    </row>
    <row r="997" spans="27:27" x14ac:dyDescent="0.15">
      <c r="AA997" s="137"/>
    </row>
    <row r="998" spans="27:27" x14ac:dyDescent="0.15">
      <c r="AA998" s="137"/>
    </row>
    <row r="999" spans="27:27" x14ac:dyDescent="0.15">
      <c r="AA999" s="137"/>
    </row>
    <row r="1000" spans="27:27" x14ac:dyDescent="0.15">
      <c r="AA1000" s="137"/>
    </row>
    <row r="1001" spans="27:27" x14ac:dyDescent="0.15">
      <c r="AA1001" s="137"/>
    </row>
    <row r="1002" spans="27:27" x14ac:dyDescent="0.15">
      <c r="AA1002" s="137"/>
    </row>
    <row r="1003" spans="27:27" x14ac:dyDescent="0.15">
      <c r="AA1003" s="137"/>
    </row>
    <row r="1004" spans="27:27" x14ac:dyDescent="0.15">
      <c r="AA1004" s="137"/>
    </row>
    <row r="1005" spans="27:27" x14ac:dyDescent="0.15">
      <c r="AA1005" s="137"/>
    </row>
    <row r="1006" spans="27:27" x14ac:dyDescent="0.15">
      <c r="AA1006" s="137"/>
    </row>
    <row r="1007" spans="27:27" x14ac:dyDescent="0.15">
      <c r="AA1007" s="137"/>
    </row>
    <row r="1008" spans="27:27" x14ac:dyDescent="0.15">
      <c r="AA1008" s="137"/>
    </row>
  </sheetData>
  <sheetProtection sheet="1" formatCells="0" formatColumns="0" formatRows="0" insertColumns="0" insertRows="0" insertHyperlinks="0" deleteColumns="0" deleteRows="0" sort="0" autoFilter="0" pivotTables="0"/>
  <protectedRanges>
    <protectedRange sqref="A3:A14 E3" name="Range1"/>
    <protectedRange sqref="A1:CA1048576" name="Range2"/>
  </protectedRanges>
  <phoneticPr fontId="55" type="noConversion"/>
  <dataValidations count="2">
    <dataValidation type="list" allowBlank="1" showErrorMessage="1" errorTitle="错误提示" error="请输入下拉列表中的值" sqref="E3" xr:uid="{00000000-0002-0000-0600-000000000000}">
      <formula1>"产值,收款"</formula1>
    </dataValidation>
    <dataValidation type="custom" allowBlank="1" showErrorMessage="1" sqref="A3:B14" xr:uid="{00000000-0002-0000-0600-000001000000}">
      <formula1>IF(TRUE,OR(A3=0,A3=1),"Checkbox")</formula1>
    </dataValidation>
  </dataValidations>
  <pageMargins left="0.75" right="0.75" top="1" bottom="1" header="0.5" footer="0.5"/>
  <ignoredErrors>
    <ignoredError sqref="B3:B14" listDataValidation="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244"/>
  <sheetViews>
    <sheetView topLeftCell="A14" zoomScale="90" zoomScaleNormal="90" workbookViewId="0">
      <selection activeCell="AL2" sqref="AL2:AN10"/>
    </sheetView>
  </sheetViews>
  <sheetFormatPr defaultColWidth="9" defaultRowHeight="16.5" x14ac:dyDescent="0.15"/>
  <cols>
    <col min="1" max="1" width="11.75" style="79" customWidth="1"/>
    <col min="2" max="2" width="19.75" style="79" customWidth="1"/>
    <col min="3" max="6" width="12.875" style="80" customWidth="1"/>
    <col min="7" max="7" width="22.625" style="80" customWidth="1"/>
    <col min="8" max="13" width="12.875" style="80" customWidth="1"/>
    <col min="14" max="15" width="12.875" style="79" customWidth="1"/>
    <col min="16" max="17" width="9" style="79"/>
    <col min="18" max="19" width="23.5" style="79" customWidth="1"/>
    <col min="20" max="20" width="12.875" style="79" customWidth="1"/>
    <col min="21" max="23" width="9" style="79" customWidth="1"/>
    <col min="24" max="24" width="12.875" style="79" customWidth="1"/>
    <col min="25" max="26" width="9" style="79" customWidth="1"/>
    <col min="27" max="27" width="9.25" style="81" customWidth="1"/>
    <col min="28" max="28" width="9.25" style="79" customWidth="1"/>
    <col min="29" max="36" width="9" style="79" customWidth="1"/>
    <col min="37" max="37" width="9" style="79"/>
    <col min="38" max="38" width="22.625" style="79" customWidth="1"/>
    <col min="39" max="40" width="17.875" style="79" customWidth="1"/>
    <col min="41" max="41" width="9" style="79"/>
    <col min="42" max="42" width="23.875" style="79" customWidth="1"/>
    <col min="43" max="43" width="75.125" style="79" customWidth="1"/>
    <col min="44" max="44" width="14.625" style="79" customWidth="1"/>
    <col min="45" max="45" width="22.375" style="79" customWidth="1"/>
    <col min="46" max="46" width="20.875" style="79" customWidth="1"/>
    <col min="47" max="16384" width="9" style="79"/>
  </cols>
  <sheetData>
    <row r="1" spans="1:49" ht="54" customHeight="1" x14ac:dyDescent="0.15">
      <c r="B1" s="52" t="s">
        <v>255</v>
      </c>
      <c r="C1" s="82"/>
      <c r="D1" s="82"/>
      <c r="E1" s="82"/>
      <c r="F1" s="82"/>
      <c r="G1" s="82"/>
      <c r="H1" s="82"/>
      <c r="I1" s="82"/>
      <c r="J1" s="82"/>
      <c r="Q1" s="83"/>
      <c r="R1" s="83"/>
      <c r="S1" s="83"/>
      <c r="T1" s="84" t="s">
        <v>256</v>
      </c>
      <c r="U1" s="83"/>
      <c r="V1" s="85" t="s">
        <v>172</v>
      </c>
      <c r="W1" s="85" t="s">
        <v>257</v>
      </c>
      <c r="X1" s="85" t="s">
        <v>258</v>
      </c>
      <c r="Y1" s="85" t="s">
        <v>259</v>
      </c>
      <c r="Z1" s="85" t="s">
        <v>260</v>
      </c>
      <c r="AA1" s="85" t="s">
        <v>261</v>
      </c>
      <c r="AB1" s="85" t="s">
        <v>262</v>
      </c>
      <c r="AC1" s="85" t="s">
        <v>132</v>
      </c>
      <c r="AD1" s="86" t="s">
        <v>263</v>
      </c>
      <c r="AK1" s="87" t="s">
        <v>264</v>
      </c>
      <c r="AL1" s="83"/>
      <c r="AM1" s="83"/>
      <c r="AN1" s="83"/>
      <c r="AP1" s="359" t="s">
        <v>265</v>
      </c>
      <c r="AQ1" s="359"/>
      <c r="AR1" s="359"/>
      <c r="AS1" s="359"/>
      <c r="AT1" s="359"/>
    </row>
    <row r="2" spans="1:49" ht="35.65" customHeight="1" x14ac:dyDescent="0.15">
      <c r="B2" s="88"/>
      <c r="C2" s="89"/>
      <c r="J2" s="90" t="s">
        <v>240</v>
      </c>
      <c r="R2" s="83"/>
      <c r="S2" s="83"/>
      <c r="T2" s="83"/>
      <c r="U2" s="83"/>
      <c r="V2" s="83" t="str" cm="1">
        <f t="array" ref="V2">INDEX(J:J,$AH2)</f>
        <v>中德联合集团有限公司</v>
      </c>
      <c r="W2" s="83" t="str" cm="1">
        <f t="array" ref="W2">INDEX(G:G,AH2)</f>
        <v>青岛国际资源配置中心北片区建设运营数智一体化项目</v>
      </c>
      <c r="X2" s="83" cm="1">
        <f t="array" ref="X2">INDEX(N:N,AH2)</f>
        <v>723.70926499999996</v>
      </c>
      <c r="Y2" s="83" t="str" cm="1">
        <f t="array" ref="Y2">INDEX(P:P,$AH2)</f>
        <v>4年</v>
      </c>
      <c r="Z2" s="83" t="str" cm="1">
        <f t="array" ref="Z2">INDEX(K:K,$AH2)</f>
        <v>不确定</v>
      </c>
      <c r="AA2" s="79" cm="1">
        <f t="array" ref="AA2">INDEX(L:L,$AH2)</f>
        <v>0</v>
      </c>
      <c r="AB2" s="79" t="e" cm="1">
        <f t="array" aca="1" ref="AB2" ca="1">INDEX(R:R,$AH2)</f>
        <v>#NAME?</v>
      </c>
      <c r="AC2" s="79" t="e" cm="1">
        <f t="array" aca="1" ref="AC2" ca="1">INDEX(S:S,$AH2)</f>
        <v>#NAME?</v>
      </c>
      <c r="AH2" s="91" cm="1">
        <f t="array" ref="AH2:AH112">_xlfn.SORTBY(_xlfn._xlws.FILTER(ROW(O:O),Q:Q="股份外"),_xlfn._xlws.FILTER(O:O,Q:Q="股份外"),1)</f>
        <v>41</v>
      </c>
      <c r="AI2" s="79">
        <v>1</v>
      </c>
      <c r="AL2" s="92" t="s">
        <v>120</v>
      </c>
      <c r="AM2" s="93" t="s">
        <v>246</v>
      </c>
      <c r="AN2" s="94" t="s">
        <v>91</v>
      </c>
      <c r="AP2" s="95" t="s">
        <v>120</v>
      </c>
      <c r="AQ2" s="96" t="s">
        <v>122</v>
      </c>
      <c r="AR2" s="96" t="s">
        <v>123</v>
      </c>
      <c r="AS2" s="97" t="s">
        <v>91</v>
      </c>
      <c r="AT2" s="97" t="s">
        <v>266</v>
      </c>
    </row>
    <row r="3" spans="1:49" ht="35.65" customHeight="1" x14ac:dyDescent="0.15">
      <c r="B3" s="98"/>
      <c r="C3" s="99">
        <v>46064</v>
      </c>
      <c r="D3" s="100"/>
      <c r="E3" s="99">
        <v>46045</v>
      </c>
      <c r="F3" s="101"/>
      <c r="G3" s="102" t="s">
        <v>267</v>
      </c>
      <c r="H3" s="100"/>
      <c r="I3" s="102" t="s">
        <v>268</v>
      </c>
      <c r="J3" s="100"/>
      <c r="R3" s="83"/>
      <c r="S3" s="83"/>
      <c r="T3" s="83"/>
      <c r="U3" s="83"/>
      <c r="V3" s="83" t="str" cm="1">
        <f t="array" ref="V3">INDEX(J:J,$AH3)</f>
        <v>同济大学</v>
      </c>
      <c r="W3" s="83" t="str" cm="1">
        <f t="array" ref="W3">INDEX(G:G,AH3)</f>
        <v>以运营为导向的太原轨道交通2号线一期工程BIM技术应用咨询服务合同</v>
      </c>
      <c r="X3" s="83" cm="1">
        <f t="array" ref="X3">INDEX(N:N,AH3)</f>
        <v>572.74</v>
      </c>
      <c r="Y3" s="83" t="str" cm="1">
        <f t="array" ref="Y3">INDEX(P:P,$AH3)</f>
        <v>6年</v>
      </c>
      <c r="Z3" s="83" t="str" cm="1">
        <f t="array" ref="Z3">INDEX(K:K,$AH3)</f>
        <v>全部落实</v>
      </c>
      <c r="AA3" s="79" cm="1">
        <f t="array" ref="AA3">INDEX(L:L,$AH3)</f>
        <v>0</v>
      </c>
      <c r="AB3" s="79" t="e" cm="1">
        <f t="array" aca="1" ref="AB3" ca="1">INDEX(R:R,$AH3)</f>
        <v>#NAME?</v>
      </c>
      <c r="AC3" s="79" t="e" cm="1">
        <f t="array" aca="1" ref="AC3" ca="1">INDEX(S:S,$AH3)</f>
        <v>#NAME?</v>
      </c>
      <c r="AH3" s="79">
        <v>162</v>
      </c>
      <c r="AI3" s="79">
        <v>2</v>
      </c>
      <c r="AL3" s="103" t="s">
        <v>25</v>
      </c>
      <c r="AM3" s="104">
        <f ca="1">SUMIFS($M$30:$M$241,$R$30:$R$241,AL3)</f>
        <v>2</v>
      </c>
      <c r="AN3" s="105">
        <f>N17</f>
        <v>5941.0432350000001</v>
      </c>
      <c r="AP3" s="106" t="e">
        <f ca="1">_xlfn.XLOOKUP(AV3,O:O,R:R)</f>
        <v>#NAME?</v>
      </c>
      <c r="AQ3" s="107" t="str">
        <f>_xlfn.XLOOKUP(AV3,O:O,G:G)</f>
        <v>青岛国际资源配置中心北片区建设运营数智一体化项目</v>
      </c>
      <c r="AR3" s="108">
        <f>_xlfn.XLOOKUP(AW3,[9]【SUIT】合同产值营收表!$B:$B,[9]【SUIT】合同产值营收表!$F:$F)</f>
        <v>2168.6999999999998</v>
      </c>
      <c r="AS3" s="108">
        <f>_xlfn.XLOOKUP(AV3,O:O,N:N)</f>
        <v>723.70926499999996</v>
      </c>
      <c r="AT3" s="108">
        <f>_xlfn.XLOOKUP(AW3,[9]【SUIT】合同产值营收表!$B:$B,[9]【SUIT】合同产值营收表!$AH:$AH)</f>
        <v>0</v>
      </c>
      <c r="AV3" s="79">
        <v>1</v>
      </c>
      <c r="AW3" s="79" t="str">
        <f>_xlfn.XLOOKUP(AV3,O:O,F:F)</f>
        <v>ZHT2022051300038</v>
      </c>
    </row>
    <row r="4" spans="1:49" ht="33.75" customHeight="1" x14ac:dyDescent="0.15">
      <c r="B4" s="109" t="s">
        <v>120</v>
      </c>
      <c r="C4" s="110" t="s">
        <v>246</v>
      </c>
      <c r="D4" s="111" t="s">
        <v>269</v>
      </c>
      <c r="E4" s="110" t="s">
        <v>246</v>
      </c>
      <c r="F4" s="111" t="s">
        <v>269</v>
      </c>
      <c r="G4" s="110" t="s">
        <v>246</v>
      </c>
      <c r="H4" s="111" t="s">
        <v>269</v>
      </c>
      <c r="I4" s="110" t="s">
        <v>246</v>
      </c>
      <c r="J4" s="111" t="s">
        <v>269</v>
      </c>
      <c r="R4" s="83"/>
      <c r="S4" s="83"/>
      <c r="T4" s="83"/>
      <c r="U4" s="83"/>
      <c r="V4" s="83" t="str" cm="1">
        <f t="array" ref="V4">INDEX(J:J,$AH4)</f>
        <v>嘉兴市铁路与轨道交通投资集团有限责任公司</v>
      </c>
      <c r="W4" s="83" t="str" cm="1">
        <f t="array" ref="W4">INDEX(G:G,AH4)</f>
        <v>嘉兴市铁投集团建设一体化全过程管控平台建设服务项目合同</v>
      </c>
      <c r="X4" s="83" cm="1">
        <f t="array" ref="X4">INDEX(N:N,AH4)</f>
        <v>430.21039999999999</v>
      </c>
      <c r="Y4" s="83" t="str" cm="1">
        <f t="array" ref="Y4">INDEX(P:P,$AH4)</f>
        <v>3年</v>
      </c>
      <c r="Z4" s="83" t="str" cm="1">
        <f t="array" ref="Z4">INDEX(K:K,$AH4)</f>
        <v>全部落实</v>
      </c>
      <c r="AA4" s="79" cm="1">
        <f t="array" ref="AA4">INDEX(L:L,$AH4)</f>
        <v>0</v>
      </c>
      <c r="AB4" s="79" t="e" cm="1">
        <f t="array" aca="1" ref="AB4" ca="1">INDEX(R:R,$AH4)</f>
        <v>#NAME?</v>
      </c>
      <c r="AC4" s="79" t="e" cm="1">
        <f t="array" aca="1" ref="AC4" ca="1">INDEX(S:S,$AH4)</f>
        <v>#NAME?</v>
      </c>
      <c r="AH4" s="79">
        <v>58</v>
      </c>
      <c r="AI4" s="79">
        <v>3</v>
      </c>
      <c r="AL4" s="112" t="s">
        <v>26</v>
      </c>
      <c r="AM4" s="104">
        <f t="shared" ref="AM4:AM9" ca="1" si="0">SUMIFS($M$30:$M$241,$R$30:$R$241,AL4)</f>
        <v>2</v>
      </c>
      <c r="AN4" s="105">
        <f t="shared" ref="AN4:AN9" si="1">N18</f>
        <v>1232.3363690000001</v>
      </c>
      <c r="AP4" s="106" t="e">
        <f t="shared" ref="AP4:AP12" ca="1" si="2">_xlfn.XLOOKUP(AV4,O:O,R:R)</f>
        <v>#NAME?</v>
      </c>
      <c r="AQ4" s="107" t="str">
        <f t="shared" ref="AQ4:AQ12" si="3">_xlfn.XLOOKUP(AV4,O:O,G:G)</f>
        <v>绍兴二环南路智慧快速路智慧工程采购合同</v>
      </c>
      <c r="AR4" s="108">
        <f>_xlfn.XLOOKUP(AW4,[9]【SUIT】合同产值营收表!$B:$B,[9]【SUIT】合同产值营收表!$F:$F)</f>
        <v>802.50570000000005</v>
      </c>
      <c r="AS4" s="108">
        <f t="shared" ref="AS4:AS12" si="4">_xlfn.XLOOKUP(AV4,O:O,N:N)</f>
        <v>627.15894900000001</v>
      </c>
      <c r="AT4" s="108">
        <f>_xlfn.XLOOKUP(AW4,[9]【SUIT】合同产值营收表!$B:$B,[9]【SUIT】合同产值营收表!$AH:$AH)</f>
        <v>0</v>
      </c>
      <c r="AV4" s="79">
        <v>2</v>
      </c>
      <c r="AW4" s="79" t="str">
        <f t="shared" ref="AW4:AW22" si="5">_xlfn.XLOOKUP(AV4,O:O,F:F)</f>
        <v>ZHT2022112300104</v>
      </c>
    </row>
    <row r="5" spans="1:49" ht="33.75" customHeight="1" x14ac:dyDescent="0.15">
      <c r="B5" s="113" t="s">
        <v>25</v>
      </c>
      <c r="C5" s="114">
        <f ca="1">COUNTIFS(产值及收款计划!$B:$B,$B5,产值及收款计划!$AZ:$AZ,"&gt;0")</f>
        <v>87</v>
      </c>
      <c r="D5" s="115">
        <f ca="1">SUMIFS(产值及收款计划!$AZ:$AZ,产值及收款计划!$B:$B,$B5,产值及收款计划!$AZ:$AZ,"&gt;0",产值及收款计划!$M:$M,"主导")</f>
        <v>9657.7281739999999</v>
      </c>
      <c r="E5" s="114">
        <f>'公司-汇总页'!C75</f>
        <v>88</v>
      </c>
      <c r="F5" s="114">
        <f>'公司-汇总页'!D75</f>
        <v>9605.5147230000002</v>
      </c>
      <c r="G5" s="114">
        <f>COUNTIFS(应收未收表!$O:$O,$B5,应收未收表!$N:$N,"&gt;0",应收未收表!$Q:$Q,"&lt;&gt;")</f>
        <v>80</v>
      </c>
      <c r="H5" s="115">
        <f>SUMIFS(应收未收表!$N:$N,应收未收表!$O:$O,$B5,应收未收表!$N:$N,"&gt;0")/10000</f>
        <v>10077.848846000001</v>
      </c>
      <c r="I5" s="114">
        <f>COUNTIFS(应收未收表!$E:$E,$B5,应收未收表!$D:$D,"&gt;0",应收未收表!$G:$G,"&lt;&gt;")</f>
        <v>62</v>
      </c>
      <c r="J5" s="115">
        <f>SUMIFS(应收未收表!$D:$D,应收未收表!$E:$E,$B5,应收未收表!$D:$D,"&gt;0")/10000</f>
        <v>9154.2090750000007</v>
      </c>
      <c r="R5" s="83"/>
      <c r="S5" s="83"/>
      <c r="T5" s="83"/>
      <c r="U5" s="83"/>
      <c r="V5" s="83" t="str" cm="1">
        <f t="array" ref="V5">INDEX(J:J,$AH5)</f>
        <v>北京百度网讯科技有限公司</v>
      </c>
      <c r="W5" s="83" t="str" cm="1">
        <f t="array" ref="W5">INDEX(G:G,AH5)</f>
        <v>绍兴S308省道智慧快速路改造工程EPC总承包项目智慧工程集成控制平台服务项目软件采购合同</v>
      </c>
      <c r="X5" s="83" cm="1">
        <f t="array" ref="X5">INDEX(N:N,AH5)</f>
        <v>416.5</v>
      </c>
      <c r="Y5" s="83" t="str" cm="1">
        <f t="array" ref="Y5">INDEX(P:P,$AH5)</f>
        <v>4年</v>
      </c>
      <c r="Z5" s="83" t="str" cm="1">
        <f t="array" ref="Z5">INDEX(K:K,$AH5)</f>
        <v>不确定</v>
      </c>
      <c r="AA5" s="79" cm="1">
        <f t="array" ref="AA5">INDEX(L:L,$AH5)</f>
        <v>0</v>
      </c>
      <c r="AB5" s="79" t="e" cm="1">
        <f t="array" aca="1" ref="AB5" ca="1">INDEX(R:R,$AH5)</f>
        <v>#NAME?</v>
      </c>
      <c r="AC5" s="79" t="e" cm="1">
        <f t="array" aca="1" ref="AC5" ca="1">INDEX(S:S,$AH5)</f>
        <v>#NAME?</v>
      </c>
      <c r="AH5" s="79">
        <v>126</v>
      </c>
      <c r="AI5" s="79">
        <v>4</v>
      </c>
      <c r="AL5" s="103" t="s">
        <v>27</v>
      </c>
      <c r="AM5" s="104">
        <f t="shared" ca="1" si="0"/>
        <v>0</v>
      </c>
      <c r="AN5" s="105">
        <f t="shared" si="1"/>
        <v>32.88458</v>
      </c>
      <c r="AP5" s="106" t="e">
        <f t="shared" ca="1" si="2"/>
        <v>#NAME?</v>
      </c>
      <c r="AQ5" s="107" t="str">
        <f t="shared" si="3"/>
        <v>郑州四港联动互通立交工程信息技术服务合同</v>
      </c>
      <c r="AR5" s="108">
        <f>_xlfn.XLOOKUP(AW5,[9]【SUIT】合同产值营收表!$B:$B,[9]【SUIT】合同产值营收表!$F:$F)</f>
        <v>609</v>
      </c>
      <c r="AS5" s="108">
        <f t="shared" si="4"/>
        <v>609</v>
      </c>
      <c r="AT5" s="108">
        <f>_xlfn.XLOOKUP(AW5,[9]【SUIT】合同产值营收表!$B:$B,[9]【SUIT】合同产值营收表!$AH:$AH)</f>
        <v>0</v>
      </c>
      <c r="AV5" s="79">
        <v>3</v>
      </c>
      <c r="AW5" s="79" t="str">
        <f t="shared" si="5"/>
        <v>ZHT2022122700124</v>
      </c>
    </row>
    <row r="6" spans="1:49" ht="33.75" customHeight="1" x14ac:dyDescent="0.15">
      <c r="B6" s="116" t="s">
        <v>26</v>
      </c>
      <c r="C6" s="117">
        <f ca="1">COUNTIFS(产值及收款计划!$B:$B,$B6,产值及收款计划!$AZ:$AZ,"&gt;0")</f>
        <v>75</v>
      </c>
      <c r="D6" s="118">
        <f ca="1">SUMIFS(产值及收款计划!$AZ:$AZ,产值及收款计划!$B:$B,$B6,产值及收款计划!$AZ:$AZ,"&gt;0",产值及收款计划!$M:$M,"主导")</f>
        <v>4302.6850619999996</v>
      </c>
      <c r="E6" s="117">
        <f>'公司-汇总页'!C76</f>
        <v>96</v>
      </c>
      <c r="F6" s="117">
        <f>'公司-汇总页'!D76</f>
        <v>5172.4446349999998</v>
      </c>
      <c r="G6" s="117">
        <f>COUNTIFS(应收未收表!$O:$O,$B6,应收未收表!$N:$N,"&gt;0",应收未收表!$Q:$Q,"&lt;&gt;")</f>
        <v>88</v>
      </c>
      <c r="H6" s="118">
        <f>SUMIFS(应收未收表!$N:$N,应收未收表!$O:$O,$B6,应收未收表!$N:$N,"&gt;0")/10000</f>
        <v>4982.38375</v>
      </c>
      <c r="I6" s="117">
        <f>COUNTIFS(应收未收表!$E:$E,$B6,应收未收表!$D:$D,"&gt;0",应收未收表!$G:$G,"&lt;&gt;")</f>
        <v>41</v>
      </c>
      <c r="J6" s="118">
        <f>SUMIFS(应收未收表!$D:$D,应收未收表!$E:$E,$B6,应收未收表!$D:$D,"&gt;0")/10000</f>
        <v>3529.577135</v>
      </c>
      <c r="R6" s="83"/>
      <c r="S6" s="83"/>
      <c r="T6" s="83"/>
      <c r="U6" s="83"/>
      <c r="V6" s="83" t="str" cm="1">
        <f t="array" ref="V6">INDEX(J:J,$AH6)</f>
        <v>中铁十一局集团有限公司
长业建设集团有限公司</v>
      </c>
      <c r="W6" s="83" t="str" cm="1">
        <f t="array" ref="W6">INDEX(G:G,AH6)</f>
        <v>绍兴市二环南路智慧快速路智慧功能工程建设工程施工专业分包</v>
      </c>
      <c r="X6" s="83" cm="1">
        <f t="array" ref="X6">INDEX(N:N,AH6)</f>
        <v>412.54169899999999</v>
      </c>
      <c r="Y6" s="83" t="str" cm="1">
        <f t="array" ref="Y6">INDEX(P:P,$AH6)</f>
        <v>4年</v>
      </c>
      <c r="Z6" s="83" t="str" cm="1">
        <f t="array" ref="Z6">INDEX(K:K,$AH6)</f>
        <v>无法落实</v>
      </c>
      <c r="AA6" s="79" cm="1">
        <f t="array" ref="AA6">INDEX(L:L,$AH6)</f>
        <v>0</v>
      </c>
      <c r="AB6" s="79" t="e" cm="1">
        <f t="array" aca="1" ref="AB6" ca="1">INDEX(R:R,$AH6)</f>
        <v>#NAME?</v>
      </c>
      <c r="AC6" s="79" t="e" cm="1">
        <f t="array" aca="1" ref="AC6" ca="1">INDEX(S:S,$AH6)</f>
        <v>#NAME?</v>
      </c>
      <c r="AH6" s="79">
        <v>35</v>
      </c>
      <c r="AI6" s="79">
        <v>5</v>
      </c>
      <c r="AL6" s="112" t="s">
        <v>28</v>
      </c>
      <c r="AM6" s="104">
        <f t="shared" ca="1" si="0"/>
        <v>0</v>
      </c>
      <c r="AN6" s="105">
        <f t="shared" si="1"/>
        <v>1319.026711</v>
      </c>
      <c r="AP6" s="106" t="e">
        <f t="shared" ca="1" si="2"/>
        <v>#NAME?</v>
      </c>
      <c r="AQ6" s="107" t="str">
        <f t="shared" si="3"/>
        <v>以运营为导向的太原轨道交通2号线一期工程BIM技术应用咨询服务合同</v>
      </c>
      <c r="AR6" s="108">
        <f>_xlfn.XLOOKUP(AW6,[9]【SUIT】合同产值营收表!$B:$B,[9]【SUIT】合同产值营收表!$F:$F)</f>
        <v>1733</v>
      </c>
      <c r="AS6" s="108">
        <f t="shared" si="4"/>
        <v>572.74</v>
      </c>
      <c r="AT6" s="108">
        <f>_xlfn.XLOOKUP(AW6,[9]【SUIT】合同产值营收表!$B:$B,[9]【SUIT】合同产值营收表!$AH:$AH)</f>
        <v>0</v>
      </c>
      <c r="AV6" s="79">
        <v>4</v>
      </c>
      <c r="AW6" s="79" t="str">
        <f t="shared" si="5"/>
        <v>SJHT2019052200045</v>
      </c>
    </row>
    <row r="7" spans="1:49" ht="33.75" customHeight="1" x14ac:dyDescent="0.15">
      <c r="B7" s="113" t="s">
        <v>27</v>
      </c>
      <c r="C7" s="114">
        <f ca="1">COUNTIFS(产值及收款计划!$B:$B,$B7,产值及收款计划!$AZ:$AZ,"&gt;0")</f>
        <v>9</v>
      </c>
      <c r="D7" s="115">
        <f ca="1">SUMIFS(产值及收款计划!$AZ:$AZ,产值及收款计划!$B:$B,$B7,产值及收款计划!$AZ:$AZ,"&gt;0",产值及收款计划!$M:$M,"主导")</f>
        <v>351.76958000000002</v>
      </c>
      <c r="E7" s="114">
        <f>'公司-汇总页'!C77</f>
        <v>18</v>
      </c>
      <c r="F7" s="114">
        <f>'公司-汇总页'!D77</f>
        <v>636.53207999999995</v>
      </c>
      <c r="G7" s="114">
        <f>COUNTIFS(应收未收表!$O:$O,$B7,应收未收表!$N:$N,"&gt;0",应收未收表!$Q:$Q,"&lt;&gt;")</f>
        <v>22</v>
      </c>
      <c r="H7" s="115">
        <f>SUMIFS(应收未收表!$N:$N,应收未收表!$O:$O,$B7,应收未收表!$N:$N,"&gt;0")/10000</f>
        <v>912.19708000000003</v>
      </c>
      <c r="I7" s="114">
        <f>COUNTIFS(应收未收表!$E:$E,$B7,应收未收表!$D:$D,"&gt;0",应收未收表!$G:$G,"&lt;&gt;")</f>
        <v>13</v>
      </c>
      <c r="J7" s="115">
        <f>SUMIFS(应收未收表!$D:$D,应收未收表!$E:$E,$B7,应收未收表!$D:$D,"&gt;0")/10000</f>
        <v>347.80831999999998</v>
      </c>
      <c r="Q7" s="83"/>
      <c r="R7" s="83"/>
      <c r="S7" s="83"/>
      <c r="T7" s="83"/>
      <c r="U7" s="83"/>
      <c r="V7" s="83" t="str" cm="1">
        <f t="array" ref="V7">INDEX(J:J,$AH7)</f>
        <v>深圳市城市公共安全技术研究院有限公司</v>
      </c>
      <c r="W7" s="83" t="str" cm="1">
        <f t="array" ref="W7">INDEX(G:G,AH7)</f>
        <v>深圳市建设行业综合管理平台项目软件开发服务合同</v>
      </c>
      <c r="X7" s="83" cm="1">
        <f t="array" ref="X7">INDEX(N:N,AH7)</f>
        <v>242.9</v>
      </c>
      <c r="Y7" s="83" t="str" cm="1">
        <f t="array" ref="Y7">INDEX(P:P,$AH7)</f>
        <v>7年</v>
      </c>
      <c r="Z7" s="83" t="str" cm="1">
        <f t="array" ref="Z7">INDEX(K:K,$AH7)</f>
        <v>不确定</v>
      </c>
      <c r="AA7" s="79" cm="1">
        <f t="array" ref="AA7">INDEX(L:L,$AH7)</f>
        <v>0</v>
      </c>
      <c r="AB7" s="79" t="e" cm="1">
        <f t="array" aca="1" ref="AB7" ca="1">INDEX(R:R,$AH7)</f>
        <v>#NAME?</v>
      </c>
      <c r="AC7" s="79" t="e" cm="1">
        <f t="array" aca="1" ref="AC7" ca="1">INDEX(S:S,$AH7)</f>
        <v>#NAME?</v>
      </c>
      <c r="AH7" s="79">
        <v>183</v>
      </c>
      <c r="AI7" s="79">
        <v>6</v>
      </c>
      <c r="AL7" s="103" t="s">
        <v>29</v>
      </c>
      <c r="AM7" s="104">
        <f t="shared" ca="1" si="0"/>
        <v>5</v>
      </c>
      <c r="AN7" s="105">
        <f t="shared" si="1"/>
        <v>1432.3923830000001</v>
      </c>
      <c r="AP7" s="106" t="e">
        <f t="shared" ca="1" si="2"/>
        <v>#NAME?</v>
      </c>
      <c r="AQ7" s="107" t="str">
        <f t="shared" si="3"/>
        <v>南湖区老（旧）住宅区改造提升专项工程（二期）第二批次（明月片区） 之智慧化工程</v>
      </c>
      <c r="AR7" s="108">
        <f>_xlfn.XLOOKUP(AW7,[9]【SUIT】合同产值营收表!$B:$B,[9]【SUIT】合同产值营收表!$F:$F)</f>
        <v>966.82870000000003</v>
      </c>
      <c r="AS7" s="108">
        <f t="shared" si="4"/>
        <v>508.2586</v>
      </c>
      <c r="AT7" s="108">
        <f>_xlfn.XLOOKUP(AW7,[9]【SUIT】合同产值营收表!$B:$B,[9]【SUIT】合同产值营收表!$AH:$AH)</f>
        <v>0</v>
      </c>
      <c r="AV7" s="79">
        <v>5</v>
      </c>
      <c r="AW7" s="79" t="str">
        <f t="shared" si="5"/>
        <v>ZHT2021051000046</v>
      </c>
    </row>
    <row r="8" spans="1:49" ht="33.75" customHeight="1" x14ac:dyDescent="0.15">
      <c r="B8" s="116" t="s">
        <v>28</v>
      </c>
      <c r="C8" s="117">
        <f ca="1">COUNTIFS(产值及收款计划!$B:$B,$B8,产值及收款计划!$AZ:$AZ,"&gt;0")</f>
        <v>23</v>
      </c>
      <c r="D8" s="118">
        <f ca="1">SUMIFS(产值及收款计划!$AZ:$AZ,产值及收款计划!$B:$B,$B8,产值及收款计划!$AZ:$AZ,"&gt;0",产值及收款计划!$M:$M,"主导")</f>
        <v>1888.9357090000001</v>
      </c>
      <c r="E8" s="117">
        <f>'公司-汇总页'!C78</f>
        <v>25</v>
      </c>
      <c r="F8" s="117">
        <f>'公司-汇总页'!D78</f>
        <v>2002.0807090000001</v>
      </c>
      <c r="G8" s="117">
        <f>COUNTIFS(应收未收表!$O:$O,$B8,应收未收表!$N:$N,"&gt;0",应收未收表!$Q:$Q,"&lt;&gt;")</f>
        <v>23</v>
      </c>
      <c r="H8" s="118">
        <f>SUMIFS(应收未收表!$N:$N,应收未收表!$O:$O,$B8,应收未收表!$N:$N,"&gt;0")/10000</f>
        <v>1816.4262120000001</v>
      </c>
      <c r="I8" s="117">
        <f>COUNTIFS(应收未收表!$E:$E,$B8,应收未收表!$D:$D,"&gt;0",应收未收表!$G:$G,"&lt;&gt;")</f>
        <v>19</v>
      </c>
      <c r="J8" s="118">
        <f>SUMIFS(应收未收表!$D:$D,应收未收表!$E:$E,$B8,应收未收表!$D:$D,"&gt;0")/10000</f>
        <v>1727.438711</v>
      </c>
      <c r="R8" s="83"/>
      <c r="S8" s="83"/>
      <c r="T8" s="83"/>
      <c r="U8" s="83"/>
      <c r="V8" s="83" t="str" cm="1">
        <f t="array" ref="V8">INDEX(J:J,$AH8)</f>
        <v>嘉兴市南数运营科技有限公司</v>
      </c>
      <c r="W8" s="83" t="str" cm="1">
        <f t="array" ref="W8">INDEX(G:G,AH8)</f>
        <v>南湖工业污水处理厂配套项目智慧水务项目合同</v>
      </c>
      <c r="X8" s="83" cm="1">
        <f t="array" ref="X8">INDEX(N:N,AH8)</f>
        <v>223.88200000000001</v>
      </c>
      <c r="Y8" s="83" t="str" cm="1">
        <f t="array" ref="Y8">INDEX(P:P,$AH8)</f>
        <v>2年</v>
      </c>
      <c r="Z8" s="83" t="str" cm="1">
        <f t="array" ref="Z8">INDEX(K:K,$AH8)</f>
        <v>不确定</v>
      </c>
      <c r="AA8" s="79" cm="1">
        <f t="array" ref="AA8">INDEX(L:L,$AH8)</f>
        <v>0</v>
      </c>
      <c r="AB8" s="79" t="e" cm="1">
        <f t="array" aca="1" ref="AB8" ca="1">INDEX(R:R,$AH8)</f>
        <v>#NAME?</v>
      </c>
      <c r="AC8" s="79" t="e" cm="1">
        <f t="array" aca="1" ref="AC8" ca="1">INDEX(S:S,$AH8)</f>
        <v>#NAME?</v>
      </c>
      <c r="AH8" s="79">
        <v>153</v>
      </c>
      <c r="AI8" s="79">
        <v>7</v>
      </c>
      <c r="AL8" s="112" t="s">
        <v>30</v>
      </c>
      <c r="AM8" s="104">
        <f t="shared" ca="1" si="0"/>
        <v>0</v>
      </c>
      <c r="AN8" s="105">
        <f t="shared" si="1"/>
        <v>0</v>
      </c>
      <c r="AP8" s="106" t="e">
        <f t="shared" ca="1" si="2"/>
        <v>#NAME?</v>
      </c>
      <c r="AQ8" s="107" t="str">
        <f t="shared" si="3"/>
        <v>嘉兴市铁投集团建设一体化全过程管控平台建设服务项目合同</v>
      </c>
      <c r="AR8" s="108">
        <f>_xlfn.XLOOKUP(AW8,[9]【SUIT】合同产值营收表!$B:$B,[9]【SUIT】合同产值营收表!$F:$F)</f>
        <v>1737.03</v>
      </c>
      <c r="AS8" s="108">
        <f t="shared" si="4"/>
        <v>430.21039999999999</v>
      </c>
      <c r="AT8" s="108">
        <f>_xlfn.XLOOKUP(AW8,[9]【SUIT】合同产值营收表!$B:$B,[9]【SUIT】合同产值营收表!$AH:$AH)</f>
        <v>0</v>
      </c>
      <c r="AV8" s="79">
        <v>6</v>
      </c>
      <c r="AW8" s="79" t="str">
        <f t="shared" si="5"/>
        <v>ZHT2022060600043</v>
      </c>
    </row>
    <row r="9" spans="1:49" ht="33.75" customHeight="1" x14ac:dyDescent="0.15">
      <c r="B9" s="113" t="s">
        <v>29</v>
      </c>
      <c r="C9" s="114">
        <f ca="1">COUNTIFS(产值及收款计划!$B:$B,$B9,产值及收款计划!$AZ:$AZ,"&gt;0")</f>
        <v>69</v>
      </c>
      <c r="D9" s="115">
        <f ca="1">SUMIFS(产值及收款计划!$AZ:$AZ,产值及收款计划!$B:$B,$B9,产值及收款计划!$AZ:$AZ,"&gt;0",产值及收款计划!$M:$M,"主导")</f>
        <v>3367.9823339999998</v>
      </c>
      <c r="E9" s="114">
        <f>'公司-汇总页'!C79</f>
        <v>72</v>
      </c>
      <c r="F9" s="114">
        <f>'公司-汇总页'!D79</f>
        <v>3829.6504850000001</v>
      </c>
      <c r="G9" s="114">
        <f>COUNTIFS(应收未收表!$O:$O,$B9,应收未收表!$N:$N,"&gt;0",应收未收表!$Q:$Q,"&lt;&gt;")</f>
        <v>61</v>
      </c>
      <c r="H9" s="115">
        <f>SUMIFS(应收未收表!$N:$N,应收未收表!$O:$O,$B9,应收未收表!$N:$N,"&gt;0")/10000</f>
        <v>2821.5781710000001</v>
      </c>
      <c r="I9" s="114">
        <f>COUNTIFS(应收未收表!$E:$E,$B9,应收未收表!$D:$D,"&gt;0",应收未收表!$G:$G,"&lt;&gt;")</f>
        <v>49</v>
      </c>
      <c r="J9" s="115">
        <f>SUMIFS(应收未收表!$D:$D,应收未收表!$E:$E,$B9,应收未收表!$D:$D,"&gt;0")/10000</f>
        <v>2056.1509430000001</v>
      </c>
      <c r="R9" s="83"/>
      <c r="S9" s="83"/>
      <c r="T9" s="83"/>
      <c r="U9" s="83"/>
      <c r="V9" s="83" t="str" cm="1">
        <f t="array" ref="V9">INDEX(J:J,$AH9)</f>
        <v>上海瀚通建设工程有限公司</v>
      </c>
      <c r="W9" s="83" t="str" cm="1">
        <f t="array" ref="W9">INDEX(G:G,AH9)</f>
        <v>虹桥商务区核心区民防工程BIM运管平台开发技术服务</v>
      </c>
      <c r="X9" s="83" cm="1">
        <f t="array" ref="X9">INDEX(N:N,AH9)</f>
        <v>146.04</v>
      </c>
      <c r="Y9" s="83" t="str" cm="1">
        <f t="array" ref="Y9">INDEX(P:P,$AH9)</f>
        <v>4年</v>
      </c>
      <c r="Z9" s="83" t="str" cm="1">
        <f t="array" ref="Z9">INDEX(K:K,$AH9)</f>
        <v>部分落实</v>
      </c>
      <c r="AA9" s="79" cm="1">
        <f t="array" ref="AA9">INDEX(L:L,$AH9)</f>
        <v>1100000</v>
      </c>
      <c r="AB9" s="79" t="e" cm="1">
        <f t="array" aca="1" ref="AB9" ca="1">INDEX(R:R,$AH9)</f>
        <v>#NAME?</v>
      </c>
      <c r="AC9" s="79" t="e" cm="1">
        <f t="array" aca="1" ref="AC9" ca="1">INDEX(S:S,$AH9)</f>
        <v>#NAME?</v>
      </c>
      <c r="AH9" s="79">
        <v>38</v>
      </c>
      <c r="AI9" s="79">
        <v>8</v>
      </c>
      <c r="AL9" s="103" t="s">
        <v>31</v>
      </c>
      <c r="AM9" s="104">
        <f t="shared" ca="1" si="0"/>
        <v>0</v>
      </c>
      <c r="AN9" s="105">
        <f t="shared" si="1"/>
        <v>220.71056200000001</v>
      </c>
      <c r="AP9" s="106" t="e">
        <f t="shared" ca="1" si="2"/>
        <v>#NAME?</v>
      </c>
      <c r="AQ9" s="107" t="str">
        <f t="shared" si="3"/>
        <v>绍兴S308省道智慧快速路改造工程EPC总承包项目智慧工程集成控制平台服务项目软件采购合同</v>
      </c>
      <c r="AR9" s="108">
        <f>_xlfn.XLOOKUP(AW9,[9]【SUIT】合同产值营收表!$B:$B,[9]【SUIT】合同产值营收表!$F:$F)</f>
        <v>1500</v>
      </c>
      <c r="AS9" s="108">
        <f t="shared" si="4"/>
        <v>416.5</v>
      </c>
      <c r="AT9" s="108">
        <f>_xlfn.XLOOKUP(AW9,[9]【SUIT】合同产值营收表!$B:$B,[9]【SUIT】合同产值营收表!$AH:$AH)</f>
        <v>0</v>
      </c>
      <c r="AV9" s="79">
        <v>7</v>
      </c>
      <c r="AW9" s="79" t="str">
        <f t="shared" si="5"/>
        <v>ZHT2021122400162</v>
      </c>
    </row>
    <row r="10" spans="1:49" ht="33.75" customHeight="1" x14ac:dyDescent="0.15">
      <c r="B10" s="116" t="s">
        <v>30</v>
      </c>
      <c r="C10" s="117">
        <f ca="1">COUNTIFS(产值及收款计划!$B:$B,$B10,产值及收款计划!$AZ:$AZ,"&gt;0")</f>
        <v>0</v>
      </c>
      <c r="D10" s="118">
        <f ca="1">SUMIFS(产值及收款计划!$AZ:$AZ,产值及收款计划!$B:$B,$B10,产值及收款计划!$AZ:$AZ,"&gt;0",产值及收款计划!$M:$M,"主导")</f>
        <v>0</v>
      </c>
      <c r="E10" s="117">
        <f>'公司-汇总页'!C80</f>
        <v>0</v>
      </c>
      <c r="F10" s="117">
        <f>'公司-汇总页'!D80</f>
        <v>0</v>
      </c>
      <c r="G10" s="117">
        <f>COUNTIFS(应收未收表!$O:$O,$B10,应收未收表!$N:$N,"&gt;0",应收未收表!$Q:$Q,"&lt;&gt;")</f>
        <v>0</v>
      </c>
      <c r="H10" s="118">
        <f>SUMIFS(应收未收表!$N:$N,应收未收表!$O:$O,$B10,应收未收表!$N:$N,"&gt;0")/10000</f>
        <v>0</v>
      </c>
      <c r="I10" s="117">
        <f>COUNTIFS(应收未收表!$E:$E,$B10,应收未收表!$D:$D,"&gt;0",应收未收表!$G:$G,"&lt;&gt;")</f>
        <v>0</v>
      </c>
      <c r="J10" s="118">
        <f>SUMIFS(应收未收表!$D:$D,应收未收表!$E:$E,$B10,应收未收表!$D:$D,"&gt;0")/10000</f>
        <v>0</v>
      </c>
      <c r="R10" s="83"/>
      <c r="S10" s="83"/>
      <c r="T10" s="83"/>
      <c r="U10" s="83"/>
      <c r="V10" s="83" t="str" cm="1">
        <f t="array" ref="V10">INDEX(J:J,$AH10)</f>
        <v>台州市黄岩交通建设发展集团有限公司</v>
      </c>
      <c r="W10" s="83" t="str" cm="1">
        <f t="array" ref="W10">INDEX(G:G,AH10)</f>
        <v>黄岩区产城融合示范区片区开发项目（甬台温高速公路黄岩段桥下地面道路工程）信息化管理系统第XXGL01标段</v>
      </c>
      <c r="X10" s="83" cm="1">
        <f t="array" ref="X10">INDEX(N:N,AH10)</f>
        <v>136.09302</v>
      </c>
      <c r="Y10" s="83" t="str" cm="1">
        <f t="array" ref="Y10">INDEX(P:P,$AH10)</f>
        <v>2年</v>
      </c>
      <c r="Z10" s="83" t="str" cm="1">
        <f t="array" ref="Z10">INDEX(K:K,$AH10)</f>
        <v>部分落实</v>
      </c>
      <c r="AA10" s="79" cm="1">
        <f t="array" ref="AA10">INDEX(L:L,$AH10)</f>
        <v>400000</v>
      </c>
      <c r="AB10" s="79" t="e" cm="1">
        <f t="array" aca="1" ref="AB10" ca="1">INDEX(R:R,$AH10)</f>
        <v>#NAME?</v>
      </c>
      <c r="AC10" s="79" t="e" cm="1">
        <f t="array" aca="1" ref="AC10" ca="1">INDEX(S:S,$AH10)</f>
        <v>#NAME?</v>
      </c>
      <c r="AH10" s="79">
        <v>113</v>
      </c>
      <c r="AI10" s="79">
        <v>9</v>
      </c>
      <c r="AL10" s="119" t="s">
        <v>63</v>
      </c>
      <c r="AM10" s="120">
        <f ca="1">SUM(AM3:AM9)</f>
        <v>9</v>
      </c>
      <c r="AN10" s="120">
        <f>SUM(AN3:AN9)</f>
        <v>10178.393840000001</v>
      </c>
      <c r="AP10" s="106" t="e">
        <f t="shared" ca="1" si="2"/>
        <v>#NAME?</v>
      </c>
      <c r="AQ10" s="107" t="str">
        <f t="shared" si="3"/>
        <v>绍兴市二环南路智慧快速路智慧功能工程建设工程施工专业分包</v>
      </c>
      <c r="AR10" s="108">
        <f>_xlfn.XLOOKUP(AW10,[9]【SUIT】合同产值营收表!$B:$B,[9]【SUIT】合同产值营收表!$F:$F)</f>
        <v>2827.8042</v>
      </c>
      <c r="AS10" s="108">
        <f t="shared" si="4"/>
        <v>412.54169899999999</v>
      </c>
      <c r="AT10" s="108">
        <f>_xlfn.XLOOKUP(AW10,[9]【SUIT】合同产值营收表!$B:$B,[9]【SUIT】合同产值营收表!$AH:$AH)</f>
        <v>0</v>
      </c>
      <c r="AV10" s="79">
        <v>8</v>
      </c>
      <c r="AW10" s="79" t="str">
        <f t="shared" si="5"/>
        <v>ZHT2022092800082</v>
      </c>
    </row>
    <row r="11" spans="1:49" ht="33.75" customHeight="1" x14ac:dyDescent="0.15">
      <c r="B11" s="113" t="s">
        <v>31</v>
      </c>
      <c r="C11" s="114">
        <f ca="1">COUNTIFS(产值及收款计划!$B:$B,$B11,产值及收款计划!$AZ:$AZ,"&gt;0")</f>
        <v>5</v>
      </c>
      <c r="D11" s="115">
        <f ca="1">SUMIFS(产值及收款计划!$AZ:$AZ,产值及收款计划!$B:$B,$B11,产值及收款计划!$AZ:$AZ,"&gt;0",产值及收款计划!$M:$M,"主导")</f>
        <v>1161.680012</v>
      </c>
      <c r="E11" s="114">
        <f>'公司-汇总页'!C81</f>
        <v>5</v>
      </c>
      <c r="F11" s="114">
        <f>'公司-汇总页'!D81</f>
        <v>1166.0063680000001</v>
      </c>
      <c r="G11" s="114">
        <f>COUNTIFS(应收未收表!$O:$O,$B11,应收未收表!$N:$N,"&gt;0",应收未收表!$Q:$Q,"&lt;&gt;")</f>
        <v>5</v>
      </c>
      <c r="H11" s="115">
        <f>SUMIFS(应收未收表!$N:$N,应收未收表!$O:$O,$B11,应收未收表!$N:$N,"&gt;0")/10000</f>
        <v>942.18116199999997</v>
      </c>
      <c r="I11" s="114">
        <f>COUNTIFS(应收未收表!$E:$E,$B11,应收未收表!$D:$D,"&gt;0",应收未收表!$G:$G,"&lt;&gt;")</f>
        <v>5</v>
      </c>
      <c r="J11" s="115">
        <f>SUMIFS(应收未收表!$D:$D,应收未收表!$E:$E,$B11,应收未收表!$D:$D,"&gt;0")/10000</f>
        <v>2168.3260070000001</v>
      </c>
      <c r="R11" s="83"/>
      <c r="S11" s="83"/>
      <c r="T11" s="83"/>
      <c r="U11" s="83"/>
      <c r="V11" s="83" t="str" cm="1">
        <f t="array" ref="V11">INDEX(J:J,$AH11)</f>
        <v>五洲工程顾问集团有限公司</v>
      </c>
      <c r="W11" s="83" t="str" cm="1">
        <f t="array" ref="W11">INDEX(G:G,AH11)</f>
        <v>深圳市人民医院宝安医院项目基于BIM的数字化管理咨询服务合同</v>
      </c>
      <c r="X11" s="83" cm="1">
        <f t="array" ref="X11">INDEX(N:N,AH11)</f>
        <v>135</v>
      </c>
      <c r="Y11" s="83" t="str" cm="1">
        <f t="array" ref="Y11">INDEX(P:P,$AH11)</f>
        <v>2年</v>
      </c>
      <c r="Z11" s="83" t="str" cm="1">
        <f t="array" ref="Z11">INDEX(K:K,$AH11)</f>
        <v>全部落实</v>
      </c>
      <c r="AA11" s="79" cm="1">
        <f t="array" ref="AA11">INDEX(L:L,$AH11)</f>
        <v>0</v>
      </c>
      <c r="AB11" s="79" t="e" cm="1">
        <f t="array" aca="1" ref="AB11" ca="1">INDEX(R:R,$AH11)</f>
        <v>#NAME?</v>
      </c>
      <c r="AC11" s="79" t="e" cm="1">
        <f t="array" aca="1" ref="AC11" ca="1">INDEX(S:S,$AH11)</f>
        <v>#NAME?</v>
      </c>
      <c r="AH11" s="79">
        <v>230</v>
      </c>
      <c r="AI11" s="79">
        <v>10</v>
      </c>
      <c r="AP11" s="106" t="e">
        <f t="shared" ca="1" si="2"/>
        <v>#NAME?</v>
      </c>
      <c r="AQ11" s="107" t="str">
        <f t="shared" si="3"/>
        <v>黄石有轨电车二期项目BIM前期规划管理平台建设服务项目工程技术咨询合同</v>
      </c>
      <c r="AR11" s="108">
        <f>_xlfn.XLOOKUP(AW11,[9]【SUIT】合同产值营收表!$B:$B,[9]【SUIT】合同产值营收表!$F:$F)</f>
        <v>379</v>
      </c>
      <c r="AS11" s="108">
        <f t="shared" si="4"/>
        <v>379</v>
      </c>
      <c r="AT11" s="108">
        <f>_xlfn.XLOOKUP(AW11,[9]【SUIT】合同产值营收表!$B:$B,[9]【SUIT】合同产值营收表!$AH:$AH)</f>
        <v>0</v>
      </c>
      <c r="AV11" s="79">
        <v>9</v>
      </c>
      <c r="AW11" s="79" t="str">
        <f t="shared" si="5"/>
        <v>ZHT2023121900164</v>
      </c>
    </row>
    <row r="12" spans="1:49" ht="33.75" customHeight="1" x14ac:dyDescent="0.15">
      <c r="B12" s="109" t="s">
        <v>63</v>
      </c>
      <c r="C12" s="121">
        <f t="shared" ref="C12:J12" ca="1" si="6">SUM(C5:C11)</f>
        <v>268</v>
      </c>
      <c r="D12" s="122">
        <f t="shared" ca="1" si="6"/>
        <v>20730.780870999999</v>
      </c>
      <c r="E12" s="122">
        <f t="shared" si="6"/>
        <v>304</v>
      </c>
      <c r="F12" s="122">
        <f t="shared" si="6"/>
        <v>22412.228999999999</v>
      </c>
      <c r="G12" s="121">
        <f t="shared" si="6"/>
        <v>279</v>
      </c>
      <c r="H12" s="122">
        <f t="shared" si="6"/>
        <v>21552.615221</v>
      </c>
      <c r="I12" s="121">
        <f t="shared" si="6"/>
        <v>189</v>
      </c>
      <c r="J12" s="122">
        <f t="shared" si="6"/>
        <v>18983.510191000001</v>
      </c>
      <c r="R12" s="83"/>
      <c r="S12" s="83"/>
      <c r="T12" s="83"/>
      <c r="U12" s="83"/>
      <c r="V12" s="83" t="str" cm="1">
        <f t="array" ref="V12">INDEX(J:J,$AH12)</f>
        <v>中铁二十二局集团第三工程有限公司</v>
      </c>
      <c r="W12" s="83" t="str" cm="1">
        <f t="array" ref="W12">INDEX(G:G,AH12)</f>
        <v>绍兴项目监控中心智能化工程专业分包合同</v>
      </c>
      <c r="X12" s="83" cm="1">
        <f t="array" ref="X12">INDEX(N:N,AH12)</f>
        <v>134.269612</v>
      </c>
      <c r="Y12" s="83" t="str" cm="1">
        <f t="array" ref="Y12">INDEX(P:P,$AH12)</f>
        <v>5年</v>
      </c>
      <c r="Z12" s="83" t="str" cm="1">
        <f t="array" ref="Z12">INDEX(K:K,$AH12)</f>
        <v>无法落实</v>
      </c>
      <c r="AA12" s="79" cm="1">
        <f t="array" ref="AA12">INDEX(L:L,$AH12)</f>
        <v>0</v>
      </c>
      <c r="AB12" s="79" t="e" cm="1">
        <f t="array" aca="1" ref="AB12" ca="1">INDEX(R:R,$AH12)</f>
        <v>#NAME?</v>
      </c>
      <c r="AC12" s="79" t="e" cm="1">
        <f t="array" aca="1" ref="AC12" ca="1">INDEX(S:S,$AH12)</f>
        <v>#NAME?</v>
      </c>
      <c r="AH12" s="79">
        <v>33</v>
      </c>
      <c r="AI12" s="79">
        <v>11</v>
      </c>
      <c r="AP12" s="106" t="e">
        <f t="shared" ca="1" si="2"/>
        <v>#NAME?</v>
      </c>
      <c r="AQ12" s="107" t="str">
        <f t="shared" si="3"/>
        <v>深圳市建设行业综合管理平台项目软件开发服务合同</v>
      </c>
      <c r="AR12" s="108">
        <f>_xlfn.XLOOKUP(AW12,[9]【SUIT】合同产值营收表!$B:$B,[9]【SUIT】合同产值营收表!$F:$F)</f>
        <v>347</v>
      </c>
      <c r="AS12" s="108">
        <f t="shared" si="4"/>
        <v>242.9</v>
      </c>
      <c r="AT12" s="108">
        <f>_xlfn.XLOOKUP(AW12,[9]【SUIT】合同产值营收表!$B:$B,[9]【SUIT】合同产值营收表!$AH:$AH)</f>
        <v>0</v>
      </c>
      <c r="AV12" s="79">
        <v>10</v>
      </c>
      <c r="AW12" s="79" t="str">
        <f t="shared" si="5"/>
        <v>SJHT2019121800148</v>
      </c>
    </row>
    <row r="13" spans="1:49" ht="22.5" x14ac:dyDescent="0.15">
      <c r="R13" s="83"/>
      <c r="S13" s="83"/>
      <c r="T13" s="83"/>
      <c r="U13" s="83"/>
      <c r="V13" s="83" t="str" cm="1">
        <f t="array" ref="V13">INDEX(J:J,$AH13)</f>
        <v>嘉兴市杭州湾大桥投资开发有限责任公司</v>
      </c>
      <c r="W13" s="83" t="str" cm="1">
        <f t="array" ref="W13">INDEX(G:G,AH13)</f>
        <v>北接线智慧高速建设（二期）项目合同协议书</v>
      </c>
      <c r="X13" s="83" cm="1">
        <f t="array" ref="X13">INDEX(N:N,AH13)</f>
        <v>114</v>
      </c>
      <c r="Y13" s="83" t="str" cm="1">
        <f t="array" ref="Y13">INDEX(P:P,$AH13)</f>
        <v>2年</v>
      </c>
      <c r="Z13" s="83" t="str" cm="1">
        <f t="array" ref="Z13">INDEX(K:K,$AH13)</f>
        <v>部分落实</v>
      </c>
      <c r="AA13" s="79" cm="1">
        <f t="array" ref="AA13">INDEX(L:L,$AH13)</f>
        <v>570000</v>
      </c>
      <c r="AB13" s="79" t="e" cm="1">
        <f t="array" aca="1" ref="AB13" ca="1">INDEX(R:R,$AH13)</f>
        <v>#NAME?</v>
      </c>
      <c r="AC13" s="79" t="e" cm="1">
        <f t="array" aca="1" ref="AC13" ca="1">INDEX(S:S,$AH13)</f>
        <v>#NAME?</v>
      </c>
      <c r="AH13" s="79">
        <v>152</v>
      </c>
      <c r="AI13" s="79">
        <v>12</v>
      </c>
      <c r="AO13" s="87" t="s">
        <v>270</v>
      </c>
      <c r="AP13" s="106" t="e">
        <f t="shared" ref="AP13:AP22" ca="1" si="7">_xlfn.XLOOKUP(AV13,O:O,R:R)</f>
        <v>#NAME?</v>
      </c>
      <c r="AQ13" s="107" t="str">
        <f t="shared" ref="AQ13:AQ22" si="8">_xlfn.XLOOKUP(AV13,O:O,G:G)</f>
        <v>南湖工业污水处理厂配套项目智慧水务项目合同</v>
      </c>
      <c r="AR13" s="108">
        <f>_xlfn.XLOOKUP(AW13,[9]【SUIT】合同产值营收表!$B:$B,[9]【SUIT】合同产值营收表!$F:$F)</f>
        <v>944.74</v>
      </c>
      <c r="AS13" s="108">
        <f t="shared" ref="AS13:AS22" si="9">_xlfn.XLOOKUP(AV13,O:O,N:N)</f>
        <v>223.88200000000001</v>
      </c>
      <c r="AT13" s="108">
        <f>_xlfn.XLOOKUP(AW13,[9]【SUIT】合同产值营收表!$B:$B,[9]【SUIT】合同产值营收表!$AH:$AH)</f>
        <v>67.6434</v>
      </c>
      <c r="AV13" s="79">
        <v>11</v>
      </c>
      <c r="AW13" s="79" t="str">
        <f t="shared" si="5"/>
        <v>ZHT2022092800083</v>
      </c>
    </row>
    <row r="14" spans="1:49" ht="22.5" x14ac:dyDescent="0.15">
      <c r="A14" s="87" t="s">
        <v>271</v>
      </c>
      <c r="B14" s="123"/>
      <c r="C14" s="123"/>
      <c r="D14" s="123"/>
      <c r="E14" s="123"/>
      <c r="F14" s="123"/>
      <c r="G14" s="123"/>
      <c r="H14" s="123"/>
      <c r="I14" s="123"/>
      <c r="J14" s="123"/>
      <c r="K14" s="123"/>
      <c r="L14" s="123"/>
      <c r="M14" s="84" t="s">
        <v>272</v>
      </c>
      <c r="N14" s="83"/>
      <c r="O14" s="83"/>
      <c r="R14" s="83"/>
      <c r="S14" s="83"/>
      <c r="T14" s="83"/>
      <c r="U14" s="83"/>
      <c r="V14" s="83" t="str" cm="1">
        <f t="array" ref="V14">INDEX(J:J,$AH14)</f>
        <v>重庆交通开投科技发展有限公司</v>
      </c>
      <c r="W14" s="83" t="str" cm="1">
        <f t="array" ref="W14">INDEX(G:G,AH14)</f>
        <v>工程管理平台项目开发外包合同</v>
      </c>
      <c r="X14" s="83" cm="1">
        <f t="array" ref="X14">INDEX(N:N,AH14)</f>
        <v>86.9</v>
      </c>
      <c r="Y14" s="83" t="str" cm="1">
        <f t="array" ref="Y14">INDEX(P:P,$AH14)</f>
        <v>4年</v>
      </c>
      <c r="Z14" s="83" t="str" cm="1">
        <f t="array" ref="Z14">INDEX(K:K,$AH14)</f>
        <v>全部落实</v>
      </c>
      <c r="AA14" s="79" cm="1">
        <f t="array" ref="AA14">INDEX(L:L,$AH14)</f>
        <v>0</v>
      </c>
      <c r="AB14" s="79" t="e" cm="1">
        <f t="array" aca="1" ref="AB14" ca="1">INDEX(R:R,$AH14)</f>
        <v>#NAME?</v>
      </c>
      <c r="AC14" s="79" t="e" cm="1">
        <f t="array" aca="1" ref="AC14" ca="1">INDEX(S:S,$AH14)</f>
        <v>#NAME?</v>
      </c>
      <c r="AH14" s="79">
        <v>195</v>
      </c>
      <c r="AI14" s="79">
        <v>13</v>
      </c>
      <c r="AP14" s="106" t="e">
        <f t="shared" ca="1" si="7"/>
        <v>#NAME?</v>
      </c>
      <c r="AQ14" s="107" t="str">
        <f t="shared" si="8"/>
        <v>生产运营质量安全管理应用系统技术服务合同</v>
      </c>
      <c r="AR14" s="108">
        <f>_xlfn.XLOOKUP(AW14,[9]【SUIT】合同产值营收表!$B:$B,[9]【SUIT】合同产值营收表!$F:$F)</f>
        <v>282</v>
      </c>
      <c r="AS14" s="108">
        <f t="shared" si="9"/>
        <v>223.35</v>
      </c>
      <c r="AT14" s="108">
        <f>_xlfn.XLOOKUP(AW14,[9]【SUIT】合同产值营收表!$B:$B,[9]【SUIT】合同产值营收表!$AH:$AH)</f>
        <v>0</v>
      </c>
      <c r="AV14" s="79">
        <v>12</v>
      </c>
      <c r="AW14" s="79" t="str">
        <f t="shared" si="5"/>
        <v>ZHT2023122100169</v>
      </c>
    </row>
    <row r="15" spans="1:49" ht="33.75" customHeight="1" x14ac:dyDescent="0.15">
      <c r="A15" s="109"/>
      <c r="B15" s="360" t="s">
        <v>273</v>
      </c>
      <c r="C15" s="361"/>
      <c r="D15" s="360" t="s">
        <v>274</v>
      </c>
      <c r="E15" s="362"/>
      <c r="F15" s="361"/>
      <c r="G15" s="360" t="s">
        <v>275</v>
      </c>
      <c r="H15" s="361"/>
      <c r="I15" s="360" t="s">
        <v>276</v>
      </c>
      <c r="J15" s="361"/>
      <c r="K15" s="360" t="s">
        <v>277</v>
      </c>
      <c r="L15" s="361"/>
      <c r="M15" s="363" t="s">
        <v>278</v>
      </c>
      <c r="N15" s="363" t="s">
        <v>279</v>
      </c>
      <c r="O15" s="83"/>
      <c r="R15" s="83"/>
      <c r="S15" s="83"/>
      <c r="T15" s="83"/>
      <c r="U15" s="83"/>
      <c r="V15" s="83" t="str" cm="1">
        <f t="array" ref="V15">INDEX(J:J,$AH15)</f>
        <v>深圳市房屋安全和工程质量检测鉴定中心</v>
      </c>
      <c r="W15" s="83" t="str" cm="1">
        <f t="array" ref="W15">INDEX(G:G,AH15)</f>
        <v>新皇岗口岸联检大楼基坑支护工程监测信息化开发项目</v>
      </c>
      <c r="X15" s="83" cm="1">
        <f t="array" ref="X15">INDEX(N:N,AH15)</f>
        <v>78</v>
      </c>
      <c r="Y15" s="83" t="str" cm="1">
        <f t="array" ref="Y15">INDEX(P:P,$AH15)</f>
        <v>3年</v>
      </c>
      <c r="Z15" s="83" t="str" cm="1">
        <f t="array" ref="Z15">INDEX(K:K,$AH15)</f>
        <v>全部落实</v>
      </c>
      <c r="AA15" s="79" cm="1">
        <f t="array" ref="AA15">INDEX(L:L,$AH15)</f>
        <v>0</v>
      </c>
      <c r="AB15" s="79" t="e" cm="1">
        <f t="array" aca="1" ref="AB15" ca="1">INDEX(R:R,$AH15)</f>
        <v>#NAME?</v>
      </c>
      <c r="AC15" s="79" t="e" cm="1">
        <f t="array" aca="1" ref="AC15" ca="1">INDEX(S:S,$AH15)</f>
        <v>#NAME?</v>
      </c>
      <c r="AH15" s="79">
        <v>212</v>
      </c>
      <c r="AI15" s="79">
        <v>14</v>
      </c>
      <c r="AP15" s="106" t="e">
        <f t="shared" ca="1" si="7"/>
        <v>#NAME?</v>
      </c>
      <c r="AQ15" s="107" t="str">
        <f t="shared" si="8"/>
        <v>地下院平移-深圳市建设工程质量安全智能监管平台项目软件平台开发</v>
      </c>
      <c r="AR15" s="108">
        <f>_xlfn.XLOOKUP(AW15,[9]【SUIT】合同产值营收表!$B:$B,[9]【SUIT】合同产值营收表!$F:$F)</f>
        <v>253.56</v>
      </c>
      <c r="AS15" s="108">
        <f t="shared" si="9"/>
        <v>211.3</v>
      </c>
      <c r="AT15" s="108">
        <f>_xlfn.XLOOKUP(AW15,[9]【SUIT】合同产值营收表!$B:$B,[9]【SUIT】合同产值营收表!$AH:$AH)</f>
        <v>0</v>
      </c>
      <c r="AV15" s="79">
        <v>13</v>
      </c>
      <c r="AW15" s="79" t="str">
        <f t="shared" si="5"/>
        <v>SJHT2019121700133</v>
      </c>
    </row>
    <row r="16" spans="1:49" ht="33.75" customHeight="1" x14ac:dyDescent="0.15">
      <c r="A16" s="109" t="s">
        <v>120</v>
      </c>
      <c r="B16" s="85" t="s">
        <v>280</v>
      </c>
      <c r="C16" s="85" t="s">
        <v>91</v>
      </c>
      <c r="D16" s="85" t="s">
        <v>280</v>
      </c>
      <c r="E16" s="85" t="s">
        <v>91</v>
      </c>
      <c r="F16" s="85" t="s">
        <v>281</v>
      </c>
      <c r="G16" s="85" t="s">
        <v>280</v>
      </c>
      <c r="H16" s="85" t="s">
        <v>91</v>
      </c>
      <c r="I16" s="85" t="s">
        <v>280</v>
      </c>
      <c r="J16" s="85" t="s">
        <v>91</v>
      </c>
      <c r="K16" s="85" t="s">
        <v>280</v>
      </c>
      <c r="L16" s="85" t="s">
        <v>91</v>
      </c>
      <c r="M16" s="364"/>
      <c r="N16" s="364"/>
      <c r="O16" s="83"/>
      <c r="R16" s="83"/>
      <c r="S16" s="83"/>
      <c r="T16" s="83"/>
      <c r="U16" s="83"/>
      <c r="V16" s="83" t="str" cm="1">
        <f t="array" ref="V16">INDEX(J:J,$AH16)</f>
        <v>江苏镇江路桥工程有限公司</v>
      </c>
      <c r="W16" s="83" t="str" cm="1">
        <f t="array" ref="W16">INDEX(G:G,AH16)</f>
        <v>嘉兴市域快速道路智慧建设管理平台服务项目</v>
      </c>
      <c r="X16" s="83" cm="1">
        <f t="array" ref="X16">INDEX(N:N,AH16)</f>
        <v>72.681876000000003</v>
      </c>
      <c r="Y16" s="83" t="str" cm="1">
        <f t="array" ref="Y16">INDEX(P:P,$AH16)</f>
        <v>3年</v>
      </c>
      <c r="Z16" s="83" t="str" cm="1">
        <f t="array" ref="Z16">INDEX(K:K,$AH16)</f>
        <v>全部落实</v>
      </c>
      <c r="AA16" s="79" cm="1">
        <f t="array" ref="AA16">INDEX(L:L,$AH16)</f>
        <v>0</v>
      </c>
      <c r="AB16" s="79" t="e" cm="1">
        <f t="array" aca="1" ref="AB16" ca="1">INDEX(R:R,$AH16)</f>
        <v>#NAME?</v>
      </c>
      <c r="AC16" s="79" t="e" cm="1">
        <f t="array" aca="1" ref="AC16" ca="1">INDEX(S:S,$AH16)</f>
        <v>#NAME?</v>
      </c>
      <c r="AH16" s="79">
        <v>62</v>
      </c>
      <c r="AI16" s="79">
        <v>15</v>
      </c>
      <c r="AP16" s="106" t="e">
        <f t="shared" ca="1" si="7"/>
        <v>#NAME?</v>
      </c>
      <c r="AQ16" s="107" t="str">
        <f t="shared" si="8"/>
        <v>南湖区老（旧）住宅区改造提升专项工程（二期）第二批次（真合片区、凌塘片区） 之智慧化工程</v>
      </c>
      <c r="AR16" s="108">
        <f>_xlfn.XLOOKUP(AW16,[9]【SUIT】合同产值营收表!$B:$B,[9]【SUIT】合同产值营收表!$F:$F)</f>
        <v>715.07550000000003</v>
      </c>
      <c r="AS16" s="108">
        <f t="shared" si="9"/>
        <v>187.22399999999999</v>
      </c>
      <c r="AT16" s="108">
        <f>_xlfn.XLOOKUP(AW16,[9]【SUIT】合同产值营收表!$B:$B,[9]【SUIT】合同产值营收表!$AH:$AH)</f>
        <v>0</v>
      </c>
      <c r="AV16" s="79">
        <v>14</v>
      </c>
      <c r="AW16" s="79" t="str">
        <f t="shared" si="5"/>
        <v>ZHT2021051000045</v>
      </c>
    </row>
    <row r="17" spans="1:49" ht="33.75" customHeight="1" x14ac:dyDescent="0.15">
      <c r="A17" s="113" t="s">
        <v>25</v>
      </c>
      <c r="B17" s="124">
        <f>[1]长账龄落实计划!N$3</f>
        <v>30</v>
      </c>
      <c r="C17" s="125">
        <f>[1]长账龄落实计划!O$3</f>
        <v>1109.4019989999999</v>
      </c>
      <c r="D17" s="124">
        <f>[1]长账龄落实计划!P$3</f>
        <v>5</v>
      </c>
      <c r="E17" s="124">
        <f>[1]长账龄落实计划!Q$3</f>
        <v>496.99138799999997</v>
      </c>
      <c r="F17" s="124">
        <f>[1]长账龄落实计划!R$3</f>
        <v>285.37982799999997</v>
      </c>
      <c r="G17" s="125">
        <f>[1]长账龄落实计划!S$3</f>
        <v>40</v>
      </c>
      <c r="H17" s="124">
        <f>[1]长账龄落实计划!T$3</f>
        <v>2521.0888880000002</v>
      </c>
      <c r="I17" s="125">
        <f>[1]长账龄落实计划!U$3</f>
        <v>16</v>
      </c>
      <c r="J17" s="124">
        <f>[1]长账龄落实计划!V$3</f>
        <v>1811.38426</v>
      </c>
      <c r="K17" s="125">
        <f>[1]长账龄落实计划!W$3</f>
        <v>0</v>
      </c>
      <c r="L17" s="124">
        <f>[1]长账龄落实计划!X$3</f>
        <v>0</v>
      </c>
      <c r="M17" s="124">
        <f>[1]长账龄落实计划!Y$3</f>
        <v>92</v>
      </c>
      <c r="N17" s="124">
        <f>[1]长账龄落实计划!Z$3</f>
        <v>5941.0432350000001</v>
      </c>
      <c r="O17" s="83"/>
      <c r="R17" s="83"/>
      <c r="S17" s="83"/>
      <c r="T17" s="83"/>
      <c r="U17" s="83"/>
      <c r="V17" s="83" t="str" cm="1">
        <f t="array" ref="V17">INDEX(J:J,$AH17)</f>
        <v>浙江交工集团股份有限公司</v>
      </c>
      <c r="W17" s="83" t="str" cm="1">
        <f t="array" ref="W17">INDEX(G:G,AH17)</f>
        <v>嘉兴市域快速道路智慧建设管理平台服务项目</v>
      </c>
      <c r="X17" s="83" cm="1">
        <f t="array" ref="X17">INDEX(N:N,AH17)</f>
        <v>72.681876000000003</v>
      </c>
      <c r="Y17" s="83" t="str" cm="1">
        <f t="array" ref="Y17">INDEX(P:P,$AH17)</f>
        <v>3年</v>
      </c>
      <c r="Z17" s="83" t="str" cm="1">
        <f t="array" ref="Z17">INDEX(K:K,$AH17)</f>
        <v>全部落实</v>
      </c>
      <c r="AA17" s="79" cm="1">
        <f t="array" ref="AA17">INDEX(L:L,$AH17)</f>
        <v>0</v>
      </c>
      <c r="AB17" s="79" t="e" cm="1">
        <f t="array" aca="1" ref="AB17" ca="1">INDEX(R:R,$AH17)</f>
        <v>#NAME?</v>
      </c>
      <c r="AC17" s="79" t="e" cm="1">
        <f t="array" aca="1" ref="AC17" ca="1">INDEX(S:S,$AH17)</f>
        <v>#NAME?</v>
      </c>
      <c r="AH17" s="79">
        <v>63</v>
      </c>
      <c r="AI17" s="79">
        <v>16</v>
      </c>
      <c r="AP17" s="106" t="e">
        <f t="shared" ca="1" si="7"/>
        <v>#NAME?</v>
      </c>
      <c r="AQ17" s="107" t="str">
        <f t="shared" si="8"/>
        <v>南湖区老（旧）住宅区改造及二环以内背街小巷提升工程设计采购施工总承包（EPC）（新兴街道王安片区） 之智慧化工程</v>
      </c>
      <c r="AR17" s="108">
        <f>_xlfn.XLOOKUP(AW17,[9]【SUIT】合同产值营收表!$B:$B,[9]【SUIT】合同产值营收表!$F:$F)</f>
        <v>852.72180000000003</v>
      </c>
      <c r="AS17" s="108">
        <f t="shared" si="9"/>
        <v>170.44069999999999</v>
      </c>
      <c r="AT17" s="108">
        <f>_xlfn.XLOOKUP(AW17,[9]【SUIT】合同产值营收表!$B:$B,[9]【SUIT】合同产值营收表!$AH:$AH)</f>
        <v>0</v>
      </c>
      <c r="AV17" s="79">
        <v>15</v>
      </c>
      <c r="AW17" s="79" t="str">
        <f t="shared" si="5"/>
        <v>ZHT2021050700041</v>
      </c>
    </row>
    <row r="18" spans="1:49" ht="33.75" customHeight="1" x14ac:dyDescent="0.15">
      <c r="A18" s="116" t="s">
        <v>26</v>
      </c>
      <c r="B18" s="126">
        <f>[2]长账龄落实计划!N$3</f>
        <v>17</v>
      </c>
      <c r="C18" s="127">
        <f>[2]长账龄落实计划!O$3</f>
        <v>224.532319</v>
      </c>
      <c r="D18" s="126">
        <f>[2]长账龄落实计划!P$3</f>
        <v>7</v>
      </c>
      <c r="E18" s="126">
        <f>[2]长账龄落实计划!Q$3</f>
        <v>289.14487800000001</v>
      </c>
      <c r="F18" s="126">
        <f>[2]长账龄落实计划!R$3</f>
        <v>57</v>
      </c>
      <c r="G18" s="127">
        <f>[2]长账龄落实计划!S$3</f>
        <v>12</v>
      </c>
      <c r="H18" s="126">
        <f>[2]长账龄落实计划!T$3</f>
        <v>683.95117200000004</v>
      </c>
      <c r="I18" s="127">
        <f>[2]长账龄落实计划!U$3</f>
        <v>2</v>
      </c>
      <c r="J18" s="126">
        <f>[2]长账龄落实计划!V$3</f>
        <v>29.271000000000001</v>
      </c>
      <c r="K18" s="127">
        <f>[2]长账龄落实计划!W$3</f>
        <v>1</v>
      </c>
      <c r="L18" s="126">
        <f>[2]长账龄落实计划!X$3</f>
        <v>5.4370000000000003</v>
      </c>
      <c r="M18" s="126">
        <f>[2]长账龄落实计划!Y$3</f>
        <v>39</v>
      </c>
      <c r="N18" s="126">
        <f>[2]长账龄落实计划!Z$3</f>
        <v>1232.3363690000001</v>
      </c>
      <c r="O18" s="83"/>
      <c r="R18" s="83"/>
      <c r="S18" s="83"/>
      <c r="T18" s="83"/>
      <c r="U18" s="83"/>
      <c r="V18" s="83" t="str" cm="1">
        <f t="array" ref="V18">INDEX(J:J,$AH18)</f>
        <v>青岛海信网络科技股份有限公司</v>
      </c>
      <c r="W18" s="83" t="str" cm="1">
        <f t="array" ref="W18">INDEX(G:G,AH18)</f>
        <v>太原市城市轨道交通2号线一期工程控制中心楼宇智能化项目BIM智慧楼宇平台</v>
      </c>
      <c r="X18" s="83" cm="1">
        <f t="array" ref="X18">INDEX(N:N,AH18)</f>
        <v>66.811999999999998</v>
      </c>
      <c r="Y18" s="83" t="str" cm="1">
        <f t="array" ref="Y18">INDEX(P:P,$AH18)</f>
        <v>3年</v>
      </c>
      <c r="Z18" s="83" t="str" cm="1">
        <f t="array" ref="Z18">INDEX(K:K,$AH18)</f>
        <v>全部落实</v>
      </c>
      <c r="AA18" s="79" cm="1">
        <f t="array" ref="AA18">INDEX(L:L,$AH18)</f>
        <v>0</v>
      </c>
      <c r="AB18" s="79" t="e" cm="1">
        <f t="array" aca="1" ref="AB18" ca="1">INDEX(R:R,$AH18)</f>
        <v>#NAME?</v>
      </c>
      <c r="AC18" s="79" t="e" cm="1">
        <f t="array" aca="1" ref="AC18" ca="1">INDEX(S:S,$AH18)</f>
        <v>#NAME?</v>
      </c>
      <c r="AH18" s="79">
        <v>171</v>
      </c>
      <c r="AI18" s="79">
        <v>17</v>
      </c>
      <c r="AP18" s="106" t="e">
        <f t="shared" ca="1" si="7"/>
        <v>#NAME?</v>
      </c>
      <c r="AQ18" s="107" t="str">
        <f t="shared" si="8"/>
        <v>虹桥商务区核心区民防工程BIM运管平台开发技术服务</v>
      </c>
      <c r="AR18" s="108">
        <f>_xlfn.XLOOKUP(AW18,[9]【SUIT】合同产值营收表!$B:$B,[9]【SUIT】合同产值营收表!$F:$F)</f>
        <v>146.04</v>
      </c>
      <c r="AS18" s="108">
        <f t="shared" si="9"/>
        <v>146.04</v>
      </c>
      <c r="AT18" s="108">
        <f>_xlfn.XLOOKUP(AW18,[9]【SUIT】合同产值营收表!$B:$B,[9]【SUIT】合同产值营收表!$AH:$AH)</f>
        <v>0</v>
      </c>
      <c r="AV18" s="79">
        <v>16</v>
      </c>
      <c r="AW18" s="79" t="str">
        <f t="shared" si="5"/>
        <v>ZHT2021120100139</v>
      </c>
    </row>
    <row r="19" spans="1:49" ht="33.75" customHeight="1" x14ac:dyDescent="0.15">
      <c r="A19" s="113" t="s">
        <v>27</v>
      </c>
      <c r="B19" s="124">
        <f>[3]长账龄落实计划!N$3</f>
        <v>0</v>
      </c>
      <c r="C19" s="125">
        <f>[3]长账龄落实计划!O$3</f>
        <v>0</v>
      </c>
      <c r="D19" s="124">
        <f>[3]长账龄落实计划!P$3</f>
        <v>0</v>
      </c>
      <c r="E19" s="124">
        <f>[3]长账龄落实计划!Q$3</f>
        <v>0</v>
      </c>
      <c r="F19" s="124">
        <f>[3]长账龄落实计划!R$3</f>
        <v>0</v>
      </c>
      <c r="G19" s="125">
        <f>[3]长账龄落实计划!S$3</f>
        <v>0</v>
      </c>
      <c r="H19" s="124">
        <f>[3]长账龄落实计划!T$3</f>
        <v>0</v>
      </c>
      <c r="I19" s="125">
        <f>[3]长账龄落实计划!U$3</f>
        <v>1</v>
      </c>
      <c r="J19" s="124">
        <f>[3]长账龄落实计划!V$3</f>
        <v>32.88458</v>
      </c>
      <c r="K19" s="125">
        <f>[3]长账龄落实计划!W$3</f>
        <v>0</v>
      </c>
      <c r="L19" s="124">
        <f>[3]长账龄落实计划!X$3</f>
        <v>0</v>
      </c>
      <c r="M19" s="124">
        <f>[3]长账龄落实计划!Y$3</f>
        <v>1</v>
      </c>
      <c r="N19" s="124">
        <f>[3]长账龄落实计划!Z$3</f>
        <v>32.88458</v>
      </c>
      <c r="O19" s="83"/>
      <c r="R19" s="83"/>
      <c r="S19" s="83"/>
      <c r="T19" s="83"/>
      <c r="U19" s="83"/>
      <c r="V19" s="83" t="str" cm="1">
        <f t="array" ref="V19">INDEX(J:J,$AH19)</f>
        <v>数智瓦里（深圳）科技有限公司</v>
      </c>
      <c r="W19" s="83" t="str" cm="1">
        <f t="array" ref="W19">INDEX(G:G,AH19)</f>
        <v>观城项目01-05地块BIM咨询服务</v>
      </c>
      <c r="X19" s="83" cm="1">
        <f t="array" ref="X19">INDEX(N:N,AH19)</f>
        <v>56.486040000000003</v>
      </c>
      <c r="Y19" s="83" t="str" cm="1">
        <f t="array" ref="Y19">INDEX(P:P,$AH19)</f>
        <v>3年</v>
      </c>
      <c r="Z19" s="83" t="str" cm="1">
        <f t="array" ref="Z19">INDEX(K:K,$AH19)</f>
        <v>全部落实</v>
      </c>
      <c r="AA19" s="79" cm="1">
        <f t="array" ref="AA19">INDEX(L:L,$AH19)</f>
        <v>0</v>
      </c>
      <c r="AB19" s="79" t="e" cm="1">
        <f t="array" aca="1" ref="AB19" ca="1">INDEX(R:R,$AH19)</f>
        <v>#NAME?</v>
      </c>
      <c r="AC19" s="79" t="e" cm="1">
        <f t="array" aca="1" ref="AC19" ca="1">INDEX(S:S,$AH19)</f>
        <v>#NAME?</v>
      </c>
      <c r="AH19" s="79">
        <v>224</v>
      </c>
      <c r="AI19" s="79">
        <v>18</v>
      </c>
      <c r="AP19" s="106" t="e">
        <f t="shared" ca="1" si="7"/>
        <v>#NAME?</v>
      </c>
      <c r="AQ19" s="107" t="str">
        <f t="shared" si="8"/>
        <v>黄岩区产城融合示范区片区开发项目（甬台温高速公路黄岩段桥下地面道路工程）信息化管理系统第XXGL01标段</v>
      </c>
      <c r="AR19" s="108">
        <f>_xlfn.XLOOKUP(AW19,[9]【SUIT】合同产值营收表!$B:$B,[9]【SUIT】合同产值营收表!$F:$F)</f>
        <v>446.10919999999999</v>
      </c>
      <c r="AS19" s="108">
        <f t="shared" si="9"/>
        <v>136.09302</v>
      </c>
      <c r="AT19" s="108">
        <f>_xlfn.XLOOKUP(AW19,[9]【SUIT】合同产值营收表!$B:$B,[9]【SUIT】合同产值营收表!$AH:$AH)</f>
        <v>0</v>
      </c>
      <c r="AV19" s="79">
        <v>17</v>
      </c>
      <c r="AW19" s="79" t="str">
        <f t="shared" si="5"/>
        <v>ZHT2024012600014</v>
      </c>
    </row>
    <row r="20" spans="1:49" ht="33.75" customHeight="1" x14ac:dyDescent="0.15">
      <c r="A20" s="116" t="s">
        <v>28</v>
      </c>
      <c r="B20" s="126">
        <f>[4]长账龄落实计划!N$3</f>
        <v>16</v>
      </c>
      <c r="C20" s="127">
        <f>[4]长账龄落实计划!O$3</f>
        <v>696.77671099999998</v>
      </c>
      <c r="D20" s="126">
        <f>[4]长账龄落实计划!P$3</f>
        <v>1</v>
      </c>
      <c r="E20" s="126">
        <f>[4]长账龄落实计划!Q$3</f>
        <v>13.25</v>
      </c>
      <c r="F20" s="126">
        <f>[4]长账龄落实计划!R$3</f>
        <v>5.25</v>
      </c>
      <c r="G20" s="127">
        <f>[4]长账龄落实计划!S$3</f>
        <v>0</v>
      </c>
      <c r="H20" s="126">
        <f>[4]长账龄落实计划!T$3</f>
        <v>0</v>
      </c>
      <c r="I20" s="127">
        <f>[4]长账龄落实计划!U$3</f>
        <v>1</v>
      </c>
      <c r="J20" s="126">
        <f>[4]长账龄落实计划!V$3</f>
        <v>609</v>
      </c>
      <c r="K20" s="127">
        <f>[4]长账龄落实计划!W$3</f>
        <v>0</v>
      </c>
      <c r="L20" s="126">
        <f>[4]长账龄落实计划!X$3</f>
        <v>0</v>
      </c>
      <c r="M20" s="126">
        <f>[4]长账龄落实计划!Y$3</f>
        <v>17</v>
      </c>
      <c r="N20" s="126">
        <f>[4]长账龄落实计划!Z$3</f>
        <v>1319.026711</v>
      </c>
      <c r="O20" s="83"/>
      <c r="R20" s="83"/>
      <c r="S20" s="83"/>
      <c r="T20" s="83"/>
      <c r="U20" s="83"/>
      <c r="V20" s="83" t="str" cm="1">
        <f t="array" ref="V20">INDEX(J:J,$AH20)</f>
        <v>中德联合集团有限公司</v>
      </c>
      <c r="W20" s="83" t="str" cm="1">
        <f t="array" ref="W20">INDEX(G:G,AH20)</f>
        <v>青岛航运贸易金融融合创新基地CDG地块地上区域BIM总体咨询项目</v>
      </c>
      <c r="X20" s="83" cm="1">
        <f t="array" ref="X20">INDEX(N:N,AH20)</f>
        <v>55.123434000000003</v>
      </c>
      <c r="Y20" s="83" t="str" cm="1">
        <f t="array" ref="Y20">INDEX(P:P,$AH20)</f>
        <v>3年</v>
      </c>
      <c r="Z20" s="83" t="str" cm="1">
        <f t="array" ref="Z20">INDEX(K:K,$AH20)</f>
        <v>不确定</v>
      </c>
      <c r="AA20" s="79" cm="1">
        <f t="array" ref="AA20">INDEX(L:L,$AH20)</f>
        <v>0</v>
      </c>
      <c r="AB20" s="79" t="e" cm="1">
        <f t="array" aca="1" ref="AB20" ca="1">INDEX(R:R,$AH20)</f>
        <v>#NAME?</v>
      </c>
      <c r="AC20" s="79" t="e" cm="1">
        <f t="array" aca="1" ref="AC20" ca="1">INDEX(S:S,$AH20)</f>
        <v>#NAME?</v>
      </c>
      <c r="AH20" s="79">
        <v>46</v>
      </c>
      <c r="AI20" s="79">
        <v>19</v>
      </c>
      <c r="AP20" s="106" t="e">
        <f t="shared" ca="1" si="7"/>
        <v>#NAME?</v>
      </c>
      <c r="AQ20" s="107" t="str">
        <f t="shared" si="8"/>
        <v>深圳市人民医院宝安医院项目基于BIM的数字化管理咨询服务合同</v>
      </c>
      <c r="AR20" s="108">
        <f>_xlfn.XLOOKUP(AW20,[9]【SUIT】合同产值营收表!$B:$B,[9]【SUIT】合同产值营收表!$F:$F)</f>
        <v>330</v>
      </c>
      <c r="AS20" s="108">
        <f t="shared" si="9"/>
        <v>135</v>
      </c>
      <c r="AT20" s="108">
        <f>_xlfn.XLOOKUP(AW20,[9]【SUIT】合同产值营收表!$B:$B,[9]【SUIT】合同产值营收表!$AH:$AH)</f>
        <v>0</v>
      </c>
      <c r="AV20" s="79">
        <v>18</v>
      </c>
      <c r="AW20" s="79" t="str">
        <f t="shared" si="5"/>
        <v>ZHT2024090300104</v>
      </c>
    </row>
    <row r="21" spans="1:49" ht="33.75" customHeight="1" x14ac:dyDescent="0.15">
      <c r="A21" s="113" t="s">
        <v>29</v>
      </c>
      <c r="B21" s="124">
        <f>[5]长账龄落实计划!N$3</f>
        <v>24</v>
      </c>
      <c r="C21" s="125">
        <f>[5]长账龄落实计划!O$3</f>
        <v>646.45089099999996</v>
      </c>
      <c r="D21" s="124">
        <f>[5]长账龄落实计划!P$3</f>
        <v>0</v>
      </c>
      <c r="E21" s="124">
        <f>[5]长账龄落实计划!Q$3</f>
        <v>0</v>
      </c>
      <c r="F21" s="124">
        <f>[5]长账龄落实计划!R$3</f>
        <v>0</v>
      </c>
      <c r="G21" s="125">
        <f>[5]长账龄落实计划!S$3</f>
        <v>22</v>
      </c>
      <c r="H21" s="124">
        <f>[5]长账龄落实计划!T$3</f>
        <v>669.49623199999996</v>
      </c>
      <c r="I21" s="125">
        <f>[5]长账龄落实计划!U$3</f>
        <v>14</v>
      </c>
      <c r="J21" s="124">
        <f>[5]长账龄落实计划!V$3</f>
        <v>116.44526</v>
      </c>
      <c r="K21" s="125">
        <f>[5]长账龄落实计划!W$3</f>
        <v>0</v>
      </c>
      <c r="L21" s="124">
        <f>[5]长账龄落实计划!X$3</f>
        <v>0</v>
      </c>
      <c r="M21" s="124">
        <f>[5]长账龄落实计划!Y$3</f>
        <v>60</v>
      </c>
      <c r="N21" s="124">
        <f>[5]长账龄落实计划!Z$3</f>
        <v>1432.3923830000001</v>
      </c>
      <c r="O21" s="83"/>
      <c r="R21" s="83"/>
      <c r="S21" s="83"/>
      <c r="T21" s="83"/>
      <c r="U21" s="83"/>
      <c r="V21" s="83" t="str" cm="1">
        <f t="array" ref="V21">INDEX(J:J,$AH21)</f>
        <v>五洲工程顾问集团有限公司</v>
      </c>
      <c r="W21" s="83" t="str" cm="1">
        <f t="array" ref="W21">INDEX(G:G,AH21)</f>
        <v>深圳市人民医院宝安医院BIM咨询服务合同</v>
      </c>
      <c r="X21" s="83" cm="1">
        <f t="array" ref="X21">INDEX(N:N,AH21)</f>
        <v>55</v>
      </c>
      <c r="Y21" s="83" t="str" cm="1">
        <f t="array" ref="Y21">INDEX(P:P,$AH21)</f>
        <v>2年</v>
      </c>
      <c r="Z21" s="83" t="str" cm="1">
        <f t="array" ref="Z21">INDEX(K:K,$AH21)</f>
        <v>全部落实</v>
      </c>
      <c r="AA21" s="79" cm="1">
        <f t="array" ref="AA21">INDEX(L:L,$AH21)</f>
        <v>0</v>
      </c>
      <c r="AB21" s="79" t="e" cm="1">
        <f t="array" aca="1" ref="AB21" ca="1">INDEX(R:R,$AH21)</f>
        <v>#NAME?</v>
      </c>
      <c r="AC21" s="79" t="e" cm="1">
        <f t="array" aca="1" ref="AC21" ca="1">INDEX(S:S,$AH21)</f>
        <v>#NAME?</v>
      </c>
      <c r="AH21" s="79">
        <v>225</v>
      </c>
      <c r="AI21" s="79">
        <v>20</v>
      </c>
      <c r="AP21" s="106" t="e">
        <f t="shared" ca="1" si="7"/>
        <v>#NAME?</v>
      </c>
      <c r="AQ21" s="107" t="str">
        <f t="shared" si="8"/>
        <v>绍兴项目监控中心智能化工程专业分包合同</v>
      </c>
      <c r="AR21" s="108">
        <f>_xlfn.XLOOKUP(AW21,[9]【SUIT】合同产值营收表!$B:$B,[9]【SUIT】合同产值营收表!$F:$F)</f>
        <v>2154.6288800000002</v>
      </c>
      <c r="AS21" s="108">
        <f t="shared" si="9"/>
        <v>134.269612</v>
      </c>
      <c r="AT21" s="108">
        <f>_xlfn.XLOOKUP(AW21,[9]【SUIT】合同产值营收表!$B:$B,[9]【SUIT】合同产值营收表!$AH:$AH)</f>
        <v>553.35926800000004</v>
      </c>
      <c r="AV21" s="79">
        <v>19</v>
      </c>
      <c r="AW21" s="79" t="str">
        <f t="shared" si="5"/>
        <v>ZHT2021122200152</v>
      </c>
    </row>
    <row r="22" spans="1:49" ht="33.75" customHeight="1" x14ac:dyDescent="0.15">
      <c r="A22" s="116" t="s">
        <v>30</v>
      </c>
      <c r="B22" s="126">
        <v>0</v>
      </c>
      <c r="C22" s="127">
        <v>0</v>
      </c>
      <c r="D22" s="126">
        <v>0</v>
      </c>
      <c r="E22" s="126">
        <v>0</v>
      </c>
      <c r="F22" s="126">
        <v>0</v>
      </c>
      <c r="G22" s="127">
        <v>0</v>
      </c>
      <c r="H22" s="126">
        <v>0</v>
      </c>
      <c r="I22" s="127">
        <v>0</v>
      </c>
      <c r="J22" s="126">
        <v>0</v>
      </c>
      <c r="K22" s="127">
        <v>0</v>
      </c>
      <c r="L22" s="126">
        <v>0</v>
      </c>
      <c r="M22" s="126">
        <v>0</v>
      </c>
      <c r="N22" s="126">
        <v>0</v>
      </c>
      <c r="O22" s="83"/>
      <c r="V22" s="83" t="str" cm="1">
        <f t="array" ref="V22">INDEX(J:J,$AH22)</f>
        <v>厦门路桥信息股份有限公司</v>
      </c>
      <c r="W22" s="83" t="str" cm="1">
        <f t="array" ref="W22">INDEX(G:G,AH22)</f>
        <v>轨道交通工程机电施工管理系统项目合同</v>
      </c>
      <c r="X22" s="83" cm="1">
        <f t="array" ref="X22">INDEX(N:N,AH22)</f>
        <v>50.230499999999999</v>
      </c>
      <c r="Y22" s="83" t="str" cm="1">
        <f t="array" ref="Y22">INDEX(P:P,$AH22)</f>
        <v>2年</v>
      </c>
      <c r="Z22" s="83" cm="1">
        <f t="array" ref="Z22">INDEX(K:K,$AH22)</f>
        <v>0</v>
      </c>
      <c r="AA22" s="79" cm="1">
        <f t="array" ref="AA22">INDEX(L:L,$AH22)</f>
        <v>0</v>
      </c>
      <c r="AB22" s="79" t="e" cm="1">
        <f t="array" aca="1" ref="AB22" ca="1">INDEX(R:R,$AH22)</f>
        <v>#NAME?</v>
      </c>
      <c r="AC22" s="79" t="e" cm="1">
        <f t="array" aca="1" ref="AC22" ca="1">INDEX(S:S,$AH22)</f>
        <v>#NAME?</v>
      </c>
      <c r="AH22" s="79">
        <v>239</v>
      </c>
      <c r="AI22" s="79">
        <v>21</v>
      </c>
      <c r="AP22" s="106" t="e">
        <f t="shared" ca="1" si="7"/>
        <v>#NAME?</v>
      </c>
      <c r="AQ22" s="107" t="str">
        <f t="shared" si="8"/>
        <v>南湖区污水管网提升改造工程（三期工程）设计施工总承包之智慧水务工程</v>
      </c>
      <c r="AR22" s="108">
        <f>_xlfn.XLOOKUP(AW22,[9]【SUIT】合同产值营收表!$B:$B,[9]【SUIT】合同产值营收表!$F:$F)</f>
        <v>1498.0063</v>
      </c>
      <c r="AS22" s="108">
        <f t="shared" si="9"/>
        <v>130</v>
      </c>
      <c r="AT22" s="108">
        <f>_xlfn.XLOOKUP(AW22,[9]【SUIT】合同产值营收表!$B:$B,[9]【SUIT】合同产值营收表!$AH:$AH)</f>
        <v>0</v>
      </c>
      <c r="AV22" s="79">
        <v>20</v>
      </c>
      <c r="AW22" s="79" t="str">
        <f t="shared" si="5"/>
        <v>ZHT2021082500101</v>
      </c>
    </row>
    <row r="23" spans="1:49" ht="33.75" customHeight="1" x14ac:dyDescent="0.15">
      <c r="A23" s="113" t="s">
        <v>31</v>
      </c>
      <c r="B23" s="124">
        <f>[7]长账龄落实计划!N$3</f>
        <v>0</v>
      </c>
      <c r="C23" s="125">
        <f>[7]长账龄落实计划!O$3</f>
        <v>0</v>
      </c>
      <c r="D23" s="124">
        <f>[7]长账龄落实计划!P$3</f>
        <v>0</v>
      </c>
      <c r="E23" s="124">
        <f>[7]长账龄落实计划!Q$3</f>
        <v>0</v>
      </c>
      <c r="F23" s="124">
        <f>[7]长账龄落实计划!R$3</f>
        <v>0</v>
      </c>
      <c r="G23" s="125">
        <f>[7]长账龄落实计划!S$3</f>
        <v>0</v>
      </c>
      <c r="H23" s="124">
        <f>[7]长账龄落实计划!T$3</f>
        <v>0</v>
      </c>
      <c r="I23" s="125">
        <f>[7]长账龄落实计划!U$3</f>
        <v>0</v>
      </c>
      <c r="J23" s="124">
        <f>[7]长账龄落实计划!V$3</f>
        <v>0</v>
      </c>
      <c r="K23" s="125">
        <f>[7]长账龄落实计划!W$3</f>
        <v>3</v>
      </c>
      <c r="L23" s="124">
        <f>[7]长账龄落实计划!X$3</f>
        <v>220.71056200000001</v>
      </c>
      <c r="M23" s="124">
        <f>[7]长账龄落实计划!Y$3</f>
        <v>3</v>
      </c>
      <c r="N23" s="124">
        <f>[7]长账龄落实计划!Z$3</f>
        <v>220.71056200000001</v>
      </c>
      <c r="O23" s="83"/>
      <c r="V23" s="83" t="str" cm="1">
        <f t="array" ref="V23">INDEX(J:J,$AH23)</f>
        <v>中信建设有限责任公司</v>
      </c>
      <c r="W23" s="83" t="str" cm="1">
        <f t="array" ref="W23">INDEX(G:G,AH23)</f>
        <v>中信金融中心项目基于BIM的数字化技术研究</v>
      </c>
      <c r="X23" s="83" cm="1">
        <f t="array" ref="X23">INDEX(N:N,AH23)</f>
        <v>41.502223999999998</v>
      </c>
      <c r="Y23" s="83" t="str" cm="1">
        <f t="array" ref="Y23">INDEX(P:P,$AH23)</f>
        <v>2年</v>
      </c>
      <c r="Z23" s="83" t="str" cm="1">
        <f t="array" ref="Z23">INDEX(K:K,$AH23)</f>
        <v>全部落实</v>
      </c>
      <c r="AA23" s="79" cm="1">
        <f t="array" ref="AA23">INDEX(L:L,$AH23)</f>
        <v>0</v>
      </c>
      <c r="AB23" s="79" t="e" cm="1">
        <f t="array" aca="1" ref="AB23" ca="1">INDEX(R:R,$AH23)</f>
        <v>#NAME?</v>
      </c>
      <c r="AC23" s="79" t="e" cm="1">
        <f t="array" aca="1" ref="AC23" ca="1">INDEX(S:S,$AH23)</f>
        <v>#NAME?</v>
      </c>
      <c r="AH23" s="79">
        <v>229</v>
      </c>
      <c r="AI23" s="79">
        <v>22</v>
      </c>
    </row>
    <row r="24" spans="1:49" ht="33.75" customHeight="1" x14ac:dyDescent="0.15">
      <c r="A24" s="109" t="s">
        <v>63</v>
      </c>
      <c r="B24" s="126">
        <f>SUM(B17:B23)</f>
        <v>87</v>
      </c>
      <c r="C24" s="126">
        <f t="shared" ref="C24:N24" si="10">SUM(C17:C23)</f>
        <v>2677.16192</v>
      </c>
      <c r="D24" s="126">
        <f t="shared" si="10"/>
        <v>13</v>
      </c>
      <c r="E24" s="126">
        <f t="shared" si="10"/>
        <v>799.38626599999998</v>
      </c>
      <c r="F24" s="126">
        <f t="shared" si="10"/>
        <v>347.62982799999997</v>
      </c>
      <c r="G24" s="126">
        <f t="shared" si="10"/>
        <v>74</v>
      </c>
      <c r="H24" s="126">
        <f t="shared" si="10"/>
        <v>3874.5362919999998</v>
      </c>
      <c r="I24" s="126">
        <f t="shared" si="10"/>
        <v>34</v>
      </c>
      <c r="J24" s="126">
        <f t="shared" si="10"/>
        <v>2598.9850999999999</v>
      </c>
      <c r="K24" s="126">
        <f t="shared" si="10"/>
        <v>4</v>
      </c>
      <c r="L24" s="126">
        <f t="shared" si="10"/>
        <v>226.14756199999999</v>
      </c>
      <c r="M24" s="126">
        <f t="shared" si="10"/>
        <v>212</v>
      </c>
      <c r="N24" s="126">
        <f t="shared" si="10"/>
        <v>10178.393840000001</v>
      </c>
      <c r="O24" s="83"/>
      <c r="V24" s="83" t="str" cm="1">
        <f t="array" ref="V24">INDEX(J:J,$AH24)</f>
        <v>中铁上海设计院集团有限公司</v>
      </c>
      <c r="W24" s="83" t="str" cm="1">
        <f t="array" ref="W24">INDEX(G:G,AH24)</f>
        <v>上海轨道交通市域线嘉闵线BIM咨询专题委外咨询服务合同</v>
      </c>
      <c r="X24" s="83" cm="1">
        <f t="array" ref="X24">INDEX(N:N,AH24)</f>
        <v>40.089199999999998</v>
      </c>
      <c r="Y24" s="83" t="str" cm="1">
        <f t="array" ref="Y24">INDEX(P:P,$AH24)</f>
        <v>2年</v>
      </c>
      <c r="Z24" s="83" t="str" cm="1">
        <f t="array" ref="Z24">INDEX(K:K,$AH24)</f>
        <v>全部落实</v>
      </c>
      <c r="AA24" s="79" cm="1">
        <f t="array" ref="AA24">INDEX(L:L,$AH24)</f>
        <v>0</v>
      </c>
      <c r="AB24" s="79" t="e" cm="1">
        <f t="array" aca="1" ref="AB24" ca="1">INDEX(R:R,$AH24)</f>
        <v>#NAME?</v>
      </c>
      <c r="AC24" s="79" t="e" cm="1">
        <f t="array" aca="1" ref="AC24" ca="1">INDEX(S:S,$AH24)</f>
        <v>#NAME?</v>
      </c>
      <c r="AH24" s="79">
        <v>112</v>
      </c>
      <c r="AI24" s="79">
        <v>23</v>
      </c>
    </row>
    <row r="25" spans="1:49" x14ac:dyDescent="0.15">
      <c r="V25" s="83" t="str" cm="1">
        <f t="array" ref="V25">INDEX(J:J,$AH25)</f>
        <v>上海瀚通建设工程有限公司</v>
      </c>
      <c r="W25" s="83" t="str" cm="1">
        <f t="array" ref="W25">INDEX(G:G,AH25)</f>
        <v>虹桥商务区核心区民防工程弱电智能化改造硬件采购</v>
      </c>
      <c r="X25" s="83" cm="1">
        <f t="array" ref="X25">INDEX(N:N,AH25)</f>
        <v>37.128540000000001</v>
      </c>
      <c r="Y25" s="83" t="str" cm="1">
        <f t="array" ref="Y25">INDEX(P:P,$AH25)</f>
        <v>4年</v>
      </c>
      <c r="Z25" s="83" t="str" cm="1">
        <f t="array" ref="Z25">INDEX(K:K,$AH25)</f>
        <v>部分落实</v>
      </c>
      <c r="AA25" s="79" cm="1">
        <f t="array" ref="AA25">INDEX(L:L,$AH25)</f>
        <v>370000</v>
      </c>
      <c r="AB25" s="79" t="e" cm="1">
        <f t="array" aca="1" ref="AB25" ca="1">INDEX(R:R,$AH25)</f>
        <v>#NAME?</v>
      </c>
      <c r="AC25" s="79" t="e" cm="1">
        <f t="array" aca="1" ref="AC25" ca="1">INDEX(S:S,$AH25)</f>
        <v>#NAME?</v>
      </c>
      <c r="AH25" s="79">
        <v>39</v>
      </c>
      <c r="AI25" s="79">
        <v>24</v>
      </c>
    </row>
    <row r="26" spans="1:49" x14ac:dyDescent="0.15">
      <c r="V26" s="83" t="str" cm="1">
        <f t="array" ref="V26">INDEX(J:J,$AH26)</f>
        <v>核工业北京地质研究院</v>
      </c>
      <c r="W26" s="83" t="str" cm="1">
        <f t="array" ref="W26">INDEX(G:G,AH26)</f>
        <v>地下实验室科研数据动态管理平台项目</v>
      </c>
      <c r="X26" s="83" cm="1">
        <f t="array" ref="X26">INDEX(N:N,AH26)</f>
        <v>35.314</v>
      </c>
      <c r="Y26" s="83" t="str" cm="1">
        <f t="array" ref="Y26">INDEX(P:P,$AH26)</f>
        <v>3年</v>
      </c>
      <c r="Z26" s="83" t="str" cm="1">
        <f t="array" ref="Z26">INDEX(K:K,$AH26)</f>
        <v>无法落实</v>
      </c>
      <c r="AA26" s="79" cm="1">
        <f t="array" ref="AA26">INDEX(L:L,$AH26)</f>
        <v>0</v>
      </c>
      <c r="AB26" s="79" t="e" cm="1">
        <f t="array" aca="1" ref="AB26" ca="1">INDEX(R:R,$AH26)</f>
        <v>#NAME?</v>
      </c>
      <c r="AC26" s="79" t="e" cm="1">
        <f t="array" aca="1" ref="AC26" ca="1">INDEX(S:S,$AH26)</f>
        <v>#NAME?</v>
      </c>
      <c r="AH26" s="79">
        <v>94</v>
      </c>
      <c r="AI26" s="79">
        <v>25</v>
      </c>
    </row>
    <row r="27" spans="1:49" x14ac:dyDescent="0.15">
      <c r="V27" s="83" t="str" cm="1">
        <f t="array" ref="V27">INDEX(J:J,$AH27)</f>
        <v>中铁大桥局集团有限公司第四工程分公司路三期莞深高速至东部快速路段工程土建三标项目经理部</v>
      </c>
      <c r="W27" s="83" t="str" cm="1">
        <f t="array" ref="W27">INDEX(G:G,AH27)</f>
        <v>环莞快速路三期莞深高速至东部快速路段工程-2标</v>
      </c>
      <c r="X27" s="83" cm="1">
        <f t="array" ref="X27">INDEX(N:N,AH27)</f>
        <v>30.13101</v>
      </c>
      <c r="Y27" s="83" t="str" cm="1">
        <f t="array" ref="Y27">INDEX(P:P,$AH27)</f>
        <v>4年</v>
      </c>
      <c r="Z27" s="83" t="str" cm="1">
        <f t="array" ref="Z27">INDEX(K:K,$AH27)</f>
        <v>无法落实</v>
      </c>
      <c r="AA27" s="79" cm="1">
        <f t="array" ref="AA27">INDEX(L:L,$AH27)</f>
        <v>0</v>
      </c>
      <c r="AB27" s="79" t="e" cm="1">
        <f t="array" aca="1" ref="AB27" ca="1">INDEX(R:R,$AH27)</f>
        <v>#NAME?</v>
      </c>
      <c r="AC27" s="79" t="e" cm="1">
        <f t="array" aca="1" ref="AC27" ca="1">INDEX(S:S,$AH27)</f>
        <v>#NAME?</v>
      </c>
      <c r="AH27" s="79">
        <v>202</v>
      </c>
      <c r="AI27" s="79">
        <v>26</v>
      </c>
    </row>
    <row r="28" spans="1:49" x14ac:dyDescent="0.15">
      <c r="V28" s="83" t="str" cm="1">
        <f t="array" ref="V28">INDEX(J:J,$AH28)</f>
        <v>中交第二航务工程局有限公司第四分公司</v>
      </c>
      <c r="W28" s="83" t="str" cm="1">
        <f t="array" ref="W28">INDEX(G:G,AH28)</f>
        <v>越东路互通连接线工程公路项目第一合同段BIM全寿命期 大数据管理平台建设服务合同</v>
      </c>
      <c r="X28" s="83" cm="1">
        <f t="array" ref="X28">INDEX(N:N,AH28)</f>
        <v>28.8</v>
      </c>
      <c r="Y28" s="83" t="str" cm="1">
        <f t="array" ref="Y28">INDEX(P:P,$AH28)</f>
        <v>3年</v>
      </c>
      <c r="Z28" s="83" t="str" cm="1">
        <f t="array" ref="Z28">INDEX(K:K,$AH28)</f>
        <v>不确定</v>
      </c>
      <c r="AA28" s="79" cm="1">
        <f t="array" ref="AA28">INDEX(L:L,$AH28)</f>
        <v>0</v>
      </c>
      <c r="AB28" s="79" t="e" cm="1">
        <f t="array" aca="1" ref="AB28" ca="1">INDEX(R:R,$AH28)</f>
        <v>#NAME?</v>
      </c>
      <c r="AC28" s="79" t="e" cm="1">
        <f t="array" aca="1" ref="AC28" ca="1">INDEX(S:S,$AH28)</f>
        <v>#NAME?</v>
      </c>
      <c r="AH28" s="79">
        <v>45</v>
      </c>
      <c r="AI28" s="79">
        <v>27</v>
      </c>
    </row>
    <row r="29" spans="1:49" x14ac:dyDescent="0.15">
      <c r="A29" s="128"/>
      <c r="B29" s="13" t="str">
        <f>[1]长账龄落实计划!A1</f>
        <v>序号</v>
      </c>
      <c r="C29" s="13" t="str">
        <f>[1]长账龄落实计划!B1</f>
        <v>日期</v>
      </c>
      <c r="D29" s="13" t="str">
        <f>[1]长账龄落实计划!C1</f>
        <v>摘要</v>
      </c>
      <c r="E29" s="13" t="str">
        <f>[1]长账龄落实计划!D1</f>
        <v>合同甲方</v>
      </c>
      <c r="F29" s="13" t="str">
        <f>[1]长账龄落实计划!E1</f>
        <v>合同编号（绿色补充编号）</v>
      </c>
      <c r="G29" s="13" t="str">
        <f>[1]长账龄落实计划!F1</f>
        <v>合同</v>
      </c>
      <c r="H29" s="13" t="str">
        <f>[1]长账龄落实计划!G1</f>
        <v>合同金额</v>
      </c>
      <c r="I29" s="13" t="str">
        <f>[1]长账龄落实计划!H1</f>
        <v>2025年12月余额</v>
      </c>
      <c r="J29" s="13" t="str">
        <f>[1]长账龄落实计划!I1</f>
        <v>客户名称</v>
      </c>
      <c r="K29" s="13" t="str">
        <f>[1]长账龄落实计划!J1</f>
        <v>2026年预计落实情况</v>
      </c>
      <c r="L29" s="13" t="str">
        <f>[1]长账龄落实计划!K1</f>
        <v>如部分落实，请填写可落实金额（元）</v>
      </c>
      <c r="M29" s="129" t="s">
        <v>282</v>
      </c>
      <c r="N29" s="129" t="s">
        <v>283</v>
      </c>
      <c r="O29" s="130" t="s">
        <v>284</v>
      </c>
      <c r="P29" s="13" t="s">
        <v>285</v>
      </c>
      <c r="Q29" s="87" t="s">
        <v>286</v>
      </c>
      <c r="R29" s="87" t="s">
        <v>287</v>
      </c>
      <c r="S29" s="87" t="s">
        <v>132</v>
      </c>
      <c r="V29" s="83" t="str" cm="1">
        <f t="array" ref="V29">INDEX(J:J,$AH29)</f>
        <v>深圳市城市公共安全技术研究院有限公司</v>
      </c>
      <c r="W29" s="83" t="str" cm="1">
        <f t="array" ref="W29">INDEX(G:G,AH29)</f>
        <v>春风隧道盾构安全监控项目采购合同</v>
      </c>
      <c r="X29" s="83" cm="1">
        <f t="array" ref="X29">INDEX(N:N,AH29)</f>
        <v>27.81</v>
      </c>
      <c r="Y29" s="83" t="str" cm="1">
        <f t="array" ref="Y29">INDEX(P:P,$AH29)</f>
        <v>2年</v>
      </c>
      <c r="Z29" s="83" t="str" cm="1">
        <f t="array" ref="Z29">INDEX(K:K,$AH29)</f>
        <v>不确定</v>
      </c>
      <c r="AA29" s="79" cm="1">
        <f t="array" ref="AA29">INDEX(L:L,$AH29)</f>
        <v>0</v>
      </c>
      <c r="AB29" s="79" t="e" cm="1">
        <f t="array" aca="1" ref="AB29" ca="1">INDEX(R:R,$AH29)</f>
        <v>#NAME?</v>
      </c>
      <c r="AC29" s="79" t="e" cm="1">
        <f t="array" aca="1" ref="AC29" ca="1">INDEX(S:S,$AH29)</f>
        <v>#NAME?</v>
      </c>
      <c r="AH29" s="79">
        <v>238</v>
      </c>
      <c r="AI29" s="79">
        <v>28</v>
      </c>
    </row>
    <row r="30" spans="1:49" x14ac:dyDescent="0.15">
      <c r="A30" s="128"/>
      <c r="B30" s="13">
        <f>[1]长账龄落实计划!A2</f>
        <v>10</v>
      </c>
      <c r="C30" s="131">
        <f>[1]长账龄落实计划!B2</f>
        <v>44166</v>
      </c>
      <c r="D30" s="13" t="str">
        <f>[1]长账龄落实计划!C2</f>
        <v>上海市域铁路1标中铁二十四局智慧工地项目-中铁二十四局集团有限公司-智慧工地</v>
      </c>
      <c r="E30" s="13" t="str">
        <f>[1]长账龄落实计划!D2</f>
        <v>中铁二十四局集团有限公司</v>
      </c>
      <c r="F30" s="13" t="str">
        <f>[1]长账龄落实计划!E2</f>
        <v>ZHT2022091400074</v>
      </c>
      <c r="G30" s="13" t="str">
        <f>_xlfn.XLOOKUP(F30,[9]【SUIT】合同静态信息表!$B:$B,[9]【SUIT】合同静态信息表!$C:$C)</f>
        <v>上海市域铁路机场联络线1标一分部 中铁二十四局集团有限公司智慧工地项目</v>
      </c>
      <c r="H30" s="13">
        <f>[1]长账龄落实计划!G2</f>
        <v>156584</v>
      </c>
      <c r="I30" s="13">
        <f>[1]长账龄落实计划!H2</f>
        <v>5798.52</v>
      </c>
      <c r="J30" s="13" t="str">
        <f>_xlfn.XLOOKUP(F30,[9]【SUIT】合同静态信息表!$B:$B,[9]【SUIT】合同静态信息表!$K:$K)</f>
        <v>中铁二十四局集团有限公司</v>
      </c>
      <c r="K30" s="13" t="str">
        <f>[1]长账龄落实计划!J2</f>
        <v>不确定</v>
      </c>
      <c r="L30" s="13">
        <f>[1]长账龄落实计划!K2</f>
        <v>0</v>
      </c>
      <c r="M30" s="13">
        <f>IF(COUNTIF($F$30:F30,F30)=1,COUNTIF($F$30:F30,F30),"")</f>
        <v>1</v>
      </c>
      <c r="N30" s="128">
        <f>IF(M30=1,SUMIFS(I30:I241,F30:F241,F30)/10000,"")</f>
        <v>16.238251999999999</v>
      </c>
      <c r="O30" s="79">
        <f>RANK(N30,$N$30:$N$241)</f>
        <v>80</v>
      </c>
      <c r="P30" s="79" t="str">
        <f>2026-YEAR(C30)&amp;"年"</f>
        <v>6年</v>
      </c>
      <c r="Q30" s="79" t="str">
        <f>IF(COUNTIF([9]辅助列设置!$Q:$Q,J30)&gt;0,"股份内","股份外")</f>
        <v>股份外</v>
      </c>
      <c r="R30" s="79" t="e">
        <f ca="1">_xlfn.XLOOKUP(F30,产值及收款计划!C:C,产值及收款计划!B:B)</f>
        <v>#NAME?</v>
      </c>
      <c r="S30" s="79" t="e">
        <f ca="1">_xlfn.XLOOKUP(F30,产值及收款计划!C:C,产值及收款计划!O:O)</f>
        <v>#NAME?</v>
      </c>
      <c r="V30" s="83" t="str" cm="1">
        <f t="array" ref="V30">INDEX(J:J,$AH30)</f>
        <v>上海巨一科技发展有限公司</v>
      </c>
      <c r="W30" s="83" t="str" cm="1">
        <f t="array" ref="W30">INDEX(G:G,AH30)</f>
        <v>G15（嘉浏段）智慧高速大屏软件系统开发</v>
      </c>
      <c r="X30" s="83" cm="1">
        <f t="array" ref="X30">INDEX(N:N,AH30)</f>
        <v>23.98</v>
      </c>
      <c r="Y30" s="83" t="str" cm="1">
        <f t="array" ref="Y30">INDEX(P:P,$AH30)</f>
        <v>3年</v>
      </c>
      <c r="Z30" s="83" t="str" cm="1">
        <f t="array" ref="Z30">INDEX(K:K,$AH30)</f>
        <v>全部落实</v>
      </c>
      <c r="AA30" s="79" cm="1">
        <f t="array" ref="AA30">INDEX(L:L,$AH30)</f>
        <v>0</v>
      </c>
      <c r="AB30" s="79" t="e" cm="1">
        <f t="array" aca="1" ref="AB30" ca="1">INDEX(R:R,$AH30)</f>
        <v>#NAME?</v>
      </c>
      <c r="AC30" s="79" t="e" cm="1">
        <f t="array" aca="1" ref="AC30" ca="1">INDEX(S:S,$AH30)</f>
        <v>#NAME?</v>
      </c>
      <c r="AH30" s="79">
        <v>136</v>
      </c>
      <c r="AI30" s="79">
        <v>29</v>
      </c>
    </row>
    <row r="31" spans="1:49" x14ac:dyDescent="0.15">
      <c r="A31" s="128"/>
      <c r="B31" s="13">
        <f>[1]长账龄落实计划!A3</f>
        <v>18</v>
      </c>
      <c r="C31" s="131">
        <f>[1]长账龄落实计划!B3</f>
        <v>44379</v>
      </c>
      <c r="D31" s="13" t="str">
        <f>[1]长账龄落实计划!C3</f>
        <v>南湖区老（旧）住宅区改造及二环以内背街小巷提升工程设计采购施工总承包（EPC）（新兴街道松鹤片区）之智慧化工程-上海市城市建设设计研究总院（集团）有限公司</v>
      </c>
      <c r="E31" s="13" t="str">
        <f>[1]长账龄落实计划!D3</f>
        <v>上海市城市建设设计研究总院（集团）有限公司</v>
      </c>
      <c r="F31" s="13" t="str">
        <f>[1]长账龄落实计划!E3</f>
        <v>ZHT2021051000042</v>
      </c>
      <c r="G31" s="13" t="str">
        <f>_xlfn.XLOOKUP(F31,[9]【SUIT】合同静态信息表!$B:$B,[9]【SUIT】合同静态信息表!$C:$C)</f>
        <v>嘉兴市南湖区二环以内背街小巷提升工程（新兴街道松鹤片区）之智慧化工程</v>
      </c>
      <c r="H31" s="13">
        <f>[1]长账龄落实计划!G3</f>
        <v>7248999</v>
      </c>
      <c r="I31" s="13">
        <f>[1]长账龄落实计划!H3</f>
        <v>50000</v>
      </c>
      <c r="J31" s="13" t="str">
        <f>_xlfn.XLOOKUP(F31,[9]【SUIT】合同静态信息表!$B:$B,[9]【SUIT】合同静态信息表!$K:$K)</f>
        <v>上海市城市建设设计研究总院（集团）有限公司</v>
      </c>
      <c r="K31" s="13" t="str">
        <f>[1]长账龄落实计划!J3</f>
        <v>不确定</v>
      </c>
      <c r="L31" s="13">
        <f>[1]长账龄落实计划!K3</f>
        <v>0</v>
      </c>
      <c r="M31" s="13">
        <f>IF(COUNTIF($F$30:F31,F31)=1,COUNTIF($F$30:F31,F31),"")</f>
        <v>1</v>
      </c>
      <c r="N31" s="128">
        <f t="shared" ref="N31:N94" si="11">IF(M31=1,SUMIFS(I31:I242,F31:F242,F31)/10000,"")</f>
        <v>75.616500000000002</v>
      </c>
      <c r="O31" s="79">
        <f t="shared" ref="O31:O94" si="12">RANK(N31,$N$30:$N$241)</f>
        <v>35</v>
      </c>
      <c r="P31" s="79" t="str">
        <f t="shared" ref="P31:P94" si="13">2026-YEAR(C31)&amp;"年"</f>
        <v>5年</v>
      </c>
      <c r="Q31" s="79" t="str">
        <f>IF(COUNTIF([9]辅助列设置!$Q:$Q,J31)&gt;0,"股份内","股份外")</f>
        <v>股份内</v>
      </c>
      <c r="R31" s="79" t="e">
        <f ca="1">_xlfn.XLOOKUP(F31,产值及收款计划!C:C,产值及收款计划!B:B)</f>
        <v>#NAME?</v>
      </c>
      <c r="S31" s="79" t="e">
        <f ca="1">_xlfn.XLOOKUP(F31,产值及收款计划!C:C,产值及收款计划!O:O)</f>
        <v>#NAME?</v>
      </c>
      <c r="V31" s="83" t="str" cm="1">
        <f t="array" ref="V31">INDEX(J:J,$AH31)</f>
        <v>中铁四局集团有限公司</v>
      </c>
      <c r="W31" s="83" t="str" cm="1">
        <f t="array" ref="W31">INDEX(G:G,AH31)</f>
        <v>基于 BIM的工程管理平台应用与咨询服务合同-预制标</v>
      </c>
      <c r="X31" s="83" cm="1">
        <f t="array" ref="X31">INDEX(N:N,AH31)</f>
        <v>21.845134999999999</v>
      </c>
      <c r="Y31" s="83" t="str" cm="1">
        <f t="array" ref="Y31">INDEX(P:P,$AH31)</f>
        <v>3年</v>
      </c>
      <c r="Z31" s="83" t="str" cm="1">
        <f t="array" ref="Z31">INDEX(K:K,$AH31)</f>
        <v>无法落实</v>
      </c>
      <c r="AA31" s="79" cm="1">
        <f t="array" ref="AA31">INDEX(L:L,$AH31)</f>
        <v>0</v>
      </c>
      <c r="AB31" s="79" t="e" cm="1">
        <f t="array" aca="1" ref="AB31" ca="1">INDEX(R:R,$AH31)</f>
        <v>#NAME?</v>
      </c>
      <c r="AC31" s="79" t="e" cm="1">
        <f t="array" aca="1" ref="AC31" ca="1">INDEX(S:S,$AH31)</f>
        <v>#NAME?</v>
      </c>
      <c r="AH31" s="79">
        <v>222</v>
      </c>
      <c r="AI31" s="79">
        <v>30</v>
      </c>
    </row>
    <row r="32" spans="1:49" x14ac:dyDescent="0.15">
      <c r="A32" s="128"/>
      <c r="B32" s="13">
        <f>[1]长账龄落实计划!A4</f>
        <v>21</v>
      </c>
      <c r="C32" s="131">
        <f>[1]长账龄落实计划!B4</f>
        <v>44532</v>
      </c>
      <c r="D32" s="13" t="str">
        <f>[1]长账龄落实计划!C4</f>
        <v>秀洲区污水管网智能感知系统项目-浙江长三角规划设计研究咨询有限公司</v>
      </c>
      <c r="E32" s="13" t="str">
        <f>[1]长账龄落实计划!D4</f>
        <v>浙江长三角城建有限公司</v>
      </c>
      <c r="F32" s="13" t="str">
        <f>[1]长账龄落实计划!E4</f>
        <v>ZHT2021121000146</v>
      </c>
      <c r="G32" s="13" t="str">
        <f>_xlfn.XLOOKUP(F32,[9]【SUIT】合同静态信息表!$B:$B,[9]【SUIT】合同静态信息表!$C:$C)</f>
        <v>秀洲区污水管网智能感知系统项目</v>
      </c>
      <c r="H32" s="13">
        <f>[1]长账龄落实计划!G4</f>
        <v>3616900</v>
      </c>
      <c r="I32" s="13">
        <f>[1]长账龄落实计划!H4</f>
        <v>103754</v>
      </c>
      <c r="J32" s="13" t="str">
        <f>_xlfn.XLOOKUP(F32,[9]【SUIT】合同静态信息表!$B:$B,[9]【SUIT】合同静态信息表!$K:$K)</f>
        <v>浙江长三角城建有限公司</v>
      </c>
      <c r="K32" s="13" t="str">
        <f>[1]长账龄落实计划!J4</f>
        <v>不确定</v>
      </c>
      <c r="L32" s="13">
        <f>[1]长账龄落实计划!K4</f>
        <v>0</v>
      </c>
      <c r="M32" s="13">
        <f>IF(COUNTIF($F$30:F32,F32)=1,COUNTIF($F$30:F32,F32),"")</f>
        <v>1</v>
      </c>
      <c r="N32" s="128">
        <f t="shared" si="11"/>
        <v>42.065399999999997</v>
      </c>
      <c r="O32" s="79">
        <f t="shared" si="12"/>
        <v>54</v>
      </c>
      <c r="P32" s="79" t="str">
        <f t="shared" si="13"/>
        <v>5年</v>
      </c>
      <c r="Q32" s="79" t="str">
        <f>IF(COUNTIF([9]辅助列设置!$Q:$Q,J32)&gt;0,"股份内","股份外")</f>
        <v>股份内</v>
      </c>
      <c r="R32" s="79" t="e">
        <f ca="1">_xlfn.XLOOKUP(F32,产值及收款计划!C:C,产值及收款计划!B:B)</f>
        <v>#NAME?</v>
      </c>
      <c r="S32" s="79" t="e">
        <f ca="1">_xlfn.XLOOKUP(F32,产值及收款计划!C:C,产值及收款计划!O:O)</f>
        <v>#NAME?</v>
      </c>
      <c r="V32" s="83" t="str" cm="1">
        <f t="array" ref="V32">INDEX(J:J,$AH32)</f>
        <v>上海五行建筑装潢有限公司</v>
      </c>
      <c r="W32" s="83" t="str" cm="1">
        <f t="array" ref="W32">INDEX(G:G,AH32)</f>
        <v>深圳宝安区空港新城启动区展览大道 3 号桥与凤塘大道7号桥BIM服务合同</v>
      </c>
      <c r="X32" s="83" cm="1">
        <f t="array" ref="X32">INDEX(N:N,AH32)</f>
        <v>20.3</v>
      </c>
      <c r="Y32" s="83" t="str" cm="1">
        <f t="array" ref="Y32">INDEX(P:P,$AH32)</f>
        <v>6年</v>
      </c>
      <c r="Z32" s="83" t="str" cm="1">
        <f t="array" ref="Z32">INDEX(K:K,$AH32)</f>
        <v>无法落实</v>
      </c>
      <c r="AA32" s="79" cm="1">
        <f t="array" ref="AA32">INDEX(L:L,$AH32)</f>
        <v>0</v>
      </c>
      <c r="AB32" s="79" t="str" cm="1">
        <f t="array" ref="AB32">INDEX(R:R,$AH32)</f>
        <v>广东分公司</v>
      </c>
      <c r="AC32" s="79" t="e" cm="1">
        <f t="array" aca="1" ref="AC32" ca="1">INDEX(S:S,$AH32)</f>
        <v>#NAME?</v>
      </c>
      <c r="AH32" s="79">
        <v>184</v>
      </c>
      <c r="AI32" s="79">
        <v>31</v>
      </c>
    </row>
    <row r="33" spans="1:35" x14ac:dyDescent="0.15">
      <c r="A33" s="128"/>
      <c r="B33" s="13">
        <f>[1]长账龄落实计划!A5</f>
        <v>27</v>
      </c>
      <c r="C33" s="131">
        <f>[1]长账龄落实计划!B5</f>
        <v>44561</v>
      </c>
      <c r="D33" s="13" t="str">
        <f>[1]长账龄落实计划!C5</f>
        <v>绍兴项目监控中心智能化工程专业分包合同-中铁二十二局集团第三工程有限公司-产值确认</v>
      </c>
      <c r="E33" s="13" t="str">
        <f>[1]长账龄落实计划!D5</f>
        <v>中铁二十二局集团第三工程有限公司</v>
      </c>
      <c r="F33" s="13" t="str">
        <f>[1]长账龄落实计划!E5</f>
        <v>ZHT2021122200152</v>
      </c>
      <c r="G33" s="13" t="str">
        <f>_xlfn.XLOOKUP(F33,[9]【SUIT】合同静态信息表!$B:$B,[9]【SUIT】合同静态信息表!$C:$C)</f>
        <v>绍兴项目监控中心智能化工程专业分包合同</v>
      </c>
      <c r="H33" s="13">
        <f>[1]长账龄落实计划!G5</f>
        <v>21546289</v>
      </c>
      <c r="I33" s="13">
        <f>[1]长账龄落实计划!H5</f>
        <v>265381.68</v>
      </c>
      <c r="J33" s="13" t="str">
        <f>_xlfn.XLOOKUP(F33,[9]【SUIT】合同静态信息表!$B:$B,[9]【SUIT】合同静态信息表!$K:$K)</f>
        <v>中铁二十二局集团第三工程有限公司</v>
      </c>
      <c r="K33" s="13" t="str">
        <f>[1]长账龄落实计划!J5</f>
        <v>无法落实</v>
      </c>
      <c r="L33" s="13">
        <f>[1]长账龄落实计划!K5</f>
        <v>0</v>
      </c>
      <c r="M33" s="13">
        <f>IF(COUNTIF($F$30:F33,F33)=1,COUNTIF($F$30:F33,F33),"")</f>
        <v>1</v>
      </c>
      <c r="N33" s="128">
        <f t="shared" si="11"/>
        <v>134.269612</v>
      </c>
      <c r="O33" s="79">
        <f t="shared" si="12"/>
        <v>19</v>
      </c>
      <c r="P33" s="79" t="str">
        <f t="shared" si="13"/>
        <v>5年</v>
      </c>
      <c r="Q33" s="79" t="str">
        <f>IF(COUNTIF([9]辅助列设置!$Q:$Q,J33)&gt;0,"股份内","股份外")</f>
        <v>股份外</v>
      </c>
      <c r="R33" s="79" t="e">
        <f ca="1">_xlfn.XLOOKUP(F33,产值及收款计划!C:C,产值及收款计划!B:B)</f>
        <v>#NAME?</v>
      </c>
      <c r="S33" s="79" t="e">
        <f ca="1">_xlfn.XLOOKUP(F33,产值及收款计划!C:C,产值及收款计划!O:O)</f>
        <v>#NAME?</v>
      </c>
      <c r="V33" s="83" t="str" cm="1">
        <f t="array" ref="V33">INDEX(J:J,$AH33)</f>
        <v>中铁一局集团第五工程有限公司</v>
      </c>
      <c r="W33" s="83" t="str" cm="1">
        <f t="array" ref="W33">INDEX(G:G,AH33)</f>
        <v>绍兴G329国道智慧快速路改造工程基础设施结构智能监测工程专业分包</v>
      </c>
      <c r="X33" s="83" cm="1">
        <f t="array" ref="X33">INDEX(N:N,AH33)</f>
        <v>20.003260999999998</v>
      </c>
      <c r="Y33" s="83" t="str" cm="1">
        <f t="array" ref="Y33">INDEX(P:P,$AH33)</f>
        <v>4年</v>
      </c>
      <c r="Z33" s="83" t="str" cm="1">
        <f t="array" ref="Z33">INDEX(K:K,$AH33)</f>
        <v>不确定</v>
      </c>
      <c r="AA33" s="79" cm="1">
        <f t="array" ref="AA33">INDEX(L:L,$AH33)</f>
        <v>0</v>
      </c>
      <c r="AB33" s="79" t="e" cm="1">
        <f t="array" aca="1" ref="AB33" ca="1">INDEX(R:R,$AH33)</f>
        <v>#NAME?</v>
      </c>
      <c r="AC33" s="79" t="e" cm="1">
        <f t="array" aca="1" ref="AC33" ca="1">INDEX(S:S,$AH33)</f>
        <v>#NAME?</v>
      </c>
      <c r="AH33" s="79">
        <v>123</v>
      </c>
      <c r="AI33" s="79">
        <v>32</v>
      </c>
    </row>
    <row r="34" spans="1:35" x14ac:dyDescent="0.15">
      <c r="A34" s="128"/>
      <c r="B34" s="13">
        <f>[1]长账龄落实计划!A6</f>
        <v>32</v>
      </c>
      <c r="C34" s="131">
        <f>[1]长账龄落实计划!B6</f>
        <v>44925</v>
      </c>
      <c r="D34" s="13" t="str">
        <f>[1]长账龄落实计划!C6</f>
        <v>南湖区老（旧）住宅区改造提升专项工程（二期）第二批次设计采购施工总承包(EPC)项目施工阶段的BIM应用技术-上海市城市建设设计研究总院（集团）有限公司无税确认单965283.02</v>
      </c>
      <c r="E34" s="13" t="str">
        <f>[1]长账龄落实计划!D6</f>
        <v>上海市城市建设设计研究总院（集团）有限公司</v>
      </c>
      <c r="F34" s="13" t="str">
        <f>[1]长账龄落实计划!E6</f>
        <v>ZHT2021070800080</v>
      </c>
      <c r="G34" s="13" t="str">
        <f>_xlfn.XLOOKUP(F34,[9]【SUIT】合同静态信息表!$B:$B,[9]【SUIT】合同静态信息表!$C:$C)</f>
        <v>南湖区老（旧）住宅区改造提升专项工程（二期）第二批次设计采购施工总承包(EPC)项目施工阶段的BIM应用技术</v>
      </c>
      <c r="H34" s="13">
        <f>[1]长账龄落实计划!G6</f>
        <v>2558000</v>
      </c>
      <c r="I34" s="13">
        <f>[1]长账龄落实计划!H6</f>
        <v>815600</v>
      </c>
      <c r="J34" s="13" t="str">
        <f>_xlfn.XLOOKUP(F34,[9]【SUIT】合同静态信息表!$B:$B,[9]【SUIT】合同静态信息表!$K:$K)</f>
        <v>上海市城市建设设计研究总院（集团）有限公司</v>
      </c>
      <c r="K34" s="13" t="str">
        <f>[1]长账龄落实计划!J6</f>
        <v>不确定</v>
      </c>
      <c r="L34" s="13">
        <f>[1]长账龄落实计划!K6</f>
        <v>0</v>
      </c>
      <c r="M34" s="13">
        <f>IF(COUNTIF($F$30:F34,F34)=1,COUNTIF($F$30:F34,F34),"")</f>
        <v>1</v>
      </c>
      <c r="N34" s="128">
        <f t="shared" si="11"/>
        <v>81.56</v>
      </c>
      <c r="O34" s="79">
        <f t="shared" si="12"/>
        <v>31</v>
      </c>
      <c r="P34" s="79" t="str">
        <f t="shared" si="13"/>
        <v>4年</v>
      </c>
      <c r="Q34" s="79" t="str">
        <f>IF(COUNTIF([9]辅助列设置!$Q:$Q,J34)&gt;0,"股份内","股份外")</f>
        <v>股份内</v>
      </c>
      <c r="R34" s="79" t="e">
        <f ca="1">_xlfn.XLOOKUP(F34,产值及收款计划!C:C,产值及收款计划!B:B)</f>
        <v>#NAME?</v>
      </c>
      <c r="S34" s="79" t="e">
        <f ca="1">_xlfn.XLOOKUP(F34,产值及收款计划!C:C,产值及收款计划!O:O)</f>
        <v>#NAME?</v>
      </c>
      <c r="V34" s="83" t="str" cm="1">
        <f t="array" ref="V34">INDEX(J:J,$AH34)</f>
        <v>中交路桥建设有限公司</v>
      </c>
      <c r="W34" s="83" t="str" cm="1">
        <f t="array" ref="W34">INDEX(G:G,AH34)</f>
        <v>嘉兴市域快速道路智慧建设管理平台服务项目</v>
      </c>
      <c r="X34" s="83" cm="1">
        <f t="array" ref="X34">INDEX(N:N,AH34)</f>
        <v>19.368247</v>
      </c>
      <c r="Y34" s="83" t="str" cm="1">
        <f t="array" ref="Y34">INDEX(P:P,$AH34)</f>
        <v>3年</v>
      </c>
      <c r="Z34" s="83" t="str" cm="1">
        <f t="array" ref="Z34">INDEX(K:K,$AH34)</f>
        <v>全部落实</v>
      </c>
      <c r="AA34" s="79" cm="1">
        <f t="array" ref="AA34">INDEX(L:L,$AH34)</f>
        <v>0</v>
      </c>
      <c r="AB34" s="79" t="e" cm="1">
        <f t="array" aca="1" ref="AB34" ca="1">INDEX(R:R,$AH34)</f>
        <v>#NAME?</v>
      </c>
      <c r="AC34" s="79" t="e" cm="1">
        <f t="array" aca="1" ref="AC34" ca="1">INDEX(S:S,$AH34)</f>
        <v>#NAME?</v>
      </c>
      <c r="AH34" s="79">
        <v>61</v>
      </c>
      <c r="AI34" s="79">
        <v>33</v>
      </c>
    </row>
    <row r="35" spans="1:35" x14ac:dyDescent="0.15">
      <c r="A35" s="128"/>
      <c r="B35" s="13">
        <f>[1]长账龄落实计划!A7</f>
        <v>33</v>
      </c>
      <c r="C35" s="131">
        <f>[1]长账龄落实计划!B7</f>
        <v>44925</v>
      </c>
      <c r="D35" s="13" t="str">
        <f>[1]长账龄落实计划!C7</f>
        <v>绍兴市二环南路智慧快速路智慧功能工程建设工程施工专业分包-上海城建数字产业集团有限公司-开票无税5107699.83确认收入</v>
      </c>
      <c r="E35" s="13" t="str">
        <f>[1]长账龄落实计划!D7</f>
        <v>中铁十一局集团有限公司
长业建设集团有限公司</v>
      </c>
      <c r="F35" s="13" t="str">
        <f>[1]长账龄落实计划!E7</f>
        <v>ZHT2022092800082</v>
      </c>
      <c r="G35" s="13" t="str">
        <f>_xlfn.XLOOKUP(F35,[9]【SUIT】合同静态信息表!$B:$B,[9]【SUIT】合同静态信息表!$C:$C)</f>
        <v>绍兴市二环南路智慧快速路智慧功能工程建设工程施工专业分包</v>
      </c>
      <c r="H35" s="13">
        <f>[1]长账龄落实计划!G7</f>
        <v>28278042</v>
      </c>
      <c r="I35" s="13">
        <f>[1]长账龄落实计划!H7</f>
        <v>577170.07999999996</v>
      </c>
      <c r="J35" s="13" t="str">
        <f>_xlfn.XLOOKUP(F35,[9]【SUIT】合同静态信息表!$B:$B,[9]【SUIT】合同静态信息表!$K:$K)</f>
        <v>中铁十一局集团有限公司
长业建设集团有限公司</v>
      </c>
      <c r="K35" s="13" t="str">
        <f>[1]长账龄落实计划!J7</f>
        <v>无法落实</v>
      </c>
      <c r="L35" s="13">
        <f>[1]长账龄落实计划!K7</f>
        <v>0</v>
      </c>
      <c r="M35" s="13">
        <f>IF(COUNTIF($F$30:F35,F35)=1,COUNTIF($F$30:F35,F35),"")</f>
        <v>1</v>
      </c>
      <c r="N35" s="128">
        <f t="shared" si="11"/>
        <v>412.54169899999999</v>
      </c>
      <c r="O35" s="79">
        <f t="shared" si="12"/>
        <v>8</v>
      </c>
      <c r="P35" s="79" t="str">
        <f t="shared" si="13"/>
        <v>4年</v>
      </c>
      <c r="Q35" s="79" t="str">
        <f>IF(COUNTIF([9]辅助列设置!$Q:$Q,J35)&gt;0,"股份内","股份外")</f>
        <v>股份外</v>
      </c>
      <c r="R35" s="79" t="e">
        <f ca="1">_xlfn.XLOOKUP(F35,产值及收款计划!C:C,产值及收款计划!B:B)</f>
        <v>#NAME?</v>
      </c>
      <c r="S35" s="79" t="e">
        <f ca="1">_xlfn.XLOOKUP(F35,产值及收款计划!C:C,产值及收款计划!O:O)</f>
        <v>#NAME?</v>
      </c>
      <c r="V35" s="83" t="str" cm="1">
        <f t="array" ref="V35">INDEX(J:J,$AH35)</f>
        <v>上海靖东信息科技有限公司</v>
      </c>
      <c r="W35" s="83" t="str" cm="1">
        <f t="array" ref="W35">INDEX(G:G,AH35)</f>
        <v>2023年浦东大道地道设施缺陷监控项目技术服务</v>
      </c>
      <c r="X35" s="83" cm="1">
        <f t="array" ref="X35">INDEX(N:N,AH35)</f>
        <v>19.025722999999999</v>
      </c>
      <c r="Y35" s="83" t="str" cm="1">
        <f t="array" ref="Y35">INDEX(P:P,$AH35)</f>
        <v>2年</v>
      </c>
      <c r="Z35" s="83" t="str" cm="1">
        <f t="array" ref="Z35">INDEX(K:K,$AH35)</f>
        <v>全部落实</v>
      </c>
      <c r="AA35" s="79" cm="1">
        <f t="array" ref="AA35">INDEX(L:L,$AH35)</f>
        <v>0</v>
      </c>
      <c r="AB35" s="79" t="e" cm="1">
        <f t="array" aca="1" ref="AB35" ca="1">INDEX(R:R,$AH35)</f>
        <v>#NAME?</v>
      </c>
      <c r="AC35" s="79" t="e" cm="1">
        <f t="array" aca="1" ref="AC35" ca="1">INDEX(S:S,$AH35)</f>
        <v>#NAME?</v>
      </c>
      <c r="AH35" s="79">
        <v>140</v>
      </c>
      <c r="AI35" s="79">
        <v>34</v>
      </c>
    </row>
    <row r="36" spans="1:35" x14ac:dyDescent="0.15">
      <c r="A36" s="128"/>
      <c r="B36" s="13">
        <f>[1]长账龄落实计划!A8</f>
        <v>34</v>
      </c>
      <c r="C36" s="131">
        <f>[1]长账龄落实计划!B8</f>
        <v>44925</v>
      </c>
      <c r="D36" s="13" t="str">
        <f>[1]长账龄落实计划!C8</f>
        <v>上海轨道交通市域线嘉闵线工程JMSG-1标智慧工地项目系统集成及技术服务合同-上海建工集团股份有限公司-确认单30088.5</v>
      </c>
      <c r="E36" s="13" t="str">
        <f>[1]长账龄落实计划!D8</f>
        <v>上海建工集团股份有限公司</v>
      </c>
      <c r="F36" s="13" t="str">
        <f>[1]长账龄落实计划!E8</f>
        <v>ZHT2022022200017</v>
      </c>
      <c r="G36" s="13" t="str">
        <f>_xlfn.XLOOKUP(F36,[9]【SUIT】合同静态信息表!$B:$B,[9]【SUIT】合同静态信息表!$C:$C)</f>
        <v>上海轨道交通市域线嘉闵线工程JMSG-1标智慧工地项目系统集成及技术服务合同</v>
      </c>
      <c r="H36" s="13">
        <f>[1]长账龄落实计划!G8</f>
        <v>670000</v>
      </c>
      <c r="I36" s="13">
        <f>[1]长账龄落实计划!H8</f>
        <v>34000</v>
      </c>
      <c r="J36" s="13" t="str">
        <f>_xlfn.XLOOKUP(F36,[9]【SUIT】合同静态信息表!$B:$B,[9]【SUIT】合同静态信息表!$K:$K)</f>
        <v>上海建工集团股份有限公司</v>
      </c>
      <c r="K36" s="13" t="str">
        <f>[1]长账龄落实计划!J8</f>
        <v>不确定</v>
      </c>
      <c r="L36" s="13">
        <f>[1]长账龄落实计划!K8</f>
        <v>0</v>
      </c>
      <c r="M36" s="13">
        <f>IF(COUNTIF($F$30:F36,F36)=1,COUNTIF($F$30:F36,F36),"")</f>
        <v>1</v>
      </c>
      <c r="N36" s="128">
        <f t="shared" si="11"/>
        <v>3.4</v>
      </c>
      <c r="O36" s="79">
        <f t="shared" si="12"/>
        <v>118</v>
      </c>
      <c r="P36" s="79" t="str">
        <f t="shared" si="13"/>
        <v>4年</v>
      </c>
      <c r="Q36" s="79" t="str">
        <f>IF(COUNTIF([9]辅助列设置!$Q:$Q,J36)&gt;0,"股份内","股份外")</f>
        <v>股份外</v>
      </c>
      <c r="R36" s="79" t="e">
        <f ca="1">_xlfn.XLOOKUP(F36,产值及收款计划!C:C,产值及收款计划!B:B)</f>
        <v>#NAME?</v>
      </c>
      <c r="S36" s="79" t="e">
        <f ca="1">_xlfn.XLOOKUP(F36,产值及收款计划!C:C,产值及收款计划!O:O)</f>
        <v>#NAME?</v>
      </c>
      <c r="V36" s="83" t="str" cm="1">
        <f t="array" ref="V36">INDEX(J:J,$AH36)</f>
        <v>上海城投公路投资（集团）有限公司</v>
      </c>
      <c r="W36" s="83" t="str" cm="1">
        <f t="array" ref="W36">INDEX(G:G,AH36)</f>
        <v>特大城市重大交通基础设施全周期管理标准体系构建及示范子课题前期规划管理平台V2.0</v>
      </c>
      <c r="X36" s="83" cm="1">
        <f t="array" ref="X36">INDEX(N:N,AH36)</f>
        <v>19</v>
      </c>
      <c r="Y36" s="83" t="str" cm="1">
        <f t="array" ref="Y36">INDEX(P:P,$AH36)</f>
        <v>2年</v>
      </c>
      <c r="Z36" s="83" t="str" cm="1">
        <f t="array" ref="Z36">INDEX(K:K,$AH36)</f>
        <v>全部落实</v>
      </c>
      <c r="AA36" s="79" cm="1">
        <f t="array" ref="AA36">INDEX(L:L,$AH36)</f>
        <v>0</v>
      </c>
      <c r="AB36" s="79" t="e" cm="1">
        <f t="array" aca="1" ref="AB36" ca="1">INDEX(R:R,$AH36)</f>
        <v>#NAME?</v>
      </c>
      <c r="AC36" s="79" t="e" cm="1">
        <f t="array" aca="1" ref="AC36" ca="1">INDEX(S:S,$AH36)</f>
        <v>#NAME?</v>
      </c>
      <c r="AH36" s="79">
        <v>106</v>
      </c>
      <c r="AI36" s="79">
        <v>35</v>
      </c>
    </row>
    <row r="37" spans="1:35" x14ac:dyDescent="0.15">
      <c r="A37" s="128"/>
      <c r="B37" s="13">
        <f>[1]长账龄落实计划!A9</f>
        <v>35</v>
      </c>
      <c r="C37" s="131">
        <f>[1]长账龄落实计划!B9</f>
        <v>44925</v>
      </c>
      <c r="D37" s="13" t="str">
        <f>[1]长账龄落实计划!C9</f>
        <v>轨道交通应急抢险应用系统技术服务合同 -城盾隧安地下工程有限公司 -无税2098113.21</v>
      </c>
      <c r="E37" s="13" t="str">
        <f>[1]长账龄落实计划!D9</f>
        <v>城盾隧安地下工程有限公司</v>
      </c>
      <c r="F37" s="13" t="str">
        <f>[1]长账龄落实计划!E9</f>
        <v>ZHT2022112200099</v>
      </c>
      <c r="G37" s="13" t="str">
        <f>_xlfn.XLOOKUP(F37,[9]【SUIT】合同静态信息表!$B:$B,[9]【SUIT】合同静态信息表!$C:$C)</f>
        <v>轨道交通应急抢险应用系统技术服务合同</v>
      </c>
      <c r="H37" s="13">
        <f>[1]长账龄落实计划!G9</f>
        <v>2780000</v>
      </c>
      <c r="I37" s="13">
        <f>[1]长账龄落实计划!H9</f>
        <v>440000</v>
      </c>
      <c r="J37" s="13" t="str">
        <f>_xlfn.XLOOKUP(F37,[9]【SUIT】合同静态信息表!$B:$B,[9]【SUIT】合同静态信息表!$K:$K)</f>
        <v>城盾隧安地下工程有限公司</v>
      </c>
      <c r="K37" s="13" t="str">
        <f>[1]长账龄落实计划!J9</f>
        <v>全部落实</v>
      </c>
      <c r="L37" s="13">
        <f>[1]长账龄落实计划!K9</f>
        <v>0</v>
      </c>
      <c r="M37" s="13">
        <f>IF(COUNTIF($F$30:F37,F37)=1,COUNTIF($F$30:F37,F37),"")</f>
        <v>1</v>
      </c>
      <c r="N37" s="128">
        <f t="shared" si="11"/>
        <v>99.6</v>
      </c>
      <c r="O37" s="79">
        <f t="shared" si="12"/>
        <v>26</v>
      </c>
      <c r="P37" s="79" t="str">
        <f t="shared" si="13"/>
        <v>4年</v>
      </c>
      <c r="Q37" s="79" t="str">
        <f>IF(COUNTIF([9]辅助列设置!$Q:$Q,J37)&gt;0,"股份内","股份外")</f>
        <v>股份内</v>
      </c>
      <c r="R37" s="79" t="e">
        <f ca="1">_xlfn.XLOOKUP(F37,产值及收款计划!C:C,产值及收款计划!B:B)</f>
        <v>#NAME?</v>
      </c>
      <c r="S37" s="79" t="e">
        <f ca="1">_xlfn.XLOOKUP(F37,产值及收款计划!C:C,产值及收款计划!O:O)</f>
        <v>#NAME?</v>
      </c>
      <c r="V37" s="83" t="str" cm="1">
        <f t="array" ref="V37">INDEX(J:J,$AH37)</f>
        <v>深圳市路桥建设集团有限公司</v>
      </c>
      <c r="W37" s="83" t="str" cm="1">
        <f t="array" ref="W37">INDEX(G:G,AH37)</f>
        <v>深圳市路桥建设集团坂银通道智慧运管数字孪生与BIM咨询服务（变更）</v>
      </c>
      <c r="X37" s="83" cm="1">
        <f t="array" ref="X37">INDEX(N:N,AH37)</f>
        <v>18.75</v>
      </c>
      <c r="Y37" s="83" t="str" cm="1">
        <f t="array" ref="Y37">INDEX(P:P,$AH37)</f>
        <v>3年</v>
      </c>
      <c r="Z37" s="83" t="str" cm="1">
        <f t="array" ref="Z37">INDEX(K:K,$AH37)</f>
        <v>全部落实</v>
      </c>
      <c r="AA37" s="79" cm="1">
        <f t="array" ref="AA37">INDEX(L:L,$AH37)</f>
        <v>0</v>
      </c>
      <c r="AB37" s="79" t="e" cm="1">
        <f t="array" aca="1" ref="AB37" ca="1">INDEX(R:R,$AH37)</f>
        <v>#NAME?</v>
      </c>
      <c r="AC37" s="79" t="e" cm="1">
        <f t="array" aca="1" ref="AC37" ca="1">INDEX(S:S,$AH37)</f>
        <v>#NAME?</v>
      </c>
      <c r="AH37" s="79">
        <v>209</v>
      </c>
      <c r="AI37" s="79">
        <v>36</v>
      </c>
    </row>
    <row r="38" spans="1:35" x14ac:dyDescent="0.15">
      <c r="A38" s="128"/>
      <c r="B38" s="13">
        <f>[1]长账龄落实计划!A10</f>
        <v>37</v>
      </c>
      <c r="C38" s="131">
        <f>[1]长账龄落实计划!B10</f>
        <v>44925</v>
      </c>
      <c r="D38" s="13" t="str">
        <f>[1]长账龄落实计划!C10</f>
        <v>虹桥商务区核心区民防工程BIM运管平台开发技术服务- 上海瀚通建设工程有限公司-确认单无税1377735.85</v>
      </c>
      <c r="E38" s="13" t="str">
        <f>[1]长账龄落实计划!D10</f>
        <v>上海瀚通建设工程有限公司</v>
      </c>
      <c r="F38" s="13" t="str">
        <f>[1]长账龄落实计划!E10</f>
        <v>ZHT2021120100139</v>
      </c>
      <c r="G38" s="13" t="str">
        <f>_xlfn.XLOOKUP(F38,[9]【SUIT】合同静态信息表!$B:$B,[9]【SUIT】合同静态信息表!$C:$C)</f>
        <v>虹桥商务区核心区民防工程BIM运管平台开发技术服务</v>
      </c>
      <c r="H38" s="13">
        <f>[1]长账龄落实计划!G10</f>
        <v>1460400</v>
      </c>
      <c r="I38" s="13">
        <f>[1]长账龄落实计划!H10</f>
        <v>1460400</v>
      </c>
      <c r="J38" s="13" t="str">
        <f>_xlfn.XLOOKUP(F38,[9]【SUIT】合同静态信息表!$B:$B,[9]【SUIT】合同静态信息表!$K:$K)</f>
        <v>上海瀚通建设工程有限公司</v>
      </c>
      <c r="K38" s="13" t="str">
        <f>[1]长账龄落实计划!J10</f>
        <v>部分落实</v>
      </c>
      <c r="L38" s="13">
        <f>[1]长账龄落实计划!K10</f>
        <v>1100000</v>
      </c>
      <c r="M38" s="13">
        <f>IF(COUNTIF($F$30:F38,F38)=1,COUNTIF($F$30:F38,F38),"")</f>
        <v>1</v>
      </c>
      <c r="N38" s="128">
        <f t="shared" si="11"/>
        <v>146.04</v>
      </c>
      <c r="O38" s="79">
        <f t="shared" si="12"/>
        <v>16</v>
      </c>
      <c r="P38" s="79" t="str">
        <f t="shared" si="13"/>
        <v>4年</v>
      </c>
      <c r="Q38" s="79" t="str">
        <f>IF(COUNTIF([9]辅助列设置!$Q:$Q,J38)&gt;0,"股份内","股份外")</f>
        <v>股份外</v>
      </c>
      <c r="R38" s="79" t="e">
        <f ca="1">_xlfn.XLOOKUP(F38,产值及收款计划!C:C,产值及收款计划!B:B)</f>
        <v>#NAME?</v>
      </c>
      <c r="S38" s="79" t="e">
        <f ca="1">_xlfn.XLOOKUP(F38,产值及收款计划!C:C,产值及收款计划!O:O)</f>
        <v>#NAME?</v>
      </c>
      <c r="V38" s="83" t="str" cm="1">
        <f t="array" ref="V38">INDEX(J:J,$AH38)</f>
        <v>中铁二十四局集团有限公司</v>
      </c>
      <c r="W38" s="83" t="str" cm="1">
        <f t="array" ref="W38">INDEX(G:G,AH38)</f>
        <v>上海市域铁路机场联络线1标一分部 中铁二十四局集团有限公司智慧工地项目</v>
      </c>
      <c r="X38" s="83" cm="1">
        <f t="array" ref="X38">INDEX(N:N,AH38)</f>
        <v>16.238251999999999</v>
      </c>
      <c r="Y38" s="83" t="str" cm="1">
        <f t="array" ref="Y38">INDEX(P:P,$AH38)</f>
        <v>6年</v>
      </c>
      <c r="Z38" s="83" t="str" cm="1">
        <f t="array" ref="Z38">INDEX(K:K,$AH38)</f>
        <v>不确定</v>
      </c>
      <c r="AA38" s="79" cm="1">
        <f t="array" ref="AA38">INDEX(L:L,$AH38)</f>
        <v>0</v>
      </c>
      <c r="AB38" s="79" t="e" cm="1">
        <f t="array" aca="1" ref="AB38" ca="1">INDEX(R:R,$AH38)</f>
        <v>#NAME?</v>
      </c>
      <c r="AC38" s="79" t="e" cm="1">
        <f t="array" aca="1" ref="AC38" ca="1">INDEX(S:S,$AH38)</f>
        <v>#NAME?</v>
      </c>
      <c r="AH38" s="79">
        <v>30</v>
      </c>
      <c r="AI38" s="79">
        <v>37</v>
      </c>
    </row>
    <row r="39" spans="1:35" x14ac:dyDescent="0.15">
      <c r="A39" s="128"/>
      <c r="B39" s="13">
        <f>[1]长账龄落实计划!A11</f>
        <v>38</v>
      </c>
      <c r="C39" s="131">
        <f>[1]长账龄落实计划!B11</f>
        <v>44925</v>
      </c>
      <c r="D39" s="13" t="str">
        <f>[1]长账龄落实计划!C11</f>
        <v>虹桥商务区核心区民防工程弱电智能化改造硬件采购- 上海瀚通建设工程有限公司-确认单无税656004.78</v>
      </c>
      <c r="E39" s="13" t="str">
        <f>[1]长账龄落实计划!D11</f>
        <v>上海瀚通建设工程有限公司</v>
      </c>
      <c r="F39" s="13" t="str">
        <f>[1]长账龄落实计划!E11</f>
        <v>ZHT2021120100140</v>
      </c>
      <c r="G39" s="13" t="str">
        <f>_xlfn.XLOOKUP(F39,[9]【SUIT】合同静态信息表!$B:$B,[9]【SUIT】合同静态信息表!$C:$C)</f>
        <v>虹桥商务区核心区民防工程弱电智能化改造硬件采购</v>
      </c>
      <c r="H39" s="13">
        <f>[1]长账龄落实计划!G11</f>
        <v>741285.4</v>
      </c>
      <c r="I39" s="13">
        <f>[1]长账龄落实计划!H11</f>
        <v>371285.4</v>
      </c>
      <c r="J39" s="13" t="str">
        <f>_xlfn.XLOOKUP(F39,[9]【SUIT】合同静态信息表!$B:$B,[9]【SUIT】合同静态信息表!$K:$K)</f>
        <v>上海瀚通建设工程有限公司</v>
      </c>
      <c r="K39" s="13" t="str">
        <f>[1]长账龄落实计划!J11</f>
        <v>部分落实</v>
      </c>
      <c r="L39" s="13">
        <f>[1]长账龄落实计划!K11</f>
        <v>370000</v>
      </c>
      <c r="M39" s="13">
        <f>IF(COUNTIF($F$30:F39,F39)=1,COUNTIF($F$30:F39,F39),"")</f>
        <v>1</v>
      </c>
      <c r="N39" s="128">
        <f t="shared" si="11"/>
        <v>37.128540000000001</v>
      </c>
      <c r="O39" s="79">
        <f t="shared" si="12"/>
        <v>59</v>
      </c>
      <c r="P39" s="79" t="str">
        <f t="shared" si="13"/>
        <v>4年</v>
      </c>
      <c r="Q39" s="79" t="str">
        <f>IF(COUNTIF([9]辅助列设置!$Q:$Q,J39)&gt;0,"股份内","股份外")</f>
        <v>股份外</v>
      </c>
      <c r="R39" s="79" t="e">
        <f ca="1">_xlfn.XLOOKUP(F39,产值及收款计划!C:C,产值及收款计划!B:B)</f>
        <v>#NAME?</v>
      </c>
      <c r="S39" s="79" t="e">
        <f ca="1">_xlfn.XLOOKUP(F39,产值及收款计划!C:C,产值及收款计划!O:O)</f>
        <v>#NAME?</v>
      </c>
      <c r="V39" s="83" t="str" cm="1">
        <f t="array" ref="V39">INDEX(J:J,$AH39)</f>
        <v>PAI Systems Pte Ltd</v>
      </c>
      <c r="W39" s="83" t="str" cm="1">
        <f t="array" ref="W39">INDEX(G:G,AH39)</f>
        <v>新加坡TWRPPL智慧管理系统设备采购合同</v>
      </c>
      <c r="X39" s="83" cm="1">
        <f t="array" ref="X39">INDEX(N:N,AH39)</f>
        <v>15.5253</v>
      </c>
      <c r="Y39" s="83" t="str" cm="1">
        <f t="array" ref="Y39">INDEX(P:P,$AH39)</f>
        <v>3年</v>
      </c>
      <c r="Z39" s="83" t="str" cm="1">
        <f t="array" ref="Z39">INDEX(K:K,$AH39)</f>
        <v>不确定</v>
      </c>
      <c r="AA39" s="79" cm="1">
        <f t="array" ref="AA39">INDEX(L:L,$AH39)</f>
        <v>0</v>
      </c>
      <c r="AB39" s="79" t="e" cm="1">
        <f t="array" aca="1" ref="AB39" ca="1">INDEX(R:R,$AH39)</f>
        <v>#NAME?</v>
      </c>
      <c r="AC39" s="79" t="e" cm="1">
        <f t="array" aca="1" ref="AC39" ca="1">INDEX(S:S,$AH39)</f>
        <v>#NAME?</v>
      </c>
      <c r="AH39" s="79">
        <v>204</v>
      </c>
      <c r="AI39" s="79">
        <v>38</v>
      </c>
    </row>
    <row r="40" spans="1:35" x14ac:dyDescent="0.15">
      <c r="A40" s="128"/>
      <c r="B40" s="13">
        <f>[1]长账龄落实计划!A12</f>
        <v>40</v>
      </c>
      <c r="C40" s="131">
        <f>[1]长账龄落实计划!B12</f>
        <v>44925</v>
      </c>
      <c r="D40" s="13" t="str">
        <f>[1]长账龄落实计划!C12</f>
        <v>南汇支线（两港市域铁路）工程NHSG-1标智慧工地项目-上海隧道工程有限公司-无税599056.6确认单</v>
      </c>
      <c r="E40" s="13" t="str">
        <f>[1]长账龄落实计划!D12</f>
        <v>上海隧道工程有限公司</v>
      </c>
      <c r="F40" s="13" t="str">
        <f>[1]长账龄落实计划!E12</f>
        <v>ZHT2022092200080</v>
      </c>
      <c r="G40" s="13" t="str">
        <f>_xlfn.XLOOKUP(F40,[9]【SUIT】合同静态信息表!$B:$B,[9]【SUIT】合同静态信息表!$C:$C)</f>
        <v>南汇支线（两港市域铁路）工程NHSG-1标智慧工地项目</v>
      </c>
      <c r="H40" s="13">
        <f>[1]长账龄落实计划!G12</f>
        <v>635000</v>
      </c>
      <c r="I40" s="13">
        <f>[1]长账龄落实计划!H12</f>
        <v>33500</v>
      </c>
      <c r="J40" s="13" t="str">
        <f>_xlfn.XLOOKUP(F40,[9]【SUIT】合同静态信息表!$B:$B,[9]【SUIT】合同静态信息表!$K:$K)</f>
        <v>上海隧道工程有限公司</v>
      </c>
      <c r="K40" s="13" t="str">
        <f>[1]长账龄落实计划!J12</f>
        <v>全部落实</v>
      </c>
      <c r="L40" s="13">
        <f>[1]长账龄落实计划!K12</f>
        <v>0</v>
      </c>
      <c r="M40" s="13">
        <f>IF(COUNTIF($F$30:F40,F40)=1,COUNTIF($F$30:F40,F40),"")</f>
        <v>1</v>
      </c>
      <c r="N40" s="128">
        <f t="shared" si="11"/>
        <v>3.35</v>
      </c>
      <c r="O40" s="79">
        <f t="shared" si="12"/>
        <v>119</v>
      </c>
      <c r="P40" s="79" t="str">
        <f t="shared" si="13"/>
        <v>4年</v>
      </c>
      <c r="Q40" s="79" t="str">
        <f>IF(COUNTIF([9]辅助列设置!$Q:$Q,J40)&gt;0,"股份内","股份外")</f>
        <v>股份内</v>
      </c>
      <c r="R40" s="79" t="e">
        <f ca="1">_xlfn.XLOOKUP(F40,产值及收款计划!C:C,产值及收款计划!B:B)</f>
        <v>#NAME?</v>
      </c>
      <c r="S40" s="79" t="e">
        <f ca="1">_xlfn.XLOOKUP(F40,产值及收款计划!C:C,产值及收款计划!O:O)</f>
        <v>#NAME?</v>
      </c>
      <c r="V40" s="83" t="str" cm="1">
        <f t="array" ref="V40">INDEX(J:J,$AH40)</f>
        <v>中铁第四勘察设计院集团有限公司</v>
      </c>
      <c r="W40" s="83" t="str" cm="1">
        <f t="array" ref="W40">INDEX(G:G,AH40)</f>
        <v>厦门市轨道交通3号线南延段工程BIM技术应用咨询管理服务</v>
      </c>
      <c r="X40" s="83" cm="1">
        <f t="array" ref="X40">INDEX(N:N,AH40)</f>
        <v>14.8</v>
      </c>
      <c r="Y40" s="83" t="str" cm="1">
        <f t="array" ref="Y40">INDEX(P:P,$AH40)</f>
        <v>3年</v>
      </c>
      <c r="Z40" s="83" t="str" cm="1">
        <f t="array" ref="Z40">INDEX(K:K,$AH40)</f>
        <v>全部落实</v>
      </c>
      <c r="AA40" s="79" cm="1">
        <f t="array" ref="AA40">INDEX(L:L,$AH40)</f>
        <v>0</v>
      </c>
      <c r="AB40" s="79" t="e" cm="1">
        <f t="array" aca="1" ref="AB40" ca="1">INDEX(R:R,$AH40)</f>
        <v>#NAME?</v>
      </c>
      <c r="AC40" s="79" t="e" cm="1">
        <f t="array" aca="1" ref="AC40" ca="1">INDEX(S:S,$AH40)</f>
        <v>#NAME?</v>
      </c>
      <c r="AH40" s="79">
        <v>165</v>
      </c>
      <c r="AI40" s="79">
        <v>39</v>
      </c>
    </row>
    <row r="41" spans="1:35" x14ac:dyDescent="0.15">
      <c r="A41" s="128"/>
      <c r="B41" s="13">
        <f>[1]长账龄落实计划!A13</f>
        <v>41</v>
      </c>
      <c r="C41" s="131">
        <f>[1]长账龄落实计划!B13</f>
        <v>44925</v>
      </c>
      <c r="D41" s="13" t="str">
        <f>[1]长账龄落实计划!C13</f>
        <v>青岛国际资源配置中心北片区建设运营数智一体化项目- 上海市城市建设设计研究总院（集团）有限公司青岛分公司-确认单无税3641509.43</v>
      </c>
      <c r="E41" s="13" t="str">
        <f>[1]长账龄落实计划!D13</f>
        <v>上海市城市建设设计研究总院（集团）有限公司青岛分公司</v>
      </c>
      <c r="F41" s="13" t="str">
        <f>[1]长账龄落实计划!E13</f>
        <v>ZHT2022051300038</v>
      </c>
      <c r="G41" s="13" t="str">
        <f>_xlfn.XLOOKUP(F41,[9]【SUIT】合同静态信息表!$B:$B,[9]【SUIT】合同静态信息表!$C:$C)</f>
        <v>青岛国际资源配置中心北片区建设运营数智一体化项目</v>
      </c>
      <c r="H41" s="13">
        <f>[1]长账龄落实计划!G13</f>
        <v>21687000</v>
      </c>
      <c r="I41" s="13">
        <f>[1]长账龄落实计划!H13</f>
        <v>528000</v>
      </c>
      <c r="J41" s="13" t="str">
        <f>_xlfn.XLOOKUP(F41,[9]【SUIT】合同静态信息表!$B:$B,[9]【SUIT】合同静态信息表!$K:$K)</f>
        <v>中德联合集团有限公司</v>
      </c>
      <c r="K41" s="13" t="str">
        <f>[1]长账龄落实计划!J13</f>
        <v>不确定</v>
      </c>
      <c r="L41" s="13">
        <f>[1]长账龄落实计划!K13</f>
        <v>0</v>
      </c>
      <c r="M41" s="13">
        <f>IF(COUNTIF($F$30:F41,F41)=1,COUNTIF($F$30:F41,F41),"")</f>
        <v>1</v>
      </c>
      <c r="N41" s="128">
        <f t="shared" si="11"/>
        <v>723.70926499999996</v>
      </c>
      <c r="O41" s="79">
        <f t="shared" si="12"/>
        <v>1</v>
      </c>
      <c r="P41" s="79" t="str">
        <f t="shared" si="13"/>
        <v>4年</v>
      </c>
      <c r="Q41" s="79" t="str">
        <f>IF(COUNTIF([9]辅助列设置!$Q:$Q,J41)&gt;0,"股份内","股份外")</f>
        <v>股份外</v>
      </c>
      <c r="R41" s="79" t="e">
        <f ca="1">_xlfn.XLOOKUP(F41,产值及收款计划!C:C,产值及收款计划!B:B)</f>
        <v>#NAME?</v>
      </c>
      <c r="S41" s="79" t="e">
        <f ca="1">_xlfn.XLOOKUP(F41,产值及收款计划!C:C,产值及收款计划!O:O)</f>
        <v>#NAME?</v>
      </c>
      <c r="V41" s="83" t="str" cm="1">
        <f t="array" ref="V41">INDEX(J:J,$AH41)</f>
        <v>太原市轨道交通智慧建造科技有限公司</v>
      </c>
      <c r="W41" s="83" t="str" cm="1">
        <f t="array" ref="W41">INDEX(G:G,AH41)</f>
        <v>轨道交通机电系统、供电系统BIM技术咨询服务项目合同</v>
      </c>
      <c r="X41" s="83" cm="1">
        <f t="array" ref="X41">INDEX(N:N,AH41)</f>
        <v>14.033404000000001</v>
      </c>
      <c r="Y41" s="83" t="str" cm="1">
        <f t="array" ref="Y41">INDEX(P:P,$AH41)</f>
        <v>2年</v>
      </c>
      <c r="Z41" s="83" t="str" cm="1">
        <f t="array" ref="Z41">INDEX(K:K,$AH41)</f>
        <v>全部落实</v>
      </c>
      <c r="AA41" s="79" cm="1">
        <f t="array" ref="AA41">INDEX(L:L,$AH41)</f>
        <v>0</v>
      </c>
      <c r="AB41" s="79" t="e" cm="1">
        <f t="array" aca="1" ref="AB41" ca="1">INDEX(R:R,$AH41)</f>
        <v>#NAME?</v>
      </c>
      <c r="AC41" s="79" t="e" cm="1">
        <f t="array" aca="1" ref="AC41" ca="1">INDEX(S:S,$AH41)</f>
        <v>#NAME?</v>
      </c>
      <c r="AH41" s="79">
        <v>177</v>
      </c>
      <c r="AI41" s="79">
        <v>40</v>
      </c>
    </row>
    <row r="42" spans="1:35" x14ac:dyDescent="0.15">
      <c r="A42" s="128"/>
      <c r="B42" s="13">
        <f>[1]长账龄落实计划!A14</f>
        <v>42</v>
      </c>
      <c r="C42" s="131">
        <f>[1]长账龄落实计划!B14</f>
        <v>44925</v>
      </c>
      <c r="D42" s="13" t="str">
        <f>[1]长账龄落实计划!C14</f>
        <v>青岛国际资源配置中心北片区建设运营数智一体化项目- 上海市城市建设设计研究总院（集团）有限公司青岛分公司-确认单无税3641509.43</v>
      </c>
      <c r="E42" s="13" t="str">
        <f>[1]长账龄落实计划!D14</f>
        <v>上海市城市建设设计研究总院（集团）有限公司青岛分公司</v>
      </c>
      <c r="F42" s="13" t="str">
        <f>[1]长账龄落实计划!E14</f>
        <v>ZHT2022051300038</v>
      </c>
      <c r="G42" s="13" t="str">
        <f>_xlfn.XLOOKUP(F42,[9]【SUIT】合同静态信息表!$B:$B,[9]【SUIT】合同静态信息表!$C:$C)</f>
        <v>青岛国际资源配置中心北片区建设运营数智一体化项目</v>
      </c>
      <c r="H42" s="13">
        <f>[1]长账龄落实计划!G14</f>
        <v>21687000</v>
      </c>
      <c r="I42" s="13">
        <f>[1]长账龄落实计划!H14</f>
        <v>110000</v>
      </c>
      <c r="J42" s="13" t="str">
        <f>_xlfn.XLOOKUP(F42,[9]【SUIT】合同静态信息表!$B:$B,[9]【SUIT】合同静态信息表!$K:$K)</f>
        <v>中德联合集团有限公司</v>
      </c>
      <c r="K42" s="13" t="str">
        <f>[1]长账龄落实计划!J14</f>
        <v>不确定</v>
      </c>
      <c r="L42" s="13">
        <f>[1]长账龄落实计划!K14</f>
        <v>0</v>
      </c>
      <c r="M42" s="13" t="str">
        <f>IF(COUNTIF($F$30:F42,F42)=1,COUNTIF($F$30:F42,F42),"")</f>
        <v/>
      </c>
      <c r="N42" s="128" t="str">
        <f t="shared" si="11"/>
        <v/>
      </c>
      <c r="O42" s="79" t="e">
        <f t="shared" si="12"/>
        <v>#VALUE!</v>
      </c>
      <c r="P42" s="79" t="str">
        <f t="shared" si="13"/>
        <v>4年</v>
      </c>
      <c r="Q42" s="79" t="str">
        <f>IF(COUNTIF([9]辅助列设置!$Q:$Q,J42)&gt;0,"股份内","股份外")</f>
        <v>股份外</v>
      </c>
      <c r="R42" s="79" t="e">
        <f ca="1">_xlfn.XLOOKUP(F42,产值及收款计划!C:C,产值及收款计划!B:B)</f>
        <v>#NAME?</v>
      </c>
      <c r="S42" s="79" t="e">
        <f ca="1">_xlfn.XLOOKUP(F42,产值及收款计划!C:C,产值及收款计划!O:O)</f>
        <v>#NAME?</v>
      </c>
      <c r="V42" s="83" t="str" cm="1">
        <f t="array" ref="V42">INDEX(J:J,$AH42)</f>
        <v>深圳市城市公共安全技术研究院有限公司</v>
      </c>
      <c r="W42" s="83" t="str" cm="1">
        <f t="array" ref="W42">INDEX(G:G,AH42)</f>
        <v>深投控智慧建造监管平台开发技术服务合同</v>
      </c>
      <c r="X42" s="83" cm="1">
        <f t="array" ref="X42">INDEX(N:N,AH42)</f>
        <v>13.649998999999999</v>
      </c>
      <c r="Y42" s="83" t="str" cm="1">
        <f t="array" ref="Y42">INDEX(P:P,$AH42)</f>
        <v>6年</v>
      </c>
      <c r="Z42" s="83" t="str" cm="1">
        <f t="array" ref="Z42">INDEX(K:K,$AH42)</f>
        <v>不确定</v>
      </c>
      <c r="AA42" s="79" cm="1">
        <f t="array" ref="AA42">INDEX(L:L,$AH42)</f>
        <v>0</v>
      </c>
      <c r="AB42" s="79" t="e" cm="1">
        <f t="array" aca="1" ref="AB42" ca="1">INDEX(R:R,$AH42)</f>
        <v>#NAME?</v>
      </c>
      <c r="AC42" s="79" t="e" cm="1">
        <f t="array" aca="1" ref="AC42" ca="1">INDEX(S:S,$AH42)</f>
        <v>#NAME?</v>
      </c>
      <c r="AH42" s="79">
        <v>188</v>
      </c>
      <c r="AI42" s="79">
        <v>41</v>
      </c>
    </row>
    <row r="43" spans="1:35" x14ac:dyDescent="0.15">
      <c r="A43" s="128"/>
      <c r="B43" s="13">
        <f>[1]长账龄落实计划!A15</f>
        <v>53</v>
      </c>
      <c r="C43" s="131">
        <f>[1]长账龄落实计划!B15</f>
        <v>45016</v>
      </c>
      <c r="D43" s="13" t="str">
        <f>[1]长账龄落实计划!C15</f>
        <v>绍兴市二环南路智慧快速路智慧功能工程建设工程施工专业分包-上海城建数字产业集团有限公司-开票无税5107699.83确认收入</v>
      </c>
      <c r="E43" s="13" t="str">
        <f>[1]长账龄落实计划!D15</f>
        <v>中铁十一局集团有限公司
长业建设集团有限公司</v>
      </c>
      <c r="F43" s="13" t="str">
        <f>[1]长账龄落实计划!E15</f>
        <v>ZHT2022092800082</v>
      </c>
      <c r="G43" s="13" t="str">
        <f>_xlfn.XLOOKUP(F43,[9]【SUIT】合同静态信息表!$B:$B,[9]【SUIT】合同静态信息表!$C:$C)</f>
        <v>绍兴市二环南路智慧快速路智慧功能工程建设工程施工专业分包</v>
      </c>
      <c r="H43" s="13">
        <f>[1]长账龄落实计划!G15</f>
        <v>28278042</v>
      </c>
      <c r="I43" s="13">
        <f>[1]长账龄落实计划!H15</f>
        <v>46417.42</v>
      </c>
      <c r="J43" s="13" t="str">
        <f>_xlfn.XLOOKUP(F43,[9]【SUIT】合同静态信息表!$B:$B,[9]【SUIT】合同静态信息表!$K:$K)</f>
        <v>中铁十一局集团有限公司
长业建设集团有限公司</v>
      </c>
      <c r="K43" s="13" t="str">
        <f>[1]长账龄落实计划!J15</f>
        <v>无法落实</v>
      </c>
      <c r="L43" s="13">
        <f>[1]长账龄落实计划!K15</f>
        <v>0</v>
      </c>
      <c r="M43" s="13" t="str">
        <f>IF(COUNTIF($F$30:F43,F43)=1,COUNTIF($F$30:F43,F43),"")</f>
        <v/>
      </c>
      <c r="N43" s="128" t="str">
        <f t="shared" si="11"/>
        <v/>
      </c>
      <c r="O43" s="79" t="e">
        <f t="shared" si="12"/>
        <v>#VALUE!</v>
      </c>
      <c r="P43" s="79" t="str">
        <f t="shared" si="13"/>
        <v>3年</v>
      </c>
      <c r="Q43" s="79" t="str">
        <f>IF(COUNTIF([9]辅助列设置!$Q:$Q,J43)&gt;0,"股份内","股份外")</f>
        <v>股份外</v>
      </c>
      <c r="R43" s="79" t="e">
        <f ca="1">_xlfn.XLOOKUP(F43,产值及收款计划!C:C,产值及收款计划!B:B)</f>
        <v>#NAME?</v>
      </c>
      <c r="S43" s="79" t="e">
        <f ca="1">_xlfn.XLOOKUP(F43,产值及收款计划!C:C,产值及收款计划!O:O)</f>
        <v>#NAME?</v>
      </c>
      <c r="V43" s="83" t="str" cm="1">
        <f t="array" ref="V43">INDEX(J:J,$AH43)</f>
        <v>厦门伟屹大数据研究院有限公司</v>
      </c>
      <c r="W43" s="83" t="str" cm="1">
        <f t="array" ref="W43">INDEX(G:G,AH43)</f>
        <v>厦航总部大厦智能化集成管理平台BIM建设部分技术服务合同</v>
      </c>
      <c r="X43" s="83" cm="1">
        <f t="array" ref="X43">INDEX(N:N,AH43)</f>
        <v>13.25</v>
      </c>
      <c r="Y43" s="83" t="str" cm="1">
        <f t="array" ref="Y43">INDEX(P:P,$AH43)</f>
        <v>2年</v>
      </c>
      <c r="Z43" s="83" t="str" cm="1">
        <f t="array" ref="Z43">INDEX(K:K,$AH43)</f>
        <v>部分落实</v>
      </c>
      <c r="AA43" s="79" cm="1">
        <f t="array" ref="AA43">INDEX(L:L,$AH43)</f>
        <v>52500</v>
      </c>
      <c r="AB43" s="79" t="e" cm="1">
        <f t="array" aca="1" ref="AB43" ca="1">INDEX(R:R,$AH43)</f>
        <v>#NAME?</v>
      </c>
      <c r="AC43" s="79" t="e" cm="1">
        <f t="array" aca="1" ref="AC43" ca="1">INDEX(S:S,$AH43)</f>
        <v>#NAME?</v>
      </c>
      <c r="AH43" s="79">
        <v>168</v>
      </c>
      <c r="AI43" s="79">
        <v>42</v>
      </c>
    </row>
    <row r="44" spans="1:35" x14ac:dyDescent="0.15">
      <c r="A44" s="128"/>
      <c r="B44" s="13">
        <f>[1]长账龄落实计划!A16</f>
        <v>56</v>
      </c>
      <c r="C44" s="131">
        <f>[1]长账龄落实计划!B16</f>
        <v>45108</v>
      </c>
      <c r="D44" s="13" t="str">
        <f>[1]长账龄落实计划!C16</f>
        <v>项目:ZHT2022121400111工程技术咨询合同（南汇支线（两港市域铁路）工程—BIM总体咨询）</v>
      </c>
      <c r="E44" s="13" t="str">
        <f>[1]长账龄落实计划!D16</f>
        <v>上海市城市建设设计研究总院（集团）有限公司</v>
      </c>
      <c r="F44" s="13" t="str">
        <f>[1]长账龄落实计划!E16</f>
        <v>ZHT2022121400111</v>
      </c>
      <c r="G44" s="13" t="str">
        <f>_xlfn.XLOOKUP(F44,[9]【SUIT】合同静态信息表!$B:$B,[9]【SUIT】合同静态信息表!$C:$C)</f>
        <v>工程技术咨询合同（南汇支线（两港市域铁路）工程—BIM总体咨询）</v>
      </c>
      <c r="H44" s="13">
        <f>[1]长账龄落实计划!G16</f>
        <v>302000</v>
      </c>
      <c r="I44" s="13">
        <f>[1]长账龄落实计划!H16</f>
        <v>120800</v>
      </c>
      <c r="J44" s="13" t="str">
        <f>_xlfn.XLOOKUP(F44,[9]【SUIT】合同静态信息表!$B:$B,[9]【SUIT】合同静态信息表!$K:$K)</f>
        <v>上海市城市建设设计研究总院（集团）有限公司</v>
      </c>
      <c r="K44" s="13" t="str">
        <f>[1]长账龄落实计划!J16</f>
        <v>全部落实</v>
      </c>
      <c r="L44" s="13">
        <f>[1]长账龄落实计划!K16</f>
        <v>0</v>
      </c>
      <c r="M44" s="13">
        <f>IF(COUNTIF($F$30:F44,F44)=1,COUNTIF($F$30:F44,F44),"")</f>
        <v>1</v>
      </c>
      <c r="N44" s="128">
        <f t="shared" si="11"/>
        <v>15.1</v>
      </c>
      <c r="O44" s="79">
        <f t="shared" si="12"/>
        <v>82</v>
      </c>
      <c r="P44" s="79" t="str">
        <f t="shared" si="13"/>
        <v>3年</v>
      </c>
      <c r="Q44" s="79" t="str">
        <f>IF(COUNTIF([9]辅助列设置!$Q:$Q,J44)&gt;0,"股份内","股份外")</f>
        <v>股份内</v>
      </c>
      <c r="R44" s="79" t="e">
        <f ca="1">_xlfn.XLOOKUP(F44,产值及收款计划!C:C,产值及收款计划!B:B)</f>
        <v>#NAME?</v>
      </c>
      <c r="S44" s="79" t="e">
        <f ca="1">_xlfn.XLOOKUP(F44,产值及收款计划!C:C,产值及收款计划!O:O)</f>
        <v>#NAME?</v>
      </c>
      <c r="V44" s="83" t="str" cm="1">
        <f t="array" ref="V44">INDEX(J:J,$AH44)</f>
        <v>上海城市地理信息系统发展有限公司</v>
      </c>
      <c r="W44" s="83" t="str" cm="1">
        <f t="array" ref="W44">INDEX(G:G,AH44)</f>
        <v>BIM数据处理与业务应用支撑系统</v>
      </c>
      <c r="X44" s="83" cm="1">
        <f t="array" ref="X44">INDEX(N:N,AH44)</f>
        <v>12</v>
      </c>
      <c r="Y44" s="83" t="str" cm="1">
        <f t="array" ref="Y44">INDEX(P:P,$AH44)</f>
        <v>2年</v>
      </c>
      <c r="Z44" s="83" t="str" cm="1">
        <f t="array" ref="Z44">INDEX(K:K,$AH44)</f>
        <v>全部落实</v>
      </c>
      <c r="AA44" s="79" cm="1">
        <f t="array" ref="AA44">INDEX(L:L,$AH44)</f>
        <v>0</v>
      </c>
      <c r="AB44" s="79" t="e" cm="1">
        <f t="array" aca="1" ref="AB44" ca="1">INDEX(R:R,$AH44)</f>
        <v>#NAME?</v>
      </c>
      <c r="AC44" s="79" t="e" cm="1">
        <f t="array" aca="1" ref="AC44" ca="1">INDEX(S:S,$AH44)</f>
        <v>#NAME?</v>
      </c>
      <c r="AH44" s="79">
        <v>154</v>
      </c>
      <c r="AI44" s="79">
        <v>43</v>
      </c>
    </row>
    <row r="45" spans="1:35" x14ac:dyDescent="0.15">
      <c r="A45" s="128"/>
      <c r="B45" s="13">
        <f>[1]长账龄落实计划!A17</f>
        <v>57</v>
      </c>
      <c r="C45" s="131">
        <f>[1]长账龄落实计划!B17</f>
        <v>45189</v>
      </c>
      <c r="D45" s="13" t="str">
        <f>[1]长账龄落实计划!C17</f>
        <v>越东路互通连接线工程公路项目第一合同段BIM全寿命期 大数据管理平台建设服务合同 - 中交第二航务工程局有限公司第四分公司 - 无税开票679245.28</v>
      </c>
      <c r="E45" s="13" t="str">
        <f>[1]长账龄落实计划!D17</f>
        <v>中交第二航务工程局有限公司第四分公司</v>
      </c>
      <c r="F45" s="13" t="str">
        <f>[1]长账龄落实计划!E17</f>
        <v>ZHT2021091300108</v>
      </c>
      <c r="G45" s="13" t="str">
        <f>_xlfn.XLOOKUP(F45,[9]【SUIT】合同静态信息表!$B:$B,[9]【SUIT】合同静态信息表!$C:$C)</f>
        <v>越东路互通连接线工程公路项目第一合同段BIM全寿命期 大数据管理平台建设服务合同</v>
      </c>
      <c r="H45" s="13">
        <f>[1]长账龄落实计划!G17</f>
        <v>1800000</v>
      </c>
      <c r="I45" s="13">
        <f>[1]长账龄落实计划!H17</f>
        <v>288000</v>
      </c>
      <c r="J45" s="13" t="str">
        <f>_xlfn.XLOOKUP(F45,[9]【SUIT】合同静态信息表!$B:$B,[9]【SUIT】合同静态信息表!$K:$K)</f>
        <v>中交第二航务工程局有限公司第四分公司</v>
      </c>
      <c r="K45" s="13" t="str">
        <f>[1]长账龄落实计划!J17</f>
        <v>不确定</v>
      </c>
      <c r="L45" s="13">
        <f>[1]长账龄落实计划!K17</f>
        <v>0</v>
      </c>
      <c r="M45" s="13">
        <f>IF(COUNTIF($F$30:F45,F45)=1,COUNTIF($F$30:F45,F45),"")</f>
        <v>1</v>
      </c>
      <c r="N45" s="128">
        <f t="shared" si="11"/>
        <v>28.8</v>
      </c>
      <c r="O45" s="79">
        <f t="shared" si="12"/>
        <v>66</v>
      </c>
      <c r="P45" s="79" t="str">
        <f t="shared" si="13"/>
        <v>3年</v>
      </c>
      <c r="Q45" s="79" t="str">
        <f>IF(COUNTIF([9]辅助列设置!$Q:$Q,J45)&gt;0,"股份内","股份外")</f>
        <v>股份外</v>
      </c>
      <c r="R45" s="79" t="e">
        <f ca="1">_xlfn.XLOOKUP(F45,产值及收款计划!C:C,产值及收款计划!B:B)</f>
        <v>#NAME?</v>
      </c>
      <c r="S45" s="79" t="e">
        <f ca="1">_xlfn.XLOOKUP(F45,产值及收款计划!C:C,产值及收款计划!O:O)</f>
        <v>#NAME?</v>
      </c>
      <c r="V45" s="83" t="str" cm="1">
        <f t="array" ref="V45">INDEX(J:J,$AH45)</f>
        <v>海口市建工城市运营管理有限公司</v>
      </c>
      <c r="W45" s="83" t="str" cm="1">
        <f t="array" ref="W45">INDEX(G:G,AH45)</f>
        <v>海口市桥梁隧道管养信息平台合同</v>
      </c>
      <c r="X45" s="83" cm="1">
        <f t="array" ref="X45">INDEX(N:N,AH45)</f>
        <v>11.853</v>
      </c>
      <c r="Y45" s="83" t="str" cm="1">
        <f t="array" ref="Y45">INDEX(P:P,$AH45)</f>
        <v>2年</v>
      </c>
      <c r="Z45" s="83" t="str" cm="1">
        <f t="array" ref="Z45">INDEX(K:K,$AH45)</f>
        <v>全部落实</v>
      </c>
      <c r="AA45" s="79" cm="1">
        <f t="array" ref="AA45">INDEX(L:L,$AH45)</f>
        <v>0</v>
      </c>
      <c r="AB45" s="79" t="e" cm="1">
        <f t="array" aca="1" ref="AB45" ca="1">INDEX(R:R,$AH45)</f>
        <v>#NAME?</v>
      </c>
      <c r="AC45" s="79" t="e" cm="1">
        <f t="array" aca="1" ref="AC45" ca="1">INDEX(S:S,$AH45)</f>
        <v>#NAME?</v>
      </c>
      <c r="AH45" s="79">
        <v>233</v>
      </c>
      <c r="AI45" s="79">
        <v>44</v>
      </c>
    </row>
    <row r="46" spans="1:35" x14ac:dyDescent="0.15">
      <c r="A46" s="128"/>
      <c r="B46" s="13">
        <f>[1]长账龄落实计划!A18</f>
        <v>59</v>
      </c>
      <c r="C46" s="131">
        <f>[1]长账龄落实计划!B18</f>
        <v>45225</v>
      </c>
      <c r="D46" s="13" t="str">
        <f>[1]长账龄落实计划!C18</f>
        <v>青岛航运贸易金融融合创新基地CDG地块地上区域BIM总体咨询项目 - 上海市城市建设设计研究总院（集团）有限公司青岛分公司 - 无税开票392636.26</v>
      </c>
      <c r="E46" s="13" t="str">
        <f>[1]长账龄落实计划!D18</f>
        <v>上海市城市建设设计研究总院（集团）有限公司青岛分公司</v>
      </c>
      <c r="F46" s="13" t="str">
        <f>[1]长账龄落实计划!E18</f>
        <v>ZHT2022122800127</v>
      </c>
      <c r="G46" s="13" t="str">
        <f>_xlfn.XLOOKUP(F46,[9]【SUIT】合同静态信息表!$B:$B,[9]【SUIT】合同静态信息表!$C:$C)</f>
        <v>青岛航运贸易金融融合创新基地CDG地块地上区域BIM总体咨询项目</v>
      </c>
      <c r="H46" s="13">
        <f>[1]长账龄落实计划!G18</f>
        <v>1420000</v>
      </c>
      <c r="I46" s="13">
        <f>[1]长账龄落实计划!H18</f>
        <v>123814.44</v>
      </c>
      <c r="J46" s="13" t="str">
        <f>_xlfn.XLOOKUP(F46,[9]【SUIT】合同静态信息表!$B:$B,[9]【SUIT】合同静态信息表!$K:$K)</f>
        <v>中德联合集团有限公司</v>
      </c>
      <c r="K46" s="13" t="str">
        <f>[1]长账龄落实计划!J18</f>
        <v>不确定</v>
      </c>
      <c r="L46" s="13">
        <f>[1]长账龄落实计划!K18</f>
        <v>0</v>
      </c>
      <c r="M46" s="13">
        <f>IF(COUNTIF($F$30:F46,F46)=1,COUNTIF($F$30:F46,F46),"")</f>
        <v>1</v>
      </c>
      <c r="N46" s="128">
        <f t="shared" si="11"/>
        <v>55.123434000000003</v>
      </c>
      <c r="O46" s="79">
        <f t="shared" si="12"/>
        <v>47</v>
      </c>
      <c r="P46" s="79" t="str">
        <f t="shared" si="13"/>
        <v>3年</v>
      </c>
      <c r="Q46" s="79" t="str">
        <f>IF(COUNTIF([9]辅助列设置!$Q:$Q,J46)&gt;0,"股份内","股份外")</f>
        <v>股份外</v>
      </c>
      <c r="R46" s="79" t="e">
        <f ca="1">_xlfn.XLOOKUP(F46,产值及收款计划!C:C,产值及收款计划!B:B)</f>
        <v>#NAME?</v>
      </c>
      <c r="S46" s="79" t="e">
        <f ca="1">_xlfn.XLOOKUP(F46,产值及收款计划!C:C,产值及收款计划!O:O)</f>
        <v>#NAME?</v>
      </c>
      <c r="V46" s="83" t="str" cm="1">
        <f t="array" ref="V46">INDEX(J:J,$AH46)</f>
        <v>深圳市建工集团股份有限公司</v>
      </c>
      <c r="W46" s="83" t="str" cm="1">
        <f t="array" ref="W46">INDEX(G:G,AH46)</f>
        <v>深圳市深旅物业管理有限公司收地补偿用地 （居住用地）项目智慧工地设备采购合同</v>
      </c>
      <c r="X46" s="83" cm="1">
        <f t="array" ref="X46">INDEX(N:N,AH46)</f>
        <v>9.3412729999999993</v>
      </c>
      <c r="Y46" s="83" t="str" cm="1">
        <f t="array" ref="Y46">INDEX(P:P,$AH46)</f>
        <v>8年</v>
      </c>
      <c r="Z46" s="83" t="str" cm="1">
        <f t="array" ref="Z46">INDEX(K:K,$AH46)</f>
        <v>不确定</v>
      </c>
      <c r="AA46" s="79" cm="1">
        <f t="array" ref="AA46">INDEX(L:L,$AH46)</f>
        <v>0</v>
      </c>
      <c r="AB46" s="79" t="e" cm="1">
        <f t="array" aca="1" ref="AB46" ca="1">INDEX(R:R,$AH46)</f>
        <v>#NAME?</v>
      </c>
      <c r="AC46" s="79" t="e" cm="1">
        <f t="array" aca="1" ref="AC46" ca="1">INDEX(S:S,$AH46)</f>
        <v>#NAME?</v>
      </c>
      <c r="AH46" s="79">
        <v>179</v>
      </c>
      <c r="AI46" s="79">
        <v>45</v>
      </c>
    </row>
    <row r="47" spans="1:35" x14ac:dyDescent="0.15">
      <c r="A47" s="128"/>
      <c r="B47" s="13">
        <f>[1]长账龄落实计划!A19</f>
        <v>60</v>
      </c>
      <c r="C47" s="131">
        <f>[1]长账龄落实计划!B19</f>
        <v>45225</v>
      </c>
      <c r="D47" s="13" t="str">
        <f>[1]长账龄落实计划!C19</f>
        <v>青岛国际资源配置中心北片区建设运营数智一体化项目 - 上海市城市建设设计研究总院（集团）有限公司青岛分公司 - 无税开票3921930.32</v>
      </c>
      <c r="E47" s="13" t="str">
        <f>[1]长账龄落实计划!D19</f>
        <v>上海市城市建设设计研究总院（集团）有限公司青岛分公司</v>
      </c>
      <c r="F47" s="13" t="str">
        <f>[1]长账龄落实计划!E19</f>
        <v>ZHT2022051300038</v>
      </c>
      <c r="G47" s="13" t="str">
        <f>_xlfn.XLOOKUP(F47,[9]【SUIT】合同静态信息表!$B:$B,[9]【SUIT】合同静态信息表!$C:$C)</f>
        <v>青岛国际资源配置中心北片区建设运营数智一体化项目</v>
      </c>
      <c r="H47" s="13">
        <f>[1]长账龄落实计划!G19</f>
        <v>21687000</v>
      </c>
      <c r="I47" s="13">
        <f>[1]长账龄落实计划!H19</f>
        <v>2398996.91</v>
      </c>
      <c r="J47" s="13" t="str">
        <f>_xlfn.XLOOKUP(F47,[9]【SUIT】合同静态信息表!$B:$B,[9]【SUIT】合同静态信息表!$K:$K)</f>
        <v>中德联合集团有限公司</v>
      </c>
      <c r="K47" s="13" t="str">
        <f>[1]长账龄落实计划!J19</f>
        <v>不确定</v>
      </c>
      <c r="L47" s="13">
        <f>[1]长账龄落实计划!K19</f>
        <v>0</v>
      </c>
      <c r="M47" s="13" t="str">
        <f>IF(COUNTIF($F$30:F47,F47)=1,COUNTIF($F$30:F47,F47),"")</f>
        <v/>
      </c>
      <c r="N47" s="128" t="str">
        <f t="shared" si="11"/>
        <v/>
      </c>
      <c r="O47" s="79" t="e">
        <f t="shared" si="12"/>
        <v>#VALUE!</v>
      </c>
      <c r="P47" s="79" t="str">
        <f t="shared" si="13"/>
        <v>3年</v>
      </c>
      <c r="Q47" s="79" t="str">
        <f>IF(COUNTIF([9]辅助列设置!$Q:$Q,J47)&gt;0,"股份内","股份外")</f>
        <v>股份外</v>
      </c>
      <c r="R47" s="79" t="e">
        <f ca="1">_xlfn.XLOOKUP(F47,产值及收款计划!C:C,产值及收款计划!B:B)</f>
        <v>#NAME?</v>
      </c>
      <c r="S47" s="79" t="e">
        <f ca="1">_xlfn.XLOOKUP(F47,产值及收款计划!C:C,产值及收款计划!O:O)</f>
        <v>#NAME?</v>
      </c>
      <c r="V47" s="83" t="str" cm="1">
        <f t="array" ref="V47">INDEX(J:J,$AH47)</f>
        <v>中铁隧道局集团有限公司嘉兴至枫南市域铁路土建施工SG1标段项目经理部</v>
      </c>
      <c r="W47" s="83" t="str" cm="1">
        <f t="array" ref="W47">INDEX(G:G,AH47)</f>
        <v>嘉兴市域铁路枫南SG1标段智慧工地工程技术咨询服务合同</v>
      </c>
      <c r="X47" s="83" cm="1">
        <f t="array" ref="X47">INDEX(N:N,AH47)</f>
        <v>9.0067190000000004</v>
      </c>
      <c r="Y47" s="83" t="str" cm="1">
        <f t="array" ref="Y47">INDEX(P:P,$AH47)</f>
        <v>2年</v>
      </c>
      <c r="Z47" s="83" t="str" cm="1">
        <f t="array" ref="Z47">INDEX(K:K,$AH47)</f>
        <v>全部落实</v>
      </c>
      <c r="AA47" s="79" cm="1">
        <f t="array" ref="AA47">INDEX(L:L,$AH47)</f>
        <v>0</v>
      </c>
      <c r="AB47" s="79" t="e" cm="1">
        <f t="array" aca="1" ref="AB47" ca="1">INDEX(R:R,$AH47)</f>
        <v>#NAME?</v>
      </c>
      <c r="AC47" s="79" t="e" cm="1">
        <f t="array" aca="1" ref="AC47" ca="1">INDEX(S:S,$AH47)</f>
        <v>#NAME?</v>
      </c>
      <c r="AH47" s="79">
        <v>138</v>
      </c>
      <c r="AI47" s="79">
        <v>46</v>
      </c>
    </row>
    <row r="48" spans="1:35" x14ac:dyDescent="0.15">
      <c r="A48" s="128"/>
      <c r="B48" s="13">
        <f>[1]长账龄落实计划!A20</f>
        <v>61</v>
      </c>
      <c r="C48" s="131">
        <f>[1]长账龄落实计划!B20</f>
        <v>45225</v>
      </c>
      <c r="D48" s="13" t="str">
        <f>[1]长账龄落实计划!C20</f>
        <v>青岛国际资源配置中心北片区建设运营数智一体化项目 - 上海市城市建设设计研究总院（集团）有限公司青岛分公司 - 无税开票3921930.32</v>
      </c>
      <c r="E48" s="13" t="str">
        <f>[1]长账龄落实计划!D20</f>
        <v>上海市城市建设设计研究总院（集团）有限公司青岛分公司</v>
      </c>
      <c r="F48" s="13" t="str">
        <f>[1]长账龄落实计划!E20</f>
        <v>ZHT2022051300038</v>
      </c>
      <c r="G48" s="13" t="str">
        <f>_xlfn.XLOOKUP(F48,[9]【SUIT】合同静态信息表!$B:$B,[9]【SUIT】合同静态信息表!$C:$C)</f>
        <v>青岛国际资源配置中心北片区建设运营数智一体化项目</v>
      </c>
      <c r="H48" s="13">
        <f>[1]长账龄落实计划!G20</f>
        <v>21687000</v>
      </c>
      <c r="I48" s="13">
        <f>[1]长账龄落实计划!H20</f>
        <v>831449.23</v>
      </c>
      <c r="J48" s="13" t="str">
        <f>_xlfn.XLOOKUP(F48,[9]【SUIT】合同静态信息表!$B:$B,[9]【SUIT】合同静态信息表!$K:$K)</f>
        <v>中德联合集团有限公司</v>
      </c>
      <c r="K48" s="13" t="str">
        <f>[1]长账龄落实计划!J20</f>
        <v>不确定</v>
      </c>
      <c r="L48" s="13">
        <f>[1]长账龄落实计划!K20</f>
        <v>0</v>
      </c>
      <c r="M48" s="13" t="str">
        <f>IF(COUNTIF($F$30:F48,F48)=1,COUNTIF($F$30:F48,F48),"")</f>
        <v/>
      </c>
      <c r="N48" s="128" t="str">
        <f t="shared" si="11"/>
        <v/>
      </c>
      <c r="O48" s="79" t="e">
        <f t="shared" si="12"/>
        <v>#VALUE!</v>
      </c>
      <c r="P48" s="79" t="str">
        <f t="shared" si="13"/>
        <v>3年</v>
      </c>
      <c r="Q48" s="79" t="str">
        <f>IF(COUNTIF([9]辅助列设置!$Q:$Q,J48)&gt;0,"股份内","股份外")</f>
        <v>股份外</v>
      </c>
      <c r="R48" s="79" t="e">
        <f ca="1">_xlfn.XLOOKUP(F48,产值及收款计划!C:C,产值及收款计划!B:B)</f>
        <v>#NAME?</v>
      </c>
      <c r="S48" s="79" t="e">
        <f ca="1">_xlfn.XLOOKUP(F48,产值及收款计划!C:C,产值及收款计划!O:O)</f>
        <v>#NAME?</v>
      </c>
      <c r="V48" s="83" t="str" cm="1">
        <f t="array" ref="V48">INDEX(J:J,$AH48)</f>
        <v>浙江和达科技股份有限公司</v>
      </c>
      <c r="W48" s="83" t="str" cm="1">
        <f t="array" ref="W48">INDEX(G:G,AH48)</f>
        <v>嘉兴市二环内污水管网BIM数字资产建立及AR-MR巡维系统服务项目</v>
      </c>
      <c r="X48" s="83" cm="1">
        <f t="array" ref="X48">INDEX(N:N,AH48)</f>
        <v>7.4</v>
      </c>
      <c r="Y48" s="83" t="str" cm="1">
        <f t="array" ref="Y48">INDEX(P:P,$AH48)</f>
        <v>4年</v>
      </c>
      <c r="Z48" s="83" t="str" cm="1">
        <f t="array" ref="Z48">INDEX(K:K,$AH48)</f>
        <v>全部落实</v>
      </c>
      <c r="AA48" s="79" cm="1">
        <f t="array" ref="AA48">INDEX(L:L,$AH48)</f>
        <v>0</v>
      </c>
      <c r="AB48" s="79" t="e" cm="1">
        <f t="array" aca="1" ref="AB48" ca="1">INDEX(R:R,$AH48)</f>
        <v>#NAME?</v>
      </c>
      <c r="AC48" s="79" t="e" cm="1">
        <f t="array" aca="1" ref="AC48" ca="1">INDEX(S:S,$AH48)</f>
        <v>#NAME?</v>
      </c>
      <c r="AH48" s="79">
        <v>78</v>
      </c>
      <c r="AI48" s="79">
        <v>47</v>
      </c>
    </row>
    <row r="49" spans="1:35" x14ac:dyDescent="0.15">
      <c r="A49" s="128"/>
      <c r="B49" s="13">
        <f>[1]长账龄落实计划!A21</f>
        <v>64</v>
      </c>
      <c r="C49" s="131">
        <f>[1]长账龄落实计划!B21</f>
        <v>45254</v>
      </c>
      <c r="D49" s="13" t="str">
        <f>[1]长账龄落实计划!C21</f>
        <v>南湖区老（旧）住宅区改造及二环以内背街小巷提升工程设计采购施工总承包（EPC）（新兴街道王安片区）之智慧化工程</v>
      </c>
      <c r="E49" s="13" t="str">
        <f>[1]长账龄落实计划!D21</f>
        <v>上海市城市建设设计研究总院（集团）有限公司</v>
      </c>
      <c r="F49" s="13" t="str">
        <f>[1]长账龄落实计划!E21</f>
        <v>ZHT2021050700041</v>
      </c>
      <c r="G49" s="13" t="str">
        <f>_xlfn.XLOOKUP(F49,[9]【SUIT】合同静态信息表!$B:$B,[9]【SUIT】合同静态信息表!$C:$C)</f>
        <v>南湖区老（旧）住宅区改造及二环以内背街小巷提升工程设计采购施工总承包（EPC）（新兴街道王安片区） 之智慧化工程</v>
      </c>
      <c r="H49" s="13">
        <f>[1]长账龄落实计划!G21</f>
        <v>8527218</v>
      </c>
      <c r="I49" s="13">
        <f>[1]长账龄落实计划!H21</f>
        <v>265983.2</v>
      </c>
      <c r="J49" s="13" t="str">
        <f>_xlfn.XLOOKUP(F49,[9]【SUIT】合同静态信息表!$B:$B,[9]【SUIT】合同静态信息表!$K:$K)</f>
        <v>上海市城市建设设计研究总院（集团）有限公司</v>
      </c>
      <c r="K49" s="13" t="str">
        <f>[1]长账龄落实计划!J21</f>
        <v>不确定</v>
      </c>
      <c r="L49" s="13">
        <f>[1]长账龄落实计划!K21</f>
        <v>0</v>
      </c>
      <c r="M49" s="13">
        <f>IF(COUNTIF($F$30:F49,F49)=1,COUNTIF($F$30:F49,F49),"")</f>
        <v>1</v>
      </c>
      <c r="N49" s="128">
        <f t="shared" si="11"/>
        <v>170.44069999999999</v>
      </c>
      <c r="O49" s="79">
        <f t="shared" si="12"/>
        <v>15</v>
      </c>
      <c r="P49" s="79" t="str">
        <f t="shared" si="13"/>
        <v>3年</v>
      </c>
      <c r="Q49" s="79" t="str">
        <f>IF(COUNTIF([9]辅助列设置!$Q:$Q,J49)&gt;0,"股份内","股份外")</f>
        <v>股份内</v>
      </c>
      <c r="R49" s="79" t="e">
        <f ca="1">_xlfn.XLOOKUP(F49,产值及收款计划!C:C,产值及收款计划!B:B)</f>
        <v>#NAME?</v>
      </c>
      <c r="S49" s="79" t="e">
        <f ca="1">_xlfn.XLOOKUP(F49,产值及收款计划!C:C,产值及收款计划!O:O)</f>
        <v>#NAME?</v>
      </c>
      <c r="V49" s="83" t="str" cm="1">
        <f t="array" ref="V49">INDEX(J:J,$AH49)</f>
        <v>福建第一公路工程集团有限公司泉州设计分公司</v>
      </c>
      <c r="W49" s="83" t="str" cm="1">
        <f t="array" ref="W49">INDEX(G:G,AH49)</f>
        <v>政和杨源至永定高速公路永泰至德化段BIM咨询服务合同</v>
      </c>
      <c r="X49" s="83" cm="1">
        <f t="array" ref="X49">INDEX(N:N,AH49)</f>
        <v>7.35</v>
      </c>
      <c r="Y49" s="83" t="str" cm="1">
        <f t="array" ref="Y49">INDEX(P:P,$AH49)</f>
        <v>2年</v>
      </c>
      <c r="Z49" s="83" t="str" cm="1">
        <f t="array" ref="Z49">INDEX(K:K,$AH49)</f>
        <v>全部落实</v>
      </c>
      <c r="AA49" s="79" cm="1">
        <f t="array" ref="AA49">INDEX(L:L,$AH49)</f>
        <v>0</v>
      </c>
      <c r="AB49" s="79" t="e" cm="1">
        <f t="array" aca="1" ref="AB49" ca="1">INDEX(R:R,$AH49)</f>
        <v>#NAME?</v>
      </c>
      <c r="AC49" s="79" t="e" cm="1">
        <f t="array" aca="1" ref="AC49" ca="1">INDEX(S:S,$AH49)</f>
        <v>#NAME?</v>
      </c>
      <c r="AH49" s="79">
        <v>176</v>
      </c>
      <c r="AI49" s="79">
        <v>48</v>
      </c>
    </row>
    <row r="50" spans="1:35" x14ac:dyDescent="0.15">
      <c r="A50" s="128"/>
      <c r="B50" s="13">
        <f>[1]长账龄落实计划!A22</f>
        <v>65</v>
      </c>
      <c r="C50" s="131">
        <f>[1]长账龄落实计划!B22</f>
        <v>45254</v>
      </c>
      <c r="D50" s="13" t="str">
        <f>[1]长账龄落实计划!C22</f>
        <v>南湖区老（旧）住宅区改造提升专项工程（二期）第二批次（真合片区、凌塘片区）之智慧化工程</v>
      </c>
      <c r="E50" s="13" t="str">
        <f>[1]长账龄落实计划!D22</f>
        <v>上海市城市建设设计研究总院（集团）有限公司</v>
      </c>
      <c r="F50" s="13" t="str">
        <f>[1]长账龄落实计划!E22</f>
        <v>ZHT2021051000045</v>
      </c>
      <c r="G50" s="13" t="str">
        <f>_xlfn.XLOOKUP(F50,[9]【SUIT】合同静态信息表!$B:$B,[9]【SUIT】合同静态信息表!$C:$C)</f>
        <v>南湖区老（旧）住宅区改造提升专项工程（二期）第二批次（真合片区、凌塘片区） 之智慧化工程</v>
      </c>
      <c r="H50" s="13">
        <f>[1]长账龄落实计划!G22</f>
        <v>7150755</v>
      </c>
      <c r="I50" s="13">
        <f>[1]长账龄落实计划!H22</f>
        <v>330989.40000000002</v>
      </c>
      <c r="J50" s="13" t="str">
        <f>_xlfn.XLOOKUP(F50,[9]【SUIT】合同静态信息表!$B:$B,[9]【SUIT】合同静态信息表!$K:$K)</f>
        <v>上海市城市建设设计研究总院（集团）有限公司</v>
      </c>
      <c r="K50" s="13" t="str">
        <f>[1]长账龄落实计划!J22</f>
        <v>不确定</v>
      </c>
      <c r="L50" s="13">
        <f>[1]长账龄落实计划!K22</f>
        <v>0</v>
      </c>
      <c r="M50" s="13">
        <f>IF(COUNTIF($F$30:F50,F50)=1,COUNTIF($F$30:F50,F50),"")</f>
        <v>1</v>
      </c>
      <c r="N50" s="128">
        <f t="shared" si="11"/>
        <v>187.22399999999999</v>
      </c>
      <c r="O50" s="79">
        <f t="shared" si="12"/>
        <v>14</v>
      </c>
      <c r="P50" s="79" t="str">
        <f t="shared" si="13"/>
        <v>3年</v>
      </c>
      <c r="Q50" s="79" t="str">
        <f>IF(COUNTIF([9]辅助列设置!$Q:$Q,J50)&gt;0,"股份内","股份外")</f>
        <v>股份内</v>
      </c>
      <c r="R50" s="79" t="e">
        <f ca="1">_xlfn.XLOOKUP(F50,产值及收款计划!C:C,产值及收款计划!B:B)</f>
        <v>#NAME?</v>
      </c>
      <c r="S50" s="79" t="e">
        <f ca="1">_xlfn.XLOOKUP(F50,产值及收款计划!C:C,产值及收款计划!O:O)</f>
        <v>#NAME?</v>
      </c>
      <c r="V50" s="83" t="str" cm="1">
        <f t="array" ref="V50">INDEX(J:J,$AH50)</f>
        <v>广东冠粤路桥有限公司</v>
      </c>
      <c r="W50" s="83" t="str" cm="1">
        <f t="array" ref="W50">INDEX(G:G,AH50)</f>
        <v>基于BIM的工程管理平台应用与咨询服务合同-环莞快速路三期路面标</v>
      </c>
      <c r="X50" s="83" cm="1">
        <f t="array" ref="X50">INDEX(N:N,AH50)</f>
        <v>6.1150349999999998</v>
      </c>
      <c r="Y50" s="83" t="str" cm="1">
        <f t="array" ref="Y50">INDEX(P:P,$AH50)</f>
        <v>3年</v>
      </c>
      <c r="Z50" s="83" t="str" cm="1">
        <f t="array" ref="Z50">INDEX(K:K,$AH50)</f>
        <v>无法落实</v>
      </c>
      <c r="AA50" s="79" cm="1">
        <f t="array" ref="AA50">INDEX(L:L,$AH50)</f>
        <v>0</v>
      </c>
      <c r="AB50" s="79" t="e" cm="1">
        <f t="array" aca="1" ref="AB50" ca="1">INDEX(R:R,$AH50)</f>
        <v>#NAME?</v>
      </c>
      <c r="AC50" s="79" t="e" cm="1">
        <f t="array" aca="1" ref="AC50" ca="1">INDEX(S:S,$AH50)</f>
        <v>#NAME?</v>
      </c>
      <c r="AH50" s="79">
        <v>221</v>
      </c>
      <c r="AI50" s="79">
        <v>49</v>
      </c>
    </row>
    <row r="51" spans="1:35" x14ac:dyDescent="0.15">
      <c r="A51" s="128"/>
      <c r="B51" s="13">
        <f>[1]长账龄落实计划!A23</f>
        <v>66</v>
      </c>
      <c r="C51" s="131">
        <f>[1]长账龄落实计划!B23</f>
        <v>45254</v>
      </c>
      <c r="D51" s="13" t="str">
        <f>[1]长账龄落实计划!C23</f>
        <v>南湖区老（旧）住宅区改造提升专项工程（二期）第二批次（明月片区）之智慧化工程</v>
      </c>
      <c r="E51" s="13" t="str">
        <f>[1]长账龄落实计划!D23</f>
        <v>上海市城市建设设计研究总院（集团）有限公司</v>
      </c>
      <c r="F51" s="13" t="str">
        <f>[1]长账龄落实计划!E23</f>
        <v>ZHT2021051000046</v>
      </c>
      <c r="G51" s="13" t="str">
        <f>_xlfn.XLOOKUP(F51,[9]【SUIT】合同静态信息表!$B:$B,[9]【SUIT】合同静态信息表!$C:$C)</f>
        <v>南湖区老（旧）住宅区改造提升专项工程（二期）第二批次（明月片区） 之智慧化工程</v>
      </c>
      <c r="H51" s="13">
        <f>[1]长账龄落实计划!G23</f>
        <v>9668287</v>
      </c>
      <c r="I51" s="13">
        <f>[1]长账龄落实计划!H23</f>
        <v>649133.80000000005</v>
      </c>
      <c r="J51" s="13" t="str">
        <f>_xlfn.XLOOKUP(F51,[9]【SUIT】合同静态信息表!$B:$B,[9]【SUIT】合同静态信息表!$K:$K)</f>
        <v>上海市城市建设设计研究总院（集团）有限公司</v>
      </c>
      <c r="K51" s="13" t="str">
        <f>[1]长账龄落实计划!J23</f>
        <v>不确定</v>
      </c>
      <c r="L51" s="13">
        <f>[1]长账龄落实计划!K23</f>
        <v>0</v>
      </c>
      <c r="M51" s="13">
        <f>IF(COUNTIF($F$30:F51,F51)=1,COUNTIF($F$30:F51,F51),"")</f>
        <v>1</v>
      </c>
      <c r="N51" s="128">
        <f t="shared" si="11"/>
        <v>508.2586</v>
      </c>
      <c r="O51" s="79">
        <f t="shared" si="12"/>
        <v>5</v>
      </c>
      <c r="P51" s="79" t="str">
        <f t="shared" si="13"/>
        <v>3年</v>
      </c>
      <c r="Q51" s="79" t="str">
        <f>IF(COUNTIF([9]辅助列设置!$Q:$Q,J51)&gt;0,"股份内","股份外")</f>
        <v>股份内</v>
      </c>
      <c r="R51" s="79" t="e">
        <f ca="1">_xlfn.XLOOKUP(F51,产值及收款计划!C:C,产值及收款计划!B:B)</f>
        <v>#NAME?</v>
      </c>
      <c r="S51" s="79" t="e">
        <f ca="1">_xlfn.XLOOKUP(F51,产值及收款计划!C:C,产值及收款计划!O:O)</f>
        <v>#NAME?</v>
      </c>
      <c r="V51" s="83" t="str" cm="1">
        <f t="array" ref="V51">INDEX(J:J,$AH51)</f>
        <v>南通思迈通信息科技有限公司</v>
      </c>
      <c r="W51" s="83" t="str" cm="1">
        <f t="array" ref="W51">INDEX(G:G,AH51)</f>
        <v>南通市地铁一号线龙门吊智慧监测设备采购合同 （中铁隧道）</v>
      </c>
      <c r="X51" s="83" cm="1">
        <f t="array" ref="X51">INDEX(N:N,AH51)</f>
        <v>5.7</v>
      </c>
      <c r="Y51" s="83" t="str" cm="1">
        <f t="array" ref="Y51">INDEX(P:P,$AH51)</f>
        <v>7年</v>
      </c>
      <c r="Z51" s="83" t="str" cm="1">
        <f t="array" ref="Z51">INDEX(K:K,$AH51)</f>
        <v>不确定</v>
      </c>
      <c r="AA51" s="79" cm="1">
        <f t="array" ref="AA51">INDEX(L:L,$AH51)</f>
        <v>0</v>
      </c>
      <c r="AB51" s="79" t="e" cm="1">
        <f t="array" aca="1" ref="AB51" ca="1">INDEX(R:R,$AH51)</f>
        <v>#NAME?</v>
      </c>
      <c r="AC51" s="79" t="e" cm="1">
        <f t="array" aca="1" ref="AC51" ca="1">INDEX(S:S,$AH51)</f>
        <v>#NAME?</v>
      </c>
      <c r="AH51" s="79">
        <v>182</v>
      </c>
      <c r="AI51" s="79">
        <v>50</v>
      </c>
    </row>
    <row r="52" spans="1:35" x14ac:dyDescent="0.15">
      <c r="A52" s="128"/>
      <c r="B52" s="13">
        <f>[1]长账龄落实计划!A24</f>
        <v>67</v>
      </c>
      <c r="C52" s="131">
        <f>[1]长账龄落实计划!B24</f>
        <v>45254</v>
      </c>
      <c r="D52" s="13" t="str">
        <f>[1]长账龄落实计划!C24</f>
        <v>南湖区老（旧）住宅区改造提升专项工程（二期）方案设计、初步设计项目BIM技术应用</v>
      </c>
      <c r="E52" s="13" t="str">
        <f>[1]长账龄落实计划!D24</f>
        <v>上海市城市建设设计研究总院（集团）有限公司</v>
      </c>
      <c r="F52" s="13" t="str">
        <f>[1]长账龄落实计划!E24</f>
        <v>ZHT2021020200008</v>
      </c>
      <c r="G52" s="13" t="str">
        <f>_xlfn.XLOOKUP(F52,[9]【SUIT】合同静态信息表!$B:$B,[9]【SUIT】合同静态信息表!$C:$C)</f>
        <v>南湖区老（旧）住宅区改造提升专项工程（二期）方案设计、初步设计项目BIM技术应用</v>
      </c>
      <c r="H52" s="13">
        <f>[1]长账龄落实计划!G24</f>
        <v>1384000</v>
      </c>
      <c r="I52" s="13">
        <f>[1]长账龄落实计划!H24</f>
        <v>276800</v>
      </c>
      <c r="J52" s="13" t="str">
        <f>_xlfn.XLOOKUP(F52,[9]【SUIT】合同静态信息表!$B:$B,[9]【SUIT】合同静态信息表!$K:$K)</f>
        <v>上海市城市建设设计研究总院（集团）有限公司</v>
      </c>
      <c r="K52" s="13" t="str">
        <f>[1]长账龄落实计划!J24</f>
        <v>不确定</v>
      </c>
      <c r="L52" s="13">
        <f>[1]长账龄落实计划!K24</f>
        <v>0</v>
      </c>
      <c r="M52" s="13">
        <f>IF(COUNTIF($F$30:F52,F52)=1,COUNTIF($F$30:F52,F52),"")</f>
        <v>1</v>
      </c>
      <c r="N52" s="128">
        <f t="shared" si="11"/>
        <v>27.68</v>
      </c>
      <c r="O52" s="79">
        <f t="shared" si="12"/>
        <v>68</v>
      </c>
      <c r="P52" s="79" t="str">
        <f t="shared" si="13"/>
        <v>3年</v>
      </c>
      <c r="Q52" s="79" t="str">
        <f>IF(COUNTIF([9]辅助列设置!$Q:$Q,J52)&gt;0,"股份内","股份外")</f>
        <v>股份内</v>
      </c>
      <c r="R52" s="79" t="e">
        <f ca="1">_xlfn.XLOOKUP(F52,产值及收款计划!C:C,产值及收款计划!B:B)</f>
        <v>#NAME?</v>
      </c>
      <c r="S52" s="79" t="e">
        <f ca="1">_xlfn.XLOOKUP(F52,产值及收款计划!C:C,产值及收款计划!O:O)</f>
        <v>#NAME?</v>
      </c>
      <c r="V52" s="83" t="str" cm="1">
        <f t="array" ref="V52">INDEX(J:J,$AH52)</f>
        <v>上海建工四建集团有限公司</v>
      </c>
      <c r="W52" s="83" t="str" cm="1">
        <f t="array" ref="W52">INDEX(G:G,AH52)</f>
        <v>上海轨道交通市域线机场联络工程（东段）JCXSG-16标智慧工地项目</v>
      </c>
      <c r="X52" s="83" cm="1">
        <f t="array" ref="X52">INDEX(N:N,AH52)</f>
        <v>5.5</v>
      </c>
      <c r="Y52" s="83" t="str" cm="1">
        <f t="array" ref="Y52">INDEX(P:P,$AH52)</f>
        <v>2年</v>
      </c>
      <c r="Z52" s="83" t="str" cm="1">
        <f t="array" ref="Z52">INDEX(K:K,$AH52)</f>
        <v>不确定</v>
      </c>
      <c r="AA52" s="79" cm="1">
        <f t="array" ref="AA52">INDEX(L:L,$AH52)</f>
        <v>0</v>
      </c>
      <c r="AB52" s="79" t="e" cm="1">
        <f t="array" aca="1" ref="AB52" ca="1">INDEX(R:R,$AH52)</f>
        <v>#NAME?</v>
      </c>
      <c r="AC52" s="79" t="e" cm="1">
        <f t="array" aca="1" ref="AC52" ca="1">INDEX(S:S,$AH52)</f>
        <v>#NAME?</v>
      </c>
      <c r="AH52" s="79">
        <v>98</v>
      </c>
      <c r="AI52" s="79">
        <v>51</v>
      </c>
    </row>
    <row r="53" spans="1:35" x14ac:dyDescent="0.15">
      <c r="A53" s="128"/>
      <c r="B53" s="13">
        <f>[1]长账龄落实计划!A25</f>
        <v>70</v>
      </c>
      <c r="C53" s="131">
        <f>[1]长账龄落实计划!B25</f>
        <v>45254</v>
      </c>
      <c r="D53" s="13" t="str">
        <f>[1]长账龄落实计划!C25</f>
        <v>嘉兴经济技术开发区污水管网智能感知系统项目技术服务协议</v>
      </c>
      <c r="E53" s="13" t="str">
        <f>[1]长账龄落实计划!D25</f>
        <v>上海市城市建设设计研究总院（集团）有限公司</v>
      </c>
      <c r="F53" s="13" t="str">
        <f>[1]长账龄落实计划!E25</f>
        <v>ZHT2021081200096</v>
      </c>
      <c r="G53" s="13" t="str">
        <f>_xlfn.XLOOKUP(F53,[9]【SUIT】合同静态信息表!$B:$B,[9]【SUIT】合同静态信息表!$C:$C)</f>
        <v>嘉兴经济技术开发区污水管网智能感知系统项目 技术服务协议</v>
      </c>
      <c r="H53" s="13">
        <f>[1]长账龄落实计划!G25</f>
        <v>4306500</v>
      </c>
      <c r="I53" s="13">
        <f>[1]长账龄落实计划!H25</f>
        <v>844288.5</v>
      </c>
      <c r="J53" s="13" t="str">
        <f>_xlfn.XLOOKUP(F53,[9]【SUIT】合同静态信息表!$B:$B,[9]【SUIT】合同静态信息表!$K:$K)</f>
        <v>上海市城市建设设计研究总院（集团）有限公司</v>
      </c>
      <c r="K53" s="13" t="str">
        <f>[1]长账龄落实计划!J25</f>
        <v>不确定</v>
      </c>
      <c r="L53" s="13">
        <f>[1]长账龄落实计划!K25</f>
        <v>0</v>
      </c>
      <c r="M53" s="13">
        <f>IF(COUNTIF($F$30:F53,F53)=1,COUNTIF($F$30:F53,F53),"")</f>
        <v>1</v>
      </c>
      <c r="N53" s="128">
        <f t="shared" si="11"/>
        <v>84.428849999999997</v>
      </c>
      <c r="O53" s="79">
        <f t="shared" si="12"/>
        <v>30</v>
      </c>
      <c r="P53" s="79" t="str">
        <f t="shared" si="13"/>
        <v>3年</v>
      </c>
      <c r="Q53" s="79" t="str">
        <f>IF(COUNTIF([9]辅助列设置!$Q:$Q,J53)&gt;0,"股份内","股份外")</f>
        <v>股份内</v>
      </c>
      <c r="R53" s="79" t="e">
        <f ca="1">_xlfn.XLOOKUP(F53,产值及收款计划!C:C,产值及收款计划!B:B)</f>
        <v>#NAME?</v>
      </c>
      <c r="S53" s="79" t="e">
        <f ca="1">_xlfn.XLOOKUP(F53,产值及收款计划!C:C,产值及收款计划!O:O)</f>
        <v>#NAME?</v>
      </c>
      <c r="V53" s="83" t="str" cm="1">
        <f t="array" ref="V53">INDEX(J:J,$AH53)</f>
        <v>中铁北京工程局集团有限公司杭州分公司</v>
      </c>
      <c r="W53" s="83" t="str" cm="1">
        <f t="array" ref="W53">INDEX(G:G,AH53)</f>
        <v>嘉兴西塘二标智慧工地实施合同</v>
      </c>
      <c r="X53" s="83" cm="1">
        <f t="array" ref="X53">INDEX(N:N,AH53)</f>
        <v>5.4370000000000003</v>
      </c>
      <c r="Y53" s="83" t="str" cm="1">
        <f t="array" ref="Y53">INDEX(P:P,$AH53)</f>
        <v>3年</v>
      </c>
      <c r="Z53" s="83" cm="1">
        <f t="array" ref="Z53">INDEX(K:K,$AH53)</f>
        <v>0</v>
      </c>
      <c r="AA53" s="79" cm="1">
        <f t="array" ref="AA53">INDEX(L:L,$AH53)</f>
        <v>0</v>
      </c>
      <c r="AB53" s="79" t="e" cm="1">
        <f t="array" aca="1" ref="AB53" ca="1">INDEX(R:R,$AH53)</f>
        <v>#NAME?</v>
      </c>
      <c r="AC53" s="79" t="e" cm="1">
        <f t="array" aca="1" ref="AC53" ca="1">INDEX(S:S,$AH53)</f>
        <v>#NAME?</v>
      </c>
      <c r="AH53" s="79">
        <v>135</v>
      </c>
      <c r="AI53" s="79">
        <v>52</v>
      </c>
    </row>
    <row r="54" spans="1:35" x14ac:dyDescent="0.15">
      <c r="A54" s="128"/>
      <c r="B54" s="13">
        <f>[1]长账龄落实计划!A26</f>
        <v>71</v>
      </c>
      <c r="C54" s="131">
        <f>[1]长账龄落实计划!B26</f>
        <v>45254</v>
      </c>
      <c r="D54" s="13" t="str">
        <f>[1]长账龄落实计划!C26</f>
        <v>南湖区老（旧）住宅区改造提升专项工程（二期）第一批次（文昌片区，西丽片区，菜花泾片区，月河片区）之智慧化工程</v>
      </c>
      <c r="E54" s="13" t="str">
        <f>[1]长账龄落实计划!D26</f>
        <v>上海市城市建设设计研究总院（集团）有限公司</v>
      </c>
      <c r="F54" s="13" t="str">
        <f>[1]长账龄落实计划!E26</f>
        <v>ZHT2021051000043</v>
      </c>
      <c r="G54" s="13" t="str">
        <f>_xlfn.XLOOKUP(F54,[9]【SUIT】合同静态信息表!$B:$B,[9]【SUIT】合同静态信息表!$C:$C)</f>
        <v>南湖区老（旧）住宅区改造提升专项工程（二期）第一批次（文昌片区，西丽片区，菜花泾片区，月河片区） 之智慧化工程</v>
      </c>
      <c r="H54" s="13">
        <f>[1]长账龄落实计划!G26</f>
        <v>9915259</v>
      </c>
      <c r="I54" s="13">
        <f>[1]长账龄落实计划!H26</f>
        <v>274763.3</v>
      </c>
      <c r="J54" s="13" t="str">
        <f>_xlfn.XLOOKUP(F54,[9]【SUIT】合同静态信息表!$B:$B,[9]【SUIT】合同静态信息表!$K:$K)</f>
        <v>上海市城市建设设计研究总院（集团）有限公司</v>
      </c>
      <c r="K54" s="13" t="str">
        <f>[1]长账龄落实计划!J26</f>
        <v>不确定</v>
      </c>
      <c r="L54" s="13">
        <f>[1]长账龄落实计划!K26</f>
        <v>0</v>
      </c>
      <c r="M54" s="13">
        <f>IF(COUNTIF($F$30:F54,F54)=1,COUNTIF($F$30:F54,F54),"")</f>
        <v>1</v>
      </c>
      <c r="N54" s="128">
        <f t="shared" si="11"/>
        <v>124.7782</v>
      </c>
      <c r="O54" s="79">
        <f t="shared" si="12"/>
        <v>21</v>
      </c>
      <c r="P54" s="79" t="str">
        <f t="shared" si="13"/>
        <v>3年</v>
      </c>
      <c r="Q54" s="79" t="str">
        <f>IF(COUNTIF([9]辅助列设置!$Q:$Q,J54)&gt;0,"股份内","股份外")</f>
        <v>股份内</v>
      </c>
      <c r="R54" s="79" t="e">
        <f ca="1">_xlfn.XLOOKUP(F54,产值及收款计划!C:C,产值及收款计划!B:B)</f>
        <v>#NAME?</v>
      </c>
      <c r="S54" s="79" t="e">
        <f ca="1">_xlfn.XLOOKUP(F54,产值及收款计划!C:C,产值及收款计划!O:O)</f>
        <v>#NAME?</v>
      </c>
      <c r="V54" s="83" t="str" cm="1">
        <f t="array" ref="V54">INDEX(J:J,$AH54)</f>
        <v>浙江交工集团股份有限公司东莞市环莞快速路三期莞深高速至东部快速路段工程土建一标项目经理部</v>
      </c>
      <c r="W54" s="83" t="str" cm="1">
        <f t="array" ref="W54">INDEX(G:G,AH54)</f>
        <v>环莞快速路三期莞深高速至东部快速路段工程（一标段）</v>
      </c>
      <c r="X54" s="83" cm="1">
        <f t="array" ref="X54">INDEX(N:N,AH54)</f>
        <v>5.1354879999999996</v>
      </c>
      <c r="Y54" s="83" t="str" cm="1">
        <f t="array" ref="Y54">INDEX(P:P,$AH54)</f>
        <v>3年</v>
      </c>
      <c r="Z54" s="83" t="str" cm="1">
        <f t="array" ref="Z54">INDEX(K:K,$AH54)</f>
        <v>无法落实</v>
      </c>
      <c r="AA54" s="79" cm="1">
        <f t="array" ref="AA54">INDEX(L:L,$AH54)</f>
        <v>0</v>
      </c>
      <c r="AB54" s="79" t="e" cm="1">
        <f t="array" aca="1" ref="AB54" ca="1">INDEX(R:R,$AH54)</f>
        <v>#NAME?</v>
      </c>
      <c r="AC54" s="79" t="e" cm="1">
        <f t="array" aca="1" ref="AC54" ca="1">INDEX(S:S,$AH54)</f>
        <v>#NAME?</v>
      </c>
      <c r="AH54" s="79">
        <v>218</v>
      </c>
      <c r="AI54" s="79">
        <v>53</v>
      </c>
    </row>
    <row r="55" spans="1:35" x14ac:dyDescent="0.15">
      <c r="A55" s="128"/>
      <c r="B55" s="13">
        <f>[1]长账龄落实计划!A27</f>
        <v>72</v>
      </c>
      <c r="C55" s="131">
        <f>[1]长账龄落实计划!B27</f>
        <v>45254</v>
      </c>
      <c r="D55" s="13" t="str">
        <f>[1]长账龄落实计划!C27</f>
        <v>上海市域铁路机场联络线1标一分部中铁二十四局集团有限公司智慧工地项目</v>
      </c>
      <c r="E55" s="13" t="str">
        <f>[1]长账龄落实计划!D27</f>
        <v>中铁二十四局集团有限公司</v>
      </c>
      <c r="F55" s="13" t="str">
        <f>[1]长账龄落实计划!E27</f>
        <v>ZHT2022091400074</v>
      </c>
      <c r="G55" s="13" t="str">
        <f>_xlfn.XLOOKUP(F55,[9]【SUIT】合同静态信息表!$B:$B,[9]【SUIT】合同静态信息表!$C:$C)</f>
        <v>上海市域铁路机场联络线1标一分部 中铁二十四局集团有限公司智慧工地项目</v>
      </c>
      <c r="H55" s="13">
        <f>[1]长账龄落实计划!G27</f>
        <v>156584</v>
      </c>
      <c r="I55" s="13">
        <f>[1]长账龄落实计划!H27</f>
        <v>49424</v>
      </c>
      <c r="J55" s="13" t="str">
        <f>_xlfn.XLOOKUP(F55,[9]【SUIT】合同静态信息表!$B:$B,[9]【SUIT】合同静态信息表!$K:$K)</f>
        <v>中铁二十四局集团有限公司</v>
      </c>
      <c r="K55" s="13" t="str">
        <f>[1]长账龄落实计划!J27</f>
        <v>不确定</v>
      </c>
      <c r="L55" s="13">
        <f>[1]长账龄落实计划!K27</f>
        <v>0</v>
      </c>
      <c r="M55" s="13" t="str">
        <f>IF(COUNTIF($F$30:F55,F55)=1,COUNTIF($F$30:F55,F55),"")</f>
        <v/>
      </c>
      <c r="N55" s="128" t="str">
        <f t="shared" si="11"/>
        <v/>
      </c>
      <c r="O55" s="79" t="e">
        <f t="shared" si="12"/>
        <v>#VALUE!</v>
      </c>
      <c r="P55" s="79" t="str">
        <f t="shared" si="13"/>
        <v>3年</v>
      </c>
      <c r="Q55" s="79" t="str">
        <f>IF(COUNTIF([9]辅助列设置!$Q:$Q,J55)&gt;0,"股份内","股份外")</f>
        <v>股份外</v>
      </c>
      <c r="R55" s="79" t="e">
        <f ca="1">_xlfn.XLOOKUP(F55,产值及收款计划!C:C,产值及收款计划!B:B)</f>
        <v>#NAME?</v>
      </c>
      <c r="S55" s="79" t="e">
        <f ca="1">_xlfn.XLOOKUP(F55,产值及收款计划!C:C,产值及收款计划!O:O)</f>
        <v>#NAME?</v>
      </c>
      <c r="V55" s="83" t="str" cm="1">
        <f t="array" ref="V55">INDEX(J:J,$AH55)</f>
        <v>卡斯柯信号有限公司</v>
      </c>
      <c r="W55" s="83" t="str" cm="1">
        <f t="array" ref="W55">INDEX(G:G,AH55)</f>
        <v>厦门轨道交通6号线（林埭西至华侨大学段）及漳州（角美）延伸段工程信号系统设备族库模型建模咨询</v>
      </c>
      <c r="X55" s="83" cm="1">
        <f t="array" ref="X55">INDEX(N:N,AH55)</f>
        <v>4.7699999999999996</v>
      </c>
      <c r="Y55" s="83" t="str" cm="1">
        <f t="array" ref="Y55">INDEX(P:P,$AH55)</f>
        <v>2年</v>
      </c>
      <c r="Z55" s="83" t="str" cm="1">
        <f t="array" ref="Z55">INDEX(K:K,$AH55)</f>
        <v>全部落实</v>
      </c>
      <c r="AA55" s="79" cm="1">
        <f t="array" ref="AA55">INDEX(L:L,$AH55)</f>
        <v>0</v>
      </c>
      <c r="AB55" s="79" t="e" cm="1">
        <f t="array" aca="1" ref="AB55" ca="1">INDEX(R:R,$AH55)</f>
        <v>#NAME?</v>
      </c>
      <c r="AC55" s="79" t="e" cm="1">
        <f t="array" aca="1" ref="AC55" ca="1">INDEX(S:S,$AH55)</f>
        <v>#NAME?</v>
      </c>
      <c r="AH55" s="79">
        <v>172</v>
      </c>
      <c r="AI55" s="79">
        <v>54</v>
      </c>
    </row>
    <row r="56" spans="1:35" x14ac:dyDescent="0.15">
      <c r="A56" s="128"/>
      <c r="B56" s="13">
        <f>[1]长账龄落实计划!A28</f>
        <v>73</v>
      </c>
      <c r="C56" s="131">
        <f>[1]长账龄落实计划!B28</f>
        <v>45254</v>
      </c>
      <c r="D56" s="13" t="str">
        <f>[1]长账龄落实计划!C28</f>
        <v>上海市域铁路机场联络线1标一分部中铁二十四局集团有限公司智慧工地项目</v>
      </c>
      <c r="E56" s="13" t="str">
        <f>[1]长账龄落实计划!D28</f>
        <v>中铁二十四局集团有限公司</v>
      </c>
      <c r="F56" s="13" t="str">
        <f>[1]长账龄落实计划!E28</f>
        <v>ZHT2022091400074</v>
      </c>
      <c r="G56" s="13" t="str">
        <f>_xlfn.XLOOKUP(F56,[9]【SUIT】合同静态信息表!$B:$B,[9]【SUIT】合同静态信息表!$C:$C)</f>
        <v>上海市域铁路机场联络线1标一分部 中铁二十四局集团有限公司智慧工地项目</v>
      </c>
      <c r="H56" s="13">
        <f>[1]长账龄落实计划!G28</f>
        <v>156584</v>
      </c>
      <c r="I56" s="13">
        <f>[1]长账龄落实计划!H28</f>
        <v>107160</v>
      </c>
      <c r="J56" s="13" t="str">
        <f>_xlfn.XLOOKUP(F56,[9]【SUIT】合同静态信息表!$B:$B,[9]【SUIT】合同静态信息表!$K:$K)</f>
        <v>中铁二十四局集团有限公司</v>
      </c>
      <c r="K56" s="13" t="str">
        <f>[1]长账龄落实计划!J28</f>
        <v>不确定</v>
      </c>
      <c r="L56" s="13">
        <f>[1]长账龄落实计划!K28</f>
        <v>0</v>
      </c>
      <c r="M56" s="13" t="str">
        <f>IF(COUNTIF($F$30:F56,F56)=1,COUNTIF($F$30:F56,F56),"")</f>
        <v/>
      </c>
      <c r="N56" s="128" t="str">
        <f t="shared" si="11"/>
        <v/>
      </c>
      <c r="O56" s="79" t="e">
        <f t="shared" si="12"/>
        <v>#VALUE!</v>
      </c>
      <c r="P56" s="79" t="str">
        <f t="shared" si="13"/>
        <v>3年</v>
      </c>
      <c r="Q56" s="79" t="str">
        <f>IF(COUNTIF([9]辅助列设置!$Q:$Q,J56)&gt;0,"股份内","股份外")</f>
        <v>股份外</v>
      </c>
      <c r="R56" s="79" t="e">
        <f ca="1">_xlfn.XLOOKUP(F56,产值及收款计划!C:C,产值及收款计划!B:B)</f>
        <v>#NAME?</v>
      </c>
      <c r="S56" s="79" t="e">
        <f ca="1">_xlfn.XLOOKUP(F56,产值及收款计划!C:C,产值及收款计划!O:O)</f>
        <v>#NAME?</v>
      </c>
      <c r="V56" s="83" t="str" cm="1">
        <f t="array" ref="V56">INDEX(J:J,$AH56)</f>
        <v>中铁十五局集团有限公司东莞市环莞快速路三期莞深高速至东部快速路段工程土建三标项目经理部</v>
      </c>
      <c r="W56" s="83" t="str" cm="1">
        <f t="array" ref="W56">INDEX(G:G,AH56)</f>
        <v>环莞快速路三期莞深高速至东部快速路段工程 -3标</v>
      </c>
      <c r="X56" s="83" cm="1">
        <f t="array" ref="X56">INDEX(N:N,AH56)</f>
        <v>4.423413</v>
      </c>
      <c r="Y56" s="83" t="str" cm="1">
        <f t="array" ref="Y56">INDEX(P:P,$AH56)</f>
        <v>3年</v>
      </c>
      <c r="Z56" s="83" t="str" cm="1">
        <f t="array" ref="Z56">INDEX(K:K,$AH56)</f>
        <v>无法落实</v>
      </c>
      <c r="AA56" s="79" cm="1">
        <f t="array" ref="AA56">INDEX(L:L,$AH56)</f>
        <v>0</v>
      </c>
      <c r="AB56" s="79" t="e" cm="1">
        <f t="array" aca="1" ref="AB56" ca="1">INDEX(R:R,$AH56)</f>
        <v>#NAME?</v>
      </c>
      <c r="AC56" s="79" t="e" cm="1">
        <f t="array" aca="1" ref="AC56" ca="1">INDEX(S:S,$AH56)</f>
        <v>#NAME?</v>
      </c>
      <c r="AH56" s="79">
        <v>220</v>
      </c>
      <c r="AI56" s="79">
        <v>55</v>
      </c>
    </row>
    <row r="57" spans="1:35" x14ac:dyDescent="0.15">
      <c r="A57" s="128"/>
      <c r="B57" s="13">
        <f>[1]长账龄落实计划!A29</f>
        <v>82</v>
      </c>
      <c r="C57" s="131">
        <f>[1]长账龄落实计划!B29</f>
        <v>45238</v>
      </c>
      <c r="D57" s="13" t="str">
        <f>[1]长账龄落实计划!C29</f>
        <v>南湖区污水管网提升改造工程（三期工程）设计施工总承包之智慧水务工程</v>
      </c>
      <c r="E57" s="13" t="str">
        <f>[1]长账龄落实计划!D29</f>
        <v>上海市城市建设设计研究总院（集团）有限公司</v>
      </c>
      <c r="F57" s="13" t="str">
        <f>[1]长账龄落实计划!E29</f>
        <v>ZHT2021082500101</v>
      </c>
      <c r="G57" s="13" t="str">
        <f>_xlfn.XLOOKUP(F57,[9]【SUIT】合同静态信息表!$B:$B,[9]【SUIT】合同静态信息表!$C:$C)</f>
        <v>南湖区污水管网提升改造工程（三期工程）设计施工总承包之智慧水务工程</v>
      </c>
      <c r="H57" s="13">
        <f>[1]长账龄落实计划!G29</f>
        <v>10000000</v>
      </c>
      <c r="I57" s="13">
        <f>[1]长账龄落实计划!H29</f>
        <v>1300000</v>
      </c>
      <c r="J57" s="13" t="str">
        <f>_xlfn.XLOOKUP(F57,[9]【SUIT】合同静态信息表!$B:$B,[9]【SUIT】合同静态信息表!$K:$K)</f>
        <v>上海市城市建设设计研究总院（集团）有限公司</v>
      </c>
      <c r="K57" s="13" t="str">
        <f>[1]长账龄落实计划!J29</f>
        <v>全部落实</v>
      </c>
      <c r="L57" s="13">
        <f>[1]长账龄落实计划!K29</f>
        <v>0</v>
      </c>
      <c r="M57" s="13">
        <f>IF(COUNTIF($F$30:F57,F57)=1,COUNTIF($F$30:F57,F57),"")</f>
        <v>1</v>
      </c>
      <c r="N57" s="128">
        <f t="shared" si="11"/>
        <v>130</v>
      </c>
      <c r="O57" s="79">
        <f t="shared" si="12"/>
        <v>20</v>
      </c>
      <c r="P57" s="79" t="str">
        <f t="shared" si="13"/>
        <v>3年</v>
      </c>
      <c r="Q57" s="79" t="str">
        <f>IF(COUNTIF([9]辅助列设置!$Q:$Q,J57)&gt;0,"股份内","股份外")</f>
        <v>股份内</v>
      </c>
      <c r="R57" s="79" t="e">
        <f ca="1">_xlfn.XLOOKUP(F57,产值及收款计划!C:C,产值及收款计划!B:B)</f>
        <v>#NAME?</v>
      </c>
      <c r="S57" s="79" t="e">
        <f ca="1">_xlfn.XLOOKUP(F57,产值及收款计划!C:C,产值及收款计划!O:O)</f>
        <v>#NAME?</v>
      </c>
      <c r="V57" s="83" t="str" cm="1">
        <f t="array" ref="V57">INDEX(J:J,$AH57)</f>
        <v>上海建工集团股份有限公司</v>
      </c>
      <c r="W57" s="83" t="str" cm="1">
        <f t="array" ref="W57">INDEX(G:G,AH57)</f>
        <v>上海轨道交通市域线嘉闵线工程JMSG-1标智慧工地项目系统集成及技术服务合同</v>
      </c>
      <c r="X57" s="83" cm="1">
        <f t="array" ref="X57">INDEX(N:N,AH57)</f>
        <v>3.4</v>
      </c>
      <c r="Y57" s="83" t="str" cm="1">
        <f t="array" ref="Y57">INDEX(P:P,$AH57)</f>
        <v>4年</v>
      </c>
      <c r="Z57" s="83" t="str" cm="1">
        <f t="array" ref="Z57">INDEX(K:K,$AH57)</f>
        <v>不确定</v>
      </c>
      <c r="AA57" s="79" cm="1">
        <f t="array" ref="AA57">INDEX(L:L,$AH57)</f>
        <v>0</v>
      </c>
      <c r="AB57" s="79" t="e" cm="1">
        <f t="array" aca="1" ref="AB57" ca="1">INDEX(R:R,$AH57)</f>
        <v>#NAME?</v>
      </c>
      <c r="AC57" s="79" t="e" cm="1">
        <f t="array" aca="1" ref="AC57" ca="1">INDEX(S:S,$AH57)</f>
        <v>#NAME?</v>
      </c>
      <c r="AH57" s="79">
        <v>36</v>
      </c>
      <c r="AI57" s="79">
        <v>56</v>
      </c>
    </row>
    <row r="58" spans="1:35" x14ac:dyDescent="0.15">
      <c r="A58" s="128"/>
      <c r="B58" s="13">
        <f>[1]长账龄落实计划!A30</f>
        <v>87</v>
      </c>
      <c r="C58" s="131">
        <f>[1]长账龄落实计划!B30</f>
        <v>45271</v>
      </c>
      <c r="D58" s="13" t="str">
        <f>[1]长账龄落实计划!C30</f>
        <v>嘉兴市铁投集团建设一体化全过程管控平台建设服务项目合同 - 嘉兴市铁路与轨道交通投资集团有限责任公司 - 无税开票2224018.87</v>
      </c>
      <c r="E58" s="13" t="str">
        <f>[1]长账龄落实计划!D30</f>
        <v>嘉兴市铁路与轨道交通投资集团有限责任公司</v>
      </c>
      <c r="F58" s="13" t="str">
        <f>[1]长账龄落实计划!E30</f>
        <v>ZHT2022060600043</v>
      </c>
      <c r="G58" s="13" t="str">
        <f>_xlfn.XLOOKUP(F58,[9]【SUIT】合同静态信息表!$B:$B,[9]【SUIT】合同静态信息表!$C:$C)</f>
        <v>嘉兴市铁投集团建设一体化全过程管控平台建设服务项目合同</v>
      </c>
      <c r="H58" s="13">
        <f>[1]长账龄落实计划!G30</f>
        <v>21466200</v>
      </c>
      <c r="I58" s="13">
        <f>[1]长账龄落实计划!H30</f>
        <v>1345204</v>
      </c>
      <c r="J58" s="13" t="str">
        <f>_xlfn.XLOOKUP(F58,[9]【SUIT】合同静态信息表!$B:$B,[9]【SUIT】合同静态信息表!$K:$K)</f>
        <v>嘉兴市铁路与轨道交通投资集团有限责任公司</v>
      </c>
      <c r="K58" s="13" t="str">
        <f>[1]长账龄落实计划!J30</f>
        <v>全部落实</v>
      </c>
      <c r="L58" s="13">
        <f>[1]长账龄落实计划!K30</f>
        <v>0</v>
      </c>
      <c r="M58" s="13">
        <f>IF(COUNTIF($F$30:F58,F58)=1,COUNTIF($F$30:F58,F58),"")</f>
        <v>1</v>
      </c>
      <c r="N58" s="128">
        <f t="shared" si="11"/>
        <v>430.21039999999999</v>
      </c>
      <c r="O58" s="79">
        <f t="shared" si="12"/>
        <v>6</v>
      </c>
      <c r="P58" s="79" t="str">
        <f t="shared" si="13"/>
        <v>3年</v>
      </c>
      <c r="Q58" s="79" t="str">
        <f>IF(COUNTIF([9]辅助列设置!$Q:$Q,J58)&gt;0,"股份内","股份外")</f>
        <v>股份外</v>
      </c>
      <c r="R58" s="79" t="e">
        <f ca="1">_xlfn.XLOOKUP(F58,产值及收款计划!C:C,产值及收款计划!B:B)</f>
        <v>#NAME?</v>
      </c>
      <c r="S58" s="79" t="e">
        <f ca="1">_xlfn.XLOOKUP(F58,产值及收款计划!C:C,产值及收款计划!O:O)</f>
        <v>#NAME?</v>
      </c>
      <c r="V58" s="83" t="str" cm="1">
        <f t="array" ref="V58">INDEX(J:J,$AH58)</f>
        <v>卡斯柯信号有限公司</v>
      </c>
      <c r="W58" s="83" t="str" cm="1">
        <f t="array" ref="W58">INDEX(G:G,AH58)</f>
        <v>厦门轨道交通4号线信号系统族库模型建模咨询</v>
      </c>
      <c r="X58" s="83" cm="1">
        <f t="array" ref="X58">INDEX(N:N,AH58)</f>
        <v>3.2600009999999999</v>
      </c>
      <c r="Y58" s="83" t="str" cm="1">
        <f t="array" ref="Y58">INDEX(P:P,$AH58)</f>
        <v>2年</v>
      </c>
      <c r="Z58" s="83" t="str" cm="1">
        <f t="array" ref="Z58">INDEX(K:K,$AH58)</f>
        <v>全部落实</v>
      </c>
      <c r="AA58" s="79" cm="1">
        <f t="array" ref="AA58">INDEX(L:L,$AH58)</f>
        <v>0</v>
      </c>
      <c r="AB58" s="79" t="e" cm="1">
        <f t="array" aca="1" ref="AB58" ca="1">INDEX(R:R,$AH58)</f>
        <v>#NAME?</v>
      </c>
      <c r="AC58" s="79" t="e" cm="1">
        <f t="array" aca="1" ref="AC58" ca="1">INDEX(S:S,$AH58)</f>
        <v>#NAME?</v>
      </c>
      <c r="AH58" s="79">
        <v>173</v>
      </c>
      <c r="AI58" s="79">
        <v>57</v>
      </c>
    </row>
    <row r="59" spans="1:35" x14ac:dyDescent="0.15">
      <c r="A59" s="128"/>
      <c r="B59" s="13">
        <f>[1]长账龄落实计划!A31</f>
        <v>88</v>
      </c>
      <c r="C59" s="131">
        <f>[1]长账龄落实计划!B31</f>
        <v>45271</v>
      </c>
      <c r="D59" s="13" t="str">
        <f>[1]长账龄落实计划!C31</f>
        <v>轨道交通应急抢险应用系统技术服务合同 - 城盾隧安地下工程有限公司 - 无税开票524528.3</v>
      </c>
      <c r="E59" s="13" t="str">
        <f>[1]长账龄落实计划!D31</f>
        <v>城盾隧安地下工程有限公司</v>
      </c>
      <c r="F59" s="13" t="str">
        <f>[1]长账龄落实计划!E31</f>
        <v>ZHT2022112200099</v>
      </c>
      <c r="G59" s="13" t="str">
        <f>_xlfn.XLOOKUP(F59,[9]【SUIT】合同静态信息表!$B:$B,[9]【SUIT】合同静态信息表!$C:$C)</f>
        <v>轨道交通应急抢险应用系统技术服务合同</v>
      </c>
      <c r="H59" s="13">
        <f>[1]长账龄落实计划!G31</f>
        <v>2780000</v>
      </c>
      <c r="I59" s="13">
        <f>[1]长账龄落实计划!H31</f>
        <v>556000</v>
      </c>
      <c r="J59" s="13" t="str">
        <f>_xlfn.XLOOKUP(F59,[9]【SUIT】合同静态信息表!$B:$B,[9]【SUIT】合同静态信息表!$K:$K)</f>
        <v>城盾隧安地下工程有限公司</v>
      </c>
      <c r="K59" s="13" t="str">
        <f>[1]长账龄落实计划!J31</f>
        <v>全部落实</v>
      </c>
      <c r="L59" s="13">
        <f>[1]长账龄落实计划!K31</f>
        <v>0</v>
      </c>
      <c r="M59" s="13" t="str">
        <f>IF(COUNTIF($F$30:F59,F59)=1,COUNTIF($F$30:F59,F59),"")</f>
        <v/>
      </c>
      <c r="N59" s="128" t="str">
        <f t="shared" si="11"/>
        <v/>
      </c>
      <c r="O59" s="79" t="e">
        <f t="shared" si="12"/>
        <v>#VALUE!</v>
      </c>
      <c r="P59" s="79" t="str">
        <f t="shared" si="13"/>
        <v>3年</v>
      </c>
      <c r="Q59" s="79" t="str">
        <f>IF(COUNTIF([9]辅助列设置!$Q:$Q,J59)&gt;0,"股份内","股份外")</f>
        <v>股份内</v>
      </c>
      <c r="R59" s="79" t="e">
        <f ca="1">_xlfn.XLOOKUP(F59,产值及收款计划!C:C,产值及收款计划!B:B)</f>
        <v>#NAME?</v>
      </c>
      <c r="S59" s="79" t="e">
        <f ca="1">_xlfn.XLOOKUP(F59,产值及收款计划!C:C,产值及收款计划!O:O)</f>
        <v>#NAME?</v>
      </c>
      <c r="V59" s="83" t="str" cm="1">
        <f t="array" ref="V59">INDEX(J:J,$AH59)</f>
        <v>上海龙雨建设工程有限公司</v>
      </c>
      <c r="W59" s="83" t="str" cm="1">
        <f t="array" ref="W59">INDEX(G:G,AH59)</f>
        <v>上海南码头社区14-03C地块装修项目报告厅音视频系统工程材料采购</v>
      </c>
      <c r="X59" s="83" cm="1">
        <f t="array" ref="X59">INDEX(N:N,AH59)</f>
        <v>2.7888310000000001</v>
      </c>
      <c r="Y59" s="83" t="str" cm="1">
        <f t="array" ref="Y59">INDEX(P:P,$AH59)</f>
        <v>6年</v>
      </c>
      <c r="Z59" s="83" t="str" cm="1">
        <f t="array" ref="Z59">INDEX(K:K,$AH59)</f>
        <v>不确定</v>
      </c>
      <c r="AA59" s="79" cm="1">
        <f t="array" ref="AA59">INDEX(L:L,$AH59)</f>
        <v>0</v>
      </c>
      <c r="AB59" s="79" t="e" cm="1">
        <f t="array" aca="1" ref="AB59" ca="1">INDEX(R:R,$AH59)</f>
        <v>#NAME?</v>
      </c>
      <c r="AC59" s="79" t="e" cm="1">
        <f t="array" aca="1" ref="AC59" ca="1">INDEX(S:S,$AH59)</f>
        <v>#NAME?</v>
      </c>
      <c r="AH59" s="79">
        <v>122</v>
      </c>
      <c r="AI59" s="79">
        <v>58</v>
      </c>
    </row>
    <row r="60" spans="1:35" x14ac:dyDescent="0.15">
      <c r="A60" s="128"/>
      <c r="B60" s="13">
        <f>[1]长账龄落实计划!A32</f>
        <v>89</v>
      </c>
      <c r="C60" s="131">
        <f>[1]长账龄落实计划!B32</f>
        <v>45279</v>
      </c>
      <c r="D60" s="13" t="str">
        <f>[1]长账龄落实计划!C32</f>
        <v>上海市疾病预防控制中心新建工程民防智能化项目智慧民防软件技术服务 - 上海智能交通有限公司 - 无税开票2094339.62</v>
      </c>
      <c r="E60" s="13" t="str">
        <f>[1]长账龄落实计划!D32</f>
        <v>上海智能交通有限公司</v>
      </c>
      <c r="F60" s="13" t="str">
        <f>[1]长账龄落实计划!E32</f>
        <v>ZHT2023091800098</v>
      </c>
      <c r="G60" s="13" t="str">
        <f>_xlfn.XLOOKUP(F60,[9]【SUIT】合同静态信息表!$B:$B,[9]【SUIT】合同静态信息表!$C:$C)</f>
        <v>上海市疾病预防控制中心新建工程民防智能化项目智慧民防软件技术服务</v>
      </c>
      <c r="H60" s="13">
        <f>[1]长账龄落实计划!G32</f>
        <v>2220000</v>
      </c>
      <c r="I60" s="13">
        <f>[1]长账龄落实计划!H32</f>
        <v>122000</v>
      </c>
      <c r="J60" s="13" t="str">
        <f>_xlfn.XLOOKUP(F60,[9]【SUIT】合同静态信息表!$B:$B,[9]【SUIT】合同静态信息表!$K:$K)</f>
        <v>上海智能交通有限公司</v>
      </c>
      <c r="K60" s="13" t="str">
        <f>[1]长账龄落实计划!J32</f>
        <v>全部落实</v>
      </c>
      <c r="L60" s="13">
        <f>[1]长账龄落实计划!K32</f>
        <v>0</v>
      </c>
      <c r="M60" s="13">
        <f>IF(COUNTIF($F$30:F60,F60)=1,COUNTIF($F$30:F60,F60),"")</f>
        <v>1</v>
      </c>
      <c r="N60" s="128">
        <f t="shared" si="11"/>
        <v>56.6</v>
      </c>
      <c r="O60" s="79">
        <f t="shared" si="12"/>
        <v>44</v>
      </c>
      <c r="P60" s="79" t="str">
        <f t="shared" si="13"/>
        <v>3年</v>
      </c>
      <c r="Q60" s="79" t="str">
        <f>IF(COUNTIF([9]辅助列设置!$Q:$Q,J60)&gt;0,"股份内","股份外")</f>
        <v>股份内</v>
      </c>
      <c r="R60" s="132" t="s">
        <v>25</v>
      </c>
      <c r="S60" s="133" t="s">
        <v>288</v>
      </c>
      <c r="V60" s="83" t="str" cm="1">
        <f t="array" ref="V60">INDEX(J:J,$AH60)</f>
        <v>上海荔汀实业有限公司</v>
      </c>
      <c r="W60" s="83" t="str" cm="1">
        <f t="array" ref="W60">INDEX(G:G,AH60)</f>
        <v>上海轨道交通市域线机场联络线虹桥枢纽工程系统集成及技术服务合同</v>
      </c>
      <c r="X60" s="83" cm="1">
        <f t="array" ref="X60">INDEX(N:N,AH60)</f>
        <v>2.1766999999999999</v>
      </c>
      <c r="Y60" s="83" t="str" cm="1">
        <f t="array" ref="Y60">INDEX(P:P,$AH60)</f>
        <v>2年</v>
      </c>
      <c r="Z60" s="83" t="str" cm="1">
        <f t="array" ref="Z60">INDEX(K:K,$AH60)</f>
        <v>数据有误，无此坏账，已在2025年告知——甲方已经支付。</v>
      </c>
      <c r="AA60" s="79" cm="1">
        <f t="array" ref="AA60">INDEX(L:L,$AH60)</f>
        <v>0</v>
      </c>
      <c r="AB60" s="79" t="e" cm="1">
        <f t="array" aca="1" ref="AB60" ca="1">INDEX(R:R,$AH60)</f>
        <v>#NAME?</v>
      </c>
      <c r="AC60" s="79" t="e" cm="1">
        <f t="array" aca="1" ref="AC60" ca="1">INDEX(S:S,$AH60)</f>
        <v>#NAME?</v>
      </c>
      <c r="AH60" s="79">
        <v>115</v>
      </c>
      <c r="AI60" s="79">
        <v>59</v>
      </c>
    </row>
    <row r="61" spans="1:35" x14ac:dyDescent="0.15">
      <c r="A61" s="128"/>
      <c r="B61" s="13">
        <f>[1]长账龄落实计划!A33</f>
        <v>93</v>
      </c>
      <c r="C61" s="131">
        <f>[1]长账龄落实计划!B33</f>
        <v>45281</v>
      </c>
      <c r="D61" s="13" t="str">
        <f>[1]长账龄落实计划!C33</f>
        <v>嘉兴市域快速道路智慧建设管理平台服务项目 - 嘉兴市快速路建设发展有限公司 - 无税开票582112.06</v>
      </c>
      <c r="E61" s="13" t="str">
        <f>[1]长账龄落实计划!D33</f>
        <v>中交路桥建设有限公司</v>
      </c>
      <c r="F61" s="13" t="str">
        <f>[1]长账龄落实计划!E33</f>
        <v>ZHT2023101200109</v>
      </c>
      <c r="G61" s="13" t="str">
        <f>_xlfn.XLOOKUP(F61,[9]【SUIT】合同静态信息表!$B:$B,[9]【SUIT】合同静态信息表!$C:$C)</f>
        <v>嘉兴市域快速道路智慧建设管理平台服务项目</v>
      </c>
      <c r="H61" s="13">
        <f>[1]长账龄落实计划!G33</f>
        <v>866718</v>
      </c>
      <c r="I61" s="13">
        <f>[1]长账龄落实计划!H33</f>
        <v>183679.62</v>
      </c>
      <c r="J61" s="13" t="str">
        <f>_xlfn.XLOOKUP(F61,[9]【SUIT】合同静态信息表!$B:$B,[9]【SUIT】合同静态信息表!$K:$K)</f>
        <v>中交路桥建设有限公司</v>
      </c>
      <c r="K61" s="13" t="str">
        <f>[1]长账龄落实计划!J33</f>
        <v>全部落实</v>
      </c>
      <c r="L61" s="13">
        <f>[1]长账龄落实计划!K33</f>
        <v>0</v>
      </c>
      <c r="M61" s="13">
        <f>IF(COUNTIF($F$30:F61,F61)=1,COUNTIF($F$30:F61,F61),"")</f>
        <v>1</v>
      </c>
      <c r="N61" s="128">
        <f t="shared" si="11"/>
        <v>19.368247</v>
      </c>
      <c r="O61" s="79">
        <f t="shared" si="12"/>
        <v>74</v>
      </c>
      <c r="P61" s="79" t="str">
        <f t="shared" si="13"/>
        <v>3年</v>
      </c>
      <c r="Q61" s="79" t="str">
        <f>IF(COUNTIF([9]辅助列设置!$Q:$Q,J61)&gt;0,"股份内","股份外")</f>
        <v>股份外</v>
      </c>
      <c r="R61" s="79" t="e">
        <f ca="1">_xlfn.XLOOKUP(F61,产值及收款计划!C:C,产值及收款计划!B:B)</f>
        <v>#NAME?</v>
      </c>
      <c r="S61" s="79" t="e">
        <f ca="1">_xlfn.XLOOKUP(F61,产值及收款计划!C:C,产值及收款计划!O:O)</f>
        <v>#NAME?</v>
      </c>
      <c r="V61" s="83" t="str" cm="1">
        <f t="array" ref="V61">INDEX(J:J,$AH61)</f>
        <v>深圳市嘉盛建筑工程有限公司</v>
      </c>
      <c r="W61" s="83" t="str" cm="1">
        <f t="array" ref="W61">INDEX(G:G,AH61)</f>
        <v>邦彦绿谷工厂智慧建造合同</v>
      </c>
      <c r="X61" s="83" cm="1">
        <f t="array" ref="X61">INDEX(N:N,AH61)</f>
        <v>0.89239999999999997</v>
      </c>
      <c r="Y61" s="83" t="str" cm="1">
        <f t="array" ref="Y61">INDEX(P:P,$AH61)</f>
        <v>7年</v>
      </c>
      <c r="Z61" s="83" t="str" cm="1">
        <f t="array" ref="Z61">INDEX(K:K,$AH61)</f>
        <v>无法落实</v>
      </c>
      <c r="AA61" s="79" cm="1">
        <f t="array" ref="AA61">INDEX(L:L,$AH61)</f>
        <v>0</v>
      </c>
      <c r="AB61" s="79" t="str" cm="1">
        <f t="array" ref="AB61">INDEX(R:R,$AH61)</f>
        <v>广东分公司</v>
      </c>
      <c r="AC61" s="79" t="e" cm="1">
        <f t="array" aca="1" ref="AC61" ca="1">INDEX(S:S,$AH61)</f>
        <v>#NAME?</v>
      </c>
      <c r="AH61" s="79">
        <v>180</v>
      </c>
      <c r="AI61" s="79">
        <v>60</v>
      </c>
    </row>
    <row r="62" spans="1:35" x14ac:dyDescent="0.15">
      <c r="A62" s="128"/>
      <c r="B62" s="13">
        <f>[1]长账龄落实计划!A34</f>
        <v>94</v>
      </c>
      <c r="C62" s="131">
        <f>[1]长账龄落实计划!B34</f>
        <v>45281</v>
      </c>
      <c r="D62" s="13" t="str">
        <f>[1]长账龄落实计划!C34</f>
        <v>嘉兴市域快速道路智慧建设管理平台服务项目 - 嘉兴市快速路建设发展有限公司 - 无税开票1747151.52</v>
      </c>
      <c r="E62" s="13" t="str">
        <f>[1]长账龄落实计划!D34</f>
        <v>江苏镇江路桥工程有限公司</v>
      </c>
      <c r="F62" s="13" t="str">
        <f>[1]长账龄落实计划!E34</f>
        <v>ZHT2023101200110</v>
      </c>
      <c r="G62" s="13" t="str">
        <f>_xlfn.XLOOKUP(F62,[9]【SUIT】合同静态信息表!$B:$B,[9]【SUIT】合同静态信息表!$C:$C)</f>
        <v>嘉兴市域快速道路智慧建设管理平台服务项目</v>
      </c>
      <c r="H62" s="13">
        <f>[1]长账龄落实计划!G34</f>
        <v>2601368</v>
      </c>
      <c r="I62" s="13">
        <f>[1]长账龄落实计划!H34</f>
        <v>551296.18999999994</v>
      </c>
      <c r="J62" s="13" t="str">
        <f>_xlfn.XLOOKUP(F62,[9]【SUIT】合同静态信息表!$B:$B,[9]【SUIT】合同静态信息表!$K:$K)</f>
        <v>江苏镇江路桥工程有限公司</v>
      </c>
      <c r="K62" s="13" t="str">
        <f>[1]长账龄落实计划!J34</f>
        <v>全部落实</v>
      </c>
      <c r="L62" s="13">
        <f>[1]长账龄落实计划!K34</f>
        <v>0</v>
      </c>
      <c r="M62" s="13">
        <f>IF(COUNTIF($F$30:F62,F62)=1,COUNTIF($F$30:F62,F62),"")</f>
        <v>1</v>
      </c>
      <c r="N62" s="128">
        <f t="shared" si="11"/>
        <v>72.681876000000003</v>
      </c>
      <c r="O62" s="79">
        <f t="shared" si="12"/>
        <v>36</v>
      </c>
      <c r="P62" s="79" t="str">
        <f t="shared" si="13"/>
        <v>3年</v>
      </c>
      <c r="Q62" s="79" t="str">
        <f>IF(COUNTIF([9]辅助列设置!$Q:$Q,J62)&gt;0,"股份内","股份外")</f>
        <v>股份外</v>
      </c>
      <c r="R62" s="79" t="e">
        <f ca="1">_xlfn.XLOOKUP(F62,产值及收款计划!C:C,产值及收款计划!B:B)</f>
        <v>#NAME?</v>
      </c>
      <c r="S62" s="79" t="e">
        <f ca="1">_xlfn.XLOOKUP(F62,产值及收款计划!C:C,产值及收款计划!O:O)</f>
        <v>#NAME?</v>
      </c>
      <c r="V62" s="83" t="str" cm="1">
        <f t="array" ref="V62">INDEX(J:J,$AH62)</f>
        <v>河南宏筑实业有限公司</v>
      </c>
      <c r="W62" s="83" t="str" cm="1">
        <f t="array" ref="W62">INDEX(G:G,AH62)</f>
        <v>隧道股份中原区域视频会议系统设备采购合同</v>
      </c>
      <c r="X62" s="83" cm="1">
        <f t="array" ref="X62">INDEX(N:N,AH62)</f>
        <v>0.87707999999999997</v>
      </c>
      <c r="Y62" s="83" t="str" cm="1">
        <f t="array" ref="Y62">INDEX(P:P,$AH62)</f>
        <v>3年</v>
      </c>
      <c r="Z62" s="83" t="str" cm="1">
        <f t="array" ref="Z62">INDEX(K:K,$AH62)</f>
        <v>不确定</v>
      </c>
      <c r="AA62" s="79" cm="1">
        <f t="array" ref="AA62">INDEX(L:L,$AH62)</f>
        <v>0</v>
      </c>
      <c r="AB62" s="79" t="e" cm="1">
        <f t="array" aca="1" ref="AB62" ca="1">INDEX(R:R,$AH62)</f>
        <v>#NAME?</v>
      </c>
      <c r="AC62" s="79" t="e" cm="1">
        <f t="array" aca="1" ref="AC62" ca="1">INDEX(S:S,$AH62)</f>
        <v>#NAME?</v>
      </c>
      <c r="AH62" s="79">
        <v>133</v>
      </c>
      <c r="AI62" s="79">
        <v>61</v>
      </c>
    </row>
    <row r="63" spans="1:35" x14ac:dyDescent="0.15">
      <c r="A63" s="128"/>
      <c r="B63" s="13">
        <f>[1]长账龄落实计划!A35</f>
        <v>95</v>
      </c>
      <c r="C63" s="131">
        <f>[1]长账龄落实计划!B35</f>
        <v>45281</v>
      </c>
      <c r="D63" s="13" t="str">
        <f>[1]长账龄落实计划!C35</f>
        <v>嘉兴市域快速道路智慧建设管理平台服务项目 - 嘉兴市快速路建设发展有限公司 - 无税开票1747151.52</v>
      </c>
      <c r="E63" s="13" t="str">
        <f>[1]长账龄落实计划!D35</f>
        <v>浙江交工集团股份有限公司</v>
      </c>
      <c r="F63" s="13" t="str">
        <f>[1]长账龄落实计划!E35</f>
        <v>ZHT2023101200111</v>
      </c>
      <c r="G63" s="13" t="str">
        <f>_xlfn.XLOOKUP(F63,[9]【SUIT】合同静态信息表!$B:$B,[9]【SUIT】合同静态信息表!$C:$C)</f>
        <v>嘉兴市域快速道路智慧建设管理平台服务项目</v>
      </c>
      <c r="H63" s="13">
        <f>[1]长账龄落实计划!G35</f>
        <v>2601368</v>
      </c>
      <c r="I63" s="13">
        <f>[1]长账龄落实计划!H35</f>
        <v>551296.18999999994</v>
      </c>
      <c r="J63" s="13" t="str">
        <f>_xlfn.XLOOKUP(F63,[9]【SUIT】合同静态信息表!$B:$B,[9]【SUIT】合同静态信息表!$K:$K)</f>
        <v>浙江交工集团股份有限公司</v>
      </c>
      <c r="K63" s="13" t="str">
        <f>[1]长账龄落实计划!J35</f>
        <v>全部落实</v>
      </c>
      <c r="L63" s="13">
        <f>[1]长账龄落实计划!K35</f>
        <v>0</v>
      </c>
      <c r="M63" s="13">
        <f>IF(COUNTIF($F$30:F63,F63)=1,COUNTIF($F$30:F63,F63),"")</f>
        <v>1</v>
      </c>
      <c r="N63" s="128">
        <f t="shared" si="11"/>
        <v>72.681876000000003</v>
      </c>
      <c r="O63" s="79">
        <f t="shared" si="12"/>
        <v>36</v>
      </c>
      <c r="P63" s="79" t="str">
        <f t="shared" si="13"/>
        <v>3年</v>
      </c>
      <c r="Q63" s="79" t="str">
        <f>IF(COUNTIF([9]辅助列设置!$Q:$Q,J63)&gt;0,"股份内","股份外")</f>
        <v>股份外</v>
      </c>
      <c r="R63" s="79" t="e">
        <f ca="1">_xlfn.XLOOKUP(F63,产值及收款计划!C:C,产值及收款计划!B:B)</f>
        <v>#NAME?</v>
      </c>
      <c r="S63" s="79" t="e">
        <f ca="1">_xlfn.XLOOKUP(F63,产值及收款计划!C:C,产值及收款计划!O:O)</f>
        <v>#NAME?</v>
      </c>
      <c r="V63" s="83" t="str" cm="1">
        <f t="array" ref="V63">INDEX(J:J,$AH63)</f>
        <v>台州交投高速公路有限公司</v>
      </c>
      <c r="W63" s="83" t="str" cm="1">
        <f t="array" ref="W63">INDEX(G:G,AH63)</f>
        <v>甬台温高速公路（G15 沈阳至海口国家高速公路）改扩建工程临海青岭至温岭大溪岭段信息化管理系统第 XXGL01 标段</v>
      </c>
      <c r="X63" s="83" cm="1">
        <f t="array" ref="X63">INDEX(N:N,AH63)</f>
        <v>0.75568000000000002</v>
      </c>
      <c r="Y63" s="83" t="str" cm="1">
        <f t="array" ref="Y63">INDEX(P:P,$AH63)</f>
        <v>2年</v>
      </c>
      <c r="Z63" s="83" t="str" cm="1">
        <f t="array" ref="Z63">INDEX(K:K,$AH63)</f>
        <v>全部落实</v>
      </c>
      <c r="AA63" s="79" cm="1">
        <f t="array" ref="AA63">INDEX(L:L,$AH63)</f>
        <v>0</v>
      </c>
      <c r="AB63" s="79" t="e" cm="1">
        <f t="array" aca="1" ref="AB63" ca="1">INDEX(R:R,$AH63)</f>
        <v>#NAME?</v>
      </c>
      <c r="AC63" s="79" t="e" cm="1">
        <f t="array" aca="1" ref="AC63" ca="1">INDEX(S:S,$AH63)</f>
        <v>#NAME?</v>
      </c>
      <c r="AH63" s="79">
        <v>114</v>
      </c>
      <c r="AI63" s="79">
        <v>62</v>
      </c>
    </row>
    <row r="64" spans="1:35" x14ac:dyDescent="0.15">
      <c r="A64" s="128"/>
      <c r="B64" s="13">
        <f>[1]长账龄落实计划!A36</f>
        <v>96</v>
      </c>
      <c r="C64" s="131">
        <f>[1]长账龄落实计划!B36</f>
        <v>45281</v>
      </c>
      <c r="D64" s="13" t="str">
        <f>[1]长账龄落实计划!C36</f>
        <v>绍兴市S308省道(二环西路智慧快速路)改造工程BIM全寿命期大数据管理平台建设服务项目 - 上海市城市建设设计研究总院（集团）有限公司 - 无税开票110566.04</v>
      </c>
      <c r="E64" s="13" t="str">
        <f>[1]长账龄落实计划!D36</f>
        <v>上海市城市建设设计研究总院（集团）有限公司</v>
      </c>
      <c r="F64" s="13" t="str">
        <f>[1]长账龄落实计划!E36</f>
        <v>ZHT2022010400003</v>
      </c>
      <c r="G64" s="13" t="str">
        <f>_xlfn.XLOOKUP(F64,[9]【SUIT】合同静态信息表!$B:$B,[9]【SUIT】合同静态信息表!$C:$C)</f>
        <v>绍兴市S308省道(二环西路智慧快速路)改造工程BIM全寿命期大数据管理平台建设服务项目工程技术咨询合同</v>
      </c>
      <c r="H64" s="13">
        <f>[1]长账龄落实计划!G36</f>
        <v>586000</v>
      </c>
      <c r="I64" s="13">
        <f>[1]长账龄落实计划!H36</f>
        <v>117200</v>
      </c>
      <c r="J64" s="13" t="str">
        <f>_xlfn.XLOOKUP(F64,[9]【SUIT】合同静态信息表!$B:$B,[9]【SUIT】合同静态信息表!$K:$K)</f>
        <v>上海市城市建设设计研究总院（集团）有限公司</v>
      </c>
      <c r="K64" s="13" t="str">
        <f>[1]长账龄落实计划!J36</f>
        <v>全部落实</v>
      </c>
      <c r="L64" s="13">
        <f>[1]长账龄落实计划!K36</f>
        <v>0</v>
      </c>
      <c r="M64" s="13">
        <f>IF(COUNTIF($F$30:F64,F64)=1,COUNTIF($F$30:F64,F64),"")</f>
        <v>1</v>
      </c>
      <c r="N64" s="128">
        <f t="shared" si="11"/>
        <v>11.72</v>
      </c>
      <c r="O64" s="79">
        <f t="shared" si="12"/>
        <v>91</v>
      </c>
      <c r="P64" s="79" t="str">
        <f t="shared" si="13"/>
        <v>3年</v>
      </c>
      <c r="Q64" s="79" t="str">
        <f>IF(COUNTIF([9]辅助列设置!$Q:$Q,J64)&gt;0,"股份内","股份外")</f>
        <v>股份内</v>
      </c>
      <c r="R64" s="79" t="e">
        <f ca="1">_xlfn.XLOOKUP(F64,产值及收款计划!C:C,产值及收款计划!B:B)</f>
        <v>#NAME?</v>
      </c>
      <c r="S64" s="79" t="e">
        <f ca="1">_xlfn.XLOOKUP(F64,产值及收款计划!C:C,产值及收款计划!O:O)</f>
        <v>#NAME?</v>
      </c>
      <c r="V64" s="83" t="str" cm="1">
        <f t="array" ref="V64">INDEX(J:J,$AH64)</f>
        <v>深圳市西部城建工程有限公司</v>
      </c>
      <c r="W64" s="83" t="str" cm="1">
        <f t="array" ref="W64">INDEX(G:G,AH64)</f>
        <v>飞影思用电检测合同</v>
      </c>
      <c r="X64" s="83" cm="1">
        <f t="array" ref="X64">INDEX(N:N,AH64)</f>
        <v>0.6</v>
      </c>
      <c r="Y64" s="83" t="str" cm="1">
        <f t="array" ref="Y64">INDEX(P:P,$AH64)</f>
        <v>7年</v>
      </c>
      <c r="Z64" s="83" t="str" cm="1">
        <f t="array" ref="Z64">INDEX(K:K,$AH64)</f>
        <v>无法落实</v>
      </c>
      <c r="AA64" s="79" cm="1">
        <f t="array" ref="AA64">INDEX(L:L,$AH64)</f>
        <v>0</v>
      </c>
      <c r="AB64" s="79" t="e" cm="1">
        <f t="array" aca="1" ref="AB64" ca="1">INDEX(R:R,$AH64)</f>
        <v>#NAME?</v>
      </c>
      <c r="AC64" s="79" t="e" cm="1">
        <f t="array" aca="1" ref="AC64" ca="1">INDEX(S:S,$AH64)</f>
        <v>#NAME?</v>
      </c>
      <c r="AH64" s="79">
        <v>181</v>
      </c>
      <c r="AI64" s="79">
        <v>63</v>
      </c>
    </row>
    <row r="65" spans="1:35" x14ac:dyDescent="0.15">
      <c r="A65" s="128"/>
      <c r="B65" s="13">
        <f>[1]长账龄落实计划!A37</f>
        <v>97</v>
      </c>
      <c r="C65" s="131">
        <f>[1]长账龄落实计划!B37</f>
        <v>45281</v>
      </c>
      <c r="D65" s="13" t="str">
        <f>[1]长账龄落实计划!C37</f>
        <v>绍兴市城市智慧道路快速系统和地下管廊项目-越东路及南延段（杭甬高速-绍诸高速平水口）智慧快速路工程 - 上海市城市建设设计研究总院（集团）有限公司 - 无税开票396226.42</v>
      </c>
      <c r="E65" s="13" t="str">
        <f>[1]长账龄落实计划!D37</f>
        <v>上海市城市建设设计研究总院（集团）有限公司</v>
      </c>
      <c r="F65" s="13" t="str">
        <f>[1]长账龄落实计划!E37</f>
        <v>ZHT2021122300161</v>
      </c>
      <c r="G65" s="13" t="str">
        <f>_xlfn.XLOOKUP(F65,[9]【SUIT】合同静态信息表!$B:$B,[9]【SUIT】合同静态信息表!$C:$C)</f>
        <v>绍兴市城市智慧道路快速系统和地下管廊项目-越东路及南延段（杭甬高速-绍诸高速平水口）智慧快速路工程</v>
      </c>
      <c r="H65" s="13">
        <f>[1]长账龄落实计划!G37</f>
        <v>700000</v>
      </c>
      <c r="I65" s="13">
        <f>[1]长账龄落实计划!H37</f>
        <v>420000</v>
      </c>
      <c r="J65" s="13" t="str">
        <f>_xlfn.XLOOKUP(F65,[9]【SUIT】合同静态信息表!$B:$B,[9]【SUIT】合同静态信息表!$K:$K)</f>
        <v>上海市城市建设设计研究总院（集团）有限公司</v>
      </c>
      <c r="K65" s="13" t="str">
        <f>[1]长账龄落实计划!J37</f>
        <v>无法落实</v>
      </c>
      <c r="L65" s="13">
        <f>[1]长账龄落实计划!K37</f>
        <v>0</v>
      </c>
      <c r="M65" s="13">
        <f>IF(COUNTIF($F$30:F65,F65)=1,COUNTIF($F$30:F65,F65),"")</f>
        <v>1</v>
      </c>
      <c r="N65" s="128">
        <f t="shared" si="11"/>
        <v>42</v>
      </c>
      <c r="O65" s="79">
        <f t="shared" si="12"/>
        <v>55</v>
      </c>
      <c r="P65" s="79" t="str">
        <f t="shared" si="13"/>
        <v>3年</v>
      </c>
      <c r="Q65" s="79" t="str">
        <f>IF(COUNTIF([9]辅助列设置!$Q:$Q,J65)&gt;0,"股份内","股份外")</f>
        <v>股份内</v>
      </c>
      <c r="R65" s="79" t="e">
        <f ca="1">_xlfn.XLOOKUP(F65,产值及收款计划!C:C,产值及收款计划!B:B)</f>
        <v>#NAME?</v>
      </c>
      <c r="S65" s="79" t="e">
        <f ca="1">_xlfn.XLOOKUP(F65,产值及收款计划!C:C,产值及收款计划!O:O)</f>
        <v>#NAME?</v>
      </c>
      <c r="V65" s="83" t="str" cm="1">
        <f t="array" ref="V65">INDEX(J:J,$AH65)</f>
        <v>海口市建工城市运营管理有限公司</v>
      </c>
      <c r="W65" s="83" t="str" cm="1">
        <f t="array" ref="W65">INDEX(G:G,AH65)</f>
        <v>文明东越江通道积水监测工程施工合同</v>
      </c>
      <c r="X65" s="83" cm="1">
        <f t="array" ref="X65">INDEX(N:N,AH65)</f>
        <v>0.6</v>
      </c>
      <c r="Y65" s="83" t="str" cm="1">
        <f t="array" ref="Y65">INDEX(P:P,$AH65)</f>
        <v>4年</v>
      </c>
      <c r="Z65" s="83" t="str" cm="1">
        <f t="array" ref="Z65">INDEX(K:K,$AH65)</f>
        <v>不确定</v>
      </c>
      <c r="AA65" s="79" cm="1">
        <f t="array" ref="AA65">INDEX(L:L,$AH65)</f>
        <v>0</v>
      </c>
      <c r="AB65" s="79" t="e" cm="1">
        <f t="array" aca="1" ref="AB65" ca="1">INDEX(R:R,$AH65)</f>
        <v>#NAME?</v>
      </c>
      <c r="AC65" s="79" t="e" cm="1">
        <f t="array" aca="1" ref="AC65" ca="1">INDEX(S:S,$AH65)</f>
        <v>#NAME?</v>
      </c>
      <c r="AH65" s="79">
        <v>194</v>
      </c>
      <c r="AI65" s="79">
        <v>64</v>
      </c>
    </row>
    <row r="66" spans="1:35" x14ac:dyDescent="0.15">
      <c r="A66" s="128"/>
      <c r="B66" s="13">
        <f>[1]长账龄落实计划!A38</f>
        <v>98</v>
      </c>
      <c r="C66" s="131">
        <f>[1]长账龄落实计划!B38</f>
        <v>45281</v>
      </c>
      <c r="D66" s="13" t="str">
        <f>[1]长账龄落实计划!C38</f>
        <v>越东路及南延段（杭甬高速—绍诸高速平水口）智慧快速路工程（二环南路以北至绍诸高速平水口）BIM全寿命期大数据管理平台建设服务项目 - 上海市城市建设设计研究总院（集团）有限公司 - 无税开票401886.79</v>
      </c>
      <c r="E66" s="13" t="str">
        <f>[1]长账龄落实计划!D38</f>
        <v>上海市城市建设设计研究总院（集团）有限公司</v>
      </c>
      <c r="F66" s="13" t="str">
        <f>[1]长账龄落实计划!E38</f>
        <v>ZHT2023052400044</v>
      </c>
      <c r="G66" s="13" t="str">
        <f>_xlfn.XLOOKUP(F66,[9]【SUIT】合同静态信息表!$B:$B,[9]【SUIT】合同静态信息表!$C:$C)</f>
        <v>越东路及南延段（杭甬高速—绍诸高速平水口）智慧快速路工程（二环南路以北至绍诸高速平水口）BIM全寿命期大数据管理平台建设服务项目</v>
      </c>
      <c r="H66" s="13">
        <f>[1]长账龄落实计划!G38</f>
        <v>710000</v>
      </c>
      <c r="I66" s="13">
        <f>[1]长账龄落实计划!H38</f>
        <v>426000</v>
      </c>
      <c r="J66" s="13" t="str">
        <f>_xlfn.XLOOKUP(F66,[9]【SUIT】合同静态信息表!$B:$B,[9]【SUIT】合同静态信息表!$K:$K)</f>
        <v>上海市城市建设设计研究总院（集团）有限公司</v>
      </c>
      <c r="K66" s="13" t="str">
        <f>[1]长账龄落实计划!J38</f>
        <v>无法落实</v>
      </c>
      <c r="L66" s="13">
        <f>[1]长账龄落实计划!K38</f>
        <v>0</v>
      </c>
      <c r="M66" s="13">
        <f>IF(COUNTIF($F$30:F66,F66)=1,COUNTIF($F$30:F66,F66),"")</f>
        <v>1</v>
      </c>
      <c r="N66" s="128">
        <f t="shared" si="11"/>
        <v>42.6</v>
      </c>
      <c r="O66" s="79">
        <f t="shared" si="12"/>
        <v>53</v>
      </c>
      <c r="P66" s="79" t="str">
        <f t="shared" si="13"/>
        <v>3年</v>
      </c>
      <c r="Q66" s="79" t="str">
        <f>IF(COUNTIF([9]辅助列设置!$Q:$Q,J66)&gt;0,"股份内","股份外")</f>
        <v>股份内</v>
      </c>
      <c r="R66" s="79" t="e">
        <f ca="1">_xlfn.XLOOKUP(F66,产值及收款计划!C:C,产值及收款计划!B:B)</f>
        <v>#NAME?</v>
      </c>
      <c r="S66" s="79" t="e">
        <f ca="1">_xlfn.XLOOKUP(F66,产值及收款计划!C:C,产值及收款计划!O:O)</f>
        <v>#NAME?</v>
      </c>
      <c r="V66" s="83" t="str" cm="1">
        <f t="array" ref="V66">INDEX(J:J,$AH66)</f>
        <v>深圳市龙光骏博房地产有限公司</v>
      </c>
      <c r="W66" s="83" t="str" cm="1">
        <f t="array" ref="W66">INDEX(G:G,AH66)</f>
        <v>深圳西丽32亩项目智慧工地工程合同</v>
      </c>
      <c r="X66" s="83" cm="1">
        <f t="array" ref="X66">INDEX(N:N,AH66)</f>
        <v>0.57614299999999996</v>
      </c>
      <c r="Y66" s="83" t="str" cm="1">
        <f t="array" ref="Y66">INDEX(P:P,$AH66)</f>
        <v>4年</v>
      </c>
      <c r="Z66" s="83" t="str" cm="1">
        <f t="array" ref="Z66">INDEX(K:K,$AH66)</f>
        <v>无法落实</v>
      </c>
      <c r="AA66" s="79" cm="1">
        <f t="array" ref="AA66">INDEX(L:L,$AH66)</f>
        <v>0</v>
      </c>
      <c r="AB66" s="79" t="e" cm="1">
        <f t="array" aca="1" ref="AB66" ca="1">INDEX(R:R,$AH66)</f>
        <v>#NAME?</v>
      </c>
      <c r="AC66" s="79" t="e" cm="1">
        <f t="array" aca="1" ref="AC66" ca="1">INDEX(S:S,$AH66)</f>
        <v>#NAME?</v>
      </c>
      <c r="AH66" s="79">
        <v>226</v>
      </c>
      <c r="AI66" s="79">
        <v>65</v>
      </c>
    </row>
    <row r="67" spans="1:35" x14ac:dyDescent="0.15">
      <c r="A67" s="128"/>
      <c r="B67" s="13">
        <f>[1]长账龄落实计划!A39</f>
        <v>99</v>
      </c>
      <c r="C67" s="131">
        <f>[1]长账龄落实计划!B39</f>
        <v>45281</v>
      </c>
      <c r="D67" s="13" t="str">
        <f>[1]长账龄落实计划!C39</f>
        <v>越东路（三江路-规划曹娥江大桥）智慧快速路工程BIM全寿命期大数据管理平台建设服务项目 - 上海市城市建设设计研究总院（集团）有限公司 - 无税开票33584.91</v>
      </c>
      <c r="E67" s="13" t="str">
        <f>[1]长账龄落实计划!D39</f>
        <v>上海市城市建设设计研究总院（集团）有限公司</v>
      </c>
      <c r="F67" s="13" t="str">
        <f>[1]长账龄落实计划!E39</f>
        <v>ZHT2021122700163</v>
      </c>
      <c r="G67" s="13" t="str">
        <f>_xlfn.XLOOKUP(F67,[9]【SUIT】合同静态信息表!$B:$B,[9]【SUIT】合同静态信息表!$C:$C)</f>
        <v>越东路（三江路-规划曹娥江大桥）智慧快速路工程BIM全寿命期大数据管理平台建设服务项目工程技术咨询合同</v>
      </c>
      <c r="H67" s="13">
        <f>[1]长账龄落实计划!G39</f>
        <v>178000</v>
      </c>
      <c r="I67" s="13">
        <f>[1]长账龄落实计划!H39</f>
        <v>35600</v>
      </c>
      <c r="J67" s="13" t="str">
        <f>_xlfn.XLOOKUP(F67,[9]【SUIT】合同静态信息表!$B:$B,[9]【SUIT】合同静态信息表!$K:$K)</f>
        <v>上海市城市建设设计研究总院（集团）有限公司</v>
      </c>
      <c r="K67" s="13" t="str">
        <f>[1]长账龄落实计划!J39</f>
        <v>全部落实</v>
      </c>
      <c r="L67" s="13">
        <f>[1]长账龄落实计划!K39</f>
        <v>0</v>
      </c>
      <c r="M67" s="13">
        <f>IF(COUNTIF($F$30:F67,F67)=1,COUNTIF($F$30:F67,F67),"")</f>
        <v>1</v>
      </c>
      <c r="N67" s="128">
        <f t="shared" si="11"/>
        <v>3.56</v>
      </c>
      <c r="O67" s="79">
        <f t="shared" si="12"/>
        <v>115</v>
      </c>
      <c r="P67" s="79" t="str">
        <f t="shared" si="13"/>
        <v>3年</v>
      </c>
      <c r="Q67" s="79" t="str">
        <f>IF(COUNTIF([9]辅助列设置!$Q:$Q,J67)&gt;0,"股份内","股份外")</f>
        <v>股份内</v>
      </c>
      <c r="R67" s="79" t="e">
        <f ca="1">_xlfn.XLOOKUP(F67,产值及收款计划!C:C,产值及收款计划!B:B)</f>
        <v>#NAME?</v>
      </c>
      <c r="S67" s="79" t="e">
        <f ca="1">_xlfn.XLOOKUP(F67,产值及收款计划!C:C,产值及收款计划!O:O)</f>
        <v>#NAME?</v>
      </c>
      <c r="V67" s="83" t="str" cm="1">
        <f t="array" ref="V67">INDEX(J:J,$AH67)</f>
        <v>深圳市龙光春城投资发展有限公司</v>
      </c>
      <c r="W67" s="83" t="str" cm="1">
        <f t="array" ref="W67">INDEX(G:G,AH67)</f>
        <v>坪山沙湖项目智慧工地施工合同</v>
      </c>
      <c r="X67" s="83" cm="1">
        <f t="array" ref="X67">INDEX(N:N,AH67)</f>
        <v>0.56916699999999998</v>
      </c>
      <c r="Y67" s="83" t="str" cm="1">
        <f t="array" ref="Y67">INDEX(P:P,$AH67)</f>
        <v>4年</v>
      </c>
      <c r="Z67" s="83" t="str" cm="1">
        <f t="array" ref="Z67">INDEX(K:K,$AH67)</f>
        <v>无法落实</v>
      </c>
      <c r="AA67" s="79" cm="1">
        <f t="array" ref="AA67">INDEX(L:L,$AH67)</f>
        <v>0</v>
      </c>
      <c r="AB67" s="79" t="e" cm="1">
        <f t="array" aca="1" ref="AB67" ca="1">INDEX(R:R,$AH67)</f>
        <v>#NAME?</v>
      </c>
      <c r="AC67" s="79" t="e" cm="1">
        <f t="array" aca="1" ref="AC67" ca="1">INDEX(S:S,$AH67)</f>
        <v>#NAME?</v>
      </c>
      <c r="AH67" s="79">
        <v>228</v>
      </c>
      <c r="AI67" s="79">
        <v>66</v>
      </c>
    </row>
    <row r="68" spans="1:35" x14ac:dyDescent="0.15">
      <c r="A68" s="128"/>
      <c r="B68" s="13">
        <f>[1]长账龄落实计划!A40</f>
        <v>100</v>
      </c>
      <c r="C68" s="131">
        <f>[1]长账龄落实计划!B40</f>
        <v>45281</v>
      </c>
      <c r="D68" s="13" t="str">
        <f>[1]长账龄落实计划!C40</f>
        <v>解放大道及北延伸（康宁路、汤公路）建设改造工程BIM全寿命期大数据管理平台建设服务项目 - 上海市城市建设设计研究总院（集团）有限公司 - 无税开票33396.23</v>
      </c>
      <c r="E68" s="13" t="str">
        <f>[1]长账龄落实计划!D40</f>
        <v>上海市城市建设设计研究总院（集团）有限公司</v>
      </c>
      <c r="F68" s="13" t="str">
        <f>[1]长账龄落实计划!E40</f>
        <v>ZHT2021122700165</v>
      </c>
      <c r="G68" s="13" t="str">
        <f>_xlfn.XLOOKUP(F68,[9]【SUIT】合同静态信息表!$B:$B,[9]【SUIT】合同静态信息表!$C:$C)</f>
        <v>解放大道及北延伸（康宁路、汤公路）建设改造工程BIM全寿命期大数据管理平台建设服务项目工程技术咨询合同</v>
      </c>
      <c r="H68" s="13">
        <f>[1]长账龄落实计划!G40</f>
        <v>177000</v>
      </c>
      <c r="I68" s="13">
        <f>[1]长账龄落实计划!H40</f>
        <v>35400</v>
      </c>
      <c r="J68" s="13" t="str">
        <f>_xlfn.XLOOKUP(F68,[9]【SUIT】合同静态信息表!$B:$B,[9]【SUIT】合同静态信息表!$K:$K)</f>
        <v>上海市城市建设设计研究总院（集团）有限公司</v>
      </c>
      <c r="K68" s="13" t="str">
        <f>[1]长账龄落实计划!J40</f>
        <v>不确定</v>
      </c>
      <c r="L68" s="13">
        <f>[1]长账龄落实计划!K40</f>
        <v>0</v>
      </c>
      <c r="M68" s="13">
        <f>IF(COUNTIF($F$30:F68,F68)=1,COUNTIF($F$30:F68,F68),"")</f>
        <v>1</v>
      </c>
      <c r="N68" s="128">
        <f t="shared" si="11"/>
        <v>3.54</v>
      </c>
      <c r="O68" s="79">
        <f t="shared" si="12"/>
        <v>116</v>
      </c>
      <c r="P68" s="79" t="str">
        <f t="shared" si="13"/>
        <v>3年</v>
      </c>
      <c r="Q68" s="79" t="str">
        <f>IF(COUNTIF([9]辅助列设置!$Q:$Q,J68)&gt;0,"股份内","股份外")</f>
        <v>股份内</v>
      </c>
      <c r="R68" s="79" t="e">
        <f ca="1">_xlfn.XLOOKUP(F68,产值及收款计划!C:C,产值及收款计划!B:B)</f>
        <v>#NAME?</v>
      </c>
      <c r="S68" s="79" t="e">
        <f ca="1">_xlfn.XLOOKUP(F68,产值及收款计划!C:C,产值及收款计划!O:O)</f>
        <v>#NAME?</v>
      </c>
      <c r="V68" s="83" t="str" cm="1">
        <f t="array" ref="V68">INDEX(J:J,$AH68)</f>
        <v>中建科工集团有限公司</v>
      </c>
      <c r="W68" s="83" t="str" cm="1">
        <f t="array" ref="W68">INDEX(G:G,AH68)</f>
        <v>皇岗口岸重建项目拆除工程II标段合同</v>
      </c>
      <c r="X68" s="83" cm="1">
        <f t="array" ref="X68">INDEX(N:N,AH68)</f>
        <v>0.52493999999999996</v>
      </c>
      <c r="Y68" s="83" t="str" cm="1">
        <f t="array" ref="Y68">INDEX(P:P,$AH68)</f>
        <v>5年</v>
      </c>
      <c r="Z68" s="83" t="str" cm="1">
        <f t="array" ref="Z68">INDEX(K:K,$AH68)</f>
        <v>全部落实</v>
      </c>
      <c r="AA68" s="79" cm="1">
        <f t="array" ref="AA68">INDEX(L:L,$AH68)</f>
        <v>0</v>
      </c>
      <c r="AB68" s="79" t="e" cm="1">
        <f t="array" aca="1" ref="AB68" ca="1">INDEX(R:R,$AH68)</f>
        <v>#NAME?</v>
      </c>
      <c r="AC68" s="79" t="e" cm="1">
        <f t="array" aca="1" ref="AC68" ca="1">INDEX(S:S,$AH68)</f>
        <v>#NAME?</v>
      </c>
      <c r="AH68" s="79">
        <v>191</v>
      </c>
      <c r="AI68" s="79">
        <v>67</v>
      </c>
    </row>
    <row r="69" spans="1:35" x14ac:dyDescent="0.15">
      <c r="A69" s="128"/>
      <c r="B69" s="13">
        <f>[1]长账龄落实计划!A41</f>
        <v>107</v>
      </c>
      <c r="C69" s="131">
        <f>[1]长账龄落实计划!B41</f>
        <v>45286</v>
      </c>
      <c r="D69" s="13" t="str">
        <f>[1]长账龄落实计划!C41</f>
        <v>生产运营质量安全管理应用系统技术服务合同 - 城盾隧安地下工程有限公司 - 无税开票2128301.89</v>
      </c>
      <c r="E69" s="13" t="str">
        <f>[1]长账龄落实计划!D41</f>
        <v>城盾隧安地下工程有限公司</v>
      </c>
      <c r="F69" s="13" t="str">
        <f>[1]长账龄落实计划!E41</f>
        <v>ZHT2023122100169</v>
      </c>
      <c r="G69" s="13" t="str">
        <f>_xlfn.XLOOKUP(F69,[9]【SUIT】合同静态信息表!$B:$B,[9]【SUIT】合同静态信息表!$C:$C)</f>
        <v>生产运营质量安全管理应用系统技术服务合同</v>
      </c>
      <c r="H69" s="13">
        <f>[1]长账龄落实计划!G41</f>
        <v>2820000</v>
      </c>
      <c r="I69" s="13">
        <f>[1]长账龄落实计划!H41</f>
        <v>1669500</v>
      </c>
      <c r="J69" s="13" t="str">
        <f>_xlfn.XLOOKUP(F69,[9]【SUIT】合同静态信息表!$B:$B,[9]【SUIT】合同静态信息表!$K:$K)</f>
        <v>城盾隧安地下工程有限公司</v>
      </c>
      <c r="K69" s="13" t="str">
        <f>[1]长账龄落实计划!J41</f>
        <v>部分落实</v>
      </c>
      <c r="L69" s="13">
        <f>[1]长账龄落实计划!K41</f>
        <v>500000</v>
      </c>
      <c r="M69" s="13">
        <f>IF(COUNTIF($F$30:F69,F69)=1,COUNTIF($F$30:F69,F69),"")</f>
        <v>1</v>
      </c>
      <c r="N69" s="128">
        <f t="shared" si="11"/>
        <v>223.35</v>
      </c>
      <c r="O69" s="79">
        <f t="shared" si="12"/>
        <v>12</v>
      </c>
      <c r="P69" s="79" t="str">
        <f t="shared" si="13"/>
        <v>3年</v>
      </c>
      <c r="Q69" s="79" t="str">
        <f>IF(COUNTIF([9]辅助列设置!$Q:$Q,J69)&gt;0,"股份内","股份外")</f>
        <v>股份内</v>
      </c>
      <c r="R69" s="79" t="e">
        <f ca="1">_xlfn.XLOOKUP(F69,产值及收款计划!C:C,产值及收款计划!B:B)</f>
        <v>#NAME?</v>
      </c>
      <c r="S69" s="79" t="e">
        <f ca="1">_xlfn.XLOOKUP(F69,产值及收款计划!C:C,产值及收款计划!O:O)</f>
        <v>#NAME?</v>
      </c>
      <c r="V69" s="83" t="str" cm="1">
        <f t="array" ref="V69">INDEX(J:J,$AH69)</f>
        <v>深圳市龙光骏凯房地产有限公司</v>
      </c>
      <c r="W69" s="83" t="str" cm="1">
        <f t="array" ref="W69">INDEX(G:G,AH69)</f>
        <v>深圳区域公司深圳光明15亩项目智慧工地及大门工程合同</v>
      </c>
      <c r="X69" s="83" cm="1">
        <f t="array" ref="X69">INDEX(N:N,AH69)</f>
        <v>0.35746899999999998</v>
      </c>
      <c r="Y69" s="83" t="str" cm="1">
        <f t="array" ref="Y69">INDEX(P:P,$AH69)</f>
        <v>4年</v>
      </c>
      <c r="Z69" s="83" t="str" cm="1">
        <f t="array" ref="Z69">INDEX(K:K,$AH69)</f>
        <v>无法落实</v>
      </c>
      <c r="AA69" s="79" cm="1">
        <f t="array" ref="AA69">INDEX(L:L,$AH69)</f>
        <v>0</v>
      </c>
      <c r="AB69" s="79" t="e" cm="1">
        <f t="array" aca="1" ref="AB69" ca="1">INDEX(R:R,$AH69)</f>
        <v>#NAME?</v>
      </c>
      <c r="AC69" s="79" t="e" cm="1">
        <f t="array" aca="1" ref="AC69" ca="1">INDEX(S:S,$AH69)</f>
        <v>#NAME?</v>
      </c>
      <c r="AH69" s="79">
        <v>227</v>
      </c>
      <c r="AI69" s="79">
        <v>68</v>
      </c>
    </row>
    <row r="70" spans="1:35" x14ac:dyDescent="0.15">
      <c r="A70" s="128"/>
      <c r="B70" s="13">
        <f>[1]长账龄落实计划!A42</f>
        <v>108</v>
      </c>
      <c r="C70" s="131">
        <f>[1]长账龄落实计划!B42</f>
        <v>45286</v>
      </c>
      <c r="D70" s="13" t="str">
        <f>[1]长账龄落实计划!C42</f>
        <v>轨道交通运营结构维保及隧道综合综合整治大修应用系统二期技术服务合同 - 城盾隧安地下工程有限公司 - 无税开票1418867.92</v>
      </c>
      <c r="E70" s="13" t="str">
        <f>[1]长账龄落实计划!D42</f>
        <v>城盾隧安地下工程有限公司</v>
      </c>
      <c r="F70" s="13" t="str">
        <f>[1]长账龄落实计划!E42</f>
        <v>ZHT2023122100170</v>
      </c>
      <c r="G70" s="13" t="str">
        <f>_xlfn.XLOOKUP(F70,[9]【SUIT】合同静态信息表!$B:$B,[9]【SUIT】合同静态信息表!$C:$C)</f>
        <v>轨道交通运营结构维保及隧道综合综合整治大修应用系统二期技术服务合同</v>
      </c>
      <c r="H70" s="13">
        <f>[1]长账龄落实计划!G42</f>
        <v>1880000</v>
      </c>
      <c r="I70" s="13">
        <f>[1]长账龄落实计划!H42</f>
        <v>107798.28</v>
      </c>
      <c r="J70" s="13" t="str">
        <f>_xlfn.XLOOKUP(F70,[9]【SUIT】合同静态信息表!$B:$B,[9]【SUIT】合同静态信息表!$K:$K)</f>
        <v>城盾隧安地下工程有限公司</v>
      </c>
      <c r="K70" s="13" t="str">
        <f>[1]长账龄落实计划!J42</f>
        <v>部分落实</v>
      </c>
      <c r="L70" s="13">
        <f>[1]长账龄落实计划!K42</f>
        <v>483798.28</v>
      </c>
      <c r="M70" s="13">
        <f>IF(COUNTIF($F$30:F70,F70)=1,COUNTIF($F$30:F70,F70),"")</f>
        <v>1</v>
      </c>
      <c r="N70" s="128">
        <f t="shared" si="11"/>
        <v>48.379828000000003</v>
      </c>
      <c r="O70" s="79">
        <f t="shared" si="12"/>
        <v>50</v>
      </c>
      <c r="P70" s="79" t="str">
        <f t="shared" si="13"/>
        <v>3年</v>
      </c>
      <c r="Q70" s="79" t="str">
        <f>IF(COUNTIF([9]辅助列设置!$Q:$Q,J70)&gt;0,"股份内","股份外")</f>
        <v>股份内</v>
      </c>
      <c r="R70" s="79" t="e">
        <f ca="1">_xlfn.XLOOKUP(F70,产值及收款计划!C:C,产值及收款计划!B:B)</f>
        <v>#NAME?</v>
      </c>
      <c r="S70" s="79" t="e">
        <f ca="1">_xlfn.XLOOKUP(F70,产值及收款计划!C:C,产值及收款计划!O:O)</f>
        <v>#NAME?</v>
      </c>
      <c r="V70" s="83" t="str" cm="1">
        <f t="array" ref="V70">INDEX(J:J,$AH70)</f>
        <v>中建科工集团有限公司</v>
      </c>
      <c r="W70" s="83" t="str" cm="1">
        <f t="array" ref="W70">INDEX(G:G,AH70)</f>
        <v>皇岗口岸临时旅检场地建设工程（EPC）项目BIM运维工程分包合同</v>
      </c>
      <c r="X70" s="83" cm="1">
        <f t="array" ref="X70">INDEX(N:N,AH70)</f>
        <v>0.06</v>
      </c>
      <c r="Y70" s="83" t="str" cm="1">
        <f t="array" ref="Y70">INDEX(P:P,$AH70)</f>
        <v>3年</v>
      </c>
      <c r="Z70" s="83" t="str" cm="1">
        <f t="array" ref="Z70">INDEX(K:K,$AH70)</f>
        <v>全部落实</v>
      </c>
      <c r="AA70" s="79" cm="1">
        <f t="array" ref="AA70">INDEX(L:L,$AH70)</f>
        <v>0</v>
      </c>
      <c r="AB70" s="79" t="str" cm="1">
        <f t="array" ref="AB70">INDEX(R:R,$AH70)</f>
        <v>广东分公司</v>
      </c>
      <c r="AC70" s="79" t="e" cm="1">
        <f t="array" aca="1" ref="AC70" ca="1">INDEX(S:S,$AH70)</f>
        <v>#NAME?</v>
      </c>
      <c r="AH70" s="79">
        <v>206</v>
      </c>
      <c r="AI70" s="79">
        <v>69</v>
      </c>
    </row>
    <row r="71" spans="1:35" x14ac:dyDescent="0.15">
      <c r="A71" s="128"/>
      <c r="B71" s="13">
        <f>[1]长账龄落实计划!A43</f>
        <v>110</v>
      </c>
      <c r="C71" s="131">
        <f>[1]长账龄落实计划!B43</f>
        <v>45286</v>
      </c>
      <c r="D71" s="13" t="str">
        <f>[1]长账龄落实计划!C43</f>
        <v>油墩港航道整治工程BIM技术咨询服务 - 上海市城市建设设计研究总院（集团）有限公司 - 无税开票283018.87</v>
      </c>
      <c r="E71" s="13" t="str">
        <f>[1]长账龄落实计划!D43</f>
        <v>上海市城市建设设计研究总院（集团）有限公司</v>
      </c>
      <c r="F71" s="13" t="str">
        <f>[1]长账龄落实计划!E43</f>
        <v>ZHT2023122500174</v>
      </c>
      <c r="G71" s="13" t="str">
        <f>_xlfn.XLOOKUP(F71,[9]【SUIT】合同静态信息表!$B:$B,[9]【SUIT】合同静态信息表!$C:$C)</f>
        <v>油墩港航道整治工程工可阶段BIM技术咨询服务</v>
      </c>
      <c r="H71" s="13">
        <f>[1]长账龄落实计划!G43</f>
        <v>300000</v>
      </c>
      <c r="I71" s="13">
        <f>[1]长账龄落实计划!H43</f>
        <v>165000</v>
      </c>
      <c r="J71" s="13" t="str">
        <f>_xlfn.XLOOKUP(F71,[9]【SUIT】合同静态信息表!$B:$B,[9]【SUIT】合同静态信息表!$K:$K)</f>
        <v>上海市城市建设设计研究总院（集团）有限公司</v>
      </c>
      <c r="K71" s="13" t="str">
        <f>[1]长账龄落实计划!J43</f>
        <v>无法落实</v>
      </c>
      <c r="L71" s="13">
        <f>[1]长账龄落实计划!K43</f>
        <v>0</v>
      </c>
      <c r="M71" s="13">
        <f>IF(COUNTIF($F$30:F71,F71)=1,COUNTIF($F$30:F71,F71),"")</f>
        <v>1</v>
      </c>
      <c r="N71" s="128">
        <f t="shared" si="11"/>
        <v>16.5</v>
      </c>
      <c r="O71" s="79">
        <f t="shared" si="12"/>
        <v>79</v>
      </c>
      <c r="P71" s="79" t="str">
        <f t="shared" si="13"/>
        <v>3年</v>
      </c>
      <c r="Q71" s="79" t="str">
        <f>IF(COUNTIF([9]辅助列设置!$Q:$Q,J71)&gt;0,"股份内","股份外")</f>
        <v>股份内</v>
      </c>
      <c r="R71" s="132" t="s">
        <v>25</v>
      </c>
      <c r="S71" s="133" t="s">
        <v>288</v>
      </c>
      <c r="V71" s="83" t="str" cm="1">
        <f t="array" ref="V71">INDEX(J:J,$AH71)</f>
        <v>漳州市角美轨道交通投资发展有限公司</v>
      </c>
      <c r="W71" s="83" t="str" cm="1">
        <f t="array" ref="W71">INDEX(G:G,AH71)</f>
        <v>厦门市轨道交通6号线漳州（角美）延伸段工程BIM技术应用咨询管理</v>
      </c>
      <c r="X71" s="83" cm="1">
        <f t="array" ref="X71">INDEX(N:N,AH71)</f>
        <v>9.6600000000000002E-3</v>
      </c>
      <c r="Y71" s="83" t="str" cm="1">
        <f t="array" ref="Y71">INDEX(P:P,$AH71)</f>
        <v>3年</v>
      </c>
      <c r="Z71" s="83" t="str" cm="1">
        <f t="array" ref="Z71">INDEX(K:K,$AH71)</f>
        <v>全部落实</v>
      </c>
      <c r="AA71" s="79" cm="1">
        <f t="array" ref="AA71">INDEX(L:L,$AH71)</f>
        <v>0</v>
      </c>
      <c r="AB71" s="79" t="e" cm="1">
        <f t="array" aca="1" ref="AB71" ca="1">INDEX(R:R,$AH71)</f>
        <v>#NAME?</v>
      </c>
      <c r="AC71" s="79" t="e" cm="1">
        <f t="array" aca="1" ref="AC71" ca="1">INDEX(S:S,$AH71)</f>
        <v>#NAME?</v>
      </c>
      <c r="AH71" s="79">
        <v>167</v>
      </c>
      <c r="AI71" s="79">
        <v>70</v>
      </c>
    </row>
    <row r="72" spans="1:35" x14ac:dyDescent="0.15">
      <c r="A72" s="128"/>
      <c r="B72" s="13">
        <f>[1]长账龄落实计划!A44</f>
        <v>112</v>
      </c>
      <c r="C72" s="131">
        <f>[1]长账龄落实计划!B44</f>
        <v>45287</v>
      </c>
      <c r="D72" s="13" t="str">
        <f>[1]长账龄落实计划!C44</f>
        <v>黄石有轨电车二期项目BIM前期规划管理平台建设服务项目工程技术咨询合同 - 上海市城市建设设计研究总院（集团）有限公司（本部） - 无税开票1430188.68</v>
      </c>
      <c r="E72" s="13" t="str">
        <f>[1]长账龄落实计划!D44</f>
        <v>上海市城市建设设计研究总院（集团）有限公司</v>
      </c>
      <c r="F72" s="13" t="str">
        <f>[1]长账龄落实计划!E44</f>
        <v>ZHT2023121900164</v>
      </c>
      <c r="G72" s="13" t="str">
        <f>_xlfn.XLOOKUP(F72,[9]【SUIT】合同静态信息表!$B:$B,[9]【SUIT】合同静态信息表!$C:$C)</f>
        <v>黄石有轨电车二期项目BIM前期规划管理平台建设服务项目工程技术咨询合同</v>
      </c>
      <c r="H72" s="13">
        <f>[1]长账龄落实计划!G44</f>
        <v>3790000</v>
      </c>
      <c r="I72" s="13">
        <f>[1]长账龄落实计划!H44</f>
        <v>1516000</v>
      </c>
      <c r="J72" s="13" t="str">
        <f>_xlfn.XLOOKUP(F72,[9]【SUIT】合同静态信息表!$B:$B,[9]【SUIT】合同静态信息表!$K:$K)</f>
        <v>上海市城市建设设计研究总院（集团）有限公司</v>
      </c>
      <c r="K72" s="13" t="str">
        <f>[1]长账龄落实计划!J44</f>
        <v>无法落实</v>
      </c>
      <c r="L72" s="13">
        <f>[1]长账龄落实计划!K44</f>
        <v>0</v>
      </c>
      <c r="M72" s="13">
        <f>IF(COUNTIF($F$30:F72,F72)=1,COUNTIF($F$30:F72,F72),"")</f>
        <v>1</v>
      </c>
      <c r="N72" s="128">
        <f t="shared" si="11"/>
        <v>379</v>
      </c>
      <c r="O72" s="79">
        <f t="shared" si="12"/>
        <v>9</v>
      </c>
      <c r="P72" s="79" t="str">
        <f t="shared" si="13"/>
        <v>3年</v>
      </c>
      <c r="Q72" s="79" t="str">
        <f>IF(COUNTIF([9]辅助列设置!$Q:$Q,J72)&gt;0,"股份内","股份外")</f>
        <v>股份内</v>
      </c>
      <c r="R72" s="79" t="e">
        <f ca="1">_xlfn.XLOOKUP(F72,产值及收款计划!C:C,产值及收款计划!B:B)</f>
        <v>#NAME?</v>
      </c>
      <c r="S72" s="79" t="e">
        <f ca="1">_xlfn.XLOOKUP(F72,产值及收款计划!C:C,产值及收款计划!O:O)</f>
        <v>#NAME?</v>
      </c>
      <c r="V72" s="83" t="str" cm="1">
        <f t="array" ref="V72">INDEX(J:J,$AH72)</f>
        <v>中铁二十二局集团电气化工程有限公司</v>
      </c>
      <c r="W72" s="83" t="str" cm="1">
        <f t="array" ref="W72">INDEX(G:G,AH72)</f>
        <v>厦门市轨道交通6号线漳州（角美）延伸段工程机电安装及装修施工BIM服务</v>
      </c>
      <c r="X72" s="83" cm="1">
        <f t="array" ref="X72">INDEX(N:N,AH72)</f>
        <v>1.6459999999999999E-3</v>
      </c>
      <c r="Y72" s="83" t="str" cm="1">
        <f t="array" ref="Y72">INDEX(P:P,$AH72)</f>
        <v>2年</v>
      </c>
      <c r="Z72" s="83" t="str" cm="1">
        <f t="array" ref="Z72">INDEX(K:K,$AH72)</f>
        <v>全部落实</v>
      </c>
      <c r="AA72" s="79" cm="1">
        <f t="array" ref="AA72">INDEX(L:L,$AH72)</f>
        <v>0</v>
      </c>
      <c r="AB72" s="79" t="e" cm="1">
        <f t="array" aca="1" ref="AB72" ca="1">INDEX(R:R,$AH72)</f>
        <v>#NAME?</v>
      </c>
      <c r="AC72" s="79" t="e" cm="1">
        <f t="array" aca="1" ref="AC72" ca="1">INDEX(S:S,$AH72)</f>
        <v>#NAME?</v>
      </c>
      <c r="AH72" s="79">
        <v>170</v>
      </c>
      <c r="AI72" s="79">
        <v>71</v>
      </c>
    </row>
    <row r="73" spans="1:35" x14ac:dyDescent="0.15">
      <c r="A73" s="128"/>
      <c r="B73" s="13">
        <f>[1]长账龄落实计划!A45</f>
        <v>114</v>
      </c>
      <c r="C73" s="131">
        <f>[1]长账龄落实计划!B45</f>
        <v>45379</v>
      </c>
      <c r="D73" s="13" t="str">
        <f>[1]长账龄落实计划!C45</f>
        <v>工程技术咨询合同（南汇支线（两港市域铁路）工程—BIM总体咨询） - 上海市城市建设设计研究总院（集团）有限公司（本部） - 无税开票28490.57</v>
      </c>
      <c r="E73" s="13" t="str">
        <f>[1]长账龄落实计划!D45</f>
        <v>上海市城市建设设计研究总院（集团）有限公司</v>
      </c>
      <c r="F73" s="13" t="str">
        <f>[1]长账龄落实计划!E45</f>
        <v>ZHT2022121400111</v>
      </c>
      <c r="G73" s="13" t="str">
        <f>_xlfn.XLOOKUP(F73,[9]【SUIT】合同静态信息表!$B:$B,[9]【SUIT】合同静态信息表!$C:$C)</f>
        <v>工程技术咨询合同（南汇支线（两港市域铁路）工程—BIM总体咨询）</v>
      </c>
      <c r="H73" s="13">
        <f>[1]长账龄落实计划!G45</f>
        <v>302000</v>
      </c>
      <c r="I73" s="13">
        <f>[1]长账龄落实计划!H45</f>
        <v>30200</v>
      </c>
      <c r="J73" s="13" t="str">
        <f>_xlfn.XLOOKUP(F73,[9]【SUIT】合同静态信息表!$B:$B,[9]【SUIT】合同静态信息表!$K:$K)</f>
        <v>上海市城市建设设计研究总院（集团）有限公司</v>
      </c>
      <c r="K73" s="13" t="str">
        <f>[1]长账龄落实计划!J45</f>
        <v>全部落实</v>
      </c>
      <c r="L73" s="13">
        <f>[1]长账龄落实计划!K45</f>
        <v>0</v>
      </c>
      <c r="M73" s="13" t="str">
        <f>IF(COUNTIF($F$30:F73,F73)=1,COUNTIF($F$30:F73,F73),"")</f>
        <v/>
      </c>
      <c r="N73" s="128" t="str">
        <f t="shared" si="11"/>
        <v/>
      </c>
      <c r="O73" s="79" t="e">
        <f t="shared" si="12"/>
        <v>#VALUE!</v>
      </c>
      <c r="P73" s="79" t="str">
        <f t="shared" si="13"/>
        <v>2年</v>
      </c>
      <c r="Q73" s="79" t="str">
        <f>IF(COUNTIF([9]辅助列设置!$Q:$Q,J73)&gt;0,"股份内","股份外")</f>
        <v>股份内</v>
      </c>
      <c r="R73" s="79" t="e">
        <f ca="1">_xlfn.XLOOKUP(F73,产值及收款计划!C:C,产值及收款计划!B:B)</f>
        <v>#NAME?</v>
      </c>
      <c r="S73" s="79" t="e">
        <f ca="1">_xlfn.XLOOKUP(F73,产值及收款计划!C:C,产值及收款计划!O:O)</f>
        <v>#NAME?</v>
      </c>
      <c r="V73" s="83" t="str" cm="1">
        <f t="array" ref="V73">INDEX(J:J,$AH73)</f>
        <v>中铁上海设计院集团有限公司</v>
      </c>
      <c r="W73" s="83" t="str" cm="1">
        <f t="array" ref="W73">INDEX(G:G,AH73)</f>
        <v>上海市域铁路示范区线工程BIM咨询专项委外合同</v>
      </c>
      <c r="X73" s="83" cm="1">
        <f t="array" ref="X73">INDEX(N:N,AH73)</f>
        <v>4.0000000000000003E-5</v>
      </c>
      <c r="Y73" s="83" t="str" cm="1">
        <f t="array" ref="Y73">INDEX(P:P,$AH73)</f>
        <v>2年</v>
      </c>
      <c r="Z73" s="83" t="str" cm="1">
        <f t="array" ref="Z73">INDEX(K:K,$AH73)</f>
        <v>全部落实</v>
      </c>
      <c r="AA73" s="79" cm="1">
        <f t="array" ref="AA73">INDEX(L:L,$AH73)</f>
        <v>0</v>
      </c>
      <c r="AB73" s="79" t="e" cm="1">
        <f t="array" aca="1" ref="AB73" ca="1">INDEX(R:R,$AH73)</f>
        <v>#NAME?</v>
      </c>
      <c r="AC73" s="79" t="e" cm="1">
        <f t="array" aca="1" ref="AC73" ca="1">INDEX(S:S,$AH73)</f>
        <v>#NAME?</v>
      </c>
      <c r="AH73" s="79">
        <v>110</v>
      </c>
      <c r="AI73" s="79">
        <v>72</v>
      </c>
    </row>
    <row r="74" spans="1:35" x14ac:dyDescent="0.15">
      <c r="A74" s="128"/>
      <c r="B74" s="13">
        <f>[1]长账龄落实计划!A46</f>
        <v>120</v>
      </c>
      <c r="C74" s="131">
        <f>[1]长账龄落实计划!B46</f>
        <v>45470</v>
      </c>
      <c r="D74" s="13" t="str">
        <f>[1]长账龄落实计划!C46</f>
        <v>工程技术咨询合同 - 上海市地下空间设计研究总院有限公司（本部） - 无税开票820754.72</v>
      </c>
      <c r="E74" s="13" t="str">
        <f>[1]长账龄落实计划!D46</f>
        <v>上海市地下空间设计研究总院有限公司</v>
      </c>
      <c r="F74" s="13" t="str">
        <f>[1]长账龄落实计划!E46</f>
        <v>ZHT2020123100147</v>
      </c>
      <c r="G74" s="13" t="str">
        <f>_xlfn.XLOOKUP(F74,[9]【SUIT】合同静态信息表!$B:$B,[9]【SUIT】合同静态信息表!$C:$C)</f>
        <v>工程技术咨询合同</v>
      </c>
      <c r="H74" s="13">
        <f>[1]长账龄落实计划!G46</f>
        <v>2664000</v>
      </c>
      <c r="I74" s="13">
        <f>[1]长账龄落实计划!H46</f>
        <v>870000</v>
      </c>
      <c r="J74" s="13" t="str">
        <f>_xlfn.XLOOKUP(F74,[9]【SUIT】合同静态信息表!$B:$B,[9]【SUIT】合同静态信息表!$K:$K)</f>
        <v>上海市地下空间设计研究总院有限公司</v>
      </c>
      <c r="K74" s="13" t="str">
        <f>[1]长账龄落实计划!J46</f>
        <v>无法落实</v>
      </c>
      <c r="L74" s="13">
        <f>[1]长账龄落实计划!K46</f>
        <v>0</v>
      </c>
      <c r="M74" s="13">
        <f>IF(COUNTIF($F$30:F74,F74)=1,COUNTIF($F$30:F74,F74),"")</f>
        <v>1</v>
      </c>
      <c r="N74" s="128">
        <f t="shared" si="11"/>
        <v>87</v>
      </c>
      <c r="O74" s="79">
        <f t="shared" si="12"/>
        <v>28</v>
      </c>
      <c r="P74" s="79" t="str">
        <f t="shared" si="13"/>
        <v>2年</v>
      </c>
      <c r="Q74" s="79" t="str">
        <f>IF(COUNTIF([9]辅助列设置!$Q:$Q,J74)&gt;0,"股份内","股份外")</f>
        <v>股份内</v>
      </c>
      <c r="R74" s="79" t="e">
        <f ca="1">_xlfn.XLOOKUP(F74,产值及收款计划!C:C,产值及收款计划!B:B)</f>
        <v>#NAME?</v>
      </c>
      <c r="S74" s="79" t="e">
        <f ca="1">_xlfn.XLOOKUP(F74,产值及收款计划!C:C,产值及收款计划!O:O)</f>
        <v>#NAME?</v>
      </c>
      <c r="V74" s="83" t="str" cm="1">
        <f t="array" ref="V74">INDEX(J:J,$AH74)</f>
        <v>华润（深圳）有限公司</v>
      </c>
      <c r="W74" s="83" t="str" cm="1">
        <f t="array" ref="W74">INDEX(G:G,AH74)</f>
        <v>龙岗区委党校迁址重建工程BIM设计与施工联合应用技术服务合同</v>
      </c>
      <c r="X74" s="83" cm="1">
        <f t="array" ref="X74">INDEX(N:N,AH74)</f>
        <v>9.9999999999999995E-7</v>
      </c>
      <c r="Y74" s="83" t="str" cm="1">
        <f t="array" ref="Y74">INDEX(P:P,$AH74)</f>
        <v>2年</v>
      </c>
      <c r="Z74" s="83" t="str" cm="1">
        <f t="array" ref="Z74">INDEX(K:K,$AH74)</f>
        <v>全部落实</v>
      </c>
      <c r="AA74" s="79" cm="1">
        <f t="array" ref="AA74">INDEX(L:L,$AH74)</f>
        <v>0</v>
      </c>
      <c r="AB74" s="79" t="e" cm="1">
        <f t="array" aca="1" ref="AB74" ca="1">INDEX(R:R,$AH74)</f>
        <v>#NAME?</v>
      </c>
      <c r="AC74" s="79" t="e" cm="1">
        <f t="array" aca="1" ref="AC74" ca="1">INDEX(S:S,$AH74)</f>
        <v>#NAME?</v>
      </c>
      <c r="AH74" s="79">
        <v>234</v>
      </c>
      <c r="AI74" s="79">
        <v>73</v>
      </c>
    </row>
    <row r="75" spans="1:35" x14ac:dyDescent="0.15">
      <c r="A75" s="128"/>
      <c r="B75" s="13">
        <f>[1]长账龄落实计划!A47</f>
        <v>124</v>
      </c>
      <c r="C75" s="131">
        <f>[1]长账龄落实计划!B47</f>
        <v>45471</v>
      </c>
      <c r="D75" s="13" t="str">
        <f>[1]长账龄落实计划!C47</f>
        <v>兰原高速黄河大桥BIM咨询服务项目 - 上海城建数字产业集团有限公司 - 无税开票750000</v>
      </c>
      <c r="E75" s="13" t="str">
        <f>[1]长账龄落实计划!D47</f>
        <v>上海城建数字产业集团有限公司</v>
      </c>
      <c r="F75" s="13" t="str">
        <f>[1]长账龄落实计划!E47</f>
        <v>ZHT2023042700037</v>
      </c>
      <c r="G75" s="13" t="str">
        <f>_xlfn.XLOOKUP(F75,[9]【SUIT】合同静态信息表!$B:$B,[9]【SUIT】合同静态信息表!$C:$C)</f>
        <v>兰原高速黄河大桥BIM咨询服务项目</v>
      </c>
      <c r="H75" s="13" t="str">
        <f>[1]长账龄落实计划!G47</f>
        <v>-</v>
      </c>
      <c r="I75" s="13">
        <f>[1]长账龄落实计划!H47</f>
        <v>395000</v>
      </c>
      <c r="J75" s="13" t="str">
        <f>_xlfn.XLOOKUP(F75,[9]【SUIT】合同静态信息表!$B:$B,[9]【SUIT】合同静态信息表!$K:$K)</f>
        <v>上海城建数字产业集团有限公司</v>
      </c>
      <c r="K75" s="13" t="str">
        <f>[1]长账龄落实计划!J47</f>
        <v>全部落实</v>
      </c>
      <c r="L75" s="13">
        <f>[1]长账龄落实计划!K47</f>
        <v>0</v>
      </c>
      <c r="M75" s="13">
        <f>IF(COUNTIF($F$30:F75,F75)=1,COUNTIF($F$30:F75,F75),"")</f>
        <v>1</v>
      </c>
      <c r="N75" s="128">
        <f t="shared" si="11"/>
        <v>39.5</v>
      </c>
      <c r="O75" s="79">
        <f t="shared" si="12"/>
        <v>58</v>
      </c>
      <c r="P75" s="79" t="str">
        <f t="shared" si="13"/>
        <v>2年</v>
      </c>
      <c r="Q75" s="79" t="str">
        <f>IF(COUNTIF([9]辅助列设置!$Q:$Q,J75)&gt;0,"股份内","股份外")</f>
        <v>股份内</v>
      </c>
      <c r="R75" s="79" t="e">
        <f ca="1">_xlfn.XLOOKUP(F75,产值及收款计划!C:C,产值及收款计划!B:B)</f>
        <v>#NAME?</v>
      </c>
      <c r="S75" s="79" t="e">
        <f ca="1">_xlfn.XLOOKUP(F75,产值及收款计划!C:C,产值及收款计划!O:O)</f>
        <v>#NAME?</v>
      </c>
      <c r="V75" s="134" t="str" cm="1">
        <f t="array" ref="V75">INDEX(J:J,$AH75)</f>
        <v>中德联合集团有限公司</v>
      </c>
      <c r="W75" s="134" t="str" cm="1">
        <f t="array" ref="W75">INDEX(G:G,AH75)</f>
        <v>青岛国际资源配置中心北片区建设运营数智一体化项目</v>
      </c>
      <c r="X75" s="134" t="str" cm="1">
        <f t="array" ref="X75">INDEX(N:N,AH75)</f>
        <v/>
      </c>
      <c r="Y75" s="134" t="str" cm="1">
        <f t="array" ref="Y75">INDEX(P:P,$AH75)</f>
        <v>4年</v>
      </c>
      <c r="Z75" s="134" t="str" cm="1">
        <f t="array" ref="Z75">INDEX(K:K,$AH75)</f>
        <v>不确定</v>
      </c>
      <c r="AA75" s="135" cm="1">
        <f t="array" ref="AA75">INDEX(L:L,$AH75)</f>
        <v>0</v>
      </c>
      <c r="AB75" s="135" t="e" cm="1">
        <f t="array" aca="1" ref="AB75" ca="1">INDEX(R:R,$AH75)</f>
        <v>#NAME?</v>
      </c>
      <c r="AC75" s="135" t="e" cm="1">
        <f t="array" aca="1" ref="AC75" ca="1">INDEX(S:S,$AH75)</f>
        <v>#NAME?</v>
      </c>
      <c r="AD75" s="135"/>
      <c r="AE75" s="135"/>
      <c r="AF75" s="135"/>
      <c r="AG75" s="135"/>
      <c r="AH75" s="135">
        <v>42</v>
      </c>
      <c r="AI75" s="135">
        <v>74</v>
      </c>
    </row>
    <row r="76" spans="1:35" x14ac:dyDescent="0.15">
      <c r="A76" s="128"/>
      <c r="B76" s="13">
        <f>[1]长账龄落实计划!A48</f>
        <v>125</v>
      </c>
      <c r="C76" s="131">
        <f>[1]长账龄落实计划!B48</f>
        <v>45504</v>
      </c>
      <c r="D76" s="13" t="str">
        <f>[1]长账龄落实计划!C48</f>
        <v>青岛航运贸易金融融合创新基地CDG地块地上区域BIM总体咨询项目 - 上海市城市建设设计研究总院（集团）有限公司青岛分公司 - 无税开票392636.26</v>
      </c>
      <c r="E76" s="13" t="str">
        <f>[1]长账龄落实计划!D48</f>
        <v>上海市城市建设设计研究总院（集团）有限公司青岛分公司</v>
      </c>
      <c r="F76" s="13" t="str">
        <f>[1]长账龄落实计划!E48</f>
        <v>ZHT2022122800127</v>
      </c>
      <c r="G76" s="13" t="str">
        <f>_xlfn.XLOOKUP(F76,[9]【SUIT】合同静态信息表!$B:$B,[9]【SUIT】合同静态信息表!$C:$C)</f>
        <v>青岛航运贸易金融融合创新基地CDG地块地上区域BIM总体咨询项目</v>
      </c>
      <c r="H76" s="13">
        <f>[1]长账龄落实计划!G48</f>
        <v>0</v>
      </c>
      <c r="I76" s="13">
        <f>[1]长账龄落实计划!H48</f>
        <v>427419.9</v>
      </c>
      <c r="J76" s="13" t="str">
        <f>_xlfn.XLOOKUP(F76,[9]【SUIT】合同静态信息表!$B:$B,[9]【SUIT】合同静态信息表!$K:$K)</f>
        <v>中德联合集团有限公司</v>
      </c>
      <c r="K76" s="13" t="str">
        <f>[1]长账龄落实计划!J48</f>
        <v>不确定</v>
      </c>
      <c r="L76" s="13">
        <f>[1]长账龄落实计划!K48</f>
        <v>0</v>
      </c>
      <c r="M76" s="13" t="str">
        <f>IF(COUNTIF($F$30:F76,F76)=1,COUNTIF($F$30:F76,F76),"")</f>
        <v/>
      </c>
      <c r="N76" s="128" t="str">
        <f t="shared" si="11"/>
        <v/>
      </c>
      <c r="O76" s="79" t="e">
        <f t="shared" si="12"/>
        <v>#VALUE!</v>
      </c>
      <c r="P76" s="79" t="str">
        <f t="shared" si="13"/>
        <v>2年</v>
      </c>
      <c r="Q76" s="79" t="str">
        <f>IF(COUNTIF([9]辅助列设置!$Q:$Q,J76)&gt;0,"股份内","股份外")</f>
        <v>股份外</v>
      </c>
      <c r="R76" s="79" t="e">
        <f ca="1">_xlfn.XLOOKUP(F76,产值及收款计划!C:C,产值及收款计划!B:B)</f>
        <v>#NAME?</v>
      </c>
      <c r="S76" s="79" t="e">
        <f ca="1">_xlfn.XLOOKUP(F76,产值及收款计划!C:C,产值及收款计划!O:O)</f>
        <v>#NAME?</v>
      </c>
      <c r="V76" s="134" t="str" cm="1">
        <f t="array" ref="V76">INDEX(J:J,$AH76)</f>
        <v>中铁十一局集团有限公司
长业建设集团有限公司</v>
      </c>
      <c r="W76" s="134" t="str" cm="1">
        <f t="array" ref="W76">INDEX(G:G,AH76)</f>
        <v>绍兴市二环南路智慧快速路智慧功能工程建设工程施工专业分包</v>
      </c>
      <c r="X76" s="134" t="str" cm="1">
        <f t="array" ref="X76">INDEX(N:N,AH76)</f>
        <v/>
      </c>
      <c r="Y76" s="134" t="str" cm="1">
        <f t="array" ref="Y76">INDEX(P:P,$AH76)</f>
        <v>3年</v>
      </c>
      <c r="Z76" s="134" t="str" cm="1">
        <f t="array" ref="Z76">INDEX(K:K,$AH76)</f>
        <v>无法落实</v>
      </c>
      <c r="AA76" s="135" cm="1">
        <f t="array" ref="AA76">INDEX(L:L,$AH76)</f>
        <v>0</v>
      </c>
      <c r="AB76" s="135" t="e" cm="1">
        <f t="array" aca="1" ref="AB76" ca="1">INDEX(R:R,$AH76)</f>
        <v>#NAME?</v>
      </c>
      <c r="AC76" s="135" t="e" cm="1">
        <f t="array" aca="1" ref="AC76" ca="1">INDEX(S:S,$AH76)</f>
        <v>#NAME?</v>
      </c>
      <c r="AD76" s="135"/>
      <c r="AE76" s="135"/>
      <c r="AF76" s="135"/>
      <c r="AG76" s="135"/>
      <c r="AH76" s="135">
        <v>43</v>
      </c>
      <c r="AI76" s="135">
        <v>75</v>
      </c>
    </row>
    <row r="77" spans="1:35" x14ac:dyDescent="0.15">
      <c r="A77" s="128"/>
      <c r="B77" s="13">
        <f>[1]长账龄落实计划!A49</f>
        <v>131</v>
      </c>
      <c r="C77" s="131">
        <f>[1]长账龄落实计划!B49</f>
        <v>44881</v>
      </c>
      <c r="D77" s="13" t="str">
        <f>[1]长账龄落实计划!C49</f>
        <v>绍兴项目监控中心智能化工程专业分包合同-中铁二十二局集团第三工程有限公司-收入确认5%质保金无税金额988361.87</v>
      </c>
      <c r="E77" s="13" t="str">
        <f>[1]长账龄落实计划!D49</f>
        <v>中铁二十二局集团第三工程有限公司</v>
      </c>
      <c r="F77" s="13" t="str">
        <f>[1]长账龄落实计划!E49</f>
        <v>ZHT2021122200152</v>
      </c>
      <c r="G77" s="13" t="str">
        <f>_xlfn.XLOOKUP(F77,[9]【SUIT】合同静态信息表!$B:$B,[9]【SUIT】合同静态信息表!$C:$C)</f>
        <v>绍兴项目监控中心智能化工程专业分包合同</v>
      </c>
      <c r="H77" s="13">
        <f>[1]长账龄落实计划!G49</f>
        <v>0</v>
      </c>
      <c r="I77" s="13">
        <f>[1]长账龄落实计划!H49</f>
        <v>1077314.44</v>
      </c>
      <c r="J77" s="13" t="str">
        <f>_xlfn.XLOOKUP(F77,[9]【SUIT】合同静态信息表!$B:$B,[9]【SUIT】合同静态信息表!$K:$K)</f>
        <v>中铁二十二局集团第三工程有限公司</v>
      </c>
      <c r="K77" s="13" t="str">
        <f>[1]长账龄落实计划!J49</f>
        <v>无法落实</v>
      </c>
      <c r="L77" s="13">
        <f>[1]长账龄落实计划!K49</f>
        <v>0</v>
      </c>
      <c r="M77" s="13" t="str">
        <f>IF(COUNTIF($F$30:F77,F77)=1,COUNTIF($F$30:F77,F77),"")</f>
        <v/>
      </c>
      <c r="N77" s="128" t="str">
        <f t="shared" si="11"/>
        <v/>
      </c>
      <c r="O77" s="79" t="e">
        <f t="shared" si="12"/>
        <v>#VALUE!</v>
      </c>
      <c r="P77" s="79" t="str">
        <f t="shared" si="13"/>
        <v>4年</v>
      </c>
      <c r="Q77" s="79" t="str">
        <f>IF(COUNTIF([9]辅助列设置!$Q:$Q,J77)&gt;0,"股份内","股份外")</f>
        <v>股份外</v>
      </c>
      <c r="R77" s="79" t="e">
        <f ca="1">_xlfn.XLOOKUP(F77,产值及收款计划!C:C,产值及收款计划!B:B)</f>
        <v>#NAME?</v>
      </c>
      <c r="S77" s="79" t="e">
        <f ca="1">_xlfn.XLOOKUP(F77,产值及收款计划!C:C,产值及收款计划!O:O)</f>
        <v>#NAME?</v>
      </c>
      <c r="V77" s="134" t="str" cm="1">
        <f t="array" ref="V77">INDEX(J:J,$AH77)</f>
        <v>中德联合集团有限公司</v>
      </c>
      <c r="W77" s="134" t="str" cm="1">
        <f t="array" ref="W77">INDEX(G:G,AH77)</f>
        <v>青岛国际资源配置中心北片区建设运营数智一体化项目</v>
      </c>
      <c r="X77" s="134" t="str" cm="1">
        <f t="array" ref="X77">INDEX(N:N,AH77)</f>
        <v/>
      </c>
      <c r="Y77" s="134" t="str" cm="1">
        <f t="array" ref="Y77">INDEX(P:P,$AH77)</f>
        <v>3年</v>
      </c>
      <c r="Z77" s="134" t="str" cm="1">
        <f t="array" ref="Z77">INDEX(K:K,$AH77)</f>
        <v>不确定</v>
      </c>
      <c r="AA77" s="135" cm="1">
        <f t="array" ref="AA77">INDEX(L:L,$AH77)</f>
        <v>0</v>
      </c>
      <c r="AB77" s="135" t="e" cm="1">
        <f t="array" aca="1" ref="AB77" ca="1">INDEX(R:R,$AH77)</f>
        <v>#NAME?</v>
      </c>
      <c r="AC77" s="135" t="e" cm="1">
        <f t="array" aca="1" ref="AC77" ca="1">INDEX(S:S,$AH77)</f>
        <v>#NAME?</v>
      </c>
      <c r="AD77" s="135"/>
      <c r="AE77" s="135"/>
      <c r="AF77" s="135"/>
      <c r="AG77" s="135"/>
      <c r="AH77" s="135">
        <v>47</v>
      </c>
      <c r="AI77" s="135">
        <v>76</v>
      </c>
    </row>
    <row r="78" spans="1:35" x14ac:dyDescent="0.15">
      <c r="A78" s="128"/>
      <c r="B78" s="13">
        <f>[1]长账龄落实计划!A50</f>
        <v>134</v>
      </c>
      <c r="C78" s="131">
        <f>[1]长账龄落实计划!B50</f>
        <v>44911</v>
      </c>
      <c r="D78" s="13" t="str">
        <f>[1]长账龄落实计划!C50</f>
        <v>嘉兴市二环内污水管网BIM数字资产建立及AR-MR巡维系统服务项目-浙江和达科技股份有限公司-质保金确认单无税69811.32</v>
      </c>
      <c r="E78" s="13" t="str">
        <f>[1]长账龄落实计划!D50</f>
        <v>浙江和达科技股份有限公司</v>
      </c>
      <c r="F78" s="13" t="str">
        <f>[1]长账龄落实计划!E50</f>
        <v>ZHT2020122500136</v>
      </c>
      <c r="G78" s="13" t="str">
        <f>_xlfn.XLOOKUP(F78,[9]【SUIT】合同静态信息表!$B:$B,[9]【SUIT】合同静态信息表!$C:$C)</f>
        <v>嘉兴市二环内污水管网BIM数字资产建立及AR-MR巡维系统服务项目</v>
      </c>
      <c r="H78" s="13">
        <f>[1]长账龄落实计划!G50</f>
        <v>0</v>
      </c>
      <c r="I78" s="13">
        <f>[1]长账龄落实计划!H50</f>
        <v>74000</v>
      </c>
      <c r="J78" s="13" t="str">
        <f>_xlfn.XLOOKUP(F78,[9]【SUIT】合同静态信息表!$B:$B,[9]【SUIT】合同静态信息表!$K:$K)</f>
        <v>浙江和达科技股份有限公司</v>
      </c>
      <c r="K78" s="13" t="str">
        <f>[1]长账龄落实计划!J50</f>
        <v>全部落实</v>
      </c>
      <c r="L78" s="13">
        <f>[1]长账龄落实计划!K50</f>
        <v>0</v>
      </c>
      <c r="M78" s="13">
        <f>IF(COUNTIF($F$30:F78,F78)=1,COUNTIF($F$30:F78,F78),"")</f>
        <v>1</v>
      </c>
      <c r="N78" s="128">
        <f t="shared" si="11"/>
        <v>7.4</v>
      </c>
      <c r="O78" s="79">
        <f t="shared" si="12"/>
        <v>100</v>
      </c>
      <c r="P78" s="79" t="str">
        <f t="shared" si="13"/>
        <v>4年</v>
      </c>
      <c r="Q78" s="79" t="str">
        <f>IF(COUNTIF([9]辅助列设置!$Q:$Q,J78)&gt;0,"股份内","股份外")</f>
        <v>股份外</v>
      </c>
      <c r="R78" s="79" t="e">
        <f ca="1">_xlfn.XLOOKUP(F78,产值及收款计划!C:C,产值及收款计划!B:B)</f>
        <v>#NAME?</v>
      </c>
      <c r="S78" s="79" t="e">
        <f ca="1">_xlfn.XLOOKUP(F78,产值及收款计划!C:C,产值及收款计划!O:O)</f>
        <v>#NAME?</v>
      </c>
      <c r="V78" s="134" t="str" cm="1">
        <f t="array" ref="V78">INDEX(J:J,$AH78)</f>
        <v>中德联合集团有限公司</v>
      </c>
      <c r="W78" s="134" t="str" cm="1">
        <f t="array" ref="W78">INDEX(G:G,AH78)</f>
        <v>青岛国际资源配置中心北片区建设运营数智一体化项目</v>
      </c>
      <c r="X78" s="134" t="str" cm="1">
        <f t="array" ref="X78">INDEX(N:N,AH78)</f>
        <v/>
      </c>
      <c r="Y78" s="134" t="str" cm="1">
        <f t="array" ref="Y78">INDEX(P:P,$AH78)</f>
        <v>3年</v>
      </c>
      <c r="Z78" s="134" t="str" cm="1">
        <f t="array" ref="Z78">INDEX(K:K,$AH78)</f>
        <v>不确定</v>
      </c>
      <c r="AA78" s="135" cm="1">
        <f t="array" ref="AA78">INDEX(L:L,$AH78)</f>
        <v>0</v>
      </c>
      <c r="AB78" s="135" t="e" cm="1">
        <f t="array" aca="1" ref="AB78" ca="1">INDEX(R:R,$AH78)</f>
        <v>#NAME?</v>
      </c>
      <c r="AC78" s="135" t="e" cm="1">
        <f t="array" aca="1" ref="AC78" ca="1">INDEX(S:S,$AH78)</f>
        <v>#NAME?</v>
      </c>
      <c r="AD78" s="135"/>
      <c r="AE78" s="135"/>
      <c r="AF78" s="135"/>
      <c r="AG78" s="135"/>
      <c r="AH78" s="135">
        <v>48</v>
      </c>
      <c r="AI78" s="135">
        <v>77</v>
      </c>
    </row>
    <row r="79" spans="1:35" x14ac:dyDescent="0.15">
      <c r="A79" s="128"/>
      <c r="B79" s="13">
        <f>[1]长账龄落实计划!A51</f>
        <v>138</v>
      </c>
      <c r="C79" s="131">
        <f>[1]长账龄落实计划!B51</f>
        <v>44740</v>
      </c>
      <c r="D79" s="13" t="str">
        <f>[1]长账龄落实计划!C51</f>
        <v>南湖区老（旧）住宅区改造提升专项工程（二期）第一批次（文昌片区，西丽片区，菜花泾片区，月河片区）之智慧化工程-上海市城市建设设计研究总院（集团）有限公司收入确认单未开票</v>
      </c>
      <c r="E79" s="13" t="str">
        <f>[1]长账龄落实计划!D51</f>
        <v>上海市城市建设设计研究总院（集团）有限公司</v>
      </c>
      <c r="F79" s="13" t="str">
        <f>[1]长账龄落实计划!E51</f>
        <v>ZHT2021051000043</v>
      </c>
      <c r="G79" s="13" t="str">
        <f>_xlfn.XLOOKUP(F79,[9]【SUIT】合同静态信息表!$B:$B,[9]【SUIT】合同静态信息表!$C:$C)</f>
        <v>南湖区老（旧）住宅区改造提升专项工程（二期）第一批次（文昌片区，西丽片区，菜花泾片区，月河片区） 之智慧化工程</v>
      </c>
      <c r="H79" s="13">
        <f>[1]长账龄落实计划!G51</f>
        <v>9915259</v>
      </c>
      <c r="I79" s="13">
        <f>[1]长账龄落实计划!H51</f>
        <v>754520</v>
      </c>
      <c r="J79" s="13" t="str">
        <f>_xlfn.XLOOKUP(F79,[9]【SUIT】合同静态信息表!$B:$B,[9]【SUIT】合同静态信息表!$K:$K)</f>
        <v>上海市城市建设设计研究总院（集团）有限公司</v>
      </c>
      <c r="K79" s="13" t="str">
        <f>[1]长账龄落实计划!J51</f>
        <v>不确定</v>
      </c>
      <c r="L79" s="13">
        <f>[1]长账龄落实计划!K51</f>
        <v>0</v>
      </c>
      <c r="M79" s="13" t="str">
        <f>IF(COUNTIF($F$30:F79,F79)=1,COUNTIF($F$30:F79,F79),"")</f>
        <v/>
      </c>
      <c r="N79" s="128" t="str">
        <f t="shared" si="11"/>
        <v/>
      </c>
      <c r="O79" s="79" t="e">
        <f t="shared" si="12"/>
        <v>#VALUE!</v>
      </c>
      <c r="P79" s="79" t="str">
        <f t="shared" si="13"/>
        <v>4年</v>
      </c>
      <c r="Q79" s="79" t="str">
        <f>IF(COUNTIF([9]辅助列设置!$Q:$Q,J79)&gt;0,"股份内","股份外")</f>
        <v>股份内</v>
      </c>
      <c r="R79" s="79" t="e">
        <f ca="1">_xlfn.XLOOKUP(F79,产值及收款计划!C:C,产值及收款计划!B:B)</f>
        <v>#NAME?</v>
      </c>
      <c r="S79" s="79" t="e">
        <f ca="1">_xlfn.XLOOKUP(F79,产值及收款计划!C:C,产值及收款计划!O:O)</f>
        <v>#NAME?</v>
      </c>
      <c r="V79" s="134" t="str" cm="1">
        <f t="array" ref="V79">INDEX(J:J,$AH79)</f>
        <v>中铁二十四局集团有限公司</v>
      </c>
      <c r="W79" s="134" t="str" cm="1">
        <f t="array" ref="W79">INDEX(G:G,AH79)</f>
        <v>上海市域铁路机场联络线1标一分部 中铁二十四局集团有限公司智慧工地项目</v>
      </c>
      <c r="X79" s="134" t="str" cm="1">
        <f t="array" ref="X79">INDEX(N:N,AH79)</f>
        <v/>
      </c>
      <c r="Y79" s="134" t="str" cm="1">
        <f t="array" ref="Y79">INDEX(P:P,$AH79)</f>
        <v>3年</v>
      </c>
      <c r="Z79" s="134" t="str" cm="1">
        <f t="array" ref="Z79">INDEX(K:K,$AH79)</f>
        <v>不确定</v>
      </c>
      <c r="AA79" s="135" cm="1">
        <f t="array" ref="AA79">INDEX(L:L,$AH79)</f>
        <v>0</v>
      </c>
      <c r="AB79" s="135" t="e" cm="1">
        <f t="array" aca="1" ref="AB79" ca="1">INDEX(R:R,$AH79)</f>
        <v>#NAME?</v>
      </c>
      <c r="AC79" s="135" t="e" cm="1">
        <f t="array" aca="1" ref="AC79" ca="1">INDEX(S:S,$AH79)</f>
        <v>#NAME?</v>
      </c>
      <c r="AD79" s="135"/>
      <c r="AE79" s="135"/>
      <c r="AF79" s="135"/>
      <c r="AG79" s="135"/>
      <c r="AH79" s="135">
        <v>55</v>
      </c>
      <c r="AI79" s="135">
        <v>78</v>
      </c>
    </row>
    <row r="80" spans="1:35" x14ac:dyDescent="0.15">
      <c r="A80" s="128"/>
      <c r="B80" s="13">
        <f>[1]长账龄落实计划!A52</f>
        <v>139</v>
      </c>
      <c r="C80" s="131">
        <f>[1]长账龄落实计划!B52</f>
        <v>44740</v>
      </c>
      <c r="D80" s="13" t="str">
        <f>[1]长账龄落实计划!C52</f>
        <v>南湖区老（旧）住宅区改造提升专项工程（二期）第二批次（明月片区）之智慧化工程-上海市城市建设设计研究总院（集团）有限公司-确认单未开票税金</v>
      </c>
      <c r="E80" s="13" t="str">
        <f>[1]长账龄落实计划!D52</f>
        <v>上海市城市建设设计研究总院（集团）有限公司</v>
      </c>
      <c r="F80" s="13" t="str">
        <f>[1]长账龄落实计划!E52</f>
        <v>ZHT2021051000046</v>
      </c>
      <c r="G80" s="13" t="str">
        <f>_xlfn.XLOOKUP(F80,[9]【SUIT】合同静态信息表!$B:$B,[9]【SUIT】合同静态信息表!$C:$C)</f>
        <v>南湖区老（旧）住宅区改造提升专项工程（二期）第二批次（明月片区） 之智慧化工程</v>
      </c>
      <c r="H80" s="13">
        <f>[1]长账龄落实计划!G52</f>
        <v>9668287</v>
      </c>
      <c r="I80" s="13">
        <f>[1]长账龄落实计划!H52</f>
        <v>4155252</v>
      </c>
      <c r="J80" s="13" t="str">
        <f>_xlfn.XLOOKUP(F80,[9]【SUIT】合同静态信息表!$B:$B,[9]【SUIT】合同静态信息表!$K:$K)</f>
        <v>上海市城市建设设计研究总院（集团）有限公司</v>
      </c>
      <c r="K80" s="13" t="str">
        <f>[1]长账龄落实计划!J52</f>
        <v>不确定</v>
      </c>
      <c r="L80" s="13">
        <f>[1]长账龄落实计划!K52</f>
        <v>0</v>
      </c>
      <c r="M80" s="13" t="str">
        <f>IF(COUNTIF($F$30:F80,F80)=1,COUNTIF($F$30:F80,F80),"")</f>
        <v/>
      </c>
      <c r="N80" s="128" t="str">
        <f t="shared" si="11"/>
        <v/>
      </c>
      <c r="O80" s="79" t="e">
        <f t="shared" si="12"/>
        <v>#VALUE!</v>
      </c>
      <c r="P80" s="79" t="str">
        <f t="shared" si="13"/>
        <v>4年</v>
      </c>
      <c r="Q80" s="79" t="str">
        <f>IF(COUNTIF([9]辅助列设置!$Q:$Q,J80)&gt;0,"股份内","股份外")</f>
        <v>股份内</v>
      </c>
      <c r="R80" s="79" t="e">
        <f ca="1">_xlfn.XLOOKUP(F80,产值及收款计划!C:C,产值及收款计划!B:B)</f>
        <v>#NAME?</v>
      </c>
      <c r="S80" s="79" t="e">
        <f ca="1">_xlfn.XLOOKUP(F80,产值及收款计划!C:C,产值及收款计划!O:O)</f>
        <v>#NAME?</v>
      </c>
      <c r="V80" s="134" t="str" cm="1">
        <f t="array" ref="V80">INDEX(J:J,$AH80)</f>
        <v>中铁二十四局集团有限公司</v>
      </c>
      <c r="W80" s="134" t="str" cm="1">
        <f t="array" ref="W80">INDEX(G:G,AH80)</f>
        <v>上海市域铁路机场联络线1标一分部 中铁二十四局集团有限公司智慧工地项目</v>
      </c>
      <c r="X80" s="134" t="str" cm="1">
        <f t="array" ref="X80">INDEX(N:N,AH80)</f>
        <v/>
      </c>
      <c r="Y80" s="134" t="str" cm="1">
        <f t="array" ref="Y80">INDEX(P:P,$AH80)</f>
        <v>3年</v>
      </c>
      <c r="Z80" s="134" t="str" cm="1">
        <f t="array" ref="Z80">INDEX(K:K,$AH80)</f>
        <v>不确定</v>
      </c>
      <c r="AA80" s="135" cm="1">
        <f t="array" ref="AA80">INDEX(L:L,$AH80)</f>
        <v>0</v>
      </c>
      <c r="AB80" s="135" t="e" cm="1">
        <f t="array" aca="1" ref="AB80" ca="1">INDEX(R:R,$AH80)</f>
        <v>#NAME?</v>
      </c>
      <c r="AC80" s="135" t="e" cm="1">
        <f t="array" aca="1" ref="AC80" ca="1">INDEX(S:S,$AH80)</f>
        <v>#NAME?</v>
      </c>
      <c r="AD80" s="135"/>
      <c r="AE80" s="135"/>
      <c r="AF80" s="135"/>
      <c r="AG80" s="135"/>
      <c r="AH80" s="135">
        <v>56</v>
      </c>
      <c r="AI80" s="135">
        <v>79</v>
      </c>
    </row>
    <row r="81" spans="1:35" x14ac:dyDescent="0.15">
      <c r="A81" s="128"/>
      <c r="B81" s="13">
        <f>[1]长账龄落实计划!A53</f>
        <v>140</v>
      </c>
      <c r="C81" s="131">
        <f>[1]长账龄落实计划!B53</f>
        <v>44740</v>
      </c>
      <c r="D81" s="13" t="str">
        <f>[1]长账龄落实计划!C53</f>
        <v>南湖区老（旧）住宅区改造及二环以内背街小巷提升工程设计采购施工总承包（EPC）（新兴街道松鹤片区）之智慧化工程-上海市城市建设设计研究总院（集团）有限公司-产值确认单累计确认724.8999万元</v>
      </c>
      <c r="E81" s="13" t="str">
        <f>[1]长账龄落实计划!D53</f>
        <v>上海市城市建设设计研究总院（集团）有限公司</v>
      </c>
      <c r="F81" s="13" t="str">
        <f>[1]长账龄落实计划!E53</f>
        <v>ZHT2021051000042</v>
      </c>
      <c r="G81" s="13" t="str">
        <f>_xlfn.XLOOKUP(F81,[9]【SUIT】合同静态信息表!$B:$B,[9]【SUIT】合同静态信息表!$C:$C)</f>
        <v>嘉兴市南湖区二环以内背街小巷提升工程（新兴街道松鹤片区）之智慧化工程</v>
      </c>
      <c r="H81" s="13">
        <f>[1]长账龄落实计划!G53</f>
        <v>7248999</v>
      </c>
      <c r="I81" s="13">
        <f>[1]长账龄落实计划!H53</f>
        <v>706165</v>
      </c>
      <c r="J81" s="13" t="str">
        <f>_xlfn.XLOOKUP(F81,[9]【SUIT】合同静态信息表!$B:$B,[9]【SUIT】合同静态信息表!$K:$K)</f>
        <v>上海市城市建设设计研究总院（集团）有限公司</v>
      </c>
      <c r="K81" s="13" t="str">
        <f>[1]长账龄落实计划!J53</f>
        <v>不确定</v>
      </c>
      <c r="L81" s="13">
        <f>[1]长账龄落实计划!K53</f>
        <v>0</v>
      </c>
      <c r="M81" s="13" t="str">
        <f>IF(COUNTIF($F$30:F81,F81)=1,COUNTIF($F$30:F81,F81),"")</f>
        <v/>
      </c>
      <c r="N81" s="128" t="str">
        <f t="shared" si="11"/>
        <v/>
      </c>
      <c r="O81" s="79" t="e">
        <f t="shared" si="12"/>
        <v>#VALUE!</v>
      </c>
      <c r="P81" s="79" t="str">
        <f t="shared" si="13"/>
        <v>4年</v>
      </c>
      <c r="Q81" s="79" t="str">
        <f>IF(COUNTIF([9]辅助列设置!$Q:$Q,J81)&gt;0,"股份内","股份外")</f>
        <v>股份内</v>
      </c>
      <c r="R81" s="79" t="e">
        <f ca="1">_xlfn.XLOOKUP(F81,产值及收款计划!C:C,产值及收款计划!B:B)</f>
        <v>#NAME?</v>
      </c>
      <c r="S81" s="79" t="e">
        <f ca="1">_xlfn.XLOOKUP(F81,产值及收款计划!C:C,产值及收款计划!O:O)</f>
        <v>#NAME?</v>
      </c>
      <c r="V81" s="134" t="str" cm="1">
        <f t="array" ref="V81">INDEX(J:J,$AH81)</f>
        <v>中德联合集团有限公司</v>
      </c>
      <c r="W81" s="134" t="str" cm="1">
        <f t="array" ref="W81">INDEX(G:G,AH81)</f>
        <v>青岛航运贸易金融融合创新基地CDG地块地上区域BIM总体咨询项目</v>
      </c>
      <c r="X81" s="134" t="str" cm="1">
        <f t="array" ref="X81">INDEX(N:N,AH81)</f>
        <v/>
      </c>
      <c r="Y81" s="134" t="str" cm="1">
        <f t="array" ref="Y81">INDEX(P:P,$AH81)</f>
        <v>2年</v>
      </c>
      <c r="Z81" s="134" t="str" cm="1">
        <f t="array" ref="Z81">INDEX(K:K,$AH81)</f>
        <v>不确定</v>
      </c>
      <c r="AA81" s="135" cm="1">
        <f t="array" ref="AA81">INDEX(L:L,$AH81)</f>
        <v>0</v>
      </c>
      <c r="AB81" s="135" t="e" cm="1">
        <f t="array" aca="1" ref="AB81" ca="1">INDEX(R:R,$AH81)</f>
        <v>#NAME?</v>
      </c>
      <c r="AC81" s="135" t="e" cm="1">
        <f t="array" aca="1" ref="AC81" ca="1">INDEX(S:S,$AH81)</f>
        <v>#NAME?</v>
      </c>
      <c r="AD81" s="135"/>
      <c r="AE81" s="135"/>
      <c r="AF81" s="135"/>
      <c r="AG81" s="135"/>
      <c r="AH81" s="135">
        <v>76</v>
      </c>
      <c r="AI81" s="135">
        <v>80</v>
      </c>
    </row>
    <row r="82" spans="1:35" x14ac:dyDescent="0.15">
      <c r="A82" s="128"/>
      <c r="B82" s="13">
        <f>[1]长账龄落实计划!A54</f>
        <v>141</v>
      </c>
      <c r="C82" s="131">
        <f>[1]长账龄落实计划!B54</f>
        <v>44740</v>
      </c>
      <c r="D82" s="13" t="str">
        <f>[1]长账龄落实计划!C54</f>
        <v>南湖区老（旧）住宅区改造及二环以内背街小巷提升工程设计采购施工总承包（EPC）（新兴街道王安片区）之智慧化工程-上海市城市建设设计研究总院（集团）有限公司未开票收入税金</v>
      </c>
      <c r="E82" s="13" t="str">
        <f>[1]长账龄落实计划!D54</f>
        <v>上海市城市建设设计研究总院（集团）有限公司</v>
      </c>
      <c r="F82" s="13" t="str">
        <f>[1]长账龄落实计划!E54</f>
        <v>ZHT2021050700041</v>
      </c>
      <c r="G82" s="13" t="str">
        <f>_xlfn.XLOOKUP(F82,[9]【SUIT】合同静态信息表!$B:$B,[9]【SUIT】合同静态信息表!$C:$C)</f>
        <v>南湖区老（旧）住宅区改造及二环以内背街小巷提升工程设计采购施工总承包（EPC）（新兴街道王安片区） 之智慧化工程</v>
      </c>
      <c r="H82" s="13">
        <f>[1]长账龄落实计划!G54</f>
        <v>8527218</v>
      </c>
      <c r="I82" s="13">
        <f>[1]长账龄落实计划!H54</f>
        <v>1324431</v>
      </c>
      <c r="J82" s="13" t="str">
        <f>_xlfn.XLOOKUP(F82,[9]【SUIT】合同静态信息表!$B:$B,[9]【SUIT】合同静态信息表!$K:$K)</f>
        <v>上海市城市建设设计研究总院（集团）有限公司</v>
      </c>
      <c r="K82" s="13" t="str">
        <f>[1]长账龄落实计划!J54</f>
        <v>不确定</v>
      </c>
      <c r="L82" s="13">
        <f>[1]长账龄落实计划!K54</f>
        <v>0</v>
      </c>
      <c r="M82" s="13" t="str">
        <f>IF(COUNTIF($F$30:F82,F82)=1,COUNTIF($F$30:F82,F82),"")</f>
        <v/>
      </c>
      <c r="N82" s="128" t="str">
        <f t="shared" si="11"/>
        <v/>
      </c>
      <c r="O82" s="79" t="e">
        <f t="shared" si="12"/>
        <v>#VALUE!</v>
      </c>
      <c r="P82" s="79" t="str">
        <f t="shared" si="13"/>
        <v>4年</v>
      </c>
      <c r="Q82" s="79" t="str">
        <f>IF(COUNTIF([9]辅助列设置!$Q:$Q,J82)&gt;0,"股份内","股份外")</f>
        <v>股份内</v>
      </c>
      <c r="R82" s="79" t="e">
        <f ca="1">_xlfn.XLOOKUP(F82,产值及收款计划!C:C,产值及收款计划!B:B)</f>
        <v>#NAME?</v>
      </c>
      <c r="S82" s="79" t="e">
        <f ca="1">_xlfn.XLOOKUP(F82,产值及收款计划!C:C,产值及收款计划!O:O)</f>
        <v>#NAME?</v>
      </c>
      <c r="V82" s="134" t="str" cm="1">
        <f t="array" ref="V82">INDEX(J:J,$AH82)</f>
        <v>中铁二十二局集团第三工程有限公司</v>
      </c>
      <c r="W82" s="134" t="str" cm="1">
        <f t="array" ref="W82">INDEX(G:G,AH82)</f>
        <v>绍兴项目监控中心智能化工程专业分包合同</v>
      </c>
      <c r="X82" s="134" t="str" cm="1">
        <f t="array" ref="X82">INDEX(N:N,AH82)</f>
        <v/>
      </c>
      <c r="Y82" s="134" t="str" cm="1">
        <f t="array" ref="Y82">INDEX(P:P,$AH82)</f>
        <v>4年</v>
      </c>
      <c r="Z82" s="134" t="str" cm="1">
        <f t="array" ref="Z82">INDEX(K:K,$AH82)</f>
        <v>无法落实</v>
      </c>
      <c r="AA82" s="135" cm="1">
        <f t="array" ref="AA82">INDEX(L:L,$AH82)</f>
        <v>0</v>
      </c>
      <c r="AB82" s="135" t="e" cm="1">
        <f t="array" aca="1" ref="AB82" ca="1">INDEX(R:R,$AH82)</f>
        <v>#NAME?</v>
      </c>
      <c r="AC82" s="135" t="e" cm="1">
        <f t="array" aca="1" ref="AC82" ca="1">INDEX(S:S,$AH82)</f>
        <v>#NAME?</v>
      </c>
      <c r="AD82" s="135"/>
      <c r="AE82" s="135"/>
      <c r="AF82" s="135"/>
      <c r="AG82" s="135"/>
      <c r="AH82" s="135">
        <v>77</v>
      </c>
      <c r="AI82" s="135">
        <v>81</v>
      </c>
    </row>
    <row r="83" spans="1:35" x14ac:dyDescent="0.15">
      <c r="A83" s="128"/>
      <c r="B83" s="13">
        <f>[1]长账龄落实计划!A55</f>
        <v>142</v>
      </c>
      <c r="C83" s="131">
        <f>[1]长账龄落实计划!B55</f>
        <v>44740</v>
      </c>
      <c r="D83" s="13" t="str">
        <f>[1]长账龄落实计划!C55</f>
        <v>南湖区老（旧）住宅区改造提升专项工程（二期）第二批次（秀运片区、解放路片区）之智慧化工程-上海市城市建设设计研究总院（集团）有限公司-未开票税金</v>
      </c>
      <c r="E83" s="13" t="str">
        <f>[1]长账龄落实计划!D55</f>
        <v>上海市城市建设设计研究总院（集团）有限公司</v>
      </c>
      <c r="F83" s="13" t="str">
        <f>[1]长账龄落实计划!E55</f>
        <v>ZHT2021051000044</v>
      </c>
      <c r="G83" s="13" t="str">
        <f>_xlfn.XLOOKUP(F83,[9]【SUIT】合同静态信息表!$B:$B,[9]【SUIT】合同静态信息表!$C:$C)</f>
        <v>南湖区老（旧）住宅区改造提升专项工程（二期）第二批次（秀运片区、解放路片区） 之智慧化工程</v>
      </c>
      <c r="H83" s="13">
        <f>[1]长账龄落实计划!G55</f>
        <v>5070983</v>
      </c>
      <c r="I83" s="13">
        <f>[1]长账龄落实计划!H55</f>
        <v>645086</v>
      </c>
      <c r="J83" s="13" t="str">
        <f>_xlfn.XLOOKUP(F83,[9]【SUIT】合同静态信息表!$B:$B,[9]【SUIT】合同静态信息表!$K:$K)</f>
        <v>上海市城市建设设计研究总院（集团）有限公司</v>
      </c>
      <c r="K83" s="13" t="str">
        <f>[1]长账龄落实计划!J55</f>
        <v>不确定</v>
      </c>
      <c r="L83" s="13">
        <f>[1]长账龄落实计划!K55</f>
        <v>0</v>
      </c>
      <c r="M83" s="13">
        <f>IF(COUNTIF($F$30:F83,F83)=1,COUNTIF($F$30:F83,F83),"")</f>
        <v>1</v>
      </c>
      <c r="N83" s="128">
        <f t="shared" si="11"/>
        <v>64.508600000000001</v>
      </c>
      <c r="O83" s="79">
        <f t="shared" si="12"/>
        <v>42</v>
      </c>
      <c r="P83" s="79" t="str">
        <f t="shared" si="13"/>
        <v>4年</v>
      </c>
      <c r="Q83" s="79" t="str">
        <f>IF(COUNTIF([9]辅助列设置!$Q:$Q,J83)&gt;0,"股份内","股份外")</f>
        <v>股份内</v>
      </c>
      <c r="R83" s="79" t="e">
        <f ca="1">_xlfn.XLOOKUP(F83,产值及收款计划!C:C,产值及收款计划!B:B)</f>
        <v>#NAME?</v>
      </c>
      <c r="S83" s="79" t="e">
        <f ca="1">_xlfn.XLOOKUP(F83,产值及收款计划!C:C,产值及收款计划!O:O)</f>
        <v>#NAME?</v>
      </c>
      <c r="V83" s="134" t="str" cm="1">
        <f t="array" ref="V83">INDEX(J:J,$AH83)</f>
        <v>中铁十一局集团有限公司
长业建设集团有限公司</v>
      </c>
      <c r="W83" s="134" t="str" cm="1">
        <f t="array" ref="W83">INDEX(G:G,AH83)</f>
        <v>绍兴市二环南路智慧快速路智慧功能工程建设工程施工专业分包</v>
      </c>
      <c r="X83" s="134" t="str" cm="1">
        <f t="array" ref="X83">INDEX(N:N,AH83)</f>
        <v/>
      </c>
      <c r="Y83" s="134" t="str" cm="1">
        <f t="array" ref="Y83">INDEX(P:P,$AH83)</f>
        <v>3年</v>
      </c>
      <c r="Z83" s="134" t="str" cm="1">
        <f t="array" ref="Z83">INDEX(K:K,$AH83)</f>
        <v>无法落实</v>
      </c>
      <c r="AA83" s="135" cm="1">
        <f t="array" ref="AA83">INDEX(L:L,$AH83)</f>
        <v>0</v>
      </c>
      <c r="AB83" s="135" t="e" cm="1">
        <f t="array" aca="1" ref="AB83" ca="1">INDEX(R:R,$AH83)</f>
        <v>#NAME?</v>
      </c>
      <c r="AC83" s="135" t="e" cm="1">
        <f t="array" aca="1" ref="AC83" ca="1">INDEX(S:S,$AH83)</f>
        <v>#NAME?</v>
      </c>
      <c r="AD83" s="135"/>
      <c r="AE83" s="135"/>
      <c r="AF83" s="135"/>
      <c r="AG83" s="135"/>
      <c r="AH83" s="135">
        <v>85</v>
      </c>
      <c r="AI83" s="135">
        <v>82</v>
      </c>
    </row>
    <row r="84" spans="1:35" x14ac:dyDescent="0.15">
      <c r="A84" s="128"/>
      <c r="B84" s="13">
        <f>[1]长账龄落实计划!A56</f>
        <v>143</v>
      </c>
      <c r="C84" s="131">
        <f>[1]长账龄落实计划!B56</f>
        <v>44740</v>
      </c>
      <c r="D84" s="13" t="str">
        <f>[1]长账龄落实计划!C56</f>
        <v>南湖区老（旧）住宅区改造提升专项工程（二期）第二批次（真合片区、凌塘片区）之智慧化工程-上海市城市建设设计研究总院（集团）有限公司产值确认未开票税金</v>
      </c>
      <c r="E84" s="13" t="str">
        <f>[1]长账龄落实计划!D56</f>
        <v>上海市城市建设设计研究总院（集团）有限公司</v>
      </c>
      <c r="F84" s="13" t="str">
        <f>[1]长账龄落实计划!E56</f>
        <v>ZHT2021051000045</v>
      </c>
      <c r="G84" s="13" t="str">
        <f>_xlfn.XLOOKUP(F84,[9]【SUIT】合同静态信息表!$B:$B,[9]【SUIT】合同静态信息表!$C:$C)</f>
        <v>南湖区老（旧）住宅区改造提升专项工程（二期）第二批次（真合片区、凌塘片区） 之智慧化工程</v>
      </c>
      <c r="H84" s="13">
        <f>[1]长账龄落实计划!G56</f>
        <v>7150755</v>
      </c>
      <c r="I84" s="13">
        <f>[1]长账龄落实计划!H56</f>
        <v>1399398</v>
      </c>
      <c r="J84" s="13" t="str">
        <f>_xlfn.XLOOKUP(F84,[9]【SUIT】合同静态信息表!$B:$B,[9]【SUIT】合同静态信息表!$K:$K)</f>
        <v>上海市城市建设设计研究总院（集团）有限公司</v>
      </c>
      <c r="K84" s="13" t="str">
        <f>[1]长账龄落实计划!J56</f>
        <v>不确定</v>
      </c>
      <c r="L84" s="13">
        <f>[1]长账龄落实计划!K56</f>
        <v>0</v>
      </c>
      <c r="M84" s="13" t="str">
        <f>IF(COUNTIF($F$30:F84,F84)=1,COUNTIF($F$30:F84,F84),"")</f>
        <v/>
      </c>
      <c r="N84" s="128" t="str">
        <f t="shared" si="11"/>
        <v/>
      </c>
      <c r="O84" s="79" t="e">
        <f t="shared" si="12"/>
        <v>#VALUE!</v>
      </c>
      <c r="P84" s="79" t="str">
        <f t="shared" si="13"/>
        <v>4年</v>
      </c>
      <c r="Q84" s="79" t="str">
        <f>IF(COUNTIF([9]辅助列设置!$Q:$Q,J84)&gt;0,"股份内","股份外")</f>
        <v>股份内</v>
      </c>
      <c r="R84" s="79" t="e">
        <f ca="1">_xlfn.XLOOKUP(F84,产值及收款计划!C:C,产值及收款计划!B:B)</f>
        <v>#NAME?</v>
      </c>
      <c r="S84" s="79" t="e">
        <f ca="1">_xlfn.XLOOKUP(F84,产值及收款计划!C:C,产值及收款计划!O:O)</f>
        <v>#NAME?</v>
      </c>
      <c r="V84" s="134" t="str" cm="1">
        <f t="array" ref="V84">INDEX(J:J,$AH84)</f>
        <v>中铁十一局集团有限公司
长业建设集团有限公司</v>
      </c>
      <c r="W84" s="134" t="str" cm="1">
        <f t="array" ref="W84">INDEX(G:G,AH84)</f>
        <v>绍兴市二环南路智慧快速路智慧功能工程建设工程施工专业分包</v>
      </c>
      <c r="X84" s="134" t="str" cm="1">
        <f t="array" ref="X84">INDEX(N:N,AH84)</f>
        <v/>
      </c>
      <c r="Y84" s="134" t="str" cm="1">
        <f t="array" ref="Y84">INDEX(P:P,$AH84)</f>
        <v>3年</v>
      </c>
      <c r="Z84" s="134" t="str" cm="1">
        <f t="array" ref="Z84">INDEX(K:K,$AH84)</f>
        <v>无法落实</v>
      </c>
      <c r="AA84" s="135" cm="1">
        <f t="array" ref="AA84">INDEX(L:L,$AH84)</f>
        <v>0</v>
      </c>
      <c r="AB84" s="135" t="e" cm="1">
        <f t="array" aca="1" ref="AB84" ca="1">INDEX(R:R,$AH84)</f>
        <v>#NAME?</v>
      </c>
      <c r="AC84" s="135" t="e" cm="1">
        <f t="array" aca="1" ref="AC84" ca="1">INDEX(S:S,$AH84)</f>
        <v>#NAME?</v>
      </c>
      <c r="AD84" s="135"/>
      <c r="AE84" s="135"/>
      <c r="AF84" s="135"/>
      <c r="AG84" s="135"/>
      <c r="AH84" s="135">
        <v>86</v>
      </c>
      <c r="AI84" s="135">
        <v>83</v>
      </c>
    </row>
    <row r="85" spans="1:35" x14ac:dyDescent="0.15">
      <c r="A85" s="128"/>
      <c r="B85" s="13">
        <f>[1]长账龄落实计划!A57</f>
        <v>147</v>
      </c>
      <c r="C85" s="131">
        <f>[1]长账龄落实计划!B57</f>
        <v>45190</v>
      </c>
      <c r="D85" s="13" t="str">
        <f>[1]长账龄落实计划!C57</f>
        <v>绍兴市二环南路智慧快速路智慧功能工程建设工程施工专业分包 - 中铁十一局集团有限公司 - 无税开票3098964.15</v>
      </c>
      <c r="E85" s="13" t="str">
        <f>[1]长账龄落实计划!D57</f>
        <v>中铁十一局集团有限公司第四分公司</v>
      </c>
      <c r="F85" s="13" t="str">
        <f>[1]长账龄落实计划!E57</f>
        <v>ZHT2022092800082</v>
      </c>
      <c r="G85" s="13" t="str">
        <f>_xlfn.XLOOKUP(F85,[9]【SUIT】合同静态信息表!$B:$B,[9]【SUIT】合同静态信息表!$C:$C)</f>
        <v>绍兴市二环南路智慧快速路智慧功能工程建设工程施工专业分包</v>
      </c>
      <c r="H85" s="13">
        <f>[1]长账龄落实计划!G57</f>
        <v>28278042</v>
      </c>
      <c r="I85" s="13">
        <f>[1]长账龄落实计划!H57</f>
        <v>3151646.54</v>
      </c>
      <c r="J85" s="13" t="str">
        <f>_xlfn.XLOOKUP(F85,[9]【SUIT】合同静态信息表!$B:$B,[9]【SUIT】合同静态信息表!$K:$K)</f>
        <v>中铁十一局集团有限公司
长业建设集团有限公司</v>
      </c>
      <c r="K85" s="13" t="str">
        <f>[1]长账龄落实计划!J57</f>
        <v>无法落实</v>
      </c>
      <c r="L85" s="13">
        <f>[1]长账龄落实计划!K57</f>
        <v>0</v>
      </c>
      <c r="M85" s="13" t="str">
        <f>IF(COUNTIF($F$30:F85,F85)=1,COUNTIF($F$30:F85,F85),"")</f>
        <v/>
      </c>
      <c r="N85" s="128" t="str">
        <f t="shared" si="11"/>
        <v/>
      </c>
      <c r="O85" s="79" t="e">
        <f t="shared" si="12"/>
        <v>#VALUE!</v>
      </c>
      <c r="P85" s="79" t="str">
        <f t="shared" si="13"/>
        <v>3年</v>
      </c>
      <c r="Q85" s="79" t="str">
        <f>IF(COUNTIF([9]辅助列设置!$Q:$Q,J85)&gt;0,"股份内","股份外")</f>
        <v>股份外</v>
      </c>
      <c r="R85" s="79" t="e">
        <f ca="1">_xlfn.XLOOKUP(F85,产值及收款计划!C:C,产值及收款计划!B:B)</f>
        <v>#NAME?</v>
      </c>
      <c r="S85" s="79" t="e">
        <f ca="1">_xlfn.XLOOKUP(F85,产值及收款计划!C:C,产值及收款计划!O:O)</f>
        <v>#NAME?</v>
      </c>
      <c r="V85" s="134" t="str" cm="1">
        <f t="array" ref="V85">INDEX(J:J,$AH85)</f>
        <v>核工业北京地质研究院</v>
      </c>
      <c r="W85" s="134" t="str" cm="1">
        <f t="array" ref="W85">INDEX(G:G,AH85)</f>
        <v>地下实验室科研数据动态管理平台项目</v>
      </c>
      <c r="X85" s="134" t="str" cm="1">
        <f t="array" ref="X85">INDEX(N:N,AH85)</f>
        <v/>
      </c>
      <c r="Y85" s="134" t="str" cm="1">
        <f t="array" ref="Y85">INDEX(P:P,$AH85)</f>
        <v>3年</v>
      </c>
      <c r="Z85" s="134" t="str" cm="1">
        <f t="array" ref="Z85">INDEX(K:K,$AH85)</f>
        <v>无法落实</v>
      </c>
      <c r="AA85" s="135" cm="1">
        <f t="array" ref="AA85">INDEX(L:L,$AH85)</f>
        <v>0</v>
      </c>
      <c r="AB85" s="135" t="e" cm="1">
        <f t="array" aca="1" ref="AB85" ca="1">INDEX(R:R,$AH85)</f>
        <v>#NAME?</v>
      </c>
      <c r="AC85" s="135" t="e" cm="1">
        <f t="array" aca="1" ref="AC85" ca="1">INDEX(S:S,$AH85)</f>
        <v>#NAME?</v>
      </c>
      <c r="AD85" s="135"/>
      <c r="AE85" s="135"/>
      <c r="AF85" s="135"/>
      <c r="AG85" s="135"/>
      <c r="AH85" s="135">
        <v>95</v>
      </c>
      <c r="AI85" s="135">
        <v>84</v>
      </c>
    </row>
    <row r="86" spans="1:35" x14ac:dyDescent="0.15">
      <c r="A86" s="128"/>
      <c r="B86" s="13">
        <f>[1]长账龄落实计划!A58</f>
        <v>148</v>
      </c>
      <c r="C86" s="131">
        <f>[1]长账龄落实计划!B58</f>
        <v>45190</v>
      </c>
      <c r="D86" s="13" t="str">
        <f>[1]长账龄落实计划!C58</f>
        <v>绍兴市二环南路智慧快速路智慧功能工程建设工程施工专业分包 - 中铁十一局集团有限公司 - 无税开票3098964.15</v>
      </c>
      <c r="E86" s="13" t="str">
        <f>[1]长账龄落实计划!D58</f>
        <v>中铁十一局集团有限公司第四分公司</v>
      </c>
      <c r="F86" s="13" t="str">
        <f>[1]长账龄落实计划!E58</f>
        <v>ZHT2022092800082</v>
      </c>
      <c r="G86" s="13" t="str">
        <f>_xlfn.XLOOKUP(F86,[9]【SUIT】合同静态信息表!$B:$B,[9]【SUIT】合同静态信息表!$C:$C)</f>
        <v>绍兴市二环南路智慧快速路智慧功能工程建设工程施工专业分包</v>
      </c>
      <c r="H86" s="13">
        <f>[1]长账龄落实计划!G58</f>
        <v>28278042</v>
      </c>
      <c r="I86" s="13">
        <f>[1]长账龄落实计划!H58</f>
        <v>350182.95</v>
      </c>
      <c r="J86" s="13" t="str">
        <f>_xlfn.XLOOKUP(F86,[9]【SUIT】合同静态信息表!$B:$B,[9]【SUIT】合同静态信息表!$K:$K)</f>
        <v>中铁十一局集团有限公司
长业建设集团有限公司</v>
      </c>
      <c r="K86" s="13" t="str">
        <f>[1]长账龄落实计划!J58</f>
        <v>无法落实</v>
      </c>
      <c r="L86" s="13">
        <f>[1]长账龄落实计划!K58</f>
        <v>0</v>
      </c>
      <c r="M86" s="13" t="str">
        <f>IF(COUNTIF($F$30:F86,F86)=1,COUNTIF($F$30:F86,F86),"")</f>
        <v/>
      </c>
      <c r="N86" s="128" t="str">
        <f t="shared" si="11"/>
        <v/>
      </c>
      <c r="O86" s="79" t="e">
        <f t="shared" si="12"/>
        <v>#VALUE!</v>
      </c>
      <c r="P86" s="79" t="str">
        <f t="shared" si="13"/>
        <v>3年</v>
      </c>
      <c r="Q86" s="79" t="str">
        <f>IF(COUNTIF([9]辅助列设置!$Q:$Q,J86)&gt;0,"股份内","股份外")</f>
        <v>股份外</v>
      </c>
      <c r="R86" s="79" t="e">
        <f ca="1">_xlfn.XLOOKUP(F86,产值及收款计划!C:C,产值及收款计划!B:B)</f>
        <v>#NAME?</v>
      </c>
      <c r="S86" s="79" t="e">
        <f ca="1">_xlfn.XLOOKUP(F86,产值及收款计划!C:C,产值及收款计划!O:O)</f>
        <v>#NAME?</v>
      </c>
      <c r="V86" s="134" t="str" cm="1">
        <f t="array" ref="V86">INDEX(J:J,$AH86)</f>
        <v>中交路桥建设有限公司</v>
      </c>
      <c r="W86" s="134" t="str" cm="1">
        <f t="array" ref="W86">INDEX(G:G,AH86)</f>
        <v>嘉兴市域快速道路智慧建设管理平台服务项目</v>
      </c>
      <c r="X86" s="134" t="str" cm="1">
        <f t="array" ref="X86">INDEX(N:N,AH86)</f>
        <v/>
      </c>
      <c r="Y86" s="134" t="str" cm="1">
        <f t="array" ref="Y86">INDEX(P:P,$AH86)</f>
        <v>2年</v>
      </c>
      <c r="Z86" s="134" t="str" cm="1">
        <f t="array" ref="Z86">INDEX(K:K,$AH86)</f>
        <v>全部落实</v>
      </c>
      <c r="AA86" s="135" cm="1">
        <f t="array" ref="AA86">INDEX(L:L,$AH86)</f>
        <v>0</v>
      </c>
      <c r="AB86" s="135" t="e" cm="1">
        <f t="array" aca="1" ref="AB86" ca="1">INDEX(R:R,$AH86)</f>
        <v>#NAME?</v>
      </c>
      <c r="AC86" s="135" t="e" cm="1">
        <f t="array" aca="1" ref="AC86" ca="1">INDEX(S:S,$AH86)</f>
        <v>#NAME?</v>
      </c>
      <c r="AD86" s="135"/>
      <c r="AE86" s="135"/>
      <c r="AF86" s="135"/>
      <c r="AG86" s="135"/>
      <c r="AH86" s="135">
        <v>100</v>
      </c>
      <c r="AI86" s="135">
        <v>85</v>
      </c>
    </row>
    <row r="87" spans="1:35" x14ac:dyDescent="0.15">
      <c r="A87" s="128"/>
      <c r="B87" s="13">
        <f>[1]长账龄落实计划!A59</f>
        <v>149</v>
      </c>
      <c r="C87" s="131">
        <f>[1]长账龄落实计划!B59</f>
        <v>45190</v>
      </c>
      <c r="D87" s="13" t="str">
        <f>[1]长账龄落实计划!C59</f>
        <v>绍兴二环南路智慧快速路智慧工程采购合同 - 上海城建数字产业集团有限公司 - 无税开票5550079.19</v>
      </c>
      <c r="E87" s="13" t="str">
        <f>[1]长账龄落实计划!D59</f>
        <v>上海城建数字产业集团有限公司</v>
      </c>
      <c r="F87" s="13" t="str">
        <f>[1]长账龄落实计划!E59</f>
        <v>ZHT2022112300104</v>
      </c>
      <c r="G87" s="13" t="str">
        <f>_xlfn.XLOOKUP(F87,[9]【SUIT】合同静态信息表!$B:$B,[9]【SUIT】合同静态信息表!$C:$C)</f>
        <v>绍兴二环南路智慧快速路智慧工程采购合同</v>
      </c>
      <c r="H87" s="13">
        <f>[1]长账龄落实计划!G59</f>
        <v>8025057</v>
      </c>
      <c r="I87" s="13">
        <f>[1]长账龄落实计划!H59</f>
        <v>6271589.4900000002</v>
      </c>
      <c r="J87" s="13" t="str">
        <f>_xlfn.XLOOKUP(F87,[9]【SUIT】合同静态信息表!$B:$B,[9]【SUIT】合同静态信息表!$K:$K)</f>
        <v>上海城建数字产业集团有限公司</v>
      </c>
      <c r="K87" s="13" t="str">
        <f>[1]长账龄落实计划!J59</f>
        <v>无法落实</v>
      </c>
      <c r="L87" s="13">
        <f>[1]长账龄落实计划!K59</f>
        <v>0</v>
      </c>
      <c r="M87" s="13">
        <f>IF(COUNTIF($F$30:F87,F87)=1,COUNTIF($F$30:F87,F87),"")</f>
        <v>1</v>
      </c>
      <c r="N87" s="128">
        <f t="shared" si="11"/>
        <v>627.15894900000001</v>
      </c>
      <c r="O87" s="79">
        <f t="shared" si="12"/>
        <v>2</v>
      </c>
      <c r="P87" s="79" t="str">
        <f t="shared" si="13"/>
        <v>3年</v>
      </c>
      <c r="Q87" s="79" t="str">
        <f>IF(COUNTIF([9]辅助列设置!$Q:$Q,J87)&gt;0,"股份内","股份外")</f>
        <v>股份内</v>
      </c>
      <c r="R87" s="79" t="e">
        <f ca="1">_xlfn.XLOOKUP(F87,产值及收款计划!C:C,产值及收款计划!B:B)</f>
        <v>#NAME?</v>
      </c>
      <c r="S87" s="79" t="e">
        <f ca="1">_xlfn.XLOOKUP(F87,产值及收款计划!C:C,产值及收款计划!O:O)</f>
        <v>#NAME?</v>
      </c>
      <c r="V87" s="134" t="str" cm="1">
        <f t="array" ref="V87">INDEX(J:J,$AH87)</f>
        <v>江苏镇江路桥工程有限公司</v>
      </c>
      <c r="W87" s="134" t="str" cm="1">
        <f t="array" ref="W87">INDEX(G:G,AH87)</f>
        <v>嘉兴市域快速道路智慧建设管理平台服务项目</v>
      </c>
      <c r="X87" s="134" t="str" cm="1">
        <f t="array" ref="X87">INDEX(N:N,AH87)</f>
        <v/>
      </c>
      <c r="Y87" s="134" t="str" cm="1">
        <f t="array" ref="Y87">INDEX(P:P,$AH87)</f>
        <v>2年</v>
      </c>
      <c r="Z87" s="134" t="str" cm="1">
        <f t="array" ref="Z87">INDEX(K:K,$AH87)</f>
        <v>全部落实</v>
      </c>
      <c r="AA87" s="135" cm="1">
        <f t="array" ref="AA87">INDEX(L:L,$AH87)</f>
        <v>0</v>
      </c>
      <c r="AB87" s="135" t="e" cm="1">
        <f t="array" aca="1" ref="AB87" ca="1">INDEX(R:R,$AH87)</f>
        <v>#NAME?</v>
      </c>
      <c r="AC87" s="135" t="e" cm="1">
        <f t="array" aca="1" ref="AC87" ca="1">INDEX(S:S,$AH87)</f>
        <v>#NAME?</v>
      </c>
      <c r="AD87" s="135"/>
      <c r="AE87" s="135"/>
      <c r="AF87" s="135"/>
      <c r="AG87" s="135"/>
      <c r="AH87" s="135">
        <v>101</v>
      </c>
      <c r="AI87" s="135">
        <v>86</v>
      </c>
    </row>
    <row r="88" spans="1:35" x14ac:dyDescent="0.15">
      <c r="A88" s="128"/>
      <c r="B88" s="13">
        <f>[1]长账龄落实计划!A60</f>
        <v>150</v>
      </c>
      <c r="C88" s="131">
        <f>[1]长账龄落实计划!B60</f>
        <v>45254</v>
      </c>
      <c r="D88" s="13" t="str">
        <f>[1]长账龄落实计划!C60</f>
        <v>南湖区老（旧）住宅区改造及二环以内背街小巷提升工程设计采购施工总承包（EPC）（新兴街道王安片区）之智慧化工程</v>
      </c>
      <c r="E88" s="13" t="str">
        <f>[1]长账龄落实计划!D60</f>
        <v>上海市城市建设设计研究总院（集团）有限公司</v>
      </c>
      <c r="F88" s="13" t="str">
        <f>[1]长账龄落实计划!E60</f>
        <v>ZHT2021050700041</v>
      </c>
      <c r="G88" s="13" t="str">
        <f>_xlfn.XLOOKUP(F88,[9]【SUIT】合同静态信息表!$B:$B,[9]【SUIT】合同静态信息表!$C:$C)</f>
        <v>南湖区老（旧）住宅区改造及二环以内背街小巷提升工程设计采购施工总承包（EPC）（新兴街道王安片区） 之智慧化工程</v>
      </c>
      <c r="H88" s="13">
        <f>[1]长账龄落实计划!G60</f>
        <v>8527218</v>
      </c>
      <c r="I88" s="13">
        <f>[1]长账龄落实计划!H60</f>
        <v>113992.8</v>
      </c>
      <c r="J88" s="13" t="str">
        <f>_xlfn.XLOOKUP(F88,[9]【SUIT】合同静态信息表!$B:$B,[9]【SUIT】合同静态信息表!$K:$K)</f>
        <v>上海市城市建设设计研究总院（集团）有限公司</v>
      </c>
      <c r="K88" s="13" t="str">
        <f>[1]长账龄落实计划!J60</f>
        <v>不确定</v>
      </c>
      <c r="L88" s="13">
        <f>[1]长账龄落实计划!K60</f>
        <v>0</v>
      </c>
      <c r="M88" s="13" t="str">
        <f>IF(COUNTIF($F$30:F88,F88)=1,COUNTIF($F$30:F88,F88),"")</f>
        <v/>
      </c>
      <c r="N88" s="128" t="str">
        <f t="shared" si="11"/>
        <v/>
      </c>
      <c r="O88" s="79" t="e">
        <f t="shared" si="12"/>
        <v>#VALUE!</v>
      </c>
      <c r="P88" s="79" t="str">
        <f t="shared" si="13"/>
        <v>3年</v>
      </c>
      <c r="Q88" s="79" t="str">
        <f>IF(COUNTIF([9]辅助列设置!$Q:$Q,J88)&gt;0,"股份内","股份外")</f>
        <v>股份内</v>
      </c>
      <c r="R88" s="79" t="e">
        <f ca="1">_xlfn.XLOOKUP(F88,产值及收款计划!C:C,产值及收款计划!B:B)</f>
        <v>#NAME?</v>
      </c>
      <c r="S88" s="79" t="e">
        <f ca="1">_xlfn.XLOOKUP(F88,产值及收款计划!C:C,产值及收款计划!O:O)</f>
        <v>#NAME?</v>
      </c>
      <c r="V88" s="134" t="str" cm="1">
        <f t="array" ref="V88">INDEX(J:J,$AH88)</f>
        <v>浙江交工集团股份有限公司</v>
      </c>
      <c r="W88" s="134" t="str" cm="1">
        <f t="array" ref="W88">INDEX(G:G,AH88)</f>
        <v>嘉兴市域快速道路智慧建设管理平台服务项目</v>
      </c>
      <c r="X88" s="134" t="str" cm="1">
        <f t="array" ref="X88">INDEX(N:N,AH88)</f>
        <v/>
      </c>
      <c r="Y88" s="134" t="str" cm="1">
        <f t="array" ref="Y88">INDEX(P:P,$AH88)</f>
        <v>2年</v>
      </c>
      <c r="Z88" s="134" t="str" cm="1">
        <f t="array" ref="Z88">INDEX(K:K,$AH88)</f>
        <v>全部落实</v>
      </c>
      <c r="AA88" s="135" cm="1">
        <f t="array" ref="AA88">INDEX(L:L,$AH88)</f>
        <v>0</v>
      </c>
      <c r="AB88" s="135" t="e" cm="1">
        <f t="array" aca="1" ref="AB88" ca="1">INDEX(R:R,$AH88)</f>
        <v>#NAME?</v>
      </c>
      <c r="AC88" s="135" t="e" cm="1">
        <f t="array" aca="1" ref="AC88" ca="1">INDEX(S:S,$AH88)</f>
        <v>#NAME?</v>
      </c>
      <c r="AD88" s="135"/>
      <c r="AE88" s="135"/>
      <c r="AF88" s="135"/>
      <c r="AG88" s="135"/>
      <c r="AH88" s="135">
        <v>102</v>
      </c>
      <c r="AI88" s="135">
        <v>87</v>
      </c>
    </row>
    <row r="89" spans="1:35" x14ac:dyDescent="0.15">
      <c r="A89" s="128"/>
      <c r="B89" s="13">
        <f>[1]长账龄落实计划!A61</f>
        <v>151</v>
      </c>
      <c r="C89" s="131">
        <f>[1]长账龄落实计划!B61</f>
        <v>45254</v>
      </c>
      <c r="D89" s="13" t="str">
        <f>[1]长账龄落实计划!C61</f>
        <v>南湖区老（旧）住宅区改造提升专项工程（二期）第二批次（真合片区、凌塘片区）之智慧化工程</v>
      </c>
      <c r="E89" s="13" t="str">
        <f>[1]长账龄落实计划!D61</f>
        <v>上海市城市建设设计研究总院（集团）有限公司</v>
      </c>
      <c r="F89" s="13" t="str">
        <f>[1]长账龄落实计划!E61</f>
        <v>ZHT2021051000045</v>
      </c>
      <c r="G89" s="13" t="str">
        <f>_xlfn.XLOOKUP(F89,[9]【SUIT】合同静态信息表!$B:$B,[9]【SUIT】合同静态信息表!$C:$C)</f>
        <v>南湖区老（旧）住宅区改造提升专项工程（二期）第二批次（真合片区、凌塘片区） 之智慧化工程</v>
      </c>
      <c r="H89" s="13">
        <f>[1]长账龄落实计划!G61</f>
        <v>7150755</v>
      </c>
      <c r="I89" s="13">
        <f>[1]长账龄落实计划!H61</f>
        <v>141852.6</v>
      </c>
      <c r="J89" s="13" t="str">
        <f>_xlfn.XLOOKUP(F89,[9]【SUIT】合同静态信息表!$B:$B,[9]【SUIT】合同静态信息表!$K:$K)</f>
        <v>上海市城市建设设计研究总院（集团）有限公司</v>
      </c>
      <c r="K89" s="13" t="str">
        <f>[1]长账龄落实计划!J61</f>
        <v>不确定</v>
      </c>
      <c r="L89" s="13">
        <f>[1]长账龄落实计划!K61</f>
        <v>0</v>
      </c>
      <c r="M89" s="13" t="str">
        <f>IF(COUNTIF($F$30:F89,F89)=1,COUNTIF($F$30:F89,F89),"")</f>
        <v/>
      </c>
      <c r="N89" s="128" t="str">
        <f t="shared" si="11"/>
        <v/>
      </c>
      <c r="O89" s="79" t="e">
        <f t="shared" si="12"/>
        <v>#VALUE!</v>
      </c>
      <c r="P89" s="79" t="str">
        <f t="shared" si="13"/>
        <v>3年</v>
      </c>
      <c r="Q89" s="79" t="str">
        <f>IF(COUNTIF([9]辅助列设置!$Q:$Q,J89)&gt;0,"股份内","股份外")</f>
        <v>股份内</v>
      </c>
      <c r="R89" s="79" t="e">
        <f ca="1">_xlfn.XLOOKUP(F89,产值及收款计划!C:C,产值及收款计划!B:B)</f>
        <v>#NAME?</v>
      </c>
      <c r="S89" s="79" t="e">
        <f ca="1">_xlfn.XLOOKUP(F89,产值及收款计划!C:C,产值及收款计划!O:O)</f>
        <v>#NAME?</v>
      </c>
      <c r="V89" s="134" t="str" cm="1">
        <f t="array" ref="V89">INDEX(J:J,$AH89)</f>
        <v>江苏镇江路桥工程有限公司</v>
      </c>
      <c r="W89" s="134" t="str" cm="1">
        <f t="array" ref="W89">INDEX(G:G,AH89)</f>
        <v>嘉兴市域快速道路智慧建设管理平台服务项目</v>
      </c>
      <c r="X89" s="134" t="str" cm="1">
        <f t="array" ref="X89">INDEX(N:N,AH89)</f>
        <v/>
      </c>
      <c r="Y89" s="134" t="str" cm="1">
        <f t="array" ref="Y89">INDEX(P:P,$AH89)</f>
        <v>2年</v>
      </c>
      <c r="Z89" s="134" t="str" cm="1">
        <f t="array" ref="Z89">INDEX(K:K,$AH89)</f>
        <v>全部落实</v>
      </c>
      <c r="AA89" s="135" cm="1">
        <f t="array" ref="AA89">INDEX(L:L,$AH89)</f>
        <v>0</v>
      </c>
      <c r="AB89" s="135" t="e" cm="1">
        <f t="array" aca="1" ref="AB89" ca="1">INDEX(R:R,$AH89)</f>
        <v>#NAME?</v>
      </c>
      <c r="AC89" s="135" t="e" cm="1">
        <f t="array" aca="1" ref="AC89" ca="1">INDEX(S:S,$AH89)</f>
        <v>#NAME?</v>
      </c>
      <c r="AD89" s="135"/>
      <c r="AE89" s="135"/>
      <c r="AF89" s="135"/>
      <c r="AG89" s="135"/>
      <c r="AH89" s="135">
        <v>103</v>
      </c>
      <c r="AI89" s="135">
        <v>88</v>
      </c>
    </row>
    <row r="90" spans="1:35" x14ac:dyDescent="0.15">
      <c r="A90" s="128"/>
      <c r="B90" s="13">
        <f>[1]长账龄落实计划!A62</f>
        <v>152</v>
      </c>
      <c r="C90" s="131">
        <f>[1]长账龄落实计划!B62</f>
        <v>45254</v>
      </c>
      <c r="D90" s="13" t="str">
        <f>[1]长账龄落实计划!C62</f>
        <v>南湖区老（旧）住宅区改造提升专项工程（二期）第二批次（明月片区）之智慧化工程</v>
      </c>
      <c r="E90" s="13" t="str">
        <f>[1]长账龄落实计划!D62</f>
        <v>上海市城市建设设计研究总院（集团）有限公司</v>
      </c>
      <c r="F90" s="13" t="str">
        <f>[1]长账龄落实计划!E62</f>
        <v>ZHT2021051000046</v>
      </c>
      <c r="G90" s="13" t="str">
        <f>_xlfn.XLOOKUP(F90,[9]【SUIT】合同静态信息表!$B:$B,[9]【SUIT】合同静态信息表!$C:$C)</f>
        <v>南湖区老（旧）住宅区改造提升专项工程（二期）第二批次（明月片区） 之智慧化工程</v>
      </c>
      <c r="H90" s="13">
        <f>[1]长账龄落实计划!G62</f>
        <v>9668287</v>
      </c>
      <c r="I90" s="13">
        <f>[1]长账龄落实计划!H62</f>
        <v>278200.2</v>
      </c>
      <c r="J90" s="13" t="str">
        <f>_xlfn.XLOOKUP(F90,[9]【SUIT】合同静态信息表!$B:$B,[9]【SUIT】合同静态信息表!$K:$K)</f>
        <v>上海市城市建设设计研究总院（集团）有限公司</v>
      </c>
      <c r="K90" s="13" t="str">
        <f>[1]长账龄落实计划!J62</f>
        <v>不确定</v>
      </c>
      <c r="L90" s="13">
        <f>[1]长账龄落实计划!K62</f>
        <v>0</v>
      </c>
      <c r="M90" s="13" t="str">
        <f>IF(COUNTIF($F$30:F90,F90)=1,COUNTIF($F$30:F90,F90),"")</f>
        <v/>
      </c>
      <c r="N90" s="128" t="str">
        <f t="shared" si="11"/>
        <v/>
      </c>
      <c r="O90" s="79" t="e">
        <f t="shared" si="12"/>
        <v>#VALUE!</v>
      </c>
      <c r="P90" s="79" t="str">
        <f t="shared" si="13"/>
        <v>3年</v>
      </c>
      <c r="Q90" s="79" t="str">
        <f>IF(COUNTIF([9]辅助列设置!$Q:$Q,J90)&gt;0,"股份内","股份外")</f>
        <v>股份内</v>
      </c>
      <c r="R90" s="79" t="e">
        <f ca="1">_xlfn.XLOOKUP(F90,产值及收款计划!C:C,产值及收款计划!B:B)</f>
        <v>#NAME?</v>
      </c>
      <c r="S90" s="79" t="e">
        <f ca="1">_xlfn.XLOOKUP(F90,产值及收款计划!C:C,产值及收款计划!O:O)</f>
        <v>#NAME?</v>
      </c>
      <c r="V90" s="134" t="str" cm="1">
        <f t="array" ref="V90">INDEX(J:J,$AH90)</f>
        <v>浙江交工集团股份有限公司</v>
      </c>
      <c r="W90" s="134" t="str" cm="1">
        <f t="array" ref="W90">INDEX(G:G,AH90)</f>
        <v>嘉兴市域快速道路智慧建设管理平台服务项目</v>
      </c>
      <c r="X90" s="134" t="str" cm="1">
        <f t="array" ref="X90">INDEX(N:N,AH90)</f>
        <v/>
      </c>
      <c r="Y90" s="134" t="str" cm="1">
        <f t="array" ref="Y90">INDEX(P:P,$AH90)</f>
        <v>2年</v>
      </c>
      <c r="Z90" s="134" t="str" cm="1">
        <f t="array" ref="Z90">INDEX(K:K,$AH90)</f>
        <v>全部落实</v>
      </c>
      <c r="AA90" s="135" cm="1">
        <f t="array" ref="AA90">INDEX(L:L,$AH90)</f>
        <v>0</v>
      </c>
      <c r="AB90" s="135" t="e" cm="1">
        <f t="array" aca="1" ref="AB90" ca="1">INDEX(R:R,$AH90)</f>
        <v>#NAME?</v>
      </c>
      <c r="AC90" s="135" t="e" cm="1">
        <f t="array" aca="1" ref="AC90" ca="1">INDEX(S:S,$AH90)</f>
        <v>#NAME?</v>
      </c>
      <c r="AD90" s="135"/>
      <c r="AE90" s="135"/>
      <c r="AF90" s="135"/>
      <c r="AG90" s="135"/>
      <c r="AH90" s="135">
        <v>104</v>
      </c>
      <c r="AI90" s="135">
        <v>89</v>
      </c>
    </row>
    <row r="91" spans="1:35" x14ac:dyDescent="0.15">
      <c r="A91" s="128"/>
      <c r="B91" s="13">
        <f>[1]长账龄落实计划!A63</f>
        <v>153</v>
      </c>
      <c r="C91" s="131">
        <f>[1]长账龄落实计划!B63</f>
        <v>45254</v>
      </c>
      <c r="D91" s="13" t="str">
        <f>[1]长账龄落实计划!C63</f>
        <v>秀洲区污水厂智能运维通用平台系统工程采购合同</v>
      </c>
      <c r="E91" s="13" t="str">
        <f>[1]长账龄落实计划!D63</f>
        <v>浙江长三角城建有限公司</v>
      </c>
      <c r="F91" s="13" t="str">
        <f>[1]长账龄落实计划!E63</f>
        <v>ZHT2022031000024</v>
      </c>
      <c r="G91" s="13" t="str">
        <f>_xlfn.XLOOKUP(F91,[9]【SUIT】合同静态信息表!$B:$B,[9]【SUIT】合同静态信息表!$C:$C)</f>
        <v>秀洲区污水厂智能运维通用平台系统工程采购合同</v>
      </c>
      <c r="H91" s="13">
        <f>[1]长账龄落实计划!G63</f>
        <v>467930.87</v>
      </c>
      <c r="I91" s="13">
        <f>[1]长账龄落实计划!H63</f>
        <v>467930.87</v>
      </c>
      <c r="J91" s="13" t="str">
        <f>_xlfn.XLOOKUP(F91,[9]【SUIT】合同静态信息表!$B:$B,[9]【SUIT】合同静态信息表!$K:$K)</f>
        <v>浙江长三角规划设计研究咨询有限公司</v>
      </c>
      <c r="K91" s="13" t="str">
        <f>[1]长账龄落实计划!J63</f>
        <v>不确定</v>
      </c>
      <c r="L91" s="13">
        <f>[1]长账龄落实计划!K63</f>
        <v>0</v>
      </c>
      <c r="M91" s="13">
        <f>IF(COUNTIF($F$30:F91,F91)=1,COUNTIF($F$30:F91,F91),"")</f>
        <v>1</v>
      </c>
      <c r="N91" s="128">
        <f t="shared" si="11"/>
        <v>46.793087</v>
      </c>
      <c r="O91" s="79">
        <f t="shared" si="12"/>
        <v>51</v>
      </c>
      <c r="P91" s="79" t="str">
        <f t="shared" si="13"/>
        <v>3年</v>
      </c>
      <c r="Q91" s="79" t="str">
        <f>IF(COUNTIF([9]辅助列设置!$Q:$Q,J91)&gt;0,"股份内","股份外")</f>
        <v>股份内</v>
      </c>
      <c r="R91" s="79" t="e">
        <f ca="1">_xlfn.XLOOKUP(F91,产值及收款计划!C:C,产值及收款计划!B:B)</f>
        <v>#NAME?</v>
      </c>
      <c r="S91" s="79" t="e">
        <f ca="1">_xlfn.XLOOKUP(F91,产值及收款计划!C:C,产值及收款计划!O:O)</f>
        <v>#NAME?</v>
      </c>
      <c r="V91" s="134" t="str" cm="1">
        <f t="array" ref="V91">INDEX(J:J,$AH91)</f>
        <v>嘉兴市铁路与轨道交通投资集团有限责任公司</v>
      </c>
      <c r="W91" s="134" t="str" cm="1">
        <f t="array" ref="W91">INDEX(G:G,AH91)</f>
        <v>嘉兴市铁投集团建设一体化全过程管控平台建设服务项目合同</v>
      </c>
      <c r="X91" s="134" t="str" cm="1">
        <f t="array" ref="X91">INDEX(N:N,AH91)</f>
        <v/>
      </c>
      <c r="Y91" s="134" t="str" cm="1">
        <f t="array" ref="Y91">INDEX(P:P,$AH91)</f>
        <v>2年</v>
      </c>
      <c r="Z91" s="134" t="str" cm="1">
        <f t="array" ref="Z91">INDEX(K:K,$AH91)</f>
        <v>全部落实</v>
      </c>
      <c r="AA91" s="135" cm="1">
        <f t="array" ref="AA91">INDEX(L:L,$AH91)</f>
        <v>0</v>
      </c>
      <c r="AB91" s="135" t="e" cm="1">
        <f t="array" aca="1" ref="AB91" ca="1">INDEX(R:R,$AH91)</f>
        <v>#NAME?</v>
      </c>
      <c r="AC91" s="135" t="e" cm="1">
        <f t="array" aca="1" ref="AC91" ca="1">INDEX(S:S,$AH91)</f>
        <v>#NAME?</v>
      </c>
      <c r="AD91" s="135"/>
      <c r="AE91" s="135"/>
      <c r="AF91" s="135"/>
      <c r="AG91" s="135"/>
      <c r="AH91" s="135">
        <v>105</v>
      </c>
      <c r="AI91" s="135">
        <v>90</v>
      </c>
    </row>
    <row r="92" spans="1:35" x14ac:dyDescent="0.15">
      <c r="A92" s="128"/>
      <c r="B92" s="13">
        <f>[1]长账龄落实计划!A64</f>
        <v>154</v>
      </c>
      <c r="C92" s="131">
        <f>[1]长账龄落实计划!B64</f>
        <v>45254</v>
      </c>
      <c r="D92" s="13" t="str">
        <f>[1]长账龄落实计划!C64</f>
        <v>秀洲区污水管网智能感知系统项目</v>
      </c>
      <c r="E92" s="13" t="str">
        <f>[1]长账龄落实计划!D64</f>
        <v>浙江长三角城建有限公司</v>
      </c>
      <c r="F92" s="13" t="str">
        <f>[1]长账龄落实计划!E64</f>
        <v>ZHT2021121000146</v>
      </c>
      <c r="G92" s="13" t="str">
        <f>_xlfn.XLOOKUP(F92,[9]【SUIT】合同静态信息表!$B:$B,[9]【SUIT】合同静态信息表!$C:$C)</f>
        <v>秀洲区污水管网智能感知系统项目</v>
      </c>
      <c r="H92" s="13">
        <f>[1]长账龄落实计划!G64</f>
        <v>3616900</v>
      </c>
      <c r="I92" s="13">
        <f>[1]长账龄落实计划!H64</f>
        <v>316900</v>
      </c>
      <c r="J92" s="13" t="str">
        <f>_xlfn.XLOOKUP(F92,[9]【SUIT】合同静态信息表!$B:$B,[9]【SUIT】合同静态信息表!$K:$K)</f>
        <v>浙江长三角城建有限公司</v>
      </c>
      <c r="K92" s="13" t="str">
        <f>[1]长账龄落实计划!J64</f>
        <v>不确定</v>
      </c>
      <c r="L92" s="13">
        <f>[1]长账龄落实计划!K64</f>
        <v>0</v>
      </c>
      <c r="M92" s="13" t="str">
        <f>IF(COUNTIF($F$30:F92,F92)=1,COUNTIF($F$30:F92,F92),"")</f>
        <v/>
      </c>
      <c r="N92" s="128" t="str">
        <f t="shared" si="11"/>
        <v/>
      </c>
      <c r="O92" s="79" t="e">
        <f t="shared" si="12"/>
        <v>#VALUE!</v>
      </c>
      <c r="P92" s="79" t="str">
        <f t="shared" si="13"/>
        <v>3年</v>
      </c>
      <c r="Q92" s="79" t="str">
        <f>IF(COUNTIF([9]辅助列设置!$Q:$Q,J92)&gt;0,"股份内","股份外")</f>
        <v>股份内</v>
      </c>
      <c r="R92" s="79" t="e">
        <f ca="1">_xlfn.XLOOKUP(F92,产值及收款计划!C:C,产值及收款计划!B:B)</f>
        <v>#NAME?</v>
      </c>
      <c r="S92" s="79" t="e">
        <f ca="1">_xlfn.XLOOKUP(F92,产值及收款计划!C:C,产值及收款计划!O:O)</f>
        <v>#NAME?</v>
      </c>
      <c r="V92" s="134" t="str" cm="1">
        <f t="array" ref="V92">INDEX(J:J,$AH92)</f>
        <v>中德联合集团有限公司</v>
      </c>
      <c r="W92" s="134" t="str" cm="1">
        <f t="array" ref="W92">INDEX(G:G,AH92)</f>
        <v>青岛国际资源配置中心北片区建设运营数智一体化项目</v>
      </c>
      <c r="X92" s="134" t="str" cm="1">
        <f t="array" ref="X92">INDEX(N:N,AH92)</f>
        <v/>
      </c>
      <c r="Y92" s="134" t="str" cm="1">
        <f t="array" ref="Y92">INDEX(P:P,$AH92)</f>
        <v>2年</v>
      </c>
      <c r="Z92" s="134" t="str" cm="1">
        <f t="array" ref="Z92">INDEX(K:K,$AH92)</f>
        <v>不确定</v>
      </c>
      <c r="AA92" s="135" cm="1">
        <f t="array" ref="AA92">INDEX(L:L,$AH92)</f>
        <v>0</v>
      </c>
      <c r="AB92" s="135" t="e" cm="1">
        <f t="array" aca="1" ref="AB92" ca="1">INDEX(R:R,$AH92)</f>
        <v>#NAME?</v>
      </c>
      <c r="AC92" s="135" t="e" cm="1">
        <f t="array" aca="1" ref="AC92" ca="1">INDEX(S:S,$AH92)</f>
        <v>#NAME?</v>
      </c>
      <c r="AD92" s="135"/>
      <c r="AE92" s="135"/>
      <c r="AF92" s="135"/>
      <c r="AG92" s="135"/>
      <c r="AH92" s="135">
        <v>107</v>
      </c>
      <c r="AI92" s="135">
        <v>91</v>
      </c>
    </row>
    <row r="93" spans="1:35" x14ac:dyDescent="0.15">
      <c r="A93" s="128"/>
      <c r="B93" s="13">
        <f>[1]长账龄落实计划!A65</f>
        <v>155</v>
      </c>
      <c r="C93" s="131">
        <f>[1]长账龄落实计划!B65</f>
        <v>45254</v>
      </c>
      <c r="D93" s="13" t="str">
        <f>[1]长账龄落实计划!C65</f>
        <v>南湖区老（旧）住宅区改造提升专项工程（二期）第一批次（文昌片区，西丽片区，菜花泾片区，月河片区）之智慧化工程</v>
      </c>
      <c r="E93" s="13" t="str">
        <f>[1]长账龄落实计划!D65</f>
        <v>上海市城市建设设计研究总院（集团）有限公司</v>
      </c>
      <c r="F93" s="13" t="str">
        <f>[1]长账龄落实计划!E65</f>
        <v>ZHT2021051000043</v>
      </c>
      <c r="G93" s="13" t="str">
        <f>_xlfn.XLOOKUP(F93,[9]【SUIT】合同静态信息表!$B:$B,[9]【SUIT】合同静态信息表!$C:$C)</f>
        <v>南湖区老（旧）住宅区改造提升专项工程（二期）第一批次（文昌片区，西丽片区，菜花泾片区，月河片区） 之智慧化工程</v>
      </c>
      <c r="H93" s="13">
        <f>[1]长账龄落实计划!G65</f>
        <v>9915259</v>
      </c>
      <c r="I93" s="13">
        <f>[1]长账龄落实计划!H65</f>
        <v>218498.7</v>
      </c>
      <c r="J93" s="13" t="str">
        <f>_xlfn.XLOOKUP(F93,[9]【SUIT】合同静态信息表!$B:$B,[9]【SUIT】合同静态信息表!$K:$K)</f>
        <v>上海市城市建设设计研究总院（集团）有限公司</v>
      </c>
      <c r="K93" s="13" t="str">
        <f>[1]长账龄落实计划!J65</f>
        <v>不确定</v>
      </c>
      <c r="L93" s="13">
        <f>[1]长账龄落实计划!K65</f>
        <v>0</v>
      </c>
      <c r="M93" s="13" t="str">
        <f>IF(COUNTIF($F$30:F93,F93)=1,COUNTIF($F$30:F93,F93),"")</f>
        <v/>
      </c>
      <c r="N93" s="128" t="str">
        <f t="shared" si="11"/>
        <v/>
      </c>
      <c r="O93" s="79" t="e">
        <f t="shared" si="12"/>
        <v>#VALUE!</v>
      </c>
      <c r="P93" s="79" t="str">
        <f t="shared" si="13"/>
        <v>3年</v>
      </c>
      <c r="Q93" s="79" t="str">
        <f>IF(COUNTIF([9]辅助列设置!$Q:$Q,J93)&gt;0,"股份内","股份外")</f>
        <v>股份内</v>
      </c>
      <c r="R93" s="79" t="e">
        <f ca="1">_xlfn.XLOOKUP(F93,产值及收款计划!C:C,产值及收款计划!B:B)</f>
        <v>#NAME?</v>
      </c>
      <c r="S93" s="79" t="e">
        <f ca="1">_xlfn.XLOOKUP(F93,产值及收款计划!C:C,产值及收款计划!O:O)</f>
        <v>#NAME?</v>
      </c>
      <c r="V93" s="134" t="str" cm="1">
        <f t="array" ref="V93">INDEX(J:J,$AH93)</f>
        <v>嘉兴市铁路与轨道交通投资集团有限责任公司</v>
      </c>
      <c r="W93" s="134" t="str" cm="1">
        <f t="array" ref="W93">INDEX(G:G,AH93)</f>
        <v>嘉兴市铁投集团建设一体化全过程管控平台建设服务项目合同</v>
      </c>
      <c r="X93" s="134" t="str" cm="1">
        <f t="array" ref="X93">INDEX(N:N,AH93)</f>
        <v/>
      </c>
      <c r="Y93" s="134" t="str" cm="1">
        <f t="array" ref="Y93">INDEX(P:P,$AH93)</f>
        <v>2年</v>
      </c>
      <c r="Z93" s="134" t="str" cm="1">
        <f t="array" ref="Z93">INDEX(K:K,$AH93)</f>
        <v>全部落实</v>
      </c>
      <c r="AA93" s="135" cm="1">
        <f t="array" ref="AA93">INDEX(L:L,$AH93)</f>
        <v>0</v>
      </c>
      <c r="AB93" s="135" t="e" cm="1">
        <f t="array" aca="1" ref="AB93" ca="1">INDEX(R:R,$AH93)</f>
        <v>#NAME?</v>
      </c>
      <c r="AC93" s="135" t="e" cm="1">
        <f t="array" aca="1" ref="AC93" ca="1">INDEX(S:S,$AH93)</f>
        <v>#NAME?</v>
      </c>
      <c r="AD93" s="135"/>
      <c r="AE93" s="135"/>
      <c r="AF93" s="135"/>
      <c r="AG93" s="135"/>
      <c r="AH93" s="135">
        <v>121</v>
      </c>
      <c r="AI93" s="135">
        <v>92</v>
      </c>
    </row>
    <row r="94" spans="1:35" x14ac:dyDescent="0.15">
      <c r="A94" s="128"/>
      <c r="B94" s="13">
        <f>[1]长账龄落实计划!A66</f>
        <v>156</v>
      </c>
      <c r="C94" s="131">
        <f>[1]长账龄落实计划!B66</f>
        <v>45271</v>
      </c>
      <c r="D94" s="13" t="str">
        <f>[1]长账龄落实计划!C66</f>
        <v>地下实验室科研数据动态管理平台项目 - 核工业北京地质研究院 - 无税开票867924.53</v>
      </c>
      <c r="E94" s="13" t="str">
        <f>[1]长账龄落实计划!D66</f>
        <v>核工业北京地质研究院</v>
      </c>
      <c r="F94" s="13" t="str">
        <f>[1]长账龄落实计划!E66</f>
        <v>ZHT2022050900037</v>
      </c>
      <c r="G94" s="13" t="str">
        <f>_xlfn.XLOOKUP(F94,[9]【SUIT】合同静态信息表!$B:$B,[9]【SUIT】合同静态信息表!$C:$C)</f>
        <v>地下实验室科研数据动态管理平台项目</v>
      </c>
      <c r="H94" s="13">
        <f>[1]长账龄落实计划!G66</f>
        <v>29520000</v>
      </c>
      <c r="I94" s="13">
        <f>[1]长账龄落实计划!H66</f>
        <v>147140</v>
      </c>
      <c r="J94" s="13" t="str">
        <f>_xlfn.XLOOKUP(F94,[9]【SUIT】合同静态信息表!$B:$B,[9]【SUIT】合同静态信息表!$K:$K)</f>
        <v>核工业北京地质研究院</v>
      </c>
      <c r="K94" s="13" t="str">
        <f>[1]长账龄落实计划!J66</f>
        <v>无法落实</v>
      </c>
      <c r="L94" s="13">
        <f>[1]长账龄落实计划!K66</f>
        <v>0</v>
      </c>
      <c r="M94" s="13">
        <f>IF(COUNTIF($F$30:F94,F94)=1,COUNTIF($F$30:F94,F94),"")</f>
        <v>1</v>
      </c>
      <c r="N94" s="128">
        <f t="shared" si="11"/>
        <v>35.314</v>
      </c>
      <c r="O94" s="79">
        <f t="shared" si="12"/>
        <v>60</v>
      </c>
      <c r="P94" s="79" t="str">
        <f t="shared" si="13"/>
        <v>3年</v>
      </c>
      <c r="Q94" s="79" t="str">
        <f>IF(COUNTIF([9]辅助列设置!$Q:$Q,J94)&gt;0,"股份内","股份外")</f>
        <v>股份外</v>
      </c>
      <c r="R94" s="79" t="e">
        <f ca="1">_xlfn.XLOOKUP(F94,产值及收款计划!C:C,产值及收款计划!B:B)</f>
        <v>#NAME?</v>
      </c>
      <c r="S94" s="79" t="e">
        <f ca="1">_xlfn.XLOOKUP(F94,产值及收款计划!C:C,产值及收款计划!O:O)</f>
        <v>#NAME?</v>
      </c>
      <c r="V94" s="134" t="str" cm="1">
        <f t="array" ref="V94">INDEX(J:J,$AH94)</f>
        <v>中铁一局集团第五工程有限公司</v>
      </c>
      <c r="W94" s="134" t="str" cm="1">
        <f t="array" ref="W94">INDEX(G:G,AH94)</f>
        <v>绍兴G329国道智慧快速路改造工程基础设施结构智能监测工程专业分包</v>
      </c>
      <c r="X94" s="134" t="str" cm="1">
        <f t="array" ref="X94">INDEX(N:N,AH94)</f>
        <v/>
      </c>
      <c r="Y94" s="134" t="str" cm="1">
        <f t="array" ref="Y94">INDEX(P:P,$AH94)</f>
        <v>4年</v>
      </c>
      <c r="Z94" s="134" t="str" cm="1">
        <f t="array" ref="Z94">INDEX(K:K,$AH94)</f>
        <v>不确定</v>
      </c>
      <c r="AA94" s="135" cm="1">
        <f t="array" ref="AA94">INDEX(L:L,$AH94)</f>
        <v>0</v>
      </c>
      <c r="AB94" s="135" t="e" cm="1">
        <f t="array" aca="1" ref="AB94" ca="1">INDEX(R:R,$AH94)</f>
        <v>#NAME?</v>
      </c>
      <c r="AC94" s="135" t="e" cm="1">
        <f t="array" aca="1" ref="AC94" ca="1">INDEX(S:S,$AH94)</f>
        <v>#NAME?</v>
      </c>
      <c r="AD94" s="135"/>
      <c r="AE94" s="135"/>
      <c r="AF94" s="135"/>
      <c r="AG94" s="135"/>
      <c r="AH94" s="135">
        <v>124</v>
      </c>
      <c r="AI94" s="135">
        <v>93</v>
      </c>
    </row>
    <row r="95" spans="1:35" x14ac:dyDescent="0.15">
      <c r="A95" s="128"/>
      <c r="B95" s="13">
        <f>[1]长账龄落实计划!A67</f>
        <v>157</v>
      </c>
      <c r="C95" s="131">
        <f>[1]长账龄落实计划!B67</f>
        <v>45271</v>
      </c>
      <c r="D95" s="13" t="str">
        <f>[1]长账龄落实计划!C67</f>
        <v>地下实验室科研数据动态管理平台项目 - 核工业北京地质研究院 - 无税开票182300.88</v>
      </c>
      <c r="E95" s="13" t="str">
        <f>[1]长账龄落实计划!D67</f>
        <v>核工业北京地质研究院</v>
      </c>
      <c r="F95" s="13" t="str">
        <f>[1]长账龄落实计划!E67</f>
        <v>ZHT2022050900037</v>
      </c>
      <c r="G95" s="13" t="str">
        <f>_xlfn.XLOOKUP(F95,[9]【SUIT】合同静态信息表!$B:$B,[9]【SUIT】合同静态信息表!$C:$C)</f>
        <v>地下实验室科研数据动态管理平台项目</v>
      </c>
      <c r="H95" s="13">
        <f>[1]长账龄落实计划!G67</f>
        <v>29520000</v>
      </c>
      <c r="I95" s="13">
        <f>[1]长账龄落实计划!H67</f>
        <v>206000</v>
      </c>
      <c r="J95" s="13" t="str">
        <f>_xlfn.XLOOKUP(F95,[9]【SUIT】合同静态信息表!$B:$B,[9]【SUIT】合同静态信息表!$K:$K)</f>
        <v>核工业北京地质研究院</v>
      </c>
      <c r="K95" s="13" t="str">
        <f>[1]长账龄落实计划!J67</f>
        <v>无法落实</v>
      </c>
      <c r="L95" s="13">
        <f>[1]长账龄落实计划!K67</f>
        <v>0</v>
      </c>
      <c r="M95" s="13" t="str">
        <f>IF(COUNTIF($F$30:F95,F95)=1,COUNTIF($F$30:F95,F95),"")</f>
        <v/>
      </c>
      <c r="N95" s="128" t="str">
        <f t="shared" ref="N95:N158" si="14">IF(M95=1,SUMIFS(I95:I306,F95:F306,F95)/10000,"")</f>
        <v/>
      </c>
      <c r="O95" s="79" t="e">
        <f t="shared" ref="O95:O158" si="15">RANK(N95,$N$30:$N$241)</f>
        <v>#VALUE!</v>
      </c>
      <c r="P95" s="79" t="str">
        <f t="shared" ref="P95:P158" si="16">2026-YEAR(C95)&amp;"年"</f>
        <v>3年</v>
      </c>
      <c r="Q95" s="79" t="str">
        <f>IF(COUNTIF([9]辅助列设置!$Q:$Q,J95)&gt;0,"股份内","股份外")</f>
        <v>股份外</v>
      </c>
      <c r="R95" s="79" t="e">
        <f ca="1">_xlfn.XLOOKUP(F95,产值及收款计划!C:C,产值及收款计划!B:B)</f>
        <v>#NAME?</v>
      </c>
      <c r="S95" s="79" t="e">
        <f ca="1">_xlfn.XLOOKUP(F95,产值及收款计划!C:C,产值及收款计划!O:O)</f>
        <v>#NAME?</v>
      </c>
      <c r="V95" s="134" t="str" cm="1">
        <f t="array" ref="V95">INDEX(J:J,$AH95)</f>
        <v>中铁隧道局集团有限公司嘉兴至枫南市域铁路土建施工SG1标段项目经理部</v>
      </c>
      <c r="W95" s="134" t="str" cm="1">
        <f t="array" ref="W95">INDEX(G:G,AH95)</f>
        <v>嘉兴市域铁路枫南SG1标段智慧工地工程技术咨询服务合同</v>
      </c>
      <c r="X95" s="134" t="str" cm="1">
        <f t="array" ref="X95">INDEX(N:N,AH95)</f>
        <v/>
      </c>
      <c r="Y95" s="134" t="str" cm="1">
        <f t="array" ref="Y95">INDEX(P:P,$AH95)</f>
        <v>2年</v>
      </c>
      <c r="Z95" s="134" t="str" cm="1">
        <f t="array" ref="Z95">INDEX(K:K,$AH95)</f>
        <v>全部落实</v>
      </c>
      <c r="AA95" s="135" cm="1">
        <f t="array" ref="AA95">INDEX(L:L,$AH95)</f>
        <v>0</v>
      </c>
      <c r="AB95" s="135" t="e" cm="1">
        <f t="array" aca="1" ref="AB95" ca="1">INDEX(R:R,$AH95)</f>
        <v>#NAME?</v>
      </c>
      <c r="AC95" s="135" t="e" cm="1">
        <f t="array" aca="1" ref="AC95" ca="1">INDEX(S:S,$AH95)</f>
        <v>#NAME?</v>
      </c>
      <c r="AD95" s="135"/>
      <c r="AE95" s="135"/>
      <c r="AF95" s="135"/>
      <c r="AG95" s="135"/>
      <c r="AH95" s="135">
        <v>139</v>
      </c>
      <c r="AI95" s="135">
        <v>94</v>
      </c>
    </row>
    <row r="96" spans="1:35" x14ac:dyDescent="0.15">
      <c r="A96" s="128"/>
      <c r="B96" s="13">
        <f>[1]长账龄落实计划!A68</f>
        <v>158</v>
      </c>
      <c r="C96" s="131">
        <f>[1]长账龄落实计划!B68</f>
        <v>45279</v>
      </c>
      <c r="D96" s="13" t="str">
        <f>[1]长账龄落实计划!C68</f>
        <v>上海市疾病预防控制中心新建工程民防智能化项目智慧民防软件技术服务 - 上海智能交通有限公司 - 无税开票2094339.62</v>
      </c>
      <c r="E96" s="13" t="str">
        <f>[1]长账龄落实计划!D68</f>
        <v>上海智能交通有限公司</v>
      </c>
      <c r="F96" s="13" t="str">
        <f>[1]长账龄落实计划!E68</f>
        <v>ZHT2023091800098</v>
      </c>
      <c r="G96" s="13" t="str">
        <f>_xlfn.XLOOKUP(F96,[9]【SUIT】合同静态信息表!$B:$B,[9]【SUIT】合同静态信息表!$C:$C)</f>
        <v>上海市疾病预防控制中心新建工程民防智能化项目智慧民防软件技术服务</v>
      </c>
      <c r="H96" s="13">
        <f>[1]长账龄落实计划!G68</f>
        <v>2220000</v>
      </c>
      <c r="I96" s="13">
        <f>[1]长账龄落实计划!H68</f>
        <v>444000</v>
      </c>
      <c r="J96" s="13" t="str">
        <f>_xlfn.XLOOKUP(F96,[9]【SUIT】合同静态信息表!$B:$B,[9]【SUIT】合同静态信息表!$K:$K)</f>
        <v>上海智能交通有限公司</v>
      </c>
      <c r="K96" s="13" t="str">
        <f>[1]长账龄落实计划!J68</f>
        <v>全部落实</v>
      </c>
      <c r="L96" s="13">
        <f>[1]长账龄落实计划!K68</f>
        <v>0</v>
      </c>
      <c r="M96" s="13" t="str">
        <f>IF(COUNTIF($F$30:F96,F96)=1,COUNTIF($F$30:F96,F96),"")</f>
        <v/>
      </c>
      <c r="N96" s="128" t="str">
        <f t="shared" si="14"/>
        <v/>
      </c>
      <c r="O96" s="79" t="e">
        <f t="shared" si="15"/>
        <v>#VALUE!</v>
      </c>
      <c r="P96" s="79" t="str">
        <f t="shared" si="16"/>
        <v>3年</v>
      </c>
      <c r="Q96" s="79" t="str">
        <f>IF(COUNTIF([9]辅助列设置!$Q:$Q,J96)&gt;0,"股份内","股份外")</f>
        <v>股份内</v>
      </c>
      <c r="R96" s="132" t="s">
        <v>25</v>
      </c>
      <c r="S96" s="132" t="s">
        <v>288</v>
      </c>
      <c r="V96" s="134" t="str" cm="1">
        <f t="array" ref="V96">INDEX(J:J,$AH96)</f>
        <v>北京百度网讯科技有限公司</v>
      </c>
      <c r="W96" s="134" t="str" cm="1">
        <f t="array" ref="W96">INDEX(G:G,AH96)</f>
        <v>绍兴S308省道智慧快速路改造工程EPC总承包项目智慧工程集成控制平台服务项目软件采购合同</v>
      </c>
      <c r="X96" s="134" t="str" cm="1">
        <f t="array" ref="X96">INDEX(N:N,AH96)</f>
        <v/>
      </c>
      <c r="Y96" s="134" t="str" cm="1">
        <f t="array" ref="Y96">INDEX(P:P,$AH96)</f>
        <v>4年</v>
      </c>
      <c r="Z96" s="134" t="str" cm="1">
        <f t="array" ref="Z96">INDEX(K:K,$AH96)</f>
        <v>不确定</v>
      </c>
      <c r="AA96" s="135" cm="1">
        <f t="array" ref="AA96">INDEX(L:L,$AH96)</f>
        <v>0</v>
      </c>
      <c r="AB96" s="135" t="e" cm="1">
        <f t="array" aca="1" ref="AB96" ca="1">INDEX(R:R,$AH96)</f>
        <v>#NAME?</v>
      </c>
      <c r="AC96" s="135" t="e" cm="1">
        <f t="array" aca="1" ref="AC96" ca="1">INDEX(S:S,$AH96)</f>
        <v>#NAME?</v>
      </c>
      <c r="AD96" s="135"/>
      <c r="AE96" s="135"/>
      <c r="AF96" s="135"/>
      <c r="AG96" s="135"/>
      <c r="AH96" s="135">
        <v>147</v>
      </c>
      <c r="AI96" s="135">
        <v>95</v>
      </c>
    </row>
    <row r="97" spans="1:35" x14ac:dyDescent="0.15">
      <c r="A97" s="128"/>
      <c r="B97" s="13">
        <f>[1]长账龄落实计划!A69</f>
        <v>159</v>
      </c>
      <c r="C97" s="131">
        <f>[1]长账龄落实计划!B69</f>
        <v>45279</v>
      </c>
      <c r="D97" s="13" t="str">
        <f>[1]长账龄落实计划!C69</f>
        <v>上海市疾病预防控制中心新建工程民防智能化项目三防智能化系统采购合同 - 上海智能交通有限公司 - 无税开票2870339.82</v>
      </c>
      <c r="E97" s="13" t="str">
        <f>[1]长账龄落实计划!D69</f>
        <v>上海智能交通有限公司</v>
      </c>
      <c r="F97" s="13" t="str">
        <f>[1]长账龄落实计划!E69</f>
        <v>ZHT2023092100099</v>
      </c>
      <c r="G97" s="13" t="str">
        <f>_xlfn.XLOOKUP(F97,[9]【SUIT】合同静态信息表!$B:$B,[9]【SUIT】合同静态信息表!$C:$C)</f>
        <v>上海市疾病预防控制中心新建工程民防智能化项目三防智能化系统采购合同</v>
      </c>
      <c r="H97" s="13">
        <f>[1]长账龄落实计划!G69</f>
        <v>3641875</v>
      </c>
      <c r="I97" s="13">
        <f>[1]长账龄落实计划!H69</f>
        <v>648696.80000000005</v>
      </c>
      <c r="J97" s="13" t="str">
        <f>_xlfn.XLOOKUP(F97,[9]【SUIT】合同静态信息表!$B:$B,[9]【SUIT】合同静态信息表!$K:$K)</f>
        <v>上海智能交通有限公司</v>
      </c>
      <c r="K97" s="13" t="str">
        <f>[1]长账龄落实计划!J69</f>
        <v>全部落实</v>
      </c>
      <c r="L97" s="13">
        <f>[1]长账龄落实计划!K69</f>
        <v>0</v>
      </c>
      <c r="M97" s="13">
        <f>IF(COUNTIF($F$30:F97,F97)=1,COUNTIF($F$30:F97,F97),"")</f>
        <v>1</v>
      </c>
      <c r="N97" s="128">
        <f t="shared" si="14"/>
        <v>64.869680000000002</v>
      </c>
      <c r="O97" s="79">
        <f t="shared" si="15"/>
        <v>41</v>
      </c>
      <c r="P97" s="79" t="str">
        <f t="shared" si="16"/>
        <v>3年</v>
      </c>
      <c r="Q97" s="79" t="str">
        <f>IF(COUNTIF([9]辅助列设置!$Q:$Q,J97)&gt;0,"股份内","股份外")</f>
        <v>股份内</v>
      </c>
      <c r="R97" s="79" t="e">
        <f ca="1">_xlfn.XLOOKUP(F97,产值及收款计划!C:C,产值及收款计划!B:B)</f>
        <v>#NAME?</v>
      </c>
      <c r="S97" s="79" t="e">
        <f ca="1">_xlfn.XLOOKUP(F97,产值及收款计划!C:C,产值及收款计划!O:O)</f>
        <v>#NAME?</v>
      </c>
      <c r="V97" s="134" t="str" cm="1">
        <f t="array" ref="V97">INDEX(J:J,$AH97)</f>
        <v>嘉兴市南数运营科技有限公司</v>
      </c>
      <c r="W97" s="134" t="str" cm="1">
        <f t="array" ref="W97">INDEX(G:G,AH97)</f>
        <v>南湖工业污水处理厂配套项目智慧水务项目合同</v>
      </c>
      <c r="X97" s="134" t="str" cm="1">
        <f t="array" ref="X97">INDEX(N:N,AH97)</f>
        <v/>
      </c>
      <c r="Y97" s="134" t="str" cm="1">
        <f t="array" ref="Y97">INDEX(P:P,$AH97)</f>
        <v>2年</v>
      </c>
      <c r="Z97" s="134" t="str" cm="1">
        <f t="array" ref="Z97">INDEX(K:K,$AH97)</f>
        <v>不确定</v>
      </c>
      <c r="AA97" s="135" cm="1">
        <f t="array" ref="AA97">INDEX(L:L,$AH97)</f>
        <v>0</v>
      </c>
      <c r="AB97" s="135" t="e" cm="1">
        <f t="array" aca="1" ref="AB97" ca="1">INDEX(R:R,$AH97)</f>
        <v>#NAME?</v>
      </c>
      <c r="AC97" s="135" t="e" cm="1">
        <f t="array" aca="1" ref="AC97" ca="1">INDEX(S:S,$AH97)</f>
        <v>#NAME?</v>
      </c>
      <c r="AD97" s="135"/>
      <c r="AE97" s="135"/>
      <c r="AF97" s="135"/>
      <c r="AG97" s="135"/>
      <c r="AH97" s="135">
        <v>159</v>
      </c>
      <c r="AI97" s="135">
        <v>96</v>
      </c>
    </row>
    <row r="98" spans="1:35" x14ac:dyDescent="0.15">
      <c r="A98" s="128"/>
      <c r="B98" s="13">
        <f>[1]长账龄落实计划!A70</f>
        <v>163</v>
      </c>
      <c r="C98" s="131">
        <f>[1]长账龄落实计划!B70</f>
        <v>45596</v>
      </c>
      <c r="D98" s="13" t="str">
        <f>[1]长账龄落实计划!C70</f>
        <v>上海轨道交通市域线机场联络工程（东段）JCXSG-16标智慧工地项目  - 上海建工四建集团有限公司 - 无税开票103773.58</v>
      </c>
      <c r="E98" s="13" t="str">
        <f>[1]长账龄落实计划!D70</f>
        <v>上海建工四建集团有限公司</v>
      </c>
      <c r="F98" s="13" t="str">
        <f>[1]长账龄落实计划!E70</f>
        <v>ZHT2022081500064</v>
      </c>
      <c r="G98" s="13" t="str">
        <f>_xlfn.XLOOKUP(F98,[9]【SUIT】合同静态信息表!$B:$B,[9]【SUIT】合同静态信息表!$C:$C)</f>
        <v>上海轨道交通市域线机场联络工程（东段）JCXSG-16标智慧工地项目</v>
      </c>
      <c r="H98" s="13">
        <f>[1]长账龄落实计划!G70</f>
        <v>0</v>
      </c>
      <c r="I98" s="13">
        <f>[1]长账龄落实计划!H70</f>
        <v>55000</v>
      </c>
      <c r="J98" s="13" t="str">
        <f>_xlfn.XLOOKUP(F98,[9]【SUIT】合同静态信息表!$B:$B,[9]【SUIT】合同静态信息表!$K:$K)</f>
        <v>上海建工四建集团有限公司</v>
      </c>
      <c r="K98" s="13" t="str">
        <f>[1]长账龄落实计划!J70</f>
        <v>不确定</v>
      </c>
      <c r="L98" s="13">
        <f>[1]长账龄落实计划!K70</f>
        <v>0</v>
      </c>
      <c r="M98" s="13">
        <f>IF(COUNTIF($F$30:F98,F98)=1,COUNTIF($F$30:F98,F98),"")</f>
        <v>1</v>
      </c>
      <c r="N98" s="128">
        <f t="shared" si="14"/>
        <v>5.5</v>
      </c>
      <c r="O98" s="79">
        <f t="shared" si="15"/>
        <v>105</v>
      </c>
      <c r="P98" s="79" t="str">
        <f t="shared" si="16"/>
        <v>2年</v>
      </c>
      <c r="Q98" s="79" t="str">
        <f>IF(COUNTIF([9]辅助列设置!$Q:$Q,J98)&gt;0,"股份内","股份外")</f>
        <v>股份外</v>
      </c>
      <c r="R98" s="79" t="e">
        <f ca="1">_xlfn.XLOOKUP(F98,产值及收款计划!C:C,产值及收款计划!B:B)</f>
        <v>#NAME?</v>
      </c>
      <c r="S98" s="79" t="e">
        <f ca="1">_xlfn.XLOOKUP(F98,产值及收款计划!C:C,产值及收款计划!O:O)</f>
        <v>#NAME?</v>
      </c>
      <c r="V98" s="134" t="str" cm="1">
        <f t="array" ref="V98">INDEX(J:J,$AH98)</f>
        <v>嘉兴市南数运营科技有限公司</v>
      </c>
      <c r="W98" s="134" t="str" cm="1">
        <f t="array" ref="W98">INDEX(G:G,AH98)</f>
        <v>南湖工业污水处理厂配套项目智慧水务项目合同</v>
      </c>
      <c r="X98" s="134" t="str" cm="1">
        <f t="array" ref="X98">INDEX(N:N,AH98)</f>
        <v/>
      </c>
      <c r="Y98" s="134" t="str" cm="1">
        <f t="array" ref="Y98">INDEX(P:P,$AH98)</f>
        <v>2年</v>
      </c>
      <c r="Z98" s="134" t="str" cm="1">
        <f t="array" ref="Z98">INDEX(K:K,$AH98)</f>
        <v>不确定</v>
      </c>
      <c r="AA98" s="135" cm="1">
        <f t="array" ref="AA98">INDEX(L:L,$AH98)</f>
        <v>0</v>
      </c>
      <c r="AB98" s="135" t="e" cm="1">
        <f t="array" aca="1" ref="AB98" ca="1">INDEX(R:R,$AH98)</f>
        <v>#NAME?</v>
      </c>
      <c r="AC98" s="135" t="e" cm="1">
        <f t="array" aca="1" ref="AC98" ca="1">INDEX(S:S,$AH98)</f>
        <v>#NAME?</v>
      </c>
      <c r="AD98" s="135"/>
      <c r="AE98" s="135"/>
      <c r="AF98" s="135"/>
      <c r="AG98" s="135"/>
      <c r="AH98" s="135">
        <v>160</v>
      </c>
      <c r="AI98" s="135">
        <v>97</v>
      </c>
    </row>
    <row r="99" spans="1:35" x14ac:dyDescent="0.15">
      <c r="A99" s="128"/>
      <c r="B99" s="13">
        <f>[1]长账龄落实计划!A71</f>
        <v>164</v>
      </c>
      <c r="C99" s="131">
        <f>[1]长账龄落实计划!B71</f>
        <v>45596</v>
      </c>
      <c r="D99" s="13" t="str">
        <f>[1]长账龄落实计划!C71</f>
        <v>上海轨道交通市域线嘉闵线工程JMSG-13标智慧工地项目 - 上海公路桥梁（集团）有限公司 - 无税开票800000</v>
      </c>
      <c r="E99" s="13" t="str">
        <f>[1]长账龄落实计划!D71</f>
        <v>上海公路桥梁（集团）有限公司</v>
      </c>
      <c r="F99" s="13" t="str">
        <f>[1]长账龄落实计划!E71</f>
        <v>ZHT2024011500004</v>
      </c>
      <c r="G99" s="13" t="str">
        <f>_xlfn.XLOOKUP(F99,[9]【SUIT】合同静态信息表!$B:$B,[9]【SUIT】合同静态信息表!$C:$C)</f>
        <v>上海轨道交通市域线嘉闵线工程JMSG-13标智慧工地项目</v>
      </c>
      <c r="H99" s="13">
        <f>[1]长账龄落实计划!G71</f>
        <v>0</v>
      </c>
      <c r="I99" s="13">
        <f>[1]长账龄落实计划!H71</f>
        <v>129600</v>
      </c>
      <c r="J99" s="13" t="str">
        <f>_xlfn.XLOOKUP(F99,[9]【SUIT】合同静态信息表!$B:$B,[9]【SUIT】合同静态信息表!$K:$K)</f>
        <v>上海公路桥梁（集团）有限公司</v>
      </c>
      <c r="K99" s="13" t="str">
        <f>[1]长账龄落实计划!J71</f>
        <v>全部落实</v>
      </c>
      <c r="L99" s="13">
        <f>[1]长账龄落实计划!K71</f>
        <v>0</v>
      </c>
      <c r="M99" s="13">
        <f>IF(COUNTIF($F$30:F99,F99)=1,COUNTIF($F$30:F99,F99),"")</f>
        <v>1</v>
      </c>
      <c r="N99" s="128">
        <f t="shared" si="14"/>
        <v>12.96</v>
      </c>
      <c r="O99" s="79">
        <f t="shared" si="15"/>
        <v>87</v>
      </c>
      <c r="P99" s="79" t="str">
        <f t="shared" si="16"/>
        <v>2年</v>
      </c>
      <c r="Q99" s="79" t="str">
        <f>IF(COUNTIF([9]辅助列设置!$Q:$Q,J99)&gt;0,"股份内","股份外")</f>
        <v>股份内</v>
      </c>
      <c r="R99" s="79" t="e">
        <f ca="1">_xlfn.XLOOKUP(F99,产值及收款计划!C:C,产值及收款计划!B:B)</f>
        <v>#NAME?</v>
      </c>
      <c r="S99" s="79" t="e">
        <f ca="1">_xlfn.XLOOKUP(F99,产值及收款计划!C:C,产值及收款计划!O:O)</f>
        <v>#NAME?</v>
      </c>
      <c r="V99" s="134" t="str" cm="1">
        <f t="array" ref="V99">INDEX(J:J,$AH99)</f>
        <v>中铁第四勘察设计院集团有限公司</v>
      </c>
      <c r="W99" s="134" t="str" cm="1">
        <f t="array" ref="W99">INDEX(G:G,AH99)</f>
        <v>厦门市轨道交通3号线南延段工程BIM技术应用咨询管理服务</v>
      </c>
      <c r="X99" s="134" t="str" cm="1">
        <f t="array" ref="X99">INDEX(N:N,AH99)</f>
        <v/>
      </c>
      <c r="Y99" s="134" t="str" cm="1">
        <f t="array" ref="Y99">INDEX(P:P,$AH99)</f>
        <v>3年</v>
      </c>
      <c r="Z99" s="134" t="str" cm="1">
        <f t="array" ref="Z99">INDEX(K:K,$AH99)</f>
        <v>全部落实</v>
      </c>
      <c r="AA99" s="135" cm="1">
        <f t="array" ref="AA99">INDEX(L:L,$AH99)</f>
        <v>0</v>
      </c>
      <c r="AB99" s="135" t="e" cm="1">
        <f t="array" aca="1" ref="AB99" ca="1">INDEX(R:R,$AH99)</f>
        <v>#NAME?</v>
      </c>
      <c r="AC99" s="135" t="e" cm="1">
        <f t="array" aca="1" ref="AC99" ca="1">INDEX(S:S,$AH99)</f>
        <v>#NAME?</v>
      </c>
      <c r="AD99" s="135"/>
      <c r="AE99" s="135"/>
      <c r="AF99" s="135"/>
      <c r="AG99" s="135"/>
      <c r="AH99" s="135">
        <v>166</v>
      </c>
      <c r="AI99" s="135">
        <v>98</v>
      </c>
    </row>
    <row r="100" spans="1:35" x14ac:dyDescent="0.15">
      <c r="A100" s="128"/>
      <c r="B100" s="13">
        <f>[1]长账龄落实计划!A72</f>
        <v>169</v>
      </c>
      <c r="C100" s="131">
        <f>[1]长账龄落实计划!B72</f>
        <v>45625</v>
      </c>
      <c r="D100" s="13" t="str">
        <f>[1]长账龄落实计划!C72</f>
        <v>嘉兴市域快速道路智慧建设管理平台服务项目 - 嘉兴市快速路建设发展有限公司 - 无税开票9436.65</v>
      </c>
      <c r="E100" s="13" t="str">
        <f>[1]长账龄落实计划!D72</f>
        <v>中交路桥建设有限公司</v>
      </c>
      <c r="F100" s="13" t="str">
        <f>[1]长账龄落实计划!E72</f>
        <v>ZHT2023101200109</v>
      </c>
      <c r="G100" s="13" t="str">
        <f>_xlfn.XLOOKUP(F100,[9]【SUIT】合同静态信息表!$B:$B,[9]【SUIT】合同静态信息表!$C:$C)</f>
        <v>嘉兴市域快速道路智慧建设管理平台服务项目</v>
      </c>
      <c r="H100" s="13">
        <f>[1]长账龄落实计划!G72</f>
        <v>0</v>
      </c>
      <c r="I100" s="13">
        <f>[1]长账龄落实计划!H72</f>
        <v>10002.85</v>
      </c>
      <c r="J100" s="13" t="str">
        <f>_xlfn.XLOOKUP(F100,[9]【SUIT】合同静态信息表!$B:$B,[9]【SUIT】合同静态信息表!$K:$K)</f>
        <v>中交路桥建设有限公司</v>
      </c>
      <c r="K100" s="13" t="str">
        <f>[1]长账龄落实计划!J72</f>
        <v>全部落实</v>
      </c>
      <c r="L100" s="13">
        <f>[1]长账龄落实计划!K72</f>
        <v>0</v>
      </c>
      <c r="M100" s="13" t="str">
        <f>IF(COUNTIF($F$30:F100,F100)=1,COUNTIF($F$30:F100,F100),"")</f>
        <v/>
      </c>
      <c r="N100" s="128" t="str">
        <f t="shared" si="14"/>
        <v/>
      </c>
      <c r="O100" s="79" t="e">
        <f t="shared" si="15"/>
        <v>#VALUE!</v>
      </c>
      <c r="P100" s="79" t="str">
        <f t="shared" si="16"/>
        <v>2年</v>
      </c>
      <c r="Q100" s="79" t="str">
        <f>IF(COUNTIF([9]辅助列设置!$Q:$Q,J100)&gt;0,"股份内","股份外")</f>
        <v>股份外</v>
      </c>
      <c r="R100" s="79" t="e">
        <f ca="1">_xlfn.XLOOKUP(F100,产值及收款计划!C:C,产值及收款计划!B:B)</f>
        <v>#NAME?</v>
      </c>
      <c r="S100" s="79" t="e">
        <f ca="1">_xlfn.XLOOKUP(F100,产值及收款计划!C:C,产值及收款计划!O:O)</f>
        <v>#NAME?</v>
      </c>
      <c r="V100" s="134" t="str" cm="1">
        <f t="array" ref="V100">INDEX(J:J,$AH100)</f>
        <v>中铁二十二局集团电气化工程有限公司</v>
      </c>
      <c r="W100" s="134" t="str" cm="1">
        <f t="array" ref="W100">INDEX(G:G,AH100)</f>
        <v>厦门市轨道交通6号线漳州（角美）延伸段工程机电安装及装修施工BIM服务</v>
      </c>
      <c r="X100" s="134" t="str" cm="1">
        <f t="array" ref="X100">INDEX(N:N,AH100)</f>
        <v/>
      </c>
      <c r="Y100" s="134" t="str" cm="1">
        <f t="array" ref="Y100">INDEX(P:P,$AH100)</f>
        <v>2年</v>
      </c>
      <c r="Z100" s="134" t="str" cm="1">
        <f t="array" ref="Z100">INDEX(K:K,$AH100)</f>
        <v>全部落实</v>
      </c>
      <c r="AA100" s="135" cm="1">
        <f t="array" ref="AA100">INDEX(L:L,$AH100)</f>
        <v>0</v>
      </c>
      <c r="AB100" s="135" t="e" cm="1">
        <f t="array" aca="1" ref="AB100" ca="1">INDEX(R:R,$AH100)</f>
        <v>#NAME?</v>
      </c>
      <c r="AC100" s="135" t="e" cm="1">
        <f t="array" aca="1" ref="AC100" ca="1">INDEX(S:S,$AH100)</f>
        <v>#NAME?</v>
      </c>
      <c r="AD100" s="135"/>
      <c r="AE100" s="135"/>
      <c r="AF100" s="135"/>
      <c r="AG100" s="135"/>
      <c r="AH100" s="135">
        <v>174</v>
      </c>
      <c r="AI100" s="135">
        <v>99</v>
      </c>
    </row>
    <row r="101" spans="1:35" x14ac:dyDescent="0.15">
      <c r="A101" s="128"/>
      <c r="B101" s="13">
        <f>[1]长账龄落实计划!A73</f>
        <v>170</v>
      </c>
      <c r="C101" s="131">
        <f>[1]长账龄落实计划!B73</f>
        <v>45625</v>
      </c>
      <c r="D101" s="13" t="str">
        <f>[1]长账龄落实计划!C73</f>
        <v>嘉兴市域快速道路智慧建设管理平台服务项目 - 嘉兴市快速路建设发展有限公司 - 无税开票28323.18</v>
      </c>
      <c r="E101" s="13" t="str">
        <f>[1]长账龄落实计划!D73</f>
        <v>江苏镇江路桥工程有限公司</v>
      </c>
      <c r="F101" s="13" t="str">
        <f>[1]长账龄落实计划!E73</f>
        <v>ZHT2023101200110</v>
      </c>
      <c r="G101" s="13" t="str">
        <f>_xlfn.XLOOKUP(F101,[9]【SUIT】合同静态信息表!$B:$B,[9]【SUIT】合同静态信息表!$C:$C)</f>
        <v>嘉兴市域快速道路智慧建设管理平台服务项目</v>
      </c>
      <c r="H101" s="13">
        <f>[1]长账龄落实计划!G73</f>
        <v>0</v>
      </c>
      <c r="I101" s="13">
        <f>[1]长账龄落实计划!H73</f>
        <v>30022.57</v>
      </c>
      <c r="J101" s="13" t="str">
        <f>_xlfn.XLOOKUP(F101,[9]【SUIT】合同静态信息表!$B:$B,[9]【SUIT】合同静态信息表!$K:$K)</f>
        <v>江苏镇江路桥工程有限公司</v>
      </c>
      <c r="K101" s="13" t="str">
        <f>[1]长账龄落实计划!J73</f>
        <v>全部落实</v>
      </c>
      <c r="L101" s="13">
        <f>[1]长账龄落实计划!K73</f>
        <v>0</v>
      </c>
      <c r="M101" s="13" t="str">
        <f>IF(COUNTIF($F$30:F101,F101)=1,COUNTIF($F$30:F101,F101),"")</f>
        <v/>
      </c>
      <c r="N101" s="128" t="str">
        <f t="shared" si="14"/>
        <v/>
      </c>
      <c r="O101" s="79" t="e">
        <f t="shared" si="15"/>
        <v>#VALUE!</v>
      </c>
      <c r="P101" s="79" t="str">
        <f t="shared" si="16"/>
        <v>2年</v>
      </c>
      <c r="Q101" s="79" t="str">
        <f>IF(COUNTIF([9]辅助列设置!$Q:$Q,J101)&gt;0,"股份内","股份外")</f>
        <v>股份外</v>
      </c>
      <c r="R101" s="79" t="e">
        <f ca="1">_xlfn.XLOOKUP(F101,产值及收款计划!C:C,产值及收款计划!B:B)</f>
        <v>#NAME?</v>
      </c>
      <c r="S101" s="79" t="e">
        <f ca="1">_xlfn.XLOOKUP(F101,产值及收款计划!C:C,产值及收款计划!O:O)</f>
        <v>#NAME?</v>
      </c>
      <c r="V101" s="134" t="str" cm="1">
        <f t="array" ref="V101">INDEX(J:J,$AH101)</f>
        <v>漳州市角美轨道交通投资发展有限公司</v>
      </c>
      <c r="W101" s="134" t="str" cm="1">
        <f t="array" ref="W101">INDEX(G:G,AH101)</f>
        <v>厦门市轨道交通6号线漳州（角美）延伸段工程BIM技术应用咨询管理</v>
      </c>
      <c r="X101" s="134" t="str" cm="1">
        <f t="array" ref="X101">INDEX(N:N,AH101)</f>
        <v/>
      </c>
      <c r="Y101" s="134" t="str" cm="1">
        <f t="array" ref="Y101">INDEX(P:P,$AH101)</f>
        <v>2年</v>
      </c>
      <c r="Z101" s="134" t="str" cm="1">
        <f t="array" ref="Z101">INDEX(K:K,$AH101)</f>
        <v>全部落实</v>
      </c>
      <c r="AA101" s="135" cm="1">
        <f t="array" ref="AA101">INDEX(L:L,$AH101)</f>
        <v>0</v>
      </c>
      <c r="AB101" s="135" t="e" cm="1">
        <f t="array" aca="1" ref="AB101" ca="1">INDEX(R:R,$AH101)</f>
        <v>#NAME?</v>
      </c>
      <c r="AC101" s="135" t="e" cm="1">
        <f t="array" aca="1" ref="AC101" ca="1">INDEX(S:S,$AH101)</f>
        <v>#NAME?</v>
      </c>
      <c r="AD101" s="135"/>
      <c r="AE101" s="135"/>
      <c r="AF101" s="135"/>
      <c r="AG101" s="135"/>
      <c r="AH101" s="135">
        <v>175</v>
      </c>
      <c r="AI101" s="135">
        <v>100</v>
      </c>
    </row>
    <row r="102" spans="1:35" x14ac:dyDescent="0.15">
      <c r="A102" s="128"/>
      <c r="B102" s="13">
        <f>[1]长账龄落实计划!A74</f>
        <v>171</v>
      </c>
      <c r="C102" s="131">
        <f>[1]长账龄落实计划!B74</f>
        <v>45625</v>
      </c>
      <c r="D102" s="13" t="str">
        <f>[1]长账龄落实计划!C74</f>
        <v>嘉兴市域快速道路智慧建设管理平台服务项目 - 嘉兴市快速路建设发展有限公司 - 无税开票28323.18</v>
      </c>
      <c r="E102" s="13" t="str">
        <f>[1]长账龄落实计划!D74</f>
        <v>浙江交工集团股份有限公司</v>
      </c>
      <c r="F102" s="13" t="str">
        <f>[1]长账龄落实计划!E74</f>
        <v>ZHT2023101200111</v>
      </c>
      <c r="G102" s="13" t="str">
        <f>_xlfn.XLOOKUP(F102,[9]【SUIT】合同静态信息表!$B:$B,[9]【SUIT】合同静态信息表!$C:$C)</f>
        <v>嘉兴市域快速道路智慧建设管理平台服务项目</v>
      </c>
      <c r="H102" s="13">
        <f>[1]长账龄落实计划!G74</f>
        <v>0</v>
      </c>
      <c r="I102" s="13">
        <f>[1]长账龄落实计划!H74</f>
        <v>30022.57</v>
      </c>
      <c r="J102" s="13" t="str">
        <f>_xlfn.XLOOKUP(F102,[9]【SUIT】合同静态信息表!$B:$B,[9]【SUIT】合同静态信息表!$K:$K)</f>
        <v>浙江交工集团股份有限公司</v>
      </c>
      <c r="K102" s="13" t="str">
        <f>[1]长账龄落实计划!J74</f>
        <v>全部落实</v>
      </c>
      <c r="L102" s="13">
        <f>[1]长账龄落实计划!K74</f>
        <v>0</v>
      </c>
      <c r="M102" s="13" t="str">
        <f>IF(COUNTIF($F$30:F102,F102)=1,COUNTIF($F$30:F102,F102),"")</f>
        <v/>
      </c>
      <c r="N102" s="128" t="str">
        <f t="shared" si="14"/>
        <v/>
      </c>
      <c r="O102" s="79" t="e">
        <f t="shared" si="15"/>
        <v>#VALUE!</v>
      </c>
      <c r="P102" s="79" t="str">
        <f t="shared" si="16"/>
        <v>2年</v>
      </c>
      <c r="Q102" s="79" t="str">
        <f>IF(COUNTIF([9]辅助列设置!$Q:$Q,J102)&gt;0,"股份内","股份外")</f>
        <v>股份外</v>
      </c>
      <c r="R102" s="79" t="e">
        <f ca="1">_xlfn.XLOOKUP(F102,产值及收款计划!C:C,产值及收款计划!B:B)</f>
        <v>#NAME?</v>
      </c>
      <c r="S102" s="79" t="e">
        <f ca="1">_xlfn.XLOOKUP(F102,产值及收款计划!C:C,产值及收款计划!O:O)</f>
        <v>#NAME?</v>
      </c>
      <c r="V102" s="134" t="str" cm="1">
        <f t="array" ref="V102">INDEX(J:J,$AH102)</f>
        <v>青岛海信网络科技股份有限公司</v>
      </c>
      <c r="W102" s="134" t="str" cm="1">
        <f t="array" ref="W102">INDEX(G:G,AH102)</f>
        <v>太原市城市轨道交通2号线一期工程控制中心楼宇智能化项目BIM智慧楼宇平台</v>
      </c>
      <c r="X102" s="134" t="str" cm="1">
        <f t="array" ref="X102">INDEX(N:N,AH102)</f>
        <v/>
      </c>
      <c r="Y102" s="134" t="str" cm="1">
        <f t="array" ref="Y102">INDEX(P:P,$AH102)</f>
        <v>2年</v>
      </c>
      <c r="Z102" s="134" t="str" cm="1">
        <f t="array" ref="Z102">INDEX(K:K,$AH102)</f>
        <v>全部落实</v>
      </c>
      <c r="AA102" s="135" cm="1">
        <f t="array" ref="AA102">INDEX(L:L,$AH102)</f>
        <v>0</v>
      </c>
      <c r="AB102" s="135" t="e" cm="1">
        <f t="array" aca="1" ref="AB102" ca="1">INDEX(R:R,$AH102)</f>
        <v>#NAME?</v>
      </c>
      <c r="AC102" s="135" t="e" cm="1">
        <f t="array" aca="1" ref="AC102" ca="1">INDEX(S:S,$AH102)</f>
        <v>#NAME?</v>
      </c>
      <c r="AD102" s="135"/>
      <c r="AE102" s="135"/>
      <c r="AF102" s="135"/>
      <c r="AG102" s="135"/>
      <c r="AH102" s="135">
        <v>178</v>
      </c>
      <c r="AI102" s="135">
        <v>101</v>
      </c>
    </row>
    <row r="103" spans="1:35" x14ac:dyDescent="0.15">
      <c r="A103" s="128"/>
      <c r="B103" s="13">
        <f>[1]长账龄落实计划!A75</f>
        <v>172</v>
      </c>
      <c r="C103" s="131">
        <f>[1]长账龄落实计划!B75</f>
        <v>45625</v>
      </c>
      <c r="D103" s="13" t="str">
        <f>[1]长账龄落实计划!C75</f>
        <v>嘉兴市域快速道路智慧建设管理平台服务项目 - 嘉兴市快速路建设发展有限公司 - 无税开票128761.06</v>
      </c>
      <c r="E103" s="13" t="str">
        <f>[1]长账龄落实计划!D75</f>
        <v>江苏镇江路桥工程有限公司</v>
      </c>
      <c r="F103" s="13" t="str">
        <f>[1]长账龄落实计划!E75</f>
        <v>ZHT2023101200110</v>
      </c>
      <c r="G103" s="13" t="str">
        <f>_xlfn.XLOOKUP(F103,[9]【SUIT】合同静态信息表!$B:$B,[9]【SUIT】合同静态信息表!$C:$C)</f>
        <v>嘉兴市域快速道路智慧建设管理平台服务项目</v>
      </c>
      <c r="H103" s="13">
        <f>[1]长账龄落实计划!G75</f>
        <v>0</v>
      </c>
      <c r="I103" s="13">
        <f>[1]长账龄落实计划!H75</f>
        <v>145500</v>
      </c>
      <c r="J103" s="13" t="str">
        <f>_xlfn.XLOOKUP(F103,[9]【SUIT】合同静态信息表!$B:$B,[9]【SUIT】合同静态信息表!$K:$K)</f>
        <v>江苏镇江路桥工程有限公司</v>
      </c>
      <c r="K103" s="13" t="str">
        <f>[1]长账龄落实计划!J75</f>
        <v>全部落实</v>
      </c>
      <c r="L103" s="13">
        <f>[1]长账龄落实计划!K75</f>
        <v>0</v>
      </c>
      <c r="M103" s="13" t="str">
        <f>IF(COUNTIF($F$30:F103,F103)=1,COUNTIF($F$30:F103,F103),"")</f>
        <v/>
      </c>
      <c r="N103" s="128" t="str">
        <f t="shared" si="14"/>
        <v/>
      </c>
      <c r="O103" s="79" t="e">
        <f t="shared" si="15"/>
        <v>#VALUE!</v>
      </c>
      <c r="P103" s="79" t="str">
        <f t="shared" si="16"/>
        <v>2年</v>
      </c>
      <c r="Q103" s="79" t="str">
        <f>IF(COUNTIF([9]辅助列设置!$Q:$Q,J103)&gt;0,"股份内","股份外")</f>
        <v>股份外</v>
      </c>
      <c r="R103" s="79" t="e">
        <f ca="1">_xlfn.XLOOKUP(F103,产值及收款计划!C:C,产值及收款计划!B:B)</f>
        <v>#NAME?</v>
      </c>
      <c r="S103" s="79" t="e">
        <f ca="1">_xlfn.XLOOKUP(F103,产值及收款计划!C:C,产值及收款计划!O:O)</f>
        <v>#NAME?</v>
      </c>
      <c r="V103" s="134" t="str" cm="1">
        <f t="array" ref="V103">INDEX(J:J,$AH103)</f>
        <v>深圳市城市公共安全技术研究院有限公司</v>
      </c>
      <c r="W103" s="134" t="str" cm="1">
        <f t="array" ref="W103">INDEX(G:G,AH103)</f>
        <v>深圳市建设行业综合管理平台项目软件开发服务合同</v>
      </c>
      <c r="X103" s="134" t="str" cm="1">
        <f t="array" ref="X103">INDEX(N:N,AH103)</f>
        <v/>
      </c>
      <c r="Y103" s="134" t="str" cm="1">
        <f t="array" ref="Y103">INDEX(P:P,$AH103)</f>
        <v>6年</v>
      </c>
      <c r="Z103" s="134" t="str" cm="1">
        <f t="array" ref="Z103">INDEX(K:K,$AH103)</f>
        <v>不确定</v>
      </c>
      <c r="AA103" s="135" cm="1">
        <f t="array" ref="AA103">INDEX(L:L,$AH103)</f>
        <v>0</v>
      </c>
      <c r="AB103" s="135" t="e" cm="1">
        <f t="array" aca="1" ref="AB103" ca="1">INDEX(R:R,$AH103)</f>
        <v>#NAME?</v>
      </c>
      <c r="AC103" s="135" t="e" cm="1">
        <f t="array" aca="1" ref="AC103" ca="1">INDEX(S:S,$AH103)</f>
        <v>#NAME?</v>
      </c>
      <c r="AD103" s="135"/>
      <c r="AE103" s="135"/>
      <c r="AF103" s="135"/>
      <c r="AG103" s="135"/>
      <c r="AH103" s="135">
        <v>185</v>
      </c>
      <c r="AI103" s="135">
        <v>102</v>
      </c>
    </row>
    <row r="104" spans="1:35" x14ac:dyDescent="0.15">
      <c r="A104" s="128"/>
      <c r="B104" s="13">
        <f>[1]长账龄落实计划!A76</f>
        <v>173</v>
      </c>
      <c r="C104" s="131">
        <f>[1]长账龄落实计划!B76</f>
        <v>45625</v>
      </c>
      <c r="D104" s="13" t="str">
        <f>[1]长账龄落实计划!C76</f>
        <v>嘉兴市域快速道路智慧建设管理平台服务项目 - 嘉兴市快速路建设发展有限公司 - 无税开票128761.06</v>
      </c>
      <c r="E104" s="13" t="str">
        <f>[1]长账龄落实计划!D76</f>
        <v>浙江交工集团股份有限公司</v>
      </c>
      <c r="F104" s="13" t="str">
        <f>[1]长账龄落实计划!E76</f>
        <v>ZHT2023101200111</v>
      </c>
      <c r="G104" s="13" t="str">
        <f>_xlfn.XLOOKUP(F104,[9]【SUIT】合同静态信息表!$B:$B,[9]【SUIT】合同静态信息表!$C:$C)</f>
        <v>嘉兴市域快速道路智慧建设管理平台服务项目</v>
      </c>
      <c r="H104" s="13">
        <f>[1]长账龄落实计划!G76</f>
        <v>0</v>
      </c>
      <c r="I104" s="13">
        <f>[1]长账龄落实计划!H76</f>
        <v>145500</v>
      </c>
      <c r="J104" s="13" t="str">
        <f>_xlfn.XLOOKUP(F104,[9]【SUIT】合同静态信息表!$B:$B,[9]【SUIT】合同静态信息表!$K:$K)</f>
        <v>浙江交工集团股份有限公司</v>
      </c>
      <c r="K104" s="13" t="str">
        <f>[1]长账龄落实计划!J76</f>
        <v>全部落实</v>
      </c>
      <c r="L104" s="13">
        <f>[1]长账龄落实计划!K76</f>
        <v>0</v>
      </c>
      <c r="M104" s="13" t="str">
        <f>IF(COUNTIF($F$30:F104,F104)=1,COUNTIF($F$30:F104,F104),"")</f>
        <v/>
      </c>
      <c r="N104" s="128" t="str">
        <f t="shared" si="14"/>
        <v/>
      </c>
      <c r="O104" s="79" t="e">
        <f t="shared" si="15"/>
        <v>#VALUE!</v>
      </c>
      <c r="P104" s="79" t="str">
        <f t="shared" si="16"/>
        <v>2年</v>
      </c>
      <c r="Q104" s="79" t="str">
        <f>IF(COUNTIF([9]辅助列设置!$Q:$Q,J104)&gt;0,"股份内","股份外")</f>
        <v>股份外</v>
      </c>
      <c r="R104" s="79" t="e">
        <f ca="1">_xlfn.XLOOKUP(F104,产值及收款计划!C:C,产值及收款计划!B:B)</f>
        <v>#NAME?</v>
      </c>
      <c r="S104" s="79" t="e">
        <f ca="1">_xlfn.XLOOKUP(F104,产值及收款计划!C:C,产值及收款计划!O:O)</f>
        <v>#NAME?</v>
      </c>
      <c r="V104" s="134" t="str" cm="1">
        <f t="array" ref="V104">INDEX(J:J,$AH104)</f>
        <v>深圳市建工集团股份有限公司</v>
      </c>
      <c r="W104" s="134" t="str" cm="1">
        <f t="array" ref="W104">INDEX(G:G,AH104)</f>
        <v>深圳市深旅物业管理有限公司收地补偿用地 （居住用地）项目智慧工地设备采购合同</v>
      </c>
      <c r="X104" s="134" t="str" cm="1">
        <f t="array" ref="X104">INDEX(N:N,AH104)</f>
        <v/>
      </c>
      <c r="Y104" s="134" t="str" cm="1">
        <f t="array" ref="Y104">INDEX(P:P,$AH104)</f>
        <v>6年</v>
      </c>
      <c r="Z104" s="134" t="str" cm="1">
        <f t="array" ref="Z104">INDEX(K:K,$AH104)</f>
        <v>不确定</v>
      </c>
      <c r="AA104" s="135" cm="1">
        <f t="array" ref="AA104">INDEX(L:L,$AH104)</f>
        <v>0</v>
      </c>
      <c r="AB104" s="135" t="e" cm="1">
        <f t="array" aca="1" ref="AB104" ca="1">INDEX(R:R,$AH104)</f>
        <v>#NAME?</v>
      </c>
      <c r="AC104" s="135" t="e" cm="1">
        <f t="array" aca="1" ref="AC104" ca="1">INDEX(S:S,$AH104)</f>
        <v>#NAME?</v>
      </c>
      <c r="AD104" s="135"/>
      <c r="AE104" s="135"/>
      <c r="AF104" s="135"/>
      <c r="AG104" s="135"/>
      <c r="AH104" s="135">
        <v>186</v>
      </c>
      <c r="AI104" s="135">
        <v>103</v>
      </c>
    </row>
    <row r="105" spans="1:35" x14ac:dyDescent="0.15">
      <c r="A105" s="128"/>
      <c r="B105" s="13">
        <f>[1]长账龄落实计划!A77</f>
        <v>174</v>
      </c>
      <c r="C105" s="131">
        <f>[1]长账龄落实计划!B77</f>
        <v>45625</v>
      </c>
      <c r="D105" s="13" t="str">
        <f>[1]长账龄落实计划!C77</f>
        <v>嘉兴市铁投集团建设一体化全过程管控平台建设服务项目合同  - 嘉兴市铁路与轨道交通投资集团有限责任公司 - 无税开票1800943.4</v>
      </c>
      <c r="E105" s="13" t="str">
        <f>[1]长账龄落实计划!D77</f>
        <v>嘉兴市铁路与轨道交通投资集团有限责任公司</v>
      </c>
      <c r="F105" s="13" t="str">
        <f>[1]长账龄落实计划!E77</f>
        <v>ZHT2022060600043</v>
      </c>
      <c r="G105" s="13" t="str">
        <f>_xlfn.XLOOKUP(F105,[9]【SUIT】合同静态信息表!$B:$B,[9]【SUIT】合同静态信息表!$C:$C)</f>
        <v>嘉兴市铁投集团建设一体化全过程管控平台建设服务项目合同</v>
      </c>
      <c r="H105" s="13">
        <f>[1]长账龄落实计划!G77</f>
        <v>0</v>
      </c>
      <c r="I105" s="13">
        <f>[1]长账龄落实计划!H77</f>
        <v>1909000</v>
      </c>
      <c r="J105" s="13" t="str">
        <f>_xlfn.XLOOKUP(F105,[9]【SUIT】合同静态信息表!$B:$B,[9]【SUIT】合同静态信息表!$K:$K)</f>
        <v>嘉兴市铁路与轨道交通投资集团有限责任公司</v>
      </c>
      <c r="K105" s="13" t="str">
        <f>[1]长账龄落实计划!J77</f>
        <v>全部落实</v>
      </c>
      <c r="L105" s="13">
        <f>[1]长账龄落实计划!K77</f>
        <v>0</v>
      </c>
      <c r="M105" s="13" t="str">
        <f>IF(COUNTIF($F$30:F105,F105)=1,COUNTIF($F$30:F105,F105),"")</f>
        <v/>
      </c>
      <c r="N105" s="128" t="str">
        <f t="shared" si="14"/>
        <v/>
      </c>
      <c r="O105" s="79" t="e">
        <f t="shared" si="15"/>
        <v>#VALUE!</v>
      </c>
      <c r="P105" s="79" t="str">
        <f t="shared" si="16"/>
        <v>2年</v>
      </c>
      <c r="Q105" s="79" t="str">
        <f>IF(COUNTIF([9]辅助列设置!$Q:$Q,J105)&gt;0,"股份内","股份外")</f>
        <v>股份外</v>
      </c>
      <c r="R105" s="79" t="e">
        <f ca="1">_xlfn.XLOOKUP(F105,产值及收款计划!C:C,产值及收款计划!B:B)</f>
        <v>#NAME?</v>
      </c>
      <c r="S105" s="79" t="e">
        <f ca="1">_xlfn.XLOOKUP(F105,产值及收款计划!C:C,产值及收款计划!O:O)</f>
        <v>#NAME?</v>
      </c>
      <c r="V105" s="134" t="str" cm="1">
        <f t="array" ref="V105">INDEX(J:J,$AH105)</f>
        <v>深圳市城市公共安全技术研究院有限公司</v>
      </c>
      <c r="W105" s="134" t="str" cm="1">
        <f t="array" ref="W105">INDEX(G:G,AH105)</f>
        <v>深圳市建设行业综合管理平台项目软件开发服务合同</v>
      </c>
      <c r="X105" s="134" t="str" cm="1">
        <f t="array" ref="X105">INDEX(N:N,AH105)</f>
        <v/>
      </c>
      <c r="Y105" s="134" t="str" cm="1">
        <f t="array" ref="Y105">INDEX(P:P,$AH105)</f>
        <v>6年</v>
      </c>
      <c r="Z105" s="134" t="str" cm="1">
        <f t="array" ref="Z105">INDEX(K:K,$AH105)</f>
        <v>不确定</v>
      </c>
      <c r="AA105" s="135" cm="1">
        <f t="array" ref="AA105">INDEX(L:L,$AH105)</f>
        <v>0</v>
      </c>
      <c r="AB105" s="135" t="e" cm="1">
        <f t="array" aca="1" ref="AB105" ca="1">INDEX(R:R,$AH105)</f>
        <v>#NAME?</v>
      </c>
      <c r="AC105" s="135" t="e" cm="1">
        <f t="array" aca="1" ref="AC105" ca="1">INDEX(S:S,$AH105)</f>
        <v>#NAME?</v>
      </c>
      <c r="AD105" s="135"/>
      <c r="AE105" s="135"/>
      <c r="AF105" s="135"/>
      <c r="AG105" s="135"/>
      <c r="AH105" s="135">
        <v>187</v>
      </c>
      <c r="AI105" s="135">
        <v>104</v>
      </c>
    </row>
    <row r="106" spans="1:35" x14ac:dyDescent="0.15">
      <c r="A106" s="128"/>
      <c r="B106" s="13">
        <f>[1]长账龄落实计划!A78</f>
        <v>175</v>
      </c>
      <c r="C106" s="131">
        <f>[1]长账龄落实计划!B78</f>
        <v>45625</v>
      </c>
      <c r="D106" s="13" t="str">
        <f>[1]长账龄落实计划!C78</f>
        <v>特大城市重大交通基础设施全周期管理标准体系构建及示范子课题前期规划管理平台V2.0 - 上海城投公路投资（集团）有限公司 - 无税开票179245.28</v>
      </c>
      <c r="E106" s="13" t="str">
        <f>[1]长账龄落实计划!D78</f>
        <v>上海城投公路投资（集团）有限公司</v>
      </c>
      <c r="F106" s="13" t="str">
        <f>[1]长账龄落实计划!E78</f>
        <v>ZHT2023102400119</v>
      </c>
      <c r="G106" s="13" t="str">
        <f>_xlfn.XLOOKUP(F106,[9]【SUIT】合同静态信息表!$B:$B,[9]【SUIT】合同静态信息表!$C:$C)</f>
        <v>特大城市重大交通基础设施全周期管理标准体系构建及示范子课题前期规划管理平台V2.0</v>
      </c>
      <c r="H106" s="13">
        <f>[1]长账龄落实计划!G78</f>
        <v>0</v>
      </c>
      <c r="I106" s="13">
        <f>[1]长账龄落实计划!H78</f>
        <v>190000</v>
      </c>
      <c r="J106" s="13" t="str">
        <f>_xlfn.XLOOKUP(F106,[9]【SUIT】合同静态信息表!$B:$B,[9]【SUIT】合同静态信息表!$K:$K)</f>
        <v>上海城投公路投资（集团）有限公司</v>
      </c>
      <c r="K106" s="13" t="str">
        <f>[1]长账龄落实计划!J78</f>
        <v>全部落实</v>
      </c>
      <c r="L106" s="13">
        <f>[1]长账龄落实计划!K78</f>
        <v>0</v>
      </c>
      <c r="M106" s="13">
        <f>IF(COUNTIF($F$30:F106,F106)=1,COUNTIF($F$30:F106,F106),"")</f>
        <v>1</v>
      </c>
      <c r="N106" s="128">
        <f t="shared" si="14"/>
        <v>19</v>
      </c>
      <c r="O106" s="79">
        <f t="shared" si="15"/>
        <v>77</v>
      </c>
      <c r="P106" s="79" t="str">
        <f t="shared" si="16"/>
        <v>2年</v>
      </c>
      <c r="Q106" s="79" t="str">
        <f>IF(COUNTIF([9]辅助列设置!$Q:$Q,J106)&gt;0,"股份内","股份外")</f>
        <v>股份外</v>
      </c>
      <c r="R106" s="79" t="e">
        <f ca="1">_xlfn.XLOOKUP(F106,产值及收款计划!C:C,产值及收款计划!B:B)</f>
        <v>#NAME?</v>
      </c>
      <c r="S106" s="79" t="e">
        <f ca="1">_xlfn.XLOOKUP(F106,产值及收款计划!C:C,产值及收款计划!O:O)</f>
        <v>#NAME?</v>
      </c>
      <c r="V106" s="134" t="str" cm="1">
        <f t="array" ref="V106">INDEX(J:J,$AH106)</f>
        <v>中铁大桥局集团有限公司第四工程分公司路三期莞深高速至东部快速路段工程土建三标项目经理部</v>
      </c>
      <c r="W106" s="134" t="str" cm="1">
        <f t="array" ref="W106">INDEX(G:G,AH106)</f>
        <v>环莞快速路三期莞深高速至东部快速路段工程-2标</v>
      </c>
      <c r="X106" s="134" t="str" cm="1">
        <f t="array" ref="X106">INDEX(N:N,AH106)</f>
        <v/>
      </c>
      <c r="Y106" s="134" t="str" cm="1">
        <f t="array" ref="Y106">INDEX(P:P,$AH106)</f>
        <v>4年</v>
      </c>
      <c r="Z106" s="134" t="str" cm="1">
        <f t="array" ref="Z106">INDEX(K:K,$AH106)</f>
        <v>无法落实</v>
      </c>
      <c r="AA106" s="135" cm="1">
        <f t="array" ref="AA106">INDEX(L:L,$AH106)</f>
        <v>0</v>
      </c>
      <c r="AB106" s="135" t="e" cm="1">
        <f t="array" aca="1" ref="AB106" ca="1">INDEX(R:R,$AH106)</f>
        <v>#NAME?</v>
      </c>
      <c r="AC106" s="135" t="e" cm="1">
        <f t="array" aca="1" ref="AC106" ca="1">INDEX(S:S,$AH106)</f>
        <v>#NAME?</v>
      </c>
      <c r="AD106" s="135"/>
      <c r="AE106" s="135"/>
      <c r="AF106" s="135"/>
      <c r="AG106" s="135"/>
      <c r="AH106" s="135">
        <v>203</v>
      </c>
      <c r="AI106" s="135">
        <v>105</v>
      </c>
    </row>
    <row r="107" spans="1:35" x14ac:dyDescent="0.15">
      <c r="A107" s="128"/>
      <c r="B107" s="13">
        <f>[1]长账龄落实计划!A79</f>
        <v>180</v>
      </c>
      <c r="C107" s="131">
        <f>[1]长账龄落实计划!B79</f>
        <v>45625</v>
      </c>
      <c r="D107" s="13" t="str">
        <f>[1]长账龄落实计划!C79</f>
        <v>青岛国际资源配置中心北片区建设运营数智一体化项目 - 中德联合集团有限公司 - 无税开票3177968.41</v>
      </c>
      <c r="E107" s="13" t="str">
        <f>[1]长账龄落实计划!D79</f>
        <v>中德联合集团有限公司</v>
      </c>
      <c r="F107" s="13" t="str">
        <f>[1]长账龄落实计划!E79</f>
        <v>ZHT2022051300038</v>
      </c>
      <c r="G107" s="13" t="str">
        <f>_xlfn.XLOOKUP(F107,[9]【SUIT】合同静态信息表!$B:$B,[9]【SUIT】合同静态信息表!$C:$C)</f>
        <v>青岛国际资源配置中心北片区建设运营数智一体化项目</v>
      </c>
      <c r="H107" s="13">
        <f>[1]长账龄落实计划!G79</f>
        <v>0</v>
      </c>
      <c r="I107" s="13">
        <f>[1]长账龄落实计划!H79</f>
        <v>3368646.51</v>
      </c>
      <c r="J107" s="13" t="str">
        <f>_xlfn.XLOOKUP(F107,[9]【SUIT】合同静态信息表!$B:$B,[9]【SUIT】合同静态信息表!$K:$K)</f>
        <v>中德联合集团有限公司</v>
      </c>
      <c r="K107" s="13" t="str">
        <f>[1]长账龄落实计划!J79</f>
        <v>不确定</v>
      </c>
      <c r="L107" s="13">
        <f>[1]长账龄落实计划!K79</f>
        <v>0</v>
      </c>
      <c r="M107" s="13" t="str">
        <f>IF(COUNTIF($F$30:F107,F107)=1,COUNTIF($F$30:F107,F107),"")</f>
        <v/>
      </c>
      <c r="N107" s="128" t="str">
        <f t="shared" si="14"/>
        <v/>
      </c>
      <c r="O107" s="79" t="e">
        <f t="shared" si="15"/>
        <v>#VALUE!</v>
      </c>
      <c r="P107" s="79" t="str">
        <f t="shared" si="16"/>
        <v>2年</v>
      </c>
      <c r="Q107" s="79" t="str">
        <f>IF(COUNTIF([9]辅助列设置!$Q:$Q,J107)&gt;0,"股份内","股份外")</f>
        <v>股份外</v>
      </c>
      <c r="R107" s="79" t="e">
        <f ca="1">_xlfn.XLOOKUP(F107,产值及收款计划!C:C,产值及收款计划!B:B)</f>
        <v>#NAME?</v>
      </c>
      <c r="S107" s="79" t="e">
        <f ca="1">_xlfn.XLOOKUP(F107,产值及收款计划!C:C,产值及收款计划!O:O)</f>
        <v>#NAME?</v>
      </c>
      <c r="V107" s="134" t="str" cm="1">
        <f t="array" ref="V107">INDEX(J:J,$AH107)</f>
        <v>重庆交通开投科技发展有限公司</v>
      </c>
      <c r="W107" s="134" t="str" cm="1">
        <f t="array" ref="W107">INDEX(G:G,AH107)</f>
        <v>工程管理平台项目开发外包合同</v>
      </c>
      <c r="X107" s="134" t="str" cm="1">
        <f t="array" ref="X107">INDEX(N:N,AH107)</f>
        <v/>
      </c>
      <c r="Y107" s="134" t="str" cm="1">
        <f t="array" ref="Y107">INDEX(P:P,$AH107)</f>
        <v>3年</v>
      </c>
      <c r="Z107" s="134" t="str" cm="1">
        <f t="array" ref="Z107">INDEX(K:K,$AH107)</f>
        <v>无法落实</v>
      </c>
      <c r="AA107" s="135" cm="1">
        <f t="array" ref="AA107">INDEX(L:L,$AH107)</f>
        <v>0</v>
      </c>
      <c r="AB107" s="135" t="e" cm="1">
        <f t="array" aca="1" ref="AB107" ca="1">INDEX(R:R,$AH107)</f>
        <v>#NAME?</v>
      </c>
      <c r="AC107" s="135" t="e" cm="1">
        <f t="array" aca="1" ref="AC107" ca="1">INDEX(S:S,$AH107)</f>
        <v>#NAME?</v>
      </c>
      <c r="AD107" s="135"/>
      <c r="AE107" s="135"/>
      <c r="AF107" s="135"/>
      <c r="AG107" s="135"/>
      <c r="AH107" s="135">
        <v>211</v>
      </c>
      <c r="AI107" s="135">
        <v>106</v>
      </c>
    </row>
    <row r="108" spans="1:35" x14ac:dyDescent="0.15">
      <c r="A108" s="128"/>
      <c r="B108" s="13">
        <f>[1]长账龄落实计划!A80</f>
        <v>183</v>
      </c>
      <c r="C108" s="131">
        <f>[1]长账龄落实计划!B80</f>
        <v>45657</v>
      </c>
      <c r="D108" s="13" t="str">
        <f>[1]长账龄落实计划!C80</f>
        <v>生产运营质量安全管理应用系统技术服务合同 - 城盾隧安地下工程有限公司 - 无税开票532075.47</v>
      </c>
      <c r="E108" s="13" t="str">
        <f>[1]长账龄落实计划!D80</f>
        <v>城盾隧安地下工程有限公司</v>
      </c>
      <c r="F108" s="13" t="str">
        <f>[1]长账龄落实计划!E80</f>
        <v>ZHT2023122100169</v>
      </c>
      <c r="G108" s="13" t="str">
        <f>_xlfn.XLOOKUP(F108,[9]【SUIT】合同静态信息表!$B:$B,[9]【SUIT】合同静态信息表!$C:$C)</f>
        <v>生产运营质量安全管理应用系统技术服务合同</v>
      </c>
      <c r="H108" s="13">
        <f>[1]长账龄落实计划!G80</f>
        <v>0</v>
      </c>
      <c r="I108" s="13">
        <f>[1]长账龄落实计划!H80</f>
        <v>564000</v>
      </c>
      <c r="J108" s="13" t="str">
        <f>_xlfn.XLOOKUP(F108,[9]【SUIT】合同静态信息表!$B:$B,[9]【SUIT】合同静态信息表!$K:$K)</f>
        <v>城盾隧安地下工程有限公司</v>
      </c>
      <c r="K108" s="13" t="str">
        <f>[1]长账龄落实计划!J80</f>
        <v>不确定</v>
      </c>
      <c r="L108" s="13">
        <f>[1]长账龄落实计划!K80</f>
        <v>0</v>
      </c>
      <c r="M108" s="13" t="str">
        <f>IF(COUNTIF($F$30:F108,F108)=1,COUNTIF($F$30:F108,F108),"")</f>
        <v/>
      </c>
      <c r="N108" s="128" t="str">
        <f t="shared" si="14"/>
        <v/>
      </c>
      <c r="O108" s="79" t="e">
        <f t="shared" si="15"/>
        <v>#VALUE!</v>
      </c>
      <c r="P108" s="79" t="str">
        <f t="shared" si="16"/>
        <v>2年</v>
      </c>
      <c r="Q108" s="79" t="str">
        <f>IF(COUNTIF([9]辅助列设置!$Q:$Q,J108)&gt;0,"股份内","股份外")</f>
        <v>股份内</v>
      </c>
      <c r="R108" s="79" t="e">
        <f ca="1">_xlfn.XLOOKUP(F108,产值及收款计划!C:C,产值及收款计划!B:B)</f>
        <v>#NAME?</v>
      </c>
      <c r="S108" s="79" t="e">
        <f ca="1">_xlfn.XLOOKUP(F108,产值及收款计划!C:C,产值及收款计划!O:O)</f>
        <v>#NAME?</v>
      </c>
      <c r="V108" s="134" t="str" cm="1">
        <f t="array" ref="V108">INDEX(J:J,$AH108)</f>
        <v>PAI Systems Pte Ltd</v>
      </c>
      <c r="W108" s="134" t="str" cm="1">
        <f t="array" ref="W108">INDEX(G:G,AH108)</f>
        <v>新加坡TWRPPL智慧管理系统设备采购合同</v>
      </c>
      <c r="X108" s="134" t="str" cm="1">
        <f t="array" ref="X108">INDEX(N:N,AH108)</f>
        <v/>
      </c>
      <c r="Y108" s="134" t="str" cm="1">
        <f t="array" ref="Y108">INDEX(P:P,$AH108)</f>
        <v>3年</v>
      </c>
      <c r="Z108" s="134" t="str" cm="1">
        <f t="array" ref="Z108">INDEX(K:K,$AH108)</f>
        <v>不确定</v>
      </c>
      <c r="AA108" s="135" cm="1">
        <f t="array" ref="AA108">INDEX(L:L,$AH108)</f>
        <v>0</v>
      </c>
      <c r="AB108" s="135" t="e" cm="1">
        <f t="array" aca="1" ref="AB108" ca="1">INDEX(R:R,$AH108)</f>
        <v>#NAME?</v>
      </c>
      <c r="AC108" s="135" t="e" cm="1">
        <f t="array" aca="1" ref="AC108" ca="1">INDEX(S:S,$AH108)</f>
        <v>#NAME?</v>
      </c>
      <c r="AD108" s="135"/>
      <c r="AE108" s="135"/>
      <c r="AF108" s="135"/>
      <c r="AG108" s="135"/>
      <c r="AH108" s="135">
        <v>213</v>
      </c>
      <c r="AI108" s="135">
        <v>107</v>
      </c>
    </row>
    <row r="109" spans="1:35" x14ac:dyDescent="0.15">
      <c r="A109" s="128"/>
      <c r="B109" s="13">
        <f>[1]长账龄落实计划!A81</f>
        <v>184</v>
      </c>
      <c r="C109" s="131">
        <f>[1]长账龄落实计划!B81</f>
        <v>45657</v>
      </c>
      <c r="D109" s="13" t="str">
        <f>[1]长账龄落实计划!C81</f>
        <v>轨道交通运营结构维保及隧道综合综合整治大修应用系统二期技术服务合同 - 城盾隧安地下工程有限公司 - 无税开票354716.98</v>
      </c>
      <c r="E109" s="13" t="str">
        <f>[1]长账龄落实计划!D81</f>
        <v>城盾隧安地下工程有限公司</v>
      </c>
      <c r="F109" s="13" t="str">
        <f>[1]长账龄落实计划!E81</f>
        <v>ZHT2023122100170</v>
      </c>
      <c r="G109" s="13" t="str">
        <f>_xlfn.XLOOKUP(F109,[9]【SUIT】合同静态信息表!$B:$B,[9]【SUIT】合同静态信息表!$C:$C)</f>
        <v>轨道交通运营结构维保及隧道综合综合整治大修应用系统二期技术服务合同</v>
      </c>
      <c r="H109" s="13">
        <f>[1]长账龄落实计划!G81</f>
        <v>0</v>
      </c>
      <c r="I109" s="13">
        <f>[1]长账龄落实计划!H81</f>
        <v>376000</v>
      </c>
      <c r="J109" s="13" t="str">
        <f>_xlfn.XLOOKUP(F109,[9]【SUIT】合同静态信息表!$B:$B,[9]【SUIT】合同静态信息表!$K:$K)</f>
        <v>城盾隧安地下工程有限公司</v>
      </c>
      <c r="K109" s="13" t="str">
        <f>[1]长账龄落实计划!J81</f>
        <v>不确定</v>
      </c>
      <c r="L109" s="13">
        <f>[1]长账龄落实计划!K81</f>
        <v>0</v>
      </c>
      <c r="M109" s="13" t="str">
        <f>IF(COUNTIF($F$30:F109,F109)=1,COUNTIF($F$30:F109,F109),"")</f>
        <v/>
      </c>
      <c r="N109" s="128" t="str">
        <f t="shared" si="14"/>
        <v/>
      </c>
      <c r="O109" s="79" t="e">
        <f t="shared" si="15"/>
        <v>#VALUE!</v>
      </c>
      <c r="P109" s="79" t="str">
        <f t="shared" si="16"/>
        <v>2年</v>
      </c>
      <c r="Q109" s="79" t="str">
        <f>IF(COUNTIF([9]辅助列设置!$Q:$Q,J109)&gt;0,"股份内","股份外")</f>
        <v>股份内</v>
      </c>
      <c r="R109" s="79" t="e">
        <f ca="1">_xlfn.XLOOKUP(F109,产值及收款计划!C:C,产值及收款计划!B:B)</f>
        <v>#NAME?</v>
      </c>
      <c r="S109" s="79" t="e">
        <f ca="1">_xlfn.XLOOKUP(F109,产值及收款计划!C:C,产值及收款计划!O:O)</f>
        <v>#NAME?</v>
      </c>
      <c r="V109" s="134" t="str" cm="1">
        <f t="array" ref="V109">INDEX(J:J,$AH109)</f>
        <v>PAI Systems Pte Ltd</v>
      </c>
      <c r="W109" s="134" t="str" cm="1">
        <f t="array" ref="W109">INDEX(G:G,AH109)</f>
        <v>新加坡TWRPPL智慧管理系统设备采购合同</v>
      </c>
      <c r="X109" s="134" t="str" cm="1">
        <f t="array" ref="X109">INDEX(N:N,AH109)</f>
        <v/>
      </c>
      <c r="Y109" s="134" t="str" cm="1">
        <f t="array" ref="Y109">INDEX(P:P,$AH109)</f>
        <v>3年</v>
      </c>
      <c r="Z109" s="134" t="str" cm="1">
        <f t="array" ref="Z109">INDEX(K:K,$AH109)</f>
        <v>不确定</v>
      </c>
      <c r="AA109" s="135" cm="1">
        <f t="array" ref="AA109">INDEX(L:L,$AH109)</f>
        <v>0</v>
      </c>
      <c r="AB109" s="135" t="e" cm="1">
        <f t="array" aca="1" ref="AB109" ca="1">INDEX(R:R,$AH109)</f>
        <v>#NAME?</v>
      </c>
      <c r="AC109" s="135" t="e" cm="1">
        <f t="array" aca="1" ref="AC109" ca="1">INDEX(S:S,$AH109)</f>
        <v>#NAME?</v>
      </c>
      <c r="AD109" s="135"/>
      <c r="AE109" s="135"/>
      <c r="AF109" s="135"/>
      <c r="AG109" s="135"/>
      <c r="AH109" s="135">
        <v>214</v>
      </c>
      <c r="AI109" s="135">
        <v>108</v>
      </c>
    </row>
    <row r="110" spans="1:35" x14ac:dyDescent="0.15">
      <c r="A110" s="128"/>
      <c r="B110" s="13">
        <f>[1]长账龄落实计划!A82</f>
        <v>185</v>
      </c>
      <c r="C110" s="131">
        <f>[1]长账龄落实计划!B82</f>
        <v>45657</v>
      </c>
      <c r="D110" s="13" t="str">
        <f>[1]长账龄落实计划!C82</f>
        <v>上海市域铁路示范区线工程BIM咨询专项委外合同 - 中铁上海设计院集团有限公司 - 无税开票362040</v>
      </c>
      <c r="E110" s="13" t="str">
        <f>[1]长账龄落实计划!D82</f>
        <v>中铁上海设计院集团有限公司</v>
      </c>
      <c r="F110" s="13" t="str">
        <f>[1]长账龄落实计划!E82</f>
        <v>ZHT2024111100138</v>
      </c>
      <c r="G110" s="13" t="str">
        <f>_xlfn.XLOOKUP(F110,[9]【SUIT】合同静态信息表!$B:$B,[9]【SUIT】合同静态信息表!$C:$C)</f>
        <v>上海市域铁路示范区线工程BIM咨询专项委外合同</v>
      </c>
      <c r="H110" s="13">
        <f>[1]长账龄落实计划!G82</f>
        <v>0</v>
      </c>
      <c r="I110" s="13">
        <f>[1]长账龄落实计划!H82</f>
        <v>0.4</v>
      </c>
      <c r="J110" s="13" t="str">
        <f>_xlfn.XLOOKUP(F110,[9]【SUIT】合同静态信息表!$B:$B,[9]【SUIT】合同静态信息表!$K:$K)</f>
        <v>中铁上海设计院集团有限公司</v>
      </c>
      <c r="K110" s="13" t="str">
        <f>[1]长账龄落实计划!J82</f>
        <v>全部落实</v>
      </c>
      <c r="L110" s="13">
        <f>[1]长账龄落实计划!K82</f>
        <v>0</v>
      </c>
      <c r="M110" s="13">
        <f>IF(COUNTIF($F$30:F110,F110)=1,COUNTIF($F$30:F110,F110),"")</f>
        <v>1</v>
      </c>
      <c r="N110" s="128">
        <f t="shared" si="14"/>
        <v>4.0000000000000003E-5</v>
      </c>
      <c r="O110" s="79">
        <f t="shared" si="15"/>
        <v>145</v>
      </c>
      <c r="P110" s="79" t="str">
        <f t="shared" si="16"/>
        <v>2年</v>
      </c>
      <c r="Q110" s="79" t="str">
        <f>IF(COUNTIF([9]辅助列设置!$Q:$Q,J110)&gt;0,"股份内","股份外")</f>
        <v>股份外</v>
      </c>
      <c r="R110" s="79" t="e">
        <f ca="1">_xlfn.XLOOKUP(F110,产值及收款计划!C:C,产值及收款计划!B:B)</f>
        <v>#NAME?</v>
      </c>
      <c r="S110" s="79" t="e">
        <f ca="1">_xlfn.XLOOKUP(F110,产值及收款计划!C:C,产值及收款计划!O:O)</f>
        <v>#NAME?</v>
      </c>
      <c r="V110" s="134" t="str" cm="1">
        <f t="array" ref="V110">INDEX(J:J,$AH110)</f>
        <v>中铁大桥局集团有限公司第四工程分公司路三期莞深高速至东部快速路段工程土建三标项目经理部</v>
      </c>
      <c r="W110" s="134" t="str" cm="1">
        <f t="array" ref="W110">INDEX(G:G,AH110)</f>
        <v>环莞快速路三期莞深高速至东部快速路段工程-2标</v>
      </c>
      <c r="X110" s="134" t="str" cm="1">
        <f t="array" ref="X110">INDEX(N:N,AH110)</f>
        <v/>
      </c>
      <c r="Y110" s="134" t="str" cm="1">
        <f t="array" ref="Y110">INDEX(P:P,$AH110)</f>
        <v>3年</v>
      </c>
      <c r="Z110" s="134" t="str" cm="1">
        <f t="array" ref="Z110">INDEX(K:K,$AH110)</f>
        <v>无法落实</v>
      </c>
      <c r="AA110" s="135" cm="1">
        <f t="array" ref="AA110">INDEX(L:L,$AH110)</f>
        <v>0</v>
      </c>
      <c r="AB110" s="135" t="e" cm="1">
        <f t="array" aca="1" ref="AB110" ca="1">INDEX(R:R,$AH110)</f>
        <v>#NAME?</v>
      </c>
      <c r="AC110" s="135" t="e" cm="1">
        <f t="array" aca="1" ref="AC110" ca="1">INDEX(S:S,$AH110)</f>
        <v>#NAME?</v>
      </c>
      <c r="AD110" s="135"/>
      <c r="AE110" s="135"/>
      <c r="AF110" s="135"/>
      <c r="AG110" s="135"/>
      <c r="AH110" s="135">
        <v>219</v>
      </c>
      <c r="AI110" s="135">
        <v>109</v>
      </c>
    </row>
    <row r="111" spans="1:35" x14ac:dyDescent="0.15">
      <c r="A111" s="128"/>
      <c r="B111" s="13">
        <f>[1]长账龄落实计划!A83</f>
        <v>186</v>
      </c>
      <c r="C111" s="131">
        <f>[1]长账龄落实计划!B83</f>
        <v>45657</v>
      </c>
      <c r="D111" s="13" t="str">
        <f>[1]长账龄落实计划!C83</f>
        <v>黄石有轨电车二期项目BIM前期规划管理平台建设服务项目工程技术咨询合同 - 上海市城市建设设计研究总院（集团）有限公司（本部） - 无税开票2145283.02</v>
      </c>
      <c r="E111" s="13" t="str">
        <f>[1]长账龄落实计划!D83</f>
        <v>上海市城市建设设计研究总院（集团）有限公司</v>
      </c>
      <c r="F111" s="13" t="str">
        <f>[1]长账龄落实计划!E83</f>
        <v>ZHT2023121900164</v>
      </c>
      <c r="G111" s="13" t="str">
        <f>_xlfn.XLOOKUP(F111,[9]【SUIT】合同静态信息表!$B:$B,[9]【SUIT】合同静态信息表!$C:$C)</f>
        <v>黄石有轨电车二期项目BIM前期规划管理平台建设服务项目工程技术咨询合同</v>
      </c>
      <c r="H111" s="13">
        <f>[1]长账龄落实计划!G83</f>
        <v>0</v>
      </c>
      <c r="I111" s="13">
        <f>[1]长账龄落实计划!H83</f>
        <v>2274000</v>
      </c>
      <c r="J111" s="13" t="str">
        <f>_xlfn.XLOOKUP(F111,[9]【SUIT】合同静态信息表!$B:$B,[9]【SUIT】合同静态信息表!$K:$K)</f>
        <v>上海市城市建设设计研究总院（集团）有限公司</v>
      </c>
      <c r="K111" s="13" t="str">
        <f>[1]长账龄落实计划!J83</f>
        <v>无法落实</v>
      </c>
      <c r="L111" s="13">
        <f>[1]长账龄落实计划!K83</f>
        <v>0</v>
      </c>
      <c r="M111" s="13" t="str">
        <f>IF(COUNTIF($F$30:F111,F111)=1,COUNTIF($F$30:F111,F111),"")</f>
        <v/>
      </c>
      <c r="N111" s="128" t="str">
        <f t="shared" si="14"/>
        <v/>
      </c>
      <c r="O111" s="79" t="e">
        <f t="shared" si="15"/>
        <v>#VALUE!</v>
      </c>
      <c r="P111" s="79" t="str">
        <f t="shared" si="16"/>
        <v>2年</v>
      </c>
      <c r="Q111" s="79" t="str">
        <f>IF(COUNTIF([9]辅助列设置!$Q:$Q,J111)&gt;0,"股份内","股份外")</f>
        <v>股份内</v>
      </c>
      <c r="R111" s="79" t="e">
        <f ca="1">_xlfn.XLOOKUP(F111,产值及收款计划!C:C,产值及收款计划!B:B)</f>
        <v>#NAME?</v>
      </c>
      <c r="S111" s="79" t="e">
        <f ca="1">_xlfn.XLOOKUP(F111,产值及收款计划!C:C,产值及收款计划!O:O)</f>
        <v>#NAME?</v>
      </c>
      <c r="V111" s="134" t="str" cm="1">
        <f t="array" ref="V111">INDEX(J:J,$AH111)</f>
        <v>中信建设有限责任公司</v>
      </c>
      <c r="W111" s="134" t="str" cm="1">
        <f t="array" ref="W111">INDEX(G:G,AH111)</f>
        <v>中信金融中心项目基于BIM的数字化技术研究</v>
      </c>
      <c r="X111" s="134" t="str" cm="1">
        <f t="array" ref="X111">INDEX(N:N,AH111)</f>
        <v/>
      </c>
      <c r="Y111" s="134" t="str" cm="1">
        <f t="array" ref="Y111">INDEX(P:P,$AH111)</f>
        <v>2年</v>
      </c>
      <c r="Z111" s="134" t="str" cm="1">
        <f t="array" ref="Z111">INDEX(K:K,$AH111)</f>
        <v>全部落实</v>
      </c>
      <c r="AA111" s="135" cm="1">
        <f t="array" ref="AA111">INDEX(L:L,$AH111)</f>
        <v>0</v>
      </c>
      <c r="AB111" s="135" t="e" cm="1">
        <f t="array" aca="1" ref="AB111" ca="1">INDEX(R:R,$AH111)</f>
        <v>#NAME?</v>
      </c>
      <c r="AC111" s="135" t="e" cm="1">
        <f t="array" aca="1" ref="AC111" ca="1">INDEX(S:S,$AH111)</f>
        <v>#NAME?</v>
      </c>
      <c r="AD111" s="135"/>
      <c r="AE111" s="135"/>
      <c r="AF111" s="135"/>
      <c r="AG111" s="135"/>
      <c r="AH111" s="135">
        <v>236</v>
      </c>
      <c r="AI111" s="135">
        <v>110</v>
      </c>
    </row>
    <row r="112" spans="1:35" x14ac:dyDescent="0.15">
      <c r="A112" s="128"/>
      <c r="B112" s="13">
        <f>[1]长账龄落实计划!A84</f>
        <v>187</v>
      </c>
      <c r="C112" s="131">
        <f>[1]长账龄落实计划!B84</f>
        <v>45657</v>
      </c>
      <c r="D112" s="13" t="str">
        <f>[1]长账龄落实计划!C84</f>
        <v>上海轨道交通市域线嘉闵线BIM咨询专题委外咨询服务合同 - 中铁上海设计院集团有限公司 - 无税开票378200</v>
      </c>
      <c r="E112" s="13" t="str">
        <f>[1]长账龄落实计划!D84</f>
        <v>中铁上海设计院集团有限公司</v>
      </c>
      <c r="F112" s="13" t="str">
        <f>[1]长账龄落实计划!E84</f>
        <v>ZHT2023082300087</v>
      </c>
      <c r="G112" s="13" t="str">
        <f>_xlfn.XLOOKUP(F112,[9]【SUIT】合同静态信息表!$B:$B,[9]【SUIT】合同静态信息表!$C:$C)</f>
        <v>上海轨道交通市域线嘉闵线BIM咨询专题委外咨询服务合同</v>
      </c>
      <c r="H112" s="13">
        <f>[1]长账龄落实计划!G84</f>
        <v>0</v>
      </c>
      <c r="I112" s="13">
        <f>[1]长账龄落实计划!H84</f>
        <v>400892</v>
      </c>
      <c r="J112" s="13" t="str">
        <f>_xlfn.XLOOKUP(F112,[9]【SUIT】合同静态信息表!$B:$B,[9]【SUIT】合同静态信息表!$K:$K)</f>
        <v>中铁上海设计院集团有限公司</v>
      </c>
      <c r="K112" s="13" t="str">
        <f>[1]长账龄落实计划!J84</f>
        <v>全部落实</v>
      </c>
      <c r="L112" s="13">
        <f>[1]长账龄落实计划!K84</f>
        <v>0</v>
      </c>
      <c r="M112" s="13">
        <f>IF(COUNTIF($F$30:F112,F112)=1,COUNTIF($F$30:F112,F112),"")</f>
        <v>1</v>
      </c>
      <c r="N112" s="128">
        <f t="shared" si="14"/>
        <v>40.089199999999998</v>
      </c>
      <c r="O112" s="79">
        <f t="shared" si="15"/>
        <v>57</v>
      </c>
      <c r="P112" s="79" t="str">
        <f t="shared" si="16"/>
        <v>2年</v>
      </c>
      <c r="Q112" s="79" t="str">
        <f>IF(COUNTIF([9]辅助列设置!$Q:$Q,J112)&gt;0,"股份内","股份外")</f>
        <v>股份外</v>
      </c>
      <c r="R112" s="79" t="e">
        <f ca="1">_xlfn.XLOOKUP(F112,产值及收款计划!C:C,产值及收款计划!B:B)</f>
        <v>#NAME?</v>
      </c>
      <c r="S112" s="79" t="e">
        <f ca="1">_xlfn.XLOOKUP(F112,产值及收款计划!C:C,产值及收款计划!O:O)</f>
        <v>#NAME?</v>
      </c>
      <c r="V112" s="134" t="str" cm="1">
        <f t="array" ref="V112">INDEX(J:J,$AH112)</f>
        <v>五洲工程顾问集团有限公司</v>
      </c>
      <c r="W112" s="134" t="str" cm="1">
        <f t="array" ref="W112">INDEX(G:G,AH112)</f>
        <v>深圳市人民医院宝安医院项目基于BIM的数字化管理咨询服务合同</v>
      </c>
      <c r="X112" s="134" t="str" cm="1">
        <f t="array" ref="X112">INDEX(N:N,AH112)</f>
        <v/>
      </c>
      <c r="Y112" s="134" t="str" cm="1">
        <f t="array" ref="Y112">INDEX(P:P,$AH112)</f>
        <v>2年</v>
      </c>
      <c r="Z112" s="134" t="str" cm="1">
        <f t="array" ref="Z112">INDEX(K:K,$AH112)</f>
        <v>全部落实</v>
      </c>
      <c r="AA112" s="135" cm="1">
        <f t="array" ref="AA112">INDEX(L:L,$AH112)</f>
        <v>0</v>
      </c>
      <c r="AB112" s="135" t="e" cm="1">
        <f t="array" aca="1" ref="AB112" ca="1">INDEX(R:R,$AH112)</f>
        <v>#NAME?</v>
      </c>
      <c r="AC112" s="135" t="e" cm="1">
        <f t="array" aca="1" ref="AC112" ca="1">INDEX(S:S,$AH112)</f>
        <v>#NAME?</v>
      </c>
      <c r="AD112" s="135"/>
      <c r="AE112" s="135"/>
      <c r="AF112" s="135"/>
      <c r="AG112" s="135"/>
      <c r="AH112" s="135">
        <v>237</v>
      </c>
      <c r="AI112" s="135">
        <v>111</v>
      </c>
    </row>
    <row r="113" spans="1:19" x14ac:dyDescent="0.15">
      <c r="A113" s="128"/>
      <c r="B113" s="13">
        <f>[1]长账龄落实计划!A85</f>
        <v>189</v>
      </c>
      <c r="C113" s="131">
        <f>[1]长账龄落实计划!B85</f>
        <v>45657</v>
      </c>
      <c r="D113" s="13" t="str">
        <f>[1]长账龄落实计划!C85</f>
        <v>黄岩区产城融合示范区片区开发项目（甬台温高速公路黄岩段桥下地面道路工程）信息化管理系统第XXGL01标段 - 台州市黄岩交通建设发展集团有限公司 - 无税开票1618867.92</v>
      </c>
      <c r="E113" s="13" t="str">
        <f>[1]长账龄落实计划!D85</f>
        <v>台州市黄岩交通建设发展集团有限公司</v>
      </c>
      <c r="F113" s="13" t="str">
        <f>[1]长账龄落实计划!E85</f>
        <v>ZHT2024012600014</v>
      </c>
      <c r="G113" s="13" t="str">
        <f>_xlfn.XLOOKUP(F113,[9]【SUIT】合同静态信息表!$B:$B,[9]【SUIT】合同静态信息表!$C:$C)</f>
        <v>黄岩区产城融合示范区片区开发项目（甬台温高速公路黄岩段桥下地面道路工程）信息化管理系统第XXGL01标段</v>
      </c>
      <c r="H113" s="13">
        <f>[1]长账龄落实计划!G85</f>
        <v>0</v>
      </c>
      <c r="I113" s="13">
        <f>[1]长账龄落实计划!H85</f>
        <v>1360930.2</v>
      </c>
      <c r="J113" s="13" t="str">
        <f>_xlfn.XLOOKUP(F113,[9]【SUIT】合同静态信息表!$B:$B,[9]【SUIT】合同静态信息表!$K:$K)</f>
        <v>台州市黄岩交通建设发展集团有限公司</v>
      </c>
      <c r="K113" s="13" t="str">
        <f>[1]长账龄落实计划!J85</f>
        <v>部分落实</v>
      </c>
      <c r="L113" s="13">
        <f>[1]长账龄落实计划!K85</f>
        <v>400000</v>
      </c>
      <c r="M113" s="13">
        <f>IF(COUNTIF($F$30:F113,F113)=1,COUNTIF($F$30:F113,F113),"")</f>
        <v>1</v>
      </c>
      <c r="N113" s="128">
        <f t="shared" si="14"/>
        <v>136.09302</v>
      </c>
      <c r="O113" s="79">
        <f t="shared" si="15"/>
        <v>17</v>
      </c>
      <c r="P113" s="79" t="str">
        <f t="shared" si="16"/>
        <v>2年</v>
      </c>
      <c r="Q113" s="79" t="str">
        <f>IF(COUNTIF([9]辅助列设置!$Q:$Q,J113)&gt;0,"股份内","股份外")</f>
        <v>股份外</v>
      </c>
      <c r="R113" s="79" t="e">
        <f ca="1">_xlfn.XLOOKUP(F113,产值及收款计划!C:C,产值及收款计划!B:B)</f>
        <v>#NAME?</v>
      </c>
      <c r="S113" s="79" t="e">
        <f ca="1">_xlfn.XLOOKUP(F113,产值及收款计划!C:C,产值及收款计划!O:O)</f>
        <v>#NAME?</v>
      </c>
    </row>
    <row r="114" spans="1:19" x14ac:dyDescent="0.15">
      <c r="A114" s="128"/>
      <c r="B114" s="13">
        <f>[1]长账龄落实计划!A86</f>
        <v>192</v>
      </c>
      <c r="C114" s="131">
        <f>[1]长账龄落实计划!B86</f>
        <v>45657</v>
      </c>
      <c r="D114" s="13" t="str">
        <f>[1]长账龄落实计划!C86</f>
        <v>甬台温高速公路（G15 沈阳至海口国家高速公路）改扩建工程临海青岭至温岭大溪岭段信息化管理系统第 XXGL01 标段 - 台州交投高速公路有限公司 - 无税开票2004003.58</v>
      </c>
      <c r="E114" s="13" t="str">
        <f>[1]长账龄落实计划!D86</f>
        <v>台州交投高速公路有限公司</v>
      </c>
      <c r="F114" s="13" t="str">
        <f>[1]长账龄落实计划!E86</f>
        <v>ZHT2024012600012</v>
      </c>
      <c r="G114" s="13" t="str">
        <f>_xlfn.XLOOKUP(F114,[9]【SUIT】合同静态信息表!$B:$B,[9]【SUIT】合同静态信息表!$C:$C)</f>
        <v>甬台温高速公路（G15 沈阳至海口国家高速公路）改扩建工程临海青岭至温岭大溪岭段信息化管理系统第 XXGL01 标段</v>
      </c>
      <c r="H114" s="13">
        <f>[1]长账龄落实计划!G86</f>
        <v>0</v>
      </c>
      <c r="I114" s="13">
        <f>[1]长账龄落实计划!H86</f>
        <v>7556.8</v>
      </c>
      <c r="J114" s="13" t="str">
        <f>_xlfn.XLOOKUP(F114,[9]【SUIT】合同静态信息表!$B:$B,[9]【SUIT】合同静态信息表!$K:$K)</f>
        <v>台州交投高速公路有限公司</v>
      </c>
      <c r="K114" s="13" t="str">
        <f>[1]长账龄落实计划!J86</f>
        <v>全部落实</v>
      </c>
      <c r="L114" s="13">
        <f>[1]长账龄落实计划!K86</f>
        <v>0</v>
      </c>
      <c r="M114" s="13">
        <f>IF(COUNTIF($F$30:F114,F114)=1,COUNTIF($F$30:F114,F114),"")</f>
        <v>1</v>
      </c>
      <c r="N114" s="128">
        <f t="shared" si="14"/>
        <v>0.75568000000000002</v>
      </c>
      <c r="O114" s="79">
        <f t="shared" si="15"/>
        <v>127</v>
      </c>
      <c r="P114" s="79" t="str">
        <f t="shared" si="16"/>
        <v>2年</v>
      </c>
      <c r="Q114" s="79" t="str">
        <f>IF(COUNTIF([9]辅助列设置!$Q:$Q,J114)&gt;0,"股份内","股份外")</f>
        <v>股份外</v>
      </c>
      <c r="R114" s="79" t="e">
        <f ca="1">_xlfn.XLOOKUP(F114,产值及收款计划!C:C,产值及收款计划!B:B)</f>
        <v>#NAME?</v>
      </c>
      <c r="S114" s="79" t="e">
        <f ca="1">_xlfn.XLOOKUP(F114,产值及收款计划!C:C,产值及收款计划!O:O)</f>
        <v>#NAME?</v>
      </c>
    </row>
    <row r="115" spans="1:19" x14ac:dyDescent="0.15">
      <c r="A115" s="128"/>
      <c r="B115" s="13">
        <f>[1]长账龄落实计划!A87</f>
        <v>200</v>
      </c>
      <c r="C115" s="131">
        <f>[1]长账龄落实计划!B87</f>
        <v>45657</v>
      </c>
      <c r="D115" s="13" t="str">
        <f>[1]长账龄落实计划!C87</f>
        <v>上海轨道交通市域线机场联络线虹桥枢纽工程系统集成及技术服务合同 - 上海荔汀实业有限公司 - 无税开票19262.83</v>
      </c>
      <c r="E115" s="13" t="str">
        <f>[1]长账龄落实计划!D87</f>
        <v>上海荔汀实业有限公司</v>
      </c>
      <c r="F115" s="13" t="str">
        <f>[1]长账龄落实计划!E87</f>
        <v>ZHT2022031100025</v>
      </c>
      <c r="G115" s="13" t="str">
        <f>_xlfn.XLOOKUP(F115,[9]【SUIT】合同静态信息表!$B:$B,[9]【SUIT】合同静态信息表!$C:$C)</f>
        <v>上海轨道交通市域线机场联络线虹桥枢纽工程系统集成及技术服务合同</v>
      </c>
      <c r="H115" s="13">
        <f>[1]长账龄落实计划!G87</f>
        <v>0</v>
      </c>
      <c r="I115" s="13">
        <f>[1]长账龄落实计划!H87</f>
        <v>21767</v>
      </c>
      <c r="J115" s="13" t="str">
        <f>_xlfn.XLOOKUP(F115,[9]【SUIT】合同静态信息表!$B:$B,[9]【SUIT】合同静态信息表!$K:$K)</f>
        <v>上海荔汀实业有限公司</v>
      </c>
      <c r="K115" s="13" t="str">
        <f>[1]长账龄落实计划!J87</f>
        <v>数据有误，无此坏账，已在2025年告知——甲方已经支付。</v>
      </c>
      <c r="L115" s="13">
        <f>[1]长账龄落实计划!K87</f>
        <v>0</v>
      </c>
      <c r="M115" s="13">
        <f>IF(COUNTIF($F$30:F115,F115)=1,COUNTIF($F$30:F115,F115),"")</f>
        <v>1</v>
      </c>
      <c r="N115" s="128">
        <f t="shared" si="14"/>
        <v>2.1766999999999999</v>
      </c>
      <c r="O115" s="79">
        <f t="shared" si="15"/>
        <v>122</v>
      </c>
      <c r="P115" s="79" t="str">
        <f t="shared" si="16"/>
        <v>2年</v>
      </c>
      <c r="Q115" s="79" t="str">
        <f>IF(COUNTIF([9]辅助列设置!$Q:$Q,J115)&gt;0,"股份内","股份外")</f>
        <v>股份外</v>
      </c>
      <c r="R115" s="79" t="e">
        <f ca="1">_xlfn.XLOOKUP(F115,产值及收款计划!C:C,产值及收款计划!B:B)</f>
        <v>#NAME?</v>
      </c>
      <c r="S115" s="79" t="e">
        <f ca="1">_xlfn.XLOOKUP(F115,产值及收款计划!C:C,产值及收款计划!O:O)</f>
        <v>#NAME?</v>
      </c>
    </row>
    <row r="116" spans="1:19" x14ac:dyDescent="0.15">
      <c r="A116" s="128"/>
      <c r="B116" s="13">
        <f>[1]长账龄落实计划!A88</f>
        <v>201</v>
      </c>
      <c r="C116" s="131">
        <f>[1]长账龄落实计划!B88</f>
        <v>45657</v>
      </c>
      <c r="D116" s="13" t="str">
        <f>[1]长账龄落实计划!C88</f>
        <v>高端加固管理应用系统 - 城盾隧安地下工程有限公司 - 无税开票718339.62</v>
      </c>
      <c r="E116" s="13" t="str">
        <f>[1]长账龄落实计划!D88</f>
        <v>城盾隧安地下工程有限公司</v>
      </c>
      <c r="F116" s="13" t="str">
        <f>[1]长账龄落实计划!E88</f>
        <v>ZHT2024112500147</v>
      </c>
      <c r="G116" s="13" t="str">
        <f>_xlfn.XLOOKUP(F116,[9]【SUIT】合同静态信息表!$B:$B,[9]【SUIT】合同静态信息表!$C:$C)</f>
        <v>高端加固管理应用系统</v>
      </c>
      <c r="H116" s="13">
        <f>[1]长账龄落实计划!G88</f>
        <v>0</v>
      </c>
      <c r="I116" s="13">
        <f>[1]长账龄落实计划!H88</f>
        <v>761440</v>
      </c>
      <c r="J116" s="13" t="str">
        <f>_xlfn.XLOOKUP(F116,[9]【SUIT】合同静态信息表!$B:$B,[9]【SUIT】合同静态信息表!$K:$K)</f>
        <v>城盾隧安地下工程有限公司</v>
      </c>
      <c r="K116" s="13" t="str">
        <f>[1]长账龄落实计划!J88</f>
        <v>不确定</v>
      </c>
      <c r="L116" s="13">
        <f>[1]长账龄落实计划!K88</f>
        <v>0</v>
      </c>
      <c r="M116" s="13">
        <f>IF(COUNTIF($F$30:F116,F116)=1,COUNTIF($F$30:F116,F116),"")</f>
        <v>1</v>
      </c>
      <c r="N116" s="128">
        <f t="shared" si="14"/>
        <v>76.144000000000005</v>
      </c>
      <c r="O116" s="79">
        <f t="shared" si="15"/>
        <v>34</v>
      </c>
      <c r="P116" s="79" t="str">
        <f t="shared" si="16"/>
        <v>2年</v>
      </c>
      <c r="Q116" s="79" t="str">
        <f>IF(COUNTIF([9]辅助列设置!$Q:$Q,J116)&gt;0,"股份内","股份外")</f>
        <v>股份内</v>
      </c>
      <c r="R116" s="79" t="e">
        <f ca="1">_xlfn.XLOOKUP(F116,产值及收款计划!C:C,产值及收款计划!B:B)</f>
        <v>#NAME?</v>
      </c>
      <c r="S116" s="79" t="e">
        <f ca="1">_xlfn.XLOOKUP(F116,产值及收款计划!C:C,产值及收款计划!O:O)</f>
        <v>#NAME?</v>
      </c>
    </row>
    <row r="117" spans="1:19" x14ac:dyDescent="0.15">
      <c r="A117" s="128"/>
      <c r="B117" s="13">
        <f>[1]长账龄落实计划!A89</f>
        <v>202</v>
      </c>
      <c r="C117" s="131">
        <f>[1]长账龄落实计划!B89</f>
        <v>45657</v>
      </c>
      <c r="D117" s="13" t="str">
        <f>[1]长账龄落实计划!C89</f>
        <v>轨道交通运营结构维保(香港)应用系统 - 城盾隧安地下工程有限公司 - 无税开票306415.09</v>
      </c>
      <c r="E117" s="13" t="str">
        <f>[1]长账龄落实计划!D89</f>
        <v>城盾隧安地下工程有限公司</v>
      </c>
      <c r="F117" s="13" t="str">
        <f>[1]长账龄落实计划!E89</f>
        <v>ZHT2024112500148</v>
      </c>
      <c r="G117" s="13" t="str">
        <f>_xlfn.XLOOKUP(F117,[9]【SUIT】合同静态信息表!$B:$B,[9]【SUIT】合同静态信息表!$C:$C)</f>
        <v>轨道交通运营结构维保(香港)应用系统</v>
      </c>
      <c r="H117" s="13">
        <f>[1]长账龄落实计划!G89</f>
        <v>0</v>
      </c>
      <c r="I117" s="13">
        <f>[1]长账龄落实计划!H89</f>
        <v>324800</v>
      </c>
      <c r="J117" s="13" t="str">
        <f>_xlfn.XLOOKUP(F117,[9]【SUIT】合同静态信息表!$B:$B,[9]【SUIT】合同静态信息表!$K:$K)</f>
        <v>城盾隧安地下工程有限公司</v>
      </c>
      <c r="K117" s="13" t="str">
        <f>[1]长账龄落实计划!J89</f>
        <v>不确定</v>
      </c>
      <c r="L117" s="13">
        <f>[1]长账龄落实计划!K89</f>
        <v>0</v>
      </c>
      <c r="M117" s="13">
        <f>IF(COUNTIF($F$30:F117,F117)=1,COUNTIF($F$30:F117,F117),"")</f>
        <v>1</v>
      </c>
      <c r="N117" s="128">
        <f t="shared" si="14"/>
        <v>32.479999999999997</v>
      </c>
      <c r="O117" s="79">
        <f t="shared" si="15"/>
        <v>63</v>
      </c>
      <c r="P117" s="79" t="str">
        <f t="shared" si="16"/>
        <v>2年</v>
      </c>
      <c r="Q117" s="79" t="str">
        <f>IF(COUNTIF([9]辅助列设置!$Q:$Q,J117)&gt;0,"股份内","股份外")</f>
        <v>股份内</v>
      </c>
      <c r="R117" s="79" t="e">
        <f ca="1">_xlfn.XLOOKUP(F117,产值及收款计划!C:C,产值及收款计划!B:B)</f>
        <v>#NAME?</v>
      </c>
      <c r="S117" s="79" t="e">
        <f ca="1">_xlfn.XLOOKUP(F117,产值及收款计划!C:C,产值及收款计划!O:O)</f>
        <v>#NAME?</v>
      </c>
    </row>
    <row r="118" spans="1:19" x14ac:dyDescent="0.15">
      <c r="A118" s="128"/>
      <c r="B118" s="13">
        <f>[1]长账龄落实计划!A90</f>
        <v>203</v>
      </c>
      <c r="C118" s="131">
        <f>[1]长账龄落实计划!B90</f>
        <v>45657</v>
      </c>
      <c r="D118" s="13" t="str">
        <f>[1]长账龄落实计划!C90</f>
        <v>新加坡总览项目应用系统 - 城盾隧安地下工程有限公司 - 无税开票649056.6</v>
      </c>
      <c r="E118" s="13" t="str">
        <f>[1]长账龄落实计划!D90</f>
        <v>城盾隧安地下工程有限公司</v>
      </c>
      <c r="F118" s="13" t="str">
        <f>[1]长账龄落实计划!E90</f>
        <v>ZHT2024112500149</v>
      </c>
      <c r="G118" s="13" t="str">
        <f>_xlfn.XLOOKUP(F118,[9]【SUIT】合同静态信息表!$B:$B,[9]【SUIT】合同静态信息表!$C:$C)</f>
        <v>新加坡总览项目应用系统</v>
      </c>
      <c r="H118" s="13">
        <f>[1]长账龄落实计划!G90</f>
        <v>0</v>
      </c>
      <c r="I118" s="13">
        <f>[1]长账龄落实计划!H90</f>
        <v>688000</v>
      </c>
      <c r="J118" s="13" t="str">
        <f>_xlfn.XLOOKUP(F118,[9]【SUIT】合同静态信息表!$B:$B,[9]【SUIT】合同静态信息表!$K:$K)</f>
        <v>城盾隧安地下工程有限公司</v>
      </c>
      <c r="K118" s="13" t="str">
        <f>[1]长账龄落实计划!J90</f>
        <v>不确定</v>
      </c>
      <c r="L118" s="13">
        <f>[1]长账龄落实计划!K90</f>
        <v>0</v>
      </c>
      <c r="M118" s="13">
        <f>IF(COUNTIF($F$30:F118,F118)=1,COUNTIF($F$30:F118,F118),"")</f>
        <v>1</v>
      </c>
      <c r="N118" s="128">
        <f t="shared" si="14"/>
        <v>68.8</v>
      </c>
      <c r="O118" s="79">
        <f t="shared" si="15"/>
        <v>38</v>
      </c>
      <c r="P118" s="79" t="str">
        <f t="shared" si="16"/>
        <v>2年</v>
      </c>
      <c r="Q118" s="79" t="str">
        <f>IF(COUNTIF([9]辅助列设置!$Q:$Q,J118)&gt;0,"股份内","股份外")</f>
        <v>股份内</v>
      </c>
      <c r="R118" s="79" t="e">
        <f ca="1">_xlfn.XLOOKUP(F118,产值及收款计划!C:C,产值及收款计划!B:B)</f>
        <v>#NAME?</v>
      </c>
      <c r="S118" s="79" t="e">
        <f ca="1">_xlfn.XLOOKUP(F118,产值及收款计划!C:C,产值及收款计划!O:O)</f>
        <v>#NAME?</v>
      </c>
    </row>
    <row r="119" spans="1:19" x14ac:dyDescent="0.15">
      <c r="A119" s="128"/>
      <c r="B119" s="13">
        <f>[1]长账龄落实计划!A91</f>
        <v>205</v>
      </c>
      <c r="C119" s="131">
        <f>[1]长账龄落实计划!B91</f>
        <v>45657</v>
      </c>
      <c r="D119" s="13" t="str">
        <f>[1]长账龄落实计划!C91</f>
        <v>北虹桥区域开发数字建设管控系统建设项目 - 上海城建数字产业集团有限公司 - 无税开票1878301.89</v>
      </c>
      <c r="E119" s="13" t="str">
        <f>[1]长账龄落实计划!D91</f>
        <v>上海城建数字产业集团有限公司</v>
      </c>
      <c r="F119" s="13" t="str">
        <f>[1]长账龄落实计划!E91</f>
        <v>ZHT2024121800161</v>
      </c>
      <c r="G119" s="13" t="str">
        <f>_xlfn.XLOOKUP(F119,[9]【SUIT】合同静态信息表!$B:$B,[9]【SUIT】合同静态信息表!$C:$C)</f>
        <v>北虹桥区域开发数字建设管控系统建设项目</v>
      </c>
      <c r="H119" s="13">
        <f>[1]长账龄落实计划!G91</f>
        <v>0</v>
      </c>
      <c r="I119" s="13">
        <f>[1]长账龄落实计划!H91</f>
        <v>99550</v>
      </c>
      <c r="J119" s="13" t="str">
        <f>_xlfn.XLOOKUP(F119,[9]【SUIT】合同静态信息表!$B:$B,[9]【SUIT】合同静态信息表!$K:$K)</f>
        <v>上海城建数字产业集团有限公司</v>
      </c>
      <c r="K119" s="13" t="str">
        <f>[1]长账龄落实计划!J91</f>
        <v>全部落实</v>
      </c>
      <c r="L119" s="13">
        <f>[1]长账龄落实计划!K91</f>
        <v>0</v>
      </c>
      <c r="M119" s="13">
        <f>IF(COUNTIF($F$30:F119,F119)=1,COUNTIF($F$30:F119,F119),"")</f>
        <v>1</v>
      </c>
      <c r="N119" s="128">
        <f t="shared" si="14"/>
        <v>9.9550000000000001</v>
      </c>
      <c r="O119" s="79">
        <f t="shared" si="15"/>
        <v>93</v>
      </c>
      <c r="P119" s="79" t="str">
        <f t="shared" si="16"/>
        <v>2年</v>
      </c>
      <c r="Q119" s="79" t="str">
        <f>IF(COUNTIF([9]辅助列设置!$Q:$Q,J119)&gt;0,"股份内","股份外")</f>
        <v>股份内</v>
      </c>
      <c r="R119" s="79" t="e">
        <f ca="1">_xlfn.XLOOKUP(F119,产值及收款计划!C:C,产值及收款计划!B:B)</f>
        <v>#NAME?</v>
      </c>
      <c r="S119" s="79" t="e">
        <f ca="1">_xlfn.XLOOKUP(F119,产值及收款计划!C:C,产值及收款计划!O:O)</f>
        <v>#NAME?</v>
      </c>
    </row>
    <row r="120" spans="1:19" x14ac:dyDescent="0.15">
      <c r="A120" s="128"/>
      <c r="B120" s="13">
        <f>[1]长账龄落实计划!A92</f>
        <v>210</v>
      </c>
      <c r="C120" s="131">
        <f>[1]长账龄落实计划!B92</f>
        <v>45657</v>
      </c>
      <c r="D120" s="13" t="str">
        <f>[1]长账龄落实计划!C92</f>
        <v>北横通道隧道智慧应用系统试点 (一期)技术服务合同 - 上海智能交通有限公司（本部） - 无税开票471698.11</v>
      </c>
      <c r="E120" s="13" t="str">
        <f>[1]长账龄落实计划!D92</f>
        <v>上海智能交通有限公司</v>
      </c>
      <c r="F120" s="13" t="str">
        <f>[1]长账龄落实计划!E92</f>
        <v>ZHT2024010400003</v>
      </c>
      <c r="G120" s="13" t="str">
        <f>_xlfn.XLOOKUP(F120,[9]【SUIT】合同静态信息表!$B:$B,[9]【SUIT】合同静态信息表!$C:$C)</f>
        <v>北横通道隧道智慧应用系统试点 (一期)技术服务合同</v>
      </c>
      <c r="H120" s="13">
        <f>[1]长账龄落实计划!G92</f>
        <v>0</v>
      </c>
      <c r="I120" s="13">
        <f>[1]长账龄落实计划!H92</f>
        <v>350000</v>
      </c>
      <c r="J120" s="13" t="str">
        <f>_xlfn.XLOOKUP(F120,[9]【SUIT】合同静态信息表!$B:$B,[9]【SUIT】合同静态信息表!$K:$K)</f>
        <v>上海智能交通有限公司</v>
      </c>
      <c r="K120" s="13" t="str">
        <f>[1]长账龄落实计划!J92</f>
        <v>无法落实</v>
      </c>
      <c r="L120" s="13">
        <f>[1]长账龄落实计划!K92</f>
        <v>0</v>
      </c>
      <c r="M120" s="13">
        <f>IF(COUNTIF($F$30:F120,F120)=1,COUNTIF($F$30:F120,F120),"")</f>
        <v>1</v>
      </c>
      <c r="N120" s="128">
        <f t="shared" si="14"/>
        <v>35</v>
      </c>
      <c r="O120" s="79">
        <f t="shared" si="15"/>
        <v>61</v>
      </c>
      <c r="P120" s="79" t="str">
        <f t="shared" si="16"/>
        <v>2年</v>
      </c>
      <c r="Q120" s="79" t="str">
        <f>IF(COUNTIF([9]辅助列设置!$Q:$Q,J120)&gt;0,"股份内","股份外")</f>
        <v>股份内</v>
      </c>
      <c r="R120" s="79" t="e">
        <f ca="1">_xlfn.XLOOKUP(F120,产值及收款计划!C:C,产值及收款计划!B:B)</f>
        <v>#NAME?</v>
      </c>
      <c r="S120" s="79" t="e">
        <f ca="1">_xlfn.XLOOKUP(F120,产值及收款计划!C:C,产值及收款计划!O:O)</f>
        <v>#NAME?</v>
      </c>
    </row>
    <row r="121" spans="1:19" x14ac:dyDescent="0.15">
      <c r="A121" s="128"/>
      <c r="B121" s="13">
        <f>[1]长账龄落实计划!A93</f>
        <v>212</v>
      </c>
      <c r="C121" s="131">
        <f>[1]长账龄落实计划!B93</f>
        <v>45657</v>
      </c>
      <c r="D121" s="13" t="str">
        <f>[1]长账龄落实计划!C93</f>
        <v>嘉兴市铁投集团建设一体化全过程管控平台建设服务项目合同  - 嘉兴市铁路与轨道交通投资集团有限责任公司 - 无税开票988584.91</v>
      </c>
      <c r="E121" s="13" t="str">
        <f>[1]长账龄落实计划!D93</f>
        <v>嘉兴市铁路与轨道交通投资集团有限责任公司</v>
      </c>
      <c r="F121" s="13" t="str">
        <f>[1]长账龄落实计划!E93</f>
        <v>ZHT2022060600043</v>
      </c>
      <c r="G121" s="13" t="str">
        <f>_xlfn.XLOOKUP(F121,[9]【SUIT】合同静态信息表!$B:$B,[9]【SUIT】合同静态信息表!$C:$C)</f>
        <v>嘉兴市铁投集团建设一体化全过程管控平台建设服务项目合同</v>
      </c>
      <c r="H121" s="13">
        <f>[1]长账龄落实计划!G93</f>
        <v>0</v>
      </c>
      <c r="I121" s="13">
        <f>[1]长账龄落实计划!H93</f>
        <v>1047900</v>
      </c>
      <c r="J121" s="13" t="str">
        <f>_xlfn.XLOOKUP(F121,[9]【SUIT】合同静态信息表!$B:$B,[9]【SUIT】合同静态信息表!$K:$K)</f>
        <v>嘉兴市铁路与轨道交通投资集团有限责任公司</v>
      </c>
      <c r="K121" s="13" t="str">
        <f>[1]长账龄落实计划!J93</f>
        <v>全部落实</v>
      </c>
      <c r="L121" s="13">
        <f>[1]长账龄落实计划!K93</f>
        <v>0</v>
      </c>
      <c r="M121" s="13" t="str">
        <f>IF(COUNTIF($F$30:F121,F121)=1,COUNTIF($F$30:F121,F121),"")</f>
        <v/>
      </c>
      <c r="N121" s="128" t="str">
        <f t="shared" si="14"/>
        <v/>
      </c>
      <c r="O121" s="79" t="e">
        <f t="shared" si="15"/>
        <v>#VALUE!</v>
      </c>
      <c r="P121" s="79" t="str">
        <f t="shared" si="16"/>
        <v>2年</v>
      </c>
      <c r="Q121" s="79" t="str">
        <f>IF(COUNTIF([9]辅助列设置!$Q:$Q,J121)&gt;0,"股份内","股份外")</f>
        <v>股份外</v>
      </c>
      <c r="R121" s="79" t="e">
        <f ca="1">_xlfn.XLOOKUP(F121,产值及收款计划!C:C,产值及收款计划!B:B)</f>
        <v>#NAME?</v>
      </c>
      <c r="S121" s="79" t="e">
        <f ca="1">_xlfn.XLOOKUP(F121,产值及收款计划!C:C,产值及收款计划!O:O)</f>
        <v>#NAME?</v>
      </c>
    </row>
    <row r="122" spans="1:19" x14ac:dyDescent="0.15">
      <c r="A122" s="128"/>
      <c r="B122" s="13">
        <f>[2]长账龄落实计划!A2</f>
        <v>11</v>
      </c>
      <c r="C122" s="131">
        <f>[2]长账龄落实计划!B2</f>
        <v>44166</v>
      </c>
      <c r="D122" s="13" t="str">
        <f>[2]长账龄落实计划!C2</f>
        <v>浦东新区南码头街道471街坊36/1丘办公用房装修项目弱电工程-上海龙雨建设工程有限公司</v>
      </c>
      <c r="E122" s="13" t="str">
        <f>[2]长账龄落实计划!D2</f>
        <v>上海龙雨建设工程有限公司</v>
      </c>
      <c r="F122" s="13" t="str">
        <f>[2]长账龄落实计划!E2</f>
        <v>ZHT2020081900045</v>
      </c>
      <c r="G122" s="13" t="str">
        <f>_xlfn.XLOOKUP(F122,[9]【SUIT】合同静态信息表!$B:$B,[9]【SUIT】合同静态信息表!$C:$C)</f>
        <v>上海南码头社区14-03C地块装修项目报告厅音视频系统工程材料采购</v>
      </c>
      <c r="H122" s="13">
        <f>[2]长账龄落实计划!G2</f>
        <v>276660</v>
      </c>
      <c r="I122" s="13">
        <f>[2]长账龄落实计划!H2</f>
        <v>27888.31</v>
      </c>
      <c r="J122" s="13" t="str">
        <f>_xlfn.XLOOKUP(F122,[9]【SUIT】合同静态信息表!$B:$B,[9]【SUIT】合同静态信息表!$K:$K)</f>
        <v>上海龙雨建设工程有限公司</v>
      </c>
      <c r="K122" s="13" t="str">
        <f>[2]长账龄落实计划!J2</f>
        <v>不确定</v>
      </c>
      <c r="L122" s="13">
        <f>[2]长账龄落实计划!K2</f>
        <v>0</v>
      </c>
      <c r="M122" s="13">
        <f>IF(COUNTIF($F$30:F122,F122)=1,COUNTIF($F$30:F122,F122),"")</f>
        <v>1</v>
      </c>
      <c r="N122" s="128">
        <f t="shared" si="14"/>
        <v>2.7888310000000001</v>
      </c>
      <c r="O122" s="79">
        <f t="shared" si="15"/>
        <v>121</v>
      </c>
      <c r="P122" s="79" t="str">
        <f t="shared" si="16"/>
        <v>6年</v>
      </c>
      <c r="Q122" s="79" t="str">
        <f>IF(COUNTIF([9]辅助列设置!$Q:$Q,J122)&gt;0,"股份内","股份外")</f>
        <v>股份外</v>
      </c>
      <c r="R122" s="79" t="e">
        <f ca="1">_xlfn.XLOOKUP(F122,产值及收款计划!C:C,产值及收款计划!B:B)</f>
        <v>#NAME?</v>
      </c>
      <c r="S122" s="79" t="e">
        <f ca="1">_xlfn.XLOOKUP(F122,产值及收款计划!C:C,产值及收款计划!O:O)</f>
        <v>#NAME?</v>
      </c>
    </row>
    <row r="123" spans="1:19" x14ac:dyDescent="0.15">
      <c r="A123" s="128"/>
      <c r="B123" s="13">
        <f>[2]长账龄落实计划!A3</f>
        <v>23</v>
      </c>
      <c r="C123" s="131">
        <f>[2]长账龄落实计划!B3</f>
        <v>44834</v>
      </c>
      <c r="D123" s="13" t="str">
        <f>[2]长账龄落实计划!C3</f>
        <v>绍兴G329国道智慧快速路改造工程基础设施结构智能监测工程专业分包-中铁一局集团第五工程有限公司</v>
      </c>
      <c r="E123" s="13" t="str">
        <f>[2]长账龄落实计划!D3</f>
        <v>中铁一局集团第五工程有限公司</v>
      </c>
      <c r="F123" s="13" t="str">
        <f>[2]长账龄落实计划!E3</f>
        <v>ZHT2022030800023</v>
      </c>
      <c r="G123" s="13" t="str">
        <f>_xlfn.XLOOKUP(F123,[9]【SUIT】合同静态信息表!$B:$B,[9]【SUIT】合同静态信息表!$C:$C)</f>
        <v>绍兴G329国道智慧快速路改造工程基础设施结构智能监测工程专业分包</v>
      </c>
      <c r="H123" s="13">
        <f>[2]长账龄落实计划!G3</f>
        <v>1250033</v>
      </c>
      <c r="I123" s="13">
        <f>[2]长账龄落实计划!H3</f>
        <v>67600</v>
      </c>
      <c r="J123" s="13" t="str">
        <f>_xlfn.XLOOKUP(F123,[9]【SUIT】合同静态信息表!$B:$B,[9]【SUIT】合同静态信息表!$K:$K)</f>
        <v>中铁一局集团第五工程有限公司</v>
      </c>
      <c r="K123" s="13" t="str">
        <f>[2]长账龄落实计划!J3</f>
        <v>不确定</v>
      </c>
      <c r="L123" s="13">
        <f>[2]长账龄落实计划!K3</f>
        <v>0</v>
      </c>
      <c r="M123" s="13">
        <f>IF(COUNTIF($F$30:F123,F123)=1,COUNTIF($F$30:F123,F123),"")</f>
        <v>1</v>
      </c>
      <c r="N123" s="128">
        <f t="shared" si="14"/>
        <v>20.003260999999998</v>
      </c>
      <c r="O123" s="79">
        <f t="shared" si="15"/>
        <v>73</v>
      </c>
      <c r="P123" s="79" t="str">
        <f t="shared" si="16"/>
        <v>4年</v>
      </c>
      <c r="Q123" s="79" t="str">
        <f>IF(COUNTIF([9]辅助列设置!$Q:$Q,J123)&gt;0,"股份内","股份外")</f>
        <v>股份外</v>
      </c>
      <c r="R123" s="79" t="e">
        <f ca="1">_xlfn.XLOOKUP(F123,产值及收款计划!C:C,产值及收款计划!B:B)</f>
        <v>#NAME?</v>
      </c>
      <c r="S123" s="79" t="e">
        <f ca="1">_xlfn.XLOOKUP(F123,产值及收款计划!C:C,产值及收款计划!O:O)</f>
        <v>#NAME?</v>
      </c>
    </row>
    <row r="124" spans="1:19" x14ac:dyDescent="0.15">
      <c r="A124" s="128"/>
      <c r="B124" s="13">
        <f>[2]长账龄落实计划!A4</f>
        <v>24</v>
      </c>
      <c r="C124" s="131">
        <f>[2]长账龄落实计划!B4</f>
        <v>44834</v>
      </c>
      <c r="D124" s="13" t="str">
        <f>[2]长账龄落实计划!C4</f>
        <v>绍兴G329国道智慧快速路改造工程基础设施结构智能监测工程专业分包-中铁一局集团第五工程有限公司</v>
      </c>
      <c r="E124" s="13" t="str">
        <f>[2]长账龄落实计划!D4</f>
        <v>中铁一局集团第五工程有限公司</v>
      </c>
      <c r="F124" s="13" t="str">
        <f>[2]长账龄落实计划!E4</f>
        <v>ZHT2022030800023</v>
      </c>
      <c r="G124" s="13" t="str">
        <f>_xlfn.XLOOKUP(F124,[9]【SUIT】合同静态信息表!$B:$B,[9]【SUIT】合同静态信息表!$C:$C)</f>
        <v>绍兴G329国道智慧快速路改造工程基础设施结构智能监测工程专业分包</v>
      </c>
      <c r="H124" s="13">
        <f>[2]长账龄落实计划!G4</f>
        <v>1250033</v>
      </c>
      <c r="I124" s="13">
        <f>[2]长账龄落实计划!H4</f>
        <v>132432.60999999999</v>
      </c>
      <c r="J124" s="13" t="str">
        <f>_xlfn.XLOOKUP(F124,[9]【SUIT】合同静态信息表!$B:$B,[9]【SUIT】合同静态信息表!$K:$K)</f>
        <v>中铁一局集团第五工程有限公司</v>
      </c>
      <c r="K124" s="13" t="str">
        <f>[2]长账龄落实计划!J4</f>
        <v>不确定</v>
      </c>
      <c r="L124" s="13">
        <f>[2]长账龄落实计划!K4</f>
        <v>0</v>
      </c>
      <c r="M124" s="13" t="str">
        <f>IF(COUNTIF($F$30:F124,F124)=1,COUNTIF($F$30:F124,F124),"")</f>
        <v/>
      </c>
      <c r="N124" s="128" t="str">
        <f t="shared" si="14"/>
        <v/>
      </c>
      <c r="O124" s="79" t="e">
        <f t="shared" si="15"/>
        <v>#VALUE!</v>
      </c>
      <c r="P124" s="79" t="str">
        <f t="shared" si="16"/>
        <v>4年</v>
      </c>
      <c r="Q124" s="79" t="str">
        <f>IF(COUNTIF([9]辅助列设置!$Q:$Q,J124)&gt;0,"股份内","股份外")</f>
        <v>股份外</v>
      </c>
      <c r="R124" s="79" t="e">
        <f ca="1">_xlfn.XLOOKUP(F124,产值及收款计划!C:C,产值及收款计划!B:B)</f>
        <v>#NAME?</v>
      </c>
      <c r="S124" s="79" t="e">
        <f ca="1">_xlfn.XLOOKUP(F124,产值及收款计划!C:C,产值及收款计划!O:O)</f>
        <v>#NAME?</v>
      </c>
    </row>
    <row r="125" spans="1:19" x14ac:dyDescent="0.15">
      <c r="A125" s="128"/>
      <c r="B125" s="13">
        <f>[2]长账龄落实计划!A5</f>
        <v>25</v>
      </c>
      <c r="C125" s="131">
        <f>[2]长账龄落实计划!B5</f>
        <v>44895</v>
      </c>
      <c r="D125" s="13" t="str">
        <f>[2]长账龄落实计划!C5</f>
        <v>佛山一环智能交通升级改造项目 -上海智能交通有限公司-收入无税129716.98</v>
      </c>
      <c r="E125" s="13" t="str">
        <f>[2]长账龄落实计划!D5</f>
        <v>上海智能交通有限公司</v>
      </c>
      <c r="F125" s="13" t="str">
        <f>[2]长账龄落实计划!E5</f>
        <v>ZHT2020062900030</v>
      </c>
      <c r="G125" s="13" t="str">
        <f>_xlfn.XLOOKUP(F125,[9]【SUIT】合同静态信息表!$B:$B,[9]【SUIT】合同静态信息表!$C:$C)</f>
        <v>佛山一环智能交通升级改造项目</v>
      </c>
      <c r="H125" s="13">
        <f>[2]长账龄落实计划!G5</f>
        <v>550000</v>
      </c>
      <c r="I125" s="13">
        <f>[2]长账龄落实计划!H5</f>
        <v>137500</v>
      </c>
      <c r="J125" s="13" t="str">
        <f>_xlfn.XLOOKUP(F125,[9]【SUIT】合同静态信息表!$B:$B,[9]【SUIT】合同静态信息表!$K:$K)</f>
        <v>上海智能交通有限公司</v>
      </c>
      <c r="K125" s="13" t="str">
        <f>[2]长账龄落实计划!J5</f>
        <v>不确定</v>
      </c>
      <c r="L125" s="13">
        <f>[2]长账龄落实计划!K5</f>
        <v>0</v>
      </c>
      <c r="M125" s="13">
        <f>IF(COUNTIF($F$30:F125,F125)=1,COUNTIF($F$30:F125,F125),"")</f>
        <v>1</v>
      </c>
      <c r="N125" s="128">
        <f t="shared" si="14"/>
        <v>19.25</v>
      </c>
      <c r="O125" s="79">
        <f t="shared" si="15"/>
        <v>75</v>
      </c>
      <c r="P125" s="79" t="str">
        <f t="shared" si="16"/>
        <v>4年</v>
      </c>
      <c r="Q125" s="79" t="str">
        <f>IF(COUNTIF([9]辅助列设置!$Q:$Q,J125)&gt;0,"股份内","股份外")</f>
        <v>股份内</v>
      </c>
      <c r="R125" s="132" t="s">
        <v>26</v>
      </c>
      <c r="S125" s="133" t="s">
        <v>289</v>
      </c>
    </row>
    <row r="126" spans="1:19" x14ac:dyDescent="0.15">
      <c r="A126" s="128"/>
      <c r="B126" s="13">
        <f>[2]长账龄落实计划!A6</f>
        <v>26</v>
      </c>
      <c r="C126" s="131">
        <f>[2]长账龄落实计划!B6</f>
        <v>44740</v>
      </c>
      <c r="D126" s="13" t="str">
        <f>[2]长账龄落实计划!C6</f>
        <v>绍兴S308省道智慧快速路改造工程EPC总承包项目智慧工程集成控制平台服务项目软件采购合同-北京百度网讯科技有限公司-确认单</v>
      </c>
      <c r="E126" s="13" t="str">
        <f>[2]长账龄落实计划!D6</f>
        <v>北京百度网讯科技有限公司</v>
      </c>
      <c r="F126" s="13" t="str">
        <f>[2]长账龄落实计划!E6</f>
        <v>ZHT2021122400162</v>
      </c>
      <c r="G126" s="13" t="str">
        <f>_xlfn.XLOOKUP(F126,[9]【SUIT】合同静态信息表!$B:$B,[9]【SUIT】合同静态信息表!$C:$C)</f>
        <v>绍兴S308省道智慧快速路改造工程EPC总承包项目智慧工程集成控制平台服务项目软件采购合同</v>
      </c>
      <c r="H126" s="13">
        <f>[2]长账龄落实计划!G6</f>
        <v>15000000</v>
      </c>
      <c r="I126" s="13">
        <f>[2]长账龄落实计划!H6</f>
        <v>1540000</v>
      </c>
      <c r="J126" s="13" t="str">
        <f>_xlfn.XLOOKUP(F126,[9]【SUIT】合同静态信息表!$B:$B,[9]【SUIT】合同静态信息表!$K:$K)</f>
        <v>北京百度网讯科技有限公司</v>
      </c>
      <c r="K126" s="13" t="str">
        <f>[2]长账龄落实计划!J6</f>
        <v>不确定</v>
      </c>
      <c r="L126" s="13">
        <f>[2]长账龄落实计划!K6</f>
        <v>0</v>
      </c>
      <c r="M126" s="13">
        <f>IF(COUNTIF($F$30:F126,F126)=1,COUNTIF($F$30:F126,F126),"")</f>
        <v>1</v>
      </c>
      <c r="N126" s="128">
        <f t="shared" si="14"/>
        <v>416.5</v>
      </c>
      <c r="O126" s="79">
        <f t="shared" si="15"/>
        <v>7</v>
      </c>
      <c r="P126" s="79" t="str">
        <f t="shared" si="16"/>
        <v>4年</v>
      </c>
      <c r="Q126" s="79" t="str">
        <f>IF(COUNTIF([9]辅助列设置!$Q:$Q,J126)&gt;0,"股份内","股份外")</f>
        <v>股份外</v>
      </c>
      <c r="R126" s="79" t="e">
        <f ca="1">_xlfn.XLOOKUP(F126,产值及收款计划!C:C,产值及收款计划!B:B)</f>
        <v>#NAME?</v>
      </c>
      <c r="S126" s="79" t="e">
        <f ca="1">_xlfn.XLOOKUP(F126,产值及收款计划!C:C,产值及收款计划!O:O)</f>
        <v>#NAME?</v>
      </c>
    </row>
    <row r="127" spans="1:19" x14ac:dyDescent="0.15">
      <c r="A127" s="128"/>
      <c r="B127" s="13">
        <f>[2]长账龄落实计划!A7</f>
        <v>29</v>
      </c>
      <c r="C127" s="131">
        <f>[2]长账龄落实计划!B7</f>
        <v>44925</v>
      </c>
      <c r="D127" s="13" t="str">
        <f>[2]长账龄落实计划!C7</f>
        <v>既有轻纺城高架柯桥段智慧化改造工程技术服务-上海城建数字产业集团有限公司-无税4871142.34收入</v>
      </c>
      <c r="E127" s="13" t="str">
        <f>[2]长账龄落实计划!D7</f>
        <v>上海城建数字产业集团有限公司</v>
      </c>
      <c r="F127" s="13" t="str">
        <f>[2]长账龄落实计划!E7</f>
        <v>ZHT2022112200102</v>
      </c>
      <c r="G127" s="13" t="str">
        <f>_xlfn.XLOOKUP(F127,[9]【SUIT】合同静态信息表!$B:$B,[9]【SUIT】合同静态信息表!$C:$C)</f>
        <v>既有轻纺城高架柯桥段智慧化改造工程技术服务</v>
      </c>
      <c r="H127" s="13">
        <f>[2]长账龄落实计划!G7</f>
        <v>7083560.8799999999</v>
      </c>
      <c r="I127" s="13">
        <f>[2]长账龄落实计划!H7</f>
        <v>0</v>
      </c>
      <c r="J127" s="13" t="str">
        <f>_xlfn.XLOOKUP(F127,[9]【SUIT】合同静态信息表!$B:$B,[9]【SUIT】合同静态信息表!$K:$K)</f>
        <v>上海城建数字产业集团有限公司</v>
      </c>
      <c r="K127" s="13" t="str">
        <f>[2]长账龄落实计划!J7</f>
        <v>部分落实</v>
      </c>
      <c r="L127" s="13">
        <f>[2]长账龄落实计划!K7</f>
        <v>0</v>
      </c>
      <c r="M127" s="13">
        <f>IF(COUNTIF($F$30:F127,F127)=1,COUNTIF($F$30:F127,F127),"")</f>
        <v>1</v>
      </c>
      <c r="N127" s="128">
        <f t="shared" si="14"/>
        <v>98.212388000000004</v>
      </c>
      <c r="O127" s="79">
        <f t="shared" si="15"/>
        <v>27</v>
      </c>
      <c r="P127" s="79" t="str">
        <f t="shared" si="16"/>
        <v>4年</v>
      </c>
      <c r="Q127" s="79" t="str">
        <f>IF(COUNTIF([9]辅助列设置!$Q:$Q,J127)&gt;0,"股份内","股份外")</f>
        <v>股份内</v>
      </c>
      <c r="R127" s="79" t="e">
        <f ca="1">_xlfn.XLOOKUP(F127,产值及收款计划!C:C,产值及收款计划!B:B)</f>
        <v>#NAME?</v>
      </c>
      <c r="S127" s="79" t="e">
        <f ca="1">_xlfn.XLOOKUP(F127,产值及收款计划!C:C,产值及收款计划!O:O)</f>
        <v>#NAME?</v>
      </c>
    </row>
    <row r="128" spans="1:19" x14ac:dyDescent="0.15">
      <c r="A128" s="128"/>
      <c r="B128" s="13">
        <f>[2]长账龄落实计划!A8</f>
        <v>30</v>
      </c>
      <c r="C128" s="131">
        <f>[2]长账龄落实计划!B8</f>
        <v>44925</v>
      </c>
      <c r="D128" s="13" t="str">
        <f>[2]长账龄落实计划!C8</f>
        <v>既有轻纺城高架柯桥段智慧化改造工程采购合同-上海城建数字产业集团有限公司-无税4703146.02收入</v>
      </c>
      <c r="E128" s="13" t="str">
        <f>[2]长账龄落实计划!D8</f>
        <v>上海城建数字产业集团有限公司</v>
      </c>
      <c r="F128" s="13" t="str">
        <f>[2]长账龄落实计划!E8</f>
        <v>ZHT2022112200101</v>
      </c>
      <c r="G128" s="13" t="str">
        <f>_xlfn.XLOOKUP(F128,[9]【SUIT】合同静态信息表!$B:$B,[9]【SUIT】合同静态信息表!$C:$C)</f>
        <v>既有轻纺城高架柯桥段智慧化改造工程采购合同</v>
      </c>
      <c r="H128" s="13">
        <f>[2]长账龄落实计划!G8</f>
        <v>5960980</v>
      </c>
      <c r="I128" s="13">
        <f>[2]长账龄落实计划!H8</f>
        <v>0</v>
      </c>
      <c r="J128" s="13" t="str">
        <f>_xlfn.XLOOKUP(F128,[9]【SUIT】合同静态信息表!$B:$B,[9]【SUIT】合同静态信息表!$K:$K)</f>
        <v>上海城建数字产业集团有限公司</v>
      </c>
      <c r="K128" s="13" t="str">
        <f>[2]长账龄落实计划!J8</f>
        <v>部分落实</v>
      </c>
      <c r="L128" s="13">
        <f>[2]长账龄落实计划!K8</f>
        <v>0</v>
      </c>
      <c r="M128" s="13">
        <f>IF(COUNTIF($F$30:F128,F128)=1,COUNTIF($F$30:F128,F128),"")</f>
        <v>1</v>
      </c>
      <c r="N128" s="128">
        <f t="shared" si="14"/>
        <v>76.932490000000001</v>
      </c>
      <c r="O128" s="79">
        <f t="shared" si="15"/>
        <v>33</v>
      </c>
      <c r="P128" s="79" t="str">
        <f t="shared" si="16"/>
        <v>4年</v>
      </c>
      <c r="Q128" s="79" t="str">
        <f>IF(COUNTIF([9]辅助列设置!$Q:$Q,J128)&gt;0,"股份内","股份外")</f>
        <v>股份内</v>
      </c>
      <c r="R128" s="79" t="e">
        <f ca="1">_xlfn.XLOOKUP(F128,产值及收款计划!C:C,产值及收款计划!B:B)</f>
        <v>#NAME?</v>
      </c>
      <c r="S128" s="79" t="e">
        <f ca="1">_xlfn.XLOOKUP(F128,产值及收款计划!C:C,产值及收款计划!O:O)</f>
        <v>#NAME?</v>
      </c>
    </row>
    <row r="129" spans="1:19" x14ac:dyDescent="0.15">
      <c r="A129" s="128"/>
      <c r="B129" s="13">
        <f>[2]长账龄落实计划!A9</f>
        <v>31</v>
      </c>
      <c r="C129" s="131">
        <f>[2]长账龄落实计划!B9</f>
        <v>44925</v>
      </c>
      <c r="D129" s="13" t="str">
        <f>[2]长账龄落实计划!C9</f>
        <v>2021年农村公路改造提升项目（第二合同段）智慧路网采购-上海浦江桥隧运营管理有限公司-无税1188526.61</v>
      </c>
      <c r="E129" s="13" t="str">
        <f>[2]长账龄落实计划!D9</f>
        <v>上海浦江桥隧运营管理有限公司</v>
      </c>
      <c r="F129" s="13" t="str">
        <f>[2]长账龄落实计划!E9</f>
        <v>ZHT2021091000107</v>
      </c>
      <c r="G129" s="13" t="str">
        <f>_xlfn.XLOOKUP(F129,[9]【SUIT】合同静态信息表!$B:$B,[9]【SUIT】合同静态信息表!$C:$C)</f>
        <v>2021年农村公路改造提升项目（第二合同段）智慧路网采购</v>
      </c>
      <c r="H129" s="13">
        <f>[2]长账龄落实计划!G9</f>
        <v>4285200</v>
      </c>
      <c r="I129" s="13">
        <f>[2]长账龄落实计划!H9</f>
        <v>881234</v>
      </c>
      <c r="J129" s="13" t="str">
        <f>_xlfn.XLOOKUP(F129,[9]【SUIT】合同静态信息表!$B:$B,[9]【SUIT】合同静态信息表!$K:$K)</f>
        <v>上海浦江桥隧运营管理有限公司</v>
      </c>
      <c r="K129" s="13" t="str">
        <f>[2]长账龄落实计划!J9</f>
        <v>全部落实</v>
      </c>
      <c r="L129" s="13">
        <f>[2]长账龄落实计划!K9</f>
        <v>0</v>
      </c>
      <c r="M129" s="13">
        <f>IF(COUNTIF($F$30:F129,F129)=1,COUNTIF($F$30:F129,F129),"")</f>
        <v>1</v>
      </c>
      <c r="N129" s="128">
        <f t="shared" si="14"/>
        <v>109.54940000000001</v>
      </c>
      <c r="O129" s="79">
        <f t="shared" si="15"/>
        <v>24</v>
      </c>
      <c r="P129" s="79" t="str">
        <f t="shared" si="16"/>
        <v>4年</v>
      </c>
      <c r="Q129" s="79" t="str">
        <f>IF(COUNTIF([9]辅助列设置!$Q:$Q,J129)&gt;0,"股份内","股份外")</f>
        <v>股份内</v>
      </c>
      <c r="R129" s="79" t="e">
        <f ca="1">_xlfn.XLOOKUP(F129,产值及收款计划!C:C,产值及收款计划!B:B)</f>
        <v>#NAME?</v>
      </c>
      <c r="S129" s="79" t="e">
        <f ca="1">_xlfn.XLOOKUP(F129,产值及收款计划!C:C,产值及收款计划!O:O)</f>
        <v>#NAME?</v>
      </c>
    </row>
    <row r="130" spans="1:19" x14ac:dyDescent="0.15">
      <c r="A130" s="128"/>
      <c r="B130" s="13">
        <f>[2]长账龄落实计划!A10</f>
        <v>54</v>
      </c>
      <c r="C130" s="131">
        <f>[2]长账龄落实计划!B10</f>
        <v>45040</v>
      </c>
      <c r="D130" s="13" t="str">
        <f>[2]长账龄落实计划!C10</f>
        <v>G15（嘉浏段）智慧高速业务平台开发技术服务合同-上海城建智慧城市运营管理有限公司-无税1390283.02</v>
      </c>
      <c r="E130" s="13" t="str">
        <f>[2]长账龄落实计划!D10</f>
        <v>上海城建智慧城市运营管理有限公司</v>
      </c>
      <c r="F130" s="13" t="str">
        <f>[2]长账龄落实计划!E10</f>
        <v>ZHT2023032800029</v>
      </c>
      <c r="G130" s="13" t="str">
        <f>_xlfn.XLOOKUP(F130,[9]【SUIT】合同静态信息表!$B:$B,[9]【SUIT】合同静态信息表!$C:$C)</f>
        <v>G15（嘉浏段）智慧高速业务平台开发技术服务合同</v>
      </c>
      <c r="H130" s="13">
        <f>[2]长账龄落实计划!G10</f>
        <v>7367000</v>
      </c>
      <c r="I130" s="13">
        <f>[2]长账龄落实计划!H10</f>
        <v>300</v>
      </c>
      <c r="J130" s="13" t="str">
        <f>_xlfn.XLOOKUP(F130,[9]【SUIT】合同静态信息表!$B:$B,[9]【SUIT】合同静态信息表!$K:$K)</f>
        <v>上海城建智慧城市运营管理有限公司</v>
      </c>
      <c r="K130" s="13" t="str">
        <f>[2]长账龄落实计划!J10</f>
        <v>无法落实</v>
      </c>
      <c r="L130" s="13">
        <f>[2]长账龄落实计划!K10</f>
        <v>0</v>
      </c>
      <c r="M130" s="13">
        <f>IF(COUNTIF($F$30:F130,F130)=1,COUNTIF($F$30:F130,F130),"")</f>
        <v>1</v>
      </c>
      <c r="N130" s="128">
        <f t="shared" si="14"/>
        <v>0.03</v>
      </c>
      <c r="O130" s="79">
        <f t="shared" si="15"/>
        <v>139</v>
      </c>
      <c r="P130" s="79" t="str">
        <f t="shared" si="16"/>
        <v>3年</v>
      </c>
      <c r="Q130" s="79" t="str">
        <f>IF(COUNTIF([9]辅助列设置!$Q:$Q,J130)&gt;0,"股份内","股份外")</f>
        <v>股份内</v>
      </c>
      <c r="R130" s="79" t="e">
        <f ca="1">_xlfn.XLOOKUP(F130,产值及收款计划!C:C,产值及收款计划!B:B)</f>
        <v>#NAME?</v>
      </c>
      <c r="S130" s="79" t="e">
        <f ca="1">_xlfn.XLOOKUP(F130,产值及收款计划!C:C,产值及收款计划!O:O)</f>
        <v>#NAME?</v>
      </c>
    </row>
    <row r="131" spans="1:19" x14ac:dyDescent="0.15">
      <c r="A131" s="128"/>
      <c r="B131" s="13">
        <f>[2]长账龄落实计划!A11</f>
        <v>58</v>
      </c>
      <c r="C131" s="131">
        <f>[2]长账龄落实计划!B11</f>
        <v>45189</v>
      </c>
      <c r="D131" s="13" t="str">
        <f>[2]长账龄落实计划!C11</f>
        <v>城市基础设施智慧运营维护管理平台综合运行大屏首屏增补开发 - 上海城建城市运营（集团）有限公司 - 无税开票44886.79</v>
      </c>
      <c r="E131" s="13" t="str">
        <f>[2]长账龄落实计划!D11</f>
        <v>上海城建城市运营（集团）有限公司</v>
      </c>
      <c r="F131" s="13" t="str">
        <f>[2]长账龄落实计划!E11</f>
        <v>ZHT2021112200127</v>
      </c>
      <c r="G131" s="13" t="str">
        <f>_xlfn.XLOOKUP(F131,[9]【SUIT】合同静态信息表!$B:$B,[9]【SUIT】合同静态信息表!$C:$C)</f>
        <v>城市基础设施智慧运营维护管理平台综合运行大屏首屏增补开发</v>
      </c>
      <c r="H131" s="13">
        <f>[2]长账龄落实计划!G11</f>
        <v>951200</v>
      </c>
      <c r="I131" s="13">
        <f>[2]长账龄落实计划!H11</f>
        <v>20</v>
      </c>
      <c r="J131" s="13" t="str">
        <f>_xlfn.XLOOKUP(F131,[9]【SUIT】合同静态信息表!$B:$B,[9]【SUIT】合同静态信息表!$K:$K)</f>
        <v>上海城建城市运营（集团）有限公司</v>
      </c>
      <c r="K131" s="13" t="str">
        <f>[2]长账龄落实计划!J11</f>
        <v>全部落实</v>
      </c>
      <c r="L131" s="13">
        <f>[2]长账龄落实计划!K11</f>
        <v>0</v>
      </c>
      <c r="M131" s="13">
        <f>IF(COUNTIF($F$30:F131,F131)=1,COUNTIF($F$30:F131,F131),"")</f>
        <v>1</v>
      </c>
      <c r="N131" s="128">
        <f t="shared" si="14"/>
        <v>2E-3</v>
      </c>
      <c r="O131" s="79">
        <f t="shared" si="15"/>
        <v>141</v>
      </c>
      <c r="P131" s="79" t="str">
        <f t="shared" si="16"/>
        <v>3年</v>
      </c>
      <c r="Q131" s="79" t="str">
        <f>IF(COUNTIF([9]辅助列设置!$Q:$Q,J131)&gt;0,"股份内","股份外")</f>
        <v>股份内</v>
      </c>
      <c r="R131" s="132" t="s">
        <v>26</v>
      </c>
      <c r="S131" s="79" t="e">
        <f ca="1">_xlfn.XLOOKUP(F131,产值及收款计划!C:C,产值及收款计划!O:O)</f>
        <v>#NAME?</v>
      </c>
    </row>
    <row r="132" spans="1:19" x14ac:dyDescent="0.15">
      <c r="A132" s="128"/>
      <c r="B132" s="13">
        <f>[2]长账龄落实计划!A12</f>
        <v>62</v>
      </c>
      <c r="C132" s="131">
        <f>[2]长账龄落实计划!B12</f>
        <v>45225</v>
      </c>
      <c r="D132" s="13" t="str">
        <f>[2]长账龄落实计划!C12</f>
        <v>数据驱动的区域化设施全生命周期精准维养研究与应用（地道健康监测） - 上海城建养护管理有限公司 - 无税开票163202.83</v>
      </c>
      <c r="E132" s="13" t="str">
        <f>[2]长账龄落实计划!D12</f>
        <v>上海城建养护管理有限公司</v>
      </c>
      <c r="F132" s="13" t="str">
        <f>[2]长账龄落实计划!E12</f>
        <v>ZHT2022103100092</v>
      </c>
      <c r="G132" s="13" t="str">
        <f>_xlfn.XLOOKUP(F132,[9]【SUIT】合同静态信息表!$B:$B,[9]【SUIT】合同静态信息表!$C:$C)</f>
        <v>数据驱动的区域化设施全生命周期精准维养研究与应用（地道健康监测）</v>
      </c>
      <c r="H132" s="13">
        <f>[2]长账龄落实计划!G12</f>
        <v>182100</v>
      </c>
      <c r="I132" s="13">
        <f>[2]长账龄落实计划!H12</f>
        <v>45525</v>
      </c>
      <c r="J132" s="13" t="str">
        <f>_xlfn.XLOOKUP(F132,[9]【SUIT】合同静态信息表!$B:$B,[9]【SUIT】合同静态信息表!$K:$K)</f>
        <v>上海城建养护管理有限公司</v>
      </c>
      <c r="K132" s="13" t="str">
        <f>[2]长账龄落实计划!J12</f>
        <v>全部落实</v>
      </c>
      <c r="L132" s="13">
        <f>[2]长账龄落实计划!K12</f>
        <v>0</v>
      </c>
      <c r="M132" s="13">
        <f>IF(COUNTIF($F$30:F132,F132)=1,COUNTIF($F$30:F132,F132),"")</f>
        <v>1</v>
      </c>
      <c r="N132" s="128">
        <f t="shared" si="14"/>
        <v>4.5525000000000002</v>
      </c>
      <c r="O132" s="79">
        <f t="shared" si="15"/>
        <v>111</v>
      </c>
      <c r="P132" s="79" t="str">
        <f t="shared" si="16"/>
        <v>3年</v>
      </c>
      <c r="Q132" s="79" t="str">
        <f>IF(COUNTIF([9]辅助列设置!$Q:$Q,J132)&gt;0,"股份内","股份外")</f>
        <v>股份内</v>
      </c>
      <c r="R132" s="79" t="e">
        <f ca="1">_xlfn.XLOOKUP(F132,产值及收款计划!C:C,产值及收款计划!B:B)</f>
        <v>#NAME?</v>
      </c>
      <c r="S132" s="79" t="e">
        <f ca="1">_xlfn.XLOOKUP(F132,产值及收款计划!C:C,产值及收款计划!O:O)</f>
        <v>#NAME?</v>
      </c>
    </row>
    <row r="133" spans="1:19" x14ac:dyDescent="0.15">
      <c r="A133" s="128"/>
      <c r="B133" s="13">
        <f>[2]长账龄落实计划!A13</f>
        <v>68</v>
      </c>
      <c r="C133" s="131">
        <f>[2]长账龄落实计划!B13</f>
        <v>45254</v>
      </c>
      <c r="D133" s="13" t="str">
        <f>[2]长账龄落实计划!C13</f>
        <v>隧道股份中原区域视频会议系统设备采购合同</v>
      </c>
      <c r="E133" s="13" t="str">
        <f>[2]长账龄落实计划!D13</f>
        <v>河南宏筑实业有限公司</v>
      </c>
      <c r="F133" s="13" t="str">
        <f>[2]长账龄落实计划!E13</f>
        <v>ZHT2022122200123</v>
      </c>
      <c r="G133" s="13" t="str">
        <f>_xlfn.XLOOKUP(F133,[9]【SUIT】合同静态信息表!$B:$B,[9]【SUIT】合同静态信息表!$C:$C)</f>
        <v>隧道股份中原区域视频会议系统设备采购合同</v>
      </c>
      <c r="H133" s="13">
        <f>[2]长账龄落实计划!G13</f>
        <v>168770.8</v>
      </c>
      <c r="I133" s="13">
        <f>[2]长账龄落实计划!H13</f>
        <v>8770.7999999999993</v>
      </c>
      <c r="J133" s="13" t="str">
        <f>_xlfn.XLOOKUP(F133,[9]【SUIT】合同静态信息表!$B:$B,[9]【SUIT】合同静态信息表!$K:$K)</f>
        <v>河南宏筑实业有限公司</v>
      </c>
      <c r="K133" s="13" t="str">
        <f>[2]长账龄落实计划!J13</f>
        <v>不确定</v>
      </c>
      <c r="L133" s="13">
        <f>[2]长账龄落实计划!K13</f>
        <v>0</v>
      </c>
      <c r="M133" s="13">
        <f>IF(COUNTIF($F$30:F133,F133)=1,COUNTIF($F$30:F133,F133),"")</f>
        <v>1</v>
      </c>
      <c r="N133" s="128">
        <f t="shared" si="14"/>
        <v>0.87707999999999997</v>
      </c>
      <c r="O133" s="79">
        <f t="shared" si="15"/>
        <v>126</v>
      </c>
      <c r="P133" s="79" t="str">
        <f t="shared" si="16"/>
        <v>3年</v>
      </c>
      <c r="Q133" s="79" t="str">
        <f>IF(COUNTIF([9]辅助列设置!$Q:$Q,J133)&gt;0,"股份内","股份外")</f>
        <v>股份外</v>
      </c>
      <c r="R133" s="79" t="e">
        <f ca="1">_xlfn.XLOOKUP(F133,产值及收款计划!C:C,产值及收款计划!B:B)</f>
        <v>#NAME?</v>
      </c>
      <c r="S133" s="79" t="e">
        <f ca="1">_xlfn.XLOOKUP(F133,产值及收款计划!C:C,产值及收款计划!O:O)</f>
        <v>#NAME?</v>
      </c>
    </row>
    <row r="134" spans="1:19" x14ac:dyDescent="0.15">
      <c r="A134" s="128"/>
      <c r="B134" s="13">
        <f>[2]长账龄落实计划!A14</f>
        <v>69</v>
      </c>
      <c r="C134" s="131">
        <f>[2]长账龄落实计划!B14</f>
        <v>45254</v>
      </c>
      <c r="D134" s="13" t="str">
        <f>[2]长账龄落实计划!C14</f>
        <v>上海市公安局金山分局智能交通系统信号机及外场绘图劳务</v>
      </c>
      <c r="E134" s="13" t="str">
        <f>[2]长账龄落实计划!D14</f>
        <v>上海市城市建设设计研究总院（集团）有限公司</v>
      </c>
      <c r="F134" s="13" t="str">
        <f>[2]长账龄落实计划!E14</f>
        <v>ZHT2021031900021</v>
      </c>
      <c r="G134" s="13" t="str">
        <f>_xlfn.XLOOKUP(F134,[9]【SUIT】合同静态信息表!$B:$B,[9]【SUIT】合同静态信息表!$C:$C)</f>
        <v>上海市公安局金山分局智能交通系统信号机及外场绘图劳务</v>
      </c>
      <c r="H134" s="13">
        <f>[2]长账龄落实计划!G14</f>
        <v>130000</v>
      </c>
      <c r="I134" s="13">
        <f>[2]长账龄落实计划!H14</f>
        <v>6500</v>
      </c>
      <c r="J134" s="13" t="str">
        <f>_xlfn.XLOOKUP(F134,[9]【SUIT】合同静态信息表!$B:$B,[9]【SUIT】合同静态信息表!$K:$K)</f>
        <v>上海市城市建设设计研究总院（集团）有限公司</v>
      </c>
      <c r="K134" s="13" t="str">
        <f>[2]长账龄落实计划!J14</f>
        <v>不确定</v>
      </c>
      <c r="L134" s="13">
        <f>[2]长账龄落实计划!K14</f>
        <v>0</v>
      </c>
      <c r="M134" s="13">
        <f>IF(COUNTIF($F$30:F134,F134)=1,COUNTIF($F$30:F134,F134),"")</f>
        <v>1</v>
      </c>
      <c r="N134" s="128">
        <f t="shared" si="14"/>
        <v>0.65</v>
      </c>
      <c r="O134" s="79">
        <f t="shared" si="15"/>
        <v>129</v>
      </c>
      <c r="P134" s="79" t="str">
        <f t="shared" si="16"/>
        <v>3年</v>
      </c>
      <c r="Q134" s="79" t="str">
        <f>IF(COUNTIF([9]辅助列设置!$Q:$Q,J134)&gt;0,"股份内","股份外")</f>
        <v>股份内</v>
      </c>
      <c r="R134" s="79" t="e">
        <f ca="1">_xlfn.XLOOKUP(F134,产值及收款计划!C:C,产值及收款计划!B:B)</f>
        <v>#NAME?</v>
      </c>
      <c r="S134" s="79" t="e">
        <f ca="1">_xlfn.XLOOKUP(F134,产值及收款计划!C:C,产值及收款计划!O:O)</f>
        <v>#NAME?</v>
      </c>
    </row>
    <row r="135" spans="1:19" x14ac:dyDescent="0.15">
      <c r="A135" s="128"/>
      <c r="B135" s="13">
        <f>[2]长账龄落实计划!A15</f>
        <v>76</v>
      </c>
      <c r="C135" s="131">
        <f>[2]长账龄落实计划!B15</f>
        <v>45254</v>
      </c>
      <c r="D135" s="13" t="str">
        <f>[2]长账龄落实计划!C15</f>
        <v>嘉兴西塘二标智慧工地实施合同</v>
      </c>
      <c r="E135" s="13" t="str">
        <f>[2]长账龄落实计划!D15</f>
        <v>中铁北京工程局集团有限公司杭州分公司</v>
      </c>
      <c r="F135" s="13" t="str">
        <f>[2]长账龄落实计划!E15</f>
        <v>ZHT2023061300053</v>
      </c>
      <c r="G135" s="13" t="str">
        <f>_xlfn.XLOOKUP(F135,[9]【SUIT】合同静态信息表!$B:$B,[9]【SUIT】合同静态信息表!$C:$C)</f>
        <v>嘉兴西塘二标智慧工地实施合同</v>
      </c>
      <c r="H135" s="13">
        <f>[2]长账龄落实计划!G15</f>
        <v>1057940</v>
      </c>
      <c r="I135" s="13">
        <f>[2]长账龄落实计划!H15</f>
        <v>54370</v>
      </c>
      <c r="J135" s="13" t="str">
        <f>_xlfn.XLOOKUP(F135,[9]【SUIT】合同静态信息表!$B:$B,[9]【SUIT】合同静态信息表!$K:$K)</f>
        <v>中铁北京工程局集团有限公司杭州分公司</v>
      </c>
      <c r="K135" s="13">
        <f>[2]长账龄落实计划!J15</f>
        <v>0</v>
      </c>
      <c r="L135" s="13">
        <f>[2]长账龄落实计划!K15</f>
        <v>0</v>
      </c>
      <c r="M135" s="13">
        <f>IF(COUNTIF($F$30:F135,F135)=1,COUNTIF($F$30:F135,F135),"")</f>
        <v>1</v>
      </c>
      <c r="N135" s="128">
        <f t="shared" si="14"/>
        <v>5.4370000000000003</v>
      </c>
      <c r="O135" s="79">
        <f t="shared" si="15"/>
        <v>106</v>
      </c>
      <c r="P135" s="79" t="str">
        <f t="shared" si="16"/>
        <v>3年</v>
      </c>
      <c r="Q135" s="79" t="str">
        <f>IF(COUNTIF([9]辅助列设置!$Q:$Q,J135)&gt;0,"股份内","股份外")</f>
        <v>股份外</v>
      </c>
      <c r="R135" s="79" t="e">
        <f ca="1">_xlfn.XLOOKUP(F135,产值及收款计划!C:C,产值及收款计划!B:B)</f>
        <v>#NAME?</v>
      </c>
      <c r="S135" s="79" t="e">
        <f ca="1">_xlfn.XLOOKUP(F135,产值及收款计划!C:C,产值及收款计划!O:O)</f>
        <v>#NAME?</v>
      </c>
    </row>
    <row r="136" spans="1:19" x14ac:dyDescent="0.15">
      <c r="A136" s="128"/>
      <c r="B136" s="13">
        <f>[2]长账龄落实计划!A16</f>
        <v>91</v>
      </c>
      <c r="C136" s="131">
        <f>[2]长账龄落实计划!B16</f>
        <v>45279</v>
      </c>
      <c r="D136" s="13" t="str">
        <f>[2]长账龄落实计划!C16</f>
        <v>G15（嘉浏段）智慧高速大屏软件系统开发 - 上海巨一科技发展有限公司 - 无税开票1018018.87</v>
      </c>
      <c r="E136" s="13" t="str">
        <f>[2]长账龄落实计划!D16</f>
        <v>上海巨一科技发展有限公司</v>
      </c>
      <c r="F136" s="13" t="str">
        <f>[2]长账龄落实计划!E16</f>
        <v>ZHT2023033100031</v>
      </c>
      <c r="G136" s="13" t="str">
        <f>_xlfn.XLOOKUP(F136,[9]【SUIT】合同静态信息表!$B:$B,[9]【SUIT】合同静态信息表!$C:$C)</f>
        <v>G15（嘉浏段）智慧高速大屏软件系统开发</v>
      </c>
      <c r="H136" s="13">
        <f>[2]长账龄落实计划!G16</f>
        <v>2398000</v>
      </c>
      <c r="I136" s="13">
        <f>[2]长账龄落实计划!H16</f>
        <v>239800</v>
      </c>
      <c r="J136" s="13" t="str">
        <f>_xlfn.XLOOKUP(F136,[9]【SUIT】合同静态信息表!$B:$B,[9]【SUIT】合同静态信息表!$K:$K)</f>
        <v>上海巨一科技发展有限公司</v>
      </c>
      <c r="K136" s="13" t="str">
        <f>[2]长账龄落实计划!J16</f>
        <v>全部落实</v>
      </c>
      <c r="L136" s="13">
        <f>[2]长账龄落实计划!K16</f>
        <v>0</v>
      </c>
      <c r="M136" s="13">
        <f>IF(COUNTIF($F$30:F136,F136)=1,COUNTIF($F$30:F136,F136),"")</f>
        <v>1</v>
      </c>
      <c r="N136" s="128">
        <f t="shared" si="14"/>
        <v>23.98</v>
      </c>
      <c r="O136" s="79">
        <f t="shared" si="15"/>
        <v>70</v>
      </c>
      <c r="P136" s="79" t="str">
        <f t="shared" si="16"/>
        <v>3年</v>
      </c>
      <c r="Q136" s="79" t="str">
        <f>IF(COUNTIF([9]辅助列设置!$Q:$Q,J136)&gt;0,"股份内","股份外")</f>
        <v>股份外</v>
      </c>
      <c r="R136" s="79" t="e">
        <f ca="1">_xlfn.XLOOKUP(F136,产值及收款计划!C:C,产值及收款计划!B:B)</f>
        <v>#NAME?</v>
      </c>
      <c r="S136" s="79" t="e">
        <f ca="1">_xlfn.XLOOKUP(F136,产值及收款计划!C:C,产值及收款计划!O:O)</f>
        <v>#NAME?</v>
      </c>
    </row>
    <row r="137" spans="1:19" x14ac:dyDescent="0.15">
      <c r="A137" s="128"/>
      <c r="B137" s="13">
        <f>[2]长账龄落实计划!A17</f>
        <v>101</v>
      </c>
      <c r="C137" s="131">
        <f>[2]长账龄落实计划!B17</f>
        <v>45281</v>
      </c>
      <c r="D137" s="13" t="str">
        <f>[2]长账龄落实计划!C17</f>
        <v>城建滨江大厦访客系统、梯控及设备网络改造施工合同 - 上海城建滨江置业有限公司 - 无税开票1033500.02</v>
      </c>
      <c r="E137" s="13" t="str">
        <f>[2]长账龄落实计划!D17</f>
        <v>上海城建滨江置业有限公司</v>
      </c>
      <c r="F137" s="13" t="str">
        <f>[2]长账龄落实计划!E17</f>
        <v>ZHT2023103100129</v>
      </c>
      <c r="G137" s="13" t="str">
        <f>_xlfn.XLOOKUP(F137,[9]【SUIT】合同静态信息表!$B:$B,[9]【SUIT】合同静态信息表!$C:$C)</f>
        <v>城建滨江大厦访客系统、梯控及设备网络改造施工合同</v>
      </c>
      <c r="H137" s="13">
        <f>[2]长账龄落实计划!G17</f>
        <v>1126515.02</v>
      </c>
      <c r="I137" s="13">
        <f>[2]长账龄落实计划!H17</f>
        <v>56599.95</v>
      </c>
      <c r="J137" s="13" t="str">
        <f>_xlfn.XLOOKUP(F137,[9]【SUIT】合同静态信息表!$B:$B,[9]【SUIT】合同静态信息表!$K:$K)</f>
        <v>上海城建滨江置业有限公司</v>
      </c>
      <c r="K137" s="13" t="str">
        <f>[2]长账龄落实计划!J17</f>
        <v>全部落实</v>
      </c>
      <c r="L137" s="13">
        <f>[2]长账龄落实计划!K17</f>
        <v>0</v>
      </c>
      <c r="M137" s="13">
        <f>IF(COUNTIF($F$30:F137,F137)=1,COUNTIF($F$30:F137,F137),"")</f>
        <v>1</v>
      </c>
      <c r="N137" s="128">
        <f t="shared" si="14"/>
        <v>5.6599950000000003</v>
      </c>
      <c r="O137" s="79">
        <f t="shared" si="15"/>
        <v>104</v>
      </c>
      <c r="P137" s="79" t="str">
        <f t="shared" si="16"/>
        <v>3年</v>
      </c>
      <c r="Q137" s="79" t="str">
        <f>IF(COUNTIF([9]辅助列设置!$Q:$Q,J137)&gt;0,"股份内","股份外")</f>
        <v>股份内</v>
      </c>
      <c r="R137" s="79" t="e">
        <f ca="1">_xlfn.XLOOKUP(F137,产值及收款计划!C:C,产值及收款计划!B:B)</f>
        <v>#NAME?</v>
      </c>
      <c r="S137" s="79" t="e">
        <f ca="1">_xlfn.XLOOKUP(F137,产值及收款计划!C:C,产值及收款计划!O:O)</f>
        <v>#NAME?</v>
      </c>
    </row>
    <row r="138" spans="1:19" x14ac:dyDescent="0.15">
      <c r="A138" s="128"/>
      <c r="B138" s="13">
        <f>[2]长账龄落实计划!A18</f>
        <v>115</v>
      </c>
      <c r="C138" s="131">
        <f>[2]长账龄落实计划!B18</f>
        <v>45379</v>
      </c>
      <c r="D138" s="13" t="str">
        <f>[2]长账龄落实计划!C18</f>
        <v>嘉兴市域铁路枫南SG1标段智慧工地工程技术咨询服务合同 - 中铁隧道局集团有限公司 - 无税开票39725.55</v>
      </c>
      <c r="E138" s="13" t="str">
        <f>[2]长账龄落实计划!D18</f>
        <v>中铁隧道局集团有限公司嘉兴至枫南市域铁路土建施工SG1标段项目经理部</v>
      </c>
      <c r="F138" s="13" t="str">
        <f>[2]长账龄落实计划!E18</f>
        <v>ZHT2023071700071</v>
      </c>
      <c r="G138" s="13" t="str">
        <f>_xlfn.XLOOKUP(F138,[9]【SUIT】合同静态信息表!$B:$B,[9]【SUIT】合同静态信息表!$C:$C)</f>
        <v>嘉兴市域铁路枫南SG1标段智慧工地工程技术咨询服务合同</v>
      </c>
      <c r="H138" s="13">
        <f>[2]长账龄落实计划!G18</f>
        <v>792760</v>
      </c>
      <c r="I138" s="13">
        <f>[2]长账龄落实计划!H18</f>
        <v>42109.08</v>
      </c>
      <c r="J138" s="13" t="str">
        <f>_xlfn.XLOOKUP(F138,[9]【SUIT】合同静态信息表!$B:$B,[9]【SUIT】合同静态信息表!$K:$K)</f>
        <v>中铁隧道局集团有限公司嘉兴至枫南市域铁路土建施工SG1标段项目经理部</v>
      </c>
      <c r="K138" s="13" t="str">
        <f>[2]长账龄落实计划!J18</f>
        <v>全部落实</v>
      </c>
      <c r="L138" s="13">
        <f>[2]长账龄落实计划!K18</f>
        <v>0</v>
      </c>
      <c r="M138" s="13">
        <f>IF(COUNTIF($F$30:F138,F138)=1,COUNTIF($F$30:F138,F138),"")</f>
        <v>1</v>
      </c>
      <c r="N138" s="128">
        <f t="shared" si="14"/>
        <v>9.0067190000000004</v>
      </c>
      <c r="O138" s="79">
        <f t="shared" si="15"/>
        <v>96</v>
      </c>
      <c r="P138" s="79" t="str">
        <f t="shared" si="16"/>
        <v>2年</v>
      </c>
      <c r="Q138" s="79" t="str">
        <f>IF(COUNTIF([9]辅助列设置!$Q:$Q,J138)&gt;0,"股份内","股份外")</f>
        <v>股份外</v>
      </c>
      <c r="R138" s="79" t="e">
        <f ca="1">_xlfn.XLOOKUP(F138,产值及收款计划!C:C,产值及收款计划!B:B)</f>
        <v>#NAME?</v>
      </c>
      <c r="S138" s="79" t="e">
        <f ca="1">_xlfn.XLOOKUP(F138,产值及收款计划!C:C,产值及收款计划!O:O)</f>
        <v>#NAME?</v>
      </c>
    </row>
    <row r="139" spans="1:19" x14ac:dyDescent="0.15">
      <c r="A139" s="128"/>
      <c r="B139" s="13">
        <f>[2]长账龄落实计划!A19</f>
        <v>116</v>
      </c>
      <c r="C139" s="131">
        <f>[2]长账龄落实计划!B19</f>
        <v>45379</v>
      </c>
      <c r="D139" s="13" t="str">
        <f>[2]长账龄落实计划!C19</f>
        <v>嘉兴市域铁路枫南SG1标段智慧工地工程技术咨询服务合同 - 中铁隧道局集团有限公司 - 无税开票130936.38</v>
      </c>
      <c r="E139" s="13" t="str">
        <f>[2]长账龄落实计划!D19</f>
        <v>中铁隧道局集团有限公司嘉兴至枫南市域铁路土建施工SG1标段项目经理部</v>
      </c>
      <c r="F139" s="13" t="str">
        <f>[2]长账龄落实计划!E19</f>
        <v>ZHT2023071700071</v>
      </c>
      <c r="G139" s="13" t="str">
        <f>_xlfn.XLOOKUP(F139,[9]【SUIT】合同静态信息表!$B:$B,[9]【SUIT】合同静态信息表!$C:$C)</f>
        <v>嘉兴市域铁路枫南SG1标段智慧工地工程技术咨询服务合同</v>
      </c>
      <c r="H139" s="13">
        <f>[2]长账龄落实计划!G19</f>
        <v>792760</v>
      </c>
      <c r="I139" s="13">
        <f>[2]长账龄落实计划!H19</f>
        <v>47958.11</v>
      </c>
      <c r="J139" s="13" t="str">
        <f>_xlfn.XLOOKUP(F139,[9]【SUIT】合同静态信息表!$B:$B,[9]【SUIT】合同静态信息表!$K:$K)</f>
        <v>中铁隧道局集团有限公司嘉兴至枫南市域铁路土建施工SG1标段项目经理部</v>
      </c>
      <c r="K139" s="13" t="str">
        <f>[2]长账龄落实计划!J19</f>
        <v>全部落实</v>
      </c>
      <c r="L139" s="13">
        <f>[2]长账龄落实计划!K19</f>
        <v>0</v>
      </c>
      <c r="M139" s="13" t="str">
        <f>IF(COUNTIF($F$30:F139,F139)=1,COUNTIF($F$30:F139,F139),"")</f>
        <v/>
      </c>
      <c r="N139" s="128" t="str">
        <f t="shared" si="14"/>
        <v/>
      </c>
      <c r="O139" s="79" t="e">
        <f t="shared" si="15"/>
        <v>#VALUE!</v>
      </c>
      <c r="P139" s="79" t="str">
        <f t="shared" si="16"/>
        <v>2年</v>
      </c>
      <c r="Q139" s="79" t="str">
        <f>IF(COUNTIF([9]辅助列设置!$Q:$Q,J139)&gt;0,"股份内","股份外")</f>
        <v>股份外</v>
      </c>
      <c r="R139" s="79" t="e">
        <f ca="1">_xlfn.XLOOKUP(F139,产值及收款计划!C:C,产值及收款计划!B:B)</f>
        <v>#NAME?</v>
      </c>
      <c r="S139" s="79" t="e">
        <f ca="1">_xlfn.XLOOKUP(F139,产值及收款计划!C:C,产值及收款计划!O:O)</f>
        <v>#NAME?</v>
      </c>
    </row>
    <row r="140" spans="1:19" x14ac:dyDescent="0.15">
      <c r="A140" s="128"/>
      <c r="B140" s="13">
        <f>[2]长账龄落实计划!A20</f>
        <v>121</v>
      </c>
      <c r="C140" s="131">
        <f>[2]长账龄落实计划!B20</f>
        <v>45470</v>
      </c>
      <c r="D140" s="13" t="str">
        <f>[2]长账龄落实计划!C20</f>
        <v>2023年浦东大道地道设施缺陷监控项目技术服务 - 上海靖东信息科技有限公司 - 无税开票512822.86</v>
      </c>
      <c r="E140" s="13" t="str">
        <f>[2]长账龄落实计划!D20</f>
        <v>上海靖东信息科技有限公司</v>
      </c>
      <c r="F140" s="13" t="str">
        <f>[2]长账龄落实计划!E20</f>
        <v>ZHT2024052100058</v>
      </c>
      <c r="G140" s="13" t="str">
        <f>_xlfn.XLOOKUP(F140,[9]【SUIT】合同静态信息表!$B:$B,[9]【SUIT】合同静态信息表!$C:$C)</f>
        <v>2023年浦东大道地道设施缺陷监控项目技术服务</v>
      </c>
      <c r="H140" s="13">
        <f>[2]长账龄落实计划!G20</f>
        <v>543592.23</v>
      </c>
      <c r="I140" s="13">
        <f>[2]长账龄落实计划!H20</f>
        <v>190257.23</v>
      </c>
      <c r="J140" s="13" t="str">
        <f>_xlfn.XLOOKUP(F140,[9]【SUIT】合同静态信息表!$B:$B,[9]【SUIT】合同静态信息表!$K:$K)</f>
        <v>上海靖东信息科技有限公司</v>
      </c>
      <c r="K140" s="13" t="str">
        <f>[2]长账龄落实计划!J20</f>
        <v>全部落实</v>
      </c>
      <c r="L140" s="13">
        <f>[2]长账龄落实计划!K20</f>
        <v>0</v>
      </c>
      <c r="M140" s="13">
        <f>IF(COUNTIF($F$30:F140,F140)=1,COUNTIF($F$30:F140,F140),"")</f>
        <v>1</v>
      </c>
      <c r="N140" s="128">
        <f t="shared" si="14"/>
        <v>19.025722999999999</v>
      </c>
      <c r="O140" s="79">
        <f t="shared" si="15"/>
        <v>76</v>
      </c>
      <c r="P140" s="79" t="str">
        <f t="shared" si="16"/>
        <v>2年</v>
      </c>
      <c r="Q140" s="79" t="str">
        <f>IF(COUNTIF([9]辅助列设置!$Q:$Q,J140)&gt;0,"股份内","股份外")</f>
        <v>股份外</v>
      </c>
      <c r="R140" s="79" t="e">
        <f ca="1">_xlfn.XLOOKUP(F140,产值及收款计划!C:C,产值及收款计划!B:B)</f>
        <v>#NAME?</v>
      </c>
      <c r="S140" s="79" t="e">
        <f ca="1">_xlfn.XLOOKUP(F140,产值及收款计划!C:C,产值及收款计划!O:O)</f>
        <v>#NAME?</v>
      </c>
    </row>
    <row r="141" spans="1:19" x14ac:dyDescent="0.15">
      <c r="A141" s="128"/>
      <c r="B141" s="13">
        <f>[2]长账龄落实计划!A21</f>
        <v>122</v>
      </c>
      <c r="C141" s="131">
        <f>[2]长账龄落实计划!B21</f>
        <v>45471</v>
      </c>
      <c r="D141" s="13" t="str">
        <f>[2]长账龄落实计划!C21</f>
        <v>2023浦东大道地道设施缺陷监控项目设备采购合同 - 上海城建智慧城市运营管理有限公司 - 无税开票1066106.19</v>
      </c>
      <c r="E141" s="13" t="str">
        <f>[2]长账龄落实计划!D21</f>
        <v>上海城建智慧城市运营管理有限公司</v>
      </c>
      <c r="F141" s="13" t="str">
        <f>[2]长账龄落实计划!E21</f>
        <v>ZHT2024051400053</v>
      </c>
      <c r="G141" s="13" t="str">
        <f>_xlfn.XLOOKUP(F141,[9]【SUIT】合同静态信息表!$B:$B,[9]【SUIT】合同静态信息表!$C:$C)</f>
        <v>2023浦东大道地道设施缺陷监控项目设备采购合同</v>
      </c>
      <c r="H141" s="13" t="str">
        <f>[2]长账龄落实计划!G21</f>
        <v>-</v>
      </c>
      <c r="I141" s="13">
        <f>[2]长账龄落实计划!H21</f>
        <v>120470</v>
      </c>
      <c r="J141" s="13" t="str">
        <f>_xlfn.XLOOKUP(F141,[9]【SUIT】合同静态信息表!$B:$B,[9]【SUIT】合同静态信息表!$K:$K)</f>
        <v>上海城建智慧城市运营管理有限公司</v>
      </c>
      <c r="K141" s="13" t="str">
        <f>[2]长账龄落实计划!J21</f>
        <v>全部落实</v>
      </c>
      <c r="L141" s="13">
        <f>[2]长账龄落实计划!K21</f>
        <v>0</v>
      </c>
      <c r="M141" s="13">
        <f>IF(COUNTIF($F$30:F141,F141)=1,COUNTIF($F$30:F141,F141),"")</f>
        <v>1</v>
      </c>
      <c r="N141" s="128">
        <f t="shared" si="14"/>
        <v>12.047000000000001</v>
      </c>
      <c r="O141" s="79">
        <f t="shared" si="15"/>
        <v>88</v>
      </c>
      <c r="P141" s="79" t="str">
        <f t="shared" si="16"/>
        <v>2年</v>
      </c>
      <c r="Q141" s="79" t="str">
        <f>IF(COUNTIF([9]辅助列设置!$Q:$Q,J141)&gt;0,"股份内","股份外")</f>
        <v>股份内</v>
      </c>
      <c r="R141" s="79" t="e">
        <f ca="1">_xlfn.XLOOKUP(F141,产值及收款计划!C:C,产值及收款计划!B:B)</f>
        <v>#NAME?</v>
      </c>
      <c r="S141" s="79" t="e">
        <f ca="1">_xlfn.XLOOKUP(F141,产值及收款计划!C:C,产值及收款计划!O:O)</f>
        <v>#NAME?</v>
      </c>
    </row>
    <row r="142" spans="1:19" x14ac:dyDescent="0.15">
      <c r="A142" s="128"/>
      <c r="B142" s="13">
        <f>[2]长账龄落实计划!A22</f>
        <v>123</v>
      </c>
      <c r="C142" s="131">
        <f>[2]长账龄落实计划!B22</f>
        <v>45471</v>
      </c>
      <c r="D142" s="13" t="str">
        <f>[2]长账龄落实计划!C22</f>
        <v>上海静态交通大数据运营平台开发 - 上海停车信息科技有限公司 - 无税开票330566.04</v>
      </c>
      <c r="E142" s="13" t="str">
        <f>[2]长账龄落实计划!D22</f>
        <v>上海停车信息科技有限公司</v>
      </c>
      <c r="F142" s="13" t="str">
        <f>[2]长账龄落实计划!E22</f>
        <v>ZHT2024052200060</v>
      </c>
      <c r="G142" s="13" t="str">
        <f>_xlfn.XLOOKUP(F142,[9]【SUIT】合同静态信息表!$B:$B,[9]【SUIT】合同静态信息表!$C:$C)</f>
        <v>停车可视化大屏开发</v>
      </c>
      <c r="H142" s="13">
        <f>[2]长账龄落实计划!G22</f>
        <v>350400</v>
      </c>
      <c r="I142" s="13">
        <f>[2]长账龄落实计划!H22</f>
        <v>35040</v>
      </c>
      <c r="J142" s="13" t="str">
        <f>_xlfn.XLOOKUP(F142,[9]【SUIT】合同静态信息表!$B:$B,[9]【SUIT】合同静态信息表!$K:$K)</f>
        <v>上海停车信息科技有限公司</v>
      </c>
      <c r="K142" s="13" t="str">
        <f>[2]长账龄落实计划!J22</f>
        <v>全部落实</v>
      </c>
      <c r="L142" s="13">
        <f>[2]长账龄落实计划!K22</f>
        <v>0</v>
      </c>
      <c r="M142" s="13">
        <f>IF(COUNTIF($F$30:F142,F142)=1,COUNTIF($F$30:F142,F142),"")</f>
        <v>1</v>
      </c>
      <c r="N142" s="128">
        <f t="shared" si="14"/>
        <v>3.504</v>
      </c>
      <c r="O142" s="79">
        <f t="shared" si="15"/>
        <v>117</v>
      </c>
      <c r="P142" s="79" t="str">
        <f t="shared" si="16"/>
        <v>2年</v>
      </c>
      <c r="Q142" s="79" t="str">
        <f>IF(COUNTIF([9]辅助列设置!$Q:$Q,J142)&gt;0,"股份内","股份外")</f>
        <v>股份内</v>
      </c>
      <c r="R142" s="79" t="e">
        <f ca="1">_xlfn.XLOOKUP(F142,产值及收款计划!C:C,产值及收款计划!B:B)</f>
        <v>#NAME?</v>
      </c>
      <c r="S142" s="79" t="e">
        <f ca="1">_xlfn.XLOOKUP(F142,产值及收款计划!C:C,产值及收款计划!O:O)</f>
        <v>#NAME?</v>
      </c>
    </row>
    <row r="143" spans="1:19" x14ac:dyDescent="0.15">
      <c r="A143" s="128"/>
      <c r="B143" s="13">
        <f>[2]长账龄落实计划!A23</f>
        <v>129</v>
      </c>
      <c r="C143" s="131">
        <f>[2]长账龄落实计划!B23</f>
        <v>44735</v>
      </c>
      <c r="D143" s="13" t="str">
        <f>[2]长账龄落实计划!C23</f>
        <v>调整期初余额城市运营文一路隧道大屏幕显示及视频会议系统设备采购合同-上海城建城市运营（集团）有限公司</v>
      </c>
      <c r="E143" s="13" t="str">
        <f>[2]长账龄落实计划!D23</f>
        <v>上海城建城市运营（集团）有限公司</v>
      </c>
      <c r="F143" s="13" t="str">
        <f>[2]长账龄落实计划!E23</f>
        <v>SJHT2019092000073</v>
      </c>
      <c r="G143" s="13" t="str">
        <f>_xlfn.XLOOKUP(F143,[9]【SUIT】合同静态信息表!$B:$B,[9]【SUIT】合同静态信息表!$C:$C)</f>
        <v>城市运营文一路隧道 大屏幕显示及视频会议系统设备采购合同</v>
      </c>
      <c r="H143" s="13">
        <f>[2]长账龄落实计划!G23</f>
        <v>0</v>
      </c>
      <c r="I143" s="13">
        <f>[2]长账龄落实计划!H23</f>
        <v>9074.0499999999993</v>
      </c>
      <c r="J143" s="13" t="str">
        <f>_xlfn.XLOOKUP(F143,[9]【SUIT】合同静态信息表!$B:$B,[9]【SUIT】合同静态信息表!$K:$K)</f>
        <v>上海城建城市运营（集团）有限公司</v>
      </c>
      <c r="K143" s="13" t="str">
        <f>[2]长账龄落实计划!J23</f>
        <v>全部落实</v>
      </c>
      <c r="L143" s="13">
        <f>[2]长账龄落实计划!K23</f>
        <v>0</v>
      </c>
      <c r="M143" s="13">
        <f>IF(COUNTIF($F$30:F143,F143)=1,COUNTIF($F$30:F143,F143),"")</f>
        <v>1</v>
      </c>
      <c r="N143" s="128">
        <f t="shared" si="14"/>
        <v>0.90740500000000002</v>
      </c>
      <c r="O143" s="79">
        <f t="shared" si="15"/>
        <v>124</v>
      </c>
      <c r="P143" s="79" t="str">
        <f t="shared" si="16"/>
        <v>4年</v>
      </c>
      <c r="Q143" s="79" t="str">
        <f>IF(COUNTIF([9]辅助列设置!$Q:$Q,J143)&gt;0,"股份内","股份外")</f>
        <v>股份内</v>
      </c>
      <c r="R143" s="79" t="e">
        <f ca="1">_xlfn.XLOOKUP(F143,产值及收款计划!C:C,产值及收款计划!B:B)</f>
        <v>#NAME?</v>
      </c>
      <c r="S143" s="79" t="e">
        <f ca="1">_xlfn.XLOOKUP(F143,产值及收款计划!C:C,产值及收款计划!O:O)</f>
        <v>#NAME?</v>
      </c>
    </row>
    <row r="144" spans="1:19" x14ac:dyDescent="0.15">
      <c r="A144" s="128"/>
      <c r="B144" s="13">
        <f>[2]长账龄落实计划!A24</f>
        <v>133</v>
      </c>
      <c r="C144" s="131">
        <f>[2]长账龄落实计划!B24</f>
        <v>44895</v>
      </c>
      <c r="D144" s="13" t="str">
        <f>[2]长账龄落实计划!C24</f>
        <v>佛山一环智能交通升级改造项目 -上海智能交通有限公司 -收入无税51886.79</v>
      </c>
      <c r="E144" s="13" t="str">
        <f>[2]长账龄落实计划!D24</f>
        <v>上海智能交通有限公司</v>
      </c>
      <c r="F144" s="13" t="str">
        <f>[2]长账龄落实计划!E24</f>
        <v>ZHT2020062900030</v>
      </c>
      <c r="G144" s="13" t="str">
        <f>_xlfn.XLOOKUP(F144,[9]【SUIT】合同静态信息表!$B:$B,[9]【SUIT】合同静态信息表!$C:$C)</f>
        <v>佛山一环智能交通升级改造项目</v>
      </c>
      <c r="H144" s="13">
        <f>[2]长账龄落实计划!G24</f>
        <v>0</v>
      </c>
      <c r="I144" s="13">
        <f>[2]长账龄落实计划!H24</f>
        <v>55000</v>
      </c>
      <c r="J144" s="13" t="str">
        <f>_xlfn.XLOOKUP(F144,[9]【SUIT】合同静态信息表!$B:$B,[9]【SUIT】合同静态信息表!$K:$K)</f>
        <v>上海智能交通有限公司</v>
      </c>
      <c r="K144" s="13" t="str">
        <f>[2]长账龄落实计划!J24</f>
        <v>不确定</v>
      </c>
      <c r="L144" s="13">
        <f>[2]长账龄落实计划!K24</f>
        <v>0</v>
      </c>
      <c r="M144" s="13" t="str">
        <f>IF(COUNTIF($F$30:F144,F144)=1,COUNTIF($F$30:F144,F144),"")</f>
        <v/>
      </c>
      <c r="N144" s="128" t="str">
        <f t="shared" si="14"/>
        <v/>
      </c>
      <c r="O144" s="79" t="e">
        <f t="shared" si="15"/>
        <v>#VALUE!</v>
      </c>
      <c r="P144" s="79" t="str">
        <f t="shared" si="16"/>
        <v>4年</v>
      </c>
      <c r="Q144" s="79" t="str">
        <f>IF(COUNTIF([9]辅助列设置!$Q:$Q,J144)&gt;0,"股份内","股份外")</f>
        <v>股份内</v>
      </c>
      <c r="R144" s="132" t="s">
        <v>26</v>
      </c>
      <c r="S144" s="79" t="e">
        <f ca="1">_xlfn.XLOOKUP(F144,产值及收款计划!C:C,产值及收款计划!O:O)</f>
        <v>#NAME?</v>
      </c>
    </row>
    <row r="145" spans="1:19" x14ac:dyDescent="0.15">
      <c r="A145" s="128"/>
      <c r="B145" s="13">
        <f>[2]长账龄落实计划!A25</f>
        <v>135</v>
      </c>
      <c r="C145" s="131">
        <f>[2]长账龄落实计划!B25</f>
        <v>44911</v>
      </c>
      <c r="D145" s="13" t="str">
        <f>[2]长账龄落实计划!C25</f>
        <v>2021年农村公路改造提升项目（第二合同段）智慧路网采购 -   上海浦江桥隧运营管理有限公司-无税1188526.61</v>
      </c>
      <c r="E145" s="13" t="str">
        <f>[2]长账龄落实计划!D25</f>
        <v>上海浦江桥隧运营管理有限公司</v>
      </c>
      <c r="F145" s="13" t="str">
        <f>[2]长账龄落实计划!E25</f>
        <v>ZHT2021091000107</v>
      </c>
      <c r="G145" s="13" t="str">
        <f>_xlfn.XLOOKUP(F145,[9]【SUIT】合同静态信息表!$B:$B,[9]【SUIT】合同静态信息表!$C:$C)</f>
        <v>2021年农村公路改造提升项目（第二合同段）智慧路网采购</v>
      </c>
      <c r="H145" s="13">
        <f>[2]长账龄落实计划!G25</f>
        <v>0</v>
      </c>
      <c r="I145" s="13">
        <f>[2]长账龄落实计划!H25</f>
        <v>214260</v>
      </c>
      <c r="J145" s="13" t="str">
        <f>_xlfn.XLOOKUP(F145,[9]【SUIT】合同静态信息表!$B:$B,[9]【SUIT】合同静态信息表!$K:$K)</f>
        <v>上海浦江桥隧运营管理有限公司</v>
      </c>
      <c r="K145" s="13" t="str">
        <f>[2]长账龄落实计划!J25</f>
        <v>全部落实</v>
      </c>
      <c r="L145" s="13">
        <f>[2]长账龄落实计划!K25</f>
        <v>0</v>
      </c>
      <c r="M145" s="13" t="str">
        <f>IF(COUNTIF($F$30:F145,F145)=1,COUNTIF($F$30:F145,F145),"")</f>
        <v/>
      </c>
      <c r="N145" s="128" t="str">
        <f t="shared" si="14"/>
        <v/>
      </c>
      <c r="O145" s="79" t="e">
        <f t="shared" si="15"/>
        <v>#VALUE!</v>
      </c>
      <c r="P145" s="79" t="str">
        <f t="shared" si="16"/>
        <v>4年</v>
      </c>
      <c r="Q145" s="79" t="str">
        <f>IF(COUNTIF([9]辅助列设置!$Q:$Q,J145)&gt;0,"股份内","股份外")</f>
        <v>股份内</v>
      </c>
      <c r="R145" s="79" t="e">
        <f ca="1">_xlfn.XLOOKUP(F145,产值及收款计划!C:C,产值及收款计划!B:B)</f>
        <v>#NAME?</v>
      </c>
      <c r="S145" s="79" t="e">
        <f ca="1">_xlfn.XLOOKUP(F145,产值及收款计划!C:C,产值及收款计划!O:O)</f>
        <v>#NAME?</v>
      </c>
    </row>
    <row r="146" spans="1:19" x14ac:dyDescent="0.15">
      <c r="A146" s="128"/>
      <c r="B146" s="13">
        <f>[2]长账龄落实计划!A26</f>
        <v>136</v>
      </c>
      <c r="C146" s="131">
        <f>[2]长账龄落实计划!B26</f>
        <v>45657</v>
      </c>
      <c r="D146" s="13" t="str">
        <f>[2]长账龄落实计划!C26</f>
        <v>S9苏绍高速钱江隧道2024年度信息化提升实施及应用服务项目材料采购合同 - 上海城建城市运营（集团）有限公司（本部） - 无税开票1491227.31</v>
      </c>
      <c r="E146" s="13" t="str">
        <f>[2]长账龄落实计划!D26</f>
        <v>上海城建城市运营（集团）有限公司</v>
      </c>
      <c r="F146" s="13" t="str">
        <f>[2]长账龄落实计划!E26</f>
        <v>ZHT2024121600160</v>
      </c>
      <c r="G146" s="13" t="str">
        <f>_xlfn.XLOOKUP(F146,[9]【SUIT】合同静态信息表!$B:$B,[9]【SUIT】合同静态信息表!$C:$C)</f>
        <v>S9苏绍高速钱江隧道2024年度信息化提升实施及应用服务项目材料采购合同</v>
      </c>
      <c r="H146" s="13">
        <f>[2]长账龄落实计划!G26</f>
        <v>0</v>
      </c>
      <c r="I146" s="13">
        <f>[2]长账龄落实计划!H26</f>
        <v>84254.34</v>
      </c>
      <c r="J146" s="13" t="str">
        <f>_xlfn.XLOOKUP(F146,[9]【SUIT】合同静态信息表!$B:$B,[9]【SUIT】合同静态信息表!$K:$K)</f>
        <v>上海城建城市运营（集团）有限公司</v>
      </c>
      <c r="K146" s="13" t="str">
        <f>[2]长账龄落实计划!J26</f>
        <v>全部落实</v>
      </c>
      <c r="L146" s="13">
        <f>[2]长账龄落实计划!K26</f>
        <v>0</v>
      </c>
      <c r="M146" s="13">
        <f>IF(COUNTIF($F$30:F146,F146)=1,COUNTIF($F$30:F146,F146),"")</f>
        <v>1</v>
      </c>
      <c r="N146" s="128">
        <f t="shared" si="14"/>
        <v>8.4254339999999992</v>
      </c>
      <c r="O146" s="79">
        <f t="shared" si="15"/>
        <v>98</v>
      </c>
      <c r="P146" s="79" t="str">
        <f t="shared" si="16"/>
        <v>2年</v>
      </c>
      <c r="Q146" s="79" t="str">
        <f>IF(COUNTIF([9]辅助列设置!$Q:$Q,J146)&gt;0,"股份内","股份外")</f>
        <v>股份内</v>
      </c>
      <c r="R146" s="79" t="e">
        <f ca="1">_xlfn.XLOOKUP(F146,产值及收款计划!C:C,产值及收款计划!B:B)</f>
        <v>#NAME?</v>
      </c>
      <c r="S146" s="79" t="e">
        <f ca="1">_xlfn.XLOOKUP(F146,产值及收款计划!C:C,产值及收款计划!O:O)</f>
        <v>#NAME?</v>
      </c>
    </row>
    <row r="147" spans="1:19" x14ac:dyDescent="0.15">
      <c r="A147" s="128"/>
      <c r="B147" s="13">
        <f>[2]长账龄落实计划!A27</f>
        <v>137</v>
      </c>
      <c r="C147" s="131">
        <f>[2]长账龄落实计划!B27</f>
        <v>44740</v>
      </c>
      <c r="D147" s="13" t="str">
        <f>[2]长账龄落实计划!C27</f>
        <v>绍兴S308省道智慧快速路改造工程EPC总承包项目智慧工程集成控制平台服务项目软件采购合同-北京百度网讯科技有限公司-确认单</v>
      </c>
      <c r="E147" s="13" t="str">
        <f>[2]长账龄落实计划!D27</f>
        <v>北京百度网讯科技有限公司</v>
      </c>
      <c r="F147" s="13" t="str">
        <f>[2]长账龄落实计划!E27</f>
        <v>ZHT2021122400162</v>
      </c>
      <c r="G147" s="13" t="str">
        <f>_xlfn.XLOOKUP(F147,[9]【SUIT】合同静态信息表!$B:$B,[9]【SUIT】合同静态信息表!$C:$C)</f>
        <v>绍兴S308省道智慧快速路改造工程EPC总承包项目智慧工程集成控制平台服务项目软件采购合同</v>
      </c>
      <c r="H147" s="13">
        <f>[2]长账龄落实计划!G27</f>
        <v>15000000</v>
      </c>
      <c r="I147" s="13">
        <f>[2]长账龄落实计划!H27</f>
        <v>2625000</v>
      </c>
      <c r="J147" s="13" t="str">
        <f>_xlfn.XLOOKUP(F147,[9]【SUIT】合同静态信息表!$B:$B,[9]【SUIT】合同静态信息表!$K:$K)</f>
        <v>北京百度网讯科技有限公司</v>
      </c>
      <c r="K147" s="13" t="str">
        <f>[2]长账龄落实计划!J27</f>
        <v>不确定</v>
      </c>
      <c r="L147" s="13">
        <f>[2]长账龄落实计划!K27</f>
        <v>0</v>
      </c>
      <c r="M147" s="13" t="str">
        <f>IF(COUNTIF($F$30:F147,F147)=1,COUNTIF($F$30:F147,F147),"")</f>
        <v/>
      </c>
      <c r="N147" s="128" t="str">
        <f t="shared" si="14"/>
        <v/>
      </c>
      <c r="O147" s="79" t="e">
        <f t="shared" si="15"/>
        <v>#VALUE!</v>
      </c>
      <c r="P147" s="79" t="str">
        <f t="shared" si="16"/>
        <v>4年</v>
      </c>
      <c r="Q147" s="79" t="str">
        <f>IF(COUNTIF([9]辅助列设置!$Q:$Q,J147)&gt;0,"股份内","股份外")</f>
        <v>股份外</v>
      </c>
      <c r="R147" s="79" t="e">
        <f ca="1">_xlfn.XLOOKUP(F147,产值及收款计划!C:C,产值及收款计划!B:B)</f>
        <v>#NAME?</v>
      </c>
      <c r="S147" s="79" t="e">
        <f ca="1">_xlfn.XLOOKUP(F147,产值及收款计划!C:C,产值及收款计划!O:O)</f>
        <v>#NAME?</v>
      </c>
    </row>
    <row r="148" spans="1:19" x14ac:dyDescent="0.15">
      <c r="A148" s="128"/>
      <c r="B148" s="13">
        <f>[2]长账龄落实计划!A28</f>
        <v>144</v>
      </c>
      <c r="C148" s="131">
        <f>[2]长账龄落实计划!B28</f>
        <v>44925</v>
      </c>
      <c r="D148" s="13" t="str">
        <f>[2]长账龄落实计划!C28</f>
        <v>既有轻纺城高架柯桥段智慧化改造工程技术服务-上海城建数字产业集团有限公司-无税4871142.34收入</v>
      </c>
      <c r="E148" s="13" t="str">
        <f>[2]长账龄落实计划!D28</f>
        <v>上海城建数字产业集团有限公司</v>
      </c>
      <c r="F148" s="13" t="str">
        <f>[2]长账龄落实计划!E28</f>
        <v>ZHT2022112200102</v>
      </c>
      <c r="G148" s="13" t="str">
        <f>_xlfn.XLOOKUP(F148,[9]【SUIT】合同静态信息表!$B:$B,[9]【SUIT】合同静态信息表!$C:$C)</f>
        <v>既有轻纺城高架柯桥段智慧化改造工程技术服务</v>
      </c>
      <c r="H148" s="13">
        <f>[2]长账龄落实计划!G28</f>
        <v>7083560.8799999999</v>
      </c>
      <c r="I148" s="13">
        <f>[2]长账龄落实计划!H28</f>
        <v>598093.88</v>
      </c>
      <c r="J148" s="13" t="str">
        <f>_xlfn.XLOOKUP(F148,[9]【SUIT】合同静态信息表!$B:$B,[9]【SUIT】合同静态信息表!$K:$K)</f>
        <v>上海城建数字产业集团有限公司</v>
      </c>
      <c r="K148" s="13" t="str">
        <f>[2]长账龄落实计划!J28</f>
        <v>部分落实</v>
      </c>
      <c r="L148" s="13">
        <f>[2]长账龄落实计划!K28</f>
        <v>0</v>
      </c>
      <c r="M148" s="13" t="str">
        <f>IF(COUNTIF($F$30:F148,F148)=1,COUNTIF($F$30:F148,F148),"")</f>
        <v/>
      </c>
      <c r="N148" s="128" t="str">
        <f t="shared" si="14"/>
        <v/>
      </c>
      <c r="O148" s="79" t="e">
        <f t="shared" si="15"/>
        <v>#VALUE!</v>
      </c>
      <c r="P148" s="79" t="str">
        <f t="shared" si="16"/>
        <v>4年</v>
      </c>
      <c r="Q148" s="79" t="str">
        <f>IF(COUNTIF([9]辅助列设置!$Q:$Q,J148)&gt;0,"股份内","股份外")</f>
        <v>股份内</v>
      </c>
      <c r="R148" s="79" t="e">
        <f ca="1">_xlfn.XLOOKUP(F148,产值及收款计划!C:C,产值及收款计划!B:B)</f>
        <v>#NAME?</v>
      </c>
      <c r="S148" s="79" t="e">
        <f ca="1">_xlfn.XLOOKUP(F148,产值及收款计划!C:C,产值及收款计划!O:O)</f>
        <v>#NAME?</v>
      </c>
    </row>
    <row r="149" spans="1:19" x14ac:dyDescent="0.15">
      <c r="A149" s="128"/>
      <c r="B149" s="13">
        <f>[2]长账龄落实计划!A29</f>
        <v>145</v>
      </c>
      <c r="C149" s="131">
        <f>[2]长账龄落实计划!B29</f>
        <v>44925</v>
      </c>
      <c r="D149" s="13" t="str">
        <f>[2]长账龄落实计划!C29</f>
        <v>既有轻纺城高架柯桥段智慧化改造工程采购合同-上海城建数字产业集团有限公司-无税4703146.02收入</v>
      </c>
      <c r="E149" s="13" t="str">
        <f>[2]长账龄落实计划!D29</f>
        <v>上海城建数字产业集团有限公司</v>
      </c>
      <c r="F149" s="13" t="str">
        <f>[2]长账龄落实计划!E29</f>
        <v>ZHT2022112200101</v>
      </c>
      <c r="G149" s="13" t="str">
        <f>_xlfn.XLOOKUP(F149,[9]【SUIT】合同静态信息表!$B:$B,[9]【SUIT】合同静态信息表!$C:$C)</f>
        <v>既有轻纺城高架柯桥段智慧化改造工程采购合同</v>
      </c>
      <c r="H149" s="13">
        <f>[2]长账龄落实计划!G29</f>
        <v>5960980</v>
      </c>
      <c r="I149" s="13">
        <f>[2]长账龄落实计划!H29</f>
        <v>640039.9</v>
      </c>
      <c r="J149" s="13" t="str">
        <f>_xlfn.XLOOKUP(F149,[9]【SUIT】合同静态信息表!$B:$B,[9]【SUIT】合同静态信息表!$K:$K)</f>
        <v>上海城建数字产业集团有限公司</v>
      </c>
      <c r="K149" s="13" t="str">
        <f>[2]长账龄落实计划!J29</f>
        <v>部分落实</v>
      </c>
      <c r="L149" s="13">
        <f>[2]长账龄落实计划!K29</f>
        <v>0</v>
      </c>
      <c r="M149" s="13" t="str">
        <f>IF(COUNTIF($F$30:F149,F149)=1,COUNTIF($F$30:F149,F149),"")</f>
        <v/>
      </c>
      <c r="N149" s="128" t="str">
        <f t="shared" si="14"/>
        <v/>
      </c>
      <c r="O149" s="79" t="e">
        <f t="shared" si="15"/>
        <v>#VALUE!</v>
      </c>
      <c r="P149" s="79" t="str">
        <f t="shared" si="16"/>
        <v>4年</v>
      </c>
      <c r="Q149" s="79" t="str">
        <f>IF(COUNTIF([9]辅助列设置!$Q:$Q,J149)&gt;0,"股份内","股份外")</f>
        <v>股份内</v>
      </c>
      <c r="R149" s="79" t="e">
        <f ca="1">_xlfn.XLOOKUP(F149,产值及收款计划!C:C,产值及收款计划!B:B)</f>
        <v>#NAME?</v>
      </c>
      <c r="S149" s="79" t="e">
        <f ca="1">_xlfn.XLOOKUP(F149,产值及收款计划!C:C,产值及收款计划!O:O)</f>
        <v>#NAME?</v>
      </c>
    </row>
    <row r="150" spans="1:19" x14ac:dyDescent="0.15">
      <c r="A150" s="128"/>
      <c r="B150" s="13">
        <f>[2]长账龄落实计划!A30</f>
        <v>160</v>
      </c>
      <c r="C150" s="131">
        <f>[2]长账龄落实计划!B30</f>
        <v>45286</v>
      </c>
      <c r="D150" s="13" t="str">
        <f>[2]长账龄落实计划!C30</f>
        <v>既有轻纺城高架柯桥段智慧化改造工程采购合同 - 上海城建数字产业集团有限公司 - 无税开票572057.52</v>
      </c>
      <c r="E150" s="13" t="str">
        <f>[2]长账龄落实计划!D30</f>
        <v>上海城建数字产业集团有限公司</v>
      </c>
      <c r="F150" s="13" t="str">
        <f>[2]长账龄落实计划!E30</f>
        <v>ZHT2022112200101</v>
      </c>
      <c r="G150" s="13" t="str">
        <f>_xlfn.XLOOKUP(F150,[9]【SUIT】合同静态信息表!$B:$B,[9]【SUIT】合同静态信息表!$C:$C)</f>
        <v>既有轻纺城高架柯桥段智慧化改造工程采购合同</v>
      </c>
      <c r="H150" s="13">
        <f>[2]长账龄落实计划!G30</f>
        <v>5960980</v>
      </c>
      <c r="I150" s="13">
        <f>[2]长账龄落实计划!H30</f>
        <v>129285</v>
      </c>
      <c r="J150" s="13" t="str">
        <f>_xlfn.XLOOKUP(F150,[9]【SUIT】合同静态信息表!$B:$B,[9]【SUIT】合同静态信息表!$K:$K)</f>
        <v>上海城建数字产业集团有限公司</v>
      </c>
      <c r="K150" s="13" t="str">
        <f>[2]长账龄落实计划!J30</f>
        <v>部分落实</v>
      </c>
      <c r="L150" s="13">
        <f>[2]长账龄落实计划!K30</f>
        <v>0</v>
      </c>
      <c r="M150" s="13" t="str">
        <f>IF(COUNTIF($F$30:F150,F150)=1,COUNTIF($F$30:F150,F150),"")</f>
        <v/>
      </c>
      <c r="N150" s="128" t="str">
        <f t="shared" si="14"/>
        <v/>
      </c>
      <c r="O150" s="79" t="e">
        <f t="shared" si="15"/>
        <v>#VALUE!</v>
      </c>
      <c r="P150" s="79" t="str">
        <f t="shared" si="16"/>
        <v>3年</v>
      </c>
      <c r="Q150" s="79" t="str">
        <f>IF(COUNTIF([9]辅助列设置!$Q:$Q,J150)&gt;0,"股份内","股份外")</f>
        <v>股份内</v>
      </c>
      <c r="R150" s="79" t="e">
        <f ca="1">_xlfn.XLOOKUP(F150,产值及收款计划!C:C,产值及收款计划!B:B)</f>
        <v>#NAME?</v>
      </c>
      <c r="S150" s="79" t="e">
        <f ca="1">_xlfn.XLOOKUP(F150,产值及收款计划!C:C,产值及收款计划!O:O)</f>
        <v>#NAME?</v>
      </c>
    </row>
    <row r="151" spans="1:19" x14ac:dyDescent="0.15">
      <c r="A151" s="128"/>
      <c r="B151" s="13">
        <f>[2]长账龄落实计划!A31</f>
        <v>161</v>
      </c>
      <c r="C151" s="131">
        <f>[2]长账龄落实计划!B31</f>
        <v>45286</v>
      </c>
      <c r="D151" s="13" t="str">
        <f>[2]长账龄落实计划!C31</f>
        <v>既有轻纺城高架柯桥段智慧化改造工程技术服务 - 上海城建数字产业集团有限公司 - 无税开票1811462.26</v>
      </c>
      <c r="E151" s="13" t="str">
        <f>[2]长账龄落实计划!D31</f>
        <v>上海城建数字产业集团有限公司</v>
      </c>
      <c r="F151" s="13" t="str">
        <f>[2]长账龄落实计划!E31</f>
        <v>ZHT2022112200102</v>
      </c>
      <c r="G151" s="13" t="str">
        <f>_xlfn.XLOOKUP(F151,[9]【SUIT】合同静态信息表!$B:$B,[9]【SUIT】合同静态信息表!$C:$C)</f>
        <v>既有轻纺城高架柯桥段智慧化改造工程技术服务</v>
      </c>
      <c r="H151" s="13">
        <f>[2]长账龄落实计划!G31</f>
        <v>7083560.8799999999</v>
      </c>
      <c r="I151" s="13">
        <f>[2]长账龄落实计划!H31</f>
        <v>384030</v>
      </c>
      <c r="J151" s="13" t="str">
        <f>_xlfn.XLOOKUP(F151,[9]【SUIT】合同静态信息表!$B:$B,[9]【SUIT】合同静态信息表!$K:$K)</f>
        <v>上海城建数字产业集团有限公司</v>
      </c>
      <c r="K151" s="13" t="str">
        <f>[2]长账龄落实计划!J31</f>
        <v>部分落实</v>
      </c>
      <c r="L151" s="13">
        <f>[2]长账龄落实计划!K31</f>
        <v>0</v>
      </c>
      <c r="M151" s="13" t="str">
        <f>IF(COUNTIF($F$30:F151,F151)=1,COUNTIF($F$30:F151,F151),"")</f>
        <v/>
      </c>
      <c r="N151" s="128" t="str">
        <f t="shared" si="14"/>
        <v/>
      </c>
      <c r="O151" s="79" t="e">
        <f t="shared" si="15"/>
        <v>#VALUE!</v>
      </c>
      <c r="P151" s="79" t="str">
        <f t="shared" si="16"/>
        <v>3年</v>
      </c>
      <c r="Q151" s="79" t="str">
        <f>IF(COUNTIF([9]辅助列设置!$Q:$Q,J151)&gt;0,"股份内","股份外")</f>
        <v>股份内</v>
      </c>
      <c r="R151" s="79" t="e">
        <f ca="1">_xlfn.XLOOKUP(F151,产值及收款计划!C:C,产值及收款计划!B:B)</f>
        <v>#NAME?</v>
      </c>
      <c r="S151" s="79" t="e">
        <f ca="1">_xlfn.XLOOKUP(F151,产值及收款计划!C:C,产值及收款计划!O:O)</f>
        <v>#NAME?</v>
      </c>
    </row>
    <row r="152" spans="1:19" x14ac:dyDescent="0.15">
      <c r="A152" s="128"/>
      <c r="B152" s="13">
        <f>[2]长账龄落实计划!A32</f>
        <v>166</v>
      </c>
      <c r="C152" s="131">
        <f>[2]长账龄落实计划!B32</f>
        <v>45596</v>
      </c>
      <c r="D152" s="13" t="str">
        <f>[2]长账龄落实计划!C32</f>
        <v>北接线智慧高速建设（二期）项目合同协议书 - 嘉兴市杭州湾大桥投资开发有限责任公司 - 无税开票1613207.55</v>
      </c>
      <c r="E152" s="13" t="str">
        <f>[2]长账龄落实计划!D32</f>
        <v>嘉兴市杭州湾大桥投资开发有限责任公司</v>
      </c>
      <c r="F152" s="13" t="str">
        <f>[2]长账龄落实计划!E32</f>
        <v>ZHT2023062800056</v>
      </c>
      <c r="G152" s="13" t="str">
        <f>_xlfn.XLOOKUP(F152,[9]【SUIT】合同静态信息表!$B:$B,[9]【SUIT】合同静态信息表!$C:$C)</f>
        <v>北接线智慧高速建设（二期）项目合同协议书</v>
      </c>
      <c r="H152" s="13">
        <f>[2]长账龄落实计划!G32</f>
        <v>5700000</v>
      </c>
      <c r="I152" s="13">
        <f>[2]长账龄落实计划!H32</f>
        <v>1140000</v>
      </c>
      <c r="J152" s="13" t="str">
        <f>_xlfn.XLOOKUP(F152,[9]【SUIT】合同静态信息表!$B:$B,[9]【SUIT】合同静态信息表!$K:$K)</f>
        <v>嘉兴市杭州湾大桥投资开发有限责任公司</v>
      </c>
      <c r="K152" s="13" t="str">
        <f>[2]长账龄落实计划!J32</f>
        <v>部分落实</v>
      </c>
      <c r="L152" s="13">
        <f>[2]长账龄落实计划!K32</f>
        <v>570000</v>
      </c>
      <c r="M152" s="13">
        <f>IF(COUNTIF($F$30:F152,F152)=1,COUNTIF($F$30:F152,F152),"")</f>
        <v>1</v>
      </c>
      <c r="N152" s="128">
        <f t="shared" si="14"/>
        <v>114</v>
      </c>
      <c r="O152" s="79">
        <f t="shared" si="15"/>
        <v>23</v>
      </c>
      <c r="P152" s="79" t="str">
        <f t="shared" si="16"/>
        <v>2年</v>
      </c>
      <c r="Q152" s="79" t="str">
        <f>IF(COUNTIF([9]辅助列设置!$Q:$Q,J152)&gt;0,"股份内","股份外")</f>
        <v>股份外</v>
      </c>
      <c r="R152" s="79" t="e">
        <f ca="1">_xlfn.XLOOKUP(F152,产值及收款计划!C:C,产值及收款计划!B:B)</f>
        <v>#NAME?</v>
      </c>
      <c r="S152" s="79" t="e">
        <f ca="1">_xlfn.XLOOKUP(F152,产值及收款计划!C:C,产值及收款计划!O:O)</f>
        <v>#NAME?</v>
      </c>
    </row>
    <row r="153" spans="1:19" x14ac:dyDescent="0.15">
      <c r="A153" s="128"/>
      <c r="B153" s="13">
        <f>[2]长账龄落实计划!A33</f>
        <v>182</v>
      </c>
      <c r="C153" s="131">
        <f>[2]长账龄落实计划!B33</f>
        <v>45657</v>
      </c>
      <c r="D153" s="13" t="str">
        <f>[2]长账龄落实计划!C33</f>
        <v>南湖工业污水处理厂配套项目智慧水务项目合同 - 嘉兴市南数运营科技有限公司 - 无税开票387876.11</v>
      </c>
      <c r="E153" s="13" t="str">
        <f>[2]长账龄落实计划!D33</f>
        <v>嘉兴市南数运营科技有限公司</v>
      </c>
      <c r="F153" s="13" t="str">
        <f>[2]长账龄落实计划!E33</f>
        <v>ZHT2022092800083</v>
      </c>
      <c r="G153" s="13" t="str">
        <f>_xlfn.XLOOKUP(F153,[9]【SUIT】合同静态信息表!$B:$B,[9]【SUIT】合同静态信息表!$C:$C)</f>
        <v>南湖工业污水处理厂配套项目智慧水务项目合同</v>
      </c>
      <c r="H153" s="13">
        <f>[2]长账龄落实计划!G33</f>
        <v>0</v>
      </c>
      <c r="I153" s="13">
        <f>[2]长账龄落实计划!H33</f>
        <v>232000</v>
      </c>
      <c r="J153" s="13" t="str">
        <f>_xlfn.XLOOKUP(F153,[9]【SUIT】合同静态信息表!$B:$B,[9]【SUIT】合同静态信息表!$K:$K)</f>
        <v>嘉兴市南数运营科技有限公司</v>
      </c>
      <c r="K153" s="13" t="str">
        <f>[2]长账龄落实计划!J33</f>
        <v>不确定</v>
      </c>
      <c r="L153" s="13">
        <f>[2]长账龄落实计划!K33</f>
        <v>0</v>
      </c>
      <c r="M153" s="13">
        <f>IF(COUNTIF($F$30:F153,F153)=1,COUNTIF($F$30:F153,F153),"")</f>
        <v>1</v>
      </c>
      <c r="N153" s="128">
        <f t="shared" si="14"/>
        <v>223.88200000000001</v>
      </c>
      <c r="O153" s="79">
        <f t="shared" si="15"/>
        <v>11</v>
      </c>
      <c r="P153" s="79" t="str">
        <f t="shared" si="16"/>
        <v>2年</v>
      </c>
      <c r="Q153" s="79" t="str">
        <f>IF(COUNTIF([9]辅助列设置!$Q:$Q,J153)&gt;0,"股份内","股份外")</f>
        <v>股份外</v>
      </c>
      <c r="R153" s="79" t="e">
        <f ca="1">_xlfn.XLOOKUP(F153,产值及收款计划!C:C,产值及收款计划!B:B)</f>
        <v>#NAME?</v>
      </c>
      <c r="S153" s="79" t="e">
        <f ca="1">_xlfn.XLOOKUP(F153,产值及收款计划!C:C,产值及收款计划!O:O)</f>
        <v>#NAME?</v>
      </c>
    </row>
    <row r="154" spans="1:19" x14ac:dyDescent="0.15">
      <c r="A154" s="128"/>
      <c r="B154" s="13">
        <f>[2]长账龄落实计划!A34</f>
        <v>190</v>
      </c>
      <c r="C154" s="131">
        <f>[2]长账龄落实计划!B34</f>
        <v>45657</v>
      </c>
      <c r="D154" s="13" t="str">
        <f>[2]长账龄落实计划!C34</f>
        <v>BIM数据处理与业务应用支撑系统 - 上海城市地理信息系统发展有限公司 - 无税开票566037.74</v>
      </c>
      <c r="E154" s="13" t="str">
        <f>[2]长账龄落实计划!D34</f>
        <v>上海城市地理信息系统发展有限公司</v>
      </c>
      <c r="F154" s="13" t="str">
        <f>[2]长账龄落实计划!E34</f>
        <v>ZHT2024071100087</v>
      </c>
      <c r="G154" s="13" t="str">
        <f>_xlfn.XLOOKUP(F154,[9]【SUIT】合同静态信息表!$B:$B,[9]【SUIT】合同静态信息表!$C:$C)</f>
        <v>BIM数据处理与业务应用支撑系统</v>
      </c>
      <c r="H154" s="13">
        <f>[2]长账龄落实计划!G34</f>
        <v>0</v>
      </c>
      <c r="I154" s="13">
        <f>[2]长账龄落实计划!H34</f>
        <v>120000</v>
      </c>
      <c r="J154" s="13" t="str">
        <f>_xlfn.XLOOKUP(F154,[9]【SUIT】合同静态信息表!$B:$B,[9]【SUIT】合同静态信息表!$K:$K)</f>
        <v>上海城市地理信息系统发展有限公司</v>
      </c>
      <c r="K154" s="13" t="str">
        <f>[2]长账龄落实计划!J34</f>
        <v>全部落实</v>
      </c>
      <c r="L154" s="13">
        <f>[2]长账龄落实计划!K34</f>
        <v>0</v>
      </c>
      <c r="M154" s="13">
        <f>IF(COUNTIF($F$30:F154,F154)=1,COUNTIF($F$30:F154,F154),"")</f>
        <v>1</v>
      </c>
      <c r="N154" s="128">
        <f t="shared" si="14"/>
        <v>12</v>
      </c>
      <c r="O154" s="79">
        <f t="shared" si="15"/>
        <v>89</v>
      </c>
      <c r="P154" s="79" t="str">
        <f t="shared" si="16"/>
        <v>2年</v>
      </c>
      <c r="Q154" s="79" t="str">
        <f>IF(COUNTIF([9]辅助列设置!$Q:$Q,J154)&gt;0,"股份内","股份外")</f>
        <v>股份外</v>
      </c>
      <c r="R154" s="79" t="e">
        <f ca="1">_xlfn.XLOOKUP(F154,产值及收款计划!C:C,产值及收款计划!B:B)</f>
        <v>#NAME?</v>
      </c>
      <c r="S154" s="79" t="e">
        <f ca="1">_xlfn.XLOOKUP(F154,产值及收款计划!C:C,产值及收款计划!O:O)</f>
        <v>#NAME?</v>
      </c>
    </row>
    <row r="155" spans="1:19" x14ac:dyDescent="0.15">
      <c r="A155" s="128"/>
      <c r="B155" s="13">
        <f>[2]长账龄落实计划!A35</f>
        <v>198</v>
      </c>
      <c r="C155" s="131">
        <f>[2]长账龄落实计划!B35</f>
        <v>45657</v>
      </c>
      <c r="D155" s="13" t="str">
        <f>[2]长账龄落实计划!C35</f>
        <v>S9苏绍高速钱江隧道信息化提升实施及应用项目材料采购合同 - 上海城建城市运营（集团）有限公司（本部） - 无税开票1565221.71</v>
      </c>
      <c r="E155" s="13" t="str">
        <f>[2]长账龄落实计划!D35</f>
        <v>上海城建城市运营（集团）有限公司</v>
      </c>
      <c r="F155" s="13" t="str">
        <f>[2]长账龄落实计划!E35</f>
        <v>ZHT2024111300139</v>
      </c>
      <c r="G155" s="13" t="str">
        <f>_xlfn.XLOOKUP(F155,[9]【SUIT】合同静态信息表!$B:$B,[9]【SUIT】合同静态信息表!$C:$C)</f>
        <v>S9苏绍高速钱江隧道信息化提升实施及应用项目材料采购合同</v>
      </c>
      <c r="H155" s="13">
        <f>[2]长账龄落实计划!G35</f>
        <v>0</v>
      </c>
      <c r="I155" s="13">
        <f>[2]长账龄落实计划!H35</f>
        <v>88435.03</v>
      </c>
      <c r="J155" s="13" t="str">
        <f>_xlfn.XLOOKUP(F155,[9]【SUIT】合同静态信息表!$B:$B,[9]【SUIT】合同静态信息表!$K:$K)</f>
        <v>上海城建城市运营（集团）有限公司</v>
      </c>
      <c r="K155" s="13" t="str">
        <f>[2]长账龄落实计划!J35</f>
        <v>全部落实</v>
      </c>
      <c r="L155" s="13">
        <f>[2]长账龄落实计划!K35</f>
        <v>0</v>
      </c>
      <c r="M155" s="13">
        <f>IF(COUNTIF($F$30:F155,F155)=1,COUNTIF($F$30:F155,F155),"")</f>
        <v>1</v>
      </c>
      <c r="N155" s="128">
        <f t="shared" si="14"/>
        <v>8.8435030000000001</v>
      </c>
      <c r="O155" s="79">
        <f t="shared" si="15"/>
        <v>97</v>
      </c>
      <c r="P155" s="79" t="str">
        <f t="shared" si="16"/>
        <v>2年</v>
      </c>
      <c r="Q155" s="79" t="str">
        <f>IF(COUNTIF([9]辅助列设置!$Q:$Q,J155)&gt;0,"股份内","股份外")</f>
        <v>股份内</v>
      </c>
      <c r="R155" s="79" t="e">
        <f ca="1">_xlfn.XLOOKUP(F155,产值及收款计划!C:C,产值及收款计划!B:B)</f>
        <v>#NAME?</v>
      </c>
      <c r="S155" s="79" t="e">
        <f ca="1">_xlfn.XLOOKUP(F155,产值及收款计划!C:C,产值及收款计划!O:O)</f>
        <v>#NAME?</v>
      </c>
    </row>
    <row r="156" spans="1:19" x14ac:dyDescent="0.15">
      <c r="A156" s="128"/>
      <c r="B156" s="13">
        <f>[2]长账龄落实计划!A36</f>
        <v>199</v>
      </c>
      <c r="C156" s="131">
        <f>[2]长账龄落实计划!B36</f>
        <v>45657</v>
      </c>
      <c r="D156" s="13" t="str">
        <f>[2]长账龄落实计划!C36</f>
        <v>春申湖快速路智慧运维管理平台服务(二期) - 上海城建城市运营（集团）有限公司（本部） - 无税开票275858.49</v>
      </c>
      <c r="E156" s="13" t="str">
        <f>[2]长账龄落实计划!D36</f>
        <v>上海城建城市运营（集团）有限公司</v>
      </c>
      <c r="F156" s="13" t="str">
        <f>[2]长账龄落实计划!E36</f>
        <v>ZHT2023111000133</v>
      </c>
      <c r="G156" s="13" t="str">
        <f>_xlfn.XLOOKUP(F156,[9]【SUIT】合同静态信息表!$B:$B,[9]【SUIT】合同静态信息表!$C:$C)</f>
        <v>春申湖快速路智慧运维管理平台服务(二期)</v>
      </c>
      <c r="H156" s="13">
        <f>[2]长账龄落实计划!G36</f>
        <v>307800</v>
      </c>
      <c r="I156" s="13">
        <f>[2]长账龄落实计划!H36</f>
        <v>292410</v>
      </c>
      <c r="J156" s="13" t="str">
        <f>_xlfn.XLOOKUP(F156,[9]【SUIT】合同静态信息表!$B:$B,[9]【SUIT】合同静态信息表!$K:$K)</f>
        <v>上海城建城市运营（集团）有限公司</v>
      </c>
      <c r="K156" s="13" t="str">
        <f>[2]长账龄落实计划!J36</f>
        <v>无法落实</v>
      </c>
      <c r="L156" s="13">
        <f>[2]长账龄落实计划!K36</f>
        <v>0</v>
      </c>
      <c r="M156" s="13">
        <f>IF(COUNTIF($F$30:F156,F156)=1,COUNTIF($F$30:F156,F156),"")</f>
        <v>1</v>
      </c>
      <c r="N156" s="128">
        <f t="shared" si="14"/>
        <v>29.241</v>
      </c>
      <c r="O156" s="79">
        <f t="shared" si="15"/>
        <v>65</v>
      </c>
      <c r="P156" s="79" t="str">
        <f t="shared" si="16"/>
        <v>2年</v>
      </c>
      <c r="Q156" s="79" t="str">
        <f>IF(COUNTIF([9]辅助列设置!$Q:$Q,J156)&gt;0,"股份内","股份外")</f>
        <v>股份内</v>
      </c>
      <c r="R156" s="79" t="e">
        <f ca="1">_xlfn.XLOOKUP(F156,产值及收款计划!C:C,产值及收款计划!B:B)</f>
        <v>#NAME?</v>
      </c>
      <c r="S156" s="79" t="e">
        <f ca="1">_xlfn.XLOOKUP(F156,产值及收款计划!C:C,产值及收款计划!O:O)</f>
        <v>#NAME?</v>
      </c>
    </row>
    <row r="157" spans="1:19" x14ac:dyDescent="0.15">
      <c r="A157" s="128"/>
      <c r="B157" s="13">
        <f>[2]长账龄落实计划!A37</f>
        <v>204</v>
      </c>
      <c r="C157" s="131">
        <f>[2]长账龄落实计划!B37</f>
        <v>45657</v>
      </c>
      <c r="D157" s="13" t="str">
        <f>[2]长账龄落实计划!C37</f>
        <v>《松江区南永丰公交停车保养场新建工程BIM技术服务》项目 - 上海市城市建设设计研究总院（集团）有限公司（本部） - 无税开票20377.36</v>
      </c>
      <c r="E157" s="13" t="str">
        <f>[2]长账龄落实计划!D37</f>
        <v>上海市城市建设设计研究总院(集团)有限公司</v>
      </c>
      <c r="F157" s="13" t="str">
        <f>[2]长账龄落实计划!E37</f>
        <v>ZHT2020070600031</v>
      </c>
      <c r="G157" s="13" t="str">
        <f>_xlfn.XLOOKUP(F157,[9]【SUIT】合同静态信息表!$B:$B,[9]【SUIT】合同静态信息表!$C:$C)</f>
        <v>《松江区南永丰公交停车保养场新建工程BIM技术服务》项目</v>
      </c>
      <c r="H157" s="13">
        <f>[2]长账龄落实计划!G37</f>
        <v>0</v>
      </c>
      <c r="I157" s="13">
        <f>[2]长账龄落实计划!H37</f>
        <v>21600</v>
      </c>
      <c r="J157" s="13" t="str">
        <f>_xlfn.XLOOKUP(F157,[9]【SUIT】合同静态信息表!$B:$B,[9]【SUIT】合同静态信息表!$K:$K)</f>
        <v>上海市城市建设设计研究总院（集团）有限公司</v>
      </c>
      <c r="K157" s="13" t="str">
        <f>[2]长账龄落实计划!J37</f>
        <v>全部落实</v>
      </c>
      <c r="L157" s="13">
        <f>[2]长账龄落实计划!K37</f>
        <v>0</v>
      </c>
      <c r="M157" s="13">
        <f>IF(COUNTIF($F$30:F157,F157)=1,COUNTIF($F$30:F157,F157),"")</f>
        <v>1</v>
      </c>
      <c r="N157" s="128">
        <f t="shared" si="14"/>
        <v>2.16</v>
      </c>
      <c r="O157" s="79">
        <f t="shared" si="15"/>
        <v>123</v>
      </c>
      <c r="P157" s="79" t="str">
        <f t="shared" si="16"/>
        <v>2年</v>
      </c>
      <c r="Q157" s="79" t="str">
        <f>IF(COUNTIF([9]辅助列设置!$Q:$Q,J157)&gt;0,"股份内","股份外")</f>
        <v>股份内</v>
      </c>
      <c r="R157" s="79" t="e">
        <f ca="1">_xlfn.XLOOKUP(F157,产值及收款计划!C:C,产值及收款计划!B:B)</f>
        <v>#NAME?</v>
      </c>
      <c r="S157" s="79" t="e">
        <f ca="1">_xlfn.XLOOKUP(F157,产值及收款计划!C:C,产值及收款计划!O:O)</f>
        <v>#NAME?</v>
      </c>
    </row>
    <row r="158" spans="1:19" x14ac:dyDescent="0.15">
      <c r="A158" s="128"/>
      <c r="B158" s="13">
        <f>[2]长账龄落实计划!A38</f>
        <v>206</v>
      </c>
      <c r="C158" s="131">
        <f>[2]长账龄落实计划!B38</f>
        <v>45657</v>
      </c>
      <c r="D158" s="13" t="str">
        <f>[2]长账龄落实计划!C38</f>
        <v>2023年浦东大道地道监控系统整治项目技术服务 - 上海城建智慧城市运营管理有限公司 - 无税开票918611.32</v>
      </c>
      <c r="E158" s="13" t="str">
        <f>[2]长账龄落实计划!D38</f>
        <v>上海城建智慧城市运营管理有限公司</v>
      </c>
      <c r="F158" s="13" t="str">
        <f>[2]长账龄落实计划!E38</f>
        <v>ZHT2024122400172</v>
      </c>
      <c r="G158" s="13" t="str">
        <f>_xlfn.XLOOKUP(F158,[9]【SUIT】合同静态信息表!$B:$B,[9]【SUIT】合同静态信息表!$C:$C)</f>
        <v>2023年浦东大道地道监控系统整治项目技术服务</v>
      </c>
      <c r="H158" s="13">
        <f>[2]长账龄落实计划!G38</f>
        <v>0</v>
      </c>
      <c r="I158" s="13">
        <f>[2]长账龄落实计划!H38</f>
        <v>48686.400000000001</v>
      </c>
      <c r="J158" s="13" t="str">
        <f>_xlfn.XLOOKUP(F158,[9]【SUIT】合同静态信息表!$B:$B,[9]【SUIT】合同静态信息表!$K:$K)</f>
        <v>上海城建智慧城市运营管理有限公司</v>
      </c>
      <c r="K158" s="13" t="str">
        <f>[2]长账龄落实计划!J38</f>
        <v>全部落实</v>
      </c>
      <c r="L158" s="13">
        <f>[2]长账龄落实计划!K38</f>
        <v>0</v>
      </c>
      <c r="M158" s="13">
        <f>IF(COUNTIF($F$30:F158,F158)=1,COUNTIF($F$30:F158,F158),"")</f>
        <v>1</v>
      </c>
      <c r="N158" s="128">
        <f t="shared" si="14"/>
        <v>4.8686400000000001</v>
      </c>
      <c r="O158" s="79">
        <f t="shared" si="15"/>
        <v>108</v>
      </c>
      <c r="P158" s="79" t="str">
        <f t="shared" si="16"/>
        <v>2年</v>
      </c>
      <c r="Q158" s="79" t="str">
        <f>IF(COUNTIF([9]辅助列设置!$Q:$Q,J158)&gt;0,"股份内","股份外")</f>
        <v>股份内</v>
      </c>
      <c r="R158" s="79" t="e">
        <f ca="1">_xlfn.XLOOKUP(F158,产值及收款计划!C:C,产值及收款计划!B:B)</f>
        <v>#NAME?</v>
      </c>
      <c r="S158" s="79" t="e">
        <f ca="1">_xlfn.XLOOKUP(F158,产值及收款计划!C:C,产值及收款计划!O:O)</f>
        <v>#NAME?</v>
      </c>
    </row>
    <row r="159" spans="1:19" x14ac:dyDescent="0.15">
      <c r="A159" s="128"/>
      <c r="B159" s="13">
        <f>[2]长账龄落实计划!A39</f>
        <v>211</v>
      </c>
      <c r="C159" s="131">
        <f>[2]长账龄落实计划!B39</f>
        <v>45657</v>
      </c>
      <c r="D159" s="13" t="str">
        <f>[2]长账龄落实计划!C39</f>
        <v>南湖工业污水处理厂配套项目智慧水务项目合同 - 嘉兴市南数运营科技有限公司 - 无税开票1415094.34</v>
      </c>
      <c r="E159" s="13" t="str">
        <f>[2]长账龄落实计划!D39</f>
        <v>嘉兴市南数运营科技有限公司</v>
      </c>
      <c r="F159" s="13" t="str">
        <f>[2]长账龄落实计划!E39</f>
        <v>ZHT2022092800083</v>
      </c>
      <c r="G159" s="13" t="str">
        <f>_xlfn.XLOOKUP(F159,[9]【SUIT】合同静态信息表!$B:$B,[9]【SUIT】合同静态信息表!$C:$C)</f>
        <v>南湖工业污水处理厂配套项目智慧水务项目合同</v>
      </c>
      <c r="H159" s="13">
        <f>[2]长账龄落实计划!G39</f>
        <v>0</v>
      </c>
      <c r="I159" s="13">
        <f>[2]长账龄落实计划!H39</f>
        <v>238820</v>
      </c>
      <c r="J159" s="13" t="str">
        <f>_xlfn.XLOOKUP(F159,[9]【SUIT】合同静态信息表!$B:$B,[9]【SUIT】合同静态信息表!$K:$K)</f>
        <v>嘉兴市南数运营科技有限公司</v>
      </c>
      <c r="K159" s="13" t="str">
        <f>[2]长账龄落实计划!J39</f>
        <v>不确定</v>
      </c>
      <c r="L159" s="13">
        <f>[2]长账龄落实计划!K39</f>
        <v>0</v>
      </c>
      <c r="M159" s="13" t="str">
        <f>IF(COUNTIF($F$30:F159,F159)=1,COUNTIF($F$30:F159,F159),"")</f>
        <v/>
      </c>
      <c r="N159" s="128" t="str">
        <f t="shared" ref="N159:N222" si="17">IF(M159=1,SUMIFS(I159:I370,F159:F370,F159)/10000,"")</f>
        <v/>
      </c>
      <c r="O159" s="79" t="e">
        <f t="shared" ref="O159:O222" si="18">RANK(N159,$N$30:$N$241)</f>
        <v>#VALUE!</v>
      </c>
      <c r="P159" s="79" t="str">
        <f t="shared" ref="P159:P222" si="19">2026-YEAR(C159)&amp;"年"</f>
        <v>2年</v>
      </c>
      <c r="Q159" s="79" t="str">
        <f>IF(COUNTIF([9]辅助列设置!$Q:$Q,J159)&gt;0,"股份内","股份外")</f>
        <v>股份外</v>
      </c>
      <c r="R159" s="79" t="e">
        <f ca="1">_xlfn.XLOOKUP(F159,产值及收款计划!C:C,产值及收款计划!B:B)</f>
        <v>#NAME?</v>
      </c>
      <c r="S159" s="79" t="e">
        <f ca="1">_xlfn.XLOOKUP(F159,产值及收款计划!C:C,产值及收款计划!O:O)</f>
        <v>#NAME?</v>
      </c>
    </row>
    <row r="160" spans="1:19" x14ac:dyDescent="0.15">
      <c r="A160" s="128"/>
      <c r="B160" s="13">
        <f>[2]长账龄落实计划!A40</f>
        <v>213</v>
      </c>
      <c r="C160" s="131">
        <f>[2]长账龄落实计划!B40</f>
        <v>45657</v>
      </c>
      <c r="D160" s="13" t="str">
        <f>[2]长账龄落实计划!C40</f>
        <v>南湖工业污水处理厂配套项目智慧水务项目合同 - 嘉兴市南数运营科技有限公司 - 无税开票1667924.53</v>
      </c>
      <c r="E160" s="13" t="str">
        <f>[2]长账龄落实计划!D40</f>
        <v>嘉兴市南数运营科技有限公司</v>
      </c>
      <c r="F160" s="13" t="str">
        <f>[2]长账龄落实计划!E40</f>
        <v>ZHT2022092800083</v>
      </c>
      <c r="G160" s="13" t="str">
        <f>_xlfn.XLOOKUP(F160,[9]【SUIT】合同静态信息表!$B:$B,[9]【SUIT】合同静态信息表!$C:$C)</f>
        <v>南湖工业污水处理厂配套项目智慧水务项目合同</v>
      </c>
      <c r="H160" s="13">
        <f>[2]长账龄落实计划!G40</f>
        <v>0</v>
      </c>
      <c r="I160" s="13">
        <f>[2]长账龄落实计划!H40</f>
        <v>1768000</v>
      </c>
      <c r="J160" s="13" t="str">
        <f>_xlfn.XLOOKUP(F160,[9]【SUIT】合同静态信息表!$B:$B,[9]【SUIT】合同静态信息表!$K:$K)</f>
        <v>嘉兴市南数运营科技有限公司</v>
      </c>
      <c r="K160" s="13" t="str">
        <f>[2]长账龄落实计划!J40</f>
        <v>不确定</v>
      </c>
      <c r="L160" s="13">
        <f>[2]长账龄落实计划!K40</f>
        <v>0</v>
      </c>
      <c r="M160" s="13" t="str">
        <f>IF(COUNTIF($F$30:F160,F160)=1,COUNTIF($F$30:F160,F160),"")</f>
        <v/>
      </c>
      <c r="N160" s="128" t="str">
        <f t="shared" si="17"/>
        <v/>
      </c>
      <c r="O160" s="79" t="e">
        <f t="shared" si="18"/>
        <v>#VALUE!</v>
      </c>
      <c r="P160" s="79" t="str">
        <f t="shared" si="19"/>
        <v>2年</v>
      </c>
      <c r="Q160" s="79" t="str">
        <f>IF(COUNTIF([9]辅助列设置!$Q:$Q,J160)&gt;0,"股份内","股份外")</f>
        <v>股份外</v>
      </c>
      <c r="R160" s="79" t="e">
        <f ca="1">_xlfn.XLOOKUP(F160,产值及收款计划!C:C,产值及收款计划!B:B)</f>
        <v>#NAME?</v>
      </c>
      <c r="S160" s="79" t="e">
        <f ca="1">_xlfn.XLOOKUP(F160,产值及收款计划!C:C,产值及收款计划!O:O)</f>
        <v>#NAME?</v>
      </c>
    </row>
    <row r="161" spans="1:19" x14ac:dyDescent="0.15">
      <c r="A161" s="128"/>
      <c r="B161" s="13">
        <f>[3]长账龄落实计划!A2</f>
        <v>207</v>
      </c>
      <c r="C161" s="131">
        <f>[3]长账龄落实计划!B2</f>
        <v>45657</v>
      </c>
      <c r="D161" s="13" t="str">
        <f>[3]长账龄落实计划!C2</f>
        <v>徐汇区滨江C单元188N-Q-1地块商办楼项目BIM运营平台开发服务合同 - 上海瑞腾国际置业有限公司 - 无税开票1240927.55</v>
      </c>
      <c r="E161" s="13" t="str">
        <f>[3]长账龄落实计划!D2</f>
        <v>上海瑞腾国际置业有限公司</v>
      </c>
      <c r="F161" s="13" t="str">
        <f>[3]长账龄落实计划!E2</f>
        <v>ZHT2022070400053</v>
      </c>
      <c r="G161" s="13" t="str">
        <f>_xlfn.XLOOKUP(F161,[9]【SUIT】合同静态信息表!$B:$B,[9]【SUIT】合同静态信息表!$C:$C)</f>
        <v>徐汇区滨江C单元188N-Q-1地块商办楼项目BIM运营平台开发服务合同</v>
      </c>
      <c r="H161" s="13">
        <f>[3]长账龄落实计划!G2</f>
        <v>0</v>
      </c>
      <c r="I161" s="13">
        <f>[3]长账龄落实计划!H2</f>
        <v>328845.8</v>
      </c>
      <c r="J161" s="13" t="str">
        <f>_xlfn.XLOOKUP(F161,[9]【SUIT】合同静态信息表!$B:$B,[9]【SUIT】合同静态信息表!$K:$K)</f>
        <v>上海瑞腾国际置业有限公司</v>
      </c>
      <c r="K161" s="13" t="str">
        <f>[3]长账龄落实计划!J2</f>
        <v>无法落实</v>
      </c>
      <c r="L161" s="13">
        <f>[3]长账龄落实计划!K2</f>
        <v>0</v>
      </c>
      <c r="M161" s="13">
        <f>IF(COUNTIF($F$30:F161,F161)=1,COUNTIF($F$30:F161,F161),"")</f>
        <v>1</v>
      </c>
      <c r="N161" s="128">
        <f t="shared" si="17"/>
        <v>32.88458</v>
      </c>
      <c r="O161" s="79">
        <f t="shared" si="18"/>
        <v>62</v>
      </c>
      <c r="P161" s="79" t="str">
        <f t="shared" si="19"/>
        <v>2年</v>
      </c>
      <c r="Q161" s="79" t="str">
        <f>IF(COUNTIF([9]辅助列设置!$Q:$Q,J161)&gt;0,"股份内","股份外")</f>
        <v>股份内</v>
      </c>
      <c r="R161" s="79" t="e">
        <f ca="1">_xlfn.XLOOKUP(F161,产值及收款计划!C:C,产值及收款计划!B:B)</f>
        <v>#NAME?</v>
      </c>
      <c r="S161" s="79" t="e">
        <f ca="1">_xlfn.XLOOKUP(F161,产值及收款计划!C:C,产值及收款计划!O:O)</f>
        <v>#NAME?</v>
      </c>
    </row>
    <row r="162" spans="1:19" x14ac:dyDescent="0.15">
      <c r="A162" s="128"/>
      <c r="B162" s="13">
        <f>[4]长账龄落实计划!A2</f>
        <v>13</v>
      </c>
      <c r="C162" s="131">
        <f>[4]长账龄落实计划!B2</f>
        <v>44166</v>
      </c>
      <c r="D162" s="13" t="str">
        <f>[4]长账龄落实计划!C2</f>
        <v>以运营为导向的太原轨道交通2号线一期工程BIM技术应用咨询服务合同-同济大学-项目进度单761.2万元</v>
      </c>
      <c r="E162" s="13" t="str">
        <f>[4]长账龄落实计划!D2</f>
        <v>同济大学</v>
      </c>
      <c r="F162" s="13" t="str">
        <f>[4]长账龄落实计划!E2</f>
        <v>SJHT2019052200045</v>
      </c>
      <c r="G162" s="13" t="str">
        <f>_xlfn.XLOOKUP(F162,[9]【SUIT】合同静态信息表!$B:$B,[9]【SUIT】合同静态信息表!$C:$C)</f>
        <v>以运营为导向的太原轨道交通2号线一期工程BIM技术应用咨询服务合同</v>
      </c>
      <c r="H162" s="13">
        <f>[4]长账龄落实计划!G2</f>
        <v>11600000</v>
      </c>
      <c r="I162" s="13">
        <f>[4]长账龄落实计划!H2</f>
        <v>5727400</v>
      </c>
      <c r="J162" s="13" t="str">
        <f>_xlfn.XLOOKUP(F162,[9]【SUIT】合同静态信息表!$B:$B,[9]【SUIT】合同静态信息表!$K:$K)</f>
        <v>同济大学</v>
      </c>
      <c r="K162" s="13" t="str">
        <f>[4]长账龄落实计划!J2</f>
        <v>全部落实</v>
      </c>
      <c r="L162" s="13">
        <f>[4]长账龄落实计划!K2</f>
        <v>0</v>
      </c>
      <c r="M162" s="13">
        <f>IF(COUNTIF($F$30:F162,F162)=1,COUNTIF($F$30:F162,F162),"")</f>
        <v>1</v>
      </c>
      <c r="N162" s="128">
        <f t="shared" si="17"/>
        <v>572.74</v>
      </c>
      <c r="O162" s="79">
        <f t="shared" si="18"/>
        <v>4</v>
      </c>
      <c r="P162" s="79" t="str">
        <f t="shared" si="19"/>
        <v>6年</v>
      </c>
      <c r="Q162" s="79" t="str">
        <f>IF(COUNTIF([9]辅助列设置!$Q:$Q,J162)&gt;0,"股份内","股份外")</f>
        <v>股份外</v>
      </c>
      <c r="R162" s="79" t="e">
        <f ca="1">_xlfn.XLOOKUP(F162,产值及收款计划!C:C,产值及收款计划!B:B)</f>
        <v>#NAME?</v>
      </c>
      <c r="S162" s="79" t="e">
        <f ca="1">_xlfn.XLOOKUP(F162,产值及收款计划!C:C,产值及收款计划!O:O)</f>
        <v>#NAME?</v>
      </c>
    </row>
    <row r="163" spans="1:19" x14ac:dyDescent="0.15">
      <c r="A163" s="128"/>
      <c r="B163" s="13">
        <f>[4]长账龄落实计划!A3</f>
        <v>36</v>
      </c>
      <c r="C163" s="131">
        <f>[4]长账龄落实计划!B3</f>
        <v>44925</v>
      </c>
      <c r="D163" s="13" t="str">
        <f>[4]长账龄落实计划!C3</f>
        <v>嘉兴港区智慧污水（化工园区）平台项目BIM系统服务之BIM咨询项目-浙江长三角规划设计研究咨询有限公司-确认单无税618867.92</v>
      </c>
      <c r="E163" s="13" t="str">
        <f>[4]长账龄落实计划!D3</f>
        <v>浙江长三角规划设计研究咨询有限公司</v>
      </c>
      <c r="F163" s="13" t="str">
        <f>[4]长账龄落实计划!E3</f>
        <v>ZHT2022121900116</v>
      </c>
      <c r="G163" s="13" t="str">
        <f>_xlfn.XLOOKUP(F163,[9]【SUIT】合同静态信息表!$B:$B,[9]【SUIT】合同静态信息表!$C:$C)</f>
        <v>嘉兴港区智慧污水（化工园区）平台项目BIM系统服务之BIM咨询项目</v>
      </c>
      <c r="H163" s="13">
        <f>[4]长账龄落实计划!G3</f>
        <v>820000</v>
      </c>
      <c r="I163" s="13">
        <f>[4]长账龄落实计划!H3</f>
        <v>82000</v>
      </c>
      <c r="J163" s="13" t="str">
        <f>_xlfn.XLOOKUP(F163,[9]【SUIT】合同静态信息表!$B:$B,[9]【SUIT】合同静态信息表!$K:$K)</f>
        <v>浙江长三角规划设计研究咨询有限公司</v>
      </c>
      <c r="K163" s="13" t="str">
        <f>[4]长账龄落实计划!J3</f>
        <v>全部落实</v>
      </c>
      <c r="L163" s="13">
        <f>[4]长账龄落实计划!K3</f>
        <v>0</v>
      </c>
      <c r="M163" s="13">
        <f>IF(COUNTIF($F$30:F163,F163)=1,COUNTIF($F$30:F163,F163),"")</f>
        <v>1</v>
      </c>
      <c r="N163" s="128">
        <f t="shared" si="17"/>
        <v>8.1999999999999993</v>
      </c>
      <c r="O163" s="79">
        <f t="shared" si="18"/>
        <v>99</v>
      </c>
      <c r="P163" s="79" t="str">
        <f t="shared" si="19"/>
        <v>4年</v>
      </c>
      <c r="Q163" s="79" t="str">
        <f>IF(COUNTIF([9]辅助列设置!$Q:$Q,J163)&gt;0,"股份内","股份外")</f>
        <v>股份内</v>
      </c>
      <c r="R163" s="79" t="e">
        <f ca="1">_xlfn.XLOOKUP(F163,产值及收款计划!C:C,产值及收款计划!B:B)</f>
        <v>#NAME?</v>
      </c>
      <c r="S163" s="79" t="e">
        <f ca="1">_xlfn.XLOOKUP(F163,产值及收款计划!C:C,产值及收款计划!O:O)</f>
        <v>#NAME?</v>
      </c>
    </row>
    <row r="164" spans="1:19" x14ac:dyDescent="0.15">
      <c r="A164" s="128"/>
      <c r="B164" s="13">
        <f>[4]长账龄落实计划!A4</f>
        <v>43</v>
      </c>
      <c r="C164" s="131">
        <f>[4]长账龄落实计划!B4</f>
        <v>44925</v>
      </c>
      <c r="D164" s="13" t="str">
        <f>[4]长账龄落实计划!C4</f>
        <v>郑州四港联动互通立交工程信息技术服务-上海公路桥梁（集团）有限公司-无税5745283.02</v>
      </c>
      <c r="E164" s="13" t="str">
        <f>[4]长账龄落实计划!D4</f>
        <v>上海公路桥梁（集团）有限公司</v>
      </c>
      <c r="F164" s="13" t="str">
        <f>[4]长账龄落实计划!E4</f>
        <v>ZHT2022122700124</v>
      </c>
      <c r="G164" s="13" t="str">
        <f>_xlfn.XLOOKUP(F164,[9]【SUIT】合同静态信息表!$B:$B,[9]【SUIT】合同静态信息表!$C:$C)</f>
        <v>郑州四港联动互通立交工程信息技术服务合同</v>
      </c>
      <c r="H164" s="13">
        <f>[4]长账龄落实计划!G4</f>
        <v>6090000</v>
      </c>
      <c r="I164" s="13">
        <f>[4]长账龄落实计划!H4</f>
        <v>6090000</v>
      </c>
      <c r="J164" s="13" t="str">
        <f>_xlfn.XLOOKUP(F164,[9]【SUIT】合同静态信息表!$B:$B,[9]【SUIT】合同静态信息表!$K:$K)</f>
        <v>上海公路桥梁（集团）有限公司</v>
      </c>
      <c r="K164" s="13" t="str">
        <f>[4]长账龄落实计划!J4</f>
        <v>无法落实</v>
      </c>
      <c r="L164" s="13">
        <f>[4]长账龄落实计划!K4</f>
        <v>0</v>
      </c>
      <c r="M164" s="13">
        <f>IF(COUNTIF($F$30:F164,F164)=1,COUNTIF($F$30:F164,F164),"")</f>
        <v>1</v>
      </c>
      <c r="N164" s="128">
        <f t="shared" si="17"/>
        <v>609</v>
      </c>
      <c r="O164" s="79">
        <f t="shared" si="18"/>
        <v>3</v>
      </c>
      <c r="P164" s="79" t="str">
        <f t="shared" si="19"/>
        <v>4年</v>
      </c>
      <c r="Q164" s="79" t="str">
        <f>IF(COUNTIF([9]辅助列设置!$Q:$Q,J164)&gt;0,"股份内","股份外")</f>
        <v>股份内</v>
      </c>
      <c r="R164" s="79" t="e">
        <f ca="1">_xlfn.XLOOKUP(F164,产值及收款计划!C:C,产值及收款计划!B:B)</f>
        <v>#NAME?</v>
      </c>
      <c r="S164" s="79" t="e">
        <f ca="1">_xlfn.XLOOKUP(F164,产值及收款计划!C:C,产值及收款计划!O:O)</f>
        <v>#NAME?</v>
      </c>
    </row>
    <row r="165" spans="1:19" x14ac:dyDescent="0.15">
      <c r="A165" s="128"/>
      <c r="B165" s="13">
        <f>[4]长账龄落实计划!A5</f>
        <v>55</v>
      </c>
      <c r="C165" s="131">
        <f>[4]长账龄落实计划!B5</f>
        <v>45102</v>
      </c>
      <c r="D165" s="13" t="str">
        <f>[4]长账龄落实计划!C5</f>
        <v>厦门市轨道交通3号线南延段工程BIM技术应用咨询管理服务-中铁第四勘察设计院集团有限公司-无税135849.06</v>
      </c>
      <c r="E165" s="13" t="str">
        <f>[4]长账龄落实计划!D5</f>
        <v>中铁第四勘察设计院集团有限公司</v>
      </c>
      <c r="F165" s="13" t="str">
        <f>[4]长账龄落实计划!E5</f>
        <v>ZHT2020072100037</v>
      </c>
      <c r="G165" s="13" t="str">
        <f>_xlfn.XLOOKUP(F165,[9]【SUIT】合同静态信息表!$B:$B,[9]【SUIT】合同静态信息表!$C:$C)</f>
        <v>厦门市轨道交通3号线南延段工程BIM技术应用咨询管理服务</v>
      </c>
      <c r="H165" s="13">
        <f>[4]长账龄落实计划!G5</f>
        <v>800000</v>
      </c>
      <c r="I165" s="13">
        <f>[4]长账龄落实计划!H5</f>
        <v>4000</v>
      </c>
      <c r="J165" s="13" t="str">
        <f>_xlfn.XLOOKUP(F165,[9]【SUIT】合同静态信息表!$B:$B,[9]【SUIT】合同静态信息表!$K:$K)</f>
        <v>中铁第四勘察设计院集团有限公司</v>
      </c>
      <c r="K165" s="13" t="str">
        <f>[4]长账龄落实计划!J5</f>
        <v>全部落实</v>
      </c>
      <c r="L165" s="13">
        <f>[4]长账龄落实计划!K5</f>
        <v>0</v>
      </c>
      <c r="M165" s="13">
        <f>IF(COUNTIF($F$30:F165,F165)=1,COUNTIF($F$30:F165,F165),"")</f>
        <v>1</v>
      </c>
      <c r="N165" s="128">
        <f t="shared" si="17"/>
        <v>14.8</v>
      </c>
      <c r="O165" s="79">
        <f t="shared" si="18"/>
        <v>83</v>
      </c>
      <c r="P165" s="79" t="str">
        <f t="shared" si="19"/>
        <v>3年</v>
      </c>
      <c r="Q165" s="79" t="str">
        <f>IF(COUNTIF([9]辅助列设置!$Q:$Q,J165)&gt;0,"股份内","股份外")</f>
        <v>股份外</v>
      </c>
      <c r="R165" s="79" t="e">
        <f ca="1">_xlfn.XLOOKUP(F165,产值及收款计划!C:C,产值及收款计划!B:B)</f>
        <v>#NAME?</v>
      </c>
      <c r="S165" s="79" t="e">
        <f ca="1">_xlfn.XLOOKUP(F165,产值及收款计划!C:C,产值及收款计划!O:O)</f>
        <v>#NAME?</v>
      </c>
    </row>
    <row r="166" spans="1:19" x14ac:dyDescent="0.15">
      <c r="A166" s="128"/>
      <c r="B166" s="13">
        <f>[4]长账龄落实计划!A6</f>
        <v>81</v>
      </c>
      <c r="C166" s="131">
        <f>[4]长账龄落实计划!B6</f>
        <v>45258</v>
      </c>
      <c r="D166" s="13" t="str">
        <f>[4]长账龄落实计划!C6</f>
        <v>厦门市轨道交通3号线南延段工程BIM技术应用咨询管理服务</v>
      </c>
      <c r="E166" s="13" t="str">
        <f>[4]长账龄落实计划!D6</f>
        <v>中铁第四勘察设计院集团有限公司</v>
      </c>
      <c r="F166" s="13" t="str">
        <f>[4]长账龄落实计划!E6</f>
        <v>ZHT2020072100037</v>
      </c>
      <c r="G166" s="13" t="str">
        <f>_xlfn.XLOOKUP(F166,[9]【SUIT】合同静态信息表!$B:$B,[9]【SUIT】合同静态信息表!$C:$C)</f>
        <v>厦门市轨道交通3号线南延段工程BIM技术应用咨询管理服务</v>
      </c>
      <c r="H166" s="13">
        <f>[4]长账龄落实计划!G6</f>
        <v>800000</v>
      </c>
      <c r="I166" s="13">
        <f>[4]长账龄落实计划!H6</f>
        <v>144000</v>
      </c>
      <c r="J166" s="13" t="str">
        <f>_xlfn.XLOOKUP(F166,[9]【SUIT】合同静态信息表!$B:$B,[9]【SUIT】合同静态信息表!$K:$K)</f>
        <v>中铁第四勘察设计院集团有限公司</v>
      </c>
      <c r="K166" s="13" t="str">
        <f>[4]长账龄落实计划!J6</f>
        <v>全部落实</v>
      </c>
      <c r="L166" s="13">
        <f>[4]长账龄落实计划!K6</f>
        <v>0</v>
      </c>
      <c r="M166" s="13" t="str">
        <f>IF(COUNTIF($F$30:F166,F166)=1,COUNTIF($F$30:F166,F166),"")</f>
        <v/>
      </c>
      <c r="N166" s="128" t="str">
        <f t="shared" si="17"/>
        <v/>
      </c>
      <c r="O166" s="79" t="e">
        <f t="shared" si="18"/>
        <v>#VALUE!</v>
      </c>
      <c r="P166" s="79" t="str">
        <f t="shared" si="19"/>
        <v>3年</v>
      </c>
      <c r="Q166" s="79" t="str">
        <f>IF(COUNTIF([9]辅助列设置!$Q:$Q,J166)&gt;0,"股份内","股份外")</f>
        <v>股份外</v>
      </c>
      <c r="R166" s="79" t="e">
        <f ca="1">_xlfn.XLOOKUP(F166,产值及收款计划!C:C,产值及收款计划!B:B)</f>
        <v>#NAME?</v>
      </c>
      <c r="S166" s="79" t="e">
        <f ca="1">_xlfn.XLOOKUP(F166,产值及收款计划!C:C,产值及收款计划!O:O)</f>
        <v>#NAME?</v>
      </c>
    </row>
    <row r="167" spans="1:19" x14ac:dyDescent="0.15">
      <c r="A167" s="128"/>
      <c r="B167" s="13">
        <f>[4]长账龄落实计划!A7</f>
        <v>90</v>
      </c>
      <c r="C167" s="131">
        <f>[4]长账龄落实计划!B7</f>
        <v>45279</v>
      </c>
      <c r="D167" s="13" t="str">
        <f>[4]长账龄落实计划!C7</f>
        <v>厦门市轨道交通6号线漳州（角美）延伸段工程BIM技术应用咨询管理 - 漳州市角美轨道交通投资发展有限公司 - 无税开票337169.81</v>
      </c>
      <c r="E167" s="13" t="str">
        <f>[4]长账龄落实计划!D7</f>
        <v>漳州市角美轨道交通投资发展有限公司</v>
      </c>
      <c r="F167" s="13" t="str">
        <f>[4]长账龄落实计划!E7</f>
        <v>SJHT2019101200078</v>
      </c>
      <c r="G167" s="13" t="str">
        <f>_xlfn.XLOOKUP(F167,[9]【SUIT】合同静态信息表!$B:$B,[9]【SUIT】合同静态信息表!$C:$C)</f>
        <v>厦门市轨道交通6号线漳州（角美）延伸段工程BIM技术应用咨询管理</v>
      </c>
      <c r="H167" s="13">
        <f>[4]长账龄落实计划!G7</f>
        <v>1937383</v>
      </c>
      <c r="I167" s="13">
        <f>[4]长账龄落实计划!H7</f>
        <v>10</v>
      </c>
      <c r="J167" s="13" t="str">
        <f>_xlfn.XLOOKUP(F167,[9]【SUIT】合同静态信息表!$B:$B,[9]【SUIT】合同静态信息表!$K:$K)</f>
        <v>漳州市角美轨道交通投资发展有限公司</v>
      </c>
      <c r="K167" s="13" t="str">
        <f>[4]长账龄落实计划!J7</f>
        <v>全部落实</v>
      </c>
      <c r="L167" s="13">
        <f>[4]长账龄落实计划!K7</f>
        <v>0</v>
      </c>
      <c r="M167" s="13">
        <f>IF(COUNTIF($F$30:F167,F167)=1,COUNTIF($F$30:F167,F167),"")</f>
        <v>1</v>
      </c>
      <c r="N167" s="128">
        <f t="shared" si="17"/>
        <v>9.6600000000000002E-3</v>
      </c>
      <c r="O167" s="79">
        <f t="shared" si="18"/>
        <v>140</v>
      </c>
      <c r="P167" s="79" t="str">
        <f t="shared" si="19"/>
        <v>3年</v>
      </c>
      <c r="Q167" s="79" t="str">
        <f>IF(COUNTIF([9]辅助列设置!$Q:$Q,J167)&gt;0,"股份内","股份外")</f>
        <v>股份外</v>
      </c>
      <c r="R167" s="79" t="e">
        <f ca="1">_xlfn.XLOOKUP(F167,产值及收款计划!C:C,产值及收款计划!B:B)</f>
        <v>#NAME?</v>
      </c>
      <c r="S167" s="79" t="e">
        <f ca="1">_xlfn.XLOOKUP(F167,产值及收款计划!C:C,产值及收款计划!O:O)</f>
        <v>#NAME?</v>
      </c>
    </row>
    <row r="168" spans="1:19" x14ac:dyDescent="0.15">
      <c r="A168" s="128"/>
      <c r="B168" s="13">
        <f>[4]长账龄落实计划!A8</f>
        <v>117</v>
      </c>
      <c r="C168" s="131">
        <f>[4]长账龄落实计划!B8</f>
        <v>45463</v>
      </c>
      <c r="D168" s="13" t="str">
        <f>[4]长账龄落实计划!C8</f>
        <v>厦航总部大厦智能化集成管理平台BIM建设部分技术服务合同 - 厦门伟屹大数据研究院有限公司 - 无税开票226415.09</v>
      </c>
      <c r="E168" s="13" t="str">
        <f>[4]长账龄落实计划!D8</f>
        <v>厦门伟屹大数据研究院有限公司</v>
      </c>
      <c r="F168" s="13" t="str">
        <f>[4]长账龄落实计划!E8</f>
        <v>ZHT2023030700022</v>
      </c>
      <c r="G168" s="13" t="str">
        <f>_xlfn.XLOOKUP(F168,[9]【SUIT】合同静态信息表!$B:$B,[9]【SUIT】合同静态信息表!$C:$C)</f>
        <v>厦航总部大厦智能化集成管理平台BIM建设部分技术服务合同</v>
      </c>
      <c r="H168" s="13">
        <f>[4]长账龄落实计划!G8</f>
        <v>800000</v>
      </c>
      <c r="I168" s="13">
        <f>[4]长账龄落实计划!H8</f>
        <v>132500</v>
      </c>
      <c r="J168" s="13" t="str">
        <f>_xlfn.XLOOKUP(F168,[9]【SUIT】合同静态信息表!$B:$B,[9]【SUIT】合同静态信息表!$K:$K)</f>
        <v>厦门伟屹大数据研究院有限公司</v>
      </c>
      <c r="K168" s="13" t="str">
        <f>[4]长账龄落实计划!J8</f>
        <v>部分落实</v>
      </c>
      <c r="L168" s="13">
        <f>[4]长账龄落实计划!K8</f>
        <v>52500</v>
      </c>
      <c r="M168" s="13">
        <f>IF(COUNTIF($F$30:F168,F168)=1,COUNTIF($F$30:F168,F168),"")</f>
        <v>1</v>
      </c>
      <c r="N168" s="128">
        <f t="shared" si="17"/>
        <v>13.25</v>
      </c>
      <c r="O168" s="79">
        <f t="shared" si="18"/>
        <v>86</v>
      </c>
      <c r="P168" s="79" t="str">
        <f t="shared" si="19"/>
        <v>2年</v>
      </c>
      <c r="Q168" s="79" t="str">
        <f>IF(COUNTIF([9]辅助列设置!$Q:$Q,J168)&gt;0,"股份内","股份外")</f>
        <v>股份外</v>
      </c>
      <c r="R168" s="79" t="e">
        <f ca="1">_xlfn.XLOOKUP(F168,产值及收款计划!C:C,产值及收款计划!B:B)</f>
        <v>#NAME?</v>
      </c>
      <c r="S168" s="79" t="e">
        <f ca="1">_xlfn.XLOOKUP(F168,产值及收款计划!C:C,产值及收款计划!O:O)</f>
        <v>#NAME?</v>
      </c>
    </row>
    <row r="169" spans="1:19" x14ac:dyDescent="0.15">
      <c r="A169" s="128"/>
      <c r="B169" s="13">
        <f>[4]长账龄落实计划!A9</f>
        <v>118</v>
      </c>
      <c r="C169" s="131">
        <f>[4]长账龄落实计划!B9</f>
        <v>45463</v>
      </c>
      <c r="D169" s="13">
        <f>[4]长账龄落实计划!C9</f>
        <v>0</v>
      </c>
      <c r="E169" s="13" t="str">
        <f>[4]长账龄落实计划!D9</f>
        <v>浙江长三角规划设计研究咨询有限公司</v>
      </c>
      <c r="F169" s="13" t="str">
        <f>[4]长账龄落实计划!E9</f>
        <v>ZHT2022121900115</v>
      </c>
      <c r="G169" s="13" t="str">
        <f>_xlfn.XLOOKUP(F169,[9]【SUIT】合同静态信息表!$B:$B,[9]【SUIT】合同静态信息表!$C:$C)</f>
        <v>嘉兴港区智慧污水（化工园区）平台项目BIM系统 服务之AR/MR咨询项目</v>
      </c>
      <c r="H169" s="13">
        <f>[4]长账龄落实计划!G9</f>
        <v>480000</v>
      </c>
      <c r="I169" s="13">
        <f>[4]长账龄落实计划!H9</f>
        <v>48000</v>
      </c>
      <c r="J169" s="13" t="str">
        <f>_xlfn.XLOOKUP(F169,[9]【SUIT】合同静态信息表!$B:$B,[9]【SUIT】合同静态信息表!$K:$K)</f>
        <v>浙江长三角规划设计研究咨询有限公司</v>
      </c>
      <c r="K169" s="13" t="str">
        <f>[4]长账龄落实计划!J9</f>
        <v>全部落实</v>
      </c>
      <c r="L169" s="13">
        <f>[4]长账龄落实计划!K9</f>
        <v>0</v>
      </c>
      <c r="M169" s="13">
        <f>IF(COUNTIF($F$30:F169,F169)=1,COUNTIF($F$30:F169,F169),"")</f>
        <v>1</v>
      </c>
      <c r="N169" s="128">
        <f t="shared" si="17"/>
        <v>4.8</v>
      </c>
      <c r="O169" s="79">
        <f t="shared" si="18"/>
        <v>109</v>
      </c>
      <c r="P169" s="79" t="str">
        <f t="shared" si="19"/>
        <v>2年</v>
      </c>
      <c r="Q169" s="79" t="str">
        <f>IF(COUNTIF([9]辅助列设置!$Q:$Q,J169)&gt;0,"股份内","股份外")</f>
        <v>股份内</v>
      </c>
      <c r="R169" s="79" t="e">
        <f ca="1">_xlfn.XLOOKUP(F169,产值及收款计划!C:C,产值及收款计划!B:B)</f>
        <v>#NAME?</v>
      </c>
      <c r="S169" s="79" t="e">
        <f ca="1">_xlfn.XLOOKUP(F169,产值及收款计划!C:C,产值及收款计划!O:O)</f>
        <v>#NAME?</v>
      </c>
    </row>
    <row r="170" spans="1:19" x14ac:dyDescent="0.15">
      <c r="A170" s="128"/>
      <c r="B170" s="13">
        <f>[4]长账龄落实计划!A10</f>
        <v>126</v>
      </c>
      <c r="C170" s="131">
        <f>[4]长账龄落实计划!B10</f>
        <v>45561</v>
      </c>
      <c r="D170" s="13" t="str">
        <f>[4]长账龄落实计划!C10</f>
        <v>厦门市轨道交通6号线漳州（角美）延伸段工程机电安装及装修施工BIM服务 - 中铁二十二局集团电气化工程有限公司 - 无税开票82879.89</v>
      </c>
      <c r="E170" s="13" t="str">
        <f>[4]长账龄落实计划!D10</f>
        <v>中铁二十二局集团电气化工程有限公司</v>
      </c>
      <c r="F170" s="13" t="str">
        <f>[4]长账龄落实计划!E10</f>
        <v>ZHT2023092800103</v>
      </c>
      <c r="G170" s="13" t="str">
        <f>_xlfn.XLOOKUP(F170,[9]【SUIT】合同静态信息表!$B:$B,[9]【SUIT】合同静态信息表!$C:$C)</f>
        <v>厦门市轨道交通6号线漳州（角美）延伸段工程机电安装及装修施工BIM服务</v>
      </c>
      <c r="H170" s="13">
        <f>[4]长账龄落实计划!G10</f>
        <v>0</v>
      </c>
      <c r="I170" s="13">
        <f>[4]长账龄落实计划!H10</f>
        <v>12.8</v>
      </c>
      <c r="J170" s="13" t="str">
        <f>_xlfn.XLOOKUP(F170,[9]【SUIT】合同静态信息表!$B:$B,[9]【SUIT】合同静态信息表!$K:$K)</f>
        <v>中铁二十二局集团电气化工程有限公司</v>
      </c>
      <c r="K170" s="13" t="str">
        <f>[4]长账龄落实计划!J10</f>
        <v>全部落实</v>
      </c>
      <c r="L170" s="13">
        <f>[4]长账龄落实计划!K10</f>
        <v>0</v>
      </c>
      <c r="M170" s="13">
        <f>IF(COUNTIF($F$30:F170,F170)=1,COUNTIF($F$30:F170,F170),"")</f>
        <v>1</v>
      </c>
      <c r="N170" s="128">
        <f t="shared" si="17"/>
        <v>1.6459999999999999E-3</v>
      </c>
      <c r="O170" s="79">
        <f t="shared" si="18"/>
        <v>142</v>
      </c>
      <c r="P170" s="79" t="str">
        <f t="shared" si="19"/>
        <v>2年</v>
      </c>
      <c r="Q170" s="79" t="str">
        <f>IF(COUNTIF([9]辅助列设置!$Q:$Q,J170)&gt;0,"股份内","股份外")</f>
        <v>股份外</v>
      </c>
      <c r="R170" s="79" t="e">
        <f ca="1">_xlfn.XLOOKUP(F170,产值及收款计划!C:C,产值及收款计划!B:B)</f>
        <v>#NAME?</v>
      </c>
      <c r="S170" s="79" t="e">
        <f ca="1">_xlfn.XLOOKUP(F170,产值及收款计划!C:C,产值及收款计划!O:O)</f>
        <v>#NAME?</v>
      </c>
    </row>
    <row r="171" spans="1:19" x14ac:dyDescent="0.15">
      <c r="A171" s="128"/>
      <c r="B171" s="13">
        <f>[4]长账龄落实计划!A11</f>
        <v>146</v>
      </c>
      <c r="C171" s="131">
        <f>[4]长账龄落实计划!B11</f>
        <v>45102</v>
      </c>
      <c r="D171" s="13" t="str">
        <f>[4]长账龄落实计划!C11</f>
        <v>太原市城市轨道交通2号线一期工程控制中心楼宇智能化项目BIM智慧楼宇平台-青岛海信网络科技股份有限公司-无税1180188.68</v>
      </c>
      <c r="E171" s="13" t="str">
        <f>[4]长账龄落实计划!D11</f>
        <v>青岛海信网络科技股份有限公司</v>
      </c>
      <c r="F171" s="13" t="str">
        <f>[4]长账龄落实计划!E11</f>
        <v>ZHT2022062300047</v>
      </c>
      <c r="G171" s="13" t="str">
        <f>_xlfn.XLOOKUP(F171,[9]【SUIT】合同静态信息表!$B:$B,[9]【SUIT】合同静态信息表!$C:$C)</f>
        <v>太原市城市轨道交通2号线一期工程控制中心楼宇智能化项目BIM智慧楼宇平台</v>
      </c>
      <c r="H171" s="13">
        <f>[4]长账龄落实计划!G11</f>
        <v>3120000</v>
      </c>
      <c r="I171" s="13">
        <f>[4]长账龄落实计划!H11</f>
        <v>354120</v>
      </c>
      <c r="J171" s="13" t="str">
        <f>_xlfn.XLOOKUP(F171,[9]【SUIT】合同静态信息表!$B:$B,[9]【SUIT】合同静态信息表!$K:$K)</f>
        <v>青岛海信网络科技股份有限公司</v>
      </c>
      <c r="K171" s="13" t="str">
        <f>[4]长账龄落实计划!J11</f>
        <v>全部落实</v>
      </c>
      <c r="L171" s="13">
        <f>[4]长账龄落实计划!K11</f>
        <v>0</v>
      </c>
      <c r="M171" s="13">
        <f>IF(COUNTIF($F$30:F171,F171)=1,COUNTIF($F$30:F171,F171),"")</f>
        <v>1</v>
      </c>
      <c r="N171" s="128">
        <f t="shared" si="17"/>
        <v>66.811999999999998</v>
      </c>
      <c r="O171" s="79">
        <f t="shared" si="18"/>
        <v>40</v>
      </c>
      <c r="P171" s="79" t="str">
        <f t="shared" si="19"/>
        <v>3年</v>
      </c>
      <c r="Q171" s="79" t="str">
        <f>IF(COUNTIF([9]辅助列设置!$Q:$Q,J171)&gt;0,"股份内","股份外")</f>
        <v>股份外</v>
      </c>
      <c r="R171" s="79" t="e">
        <f ca="1">_xlfn.XLOOKUP(F171,产值及收款计划!C:C,产值及收款计划!B:B)</f>
        <v>#NAME?</v>
      </c>
      <c r="S171" s="79" t="e">
        <f ca="1">_xlfn.XLOOKUP(F171,产值及收款计划!C:C,产值及收款计划!O:O)</f>
        <v>#NAME?</v>
      </c>
    </row>
    <row r="172" spans="1:19" x14ac:dyDescent="0.15">
      <c r="A172" s="128"/>
      <c r="B172" s="13">
        <f>[4]长账龄落实计划!A12</f>
        <v>177</v>
      </c>
      <c r="C172" s="131">
        <f>[4]长账龄落实计划!B12</f>
        <v>45625</v>
      </c>
      <c r="D172" s="13" t="str">
        <f>[4]长账龄落实计划!C12</f>
        <v>厦门轨道交通6号线（林埭西至华侨大学段）及漳州（角美）延伸段工程信号系统设备族库模型建模咨询 - 卡斯柯信号有限公司 - 无税开票157500</v>
      </c>
      <c r="E172" s="13" t="str">
        <f>[4]长账龄落实计划!D12</f>
        <v>卡斯柯信号有限公司</v>
      </c>
      <c r="F172" s="13" t="str">
        <f>[4]长账龄落实计划!E12</f>
        <v>ZHT2023102700124</v>
      </c>
      <c r="G172" s="13" t="str">
        <f>_xlfn.XLOOKUP(F172,[9]【SUIT】合同静态信息表!$B:$B,[9]【SUIT】合同静态信息表!$C:$C)</f>
        <v>厦门轨道交通6号线（林埭西至华侨大学段）及漳州（角美）延伸段工程信号系统设备族库模型建模咨询</v>
      </c>
      <c r="H172" s="13">
        <f>[4]长账龄落实计划!G12</f>
        <v>0</v>
      </c>
      <c r="I172" s="13">
        <f>[4]长账龄落实计划!H12</f>
        <v>47700</v>
      </c>
      <c r="J172" s="13" t="str">
        <f>_xlfn.XLOOKUP(F172,[9]【SUIT】合同静态信息表!$B:$B,[9]【SUIT】合同静态信息表!$K:$K)</f>
        <v>卡斯柯信号有限公司</v>
      </c>
      <c r="K172" s="13" t="str">
        <f>[4]长账龄落实计划!J12</f>
        <v>全部落实</v>
      </c>
      <c r="L172" s="13">
        <f>[4]长账龄落实计划!K12</f>
        <v>0</v>
      </c>
      <c r="M172" s="13">
        <f>IF(COUNTIF($F$30:F172,F172)=1,COUNTIF($F$30:F172,F172),"")</f>
        <v>1</v>
      </c>
      <c r="N172" s="128">
        <f t="shared" si="17"/>
        <v>4.7699999999999996</v>
      </c>
      <c r="O172" s="79">
        <f t="shared" si="18"/>
        <v>110</v>
      </c>
      <c r="P172" s="79" t="str">
        <f t="shared" si="19"/>
        <v>2年</v>
      </c>
      <c r="Q172" s="79" t="str">
        <f>IF(COUNTIF([9]辅助列设置!$Q:$Q,J172)&gt;0,"股份内","股份外")</f>
        <v>股份外</v>
      </c>
      <c r="R172" s="79" t="e">
        <f ca="1">_xlfn.XLOOKUP(F172,产值及收款计划!C:C,产值及收款计划!B:B)</f>
        <v>#NAME?</v>
      </c>
      <c r="S172" s="79" t="e">
        <f ca="1">_xlfn.XLOOKUP(F172,产值及收款计划!C:C,产值及收款计划!O:O)</f>
        <v>#NAME?</v>
      </c>
    </row>
    <row r="173" spans="1:19" x14ac:dyDescent="0.15">
      <c r="A173" s="128"/>
      <c r="B173" s="13">
        <f>[4]长账龄落实计划!A13</f>
        <v>178</v>
      </c>
      <c r="C173" s="131">
        <f>[4]长账龄落实计划!B13</f>
        <v>45625</v>
      </c>
      <c r="D173" s="13" t="str">
        <f>[4]长账龄落实计划!C13</f>
        <v>厦门轨道交通4号线信号系统族库模型建模咨询 - 卡斯柯信号有限公司 - 无税开票30754.72</v>
      </c>
      <c r="E173" s="13" t="str">
        <f>[4]长账龄落实计划!D13</f>
        <v>卡斯柯信号有限公司</v>
      </c>
      <c r="F173" s="13" t="str">
        <f>[4]长账龄落实计划!E13</f>
        <v>ZHT2023102700123</v>
      </c>
      <c r="G173" s="13" t="str">
        <f>_xlfn.XLOOKUP(F173,[9]【SUIT】合同静态信息表!$B:$B,[9]【SUIT】合同静态信息表!$C:$C)</f>
        <v>厦门轨道交通4号线信号系统族库模型建模咨询</v>
      </c>
      <c r="H173" s="13">
        <f>[4]长账龄落实计划!G13</f>
        <v>0</v>
      </c>
      <c r="I173" s="13">
        <f>[4]长账龄落实计划!H13</f>
        <v>32600.01</v>
      </c>
      <c r="J173" s="13" t="str">
        <f>_xlfn.XLOOKUP(F173,[9]【SUIT】合同静态信息表!$B:$B,[9]【SUIT】合同静态信息表!$K:$K)</f>
        <v>卡斯柯信号有限公司</v>
      </c>
      <c r="K173" s="13" t="str">
        <f>[4]长账龄落实计划!J13</f>
        <v>全部落实</v>
      </c>
      <c r="L173" s="13">
        <f>[4]长账龄落实计划!K13</f>
        <v>0</v>
      </c>
      <c r="M173" s="13">
        <f>IF(COUNTIF($F$30:F173,F173)=1,COUNTIF($F$30:F173,F173),"")</f>
        <v>1</v>
      </c>
      <c r="N173" s="128">
        <f t="shared" si="17"/>
        <v>3.2600009999999999</v>
      </c>
      <c r="O173" s="79">
        <f t="shared" si="18"/>
        <v>120</v>
      </c>
      <c r="P173" s="79" t="str">
        <f t="shared" si="19"/>
        <v>2年</v>
      </c>
      <c r="Q173" s="79" t="str">
        <f>IF(COUNTIF([9]辅助列设置!$Q:$Q,J173)&gt;0,"股份内","股份外")</f>
        <v>股份外</v>
      </c>
      <c r="R173" s="79" t="e">
        <f ca="1">_xlfn.XLOOKUP(F173,产值及收款计划!C:C,产值及收款计划!B:B)</f>
        <v>#NAME?</v>
      </c>
      <c r="S173" s="79" t="e">
        <f ca="1">_xlfn.XLOOKUP(F173,产值及收款计划!C:C,产值及收款计划!O:O)</f>
        <v>#NAME?</v>
      </c>
    </row>
    <row r="174" spans="1:19" x14ac:dyDescent="0.15">
      <c r="A174" s="128"/>
      <c r="B174" s="13">
        <f>[4]长账龄落实计划!A14</f>
        <v>188</v>
      </c>
      <c r="C174" s="131">
        <f>[4]长账龄落实计划!B14</f>
        <v>45657</v>
      </c>
      <c r="D174" s="13" t="str">
        <f>[4]长账龄落实计划!C14</f>
        <v>厦门市轨道交通6号线漳州（角美）延伸段工程机电安装及装修施工BIM服务 - 中铁二十二局集团电气化工程有限公司 - 无税开票285475.15</v>
      </c>
      <c r="E174" s="13" t="str">
        <f>[4]长账龄落实计划!D14</f>
        <v>中铁二十二局集团电气化工程有限公司</v>
      </c>
      <c r="F174" s="13" t="str">
        <f>[4]长账龄落实计划!E14</f>
        <v>ZHT2023092800103</v>
      </c>
      <c r="G174" s="13" t="str">
        <f>_xlfn.XLOOKUP(F174,[9]【SUIT】合同静态信息表!$B:$B,[9]【SUIT】合同静态信息表!$C:$C)</f>
        <v>厦门市轨道交通6号线漳州（角美）延伸段工程机电安装及装修施工BIM服务</v>
      </c>
      <c r="H174" s="13">
        <f>[4]长账龄落实计划!G14</f>
        <v>0</v>
      </c>
      <c r="I174" s="13">
        <f>[4]长账龄落实计划!H14</f>
        <v>3.66</v>
      </c>
      <c r="J174" s="13" t="str">
        <f>_xlfn.XLOOKUP(F174,[9]【SUIT】合同静态信息表!$B:$B,[9]【SUIT】合同静态信息表!$K:$K)</f>
        <v>中铁二十二局集团电气化工程有限公司</v>
      </c>
      <c r="K174" s="13" t="str">
        <f>[4]长账龄落实计划!J14</f>
        <v>全部落实</v>
      </c>
      <c r="L174" s="13">
        <f>[4]长账龄落实计划!K14</f>
        <v>0</v>
      </c>
      <c r="M174" s="13" t="str">
        <f>IF(COUNTIF($F$30:F174,F174)=1,COUNTIF($F$30:F174,F174),"")</f>
        <v/>
      </c>
      <c r="N174" s="128" t="str">
        <f t="shared" si="17"/>
        <v/>
      </c>
      <c r="O174" s="79" t="e">
        <f t="shared" si="18"/>
        <v>#VALUE!</v>
      </c>
      <c r="P174" s="79" t="str">
        <f t="shared" si="19"/>
        <v>2年</v>
      </c>
      <c r="Q174" s="79" t="str">
        <f>IF(COUNTIF([9]辅助列设置!$Q:$Q,J174)&gt;0,"股份内","股份外")</f>
        <v>股份外</v>
      </c>
      <c r="R174" s="79" t="e">
        <f ca="1">_xlfn.XLOOKUP(F174,产值及收款计划!C:C,产值及收款计划!B:B)</f>
        <v>#NAME?</v>
      </c>
      <c r="S174" s="79" t="e">
        <f ca="1">_xlfn.XLOOKUP(F174,产值及收款计划!C:C,产值及收款计划!O:O)</f>
        <v>#NAME?</v>
      </c>
    </row>
    <row r="175" spans="1:19" x14ac:dyDescent="0.15">
      <c r="A175" s="128"/>
      <c r="B175" s="13">
        <f>[4]长账龄落实计划!A15</f>
        <v>194</v>
      </c>
      <c r="C175" s="131">
        <f>[4]长账龄落实计划!B15</f>
        <v>45657</v>
      </c>
      <c r="D175" s="13" t="str">
        <f>[4]长账龄落实计划!C15</f>
        <v>厦门市轨道交通6号线漳州（角美）延伸段工程BIM技术应用咨询管理  - 漳州市角美轨道交通投资发展有限公司 - 无税开票337242.08</v>
      </c>
      <c r="E175" s="13" t="str">
        <f>[4]长账龄落实计划!D15</f>
        <v>漳州市角美轨道交通投资发展有限公司</v>
      </c>
      <c r="F175" s="13" t="str">
        <f>[4]长账龄落实计划!E15</f>
        <v>SJHT2019101200078</v>
      </c>
      <c r="G175" s="13" t="str">
        <f>_xlfn.XLOOKUP(F175,[9]【SUIT】合同静态信息表!$B:$B,[9]【SUIT】合同静态信息表!$C:$C)</f>
        <v>厦门市轨道交通6号线漳州（角美）延伸段工程BIM技术应用咨询管理</v>
      </c>
      <c r="H175" s="13">
        <f>[4]长账龄落实计划!G15</f>
        <v>0</v>
      </c>
      <c r="I175" s="13">
        <f>[4]长账龄落实计划!H15</f>
        <v>86.6</v>
      </c>
      <c r="J175" s="13" t="str">
        <f>_xlfn.XLOOKUP(F175,[9]【SUIT】合同静态信息表!$B:$B,[9]【SUIT】合同静态信息表!$K:$K)</f>
        <v>漳州市角美轨道交通投资发展有限公司</v>
      </c>
      <c r="K175" s="13" t="str">
        <f>[4]长账龄落实计划!J15</f>
        <v>全部落实</v>
      </c>
      <c r="L175" s="13">
        <f>[4]长账龄落实计划!K15</f>
        <v>0</v>
      </c>
      <c r="M175" s="13" t="str">
        <f>IF(COUNTIF($F$30:F175,F175)=1,COUNTIF($F$30:F175,F175),"")</f>
        <v/>
      </c>
      <c r="N175" s="128" t="str">
        <f t="shared" si="17"/>
        <v/>
      </c>
      <c r="O175" s="79" t="e">
        <f t="shared" si="18"/>
        <v>#VALUE!</v>
      </c>
      <c r="P175" s="79" t="str">
        <f t="shared" si="19"/>
        <v>2年</v>
      </c>
      <c r="Q175" s="79" t="str">
        <f>IF(COUNTIF([9]辅助列设置!$Q:$Q,J175)&gt;0,"股份内","股份外")</f>
        <v>股份外</v>
      </c>
      <c r="R175" s="79" t="e">
        <f ca="1">_xlfn.XLOOKUP(F175,产值及收款计划!C:C,产值及收款计划!B:B)</f>
        <v>#NAME?</v>
      </c>
      <c r="S175" s="79" t="e">
        <f ca="1">_xlfn.XLOOKUP(F175,产值及收款计划!C:C,产值及收款计划!O:O)</f>
        <v>#NAME?</v>
      </c>
    </row>
    <row r="176" spans="1:19" x14ac:dyDescent="0.15">
      <c r="A176" s="128"/>
      <c r="B176" s="13">
        <f>[4]长账龄落实计划!A16</f>
        <v>195</v>
      </c>
      <c r="C176" s="131">
        <f>[4]长账龄落实计划!B16</f>
        <v>45657</v>
      </c>
      <c r="D176" s="13" t="str">
        <f>[4]长账龄落实计划!C16</f>
        <v>政和杨源至永定高速公路永泰至德化段BIM咨询服务合同 - 福建第一公路工程集团有限公司泉州设计分公司 - 无税开票69339.62</v>
      </c>
      <c r="E176" s="13" t="str">
        <f>[4]长账龄落实计划!D16</f>
        <v>福建第一公路工程集团有限公司</v>
      </c>
      <c r="F176" s="13" t="str">
        <f>[4]长账龄落实计划!E16</f>
        <v>ZHT2023110300132</v>
      </c>
      <c r="G176" s="13" t="str">
        <f>_xlfn.XLOOKUP(F176,[9]【SUIT】合同静态信息表!$B:$B,[9]【SUIT】合同静态信息表!$C:$C)</f>
        <v>政和杨源至永定高速公路永泰至德化段BIM咨询服务合同</v>
      </c>
      <c r="H176" s="13">
        <f>[4]长账龄落实计划!G16</f>
        <v>0</v>
      </c>
      <c r="I176" s="13">
        <f>[4]长账龄落实计划!H16</f>
        <v>73500</v>
      </c>
      <c r="J176" s="13" t="str">
        <f>_xlfn.XLOOKUP(F176,[9]【SUIT】合同静态信息表!$B:$B,[9]【SUIT】合同静态信息表!$K:$K)</f>
        <v>福建第一公路工程集团有限公司泉州设计分公司</v>
      </c>
      <c r="K176" s="13" t="str">
        <f>[4]长账龄落实计划!J16</f>
        <v>全部落实</v>
      </c>
      <c r="L176" s="13">
        <f>[4]长账龄落实计划!K16</f>
        <v>0</v>
      </c>
      <c r="M176" s="13">
        <f>IF(COUNTIF($F$30:F176,F176)=1,COUNTIF($F$30:F176,F176),"")</f>
        <v>1</v>
      </c>
      <c r="N176" s="128">
        <f t="shared" si="17"/>
        <v>7.35</v>
      </c>
      <c r="O176" s="79">
        <f t="shared" si="18"/>
        <v>101</v>
      </c>
      <c r="P176" s="79" t="str">
        <f t="shared" si="19"/>
        <v>2年</v>
      </c>
      <c r="Q176" s="79" t="str">
        <f>IF(COUNTIF([9]辅助列设置!$Q:$Q,J176)&gt;0,"股份内","股份外")</f>
        <v>股份外</v>
      </c>
      <c r="R176" s="79" t="e">
        <f ca="1">_xlfn.XLOOKUP(F176,产值及收款计划!C:C,产值及收款计划!B:B)</f>
        <v>#NAME?</v>
      </c>
      <c r="S176" s="79" t="e">
        <f ca="1">_xlfn.XLOOKUP(F176,产值及收款计划!C:C,产值及收款计划!O:O)</f>
        <v>#NAME?</v>
      </c>
    </row>
    <row r="177" spans="1:19" x14ac:dyDescent="0.15">
      <c r="A177" s="128"/>
      <c r="B177" s="13">
        <f>[4]长账龄落实计划!A17</f>
        <v>197</v>
      </c>
      <c r="C177" s="131">
        <f>[4]长账龄落实计划!B17</f>
        <v>45657</v>
      </c>
      <c r="D177" s="13" t="str">
        <f>[4]长账龄落实计划!C17</f>
        <v>轨道交通机电系统、供电系统BIM技术咨询服务项目合同 - 太原市轨道交通智慧建造科技有限公司 - 无税开票132390.6</v>
      </c>
      <c r="E177" s="13" t="str">
        <f>[4]长账龄落实计划!D17</f>
        <v>太原市轨道交通智慧建造科技有限公司</v>
      </c>
      <c r="F177" s="13" t="str">
        <f>[4]长账龄落实计划!E17</f>
        <v>ZHT2024032700031</v>
      </c>
      <c r="G177" s="13" t="str">
        <f>_xlfn.XLOOKUP(F177,[9]【SUIT】合同静态信息表!$B:$B,[9]【SUIT】合同静态信息表!$C:$C)</f>
        <v>轨道交通机电系统、供电系统BIM技术咨询服务项目合同</v>
      </c>
      <c r="H177" s="13">
        <f>[4]长账龄落实计划!G17</f>
        <v>0</v>
      </c>
      <c r="I177" s="13">
        <f>[4]长账龄落实计划!H17</f>
        <v>140334.04</v>
      </c>
      <c r="J177" s="13" t="str">
        <f>_xlfn.XLOOKUP(F177,[9]【SUIT】合同静态信息表!$B:$B,[9]【SUIT】合同静态信息表!$K:$K)</f>
        <v>太原市轨道交通智慧建造科技有限公司</v>
      </c>
      <c r="K177" s="13" t="str">
        <f>[4]长账龄落实计划!J17</f>
        <v>全部落实</v>
      </c>
      <c r="L177" s="13">
        <f>[4]长账龄落实计划!K17</f>
        <v>0</v>
      </c>
      <c r="M177" s="13">
        <f>IF(COUNTIF($F$30:F177,F177)=1,COUNTIF($F$30:F177,F177),"")</f>
        <v>1</v>
      </c>
      <c r="N177" s="128">
        <f t="shared" si="17"/>
        <v>14.033404000000001</v>
      </c>
      <c r="O177" s="79">
        <f t="shared" si="18"/>
        <v>84</v>
      </c>
      <c r="P177" s="79" t="str">
        <f t="shared" si="19"/>
        <v>2年</v>
      </c>
      <c r="Q177" s="79" t="str">
        <f>IF(COUNTIF([9]辅助列设置!$Q:$Q,J177)&gt;0,"股份内","股份外")</f>
        <v>股份外</v>
      </c>
      <c r="R177" s="79" t="e">
        <f ca="1">_xlfn.XLOOKUP(F177,产值及收款计划!C:C,产值及收款计划!B:B)</f>
        <v>#NAME?</v>
      </c>
      <c r="S177" s="79" t="e">
        <f ca="1">_xlfn.XLOOKUP(F177,产值及收款计划!C:C,产值及收款计划!O:O)</f>
        <v>#NAME?</v>
      </c>
    </row>
    <row r="178" spans="1:19" x14ac:dyDescent="0.15">
      <c r="A178" s="128"/>
      <c r="B178" s="13">
        <f>[4]长账龄落实计划!A18</f>
        <v>214</v>
      </c>
      <c r="C178" s="131">
        <f>[4]长账龄落实计划!B18</f>
        <v>45657</v>
      </c>
      <c r="D178" s="13" t="str">
        <f>[4]长账龄落实计划!C18</f>
        <v>太原市城市轨道交通2号线一期工程控制中心楼宇智能化项目BIM智慧楼宇平台 - 青岛海信网络科技股份有限公司 - 无税开票296226.42</v>
      </c>
      <c r="E178" s="13" t="str">
        <f>[4]长账龄落实计划!D18</f>
        <v>青岛海信网络科技股份有限公司</v>
      </c>
      <c r="F178" s="13" t="str">
        <f>[4]长账龄落实计划!E18</f>
        <v>ZHT2022062300047</v>
      </c>
      <c r="G178" s="13" t="str">
        <f>_xlfn.XLOOKUP(F178,[9]【SUIT】合同静态信息表!$B:$B,[9]【SUIT】合同静态信息表!$C:$C)</f>
        <v>太原市城市轨道交通2号线一期工程控制中心楼宇智能化项目BIM智慧楼宇平台</v>
      </c>
      <c r="H178" s="13">
        <f>[4]长账龄落实计划!G18</f>
        <v>0</v>
      </c>
      <c r="I178" s="13">
        <f>[4]长账龄落实计划!H18</f>
        <v>314000</v>
      </c>
      <c r="J178" s="13" t="str">
        <f>_xlfn.XLOOKUP(F178,[9]【SUIT】合同静态信息表!$B:$B,[9]【SUIT】合同静态信息表!$K:$K)</f>
        <v>青岛海信网络科技股份有限公司</v>
      </c>
      <c r="K178" s="13" t="str">
        <f>[4]长账龄落实计划!J18</f>
        <v>全部落实</v>
      </c>
      <c r="L178" s="13">
        <f>[4]长账龄落实计划!K18</f>
        <v>0</v>
      </c>
      <c r="M178" s="13" t="str">
        <f>IF(COUNTIF($F$30:F178,F178)=1,COUNTIF($F$30:F178,F178),"")</f>
        <v/>
      </c>
      <c r="N178" s="128" t="str">
        <f t="shared" si="17"/>
        <v/>
      </c>
      <c r="O178" s="79" t="e">
        <f t="shared" si="18"/>
        <v>#VALUE!</v>
      </c>
      <c r="P178" s="79" t="str">
        <f t="shared" si="19"/>
        <v>2年</v>
      </c>
      <c r="Q178" s="79" t="str">
        <f>IF(COUNTIF([9]辅助列设置!$Q:$Q,J178)&gt;0,"股份内","股份外")</f>
        <v>股份外</v>
      </c>
      <c r="R178" s="79" t="e">
        <f ca="1">_xlfn.XLOOKUP(F178,产值及收款计划!C:C,产值及收款计划!B:B)</f>
        <v>#NAME?</v>
      </c>
      <c r="S178" s="79" t="e">
        <f ca="1">_xlfn.XLOOKUP(F178,产值及收款计划!C:C,产值及收款计划!O:O)</f>
        <v>#NAME?</v>
      </c>
    </row>
    <row r="179" spans="1:19" x14ac:dyDescent="0.15">
      <c r="A179" s="128"/>
      <c r="B179" s="13">
        <f>[5]长账龄落实计划!A2</f>
        <v>1</v>
      </c>
      <c r="C179" s="131">
        <f>[5]长账龄落实计划!B2</f>
        <v>43435</v>
      </c>
      <c r="D179" s="13" t="str">
        <f>[5]长账龄落实计划!C2</f>
        <v>深圳市深旅物业管理有限公司收地补偿用地（居住用地）项目智慧工地设备采购合同</v>
      </c>
      <c r="E179" s="13" t="str">
        <f>[5]长账龄落实计划!D2</f>
        <v>深圳市建工集团股份有限公司</v>
      </c>
      <c r="F179" s="13" t="str">
        <f>[5]长账龄落实计划!E2</f>
        <v>SJHT2018122400012</v>
      </c>
      <c r="G179" s="13" t="str">
        <f>_xlfn.XLOOKUP(F179,[9]【SUIT】合同静态信息表!$B:$B,[9]【SUIT】合同静态信息表!$C:$C)</f>
        <v>深圳市深旅物业管理有限公司收地补偿用地 （居住用地）项目智慧工地设备采购合同</v>
      </c>
      <c r="H179" s="13">
        <f>[5]长账龄落实计划!G2</f>
        <v>382321.4</v>
      </c>
      <c r="I179" s="13">
        <f>[5]长账龄落实计划!H2</f>
        <v>8521.4</v>
      </c>
      <c r="J179" s="13" t="str">
        <f>_xlfn.XLOOKUP(F179,[9]【SUIT】合同静态信息表!$B:$B,[9]【SUIT】合同静态信息表!$K:$K)</f>
        <v>深圳市建工集团股份有限公司</v>
      </c>
      <c r="K179" s="13" t="str">
        <f>[5]长账龄落实计划!J2</f>
        <v>不确定</v>
      </c>
      <c r="L179" s="13">
        <f>[5]长账龄落实计划!K2</f>
        <v>0</v>
      </c>
      <c r="M179" s="13">
        <f>IF(COUNTIF($F$30:F179,F179)=1,COUNTIF($F$30:F179,F179),"")</f>
        <v>1</v>
      </c>
      <c r="N179" s="128">
        <f t="shared" si="17"/>
        <v>9.3412729999999993</v>
      </c>
      <c r="O179" s="79">
        <f t="shared" si="18"/>
        <v>95</v>
      </c>
      <c r="P179" s="79" t="str">
        <f t="shared" si="19"/>
        <v>8年</v>
      </c>
      <c r="Q179" s="79" t="str">
        <f>IF(COUNTIF([9]辅助列设置!$Q:$Q,J179)&gt;0,"股份内","股份外")</f>
        <v>股份外</v>
      </c>
      <c r="R179" s="79" t="e">
        <f ca="1">_xlfn.XLOOKUP(F179,产值及收款计划!C:C,产值及收款计划!B:B)</f>
        <v>#NAME?</v>
      </c>
      <c r="S179" s="79" t="e">
        <f ca="1">_xlfn.XLOOKUP(F179,产值及收款计划!C:C,产值及收款计划!O:O)</f>
        <v>#NAME?</v>
      </c>
    </row>
    <row r="180" spans="1:19" x14ac:dyDescent="0.15">
      <c r="A180" s="128"/>
      <c r="B180" s="13">
        <f>[5]长账龄落实计划!A3</f>
        <v>2</v>
      </c>
      <c r="C180" s="131">
        <f>[5]长账龄落实计划!B3</f>
        <v>43466</v>
      </c>
      <c r="D180" s="13" t="str">
        <f>[5]长账龄落实计划!C3</f>
        <v>邦彦绿谷工厂智慧建造合同</v>
      </c>
      <c r="E180" s="13" t="str">
        <f>[5]长账龄落实计划!D3</f>
        <v>深圳市嘉盛建筑工程有限公司</v>
      </c>
      <c r="F180" s="13" t="str">
        <f>[5]长账龄落实计划!E3</f>
        <v>SJHT2018122400010</v>
      </c>
      <c r="G180" s="13" t="str">
        <f>_xlfn.XLOOKUP(F180,[9]【SUIT】合同静态信息表!$B:$B,[9]【SUIT】合同静态信息表!$C:$C)</f>
        <v>邦彦绿谷工厂智慧建造合同</v>
      </c>
      <c r="H180" s="13">
        <f>[5]长账龄落实计划!G3</f>
        <v>67500</v>
      </c>
      <c r="I180" s="13">
        <f>[5]长账龄落实计划!H3</f>
        <v>8924</v>
      </c>
      <c r="J180" s="13" t="str">
        <f>_xlfn.XLOOKUP(F180,[9]【SUIT】合同静态信息表!$B:$B,[9]【SUIT】合同静态信息表!$K:$K)</f>
        <v>深圳市嘉盛建筑工程有限公司</v>
      </c>
      <c r="K180" s="13" t="str">
        <f>[5]长账龄落实计划!J3</f>
        <v>无法落实</v>
      </c>
      <c r="L180" s="13">
        <f>[5]长账龄落实计划!K3</f>
        <v>0</v>
      </c>
      <c r="M180" s="13">
        <f>IF(COUNTIF($F$30:F180,F180)=1,COUNTIF($F$30:F180,F180),"")</f>
        <v>1</v>
      </c>
      <c r="N180" s="128">
        <f t="shared" si="17"/>
        <v>0.89239999999999997</v>
      </c>
      <c r="O180" s="79">
        <f t="shared" si="18"/>
        <v>125</v>
      </c>
      <c r="P180" s="79" t="str">
        <f t="shared" si="19"/>
        <v>7年</v>
      </c>
      <c r="Q180" s="79" t="str">
        <f>IF(COUNTIF([9]辅助列设置!$Q:$Q,J180)&gt;0,"股份内","股份外")</f>
        <v>股份外</v>
      </c>
      <c r="R180" s="132" t="s">
        <v>29</v>
      </c>
      <c r="S180" s="79" t="e">
        <f ca="1">_xlfn.XLOOKUP(F180,产值及收款计划!C:C,产值及收款计划!O:O)</f>
        <v>#NAME?</v>
      </c>
    </row>
    <row r="181" spans="1:19" x14ac:dyDescent="0.15">
      <c r="A181" s="128"/>
      <c r="B181" s="13">
        <f>[5]长账龄落实计划!A4</f>
        <v>3</v>
      </c>
      <c r="C181" s="131">
        <f>[5]长账龄落实计划!B4</f>
        <v>43587</v>
      </c>
      <c r="D181" s="13" t="str">
        <f>[5]长账龄落实计划!C4</f>
        <v>飞影思用电检测合同</v>
      </c>
      <c r="E181" s="13" t="str">
        <f>[5]长账龄落实计划!D4</f>
        <v>深圳市西部城建工程有限公司</v>
      </c>
      <c r="F181" s="13" t="str">
        <f>[5]长账龄落实计划!E4</f>
        <v>SJHT2018122400011</v>
      </c>
      <c r="G181" s="13" t="str">
        <f>_xlfn.XLOOKUP(F181,[9]【SUIT】合同静态信息表!$B:$B,[9]【SUIT】合同静态信息表!$C:$C)</f>
        <v>飞影思用电检测合同</v>
      </c>
      <c r="H181" s="13">
        <f>[5]长账龄落实计划!G4</f>
        <v>6000</v>
      </c>
      <c r="I181" s="13">
        <f>[5]长账龄落实计划!H4</f>
        <v>6000</v>
      </c>
      <c r="J181" s="13" t="str">
        <f>_xlfn.XLOOKUP(F181,[9]【SUIT】合同静态信息表!$B:$B,[9]【SUIT】合同静态信息表!$K:$K)</f>
        <v>深圳市西部城建工程有限公司</v>
      </c>
      <c r="K181" s="13" t="str">
        <f>[5]长账龄落实计划!J4</f>
        <v>无法落实</v>
      </c>
      <c r="L181" s="13">
        <f>[5]长账龄落实计划!K4</f>
        <v>0</v>
      </c>
      <c r="M181" s="13">
        <f>IF(COUNTIF($F$30:F181,F181)=1,COUNTIF($F$30:F181,F181),"")</f>
        <v>1</v>
      </c>
      <c r="N181" s="128">
        <f t="shared" si="17"/>
        <v>0.6</v>
      </c>
      <c r="O181" s="79">
        <f t="shared" si="18"/>
        <v>130</v>
      </c>
      <c r="P181" s="79" t="str">
        <f t="shared" si="19"/>
        <v>7年</v>
      </c>
      <c r="Q181" s="79" t="str">
        <f>IF(COUNTIF([9]辅助列设置!$Q:$Q,J181)&gt;0,"股份内","股份外")</f>
        <v>股份外</v>
      </c>
      <c r="R181" s="79" t="e">
        <f ca="1">_xlfn.XLOOKUP(F181,产值及收款计划!C:C,产值及收款计划!B:B)</f>
        <v>#NAME?</v>
      </c>
      <c r="S181" s="79" t="e">
        <f ca="1">_xlfn.XLOOKUP(F181,产值及收款计划!C:C,产值及收款计划!O:O)</f>
        <v>#NAME?</v>
      </c>
    </row>
    <row r="182" spans="1:19" x14ac:dyDescent="0.15">
      <c r="A182" s="128"/>
      <c r="B182" s="13">
        <f>[5]长账龄落实计划!A5</f>
        <v>4</v>
      </c>
      <c r="C182" s="131">
        <f>[5]长账龄落实计划!B5</f>
        <v>43709</v>
      </c>
      <c r="D182" s="13" t="str">
        <f>[5]长账龄落实计划!C5</f>
        <v>南通市地铁一号线龙门吊智慧监测设备采购合同</v>
      </c>
      <c r="E182" s="13" t="str">
        <f>[5]长账龄落实计划!D5</f>
        <v>中铁隧道集团三处有限公司</v>
      </c>
      <c r="F182" s="13" t="str">
        <f>[5]长账龄落实计划!E5</f>
        <v>SJHT2019031800028</v>
      </c>
      <c r="G182" s="13" t="str">
        <f>_xlfn.XLOOKUP(F182,[9]【SUIT】合同静态信息表!$B:$B,[9]【SUIT】合同静态信息表!$C:$C)</f>
        <v>南通市地铁一号线龙门吊智慧监测设备采购合同 （中铁隧道）</v>
      </c>
      <c r="H182" s="13">
        <f>[5]长账龄落实计划!G5</f>
        <v>212000</v>
      </c>
      <c r="I182" s="13">
        <f>[5]长账龄落实计划!H5</f>
        <v>57000</v>
      </c>
      <c r="J182" s="13" t="str">
        <f>_xlfn.XLOOKUP(F182,[9]【SUIT】合同静态信息表!$B:$B,[9]【SUIT】合同静态信息表!$K:$K)</f>
        <v>南通思迈通信息科技有限公司</v>
      </c>
      <c r="K182" s="13" t="str">
        <f>[5]长账龄落实计划!J5</f>
        <v>不确定</v>
      </c>
      <c r="L182" s="13">
        <f>[5]长账龄落实计划!K5</f>
        <v>0</v>
      </c>
      <c r="M182" s="13">
        <f>IF(COUNTIF($F$30:F182,F182)=1,COUNTIF($F$30:F182,F182),"")</f>
        <v>1</v>
      </c>
      <c r="N182" s="128">
        <f t="shared" si="17"/>
        <v>5.7</v>
      </c>
      <c r="O182" s="79">
        <f t="shared" si="18"/>
        <v>103</v>
      </c>
      <c r="P182" s="79" t="str">
        <f t="shared" si="19"/>
        <v>7年</v>
      </c>
      <c r="Q182" s="79" t="str">
        <f>IF(COUNTIF([9]辅助列设置!$Q:$Q,J182)&gt;0,"股份内","股份外")</f>
        <v>股份外</v>
      </c>
      <c r="R182" s="79" t="e">
        <f ca="1">_xlfn.XLOOKUP(F182,产值及收款计划!C:C,产值及收款计划!B:B)</f>
        <v>#NAME?</v>
      </c>
      <c r="S182" s="79" t="e">
        <f ca="1">_xlfn.XLOOKUP(F182,产值及收款计划!C:C,产值及收款计划!O:O)</f>
        <v>#NAME?</v>
      </c>
    </row>
    <row r="183" spans="1:19" x14ac:dyDescent="0.15">
      <c r="A183" s="128"/>
      <c r="B183" s="13">
        <f>[5]长账龄落实计划!A6</f>
        <v>5</v>
      </c>
      <c r="C183" s="131">
        <f>[5]长账龄落实计划!B6</f>
        <v>43800</v>
      </c>
      <c r="D183" s="13" t="str">
        <f>[5]长账龄落实计划!C6</f>
        <v>深圳市建设行业综合管理平台项目软件开发服务合同</v>
      </c>
      <c r="E183" s="13" t="str">
        <f>[5]长账龄落实计划!D6</f>
        <v>深圳市城市公共安全技术研究院有限公司</v>
      </c>
      <c r="F183" s="13" t="str">
        <f>[5]长账龄落实计划!E6</f>
        <v>SJHT2019121800148</v>
      </c>
      <c r="G183" s="13" t="str">
        <f>_xlfn.XLOOKUP(F183,[9]【SUIT】合同静态信息表!$B:$B,[9]【SUIT】合同静态信息表!$C:$C)</f>
        <v>深圳市建设行业综合管理平台项目软件开发服务合同</v>
      </c>
      <c r="H183" s="13">
        <f>[5]长账龄落实计划!G6</f>
        <v>3470000</v>
      </c>
      <c r="I183" s="13">
        <f>[5]长账龄落实计划!H6</f>
        <v>694000</v>
      </c>
      <c r="J183" s="13" t="str">
        <f>_xlfn.XLOOKUP(F183,[9]【SUIT】合同静态信息表!$B:$B,[9]【SUIT】合同静态信息表!$K:$K)</f>
        <v>深圳市城市公共安全技术研究院有限公司</v>
      </c>
      <c r="K183" s="13" t="str">
        <f>[5]长账龄落实计划!J6</f>
        <v>不确定</v>
      </c>
      <c r="L183" s="13">
        <f>[5]长账龄落实计划!K6</f>
        <v>0</v>
      </c>
      <c r="M183" s="13">
        <f>IF(COUNTIF($F$30:F183,F183)=1,COUNTIF($F$30:F183,F183),"")</f>
        <v>1</v>
      </c>
      <c r="N183" s="128">
        <f t="shared" si="17"/>
        <v>242.9</v>
      </c>
      <c r="O183" s="79">
        <f t="shared" si="18"/>
        <v>10</v>
      </c>
      <c r="P183" s="79" t="str">
        <f t="shared" si="19"/>
        <v>7年</v>
      </c>
      <c r="Q183" s="79" t="str">
        <f>IF(COUNTIF([9]辅助列设置!$Q:$Q,J183)&gt;0,"股份内","股份外")</f>
        <v>股份外</v>
      </c>
      <c r="R183" s="79" t="e">
        <f ca="1">_xlfn.XLOOKUP(F183,产值及收款计划!C:C,产值及收款计划!B:B)</f>
        <v>#NAME?</v>
      </c>
      <c r="S183" s="79" t="e">
        <f ca="1">_xlfn.XLOOKUP(F183,产值及收款计划!C:C,产值及收款计划!O:O)</f>
        <v>#NAME?</v>
      </c>
    </row>
    <row r="184" spans="1:19" x14ac:dyDescent="0.15">
      <c r="A184" s="128"/>
      <c r="B184" s="13">
        <f>[5]长账龄落实计划!A7</f>
        <v>6</v>
      </c>
      <c r="C184" s="131">
        <f>[5]长账龄落实计划!B7</f>
        <v>43983</v>
      </c>
      <c r="D184" s="13" t="str">
        <f>[5]长账龄落实计划!C7</f>
        <v>深圳宝安区空港新城启动区展览大道3号桥与凤塘大道7号桥BIM服务合同-上海五行建筑装潢有限公司</v>
      </c>
      <c r="E184" s="13" t="str">
        <f>[5]长账龄落实计划!D7</f>
        <v>上海五行建筑装潢有限公司</v>
      </c>
      <c r="F184" s="13" t="str">
        <f>[5]长账龄落实计划!E7</f>
        <v>ZHT2020032700010</v>
      </c>
      <c r="G184" s="13" t="str">
        <f>_xlfn.XLOOKUP(F184,[9]【SUIT】合同静态信息表!$B:$B,[9]【SUIT】合同静态信息表!$C:$C)</f>
        <v>深圳宝安区空港新城启动区展览大道 3 号桥与凤塘大道7号桥BIM服务合同</v>
      </c>
      <c r="H184" s="13">
        <f>[5]长账龄落实计划!G7</f>
        <v>203000</v>
      </c>
      <c r="I184" s="13">
        <f>[5]长账龄落实计划!H7</f>
        <v>203000</v>
      </c>
      <c r="J184" s="13" t="str">
        <f>_xlfn.XLOOKUP(F184,[9]【SUIT】合同静态信息表!$B:$B,[9]【SUIT】合同静态信息表!$K:$K)</f>
        <v>上海五行建筑装潢有限公司</v>
      </c>
      <c r="K184" s="13" t="str">
        <f>[5]长账龄落实计划!J7</f>
        <v>无法落实</v>
      </c>
      <c r="L184" s="13">
        <f>[5]长账龄落实计划!K7</f>
        <v>0</v>
      </c>
      <c r="M184" s="13">
        <f>IF(COUNTIF($F$30:F184,F184)=1,COUNTIF($F$30:F184,F184),"")</f>
        <v>1</v>
      </c>
      <c r="N184" s="128">
        <f t="shared" si="17"/>
        <v>20.3</v>
      </c>
      <c r="O184" s="79">
        <f t="shared" si="18"/>
        <v>72</v>
      </c>
      <c r="P184" s="79" t="str">
        <f t="shared" si="19"/>
        <v>6年</v>
      </c>
      <c r="Q184" s="79" t="str">
        <f>IF(COUNTIF([9]辅助列设置!$Q:$Q,J184)&gt;0,"股份内","股份外")</f>
        <v>股份外</v>
      </c>
      <c r="R184" s="132" t="s">
        <v>29</v>
      </c>
      <c r="S184" s="79" t="e">
        <f ca="1">_xlfn.XLOOKUP(F184,产值及收款计划!C:C,产值及收款计划!O:O)</f>
        <v>#NAME?</v>
      </c>
    </row>
    <row r="185" spans="1:19" x14ac:dyDescent="0.15">
      <c r="A185" s="128"/>
      <c r="B185" s="13">
        <f>[5]长账龄落实计划!A8</f>
        <v>7</v>
      </c>
      <c r="C185" s="131">
        <f>[5]长账龄落实计划!B8</f>
        <v>44014</v>
      </c>
      <c r="D185" s="13" t="str">
        <f>[5]长账龄落实计划!C8</f>
        <v>深圳市建设行业综合管理平台项目软件开发服务合同</v>
      </c>
      <c r="E185" s="13" t="str">
        <f>[5]长账龄落实计划!D8</f>
        <v>深圳市城市公共安全技术研究院有限公司</v>
      </c>
      <c r="F185" s="13" t="str">
        <f>[5]长账龄落实计划!E8</f>
        <v>SJHT2019121800148</v>
      </c>
      <c r="G185" s="13" t="str">
        <f>_xlfn.XLOOKUP(F185,[9]【SUIT】合同静态信息表!$B:$B,[9]【SUIT】合同静态信息表!$C:$C)</f>
        <v>深圳市建设行业综合管理平台项目软件开发服务合同</v>
      </c>
      <c r="H185" s="13">
        <f>[5]长账龄落实计划!G8</f>
        <v>3470000</v>
      </c>
      <c r="I185" s="13">
        <f>[5]长账龄落实计划!H8</f>
        <v>1041000</v>
      </c>
      <c r="J185" s="13" t="str">
        <f>_xlfn.XLOOKUP(F185,[9]【SUIT】合同静态信息表!$B:$B,[9]【SUIT】合同静态信息表!$K:$K)</f>
        <v>深圳市城市公共安全技术研究院有限公司</v>
      </c>
      <c r="K185" s="13" t="str">
        <f>[5]长账龄落实计划!J8</f>
        <v>不确定</v>
      </c>
      <c r="L185" s="13">
        <f>[5]长账龄落实计划!K8</f>
        <v>0</v>
      </c>
      <c r="M185" s="13" t="str">
        <f>IF(COUNTIF($F$30:F185,F185)=1,COUNTIF($F$30:F185,F185),"")</f>
        <v/>
      </c>
      <c r="N185" s="128" t="str">
        <f t="shared" si="17"/>
        <v/>
      </c>
      <c r="O185" s="79" t="e">
        <f t="shared" si="18"/>
        <v>#VALUE!</v>
      </c>
      <c r="P185" s="79" t="str">
        <f t="shared" si="19"/>
        <v>6年</v>
      </c>
      <c r="Q185" s="79" t="str">
        <f>IF(COUNTIF([9]辅助列设置!$Q:$Q,J185)&gt;0,"股份内","股份外")</f>
        <v>股份外</v>
      </c>
      <c r="R185" s="79" t="e">
        <f ca="1">_xlfn.XLOOKUP(F185,产值及收款计划!C:C,产值及收款计划!B:B)</f>
        <v>#NAME?</v>
      </c>
      <c r="S185" s="79" t="e">
        <f ca="1">_xlfn.XLOOKUP(F185,产值及收款计划!C:C,产值及收款计划!O:O)</f>
        <v>#NAME?</v>
      </c>
    </row>
    <row r="186" spans="1:19" x14ac:dyDescent="0.15">
      <c r="A186" s="128"/>
      <c r="B186" s="13">
        <f>[5]长账龄落实计划!A9</f>
        <v>8</v>
      </c>
      <c r="C186" s="131">
        <f>[5]长账龄落实计划!B9</f>
        <v>44077</v>
      </c>
      <c r="D186" s="13" t="str">
        <f>[5]长账龄落实计划!C9</f>
        <v>深圳市深旅物业管理有限公司收地补偿用地（居住用地）项目智慧工地设备采购合同</v>
      </c>
      <c r="E186" s="13" t="str">
        <f>[5]长账龄落实计划!D9</f>
        <v>深圳市建工集团股份有限公司</v>
      </c>
      <c r="F186" s="13" t="str">
        <f>[5]长账龄落实计划!E9</f>
        <v>SJHT2018122400012</v>
      </c>
      <c r="G186" s="13" t="str">
        <f>_xlfn.XLOOKUP(F186,[9]【SUIT】合同静态信息表!$B:$B,[9]【SUIT】合同静态信息表!$C:$C)</f>
        <v>深圳市深旅物业管理有限公司收地补偿用地 （居住用地）项目智慧工地设备采购合同</v>
      </c>
      <c r="H186" s="13">
        <f>[5]长账龄落实计划!G9</f>
        <v>382321.4</v>
      </c>
      <c r="I186" s="13">
        <f>[5]长账龄落实计划!H9</f>
        <v>84891.33</v>
      </c>
      <c r="J186" s="13" t="str">
        <f>_xlfn.XLOOKUP(F186,[9]【SUIT】合同静态信息表!$B:$B,[9]【SUIT】合同静态信息表!$K:$K)</f>
        <v>深圳市建工集团股份有限公司</v>
      </c>
      <c r="K186" s="13" t="str">
        <f>[5]长账龄落实计划!J9</f>
        <v>不确定</v>
      </c>
      <c r="L186" s="13">
        <f>[5]长账龄落实计划!K9</f>
        <v>0</v>
      </c>
      <c r="M186" s="13" t="str">
        <f>IF(COUNTIF($F$30:F186,F186)=1,COUNTIF($F$30:F186,F186),"")</f>
        <v/>
      </c>
      <c r="N186" s="128" t="str">
        <f t="shared" si="17"/>
        <v/>
      </c>
      <c r="O186" s="79" t="e">
        <f t="shared" si="18"/>
        <v>#VALUE!</v>
      </c>
      <c r="P186" s="79" t="str">
        <f t="shared" si="19"/>
        <v>6年</v>
      </c>
      <c r="Q186" s="79" t="str">
        <f>IF(COUNTIF([9]辅助列设置!$Q:$Q,J186)&gt;0,"股份内","股份外")</f>
        <v>股份外</v>
      </c>
      <c r="R186" s="79" t="e">
        <f ca="1">_xlfn.XLOOKUP(F186,产值及收款计划!C:C,产值及收款计划!B:B)</f>
        <v>#NAME?</v>
      </c>
      <c r="S186" s="79" t="e">
        <f ca="1">_xlfn.XLOOKUP(F186,产值及收款计划!C:C,产值及收款计划!O:O)</f>
        <v>#NAME?</v>
      </c>
    </row>
    <row r="187" spans="1:19" x14ac:dyDescent="0.15">
      <c r="A187" s="128"/>
      <c r="B187" s="13">
        <f>[5]长账龄落实计划!A10</f>
        <v>12</v>
      </c>
      <c r="C187" s="131">
        <f>[5]长账龄落实计划!B10</f>
        <v>44166</v>
      </c>
      <c r="D187" s="13" t="str">
        <f>[5]长账龄落实计划!C10</f>
        <v>深圳市建设行业综合管理平台项目软件开发服务合同-深圳市城市公共安全技术研究院有限公司-项目进度单69.4万元已开票</v>
      </c>
      <c r="E187" s="13" t="str">
        <f>[5]长账龄落实计划!D10</f>
        <v>深圳市城市公共安全技术研究院有限公司</v>
      </c>
      <c r="F187" s="13" t="str">
        <f>[5]长账龄落实计划!E10</f>
        <v>SJHT2019121800148</v>
      </c>
      <c r="G187" s="13" t="str">
        <f>_xlfn.XLOOKUP(F187,[9]【SUIT】合同静态信息表!$B:$B,[9]【SUIT】合同静态信息表!$C:$C)</f>
        <v>深圳市建设行业综合管理平台项目软件开发服务合同</v>
      </c>
      <c r="H187" s="13">
        <f>[5]长账龄落实计划!G10</f>
        <v>3470000</v>
      </c>
      <c r="I187" s="13">
        <f>[5]长账龄落实计划!H10</f>
        <v>694000</v>
      </c>
      <c r="J187" s="13" t="str">
        <f>_xlfn.XLOOKUP(F187,[9]【SUIT】合同静态信息表!$B:$B,[9]【SUIT】合同静态信息表!$K:$K)</f>
        <v>深圳市城市公共安全技术研究院有限公司</v>
      </c>
      <c r="K187" s="13" t="str">
        <f>[5]长账龄落实计划!J10</f>
        <v>不确定</v>
      </c>
      <c r="L187" s="13">
        <f>[5]长账龄落实计划!K10</f>
        <v>0</v>
      </c>
      <c r="M187" s="13" t="str">
        <f>IF(COUNTIF($F$30:F187,F187)=1,COUNTIF($F$30:F187,F187),"")</f>
        <v/>
      </c>
      <c r="N187" s="128" t="str">
        <f t="shared" si="17"/>
        <v/>
      </c>
      <c r="O187" s="79" t="e">
        <f t="shared" si="18"/>
        <v>#VALUE!</v>
      </c>
      <c r="P187" s="79" t="str">
        <f t="shared" si="19"/>
        <v>6年</v>
      </c>
      <c r="Q187" s="79" t="str">
        <f>IF(COUNTIF([9]辅助列设置!$Q:$Q,J187)&gt;0,"股份内","股份外")</f>
        <v>股份外</v>
      </c>
      <c r="R187" s="79" t="e">
        <f ca="1">_xlfn.XLOOKUP(F187,产值及收款计划!C:C,产值及收款计划!B:B)</f>
        <v>#NAME?</v>
      </c>
      <c r="S187" s="79" t="e">
        <f ca="1">_xlfn.XLOOKUP(F187,产值及收款计划!C:C,产值及收款计划!O:O)</f>
        <v>#NAME?</v>
      </c>
    </row>
    <row r="188" spans="1:19" x14ac:dyDescent="0.15">
      <c r="A188" s="128"/>
      <c r="B188" s="13">
        <f>[5]长账龄落实计划!A11</f>
        <v>14</v>
      </c>
      <c r="C188" s="131">
        <f>[5]长账龄落实计划!B11</f>
        <v>44166</v>
      </c>
      <c r="D188" s="13" t="str">
        <f>[5]长账龄落实计划!C11</f>
        <v>深投控智慧建造监管平台开发技术服务合同-深圳市城市公共安全技术研究院有限公司-项目进度单19.5万元-5.85万元=13.65万元已开票</v>
      </c>
      <c r="E188" s="13" t="str">
        <f>[5]长账龄落实计划!D11</f>
        <v>深圳市城市公共安全技术研究院有限公司</v>
      </c>
      <c r="F188" s="13" t="str">
        <f>[5]长账龄落实计划!E11</f>
        <v>ZHT2020102100064</v>
      </c>
      <c r="G188" s="13" t="str">
        <f>_xlfn.XLOOKUP(F188,[9]【SUIT】合同静态信息表!$B:$B,[9]【SUIT】合同静态信息表!$C:$C)</f>
        <v>深投控智慧建造监管平台开发技术服务合同</v>
      </c>
      <c r="H188" s="13">
        <f>[5]长账龄落实计划!G11</f>
        <v>195000</v>
      </c>
      <c r="I188" s="13">
        <f>[5]长账龄落实计划!H11</f>
        <v>136499.99</v>
      </c>
      <c r="J188" s="13" t="str">
        <f>_xlfn.XLOOKUP(F188,[9]【SUIT】合同静态信息表!$B:$B,[9]【SUIT】合同静态信息表!$K:$K)</f>
        <v>深圳市城市公共安全技术研究院有限公司</v>
      </c>
      <c r="K188" s="13" t="str">
        <f>[5]长账龄落实计划!J11</f>
        <v>不确定</v>
      </c>
      <c r="L188" s="13">
        <f>[5]长账龄落实计划!K11</f>
        <v>0</v>
      </c>
      <c r="M188" s="13">
        <f>IF(COUNTIF($F$30:F188,F188)=1,COUNTIF($F$30:F188,F188),"")</f>
        <v>1</v>
      </c>
      <c r="N188" s="128">
        <f t="shared" si="17"/>
        <v>13.649998999999999</v>
      </c>
      <c r="O188" s="79">
        <f t="shared" si="18"/>
        <v>85</v>
      </c>
      <c r="P188" s="79" t="str">
        <f t="shared" si="19"/>
        <v>6年</v>
      </c>
      <c r="Q188" s="79" t="str">
        <f>IF(COUNTIF([9]辅助列设置!$Q:$Q,J188)&gt;0,"股份内","股份外")</f>
        <v>股份外</v>
      </c>
      <c r="R188" s="79" t="e">
        <f ca="1">_xlfn.XLOOKUP(F188,产值及收款计划!C:C,产值及收款计划!B:B)</f>
        <v>#NAME?</v>
      </c>
      <c r="S188" s="79" t="e">
        <f ca="1">_xlfn.XLOOKUP(F188,产值及收款计划!C:C,产值及收款计划!O:O)</f>
        <v>#NAME?</v>
      </c>
    </row>
    <row r="189" spans="1:19" x14ac:dyDescent="0.15">
      <c r="A189" s="128"/>
      <c r="B189" s="13">
        <f>[5]长账龄落实计划!A12</f>
        <v>15</v>
      </c>
      <c r="C189" s="131">
        <f>[5]长账龄落实计划!B12</f>
        <v>44166</v>
      </c>
      <c r="D189" s="13" t="str">
        <f>[5]长账龄落实计划!C12</f>
        <v>深圳市医疗器械检测和生物医药安全评价中心建设项目-上海市地下空间设计研究总院有限公司</v>
      </c>
      <c r="E189" s="13" t="str">
        <f>[5]长账龄落实计划!D12</f>
        <v>上海市地下空间设计研究总院有限公司</v>
      </c>
      <c r="F189" s="13" t="str">
        <f>[5]长账龄落实计划!E12</f>
        <v>SJHT2019121300121</v>
      </c>
      <c r="G189" s="13" t="str">
        <f>_xlfn.XLOOKUP(F189,[9]【SUIT】合同静态信息表!$B:$B,[9]【SUIT】合同静态信息表!$C:$C)</f>
        <v>地下院平移-深圳市医疗器械检测和生物医药安全评价中心建设项目</v>
      </c>
      <c r="H189" s="13">
        <f>[5]长账龄落实计划!G12</f>
        <v>388400</v>
      </c>
      <c r="I189" s="13">
        <f>[5]长账龄落实计划!H12</f>
        <v>12812</v>
      </c>
      <c r="J189" s="13" t="str">
        <f>_xlfn.XLOOKUP(F189,[9]【SUIT】合同静态信息表!$B:$B,[9]【SUIT】合同静态信息表!$K:$K)</f>
        <v>上海市地下空间设计研究总院有限公司</v>
      </c>
      <c r="K189" s="13" t="str">
        <f>[5]长账龄落实计划!J12</f>
        <v>全部落实</v>
      </c>
      <c r="L189" s="13">
        <f>[5]长账龄落实计划!K12</f>
        <v>0</v>
      </c>
      <c r="M189" s="13">
        <f>IF(COUNTIF($F$30:F189,F189)=1,COUNTIF($F$30:F189,F189),"")</f>
        <v>1</v>
      </c>
      <c r="N189" s="128">
        <f t="shared" si="17"/>
        <v>11.496700000000001</v>
      </c>
      <c r="O189" s="79">
        <f t="shared" si="18"/>
        <v>92</v>
      </c>
      <c r="P189" s="79" t="str">
        <f t="shared" si="19"/>
        <v>6年</v>
      </c>
      <c r="Q189" s="79" t="str">
        <f>IF(COUNTIF([9]辅助列设置!$Q:$Q,J189)&gt;0,"股份内","股份外")</f>
        <v>股份内</v>
      </c>
      <c r="R189" s="79" t="e">
        <f ca="1">_xlfn.XLOOKUP(F189,产值及收款计划!C:C,产值及收款计划!B:B)</f>
        <v>#NAME?</v>
      </c>
      <c r="S189" s="79" t="e">
        <f ca="1">_xlfn.XLOOKUP(F189,产值及收款计划!C:C,产值及收款计划!O:O)</f>
        <v>#NAME?</v>
      </c>
    </row>
    <row r="190" spans="1:19" x14ac:dyDescent="0.15">
      <c r="A190" s="128"/>
      <c r="B190" s="13">
        <f>[5]长账龄落实计划!A13</f>
        <v>16</v>
      </c>
      <c r="C190" s="131">
        <f>[5]长账龄落实计划!B13</f>
        <v>44166</v>
      </c>
      <c r="D190" s="13" t="str">
        <f>[5]长账龄落实计划!C13</f>
        <v>深圳市建设工程质量安全智能监管平台项目软件平台开发-上海市地下空间设计研究总院有限公司</v>
      </c>
      <c r="E190" s="13" t="str">
        <f>[5]长账龄落实计划!D13</f>
        <v>上海市地下空间设计研究总院有限公司</v>
      </c>
      <c r="F190" s="13" t="str">
        <f>[5]长账龄落实计划!E13</f>
        <v>SJHT2019121700133</v>
      </c>
      <c r="G190" s="13" t="str">
        <f>_xlfn.XLOOKUP(F190,[9]【SUIT】合同静态信息表!$B:$B,[9]【SUIT】合同静态信息表!$C:$C)</f>
        <v>地下院平移-深圳市建设工程质量安全智能监管平台项目软件平台开发</v>
      </c>
      <c r="H190" s="13">
        <f>[5]长账龄落实计划!G13</f>
        <v>2535600</v>
      </c>
      <c r="I190" s="13">
        <f>[5]长账龄落实计划!H13</f>
        <v>2113000</v>
      </c>
      <c r="J190" s="13" t="str">
        <f>_xlfn.XLOOKUP(F190,[9]【SUIT】合同静态信息表!$B:$B,[9]【SUIT】合同静态信息表!$K:$K)</f>
        <v>上海市地下空间设计研究总院有限公司</v>
      </c>
      <c r="K190" s="13" t="str">
        <f>[5]长账龄落实计划!J13</f>
        <v>不确定</v>
      </c>
      <c r="L190" s="13">
        <f>[5]长账龄落实计划!K13</f>
        <v>0</v>
      </c>
      <c r="M190" s="13">
        <f>IF(COUNTIF($F$30:F190,F190)=1,COUNTIF($F$30:F190,F190),"")</f>
        <v>1</v>
      </c>
      <c r="N190" s="128">
        <f t="shared" si="17"/>
        <v>211.3</v>
      </c>
      <c r="O190" s="79">
        <f t="shared" si="18"/>
        <v>13</v>
      </c>
      <c r="P190" s="79" t="str">
        <f t="shared" si="19"/>
        <v>6年</v>
      </c>
      <c r="Q190" s="79" t="str">
        <f>IF(COUNTIF([9]辅助列设置!$Q:$Q,J190)&gt;0,"股份内","股份外")</f>
        <v>股份内</v>
      </c>
      <c r="R190" s="79" t="e">
        <f ca="1">_xlfn.XLOOKUP(F190,产值及收款计划!C:C,产值及收款计划!B:B)</f>
        <v>#NAME?</v>
      </c>
      <c r="S190" s="79" t="e">
        <f ca="1">_xlfn.XLOOKUP(F190,产值及收款计划!C:C,产值及收款计划!O:O)</f>
        <v>#NAME?</v>
      </c>
    </row>
    <row r="191" spans="1:19" x14ac:dyDescent="0.15">
      <c r="A191" s="128"/>
      <c r="B191" s="13">
        <f>[5]长账龄落实计划!A14</f>
        <v>17</v>
      </c>
      <c r="C191" s="131">
        <f>[5]长账龄落实计划!B14</f>
        <v>44197</v>
      </c>
      <c r="D191" s="13" t="str">
        <f>[5]长账龄落实计划!C14</f>
        <v>皇岗口岸重建项目拆除工程II标段合同-中建科工集团有限公司</v>
      </c>
      <c r="E191" s="13" t="str">
        <f>[5]长账龄落实计划!D14</f>
        <v>中建科工集团有限公司</v>
      </c>
      <c r="F191" s="13" t="str">
        <f>[5]长账龄落实计划!E14</f>
        <v>ZHT2020072900038</v>
      </c>
      <c r="G191" s="13" t="str">
        <f>_xlfn.XLOOKUP(F191,[9]【SUIT】合同静态信息表!$B:$B,[9]【SUIT】合同静态信息表!$C:$C)</f>
        <v>皇岗口岸重建项目拆除工程II标段合同</v>
      </c>
      <c r="H191" s="13">
        <f>[5]长账龄落实计划!G14</f>
        <v>328960</v>
      </c>
      <c r="I191" s="13">
        <f>[5]长账龄落实计划!H14</f>
        <v>5249.4</v>
      </c>
      <c r="J191" s="13" t="str">
        <f>_xlfn.XLOOKUP(F191,[9]【SUIT】合同静态信息表!$B:$B,[9]【SUIT】合同静态信息表!$K:$K)</f>
        <v>中建科工集团有限公司</v>
      </c>
      <c r="K191" s="13" t="str">
        <f>[5]长账龄落实计划!J14</f>
        <v>全部落实</v>
      </c>
      <c r="L191" s="13">
        <f>[5]长账龄落实计划!K14</f>
        <v>0</v>
      </c>
      <c r="M191" s="13">
        <f>IF(COUNTIF($F$30:F191,F191)=1,COUNTIF($F$30:F191,F191),"")</f>
        <v>1</v>
      </c>
      <c r="N191" s="128">
        <f t="shared" si="17"/>
        <v>0.52493999999999996</v>
      </c>
      <c r="O191" s="79">
        <f t="shared" si="18"/>
        <v>135</v>
      </c>
      <c r="P191" s="79" t="str">
        <f t="shared" si="19"/>
        <v>5年</v>
      </c>
      <c r="Q191" s="79" t="str">
        <f>IF(COUNTIF([9]辅助列设置!$Q:$Q,J191)&gt;0,"股份内","股份外")</f>
        <v>股份外</v>
      </c>
      <c r="R191" s="79" t="e">
        <f ca="1">_xlfn.XLOOKUP(F191,产值及收款计划!C:C,产值及收款计划!B:B)</f>
        <v>#NAME?</v>
      </c>
      <c r="S191" s="79" t="e">
        <f ca="1">_xlfn.XLOOKUP(F191,产值及收款计划!C:C,产值及收款计划!O:O)</f>
        <v>#NAME?</v>
      </c>
    </row>
    <row r="192" spans="1:19" x14ac:dyDescent="0.15">
      <c r="A192" s="128"/>
      <c r="B192" s="13">
        <f>[5]长账龄落实计划!A15</f>
        <v>19</v>
      </c>
      <c r="C192" s="131">
        <f>[5]长账龄落实计划!B15</f>
        <v>44379</v>
      </c>
      <c r="D192" s="13" t="str">
        <f>[5]长账龄落实计划!C15</f>
        <v>新加坡J102智慧工地项目-深圳市协诚泰科技有限公司</v>
      </c>
      <c r="E192" s="13" t="str">
        <f>[5]长账龄落实计划!D15</f>
        <v>上海隧道工程股份（新加坡）有限公司</v>
      </c>
      <c r="F192" s="13" t="str">
        <f>[5]长账龄落实计划!E15</f>
        <v>ZHT2020112200092</v>
      </c>
      <c r="G192" s="13" t="str">
        <f>_xlfn.XLOOKUP(F192,[9]【SUIT】合同静态信息表!$B:$B,[9]【SUIT】合同静态信息表!$C:$C)</f>
        <v>新加坡J102智慧工地项目</v>
      </c>
      <c r="H192" s="13">
        <f>[5]长账龄落实计划!G15</f>
        <v>1615765</v>
      </c>
      <c r="I192" s="13">
        <f>[5]长账龄落实计划!H15</f>
        <v>160450</v>
      </c>
      <c r="J192" s="13" t="str">
        <f>_xlfn.XLOOKUP(F192,[9]【SUIT】合同静态信息表!$B:$B,[9]【SUIT】合同静态信息表!$K:$K)</f>
        <v>上海隧道工程股份（新加坡）有限公司</v>
      </c>
      <c r="K192" s="13" t="str">
        <f>[5]长账龄落实计划!J15</f>
        <v>不确定</v>
      </c>
      <c r="L192" s="13">
        <f>[5]长账龄落实计划!K15</f>
        <v>0</v>
      </c>
      <c r="M192" s="13">
        <f>IF(COUNTIF($F$30:F192,F192)=1,COUNTIF($F$30:F192,F192),"")</f>
        <v>1</v>
      </c>
      <c r="N192" s="128">
        <f t="shared" si="17"/>
        <v>67.956360000000004</v>
      </c>
      <c r="O192" s="79">
        <f t="shared" si="18"/>
        <v>39</v>
      </c>
      <c r="P192" s="79" t="str">
        <f t="shared" si="19"/>
        <v>5年</v>
      </c>
      <c r="Q192" s="79" t="str">
        <f>IF(COUNTIF([9]辅助列设置!$Q:$Q,J192)&gt;0,"股份内","股份外")</f>
        <v>股份内</v>
      </c>
      <c r="R192" s="79" t="e">
        <f ca="1">_xlfn.XLOOKUP(F192,产值及收款计划!C:C,产值及收款计划!B:B)</f>
        <v>#NAME?</v>
      </c>
      <c r="S192" s="79" t="e">
        <f ca="1">_xlfn.XLOOKUP(F192,产值及收款计划!C:C,产值及收款计划!O:O)</f>
        <v>#NAME?</v>
      </c>
    </row>
    <row r="193" spans="1:19" x14ac:dyDescent="0.15">
      <c r="A193" s="128"/>
      <c r="B193" s="13">
        <f>[5]长账龄落实计划!A16</f>
        <v>20</v>
      </c>
      <c r="C193" s="131">
        <f>[5]长账龄落实计划!B16</f>
        <v>44379</v>
      </c>
      <c r="D193" s="13" t="str">
        <f>[5]长账龄落实计划!C16</f>
        <v>深圳市光明区玉律学校(原玉律小学)扩建工程——代建管理技术咨询服务合同-上海市城市建设设计研究总院(集团)有限公司</v>
      </c>
      <c r="E193" s="13" t="str">
        <f>[5]长账龄落实计划!D16</f>
        <v>上海市城市建设设计研究总院（集团）有限公司</v>
      </c>
      <c r="F193" s="13" t="str">
        <f>[5]长账龄落实计划!E16</f>
        <v>ZHT2020111600088</v>
      </c>
      <c r="G193" s="13" t="str">
        <f>_xlfn.XLOOKUP(F193,[9]【SUIT】合同静态信息表!$B:$B,[9]【SUIT】合同静态信息表!$C:$C)</f>
        <v>深圳市光明区玉律学校(原玉律小学)扩建工程——代建管理技术咨询服务合同</v>
      </c>
      <c r="H193" s="13">
        <f>[5]长账龄落实计划!G16</f>
        <v>320000</v>
      </c>
      <c r="I193" s="13">
        <f>[5]长账龄落实计划!H16</f>
        <v>2000</v>
      </c>
      <c r="J193" s="13" t="str">
        <f>_xlfn.XLOOKUP(F193,[9]【SUIT】合同静态信息表!$B:$B,[9]【SUIT】合同静态信息表!$K:$K)</f>
        <v>上海市城市建设设计研究总院（集团）有限公司</v>
      </c>
      <c r="K193" s="13" t="str">
        <f>[5]长账龄落实计划!J16</f>
        <v>不确定</v>
      </c>
      <c r="L193" s="13">
        <f>[5]长账龄落实计划!K16</f>
        <v>0</v>
      </c>
      <c r="M193" s="13">
        <f>IF(COUNTIF($F$30:F193,F193)=1,COUNTIF($F$30:F193,F193),"")</f>
        <v>1</v>
      </c>
      <c r="N193" s="128">
        <f t="shared" si="17"/>
        <v>0.2</v>
      </c>
      <c r="O193" s="79">
        <f t="shared" si="18"/>
        <v>137</v>
      </c>
      <c r="P193" s="79" t="str">
        <f t="shared" si="19"/>
        <v>5年</v>
      </c>
      <c r="Q193" s="79" t="str">
        <f>IF(COUNTIF([9]辅助列设置!$Q:$Q,J193)&gt;0,"股份内","股份外")</f>
        <v>股份内</v>
      </c>
      <c r="R193" s="79" t="e">
        <f ca="1">_xlfn.XLOOKUP(F193,产值及收款计划!C:C,产值及收款计划!B:B)</f>
        <v>#NAME?</v>
      </c>
      <c r="S193" s="79" t="e">
        <f ca="1">_xlfn.XLOOKUP(F193,产值及收款计划!C:C,产值及收款计划!O:O)</f>
        <v>#NAME?</v>
      </c>
    </row>
    <row r="194" spans="1:19" x14ac:dyDescent="0.15">
      <c r="A194" s="128"/>
      <c r="B194" s="13">
        <f>[5]长账龄落实计划!A17</f>
        <v>22</v>
      </c>
      <c r="C194" s="131">
        <f>[5]长账龄落实计划!B17</f>
        <v>44562</v>
      </c>
      <c r="D194" s="13" t="str">
        <f>[5]长账龄落实计划!C17</f>
        <v>文明东越江通道积水监测工程施工合同-海口市桥隧管理有限公司</v>
      </c>
      <c r="E194" s="13" t="str">
        <f>[5]长账龄落实计划!D17</f>
        <v>海口市桥隧管理有限公司</v>
      </c>
      <c r="F194" s="13" t="str">
        <f>[5]长账龄落实计划!E17</f>
        <v>ZHT2021101400117</v>
      </c>
      <c r="G194" s="13" t="str">
        <f>_xlfn.XLOOKUP(F194,[9]【SUIT】合同静态信息表!$B:$B,[9]【SUIT】合同静态信息表!$C:$C)</f>
        <v>文明东越江通道积水监测工程施工合同</v>
      </c>
      <c r="H194" s="13">
        <f>[5]长账龄落实计划!G17</f>
        <v>30000</v>
      </c>
      <c r="I194" s="13">
        <f>[5]长账龄落实计划!H17</f>
        <v>6000</v>
      </c>
      <c r="J194" s="13" t="str">
        <f>_xlfn.XLOOKUP(F194,[9]【SUIT】合同静态信息表!$B:$B,[9]【SUIT】合同静态信息表!$K:$K)</f>
        <v>海口市建工城市运营管理有限公司</v>
      </c>
      <c r="K194" s="13" t="str">
        <f>[5]长账龄落实计划!J17</f>
        <v>不确定</v>
      </c>
      <c r="L194" s="13">
        <f>[5]长账龄落实计划!K17</f>
        <v>0</v>
      </c>
      <c r="M194" s="13">
        <f>IF(COUNTIF($F$30:F194,F194)=1,COUNTIF($F$30:F194,F194),"")</f>
        <v>1</v>
      </c>
      <c r="N194" s="128">
        <f t="shared" si="17"/>
        <v>0.6</v>
      </c>
      <c r="O194" s="79">
        <f t="shared" si="18"/>
        <v>130</v>
      </c>
      <c r="P194" s="79" t="str">
        <f t="shared" si="19"/>
        <v>4年</v>
      </c>
      <c r="Q194" s="79" t="str">
        <f>IF(COUNTIF([9]辅助列设置!$Q:$Q,J194)&gt;0,"股份内","股份外")</f>
        <v>股份外</v>
      </c>
      <c r="R194" s="79" t="e">
        <f ca="1">_xlfn.XLOOKUP(F194,产值及收款计划!C:C,产值及收款计划!B:B)</f>
        <v>#NAME?</v>
      </c>
      <c r="S194" s="79" t="e">
        <f ca="1">_xlfn.XLOOKUP(F194,产值及收款计划!C:C,产值及收款计划!O:O)</f>
        <v>#NAME?</v>
      </c>
    </row>
    <row r="195" spans="1:19" x14ac:dyDescent="0.15">
      <c r="A195" s="128"/>
      <c r="B195" s="13">
        <f>[5]长账龄落实计划!A18</f>
        <v>28</v>
      </c>
      <c r="C195" s="131">
        <f>[5]长账龄落实计划!B18</f>
        <v>44925</v>
      </c>
      <c r="D195" s="13" t="str">
        <f>[5]长账龄落实计划!C18</f>
        <v>重庆交开投科技数据分析系统开发项目-重庆交通开投科技发展有限公司-确认单无税673584.91</v>
      </c>
      <c r="E195" s="13" t="str">
        <f>[5]长账龄落实计划!D18</f>
        <v>重庆交通开投科技发展有限公司</v>
      </c>
      <c r="F195" s="13" t="str">
        <f>[5]长账龄落实计划!E18</f>
        <v>ZHT2022060200042</v>
      </c>
      <c r="G195" s="13" t="str">
        <f>_xlfn.XLOOKUP(F195,[9]【SUIT】合同静态信息表!$B:$B,[9]【SUIT】合同静态信息表!$C:$C)</f>
        <v>工程管理平台项目开发外包合同</v>
      </c>
      <c r="H195" s="13">
        <f>[5]长账龄落实计划!G18</f>
        <v>1020000</v>
      </c>
      <c r="I195" s="13">
        <f>[5]长账龄落实计划!H18</f>
        <v>614000</v>
      </c>
      <c r="J195" s="13" t="str">
        <f>_xlfn.XLOOKUP(F195,[9]【SUIT】合同静态信息表!$B:$B,[9]【SUIT】合同静态信息表!$K:$K)</f>
        <v>重庆交通开投科技发展有限公司</v>
      </c>
      <c r="K195" s="13" t="str">
        <f>[5]长账龄落实计划!J18</f>
        <v>全部落实</v>
      </c>
      <c r="L195" s="13">
        <f>[5]长账龄落实计划!K18</f>
        <v>0</v>
      </c>
      <c r="M195" s="13">
        <f>IF(COUNTIF($F$30:F195,F195)=1,COUNTIF($F$30:F195,F195),"")</f>
        <v>1</v>
      </c>
      <c r="N195" s="128">
        <f t="shared" si="17"/>
        <v>86.9</v>
      </c>
      <c r="O195" s="79">
        <f t="shared" si="18"/>
        <v>29</v>
      </c>
      <c r="P195" s="79" t="str">
        <f t="shared" si="19"/>
        <v>4年</v>
      </c>
      <c r="Q195" s="79" t="str">
        <f>IF(COUNTIF([9]辅助列设置!$Q:$Q,J195)&gt;0,"股份内","股份外")</f>
        <v>股份外</v>
      </c>
      <c r="R195" s="79" t="e">
        <f ca="1">_xlfn.XLOOKUP(F195,产值及收款计划!C:C,产值及收款计划!B:B)</f>
        <v>#NAME?</v>
      </c>
      <c r="S195" s="79" t="e">
        <f ca="1">_xlfn.XLOOKUP(F195,产值及收款计划!C:C,产值及收款计划!O:O)</f>
        <v>#NAME?</v>
      </c>
    </row>
    <row r="196" spans="1:19" x14ac:dyDescent="0.15">
      <c r="A196" s="128"/>
      <c r="B196" s="13">
        <f>[5]长账龄落实计划!A19</f>
        <v>39</v>
      </c>
      <c r="C196" s="131">
        <f>[5]长账龄落实计划!B19</f>
        <v>44925</v>
      </c>
      <c r="D196" s="13" t="str">
        <f>[5]长账龄落实计划!C19</f>
        <v>地下院平移-深圳市宝安区人民检察院综合业务大楼项目 -上海市地下空间设计研究总院有限公司-无税39056.6确认单</v>
      </c>
      <c r="E196" s="13" t="str">
        <f>[5]长账龄落实计划!D19</f>
        <v>上海市地下空间设计研究总院有限公司</v>
      </c>
      <c r="F196" s="13" t="str">
        <f>[5]长账龄落实计划!E19</f>
        <v>SJHT2019121300122</v>
      </c>
      <c r="G196" s="13" t="str">
        <f>_xlfn.XLOOKUP(F196,[9]【SUIT】合同静态信息表!$B:$B,[9]【SUIT】合同静态信息表!$C:$C)</f>
        <v>地下院平移-深圳市宝安区人民检察院综合业务大楼项目</v>
      </c>
      <c r="H196" s="13">
        <f>[5]长账龄落实计划!G19</f>
        <v>233800</v>
      </c>
      <c r="I196" s="13">
        <f>[5]长账龄落实计划!H19</f>
        <v>41400</v>
      </c>
      <c r="J196" s="13" t="str">
        <f>_xlfn.XLOOKUP(F196,[9]【SUIT】合同静态信息表!$B:$B,[9]【SUIT】合同静态信息表!$K:$K)</f>
        <v>上海市地下空间设计研究总院有限公司</v>
      </c>
      <c r="K196" s="13" t="str">
        <f>[5]长账龄落实计划!J19</f>
        <v>全部落实</v>
      </c>
      <c r="L196" s="13">
        <f>[5]长账龄落实计划!K19</f>
        <v>0</v>
      </c>
      <c r="M196" s="13">
        <f>IF(COUNTIF($F$30:F196,F196)=1,COUNTIF($F$30:F196,F196),"")</f>
        <v>1</v>
      </c>
      <c r="N196" s="128">
        <f t="shared" si="17"/>
        <v>4.1399999999999997</v>
      </c>
      <c r="O196" s="79">
        <f t="shared" si="18"/>
        <v>114</v>
      </c>
      <c r="P196" s="79" t="str">
        <f t="shared" si="19"/>
        <v>4年</v>
      </c>
      <c r="Q196" s="79" t="str">
        <f>IF(COUNTIF([9]辅助列设置!$Q:$Q,J196)&gt;0,"股份内","股份外")</f>
        <v>股份内</v>
      </c>
      <c r="R196" s="79" t="e">
        <f ca="1">_xlfn.XLOOKUP(F196,产值及收款计划!C:C,产值及收款计划!B:B)</f>
        <v>#NAME?</v>
      </c>
      <c r="S196" s="79" t="e">
        <f ca="1">_xlfn.XLOOKUP(F196,产值及收款计划!C:C,产值及收款计划!O:O)</f>
        <v>#NAME?</v>
      </c>
    </row>
    <row r="197" spans="1:19" x14ac:dyDescent="0.15">
      <c r="A197" s="128"/>
      <c r="B197" s="13">
        <f>[5]长账龄落实计划!A20</f>
        <v>44</v>
      </c>
      <c r="C197" s="131">
        <f>[5]长账龄落实计划!B20</f>
        <v>44925</v>
      </c>
      <c r="D197" s="13" t="str">
        <f>[5]长账龄落实计划!C20</f>
        <v>皇岗口岸临时旅检场地建设工程项目BIM实施顾问服务-上海市地下空间设计研究总院有限公司</v>
      </c>
      <c r="E197" s="13" t="str">
        <f>[5]长账龄落实计划!D20</f>
        <v>上海市地下空间设计研究总院有限公司</v>
      </c>
      <c r="F197" s="13" t="str">
        <f>[5]长账龄落实计划!E20</f>
        <v>ZHT2020120700103</v>
      </c>
      <c r="G197" s="13" t="str">
        <f>_xlfn.XLOOKUP(F197,[9]【SUIT】合同静态信息表!$B:$B,[9]【SUIT】合同静态信息表!$C:$C)</f>
        <v>地下院平移-皇岗口岸临时旅检场地建设工程项目BIM实施顾问服务合同</v>
      </c>
      <c r="H197" s="13">
        <f>[5]长账龄落实计划!G20</f>
        <v>841501</v>
      </c>
      <c r="I197" s="13">
        <f>[5]长账龄落实计划!H20</f>
        <v>1</v>
      </c>
      <c r="J197" s="13" t="str">
        <f>_xlfn.XLOOKUP(F197,[9]【SUIT】合同静态信息表!$B:$B,[9]【SUIT】合同静态信息表!$K:$K)</f>
        <v>上海市地下空间设计研究总院有限公司</v>
      </c>
      <c r="K197" s="13" t="str">
        <f>[5]长账龄落实计划!J20</f>
        <v>全部落实</v>
      </c>
      <c r="L197" s="13">
        <f>[5]长账龄落实计划!K20</f>
        <v>0</v>
      </c>
      <c r="M197" s="13">
        <f>IF(COUNTIF($F$30:F197,F197)=1,COUNTIF($F$30:F197,F197),"")</f>
        <v>1</v>
      </c>
      <c r="N197" s="128">
        <f t="shared" si="17"/>
        <v>1E-4</v>
      </c>
      <c r="O197" s="79">
        <f t="shared" si="18"/>
        <v>144</v>
      </c>
      <c r="P197" s="79" t="str">
        <f t="shared" si="19"/>
        <v>4年</v>
      </c>
      <c r="Q197" s="79" t="str">
        <f>IF(COUNTIF([9]辅助列设置!$Q:$Q,J197)&gt;0,"股份内","股份外")</f>
        <v>股份内</v>
      </c>
      <c r="R197" s="132" t="s">
        <v>29</v>
      </c>
      <c r="S197" s="79" t="e">
        <f ca="1">_xlfn.XLOOKUP(F197,产值及收款计划!C:C,产值及收款计划!O:O)</f>
        <v>#NAME?</v>
      </c>
    </row>
    <row r="198" spans="1:19" x14ac:dyDescent="0.15">
      <c r="A198" s="128"/>
      <c r="B198" s="13">
        <f>[5]长账龄落实计划!A21</f>
        <v>45</v>
      </c>
      <c r="C198" s="131">
        <f>[5]长账龄落实计划!B21</f>
        <v>44925</v>
      </c>
      <c r="D198" s="13" t="str">
        <f>[5]长账龄落实计划!C21</f>
        <v>地下院平移-深圳市医疗器械检测和生物医药安全评价中心建设项目-上海市地下空间设计研究总院有限公司</v>
      </c>
      <c r="E198" s="13" t="str">
        <f>[5]长账龄落实计划!D21</f>
        <v>上海市地下空间设计研究总院有限公司</v>
      </c>
      <c r="F198" s="13" t="str">
        <f>[5]长账龄落实计划!E21</f>
        <v>SJHT2019121300121</v>
      </c>
      <c r="G198" s="13" t="str">
        <f>_xlfn.XLOOKUP(F198,[9]【SUIT】合同静态信息表!$B:$B,[9]【SUIT】合同静态信息表!$C:$C)</f>
        <v>地下院平移-深圳市医疗器械检测和生物医药安全评价中心建设项目</v>
      </c>
      <c r="H198" s="13">
        <f>[5]长账龄落实计划!G21</f>
        <v>388400</v>
      </c>
      <c r="I198" s="13">
        <f>[5]长账龄落实计划!H21</f>
        <v>102155</v>
      </c>
      <c r="J198" s="13" t="str">
        <f>_xlfn.XLOOKUP(F198,[9]【SUIT】合同静态信息表!$B:$B,[9]【SUIT】合同静态信息表!$K:$K)</f>
        <v>上海市地下空间设计研究总院有限公司</v>
      </c>
      <c r="K198" s="13" t="str">
        <f>[5]长账龄落实计划!J21</f>
        <v>全部落实</v>
      </c>
      <c r="L198" s="13">
        <f>[5]长账龄落实计划!K21</f>
        <v>0</v>
      </c>
      <c r="M198" s="13" t="str">
        <f>IF(COUNTIF($F$30:F198,F198)=1,COUNTIF($F$30:F198,F198),"")</f>
        <v/>
      </c>
      <c r="N198" s="128" t="str">
        <f t="shared" si="17"/>
        <v/>
      </c>
      <c r="O198" s="79" t="e">
        <f t="shared" si="18"/>
        <v>#VALUE!</v>
      </c>
      <c r="P198" s="79" t="str">
        <f t="shared" si="19"/>
        <v>4年</v>
      </c>
      <c r="Q198" s="79" t="str">
        <f>IF(COUNTIF([9]辅助列设置!$Q:$Q,J198)&gt;0,"股份内","股份外")</f>
        <v>股份内</v>
      </c>
      <c r="R198" s="79" t="e">
        <f ca="1">_xlfn.XLOOKUP(F198,产值及收款计划!C:C,产值及收款计划!B:B)</f>
        <v>#NAME?</v>
      </c>
      <c r="S198" s="79" t="e">
        <f ca="1">_xlfn.XLOOKUP(F198,产值及收款计划!C:C,产值及收款计划!O:O)</f>
        <v>#NAME?</v>
      </c>
    </row>
    <row r="199" spans="1:19" x14ac:dyDescent="0.15">
      <c r="A199" s="128"/>
      <c r="B199" s="13">
        <f>[5]长账龄落实计划!A22</f>
        <v>46</v>
      </c>
      <c r="C199" s="131">
        <f>[5]长账龄落实计划!B22</f>
        <v>44925</v>
      </c>
      <c r="D199" s="13" t="str">
        <f>[5]长账龄落实计划!C22</f>
        <v>地下院平移-清华大学创新基地建设工程（二期）BIM咨询服务（施工阶段现场服务）-上海市地下空间设计研究总院有限公司</v>
      </c>
      <c r="E199" s="13" t="str">
        <f>[5]长账龄落实计划!D22</f>
        <v>上海市地下空间设计研究总院有限公司</v>
      </c>
      <c r="F199" s="13" t="str">
        <f>[5]长账龄落实计划!E22</f>
        <v>SJHT2019121300123</v>
      </c>
      <c r="G199" s="13" t="str">
        <f>_xlfn.XLOOKUP(F199,[9]【SUIT】合同静态信息表!$B:$B,[9]【SUIT】合同静态信息表!$C:$C)</f>
        <v>地下院平移-清华大学创新基地建设工程（二期）BIM咨询服务</v>
      </c>
      <c r="H199" s="13">
        <f>[5]长账龄落实计划!G22</f>
        <v>99200</v>
      </c>
      <c r="I199" s="13">
        <f>[5]长账龄落实计划!H22</f>
        <v>99200</v>
      </c>
      <c r="J199" s="13" t="str">
        <f>_xlfn.XLOOKUP(F199,[9]【SUIT】合同静态信息表!$B:$B,[9]【SUIT】合同静态信息表!$K:$K)</f>
        <v>上海市地下空间设计研究总院有限公司</v>
      </c>
      <c r="K199" s="13" t="str">
        <f>[5]长账龄落实计划!J22</f>
        <v>全部落实</v>
      </c>
      <c r="L199" s="13">
        <f>[5]长账龄落实计划!K22</f>
        <v>0</v>
      </c>
      <c r="M199" s="13">
        <f>IF(COUNTIF($F$30:F199,F199)=1,COUNTIF($F$30:F199,F199),"")</f>
        <v>1</v>
      </c>
      <c r="N199" s="128">
        <f t="shared" si="17"/>
        <v>9.92</v>
      </c>
      <c r="O199" s="79">
        <f t="shared" si="18"/>
        <v>94</v>
      </c>
      <c r="P199" s="79" t="str">
        <f t="shared" si="19"/>
        <v>4年</v>
      </c>
      <c r="Q199" s="79" t="str">
        <f>IF(COUNTIF([9]辅助列设置!$Q:$Q,J199)&gt;0,"股份内","股份外")</f>
        <v>股份内</v>
      </c>
      <c r="R199" s="132" t="s">
        <v>29</v>
      </c>
      <c r="S199" s="79" t="e">
        <f ca="1">_xlfn.XLOOKUP(F199,产值及收款计划!C:C,产值及收款计划!O:O)</f>
        <v>#NAME?</v>
      </c>
    </row>
    <row r="200" spans="1:19" x14ac:dyDescent="0.15">
      <c r="A200" s="128"/>
      <c r="B200" s="13">
        <f>[5]长账龄落实计划!A23</f>
        <v>47</v>
      </c>
      <c r="C200" s="131">
        <f>[5]长账龄落实计划!B23</f>
        <v>44925</v>
      </c>
      <c r="D200" s="13" t="str">
        <f>[5]长账龄落实计划!C23</f>
        <v>中山大学深圳建设工程项目-上海市地下空间设计研究总院有限公司</v>
      </c>
      <c r="E200" s="13" t="str">
        <f>[5]长账龄落实计划!D23</f>
        <v>上海市地下空间设计研究总院有限公司</v>
      </c>
      <c r="F200" s="13" t="str">
        <f>[5]长账龄落实计划!E23</f>
        <v>SJHT2019111900092</v>
      </c>
      <c r="G200" s="13" t="str">
        <f>_xlfn.XLOOKUP(F200,[9]【SUIT】合同静态信息表!$B:$B,[9]【SUIT】合同静态信息表!$C:$C)</f>
        <v>中山大学深圳建设工程项目</v>
      </c>
      <c r="H200" s="13">
        <f>[5]长账龄落实计划!G23</f>
        <v>8470000</v>
      </c>
      <c r="I200" s="13">
        <f>[5]长账龄落实计划!H23</f>
        <v>278264</v>
      </c>
      <c r="J200" s="13" t="str">
        <f>_xlfn.XLOOKUP(F200,[9]【SUIT】合同静态信息表!$B:$B,[9]【SUIT】合同静态信息表!$K:$K)</f>
        <v>上海市地下空间设计研究总院有限公司</v>
      </c>
      <c r="K200" s="13" t="str">
        <f>[5]长账龄落实计划!J23</f>
        <v>全部落实</v>
      </c>
      <c r="L200" s="13">
        <f>[5]长账龄落实计划!K23</f>
        <v>0</v>
      </c>
      <c r="M200" s="13">
        <f>IF(COUNTIF($F$30:F200,F200)=1,COUNTIF($F$30:F200,F200),"")</f>
        <v>1</v>
      </c>
      <c r="N200" s="128">
        <f t="shared" si="17"/>
        <v>101.0519</v>
      </c>
      <c r="O200" s="79">
        <f t="shared" si="18"/>
        <v>25</v>
      </c>
      <c r="P200" s="79" t="str">
        <f t="shared" si="19"/>
        <v>4年</v>
      </c>
      <c r="Q200" s="79" t="str">
        <f>IF(COUNTIF([9]辅助列设置!$Q:$Q,J200)&gt;0,"股份内","股份外")</f>
        <v>股份内</v>
      </c>
      <c r="R200" s="79" t="e">
        <f ca="1">_xlfn.XLOOKUP(F200,产值及收款计划!C:C,产值及收款计划!B:B)</f>
        <v>#NAME?</v>
      </c>
      <c r="S200" s="79" t="e">
        <f ca="1">_xlfn.XLOOKUP(F200,产值及收款计划!C:C,产值及收款计划!O:O)</f>
        <v>#NAME?</v>
      </c>
    </row>
    <row r="201" spans="1:19" x14ac:dyDescent="0.15">
      <c r="A201" s="128"/>
      <c r="B201" s="13">
        <f>[5]长账龄落实计划!A24</f>
        <v>48</v>
      </c>
      <c r="C201" s="131">
        <f>[5]长账龄落实计划!B24</f>
        <v>44925</v>
      </c>
      <c r="D201" s="13" t="str">
        <f>[5]长账龄落实计划!C24</f>
        <v>中山大学深圳建设工程项目-上海市地下空间设计研究总院有限公司</v>
      </c>
      <c r="E201" s="13" t="str">
        <f>[5]长账龄落实计划!D24</f>
        <v>上海市地下空间设计研究总院有限公司</v>
      </c>
      <c r="F201" s="13" t="str">
        <f>[5]长账龄落实计划!E24</f>
        <v>SJHT2019111900092</v>
      </c>
      <c r="G201" s="13" t="str">
        <f>_xlfn.XLOOKUP(F201,[9]【SUIT】合同静态信息表!$B:$B,[9]【SUIT】合同静态信息表!$C:$C)</f>
        <v>中山大学深圳建设工程项目</v>
      </c>
      <c r="H201" s="13">
        <f>[5]长账龄落实计划!G24</f>
        <v>8470000</v>
      </c>
      <c r="I201" s="13">
        <f>[5]长账龄落实计划!H24</f>
        <v>732255</v>
      </c>
      <c r="J201" s="13" t="str">
        <f>_xlfn.XLOOKUP(F201,[9]【SUIT】合同静态信息表!$B:$B,[9]【SUIT】合同静态信息表!$K:$K)</f>
        <v>上海市地下空间设计研究总院有限公司</v>
      </c>
      <c r="K201" s="13" t="str">
        <f>[5]长账龄落实计划!J24</f>
        <v>全部落实</v>
      </c>
      <c r="L201" s="13">
        <f>[5]长账龄落实计划!K24</f>
        <v>0</v>
      </c>
      <c r="M201" s="13" t="str">
        <f>IF(COUNTIF($F$30:F201,F201)=1,COUNTIF($F$30:F201,F201),"")</f>
        <v/>
      </c>
      <c r="N201" s="128" t="str">
        <f t="shared" si="17"/>
        <v/>
      </c>
      <c r="O201" s="79" t="e">
        <f t="shared" si="18"/>
        <v>#VALUE!</v>
      </c>
      <c r="P201" s="79" t="str">
        <f t="shared" si="19"/>
        <v>4年</v>
      </c>
      <c r="Q201" s="79" t="str">
        <f>IF(COUNTIF([9]辅助列设置!$Q:$Q,J201)&gt;0,"股份内","股份外")</f>
        <v>股份内</v>
      </c>
      <c r="R201" s="79" t="e">
        <f ca="1">_xlfn.XLOOKUP(F201,产值及收款计划!C:C,产值及收款计划!B:B)</f>
        <v>#NAME?</v>
      </c>
      <c r="S201" s="79" t="e">
        <f ca="1">_xlfn.XLOOKUP(F201,产值及收款计划!C:C,产值及收款计划!O:O)</f>
        <v>#NAME?</v>
      </c>
    </row>
    <row r="202" spans="1:19" x14ac:dyDescent="0.15">
      <c r="A202" s="128"/>
      <c r="B202" s="13">
        <f>[5]长账龄落实计划!A25</f>
        <v>49</v>
      </c>
      <c r="C202" s="131">
        <f>[5]长账龄落实计划!B25</f>
        <v>44925</v>
      </c>
      <c r="D202" s="13" t="str">
        <f>[5]长账龄落实计划!C25</f>
        <v>环莞快速路三期莞深高速至东部快速路段工程(二标段） -中铁大桥局集团有限公司第四工程分公司 -确认单108287.55</v>
      </c>
      <c r="E202" s="13" t="str">
        <f>[5]长账龄落实计划!D25</f>
        <v>中铁大桥局集团有限公司第四工程分公司路三期莞深高速至东部快速路段工程土建三标项目经理部</v>
      </c>
      <c r="F202" s="13" t="str">
        <f>[5]长账龄落实计划!E25</f>
        <v>ZHT2022071500056</v>
      </c>
      <c r="G202" s="13" t="str">
        <f>_xlfn.XLOOKUP(F202,[9]【SUIT】合同静态信息表!$B:$B,[9]【SUIT】合同静态信息表!$C:$C)</f>
        <v>环莞快速路三期莞深高速至东部快速路段工程-2标</v>
      </c>
      <c r="H202" s="13">
        <f>[5]长账龄落实计划!G25</f>
        <v>573924</v>
      </c>
      <c r="I202" s="13">
        <f>[5]长账龄落实计划!H25</f>
        <v>114784.8</v>
      </c>
      <c r="J202" s="13" t="str">
        <f>_xlfn.XLOOKUP(F202,[9]【SUIT】合同静态信息表!$B:$B,[9]【SUIT】合同静态信息表!$K:$K)</f>
        <v>中铁大桥局集团有限公司第四工程分公司路三期莞深高速至东部快速路段工程土建三标项目经理部</v>
      </c>
      <c r="K202" s="13" t="str">
        <f>[5]长账龄落实计划!J25</f>
        <v>无法落实</v>
      </c>
      <c r="L202" s="13">
        <f>[5]长账龄落实计划!K25</f>
        <v>0</v>
      </c>
      <c r="M202" s="13">
        <f>IF(COUNTIF($F$30:F202,F202)=1,COUNTIF($F$30:F202,F202),"")</f>
        <v>1</v>
      </c>
      <c r="N202" s="128">
        <f t="shared" si="17"/>
        <v>30.13101</v>
      </c>
      <c r="O202" s="79">
        <f t="shared" si="18"/>
        <v>64</v>
      </c>
      <c r="P202" s="79" t="str">
        <f t="shared" si="19"/>
        <v>4年</v>
      </c>
      <c r="Q202" s="79" t="str">
        <f>IF(COUNTIF([9]辅助列设置!$Q:$Q,J202)&gt;0,"股份内","股份外")</f>
        <v>股份外</v>
      </c>
      <c r="R202" s="79" t="e">
        <f ca="1">_xlfn.XLOOKUP(F202,产值及收款计划!C:C,产值及收款计划!B:B)</f>
        <v>#NAME?</v>
      </c>
      <c r="S202" s="79" t="e">
        <f ca="1">_xlfn.XLOOKUP(F202,产值及收款计划!C:C,产值及收款计划!O:O)</f>
        <v>#NAME?</v>
      </c>
    </row>
    <row r="203" spans="1:19" x14ac:dyDescent="0.15">
      <c r="A203" s="128"/>
      <c r="B203" s="13">
        <f>[5]长账龄落实计划!A26</f>
        <v>50</v>
      </c>
      <c r="C203" s="131">
        <f>[5]长账龄落实计划!B26</f>
        <v>44925</v>
      </c>
      <c r="D203" s="13" t="str">
        <f>[5]长账龄落实计划!C26</f>
        <v>环莞快速路三期莞深高速至东部快速路段工程(二标段） -中铁大桥局集团有限公司第四工程分公司 -确认单108287.55</v>
      </c>
      <c r="E203" s="13" t="str">
        <f>[5]长账龄落实计划!D26</f>
        <v>中铁大桥局集团有限公司第四工程分公司路三期莞深高速至东部快速路段工程土建三标项目经理部</v>
      </c>
      <c r="F203" s="13" t="str">
        <f>[5]长账龄落实计划!E26</f>
        <v>ZHT2022071500056</v>
      </c>
      <c r="G203" s="13" t="str">
        <f>_xlfn.XLOOKUP(F203,[9]【SUIT】合同静态信息表!$B:$B,[9]【SUIT】合同静态信息表!$C:$C)</f>
        <v>环莞快速路三期莞深高速至东部快速路段工程-2标</v>
      </c>
      <c r="H203" s="13">
        <f>[5]长账龄落实计划!G26</f>
        <v>573924</v>
      </c>
      <c r="I203" s="13">
        <f>[5]长账龄落实计划!H26</f>
        <v>114784.8</v>
      </c>
      <c r="J203" s="13" t="str">
        <f>_xlfn.XLOOKUP(F203,[9]【SUIT】合同静态信息表!$B:$B,[9]【SUIT】合同静态信息表!$K:$K)</f>
        <v>中铁大桥局集团有限公司第四工程分公司路三期莞深高速至东部快速路段工程土建三标项目经理部</v>
      </c>
      <c r="K203" s="13" t="str">
        <f>[5]长账龄落实计划!J26</f>
        <v>无法落实</v>
      </c>
      <c r="L203" s="13">
        <f>[5]长账龄落实计划!K26</f>
        <v>0</v>
      </c>
      <c r="M203" s="13" t="str">
        <f>IF(COUNTIF($F$30:F203,F203)=1,COUNTIF($F$30:F203,F203),"")</f>
        <v/>
      </c>
      <c r="N203" s="128" t="str">
        <f t="shared" si="17"/>
        <v/>
      </c>
      <c r="O203" s="79" t="e">
        <f t="shared" si="18"/>
        <v>#VALUE!</v>
      </c>
      <c r="P203" s="79" t="str">
        <f t="shared" si="19"/>
        <v>4年</v>
      </c>
      <c r="Q203" s="79" t="str">
        <f>IF(COUNTIF([9]辅助列设置!$Q:$Q,J203)&gt;0,"股份内","股份外")</f>
        <v>股份外</v>
      </c>
      <c r="R203" s="79" t="e">
        <f ca="1">_xlfn.XLOOKUP(F203,产值及收款计划!C:C,产值及收款计划!B:B)</f>
        <v>#NAME?</v>
      </c>
      <c r="S203" s="79" t="e">
        <f ca="1">_xlfn.XLOOKUP(F203,产值及收款计划!C:C,产值及收款计划!O:O)</f>
        <v>#NAME?</v>
      </c>
    </row>
    <row r="204" spans="1:19" x14ac:dyDescent="0.15">
      <c r="A204" s="128"/>
      <c r="B204" s="13">
        <f>[5]长账龄落实计划!A27</f>
        <v>51</v>
      </c>
      <c r="C204" s="131">
        <f>[5]长账龄落实计划!B27</f>
        <v>44957</v>
      </c>
      <c r="D204" s="13" t="str">
        <f>[5]长账龄落实计划!C27</f>
        <v>TWRP智慧工地项目-深圳市协诚泰科技有限公司</v>
      </c>
      <c r="E204" s="13" t="str">
        <f>[5]长账龄落实计划!D27</f>
        <v>PAISystemsPteLtd</v>
      </c>
      <c r="F204" s="13" t="str">
        <f>[5]长账龄落实计划!E27</f>
        <v>ZHT2023022400020</v>
      </c>
      <c r="G204" s="13" t="str">
        <f>_xlfn.XLOOKUP(F204,[9]【SUIT】合同静态信息表!$B:$B,[9]【SUIT】合同静态信息表!$C:$C)</f>
        <v>新加坡TWRPPL智慧管理系统设备采购合同</v>
      </c>
      <c r="H204" s="13">
        <f>[5]长账龄落实计划!G27</f>
        <v>517800</v>
      </c>
      <c r="I204" s="13">
        <f>[5]长账龄落实计划!H27</f>
        <v>133069.15</v>
      </c>
      <c r="J204" s="13" t="str">
        <f>_xlfn.XLOOKUP(F204,[9]【SUIT】合同静态信息表!$B:$B,[9]【SUIT】合同静态信息表!$K:$K)</f>
        <v>PAI Systems Pte Ltd</v>
      </c>
      <c r="K204" s="13" t="str">
        <f>[5]长账龄落实计划!J27</f>
        <v>不确定</v>
      </c>
      <c r="L204" s="13">
        <f>[5]长账龄落实计划!K27</f>
        <v>0</v>
      </c>
      <c r="M204" s="13">
        <f>IF(COUNTIF($F$30:F204,F204)=1,COUNTIF($F$30:F204,F204),"")</f>
        <v>1</v>
      </c>
      <c r="N204" s="128">
        <f t="shared" si="17"/>
        <v>15.5253</v>
      </c>
      <c r="O204" s="79">
        <f t="shared" si="18"/>
        <v>81</v>
      </c>
      <c r="P204" s="79" t="str">
        <f t="shared" si="19"/>
        <v>3年</v>
      </c>
      <c r="Q204" s="79" t="str">
        <f>IF(COUNTIF([9]辅助列设置!$Q:$Q,J204)&gt;0,"股份内","股份外")</f>
        <v>股份外</v>
      </c>
      <c r="R204" s="79" t="e">
        <f ca="1">_xlfn.XLOOKUP(F204,产值及收款计划!C:C,产值及收款计划!B:B)</f>
        <v>#NAME?</v>
      </c>
      <c r="S204" s="79" t="e">
        <f ca="1">_xlfn.XLOOKUP(F204,产值及收款计划!C:C,产值及收款计划!O:O)</f>
        <v>#NAME?</v>
      </c>
    </row>
    <row r="205" spans="1:19" x14ac:dyDescent="0.15">
      <c r="A205" s="128"/>
      <c r="B205" s="13">
        <f>[5]长账龄落实计划!A28</f>
        <v>52</v>
      </c>
      <c r="C205" s="131">
        <f>[5]长账龄落实计划!B28</f>
        <v>45016</v>
      </c>
      <c r="D205" s="13" t="str">
        <f>[5]长账龄落实计划!C28</f>
        <v>新加坡J102智慧工地项目-深圳市协诚泰科技有限公司</v>
      </c>
      <c r="E205" s="13" t="str">
        <f>[5]长账龄落实计划!D28</f>
        <v>上海隧道工程股份（新加坡）有限公司</v>
      </c>
      <c r="F205" s="13" t="str">
        <f>[5]长账龄落实计划!E28</f>
        <v>ZHT2020112200092</v>
      </c>
      <c r="G205" s="13" t="str">
        <f>_xlfn.XLOOKUP(F205,[9]【SUIT】合同静态信息表!$B:$B,[9]【SUIT】合同静态信息表!$C:$C)</f>
        <v>新加坡J102智慧工地项目</v>
      </c>
      <c r="H205" s="13">
        <f>[5]长账龄落实计划!G28</f>
        <v>1615765</v>
      </c>
      <c r="I205" s="13">
        <f>[5]长账龄落实计划!H28</f>
        <v>173145.60000000001</v>
      </c>
      <c r="J205" s="13" t="str">
        <f>_xlfn.XLOOKUP(F205,[9]【SUIT】合同静态信息表!$B:$B,[9]【SUIT】合同静态信息表!$K:$K)</f>
        <v>上海隧道工程股份（新加坡）有限公司</v>
      </c>
      <c r="K205" s="13" t="str">
        <f>[5]长账龄落实计划!J28</f>
        <v>不确定</v>
      </c>
      <c r="L205" s="13">
        <f>[5]长账龄落实计划!K28</f>
        <v>0</v>
      </c>
      <c r="M205" s="13" t="str">
        <f>IF(COUNTIF($F$30:F205,F205)=1,COUNTIF($F$30:F205,F205),"")</f>
        <v/>
      </c>
      <c r="N205" s="128" t="str">
        <f t="shared" si="17"/>
        <v/>
      </c>
      <c r="O205" s="79" t="e">
        <f t="shared" si="18"/>
        <v>#VALUE!</v>
      </c>
      <c r="P205" s="79" t="str">
        <f t="shared" si="19"/>
        <v>3年</v>
      </c>
      <c r="Q205" s="79" t="str">
        <f>IF(COUNTIF([9]辅助列设置!$Q:$Q,J205)&gt;0,"股份内","股份外")</f>
        <v>股份内</v>
      </c>
      <c r="R205" s="79" t="e">
        <f ca="1">_xlfn.XLOOKUP(F205,产值及收款计划!C:C,产值及收款计划!B:B)</f>
        <v>#NAME?</v>
      </c>
      <c r="S205" s="79" t="e">
        <f ca="1">_xlfn.XLOOKUP(F205,产值及收款计划!C:C,产值及收款计划!O:O)</f>
        <v>#NAME?</v>
      </c>
    </row>
    <row r="206" spans="1:19" x14ac:dyDescent="0.15">
      <c r="A206" s="128"/>
      <c r="B206" s="13">
        <f>[5]长账龄落实计划!A29</f>
        <v>63</v>
      </c>
      <c r="C206" s="131">
        <f>[5]长账龄落实计划!B29</f>
        <v>45254</v>
      </c>
      <c r="D206" s="13" t="str">
        <f>[5]长账龄落实计划!C29</f>
        <v>皇岗口岸临时旅检场地建设工程（EPC）项目BIM运维工程分包合同</v>
      </c>
      <c r="E206" s="13" t="str">
        <f>[5]长账龄落实计划!D29</f>
        <v>中建科工集团有限公司</v>
      </c>
      <c r="F206" s="13" t="str">
        <f>[5]长账龄落实计划!E29</f>
        <v>ZHT2020053000021</v>
      </c>
      <c r="G206" s="13" t="str">
        <f>_xlfn.XLOOKUP(F206,[9]【SUIT】合同静态信息表!$B:$B,[9]【SUIT】合同静态信息表!$C:$C)</f>
        <v>皇岗口岸临时旅检场地建设工程（EPC）项目BIM运维工程分包合同</v>
      </c>
      <c r="H206" s="13">
        <f>[5]长账龄落实计划!G29</f>
        <v>1485661.82</v>
      </c>
      <c r="I206" s="13">
        <f>[5]长账龄落实计划!H29</f>
        <v>600</v>
      </c>
      <c r="J206" s="13" t="str">
        <f>_xlfn.XLOOKUP(F206,[9]【SUIT】合同静态信息表!$B:$B,[9]【SUIT】合同静态信息表!$K:$K)</f>
        <v>中建科工集团有限公司</v>
      </c>
      <c r="K206" s="13" t="str">
        <f>[5]长账龄落实计划!J29</f>
        <v>全部落实</v>
      </c>
      <c r="L206" s="13">
        <f>[5]长账龄落实计划!K29</f>
        <v>0</v>
      </c>
      <c r="M206" s="13">
        <f>IF(COUNTIF($F$30:F206,F206)=1,COUNTIF($F$30:F206,F206),"")</f>
        <v>1</v>
      </c>
      <c r="N206" s="128">
        <f t="shared" si="17"/>
        <v>0.06</v>
      </c>
      <c r="O206" s="79">
        <f t="shared" si="18"/>
        <v>138</v>
      </c>
      <c r="P206" s="79" t="str">
        <f t="shared" si="19"/>
        <v>3年</v>
      </c>
      <c r="Q206" s="79" t="str">
        <f>IF(COUNTIF([9]辅助列设置!$Q:$Q,J206)&gt;0,"股份内","股份外")</f>
        <v>股份外</v>
      </c>
      <c r="R206" s="132" t="s">
        <v>29</v>
      </c>
      <c r="S206" s="79" t="e">
        <f ca="1">_xlfn.XLOOKUP(F206,产值及收款计划!C:C,产值及收款计划!O:O)</f>
        <v>#NAME?</v>
      </c>
    </row>
    <row r="207" spans="1:19" x14ac:dyDescent="0.15">
      <c r="A207" s="128"/>
      <c r="B207" s="13">
        <f>[5]长账龄落实计划!A30</f>
        <v>74</v>
      </c>
      <c r="C207" s="131">
        <f>[5]长账龄落实计划!B30</f>
        <v>45254</v>
      </c>
      <c r="D207" s="13" t="str">
        <f>[5]长账龄落实计划!C30</f>
        <v>妈湾跨海通道1标数字孪生工地</v>
      </c>
      <c r="E207" s="13" t="str">
        <f>[5]长账龄落实计划!D30</f>
        <v>上海隧道工程有限公司</v>
      </c>
      <c r="F207" s="13" t="str">
        <f>[5]长账龄落实计划!E30</f>
        <v>ZHT2023032900030</v>
      </c>
      <c r="G207" s="13" t="str">
        <f>_xlfn.XLOOKUP(F207,[9]【SUIT】合同静态信息表!$B:$B,[9]【SUIT】合同静态信息表!$C:$C)</f>
        <v>妈湾跨海通道 1 标数字孪生工地</v>
      </c>
      <c r="H207" s="13">
        <f>[5]长账龄落实计划!G30</f>
        <v>817100</v>
      </c>
      <c r="I207" s="13">
        <f>[5]长账龄落实计划!H30</f>
        <v>149875</v>
      </c>
      <c r="J207" s="13" t="str">
        <f>_xlfn.XLOOKUP(F207,[9]【SUIT】合同静态信息表!$B:$B,[9]【SUIT】合同静态信息表!$K:$K)</f>
        <v>上海隧道工程有限公司</v>
      </c>
      <c r="K207" s="13" t="str">
        <f>[5]长账龄落实计划!J30</f>
        <v>不确定</v>
      </c>
      <c r="L207" s="13">
        <f>[5]长账龄落实计划!K30</f>
        <v>0</v>
      </c>
      <c r="M207" s="13">
        <f>IF(COUNTIF($F$30:F207,F207)=1,COUNTIF($F$30:F207,F207),"")</f>
        <v>1</v>
      </c>
      <c r="N207" s="128">
        <f t="shared" si="17"/>
        <v>45.167499999999997</v>
      </c>
      <c r="O207" s="79">
        <f t="shared" si="18"/>
        <v>52</v>
      </c>
      <c r="P207" s="79" t="str">
        <f t="shared" si="19"/>
        <v>3年</v>
      </c>
      <c r="Q207" s="79" t="str">
        <f>IF(COUNTIF([9]辅助列设置!$Q:$Q,J207)&gt;0,"股份内","股份外")</f>
        <v>股份内</v>
      </c>
      <c r="R207" s="79" t="e">
        <f ca="1">_xlfn.XLOOKUP(F207,产值及收款计划!C:C,产值及收款计划!B:B)</f>
        <v>#NAME?</v>
      </c>
      <c r="S207" s="79" t="e">
        <f ca="1">_xlfn.XLOOKUP(F207,产值及收款计划!C:C,产值及收款计划!O:O)</f>
        <v>#NAME?</v>
      </c>
    </row>
    <row r="208" spans="1:19" x14ac:dyDescent="0.15">
      <c r="A208" s="128"/>
      <c r="B208" s="13">
        <f>[5]长账龄落实计划!A31</f>
        <v>75</v>
      </c>
      <c r="C208" s="131">
        <f>[5]长账龄落实计划!B31</f>
        <v>45254</v>
      </c>
      <c r="D208" s="13" t="str">
        <f>[5]长账龄落实计划!C31</f>
        <v>妈湾跨海通道1标数字孪生工地</v>
      </c>
      <c r="E208" s="13" t="str">
        <f>[5]长账龄落实计划!D31</f>
        <v>上海隧道工程有限公司</v>
      </c>
      <c r="F208" s="13" t="str">
        <f>[5]长账龄落实计划!E31</f>
        <v>ZHT2023032900030</v>
      </c>
      <c r="G208" s="13" t="str">
        <f>_xlfn.XLOOKUP(F208,[9]【SUIT】合同静态信息表!$B:$B,[9]【SUIT】合同静态信息表!$C:$C)</f>
        <v>妈湾跨海通道 1 标数字孪生工地</v>
      </c>
      <c r="H208" s="13">
        <f>[5]长账龄落实计划!G31</f>
        <v>817100</v>
      </c>
      <c r="I208" s="13">
        <f>[5]长账龄落实计划!H31</f>
        <v>279700</v>
      </c>
      <c r="J208" s="13" t="str">
        <f>_xlfn.XLOOKUP(F208,[9]【SUIT】合同静态信息表!$B:$B,[9]【SUIT】合同静态信息表!$K:$K)</f>
        <v>上海隧道工程有限公司</v>
      </c>
      <c r="K208" s="13" t="str">
        <f>[5]长账龄落实计划!J31</f>
        <v>不确定</v>
      </c>
      <c r="L208" s="13">
        <f>[5]长账龄落实计划!K31</f>
        <v>0</v>
      </c>
      <c r="M208" s="13" t="str">
        <f>IF(COUNTIF($F$30:F208,F208)=1,COUNTIF($F$30:F208,F208),"")</f>
        <v/>
      </c>
      <c r="N208" s="128" t="str">
        <f t="shared" si="17"/>
        <v/>
      </c>
      <c r="O208" s="79" t="e">
        <f t="shared" si="18"/>
        <v>#VALUE!</v>
      </c>
      <c r="P208" s="79" t="str">
        <f t="shared" si="19"/>
        <v>3年</v>
      </c>
      <c r="Q208" s="79" t="str">
        <f>IF(COUNTIF([9]辅助列设置!$Q:$Q,J208)&gt;0,"股份内","股份外")</f>
        <v>股份内</v>
      </c>
      <c r="R208" s="79" t="e">
        <f ca="1">_xlfn.XLOOKUP(F208,产值及收款计划!C:C,产值及收款计划!B:B)</f>
        <v>#NAME?</v>
      </c>
      <c r="S208" s="79" t="e">
        <f ca="1">_xlfn.XLOOKUP(F208,产值及收款计划!C:C,产值及收款计划!O:O)</f>
        <v>#NAME?</v>
      </c>
    </row>
    <row r="209" spans="1:19" x14ac:dyDescent="0.15">
      <c r="A209" s="128"/>
      <c r="B209" s="13">
        <f>[5]长账龄落实计划!A32</f>
        <v>77</v>
      </c>
      <c r="C209" s="131">
        <f>[5]长账龄落实计划!B32</f>
        <v>45254</v>
      </c>
      <c r="D209" s="13" t="str">
        <f>[5]长账龄落实计划!C32</f>
        <v>深圳市路桥建设集团坂银通道智慧运管数字孪生与BIM咨询服务（变更）</v>
      </c>
      <c r="E209" s="13" t="str">
        <f>[5]长账龄落实计划!D32</f>
        <v>深圳市路桥建设集团有限公司</v>
      </c>
      <c r="F209" s="13" t="str">
        <f>[5]长账龄落实计划!E32</f>
        <v>ZHT2023070700062</v>
      </c>
      <c r="G209" s="13" t="str">
        <f>_xlfn.XLOOKUP(F209,[9]【SUIT】合同静态信息表!$B:$B,[9]【SUIT】合同静态信息表!$C:$C)</f>
        <v>深圳市路桥建设集团坂银通道智慧运管数字孪生与BIM咨询服务（变更）</v>
      </c>
      <c r="H209" s="13">
        <f>[5]长账龄落实计划!G32</f>
        <v>187500</v>
      </c>
      <c r="I209" s="13">
        <f>[5]长账龄落实计划!H32</f>
        <v>187500</v>
      </c>
      <c r="J209" s="13" t="str">
        <f>_xlfn.XLOOKUP(F209,[9]【SUIT】合同静态信息表!$B:$B,[9]【SUIT】合同静态信息表!$K:$K)</f>
        <v>深圳市路桥建设集团有限公司</v>
      </c>
      <c r="K209" s="13" t="str">
        <f>[5]长账龄落实计划!J32</f>
        <v>全部落实</v>
      </c>
      <c r="L209" s="13">
        <f>[5]长账龄落实计划!K32</f>
        <v>0</v>
      </c>
      <c r="M209" s="13">
        <f>IF(COUNTIF($F$30:F209,F209)=1,COUNTIF($F$30:F209,F209),"")</f>
        <v>1</v>
      </c>
      <c r="N209" s="128">
        <f t="shared" si="17"/>
        <v>18.75</v>
      </c>
      <c r="O209" s="79">
        <f t="shared" si="18"/>
        <v>78</v>
      </c>
      <c r="P209" s="79" t="str">
        <f t="shared" si="19"/>
        <v>3年</v>
      </c>
      <c r="Q209" s="79" t="str">
        <f>IF(COUNTIF([9]辅助列设置!$Q:$Q,J209)&gt;0,"股份内","股份外")</f>
        <v>股份外</v>
      </c>
      <c r="R209" s="79" t="e">
        <f ca="1">_xlfn.XLOOKUP(F209,产值及收款计划!C:C,产值及收款计划!B:B)</f>
        <v>#NAME?</v>
      </c>
      <c r="S209" s="79" t="e">
        <f ca="1">_xlfn.XLOOKUP(F209,产值及收款计划!C:C,产值及收款计划!O:O)</f>
        <v>#NAME?</v>
      </c>
    </row>
    <row r="210" spans="1:19" x14ac:dyDescent="0.15">
      <c r="A210" s="128"/>
      <c r="B210" s="13">
        <f>[5]长账龄落实计划!A33</f>
        <v>78</v>
      </c>
      <c r="C210" s="131">
        <f>[5]长账龄落实计划!B33</f>
        <v>45254</v>
      </c>
      <c r="D210" s="13" t="str">
        <f>[5]长账龄落实计划!C33</f>
        <v>SC21入闸机及劳务系统研发工程三方合同</v>
      </c>
      <c r="E210" s="13" t="str">
        <f>[5]长账龄落实计划!D33</f>
        <v>上海隧道工程股份有限公司-澳门分公司</v>
      </c>
      <c r="F210" s="13" t="str">
        <f>[5]长账龄落实计划!E33</f>
        <v>ZHT2023061200052</v>
      </c>
      <c r="G210" s="13" t="str">
        <f>_xlfn.XLOOKUP(F210,[9]【SUIT】合同静态信息表!$B:$B,[9]【SUIT】合同静态信息表!$C:$C)</f>
        <v>SC21 入闸机及劳务系统研发工程 三方合同</v>
      </c>
      <c r="H210" s="13">
        <f>[5]长账龄落实计划!G33</f>
        <v>350650</v>
      </c>
      <c r="I210" s="13">
        <f>[5]长账龄落实计划!H33</f>
        <v>7394.29</v>
      </c>
      <c r="J210" s="13" t="str">
        <f>_xlfn.XLOOKUP(F210,[9]【SUIT】合同静态信息表!$B:$B,[9]【SUIT】合同静态信息表!$K:$K)</f>
        <v>上海隧道工程股份有限公司-澳门分公司</v>
      </c>
      <c r="K210" s="13" t="str">
        <f>[5]长账龄落实计划!J33</f>
        <v>全部落实</v>
      </c>
      <c r="L210" s="13">
        <f>[5]长账龄落实计划!K33</f>
        <v>0</v>
      </c>
      <c r="M210" s="13">
        <f>IF(COUNTIF($F$30:F210,F210)=1,COUNTIF($F$30:F210,F210),"")</f>
        <v>1</v>
      </c>
      <c r="N210" s="128">
        <f t="shared" si="17"/>
        <v>0.739429</v>
      </c>
      <c r="O210" s="79">
        <f t="shared" si="18"/>
        <v>128</v>
      </c>
      <c r="P210" s="79" t="str">
        <f t="shared" si="19"/>
        <v>3年</v>
      </c>
      <c r="Q210" s="79" t="str">
        <f>IF(COUNTIF([9]辅助列设置!$Q:$Q,J210)&gt;0,"股份内","股份外")</f>
        <v>股份内</v>
      </c>
      <c r="R210" s="79" t="e">
        <f ca="1">_xlfn.XLOOKUP(F210,产值及收款计划!C:C,产值及收款计划!B:B)</f>
        <v>#NAME?</v>
      </c>
      <c r="S210" s="79" t="e">
        <f ca="1">_xlfn.XLOOKUP(F210,产值及收款计划!C:C,产值及收款计划!O:O)</f>
        <v>#NAME?</v>
      </c>
    </row>
    <row r="211" spans="1:19" x14ac:dyDescent="0.15">
      <c r="A211" s="128"/>
      <c r="B211" s="13">
        <f>[5]长账龄落实计划!A34</f>
        <v>79</v>
      </c>
      <c r="C211" s="131">
        <f>[5]长账龄落实计划!B34</f>
        <v>45254</v>
      </c>
      <c r="D211" s="13" t="str">
        <f>[5]长账龄落实计划!C34</f>
        <v>工程管理平台项目开发外包合同</v>
      </c>
      <c r="E211" s="13" t="str">
        <f>[5]长账龄落实计划!D34</f>
        <v>重庆交通开投科技发展有限公司</v>
      </c>
      <c r="F211" s="13" t="str">
        <f>[5]长账龄落实计划!E34</f>
        <v>ZHT2022060200042</v>
      </c>
      <c r="G211" s="13" t="str">
        <f>_xlfn.XLOOKUP(F211,[9]【SUIT】合同静态信息表!$B:$B,[9]【SUIT】合同静态信息表!$C:$C)</f>
        <v>工程管理平台项目开发外包合同</v>
      </c>
      <c r="H211" s="13">
        <f>[5]长账龄落实计划!G34</f>
        <v>1020000</v>
      </c>
      <c r="I211" s="13">
        <f>[5]长账龄落实计划!H34</f>
        <v>255000</v>
      </c>
      <c r="J211" s="13" t="str">
        <f>_xlfn.XLOOKUP(F211,[9]【SUIT】合同静态信息表!$B:$B,[9]【SUIT】合同静态信息表!$K:$K)</f>
        <v>重庆交通开投科技发展有限公司</v>
      </c>
      <c r="K211" s="13" t="str">
        <f>[5]长账龄落实计划!J34</f>
        <v>无法落实</v>
      </c>
      <c r="L211" s="13">
        <f>[5]长账龄落实计划!K34</f>
        <v>0</v>
      </c>
      <c r="M211" s="13" t="str">
        <f>IF(COUNTIF($F$30:F211,F211)=1,COUNTIF($F$30:F211,F211),"")</f>
        <v/>
      </c>
      <c r="N211" s="128" t="str">
        <f t="shared" si="17"/>
        <v/>
      </c>
      <c r="O211" s="79" t="e">
        <f t="shared" si="18"/>
        <v>#VALUE!</v>
      </c>
      <c r="P211" s="79" t="str">
        <f t="shared" si="19"/>
        <v>3年</v>
      </c>
      <c r="Q211" s="79" t="str">
        <f>IF(COUNTIF([9]辅助列设置!$Q:$Q,J211)&gt;0,"股份内","股份外")</f>
        <v>股份外</v>
      </c>
      <c r="R211" s="79" t="e">
        <f ca="1">_xlfn.XLOOKUP(F211,产值及收款计划!C:C,产值及收款计划!B:B)</f>
        <v>#NAME?</v>
      </c>
      <c r="S211" s="79" t="e">
        <f ca="1">_xlfn.XLOOKUP(F211,产值及收款计划!C:C,产值及收款计划!O:O)</f>
        <v>#NAME?</v>
      </c>
    </row>
    <row r="212" spans="1:19" x14ac:dyDescent="0.15">
      <c r="A212" s="128"/>
      <c r="B212" s="13">
        <f>[5]长账龄落实计划!A35</f>
        <v>80</v>
      </c>
      <c r="C212" s="131">
        <f>[5]长账龄落实计划!B35</f>
        <v>45254</v>
      </c>
      <c r="D212" s="13" t="str">
        <f>[5]长账龄落实计划!C35</f>
        <v>新皇岗口岸联检大楼基坑支护工程监测信息化开发项目</v>
      </c>
      <c r="E212" s="13" t="str">
        <f>[5]长账龄落实计划!D35</f>
        <v>深圳市房屋安全和工程质量检测鉴定中心</v>
      </c>
      <c r="F212" s="13" t="str">
        <f>[5]长账龄落实计划!E35</f>
        <v>ZHT2022122800128</v>
      </c>
      <c r="G212" s="13" t="str">
        <f>_xlfn.XLOOKUP(F212,[9]【SUIT】合同静态信息表!$B:$B,[9]【SUIT】合同静态信息表!$C:$C)</f>
        <v>新皇岗口岸联检大楼基坑支护工程监测信息化开发项目</v>
      </c>
      <c r="H212" s="13">
        <f>[5]长账龄落实计划!G35</f>
        <v>1950000</v>
      </c>
      <c r="I212" s="13">
        <f>[5]长账龄落实计划!H35</f>
        <v>780000</v>
      </c>
      <c r="J212" s="13" t="str">
        <f>_xlfn.XLOOKUP(F212,[9]【SUIT】合同静态信息表!$B:$B,[9]【SUIT】合同静态信息表!$K:$K)</f>
        <v>深圳市房屋安全和工程质量检测鉴定中心</v>
      </c>
      <c r="K212" s="13" t="str">
        <f>[5]长账龄落实计划!J35</f>
        <v>全部落实</v>
      </c>
      <c r="L212" s="13">
        <f>[5]长账龄落实计划!K35</f>
        <v>0</v>
      </c>
      <c r="M212" s="13">
        <f>IF(COUNTIF($F$30:F212,F212)=1,COUNTIF($F$30:F212,F212),"")</f>
        <v>1</v>
      </c>
      <c r="N212" s="128">
        <f t="shared" si="17"/>
        <v>78</v>
      </c>
      <c r="O212" s="79">
        <f t="shared" si="18"/>
        <v>32</v>
      </c>
      <c r="P212" s="79" t="str">
        <f t="shared" si="19"/>
        <v>3年</v>
      </c>
      <c r="Q212" s="79" t="str">
        <f>IF(COUNTIF([9]辅助列设置!$Q:$Q,J212)&gt;0,"股份内","股份外")</f>
        <v>股份外</v>
      </c>
      <c r="R212" s="79" t="e">
        <f ca="1">_xlfn.XLOOKUP(F212,产值及收款计划!C:C,产值及收款计划!B:B)</f>
        <v>#NAME?</v>
      </c>
      <c r="S212" s="79" t="e">
        <f ca="1">_xlfn.XLOOKUP(F212,产值及收款计划!C:C,产值及收款计划!O:O)</f>
        <v>#NAME?</v>
      </c>
    </row>
    <row r="213" spans="1:19" x14ac:dyDescent="0.15">
      <c r="A213" s="128"/>
      <c r="B213" s="13">
        <f>[5]长账龄落实计划!A36</f>
        <v>83</v>
      </c>
      <c r="C213" s="131">
        <f>[5]长账龄落实计划!B36</f>
        <v>45271</v>
      </c>
      <c r="D213" s="13" t="str">
        <f>[5]长账龄落实计划!C36</f>
        <v>新加坡TWRPPL智慧管理系统设备采购合同 - PAI Systems Pte Ltd - 无税开票10782.17</v>
      </c>
      <c r="E213" s="13" t="str">
        <f>[5]长账龄落实计划!D36</f>
        <v>PAISystemsPteLtd</v>
      </c>
      <c r="F213" s="13" t="str">
        <f>[5]长账龄落实计划!E36</f>
        <v>ZHT2023022400020</v>
      </c>
      <c r="G213" s="13" t="str">
        <f>_xlfn.XLOOKUP(F213,[9]【SUIT】合同静态信息表!$B:$B,[9]【SUIT】合同静态信息表!$C:$C)</f>
        <v>新加坡TWRPPL智慧管理系统设备采购合同</v>
      </c>
      <c r="H213" s="13">
        <f>[5]长账龄落实计划!G36</f>
        <v>517800</v>
      </c>
      <c r="I213" s="13">
        <f>[5]长账龄落实计划!H36</f>
        <v>12183.85</v>
      </c>
      <c r="J213" s="13" t="str">
        <f>_xlfn.XLOOKUP(F213,[9]【SUIT】合同静态信息表!$B:$B,[9]【SUIT】合同静态信息表!$K:$K)</f>
        <v>PAI Systems Pte Ltd</v>
      </c>
      <c r="K213" s="13" t="str">
        <f>[5]长账龄落实计划!J36</f>
        <v>不确定</v>
      </c>
      <c r="L213" s="13">
        <f>[5]长账龄落实计划!K36</f>
        <v>0</v>
      </c>
      <c r="M213" s="13" t="str">
        <f>IF(COUNTIF($F$30:F213,F213)=1,COUNTIF($F$30:F213,F213),"")</f>
        <v/>
      </c>
      <c r="N213" s="128" t="str">
        <f t="shared" si="17"/>
        <v/>
      </c>
      <c r="O213" s="79" t="e">
        <f t="shared" si="18"/>
        <v>#VALUE!</v>
      </c>
      <c r="P213" s="79" t="str">
        <f t="shared" si="19"/>
        <v>3年</v>
      </c>
      <c r="Q213" s="79" t="str">
        <f>IF(COUNTIF([9]辅助列设置!$Q:$Q,J213)&gt;0,"股份内","股份外")</f>
        <v>股份外</v>
      </c>
      <c r="R213" s="79" t="e">
        <f ca="1">_xlfn.XLOOKUP(F213,产值及收款计划!C:C,产值及收款计划!B:B)</f>
        <v>#NAME?</v>
      </c>
      <c r="S213" s="79" t="e">
        <f ca="1">_xlfn.XLOOKUP(F213,产值及收款计划!C:C,产值及收款计划!O:O)</f>
        <v>#NAME?</v>
      </c>
    </row>
    <row r="214" spans="1:19" x14ac:dyDescent="0.15">
      <c r="A214" s="128"/>
      <c r="B214" s="13">
        <f>[5]长账龄落实计划!A37</f>
        <v>84</v>
      </c>
      <c r="C214" s="131">
        <f>[5]长账龄落实计划!B37</f>
        <v>45271</v>
      </c>
      <c r="D214" s="13" t="str">
        <f>[5]长账龄落实计划!C37</f>
        <v>新加坡TWRPPL智慧管理系统设备采购合同 - PAI Systems Pte Ltd - 无税开票9433.96</v>
      </c>
      <c r="E214" s="13" t="str">
        <f>[5]长账龄落实计划!D37</f>
        <v>PAISystemsPteLtd</v>
      </c>
      <c r="F214" s="13" t="str">
        <f>[5]长账龄落实计划!E37</f>
        <v>ZHT2023022400020</v>
      </c>
      <c r="G214" s="13" t="str">
        <f>_xlfn.XLOOKUP(F214,[9]【SUIT】合同静态信息表!$B:$B,[9]【SUIT】合同静态信息表!$C:$C)</f>
        <v>新加坡TWRPPL智慧管理系统设备采购合同</v>
      </c>
      <c r="H214" s="13">
        <f>[5]长账龄落实计划!G37</f>
        <v>517800</v>
      </c>
      <c r="I214" s="13">
        <f>[5]长账龄落实计划!H37</f>
        <v>10000</v>
      </c>
      <c r="J214" s="13" t="str">
        <f>_xlfn.XLOOKUP(F214,[9]【SUIT】合同静态信息表!$B:$B,[9]【SUIT】合同静态信息表!$K:$K)</f>
        <v>PAI Systems Pte Ltd</v>
      </c>
      <c r="K214" s="13" t="str">
        <f>[5]长账龄落实计划!J37</f>
        <v>不确定</v>
      </c>
      <c r="L214" s="13">
        <f>[5]长账龄落实计划!K37</f>
        <v>0</v>
      </c>
      <c r="M214" s="13" t="str">
        <f>IF(COUNTIF($F$30:F214,F214)=1,COUNTIF($F$30:F214,F214),"")</f>
        <v/>
      </c>
      <c r="N214" s="128" t="str">
        <f t="shared" si="17"/>
        <v/>
      </c>
      <c r="O214" s="79" t="e">
        <f t="shared" si="18"/>
        <v>#VALUE!</v>
      </c>
      <c r="P214" s="79" t="str">
        <f t="shared" si="19"/>
        <v>3年</v>
      </c>
      <c r="Q214" s="79" t="str">
        <f>IF(COUNTIF([9]辅助列设置!$Q:$Q,J214)&gt;0,"股份内","股份外")</f>
        <v>股份外</v>
      </c>
      <c r="R214" s="79" t="e">
        <f ca="1">_xlfn.XLOOKUP(F214,产值及收款计划!C:C,产值及收款计划!B:B)</f>
        <v>#NAME?</v>
      </c>
      <c r="S214" s="79" t="e">
        <f ca="1">_xlfn.XLOOKUP(F214,产值及收款计划!C:C,产值及收款计划!O:O)</f>
        <v>#NAME?</v>
      </c>
    </row>
    <row r="215" spans="1:19" x14ac:dyDescent="0.15">
      <c r="A215" s="128"/>
      <c r="B215" s="13">
        <f>[5]长账龄落实计划!A38</f>
        <v>85</v>
      </c>
      <c r="C215" s="131">
        <f>[5]长账龄落实计划!B38</f>
        <v>45271</v>
      </c>
      <c r="D215" s="13" t="str">
        <f>[5]长账龄落实计划!C38</f>
        <v>新加坡J102智慧工地项目 - PAI Systems Pte Ltd 无税开票306166.37</v>
      </c>
      <c r="E215" s="13" t="str">
        <f>[5]长账龄落实计划!D38</f>
        <v>上海隧道工程股份（新加坡）有限公司</v>
      </c>
      <c r="F215" s="13" t="str">
        <f>[5]长账龄落实计划!E38</f>
        <v>ZHT2020112200092</v>
      </c>
      <c r="G215" s="13" t="str">
        <f>_xlfn.XLOOKUP(F215,[9]【SUIT】合同静态信息表!$B:$B,[9]【SUIT】合同静态信息表!$C:$C)</f>
        <v>新加坡J102智慧工地项目</v>
      </c>
      <c r="H215" s="13">
        <f>[5]长账龄落实计划!G38</f>
        <v>1615765</v>
      </c>
      <c r="I215" s="13">
        <f>[5]长账龄落实计划!H38</f>
        <v>345968</v>
      </c>
      <c r="J215" s="13" t="str">
        <f>_xlfn.XLOOKUP(F215,[9]【SUIT】合同静态信息表!$B:$B,[9]【SUIT】合同静态信息表!$K:$K)</f>
        <v>上海隧道工程股份（新加坡）有限公司</v>
      </c>
      <c r="K215" s="13" t="str">
        <f>[5]长账龄落实计划!J38</f>
        <v>不确定</v>
      </c>
      <c r="L215" s="13">
        <f>[5]长账龄落实计划!K38</f>
        <v>0</v>
      </c>
      <c r="M215" s="13" t="str">
        <f>IF(COUNTIF($F$30:F215,F215)=1,COUNTIF($F$30:F215,F215),"")</f>
        <v/>
      </c>
      <c r="N215" s="128" t="str">
        <f t="shared" si="17"/>
        <v/>
      </c>
      <c r="O215" s="79" t="e">
        <f t="shared" si="18"/>
        <v>#VALUE!</v>
      </c>
      <c r="P215" s="79" t="str">
        <f t="shared" si="19"/>
        <v>3年</v>
      </c>
      <c r="Q215" s="79" t="str">
        <f>IF(COUNTIF([9]辅助列设置!$Q:$Q,J215)&gt;0,"股份内","股份外")</f>
        <v>股份内</v>
      </c>
      <c r="R215" s="79" t="e">
        <f ca="1">_xlfn.XLOOKUP(F215,产值及收款计划!C:C,产值及收款计划!B:B)</f>
        <v>#NAME?</v>
      </c>
      <c r="S215" s="79" t="e">
        <f ca="1">_xlfn.XLOOKUP(F215,产值及收款计划!C:C,产值及收款计划!O:O)</f>
        <v>#NAME?</v>
      </c>
    </row>
    <row r="216" spans="1:19" x14ac:dyDescent="0.15">
      <c r="A216" s="128"/>
      <c r="B216" s="13">
        <f>[5]长账龄落实计划!A39</f>
        <v>86</v>
      </c>
      <c r="C216" s="131">
        <f>[5]长账龄落实计划!B39</f>
        <v>45271</v>
      </c>
      <c r="D216" s="13" t="str">
        <f>[5]长账龄落实计划!C39</f>
        <v>新加坡T316智慧工地项目 - PAI Systems Pte Ltd - 无税开票221644.25</v>
      </c>
      <c r="E216" s="13" t="str">
        <f>[5]长账龄落实计划!D39</f>
        <v>上海隧道工程股份（新加坡）有限公司</v>
      </c>
      <c r="F216" s="13" t="str">
        <f>[5]长账龄落实计划!E39</f>
        <v>ZHT2020102800068</v>
      </c>
      <c r="G216" s="13" t="str">
        <f>_xlfn.XLOOKUP(F216,[9]【SUIT】合同静态信息表!$B:$B,[9]【SUIT】合同静态信息表!$C:$C)</f>
        <v>新加坡T316智慧工地项目</v>
      </c>
      <c r="H216" s="13">
        <f>[5]长账龄落实计划!G39</f>
        <v>4033188</v>
      </c>
      <c r="I216" s="13">
        <f>[5]长账龄落实计划!H39</f>
        <v>250458</v>
      </c>
      <c r="J216" s="13" t="str">
        <f>_xlfn.XLOOKUP(F216,[9]【SUIT】合同静态信息表!$B:$B,[9]【SUIT】合同静态信息表!$K:$K)</f>
        <v>上海隧道工程股份（新加坡）有限公司</v>
      </c>
      <c r="K216" s="13" t="str">
        <f>[5]长账龄落实计划!J39</f>
        <v>不确定</v>
      </c>
      <c r="L216" s="13">
        <f>[5]长账龄落实计划!K39</f>
        <v>0</v>
      </c>
      <c r="M216" s="13">
        <f>IF(COUNTIF($F$30:F216,F216)=1,COUNTIF($F$30:F216,F216),"")</f>
        <v>1</v>
      </c>
      <c r="N216" s="128">
        <f t="shared" si="17"/>
        <v>25.0458</v>
      </c>
      <c r="O216" s="79">
        <f t="shared" si="18"/>
        <v>69</v>
      </c>
      <c r="P216" s="79" t="str">
        <f t="shared" si="19"/>
        <v>3年</v>
      </c>
      <c r="Q216" s="79" t="str">
        <f>IF(COUNTIF([9]辅助列设置!$Q:$Q,J216)&gt;0,"股份内","股份外")</f>
        <v>股份内</v>
      </c>
      <c r="R216" s="79" t="e">
        <f ca="1">_xlfn.XLOOKUP(F216,产值及收款计划!C:C,产值及收款计划!B:B)</f>
        <v>#NAME?</v>
      </c>
      <c r="S216" s="79" t="e">
        <f ca="1">_xlfn.XLOOKUP(F216,产值及收款计划!C:C,产值及收款计划!O:O)</f>
        <v>#NAME?</v>
      </c>
    </row>
    <row r="217" spans="1:19" x14ac:dyDescent="0.15">
      <c r="A217" s="128"/>
      <c r="B217" s="13">
        <f>[5]长账龄落实计划!A40</f>
        <v>92</v>
      </c>
      <c r="C217" s="131">
        <f>[5]长账龄落实计划!B40</f>
        <v>45281</v>
      </c>
      <c r="D217" s="13" t="str">
        <f>[5]长账龄落实计划!C40</f>
        <v>地下院平移-深圳市龙华区人民检察院办案及专业技术用房建设工程BIM实施顾问服务-上海市地下空间设计研究总院有限公司-无税开票33693.4</v>
      </c>
      <c r="E217" s="13" t="str">
        <f>[5]长账龄落实计划!D40</f>
        <v>上海市地下空间设计研究总院有限公司</v>
      </c>
      <c r="F217" s="13" t="str">
        <f>[5]长账龄落实计划!E40</f>
        <v>ZHT2020120700105</v>
      </c>
      <c r="G217" s="13" t="str">
        <f>_xlfn.XLOOKUP(F217,[9]【SUIT】合同静态信息表!$B:$B,[9]【SUIT】合同静态信息表!$C:$C)</f>
        <v>地下院平移-深圳市龙华区人民检察院办案及专业技术用房建设工程BIM实施顾问服务</v>
      </c>
      <c r="H217" s="13">
        <f>[5]长账龄落实计划!G40</f>
        <v>516375</v>
      </c>
      <c r="I217" s="13">
        <f>[5]长账龄落实计划!H40</f>
        <v>15</v>
      </c>
      <c r="J217" s="13" t="str">
        <f>_xlfn.XLOOKUP(F217,[9]【SUIT】合同静态信息表!$B:$B,[9]【SUIT】合同静态信息表!$K:$K)</f>
        <v>上海市地下空间设计研究总院有限公司</v>
      </c>
      <c r="K217" s="13" t="str">
        <f>[5]长账龄落实计划!J40</f>
        <v>全部落实</v>
      </c>
      <c r="L217" s="13">
        <f>[5]长账龄落实计划!K40</f>
        <v>0</v>
      </c>
      <c r="M217" s="13">
        <f>IF(COUNTIF($F$30:F217,F217)=1,COUNTIF($F$30:F217,F217),"")</f>
        <v>1</v>
      </c>
      <c r="N217" s="128">
        <f t="shared" si="17"/>
        <v>1.5E-3</v>
      </c>
      <c r="O217" s="79">
        <f t="shared" si="18"/>
        <v>143</v>
      </c>
      <c r="P217" s="79" t="str">
        <f t="shared" si="19"/>
        <v>3年</v>
      </c>
      <c r="Q217" s="79" t="str">
        <f>IF(COUNTIF([9]辅助列设置!$Q:$Q,J217)&gt;0,"股份内","股份外")</f>
        <v>股份内</v>
      </c>
      <c r="R217" s="79" t="e">
        <f ca="1">_xlfn.XLOOKUP(F217,产值及收款计划!C:C,产值及收款计划!B:B)</f>
        <v>#NAME?</v>
      </c>
      <c r="S217" s="79" t="e">
        <f ca="1">_xlfn.XLOOKUP(F217,产值及收款计划!C:C,产值及收款计划!O:O)</f>
        <v>#NAME?</v>
      </c>
    </row>
    <row r="218" spans="1:19" x14ac:dyDescent="0.15">
      <c r="A218" s="128"/>
      <c r="B218" s="13">
        <f>[5]长账龄落实计划!A41</f>
        <v>102</v>
      </c>
      <c r="C218" s="131">
        <f>[5]长账龄落实计划!B41</f>
        <v>45286</v>
      </c>
      <c r="D218" s="13" t="str">
        <f>[5]长账龄落实计划!C41</f>
        <v>环莞快速路三期莞深高速至东部快速路段工程（一标段）-浙江交工集团股份有限公司东莞市环莞快速路三期莞深高速至东部快速路段工程土建一标项目经理部-无税开票48448</v>
      </c>
      <c r="E218" s="13" t="str">
        <f>[5]长账龄落实计划!D41</f>
        <v>浙江交工集团股份有限公司东莞市环莞快速路三期莞深高速至东部快速路段工程土建一标项目经理部</v>
      </c>
      <c r="F218" s="13" t="str">
        <f>[5]长账龄落实计划!E41</f>
        <v>ZHT2022052600040</v>
      </c>
      <c r="G218" s="13" t="str">
        <f>_xlfn.XLOOKUP(F218,[9]【SUIT】合同静态信息表!$B:$B,[9]【SUIT】合同静态信息表!$C:$C)</f>
        <v>环莞快速路三期莞深高速至东部快速路段工程（一标段）</v>
      </c>
      <c r="H218" s="13">
        <f>[5]长账龄落实计划!G41</f>
        <v>410839</v>
      </c>
      <c r="I218" s="13">
        <f>[5]长账龄落实计划!H41</f>
        <v>51354.879999999997</v>
      </c>
      <c r="J218" s="13" t="str">
        <f>_xlfn.XLOOKUP(F218,[9]【SUIT】合同静态信息表!$B:$B,[9]【SUIT】合同静态信息表!$K:$K)</f>
        <v>浙江交工集团股份有限公司东莞市环莞快速路三期莞深高速至东部快速路段工程土建一标项目经理部</v>
      </c>
      <c r="K218" s="13" t="str">
        <f>[5]长账龄落实计划!J41</f>
        <v>无法落实</v>
      </c>
      <c r="L218" s="13">
        <f>[5]长账龄落实计划!K41</f>
        <v>0</v>
      </c>
      <c r="M218" s="13">
        <f>IF(COUNTIF($F$30:F218,F218)=1,COUNTIF($F$30:F218,F218),"")</f>
        <v>1</v>
      </c>
      <c r="N218" s="128">
        <f t="shared" si="17"/>
        <v>5.1354879999999996</v>
      </c>
      <c r="O218" s="79">
        <f t="shared" si="18"/>
        <v>107</v>
      </c>
      <c r="P218" s="79" t="str">
        <f t="shared" si="19"/>
        <v>3年</v>
      </c>
      <c r="Q218" s="79" t="str">
        <f>IF(COUNTIF([9]辅助列设置!$Q:$Q,J218)&gt;0,"股份内","股份外")</f>
        <v>股份外</v>
      </c>
      <c r="R218" s="79" t="e">
        <f ca="1">_xlfn.XLOOKUP(F218,产值及收款计划!C:C,产值及收款计划!B:B)</f>
        <v>#NAME?</v>
      </c>
      <c r="S218" s="79" t="e">
        <f ca="1">_xlfn.XLOOKUP(F218,产值及收款计划!C:C,产值及收款计划!O:O)</f>
        <v>#NAME?</v>
      </c>
    </row>
    <row r="219" spans="1:19" x14ac:dyDescent="0.15">
      <c r="A219" s="128"/>
      <c r="B219" s="13">
        <f>[5]长账龄落实计划!A42</f>
        <v>103</v>
      </c>
      <c r="C219" s="131">
        <f>[5]长账龄落实计划!B42</f>
        <v>45286</v>
      </c>
      <c r="D219" s="13" t="str">
        <f>[5]长账龄落实计划!C42</f>
        <v>环莞快速路三期莞深高速至东部快速路段工程-2标-中铁大桥局集团有限公司第四工程分公司路三期莞深高速至东部快速路段工程土建三标项目经理部-无税开票67679.72</v>
      </c>
      <c r="E219" s="13" t="str">
        <f>[5]长账龄落实计划!D42</f>
        <v>中铁大桥局集团有限公司第四工程分公司路三期莞深高速至东部快速路段工程土建三标项目经理部</v>
      </c>
      <c r="F219" s="13" t="str">
        <f>[5]长账龄落实计划!E42</f>
        <v>ZHT2022071500056</v>
      </c>
      <c r="G219" s="13" t="str">
        <f>_xlfn.XLOOKUP(F219,[9]【SUIT】合同静态信息表!$B:$B,[9]【SUIT】合同静态信息表!$C:$C)</f>
        <v>环莞快速路三期莞深高速至东部快速路段工程-2标</v>
      </c>
      <c r="H219" s="13">
        <f>[5]长账龄落实计划!G42</f>
        <v>573924</v>
      </c>
      <c r="I219" s="13">
        <f>[5]长账龄落实计划!H42</f>
        <v>71740.5</v>
      </c>
      <c r="J219" s="13" t="str">
        <f>_xlfn.XLOOKUP(F219,[9]【SUIT】合同静态信息表!$B:$B,[9]【SUIT】合同静态信息表!$K:$K)</f>
        <v>中铁大桥局集团有限公司第四工程分公司路三期莞深高速至东部快速路段工程土建三标项目经理部</v>
      </c>
      <c r="K219" s="13" t="str">
        <f>[5]长账龄落实计划!J42</f>
        <v>无法落实</v>
      </c>
      <c r="L219" s="13">
        <f>[5]长账龄落实计划!K42</f>
        <v>0</v>
      </c>
      <c r="M219" s="13" t="str">
        <f>IF(COUNTIF($F$30:F219,F219)=1,COUNTIF($F$30:F219,F219),"")</f>
        <v/>
      </c>
      <c r="N219" s="128" t="str">
        <f t="shared" si="17"/>
        <v/>
      </c>
      <c r="O219" s="79" t="e">
        <f t="shared" si="18"/>
        <v>#VALUE!</v>
      </c>
      <c r="P219" s="79" t="str">
        <f t="shared" si="19"/>
        <v>3年</v>
      </c>
      <c r="Q219" s="79" t="str">
        <f>IF(COUNTIF([9]辅助列设置!$Q:$Q,J219)&gt;0,"股份内","股份外")</f>
        <v>股份外</v>
      </c>
      <c r="R219" s="79" t="e">
        <f ca="1">_xlfn.XLOOKUP(F219,产值及收款计划!C:C,产值及收款计划!B:B)</f>
        <v>#NAME?</v>
      </c>
      <c r="S219" s="79" t="e">
        <f ca="1">_xlfn.XLOOKUP(F219,产值及收款计划!C:C,产值及收款计划!O:O)</f>
        <v>#NAME?</v>
      </c>
    </row>
    <row r="220" spans="1:19" x14ac:dyDescent="0.15">
      <c r="A220" s="128"/>
      <c r="B220" s="13">
        <f>[5]长账龄落实计划!A43</f>
        <v>104</v>
      </c>
      <c r="C220" s="131">
        <f>[5]长账龄落实计划!B43</f>
        <v>45286</v>
      </c>
      <c r="D220" s="13" t="str">
        <f>[5]长账龄落实计划!C43</f>
        <v>环莞快速路三期莞深高速至东部快速路段工程-3标-中铁十五局集团有限公司东莞市环莞快速路三期莞深高速至东部快速路段工程土建三标项目经理部-无税开票41730.31</v>
      </c>
      <c r="E220" s="13" t="str">
        <f>[5]长账龄落实计划!D43</f>
        <v>中铁十五局集团有限公司东莞市环莞快速路三期莞深高速至东部快速路段工程土建三标项目经理部</v>
      </c>
      <c r="F220" s="13" t="str">
        <f>[5]长账龄落实计划!E43</f>
        <v>ZHT2022071500055</v>
      </c>
      <c r="G220" s="13" t="str">
        <f>_xlfn.XLOOKUP(F220,[9]【SUIT】合同静态信息表!$B:$B,[9]【SUIT】合同静态信息表!$C:$C)</f>
        <v>环莞快速路三期莞深高速至东部快速路段工程 -3标</v>
      </c>
      <c r="H220" s="13">
        <f>[5]长账龄落实计划!G43</f>
        <v>353873</v>
      </c>
      <c r="I220" s="13">
        <f>[5]长账龄落实计划!H43</f>
        <v>44234.13</v>
      </c>
      <c r="J220" s="13" t="str">
        <f>_xlfn.XLOOKUP(F220,[9]【SUIT】合同静态信息表!$B:$B,[9]【SUIT】合同静态信息表!$K:$K)</f>
        <v>中铁十五局集团有限公司东莞市环莞快速路三期莞深高速至东部快速路段工程土建三标项目经理部</v>
      </c>
      <c r="K220" s="13" t="str">
        <f>[5]长账龄落实计划!J43</f>
        <v>无法落实</v>
      </c>
      <c r="L220" s="13">
        <f>[5]长账龄落实计划!K43</f>
        <v>0</v>
      </c>
      <c r="M220" s="13">
        <f>IF(COUNTIF($F$30:F220,F220)=1,COUNTIF($F$30:F220,F220),"")</f>
        <v>1</v>
      </c>
      <c r="N220" s="128">
        <f t="shared" si="17"/>
        <v>4.423413</v>
      </c>
      <c r="O220" s="79">
        <f t="shared" si="18"/>
        <v>112</v>
      </c>
      <c r="P220" s="79" t="str">
        <f t="shared" si="19"/>
        <v>3年</v>
      </c>
      <c r="Q220" s="79" t="str">
        <f>IF(COUNTIF([9]辅助列设置!$Q:$Q,J220)&gt;0,"股份内","股份外")</f>
        <v>股份外</v>
      </c>
      <c r="R220" s="79" t="e">
        <f ca="1">_xlfn.XLOOKUP(F220,产值及收款计划!C:C,产值及收款计划!B:B)</f>
        <v>#NAME?</v>
      </c>
      <c r="S220" s="79" t="e">
        <f ca="1">_xlfn.XLOOKUP(F220,产值及收款计划!C:C,产值及收款计划!O:O)</f>
        <v>#NAME?</v>
      </c>
    </row>
    <row r="221" spans="1:19" x14ac:dyDescent="0.15">
      <c r="A221" s="128"/>
      <c r="B221" s="13">
        <f>[5]长账龄落实计划!A44</f>
        <v>105</v>
      </c>
      <c r="C221" s="131">
        <f>[5]长账龄落实计划!B44</f>
        <v>45286</v>
      </c>
      <c r="D221" s="13" t="str">
        <f>[5]长账龄落实计划!C44</f>
        <v>基于BIM的工程管理平台应用与咨询服务合同-环莞快速路三期路面标-广东冠粤路桥有限公司-无税开票57689.39</v>
      </c>
      <c r="E221" s="13" t="str">
        <f>[5]长账龄落实计划!D44</f>
        <v>广东冠粤路桥有限公司</v>
      </c>
      <c r="F221" s="13" t="str">
        <f>[5]长账龄落实计划!E44</f>
        <v>ZHT2022030800022</v>
      </c>
      <c r="G221" s="13" t="str">
        <f>_xlfn.XLOOKUP(F221,[9]【SUIT】合同静态信息表!$B:$B,[9]【SUIT】合同静态信息表!$C:$C)</f>
        <v>基于BIM的工程管理平台应用与咨询服务合同-环莞快速路三期路面标</v>
      </c>
      <c r="H221" s="13">
        <f>[5]长账龄落实计划!G44</f>
        <v>489206</v>
      </c>
      <c r="I221" s="13">
        <f>[5]长账龄落实计划!H44</f>
        <v>61150.35</v>
      </c>
      <c r="J221" s="13" t="str">
        <f>_xlfn.XLOOKUP(F221,[9]【SUIT】合同静态信息表!$B:$B,[9]【SUIT】合同静态信息表!$K:$K)</f>
        <v>广东冠粤路桥有限公司</v>
      </c>
      <c r="K221" s="13" t="str">
        <f>[5]长账龄落实计划!J44</f>
        <v>无法落实</v>
      </c>
      <c r="L221" s="13">
        <f>[5]长账龄落实计划!K44</f>
        <v>0</v>
      </c>
      <c r="M221" s="13">
        <f>IF(COUNTIF($F$30:F221,F221)=1,COUNTIF($F$30:F221,F221),"")</f>
        <v>1</v>
      </c>
      <c r="N221" s="128">
        <f t="shared" si="17"/>
        <v>6.1150349999999998</v>
      </c>
      <c r="O221" s="79">
        <f t="shared" si="18"/>
        <v>102</v>
      </c>
      <c r="P221" s="79" t="str">
        <f t="shared" si="19"/>
        <v>3年</v>
      </c>
      <c r="Q221" s="79" t="str">
        <f>IF(COUNTIF([9]辅助列设置!$Q:$Q,J221)&gt;0,"股份内","股份外")</f>
        <v>股份外</v>
      </c>
      <c r="R221" s="79" t="e">
        <f ca="1">_xlfn.XLOOKUP(F221,产值及收款计划!C:C,产值及收款计划!B:B)</f>
        <v>#NAME?</v>
      </c>
      <c r="S221" s="79" t="e">
        <f ca="1">_xlfn.XLOOKUP(F221,产值及收款计划!C:C,产值及收款计划!O:O)</f>
        <v>#NAME?</v>
      </c>
    </row>
    <row r="222" spans="1:19" x14ac:dyDescent="0.15">
      <c r="A222" s="128"/>
      <c r="B222" s="13">
        <f>[5]长账龄落实计划!A45</f>
        <v>106</v>
      </c>
      <c r="C222" s="131">
        <f>[5]长账龄落实计划!B45</f>
        <v>45286</v>
      </c>
      <c r="D222" s="13" t="str">
        <f>[5]长账龄落实计划!C45</f>
        <v>环莞快速路三期莞深高速至东部快速路段工程-预制标段-中铁四局集团有限公司-无税开票332908.44</v>
      </c>
      <c r="E222" s="13" t="str">
        <f>[5]长账龄落实计划!D45</f>
        <v>中铁四局集团有限公司</v>
      </c>
      <c r="F222" s="13" t="str">
        <f>[5]长账龄落实计划!E45</f>
        <v>ZHT2022112300105</v>
      </c>
      <c r="G222" s="13" t="str">
        <f>_xlfn.XLOOKUP(F222,[9]【SUIT】合同静态信息表!$B:$B,[9]【SUIT】合同静态信息表!$C:$C)</f>
        <v>基于 BIM的工程管理平台应用与咨询服务合同-预制标</v>
      </c>
      <c r="H222" s="13">
        <f>[5]长账龄落实计划!G45</f>
        <v>672158</v>
      </c>
      <c r="I222" s="13">
        <f>[5]长账龄落实计划!H45</f>
        <v>218451.35</v>
      </c>
      <c r="J222" s="13" t="str">
        <f>_xlfn.XLOOKUP(F222,[9]【SUIT】合同静态信息表!$B:$B,[9]【SUIT】合同静态信息表!$K:$K)</f>
        <v>中铁四局集团有限公司</v>
      </c>
      <c r="K222" s="13" t="str">
        <f>[5]长账龄落实计划!J45</f>
        <v>无法落实</v>
      </c>
      <c r="L222" s="13">
        <f>[5]长账龄落实计划!K45</f>
        <v>0</v>
      </c>
      <c r="M222" s="13">
        <f>IF(COUNTIF($F$30:F222,F222)=1,COUNTIF($F$30:F222,F222),"")</f>
        <v>1</v>
      </c>
      <c r="N222" s="128">
        <f t="shared" si="17"/>
        <v>21.845134999999999</v>
      </c>
      <c r="O222" s="79">
        <f t="shared" si="18"/>
        <v>71</v>
      </c>
      <c r="P222" s="79" t="str">
        <f t="shared" si="19"/>
        <v>3年</v>
      </c>
      <c r="Q222" s="79" t="str">
        <f>IF(COUNTIF([9]辅助列设置!$Q:$Q,J222)&gt;0,"股份内","股份外")</f>
        <v>股份外</v>
      </c>
      <c r="R222" s="79" t="e">
        <f ca="1">_xlfn.XLOOKUP(F222,产值及收款计划!C:C,产值及收款计划!B:B)</f>
        <v>#NAME?</v>
      </c>
      <c r="S222" s="79" t="e">
        <f ca="1">_xlfn.XLOOKUP(F222,产值及收款计划!C:C,产值及收款计划!O:O)</f>
        <v>#NAME?</v>
      </c>
    </row>
    <row r="223" spans="1:19" x14ac:dyDescent="0.15">
      <c r="A223" s="128"/>
      <c r="B223" s="13">
        <f>[5]长账龄落实计划!A46</f>
        <v>109</v>
      </c>
      <c r="C223" s="131">
        <f>[5]长账龄落实计划!B46</f>
        <v>45286</v>
      </c>
      <c r="D223" s="13" t="str">
        <f>[5]长账龄落实计划!C46</f>
        <v>2023年度隧道公司BIM技术服务-上海隧道工程有限公司-无税开票1132075.47</v>
      </c>
      <c r="E223" s="13" t="str">
        <f>[5]长账龄落实计划!D46</f>
        <v>上海隧道工程有限公司</v>
      </c>
      <c r="F223" s="13" t="str">
        <f>[5]长账龄落实计划!E46</f>
        <v>ZHT2023122600178</v>
      </c>
      <c r="G223" s="13" t="str">
        <f>_xlfn.XLOOKUP(F223,[9]【SUIT】合同静态信息表!$B:$B,[9]【SUIT】合同静态信息表!$C:$C)</f>
        <v>2023年度隧道公司BIM技术服务</v>
      </c>
      <c r="H223" s="13">
        <f>[5]长账龄落实计划!G46</f>
        <v>1200000</v>
      </c>
      <c r="I223" s="13">
        <f>[5]长账龄落实计划!H46</f>
        <v>600000</v>
      </c>
      <c r="J223" s="13" t="str">
        <f>_xlfn.XLOOKUP(F223,[9]【SUIT】合同静态信息表!$B:$B,[9]【SUIT】合同静态信息表!$K:$K)</f>
        <v>上海隧道工程有限公司</v>
      </c>
      <c r="K223" s="13" t="str">
        <f>[5]长账龄落实计划!J46</f>
        <v>全部落实</v>
      </c>
      <c r="L223" s="13">
        <f>[5]长账龄落实计划!K46</f>
        <v>0</v>
      </c>
      <c r="M223" s="13">
        <f>IF(COUNTIF($F$30:F223,F223)=1,COUNTIF($F$30:F223,F223),"")</f>
        <v>1</v>
      </c>
      <c r="N223" s="128">
        <f t="shared" ref="N223:N241" si="20">IF(M223=1,SUMIFS(I223:I434,F223:F434,F223)/10000,"")</f>
        <v>60</v>
      </c>
      <c r="O223" s="79">
        <f t="shared" ref="O223:O241" si="21">RANK(N223,$N$30:$N$241)</f>
        <v>43</v>
      </c>
      <c r="P223" s="79" t="str">
        <f t="shared" ref="P223:P241" si="22">2026-YEAR(C223)&amp;"年"</f>
        <v>3年</v>
      </c>
      <c r="Q223" s="79" t="str">
        <f>IF(COUNTIF([9]辅助列设置!$Q:$Q,J223)&gt;0,"股份内","股份外")</f>
        <v>股份内</v>
      </c>
      <c r="R223" s="79" t="e">
        <f ca="1">_xlfn.XLOOKUP(F223,产值及收款计划!C:C,产值及收款计划!B:B)</f>
        <v>#NAME?</v>
      </c>
      <c r="S223" s="79" t="e">
        <f ca="1">_xlfn.XLOOKUP(F223,产值及收款计划!C:C,产值及收款计划!O:O)</f>
        <v>#NAME?</v>
      </c>
    </row>
    <row r="224" spans="1:19" x14ac:dyDescent="0.15">
      <c r="A224" s="128"/>
      <c r="B224" s="13">
        <f>[5]长账龄落实计划!A47</f>
        <v>111</v>
      </c>
      <c r="C224" s="131">
        <f>[5]长账龄落实计划!B47</f>
        <v>45286</v>
      </c>
      <c r="D224" s="13" t="str">
        <f>[5]长账龄落实计划!C47</f>
        <v>观城项目01-05地块BIM咨询服务-数智瓦里（深圳）科技有限公司-无税开票799331.13</v>
      </c>
      <c r="E224" s="13" t="str">
        <f>[5]长账龄落实计划!D47</f>
        <v>数智瓦里（深圳）科技有限公司</v>
      </c>
      <c r="F224" s="13" t="str">
        <f>[5]长账龄落实计划!E47</f>
        <v>ZHT2023102700127</v>
      </c>
      <c r="G224" s="13" t="str">
        <f>_xlfn.XLOOKUP(F224,[9]【SUIT】合同静态信息表!$B:$B,[9]【SUIT】合同静态信息表!$C:$C)</f>
        <v>观城项目01-05地块BIM咨询服务</v>
      </c>
      <c r="H224" s="13">
        <f>[5]长账龄落实计划!G47</f>
        <v>1412153</v>
      </c>
      <c r="I224" s="13">
        <f>[5]长账龄落实计划!H47</f>
        <v>564860.4</v>
      </c>
      <c r="J224" s="13" t="str">
        <f>_xlfn.XLOOKUP(F224,[9]【SUIT】合同静态信息表!$B:$B,[9]【SUIT】合同静态信息表!$K:$K)</f>
        <v>数智瓦里（深圳）科技有限公司</v>
      </c>
      <c r="K224" s="13" t="str">
        <f>[5]长账龄落实计划!J47</f>
        <v>全部落实</v>
      </c>
      <c r="L224" s="13">
        <f>[5]长账龄落实计划!K47</f>
        <v>0</v>
      </c>
      <c r="M224" s="13">
        <f>IF(COUNTIF($F$30:F224,F224)=1,COUNTIF($F$30:F224,F224),"")</f>
        <v>1</v>
      </c>
      <c r="N224" s="128">
        <f t="shared" si="20"/>
        <v>56.486040000000003</v>
      </c>
      <c r="O224" s="79">
        <f t="shared" si="21"/>
        <v>45</v>
      </c>
      <c r="P224" s="79" t="str">
        <f t="shared" si="22"/>
        <v>3年</v>
      </c>
      <c r="Q224" s="79" t="str">
        <f>IF(COUNTIF([9]辅助列设置!$Q:$Q,J224)&gt;0,"股份内","股份外")</f>
        <v>股份外</v>
      </c>
      <c r="R224" s="79" t="e">
        <f ca="1">_xlfn.XLOOKUP(F224,产值及收款计划!C:C,产值及收款计划!B:B)</f>
        <v>#NAME?</v>
      </c>
      <c r="S224" s="79" t="e">
        <f ca="1">_xlfn.XLOOKUP(F224,产值及收款计划!C:C,产值及收款计划!O:O)</f>
        <v>#NAME?</v>
      </c>
    </row>
    <row r="225" spans="1:19" x14ac:dyDescent="0.15">
      <c r="A225" s="128"/>
      <c r="B225" s="13">
        <f>[5]长账龄落实计划!A48</f>
        <v>119</v>
      </c>
      <c r="C225" s="131">
        <f>[5]长账龄落实计划!B48</f>
        <v>45463</v>
      </c>
      <c r="D225" s="13" t="str">
        <f>[5]长账龄落实计划!C48</f>
        <v>深圳市人民医院宝安医院BIM咨询服务合同-五洲工程顾问集团有限公司-无税开票518867.92</v>
      </c>
      <c r="E225" s="13" t="str">
        <f>[5]长账龄落实计划!D48</f>
        <v>五洲工程顾问集团有限公司</v>
      </c>
      <c r="F225" s="13" t="str">
        <f>[5]长账龄落实计划!E48</f>
        <v>ZHT2023060100048</v>
      </c>
      <c r="G225" s="13" t="str">
        <f>_xlfn.XLOOKUP(F225,[9]【SUIT】合同静态信息表!$B:$B,[9]【SUIT】合同静态信息表!$C:$C)</f>
        <v>深圳市人民医院宝安医院BIM咨询服务合同</v>
      </c>
      <c r="H225" s="13">
        <f>[5]长账龄落实计划!G48</f>
        <v>2200000</v>
      </c>
      <c r="I225" s="13">
        <f>[5]长账龄落实计划!H48</f>
        <v>550000</v>
      </c>
      <c r="J225" s="13" t="str">
        <f>_xlfn.XLOOKUP(F225,[9]【SUIT】合同静态信息表!$B:$B,[9]【SUIT】合同静态信息表!$K:$K)</f>
        <v>五洲工程顾问集团有限公司</v>
      </c>
      <c r="K225" s="13" t="str">
        <f>[5]长账龄落实计划!J48</f>
        <v>全部落实</v>
      </c>
      <c r="L225" s="13">
        <f>[5]长账龄落实计划!K48</f>
        <v>0</v>
      </c>
      <c r="M225" s="13">
        <f>IF(COUNTIF($F$30:F225,F225)=1,COUNTIF($F$30:F225,F225),"")</f>
        <v>1</v>
      </c>
      <c r="N225" s="128">
        <f t="shared" si="20"/>
        <v>55</v>
      </c>
      <c r="O225" s="79">
        <f t="shared" si="21"/>
        <v>48</v>
      </c>
      <c r="P225" s="79" t="str">
        <f t="shared" si="22"/>
        <v>2年</v>
      </c>
      <c r="Q225" s="79" t="str">
        <f>IF(COUNTIF([9]辅助列设置!$Q:$Q,J225)&gt;0,"股份内","股份外")</f>
        <v>股份外</v>
      </c>
      <c r="R225" s="79" t="e">
        <f ca="1">_xlfn.XLOOKUP(F225,产值及收款计划!C:C,产值及收款计划!B:B)</f>
        <v>#NAME?</v>
      </c>
      <c r="S225" s="79" t="e">
        <f ca="1">_xlfn.XLOOKUP(F225,产值及收款计划!C:C,产值及收款计划!O:O)</f>
        <v>#NAME?</v>
      </c>
    </row>
    <row r="226" spans="1:19" x14ac:dyDescent="0.15">
      <c r="A226" s="128"/>
      <c r="B226" s="13">
        <f>[5]长账龄落实计划!A49</f>
        <v>127</v>
      </c>
      <c r="C226" s="131">
        <f>[5]长账龄落实计划!B49</f>
        <v>44705</v>
      </c>
      <c r="D226" s="13" t="str">
        <f>[5]长账龄落实计划!C49</f>
        <v>深圳西丽32亩项目智慧工地工程合同-深圳市龙光骏博房地产有限公司</v>
      </c>
      <c r="E226" s="13" t="str">
        <f>[5]长账龄落实计划!D49</f>
        <v>深圳市龙光骏博房地产有限公司</v>
      </c>
      <c r="F226" s="13" t="str">
        <f>[5]长账龄落实计划!E49</f>
        <v>ZHT2021090100103</v>
      </c>
      <c r="G226" s="13" t="str">
        <f>_xlfn.XLOOKUP(F226,[9]【SUIT】合同静态信息表!$B:$B,[9]【SUIT】合同静态信息表!$C:$C)</f>
        <v>深圳西丽32亩项目智慧工地工程合同</v>
      </c>
      <c r="H226" s="13">
        <f>[5]长账龄落实计划!G49</f>
        <v>0</v>
      </c>
      <c r="I226" s="13">
        <f>[5]长账龄落实计划!H49</f>
        <v>5761.43</v>
      </c>
      <c r="J226" s="13" t="str">
        <f>_xlfn.XLOOKUP(F226,[9]【SUIT】合同静态信息表!$B:$B,[9]【SUIT】合同静态信息表!$K:$K)</f>
        <v>深圳市龙光骏博房地产有限公司</v>
      </c>
      <c r="K226" s="13" t="str">
        <f>[5]长账龄落实计划!J49</f>
        <v>无法落实</v>
      </c>
      <c r="L226" s="13">
        <f>[5]长账龄落实计划!K49</f>
        <v>0</v>
      </c>
      <c r="M226" s="13">
        <f>IF(COUNTIF($F$30:F226,F226)=1,COUNTIF($F$30:F226,F226),"")</f>
        <v>1</v>
      </c>
      <c r="N226" s="128">
        <f t="shared" si="20"/>
        <v>0.57614299999999996</v>
      </c>
      <c r="O226" s="79">
        <f t="shared" si="21"/>
        <v>132</v>
      </c>
      <c r="P226" s="79" t="str">
        <f t="shared" si="22"/>
        <v>4年</v>
      </c>
      <c r="Q226" s="79" t="str">
        <f>IF(COUNTIF([9]辅助列设置!$Q:$Q,J226)&gt;0,"股份内","股份外")</f>
        <v>股份外</v>
      </c>
      <c r="R226" s="79" t="e">
        <f ca="1">_xlfn.XLOOKUP(F226,产值及收款计划!C:C,产值及收款计划!B:B)</f>
        <v>#NAME?</v>
      </c>
      <c r="S226" s="79" t="e">
        <f ca="1">_xlfn.XLOOKUP(F226,产值及收款计划!C:C,产值及收款计划!O:O)</f>
        <v>#NAME?</v>
      </c>
    </row>
    <row r="227" spans="1:19" x14ac:dyDescent="0.15">
      <c r="A227" s="128"/>
      <c r="B227" s="13">
        <f>[5]长账龄落实计划!A50</f>
        <v>128</v>
      </c>
      <c r="C227" s="131">
        <f>[5]长账龄落实计划!B50</f>
        <v>44735</v>
      </c>
      <c r="D227" s="13" t="str">
        <f>[5]长账龄落实计划!C50</f>
        <v>深圳区域公司深圳光明15亩项目智慧工地及大门工程合同-深圳市龙光骏凯房地产有限公司质保金3%调整3月35号科目</v>
      </c>
      <c r="E227" s="13" t="str">
        <f>[5]长账龄落实计划!D50</f>
        <v>深圳市龙光骏凯房地产有限公司</v>
      </c>
      <c r="F227" s="13" t="str">
        <f>[5]长账龄落实计划!E50</f>
        <v>ZHT2021070900081</v>
      </c>
      <c r="G227" s="13" t="str">
        <f>_xlfn.XLOOKUP(F227,[9]【SUIT】合同静态信息表!$B:$B,[9]【SUIT】合同静态信息表!$C:$C)</f>
        <v>深圳区域公司深圳光明15亩项目智慧工地及大门工程合同</v>
      </c>
      <c r="H227" s="13">
        <f>[5]长账龄落实计划!G50</f>
        <v>0</v>
      </c>
      <c r="I227" s="13">
        <f>[5]长账龄落实计划!H50</f>
        <v>3574.69</v>
      </c>
      <c r="J227" s="13" t="str">
        <f>_xlfn.XLOOKUP(F227,[9]【SUIT】合同静态信息表!$B:$B,[9]【SUIT】合同静态信息表!$K:$K)</f>
        <v>深圳市龙光骏凯房地产有限公司</v>
      </c>
      <c r="K227" s="13" t="str">
        <f>[5]长账龄落实计划!J50</f>
        <v>无法落实</v>
      </c>
      <c r="L227" s="13">
        <f>[5]长账龄落实计划!K50</f>
        <v>0</v>
      </c>
      <c r="M227" s="13">
        <f>IF(COUNTIF($F$30:F227,F227)=1,COUNTIF($F$30:F227,F227),"")</f>
        <v>1</v>
      </c>
      <c r="N227" s="128">
        <f t="shared" si="20"/>
        <v>0.35746899999999998</v>
      </c>
      <c r="O227" s="79">
        <f t="shared" si="21"/>
        <v>136</v>
      </c>
      <c r="P227" s="79" t="str">
        <f t="shared" si="22"/>
        <v>4年</v>
      </c>
      <c r="Q227" s="79" t="str">
        <f>IF(COUNTIF([9]辅助列设置!$Q:$Q,J227)&gt;0,"股份内","股份外")</f>
        <v>股份外</v>
      </c>
      <c r="R227" s="79" t="e">
        <f ca="1">_xlfn.XLOOKUP(F227,产值及收款计划!C:C,产值及收款计划!B:B)</f>
        <v>#NAME?</v>
      </c>
      <c r="S227" s="79" t="e">
        <f ca="1">_xlfn.XLOOKUP(F227,产值及收款计划!C:C,产值及收款计划!O:O)</f>
        <v>#NAME?</v>
      </c>
    </row>
    <row r="228" spans="1:19" x14ac:dyDescent="0.15">
      <c r="A228" s="128"/>
      <c r="B228" s="13">
        <f>[5]长账龄落实计划!A51</f>
        <v>132</v>
      </c>
      <c r="C228" s="131">
        <f>[5]长账龄落实计划!B51</f>
        <v>44882</v>
      </c>
      <c r="D228" s="13" t="str">
        <f>[5]长账龄落实计划!C51</f>
        <v>坪山沙湖项目智慧工地施工合同-深圳市龙光春城投资发展有限公司-5%质保金</v>
      </c>
      <c r="E228" s="13" t="str">
        <f>[5]长账龄落实计划!D51</f>
        <v>深圳市龙光春城投资发展有限公司</v>
      </c>
      <c r="F228" s="13" t="str">
        <f>[5]长账龄落实计划!E51</f>
        <v>ZHT2021101400116</v>
      </c>
      <c r="G228" s="13" t="str">
        <f>_xlfn.XLOOKUP(F228,[9]【SUIT】合同静态信息表!$B:$B,[9]【SUIT】合同静态信息表!$C:$C)</f>
        <v>坪山沙湖项目智慧工地施工合同</v>
      </c>
      <c r="H228" s="13">
        <f>[5]长账龄落实计划!G51</f>
        <v>0</v>
      </c>
      <c r="I228" s="13">
        <f>[5]长账龄落实计划!H51</f>
        <v>5691.67</v>
      </c>
      <c r="J228" s="13" t="str">
        <f>_xlfn.XLOOKUP(F228,[9]【SUIT】合同静态信息表!$B:$B,[9]【SUIT】合同静态信息表!$K:$K)</f>
        <v>深圳市龙光春城投资发展有限公司</v>
      </c>
      <c r="K228" s="13" t="str">
        <f>[5]长账龄落实计划!J51</f>
        <v>无法落实</v>
      </c>
      <c r="L228" s="13">
        <f>[5]长账龄落实计划!K51</f>
        <v>0</v>
      </c>
      <c r="M228" s="13">
        <f>IF(COUNTIF($F$30:F228,F228)=1,COUNTIF($F$30:F228,F228),"")</f>
        <v>1</v>
      </c>
      <c r="N228" s="128">
        <f t="shared" si="20"/>
        <v>0.56916699999999998</v>
      </c>
      <c r="O228" s="79">
        <f t="shared" si="21"/>
        <v>133</v>
      </c>
      <c r="P228" s="79" t="str">
        <f t="shared" si="22"/>
        <v>4年</v>
      </c>
      <c r="Q228" s="79" t="str">
        <f>IF(COUNTIF([9]辅助列设置!$Q:$Q,J228)&gt;0,"股份内","股份外")</f>
        <v>股份外</v>
      </c>
      <c r="R228" s="79" t="e">
        <f ca="1">_xlfn.XLOOKUP(F228,产值及收款计划!C:C,产值及收款计划!B:B)</f>
        <v>#NAME?</v>
      </c>
      <c r="S228" s="79" t="e">
        <f ca="1">_xlfn.XLOOKUP(F228,产值及收款计划!C:C,产值及收款计划!O:O)</f>
        <v>#NAME?</v>
      </c>
    </row>
    <row r="229" spans="1:19" x14ac:dyDescent="0.15">
      <c r="A229" s="128"/>
      <c r="B229" s="13">
        <f>[5]长账龄落实计划!A52</f>
        <v>162</v>
      </c>
      <c r="C229" s="131">
        <f>[5]长账龄落实计划!B52</f>
        <v>45596</v>
      </c>
      <c r="D229" s="13" t="str">
        <f>[5]长账龄落实计划!C52</f>
        <v>中信金融中心项目基于BIM的数字化技术研究 -中信建设有限责任公司-无税开票271488.47</v>
      </c>
      <c r="E229" s="13" t="str">
        <f>[5]长账龄落实计划!D52</f>
        <v>中信建设有限责任公司</v>
      </c>
      <c r="F229" s="13" t="str">
        <f>[5]长账龄落实计划!E52</f>
        <v>ZHT2022102400089</v>
      </c>
      <c r="G229" s="13" t="str">
        <f>_xlfn.XLOOKUP(F229,[9]【SUIT】合同静态信息表!$B:$B,[9]【SUIT】合同静态信息表!$C:$C)</f>
        <v>中信金融中心项目基于BIM的数字化技术研究</v>
      </c>
      <c r="H229" s="13">
        <f>[5]长账龄落实计划!G52</f>
        <v>0</v>
      </c>
      <c r="I229" s="13">
        <f>[5]长账龄落实计划!H52</f>
        <v>127244.46</v>
      </c>
      <c r="J229" s="13" t="str">
        <f>_xlfn.XLOOKUP(F229,[9]【SUIT】合同静态信息表!$B:$B,[9]【SUIT】合同静态信息表!$K:$K)</f>
        <v>中信建设有限责任公司</v>
      </c>
      <c r="K229" s="13" t="str">
        <f>[5]长账龄落实计划!J52</f>
        <v>全部落实</v>
      </c>
      <c r="L229" s="13">
        <f>[5]长账龄落实计划!K52</f>
        <v>0</v>
      </c>
      <c r="M229" s="13">
        <f>IF(COUNTIF($F$30:F229,F229)=1,COUNTIF($F$30:F229,F229),"")</f>
        <v>1</v>
      </c>
      <c r="N229" s="128">
        <f t="shared" si="20"/>
        <v>41.502223999999998</v>
      </c>
      <c r="O229" s="79">
        <f t="shared" si="21"/>
        <v>56</v>
      </c>
      <c r="P229" s="79" t="str">
        <f t="shared" si="22"/>
        <v>2年</v>
      </c>
      <c r="Q229" s="79" t="str">
        <f>IF(COUNTIF([9]辅助列设置!$Q:$Q,J229)&gt;0,"股份内","股份外")</f>
        <v>股份外</v>
      </c>
      <c r="R229" s="79" t="e">
        <f ca="1">_xlfn.XLOOKUP(F229,产值及收款计划!C:C,产值及收款计划!B:B)</f>
        <v>#NAME?</v>
      </c>
      <c r="S229" s="79" t="e">
        <f ca="1">_xlfn.XLOOKUP(F229,产值及收款计划!C:C,产值及收款计划!O:O)</f>
        <v>#NAME?</v>
      </c>
    </row>
    <row r="230" spans="1:19" x14ac:dyDescent="0.15">
      <c r="A230" s="128"/>
      <c r="B230" s="13">
        <f>[5]长账龄落实计划!A53</f>
        <v>165</v>
      </c>
      <c r="C230" s="131">
        <f>[5]长账龄落实计划!B53</f>
        <v>45596</v>
      </c>
      <c r="D230" s="13" t="str">
        <f>[5]长账龄落实计划!C53</f>
        <v>深圳市人民医院宝安医院项目基于BIM的数字化管理咨询服务合同-五洲工程顾问集团有限公司-无税开票849056.6</v>
      </c>
      <c r="E230" s="13" t="str">
        <f>[5]长账龄落实计划!D53</f>
        <v>五洲工程顾问集团有限公司</v>
      </c>
      <c r="F230" s="13" t="str">
        <f>[5]长账龄落实计划!E53</f>
        <v>ZHT2024090300104</v>
      </c>
      <c r="G230" s="13" t="str">
        <f>_xlfn.XLOOKUP(F230,[9]【SUIT】合同静态信息表!$B:$B,[9]【SUIT】合同静态信息表!$C:$C)</f>
        <v>深圳市人民医院宝安医院项目基于BIM的数字化管理咨询服务合同</v>
      </c>
      <c r="H230" s="13">
        <f>[5]长账龄落实计划!G53</f>
        <v>0</v>
      </c>
      <c r="I230" s="13">
        <f>[5]长账龄落实计划!H53</f>
        <v>900000</v>
      </c>
      <c r="J230" s="13" t="str">
        <f>_xlfn.XLOOKUP(F230,[9]【SUIT】合同静态信息表!$B:$B,[9]【SUIT】合同静态信息表!$K:$K)</f>
        <v>五洲工程顾问集团有限公司</v>
      </c>
      <c r="K230" s="13" t="str">
        <f>[5]长账龄落实计划!J53</f>
        <v>全部落实</v>
      </c>
      <c r="L230" s="13">
        <f>[5]长账龄落实计划!K53</f>
        <v>0</v>
      </c>
      <c r="M230" s="13">
        <f>IF(COUNTIF($F$30:F230,F230)=1,COUNTIF($F$30:F230,F230),"")</f>
        <v>1</v>
      </c>
      <c r="N230" s="128">
        <f t="shared" si="20"/>
        <v>135</v>
      </c>
      <c r="O230" s="79">
        <f t="shared" si="21"/>
        <v>18</v>
      </c>
      <c r="P230" s="79" t="str">
        <f t="shared" si="22"/>
        <v>2年</v>
      </c>
      <c r="Q230" s="79" t="str">
        <f>IF(COUNTIF([9]辅助列设置!$Q:$Q,J230)&gt;0,"股份内","股份外")</f>
        <v>股份外</v>
      </c>
      <c r="R230" s="79" t="e">
        <f ca="1">_xlfn.XLOOKUP(F230,产值及收款计划!C:C,产值及收款计划!B:B)</f>
        <v>#NAME?</v>
      </c>
      <c r="S230" s="79" t="e">
        <f ca="1">_xlfn.XLOOKUP(F230,产值及收款计划!C:C,产值及收款计划!O:O)</f>
        <v>#NAME?</v>
      </c>
    </row>
    <row r="231" spans="1:19" x14ac:dyDescent="0.15">
      <c r="A231" s="128"/>
      <c r="B231" s="13">
        <f>[5]长账龄落实计划!A54</f>
        <v>167</v>
      </c>
      <c r="C231" s="131">
        <f>[5]长账龄落实计划!B54</f>
        <v>45596</v>
      </c>
      <c r="D231" s="13" t="str">
        <f>[5]长账龄落实计划!C54</f>
        <v>妈湾隧道1标数字孪生工地项目 -上海隧道工程有限公司-无税开票40566.04</v>
      </c>
      <c r="E231" s="13" t="str">
        <f>[5]长账龄落实计划!D54</f>
        <v>上海隧道工程有限公司</v>
      </c>
      <c r="F231" s="13" t="str">
        <f>[5]长账龄落实计划!E54</f>
        <v>ZHT2022051300039</v>
      </c>
      <c r="G231" s="13" t="str">
        <f>_xlfn.XLOOKUP(F231,[9]【SUIT】合同静态信息表!$B:$B,[9]【SUIT】合同静态信息表!$C:$C)</f>
        <v>妈湾隧道1标数字孪生工地项目</v>
      </c>
      <c r="H231" s="13">
        <f>[5]长账龄落实计划!G54</f>
        <v>0</v>
      </c>
      <c r="I231" s="13">
        <f>[5]长账龄落实计划!H54</f>
        <v>43000</v>
      </c>
      <c r="J231" s="13" t="str">
        <f>_xlfn.XLOOKUP(F231,[9]【SUIT】合同静态信息表!$B:$B,[9]【SUIT】合同静态信息表!$K:$K)</f>
        <v>上海隧道工程有限公司</v>
      </c>
      <c r="K231" s="13" t="str">
        <f>[5]长账龄落实计划!J54</f>
        <v>不确定</v>
      </c>
      <c r="L231" s="13">
        <f>[5]长账龄落实计划!K54</f>
        <v>0</v>
      </c>
      <c r="M231" s="13">
        <f>IF(COUNTIF($F$30:F231,F231)=1,COUNTIF($F$30:F231,F231),"")</f>
        <v>1</v>
      </c>
      <c r="N231" s="128">
        <f t="shared" si="20"/>
        <v>4.3</v>
      </c>
      <c r="O231" s="79">
        <f t="shared" si="21"/>
        <v>113</v>
      </c>
      <c r="P231" s="79" t="str">
        <f t="shared" si="22"/>
        <v>2年</v>
      </c>
      <c r="Q231" s="79" t="str">
        <f>IF(COUNTIF([9]辅助列设置!$Q:$Q,J231)&gt;0,"股份内","股份外")</f>
        <v>股份内</v>
      </c>
      <c r="R231" s="79" t="e">
        <f ca="1">_xlfn.XLOOKUP(F231,产值及收款计划!C:C,产值及收款计划!B:B)</f>
        <v>#NAME?</v>
      </c>
      <c r="S231" s="79" t="e">
        <f ca="1">_xlfn.XLOOKUP(F231,产值及收款计划!C:C,产值及收款计划!O:O)</f>
        <v>#NAME?</v>
      </c>
    </row>
    <row r="232" spans="1:19" x14ac:dyDescent="0.15">
      <c r="A232" s="128"/>
      <c r="B232" s="13">
        <f>[5]长账龄落实计划!A55</f>
        <v>168</v>
      </c>
      <c r="C232" s="131">
        <f>[5]长账龄落实计划!B55</f>
        <v>45596</v>
      </c>
      <c r="D232" s="13" t="str">
        <f>[5]长账龄落实计划!C55</f>
        <v>运动员项目入闸机采购工程三方合同-上海隧道工程股份有限公司澳门分公司-无税开票136000</v>
      </c>
      <c r="E232" s="13" t="str">
        <f>[5]长账龄落实计划!D55</f>
        <v>上海隧道工程股份有限公司（港澳地区）</v>
      </c>
      <c r="F232" s="13" t="str">
        <f>[5]长账龄落实计划!E55</f>
        <v>ZHT2024020200018</v>
      </c>
      <c r="G232" s="13" t="str">
        <f>_xlfn.XLOOKUP(F232,[9]【SUIT】合同静态信息表!$B:$B,[9]【SUIT】合同静态信息表!$C:$C)</f>
        <v>运动员项目入闸机采购工程三方合同</v>
      </c>
      <c r="H232" s="13">
        <f>[5]长账龄落实计划!G55</f>
        <v>0</v>
      </c>
      <c r="I232" s="13">
        <f>[5]长账龄落实计划!H55</f>
        <v>5250.57</v>
      </c>
      <c r="J232" s="13" t="str">
        <f>_xlfn.XLOOKUP(F232,[9]【SUIT】合同静态信息表!$B:$B,[9]【SUIT】合同静态信息表!$K:$K)</f>
        <v>上海隧道工程股份有限公司-澳门分公司</v>
      </c>
      <c r="K232" s="13" t="str">
        <f>[5]长账龄落实计划!J55</f>
        <v>全部落实</v>
      </c>
      <c r="L232" s="13">
        <f>[5]长账龄落实计划!K55</f>
        <v>0</v>
      </c>
      <c r="M232" s="13">
        <f>IF(COUNTIF($F$30:F232,F232)=1,COUNTIF($F$30:F232,F232),"")</f>
        <v>1</v>
      </c>
      <c r="N232" s="128">
        <f t="shared" si="20"/>
        <v>0.525057</v>
      </c>
      <c r="O232" s="79">
        <f t="shared" si="21"/>
        <v>134</v>
      </c>
      <c r="P232" s="79" t="str">
        <f t="shared" si="22"/>
        <v>2年</v>
      </c>
      <c r="Q232" s="79" t="str">
        <f>IF(COUNTIF([9]辅助列设置!$Q:$Q,J232)&gt;0,"股份内","股份外")</f>
        <v>股份内</v>
      </c>
      <c r="R232" s="79" t="e">
        <f ca="1">_xlfn.XLOOKUP(F232,产值及收款计划!C:C,产值及收款计划!B:B)</f>
        <v>#NAME?</v>
      </c>
      <c r="S232" s="79" t="e">
        <f ca="1">_xlfn.XLOOKUP(F232,产值及收款计划!C:C,产值及收款计划!O:O)</f>
        <v>#NAME?</v>
      </c>
    </row>
    <row r="233" spans="1:19" x14ac:dyDescent="0.15">
      <c r="A233" s="128"/>
      <c r="B233" s="13">
        <f>[5]长账龄落实计划!A56</f>
        <v>176</v>
      </c>
      <c r="C233" s="131">
        <f>[5]长账龄落实计划!B56</f>
        <v>45625</v>
      </c>
      <c r="D233" s="13" t="str">
        <f>[5]长账龄落实计划!C56</f>
        <v>海口市桥梁隧道管养信息平台合同-海口市桥隧管理有限公司-无税开票117356.44</v>
      </c>
      <c r="E233" s="13" t="str">
        <f>[5]长账龄落实计划!D56</f>
        <v>海口市桥隧管理有限公司</v>
      </c>
      <c r="F233" s="13" t="str">
        <f>[5]长账龄落实计划!E56</f>
        <v>ZHT2022010600005</v>
      </c>
      <c r="G233" s="13" t="str">
        <f>_xlfn.XLOOKUP(F233,[9]【SUIT】合同静态信息表!$B:$B,[9]【SUIT】合同静态信息表!$C:$C)</f>
        <v>海口市桥梁隧道管养信息平台合同</v>
      </c>
      <c r="H233" s="13">
        <f>[5]长账龄落实计划!G56</f>
        <v>0</v>
      </c>
      <c r="I233" s="13">
        <f>[5]长账龄落实计划!H56</f>
        <v>118530</v>
      </c>
      <c r="J233" s="13" t="str">
        <f>_xlfn.XLOOKUP(F233,[9]【SUIT】合同静态信息表!$B:$B,[9]【SUIT】合同静态信息表!$K:$K)</f>
        <v>海口市建工城市运营管理有限公司</v>
      </c>
      <c r="K233" s="13" t="str">
        <f>[5]长账龄落实计划!J56</f>
        <v>全部落实</v>
      </c>
      <c r="L233" s="13">
        <f>[5]长账龄落实计划!K56</f>
        <v>0</v>
      </c>
      <c r="M233" s="13">
        <f>IF(COUNTIF($F$30:F233,F233)=1,COUNTIF($F$30:F233,F233),"")</f>
        <v>1</v>
      </c>
      <c r="N233" s="128">
        <f t="shared" si="20"/>
        <v>11.853</v>
      </c>
      <c r="O233" s="79">
        <f t="shared" si="21"/>
        <v>90</v>
      </c>
      <c r="P233" s="79" t="str">
        <f t="shared" si="22"/>
        <v>2年</v>
      </c>
      <c r="Q233" s="79" t="str">
        <f>IF(COUNTIF([9]辅助列设置!$Q:$Q,J233)&gt;0,"股份内","股份外")</f>
        <v>股份外</v>
      </c>
      <c r="R233" s="79" t="e">
        <f ca="1">_xlfn.XLOOKUP(F233,产值及收款计划!C:C,产值及收款计划!B:B)</f>
        <v>#NAME?</v>
      </c>
      <c r="S233" s="79" t="e">
        <f ca="1">_xlfn.XLOOKUP(F233,产值及收款计划!C:C,产值及收款计划!O:O)</f>
        <v>#NAME?</v>
      </c>
    </row>
    <row r="234" spans="1:19" x14ac:dyDescent="0.15">
      <c r="A234" s="128"/>
      <c r="B234" s="13">
        <f>[5]长账龄落实计划!A57</f>
        <v>179</v>
      </c>
      <c r="C234" s="131">
        <f>[5]长账龄落实计划!B57</f>
        <v>45625</v>
      </c>
      <c r="D234" s="13" t="str">
        <f>[5]长账龄落实计划!C57</f>
        <v>龙岗区委党校迁址重建工程BIM设计与施工联合应用技术服务合同-华润（深圳）有限公司-无税开票52740.48</v>
      </c>
      <c r="E234" s="13" t="str">
        <f>[5]长账龄落实计划!D57</f>
        <v>华润（深圳）有限公司</v>
      </c>
      <c r="F234" s="13" t="str">
        <f>[5]长账龄落实计划!E57</f>
        <v>ZHT2022061700046</v>
      </c>
      <c r="G234" s="13" t="str">
        <f>_xlfn.XLOOKUP(F234,[9]【SUIT】合同静态信息表!$B:$B,[9]【SUIT】合同静态信息表!$C:$C)</f>
        <v>龙岗区委党校迁址重建工程BIM设计与施工联合应用技术服务合同</v>
      </c>
      <c r="H234" s="13">
        <f>[5]长账龄落实计划!G57</f>
        <v>0</v>
      </c>
      <c r="I234" s="13">
        <f>[5]长账龄落实计划!H57</f>
        <v>0.01</v>
      </c>
      <c r="J234" s="13" t="str">
        <f>_xlfn.XLOOKUP(F234,[9]【SUIT】合同静态信息表!$B:$B,[9]【SUIT】合同静态信息表!$K:$K)</f>
        <v>华润（深圳）有限公司</v>
      </c>
      <c r="K234" s="13" t="str">
        <f>[5]长账龄落实计划!J57</f>
        <v>全部落实</v>
      </c>
      <c r="L234" s="13">
        <f>[5]长账龄落实计划!K57</f>
        <v>0</v>
      </c>
      <c r="M234" s="13">
        <f>IF(COUNTIF($F$30:F234,F234)=1,COUNTIF($F$30:F234,F234),"")</f>
        <v>1</v>
      </c>
      <c r="N234" s="128">
        <f t="shared" si="20"/>
        <v>9.9999999999999995E-7</v>
      </c>
      <c r="O234" s="79">
        <f t="shared" si="21"/>
        <v>146</v>
      </c>
      <c r="P234" s="79" t="str">
        <f t="shared" si="22"/>
        <v>2年</v>
      </c>
      <c r="Q234" s="79" t="str">
        <f>IF(COUNTIF([9]辅助列设置!$Q:$Q,J234)&gt;0,"股份内","股份外")</f>
        <v>股份外</v>
      </c>
      <c r="R234" s="79" t="e">
        <f ca="1">_xlfn.XLOOKUP(F234,产值及收款计划!C:C,产值及收款计划!B:B)</f>
        <v>#NAME?</v>
      </c>
      <c r="S234" s="79" t="e">
        <f ca="1">_xlfn.XLOOKUP(F234,产值及收款计划!C:C,产值及收款计划!O:O)</f>
        <v>#NAME?</v>
      </c>
    </row>
    <row r="235" spans="1:19" x14ac:dyDescent="0.15">
      <c r="A235" s="128"/>
      <c r="B235" s="13">
        <f>[5]长账龄落实计划!A58</f>
        <v>181</v>
      </c>
      <c r="C235" s="131">
        <f>[5]长账龄落实计划!B58</f>
        <v>45625</v>
      </c>
      <c r="D235" s="13" t="str">
        <f>[5]长账龄落实计划!C58</f>
        <v>妈湾跨海通道1标数字孪生工地-上海隧道工程有限公司-无税开票19557.52</v>
      </c>
      <c r="E235" s="13" t="str">
        <f>[5]长账龄落实计划!D58</f>
        <v>上海隧道工程有限公司</v>
      </c>
      <c r="F235" s="13" t="str">
        <f>[5]长账龄落实计划!E58</f>
        <v>ZHT2023032900030</v>
      </c>
      <c r="G235" s="13" t="str">
        <f>_xlfn.XLOOKUP(F235,[9]【SUIT】合同静态信息表!$B:$B,[9]【SUIT】合同静态信息表!$C:$C)</f>
        <v>妈湾跨海通道 1 标数字孪生工地</v>
      </c>
      <c r="H235" s="13">
        <f>[5]长账龄落实计划!G58</f>
        <v>0</v>
      </c>
      <c r="I235" s="13">
        <f>[5]长账龄落实计划!H58</f>
        <v>22100</v>
      </c>
      <c r="J235" s="13" t="str">
        <f>_xlfn.XLOOKUP(F235,[9]【SUIT】合同静态信息表!$B:$B,[9]【SUIT】合同静态信息表!$K:$K)</f>
        <v>上海隧道工程有限公司</v>
      </c>
      <c r="K235" s="13" t="str">
        <f>[5]长账龄落实计划!J58</f>
        <v>不确定</v>
      </c>
      <c r="L235" s="13">
        <f>[5]长账龄落实计划!K58</f>
        <v>0</v>
      </c>
      <c r="M235" s="13" t="str">
        <f>IF(COUNTIF($F$30:F235,F235)=1,COUNTIF($F$30:F235,F235),"")</f>
        <v/>
      </c>
      <c r="N235" s="128" t="str">
        <f t="shared" si="20"/>
        <v/>
      </c>
      <c r="O235" s="79" t="e">
        <f t="shared" si="21"/>
        <v>#VALUE!</v>
      </c>
      <c r="P235" s="79" t="str">
        <f t="shared" si="22"/>
        <v>2年</v>
      </c>
      <c r="Q235" s="79" t="str">
        <f>IF(COUNTIF([9]辅助列设置!$Q:$Q,J235)&gt;0,"股份内","股份外")</f>
        <v>股份内</v>
      </c>
      <c r="R235" s="79" t="e">
        <f ca="1">_xlfn.XLOOKUP(F235,产值及收款计划!C:C,产值及收款计划!B:B)</f>
        <v>#NAME?</v>
      </c>
      <c r="S235" s="79" t="e">
        <f ca="1">_xlfn.XLOOKUP(F235,产值及收款计划!C:C,产值及收款计划!O:O)</f>
        <v>#NAME?</v>
      </c>
    </row>
    <row r="236" spans="1:19" x14ac:dyDescent="0.15">
      <c r="A236" s="128"/>
      <c r="B236" s="13">
        <f>[5]长账龄落实计划!A59</f>
        <v>191</v>
      </c>
      <c r="C236" s="131">
        <f>[5]长账龄落实计划!B59</f>
        <v>45657</v>
      </c>
      <c r="D236" s="13" t="str">
        <f>[5]长账龄落实计划!C59</f>
        <v>中信金融中心项目基于BIM的数字化技术研究 -中信建设有限责任公司-无税开票271488.47</v>
      </c>
      <c r="E236" s="13" t="str">
        <f>[5]长账龄落实计划!D59</f>
        <v>中信建设有限责任公司</v>
      </c>
      <c r="F236" s="13" t="str">
        <f>[5]长账龄落实计划!E59</f>
        <v>ZHT2022102400089</v>
      </c>
      <c r="G236" s="13" t="str">
        <f>_xlfn.XLOOKUP(F236,[9]【SUIT】合同静态信息表!$B:$B,[9]【SUIT】合同静态信息表!$C:$C)</f>
        <v>中信金融中心项目基于BIM的数字化技术研究</v>
      </c>
      <c r="H236" s="13">
        <f>[5]长账龄落实计划!G59</f>
        <v>0</v>
      </c>
      <c r="I236" s="13">
        <f>[5]长账龄落实计划!H59</f>
        <v>287777.78000000003</v>
      </c>
      <c r="J236" s="13" t="str">
        <f>_xlfn.XLOOKUP(F236,[9]【SUIT】合同静态信息表!$B:$B,[9]【SUIT】合同静态信息表!$K:$K)</f>
        <v>中信建设有限责任公司</v>
      </c>
      <c r="K236" s="13" t="str">
        <f>[5]长账龄落实计划!J59</f>
        <v>全部落实</v>
      </c>
      <c r="L236" s="13">
        <f>[5]长账龄落实计划!K59</f>
        <v>0</v>
      </c>
      <c r="M236" s="13" t="str">
        <f>IF(COUNTIF($F$30:F236,F236)=1,COUNTIF($F$30:F236,F236),"")</f>
        <v/>
      </c>
      <c r="N236" s="128" t="str">
        <f t="shared" si="20"/>
        <v/>
      </c>
      <c r="O236" s="79" t="e">
        <f t="shared" si="21"/>
        <v>#VALUE!</v>
      </c>
      <c r="P236" s="79" t="str">
        <f t="shared" si="22"/>
        <v>2年</v>
      </c>
      <c r="Q236" s="79" t="str">
        <f>IF(COUNTIF([9]辅助列设置!$Q:$Q,J236)&gt;0,"股份内","股份外")</f>
        <v>股份外</v>
      </c>
      <c r="R236" s="79" t="e">
        <f ca="1">_xlfn.XLOOKUP(F236,产值及收款计划!C:C,产值及收款计划!B:B)</f>
        <v>#NAME?</v>
      </c>
      <c r="S236" s="79" t="e">
        <f ca="1">_xlfn.XLOOKUP(F236,产值及收款计划!C:C,产值及收款计划!O:O)</f>
        <v>#NAME?</v>
      </c>
    </row>
    <row r="237" spans="1:19" x14ac:dyDescent="0.15">
      <c r="A237" s="128"/>
      <c r="B237" s="13">
        <f>[5]长账龄落实计划!A60</f>
        <v>193</v>
      </c>
      <c r="C237" s="131">
        <f>[5]长账龄落实计划!B60</f>
        <v>45657</v>
      </c>
      <c r="D237" s="13" t="str">
        <f>[5]长账龄落实计划!C60</f>
        <v>深圳市人民医院宝安医院项目基于BIM的数字化管理咨询服务合同-五洲工程顾问集团有限公司-无税开票424528.3</v>
      </c>
      <c r="E237" s="13" t="str">
        <f>[5]长账龄落实计划!D60</f>
        <v>五洲工程顾问集团有限公司</v>
      </c>
      <c r="F237" s="13" t="str">
        <f>[5]长账龄落实计划!E60</f>
        <v>ZHT2024090300104</v>
      </c>
      <c r="G237" s="13" t="str">
        <f>_xlfn.XLOOKUP(F237,[9]【SUIT】合同静态信息表!$B:$B,[9]【SUIT】合同静态信息表!$C:$C)</f>
        <v>深圳市人民医院宝安医院项目基于BIM的数字化管理咨询服务合同</v>
      </c>
      <c r="H237" s="13">
        <f>[5]长账龄落实计划!G60</f>
        <v>0</v>
      </c>
      <c r="I237" s="13">
        <f>[5]长账龄落实计划!H60</f>
        <v>450000</v>
      </c>
      <c r="J237" s="13" t="str">
        <f>_xlfn.XLOOKUP(F237,[9]【SUIT】合同静态信息表!$B:$B,[9]【SUIT】合同静态信息表!$K:$K)</f>
        <v>五洲工程顾问集团有限公司</v>
      </c>
      <c r="K237" s="13" t="str">
        <f>[5]长账龄落实计划!J60</f>
        <v>全部落实</v>
      </c>
      <c r="L237" s="13">
        <f>[5]长账龄落实计划!K60</f>
        <v>0</v>
      </c>
      <c r="M237" s="13" t="str">
        <f>IF(COUNTIF($F$30:F237,F237)=1,COUNTIF($F$30:F237,F237),"")</f>
        <v/>
      </c>
      <c r="N237" s="128" t="str">
        <f t="shared" si="20"/>
        <v/>
      </c>
      <c r="O237" s="79" t="e">
        <f t="shared" si="21"/>
        <v>#VALUE!</v>
      </c>
      <c r="P237" s="79" t="str">
        <f t="shared" si="22"/>
        <v>2年</v>
      </c>
      <c r="Q237" s="79" t="str">
        <f>IF(COUNTIF([9]辅助列设置!$Q:$Q,J237)&gt;0,"股份内","股份外")</f>
        <v>股份外</v>
      </c>
      <c r="R237" s="79" t="e">
        <f ca="1">_xlfn.XLOOKUP(F237,产值及收款计划!C:C,产值及收款计划!B:B)</f>
        <v>#NAME?</v>
      </c>
      <c r="S237" s="79" t="e">
        <f ca="1">_xlfn.XLOOKUP(F237,产值及收款计划!C:C,产值及收款计划!O:O)</f>
        <v>#NAME?</v>
      </c>
    </row>
    <row r="238" spans="1:19" x14ac:dyDescent="0.15">
      <c r="A238" s="128"/>
      <c r="B238" s="13">
        <f>[5]长账龄落实计划!A61</f>
        <v>196</v>
      </c>
      <c r="C238" s="131">
        <f>[5]长账龄落实计划!B61</f>
        <v>45657</v>
      </c>
      <c r="D238" s="13" t="str">
        <f>[5]长账龄落实计划!C61</f>
        <v>春风隧道盾构安全监控项目采购合同-深圳市城市公共安全技术研究院有限公司-无税开票262358.49</v>
      </c>
      <c r="E238" s="13" t="str">
        <f>[5]长账龄落实计划!D61</f>
        <v>深圳市城市公共安全技术研究院有限公司</v>
      </c>
      <c r="F238" s="13" t="str">
        <f>[5]长账龄落实计划!E61</f>
        <v>SJHT2019121200103</v>
      </c>
      <c r="G238" s="13" t="str">
        <f>_xlfn.XLOOKUP(F238,[9]【SUIT】合同静态信息表!$B:$B,[9]【SUIT】合同静态信息表!$C:$C)</f>
        <v>春风隧道盾构安全监控项目采购合同</v>
      </c>
      <c r="H238" s="13">
        <f>[5]长账龄落实计划!G61</f>
        <v>0</v>
      </c>
      <c r="I238" s="13">
        <f>[5]长账龄落实计划!H61</f>
        <v>278100</v>
      </c>
      <c r="J238" s="13" t="str">
        <f>_xlfn.XLOOKUP(F238,[9]【SUIT】合同静态信息表!$B:$B,[9]【SUIT】合同静态信息表!$K:$K)</f>
        <v>深圳市城市公共安全技术研究院有限公司</v>
      </c>
      <c r="K238" s="13" t="str">
        <f>[5]长账龄落实计划!J61</f>
        <v>不确定</v>
      </c>
      <c r="L238" s="13">
        <f>[5]长账龄落实计划!K61</f>
        <v>0</v>
      </c>
      <c r="M238" s="13">
        <f>IF(COUNTIF($F$30:F238,F238)=1,COUNTIF($F$30:F238,F238),"")</f>
        <v>1</v>
      </c>
      <c r="N238" s="128">
        <f t="shared" si="20"/>
        <v>27.81</v>
      </c>
      <c r="O238" s="79">
        <f t="shared" si="21"/>
        <v>67</v>
      </c>
      <c r="P238" s="79" t="str">
        <f t="shared" si="22"/>
        <v>2年</v>
      </c>
      <c r="Q238" s="79" t="str">
        <f>IF(COUNTIF([9]辅助列设置!$Q:$Q,J238)&gt;0,"股份内","股份外")</f>
        <v>股份外</v>
      </c>
      <c r="R238" s="79" t="e">
        <f ca="1">_xlfn.XLOOKUP(F238,产值及收款计划!C:C,产值及收款计划!B:B)</f>
        <v>#NAME?</v>
      </c>
      <c r="S238" s="79" t="e">
        <f ca="1">_xlfn.XLOOKUP(F238,产值及收款计划!C:C,产值及收款计划!O:O)</f>
        <v>#NAME?</v>
      </c>
    </row>
    <row r="239" spans="1:19" x14ac:dyDescent="0.15">
      <c r="A239" s="128"/>
      <c r="B239" s="13">
        <f>[7]长账龄落实计划!A2</f>
        <v>113</v>
      </c>
      <c r="C239" s="131">
        <f>[7]长账龄落实计划!B2</f>
        <v>45317</v>
      </c>
      <c r="D239" s="13" t="str">
        <f>[7]长账龄落实计划!C2</f>
        <v>轨道交通工程机电施工管理系统项目合同 - 厦门路桥信息股份有限公司 - 无税开票473915.09</v>
      </c>
      <c r="E239" s="13" t="str">
        <f>[7]长账龄落实计划!D2</f>
        <v>厦门路桥信息股份有限公司</v>
      </c>
      <c r="F239" s="13" t="str">
        <f>[7]长账龄落实计划!E2</f>
        <v>SJHT2019110100082</v>
      </c>
      <c r="G239" s="13" t="str">
        <f>_xlfn.XLOOKUP(F239,[9]【SUIT】合同静态信息表!$B:$B,[9]【SUIT】合同静态信息表!$C:$C)</f>
        <v>轨道交通工程机电施工管理系统项目合同</v>
      </c>
      <c r="H239" s="13">
        <f>[7]长账龄落实计划!G2</f>
        <v>3348700</v>
      </c>
      <c r="I239" s="13">
        <f>[7]长账龄落实计划!H2</f>
        <v>502305</v>
      </c>
      <c r="J239" s="13" t="str">
        <f>_xlfn.XLOOKUP(F239,[9]【SUIT】合同静态信息表!$B:$B,[9]【SUIT】合同静态信息表!$K:$K)</f>
        <v>厦门路桥信息股份有限公司</v>
      </c>
      <c r="K239" s="13">
        <f>[7]长账龄落实计划!J2</f>
        <v>0</v>
      </c>
      <c r="L239" s="13">
        <f>[7]长账龄落实计划!K2</f>
        <v>0</v>
      </c>
      <c r="M239" s="13">
        <f>IF(COUNTIF($F$30:F239,F239)=1,COUNTIF($F$30:F239,F239),"")</f>
        <v>1</v>
      </c>
      <c r="N239" s="128">
        <f t="shared" si="20"/>
        <v>50.230499999999999</v>
      </c>
      <c r="O239" s="79">
        <f t="shared" si="21"/>
        <v>49</v>
      </c>
      <c r="P239" s="79" t="str">
        <f t="shared" si="22"/>
        <v>2年</v>
      </c>
      <c r="Q239" s="79" t="str">
        <f>IF(COUNTIF([9]辅助列设置!$Q:$Q,J239)&gt;0,"股份内","股份外")</f>
        <v>股份外</v>
      </c>
      <c r="R239" s="79" t="e">
        <f ca="1">_xlfn.XLOOKUP(F239,产值及收款计划!C:C,产值及收款计划!B:B)</f>
        <v>#NAME?</v>
      </c>
      <c r="S239" s="79" t="e">
        <f ca="1">_xlfn.XLOOKUP(F239,产值及收款计划!C:C,产值及收款计划!O:O)</f>
        <v>#NAME?</v>
      </c>
    </row>
    <row r="240" spans="1:19" x14ac:dyDescent="0.15">
      <c r="A240" s="128"/>
      <c r="B240" s="13">
        <f>[7]长账龄落实计划!A3</f>
        <v>208</v>
      </c>
      <c r="C240" s="131">
        <f>[7]长账龄落实计划!B3</f>
        <v>45657</v>
      </c>
      <c r="D240" s="13" t="str">
        <f>[7]长账龄落实计划!C3</f>
        <v>奉贤区智能网联示范区车路协同应用建设项目二标段专业分包 - 上海智能交通有限公司（本部） - 无税开票10220797.54</v>
      </c>
      <c r="E240" s="13" t="str">
        <f>[7]长账龄落实计划!D3</f>
        <v>上海智能交通有限公司</v>
      </c>
      <c r="F240" s="13" t="str">
        <f>[7]长账龄落实计划!E3</f>
        <v>ZHT2024081600097</v>
      </c>
      <c r="G240" s="13" t="str">
        <f>_xlfn.XLOOKUP(F240,[9]【SUIT】合同静态信息表!$B:$B,[9]【SUIT】合同静态信息表!$C:$C)</f>
        <v>奉贤区智能网联示范区车路协同应用建设项目二标段专业分包</v>
      </c>
      <c r="H240" s="13">
        <f>[7]长账龄落实计划!G3</f>
        <v>0</v>
      </c>
      <c r="I240" s="13">
        <f>[7]长账龄落实计划!H3</f>
        <v>560621.31999999995</v>
      </c>
      <c r="J240" s="13" t="str">
        <f>_xlfn.XLOOKUP(F240,[9]【SUIT】合同静态信息表!$B:$B,[9]【SUIT】合同静态信息表!$K:$K)</f>
        <v>上海智能交通有限公司</v>
      </c>
      <c r="K240" s="13">
        <f>[7]长账龄落实计划!J3</f>
        <v>0</v>
      </c>
      <c r="L240" s="13">
        <f>[7]长账龄落实计划!K3</f>
        <v>0</v>
      </c>
      <c r="M240" s="13">
        <f>IF(COUNTIF($F$30:F240,F240)=1,COUNTIF($F$30:F240,F240),"")</f>
        <v>1</v>
      </c>
      <c r="N240" s="128">
        <f t="shared" si="20"/>
        <v>56.062131999999998</v>
      </c>
      <c r="O240" s="79">
        <f t="shared" si="21"/>
        <v>46</v>
      </c>
      <c r="P240" s="79" t="str">
        <f t="shared" si="22"/>
        <v>2年</v>
      </c>
      <c r="Q240" s="79" t="str">
        <f>IF(COUNTIF([9]辅助列设置!$Q:$Q,J240)&gt;0,"股份内","股份外")</f>
        <v>股份内</v>
      </c>
      <c r="R240" s="79" t="e">
        <f ca="1">_xlfn.XLOOKUP(F240,产值及收款计划!C:C,产值及收款计划!B:B)</f>
        <v>#NAME?</v>
      </c>
      <c r="S240" s="79" t="e">
        <f ca="1">_xlfn.XLOOKUP(F240,产值及收款计划!C:C,产值及收款计划!O:O)</f>
        <v>#NAME?</v>
      </c>
    </row>
    <row r="241" spans="1:19" x14ac:dyDescent="0.15">
      <c r="A241" s="128"/>
      <c r="B241" s="13">
        <f>[7]长账龄落实计划!A4</f>
        <v>209</v>
      </c>
      <c r="C241" s="131">
        <f>[7]长账龄落实计划!B4</f>
        <v>45657</v>
      </c>
      <c r="D241" s="13" t="str">
        <f>[7]长账龄落实计划!C4</f>
        <v>奉贤区智能网联示范区车路协同应用建设项目一标段专业分包 - 上海智能交通有限公司（本部） - 无税开票11939746.79</v>
      </c>
      <c r="E241" s="13" t="str">
        <f>[7]长账龄落实计划!D4</f>
        <v>上海智能交通有限公司</v>
      </c>
      <c r="F241" s="13" t="str">
        <f>[7]长账龄落实计划!E4</f>
        <v>ZHT2024081600096</v>
      </c>
      <c r="G241" s="13" t="str">
        <f>_xlfn.XLOOKUP(F241,[9]【SUIT】合同静态信息表!$B:$B,[9]【SUIT】合同静态信息表!$C:$C)</f>
        <v>奉贤区智能网联示范区车路协同应用建设项目一标段专业分包</v>
      </c>
      <c r="H241" s="13">
        <f>[7]长账龄落实计划!G4</f>
        <v>0</v>
      </c>
      <c r="I241" s="13">
        <f>[7]长账龄落实计划!H4</f>
        <v>1144179.3</v>
      </c>
      <c r="J241" s="13" t="str">
        <f>_xlfn.XLOOKUP(F241,[9]【SUIT】合同静态信息表!$B:$B,[9]【SUIT】合同静态信息表!$K:$K)</f>
        <v>上海智能交通有限公司</v>
      </c>
      <c r="K241" s="13">
        <f>[7]长账龄落实计划!J4</f>
        <v>0</v>
      </c>
      <c r="L241" s="13">
        <f>[7]长账龄落实计划!K4</f>
        <v>0</v>
      </c>
      <c r="M241" s="13">
        <f>IF(COUNTIF($F$30:F241,F241)=1,COUNTIF($F$30:F241,F241),"")</f>
        <v>1</v>
      </c>
      <c r="N241" s="128">
        <f t="shared" si="20"/>
        <v>114.41793</v>
      </c>
      <c r="O241" s="79">
        <f t="shared" si="21"/>
        <v>22</v>
      </c>
      <c r="P241" s="79" t="str">
        <f t="shared" si="22"/>
        <v>2年</v>
      </c>
      <c r="Q241" s="79" t="str">
        <f>IF(COUNTIF([9]辅助列设置!$Q:$Q,J241)&gt;0,"股份内","股份外")</f>
        <v>股份内</v>
      </c>
      <c r="R241" s="79" t="e">
        <f ca="1">_xlfn.XLOOKUP(F241,产值及收款计划!C:C,产值及收款计划!B:B)</f>
        <v>#NAME?</v>
      </c>
      <c r="S241" s="79" t="e">
        <f ca="1">_xlfn.XLOOKUP(F241,产值及收款计划!C:C,产值及收款计划!O:O)</f>
        <v>#NAME?</v>
      </c>
    </row>
    <row r="242" spans="1:19" x14ac:dyDescent="0.15">
      <c r="A242" s="128"/>
      <c r="B242" s="13"/>
      <c r="C242" s="13"/>
      <c r="D242" s="13"/>
      <c r="E242" s="13"/>
      <c r="F242" s="13"/>
      <c r="G242" s="13"/>
      <c r="H242" s="13"/>
      <c r="I242" s="13"/>
      <c r="J242" s="13"/>
      <c r="K242" s="13"/>
      <c r="L242" s="13"/>
      <c r="M242" s="13"/>
      <c r="N242" s="128"/>
    </row>
    <row r="243" spans="1:19" x14ac:dyDescent="0.15">
      <c r="A243" s="128"/>
      <c r="B243" s="13"/>
      <c r="C243" s="13"/>
      <c r="D243" s="13"/>
      <c r="E243" s="13"/>
      <c r="F243" s="13"/>
      <c r="G243" s="13"/>
      <c r="H243" s="13"/>
      <c r="I243" s="13"/>
      <c r="J243" s="13"/>
      <c r="K243" s="13"/>
      <c r="L243" s="13"/>
      <c r="M243" s="13"/>
      <c r="N243" s="128"/>
    </row>
    <row r="244" spans="1:19" x14ac:dyDescent="0.15">
      <c r="B244" s="13"/>
      <c r="C244" s="13"/>
      <c r="D244" s="13"/>
      <c r="E244" s="13"/>
      <c r="F244" s="13"/>
      <c r="G244" s="13"/>
      <c r="H244" s="13"/>
      <c r="I244" s="13"/>
      <c r="J244" s="13"/>
      <c r="K244" s="13"/>
      <c r="L244" s="13"/>
    </row>
  </sheetData>
  <sheetProtection sheet="1" formatCells="0" formatColumns="0" formatRows="0" insertColumns="0" insertRows="0" insertHyperlinks="0" deleteColumns="0" deleteRows="0" sort="0" autoFilter="0" pivotTables="0"/>
  <protectedRanges>
    <protectedRange sqref="A1:CB1048576" name="Range1"/>
  </protectedRanges>
  <autoFilter ref="B29:S241" xr:uid="{00000000-0009-0000-0000-000007000000}"/>
  <mergeCells count="8">
    <mergeCell ref="AP1:AT1"/>
    <mergeCell ref="B15:C15"/>
    <mergeCell ref="D15:F15"/>
    <mergeCell ref="G15:H15"/>
    <mergeCell ref="I15:J15"/>
    <mergeCell ref="K15:L15"/>
    <mergeCell ref="M15:M16"/>
    <mergeCell ref="N15:N16"/>
  </mergeCells>
  <phoneticPr fontId="5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6"/>
  <sheetViews>
    <sheetView showGridLines="0" topLeftCell="A41" zoomScale="90" zoomScaleNormal="90" workbookViewId="0">
      <selection activeCell="A41" sqref="A41:XFD41"/>
    </sheetView>
  </sheetViews>
  <sheetFormatPr defaultColWidth="9" defaultRowHeight="31.5" customHeight="1" x14ac:dyDescent="0.15"/>
  <cols>
    <col min="1" max="1" width="9.25" style="51" customWidth="1"/>
    <col min="2" max="2" width="22.25" style="51" customWidth="1"/>
    <col min="3" max="3" width="74.375" style="51" customWidth="1"/>
    <col min="4" max="10" width="16.625" style="51" customWidth="1"/>
    <col min="11" max="16384" width="9" style="51"/>
  </cols>
  <sheetData>
    <row r="1" spans="1:13" ht="31.5" customHeight="1" x14ac:dyDescent="0.15">
      <c r="A1" s="52" t="s">
        <v>290</v>
      </c>
      <c r="B1" s="53"/>
      <c r="C1" s="53"/>
      <c r="D1" s="53"/>
      <c r="E1" s="53"/>
      <c r="F1" s="53"/>
      <c r="G1" s="53"/>
      <c r="H1" s="53"/>
      <c r="I1" s="53"/>
      <c r="J1" s="53"/>
    </row>
    <row r="2" spans="1:13" ht="31.5" customHeight="1" x14ac:dyDescent="0.15">
      <c r="A2" s="365" t="s">
        <v>291</v>
      </c>
      <c r="B2" s="366"/>
      <c r="C2" s="366"/>
      <c r="D2" s="366"/>
      <c r="E2" s="366"/>
      <c r="F2" s="366"/>
      <c r="G2" s="366"/>
      <c r="H2" s="366"/>
      <c r="I2" s="366"/>
      <c r="J2" s="366"/>
    </row>
    <row r="3" spans="1:13" ht="60.75" customHeight="1" x14ac:dyDescent="0.15">
      <c r="A3" s="55" t="s">
        <v>119</v>
      </c>
      <c r="B3" s="55" t="s">
        <v>292</v>
      </c>
      <c r="C3" s="55" t="s">
        <v>293</v>
      </c>
      <c r="D3" s="56" t="s">
        <v>25</v>
      </c>
      <c r="E3" s="56" t="s">
        <v>26</v>
      </c>
      <c r="F3" s="56" t="s">
        <v>27</v>
      </c>
      <c r="G3" s="56" t="s">
        <v>28</v>
      </c>
      <c r="H3" s="56" t="s">
        <v>29</v>
      </c>
      <c r="I3" s="56" t="s">
        <v>30</v>
      </c>
      <c r="J3" s="56" t="s">
        <v>294</v>
      </c>
    </row>
    <row r="4" spans="1:13" ht="31.5" customHeight="1" x14ac:dyDescent="0.15">
      <c r="A4" s="57">
        <f>ROW()-3</f>
        <v>1</v>
      </c>
      <c r="B4" s="57" t="s">
        <v>295</v>
      </c>
      <c r="C4" s="58" t="s">
        <v>296</v>
      </c>
      <c r="D4" s="57" t="s">
        <v>297</v>
      </c>
      <c r="E4" s="57" t="s">
        <v>297</v>
      </c>
      <c r="F4" s="57" t="s">
        <v>297</v>
      </c>
      <c r="G4" s="57" t="s">
        <v>297</v>
      </c>
      <c r="H4" s="57" t="s">
        <v>297</v>
      </c>
      <c r="I4" s="57" t="s">
        <v>297</v>
      </c>
      <c r="J4" s="57" t="s">
        <v>297</v>
      </c>
    </row>
    <row r="5" spans="1:13" ht="31.5" customHeight="1" x14ac:dyDescent="0.15">
      <c r="A5" s="59">
        <f t="shared" ref="A5:A15" si="0">ROW()-3</f>
        <v>2</v>
      </c>
      <c r="B5" s="59" t="s">
        <v>298</v>
      </c>
      <c r="C5" s="60" t="s">
        <v>299</v>
      </c>
      <c r="D5" s="59" t="s">
        <v>297</v>
      </c>
      <c r="E5" s="59" t="s">
        <v>297</v>
      </c>
      <c r="F5" s="59" t="s">
        <v>300</v>
      </c>
      <c r="G5" s="59" t="s">
        <v>297</v>
      </c>
      <c r="H5" s="59" t="s">
        <v>297</v>
      </c>
      <c r="I5" s="59" t="s">
        <v>300</v>
      </c>
      <c r="J5" s="59" t="s">
        <v>300</v>
      </c>
    </row>
    <row r="6" spans="1:13" ht="31.5" customHeight="1" x14ac:dyDescent="0.15">
      <c r="A6" s="57">
        <f t="shared" si="0"/>
        <v>3</v>
      </c>
      <c r="B6" s="57" t="s">
        <v>301</v>
      </c>
      <c r="C6" s="58" t="s">
        <v>302</v>
      </c>
      <c r="D6" s="57" t="s">
        <v>303</v>
      </c>
      <c r="E6" s="57" t="s">
        <v>303</v>
      </c>
      <c r="F6" s="57" t="s">
        <v>303</v>
      </c>
      <c r="G6" s="57" t="s">
        <v>303</v>
      </c>
      <c r="H6" s="57" t="s">
        <v>303</v>
      </c>
      <c r="I6" s="57" t="s">
        <v>300</v>
      </c>
      <c r="J6" s="57" t="s">
        <v>303</v>
      </c>
    </row>
    <row r="7" spans="1:13" ht="31.5" customHeight="1" x14ac:dyDescent="0.15">
      <c r="A7" s="61">
        <f t="shared" si="0"/>
        <v>4</v>
      </c>
      <c r="B7" s="59" t="s">
        <v>304</v>
      </c>
      <c r="C7" s="60" t="s">
        <v>305</v>
      </c>
      <c r="D7" s="59" t="s">
        <v>297</v>
      </c>
      <c r="E7" s="59" t="s">
        <v>297</v>
      </c>
      <c r="F7" s="59" t="s">
        <v>297</v>
      </c>
      <c r="G7" s="59" t="s">
        <v>297</v>
      </c>
      <c r="H7" s="59" t="s">
        <v>297</v>
      </c>
      <c r="I7" s="59" t="s">
        <v>297</v>
      </c>
      <c r="J7" s="59" t="s">
        <v>297</v>
      </c>
    </row>
    <row r="8" spans="1:13" ht="31.5" customHeight="1" x14ac:dyDescent="0.15">
      <c r="A8" s="57">
        <f t="shared" si="0"/>
        <v>5</v>
      </c>
      <c r="B8" s="57" t="s">
        <v>306</v>
      </c>
      <c r="C8" s="58" t="s">
        <v>307</v>
      </c>
      <c r="D8" s="57" t="s">
        <v>303</v>
      </c>
      <c r="E8" s="57" t="s">
        <v>303</v>
      </c>
      <c r="F8" s="57" t="s">
        <v>303</v>
      </c>
      <c r="G8" s="57" t="s">
        <v>303</v>
      </c>
      <c r="H8" s="57" t="s">
        <v>303</v>
      </c>
      <c r="I8" s="57" t="s">
        <v>300</v>
      </c>
      <c r="J8" s="57" t="s">
        <v>300</v>
      </c>
    </row>
    <row r="9" spans="1:13" ht="31.5" customHeight="1" x14ac:dyDescent="0.15">
      <c r="A9" s="61">
        <f t="shared" si="0"/>
        <v>6</v>
      </c>
      <c r="B9" s="61" t="s">
        <v>308</v>
      </c>
      <c r="C9" s="62" t="s">
        <v>309</v>
      </c>
      <c r="D9" s="61" t="s">
        <v>297</v>
      </c>
      <c r="E9" s="61" t="s">
        <v>297</v>
      </c>
      <c r="F9" s="61" t="s">
        <v>297</v>
      </c>
      <c r="G9" s="61" t="s">
        <v>297</v>
      </c>
      <c r="H9" s="59" t="s">
        <v>310</v>
      </c>
      <c r="I9" s="61" t="s">
        <v>297</v>
      </c>
      <c r="J9" s="61" t="s">
        <v>297</v>
      </c>
    </row>
    <row r="10" spans="1:13" ht="31.5" customHeight="1" x14ac:dyDescent="0.15">
      <c r="A10" s="57">
        <f t="shared" si="0"/>
        <v>7</v>
      </c>
      <c r="B10" s="57" t="s">
        <v>311</v>
      </c>
      <c r="C10" s="58" t="s">
        <v>312</v>
      </c>
      <c r="D10" s="59" t="s">
        <v>310</v>
      </c>
      <c r="E10" s="59" t="s">
        <v>310</v>
      </c>
      <c r="F10" s="59" t="s">
        <v>300</v>
      </c>
      <c r="G10" s="61" t="s">
        <v>297</v>
      </c>
      <c r="H10" s="61" t="s">
        <v>297</v>
      </c>
      <c r="I10" s="59" t="s">
        <v>313</v>
      </c>
      <c r="J10" s="61" t="s">
        <v>297</v>
      </c>
    </row>
    <row r="11" spans="1:13" ht="31.5" customHeight="1" x14ac:dyDescent="0.15">
      <c r="A11" s="61">
        <f t="shared" si="0"/>
        <v>8</v>
      </c>
      <c r="B11" s="59" t="s">
        <v>301</v>
      </c>
      <c r="C11" s="60" t="s">
        <v>314</v>
      </c>
      <c r="D11" s="61"/>
      <c r="E11" s="61"/>
      <c r="F11" s="61"/>
      <c r="G11" s="61"/>
      <c r="H11" s="61"/>
      <c r="I11" s="61"/>
      <c r="J11" s="61"/>
    </row>
    <row r="12" spans="1:13" ht="31.5" customHeight="1" x14ac:dyDescent="0.15">
      <c r="A12" s="57">
        <f t="shared" si="0"/>
        <v>9</v>
      </c>
      <c r="B12" s="57"/>
      <c r="C12" s="57"/>
      <c r="D12" s="57"/>
      <c r="E12" s="57"/>
      <c r="F12" s="57"/>
      <c r="G12" s="57"/>
      <c r="H12" s="57"/>
      <c r="I12" s="57"/>
      <c r="J12" s="57"/>
    </row>
    <row r="13" spans="1:13" s="50" customFormat="1" ht="31.5" customHeight="1" x14ac:dyDescent="0.15">
      <c r="A13" s="61">
        <f t="shared" si="0"/>
        <v>10</v>
      </c>
      <c r="B13" s="61"/>
      <c r="C13" s="61"/>
      <c r="D13" s="61"/>
      <c r="E13" s="61"/>
      <c r="F13" s="61"/>
      <c r="G13" s="61"/>
      <c r="H13" s="61"/>
      <c r="I13" s="61"/>
      <c r="J13" s="61"/>
      <c r="K13" s="63"/>
      <c r="L13" s="63"/>
      <c r="M13" s="63"/>
    </row>
    <row r="14" spans="1:13" s="50" customFormat="1" ht="31.5" customHeight="1" x14ac:dyDescent="0.15">
      <c r="A14" s="57">
        <f t="shared" si="0"/>
        <v>11</v>
      </c>
      <c r="B14" s="57"/>
      <c r="C14" s="57"/>
      <c r="D14" s="57"/>
      <c r="E14" s="57"/>
      <c r="F14" s="57"/>
      <c r="G14" s="57"/>
      <c r="H14" s="57"/>
      <c r="I14" s="57"/>
      <c r="J14" s="64"/>
      <c r="K14" s="63"/>
      <c r="L14" s="63"/>
      <c r="M14" s="63"/>
    </row>
    <row r="15" spans="1:13" s="50" customFormat="1" ht="31.5" customHeight="1" x14ac:dyDescent="0.15">
      <c r="A15" s="61">
        <f t="shared" si="0"/>
        <v>12</v>
      </c>
      <c r="B15" s="61"/>
      <c r="C15" s="61"/>
      <c r="D15" s="61"/>
      <c r="E15" s="61"/>
      <c r="F15" s="61"/>
      <c r="G15" s="61"/>
      <c r="H15" s="61"/>
      <c r="I15" s="61"/>
      <c r="J15" s="61"/>
    </row>
    <row r="16" spans="1:13" s="50" customFormat="1" ht="31.5" customHeight="1" x14ac:dyDescent="0.15">
      <c r="A16" s="65"/>
      <c r="B16" s="66"/>
      <c r="C16" s="67"/>
      <c r="D16" s="67"/>
      <c r="E16" s="66"/>
      <c r="F16" s="67"/>
      <c r="G16" s="67"/>
      <c r="H16" s="66"/>
      <c r="I16" s="67"/>
      <c r="J16" s="68" t="s">
        <v>224</v>
      </c>
    </row>
    <row r="17" spans="1:10" s="50" customFormat="1" ht="31.5" customHeight="1" x14ac:dyDescent="0.15">
      <c r="A17" s="69"/>
      <c r="B17" s="70"/>
      <c r="C17" s="71"/>
      <c r="D17" s="72"/>
      <c r="E17" s="70"/>
      <c r="F17" s="71"/>
      <c r="G17" s="72"/>
      <c r="H17" s="70"/>
      <c r="I17" s="71"/>
      <c r="J17" s="73">
        <f>IFERROR(I17/H17,0%)</f>
        <v>0</v>
      </c>
    </row>
    <row r="18" spans="1:10" s="50" customFormat="1" ht="31.5" customHeight="1" x14ac:dyDescent="0.15">
      <c r="A18" s="365" t="s">
        <v>315</v>
      </c>
      <c r="B18" s="366"/>
      <c r="C18" s="366"/>
      <c r="D18" s="366"/>
      <c r="E18" s="366"/>
      <c r="F18" s="366"/>
      <c r="G18" s="366"/>
      <c r="H18" s="366"/>
      <c r="I18" s="366"/>
      <c r="J18" s="366"/>
    </row>
    <row r="19" spans="1:10" s="50" customFormat="1" ht="31.5" customHeight="1" x14ac:dyDescent="0.15">
      <c r="A19" s="55" t="s">
        <v>119</v>
      </c>
      <c r="B19" s="55" t="s">
        <v>316</v>
      </c>
      <c r="C19" s="55" t="s">
        <v>317</v>
      </c>
      <c r="D19" s="55"/>
      <c r="E19" s="55"/>
      <c r="F19" s="55"/>
      <c r="G19" s="55" t="s">
        <v>318</v>
      </c>
      <c r="H19" s="55"/>
      <c r="I19" s="55"/>
      <c r="J19" s="55"/>
    </row>
    <row r="20" spans="1:10" s="50" customFormat="1" ht="31.5" customHeight="1" x14ac:dyDescent="0.15">
      <c r="A20" s="57">
        <f>ROW()-19</f>
        <v>1</v>
      </c>
      <c r="B20" s="57" t="s">
        <v>319</v>
      </c>
      <c r="C20" s="367" t="s">
        <v>320</v>
      </c>
      <c r="D20" s="367"/>
      <c r="E20" s="367"/>
      <c r="F20" s="367"/>
      <c r="G20" s="57" t="s">
        <v>321</v>
      </c>
      <c r="H20" s="57"/>
      <c r="I20" s="57"/>
      <c r="J20" s="57"/>
    </row>
    <row r="21" spans="1:10" s="50" customFormat="1" ht="31.5" customHeight="1" x14ac:dyDescent="0.15">
      <c r="A21" s="61">
        <f t="shared" ref="A21:A23" si="1">ROW()-19</f>
        <v>2</v>
      </c>
      <c r="B21" s="59" t="s">
        <v>322</v>
      </c>
      <c r="C21" s="368" t="s">
        <v>323</v>
      </c>
      <c r="D21" s="368"/>
      <c r="E21" s="368"/>
      <c r="F21" s="368"/>
      <c r="G21" s="59" t="s">
        <v>324</v>
      </c>
      <c r="H21" s="60" t="s">
        <v>325</v>
      </c>
      <c r="I21" s="59"/>
      <c r="J21" s="59"/>
    </row>
    <row r="22" spans="1:10" s="50" customFormat="1" ht="31.5" customHeight="1" x14ac:dyDescent="0.15">
      <c r="A22" s="57">
        <f t="shared" si="1"/>
        <v>3</v>
      </c>
      <c r="B22" s="57"/>
      <c r="C22" s="367"/>
      <c r="D22" s="367"/>
      <c r="E22" s="367"/>
      <c r="F22" s="367"/>
      <c r="G22" s="57"/>
      <c r="H22" s="57"/>
      <c r="I22" s="57"/>
      <c r="J22" s="57"/>
    </row>
    <row r="23" spans="1:10" s="50" customFormat="1" ht="31.5" customHeight="1" x14ac:dyDescent="0.15">
      <c r="A23" s="61">
        <f t="shared" si="1"/>
        <v>4</v>
      </c>
      <c r="B23" s="61"/>
      <c r="C23" s="62"/>
      <c r="D23" s="61"/>
      <c r="E23" s="61"/>
      <c r="F23" s="61"/>
      <c r="G23" s="61"/>
      <c r="H23" s="59"/>
      <c r="I23" s="59"/>
      <c r="J23" s="59"/>
    </row>
    <row r="24" spans="1:10" s="50" customFormat="1" ht="31.5" customHeight="1" x14ac:dyDescent="0.15">
      <c r="A24" s="74"/>
      <c r="B24" s="70"/>
      <c r="C24" s="71"/>
      <c r="D24" s="72"/>
      <c r="E24" s="72"/>
      <c r="F24" s="72"/>
      <c r="G24" s="73"/>
      <c r="H24" s="75"/>
      <c r="I24" s="76"/>
      <c r="J24" s="73"/>
    </row>
    <row r="25" spans="1:10" s="50" customFormat="1" ht="31.5" customHeight="1" x14ac:dyDescent="0.15">
      <c r="A25" s="365" t="s">
        <v>326</v>
      </c>
      <c r="B25" s="366"/>
      <c r="C25" s="366"/>
      <c r="D25" s="366"/>
      <c r="E25" s="366"/>
      <c r="F25" s="366"/>
      <c r="G25" s="366"/>
      <c r="H25" s="366"/>
      <c r="I25" s="366"/>
      <c r="J25" s="366"/>
    </row>
    <row r="26" spans="1:10" s="50" customFormat="1" ht="31.5" customHeight="1" x14ac:dyDescent="0.15">
      <c r="A26" s="55" t="s">
        <v>119</v>
      </c>
      <c r="B26" s="55" t="s">
        <v>316</v>
      </c>
      <c r="C26" s="55" t="s">
        <v>327</v>
      </c>
      <c r="D26" s="55"/>
      <c r="E26" s="55"/>
      <c r="F26" s="55"/>
      <c r="G26" s="55"/>
      <c r="H26" s="55"/>
      <c r="I26" s="55"/>
      <c r="J26" s="55"/>
    </row>
    <row r="27" spans="1:10" s="50" customFormat="1" ht="31.5" customHeight="1" x14ac:dyDescent="0.15">
      <c r="A27" s="57">
        <f>ROW()-26</f>
        <v>1</v>
      </c>
      <c r="B27" s="57" t="s">
        <v>328</v>
      </c>
      <c r="C27" s="58" t="s">
        <v>329</v>
      </c>
      <c r="D27" s="57"/>
      <c r="E27" s="57"/>
      <c r="F27" s="57"/>
      <c r="G27" s="57"/>
      <c r="H27" s="57"/>
      <c r="I27" s="57"/>
      <c r="J27" s="57"/>
    </row>
    <row r="28" spans="1:10" s="50" customFormat="1" ht="31.5" customHeight="1" x14ac:dyDescent="0.15">
      <c r="A28" s="61">
        <f>ROW()-26</f>
        <v>2</v>
      </c>
      <c r="B28" s="61" t="s">
        <v>330</v>
      </c>
      <c r="C28" s="60" t="s">
        <v>331</v>
      </c>
      <c r="D28" s="61"/>
      <c r="E28" s="61"/>
      <c r="F28" s="61"/>
      <c r="G28" s="61"/>
      <c r="H28" s="59"/>
      <c r="I28" s="59"/>
      <c r="J28" s="59"/>
    </row>
    <row r="29" spans="1:10" s="50" customFormat="1" ht="31.5" customHeight="1" x14ac:dyDescent="0.15">
      <c r="A29" s="57">
        <f>ROW()-26</f>
        <v>3</v>
      </c>
      <c r="B29" s="57"/>
      <c r="C29" s="58"/>
      <c r="D29" s="57"/>
      <c r="E29" s="57"/>
      <c r="F29" s="57"/>
      <c r="G29" s="57"/>
      <c r="H29" s="57"/>
      <c r="I29" s="57"/>
      <c r="J29" s="57"/>
    </row>
    <row r="30" spans="1:10" s="50" customFormat="1" ht="31.5" customHeight="1" x14ac:dyDescent="0.15">
      <c r="A30" s="61"/>
      <c r="B30" s="61"/>
      <c r="C30" s="62"/>
      <c r="D30" s="61"/>
      <c r="E30" s="61"/>
      <c r="F30" s="61"/>
      <c r="G30" s="61"/>
      <c r="H30" s="59"/>
      <c r="I30" s="59"/>
      <c r="J30" s="59"/>
    </row>
    <row r="31" spans="1:10" s="50" customFormat="1" ht="31.5" customHeight="1" x14ac:dyDescent="0.15">
      <c r="A31" s="365" t="s">
        <v>332</v>
      </c>
      <c r="B31" s="366"/>
      <c r="C31" s="366"/>
      <c r="D31" s="366"/>
      <c r="E31" s="366"/>
      <c r="F31" s="366"/>
      <c r="G31" s="366"/>
      <c r="H31" s="366"/>
      <c r="I31" s="366"/>
      <c r="J31" s="366"/>
    </row>
    <row r="32" spans="1:10" s="50" customFormat="1" ht="31.5" customHeight="1" x14ac:dyDescent="0.15">
      <c r="A32" s="55" t="s">
        <v>119</v>
      </c>
      <c r="B32" s="55" t="s">
        <v>316</v>
      </c>
      <c r="C32" s="55" t="s">
        <v>327</v>
      </c>
      <c r="D32" s="55"/>
      <c r="E32" s="55"/>
      <c r="F32" s="55"/>
      <c r="G32" s="55"/>
      <c r="H32" s="55"/>
      <c r="I32" s="55"/>
      <c r="J32" s="55"/>
    </row>
    <row r="33" spans="1:10" s="50" customFormat="1" ht="31.5" customHeight="1" x14ac:dyDescent="0.15">
      <c r="A33" s="57">
        <f t="shared" ref="A33:A41" si="2">ROW()-32</f>
        <v>1</v>
      </c>
      <c r="B33" s="57" t="s">
        <v>333</v>
      </c>
      <c r="C33" s="77" t="s">
        <v>334</v>
      </c>
      <c r="D33" s="57"/>
      <c r="E33" s="57"/>
      <c r="F33" s="57"/>
      <c r="G33" s="57"/>
      <c r="H33" s="57"/>
      <c r="I33" s="57"/>
      <c r="J33" s="57"/>
    </row>
    <row r="34" spans="1:10" s="50" customFormat="1" ht="31.5" customHeight="1" x14ac:dyDescent="0.15">
      <c r="A34" s="61">
        <f t="shared" si="2"/>
        <v>2</v>
      </c>
      <c r="B34" s="59" t="s">
        <v>335</v>
      </c>
      <c r="C34" s="60" t="s">
        <v>336</v>
      </c>
      <c r="D34" s="59"/>
      <c r="E34" s="59"/>
      <c r="F34" s="59"/>
      <c r="G34" s="59"/>
      <c r="H34" s="59"/>
      <c r="I34" s="59"/>
      <c r="J34" s="59"/>
    </row>
    <row r="35" spans="1:10" s="50" customFormat="1" ht="31.5" customHeight="1" x14ac:dyDescent="0.15">
      <c r="A35" s="57">
        <f t="shared" si="2"/>
        <v>3</v>
      </c>
      <c r="B35" s="57" t="s">
        <v>337</v>
      </c>
      <c r="C35" s="58" t="s">
        <v>338</v>
      </c>
      <c r="D35" s="57"/>
      <c r="E35" s="57"/>
      <c r="F35" s="57"/>
      <c r="G35" s="57"/>
      <c r="H35" s="57"/>
      <c r="I35" s="57"/>
      <c r="J35" s="57"/>
    </row>
    <row r="36" spans="1:10" s="50" customFormat="1" ht="31.5" customHeight="1" x14ac:dyDescent="0.15">
      <c r="A36" s="61">
        <f t="shared" si="2"/>
        <v>4</v>
      </c>
      <c r="B36" s="59" t="s">
        <v>339</v>
      </c>
      <c r="C36" s="60" t="s">
        <v>340</v>
      </c>
      <c r="D36" s="59"/>
      <c r="E36" s="59"/>
      <c r="F36" s="59"/>
      <c r="G36" s="59"/>
      <c r="H36" s="59"/>
      <c r="I36" s="59"/>
      <c r="J36" s="59"/>
    </row>
    <row r="37" spans="1:10" s="50" customFormat="1" ht="31.5" customHeight="1" x14ac:dyDescent="0.15">
      <c r="A37" s="57">
        <f t="shared" si="2"/>
        <v>5</v>
      </c>
      <c r="B37" s="57" t="s">
        <v>341</v>
      </c>
      <c r="C37" s="58" t="s">
        <v>342</v>
      </c>
      <c r="D37" s="57"/>
      <c r="E37" s="57"/>
      <c r="F37" s="57"/>
      <c r="G37" s="57"/>
      <c r="H37" s="57"/>
      <c r="I37" s="57"/>
      <c r="J37" s="57"/>
    </row>
    <row r="38" spans="1:10" s="50" customFormat="1" ht="31.5" customHeight="1" x14ac:dyDescent="0.15">
      <c r="A38" s="61">
        <f t="shared" si="2"/>
        <v>6</v>
      </c>
      <c r="B38" s="59" t="s">
        <v>343</v>
      </c>
      <c r="C38" s="60" t="s">
        <v>344</v>
      </c>
      <c r="D38" s="59"/>
      <c r="E38" s="59"/>
      <c r="F38" s="59"/>
      <c r="G38" s="59"/>
      <c r="H38" s="59"/>
      <c r="I38" s="59"/>
      <c r="J38" s="59"/>
    </row>
    <row r="39" spans="1:10" s="50" customFormat="1" ht="31.5" customHeight="1" x14ac:dyDescent="0.15">
      <c r="A39" s="57">
        <f t="shared" si="2"/>
        <v>7</v>
      </c>
      <c r="B39" s="57" t="s">
        <v>345</v>
      </c>
      <c r="C39" s="58" t="s">
        <v>346</v>
      </c>
      <c r="D39" s="57"/>
      <c r="E39" s="57"/>
      <c r="F39" s="57"/>
      <c r="G39" s="57"/>
      <c r="H39" s="57"/>
      <c r="I39" s="57"/>
      <c r="J39" s="57"/>
    </row>
    <row r="40" spans="1:10" s="50" customFormat="1" ht="31.5" customHeight="1" x14ac:dyDescent="0.15">
      <c r="A40" s="61">
        <f t="shared" si="2"/>
        <v>8</v>
      </c>
      <c r="B40" s="59"/>
      <c r="C40" s="60"/>
      <c r="D40" s="59"/>
      <c r="E40" s="59"/>
      <c r="F40" s="59"/>
      <c r="G40" s="59"/>
      <c r="H40" s="59"/>
      <c r="I40" s="59"/>
      <c r="J40" s="59"/>
    </row>
    <row r="41" spans="1:10" s="50" customFormat="1" ht="31.5" customHeight="1" x14ac:dyDescent="0.15">
      <c r="A41" s="57">
        <f t="shared" si="2"/>
        <v>9</v>
      </c>
      <c r="B41" s="57"/>
      <c r="C41" s="58"/>
      <c r="D41" s="57"/>
      <c r="E41" s="57"/>
      <c r="F41" s="57"/>
      <c r="G41" s="57"/>
      <c r="H41" s="57"/>
      <c r="I41" s="57"/>
      <c r="J41" s="57"/>
    </row>
    <row r="42" spans="1:10" ht="31.5" customHeight="1" x14ac:dyDescent="0.15">
      <c r="A42" s="78"/>
      <c r="B42" s="78"/>
      <c r="C42" s="78"/>
      <c r="D42" s="78"/>
      <c r="E42" s="78"/>
      <c r="F42" s="78"/>
      <c r="G42" s="78"/>
      <c r="H42" s="78"/>
      <c r="I42" s="78"/>
    </row>
    <row r="43" spans="1:10" ht="31.5" customHeight="1" x14ac:dyDescent="0.15">
      <c r="A43" s="78"/>
      <c r="B43" s="78"/>
      <c r="C43" s="78"/>
      <c r="D43" s="78"/>
      <c r="E43" s="78"/>
      <c r="F43" s="78"/>
      <c r="G43" s="78"/>
      <c r="H43" s="78"/>
      <c r="I43" s="78"/>
    </row>
    <row r="44" spans="1:10" ht="31.5" customHeight="1" x14ac:dyDescent="0.15">
      <c r="A44" s="78"/>
      <c r="B44" s="78"/>
      <c r="C44" s="78"/>
      <c r="D44" s="78"/>
      <c r="E44" s="78"/>
      <c r="F44" s="78"/>
      <c r="G44" s="78"/>
      <c r="H44" s="78"/>
      <c r="I44" s="78"/>
    </row>
    <row r="45" spans="1:10" ht="31.5" customHeight="1" x14ac:dyDescent="0.15">
      <c r="A45" s="78"/>
      <c r="B45" s="78"/>
      <c r="C45" s="78"/>
      <c r="D45" s="78"/>
      <c r="E45" s="78"/>
      <c r="F45" s="78"/>
      <c r="G45" s="78"/>
      <c r="H45" s="78"/>
      <c r="I45" s="78"/>
    </row>
    <row r="46" spans="1:10" ht="31.5" customHeight="1" x14ac:dyDescent="0.15">
      <c r="A46" s="78"/>
      <c r="B46" s="78"/>
      <c r="C46" s="78"/>
      <c r="D46" s="78"/>
      <c r="E46" s="78"/>
      <c r="F46" s="78"/>
      <c r="G46" s="78"/>
      <c r="H46" s="78"/>
      <c r="I46" s="78"/>
    </row>
  </sheetData>
  <sheetProtection formatCells="0" formatColumns="0" formatRows="0" insertColumns="0" insertRows="0" insertHyperlinks="0" deleteColumns="0" deleteRows="0" sort="0" autoFilter="0" pivotTables="0"/>
  <protectedRanges>
    <protectedRange sqref="A1:X1048576" name="Range2"/>
  </protectedRanges>
  <mergeCells count="7">
    <mergeCell ref="A25:J25"/>
    <mergeCell ref="A31:J31"/>
    <mergeCell ref="A2:J2"/>
    <mergeCell ref="A18:J18"/>
    <mergeCell ref="C20:F20"/>
    <mergeCell ref="C21:F21"/>
    <mergeCell ref="C22:F22"/>
  </mergeCells>
  <phoneticPr fontId="5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472"/>
  <sheetViews>
    <sheetView topLeftCell="AI2" workbookViewId="0">
      <selection activeCell="F2" sqref="F2"/>
    </sheetView>
  </sheetViews>
  <sheetFormatPr defaultColWidth="9" defaultRowHeight="13.5" x14ac:dyDescent="0.15"/>
  <cols>
    <col min="1" max="1" width="22.5" customWidth="1"/>
    <col min="4" max="4" width="14.875"/>
    <col min="12" max="12" width="22.25" customWidth="1"/>
    <col min="13" max="13" width="32" customWidth="1"/>
    <col min="14" max="14" width="17.875" customWidth="1"/>
  </cols>
  <sheetData>
    <row r="1" spans="1:40" ht="105" x14ac:dyDescent="0.15">
      <c r="A1" t="s">
        <v>347</v>
      </c>
      <c r="B1" t="s">
        <v>257</v>
      </c>
      <c r="C1" t="s">
        <v>348</v>
      </c>
      <c r="D1" t="s">
        <v>349</v>
      </c>
      <c r="E1" s="4" t="s">
        <v>350</v>
      </c>
      <c r="F1" s="4"/>
      <c r="G1" s="4" t="s">
        <v>351</v>
      </c>
      <c r="M1" s="13" t="s">
        <v>347</v>
      </c>
      <c r="N1" s="14" t="s">
        <v>352</v>
      </c>
      <c r="O1" s="4" t="s">
        <v>350</v>
      </c>
      <c r="Q1" s="4" t="s">
        <v>351</v>
      </c>
      <c r="T1" s="15" t="s">
        <v>121</v>
      </c>
      <c r="U1" s="16" t="s">
        <v>122</v>
      </c>
      <c r="V1" s="17" t="s">
        <v>123</v>
      </c>
      <c r="W1" s="16" t="s">
        <v>132</v>
      </c>
      <c r="X1" s="18" t="s">
        <v>134</v>
      </c>
      <c r="Y1" s="19" t="s">
        <v>353</v>
      </c>
      <c r="Z1" s="19" t="s">
        <v>136</v>
      </c>
      <c r="AA1" s="20" t="s">
        <v>354</v>
      </c>
      <c r="AB1" s="20" t="s">
        <v>355</v>
      </c>
      <c r="AC1" s="20" t="s">
        <v>356</v>
      </c>
      <c r="AD1" s="16" t="s">
        <v>172</v>
      </c>
      <c r="AE1" s="21" t="s">
        <v>170</v>
      </c>
      <c r="AF1" s="21" t="s">
        <v>171</v>
      </c>
      <c r="AJ1" s="15" t="s">
        <v>121</v>
      </c>
      <c r="AK1" s="22" t="s">
        <v>168</v>
      </c>
      <c r="AL1" s="22" t="s">
        <v>169</v>
      </c>
      <c r="AM1" s="23" t="s">
        <v>170</v>
      </c>
      <c r="AN1" s="21" t="s">
        <v>171</v>
      </c>
    </row>
    <row r="2" spans="1:40" ht="162" x14ac:dyDescent="0.15">
      <c r="A2" t="s">
        <v>357</v>
      </c>
      <c r="B2" t="s">
        <v>358</v>
      </c>
      <c r="C2" s="24">
        <v>382321.4</v>
      </c>
      <c r="D2" s="24">
        <v>8521.4</v>
      </c>
      <c r="E2" t="str">
        <f>_xlfn.XLOOKUP(A2,[9]【SUIT】合同静态信息表!$B:$B,[9]【SUIT】合同静态信息表!$BF:$BF)</f>
        <v>广东分公司</v>
      </c>
      <c r="F2">
        <f>COUNTIFS($A$2:A2,A2)</f>
        <v>1</v>
      </c>
      <c r="G2" t="str">
        <f t="shared" ref="G2:G8" si="0">A2</f>
        <v>SJHT2018122400012</v>
      </c>
      <c r="L2" s="13" t="s">
        <v>359</v>
      </c>
      <c r="M2" s="25" t="s">
        <v>357</v>
      </c>
      <c r="N2" s="14">
        <v>8521.4</v>
      </c>
      <c r="O2" t="str">
        <f>_xlfn.XLOOKUP(M2,[9]【SUIT】合同静态信息表!$B:$B,[9]【SUIT】合同静态信息表!$BF:$BF)</f>
        <v>广东分公司</v>
      </c>
      <c r="P2">
        <f>COUNTIFS($M$2:M2,M2)</f>
        <v>1</v>
      </c>
      <c r="Q2" t="str">
        <f t="shared" ref="Q2:Q7" si="1">M2</f>
        <v>SJHT2018122400012</v>
      </c>
      <c r="S2" t="str">
        <f ca="1">IF(COUNTIF(产值及收款计划!C:C,T2)&gt;0,"存在","不存在")</f>
        <v>存在</v>
      </c>
      <c r="T2" s="26" t="s">
        <v>360</v>
      </c>
      <c r="U2" s="27" t="s">
        <v>361</v>
      </c>
      <c r="V2" s="28">
        <v>163</v>
      </c>
      <c r="W2" s="28" t="s">
        <v>362</v>
      </c>
      <c r="X2" s="28">
        <v>138</v>
      </c>
      <c r="Y2" s="29">
        <v>0</v>
      </c>
      <c r="Z2" s="28">
        <v>24</v>
      </c>
      <c r="AA2" s="28">
        <v>24</v>
      </c>
      <c r="AB2" s="29">
        <v>0</v>
      </c>
      <c r="AC2" s="29">
        <v>24</v>
      </c>
      <c r="AD2" s="30" t="s">
        <v>363</v>
      </c>
      <c r="AE2" s="31" t="s">
        <v>175</v>
      </c>
      <c r="AF2" s="31"/>
      <c r="AI2" t="str">
        <f ca="1">IF(COUNTIF(产值及收款计划!C:C,AJ2)&gt;0,"存在","不存在")</f>
        <v>存在</v>
      </c>
      <c r="AJ2" s="26" t="s">
        <v>364</v>
      </c>
      <c r="AK2" s="32">
        <v>110</v>
      </c>
      <c r="AL2" s="32">
        <v>110</v>
      </c>
      <c r="AM2" s="33" t="s">
        <v>174</v>
      </c>
      <c r="AN2" s="31"/>
    </row>
    <row r="3" spans="1:40" ht="182.25" x14ac:dyDescent="0.15">
      <c r="A3" t="s">
        <v>365</v>
      </c>
      <c r="B3" t="s">
        <v>366</v>
      </c>
      <c r="C3" s="24">
        <v>67500</v>
      </c>
      <c r="D3" s="24">
        <v>8924</v>
      </c>
      <c r="E3" t="str">
        <f>_xlfn.XLOOKUP(A3,[9]【SUIT】合同静态信息表!$B:$B,[9]【SUIT】合同静态信息表!$BF:$BF)</f>
        <v>广东分公司</v>
      </c>
      <c r="F3">
        <f>COUNTIFS($A$2:A3,A3)</f>
        <v>1</v>
      </c>
      <c r="G3" t="str">
        <f t="shared" si="0"/>
        <v>SJHT2018122400010</v>
      </c>
      <c r="L3" s="13" t="s">
        <v>366</v>
      </c>
      <c r="M3" s="13" t="s">
        <v>365</v>
      </c>
      <c r="N3" s="14">
        <v>8924</v>
      </c>
      <c r="O3" t="str">
        <f>_xlfn.XLOOKUP(M3,[9]【SUIT】合同静态信息表!$B:$B,[9]【SUIT】合同静态信息表!$BF:$BF)</f>
        <v>广东分公司</v>
      </c>
      <c r="P3">
        <f>COUNTIFS($M$2:M3,M3)</f>
        <v>1</v>
      </c>
      <c r="Q3" t="str">
        <f t="shared" si="1"/>
        <v>SJHT2018122400010</v>
      </c>
      <c r="S3" t="str">
        <f ca="1">IF(COUNTIF(产值及收款计划!C:C,T3)&gt;0,"存在","不存在")</f>
        <v>存在</v>
      </c>
      <c r="T3" s="34" t="s">
        <v>367</v>
      </c>
      <c r="U3" s="35" t="s">
        <v>368</v>
      </c>
      <c r="V3" s="36">
        <v>61</v>
      </c>
      <c r="W3" s="36" t="s">
        <v>369</v>
      </c>
      <c r="X3" s="36">
        <v>0</v>
      </c>
      <c r="Y3" s="37">
        <v>48</v>
      </c>
      <c r="Z3" s="36">
        <v>12</v>
      </c>
      <c r="AA3" s="36">
        <v>12</v>
      </c>
      <c r="AB3" s="37">
        <v>0</v>
      </c>
      <c r="AC3" s="37">
        <v>12</v>
      </c>
      <c r="AD3" s="38" t="s">
        <v>370</v>
      </c>
      <c r="AE3" s="39" t="s">
        <v>175</v>
      </c>
      <c r="AF3" s="39"/>
      <c r="AI3" t="str">
        <f ca="1">IF(COUNTIF(产值及收款计划!C:C,AJ3)&gt;0,"存在","不存在")</f>
        <v>存在</v>
      </c>
      <c r="AJ3" s="34" t="s">
        <v>371</v>
      </c>
      <c r="AK3" s="40">
        <v>37</v>
      </c>
      <c r="AL3" s="40">
        <v>37</v>
      </c>
      <c r="AM3" s="41" t="s">
        <v>174</v>
      </c>
      <c r="AN3" s="39"/>
    </row>
    <row r="4" spans="1:40" ht="182.25" x14ac:dyDescent="0.15">
      <c r="A4" t="s">
        <v>372</v>
      </c>
      <c r="B4" t="s">
        <v>373</v>
      </c>
      <c r="C4" s="24">
        <v>6000</v>
      </c>
      <c r="D4" s="24">
        <v>6000</v>
      </c>
      <c r="E4" t="str">
        <f>_xlfn.XLOOKUP(A4,[9]【SUIT】合同静态信息表!$B:$B,[9]【SUIT】合同静态信息表!$BF:$BF)</f>
        <v>广东分公司</v>
      </c>
      <c r="F4">
        <f>COUNTIFS($A$2:A4,A4)</f>
        <v>1</v>
      </c>
      <c r="G4" t="str">
        <f t="shared" si="0"/>
        <v>SJHT2018122400011</v>
      </c>
      <c r="L4" s="13" t="s">
        <v>373</v>
      </c>
      <c r="M4" s="13" t="s">
        <v>372</v>
      </c>
      <c r="N4" s="14">
        <v>6000</v>
      </c>
      <c r="O4" t="str">
        <f>_xlfn.XLOOKUP(M4,[9]【SUIT】合同静态信息表!$B:$B,[9]【SUIT】合同静态信息表!$BF:$BF)</f>
        <v>广东分公司</v>
      </c>
      <c r="P4">
        <f>COUNTIFS($M$2:M4,M4)</f>
        <v>1</v>
      </c>
      <c r="Q4" t="str">
        <f t="shared" si="1"/>
        <v>SJHT2018122400011</v>
      </c>
      <c r="S4" t="str">
        <f ca="1">IF(COUNTIF(产值及收款计划!C:C,T4)&gt;0,"存在","不存在")</f>
        <v>存在</v>
      </c>
      <c r="T4" s="34" t="s">
        <v>374</v>
      </c>
      <c r="U4" s="35" t="s">
        <v>375</v>
      </c>
      <c r="V4" s="36">
        <v>21</v>
      </c>
      <c r="W4" s="36" t="s">
        <v>362</v>
      </c>
      <c r="X4" s="36">
        <v>0</v>
      </c>
      <c r="Y4" s="37">
        <v>0</v>
      </c>
      <c r="Z4" s="36">
        <v>21</v>
      </c>
      <c r="AA4" s="36">
        <v>6</v>
      </c>
      <c r="AB4" s="37">
        <v>0</v>
      </c>
      <c r="AC4" s="37">
        <v>6</v>
      </c>
      <c r="AD4" s="38" t="s">
        <v>376</v>
      </c>
      <c r="AE4" s="39" t="s">
        <v>176</v>
      </c>
      <c r="AF4" s="39" t="s">
        <v>377</v>
      </c>
      <c r="AI4" t="str">
        <f ca="1">IF(COUNTIF(产值及收款计划!C:C,AJ4)&gt;0,"存在","不存在")</f>
        <v>存在</v>
      </c>
      <c r="AJ4" s="34" t="s">
        <v>378</v>
      </c>
      <c r="AK4" s="40">
        <v>61</v>
      </c>
      <c r="AL4" s="40">
        <v>61</v>
      </c>
      <c r="AM4" s="41" t="s">
        <v>176</v>
      </c>
      <c r="AN4" s="39" t="s">
        <v>379</v>
      </c>
    </row>
    <row r="5" spans="1:40" ht="182.25" x14ac:dyDescent="0.15">
      <c r="A5" t="s">
        <v>380</v>
      </c>
      <c r="B5" t="s">
        <v>381</v>
      </c>
      <c r="C5" s="24">
        <v>212000</v>
      </c>
      <c r="D5" s="24">
        <v>62000</v>
      </c>
      <c r="E5" t="str">
        <f>_xlfn.XLOOKUP(A5,[9]【SUIT】合同静态信息表!$B:$B,[9]【SUIT】合同静态信息表!$BF:$BF)</f>
        <v>广东分公司</v>
      </c>
      <c r="F5">
        <f>COUNTIFS($A$2:A5,A5)</f>
        <v>1</v>
      </c>
      <c r="G5" t="str">
        <f t="shared" si="0"/>
        <v>SJHT2019031800028</v>
      </c>
      <c r="L5" s="13" t="s">
        <v>382</v>
      </c>
      <c r="M5" s="13" t="s">
        <v>380</v>
      </c>
      <c r="N5" s="14">
        <v>57000</v>
      </c>
      <c r="O5" t="str">
        <f>_xlfn.XLOOKUP(M5,[9]【SUIT】合同静态信息表!$B:$B,[9]【SUIT】合同静态信息表!$BF:$BF)</f>
        <v>广东分公司</v>
      </c>
      <c r="P5">
        <f>COUNTIFS($M$2:M5,M5)</f>
        <v>1</v>
      </c>
      <c r="Q5" t="str">
        <f t="shared" si="1"/>
        <v>SJHT2019031800028</v>
      </c>
      <c r="S5" t="str">
        <f ca="1">IF(COUNTIF(产值及收款计划!C:C,T5)&gt;0,"存在","不存在")</f>
        <v>存在</v>
      </c>
      <c r="T5" s="34" t="s">
        <v>383</v>
      </c>
      <c r="U5" s="35" t="s">
        <v>384</v>
      </c>
      <c r="V5" s="36">
        <v>46</v>
      </c>
      <c r="W5" s="36" t="s">
        <v>369</v>
      </c>
      <c r="X5" s="36">
        <v>0</v>
      </c>
      <c r="Y5" s="37">
        <v>0</v>
      </c>
      <c r="Z5" s="36">
        <v>46</v>
      </c>
      <c r="AA5" s="36">
        <v>46</v>
      </c>
      <c r="AB5" s="37">
        <v>0</v>
      </c>
      <c r="AC5" s="37">
        <v>46</v>
      </c>
      <c r="AD5" s="38" t="s">
        <v>385</v>
      </c>
      <c r="AE5" s="39" t="s">
        <v>175</v>
      </c>
      <c r="AF5" s="39"/>
      <c r="AI5" t="str">
        <f ca="1">IF(COUNTIF(产值及收款计划!C:C,AJ5)&gt;0,"存在","不存在")</f>
        <v>存在</v>
      </c>
      <c r="AJ5" s="34" t="s">
        <v>386</v>
      </c>
      <c r="AK5" s="40">
        <v>66</v>
      </c>
      <c r="AL5" s="40">
        <v>66</v>
      </c>
      <c r="AM5" s="41" t="s">
        <v>176</v>
      </c>
      <c r="AN5" s="39" t="s">
        <v>387</v>
      </c>
    </row>
    <row r="6" spans="1:40" ht="162" x14ac:dyDescent="0.15">
      <c r="A6" t="s">
        <v>388</v>
      </c>
      <c r="B6" t="s">
        <v>389</v>
      </c>
      <c r="C6" s="24">
        <v>3470000</v>
      </c>
      <c r="D6" s="24">
        <v>694000</v>
      </c>
      <c r="E6" t="str">
        <f>_xlfn.XLOOKUP(A6,[9]【SUIT】合同静态信息表!$B:$B,[9]【SUIT】合同静态信息表!$BF:$BF)</f>
        <v>广东分公司</v>
      </c>
      <c r="F6">
        <f>COUNTIFS($A$2:A6,A6)</f>
        <v>1</v>
      </c>
      <c r="G6" t="str">
        <f t="shared" si="0"/>
        <v>SJHT2019121800148</v>
      </c>
      <c r="L6" s="13" t="s">
        <v>389</v>
      </c>
      <c r="M6" s="25" t="s">
        <v>388</v>
      </c>
      <c r="N6" s="14">
        <v>694000</v>
      </c>
      <c r="O6" t="str">
        <f>_xlfn.XLOOKUP(M6,[9]【SUIT】合同静态信息表!$B:$B,[9]【SUIT】合同静态信息表!$BF:$BF)</f>
        <v>广东分公司</v>
      </c>
      <c r="P6">
        <f>COUNTIFS($M$2:M6,M6)</f>
        <v>1</v>
      </c>
      <c r="Q6" t="str">
        <f t="shared" si="1"/>
        <v>SJHT2019121800148</v>
      </c>
      <c r="S6" t="str">
        <f ca="1">IF(COUNTIF(产值及收款计划!C:C,T6)&gt;0,"存在","不存在")</f>
        <v>存在</v>
      </c>
      <c r="T6" s="34" t="s">
        <v>390</v>
      </c>
      <c r="U6" s="35" t="s">
        <v>391</v>
      </c>
      <c r="V6" s="36">
        <v>60</v>
      </c>
      <c r="W6" s="36" t="s">
        <v>362</v>
      </c>
      <c r="X6" s="36">
        <v>0</v>
      </c>
      <c r="Y6" s="37">
        <v>0</v>
      </c>
      <c r="Z6" s="36">
        <v>60</v>
      </c>
      <c r="AA6" s="36">
        <v>50</v>
      </c>
      <c r="AB6" s="37">
        <v>0</v>
      </c>
      <c r="AC6" s="37">
        <v>50</v>
      </c>
      <c r="AD6" s="38" t="s">
        <v>392</v>
      </c>
      <c r="AE6" s="39" t="s">
        <v>175</v>
      </c>
      <c r="AF6" s="39"/>
      <c r="AI6" t="str">
        <f ca="1">IF(COUNTIF(产值及收款计划!C:C,AJ6)&gt;0,"存在","不存在")</f>
        <v>存在</v>
      </c>
      <c r="AJ6" s="34" t="s">
        <v>393</v>
      </c>
      <c r="AK6" s="40">
        <v>110</v>
      </c>
      <c r="AL6" s="40">
        <v>9</v>
      </c>
      <c r="AM6" s="41"/>
      <c r="AN6" s="39" t="s">
        <v>394</v>
      </c>
    </row>
    <row r="7" spans="1:40" ht="409.5" x14ac:dyDescent="0.15">
      <c r="A7" t="s">
        <v>395</v>
      </c>
      <c r="B7" t="s">
        <v>396</v>
      </c>
      <c r="C7" s="24">
        <v>1012500</v>
      </c>
      <c r="D7" t="s">
        <v>397</v>
      </c>
      <c r="E7" t="str">
        <f>_xlfn.XLOOKUP(A7,[9]【SUIT】合同静态信息表!$B:$B,[9]【SUIT】合同静态信息表!$BF:$BF)</f>
        <v>数字建造中心</v>
      </c>
      <c r="F7">
        <f>COUNTIFS($A$2:A7,A7)</f>
        <v>1</v>
      </c>
      <c r="G7" t="str">
        <f t="shared" si="0"/>
        <v>ZHT2020071300034</v>
      </c>
      <c r="L7" s="13" t="s">
        <v>398</v>
      </c>
      <c r="M7" s="13" t="s">
        <v>399</v>
      </c>
      <c r="N7" s="14">
        <v>203000</v>
      </c>
      <c r="O7" t="str">
        <f>_xlfn.XLOOKUP(M7,[9]【SUIT】合同静态信息表!$B:$B,[9]【SUIT】合同静态信息表!$BF:$BF)</f>
        <v>广东分公司</v>
      </c>
      <c r="P7">
        <f>COUNTIFS($M$2:M7,M7)</f>
        <v>1</v>
      </c>
      <c r="Q7" t="str">
        <f t="shared" si="1"/>
        <v>ZHT2020032700010</v>
      </c>
      <c r="S7" t="str">
        <f ca="1">IF(COUNTIF(产值及收款计划!C:C,T7)&gt;0,"存在","不存在")</f>
        <v>存在</v>
      </c>
      <c r="T7" s="34" t="s">
        <v>400</v>
      </c>
      <c r="U7" s="35" t="s">
        <v>401</v>
      </c>
      <c r="V7" s="36">
        <v>41</v>
      </c>
      <c r="W7" s="36" t="s">
        <v>402</v>
      </c>
      <c r="X7" s="36">
        <v>0</v>
      </c>
      <c r="Y7" s="37">
        <v>0</v>
      </c>
      <c r="Z7" s="36">
        <v>41</v>
      </c>
      <c r="AA7" s="36">
        <v>40</v>
      </c>
      <c r="AB7" s="37">
        <v>12</v>
      </c>
      <c r="AC7" s="37">
        <v>28</v>
      </c>
      <c r="AD7" s="38" t="s">
        <v>403</v>
      </c>
      <c r="AE7" s="39" t="s">
        <v>175</v>
      </c>
      <c r="AF7" s="42" t="s">
        <v>404</v>
      </c>
      <c r="AI7" t="str">
        <f ca="1">IF(COUNTIF(产值及收款计划!C:C,AJ7)&gt;0,"存在","不存在")</f>
        <v>存在</v>
      </c>
      <c r="AJ7" s="34" t="s">
        <v>405</v>
      </c>
      <c r="AK7" s="40">
        <v>5</v>
      </c>
      <c r="AL7" s="40">
        <v>5</v>
      </c>
      <c r="AM7" s="41" t="s">
        <v>176</v>
      </c>
      <c r="AN7" s="39" t="s">
        <v>406</v>
      </c>
    </row>
    <row r="8" spans="1:40" ht="162" x14ac:dyDescent="0.15">
      <c r="A8" t="s">
        <v>399</v>
      </c>
      <c r="B8" t="s">
        <v>407</v>
      </c>
      <c r="C8" s="24">
        <v>203000</v>
      </c>
      <c r="D8" s="24">
        <v>203000</v>
      </c>
      <c r="E8" t="str">
        <f>_xlfn.XLOOKUP(A8,[9]【SUIT】合同静态信息表!$B:$B,[9]【SUIT】合同静态信息表!$BF:$BF)</f>
        <v>广东分公司</v>
      </c>
      <c r="F8">
        <f>COUNTIFS($A$2:A8,A8)</f>
        <v>1</v>
      </c>
      <c r="G8" t="str">
        <f t="shared" si="0"/>
        <v>ZHT2020032700010</v>
      </c>
      <c r="L8" s="13" t="s">
        <v>389</v>
      </c>
      <c r="M8" s="25" t="s">
        <v>388</v>
      </c>
      <c r="N8" s="14">
        <v>1041000</v>
      </c>
      <c r="O8" t="str">
        <f>_xlfn.XLOOKUP(M8,[9]【SUIT】合同静态信息表!$B:$B,[9]【SUIT】合同静态信息表!$BF:$BF)</f>
        <v>广东分公司</v>
      </c>
      <c r="P8">
        <f>COUNTIFS($M$2:M8,M8)</f>
        <v>2</v>
      </c>
      <c r="S8" t="str">
        <f ca="1">IF(COUNTIF(产值及收款计划!C:C,T8)&gt;0,"存在","不存在")</f>
        <v>存在</v>
      </c>
      <c r="T8" s="34" t="s">
        <v>408</v>
      </c>
      <c r="U8" s="43" t="s">
        <v>409</v>
      </c>
      <c r="V8" s="43">
        <v>24</v>
      </c>
      <c r="W8" s="43" t="s">
        <v>410</v>
      </c>
      <c r="X8" s="43">
        <v>0</v>
      </c>
      <c r="Y8" s="43">
        <v>14</v>
      </c>
      <c r="Z8" s="43">
        <v>10</v>
      </c>
      <c r="AA8" s="43">
        <v>7</v>
      </c>
      <c r="AB8" s="37">
        <v>0</v>
      </c>
      <c r="AC8" s="37">
        <v>7</v>
      </c>
      <c r="AD8" s="44" t="s">
        <v>411</v>
      </c>
      <c r="AE8" s="39" t="s">
        <v>174</v>
      </c>
      <c r="AF8" s="39"/>
      <c r="AI8" t="str">
        <f ca="1">IF(COUNTIF(产值及收款计划!C:C,AJ8)&gt;0,"存在","不存在")</f>
        <v>存在</v>
      </c>
      <c r="AJ8" s="34" t="s">
        <v>412</v>
      </c>
      <c r="AK8" s="40">
        <v>2</v>
      </c>
      <c r="AL8" s="40">
        <v>2</v>
      </c>
      <c r="AM8" s="41" t="s">
        <v>176</v>
      </c>
      <c r="AN8" s="39" t="s">
        <v>406</v>
      </c>
    </row>
    <row r="9" spans="1:40" ht="162" x14ac:dyDescent="0.15">
      <c r="A9" t="s">
        <v>388</v>
      </c>
      <c r="B9" t="s">
        <v>389</v>
      </c>
      <c r="C9" s="24">
        <v>3470000</v>
      </c>
      <c r="D9" s="24">
        <v>1041000</v>
      </c>
      <c r="E9" t="str">
        <f>_xlfn.XLOOKUP(A9,[9]【SUIT】合同静态信息表!$B:$B,[9]【SUIT】合同静态信息表!$BF:$BF)</f>
        <v>广东分公司</v>
      </c>
      <c r="F9">
        <f>COUNTIFS($A$2:A9,A9)</f>
        <v>2</v>
      </c>
      <c r="L9" s="13" t="s">
        <v>359</v>
      </c>
      <c r="M9" s="25" t="s">
        <v>357</v>
      </c>
      <c r="N9" s="14">
        <v>84891.33</v>
      </c>
      <c r="O9" t="str">
        <f>_xlfn.XLOOKUP(M9,[9]【SUIT】合同静态信息表!$B:$B,[9]【SUIT】合同静态信息表!$BF:$BF)</f>
        <v>广东分公司</v>
      </c>
      <c r="P9">
        <f>COUNTIFS($M$2:M9,M9)</f>
        <v>2</v>
      </c>
      <c r="S9" t="str">
        <f ca="1">IF(COUNTIF(产值及收款计划!C:C,T9)&gt;0,"存在","不存在")</f>
        <v>存在</v>
      </c>
      <c r="T9" s="34" t="s">
        <v>413</v>
      </c>
      <c r="U9" s="43" t="s">
        <v>414</v>
      </c>
      <c r="V9" s="43">
        <v>311</v>
      </c>
      <c r="W9" s="43" t="s">
        <v>415</v>
      </c>
      <c r="X9" s="43">
        <v>0</v>
      </c>
      <c r="Y9" s="43">
        <v>50</v>
      </c>
      <c r="Z9" s="43">
        <v>261</v>
      </c>
      <c r="AA9" s="43">
        <v>58</v>
      </c>
      <c r="AB9" s="37">
        <v>46</v>
      </c>
      <c r="AC9" s="37">
        <v>12</v>
      </c>
      <c r="AD9" s="44" t="s">
        <v>416</v>
      </c>
      <c r="AE9" s="39" t="s">
        <v>175</v>
      </c>
      <c r="AF9" s="39"/>
      <c r="AI9" t="str">
        <f ca="1">IF(COUNTIF(产值及收款计划!C:C,AJ9)&gt;0,"存在","不存在")</f>
        <v>存在</v>
      </c>
      <c r="AJ9" s="34" t="s">
        <v>417</v>
      </c>
      <c r="AK9" s="40">
        <v>5</v>
      </c>
      <c r="AL9" s="40">
        <v>5</v>
      </c>
      <c r="AM9" s="41" t="s">
        <v>176</v>
      </c>
      <c r="AN9" s="39" t="s">
        <v>406</v>
      </c>
    </row>
    <row r="10" spans="1:40" ht="263.25" x14ac:dyDescent="0.15">
      <c r="A10" t="s">
        <v>357</v>
      </c>
      <c r="B10" t="s">
        <v>358</v>
      </c>
      <c r="C10" s="24">
        <v>382321.4</v>
      </c>
      <c r="D10" s="24">
        <v>134891.32999999999</v>
      </c>
      <c r="E10" t="str">
        <f>_xlfn.XLOOKUP(A10,[9]【SUIT】合同静态信息表!$B:$B,[9]【SUIT】合同静态信息表!$BF:$BF)</f>
        <v>广东分公司</v>
      </c>
      <c r="F10">
        <f>COUNTIFS($A$2:A10,A10)</f>
        <v>2</v>
      </c>
      <c r="L10" s="13" t="s">
        <v>418</v>
      </c>
      <c r="M10" s="13" t="s">
        <v>419</v>
      </c>
      <c r="N10" s="14">
        <v>14517</v>
      </c>
      <c r="O10" t="e">
        <f>_xlfn.XLOOKUP(M10,[9]【SUIT】合同静态信息表!$B:$B,[9]【SUIT】合同静态信息表!$BF:$BF)</f>
        <v>#N/A</v>
      </c>
      <c r="P10">
        <f>COUNTIFS($M$2:M10,M10)</f>
        <v>1</v>
      </c>
      <c r="Q10" t="str">
        <f>M10</f>
        <v>CJXX20220321XS00003</v>
      </c>
      <c r="S10" t="str">
        <f ca="1">IF(COUNTIF(产值及收款计划!C:C,T10)&gt;0,"存在","不存在")</f>
        <v>存在</v>
      </c>
      <c r="T10" s="34" t="s">
        <v>420</v>
      </c>
      <c r="U10" s="43" t="s">
        <v>421</v>
      </c>
      <c r="V10" s="43">
        <v>44</v>
      </c>
      <c r="W10" s="43" t="s">
        <v>422</v>
      </c>
      <c r="X10" s="43">
        <v>0</v>
      </c>
      <c r="Y10" s="43">
        <v>0</v>
      </c>
      <c r="Z10" s="43">
        <v>44</v>
      </c>
      <c r="AA10" s="43">
        <v>11</v>
      </c>
      <c r="AB10" s="37">
        <v>0</v>
      </c>
      <c r="AC10" s="37">
        <v>11</v>
      </c>
      <c r="AD10" s="44" t="s">
        <v>423</v>
      </c>
      <c r="AE10" s="39" t="s">
        <v>175</v>
      </c>
      <c r="AF10" s="39"/>
      <c r="AI10" t="str">
        <f ca="1">IF(COUNTIF(产值及收款计划!C:C,AJ10)&gt;0,"存在","不存在")</f>
        <v>存在</v>
      </c>
      <c r="AJ10" s="34" t="s">
        <v>424</v>
      </c>
      <c r="AK10" s="40">
        <v>6</v>
      </c>
      <c r="AL10" s="40">
        <v>6</v>
      </c>
      <c r="AM10" s="41" t="s">
        <v>176</v>
      </c>
      <c r="AN10" s="39" t="s">
        <v>406</v>
      </c>
    </row>
    <row r="11" spans="1:40" ht="141.75" x14ac:dyDescent="0.15">
      <c r="A11" t="s">
        <v>425</v>
      </c>
      <c r="B11" t="s">
        <v>426</v>
      </c>
      <c r="C11" s="24">
        <v>590000</v>
      </c>
      <c r="D11" s="24">
        <v>295000</v>
      </c>
      <c r="E11" t="str">
        <f>_xlfn.XLOOKUP(A11,[9]【SUIT】合同静态信息表!$B:$B,[9]【SUIT】合同静态信息表!$BF:$BF)</f>
        <v>智能运管中心</v>
      </c>
      <c r="F11">
        <f>COUNTIFS($A$2:A11,A11)</f>
        <v>1</v>
      </c>
      <c r="G11" t="str">
        <f t="shared" ref="G11:G14" si="2">A11</f>
        <v>KF190001-A-01</v>
      </c>
      <c r="L11" s="13" t="s">
        <v>427</v>
      </c>
      <c r="M11" s="25" t="s">
        <v>428</v>
      </c>
      <c r="N11" s="14">
        <v>5798.52</v>
      </c>
      <c r="O11" t="str">
        <f>_xlfn.XLOOKUP(M11,[9]【SUIT】合同静态信息表!$B:$B,[9]【SUIT】合同静态信息表!$BF:$BF)</f>
        <v>数字建造中心</v>
      </c>
      <c r="P11">
        <f>COUNTIFS($M$2:M11,M11)</f>
        <v>1</v>
      </c>
      <c r="Q11" t="str">
        <f>M11</f>
        <v>ZHT2022091400074</v>
      </c>
      <c r="S11" t="str">
        <f ca="1">IF(COUNTIF(产值及收款计划!C:C,T11)&gt;0,"存在","不存在")</f>
        <v>不存在</v>
      </c>
      <c r="T11" s="34" t="s">
        <v>429</v>
      </c>
      <c r="U11" s="43" t="s">
        <v>430</v>
      </c>
      <c r="V11" s="43">
        <v>40</v>
      </c>
      <c r="W11" s="43" t="s">
        <v>415</v>
      </c>
      <c r="X11" s="43">
        <v>0</v>
      </c>
      <c r="Y11" s="43">
        <v>0</v>
      </c>
      <c r="Z11" s="43">
        <v>40</v>
      </c>
      <c r="AA11" s="43">
        <v>40</v>
      </c>
      <c r="AB11" s="37">
        <v>0</v>
      </c>
      <c r="AC11" s="37">
        <v>40</v>
      </c>
      <c r="AD11" s="44" t="s">
        <v>431</v>
      </c>
      <c r="AE11" s="39" t="s">
        <v>174</v>
      </c>
      <c r="AF11" s="39"/>
      <c r="AI11" t="str">
        <f ca="1">IF(COUNTIF(产值及收款计划!C:C,AJ11)&gt;0,"存在","不存在")</f>
        <v>存在</v>
      </c>
      <c r="AJ11" s="34" t="s">
        <v>432</v>
      </c>
      <c r="AK11" s="40">
        <v>13</v>
      </c>
      <c r="AL11" s="40">
        <v>13</v>
      </c>
      <c r="AM11" s="41" t="s">
        <v>175</v>
      </c>
      <c r="AN11" s="39"/>
    </row>
    <row r="12" spans="1:40" ht="121.5" x14ac:dyDescent="0.15">
      <c r="A12" t="s">
        <v>419</v>
      </c>
      <c r="B12" t="s">
        <v>418</v>
      </c>
      <c r="D12" s="24">
        <v>14517</v>
      </c>
      <c r="E12" t="e">
        <f>_xlfn.XLOOKUP(A12,[9]【SUIT】合同静态信息表!$B:$B,[9]【SUIT】合同静态信息表!$BF:$BF)</f>
        <v>#N/A</v>
      </c>
      <c r="F12">
        <f>COUNTIFS($A$2:A12,A12)</f>
        <v>1</v>
      </c>
      <c r="G12" t="str">
        <f t="shared" si="2"/>
        <v>CJXX20220321XS00003</v>
      </c>
      <c r="L12" s="13" t="s">
        <v>433</v>
      </c>
      <c r="M12" s="13" t="s">
        <v>434</v>
      </c>
      <c r="N12" s="14">
        <v>27888.31</v>
      </c>
      <c r="O12" t="str">
        <f>_xlfn.XLOOKUP(M12,[9]【SUIT】合同静态信息表!$B:$B,[9]【SUIT】合同静态信息表!$BF:$BF)</f>
        <v>智能运管中心</v>
      </c>
      <c r="P12">
        <f>COUNTIFS($M$2:M12,M12)</f>
        <v>1</v>
      </c>
      <c r="Q12" t="str">
        <f>M12</f>
        <v>ZHT2020081900045</v>
      </c>
      <c r="S12" t="str">
        <f ca="1">IF(COUNTIF(产值及收款计划!C:C,T12)&gt;0,"存在","不存在")</f>
        <v>存在</v>
      </c>
      <c r="T12" s="34" t="s">
        <v>435</v>
      </c>
      <c r="U12" s="43" t="s">
        <v>436</v>
      </c>
      <c r="V12" s="43">
        <v>32</v>
      </c>
      <c r="W12" s="43" t="s">
        <v>415</v>
      </c>
      <c r="X12" s="43">
        <v>0</v>
      </c>
      <c r="Y12" s="43">
        <v>0</v>
      </c>
      <c r="Z12" s="43">
        <v>32</v>
      </c>
      <c r="AA12" s="43">
        <v>32</v>
      </c>
      <c r="AB12" s="37">
        <v>0</v>
      </c>
      <c r="AC12" s="37">
        <v>32</v>
      </c>
      <c r="AD12" s="44" t="s">
        <v>431</v>
      </c>
      <c r="AE12" s="39" t="s">
        <v>174</v>
      </c>
      <c r="AF12" s="39"/>
      <c r="AI12" t="str">
        <f ca="1">IF(COUNTIF(产值及收款计划!C:C,AJ12)&gt;0,"存在","不存在")</f>
        <v>存在</v>
      </c>
      <c r="AJ12" s="34" t="s">
        <v>367</v>
      </c>
      <c r="AK12" s="40">
        <v>12</v>
      </c>
      <c r="AL12" s="40">
        <v>12</v>
      </c>
      <c r="AM12" s="41" t="s">
        <v>175</v>
      </c>
      <c r="AN12" s="39"/>
    </row>
    <row r="13" spans="1:40" ht="121.5" x14ac:dyDescent="0.15">
      <c r="A13" t="s">
        <v>428</v>
      </c>
      <c r="B13" t="s">
        <v>437</v>
      </c>
      <c r="C13" s="24">
        <v>156584</v>
      </c>
      <c r="D13" s="24">
        <v>5798.52</v>
      </c>
      <c r="E13" t="str">
        <f>_xlfn.XLOOKUP(A13,[9]【SUIT】合同静态信息表!$B:$B,[9]【SUIT】合同静态信息表!$BF:$BF)</f>
        <v>数字建造中心</v>
      </c>
      <c r="F13">
        <f>COUNTIFS($A$2:A13,A13)</f>
        <v>1</v>
      </c>
      <c r="G13" t="str">
        <f t="shared" si="2"/>
        <v>ZHT2022091400074</v>
      </c>
      <c r="L13" s="13" t="s">
        <v>438</v>
      </c>
      <c r="M13" s="25" t="s">
        <v>388</v>
      </c>
      <c r="N13" s="14">
        <v>694000</v>
      </c>
      <c r="O13" t="str">
        <f>_xlfn.XLOOKUP(M13,[9]【SUIT】合同静态信息表!$B:$B,[9]【SUIT】合同静态信息表!$BF:$BF)</f>
        <v>广东分公司</v>
      </c>
      <c r="P13">
        <f>COUNTIFS($M$2:M13,M13)</f>
        <v>3</v>
      </c>
      <c r="S13" t="str">
        <f ca="1">IF(COUNTIF(产值及收款计划!C:C,T13)&gt;0,"存在","不存在")</f>
        <v>不存在</v>
      </c>
      <c r="T13" s="34" t="s">
        <v>439</v>
      </c>
      <c r="U13" s="43" t="s">
        <v>440</v>
      </c>
      <c r="V13" s="43">
        <v>21</v>
      </c>
      <c r="W13" s="43" t="s">
        <v>441</v>
      </c>
      <c r="X13" s="43">
        <v>0</v>
      </c>
      <c r="Y13" s="43">
        <v>0</v>
      </c>
      <c r="Z13" s="43">
        <v>21</v>
      </c>
      <c r="AA13" s="43">
        <v>7</v>
      </c>
      <c r="AB13" s="37">
        <v>0</v>
      </c>
      <c r="AC13" s="37">
        <v>7</v>
      </c>
      <c r="AD13" s="44">
        <v>0</v>
      </c>
      <c r="AE13" s="39" t="s">
        <v>175</v>
      </c>
      <c r="AF13" s="39"/>
      <c r="AI13" t="str">
        <f ca="1">IF(COUNTIF(产值及收款计划!C:C,AJ13)&gt;0,"存在","不存在")</f>
        <v>存在</v>
      </c>
      <c r="AJ13" s="34" t="s">
        <v>383</v>
      </c>
      <c r="AK13" s="40">
        <v>46</v>
      </c>
      <c r="AL13" s="40">
        <v>46</v>
      </c>
      <c r="AM13" s="41" t="s">
        <v>176</v>
      </c>
      <c r="AN13" s="39" t="s">
        <v>442</v>
      </c>
    </row>
    <row r="14" spans="1:40" ht="263.25" x14ac:dyDescent="0.15">
      <c r="A14" t="s">
        <v>434</v>
      </c>
      <c r="B14" t="s">
        <v>443</v>
      </c>
      <c r="C14" s="24">
        <v>276660</v>
      </c>
      <c r="D14" s="24">
        <v>27888.31</v>
      </c>
      <c r="E14" t="str">
        <f>_xlfn.XLOOKUP(A14,[9]【SUIT】合同静态信息表!$B:$B,[9]【SUIT】合同静态信息表!$BF:$BF)</f>
        <v>智能运管中心</v>
      </c>
      <c r="F14">
        <f>COUNTIFS($A$2:A14,A14)</f>
        <v>1</v>
      </c>
      <c r="G14" t="str">
        <f t="shared" si="2"/>
        <v>ZHT2020081900045</v>
      </c>
      <c r="L14" s="13" t="s">
        <v>444</v>
      </c>
      <c r="M14" s="13" t="s">
        <v>445</v>
      </c>
      <c r="N14" s="14">
        <v>5727400</v>
      </c>
      <c r="O14" t="str">
        <f>_xlfn.XLOOKUP(M14,[9]【SUIT】合同静态信息表!$B:$B,[9]【SUIT】合同静态信息表!$BF:$BF)</f>
        <v>福建分公司</v>
      </c>
      <c r="P14">
        <f>COUNTIFS($M$2:M14,M14)</f>
        <v>1</v>
      </c>
      <c r="Q14" t="str">
        <f t="shared" ref="Q14:Q24" si="3">M14</f>
        <v>SJHT2019052200045</v>
      </c>
      <c r="S14" t="str">
        <f ca="1">IF(COUNTIF(产值及收款计划!C:C,T14)&gt;0,"存在","不存在")</f>
        <v>存在</v>
      </c>
      <c r="T14" s="34" t="s">
        <v>446</v>
      </c>
      <c r="U14" s="43" t="s">
        <v>447</v>
      </c>
      <c r="V14" s="43">
        <v>69</v>
      </c>
      <c r="W14" s="43" t="s">
        <v>441</v>
      </c>
      <c r="X14" s="43">
        <v>0</v>
      </c>
      <c r="Y14" s="43">
        <v>0</v>
      </c>
      <c r="Z14" s="43">
        <v>69</v>
      </c>
      <c r="AA14" s="43">
        <v>34</v>
      </c>
      <c r="AB14" s="37">
        <v>0</v>
      </c>
      <c r="AC14" s="37">
        <v>34</v>
      </c>
      <c r="AD14" s="44" t="s">
        <v>448</v>
      </c>
      <c r="AE14" s="39" t="s">
        <v>175</v>
      </c>
      <c r="AF14" s="39"/>
      <c r="AI14" t="str">
        <f ca="1">IF(COUNTIF(产值及收款计划!C:C,AJ14)&gt;0,"存在","不存在")</f>
        <v>存在</v>
      </c>
      <c r="AJ14" s="34" t="s">
        <v>449</v>
      </c>
      <c r="AK14" s="40">
        <v>65</v>
      </c>
      <c r="AL14" s="40">
        <v>65</v>
      </c>
      <c r="AM14" s="41" t="s">
        <v>175</v>
      </c>
      <c r="AN14" s="39"/>
    </row>
    <row r="15" spans="1:40" ht="202.5" x14ac:dyDescent="0.15">
      <c r="A15" t="s">
        <v>388</v>
      </c>
      <c r="B15" t="s">
        <v>389</v>
      </c>
      <c r="C15" s="24">
        <v>3470000</v>
      </c>
      <c r="D15" s="24">
        <v>694000</v>
      </c>
      <c r="E15" t="str">
        <f>_xlfn.XLOOKUP(A15,[9]【SUIT】合同静态信息表!$B:$B,[9]【SUIT】合同静态信息表!$BF:$BF)</f>
        <v>广东分公司</v>
      </c>
      <c r="F15">
        <f>COUNTIFS($A$2:A15,A15)</f>
        <v>3</v>
      </c>
      <c r="L15" s="13" t="s">
        <v>450</v>
      </c>
      <c r="M15" s="13" t="s">
        <v>451</v>
      </c>
      <c r="N15" s="14">
        <v>136499.99</v>
      </c>
      <c r="O15" t="str">
        <f>_xlfn.XLOOKUP(M15,[9]【SUIT】合同静态信息表!$B:$B,[9]【SUIT】合同静态信息表!$BF:$BF)</f>
        <v>广东分公司</v>
      </c>
      <c r="P15">
        <f>COUNTIFS($M$2:M15,M15)</f>
        <v>1</v>
      </c>
      <c r="Q15" t="str">
        <f t="shared" si="3"/>
        <v>ZHT2020102100064</v>
      </c>
      <c r="S15" t="str">
        <f ca="1">IF(COUNTIF(产值及收款计划!C:C,T15)&gt;0,"存在","不存在")</f>
        <v>存在</v>
      </c>
      <c r="T15" s="34" t="s">
        <v>452</v>
      </c>
      <c r="U15" s="43" t="s">
        <v>453</v>
      </c>
      <c r="V15" s="43">
        <v>63</v>
      </c>
      <c r="W15" s="43" t="s">
        <v>454</v>
      </c>
      <c r="X15" s="43">
        <v>0</v>
      </c>
      <c r="Y15" s="43">
        <v>0</v>
      </c>
      <c r="Z15" s="43">
        <v>63</v>
      </c>
      <c r="AA15" s="43">
        <v>25</v>
      </c>
      <c r="AB15" s="37">
        <v>0</v>
      </c>
      <c r="AC15" s="37">
        <v>25</v>
      </c>
      <c r="AD15" s="44" t="s">
        <v>455</v>
      </c>
      <c r="AE15" s="39" t="s">
        <v>176</v>
      </c>
      <c r="AF15" s="39" t="s">
        <v>456</v>
      </c>
      <c r="AI15" t="str">
        <f ca="1">IF(COUNTIF(产值及收款计划!C:C,AJ15)&gt;0,"存在","不存在")</f>
        <v>存在</v>
      </c>
      <c r="AJ15" s="34" t="s">
        <v>457</v>
      </c>
      <c r="AK15" s="40">
        <v>65</v>
      </c>
      <c r="AL15" s="40">
        <v>65</v>
      </c>
      <c r="AM15" s="41" t="s">
        <v>174</v>
      </c>
      <c r="AN15" s="39"/>
    </row>
    <row r="16" spans="1:40" ht="121.5" x14ac:dyDescent="0.15">
      <c r="A16" t="s">
        <v>445</v>
      </c>
      <c r="B16" t="s">
        <v>458</v>
      </c>
      <c r="C16" s="24">
        <v>11600000</v>
      </c>
      <c r="D16" s="24">
        <v>5727400</v>
      </c>
      <c r="E16" t="str">
        <f>_xlfn.XLOOKUP(A16,[9]【SUIT】合同静态信息表!$B:$B,[9]【SUIT】合同静态信息表!$BF:$BF)</f>
        <v>福建分公司</v>
      </c>
      <c r="F16">
        <f>COUNTIFS($A$2:A16,A16)</f>
        <v>1</v>
      </c>
      <c r="G16" t="str">
        <f t="shared" ref="G16:G22" si="4">A16</f>
        <v>SJHT2019052200045</v>
      </c>
      <c r="L16" s="13" t="s">
        <v>459</v>
      </c>
      <c r="M16" s="25" t="s">
        <v>460</v>
      </c>
      <c r="N16" s="14">
        <v>12812</v>
      </c>
      <c r="O16" t="str">
        <f>_xlfn.XLOOKUP(M16,[9]【SUIT】合同静态信息表!$B:$B,[9]【SUIT】合同静态信息表!$BF:$BF)</f>
        <v>广东分公司</v>
      </c>
      <c r="P16">
        <f>COUNTIFS($M$2:M16,M16)</f>
        <v>1</v>
      </c>
      <c r="Q16" t="str">
        <f t="shared" si="3"/>
        <v>SJHT2019121300121</v>
      </c>
      <c r="S16" t="str">
        <f ca="1">IF(COUNTIF(产值及收款计划!C:C,T16)&gt;0,"存在","不存在")</f>
        <v>存在</v>
      </c>
      <c r="T16" s="34" t="s">
        <v>461</v>
      </c>
      <c r="U16" s="43" t="s">
        <v>462</v>
      </c>
      <c r="V16" s="43">
        <v>21</v>
      </c>
      <c r="W16" s="43" t="s">
        <v>463</v>
      </c>
      <c r="X16" s="43">
        <v>0</v>
      </c>
      <c r="Y16" s="43">
        <v>0</v>
      </c>
      <c r="Z16" s="43">
        <v>21</v>
      </c>
      <c r="AA16" s="43">
        <v>21</v>
      </c>
      <c r="AB16" s="37">
        <v>0</v>
      </c>
      <c r="AC16" s="37">
        <v>21</v>
      </c>
      <c r="AD16" s="44" t="s">
        <v>431</v>
      </c>
      <c r="AE16" s="39"/>
      <c r="AF16" s="39"/>
      <c r="AI16" t="str">
        <f ca="1">IF(COUNTIF(产值及收款计划!C:C,AJ16)&gt;0,"存在","不存在")</f>
        <v>存在</v>
      </c>
      <c r="AJ16" s="34" t="s">
        <v>464</v>
      </c>
      <c r="AK16" s="40">
        <v>7</v>
      </c>
      <c r="AL16" s="40">
        <v>7</v>
      </c>
      <c r="AM16" s="41" t="s">
        <v>176</v>
      </c>
      <c r="AN16" s="39" t="s">
        <v>465</v>
      </c>
    </row>
    <row r="17" spans="1:40" ht="141.75" x14ac:dyDescent="0.15">
      <c r="A17" t="s">
        <v>451</v>
      </c>
      <c r="B17" t="s">
        <v>466</v>
      </c>
      <c r="C17" s="24">
        <v>195000</v>
      </c>
      <c r="D17" s="24">
        <v>136499.99</v>
      </c>
      <c r="E17" t="str">
        <f>_xlfn.XLOOKUP(A17,[9]【SUIT】合同静态信息表!$B:$B,[9]【SUIT】合同静态信息表!$BF:$BF)</f>
        <v>广东分公司</v>
      </c>
      <c r="F17">
        <f>COUNTIFS($A$2:A17,A17)</f>
        <v>1</v>
      </c>
      <c r="G17" t="str">
        <f t="shared" si="4"/>
        <v>ZHT2020102100064</v>
      </c>
      <c r="L17" s="13" t="s">
        <v>467</v>
      </c>
      <c r="M17" s="13" t="s">
        <v>468</v>
      </c>
      <c r="N17" s="14">
        <v>2113000</v>
      </c>
      <c r="O17" t="str">
        <f>_xlfn.XLOOKUP(M17,[9]【SUIT】合同静态信息表!$B:$B,[9]【SUIT】合同静态信息表!$BF:$BF)</f>
        <v>广东分公司</v>
      </c>
      <c r="P17">
        <f>COUNTIFS($M$2:M17,M17)</f>
        <v>1</v>
      </c>
      <c r="Q17" t="str">
        <f t="shared" si="3"/>
        <v>SJHT2019121700133</v>
      </c>
      <c r="S17" t="str">
        <f ca="1">IF(COUNTIF(产值及收款计划!C:C,T17)&gt;0,"存在","不存在")</f>
        <v>存在</v>
      </c>
      <c r="T17" s="34" t="s">
        <v>469</v>
      </c>
      <c r="U17" s="43" t="s">
        <v>470</v>
      </c>
      <c r="V17" s="43">
        <v>75</v>
      </c>
      <c r="W17" s="43" t="s">
        <v>463</v>
      </c>
      <c r="X17" s="43">
        <v>0</v>
      </c>
      <c r="Y17" s="43">
        <v>37</v>
      </c>
      <c r="Z17" s="43">
        <v>37</v>
      </c>
      <c r="AA17" s="43">
        <v>34</v>
      </c>
      <c r="AB17" s="37">
        <v>0</v>
      </c>
      <c r="AC17" s="37">
        <v>34</v>
      </c>
      <c r="AD17" s="44" t="s">
        <v>431</v>
      </c>
      <c r="AE17" s="39"/>
      <c r="AF17" s="39"/>
      <c r="AI17" t="str">
        <f ca="1">IF(COUNTIF(产值及收款计划!C:C,AJ17)&gt;0,"存在","不存在")</f>
        <v>存在</v>
      </c>
      <c r="AJ17" s="34" t="s">
        <v>471</v>
      </c>
      <c r="AK17" s="40">
        <v>7</v>
      </c>
      <c r="AL17" s="40">
        <v>7</v>
      </c>
      <c r="AM17" s="41" t="s">
        <v>176</v>
      </c>
      <c r="AN17" s="39" t="s">
        <v>465</v>
      </c>
    </row>
    <row r="18" spans="1:40" ht="81" x14ac:dyDescent="0.15">
      <c r="A18" t="s">
        <v>472</v>
      </c>
      <c r="B18" t="s">
        <v>473</v>
      </c>
      <c r="C18" s="24">
        <v>3348700</v>
      </c>
      <c r="E18" t="str">
        <f>_xlfn.XLOOKUP(A18,[9]【SUIT】合同静态信息表!$B:$B,[9]【SUIT】合同静态信息表!$BF:$BF)</f>
        <v>市场经营拓展中心</v>
      </c>
      <c r="F18">
        <f>COUNTIFS($A$2:A18,A18)</f>
        <v>1</v>
      </c>
      <c r="G18" t="str">
        <f t="shared" si="4"/>
        <v>SJHT2019110100082</v>
      </c>
      <c r="L18" s="13" t="s">
        <v>474</v>
      </c>
      <c r="M18" s="13" t="s">
        <v>475</v>
      </c>
      <c r="N18" s="14">
        <v>5249.4</v>
      </c>
      <c r="O18" t="str">
        <f>_xlfn.XLOOKUP(M18,[9]【SUIT】合同静态信息表!$B:$B,[9]【SUIT】合同静态信息表!$BF:$BF)</f>
        <v>广东分公司</v>
      </c>
      <c r="P18">
        <f>COUNTIFS($M$2:M18,M18)</f>
        <v>1</v>
      </c>
      <c r="Q18" t="str">
        <f t="shared" si="3"/>
        <v>ZHT2020072900038</v>
      </c>
      <c r="S18" t="str">
        <f ca="1">IF(COUNTIF(产值及收款计划!C:C,T18)&gt;0,"存在","不存在")</f>
        <v>存在</v>
      </c>
      <c r="T18" s="34" t="s">
        <v>476</v>
      </c>
      <c r="U18" s="43" t="s">
        <v>477</v>
      </c>
      <c r="V18" s="43">
        <v>38</v>
      </c>
      <c r="W18" s="43" t="s">
        <v>478</v>
      </c>
      <c r="X18" s="43">
        <v>0</v>
      </c>
      <c r="Y18" s="43">
        <v>7</v>
      </c>
      <c r="Z18" s="43">
        <v>31</v>
      </c>
      <c r="AA18" s="43">
        <v>12</v>
      </c>
      <c r="AB18" s="37">
        <v>7</v>
      </c>
      <c r="AC18" s="37">
        <v>5</v>
      </c>
      <c r="AD18" s="44" t="s">
        <v>479</v>
      </c>
      <c r="AE18" s="39"/>
      <c r="AF18" s="39"/>
      <c r="AI18" t="str">
        <f ca="1">IF(COUNTIF(产值及收款计划!C:C,AJ18)&gt;0,"存在","不存在")</f>
        <v>存在</v>
      </c>
      <c r="AJ18" s="34" t="s">
        <v>480</v>
      </c>
      <c r="AK18" s="40">
        <v>42</v>
      </c>
      <c r="AL18" s="40">
        <v>42</v>
      </c>
      <c r="AM18" s="41" t="s">
        <v>175</v>
      </c>
      <c r="AN18" s="39"/>
    </row>
    <row r="19" spans="1:40" ht="101.25" x14ac:dyDescent="0.15">
      <c r="A19" t="s">
        <v>460</v>
      </c>
      <c r="B19" t="s">
        <v>481</v>
      </c>
      <c r="C19" s="24">
        <v>388400</v>
      </c>
      <c r="D19" s="24">
        <v>12812</v>
      </c>
      <c r="E19" t="str">
        <f>_xlfn.XLOOKUP(A19,[9]【SUIT】合同静态信息表!$B:$B,[9]【SUIT】合同静态信息表!$BF:$BF)</f>
        <v>广东分公司</v>
      </c>
      <c r="F19">
        <f>COUNTIFS($A$2:A19,A19)</f>
        <v>1</v>
      </c>
      <c r="G19" t="str">
        <f t="shared" si="4"/>
        <v>SJHT2019121300121</v>
      </c>
      <c r="L19" s="13" t="s">
        <v>482</v>
      </c>
      <c r="M19" s="25" t="s">
        <v>483</v>
      </c>
      <c r="N19" s="14">
        <v>50000</v>
      </c>
      <c r="O19" t="str">
        <f>_xlfn.XLOOKUP(M19,[9]【SUIT】合同静态信息表!$B:$B,[9]【SUIT】合同静态信息表!$BF:$BF)</f>
        <v>数字建造中心</v>
      </c>
      <c r="P19">
        <f>COUNTIFS($M$2:M19,M19)</f>
        <v>1</v>
      </c>
      <c r="Q19" t="str">
        <f t="shared" si="3"/>
        <v>ZHT2021051000042</v>
      </c>
      <c r="S19" t="str">
        <f ca="1">IF(COUNTIF(产值及收款计划!C:C,T19)&gt;0,"存在","不存在")</f>
        <v>存在</v>
      </c>
      <c r="T19" s="34" t="s">
        <v>484</v>
      </c>
      <c r="U19" s="43" t="s">
        <v>485</v>
      </c>
      <c r="V19" s="43">
        <v>37</v>
      </c>
      <c r="W19" s="43" t="s">
        <v>478</v>
      </c>
      <c r="X19" s="43">
        <v>0</v>
      </c>
      <c r="Y19" s="43">
        <v>0</v>
      </c>
      <c r="Z19" s="43">
        <v>37</v>
      </c>
      <c r="AA19" s="43">
        <v>11</v>
      </c>
      <c r="AB19" s="37">
        <v>0</v>
      </c>
      <c r="AC19" s="37">
        <v>11</v>
      </c>
      <c r="AD19" s="44" t="s">
        <v>479</v>
      </c>
      <c r="AE19" s="39"/>
      <c r="AF19" s="39"/>
      <c r="AI19" t="str">
        <f ca="1">IF(COUNTIF(产值及收款计划!C:C,AJ19)&gt;0,"存在","不存在")</f>
        <v>存在</v>
      </c>
      <c r="AJ19" s="34" t="s">
        <v>486</v>
      </c>
      <c r="AK19" s="40">
        <v>43</v>
      </c>
      <c r="AL19" s="40">
        <v>43</v>
      </c>
      <c r="AM19" s="41" t="s">
        <v>175</v>
      </c>
      <c r="AN19" s="39"/>
    </row>
    <row r="20" spans="1:40" ht="101.25" x14ac:dyDescent="0.15">
      <c r="A20" t="s">
        <v>468</v>
      </c>
      <c r="B20" t="s">
        <v>487</v>
      </c>
      <c r="C20" s="24">
        <v>2535600</v>
      </c>
      <c r="D20" s="24">
        <v>2113000</v>
      </c>
      <c r="E20" t="str">
        <f>_xlfn.XLOOKUP(A20,[9]【SUIT】合同静态信息表!$B:$B,[9]【SUIT】合同静态信息表!$BF:$BF)</f>
        <v>广东分公司</v>
      </c>
      <c r="F20">
        <f>COUNTIFS($A$2:A20,A20)</f>
        <v>1</v>
      </c>
      <c r="G20" t="str">
        <f t="shared" si="4"/>
        <v>SJHT2019121700133</v>
      </c>
      <c r="L20" s="13" t="s">
        <v>488</v>
      </c>
      <c r="M20" s="25" t="s">
        <v>489</v>
      </c>
      <c r="N20" s="14">
        <v>160450</v>
      </c>
      <c r="O20" t="str">
        <f>_xlfn.XLOOKUP(M20,[9]【SUIT】合同静态信息表!$B:$B,[9]【SUIT】合同静态信息表!$BF:$BF)</f>
        <v>广东分公司</v>
      </c>
      <c r="P20">
        <f>COUNTIFS($M$2:M20,M20)</f>
        <v>1</v>
      </c>
      <c r="Q20" t="str">
        <f t="shared" si="3"/>
        <v>ZHT2020112200092</v>
      </c>
      <c r="S20" t="str">
        <f ca="1">IF(COUNTIF(产值及收款计划!C:C,T20)&gt;0,"存在","不存在")</f>
        <v>存在</v>
      </c>
      <c r="T20" s="34" t="s">
        <v>490</v>
      </c>
      <c r="U20" s="43" t="s">
        <v>491</v>
      </c>
      <c r="V20" s="43">
        <v>80</v>
      </c>
      <c r="W20" s="43" t="s">
        <v>478</v>
      </c>
      <c r="X20" s="43">
        <v>0</v>
      </c>
      <c r="Y20" s="43">
        <v>0</v>
      </c>
      <c r="Z20" s="43">
        <v>80</v>
      </c>
      <c r="AA20" s="43">
        <v>48</v>
      </c>
      <c r="AB20" s="37">
        <v>0</v>
      </c>
      <c r="AC20" s="37">
        <v>48</v>
      </c>
      <c r="AD20" s="44" t="s">
        <v>492</v>
      </c>
      <c r="AE20" s="39"/>
      <c r="AF20" s="39"/>
      <c r="AI20" t="str">
        <f ca="1">IF(COUNTIF(产值及收款计划!C:C,AJ20)&gt;0,"存在","不存在")</f>
        <v>存在</v>
      </c>
      <c r="AJ20" s="34" t="s">
        <v>493</v>
      </c>
      <c r="AK20" s="40">
        <v>65</v>
      </c>
      <c r="AL20" s="40">
        <v>13</v>
      </c>
      <c r="AM20" s="41" t="s">
        <v>176</v>
      </c>
      <c r="AN20" s="39" t="s">
        <v>494</v>
      </c>
    </row>
    <row r="21" spans="1:40" ht="303.75" x14ac:dyDescent="0.15">
      <c r="A21" t="s">
        <v>475</v>
      </c>
      <c r="B21" t="s">
        <v>495</v>
      </c>
      <c r="C21" s="24">
        <v>328960</v>
      </c>
      <c r="D21" s="24">
        <v>5249.4</v>
      </c>
      <c r="E21" t="str">
        <f>_xlfn.XLOOKUP(A21,[9]【SUIT】合同静态信息表!$B:$B,[9]【SUIT】合同静态信息表!$BF:$BF)</f>
        <v>广东分公司</v>
      </c>
      <c r="F21">
        <f>COUNTIFS($A$2:A21,A21)</f>
        <v>1</v>
      </c>
      <c r="G21" t="str">
        <f t="shared" si="4"/>
        <v>ZHT2020072900038</v>
      </c>
      <c r="L21" s="13" t="s">
        <v>496</v>
      </c>
      <c r="M21" s="13" t="s">
        <v>497</v>
      </c>
      <c r="N21" s="14">
        <v>2000</v>
      </c>
      <c r="O21" t="str">
        <f>_xlfn.XLOOKUP(M21,[9]【SUIT】合同静态信息表!$B:$B,[9]【SUIT】合同静态信息表!$BF:$BF)</f>
        <v>广东分公司</v>
      </c>
      <c r="P21">
        <f>COUNTIFS($M$2:M21,M21)</f>
        <v>1</v>
      </c>
      <c r="Q21" t="str">
        <f t="shared" si="3"/>
        <v>ZHT2020111600088</v>
      </c>
      <c r="S21" t="str">
        <f ca="1">IF(COUNTIF(产值及收款计划!C:C,T21)&gt;0,"存在","不存在")</f>
        <v>不存在</v>
      </c>
      <c r="T21" s="34" t="s">
        <v>498</v>
      </c>
      <c r="U21" s="43" t="s">
        <v>499</v>
      </c>
      <c r="V21" s="43">
        <v>65</v>
      </c>
      <c r="W21" s="43" t="s">
        <v>500</v>
      </c>
      <c r="X21" s="43">
        <v>0</v>
      </c>
      <c r="Y21" s="43">
        <v>0</v>
      </c>
      <c r="Z21" s="43">
        <v>0</v>
      </c>
      <c r="AA21" s="43">
        <v>50</v>
      </c>
      <c r="AB21" s="37">
        <v>0</v>
      </c>
      <c r="AC21" s="37">
        <v>50</v>
      </c>
      <c r="AD21" s="44" t="s">
        <v>501</v>
      </c>
      <c r="AE21" s="39"/>
      <c r="AF21" s="39" t="s">
        <v>502</v>
      </c>
      <c r="AI21" t="str">
        <f ca="1">IF(COUNTIF(产值及收款计划!C:C,AJ21)&gt;0,"存在","不存在")</f>
        <v>存在</v>
      </c>
      <c r="AJ21" s="34" t="s">
        <v>503</v>
      </c>
      <c r="AK21" s="40">
        <v>28</v>
      </c>
      <c r="AL21" s="40">
        <v>28</v>
      </c>
      <c r="AM21" s="41" t="s">
        <v>175</v>
      </c>
      <c r="AN21" s="42" t="s">
        <v>504</v>
      </c>
    </row>
    <row r="22" spans="1:40" ht="141.75" x14ac:dyDescent="0.15">
      <c r="A22" t="s">
        <v>505</v>
      </c>
      <c r="B22" t="s">
        <v>506</v>
      </c>
      <c r="C22" s="24">
        <v>1069000</v>
      </c>
      <c r="D22" t="s">
        <v>397</v>
      </c>
      <c r="E22" t="str">
        <f>_xlfn.XLOOKUP(A22,[9]【SUIT】合同静态信息表!$B:$B,[9]【SUIT】合同静态信息表!$BF:$BF)</f>
        <v>数字建造中心</v>
      </c>
      <c r="F22">
        <f>COUNTIFS($A$2:A22,A22)</f>
        <v>1</v>
      </c>
      <c r="G22" t="str">
        <f t="shared" si="4"/>
        <v>ZHT2021042800035</v>
      </c>
      <c r="L22" s="13" t="s">
        <v>507</v>
      </c>
      <c r="M22" s="25" t="s">
        <v>508</v>
      </c>
      <c r="N22" s="14">
        <v>103754</v>
      </c>
      <c r="O22" t="str">
        <f>_xlfn.XLOOKUP(M22,[9]【SUIT】合同静态信息表!$B:$B,[9]【SUIT】合同静态信息表!$BF:$BF)</f>
        <v>数字建造中心</v>
      </c>
      <c r="P22">
        <f>COUNTIFS($M$2:M22,M22)</f>
        <v>1</v>
      </c>
      <c r="Q22" t="str">
        <f t="shared" si="3"/>
        <v>ZHT2021121000146</v>
      </c>
      <c r="S22" t="str">
        <f ca="1">IF(COUNTIF(产值及收款计划!C:C,T22)&gt;0,"存在","不存在")</f>
        <v>存在</v>
      </c>
      <c r="T22" s="34" t="s">
        <v>509</v>
      </c>
      <c r="U22" s="43" t="s">
        <v>510</v>
      </c>
      <c r="V22" s="43">
        <v>44</v>
      </c>
      <c r="W22" s="43" t="s">
        <v>478</v>
      </c>
      <c r="X22" s="43">
        <v>0</v>
      </c>
      <c r="Y22" s="43">
        <v>0</v>
      </c>
      <c r="Z22" s="43">
        <v>0</v>
      </c>
      <c r="AA22" s="43">
        <v>44</v>
      </c>
      <c r="AB22" s="37">
        <v>35</v>
      </c>
      <c r="AC22" s="37">
        <v>9</v>
      </c>
      <c r="AD22" s="44" t="s">
        <v>511</v>
      </c>
      <c r="AE22" s="39"/>
      <c r="AF22" s="39"/>
      <c r="AI22" t="str">
        <f ca="1">IF(COUNTIF(产值及收款计划!C:C,AJ22)&gt;0,"存在","不存在")</f>
        <v>存在</v>
      </c>
      <c r="AJ22" s="34" t="s">
        <v>512</v>
      </c>
      <c r="AK22" s="40">
        <v>282</v>
      </c>
      <c r="AL22" s="40">
        <v>282</v>
      </c>
      <c r="AM22" s="41" t="s">
        <v>176</v>
      </c>
      <c r="AN22" s="39" t="s">
        <v>513</v>
      </c>
    </row>
    <row r="23" spans="1:40" ht="101.25" x14ac:dyDescent="0.15">
      <c r="A23" t="s">
        <v>425</v>
      </c>
      <c r="B23" t="s">
        <v>514</v>
      </c>
      <c r="C23" s="24">
        <v>590000</v>
      </c>
      <c r="D23" s="24">
        <v>295000</v>
      </c>
      <c r="E23" t="str">
        <f>_xlfn.XLOOKUP(A23,[9]【SUIT】合同静态信息表!$B:$B,[9]【SUIT】合同静态信息表!$BF:$BF)</f>
        <v>智能运管中心</v>
      </c>
      <c r="F23">
        <f>COUNTIFS($A$2:A23,A23)</f>
        <v>2</v>
      </c>
      <c r="L23" s="13" t="s">
        <v>515</v>
      </c>
      <c r="M23" s="13" t="s">
        <v>516</v>
      </c>
      <c r="N23" s="14">
        <v>6000</v>
      </c>
      <c r="O23" t="str">
        <f>_xlfn.XLOOKUP(M23,[9]【SUIT】合同静态信息表!$B:$B,[9]【SUIT】合同静态信息表!$BF:$BF)</f>
        <v>广东分公司</v>
      </c>
      <c r="P23">
        <f>COUNTIFS($M$2:M23,M23)</f>
        <v>1</v>
      </c>
      <c r="Q23" t="str">
        <f t="shared" si="3"/>
        <v>ZHT2021101400117</v>
      </c>
      <c r="S23" t="str">
        <f ca="1">IF(COUNTIF(产值及收款计划!C:C,T23)&gt;0,"存在","不存在")</f>
        <v>存在</v>
      </c>
      <c r="T23" s="34" t="s">
        <v>517</v>
      </c>
      <c r="U23" s="43" t="s">
        <v>518</v>
      </c>
      <c r="V23" s="43">
        <v>50</v>
      </c>
      <c r="W23" s="43" t="s">
        <v>478</v>
      </c>
      <c r="X23" s="43">
        <v>0</v>
      </c>
      <c r="Y23" s="43">
        <v>0</v>
      </c>
      <c r="Z23" s="43">
        <v>0</v>
      </c>
      <c r="AA23" s="43">
        <v>50</v>
      </c>
      <c r="AB23" s="37">
        <v>40</v>
      </c>
      <c r="AC23" s="37">
        <v>10</v>
      </c>
      <c r="AD23" s="44" t="s">
        <v>519</v>
      </c>
      <c r="AE23" s="39"/>
      <c r="AF23" s="39"/>
      <c r="AI23" t="str">
        <f ca="1">IF(COUNTIF(产值及收款计划!C:C,AJ23)&gt;0,"存在","不存在")</f>
        <v>存在</v>
      </c>
      <c r="AJ23" s="34" t="s">
        <v>520</v>
      </c>
      <c r="AK23" s="40">
        <v>350</v>
      </c>
      <c r="AL23" s="40">
        <v>350</v>
      </c>
      <c r="AM23" s="41" t="s">
        <v>176</v>
      </c>
      <c r="AN23" s="39" t="s">
        <v>513</v>
      </c>
    </row>
    <row r="24" spans="1:40" ht="121.5" x14ac:dyDescent="0.15">
      <c r="A24" t="s">
        <v>483</v>
      </c>
      <c r="B24" t="s">
        <v>521</v>
      </c>
      <c r="C24" s="24">
        <v>7248999</v>
      </c>
      <c r="D24" s="24">
        <v>50000</v>
      </c>
      <c r="E24" t="str">
        <f>_xlfn.XLOOKUP(A24,[9]【SUIT】合同静态信息表!$B:$B,[9]【SUIT】合同静态信息表!$BF:$BF)</f>
        <v>数字建造中心</v>
      </c>
      <c r="F24">
        <f>COUNTIFS($A$2:A24,A24)</f>
        <v>1</v>
      </c>
      <c r="G24" t="str">
        <f t="shared" ref="G24:G26" si="5">A24</f>
        <v>ZHT2021051000042</v>
      </c>
      <c r="L24" s="13" t="s">
        <v>522</v>
      </c>
      <c r="M24" s="25" t="s">
        <v>523</v>
      </c>
      <c r="N24" s="14">
        <v>67600</v>
      </c>
      <c r="O24" t="str">
        <f>_xlfn.XLOOKUP(M24,[9]【SUIT】合同静态信息表!$B:$B,[9]【SUIT】合同静态信息表!$BF:$BF)</f>
        <v>智能运管中心</v>
      </c>
      <c r="P24">
        <f>COUNTIFS($M$2:M24,M24)</f>
        <v>1</v>
      </c>
      <c r="Q24" t="str">
        <f t="shared" si="3"/>
        <v>ZHT2022030800023</v>
      </c>
      <c r="S24" t="str">
        <f ca="1">IF(COUNTIF(产值及收款计划!C:C,T24)&gt;0,"存在","不存在")</f>
        <v>存在</v>
      </c>
      <c r="T24" s="34" t="s">
        <v>524</v>
      </c>
      <c r="U24" s="43" t="s">
        <v>525</v>
      </c>
      <c r="V24" s="43">
        <v>847</v>
      </c>
      <c r="W24" s="43" t="s">
        <v>526</v>
      </c>
      <c r="X24" s="43">
        <v>781</v>
      </c>
      <c r="Y24" s="43">
        <v>0</v>
      </c>
      <c r="Z24" s="43">
        <v>66</v>
      </c>
      <c r="AA24" s="43">
        <v>66</v>
      </c>
      <c r="AB24" s="37">
        <v>0</v>
      </c>
      <c r="AC24" s="37">
        <v>66</v>
      </c>
      <c r="AD24" s="44" t="s">
        <v>527</v>
      </c>
      <c r="AE24" s="39" t="s">
        <v>176</v>
      </c>
      <c r="AF24" s="39" t="s">
        <v>528</v>
      </c>
      <c r="AI24" t="str">
        <f ca="1">IF(COUNTIF(产值及收款计划!C:C,AJ24)&gt;0,"存在","不存在")</f>
        <v>存在</v>
      </c>
      <c r="AJ24" s="34" t="s">
        <v>529</v>
      </c>
      <c r="AK24" s="40">
        <v>30</v>
      </c>
      <c r="AL24" s="40">
        <v>10</v>
      </c>
      <c r="AM24" s="41"/>
      <c r="AN24" s="39" t="s">
        <v>394</v>
      </c>
    </row>
    <row r="25" spans="1:40" ht="263.25" x14ac:dyDescent="0.15">
      <c r="A25" t="s">
        <v>489</v>
      </c>
      <c r="B25" t="s">
        <v>530</v>
      </c>
      <c r="C25" s="24">
        <v>1615765</v>
      </c>
      <c r="D25" s="24">
        <v>160450</v>
      </c>
      <c r="E25" t="str">
        <f>_xlfn.XLOOKUP(A25,[9]【SUIT】合同静态信息表!$B:$B,[9]【SUIT】合同静态信息表!$BF:$BF)</f>
        <v>广东分公司</v>
      </c>
      <c r="F25">
        <f>COUNTIFS($A$2:A25,A25)</f>
        <v>1</v>
      </c>
      <c r="G25" t="str">
        <f t="shared" si="5"/>
        <v>ZHT2020112200092</v>
      </c>
      <c r="L25" s="13" t="s">
        <v>522</v>
      </c>
      <c r="M25" s="25" t="s">
        <v>523</v>
      </c>
      <c r="N25" s="14">
        <v>132432.60999999999</v>
      </c>
      <c r="O25" t="str">
        <f>_xlfn.XLOOKUP(M25,[9]【SUIT】合同静态信息表!$B:$B,[9]【SUIT】合同静态信息表!$BF:$BF)</f>
        <v>智能运管中心</v>
      </c>
      <c r="P25">
        <f>COUNTIFS($M$2:M25,M25)</f>
        <v>2</v>
      </c>
      <c r="S25" t="str">
        <f ca="1">IF(COUNTIF(产值及收款计划!C:C,T25)&gt;0,"存在","不存在")</f>
        <v>存在</v>
      </c>
      <c r="T25" s="34" t="s">
        <v>531</v>
      </c>
      <c r="U25" s="43" t="s">
        <v>532</v>
      </c>
      <c r="V25" s="43">
        <v>52</v>
      </c>
      <c r="W25" s="43" t="s">
        <v>533</v>
      </c>
      <c r="X25" s="43">
        <v>43</v>
      </c>
      <c r="Y25" s="43">
        <v>0</v>
      </c>
      <c r="Z25" s="43">
        <v>9</v>
      </c>
      <c r="AA25" s="43">
        <v>6</v>
      </c>
      <c r="AB25" s="37">
        <v>0</v>
      </c>
      <c r="AC25" s="37">
        <v>6</v>
      </c>
      <c r="AD25" s="44" t="s">
        <v>527</v>
      </c>
      <c r="AE25" s="39" t="s">
        <v>176</v>
      </c>
      <c r="AF25" s="39" t="s">
        <v>528</v>
      </c>
      <c r="AI25" t="str">
        <f ca="1">IF(COUNTIF(产值及收款计划!C:C,AJ25)&gt;0,"存在","不存在")</f>
        <v>存在</v>
      </c>
      <c r="AJ25" s="34" t="s">
        <v>534</v>
      </c>
      <c r="AK25" s="40">
        <v>65</v>
      </c>
      <c r="AL25" s="40">
        <v>65</v>
      </c>
      <c r="AM25" s="41" t="s">
        <v>176</v>
      </c>
      <c r="AN25" s="39" t="s">
        <v>535</v>
      </c>
    </row>
    <row r="26" spans="1:40" ht="141.75" x14ac:dyDescent="0.15">
      <c r="A26" t="s">
        <v>497</v>
      </c>
      <c r="B26" t="s">
        <v>536</v>
      </c>
      <c r="C26" s="24">
        <v>320000</v>
      </c>
      <c r="D26" s="24">
        <v>2000</v>
      </c>
      <c r="E26" t="str">
        <f>_xlfn.XLOOKUP(A26,[9]【SUIT】合同静态信息表!$B:$B,[9]【SUIT】合同静态信息表!$BF:$BF)</f>
        <v>广东分公司</v>
      </c>
      <c r="F26">
        <f>COUNTIFS($A$2:A26,A26)</f>
        <v>1</v>
      </c>
      <c r="G26" t="str">
        <f t="shared" si="5"/>
        <v>ZHT2020111600088</v>
      </c>
      <c r="L26" s="13" t="s">
        <v>537</v>
      </c>
      <c r="M26" s="25" t="s">
        <v>538</v>
      </c>
      <c r="N26" s="14">
        <v>137500</v>
      </c>
      <c r="O26" t="str">
        <f>_xlfn.XLOOKUP(M26,[9]【SUIT】合同静态信息表!$B:$B,[9]【SUIT】合同静态信息表!$BF:$BF)</f>
        <v>智能运管中心</v>
      </c>
      <c r="P26">
        <f>COUNTIFS($M$2:M26,M26)</f>
        <v>1</v>
      </c>
      <c r="Q26" t="str">
        <f t="shared" ref="Q26:Q42" si="6">M26</f>
        <v>ZHT2020062900030</v>
      </c>
      <c r="S26" t="str">
        <f ca="1">IF(COUNTIF(产值及收款计划!C:C,T26)&gt;0,"存在","不存在")</f>
        <v>存在</v>
      </c>
      <c r="T26" s="34" t="s">
        <v>539</v>
      </c>
      <c r="U26" s="43" t="s">
        <v>540</v>
      </c>
      <c r="V26" s="43">
        <v>12</v>
      </c>
      <c r="W26" s="43" t="s">
        <v>533</v>
      </c>
      <c r="X26" s="43">
        <v>3</v>
      </c>
      <c r="Y26" s="43">
        <v>0</v>
      </c>
      <c r="Z26" s="43">
        <v>9</v>
      </c>
      <c r="AA26" s="43">
        <v>9</v>
      </c>
      <c r="AB26" s="37">
        <v>0</v>
      </c>
      <c r="AC26" s="37">
        <v>9</v>
      </c>
      <c r="AD26" s="44" t="s">
        <v>541</v>
      </c>
      <c r="AE26" s="39" t="s">
        <v>175</v>
      </c>
      <c r="AF26" s="39"/>
      <c r="AI26" t="str">
        <f ca="1">IF(COUNTIF(产值及收款计划!C:C,AJ26)&gt;0,"存在","不存在")</f>
        <v>存在</v>
      </c>
      <c r="AJ26" s="34" t="s">
        <v>542</v>
      </c>
      <c r="AK26" s="45">
        <v>34</v>
      </c>
      <c r="AL26" s="40">
        <v>34</v>
      </c>
      <c r="AM26" s="41" t="s">
        <v>174</v>
      </c>
      <c r="AN26" s="39"/>
    </row>
    <row r="27" spans="1:40" ht="202.5" x14ac:dyDescent="0.15">
      <c r="A27" t="s">
        <v>395</v>
      </c>
      <c r="B27" t="s">
        <v>396</v>
      </c>
      <c r="C27" s="24">
        <v>1012500</v>
      </c>
      <c r="E27" t="str">
        <f>_xlfn.XLOOKUP(A27,[9]【SUIT】合同静态信息表!$B:$B,[9]【SUIT】合同静态信息表!$BF:$BF)</f>
        <v>数字建造中心</v>
      </c>
      <c r="F27">
        <f>COUNTIFS($A$2:A27,A27)</f>
        <v>2</v>
      </c>
      <c r="L27" s="13" t="s">
        <v>543</v>
      </c>
      <c r="M27" s="25" t="s">
        <v>544</v>
      </c>
      <c r="N27" s="14">
        <v>1540000</v>
      </c>
      <c r="O27" t="str">
        <f>_xlfn.XLOOKUP(M27,[9]【SUIT】合同静态信息表!$B:$B,[9]【SUIT】合同静态信息表!$BF:$BF)</f>
        <v>智能运管中心</v>
      </c>
      <c r="P27">
        <f>COUNTIFS($M$2:M27,M27)</f>
        <v>1</v>
      </c>
      <c r="Q27" t="str">
        <f t="shared" si="6"/>
        <v>ZHT2021122400162</v>
      </c>
      <c r="S27" t="str">
        <f ca="1">IF(COUNTIF(产值及收款计划!C:C,T27)&gt;0,"存在","不存在")</f>
        <v>存在</v>
      </c>
      <c r="T27" s="34" t="s">
        <v>545</v>
      </c>
      <c r="U27" s="43" t="s">
        <v>546</v>
      </c>
      <c r="V27" s="43">
        <v>98</v>
      </c>
      <c r="W27" s="43" t="s">
        <v>547</v>
      </c>
      <c r="X27" s="43">
        <v>78</v>
      </c>
      <c r="Y27" s="43">
        <v>0</v>
      </c>
      <c r="Z27" s="43">
        <v>20</v>
      </c>
      <c r="AA27" s="43">
        <v>10</v>
      </c>
      <c r="AB27" s="37">
        <v>0</v>
      </c>
      <c r="AC27" s="37">
        <v>10</v>
      </c>
      <c r="AD27" s="44" t="s">
        <v>548</v>
      </c>
      <c r="AE27" s="39" t="s">
        <v>176</v>
      </c>
      <c r="AF27" s="39" t="s">
        <v>549</v>
      </c>
      <c r="AI27" t="str">
        <f ca="1">IF(COUNTIF(产值及收款计划!C:C,AJ27)&gt;0,"存在","不存在")</f>
        <v>存在</v>
      </c>
      <c r="AJ27" s="34" t="s">
        <v>550</v>
      </c>
      <c r="AK27" s="45">
        <v>51</v>
      </c>
      <c r="AL27" s="40">
        <v>17</v>
      </c>
      <c r="AM27" s="41" t="s">
        <v>174</v>
      </c>
      <c r="AN27" s="39"/>
    </row>
    <row r="28" spans="1:40" ht="141.75" x14ac:dyDescent="0.15">
      <c r="A28" t="s">
        <v>551</v>
      </c>
      <c r="B28" t="s">
        <v>552</v>
      </c>
      <c r="C28" s="24">
        <v>1237500</v>
      </c>
      <c r="E28" t="str">
        <f>_xlfn.XLOOKUP(A28,[9]【SUIT】合同静态信息表!$B:$B,[9]【SUIT】合同静态信息表!$BF:$BF)</f>
        <v>数字建造中心</v>
      </c>
      <c r="F28">
        <f>COUNTIFS($A$2:A28,A28)</f>
        <v>1</v>
      </c>
      <c r="G28" t="str">
        <f t="shared" ref="G28:G31" si="7">A28</f>
        <v>ZHT2020071300035</v>
      </c>
      <c r="L28" s="13" t="s">
        <v>553</v>
      </c>
      <c r="M28" s="25" t="s">
        <v>554</v>
      </c>
      <c r="N28" s="14">
        <v>265381.68</v>
      </c>
      <c r="O28" t="str">
        <f>_xlfn.XLOOKUP(M28,[9]【SUIT】合同静态信息表!$B:$B,[9]【SUIT】合同静态信息表!$BF:$BF)</f>
        <v>数字建造中心</v>
      </c>
      <c r="P28">
        <f>COUNTIFS($M$2:M28,M28)</f>
        <v>1</v>
      </c>
      <c r="Q28" t="str">
        <f t="shared" si="6"/>
        <v>ZHT2021122200152</v>
      </c>
      <c r="S28" t="str">
        <f ca="1">IF(COUNTIF(产值及收款计划!C:C,T28)&gt;0,"存在","不存在")</f>
        <v>存在</v>
      </c>
      <c r="T28" s="34" t="s">
        <v>555</v>
      </c>
      <c r="U28" s="43" t="s">
        <v>556</v>
      </c>
      <c r="V28" s="43">
        <v>52</v>
      </c>
      <c r="W28" s="43" t="s">
        <v>557</v>
      </c>
      <c r="X28" s="43">
        <v>25</v>
      </c>
      <c r="Y28" s="43">
        <v>0</v>
      </c>
      <c r="Z28" s="43">
        <v>27</v>
      </c>
      <c r="AA28" s="43">
        <v>27</v>
      </c>
      <c r="AB28" s="37">
        <v>0</v>
      </c>
      <c r="AC28" s="37">
        <v>27</v>
      </c>
      <c r="AD28" s="44" t="s">
        <v>558</v>
      </c>
      <c r="AE28" s="39" t="s">
        <v>176</v>
      </c>
      <c r="AF28" s="39" t="s">
        <v>559</v>
      </c>
      <c r="AI28" t="str">
        <f ca="1">IF(COUNTIF(产值及收款计划!C:C,AJ28)&gt;0,"存在","不存在")</f>
        <v>存在</v>
      </c>
      <c r="AJ28" s="34" t="s">
        <v>560</v>
      </c>
      <c r="AK28" s="45">
        <v>4</v>
      </c>
      <c r="AL28" s="40">
        <v>4</v>
      </c>
      <c r="AM28" s="41" t="s">
        <v>174</v>
      </c>
      <c r="AN28" s="39"/>
    </row>
    <row r="29" spans="1:40" ht="202.5" x14ac:dyDescent="0.15">
      <c r="A29" t="s">
        <v>561</v>
      </c>
      <c r="B29" t="s">
        <v>562</v>
      </c>
      <c r="C29" s="24">
        <v>523800</v>
      </c>
      <c r="D29" t="s">
        <v>397</v>
      </c>
      <c r="E29" t="str">
        <f>_xlfn.XLOOKUP(A29,[9]【SUIT】合同静态信息表!$B:$B,[9]【SUIT】合同静态信息表!$BF:$BF)</f>
        <v>数字建造中心</v>
      </c>
      <c r="F29">
        <f>COUNTIFS($A$2:A29,A29)</f>
        <v>1</v>
      </c>
      <c r="G29" t="str">
        <f t="shared" si="7"/>
        <v>ZHT2021050700039</v>
      </c>
      <c r="L29" s="13" t="s">
        <v>563</v>
      </c>
      <c r="M29" s="25" t="s">
        <v>564</v>
      </c>
      <c r="N29" s="14">
        <v>614000</v>
      </c>
      <c r="O29" t="str">
        <f>_xlfn.XLOOKUP(M29,[9]【SUIT】合同静态信息表!$B:$B,[9]【SUIT】合同静态信息表!$BF:$BF)</f>
        <v>广东分公司</v>
      </c>
      <c r="P29">
        <f>COUNTIFS($M$2:M29,M29)</f>
        <v>1</v>
      </c>
      <c r="Q29" t="str">
        <f t="shared" si="6"/>
        <v>ZHT2022060200042</v>
      </c>
      <c r="S29" t="str">
        <f ca="1">IF(COUNTIF(产值及收款计划!C:C,T29)&gt;0,"存在","不存在")</f>
        <v>存在</v>
      </c>
      <c r="T29" s="34" t="s">
        <v>565</v>
      </c>
      <c r="U29" s="43" t="s">
        <v>566</v>
      </c>
      <c r="V29" s="43">
        <v>250</v>
      </c>
      <c r="W29" s="43" t="s">
        <v>526</v>
      </c>
      <c r="X29" s="43">
        <v>150</v>
      </c>
      <c r="Y29" s="43">
        <v>62</v>
      </c>
      <c r="Z29" s="43">
        <v>37</v>
      </c>
      <c r="AA29" s="43">
        <v>38</v>
      </c>
      <c r="AB29" s="37">
        <v>30</v>
      </c>
      <c r="AC29" s="37">
        <v>8</v>
      </c>
      <c r="AD29" s="44" t="s">
        <v>567</v>
      </c>
      <c r="AE29" s="39" t="s">
        <v>176</v>
      </c>
      <c r="AF29" s="39" t="s">
        <v>568</v>
      </c>
      <c r="AI29" t="str">
        <f ca="1">IF(COUNTIF(产值及收款计划!C:C,AJ29)&gt;0,"存在","不存在")</f>
        <v>存在</v>
      </c>
      <c r="AJ29" s="34" t="s">
        <v>569</v>
      </c>
      <c r="AK29" s="45">
        <v>57</v>
      </c>
      <c r="AL29" s="40">
        <v>57</v>
      </c>
      <c r="AM29" s="41" t="s">
        <v>175</v>
      </c>
      <c r="AN29" s="39"/>
    </row>
    <row r="30" spans="1:40" ht="162" x14ac:dyDescent="0.15">
      <c r="A30" t="s">
        <v>570</v>
      </c>
      <c r="B30" t="s">
        <v>571</v>
      </c>
      <c r="C30" s="24">
        <v>8253142</v>
      </c>
      <c r="D30" s="24">
        <v>214617.60000000001</v>
      </c>
      <c r="E30" t="str">
        <f>_xlfn.XLOOKUP(A30,[9]【SUIT】合同静态信息表!$B:$B,[9]【SUIT】合同静态信息表!$BF:$BF)</f>
        <v>广东分公司</v>
      </c>
      <c r="F30">
        <f>COUNTIFS($A$2:A30,A30)</f>
        <v>1</v>
      </c>
      <c r="G30" t="str">
        <f t="shared" si="7"/>
        <v>ZHT2020122500137</v>
      </c>
      <c r="L30" s="13" t="s">
        <v>572</v>
      </c>
      <c r="M30" s="25" t="s">
        <v>573</v>
      </c>
      <c r="N30" s="14">
        <v>0</v>
      </c>
      <c r="O30" t="str">
        <f>_xlfn.XLOOKUP(M30,[9]【SUIT】合同静态信息表!$B:$B,[9]【SUIT】合同静态信息表!$BF:$BF)</f>
        <v>智能运管中心</v>
      </c>
      <c r="P30">
        <f>COUNTIFS($M$2:M30,M30)</f>
        <v>1</v>
      </c>
      <c r="Q30" t="str">
        <f t="shared" si="6"/>
        <v>ZHT2022112200102</v>
      </c>
      <c r="S30" t="str">
        <f ca="1">IF(COUNTIF(产值及收款计划!C:C,T30)&gt;0,"存在","不存在")</f>
        <v>存在</v>
      </c>
      <c r="T30" s="34" t="s">
        <v>574</v>
      </c>
      <c r="U30" s="43" t="s">
        <v>575</v>
      </c>
      <c r="V30" s="43">
        <v>677</v>
      </c>
      <c r="W30" s="43" t="s">
        <v>576</v>
      </c>
      <c r="X30" s="43">
        <v>0</v>
      </c>
      <c r="Y30" s="43">
        <v>0</v>
      </c>
      <c r="Z30" s="43">
        <v>677</v>
      </c>
      <c r="AA30" s="43">
        <v>677</v>
      </c>
      <c r="AB30" s="37">
        <v>566</v>
      </c>
      <c r="AC30" s="37">
        <v>111</v>
      </c>
      <c r="AD30" s="44" t="s">
        <v>577</v>
      </c>
      <c r="AE30" s="39" t="s">
        <v>176</v>
      </c>
      <c r="AF30" s="39" t="s">
        <v>578</v>
      </c>
      <c r="AI30" t="str">
        <f ca="1">IF(COUNTIF(产值及收款计划!C:C,AJ30)&gt;0,"存在","不存在")</f>
        <v>存在</v>
      </c>
      <c r="AJ30" s="34" t="s">
        <v>579</v>
      </c>
      <c r="AK30" s="45">
        <v>9</v>
      </c>
      <c r="AL30" s="40">
        <v>9</v>
      </c>
      <c r="AM30" s="41" t="s">
        <v>174</v>
      </c>
      <c r="AN30" s="39"/>
    </row>
    <row r="31" spans="1:40" ht="101.25" x14ac:dyDescent="0.15">
      <c r="A31" t="s">
        <v>580</v>
      </c>
      <c r="B31" t="s">
        <v>581</v>
      </c>
      <c r="C31" s="24">
        <v>456000</v>
      </c>
      <c r="E31" t="str">
        <f>_xlfn.XLOOKUP(A31,[9]【SUIT】合同静态信息表!$B:$B,[9]【SUIT】合同静态信息表!$BF:$BF)</f>
        <v>数智管理中心</v>
      </c>
      <c r="F31">
        <f>COUNTIFS($A$2:A31,A31)</f>
        <v>1</v>
      </c>
      <c r="G31" t="str">
        <f t="shared" si="7"/>
        <v>ZHT2021122200153</v>
      </c>
      <c r="L31" s="13" t="s">
        <v>582</v>
      </c>
      <c r="M31" s="25" t="s">
        <v>583</v>
      </c>
      <c r="N31" s="14">
        <v>0</v>
      </c>
      <c r="O31" t="str">
        <f>_xlfn.XLOOKUP(M31,[9]【SUIT】合同静态信息表!$B:$B,[9]【SUIT】合同静态信息表!$BF:$BF)</f>
        <v>智能运管中心</v>
      </c>
      <c r="P31">
        <f>COUNTIFS($M$2:M31,M31)</f>
        <v>1</v>
      </c>
      <c r="Q31" t="str">
        <f t="shared" si="6"/>
        <v>ZHT2022112200101</v>
      </c>
      <c r="S31" t="str">
        <f ca="1">IF(COUNTIF(产值及收款计划!C:C,T31)&gt;0,"存在","不存在")</f>
        <v>存在</v>
      </c>
      <c r="T31" s="34" t="s">
        <v>584</v>
      </c>
      <c r="U31" s="43" t="s">
        <v>585</v>
      </c>
      <c r="V31" s="43">
        <v>300</v>
      </c>
      <c r="W31" s="43">
        <v>0</v>
      </c>
      <c r="X31" s="43">
        <v>0</v>
      </c>
      <c r="Y31" s="43">
        <v>0</v>
      </c>
      <c r="Z31" s="43">
        <v>0</v>
      </c>
      <c r="AA31" s="43">
        <v>150</v>
      </c>
      <c r="AB31" s="37">
        <v>90</v>
      </c>
      <c r="AC31" s="37">
        <v>60</v>
      </c>
      <c r="AD31" s="44" t="s">
        <v>501</v>
      </c>
      <c r="AE31" s="39" t="s">
        <v>176</v>
      </c>
      <c r="AF31" s="39" t="s">
        <v>586</v>
      </c>
      <c r="AI31" t="str">
        <f ca="1">IF(COUNTIF(产值及收款计划!C:C,AJ31)&gt;0,"存在","不存在")</f>
        <v>存在</v>
      </c>
      <c r="AJ31" s="34" t="s">
        <v>408</v>
      </c>
      <c r="AK31" s="45">
        <v>7</v>
      </c>
      <c r="AL31" s="40">
        <v>7</v>
      </c>
      <c r="AM31" s="41" t="s">
        <v>174</v>
      </c>
      <c r="AN31" s="39"/>
    </row>
    <row r="32" spans="1:40" ht="40.5" x14ac:dyDescent="0.15">
      <c r="A32" t="s">
        <v>580</v>
      </c>
      <c r="B32" t="s">
        <v>581</v>
      </c>
      <c r="C32" s="24">
        <v>456000</v>
      </c>
      <c r="E32" t="str">
        <f>_xlfn.XLOOKUP(A32,[9]【SUIT】合同静态信息表!$B:$B,[9]【SUIT】合同静态信息表!$BF:$BF)</f>
        <v>数智管理中心</v>
      </c>
      <c r="F32">
        <f>COUNTIFS($A$2:A32,A32)</f>
        <v>2</v>
      </c>
      <c r="L32" s="13" t="s">
        <v>587</v>
      </c>
      <c r="M32" s="25" t="s">
        <v>588</v>
      </c>
      <c r="N32" s="14">
        <v>881234</v>
      </c>
      <c r="O32" t="str">
        <f>_xlfn.XLOOKUP(M32,[9]【SUIT】合同静态信息表!$B:$B,[9]【SUIT】合同静态信息表!$BF:$BF)</f>
        <v>智能运管中心</v>
      </c>
      <c r="P32">
        <f>COUNTIFS($M$2:M32,M32)</f>
        <v>1</v>
      </c>
      <c r="Q32" t="str">
        <f t="shared" si="6"/>
        <v>ZHT2021091000107</v>
      </c>
      <c r="S32" t="str">
        <f ca="1">IF(COUNTIF(产值及收款计划!C:C,T32)&gt;0,"存在","不存在")</f>
        <v>存在</v>
      </c>
      <c r="T32" s="34" t="s">
        <v>589</v>
      </c>
      <c r="U32" s="43" t="s">
        <v>590</v>
      </c>
      <c r="V32" s="43">
        <v>65</v>
      </c>
      <c r="W32" s="43">
        <v>0</v>
      </c>
      <c r="X32" s="43">
        <v>0</v>
      </c>
      <c r="Y32" s="43">
        <v>0</v>
      </c>
      <c r="Z32" s="43">
        <v>0</v>
      </c>
      <c r="AA32" s="43">
        <v>65</v>
      </c>
      <c r="AB32" s="37">
        <v>29</v>
      </c>
      <c r="AC32" s="37">
        <v>36</v>
      </c>
      <c r="AD32" s="44">
        <v>0</v>
      </c>
      <c r="AE32" s="39" t="s">
        <v>176</v>
      </c>
      <c r="AF32" s="39" t="s">
        <v>586</v>
      </c>
      <c r="AI32" t="str">
        <f ca="1">IF(COUNTIF(产值及收款计划!C:C,AJ32)&gt;0,"存在","不存在")</f>
        <v>存在</v>
      </c>
      <c r="AJ32" s="34" t="s">
        <v>413</v>
      </c>
      <c r="AK32" s="45">
        <v>56</v>
      </c>
      <c r="AL32" s="40">
        <v>56</v>
      </c>
      <c r="AM32" s="41" t="s">
        <v>174</v>
      </c>
      <c r="AN32" s="39"/>
    </row>
    <row r="33" spans="1:40" ht="60.75" x14ac:dyDescent="0.15">
      <c r="A33" t="s">
        <v>508</v>
      </c>
      <c r="B33" t="s">
        <v>591</v>
      </c>
      <c r="C33" s="24">
        <v>3616900</v>
      </c>
      <c r="D33" s="24">
        <v>103754</v>
      </c>
      <c r="E33" t="str">
        <f>_xlfn.XLOOKUP(A33,[9]【SUIT】合同静态信息表!$B:$B,[9]【SUIT】合同静态信息表!$BF:$BF)</f>
        <v>数字建造中心</v>
      </c>
      <c r="F33">
        <f>COUNTIFS($A$2:A33,A33)</f>
        <v>1</v>
      </c>
      <c r="G33" t="str">
        <f t="shared" ref="G33:G37" si="8">A33</f>
        <v>ZHT2021121000146</v>
      </c>
      <c r="L33" s="13" t="s">
        <v>592</v>
      </c>
      <c r="M33" s="13" t="s">
        <v>593</v>
      </c>
      <c r="N33" s="14">
        <v>815600</v>
      </c>
      <c r="O33" t="str">
        <f>_xlfn.XLOOKUP(M33,[9]【SUIT】合同静态信息表!$B:$B,[9]【SUIT】合同静态信息表!$BF:$BF)</f>
        <v>数字建造中心</v>
      </c>
      <c r="P33">
        <f>COUNTIFS($M$2:M33,M33)</f>
        <v>1</v>
      </c>
      <c r="Q33" t="str">
        <f t="shared" si="6"/>
        <v>ZHT2021070800080</v>
      </c>
      <c r="S33" t="str">
        <f ca="1">IF(COUNTIF(产值及收款计划!C:C,T33)&gt;0,"存在","不存在")</f>
        <v>存在</v>
      </c>
      <c r="T33" s="34" t="s">
        <v>594</v>
      </c>
      <c r="U33" s="43" t="s">
        <v>595</v>
      </c>
      <c r="V33" s="43">
        <v>950</v>
      </c>
      <c r="W33" s="43">
        <v>0</v>
      </c>
      <c r="X33" s="43">
        <v>0</v>
      </c>
      <c r="Y33" s="43">
        <v>0</v>
      </c>
      <c r="Z33" s="43">
        <v>0</v>
      </c>
      <c r="AA33" s="43">
        <v>140</v>
      </c>
      <c r="AB33" s="37">
        <v>0</v>
      </c>
      <c r="AC33" s="37">
        <v>140</v>
      </c>
      <c r="AD33" s="44">
        <v>0</v>
      </c>
      <c r="AE33" s="39" t="s">
        <v>176</v>
      </c>
      <c r="AF33" s="39" t="s">
        <v>596</v>
      </c>
      <c r="AI33" t="str">
        <f ca="1">IF(COUNTIF(产值及收款计划!C:C,AJ33)&gt;0,"存在","不存在")</f>
        <v>存在</v>
      </c>
      <c r="AJ33" s="34" t="s">
        <v>597</v>
      </c>
      <c r="AK33" s="45">
        <v>138</v>
      </c>
      <c r="AL33" s="40">
        <v>78</v>
      </c>
      <c r="AM33" s="41" t="s">
        <v>174</v>
      </c>
      <c r="AN33" s="39"/>
    </row>
    <row r="34" spans="1:40" ht="202.5" x14ac:dyDescent="0.15">
      <c r="A34" t="s">
        <v>580</v>
      </c>
      <c r="B34" t="s">
        <v>581</v>
      </c>
      <c r="C34" s="24">
        <v>456000</v>
      </c>
      <c r="E34" t="str">
        <f>_xlfn.XLOOKUP(A34,[9]【SUIT】合同静态信息表!$B:$B,[9]【SUIT】合同静态信息表!$BF:$BF)</f>
        <v>数智管理中心</v>
      </c>
      <c r="F34">
        <f>COUNTIFS($A$2:A34,A34)</f>
        <v>3</v>
      </c>
      <c r="L34" s="13" t="s">
        <v>598</v>
      </c>
      <c r="M34" s="25" t="s">
        <v>599</v>
      </c>
      <c r="N34" s="14">
        <v>577170.07999999996</v>
      </c>
      <c r="O34" t="str">
        <f>_xlfn.XLOOKUP(M34,[9]【SUIT】合同静态信息表!$B:$B,[9]【SUIT】合同静态信息表!$BF:$BF)</f>
        <v>数字建造中心</v>
      </c>
      <c r="P34">
        <f>COUNTIFS($M$2:M34,M34)</f>
        <v>1</v>
      </c>
      <c r="Q34" t="str">
        <f t="shared" si="6"/>
        <v>ZHT2022092800082</v>
      </c>
      <c r="S34" t="str">
        <f ca="1">IF(COUNTIF(产值及收款计划!C:C,T34)&gt;0,"存在","不存在")</f>
        <v>存在</v>
      </c>
      <c r="T34" s="34" t="s">
        <v>600</v>
      </c>
      <c r="U34" s="43" t="s">
        <v>601</v>
      </c>
      <c r="V34" s="43">
        <v>821</v>
      </c>
      <c r="W34" s="43" t="s">
        <v>602</v>
      </c>
      <c r="X34" s="43">
        <v>644</v>
      </c>
      <c r="Y34" s="43">
        <v>0</v>
      </c>
      <c r="Z34" s="43">
        <v>177</v>
      </c>
      <c r="AA34" s="43">
        <v>67</v>
      </c>
      <c r="AB34" s="37">
        <v>58</v>
      </c>
      <c r="AC34" s="37">
        <v>9</v>
      </c>
      <c r="AD34" s="44" t="s">
        <v>527</v>
      </c>
      <c r="AE34" s="39" t="s">
        <v>176</v>
      </c>
      <c r="AF34" s="39" t="s">
        <v>603</v>
      </c>
      <c r="AI34" t="str">
        <f ca="1">IF(COUNTIF(产值及收款计划!C:C,AJ34)&gt;0,"存在","不存在")</f>
        <v>存在</v>
      </c>
      <c r="AJ34" s="34" t="s">
        <v>604</v>
      </c>
      <c r="AK34" s="45">
        <v>17</v>
      </c>
      <c r="AL34" s="40">
        <v>17</v>
      </c>
      <c r="AM34" s="41" t="s">
        <v>174</v>
      </c>
      <c r="AN34" s="39" t="s">
        <v>605</v>
      </c>
    </row>
    <row r="35" spans="1:40" ht="243" x14ac:dyDescent="0.15">
      <c r="A35" t="s">
        <v>516</v>
      </c>
      <c r="B35" t="s">
        <v>606</v>
      </c>
      <c r="C35" s="24">
        <v>30000</v>
      </c>
      <c r="D35" s="24">
        <v>6000</v>
      </c>
      <c r="E35" t="str">
        <f>_xlfn.XLOOKUP(A35,[9]【SUIT】合同静态信息表!$B:$B,[9]【SUIT】合同静态信息表!$BF:$BF)</f>
        <v>广东分公司</v>
      </c>
      <c r="F35">
        <f>COUNTIFS($A$2:A35,A35)</f>
        <v>1</v>
      </c>
      <c r="G35" t="str">
        <f t="shared" si="8"/>
        <v>ZHT2021101400117</v>
      </c>
      <c r="L35" s="13" t="s">
        <v>607</v>
      </c>
      <c r="M35" s="13" t="s">
        <v>608</v>
      </c>
      <c r="N35" s="14">
        <v>34000</v>
      </c>
      <c r="O35" t="str">
        <f>_xlfn.XLOOKUP(M35,[9]【SUIT】合同静态信息表!$B:$B,[9]【SUIT】合同静态信息表!$BF:$BF)</f>
        <v>数字建造中心</v>
      </c>
      <c r="P35">
        <f>COUNTIFS($M$2:M35,M35)</f>
        <v>1</v>
      </c>
      <c r="Q35" t="str">
        <f t="shared" si="6"/>
        <v>ZHT2022022200017</v>
      </c>
      <c r="S35" t="str">
        <f ca="1">IF(COUNTIF(产值及收款计划!C:C,T35)&gt;0,"存在","不存在")</f>
        <v>存在</v>
      </c>
      <c r="T35" s="34" t="s">
        <v>609</v>
      </c>
      <c r="U35" s="43" t="s">
        <v>610</v>
      </c>
      <c r="V35" s="43">
        <v>312</v>
      </c>
      <c r="W35" s="43" t="s">
        <v>611</v>
      </c>
      <c r="X35" s="43">
        <v>157</v>
      </c>
      <c r="Y35" s="43">
        <v>0</v>
      </c>
      <c r="Z35" s="43">
        <v>156</v>
      </c>
      <c r="AA35" s="43">
        <v>120</v>
      </c>
      <c r="AB35" s="37">
        <v>97</v>
      </c>
      <c r="AC35" s="37">
        <v>23</v>
      </c>
      <c r="AD35" s="44" t="s">
        <v>612</v>
      </c>
      <c r="AE35" s="39" t="s">
        <v>176</v>
      </c>
      <c r="AF35" s="39" t="s">
        <v>613</v>
      </c>
      <c r="AI35" t="str">
        <f ca="1">IF(COUNTIF(产值及收款计划!C:C,AJ35)&gt;0,"存在","不存在")</f>
        <v>存在</v>
      </c>
      <c r="AJ35" s="34" t="s">
        <v>614</v>
      </c>
      <c r="AK35" s="45">
        <v>12</v>
      </c>
      <c r="AL35" s="40">
        <v>2</v>
      </c>
      <c r="AM35" s="41" t="s">
        <v>174</v>
      </c>
      <c r="AN35" s="39" t="s">
        <v>615</v>
      </c>
    </row>
    <row r="36" spans="1:40" ht="182.25" x14ac:dyDescent="0.15">
      <c r="A36" t="s">
        <v>616</v>
      </c>
      <c r="B36" t="s">
        <v>617</v>
      </c>
      <c r="C36" s="24">
        <v>350000</v>
      </c>
      <c r="D36" t="s">
        <v>397</v>
      </c>
      <c r="E36" t="str">
        <f>_xlfn.XLOOKUP(A36,[9]【SUIT】合同静态信息表!$B:$B,[9]【SUIT】合同静态信息表!$BF:$BF)</f>
        <v>福建分公司</v>
      </c>
      <c r="F36">
        <f>COUNTIFS($A$2:A36,A36)</f>
        <v>1</v>
      </c>
      <c r="G36" t="str">
        <f t="shared" si="8"/>
        <v>ZHT2021031000014</v>
      </c>
      <c r="L36" s="13" t="s">
        <v>618</v>
      </c>
      <c r="M36" s="25" t="s">
        <v>619</v>
      </c>
      <c r="N36" s="14">
        <v>440000</v>
      </c>
      <c r="O36" t="str">
        <f>_xlfn.XLOOKUP(M36,[9]【SUIT】合同静态信息表!$B:$B,[9]【SUIT】合同静态信息表!$BF:$BF)</f>
        <v>数字建造中心</v>
      </c>
      <c r="P36">
        <f>COUNTIFS($M$2:M36,M36)</f>
        <v>1</v>
      </c>
      <c r="Q36" t="str">
        <f t="shared" si="6"/>
        <v>ZHT2022112200099</v>
      </c>
      <c r="S36" t="str">
        <f ca="1">IF(COUNTIF(产值及收款计划!C:C,T36)&gt;0,"存在","不存在")</f>
        <v>存在</v>
      </c>
      <c r="T36" s="34" t="s">
        <v>620</v>
      </c>
      <c r="U36" s="43" t="s">
        <v>621</v>
      </c>
      <c r="V36" s="43">
        <v>271</v>
      </c>
      <c r="W36" s="43" t="s">
        <v>622</v>
      </c>
      <c r="X36" s="43">
        <v>0</v>
      </c>
      <c r="Y36" s="43">
        <v>81</v>
      </c>
      <c r="Z36" s="43">
        <v>190</v>
      </c>
      <c r="AA36" s="43">
        <v>82</v>
      </c>
      <c r="AB36" s="37">
        <v>0</v>
      </c>
      <c r="AC36" s="37">
        <v>82</v>
      </c>
      <c r="AD36" s="44" t="s">
        <v>623</v>
      </c>
      <c r="AE36" s="39" t="s">
        <v>175</v>
      </c>
      <c r="AF36" s="39"/>
      <c r="AI36" t="str">
        <f ca="1">IF(COUNTIF(产值及收款计划!C:C,AJ36)&gt;0,"存在","不存在")</f>
        <v>存在</v>
      </c>
      <c r="AJ36" s="34" t="s">
        <v>624</v>
      </c>
      <c r="AK36" s="45">
        <v>30</v>
      </c>
      <c r="AL36" s="40">
        <v>30</v>
      </c>
      <c r="AM36" s="41" t="s">
        <v>176</v>
      </c>
      <c r="AN36" s="39" t="s">
        <v>625</v>
      </c>
    </row>
    <row r="37" spans="1:40" ht="222.75" x14ac:dyDescent="0.15">
      <c r="A37" t="s">
        <v>554</v>
      </c>
      <c r="B37" t="s">
        <v>626</v>
      </c>
      <c r="C37" s="24">
        <v>21546289</v>
      </c>
      <c r="D37" s="24">
        <v>824007.09</v>
      </c>
      <c r="E37" t="str">
        <f>_xlfn.XLOOKUP(A37,[9]【SUIT】合同静态信息表!$B:$B,[9]【SUIT】合同静态信息表!$BF:$BF)</f>
        <v>数字建造中心</v>
      </c>
      <c r="F37">
        <f>COUNTIFS($A$2:A37,A37)</f>
        <v>1</v>
      </c>
      <c r="G37" t="str">
        <f t="shared" si="8"/>
        <v>ZHT2021122200152</v>
      </c>
      <c r="L37" s="13" t="s">
        <v>627</v>
      </c>
      <c r="M37" s="25" t="s">
        <v>628</v>
      </c>
      <c r="N37" s="14">
        <v>82000</v>
      </c>
      <c r="O37" t="str">
        <f>_xlfn.XLOOKUP(M37,[9]【SUIT】合同静态信息表!$B:$B,[9]【SUIT】合同静态信息表!$BF:$BF)</f>
        <v>福建分公司</v>
      </c>
      <c r="P37">
        <f>COUNTIFS($M$2:M37,M37)</f>
        <v>1</v>
      </c>
      <c r="Q37" t="str">
        <f t="shared" si="6"/>
        <v>ZHT2022121900116</v>
      </c>
      <c r="S37" t="str">
        <f ca="1">IF(COUNTIF(产值及收款计划!C:C,T37)&gt;0,"存在","不存在")</f>
        <v>存在</v>
      </c>
      <c r="T37" s="34" t="s">
        <v>629</v>
      </c>
      <c r="U37" s="43" t="s">
        <v>630</v>
      </c>
      <c r="V37" s="43">
        <v>197</v>
      </c>
      <c r="W37" s="43" t="s">
        <v>631</v>
      </c>
      <c r="X37" s="43">
        <v>0</v>
      </c>
      <c r="Y37" s="43">
        <v>0</v>
      </c>
      <c r="Z37" s="43">
        <v>197</v>
      </c>
      <c r="AA37" s="43">
        <v>197</v>
      </c>
      <c r="AB37" s="37">
        <v>118</v>
      </c>
      <c r="AC37" s="37">
        <v>79</v>
      </c>
      <c r="AD37" s="44" t="s">
        <v>632</v>
      </c>
      <c r="AE37" s="39" t="s">
        <v>175</v>
      </c>
      <c r="AF37" s="39"/>
      <c r="AI37" t="str">
        <f ca="1">IF(COUNTIF(产值及收款计划!C:C,AJ37)&gt;0,"存在","不存在")</f>
        <v>存在</v>
      </c>
      <c r="AJ37" s="34" t="s">
        <v>633</v>
      </c>
      <c r="AK37" s="45">
        <v>110</v>
      </c>
      <c r="AL37" s="40">
        <v>110</v>
      </c>
      <c r="AM37" s="41" t="s">
        <v>174</v>
      </c>
      <c r="AN37" s="42" t="s">
        <v>634</v>
      </c>
    </row>
    <row r="38" spans="1:40" ht="162" x14ac:dyDescent="0.15">
      <c r="A38" t="s">
        <v>554</v>
      </c>
      <c r="B38" t="s">
        <v>626</v>
      </c>
      <c r="C38" s="24">
        <v>21546289</v>
      </c>
      <c r="D38" s="24">
        <v>131247.15</v>
      </c>
      <c r="E38" t="str">
        <f>_xlfn.XLOOKUP(A38,[9]【SUIT】合同静态信息表!$B:$B,[9]【SUIT】合同静态信息表!$BF:$BF)</f>
        <v>数字建造中心</v>
      </c>
      <c r="F38">
        <f>COUNTIFS($A$2:A38,A38)</f>
        <v>2</v>
      </c>
      <c r="L38" s="13" t="s">
        <v>635</v>
      </c>
      <c r="M38" s="13" t="s">
        <v>364</v>
      </c>
      <c r="N38" s="14">
        <v>1460400</v>
      </c>
      <c r="O38" t="str">
        <f>_xlfn.XLOOKUP(M38,[9]【SUIT】合同静态信息表!$B:$B,[9]【SUIT】合同静态信息表!$BF:$BF)</f>
        <v>数字建造中心</v>
      </c>
      <c r="P38">
        <f>COUNTIFS($M$2:M38,M38)</f>
        <v>1</v>
      </c>
      <c r="Q38" t="str">
        <f t="shared" si="6"/>
        <v>ZHT2021120100139</v>
      </c>
      <c r="S38" t="str">
        <f ca="1">IF(COUNTIF(产值及收款计划!C:C,T38)&gt;0,"存在","不存在")</f>
        <v>存在</v>
      </c>
      <c r="T38" s="34" t="s">
        <v>636</v>
      </c>
      <c r="U38" s="43" t="s">
        <v>637</v>
      </c>
      <c r="V38" s="43">
        <v>100</v>
      </c>
      <c r="W38" s="43">
        <v>0</v>
      </c>
      <c r="X38" s="43">
        <v>0</v>
      </c>
      <c r="Y38" s="43">
        <v>0</v>
      </c>
      <c r="Z38" s="43">
        <v>0</v>
      </c>
      <c r="AA38" s="43">
        <v>30</v>
      </c>
      <c r="AB38" s="37">
        <v>18</v>
      </c>
      <c r="AC38" s="37">
        <v>12</v>
      </c>
      <c r="AD38" s="44" t="s">
        <v>638</v>
      </c>
      <c r="AE38" s="39" t="s">
        <v>175</v>
      </c>
      <c r="AF38" s="39"/>
      <c r="AI38" t="str">
        <f ca="1">IF(COUNTIF(产值及收款计划!C:C,AJ38)&gt;0,"存在","不存在")</f>
        <v>存在</v>
      </c>
      <c r="AJ38" s="34" t="s">
        <v>639</v>
      </c>
      <c r="AK38" s="45">
        <v>10</v>
      </c>
      <c r="AL38" s="40">
        <v>10</v>
      </c>
      <c r="AM38" s="41" t="s">
        <v>176</v>
      </c>
      <c r="AN38" s="39" t="s">
        <v>640</v>
      </c>
    </row>
    <row r="39" spans="1:40" ht="101.25" x14ac:dyDescent="0.15">
      <c r="A39" t="s">
        <v>641</v>
      </c>
      <c r="B39" t="s">
        <v>642</v>
      </c>
      <c r="C39" s="24">
        <v>662000</v>
      </c>
      <c r="D39" t="s">
        <v>397</v>
      </c>
      <c r="E39" t="str">
        <f>_xlfn.XLOOKUP(A39,[9]【SUIT】合同静态信息表!$B:$B,[9]【SUIT】合同静态信息表!$BF:$BF)</f>
        <v>数字建造中心</v>
      </c>
      <c r="F39">
        <f>COUNTIFS($A$2:A39,A39)</f>
        <v>1</v>
      </c>
      <c r="G39" t="str">
        <f t="shared" ref="G39:G45" si="9">A39</f>
        <v>ZHT2022070100052</v>
      </c>
      <c r="L39" s="13" t="s">
        <v>643</v>
      </c>
      <c r="M39" s="13" t="s">
        <v>371</v>
      </c>
      <c r="N39" s="14">
        <v>371285.4</v>
      </c>
      <c r="O39" t="str">
        <f>_xlfn.XLOOKUP(M39,[9]【SUIT】合同静态信息表!$B:$B,[9]【SUIT】合同静态信息表!$BF:$BF)</f>
        <v>数字建造中心</v>
      </c>
      <c r="P39">
        <f>COUNTIFS($M$2:M39,M39)</f>
        <v>1</v>
      </c>
      <c r="Q39" t="str">
        <f t="shared" si="6"/>
        <v>ZHT2021120100140</v>
      </c>
      <c r="S39" t="str">
        <f ca="1">IF(COUNTIF(产值及收款计划!C:C,T39)&gt;0,"存在","不存在")</f>
        <v>存在</v>
      </c>
      <c r="T39" s="34" t="s">
        <v>644</v>
      </c>
      <c r="U39" s="43" t="s">
        <v>645</v>
      </c>
      <c r="V39" s="43">
        <v>30</v>
      </c>
      <c r="W39" s="43">
        <v>0</v>
      </c>
      <c r="X39" s="43">
        <v>0</v>
      </c>
      <c r="Y39" s="43">
        <v>0</v>
      </c>
      <c r="Z39" s="43">
        <v>0</v>
      </c>
      <c r="AA39" s="43">
        <v>15</v>
      </c>
      <c r="AB39" s="37">
        <v>4</v>
      </c>
      <c r="AC39" s="37">
        <v>11</v>
      </c>
      <c r="AD39" s="44" t="s">
        <v>646</v>
      </c>
      <c r="AE39" s="39" t="s">
        <v>174</v>
      </c>
      <c r="AF39" s="39"/>
      <c r="AI39" t="str">
        <f ca="1">IF(COUNTIF(产值及收款计划!C:C,AJ39)&gt;0,"存在","不存在")</f>
        <v>存在</v>
      </c>
      <c r="AJ39" s="34" t="s">
        <v>647</v>
      </c>
      <c r="AK39" s="45">
        <v>9</v>
      </c>
      <c r="AL39" s="40">
        <v>9</v>
      </c>
      <c r="AM39" s="41" t="s">
        <v>175</v>
      </c>
      <c r="AN39" s="39" t="s">
        <v>648</v>
      </c>
    </row>
    <row r="40" spans="1:40" ht="20.25" x14ac:dyDescent="0.15">
      <c r="A40" t="s">
        <v>523</v>
      </c>
      <c r="B40" t="s">
        <v>649</v>
      </c>
      <c r="C40" s="24">
        <v>1250033</v>
      </c>
      <c r="D40" s="24">
        <v>100000</v>
      </c>
      <c r="E40" t="str">
        <f>_xlfn.XLOOKUP(A40,[9]【SUIT】合同静态信息表!$B:$B,[9]【SUIT】合同静态信息表!$BF:$BF)</f>
        <v>智能运管中心</v>
      </c>
      <c r="F40">
        <f>COUNTIFS($A$2:A40,A40)</f>
        <v>1</v>
      </c>
      <c r="G40" t="str">
        <f t="shared" si="9"/>
        <v>ZHT2022030800023</v>
      </c>
      <c r="L40" s="13" t="s">
        <v>650</v>
      </c>
      <c r="M40" s="25" t="s">
        <v>651</v>
      </c>
      <c r="N40" s="14">
        <v>41400</v>
      </c>
      <c r="O40" t="str">
        <f>_xlfn.XLOOKUP(M40,[9]【SUIT】合同静态信息表!$B:$B,[9]【SUIT】合同静态信息表!$BF:$BF)</f>
        <v>广东分公司</v>
      </c>
      <c r="P40">
        <f>COUNTIFS($M$2:M40,M40)</f>
        <v>1</v>
      </c>
      <c r="Q40" t="str">
        <f t="shared" si="6"/>
        <v>SJHT2019121300122</v>
      </c>
      <c r="AI40" t="str">
        <f ca="1">IF(COUNTIF(产值及收款计划!C:C,AJ40)&gt;0,"存在","不存在")</f>
        <v>存在</v>
      </c>
      <c r="AJ40" s="34" t="s">
        <v>652</v>
      </c>
      <c r="AK40" s="45">
        <v>6</v>
      </c>
      <c r="AL40" s="40">
        <v>6</v>
      </c>
      <c r="AM40" s="41" t="s">
        <v>176</v>
      </c>
      <c r="AN40" s="39" t="s">
        <v>640</v>
      </c>
    </row>
    <row r="41" spans="1:40" ht="20.25" x14ac:dyDescent="0.15">
      <c r="A41" t="s">
        <v>523</v>
      </c>
      <c r="B41" t="s">
        <v>649</v>
      </c>
      <c r="C41" s="24">
        <v>1250033</v>
      </c>
      <c r="D41" s="24">
        <v>250032.61</v>
      </c>
      <c r="E41" t="str">
        <f>_xlfn.XLOOKUP(A41,[9]【SUIT】合同静态信息表!$B:$B,[9]【SUIT】合同静态信息表!$BF:$BF)</f>
        <v>智能运管中心</v>
      </c>
      <c r="F41">
        <f>COUNTIFS($A$2:A41,A41)</f>
        <v>2</v>
      </c>
      <c r="L41" s="13" t="s">
        <v>653</v>
      </c>
      <c r="M41" s="13" t="s">
        <v>654</v>
      </c>
      <c r="N41" s="14">
        <v>33500</v>
      </c>
      <c r="O41" t="str">
        <f>_xlfn.XLOOKUP(M41,[9]【SUIT】合同静态信息表!$B:$B,[9]【SUIT】合同静态信息表!$BF:$BF)</f>
        <v>数字建造中心</v>
      </c>
      <c r="P41">
        <f>COUNTIFS($M$2:M41,M41)</f>
        <v>1</v>
      </c>
      <c r="Q41" t="str">
        <f t="shared" si="6"/>
        <v>ZHT2022092200080</v>
      </c>
      <c r="AI41" t="str">
        <f ca="1">IF(COUNTIF(产值及收款计划!C:C,AJ41)&gt;0,"存在","不存在")</f>
        <v>存在</v>
      </c>
      <c r="AJ41" s="34" t="s">
        <v>655</v>
      </c>
      <c r="AK41" s="45">
        <v>2</v>
      </c>
      <c r="AL41" s="40">
        <v>2</v>
      </c>
      <c r="AM41" s="41" t="s">
        <v>175</v>
      </c>
      <c r="AN41" s="39" t="s">
        <v>648</v>
      </c>
    </row>
    <row r="42" spans="1:40" ht="20.25" x14ac:dyDescent="0.15">
      <c r="A42" t="s">
        <v>489</v>
      </c>
      <c r="B42" t="s">
        <v>530</v>
      </c>
      <c r="C42" s="24">
        <v>1615765</v>
      </c>
      <c r="D42" t="s">
        <v>397</v>
      </c>
      <c r="E42" t="str">
        <f>_xlfn.XLOOKUP(A42,[9]【SUIT】合同静态信息表!$B:$B,[9]【SUIT】合同静态信息表!$BF:$BF)</f>
        <v>广东分公司</v>
      </c>
      <c r="F42">
        <f>COUNTIFS($A$2:A42,A42)</f>
        <v>2</v>
      </c>
      <c r="L42" s="13" t="s">
        <v>656</v>
      </c>
      <c r="M42" s="25" t="s">
        <v>386</v>
      </c>
      <c r="N42" s="14">
        <v>528000</v>
      </c>
      <c r="O42" t="str">
        <f>_xlfn.XLOOKUP(M42,[9]【SUIT】合同静态信息表!$B:$B,[9]【SUIT】合同静态信息表!$BF:$BF)</f>
        <v>数字建造中心</v>
      </c>
      <c r="P42">
        <f>COUNTIFS($M$2:M42,M42)</f>
        <v>1</v>
      </c>
      <c r="Q42" t="str">
        <f t="shared" si="6"/>
        <v>ZHT2022051300038</v>
      </c>
      <c r="AI42" t="str">
        <f ca="1">IF(COUNTIF(产值及收款计划!C:C,AJ42)&gt;0,"存在","不存在")</f>
        <v>存在</v>
      </c>
      <c r="AJ42" s="34" t="s">
        <v>657</v>
      </c>
      <c r="AK42" s="45">
        <v>8</v>
      </c>
      <c r="AL42" s="40">
        <v>8</v>
      </c>
      <c r="AM42" s="41" t="s">
        <v>174</v>
      </c>
      <c r="AN42" s="39" t="s">
        <v>658</v>
      </c>
    </row>
    <row r="43" spans="1:40" ht="20.25" x14ac:dyDescent="0.15">
      <c r="A43" t="s">
        <v>554</v>
      </c>
      <c r="B43" t="s">
        <v>626</v>
      </c>
      <c r="C43" s="24">
        <v>21546289</v>
      </c>
      <c r="D43" s="24">
        <v>4309257.76</v>
      </c>
      <c r="E43" t="str">
        <f>_xlfn.XLOOKUP(A43,[9]【SUIT】合同静态信息表!$B:$B,[9]【SUIT】合同静态信息表!$BF:$BF)</f>
        <v>数字建造中心</v>
      </c>
      <c r="F43">
        <f>COUNTIFS($A$2:A43,A43)</f>
        <v>3</v>
      </c>
      <c r="L43" s="13" t="s">
        <v>656</v>
      </c>
      <c r="M43" s="25" t="s">
        <v>386</v>
      </c>
      <c r="N43" s="14">
        <v>110000</v>
      </c>
      <c r="O43" t="str">
        <f>_xlfn.XLOOKUP(M43,[9]【SUIT】合同静态信息表!$B:$B,[9]【SUIT】合同静态信息表!$BF:$BF)</f>
        <v>数字建造中心</v>
      </c>
      <c r="P43">
        <f>COUNTIFS($M$2:M43,M43)</f>
        <v>2</v>
      </c>
      <c r="AI43" t="str">
        <f ca="1">IF(COUNTIF(产值及收款计划!C:C,AJ43)&gt;0,"存在","不存在")</f>
        <v>存在</v>
      </c>
      <c r="AJ43" s="34" t="s">
        <v>659</v>
      </c>
      <c r="AK43" s="45">
        <v>31</v>
      </c>
      <c r="AL43" s="40">
        <v>31</v>
      </c>
      <c r="AM43" s="41" t="s">
        <v>175</v>
      </c>
      <c r="AN43" s="39"/>
    </row>
    <row r="44" spans="1:40" ht="20.25" x14ac:dyDescent="0.15">
      <c r="A44" t="s">
        <v>538</v>
      </c>
      <c r="B44" t="s">
        <v>660</v>
      </c>
      <c r="C44" s="24">
        <v>550000</v>
      </c>
      <c r="D44" s="24">
        <v>137500</v>
      </c>
      <c r="E44" t="str">
        <f>_xlfn.XLOOKUP(A44,[9]【SUIT】合同静态信息表!$B:$B,[9]【SUIT】合同静态信息表!$BF:$BF)</f>
        <v>智能运管中心</v>
      </c>
      <c r="F44">
        <f>COUNTIFS($A$2:A44,A44)</f>
        <v>1</v>
      </c>
      <c r="G44" t="str">
        <f t="shared" si="9"/>
        <v>ZHT2020062900030</v>
      </c>
      <c r="L44" s="13" t="s">
        <v>661</v>
      </c>
      <c r="M44" s="13" t="s">
        <v>662</v>
      </c>
      <c r="N44" s="14">
        <v>6090000</v>
      </c>
      <c r="O44" t="str">
        <f>_xlfn.XLOOKUP(M44,[9]【SUIT】合同静态信息表!$B:$B,[9]【SUIT】合同静态信息表!$BF:$BF)</f>
        <v>福建分公司</v>
      </c>
      <c r="P44">
        <f>COUNTIFS($M$2:M44,M44)</f>
        <v>1</v>
      </c>
      <c r="Q44" t="str">
        <f>M44</f>
        <v>ZHT2022122700124</v>
      </c>
      <c r="AI44" t="str">
        <f ca="1">IF(COUNTIF(产值及收款计划!C:C,AJ44)&gt;0,"存在","不存在")</f>
        <v>存在</v>
      </c>
      <c r="AJ44" s="34" t="s">
        <v>663</v>
      </c>
      <c r="AK44" s="45">
        <v>64</v>
      </c>
      <c r="AL44" s="40">
        <v>64</v>
      </c>
      <c r="AM44" s="41" t="s">
        <v>175</v>
      </c>
      <c r="AN44" s="39"/>
    </row>
    <row r="45" spans="1:40" ht="20.25" x14ac:dyDescent="0.15">
      <c r="A45" t="s">
        <v>544</v>
      </c>
      <c r="B45" t="s">
        <v>664</v>
      </c>
      <c r="C45" s="24">
        <v>15000000</v>
      </c>
      <c r="D45" s="24">
        <v>4060000</v>
      </c>
      <c r="E45" t="str">
        <f>_xlfn.XLOOKUP(A45,[9]【SUIT】合同静态信息表!$B:$B,[9]【SUIT】合同静态信息表!$BF:$BF)</f>
        <v>智能运管中心</v>
      </c>
      <c r="F45">
        <f>COUNTIFS($A$2:A45,A45)</f>
        <v>1</v>
      </c>
      <c r="G45" t="str">
        <f t="shared" si="9"/>
        <v>ZHT2021122400162</v>
      </c>
      <c r="L45" s="13" t="s">
        <v>665</v>
      </c>
      <c r="M45" s="13" t="s">
        <v>666</v>
      </c>
      <c r="N45" s="14">
        <v>1</v>
      </c>
      <c r="O45" t="str">
        <f>_xlfn.XLOOKUP(M45,[9]【SUIT】合同静态信息表!$B:$B,[9]【SUIT】合同静态信息表!$BF:$BF)</f>
        <v>广东分公司</v>
      </c>
      <c r="P45">
        <f>COUNTIFS($M$2:M45,M45)</f>
        <v>1</v>
      </c>
      <c r="Q45" t="str">
        <f>M45</f>
        <v>ZHT2020120700103</v>
      </c>
      <c r="AI45" t="str">
        <f ca="1">IF(COUNTIF(产值及收款计划!C:C,AJ45)&gt;0,"存在","不存在")</f>
        <v>存在</v>
      </c>
      <c r="AJ45" s="34" t="s">
        <v>667</v>
      </c>
      <c r="AK45" s="45">
        <v>42</v>
      </c>
      <c r="AL45" s="40">
        <v>42</v>
      </c>
      <c r="AM45" s="41" t="s">
        <v>175</v>
      </c>
      <c r="AN45" s="39"/>
    </row>
    <row r="46" spans="1:40" ht="20.25" x14ac:dyDescent="0.15">
      <c r="A46" t="s">
        <v>554</v>
      </c>
      <c r="B46" t="s">
        <v>626</v>
      </c>
      <c r="C46" s="24">
        <v>21546289</v>
      </c>
      <c r="D46" s="24">
        <v>534462.36</v>
      </c>
      <c r="E46" t="str">
        <f>_xlfn.XLOOKUP(A46,[9]【SUIT】合同静态信息表!$B:$B,[9]【SUIT】合同静态信息表!$BF:$BF)</f>
        <v>数字建造中心</v>
      </c>
      <c r="F46">
        <f>COUNTIFS($A$2:A46,A46)</f>
        <v>4</v>
      </c>
      <c r="L46" s="13" t="s">
        <v>668</v>
      </c>
      <c r="M46" s="25" t="s">
        <v>460</v>
      </c>
      <c r="N46" s="14">
        <v>102155</v>
      </c>
      <c r="O46" t="str">
        <f>_xlfn.XLOOKUP(M46,[9]【SUIT】合同静态信息表!$B:$B,[9]【SUIT】合同静态信息表!$BF:$BF)</f>
        <v>广东分公司</v>
      </c>
      <c r="P46">
        <f>COUNTIFS($M$2:M46,M46)</f>
        <v>2</v>
      </c>
      <c r="AI46" t="str">
        <f ca="1">IF(COUNTIF(产值及收款计划!C:C,AJ46)&gt;0,"存在","不存在")</f>
        <v>存在</v>
      </c>
      <c r="AJ46" s="34" t="s">
        <v>669</v>
      </c>
      <c r="AK46" s="45">
        <v>20</v>
      </c>
      <c r="AL46" s="40">
        <v>20</v>
      </c>
      <c r="AM46" s="41" t="s">
        <v>174</v>
      </c>
      <c r="AN46" s="39"/>
    </row>
    <row r="47" spans="1:40" ht="20.25" x14ac:dyDescent="0.15">
      <c r="A47" t="s">
        <v>670</v>
      </c>
      <c r="B47" t="s">
        <v>671</v>
      </c>
      <c r="C47" s="24">
        <v>25039290</v>
      </c>
      <c r="D47" t="s">
        <v>397</v>
      </c>
      <c r="E47" t="str">
        <f>_xlfn.XLOOKUP(A47,[9]【SUIT】合同静态信息表!$B:$B,[9]【SUIT】合同静态信息表!$BF:$BF)</f>
        <v>数字建造中心</v>
      </c>
      <c r="F47">
        <f>COUNTIFS($A$2:A47,A47)</f>
        <v>1</v>
      </c>
      <c r="G47" t="str">
        <f t="shared" ref="G47:G56" si="10">A47</f>
        <v>ZHT2021092300109</v>
      </c>
      <c r="L47" s="13" t="s">
        <v>672</v>
      </c>
      <c r="M47" s="13" t="s">
        <v>673</v>
      </c>
      <c r="N47" s="14">
        <v>99200</v>
      </c>
      <c r="O47" t="str">
        <f>_xlfn.XLOOKUP(M47,[9]【SUIT】合同静态信息表!$B:$B,[9]【SUIT】合同静态信息表!$BF:$BF)</f>
        <v>广东分公司</v>
      </c>
      <c r="P47">
        <f>COUNTIFS($M$2:M47,M47)</f>
        <v>1</v>
      </c>
      <c r="Q47" t="str">
        <f>M47</f>
        <v>SJHT2019121300123</v>
      </c>
      <c r="AI47" t="str">
        <f ca="1">IF(COUNTIF(产值及收款计划!C:C,AJ47)&gt;0,"存在","不存在")</f>
        <v>存在</v>
      </c>
      <c r="AJ47" s="34" t="s">
        <v>674</v>
      </c>
      <c r="AK47" s="45">
        <v>53</v>
      </c>
      <c r="AL47" s="40">
        <v>53</v>
      </c>
      <c r="AM47" s="41" t="s">
        <v>174</v>
      </c>
      <c r="AN47" s="39"/>
    </row>
    <row r="48" spans="1:40" ht="20.25" x14ac:dyDescent="0.15">
      <c r="A48" t="s">
        <v>550</v>
      </c>
      <c r="B48" t="s">
        <v>675</v>
      </c>
      <c r="C48" s="24">
        <v>1694110</v>
      </c>
      <c r="D48" t="s">
        <v>397</v>
      </c>
      <c r="E48" t="str">
        <f>_xlfn.XLOOKUP(A48,[9]【SUIT】合同静态信息表!$B:$B,[9]【SUIT】合同静态信息表!$BF:$BF)</f>
        <v>智能运管中心</v>
      </c>
      <c r="F48">
        <f>COUNTIFS($A$2:A48,A48)</f>
        <v>1</v>
      </c>
      <c r="G48" t="str">
        <f t="shared" si="10"/>
        <v>ZHT2022082400069</v>
      </c>
      <c r="L48" s="13" t="s">
        <v>676</v>
      </c>
      <c r="M48" s="25" t="s">
        <v>524</v>
      </c>
      <c r="N48" s="14">
        <v>278264</v>
      </c>
      <c r="O48" t="str">
        <f>_xlfn.XLOOKUP(M48,[9]【SUIT】合同静态信息表!$B:$B,[9]【SUIT】合同静态信息表!$BF:$BF)</f>
        <v>广东分公司</v>
      </c>
      <c r="P48">
        <f>COUNTIFS($M$2:M48,M48)</f>
        <v>1</v>
      </c>
      <c r="Q48" t="str">
        <f>M48</f>
        <v>SJHT2019111900092</v>
      </c>
      <c r="AI48" t="str">
        <f ca="1">IF(COUNTIF(产值及收款计划!C:C,AJ48)&gt;0,"存在","不存在")</f>
        <v>存在</v>
      </c>
      <c r="AJ48" s="34" t="s">
        <v>677</v>
      </c>
      <c r="AK48" s="45">
        <v>74</v>
      </c>
      <c r="AL48" s="40">
        <v>74</v>
      </c>
      <c r="AM48" s="41" t="s">
        <v>174</v>
      </c>
      <c r="AN48" s="39"/>
    </row>
    <row r="49" spans="1:40" ht="20.25" x14ac:dyDescent="0.15">
      <c r="A49" t="s">
        <v>678</v>
      </c>
      <c r="B49" t="s">
        <v>679</v>
      </c>
      <c r="C49" s="24">
        <v>50000</v>
      </c>
      <c r="D49" s="24">
        <v>50000</v>
      </c>
      <c r="E49" t="str">
        <f>_xlfn.XLOOKUP(A49,[9]【SUIT】合同静态信息表!$B:$B,[9]【SUIT】合同静态信息表!$BF:$BF)</f>
        <v>广东分公司</v>
      </c>
      <c r="F49">
        <f>COUNTIFS($A$2:A49,A49)</f>
        <v>1</v>
      </c>
      <c r="G49" t="str">
        <f t="shared" si="10"/>
        <v>ZHT2022100900087</v>
      </c>
      <c r="L49" s="13" t="s">
        <v>676</v>
      </c>
      <c r="M49" s="25" t="s">
        <v>524</v>
      </c>
      <c r="N49" s="14">
        <v>732255</v>
      </c>
      <c r="O49" t="str">
        <f>_xlfn.XLOOKUP(M49,[9]【SUIT】合同静态信息表!$B:$B,[9]【SUIT】合同静态信息表!$BF:$BF)</f>
        <v>广东分公司</v>
      </c>
      <c r="P49">
        <f>COUNTIFS($M$2:M49,M49)</f>
        <v>2</v>
      </c>
      <c r="AI49" t="str">
        <f ca="1">IF(COUNTIF(产值及收款计划!C:C,AJ49)&gt;0,"存在","不存在")</f>
        <v>存在</v>
      </c>
      <c r="AJ49" s="34" t="s">
        <v>680</v>
      </c>
      <c r="AK49" s="45">
        <v>5</v>
      </c>
      <c r="AL49" s="40">
        <v>5</v>
      </c>
      <c r="AM49" s="41" t="s">
        <v>174</v>
      </c>
      <c r="AN49" s="39"/>
    </row>
    <row r="50" spans="1:40" ht="20.25" x14ac:dyDescent="0.15">
      <c r="A50" t="s">
        <v>564</v>
      </c>
      <c r="B50" t="s">
        <v>681</v>
      </c>
      <c r="C50" s="24">
        <v>1020000</v>
      </c>
      <c r="D50" s="24">
        <v>714000</v>
      </c>
      <c r="E50" t="str">
        <f>_xlfn.XLOOKUP(A50,[9]【SUIT】合同静态信息表!$B:$B,[9]【SUIT】合同静态信息表!$BF:$BF)</f>
        <v>广东分公司</v>
      </c>
      <c r="F50">
        <f>COUNTIFS($A$2:A50,A50)</f>
        <v>1</v>
      </c>
      <c r="G50" t="str">
        <f t="shared" si="10"/>
        <v>ZHT2022060200042</v>
      </c>
      <c r="L50" s="13" t="s">
        <v>682</v>
      </c>
      <c r="M50" s="25" t="s">
        <v>683</v>
      </c>
      <c r="N50" s="14">
        <v>114784.8</v>
      </c>
      <c r="O50" t="str">
        <f>_xlfn.XLOOKUP(M50,[9]【SUIT】合同静态信息表!$B:$B,[9]【SUIT】合同静态信息表!$BF:$BF)</f>
        <v>广东分公司</v>
      </c>
      <c r="P50">
        <f>COUNTIFS($M$2:M50,M50)</f>
        <v>1</v>
      </c>
      <c r="Q50" t="str">
        <f>M50</f>
        <v>ZHT2022071500056</v>
      </c>
      <c r="AI50" t="str">
        <f ca="1">IF(COUNTIF(产值及收款计划!C:C,AJ50)&gt;0,"存在","不存在")</f>
        <v>存在</v>
      </c>
      <c r="AJ50" s="34" t="s">
        <v>684</v>
      </c>
      <c r="AK50" s="45">
        <v>14</v>
      </c>
      <c r="AL50" s="40">
        <v>14</v>
      </c>
      <c r="AM50" s="41" t="s">
        <v>174</v>
      </c>
      <c r="AN50" s="39"/>
    </row>
    <row r="51" spans="1:40" ht="20.25" x14ac:dyDescent="0.15">
      <c r="A51" t="s">
        <v>573</v>
      </c>
      <c r="B51" t="s">
        <v>685</v>
      </c>
      <c r="C51" s="24">
        <v>7083560.8799999999</v>
      </c>
      <c r="D51" s="24">
        <v>5023.3999999999996</v>
      </c>
      <c r="E51" t="str">
        <f>_xlfn.XLOOKUP(A51,[9]【SUIT】合同静态信息表!$B:$B,[9]【SUIT】合同静态信息表!$BF:$BF)</f>
        <v>智能运管中心</v>
      </c>
      <c r="F51">
        <f>COUNTIFS($A$2:A51,A51)</f>
        <v>1</v>
      </c>
      <c r="G51" t="str">
        <f t="shared" si="10"/>
        <v>ZHT2022112200102</v>
      </c>
      <c r="L51" s="13" t="s">
        <v>682</v>
      </c>
      <c r="M51" s="25" t="s">
        <v>683</v>
      </c>
      <c r="N51" s="14">
        <v>114784.8</v>
      </c>
      <c r="O51" t="str">
        <f>_xlfn.XLOOKUP(M51,[9]【SUIT】合同静态信息表!$B:$B,[9]【SUIT】合同静态信息表!$BF:$BF)</f>
        <v>广东分公司</v>
      </c>
      <c r="P51">
        <f>COUNTIFS($M$2:M51,M51)</f>
        <v>2</v>
      </c>
      <c r="AI51" t="str">
        <f ca="1">IF(COUNTIF(产值及收款计划!C:C,AJ51)&gt;0,"存在","不存在")</f>
        <v>存在</v>
      </c>
      <c r="AJ51" s="34" t="s">
        <v>686</v>
      </c>
      <c r="AK51" s="45">
        <v>14</v>
      </c>
      <c r="AL51" s="40">
        <v>14</v>
      </c>
      <c r="AM51" s="41" t="s">
        <v>175</v>
      </c>
      <c r="AN51" s="39"/>
    </row>
    <row r="52" spans="1:40" ht="20.25" x14ac:dyDescent="0.15">
      <c r="A52" t="s">
        <v>583</v>
      </c>
      <c r="B52" t="s">
        <v>687</v>
      </c>
      <c r="C52" s="24">
        <v>5960980</v>
      </c>
      <c r="D52" s="24">
        <v>9412.9</v>
      </c>
      <c r="E52" t="str">
        <f>_xlfn.XLOOKUP(A52,[9]【SUIT】合同静态信息表!$B:$B,[9]【SUIT】合同静态信息表!$BF:$BF)</f>
        <v>智能运管中心</v>
      </c>
      <c r="F52">
        <f>COUNTIFS($A$2:A52,A52)</f>
        <v>1</v>
      </c>
      <c r="G52" t="str">
        <f t="shared" si="10"/>
        <v>ZHT2022112200101</v>
      </c>
      <c r="L52" s="13" t="s">
        <v>688</v>
      </c>
      <c r="M52" s="25" t="s">
        <v>555</v>
      </c>
      <c r="N52" s="14">
        <v>133069.15</v>
      </c>
      <c r="O52" t="str">
        <f>_xlfn.XLOOKUP(M52,[9]【SUIT】合同静态信息表!$B:$B,[9]【SUIT】合同静态信息表!$BF:$BF)</f>
        <v>广东分公司</v>
      </c>
      <c r="P52">
        <f>COUNTIFS($M$2:M52,M52)</f>
        <v>1</v>
      </c>
      <c r="Q52" t="str">
        <f>M52</f>
        <v>ZHT2023022400020</v>
      </c>
      <c r="AI52" t="str">
        <f ca="1">IF(COUNTIF(产值及收款计划!C:C,AJ52)&gt;0,"存在","不存在")</f>
        <v>存在</v>
      </c>
      <c r="AJ52" s="34" t="s">
        <v>689</v>
      </c>
      <c r="AK52" s="45">
        <v>7</v>
      </c>
      <c r="AL52" s="40">
        <v>7</v>
      </c>
      <c r="AM52" s="41" t="s">
        <v>175</v>
      </c>
      <c r="AN52" s="39"/>
    </row>
    <row r="53" spans="1:40" ht="20.25" x14ac:dyDescent="0.15">
      <c r="A53" t="s">
        <v>588</v>
      </c>
      <c r="B53" t="s">
        <v>690</v>
      </c>
      <c r="C53" s="24">
        <v>4285200</v>
      </c>
      <c r="D53" s="24">
        <v>881234</v>
      </c>
      <c r="E53" t="str">
        <f>_xlfn.XLOOKUP(A53,[9]【SUIT】合同静态信息表!$B:$B,[9]【SUIT】合同静态信息表!$BF:$BF)</f>
        <v>智能运管中心</v>
      </c>
      <c r="F53">
        <f>COUNTIFS($A$2:A53,A53)</f>
        <v>1</v>
      </c>
      <c r="G53" t="str">
        <f t="shared" si="10"/>
        <v>ZHT2021091000107</v>
      </c>
      <c r="L53" s="13" t="s">
        <v>488</v>
      </c>
      <c r="M53" s="25" t="s">
        <v>489</v>
      </c>
      <c r="N53" s="14">
        <v>173145.60000000001</v>
      </c>
      <c r="O53" t="str">
        <f>_xlfn.XLOOKUP(M53,[9]【SUIT】合同静态信息表!$B:$B,[9]【SUIT】合同静态信息表!$BF:$BF)</f>
        <v>广东分公司</v>
      </c>
      <c r="P53">
        <f>COUNTIFS($M$2:M53,M53)</f>
        <v>2</v>
      </c>
      <c r="AI53" t="str">
        <f ca="1">IF(COUNTIF(产值及收款计划!C:C,AJ53)&gt;0,"存在","不存在")</f>
        <v>存在</v>
      </c>
      <c r="AJ53" s="34" t="s">
        <v>691</v>
      </c>
      <c r="AK53" s="45">
        <v>10</v>
      </c>
      <c r="AL53" s="40">
        <v>10</v>
      </c>
      <c r="AM53" s="41" t="s">
        <v>174</v>
      </c>
      <c r="AN53" s="39"/>
    </row>
    <row r="54" spans="1:40" ht="20.25" x14ac:dyDescent="0.15">
      <c r="A54" t="s">
        <v>593</v>
      </c>
      <c r="B54" t="s">
        <v>692</v>
      </c>
      <c r="C54" s="24">
        <v>2558000</v>
      </c>
      <c r="D54" s="24">
        <v>815600</v>
      </c>
      <c r="E54" t="str">
        <f>_xlfn.XLOOKUP(A54,[9]【SUIT】合同静态信息表!$B:$B,[9]【SUIT】合同静态信息表!$BF:$BF)</f>
        <v>数字建造中心</v>
      </c>
      <c r="F54">
        <f>COUNTIFS($A$2:A54,A54)</f>
        <v>1</v>
      </c>
      <c r="G54" t="str">
        <f t="shared" si="10"/>
        <v>ZHT2021070800080</v>
      </c>
      <c r="L54" s="13" t="s">
        <v>598</v>
      </c>
      <c r="M54" s="25" t="s">
        <v>599</v>
      </c>
      <c r="N54" s="14">
        <v>46417.42</v>
      </c>
      <c r="O54" t="str">
        <f>_xlfn.XLOOKUP(M54,[9]【SUIT】合同静态信息表!$B:$B,[9]【SUIT】合同静态信息表!$BF:$BF)</f>
        <v>数字建造中心</v>
      </c>
      <c r="P54">
        <f>COUNTIFS($M$2:M54,M54)</f>
        <v>2</v>
      </c>
      <c r="AI54" t="str">
        <f ca="1">IF(COUNTIF(产值及收款计划!C:C,AJ54)&gt;0,"存在","不存在")</f>
        <v>存在</v>
      </c>
      <c r="AJ54" s="34" t="s">
        <v>693</v>
      </c>
      <c r="AK54" s="45">
        <v>260</v>
      </c>
      <c r="AL54" s="40">
        <v>260</v>
      </c>
      <c r="AM54" s="41" t="s">
        <v>175</v>
      </c>
      <c r="AN54" s="39"/>
    </row>
    <row r="55" spans="1:40" ht="20.25" x14ac:dyDescent="0.15">
      <c r="A55" t="s">
        <v>599</v>
      </c>
      <c r="B55" t="s">
        <v>694</v>
      </c>
      <c r="C55" s="24">
        <v>28278042</v>
      </c>
      <c r="D55" s="24">
        <v>577170.07999999996</v>
      </c>
      <c r="E55" t="str">
        <f>_xlfn.XLOOKUP(A55,[9]【SUIT】合同静态信息表!$B:$B,[9]【SUIT】合同静态信息表!$BF:$BF)</f>
        <v>数字建造中心</v>
      </c>
      <c r="F55">
        <f>COUNTIFS($A$2:A55,A55)</f>
        <v>1</v>
      </c>
      <c r="G55" t="str">
        <f t="shared" si="10"/>
        <v>ZHT2022092800082</v>
      </c>
      <c r="L55" s="13" t="s">
        <v>695</v>
      </c>
      <c r="M55" s="25" t="s">
        <v>696</v>
      </c>
      <c r="N55" s="14">
        <v>300</v>
      </c>
      <c r="O55" t="str">
        <f>_xlfn.XLOOKUP(M55,[9]【SUIT】合同静态信息表!$B:$B,[9]【SUIT】合同静态信息表!$BF:$BF)</f>
        <v>智能运管中心</v>
      </c>
      <c r="P55">
        <f>COUNTIFS($M$2:M55,M55)</f>
        <v>1</v>
      </c>
      <c r="Q55" t="str">
        <f t="shared" ref="Q55:Q60" si="11">M55</f>
        <v>ZHT2023032800029</v>
      </c>
      <c r="AI55" t="str">
        <f ca="1">IF(COUNTIF(产值及收款计划!C:C,AJ55)&gt;0,"存在","不存在")</f>
        <v>存在</v>
      </c>
      <c r="AJ55" s="34" t="s">
        <v>697</v>
      </c>
      <c r="AK55" s="45">
        <v>7</v>
      </c>
      <c r="AL55" s="40">
        <v>7</v>
      </c>
      <c r="AM55" s="41" t="s">
        <v>175</v>
      </c>
      <c r="AN55" s="39"/>
    </row>
    <row r="56" spans="1:40" ht="20.25" x14ac:dyDescent="0.15">
      <c r="A56" t="s">
        <v>608</v>
      </c>
      <c r="B56" t="s">
        <v>698</v>
      </c>
      <c r="C56" s="24">
        <v>670000</v>
      </c>
      <c r="E56" t="str">
        <f>_xlfn.XLOOKUP(A56,[9]【SUIT】合同静态信息表!$B:$B,[9]【SUIT】合同静态信息表!$BF:$BF)</f>
        <v>数字建造中心</v>
      </c>
      <c r="F56">
        <f>COUNTIFS($A$2:A56,A56)</f>
        <v>1</v>
      </c>
      <c r="G56" t="str">
        <f t="shared" si="10"/>
        <v>ZHT2022022200017</v>
      </c>
      <c r="L56" s="13" t="s">
        <v>699</v>
      </c>
      <c r="M56" s="25" t="s">
        <v>700</v>
      </c>
      <c r="N56" s="14">
        <v>4000</v>
      </c>
      <c r="O56" t="str">
        <f>_xlfn.XLOOKUP(M56,[9]【SUIT】合同静态信息表!$B:$B,[9]【SUIT】合同静态信息表!$BF:$BF)</f>
        <v>福建分公司</v>
      </c>
      <c r="P56">
        <f>COUNTIFS($M$2:M56,M56)</f>
        <v>1</v>
      </c>
      <c r="Q56" t="str">
        <f t="shared" si="11"/>
        <v>ZHT2020072100037</v>
      </c>
      <c r="AI56" t="str">
        <f ca="1">IF(COUNTIF(产值及收款计划!C:C,AJ56)&gt;0,"存在","不存在")</f>
        <v>存在</v>
      </c>
      <c r="AJ56" s="34" t="s">
        <v>701</v>
      </c>
      <c r="AK56" s="45">
        <v>11</v>
      </c>
      <c r="AL56" s="40">
        <v>11</v>
      </c>
      <c r="AM56" s="41" t="s">
        <v>175</v>
      </c>
      <c r="AN56" s="39"/>
    </row>
    <row r="57" spans="1:40" ht="20.25" x14ac:dyDescent="0.15">
      <c r="A57" t="s">
        <v>608</v>
      </c>
      <c r="B57" t="s">
        <v>698</v>
      </c>
      <c r="C57" s="24">
        <v>670000</v>
      </c>
      <c r="D57" s="24">
        <v>34000</v>
      </c>
      <c r="E57" t="str">
        <f>_xlfn.XLOOKUP(A57,[9]【SUIT】合同静态信息表!$B:$B,[9]【SUIT】合同静态信息表!$BF:$BF)</f>
        <v>数字建造中心</v>
      </c>
      <c r="F57">
        <f>COUNTIFS($A$2:A57,A57)</f>
        <v>2</v>
      </c>
      <c r="L57" s="13" t="s">
        <v>702</v>
      </c>
      <c r="M57" s="25" t="s">
        <v>703</v>
      </c>
      <c r="N57" s="14">
        <v>120800</v>
      </c>
      <c r="O57" t="str">
        <f>_xlfn.XLOOKUP(M57,[9]【SUIT】合同静态信息表!$B:$B,[9]【SUIT】合同静态信息表!$BF:$BF)</f>
        <v>数字建造中心</v>
      </c>
      <c r="P57">
        <f>COUNTIFS($M$2:M57,M57)</f>
        <v>1</v>
      </c>
      <c r="Q57" t="str">
        <f t="shared" si="11"/>
        <v>ZHT2022121400111</v>
      </c>
      <c r="AI57" t="str">
        <f ca="1">IF(COUNTIF(产值及收款计划!C:C,AJ57)&gt;0,"存在","不存在")</f>
        <v>存在</v>
      </c>
      <c r="AJ57" s="34" t="s">
        <v>704</v>
      </c>
      <c r="AK57" s="45">
        <v>15</v>
      </c>
      <c r="AL57" s="40">
        <v>7</v>
      </c>
      <c r="AM57" s="41"/>
      <c r="AN57" s="39"/>
    </row>
    <row r="58" spans="1:40" ht="20.25" x14ac:dyDescent="0.15">
      <c r="A58" t="s">
        <v>705</v>
      </c>
      <c r="B58" t="s">
        <v>706</v>
      </c>
      <c r="C58" s="24">
        <v>1226738</v>
      </c>
      <c r="D58" s="24">
        <v>561300</v>
      </c>
      <c r="E58" t="str">
        <f>_xlfn.XLOOKUP(A58,[9]【SUIT】合同静态信息表!$B:$B,[9]【SUIT】合同静态信息表!$BF:$BF)</f>
        <v>数字建造中心</v>
      </c>
      <c r="F58">
        <f>COUNTIFS($A$2:A58,A58)</f>
        <v>1</v>
      </c>
      <c r="G58" t="str">
        <f t="shared" ref="G58:G68" si="12">A58</f>
        <v>ZHT2022112200098</v>
      </c>
      <c r="L58" s="13" t="s">
        <v>707</v>
      </c>
      <c r="M58" s="25" t="s">
        <v>708</v>
      </c>
      <c r="N58" s="14">
        <v>288000</v>
      </c>
      <c r="O58" t="str">
        <f>_xlfn.XLOOKUP(M58,[9]【SUIT】合同静态信息表!$B:$B,[9]【SUIT】合同静态信息表!$BF:$BF)</f>
        <v>数字建造中心</v>
      </c>
      <c r="P58">
        <f>COUNTIFS($M$2:M58,M58)</f>
        <v>1</v>
      </c>
      <c r="Q58" t="str">
        <f t="shared" si="11"/>
        <v>ZHT2021091300108</v>
      </c>
      <c r="AI58" t="str">
        <f ca="1">IF(COUNTIF(产值及收款计划!C:C,AJ58)&gt;0,"存在","不存在")</f>
        <v>存在</v>
      </c>
      <c r="AJ58" s="34" t="s">
        <v>709</v>
      </c>
      <c r="AK58" s="45">
        <v>41</v>
      </c>
      <c r="AL58" s="40">
        <v>41</v>
      </c>
      <c r="AM58" s="41" t="s">
        <v>176</v>
      </c>
      <c r="AN58" s="39" t="s">
        <v>710</v>
      </c>
    </row>
    <row r="59" spans="1:40" ht="20.25" x14ac:dyDescent="0.15">
      <c r="A59" t="s">
        <v>711</v>
      </c>
      <c r="B59" t="s">
        <v>712</v>
      </c>
      <c r="C59" s="24">
        <v>2580000</v>
      </c>
      <c r="E59" t="str">
        <f>_xlfn.XLOOKUP(A59,[9]【SUIT】合同静态信息表!$B:$B,[9]【SUIT】合同静态信息表!$BF:$BF)</f>
        <v>数字建造中心</v>
      </c>
      <c r="F59">
        <f>COUNTIFS($A$2:A59,A59)</f>
        <v>1</v>
      </c>
      <c r="G59" t="str">
        <f t="shared" si="12"/>
        <v>ZHT2022112200100</v>
      </c>
      <c r="L59" s="13" t="s">
        <v>713</v>
      </c>
      <c r="M59" s="13" t="s">
        <v>714</v>
      </c>
      <c r="N59" s="14">
        <v>20</v>
      </c>
      <c r="O59" t="str">
        <f>_xlfn.XLOOKUP(M59,[9]【SUIT】合同静态信息表!$B:$B,[9]【SUIT】合同静态信息表!$BF:$BF)</f>
        <v>智能运管中心</v>
      </c>
      <c r="P59">
        <f>COUNTIFS($M$2:M59,M59)</f>
        <v>1</v>
      </c>
      <c r="Q59" t="str">
        <f t="shared" si="11"/>
        <v>ZHT2021112200127</v>
      </c>
      <c r="AI59" t="str">
        <f ca="1">IF(COUNTIF(产值及收款计划!C:C,AJ59)&gt;0,"存在","不存在")</f>
        <v>存在</v>
      </c>
      <c r="AJ59" s="34" t="s">
        <v>715</v>
      </c>
      <c r="AK59" s="45">
        <v>12</v>
      </c>
      <c r="AL59" s="40">
        <v>12</v>
      </c>
      <c r="AM59" s="41"/>
      <c r="AN59" s="39"/>
    </row>
    <row r="60" spans="1:40" ht="20.25" x14ac:dyDescent="0.15">
      <c r="A60" t="s">
        <v>619</v>
      </c>
      <c r="B60" t="s">
        <v>716</v>
      </c>
      <c r="C60" s="24">
        <v>2780000</v>
      </c>
      <c r="D60" s="24">
        <v>890000</v>
      </c>
      <c r="E60" t="str">
        <f>_xlfn.XLOOKUP(A60,[9]【SUIT】合同静态信息表!$B:$B,[9]【SUIT】合同静态信息表!$BF:$BF)</f>
        <v>数字建造中心</v>
      </c>
      <c r="F60">
        <f>COUNTIFS($A$2:A60,A60)</f>
        <v>1</v>
      </c>
      <c r="G60" t="str">
        <f t="shared" si="12"/>
        <v>ZHT2022112200099</v>
      </c>
      <c r="L60" s="13" t="s">
        <v>717</v>
      </c>
      <c r="M60" s="25" t="s">
        <v>718</v>
      </c>
      <c r="N60" s="14">
        <v>123814.44</v>
      </c>
      <c r="O60" t="str">
        <f>_xlfn.XLOOKUP(M60,[9]【SUIT】合同静态信息表!$B:$B,[9]【SUIT】合同静态信息表!$BF:$BF)</f>
        <v>数字建造中心</v>
      </c>
      <c r="P60">
        <f>COUNTIFS($M$2:M60,M60)</f>
        <v>1</v>
      </c>
      <c r="Q60" t="str">
        <f t="shared" si="11"/>
        <v>ZHT2022122800127</v>
      </c>
      <c r="AI60" t="str">
        <f ca="1">IF(COUNTIF(产值及收款计划!C:C,AJ60)&gt;0,"存在","不存在")</f>
        <v>存在</v>
      </c>
      <c r="AJ60" s="34" t="s">
        <v>719</v>
      </c>
      <c r="AK60" s="45">
        <v>13</v>
      </c>
      <c r="AL60" s="40">
        <v>13</v>
      </c>
      <c r="AM60" s="41"/>
      <c r="AN60" s="39"/>
    </row>
    <row r="61" spans="1:40" ht="20.25" x14ac:dyDescent="0.15">
      <c r="A61" t="s">
        <v>720</v>
      </c>
      <c r="B61" t="s">
        <v>721</v>
      </c>
      <c r="C61" s="24">
        <v>480000</v>
      </c>
      <c r="E61" t="str">
        <f>_xlfn.XLOOKUP(A61,[9]【SUIT】合同静态信息表!$B:$B,[9]【SUIT】合同静态信息表!$BF:$BF)</f>
        <v>福建分公司</v>
      </c>
      <c r="F61">
        <f>COUNTIFS($A$2:A61,A61)</f>
        <v>1</v>
      </c>
      <c r="G61" t="str">
        <f t="shared" si="12"/>
        <v>ZHT2022121900115</v>
      </c>
      <c r="L61" s="13" t="s">
        <v>722</v>
      </c>
      <c r="M61" s="25" t="s">
        <v>386</v>
      </c>
      <c r="N61" s="14">
        <v>2398996.91</v>
      </c>
      <c r="O61" t="str">
        <f>_xlfn.XLOOKUP(M61,[9]【SUIT】合同静态信息表!$B:$B,[9]【SUIT】合同静态信息表!$BF:$BF)</f>
        <v>数字建造中心</v>
      </c>
      <c r="P61">
        <f>COUNTIFS($M$2:M61,M61)</f>
        <v>3</v>
      </c>
      <c r="AI61" t="str">
        <f ca="1">IF(COUNTIF(产值及收款计划!C:C,AJ61)&gt;0,"存在","不存在")</f>
        <v>存在</v>
      </c>
      <c r="AJ61" s="34" t="s">
        <v>469</v>
      </c>
      <c r="AK61" s="45">
        <v>34</v>
      </c>
      <c r="AL61" s="40">
        <v>34</v>
      </c>
      <c r="AM61" s="41"/>
      <c r="AN61" s="39"/>
    </row>
    <row r="62" spans="1:40" ht="20.25" x14ac:dyDescent="0.15">
      <c r="A62" t="s">
        <v>628</v>
      </c>
      <c r="B62" t="s">
        <v>723</v>
      </c>
      <c r="C62" s="24">
        <v>820000</v>
      </c>
      <c r="D62" s="24">
        <v>164000</v>
      </c>
      <c r="E62" t="str">
        <f>_xlfn.XLOOKUP(A62,[9]【SUIT】合同静态信息表!$B:$B,[9]【SUIT】合同静态信息表!$BF:$BF)</f>
        <v>福建分公司</v>
      </c>
      <c r="F62">
        <f>COUNTIFS($A$2:A62,A62)</f>
        <v>1</v>
      </c>
      <c r="G62" t="str">
        <f t="shared" si="12"/>
        <v>ZHT2022121900116</v>
      </c>
      <c r="L62" s="13" t="s">
        <v>722</v>
      </c>
      <c r="M62" s="25" t="s">
        <v>386</v>
      </c>
      <c r="N62" s="14">
        <v>831449.23</v>
      </c>
      <c r="O62" t="str">
        <f>_xlfn.XLOOKUP(M62,[9]【SUIT】合同静态信息表!$B:$B,[9]【SUIT】合同静态信息表!$BF:$BF)</f>
        <v>数字建造中心</v>
      </c>
      <c r="P62">
        <f>COUNTIFS($M$2:M62,M62)</f>
        <v>4</v>
      </c>
      <c r="AI62" t="str">
        <f ca="1">IF(COUNTIF(产值及收款计划!C:C,AJ62)&gt;0,"存在","不存在")</f>
        <v>存在</v>
      </c>
      <c r="AJ62" s="34" t="s">
        <v>476</v>
      </c>
      <c r="AK62" s="45">
        <v>12</v>
      </c>
      <c r="AL62" s="40">
        <v>5</v>
      </c>
      <c r="AM62" s="41"/>
      <c r="AN62" s="39"/>
    </row>
    <row r="63" spans="1:40" ht="20.25" x14ac:dyDescent="0.15">
      <c r="A63" t="s">
        <v>364</v>
      </c>
      <c r="B63" t="s">
        <v>724</v>
      </c>
      <c r="C63" s="24">
        <v>1460400</v>
      </c>
      <c r="D63" s="24">
        <v>1460400</v>
      </c>
      <c r="E63" t="str">
        <f>_xlfn.XLOOKUP(A63,[9]【SUIT】合同静态信息表!$B:$B,[9]【SUIT】合同静态信息表!$BF:$BF)</f>
        <v>数字建造中心</v>
      </c>
      <c r="F63">
        <f>COUNTIFS($A$2:A63,A63)</f>
        <v>1</v>
      </c>
      <c r="G63" t="str">
        <f t="shared" si="12"/>
        <v>ZHT2021120100139</v>
      </c>
      <c r="L63" s="13" t="s">
        <v>725</v>
      </c>
      <c r="M63" s="13" t="s">
        <v>726</v>
      </c>
      <c r="N63" s="14">
        <v>45525</v>
      </c>
      <c r="O63" t="str">
        <f>_xlfn.XLOOKUP(M63,[9]【SUIT】合同静态信息表!$B:$B,[9]【SUIT】合同静态信息表!$BF:$BF)</f>
        <v>智能运管中心</v>
      </c>
      <c r="P63">
        <f>COUNTIFS($M$2:M63,M63)</f>
        <v>1</v>
      </c>
      <c r="Q63" t="str">
        <f t="shared" ref="Q63:Q72" si="13">M63</f>
        <v>ZHT2022103100092</v>
      </c>
      <c r="AI63" t="str">
        <f ca="1">IF(COUNTIF(产值及收款计划!C:C,AJ63)&gt;0,"存在","不存在")</f>
        <v>存在</v>
      </c>
      <c r="AJ63" s="34" t="s">
        <v>512</v>
      </c>
      <c r="AK63" s="45">
        <v>15</v>
      </c>
      <c r="AL63" s="40">
        <v>15</v>
      </c>
      <c r="AM63" s="41" t="s">
        <v>174</v>
      </c>
      <c r="AN63" s="39"/>
    </row>
    <row r="64" spans="1:40" ht="20.25" x14ac:dyDescent="0.15">
      <c r="A64" t="s">
        <v>371</v>
      </c>
      <c r="B64" t="s">
        <v>727</v>
      </c>
      <c r="C64" s="24">
        <v>741285.4</v>
      </c>
      <c r="D64" s="24">
        <v>741285.4</v>
      </c>
      <c r="E64" t="str">
        <f>_xlfn.XLOOKUP(A64,[9]【SUIT】合同静态信息表!$B:$B,[9]【SUIT】合同静态信息表!$BF:$BF)</f>
        <v>数字建造中心</v>
      </c>
      <c r="F64">
        <f>COUNTIFS($A$2:A64,A64)</f>
        <v>1</v>
      </c>
      <c r="G64" t="str">
        <f t="shared" si="12"/>
        <v>ZHT2021120100140</v>
      </c>
      <c r="L64" s="13" t="s">
        <v>728</v>
      </c>
      <c r="M64" s="13" t="s">
        <v>729</v>
      </c>
      <c r="N64" s="14">
        <v>600</v>
      </c>
      <c r="O64" t="str">
        <f>_xlfn.XLOOKUP(M64,[9]【SUIT】合同静态信息表!$B:$B,[9]【SUIT】合同静态信息表!$BF:$BF)</f>
        <v>广东分公司</v>
      </c>
      <c r="P64">
        <f>COUNTIFS($M$2:M64,M64)</f>
        <v>1</v>
      </c>
      <c r="Q64" t="str">
        <f t="shared" si="13"/>
        <v>ZHT2020053000021</v>
      </c>
      <c r="AI64" t="str">
        <f ca="1">IF(COUNTIF(产值及收款计划!C:C,AJ64)&gt;0,"存在","不存在")</f>
        <v>存在</v>
      </c>
      <c r="AJ64" s="34" t="s">
        <v>730</v>
      </c>
      <c r="AK64" s="45">
        <v>10</v>
      </c>
      <c r="AL64" s="40">
        <v>10</v>
      </c>
      <c r="AM64" s="41" t="s">
        <v>176</v>
      </c>
      <c r="AN64" s="39" t="s">
        <v>731</v>
      </c>
    </row>
    <row r="65" spans="1:40" ht="20.25" x14ac:dyDescent="0.15">
      <c r="A65" t="s">
        <v>651</v>
      </c>
      <c r="B65" t="s">
        <v>732</v>
      </c>
      <c r="C65" s="24">
        <v>233800</v>
      </c>
      <c r="D65" s="24">
        <v>41400</v>
      </c>
      <c r="E65" t="str">
        <f>_xlfn.XLOOKUP(A65,[9]【SUIT】合同静态信息表!$B:$B,[9]【SUIT】合同静态信息表!$BF:$BF)</f>
        <v>广东分公司</v>
      </c>
      <c r="F65">
        <f>COUNTIFS($A$2:A65,A65)</f>
        <v>1</v>
      </c>
      <c r="G65" t="str">
        <f t="shared" si="12"/>
        <v>SJHT2019121300122</v>
      </c>
      <c r="L65" s="13" t="s">
        <v>733</v>
      </c>
      <c r="M65" s="25" t="s">
        <v>734</v>
      </c>
      <c r="N65" s="14">
        <v>265983.2</v>
      </c>
      <c r="O65" t="str">
        <f>_xlfn.XLOOKUP(M65,[9]【SUIT】合同静态信息表!$B:$B,[9]【SUIT】合同静态信息表!$BF:$BF)</f>
        <v>数字建造中心</v>
      </c>
      <c r="P65">
        <f>COUNTIFS($M$2:M65,M65)</f>
        <v>1</v>
      </c>
      <c r="Q65" t="str">
        <f t="shared" si="13"/>
        <v>ZHT2021050700041</v>
      </c>
      <c r="AI65" t="str">
        <f ca="1">IF(COUNTIF(产值及收款计划!C:C,AJ65)&gt;0,"存在","不存在")</f>
        <v>存在</v>
      </c>
      <c r="AJ65" s="34" t="s">
        <v>735</v>
      </c>
      <c r="AK65" s="45">
        <v>60</v>
      </c>
      <c r="AL65" s="40">
        <v>60</v>
      </c>
      <c r="AM65" s="41" t="s">
        <v>176</v>
      </c>
      <c r="AN65" s="39" t="s">
        <v>736</v>
      </c>
    </row>
    <row r="66" spans="1:40" ht="20.25" x14ac:dyDescent="0.15">
      <c r="A66" t="s">
        <v>654</v>
      </c>
      <c r="B66" t="s">
        <v>737</v>
      </c>
      <c r="C66" s="24">
        <v>635000</v>
      </c>
      <c r="D66" s="24">
        <v>63500</v>
      </c>
      <c r="E66" t="str">
        <f>_xlfn.XLOOKUP(A66,[9]【SUIT】合同静态信息表!$B:$B,[9]【SUIT】合同静态信息表!$BF:$BF)</f>
        <v>数字建造中心</v>
      </c>
      <c r="F66">
        <f>COUNTIFS($A$2:A66,A66)</f>
        <v>1</v>
      </c>
      <c r="G66" t="str">
        <f t="shared" si="12"/>
        <v>ZHT2022092200080</v>
      </c>
      <c r="L66" s="13" t="s">
        <v>738</v>
      </c>
      <c r="M66" s="25" t="s">
        <v>739</v>
      </c>
      <c r="N66" s="14">
        <v>330989.40000000002</v>
      </c>
      <c r="O66" t="str">
        <f>_xlfn.XLOOKUP(M66,[9]【SUIT】合同静态信息表!$B:$B,[9]【SUIT】合同静态信息表!$BF:$BF)</f>
        <v>数字建造中心</v>
      </c>
      <c r="P66">
        <f>COUNTIFS($M$2:M66,M66)</f>
        <v>1</v>
      </c>
      <c r="Q66" t="str">
        <f t="shared" si="13"/>
        <v>ZHT2021051000045</v>
      </c>
      <c r="AI66" t="str">
        <f ca="1">IF(COUNTIF(产值及收款计划!C:C,AJ66)&gt;0,"存在","不存在")</f>
        <v>存在</v>
      </c>
      <c r="AJ66" s="34" t="s">
        <v>740</v>
      </c>
      <c r="AK66" s="45">
        <v>4</v>
      </c>
      <c r="AL66" s="40">
        <v>4</v>
      </c>
      <c r="AM66" s="41" t="s">
        <v>176</v>
      </c>
      <c r="AN66" s="39" t="s">
        <v>736</v>
      </c>
    </row>
    <row r="67" spans="1:40" ht="20.25" x14ac:dyDescent="0.15">
      <c r="A67" t="s">
        <v>741</v>
      </c>
      <c r="B67" t="s">
        <v>742</v>
      </c>
      <c r="C67" s="24">
        <v>489206</v>
      </c>
      <c r="D67" t="s">
        <v>397</v>
      </c>
      <c r="E67" t="str">
        <f>_xlfn.XLOOKUP(A67,[9]【SUIT】合同静态信息表!$B:$B,[9]【SUIT】合同静态信息表!$BF:$BF)</f>
        <v>广东分公司</v>
      </c>
      <c r="F67">
        <f>COUNTIFS($A$2:A67,A67)</f>
        <v>1</v>
      </c>
      <c r="G67" t="str">
        <f t="shared" si="12"/>
        <v>ZHT2022030800022</v>
      </c>
      <c r="L67" s="13" t="s">
        <v>743</v>
      </c>
      <c r="M67" s="25" t="s">
        <v>744</v>
      </c>
      <c r="N67" s="14">
        <v>649133.80000000005</v>
      </c>
      <c r="O67" t="str">
        <f>_xlfn.XLOOKUP(M67,[9]【SUIT】合同静态信息表!$B:$B,[9]【SUIT】合同静态信息表!$BF:$BF)</f>
        <v>数字建造中心</v>
      </c>
      <c r="P67">
        <f>COUNTIFS($M$2:M67,M67)</f>
        <v>1</v>
      </c>
      <c r="Q67" t="str">
        <f t="shared" si="13"/>
        <v>ZHT2021051000046</v>
      </c>
      <c r="AI67" t="str">
        <f ca="1">IF(COUNTIF(产值及收款计划!C:C,AJ67)&gt;0,"存在","不存在")</f>
        <v>存在</v>
      </c>
      <c r="AJ67" s="34" t="s">
        <v>745</v>
      </c>
      <c r="AK67" s="45">
        <v>45</v>
      </c>
      <c r="AL67" s="40">
        <v>45</v>
      </c>
      <c r="AM67" s="41" t="s">
        <v>176</v>
      </c>
      <c r="AN67" s="39" t="s">
        <v>736</v>
      </c>
    </row>
    <row r="68" spans="1:40" ht="20.25" x14ac:dyDescent="0.15">
      <c r="A68" t="s">
        <v>386</v>
      </c>
      <c r="B68" t="s">
        <v>746</v>
      </c>
      <c r="C68" s="24">
        <v>21687000</v>
      </c>
      <c r="D68" s="24">
        <v>528000</v>
      </c>
      <c r="E68" t="str">
        <f>_xlfn.XLOOKUP(A68,[9]【SUIT】合同静态信息表!$B:$B,[9]【SUIT】合同静态信息表!$BF:$BF)</f>
        <v>数字建造中心</v>
      </c>
      <c r="F68">
        <f>COUNTIFS($A$2:A68,A68)</f>
        <v>1</v>
      </c>
      <c r="G68" t="str">
        <f t="shared" si="12"/>
        <v>ZHT2022051300038</v>
      </c>
      <c r="L68" s="13" t="s">
        <v>747</v>
      </c>
      <c r="M68" s="13" t="s">
        <v>748</v>
      </c>
      <c r="N68" s="14">
        <v>276800</v>
      </c>
      <c r="O68" t="str">
        <f>_xlfn.XLOOKUP(M68,[9]【SUIT】合同静态信息表!$B:$B,[9]【SUIT】合同静态信息表!$BF:$BF)</f>
        <v>数字建造中心</v>
      </c>
      <c r="P68">
        <f>COUNTIFS($M$2:M68,M68)</f>
        <v>1</v>
      </c>
      <c r="Q68" t="str">
        <f t="shared" si="13"/>
        <v>ZHT2021020200008</v>
      </c>
      <c r="AI68" t="str">
        <f ca="1">IF(COUNTIF(产值及收款计划!C:C,AJ68)&gt;0,"存在","不存在")</f>
        <v>存在</v>
      </c>
      <c r="AJ68" s="34" t="s">
        <v>749</v>
      </c>
      <c r="AK68" s="45">
        <v>55</v>
      </c>
      <c r="AL68" s="40">
        <v>55</v>
      </c>
      <c r="AM68" s="41" t="s">
        <v>174</v>
      </c>
      <c r="AN68" s="39"/>
    </row>
    <row r="69" spans="1:40" ht="20.25" x14ac:dyDescent="0.15">
      <c r="A69" t="s">
        <v>386</v>
      </c>
      <c r="B69" t="s">
        <v>746</v>
      </c>
      <c r="C69" s="24">
        <v>21687000</v>
      </c>
      <c r="D69" s="24">
        <v>772000</v>
      </c>
      <c r="E69" t="str">
        <f>_xlfn.XLOOKUP(A69,[9]【SUIT】合同静态信息表!$B:$B,[9]【SUIT】合同静态信息表!$BF:$BF)</f>
        <v>数字建造中心</v>
      </c>
      <c r="F69">
        <f>COUNTIFS($A$2:A69,A69)</f>
        <v>2</v>
      </c>
      <c r="L69" s="13" t="s">
        <v>750</v>
      </c>
      <c r="M69" s="13" t="s">
        <v>751</v>
      </c>
      <c r="N69" s="14">
        <v>8770.7999999999993</v>
      </c>
      <c r="O69" t="str">
        <f>_xlfn.XLOOKUP(M69,[9]【SUIT】合同静态信息表!$B:$B,[9]【SUIT】合同静态信息表!$BF:$BF)</f>
        <v>智能运管中心</v>
      </c>
      <c r="P69">
        <f>COUNTIFS($M$2:M69,M69)</f>
        <v>1</v>
      </c>
      <c r="Q69" t="str">
        <f t="shared" si="13"/>
        <v>ZHT2022122200123</v>
      </c>
      <c r="AI69" t="str">
        <f ca="1">IF(COUNTIF(产值及收款计划!C:C,AJ69)&gt;0,"存在","不存在")</f>
        <v>存在</v>
      </c>
      <c r="AJ69" s="34" t="s">
        <v>531</v>
      </c>
      <c r="AK69" s="45">
        <v>14</v>
      </c>
      <c r="AL69" s="40">
        <v>14</v>
      </c>
      <c r="AM69" s="41" t="s">
        <v>176</v>
      </c>
      <c r="AN69" s="39" t="s">
        <v>752</v>
      </c>
    </row>
    <row r="70" spans="1:40" ht="20.25" x14ac:dyDescent="0.15">
      <c r="A70" t="s">
        <v>662</v>
      </c>
      <c r="B70" t="s">
        <v>753</v>
      </c>
      <c r="C70" s="24">
        <v>6090000</v>
      </c>
      <c r="D70" s="24">
        <v>6090000</v>
      </c>
      <c r="E70" t="str">
        <f>_xlfn.XLOOKUP(A70,[9]【SUIT】合同静态信息表!$B:$B,[9]【SUIT】合同静态信息表!$BF:$BF)</f>
        <v>福建分公司</v>
      </c>
      <c r="F70">
        <f>COUNTIFS($A$2:A70,A70)</f>
        <v>1</v>
      </c>
      <c r="G70" t="str">
        <f t="shared" ref="G70:G74" si="14">A70</f>
        <v>ZHT2022122700124</v>
      </c>
      <c r="L70" s="13" t="s">
        <v>754</v>
      </c>
      <c r="M70" s="13" t="s">
        <v>755</v>
      </c>
      <c r="N70" s="14">
        <v>6500</v>
      </c>
      <c r="O70" t="str">
        <f>_xlfn.XLOOKUP(M70,[9]【SUIT】合同静态信息表!$B:$B,[9]【SUIT】合同静态信息表!$BF:$BF)</f>
        <v>智能运管中心</v>
      </c>
      <c r="P70">
        <f>COUNTIFS($M$2:M70,M70)</f>
        <v>1</v>
      </c>
      <c r="Q70" t="str">
        <f t="shared" si="13"/>
        <v>ZHT2021031900021</v>
      </c>
      <c r="AI70" t="str">
        <f ca="1">IF(COUNTIF(产值及收款计划!C:C,AJ70)&gt;0,"存在","不存在")</f>
        <v>存在</v>
      </c>
      <c r="AJ70" s="34" t="s">
        <v>756</v>
      </c>
      <c r="AK70" s="45">
        <v>6</v>
      </c>
      <c r="AL70" s="40">
        <v>6</v>
      </c>
      <c r="AM70" s="41" t="s">
        <v>176</v>
      </c>
      <c r="AN70" s="39" t="s">
        <v>752</v>
      </c>
    </row>
    <row r="71" spans="1:40" ht="20.25" x14ac:dyDescent="0.15">
      <c r="A71" t="s">
        <v>666</v>
      </c>
      <c r="B71" t="s">
        <v>757</v>
      </c>
      <c r="C71" s="24">
        <v>841501</v>
      </c>
      <c r="D71">
        <v>1</v>
      </c>
      <c r="E71" t="str">
        <f>_xlfn.XLOOKUP(A71,[9]【SUIT】合同静态信息表!$B:$B,[9]【SUIT】合同静态信息表!$BF:$BF)</f>
        <v>广东分公司</v>
      </c>
      <c r="F71">
        <f>COUNTIFS($A$2:A71,A71)</f>
        <v>1</v>
      </c>
      <c r="G71" t="str">
        <f t="shared" si="14"/>
        <v>ZHT2020120700103</v>
      </c>
      <c r="L71" s="13" t="s">
        <v>758</v>
      </c>
      <c r="M71" s="13" t="s">
        <v>378</v>
      </c>
      <c r="N71" s="14">
        <v>844288.5</v>
      </c>
      <c r="O71" t="str">
        <f>_xlfn.XLOOKUP(M71,[9]【SUIT】合同静态信息表!$B:$B,[9]【SUIT】合同静态信息表!$BF:$BF)</f>
        <v>数字建造中心</v>
      </c>
      <c r="P71">
        <f>COUNTIFS($M$2:M71,M71)</f>
        <v>1</v>
      </c>
      <c r="Q71" t="str">
        <f t="shared" si="13"/>
        <v>ZHT2021081200096</v>
      </c>
      <c r="AI71" t="str">
        <f ca="1">IF(COUNTIF(产值及收款计划!C:C,AJ71)&gt;0,"存在","不存在")</f>
        <v>存在</v>
      </c>
      <c r="AJ71" s="34" t="s">
        <v>564</v>
      </c>
      <c r="AK71" s="45">
        <v>71</v>
      </c>
      <c r="AL71" s="40">
        <v>61</v>
      </c>
      <c r="AM71" s="41" t="s">
        <v>175</v>
      </c>
      <c r="AN71" s="39"/>
    </row>
    <row r="72" spans="1:40" ht="20.25" x14ac:dyDescent="0.15">
      <c r="A72" t="s">
        <v>460</v>
      </c>
      <c r="B72" t="s">
        <v>481</v>
      </c>
      <c r="C72" s="24">
        <v>388400</v>
      </c>
      <c r="D72" s="24">
        <v>102155</v>
      </c>
      <c r="E72" t="str">
        <f>_xlfn.XLOOKUP(A72,[9]【SUIT】合同静态信息表!$B:$B,[9]【SUIT】合同静态信息表!$BF:$BF)</f>
        <v>广东分公司</v>
      </c>
      <c r="F72">
        <f>COUNTIFS($A$2:A72,A72)</f>
        <v>2</v>
      </c>
      <c r="L72" s="13" t="s">
        <v>759</v>
      </c>
      <c r="M72" s="25" t="s">
        <v>760</v>
      </c>
      <c r="N72" s="14">
        <v>274763.3</v>
      </c>
      <c r="O72" t="str">
        <f>_xlfn.XLOOKUP(M72,[9]【SUIT】合同静态信息表!$B:$B,[9]【SUIT】合同静态信息表!$BF:$BF)</f>
        <v>数字建造中心</v>
      </c>
      <c r="P72">
        <f>COUNTIFS($M$2:M72,M72)</f>
        <v>1</v>
      </c>
      <c r="Q72" t="str">
        <f t="shared" si="13"/>
        <v>ZHT2021051000043</v>
      </c>
      <c r="AI72" t="str">
        <f ca="1">IF(COUNTIF(产值及收款计划!C:C,AJ72)&gt;0,"存在","不存在")</f>
        <v>存在</v>
      </c>
      <c r="AJ72" s="34" t="s">
        <v>761</v>
      </c>
      <c r="AK72" s="45">
        <v>36</v>
      </c>
      <c r="AL72" s="40">
        <v>36</v>
      </c>
      <c r="AM72" s="41" t="s">
        <v>174</v>
      </c>
      <c r="AN72" s="39" t="s">
        <v>394</v>
      </c>
    </row>
    <row r="73" spans="1:40" ht="20.25" x14ac:dyDescent="0.15">
      <c r="A73" t="s">
        <v>673</v>
      </c>
      <c r="B73" t="s">
        <v>762</v>
      </c>
      <c r="C73" s="24">
        <v>99200</v>
      </c>
      <c r="D73" s="24">
        <v>99200</v>
      </c>
      <c r="E73" t="str">
        <f>_xlfn.XLOOKUP(A73,[9]【SUIT】合同静态信息表!$B:$B,[9]【SUIT】合同静态信息表!$BF:$BF)</f>
        <v>广东分公司</v>
      </c>
      <c r="F73">
        <f>COUNTIFS($A$2:A73,A73)</f>
        <v>1</v>
      </c>
      <c r="G73" t="str">
        <f t="shared" si="14"/>
        <v>SJHT2019121300123</v>
      </c>
      <c r="L73" s="13" t="s">
        <v>763</v>
      </c>
      <c r="M73" s="25" t="s">
        <v>428</v>
      </c>
      <c r="N73" s="14">
        <v>49424</v>
      </c>
      <c r="O73" t="str">
        <f>_xlfn.XLOOKUP(M73,[9]【SUIT】合同静态信息表!$B:$B,[9]【SUIT】合同静态信息表!$BF:$BF)</f>
        <v>数字建造中心</v>
      </c>
      <c r="P73">
        <f>COUNTIFS($M$2:M73,M73)</f>
        <v>2</v>
      </c>
      <c r="AI73" t="str">
        <f ca="1">IF(COUNTIF(产值及收款计划!C:C,AJ73)&gt;0,"存在","不存在")</f>
        <v>存在</v>
      </c>
      <c r="AJ73" s="34" t="s">
        <v>764</v>
      </c>
      <c r="AK73" s="45">
        <v>28</v>
      </c>
      <c r="AL73" s="40">
        <v>28</v>
      </c>
      <c r="AM73" s="41" t="s">
        <v>174</v>
      </c>
      <c r="AN73" s="39"/>
    </row>
    <row r="74" spans="1:40" ht="20.25" x14ac:dyDescent="0.15">
      <c r="A74" t="s">
        <v>524</v>
      </c>
      <c r="B74" t="s">
        <v>525</v>
      </c>
      <c r="C74" s="24">
        <v>8470000</v>
      </c>
      <c r="D74" s="24">
        <v>278264</v>
      </c>
      <c r="E74" t="str">
        <f>_xlfn.XLOOKUP(A74,[9]【SUIT】合同静态信息表!$B:$B,[9]【SUIT】合同静态信息表!$BF:$BF)</f>
        <v>广东分公司</v>
      </c>
      <c r="F74">
        <f>COUNTIFS($A$2:A74,A74)</f>
        <v>1</v>
      </c>
      <c r="G74" t="str">
        <f t="shared" si="14"/>
        <v>SJHT2019111900092</v>
      </c>
      <c r="L74" s="13" t="s">
        <v>763</v>
      </c>
      <c r="M74" s="25" t="s">
        <v>428</v>
      </c>
      <c r="N74" s="14">
        <v>107160</v>
      </c>
      <c r="O74" t="str">
        <f>_xlfn.XLOOKUP(M74,[9]【SUIT】合同静态信息表!$B:$B,[9]【SUIT】合同静态信息表!$BF:$BF)</f>
        <v>数字建造中心</v>
      </c>
      <c r="P74">
        <f>COUNTIFS($M$2:M74,M74)</f>
        <v>3</v>
      </c>
      <c r="AI74" t="str">
        <f ca="1">IF(COUNTIF(产值及收款计划!C:C,AJ74)&gt;0,"存在","不存在")</f>
        <v>存在</v>
      </c>
      <c r="AJ74" s="34" t="s">
        <v>765</v>
      </c>
      <c r="AK74" s="45">
        <v>10</v>
      </c>
      <c r="AL74" s="40">
        <v>10</v>
      </c>
      <c r="AM74" s="41" t="s">
        <v>174</v>
      </c>
      <c r="AN74" s="39"/>
    </row>
    <row r="75" spans="1:40" ht="20.25" x14ac:dyDescent="0.15">
      <c r="A75" t="s">
        <v>524</v>
      </c>
      <c r="B75" t="s">
        <v>525</v>
      </c>
      <c r="C75" s="24">
        <v>8470000</v>
      </c>
      <c r="D75" s="24">
        <v>732255</v>
      </c>
      <c r="E75" t="str">
        <f>_xlfn.XLOOKUP(A75,[9]【SUIT】合同静态信息表!$B:$B,[9]【SUIT】合同静态信息表!$BF:$BF)</f>
        <v>广东分公司</v>
      </c>
      <c r="F75">
        <f>COUNTIFS($A$2:A75,A75)</f>
        <v>2</v>
      </c>
      <c r="L75" s="13" t="s">
        <v>766</v>
      </c>
      <c r="M75" s="25" t="s">
        <v>745</v>
      </c>
      <c r="N75" s="14">
        <v>149875</v>
      </c>
      <c r="O75" t="str">
        <f>_xlfn.XLOOKUP(M75,[9]【SUIT】合同静态信息表!$B:$B,[9]【SUIT】合同静态信息表!$BF:$BF)</f>
        <v>广东分公司</v>
      </c>
      <c r="P75">
        <f>COUNTIFS($M$2:M75,M75)</f>
        <v>1</v>
      </c>
      <c r="Q75" t="str">
        <f>M75</f>
        <v>ZHT2023032900030</v>
      </c>
      <c r="AI75" t="str">
        <f ca="1">IF(COUNTIF(产值及收款计划!C:C,AJ75)&gt;0,"存在","不存在")</f>
        <v>存在</v>
      </c>
      <c r="AJ75" s="34" t="s">
        <v>767</v>
      </c>
      <c r="AK75" s="45">
        <v>90</v>
      </c>
      <c r="AL75" s="40">
        <v>90</v>
      </c>
      <c r="AM75" s="41" t="s">
        <v>174</v>
      </c>
      <c r="AN75" s="39"/>
    </row>
    <row r="76" spans="1:40" ht="20.25" x14ac:dyDescent="0.15">
      <c r="A76" t="s">
        <v>683</v>
      </c>
      <c r="B76" t="s">
        <v>768</v>
      </c>
      <c r="C76" s="24">
        <v>573924</v>
      </c>
      <c r="D76" s="24">
        <v>114784.8</v>
      </c>
      <c r="E76" t="str">
        <f>_xlfn.XLOOKUP(A76,[9]【SUIT】合同静态信息表!$B:$B,[9]【SUIT】合同静态信息表!$BF:$BF)</f>
        <v>广东分公司</v>
      </c>
      <c r="F76">
        <f>COUNTIFS($A$2:A76,A76)</f>
        <v>1</v>
      </c>
      <c r="G76" t="str">
        <f t="shared" ref="G76:G81" si="15">A76</f>
        <v>ZHT2022071500056</v>
      </c>
      <c r="L76" s="13" t="s">
        <v>766</v>
      </c>
      <c r="M76" s="25" t="s">
        <v>745</v>
      </c>
      <c r="N76" s="14">
        <v>279700</v>
      </c>
      <c r="O76" t="str">
        <f>_xlfn.XLOOKUP(M76,[9]【SUIT】合同静态信息表!$B:$B,[9]【SUIT】合同静态信息表!$BF:$BF)</f>
        <v>广东分公司</v>
      </c>
      <c r="P76">
        <f>COUNTIFS($M$2:M76,M76)</f>
        <v>2</v>
      </c>
      <c r="AI76" t="str">
        <f ca="1">IF(COUNTIF(产值及收款计划!C:C,AJ76)&gt;0,"存在","不存在")</f>
        <v>存在</v>
      </c>
      <c r="AJ76" s="34" t="s">
        <v>769</v>
      </c>
      <c r="AK76" s="45">
        <v>55</v>
      </c>
      <c r="AL76" s="40">
        <v>55</v>
      </c>
      <c r="AM76" s="41" t="s">
        <v>176</v>
      </c>
      <c r="AN76" s="39" t="s">
        <v>770</v>
      </c>
    </row>
    <row r="77" spans="1:40" ht="384.75" x14ac:dyDescent="0.15">
      <c r="A77" t="s">
        <v>683</v>
      </c>
      <c r="B77" t="s">
        <v>768</v>
      </c>
      <c r="C77" s="24">
        <v>573924</v>
      </c>
      <c r="D77" s="24">
        <v>114784.8</v>
      </c>
      <c r="E77" t="str">
        <f>_xlfn.XLOOKUP(A77,[9]【SUIT】合同静态信息表!$B:$B,[9]【SUIT】合同静态信息表!$BF:$BF)</f>
        <v>广东分公司</v>
      </c>
      <c r="F77">
        <f>COUNTIFS($A$2:A77,A77)</f>
        <v>2</v>
      </c>
      <c r="L77" s="13" t="s">
        <v>771</v>
      </c>
      <c r="M77" s="13" t="s">
        <v>772</v>
      </c>
      <c r="N77" s="14">
        <v>54370</v>
      </c>
      <c r="O77" t="str">
        <f>_xlfn.XLOOKUP(M77,[9]【SUIT】合同静态信息表!$B:$B,[9]【SUIT】合同静态信息表!$BF:$BF)</f>
        <v>智能运管中心</v>
      </c>
      <c r="P77">
        <f>COUNTIFS($M$2:M77,M77)</f>
        <v>1</v>
      </c>
      <c r="Q77" t="str">
        <f>M77</f>
        <v>ZHT2023061300053</v>
      </c>
      <c r="AI77" t="str">
        <f ca="1">IF(COUNTIF(产值及收款计划!C:C,AJ77)&gt;0,"存在","不存在")</f>
        <v>存在</v>
      </c>
      <c r="AJ77" s="34" t="s">
        <v>574</v>
      </c>
      <c r="AK77" s="45">
        <v>300</v>
      </c>
      <c r="AL77" s="40">
        <v>300</v>
      </c>
      <c r="AM77" s="41" t="s">
        <v>176</v>
      </c>
      <c r="AN77" s="42" t="s">
        <v>773</v>
      </c>
    </row>
    <row r="78" spans="1:40" ht="20.25" x14ac:dyDescent="0.15">
      <c r="A78" t="s">
        <v>774</v>
      </c>
      <c r="B78" t="s">
        <v>775</v>
      </c>
      <c r="C78" s="24">
        <v>1120000</v>
      </c>
      <c r="D78" t="s">
        <v>397</v>
      </c>
      <c r="E78" t="str">
        <f>_xlfn.XLOOKUP(A78,[9]【SUIT】合同静态信息表!$B:$B,[9]【SUIT】合同静态信息表!$BF:$BF)</f>
        <v>数智管理中心</v>
      </c>
      <c r="F78">
        <f>COUNTIFS($A$2:A78,A78)</f>
        <v>1</v>
      </c>
      <c r="G78" t="str">
        <f t="shared" si="15"/>
        <v>ZHT2021122200157</v>
      </c>
      <c r="L78" s="13" t="s">
        <v>776</v>
      </c>
      <c r="M78" s="13" t="s">
        <v>730</v>
      </c>
      <c r="N78" s="14">
        <v>187500</v>
      </c>
      <c r="O78" t="str">
        <f>_xlfn.XLOOKUP(M78,[9]【SUIT】合同静态信息表!$B:$B,[9]【SUIT】合同静态信息表!$BF:$BF)</f>
        <v>广东分公司</v>
      </c>
      <c r="P78">
        <f>COUNTIFS($M$2:M78,M78)</f>
        <v>1</v>
      </c>
      <c r="Q78" t="str">
        <f>M78</f>
        <v>ZHT2023070700062</v>
      </c>
      <c r="AI78" t="str">
        <f ca="1">IF(COUNTIF(产值及收款计划!C:C,AJ78)&gt;0,"存在","不存在")</f>
        <v>存在</v>
      </c>
      <c r="AJ78" s="34" t="s">
        <v>777</v>
      </c>
      <c r="AK78" s="45">
        <v>54</v>
      </c>
      <c r="AL78" s="40">
        <v>54</v>
      </c>
      <c r="AM78" s="41" t="s">
        <v>175</v>
      </c>
      <c r="AN78" s="39" t="s">
        <v>778</v>
      </c>
    </row>
    <row r="79" spans="1:40" ht="20.25" x14ac:dyDescent="0.15">
      <c r="A79" t="s">
        <v>779</v>
      </c>
      <c r="B79" t="s">
        <v>780</v>
      </c>
      <c r="C79" s="24">
        <v>604200</v>
      </c>
      <c r="D79" s="24">
        <v>108120</v>
      </c>
      <c r="E79" t="str">
        <f>_xlfn.XLOOKUP(A79,[9]【SUIT】合同静态信息表!$B:$B,[9]【SUIT】合同静态信息表!$BF:$BF)</f>
        <v>广东分公司</v>
      </c>
      <c r="F79">
        <f>COUNTIFS($A$2:A79,A79)</f>
        <v>1</v>
      </c>
      <c r="G79" t="str">
        <f t="shared" si="15"/>
        <v>ZHT2021083000102</v>
      </c>
      <c r="L79" s="13" t="s">
        <v>781</v>
      </c>
      <c r="M79" s="13" t="s">
        <v>782</v>
      </c>
      <c r="N79" s="14">
        <v>7394.29</v>
      </c>
      <c r="O79" t="str">
        <f>_xlfn.XLOOKUP(M79,[9]【SUIT】合同静态信息表!$B:$B,[9]【SUIT】合同静态信息表!$BF:$BF)</f>
        <v>广东分公司</v>
      </c>
      <c r="P79">
        <f>COUNTIFS($M$2:M79,M79)</f>
        <v>1</v>
      </c>
      <c r="Q79" t="str">
        <f>M79</f>
        <v>ZHT2023061200052</v>
      </c>
      <c r="AI79" t="str">
        <f ca="1">IF(COUNTIF(产值及收款计划!C:C,AJ79)&gt;0,"存在","不存在")</f>
        <v>存在</v>
      </c>
      <c r="AJ79" s="34" t="s">
        <v>783</v>
      </c>
      <c r="AK79" s="45">
        <v>100</v>
      </c>
      <c r="AL79" s="40">
        <v>100</v>
      </c>
      <c r="AM79" s="41" t="s">
        <v>174</v>
      </c>
      <c r="AN79" s="39" t="s">
        <v>784</v>
      </c>
    </row>
    <row r="80" spans="1:40" ht="20.25" x14ac:dyDescent="0.15">
      <c r="A80" t="s">
        <v>785</v>
      </c>
      <c r="B80" t="s">
        <v>786</v>
      </c>
      <c r="C80" s="24">
        <v>8479102.75</v>
      </c>
      <c r="D80" t="s">
        <v>397</v>
      </c>
      <c r="E80" t="str">
        <f>_xlfn.XLOOKUP(A80,[9]【SUIT】合同静态信息表!$B:$B,[9]【SUIT】合同静态信息表!$BF:$BF)</f>
        <v>智能运管中心</v>
      </c>
      <c r="F80">
        <f>COUNTIFS($A$2:A80,A80)</f>
        <v>1</v>
      </c>
      <c r="G80" t="str">
        <f t="shared" si="15"/>
        <v>ZHT2020121500120</v>
      </c>
      <c r="L80" s="13" t="s">
        <v>681</v>
      </c>
      <c r="M80" s="25" t="s">
        <v>564</v>
      </c>
      <c r="N80" s="14">
        <v>255000</v>
      </c>
      <c r="O80" t="str">
        <f>_xlfn.XLOOKUP(M80,[9]【SUIT】合同静态信息表!$B:$B,[9]【SUIT】合同静态信息表!$BF:$BF)</f>
        <v>广东分公司</v>
      </c>
      <c r="P80">
        <f>COUNTIFS($M$2:M80,M80)</f>
        <v>2</v>
      </c>
      <c r="AI80" t="str">
        <f ca="1">IF(COUNTIF(产值及收款计划!C:C,AJ80)&gt;0,"存在","不存在")</f>
        <v>存在</v>
      </c>
      <c r="AJ80" s="34" t="s">
        <v>787</v>
      </c>
      <c r="AK80" s="45">
        <v>100</v>
      </c>
      <c r="AL80" s="40">
        <v>100</v>
      </c>
      <c r="AM80" s="41" t="s">
        <v>175</v>
      </c>
      <c r="AN80" s="39" t="s">
        <v>788</v>
      </c>
    </row>
    <row r="81" spans="1:40" ht="20.25" x14ac:dyDescent="0.15">
      <c r="A81" t="s">
        <v>555</v>
      </c>
      <c r="B81" t="s">
        <v>556</v>
      </c>
      <c r="C81" s="24">
        <v>517800</v>
      </c>
      <c r="D81" s="24">
        <v>225716.15</v>
      </c>
      <c r="E81" t="str">
        <f>_xlfn.XLOOKUP(A81,[9]【SUIT】合同静态信息表!$B:$B,[9]【SUIT】合同静态信息表!$BF:$BF)</f>
        <v>广东分公司</v>
      </c>
      <c r="F81">
        <f>COUNTIFS($A$2:A81,A81)</f>
        <v>1</v>
      </c>
      <c r="G81" t="str">
        <f t="shared" si="15"/>
        <v>ZHT2023022400020</v>
      </c>
      <c r="L81" s="13" t="s">
        <v>789</v>
      </c>
      <c r="M81" s="13" t="s">
        <v>790</v>
      </c>
      <c r="N81" s="14">
        <v>780000</v>
      </c>
      <c r="O81" t="str">
        <f>_xlfn.XLOOKUP(M81,[9]【SUIT】合同静态信息表!$B:$B,[9]【SUIT】合同静态信息表!$BF:$BF)</f>
        <v>广东分公司</v>
      </c>
      <c r="P81">
        <f>COUNTIFS($M$2:M81,M81)</f>
        <v>1</v>
      </c>
      <c r="Q81" t="str">
        <f>M81</f>
        <v>ZHT2022122800128</v>
      </c>
      <c r="AI81" t="str">
        <f ca="1">IF(COUNTIF(产值及收款计划!C:C,AJ81)&gt;0,"存在","不存在")</f>
        <v>存在</v>
      </c>
      <c r="AJ81" s="34" t="s">
        <v>791</v>
      </c>
      <c r="AK81" s="45">
        <v>24</v>
      </c>
      <c r="AL81" s="40">
        <v>24</v>
      </c>
      <c r="AM81" s="41" t="s">
        <v>175</v>
      </c>
      <c r="AN81" s="39"/>
    </row>
    <row r="82" spans="1:40" ht="20.25" x14ac:dyDescent="0.15">
      <c r="A82" t="s">
        <v>395</v>
      </c>
      <c r="B82" t="s">
        <v>396</v>
      </c>
      <c r="C82" s="24">
        <v>1012500</v>
      </c>
      <c r="E82" t="str">
        <f>_xlfn.XLOOKUP(A82,[9]【SUIT】合同静态信息表!$B:$B,[9]【SUIT】合同静态信息表!$BF:$BF)</f>
        <v>数字建造中心</v>
      </c>
      <c r="F82">
        <f>COUNTIFS($A$2:A82,A82)</f>
        <v>3</v>
      </c>
      <c r="L82" s="13" t="s">
        <v>792</v>
      </c>
      <c r="M82" s="25" t="s">
        <v>700</v>
      </c>
      <c r="N82" s="14">
        <v>144000</v>
      </c>
      <c r="O82" t="str">
        <f>_xlfn.XLOOKUP(M82,[9]【SUIT】合同静态信息表!$B:$B,[9]【SUIT】合同静态信息表!$BF:$BF)</f>
        <v>福建分公司</v>
      </c>
      <c r="P82">
        <f>COUNTIFS($M$2:M82,M82)</f>
        <v>2</v>
      </c>
      <c r="AI82" t="str">
        <f ca="1">IF(COUNTIF(产值及收款计划!C:C,AJ82)&gt;0,"存在","不存在")</f>
        <v>存在</v>
      </c>
      <c r="AJ82" s="34" t="s">
        <v>793</v>
      </c>
      <c r="AK82" s="45">
        <v>45</v>
      </c>
      <c r="AL82" s="40">
        <v>45</v>
      </c>
      <c r="AM82" s="41" t="s">
        <v>174</v>
      </c>
      <c r="AN82" s="39"/>
    </row>
    <row r="83" spans="1:40" ht="20.25" x14ac:dyDescent="0.15">
      <c r="A83" t="s">
        <v>551</v>
      </c>
      <c r="B83" t="s">
        <v>552</v>
      </c>
      <c r="C83" s="24">
        <v>1237500</v>
      </c>
      <c r="E83" t="str">
        <f>_xlfn.XLOOKUP(A83,[9]【SUIT】合同静态信息表!$B:$B,[9]【SUIT】合同静态信息表!$BF:$BF)</f>
        <v>数字建造中心</v>
      </c>
      <c r="F83">
        <f>COUNTIFS($A$2:A83,A83)</f>
        <v>2</v>
      </c>
      <c r="L83" s="13" t="s">
        <v>794</v>
      </c>
      <c r="M83" s="13" t="s">
        <v>795</v>
      </c>
      <c r="N83" s="14">
        <v>1300000</v>
      </c>
      <c r="O83" t="str">
        <f>_xlfn.XLOOKUP(M83,[9]【SUIT】合同静态信息表!$B:$B,[9]【SUIT】合同静态信息表!$BF:$BF)</f>
        <v>数字建造中心</v>
      </c>
      <c r="P83">
        <f>COUNTIFS($M$2:M83,M83)</f>
        <v>1</v>
      </c>
      <c r="Q83" t="str">
        <f>M83</f>
        <v>ZHT2021082500101</v>
      </c>
      <c r="AI83" t="str">
        <f ca="1">IF(COUNTIF(产值及收款计划!C:C,AJ83)&gt;0,"存在","不存在")</f>
        <v>存在</v>
      </c>
      <c r="AJ83" s="34" t="s">
        <v>796</v>
      </c>
      <c r="AK83" s="45">
        <v>47</v>
      </c>
      <c r="AL83" s="40">
        <v>6</v>
      </c>
      <c r="AM83" s="41" t="s">
        <v>175</v>
      </c>
      <c r="AN83" s="39"/>
    </row>
    <row r="84" spans="1:40" ht="20.25" x14ac:dyDescent="0.15">
      <c r="A84" t="s">
        <v>489</v>
      </c>
      <c r="B84" t="s">
        <v>530</v>
      </c>
      <c r="C84" s="24">
        <v>1615765</v>
      </c>
      <c r="D84" s="24">
        <v>173145.60000000001</v>
      </c>
      <c r="E84" t="str">
        <f>_xlfn.XLOOKUP(A84,[9]【SUIT】合同静态信息表!$B:$B,[9]【SUIT】合同静态信息表!$BF:$BF)</f>
        <v>广东分公司</v>
      </c>
      <c r="F84">
        <f>COUNTIFS($A$2:A84,A84)</f>
        <v>3</v>
      </c>
      <c r="L84" s="13" t="s">
        <v>797</v>
      </c>
      <c r="M84" s="25" t="s">
        <v>555</v>
      </c>
      <c r="N84" s="14">
        <v>12183.85</v>
      </c>
      <c r="O84" t="str">
        <f>_xlfn.XLOOKUP(M84,[9]【SUIT】合同静态信息表!$B:$B,[9]【SUIT】合同静态信息表!$BF:$BF)</f>
        <v>广东分公司</v>
      </c>
      <c r="P84">
        <f>COUNTIFS($M$2:M84,M84)</f>
        <v>2</v>
      </c>
      <c r="AI84" t="str">
        <f ca="1">IF(COUNTIF(产值及收款计划!C:C,AJ84)&gt;0,"存在","不存在")</f>
        <v>存在</v>
      </c>
      <c r="AJ84" s="34" t="s">
        <v>629</v>
      </c>
      <c r="AK84" s="45">
        <v>118</v>
      </c>
      <c r="AL84" s="40">
        <v>118</v>
      </c>
      <c r="AM84" s="41" t="s">
        <v>176</v>
      </c>
      <c r="AN84" s="39" t="s">
        <v>798</v>
      </c>
    </row>
    <row r="85" spans="1:40" ht="20.25" x14ac:dyDescent="0.15">
      <c r="A85" t="s">
        <v>599</v>
      </c>
      <c r="B85" t="s">
        <v>694</v>
      </c>
      <c r="C85" s="24">
        <v>28278042</v>
      </c>
      <c r="D85" s="24">
        <v>46417.42</v>
      </c>
      <c r="E85" t="str">
        <f>_xlfn.XLOOKUP(A85,[9]【SUIT】合同静态信息表!$B:$B,[9]【SUIT】合同静态信息表!$BF:$BF)</f>
        <v>数字建造中心</v>
      </c>
      <c r="F85">
        <f>COUNTIFS($A$2:A85,A85)</f>
        <v>2</v>
      </c>
      <c r="L85" s="13" t="s">
        <v>799</v>
      </c>
      <c r="M85" s="25" t="s">
        <v>555</v>
      </c>
      <c r="N85" s="14">
        <v>10000</v>
      </c>
      <c r="O85" t="str">
        <f>_xlfn.XLOOKUP(M85,[9]【SUIT】合同静态信息表!$B:$B,[9]【SUIT】合同静态信息表!$BF:$BF)</f>
        <v>广东分公司</v>
      </c>
      <c r="P85">
        <f>COUNTIFS($M$2:M85,M85)</f>
        <v>3</v>
      </c>
      <c r="AI85" t="str">
        <f ca="1">IF(COUNTIF(产值及收款计划!C:C,AJ85)&gt;0,"存在","不存在")</f>
        <v>存在</v>
      </c>
      <c r="AJ85" s="34" t="s">
        <v>800</v>
      </c>
      <c r="AK85" s="45">
        <v>4</v>
      </c>
      <c r="AL85" s="40">
        <v>4</v>
      </c>
      <c r="AM85" s="41" t="s">
        <v>175</v>
      </c>
      <c r="AN85" s="39"/>
    </row>
    <row r="86" spans="1:40" ht="14.25" x14ac:dyDescent="0.15">
      <c r="A86" t="s">
        <v>801</v>
      </c>
      <c r="B86" t="s">
        <v>802</v>
      </c>
      <c r="C86" s="24">
        <v>50000</v>
      </c>
      <c r="D86" t="s">
        <v>397</v>
      </c>
      <c r="E86" t="str">
        <f>_xlfn.XLOOKUP(A86,[9]【SUIT】合同静态信息表!$B:$B,[9]【SUIT】合同静态信息表!$BF:$BF)</f>
        <v>智能运管中心</v>
      </c>
      <c r="F86">
        <f>COUNTIFS($A$2:A86,A86)</f>
        <v>1</v>
      </c>
      <c r="G86" t="str">
        <f t="shared" ref="G86:G89" si="16">A86</f>
        <v>ZHT2020122200127</v>
      </c>
      <c r="L86" s="13" t="s">
        <v>803</v>
      </c>
      <c r="M86" s="25" t="s">
        <v>489</v>
      </c>
      <c r="N86" s="14">
        <v>345968</v>
      </c>
      <c r="O86" t="str">
        <f>_xlfn.XLOOKUP(M86,[9]【SUIT】合同静态信息表!$B:$B,[9]【SUIT】合同静态信息表!$BF:$BF)</f>
        <v>广东分公司</v>
      </c>
      <c r="P86">
        <f>COUNTIFS($M$2:M86,M86)</f>
        <v>3</v>
      </c>
    </row>
    <row r="87" spans="1:40" ht="14.25" x14ac:dyDescent="0.15">
      <c r="A87" t="s">
        <v>696</v>
      </c>
      <c r="B87" t="s">
        <v>804</v>
      </c>
      <c r="C87" s="24">
        <v>7367000</v>
      </c>
      <c r="D87">
        <v>300</v>
      </c>
      <c r="E87" t="str">
        <f>_xlfn.XLOOKUP(A87,[9]【SUIT】合同静态信息表!$B:$B,[9]【SUIT】合同静态信息表!$BF:$BF)</f>
        <v>智能运管中心</v>
      </c>
      <c r="F87">
        <f>COUNTIFS($A$2:A87,A87)</f>
        <v>1</v>
      </c>
      <c r="G87" t="str">
        <f t="shared" si="16"/>
        <v>ZHT2023032800029</v>
      </c>
      <c r="L87" s="13" t="s">
        <v>805</v>
      </c>
      <c r="M87" s="13" t="s">
        <v>806</v>
      </c>
      <c r="N87" s="14">
        <v>250458</v>
      </c>
      <c r="O87" t="str">
        <f>_xlfn.XLOOKUP(M87,[9]【SUIT】合同静态信息表!$B:$B,[9]【SUIT】合同静态信息表!$BF:$BF)</f>
        <v>广东分公司</v>
      </c>
      <c r="P87">
        <f>COUNTIFS($M$2:M87,M87)</f>
        <v>1</v>
      </c>
      <c r="Q87" t="str">
        <f>M87</f>
        <v>ZHT2020102800068</v>
      </c>
    </row>
    <row r="88" spans="1:40" ht="14.25" x14ac:dyDescent="0.15">
      <c r="A88" t="s">
        <v>700</v>
      </c>
      <c r="B88" t="s">
        <v>792</v>
      </c>
      <c r="C88" s="24">
        <v>800000</v>
      </c>
      <c r="D88" s="24">
        <v>4000</v>
      </c>
      <c r="E88" t="str">
        <f>_xlfn.XLOOKUP(A88,[9]【SUIT】合同静态信息表!$B:$B,[9]【SUIT】合同静态信息表!$BF:$BF)</f>
        <v>福建分公司</v>
      </c>
      <c r="F88">
        <f>COUNTIFS($A$2:A88,A88)</f>
        <v>1</v>
      </c>
      <c r="G88" t="str">
        <f t="shared" si="16"/>
        <v>ZHT2020072100037</v>
      </c>
      <c r="L88" s="13" t="s">
        <v>807</v>
      </c>
      <c r="M88" s="25" t="s">
        <v>393</v>
      </c>
      <c r="N88" s="14">
        <v>1345204</v>
      </c>
      <c r="O88" t="str">
        <f>_xlfn.XLOOKUP(M88,[9]【SUIT】合同静态信息表!$B:$B,[9]【SUIT】合同静态信息表!$BF:$BF)</f>
        <v>数字建造中心</v>
      </c>
      <c r="P88">
        <f>COUNTIFS($M$2:M88,M88)</f>
        <v>1</v>
      </c>
      <c r="Q88" t="str">
        <f>M88</f>
        <v>ZHT2022060600043</v>
      </c>
    </row>
    <row r="89" spans="1:40" ht="14.25" x14ac:dyDescent="0.15">
      <c r="A89" t="s">
        <v>808</v>
      </c>
      <c r="B89" t="s">
        <v>809</v>
      </c>
      <c r="C89" s="24">
        <v>3946080</v>
      </c>
      <c r="D89" t="s">
        <v>397</v>
      </c>
      <c r="E89" t="str">
        <f>_xlfn.XLOOKUP(A89,[9]【SUIT】合同静态信息表!$B:$B,[9]【SUIT】合同静态信息表!$BF:$BF)</f>
        <v>数字建造中心</v>
      </c>
      <c r="F89">
        <f>COUNTIFS($A$2:A89,A89)</f>
        <v>1</v>
      </c>
      <c r="G89" t="str">
        <f t="shared" si="16"/>
        <v>ZHT2022092000079</v>
      </c>
      <c r="L89" s="13" t="s">
        <v>810</v>
      </c>
      <c r="M89" s="25" t="s">
        <v>619</v>
      </c>
      <c r="N89" s="14">
        <v>556000</v>
      </c>
      <c r="O89" t="str">
        <f>_xlfn.XLOOKUP(M89,[9]【SUIT】合同静态信息表!$B:$B,[9]【SUIT】合同静态信息表!$BF:$BF)</f>
        <v>数字建造中心</v>
      </c>
      <c r="P89">
        <f>COUNTIFS($M$2:M89,M89)</f>
        <v>2</v>
      </c>
    </row>
    <row r="90" spans="1:40" ht="14.25" x14ac:dyDescent="0.15">
      <c r="A90" t="s">
        <v>808</v>
      </c>
      <c r="B90" t="s">
        <v>809</v>
      </c>
      <c r="C90" s="24">
        <v>3946080</v>
      </c>
      <c r="D90" t="s">
        <v>397</v>
      </c>
      <c r="E90" t="str">
        <f>_xlfn.XLOOKUP(A90,[9]【SUIT】合同静态信息表!$B:$B,[9]【SUIT】合同静态信息表!$BF:$BF)</f>
        <v>数字建造中心</v>
      </c>
      <c r="F90">
        <f>COUNTIFS($A$2:A90,A90)</f>
        <v>2</v>
      </c>
      <c r="L90" s="13" t="s">
        <v>811</v>
      </c>
      <c r="M90" s="25" t="s">
        <v>812</v>
      </c>
      <c r="N90" s="14">
        <v>122000</v>
      </c>
      <c r="O90" t="str">
        <f>_xlfn.XLOOKUP(M90,[9]【SUIT】合同静态信息表!$B:$B,[9]【SUIT】合同静态信息表!$BF:$BF)</f>
        <v>数字建造中心</v>
      </c>
      <c r="P90">
        <f>COUNTIFS($M$2:M90,M90)</f>
        <v>1</v>
      </c>
      <c r="Q90" t="str">
        <f t="shared" ref="Q90:Q103" si="17">M90</f>
        <v>ZHT2023091800098</v>
      </c>
    </row>
    <row r="91" spans="1:40" ht="14.25" x14ac:dyDescent="0.15">
      <c r="A91" t="s">
        <v>550</v>
      </c>
      <c r="B91" t="s">
        <v>675</v>
      </c>
      <c r="C91" s="24">
        <v>1694110</v>
      </c>
      <c r="D91" s="24">
        <v>292593.46999999997</v>
      </c>
      <c r="E91" t="str">
        <f>_xlfn.XLOOKUP(A91,[9]【SUIT】合同静态信息表!$B:$B,[9]【SUIT】合同静态信息表!$BF:$BF)</f>
        <v>智能运管中心</v>
      </c>
      <c r="F91">
        <f>COUNTIFS($A$2:A91,A91)</f>
        <v>2</v>
      </c>
      <c r="L91" s="13" t="s">
        <v>813</v>
      </c>
      <c r="M91" s="25" t="s">
        <v>814</v>
      </c>
      <c r="N91" s="14">
        <v>10</v>
      </c>
      <c r="O91" t="str">
        <f>_xlfn.XLOOKUP(M91,[9]【SUIT】合同静态信息表!$B:$B,[9]【SUIT】合同静态信息表!$BF:$BF)</f>
        <v>福建分公司</v>
      </c>
      <c r="P91">
        <f>COUNTIFS($M$2:M91,M91)</f>
        <v>1</v>
      </c>
      <c r="Q91" t="str">
        <f t="shared" si="17"/>
        <v>SJHT2019101200078</v>
      </c>
    </row>
    <row r="92" spans="1:40" ht="14.25" x14ac:dyDescent="0.15">
      <c r="A92" t="s">
        <v>703</v>
      </c>
      <c r="B92" t="s">
        <v>815</v>
      </c>
      <c r="C92" s="24">
        <v>302000</v>
      </c>
      <c r="D92" s="24">
        <v>120800</v>
      </c>
      <c r="E92" t="str">
        <f>_xlfn.XLOOKUP(A92,[9]【SUIT】合同静态信息表!$B:$B,[9]【SUIT】合同静态信息表!$BF:$BF)</f>
        <v>数字建造中心</v>
      </c>
      <c r="F92">
        <f>COUNTIFS($A$2:A92,A92)</f>
        <v>1</v>
      </c>
      <c r="G92" t="str">
        <f t="shared" ref="G92:G99" si="18">A92</f>
        <v>ZHT2022121400111</v>
      </c>
      <c r="L92" s="13" t="s">
        <v>816</v>
      </c>
      <c r="M92" s="25" t="s">
        <v>817</v>
      </c>
      <c r="N92" s="14">
        <v>239800</v>
      </c>
      <c r="O92" t="str">
        <f>_xlfn.XLOOKUP(M92,[9]【SUIT】合同静态信息表!$B:$B,[9]【SUIT】合同静态信息表!$BF:$BF)</f>
        <v>智能运管中心</v>
      </c>
      <c r="P92">
        <f>COUNTIFS($M$2:M92,M92)</f>
        <v>1</v>
      </c>
      <c r="Q92" t="str">
        <f t="shared" si="17"/>
        <v>ZHT2023033100031</v>
      </c>
    </row>
    <row r="93" spans="1:40" ht="14.25" x14ac:dyDescent="0.15">
      <c r="A93" t="s">
        <v>761</v>
      </c>
      <c r="B93" t="s">
        <v>818</v>
      </c>
      <c r="C93" s="24">
        <v>4550000</v>
      </c>
      <c r="D93" t="s">
        <v>397</v>
      </c>
      <c r="E93" t="str">
        <f>_xlfn.XLOOKUP(A93,[9]【SUIT】合同静态信息表!$B:$B,[9]【SUIT】合同静态信息表!$BF:$BF)</f>
        <v>广东分公司</v>
      </c>
      <c r="F93">
        <f>COUNTIFS($A$2:A93,A93)</f>
        <v>1</v>
      </c>
      <c r="G93" t="str">
        <f t="shared" si="18"/>
        <v>ZHT2022102400089</v>
      </c>
      <c r="L93" s="13" t="s">
        <v>819</v>
      </c>
      <c r="M93" s="13" t="s">
        <v>531</v>
      </c>
      <c r="N93" s="14">
        <v>15</v>
      </c>
      <c r="O93" t="str">
        <f>_xlfn.XLOOKUP(M93,[9]【SUIT】合同静态信息表!$B:$B,[9]【SUIT】合同静态信息表!$BF:$BF)</f>
        <v>广东分公司</v>
      </c>
      <c r="P93">
        <f>COUNTIFS($M$2:M93,M93)</f>
        <v>1</v>
      </c>
      <c r="Q93" t="str">
        <f t="shared" si="17"/>
        <v>ZHT2020120700105</v>
      </c>
    </row>
    <row r="94" spans="1:40" ht="14.25" x14ac:dyDescent="0.15">
      <c r="A94" t="s">
        <v>820</v>
      </c>
      <c r="B94" t="s">
        <v>437</v>
      </c>
      <c r="C94" s="24">
        <v>763735</v>
      </c>
      <c r="D94" t="s">
        <v>397</v>
      </c>
      <c r="E94" t="str">
        <f>_xlfn.XLOOKUP(A94,[9]【SUIT】合同静态信息表!$B:$B,[9]【SUIT】合同静态信息表!$BF:$BF)</f>
        <v>数字建造中心</v>
      </c>
      <c r="F94">
        <f>COUNTIFS($A$2:A94,A94)</f>
        <v>1</v>
      </c>
      <c r="G94" t="str">
        <f t="shared" si="18"/>
        <v>ZHT2020110200074</v>
      </c>
      <c r="L94" s="13" t="s">
        <v>821</v>
      </c>
      <c r="M94" s="25" t="s">
        <v>822</v>
      </c>
      <c r="N94" s="14">
        <v>183679.62</v>
      </c>
      <c r="O94" t="str">
        <f>_xlfn.XLOOKUP(M94,[9]【SUIT】合同静态信息表!$B:$B,[9]【SUIT】合同静态信息表!$BF:$BF)</f>
        <v>数字建造中心</v>
      </c>
      <c r="P94">
        <f>COUNTIFS($M$2:M94,M94)</f>
        <v>1</v>
      </c>
      <c r="Q94" t="str">
        <f t="shared" si="17"/>
        <v>ZHT2023101200109</v>
      </c>
    </row>
    <row r="95" spans="1:40" ht="14.25" x14ac:dyDescent="0.15">
      <c r="A95" t="s">
        <v>708</v>
      </c>
      <c r="B95" t="s">
        <v>823</v>
      </c>
      <c r="C95" s="24">
        <v>1800000</v>
      </c>
      <c r="D95" s="24">
        <v>288000</v>
      </c>
      <c r="E95" t="str">
        <f>_xlfn.XLOOKUP(A95,[9]【SUIT】合同静态信息表!$B:$B,[9]【SUIT】合同静态信息表!$BF:$BF)</f>
        <v>数字建造中心</v>
      </c>
      <c r="F95">
        <f>COUNTIFS($A$2:A95,A95)</f>
        <v>1</v>
      </c>
      <c r="G95" t="str">
        <f t="shared" si="18"/>
        <v>ZHT2021091300108</v>
      </c>
      <c r="L95" s="13" t="s">
        <v>824</v>
      </c>
      <c r="M95" s="25" t="s">
        <v>825</v>
      </c>
      <c r="N95" s="14">
        <v>551296.18999999994</v>
      </c>
      <c r="O95" t="str">
        <f>_xlfn.XLOOKUP(M95,[9]【SUIT】合同静态信息表!$B:$B,[9]【SUIT】合同静态信息表!$BF:$BF)</f>
        <v>数字建造中心</v>
      </c>
      <c r="P95">
        <f>COUNTIFS($M$2:M95,M95)</f>
        <v>1</v>
      </c>
      <c r="Q95" t="str">
        <f t="shared" si="17"/>
        <v>ZHT2023101200110</v>
      </c>
    </row>
    <row r="96" spans="1:40" ht="14.25" x14ac:dyDescent="0.15">
      <c r="A96" t="s">
        <v>714</v>
      </c>
      <c r="B96" t="s">
        <v>826</v>
      </c>
      <c r="C96" s="24">
        <v>951200</v>
      </c>
      <c r="D96">
        <v>20</v>
      </c>
      <c r="E96" t="str">
        <f>_xlfn.XLOOKUP(A96,[9]【SUIT】合同静态信息表!$B:$B,[9]【SUIT】合同静态信息表!$BF:$BF)</f>
        <v>智能运管中心</v>
      </c>
      <c r="F96">
        <f>COUNTIFS($A$2:A96,A96)</f>
        <v>1</v>
      </c>
      <c r="G96" t="str">
        <f t="shared" si="18"/>
        <v>ZHT2021112200127</v>
      </c>
      <c r="L96" s="13" t="s">
        <v>824</v>
      </c>
      <c r="M96" s="25" t="s">
        <v>827</v>
      </c>
      <c r="N96" s="14">
        <v>551296.18999999994</v>
      </c>
      <c r="O96" t="str">
        <f>_xlfn.XLOOKUP(M96,[9]【SUIT】合同静态信息表!$B:$B,[9]【SUIT】合同静态信息表!$BF:$BF)</f>
        <v>数字建造中心</v>
      </c>
      <c r="P96">
        <f>COUNTIFS($M$2:M96,M96)</f>
        <v>1</v>
      </c>
      <c r="Q96" t="str">
        <f t="shared" si="17"/>
        <v>ZHT2023101200111</v>
      </c>
    </row>
    <row r="97" spans="1:17" ht="14.25" x14ac:dyDescent="0.15">
      <c r="A97" t="s">
        <v>647</v>
      </c>
      <c r="B97" t="s">
        <v>828</v>
      </c>
      <c r="C97" s="24">
        <v>792760</v>
      </c>
      <c r="D97" s="24">
        <v>30265</v>
      </c>
      <c r="E97" t="str">
        <f>_xlfn.XLOOKUP(A97,[9]【SUIT】合同静态信息表!$B:$B,[9]【SUIT】合同静态信息表!$BF:$BF)</f>
        <v>智能运管中心</v>
      </c>
      <c r="F97">
        <f>COUNTIFS($A$2:A97,A97)</f>
        <v>1</v>
      </c>
      <c r="G97" t="str">
        <f t="shared" si="18"/>
        <v>ZHT2023071700071</v>
      </c>
      <c r="L97" s="13" t="s">
        <v>829</v>
      </c>
      <c r="M97" s="25" t="s">
        <v>830</v>
      </c>
      <c r="N97" s="14">
        <v>117200</v>
      </c>
      <c r="O97" t="str">
        <f>_xlfn.XLOOKUP(M97,[9]【SUIT】合同静态信息表!$B:$B,[9]【SUIT】合同静态信息表!$BF:$BF)</f>
        <v>数字建造中心</v>
      </c>
      <c r="P97">
        <f>COUNTIFS($M$2:M97,M97)</f>
        <v>1</v>
      </c>
      <c r="Q97" t="str">
        <f t="shared" si="17"/>
        <v>ZHT2022010400003</v>
      </c>
    </row>
    <row r="98" spans="1:17" ht="14.25" x14ac:dyDescent="0.15">
      <c r="A98" t="s">
        <v>831</v>
      </c>
      <c r="B98" t="s">
        <v>832</v>
      </c>
      <c r="C98" s="24">
        <v>157000</v>
      </c>
      <c r="D98" t="s">
        <v>397</v>
      </c>
      <c r="E98" t="str">
        <f>_xlfn.XLOOKUP(A98,[9]【SUIT】合同静态信息表!$B:$B,[9]【SUIT】合同静态信息表!$BF:$BF)</f>
        <v>数智管理中心</v>
      </c>
      <c r="F98">
        <f>COUNTIFS($A$2:A98,A98)</f>
        <v>1</v>
      </c>
      <c r="G98" t="str">
        <f t="shared" si="18"/>
        <v>ZHT2023051600042</v>
      </c>
      <c r="L98" s="13" t="s">
        <v>833</v>
      </c>
      <c r="M98" s="13" t="s">
        <v>480</v>
      </c>
      <c r="N98" s="14">
        <v>420000</v>
      </c>
      <c r="O98" t="str">
        <f>_xlfn.XLOOKUP(M98,[9]【SUIT】合同静态信息表!$B:$B,[9]【SUIT】合同静态信息表!$BF:$BF)</f>
        <v>数字建造中心</v>
      </c>
      <c r="P98">
        <f>COUNTIFS($M$2:M98,M98)</f>
        <v>1</v>
      </c>
      <c r="Q98" t="str">
        <f t="shared" si="17"/>
        <v>ZHT2021122300161</v>
      </c>
    </row>
    <row r="99" spans="1:17" ht="14.25" x14ac:dyDescent="0.15">
      <c r="A99" t="s">
        <v>749</v>
      </c>
      <c r="B99" t="s">
        <v>834</v>
      </c>
      <c r="C99" s="24">
        <v>2200000</v>
      </c>
      <c r="D99" s="24">
        <v>1100000</v>
      </c>
      <c r="E99" t="str">
        <f>_xlfn.XLOOKUP(A99,[9]【SUIT】合同静态信息表!$B:$B,[9]【SUIT】合同静态信息表!$BF:$BF)</f>
        <v>广东分公司</v>
      </c>
      <c r="F99">
        <f>COUNTIFS($A$2:A99,A99)</f>
        <v>1</v>
      </c>
      <c r="G99" t="str">
        <f t="shared" si="18"/>
        <v>ZHT2023060100048</v>
      </c>
      <c r="L99" s="13" t="s">
        <v>835</v>
      </c>
      <c r="M99" s="13" t="s">
        <v>486</v>
      </c>
      <c r="N99" s="14">
        <v>426000</v>
      </c>
      <c r="O99" t="str">
        <f>_xlfn.XLOOKUP(M99,[9]【SUIT】合同静态信息表!$B:$B,[9]【SUIT】合同静态信息表!$BF:$BF)</f>
        <v>数字建造中心</v>
      </c>
      <c r="P99">
        <f>COUNTIFS($M$2:M99,M99)</f>
        <v>1</v>
      </c>
      <c r="Q99" t="str">
        <f t="shared" si="17"/>
        <v>ZHT2023052400044</v>
      </c>
    </row>
    <row r="100" spans="1:17" ht="14.25" x14ac:dyDescent="0.15">
      <c r="A100" t="s">
        <v>761</v>
      </c>
      <c r="B100" t="s">
        <v>818</v>
      </c>
      <c r="C100" s="24">
        <v>4550000</v>
      </c>
      <c r="D100" s="24">
        <v>12133.34</v>
      </c>
      <c r="E100" t="str">
        <f>_xlfn.XLOOKUP(A100,[9]【SUIT】合同静态信息表!$B:$B,[9]【SUIT】合同静态信息表!$BF:$BF)</f>
        <v>广东分公司</v>
      </c>
      <c r="F100">
        <f>COUNTIFS($A$2:A100,A100)</f>
        <v>2</v>
      </c>
      <c r="L100" s="13" t="s">
        <v>836</v>
      </c>
      <c r="M100" s="25" t="s">
        <v>464</v>
      </c>
      <c r="N100" s="14">
        <v>35600</v>
      </c>
      <c r="O100" t="str">
        <f>_xlfn.XLOOKUP(M100,[9]【SUIT】合同静态信息表!$B:$B,[9]【SUIT】合同静态信息表!$BF:$BF)</f>
        <v>数字建造中心</v>
      </c>
      <c r="P100">
        <f>COUNTIFS($M$2:M100,M100)</f>
        <v>1</v>
      </c>
      <c r="Q100" t="str">
        <f t="shared" si="17"/>
        <v>ZHT2021122700163</v>
      </c>
    </row>
    <row r="101" spans="1:17" ht="14.25" x14ac:dyDescent="0.15">
      <c r="A101" t="s">
        <v>837</v>
      </c>
      <c r="B101" t="s">
        <v>838</v>
      </c>
      <c r="C101" s="24">
        <v>922200</v>
      </c>
      <c r="D101" s="24">
        <v>170607</v>
      </c>
      <c r="E101" t="str">
        <f>_xlfn.XLOOKUP(A101,[9]【SUIT】合同静态信息表!$B:$B,[9]【SUIT】合同静态信息表!$BF:$BF)</f>
        <v>广东分公司</v>
      </c>
      <c r="F101">
        <f>COUNTIFS($A$2:A101,A101)</f>
        <v>1</v>
      </c>
      <c r="G101" t="str">
        <f t="shared" ref="G101:G116" si="19">A101</f>
        <v>ZHT2021092800112</v>
      </c>
      <c r="L101" s="13" t="s">
        <v>839</v>
      </c>
      <c r="M101" s="25" t="s">
        <v>471</v>
      </c>
      <c r="N101" s="14">
        <v>35400</v>
      </c>
      <c r="O101" t="str">
        <f>_xlfn.XLOOKUP(M101,[9]【SUIT】合同静态信息表!$B:$B,[9]【SUIT】合同静态信息表!$BF:$BF)</f>
        <v>数字建造中心</v>
      </c>
      <c r="P101">
        <f>COUNTIFS($M$2:M101,M101)</f>
        <v>1</v>
      </c>
      <c r="Q101" t="str">
        <f t="shared" si="17"/>
        <v>ZHT2021122700165</v>
      </c>
    </row>
    <row r="102" spans="1:17" ht="14.25" x14ac:dyDescent="0.15">
      <c r="A102" t="s">
        <v>718</v>
      </c>
      <c r="B102" t="s">
        <v>840</v>
      </c>
      <c r="C102" s="24">
        <v>1420000</v>
      </c>
      <c r="D102" s="24">
        <v>123814.44</v>
      </c>
      <c r="E102" t="str">
        <f>_xlfn.XLOOKUP(A102,[9]【SUIT】合同静态信息表!$B:$B,[9]【SUIT】合同静态信息表!$BF:$BF)</f>
        <v>数字建造中心</v>
      </c>
      <c r="F102">
        <f>COUNTIFS($A$2:A102,A102)</f>
        <v>1</v>
      </c>
      <c r="G102" t="str">
        <f t="shared" si="19"/>
        <v>ZHT2022122800127</v>
      </c>
      <c r="L102" s="13" t="s">
        <v>841</v>
      </c>
      <c r="M102" s="13" t="s">
        <v>842</v>
      </c>
      <c r="N102" s="14">
        <v>56599.95</v>
      </c>
      <c r="O102" t="str">
        <f>_xlfn.XLOOKUP(M102,[9]【SUIT】合同静态信息表!$B:$B,[9]【SUIT】合同静态信息表!$BF:$BF)</f>
        <v>智能运管中心</v>
      </c>
      <c r="P102">
        <f>COUNTIFS($M$2:M102,M102)</f>
        <v>1</v>
      </c>
      <c r="Q102" t="str">
        <f t="shared" si="17"/>
        <v>ZHT2023103100129</v>
      </c>
    </row>
    <row r="103" spans="1:17" ht="14.25" x14ac:dyDescent="0.15">
      <c r="A103" t="s">
        <v>386</v>
      </c>
      <c r="B103" t="s">
        <v>746</v>
      </c>
      <c r="C103" s="24">
        <v>21687000</v>
      </c>
      <c r="D103" s="24">
        <v>2398996.91</v>
      </c>
      <c r="E103" t="str">
        <f>_xlfn.XLOOKUP(A103,[9]【SUIT】合同静态信息表!$B:$B,[9]【SUIT】合同静态信息表!$BF:$BF)</f>
        <v>数字建造中心</v>
      </c>
      <c r="F103">
        <f>COUNTIFS($A$2:A103,A103)</f>
        <v>3</v>
      </c>
      <c r="L103" s="13" t="s">
        <v>843</v>
      </c>
      <c r="M103" s="13" t="s">
        <v>844</v>
      </c>
      <c r="N103" s="14">
        <v>51354.879999999997</v>
      </c>
      <c r="O103" t="str">
        <f>_xlfn.XLOOKUP(M103,[9]【SUIT】合同静态信息表!$B:$B,[9]【SUIT】合同静态信息表!$BF:$BF)</f>
        <v>广东分公司</v>
      </c>
      <c r="P103">
        <f>COUNTIFS($M$2:M103,M103)</f>
        <v>1</v>
      </c>
      <c r="Q103" t="str">
        <f t="shared" si="17"/>
        <v>ZHT2022052600040</v>
      </c>
    </row>
    <row r="104" spans="1:17" ht="14.25" x14ac:dyDescent="0.15">
      <c r="A104" t="s">
        <v>386</v>
      </c>
      <c r="B104" t="s">
        <v>746</v>
      </c>
      <c r="C104" s="24">
        <v>21687000</v>
      </c>
      <c r="D104" s="24">
        <v>831449.23</v>
      </c>
      <c r="E104" t="str">
        <f>_xlfn.XLOOKUP(A104,[9]【SUIT】合同静态信息表!$B:$B,[9]【SUIT】合同静态信息表!$BF:$BF)</f>
        <v>数字建造中心</v>
      </c>
      <c r="F104">
        <f>COUNTIFS($A$2:A104,A104)</f>
        <v>4</v>
      </c>
      <c r="L104" s="13" t="s">
        <v>845</v>
      </c>
      <c r="M104" s="25" t="s">
        <v>683</v>
      </c>
      <c r="N104" s="14">
        <v>71740.5</v>
      </c>
      <c r="O104" t="str">
        <f>_xlfn.XLOOKUP(M104,[9]【SUIT】合同静态信息表!$B:$B,[9]【SUIT】合同静态信息表!$BF:$BF)</f>
        <v>广东分公司</v>
      </c>
      <c r="P104">
        <f>COUNTIFS($M$2:M104,M104)</f>
        <v>3</v>
      </c>
    </row>
    <row r="105" spans="1:17" ht="14.25" x14ac:dyDescent="0.15">
      <c r="A105" t="s">
        <v>726</v>
      </c>
      <c r="B105" t="s">
        <v>846</v>
      </c>
      <c r="C105" s="24">
        <v>182100</v>
      </c>
      <c r="D105" s="24">
        <v>54630</v>
      </c>
      <c r="E105" t="str">
        <f>_xlfn.XLOOKUP(A105,[9]【SUIT】合同静态信息表!$B:$B,[9]【SUIT】合同静态信息表!$BF:$BF)</f>
        <v>智能运管中心</v>
      </c>
      <c r="F105">
        <f>COUNTIFS($A$2:A105,A105)</f>
        <v>1</v>
      </c>
      <c r="G105" t="str">
        <f t="shared" si="19"/>
        <v>ZHT2022103100092</v>
      </c>
      <c r="L105" s="13" t="s">
        <v>847</v>
      </c>
      <c r="M105" s="13" t="s">
        <v>848</v>
      </c>
      <c r="N105" s="14">
        <v>44234.13</v>
      </c>
      <c r="O105" t="str">
        <f>_xlfn.XLOOKUP(M105,[9]【SUIT】合同静态信息表!$B:$B,[9]【SUIT】合同静态信息表!$BF:$BF)</f>
        <v>广东分公司</v>
      </c>
      <c r="P105">
        <f>COUNTIFS($M$2:M105,M105)</f>
        <v>1</v>
      </c>
      <c r="Q105" t="str">
        <f t="shared" ref="Q105:Q114" si="20">M105</f>
        <v>ZHT2022071500055</v>
      </c>
    </row>
    <row r="106" spans="1:17" ht="14.25" x14ac:dyDescent="0.15">
      <c r="A106" t="s">
        <v>849</v>
      </c>
      <c r="B106" t="s">
        <v>850</v>
      </c>
      <c r="C106" s="24">
        <v>1097000</v>
      </c>
      <c r="D106" s="24">
        <v>164550</v>
      </c>
      <c r="E106" t="str">
        <f>_xlfn.XLOOKUP(A106,[9]【SUIT】合同静态信息表!$B:$B,[9]【SUIT】合同静态信息表!$BF:$BF)</f>
        <v>数字建造中心</v>
      </c>
      <c r="F106">
        <f>COUNTIFS($A$2:A106,A106)</f>
        <v>1</v>
      </c>
      <c r="G106" t="str">
        <f t="shared" si="19"/>
        <v>ZHT2020092900057</v>
      </c>
      <c r="L106" s="13" t="s">
        <v>851</v>
      </c>
      <c r="M106" s="13" t="s">
        <v>741</v>
      </c>
      <c r="N106" s="14">
        <v>61150.35</v>
      </c>
      <c r="O106" t="str">
        <f>_xlfn.XLOOKUP(M106,[9]【SUIT】合同静态信息表!$B:$B,[9]【SUIT】合同静态信息表!$BF:$BF)</f>
        <v>广东分公司</v>
      </c>
      <c r="P106">
        <f>COUNTIFS($M$2:M106,M106)</f>
        <v>1</v>
      </c>
      <c r="Q106" t="str">
        <f t="shared" si="20"/>
        <v>ZHT2022030800022</v>
      </c>
    </row>
    <row r="107" spans="1:17" ht="14.25" x14ac:dyDescent="0.15">
      <c r="A107" t="s">
        <v>852</v>
      </c>
      <c r="B107" t="s">
        <v>853</v>
      </c>
      <c r="C107" s="24">
        <v>1503700</v>
      </c>
      <c r="D107" t="s">
        <v>397</v>
      </c>
      <c r="E107" t="str">
        <f>_xlfn.XLOOKUP(A107,[9]【SUIT】合同静态信息表!$B:$B,[9]【SUIT】合同静态信息表!$BF:$BF)</f>
        <v>福建分公司</v>
      </c>
      <c r="F107">
        <f>COUNTIFS($A$2:A107,A107)</f>
        <v>1</v>
      </c>
      <c r="G107" t="str">
        <f t="shared" si="19"/>
        <v>ZHT2023031300024</v>
      </c>
      <c r="L107" s="13" t="s">
        <v>854</v>
      </c>
      <c r="M107" s="13" t="s">
        <v>855</v>
      </c>
      <c r="N107" s="14">
        <v>218451.35</v>
      </c>
      <c r="O107" t="str">
        <f>_xlfn.XLOOKUP(M107,[9]【SUIT】合同静态信息表!$B:$B,[9]【SUIT】合同静态信息表!$BF:$BF)</f>
        <v>广东分公司</v>
      </c>
      <c r="P107">
        <f>COUNTIFS($M$2:M107,M107)</f>
        <v>1</v>
      </c>
      <c r="Q107" t="str">
        <f t="shared" si="20"/>
        <v>ZHT2022112300105</v>
      </c>
    </row>
    <row r="108" spans="1:17" ht="14.25" x14ac:dyDescent="0.15">
      <c r="A108" t="s">
        <v>729</v>
      </c>
      <c r="B108" t="s">
        <v>728</v>
      </c>
      <c r="C108" s="24">
        <v>1485661.82</v>
      </c>
      <c r="D108">
        <v>600</v>
      </c>
      <c r="E108" t="str">
        <f>_xlfn.XLOOKUP(A108,[9]【SUIT】合同静态信息表!$B:$B,[9]【SUIT】合同静态信息表!$BF:$BF)</f>
        <v>广东分公司</v>
      </c>
      <c r="F108">
        <f>COUNTIFS($A$2:A108,A108)</f>
        <v>1</v>
      </c>
      <c r="G108" t="str">
        <f t="shared" si="19"/>
        <v>ZHT2020053000021</v>
      </c>
      <c r="L108" s="13" t="s">
        <v>856</v>
      </c>
      <c r="M108" s="25" t="s">
        <v>857</v>
      </c>
      <c r="N108" s="14">
        <v>1669500</v>
      </c>
      <c r="O108" t="str">
        <f>_xlfn.XLOOKUP(M108,[9]【SUIT】合同静态信息表!$B:$B,[9]【SUIT】合同静态信息表!$BF:$BF)</f>
        <v>数字建造中心</v>
      </c>
      <c r="P108">
        <f>COUNTIFS($M$2:M108,M108)</f>
        <v>1</v>
      </c>
      <c r="Q108" t="str">
        <f t="shared" si="20"/>
        <v>ZHT2023122100169</v>
      </c>
    </row>
    <row r="109" spans="1:17" ht="14.25" x14ac:dyDescent="0.15">
      <c r="A109" t="s">
        <v>734</v>
      </c>
      <c r="B109" t="s">
        <v>858</v>
      </c>
      <c r="C109" s="24">
        <v>8527218</v>
      </c>
      <c r="D109" s="24">
        <v>265983.2</v>
      </c>
      <c r="E109" t="str">
        <f>_xlfn.XLOOKUP(A109,[9]【SUIT】合同静态信息表!$B:$B,[9]【SUIT】合同静态信息表!$BF:$BF)</f>
        <v>数字建造中心</v>
      </c>
      <c r="F109">
        <f>COUNTIFS($A$2:A109,A109)</f>
        <v>1</v>
      </c>
      <c r="G109" t="str">
        <f t="shared" si="19"/>
        <v>ZHT2021050700041</v>
      </c>
      <c r="L109" s="13" t="s">
        <v>859</v>
      </c>
      <c r="M109" s="25" t="s">
        <v>860</v>
      </c>
      <c r="N109" s="14">
        <v>107798.28</v>
      </c>
      <c r="O109" t="str">
        <f>_xlfn.XLOOKUP(M109,[9]【SUIT】合同静态信息表!$B:$B,[9]【SUIT】合同静态信息表!$BF:$BF)</f>
        <v>数字建造中心</v>
      </c>
      <c r="P109">
        <f>COUNTIFS($M$2:M109,M109)</f>
        <v>1</v>
      </c>
      <c r="Q109" t="str">
        <f t="shared" si="20"/>
        <v>ZHT2023122100170</v>
      </c>
    </row>
    <row r="110" spans="1:17" ht="14.25" x14ac:dyDescent="0.15">
      <c r="A110" t="s">
        <v>739</v>
      </c>
      <c r="B110" t="s">
        <v>861</v>
      </c>
      <c r="C110" s="24">
        <v>7150755</v>
      </c>
      <c r="D110" s="24">
        <v>330989.40000000002</v>
      </c>
      <c r="E110" t="str">
        <f>_xlfn.XLOOKUP(A110,[9]【SUIT】合同静态信息表!$B:$B,[9]【SUIT】合同静态信息表!$BF:$BF)</f>
        <v>数字建造中心</v>
      </c>
      <c r="F110">
        <f>COUNTIFS($A$2:A110,A110)</f>
        <v>1</v>
      </c>
      <c r="G110" t="str">
        <f t="shared" si="19"/>
        <v>ZHT2021051000045</v>
      </c>
      <c r="L110" s="13" t="s">
        <v>862</v>
      </c>
      <c r="M110" s="13" t="s">
        <v>735</v>
      </c>
      <c r="N110" s="14">
        <v>600000</v>
      </c>
      <c r="O110" t="str">
        <f>_xlfn.XLOOKUP(M110,[9]【SUIT】合同静态信息表!$B:$B,[9]【SUIT】合同静态信息表!$BF:$BF)</f>
        <v>广东分公司</v>
      </c>
      <c r="P110">
        <f>COUNTIFS($M$2:M110,M110)</f>
        <v>1</v>
      </c>
      <c r="Q110" t="str">
        <f t="shared" si="20"/>
        <v>ZHT2023122600178</v>
      </c>
    </row>
    <row r="111" spans="1:17" ht="14.25" x14ac:dyDescent="0.15">
      <c r="A111" t="s">
        <v>744</v>
      </c>
      <c r="B111" t="s">
        <v>863</v>
      </c>
      <c r="C111" s="24">
        <v>9668287</v>
      </c>
      <c r="D111" s="24">
        <v>649133.80000000005</v>
      </c>
      <c r="E111" t="str">
        <f>_xlfn.XLOOKUP(A111,[9]【SUIT】合同静态信息表!$B:$B,[9]【SUIT】合同静态信息表!$BF:$BF)</f>
        <v>数字建造中心</v>
      </c>
      <c r="F111">
        <f>COUNTIFS($A$2:A111,A111)</f>
        <v>1</v>
      </c>
      <c r="G111" t="str">
        <f t="shared" si="19"/>
        <v>ZHT2021051000046</v>
      </c>
      <c r="L111" s="13" t="s">
        <v>864</v>
      </c>
      <c r="M111" s="13" t="s">
        <v>865</v>
      </c>
      <c r="N111" s="14">
        <v>165000</v>
      </c>
      <c r="O111" t="str">
        <f>_xlfn.XLOOKUP(M111,[9]【SUIT】合同静态信息表!$B:$B,[9]【SUIT】合同静态信息表!$BF:$BF)</f>
        <v>数字建造中心</v>
      </c>
      <c r="P111">
        <f>COUNTIFS($M$2:M111,M111)</f>
        <v>1</v>
      </c>
      <c r="Q111" t="str">
        <f t="shared" si="20"/>
        <v>ZHT2023122500174</v>
      </c>
    </row>
    <row r="112" spans="1:17" ht="14.25" x14ac:dyDescent="0.15">
      <c r="A112" t="s">
        <v>748</v>
      </c>
      <c r="B112" t="s">
        <v>747</v>
      </c>
      <c r="C112" s="24">
        <v>1384000</v>
      </c>
      <c r="D112" s="24">
        <v>276800</v>
      </c>
      <c r="E112" t="str">
        <f>_xlfn.XLOOKUP(A112,[9]【SUIT】合同静态信息表!$B:$B,[9]【SUIT】合同静态信息表!$BF:$BF)</f>
        <v>数字建造中心</v>
      </c>
      <c r="F112">
        <f>COUNTIFS($A$2:A112,A112)</f>
        <v>1</v>
      </c>
      <c r="G112" t="str">
        <f t="shared" si="19"/>
        <v>ZHT2021020200008</v>
      </c>
      <c r="L112" s="13" t="s">
        <v>866</v>
      </c>
      <c r="M112" s="13" t="s">
        <v>764</v>
      </c>
      <c r="N112" s="14">
        <v>564860.4</v>
      </c>
      <c r="O112" t="str">
        <f>_xlfn.XLOOKUP(M112,[9]【SUIT】合同静态信息表!$B:$B,[9]【SUIT】合同静态信息表!$BF:$BF)</f>
        <v>广东分公司</v>
      </c>
      <c r="P112">
        <f>COUNTIFS($M$2:M112,M112)</f>
        <v>1</v>
      </c>
      <c r="Q112" t="str">
        <f t="shared" si="20"/>
        <v>ZHT2023102700127</v>
      </c>
    </row>
    <row r="113" spans="1:17" ht="14.25" x14ac:dyDescent="0.15">
      <c r="A113" t="s">
        <v>751</v>
      </c>
      <c r="B113" t="s">
        <v>750</v>
      </c>
      <c r="C113" s="24">
        <v>168770.8</v>
      </c>
      <c r="D113" s="24">
        <v>8770.7999999999993</v>
      </c>
      <c r="E113" t="str">
        <f>_xlfn.XLOOKUP(A113,[9]【SUIT】合同静态信息表!$B:$B,[9]【SUIT】合同静态信息表!$BF:$BF)</f>
        <v>智能运管中心</v>
      </c>
      <c r="F113">
        <f>COUNTIFS($A$2:A113,A113)</f>
        <v>1</v>
      </c>
      <c r="G113" t="str">
        <f t="shared" si="19"/>
        <v>ZHT2022122200123</v>
      </c>
      <c r="L113" s="13" t="s">
        <v>867</v>
      </c>
      <c r="M113" s="25" t="s">
        <v>868</v>
      </c>
      <c r="N113" s="14">
        <v>1516000</v>
      </c>
      <c r="O113" t="str">
        <f>_xlfn.XLOOKUP(M113,[9]【SUIT】合同静态信息表!$B:$B,[9]【SUIT】合同静态信息表!$BF:$BF)</f>
        <v>数字建造中心</v>
      </c>
      <c r="P113">
        <f>COUNTIFS($M$2:M113,M113)</f>
        <v>1</v>
      </c>
      <c r="Q113" t="str">
        <f t="shared" si="20"/>
        <v>ZHT2023121900164</v>
      </c>
    </row>
    <row r="114" spans="1:17" ht="14.25" x14ac:dyDescent="0.15">
      <c r="A114" t="s">
        <v>755</v>
      </c>
      <c r="B114" t="s">
        <v>754</v>
      </c>
      <c r="C114" s="24">
        <v>130000</v>
      </c>
      <c r="D114" s="24">
        <v>6500</v>
      </c>
      <c r="E114" t="str">
        <f>_xlfn.XLOOKUP(A114,[9]【SUIT】合同静态信息表!$B:$B,[9]【SUIT】合同静态信息表!$BF:$BF)</f>
        <v>智能运管中心</v>
      </c>
      <c r="F114">
        <f>COUNTIFS($A$2:A114,A114)</f>
        <v>1</v>
      </c>
      <c r="G114" t="str">
        <f t="shared" si="19"/>
        <v>ZHT2021031900021</v>
      </c>
      <c r="L114" s="13" t="s">
        <v>869</v>
      </c>
      <c r="M114" s="13" t="s">
        <v>472</v>
      </c>
      <c r="N114" s="14">
        <v>502305</v>
      </c>
      <c r="O114" t="str">
        <f>_xlfn.XLOOKUP(M114,[9]【SUIT】合同静态信息表!$B:$B,[9]【SUIT】合同静态信息表!$BF:$BF)</f>
        <v>市场经营拓展中心</v>
      </c>
      <c r="P114">
        <f>COUNTIFS($M$2:M114,M114)</f>
        <v>1</v>
      </c>
      <c r="Q114" t="str">
        <f t="shared" si="20"/>
        <v>SJHT2019110100082</v>
      </c>
    </row>
    <row r="115" spans="1:17" ht="14.25" x14ac:dyDescent="0.15">
      <c r="A115" t="s">
        <v>378</v>
      </c>
      <c r="B115" t="s">
        <v>870</v>
      </c>
      <c r="C115" s="24">
        <v>4306500</v>
      </c>
      <c r="D115" s="24">
        <v>844288.5</v>
      </c>
      <c r="E115" t="str">
        <f>_xlfn.XLOOKUP(A115,[9]【SUIT】合同静态信息表!$B:$B,[9]【SUIT】合同静态信息表!$BF:$BF)</f>
        <v>数字建造中心</v>
      </c>
      <c r="F115">
        <f>COUNTIFS($A$2:A115,A115)</f>
        <v>1</v>
      </c>
      <c r="G115" t="str">
        <f t="shared" si="19"/>
        <v>ZHT2021081200096</v>
      </c>
      <c r="L115" s="13" t="s">
        <v>871</v>
      </c>
      <c r="M115" s="25" t="s">
        <v>703</v>
      </c>
      <c r="N115" s="14">
        <v>30200</v>
      </c>
      <c r="O115" t="str">
        <f>_xlfn.XLOOKUP(M115,[9]【SUIT】合同静态信息表!$B:$B,[9]【SUIT】合同静态信息表!$BF:$BF)</f>
        <v>数字建造中心</v>
      </c>
      <c r="P115">
        <f>COUNTIFS($M$2:M115,M115)</f>
        <v>2</v>
      </c>
    </row>
    <row r="116" spans="1:17" ht="14.25" x14ac:dyDescent="0.15">
      <c r="A116" t="s">
        <v>760</v>
      </c>
      <c r="B116" t="s">
        <v>872</v>
      </c>
      <c r="C116" s="24">
        <v>9915259</v>
      </c>
      <c r="D116" s="24">
        <v>509830.3</v>
      </c>
      <c r="E116" t="str">
        <f>_xlfn.XLOOKUP(A116,[9]【SUIT】合同静态信息表!$B:$B,[9]【SUIT】合同静态信息表!$BF:$BF)</f>
        <v>数字建造中心</v>
      </c>
      <c r="F116">
        <f>COUNTIFS($A$2:A116,A116)</f>
        <v>1</v>
      </c>
      <c r="G116" t="str">
        <f t="shared" si="19"/>
        <v>ZHT2021051000043</v>
      </c>
      <c r="L116" s="13" t="s">
        <v>873</v>
      </c>
      <c r="M116" s="25" t="s">
        <v>647</v>
      </c>
      <c r="N116" s="14">
        <v>42109.08</v>
      </c>
      <c r="O116" t="str">
        <f>_xlfn.XLOOKUP(M116,[9]【SUIT】合同静态信息表!$B:$B,[9]【SUIT】合同静态信息表!$BF:$BF)</f>
        <v>智能运管中心</v>
      </c>
      <c r="P116">
        <f>COUNTIFS($M$2:M116,M116)</f>
        <v>1</v>
      </c>
      <c r="Q116" t="str">
        <f>M116</f>
        <v>ZHT2023071700071</v>
      </c>
    </row>
    <row r="117" spans="1:17" ht="14.25" x14ac:dyDescent="0.15">
      <c r="A117" t="s">
        <v>808</v>
      </c>
      <c r="B117" t="s">
        <v>809</v>
      </c>
      <c r="C117" s="24">
        <v>3946080</v>
      </c>
      <c r="E117" t="str">
        <f>_xlfn.XLOOKUP(A117,[9]【SUIT】合同静态信息表!$B:$B,[9]【SUIT】合同静态信息表!$BF:$BF)</f>
        <v>数字建造中心</v>
      </c>
      <c r="F117">
        <f>COUNTIFS($A$2:A117,A117)</f>
        <v>3</v>
      </c>
      <c r="L117" s="13" t="s">
        <v>874</v>
      </c>
      <c r="M117" s="25" t="s">
        <v>647</v>
      </c>
      <c r="N117" s="14">
        <v>47958.11</v>
      </c>
      <c r="O117" t="str">
        <f>_xlfn.XLOOKUP(M117,[9]【SUIT】合同静态信息表!$B:$B,[9]【SUIT】合同静态信息表!$BF:$BF)</f>
        <v>智能运管中心</v>
      </c>
      <c r="P117">
        <f>COUNTIFS($M$2:M117,M117)</f>
        <v>2</v>
      </c>
    </row>
    <row r="118" spans="1:17" ht="14.25" x14ac:dyDescent="0.15">
      <c r="A118" t="s">
        <v>808</v>
      </c>
      <c r="B118" t="s">
        <v>809</v>
      </c>
      <c r="C118" s="24">
        <v>3946080</v>
      </c>
      <c r="D118" t="s">
        <v>397</v>
      </c>
      <c r="E118" t="str">
        <f>_xlfn.XLOOKUP(A118,[9]【SUIT】合同静态信息表!$B:$B,[9]【SUIT】合同静态信息表!$BF:$BF)</f>
        <v>数字建造中心</v>
      </c>
      <c r="F118">
        <f>COUNTIFS($A$2:A118,A118)</f>
        <v>4</v>
      </c>
      <c r="L118" s="13" t="s">
        <v>875</v>
      </c>
      <c r="M118" s="13" t="s">
        <v>876</v>
      </c>
      <c r="N118" s="14">
        <v>132500</v>
      </c>
      <c r="O118" t="str">
        <f>_xlfn.XLOOKUP(M118,[9]【SUIT】合同静态信息表!$B:$B,[9]【SUIT】合同静态信息表!$BF:$BF)</f>
        <v>福建分公司</v>
      </c>
      <c r="P118">
        <f>COUNTIFS($M$2:M118,M118)</f>
        <v>1</v>
      </c>
      <c r="Q118" t="str">
        <f>M118</f>
        <v>ZHT2023030700022</v>
      </c>
    </row>
    <row r="119" spans="1:17" ht="14.25" x14ac:dyDescent="0.15">
      <c r="A119" t="s">
        <v>428</v>
      </c>
      <c r="B119" t="s">
        <v>437</v>
      </c>
      <c r="C119" s="24">
        <v>156584</v>
      </c>
      <c r="D119" s="24">
        <v>49424</v>
      </c>
      <c r="E119" t="str">
        <f>_xlfn.XLOOKUP(A119,[9]【SUIT】合同静态信息表!$B:$B,[9]【SUIT】合同静态信息表!$BF:$BF)</f>
        <v>数字建造中心</v>
      </c>
      <c r="F119">
        <f>COUNTIFS($A$2:A119,A119)</f>
        <v>2</v>
      </c>
      <c r="L119" s="13" t="s">
        <v>877</v>
      </c>
      <c r="M119" s="25" t="s">
        <v>628</v>
      </c>
      <c r="N119" s="14">
        <v>164000</v>
      </c>
      <c r="O119" t="str">
        <f>_xlfn.XLOOKUP(M119,[9]【SUIT】合同静态信息表!$B:$B,[9]【SUIT】合同静态信息表!$BF:$BF)</f>
        <v>福建分公司</v>
      </c>
      <c r="P119">
        <f>COUNTIFS($M$2:M119,M119)</f>
        <v>2</v>
      </c>
    </row>
    <row r="120" spans="1:17" ht="14.25" x14ac:dyDescent="0.15">
      <c r="A120" t="s">
        <v>428</v>
      </c>
      <c r="B120" t="s">
        <v>437</v>
      </c>
      <c r="C120" s="24">
        <v>156584</v>
      </c>
      <c r="D120" s="24">
        <v>107160</v>
      </c>
      <c r="E120" t="str">
        <f>_xlfn.XLOOKUP(A120,[9]【SUIT】合同静态信息表!$B:$B,[9]【SUIT】合同静态信息表!$BF:$BF)</f>
        <v>数字建造中心</v>
      </c>
      <c r="F120">
        <f>COUNTIFS($A$2:A120,A120)</f>
        <v>3</v>
      </c>
      <c r="L120" s="13" t="s">
        <v>878</v>
      </c>
      <c r="M120" s="13" t="s">
        <v>749</v>
      </c>
      <c r="N120" s="14">
        <v>550000</v>
      </c>
      <c r="O120" t="str">
        <f>_xlfn.XLOOKUP(M120,[9]【SUIT】合同静态信息表!$B:$B,[9]【SUIT】合同静态信息表!$BF:$BF)</f>
        <v>广东分公司</v>
      </c>
      <c r="P120">
        <f>COUNTIFS($M$2:M120,M120)</f>
        <v>1</v>
      </c>
      <c r="Q120" t="str">
        <f t="shared" ref="Q120:Q125" si="21">M120</f>
        <v>ZHT2023060100048</v>
      </c>
    </row>
    <row r="121" spans="1:17" ht="14.25" x14ac:dyDescent="0.15">
      <c r="A121" t="s">
        <v>879</v>
      </c>
      <c r="B121" t="s">
        <v>880</v>
      </c>
      <c r="C121" s="24">
        <v>1800000</v>
      </c>
      <c r="D121" t="s">
        <v>397</v>
      </c>
      <c r="E121" t="str">
        <f>_xlfn.XLOOKUP(A121,[9]【SUIT】合同静态信息表!$B:$B,[9]【SUIT】合同静态信息表!$BF:$BF)</f>
        <v>数字建造中心</v>
      </c>
      <c r="F121">
        <f>COUNTIFS($A$2:A121,A121)</f>
        <v>1</v>
      </c>
      <c r="G121" t="str">
        <f t="shared" ref="G121:G123" si="22">A121</f>
        <v>ZHT2023082100086</v>
      </c>
      <c r="L121" s="13" t="s">
        <v>881</v>
      </c>
      <c r="M121" s="13" t="s">
        <v>882</v>
      </c>
      <c r="N121" s="14">
        <v>870000</v>
      </c>
      <c r="O121" t="str">
        <f>_xlfn.XLOOKUP(M121,[9]【SUIT】合同静态信息表!$B:$B,[9]【SUIT】合同静态信息表!$BF:$BF)</f>
        <v>数字建造中心</v>
      </c>
      <c r="P121">
        <f>COUNTIFS($M$2:M121,M121)</f>
        <v>1</v>
      </c>
      <c r="Q121" t="str">
        <f t="shared" si="21"/>
        <v>ZHT2020123100147</v>
      </c>
    </row>
    <row r="122" spans="1:17" ht="14.25" x14ac:dyDescent="0.15">
      <c r="A122" t="s">
        <v>883</v>
      </c>
      <c r="B122" t="s">
        <v>884</v>
      </c>
      <c r="C122" s="24">
        <v>766405.18</v>
      </c>
      <c r="E122" t="str">
        <f>_xlfn.XLOOKUP(A122,[9]【SUIT】合同静态信息表!$B:$B,[9]【SUIT】合同静态信息表!$BF:$BF)</f>
        <v>数字建造中心</v>
      </c>
      <c r="F122">
        <f>COUNTIFS($A$2:A122,A122)</f>
        <v>1</v>
      </c>
      <c r="G122" t="str">
        <f t="shared" si="22"/>
        <v>ZHT2023051600043</v>
      </c>
      <c r="L122" s="13" t="s">
        <v>885</v>
      </c>
      <c r="M122" s="13" t="s">
        <v>886</v>
      </c>
      <c r="N122" s="14">
        <v>190257.23</v>
      </c>
      <c r="O122" t="str">
        <f>_xlfn.XLOOKUP(M122,[9]【SUIT】合同静态信息表!$B:$B,[9]【SUIT】合同静态信息表!$BF:$BF)</f>
        <v>智能运管中心</v>
      </c>
      <c r="P122">
        <f>COUNTIFS($M$2:M122,M122)</f>
        <v>1</v>
      </c>
      <c r="Q122" t="str">
        <f t="shared" si="21"/>
        <v>ZHT2024052100058</v>
      </c>
    </row>
    <row r="123" spans="1:17" ht="14.25" x14ac:dyDescent="0.15">
      <c r="A123" t="s">
        <v>745</v>
      </c>
      <c r="B123" t="s">
        <v>887</v>
      </c>
      <c r="C123" s="24">
        <v>817100</v>
      </c>
      <c r="D123" s="24">
        <v>149875</v>
      </c>
      <c r="E123" t="str">
        <f>_xlfn.XLOOKUP(A123,[9]【SUIT】合同静态信息表!$B:$B,[9]【SUIT】合同静态信息表!$BF:$BF)</f>
        <v>广东分公司</v>
      </c>
      <c r="F123">
        <f>COUNTIFS($A$2:A123,A123)</f>
        <v>1</v>
      </c>
      <c r="G123" t="str">
        <f t="shared" si="22"/>
        <v>ZHT2023032900030</v>
      </c>
      <c r="L123" s="13" t="s">
        <v>888</v>
      </c>
      <c r="M123" s="13" t="s">
        <v>889</v>
      </c>
      <c r="N123" s="14">
        <v>120470</v>
      </c>
      <c r="O123" t="str">
        <f>_xlfn.XLOOKUP(M123,[9]【SUIT】合同静态信息表!$B:$B,[9]【SUIT】合同静态信息表!$BF:$BF)</f>
        <v>智能运管中心</v>
      </c>
      <c r="P123">
        <f>COUNTIFS($M$2:M123,M123)</f>
        <v>1</v>
      </c>
      <c r="Q123" t="str">
        <f t="shared" si="21"/>
        <v>ZHT2024051400053</v>
      </c>
    </row>
    <row r="124" spans="1:17" ht="14.25" x14ac:dyDescent="0.15">
      <c r="A124" t="s">
        <v>745</v>
      </c>
      <c r="B124" t="s">
        <v>887</v>
      </c>
      <c r="C124" s="24">
        <v>817100</v>
      </c>
      <c r="D124" s="24">
        <v>279700</v>
      </c>
      <c r="E124" t="str">
        <f>_xlfn.XLOOKUP(A124,[9]【SUIT】合同静态信息表!$B:$B,[9]【SUIT】合同静态信息表!$BF:$BF)</f>
        <v>广东分公司</v>
      </c>
      <c r="F124">
        <f>COUNTIFS($A$2:A124,A124)</f>
        <v>2</v>
      </c>
      <c r="L124" s="13" t="s">
        <v>890</v>
      </c>
      <c r="M124" s="13" t="s">
        <v>891</v>
      </c>
      <c r="N124" s="14">
        <v>35040</v>
      </c>
      <c r="O124" t="str">
        <f>_xlfn.XLOOKUP(M124,[9]【SUIT】合同静态信息表!$B:$B,[9]【SUIT】合同静态信息表!$BF:$BF)</f>
        <v>智能运管中心</v>
      </c>
      <c r="P124">
        <f>COUNTIFS($M$2:M124,M124)</f>
        <v>1</v>
      </c>
      <c r="Q124" t="str">
        <f t="shared" si="21"/>
        <v>ZHT2024052200060</v>
      </c>
    </row>
    <row r="125" spans="1:17" ht="14.25" x14ac:dyDescent="0.15">
      <c r="A125" t="s">
        <v>772</v>
      </c>
      <c r="B125" t="s">
        <v>771</v>
      </c>
      <c r="C125" s="24">
        <v>1057940</v>
      </c>
      <c r="D125" s="24">
        <v>104370</v>
      </c>
      <c r="E125" t="str">
        <f>_xlfn.XLOOKUP(A125,[9]【SUIT】合同静态信息表!$B:$B,[9]【SUIT】合同静态信息表!$BF:$BF)</f>
        <v>智能运管中心</v>
      </c>
      <c r="F125">
        <f>COUNTIFS($A$2:A125,A125)</f>
        <v>1</v>
      </c>
      <c r="G125" t="str">
        <f t="shared" ref="G125:G129" si="23">A125</f>
        <v>ZHT2023061300053</v>
      </c>
      <c r="L125" s="13" t="s">
        <v>892</v>
      </c>
      <c r="M125" s="13" t="s">
        <v>893</v>
      </c>
      <c r="N125" s="14">
        <v>395000</v>
      </c>
      <c r="O125" t="str">
        <f>_xlfn.XLOOKUP(M125,[9]【SUIT】合同静态信息表!$B:$B,[9]【SUIT】合同静态信息表!$BF:$BF)</f>
        <v>数字建造中心</v>
      </c>
      <c r="P125">
        <f>COUNTIFS($M$2:M125,M125)</f>
        <v>1</v>
      </c>
      <c r="Q125" t="str">
        <f t="shared" si="21"/>
        <v>ZHT2023042700037</v>
      </c>
    </row>
    <row r="126" spans="1:17" ht="14.25" x14ac:dyDescent="0.15">
      <c r="A126" t="s">
        <v>894</v>
      </c>
      <c r="B126" t="s">
        <v>895</v>
      </c>
      <c r="C126" s="24">
        <v>1937078.98</v>
      </c>
      <c r="D126" t="s">
        <v>397</v>
      </c>
      <c r="E126" t="str">
        <f>_xlfn.XLOOKUP(A126,[9]【SUIT】合同静态信息表!$B:$B,[9]【SUIT】合同静态信息表!$BF:$BF)</f>
        <v>广东分公司</v>
      </c>
      <c r="F126">
        <f>COUNTIFS($A$2:A126,A126)</f>
        <v>1</v>
      </c>
      <c r="G126" t="str">
        <f t="shared" si="23"/>
        <v>ZHT2023010600006</v>
      </c>
      <c r="L126" s="13" t="s">
        <v>717</v>
      </c>
      <c r="M126" s="25" t="s">
        <v>718</v>
      </c>
      <c r="N126" s="14">
        <v>427419.9</v>
      </c>
      <c r="O126" t="str">
        <f>_xlfn.XLOOKUP(M126,[9]【SUIT】合同静态信息表!$B:$B,[9]【SUIT】合同静态信息表!$BF:$BF)</f>
        <v>数字建造中心</v>
      </c>
      <c r="P126">
        <f>COUNTIFS($M$2:M126,M126)</f>
        <v>2</v>
      </c>
    </row>
    <row r="127" spans="1:17" ht="14.25" x14ac:dyDescent="0.15">
      <c r="A127" t="s">
        <v>730</v>
      </c>
      <c r="B127" t="s">
        <v>776</v>
      </c>
      <c r="C127" s="24">
        <v>187500</v>
      </c>
      <c r="D127" s="24">
        <v>187500</v>
      </c>
      <c r="E127" t="str">
        <f>_xlfn.XLOOKUP(A127,[9]【SUIT】合同静态信息表!$B:$B,[9]【SUIT】合同静态信息表!$BF:$BF)</f>
        <v>广东分公司</v>
      </c>
      <c r="F127">
        <f>COUNTIFS($A$2:A127,A127)</f>
        <v>1</v>
      </c>
      <c r="G127" t="str">
        <f t="shared" si="23"/>
        <v>ZHT2023070700062</v>
      </c>
      <c r="L127" s="13" t="s">
        <v>896</v>
      </c>
      <c r="M127" s="25" t="s">
        <v>791</v>
      </c>
      <c r="N127" s="14">
        <v>12.8</v>
      </c>
      <c r="O127" t="str">
        <f>_xlfn.XLOOKUP(M127,[9]【SUIT】合同静态信息表!$B:$B,[9]【SUIT】合同静态信息表!$BF:$BF)</f>
        <v>福建分公司</v>
      </c>
      <c r="P127">
        <f>COUNTIFS($M$2:M127,M127)</f>
        <v>1</v>
      </c>
      <c r="Q127" t="str">
        <f>M127</f>
        <v>ZHT2023092800103</v>
      </c>
    </row>
    <row r="128" spans="1:17" ht="14.25" x14ac:dyDescent="0.15">
      <c r="A128" t="s">
        <v>782</v>
      </c>
      <c r="B128" t="s">
        <v>897</v>
      </c>
      <c r="C128" s="24">
        <v>350650</v>
      </c>
      <c r="D128" s="24">
        <v>158900.9</v>
      </c>
      <c r="E128" t="str">
        <f>_xlfn.XLOOKUP(A128,[9]【SUIT】合同静态信息表!$B:$B,[9]【SUIT】合同静态信息表!$BF:$BF)</f>
        <v>广东分公司</v>
      </c>
      <c r="F128">
        <f>COUNTIFS($A$2:A128,A128)</f>
        <v>1</v>
      </c>
      <c r="G128" t="str">
        <f t="shared" si="23"/>
        <v>ZHT2023061200052</v>
      </c>
      <c r="L128" s="46" t="s">
        <v>898</v>
      </c>
      <c r="M128" s="13" t="s">
        <v>899</v>
      </c>
      <c r="N128" s="14">
        <v>5761.43</v>
      </c>
      <c r="O128" t="str">
        <f>_xlfn.XLOOKUP(M128,[9]【SUIT】合同静态信息表!$B:$B,[9]【SUIT】合同静态信息表!$BF:$BF)</f>
        <v>广东分公司</v>
      </c>
      <c r="P128">
        <f>COUNTIFS($M$2:M128,M128)</f>
        <v>1</v>
      </c>
      <c r="Q128" t="str">
        <f>M128</f>
        <v>ZHT2021090100103</v>
      </c>
    </row>
    <row r="129" spans="1:17" ht="14.25" x14ac:dyDescent="0.15">
      <c r="A129" t="s">
        <v>900</v>
      </c>
      <c r="B129" t="s">
        <v>901</v>
      </c>
      <c r="C129" s="24">
        <v>510000</v>
      </c>
      <c r="D129" t="s">
        <v>397</v>
      </c>
      <c r="E129" t="str">
        <f>_xlfn.XLOOKUP(A129,[9]【SUIT】合同静态信息表!$B:$B,[9]【SUIT】合同静态信息表!$BF:$BF)</f>
        <v>数智管理中心</v>
      </c>
      <c r="F129">
        <f>COUNTIFS($A$2:A129,A129)</f>
        <v>1</v>
      </c>
      <c r="G129" t="str">
        <f t="shared" si="23"/>
        <v>ZHT2023072400075</v>
      </c>
      <c r="L129" s="46" t="s">
        <v>902</v>
      </c>
      <c r="M129" s="13" t="s">
        <v>903</v>
      </c>
      <c r="N129" s="14">
        <v>3574.69</v>
      </c>
      <c r="O129" t="str">
        <f>_xlfn.XLOOKUP(M129,[9]【SUIT】合同静态信息表!$B:$B,[9]【SUIT】合同静态信息表!$BF:$BF)</f>
        <v>广东分公司</v>
      </c>
      <c r="P129">
        <f>COUNTIFS($M$2:M129,M129)</f>
        <v>1</v>
      </c>
      <c r="Q129" t="str">
        <f>M129</f>
        <v>ZHT2021070900081</v>
      </c>
    </row>
    <row r="130" spans="1:17" ht="14.25" x14ac:dyDescent="0.15">
      <c r="A130" t="s">
        <v>564</v>
      </c>
      <c r="B130" t="s">
        <v>681</v>
      </c>
      <c r="C130" s="24">
        <v>1020000</v>
      </c>
      <c r="D130" s="24">
        <v>255000</v>
      </c>
      <c r="E130" t="str">
        <f>_xlfn.XLOOKUP(A130,[9]【SUIT】合同静态信息表!$B:$B,[9]【SUIT】合同静态信息表!$BF:$BF)</f>
        <v>广东分公司</v>
      </c>
      <c r="F130">
        <f>COUNTIFS($A$2:A130,A130)</f>
        <v>2</v>
      </c>
      <c r="L130" s="46" t="s">
        <v>904</v>
      </c>
      <c r="M130" s="13" t="s">
        <v>905</v>
      </c>
      <c r="N130" s="14">
        <v>9074.0499999999993</v>
      </c>
      <c r="O130" t="str">
        <f>_xlfn.XLOOKUP(M130,[9]【SUIT】合同静态信息表!$B:$B,[9]【SUIT】合同静态信息表!$BF:$BF)</f>
        <v>智能运管中心</v>
      </c>
      <c r="P130">
        <f>COUNTIFS($M$2:M130,M130)</f>
        <v>1</v>
      </c>
      <c r="Q130" t="str">
        <f>M130</f>
        <v>SJHT2019092000073</v>
      </c>
    </row>
    <row r="131" spans="1:17" ht="14.25" x14ac:dyDescent="0.15">
      <c r="A131" t="s">
        <v>790</v>
      </c>
      <c r="B131" t="s">
        <v>789</v>
      </c>
      <c r="C131" s="24">
        <v>1950000</v>
      </c>
      <c r="D131" s="24">
        <v>780000</v>
      </c>
      <c r="E131" t="str">
        <f>_xlfn.XLOOKUP(A131,[9]【SUIT】合同静态信息表!$B:$B,[9]【SUIT】合同静态信息表!$BF:$BF)</f>
        <v>广东分公司</v>
      </c>
      <c r="F131">
        <f>COUNTIFS($A$2:A131,A131)</f>
        <v>1</v>
      </c>
      <c r="G131" t="str">
        <f t="shared" ref="G131:G135" si="24">A131</f>
        <v>ZHT2022122800128</v>
      </c>
      <c r="L131" s="46" t="s">
        <v>906</v>
      </c>
      <c r="M131" s="13" t="s">
        <v>907</v>
      </c>
      <c r="N131" s="14">
        <v>4105.5</v>
      </c>
      <c r="O131" t="e">
        <f>_xlfn.XLOOKUP(M131,[9]【SUIT】合同静态信息表!$B:$B,[9]【SUIT】合同静态信息表!$BF:$BF)</f>
        <v>#N/A</v>
      </c>
      <c r="P131">
        <f>COUNTIFS($M$2:M131,M131)</f>
        <v>1</v>
      </c>
      <c r="Q131" t="str">
        <f>M131</f>
        <v>SUCG35019999</v>
      </c>
    </row>
    <row r="132" spans="1:17" ht="14.25" x14ac:dyDescent="0.15">
      <c r="A132" t="s">
        <v>908</v>
      </c>
      <c r="B132" t="s">
        <v>909</v>
      </c>
      <c r="C132" s="24">
        <v>500000</v>
      </c>
      <c r="D132" s="24">
        <v>100000</v>
      </c>
      <c r="E132" t="str">
        <f>_xlfn.XLOOKUP(A132,[9]【SUIT】合同静态信息表!$B:$B,[9]【SUIT】合同静态信息表!$BF:$BF)</f>
        <v>数字建造中心</v>
      </c>
      <c r="F132">
        <f>COUNTIFS($A$2:A132,A132)</f>
        <v>1</v>
      </c>
      <c r="G132" t="str">
        <f t="shared" si="24"/>
        <v>ZHT2023041900034</v>
      </c>
      <c r="L132" s="46" t="s">
        <v>910</v>
      </c>
      <c r="M132" s="25" t="s">
        <v>554</v>
      </c>
      <c r="N132" s="14">
        <v>1077314.44</v>
      </c>
      <c r="O132" t="str">
        <f>_xlfn.XLOOKUP(M132,[9]【SUIT】合同静态信息表!$B:$B,[9]【SUIT】合同静态信息表!$BF:$BF)</f>
        <v>数字建造中心</v>
      </c>
      <c r="P132">
        <f>COUNTIFS($M$2:M132,M132)</f>
        <v>2</v>
      </c>
    </row>
    <row r="133" spans="1:17" ht="14.25" x14ac:dyDescent="0.15">
      <c r="A133" t="s">
        <v>911</v>
      </c>
      <c r="B133" t="s">
        <v>912</v>
      </c>
      <c r="C133" s="24">
        <v>380063</v>
      </c>
      <c r="D133" t="s">
        <v>397</v>
      </c>
      <c r="E133" t="str">
        <f>_xlfn.XLOOKUP(A133,[9]【SUIT】合同静态信息表!$B:$B,[9]【SUIT】合同静态信息表!$BF:$BF)</f>
        <v>数智管理中心</v>
      </c>
      <c r="F133">
        <f>COUNTIFS($A$2:A133,A133)</f>
        <v>1</v>
      </c>
      <c r="G133" t="str">
        <f t="shared" si="24"/>
        <v>ZHT2023011100008</v>
      </c>
      <c r="L133" s="46" t="s">
        <v>913</v>
      </c>
      <c r="M133" s="13" t="s">
        <v>914</v>
      </c>
      <c r="N133" s="14">
        <v>5691.67</v>
      </c>
      <c r="O133" t="str">
        <f>_xlfn.XLOOKUP(M133,[9]【SUIT】合同静态信息表!$B:$B,[9]【SUIT】合同静态信息表!$BF:$BF)</f>
        <v>广东分公司</v>
      </c>
      <c r="P133">
        <f>COUNTIFS($M$2:M133,M133)</f>
        <v>1</v>
      </c>
      <c r="Q133" t="str">
        <f>M133</f>
        <v>ZHT2021101400116</v>
      </c>
    </row>
    <row r="134" spans="1:17" ht="14.25" x14ac:dyDescent="0.15">
      <c r="A134" t="s">
        <v>915</v>
      </c>
      <c r="B134" t="s">
        <v>916</v>
      </c>
      <c r="C134" s="24">
        <v>3780000</v>
      </c>
      <c r="D134" t="s">
        <v>397</v>
      </c>
      <c r="E134" t="str">
        <f>_xlfn.XLOOKUP(A134,[9]【SUIT】合同静态信息表!$B:$B,[9]【SUIT】合同静态信息表!$BF:$BF)</f>
        <v>数字建造中心</v>
      </c>
      <c r="F134">
        <f>COUNTIFS($A$2:A134,A134)</f>
        <v>1</v>
      </c>
      <c r="G134" t="str">
        <f t="shared" si="24"/>
        <v>ZHT2022082400068</v>
      </c>
      <c r="L134" s="46" t="s">
        <v>917</v>
      </c>
      <c r="M134" s="25" t="s">
        <v>538</v>
      </c>
      <c r="N134" s="14">
        <v>55000</v>
      </c>
      <c r="O134" t="str">
        <f>_xlfn.XLOOKUP(M134,[9]【SUIT】合同静态信息表!$B:$B,[9]【SUIT】合同静态信息表!$BF:$BF)</f>
        <v>智能运管中心</v>
      </c>
      <c r="P134">
        <f>COUNTIFS($M$2:M134,M134)</f>
        <v>2</v>
      </c>
    </row>
    <row r="135" spans="1:17" ht="14.25" x14ac:dyDescent="0.15">
      <c r="A135" t="s">
        <v>918</v>
      </c>
      <c r="B135" t="s">
        <v>919</v>
      </c>
      <c r="C135" s="24">
        <v>160961</v>
      </c>
      <c r="D135" s="24">
        <v>8048.05</v>
      </c>
      <c r="E135" t="str">
        <f>_xlfn.XLOOKUP(A135,[9]【SUIT】合同静态信息表!$B:$B,[9]【SUIT】合同静态信息表!$BF:$BF)</f>
        <v>广东分公司</v>
      </c>
      <c r="F135">
        <f>COUNTIFS($A$2:A135,A135)</f>
        <v>1</v>
      </c>
      <c r="G135" t="str">
        <f t="shared" si="24"/>
        <v>ZHT2023051500041</v>
      </c>
      <c r="L135" s="46" t="s">
        <v>920</v>
      </c>
      <c r="M135" s="13" t="s">
        <v>921</v>
      </c>
      <c r="N135" s="14">
        <v>74000</v>
      </c>
      <c r="O135" t="str">
        <f>_xlfn.XLOOKUP(M135,[9]【SUIT】合同静态信息表!$B:$B,[9]【SUIT】合同静态信息表!$BF:$BF)</f>
        <v>数字建造中心</v>
      </c>
      <c r="P135">
        <f>COUNTIFS($M$2:M135,M135)</f>
        <v>1</v>
      </c>
      <c r="Q135" t="str">
        <f>M135</f>
        <v>ZHT2020122500136</v>
      </c>
    </row>
    <row r="136" spans="1:17" ht="14.25" x14ac:dyDescent="0.15">
      <c r="A136" t="s">
        <v>761</v>
      </c>
      <c r="B136" t="s">
        <v>818</v>
      </c>
      <c r="C136" s="24">
        <v>4550000</v>
      </c>
      <c r="D136" s="24">
        <v>287777.78000000003</v>
      </c>
      <c r="E136" t="str">
        <f>_xlfn.XLOOKUP(A136,[9]【SUIT】合同静态信息表!$B:$B,[9]【SUIT】合同静态信息表!$BF:$BF)</f>
        <v>广东分公司</v>
      </c>
      <c r="F136">
        <f>COUNTIFS($A$2:A136,A136)</f>
        <v>3</v>
      </c>
      <c r="L136" s="46" t="s">
        <v>922</v>
      </c>
      <c r="M136" s="25" t="s">
        <v>588</v>
      </c>
      <c r="N136" s="14">
        <v>214260</v>
      </c>
      <c r="O136" t="str">
        <f>_xlfn.XLOOKUP(M136,[9]【SUIT】合同静态信息表!$B:$B,[9]【SUIT】合同静态信息表!$BF:$BF)</f>
        <v>智能运管中心</v>
      </c>
      <c r="P136">
        <f>COUNTIFS($M$2:M136,M136)</f>
        <v>2</v>
      </c>
    </row>
    <row r="137" spans="1:17" ht="14.25" x14ac:dyDescent="0.15">
      <c r="A137" t="s">
        <v>700</v>
      </c>
      <c r="B137" t="s">
        <v>792</v>
      </c>
      <c r="C137" s="24">
        <v>800000</v>
      </c>
      <c r="D137" s="24">
        <v>144000</v>
      </c>
      <c r="E137" t="str">
        <f>_xlfn.XLOOKUP(A137,[9]【SUIT】合同静态信息表!$B:$B,[9]【SUIT】合同静态信息表!$BF:$BF)</f>
        <v>福建分公司</v>
      </c>
      <c r="F137">
        <f>COUNTIFS($A$2:A137,A137)</f>
        <v>2</v>
      </c>
      <c r="L137" s="13" t="s">
        <v>923</v>
      </c>
      <c r="M137" s="13" t="s">
        <v>924</v>
      </c>
      <c r="N137" s="14">
        <v>84254.34</v>
      </c>
      <c r="O137" t="str">
        <f>_xlfn.XLOOKUP(M137,[9]【SUIT】合同静态信息表!$B:$B,[9]【SUIT】合同静态信息表!$BF:$BF)</f>
        <v>智能运管中心</v>
      </c>
      <c r="P137">
        <f>COUNTIFS($M$2:M137,M137)</f>
        <v>1</v>
      </c>
      <c r="Q137" t="str">
        <f>M137</f>
        <v>ZHT2024121600160</v>
      </c>
    </row>
    <row r="138" spans="1:17" ht="14.25" x14ac:dyDescent="0.15">
      <c r="A138" t="s">
        <v>795</v>
      </c>
      <c r="B138" t="s">
        <v>794</v>
      </c>
      <c r="C138" s="24">
        <v>10000000</v>
      </c>
      <c r="D138" s="24">
        <v>1300000</v>
      </c>
      <c r="E138" t="str">
        <f>_xlfn.XLOOKUP(A138,[9]【SUIT】合同静态信息表!$B:$B,[9]【SUIT】合同静态信息表!$BF:$BF)</f>
        <v>数字建造中心</v>
      </c>
      <c r="F138">
        <f>COUNTIFS($A$2:A138,A138)</f>
        <v>1</v>
      </c>
      <c r="G138" t="str">
        <f t="shared" ref="G138:G144" si="25">A138</f>
        <v>ZHT2021082500101</v>
      </c>
      <c r="L138" s="47" t="s">
        <v>543</v>
      </c>
      <c r="M138" s="25" t="s">
        <v>544</v>
      </c>
      <c r="N138" s="14">
        <v>2625000</v>
      </c>
      <c r="O138" t="str">
        <f>_xlfn.XLOOKUP(M138,[9]【SUIT】合同静态信息表!$B:$B,[9]【SUIT】合同静态信息表!$BF:$BF)</f>
        <v>智能运管中心</v>
      </c>
      <c r="P138">
        <f>COUNTIFS($M$2:M138,M138)</f>
        <v>2</v>
      </c>
    </row>
    <row r="139" spans="1:17" ht="14.25" x14ac:dyDescent="0.15">
      <c r="A139" t="s">
        <v>555</v>
      </c>
      <c r="B139" t="s">
        <v>556</v>
      </c>
      <c r="C139" s="24">
        <v>517800</v>
      </c>
      <c r="D139" s="24">
        <v>12183.85</v>
      </c>
      <c r="E139" t="str">
        <f>_xlfn.XLOOKUP(A139,[9]【SUIT】合同静态信息表!$B:$B,[9]【SUIT】合同静态信息表!$BF:$BF)</f>
        <v>广东分公司</v>
      </c>
      <c r="F139">
        <f>COUNTIFS($A$2:A139,A139)</f>
        <v>2</v>
      </c>
      <c r="L139" s="47" t="s">
        <v>925</v>
      </c>
      <c r="M139" s="25" t="s">
        <v>760</v>
      </c>
      <c r="N139" s="14">
        <v>754520</v>
      </c>
      <c r="O139" t="str">
        <f>_xlfn.XLOOKUP(M139,[9]【SUIT】合同静态信息表!$B:$B,[9]【SUIT】合同静态信息表!$BF:$BF)</f>
        <v>数字建造中心</v>
      </c>
      <c r="P139">
        <f>COUNTIFS($M$2:M139,M139)</f>
        <v>2</v>
      </c>
    </row>
    <row r="140" spans="1:17" ht="14.25" x14ac:dyDescent="0.15">
      <c r="A140" t="s">
        <v>555</v>
      </c>
      <c r="B140" t="s">
        <v>556</v>
      </c>
      <c r="C140" s="24">
        <v>517800</v>
      </c>
      <c r="D140" s="24">
        <v>10000</v>
      </c>
      <c r="E140" t="str">
        <f>_xlfn.XLOOKUP(A140,[9]【SUIT】合同静态信息表!$B:$B,[9]【SUIT】合同静态信息表!$BF:$BF)</f>
        <v>广东分公司</v>
      </c>
      <c r="F140">
        <f>COUNTIFS($A$2:A140,A140)</f>
        <v>3</v>
      </c>
      <c r="L140" s="47" t="s">
        <v>926</v>
      </c>
      <c r="M140" s="25" t="s">
        <v>744</v>
      </c>
      <c r="N140" s="14">
        <v>4155252</v>
      </c>
      <c r="O140" t="str">
        <f>_xlfn.XLOOKUP(M140,[9]【SUIT】合同静态信息表!$B:$B,[9]【SUIT】合同静态信息表!$BF:$BF)</f>
        <v>数字建造中心</v>
      </c>
      <c r="P140">
        <f>COUNTIFS($M$2:M140,M140)</f>
        <v>2</v>
      </c>
    </row>
    <row r="141" spans="1:17" ht="14.25" x14ac:dyDescent="0.15">
      <c r="A141" t="s">
        <v>489</v>
      </c>
      <c r="B141" t="s">
        <v>530</v>
      </c>
      <c r="C141" s="24">
        <v>1615765</v>
      </c>
      <c r="D141" s="24">
        <v>345968</v>
      </c>
      <c r="E141" t="str">
        <f>_xlfn.XLOOKUP(A141,[9]【SUIT】合同静态信息表!$B:$B,[9]【SUIT】合同静态信息表!$BF:$BF)</f>
        <v>广东分公司</v>
      </c>
      <c r="F141">
        <f>COUNTIFS($A$2:A141,A141)</f>
        <v>4</v>
      </c>
      <c r="L141" s="47" t="s">
        <v>927</v>
      </c>
      <c r="M141" s="25" t="s">
        <v>483</v>
      </c>
      <c r="N141" s="14">
        <v>706165</v>
      </c>
      <c r="O141" t="str">
        <f>_xlfn.XLOOKUP(M141,[9]【SUIT】合同静态信息表!$B:$B,[9]【SUIT】合同静态信息表!$BF:$BF)</f>
        <v>数字建造中心</v>
      </c>
      <c r="P141">
        <f>COUNTIFS($M$2:M141,M141)</f>
        <v>2</v>
      </c>
    </row>
    <row r="142" spans="1:17" ht="14.25" x14ac:dyDescent="0.15">
      <c r="A142" t="s">
        <v>806</v>
      </c>
      <c r="B142" t="s">
        <v>928</v>
      </c>
      <c r="C142" s="24">
        <v>4033188</v>
      </c>
      <c r="D142" s="24">
        <v>250458</v>
      </c>
      <c r="E142" t="str">
        <f>_xlfn.XLOOKUP(A142,[9]【SUIT】合同静态信息表!$B:$B,[9]【SUIT】合同静态信息表!$BF:$BF)</f>
        <v>广东分公司</v>
      </c>
      <c r="F142">
        <f>COUNTIFS($A$2:A142,A142)</f>
        <v>1</v>
      </c>
      <c r="G142" t="str">
        <f t="shared" si="25"/>
        <v>ZHT2020102800068</v>
      </c>
      <c r="L142" s="47" t="s">
        <v>929</v>
      </c>
      <c r="M142" s="25" t="s">
        <v>734</v>
      </c>
      <c r="N142" s="14">
        <v>1324431</v>
      </c>
      <c r="O142" t="str">
        <f>_xlfn.XLOOKUP(M142,[9]【SUIT】合同静态信息表!$B:$B,[9]【SUIT】合同静态信息表!$BF:$BF)</f>
        <v>数字建造中心</v>
      </c>
      <c r="P142">
        <f>COUNTIFS($M$2:M142,M142)</f>
        <v>2</v>
      </c>
    </row>
    <row r="143" spans="1:17" ht="14.25" x14ac:dyDescent="0.15">
      <c r="A143" t="s">
        <v>930</v>
      </c>
      <c r="B143" t="s">
        <v>931</v>
      </c>
      <c r="C143" s="24">
        <v>3556800</v>
      </c>
      <c r="D143" t="s">
        <v>397</v>
      </c>
      <c r="E143" t="str">
        <f>_xlfn.XLOOKUP(A143,[9]【SUIT】合同静态信息表!$B:$B,[9]【SUIT】合同静态信息表!$BF:$BF)</f>
        <v>智能运管中心</v>
      </c>
      <c r="F143">
        <f>COUNTIFS($A$2:A143,A143)</f>
        <v>1</v>
      </c>
      <c r="G143" t="str">
        <f t="shared" si="25"/>
        <v>ZHT2022022400018</v>
      </c>
      <c r="L143" s="47" t="s">
        <v>932</v>
      </c>
      <c r="M143" s="13" t="s">
        <v>933</v>
      </c>
      <c r="N143" s="14">
        <v>645086</v>
      </c>
      <c r="O143" t="str">
        <f>_xlfn.XLOOKUP(M143,[9]【SUIT】合同静态信息表!$B:$B,[9]【SUIT】合同静态信息表!$BF:$BF)</f>
        <v>数字建造中心</v>
      </c>
      <c r="P143">
        <f>COUNTIFS($M$2:M143,M143)</f>
        <v>1</v>
      </c>
      <c r="Q143" t="str">
        <f>M143</f>
        <v>ZHT2021051000044</v>
      </c>
    </row>
    <row r="144" spans="1:17" ht="14.25" x14ac:dyDescent="0.15">
      <c r="A144" t="s">
        <v>393</v>
      </c>
      <c r="B144" t="s">
        <v>934</v>
      </c>
      <c r="C144" s="24">
        <v>21466200</v>
      </c>
      <c r="D144" s="24">
        <v>2357460</v>
      </c>
      <c r="E144" t="str">
        <f>_xlfn.XLOOKUP(A144,[9]【SUIT】合同静态信息表!$B:$B,[9]【SUIT】合同静态信息表!$BF:$BF)</f>
        <v>数字建造中心</v>
      </c>
      <c r="F144">
        <f>COUNTIFS($A$2:A144,A144)</f>
        <v>1</v>
      </c>
      <c r="G144" t="str">
        <f t="shared" si="25"/>
        <v>ZHT2022060600043</v>
      </c>
      <c r="L144" s="47" t="s">
        <v>935</v>
      </c>
      <c r="M144" s="25" t="s">
        <v>739</v>
      </c>
      <c r="N144" s="14">
        <v>1399398</v>
      </c>
      <c r="O144" t="str">
        <f>_xlfn.XLOOKUP(M144,[9]【SUIT】合同静态信息表!$B:$B,[9]【SUIT】合同静态信息表!$BF:$BF)</f>
        <v>数字建造中心</v>
      </c>
      <c r="P144">
        <f>COUNTIFS($M$2:M144,M144)</f>
        <v>2</v>
      </c>
    </row>
    <row r="145" spans="1:17" ht="14.25" x14ac:dyDescent="0.15">
      <c r="A145" t="s">
        <v>711</v>
      </c>
      <c r="B145" t="s">
        <v>712</v>
      </c>
      <c r="C145" s="24">
        <v>2580000</v>
      </c>
      <c r="D145" s="24">
        <v>506000</v>
      </c>
      <c r="E145" t="str">
        <f>_xlfn.XLOOKUP(A145,[9]【SUIT】合同静态信息表!$B:$B,[9]【SUIT】合同静态信息表!$BF:$BF)</f>
        <v>数字建造中心</v>
      </c>
      <c r="F145">
        <f>COUNTIFS($A$2:A145,A145)</f>
        <v>2</v>
      </c>
      <c r="L145" s="47" t="s">
        <v>572</v>
      </c>
      <c r="M145" s="25" t="s">
        <v>573</v>
      </c>
      <c r="N145" s="14">
        <v>598093.88</v>
      </c>
      <c r="O145" t="str">
        <f>_xlfn.XLOOKUP(M145,[9]【SUIT】合同静态信息表!$B:$B,[9]【SUIT】合同静态信息表!$BF:$BF)</f>
        <v>智能运管中心</v>
      </c>
      <c r="P145">
        <f>COUNTIFS($M$2:M145,M145)</f>
        <v>2</v>
      </c>
    </row>
    <row r="146" spans="1:17" ht="14.25" x14ac:dyDescent="0.15">
      <c r="A146" t="s">
        <v>619</v>
      </c>
      <c r="B146" t="s">
        <v>716</v>
      </c>
      <c r="C146" s="24">
        <v>2780000</v>
      </c>
      <c r="D146" s="24">
        <v>556000</v>
      </c>
      <c r="E146" t="str">
        <f>_xlfn.XLOOKUP(A146,[9]【SUIT】合同静态信息表!$B:$B,[9]【SUIT】合同静态信息表!$BF:$BF)</f>
        <v>数字建造中心</v>
      </c>
      <c r="F146">
        <f>COUNTIFS($A$2:A146,A146)</f>
        <v>2</v>
      </c>
      <c r="L146" s="47" t="s">
        <v>582</v>
      </c>
      <c r="M146" s="25" t="s">
        <v>583</v>
      </c>
      <c r="N146" s="14">
        <v>640039.9</v>
      </c>
      <c r="O146" t="str">
        <f>_xlfn.XLOOKUP(M146,[9]【SUIT】合同静态信息表!$B:$B,[9]【SUIT】合同静态信息表!$BF:$BF)</f>
        <v>智能运管中心</v>
      </c>
      <c r="P146">
        <f>COUNTIFS($M$2:M146,M146)</f>
        <v>2</v>
      </c>
    </row>
    <row r="147" spans="1:17" ht="14.25" x14ac:dyDescent="0.15">
      <c r="A147" t="s">
        <v>936</v>
      </c>
      <c r="B147" t="s">
        <v>937</v>
      </c>
      <c r="C147" s="24">
        <v>2370600</v>
      </c>
      <c r="D147" s="24">
        <v>355590</v>
      </c>
      <c r="E147" t="str">
        <f>_xlfn.XLOOKUP(A147,[9]【SUIT】合同静态信息表!$B:$B,[9]【SUIT】合同静态信息表!$BF:$BF)</f>
        <v>广东分公司</v>
      </c>
      <c r="F147">
        <f>COUNTIFS($A$2:A147,A147)</f>
        <v>1</v>
      </c>
      <c r="G147" t="str">
        <f t="shared" ref="G147:G159" si="26">A147</f>
        <v>ZHT2022010600005</v>
      </c>
      <c r="L147" s="47" t="s">
        <v>938</v>
      </c>
      <c r="M147" s="25" t="s">
        <v>609</v>
      </c>
      <c r="N147" s="14">
        <v>354120</v>
      </c>
      <c r="O147" t="str">
        <f>_xlfn.XLOOKUP(M147,[9]【SUIT】合同静态信息表!$B:$B,[9]【SUIT】合同静态信息表!$BF:$BF)</f>
        <v>福建分公司</v>
      </c>
      <c r="P147">
        <f>COUNTIFS($M$2:M147,M147)</f>
        <v>1</v>
      </c>
      <c r="Q147" t="str">
        <f>M147</f>
        <v>ZHT2022062300047</v>
      </c>
    </row>
    <row r="148" spans="1:17" ht="14.25" x14ac:dyDescent="0.15">
      <c r="A148" t="s">
        <v>939</v>
      </c>
      <c r="B148" t="s">
        <v>940</v>
      </c>
      <c r="C148" s="24">
        <v>163000</v>
      </c>
      <c r="D148" s="24">
        <v>81500.009999999995</v>
      </c>
      <c r="E148" t="str">
        <f>_xlfn.XLOOKUP(A148,[9]【SUIT】合同静态信息表!$B:$B,[9]【SUIT】合同静态信息表!$BF:$BF)</f>
        <v>福建分公司</v>
      </c>
      <c r="F148">
        <f>COUNTIFS($A$2:A148,A148)</f>
        <v>1</v>
      </c>
      <c r="G148" t="str">
        <f t="shared" si="26"/>
        <v>ZHT2023102700123</v>
      </c>
      <c r="L148" s="47" t="s">
        <v>941</v>
      </c>
      <c r="M148" s="25" t="s">
        <v>599</v>
      </c>
      <c r="N148" s="14">
        <v>3151646.54</v>
      </c>
      <c r="O148" t="str">
        <f>_xlfn.XLOOKUP(M148,[9]【SUIT】合同静态信息表!$B:$B,[9]【SUIT】合同静态信息表!$BF:$BF)</f>
        <v>数字建造中心</v>
      </c>
      <c r="P148">
        <f>COUNTIFS($M$2:M148,M148)</f>
        <v>3</v>
      </c>
    </row>
    <row r="149" spans="1:17" ht="14.25" x14ac:dyDescent="0.15">
      <c r="A149" t="s">
        <v>942</v>
      </c>
      <c r="B149" t="s">
        <v>943</v>
      </c>
      <c r="C149" s="24">
        <v>238500</v>
      </c>
      <c r="D149" t="s">
        <v>397</v>
      </c>
      <c r="E149" t="str">
        <f>_xlfn.XLOOKUP(A149,[9]【SUIT】合同静态信息表!$B:$B,[9]【SUIT】合同静态信息表!$BF:$BF)</f>
        <v>福建分公司</v>
      </c>
      <c r="F149">
        <f>COUNTIFS($A$2:A149,A149)</f>
        <v>1</v>
      </c>
      <c r="G149" t="str">
        <f t="shared" si="26"/>
        <v>ZHT2023102700124</v>
      </c>
      <c r="L149" s="47" t="s">
        <v>941</v>
      </c>
      <c r="M149" s="25" t="s">
        <v>599</v>
      </c>
      <c r="N149" s="14">
        <v>350182.95</v>
      </c>
      <c r="O149" t="str">
        <f>_xlfn.XLOOKUP(M149,[9]【SUIT】合同静态信息表!$B:$B,[9]【SUIT】合同静态信息表!$BF:$BF)</f>
        <v>数字建造中心</v>
      </c>
      <c r="P149">
        <f>COUNTIFS($M$2:M149,M149)</f>
        <v>4</v>
      </c>
    </row>
    <row r="150" spans="1:17" ht="14.25" x14ac:dyDescent="0.15">
      <c r="A150" t="s">
        <v>944</v>
      </c>
      <c r="B150" t="s">
        <v>945</v>
      </c>
      <c r="C150" s="24">
        <v>662000</v>
      </c>
      <c r="D150" t="s">
        <v>397</v>
      </c>
      <c r="E150" t="str">
        <f>_xlfn.XLOOKUP(A150,[9]【SUIT】合同静态信息表!$B:$B,[9]【SUIT】合同静态信息表!$BF:$BF)</f>
        <v>数字建造中心</v>
      </c>
      <c r="F150">
        <f>COUNTIFS($A$2:A150,A150)</f>
        <v>1</v>
      </c>
      <c r="G150" t="str">
        <f t="shared" si="26"/>
        <v>ZHT2023111400135</v>
      </c>
      <c r="L150" s="47" t="s">
        <v>946</v>
      </c>
      <c r="M150" s="13" t="s">
        <v>947</v>
      </c>
      <c r="N150" s="14">
        <v>6271589.4900000002</v>
      </c>
      <c r="O150" t="str">
        <f>_xlfn.XLOOKUP(M150,[9]【SUIT】合同静态信息表!$B:$B,[9]【SUIT】合同静态信息表!$BF:$BF)</f>
        <v>数字建造中心</v>
      </c>
      <c r="P150">
        <f>COUNTIFS($M$2:M150,M150)</f>
        <v>1</v>
      </c>
      <c r="Q150" t="str">
        <f>M150</f>
        <v>ZHT2022112300104</v>
      </c>
    </row>
    <row r="151" spans="1:17" ht="14.25" x14ac:dyDescent="0.15">
      <c r="A151" t="s">
        <v>948</v>
      </c>
      <c r="B151" t="s">
        <v>949</v>
      </c>
      <c r="C151" s="24">
        <v>190000</v>
      </c>
      <c r="D151" t="s">
        <v>397</v>
      </c>
      <c r="E151" t="str">
        <f>_xlfn.XLOOKUP(A151,[9]【SUIT】合同静态信息表!$B:$B,[9]【SUIT】合同静态信息表!$BF:$BF)</f>
        <v>智能运管中心</v>
      </c>
      <c r="F151">
        <f>COUNTIFS($A$2:A151,A151)</f>
        <v>1</v>
      </c>
      <c r="G151" t="str">
        <f t="shared" si="26"/>
        <v>ZHT2022123000129</v>
      </c>
      <c r="L151" s="47" t="s">
        <v>733</v>
      </c>
      <c r="M151" s="25" t="s">
        <v>734</v>
      </c>
      <c r="N151" s="14">
        <v>113992.8</v>
      </c>
      <c r="O151" t="str">
        <f>_xlfn.XLOOKUP(M151,[9]【SUIT】合同静态信息表!$B:$B,[9]【SUIT】合同静态信息表!$BF:$BF)</f>
        <v>数字建造中心</v>
      </c>
      <c r="P151">
        <f>COUNTIFS($M$2:M151,M151)</f>
        <v>3</v>
      </c>
    </row>
    <row r="152" spans="1:17" ht="14.25" x14ac:dyDescent="0.15">
      <c r="A152" t="s">
        <v>560</v>
      </c>
      <c r="B152" t="s">
        <v>950</v>
      </c>
      <c r="C152" s="24">
        <v>398000</v>
      </c>
      <c r="D152" s="24">
        <v>119400</v>
      </c>
      <c r="E152" t="str">
        <f>_xlfn.XLOOKUP(A152,[9]【SUIT】合同静态信息表!$B:$B,[9]【SUIT】合同静态信息表!$BF:$BF)</f>
        <v>智能运管中心</v>
      </c>
      <c r="F152">
        <f>COUNTIFS($A$2:A152,A152)</f>
        <v>1</v>
      </c>
      <c r="G152" t="str">
        <f t="shared" si="26"/>
        <v>ZHT2023102500121</v>
      </c>
      <c r="L152" s="47" t="s">
        <v>738</v>
      </c>
      <c r="M152" s="25" t="s">
        <v>739</v>
      </c>
      <c r="N152" s="14">
        <v>141852.6</v>
      </c>
      <c r="O152" t="str">
        <f>_xlfn.XLOOKUP(M152,[9]【SUIT】合同静态信息表!$B:$B,[9]【SUIT】合同静态信息表!$BF:$BF)</f>
        <v>数字建造中心</v>
      </c>
      <c r="P152">
        <f>COUNTIFS($M$2:M152,M152)</f>
        <v>3</v>
      </c>
    </row>
    <row r="153" spans="1:17" ht="14.25" x14ac:dyDescent="0.15">
      <c r="A153" t="s">
        <v>812</v>
      </c>
      <c r="B153" t="s">
        <v>951</v>
      </c>
      <c r="C153" s="24">
        <v>2220000</v>
      </c>
      <c r="D153" s="24">
        <v>122000</v>
      </c>
      <c r="E153" t="str">
        <f>_xlfn.XLOOKUP(A153,[9]【SUIT】合同静态信息表!$B:$B,[9]【SUIT】合同静态信息表!$BF:$BF)</f>
        <v>数字建造中心</v>
      </c>
      <c r="F153">
        <f>COUNTIFS($A$2:A153,A153)</f>
        <v>1</v>
      </c>
      <c r="G153" t="str">
        <f t="shared" si="26"/>
        <v>ZHT2023091800098</v>
      </c>
      <c r="L153" s="47" t="s">
        <v>743</v>
      </c>
      <c r="M153" s="25" t="s">
        <v>744</v>
      </c>
      <c r="N153" s="14">
        <v>278200.2</v>
      </c>
      <c r="O153" t="str">
        <f>_xlfn.XLOOKUP(M153,[9]【SUIT】合同静态信息表!$B:$B,[9]【SUIT】合同静态信息表!$BF:$BF)</f>
        <v>数字建造中心</v>
      </c>
      <c r="P153">
        <f>COUNTIFS($M$2:M153,M153)</f>
        <v>3</v>
      </c>
    </row>
    <row r="154" spans="1:17" ht="14.25" x14ac:dyDescent="0.15">
      <c r="A154" t="s">
        <v>952</v>
      </c>
      <c r="B154" t="s">
        <v>953</v>
      </c>
      <c r="C154" s="24">
        <v>4008920</v>
      </c>
      <c r="D154" t="s">
        <v>397</v>
      </c>
      <c r="E154" t="str">
        <f>_xlfn.XLOOKUP(A154,[9]【SUIT】合同静态信息表!$B:$B,[9]【SUIT】合同静态信息表!$BF:$BF)</f>
        <v>数字建造中心</v>
      </c>
      <c r="F154">
        <f>COUNTIFS($A$2:A154,A154)</f>
        <v>1</v>
      </c>
      <c r="G154" t="str">
        <f t="shared" si="26"/>
        <v>ZHT2023082300087</v>
      </c>
      <c r="L154" s="47" t="s">
        <v>954</v>
      </c>
      <c r="M154" s="13" t="s">
        <v>955</v>
      </c>
      <c r="N154" s="14">
        <v>467930.87</v>
      </c>
      <c r="O154" t="str">
        <f>_xlfn.XLOOKUP(M154,[9]【SUIT】合同静态信息表!$B:$B,[9]【SUIT】合同静态信息表!$BF:$BF)</f>
        <v>数字建造中心</v>
      </c>
      <c r="P154">
        <f>COUNTIFS($M$2:M154,M154)</f>
        <v>1</v>
      </c>
      <c r="Q154" t="str">
        <f>M154</f>
        <v>ZHT2022031000024</v>
      </c>
    </row>
    <row r="155" spans="1:17" ht="14.25" x14ac:dyDescent="0.15">
      <c r="A155" t="s">
        <v>956</v>
      </c>
      <c r="B155" t="s">
        <v>957</v>
      </c>
      <c r="C155" s="24">
        <v>1289900</v>
      </c>
      <c r="D155" t="s">
        <v>397</v>
      </c>
      <c r="E155" t="str">
        <f>_xlfn.XLOOKUP(A155,[9]【SUIT】合同静态信息表!$B:$B,[9]【SUIT】合同静态信息表!$BF:$BF)</f>
        <v>广东分公司</v>
      </c>
      <c r="F155">
        <f>COUNTIFS($A$2:A155,A155)</f>
        <v>1</v>
      </c>
      <c r="G155" t="str">
        <f t="shared" si="26"/>
        <v>SJHT2019121900152</v>
      </c>
      <c r="L155" s="47" t="s">
        <v>591</v>
      </c>
      <c r="M155" s="25" t="s">
        <v>508</v>
      </c>
      <c r="N155" s="14">
        <v>316900</v>
      </c>
      <c r="O155" t="str">
        <f>_xlfn.XLOOKUP(M155,[9]【SUIT】合同静态信息表!$B:$B,[9]【SUIT】合同静态信息表!$BF:$BF)</f>
        <v>数字建造中心</v>
      </c>
      <c r="P155">
        <f>COUNTIFS($M$2:M155,M155)</f>
        <v>2</v>
      </c>
    </row>
    <row r="156" spans="1:17" ht="14.25" x14ac:dyDescent="0.15">
      <c r="A156" t="s">
        <v>958</v>
      </c>
      <c r="B156" t="s">
        <v>959</v>
      </c>
      <c r="C156" s="24">
        <v>604300</v>
      </c>
      <c r="D156" t="s">
        <v>397</v>
      </c>
      <c r="E156" t="str">
        <f>_xlfn.XLOOKUP(A156,[9]【SUIT】合同静态信息表!$B:$B,[9]【SUIT】合同静态信息表!$BF:$BF)</f>
        <v>数字建造中心</v>
      </c>
      <c r="F156">
        <f>COUNTIFS($A$2:A156,A156)</f>
        <v>1</v>
      </c>
      <c r="G156" t="str">
        <f t="shared" si="26"/>
        <v>ZHT2023062800055</v>
      </c>
      <c r="L156" s="47" t="s">
        <v>759</v>
      </c>
      <c r="M156" s="25" t="s">
        <v>760</v>
      </c>
      <c r="N156" s="14">
        <v>218498.7</v>
      </c>
      <c r="O156" t="str">
        <f>_xlfn.XLOOKUP(M156,[9]【SUIT】合同静态信息表!$B:$B,[9]【SUIT】合同静态信息表!$BF:$BF)</f>
        <v>数字建造中心</v>
      </c>
      <c r="P156">
        <f>COUNTIFS($M$2:M156,M156)</f>
        <v>3</v>
      </c>
    </row>
    <row r="157" spans="1:17" ht="14.25" x14ac:dyDescent="0.15">
      <c r="A157" t="s">
        <v>960</v>
      </c>
      <c r="B157" t="s">
        <v>961</v>
      </c>
      <c r="C157" s="24">
        <v>277475</v>
      </c>
      <c r="D157" t="s">
        <v>397</v>
      </c>
      <c r="E157" t="str">
        <f>_xlfn.XLOOKUP(A157,[9]【SUIT】合同静态信息表!$B:$B,[9]【SUIT】合同静态信息表!$BF:$BF)</f>
        <v>数字建造中心</v>
      </c>
      <c r="F157">
        <f>COUNTIFS($A$2:A157,A157)</f>
        <v>1</v>
      </c>
      <c r="G157" t="str">
        <f t="shared" si="26"/>
        <v>ZHT2023070300057</v>
      </c>
      <c r="L157" s="47" t="s">
        <v>962</v>
      </c>
      <c r="M157" s="25" t="s">
        <v>963</v>
      </c>
      <c r="N157" s="14">
        <v>147140</v>
      </c>
      <c r="O157" t="str">
        <f>_xlfn.XLOOKUP(M157,[9]【SUIT】合同静态信息表!$B:$B,[9]【SUIT】合同静态信息表!$BF:$BF)</f>
        <v>数字建造中心</v>
      </c>
      <c r="P157">
        <f>COUNTIFS($M$2:M157,M157)</f>
        <v>1</v>
      </c>
      <c r="Q157" t="str">
        <f>M157</f>
        <v>ZHT2022050900037</v>
      </c>
    </row>
    <row r="158" spans="1:17" ht="14.25" x14ac:dyDescent="0.15">
      <c r="A158" t="s">
        <v>814</v>
      </c>
      <c r="B158" t="s">
        <v>964</v>
      </c>
      <c r="C158" s="24">
        <v>1937383</v>
      </c>
      <c r="D158">
        <v>10</v>
      </c>
      <c r="E158" t="str">
        <f>_xlfn.XLOOKUP(A158,[9]【SUIT】合同静态信息表!$B:$B,[9]【SUIT】合同静态信息表!$BF:$BF)</f>
        <v>福建分公司</v>
      </c>
      <c r="F158">
        <f>COUNTIFS($A$2:A158,A158)</f>
        <v>1</v>
      </c>
      <c r="G158" t="str">
        <f t="shared" si="26"/>
        <v>SJHT2019101200078</v>
      </c>
      <c r="L158" s="47" t="s">
        <v>965</v>
      </c>
      <c r="M158" s="25" t="s">
        <v>963</v>
      </c>
      <c r="N158" s="14">
        <v>206000</v>
      </c>
      <c r="O158" t="str">
        <f>_xlfn.XLOOKUP(M158,[9]【SUIT】合同静态信息表!$B:$B,[9]【SUIT】合同静态信息表!$BF:$BF)</f>
        <v>数字建造中心</v>
      </c>
      <c r="P158">
        <f>COUNTIFS($M$2:M158,M158)</f>
        <v>2</v>
      </c>
    </row>
    <row r="159" spans="1:17" ht="14.25" x14ac:dyDescent="0.15">
      <c r="A159" t="s">
        <v>817</v>
      </c>
      <c r="B159" t="s">
        <v>966</v>
      </c>
      <c r="C159" s="24">
        <v>2398000</v>
      </c>
      <c r="D159" s="24">
        <v>1079100</v>
      </c>
      <c r="E159" t="str">
        <f>_xlfn.XLOOKUP(A159,[9]【SUIT】合同静态信息表!$B:$B,[9]【SUIT】合同静态信息表!$BF:$BF)</f>
        <v>智能运管中心</v>
      </c>
      <c r="F159">
        <f>COUNTIFS($A$2:A159,A159)</f>
        <v>1</v>
      </c>
      <c r="G159" t="str">
        <f t="shared" si="26"/>
        <v>ZHT2023033100031</v>
      </c>
      <c r="L159" s="47" t="s">
        <v>811</v>
      </c>
      <c r="M159" s="25" t="s">
        <v>812</v>
      </c>
      <c r="N159" s="14">
        <v>444000</v>
      </c>
      <c r="O159" t="str">
        <f>_xlfn.XLOOKUP(M159,[9]【SUIT】合同静态信息表!$B:$B,[9]【SUIT】合同静态信息表!$BF:$BF)</f>
        <v>数字建造中心</v>
      </c>
      <c r="P159">
        <f>COUNTIFS($M$2:M159,M159)</f>
        <v>2</v>
      </c>
    </row>
    <row r="160" spans="1:17" ht="14.25" x14ac:dyDescent="0.15">
      <c r="A160" t="s">
        <v>696</v>
      </c>
      <c r="B160" t="s">
        <v>804</v>
      </c>
      <c r="C160" s="24">
        <v>7367000</v>
      </c>
      <c r="D160" s="24">
        <v>736700</v>
      </c>
      <c r="E160" t="str">
        <f>_xlfn.XLOOKUP(A160,[9]【SUIT】合同静态信息表!$B:$B,[9]【SUIT】合同静态信息表!$BF:$BF)</f>
        <v>智能运管中心</v>
      </c>
      <c r="F160">
        <f>COUNTIFS($A$2:A160,A160)</f>
        <v>2</v>
      </c>
      <c r="L160" s="47" t="s">
        <v>967</v>
      </c>
      <c r="M160" s="13" t="s">
        <v>968</v>
      </c>
      <c r="N160" s="14">
        <v>648696.80000000005</v>
      </c>
      <c r="O160" t="str">
        <f>_xlfn.XLOOKUP(M160,[9]【SUIT】合同静态信息表!$B:$B,[9]【SUIT】合同静态信息表!$BF:$BF)</f>
        <v>数字建造中心</v>
      </c>
      <c r="P160">
        <f>COUNTIFS($M$2:M160,M160)</f>
        <v>1</v>
      </c>
      <c r="Q160" t="str">
        <f>M160</f>
        <v>ZHT2023092100099</v>
      </c>
    </row>
    <row r="161" spans="1:17" ht="14.25" x14ac:dyDescent="0.15">
      <c r="A161" t="s">
        <v>569</v>
      </c>
      <c r="B161" t="s">
        <v>969</v>
      </c>
      <c r="C161" s="24">
        <v>5700000</v>
      </c>
      <c r="D161" t="s">
        <v>397</v>
      </c>
      <c r="E161" t="str">
        <f>_xlfn.XLOOKUP(A161,[9]【SUIT】合同静态信息表!$B:$B,[9]【SUIT】合同静态信息表!$BF:$BF)</f>
        <v>智能运管中心</v>
      </c>
      <c r="F161">
        <f>COUNTIFS($A$2:A161,A161)</f>
        <v>1</v>
      </c>
      <c r="G161" t="str">
        <f t="shared" ref="G161:G173" si="27">A161</f>
        <v>ZHT2023062800056</v>
      </c>
      <c r="L161" s="47" t="s">
        <v>970</v>
      </c>
      <c r="M161" s="25" t="s">
        <v>583</v>
      </c>
      <c r="N161" s="14">
        <v>129285</v>
      </c>
      <c r="O161" t="str">
        <f>_xlfn.XLOOKUP(M161,[9]【SUIT】合同静态信息表!$B:$B,[9]【SUIT】合同静态信息表!$BF:$BF)</f>
        <v>智能运管中心</v>
      </c>
      <c r="P161">
        <f>COUNTIFS($M$2:M161,M161)</f>
        <v>3</v>
      </c>
    </row>
    <row r="162" spans="1:17" ht="14.25" x14ac:dyDescent="0.15">
      <c r="A162" t="s">
        <v>531</v>
      </c>
      <c r="B162" t="s">
        <v>532</v>
      </c>
      <c r="C162" s="24">
        <v>516375</v>
      </c>
      <c r="D162">
        <v>15</v>
      </c>
      <c r="E162" t="str">
        <f>_xlfn.XLOOKUP(A162,[9]【SUIT】合同静态信息表!$B:$B,[9]【SUIT】合同静态信息表!$BF:$BF)</f>
        <v>广东分公司</v>
      </c>
      <c r="F162">
        <f>COUNTIFS($A$2:A162,A162)</f>
        <v>1</v>
      </c>
      <c r="G162" t="str">
        <f t="shared" si="27"/>
        <v>ZHT2020120700105</v>
      </c>
      <c r="L162" s="47" t="s">
        <v>971</v>
      </c>
      <c r="M162" s="25" t="s">
        <v>573</v>
      </c>
      <c r="N162" s="14">
        <v>384030</v>
      </c>
      <c r="O162" t="str">
        <f>_xlfn.XLOOKUP(M162,[9]【SUIT】合同静态信息表!$B:$B,[9]【SUIT】合同静态信息表!$BF:$BF)</f>
        <v>智能运管中心</v>
      </c>
      <c r="P162">
        <f>COUNTIFS($M$2:M162,M162)</f>
        <v>3</v>
      </c>
    </row>
    <row r="163" spans="1:17" ht="14.25" x14ac:dyDescent="0.15">
      <c r="A163" t="s">
        <v>822</v>
      </c>
      <c r="B163" t="s">
        <v>972</v>
      </c>
      <c r="C163" s="24">
        <v>866718</v>
      </c>
      <c r="D163" s="24">
        <v>183679.62</v>
      </c>
      <c r="E163" t="str">
        <f>_xlfn.XLOOKUP(A163,[9]【SUIT】合同静态信息表!$B:$B,[9]【SUIT】合同静态信息表!$BF:$BF)</f>
        <v>数字建造中心</v>
      </c>
      <c r="F163">
        <f>COUNTIFS($A$2:A163,A163)</f>
        <v>1</v>
      </c>
      <c r="G163" t="str">
        <f t="shared" si="27"/>
        <v>ZHT2023101200109</v>
      </c>
      <c r="L163" s="13" t="s">
        <v>973</v>
      </c>
      <c r="M163" s="25" t="s">
        <v>761</v>
      </c>
      <c r="N163" s="14">
        <v>127244.46</v>
      </c>
      <c r="O163" t="str">
        <f>_xlfn.XLOOKUP(M163,[9]【SUIT】合同静态信息表!$B:$B,[9]【SUIT】合同静态信息表!$BF:$BF)</f>
        <v>广东分公司</v>
      </c>
      <c r="P163">
        <f>COUNTIFS($M$2:M163,M163)</f>
        <v>1</v>
      </c>
      <c r="Q163" t="str">
        <f t="shared" ref="Q163:Q169" si="28">M163</f>
        <v>ZHT2022102400089</v>
      </c>
    </row>
    <row r="164" spans="1:17" ht="14.25" x14ac:dyDescent="0.15">
      <c r="A164" t="s">
        <v>825</v>
      </c>
      <c r="B164" t="s">
        <v>972</v>
      </c>
      <c r="C164" s="24">
        <v>2601368</v>
      </c>
      <c r="D164" s="24">
        <v>551296.18999999994</v>
      </c>
      <c r="E164" t="str">
        <f>_xlfn.XLOOKUP(A164,[9]【SUIT】合同静态信息表!$B:$B,[9]【SUIT】合同静态信息表!$BF:$BF)</f>
        <v>数字建造中心</v>
      </c>
      <c r="F164">
        <f>COUNTIFS($A$2:A164,A164)</f>
        <v>1</v>
      </c>
      <c r="G164" t="str">
        <f t="shared" si="27"/>
        <v>ZHT2023101200110</v>
      </c>
      <c r="L164" s="13" t="s">
        <v>974</v>
      </c>
      <c r="M164" s="13" t="s">
        <v>975</v>
      </c>
      <c r="N164" s="14">
        <v>55000</v>
      </c>
      <c r="O164" t="str">
        <f>_xlfn.XLOOKUP(M164,[9]【SUIT】合同静态信息表!$B:$B,[9]【SUIT】合同静态信息表!$BF:$BF)</f>
        <v>数字建造中心</v>
      </c>
      <c r="P164">
        <f>COUNTIFS($M$2:M164,M164)</f>
        <v>1</v>
      </c>
      <c r="Q164" t="str">
        <f t="shared" si="28"/>
        <v>ZHT2022081500064</v>
      </c>
    </row>
    <row r="165" spans="1:17" ht="14.25" x14ac:dyDescent="0.15">
      <c r="A165" t="s">
        <v>827</v>
      </c>
      <c r="B165" t="s">
        <v>972</v>
      </c>
      <c r="C165" s="24">
        <v>2601368</v>
      </c>
      <c r="D165" s="24">
        <v>551296.18999999994</v>
      </c>
      <c r="E165" t="str">
        <f>_xlfn.XLOOKUP(A165,[9]【SUIT】合同静态信息表!$B:$B,[9]【SUIT】合同静态信息表!$BF:$BF)</f>
        <v>数字建造中心</v>
      </c>
      <c r="F165">
        <f>COUNTIFS($A$2:A165,A165)</f>
        <v>1</v>
      </c>
      <c r="G165" t="str">
        <f t="shared" si="27"/>
        <v>ZHT2023101200111</v>
      </c>
      <c r="L165" s="13" t="s">
        <v>976</v>
      </c>
      <c r="M165" s="13" t="s">
        <v>493</v>
      </c>
      <c r="N165" s="14">
        <v>129600</v>
      </c>
      <c r="O165" t="str">
        <f>_xlfn.XLOOKUP(M165,[9]【SUIT】合同静态信息表!$B:$B,[9]【SUIT】合同静态信息表!$BF:$BF)</f>
        <v>数字建造中心</v>
      </c>
      <c r="P165">
        <f>COUNTIFS($M$2:M165,M165)</f>
        <v>1</v>
      </c>
      <c r="Q165" t="str">
        <f t="shared" si="28"/>
        <v>ZHT2024011500004</v>
      </c>
    </row>
    <row r="166" spans="1:17" ht="14.25" x14ac:dyDescent="0.15">
      <c r="A166" t="s">
        <v>830</v>
      </c>
      <c r="B166" t="s">
        <v>977</v>
      </c>
      <c r="C166" s="24">
        <v>586000</v>
      </c>
      <c r="D166" s="24">
        <v>117200</v>
      </c>
      <c r="E166" t="str">
        <f>_xlfn.XLOOKUP(A166,[9]【SUIT】合同静态信息表!$B:$B,[9]【SUIT】合同静态信息表!$BF:$BF)</f>
        <v>数字建造中心</v>
      </c>
      <c r="F166">
        <f>COUNTIFS($A$2:A166,A166)</f>
        <v>1</v>
      </c>
      <c r="G166" t="str">
        <f t="shared" si="27"/>
        <v>ZHT2022010400003</v>
      </c>
      <c r="L166" s="13" t="s">
        <v>978</v>
      </c>
      <c r="M166" s="25" t="s">
        <v>767</v>
      </c>
      <c r="N166" s="14">
        <v>900000</v>
      </c>
      <c r="O166" t="str">
        <f>_xlfn.XLOOKUP(M166,[9]【SUIT】合同静态信息表!$B:$B,[9]【SUIT】合同静态信息表!$BF:$BF)</f>
        <v>广东分公司</v>
      </c>
      <c r="P166">
        <f>COUNTIFS($M$2:M166,M166)</f>
        <v>1</v>
      </c>
      <c r="Q166" t="str">
        <f t="shared" si="28"/>
        <v>ZHT2024090300104</v>
      </c>
    </row>
    <row r="167" spans="1:17" ht="14.25" x14ac:dyDescent="0.15">
      <c r="A167" t="s">
        <v>480</v>
      </c>
      <c r="B167" t="s">
        <v>979</v>
      </c>
      <c r="C167" s="24">
        <v>700000</v>
      </c>
      <c r="D167" s="24">
        <v>420000</v>
      </c>
      <c r="E167" t="str">
        <f>_xlfn.XLOOKUP(A167,[9]【SUIT】合同静态信息表!$B:$B,[9]【SUIT】合同静态信息表!$BF:$BF)</f>
        <v>数字建造中心</v>
      </c>
      <c r="F167">
        <f>COUNTIFS($A$2:A167,A167)</f>
        <v>1</v>
      </c>
      <c r="G167" t="str">
        <f t="shared" si="27"/>
        <v>ZHT2021122300161</v>
      </c>
      <c r="L167" s="13" t="s">
        <v>980</v>
      </c>
      <c r="M167" s="13" t="s">
        <v>569</v>
      </c>
      <c r="N167" s="14">
        <v>1140000</v>
      </c>
      <c r="O167" t="str">
        <f>_xlfn.XLOOKUP(M167,[9]【SUIT】合同静态信息表!$B:$B,[9]【SUIT】合同静态信息表!$BF:$BF)</f>
        <v>智能运管中心</v>
      </c>
      <c r="P167">
        <f>COUNTIFS($M$2:M167,M167)</f>
        <v>1</v>
      </c>
      <c r="Q167" t="str">
        <f t="shared" si="28"/>
        <v>ZHT2023062800056</v>
      </c>
    </row>
    <row r="168" spans="1:17" ht="14.25" x14ac:dyDescent="0.15">
      <c r="A168" t="s">
        <v>486</v>
      </c>
      <c r="B168" t="s">
        <v>981</v>
      </c>
      <c r="C168" s="24">
        <v>710000</v>
      </c>
      <c r="D168" s="24">
        <v>426000</v>
      </c>
      <c r="E168" t="str">
        <f>_xlfn.XLOOKUP(A168,[9]【SUIT】合同静态信息表!$B:$B,[9]【SUIT】合同静态信息表!$BF:$BF)</f>
        <v>数字建造中心</v>
      </c>
      <c r="F168">
        <f>COUNTIFS($A$2:A168,A168)</f>
        <v>1</v>
      </c>
      <c r="G168" t="str">
        <f t="shared" si="27"/>
        <v>ZHT2023052400044</v>
      </c>
      <c r="L168" s="13" t="s">
        <v>982</v>
      </c>
      <c r="M168" s="13" t="s">
        <v>740</v>
      </c>
      <c r="N168" s="14">
        <v>43000</v>
      </c>
      <c r="O168" t="str">
        <f>_xlfn.XLOOKUP(M168,[9]【SUIT】合同静态信息表!$B:$B,[9]【SUIT】合同静态信息表!$BF:$BF)</f>
        <v>广东分公司</v>
      </c>
      <c r="P168">
        <f>COUNTIFS($M$2:M168,M168)</f>
        <v>1</v>
      </c>
      <c r="Q168" t="str">
        <f t="shared" si="28"/>
        <v>ZHT2022051300039</v>
      </c>
    </row>
    <row r="169" spans="1:17" ht="14.25" x14ac:dyDescent="0.15">
      <c r="A169" t="s">
        <v>464</v>
      </c>
      <c r="B169" t="s">
        <v>983</v>
      </c>
      <c r="C169" s="24">
        <v>178000</v>
      </c>
      <c r="D169" s="24">
        <v>35600</v>
      </c>
      <c r="E169" t="str">
        <f>_xlfn.XLOOKUP(A169,[9]【SUIT】合同静态信息表!$B:$B,[9]【SUIT】合同静态信息表!$BF:$BF)</f>
        <v>数字建造中心</v>
      </c>
      <c r="F169">
        <f>COUNTIFS($A$2:A169,A169)</f>
        <v>1</v>
      </c>
      <c r="G169" t="str">
        <f t="shared" si="27"/>
        <v>ZHT2021122700163</v>
      </c>
      <c r="L169" s="13" t="s">
        <v>984</v>
      </c>
      <c r="M169" s="13" t="s">
        <v>985</v>
      </c>
      <c r="N169" s="14">
        <v>5250.57</v>
      </c>
      <c r="O169" t="str">
        <f>_xlfn.XLOOKUP(M169,[9]【SUIT】合同静态信息表!$B:$B,[9]【SUIT】合同静态信息表!$BF:$BF)</f>
        <v>广东分公司</v>
      </c>
      <c r="P169">
        <f>COUNTIFS($M$2:M169,M169)</f>
        <v>1</v>
      </c>
      <c r="Q169" t="str">
        <f t="shared" si="28"/>
        <v>ZHT2024020200018</v>
      </c>
    </row>
    <row r="170" spans="1:17" ht="14.25" x14ac:dyDescent="0.15">
      <c r="A170" t="s">
        <v>471</v>
      </c>
      <c r="B170" t="s">
        <v>986</v>
      </c>
      <c r="C170" s="24">
        <v>177000</v>
      </c>
      <c r="D170" s="24">
        <v>35400</v>
      </c>
      <c r="E170" t="str">
        <f>_xlfn.XLOOKUP(A170,[9]【SUIT】合同静态信息表!$B:$B,[9]【SUIT】合同静态信息表!$BF:$BF)</f>
        <v>数字建造中心</v>
      </c>
      <c r="F170">
        <f>COUNTIFS($A$2:A170,A170)</f>
        <v>1</v>
      </c>
      <c r="G170" t="str">
        <f t="shared" si="27"/>
        <v>ZHT2021122700165</v>
      </c>
      <c r="L170" s="13" t="s">
        <v>987</v>
      </c>
      <c r="M170" s="25" t="s">
        <v>822</v>
      </c>
      <c r="N170" s="14">
        <v>10002.85</v>
      </c>
      <c r="O170" t="str">
        <f>_xlfn.XLOOKUP(M170,[9]【SUIT】合同静态信息表!$B:$B,[9]【SUIT】合同静态信息表!$BF:$BF)</f>
        <v>数字建造中心</v>
      </c>
      <c r="P170">
        <f>COUNTIFS($M$2:M170,M170)</f>
        <v>2</v>
      </c>
    </row>
    <row r="171" spans="1:17" ht="14.25" x14ac:dyDescent="0.15">
      <c r="A171" t="s">
        <v>545</v>
      </c>
      <c r="B171" t="s">
        <v>546</v>
      </c>
      <c r="C171" s="24">
        <v>978336</v>
      </c>
      <c r="D171" s="24">
        <v>111809.83</v>
      </c>
      <c r="E171" t="str">
        <f>_xlfn.XLOOKUP(A171,[9]【SUIT】合同静态信息表!$B:$B,[9]【SUIT】合同静态信息表!$BF:$BF)</f>
        <v>广东分公司</v>
      </c>
      <c r="F171">
        <f>COUNTIFS($A$2:A171,A171)</f>
        <v>1</v>
      </c>
      <c r="G171" t="str">
        <f t="shared" si="27"/>
        <v>ZHT2022061700046</v>
      </c>
      <c r="L171" s="13" t="s">
        <v>988</v>
      </c>
      <c r="M171" s="25" t="s">
        <v>825</v>
      </c>
      <c r="N171" s="14">
        <v>30022.57</v>
      </c>
      <c r="O171" t="str">
        <f>_xlfn.XLOOKUP(M171,[9]【SUIT】合同静态信息表!$B:$B,[9]【SUIT】合同静态信息表!$BF:$BF)</f>
        <v>数字建造中心</v>
      </c>
      <c r="P171">
        <f>COUNTIFS($M$2:M171,M171)</f>
        <v>2</v>
      </c>
    </row>
    <row r="172" spans="1:17" ht="14.25" x14ac:dyDescent="0.15">
      <c r="A172" t="s">
        <v>989</v>
      </c>
      <c r="B172" t="s">
        <v>990</v>
      </c>
      <c r="C172" s="24">
        <v>517700</v>
      </c>
      <c r="D172" s="24">
        <v>103540</v>
      </c>
      <c r="E172" t="str">
        <f>_xlfn.XLOOKUP(A172,[9]【SUIT】合同静态信息表!$B:$B,[9]【SUIT】合同静态信息表!$BF:$BF)</f>
        <v>福建分公司</v>
      </c>
      <c r="F172">
        <f>COUNTIFS($A$2:A172,A172)</f>
        <v>1</v>
      </c>
      <c r="G172" t="str">
        <f t="shared" si="27"/>
        <v>ZHT2021012000006</v>
      </c>
      <c r="L172" s="13" t="s">
        <v>988</v>
      </c>
      <c r="M172" s="25" t="s">
        <v>827</v>
      </c>
      <c r="N172" s="14">
        <v>30022.57</v>
      </c>
      <c r="O172" t="str">
        <f>_xlfn.XLOOKUP(M172,[9]【SUIT】合同静态信息表!$B:$B,[9]【SUIT】合同静态信息表!$BF:$BF)</f>
        <v>数字建造中心</v>
      </c>
      <c r="P172">
        <f>COUNTIFS($M$2:M172,M172)</f>
        <v>2</v>
      </c>
    </row>
    <row r="173" spans="1:17" ht="14.25" x14ac:dyDescent="0.15">
      <c r="A173" t="s">
        <v>842</v>
      </c>
      <c r="B173" t="s">
        <v>991</v>
      </c>
      <c r="C173" s="24">
        <v>1126515.02</v>
      </c>
      <c r="D173" s="24">
        <v>56599.95</v>
      </c>
      <c r="E173" t="str">
        <f>_xlfn.XLOOKUP(A173,[9]【SUIT】合同静态信息表!$B:$B,[9]【SUIT】合同静态信息表!$BF:$BF)</f>
        <v>智能运管中心</v>
      </c>
      <c r="F173">
        <f>COUNTIFS($A$2:A173,A173)</f>
        <v>1</v>
      </c>
      <c r="G173" t="str">
        <f t="shared" si="27"/>
        <v>ZHT2023103100129</v>
      </c>
      <c r="L173" s="13" t="s">
        <v>992</v>
      </c>
      <c r="M173" s="25" t="s">
        <v>825</v>
      </c>
      <c r="N173" s="14">
        <v>145500</v>
      </c>
      <c r="O173" t="str">
        <f>_xlfn.XLOOKUP(M173,[9]【SUIT】合同静态信息表!$B:$B,[9]【SUIT】合同静态信息表!$BF:$BF)</f>
        <v>数字建造中心</v>
      </c>
      <c r="P173">
        <f>COUNTIFS($M$2:M173,M173)</f>
        <v>3</v>
      </c>
    </row>
    <row r="174" spans="1:17" ht="14.25" x14ac:dyDescent="0.15">
      <c r="A174" t="s">
        <v>583</v>
      </c>
      <c r="B174" t="s">
        <v>687</v>
      </c>
      <c r="C174" s="24">
        <v>5960980</v>
      </c>
      <c r="D174" s="24">
        <v>517140</v>
      </c>
      <c r="E174" t="str">
        <f>_xlfn.XLOOKUP(A174,[9]【SUIT】合同静态信息表!$B:$B,[9]【SUIT】合同静态信息表!$BF:$BF)</f>
        <v>智能运管中心</v>
      </c>
      <c r="F174">
        <f>COUNTIFS($A$2:A174,A174)</f>
        <v>2</v>
      </c>
      <c r="L174" s="13" t="s">
        <v>992</v>
      </c>
      <c r="M174" s="25" t="s">
        <v>827</v>
      </c>
      <c r="N174" s="14">
        <v>145500</v>
      </c>
      <c r="O174" t="str">
        <f>_xlfn.XLOOKUP(M174,[9]【SUIT】合同静态信息表!$B:$B,[9]【SUIT】合同静态信息表!$BF:$BF)</f>
        <v>数字建造中心</v>
      </c>
      <c r="P174">
        <f>COUNTIFS($M$2:M174,M174)</f>
        <v>3</v>
      </c>
    </row>
    <row r="175" spans="1:17" ht="14.25" x14ac:dyDescent="0.15">
      <c r="A175" t="s">
        <v>573</v>
      </c>
      <c r="B175" t="s">
        <v>685</v>
      </c>
      <c r="C175" s="24">
        <v>7083560.8799999999</v>
      </c>
      <c r="D175" s="24">
        <v>1536120</v>
      </c>
      <c r="E175" t="str">
        <f>_xlfn.XLOOKUP(A175,[9]【SUIT】合同静态信息表!$B:$B,[9]【SUIT】合同静态信息表!$BF:$BF)</f>
        <v>智能运管中心</v>
      </c>
      <c r="F175">
        <f>COUNTIFS($A$2:A175,A175)</f>
        <v>2</v>
      </c>
      <c r="L175" s="13" t="s">
        <v>993</v>
      </c>
      <c r="M175" s="25" t="s">
        <v>393</v>
      </c>
      <c r="N175" s="14">
        <v>1909000</v>
      </c>
      <c r="O175" t="str">
        <f>_xlfn.XLOOKUP(M175,[9]【SUIT】合同静态信息表!$B:$B,[9]【SUIT】合同静态信息表!$BF:$BF)</f>
        <v>数字建造中心</v>
      </c>
      <c r="P175">
        <f>COUNTIFS($M$2:M175,M175)</f>
        <v>2</v>
      </c>
    </row>
    <row r="176" spans="1:17" ht="14.25" x14ac:dyDescent="0.15">
      <c r="A176" t="s">
        <v>633</v>
      </c>
      <c r="B176" t="s">
        <v>994</v>
      </c>
      <c r="C176" s="24">
        <v>9447400</v>
      </c>
      <c r="D176" t="s">
        <v>397</v>
      </c>
      <c r="E176" t="str">
        <f>_xlfn.XLOOKUP(A176,[9]【SUIT】合同静态信息表!$B:$B,[9]【SUIT】合同静态信息表!$BF:$BF)</f>
        <v>智能运管中心</v>
      </c>
      <c r="F176">
        <f>COUNTIFS($A$2:A176,A176)</f>
        <v>1</v>
      </c>
      <c r="G176" t="str">
        <f t="shared" ref="G176:G179" si="29">A176</f>
        <v>ZHT2022092800083</v>
      </c>
      <c r="L176" s="13" t="s">
        <v>995</v>
      </c>
      <c r="M176" s="13" t="s">
        <v>996</v>
      </c>
      <c r="N176" s="14">
        <v>190000</v>
      </c>
      <c r="O176" t="str">
        <f>_xlfn.XLOOKUP(M176,[9]【SUIT】合同静态信息表!$B:$B,[9]【SUIT】合同静态信息表!$BF:$BF)</f>
        <v>数字建造中心</v>
      </c>
      <c r="P176">
        <f>COUNTIFS($M$2:M176,M176)</f>
        <v>1</v>
      </c>
      <c r="Q176" t="str">
        <f>M176</f>
        <v>ZHT2023102400119</v>
      </c>
    </row>
    <row r="177" spans="1:17" ht="14.25" x14ac:dyDescent="0.15">
      <c r="A177" t="s">
        <v>876</v>
      </c>
      <c r="B177" t="s">
        <v>997</v>
      </c>
      <c r="C177" s="24">
        <v>800000</v>
      </c>
      <c r="D177" s="24">
        <v>288000</v>
      </c>
      <c r="E177" t="str">
        <f>_xlfn.XLOOKUP(A177,[9]【SUIT】合同静态信息表!$B:$B,[9]【SUIT】合同静态信息表!$BF:$BF)</f>
        <v>福建分公司</v>
      </c>
      <c r="F177">
        <f>COUNTIFS($A$2:A177,A177)</f>
        <v>1</v>
      </c>
      <c r="G177" t="str">
        <f t="shared" si="29"/>
        <v>ZHT2023030700022</v>
      </c>
      <c r="L177" s="13" t="s">
        <v>998</v>
      </c>
      <c r="M177" s="13" t="s">
        <v>936</v>
      </c>
      <c r="N177" s="14">
        <v>118530</v>
      </c>
      <c r="O177" t="str">
        <f>_xlfn.XLOOKUP(M177,[9]【SUIT】合同静态信息表!$B:$B,[9]【SUIT】合同静态信息表!$BF:$BF)</f>
        <v>广东分公司</v>
      </c>
      <c r="P177">
        <f>COUNTIFS($M$2:M177,M177)</f>
        <v>1</v>
      </c>
      <c r="Q177" t="str">
        <f>M177</f>
        <v>ZHT2022010600005</v>
      </c>
    </row>
    <row r="178" spans="1:17" ht="14.25" x14ac:dyDescent="0.15">
      <c r="A178" t="s">
        <v>999</v>
      </c>
      <c r="B178" t="s">
        <v>1000</v>
      </c>
      <c r="C178" s="24">
        <v>348000</v>
      </c>
      <c r="D178" s="24">
        <v>226200</v>
      </c>
      <c r="E178" t="str">
        <f>_xlfn.XLOOKUP(A178,[9]【SUIT】合同静态信息表!$B:$B,[9]【SUIT】合同静态信息表!$BF:$BF)</f>
        <v>智能运管中心</v>
      </c>
      <c r="F178">
        <f>COUNTIFS($A$2:A178,A178)</f>
        <v>1</v>
      </c>
      <c r="G178" t="str">
        <f t="shared" si="29"/>
        <v>ZHT2023121400159</v>
      </c>
      <c r="L178" s="13" t="s">
        <v>1001</v>
      </c>
      <c r="M178" s="13" t="s">
        <v>942</v>
      </c>
      <c r="N178" s="14">
        <v>47700</v>
      </c>
      <c r="O178" t="str">
        <f>_xlfn.XLOOKUP(M178,[9]【SUIT】合同静态信息表!$B:$B,[9]【SUIT】合同静态信息表!$BF:$BF)</f>
        <v>福建分公司</v>
      </c>
      <c r="P178">
        <f>COUNTIFS($M$2:M178,M178)</f>
        <v>1</v>
      </c>
      <c r="Q178" t="str">
        <f>M178</f>
        <v>ZHT2023102700124</v>
      </c>
    </row>
    <row r="179" spans="1:17" ht="14.25" x14ac:dyDescent="0.15">
      <c r="A179" t="s">
        <v>844</v>
      </c>
      <c r="B179" t="s">
        <v>1002</v>
      </c>
      <c r="C179" s="24">
        <v>410839</v>
      </c>
      <c r="D179" s="24">
        <v>51354.879999999997</v>
      </c>
      <c r="E179" t="str">
        <f>_xlfn.XLOOKUP(A179,[9]【SUIT】合同静态信息表!$B:$B,[9]【SUIT】合同静态信息表!$BF:$BF)</f>
        <v>广东分公司</v>
      </c>
      <c r="F179">
        <f>COUNTIFS($A$2:A179,A179)</f>
        <v>1</v>
      </c>
      <c r="G179" t="str">
        <f t="shared" si="29"/>
        <v>ZHT2022052600040</v>
      </c>
      <c r="L179" s="13" t="s">
        <v>1003</v>
      </c>
      <c r="M179" s="13" t="s">
        <v>939</v>
      </c>
      <c r="N179" s="14">
        <v>32600.01</v>
      </c>
      <c r="O179" t="str">
        <f>_xlfn.XLOOKUP(M179,[9]【SUIT】合同静态信息表!$B:$B,[9]【SUIT】合同静态信息表!$BF:$BF)</f>
        <v>福建分公司</v>
      </c>
      <c r="P179">
        <f>COUNTIFS($M$2:M179,M179)</f>
        <v>1</v>
      </c>
      <c r="Q179" t="str">
        <f>M179</f>
        <v>ZHT2023102700123</v>
      </c>
    </row>
    <row r="180" spans="1:17" ht="14.25" x14ac:dyDescent="0.15">
      <c r="A180" t="s">
        <v>683</v>
      </c>
      <c r="B180" t="s">
        <v>768</v>
      </c>
      <c r="C180" s="24">
        <v>573924</v>
      </c>
      <c r="D180" s="24">
        <v>71740.5</v>
      </c>
      <c r="E180" t="str">
        <f>_xlfn.XLOOKUP(A180,[9]【SUIT】合同静态信息表!$B:$B,[9]【SUIT】合同静态信息表!$BF:$BF)</f>
        <v>广东分公司</v>
      </c>
      <c r="F180">
        <f>COUNTIFS($A$2:A180,A180)</f>
        <v>3</v>
      </c>
      <c r="L180" s="13" t="s">
        <v>1004</v>
      </c>
      <c r="M180" s="13" t="s">
        <v>545</v>
      </c>
      <c r="N180" s="14">
        <v>0.01</v>
      </c>
      <c r="O180" t="str">
        <f>_xlfn.XLOOKUP(M180,[9]【SUIT】合同静态信息表!$B:$B,[9]【SUIT】合同静态信息表!$BF:$BF)</f>
        <v>广东分公司</v>
      </c>
      <c r="P180">
        <f>COUNTIFS($M$2:M180,M180)</f>
        <v>1</v>
      </c>
      <c r="Q180" t="str">
        <f>M180</f>
        <v>ZHT2022061700046</v>
      </c>
    </row>
    <row r="181" spans="1:17" ht="14.25" x14ac:dyDescent="0.15">
      <c r="A181" t="s">
        <v>848</v>
      </c>
      <c r="B181" t="s">
        <v>1005</v>
      </c>
      <c r="C181" s="24">
        <v>353873</v>
      </c>
      <c r="D181" s="24">
        <v>44234.13</v>
      </c>
      <c r="E181" t="str">
        <f>_xlfn.XLOOKUP(A181,[9]【SUIT】合同静态信息表!$B:$B,[9]【SUIT】合同静态信息表!$BF:$BF)</f>
        <v>广东分公司</v>
      </c>
      <c r="F181">
        <f>COUNTIFS($A$2:A181,A181)</f>
        <v>1</v>
      </c>
      <c r="G181" t="str">
        <f t="shared" ref="G181:G200" si="30">A181</f>
        <v>ZHT2022071500055</v>
      </c>
      <c r="L181" s="13" t="s">
        <v>1006</v>
      </c>
      <c r="M181" s="25" t="s">
        <v>386</v>
      </c>
      <c r="N181" s="14">
        <v>3368646.51</v>
      </c>
      <c r="O181" t="str">
        <f>_xlfn.XLOOKUP(M181,[9]【SUIT】合同静态信息表!$B:$B,[9]【SUIT】合同静态信息表!$BF:$BF)</f>
        <v>数字建造中心</v>
      </c>
      <c r="P181">
        <f>COUNTIFS($M$2:M181,M181)</f>
        <v>5</v>
      </c>
    </row>
    <row r="182" spans="1:17" ht="14.25" x14ac:dyDescent="0.15">
      <c r="A182" t="s">
        <v>741</v>
      </c>
      <c r="B182" t="s">
        <v>742</v>
      </c>
      <c r="C182" s="24">
        <v>489206</v>
      </c>
      <c r="D182" s="24">
        <v>61150.35</v>
      </c>
      <c r="E182" t="str">
        <f>_xlfn.XLOOKUP(A182,[9]【SUIT】合同静态信息表!$B:$B,[9]【SUIT】合同静态信息表!$BF:$BF)</f>
        <v>广东分公司</v>
      </c>
      <c r="F182">
        <f>COUNTIFS($A$2:A182,A182)</f>
        <v>2</v>
      </c>
      <c r="L182" s="13" t="s">
        <v>1007</v>
      </c>
      <c r="M182" s="25" t="s">
        <v>745</v>
      </c>
      <c r="N182" s="14">
        <v>22100</v>
      </c>
      <c r="O182" t="str">
        <f>_xlfn.XLOOKUP(M182,[9]【SUIT】合同静态信息表!$B:$B,[9]【SUIT】合同静态信息表!$BF:$BF)</f>
        <v>广东分公司</v>
      </c>
      <c r="P182">
        <f>COUNTIFS($M$2:M182,M182)</f>
        <v>3</v>
      </c>
    </row>
    <row r="183" spans="1:17" ht="14.25" x14ac:dyDescent="0.15">
      <c r="A183" t="s">
        <v>855</v>
      </c>
      <c r="B183" t="s">
        <v>1008</v>
      </c>
      <c r="C183" s="24">
        <v>672158</v>
      </c>
      <c r="D183" s="24">
        <v>352882.95</v>
      </c>
      <c r="E183" t="str">
        <f>_xlfn.XLOOKUP(A183,[9]【SUIT】合同静态信息表!$B:$B,[9]【SUIT】合同静态信息表!$BF:$BF)</f>
        <v>广东分公司</v>
      </c>
      <c r="F183">
        <f>COUNTIFS($A$2:A183,A183)</f>
        <v>1</v>
      </c>
      <c r="G183" t="str">
        <f t="shared" si="30"/>
        <v>ZHT2022112300105</v>
      </c>
      <c r="L183" s="13" t="s">
        <v>1009</v>
      </c>
      <c r="M183" s="25" t="s">
        <v>633</v>
      </c>
      <c r="N183" s="14">
        <v>232000</v>
      </c>
      <c r="O183" t="str">
        <f>_xlfn.XLOOKUP(M183,[9]【SUIT】合同静态信息表!$B:$B,[9]【SUIT】合同静态信息表!$BF:$BF)</f>
        <v>智能运管中心</v>
      </c>
      <c r="P183">
        <f>COUNTIFS($M$2:M183,M183)</f>
        <v>1</v>
      </c>
      <c r="Q183" t="str">
        <f>M183</f>
        <v>ZHT2022092800083</v>
      </c>
    </row>
    <row r="184" spans="1:17" ht="14.25" x14ac:dyDescent="0.15">
      <c r="A184" t="s">
        <v>1010</v>
      </c>
      <c r="B184" t="s">
        <v>1011</v>
      </c>
      <c r="C184" s="24">
        <v>350000</v>
      </c>
      <c r="D184" t="s">
        <v>397</v>
      </c>
      <c r="E184" t="str">
        <f>_xlfn.XLOOKUP(A184,[9]【SUIT】合同静态信息表!$B:$B,[9]【SUIT】合同静态信息表!$BF:$BF)</f>
        <v>数智管理中心</v>
      </c>
      <c r="F184">
        <f>COUNTIFS($A$2:A184,A184)</f>
        <v>1</v>
      </c>
      <c r="G184" t="str">
        <f t="shared" si="30"/>
        <v>ZHT2023121900165</v>
      </c>
      <c r="L184" s="13" t="s">
        <v>1012</v>
      </c>
      <c r="M184" s="25" t="s">
        <v>857</v>
      </c>
      <c r="N184" s="14">
        <v>564000</v>
      </c>
      <c r="O184" t="str">
        <f>_xlfn.XLOOKUP(M184,[9]【SUIT】合同静态信息表!$B:$B,[9]【SUIT】合同静态信息表!$BF:$BF)</f>
        <v>数字建造中心</v>
      </c>
      <c r="P184">
        <f>COUNTIFS($M$2:M184,M184)</f>
        <v>2</v>
      </c>
    </row>
    <row r="185" spans="1:17" ht="14.25" x14ac:dyDescent="0.15">
      <c r="A185" t="s">
        <v>1013</v>
      </c>
      <c r="B185" t="s">
        <v>1014</v>
      </c>
      <c r="C185" s="24">
        <v>17511200</v>
      </c>
      <c r="D185" t="s">
        <v>397</v>
      </c>
      <c r="E185" t="str">
        <f>_xlfn.XLOOKUP(A185,[9]【SUIT】合同静态信息表!$B:$B,[9]【SUIT】合同静态信息表!$BF:$BF)</f>
        <v>数字建造中心</v>
      </c>
      <c r="F185">
        <f>COUNTIFS($A$2:A185,A185)</f>
        <v>1</v>
      </c>
      <c r="G185" t="str">
        <f t="shared" si="30"/>
        <v>ZHT2023091300094</v>
      </c>
      <c r="L185" s="13" t="s">
        <v>1015</v>
      </c>
      <c r="M185" s="25" t="s">
        <v>860</v>
      </c>
      <c r="N185" s="14">
        <v>376000</v>
      </c>
      <c r="O185" t="str">
        <f>_xlfn.XLOOKUP(M185,[9]【SUIT】合同静态信息表!$B:$B,[9]【SUIT】合同静态信息表!$BF:$BF)</f>
        <v>数字建造中心</v>
      </c>
      <c r="P185">
        <f>COUNTIFS($M$2:M185,M185)</f>
        <v>2</v>
      </c>
    </row>
    <row r="186" spans="1:17" ht="14.25" x14ac:dyDescent="0.15">
      <c r="A186" t="s">
        <v>1016</v>
      </c>
      <c r="B186" t="s">
        <v>1017</v>
      </c>
      <c r="C186" s="24">
        <v>748260</v>
      </c>
      <c r="D186" t="s">
        <v>397</v>
      </c>
      <c r="E186" t="str">
        <f>_xlfn.XLOOKUP(A186,[9]【SUIT】合同静态信息表!$B:$B,[9]【SUIT】合同静态信息表!$BF:$BF)</f>
        <v>智能运管中心</v>
      </c>
      <c r="F186">
        <f>COUNTIFS($A$2:A186,A186)</f>
        <v>1</v>
      </c>
      <c r="G186" t="str">
        <f t="shared" si="30"/>
        <v>ZHT2023121100154</v>
      </c>
      <c r="L186" s="13" t="s">
        <v>1018</v>
      </c>
      <c r="M186" s="13" t="s">
        <v>1019</v>
      </c>
      <c r="N186" s="14">
        <v>0.4</v>
      </c>
      <c r="O186" t="str">
        <f>_xlfn.XLOOKUP(M186,[9]【SUIT】合同静态信息表!$B:$B,[9]【SUIT】合同静态信息表!$BF:$BF)</f>
        <v>数字建造中心</v>
      </c>
      <c r="P186">
        <f>COUNTIFS($M$2:M186,M186)</f>
        <v>1</v>
      </c>
      <c r="Q186" t="str">
        <f>M186</f>
        <v>ZHT2024111100138</v>
      </c>
    </row>
    <row r="187" spans="1:17" ht="14.25" x14ac:dyDescent="0.15">
      <c r="A187" t="s">
        <v>1020</v>
      </c>
      <c r="B187" t="s">
        <v>1021</v>
      </c>
      <c r="C187" s="24">
        <v>478890</v>
      </c>
      <c r="E187" t="str">
        <f>_xlfn.XLOOKUP(A187,[9]【SUIT】合同静态信息表!$B:$B,[9]【SUIT】合同静态信息表!$BF:$BF)</f>
        <v>智能运管中心</v>
      </c>
      <c r="F187">
        <f>COUNTIFS($A$2:A187,A187)</f>
        <v>1</v>
      </c>
      <c r="G187" t="str">
        <f t="shared" si="30"/>
        <v>ZHT2023121100153</v>
      </c>
      <c r="L187" s="13" t="s">
        <v>1022</v>
      </c>
      <c r="M187" s="25" t="s">
        <v>868</v>
      </c>
      <c r="N187" s="14">
        <v>2274000</v>
      </c>
      <c r="O187" t="str">
        <f>_xlfn.XLOOKUP(M187,[9]【SUIT】合同静态信息表!$B:$B,[9]【SUIT】合同静态信息表!$BF:$BF)</f>
        <v>数字建造中心</v>
      </c>
      <c r="P187">
        <f>COUNTIFS($M$2:M187,M187)</f>
        <v>2</v>
      </c>
    </row>
    <row r="188" spans="1:17" ht="14.25" x14ac:dyDescent="0.15">
      <c r="A188" t="s">
        <v>1023</v>
      </c>
      <c r="B188" t="s">
        <v>1024</v>
      </c>
      <c r="C188" s="24">
        <v>710640</v>
      </c>
      <c r="E188" t="str">
        <f>_xlfn.XLOOKUP(A188,[9]【SUIT】合同静态信息表!$B:$B,[9]【SUIT】合同静态信息表!$BF:$BF)</f>
        <v>智能运管中心</v>
      </c>
      <c r="F188">
        <f>COUNTIFS($A$2:A188,A188)</f>
        <v>1</v>
      </c>
      <c r="G188" t="str">
        <f t="shared" si="30"/>
        <v>ZHT2023121100155</v>
      </c>
      <c r="L188" s="13" t="s">
        <v>1025</v>
      </c>
      <c r="M188" s="13" t="s">
        <v>952</v>
      </c>
      <c r="N188" s="14">
        <v>400892</v>
      </c>
      <c r="O188" t="str">
        <f>_xlfn.XLOOKUP(M188,[9]【SUIT】合同静态信息表!$B:$B,[9]【SUIT】合同静态信息表!$BF:$BF)</f>
        <v>数字建造中心</v>
      </c>
      <c r="P188">
        <f>COUNTIFS($M$2:M188,M188)</f>
        <v>1</v>
      </c>
      <c r="Q188" t="str">
        <f>M188</f>
        <v>ZHT2023082300087</v>
      </c>
    </row>
    <row r="189" spans="1:17" ht="14.25" x14ac:dyDescent="0.15">
      <c r="A189" t="s">
        <v>1026</v>
      </c>
      <c r="B189" t="s">
        <v>1027</v>
      </c>
      <c r="C189" s="24">
        <v>888210</v>
      </c>
      <c r="E189" t="str">
        <f>_xlfn.XLOOKUP(A189,[9]【SUIT】合同静态信息表!$B:$B,[9]【SUIT】合同静态信息表!$BF:$BF)</f>
        <v>智能运管中心</v>
      </c>
      <c r="F189">
        <f>COUNTIFS($A$2:A189,A189)</f>
        <v>1</v>
      </c>
      <c r="G189" t="str">
        <f t="shared" si="30"/>
        <v>ZHT2023121100152</v>
      </c>
      <c r="L189" s="13" t="s">
        <v>1028</v>
      </c>
      <c r="M189" s="25" t="s">
        <v>791</v>
      </c>
      <c r="N189" s="14">
        <v>3.66</v>
      </c>
      <c r="O189" t="str">
        <f>_xlfn.XLOOKUP(M189,[9]【SUIT】合同静态信息表!$B:$B,[9]【SUIT】合同静态信息表!$BF:$BF)</f>
        <v>福建分公司</v>
      </c>
      <c r="P189">
        <f>COUNTIFS($M$2:M189,M189)</f>
        <v>2</v>
      </c>
    </row>
    <row r="190" spans="1:17" ht="14.25" x14ac:dyDescent="0.15">
      <c r="A190" t="s">
        <v>1029</v>
      </c>
      <c r="B190" t="s">
        <v>1030</v>
      </c>
      <c r="C190" s="24">
        <v>490000</v>
      </c>
      <c r="D190" t="s">
        <v>397</v>
      </c>
      <c r="E190" t="str">
        <f>_xlfn.XLOOKUP(A190,[9]【SUIT】合同静态信息表!$B:$B,[9]【SUIT】合同静态信息表!$BF:$BF)</f>
        <v>智能运管中心</v>
      </c>
      <c r="F190">
        <f>COUNTIFS($A$2:A190,A190)</f>
        <v>1</v>
      </c>
      <c r="G190" t="str">
        <f t="shared" si="30"/>
        <v>ZHT2023101800117</v>
      </c>
      <c r="L190" s="13" t="s">
        <v>1031</v>
      </c>
      <c r="M190" s="25" t="s">
        <v>1032</v>
      </c>
      <c r="N190" s="14">
        <v>1360930.2</v>
      </c>
      <c r="O190" t="str">
        <f>_xlfn.XLOOKUP(M190,[9]【SUIT】合同静态信息表!$B:$B,[9]【SUIT】合同静态信息表!$BF:$BF)</f>
        <v>数字建造中心</v>
      </c>
      <c r="P190">
        <f>COUNTIFS($M$2:M190,M190)</f>
        <v>1</v>
      </c>
      <c r="Q190" t="str">
        <f>M190</f>
        <v>ZHT2024012600014</v>
      </c>
    </row>
    <row r="191" spans="1:17" ht="14.25" x14ac:dyDescent="0.15">
      <c r="A191" t="s">
        <v>1033</v>
      </c>
      <c r="B191" t="s">
        <v>1034</v>
      </c>
      <c r="C191" s="24">
        <v>480000</v>
      </c>
      <c r="D191" t="s">
        <v>397</v>
      </c>
      <c r="E191" t="str">
        <f>_xlfn.XLOOKUP(A191,[9]【SUIT】合同静态信息表!$B:$B,[9]【SUIT】合同静态信息表!$BF:$BF)</f>
        <v>智能运管中心</v>
      </c>
      <c r="F191">
        <f>COUNTIFS($A$2:A191,A191)</f>
        <v>1</v>
      </c>
      <c r="G191" t="str">
        <f t="shared" si="30"/>
        <v>ZHT2023101800116</v>
      </c>
      <c r="L191" s="13" t="s">
        <v>1035</v>
      </c>
      <c r="M191" s="13" t="s">
        <v>1036</v>
      </c>
      <c r="N191" s="14">
        <v>120000</v>
      </c>
      <c r="O191" t="str">
        <f>_xlfn.XLOOKUP(M191,[9]【SUIT】合同静态信息表!$B:$B,[9]【SUIT】合同静态信息表!$BF:$BF)</f>
        <v>智能运管中心</v>
      </c>
      <c r="P191">
        <f>COUNTIFS($M$2:M191,M191)</f>
        <v>1</v>
      </c>
      <c r="Q191" t="str">
        <f>M191</f>
        <v>ZHT2024071100087</v>
      </c>
    </row>
    <row r="192" spans="1:17" ht="14.25" x14ac:dyDescent="0.15">
      <c r="A192" t="s">
        <v>857</v>
      </c>
      <c r="B192" t="s">
        <v>1037</v>
      </c>
      <c r="C192" s="24">
        <v>2820000</v>
      </c>
      <c r="D192" s="24">
        <v>2256000</v>
      </c>
      <c r="E192" t="str">
        <f>_xlfn.XLOOKUP(A192,[9]【SUIT】合同静态信息表!$B:$B,[9]【SUIT】合同静态信息表!$BF:$BF)</f>
        <v>数字建造中心</v>
      </c>
      <c r="F192">
        <f>COUNTIFS($A$2:A192,A192)</f>
        <v>1</v>
      </c>
      <c r="G192" t="str">
        <f t="shared" si="30"/>
        <v>ZHT2023122100169</v>
      </c>
      <c r="L192" s="13" t="s">
        <v>973</v>
      </c>
      <c r="M192" s="25" t="s">
        <v>761</v>
      </c>
      <c r="N192" s="14">
        <v>287777.78000000003</v>
      </c>
      <c r="O192" t="str">
        <f>_xlfn.XLOOKUP(M192,[9]【SUIT】合同静态信息表!$B:$B,[9]【SUIT】合同静态信息表!$BF:$BF)</f>
        <v>广东分公司</v>
      </c>
      <c r="P192">
        <f>COUNTIFS($M$2:M192,M192)</f>
        <v>2</v>
      </c>
    </row>
    <row r="193" spans="1:17" ht="14.25" x14ac:dyDescent="0.15">
      <c r="A193" t="s">
        <v>860</v>
      </c>
      <c r="B193" t="s">
        <v>1038</v>
      </c>
      <c r="C193" s="24">
        <v>1880000</v>
      </c>
      <c r="D193" s="24">
        <v>1504000</v>
      </c>
      <c r="E193" t="str">
        <f>_xlfn.XLOOKUP(A193,[9]【SUIT】合同静态信息表!$B:$B,[9]【SUIT】合同静态信息表!$BF:$BF)</f>
        <v>数字建造中心</v>
      </c>
      <c r="F193">
        <f>COUNTIFS($A$2:A193,A193)</f>
        <v>1</v>
      </c>
      <c r="G193" t="str">
        <f t="shared" si="30"/>
        <v>ZHT2023122100170</v>
      </c>
      <c r="L193" s="13" t="s">
        <v>1039</v>
      </c>
      <c r="M193" s="25" t="s">
        <v>1040</v>
      </c>
      <c r="N193" s="14">
        <v>7556.8</v>
      </c>
      <c r="O193" t="str">
        <f>_xlfn.XLOOKUP(M193,[9]【SUIT】合同静态信息表!$B:$B,[9]【SUIT】合同静态信息表!$BF:$BF)</f>
        <v>数字建造中心</v>
      </c>
      <c r="P193">
        <f>COUNTIFS($M$2:M193,M193)</f>
        <v>1</v>
      </c>
      <c r="Q193" t="str">
        <f>M193</f>
        <v>ZHT2024012600012</v>
      </c>
    </row>
    <row r="194" spans="1:17" ht="14.25" x14ac:dyDescent="0.15">
      <c r="A194" t="s">
        <v>735</v>
      </c>
      <c r="B194" t="s">
        <v>1041</v>
      </c>
      <c r="C194" s="24">
        <v>1200000</v>
      </c>
      <c r="D194" s="24">
        <v>600000</v>
      </c>
      <c r="E194" t="str">
        <f>_xlfn.XLOOKUP(A194,[9]【SUIT】合同静态信息表!$B:$B,[9]【SUIT】合同静态信息表!$BF:$BF)</f>
        <v>广东分公司</v>
      </c>
      <c r="F194">
        <f>COUNTIFS($A$2:A194,A194)</f>
        <v>1</v>
      </c>
      <c r="G194" t="str">
        <f t="shared" si="30"/>
        <v>ZHT2023122600178</v>
      </c>
      <c r="L194" s="13" t="s">
        <v>1042</v>
      </c>
      <c r="M194" s="25" t="s">
        <v>767</v>
      </c>
      <c r="N194" s="14">
        <v>450000</v>
      </c>
      <c r="O194" t="str">
        <f>_xlfn.XLOOKUP(M194,[9]【SUIT】合同静态信息表!$B:$B,[9]【SUIT】合同静态信息表!$BF:$BF)</f>
        <v>广东分公司</v>
      </c>
      <c r="P194">
        <f>COUNTIFS($M$2:M194,M194)</f>
        <v>2</v>
      </c>
    </row>
    <row r="195" spans="1:17" ht="14.25" x14ac:dyDescent="0.15">
      <c r="A195" t="s">
        <v>865</v>
      </c>
      <c r="B195" t="s">
        <v>1043</v>
      </c>
      <c r="C195" s="24">
        <v>300000</v>
      </c>
      <c r="D195" s="24">
        <v>165000</v>
      </c>
      <c r="E195" t="str">
        <f>_xlfn.XLOOKUP(A195,[9]【SUIT】合同静态信息表!$B:$B,[9]【SUIT】合同静态信息表!$BF:$BF)</f>
        <v>数字建造中心</v>
      </c>
      <c r="F195">
        <f>COUNTIFS($A$2:A195,A195)</f>
        <v>1</v>
      </c>
      <c r="G195" t="str">
        <f t="shared" si="30"/>
        <v>ZHT2023122500174</v>
      </c>
      <c r="L195" s="13" t="s">
        <v>1044</v>
      </c>
      <c r="M195" s="25" t="s">
        <v>814</v>
      </c>
      <c r="N195" s="14">
        <v>86.6</v>
      </c>
      <c r="O195" t="str">
        <f>_xlfn.XLOOKUP(M195,[9]【SUIT】合同静态信息表!$B:$B,[9]【SUIT】合同静态信息表!$BF:$BF)</f>
        <v>福建分公司</v>
      </c>
      <c r="P195">
        <f>COUNTIFS($M$2:M195,M195)</f>
        <v>2</v>
      </c>
    </row>
    <row r="196" spans="1:17" ht="14.25" x14ac:dyDescent="0.15">
      <c r="A196" t="s">
        <v>1045</v>
      </c>
      <c r="B196" t="s">
        <v>1046</v>
      </c>
      <c r="C196" s="24">
        <v>500000</v>
      </c>
      <c r="E196" t="str">
        <f>_xlfn.XLOOKUP(A196,[9]【SUIT】合同静态信息表!$B:$B,[9]【SUIT】合同静态信息表!$BF:$BF)</f>
        <v>数智管理中心</v>
      </c>
      <c r="F196">
        <f>COUNTIFS($A$2:A196,A196)</f>
        <v>1</v>
      </c>
      <c r="G196" t="str">
        <f t="shared" si="30"/>
        <v>ZHT2023100900105</v>
      </c>
      <c r="L196" s="13" t="s">
        <v>1047</v>
      </c>
      <c r="M196" s="25" t="s">
        <v>1048</v>
      </c>
      <c r="N196" s="14">
        <v>73500</v>
      </c>
      <c r="O196" t="str">
        <f>_xlfn.XLOOKUP(M196,[9]【SUIT】合同静态信息表!$B:$B,[9]【SUIT】合同静态信息表!$BF:$BF)</f>
        <v>福建分公司</v>
      </c>
      <c r="P196">
        <f>COUNTIFS($M$2:M196,M196)</f>
        <v>1</v>
      </c>
      <c r="Q196" t="str">
        <f t="shared" ref="Q196:Q211" si="31">M196</f>
        <v>ZHT2023110300132</v>
      </c>
    </row>
    <row r="197" spans="1:17" ht="14.25" x14ac:dyDescent="0.15">
      <c r="A197" t="s">
        <v>764</v>
      </c>
      <c r="B197" t="s">
        <v>1049</v>
      </c>
      <c r="C197" s="24">
        <v>1412153</v>
      </c>
      <c r="D197" s="24">
        <v>647291</v>
      </c>
      <c r="E197" t="str">
        <f>_xlfn.XLOOKUP(A197,[9]【SUIT】合同静态信息表!$B:$B,[9]【SUIT】合同静态信息表!$BF:$BF)</f>
        <v>广东分公司</v>
      </c>
      <c r="F197">
        <f>COUNTIFS($A$2:A197,A197)</f>
        <v>1</v>
      </c>
      <c r="G197" t="str">
        <f t="shared" si="30"/>
        <v>ZHT2023102700127</v>
      </c>
      <c r="L197" s="13" t="s">
        <v>1050</v>
      </c>
      <c r="M197" s="13" t="s">
        <v>1051</v>
      </c>
      <c r="N197" s="14">
        <v>278100</v>
      </c>
      <c r="O197" t="str">
        <f>_xlfn.XLOOKUP(M197,[9]【SUIT】合同静态信息表!$B:$B,[9]【SUIT】合同静态信息表!$BF:$BF)</f>
        <v>广东分公司</v>
      </c>
      <c r="P197">
        <f>COUNTIFS($M$2:M197,M197)</f>
        <v>1</v>
      </c>
      <c r="Q197" t="str">
        <f t="shared" si="31"/>
        <v>SJHT2019121200103</v>
      </c>
    </row>
    <row r="198" spans="1:17" ht="14.25" x14ac:dyDescent="0.15">
      <c r="A198" t="s">
        <v>1052</v>
      </c>
      <c r="B198" t="s">
        <v>1053</v>
      </c>
      <c r="C198" s="24">
        <v>220000</v>
      </c>
      <c r="E198" t="str">
        <f>_xlfn.XLOOKUP(A198,[9]【SUIT】合同静态信息表!$B:$B,[9]【SUIT】合同静态信息表!$BF:$BF)</f>
        <v>数智管理中心</v>
      </c>
      <c r="F198">
        <f>COUNTIFS($A$2:A198,A198)</f>
        <v>1</v>
      </c>
      <c r="G198" t="str">
        <f t="shared" si="30"/>
        <v>ZHT2023101100107</v>
      </c>
      <c r="L198" s="13" t="s">
        <v>1054</v>
      </c>
      <c r="M198" s="13" t="s">
        <v>1055</v>
      </c>
      <c r="N198" s="14">
        <v>140334.04</v>
      </c>
      <c r="O198" t="str">
        <f>_xlfn.XLOOKUP(M198,[9]【SUIT】合同静态信息表!$B:$B,[9]【SUIT】合同静态信息表!$BF:$BF)</f>
        <v>福建分公司</v>
      </c>
      <c r="P198">
        <f>COUNTIFS($M$2:M198,M198)</f>
        <v>1</v>
      </c>
      <c r="Q198" t="str">
        <f t="shared" si="31"/>
        <v>ZHT2024032700031</v>
      </c>
    </row>
    <row r="199" spans="1:17" ht="14.25" x14ac:dyDescent="0.15">
      <c r="A199" t="s">
        <v>1056</v>
      </c>
      <c r="B199" t="s">
        <v>1057</v>
      </c>
      <c r="C199" s="24">
        <v>166750</v>
      </c>
      <c r="D199" t="s">
        <v>397</v>
      </c>
      <c r="E199" t="str">
        <f>_xlfn.XLOOKUP(A199,[9]【SUIT】合同静态信息表!$B:$B,[9]【SUIT】合同静态信息表!$BF:$BF)</f>
        <v>数智管理中心</v>
      </c>
      <c r="F199">
        <f>COUNTIFS($A$2:A199,A199)</f>
        <v>1</v>
      </c>
      <c r="G199" t="str">
        <f t="shared" si="30"/>
        <v>ZHT2023042400036</v>
      </c>
      <c r="L199" s="13" t="s">
        <v>1058</v>
      </c>
      <c r="M199" s="13" t="s">
        <v>1059</v>
      </c>
      <c r="N199" s="14">
        <v>88435.03</v>
      </c>
      <c r="O199" t="str">
        <f>_xlfn.XLOOKUP(M199,[9]【SUIT】合同静态信息表!$B:$B,[9]【SUIT】合同静态信息表!$BF:$BF)</f>
        <v>智能运管中心</v>
      </c>
      <c r="P199">
        <f>COUNTIFS($M$2:M199,M199)</f>
        <v>1</v>
      </c>
      <c r="Q199" t="str">
        <f t="shared" si="31"/>
        <v>ZHT2024111300139</v>
      </c>
    </row>
    <row r="200" spans="1:17" ht="14.25" x14ac:dyDescent="0.15">
      <c r="A200" t="s">
        <v>1060</v>
      </c>
      <c r="B200" t="s">
        <v>1061</v>
      </c>
      <c r="C200" s="24">
        <v>1830000</v>
      </c>
      <c r="D200" s="24">
        <v>1006500</v>
      </c>
      <c r="E200" t="str">
        <f>_xlfn.XLOOKUP(A200,[9]【SUIT】合同静态信息表!$B:$B,[9]【SUIT】合同静态信息表!$BF:$BF)</f>
        <v>智能运管中心</v>
      </c>
      <c r="F200">
        <f>COUNTIFS($A$2:A200,A200)</f>
        <v>1</v>
      </c>
      <c r="G200" t="str">
        <f t="shared" si="30"/>
        <v>ZHT2023071300070</v>
      </c>
      <c r="L200" s="13" t="s">
        <v>1062</v>
      </c>
      <c r="M200" s="13" t="s">
        <v>1063</v>
      </c>
      <c r="N200" s="14">
        <v>292410</v>
      </c>
      <c r="O200" t="str">
        <f>_xlfn.XLOOKUP(M200,[9]【SUIT】合同静态信息表!$B:$B,[9]【SUIT】合同静态信息表!$BF:$BF)</f>
        <v>智能运管中心</v>
      </c>
      <c r="P200">
        <f>COUNTIFS($M$2:M200,M200)</f>
        <v>1</v>
      </c>
      <c r="Q200" t="str">
        <f t="shared" si="31"/>
        <v>ZHT2023111000133</v>
      </c>
    </row>
    <row r="201" spans="1:17" ht="14.25" x14ac:dyDescent="0.15">
      <c r="A201" t="s">
        <v>837</v>
      </c>
      <c r="B201" t="s">
        <v>838</v>
      </c>
      <c r="C201" s="24">
        <v>922200</v>
      </c>
      <c r="D201" s="24">
        <v>212106</v>
      </c>
      <c r="E201" t="str">
        <f>_xlfn.XLOOKUP(A201,[9]【SUIT】合同静态信息表!$B:$B,[9]【SUIT】合同静态信息表!$BF:$BF)</f>
        <v>广东分公司</v>
      </c>
      <c r="F201">
        <f>COUNTIFS($A$2:A201,A201)</f>
        <v>2</v>
      </c>
      <c r="L201" s="13" t="s">
        <v>1064</v>
      </c>
      <c r="M201" s="13" t="s">
        <v>1065</v>
      </c>
      <c r="N201" s="14">
        <v>21767</v>
      </c>
      <c r="O201" t="str">
        <f>_xlfn.XLOOKUP(M201,[9]【SUIT】合同静态信息表!$B:$B,[9]【SUIT】合同静态信息表!$BF:$BF)</f>
        <v>数字建造中心</v>
      </c>
      <c r="P201">
        <f>COUNTIFS($M$2:M201,M201)</f>
        <v>1</v>
      </c>
      <c r="Q201" t="str">
        <f t="shared" si="31"/>
        <v>ZHT2022031100025</v>
      </c>
    </row>
    <row r="202" spans="1:17" ht="14.25" x14ac:dyDescent="0.15">
      <c r="A202" t="s">
        <v>868</v>
      </c>
      <c r="B202" t="s">
        <v>1066</v>
      </c>
      <c r="C202" s="24">
        <v>3790000</v>
      </c>
      <c r="D202" s="24">
        <v>1516000</v>
      </c>
      <c r="E202" t="str">
        <f>_xlfn.XLOOKUP(A202,[9]【SUIT】合同静态信息表!$B:$B,[9]【SUIT】合同静态信息表!$BF:$BF)</f>
        <v>数字建造中心</v>
      </c>
      <c r="F202">
        <f>COUNTIFS($A$2:A202,A202)</f>
        <v>1</v>
      </c>
      <c r="G202" t="str">
        <f t="shared" ref="G202:G205" si="32">A202</f>
        <v>ZHT2023121900164</v>
      </c>
      <c r="L202" s="13" t="s">
        <v>1067</v>
      </c>
      <c r="M202" s="25" t="s">
        <v>1068</v>
      </c>
      <c r="N202" s="14">
        <v>761440</v>
      </c>
      <c r="O202" t="str">
        <f>_xlfn.XLOOKUP(M202,[9]【SUIT】合同静态信息表!$B:$B,[9]【SUIT】合同静态信息表!$BF:$BF)</f>
        <v>数字建造中心</v>
      </c>
      <c r="P202">
        <f>COUNTIFS($M$2:M202,M202)</f>
        <v>1</v>
      </c>
      <c r="Q202" t="str">
        <f t="shared" si="31"/>
        <v>ZHT2024112500147</v>
      </c>
    </row>
    <row r="203" spans="1:17" ht="14.25" x14ac:dyDescent="0.15">
      <c r="A203" t="s">
        <v>1069</v>
      </c>
      <c r="B203" t="s">
        <v>1070</v>
      </c>
      <c r="C203" s="24">
        <v>391000</v>
      </c>
      <c r="D203" t="s">
        <v>397</v>
      </c>
      <c r="E203" t="str">
        <f>_xlfn.XLOOKUP(A203,[9]【SUIT】合同静态信息表!$B:$B,[9]【SUIT】合同静态信息表!$BF:$BF)</f>
        <v>数智管理中心</v>
      </c>
      <c r="F203">
        <f>COUNTIFS($A$2:A203,A203)</f>
        <v>1</v>
      </c>
      <c r="G203" t="str">
        <f t="shared" si="32"/>
        <v>ZHT2023121300156</v>
      </c>
      <c r="L203" s="13" t="s">
        <v>1071</v>
      </c>
      <c r="M203" s="25" t="s">
        <v>1072</v>
      </c>
      <c r="N203" s="14">
        <v>324800</v>
      </c>
      <c r="O203" t="str">
        <f>_xlfn.XLOOKUP(M203,[9]【SUIT】合同静态信息表!$B:$B,[9]【SUIT】合同静态信息表!$BF:$BF)</f>
        <v>数字建造中心</v>
      </c>
      <c r="P203">
        <f>COUNTIFS($M$2:M203,M203)</f>
        <v>1</v>
      </c>
      <c r="Q203" t="str">
        <f t="shared" si="31"/>
        <v>ZHT2024112500148</v>
      </c>
    </row>
    <row r="204" spans="1:17" ht="14.25" x14ac:dyDescent="0.15">
      <c r="A204" t="s">
        <v>360</v>
      </c>
      <c r="B204" t="s">
        <v>361</v>
      </c>
      <c r="C204" s="24">
        <v>1627000</v>
      </c>
      <c r="D204" t="s">
        <v>397</v>
      </c>
      <c r="E204" t="str">
        <f>_xlfn.XLOOKUP(A204,[9]【SUIT】合同静态信息表!$B:$B,[9]【SUIT】合同静态信息表!$BF:$BF)</f>
        <v>数字建造中心</v>
      </c>
      <c r="F204">
        <f>COUNTIFS($A$2:A204,A204)</f>
        <v>1</v>
      </c>
      <c r="G204" t="str">
        <f t="shared" si="32"/>
        <v>ZHT2022121400112</v>
      </c>
      <c r="L204" s="13" t="s">
        <v>1073</v>
      </c>
      <c r="M204" s="25" t="s">
        <v>1074</v>
      </c>
      <c r="N204" s="14">
        <v>688000</v>
      </c>
      <c r="O204" t="str">
        <f>_xlfn.XLOOKUP(M204,[9]【SUIT】合同静态信息表!$B:$B,[9]【SUIT】合同静态信息表!$BF:$BF)</f>
        <v>数字建造中心</v>
      </c>
      <c r="P204">
        <f>COUNTIFS($M$2:M204,M204)</f>
        <v>1</v>
      </c>
      <c r="Q204" t="str">
        <f t="shared" si="31"/>
        <v>ZHT2024112500149</v>
      </c>
    </row>
    <row r="205" spans="1:17" ht="14.25" x14ac:dyDescent="0.15">
      <c r="A205" t="s">
        <v>1075</v>
      </c>
      <c r="B205" t="s">
        <v>1076</v>
      </c>
      <c r="C205" s="24">
        <v>137000</v>
      </c>
      <c r="E205" t="str">
        <f>_xlfn.XLOOKUP(A205,[9]【SUIT】合同静态信息表!$B:$B,[9]【SUIT】合同静态信息表!$BF:$BF)</f>
        <v>数字建造中心</v>
      </c>
      <c r="F205">
        <f>COUNTIFS($A$2:A205,A205)</f>
        <v>1</v>
      </c>
      <c r="G205" t="str">
        <f t="shared" si="32"/>
        <v>ZHT2023053000045</v>
      </c>
      <c r="L205" s="13" t="s">
        <v>1077</v>
      </c>
      <c r="M205" s="13" t="s">
        <v>1078</v>
      </c>
      <c r="N205" s="14">
        <v>21600</v>
      </c>
      <c r="O205" t="str">
        <f>_xlfn.XLOOKUP(M205,[9]【SUIT】合同静态信息表!$B:$B,[9]【SUIT】合同静态信息表!$BF:$BF)</f>
        <v>智能运管中心</v>
      </c>
      <c r="P205">
        <f>COUNTIFS($M$2:M205,M205)</f>
        <v>1</v>
      </c>
      <c r="Q205" t="str">
        <f t="shared" si="31"/>
        <v>ZHT2020070600031</v>
      </c>
    </row>
    <row r="206" spans="1:17" ht="14.25" x14ac:dyDescent="0.15">
      <c r="A206" t="s">
        <v>472</v>
      </c>
      <c r="B206" t="s">
        <v>473</v>
      </c>
      <c r="C206" s="24">
        <v>3348700</v>
      </c>
      <c r="D206" s="24">
        <v>502305</v>
      </c>
      <c r="E206" t="str">
        <f>_xlfn.XLOOKUP(A206,[9]【SUIT】合同静态信息表!$B:$B,[9]【SUIT】合同静态信息表!$BF:$BF)</f>
        <v>市场经营拓展中心</v>
      </c>
      <c r="F206">
        <f>COUNTIFS($A$2:A206,A206)</f>
        <v>2</v>
      </c>
      <c r="L206" s="13" t="s">
        <v>1079</v>
      </c>
      <c r="M206" s="13" t="s">
        <v>1080</v>
      </c>
      <c r="N206" s="14">
        <v>99550</v>
      </c>
      <c r="O206" t="str">
        <f>_xlfn.XLOOKUP(M206,[9]【SUIT】合同静态信息表!$B:$B,[9]【SUIT】合同静态信息表!$BF:$BF)</f>
        <v>数字建造中心</v>
      </c>
      <c r="P206">
        <f>COUNTIFS($M$2:M206,M206)</f>
        <v>1</v>
      </c>
      <c r="Q206" t="str">
        <f t="shared" si="31"/>
        <v>ZHT2024121800161</v>
      </c>
    </row>
    <row r="207" spans="1:17" ht="14.25" x14ac:dyDescent="0.15">
      <c r="A207" t="s">
        <v>1081</v>
      </c>
      <c r="B207" t="s">
        <v>1082</v>
      </c>
      <c r="C207" s="24">
        <v>9800</v>
      </c>
      <c r="D207" s="24">
        <v>9800</v>
      </c>
      <c r="E207" t="str">
        <f>_xlfn.XLOOKUP(A207,[9]【SUIT】合同静态信息表!$B:$B,[9]【SUIT】合同静态信息表!$BF:$BF)</f>
        <v>福建分公司</v>
      </c>
      <c r="F207">
        <f>COUNTIFS($A$2:A207,A207)</f>
        <v>1</v>
      </c>
      <c r="G207" t="str">
        <f>A207</f>
        <v>ZHT2023102700122</v>
      </c>
      <c r="L207" s="13" t="s">
        <v>1083</v>
      </c>
      <c r="M207" s="13" t="s">
        <v>542</v>
      </c>
      <c r="N207" s="14">
        <v>48686.400000000001</v>
      </c>
      <c r="O207" t="str">
        <f>_xlfn.XLOOKUP(M207,[9]【SUIT】合同静态信息表!$B:$B,[9]【SUIT】合同静态信息表!$BF:$BF)</f>
        <v>智能运管中心</v>
      </c>
      <c r="P207">
        <f>COUNTIFS($M$2:M207,M207)</f>
        <v>1</v>
      </c>
      <c r="Q207" t="str">
        <f t="shared" si="31"/>
        <v>ZHT2024122400172</v>
      </c>
    </row>
    <row r="208" spans="1:17" ht="14.25" x14ac:dyDescent="0.15">
      <c r="A208" t="s">
        <v>761</v>
      </c>
      <c r="B208" t="s">
        <v>818</v>
      </c>
      <c r="C208" s="24">
        <v>4550000</v>
      </c>
      <c r="D208" s="24">
        <v>287777.78000000003</v>
      </c>
      <c r="E208" t="str">
        <f>_xlfn.XLOOKUP(A208,[9]【SUIT】合同静态信息表!$B:$B,[9]【SUIT】合同静态信息表!$BF:$BF)</f>
        <v>广东分公司</v>
      </c>
      <c r="F208">
        <f>COUNTIFS($A$2:A208,A208)</f>
        <v>4</v>
      </c>
      <c r="L208" s="13" t="s">
        <v>1084</v>
      </c>
      <c r="M208" s="13" t="s">
        <v>1085</v>
      </c>
      <c r="N208" s="14">
        <v>328845.8</v>
      </c>
      <c r="O208" t="str">
        <f>_xlfn.XLOOKUP(M208,[9]【SUIT】合同静态信息表!$B:$B,[9]【SUIT】合同静态信息表!$BF:$BF)</f>
        <v>数智管理中心</v>
      </c>
      <c r="P208">
        <f>COUNTIFS($M$2:M208,M208)</f>
        <v>1</v>
      </c>
      <c r="Q208" t="str">
        <f t="shared" si="31"/>
        <v>ZHT2022070400053</v>
      </c>
    </row>
    <row r="209" spans="1:17" ht="14.25" x14ac:dyDescent="0.15">
      <c r="A209" t="s">
        <v>703</v>
      </c>
      <c r="B209" t="s">
        <v>815</v>
      </c>
      <c r="C209" s="24">
        <v>302000</v>
      </c>
      <c r="D209" s="24">
        <v>30200</v>
      </c>
      <c r="E209" t="str">
        <f>_xlfn.XLOOKUP(A209,[9]【SUIT】合同静态信息表!$B:$B,[9]【SUIT】合同静态信息表!$BF:$BF)</f>
        <v>数字建造中心</v>
      </c>
      <c r="F209">
        <f>COUNTIFS($A$2:A209,A209)</f>
        <v>2</v>
      </c>
      <c r="L209" s="13" t="s">
        <v>1086</v>
      </c>
      <c r="M209" s="13" t="s">
        <v>1087</v>
      </c>
      <c r="N209" s="14">
        <v>560621.31999999995</v>
      </c>
      <c r="O209" t="str">
        <f>_xlfn.XLOOKUP(M209,[9]【SUIT】合同静态信息表!$B:$B,[9]【SUIT】合同静态信息表!$BF:$BF)</f>
        <v>市场经营拓展中心</v>
      </c>
      <c r="P209">
        <f>COUNTIFS($M$2:M209,M209)</f>
        <v>1</v>
      </c>
      <c r="Q209" t="str">
        <f t="shared" si="31"/>
        <v>ZHT2024081600097</v>
      </c>
    </row>
    <row r="210" spans="1:17" ht="14.25" x14ac:dyDescent="0.15">
      <c r="A210" t="s">
        <v>647</v>
      </c>
      <c r="B210" t="s">
        <v>828</v>
      </c>
      <c r="C210" s="24">
        <v>792760</v>
      </c>
      <c r="D210" s="24">
        <v>42109.08</v>
      </c>
      <c r="E210" t="str">
        <f>_xlfn.XLOOKUP(A210,[9]【SUIT】合同静态信息表!$B:$B,[9]【SUIT】合同静态信息表!$BF:$BF)</f>
        <v>智能运管中心</v>
      </c>
      <c r="F210">
        <f>COUNTIFS($A$2:A210,A210)</f>
        <v>2</v>
      </c>
      <c r="L210" s="13" t="s">
        <v>1088</v>
      </c>
      <c r="M210" s="25" t="s">
        <v>1089</v>
      </c>
      <c r="N210" s="14">
        <v>1144179.3</v>
      </c>
      <c r="O210" t="str">
        <f>_xlfn.XLOOKUP(M210,[9]【SUIT】合同静态信息表!$B:$B,[9]【SUIT】合同静态信息表!$BF:$BF)</f>
        <v>市场经营拓展中心</v>
      </c>
      <c r="P210">
        <f>COUNTIFS($M$2:M210,M210)</f>
        <v>1</v>
      </c>
      <c r="Q210" t="str">
        <f t="shared" si="31"/>
        <v>ZHT2024081600096</v>
      </c>
    </row>
    <row r="211" spans="1:17" ht="14.25" x14ac:dyDescent="0.15">
      <c r="A211" t="s">
        <v>647</v>
      </c>
      <c r="B211" t="s">
        <v>828</v>
      </c>
      <c r="C211" s="24">
        <v>792760</v>
      </c>
      <c r="D211" s="24">
        <v>147958.10999999999</v>
      </c>
      <c r="E211" t="str">
        <f>_xlfn.XLOOKUP(A211,[9]【SUIT】合同静态信息表!$B:$B,[9]【SUIT】合同静态信息表!$BF:$BF)</f>
        <v>智能运管中心</v>
      </c>
      <c r="F211">
        <f>COUNTIFS($A$2:A211,A211)</f>
        <v>3</v>
      </c>
      <c r="L211" s="13" t="s">
        <v>1090</v>
      </c>
      <c r="M211" s="13" t="s">
        <v>1091</v>
      </c>
      <c r="N211" s="14">
        <v>350000</v>
      </c>
      <c r="O211" t="str">
        <f>_xlfn.XLOOKUP(M211,[9]【SUIT】合同静态信息表!$B:$B,[9]【SUIT】合同静态信息表!$BF:$BF)</f>
        <v>数字建造中心</v>
      </c>
      <c r="P211">
        <f>COUNTIFS($M$2:M211,M211)</f>
        <v>1</v>
      </c>
      <c r="Q211" t="str">
        <f t="shared" si="31"/>
        <v>ZHT2024010400003</v>
      </c>
    </row>
    <row r="212" spans="1:17" ht="14.25" x14ac:dyDescent="0.15">
      <c r="A212" t="s">
        <v>545</v>
      </c>
      <c r="B212" t="s">
        <v>546</v>
      </c>
      <c r="C212" s="24">
        <v>978336</v>
      </c>
      <c r="D212" s="24">
        <v>111809.82</v>
      </c>
      <c r="E212" t="str">
        <f>_xlfn.XLOOKUP(A212,[9]【SUIT】合同静态信息表!$B:$B,[9]【SUIT】合同静态信息表!$BF:$BF)</f>
        <v>广东分公司</v>
      </c>
      <c r="F212">
        <f>COUNTIFS($A$2:A212,A212)</f>
        <v>2</v>
      </c>
      <c r="L212" s="13" t="s">
        <v>1092</v>
      </c>
      <c r="M212" s="25" t="s">
        <v>633</v>
      </c>
      <c r="N212" s="14">
        <v>238820</v>
      </c>
      <c r="O212" t="str">
        <f>_xlfn.XLOOKUP(M212,[9]【SUIT】合同静态信息表!$B:$B,[9]【SUIT】合同静态信息表!$BF:$BF)</f>
        <v>智能运管中心</v>
      </c>
      <c r="P212">
        <f>COUNTIFS($M$2:M212,M212)</f>
        <v>2</v>
      </c>
    </row>
    <row r="213" spans="1:17" ht="14.25" x14ac:dyDescent="0.15">
      <c r="A213" t="s">
        <v>1093</v>
      </c>
      <c r="B213" t="s">
        <v>1094</v>
      </c>
      <c r="C213" s="24">
        <v>281300</v>
      </c>
      <c r="D213" s="24">
        <v>140650</v>
      </c>
      <c r="E213" t="str">
        <f>_xlfn.XLOOKUP(A213,[9]【SUIT】合同静态信息表!$B:$B,[9]【SUIT】合同静态信息表!$BF:$BF)</f>
        <v>智能运管中心</v>
      </c>
      <c r="F213">
        <f>COUNTIFS($A$2:A213,A213)</f>
        <v>1</v>
      </c>
      <c r="G213" t="str">
        <f>A213</f>
        <v>ZHT2024022800022</v>
      </c>
      <c r="L213" s="13" t="s">
        <v>1095</v>
      </c>
      <c r="M213" s="25" t="s">
        <v>393</v>
      </c>
      <c r="N213" s="14">
        <v>1047900</v>
      </c>
      <c r="O213" t="str">
        <f>_xlfn.XLOOKUP(M213,[9]【SUIT】合同静态信息表!$B:$B,[9]【SUIT】合同静态信息表!$BF:$BF)</f>
        <v>数字建造中心</v>
      </c>
      <c r="P213">
        <f>COUNTIFS($M$2:M213,M213)</f>
        <v>3</v>
      </c>
    </row>
    <row r="214" spans="1:17" ht="14.25" x14ac:dyDescent="0.15">
      <c r="A214" t="s">
        <v>1096</v>
      </c>
      <c r="B214" t="s">
        <v>1097</v>
      </c>
      <c r="C214" s="24">
        <v>1700000</v>
      </c>
      <c r="D214" s="24">
        <v>170000</v>
      </c>
      <c r="E214" t="str">
        <f>_xlfn.XLOOKUP(A214,[9]【SUIT】合同静态信息表!$B:$B,[9]【SUIT】合同静态信息表!$BF:$BF)</f>
        <v>智能运管中心</v>
      </c>
      <c r="F214">
        <f>COUNTIFS($A$2:A214,A214)</f>
        <v>1</v>
      </c>
      <c r="G214" t="str">
        <f>A214</f>
        <v>ZHT2021120700145</v>
      </c>
      <c r="L214" s="13" t="s">
        <v>1098</v>
      </c>
      <c r="M214" s="25" t="s">
        <v>633</v>
      </c>
      <c r="N214" s="14">
        <v>1768000</v>
      </c>
      <c r="O214" t="str">
        <f>_xlfn.XLOOKUP(M214,[9]【SUIT】合同静态信息表!$B:$B,[9]【SUIT】合同静态信息表!$BF:$BF)</f>
        <v>智能运管中心</v>
      </c>
      <c r="P214">
        <f>COUNTIFS($M$2:M214,M214)</f>
        <v>3</v>
      </c>
    </row>
    <row r="215" spans="1:17" ht="14.25" x14ac:dyDescent="0.15">
      <c r="A215" t="s">
        <v>761</v>
      </c>
      <c r="B215" t="s">
        <v>818</v>
      </c>
      <c r="C215" s="24">
        <v>4550000</v>
      </c>
      <c r="D215" s="24">
        <v>287777.78000000003</v>
      </c>
      <c r="E215" t="str">
        <f>_xlfn.XLOOKUP(A215,[9]【SUIT】合同静态信息表!$B:$B,[9]【SUIT】合同静态信息表!$BF:$BF)</f>
        <v>广东分公司</v>
      </c>
      <c r="F215">
        <f>COUNTIFS($A$2:A215,A215)</f>
        <v>5</v>
      </c>
      <c r="L215" s="13" t="s">
        <v>1099</v>
      </c>
      <c r="M215" s="25" t="s">
        <v>609</v>
      </c>
      <c r="N215" s="14">
        <v>314000</v>
      </c>
      <c r="O215" t="str">
        <f>_xlfn.XLOOKUP(M215,[9]【SUIT】合同静态信息表!$B:$B,[9]【SUIT】合同静态信息表!$BF:$BF)</f>
        <v>福建分公司</v>
      </c>
      <c r="P215">
        <f>COUNTIFS($M$2:M215,M215)</f>
        <v>2</v>
      </c>
    </row>
    <row r="216" spans="1:17" ht="14.25" x14ac:dyDescent="0.15">
      <c r="A216" t="s">
        <v>876</v>
      </c>
      <c r="B216" t="s">
        <v>997</v>
      </c>
      <c r="C216" s="24">
        <v>800000</v>
      </c>
      <c r="D216" s="24">
        <v>240000</v>
      </c>
      <c r="E216" t="str">
        <f>_xlfn.XLOOKUP(A216,[9]【SUIT】合同静态信息表!$B:$B,[9]【SUIT】合同静态信息表!$BF:$BF)</f>
        <v>福建分公司</v>
      </c>
      <c r="F216">
        <f>COUNTIFS($A$2:A216,A216)</f>
        <v>2</v>
      </c>
      <c r="L216" s="13" t="s">
        <v>1100</v>
      </c>
      <c r="M216" s="13" t="s">
        <v>1101</v>
      </c>
      <c r="N216" s="14">
        <v>72500</v>
      </c>
      <c r="O216" t="str">
        <f>_xlfn.XLOOKUP(M216,[9]【SUIT】合同静态信息表!$B:$B,[9]【SUIT】合同静态信息表!$BF:$BF)</f>
        <v>智能运管中心</v>
      </c>
      <c r="P216">
        <f>COUNTIFS($M$2:M216,M216)</f>
        <v>1</v>
      </c>
      <c r="Q216" t="str">
        <f>M216</f>
        <v>ZHT2024123000178</v>
      </c>
    </row>
    <row r="217" spans="1:17" ht="14.25" x14ac:dyDescent="0.15">
      <c r="A217" t="s">
        <v>720</v>
      </c>
      <c r="B217" t="s">
        <v>721</v>
      </c>
      <c r="C217" s="24">
        <v>480000</v>
      </c>
      <c r="E217" t="str">
        <f>_xlfn.XLOOKUP(A217,[9]【SUIT】合同静态信息表!$B:$B,[9]【SUIT】合同静态信息表!$BF:$BF)</f>
        <v>福建分公司</v>
      </c>
      <c r="F217">
        <f>COUNTIFS($A$2:A217,A217)</f>
        <v>2</v>
      </c>
      <c r="L217" s="13" t="s">
        <v>1102</v>
      </c>
      <c r="M217" s="25" t="s">
        <v>1103</v>
      </c>
      <c r="N217" s="14">
        <v>235168.27</v>
      </c>
      <c r="O217" t="str">
        <f>_xlfn.XLOOKUP(M217,[9]【SUIT】合同静态信息表!$B:$B,[9]【SUIT】合同静态信息表!$BF:$BF)</f>
        <v>智能运管中心</v>
      </c>
      <c r="P217">
        <f>COUNTIFS($M$2:M217,M217)</f>
        <v>1</v>
      </c>
      <c r="Q217" t="str">
        <f>M217</f>
        <v>ZHT2025021800016</v>
      </c>
    </row>
    <row r="218" spans="1:17" ht="14.25" x14ac:dyDescent="0.15">
      <c r="A218" t="s">
        <v>628</v>
      </c>
      <c r="B218" t="s">
        <v>723</v>
      </c>
      <c r="C218" s="24">
        <v>820000</v>
      </c>
      <c r="D218" s="24">
        <v>164000</v>
      </c>
      <c r="E218" t="str">
        <f>_xlfn.XLOOKUP(A218,[9]【SUIT】合同静态信息表!$B:$B,[9]【SUIT】合同静态信息表!$BF:$BF)</f>
        <v>福建分公司</v>
      </c>
      <c r="F218">
        <f>COUNTIFS($A$2:A218,A218)</f>
        <v>2</v>
      </c>
      <c r="L218" s="13" t="s">
        <v>1104</v>
      </c>
      <c r="M218" s="25" t="s">
        <v>1103</v>
      </c>
      <c r="N218" s="14">
        <v>734959.64</v>
      </c>
      <c r="O218" t="str">
        <f>_xlfn.XLOOKUP(M218,[9]【SUIT】合同静态信息表!$B:$B,[9]【SUIT】合同静态信息表!$BF:$BF)</f>
        <v>智能运管中心</v>
      </c>
      <c r="P218">
        <f>COUNTIFS($M$2:M218,M218)</f>
        <v>2</v>
      </c>
    </row>
    <row r="219" spans="1:17" ht="14.25" x14ac:dyDescent="0.15">
      <c r="A219" t="s">
        <v>1105</v>
      </c>
      <c r="B219" t="s">
        <v>1106</v>
      </c>
      <c r="C219" s="24">
        <v>260000</v>
      </c>
      <c r="D219" t="s">
        <v>397</v>
      </c>
      <c r="E219" t="str">
        <f>_xlfn.XLOOKUP(A219,[9]【SUIT】合同静态信息表!$B:$B,[9]【SUIT】合同静态信息表!$BF:$BF)</f>
        <v>数智管理中心</v>
      </c>
      <c r="F219">
        <f>COUNTIFS($A$2:A219,A219)</f>
        <v>1</v>
      </c>
      <c r="G219" t="str">
        <f t="shared" ref="G219:G221" si="33">A219</f>
        <v>ZHT2023122000168</v>
      </c>
      <c r="L219" s="13" t="s">
        <v>1107</v>
      </c>
      <c r="M219" s="13" t="s">
        <v>1108</v>
      </c>
      <c r="N219" s="14">
        <v>22500</v>
      </c>
      <c r="O219" t="str">
        <f>_xlfn.XLOOKUP(M219,[9]【SUIT】合同静态信息表!$B:$B,[9]【SUIT】合同静态信息表!$BF:$BF)</f>
        <v>数智管理中心</v>
      </c>
      <c r="P219">
        <f>COUNTIFS($M$2:M219,M219)</f>
        <v>1</v>
      </c>
      <c r="Q219" t="str">
        <f t="shared" ref="Q219:Q225" si="34">M219</f>
        <v>ZHT2024092700121</v>
      </c>
    </row>
    <row r="220" spans="1:17" ht="14.25" x14ac:dyDescent="0.15">
      <c r="A220" t="s">
        <v>1109</v>
      </c>
      <c r="B220" t="s">
        <v>1110</v>
      </c>
      <c r="C220" s="24">
        <v>55080</v>
      </c>
      <c r="D220" t="s">
        <v>397</v>
      </c>
      <c r="E220" t="str">
        <f>_xlfn.XLOOKUP(A220,[9]【SUIT】合同静态信息表!$B:$B,[9]【SUIT】合同静态信息表!$BF:$BF)</f>
        <v>数字建造中心</v>
      </c>
      <c r="F220">
        <f>COUNTIFS($A$2:A220,A220)</f>
        <v>1</v>
      </c>
      <c r="G220" t="str">
        <f t="shared" si="33"/>
        <v>ZHT2024051300051</v>
      </c>
      <c r="L220" s="13" t="s">
        <v>1111</v>
      </c>
      <c r="M220" s="13" t="s">
        <v>852</v>
      </c>
      <c r="N220" s="14">
        <v>30503.8</v>
      </c>
      <c r="O220" t="str">
        <f>_xlfn.XLOOKUP(M220,[9]【SUIT】合同静态信息表!$B:$B,[9]【SUIT】合同静态信息表!$BF:$BF)</f>
        <v>福建分公司</v>
      </c>
      <c r="P220">
        <f>COUNTIFS($M$2:M220,M220)</f>
        <v>1</v>
      </c>
      <c r="Q220" t="str">
        <f t="shared" si="34"/>
        <v>ZHT2023031300024</v>
      </c>
    </row>
    <row r="221" spans="1:17" ht="14.25" x14ac:dyDescent="0.15">
      <c r="A221" t="s">
        <v>1112</v>
      </c>
      <c r="B221" t="s">
        <v>1113</v>
      </c>
      <c r="C221" s="24">
        <v>850000</v>
      </c>
      <c r="D221" s="24">
        <v>255000</v>
      </c>
      <c r="E221" t="str">
        <f>_xlfn.XLOOKUP(A221,[9]【SUIT】合同静态信息表!$B:$B,[9]【SUIT】合同静态信息表!$BF:$BF)</f>
        <v>智能运管中心</v>
      </c>
      <c r="F221">
        <f>COUNTIFS($A$2:A221,A221)</f>
        <v>1</v>
      </c>
      <c r="G221" t="str">
        <f t="shared" si="33"/>
        <v>ZHT2023113000143</v>
      </c>
      <c r="L221" s="13" t="s">
        <v>1114</v>
      </c>
      <c r="M221" s="13" t="s">
        <v>1115</v>
      </c>
      <c r="N221" s="14">
        <v>273000</v>
      </c>
      <c r="O221" t="str">
        <f>_xlfn.XLOOKUP(M221,[9]【SUIT】合同静态信息表!$B:$B,[9]【SUIT】合同静态信息表!$BF:$BF)</f>
        <v>智能运管中心</v>
      </c>
      <c r="P221">
        <f>COUNTIFS($M$2:M221,M221)</f>
        <v>1</v>
      </c>
      <c r="Q221" t="str">
        <f t="shared" si="34"/>
        <v>ZHT2023021300015</v>
      </c>
    </row>
    <row r="222" spans="1:17" ht="14.25" x14ac:dyDescent="0.15">
      <c r="A222" t="s">
        <v>749</v>
      </c>
      <c r="B222" t="s">
        <v>834</v>
      </c>
      <c r="C222" s="24">
        <v>2200000</v>
      </c>
      <c r="D222" s="24">
        <v>550000</v>
      </c>
      <c r="E222" t="str">
        <f>_xlfn.XLOOKUP(A222,[9]【SUIT】合同静态信息表!$B:$B,[9]【SUIT】合同静态信息表!$BF:$BF)</f>
        <v>广东分公司</v>
      </c>
      <c r="F222">
        <f>COUNTIFS($A$2:A222,A222)</f>
        <v>2</v>
      </c>
      <c r="L222" s="13" t="s">
        <v>1116</v>
      </c>
      <c r="M222" s="25" t="s">
        <v>1117</v>
      </c>
      <c r="N222" s="14">
        <v>190000</v>
      </c>
      <c r="O222" t="str">
        <f>_xlfn.XLOOKUP(M222,[9]【SUIT】合同静态信息表!$B:$B,[9]【SUIT】合同静态信息表!$BF:$BF)</f>
        <v>福建分公司</v>
      </c>
      <c r="P222">
        <f>COUNTIFS($M$2:M222,M222)</f>
        <v>1</v>
      </c>
      <c r="Q222" t="str">
        <f t="shared" si="34"/>
        <v>ZHT2025011700007</v>
      </c>
    </row>
    <row r="223" spans="1:17" ht="14.25" x14ac:dyDescent="0.15">
      <c r="A223" t="s">
        <v>545</v>
      </c>
      <c r="B223" t="s">
        <v>546</v>
      </c>
      <c r="C223" s="24">
        <v>978336</v>
      </c>
      <c r="D223" s="24">
        <v>55904.91</v>
      </c>
      <c r="E223" t="str">
        <f>_xlfn.XLOOKUP(A223,[9]【SUIT】合同静态信息表!$B:$B,[9]【SUIT】合同静态信息表!$BF:$BF)</f>
        <v>广东分公司</v>
      </c>
      <c r="F223">
        <f>COUNTIFS($A$2:A223,A223)</f>
        <v>3</v>
      </c>
      <c r="L223" s="13" t="s">
        <v>1118</v>
      </c>
      <c r="M223" s="25" t="s">
        <v>1119</v>
      </c>
      <c r="N223" s="14">
        <v>180000</v>
      </c>
      <c r="O223" t="str">
        <f>_xlfn.XLOOKUP(M223,[9]【SUIT】合同静态信息表!$B:$B,[9]【SUIT】合同静态信息表!$BF:$BF)</f>
        <v>智能运管中心</v>
      </c>
      <c r="P223">
        <f>COUNTIFS($M$2:M223,M223)</f>
        <v>1</v>
      </c>
      <c r="Q223" t="str">
        <f t="shared" si="34"/>
        <v>ZHT2024062700080</v>
      </c>
    </row>
    <row r="224" spans="1:17" ht="14.25" x14ac:dyDescent="0.15">
      <c r="A224" t="s">
        <v>963</v>
      </c>
      <c r="B224" t="s">
        <v>1120</v>
      </c>
      <c r="C224" s="24">
        <v>29520000</v>
      </c>
      <c r="D224" t="s">
        <v>397</v>
      </c>
      <c r="E224" t="str">
        <f>_xlfn.XLOOKUP(A224,[9]【SUIT】合同静态信息表!$B:$B,[9]【SUIT】合同静态信息表!$BF:$BF)</f>
        <v>数字建造中心</v>
      </c>
      <c r="F224">
        <f>COUNTIFS($A$2:A224,A224)</f>
        <v>1</v>
      </c>
      <c r="G224" t="str">
        <f t="shared" ref="G224:G229" si="35">A224</f>
        <v>ZHT2022050900037</v>
      </c>
      <c r="L224" s="13" t="s">
        <v>1121</v>
      </c>
      <c r="M224" s="13" t="s">
        <v>1122</v>
      </c>
      <c r="N224" s="14">
        <v>8400</v>
      </c>
      <c r="O224" t="str">
        <f>_xlfn.XLOOKUP(M224,[9]【SUIT】合同静态信息表!$B:$B,[9]【SUIT】合同静态信息表!$BF:$BF)</f>
        <v>智能运管中心</v>
      </c>
      <c r="P224">
        <f>COUNTIFS($M$2:M224,M224)</f>
        <v>1</v>
      </c>
      <c r="Q224" t="str">
        <f t="shared" si="34"/>
        <v>ZHT2025011300004</v>
      </c>
    </row>
    <row r="225" spans="1:17" ht="14.25" x14ac:dyDescent="0.15">
      <c r="A225" t="s">
        <v>852</v>
      </c>
      <c r="B225" t="s">
        <v>853</v>
      </c>
      <c r="C225" s="24">
        <v>1503700</v>
      </c>
      <c r="D225">
        <v>-22.8</v>
      </c>
      <c r="E225" t="str">
        <f>_xlfn.XLOOKUP(A225,[9]【SUIT】合同静态信息表!$B:$B,[9]【SUIT】合同静态信息表!$BF:$BF)</f>
        <v>福建分公司</v>
      </c>
      <c r="F225">
        <f>COUNTIFS($A$2:A225,A225)</f>
        <v>2</v>
      </c>
      <c r="L225" s="13" t="s">
        <v>1123</v>
      </c>
      <c r="M225" s="13" t="s">
        <v>1124</v>
      </c>
      <c r="N225" s="14">
        <v>2833.2</v>
      </c>
      <c r="O225" t="str">
        <f>_xlfn.XLOOKUP(M225,[9]【SUIT】合同静态信息表!$B:$B,[9]【SUIT】合同静态信息表!$BF:$BF)</f>
        <v>智能运管中心</v>
      </c>
      <c r="P225">
        <f>COUNTIFS($M$2:M225,M225)</f>
        <v>1</v>
      </c>
      <c r="Q225" t="str">
        <f t="shared" si="34"/>
        <v>ZHT2025010700003</v>
      </c>
    </row>
    <row r="226" spans="1:17" ht="14.25" x14ac:dyDescent="0.15">
      <c r="A226" t="s">
        <v>1125</v>
      </c>
      <c r="B226" t="s">
        <v>1126</v>
      </c>
      <c r="C226" s="24">
        <v>928700</v>
      </c>
      <c r="D226">
        <v>-42.4</v>
      </c>
      <c r="E226" t="str">
        <f>_xlfn.XLOOKUP(A226,[9]【SUIT】合同静态信息表!$B:$B,[9]【SUIT】合同静态信息表!$BF:$BF)</f>
        <v>数字建造中心</v>
      </c>
      <c r="F226">
        <f>COUNTIFS($A$2:A226,A226)</f>
        <v>1</v>
      </c>
      <c r="G226" t="str">
        <f t="shared" si="35"/>
        <v>SJHT2019121300107</v>
      </c>
      <c r="L226" s="13" t="s">
        <v>1127</v>
      </c>
      <c r="M226" s="25" t="s">
        <v>761</v>
      </c>
      <c r="N226" s="14">
        <v>200000</v>
      </c>
      <c r="O226" t="str">
        <f>_xlfn.XLOOKUP(M226,[9]【SUIT】合同静态信息表!$B:$B,[9]【SUIT】合同静态信息表!$BF:$BF)</f>
        <v>广东分公司</v>
      </c>
      <c r="P226">
        <f>COUNTIFS($M$2:M226,M226)</f>
        <v>3</v>
      </c>
    </row>
    <row r="227" spans="1:17" ht="14.25" x14ac:dyDescent="0.15">
      <c r="A227" t="s">
        <v>882</v>
      </c>
      <c r="B227" t="s">
        <v>1128</v>
      </c>
      <c r="C227" s="24">
        <v>2664000</v>
      </c>
      <c r="D227" s="24">
        <v>870000</v>
      </c>
      <c r="E227" t="str">
        <f>_xlfn.XLOOKUP(A227,[9]【SUIT】合同静态信息表!$B:$B,[9]【SUIT】合同静态信息表!$BF:$BF)</f>
        <v>数字建造中心</v>
      </c>
      <c r="F227">
        <f>COUNTIFS($A$2:A227,A227)</f>
        <v>1</v>
      </c>
      <c r="G227" t="str">
        <f t="shared" si="35"/>
        <v>ZHT2020123100147</v>
      </c>
      <c r="L227" s="13" t="s">
        <v>1129</v>
      </c>
      <c r="M227" s="25" t="s">
        <v>765</v>
      </c>
      <c r="N227" s="14">
        <v>100000</v>
      </c>
      <c r="O227" t="str">
        <f>_xlfn.XLOOKUP(M227,[9]【SUIT】合同静态信息表!$B:$B,[9]【SUIT】合同静态信息表!$BF:$BF)</f>
        <v>广东分公司</v>
      </c>
      <c r="P227">
        <f>COUNTIFS($M$2:M227,M227)</f>
        <v>1</v>
      </c>
      <c r="Q227" t="str">
        <f>M227</f>
        <v>ZHT2024090300103</v>
      </c>
    </row>
    <row r="228" spans="1:17" ht="14.25" x14ac:dyDescent="0.15">
      <c r="A228" t="s">
        <v>1130</v>
      </c>
      <c r="B228" t="s">
        <v>1131</v>
      </c>
      <c r="C228" s="24">
        <v>275000</v>
      </c>
      <c r="E228" t="str">
        <f>_xlfn.XLOOKUP(A228,[9]【SUIT】合同静态信息表!$B:$B,[9]【SUIT】合同静态信息表!$BF:$BF)</f>
        <v>数字建造中心</v>
      </c>
      <c r="F228">
        <f>COUNTIFS($A$2:A228,A228)</f>
        <v>1</v>
      </c>
      <c r="G228" t="str">
        <f t="shared" si="35"/>
        <v>ZHT2024030900024</v>
      </c>
      <c r="L228" s="13" t="s">
        <v>1132</v>
      </c>
      <c r="M228" s="25" t="s">
        <v>767</v>
      </c>
      <c r="N228" s="14">
        <v>450000</v>
      </c>
      <c r="O228" t="str">
        <f>_xlfn.XLOOKUP(M228,[9]【SUIT】合同静态信息表!$B:$B,[9]【SUIT】合同静态信息表!$BF:$BF)</f>
        <v>广东分公司</v>
      </c>
      <c r="P228">
        <f>COUNTIFS($M$2:M228,M228)</f>
        <v>3</v>
      </c>
    </row>
    <row r="229" spans="1:17" ht="14.25" x14ac:dyDescent="0.15">
      <c r="A229" t="s">
        <v>886</v>
      </c>
      <c r="B229" t="s">
        <v>1133</v>
      </c>
      <c r="C229" s="24">
        <v>543592.23</v>
      </c>
      <c r="D229" s="24">
        <v>543592.23</v>
      </c>
      <c r="E229" t="str">
        <f>_xlfn.XLOOKUP(A229,[9]【SUIT】合同静态信息表!$B:$B,[9]【SUIT】合同静态信息表!$BF:$BF)</f>
        <v>智能运管中心</v>
      </c>
      <c r="F229">
        <f>COUNTIFS($A$2:A229,A229)</f>
        <v>1</v>
      </c>
      <c r="G229" t="str">
        <f t="shared" si="35"/>
        <v>ZHT2024052100058</v>
      </c>
      <c r="L229" s="13" t="s">
        <v>1134</v>
      </c>
      <c r="M229" s="13" t="s">
        <v>1135</v>
      </c>
      <c r="N229" s="14">
        <v>890000</v>
      </c>
      <c r="O229" t="str">
        <f>_xlfn.XLOOKUP(M229,[9]【SUIT】合同静态信息表!$B:$B,[9]【SUIT】合同静态信息表!$BF:$BF)</f>
        <v>福建分公司</v>
      </c>
      <c r="P229">
        <f>COUNTIFS($M$2:M229,M229)</f>
        <v>1</v>
      </c>
      <c r="Q229" t="str">
        <f>M229</f>
        <v>ZHT2024122000169</v>
      </c>
    </row>
    <row r="230" spans="1:17" ht="14.25" x14ac:dyDescent="0.15">
      <c r="A230" t="s">
        <v>1060</v>
      </c>
      <c r="B230" t="s">
        <v>1061</v>
      </c>
      <c r="C230" s="24">
        <v>1830000</v>
      </c>
      <c r="D230" s="24">
        <v>274500</v>
      </c>
      <c r="E230" t="str">
        <f>_xlfn.XLOOKUP(A230,[9]【SUIT】合同静态信息表!$B:$B,[9]【SUIT】合同静态信息表!$BF:$BF)</f>
        <v>智能运管中心</v>
      </c>
      <c r="F230">
        <f>COUNTIFS($A$2:A230,A230)</f>
        <v>2</v>
      </c>
      <c r="L230" s="13" t="s">
        <v>1136</v>
      </c>
      <c r="M230" s="13" t="s">
        <v>1137</v>
      </c>
      <c r="N230" s="14">
        <v>56847.88</v>
      </c>
      <c r="O230" t="str">
        <f>_xlfn.XLOOKUP(M230,[9]【SUIT】合同静态信息表!$B:$B,[9]【SUIT】合同静态信息表!$BF:$BF)</f>
        <v>智能运管中心</v>
      </c>
      <c r="P230">
        <f>COUNTIFS($M$2:M230,M230)</f>
        <v>1</v>
      </c>
      <c r="Q230" t="str">
        <f>M230</f>
        <v>ZHT2025021800017</v>
      </c>
    </row>
    <row r="231" spans="1:17" ht="14.25" x14ac:dyDescent="0.15">
      <c r="A231" t="s">
        <v>889</v>
      </c>
      <c r="B231" t="s">
        <v>1138</v>
      </c>
      <c r="C231" t="s">
        <v>397</v>
      </c>
      <c r="D231" s="24">
        <v>1204700</v>
      </c>
      <c r="E231" t="str">
        <f>_xlfn.XLOOKUP(A231,[9]【SUIT】合同静态信息表!$B:$B,[9]【SUIT】合同静态信息表!$BF:$BF)</f>
        <v>智能运管中心</v>
      </c>
      <c r="F231">
        <f>COUNTIFS($A$2:A231,A231)</f>
        <v>1</v>
      </c>
      <c r="G231" t="str">
        <f t="shared" ref="G231:G233" si="36">A231</f>
        <v>ZHT2024051400053</v>
      </c>
      <c r="L231" s="13" t="s">
        <v>1139</v>
      </c>
      <c r="M231" s="25" t="s">
        <v>1068</v>
      </c>
      <c r="N231" s="14">
        <v>190360</v>
      </c>
      <c r="O231" t="str">
        <f>_xlfn.XLOOKUP(M231,[9]【SUIT】合同静态信息表!$B:$B,[9]【SUIT】合同静态信息表!$BF:$BF)</f>
        <v>数字建造中心</v>
      </c>
      <c r="P231">
        <f>COUNTIFS($M$2:M231,M231)</f>
        <v>2</v>
      </c>
    </row>
    <row r="232" spans="1:17" ht="14.25" x14ac:dyDescent="0.15">
      <c r="A232" t="s">
        <v>891</v>
      </c>
      <c r="B232" t="s">
        <v>1140</v>
      </c>
      <c r="C232" t="s">
        <v>397</v>
      </c>
      <c r="D232" s="24">
        <v>350400</v>
      </c>
      <c r="E232" t="str">
        <f>_xlfn.XLOOKUP(A232,[9]【SUIT】合同静态信息表!$B:$B,[9]【SUIT】合同静态信息表!$BF:$BF)</f>
        <v>智能运管中心</v>
      </c>
      <c r="F232">
        <f>COUNTIFS($A$2:A232,A232)</f>
        <v>1</v>
      </c>
      <c r="G232" t="str">
        <f t="shared" si="36"/>
        <v>ZHT2024052200060</v>
      </c>
      <c r="L232" s="13" t="s">
        <v>1071</v>
      </c>
      <c r="M232" s="25" t="s">
        <v>1072</v>
      </c>
      <c r="N232" s="14">
        <v>81200</v>
      </c>
      <c r="O232" t="str">
        <f>_xlfn.XLOOKUP(M232,[9]【SUIT】合同静态信息表!$B:$B,[9]【SUIT】合同静态信息表!$BF:$BF)</f>
        <v>数字建造中心</v>
      </c>
      <c r="P232">
        <f>COUNTIFS($M$2:M232,M232)</f>
        <v>2</v>
      </c>
    </row>
    <row r="233" spans="1:17" ht="14.25" x14ac:dyDescent="0.15">
      <c r="A233" t="s">
        <v>893</v>
      </c>
      <c r="B233" t="s">
        <v>1141</v>
      </c>
      <c r="C233" t="s">
        <v>397</v>
      </c>
      <c r="D233" s="24">
        <v>795000</v>
      </c>
      <c r="E233" t="str">
        <f>_xlfn.XLOOKUP(A233,[9]【SUIT】合同静态信息表!$B:$B,[9]【SUIT】合同静态信息表!$BF:$BF)</f>
        <v>数字建造中心</v>
      </c>
      <c r="F233">
        <f>COUNTIFS($A$2:A233,A233)</f>
        <v>1</v>
      </c>
      <c r="G233" t="str">
        <f t="shared" si="36"/>
        <v>ZHT2023042700037</v>
      </c>
      <c r="L233" s="13" t="s">
        <v>1142</v>
      </c>
      <c r="M233" s="13" t="s">
        <v>1143</v>
      </c>
      <c r="N233" s="14">
        <v>46930</v>
      </c>
      <c r="O233" t="str">
        <f>_xlfn.XLOOKUP(M233,[9]【SUIT】合同静态信息表!$B:$B,[9]【SUIT】合同静态信息表!$BF:$BF)</f>
        <v>福建分公司</v>
      </c>
      <c r="P233">
        <f>COUNTIFS($M$2:M233,M233)</f>
        <v>1</v>
      </c>
      <c r="Q233" t="str">
        <f>M233</f>
        <v>ZHT2023092800102</v>
      </c>
    </row>
    <row r="234" spans="1:17" ht="14.25" x14ac:dyDescent="0.15">
      <c r="A234" t="s">
        <v>1125</v>
      </c>
      <c r="D234" t="s">
        <v>397</v>
      </c>
      <c r="E234" t="str">
        <f>_xlfn.XLOOKUP(A234,[9]【SUIT】合同静态信息表!$B:$B,[9]【SUIT】合同静态信息表!$BF:$BF)</f>
        <v>数字建造中心</v>
      </c>
      <c r="F234">
        <f>COUNTIFS($A$2:A234,A234)</f>
        <v>2</v>
      </c>
      <c r="L234" s="13" t="s">
        <v>1144</v>
      </c>
      <c r="M234" s="25" t="s">
        <v>791</v>
      </c>
      <c r="N234" s="14">
        <v>244035.21</v>
      </c>
      <c r="O234" t="str">
        <f>_xlfn.XLOOKUP(M234,[9]【SUIT】合同静态信息表!$B:$B,[9]【SUIT】合同静态信息表!$BF:$BF)</f>
        <v>福建分公司</v>
      </c>
      <c r="P234">
        <f>COUNTIFS($M$2:M234,M234)</f>
        <v>3</v>
      </c>
    </row>
    <row r="235" spans="1:17" ht="14.25" x14ac:dyDescent="0.15">
      <c r="A235" t="s">
        <v>720</v>
      </c>
      <c r="B235" t="s">
        <v>721</v>
      </c>
      <c r="C235" s="24">
        <v>480000</v>
      </c>
      <c r="D235" s="24">
        <v>-68000</v>
      </c>
      <c r="E235" t="str">
        <f>_xlfn.XLOOKUP(A235,[9]【SUIT】合同静态信息表!$B:$B,[9]【SUIT】合同静态信息表!$BF:$BF)</f>
        <v>福建分公司</v>
      </c>
      <c r="F235">
        <f>COUNTIFS($A$2:A235,A235)</f>
        <v>3</v>
      </c>
      <c r="L235" s="13" t="s">
        <v>1145</v>
      </c>
      <c r="M235" s="25" t="s">
        <v>1074</v>
      </c>
      <c r="N235" s="14">
        <v>172000</v>
      </c>
      <c r="O235" t="str">
        <f>_xlfn.XLOOKUP(M235,[9]【SUIT】合同静态信息表!$B:$B,[9]【SUIT】合同静态信息表!$BF:$BF)</f>
        <v>数字建造中心</v>
      </c>
      <c r="P235">
        <f>COUNTIFS($M$2:M235,M235)</f>
        <v>2</v>
      </c>
    </row>
    <row r="236" spans="1:17" ht="14.25" x14ac:dyDescent="0.15">
      <c r="A236" t="s">
        <v>1032</v>
      </c>
      <c r="E236" t="str">
        <f>_xlfn.XLOOKUP(A236,[9]【SUIT】合同静态信息表!$B:$B,[9]【SUIT】合同静态信息表!$BF:$BF)</f>
        <v>数字建造中心</v>
      </c>
      <c r="F236">
        <f>COUNTIFS($A$2:A236,A236)</f>
        <v>1</v>
      </c>
      <c r="G236" t="str">
        <f t="shared" ref="G236:G245" si="37">A236</f>
        <v>ZHT2024012600014</v>
      </c>
      <c r="L236" s="13" t="s">
        <v>1146</v>
      </c>
      <c r="M236" s="13" t="s">
        <v>1147</v>
      </c>
      <c r="N236" s="14">
        <v>179373.37</v>
      </c>
      <c r="O236" t="str">
        <f>_xlfn.XLOOKUP(M236,[9]【SUIT】合同静态信息表!$B:$B,[9]【SUIT】合同静态信息表!$BF:$BF)</f>
        <v>智能运管中心</v>
      </c>
      <c r="P236">
        <f>COUNTIFS($M$2:M236,M236)</f>
        <v>1</v>
      </c>
      <c r="Q236" t="str">
        <f>M236</f>
        <v>ZHT2024122300170</v>
      </c>
    </row>
    <row r="237" spans="1:17" ht="14.25" x14ac:dyDescent="0.15">
      <c r="A237" t="s">
        <v>1148</v>
      </c>
      <c r="D237" t="s">
        <v>397</v>
      </c>
      <c r="E237" t="str">
        <f>_xlfn.XLOOKUP(A237,[9]【SUIT】合同静态信息表!$B:$B,[9]【SUIT】合同静态信息表!$BF:$BF)</f>
        <v>市场经营拓展中心</v>
      </c>
      <c r="F237">
        <f>COUNTIFS($A$2:A237,A237)</f>
        <v>1</v>
      </c>
      <c r="G237" t="str">
        <f t="shared" si="37"/>
        <v>ZHT2024070100082</v>
      </c>
      <c r="L237" s="13" t="s">
        <v>1149</v>
      </c>
      <c r="M237" s="13" t="s">
        <v>1150</v>
      </c>
      <c r="N237" s="14">
        <v>1412187</v>
      </c>
      <c r="O237" t="str">
        <f>_xlfn.XLOOKUP(M237,[9]【SUIT】合同静态信息表!$B:$B,[9]【SUIT】合同静态信息表!$BF:$BF)</f>
        <v>数字建造中心</v>
      </c>
      <c r="P237">
        <f>COUNTIFS($M$2:M237,M237)</f>
        <v>1</v>
      </c>
      <c r="Q237" t="str">
        <f>M237</f>
        <v>ZHT2022010400002</v>
      </c>
    </row>
    <row r="238" spans="1:17" ht="14.25" x14ac:dyDescent="0.15">
      <c r="A238" t="s">
        <v>718</v>
      </c>
      <c r="D238" s="24">
        <v>427419.9</v>
      </c>
      <c r="E238" t="str">
        <f>_xlfn.XLOOKUP(A238,[9]【SUIT】合同静态信息表!$B:$B,[9]【SUIT】合同静态信息表!$BF:$BF)</f>
        <v>数字建造中心</v>
      </c>
      <c r="F238">
        <f>COUNTIFS($A$2:A238,A238)</f>
        <v>2</v>
      </c>
      <c r="L238" s="13" t="s">
        <v>1151</v>
      </c>
      <c r="M238" s="25" t="s">
        <v>827</v>
      </c>
      <c r="N238" s="14">
        <v>260906.47</v>
      </c>
      <c r="O238" t="str">
        <f>_xlfn.XLOOKUP(M238,[9]【SUIT】合同静态信息表!$B:$B,[9]【SUIT】合同静态信息表!$BF:$BF)</f>
        <v>数字建造中心</v>
      </c>
      <c r="P238">
        <f>COUNTIFS($M$2:M238,M238)</f>
        <v>4</v>
      </c>
    </row>
    <row r="239" spans="1:17" ht="14.25" x14ac:dyDescent="0.15">
      <c r="A239" t="s">
        <v>1152</v>
      </c>
      <c r="D239" s="24">
        <v>-405000</v>
      </c>
      <c r="E239" t="str">
        <f>_xlfn.XLOOKUP(A239,[9]【SUIT】合同静态信息表!$B:$B,[9]【SUIT】合同静态信息表!$BF:$BF)</f>
        <v>智能运管中心</v>
      </c>
      <c r="F239">
        <f>COUNTIFS($A$2:A239,A239)</f>
        <v>1</v>
      </c>
      <c r="G239" t="str">
        <f t="shared" si="37"/>
        <v>ZHT2024061200068</v>
      </c>
      <c r="L239" s="13" t="s">
        <v>1153</v>
      </c>
      <c r="M239" s="25" t="s">
        <v>822</v>
      </c>
      <c r="N239" s="14">
        <v>86595.06</v>
      </c>
      <c r="O239" t="str">
        <f>_xlfn.XLOOKUP(M239,[9]【SUIT】合同静态信息表!$B:$B,[9]【SUIT】合同静态信息表!$BF:$BF)</f>
        <v>数字建造中心</v>
      </c>
      <c r="P239">
        <f>COUNTIFS($M$2:M239,M239)</f>
        <v>3</v>
      </c>
    </row>
    <row r="240" spans="1:17" ht="14.25" x14ac:dyDescent="0.15">
      <c r="A240" t="s">
        <v>1154</v>
      </c>
      <c r="D240" s="24">
        <v>-53400</v>
      </c>
      <c r="E240" t="str">
        <f>_xlfn.XLOOKUP(A240,[9]【SUIT】合同静态信息表!$B:$B,[9]【SUIT】合同静态信息表!$BF:$BF)</f>
        <v>广东分公司</v>
      </c>
      <c r="F240">
        <f>COUNTIFS($A$2:A240,A240)</f>
        <v>1</v>
      </c>
      <c r="G240" t="str">
        <f t="shared" si="37"/>
        <v>ZHT2024061900077</v>
      </c>
      <c r="L240" s="13" t="s">
        <v>1155</v>
      </c>
      <c r="M240" s="25" t="s">
        <v>825</v>
      </c>
      <c r="N240" s="14">
        <v>260906.47</v>
      </c>
      <c r="O240" t="str">
        <f>_xlfn.XLOOKUP(M240,[9]【SUIT】合同静态信息表!$B:$B,[9]【SUIT】合同静态信息表!$BF:$BF)</f>
        <v>数字建造中心</v>
      </c>
      <c r="P240">
        <f>COUNTIFS($M$2:M240,M240)</f>
        <v>4</v>
      </c>
    </row>
    <row r="241" spans="1:17" ht="14.25" x14ac:dyDescent="0.15">
      <c r="A241" t="s">
        <v>1156</v>
      </c>
      <c r="D241" s="24">
        <v>-214440</v>
      </c>
      <c r="E241" t="str">
        <f>_xlfn.XLOOKUP(A241,[9]【SUIT】合同静态信息表!$B:$B,[9]【SUIT】合同静态信息表!$BF:$BF)</f>
        <v>智能运管中心</v>
      </c>
      <c r="F241">
        <f>COUNTIFS($A$2:A241,A241)</f>
        <v>1</v>
      </c>
      <c r="G241" t="str">
        <f t="shared" si="37"/>
        <v>ZHT2024012300008</v>
      </c>
      <c r="L241" s="13" t="s">
        <v>1157</v>
      </c>
      <c r="M241" s="13" t="s">
        <v>550</v>
      </c>
      <c r="N241" s="14">
        <v>169411</v>
      </c>
      <c r="O241" t="str">
        <f>_xlfn.XLOOKUP(M241,[9]【SUIT】合同静态信息表!$B:$B,[9]【SUIT】合同静态信息表!$BF:$BF)</f>
        <v>智能运管中心</v>
      </c>
      <c r="P241">
        <f>COUNTIFS($M$2:M241,M241)</f>
        <v>1</v>
      </c>
      <c r="Q241" t="str">
        <f t="shared" ref="Q241:Q250" si="38">M241</f>
        <v>ZHT2022082400069</v>
      </c>
    </row>
    <row r="242" spans="1:17" ht="14.25" x14ac:dyDescent="0.15">
      <c r="A242" t="s">
        <v>1158</v>
      </c>
      <c r="D242" s="24">
        <v>-147150</v>
      </c>
      <c r="E242" t="str">
        <f>_xlfn.XLOOKUP(A242,[9]【SUIT】合同静态信息表!$B:$B,[9]【SUIT】合同静态信息表!$BF:$BF)</f>
        <v>智能运管中心</v>
      </c>
      <c r="F242">
        <f>COUNTIFS($A$2:A242,A242)</f>
        <v>1</v>
      </c>
      <c r="G242" t="str">
        <f t="shared" si="37"/>
        <v>ZHT2024012500011</v>
      </c>
      <c r="L242" s="13" t="s">
        <v>1159</v>
      </c>
      <c r="M242" s="13" t="s">
        <v>1160</v>
      </c>
      <c r="N242" s="14">
        <v>86625</v>
      </c>
      <c r="O242" t="str">
        <f>_xlfn.XLOOKUP(M242,[9]【SUIT】合同静态信息表!$B:$B,[9]【SUIT】合同静态信息表!$BF:$BF)</f>
        <v>智能运管中心</v>
      </c>
      <c r="P242">
        <f>COUNTIFS($M$2:M242,M242)</f>
        <v>1</v>
      </c>
      <c r="Q242" t="str">
        <f t="shared" si="38"/>
        <v>ZHT2024111900142</v>
      </c>
    </row>
    <row r="243" spans="1:17" ht="14.25" x14ac:dyDescent="0.15">
      <c r="A243" t="s">
        <v>1161</v>
      </c>
      <c r="D243" s="24">
        <v>700000</v>
      </c>
      <c r="E243" t="str">
        <f>_xlfn.XLOOKUP(A243,[9]【SUIT】合同静态信息表!$B:$B,[9]【SUIT】合同静态信息表!$BF:$BF)</f>
        <v>福建分公司</v>
      </c>
      <c r="F243">
        <f>COUNTIFS($A$2:A243,A243)</f>
        <v>1</v>
      </c>
      <c r="G243" t="str">
        <f t="shared" si="37"/>
        <v>ZHT2024062400078</v>
      </c>
      <c r="L243" s="13" t="s">
        <v>1162</v>
      </c>
      <c r="M243" s="13" t="s">
        <v>1163</v>
      </c>
      <c r="N243" s="14">
        <v>259406.91</v>
      </c>
      <c r="O243" t="str">
        <f>_xlfn.XLOOKUP(M243,[9]【SUIT】合同静态信息表!$B:$B,[9]【SUIT】合同静态信息表!$BF:$BF)</f>
        <v>智能运管中心</v>
      </c>
      <c r="P243">
        <f>COUNTIFS($M$2:M243,M243)</f>
        <v>1</v>
      </c>
      <c r="Q243" t="str">
        <f t="shared" si="38"/>
        <v>ZHT2024111900141</v>
      </c>
    </row>
    <row r="244" spans="1:17" ht="14.25" x14ac:dyDescent="0.15">
      <c r="A244" t="s">
        <v>791</v>
      </c>
      <c r="D244">
        <v>12.8</v>
      </c>
      <c r="E244" t="str">
        <f>_xlfn.XLOOKUP(A244,[9]【SUIT】合同静态信息表!$B:$B,[9]【SUIT】合同静态信息表!$BF:$BF)</f>
        <v>福建分公司</v>
      </c>
      <c r="F244">
        <f>COUNTIFS($A$2:A244,A244)</f>
        <v>1</v>
      </c>
      <c r="G244" t="str">
        <f t="shared" si="37"/>
        <v>ZHT2023092800103</v>
      </c>
      <c r="L244" s="13" t="s">
        <v>1164</v>
      </c>
      <c r="M244" s="13" t="s">
        <v>457</v>
      </c>
      <c r="N244" s="14">
        <v>929233.06</v>
      </c>
      <c r="O244" t="str">
        <f>_xlfn.XLOOKUP(M244,[9]【SUIT】合同静态信息表!$B:$B,[9]【SUIT】合同静态信息表!$BF:$BF)</f>
        <v>数字建造中心</v>
      </c>
      <c r="P244">
        <f>COUNTIFS($M$2:M244,M244)</f>
        <v>1</v>
      </c>
      <c r="Q244" t="str">
        <f t="shared" si="38"/>
        <v>ZHT2025031800031</v>
      </c>
    </row>
    <row r="245" spans="1:17" ht="14.25" x14ac:dyDescent="0.15">
      <c r="A245" t="s">
        <v>1165</v>
      </c>
      <c r="D245" s="24">
        <v>484000</v>
      </c>
      <c r="E245" t="str">
        <f>_xlfn.XLOOKUP(A245,[9]【SUIT】合同静态信息表!$B:$B,[9]【SUIT】合同静态信息表!$BF:$BF)</f>
        <v>数字建造中心</v>
      </c>
      <c r="F245">
        <f>COUNTIFS($A$2:A245,A245)</f>
        <v>1</v>
      </c>
      <c r="G245" t="str">
        <f t="shared" si="37"/>
        <v>ZHT2024040200033</v>
      </c>
      <c r="L245" s="13" t="s">
        <v>1166</v>
      </c>
      <c r="M245" s="13" t="s">
        <v>1167</v>
      </c>
      <c r="N245" s="14">
        <v>350000</v>
      </c>
      <c r="O245" t="str">
        <f>_xlfn.XLOOKUP(M245,[9]【SUIT】合同静态信息表!$B:$B,[9]【SUIT】合同静态信息表!$BF:$BF)</f>
        <v>智能运管中心</v>
      </c>
      <c r="P245">
        <f>COUNTIFS($M$2:M245,M245)</f>
        <v>1</v>
      </c>
      <c r="Q245" t="str">
        <f t="shared" si="38"/>
        <v>ZHT2022062400048</v>
      </c>
    </row>
    <row r="246" spans="1:17" ht="14.25" x14ac:dyDescent="0.15">
      <c r="A246" t="s">
        <v>633</v>
      </c>
      <c r="D246" t="s">
        <v>397</v>
      </c>
      <c r="E246" t="str">
        <f>_xlfn.XLOOKUP(A246,[9]【SUIT】合同静态信息表!$B:$B,[9]【SUIT】合同静态信息表!$BF:$BF)</f>
        <v>智能运管中心</v>
      </c>
      <c r="F246">
        <f>COUNTIFS($A$2:A246,A246)</f>
        <v>2</v>
      </c>
      <c r="L246" s="13" t="s">
        <v>1168</v>
      </c>
      <c r="M246" s="13" t="s">
        <v>1158</v>
      </c>
      <c r="N246" s="14">
        <v>318825</v>
      </c>
      <c r="O246" t="str">
        <f>_xlfn.XLOOKUP(M246,[9]【SUIT】合同静态信息表!$B:$B,[9]【SUIT】合同静态信息表!$BF:$BF)</f>
        <v>智能运管中心</v>
      </c>
      <c r="P246">
        <f>COUNTIFS($M$2:M246,M246)</f>
        <v>1</v>
      </c>
      <c r="Q246" t="str">
        <f t="shared" si="38"/>
        <v>ZHT2024012500011</v>
      </c>
    </row>
    <row r="247" spans="1:17" ht="14.25" x14ac:dyDescent="0.15">
      <c r="A247" t="s">
        <v>1169</v>
      </c>
      <c r="D247" s="24">
        <v>-1248800</v>
      </c>
      <c r="E247" t="str">
        <f>_xlfn.XLOOKUP(A247,[9]【SUIT】合同静态信息表!$B:$B,[9]【SUIT】合同静态信息表!$BF:$BF)</f>
        <v>数智管理中心</v>
      </c>
      <c r="F247">
        <f>COUNTIFS($A$2:A247,A247)</f>
        <v>1</v>
      </c>
      <c r="G247" t="str">
        <f>A247</f>
        <v>ZHT2024041800038</v>
      </c>
      <c r="L247" s="13" t="s">
        <v>1170</v>
      </c>
      <c r="M247" s="25" t="s">
        <v>413</v>
      </c>
      <c r="N247" s="14">
        <v>499011.44</v>
      </c>
      <c r="O247" t="str">
        <f>_xlfn.XLOOKUP(M247,[9]【SUIT】合同静态信息表!$B:$B,[9]【SUIT】合同静态信息表!$BF:$BF)</f>
        <v>智能运管中心</v>
      </c>
      <c r="P247">
        <f>COUNTIFS($M$2:M247,M247)</f>
        <v>1</v>
      </c>
      <c r="Q247" t="str">
        <f t="shared" si="38"/>
        <v>ZHT2024112900152</v>
      </c>
    </row>
    <row r="248" spans="1:17" ht="14.25" x14ac:dyDescent="0.15">
      <c r="A248" t="s">
        <v>1026</v>
      </c>
      <c r="E248" t="str">
        <f>_xlfn.XLOOKUP(A248,[9]【SUIT】合同静态信息表!$B:$B,[9]【SUIT】合同静态信息表!$BF:$BF)</f>
        <v>智能运管中心</v>
      </c>
      <c r="F248">
        <f>COUNTIFS($A$2:A248,A248)</f>
        <v>2</v>
      </c>
      <c r="L248" s="13" t="s">
        <v>1171</v>
      </c>
      <c r="M248" s="25" t="s">
        <v>597</v>
      </c>
      <c r="N248" s="14">
        <v>782475.35</v>
      </c>
      <c r="O248" t="str">
        <f>_xlfn.XLOOKUP(M248,[9]【SUIT】合同静态信息表!$B:$B,[9]【SUIT】合同静态信息表!$BF:$BF)</f>
        <v>智能运管中心</v>
      </c>
      <c r="P248">
        <f>COUNTIFS($M$2:M248,M248)</f>
        <v>1</v>
      </c>
      <c r="Q248" t="str">
        <f t="shared" si="38"/>
        <v>ZHT2024120600153</v>
      </c>
    </row>
    <row r="249" spans="1:17" ht="14.25" x14ac:dyDescent="0.15">
      <c r="A249" t="s">
        <v>1023</v>
      </c>
      <c r="E249" t="str">
        <f>_xlfn.XLOOKUP(A249,[9]【SUIT】合同静态信息表!$B:$B,[9]【SUIT】合同静态信息表!$BF:$BF)</f>
        <v>智能运管中心</v>
      </c>
      <c r="F249">
        <f>COUNTIFS($A$2:A249,A249)</f>
        <v>2</v>
      </c>
      <c r="L249" s="13" t="s">
        <v>1172</v>
      </c>
      <c r="M249" s="13" t="s">
        <v>652</v>
      </c>
      <c r="N249" s="14">
        <v>62100</v>
      </c>
      <c r="O249" t="str">
        <f>_xlfn.XLOOKUP(M249,[9]【SUIT】合同静态信息表!$B:$B,[9]【SUIT】合同静态信息表!$BF:$BF)</f>
        <v>智能运管中心</v>
      </c>
      <c r="P249">
        <f>COUNTIFS($M$2:M249,M249)</f>
        <v>1</v>
      </c>
      <c r="Q249" t="str">
        <f t="shared" si="38"/>
        <v>ZHT2023122100171</v>
      </c>
    </row>
    <row r="250" spans="1:17" ht="14.25" x14ac:dyDescent="0.15">
      <c r="A250" t="s">
        <v>1016</v>
      </c>
      <c r="E250" t="str">
        <f>_xlfn.XLOOKUP(A250,[9]【SUIT】合同静态信息表!$B:$B,[9]【SUIT】合同静态信息表!$BF:$BF)</f>
        <v>智能运管中心</v>
      </c>
      <c r="F250">
        <f>COUNTIFS($A$2:A250,A250)</f>
        <v>2</v>
      </c>
      <c r="L250" s="13" t="s">
        <v>1173</v>
      </c>
      <c r="M250" s="25" t="s">
        <v>1174</v>
      </c>
      <c r="N250" s="14">
        <v>740935</v>
      </c>
      <c r="O250" t="str">
        <f>_xlfn.XLOOKUP(M250,[9]【SUIT】合同静态信息表!$B:$B,[9]【SUIT】合同静态信息表!$BF:$BF)</f>
        <v>智能运管中心</v>
      </c>
      <c r="P250">
        <f>COUNTIFS($M$2:M250,M250)</f>
        <v>1</v>
      </c>
      <c r="Q250" t="str">
        <f t="shared" si="38"/>
        <v>SZJT202560021</v>
      </c>
    </row>
    <row r="251" spans="1:17" ht="14.25" x14ac:dyDescent="0.15">
      <c r="A251" t="s">
        <v>1020</v>
      </c>
      <c r="E251" t="str">
        <f>_xlfn.XLOOKUP(A251,[9]【SUIT】合同静态信息表!$B:$B,[9]【SUIT】合同静态信息表!$BF:$BF)</f>
        <v>智能运管中心</v>
      </c>
      <c r="F251">
        <f>COUNTIFS($A$2:A251,A251)</f>
        <v>2</v>
      </c>
      <c r="L251" s="46" t="s">
        <v>1173</v>
      </c>
      <c r="M251" s="25" t="s">
        <v>1174</v>
      </c>
      <c r="N251" s="14">
        <v>56995</v>
      </c>
      <c r="O251" t="str">
        <f>_xlfn.XLOOKUP(M251,[9]【SUIT】合同静态信息表!$B:$B,[9]【SUIT】合同静态信息表!$BF:$BF)</f>
        <v>智能运管中心</v>
      </c>
      <c r="P251">
        <f>COUNTIFS($M$2:M251,M251)</f>
        <v>2</v>
      </c>
    </row>
    <row r="252" spans="1:17" ht="14.25" x14ac:dyDescent="0.15">
      <c r="A252" t="s">
        <v>822</v>
      </c>
      <c r="D252" t="s">
        <v>397</v>
      </c>
      <c r="E252" t="str">
        <f>_xlfn.XLOOKUP(A252,[9]【SUIT】合同静态信息表!$B:$B,[9]【SUIT】合同静态信息表!$BF:$BF)</f>
        <v>数字建造中心</v>
      </c>
      <c r="F252">
        <f>COUNTIFS($A$2:A252,A252)</f>
        <v>2</v>
      </c>
      <c r="L252" s="46" t="s">
        <v>1175</v>
      </c>
      <c r="M252" s="13" t="s">
        <v>1176</v>
      </c>
      <c r="N252" s="14">
        <v>132400</v>
      </c>
      <c r="O252" t="e">
        <f>_xlfn.XLOOKUP(M252,[9]【SUIT】合同静态信息表!$B:$B,[9]【SUIT】合同静态信息表!$BF:$BF)</f>
        <v>#N/A</v>
      </c>
      <c r="P252">
        <f>COUNTIFS($M$2:M252,M252)</f>
        <v>1</v>
      </c>
      <c r="Q252" t="str">
        <f>M252</f>
        <v>XMCJ2022120600099</v>
      </c>
    </row>
    <row r="253" spans="1:17" ht="14.25" x14ac:dyDescent="0.15">
      <c r="A253" t="s">
        <v>580</v>
      </c>
      <c r="E253" t="str">
        <f>_xlfn.XLOOKUP(A253,[9]【SUIT】合同静态信息表!$B:$B,[9]【SUIT】合同静态信息表!$BF:$BF)</f>
        <v>数智管理中心</v>
      </c>
      <c r="F253">
        <f>COUNTIFS($A$2:A253,A253)</f>
        <v>4</v>
      </c>
      <c r="L253" s="46" t="s">
        <v>1177</v>
      </c>
      <c r="M253" s="13" t="s">
        <v>1178</v>
      </c>
      <c r="N253" s="14">
        <v>21730</v>
      </c>
      <c r="O253" t="str">
        <f>_xlfn.XLOOKUP(M253,[9]【SUIT】合同静态信息表!$B:$B,[9]【SUIT】合同静态信息表!$BF:$BF)</f>
        <v>智能运管中心</v>
      </c>
      <c r="P253">
        <f>COUNTIFS($M$2:M253,M253)</f>
        <v>1</v>
      </c>
      <c r="Q253" t="str">
        <f>M253</f>
        <v>SZJT202570038</v>
      </c>
    </row>
    <row r="254" spans="1:17" ht="14.25" x14ac:dyDescent="0.15">
      <c r="A254" t="s">
        <v>1115</v>
      </c>
      <c r="D254" s="24">
        <v>-843000</v>
      </c>
      <c r="E254" t="str">
        <f>_xlfn.XLOOKUP(A254,[9]【SUIT】合同静态信息表!$B:$B,[9]【SUIT】合同静态信息表!$BF:$BF)</f>
        <v>智能运管中心</v>
      </c>
      <c r="F254">
        <f>COUNTIFS($A$2:A254,A254)</f>
        <v>1</v>
      </c>
      <c r="G254" t="str">
        <f t="shared" ref="G254:G279" si="39">A254</f>
        <v>ZHT2023021300015</v>
      </c>
      <c r="L254" s="13" t="s">
        <v>1179</v>
      </c>
      <c r="M254" s="25" t="s">
        <v>1032</v>
      </c>
      <c r="N254" s="14">
        <v>435200</v>
      </c>
      <c r="O254" t="str">
        <f>_xlfn.XLOOKUP(M254,[9]【SUIT】合同静态信息表!$B:$B,[9]【SUIT】合同静态信息表!$BF:$BF)</f>
        <v>数字建造中心</v>
      </c>
      <c r="P254">
        <f>COUNTIFS($M$2:M254,M254)</f>
        <v>2</v>
      </c>
    </row>
    <row r="255" spans="1:17" ht="14.25" x14ac:dyDescent="0.15">
      <c r="A255" t="s">
        <v>1036</v>
      </c>
      <c r="D255" t="s">
        <v>397</v>
      </c>
      <c r="E255" t="str">
        <f>_xlfn.XLOOKUP(A255,[9]【SUIT】合同静态信息表!$B:$B,[9]【SUIT】合同静态信息表!$BF:$BF)</f>
        <v>智能运管中心</v>
      </c>
      <c r="F255">
        <f>COUNTIFS($A$2:A255,A255)</f>
        <v>1</v>
      </c>
      <c r="G255" t="str">
        <f t="shared" si="39"/>
        <v>ZHT2024071100087</v>
      </c>
      <c r="L255" s="13" t="s">
        <v>1180</v>
      </c>
      <c r="M255" s="25" t="s">
        <v>1040</v>
      </c>
      <c r="N255" s="14">
        <v>1015500</v>
      </c>
      <c r="O255" t="str">
        <f>_xlfn.XLOOKUP(M255,[9]【SUIT】合同静态信息表!$B:$B,[9]【SUIT】合同静态信息表!$BF:$BF)</f>
        <v>数字建造中心</v>
      </c>
      <c r="P255">
        <f>COUNTIFS($M$2:M255,M255)</f>
        <v>2</v>
      </c>
    </row>
    <row r="256" spans="1:17" ht="14.25" x14ac:dyDescent="0.15">
      <c r="A256" t="s">
        <v>1181</v>
      </c>
      <c r="D256" s="24">
        <v>-149362.4</v>
      </c>
      <c r="E256" t="str">
        <f>_xlfn.XLOOKUP(A256,[9]【SUIT】合同静态信息表!$B:$B,[9]【SUIT】合同静态信息表!$BF:$BF)</f>
        <v>智能运管中心</v>
      </c>
      <c r="F256">
        <f>COUNTIFS($A$2:A256,A256)</f>
        <v>1</v>
      </c>
      <c r="G256" t="str">
        <f t="shared" si="39"/>
        <v>ZHT2022022400019</v>
      </c>
      <c r="L256" s="13" t="s">
        <v>1182</v>
      </c>
      <c r="M256" s="25" t="s">
        <v>1183</v>
      </c>
      <c r="N256" s="14">
        <v>1638360</v>
      </c>
      <c r="O256" t="str">
        <f>_xlfn.XLOOKUP(M256,[9]【SUIT】合同静态信息表!$B:$B,[9]【SUIT】合同静态信息表!$BF:$BF)</f>
        <v>广东分公司</v>
      </c>
      <c r="P256">
        <f>COUNTIFS($M$2:M256,M256)</f>
        <v>1</v>
      </c>
      <c r="Q256" t="str">
        <f>M256</f>
        <v>ZHT2025031800032</v>
      </c>
    </row>
    <row r="257" spans="1:17" ht="14.25" x14ac:dyDescent="0.15">
      <c r="A257" t="s">
        <v>1184</v>
      </c>
      <c r="D257" s="24">
        <v>-4129.8</v>
      </c>
      <c r="E257" t="str">
        <f>_xlfn.XLOOKUP(A257,[9]【SUIT】合同静态信息表!$B:$B,[9]【SUIT】合同静态信息表!$BF:$BF)</f>
        <v>智能运管中心</v>
      </c>
      <c r="F257">
        <f>COUNTIFS($A$2:A257,A257)</f>
        <v>1</v>
      </c>
      <c r="G257" t="str">
        <f t="shared" si="39"/>
        <v>ZHT2021042700032</v>
      </c>
      <c r="L257" s="13" t="s">
        <v>1185</v>
      </c>
      <c r="M257" s="13" t="s">
        <v>1186</v>
      </c>
      <c r="N257" s="14">
        <v>696290</v>
      </c>
      <c r="O257" t="str">
        <f>_xlfn.XLOOKUP(M257,[9]【SUIT】合同静态信息表!$B:$B,[9]【SUIT】合同静态信息表!$BF:$BF)</f>
        <v>广东分公司</v>
      </c>
      <c r="P257">
        <f>COUNTIFS($M$2:M257,M257)</f>
        <v>1</v>
      </c>
      <c r="Q257" t="str">
        <f>M257</f>
        <v>ZHT2024111800140</v>
      </c>
    </row>
    <row r="258" spans="1:17" ht="14.25" x14ac:dyDescent="0.15">
      <c r="A258" t="s">
        <v>1187</v>
      </c>
      <c r="D258" t="s">
        <v>397</v>
      </c>
      <c r="E258" t="str">
        <f>_xlfn.XLOOKUP(A258,[9]【SUIT】合同静态信息表!$B:$B,[9]【SUIT】合同静态信息表!$BF:$BF)</f>
        <v>智能运管中心</v>
      </c>
      <c r="F258">
        <f>COUNTIFS($A$2:A258,A258)</f>
        <v>1</v>
      </c>
      <c r="G258" t="str">
        <f t="shared" si="39"/>
        <v>ZHT2021061700071</v>
      </c>
      <c r="L258" s="13" t="s">
        <v>746</v>
      </c>
      <c r="M258" s="25" t="s">
        <v>386</v>
      </c>
      <c r="N258" s="14">
        <v>2714290.43</v>
      </c>
      <c r="O258" t="str">
        <f>_xlfn.XLOOKUP(M258,[9]【SUIT】合同静态信息表!$B:$B,[9]【SUIT】合同静态信息表!$BF:$BF)</f>
        <v>数字建造中心</v>
      </c>
      <c r="P258">
        <f>COUNTIFS($M$2:M258,M258)</f>
        <v>6</v>
      </c>
    </row>
    <row r="259" spans="1:17" ht="14.25" x14ac:dyDescent="0.15">
      <c r="A259" t="s">
        <v>1188</v>
      </c>
      <c r="D259" t="s">
        <v>397</v>
      </c>
      <c r="E259" t="str">
        <f>_xlfn.XLOOKUP(A259,[9]【SUIT】合同静态信息表!$B:$B,[9]【SUIT】合同静态信息表!$BF:$BF)</f>
        <v>智能运管中心</v>
      </c>
      <c r="F259">
        <f>COUNTIFS($A$2:A259,A259)</f>
        <v>1</v>
      </c>
      <c r="G259" t="str">
        <f t="shared" si="39"/>
        <v>ZHT2021062400075</v>
      </c>
      <c r="L259" s="13" t="s">
        <v>840</v>
      </c>
      <c r="M259" s="25" t="s">
        <v>718</v>
      </c>
      <c r="N259" s="14">
        <v>63692.26</v>
      </c>
      <c r="O259" t="str">
        <f>_xlfn.XLOOKUP(M259,[9]【SUIT】合同静态信息表!$B:$B,[9]【SUIT】合同静态信息表!$BF:$BF)</f>
        <v>数字建造中心</v>
      </c>
      <c r="P259">
        <f>COUNTIFS($M$2:M259,M259)</f>
        <v>3</v>
      </c>
    </row>
    <row r="260" spans="1:17" ht="14.25" x14ac:dyDescent="0.15">
      <c r="A260" t="s">
        <v>1189</v>
      </c>
      <c r="D260" t="s">
        <v>397</v>
      </c>
      <c r="E260" t="str">
        <f>_xlfn.XLOOKUP(A260,[9]【SUIT】合同静态信息表!$B:$B,[9]【SUIT】合同静态信息表!$BF:$BF)</f>
        <v>智能运管中心</v>
      </c>
      <c r="F260">
        <f>COUNTIFS($A$2:A260,A260)</f>
        <v>1</v>
      </c>
      <c r="G260" t="str">
        <f t="shared" si="39"/>
        <v>ZHT2022081700066</v>
      </c>
      <c r="L260" s="13" t="s">
        <v>1190</v>
      </c>
      <c r="M260" s="25" t="s">
        <v>639</v>
      </c>
      <c r="N260" s="14">
        <v>83539.73</v>
      </c>
      <c r="O260" t="str">
        <f>_xlfn.XLOOKUP(M260,[9]【SUIT】合同静态信息表!$B:$B,[9]【SUIT】合同静态信息表!$BF:$BF)</f>
        <v>智能运管中心</v>
      </c>
      <c r="P260">
        <f>COUNTIFS($M$2:M260,M260)</f>
        <v>1</v>
      </c>
      <c r="Q260" t="str">
        <f>M260</f>
        <v>ZHT2022102400090</v>
      </c>
    </row>
    <row r="261" spans="1:17" ht="14.25" x14ac:dyDescent="0.15">
      <c r="A261" t="s">
        <v>1191</v>
      </c>
      <c r="D261" t="s">
        <v>397</v>
      </c>
      <c r="E261" t="str">
        <f>_xlfn.XLOOKUP(A261,[9]【SUIT】合同静态信息表!$B:$B,[9]【SUIT】合同静态信息表!$BF:$BF)</f>
        <v>数智管理中心</v>
      </c>
      <c r="F261">
        <f>COUNTIFS($A$2:A261,A261)</f>
        <v>1</v>
      </c>
      <c r="G261" t="str">
        <f t="shared" si="39"/>
        <v>ZHT2023060800051</v>
      </c>
      <c r="L261" s="46" t="s">
        <v>1190</v>
      </c>
      <c r="M261" s="25" t="s">
        <v>639</v>
      </c>
      <c r="N261" s="14">
        <v>20712.62</v>
      </c>
      <c r="O261" t="str">
        <f>_xlfn.XLOOKUP(M261,[9]【SUIT】合同静态信息表!$B:$B,[9]【SUIT】合同静态信息表!$BF:$BF)</f>
        <v>智能运管中心</v>
      </c>
      <c r="P261">
        <f>COUNTIFS($M$2:M261,M261)</f>
        <v>2</v>
      </c>
    </row>
    <row r="262" spans="1:17" ht="14.25" x14ac:dyDescent="0.15">
      <c r="A262" t="s">
        <v>1192</v>
      </c>
      <c r="E262" t="str">
        <f>_xlfn.XLOOKUP(A262,[9]【SUIT】合同静态信息表!$B:$B,[9]【SUIT】合同静态信息表!$BF:$BF)</f>
        <v>智能运管中心</v>
      </c>
      <c r="F262">
        <f>COUNTIFS($A$2:A262,A262)</f>
        <v>1</v>
      </c>
      <c r="G262" t="str">
        <f t="shared" si="39"/>
        <v>ZHT2023071200065</v>
      </c>
      <c r="L262" s="13" t="s">
        <v>1193</v>
      </c>
      <c r="M262" s="25" t="s">
        <v>659</v>
      </c>
      <c r="N262" s="14">
        <v>318662.08</v>
      </c>
      <c r="O262" t="str">
        <f>_xlfn.XLOOKUP(M262,[9]【SUIT】合同静态信息表!$B:$B,[9]【SUIT】合同静态信息表!$BF:$BF)</f>
        <v>智能运管中心</v>
      </c>
      <c r="P262">
        <f>COUNTIFS($M$2:M262,M262)</f>
        <v>1</v>
      </c>
      <c r="Q262" t="str">
        <f>M262</f>
        <v>ZHT2025040800038</v>
      </c>
    </row>
    <row r="263" spans="1:17" ht="14.25" x14ac:dyDescent="0.15">
      <c r="A263" t="s">
        <v>1194</v>
      </c>
      <c r="D263" t="s">
        <v>397</v>
      </c>
      <c r="E263" t="str">
        <f>_xlfn.XLOOKUP(A263,[9]【SUIT】合同静态信息表!$B:$B,[9]【SUIT】合同静态信息表!$BF:$BF)</f>
        <v>智能运管中心</v>
      </c>
      <c r="F263">
        <f>COUNTIFS($A$2:A263,A263)</f>
        <v>1</v>
      </c>
      <c r="G263" t="str">
        <f t="shared" si="39"/>
        <v>ZHT2023071200067</v>
      </c>
      <c r="L263" s="46" t="s">
        <v>1193</v>
      </c>
      <c r="M263" s="25" t="s">
        <v>659</v>
      </c>
      <c r="N263" s="14">
        <v>9855.5300000000007</v>
      </c>
      <c r="O263" t="str">
        <f>_xlfn.XLOOKUP(M263,[9]【SUIT】合同静态信息表!$B:$B,[9]【SUIT】合同静态信息表!$BF:$BF)</f>
        <v>智能运管中心</v>
      </c>
      <c r="P263">
        <f>COUNTIFS($M$2:M263,M263)</f>
        <v>2</v>
      </c>
    </row>
    <row r="264" spans="1:17" ht="14.25" x14ac:dyDescent="0.15">
      <c r="A264" t="s">
        <v>1195</v>
      </c>
      <c r="D264" t="s">
        <v>397</v>
      </c>
      <c r="E264" t="str">
        <f>_xlfn.XLOOKUP(A264,[9]【SUIT】合同静态信息表!$B:$B,[9]【SUIT】合同静态信息表!$BF:$BF)</f>
        <v>智能运管中心</v>
      </c>
      <c r="F264">
        <f>COUNTIFS($A$2:A264,A264)</f>
        <v>1</v>
      </c>
      <c r="G264" t="str">
        <f t="shared" si="39"/>
        <v>ZHT2023071200068</v>
      </c>
      <c r="L264" s="13" t="s">
        <v>1196</v>
      </c>
      <c r="M264" s="25" t="s">
        <v>1048</v>
      </c>
      <c r="N264" s="14">
        <v>73500</v>
      </c>
      <c r="O264" t="str">
        <f>_xlfn.XLOOKUP(M264,[9]【SUIT】合同静态信息表!$B:$B,[9]【SUIT】合同静态信息表!$BF:$BF)</f>
        <v>福建分公司</v>
      </c>
      <c r="P264">
        <f>COUNTIFS($M$2:M264,M264)</f>
        <v>2</v>
      </c>
    </row>
    <row r="265" spans="1:17" ht="14.25" x14ac:dyDescent="0.15">
      <c r="A265" t="s">
        <v>1197</v>
      </c>
      <c r="D265" t="s">
        <v>397</v>
      </c>
      <c r="E265" t="str">
        <f>_xlfn.XLOOKUP(A265,[9]【SUIT】合同静态信息表!$B:$B,[9]【SUIT】合同静态信息表!$BF:$BF)</f>
        <v>数智管理中心</v>
      </c>
      <c r="F265">
        <f>COUNTIFS($A$2:A265,A265)</f>
        <v>1</v>
      </c>
      <c r="G265" t="str">
        <f t="shared" si="39"/>
        <v>ZHT2022110300093</v>
      </c>
      <c r="L265" s="13" t="s">
        <v>1198</v>
      </c>
      <c r="M265" s="25" t="s">
        <v>1117</v>
      </c>
      <c r="N265" s="14">
        <v>150000</v>
      </c>
      <c r="O265" t="str">
        <f>_xlfn.XLOOKUP(M265,[9]【SUIT】合同静态信息表!$B:$B,[9]【SUIT】合同静态信息表!$BF:$BF)</f>
        <v>福建分公司</v>
      </c>
      <c r="P265">
        <f>COUNTIFS($M$2:M265,M265)</f>
        <v>2</v>
      </c>
    </row>
    <row r="266" spans="1:17" ht="14.25" x14ac:dyDescent="0.15">
      <c r="A266" t="s">
        <v>1199</v>
      </c>
      <c r="E266" t="str">
        <f>_xlfn.XLOOKUP(A266,[9]【SUIT】合同静态信息表!$B:$B,[9]【SUIT】合同静态信息表!$BF:$BF)</f>
        <v>智能运管中心</v>
      </c>
      <c r="F266">
        <f>COUNTIFS($A$2:A266,A266)</f>
        <v>1</v>
      </c>
      <c r="G266" t="str">
        <f t="shared" si="39"/>
        <v>ZHT2023081700083</v>
      </c>
      <c r="L266" s="13" t="s">
        <v>823</v>
      </c>
      <c r="M266" s="25" t="s">
        <v>708</v>
      </c>
      <c r="N266" s="14">
        <v>333000</v>
      </c>
      <c r="O266" t="str">
        <f>_xlfn.XLOOKUP(M266,[9]【SUIT】合同静态信息表!$B:$B,[9]【SUIT】合同静态信息表!$BF:$BF)</f>
        <v>数字建造中心</v>
      </c>
      <c r="P266">
        <f>COUNTIFS($M$2:M266,M266)</f>
        <v>2</v>
      </c>
    </row>
    <row r="267" spans="1:17" ht="14.25" x14ac:dyDescent="0.15">
      <c r="A267" t="s">
        <v>1200</v>
      </c>
      <c r="D267">
        <v>-0.06</v>
      </c>
      <c r="E267" t="str">
        <f>_xlfn.XLOOKUP(A267,[9]【SUIT】合同静态信息表!$B:$B,[9]【SUIT】合同静态信息表!$BF:$BF)</f>
        <v>智能运管中心</v>
      </c>
      <c r="F267">
        <f>COUNTIFS($A$2:A267,A267)</f>
        <v>1</v>
      </c>
      <c r="G267" t="str">
        <f t="shared" si="39"/>
        <v>ZHT2020111000082</v>
      </c>
      <c r="L267" s="46" t="s">
        <v>823</v>
      </c>
      <c r="M267" s="25" t="s">
        <v>708</v>
      </c>
      <c r="N267" s="14">
        <v>27000</v>
      </c>
      <c r="O267" t="str">
        <f>_xlfn.XLOOKUP(M267,[9]【SUIT】合同静态信息表!$B:$B,[9]【SUIT】合同静态信息表!$BF:$BF)</f>
        <v>数字建造中心</v>
      </c>
      <c r="P267">
        <f>COUNTIFS($M$2:M267,M267)</f>
        <v>3</v>
      </c>
    </row>
    <row r="268" spans="1:17" ht="14.25" x14ac:dyDescent="0.15">
      <c r="A268" t="s">
        <v>1201</v>
      </c>
      <c r="E268" t="str">
        <f>_xlfn.XLOOKUP(A268,[9]【SUIT】合同静态信息表!$B:$B,[9]【SUIT】合同静态信息表!$BF:$BF)</f>
        <v>智能运管中心</v>
      </c>
      <c r="F268">
        <f>COUNTIFS($A$2:A268,A268)</f>
        <v>1</v>
      </c>
      <c r="G268" t="str">
        <f t="shared" si="39"/>
        <v>ZHT2023071200066</v>
      </c>
      <c r="L268" s="13" t="s">
        <v>1202</v>
      </c>
      <c r="M268" s="13" t="s">
        <v>1169</v>
      </c>
      <c r="N268" s="14">
        <v>936600</v>
      </c>
      <c r="O268" t="str">
        <f>_xlfn.XLOOKUP(M268,[9]【SUIT】合同静态信息表!$B:$B,[9]【SUIT】合同静态信息表!$BF:$BF)</f>
        <v>数智管理中心</v>
      </c>
      <c r="P268">
        <f>COUNTIFS($M$2:M268,M268)</f>
        <v>1</v>
      </c>
      <c r="Q268" t="str">
        <f>M268</f>
        <v>ZHT2024041800038</v>
      </c>
    </row>
    <row r="269" spans="1:17" ht="14.25" x14ac:dyDescent="0.15">
      <c r="A269" t="s">
        <v>1203</v>
      </c>
      <c r="E269" t="str">
        <f>_xlfn.XLOOKUP(A269,[9]【SUIT】合同静态信息表!$B:$B,[9]【SUIT】合同静态信息表!$BF:$BF)</f>
        <v>智能运管中心</v>
      </c>
      <c r="F269">
        <f>COUNTIFS($A$2:A269,A269)</f>
        <v>1</v>
      </c>
      <c r="G269" t="str">
        <f t="shared" si="39"/>
        <v>ZHT2023071200069</v>
      </c>
      <c r="L269" s="46" t="s">
        <v>1204</v>
      </c>
      <c r="M269" s="25" t="s">
        <v>663</v>
      </c>
      <c r="N269" s="14">
        <v>35564.589999999997</v>
      </c>
      <c r="O269" t="str">
        <f>_xlfn.XLOOKUP(M269,[9]【SUIT】合同静态信息表!$B:$B,[9]【SUIT】合同静态信息表!$BF:$BF)</f>
        <v>智能运管中心</v>
      </c>
      <c r="P269">
        <f>COUNTIFS($M$2:M269,M269)</f>
        <v>1</v>
      </c>
      <c r="Q269" t="str">
        <f>M269</f>
        <v>ZHT2025042100042</v>
      </c>
    </row>
    <row r="270" spans="1:17" ht="14.25" x14ac:dyDescent="0.15">
      <c r="A270" t="s">
        <v>1205</v>
      </c>
      <c r="D270" t="s">
        <v>397</v>
      </c>
      <c r="E270" t="str">
        <f>_xlfn.XLOOKUP(A270,[9]【SUIT】合同静态信息表!$B:$B,[9]【SUIT】合同静态信息表!$BF:$BF)</f>
        <v>数字建造中心</v>
      </c>
      <c r="F270">
        <f>COUNTIFS($A$2:A270,A270)</f>
        <v>1</v>
      </c>
      <c r="G270" t="str">
        <f t="shared" si="39"/>
        <v>ZHT2022090600073</v>
      </c>
      <c r="L270" s="13" t="s">
        <v>1204</v>
      </c>
      <c r="M270" s="25" t="s">
        <v>663</v>
      </c>
      <c r="N270" s="14">
        <v>675727.21</v>
      </c>
      <c r="O270" t="str">
        <f>_xlfn.XLOOKUP(M270,[9]【SUIT】合同静态信息表!$B:$B,[9]【SUIT】合同静态信息表!$BF:$BF)</f>
        <v>智能运管中心</v>
      </c>
      <c r="P270">
        <f>COUNTIFS($M$2:M270,M270)</f>
        <v>2</v>
      </c>
    </row>
    <row r="271" spans="1:17" ht="14.25" x14ac:dyDescent="0.15">
      <c r="A271" t="s">
        <v>1206</v>
      </c>
      <c r="D271" t="s">
        <v>397</v>
      </c>
      <c r="E271" t="str">
        <f>_xlfn.XLOOKUP(A271,[9]【SUIT】合同静态信息表!$B:$B,[9]【SUIT】合同静态信息表!$BF:$BF)</f>
        <v>数字建造中心</v>
      </c>
      <c r="F271">
        <f>COUNTIFS($A$2:A271,A271)</f>
        <v>1</v>
      </c>
      <c r="G271" t="str">
        <f t="shared" si="39"/>
        <v>ZHT2023092700101</v>
      </c>
      <c r="L271" s="13" t="s">
        <v>1207</v>
      </c>
      <c r="M271" s="25" t="s">
        <v>793</v>
      </c>
      <c r="N271" s="14">
        <v>450450</v>
      </c>
      <c r="O271" t="str">
        <f>_xlfn.XLOOKUP(M271,[9]【SUIT】合同静态信息表!$B:$B,[9]【SUIT】合同静态信息表!$BF:$BF)</f>
        <v>福建分公司</v>
      </c>
      <c r="P271">
        <f>COUNTIFS($M$2:M271,M271)</f>
        <v>1</v>
      </c>
      <c r="Q271" t="str">
        <f t="shared" ref="Q271:Q276" si="40">M271</f>
        <v>SZJT202570032</v>
      </c>
    </row>
    <row r="272" spans="1:17" ht="14.25" x14ac:dyDescent="0.15">
      <c r="A272" t="s">
        <v>1208</v>
      </c>
      <c r="D272" s="24">
        <v>-69000</v>
      </c>
      <c r="E272" t="str">
        <f>_xlfn.XLOOKUP(A272,[9]【SUIT】合同静态信息表!$B:$B,[9]【SUIT】合同静态信息表!$BF:$BF)</f>
        <v>智能运管中心</v>
      </c>
      <c r="F272">
        <f>COUNTIFS($A$2:A272,A272)</f>
        <v>1</v>
      </c>
      <c r="G272" t="str">
        <f t="shared" si="39"/>
        <v>ZHT2023110100131</v>
      </c>
      <c r="L272" s="13" t="s">
        <v>1209</v>
      </c>
      <c r="M272" s="13" t="s">
        <v>579</v>
      </c>
      <c r="N272" s="14">
        <v>86460</v>
      </c>
      <c r="O272" t="str">
        <f>_xlfn.XLOOKUP(M272,[9]【SUIT】合同静态信息表!$B:$B,[9]【SUIT】合同静态信息表!$BF:$BF)</f>
        <v>智能运管中心</v>
      </c>
      <c r="P272">
        <f>COUNTIFS($M$2:M272,M272)</f>
        <v>1</v>
      </c>
      <c r="Q272" t="str">
        <f t="shared" si="40"/>
        <v>ZHT2024012300006</v>
      </c>
    </row>
    <row r="273" spans="1:17" ht="14.25" x14ac:dyDescent="0.15">
      <c r="A273" t="s">
        <v>1210</v>
      </c>
      <c r="D273" s="24">
        <v>-21767</v>
      </c>
      <c r="E273" t="str">
        <f>_xlfn.XLOOKUP(A273,[9]【SUIT】合同静态信息表!$B:$B,[9]【SUIT】合同静态信息表!$BF:$BF)</f>
        <v>数字建造中心</v>
      </c>
      <c r="F273">
        <f>COUNTIFS($A$2:A273,A273)</f>
        <v>1</v>
      </c>
      <c r="G273" t="str">
        <f t="shared" si="39"/>
        <v>ZHT2021111900126</v>
      </c>
      <c r="L273" s="13" t="s">
        <v>1211</v>
      </c>
      <c r="M273" s="13" t="s">
        <v>715</v>
      </c>
      <c r="N273" s="14">
        <v>122250</v>
      </c>
      <c r="O273" t="str">
        <f>_xlfn.XLOOKUP(M273,[9]【SUIT】合同静态信息表!$B:$B,[9]【SUIT】合同静态信息表!$BF:$BF)</f>
        <v>数智管理中心</v>
      </c>
      <c r="P273">
        <f>COUNTIFS($M$2:M273,M273)</f>
        <v>1</v>
      </c>
      <c r="Q273" t="str">
        <f t="shared" si="40"/>
        <v>C0CJSG-FW-T-2025042</v>
      </c>
    </row>
    <row r="274" spans="1:17" ht="14.25" x14ac:dyDescent="0.15">
      <c r="A274" t="s">
        <v>1212</v>
      </c>
      <c r="D274" t="s">
        <v>397</v>
      </c>
      <c r="E274" t="str">
        <f>_xlfn.XLOOKUP(A274,[9]【SUIT】合同静态信息表!$B:$B,[9]【SUIT】合同静态信息表!$BF:$BF)</f>
        <v>智能运管中心</v>
      </c>
      <c r="F274">
        <f>COUNTIFS($A$2:A274,A274)</f>
        <v>1</v>
      </c>
      <c r="G274" t="str">
        <f t="shared" si="39"/>
        <v>ZHT2023121300157</v>
      </c>
      <c r="L274" s="13" t="s">
        <v>1213</v>
      </c>
      <c r="M274" s="13" t="s">
        <v>719</v>
      </c>
      <c r="N274" s="14">
        <v>127125</v>
      </c>
      <c r="O274" t="str">
        <f>_xlfn.XLOOKUP(M274,[9]【SUIT】合同静态信息表!$B:$B,[9]【SUIT】合同静态信息表!$BF:$BF)</f>
        <v>数智管理中心</v>
      </c>
      <c r="P274">
        <f>COUNTIFS($M$2:M274,M274)</f>
        <v>1</v>
      </c>
      <c r="Q274" t="str">
        <f t="shared" si="40"/>
        <v>C0CJSG-FW-T-2025043</v>
      </c>
    </row>
    <row r="275" spans="1:17" ht="14.25" x14ac:dyDescent="0.15">
      <c r="A275" t="s">
        <v>1214</v>
      </c>
      <c r="E275" t="str">
        <f>_xlfn.XLOOKUP(A275,[9]【SUIT】合同静态信息表!$B:$B,[9]【SUIT】合同静态信息表!$BF:$BF)</f>
        <v>智能运管中心</v>
      </c>
      <c r="F275">
        <f>COUNTIFS($A$2:A275,A275)</f>
        <v>1</v>
      </c>
      <c r="G275" t="str">
        <f t="shared" si="39"/>
        <v>ZHT2024012400009</v>
      </c>
      <c r="L275" s="13" t="s">
        <v>1215</v>
      </c>
      <c r="M275" s="25" t="s">
        <v>1216</v>
      </c>
      <c r="N275" s="14">
        <v>1087500</v>
      </c>
      <c r="O275" t="str">
        <f>_xlfn.XLOOKUP(M275,[9]【SUIT】合同静态信息表!$B:$B,[9]【SUIT】合同静态信息表!$BF:$BF)</f>
        <v>数智管理中心</v>
      </c>
      <c r="P275">
        <f>COUNTIFS($M$2:M275,M275)</f>
        <v>1</v>
      </c>
      <c r="Q275" t="str">
        <f t="shared" si="40"/>
        <v>C0CJSG-FW-T-2025017</v>
      </c>
    </row>
    <row r="276" spans="1:17" ht="14.25" x14ac:dyDescent="0.15">
      <c r="A276" t="s">
        <v>1217</v>
      </c>
      <c r="D276" s="24">
        <v>-60000</v>
      </c>
      <c r="E276" t="str">
        <f>_xlfn.XLOOKUP(A276,[9]【SUIT】合同静态信息表!$B:$B,[9]【SUIT】合同静态信息表!$BF:$BF)</f>
        <v>数智管理中心</v>
      </c>
      <c r="F276">
        <f>COUNTIFS($A$2:A276,A276)</f>
        <v>1</v>
      </c>
      <c r="G276" t="str">
        <f t="shared" si="39"/>
        <v>ZHT2023122500175</v>
      </c>
      <c r="L276" s="13" t="s">
        <v>1218</v>
      </c>
      <c r="M276" s="25" t="s">
        <v>655</v>
      </c>
      <c r="N276" s="14">
        <v>5890</v>
      </c>
      <c r="O276" t="str">
        <f>_xlfn.XLOOKUP(M276,[9]【SUIT】合同静态信息表!$B:$B,[9]【SUIT】合同静态信息表!$BF:$BF)</f>
        <v>智能运管中心</v>
      </c>
      <c r="P276">
        <f>COUNTIFS($M$2:M276,M276)</f>
        <v>1</v>
      </c>
      <c r="Q276" t="str">
        <f t="shared" si="40"/>
        <v>ZHT2024062700081</v>
      </c>
    </row>
    <row r="277" spans="1:17" ht="14.25" x14ac:dyDescent="0.15">
      <c r="A277" t="s">
        <v>1219</v>
      </c>
      <c r="D277" s="24">
        <v>-50100</v>
      </c>
      <c r="E277" t="str">
        <f>_xlfn.XLOOKUP(A277,[9]【SUIT】合同静态信息表!$B:$B,[9]【SUIT】合同静态信息表!$BF:$BF)</f>
        <v>智能运管中心</v>
      </c>
      <c r="F277">
        <f>COUNTIFS($A$2:A277,A277)</f>
        <v>1</v>
      </c>
      <c r="G277" t="str">
        <f t="shared" si="39"/>
        <v>ZHT2023110100130</v>
      </c>
      <c r="L277" s="13" t="s">
        <v>1218</v>
      </c>
      <c r="M277" s="25" t="s">
        <v>655</v>
      </c>
      <c r="N277" s="14">
        <v>25550</v>
      </c>
      <c r="O277" t="str">
        <f>_xlfn.XLOOKUP(M277,[9]【SUIT】合同静态信息表!$B:$B,[9]【SUIT】合同静态信息表!$BF:$BF)</f>
        <v>智能运管中心</v>
      </c>
      <c r="P277">
        <f>COUNTIFS($M$2:M277,M277)</f>
        <v>2</v>
      </c>
    </row>
    <row r="278" spans="1:17" ht="14.25" x14ac:dyDescent="0.15">
      <c r="A278" t="s">
        <v>1040</v>
      </c>
      <c r="E278" t="str">
        <f>_xlfn.XLOOKUP(A278,[9]【SUIT】合同静态信息表!$B:$B,[9]【SUIT】合同静态信息表!$BF:$BF)</f>
        <v>数字建造中心</v>
      </c>
      <c r="F278">
        <f>COUNTIFS($A$2:A278,A278)</f>
        <v>1</v>
      </c>
      <c r="G278" t="str">
        <f t="shared" si="39"/>
        <v>ZHT2024012600012</v>
      </c>
      <c r="L278" s="13" t="s">
        <v>1220</v>
      </c>
      <c r="M278" s="25" t="s">
        <v>657</v>
      </c>
      <c r="N278" s="14">
        <v>40630.03</v>
      </c>
      <c r="O278" t="str">
        <f>_xlfn.XLOOKUP(M278,[9]【SUIT】合同静态信息表!$B:$B,[9]【SUIT】合同静态信息表!$BF:$BF)</f>
        <v>智能运管中心</v>
      </c>
      <c r="P278">
        <f>COUNTIFS($M$2:M278,M278)</f>
        <v>1</v>
      </c>
      <c r="Q278" t="str">
        <f>M278</f>
        <v>ZHT2024082100098</v>
      </c>
    </row>
    <row r="279" spans="1:17" ht="14.25" x14ac:dyDescent="0.15">
      <c r="A279" t="s">
        <v>579</v>
      </c>
      <c r="D279" t="s">
        <v>397</v>
      </c>
      <c r="E279" t="str">
        <f>_xlfn.XLOOKUP(A279,[9]【SUIT】合同静态信息表!$B:$B,[9]【SUIT】合同静态信息表!$BF:$BF)</f>
        <v>智能运管中心</v>
      </c>
      <c r="F279">
        <f>COUNTIFS($A$2:A279,A279)</f>
        <v>1</v>
      </c>
      <c r="G279" t="str">
        <f t="shared" si="39"/>
        <v>ZHT2024012300006</v>
      </c>
      <c r="L279" s="13" t="s">
        <v>1220</v>
      </c>
      <c r="M279" s="25" t="s">
        <v>657</v>
      </c>
      <c r="N279" s="14">
        <v>38330.1</v>
      </c>
      <c r="O279" t="str">
        <f>_xlfn.XLOOKUP(M279,[9]【SUIT】合同静态信息表!$B:$B,[9]【SUIT】合同静态信息表!$BF:$BF)</f>
        <v>智能运管中心</v>
      </c>
      <c r="P279">
        <f>COUNTIFS($M$2:M279,M279)</f>
        <v>2</v>
      </c>
    </row>
    <row r="280" spans="1:17" ht="14.25" x14ac:dyDescent="0.15">
      <c r="A280" t="s">
        <v>1169</v>
      </c>
      <c r="D280" s="24">
        <v>-312200</v>
      </c>
      <c r="E280" t="str">
        <f>_xlfn.XLOOKUP(A280,[9]【SUIT】合同静态信息表!$B:$B,[9]【SUIT】合同静态信息表!$BF:$BF)</f>
        <v>数智管理中心</v>
      </c>
      <c r="F280">
        <f>COUNTIFS($A$2:A280,A280)</f>
        <v>2</v>
      </c>
      <c r="L280" s="13" t="s">
        <v>1221</v>
      </c>
      <c r="M280" s="25" t="s">
        <v>1222</v>
      </c>
      <c r="N280" s="14">
        <v>298500</v>
      </c>
      <c r="O280" t="str">
        <f>_xlfn.XLOOKUP(M280,[9]【SUIT】合同静态信息表!$B:$B,[9]【SUIT】合同静态信息表!$BF:$BF)</f>
        <v>智能运管中心</v>
      </c>
      <c r="P280">
        <f>COUNTIFS($M$2:M280,M280)</f>
        <v>1</v>
      </c>
      <c r="Q280" t="str">
        <f t="shared" ref="Q280:Q285" si="41">M280</f>
        <v>C0CJZY-FW-T-2025027</v>
      </c>
    </row>
    <row r="281" spans="1:17" ht="14.25" x14ac:dyDescent="0.15">
      <c r="A281" t="s">
        <v>894</v>
      </c>
      <c r="D281" s="24">
        <v>-81271.05</v>
      </c>
      <c r="E281" t="str">
        <f>_xlfn.XLOOKUP(A281,[9]【SUIT】合同静态信息表!$B:$B,[9]【SUIT】合同静态信息表!$BF:$BF)</f>
        <v>广东分公司</v>
      </c>
      <c r="F281">
        <f>COUNTIFS($A$2:A281,A281)</f>
        <v>2</v>
      </c>
      <c r="L281" s="13" t="s">
        <v>1223</v>
      </c>
      <c r="M281" s="13" t="s">
        <v>669</v>
      </c>
      <c r="N281" s="14">
        <v>636500</v>
      </c>
      <c r="O281" t="str">
        <f>_xlfn.XLOOKUP(M281,[9]【SUIT】合同静态信息表!$B:$B,[9]【SUIT】合同静态信息表!$BF:$BF)</f>
        <v>智能运管中心</v>
      </c>
      <c r="P281">
        <f>COUNTIFS($M$2:M281,M281)</f>
        <v>1</v>
      </c>
      <c r="Q281" t="str">
        <f t="shared" si="41"/>
        <v>C0CJZY-FW-T-2025025</v>
      </c>
    </row>
    <row r="282" spans="1:17" ht="14.25" x14ac:dyDescent="0.15">
      <c r="A282" t="s">
        <v>899</v>
      </c>
      <c r="D282" s="24">
        <v>5761.43</v>
      </c>
      <c r="E282" t="str">
        <f>_xlfn.XLOOKUP(A282,[9]【SUIT】合同静态信息表!$B:$B,[9]【SUIT】合同静态信息表!$BF:$BF)</f>
        <v>广东分公司</v>
      </c>
      <c r="F282">
        <f>COUNTIFS($A$2:A282,A282)</f>
        <v>1</v>
      </c>
      <c r="G282" t="str">
        <f t="shared" ref="G282:G285" si="42">A282</f>
        <v>ZHT2021090100103</v>
      </c>
      <c r="L282" s="13" t="s">
        <v>1224</v>
      </c>
      <c r="M282" s="13" t="s">
        <v>412</v>
      </c>
      <c r="N282" s="14">
        <v>34960</v>
      </c>
      <c r="O282" t="str">
        <f>_xlfn.XLOOKUP(M282,[9]【SUIT】合同静态信息表!$B:$B,[9]【SUIT】合同静态信息表!$BF:$BF)</f>
        <v>数字建造中心</v>
      </c>
      <c r="P282">
        <f>COUNTIFS($M$2:M282,M282)</f>
        <v>1</v>
      </c>
      <c r="Q282" t="str">
        <f t="shared" si="41"/>
        <v>ZHT2023121900161</v>
      </c>
    </row>
    <row r="283" spans="1:17" ht="14.25" x14ac:dyDescent="0.15">
      <c r="A283" t="s">
        <v>903</v>
      </c>
      <c r="D283" s="24">
        <v>3574.69</v>
      </c>
      <c r="E283" t="str">
        <f>_xlfn.XLOOKUP(A283,[9]【SUIT】合同静态信息表!$B:$B,[9]【SUIT】合同静态信息表!$BF:$BF)</f>
        <v>广东分公司</v>
      </c>
      <c r="F283">
        <f>COUNTIFS($A$2:A283,A283)</f>
        <v>1</v>
      </c>
      <c r="G283" t="str">
        <f t="shared" si="42"/>
        <v>ZHT2021070900081</v>
      </c>
      <c r="L283" s="13" t="s">
        <v>1225</v>
      </c>
      <c r="M283" s="13" t="s">
        <v>417</v>
      </c>
      <c r="N283" s="14">
        <v>97850</v>
      </c>
      <c r="O283" t="str">
        <f>_xlfn.XLOOKUP(M283,[9]【SUIT】合同静态信息表!$B:$B,[9]【SUIT】合同静态信息表!$BF:$BF)</f>
        <v>数字建造中心</v>
      </c>
      <c r="P283">
        <f>COUNTIFS($M$2:M283,M283)</f>
        <v>1</v>
      </c>
      <c r="Q283" t="str">
        <f t="shared" si="41"/>
        <v>ZHT2023121900162</v>
      </c>
    </row>
    <row r="284" spans="1:17" ht="14.25" x14ac:dyDescent="0.15">
      <c r="A284" t="s">
        <v>905</v>
      </c>
      <c r="D284" s="24">
        <v>9074.0499999999993</v>
      </c>
      <c r="E284" t="str">
        <f>_xlfn.XLOOKUP(A284,[9]【SUIT】合同静态信息表!$B:$B,[9]【SUIT】合同静态信息表!$BF:$BF)</f>
        <v>智能运管中心</v>
      </c>
      <c r="F284">
        <f>COUNTIFS($A$2:A284,A284)</f>
        <v>1</v>
      </c>
      <c r="G284" t="str">
        <f t="shared" si="42"/>
        <v>SJHT2019092000073</v>
      </c>
      <c r="L284" s="13" t="s">
        <v>1226</v>
      </c>
      <c r="M284" s="13" t="s">
        <v>424</v>
      </c>
      <c r="N284" s="14">
        <v>114000</v>
      </c>
      <c r="O284" t="str">
        <f>_xlfn.XLOOKUP(M284,[9]【SUIT】合同静态信息表!$B:$B,[9]【SUIT】合同静态信息表!$BF:$BF)</f>
        <v>数字建造中心</v>
      </c>
      <c r="P284">
        <f>COUNTIFS($M$2:M284,M284)</f>
        <v>1</v>
      </c>
      <c r="Q284" t="str">
        <f t="shared" si="41"/>
        <v>ZHT2023121900163</v>
      </c>
    </row>
    <row r="285" spans="1:17" ht="14.25" x14ac:dyDescent="0.15">
      <c r="A285" t="s">
        <v>907</v>
      </c>
      <c r="D285" s="24">
        <v>4105.5</v>
      </c>
      <c r="E285" t="e">
        <f>_xlfn.XLOOKUP(A285,[9]【SUIT】合同静态信息表!$B:$B,[9]【SUIT】合同静态信息表!$BF:$BF)</f>
        <v>#N/A</v>
      </c>
      <c r="F285">
        <f>COUNTIFS($A$2:A285,A285)</f>
        <v>1</v>
      </c>
      <c r="G285" t="str">
        <f t="shared" si="42"/>
        <v>SUCG35019999</v>
      </c>
      <c r="L285" s="13" t="s">
        <v>1227</v>
      </c>
      <c r="M285" s="13" t="s">
        <v>405</v>
      </c>
      <c r="N285" s="14">
        <v>85690</v>
      </c>
      <c r="O285" t="str">
        <f>_xlfn.XLOOKUP(M285,[9]【SUIT】合同静态信息表!$B:$B,[9]【SUIT】合同静态信息表!$BF:$BF)</f>
        <v>数字建造中心</v>
      </c>
      <c r="P285">
        <f>COUNTIFS($M$2:M285,M285)</f>
        <v>1</v>
      </c>
      <c r="Q285" t="str">
        <f t="shared" si="41"/>
        <v>ZHT2023121900160</v>
      </c>
    </row>
    <row r="286" spans="1:17" ht="14.25" x14ac:dyDescent="0.15">
      <c r="A286" t="s">
        <v>554</v>
      </c>
      <c r="D286" s="24">
        <v>1077314.44</v>
      </c>
      <c r="E286" t="str">
        <f>_xlfn.XLOOKUP(A286,[9]【SUIT】合同静态信息表!$B:$B,[9]【SUIT】合同静态信息表!$BF:$BF)</f>
        <v>数字建造中心</v>
      </c>
      <c r="F286">
        <f>COUNTIFS($A$2:A286,A286)</f>
        <v>5</v>
      </c>
      <c r="L286" s="13" t="s">
        <v>1228</v>
      </c>
      <c r="M286" s="25" t="s">
        <v>767</v>
      </c>
      <c r="N286" s="14">
        <v>300000</v>
      </c>
      <c r="O286" t="str">
        <f>_xlfn.XLOOKUP(M286,[9]【SUIT】合同静态信息表!$B:$B,[9]【SUIT】合同静态信息表!$BF:$BF)</f>
        <v>广东分公司</v>
      </c>
      <c r="P286">
        <f>COUNTIFS($M$2:M286,M286)</f>
        <v>4</v>
      </c>
    </row>
    <row r="287" spans="1:17" ht="14.25" x14ac:dyDescent="0.15">
      <c r="A287" t="s">
        <v>914</v>
      </c>
      <c r="D287" s="24">
        <v>5691.67</v>
      </c>
      <c r="E287" t="str">
        <f>_xlfn.XLOOKUP(A287,[9]【SUIT】合同静态信息表!$B:$B,[9]【SUIT】合同静态信息表!$BF:$BF)</f>
        <v>广东分公司</v>
      </c>
      <c r="F287">
        <f>COUNTIFS($A$2:A287,A287)</f>
        <v>1</v>
      </c>
      <c r="G287" t="str">
        <f>A287</f>
        <v>ZHT2021101400116</v>
      </c>
      <c r="L287" s="13" t="s">
        <v>1229</v>
      </c>
      <c r="M287" s="13" t="s">
        <v>408</v>
      </c>
      <c r="N287" s="14">
        <v>71550</v>
      </c>
      <c r="O287" t="str">
        <f>_xlfn.XLOOKUP(M287,[9]【SUIT】合同静态信息表!$B:$B,[9]【SUIT】合同静态信息表!$BF:$BF)</f>
        <v>智能运管中心</v>
      </c>
      <c r="P287">
        <f>COUNTIFS($M$2:M287,M287)</f>
        <v>1</v>
      </c>
      <c r="Q287" t="str">
        <f t="shared" ref="Q287:Q292" si="43">M287</f>
        <v>ZHT2024090500107</v>
      </c>
    </row>
    <row r="288" spans="1:17" ht="14.25" x14ac:dyDescent="0.15">
      <c r="A288" t="s">
        <v>538</v>
      </c>
      <c r="D288" s="24">
        <v>55000</v>
      </c>
      <c r="E288" t="str">
        <f>_xlfn.XLOOKUP(A288,[9]【SUIT】合同静态信息表!$B:$B,[9]【SUIT】合同静态信息表!$BF:$BF)</f>
        <v>智能运管中心</v>
      </c>
      <c r="F288">
        <f>COUNTIFS($A$2:A288,A288)</f>
        <v>2</v>
      </c>
      <c r="L288" s="13" t="s">
        <v>1230</v>
      </c>
      <c r="M288" s="13" t="s">
        <v>677</v>
      </c>
      <c r="N288" s="14">
        <v>737032</v>
      </c>
      <c r="O288" t="str">
        <f>_xlfn.XLOOKUP(M288,[9]【SUIT】合同静态信息表!$B:$B,[9]【SUIT】合同静态信息表!$BF:$BF)</f>
        <v>智能运管中心</v>
      </c>
      <c r="P288">
        <f>COUNTIFS($M$2:M288,M288)</f>
        <v>1</v>
      </c>
      <c r="Q288" t="str">
        <f t="shared" si="43"/>
        <v>C0CJZY-FW-T-2025052</v>
      </c>
    </row>
    <row r="289" spans="1:17" ht="14.25" x14ac:dyDescent="0.15">
      <c r="A289" t="s">
        <v>1189</v>
      </c>
      <c r="D289" t="s">
        <v>397</v>
      </c>
      <c r="E289" t="str">
        <f>_xlfn.XLOOKUP(A289,[9]【SUIT】合同静态信息表!$B:$B,[9]【SUIT】合同静态信息表!$BF:$BF)</f>
        <v>智能运管中心</v>
      </c>
      <c r="F289">
        <f>COUNTIFS($A$2:A289,A289)</f>
        <v>2</v>
      </c>
      <c r="L289" s="13" t="s">
        <v>1231</v>
      </c>
      <c r="M289" s="13" t="s">
        <v>674</v>
      </c>
      <c r="N289" s="14">
        <v>533532</v>
      </c>
      <c r="O289" t="str">
        <f>_xlfn.XLOOKUP(M289,[9]【SUIT】合同静态信息表!$B:$B,[9]【SUIT】合同静态信息表!$BF:$BF)</f>
        <v>智能运管中心</v>
      </c>
      <c r="P289">
        <f>COUNTIFS($M$2:M289,M289)</f>
        <v>1</v>
      </c>
      <c r="Q289" t="str">
        <f t="shared" si="43"/>
        <v>C0CJZY-FW-T-2025051</v>
      </c>
    </row>
    <row r="290" spans="1:17" ht="14.25" x14ac:dyDescent="0.15">
      <c r="A290" t="s">
        <v>921</v>
      </c>
      <c r="D290" s="24">
        <v>74000</v>
      </c>
      <c r="E290" t="str">
        <f>_xlfn.XLOOKUP(A290,[9]【SUIT】合同静态信息表!$B:$B,[9]【SUIT】合同静态信息表!$BF:$BF)</f>
        <v>数字建造中心</v>
      </c>
      <c r="F290">
        <f>COUNTIFS($A$2:A290,A290)</f>
        <v>1</v>
      </c>
      <c r="G290" t="str">
        <f>A290</f>
        <v>ZHT2020122500136</v>
      </c>
      <c r="L290" s="13" t="s">
        <v>1232</v>
      </c>
      <c r="M290" s="13" t="s">
        <v>1233</v>
      </c>
      <c r="N290" s="14">
        <v>795513.9</v>
      </c>
      <c r="O290" t="str">
        <f>_xlfn.XLOOKUP(M290,[9]【SUIT】合同静态信息表!$B:$B,[9]【SUIT】合同静态信息表!$BF:$BF)</f>
        <v>智能运管中心</v>
      </c>
      <c r="P290">
        <f>COUNTIFS($M$2:M290,M290)</f>
        <v>1</v>
      </c>
      <c r="Q290" t="str">
        <f t="shared" si="43"/>
        <v>C0CJZY-FW-T-2025047</v>
      </c>
    </row>
    <row r="291" spans="1:17" ht="14.25" x14ac:dyDescent="0.15">
      <c r="A291" t="s">
        <v>588</v>
      </c>
      <c r="D291" s="24">
        <v>214260</v>
      </c>
      <c r="E291" t="str">
        <f>_xlfn.XLOOKUP(A291,[9]【SUIT】合同静态信息表!$B:$B,[9]【SUIT】合同静态信息表!$BF:$BF)</f>
        <v>智能运管中心</v>
      </c>
      <c r="F291">
        <f>COUNTIFS($A$2:A291,A291)</f>
        <v>2</v>
      </c>
      <c r="L291" s="13" t="s">
        <v>1234</v>
      </c>
      <c r="M291" s="13" t="s">
        <v>1235</v>
      </c>
      <c r="N291" s="14">
        <v>513000</v>
      </c>
      <c r="O291" t="str">
        <f>_xlfn.XLOOKUP(M291,[9]【SUIT】合同静态信息表!$B:$B,[9]【SUIT】合同静态信息表!$BF:$BF)</f>
        <v>智能运管中心</v>
      </c>
      <c r="P291">
        <f>COUNTIFS($M$2:M291,M291)</f>
        <v>1</v>
      </c>
      <c r="Q291" t="str">
        <f t="shared" si="43"/>
        <v>C0CJZY-FW-T-2025026</v>
      </c>
    </row>
    <row r="292" spans="1:17" ht="14.25" x14ac:dyDescent="0.15">
      <c r="A292" t="s">
        <v>1188</v>
      </c>
      <c r="E292" t="str">
        <f>_xlfn.XLOOKUP(A292,[9]【SUIT】合同静态信息表!$B:$B,[9]【SUIT】合同静态信息表!$BF:$BF)</f>
        <v>智能运管中心</v>
      </c>
      <c r="F292">
        <f>COUNTIFS($A$2:A292,A292)</f>
        <v>2</v>
      </c>
      <c r="L292" s="13" t="s">
        <v>566</v>
      </c>
      <c r="M292" s="25" t="s">
        <v>565</v>
      </c>
      <c r="N292" s="14">
        <v>624564.25</v>
      </c>
      <c r="O292" t="str">
        <f>_xlfn.XLOOKUP(M292,[9]【SUIT】合同静态信息表!$B:$B,[9]【SUIT】合同静态信息表!$BF:$BF)</f>
        <v>广东分公司</v>
      </c>
      <c r="P292">
        <f>COUNTIFS($M$2:M292,M292)</f>
        <v>1</v>
      </c>
      <c r="Q292" t="str">
        <f t="shared" si="43"/>
        <v>ZHT2024102300131</v>
      </c>
    </row>
    <row r="293" spans="1:17" ht="14.25" x14ac:dyDescent="0.15">
      <c r="A293" t="s">
        <v>1187</v>
      </c>
      <c r="D293" t="s">
        <v>397</v>
      </c>
      <c r="E293" t="str">
        <f>_xlfn.XLOOKUP(A293,[9]【SUIT】合同静态信息表!$B:$B,[9]【SUIT】合同静态信息表!$BF:$BF)</f>
        <v>智能运管中心</v>
      </c>
      <c r="F293">
        <f>COUNTIFS($A$2:A293,A293)</f>
        <v>2</v>
      </c>
      <c r="L293" s="13" t="s">
        <v>1236</v>
      </c>
      <c r="M293" s="25" t="s">
        <v>471</v>
      </c>
      <c r="N293" s="14">
        <v>35400</v>
      </c>
      <c r="O293" t="str">
        <f>_xlfn.XLOOKUP(M293,[9]【SUIT】合同静态信息表!$B:$B,[9]【SUIT】合同静态信息表!$BF:$BF)</f>
        <v>数字建造中心</v>
      </c>
      <c r="P293">
        <f>COUNTIFS($M$2:M293,M293)</f>
        <v>2</v>
      </c>
    </row>
    <row r="294" spans="1:17" ht="14.25" x14ac:dyDescent="0.15">
      <c r="A294" t="s">
        <v>1205</v>
      </c>
      <c r="D294" t="s">
        <v>397</v>
      </c>
      <c r="E294" t="str">
        <f>_xlfn.XLOOKUP(A294,[9]【SUIT】合同静态信息表!$B:$B,[9]【SUIT】合同静态信息表!$BF:$BF)</f>
        <v>数字建造中心</v>
      </c>
      <c r="F294">
        <f>COUNTIFS($A$2:A294,A294)</f>
        <v>2</v>
      </c>
      <c r="L294" s="13" t="s">
        <v>1237</v>
      </c>
      <c r="M294" s="25" t="s">
        <v>464</v>
      </c>
      <c r="N294" s="14">
        <v>35600</v>
      </c>
      <c r="O294" t="str">
        <f>_xlfn.XLOOKUP(M294,[9]【SUIT】合同静态信息表!$B:$B,[9]【SUIT】合同静态信息表!$BF:$BF)</f>
        <v>数字建造中心</v>
      </c>
      <c r="P294">
        <f>COUNTIFS($M$2:M294,M294)</f>
        <v>2</v>
      </c>
    </row>
    <row r="295" spans="1:17" ht="14.25" x14ac:dyDescent="0.15">
      <c r="A295" t="s">
        <v>544</v>
      </c>
      <c r="B295" t="s">
        <v>664</v>
      </c>
      <c r="C295">
        <v>15000000</v>
      </c>
      <c r="D295" s="24">
        <v>2625000</v>
      </c>
      <c r="E295" t="str">
        <f>_xlfn.XLOOKUP(A295,[9]【SUIT】合同静态信息表!$B:$B,[9]【SUIT】合同静态信息表!$BF:$BF)</f>
        <v>智能运管中心</v>
      </c>
      <c r="F295">
        <f>COUNTIFS($A$2:A295,A295)</f>
        <v>2</v>
      </c>
      <c r="L295" s="13" t="s">
        <v>977</v>
      </c>
      <c r="M295" s="25" t="s">
        <v>830</v>
      </c>
      <c r="N295" s="14">
        <v>117200</v>
      </c>
      <c r="O295" t="str">
        <f>_xlfn.XLOOKUP(M295,[9]【SUIT】合同静态信息表!$B:$B,[9]【SUIT】合同静态信息表!$BF:$BF)</f>
        <v>数字建造中心</v>
      </c>
      <c r="P295">
        <f>COUNTIFS($M$2:M295,M295)</f>
        <v>2</v>
      </c>
    </row>
    <row r="296" spans="1:17" ht="14.25" x14ac:dyDescent="0.15">
      <c r="A296" t="s">
        <v>760</v>
      </c>
      <c r="B296" t="s">
        <v>872</v>
      </c>
      <c r="C296">
        <v>9915259</v>
      </c>
      <c r="D296" s="24">
        <v>754520</v>
      </c>
      <c r="E296" t="str">
        <f>_xlfn.XLOOKUP(A296,[9]【SUIT】合同静态信息表!$B:$B,[9]【SUIT】合同静态信息表!$BF:$BF)</f>
        <v>数字建造中心</v>
      </c>
      <c r="F296">
        <f>COUNTIFS($A$2:A296,A296)</f>
        <v>2</v>
      </c>
      <c r="L296" s="13" t="s">
        <v>1238</v>
      </c>
      <c r="M296" s="13" t="s">
        <v>1239</v>
      </c>
      <c r="N296" s="14">
        <v>156950</v>
      </c>
      <c r="O296" t="str">
        <f>_xlfn.XLOOKUP(M296,[9]【SUIT】合同静态信息表!$B:$B,[9]【SUIT】合同静态信息表!$BF:$BF)</f>
        <v>智能运管中心</v>
      </c>
      <c r="P296">
        <f>COUNTIFS($M$2:M296,M296)</f>
        <v>1</v>
      </c>
      <c r="Q296" t="str">
        <f>M296</f>
        <v>ZHT2024090300102</v>
      </c>
    </row>
    <row r="297" spans="1:17" ht="14.25" x14ac:dyDescent="0.15">
      <c r="A297" t="s">
        <v>744</v>
      </c>
      <c r="B297" t="s">
        <v>863</v>
      </c>
      <c r="C297">
        <v>9668287</v>
      </c>
      <c r="D297" s="24">
        <v>4155252</v>
      </c>
      <c r="E297" t="str">
        <f>_xlfn.XLOOKUP(A297,[9]【SUIT】合同静态信息表!$B:$B,[9]【SUIT】合同静态信息表!$BF:$BF)</f>
        <v>数字建造中心</v>
      </c>
      <c r="F297">
        <f>COUNTIFS($A$2:A297,A297)</f>
        <v>2</v>
      </c>
      <c r="L297" s="13" t="s">
        <v>1240</v>
      </c>
      <c r="M297" s="13" t="s">
        <v>680</v>
      </c>
      <c r="N297" s="14">
        <v>140000</v>
      </c>
      <c r="O297" t="str">
        <f>_xlfn.XLOOKUP(M297,[9]【SUIT】合同静态信息表!$B:$B,[9]【SUIT】合同静态信息表!$BF:$BF)</f>
        <v>智能运管中心</v>
      </c>
      <c r="P297">
        <f>COUNTIFS($M$2:M297,M297)</f>
        <v>1</v>
      </c>
      <c r="Q297" t="str">
        <f>M297</f>
        <v>C0CJZY-FW-T-2025061</v>
      </c>
    </row>
    <row r="298" spans="1:17" ht="14.25" x14ac:dyDescent="0.15">
      <c r="A298" t="s">
        <v>483</v>
      </c>
      <c r="B298" t="s">
        <v>521</v>
      </c>
      <c r="C298">
        <v>7248999</v>
      </c>
      <c r="D298" s="24">
        <v>706165</v>
      </c>
      <c r="E298" t="str">
        <f>_xlfn.XLOOKUP(A298,[9]【SUIT】合同静态信息表!$B:$B,[9]【SUIT】合同静态信息表!$BF:$BF)</f>
        <v>数字建造中心</v>
      </c>
      <c r="F298">
        <f>COUNTIFS($A$2:A298,A298)</f>
        <v>2</v>
      </c>
      <c r="L298" s="13" t="s">
        <v>1241</v>
      </c>
      <c r="M298" s="13" t="s">
        <v>1242</v>
      </c>
      <c r="N298" s="14">
        <v>45000</v>
      </c>
      <c r="O298" t="str">
        <f>_xlfn.XLOOKUP(M298,[9]【SUIT】合同静态信息表!$B:$B,[9]【SUIT】合同静态信息表!$BF:$BF)</f>
        <v>数字建造中心</v>
      </c>
      <c r="P298">
        <f>COUNTIFS($M$2:M298,M298)</f>
        <v>1</v>
      </c>
      <c r="Q298" t="str">
        <f>M298</f>
        <v>SZJT202570037</v>
      </c>
    </row>
    <row r="299" spans="1:17" ht="14.25" x14ac:dyDescent="0.15">
      <c r="A299" t="s">
        <v>734</v>
      </c>
      <c r="B299" t="s">
        <v>858</v>
      </c>
      <c r="C299">
        <v>8527218</v>
      </c>
      <c r="D299" s="24">
        <v>1324431</v>
      </c>
      <c r="E299" t="str">
        <f>_xlfn.XLOOKUP(A299,[9]【SUIT】合同静态信息表!$B:$B,[9]【SUIT】合同静态信息表!$BF:$BF)</f>
        <v>数字建造中心</v>
      </c>
      <c r="F299">
        <f>COUNTIFS($A$2:A299,A299)</f>
        <v>2</v>
      </c>
      <c r="L299" s="13" t="s">
        <v>1221</v>
      </c>
      <c r="M299" s="25" t="s">
        <v>1222</v>
      </c>
      <c r="N299" s="14">
        <v>199000</v>
      </c>
      <c r="O299" t="str">
        <f>_xlfn.XLOOKUP(M299,[9]【SUIT】合同静态信息表!$B:$B,[9]【SUIT】合同静态信息表!$BF:$BF)</f>
        <v>智能运管中心</v>
      </c>
      <c r="P299">
        <f>COUNTIFS($M$2:M299,M299)</f>
        <v>2</v>
      </c>
    </row>
    <row r="300" spans="1:17" ht="14.25" x14ac:dyDescent="0.15">
      <c r="A300" t="s">
        <v>933</v>
      </c>
      <c r="B300" t="s">
        <v>1243</v>
      </c>
      <c r="C300">
        <v>5070983</v>
      </c>
      <c r="D300" s="24">
        <v>645086</v>
      </c>
      <c r="E300" t="str">
        <f>_xlfn.XLOOKUP(A300,[9]【SUIT】合同静态信息表!$B:$B,[9]【SUIT】合同静态信息表!$BF:$BF)</f>
        <v>数字建造中心</v>
      </c>
      <c r="F300">
        <f>COUNTIFS($A$2:A300,A300)</f>
        <v>1</v>
      </c>
      <c r="G300" t="str">
        <f>A300</f>
        <v>ZHT2021051000044</v>
      </c>
      <c r="L300" s="13" t="s">
        <v>1244</v>
      </c>
      <c r="M300" s="13" t="s">
        <v>1245</v>
      </c>
      <c r="N300" s="14">
        <v>39000</v>
      </c>
      <c r="O300" t="str">
        <f>_xlfn.XLOOKUP(M300,[9]【SUIT】合同静态信息表!$B:$B,[9]【SUIT】合同静态信息表!$BF:$BF)</f>
        <v>福建分公司</v>
      </c>
      <c r="P300">
        <f>COUNTIFS($M$2:M300,M300)</f>
        <v>1</v>
      </c>
      <c r="Q300" t="str">
        <f>M300</f>
        <v>ZHT2022092600081</v>
      </c>
    </row>
    <row r="301" spans="1:17" ht="14.25" x14ac:dyDescent="0.15">
      <c r="A301" t="s">
        <v>739</v>
      </c>
      <c r="B301" t="s">
        <v>861</v>
      </c>
      <c r="C301">
        <v>7150755</v>
      </c>
      <c r="D301" s="24">
        <v>1399398</v>
      </c>
      <c r="E301" t="str">
        <f>_xlfn.XLOOKUP(A301,[9]【SUIT】合同静态信息表!$B:$B,[9]【SUIT】合同静态信息表!$BF:$BF)</f>
        <v>数字建造中心</v>
      </c>
      <c r="F301">
        <f>COUNTIFS($A$2:A301,A301)</f>
        <v>2</v>
      </c>
      <c r="L301" s="13" t="s">
        <v>1246</v>
      </c>
      <c r="M301" s="13" t="s">
        <v>1247</v>
      </c>
      <c r="N301" s="14">
        <v>40350</v>
      </c>
      <c r="O301" t="str">
        <f>_xlfn.XLOOKUP(M301,[9]【SUIT】合同静态信息表!$B:$B,[9]【SUIT】合同静态信息表!$BF:$BF)</f>
        <v>智能运管中心</v>
      </c>
      <c r="P301">
        <f>COUNTIFS($M$2:M301,M301)</f>
        <v>1</v>
      </c>
      <c r="Q301" t="str">
        <f>M301</f>
        <v>C0CJZY-FW-T-2025102</v>
      </c>
    </row>
    <row r="302" spans="1:17" ht="14.25" x14ac:dyDescent="0.15">
      <c r="A302" t="s">
        <v>573</v>
      </c>
      <c r="B302" t="s">
        <v>685</v>
      </c>
      <c r="C302">
        <v>7083560.8799999999</v>
      </c>
      <c r="D302" s="24">
        <v>1032682.18</v>
      </c>
      <c r="E302" t="str">
        <f>_xlfn.XLOOKUP(A302,[9]【SUIT】合同静态信息表!$B:$B,[9]【SUIT】合同静态信息表!$BF:$BF)</f>
        <v>智能运管中心</v>
      </c>
      <c r="F302">
        <f>COUNTIFS($A$2:A302,A302)</f>
        <v>3</v>
      </c>
      <c r="L302" s="13" t="s">
        <v>1248</v>
      </c>
      <c r="M302" s="13" t="s">
        <v>604</v>
      </c>
      <c r="N302" s="14">
        <v>174900</v>
      </c>
      <c r="O302" t="str">
        <f>_xlfn.XLOOKUP(M302,[9]【SUIT】合同静态信息表!$B:$B,[9]【SUIT】合同静态信息表!$BF:$BF)</f>
        <v>智能运管中心</v>
      </c>
      <c r="P302">
        <f>COUNTIFS($M$2:M302,M302)</f>
        <v>1</v>
      </c>
      <c r="Q302" t="str">
        <f>M302</f>
        <v>SJHT2019121300119</v>
      </c>
    </row>
    <row r="303" spans="1:17" ht="14.25" x14ac:dyDescent="0.15">
      <c r="A303" t="s">
        <v>583</v>
      </c>
      <c r="B303" t="s">
        <v>687</v>
      </c>
      <c r="C303">
        <v>5960980</v>
      </c>
      <c r="D303" s="24">
        <v>1062911</v>
      </c>
      <c r="E303" t="str">
        <f>_xlfn.XLOOKUP(A303,[9]【SUIT】合同静态信息表!$B:$B,[9]【SUIT】合同静态信息表!$BF:$BF)</f>
        <v>智能运管中心</v>
      </c>
      <c r="F303">
        <f>COUNTIFS($A$2:A303,A303)</f>
        <v>3</v>
      </c>
      <c r="L303" s="13" t="s">
        <v>1249</v>
      </c>
      <c r="M303" s="25" t="s">
        <v>963</v>
      </c>
      <c r="N303" s="14">
        <v>781900</v>
      </c>
      <c r="O303" t="str">
        <f>_xlfn.XLOOKUP(M303,[9]【SUIT】合同静态信息表!$B:$B,[9]【SUIT】合同静态信息表!$BF:$BF)</f>
        <v>数字建造中心</v>
      </c>
      <c r="P303">
        <f>COUNTIFS($M$2:M303,M303)</f>
        <v>3</v>
      </c>
    </row>
    <row r="304" spans="1:17" ht="14.25" x14ac:dyDescent="0.15">
      <c r="A304" t="s">
        <v>609</v>
      </c>
      <c r="B304" t="s">
        <v>610</v>
      </c>
      <c r="C304">
        <v>3120000</v>
      </c>
      <c r="D304" s="24">
        <v>354120</v>
      </c>
      <c r="E304" t="str">
        <f>_xlfn.XLOOKUP(A304,[9]【SUIT】合同静态信息表!$B:$B,[9]【SUIT】合同静态信息表!$BF:$BF)</f>
        <v>福建分公司</v>
      </c>
      <c r="F304">
        <f>COUNTIFS($A$2:A304,A304)</f>
        <v>1</v>
      </c>
      <c r="G304" t="str">
        <f>A304</f>
        <v>ZHT2022062300047</v>
      </c>
      <c r="L304" s="13" t="s">
        <v>1250</v>
      </c>
      <c r="M304" s="13" t="s">
        <v>1251</v>
      </c>
      <c r="N304" s="14">
        <v>3500</v>
      </c>
      <c r="O304" t="str">
        <f>_xlfn.XLOOKUP(M304,[9]【SUIT】合同静态信息表!$B:$B,[9]【SUIT】合同静态信息表!$BF:$BF)</f>
        <v>数智管理中心</v>
      </c>
      <c r="P304">
        <f>COUNTIFS($M$2:M304,M304)</f>
        <v>1</v>
      </c>
      <c r="Q304" t="str">
        <f>M304</f>
        <v>C0CJSG-FW-T-2025069</v>
      </c>
    </row>
    <row r="305" spans="1:17" ht="14.25" x14ac:dyDescent="0.15">
      <c r="A305" t="s">
        <v>599</v>
      </c>
      <c r="B305" t="s">
        <v>694</v>
      </c>
      <c r="C305">
        <v>28278042</v>
      </c>
      <c r="D305" s="24">
        <v>3151646.54</v>
      </c>
      <c r="E305" t="str">
        <f>_xlfn.XLOOKUP(A305,[9]【SUIT】合同静态信息表!$B:$B,[9]【SUIT】合同静态信息表!$BF:$BF)</f>
        <v>数字建造中心</v>
      </c>
      <c r="F305">
        <f>COUNTIFS($A$2:A305,A305)</f>
        <v>3</v>
      </c>
      <c r="L305" s="13" t="s">
        <v>1252</v>
      </c>
      <c r="M305" s="13" t="s">
        <v>1253</v>
      </c>
      <c r="N305" s="14">
        <v>80900</v>
      </c>
      <c r="O305" t="str">
        <f>_xlfn.XLOOKUP(M305,[9]【SUIT】合同静态信息表!$B:$B,[9]【SUIT】合同静态信息表!$BF:$BF)</f>
        <v>数智管理中心</v>
      </c>
      <c r="P305">
        <f>COUNTIFS($M$2:M305,M305)</f>
        <v>1</v>
      </c>
      <c r="Q305" t="str">
        <f>M305</f>
        <v>C0CJSG-FW-W-2025080</v>
      </c>
    </row>
    <row r="306" spans="1:17" ht="14.25" x14ac:dyDescent="0.15">
      <c r="A306" t="s">
        <v>599</v>
      </c>
      <c r="B306" t="s">
        <v>694</v>
      </c>
      <c r="C306">
        <v>28278042</v>
      </c>
      <c r="D306" s="24">
        <v>350182.95</v>
      </c>
      <c r="E306" t="str">
        <f>_xlfn.XLOOKUP(A306,[9]【SUIT】合同静态信息表!$B:$B,[9]【SUIT】合同静态信息表!$BF:$BF)</f>
        <v>数字建造中心</v>
      </c>
      <c r="F306">
        <f>COUNTIFS($A$2:A306,A306)</f>
        <v>4</v>
      </c>
      <c r="L306" s="13" t="s">
        <v>1254</v>
      </c>
      <c r="M306" s="13" t="s">
        <v>1255</v>
      </c>
      <c r="N306" s="14">
        <v>77000</v>
      </c>
      <c r="O306" t="str">
        <f>_xlfn.XLOOKUP(M306,[9]【SUIT】合同静态信息表!$B:$B,[9]【SUIT】合同静态信息表!$BF:$BF)</f>
        <v>数智管理中心</v>
      </c>
      <c r="P306">
        <f>COUNTIFS($M$2:M306,M306)</f>
        <v>1</v>
      </c>
      <c r="Q306" t="str">
        <f>M306</f>
        <v>C0CJSG-FW-T-2025004</v>
      </c>
    </row>
    <row r="307" spans="1:17" ht="14.25" x14ac:dyDescent="0.15">
      <c r="A307" t="s">
        <v>947</v>
      </c>
      <c r="B307" t="s">
        <v>1256</v>
      </c>
      <c r="C307">
        <v>8025057</v>
      </c>
      <c r="D307" s="24">
        <v>6271589.4900000002</v>
      </c>
      <c r="E307" t="str">
        <f>_xlfn.XLOOKUP(A307,[9]【SUIT】合同静态信息表!$B:$B,[9]【SUIT】合同静态信息表!$BF:$BF)</f>
        <v>数字建造中心</v>
      </c>
      <c r="F307">
        <f>COUNTIFS($A$2:A307,A307)</f>
        <v>1</v>
      </c>
      <c r="G307" t="str">
        <f>A307</f>
        <v>ZHT2022112300104</v>
      </c>
      <c r="L307" s="13" t="s">
        <v>1257</v>
      </c>
      <c r="M307" s="13" t="s">
        <v>1258</v>
      </c>
      <c r="N307" s="14">
        <v>306000</v>
      </c>
      <c r="O307" t="str">
        <f>_xlfn.XLOOKUP(M307,[9]【SUIT】合同静态信息表!$B:$B,[9]【SUIT】合同静态信息表!$BF:$BF)</f>
        <v>福建分公司</v>
      </c>
      <c r="P307">
        <f>COUNTIFS($M$2:M307,M307)</f>
        <v>1</v>
      </c>
      <c r="Q307" t="str">
        <f>M307</f>
        <v>ZHT2021121700149</v>
      </c>
    </row>
    <row r="308" spans="1:17" ht="14.25" x14ac:dyDescent="0.15">
      <c r="A308" t="s">
        <v>734</v>
      </c>
      <c r="B308" t="s">
        <v>858</v>
      </c>
      <c r="C308">
        <v>8527218</v>
      </c>
      <c r="D308" s="24">
        <v>113992.8</v>
      </c>
      <c r="E308" t="str">
        <f>_xlfn.XLOOKUP(A308,[9]【SUIT】合同静态信息表!$B:$B,[9]【SUIT】合同静态信息表!$BF:$BF)</f>
        <v>数字建造中心</v>
      </c>
      <c r="F308">
        <f>COUNTIFS($A$2:A308,A308)</f>
        <v>3</v>
      </c>
      <c r="L308" s="13" t="s">
        <v>1259</v>
      </c>
      <c r="M308" s="13" t="s">
        <v>1260</v>
      </c>
      <c r="N308" s="14">
        <v>40000</v>
      </c>
      <c r="O308" t="str">
        <f>_xlfn.XLOOKUP(M308,[9]【SUIT】合同静态信息表!$B:$B,[9]【SUIT】合同静态信息表!$BF:$BF)</f>
        <v>数字建造中心</v>
      </c>
      <c r="P308">
        <f>COUNTIFS($M$2:M308,M308)</f>
        <v>1</v>
      </c>
      <c r="Q308" t="str">
        <f>M308</f>
        <v>C0CJSJ-JC-T-2025016</v>
      </c>
    </row>
    <row r="309" spans="1:17" ht="14.25" x14ac:dyDescent="0.15">
      <c r="A309" t="s">
        <v>739</v>
      </c>
      <c r="B309" t="s">
        <v>861</v>
      </c>
      <c r="C309">
        <v>7150755</v>
      </c>
      <c r="D309" s="24">
        <v>141852.6</v>
      </c>
      <c r="E309" t="str">
        <f>_xlfn.XLOOKUP(A309,[9]【SUIT】合同静态信息表!$B:$B,[9]【SUIT】合同静态信息表!$BF:$BF)</f>
        <v>数字建造中心</v>
      </c>
      <c r="F309">
        <f>COUNTIFS($A$2:A309,A309)</f>
        <v>3</v>
      </c>
      <c r="L309" s="13" t="s">
        <v>1261</v>
      </c>
      <c r="M309" s="25" t="s">
        <v>413</v>
      </c>
      <c r="N309" s="14">
        <v>460034.96</v>
      </c>
      <c r="O309" t="str">
        <f>_xlfn.XLOOKUP(M309,[9]【SUIT】合同静态信息表!$B:$B,[9]【SUIT】合同静态信息表!$BF:$BF)</f>
        <v>智能运管中心</v>
      </c>
      <c r="P309">
        <f>COUNTIFS($M$2:M309,M309)</f>
        <v>2</v>
      </c>
    </row>
    <row r="310" spans="1:17" ht="14.25" x14ac:dyDescent="0.15">
      <c r="A310" t="s">
        <v>744</v>
      </c>
      <c r="B310" t="s">
        <v>863</v>
      </c>
      <c r="C310">
        <v>9668287</v>
      </c>
      <c r="D310" s="24">
        <v>278200.2</v>
      </c>
      <c r="E310" t="str">
        <f>_xlfn.XLOOKUP(A310,[9]【SUIT】合同静态信息表!$B:$B,[9]【SUIT】合同静态信息表!$BF:$BF)</f>
        <v>数字建造中心</v>
      </c>
      <c r="F310">
        <f>COUNTIFS($A$2:A310,A310)</f>
        <v>3</v>
      </c>
      <c r="L310" s="13" t="s">
        <v>1262</v>
      </c>
      <c r="M310" s="13" t="s">
        <v>691</v>
      </c>
      <c r="N310" s="14">
        <v>95000</v>
      </c>
      <c r="O310" t="str">
        <f>_xlfn.XLOOKUP(M310,[9]【SUIT】合同静态信息表!$B:$B,[9]【SUIT】合同静态信息表!$BF:$BF)</f>
        <v>数智管理中心</v>
      </c>
      <c r="P310">
        <f>COUNTIFS($M$2:M310,M310)</f>
        <v>1</v>
      </c>
      <c r="Q310" t="str">
        <f>M310</f>
        <v>ZHT2024122000163</v>
      </c>
    </row>
    <row r="311" spans="1:17" ht="14.25" x14ac:dyDescent="0.15">
      <c r="A311" t="s">
        <v>955</v>
      </c>
      <c r="B311" t="s">
        <v>1263</v>
      </c>
      <c r="C311">
        <v>467930.87</v>
      </c>
      <c r="D311" s="24">
        <v>467930.87</v>
      </c>
      <c r="E311" t="str">
        <f>_xlfn.XLOOKUP(A311,[9]【SUIT】合同静态信息表!$B:$B,[9]【SUIT】合同静态信息表!$BF:$BF)</f>
        <v>数字建造中心</v>
      </c>
      <c r="F311">
        <f>COUNTIFS($A$2:A311,A311)</f>
        <v>1</v>
      </c>
      <c r="G311" t="str">
        <f>A311</f>
        <v>ZHT2022031000024</v>
      </c>
      <c r="L311" s="13" t="s">
        <v>1264</v>
      </c>
      <c r="M311" s="25" t="s">
        <v>597</v>
      </c>
      <c r="N311" s="14">
        <v>2760000</v>
      </c>
      <c r="O311" t="str">
        <f>_xlfn.XLOOKUP(M311,[9]【SUIT】合同静态信息表!$B:$B,[9]【SUIT】合同静态信息表!$BF:$BF)</f>
        <v>智能运管中心</v>
      </c>
      <c r="P311">
        <f>COUNTIFS($M$2:M311,M311)</f>
        <v>2</v>
      </c>
    </row>
    <row r="312" spans="1:17" ht="14.25" x14ac:dyDescent="0.15">
      <c r="A312" t="s">
        <v>508</v>
      </c>
      <c r="B312" t="s">
        <v>591</v>
      </c>
      <c r="C312">
        <v>3616900</v>
      </c>
      <c r="D312" s="24">
        <v>316900</v>
      </c>
      <c r="E312" t="str">
        <f>_xlfn.XLOOKUP(A312,[9]【SUIT】合同静态信息表!$B:$B,[9]【SUIT】合同静态信息表!$BF:$BF)</f>
        <v>数字建造中心</v>
      </c>
      <c r="F312">
        <f>COUNTIFS($A$2:A312,A312)</f>
        <v>2</v>
      </c>
      <c r="L312" s="13" t="s">
        <v>1265</v>
      </c>
      <c r="M312" s="13" t="s">
        <v>600</v>
      </c>
      <c r="N312" s="14">
        <v>576000</v>
      </c>
      <c r="O312" t="str">
        <f>_xlfn.XLOOKUP(M312,[9]【SUIT】合同静态信息表!$B:$B,[9]【SUIT】合同静态信息表!$BF:$BF)</f>
        <v>福建分公司</v>
      </c>
      <c r="P312">
        <f>COUNTIFS($M$2:M312,M312)</f>
        <v>1</v>
      </c>
      <c r="Q312" t="str">
        <f t="shared" ref="Q312:Q317" si="44">M312</f>
        <v>SJHT2019121600127</v>
      </c>
    </row>
    <row r="313" spans="1:17" ht="14.25" x14ac:dyDescent="0.15">
      <c r="A313" t="s">
        <v>760</v>
      </c>
      <c r="B313" t="s">
        <v>872</v>
      </c>
      <c r="C313">
        <v>9915259</v>
      </c>
      <c r="D313" s="24">
        <v>218498.7</v>
      </c>
      <c r="E313" t="str">
        <f>_xlfn.XLOOKUP(A313,[9]【SUIT】合同静态信息表!$B:$B,[9]【SUIT】合同静态信息表!$BF:$BF)</f>
        <v>数字建造中心</v>
      </c>
      <c r="F313">
        <f>COUNTIFS($A$2:A313,A313)</f>
        <v>3</v>
      </c>
      <c r="L313" s="13" t="s">
        <v>1266</v>
      </c>
      <c r="M313" s="25" t="s">
        <v>1267</v>
      </c>
      <c r="N313" s="14">
        <v>246269.62</v>
      </c>
      <c r="O313" t="str">
        <f>_xlfn.XLOOKUP(M313,[9]【SUIT】合同静态信息表!$B:$B,[9]【SUIT】合同静态信息表!$BF:$BF)</f>
        <v>广东分公司</v>
      </c>
      <c r="P313">
        <f>COUNTIFS($M$2:M313,M313)</f>
        <v>1</v>
      </c>
      <c r="Q313" t="str">
        <f t="shared" si="44"/>
        <v>SJHT2019051500043</v>
      </c>
    </row>
    <row r="314" spans="1:17" ht="14.25" x14ac:dyDescent="0.15">
      <c r="A314" t="s">
        <v>963</v>
      </c>
      <c r="B314" t="s">
        <v>1120</v>
      </c>
      <c r="C314">
        <v>29520000</v>
      </c>
      <c r="D314" s="24">
        <v>570400</v>
      </c>
      <c r="E314" t="str">
        <f>_xlfn.XLOOKUP(A314,[9]【SUIT】合同静态信息表!$B:$B,[9]【SUIT】合同静态信息表!$BF:$BF)</f>
        <v>数字建造中心</v>
      </c>
      <c r="F314">
        <f>COUNTIFS($A$2:A314,A314)</f>
        <v>2</v>
      </c>
      <c r="L314" s="13" t="s">
        <v>1268</v>
      </c>
      <c r="M314" s="13" t="s">
        <v>1269</v>
      </c>
      <c r="N314" s="14">
        <v>843050</v>
      </c>
      <c r="O314" t="str">
        <f>_xlfn.XLOOKUP(M314,[9]【SUIT】合同静态信息表!$B:$B,[9]【SUIT】合同静态信息表!$BF:$BF)</f>
        <v>智能运管中心</v>
      </c>
      <c r="P314">
        <f>COUNTIFS($M$2:M314,M314)</f>
        <v>1</v>
      </c>
      <c r="Q314" t="str">
        <f t="shared" si="44"/>
        <v>C0CJZY-FW-T-2025036</v>
      </c>
    </row>
    <row r="315" spans="1:17" ht="14.25" x14ac:dyDescent="0.15">
      <c r="A315" t="s">
        <v>963</v>
      </c>
      <c r="B315" t="s">
        <v>1120</v>
      </c>
      <c r="C315">
        <v>29520000</v>
      </c>
      <c r="D315" s="24">
        <v>206000</v>
      </c>
      <c r="E315" t="str">
        <f>_xlfn.XLOOKUP(A315,[9]【SUIT】合同静态信息表!$B:$B,[9]【SUIT】合同静态信息表!$BF:$BF)</f>
        <v>数字建造中心</v>
      </c>
      <c r="F315">
        <f>COUNTIFS($A$2:A315,A315)</f>
        <v>3</v>
      </c>
      <c r="L315" s="13" t="s">
        <v>1270</v>
      </c>
      <c r="M315" s="13" t="s">
        <v>1271</v>
      </c>
      <c r="N315" s="14">
        <v>270864</v>
      </c>
      <c r="O315" t="str">
        <f>_xlfn.XLOOKUP(M315,[9]【SUIT】合同静态信息表!$B:$B,[9]【SUIT】合同静态信息表!$BF:$BF)</f>
        <v>数字建造中心</v>
      </c>
      <c r="P315">
        <f>COUNTIFS($M$2:M315,M315)</f>
        <v>1</v>
      </c>
      <c r="Q315" t="str">
        <f t="shared" si="44"/>
        <v>SJHT2019121200106</v>
      </c>
    </row>
    <row r="316" spans="1:17" ht="14.25" x14ac:dyDescent="0.15">
      <c r="A316" t="s">
        <v>812</v>
      </c>
      <c r="B316" t="s">
        <v>951</v>
      </c>
      <c r="C316">
        <v>2220000</v>
      </c>
      <c r="D316" s="24">
        <v>444000</v>
      </c>
      <c r="E316" t="str">
        <f>_xlfn.XLOOKUP(A316,[9]【SUIT】合同静态信息表!$B:$B,[9]【SUIT】合同静态信息表!$BF:$BF)</f>
        <v>数字建造中心</v>
      </c>
      <c r="F316">
        <f>COUNTIFS($A$2:A316,A316)</f>
        <v>2</v>
      </c>
      <c r="L316" s="13" t="s">
        <v>1272</v>
      </c>
      <c r="M316" s="13" t="s">
        <v>1273</v>
      </c>
      <c r="N316" s="14">
        <v>100000</v>
      </c>
      <c r="O316" t="str">
        <f>_xlfn.XLOOKUP(M316,[9]【SUIT】合同静态信息表!$B:$B,[9]【SUIT】合同静态信息表!$BF:$BF)</f>
        <v>数智管理中心</v>
      </c>
      <c r="P316">
        <f>COUNTIFS($M$2:M316,M316)</f>
        <v>1</v>
      </c>
      <c r="Q316" t="str">
        <f t="shared" si="44"/>
        <v>SZJT202570016</v>
      </c>
    </row>
    <row r="317" spans="1:17" ht="14.25" x14ac:dyDescent="0.15">
      <c r="A317" t="s">
        <v>968</v>
      </c>
      <c r="B317" t="s">
        <v>1274</v>
      </c>
      <c r="C317">
        <v>3641875</v>
      </c>
      <c r="D317" s="24">
        <v>648696.80000000005</v>
      </c>
      <c r="E317" t="str">
        <f>_xlfn.XLOOKUP(A317,[9]【SUIT】合同静态信息表!$B:$B,[9]【SUIT】合同静态信息表!$BF:$BF)</f>
        <v>数字建造中心</v>
      </c>
      <c r="F317">
        <f>COUNTIFS($A$2:A317,A317)</f>
        <v>1</v>
      </c>
      <c r="G317" t="str">
        <f t="shared" ref="G317:G322" si="45">A317</f>
        <v>ZHT2023092100099</v>
      </c>
      <c r="L317" s="13" t="s">
        <v>1275</v>
      </c>
      <c r="M317" s="13" t="s">
        <v>1276</v>
      </c>
      <c r="N317" s="14">
        <v>89252</v>
      </c>
      <c r="O317" t="str">
        <f>_xlfn.XLOOKUP(M317,[9]【SUIT】合同静态信息表!$B:$B,[9]【SUIT】合同静态信息表!$BF:$BF)</f>
        <v>智能运管中心</v>
      </c>
      <c r="P317">
        <f>COUNTIFS($M$2:M317,M317)</f>
        <v>1</v>
      </c>
      <c r="Q317" t="str">
        <f t="shared" si="44"/>
        <v>ZHT2025032600035</v>
      </c>
    </row>
    <row r="318" spans="1:17" ht="14.25" x14ac:dyDescent="0.15">
      <c r="A318" t="s">
        <v>583</v>
      </c>
      <c r="B318" t="s">
        <v>687</v>
      </c>
      <c r="C318">
        <v>5960980</v>
      </c>
      <c r="D318" s="24">
        <v>129285</v>
      </c>
      <c r="E318" t="str">
        <f>_xlfn.XLOOKUP(A318,[9]【SUIT】合同静态信息表!$B:$B,[9]【SUIT】合同静态信息表!$BF:$BF)</f>
        <v>智能运管中心</v>
      </c>
      <c r="F318">
        <f>COUNTIFS($A$2:A318,A318)</f>
        <v>4</v>
      </c>
      <c r="L318" s="13" t="s">
        <v>1228</v>
      </c>
      <c r="M318" s="25" t="s">
        <v>767</v>
      </c>
      <c r="N318" s="14">
        <v>300000</v>
      </c>
      <c r="O318" t="str">
        <f>_xlfn.XLOOKUP(M318,[9]【SUIT】合同静态信息表!$B:$B,[9]【SUIT】合同静态信息表!$BF:$BF)</f>
        <v>广东分公司</v>
      </c>
      <c r="P318">
        <f>COUNTIFS($M$2:M318,M318)</f>
        <v>5</v>
      </c>
    </row>
    <row r="319" spans="1:17" ht="14.25" x14ac:dyDescent="0.15">
      <c r="A319" t="s">
        <v>573</v>
      </c>
      <c r="B319" t="s">
        <v>685</v>
      </c>
      <c r="C319">
        <v>7083560.8799999999</v>
      </c>
      <c r="D319" s="24">
        <v>384030</v>
      </c>
      <c r="E319" t="str">
        <f>_xlfn.XLOOKUP(A319,[9]【SUIT】合同静态信息表!$B:$B,[9]【SUIT】合同静态信息表!$BF:$BF)</f>
        <v>智能运管中心</v>
      </c>
      <c r="F319">
        <f>COUNTIFS($A$2:A319,A319)</f>
        <v>4</v>
      </c>
      <c r="L319" s="13" t="s">
        <v>1277</v>
      </c>
      <c r="M319" s="25" t="s">
        <v>765</v>
      </c>
      <c r="N319" s="14">
        <v>100000</v>
      </c>
      <c r="O319" t="str">
        <f>_xlfn.XLOOKUP(M319,[9]【SUIT】合同静态信息表!$B:$B,[9]【SUIT】合同静态信息表!$BF:$BF)</f>
        <v>广东分公司</v>
      </c>
      <c r="P319">
        <f>COUNTIFS($M$2:M319,M319)</f>
        <v>2</v>
      </c>
    </row>
    <row r="320" spans="1:17" ht="14.25" x14ac:dyDescent="0.15">
      <c r="A320" t="s">
        <v>963</v>
      </c>
      <c r="B320" t="s">
        <v>1120</v>
      </c>
      <c r="C320">
        <v>29520000</v>
      </c>
      <c r="D320" t="s">
        <v>397</v>
      </c>
      <c r="E320" t="str">
        <f>_xlfn.XLOOKUP(A320,[9]【SUIT】合同静态信息表!$B:$B,[9]【SUIT】合同静态信息表!$BF:$BF)</f>
        <v>数字建造中心</v>
      </c>
      <c r="F320">
        <f>COUNTIFS($A$2:A320,A320)</f>
        <v>4</v>
      </c>
      <c r="L320" s="13" t="s">
        <v>1278</v>
      </c>
      <c r="M320" s="13" t="s">
        <v>644</v>
      </c>
      <c r="N320" s="14">
        <v>39400</v>
      </c>
      <c r="O320" t="str">
        <f>_xlfn.XLOOKUP(M320,[9]【SUIT】合同静态信息表!$B:$B,[9]【SUIT】合同静态信息表!$BF:$BF)</f>
        <v>福建分公司</v>
      </c>
      <c r="P320">
        <f>COUNTIFS($M$2:M320,M320)</f>
        <v>1</v>
      </c>
      <c r="Q320" t="str">
        <f>M320</f>
        <v>C0CJFJ-FW-T-2025100</v>
      </c>
    </row>
    <row r="321" spans="1:17" ht="14.25" x14ac:dyDescent="0.15">
      <c r="A321" t="s">
        <v>1279</v>
      </c>
      <c r="D321" s="24">
        <v>-25000</v>
      </c>
      <c r="E321" t="str">
        <f>_xlfn.XLOOKUP(A321,[9]【SUIT】合同静态信息表!$B:$B,[9]【SUIT】合同静态信息表!$BF:$BF)</f>
        <v>数字建造中心</v>
      </c>
      <c r="F321">
        <f>COUNTIFS($A$2:A321,A321)</f>
        <v>1</v>
      </c>
      <c r="G321" t="str">
        <f t="shared" si="45"/>
        <v>ZHT2024082100099</v>
      </c>
      <c r="L321" s="13" t="s">
        <v>1280</v>
      </c>
      <c r="M321" s="13" t="s">
        <v>1281</v>
      </c>
      <c r="N321" s="14">
        <v>139985</v>
      </c>
      <c r="O321" t="str">
        <f>_xlfn.XLOOKUP(M321,[9]【SUIT】合同静态信息表!$B:$B,[9]【SUIT】合同静态信息表!$BF:$BF)</f>
        <v>智能运管中心</v>
      </c>
      <c r="P321">
        <f>COUNTIFS($M$2:M321,M321)</f>
        <v>1</v>
      </c>
      <c r="Q321" t="str">
        <f>M321</f>
        <v>ZHT2024122500174</v>
      </c>
    </row>
    <row r="322" spans="1:17" ht="14.25" x14ac:dyDescent="0.15">
      <c r="A322" t="s">
        <v>1282</v>
      </c>
      <c r="D322" s="24">
        <v>24750</v>
      </c>
      <c r="E322" t="str">
        <f>_xlfn.XLOOKUP(A322,[9]【SUIT】合同静态信息表!$B:$B,[9]【SUIT】合同静态信息表!$BF:$BF)</f>
        <v>福建分公司</v>
      </c>
      <c r="F322">
        <f>COUNTIFS($A$2:A322,A322)</f>
        <v>1</v>
      </c>
      <c r="G322" t="str">
        <f t="shared" si="45"/>
        <v>ZHT2023070500061</v>
      </c>
      <c r="L322" s="13" t="s">
        <v>1283</v>
      </c>
      <c r="M322" s="25" t="s">
        <v>1284</v>
      </c>
      <c r="N322" s="14">
        <v>2110118.6</v>
      </c>
      <c r="O322" t="str">
        <f>_xlfn.XLOOKUP(M322,[9]【SUIT】合同静态信息表!$B:$B,[9]【SUIT】合同静态信息表!$BF:$BF)</f>
        <v>市场经营拓展中心</v>
      </c>
      <c r="P322">
        <f>COUNTIFS($M$2:M322,M322)</f>
        <v>1</v>
      </c>
      <c r="Q322" t="str">
        <f>M322</f>
        <v>C0CJSC-JCCG-T/W-2025053</v>
      </c>
    </row>
    <row r="323" spans="1:17" ht="14.25" x14ac:dyDescent="0.15">
      <c r="A323" t="s">
        <v>761</v>
      </c>
      <c r="D323" s="24">
        <v>287777.78000000003</v>
      </c>
      <c r="E323" t="str">
        <f>_xlfn.XLOOKUP(A323,[9]【SUIT】合同静态信息表!$B:$B,[9]【SUIT】合同静态信息表!$BF:$BF)</f>
        <v>广东分公司</v>
      </c>
      <c r="F323">
        <f>COUNTIFS($A$2:A323,A323)</f>
        <v>6</v>
      </c>
      <c r="L323" s="13" t="s">
        <v>1283</v>
      </c>
      <c r="M323" s="25" t="s">
        <v>1284</v>
      </c>
      <c r="N323" s="14">
        <v>779880</v>
      </c>
      <c r="O323" t="str">
        <f>_xlfn.XLOOKUP(M323,[9]【SUIT】合同静态信息表!$B:$B,[9]【SUIT】合同静态信息表!$BF:$BF)</f>
        <v>市场经营拓展中心</v>
      </c>
      <c r="P323">
        <f>COUNTIFS($M$2:M323,M323)</f>
        <v>2</v>
      </c>
    </row>
    <row r="324" spans="1:17" ht="14.25" x14ac:dyDescent="0.15">
      <c r="A324" t="s">
        <v>1285</v>
      </c>
      <c r="D324" s="24">
        <v>105000</v>
      </c>
      <c r="E324" t="str">
        <f>_xlfn.XLOOKUP(A324,[9]【SUIT】合同静态信息表!$B:$B,[9]【SUIT】合同静态信息表!$BF:$BF)</f>
        <v>福建分公司</v>
      </c>
      <c r="F324">
        <f>COUNTIFS($A$2:A324,A324)</f>
        <v>1</v>
      </c>
      <c r="G324" t="str">
        <f t="shared" ref="G324:G327" si="46">A324</f>
        <v>ZHT2023102700126</v>
      </c>
      <c r="L324" s="13" t="s">
        <v>1215</v>
      </c>
      <c r="M324" s="25" t="s">
        <v>1216</v>
      </c>
      <c r="N324" s="14">
        <v>362500</v>
      </c>
      <c r="O324" t="str">
        <f>_xlfn.XLOOKUP(M324,[9]【SUIT】合同静态信息表!$B:$B,[9]【SUIT】合同静态信息表!$BF:$BF)</f>
        <v>数智管理中心</v>
      </c>
      <c r="P324">
        <f>COUNTIFS($M$2:M324,M324)</f>
        <v>2</v>
      </c>
    </row>
    <row r="325" spans="1:17" ht="14.25" x14ac:dyDescent="0.15">
      <c r="A325" t="s">
        <v>975</v>
      </c>
      <c r="D325" s="24">
        <v>55000</v>
      </c>
      <c r="E325" t="str">
        <f>_xlfn.XLOOKUP(A325,[9]【SUIT】合同静态信息表!$B:$B,[9]【SUIT】合同静态信息表!$BF:$BF)</f>
        <v>数字建造中心</v>
      </c>
      <c r="F325">
        <f>COUNTIFS($A$2:A325,A325)</f>
        <v>1</v>
      </c>
      <c r="G325" t="str">
        <f t="shared" si="46"/>
        <v>ZHT2022081500064</v>
      </c>
      <c r="L325" s="13" t="s">
        <v>1286</v>
      </c>
      <c r="M325" s="25" t="s">
        <v>633</v>
      </c>
      <c r="N325" s="14">
        <v>869100</v>
      </c>
      <c r="O325" t="str">
        <f>_xlfn.XLOOKUP(M325,[9]【SUIT】合同静态信息表!$B:$B,[9]【SUIT】合同静态信息表!$BF:$BF)</f>
        <v>智能运管中心</v>
      </c>
      <c r="P325">
        <f>COUNTIFS($M$2:M325,M325)</f>
        <v>4</v>
      </c>
    </row>
    <row r="326" spans="1:17" ht="14.25" x14ac:dyDescent="0.15">
      <c r="A326" t="s">
        <v>1287</v>
      </c>
      <c r="D326" s="24">
        <v>19750</v>
      </c>
      <c r="E326" t="str">
        <f>_xlfn.XLOOKUP(A326,[9]【SUIT】合同静态信息表!$B:$B,[9]【SUIT】合同静态信息表!$BF:$BF)</f>
        <v>智能运管中心</v>
      </c>
      <c r="F326">
        <f>COUNTIFS($A$2:A326,A326)</f>
        <v>1</v>
      </c>
      <c r="G326" t="str">
        <f t="shared" si="46"/>
        <v>ZHT2023010300003</v>
      </c>
      <c r="L326" s="13" t="s">
        <v>1286</v>
      </c>
      <c r="M326" s="25" t="s">
        <v>633</v>
      </c>
      <c r="N326" s="14">
        <v>130900</v>
      </c>
      <c r="O326" t="str">
        <f>_xlfn.XLOOKUP(M326,[9]【SUIT】合同静态信息表!$B:$B,[9]【SUIT】合同静态信息表!$BF:$BF)</f>
        <v>智能运管中心</v>
      </c>
      <c r="P326">
        <f>COUNTIFS($M$2:M326,M326)</f>
        <v>5</v>
      </c>
    </row>
    <row r="327" spans="1:17" ht="14.25" x14ac:dyDescent="0.15">
      <c r="A327" t="s">
        <v>1288</v>
      </c>
      <c r="D327" s="24">
        <v>17990</v>
      </c>
      <c r="E327" t="str">
        <f>_xlfn.XLOOKUP(A327,[9]【SUIT】合同静态信息表!$B:$B,[9]【SUIT】合同静态信息表!$BF:$BF)</f>
        <v>智能运管中心</v>
      </c>
      <c r="F327">
        <f>COUNTIFS($A$2:A327,A327)</f>
        <v>1</v>
      </c>
      <c r="G327" t="str">
        <f t="shared" si="46"/>
        <v>ZHT2022123000130</v>
      </c>
      <c r="L327" s="13" t="s">
        <v>1289</v>
      </c>
      <c r="M327" s="13" t="s">
        <v>1290</v>
      </c>
      <c r="N327" s="14">
        <v>34500</v>
      </c>
      <c r="O327" t="str">
        <f>_xlfn.XLOOKUP(M327,[9]【SUIT】合同静态信息表!$B:$B,[9]【SUIT】合同静态信息表!$BF:$BF)</f>
        <v>智能运管中心</v>
      </c>
      <c r="P327">
        <f>COUNTIFS($M$2:M327,M327)</f>
        <v>1</v>
      </c>
      <c r="Q327" t="str">
        <f>M327</f>
        <v>C0CJZY-FW-T-2025125</v>
      </c>
    </row>
    <row r="328" spans="1:17" ht="14.25" x14ac:dyDescent="0.15">
      <c r="A328" t="s">
        <v>948</v>
      </c>
      <c r="D328" s="24">
        <v>9500</v>
      </c>
      <c r="E328" t="str">
        <f>_xlfn.XLOOKUP(A328,[9]【SUIT】合同静态信息表!$B:$B,[9]【SUIT】合同静态信息表!$BF:$BF)</f>
        <v>智能运管中心</v>
      </c>
      <c r="F328">
        <f>COUNTIFS($A$2:A328,A328)</f>
        <v>2</v>
      </c>
      <c r="L328" s="13" t="s">
        <v>1291</v>
      </c>
      <c r="M328" s="25" t="s">
        <v>796</v>
      </c>
      <c r="N328" s="14">
        <v>45576</v>
      </c>
      <c r="O328" t="str">
        <f>_xlfn.XLOOKUP(M328,[9]【SUIT】合同静态信息表!$B:$B,[9]【SUIT】合同静态信息表!$BF:$BF)</f>
        <v>福建分公司</v>
      </c>
      <c r="P328">
        <f>COUNTIFS($M$2:M328,M328)</f>
        <v>1</v>
      </c>
      <c r="Q328" t="str">
        <f>M328</f>
        <v>C0CJSC-JCCG-T/W-2025013</v>
      </c>
    </row>
    <row r="329" spans="1:17" ht="14.25" x14ac:dyDescent="0.15">
      <c r="A329" t="s">
        <v>1292</v>
      </c>
      <c r="D329" s="24">
        <v>124000</v>
      </c>
      <c r="E329" t="str">
        <f>_xlfn.XLOOKUP(A329,[9]【SUIT】合同静态信息表!$B:$B,[9]【SUIT】合同静态信息表!$BF:$BF)</f>
        <v>智能运管中心</v>
      </c>
      <c r="F329">
        <f>COUNTIFS($A$2:A329,A329)</f>
        <v>1</v>
      </c>
      <c r="G329" t="str">
        <f t="shared" ref="G329:G333" si="47">A329</f>
        <v>ZHT2022031600029</v>
      </c>
      <c r="L329" s="13" t="s">
        <v>1291</v>
      </c>
      <c r="M329" s="25" t="s">
        <v>796</v>
      </c>
      <c r="N329" s="14">
        <v>325000</v>
      </c>
      <c r="O329" t="str">
        <f>_xlfn.XLOOKUP(M329,[9]【SUIT】合同静态信息表!$B:$B,[9]【SUIT】合同静态信息表!$BF:$BF)</f>
        <v>福建分公司</v>
      </c>
      <c r="P329">
        <f>COUNTIFS($M$2:M329,M329)</f>
        <v>2</v>
      </c>
    </row>
    <row r="330" spans="1:17" ht="14.25" x14ac:dyDescent="0.15">
      <c r="A330" t="s">
        <v>493</v>
      </c>
      <c r="D330" s="24">
        <v>848000</v>
      </c>
      <c r="E330" t="str">
        <f>_xlfn.XLOOKUP(A330,[9]【SUIT】合同静态信息表!$B:$B,[9]【SUIT】合同静态信息表!$BF:$BF)</f>
        <v>数字建造中心</v>
      </c>
      <c r="F330">
        <f>COUNTIFS($A$2:A330,A330)</f>
        <v>1</v>
      </c>
      <c r="G330" t="str">
        <f t="shared" si="47"/>
        <v>ZHT2024011500004</v>
      </c>
      <c r="L330" s="13" t="s">
        <v>1293</v>
      </c>
      <c r="M330" s="13" t="s">
        <v>503</v>
      </c>
      <c r="N330" s="14">
        <v>459000</v>
      </c>
      <c r="O330" t="str">
        <f>_xlfn.XLOOKUP(M330,[9]【SUIT】合同静态信息表!$B:$B,[9]【SUIT】合同静态信息表!$BF:$BF)</f>
        <v>数字建造中心</v>
      </c>
      <c r="P330">
        <f>COUNTIFS($M$2:M330,M330)</f>
        <v>1</v>
      </c>
      <c r="Q330" t="str">
        <f t="shared" ref="Q330:Q339" si="48">M330</f>
        <v>SZJT202570034</v>
      </c>
    </row>
    <row r="331" spans="1:17" ht="14.25" x14ac:dyDescent="0.15">
      <c r="A331" t="s">
        <v>767</v>
      </c>
      <c r="D331" s="24">
        <v>900000</v>
      </c>
      <c r="E331" t="str">
        <f>_xlfn.XLOOKUP(A331,[9]【SUIT】合同静态信息表!$B:$B,[9]【SUIT】合同静态信息表!$BF:$BF)</f>
        <v>广东分公司</v>
      </c>
      <c r="F331">
        <f>COUNTIFS($A$2:A331,A331)</f>
        <v>1</v>
      </c>
      <c r="G331" t="str">
        <f t="shared" si="47"/>
        <v>ZHT2024090300104</v>
      </c>
      <c r="L331" s="13" t="s">
        <v>1294</v>
      </c>
      <c r="M331" s="13" t="s">
        <v>1295</v>
      </c>
      <c r="N331" s="14">
        <v>800000</v>
      </c>
      <c r="O331" t="str">
        <f>_xlfn.XLOOKUP(M331,[9]【SUIT】合同静态信息表!$B:$B,[9]【SUIT】合同静态信息表!$BF:$BF)</f>
        <v>数智管理中心</v>
      </c>
      <c r="P331">
        <f>COUNTIFS($M$2:M331,M331)</f>
        <v>1</v>
      </c>
      <c r="Q331" t="str">
        <f t="shared" si="48"/>
        <v>ZHT2025050700046</v>
      </c>
    </row>
    <row r="332" spans="1:17" ht="14.25" x14ac:dyDescent="0.15">
      <c r="A332" t="s">
        <v>765</v>
      </c>
      <c r="D332" s="24">
        <v>100000</v>
      </c>
      <c r="E332" t="str">
        <f>_xlfn.XLOOKUP(A332,[9]【SUIT】合同静态信息表!$B:$B,[9]【SUIT】合同静态信息表!$BF:$BF)</f>
        <v>广东分公司</v>
      </c>
      <c r="F332">
        <f>COUNTIFS($A$2:A332,A332)</f>
        <v>1</v>
      </c>
      <c r="G332" t="str">
        <f t="shared" si="47"/>
        <v>ZHT2024090300103</v>
      </c>
      <c r="L332" s="13" t="s">
        <v>1296</v>
      </c>
      <c r="M332" s="13" t="s">
        <v>1297</v>
      </c>
      <c r="N332" s="14">
        <v>34000</v>
      </c>
      <c r="O332" t="str">
        <f>_xlfn.XLOOKUP(M332,[9]【SUIT】合同静态信息表!$B:$B,[9]【SUIT】合同静态信息表!$BF:$BF)</f>
        <v>数智管理中心</v>
      </c>
      <c r="P332">
        <f>COUNTIFS($M$2:M332,M332)</f>
        <v>1</v>
      </c>
      <c r="Q332" t="str">
        <f t="shared" si="48"/>
        <v>C0CJSG-FW-T-2025018</v>
      </c>
    </row>
    <row r="333" spans="1:17" ht="14.25" x14ac:dyDescent="0.15">
      <c r="A333" t="s">
        <v>1298</v>
      </c>
      <c r="D333" s="24">
        <v>40000</v>
      </c>
      <c r="E333" t="str">
        <f>_xlfn.XLOOKUP(A333,[9]【SUIT】合同静态信息表!$B:$B,[9]【SUIT】合同静态信息表!$BF:$BF)</f>
        <v>数智管理中心</v>
      </c>
      <c r="F333">
        <f>COUNTIFS($A$2:A333,A333)</f>
        <v>1</v>
      </c>
      <c r="G333" t="str">
        <f t="shared" si="47"/>
        <v>ZHT2024091800114</v>
      </c>
      <c r="L333" s="13" t="s">
        <v>1299</v>
      </c>
      <c r="M333" s="25" t="s">
        <v>1300</v>
      </c>
      <c r="N333" s="14">
        <v>1414259.7</v>
      </c>
      <c r="O333" t="str">
        <f>_xlfn.XLOOKUP(M333,[9]【SUIT】合同静态信息表!$B:$B,[9]【SUIT】合同静态信息表!$BF:$BF)</f>
        <v>数字建造中心</v>
      </c>
      <c r="P333">
        <f>COUNTIFS($M$2:M333,M333)</f>
        <v>1</v>
      </c>
      <c r="Q333" t="str">
        <f t="shared" si="48"/>
        <v>ZHT2025032400034</v>
      </c>
    </row>
    <row r="334" spans="1:17" ht="14.25" x14ac:dyDescent="0.15">
      <c r="A334" t="s">
        <v>360</v>
      </c>
      <c r="D334" s="24">
        <v>244050</v>
      </c>
      <c r="E334" t="str">
        <f>_xlfn.XLOOKUP(A334,[9]【SUIT】合同静态信息表!$B:$B,[9]【SUIT】合同静态信息表!$BF:$BF)</f>
        <v>数字建造中心</v>
      </c>
      <c r="F334">
        <f>COUNTIFS($A$2:A334,A334)</f>
        <v>2</v>
      </c>
      <c r="L334" s="13" t="s">
        <v>1301</v>
      </c>
      <c r="M334" s="13" t="s">
        <v>1302</v>
      </c>
      <c r="N334" s="14">
        <v>200000</v>
      </c>
      <c r="O334" t="str">
        <f>_xlfn.XLOOKUP(M334,[9]【SUIT】合同静态信息表!$B:$B,[9]【SUIT】合同静态信息表!$BF:$BF)</f>
        <v>数智管理中心</v>
      </c>
      <c r="P334">
        <f>COUNTIFS($M$2:M334,M334)</f>
        <v>1</v>
      </c>
      <c r="Q334" t="str">
        <f t="shared" si="48"/>
        <v>C0CJSG-FW-T-2025041</v>
      </c>
    </row>
    <row r="335" spans="1:17" ht="14.25" x14ac:dyDescent="0.15">
      <c r="A335" t="s">
        <v>569</v>
      </c>
      <c r="D335" s="24">
        <v>1710000</v>
      </c>
      <c r="E335" t="str">
        <f>_xlfn.XLOOKUP(A335,[9]【SUIT】合同静态信息表!$B:$B,[9]【SUIT】合同静态信息表!$BF:$BF)</f>
        <v>智能运管中心</v>
      </c>
      <c r="F335">
        <f>COUNTIFS($A$2:A335,A335)</f>
        <v>2</v>
      </c>
      <c r="L335" s="13" t="s">
        <v>1303</v>
      </c>
      <c r="M335" s="13" t="s">
        <v>624</v>
      </c>
      <c r="N335" s="14">
        <v>300000</v>
      </c>
      <c r="O335" t="str">
        <f>_xlfn.XLOOKUP(M335,[9]【SUIT】合同静态信息表!$B:$B,[9]【SUIT】合同静态信息表!$BF:$BF)</f>
        <v>智能运管中心</v>
      </c>
      <c r="P335">
        <f>COUNTIFS($M$2:M335,M335)</f>
        <v>1</v>
      </c>
      <c r="Q335" t="str">
        <f t="shared" si="48"/>
        <v>ZHT2022031100026</v>
      </c>
    </row>
    <row r="336" spans="1:17" ht="14.25" x14ac:dyDescent="0.15">
      <c r="A336" t="s">
        <v>740</v>
      </c>
      <c r="D336" s="24">
        <v>43000</v>
      </c>
      <c r="E336" t="str">
        <f>_xlfn.XLOOKUP(A336,[9]【SUIT】合同静态信息表!$B:$B,[9]【SUIT】合同静态信息表!$BF:$BF)</f>
        <v>广东分公司</v>
      </c>
      <c r="F336">
        <f>COUNTIFS($A$2:A336,A336)</f>
        <v>1</v>
      </c>
      <c r="G336" t="str">
        <f t="shared" ref="G336:G339" si="49">A336</f>
        <v>ZHT2022051300039</v>
      </c>
      <c r="L336" s="13" t="s">
        <v>1304</v>
      </c>
      <c r="M336" s="13" t="s">
        <v>697</v>
      </c>
      <c r="N336" s="14">
        <v>69000</v>
      </c>
      <c r="O336" t="str">
        <f>_xlfn.XLOOKUP(M336,[9]【SUIT】合同静态信息表!$B:$B,[9]【SUIT】合同静态信息表!$BF:$BF)</f>
        <v>数智管理中心</v>
      </c>
      <c r="P336">
        <f>COUNTIFS($M$2:M336,M336)</f>
        <v>1</v>
      </c>
      <c r="Q336" t="str">
        <f t="shared" si="48"/>
        <v>SZJT202570001</v>
      </c>
    </row>
    <row r="337" spans="1:17" ht="14.25" x14ac:dyDescent="0.15">
      <c r="A337" t="s">
        <v>985</v>
      </c>
      <c r="D337" s="24">
        <v>85378.240000000005</v>
      </c>
      <c r="E337" t="str">
        <f>_xlfn.XLOOKUP(A337,[9]【SUIT】合同静态信息表!$B:$B,[9]【SUIT】合同静态信息表!$BF:$BF)</f>
        <v>广东分公司</v>
      </c>
      <c r="F337">
        <f>COUNTIFS($A$2:A337,A337)</f>
        <v>1</v>
      </c>
      <c r="G337" t="str">
        <f t="shared" si="49"/>
        <v>ZHT2024020200018</v>
      </c>
      <c r="L337" s="13" t="s">
        <v>1305</v>
      </c>
      <c r="M337" s="25" t="s">
        <v>1306</v>
      </c>
      <c r="N337" s="14">
        <v>1235000</v>
      </c>
      <c r="O337" t="str">
        <f>_xlfn.XLOOKUP(M337,[9]【SUIT】合同静态信息表!$B:$B,[9]【SUIT】合同静态信息表!$BF:$BF)</f>
        <v>数字建造中心</v>
      </c>
      <c r="P337">
        <f>COUNTIFS($M$2:M337,M337)</f>
        <v>1</v>
      </c>
      <c r="Q337" t="str">
        <f t="shared" si="48"/>
        <v>C0CJSJ-JCCG-T-2025107</v>
      </c>
    </row>
    <row r="338" spans="1:17" ht="14.25" x14ac:dyDescent="0.15">
      <c r="A338" t="s">
        <v>1307</v>
      </c>
      <c r="B338" t="s">
        <v>1308</v>
      </c>
      <c r="D338" t="s">
        <v>397</v>
      </c>
      <c r="E338" t="str">
        <f>_xlfn.XLOOKUP(A338,[9]【SUIT】合同静态信息表!$B:$B,[9]【SUIT】合同静态信息表!$BF:$BF)</f>
        <v>智能运管中心</v>
      </c>
      <c r="F338">
        <f>COUNTIFS($A$2:A338,A338)</f>
        <v>1</v>
      </c>
      <c r="G338" t="str">
        <f t="shared" si="49"/>
        <v>ZHT2024090400105</v>
      </c>
      <c r="L338" s="13" t="s">
        <v>1309</v>
      </c>
      <c r="M338" s="13" t="s">
        <v>614</v>
      </c>
      <c r="N338" s="14">
        <v>23300</v>
      </c>
      <c r="O338" t="str">
        <f>_xlfn.XLOOKUP(M338,[9]【SUIT】合同静态信息表!$B:$B,[9]【SUIT】合同静态信息表!$BF:$BF)</f>
        <v>智能运管中心</v>
      </c>
      <c r="P338">
        <f>COUNTIFS($M$2:M338,M338)</f>
        <v>1</v>
      </c>
      <c r="Q338" t="str">
        <f t="shared" si="48"/>
        <v>ZHT2021112900137</v>
      </c>
    </row>
    <row r="339" spans="1:17" ht="14.25" x14ac:dyDescent="0.15">
      <c r="A339" t="s">
        <v>1310</v>
      </c>
      <c r="B339" t="s">
        <v>1311</v>
      </c>
      <c r="D339" s="24">
        <v>-46500</v>
      </c>
      <c r="E339" t="str">
        <f>_xlfn.XLOOKUP(A339,[9]【SUIT】合同静态信息表!$B:$B,[9]【SUIT】合同静态信息表!$BF:$BF)</f>
        <v>数智管理中心</v>
      </c>
      <c r="F339">
        <f>COUNTIFS($A$2:A339,A339)</f>
        <v>1</v>
      </c>
      <c r="G339" t="str">
        <f t="shared" si="49"/>
        <v>ZHT2024071000086</v>
      </c>
      <c r="L339" s="13" t="s">
        <v>1312</v>
      </c>
      <c r="M339" s="25" t="s">
        <v>689</v>
      </c>
      <c r="N339" s="14">
        <v>245000</v>
      </c>
      <c r="O339" t="str">
        <f>_xlfn.XLOOKUP(M339,[9]【SUIT】合同静态信息表!$B:$B,[9]【SUIT】合同静态信息表!$BF:$BF)</f>
        <v>数智管理中心</v>
      </c>
      <c r="P339">
        <f>COUNTIFS($M$2:M339,M339)</f>
        <v>1</v>
      </c>
      <c r="Q339" t="str">
        <f t="shared" si="48"/>
        <v>ZHT2024121600157</v>
      </c>
    </row>
    <row r="340" spans="1:17" ht="14.25" x14ac:dyDescent="0.15">
      <c r="A340" t="s">
        <v>1282</v>
      </c>
      <c r="B340" t="s">
        <v>1313</v>
      </c>
      <c r="D340" t="s">
        <v>397</v>
      </c>
      <c r="E340" t="str">
        <f>_xlfn.XLOOKUP(A340,[9]【SUIT】合同静态信息表!$B:$B,[9]【SUIT】合同静态信息表!$BF:$BF)</f>
        <v>福建分公司</v>
      </c>
      <c r="F340">
        <f>COUNTIFS($A$2:A340,A340)</f>
        <v>2</v>
      </c>
      <c r="L340" s="13" t="s">
        <v>1312</v>
      </c>
      <c r="M340" s="25" t="s">
        <v>689</v>
      </c>
      <c r="N340" s="14">
        <v>73500</v>
      </c>
      <c r="O340" t="str">
        <f>_xlfn.XLOOKUP(M340,[9]【SUIT】合同静态信息表!$B:$B,[9]【SUIT】合同静态信息表!$BF:$BF)</f>
        <v>数智管理中心</v>
      </c>
      <c r="P340">
        <f>COUNTIFS($M$2:M340,M340)</f>
        <v>2</v>
      </c>
    </row>
    <row r="341" spans="1:17" ht="14.25" x14ac:dyDescent="0.15">
      <c r="A341" t="s">
        <v>1314</v>
      </c>
      <c r="B341" t="s">
        <v>1315</v>
      </c>
      <c r="D341" s="24">
        <v>-177400</v>
      </c>
      <c r="E341" t="str">
        <f>_xlfn.XLOOKUP(A341,[9]【SUIT】合同静态信息表!$B:$B,[9]【SUIT】合同静态信息表!$BF:$BF)</f>
        <v>数智管理中心</v>
      </c>
      <c r="F341">
        <f>COUNTIFS($A$2:A341,A341)</f>
        <v>1</v>
      </c>
      <c r="G341" t="str">
        <f t="shared" ref="G341:G344" si="50">A341</f>
        <v>ZHT2024101600129</v>
      </c>
      <c r="L341" s="13" t="s">
        <v>1316</v>
      </c>
      <c r="M341" s="13" t="s">
        <v>1317</v>
      </c>
      <c r="N341" s="14">
        <v>851000</v>
      </c>
      <c r="O341" t="str">
        <f>_xlfn.XLOOKUP(M341,[9]【SUIT】合同静态信息表!$B:$B,[9]【SUIT】合同静态信息表!$BF:$BF)</f>
        <v>福建分公司</v>
      </c>
      <c r="P341">
        <f>COUNTIFS($M$2:M341,M341)</f>
        <v>1</v>
      </c>
      <c r="Q341" t="str">
        <f>M341</f>
        <v>C0CJFJ-FW-T-2025121</v>
      </c>
    </row>
    <row r="342" spans="1:17" ht="14.25" x14ac:dyDescent="0.15">
      <c r="A342" t="s">
        <v>1318</v>
      </c>
      <c r="B342" t="s">
        <v>1319</v>
      </c>
      <c r="D342" t="s">
        <v>397</v>
      </c>
      <c r="E342" t="str">
        <f>_xlfn.XLOOKUP(A342,[9]【SUIT】合同静态信息表!$B:$B,[9]【SUIT】合同静态信息表!$BF:$BF)</f>
        <v>数字建造中心</v>
      </c>
      <c r="F342">
        <f>COUNTIFS($A$2:A342,A342)</f>
        <v>1</v>
      </c>
      <c r="G342" t="str">
        <f t="shared" si="50"/>
        <v>ZHT2024040200032</v>
      </c>
      <c r="L342" s="13" t="s">
        <v>1320</v>
      </c>
      <c r="M342" s="25" t="s">
        <v>1089</v>
      </c>
      <c r="N342" s="14">
        <v>1536266</v>
      </c>
      <c r="O342" t="str">
        <f>_xlfn.XLOOKUP(M342,[9]【SUIT】合同静态信息表!$B:$B,[9]【SUIT】合同静态信息表!$BF:$BF)</f>
        <v>市场经营拓展中心</v>
      </c>
      <c r="P342">
        <f>COUNTIFS($M$2:M342,M342)</f>
        <v>2</v>
      </c>
    </row>
    <row r="343" spans="1:17" ht="14.25" x14ac:dyDescent="0.15">
      <c r="A343" t="s">
        <v>1298</v>
      </c>
      <c r="B343" t="s">
        <v>1321</v>
      </c>
      <c r="D343" t="s">
        <v>397</v>
      </c>
      <c r="E343" t="str">
        <f>_xlfn.XLOOKUP(A343,[9]【SUIT】合同静态信息表!$B:$B,[9]【SUIT】合同静态信息表!$BF:$BF)</f>
        <v>数智管理中心</v>
      </c>
      <c r="F343">
        <f>COUNTIFS($A$2:A343,A343)</f>
        <v>2</v>
      </c>
      <c r="L343" s="13" t="s">
        <v>1322</v>
      </c>
      <c r="M343" s="13" t="s">
        <v>1323</v>
      </c>
      <c r="N343" s="14">
        <v>336072</v>
      </c>
      <c r="O343" t="str">
        <f>_xlfn.XLOOKUP(M343,[9]【SUIT】合同静态信息表!$B:$B,[9]【SUIT】合同静态信息表!$BF:$BF)</f>
        <v>数字建造中心</v>
      </c>
      <c r="P343">
        <f>COUNTIFS($M$2:M343,M343)</f>
        <v>1</v>
      </c>
      <c r="Q343" t="str">
        <f>M343</f>
        <v>C0CJSJ-FW-T-2025129</v>
      </c>
    </row>
    <row r="344" spans="1:17" ht="14.25" x14ac:dyDescent="0.15">
      <c r="A344" t="s">
        <v>1143</v>
      </c>
      <c r="D344" s="24">
        <v>140790</v>
      </c>
      <c r="E344" t="str">
        <f>_xlfn.XLOOKUP(A344,[9]【SUIT】合同静态信息表!$B:$B,[9]【SUIT】合同静态信息表!$BF:$BF)</f>
        <v>福建分公司</v>
      </c>
      <c r="F344">
        <f>COUNTIFS($A$2:A344,A344)</f>
        <v>1</v>
      </c>
      <c r="G344" t="str">
        <f t="shared" si="50"/>
        <v>ZHT2023092800102</v>
      </c>
      <c r="L344" s="13" t="s">
        <v>1324</v>
      </c>
      <c r="M344" s="25" t="s">
        <v>686</v>
      </c>
      <c r="N344" s="14">
        <v>211500</v>
      </c>
      <c r="O344" t="str">
        <f>_xlfn.XLOOKUP(M344,[9]【SUIT】合同静态信息表!$B:$B,[9]【SUIT】合同静态信息表!$BF:$BF)</f>
        <v>数智管理中心</v>
      </c>
      <c r="P344">
        <f>COUNTIFS($M$2:M344,M344)</f>
        <v>1</v>
      </c>
      <c r="Q344" t="str">
        <f>M344</f>
        <v>ZHT2024112200144</v>
      </c>
    </row>
    <row r="345" spans="1:17" ht="14.25" x14ac:dyDescent="0.15">
      <c r="A345" t="s">
        <v>700</v>
      </c>
      <c r="D345" t="s">
        <v>397</v>
      </c>
      <c r="E345" t="str">
        <f>_xlfn.XLOOKUP(A345,[9]【SUIT】合同静态信息表!$B:$B,[9]【SUIT】合同静态信息表!$BF:$BF)</f>
        <v>福建分公司</v>
      </c>
      <c r="F345">
        <f>COUNTIFS($A$2:A345,A345)</f>
        <v>3</v>
      </c>
      <c r="L345" s="13" t="s">
        <v>1325</v>
      </c>
      <c r="M345" s="25" t="s">
        <v>693</v>
      </c>
      <c r="N345" s="14">
        <v>800000</v>
      </c>
      <c r="O345" t="str">
        <f>_xlfn.XLOOKUP(M345,[9]【SUIT】合同静态信息表!$B:$B,[9]【SUIT】合同静态信息表!$BF:$BF)</f>
        <v>数智管理中心</v>
      </c>
      <c r="P345">
        <f>COUNTIFS($M$2:M345,M345)</f>
        <v>1</v>
      </c>
      <c r="Q345" t="str">
        <f>M345</f>
        <v>SZJT202570002</v>
      </c>
    </row>
    <row r="346" spans="1:17" ht="14.25" x14ac:dyDescent="0.15">
      <c r="A346" t="s">
        <v>1191</v>
      </c>
      <c r="D346" s="24">
        <v>216000</v>
      </c>
      <c r="E346" t="str">
        <f>_xlfn.XLOOKUP(A346,[9]【SUIT】合同静态信息表!$B:$B,[9]【SUIT】合同静态信息表!$BF:$BF)</f>
        <v>数智管理中心</v>
      </c>
      <c r="F346">
        <f>COUNTIFS($A$2:A346,A346)</f>
        <v>2</v>
      </c>
      <c r="L346" s="13" t="s">
        <v>1326</v>
      </c>
      <c r="M346" s="25" t="s">
        <v>651</v>
      </c>
      <c r="N346" s="14">
        <v>17799.990000000002</v>
      </c>
      <c r="O346" t="str">
        <f>_xlfn.XLOOKUP(M346,[9]【SUIT】合同静态信息表!$B:$B,[9]【SUIT】合同静态信息表!$BF:$BF)</f>
        <v>广东分公司</v>
      </c>
      <c r="P346">
        <f>COUNTIFS($M$2:M346,M346)</f>
        <v>2</v>
      </c>
    </row>
    <row r="347" spans="1:17" ht="14.25" x14ac:dyDescent="0.15">
      <c r="A347" t="s">
        <v>822</v>
      </c>
      <c r="D347" s="24">
        <v>10002.85</v>
      </c>
      <c r="E347" t="str">
        <f>_xlfn.XLOOKUP(A347,[9]【SUIT】合同静态信息表!$B:$B,[9]【SUIT】合同静态信息表!$BF:$BF)</f>
        <v>数字建造中心</v>
      </c>
      <c r="F347">
        <f>COUNTIFS($A$2:A347,A347)</f>
        <v>3</v>
      </c>
      <c r="L347" s="13" t="s">
        <v>1327</v>
      </c>
      <c r="M347" s="13" t="s">
        <v>1328</v>
      </c>
      <c r="N347" s="14">
        <v>1127115</v>
      </c>
      <c r="O347" t="str">
        <f>_xlfn.XLOOKUP(M347,[9]【SUIT】合同静态信息表!$B:$B,[9]【SUIT】合同静态信息表!$BF:$BF)</f>
        <v>广东分公司</v>
      </c>
      <c r="P347">
        <f>COUNTIFS($M$2:M347,M347)</f>
        <v>1</v>
      </c>
      <c r="Q347" t="str">
        <f>M347</f>
        <v>C0CJGD-FW-T-2025096</v>
      </c>
    </row>
    <row r="348" spans="1:17" ht="14.25" x14ac:dyDescent="0.15">
      <c r="A348" t="s">
        <v>825</v>
      </c>
      <c r="D348" s="24">
        <v>30022.57</v>
      </c>
      <c r="E348" t="str">
        <f>_xlfn.XLOOKUP(A348,[9]【SUIT】合同静态信息表!$B:$B,[9]【SUIT】合同静态信息表!$BF:$BF)</f>
        <v>数字建造中心</v>
      </c>
      <c r="F348">
        <f>COUNTIFS($A$2:A348,A348)</f>
        <v>2</v>
      </c>
      <c r="L348" s="13" t="s">
        <v>1329</v>
      </c>
      <c r="M348" s="25" t="s">
        <v>460</v>
      </c>
      <c r="N348" s="14">
        <v>64867</v>
      </c>
      <c r="O348" t="str">
        <f>_xlfn.XLOOKUP(M348,[9]【SUIT】合同静态信息表!$B:$B,[9]【SUIT】合同静态信息表!$BF:$BF)</f>
        <v>广东分公司</v>
      </c>
      <c r="P348">
        <f>COUNTIFS($M$2:M348,M348)</f>
        <v>3</v>
      </c>
    </row>
    <row r="349" spans="1:17" ht="14.25" x14ac:dyDescent="0.15">
      <c r="A349" t="s">
        <v>827</v>
      </c>
      <c r="D349" s="24">
        <v>30022.57</v>
      </c>
      <c r="E349" t="str">
        <f>_xlfn.XLOOKUP(A349,[9]【SUIT】合同静态信息表!$B:$B,[9]【SUIT】合同静态信息表!$BF:$BF)</f>
        <v>数字建造中心</v>
      </c>
      <c r="F349">
        <f>COUNTIFS($A$2:A349,A349)</f>
        <v>2</v>
      </c>
      <c r="L349" s="13" t="s">
        <v>1330</v>
      </c>
      <c r="M349" s="25" t="s">
        <v>1331</v>
      </c>
      <c r="N349" s="14">
        <v>1706287.91</v>
      </c>
      <c r="O349" t="str">
        <f>_xlfn.XLOOKUP(M349,[9]【SUIT】合同静态信息表!$B:$B,[9]【SUIT】合同静态信息表!$BF:$BF)</f>
        <v>市场经营拓展中心</v>
      </c>
      <c r="P349">
        <f>COUNTIFS($M$2:M349,M349)</f>
        <v>1</v>
      </c>
      <c r="Q349" t="str">
        <f>M349</f>
        <v>C0CJSC-FW-T/W-2025054</v>
      </c>
    </row>
    <row r="350" spans="1:17" ht="14.25" x14ac:dyDescent="0.15">
      <c r="A350" t="s">
        <v>825</v>
      </c>
      <c r="D350" s="24">
        <v>145500</v>
      </c>
      <c r="E350" t="str">
        <f>_xlfn.XLOOKUP(A350,[9]【SUIT】合同静态信息表!$B:$B,[9]【SUIT】合同静态信息表!$BF:$BF)</f>
        <v>数字建造中心</v>
      </c>
      <c r="F350">
        <f>COUNTIFS($A$2:A350,A350)</f>
        <v>3</v>
      </c>
      <c r="L350" s="13" t="s">
        <v>1330</v>
      </c>
      <c r="M350" s="25" t="s">
        <v>1331</v>
      </c>
      <c r="N350" s="14">
        <v>911800.29</v>
      </c>
      <c r="O350" t="str">
        <f>_xlfn.XLOOKUP(M350,[9]【SUIT】合同静态信息表!$B:$B,[9]【SUIT】合同静态信息表!$BF:$BF)</f>
        <v>市场经营拓展中心</v>
      </c>
      <c r="P350">
        <f>COUNTIFS($M$2:M350,M350)</f>
        <v>2</v>
      </c>
    </row>
    <row r="351" spans="1:17" ht="14.25" x14ac:dyDescent="0.15">
      <c r="A351" t="s">
        <v>827</v>
      </c>
      <c r="D351" s="24">
        <v>145500</v>
      </c>
      <c r="E351" t="str">
        <f>_xlfn.XLOOKUP(A351,[9]【SUIT】合同静态信息表!$B:$B,[9]【SUIT】合同静态信息表!$BF:$BF)</f>
        <v>数字建造中心</v>
      </c>
      <c r="F351">
        <f>COUNTIFS($A$2:A351,A351)</f>
        <v>3</v>
      </c>
      <c r="L351" s="13" t="s">
        <v>1332</v>
      </c>
      <c r="M351" s="13" t="s">
        <v>1333</v>
      </c>
      <c r="N351" s="14">
        <v>502180</v>
      </c>
      <c r="O351" t="str">
        <f>_xlfn.XLOOKUP(M351,[9]【SUIT】合同静态信息表!$B:$B,[9]【SUIT】合同静态信息表!$BF:$BF)</f>
        <v>数字建造中心</v>
      </c>
      <c r="P351">
        <f>COUNTIFS($M$2:M351,M351)</f>
        <v>1</v>
      </c>
      <c r="Q351" t="str">
        <f>M351</f>
        <v>C0CJSJ--T-2025103</v>
      </c>
    </row>
    <row r="352" spans="1:17" ht="14.25" x14ac:dyDescent="0.15">
      <c r="A352" t="s">
        <v>393</v>
      </c>
      <c r="D352" s="24">
        <v>1909000</v>
      </c>
      <c r="E352" t="str">
        <f>_xlfn.XLOOKUP(A352,[9]【SUIT】合同静态信息表!$B:$B,[9]【SUIT】合同静态信息表!$BF:$BF)</f>
        <v>数字建造中心</v>
      </c>
      <c r="F352">
        <f>COUNTIFS($A$2:A352,A352)</f>
        <v>2</v>
      </c>
      <c r="L352" s="13" t="s">
        <v>1299</v>
      </c>
      <c r="M352" s="25" t="s">
        <v>1300</v>
      </c>
      <c r="N352" s="14">
        <v>1343218.52</v>
      </c>
      <c r="O352" t="str">
        <f>_xlfn.XLOOKUP(M352,[9]【SUIT】合同静态信息表!$B:$B,[9]【SUIT】合同静态信息表!$BF:$BF)</f>
        <v>数字建造中心</v>
      </c>
      <c r="P352">
        <f>COUNTIFS($M$2:M352,M352)</f>
        <v>2</v>
      </c>
    </row>
    <row r="353" spans="1:17" ht="14.25" x14ac:dyDescent="0.15">
      <c r="A353" t="s">
        <v>1334</v>
      </c>
      <c r="D353" s="24">
        <v>1000</v>
      </c>
      <c r="E353" t="str">
        <f>_xlfn.XLOOKUP(A353,[9]【SUIT】合同静态信息表!$B:$B,[9]【SUIT】合同静态信息表!$BF:$BF)</f>
        <v>数智管理中心</v>
      </c>
      <c r="F353">
        <f>COUNTIFS($A$2:A353,A353)</f>
        <v>1</v>
      </c>
      <c r="G353" t="str">
        <f t="shared" ref="G353:G357" si="51">A353</f>
        <v>ZHT2023120600149</v>
      </c>
      <c r="L353" s="13" t="s">
        <v>1335</v>
      </c>
      <c r="M353" s="13" t="s">
        <v>756</v>
      </c>
      <c r="N353" s="14">
        <v>63410</v>
      </c>
      <c r="O353" t="str">
        <f>_xlfn.XLOOKUP(M353,[9]【SUIT】合同静态信息表!$B:$B,[9]【SUIT】合同静态信息表!$BF:$BF)</f>
        <v>广东分公司</v>
      </c>
      <c r="P353">
        <f>COUNTIFS($M$2:M353,M353)</f>
        <v>1</v>
      </c>
      <c r="Q353" t="str">
        <f t="shared" ref="Q353:Q363" si="52">M353</f>
        <v>ZHT2020120700106</v>
      </c>
    </row>
    <row r="354" spans="1:17" ht="14.25" x14ac:dyDescent="0.15">
      <c r="A354" t="s">
        <v>1334</v>
      </c>
      <c r="D354" s="24">
        <v>21000</v>
      </c>
      <c r="E354" t="str">
        <f>_xlfn.XLOOKUP(A354,[9]【SUIT】合同静态信息表!$B:$B,[9]【SUIT】合同静态信息表!$BF:$BF)</f>
        <v>数智管理中心</v>
      </c>
      <c r="F354">
        <f>COUNTIFS($A$2:A354,A354)</f>
        <v>2</v>
      </c>
      <c r="L354" s="13" t="s">
        <v>1336</v>
      </c>
      <c r="M354" s="13" t="s">
        <v>1337</v>
      </c>
      <c r="N354" s="14">
        <v>1080000</v>
      </c>
      <c r="O354" t="str">
        <f>_xlfn.XLOOKUP(M354,[9]【SUIT】合同静态信息表!$B:$B,[9]【SUIT】合同静态信息表!$BF:$BF)</f>
        <v>智能运管中心</v>
      </c>
      <c r="P354">
        <f>COUNTIFS($M$2:M354,M354)</f>
        <v>1</v>
      </c>
      <c r="Q354" t="str">
        <f t="shared" si="52"/>
        <v>ZHT2024122400171</v>
      </c>
    </row>
    <row r="355" spans="1:17" ht="14.25" x14ac:dyDescent="0.15">
      <c r="A355" t="s">
        <v>996</v>
      </c>
      <c r="D355" s="24">
        <v>190000</v>
      </c>
      <c r="E355" t="str">
        <f>_xlfn.XLOOKUP(A355,[9]【SUIT】合同静态信息表!$B:$B,[9]【SUIT】合同静态信息表!$BF:$BF)</f>
        <v>数字建造中心</v>
      </c>
      <c r="F355">
        <f>COUNTIFS($A$2:A355,A355)</f>
        <v>1</v>
      </c>
      <c r="G355" t="str">
        <f t="shared" si="51"/>
        <v>ZHT2023102400119</v>
      </c>
      <c r="L355" s="13" t="s">
        <v>1338</v>
      </c>
      <c r="M355" s="13" t="s">
        <v>769</v>
      </c>
      <c r="N355" s="14">
        <v>545690</v>
      </c>
      <c r="O355" t="str">
        <f>_xlfn.XLOOKUP(M355,[9]【SUIT】合同静态信息表!$B:$B,[9]【SUIT】合同静态信息表!$BF:$BF)</f>
        <v>广东分公司</v>
      </c>
      <c r="P355">
        <f>COUNTIFS($M$2:M355,M355)</f>
        <v>1</v>
      </c>
      <c r="Q355" t="str">
        <f t="shared" si="52"/>
        <v>ZHT2025022000021</v>
      </c>
    </row>
    <row r="356" spans="1:17" ht="14.25" x14ac:dyDescent="0.15">
      <c r="A356" t="s">
        <v>936</v>
      </c>
      <c r="D356" s="24">
        <v>118530</v>
      </c>
      <c r="E356" t="str">
        <f>_xlfn.XLOOKUP(A356,[9]【SUIT】合同静态信息表!$B:$B,[9]【SUIT】合同静态信息表!$BF:$BF)</f>
        <v>广东分公司</v>
      </c>
      <c r="F356">
        <f>COUNTIFS($A$2:A356,A356)</f>
        <v>2</v>
      </c>
      <c r="L356" s="13" t="s">
        <v>1339</v>
      </c>
      <c r="M356" s="13" t="s">
        <v>1340</v>
      </c>
      <c r="N356" s="14">
        <v>742500</v>
      </c>
      <c r="O356" t="str">
        <f>_xlfn.XLOOKUP(M356,[9]【SUIT】合同静态信息表!$B:$B,[9]【SUIT】合同静态信息表!$BF:$BF)</f>
        <v>数智管理中心</v>
      </c>
      <c r="P356">
        <f>COUNTIFS($M$2:M356,M356)</f>
        <v>1</v>
      </c>
      <c r="Q356" t="str">
        <f t="shared" si="52"/>
        <v>C0CJSG-FW-T-2025115</v>
      </c>
    </row>
    <row r="357" spans="1:17" ht="14.25" x14ac:dyDescent="0.15">
      <c r="A357" t="s">
        <v>1341</v>
      </c>
      <c r="D357" s="24">
        <v>49900</v>
      </c>
      <c r="E357" t="str">
        <f>_xlfn.XLOOKUP(A357,[9]【SUIT】合同静态信息表!$B:$B,[9]【SUIT】合同静态信息表!$BF:$BF)</f>
        <v>数智管理中心</v>
      </c>
      <c r="F357">
        <f>COUNTIFS($A$2:A357,A357)</f>
        <v>1</v>
      </c>
      <c r="G357" t="str">
        <f t="shared" si="51"/>
        <v>ZHT2024061900075</v>
      </c>
      <c r="L357" s="13" t="s">
        <v>1342</v>
      </c>
      <c r="M357" s="13" t="s">
        <v>1343</v>
      </c>
      <c r="N357" s="14">
        <v>1598269</v>
      </c>
      <c r="O357" t="str">
        <f>_xlfn.XLOOKUP(M357,[9]【SUIT】合同静态信息表!$B:$B,[9]【SUIT】合同静态信息表!$BF:$BF)</f>
        <v>智能运管中心</v>
      </c>
      <c r="P357">
        <f>COUNTIFS($M$2:M357,M357)</f>
        <v>1</v>
      </c>
      <c r="Q357" t="str">
        <f t="shared" si="52"/>
        <v>C0CJZY-FW-T-2025120</v>
      </c>
    </row>
    <row r="358" spans="1:17" ht="14.25" x14ac:dyDescent="0.15">
      <c r="A358" t="s">
        <v>942</v>
      </c>
      <c r="D358" s="24">
        <v>166950</v>
      </c>
      <c r="E358" t="str">
        <f>_xlfn.XLOOKUP(A358,[9]【SUIT】合同静态信息表!$B:$B,[9]【SUIT】合同静态信息表!$BF:$BF)</f>
        <v>福建分公司</v>
      </c>
      <c r="F358">
        <f>COUNTIFS($A$2:A358,A358)</f>
        <v>2</v>
      </c>
      <c r="L358" s="13" t="s">
        <v>1344</v>
      </c>
      <c r="M358" s="13" t="s">
        <v>432</v>
      </c>
      <c r="N358" s="14">
        <v>132400</v>
      </c>
      <c r="O358" t="str">
        <f>_xlfn.XLOOKUP(M358,[9]【SUIT】合同静态信息表!$B:$B,[9]【SUIT】合同静态信息表!$BF:$BF)</f>
        <v>数字建造中心</v>
      </c>
      <c r="P358">
        <f>COUNTIFS($M$2:M358,M358)</f>
        <v>1</v>
      </c>
      <c r="Q358" t="str">
        <f t="shared" si="52"/>
        <v>ZHT2024081400093</v>
      </c>
    </row>
    <row r="359" spans="1:17" ht="14.25" x14ac:dyDescent="0.15">
      <c r="A359" t="s">
        <v>939</v>
      </c>
      <c r="D359" s="24">
        <v>32600</v>
      </c>
      <c r="E359" t="str">
        <f>_xlfn.XLOOKUP(A359,[9]【SUIT】合同静态信息表!$B:$B,[9]【SUIT】合同静态信息表!$BF:$BF)</f>
        <v>福建分公司</v>
      </c>
      <c r="F359">
        <f>COUNTIFS($A$2:A359,A359)</f>
        <v>2</v>
      </c>
      <c r="L359" s="13" t="s">
        <v>1345</v>
      </c>
      <c r="M359" s="13" t="s">
        <v>1346</v>
      </c>
      <c r="N359" s="14">
        <v>215686.39999999999</v>
      </c>
      <c r="O359" t="str">
        <f>_xlfn.XLOOKUP(M359,[9]【SUIT】合同静态信息表!$B:$B,[9]【SUIT】合同静态信息表!$BF:$BF)</f>
        <v>广东分公司</v>
      </c>
      <c r="P359">
        <f>COUNTIFS($M$2:M359,M359)</f>
        <v>1</v>
      </c>
      <c r="Q359" t="str">
        <f t="shared" si="52"/>
        <v>ZHT2025030300023</v>
      </c>
    </row>
    <row r="360" spans="1:17" ht="14.25" x14ac:dyDescent="0.15">
      <c r="A360" t="s">
        <v>545</v>
      </c>
      <c r="D360" s="24">
        <v>55904.91</v>
      </c>
      <c r="E360" t="str">
        <f>_xlfn.XLOOKUP(A360,[9]【SUIT】合同静态信息表!$B:$B,[9]【SUIT】合同静态信息表!$BF:$BF)</f>
        <v>广东分公司</v>
      </c>
      <c r="F360">
        <f>COUNTIFS($A$2:A360,A360)</f>
        <v>4</v>
      </c>
      <c r="L360" s="13" t="s">
        <v>1347</v>
      </c>
      <c r="M360" s="13" t="s">
        <v>1348</v>
      </c>
      <c r="N360" s="14">
        <v>1261016</v>
      </c>
      <c r="O360" t="str">
        <f>_xlfn.XLOOKUP(M360,[9]【SUIT】合同静态信息表!$B:$B,[9]【SUIT】合同静态信息表!$BF:$BF)</f>
        <v>广东分公司</v>
      </c>
      <c r="P360">
        <f>COUNTIFS($M$2:M360,M360)</f>
        <v>1</v>
      </c>
      <c r="Q360" t="str">
        <f t="shared" si="52"/>
        <v>C0CJGD-FW-T-2025099</v>
      </c>
    </row>
    <row r="361" spans="1:17" ht="14.25" x14ac:dyDescent="0.15">
      <c r="A361" t="s">
        <v>386</v>
      </c>
      <c r="D361" s="24">
        <v>3368646.51</v>
      </c>
      <c r="E361" t="str">
        <f>_xlfn.XLOOKUP(A361,[9]【SUIT】合同静态信息表!$B:$B,[9]【SUIT】合同静态信息表!$BF:$BF)</f>
        <v>数字建造中心</v>
      </c>
      <c r="F361">
        <f>COUNTIFS($A$2:A361,A361)</f>
        <v>5</v>
      </c>
      <c r="L361" s="13" t="s">
        <v>1349</v>
      </c>
      <c r="M361" s="13" t="s">
        <v>449</v>
      </c>
      <c r="N361" s="14">
        <v>929233.06</v>
      </c>
      <c r="O361" t="str">
        <f>_xlfn.XLOOKUP(M361,[9]【SUIT】合同静态信息表!$B:$B,[9]【SUIT】合同静态信息表!$BF:$BF)</f>
        <v>数字建造中心</v>
      </c>
      <c r="P361">
        <f>COUNTIFS($M$2:M361,M361)</f>
        <v>1</v>
      </c>
      <c r="Q361" t="str">
        <f t="shared" si="52"/>
        <v>ZHT2025031800029</v>
      </c>
    </row>
    <row r="362" spans="1:17" ht="14.25" x14ac:dyDescent="0.15">
      <c r="A362" t="s">
        <v>1307</v>
      </c>
      <c r="D362" s="24">
        <v>26781.31</v>
      </c>
      <c r="E362" t="str">
        <f>_xlfn.XLOOKUP(A362,[9]【SUIT】合同静态信息表!$B:$B,[9]【SUIT】合同静态信息表!$BF:$BF)</f>
        <v>智能运管中心</v>
      </c>
      <c r="F362">
        <f>COUNTIFS($A$2:A362,A362)</f>
        <v>2</v>
      </c>
      <c r="L362" s="13" t="s">
        <v>1350</v>
      </c>
      <c r="M362" s="13" t="s">
        <v>1351</v>
      </c>
      <c r="N362" s="14">
        <v>1000000</v>
      </c>
      <c r="O362" t="str">
        <f>_xlfn.XLOOKUP(M362,[9]【SUIT】合同静态信息表!$B:$B,[9]【SUIT】合同静态信息表!$BF:$BF)</f>
        <v>数字建造中心</v>
      </c>
      <c r="P362">
        <f>COUNTIFS($M$2:M362,M362)</f>
        <v>1</v>
      </c>
      <c r="Q362" t="str">
        <f t="shared" si="52"/>
        <v>C0CJSJ-FW-T-2025138</v>
      </c>
    </row>
    <row r="363" spans="1:17" ht="14.25" x14ac:dyDescent="0.15">
      <c r="A363" t="s">
        <v>1352</v>
      </c>
      <c r="D363" s="24">
        <v>200000</v>
      </c>
      <c r="E363" t="str">
        <f>_xlfn.XLOOKUP(A363,[9]【SUIT】合同静态信息表!$B:$B,[9]【SUIT】合同静态信息表!$BF:$BF)</f>
        <v>市场经营拓展中心</v>
      </c>
      <c r="F363">
        <f>COUNTIFS($A$2:A363,A363)</f>
        <v>1</v>
      </c>
      <c r="G363" t="str">
        <f>A363</f>
        <v>ZHT2024040700035</v>
      </c>
      <c r="L363" s="13" t="s">
        <v>1353</v>
      </c>
      <c r="M363" s="25" t="s">
        <v>1208</v>
      </c>
      <c r="N363" s="14">
        <v>149500</v>
      </c>
      <c r="O363" t="str">
        <f>_xlfn.XLOOKUP(M363,[9]【SUIT】合同静态信息表!$B:$B,[9]【SUIT】合同静态信息表!$BF:$BF)</f>
        <v>智能运管中心</v>
      </c>
      <c r="P363">
        <f>COUNTIFS($M$2:M363,M363)</f>
        <v>1</v>
      </c>
      <c r="Q363" t="str">
        <f t="shared" si="52"/>
        <v>ZHT2023110100131</v>
      </c>
    </row>
    <row r="364" spans="1:17" ht="14.25" x14ac:dyDescent="0.15">
      <c r="A364" t="s">
        <v>1354</v>
      </c>
      <c r="D364" s="24">
        <v>150000</v>
      </c>
      <c r="E364" t="str">
        <f>_xlfn.XLOOKUP(A364,[9]【SUIT】合同静态信息表!$B:$B,[9]【SUIT】合同静态信息表!$BF:$BF)</f>
        <v>数智管理中心</v>
      </c>
      <c r="F364">
        <f>COUNTIFS($A$2:A364,A364)</f>
        <v>1</v>
      </c>
      <c r="G364" t="str">
        <f>A364</f>
        <v>ZHT2024012600013</v>
      </c>
      <c r="L364" s="13" t="s">
        <v>1355</v>
      </c>
      <c r="M364" s="25" t="s">
        <v>793</v>
      </c>
      <c r="N364" s="14">
        <v>300300</v>
      </c>
      <c r="O364" t="str">
        <f>_xlfn.XLOOKUP(M364,[9]【SUIT】合同静态信息表!$B:$B,[9]【SUIT】合同静态信息表!$BF:$BF)</f>
        <v>福建分公司</v>
      </c>
      <c r="P364">
        <f>COUNTIFS($M$2:M364,M364)</f>
        <v>2</v>
      </c>
    </row>
    <row r="365" spans="1:17" ht="14.25" x14ac:dyDescent="0.15">
      <c r="A365" t="s">
        <v>963</v>
      </c>
      <c r="D365" s="24">
        <v>2129480</v>
      </c>
      <c r="E365" t="str">
        <f>_xlfn.XLOOKUP(A365,[9]【SUIT】合同静态信息表!$B:$B,[9]【SUIT】合同静态信息表!$BF:$BF)</f>
        <v>数字建造中心</v>
      </c>
      <c r="F365">
        <f>COUNTIFS($A$2:A365,A365)</f>
        <v>5</v>
      </c>
      <c r="L365" s="13" t="s">
        <v>1356</v>
      </c>
      <c r="M365" s="25" t="s">
        <v>1183</v>
      </c>
      <c r="N365" s="14">
        <v>404640</v>
      </c>
      <c r="O365" t="str">
        <f>_xlfn.XLOOKUP(M365,[9]【SUIT】合同静态信息表!$B:$B,[9]【SUIT】合同静态信息表!$BF:$BF)</f>
        <v>广东分公司</v>
      </c>
      <c r="P365">
        <f>COUNTIFS($M$2:M365,M365)</f>
        <v>2</v>
      </c>
    </row>
    <row r="366" spans="1:17" ht="14.25" x14ac:dyDescent="0.15">
      <c r="A366" t="s">
        <v>774</v>
      </c>
      <c r="D366" t="s">
        <v>397</v>
      </c>
      <c r="E366" t="str">
        <f>_xlfn.XLOOKUP(A366,[9]【SUIT】合同静态信息表!$B:$B,[9]【SUIT】合同静态信息表!$BF:$BF)</f>
        <v>数智管理中心</v>
      </c>
      <c r="F366">
        <f>COUNTIFS($A$2:A366,A366)</f>
        <v>2</v>
      </c>
      <c r="L366" s="13" t="s">
        <v>1357</v>
      </c>
      <c r="M366" s="13" t="s">
        <v>1358</v>
      </c>
      <c r="N366" s="14">
        <v>1835200</v>
      </c>
      <c r="O366" t="str">
        <f>_xlfn.XLOOKUP(M366,[9]【SUIT】合同静态信息表!$B:$B,[9]【SUIT】合同静态信息表!$BF:$BF)</f>
        <v>智能运管中心</v>
      </c>
      <c r="P366">
        <f>COUNTIFS($M$2:M366,M366)</f>
        <v>1</v>
      </c>
      <c r="Q366" t="str">
        <f>M366</f>
        <v>C0CJZY-FW-T/W-2025058</v>
      </c>
    </row>
    <row r="367" spans="1:17" ht="14.25" x14ac:dyDescent="0.15">
      <c r="A367" t="s">
        <v>745</v>
      </c>
      <c r="D367" s="24">
        <v>22100</v>
      </c>
      <c r="E367" t="str">
        <f>_xlfn.XLOOKUP(A367,[9]【SUIT】合同静态信息表!$B:$B,[9]【SUIT】合同静态信息表!$BF:$BF)</f>
        <v>广东分公司</v>
      </c>
      <c r="F367">
        <f>COUNTIFS($A$2:A367,A367)</f>
        <v>3</v>
      </c>
      <c r="L367" s="13" t="s">
        <v>1359</v>
      </c>
      <c r="M367" s="13" t="s">
        <v>701</v>
      </c>
      <c r="N367" s="14">
        <v>108500</v>
      </c>
      <c r="O367" t="str">
        <f>_xlfn.XLOOKUP(M367,[9]【SUIT】合同静态信息表!$B:$B,[9]【SUIT】合同静态信息表!$BF:$BF)</f>
        <v>数智管理中心</v>
      </c>
      <c r="P367">
        <f>COUNTIFS($M$2:M367,M367)</f>
        <v>1</v>
      </c>
      <c r="Q367" t="str">
        <f>M367</f>
        <v>C0CJSG-FW-T-2025005</v>
      </c>
    </row>
    <row r="368" spans="1:17" ht="14.25" x14ac:dyDescent="0.15">
      <c r="A368" t="s">
        <v>879</v>
      </c>
      <c r="D368" t="s">
        <v>397</v>
      </c>
      <c r="E368" t="str">
        <f>_xlfn.XLOOKUP(A368,[9]【SUIT】合同静态信息表!$B:$B,[9]【SUIT】合同静态信息表!$BF:$BF)</f>
        <v>数字建造中心</v>
      </c>
      <c r="F368">
        <f>COUNTIFS($A$2:A368,A368)</f>
        <v>2</v>
      </c>
      <c r="L368" s="13" t="s">
        <v>1355</v>
      </c>
      <c r="M368" s="25" t="s">
        <v>793</v>
      </c>
      <c r="N368" s="14">
        <v>300300</v>
      </c>
      <c r="O368" t="str">
        <f>_xlfn.XLOOKUP(M368,[9]【SUIT】合同静态信息表!$B:$B,[9]【SUIT】合同静态信息表!$BF:$BF)</f>
        <v>福建分公司</v>
      </c>
      <c r="P368">
        <f>COUNTIFS($M$2:M368,M368)</f>
        <v>3</v>
      </c>
    </row>
    <row r="369" spans="1:17" ht="14.25" x14ac:dyDescent="0.15">
      <c r="A369" t="s">
        <v>1360</v>
      </c>
      <c r="D369" s="24">
        <v>-77000</v>
      </c>
      <c r="E369" t="str">
        <f>_xlfn.XLOOKUP(A369,[9]【SUIT】合同静态信息表!$B:$B,[9]【SUIT】合同静态信息表!$BF:$BF)</f>
        <v>数智管理中心</v>
      </c>
      <c r="F369">
        <f>COUNTIFS($A$2:A369,A369)</f>
        <v>1</v>
      </c>
      <c r="G369" t="str">
        <f t="shared" ref="G369:G374" si="53">A369</f>
        <v>ZHT2024112200145</v>
      </c>
      <c r="L369" s="13" t="s">
        <v>1361</v>
      </c>
      <c r="M369" s="25" t="s">
        <v>1362</v>
      </c>
      <c r="N369" s="14">
        <v>904990.9</v>
      </c>
      <c r="O369" t="str">
        <f>_xlfn.XLOOKUP(M369,[9]【SUIT】合同静态信息表!$B:$B,[9]【SUIT】合同静态信息表!$BF:$BF)</f>
        <v>智能运管中心</v>
      </c>
      <c r="P369">
        <f>COUNTIFS($M$2:M369,M369)</f>
        <v>1</v>
      </c>
      <c r="Q369" t="str">
        <f>M369</f>
        <v>C0CJZY-FW-T-2025009</v>
      </c>
    </row>
    <row r="370" spans="1:17" ht="14.25" x14ac:dyDescent="0.15">
      <c r="A370" t="s">
        <v>1363</v>
      </c>
      <c r="D370" t="s">
        <v>397</v>
      </c>
      <c r="E370" t="str">
        <f>_xlfn.XLOOKUP(A370,[9]【SUIT】合同静态信息表!$B:$B,[9]【SUIT】合同静态信息表!$BF:$BF)</f>
        <v>数字建造中心</v>
      </c>
      <c r="F370">
        <f>COUNTIFS($A$2:A370,A370)</f>
        <v>1</v>
      </c>
      <c r="G370" t="str">
        <f t="shared" si="53"/>
        <v>ZHT2024061800074</v>
      </c>
      <c r="L370" s="13" t="s">
        <v>1364</v>
      </c>
      <c r="M370" s="13" t="s">
        <v>529</v>
      </c>
      <c r="N370" s="14">
        <v>278820</v>
      </c>
      <c r="O370" t="str">
        <f>_xlfn.XLOOKUP(M370,[9]【SUIT】合同静态信息表!$B:$B,[9]【SUIT】合同静态信息表!$BF:$BF)</f>
        <v>数字建造中心</v>
      </c>
      <c r="P370">
        <f>COUNTIFS($M$2:M370,M370)</f>
        <v>1</v>
      </c>
      <c r="Q370" t="str">
        <f>M370</f>
        <v>C0CJSJ-FW-T-2025118</v>
      </c>
    </row>
    <row r="371" spans="1:17" ht="14.25" x14ac:dyDescent="0.15">
      <c r="A371" t="s">
        <v>700</v>
      </c>
      <c r="D371" t="s">
        <v>397</v>
      </c>
      <c r="E371" t="str">
        <f>_xlfn.XLOOKUP(A371,[9]【SUIT】合同静态信息表!$B:$B,[9]【SUIT】合同静态信息表!$BF:$BF)</f>
        <v>福建分公司</v>
      </c>
      <c r="F371">
        <f>COUNTIFS($A$2:A371,A371)</f>
        <v>4</v>
      </c>
      <c r="L371" s="13" t="s">
        <v>1325</v>
      </c>
      <c r="M371" s="25" t="s">
        <v>693</v>
      </c>
      <c r="N371" s="14">
        <v>2000000</v>
      </c>
      <c r="O371" t="str">
        <f>_xlfn.XLOOKUP(M371,[9]【SUIT】合同静态信息表!$B:$B,[9]【SUIT】合同静态信息表!$BF:$BF)</f>
        <v>数智管理中心</v>
      </c>
      <c r="P371">
        <f>COUNTIFS($M$2:M371,M371)</f>
        <v>2</v>
      </c>
    </row>
    <row r="372" spans="1:17" ht="14.25" x14ac:dyDescent="0.15">
      <c r="A372" t="s">
        <v>1189</v>
      </c>
      <c r="D372" s="24">
        <v>-39774.25</v>
      </c>
      <c r="E372" t="str">
        <f>_xlfn.XLOOKUP(A372,[9]【SUIT】合同静态信息表!$B:$B,[9]【SUIT】合同静态信息表!$BF:$BF)</f>
        <v>智能运管中心</v>
      </c>
      <c r="F372">
        <f>COUNTIFS($A$2:A372,A372)</f>
        <v>3</v>
      </c>
      <c r="L372" s="13" t="s">
        <v>1365</v>
      </c>
      <c r="M372" s="25" t="s">
        <v>565</v>
      </c>
      <c r="N372" s="14">
        <v>299790.84000000003</v>
      </c>
      <c r="O372" t="str">
        <f>_xlfn.XLOOKUP(M372,[9]【SUIT】合同静态信息表!$B:$B,[9]【SUIT】合同静态信息表!$BF:$BF)</f>
        <v>广东分公司</v>
      </c>
      <c r="P372">
        <f>COUNTIFS($M$2:M372,M372)</f>
        <v>2</v>
      </c>
    </row>
    <row r="373" spans="1:17" ht="14.25" x14ac:dyDescent="0.15">
      <c r="A373" t="s">
        <v>565</v>
      </c>
      <c r="D373" t="s">
        <v>397</v>
      </c>
      <c r="E373" t="str">
        <f>_xlfn.XLOOKUP(A373,[9]【SUIT】合同静态信息表!$B:$B,[9]【SUIT】合同静态信息表!$BF:$BF)</f>
        <v>广东分公司</v>
      </c>
      <c r="F373">
        <f>COUNTIFS($A$2:A373,A373)</f>
        <v>1</v>
      </c>
      <c r="G373" t="str">
        <f t="shared" si="53"/>
        <v>ZHT2024102300131</v>
      </c>
      <c r="L373" s="13" t="s">
        <v>1366</v>
      </c>
      <c r="M373" s="13" t="s">
        <v>1367</v>
      </c>
      <c r="N373" s="14">
        <v>957600</v>
      </c>
      <c r="O373" t="str">
        <f>_xlfn.XLOOKUP(M373,[9]【SUIT】合同静态信息表!$B:$B,[9]【SUIT】合同静态信息表!$BF:$BF)</f>
        <v>广东分公司</v>
      </c>
      <c r="P373">
        <f>COUNTIFS($M$2:M373,M373)</f>
        <v>1</v>
      </c>
      <c r="Q373" t="str">
        <f>M373</f>
        <v>C0CJGD-JCCG-T-2025109</v>
      </c>
    </row>
    <row r="374" spans="1:17" ht="14.25" x14ac:dyDescent="0.15">
      <c r="A374" t="s">
        <v>1368</v>
      </c>
      <c r="D374" t="s">
        <v>397</v>
      </c>
      <c r="E374" t="str">
        <f>_xlfn.XLOOKUP(A374,[9]【SUIT】合同静态信息表!$B:$B,[9]【SUIT】合同静态信息表!$BF:$BF)</f>
        <v>福建分公司</v>
      </c>
      <c r="F374">
        <f>COUNTIFS($A$2:A374,A374)</f>
        <v>1</v>
      </c>
      <c r="G374" t="str">
        <f t="shared" si="53"/>
        <v>ZHT2024101000124</v>
      </c>
      <c r="L374" s="13" t="s">
        <v>1369</v>
      </c>
      <c r="M374" s="25" t="s">
        <v>1032</v>
      </c>
      <c r="N374" s="14">
        <v>603734.69999999995</v>
      </c>
      <c r="O374" t="str">
        <f>_xlfn.XLOOKUP(M374,[9]【SUIT】合同静态信息表!$B:$B,[9]【SUIT】合同静态信息表!$BF:$BF)</f>
        <v>数字建造中心</v>
      </c>
      <c r="P374">
        <f>COUNTIFS($M$2:M374,M374)</f>
        <v>3</v>
      </c>
    </row>
    <row r="375" spans="1:17" ht="14.25" x14ac:dyDescent="0.15">
      <c r="A375" t="s">
        <v>735</v>
      </c>
      <c r="D375" t="s">
        <v>397</v>
      </c>
      <c r="E375" t="str">
        <f>_xlfn.XLOOKUP(A375,[9]【SUIT】合同静态信息表!$B:$B,[9]【SUIT】合同静态信息表!$BF:$BF)</f>
        <v>广东分公司</v>
      </c>
      <c r="F375">
        <f>COUNTIFS($A$2:A375,A375)</f>
        <v>2</v>
      </c>
      <c r="L375" s="13" t="s">
        <v>1370</v>
      </c>
      <c r="M375" s="13" t="s">
        <v>589</v>
      </c>
      <c r="N375" s="14">
        <v>292500</v>
      </c>
      <c r="O375" t="str">
        <f>_xlfn.XLOOKUP(M375,[9]【SUIT】合同静态信息表!$B:$B,[9]【SUIT】合同静态信息表!$BF:$BF)</f>
        <v>广东分公司</v>
      </c>
      <c r="P375">
        <f>COUNTIFS($M$2:M375,M375)</f>
        <v>1</v>
      </c>
      <c r="Q375" t="str">
        <f>M375</f>
        <v>C0CJGD-FW-T-2025104</v>
      </c>
    </row>
    <row r="376" spans="1:17" ht="14.25" x14ac:dyDescent="0.15">
      <c r="A376" t="s">
        <v>1016</v>
      </c>
      <c r="D376" t="s">
        <v>397</v>
      </c>
      <c r="E376" t="str">
        <f>_xlfn.XLOOKUP(A376,[9]【SUIT】合同静态信息表!$B:$B,[9]【SUIT】合同静态信息表!$BF:$BF)</f>
        <v>智能运管中心</v>
      </c>
      <c r="F376">
        <f>COUNTIFS($A$2:A376,A376)</f>
        <v>3</v>
      </c>
      <c r="L376" s="13" t="s">
        <v>1371</v>
      </c>
      <c r="M376" s="13" t="s">
        <v>1372</v>
      </c>
      <c r="N376" s="14">
        <v>200000</v>
      </c>
      <c r="O376" t="str">
        <f>_xlfn.XLOOKUP(M376,[9]【SUIT】合同静态信息表!$B:$B,[9]【SUIT】合同静态信息表!$BF:$BF)</f>
        <v>数智管理中心</v>
      </c>
      <c r="P376">
        <f>COUNTIFS($M$2:M376,M376)</f>
        <v>1</v>
      </c>
      <c r="Q376" t="str">
        <f>M376</f>
        <v>C0CJSG-FW-T-2025112</v>
      </c>
    </row>
    <row r="377" spans="1:17" ht="14.25" x14ac:dyDescent="0.15">
      <c r="A377" t="s">
        <v>1337</v>
      </c>
      <c r="D377" s="24">
        <v>-2490408</v>
      </c>
      <c r="E377" t="str">
        <f>_xlfn.XLOOKUP(A377,[9]【SUIT】合同静态信息表!$B:$B,[9]【SUIT】合同静态信息表!$BF:$BF)</f>
        <v>智能运管中心</v>
      </c>
      <c r="F377">
        <f>COUNTIFS($A$2:A377,A377)</f>
        <v>1</v>
      </c>
      <c r="G377" t="str">
        <f t="shared" ref="G377:G385" si="54">A377</f>
        <v>ZHT2024122400171</v>
      </c>
      <c r="L377" s="13" t="s">
        <v>1373</v>
      </c>
      <c r="M377" s="25" t="s">
        <v>1152</v>
      </c>
      <c r="N377" s="14">
        <v>337500</v>
      </c>
      <c r="O377" t="str">
        <f>_xlfn.XLOOKUP(M377,[9]【SUIT】合同静态信息表!$B:$B,[9]【SUIT】合同静态信息表!$BF:$BF)</f>
        <v>智能运管中心</v>
      </c>
      <c r="P377">
        <f>COUNTIFS($M$2:M377,M377)</f>
        <v>1</v>
      </c>
      <c r="Q377" t="str">
        <f>M377</f>
        <v>ZHT2024061200068</v>
      </c>
    </row>
    <row r="378" spans="1:17" ht="14.25" x14ac:dyDescent="0.15">
      <c r="A378" t="s">
        <v>1337</v>
      </c>
      <c r="D378" s="24">
        <v>-389592</v>
      </c>
      <c r="E378" t="str">
        <f>_xlfn.XLOOKUP(A378,[9]【SUIT】合同静态信息表!$B:$B,[9]【SUIT】合同静态信息表!$BF:$BF)</f>
        <v>智能运管中心</v>
      </c>
      <c r="F378">
        <f>COUNTIFS($A$2:A378,A378)</f>
        <v>2</v>
      </c>
      <c r="L378" s="13" t="s">
        <v>1374</v>
      </c>
      <c r="M378" s="25" t="s">
        <v>1375</v>
      </c>
      <c r="N378" s="14">
        <v>643435</v>
      </c>
      <c r="O378" t="str">
        <f>_xlfn.XLOOKUP(M378,[9]【SUIT】合同静态信息表!$B:$B,[9]【SUIT】合同静态信息表!$BF:$BF)</f>
        <v>智能运管中心</v>
      </c>
      <c r="P378">
        <f>COUNTIFS($M$2:M378,M378)</f>
        <v>1</v>
      </c>
      <c r="Q378" t="str">
        <f>M378</f>
        <v>ZHT2025010300002</v>
      </c>
    </row>
    <row r="379" spans="1:17" ht="14.25" x14ac:dyDescent="0.15">
      <c r="A379" t="s">
        <v>561</v>
      </c>
      <c r="D379" t="s">
        <v>397</v>
      </c>
      <c r="E379" t="str">
        <f>_xlfn.XLOOKUP(A379,[9]【SUIT】合同静态信息表!$B:$B,[9]【SUIT】合同静态信息表!$BF:$BF)</f>
        <v>数字建造中心</v>
      </c>
      <c r="F379">
        <f>COUNTIFS($A$2:A379,A379)</f>
        <v>2</v>
      </c>
      <c r="L379" s="13" t="s">
        <v>1376</v>
      </c>
      <c r="M379" s="13" t="s">
        <v>1013</v>
      </c>
      <c r="N379" s="14">
        <v>3502240</v>
      </c>
      <c r="O379" t="str">
        <f>_xlfn.XLOOKUP(M379,[9]【SUIT】合同静态信息表!$B:$B,[9]【SUIT】合同静态信息表!$BF:$BF)</f>
        <v>数字建造中心</v>
      </c>
      <c r="P379">
        <f>COUNTIFS($M$2:M379,M379)</f>
        <v>1</v>
      </c>
      <c r="Q379" t="str">
        <f>M379</f>
        <v>ZHT2023091300094</v>
      </c>
    </row>
    <row r="380" spans="1:17" ht="14.25" x14ac:dyDescent="0.15">
      <c r="A380" t="s">
        <v>1377</v>
      </c>
      <c r="D380" t="s">
        <v>397</v>
      </c>
      <c r="E380" t="str">
        <f>_xlfn.XLOOKUP(A380,[9]【SUIT】合同静态信息表!$B:$B,[9]【SUIT】合同静态信息表!$BF:$BF)</f>
        <v>智能运管中心</v>
      </c>
      <c r="F380">
        <f>COUNTIFS($A$2:A380,A380)</f>
        <v>1</v>
      </c>
      <c r="G380" t="str">
        <f t="shared" si="54"/>
        <v>ZHT2024110800137</v>
      </c>
      <c r="L380" s="13" t="s">
        <v>1378</v>
      </c>
      <c r="M380" s="25" t="s">
        <v>1375</v>
      </c>
      <c r="N380" s="14">
        <v>159800</v>
      </c>
      <c r="O380" t="str">
        <f>_xlfn.XLOOKUP(M380,[9]【SUIT】合同静态信息表!$B:$B,[9]【SUIT】合同静态信息表!$BF:$BF)</f>
        <v>智能运管中心</v>
      </c>
      <c r="P380">
        <f>COUNTIFS($M$2:M380,M380)</f>
        <v>2</v>
      </c>
    </row>
    <row r="381" spans="1:17" ht="14.25" x14ac:dyDescent="0.15">
      <c r="A381" t="s">
        <v>1379</v>
      </c>
      <c r="D381" s="24">
        <v>-420000</v>
      </c>
      <c r="E381" t="str">
        <f>_xlfn.XLOOKUP(A381,[9]【SUIT】合同静态信息表!$B:$B,[9]【SUIT】合同静态信息表!$BF:$BF)</f>
        <v>数智管理中心</v>
      </c>
      <c r="F381">
        <f>COUNTIFS($A$2:A381,A381)</f>
        <v>1</v>
      </c>
      <c r="G381" t="str">
        <f t="shared" si="54"/>
        <v>ZHT2024122000166</v>
      </c>
      <c r="L381" s="13" t="s">
        <v>1380</v>
      </c>
      <c r="M381" s="13" t="s">
        <v>1381</v>
      </c>
      <c r="N381" s="14">
        <v>1348000</v>
      </c>
      <c r="O381" t="str">
        <f>_xlfn.XLOOKUP(M381,[9]【SUIT】合同静态信息表!$B:$B,[9]【SUIT】合同静态信息表!$BF:$BF)</f>
        <v>广东分公司</v>
      </c>
      <c r="P381">
        <f>COUNTIFS($M$2:M381,M381)</f>
        <v>1</v>
      </c>
      <c r="Q381" t="str">
        <f>M381</f>
        <v>C0CJGD-FW-T-2025141</v>
      </c>
    </row>
    <row r="382" spans="1:17" ht="14.25" x14ac:dyDescent="0.15">
      <c r="A382" t="s">
        <v>1382</v>
      </c>
      <c r="D382" s="24">
        <v>-1680000</v>
      </c>
      <c r="E382" t="str">
        <f>_xlfn.XLOOKUP(A382,[9]【SUIT】合同静态信息表!$B:$B,[9]【SUIT】合同静态信息表!$BF:$BF)</f>
        <v>产品研发中心</v>
      </c>
      <c r="F382">
        <f>COUNTIFS($A$2:A382,A382)</f>
        <v>1</v>
      </c>
      <c r="G382" t="str">
        <f t="shared" si="54"/>
        <v>ZHT2024122000164</v>
      </c>
      <c r="L382" s="13" t="s">
        <v>1286</v>
      </c>
      <c r="M382" s="25" t="s">
        <v>633</v>
      </c>
      <c r="N382" s="14">
        <v>117600</v>
      </c>
      <c r="O382" t="str">
        <f>_xlfn.XLOOKUP(M382,[9]【SUIT】合同静态信息表!$B:$B,[9]【SUIT】合同静态信息表!$BF:$BF)</f>
        <v>智能运管中心</v>
      </c>
      <c r="P382">
        <f>COUNTIFS($M$2:M382,M382)</f>
        <v>6</v>
      </c>
    </row>
    <row r="383" spans="1:17" ht="14.25" x14ac:dyDescent="0.15">
      <c r="A383" t="s">
        <v>1383</v>
      </c>
      <c r="D383" s="24">
        <v>-609000</v>
      </c>
      <c r="E383" t="str">
        <f>_xlfn.XLOOKUP(A383,[9]【SUIT】合同静态信息表!$B:$B,[9]【SUIT】合同静态信息表!$BF:$BF)</f>
        <v>数智管理中心</v>
      </c>
      <c r="F383">
        <f>COUNTIFS($A$2:A383,A383)</f>
        <v>1</v>
      </c>
      <c r="G383" t="str">
        <f t="shared" si="54"/>
        <v>ZHT2024122000165</v>
      </c>
      <c r="L383" s="13" t="s">
        <v>1286</v>
      </c>
      <c r="M383" s="25" t="s">
        <v>633</v>
      </c>
      <c r="N383" s="14">
        <v>2556700</v>
      </c>
      <c r="O383" t="str">
        <f>_xlfn.XLOOKUP(M383,[9]【SUIT】合同静态信息表!$B:$B,[9]【SUIT】合同静态信息表!$BF:$BF)</f>
        <v>智能运管中心</v>
      </c>
      <c r="P383">
        <f>COUNTIFS($M$2:M383,M383)</f>
        <v>7</v>
      </c>
    </row>
    <row r="384" spans="1:17" ht="14.25" x14ac:dyDescent="0.15">
      <c r="A384" t="s">
        <v>1384</v>
      </c>
      <c r="D384" s="24">
        <v>-910000</v>
      </c>
      <c r="E384" t="str">
        <f>_xlfn.XLOOKUP(A384,[9]【SUIT】合同静态信息表!$B:$B,[9]【SUIT】合同静态信息表!$BF:$BF)</f>
        <v>数智管理中心</v>
      </c>
      <c r="F384">
        <f>COUNTIFS($A$2:A384,A384)</f>
        <v>1</v>
      </c>
      <c r="G384" t="str">
        <f t="shared" si="54"/>
        <v>ZHT2024122000167</v>
      </c>
      <c r="L384" s="13" t="s">
        <v>1385</v>
      </c>
      <c r="M384" s="13" t="s">
        <v>1386</v>
      </c>
      <c r="N384" s="14">
        <v>929233.06</v>
      </c>
      <c r="O384" t="str">
        <f>_xlfn.XLOOKUP(M384,[9]【SUIT】合同静态信息表!$B:$B,[9]【SUIT】合同静态信息表!$BF:$BF)</f>
        <v>数字建造中心</v>
      </c>
      <c r="P384">
        <f>COUNTIFS($M$2:M384,M384)</f>
        <v>1</v>
      </c>
      <c r="Q384" t="str">
        <f t="shared" ref="Q384:Q391" si="55">M384</f>
        <v>SZJT202570006</v>
      </c>
    </row>
    <row r="385" spans="1:17" ht="14.25" x14ac:dyDescent="0.15">
      <c r="A385" t="s">
        <v>1387</v>
      </c>
      <c r="D385" s="24">
        <v>-360000</v>
      </c>
      <c r="E385" t="str">
        <f>_xlfn.XLOOKUP(A385,[9]【SUIT】合同静态信息表!$B:$B,[9]【SUIT】合同静态信息表!$BF:$BF)</f>
        <v>数智管理中心</v>
      </c>
      <c r="F385">
        <f>COUNTIFS($A$2:A385,A385)</f>
        <v>1</v>
      </c>
      <c r="G385" t="str">
        <f t="shared" si="54"/>
        <v>ZHT2024122500173</v>
      </c>
      <c r="L385" s="13" t="s">
        <v>1388</v>
      </c>
      <c r="M385" s="13" t="s">
        <v>1389</v>
      </c>
      <c r="N385" s="14">
        <v>200000</v>
      </c>
      <c r="O385" t="str">
        <f>_xlfn.XLOOKUP(M385,[9]【SUIT】合同静态信息表!$B:$B,[9]【SUIT】合同静态信息表!$BF:$BF)</f>
        <v>数字建造中心</v>
      </c>
      <c r="P385">
        <f>COUNTIFS($M$2:M385,M385)</f>
        <v>1</v>
      </c>
      <c r="Q385" t="str">
        <f t="shared" si="55"/>
        <v>C0CJSJ-JC-T-2025110</v>
      </c>
    </row>
    <row r="386" spans="1:17" ht="14.25" x14ac:dyDescent="0.15">
      <c r="A386" t="s">
        <v>360</v>
      </c>
      <c r="D386" s="24">
        <v>325400</v>
      </c>
      <c r="E386" t="str">
        <f>_xlfn.XLOOKUP(A386,[9]【SUIT】合同静态信息表!$B:$B,[9]【SUIT】合同静态信息表!$BF:$BF)</f>
        <v>数字建造中心</v>
      </c>
      <c r="F386">
        <f>COUNTIFS($A$2:A386,A386)</f>
        <v>3</v>
      </c>
      <c r="L386" s="13" t="s">
        <v>1390</v>
      </c>
      <c r="M386" s="13" t="s">
        <v>584</v>
      </c>
      <c r="N386" s="14">
        <v>899400</v>
      </c>
      <c r="O386" t="str">
        <f>_xlfn.XLOOKUP(M386,[9]【SUIT】合同静态信息表!$B:$B,[9]【SUIT】合同静态信息表!$BF:$BF)</f>
        <v>广东分公司</v>
      </c>
      <c r="P386">
        <f>COUNTIFS($M$2:M386,M386)</f>
        <v>1</v>
      </c>
      <c r="Q386" t="str">
        <f t="shared" si="55"/>
        <v>C0CJGD-FW-T-2025130</v>
      </c>
    </row>
    <row r="387" spans="1:17" ht="14.25" x14ac:dyDescent="0.15">
      <c r="A387" t="s">
        <v>1391</v>
      </c>
      <c r="D387" s="24">
        <v>100000</v>
      </c>
      <c r="E387" t="str">
        <f>_xlfn.XLOOKUP(A387,[9]【SUIT】合同静态信息表!$B:$B,[9]【SUIT】合同静态信息表!$BF:$BF)</f>
        <v>数字建造中心</v>
      </c>
      <c r="F387">
        <f>COUNTIFS($A$2:A387,A387)</f>
        <v>1</v>
      </c>
      <c r="G387" t="str">
        <f>A387</f>
        <v>ZHT2024090500106</v>
      </c>
      <c r="L387" s="13" t="s">
        <v>1392</v>
      </c>
      <c r="M387" s="25" t="s">
        <v>667</v>
      </c>
      <c r="N387" s="14">
        <v>420300</v>
      </c>
      <c r="O387" t="str">
        <f>_xlfn.XLOOKUP(M387,[9]【SUIT】合同静态信息表!$B:$B,[9]【SUIT】合同静态信息表!$BF:$BF)</f>
        <v>智能运管中心</v>
      </c>
      <c r="P387">
        <f>COUNTIFS($M$2:M387,M387)</f>
        <v>1</v>
      </c>
      <c r="Q387" t="str">
        <f t="shared" si="55"/>
        <v>C0CJZY-JCCG-W-2025010</v>
      </c>
    </row>
    <row r="388" spans="1:17" ht="14.25" x14ac:dyDescent="0.15">
      <c r="A388" t="s">
        <v>655</v>
      </c>
      <c r="D388" s="24">
        <v>76650</v>
      </c>
      <c r="E388" t="str">
        <f>_xlfn.XLOOKUP(A388,[9]【SUIT】合同静态信息表!$B:$B,[9]【SUIT】合同静态信息表!$BF:$BF)</f>
        <v>智能运管中心</v>
      </c>
      <c r="F388">
        <f>COUNTIFS($A$2:A388,A388)</f>
        <v>1</v>
      </c>
      <c r="G388" t="str">
        <f>A388</f>
        <v>ZHT2024062700081</v>
      </c>
      <c r="L388" s="13" t="s">
        <v>1393</v>
      </c>
      <c r="M388" s="13" t="s">
        <v>1394</v>
      </c>
      <c r="N388" s="14">
        <v>2936000</v>
      </c>
      <c r="O388" t="str">
        <f>_xlfn.XLOOKUP(M388,[9]【SUIT】合同静态信息表!$B:$B,[9]【SUIT】合同静态信息表!$BF:$BF)</f>
        <v>智能运管中心</v>
      </c>
      <c r="P388">
        <f>COUNTIFS($M$2:M388,M388)</f>
        <v>1</v>
      </c>
      <c r="Q388" t="str">
        <f t="shared" si="55"/>
        <v>C0CJZY-FW-T-2025145</v>
      </c>
    </row>
    <row r="389" spans="1:17" ht="14.25" x14ac:dyDescent="0.15">
      <c r="A389" t="s">
        <v>655</v>
      </c>
      <c r="D389" s="24">
        <v>51930</v>
      </c>
      <c r="E389" t="str">
        <f>_xlfn.XLOOKUP(A389,[9]【SUIT】合同静态信息表!$B:$B,[9]【SUIT】合同静态信息表!$BF:$BF)</f>
        <v>智能运管中心</v>
      </c>
      <c r="F389">
        <f>COUNTIFS($A$2:A389,A389)</f>
        <v>2</v>
      </c>
      <c r="L389" s="13" t="s">
        <v>1395</v>
      </c>
      <c r="M389" s="13" t="s">
        <v>1396</v>
      </c>
      <c r="N389" s="14">
        <v>15000000</v>
      </c>
      <c r="O389" t="str">
        <f>_xlfn.XLOOKUP(M389,[9]【SUIT】合同静态信息表!$B:$B,[9]【SUIT】合同静态信息表!$BF:$BF)</f>
        <v>数字建造中心</v>
      </c>
      <c r="P389">
        <f>COUNTIFS($M$2:M389,M389)</f>
        <v>1</v>
      </c>
      <c r="Q389" t="str">
        <f t="shared" si="55"/>
        <v>C0CJSJ-FW-T-2025139</v>
      </c>
    </row>
    <row r="390" spans="1:17" ht="14.25" x14ac:dyDescent="0.15">
      <c r="A390" t="s">
        <v>633</v>
      </c>
      <c r="D390" s="24">
        <v>232000</v>
      </c>
      <c r="E390" t="str">
        <f>_xlfn.XLOOKUP(A390,[9]【SUIT】合同静态信息表!$B:$B,[9]【SUIT】合同静态信息表!$BF:$BF)</f>
        <v>智能运管中心</v>
      </c>
      <c r="F390">
        <f>COUNTIFS($A$2:A390,A390)</f>
        <v>3</v>
      </c>
      <c r="L390" s="13" t="s">
        <v>1397</v>
      </c>
      <c r="M390" s="13" t="s">
        <v>1398</v>
      </c>
      <c r="N390" s="14">
        <v>254475</v>
      </c>
      <c r="O390" t="str">
        <f>_xlfn.XLOOKUP(M390,[9]【SUIT】合同静态信息表!$B:$B,[9]【SUIT】合同静态信息表!$BF:$BF)</f>
        <v>广东分公司</v>
      </c>
      <c r="P390">
        <f>COUNTIFS($M$2:M390,M390)</f>
        <v>1</v>
      </c>
      <c r="Q390" t="str">
        <f t="shared" si="55"/>
        <v>C0CJGD-FW-T-2025097</v>
      </c>
    </row>
    <row r="391" spans="1:17" ht="14.25" x14ac:dyDescent="0.15">
      <c r="A391" t="s">
        <v>857</v>
      </c>
      <c r="D391" s="24">
        <v>564000</v>
      </c>
      <c r="E391" t="str">
        <f>_xlfn.XLOOKUP(A391,[9]【SUIT】合同静态信息表!$B:$B,[9]【SUIT】合同静态信息表!$BF:$BF)</f>
        <v>数字建造中心</v>
      </c>
      <c r="F391">
        <f>COUNTIFS($A$2:A391,A391)</f>
        <v>2</v>
      </c>
      <c r="L391" s="13" t="s">
        <v>1399</v>
      </c>
      <c r="M391" s="13" t="s">
        <v>1400</v>
      </c>
      <c r="N391" s="14">
        <v>301800</v>
      </c>
      <c r="O391" t="str">
        <f>_xlfn.XLOOKUP(M391,[9]【SUIT】合同静态信息表!$B:$B,[9]【SUIT】合同静态信息表!$BF:$BF)</f>
        <v>广东分公司</v>
      </c>
      <c r="P391">
        <f>COUNTIFS($M$2:M391,M391)</f>
        <v>1</v>
      </c>
      <c r="Q391" t="str">
        <f t="shared" si="55"/>
        <v>C0CJGD-FW-T-2025094</v>
      </c>
    </row>
    <row r="392" spans="1:17" ht="14.25" x14ac:dyDescent="0.15">
      <c r="A392" t="s">
        <v>860</v>
      </c>
      <c r="D392" s="24">
        <v>376000</v>
      </c>
      <c r="E392" t="str">
        <f>_xlfn.XLOOKUP(A392,[9]【SUIT】合同静态信息表!$B:$B,[9]【SUIT】合同静态信息表!$BF:$BF)</f>
        <v>数字建造中心</v>
      </c>
      <c r="F392">
        <f>COUNTIFS($A$2:A392,A392)</f>
        <v>2</v>
      </c>
      <c r="L392" s="13" t="s">
        <v>1374</v>
      </c>
      <c r="M392" s="25" t="s">
        <v>1375</v>
      </c>
      <c r="N392" s="14">
        <v>296970</v>
      </c>
      <c r="O392" t="str">
        <f>_xlfn.XLOOKUP(M392,[9]【SUIT】合同静态信息表!$B:$B,[9]【SUIT】合同静态信息表!$BF:$BF)</f>
        <v>智能运管中心</v>
      </c>
      <c r="P392">
        <f>COUNTIFS($M$2:M392,M392)</f>
        <v>3</v>
      </c>
    </row>
    <row r="393" spans="1:17" ht="14.25" x14ac:dyDescent="0.15">
      <c r="A393" t="s">
        <v>1401</v>
      </c>
      <c r="D393" s="24">
        <v>49900</v>
      </c>
      <c r="E393" t="str">
        <f>_xlfn.XLOOKUP(A393,[9]【SUIT】合同静态信息表!$B:$B,[9]【SUIT】合同静态信息表!$BF:$BF)</f>
        <v>数智管理中心</v>
      </c>
      <c r="F393">
        <f>COUNTIFS($A$2:A393,A393)</f>
        <v>1</v>
      </c>
      <c r="G393" t="str">
        <f t="shared" ref="G393:G395" si="56">A393</f>
        <v>ZHT2024080900092</v>
      </c>
      <c r="L393" s="13" t="s">
        <v>1266</v>
      </c>
      <c r="M393" s="25" t="s">
        <v>1267</v>
      </c>
      <c r="N393" s="14">
        <v>792000</v>
      </c>
      <c r="O393" t="str">
        <f>_xlfn.XLOOKUP(M393,[9]【SUIT】合同静态信息表!$B:$B,[9]【SUIT】合同静态信息表!$BF:$BF)</f>
        <v>广东分公司</v>
      </c>
      <c r="P393">
        <f>COUNTIFS($M$2:M393,M393)</f>
        <v>2</v>
      </c>
    </row>
    <row r="394" spans="1:17" ht="14.25" x14ac:dyDescent="0.15">
      <c r="A394" t="s">
        <v>1402</v>
      </c>
      <c r="D394" s="24">
        <v>650700</v>
      </c>
      <c r="E394" t="str">
        <f>_xlfn.XLOOKUP(A394,[9]【SUIT】合同静态信息表!$B:$B,[9]【SUIT】合同静态信息表!$BF:$BF)</f>
        <v>数字建造中心</v>
      </c>
      <c r="F394">
        <f>COUNTIFS($A$2:A394,A394)</f>
        <v>1</v>
      </c>
      <c r="G394" t="str">
        <f t="shared" si="56"/>
        <v>SJHT2019112900098</v>
      </c>
      <c r="L394" s="13" t="s">
        <v>1403</v>
      </c>
      <c r="M394" s="13" t="s">
        <v>1404</v>
      </c>
      <c r="N394" s="14">
        <v>297500</v>
      </c>
      <c r="O394" t="str">
        <f>_xlfn.XLOOKUP(M394,[9]【SUIT】合同静态信息表!$B:$B,[9]【SUIT】合同静态信息表!$BF:$BF)</f>
        <v>智能运管中心</v>
      </c>
      <c r="P394">
        <f>COUNTIFS($M$2:M394,M394)</f>
        <v>1</v>
      </c>
      <c r="Q394" t="str">
        <f>M394</f>
        <v>C0CJZY-FW-T-2025007</v>
      </c>
    </row>
    <row r="395" spans="1:17" ht="14.25" x14ac:dyDescent="0.15">
      <c r="A395" t="s">
        <v>1019</v>
      </c>
      <c r="D395" s="24">
        <v>383762.4</v>
      </c>
      <c r="E395" t="str">
        <f>_xlfn.XLOOKUP(A395,[9]【SUIT】合同静态信息表!$B:$B,[9]【SUIT】合同静态信息表!$BF:$BF)</f>
        <v>数字建造中心</v>
      </c>
      <c r="F395">
        <f>COUNTIFS($A$2:A395,A395)</f>
        <v>1</v>
      </c>
      <c r="G395" t="str">
        <f t="shared" si="56"/>
        <v>ZHT2024111100138</v>
      </c>
      <c r="L395" s="13" t="s">
        <v>1405</v>
      </c>
      <c r="M395" s="13" t="s">
        <v>1406</v>
      </c>
      <c r="N395" s="14">
        <v>332500</v>
      </c>
      <c r="O395" t="str">
        <f>_xlfn.XLOOKUP(M395,[9]【SUIT】合同静态信息表!$B:$B,[9]【SUIT】合同静态信息表!$BF:$BF)</f>
        <v>智能运管中心</v>
      </c>
      <c r="P395">
        <f>COUNTIFS($M$2:M395,M395)</f>
        <v>1</v>
      </c>
      <c r="Q395" t="str">
        <f>M395</f>
        <v>C0CJZY-FW-T-2025006</v>
      </c>
    </row>
    <row r="396" spans="1:17" ht="14.25" x14ac:dyDescent="0.15">
      <c r="A396" t="s">
        <v>868</v>
      </c>
      <c r="D396" s="24">
        <v>2274000</v>
      </c>
      <c r="E396" t="str">
        <f>_xlfn.XLOOKUP(A396,[9]【SUIT】合同静态信息表!$B:$B,[9]【SUIT】合同静态信息表!$BF:$BF)</f>
        <v>数字建造中心</v>
      </c>
      <c r="F396">
        <f>COUNTIFS($A$2:A396,A396)</f>
        <v>2</v>
      </c>
      <c r="L396" s="13" t="s">
        <v>1407</v>
      </c>
      <c r="M396" s="13" t="s">
        <v>1408</v>
      </c>
      <c r="N396" s="14">
        <v>390583.78</v>
      </c>
      <c r="O396" t="str">
        <f>_xlfn.XLOOKUP(M396,[9]【SUIT】合同静态信息表!$B:$B,[9]【SUIT】合同静态信息表!$BF:$BF)</f>
        <v>广东分公司</v>
      </c>
      <c r="P396">
        <f>COUNTIFS($M$2:M396,M396)</f>
        <v>1</v>
      </c>
      <c r="Q396" t="str">
        <f>M396</f>
        <v>ZHT2025011300006</v>
      </c>
    </row>
    <row r="397" spans="1:17" ht="14.25" x14ac:dyDescent="0.15">
      <c r="A397" t="s">
        <v>779</v>
      </c>
      <c r="D397" s="24">
        <v>90630</v>
      </c>
      <c r="E397" t="str">
        <f>_xlfn.XLOOKUP(A397,[9]【SUIT】合同静态信息表!$B:$B,[9]【SUIT】合同静态信息表!$BF:$BF)</f>
        <v>广东分公司</v>
      </c>
      <c r="F397">
        <f>COUNTIFS($A$2:A397,A397)</f>
        <v>2</v>
      </c>
      <c r="L397" s="13" t="s">
        <v>1409</v>
      </c>
      <c r="M397" s="13" t="s">
        <v>1410</v>
      </c>
      <c r="N397" s="14">
        <v>315000</v>
      </c>
      <c r="O397" t="str">
        <f>_xlfn.XLOOKUP(M397,[9]【SUIT】合同静态信息表!$B:$B,[9]【SUIT】合同静态信息表!$BF:$BF)</f>
        <v>智能运管中心</v>
      </c>
      <c r="P397">
        <f>COUNTIFS($M$2:M397,M397)</f>
        <v>1</v>
      </c>
      <c r="Q397" t="str">
        <f>M397</f>
        <v>C0CJZY-FW-T-2025008</v>
      </c>
    </row>
    <row r="398" spans="1:17" ht="14.25" x14ac:dyDescent="0.15">
      <c r="A398" t="s">
        <v>894</v>
      </c>
      <c r="D398" t="s">
        <v>397</v>
      </c>
      <c r="E398" t="str">
        <f>_xlfn.XLOOKUP(A398,[9]【SUIT】合同静态信息表!$B:$B,[9]【SUIT】合同静态信息表!$BF:$BF)</f>
        <v>广东分公司</v>
      </c>
      <c r="F398">
        <f>COUNTIFS($A$2:A398,A398)</f>
        <v>3</v>
      </c>
      <c r="L398" s="13" t="s">
        <v>1411</v>
      </c>
      <c r="M398" s="13" t="s">
        <v>1412</v>
      </c>
      <c r="N398" s="14">
        <v>246250</v>
      </c>
      <c r="O398" t="str">
        <f>_xlfn.XLOOKUP(M398,[9]【SUIT】合同静态信息表!$B:$B,[9]【SUIT】合同静态信息表!$BF:$BF)</f>
        <v>数智管理中心</v>
      </c>
      <c r="P398">
        <f>COUNTIFS($M$2:M398,M398)</f>
        <v>1</v>
      </c>
      <c r="Q398" t="str">
        <f>M398</f>
        <v>C0CJSG-FW-T-2025065</v>
      </c>
    </row>
    <row r="399" spans="1:17" ht="14.25" x14ac:dyDescent="0.15">
      <c r="A399" t="s">
        <v>1413</v>
      </c>
      <c r="D399" s="24">
        <v>120000</v>
      </c>
      <c r="E399" t="str">
        <f>_xlfn.XLOOKUP(A399,[9]【SUIT】合同静态信息表!$B:$B,[9]【SUIT】合同静态信息表!$BF:$BF)</f>
        <v>数智管理中心</v>
      </c>
      <c r="F399">
        <f>COUNTIFS($A$2:A399,A399)</f>
        <v>1</v>
      </c>
      <c r="G399" t="str">
        <f>A399</f>
        <v>ZHT2024101100125</v>
      </c>
      <c r="L399" s="13" t="s">
        <v>1414</v>
      </c>
      <c r="M399" s="25" t="s">
        <v>1119</v>
      </c>
      <c r="N399" s="14">
        <v>100000</v>
      </c>
      <c r="O399" t="str">
        <f>_xlfn.XLOOKUP(M399,[9]【SUIT】合同静态信息表!$B:$B,[9]【SUIT】合同静态信息表!$BF:$BF)</f>
        <v>智能运管中心</v>
      </c>
      <c r="P399">
        <f>COUNTIFS($M$2:M399,M399)</f>
        <v>2</v>
      </c>
    </row>
    <row r="400" spans="1:17" ht="14.25" x14ac:dyDescent="0.15">
      <c r="A400" t="s">
        <v>1377</v>
      </c>
      <c r="D400" s="24">
        <v>1100000</v>
      </c>
      <c r="E400" t="str">
        <f>_xlfn.XLOOKUP(A400,[9]【SUIT】合同静态信息表!$B:$B,[9]【SUIT】合同静态信息表!$BF:$BF)</f>
        <v>智能运管中心</v>
      </c>
      <c r="F400">
        <f>COUNTIFS($A$2:A400,A400)</f>
        <v>2</v>
      </c>
      <c r="L400" s="13" t="s">
        <v>1415</v>
      </c>
      <c r="M400" s="13" t="s">
        <v>1416</v>
      </c>
      <c r="N400" s="14">
        <v>3945524</v>
      </c>
      <c r="O400" t="str">
        <f>_xlfn.XLOOKUP(M400,[9]【SUIT】合同静态信息表!$B:$B,[9]【SUIT】合同静态信息表!$BF:$BF)</f>
        <v>智能运管中心</v>
      </c>
      <c r="P400">
        <f>COUNTIFS($M$2:M400,M400)</f>
        <v>1</v>
      </c>
      <c r="Q400" t="str">
        <f>M400</f>
        <v>C0CJZY-FW-T/W-2025015</v>
      </c>
    </row>
    <row r="401" spans="1:17" ht="14.25" x14ac:dyDescent="0.15">
      <c r="A401" t="s">
        <v>952</v>
      </c>
      <c r="D401" s="24">
        <v>400892</v>
      </c>
      <c r="E401" t="str">
        <f>_xlfn.XLOOKUP(A401,[9]【SUIT】合同静态信息表!$B:$B,[9]【SUIT】合同静态信息表!$BF:$BF)</f>
        <v>数字建造中心</v>
      </c>
      <c r="F401">
        <f>COUNTIFS($A$2:A401,A401)</f>
        <v>2</v>
      </c>
      <c r="L401" s="13" t="s">
        <v>1417</v>
      </c>
      <c r="M401" s="13" t="s">
        <v>1418</v>
      </c>
      <c r="N401" s="14">
        <v>1919900</v>
      </c>
      <c r="O401" t="str">
        <f>_xlfn.XLOOKUP(M401,[9]【SUIT】合同静态信息表!$B:$B,[9]【SUIT】合同静态信息表!$BF:$BF)</f>
        <v>智能运管中心</v>
      </c>
      <c r="P401">
        <f>COUNTIFS($M$2:M401,M401)</f>
        <v>1</v>
      </c>
      <c r="Q401" t="str">
        <f>M401</f>
        <v>C0CJZY-FW-T-2025140</v>
      </c>
    </row>
    <row r="402" spans="1:17" ht="14.25" x14ac:dyDescent="0.15">
      <c r="A402" t="s">
        <v>791</v>
      </c>
      <c r="D402" s="24">
        <v>302603.65999999997</v>
      </c>
      <c r="E402" t="str">
        <f>_xlfn.XLOOKUP(A402,[9]【SUIT】合同静态信息表!$B:$B,[9]【SUIT】合同静态信息表!$BF:$BF)</f>
        <v>福建分公司</v>
      </c>
      <c r="F402">
        <f>COUNTIFS($A$2:A402,A402)</f>
        <v>2</v>
      </c>
      <c r="L402" s="13" t="s">
        <v>1299</v>
      </c>
      <c r="M402" s="25" t="s">
        <v>1300</v>
      </c>
      <c r="N402" s="14">
        <v>1007413.92</v>
      </c>
      <c r="O402" t="str">
        <f>_xlfn.XLOOKUP(M402,[9]【SUIT】合同静态信息表!$B:$B,[9]【SUIT】合同静态信息表!$BF:$BF)</f>
        <v>数字建造中心</v>
      </c>
      <c r="P402">
        <f>COUNTIFS($M$2:M402,M402)</f>
        <v>3</v>
      </c>
    </row>
    <row r="403" spans="1:17" ht="14.25" x14ac:dyDescent="0.15">
      <c r="A403" t="s">
        <v>1419</v>
      </c>
      <c r="D403" s="24">
        <v>160000</v>
      </c>
      <c r="E403" t="str">
        <f>_xlfn.XLOOKUP(A403,[9]【SUIT】合同静态信息表!$B:$B,[9]【SUIT】合同静态信息表!$BF:$BF)</f>
        <v>数智管理中心</v>
      </c>
      <c r="F403">
        <f>COUNTIFS($A$2:A403,A403)</f>
        <v>1</v>
      </c>
      <c r="G403" t="str">
        <f t="shared" ref="G403:G408" si="57">A403</f>
        <v>ZHT2024061700073</v>
      </c>
      <c r="L403" s="46" t="s">
        <v>1420</v>
      </c>
      <c r="M403" s="25" t="s">
        <v>696</v>
      </c>
      <c r="N403" s="46">
        <v>368050</v>
      </c>
      <c r="O403" t="str">
        <f>_xlfn.XLOOKUP(M403,[9]【SUIT】合同静态信息表!$B:$B,[9]【SUIT】合同静态信息表!$BF:$BF)</f>
        <v>智能运管中心</v>
      </c>
      <c r="P403">
        <f>COUNTIFS($M$2:M403,M403)</f>
        <v>2</v>
      </c>
    </row>
    <row r="404" spans="1:17" ht="14.25" x14ac:dyDescent="0.15">
      <c r="A404" t="s">
        <v>1032</v>
      </c>
      <c r="D404" s="24">
        <v>1716000</v>
      </c>
      <c r="E404" t="str">
        <f>_xlfn.XLOOKUP(A404,[9]【SUIT】合同静态信息表!$B:$B,[9]【SUIT】合同静态信息表!$BF:$BF)</f>
        <v>数字建造中心</v>
      </c>
      <c r="F404">
        <f>COUNTIFS($A$2:A404,A404)</f>
        <v>2</v>
      </c>
      <c r="L404" s="46" t="s">
        <v>1421</v>
      </c>
      <c r="M404" s="46" t="s">
        <v>1023</v>
      </c>
      <c r="N404" s="46">
        <v>35532</v>
      </c>
      <c r="O404" t="str">
        <f>_xlfn.XLOOKUP(M404,[9]【SUIT】合同静态信息表!$B:$B,[9]【SUIT】合同静态信息表!$BF:$BF)</f>
        <v>智能运管中心</v>
      </c>
      <c r="P404">
        <f>COUNTIFS($M$2:M404,M404)</f>
        <v>1</v>
      </c>
      <c r="Q404" t="str">
        <f>M404</f>
        <v>ZHT2023121100155</v>
      </c>
    </row>
    <row r="405" spans="1:17" ht="14.25" x14ac:dyDescent="0.15">
      <c r="A405" t="s">
        <v>1040</v>
      </c>
      <c r="D405" s="24">
        <v>4004000</v>
      </c>
      <c r="E405" t="str">
        <f>_xlfn.XLOOKUP(A405,[9]【SUIT】合同静态信息表!$B:$B,[9]【SUIT】合同静态信息表!$BF:$BF)</f>
        <v>数字建造中心</v>
      </c>
      <c r="F405">
        <f>COUNTIFS($A$2:A405,A405)</f>
        <v>2</v>
      </c>
      <c r="L405" s="46" t="s">
        <v>1422</v>
      </c>
      <c r="M405" s="46" t="s">
        <v>1026</v>
      </c>
      <c r="N405" s="46">
        <v>44410.5</v>
      </c>
      <c r="O405" t="str">
        <f>_xlfn.XLOOKUP(M405,[9]【SUIT】合同静态信息表!$B:$B,[9]【SUIT】合同静态信息表!$BF:$BF)</f>
        <v>智能运管中心</v>
      </c>
      <c r="P405">
        <f>COUNTIFS($M$2:M405,M405)</f>
        <v>1</v>
      </c>
      <c r="Q405" t="str">
        <f>M405</f>
        <v>ZHT2023121100152</v>
      </c>
    </row>
    <row r="406" spans="1:17" ht="14.25" x14ac:dyDescent="0.15">
      <c r="A406" t="s">
        <v>1036</v>
      </c>
      <c r="D406" s="24">
        <v>300000</v>
      </c>
      <c r="E406" t="str">
        <f>_xlfn.XLOOKUP(A406,[9]【SUIT】合同静态信息表!$B:$B,[9]【SUIT】合同静态信息表!$BF:$BF)</f>
        <v>智能运管中心</v>
      </c>
      <c r="F406">
        <f>COUNTIFS($A$2:A406,A406)</f>
        <v>2</v>
      </c>
      <c r="L406" s="46" t="s">
        <v>1283</v>
      </c>
      <c r="M406" s="25" t="s">
        <v>1284</v>
      </c>
      <c r="N406" s="46">
        <v>65261.4</v>
      </c>
      <c r="O406" t="str">
        <f>_xlfn.XLOOKUP(M406,[9]【SUIT】合同静态信息表!$B:$B,[9]【SUIT】合同静态信息表!$BF:$BF)</f>
        <v>市场经营拓展中心</v>
      </c>
      <c r="P406">
        <f>COUNTIFS($M$2:M406,M406)</f>
        <v>3</v>
      </c>
    </row>
    <row r="407" spans="1:17" ht="14.25" x14ac:dyDescent="0.15">
      <c r="A407" t="s">
        <v>1423</v>
      </c>
      <c r="D407" s="24">
        <v>1715303</v>
      </c>
      <c r="E407" t="str">
        <f>_xlfn.XLOOKUP(A407,[9]【SUIT】合同静态信息表!$B:$B,[9]【SUIT】合同静态信息表!$BF:$BF)</f>
        <v>数字建造中心</v>
      </c>
      <c r="F407">
        <f>COUNTIFS($A$2:A407,A407)</f>
        <v>1</v>
      </c>
      <c r="G407" t="str">
        <f t="shared" si="57"/>
        <v>ZHT2023111600137</v>
      </c>
      <c r="L407" s="46" t="s">
        <v>1283</v>
      </c>
      <c r="M407" s="25" t="s">
        <v>1284</v>
      </c>
      <c r="N407" s="46">
        <v>24120</v>
      </c>
      <c r="O407" t="str">
        <f>_xlfn.XLOOKUP(M407,[9]【SUIT】合同静态信息表!$B:$B,[9]【SUIT】合同静态信息表!$BF:$BF)</f>
        <v>市场经营拓展中心</v>
      </c>
      <c r="P407">
        <f>COUNTIFS($M$2:M407,M407)</f>
        <v>4</v>
      </c>
    </row>
    <row r="408" spans="1:17" ht="14.25" x14ac:dyDescent="0.15">
      <c r="A408" t="s">
        <v>1424</v>
      </c>
      <c r="D408" s="24">
        <v>525000</v>
      </c>
      <c r="E408" t="str">
        <f>_xlfn.XLOOKUP(A408,[9]【SUIT】合同静态信息表!$B:$B,[9]【SUIT】合同静态信息表!$BF:$BF)</f>
        <v>数智管理中心</v>
      </c>
      <c r="F408">
        <f>COUNTIFS($A$2:A408,A408)</f>
        <v>1</v>
      </c>
      <c r="G408" t="str">
        <f t="shared" si="57"/>
        <v>ZHT2024052100059</v>
      </c>
      <c r="L408" s="46" t="s">
        <v>1305</v>
      </c>
      <c r="M408" s="25" t="s">
        <v>1306</v>
      </c>
      <c r="N408" s="46">
        <v>65000</v>
      </c>
      <c r="O408" t="str">
        <f>_xlfn.XLOOKUP(M408,[9]【SUIT】合同静态信息表!$B:$B,[9]【SUIT】合同静态信息表!$BF:$BF)</f>
        <v>数字建造中心</v>
      </c>
      <c r="P408">
        <f>COUNTIFS($M$2:M408,M408)</f>
        <v>2</v>
      </c>
    </row>
    <row r="409" spans="1:17" ht="14.25" x14ac:dyDescent="0.15">
      <c r="A409" t="s">
        <v>761</v>
      </c>
      <c r="D409" s="24">
        <v>287777.78000000003</v>
      </c>
      <c r="E409" t="str">
        <f>_xlfn.XLOOKUP(A409,[9]【SUIT】合同静态信息表!$B:$B,[9]【SUIT】合同静态信息表!$BF:$BF)</f>
        <v>广东分公司</v>
      </c>
      <c r="F409">
        <f>COUNTIFS($A$2:A409,A409)</f>
        <v>7</v>
      </c>
      <c r="L409" s="46" t="s">
        <v>1312</v>
      </c>
      <c r="M409" s="25" t="s">
        <v>689</v>
      </c>
      <c r="N409" s="46">
        <v>24500</v>
      </c>
      <c r="O409" t="str">
        <f>_xlfn.XLOOKUP(M409,[9]【SUIT】合同静态信息表!$B:$B,[9]【SUIT】合同静态信息表!$BF:$BF)</f>
        <v>数智管理中心</v>
      </c>
      <c r="P409">
        <f>COUNTIFS($M$2:M409,M409)</f>
        <v>3</v>
      </c>
    </row>
    <row r="410" spans="1:17" ht="14.25" x14ac:dyDescent="0.15">
      <c r="A410" t="s">
        <v>545</v>
      </c>
      <c r="D410" s="24">
        <v>55904.91</v>
      </c>
      <c r="E410" t="str">
        <f>_xlfn.XLOOKUP(A410,[9]【SUIT】合同静态信息表!$B:$B,[9]【SUIT】合同静态信息表!$BF:$BF)</f>
        <v>广东分公司</v>
      </c>
      <c r="F410">
        <f>COUNTIFS($A$2:A410,A410)</f>
        <v>5</v>
      </c>
      <c r="L410" s="46" t="s">
        <v>1324</v>
      </c>
      <c r="M410" s="25" t="s">
        <v>686</v>
      </c>
      <c r="N410" s="46">
        <v>23500</v>
      </c>
      <c r="O410" t="str">
        <f>_xlfn.XLOOKUP(M410,[9]【SUIT】合同静态信息表!$B:$B,[9]【SUIT】合同静态信息表!$BF:$BF)</f>
        <v>数智管理中心</v>
      </c>
      <c r="P410">
        <f>COUNTIFS($M$2:M410,M410)</f>
        <v>2</v>
      </c>
    </row>
    <row r="411" spans="1:17" ht="14.25" x14ac:dyDescent="0.15">
      <c r="A411" t="s">
        <v>1040</v>
      </c>
      <c r="D411" s="24">
        <v>1083321.8</v>
      </c>
      <c r="E411" t="str">
        <f>_xlfn.XLOOKUP(A411,[9]【SUIT】合同静态信息表!$B:$B,[9]【SUIT】合同静态信息表!$BF:$BF)</f>
        <v>数字建造中心</v>
      </c>
      <c r="F411">
        <f>COUNTIFS($A$2:A411,A411)</f>
        <v>3</v>
      </c>
      <c r="L411" s="46" t="s">
        <v>1330</v>
      </c>
      <c r="M411" s="25" t="s">
        <v>1331</v>
      </c>
      <c r="N411" s="46">
        <v>52771.79</v>
      </c>
      <c r="O411" t="str">
        <f>_xlfn.XLOOKUP(M411,[9]【SUIT】合同静态信息表!$B:$B,[9]【SUIT】合同静态信息表!$BF:$BF)</f>
        <v>市场经营拓展中心</v>
      </c>
      <c r="P411">
        <f>COUNTIFS($M$2:M411,M411)</f>
        <v>3</v>
      </c>
    </row>
    <row r="412" spans="1:17" ht="14.25" x14ac:dyDescent="0.15">
      <c r="A412" t="s">
        <v>1032</v>
      </c>
      <c r="D412" s="24">
        <v>464281.2</v>
      </c>
      <c r="E412" t="str">
        <f>_xlfn.XLOOKUP(A412,[9]【SUIT】合同静态信息表!$B:$B,[9]【SUIT】合同静态信息表!$BF:$BF)</f>
        <v>数字建造中心</v>
      </c>
      <c r="F412">
        <f>COUNTIFS($A$2:A412,A412)</f>
        <v>3</v>
      </c>
      <c r="L412" s="46" t="s">
        <v>1330</v>
      </c>
      <c r="M412" s="25" t="s">
        <v>1331</v>
      </c>
      <c r="N412" s="46">
        <v>28200.01</v>
      </c>
      <c r="O412" t="str">
        <f>_xlfn.XLOOKUP(M412,[9]【SUIT】合同静态信息表!$B:$B,[9]【SUIT】合同静态信息表!$BF:$BF)</f>
        <v>市场经营拓展中心</v>
      </c>
      <c r="P412">
        <f>COUNTIFS($M$2:M412,M412)</f>
        <v>4</v>
      </c>
    </row>
    <row r="413" spans="1:17" ht="14.25" x14ac:dyDescent="0.15">
      <c r="A413" t="s">
        <v>767</v>
      </c>
      <c r="D413" s="24">
        <v>450000</v>
      </c>
      <c r="E413" t="str">
        <f>_xlfn.XLOOKUP(A413,[9]【SUIT】合同静态信息表!$B:$B,[9]【SUIT】合同静态信息表!$BF:$BF)</f>
        <v>广东分公司</v>
      </c>
      <c r="F413">
        <f>COUNTIFS($A$2:A413,A413)</f>
        <v>2</v>
      </c>
      <c r="L413" s="46" t="s">
        <v>1425</v>
      </c>
      <c r="M413" s="46" t="s">
        <v>1212</v>
      </c>
      <c r="N413" s="46">
        <v>37500</v>
      </c>
      <c r="O413" t="str">
        <f>_xlfn.XLOOKUP(M413,[9]【SUIT】合同静态信息表!$B:$B,[9]【SUIT】合同静态信息表!$BF:$BF)</f>
        <v>智能运管中心</v>
      </c>
      <c r="P413">
        <f>COUNTIFS($M$2:M413,M413)</f>
        <v>1</v>
      </c>
      <c r="Q413" t="str">
        <f>M413</f>
        <v>ZHT2023121300157</v>
      </c>
    </row>
    <row r="414" spans="1:17" ht="14.25" x14ac:dyDescent="0.15">
      <c r="A414" t="s">
        <v>1426</v>
      </c>
      <c r="D414" s="24">
        <v>566470</v>
      </c>
      <c r="E414" t="str">
        <f>_xlfn.XLOOKUP(A414,[9]【SUIT】合同静态信息表!$B:$B,[9]【SUIT】合同静态信息表!$BF:$BF)</f>
        <v>数字建造中心</v>
      </c>
      <c r="F414">
        <f>COUNTIFS($A$2:A414,A414)</f>
        <v>1</v>
      </c>
      <c r="G414" t="str">
        <f t="shared" ref="G414:G418" si="58">A414</f>
        <v>ZHT2024042500040</v>
      </c>
      <c r="L414" s="46" t="s">
        <v>1353</v>
      </c>
      <c r="M414" s="25" t="s">
        <v>1208</v>
      </c>
      <c r="N414" s="46">
        <v>11500</v>
      </c>
      <c r="O414" t="str">
        <f>_xlfn.XLOOKUP(M414,[9]【SUIT】合同静态信息表!$B:$B,[9]【SUIT】合同静态信息表!$BF:$BF)</f>
        <v>智能运管中心</v>
      </c>
      <c r="P414">
        <f>COUNTIFS($M$2:M414,M414)</f>
        <v>2</v>
      </c>
    </row>
    <row r="415" spans="1:17" ht="14.25" x14ac:dyDescent="0.15">
      <c r="A415" t="s">
        <v>1427</v>
      </c>
      <c r="D415" s="24">
        <v>262560</v>
      </c>
      <c r="E415" t="str">
        <f>_xlfn.XLOOKUP(A415,[9]【SUIT】合同静态信息表!$B:$B,[9]【SUIT】合同静态信息表!$BF:$BF)</f>
        <v>数字建造中心</v>
      </c>
      <c r="F415">
        <f>COUNTIFS($A$2:A415,A415)</f>
        <v>1</v>
      </c>
      <c r="G415" t="str">
        <f t="shared" si="58"/>
        <v>ZHT2024042600041</v>
      </c>
      <c r="L415" s="46" t="s">
        <v>1428</v>
      </c>
      <c r="M415" s="46" t="s">
        <v>1156</v>
      </c>
      <c r="N415" s="46">
        <v>35740</v>
      </c>
      <c r="O415" t="str">
        <f>_xlfn.XLOOKUP(M415,[9]【SUIT】合同静态信息表!$B:$B,[9]【SUIT】合同静态信息表!$BF:$BF)</f>
        <v>智能运管中心</v>
      </c>
      <c r="P415">
        <f>COUNTIFS($M$2:M415,M415)</f>
        <v>1</v>
      </c>
      <c r="Q415" t="str">
        <f>M415</f>
        <v>ZHT2024012300008</v>
      </c>
    </row>
    <row r="416" spans="1:17" ht="14.25" x14ac:dyDescent="0.15">
      <c r="A416" t="s">
        <v>814</v>
      </c>
      <c r="D416" s="24">
        <v>357476.6</v>
      </c>
      <c r="E416" t="str">
        <f>_xlfn.XLOOKUP(A416,[9]【SUIT】合同静态信息表!$B:$B,[9]【SUIT】合同静态信息表!$BF:$BF)</f>
        <v>福建分公司</v>
      </c>
      <c r="F416">
        <f>COUNTIFS($A$2:A416,A416)</f>
        <v>2</v>
      </c>
      <c r="L416" s="46" t="s">
        <v>1429</v>
      </c>
      <c r="M416" s="46" t="s">
        <v>1430</v>
      </c>
      <c r="N416" s="46">
        <v>15000</v>
      </c>
      <c r="O416" t="str">
        <f>_xlfn.XLOOKUP(M416,[9]【SUIT】合同静态信息表!$B:$B,[9]【SUIT】合同静态信息表!$BF:$BF)</f>
        <v>智能运管中心</v>
      </c>
      <c r="P416">
        <f>COUNTIFS($M$2:M416,M416)</f>
        <v>1</v>
      </c>
      <c r="Q416" t="str">
        <f>M416</f>
        <v>ZHT2024042400039</v>
      </c>
    </row>
    <row r="417" spans="1:17" ht="14.25" x14ac:dyDescent="0.15">
      <c r="A417" t="s">
        <v>1048</v>
      </c>
      <c r="D417" s="24">
        <v>73500</v>
      </c>
      <c r="E417" t="str">
        <f>_xlfn.XLOOKUP(A417,[9]【SUIT】合同静态信息表!$B:$B,[9]【SUIT】合同静态信息表!$BF:$BF)</f>
        <v>福建分公司</v>
      </c>
      <c r="F417">
        <f>COUNTIFS($A$2:A417,A417)</f>
        <v>1</v>
      </c>
      <c r="G417" t="str">
        <f t="shared" si="58"/>
        <v>ZHT2023110300132</v>
      </c>
      <c r="L417" s="46" t="s">
        <v>1431</v>
      </c>
      <c r="M417" s="46" t="s">
        <v>1020</v>
      </c>
      <c r="N417" s="46">
        <v>23944.5</v>
      </c>
      <c r="O417" t="str">
        <f>_xlfn.XLOOKUP(M417,[9]【SUIT】合同静态信息表!$B:$B,[9]【SUIT】合同静态信息表!$BF:$BF)</f>
        <v>智能运管中心</v>
      </c>
      <c r="P417">
        <f>COUNTIFS($M$2:M417,M417)</f>
        <v>1</v>
      </c>
      <c r="Q417" t="str">
        <f>M417</f>
        <v>ZHT2023121100153</v>
      </c>
    </row>
    <row r="418" spans="1:17" ht="14.25" x14ac:dyDescent="0.15">
      <c r="A418" t="s">
        <v>1051</v>
      </c>
      <c r="D418" s="24">
        <v>278100</v>
      </c>
      <c r="E418" t="str">
        <f>_xlfn.XLOOKUP(A418,[9]【SUIT】合同静态信息表!$B:$B,[9]【SUIT】合同静态信息表!$BF:$BF)</f>
        <v>广东分公司</v>
      </c>
      <c r="F418">
        <f>COUNTIFS($A$2:A418,A418)</f>
        <v>1</v>
      </c>
      <c r="G418" t="str">
        <f t="shared" si="58"/>
        <v>SJHT2019121200103</v>
      </c>
      <c r="L418" s="46" t="s">
        <v>1361</v>
      </c>
      <c r="M418" s="25" t="s">
        <v>1362</v>
      </c>
      <c r="N418" s="46">
        <v>47631.1</v>
      </c>
      <c r="O418" t="str">
        <f>_xlfn.XLOOKUP(M418,[9]【SUIT】合同静态信息表!$B:$B,[9]【SUIT】合同静态信息表!$BF:$BF)</f>
        <v>智能运管中心</v>
      </c>
      <c r="P418">
        <f>COUNTIFS($M$2:M418,M418)</f>
        <v>2</v>
      </c>
    </row>
    <row r="419" spans="1:17" ht="14.25" x14ac:dyDescent="0.15">
      <c r="A419" t="s">
        <v>1214</v>
      </c>
      <c r="D419" s="24">
        <v>260000</v>
      </c>
      <c r="E419" t="str">
        <f>_xlfn.XLOOKUP(A419,[9]【SUIT】合同静态信息表!$B:$B,[9]【SUIT】合同静态信息表!$BF:$BF)</f>
        <v>智能运管中心</v>
      </c>
      <c r="F419">
        <f>COUNTIFS($A$2:A419,A419)</f>
        <v>2</v>
      </c>
      <c r="L419" s="46" t="s">
        <v>1432</v>
      </c>
      <c r="M419" s="46" t="s">
        <v>1016</v>
      </c>
      <c r="N419" s="46">
        <v>37413</v>
      </c>
      <c r="O419" t="str">
        <f>_xlfn.XLOOKUP(M419,[9]【SUIT】合同静态信息表!$B:$B,[9]【SUIT】合同静态信息表!$BF:$BF)</f>
        <v>智能运管中心</v>
      </c>
      <c r="P419">
        <f>COUNTIFS($M$2:M419,M419)</f>
        <v>1</v>
      </c>
      <c r="Q419" t="str">
        <f>M419</f>
        <v>ZHT2023121100154</v>
      </c>
    </row>
    <row r="420" spans="1:17" ht="14.25" x14ac:dyDescent="0.15">
      <c r="A420" t="s">
        <v>924</v>
      </c>
      <c r="D420" s="24">
        <v>1685086.86</v>
      </c>
      <c r="E420" t="str">
        <f>_xlfn.XLOOKUP(A420,[9]【SUIT】合同静态信息表!$B:$B,[9]【SUIT】合同静态信息表!$BF:$BF)</f>
        <v>智能运管中心</v>
      </c>
      <c r="F420">
        <f>COUNTIFS($A$2:A420,A420)</f>
        <v>1</v>
      </c>
      <c r="G420" t="str">
        <f t="shared" ref="G420:G443" si="59">A420</f>
        <v>ZHT2024121600160</v>
      </c>
      <c r="L420" s="46" t="s">
        <v>1433</v>
      </c>
      <c r="M420" s="25" t="s">
        <v>817</v>
      </c>
      <c r="N420" s="46">
        <v>119900</v>
      </c>
      <c r="O420" t="str">
        <f>_xlfn.XLOOKUP(M420,[9]【SUIT】合同静态信息表!$B:$B,[9]【SUIT】合同静态信息表!$BF:$BF)</f>
        <v>智能运管中心</v>
      </c>
      <c r="P420">
        <f>COUNTIFS($M$2:M420,M420)</f>
        <v>2</v>
      </c>
    </row>
    <row r="421" spans="1:17" ht="14.25" x14ac:dyDescent="0.15">
      <c r="A421" t="s">
        <v>1434</v>
      </c>
      <c r="D421" s="24">
        <v>1050000</v>
      </c>
      <c r="E421" t="str">
        <f>_xlfn.XLOOKUP(A421,[9]【SUIT】合同静态信息表!$B:$B,[9]【SUIT】合同静态信息表!$BF:$BF)</f>
        <v>智能运管中心</v>
      </c>
      <c r="F421">
        <f>COUNTIFS($A$2:A421,A421)</f>
        <v>1</v>
      </c>
      <c r="G421" t="str">
        <f t="shared" si="59"/>
        <v>SJHT2019122500159</v>
      </c>
      <c r="L421" s="46" t="s">
        <v>1392</v>
      </c>
      <c r="M421" s="25" t="s">
        <v>667</v>
      </c>
      <c r="N421" s="46">
        <v>46700</v>
      </c>
      <c r="O421" t="str">
        <f>_xlfn.XLOOKUP(M421,[9]【SUIT】合同静态信息表!$B:$B,[9]【SUIT】合同静态信息表!$BF:$BF)</f>
        <v>智能运管中心</v>
      </c>
      <c r="P421">
        <f>COUNTIFS($M$2:M421,M421)</f>
        <v>2</v>
      </c>
    </row>
    <row r="422" spans="1:17" ht="14.25" x14ac:dyDescent="0.15">
      <c r="A422" t="s">
        <v>1212</v>
      </c>
      <c r="D422" s="24">
        <v>487500</v>
      </c>
      <c r="E422" t="str">
        <f>_xlfn.XLOOKUP(A422,[9]【SUIT】合同静态信息表!$B:$B,[9]【SUIT】合同静态信息表!$BF:$BF)</f>
        <v>智能运管中心</v>
      </c>
      <c r="F422">
        <f>COUNTIFS($A$2:A422,A422)</f>
        <v>2</v>
      </c>
      <c r="L422" s="46" t="s">
        <v>1374</v>
      </c>
      <c r="M422" s="25" t="s">
        <v>1375</v>
      </c>
      <c r="N422" s="46">
        <v>49495</v>
      </c>
      <c r="O422" t="str">
        <f>_xlfn.XLOOKUP(M422,[9]【SUIT】合同静态信息表!$B:$B,[9]【SUIT】合同静态信息表!$BF:$BF)</f>
        <v>智能运管中心</v>
      </c>
      <c r="P422">
        <f>COUNTIFS($M$2:M422,M422)</f>
        <v>4</v>
      </c>
    </row>
    <row r="423" spans="1:17" ht="14.25" x14ac:dyDescent="0.15">
      <c r="A423" t="s">
        <v>1206</v>
      </c>
      <c r="D423" s="24">
        <v>132000</v>
      </c>
      <c r="E423" t="str">
        <f>_xlfn.XLOOKUP(A423,[9]【SUIT】合同静态信息表!$B:$B,[9]【SUIT】合同静态信息表!$BF:$BF)</f>
        <v>数字建造中心</v>
      </c>
      <c r="F423">
        <f>COUNTIFS($A$2:A423,A423)</f>
        <v>2</v>
      </c>
      <c r="L423" s="13" t="s">
        <v>1435</v>
      </c>
      <c r="M423" s="48" t="s">
        <v>1436</v>
      </c>
      <c r="N423" s="14">
        <v>192000</v>
      </c>
      <c r="O423" t="str">
        <f>_xlfn.XLOOKUP(M423,[9]【SUIT】合同静态信息表!$B:$B,[9]【SUIT】合同静态信息表!$BF:$BF)</f>
        <v>数字建造中心</v>
      </c>
      <c r="P423">
        <f>COUNTIFS($M$2:M423,M423)</f>
        <v>1</v>
      </c>
      <c r="Q423" t="str">
        <f>M423</f>
        <v>C0CJSJ-FW-T-2025090</v>
      </c>
    </row>
    <row r="424" spans="1:17" ht="14.25" x14ac:dyDescent="0.15">
      <c r="A424" t="s">
        <v>1055</v>
      </c>
      <c r="D424" s="24">
        <v>140334.04</v>
      </c>
      <c r="E424" t="str">
        <f>_xlfn.XLOOKUP(A424,[9]【SUIT】合同静态信息表!$B:$B,[9]【SUIT】合同静态信息表!$BF:$BF)</f>
        <v>福建分公司</v>
      </c>
      <c r="F424">
        <f>COUNTIFS($A$2:A424,A424)</f>
        <v>1</v>
      </c>
      <c r="G424" t="str">
        <f t="shared" si="59"/>
        <v>ZHT2024032700031</v>
      </c>
      <c r="L424" s="47" t="s">
        <v>1373</v>
      </c>
      <c r="M424" s="49" t="s">
        <v>1152</v>
      </c>
      <c r="N424" s="14">
        <v>202500</v>
      </c>
      <c r="O424" t="str">
        <f>_xlfn.XLOOKUP(M424,[9]【SUIT】合同静态信息表!$B:$B,[9]【SUIT】合同静态信息表!$BF:$BF)</f>
        <v>智能运管中心</v>
      </c>
      <c r="P424">
        <f>COUNTIFS($M$2:M424,M424)</f>
        <v>2</v>
      </c>
    </row>
    <row r="425" spans="1:17" ht="14.25" x14ac:dyDescent="0.15">
      <c r="A425" t="s">
        <v>1059</v>
      </c>
      <c r="D425" s="24">
        <v>1768700.53</v>
      </c>
      <c r="E425" t="str">
        <f>_xlfn.XLOOKUP(A425,[9]【SUIT】合同静态信息表!$B:$B,[9]【SUIT】合同静态信息表!$BF:$BF)</f>
        <v>智能运管中心</v>
      </c>
      <c r="F425">
        <f>COUNTIFS($A$2:A425,A425)</f>
        <v>1</v>
      </c>
      <c r="G425" t="str">
        <f t="shared" si="59"/>
        <v>ZHT2024111300139</v>
      </c>
      <c r="L425" s="13" t="s">
        <v>1437</v>
      </c>
      <c r="M425" s="25" t="s">
        <v>386</v>
      </c>
      <c r="N425" s="14">
        <v>662000</v>
      </c>
      <c r="O425" t="str">
        <f>_xlfn.XLOOKUP(M425,[9]【SUIT】合同静态信息表!$B:$B,[9]【SUIT】合同静态信息表!$BF:$BF)</f>
        <v>数字建造中心</v>
      </c>
      <c r="P425">
        <f>COUNTIFS($M$2:M425,M425)</f>
        <v>7</v>
      </c>
    </row>
    <row r="426" spans="1:17" ht="14.25" x14ac:dyDescent="0.15">
      <c r="A426" t="s">
        <v>1063</v>
      </c>
      <c r="D426" s="24">
        <v>292410</v>
      </c>
      <c r="E426" t="str">
        <f>_xlfn.XLOOKUP(A426,[9]【SUIT】合同静态信息表!$B:$B,[9]【SUIT】合同静态信息表!$BF:$BF)</f>
        <v>智能运管中心</v>
      </c>
      <c r="F426">
        <f>COUNTIFS($A$2:A426,A426)</f>
        <v>1</v>
      </c>
      <c r="G426" t="str">
        <f t="shared" si="59"/>
        <v>ZHT2023111000133</v>
      </c>
      <c r="L426" s="13" t="s">
        <v>1438</v>
      </c>
      <c r="M426" s="25" t="s">
        <v>647</v>
      </c>
      <c r="N426" s="14">
        <v>100000</v>
      </c>
      <c r="O426" t="str">
        <f>_xlfn.XLOOKUP(M426,[9]【SUIT】合同静态信息表!$B:$B,[9]【SUIT】合同静态信息表!$BF:$BF)</f>
        <v>智能运管中心</v>
      </c>
      <c r="P426">
        <f>COUNTIFS($M$2:M426,M426)</f>
        <v>3</v>
      </c>
    </row>
    <row r="427" spans="1:17" ht="14.25" x14ac:dyDescent="0.15">
      <c r="A427" t="s">
        <v>1430</v>
      </c>
      <c r="D427" s="24">
        <v>90000</v>
      </c>
      <c r="E427" t="str">
        <f>_xlfn.XLOOKUP(A427,[9]【SUIT】合同静态信息表!$B:$B,[9]【SUIT】合同静态信息表!$BF:$BF)</f>
        <v>智能运管中心</v>
      </c>
      <c r="F427">
        <f>COUNTIFS($A$2:A427,A427)</f>
        <v>1</v>
      </c>
      <c r="G427" t="str">
        <f t="shared" si="59"/>
        <v>ZHT2024042400039</v>
      </c>
      <c r="L427" s="13" t="s">
        <v>1439</v>
      </c>
      <c r="M427" s="25" t="s">
        <v>554</v>
      </c>
      <c r="N427" s="14">
        <v>1935716.4</v>
      </c>
      <c r="O427" t="str">
        <f>_xlfn.XLOOKUP(M427,[9]【SUIT】合同静态信息表!$B:$B,[9]【SUIT】合同静态信息表!$BF:$BF)</f>
        <v>数字建造中心</v>
      </c>
      <c r="P427">
        <f>COUNTIFS($M$2:M427,M427)</f>
        <v>3</v>
      </c>
    </row>
    <row r="428" spans="1:17" x14ac:dyDescent="0.15">
      <c r="A428" t="s">
        <v>1440</v>
      </c>
      <c r="D428" s="24">
        <v>300000</v>
      </c>
      <c r="E428" t="str">
        <f>_xlfn.XLOOKUP(A428,[9]【SUIT】合同静态信息表!$B:$B,[9]【SUIT】合同静态信息表!$BF:$BF)</f>
        <v>数智管理中心</v>
      </c>
      <c r="F428">
        <f>COUNTIFS($A$2:A428,A428)</f>
        <v>1</v>
      </c>
      <c r="G428" t="str">
        <f t="shared" si="59"/>
        <v>ZHT2024071000085</v>
      </c>
    </row>
    <row r="429" spans="1:17" x14ac:dyDescent="0.15">
      <c r="A429" t="s">
        <v>1065</v>
      </c>
      <c r="D429" s="24">
        <v>21767</v>
      </c>
      <c r="E429" t="str">
        <f>_xlfn.XLOOKUP(A429,[9]【SUIT】合同静态信息表!$B:$B,[9]【SUIT】合同静态信息表!$BF:$BF)</f>
        <v>数字建造中心</v>
      </c>
      <c r="F429">
        <f>COUNTIFS($A$2:A429,A429)</f>
        <v>1</v>
      </c>
      <c r="G429" t="str">
        <f t="shared" si="59"/>
        <v>ZHT2022031100025</v>
      </c>
    </row>
    <row r="430" spans="1:17" x14ac:dyDescent="0.15">
      <c r="A430" t="s">
        <v>1068</v>
      </c>
      <c r="D430" s="24">
        <v>761440</v>
      </c>
      <c r="E430" t="str">
        <f>_xlfn.XLOOKUP(A430,[9]【SUIT】合同静态信息表!$B:$B,[9]【SUIT】合同静态信息表!$BF:$BF)</f>
        <v>数字建造中心</v>
      </c>
      <c r="F430">
        <f>COUNTIFS($A$2:A430,A430)</f>
        <v>1</v>
      </c>
      <c r="G430" t="str">
        <f t="shared" si="59"/>
        <v>ZHT2024112500147</v>
      </c>
    </row>
    <row r="431" spans="1:17" x14ac:dyDescent="0.15">
      <c r="A431" t="s">
        <v>1072</v>
      </c>
      <c r="D431" s="24">
        <v>324800</v>
      </c>
      <c r="E431" t="str">
        <f>_xlfn.XLOOKUP(A431,[9]【SUIT】合同静态信息表!$B:$B,[9]【SUIT】合同静态信息表!$BF:$BF)</f>
        <v>数字建造中心</v>
      </c>
      <c r="F431">
        <f>COUNTIFS($A$2:A431,A431)</f>
        <v>1</v>
      </c>
      <c r="G431" t="str">
        <f t="shared" si="59"/>
        <v>ZHT2024112500148</v>
      </c>
    </row>
    <row r="432" spans="1:17" x14ac:dyDescent="0.15">
      <c r="A432" t="s">
        <v>1074</v>
      </c>
      <c r="D432" s="24">
        <v>688000</v>
      </c>
      <c r="E432" t="str">
        <f>_xlfn.XLOOKUP(A432,[9]【SUIT】合同静态信息表!$B:$B,[9]【SUIT】合同静态信息表!$BF:$BF)</f>
        <v>数字建造中心</v>
      </c>
      <c r="F432">
        <f>COUNTIFS($A$2:A432,A432)</f>
        <v>1</v>
      </c>
      <c r="G432" t="str">
        <f t="shared" si="59"/>
        <v>ZHT2024112500149</v>
      </c>
    </row>
    <row r="433" spans="1:7" x14ac:dyDescent="0.15">
      <c r="A433" t="s">
        <v>1441</v>
      </c>
      <c r="D433" s="24">
        <v>6435000</v>
      </c>
      <c r="E433" t="str">
        <f>_xlfn.XLOOKUP(A433,[9]【SUIT】合同静态信息表!$B:$B,[9]【SUIT】合同静态信息表!$BF:$BF)</f>
        <v>市场经营拓展中心</v>
      </c>
      <c r="F433">
        <f>COUNTIFS($A$2:A433,A433)</f>
        <v>1</v>
      </c>
      <c r="G433" t="str">
        <f t="shared" si="59"/>
        <v>ZHT2024121600159</v>
      </c>
    </row>
    <row r="434" spans="1:7" x14ac:dyDescent="0.15">
      <c r="A434" t="s">
        <v>1078</v>
      </c>
      <c r="D434" s="24">
        <v>21600</v>
      </c>
      <c r="E434" t="str">
        <f>_xlfn.XLOOKUP(A434,[9]【SUIT】合同静态信息表!$B:$B,[9]【SUIT】合同静态信息表!$BF:$BF)</f>
        <v>智能运管中心</v>
      </c>
      <c r="F434">
        <f>COUNTIFS($A$2:A434,A434)</f>
        <v>1</v>
      </c>
      <c r="G434" t="str">
        <f t="shared" si="59"/>
        <v>ZHT2020070600031</v>
      </c>
    </row>
    <row r="435" spans="1:7" x14ac:dyDescent="0.15">
      <c r="A435" t="s">
        <v>1442</v>
      </c>
      <c r="D435" s="24">
        <v>2825000</v>
      </c>
      <c r="E435" t="str">
        <f>_xlfn.XLOOKUP(A435,[9]【SUIT】合同静态信息表!$B:$B,[9]【SUIT】合同静态信息表!$BF:$BF)</f>
        <v>市场经营拓展中心</v>
      </c>
      <c r="F435">
        <f>COUNTIFS($A$2:A435,A435)</f>
        <v>1</v>
      </c>
      <c r="G435" t="str">
        <f t="shared" si="59"/>
        <v>ZHT2024121600158</v>
      </c>
    </row>
    <row r="436" spans="1:7" x14ac:dyDescent="0.15">
      <c r="A436" t="s">
        <v>1135</v>
      </c>
      <c r="D436" s="24">
        <v>1450000</v>
      </c>
      <c r="E436" t="str">
        <f>_xlfn.XLOOKUP(A436,[9]【SUIT】合同静态信息表!$B:$B,[9]【SUIT】合同静态信息表!$BF:$BF)</f>
        <v>福建分公司</v>
      </c>
      <c r="F436">
        <f>COUNTIFS($A$2:A436,A436)</f>
        <v>1</v>
      </c>
      <c r="G436" t="str">
        <f t="shared" si="59"/>
        <v>ZHT2024122000169</v>
      </c>
    </row>
    <row r="437" spans="1:7" x14ac:dyDescent="0.15">
      <c r="A437" t="s">
        <v>1080</v>
      </c>
      <c r="D437" s="24">
        <v>1991000</v>
      </c>
      <c r="E437" t="str">
        <f>_xlfn.XLOOKUP(A437,[9]【SUIT】合同静态信息表!$B:$B,[9]【SUIT】合同静态信息表!$BF:$BF)</f>
        <v>数字建造中心</v>
      </c>
      <c r="F437">
        <f>COUNTIFS($A$2:A437,A437)</f>
        <v>1</v>
      </c>
      <c r="G437" t="str">
        <f t="shared" si="59"/>
        <v>ZHT2024121800161</v>
      </c>
    </row>
    <row r="438" spans="1:7" x14ac:dyDescent="0.15">
      <c r="A438" t="s">
        <v>542</v>
      </c>
      <c r="D438" s="24">
        <v>973728</v>
      </c>
      <c r="E438" t="str">
        <f>_xlfn.XLOOKUP(A438,[9]【SUIT】合同静态信息表!$B:$B,[9]【SUIT】合同静态信息表!$BF:$BF)</f>
        <v>智能运管中心</v>
      </c>
      <c r="F438">
        <f>COUNTIFS($A$2:A438,A438)</f>
        <v>1</v>
      </c>
      <c r="G438" t="str">
        <f t="shared" si="59"/>
        <v>ZHT2024122400172</v>
      </c>
    </row>
    <row r="439" spans="1:7" x14ac:dyDescent="0.15">
      <c r="A439" t="s">
        <v>1085</v>
      </c>
      <c r="D439" s="24">
        <v>1315383.2</v>
      </c>
      <c r="E439" t="str">
        <f>_xlfn.XLOOKUP(A439,[9]【SUIT】合同静态信息表!$B:$B,[9]【SUIT】合同静态信息表!$BF:$BF)</f>
        <v>数智管理中心</v>
      </c>
      <c r="F439">
        <f>COUNTIFS($A$2:A439,A439)</f>
        <v>1</v>
      </c>
      <c r="G439" t="str">
        <f t="shared" si="59"/>
        <v>ZHT2022070400053</v>
      </c>
    </row>
    <row r="440" spans="1:7" x14ac:dyDescent="0.15">
      <c r="A440" t="s">
        <v>1087</v>
      </c>
      <c r="B440" t="s">
        <v>1443</v>
      </c>
      <c r="D440" s="24">
        <v>3248580.87</v>
      </c>
      <c r="E440" t="str">
        <f>_xlfn.XLOOKUP(A440,[9]【SUIT】合同静态信息表!$B:$B,[9]【SUIT】合同静态信息表!$BF:$BF)</f>
        <v>市场经营拓展中心</v>
      </c>
      <c r="F440">
        <f>COUNTIFS($A$2:A440,A440)</f>
        <v>1</v>
      </c>
      <c r="G440" t="str">
        <f t="shared" si="59"/>
        <v>ZHT2024081600097</v>
      </c>
    </row>
    <row r="441" spans="1:7" x14ac:dyDescent="0.15">
      <c r="A441" t="s">
        <v>1089</v>
      </c>
      <c r="D441" s="24">
        <v>6953608.2999999998</v>
      </c>
      <c r="E441" t="str">
        <f>_xlfn.XLOOKUP(A441,[9]【SUIT】合同静态信息表!$B:$B,[9]【SUIT】合同静态信息表!$BF:$BF)</f>
        <v>市场经营拓展中心</v>
      </c>
      <c r="F441">
        <f>COUNTIFS($A$2:A441,A441)</f>
        <v>1</v>
      </c>
      <c r="G441" t="str">
        <f t="shared" si="59"/>
        <v>ZHT2024081600096</v>
      </c>
    </row>
    <row r="442" spans="1:7" x14ac:dyDescent="0.15">
      <c r="A442" t="s">
        <v>1444</v>
      </c>
      <c r="D442" s="24">
        <v>49900</v>
      </c>
      <c r="E442" t="str">
        <f>_xlfn.XLOOKUP(A442,[9]【SUIT】合同静态信息表!$B:$B,[9]【SUIT】合同静态信息表!$BF:$BF)</f>
        <v>数智管理中心</v>
      </c>
      <c r="F442">
        <f>COUNTIFS($A$2:A442,A442)</f>
        <v>1</v>
      </c>
      <c r="G442" t="str">
        <f t="shared" si="59"/>
        <v>ZHT2024112200146</v>
      </c>
    </row>
    <row r="443" spans="1:7" x14ac:dyDescent="0.15">
      <c r="A443" t="s">
        <v>1091</v>
      </c>
      <c r="D443" s="24">
        <v>350000</v>
      </c>
      <c r="E443" t="str">
        <f>_xlfn.XLOOKUP(A443,[9]【SUIT】合同静态信息表!$B:$B,[9]【SUIT】合同静态信息表!$BF:$BF)</f>
        <v>数字建造中心</v>
      </c>
      <c r="F443">
        <f>COUNTIFS($A$2:A443,A443)</f>
        <v>1</v>
      </c>
      <c r="G443" t="str">
        <f t="shared" si="59"/>
        <v>ZHT2024010400003</v>
      </c>
    </row>
    <row r="444" spans="1:7" x14ac:dyDescent="0.15">
      <c r="A444" t="s">
        <v>1368</v>
      </c>
      <c r="D444" s="24">
        <v>21000</v>
      </c>
      <c r="E444" t="str">
        <f>_xlfn.XLOOKUP(A444,[9]【SUIT】合同静态信息表!$B:$B,[9]【SUIT】合同静态信息表!$BF:$BF)</f>
        <v>福建分公司</v>
      </c>
      <c r="F444">
        <f>COUNTIFS($A$2:A444,A444)</f>
        <v>2</v>
      </c>
    </row>
    <row r="445" spans="1:7" x14ac:dyDescent="0.15">
      <c r="A445" t="s">
        <v>633</v>
      </c>
      <c r="D445" s="24">
        <v>238820</v>
      </c>
      <c r="E445" t="str">
        <f>_xlfn.XLOOKUP(A445,[9]【SUIT】合同静态信息表!$B:$B,[9]【SUIT】合同静态信息表!$BF:$BF)</f>
        <v>智能运管中心</v>
      </c>
      <c r="F445">
        <f>COUNTIFS($A$2:A445,A445)</f>
        <v>4</v>
      </c>
    </row>
    <row r="446" spans="1:7" x14ac:dyDescent="0.15">
      <c r="A446" t="s">
        <v>1445</v>
      </c>
      <c r="D446" s="24">
        <v>696000</v>
      </c>
      <c r="E446" t="str">
        <f>_xlfn.XLOOKUP(A446,[9]【SUIT】合同静态信息表!$B:$B,[9]【SUIT】合同静态信息表!$BF:$BF)</f>
        <v>数字建造中心</v>
      </c>
      <c r="F446">
        <f>COUNTIFS($A$2:A446,A446)</f>
        <v>1</v>
      </c>
      <c r="G446" t="str">
        <f t="shared" ref="G446:G449" si="60">A446</f>
        <v>ZHT2024032200029</v>
      </c>
    </row>
    <row r="447" spans="1:7" x14ac:dyDescent="0.15">
      <c r="A447" t="s">
        <v>1446</v>
      </c>
      <c r="D447" s="24">
        <v>300000</v>
      </c>
      <c r="E447" t="str">
        <f>_xlfn.XLOOKUP(A447,[9]【SUIT】合同静态信息表!$B:$B,[9]【SUIT】合同静态信息表!$BF:$BF)</f>
        <v>数智管理中心</v>
      </c>
      <c r="F447">
        <f>COUNTIFS($A$2:A447,A447)</f>
        <v>1</v>
      </c>
      <c r="G447" t="str">
        <f t="shared" si="60"/>
        <v>ZHT2023120600145</v>
      </c>
    </row>
    <row r="448" spans="1:7" x14ac:dyDescent="0.15">
      <c r="A448" t="s">
        <v>1013</v>
      </c>
      <c r="D448" s="24">
        <v>3502240</v>
      </c>
      <c r="E448" t="str">
        <f>_xlfn.XLOOKUP(A448,[9]【SUIT】合同静态信息表!$B:$B,[9]【SUIT】合同静态信息表!$BF:$BF)</f>
        <v>数字建造中心</v>
      </c>
      <c r="F448">
        <f>COUNTIFS($A$2:A448,A448)</f>
        <v>2</v>
      </c>
    </row>
    <row r="449" spans="1:7" x14ac:dyDescent="0.15">
      <c r="A449" t="s">
        <v>1447</v>
      </c>
      <c r="D449" s="24">
        <v>180000</v>
      </c>
      <c r="E449" t="str">
        <f>_xlfn.XLOOKUP(A449,[9]【SUIT】合同静态信息表!$B:$B,[9]【SUIT】合同静态信息表!$BF:$BF)</f>
        <v>数智管理中心</v>
      </c>
      <c r="F449">
        <f>COUNTIFS($A$2:A449,A449)</f>
        <v>1</v>
      </c>
      <c r="G449" t="str">
        <f t="shared" si="60"/>
        <v>ZHT2023120600148</v>
      </c>
    </row>
    <row r="450" spans="1:7" x14ac:dyDescent="0.15">
      <c r="A450" t="s">
        <v>393</v>
      </c>
      <c r="D450" s="24">
        <v>1047900</v>
      </c>
      <c r="E450" t="str">
        <f>_xlfn.XLOOKUP(A450,[9]【SUIT】合同静态信息表!$B:$B,[9]【SUIT】合同静态信息表!$BF:$BF)</f>
        <v>数字建造中心</v>
      </c>
      <c r="F450">
        <f>COUNTIFS($A$2:A450,A450)</f>
        <v>3</v>
      </c>
    </row>
    <row r="451" spans="1:7" x14ac:dyDescent="0.15">
      <c r="A451" t="s">
        <v>633</v>
      </c>
      <c r="D451" s="24">
        <v>1768000</v>
      </c>
      <c r="E451" t="str">
        <f>_xlfn.XLOOKUP(A451,[9]【SUIT】合同静态信息表!$B:$B,[9]【SUIT】合同静态信息表!$BF:$BF)</f>
        <v>智能运管中心</v>
      </c>
      <c r="F451">
        <f>COUNTIFS($A$2:A451,A451)</f>
        <v>5</v>
      </c>
    </row>
    <row r="452" spans="1:7" x14ac:dyDescent="0.15">
      <c r="A452" t="s">
        <v>1245</v>
      </c>
      <c r="D452" s="24">
        <v>75000</v>
      </c>
      <c r="E452" t="str">
        <f>_xlfn.XLOOKUP(A452,[9]【SUIT】合同静态信息表!$B:$B,[9]【SUIT】合同静态信息表!$BF:$BF)</f>
        <v>福建分公司</v>
      </c>
      <c r="F452">
        <f>COUNTIFS($A$2:A452,A452)</f>
        <v>1</v>
      </c>
      <c r="G452" t="str">
        <f t="shared" ref="G452:G459" si="61">A452</f>
        <v>ZHT2022092600081</v>
      </c>
    </row>
    <row r="453" spans="1:7" x14ac:dyDescent="0.15">
      <c r="A453" t="s">
        <v>565</v>
      </c>
      <c r="D453" s="24">
        <v>749477.1</v>
      </c>
      <c r="E453" t="str">
        <f>_xlfn.XLOOKUP(A453,[9]【SUIT】合同静态信息表!$B:$B,[9]【SUIT】合同静态信息表!$BF:$BF)</f>
        <v>广东分公司</v>
      </c>
      <c r="F453">
        <f>COUNTIFS($A$2:A453,A453)</f>
        <v>2</v>
      </c>
    </row>
    <row r="454" spans="1:7" x14ac:dyDescent="0.15">
      <c r="A454" t="s">
        <v>1186</v>
      </c>
      <c r="D454" s="24">
        <v>954912</v>
      </c>
      <c r="E454" t="str">
        <f>_xlfn.XLOOKUP(A454,[9]【SUIT】合同静态信息表!$B:$B,[9]【SUIT】合同静态信息表!$BF:$BF)</f>
        <v>广东分公司</v>
      </c>
      <c r="F454">
        <f>COUNTIFS($A$2:A454,A454)</f>
        <v>1</v>
      </c>
      <c r="G454" t="str">
        <f t="shared" si="61"/>
        <v>ZHT2024111800140</v>
      </c>
    </row>
    <row r="455" spans="1:7" x14ac:dyDescent="0.15">
      <c r="A455" t="s">
        <v>579</v>
      </c>
      <c r="D455" s="24">
        <v>100870</v>
      </c>
      <c r="E455" t="str">
        <f>_xlfn.XLOOKUP(A455,[9]【SUIT】合同静态信息表!$B:$B,[9]【SUIT】合同静态信息表!$BF:$BF)</f>
        <v>智能运管中心</v>
      </c>
      <c r="F455">
        <f>COUNTIFS($A$2:A455,A455)</f>
        <v>2</v>
      </c>
    </row>
    <row r="456" spans="1:7" x14ac:dyDescent="0.15">
      <c r="A456" t="s">
        <v>609</v>
      </c>
      <c r="D456" s="24">
        <v>314000</v>
      </c>
      <c r="E456" t="str">
        <f>_xlfn.XLOOKUP(A456,[9]【SUIT】合同静态信息表!$B:$B,[9]【SUIT】合同静态信息表!$BF:$BF)</f>
        <v>福建分公司</v>
      </c>
      <c r="F456">
        <f>COUNTIFS($A$2:A456,A456)</f>
        <v>2</v>
      </c>
    </row>
    <row r="457" spans="1:7" x14ac:dyDescent="0.15">
      <c r="A457" t="s">
        <v>1281</v>
      </c>
      <c r="D457" s="24">
        <v>1819805</v>
      </c>
      <c r="E457" t="str">
        <f>_xlfn.XLOOKUP(A457,[9]【SUIT】合同静态信息表!$B:$B,[9]【SUIT】合同静态信息表!$BF:$BF)</f>
        <v>智能运管中心</v>
      </c>
      <c r="F457">
        <f>COUNTIFS($A$2:A457,A457)</f>
        <v>1</v>
      </c>
      <c r="G457" t="str">
        <f t="shared" si="61"/>
        <v>ZHT2024122500174</v>
      </c>
    </row>
    <row r="458" spans="1:7" x14ac:dyDescent="0.15">
      <c r="A458" t="s">
        <v>1163</v>
      </c>
      <c r="D458" s="24">
        <v>444697.56</v>
      </c>
      <c r="E458" t="str">
        <f>_xlfn.XLOOKUP(A458,[9]【SUIT】合同静态信息表!$B:$B,[9]【SUIT】合同静态信息表!$BF:$BF)</f>
        <v>智能运管中心</v>
      </c>
      <c r="F458">
        <f>COUNTIFS($A$2:A458,A458)</f>
        <v>1</v>
      </c>
      <c r="G458" t="str">
        <f t="shared" si="61"/>
        <v>ZHT2024111900141</v>
      </c>
    </row>
    <row r="459" spans="1:7" x14ac:dyDescent="0.15">
      <c r="A459" t="s">
        <v>1160</v>
      </c>
      <c r="D459" s="24">
        <v>148500</v>
      </c>
      <c r="E459" t="str">
        <f>_xlfn.XLOOKUP(A459,[9]【SUIT】合同静态信息表!$B:$B,[9]【SUIT】合同静态信息表!$BF:$BF)</f>
        <v>智能运管中心</v>
      </c>
      <c r="F459">
        <f>COUNTIFS($A$2:A459,A459)</f>
        <v>1</v>
      </c>
      <c r="G459" t="str">
        <f t="shared" si="61"/>
        <v>ZHT2024111900142</v>
      </c>
    </row>
    <row r="460" spans="1:7" x14ac:dyDescent="0.15">
      <c r="A460" t="s">
        <v>1148</v>
      </c>
      <c r="D460" s="24">
        <v>1518765.9</v>
      </c>
      <c r="E460" t="str">
        <f>_xlfn.XLOOKUP(A460,[9]【SUIT】合同静态信息表!$B:$B,[9]【SUIT】合同静态信息表!$BF:$BF)</f>
        <v>市场经营拓展中心</v>
      </c>
      <c r="F460">
        <f>COUNTIFS($A$2:A460,A460)</f>
        <v>2</v>
      </c>
    </row>
    <row r="461" spans="1:7" x14ac:dyDescent="0.15">
      <c r="A461" t="s">
        <v>1194</v>
      </c>
      <c r="D461" s="24">
        <v>-38214.699999999997</v>
      </c>
      <c r="E461" t="str">
        <f>_xlfn.XLOOKUP(A461,[9]【SUIT】合同静态信息表!$B:$B,[9]【SUIT】合同静态信息表!$BF:$BF)</f>
        <v>智能运管中心</v>
      </c>
      <c r="F461">
        <f>COUNTIFS($A$2:A461,A461)</f>
        <v>2</v>
      </c>
    </row>
    <row r="462" spans="1:7" x14ac:dyDescent="0.15">
      <c r="A462" t="s">
        <v>1195</v>
      </c>
      <c r="D462" s="24">
        <v>-52820</v>
      </c>
      <c r="E462" t="str">
        <f>_xlfn.XLOOKUP(A462,[9]【SUIT】合同静态信息表!$B:$B,[9]【SUIT】合同静态信息表!$BF:$BF)</f>
        <v>智能运管中心</v>
      </c>
      <c r="F462">
        <f>COUNTIFS($A$2:A462,A462)</f>
        <v>2</v>
      </c>
    </row>
    <row r="463" spans="1:7" x14ac:dyDescent="0.15">
      <c r="A463" t="s">
        <v>1201</v>
      </c>
      <c r="D463" s="24">
        <v>-65170</v>
      </c>
      <c r="E463" t="str">
        <f>_xlfn.XLOOKUP(A463,[9]【SUIT】合同静态信息表!$B:$B,[9]【SUIT】合同静态信息表!$BF:$BF)</f>
        <v>智能运管中心</v>
      </c>
      <c r="F463">
        <f>COUNTIFS($A$2:A463,A463)</f>
        <v>2</v>
      </c>
    </row>
    <row r="464" spans="1:7" x14ac:dyDescent="0.15">
      <c r="A464" t="s">
        <v>1199</v>
      </c>
      <c r="D464" s="24">
        <v>-38950</v>
      </c>
      <c r="E464" t="str">
        <f>_xlfn.XLOOKUP(A464,[9]【SUIT】合同静态信息表!$B:$B,[9]【SUIT】合同静态信息表!$BF:$BF)</f>
        <v>智能运管中心</v>
      </c>
      <c r="F464">
        <f>COUNTIFS($A$2:A464,A464)</f>
        <v>2</v>
      </c>
    </row>
    <row r="465" spans="1:7" x14ac:dyDescent="0.15">
      <c r="A465" t="s">
        <v>1192</v>
      </c>
      <c r="D465" s="24">
        <v>-45315</v>
      </c>
      <c r="E465" t="str">
        <f>_xlfn.XLOOKUP(A465,[9]【SUIT】合同静态信息表!$B:$B,[9]【SUIT】合同静态信息表!$BF:$BF)</f>
        <v>智能运管中心</v>
      </c>
      <c r="F465">
        <f>COUNTIFS($A$2:A465,A465)</f>
        <v>2</v>
      </c>
    </row>
    <row r="466" spans="1:7" x14ac:dyDescent="0.15">
      <c r="A466" t="s">
        <v>1203</v>
      </c>
      <c r="D466" s="24">
        <v>-38950</v>
      </c>
      <c r="E466" t="str">
        <f>_xlfn.XLOOKUP(A466,[9]【SUIT】合同静态信息表!$B:$B,[9]【SUIT】合同静态信息表!$BF:$BF)</f>
        <v>智能运管中心</v>
      </c>
      <c r="F466">
        <f>COUNTIFS($A$2:A466,A466)</f>
        <v>2</v>
      </c>
    </row>
    <row r="467" spans="1:7" x14ac:dyDescent="0.15">
      <c r="A467" t="s">
        <v>1448</v>
      </c>
      <c r="D467" s="24">
        <v>-10800</v>
      </c>
      <c r="E467" t="str">
        <f>_xlfn.XLOOKUP(A467,[9]【SUIT】合同静态信息表!$B:$B,[9]【SUIT】合同静态信息表!$BF:$BF)</f>
        <v>智能运管中心</v>
      </c>
      <c r="F467">
        <f>COUNTIFS($A$2:A467,A467)</f>
        <v>1</v>
      </c>
      <c r="G467" t="str">
        <f t="shared" ref="G467:G472" si="62">A467</f>
        <v>ZHT2023073100078</v>
      </c>
    </row>
    <row r="468" spans="1:7" x14ac:dyDescent="0.15">
      <c r="A468" t="s">
        <v>1449</v>
      </c>
      <c r="D468" s="24">
        <v>-10800</v>
      </c>
      <c r="E468" t="str">
        <f>_xlfn.XLOOKUP(A468,[9]【SUIT】合同静态信息表!$B:$B,[9]【SUIT】合同静态信息表!$BF:$BF)</f>
        <v>智能运管中心</v>
      </c>
      <c r="F468">
        <f>COUNTIFS($A$2:A468,A468)</f>
        <v>1</v>
      </c>
      <c r="G468" t="str">
        <f t="shared" si="62"/>
        <v>ZHT2023073100079</v>
      </c>
    </row>
    <row r="469" spans="1:7" x14ac:dyDescent="0.15">
      <c r="A469" t="s">
        <v>1450</v>
      </c>
      <c r="D469" s="24">
        <v>-5500</v>
      </c>
      <c r="E469" t="str">
        <f>_xlfn.XLOOKUP(A469,[9]【SUIT】合同静态信息表!$B:$B,[9]【SUIT】合同静态信息表!$BF:$BF)</f>
        <v>智能运管中心</v>
      </c>
      <c r="F469">
        <f>COUNTIFS($A$2:A469,A469)</f>
        <v>1</v>
      </c>
      <c r="G469" t="str">
        <f t="shared" si="62"/>
        <v>ZHT2024052900066</v>
      </c>
    </row>
    <row r="470" spans="1:7" x14ac:dyDescent="0.15">
      <c r="A470" t="s">
        <v>1451</v>
      </c>
      <c r="D470" s="24">
        <v>-51785</v>
      </c>
      <c r="E470" t="str">
        <f>_xlfn.XLOOKUP(A470,[9]【SUIT】合同静态信息表!$B:$B,[9]【SUIT】合同静态信息表!$BF:$BF)</f>
        <v>智能运管中心</v>
      </c>
      <c r="F470">
        <f>COUNTIFS($A$2:A470,A470)</f>
        <v>1</v>
      </c>
      <c r="G470" t="str">
        <f t="shared" si="62"/>
        <v>ZHT2023120800150</v>
      </c>
    </row>
    <row r="471" spans="1:7" x14ac:dyDescent="0.15">
      <c r="A471" t="s">
        <v>1452</v>
      </c>
      <c r="D471" s="24">
        <v>-80635.600000000006</v>
      </c>
      <c r="E471" t="str">
        <f>_xlfn.XLOOKUP(A471,[9]【SUIT】合同静态信息表!$B:$B,[9]【SUIT】合同静态信息表!$BF:$BF)</f>
        <v>智能运管中心</v>
      </c>
      <c r="F471">
        <f>COUNTIFS($A$2:A471,A471)</f>
        <v>1</v>
      </c>
      <c r="G471" t="str">
        <f t="shared" si="62"/>
        <v>ZHT2021060200067</v>
      </c>
    </row>
    <row r="472" spans="1:7" x14ac:dyDescent="0.15">
      <c r="A472" t="s">
        <v>1453</v>
      </c>
      <c r="D472" s="24">
        <v>-10800</v>
      </c>
      <c r="E472" t="str">
        <f>_xlfn.XLOOKUP(A472,[9]【SUIT】合同静态信息表!$B:$B,[9]【SUIT】合同静态信息表!$BF:$BF)</f>
        <v>智能运管中心</v>
      </c>
      <c r="F472">
        <f>COUNTIFS($A$2:A472,A472)</f>
        <v>1</v>
      </c>
      <c r="G472" t="str">
        <f t="shared" si="62"/>
        <v>ZHT2023073100077</v>
      </c>
    </row>
  </sheetData>
  <sheetProtection formatCells="0" formatColumns="0" formatRows="0" insertColumns="0" insertRows="0" insertHyperlinks="0" deleteColumns="0" deleteRows="0" sort="0" autoFilter="0" pivotTables="0"/>
  <autoFilter ref="A1:AN472" xr:uid="{00000000-0009-0000-0000-000009000000}"/>
  <phoneticPr fontId="5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110"/>
  <sheetViews>
    <sheetView workbookViewId="0"/>
  </sheetViews>
  <sheetFormatPr defaultColWidth="9" defaultRowHeight="13.5" x14ac:dyDescent="0.15"/>
  <cols>
    <col min="1" max="2" width="22.625" style="1" customWidth="1"/>
    <col min="3" max="3" width="17.125" customWidth="1"/>
  </cols>
  <sheetData>
    <row r="1" spans="1:3" x14ac:dyDescent="0.2">
      <c r="A1" s="2" t="s">
        <v>121</v>
      </c>
      <c r="B1" s="3" t="s">
        <v>1454</v>
      </c>
      <c r="C1" s="4" t="s">
        <v>1455</v>
      </c>
    </row>
    <row r="2" spans="1:3" x14ac:dyDescent="0.2">
      <c r="A2" s="5" t="s">
        <v>1456</v>
      </c>
      <c r="B2" s="6">
        <f>_xlfn.XLOOKUP(A2,[9]【SUIT】合同产值营收表!$B:$B,[9]【SUIT】合同产值营收表!$AN:$AN)</f>
        <v>0</v>
      </c>
      <c r="C2" t="str">
        <f ca="1">IF(COUNTIF(产值及收款计划!C:C,$A2)=0,"需补","")</f>
        <v>需补</v>
      </c>
    </row>
    <row r="3" spans="1:3" x14ac:dyDescent="0.2">
      <c r="A3" s="5" t="s">
        <v>1457</v>
      </c>
      <c r="B3" s="6">
        <f>_xlfn.XLOOKUP(A3,[9]【SUIT】合同产值营收表!$B:$B,[9]【SUIT】合同产值营收表!$AN:$AN)</f>
        <v>0</v>
      </c>
      <c r="C3" t="str">
        <f ca="1">IF(COUNTIF(产值及收款计划!C:C,$A3)=0,"需补","")</f>
        <v>需补</v>
      </c>
    </row>
    <row r="4" spans="1:3" x14ac:dyDescent="0.2">
      <c r="A4" s="5" t="s">
        <v>1458</v>
      </c>
      <c r="B4" s="6">
        <f>_xlfn.XLOOKUP(A4,[9]【SUIT】合同产值营收表!$B:$B,[9]【SUIT】合同产值营收表!$AN:$AN)</f>
        <v>0</v>
      </c>
      <c r="C4" t="str">
        <f ca="1">IF(COUNTIF(产值及收款计划!C:C,$A4)=0,"需补","")</f>
        <v>需补</v>
      </c>
    </row>
    <row r="5" spans="1:3" x14ac:dyDescent="0.2">
      <c r="A5" s="5" t="s">
        <v>1459</v>
      </c>
      <c r="B5" s="6">
        <f>_xlfn.XLOOKUP(A5,[9]【SUIT】合同产值营收表!$B:$B,[9]【SUIT】合同产值营收表!$AN:$AN)</f>
        <v>0</v>
      </c>
      <c r="C5" t="str">
        <f ca="1">IF(COUNTIF(产值及收款计划!C:C,$A5)=0,"需补","")</f>
        <v>需补</v>
      </c>
    </row>
    <row r="6" spans="1:3" x14ac:dyDescent="0.2">
      <c r="A6" s="5" t="s">
        <v>1460</v>
      </c>
      <c r="B6" s="6">
        <f>_xlfn.XLOOKUP(A6,[9]【SUIT】合同产值营收表!$B:$B,[9]【SUIT】合同产值营收表!$AN:$AN)</f>
        <v>0</v>
      </c>
      <c r="C6" t="str">
        <f ca="1">IF(COUNTIF(产值及收款计划!C:C,$A6)=0,"需补","")</f>
        <v>需补</v>
      </c>
    </row>
    <row r="7" spans="1:3" x14ac:dyDescent="0.2">
      <c r="A7" s="5" t="s">
        <v>1461</v>
      </c>
      <c r="B7" s="6">
        <f>_xlfn.XLOOKUP(A7,[9]【SUIT】合同产值营收表!$B:$B,[9]【SUIT】合同产值营收表!$AN:$AN)</f>
        <v>0</v>
      </c>
      <c r="C7" t="str">
        <f ca="1">IF(COUNTIF(产值及收款计划!C:C,$A7)=0,"需补","")</f>
        <v>需补</v>
      </c>
    </row>
    <row r="8" spans="1:3" x14ac:dyDescent="0.2">
      <c r="A8" s="5" t="s">
        <v>1462</v>
      </c>
      <c r="B8" s="6"/>
      <c r="C8" t="str">
        <f ca="1">IF(COUNTIF(产值及收款计划!C:C,$A8)=0,"需补","")</f>
        <v/>
      </c>
    </row>
    <row r="9" spans="1:3" x14ac:dyDescent="0.2">
      <c r="A9" s="5" t="s">
        <v>1463</v>
      </c>
      <c r="B9" s="6">
        <f>_xlfn.XLOOKUP(A9,[9]【SUIT】合同产值营收表!$B:$B,[9]【SUIT】合同产值营收表!$AN:$AN)</f>
        <v>0</v>
      </c>
      <c r="C9" t="str">
        <f ca="1">IF(COUNTIF(产值及收款计划!C:C,$A9)=0,"需补","")</f>
        <v>需补</v>
      </c>
    </row>
    <row r="10" spans="1:3" x14ac:dyDescent="0.2">
      <c r="A10" s="5" t="s">
        <v>570</v>
      </c>
      <c r="B10" s="6"/>
      <c r="C10" t="str">
        <f ca="1">IF(COUNTIF(产值及收款计划!C:C,$A10)=0,"需补","")</f>
        <v/>
      </c>
    </row>
    <row r="11" spans="1:3" x14ac:dyDescent="0.2">
      <c r="A11" s="5" t="s">
        <v>1464</v>
      </c>
      <c r="B11" s="6">
        <f>_xlfn.XLOOKUP(A11,[9]【SUIT】合同产值营收表!$B:$B,[9]【SUIT】合同产值营收表!$AN:$AN)</f>
        <v>0</v>
      </c>
      <c r="C11" t="str">
        <f ca="1">IF(COUNTIF(产值及收款计划!C:C,$A11)=0,"需补","")</f>
        <v>需补</v>
      </c>
    </row>
    <row r="12" spans="1:3" x14ac:dyDescent="0.2">
      <c r="A12" s="5" t="s">
        <v>1465</v>
      </c>
      <c r="B12" s="6"/>
      <c r="C12" t="str">
        <f ca="1">IF(COUNTIF(产值及收款计划!C:C,$A12)=0,"需补","")</f>
        <v/>
      </c>
    </row>
    <row r="13" spans="1:3" x14ac:dyDescent="0.2">
      <c r="A13" s="5" t="s">
        <v>1466</v>
      </c>
      <c r="B13" s="6"/>
      <c r="C13" t="str">
        <f ca="1">IF(COUNTIF(产值及收款计划!C:C,$A13)=0,"需补","")</f>
        <v/>
      </c>
    </row>
    <row r="14" spans="1:3" x14ac:dyDescent="0.2">
      <c r="A14" s="5" t="s">
        <v>1267</v>
      </c>
      <c r="B14" s="6"/>
      <c r="C14" t="str">
        <f ca="1">IF(COUNTIF(产值及收款计划!C:C,$A14)=0,"需补","")</f>
        <v/>
      </c>
    </row>
    <row r="15" spans="1:3" x14ac:dyDescent="0.2">
      <c r="A15" s="5" t="s">
        <v>1467</v>
      </c>
      <c r="B15" s="6">
        <f>_xlfn.XLOOKUP(A15,[9]【SUIT】合同产值营收表!$B:$B,[9]【SUIT】合同产值营收表!$AN:$AN)</f>
        <v>0</v>
      </c>
      <c r="C15" t="str">
        <f ca="1">IF(COUNTIF(产值及收款计划!C:C,$A15)=0,"需补","")</f>
        <v>需补</v>
      </c>
    </row>
    <row r="16" spans="1:3" x14ac:dyDescent="0.2">
      <c r="A16" s="5" t="s">
        <v>1468</v>
      </c>
      <c r="B16" s="6">
        <f>_xlfn.XLOOKUP(A16,[9]【SUIT】合同产值营收表!$B:$B,[9]【SUIT】合同产值营收表!$AN:$AN)</f>
        <v>0</v>
      </c>
      <c r="C16" t="str">
        <f ca="1">IF(COUNTIF(产值及收款计划!C:C,$A16)=0,"需补","")</f>
        <v>需补</v>
      </c>
    </row>
    <row r="17" spans="1:3" x14ac:dyDescent="0.2">
      <c r="A17" s="5" t="s">
        <v>1469</v>
      </c>
      <c r="B17" s="6">
        <f>_xlfn.XLOOKUP(A17,[9]【SUIT】合同产值营收表!$B:$B,[9]【SUIT】合同产值营收表!$AN:$AN)</f>
        <v>0</v>
      </c>
      <c r="C17" t="str">
        <f ca="1">IF(COUNTIF(产值及收款计划!C:C,$A17)=0,"需补","")</f>
        <v>需补</v>
      </c>
    </row>
    <row r="18" spans="1:3" x14ac:dyDescent="0.2">
      <c r="A18" s="5" t="s">
        <v>1470</v>
      </c>
      <c r="B18" s="6">
        <f>_xlfn.XLOOKUP(A18,[9]【SUIT】合同产值营收表!$B:$B,[9]【SUIT】合同产值营收表!$AN:$AN)</f>
        <v>0</v>
      </c>
      <c r="C18" t="str">
        <f ca="1">IF(COUNTIF(产值及收款计划!C:C,$A18)=0,"需补","")</f>
        <v>需补</v>
      </c>
    </row>
    <row r="19" spans="1:3" x14ac:dyDescent="0.2">
      <c r="A19" s="5" t="s">
        <v>1471</v>
      </c>
      <c r="B19" s="6">
        <f>_xlfn.XLOOKUP(A19,[9]【SUIT】合同产值营收表!$B:$B,[9]【SUIT】合同产值营收表!$AN:$AN)</f>
        <v>0</v>
      </c>
      <c r="C19" t="str">
        <f ca="1">IF(COUNTIF(产值及收款计划!C:C,$A19)=0,"需补","")</f>
        <v>需补</v>
      </c>
    </row>
    <row r="20" spans="1:3" x14ac:dyDescent="0.2">
      <c r="A20" s="5" t="s">
        <v>1472</v>
      </c>
      <c r="B20" s="6">
        <f>_xlfn.XLOOKUP(A20,[9]【SUIT】合同产值营收表!$B:$B,[9]【SUIT】合同产值营收表!$AN:$AN)</f>
        <v>0</v>
      </c>
      <c r="C20" t="str">
        <f ca="1">IF(COUNTIF(产值及收款计划!C:C,$A20)=0,"需补","")</f>
        <v>需补</v>
      </c>
    </row>
    <row r="21" spans="1:3" x14ac:dyDescent="0.2">
      <c r="A21" s="5" t="s">
        <v>882</v>
      </c>
      <c r="B21" s="6"/>
      <c r="C21" t="str">
        <f ca="1">IF(COUNTIF(产值及收款计划!C:C,$A21)=0,"需补","")</f>
        <v/>
      </c>
    </row>
    <row r="22" spans="1:3" x14ac:dyDescent="0.2">
      <c r="A22" s="5" t="s">
        <v>1473</v>
      </c>
      <c r="B22" s="6">
        <f>_xlfn.XLOOKUP(A22,[9]【SUIT】合同产值营收表!$B:$B,[9]【SUIT】合同产值营收表!$AN:$AN)</f>
        <v>0</v>
      </c>
      <c r="C22" t="str">
        <f ca="1">IF(COUNTIF(产值及收款计划!C:C,$A22)=0,"需补","")</f>
        <v>需补</v>
      </c>
    </row>
    <row r="23" spans="1:3" x14ac:dyDescent="0.2">
      <c r="A23" s="5" t="s">
        <v>1402</v>
      </c>
      <c r="B23" s="6"/>
      <c r="C23" t="str">
        <f ca="1">IF(COUNTIF(产值及收款计划!C:C,$A23)=0,"需补","")</f>
        <v/>
      </c>
    </row>
    <row r="24" spans="1:3" x14ac:dyDescent="0.2">
      <c r="A24" s="5" t="s">
        <v>1474</v>
      </c>
      <c r="B24" s="6">
        <f>_xlfn.XLOOKUP(A24,[9]【SUIT】合同产值营收表!$B:$B,[9]【SUIT】合同产值营收表!$AN:$AN)</f>
        <v>0</v>
      </c>
      <c r="C24" t="str">
        <f ca="1">IF(COUNTIF(产值及收款计划!C:C,$A24)=0,"需补","")</f>
        <v>需补</v>
      </c>
    </row>
    <row r="25" spans="1:3" x14ac:dyDescent="0.2">
      <c r="A25" s="5" t="s">
        <v>1475</v>
      </c>
      <c r="B25" s="6">
        <f>_xlfn.XLOOKUP(A25,[9]【SUIT】合同产值营收表!$B:$B,[9]【SUIT】合同产值营收表!$AN:$AN)</f>
        <v>0</v>
      </c>
      <c r="C25" t="str">
        <f ca="1">IF(COUNTIF(产值及收款计划!C:C,$A25)=0,"需补","")</f>
        <v>需补</v>
      </c>
    </row>
    <row r="26" spans="1:3" x14ac:dyDescent="0.2">
      <c r="A26" s="5" t="s">
        <v>1476</v>
      </c>
      <c r="B26" s="6"/>
      <c r="C26" t="str">
        <f ca="1">IF(COUNTIF(产值及收款计划!C:C,$A26)=0,"需补","")</f>
        <v/>
      </c>
    </row>
    <row r="27" spans="1:3" x14ac:dyDescent="0.2">
      <c r="A27" s="5" t="s">
        <v>1477</v>
      </c>
      <c r="B27" s="6"/>
      <c r="C27" t="str">
        <f ca="1">IF(COUNTIF(产值及收款计划!C:C,$A27)=0,"需补","")</f>
        <v/>
      </c>
    </row>
    <row r="28" spans="1:3" x14ac:dyDescent="0.2">
      <c r="A28" s="5" t="s">
        <v>1434</v>
      </c>
      <c r="B28" s="6">
        <f>_xlfn.XLOOKUP(A28,[9]【SUIT】合同产值营收表!$B:$B,[9]【SUIT】合同产值营收表!$AN:$AN)</f>
        <v>0</v>
      </c>
      <c r="C28" t="str">
        <f ca="1">IF(COUNTIF(产值及收款计划!C:C,$A28)=0,"需补","")</f>
        <v>需补</v>
      </c>
    </row>
    <row r="29" spans="1:3" x14ac:dyDescent="0.2">
      <c r="A29" s="5" t="s">
        <v>388</v>
      </c>
      <c r="B29" s="6"/>
      <c r="C29" t="str">
        <f ca="1">IF(COUNTIF(产值及收款计划!C:C,$A29)=0,"需补","")</f>
        <v/>
      </c>
    </row>
    <row r="30" spans="1:3" x14ac:dyDescent="0.2">
      <c r="A30" s="5" t="s">
        <v>1478</v>
      </c>
      <c r="B30" s="6"/>
      <c r="C30" t="str">
        <f ca="1">IF(COUNTIF(产值及收款计划!C:C,$A30)=0,"需补","")</f>
        <v/>
      </c>
    </row>
    <row r="31" spans="1:3" x14ac:dyDescent="0.2">
      <c r="A31" s="5" t="s">
        <v>468</v>
      </c>
      <c r="B31" s="6"/>
      <c r="C31" t="str">
        <f ca="1">IF(COUNTIF(产值及收款计划!C:C,$A31)=0,"需补","")</f>
        <v/>
      </c>
    </row>
    <row r="32" spans="1:3" x14ac:dyDescent="0.2">
      <c r="A32" s="5" t="s">
        <v>1479</v>
      </c>
      <c r="B32" s="6">
        <f>_xlfn.XLOOKUP(A32,[9]【SUIT】合同产值营收表!$B:$B,[9]【SUIT】合同产值营收表!$AN:$AN)</f>
        <v>0</v>
      </c>
      <c r="C32" t="str">
        <f ca="1">IF(COUNTIF(产值及收款计划!C:C,$A32)=0,"需补","")</f>
        <v>需补</v>
      </c>
    </row>
    <row r="33" spans="1:3" x14ac:dyDescent="0.2">
      <c r="A33" s="5" t="s">
        <v>1051</v>
      </c>
      <c r="B33" s="6"/>
      <c r="C33" t="str">
        <f ca="1">IF(COUNTIF(产值及收款计划!C:C,$A33)=0,"需补","")</f>
        <v/>
      </c>
    </row>
    <row r="34" spans="1:3" x14ac:dyDescent="0.2">
      <c r="A34" s="5" t="s">
        <v>1480</v>
      </c>
      <c r="B34" s="6">
        <f>_xlfn.XLOOKUP(A34,[9]【SUIT】合同产值营收表!$B:$B,[9]【SUIT】合同产值营收表!$AN:$AN)</f>
        <v>0</v>
      </c>
      <c r="C34" t="str">
        <f ca="1">IF(COUNTIF(产值及收款计划!C:C,$A34)=0,"需补","")</f>
        <v>需补</v>
      </c>
    </row>
    <row r="35" spans="1:3" x14ac:dyDescent="0.2">
      <c r="A35" s="5" t="s">
        <v>395</v>
      </c>
      <c r="B35" s="6">
        <f>_xlfn.XLOOKUP(A35,[9]【SUIT】合同产值营收表!$B:$B,[9]【SUIT】合同产值营收表!$AN:$AN)</f>
        <v>0</v>
      </c>
      <c r="C35" t="str">
        <f ca="1">IF(COUNTIF(产值及收款计划!C:C,$A35)=0,"需补","")</f>
        <v>需补</v>
      </c>
    </row>
    <row r="36" spans="1:3" x14ac:dyDescent="0.2">
      <c r="A36" s="5" t="s">
        <v>1481</v>
      </c>
      <c r="B36" s="6">
        <f>_xlfn.XLOOKUP(A36,[9]【SUIT】合同产值营收表!$B:$B,[9]【SUIT】合同产值营收表!$AN:$AN)</f>
        <v>0</v>
      </c>
      <c r="C36" t="str">
        <f ca="1">IF(COUNTIF(产值及收款计划!C:C,$A36)=0,"需补","")</f>
        <v>需补</v>
      </c>
    </row>
    <row r="37" spans="1:3" x14ac:dyDescent="0.2">
      <c r="A37" s="5" t="s">
        <v>1482</v>
      </c>
      <c r="B37" s="6"/>
      <c r="C37" t="str">
        <f ca="1">IF(COUNTIF(产值及收款计划!C:C,$A37)=0,"需补","")</f>
        <v/>
      </c>
    </row>
    <row r="38" spans="1:3" x14ac:dyDescent="0.2">
      <c r="A38" s="5" t="s">
        <v>1483</v>
      </c>
      <c r="B38" s="6">
        <f>_xlfn.XLOOKUP(A38,[9]【SUIT】合同产值营收表!$B:$B,[9]【SUIT】合同产值营收表!$AN:$AN)</f>
        <v>0</v>
      </c>
      <c r="C38" t="str">
        <f ca="1">IF(COUNTIF(产值及收款计划!C:C,$A38)=0,"需补","")</f>
        <v>需补</v>
      </c>
    </row>
    <row r="39" spans="1:3" x14ac:dyDescent="0.2">
      <c r="A39" s="5" t="s">
        <v>956</v>
      </c>
      <c r="B39" s="6"/>
      <c r="C39" t="str">
        <f ca="1">IF(COUNTIF(产值及收款计划!C:C,$A39)=0,"需补","")</f>
        <v/>
      </c>
    </row>
    <row r="40" spans="1:3" x14ac:dyDescent="0.2">
      <c r="A40" s="5" t="s">
        <v>1484</v>
      </c>
      <c r="B40" s="6">
        <f>_xlfn.XLOOKUP(A40,[9]【SUIT】合同产值营收表!$B:$B,[9]【SUIT】合同产值营收表!$AN:$AN)</f>
        <v>0</v>
      </c>
      <c r="C40" t="str">
        <f ca="1">IF(COUNTIF(产值及收款计划!C:C,$A40)=0,"需补","")</f>
        <v>需补</v>
      </c>
    </row>
    <row r="41" spans="1:3" x14ac:dyDescent="0.2">
      <c r="A41" s="5" t="s">
        <v>1485</v>
      </c>
      <c r="B41" s="6">
        <f>_xlfn.XLOOKUP(A41,[9]【SUIT】合同产值营收表!$B:$B,[9]【SUIT】合同产值营收表!$AN:$AN)</f>
        <v>0</v>
      </c>
      <c r="C41" t="str">
        <f ca="1">IF(COUNTIF(产值及收款计划!C:C,$A41)=0,"需补","")</f>
        <v>需补</v>
      </c>
    </row>
    <row r="42" spans="1:3" x14ac:dyDescent="0.2">
      <c r="A42" s="5" t="s">
        <v>1486</v>
      </c>
      <c r="B42" s="6"/>
      <c r="C42" t="str">
        <f ca="1">IF(COUNTIF(产值及收款计划!C:C,$A42)=0,"需补","")</f>
        <v/>
      </c>
    </row>
    <row r="43" spans="1:3" x14ac:dyDescent="0.2">
      <c r="A43" s="5" t="s">
        <v>1487</v>
      </c>
      <c r="B43" s="6"/>
      <c r="C43" t="str">
        <f ca="1">IF(COUNTIF(产值及收款计划!C:C,$A43)=0,"需补","")</f>
        <v/>
      </c>
    </row>
    <row r="44" spans="1:3" x14ac:dyDescent="0.2">
      <c r="A44" s="5" t="s">
        <v>666</v>
      </c>
      <c r="B44" s="6">
        <f>_xlfn.XLOOKUP(A44,[9]【SUIT】合同产值营收表!$B:$B,[9]【SUIT】合同产值营收表!$AN:$AN)</f>
        <v>9.9999999989108801E-5</v>
      </c>
      <c r="C44" t="str">
        <f ca="1">IF(COUNTIF(产值及收款计划!C:C,$A44)=0,"需补","")</f>
        <v>需补</v>
      </c>
    </row>
    <row r="45" spans="1:3" x14ac:dyDescent="0.2">
      <c r="A45" s="5" t="s">
        <v>1488</v>
      </c>
      <c r="B45" s="6">
        <f>_xlfn.XLOOKUP(A45,[9]【SUIT】合同产值营收表!$B:$B,[9]【SUIT】合同产值营收表!$AN:$AN)</f>
        <v>0</v>
      </c>
      <c r="C45" t="str">
        <f ca="1">IF(COUNTIF(产值及收款计划!C:C,$A45)=0,"需补","")</f>
        <v>需补</v>
      </c>
    </row>
    <row r="46" spans="1:3" x14ac:dyDescent="0.2">
      <c r="A46" s="5" t="s">
        <v>1489</v>
      </c>
      <c r="B46" s="6"/>
      <c r="C46" t="str">
        <f ca="1">IF(COUNTIF(产值及收款计划!C:C,$A46)=0,"需补","")</f>
        <v/>
      </c>
    </row>
    <row r="47" spans="1:3" x14ac:dyDescent="0.2">
      <c r="A47" s="5" t="s">
        <v>1490</v>
      </c>
      <c r="B47" s="6">
        <f>_xlfn.XLOOKUP(A47,[9]【SUIT】合同产值营收表!$B:$B,[9]【SUIT】合同产值营收表!$AN:$AN)</f>
        <v>0</v>
      </c>
      <c r="C47" t="str">
        <f ca="1">IF(COUNTIF(产值及收款计划!C:C,$A47)=0,"需补","")</f>
        <v>需补</v>
      </c>
    </row>
    <row r="48" spans="1:3" x14ac:dyDescent="0.2">
      <c r="A48" s="5" t="s">
        <v>1491</v>
      </c>
      <c r="B48" s="6">
        <f>_xlfn.XLOOKUP(A48,[9]【SUIT】合同产值营收表!$B:$B,[9]【SUIT】合同产值营收表!$AN:$AN)</f>
        <v>-8.0267999999999997</v>
      </c>
      <c r="C48" t="str">
        <f ca="1">IF(COUNTIF(产值及收款计划!C:C,$A48)=0,"需补","")</f>
        <v>需补</v>
      </c>
    </row>
    <row r="49" spans="1:3" x14ac:dyDescent="0.2">
      <c r="A49" s="5" t="s">
        <v>1492</v>
      </c>
      <c r="B49" s="6"/>
      <c r="C49" t="str">
        <f ca="1">IF(COUNTIF(产值及收款计划!C:C,$A49)=0,"需补","")</f>
        <v/>
      </c>
    </row>
    <row r="50" spans="1:3" x14ac:dyDescent="0.2">
      <c r="A50" s="5" t="s">
        <v>1493</v>
      </c>
      <c r="B50" s="6"/>
      <c r="C50" t="str">
        <f ca="1">IF(COUNTIF(产值及收款计划!C:C,$A50)=0,"需补","")</f>
        <v/>
      </c>
    </row>
    <row r="51" spans="1:3" x14ac:dyDescent="0.2">
      <c r="A51" s="5" t="s">
        <v>1494</v>
      </c>
      <c r="B51" s="6"/>
      <c r="C51" t="str">
        <f ca="1">IF(COUNTIF(产值及收款计划!C:C,$A51)=0,"需补","")</f>
        <v/>
      </c>
    </row>
    <row r="52" spans="1:3" x14ac:dyDescent="0.2">
      <c r="A52" s="5" t="s">
        <v>1495</v>
      </c>
      <c r="B52" s="6">
        <f>_xlfn.XLOOKUP(A52,[9]【SUIT】合同产值营收表!$B:$B,[9]【SUIT】合同产值营收表!$AN:$AN)</f>
        <v>0</v>
      </c>
      <c r="C52" t="str">
        <f ca="1">IF(COUNTIF(产值及收款计划!C:C,$A52)=0,"需补","")</f>
        <v>需补</v>
      </c>
    </row>
    <row r="53" spans="1:3" x14ac:dyDescent="0.2">
      <c r="A53" s="5" t="s">
        <v>1496</v>
      </c>
      <c r="B53" s="6">
        <f>_xlfn.XLOOKUP(A53,[9]【SUIT】合同产值营收表!$B:$B,[9]【SUIT】合同产值营收表!$AN:$AN)</f>
        <v>0</v>
      </c>
      <c r="C53" t="str">
        <f ca="1">IF(COUNTIF(产值及收款计划!C:C,$A53)=0,"需补","")</f>
        <v>需补</v>
      </c>
    </row>
    <row r="54" spans="1:3" x14ac:dyDescent="0.2">
      <c r="A54" s="5" t="s">
        <v>1497</v>
      </c>
      <c r="B54" s="6">
        <f>_xlfn.XLOOKUP(A54,[9]【SUIT】合同产值营收表!$B:$B,[9]【SUIT】合同产值营收表!$AN:$AN)</f>
        <v>0</v>
      </c>
      <c r="C54" t="str">
        <f ca="1">IF(COUNTIF(产值及收款计划!C:C,$A54)=0,"需补","")</f>
        <v>需补</v>
      </c>
    </row>
    <row r="55" spans="1:3" x14ac:dyDescent="0.2">
      <c r="A55" s="5" t="s">
        <v>1271</v>
      </c>
      <c r="B55" s="6"/>
      <c r="C55" t="str">
        <f ca="1">IF(COUNTIF(产值及收款计划!C:C,$A55)=0,"需补","")</f>
        <v/>
      </c>
    </row>
    <row r="56" spans="1:3" x14ac:dyDescent="0.2">
      <c r="A56" s="5" t="s">
        <v>1498</v>
      </c>
      <c r="B56" s="6"/>
      <c r="C56" t="str">
        <f ca="1">IF(COUNTIF(产值及收款计划!C:C,$A56)=0,"需补","")</f>
        <v/>
      </c>
    </row>
    <row r="57" spans="1:3" x14ac:dyDescent="0.2">
      <c r="A57" s="5" t="s">
        <v>1499</v>
      </c>
      <c r="B57" s="6"/>
      <c r="C57" t="str">
        <f ca="1">IF(COUNTIF(产值及收款计划!C:C,$A57)=0,"需补","")</f>
        <v/>
      </c>
    </row>
    <row r="58" spans="1:3" x14ac:dyDescent="0.2">
      <c r="A58" s="5" t="s">
        <v>1500</v>
      </c>
      <c r="B58" s="6">
        <f>_xlfn.XLOOKUP(A58,[9]【SUIT】合同产值营收表!$B:$B,[9]【SUIT】合同产值营收表!$AN:$AN)</f>
        <v>0</v>
      </c>
      <c r="C58" t="str">
        <f ca="1">IF(COUNTIF(产值及收款计划!C:C,$A58)=0,"需补","")</f>
        <v>需补</v>
      </c>
    </row>
    <row r="59" spans="1:3" x14ac:dyDescent="0.2">
      <c r="A59" s="5" t="s">
        <v>1501</v>
      </c>
      <c r="B59" s="6">
        <f>_xlfn.XLOOKUP(A59,[9]【SUIT】合同产值营收表!$B:$B,[9]【SUIT】合同产值营收表!$AN:$AN)</f>
        <v>0</v>
      </c>
      <c r="C59" t="str">
        <f ca="1">IF(COUNTIF(产值及收款计划!C:C,$A59)=0,"需补","")</f>
        <v>需补</v>
      </c>
    </row>
    <row r="60" spans="1:3" x14ac:dyDescent="0.2">
      <c r="A60" s="5" t="s">
        <v>651</v>
      </c>
      <c r="B60" s="6"/>
      <c r="C60" t="str">
        <f ca="1">IF(COUNTIF(产值及收款计划!C:C,$A60)=0,"需补","")</f>
        <v/>
      </c>
    </row>
    <row r="61" spans="1:3" x14ac:dyDescent="0.2">
      <c r="A61" s="5" t="s">
        <v>600</v>
      </c>
      <c r="B61" s="6"/>
      <c r="C61" t="str">
        <f ca="1">IF(COUNTIF(产值及收款计划!C:C,$A61)=0,"需补","")</f>
        <v/>
      </c>
    </row>
    <row r="62" spans="1:3" x14ac:dyDescent="0.2">
      <c r="A62" s="5" t="s">
        <v>673</v>
      </c>
      <c r="B62" s="6">
        <f>_xlfn.XLOOKUP(A62,[9]【SUIT】合同产值营收表!$B:$B,[9]【SUIT】合同产值营收表!$AN:$AN)</f>
        <v>0</v>
      </c>
      <c r="C62" t="str">
        <f ca="1">IF(COUNTIF(产值及收款计划!C:C,$A62)=0,"需补","")</f>
        <v>需补</v>
      </c>
    </row>
    <row r="63" spans="1:3" x14ac:dyDescent="0.2">
      <c r="A63" s="5" t="s">
        <v>1502</v>
      </c>
      <c r="B63" s="6">
        <f>_xlfn.XLOOKUP(A63,[9]【SUIT】合同产值营收表!$B:$B,[9]【SUIT】合同产值营收表!$AN:$AN)</f>
        <v>0</v>
      </c>
      <c r="C63" t="str">
        <f ca="1">IF(COUNTIF(产值及收款计划!C:C,$A63)=0,"需补","")</f>
        <v>需补</v>
      </c>
    </row>
    <row r="64" spans="1:3" x14ac:dyDescent="0.2">
      <c r="A64" s="5" t="s">
        <v>460</v>
      </c>
      <c r="B64" s="6"/>
      <c r="C64" t="str">
        <f ca="1">IF(COUNTIF(产值及收款计划!C:C,$A64)=0,"需补","")</f>
        <v/>
      </c>
    </row>
    <row r="65" spans="1:3" x14ac:dyDescent="0.2">
      <c r="A65" s="5" t="s">
        <v>1503</v>
      </c>
      <c r="B65" s="6">
        <f>_xlfn.XLOOKUP(A65,[9]【SUIT】合同产值营收表!$B:$B,[9]【SUIT】合同产值营收表!$AN:$AN)</f>
        <v>0</v>
      </c>
      <c r="C65" t="str">
        <f ca="1">IF(COUNTIF(产值及收款计划!C:C,$A65)=0,"需补","")</f>
        <v>需补</v>
      </c>
    </row>
    <row r="66" spans="1:3" x14ac:dyDescent="0.2">
      <c r="A66" s="5" t="s">
        <v>1504</v>
      </c>
      <c r="B66" s="6">
        <f>_xlfn.XLOOKUP(A66,[9]【SUIT】合同产值营收表!$B:$B,[9]【SUIT】合同产值营收表!$AN:$AN)</f>
        <v>0</v>
      </c>
      <c r="C66" t="str">
        <f ca="1">IF(COUNTIF(产值及收款计划!C:C,$A66)=0,"需补","")</f>
        <v>需补</v>
      </c>
    </row>
    <row r="67" spans="1:3" x14ac:dyDescent="0.2">
      <c r="A67" s="5" t="s">
        <v>1505</v>
      </c>
      <c r="B67" s="6">
        <f>_xlfn.XLOOKUP(A67,[9]【SUIT】合同产值营收表!$B:$B,[9]【SUIT】合同产值营收表!$AN:$AN)</f>
        <v>0</v>
      </c>
      <c r="C67" t="str">
        <f ca="1">IF(COUNTIF(产值及收款计划!C:C,$A67)=0,"需补","")</f>
        <v>需补</v>
      </c>
    </row>
    <row r="68" spans="1:3" x14ac:dyDescent="0.2">
      <c r="A68" s="5" t="s">
        <v>1506</v>
      </c>
      <c r="B68" s="6">
        <f>_xlfn.XLOOKUP(A68,[9]【SUIT】合同产值营收表!$B:$B,[9]【SUIT】合同产值营收表!$AN:$AN)</f>
        <v>0</v>
      </c>
      <c r="C68" t="str">
        <f ca="1">IF(COUNTIF(产值及收款计划!C:C,$A68)=0,"需补","")</f>
        <v>需补</v>
      </c>
    </row>
    <row r="69" spans="1:3" x14ac:dyDescent="0.2">
      <c r="A69" s="5" t="s">
        <v>1507</v>
      </c>
      <c r="B69" s="6"/>
      <c r="C69" t="str">
        <f ca="1">IF(COUNTIF(产值及收款计划!C:C,$A69)=0,"需补","")</f>
        <v/>
      </c>
    </row>
    <row r="70" spans="1:3" x14ac:dyDescent="0.2">
      <c r="A70" s="5" t="s">
        <v>524</v>
      </c>
      <c r="B70" s="6"/>
      <c r="C70" t="str">
        <f ca="1">IF(COUNTIF(产值及收款计划!C:C,$A70)=0,"需补","")</f>
        <v/>
      </c>
    </row>
    <row r="71" spans="1:3" x14ac:dyDescent="0.2">
      <c r="A71" s="5" t="s">
        <v>1508</v>
      </c>
      <c r="B71" s="6">
        <f>_xlfn.XLOOKUP(A71,[9]【SUIT】合同产值营收表!$B:$B,[9]【SUIT】合同产值营收表!$AN:$AN)</f>
        <v>0</v>
      </c>
      <c r="C71" t="str">
        <f ca="1">IF(COUNTIF(产值及收款计划!C:C,$A71)=0,"需补","")</f>
        <v>需补</v>
      </c>
    </row>
    <row r="72" spans="1:3" x14ac:dyDescent="0.2">
      <c r="A72" s="5" t="s">
        <v>604</v>
      </c>
      <c r="B72" s="6"/>
      <c r="C72" t="str">
        <f ca="1">IF(COUNTIF(产值及收款计划!C:C,$A72)=0,"需补","")</f>
        <v/>
      </c>
    </row>
    <row r="73" spans="1:3" x14ac:dyDescent="0.2">
      <c r="A73" s="5" t="s">
        <v>1509</v>
      </c>
      <c r="B73" s="6">
        <f>_xlfn.XLOOKUP(A73,[9]【SUIT】合同产值营收表!$B:$B,[9]【SUIT】合同产值营收表!$AN:$AN)</f>
        <v>0</v>
      </c>
      <c r="C73" t="str">
        <f ca="1">IF(COUNTIF(产值及收款计划!C:C,$A73)=0,"需补","")</f>
        <v>需补</v>
      </c>
    </row>
    <row r="74" spans="1:3" x14ac:dyDescent="0.2">
      <c r="A74" s="5" t="s">
        <v>1510</v>
      </c>
      <c r="B74" s="6">
        <f>_xlfn.XLOOKUP(A74,[9]【SUIT】合同产值营收表!$B:$B,[9]【SUIT】合同产值营收表!$AN:$AN)</f>
        <v>0</v>
      </c>
      <c r="C74" t="str">
        <f ca="1">IF(COUNTIF(产值及收款计划!C:C,$A74)=0,"需补","")</f>
        <v>需补</v>
      </c>
    </row>
    <row r="75" spans="1:3" x14ac:dyDescent="0.2">
      <c r="A75" s="5" t="s">
        <v>1511</v>
      </c>
      <c r="B75" s="6">
        <f>_xlfn.XLOOKUP(A75,[9]【SUIT】合同产值营收表!$B:$B,[9]【SUIT】合同产值营收表!$AN:$AN)</f>
        <v>0</v>
      </c>
      <c r="C75" t="str">
        <f ca="1">IF(COUNTIF(产值及收款计划!C:C,$A75)=0,"需补","")</f>
        <v>需补</v>
      </c>
    </row>
    <row r="76" spans="1:3" x14ac:dyDescent="0.2">
      <c r="A76" s="5" t="s">
        <v>905</v>
      </c>
      <c r="B76" s="6"/>
      <c r="C76" t="str">
        <f ca="1">IF(COUNTIF(产值及收款计划!C:C,$A76)=0,"需补","")</f>
        <v/>
      </c>
    </row>
    <row r="77" spans="1:3" x14ac:dyDescent="0.2">
      <c r="A77" s="5" t="s">
        <v>1512</v>
      </c>
      <c r="B77" s="6">
        <f>_xlfn.XLOOKUP(A77,[9]【SUIT】合同产值营收表!$B:$B,[9]【SUIT】合同产值营收表!$AN:$AN)</f>
        <v>0</v>
      </c>
      <c r="C77" t="str">
        <f ca="1">IF(COUNTIF(产值及收款计划!C:C,$A77)=0,"需补","")</f>
        <v>需补</v>
      </c>
    </row>
    <row r="78" spans="1:3" x14ac:dyDescent="0.2">
      <c r="A78" s="5" t="s">
        <v>1513</v>
      </c>
      <c r="B78" s="6">
        <f>_xlfn.XLOOKUP(A78,[9]【SUIT】合同产值营收表!$B:$B,[9]【SUIT】合同产值营收表!$AN:$AN)</f>
        <v>0</v>
      </c>
      <c r="C78" t="str">
        <f ca="1">IF(COUNTIF(产值及收款计划!C:C,$A78)=0,"需补","")</f>
        <v>需补</v>
      </c>
    </row>
    <row r="79" spans="1:3" x14ac:dyDescent="0.2">
      <c r="A79" s="5" t="s">
        <v>1514</v>
      </c>
      <c r="B79" s="6"/>
      <c r="C79" t="str">
        <f ca="1">IF(COUNTIF(产值及收款计划!C:C,$A79)=0,"需补","")</f>
        <v/>
      </c>
    </row>
    <row r="80" spans="1:3" x14ac:dyDescent="0.2">
      <c r="A80" s="5" t="s">
        <v>1515</v>
      </c>
      <c r="B80" s="6">
        <f>_xlfn.XLOOKUP(A80,[9]【SUIT】合同产值营收表!$B:$B,[9]【SUIT】合同产值营收表!$AN:$AN)</f>
        <v>0</v>
      </c>
      <c r="C80" t="str">
        <f ca="1">IF(COUNTIF(产值及收款计划!C:C,$A80)=0,"需补","")</f>
        <v>需补</v>
      </c>
    </row>
    <row r="81" spans="1:3" x14ac:dyDescent="0.2">
      <c r="A81" s="5" t="s">
        <v>1516</v>
      </c>
      <c r="B81" s="6">
        <f>_xlfn.XLOOKUP(A81,[9]【SUIT】合同产值营收表!$B:$B,[9]【SUIT】合同产值营收表!$AN:$AN)</f>
        <v>0</v>
      </c>
      <c r="C81" t="str">
        <f ca="1">IF(COUNTIF(产值及收款计划!C:C,$A81)=0,"需补","")</f>
        <v>需补</v>
      </c>
    </row>
    <row r="82" spans="1:3" x14ac:dyDescent="0.2">
      <c r="A82" s="5" t="s">
        <v>1517</v>
      </c>
      <c r="B82" s="6"/>
      <c r="C82" t="str">
        <f ca="1">IF(COUNTIF(产值及收款计划!C:C,$A82)=0,"需补","")</f>
        <v/>
      </c>
    </row>
    <row r="83" spans="1:3" x14ac:dyDescent="0.2">
      <c r="A83" s="5" t="s">
        <v>1518</v>
      </c>
      <c r="B83" s="6"/>
      <c r="C83" t="str">
        <f ca="1">IF(COUNTIF(产值及收款计划!C:C,$A83)=0,"需补","")</f>
        <v/>
      </c>
    </row>
    <row r="84" spans="1:3" x14ac:dyDescent="0.2">
      <c r="A84" s="5" t="s">
        <v>1519</v>
      </c>
      <c r="B84" s="6">
        <f>_xlfn.XLOOKUP(A84,[9]【SUIT】合同产值营收表!$B:$B,[9]【SUIT】合同产值营收表!$AN:$AN)</f>
        <v>0</v>
      </c>
      <c r="C84" t="str">
        <f ca="1">IF(COUNTIF(产值及收款计划!C:C,$A84)=0,"需补","")</f>
        <v>需补</v>
      </c>
    </row>
    <row r="85" spans="1:3" x14ac:dyDescent="0.2">
      <c r="A85" s="5" t="s">
        <v>814</v>
      </c>
      <c r="B85" s="6"/>
      <c r="C85" t="str">
        <f ca="1">IF(COUNTIF(产值及收款计划!C:C,$A85)=0,"需补","")</f>
        <v/>
      </c>
    </row>
    <row r="86" spans="1:3" x14ac:dyDescent="0.2">
      <c r="A86" s="5" t="s">
        <v>1520</v>
      </c>
      <c r="B86" s="6">
        <f>_xlfn.XLOOKUP(A86,[9]【SUIT】合同产值营收表!$B:$B,[9]【SUIT】合同产值营收表!$AN:$AN)</f>
        <v>0</v>
      </c>
      <c r="C86" t="str">
        <f ca="1">IF(COUNTIF(产值及收款计划!C:C,$A86)=0,"需补","")</f>
        <v>需补</v>
      </c>
    </row>
    <row r="87" spans="1:3" x14ac:dyDescent="0.2">
      <c r="A87" s="5" t="s">
        <v>472</v>
      </c>
      <c r="B87" s="6"/>
      <c r="C87" t="str">
        <f ca="1">IF(COUNTIF(产值及收款计划!C:C,$A87)=0,"需补","")</f>
        <v/>
      </c>
    </row>
    <row r="88" spans="1:3" x14ac:dyDescent="0.2">
      <c r="A88" s="5" t="s">
        <v>1521</v>
      </c>
      <c r="B88" s="6"/>
      <c r="C88" t="str">
        <f ca="1">IF(COUNTIF(产值及收款计划!C:C,$A88)=0,"需补","")</f>
        <v/>
      </c>
    </row>
    <row r="89" spans="1:3" x14ac:dyDescent="0.2">
      <c r="A89" s="5" t="s">
        <v>1522</v>
      </c>
      <c r="B89" s="6"/>
      <c r="C89" t="str">
        <f ca="1">IF(COUNTIF(产值及收款计划!C:C,$A89)=0,"需补","")</f>
        <v/>
      </c>
    </row>
    <row r="90" spans="1:3" x14ac:dyDescent="0.2">
      <c r="A90" s="5" t="s">
        <v>1523</v>
      </c>
      <c r="B90" s="6">
        <f>_xlfn.XLOOKUP(A90,[9]【SUIT】合同产值营收表!$B:$B,[9]【SUIT】合同产值营收表!$AN:$AN)</f>
        <v>0</v>
      </c>
      <c r="C90" t="str">
        <f ca="1">IF(COUNTIF(产值及收款计划!C:C,$A90)=0,"需补","")</f>
        <v>需补</v>
      </c>
    </row>
    <row r="91" spans="1:3" x14ac:dyDescent="0.2">
      <c r="A91" s="5" t="s">
        <v>1524</v>
      </c>
      <c r="B91" s="6"/>
      <c r="C91" t="str">
        <f ca="1">IF(COUNTIF(产值及收款计划!C:C,$A91)=0,"需补","")</f>
        <v/>
      </c>
    </row>
    <row r="92" spans="1:3" x14ac:dyDescent="0.2">
      <c r="A92" s="5" t="s">
        <v>1525</v>
      </c>
      <c r="B92" s="6">
        <f>_xlfn.XLOOKUP(A92,[9]【SUIT】合同产值营收表!$B:$B,[9]【SUIT】合同产值营收表!$AN:$AN)</f>
        <v>0</v>
      </c>
      <c r="C92" t="str">
        <f ca="1">IF(COUNTIF(产值及收款计划!C:C,$A92)=0,"需补","")</f>
        <v>需补</v>
      </c>
    </row>
    <row r="93" spans="1:3" x14ac:dyDescent="0.2">
      <c r="A93" s="5" t="s">
        <v>1526</v>
      </c>
      <c r="B93" s="6"/>
      <c r="C93" t="str">
        <f ca="1">IF(COUNTIF(产值及收款计划!C:C,$A93)=0,"需补","")</f>
        <v/>
      </c>
    </row>
    <row r="94" spans="1:3" x14ac:dyDescent="0.2">
      <c r="A94" s="5" t="s">
        <v>1527</v>
      </c>
      <c r="B94" s="6"/>
      <c r="C94" t="str">
        <f ca="1">IF(COUNTIF(产值及收款计划!C:C,$A94)=0,"需补","")</f>
        <v/>
      </c>
    </row>
    <row r="95" spans="1:3" x14ac:dyDescent="0.2">
      <c r="A95" s="5" t="s">
        <v>1528</v>
      </c>
      <c r="B95" s="6"/>
      <c r="C95" t="str">
        <f ca="1">IF(COUNTIF(产值及收款计划!C:C,$A95)=0,"需补","")</f>
        <v/>
      </c>
    </row>
    <row r="96" spans="1:3" x14ac:dyDescent="0.2">
      <c r="A96" s="5" t="s">
        <v>445</v>
      </c>
      <c r="B96" s="6"/>
      <c r="C96" t="str">
        <f ca="1">IF(COUNTIF(产值及收款计划!C:C,$A96)=0,"需补","")</f>
        <v/>
      </c>
    </row>
    <row r="97" spans="1:3" x14ac:dyDescent="0.2">
      <c r="A97" s="5" t="s">
        <v>1529</v>
      </c>
      <c r="B97" s="6">
        <f>_xlfn.XLOOKUP(A97,[9]【SUIT】合同产值营收表!$B:$B,[9]【SUIT】合同产值营收表!$AN:$AN)</f>
        <v>0</v>
      </c>
      <c r="C97" t="str">
        <f ca="1">IF(COUNTIF(产值及收款计划!C:C,$A97)=0,"需补","")</f>
        <v>需补</v>
      </c>
    </row>
    <row r="98" spans="1:3" x14ac:dyDescent="0.2">
      <c r="A98" s="5" t="s">
        <v>1530</v>
      </c>
      <c r="B98" s="6">
        <f>_xlfn.XLOOKUP(A98,[9]【SUIT】合同产值营收表!$B:$B,[9]【SUIT】合同产值营收表!$AN:$AN)</f>
        <v>0</v>
      </c>
      <c r="C98" t="str">
        <f ca="1">IF(COUNTIF(产值及收款计划!C:C,$A98)=0,"需补","")</f>
        <v>需补</v>
      </c>
    </row>
    <row r="99" spans="1:3" x14ac:dyDescent="0.2">
      <c r="A99" s="5" t="s">
        <v>1531</v>
      </c>
      <c r="B99" s="6">
        <f>_xlfn.XLOOKUP(A99,[9]【SUIT】合同产值营收表!$B:$B,[9]【SUIT】合同产值营收表!$AN:$AN)</f>
        <v>0</v>
      </c>
      <c r="C99" t="str">
        <f ca="1">IF(COUNTIF(产值及收款计划!C:C,$A99)=0,"需补","")</f>
        <v>需补</v>
      </c>
    </row>
    <row r="100" spans="1:3" x14ac:dyDescent="0.2">
      <c r="A100" s="5" t="s">
        <v>380</v>
      </c>
      <c r="B100" s="6"/>
      <c r="C100" t="str">
        <f ca="1">IF(COUNTIF(产值及收款计划!C:C,$A100)=0,"需补","")</f>
        <v/>
      </c>
    </row>
    <row r="101" spans="1:3" x14ac:dyDescent="0.2">
      <c r="A101" s="5" t="s">
        <v>1532</v>
      </c>
      <c r="B101" s="6">
        <f>_xlfn.XLOOKUP(A101,[9]【SUIT】合同产值营收表!$B:$B,[9]【SUIT】合同产值营收表!$AN:$AN)</f>
        <v>0</v>
      </c>
      <c r="C101" t="str">
        <f ca="1">IF(COUNTIF(产值及收款计划!C:C,$A101)=0,"需补","")</f>
        <v>需补</v>
      </c>
    </row>
    <row r="102" spans="1:3" x14ac:dyDescent="0.2">
      <c r="A102" s="5" t="s">
        <v>1533</v>
      </c>
      <c r="B102" s="6">
        <f>_xlfn.XLOOKUP(A102,[9]【SUIT】合同产值营收表!$B:$B,[9]【SUIT】合同产值营收表!$AN:$AN)</f>
        <v>-7.8</v>
      </c>
      <c r="C102" t="str">
        <f ca="1">IF(COUNTIF(产值及收款计划!C:C,$A102)=0,"需补","")</f>
        <v>需补</v>
      </c>
    </row>
    <row r="103" spans="1:3" x14ac:dyDescent="0.2">
      <c r="A103" s="5" t="s">
        <v>1125</v>
      </c>
      <c r="B103" s="6"/>
      <c r="C103" t="str">
        <f ca="1">IF(COUNTIF(产值及收款计划!C:C,$A103)=0,"需补","")</f>
        <v/>
      </c>
    </row>
    <row r="104" spans="1:3" x14ac:dyDescent="0.2">
      <c r="A104" s="5" t="s">
        <v>1534</v>
      </c>
      <c r="B104" s="6">
        <f>_xlfn.XLOOKUP(A104,[9]【SUIT】合同产值营收表!$B:$B,[9]【SUIT】合同产值营收表!$AN:$AN)</f>
        <v>-2.7</v>
      </c>
      <c r="C104" t="str">
        <f ca="1">IF(COUNTIF(产值及收款计划!C:C,$A104)=0,"需补","")</f>
        <v>需补</v>
      </c>
    </row>
    <row r="105" spans="1:3" x14ac:dyDescent="0.2">
      <c r="A105" s="5" t="s">
        <v>1535</v>
      </c>
      <c r="B105" s="6">
        <f>_xlfn.XLOOKUP(A105,[9]【SUIT】合同产值营收表!$B:$B,[9]【SUIT】合同产值营收表!$AN:$AN)</f>
        <v>0</v>
      </c>
      <c r="C105" t="str">
        <f ca="1">IF(COUNTIF(产值及收款计划!C:C,$A105)=0,"需补","")</f>
        <v>需补</v>
      </c>
    </row>
    <row r="106" spans="1:3" x14ac:dyDescent="0.2">
      <c r="A106" s="5" t="s">
        <v>1536</v>
      </c>
      <c r="B106" s="6">
        <f>_xlfn.XLOOKUP(A106,[9]【SUIT】合同产值营收表!$B:$B,[9]【SUIT】合同产值营收表!$AN:$AN)</f>
        <v>-1.5212699999999999</v>
      </c>
      <c r="C106" t="str">
        <f ca="1">IF(COUNTIF(产值及收款计划!C:C,$A106)=0,"需补","")</f>
        <v>需补</v>
      </c>
    </row>
    <row r="107" spans="1:3" x14ac:dyDescent="0.2">
      <c r="A107" s="5" t="s">
        <v>1537</v>
      </c>
      <c r="B107" s="6">
        <f>_xlfn.XLOOKUP(A107,[9]【SUIT】合同产值营收表!$B:$B,[9]【SUIT】合同产值营收表!$AN:$AN)</f>
        <v>0</v>
      </c>
      <c r="C107" t="str">
        <f ca="1">IF(COUNTIF(产值及收款计划!C:C,$A107)=0,"需补","")</f>
        <v>需补</v>
      </c>
    </row>
    <row r="108" spans="1:3" x14ac:dyDescent="0.2">
      <c r="A108" s="5" t="s">
        <v>1538</v>
      </c>
      <c r="B108" s="6">
        <f>_xlfn.XLOOKUP(A108,[9]【SUIT】合同产值营收表!$B:$B,[9]【SUIT】合同产值营收表!$AN:$AN)</f>
        <v>0</v>
      </c>
      <c r="C108" t="str">
        <f ca="1">IF(COUNTIF(产值及收款计划!C:C,$A108)=0,"需补","")</f>
        <v>需补</v>
      </c>
    </row>
    <row r="109" spans="1:3" x14ac:dyDescent="0.2">
      <c r="A109" s="5" t="s">
        <v>1539</v>
      </c>
      <c r="B109" s="6">
        <f>_xlfn.XLOOKUP(A109,[9]【SUIT】合同产值营收表!$B:$B,[9]【SUIT】合同产值营收表!$AN:$AN)</f>
        <v>0</v>
      </c>
      <c r="C109" t="str">
        <f ca="1">IF(COUNTIF(产值及收款计划!C:C,$A109)=0,"需补","")</f>
        <v>需补</v>
      </c>
    </row>
    <row r="110" spans="1:3" x14ac:dyDescent="0.2">
      <c r="A110" s="5" t="s">
        <v>1540</v>
      </c>
      <c r="B110" s="6">
        <f>_xlfn.XLOOKUP(A110,[9]【SUIT】合同产值营收表!$B:$B,[9]【SUIT】合同产值营收表!$AN:$AN)</f>
        <v>0</v>
      </c>
      <c r="C110" t="str">
        <f ca="1">IF(COUNTIF(产值及收款计划!C:C,$A110)=0,"需补","")</f>
        <v>需补</v>
      </c>
    </row>
    <row r="111" spans="1:3" x14ac:dyDescent="0.2">
      <c r="A111" s="5" t="s">
        <v>1541</v>
      </c>
      <c r="B111" s="6">
        <f>_xlfn.XLOOKUP(A111,[9]【SUIT】合同产值营收表!$B:$B,[9]【SUIT】合同产值营收表!$AN:$AN)</f>
        <v>0</v>
      </c>
      <c r="C111" t="str">
        <f ca="1">IF(COUNTIF(产值及收款计划!C:C,$A111)=0,"需补","")</f>
        <v>需补</v>
      </c>
    </row>
    <row r="112" spans="1:3" x14ac:dyDescent="0.2">
      <c r="A112" s="5" t="s">
        <v>1542</v>
      </c>
      <c r="B112" s="6">
        <f>_xlfn.XLOOKUP(A112,[9]【SUIT】合同产值营收表!$B:$B,[9]【SUIT】合同产值营收表!$AN:$AN)</f>
        <v>0</v>
      </c>
      <c r="C112" t="str">
        <f ca="1">IF(COUNTIF(产值及收款计划!C:C,$A112)=0,"需补","")</f>
        <v>需补</v>
      </c>
    </row>
    <row r="113" spans="1:3" x14ac:dyDescent="0.2">
      <c r="A113" s="5" t="s">
        <v>1543</v>
      </c>
      <c r="B113" s="6">
        <f>_xlfn.XLOOKUP(A113,[9]【SUIT】合同产值营收表!$B:$B,[9]【SUIT】合同产值营收表!$AN:$AN)</f>
        <v>0</v>
      </c>
      <c r="C113" t="str">
        <f ca="1">IF(COUNTIF(产值及收款计划!C:C,$A113)=0,"需补","")</f>
        <v>需补</v>
      </c>
    </row>
    <row r="114" spans="1:3" x14ac:dyDescent="0.2">
      <c r="A114" s="5" t="s">
        <v>1544</v>
      </c>
      <c r="B114" s="6">
        <f>_xlfn.XLOOKUP(A114,[9]【SUIT】合同产值营收表!$B:$B,[9]【SUIT】合同产值营收表!$AN:$AN)</f>
        <v>2.5000000000003899E-3</v>
      </c>
      <c r="C114" t="str">
        <f ca="1">IF(COUNTIF(产值及收款计划!C:C,$A114)=0,"需补","")</f>
        <v>需补</v>
      </c>
    </row>
    <row r="115" spans="1:3" x14ac:dyDescent="0.2">
      <c r="A115" s="5" t="s">
        <v>1545</v>
      </c>
      <c r="B115" s="6">
        <f>_xlfn.XLOOKUP(A115,[9]【SUIT】合同产值营收表!$B:$B,[9]【SUIT】合同产值营收表!$AN:$AN)</f>
        <v>0</v>
      </c>
      <c r="C115" t="str">
        <f ca="1">IF(COUNTIF(产值及收款计划!C:C,$A115)=0,"需补","")</f>
        <v>需补</v>
      </c>
    </row>
    <row r="116" spans="1:3" x14ac:dyDescent="0.2">
      <c r="A116" s="5" t="s">
        <v>1546</v>
      </c>
      <c r="B116" s="6">
        <f>_xlfn.XLOOKUP(A116,[9]【SUIT】合同产值营收表!$B:$B,[9]【SUIT】合同产值营收表!$AN:$AN)</f>
        <v>0</v>
      </c>
      <c r="C116" t="str">
        <f ca="1">IF(COUNTIF(产值及收款计划!C:C,$A116)=0,"需补","")</f>
        <v>需补</v>
      </c>
    </row>
    <row r="117" spans="1:3" x14ac:dyDescent="0.2">
      <c r="A117" s="5" t="s">
        <v>1547</v>
      </c>
      <c r="B117" s="6">
        <f>_xlfn.XLOOKUP(A117,[9]【SUIT】合同产值营收表!$B:$B,[9]【SUIT】合同产值营收表!$AN:$AN)</f>
        <v>0</v>
      </c>
      <c r="C117" t="str">
        <f ca="1">IF(COUNTIF(产值及收款计划!C:C,$A117)=0,"需补","")</f>
        <v>需补</v>
      </c>
    </row>
    <row r="118" spans="1:3" x14ac:dyDescent="0.2">
      <c r="A118" s="5" t="s">
        <v>1548</v>
      </c>
      <c r="B118" s="6">
        <f>_xlfn.XLOOKUP(A118,[9]【SUIT】合同产值营收表!$B:$B,[9]【SUIT】合同产值营收表!$AN:$AN)</f>
        <v>0</v>
      </c>
      <c r="C118" t="str">
        <f ca="1">IF(COUNTIF(产值及收款计划!C:C,$A118)=0,"需补","")</f>
        <v>需补</v>
      </c>
    </row>
    <row r="119" spans="1:3" x14ac:dyDescent="0.2">
      <c r="A119" s="5" t="s">
        <v>1549</v>
      </c>
      <c r="B119" s="6">
        <f>_xlfn.XLOOKUP(A119,[9]【SUIT】合同产值营收表!$B:$B,[9]【SUIT】合同产值营收表!$AN:$AN)</f>
        <v>0</v>
      </c>
      <c r="C119" t="str">
        <f ca="1">IF(COUNTIF(产值及收款计划!C:C,$A119)=0,"需补","")</f>
        <v>需补</v>
      </c>
    </row>
    <row r="120" spans="1:3" x14ac:dyDescent="0.2">
      <c r="A120" s="5" t="s">
        <v>1550</v>
      </c>
      <c r="B120" s="6">
        <f>_xlfn.XLOOKUP(A120,[9]【SUIT】合同产值营收表!$B:$B,[9]【SUIT】合同产值营收表!$AN:$AN)</f>
        <v>0</v>
      </c>
      <c r="C120" t="str">
        <f ca="1">IF(COUNTIF(产值及收款计划!C:C,$A120)=0,"需补","")</f>
        <v>需补</v>
      </c>
    </row>
    <row r="121" spans="1:3" x14ac:dyDescent="0.2">
      <c r="A121" s="5" t="s">
        <v>1551</v>
      </c>
      <c r="B121" s="6">
        <f>_xlfn.XLOOKUP(A121,[9]【SUIT】合同产值营收表!$B:$B,[9]【SUIT】合同产值营收表!$AN:$AN)</f>
        <v>0</v>
      </c>
      <c r="C121" t="str">
        <f ca="1">IF(COUNTIF(产值及收款计划!C:C,$A121)=0,"需补","")</f>
        <v>需补</v>
      </c>
    </row>
    <row r="122" spans="1:3" x14ac:dyDescent="0.2">
      <c r="A122" s="5" t="s">
        <v>1552</v>
      </c>
      <c r="B122" s="6">
        <f>_xlfn.XLOOKUP(A122,[9]【SUIT】合同产值营收表!$B:$B,[9]【SUIT】合同产值营收表!$AN:$AN)</f>
        <v>0</v>
      </c>
      <c r="C122" t="str">
        <f ca="1">IF(COUNTIF(产值及收款计划!C:C,$A122)=0,"需补","")</f>
        <v>需补</v>
      </c>
    </row>
    <row r="123" spans="1:3" x14ac:dyDescent="0.2">
      <c r="A123" s="5" t="s">
        <v>1553</v>
      </c>
      <c r="B123" s="6">
        <f>_xlfn.XLOOKUP(A123,[9]【SUIT】合同产值营收表!$B:$B,[9]【SUIT】合同产值营收表!$AN:$AN)</f>
        <v>0</v>
      </c>
      <c r="C123" t="str">
        <f ca="1">IF(COUNTIF(产值及收款计划!C:C,$A123)=0,"需补","")</f>
        <v>需补</v>
      </c>
    </row>
    <row r="124" spans="1:3" x14ac:dyDescent="0.2">
      <c r="A124" s="5" t="s">
        <v>1554</v>
      </c>
      <c r="B124" s="6">
        <f>_xlfn.XLOOKUP(A124,[9]【SUIT】合同产值营收表!$B:$B,[9]【SUIT】合同产值营收表!$AN:$AN)</f>
        <v>0</v>
      </c>
      <c r="C124" t="str">
        <f ca="1">IF(COUNTIF(产值及收款计划!C:C,$A124)=0,"需补","")</f>
        <v>需补</v>
      </c>
    </row>
    <row r="125" spans="1:3" x14ac:dyDescent="0.2">
      <c r="A125" s="5" t="s">
        <v>1555</v>
      </c>
      <c r="B125" s="6">
        <f>_xlfn.XLOOKUP(A125,[9]【SUIT】合同产值营收表!$B:$B,[9]【SUIT】合同产值营收表!$AN:$AN)</f>
        <v>0</v>
      </c>
      <c r="C125" t="str">
        <f ca="1">IF(COUNTIF(产值及收款计划!C:C,$A125)=0,"需补","")</f>
        <v>需补</v>
      </c>
    </row>
    <row r="126" spans="1:3" x14ac:dyDescent="0.2">
      <c r="A126" s="5" t="s">
        <v>1556</v>
      </c>
      <c r="B126" s="6">
        <f>_xlfn.XLOOKUP(A126,[9]【SUIT】合同产值营收表!$B:$B,[9]【SUIT】合同产值营收表!$AN:$AN)</f>
        <v>0</v>
      </c>
      <c r="C126" t="str">
        <f ca="1">IF(COUNTIF(产值及收款计划!C:C,$A126)=0,"需补","")</f>
        <v>需补</v>
      </c>
    </row>
    <row r="127" spans="1:3" x14ac:dyDescent="0.2">
      <c r="A127" s="5" t="s">
        <v>1557</v>
      </c>
      <c r="B127" s="6">
        <f>_xlfn.XLOOKUP(A127,[9]【SUIT】合同产值营收表!$B:$B,[9]【SUIT】合同产值营收表!$AN:$AN)</f>
        <v>0</v>
      </c>
      <c r="C127" t="str">
        <f ca="1">IF(COUNTIF(产值及收款计划!C:C,$A127)=0,"需补","")</f>
        <v>需补</v>
      </c>
    </row>
    <row r="128" spans="1:3" x14ac:dyDescent="0.2">
      <c r="A128" s="5" t="s">
        <v>1558</v>
      </c>
      <c r="B128" s="6">
        <f>_xlfn.XLOOKUP(A128,[9]【SUIT】合同产值营收表!$B:$B,[9]【SUIT】合同产值营收表!$AN:$AN)</f>
        <v>0</v>
      </c>
      <c r="C128" t="str">
        <f ca="1">IF(COUNTIF(产值及收款计划!C:C,$A128)=0,"需补","")</f>
        <v>需补</v>
      </c>
    </row>
    <row r="129" spans="1:3" x14ac:dyDescent="0.2">
      <c r="A129" s="5" t="s">
        <v>1559</v>
      </c>
      <c r="B129" s="6">
        <f>_xlfn.XLOOKUP(A129,[9]【SUIT】合同产值营收表!$B:$B,[9]【SUIT】合同产值营收表!$AN:$AN)</f>
        <v>0</v>
      </c>
      <c r="C129" t="str">
        <f ca="1">IF(COUNTIF(产值及收款计划!C:C,$A129)=0,"需补","")</f>
        <v>需补</v>
      </c>
    </row>
    <row r="130" spans="1:3" x14ac:dyDescent="0.2">
      <c r="A130" s="5" t="s">
        <v>1560</v>
      </c>
      <c r="B130" s="6">
        <f>_xlfn.XLOOKUP(A130,[9]【SUIT】合同产值营收表!$B:$B,[9]【SUIT】合同产值营收表!$AN:$AN)</f>
        <v>0</v>
      </c>
      <c r="C130" t="str">
        <f ca="1">IF(COUNTIF(产值及收款计划!C:C,$A130)=0,"需补","")</f>
        <v>需补</v>
      </c>
    </row>
    <row r="131" spans="1:3" x14ac:dyDescent="0.2">
      <c r="A131" s="5" t="s">
        <v>1561</v>
      </c>
      <c r="B131" s="6">
        <f>_xlfn.XLOOKUP(A131,[9]【SUIT】合同产值营收表!$B:$B,[9]【SUIT】合同产值营收表!$AN:$AN)</f>
        <v>0</v>
      </c>
      <c r="C131" t="str">
        <f ca="1">IF(COUNTIF(产值及收款计划!C:C,$A131)=0,"需补","")</f>
        <v>需补</v>
      </c>
    </row>
    <row r="132" spans="1:3" x14ac:dyDescent="0.2">
      <c r="A132" s="5" t="s">
        <v>1562</v>
      </c>
      <c r="B132" s="6">
        <f>_xlfn.XLOOKUP(A132,[9]【SUIT】合同产值营收表!$B:$B,[9]【SUIT】合同产值营收表!$AN:$AN)</f>
        <v>0</v>
      </c>
      <c r="C132" t="str">
        <f ca="1">IF(COUNTIF(产值及收款计划!C:C,$A132)=0,"需补","")</f>
        <v>需补</v>
      </c>
    </row>
    <row r="133" spans="1:3" x14ac:dyDescent="0.2">
      <c r="A133" s="5" t="s">
        <v>1563</v>
      </c>
      <c r="B133" s="6">
        <f>_xlfn.XLOOKUP(A133,[9]【SUIT】合同产值营收表!$B:$B,[9]【SUIT】合同产值营收表!$AN:$AN)</f>
        <v>0</v>
      </c>
      <c r="C133" t="str">
        <f ca="1">IF(COUNTIF(产值及收款计划!C:C,$A133)=0,"需补","")</f>
        <v>需补</v>
      </c>
    </row>
    <row r="134" spans="1:3" x14ac:dyDescent="0.2">
      <c r="A134" s="5" t="s">
        <v>1564</v>
      </c>
      <c r="B134" s="6">
        <f>_xlfn.XLOOKUP(A134,[9]【SUIT】合同产值营收表!$B:$B,[9]【SUIT】合同产值营收表!$AN:$AN)</f>
        <v>0</v>
      </c>
      <c r="C134" t="str">
        <f ca="1">IF(COUNTIF(产值及收款计划!C:C,$A134)=0,"需补","")</f>
        <v>需补</v>
      </c>
    </row>
    <row r="135" spans="1:3" x14ac:dyDescent="0.2">
      <c r="A135" s="5" t="s">
        <v>1565</v>
      </c>
      <c r="B135" s="6">
        <f>_xlfn.XLOOKUP(A135,[9]【SUIT】合同产值营收表!$B:$B,[9]【SUIT】合同产值营收表!$AN:$AN)</f>
        <v>0</v>
      </c>
      <c r="C135" t="str">
        <f ca="1">IF(COUNTIF(产值及收款计划!C:C,$A135)=0,"需补","")</f>
        <v>需补</v>
      </c>
    </row>
    <row r="136" spans="1:3" x14ac:dyDescent="0.2">
      <c r="A136" s="5" t="s">
        <v>1566</v>
      </c>
      <c r="B136" s="6">
        <f>_xlfn.XLOOKUP(A136,[9]【SUIT】合同产值营收表!$B:$B,[9]【SUIT】合同产值营收表!$AN:$AN)</f>
        <v>0</v>
      </c>
      <c r="C136" t="str">
        <f ca="1">IF(COUNTIF(产值及收款计划!C:C,$A136)=0,"需补","")</f>
        <v>需补</v>
      </c>
    </row>
    <row r="137" spans="1:3" x14ac:dyDescent="0.2">
      <c r="A137" s="5" t="s">
        <v>1567</v>
      </c>
      <c r="B137" s="6">
        <f>_xlfn.XLOOKUP(A137,[9]【SUIT】合同产值营收表!$B:$B,[9]【SUIT】合同产值营收表!$AN:$AN)</f>
        <v>0</v>
      </c>
      <c r="C137" t="str">
        <f ca="1">IF(COUNTIF(产值及收款计划!C:C,$A137)=0,"需补","")</f>
        <v>需补</v>
      </c>
    </row>
    <row r="138" spans="1:3" x14ac:dyDescent="0.2">
      <c r="A138" s="5" t="s">
        <v>1568</v>
      </c>
      <c r="B138" s="6">
        <f>_xlfn.XLOOKUP(A138,[9]【SUIT】合同产值营收表!$B:$B,[9]【SUIT】合同产值营收表!$AN:$AN)</f>
        <v>0</v>
      </c>
      <c r="C138" t="str">
        <f ca="1">IF(COUNTIF(产值及收款计划!C:C,$A138)=0,"需补","")</f>
        <v>需补</v>
      </c>
    </row>
    <row r="139" spans="1:3" x14ac:dyDescent="0.2">
      <c r="A139" s="5" t="s">
        <v>1569</v>
      </c>
      <c r="B139" s="6">
        <f>_xlfn.XLOOKUP(A139,[9]【SUIT】合同产值营收表!$B:$B,[9]【SUIT】合同产值营收表!$AN:$AN)</f>
        <v>0</v>
      </c>
      <c r="C139" t="str">
        <f ca="1">IF(COUNTIF(产值及收款计划!C:C,$A139)=0,"需补","")</f>
        <v>需补</v>
      </c>
    </row>
    <row r="140" spans="1:3" x14ac:dyDescent="0.2">
      <c r="A140" s="5" t="s">
        <v>1570</v>
      </c>
      <c r="B140" s="6">
        <f>_xlfn.XLOOKUP(A140,[9]【SUIT】合同产值营收表!$B:$B,[9]【SUIT】合同产值营收表!$AN:$AN)</f>
        <v>0</v>
      </c>
      <c r="C140" t="str">
        <f ca="1">IF(COUNTIF(产值及收款计划!C:C,$A140)=0,"需补","")</f>
        <v>需补</v>
      </c>
    </row>
    <row r="141" spans="1:3" x14ac:dyDescent="0.2">
      <c r="A141" s="5" t="s">
        <v>1571</v>
      </c>
      <c r="B141" s="6">
        <f>_xlfn.XLOOKUP(A141,[9]【SUIT】合同产值营收表!$B:$B,[9]【SUIT】合同产值营收表!$AN:$AN)</f>
        <v>0</v>
      </c>
      <c r="C141" t="str">
        <f ca="1">IF(COUNTIF(产值及收款计划!C:C,$A141)=0,"需补","")</f>
        <v>需补</v>
      </c>
    </row>
    <row r="142" spans="1:3" x14ac:dyDescent="0.2">
      <c r="A142" s="5" t="s">
        <v>1572</v>
      </c>
      <c r="B142" s="6">
        <f>_xlfn.XLOOKUP(A142,[9]【SUIT】合同产值营收表!$B:$B,[9]【SUIT】合同产值营收表!$AN:$AN)</f>
        <v>0</v>
      </c>
      <c r="C142" t="str">
        <f ca="1">IF(COUNTIF(产值及收款计划!C:C,$A142)=0,"需补","")</f>
        <v>需补</v>
      </c>
    </row>
    <row r="143" spans="1:3" x14ac:dyDescent="0.2">
      <c r="A143" s="5" t="s">
        <v>1573</v>
      </c>
      <c r="B143" s="6">
        <f>_xlfn.XLOOKUP(A143,[9]【SUIT】合同产值营收表!$B:$B,[9]【SUIT】合同产值营收表!$AN:$AN)</f>
        <v>0</v>
      </c>
      <c r="C143" t="str">
        <f ca="1">IF(COUNTIF(产值及收款计划!C:C,$A143)=0,"需补","")</f>
        <v>需补</v>
      </c>
    </row>
    <row r="144" spans="1:3" x14ac:dyDescent="0.2">
      <c r="A144" s="5" t="s">
        <v>365</v>
      </c>
      <c r="B144" s="6">
        <f>_xlfn.XLOOKUP(A144,[9]【SUIT】合同产值营收表!$B:$B,[9]【SUIT】合同产值营收表!$AN:$AN)</f>
        <v>4.1599999999997203E-3</v>
      </c>
      <c r="C144" t="str">
        <f ca="1">IF(COUNTIF(产值及收款计划!C:C,$A144)=0,"需补","")</f>
        <v>需补</v>
      </c>
    </row>
    <row r="145" spans="1:3" x14ac:dyDescent="0.2">
      <c r="A145" s="5" t="s">
        <v>1574</v>
      </c>
      <c r="B145" s="6"/>
      <c r="C145" t="str">
        <f ca="1">IF(COUNTIF(产值及收款计划!C:C,$A145)=0,"需补","")</f>
        <v/>
      </c>
    </row>
    <row r="146" spans="1:3" x14ac:dyDescent="0.2">
      <c r="A146" s="5" t="s">
        <v>1575</v>
      </c>
      <c r="B146" s="6">
        <f>_xlfn.XLOOKUP(A146,[9]【SUIT】合同产值营收表!$B:$B,[9]【SUIT】合同产值营收表!$AN:$AN)</f>
        <v>0</v>
      </c>
      <c r="C146" t="str">
        <f ca="1">IF(COUNTIF(产值及收款计划!C:C,$A146)=0,"需补","")</f>
        <v>需补</v>
      </c>
    </row>
    <row r="147" spans="1:3" x14ac:dyDescent="0.2">
      <c r="A147" s="5" t="s">
        <v>1576</v>
      </c>
      <c r="B147" s="6">
        <f>_xlfn.XLOOKUP(A147,[9]【SUIT】合同产值营收表!$B:$B,[9]【SUIT】合同产值营收表!$AN:$AN)</f>
        <v>0</v>
      </c>
      <c r="C147" t="str">
        <f ca="1">IF(COUNTIF(产值及收款计划!C:C,$A147)=0,"需补","")</f>
        <v>需补</v>
      </c>
    </row>
    <row r="148" spans="1:3" x14ac:dyDescent="0.2">
      <c r="A148" s="5" t="s">
        <v>1577</v>
      </c>
      <c r="B148" s="6">
        <f>_xlfn.XLOOKUP(A148,[9]【SUIT】合同产值营收表!$B:$B,[9]【SUIT】合同产值营收表!$AN:$AN)</f>
        <v>0</v>
      </c>
      <c r="C148" t="str">
        <f ca="1">IF(COUNTIF(产值及收款计划!C:C,$A148)=0,"需补","")</f>
        <v>需补</v>
      </c>
    </row>
    <row r="149" spans="1:3" x14ac:dyDescent="0.2">
      <c r="A149" s="5" t="s">
        <v>1578</v>
      </c>
      <c r="B149" s="6">
        <f>_xlfn.XLOOKUP(A149,[9]【SUIT】合同产值营收表!$B:$B,[9]【SUIT】合同产值营收表!$AN:$AN)</f>
        <v>0</v>
      </c>
      <c r="C149" t="str">
        <f ca="1">IF(COUNTIF(产值及收款计划!C:C,$A149)=0,"需补","")</f>
        <v>需补</v>
      </c>
    </row>
    <row r="150" spans="1:3" x14ac:dyDescent="0.2">
      <c r="A150" s="5" t="s">
        <v>1579</v>
      </c>
      <c r="B150" s="6"/>
      <c r="C150" t="str">
        <f ca="1">IF(COUNTIF(产值及收款计划!C:C,$A150)=0,"需补","")</f>
        <v/>
      </c>
    </row>
    <row r="151" spans="1:3" x14ac:dyDescent="0.2">
      <c r="A151" s="5" t="s">
        <v>1580</v>
      </c>
      <c r="B151" s="6">
        <f>_xlfn.XLOOKUP(A151,[9]【SUIT】合同产值营收表!$B:$B,[9]【SUIT】合同产值营收表!$AN:$AN)</f>
        <v>0</v>
      </c>
      <c r="C151" t="str">
        <f ca="1">IF(COUNTIF(产值及收款计划!C:C,$A151)=0,"需补","")</f>
        <v>需补</v>
      </c>
    </row>
    <row r="152" spans="1:3" x14ac:dyDescent="0.2">
      <c r="A152" s="5" t="s">
        <v>357</v>
      </c>
      <c r="B152" s="6"/>
      <c r="C152" t="str">
        <f ca="1">IF(COUNTIF(产值及收款计划!C:C,$A152)=0,"需补","")</f>
        <v/>
      </c>
    </row>
    <row r="153" spans="1:3" x14ac:dyDescent="0.2">
      <c r="A153" s="5" t="s">
        <v>1581</v>
      </c>
      <c r="B153" s="6">
        <f>_xlfn.XLOOKUP(A153,[9]【SUIT】合同产值营收表!$B:$B,[9]【SUIT】合同产值营收表!$AN:$AN)</f>
        <v>0</v>
      </c>
      <c r="C153" t="str">
        <f ca="1">IF(COUNTIF(产值及收款计划!C:C,$A153)=0,"需补","")</f>
        <v>需补</v>
      </c>
    </row>
    <row r="154" spans="1:3" x14ac:dyDescent="0.2">
      <c r="A154" s="5" t="s">
        <v>1582</v>
      </c>
      <c r="B154" s="6">
        <f>_xlfn.XLOOKUP(A154,[9]【SUIT】合同产值营收表!$B:$B,[9]【SUIT】合同产值营收表!$AN:$AN)</f>
        <v>0</v>
      </c>
      <c r="C154" t="str">
        <f ca="1">IF(COUNTIF(产值及收款计划!C:C,$A154)=0,"需补","")</f>
        <v>需补</v>
      </c>
    </row>
    <row r="155" spans="1:3" x14ac:dyDescent="0.2">
      <c r="A155" s="5" t="s">
        <v>372</v>
      </c>
      <c r="B155" s="6"/>
      <c r="C155" t="str">
        <f ca="1">IF(COUNTIF(产值及收款计划!C:C,$A155)=0,"需补","")</f>
        <v/>
      </c>
    </row>
    <row r="156" spans="1:3" x14ac:dyDescent="0.2">
      <c r="A156" s="5" t="s">
        <v>1583</v>
      </c>
      <c r="B156" s="6">
        <f>_xlfn.XLOOKUP(A156,[9]【SUIT】合同产值营收表!$B:$B,[9]【SUIT】合同产值营收表!$AN:$AN)</f>
        <v>0</v>
      </c>
      <c r="C156" t="str">
        <f ca="1">IF(COUNTIF(产值及收款计划!C:C,$A156)=0,"需补","")</f>
        <v>需补</v>
      </c>
    </row>
    <row r="157" spans="1:3" x14ac:dyDescent="0.2">
      <c r="A157" s="5" t="s">
        <v>1584</v>
      </c>
      <c r="B157" s="6">
        <f>_xlfn.XLOOKUP(A157,[9]【SUIT】合同产值营收表!$B:$B,[9]【SUIT】合同产值营收表!$AN:$AN)</f>
        <v>0</v>
      </c>
      <c r="C157" t="str">
        <f ca="1">IF(COUNTIF(产值及收款计划!C:C,$A157)=0,"需补","")</f>
        <v>需补</v>
      </c>
    </row>
    <row r="158" spans="1:3" x14ac:dyDescent="0.2">
      <c r="A158" s="5" t="s">
        <v>1585</v>
      </c>
      <c r="B158" s="6">
        <f>_xlfn.XLOOKUP(A158,[9]【SUIT】合同产值营收表!$B:$B,[9]【SUIT】合同产值营收表!$AN:$AN)</f>
        <v>0</v>
      </c>
      <c r="C158" t="str">
        <f ca="1">IF(COUNTIF(产值及收款计划!C:C,$A158)=0,"需补","")</f>
        <v>需补</v>
      </c>
    </row>
    <row r="159" spans="1:3" x14ac:dyDescent="0.2">
      <c r="A159" s="5" t="s">
        <v>1586</v>
      </c>
      <c r="B159" s="6">
        <f>_xlfn.XLOOKUP(A159,[9]【SUIT】合同产值营收表!$B:$B,[9]【SUIT】合同产值营收表!$AN:$AN)</f>
        <v>0</v>
      </c>
      <c r="C159" t="str">
        <f ca="1">IF(COUNTIF(产值及收款计划!C:C,$A159)=0,"需补","")</f>
        <v>需补</v>
      </c>
    </row>
    <row r="160" spans="1:3" x14ac:dyDescent="0.2">
      <c r="A160" s="5" t="s">
        <v>1587</v>
      </c>
      <c r="B160" s="6">
        <f>_xlfn.XLOOKUP(A160,[9]【SUIT】合同产值营收表!$B:$B,[9]【SUIT】合同产值营收表!$AN:$AN)</f>
        <v>0</v>
      </c>
      <c r="C160" t="str">
        <f ca="1">IF(COUNTIF(产值及收款计划!C:C,$A160)=0,"需补","")</f>
        <v>需补</v>
      </c>
    </row>
    <row r="161" spans="1:3" x14ac:dyDescent="0.2">
      <c r="A161" s="5" t="s">
        <v>1588</v>
      </c>
      <c r="B161" s="6">
        <f>_xlfn.XLOOKUP(A161,[9]【SUIT】合同产值营收表!$B:$B,[9]【SUIT】合同产值营收表!$AN:$AN)</f>
        <v>0</v>
      </c>
      <c r="C161" t="str">
        <f ca="1">IF(COUNTIF(产值及收款计划!C:C,$A161)=0,"需补","")</f>
        <v>需补</v>
      </c>
    </row>
    <row r="162" spans="1:3" x14ac:dyDescent="0.2">
      <c r="A162" s="5" t="s">
        <v>425</v>
      </c>
      <c r="B162" s="6">
        <f>_xlfn.XLOOKUP(A162,[9]【SUIT】合同产值营收表!$B:$B,[9]【SUIT】合同产值营收表!$AN:$AN)</f>
        <v>0</v>
      </c>
      <c r="C162" t="str">
        <f ca="1">IF(COUNTIF(产值及收款计划!C:C,$A162)=0,"需补","")</f>
        <v>需补</v>
      </c>
    </row>
    <row r="163" spans="1:3" x14ac:dyDescent="0.2">
      <c r="A163" s="5" t="s">
        <v>1589</v>
      </c>
      <c r="B163" s="6">
        <f>_xlfn.XLOOKUP(A163,[9]【SUIT】合同产值营收表!$B:$B,[9]【SUIT】合同产值营收表!$AN:$AN)</f>
        <v>0</v>
      </c>
      <c r="C163" t="str">
        <f ca="1">IF(COUNTIF(产值及收款计划!C:C,$A163)=0,"需补","")</f>
        <v>需补</v>
      </c>
    </row>
    <row r="164" spans="1:3" x14ac:dyDescent="0.2">
      <c r="A164" s="5" t="s">
        <v>1590</v>
      </c>
      <c r="B164" s="6">
        <f>_xlfn.XLOOKUP(A164,[9]【SUIT】合同产值营收表!$B:$B,[9]【SUIT】合同产值营收表!$AN:$AN)</f>
        <v>0</v>
      </c>
      <c r="C164" t="str">
        <f ca="1">IF(COUNTIF(产值及收款计划!C:C,$A164)=0,"需补","")</f>
        <v>需补</v>
      </c>
    </row>
    <row r="165" spans="1:3" x14ac:dyDescent="0.2">
      <c r="A165" s="5" t="s">
        <v>1591</v>
      </c>
      <c r="B165" s="6">
        <f>_xlfn.XLOOKUP(A165,[9]【SUIT】合同产值营收表!$B:$B,[9]【SUIT】合同产值营收表!$AN:$AN)</f>
        <v>0</v>
      </c>
      <c r="C165" t="str">
        <f ca="1">IF(COUNTIF(产值及收款计划!C:C,$A165)=0,"需补","")</f>
        <v>需补</v>
      </c>
    </row>
    <row r="166" spans="1:3" x14ac:dyDescent="0.2">
      <c r="A166" s="5" t="s">
        <v>1592</v>
      </c>
      <c r="B166" s="6">
        <f>_xlfn.XLOOKUP(A166,[9]【SUIT】合同产值营收表!$B:$B,[9]【SUIT】合同产值营收表!$AN:$AN)</f>
        <v>0</v>
      </c>
      <c r="C166" t="str">
        <f ca="1">IF(COUNTIF(产值及收款计划!C:C,$A166)=0,"需补","")</f>
        <v>需补</v>
      </c>
    </row>
    <row r="167" spans="1:3" x14ac:dyDescent="0.2">
      <c r="A167" s="5" t="s">
        <v>1593</v>
      </c>
      <c r="B167" s="6">
        <f>_xlfn.XLOOKUP(A167,[9]【SUIT】合同产值营收表!$B:$B,[9]【SUIT】合同产值营收表!$AN:$AN)</f>
        <v>0</v>
      </c>
      <c r="C167" t="str">
        <f ca="1">IF(COUNTIF(产值及收款计划!C:C,$A167)=0,"需补","")</f>
        <v>需补</v>
      </c>
    </row>
    <row r="168" spans="1:3" x14ac:dyDescent="0.2">
      <c r="A168" s="5" t="s">
        <v>1594</v>
      </c>
      <c r="B168" s="6">
        <f>_xlfn.XLOOKUP(A168,[9]【SUIT】合同产值营收表!$B:$B,[9]【SUIT】合同产值营收表!$AN:$AN)</f>
        <v>0</v>
      </c>
      <c r="C168" t="str">
        <f ca="1">IF(COUNTIF(产值及收款计划!C:C,$A168)=0,"需补","")</f>
        <v>需补</v>
      </c>
    </row>
    <row r="169" spans="1:3" x14ac:dyDescent="0.2">
      <c r="A169" s="5" t="s">
        <v>1595</v>
      </c>
      <c r="B169" s="6">
        <f>_xlfn.XLOOKUP(A169,[9]【SUIT】合同产值营收表!$B:$B,[9]【SUIT】合同产值营收表!$AN:$AN)</f>
        <v>0</v>
      </c>
      <c r="C169" t="str">
        <f ca="1">IF(COUNTIF(产值及收款计划!C:C,$A169)=0,"需补","")</f>
        <v>需补</v>
      </c>
    </row>
    <row r="170" spans="1:3" x14ac:dyDescent="0.2">
      <c r="A170" s="5" t="s">
        <v>1596</v>
      </c>
      <c r="B170" s="6">
        <f>_xlfn.XLOOKUP(A170,[9]【SUIT】合同产值营收表!$B:$B,[9]【SUIT】合同产值营收表!$AN:$AN)</f>
        <v>0</v>
      </c>
      <c r="C170" t="str">
        <f ca="1">IF(COUNTIF(产值及收款计划!C:C,$A170)=0,"需补","")</f>
        <v>需补</v>
      </c>
    </row>
    <row r="171" spans="1:3" x14ac:dyDescent="0.2">
      <c r="A171" s="5" t="s">
        <v>1597</v>
      </c>
      <c r="B171" s="6">
        <f>_xlfn.XLOOKUP(A171,[9]【SUIT】合同产值营收表!$B:$B,[9]【SUIT】合同产值营收表!$AN:$AN)</f>
        <v>0</v>
      </c>
      <c r="C171" t="str">
        <f ca="1">IF(COUNTIF(产值及收款计划!C:C,$A171)=0,"需补","")</f>
        <v>需补</v>
      </c>
    </row>
    <row r="172" spans="1:3" x14ac:dyDescent="0.2">
      <c r="A172" s="5" t="s">
        <v>1598</v>
      </c>
      <c r="B172" s="6">
        <f>_xlfn.XLOOKUP(A172,[9]【SUIT】合同产值营收表!$B:$B,[9]【SUIT】合同产值营收表!$AN:$AN)</f>
        <v>0</v>
      </c>
      <c r="C172" t="str">
        <f ca="1">IF(COUNTIF(产值及收款计划!C:C,$A172)=0,"需补","")</f>
        <v>需补</v>
      </c>
    </row>
    <row r="173" spans="1:3" x14ac:dyDescent="0.2">
      <c r="A173" s="5" t="s">
        <v>1599</v>
      </c>
      <c r="B173" s="6">
        <f>_xlfn.XLOOKUP(A173,[9]【SUIT】合同产值营收表!$B:$B,[9]【SUIT】合同产值营收表!$AN:$AN)</f>
        <v>0</v>
      </c>
      <c r="C173" t="str">
        <f ca="1">IF(COUNTIF(产值及收款计划!C:C,$A173)=0,"需补","")</f>
        <v>需补</v>
      </c>
    </row>
    <row r="174" spans="1:3" x14ac:dyDescent="0.2">
      <c r="A174" s="5" t="s">
        <v>1600</v>
      </c>
      <c r="B174" s="6">
        <f>_xlfn.XLOOKUP(A174,[9]【SUIT】合同产值营收表!$B:$B,[9]【SUIT】合同产值营收表!$AN:$AN)</f>
        <v>-4.9999999999954499E-3</v>
      </c>
      <c r="C174" t="str">
        <f ca="1">IF(COUNTIF(产值及收款计划!C:C,$A174)=0,"需补","")</f>
        <v>需补</v>
      </c>
    </row>
    <row r="175" spans="1:3" x14ac:dyDescent="0.2">
      <c r="A175" s="5" t="s">
        <v>1601</v>
      </c>
      <c r="B175" s="6">
        <f>_xlfn.XLOOKUP(A175,[9]【SUIT】合同产值营收表!$B:$B,[9]【SUIT】合同产值营收表!$AN:$AN)</f>
        <v>0</v>
      </c>
      <c r="C175" t="str">
        <f ca="1">IF(COUNTIF(产值及收款计划!C:C,$A175)=0,"需补","")</f>
        <v>需补</v>
      </c>
    </row>
    <row r="176" spans="1:3" x14ac:dyDescent="0.2">
      <c r="A176" s="5" t="s">
        <v>1602</v>
      </c>
      <c r="B176" s="6">
        <f>_xlfn.XLOOKUP(A176,[9]【SUIT】合同产值营收表!$B:$B,[9]【SUIT】合同产值营收表!$AN:$AN)</f>
        <v>0</v>
      </c>
      <c r="C176" t="str">
        <f ca="1">IF(COUNTIF(产值及收款计划!C:C,$A176)=0,"需补","")</f>
        <v>需补</v>
      </c>
    </row>
    <row r="177" spans="1:3" x14ac:dyDescent="0.2">
      <c r="A177" s="5" t="s">
        <v>1603</v>
      </c>
      <c r="B177" s="6">
        <f>_xlfn.XLOOKUP(A177,[9]【SUIT】合同产值营收表!$B:$B,[9]【SUIT】合同产值营收表!$AN:$AN)</f>
        <v>0</v>
      </c>
      <c r="C177" t="str">
        <f ca="1">IF(COUNTIF(产值及收款计划!C:C,$A177)=0,"需补","")</f>
        <v>需补</v>
      </c>
    </row>
    <row r="178" spans="1:3" x14ac:dyDescent="0.2">
      <c r="A178" s="5" t="s">
        <v>1604</v>
      </c>
      <c r="B178" s="6">
        <f>_xlfn.XLOOKUP(A178,[9]【SUIT】合同产值营收表!$B:$B,[9]【SUIT】合同产值营收表!$AN:$AN)</f>
        <v>0</v>
      </c>
      <c r="C178" t="str">
        <f ca="1">IF(COUNTIF(产值及收款计划!C:C,$A178)=0,"需补","")</f>
        <v>需补</v>
      </c>
    </row>
    <row r="179" spans="1:3" x14ac:dyDescent="0.2">
      <c r="A179" s="5" t="s">
        <v>1605</v>
      </c>
      <c r="B179" s="6">
        <f>_xlfn.XLOOKUP(A179,[9]【SUIT】合同产值营收表!$B:$B,[9]【SUIT】合同产值营收表!$AN:$AN)</f>
        <v>0</v>
      </c>
      <c r="C179" t="str">
        <f ca="1">IF(COUNTIF(产值及收款计划!C:C,$A179)=0,"需补","")</f>
        <v>需补</v>
      </c>
    </row>
    <row r="180" spans="1:3" x14ac:dyDescent="0.2">
      <c r="A180" s="5" t="s">
        <v>1606</v>
      </c>
      <c r="B180" s="6">
        <f>_xlfn.XLOOKUP(A180,[9]【SUIT】合同产值营收表!$B:$B,[9]【SUIT】合同产值营收表!$AN:$AN)</f>
        <v>0</v>
      </c>
      <c r="C180" t="str">
        <f ca="1">IF(COUNTIF(产值及收款计划!C:C,$A180)=0,"需补","")</f>
        <v>需补</v>
      </c>
    </row>
    <row r="181" spans="1:3" x14ac:dyDescent="0.2">
      <c r="A181" s="5" t="s">
        <v>1607</v>
      </c>
      <c r="B181" s="6">
        <f>_xlfn.XLOOKUP(A181,[9]【SUIT】合同产值营收表!$B:$B,[9]【SUIT】合同产值营收表!$AN:$AN)</f>
        <v>0</v>
      </c>
      <c r="C181" t="str">
        <f ca="1">IF(COUNTIF(产值及收款计划!C:C,$A181)=0,"需补","")</f>
        <v>需补</v>
      </c>
    </row>
    <row r="182" spans="1:3" x14ac:dyDescent="0.2">
      <c r="A182" s="5" t="s">
        <v>399</v>
      </c>
      <c r="B182" s="6">
        <f>_xlfn.XLOOKUP(A182,[9]【SUIT】合同产值营收表!$B:$B,[9]【SUIT】合同产值营收表!$AN:$AN)</f>
        <v>0</v>
      </c>
      <c r="C182" t="str">
        <f ca="1">IF(COUNTIF(产值及收款计划!C:C,$A182)=0,"需补","")</f>
        <v>需补</v>
      </c>
    </row>
    <row r="183" spans="1:3" x14ac:dyDescent="0.2">
      <c r="A183" s="5" t="s">
        <v>1608</v>
      </c>
      <c r="B183" s="6">
        <f>_xlfn.XLOOKUP(A183,[9]【SUIT】合同产值营收表!$B:$B,[9]【SUIT】合同产值营收表!$AN:$AN)</f>
        <v>0</v>
      </c>
      <c r="C183" t="str">
        <f ca="1">IF(COUNTIF(产值及收款计划!C:C,$A183)=0,"需补","")</f>
        <v>需补</v>
      </c>
    </row>
    <row r="184" spans="1:3" x14ac:dyDescent="0.2">
      <c r="A184" s="5" t="s">
        <v>1609</v>
      </c>
      <c r="B184" s="6">
        <f>_xlfn.XLOOKUP(A184,[9]【SUIT】合同产值营收表!$B:$B,[9]【SUIT】合同产值营收表!$AN:$AN)</f>
        <v>0</v>
      </c>
      <c r="C184" t="str">
        <f ca="1">IF(COUNTIF(产值及收款计划!C:C,$A184)=0,"需补","")</f>
        <v>需补</v>
      </c>
    </row>
    <row r="185" spans="1:3" x14ac:dyDescent="0.2">
      <c r="A185" s="5" t="s">
        <v>1610</v>
      </c>
      <c r="B185" s="6">
        <f>_xlfn.XLOOKUP(A185,[9]【SUIT】合同产值营收表!$B:$B,[9]【SUIT】合同产值营收表!$AN:$AN)</f>
        <v>0</v>
      </c>
      <c r="C185" t="str">
        <f ca="1">IF(COUNTIF(产值及收款计划!C:C,$A185)=0,"需补","")</f>
        <v>需补</v>
      </c>
    </row>
    <row r="186" spans="1:3" x14ac:dyDescent="0.2">
      <c r="A186" s="5" t="s">
        <v>1611</v>
      </c>
      <c r="B186" s="6">
        <f>_xlfn.XLOOKUP(A186,[9]【SUIT】合同产值营收表!$B:$B,[9]【SUIT】合同产值营收表!$AN:$AN)</f>
        <v>0</v>
      </c>
      <c r="C186" t="str">
        <f ca="1">IF(COUNTIF(产值及收款计划!C:C,$A186)=0,"需补","")</f>
        <v>需补</v>
      </c>
    </row>
    <row r="187" spans="1:3" x14ac:dyDescent="0.2">
      <c r="A187" s="5" t="s">
        <v>729</v>
      </c>
      <c r="B187" s="6">
        <f>_xlfn.XLOOKUP(A187,[9]【SUIT】合同产值营收表!$B:$B,[9]【SUIT】合同产值营收表!$AN:$AN)</f>
        <v>0</v>
      </c>
      <c r="C187" t="str">
        <f ca="1">IF(COUNTIF(产值及收款计划!C:C,$A187)=0,"需补","")</f>
        <v>需补</v>
      </c>
    </row>
    <row r="188" spans="1:3" x14ac:dyDescent="0.2">
      <c r="A188" s="5" t="s">
        <v>1612</v>
      </c>
      <c r="B188" s="6">
        <f>_xlfn.XLOOKUP(A188,[9]【SUIT】合同产值营收表!$B:$B,[9]【SUIT】合同产值营收表!$AN:$AN)</f>
        <v>0</v>
      </c>
      <c r="C188" t="str">
        <f ca="1">IF(COUNTIF(产值及收款计划!C:C,$A188)=0,"需补","")</f>
        <v>需补</v>
      </c>
    </row>
    <row r="189" spans="1:3" x14ac:dyDescent="0.2">
      <c r="A189" s="5" t="s">
        <v>1613</v>
      </c>
      <c r="B189" s="6">
        <f>_xlfn.XLOOKUP(A189,[9]【SUIT】合同产值营收表!$B:$B,[9]【SUIT】合同产值营收表!$AN:$AN)</f>
        <v>0</v>
      </c>
      <c r="C189" t="str">
        <f ca="1">IF(COUNTIF(产值及收款计划!C:C,$A189)=0,"需补","")</f>
        <v>需补</v>
      </c>
    </row>
    <row r="190" spans="1:3" x14ac:dyDescent="0.2">
      <c r="A190" s="5" t="s">
        <v>1614</v>
      </c>
      <c r="B190" s="6">
        <f>_xlfn.XLOOKUP(A190,[9]【SUIT】合同产值营收表!$B:$B,[9]【SUIT】合同产值营收表!$AN:$AN)</f>
        <v>0</v>
      </c>
      <c r="C190" t="str">
        <f ca="1">IF(COUNTIF(产值及收款计划!C:C,$A190)=0,"需补","")</f>
        <v>需补</v>
      </c>
    </row>
    <row r="191" spans="1:3" x14ac:dyDescent="0.2">
      <c r="A191" s="5" t="s">
        <v>1615</v>
      </c>
      <c r="B191" s="6">
        <f>_xlfn.XLOOKUP(A191,[9]【SUIT】合同产值营收表!$B:$B,[9]【SUIT】合同产值营收表!$AN:$AN)</f>
        <v>0</v>
      </c>
      <c r="C191" t="str">
        <f ca="1">IF(COUNTIF(产值及收款计划!C:C,$A191)=0,"需补","")</f>
        <v>需补</v>
      </c>
    </row>
    <row r="192" spans="1:3" x14ac:dyDescent="0.2">
      <c r="A192" s="5" t="s">
        <v>1616</v>
      </c>
      <c r="B192" s="6"/>
      <c r="C192" t="str">
        <f ca="1">IF(COUNTIF(产值及收款计划!C:C,$A192)=0,"需补","")</f>
        <v/>
      </c>
    </row>
    <row r="193" spans="1:3" x14ac:dyDescent="0.2">
      <c r="A193" s="5" t="s">
        <v>1617</v>
      </c>
      <c r="B193" s="6">
        <f>_xlfn.XLOOKUP(A193,[9]【SUIT】合同产值营收表!$B:$B,[9]【SUIT】合同产值营收表!$AN:$AN)</f>
        <v>0</v>
      </c>
      <c r="C193" t="str">
        <f ca="1">IF(COUNTIF(产值及收款计划!C:C,$A193)=0,"需补","")</f>
        <v>需补</v>
      </c>
    </row>
    <row r="194" spans="1:3" x14ac:dyDescent="0.2">
      <c r="A194" s="5" t="s">
        <v>538</v>
      </c>
      <c r="B194" s="6">
        <f>_xlfn.XLOOKUP(A194,[9]【SUIT】合同产值营收表!$B:$B,[9]【SUIT】合同产值营收表!$AN:$AN)</f>
        <v>19.25</v>
      </c>
      <c r="C194" t="str">
        <f ca="1">IF(COUNTIF(产值及收款计划!C:C,$A194)=0,"需补","")</f>
        <v>需补</v>
      </c>
    </row>
    <row r="195" spans="1:3" x14ac:dyDescent="0.2">
      <c r="A195" s="5" t="s">
        <v>1618</v>
      </c>
      <c r="B195" s="6"/>
      <c r="C195" t="str">
        <f ca="1">IF(COUNTIF(产值及收款计划!C:C,$A195)=0,"需补","")</f>
        <v/>
      </c>
    </row>
    <row r="196" spans="1:3" x14ac:dyDescent="0.2">
      <c r="A196" s="5" t="s">
        <v>1619</v>
      </c>
      <c r="B196" s="6">
        <f>_xlfn.XLOOKUP(A196,[9]【SUIT】合同产值营收表!$B:$B,[9]【SUIT】合同产值营收表!$AN:$AN)</f>
        <v>0</v>
      </c>
      <c r="C196" t="str">
        <f ca="1">IF(COUNTIF(产值及收款计划!C:C,$A196)=0,"需补","")</f>
        <v>需补</v>
      </c>
    </row>
    <row r="197" spans="1:3" x14ac:dyDescent="0.2">
      <c r="A197" s="5" t="s">
        <v>1078</v>
      </c>
      <c r="B197" s="6"/>
      <c r="C197" t="str">
        <f ca="1">IF(COUNTIF(产值及收款计划!C:C,$A197)=0,"需补","")</f>
        <v/>
      </c>
    </row>
    <row r="198" spans="1:3" x14ac:dyDescent="0.2">
      <c r="A198" s="5" t="s">
        <v>1620</v>
      </c>
      <c r="B198" s="6">
        <f>_xlfn.XLOOKUP(A198,[9]【SUIT】合同产值营收表!$B:$B,[9]【SUIT】合同产值营收表!$AN:$AN)</f>
        <v>0</v>
      </c>
      <c r="C198" t="str">
        <f ca="1">IF(COUNTIF(产值及收款计划!C:C,$A198)=0,"需补","")</f>
        <v>需补</v>
      </c>
    </row>
    <row r="199" spans="1:3" x14ac:dyDescent="0.2">
      <c r="A199" s="5" t="s">
        <v>551</v>
      </c>
      <c r="B199" s="6">
        <f>_xlfn.XLOOKUP(A199,[9]【SUIT】合同产值营收表!$B:$B,[9]【SUIT】合同产值营收表!$AN:$AN)</f>
        <v>0</v>
      </c>
      <c r="C199" t="str">
        <f ca="1">IF(COUNTIF(产值及收款计划!C:C,$A199)=0,"需补","")</f>
        <v>需补</v>
      </c>
    </row>
    <row r="200" spans="1:3" x14ac:dyDescent="0.2">
      <c r="A200" s="5" t="s">
        <v>1621</v>
      </c>
      <c r="B200" s="6">
        <f>_xlfn.XLOOKUP(A200,[9]【SUIT】合同产值营收表!$B:$B,[9]【SUIT】合同产值营收表!$AN:$AN)</f>
        <v>0</v>
      </c>
      <c r="C200" t="str">
        <f ca="1">IF(COUNTIF(产值及收款计划!C:C,$A200)=0,"需补","")</f>
        <v>需补</v>
      </c>
    </row>
    <row r="201" spans="1:3" x14ac:dyDescent="0.2">
      <c r="A201" s="5" t="s">
        <v>1622</v>
      </c>
      <c r="B201" s="6">
        <f>_xlfn.XLOOKUP(A201,[9]【SUIT】合同产值营收表!$B:$B,[9]【SUIT】合同产值营收表!$AN:$AN)</f>
        <v>0</v>
      </c>
      <c r="C201" t="str">
        <f ca="1">IF(COUNTIF(产值及收款计划!C:C,$A201)=0,"需补","")</f>
        <v>需补</v>
      </c>
    </row>
    <row r="202" spans="1:3" x14ac:dyDescent="0.2">
      <c r="A202" s="5" t="s">
        <v>1623</v>
      </c>
      <c r="B202" s="6">
        <f>_xlfn.XLOOKUP(A202,[9]【SUIT】合同产值营收表!$B:$B,[9]【SUIT】合同产值营收表!$AN:$AN)</f>
        <v>0</v>
      </c>
      <c r="C202" t="str">
        <f ca="1">IF(COUNTIF(产值及收款计划!C:C,$A202)=0,"需补","")</f>
        <v>需补</v>
      </c>
    </row>
    <row r="203" spans="1:3" x14ac:dyDescent="0.2">
      <c r="A203" s="5" t="s">
        <v>1624</v>
      </c>
      <c r="B203" s="6">
        <f>_xlfn.XLOOKUP(A203,[9]【SUIT】合同产值营收表!$B:$B,[9]【SUIT】合同产值营收表!$AN:$AN)</f>
        <v>0</v>
      </c>
      <c r="C203" t="str">
        <f ca="1">IF(COUNTIF(产值及收款计划!C:C,$A203)=0,"需补","")</f>
        <v>需补</v>
      </c>
    </row>
    <row r="204" spans="1:3" x14ac:dyDescent="0.2">
      <c r="A204" s="5" t="s">
        <v>434</v>
      </c>
      <c r="B204" s="6"/>
      <c r="C204" t="str">
        <f ca="1">IF(COUNTIF(产值及收款计划!C:C,$A204)=0,"需补","")</f>
        <v/>
      </c>
    </row>
    <row r="205" spans="1:3" x14ac:dyDescent="0.2">
      <c r="A205" s="5" t="s">
        <v>1625</v>
      </c>
      <c r="B205" s="6">
        <f>_xlfn.XLOOKUP(A205,[9]【SUIT】合同产值营收表!$B:$B,[9]【SUIT】合同产值营收表!$AN:$AN)</f>
        <v>0</v>
      </c>
      <c r="C205" t="str">
        <f ca="1">IF(COUNTIF(产值及收款计划!C:C,$A205)=0,"需补","")</f>
        <v>需补</v>
      </c>
    </row>
    <row r="206" spans="1:3" x14ac:dyDescent="0.2">
      <c r="A206" s="5" t="s">
        <v>1626</v>
      </c>
      <c r="B206" s="6">
        <f>_xlfn.XLOOKUP(A206,[9]【SUIT】合同产值营收表!$B:$B,[9]【SUIT】合同产值营收表!$AN:$AN)</f>
        <v>0</v>
      </c>
      <c r="C206" t="str">
        <f ca="1">IF(COUNTIF(产值及收款计划!C:C,$A206)=0,"需补","")</f>
        <v>需补</v>
      </c>
    </row>
    <row r="207" spans="1:3" x14ac:dyDescent="0.2">
      <c r="A207" s="5" t="s">
        <v>1627</v>
      </c>
      <c r="B207" s="6">
        <f>_xlfn.XLOOKUP(A207,[9]【SUIT】合同产值营收表!$B:$B,[9]【SUIT】合同产值营收表!$AN:$AN)</f>
        <v>0</v>
      </c>
      <c r="C207" t="str">
        <f ca="1">IF(COUNTIF(产值及收款计划!C:C,$A207)=0,"需补","")</f>
        <v>需补</v>
      </c>
    </row>
    <row r="208" spans="1:3" x14ac:dyDescent="0.2">
      <c r="A208" s="5" t="s">
        <v>1628</v>
      </c>
      <c r="B208" s="6"/>
      <c r="C208" t="str">
        <f ca="1">IF(COUNTIF(产值及收款计划!C:C,$A208)=0,"需补","")</f>
        <v/>
      </c>
    </row>
    <row r="209" spans="1:3" x14ac:dyDescent="0.2">
      <c r="A209" s="5" t="s">
        <v>1629</v>
      </c>
      <c r="B209" s="6">
        <f>_xlfn.XLOOKUP(A209,[9]【SUIT】合同产值营收表!$B:$B,[9]【SUIT】合同产值营收表!$AN:$AN)</f>
        <v>-1.2399999999956901E-3</v>
      </c>
      <c r="C209" t="str">
        <f ca="1">IF(COUNTIF(产值及收款计划!C:C,$A209)=0,"需补","")</f>
        <v>需补</v>
      </c>
    </row>
    <row r="210" spans="1:3" x14ac:dyDescent="0.2">
      <c r="A210" s="5" t="s">
        <v>700</v>
      </c>
      <c r="B210" s="6"/>
      <c r="C210" t="str">
        <f ca="1">IF(COUNTIF(产值及收款计划!C:C,$A210)=0,"需补","")</f>
        <v/>
      </c>
    </row>
    <row r="211" spans="1:3" x14ac:dyDescent="0.2">
      <c r="A211" s="5" t="s">
        <v>1630</v>
      </c>
      <c r="B211" s="6">
        <f>_xlfn.XLOOKUP(A211,[9]【SUIT】合同产值营收表!$B:$B,[9]【SUIT】合同产值营收表!$AN:$AN)</f>
        <v>0</v>
      </c>
      <c r="C211" t="str">
        <f ca="1">IF(COUNTIF(产值及收款计划!C:C,$A211)=0,"需补","")</f>
        <v>需补</v>
      </c>
    </row>
    <row r="212" spans="1:3" x14ac:dyDescent="0.2">
      <c r="A212" s="5" t="s">
        <v>1631</v>
      </c>
      <c r="B212" s="6">
        <f>_xlfn.XLOOKUP(A212,[9]【SUIT】合同产值营收表!$B:$B,[9]【SUIT】合同产值营收表!$AN:$AN)</f>
        <v>0</v>
      </c>
      <c r="C212" t="str">
        <f ca="1">IF(COUNTIF(产值及收款计划!C:C,$A212)=0,"需补","")</f>
        <v>需补</v>
      </c>
    </row>
    <row r="213" spans="1:3" x14ac:dyDescent="0.2">
      <c r="A213" s="5" t="s">
        <v>849</v>
      </c>
      <c r="B213" s="6">
        <f>_xlfn.XLOOKUP(A213,[9]【SUIT】合同产值营收表!$B:$B,[9]【SUIT】合同产值营收表!$AN:$AN)</f>
        <v>0</v>
      </c>
      <c r="C213" t="str">
        <f ca="1">IF(COUNTIF(产值及收款计划!C:C,$A213)=0,"需补","")</f>
        <v>需补</v>
      </c>
    </row>
    <row r="214" spans="1:3" x14ac:dyDescent="0.2">
      <c r="A214" s="5" t="s">
        <v>1632</v>
      </c>
      <c r="B214" s="6"/>
      <c r="C214" t="str">
        <f ca="1">IF(COUNTIF(产值及收款计划!C:C,$A214)=0,"需补","")</f>
        <v/>
      </c>
    </row>
    <row r="215" spans="1:3" x14ac:dyDescent="0.2">
      <c r="A215" s="5" t="s">
        <v>1633</v>
      </c>
      <c r="B215" s="6">
        <f>_xlfn.XLOOKUP(A215,[9]【SUIT】合同产值营收表!$B:$B,[9]【SUIT】合同产值营收表!$AN:$AN)</f>
        <v>0</v>
      </c>
      <c r="C215" t="str">
        <f ca="1">IF(COUNTIF(产值及收款计划!C:C,$A215)=0,"需补","")</f>
        <v>需补</v>
      </c>
    </row>
    <row r="216" spans="1:3" x14ac:dyDescent="0.2">
      <c r="A216" s="5" t="s">
        <v>1634</v>
      </c>
      <c r="B216" s="6">
        <f>_xlfn.XLOOKUP(A216,[9]【SUIT】合同产值营收表!$B:$B,[9]【SUIT】合同产值营收表!$AN:$AN)</f>
        <v>0</v>
      </c>
      <c r="C216" t="str">
        <f ca="1">IF(COUNTIF(产值及收款计划!C:C,$A216)=0,"需补","")</f>
        <v>需补</v>
      </c>
    </row>
    <row r="217" spans="1:3" x14ac:dyDescent="0.2">
      <c r="A217" s="5" t="s">
        <v>1635</v>
      </c>
      <c r="B217" s="6">
        <f>_xlfn.XLOOKUP(A217,[9]【SUIT】合同产值营收表!$B:$B,[9]【SUIT】合同产值营收表!$AN:$AN)</f>
        <v>0</v>
      </c>
      <c r="C217" t="str">
        <f ca="1">IF(COUNTIF(产值及收款计划!C:C,$A217)=0,"需补","")</f>
        <v>需补</v>
      </c>
    </row>
    <row r="218" spans="1:3" x14ac:dyDescent="0.2">
      <c r="A218" s="5" t="s">
        <v>1636</v>
      </c>
      <c r="B218" s="6">
        <f>_xlfn.XLOOKUP(A218,[9]【SUIT】合同产值营收表!$B:$B,[9]【SUIT】合同产值营收表!$AN:$AN)</f>
        <v>0</v>
      </c>
      <c r="C218" t="str">
        <f ca="1">IF(COUNTIF(产值及收款计划!C:C,$A218)=0,"需补","")</f>
        <v>需补</v>
      </c>
    </row>
    <row r="219" spans="1:3" x14ac:dyDescent="0.2">
      <c r="A219" s="5" t="s">
        <v>1637</v>
      </c>
      <c r="B219" s="6">
        <f>_xlfn.XLOOKUP(A219,[9]【SUIT】合同产值营收表!$B:$B,[9]【SUIT】合同产值营收表!$AN:$AN)</f>
        <v>0</v>
      </c>
      <c r="C219" t="str">
        <f ca="1">IF(COUNTIF(产值及收款计划!C:C,$A219)=0,"需补","")</f>
        <v>需补</v>
      </c>
    </row>
    <row r="220" spans="1:3" x14ac:dyDescent="0.2">
      <c r="A220" s="5" t="s">
        <v>475</v>
      </c>
      <c r="B220" s="6"/>
      <c r="C220" t="str">
        <f ca="1">IF(COUNTIF(产值及收款计划!C:C,$A220)=0,"需补","")</f>
        <v/>
      </c>
    </row>
    <row r="221" spans="1:3" x14ac:dyDescent="0.2">
      <c r="A221" s="5" t="s">
        <v>1638</v>
      </c>
      <c r="B221" s="6"/>
      <c r="C221" t="str">
        <f ca="1">IF(COUNTIF(产值及收款计划!C:C,$A221)=0,"需补","")</f>
        <v/>
      </c>
    </row>
    <row r="222" spans="1:3" x14ac:dyDescent="0.2">
      <c r="A222" s="5" t="s">
        <v>1639</v>
      </c>
      <c r="B222" s="6">
        <f>_xlfn.XLOOKUP(A222,[9]【SUIT】合同产值营收表!$B:$B,[9]【SUIT】合同产值营收表!$AN:$AN)</f>
        <v>0</v>
      </c>
      <c r="C222" t="str">
        <f ca="1">IF(COUNTIF(产值及收款计划!C:C,$A222)=0,"需补","")</f>
        <v>需补</v>
      </c>
    </row>
    <row r="223" spans="1:3" x14ac:dyDescent="0.2">
      <c r="A223" s="5" t="s">
        <v>1640</v>
      </c>
      <c r="B223" s="6">
        <f>_xlfn.XLOOKUP(A223,[9]【SUIT】合同产值营收表!$B:$B,[9]【SUIT】合同产值营收表!$AN:$AN)</f>
        <v>0</v>
      </c>
      <c r="C223" t="str">
        <f ca="1">IF(COUNTIF(产值及收款计划!C:C,$A223)=0,"需补","")</f>
        <v>需补</v>
      </c>
    </row>
    <row r="224" spans="1:3" x14ac:dyDescent="0.2">
      <c r="A224" s="5" t="s">
        <v>451</v>
      </c>
      <c r="B224" s="6"/>
      <c r="C224" t="str">
        <f ca="1">IF(COUNTIF(产值及收款计划!C:C,$A224)=0,"需补","")</f>
        <v/>
      </c>
    </row>
    <row r="225" spans="1:3" x14ac:dyDescent="0.2">
      <c r="A225" s="5" t="s">
        <v>1641</v>
      </c>
      <c r="B225" s="6">
        <f>_xlfn.XLOOKUP(A225,[9]【SUIT】合同产值营收表!$B:$B,[9]【SUIT】合同产值营收表!$AN:$AN)</f>
        <v>0</v>
      </c>
      <c r="C225" t="str">
        <f ca="1">IF(COUNTIF(产值及收款计划!C:C,$A225)=0,"需补","")</f>
        <v>需补</v>
      </c>
    </row>
    <row r="226" spans="1:3" x14ac:dyDescent="0.2">
      <c r="A226" s="5" t="s">
        <v>806</v>
      </c>
      <c r="B226" s="6"/>
      <c r="C226" t="str">
        <f ca="1">IF(COUNTIF(产值及收款计划!C:C,$A226)=0,"需补","")</f>
        <v/>
      </c>
    </row>
    <row r="227" spans="1:3" x14ac:dyDescent="0.2">
      <c r="A227" s="5" t="s">
        <v>820</v>
      </c>
      <c r="B227" s="6">
        <f>_xlfn.XLOOKUP(A227,[9]【SUIT】合同产值营收表!$B:$B,[9]【SUIT】合同产值营收表!$AN:$AN)</f>
        <v>0</v>
      </c>
      <c r="C227" t="str">
        <f ca="1">IF(COUNTIF(产值及收款计划!C:C,$A227)=0,"需补","")</f>
        <v>需补</v>
      </c>
    </row>
    <row r="228" spans="1:3" x14ac:dyDescent="0.2">
      <c r="A228" s="5" t="s">
        <v>1642</v>
      </c>
      <c r="B228" s="6">
        <f>_xlfn.XLOOKUP(A228,[9]【SUIT】合同产值营收表!$B:$B,[9]【SUIT】合同产值营收表!$AN:$AN)</f>
        <v>0</v>
      </c>
      <c r="C228" t="str">
        <f ca="1">IF(COUNTIF(产值及收款计划!C:C,$A228)=0,"需补","")</f>
        <v>需补</v>
      </c>
    </row>
    <row r="229" spans="1:3" x14ac:dyDescent="0.2">
      <c r="A229" s="5" t="s">
        <v>1643</v>
      </c>
      <c r="B229" s="6">
        <f>_xlfn.XLOOKUP(A229,[9]【SUIT】合同产值营收表!$B:$B,[9]【SUIT】合同产值营收表!$AN:$AN)</f>
        <v>0</v>
      </c>
      <c r="C229" t="str">
        <f ca="1">IF(COUNTIF(产值及收款计划!C:C,$A229)=0,"需补","")</f>
        <v>需补</v>
      </c>
    </row>
    <row r="230" spans="1:3" x14ac:dyDescent="0.2">
      <c r="A230" s="5" t="s">
        <v>1644</v>
      </c>
      <c r="B230" s="6">
        <f>_xlfn.XLOOKUP(A230,[9]【SUIT】合同产值营收表!$B:$B,[9]【SUIT】合同产值营收表!$AN:$AN)</f>
        <v>0</v>
      </c>
      <c r="C230" t="str">
        <f ca="1">IF(COUNTIF(产值及收款计划!C:C,$A230)=0,"需补","")</f>
        <v>需补</v>
      </c>
    </row>
    <row r="231" spans="1:3" x14ac:dyDescent="0.2">
      <c r="A231" s="5" t="s">
        <v>1645</v>
      </c>
      <c r="B231" s="6">
        <f>_xlfn.XLOOKUP(A231,[9]【SUIT】合同产值营收表!$B:$B,[9]【SUIT】合同产值营收表!$AN:$AN)</f>
        <v>0</v>
      </c>
      <c r="C231" t="str">
        <f ca="1">IF(COUNTIF(产值及收款计划!C:C,$A231)=0,"需补","")</f>
        <v>需补</v>
      </c>
    </row>
    <row r="232" spans="1:3" x14ac:dyDescent="0.2">
      <c r="A232" s="5" t="s">
        <v>1646</v>
      </c>
      <c r="B232" s="6">
        <f>_xlfn.XLOOKUP(A232,[9]【SUIT】合同产值营收表!$B:$B,[9]【SUIT】合同产值营收表!$AN:$AN)</f>
        <v>0</v>
      </c>
      <c r="C232" t="str">
        <f ca="1">IF(COUNTIF(产值及收款计划!C:C,$A232)=0,"需补","")</f>
        <v>需补</v>
      </c>
    </row>
    <row r="233" spans="1:3" x14ac:dyDescent="0.2">
      <c r="A233" s="5" t="s">
        <v>1647</v>
      </c>
      <c r="B233" s="6">
        <f>_xlfn.XLOOKUP(A233,[9]【SUIT】合同产值营收表!$B:$B,[9]【SUIT】合同产值营收表!$AN:$AN)</f>
        <v>0</v>
      </c>
      <c r="C233" t="str">
        <f ca="1">IF(COUNTIF(产值及收款计划!C:C,$A233)=0,"需补","")</f>
        <v>需补</v>
      </c>
    </row>
    <row r="234" spans="1:3" x14ac:dyDescent="0.2">
      <c r="A234" s="5" t="s">
        <v>1648</v>
      </c>
      <c r="B234" s="6">
        <f>_xlfn.XLOOKUP(A234,[9]【SUIT】合同产值营收表!$B:$B,[9]【SUIT】合同产值营收表!$AN:$AN)</f>
        <v>0</v>
      </c>
      <c r="C234" t="str">
        <f ca="1">IF(COUNTIF(产值及收款计划!C:C,$A234)=0,"需补","")</f>
        <v>需补</v>
      </c>
    </row>
    <row r="235" spans="1:3" x14ac:dyDescent="0.2">
      <c r="A235" s="5" t="s">
        <v>1200</v>
      </c>
      <c r="B235" s="6">
        <f>_xlfn.XLOOKUP(A235,[9]【SUIT】合同产值营收表!$B:$B,[9]【SUIT】合同产值营收表!$AN:$AN)</f>
        <v>0</v>
      </c>
      <c r="C235" t="str">
        <f ca="1">IF(COUNTIF(产值及收款计划!C:C,$A235)=0,"需补","")</f>
        <v>需补</v>
      </c>
    </row>
    <row r="236" spans="1:3" x14ac:dyDescent="0.2">
      <c r="A236" s="5" t="s">
        <v>1649</v>
      </c>
      <c r="B236" s="6">
        <f>_xlfn.XLOOKUP(A236,[9]【SUIT】合同产值营收表!$B:$B,[9]【SUIT】合同产值营收表!$AN:$AN)</f>
        <v>0</v>
      </c>
      <c r="C236" t="str">
        <f ca="1">IF(COUNTIF(产值及收款计划!C:C,$A236)=0,"需补","")</f>
        <v>需补</v>
      </c>
    </row>
    <row r="237" spans="1:3" x14ac:dyDescent="0.2">
      <c r="A237" s="5" t="s">
        <v>1650</v>
      </c>
      <c r="B237" s="6">
        <f>_xlfn.XLOOKUP(A237,[9]【SUIT】合同产值营收表!$B:$B,[9]【SUIT】合同产值营收表!$AN:$AN)</f>
        <v>0</v>
      </c>
      <c r="C237" t="str">
        <f ca="1">IF(COUNTIF(产值及收款计划!C:C,$A237)=0,"需补","")</f>
        <v>需补</v>
      </c>
    </row>
    <row r="238" spans="1:3" x14ac:dyDescent="0.2">
      <c r="A238" s="5" t="s">
        <v>1651</v>
      </c>
      <c r="B238" s="6">
        <f>_xlfn.XLOOKUP(A238,[9]【SUIT】合同产值营收表!$B:$B,[9]【SUIT】合同产值营收表!$AN:$AN)</f>
        <v>0</v>
      </c>
      <c r="C238" t="str">
        <f ca="1">IF(COUNTIF(产值及收款计划!C:C,$A238)=0,"需补","")</f>
        <v>需补</v>
      </c>
    </row>
    <row r="239" spans="1:3" x14ac:dyDescent="0.2">
      <c r="A239" s="5" t="s">
        <v>1652</v>
      </c>
      <c r="B239" s="6">
        <f>_xlfn.XLOOKUP(A239,[9]【SUIT】合同产值营收表!$B:$B,[9]【SUIT】合同产值营收表!$AN:$AN)</f>
        <v>0</v>
      </c>
      <c r="C239" t="str">
        <f ca="1">IF(COUNTIF(产值及收款计划!C:C,$A239)=0,"需补","")</f>
        <v>需补</v>
      </c>
    </row>
    <row r="240" spans="1:3" x14ac:dyDescent="0.2">
      <c r="A240" s="5" t="s">
        <v>1653</v>
      </c>
      <c r="B240" s="6">
        <f>_xlfn.XLOOKUP(A240,[9]【SUIT】合同产值营收表!$B:$B,[9]【SUIT】合同产值营收表!$AN:$AN)</f>
        <v>0</v>
      </c>
      <c r="C240" t="str">
        <f ca="1">IF(COUNTIF(产值及收款计划!C:C,$A240)=0,"需补","")</f>
        <v>需补</v>
      </c>
    </row>
    <row r="241" spans="1:3" x14ac:dyDescent="0.2">
      <c r="A241" s="5" t="s">
        <v>497</v>
      </c>
      <c r="B241" s="6"/>
      <c r="C241" t="str">
        <f ca="1">IF(COUNTIF(产值及收款计划!C:C,$A241)=0,"需补","")</f>
        <v/>
      </c>
    </row>
    <row r="242" spans="1:3" x14ac:dyDescent="0.2">
      <c r="A242" s="5" t="s">
        <v>489</v>
      </c>
      <c r="B242" s="6"/>
      <c r="C242" t="str">
        <f ca="1">IF(COUNTIF(产值及收款计划!C:C,$A242)=0,"需补","")</f>
        <v/>
      </c>
    </row>
    <row r="243" spans="1:3" x14ac:dyDescent="0.2">
      <c r="A243" s="5" t="s">
        <v>1654</v>
      </c>
      <c r="B243" s="6">
        <f>_xlfn.XLOOKUP(A243,[9]【SUIT】合同产值营收表!$B:$B,[9]【SUIT】合同产值营收表!$AN:$AN)</f>
        <v>0</v>
      </c>
      <c r="C243" t="str">
        <f ca="1">IF(COUNTIF(产值及收款计划!C:C,$A243)=0,"需补","")</f>
        <v>需补</v>
      </c>
    </row>
    <row r="244" spans="1:3" x14ac:dyDescent="0.2">
      <c r="A244" s="5" t="s">
        <v>1655</v>
      </c>
      <c r="B244" s="6">
        <f>_xlfn.XLOOKUP(A244,[9]【SUIT】合同产值营收表!$B:$B,[9]【SUIT】合同产值营收表!$AN:$AN)</f>
        <v>0</v>
      </c>
      <c r="C244" t="str">
        <f ca="1">IF(COUNTIF(产值及收款计划!C:C,$A244)=0,"需补","")</f>
        <v>需补</v>
      </c>
    </row>
    <row r="245" spans="1:3" x14ac:dyDescent="0.2">
      <c r="A245" s="5" t="s">
        <v>1656</v>
      </c>
      <c r="B245" s="6">
        <f>_xlfn.XLOOKUP(A245,[9]【SUIT】合同产值营收表!$B:$B,[9]【SUIT】合同产值营收表!$AN:$AN)</f>
        <v>0</v>
      </c>
      <c r="C245" t="str">
        <f ca="1">IF(COUNTIF(产值及收款计划!C:C,$A245)=0,"需补","")</f>
        <v>需补</v>
      </c>
    </row>
    <row r="246" spans="1:3" x14ac:dyDescent="0.2">
      <c r="A246" s="5" t="s">
        <v>1657</v>
      </c>
      <c r="B246" s="6">
        <f>_xlfn.XLOOKUP(A246,[9]【SUIT】合同产值营收表!$B:$B,[9]【SUIT】合同产值营收表!$AN:$AN)</f>
        <v>0</v>
      </c>
      <c r="C246" t="str">
        <f ca="1">IF(COUNTIF(产值及收款计划!C:C,$A246)=0,"需补","")</f>
        <v>需补</v>
      </c>
    </row>
    <row r="247" spans="1:3" x14ac:dyDescent="0.2">
      <c r="A247" s="5" t="s">
        <v>1658</v>
      </c>
      <c r="B247" s="6">
        <f>_xlfn.XLOOKUP(A247,[9]【SUIT】合同产值营收表!$B:$B,[9]【SUIT】合同产值营收表!$AN:$AN)</f>
        <v>0</v>
      </c>
      <c r="C247" t="str">
        <f ca="1">IF(COUNTIF(产值及收款计划!C:C,$A247)=0,"需补","")</f>
        <v>需补</v>
      </c>
    </row>
    <row r="248" spans="1:3" x14ac:dyDescent="0.2">
      <c r="A248" s="5" t="s">
        <v>1659</v>
      </c>
      <c r="B248" s="6">
        <f>_xlfn.XLOOKUP(A248,[9]【SUIT】合同产值营收表!$B:$B,[9]【SUIT】合同产值营收表!$AN:$AN)</f>
        <v>0</v>
      </c>
      <c r="C248" t="str">
        <f ca="1">IF(COUNTIF(产值及收款计划!C:C,$A248)=0,"需补","")</f>
        <v>需补</v>
      </c>
    </row>
    <row r="249" spans="1:3" x14ac:dyDescent="0.2">
      <c r="A249" s="5" t="s">
        <v>1660</v>
      </c>
      <c r="B249" s="6">
        <f>_xlfn.XLOOKUP(A249,[9]【SUIT】合同产值营收表!$B:$B,[9]【SUIT】合同产值营收表!$AN:$AN)</f>
        <v>0</v>
      </c>
      <c r="C249" t="str">
        <f ca="1">IF(COUNTIF(产值及收款计划!C:C,$A249)=0,"需补","")</f>
        <v>需补</v>
      </c>
    </row>
    <row r="250" spans="1:3" x14ac:dyDescent="0.2">
      <c r="A250" s="5" t="s">
        <v>1661</v>
      </c>
      <c r="B250" s="6">
        <f>_xlfn.XLOOKUP(A250,[9]【SUIT】合同产值营收表!$B:$B,[9]【SUIT】合同产值营收表!$AN:$AN)</f>
        <v>0</v>
      </c>
      <c r="C250" t="str">
        <f ca="1">IF(COUNTIF(产值及收款计划!C:C,$A250)=0,"需补","")</f>
        <v>需补</v>
      </c>
    </row>
    <row r="251" spans="1:3" x14ac:dyDescent="0.2">
      <c r="A251" s="5" t="s">
        <v>1662</v>
      </c>
      <c r="B251" s="6">
        <f>_xlfn.XLOOKUP(A251,[9]【SUIT】合同产值营收表!$B:$B,[9]【SUIT】合同产值营收表!$AN:$AN)</f>
        <v>0</v>
      </c>
      <c r="C251" t="str">
        <f ca="1">IF(COUNTIF(产值及收款计划!C:C,$A251)=0,"需补","")</f>
        <v>需补</v>
      </c>
    </row>
    <row r="252" spans="1:3" x14ac:dyDescent="0.2">
      <c r="A252" s="5" t="s">
        <v>1663</v>
      </c>
      <c r="B252" s="6">
        <f>_xlfn.XLOOKUP(A252,[9]【SUIT】合同产值营收表!$B:$B,[9]【SUIT】合同产值营收表!$AN:$AN)</f>
        <v>0</v>
      </c>
      <c r="C252" t="str">
        <f ca="1">IF(COUNTIF(产值及收款计划!C:C,$A252)=0,"需补","")</f>
        <v>需补</v>
      </c>
    </row>
    <row r="253" spans="1:3" x14ac:dyDescent="0.2">
      <c r="A253" s="5" t="s">
        <v>1664</v>
      </c>
      <c r="B253" s="6">
        <f>_xlfn.XLOOKUP(A253,[9]【SUIT】合同产值营收表!$B:$B,[9]【SUIT】合同产值营收表!$AN:$AN)</f>
        <v>0</v>
      </c>
      <c r="C253" t="str">
        <f ca="1">IF(COUNTIF(产值及收款计划!C:C,$A253)=0,"需补","")</f>
        <v>需补</v>
      </c>
    </row>
    <row r="254" spans="1:3" x14ac:dyDescent="0.2">
      <c r="A254" s="5" t="s">
        <v>1665</v>
      </c>
      <c r="B254" s="6">
        <f>_xlfn.XLOOKUP(A254,[9]【SUIT】合同产值营收表!$B:$B,[9]【SUIT】合同产值营收表!$AN:$AN)</f>
        <v>0</v>
      </c>
      <c r="C254" t="str">
        <f ca="1">IF(COUNTIF(产值及收款计划!C:C,$A254)=0,"需补","")</f>
        <v>需补</v>
      </c>
    </row>
    <row r="255" spans="1:3" x14ac:dyDescent="0.2">
      <c r="A255" s="5" t="s">
        <v>1666</v>
      </c>
      <c r="B255" s="6">
        <f>_xlfn.XLOOKUP(A255,[9]【SUIT】合同产值营收表!$B:$B,[9]【SUIT】合同产值营收表!$AN:$AN)</f>
        <v>0</v>
      </c>
      <c r="C255" t="str">
        <f ca="1">IF(COUNTIF(产值及收款计划!C:C,$A255)=0,"需补","")</f>
        <v>需补</v>
      </c>
    </row>
    <row r="256" spans="1:3" x14ac:dyDescent="0.2">
      <c r="A256" s="7" t="s">
        <v>531</v>
      </c>
      <c r="B256" s="8"/>
      <c r="C256" t="str">
        <f ca="1">IF(COUNTIF(产值及收款计划!C:C,$A256)=0,"需补","")</f>
        <v/>
      </c>
    </row>
    <row r="257" spans="1:3" x14ac:dyDescent="0.2">
      <c r="A257" s="5" t="s">
        <v>1667</v>
      </c>
      <c r="B257" s="6">
        <f>_xlfn.XLOOKUP(A257,[9]【SUIT】合同产值营收表!$B:$B,[9]【SUIT】合同产值营收表!$AN:$AN)</f>
        <v>0</v>
      </c>
      <c r="C257" t="str">
        <f ca="1">IF(COUNTIF(产值及收款计划!C:C,$A257)=0,"需补","")</f>
        <v>需补</v>
      </c>
    </row>
    <row r="258" spans="1:3" x14ac:dyDescent="0.2">
      <c r="A258" s="5" t="s">
        <v>756</v>
      </c>
      <c r="B258" s="6"/>
      <c r="C258" t="str">
        <f ca="1">IF(COUNTIF(产值及收款计划!C:C,$A258)=0,"需补","")</f>
        <v/>
      </c>
    </row>
    <row r="259" spans="1:3" x14ac:dyDescent="0.2">
      <c r="A259" s="5" t="s">
        <v>1668</v>
      </c>
      <c r="B259" s="6"/>
      <c r="C259" t="str">
        <f ca="1">IF(COUNTIF(产值及收款计划!C:C,$A259)=0,"需补","")</f>
        <v/>
      </c>
    </row>
    <row r="260" spans="1:3" x14ac:dyDescent="0.2">
      <c r="A260" s="5" t="s">
        <v>1669</v>
      </c>
      <c r="B260" s="6">
        <f>_xlfn.XLOOKUP(A260,[9]【SUIT】合同产值营收表!$B:$B,[9]【SUIT】合同产值营收表!$AN:$AN)</f>
        <v>0</v>
      </c>
      <c r="C260" t="str">
        <f ca="1">IF(COUNTIF(产值及收款计划!C:C,$A260)=0,"需补","")</f>
        <v>需补</v>
      </c>
    </row>
    <row r="261" spans="1:3" x14ac:dyDescent="0.2">
      <c r="A261" s="5" t="s">
        <v>1670</v>
      </c>
      <c r="B261" s="6"/>
      <c r="C261" t="str">
        <f ca="1">IF(COUNTIF(产值及收款计划!C:C,$A261)=0,"需补","")</f>
        <v/>
      </c>
    </row>
    <row r="262" spans="1:3" x14ac:dyDescent="0.2">
      <c r="A262" s="5" t="s">
        <v>1671</v>
      </c>
      <c r="B262" s="6">
        <f>_xlfn.XLOOKUP(A262,[9]【SUIT】合同产值营收表!$B:$B,[9]【SUIT】合同产值营收表!$AN:$AN)</f>
        <v>0</v>
      </c>
      <c r="C262" t="str">
        <f ca="1">IF(COUNTIF(产值及收款计划!C:C,$A262)=0,"需补","")</f>
        <v>需补</v>
      </c>
    </row>
    <row r="263" spans="1:3" x14ac:dyDescent="0.2">
      <c r="A263" s="5" t="s">
        <v>1672</v>
      </c>
      <c r="B263" s="6">
        <f>_xlfn.XLOOKUP(A263,[9]【SUIT】合同产值营收表!$B:$B,[9]【SUIT】合同产值营收表!$AN:$AN)</f>
        <v>0</v>
      </c>
      <c r="C263" t="str">
        <f ca="1">IF(COUNTIF(产值及收款计划!C:C,$A263)=0,"需补","")</f>
        <v>需补</v>
      </c>
    </row>
    <row r="264" spans="1:3" x14ac:dyDescent="0.2">
      <c r="A264" s="5" t="s">
        <v>1673</v>
      </c>
      <c r="B264" s="6"/>
      <c r="C264" t="str">
        <f ca="1">IF(COUNTIF(产值及收款计划!C:C,$A264)=0,"需补","")</f>
        <v/>
      </c>
    </row>
    <row r="265" spans="1:3" x14ac:dyDescent="0.2">
      <c r="A265" s="5" t="s">
        <v>1674</v>
      </c>
      <c r="B265" s="6">
        <f>_xlfn.XLOOKUP(A265,[9]【SUIT】合同产值营收表!$B:$B,[9]【SUIT】合同产值营收表!$AN:$AN)</f>
        <v>0</v>
      </c>
      <c r="C265" t="str">
        <f ca="1">IF(COUNTIF(产值及收款计划!C:C,$A265)=0,"需补","")</f>
        <v>需补</v>
      </c>
    </row>
    <row r="266" spans="1:3" x14ac:dyDescent="0.2">
      <c r="A266" s="5" t="s">
        <v>785</v>
      </c>
      <c r="B266" s="6">
        <f>_xlfn.XLOOKUP(A266,[9]【SUIT】合同产值营收表!$B:$B,[9]【SUIT】合同产值营收表!$AN:$AN)</f>
        <v>0</v>
      </c>
      <c r="C266" t="str">
        <f ca="1">IF(COUNTIF(产值及收款计划!C:C,$A266)=0,"需补","")</f>
        <v>需补</v>
      </c>
    </row>
    <row r="267" spans="1:3" x14ac:dyDescent="0.2">
      <c r="A267" s="5" t="s">
        <v>1675</v>
      </c>
      <c r="B267" s="6">
        <f>_xlfn.XLOOKUP(A267,[9]【SUIT】合同产值营收表!$B:$B,[9]【SUIT】合同产值营收表!$AN:$AN)</f>
        <v>0</v>
      </c>
      <c r="C267" t="str">
        <f ca="1">IF(COUNTIF(产值及收款计划!C:C,$A267)=0,"需补","")</f>
        <v>需补</v>
      </c>
    </row>
    <row r="268" spans="1:3" x14ac:dyDescent="0.2">
      <c r="A268" s="5" t="s">
        <v>1676</v>
      </c>
      <c r="B268" s="6">
        <f>_xlfn.XLOOKUP(A268,[9]【SUIT】合同产值营收表!$B:$B,[9]【SUIT】合同产值营收表!$AN:$AN)</f>
        <v>0</v>
      </c>
      <c r="C268" t="str">
        <f ca="1">IF(COUNTIF(产值及收款计划!C:C,$A268)=0,"需补","")</f>
        <v>需补</v>
      </c>
    </row>
    <row r="269" spans="1:3" x14ac:dyDescent="0.2">
      <c r="A269" s="5" t="s">
        <v>1677</v>
      </c>
      <c r="B269" s="6">
        <f>_xlfn.XLOOKUP(A269,[9]【SUIT】合同产值营收表!$B:$B,[9]【SUIT】合同产值营收表!$AN:$AN)</f>
        <v>0</v>
      </c>
      <c r="C269" t="str">
        <f ca="1">IF(COUNTIF(产值及收款计划!C:C,$A269)=0,"需补","")</f>
        <v>需补</v>
      </c>
    </row>
    <row r="270" spans="1:3" x14ac:dyDescent="0.2">
      <c r="A270" s="5" t="s">
        <v>1678</v>
      </c>
      <c r="B270" s="6">
        <f>_xlfn.XLOOKUP(A270,[9]【SUIT】合同产值营收表!$B:$B,[9]【SUIT】合同产值营收表!$AN:$AN)</f>
        <v>0</v>
      </c>
      <c r="C270" t="str">
        <f ca="1">IF(COUNTIF(产值及收款计划!C:C,$A270)=0,"需补","")</f>
        <v>需补</v>
      </c>
    </row>
    <row r="271" spans="1:3" x14ac:dyDescent="0.2">
      <c r="A271" s="5" t="s">
        <v>1679</v>
      </c>
      <c r="B271" s="6">
        <f>_xlfn.XLOOKUP(A271,[9]【SUIT】合同产值营收表!$B:$B,[9]【SUIT】合同产值营收表!$AN:$AN)</f>
        <v>0</v>
      </c>
      <c r="C271" t="str">
        <f ca="1">IF(COUNTIF(产值及收款计划!C:C,$A271)=0,"需补","")</f>
        <v>需补</v>
      </c>
    </row>
    <row r="272" spans="1:3" x14ac:dyDescent="0.2">
      <c r="A272" s="5" t="s">
        <v>1680</v>
      </c>
      <c r="B272" s="6">
        <f>_xlfn.XLOOKUP(A272,[9]【SUIT】合同产值营收表!$B:$B,[9]【SUIT】合同产值营收表!$AN:$AN)</f>
        <v>0</v>
      </c>
      <c r="C272" t="str">
        <f ca="1">IF(COUNTIF(产值及收款计划!C:C,$A272)=0,"需补","")</f>
        <v>需补</v>
      </c>
    </row>
    <row r="273" spans="1:3" x14ac:dyDescent="0.2">
      <c r="A273" s="5" t="s">
        <v>1681</v>
      </c>
      <c r="B273" s="6"/>
      <c r="C273" t="str">
        <f ca="1">IF(COUNTIF(产值及收款计划!C:C,$A273)=0,"需补","")</f>
        <v/>
      </c>
    </row>
    <row r="274" spans="1:3" x14ac:dyDescent="0.2">
      <c r="A274" s="5" t="s">
        <v>801</v>
      </c>
      <c r="B274" s="6">
        <f>_xlfn.XLOOKUP(A274,[9]【SUIT】合同产值营收表!$B:$B,[9]【SUIT】合同产值营收表!$AN:$AN)</f>
        <v>0</v>
      </c>
      <c r="C274" t="str">
        <f ca="1">IF(COUNTIF(产值及收款计划!C:C,$A274)=0,"需补","")</f>
        <v>需补</v>
      </c>
    </row>
    <row r="275" spans="1:3" x14ac:dyDescent="0.2">
      <c r="A275" s="5" t="s">
        <v>1682</v>
      </c>
      <c r="B275" s="6"/>
      <c r="C275" t="str">
        <f ca="1">IF(COUNTIF(产值及收款计划!C:C,$A275)=0,"需补","")</f>
        <v/>
      </c>
    </row>
    <row r="276" spans="1:3" x14ac:dyDescent="0.2">
      <c r="A276" s="5" t="s">
        <v>1683</v>
      </c>
      <c r="B276" s="6">
        <f>_xlfn.XLOOKUP(A276,[9]【SUIT】合同产值营收表!$B:$B,[9]【SUIT】合同产值营收表!$AN:$AN)</f>
        <v>0</v>
      </c>
      <c r="C276" t="str">
        <f ca="1">IF(COUNTIF(产值及收款计划!C:C,$A276)=0,"需补","")</f>
        <v>需补</v>
      </c>
    </row>
    <row r="277" spans="1:3" x14ac:dyDescent="0.2">
      <c r="A277" s="5" t="s">
        <v>1684</v>
      </c>
      <c r="B277" s="6">
        <f>_xlfn.XLOOKUP(A277,[9]【SUIT】合同产值营收表!$B:$B,[9]【SUIT】合同产值营收表!$AN:$AN)</f>
        <v>0</v>
      </c>
      <c r="C277" t="str">
        <f ca="1">IF(COUNTIF(产值及收款计划!C:C,$A277)=0,"需补","")</f>
        <v>需补</v>
      </c>
    </row>
    <row r="278" spans="1:3" x14ac:dyDescent="0.2">
      <c r="A278" s="5" t="s">
        <v>1685</v>
      </c>
      <c r="B278" s="6">
        <f>_xlfn.XLOOKUP(A278,[9]【SUIT】合同产值营收表!$B:$B,[9]【SUIT】合同产值营收表!$AN:$AN)</f>
        <v>0</v>
      </c>
      <c r="C278" t="str">
        <f ca="1">IF(COUNTIF(产值及收款计划!C:C,$A278)=0,"需补","")</f>
        <v>需补</v>
      </c>
    </row>
    <row r="279" spans="1:3" x14ac:dyDescent="0.2">
      <c r="A279" s="5" t="s">
        <v>1686</v>
      </c>
      <c r="B279" s="6">
        <f>_xlfn.XLOOKUP(A279,[9]【SUIT】合同产值营收表!$B:$B,[9]【SUIT】合同产值营收表!$AN:$AN)</f>
        <v>0</v>
      </c>
      <c r="C279" t="str">
        <f ca="1">IF(COUNTIF(产值及收款计划!C:C,$A279)=0,"需补","")</f>
        <v>需补</v>
      </c>
    </row>
    <row r="280" spans="1:3" x14ac:dyDescent="0.2">
      <c r="A280" s="5" t="s">
        <v>1687</v>
      </c>
      <c r="B280" s="6">
        <f>_xlfn.XLOOKUP(A280,[9]【SUIT】合同产值营收表!$B:$B,[9]【SUIT】合同产值营收表!$AN:$AN)</f>
        <v>0</v>
      </c>
      <c r="C280" t="str">
        <f ca="1">IF(COUNTIF(产值及收款计划!C:C,$A280)=0,"需补","")</f>
        <v>需补</v>
      </c>
    </row>
    <row r="281" spans="1:3" x14ac:dyDescent="0.2">
      <c r="A281" s="5" t="s">
        <v>1688</v>
      </c>
      <c r="B281" s="6">
        <f>_xlfn.XLOOKUP(A281,[9]【SUIT】合同产值营收表!$B:$B,[9]【SUIT】合同产值营收表!$AN:$AN)</f>
        <v>0</v>
      </c>
      <c r="C281" t="str">
        <f ca="1">IF(COUNTIF(产值及收款计划!C:C,$A281)=0,"需补","")</f>
        <v>需补</v>
      </c>
    </row>
    <row r="282" spans="1:3" x14ac:dyDescent="0.2">
      <c r="A282" s="5" t="s">
        <v>1689</v>
      </c>
      <c r="B282" s="6">
        <f>_xlfn.XLOOKUP(A282,[9]【SUIT】合同产值营收表!$B:$B,[9]【SUIT】合同产值营收表!$AN:$AN)</f>
        <v>0</v>
      </c>
      <c r="C282" t="str">
        <f ca="1">IF(COUNTIF(产值及收款计划!C:C,$A282)=0,"需补","")</f>
        <v>需补</v>
      </c>
    </row>
    <row r="283" spans="1:3" x14ac:dyDescent="0.2">
      <c r="A283" s="5" t="s">
        <v>1690</v>
      </c>
      <c r="B283" s="6">
        <f>_xlfn.XLOOKUP(A283,[9]【SUIT】合同产值营收表!$B:$B,[9]【SUIT】合同产值营收表!$AN:$AN)</f>
        <v>0</v>
      </c>
      <c r="C283" t="str">
        <f ca="1">IF(COUNTIF(产值及收款计划!C:C,$A283)=0,"需补","")</f>
        <v>需补</v>
      </c>
    </row>
    <row r="284" spans="1:3" x14ac:dyDescent="0.2">
      <c r="A284" s="5" t="s">
        <v>1691</v>
      </c>
      <c r="B284" s="6">
        <f>_xlfn.XLOOKUP(A284,[9]【SUIT】合同产值营收表!$B:$B,[9]【SUIT】合同产值营收表!$AN:$AN)</f>
        <v>0</v>
      </c>
      <c r="C284" t="str">
        <f ca="1">IF(COUNTIF(产值及收款计划!C:C,$A284)=0,"需补","")</f>
        <v>需补</v>
      </c>
    </row>
    <row r="285" spans="1:3" x14ac:dyDescent="0.2">
      <c r="A285" s="5" t="s">
        <v>1692</v>
      </c>
      <c r="B285" s="6">
        <f>_xlfn.XLOOKUP(A285,[9]【SUIT】合同产值营收表!$B:$B,[9]【SUIT】合同产值营收表!$AN:$AN)</f>
        <v>0</v>
      </c>
      <c r="C285" t="str">
        <f ca="1">IF(COUNTIF(产值及收款计划!C:C,$A285)=0,"需补","")</f>
        <v>需补</v>
      </c>
    </row>
    <row r="286" spans="1:3" x14ac:dyDescent="0.2">
      <c r="A286" s="5" t="s">
        <v>1693</v>
      </c>
      <c r="B286" s="6">
        <f>_xlfn.XLOOKUP(A286,[9]【SUIT】合同产值营收表!$B:$B,[9]【SUIT】合同产值营收表!$AN:$AN)</f>
        <v>0</v>
      </c>
      <c r="C286" t="str">
        <f ca="1">IF(COUNTIF(产值及收款计划!C:C,$A286)=0,"需补","")</f>
        <v>需补</v>
      </c>
    </row>
    <row r="287" spans="1:3" x14ac:dyDescent="0.2">
      <c r="A287" s="5" t="s">
        <v>1694</v>
      </c>
      <c r="B287" s="6">
        <f>_xlfn.XLOOKUP(A287,[9]【SUIT】合同产值营收表!$B:$B,[9]【SUIT】合同产值营收表!$AN:$AN)</f>
        <v>0</v>
      </c>
      <c r="C287" t="str">
        <f ca="1">IF(COUNTIF(产值及收款计划!C:C,$A287)=0,"需补","")</f>
        <v>需补</v>
      </c>
    </row>
    <row r="288" spans="1:3" x14ac:dyDescent="0.2">
      <c r="A288" s="5" t="s">
        <v>1695</v>
      </c>
      <c r="B288" s="6">
        <f>_xlfn.XLOOKUP(A288,[9]【SUIT】合同产值营收表!$B:$B,[9]【SUIT】合同产值营收表!$AN:$AN)</f>
        <v>0</v>
      </c>
      <c r="C288" t="str">
        <f ca="1">IF(COUNTIF(产值及收款计划!C:C,$A288)=0,"需补","")</f>
        <v>需补</v>
      </c>
    </row>
    <row r="289" spans="1:3" x14ac:dyDescent="0.2">
      <c r="A289" s="5" t="s">
        <v>921</v>
      </c>
      <c r="B289" s="6"/>
      <c r="C289" t="str">
        <f ca="1">IF(COUNTIF(产值及收款计划!C:C,$A289)=0,"需补","")</f>
        <v/>
      </c>
    </row>
    <row r="290" spans="1:3" x14ac:dyDescent="0.2">
      <c r="A290" s="5" t="s">
        <v>1696</v>
      </c>
      <c r="B290" s="6">
        <f>_xlfn.XLOOKUP(A290,[9]【SUIT】合同产值营收表!$B:$B,[9]【SUIT】合同产值营收表!$AN:$AN)</f>
        <v>1880</v>
      </c>
    </row>
    <row r="291" spans="1:3" x14ac:dyDescent="0.2">
      <c r="A291" s="5" t="s">
        <v>1697</v>
      </c>
      <c r="B291" s="6"/>
      <c r="C291" t="str">
        <f ca="1">IF(COUNTIF(产值及收款计划!C:C,$A291)=0,"需补","")</f>
        <v/>
      </c>
    </row>
    <row r="292" spans="1:3" x14ac:dyDescent="0.2">
      <c r="A292" s="5" t="s">
        <v>1698</v>
      </c>
      <c r="B292" s="6">
        <f>_xlfn.XLOOKUP(A292,[9]【SUIT】合同产值营收表!$B:$B,[9]【SUIT】合同产值营收表!$AN:$AN)</f>
        <v>-4.5696000000000003</v>
      </c>
      <c r="C292" t="str">
        <f ca="1">IF(COUNTIF(产值及收款计划!C:C,$A292)=0,"需补","")</f>
        <v>需补</v>
      </c>
    </row>
    <row r="293" spans="1:3" x14ac:dyDescent="0.2">
      <c r="A293" s="5" t="s">
        <v>1699</v>
      </c>
      <c r="B293" s="6">
        <f>_xlfn.XLOOKUP(A293,[9]【SUIT】合同产值营收表!$B:$B,[9]【SUIT】合同产值营收表!$AN:$AN)</f>
        <v>0</v>
      </c>
      <c r="C293" t="str">
        <f ca="1">IF(COUNTIF(产值及收款计划!C:C,$A293)=0,"需补","")</f>
        <v>需补</v>
      </c>
    </row>
    <row r="294" spans="1:3" x14ac:dyDescent="0.2">
      <c r="A294" s="5" t="s">
        <v>1700</v>
      </c>
      <c r="B294" s="6">
        <f>_xlfn.XLOOKUP(A294,[9]【SUIT】合同产值营收表!$B:$B,[9]【SUIT】合同产值营收表!$AN:$AN)</f>
        <v>0</v>
      </c>
      <c r="C294" t="str">
        <f ca="1">IF(COUNTIF(产值及收款计划!C:C,$A294)=0,"需补","")</f>
        <v>需补</v>
      </c>
    </row>
    <row r="295" spans="1:3" x14ac:dyDescent="0.2">
      <c r="A295" s="5" t="s">
        <v>1701</v>
      </c>
      <c r="B295" s="6">
        <f>_xlfn.XLOOKUP(A295,[9]【SUIT】合同产值营收表!$B:$B,[9]【SUIT】合同产值营收表!$AN:$AN)</f>
        <v>0</v>
      </c>
      <c r="C295" t="str">
        <f ca="1">IF(COUNTIF(产值及收款计划!C:C,$A295)=0,"需补","")</f>
        <v>需补</v>
      </c>
    </row>
    <row r="296" spans="1:3" x14ac:dyDescent="0.2">
      <c r="A296" s="5" t="s">
        <v>989</v>
      </c>
      <c r="B296" s="6">
        <f>_xlfn.XLOOKUP(A296,[9]【SUIT】合同产值营收表!$B:$B,[9]【SUIT】合同产值营收表!$AN:$AN)</f>
        <v>0</v>
      </c>
      <c r="C296" t="str">
        <f ca="1">IF(COUNTIF(产值及收款计划!C:C,$A296)=0,"需补","")</f>
        <v>需补</v>
      </c>
    </row>
    <row r="297" spans="1:3" x14ac:dyDescent="0.2">
      <c r="A297" s="5" t="s">
        <v>1702</v>
      </c>
      <c r="B297" s="6">
        <f>_xlfn.XLOOKUP(A297,[9]【SUIT】合同产值营收表!$B:$B,[9]【SUIT】合同产值营收表!$AN:$AN)</f>
        <v>0</v>
      </c>
      <c r="C297" t="str">
        <f ca="1">IF(COUNTIF(产值及收款计划!C:C,$A297)=0,"需补","")</f>
        <v>需补</v>
      </c>
    </row>
    <row r="298" spans="1:3" x14ac:dyDescent="0.2">
      <c r="A298" s="5" t="s">
        <v>1703</v>
      </c>
      <c r="B298" s="6"/>
      <c r="C298" t="str">
        <f ca="1">IF(COUNTIF(产值及收款计划!C:C,$A298)=0,"需补","")</f>
        <v/>
      </c>
    </row>
    <row r="299" spans="1:3" x14ac:dyDescent="0.2">
      <c r="A299" s="5" t="s">
        <v>1704</v>
      </c>
      <c r="B299" s="6">
        <f>_xlfn.XLOOKUP(A299,[9]【SUIT】合同产值营收表!$B:$B,[9]【SUIT】合同产值营收表!$AN:$AN)</f>
        <v>0</v>
      </c>
      <c r="C299" t="str">
        <f ca="1">IF(COUNTIF(产值及收款计划!C:C,$A299)=0,"需补","")</f>
        <v>需补</v>
      </c>
    </row>
    <row r="300" spans="1:3" x14ac:dyDescent="0.2">
      <c r="A300" s="5" t="s">
        <v>1705</v>
      </c>
      <c r="B300" s="6">
        <f>_xlfn.XLOOKUP(A300,[9]【SUIT】合同产值营收表!$B:$B,[9]【SUIT】合同产值营收表!$AN:$AN)</f>
        <v>0</v>
      </c>
      <c r="C300" t="str">
        <f ca="1">IF(COUNTIF(产值及收款计划!C:C,$A300)=0,"需补","")</f>
        <v>需补</v>
      </c>
    </row>
    <row r="301" spans="1:3" x14ac:dyDescent="0.2">
      <c r="A301" s="5" t="s">
        <v>1706</v>
      </c>
      <c r="B301" s="6">
        <f>_xlfn.XLOOKUP(A301,[9]【SUIT】合同产值营收表!$B:$B,[9]【SUIT】合同产值营收表!$AN:$AN)</f>
        <v>0</v>
      </c>
      <c r="C301" t="str">
        <f ca="1">IF(COUNTIF(产值及收款计划!C:C,$A301)=0,"需补","")</f>
        <v>需补</v>
      </c>
    </row>
    <row r="302" spans="1:3" x14ac:dyDescent="0.2">
      <c r="A302" s="5" t="s">
        <v>748</v>
      </c>
      <c r="B302" s="6"/>
      <c r="C302" t="str">
        <f ca="1">IF(COUNTIF(产值及收款计划!C:C,$A302)=0,"需补","")</f>
        <v/>
      </c>
    </row>
    <row r="303" spans="1:3" x14ac:dyDescent="0.2">
      <c r="A303" s="5" t="s">
        <v>1707</v>
      </c>
      <c r="B303" s="6">
        <f>_xlfn.XLOOKUP(A303,[9]【SUIT】合同产值营收表!$B:$B,[9]【SUIT】合同产值营收表!$AN:$AN)</f>
        <v>0</v>
      </c>
      <c r="C303" t="str">
        <f ca="1">IF(COUNTIF(产值及收款计划!C:C,$A303)=0,"需补","")</f>
        <v>需补</v>
      </c>
    </row>
    <row r="304" spans="1:3" x14ac:dyDescent="0.2">
      <c r="A304" s="5" t="s">
        <v>1708</v>
      </c>
      <c r="B304" s="6">
        <f>_xlfn.XLOOKUP(A304,[9]【SUIT】合同产值营收表!$B:$B,[9]【SUIT】合同产值营收表!$AN:$AN)</f>
        <v>0</v>
      </c>
      <c r="C304" t="str">
        <f ca="1">IF(COUNTIF(产值及收款计划!C:C,$A304)=0,"需补","")</f>
        <v>需补</v>
      </c>
    </row>
    <row r="305" spans="1:3" x14ac:dyDescent="0.2">
      <c r="A305" s="5" t="s">
        <v>1709</v>
      </c>
      <c r="B305" s="6">
        <f>_xlfn.XLOOKUP(A305,[9]【SUIT】合同产值营收表!$B:$B,[9]【SUIT】合同产值营收表!$AN:$AN)</f>
        <v>0</v>
      </c>
      <c r="C305" t="str">
        <f ca="1">IF(COUNTIF(产值及收款计划!C:C,$A305)=0,"需补","")</f>
        <v>需补</v>
      </c>
    </row>
    <row r="306" spans="1:3" x14ac:dyDescent="0.2">
      <c r="A306" s="5" t="s">
        <v>1710</v>
      </c>
      <c r="B306" s="6">
        <f>_xlfn.XLOOKUP(A306,[9]【SUIT】合同产值营收表!$B:$B,[9]【SUIT】合同产值营收表!$AN:$AN)</f>
        <v>-1.3999999993075101E-5</v>
      </c>
      <c r="C306" t="str">
        <f ca="1">IF(COUNTIF(产值及收款计划!C:C,$A306)=0,"需补","")</f>
        <v>需补</v>
      </c>
    </row>
    <row r="307" spans="1:3" x14ac:dyDescent="0.2">
      <c r="A307" s="5" t="s">
        <v>1711</v>
      </c>
      <c r="B307" s="6">
        <f>_xlfn.XLOOKUP(A307,[9]【SUIT】合同产值营收表!$B:$B,[9]【SUIT】合同产值营收表!$AN:$AN)</f>
        <v>0</v>
      </c>
      <c r="C307" t="str">
        <f ca="1">IF(COUNTIF(产值及收款计划!C:C,$A307)=0,"需补","")</f>
        <v>需补</v>
      </c>
    </row>
    <row r="308" spans="1:3" x14ac:dyDescent="0.2">
      <c r="A308" s="5" t="s">
        <v>1712</v>
      </c>
      <c r="B308" s="6">
        <f>_xlfn.XLOOKUP(A308,[9]【SUIT】合同产值营收表!$B:$B,[9]【SUIT】合同产值营收表!$AN:$AN)</f>
        <v>0</v>
      </c>
      <c r="C308" t="str">
        <f ca="1">IF(COUNTIF(产值及收款计划!C:C,$A308)=0,"需补","")</f>
        <v>需补</v>
      </c>
    </row>
    <row r="309" spans="1:3" x14ac:dyDescent="0.2">
      <c r="A309" s="5" t="s">
        <v>1713</v>
      </c>
      <c r="B309" s="6">
        <f>_xlfn.XLOOKUP(A309,[9]【SUIT】合同产值营收表!$B:$B,[9]【SUIT】合同产值营收表!$AN:$AN)</f>
        <v>0</v>
      </c>
      <c r="C309" t="str">
        <f ca="1">IF(COUNTIF(产值及收款计划!C:C,$A309)=0,"需补","")</f>
        <v>需补</v>
      </c>
    </row>
    <row r="310" spans="1:3" x14ac:dyDescent="0.2">
      <c r="A310" s="5" t="s">
        <v>1714</v>
      </c>
      <c r="B310" s="6">
        <f>_xlfn.XLOOKUP(A310,[9]【SUIT】合同产值营收表!$B:$B,[9]【SUIT】合同产值营收表!$AN:$AN)</f>
        <v>0</v>
      </c>
      <c r="C310" t="str">
        <f ca="1">IF(COUNTIF(产值及收款计划!C:C,$A310)=0,"需补","")</f>
        <v>需补</v>
      </c>
    </row>
    <row r="311" spans="1:3" x14ac:dyDescent="0.2">
      <c r="A311" s="5" t="s">
        <v>1715</v>
      </c>
      <c r="B311" s="6"/>
      <c r="C311" t="str">
        <f ca="1">IF(COUNTIF(产值及收款计划!C:C,$A311)=0,"需补","")</f>
        <v/>
      </c>
    </row>
    <row r="312" spans="1:3" x14ac:dyDescent="0.2">
      <c r="A312" s="5" t="s">
        <v>616</v>
      </c>
      <c r="B312" s="6">
        <f>_xlfn.XLOOKUP(A312,[9]【SUIT】合同产值营收表!$B:$B,[9]【SUIT】合同产值营收表!$AN:$AN)</f>
        <v>0</v>
      </c>
      <c r="C312" t="str">
        <f ca="1">IF(COUNTIF(产值及收款计划!C:C,$A312)=0,"需补","")</f>
        <v>需补</v>
      </c>
    </row>
    <row r="313" spans="1:3" x14ac:dyDescent="0.2">
      <c r="A313" s="5" t="s">
        <v>755</v>
      </c>
      <c r="B313" s="6"/>
      <c r="C313" t="str">
        <f ca="1">IF(COUNTIF(产值及收款计划!C:C,$A313)=0,"需补","")</f>
        <v/>
      </c>
    </row>
    <row r="314" spans="1:3" x14ac:dyDescent="0.2">
      <c r="A314" s="5" t="s">
        <v>1716</v>
      </c>
      <c r="B314" s="6">
        <f>_xlfn.XLOOKUP(A314,[9]【SUIT】合同产值营收表!$B:$B,[9]【SUIT】合同产值营收表!$AN:$AN)</f>
        <v>0</v>
      </c>
      <c r="C314" t="str">
        <f ca="1">IF(COUNTIF(产值及收款计划!C:C,$A314)=0,"需补","")</f>
        <v>需补</v>
      </c>
    </row>
    <row r="315" spans="1:3" x14ac:dyDescent="0.2">
      <c r="A315" s="5" t="s">
        <v>1717</v>
      </c>
      <c r="B315" s="6">
        <f>_xlfn.XLOOKUP(A315,[9]【SUIT】合同产值营收表!$B:$B,[9]【SUIT】合同产值营收表!$AN:$AN)</f>
        <v>0</v>
      </c>
      <c r="C315" t="str">
        <f ca="1">IF(COUNTIF(产值及收款计划!C:C,$A315)=0,"需补","")</f>
        <v>需补</v>
      </c>
    </row>
    <row r="316" spans="1:3" x14ac:dyDescent="0.2">
      <c r="A316" s="5" t="s">
        <v>1718</v>
      </c>
      <c r="B316" s="6">
        <f>_xlfn.XLOOKUP(A316,[9]【SUIT】合同产值营收表!$B:$B,[9]【SUIT】合同产值营收表!$AN:$AN)</f>
        <v>0</v>
      </c>
      <c r="C316" t="str">
        <f ca="1">IF(COUNTIF(产值及收款计划!C:C,$A316)=0,"需补","")</f>
        <v>需补</v>
      </c>
    </row>
    <row r="317" spans="1:3" x14ac:dyDescent="0.2">
      <c r="A317" s="5" t="s">
        <v>1719</v>
      </c>
      <c r="B317" s="6">
        <f>_xlfn.XLOOKUP(A317,[9]【SUIT】合同产值营收表!$B:$B,[9]【SUIT】合同产值营收表!$AN:$AN)</f>
        <v>0</v>
      </c>
      <c r="C317" t="str">
        <f ca="1">IF(COUNTIF(产值及收款计划!C:C,$A317)=0,"需补","")</f>
        <v>需补</v>
      </c>
    </row>
    <row r="318" spans="1:3" x14ac:dyDescent="0.2">
      <c r="A318" s="5" t="s">
        <v>1720</v>
      </c>
      <c r="B318" s="6">
        <f>_xlfn.XLOOKUP(A318,[9]【SUIT】合同产值营收表!$B:$B,[9]【SUIT】合同产值营收表!$AN:$AN)</f>
        <v>0</v>
      </c>
      <c r="C318" t="str">
        <f ca="1">IF(COUNTIF(产值及收款计划!C:C,$A318)=0,"需补","")</f>
        <v>需补</v>
      </c>
    </row>
    <row r="319" spans="1:3" x14ac:dyDescent="0.2">
      <c r="A319" s="5" t="s">
        <v>1721</v>
      </c>
      <c r="B319" s="6">
        <f>_xlfn.XLOOKUP(A319,[9]【SUIT】合同产值营收表!$B:$B,[9]【SUIT】合同产值营收表!$AN:$AN)</f>
        <v>0</v>
      </c>
      <c r="C319" t="str">
        <f ca="1">IF(COUNTIF(产值及收款计划!C:C,$A319)=0,"需补","")</f>
        <v>需补</v>
      </c>
    </row>
    <row r="320" spans="1:3" x14ac:dyDescent="0.2">
      <c r="A320" s="5" t="s">
        <v>1722</v>
      </c>
      <c r="B320" s="6">
        <f>_xlfn.XLOOKUP(A320,[9]【SUIT】合同产值营收表!$B:$B,[9]【SUIT】合同产值营收表!$AN:$AN)</f>
        <v>0</v>
      </c>
      <c r="C320" t="str">
        <f ca="1">IF(COUNTIF(产值及收款计划!C:C,$A320)=0,"需补","")</f>
        <v>需补</v>
      </c>
    </row>
    <row r="321" spans="1:3" x14ac:dyDescent="0.2">
      <c r="A321" s="5" t="s">
        <v>1723</v>
      </c>
      <c r="B321" s="6">
        <f>_xlfn.XLOOKUP(A321,[9]【SUIT】合同产值营收表!$B:$B,[9]【SUIT】合同产值营收表!$AN:$AN)</f>
        <v>0</v>
      </c>
      <c r="C321" t="str">
        <f ca="1">IF(COUNTIF(产值及收款计划!C:C,$A321)=0,"需补","")</f>
        <v>需补</v>
      </c>
    </row>
    <row r="322" spans="1:3" x14ac:dyDescent="0.2">
      <c r="A322" s="5" t="s">
        <v>1724</v>
      </c>
      <c r="B322" s="6"/>
      <c r="C322" t="str">
        <f ca="1">IF(COUNTIF(产值及收款计划!C:C,$A322)=0,"需补","")</f>
        <v/>
      </c>
    </row>
    <row r="323" spans="1:3" x14ac:dyDescent="0.2">
      <c r="A323" s="5" t="s">
        <v>1725</v>
      </c>
      <c r="B323" s="6">
        <f>_xlfn.XLOOKUP(A323,[9]【SUIT】合同产值营收表!$B:$B,[9]【SUIT】合同产值营收表!$AN:$AN)</f>
        <v>0</v>
      </c>
      <c r="C323" t="str">
        <f ca="1">IF(COUNTIF(产值及收款计划!C:C,$A323)=0,"需补","")</f>
        <v>需补</v>
      </c>
    </row>
    <row r="324" spans="1:3" x14ac:dyDescent="0.2">
      <c r="A324" s="5" t="s">
        <v>561</v>
      </c>
      <c r="B324" s="6">
        <f>_xlfn.XLOOKUP(A324,[9]【SUIT】合同产值营收表!$B:$B,[9]【SUIT】合同产值营收表!$AN:$AN)</f>
        <v>0</v>
      </c>
      <c r="C324" t="str">
        <f ca="1">IF(COUNTIF(产值及收款计划!C:C,$A324)=0,"需补","")</f>
        <v>需补</v>
      </c>
    </row>
    <row r="325" spans="1:3" x14ac:dyDescent="0.2">
      <c r="A325" s="5" t="s">
        <v>1726</v>
      </c>
      <c r="B325" s="6">
        <f>_xlfn.XLOOKUP(A325,[9]【SUIT】合同产值营收表!$B:$B,[9]【SUIT】合同产值营收表!$AN:$AN)</f>
        <v>0</v>
      </c>
      <c r="C325" t="str">
        <f ca="1">IF(COUNTIF(产值及收款计划!C:C,$A325)=0,"需补","")</f>
        <v>需补</v>
      </c>
    </row>
    <row r="326" spans="1:3" x14ac:dyDescent="0.2">
      <c r="A326" s="5" t="s">
        <v>1727</v>
      </c>
      <c r="B326" s="6">
        <f>_xlfn.XLOOKUP(A326,[9]【SUIT】合同产值营收表!$B:$B,[9]【SUIT】合同产值营收表!$AN:$AN)</f>
        <v>0</v>
      </c>
      <c r="C326" t="str">
        <f ca="1">IF(COUNTIF(产值及收款计划!C:C,$A326)=0,"需补","")</f>
        <v>需补</v>
      </c>
    </row>
    <row r="327" spans="1:3" x14ac:dyDescent="0.2">
      <c r="A327" s="5" t="s">
        <v>505</v>
      </c>
      <c r="B327" s="6">
        <f>_xlfn.XLOOKUP(A327,[9]【SUIT】合同产值营收表!$B:$B,[9]【SUIT】合同产值营收表!$AN:$AN)</f>
        <v>0</v>
      </c>
      <c r="C327" t="str">
        <f ca="1">IF(COUNTIF(产值及收款计划!C:C,$A327)=0,"需补","")</f>
        <v>需补</v>
      </c>
    </row>
    <row r="328" spans="1:3" x14ac:dyDescent="0.2">
      <c r="A328" s="5" t="s">
        <v>1728</v>
      </c>
      <c r="B328" s="6">
        <f>_xlfn.XLOOKUP(A328,[9]【SUIT】合同产值营收表!$B:$B,[9]【SUIT】合同产值营收表!$AN:$AN)</f>
        <v>0</v>
      </c>
      <c r="C328" t="str">
        <f ca="1">IF(COUNTIF(产值及收款计划!C:C,$A328)=0,"需补","")</f>
        <v>需补</v>
      </c>
    </row>
    <row r="329" spans="1:3" x14ac:dyDescent="0.2">
      <c r="A329" s="5" t="s">
        <v>1729</v>
      </c>
      <c r="B329" s="6">
        <f>_xlfn.XLOOKUP(A329,[9]【SUIT】合同产值营收表!$B:$B,[9]【SUIT】合同产值营收表!$AN:$AN)</f>
        <v>0</v>
      </c>
      <c r="C329" t="str">
        <f ca="1">IF(COUNTIF(产值及收款计划!C:C,$A329)=0,"需补","")</f>
        <v>需补</v>
      </c>
    </row>
    <row r="330" spans="1:3" x14ac:dyDescent="0.2">
      <c r="A330" s="5" t="s">
        <v>1730</v>
      </c>
      <c r="B330" s="6">
        <f>_xlfn.XLOOKUP(A330,[9]【SUIT】合同产值营收表!$B:$B,[9]【SUIT】合同产值营收表!$AN:$AN)</f>
        <v>0</v>
      </c>
      <c r="C330" t="str">
        <f ca="1">IF(COUNTIF(产值及收款计划!C:C,$A330)=0,"需补","")</f>
        <v>需补</v>
      </c>
    </row>
    <row r="331" spans="1:3" x14ac:dyDescent="0.2">
      <c r="A331" s="5" t="s">
        <v>1731</v>
      </c>
      <c r="B331" s="6">
        <f>_xlfn.XLOOKUP(A331,[9]【SUIT】合同产值营收表!$B:$B,[9]【SUIT】合同产值营收表!$AN:$AN)</f>
        <v>0</v>
      </c>
      <c r="C331" t="str">
        <f ca="1">IF(COUNTIF(产值及收款计划!C:C,$A331)=0,"需补","")</f>
        <v>需补</v>
      </c>
    </row>
    <row r="332" spans="1:3" x14ac:dyDescent="0.2">
      <c r="A332" s="5" t="s">
        <v>1732</v>
      </c>
      <c r="B332" s="6">
        <f>_xlfn.XLOOKUP(A332,[9]【SUIT】合同产值营收表!$B:$B,[9]【SUIT】合同产值营收表!$AN:$AN)</f>
        <v>0</v>
      </c>
      <c r="C332" t="str">
        <f ca="1">IF(COUNTIF(产值及收款计划!C:C,$A332)=0,"需补","")</f>
        <v>需补</v>
      </c>
    </row>
    <row r="333" spans="1:3" x14ac:dyDescent="0.2">
      <c r="A333" s="5" t="s">
        <v>1733</v>
      </c>
      <c r="B333" s="6"/>
      <c r="C333" t="str">
        <f ca="1">IF(COUNTIF(产值及收款计划!C:C,$A333)=0,"需补","")</f>
        <v/>
      </c>
    </row>
    <row r="334" spans="1:3" x14ac:dyDescent="0.2">
      <c r="A334" s="5" t="s">
        <v>1734</v>
      </c>
      <c r="B334" s="6"/>
      <c r="C334" t="str">
        <f ca="1">IF(COUNTIF(产值及收款计划!C:C,$A334)=0,"需补","")</f>
        <v/>
      </c>
    </row>
    <row r="335" spans="1:3" x14ac:dyDescent="0.2">
      <c r="A335" s="5" t="s">
        <v>1184</v>
      </c>
      <c r="B335" s="6">
        <f>_xlfn.XLOOKUP(A335,[9]【SUIT】合同产值营收表!$B:$B,[9]【SUIT】合同产值营收表!$AN:$AN)</f>
        <v>2.0000000001019199E-5</v>
      </c>
      <c r="C335" t="str">
        <f ca="1">IF(COUNTIF(产值及收款计划!C:C,$A335)=0,"需补","")</f>
        <v>需补</v>
      </c>
    </row>
    <row r="336" spans="1:3" x14ac:dyDescent="0.2">
      <c r="A336" s="5" t="s">
        <v>1735</v>
      </c>
      <c r="B336" s="6">
        <f>_xlfn.XLOOKUP(A336,[9]【SUIT】合同产值营收表!$B:$B,[9]【SUIT】合同产值营收表!$AN:$AN)</f>
        <v>0</v>
      </c>
      <c r="C336" t="str">
        <f ca="1">IF(COUNTIF(产值及收款计划!C:C,$A336)=0,"需补","")</f>
        <v>需补</v>
      </c>
    </row>
    <row r="337" spans="1:3" x14ac:dyDescent="0.2">
      <c r="A337" s="5" t="s">
        <v>1736</v>
      </c>
      <c r="B337" s="6">
        <f>_xlfn.XLOOKUP(A337,[9]【SUIT】合同产值营收表!$B:$B,[9]【SUIT】合同产值营收表!$AN:$AN)</f>
        <v>0</v>
      </c>
      <c r="C337" t="str">
        <f ca="1">IF(COUNTIF(产值及收款计划!C:C,$A337)=0,"需补","")</f>
        <v>需补</v>
      </c>
    </row>
    <row r="338" spans="1:3" x14ac:dyDescent="0.2">
      <c r="A338" s="5" t="s">
        <v>1737</v>
      </c>
      <c r="B338" s="6">
        <f>_xlfn.XLOOKUP(A338,[9]【SUIT】合同产值营收表!$B:$B,[9]【SUIT】合同产值营收表!$AN:$AN)</f>
        <v>0</v>
      </c>
      <c r="C338" t="str">
        <f ca="1">IF(COUNTIF(产值及收款计划!C:C,$A338)=0,"需补","")</f>
        <v>需补</v>
      </c>
    </row>
    <row r="339" spans="1:3" x14ac:dyDescent="0.2">
      <c r="A339" s="5" t="s">
        <v>1738</v>
      </c>
      <c r="B339" s="6">
        <f>_xlfn.XLOOKUP(A339,[9]【SUIT】合同产值营收表!$B:$B,[9]【SUIT】合同产值营收表!$AN:$AN)</f>
        <v>0</v>
      </c>
      <c r="C339" t="str">
        <f ca="1">IF(COUNTIF(产值及收款计划!C:C,$A339)=0,"需补","")</f>
        <v>需补</v>
      </c>
    </row>
    <row r="340" spans="1:3" x14ac:dyDescent="0.2">
      <c r="A340" s="5" t="s">
        <v>1739</v>
      </c>
      <c r="B340" s="6">
        <f>_xlfn.XLOOKUP(A340,[9]【SUIT】合同产值营收表!$B:$B,[9]【SUIT】合同产值营收表!$AN:$AN)</f>
        <v>0</v>
      </c>
      <c r="C340" t="str">
        <f ca="1">IF(COUNTIF(产值及收款计划!C:C,$A340)=0,"需补","")</f>
        <v>需补</v>
      </c>
    </row>
    <row r="341" spans="1:3" x14ac:dyDescent="0.2">
      <c r="A341" s="5" t="s">
        <v>1452</v>
      </c>
      <c r="B341" s="6">
        <f>_xlfn.XLOOKUP(A341,[9]【SUIT】合同产值营收表!$B:$B,[9]【SUIT】合同产值营收表!$AN:$AN)</f>
        <v>0</v>
      </c>
      <c r="C341" t="str">
        <f ca="1">IF(COUNTIF(产值及收款计划!C:C,$A341)=0,"需补","")</f>
        <v>需补</v>
      </c>
    </row>
    <row r="342" spans="1:3" x14ac:dyDescent="0.2">
      <c r="A342" s="5" t="s">
        <v>1187</v>
      </c>
      <c r="B342" s="6">
        <f>_xlfn.XLOOKUP(A342,[9]【SUIT】合同产值营收表!$B:$B,[9]【SUIT】合同产值营收表!$AN:$AN)</f>
        <v>0</v>
      </c>
      <c r="C342" t="str">
        <f ca="1">IF(COUNTIF(产值及收款计划!C:C,$A342)=0,"需补","")</f>
        <v>需补</v>
      </c>
    </row>
    <row r="343" spans="1:3" x14ac:dyDescent="0.2">
      <c r="A343" s="5" t="s">
        <v>1740</v>
      </c>
      <c r="B343" s="6">
        <f>_xlfn.XLOOKUP(A343,[9]【SUIT】合同产值营收表!$B:$B,[9]【SUIT】合同产值营收表!$AN:$AN)</f>
        <v>0</v>
      </c>
      <c r="C343" t="str">
        <f ca="1">IF(COUNTIF(产值及收款计划!C:C,$A343)=0,"需补","")</f>
        <v>需补</v>
      </c>
    </row>
    <row r="344" spans="1:3" x14ac:dyDescent="0.2">
      <c r="A344" s="5" t="s">
        <v>1741</v>
      </c>
      <c r="B344" s="6">
        <f>_xlfn.XLOOKUP(A344,[9]【SUIT】合同产值营收表!$B:$B,[9]【SUIT】合同产值营收表!$AN:$AN)</f>
        <v>0</v>
      </c>
      <c r="C344" t="str">
        <f ca="1">IF(COUNTIF(产值及收款计划!C:C,$A344)=0,"需补","")</f>
        <v>需补</v>
      </c>
    </row>
    <row r="345" spans="1:3" x14ac:dyDescent="0.2">
      <c r="A345" s="5" t="s">
        <v>1188</v>
      </c>
      <c r="B345" s="6">
        <f>_xlfn.XLOOKUP(A345,[9]【SUIT】合同产值营收表!$B:$B,[9]【SUIT】合同产值营收表!$AN:$AN)</f>
        <v>0</v>
      </c>
      <c r="C345" t="str">
        <f ca="1">IF(COUNTIF(产值及收款计划!C:C,$A345)=0,"需补","")</f>
        <v>需补</v>
      </c>
    </row>
    <row r="346" spans="1:3" x14ac:dyDescent="0.2">
      <c r="A346" s="5" t="s">
        <v>1742</v>
      </c>
      <c r="B346" s="6">
        <f>_xlfn.XLOOKUP(A346,[9]【SUIT】合同产值营收表!$B:$B,[9]【SUIT】合同产值营收表!$AN:$AN)</f>
        <v>0</v>
      </c>
      <c r="C346" t="str">
        <f ca="1">IF(COUNTIF(产值及收款计划!C:C,$A346)=0,"需补","")</f>
        <v>需补</v>
      </c>
    </row>
    <row r="347" spans="1:3" x14ac:dyDescent="0.2">
      <c r="A347" s="5" t="s">
        <v>1743</v>
      </c>
      <c r="B347" s="6">
        <f>_xlfn.XLOOKUP(A347,[9]【SUIT】合同产值营收表!$B:$B,[9]【SUIT】合同产值营收表!$AN:$AN)</f>
        <v>0</v>
      </c>
      <c r="C347" t="str">
        <f ca="1">IF(COUNTIF(产值及收款计划!C:C,$A347)=0,"需补","")</f>
        <v>需补</v>
      </c>
    </row>
    <row r="348" spans="1:3" x14ac:dyDescent="0.2">
      <c r="A348" s="5" t="s">
        <v>1744</v>
      </c>
      <c r="B348" s="6">
        <f>_xlfn.XLOOKUP(A348,[9]【SUIT】合同产值营收表!$B:$B,[9]【SUIT】合同产值营收表!$AN:$AN)</f>
        <v>0</v>
      </c>
      <c r="C348" t="str">
        <f ca="1">IF(COUNTIF(产值及收款计划!C:C,$A348)=0,"需补","")</f>
        <v>需补</v>
      </c>
    </row>
    <row r="349" spans="1:3" x14ac:dyDescent="0.2">
      <c r="A349" s="5" t="s">
        <v>734</v>
      </c>
      <c r="B349" s="6"/>
      <c r="C349" t="str">
        <f ca="1">IF(COUNTIF(产值及收款计划!C:C,$A349)=0,"需补","")</f>
        <v/>
      </c>
    </row>
    <row r="350" spans="1:3" x14ac:dyDescent="0.2">
      <c r="A350" s="5" t="s">
        <v>1745</v>
      </c>
      <c r="B350" s="6">
        <f>_xlfn.XLOOKUP(A350,[9]【SUIT】合同产值营收表!$B:$B,[9]【SUIT】合同产值营收表!$AN:$AN)</f>
        <v>0</v>
      </c>
      <c r="C350" t="str">
        <f ca="1">IF(COUNTIF(产值及收款计划!C:C,$A350)=0,"需补","")</f>
        <v>需补</v>
      </c>
    </row>
    <row r="351" spans="1:3" x14ac:dyDescent="0.2">
      <c r="A351" s="5" t="s">
        <v>1746</v>
      </c>
      <c r="B351" s="6">
        <f>_xlfn.XLOOKUP(A351,[9]【SUIT】合同产值营收表!$B:$B,[9]【SUIT】合同产值营收表!$AN:$AN)</f>
        <v>0</v>
      </c>
      <c r="C351" t="str">
        <f ca="1">IF(COUNTIF(产值及收款计划!C:C,$A351)=0,"需补","")</f>
        <v>需补</v>
      </c>
    </row>
    <row r="352" spans="1:3" x14ac:dyDescent="0.2">
      <c r="A352" s="5" t="s">
        <v>1747</v>
      </c>
      <c r="B352" s="6">
        <f>_xlfn.XLOOKUP(A352,[9]【SUIT】合同产值营收表!$B:$B,[9]【SUIT】合同产值营收表!$AN:$AN)</f>
        <v>0</v>
      </c>
      <c r="C352" t="str">
        <f ca="1">IF(COUNTIF(产值及收款计划!C:C,$A352)=0,"需补","")</f>
        <v>需补</v>
      </c>
    </row>
    <row r="353" spans="1:3" x14ac:dyDescent="0.2">
      <c r="A353" s="5" t="s">
        <v>1748</v>
      </c>
      <c r="B353" s="6">
        <f>_xlfn.XLOOKUP(A353,[9]【SUIT】合同产值营收表!$B:$B,[9]【SUIT】合同产值营收表!$AN:$AN)</f>
        <v>0</v>
      </c>
      <c r="C353" t="str">
        <f ca="1">IF(COUNTIF(产值及收款计划!C:C,$A353)=0,"需补","")</f>
        <v>需补</v>
      </c>
    </row>
    <row r="354" spans="1:3" x14ac:dyDescent="0.2">
      <c r="A354" s="5" t="s">
        <v>1749</v>
      </c>
      <c r="B354" s="6">
        <f>_xlfn.XLOOKUP(A354,[9]【SUIT】合同产值营收表!$B:$B,[9]【SUIT】合同产值营收表!$AN:$AN)</f>
        <v>0</v>
      </c>
      <c r="C354" t="str">
        <f ca="1">IF(COUNTIF(产值及收款计划!C:C,$A354)=0,"需补","")</f>
        <v>需补</v>
      </c>
    </row>
    <row r="355" spans="1:3" x14ac:dyDescent="0.2">
      <c r="A355" s="5" t="s">
        <v>760</v>
      </c>
      <c r="B355" s="6"/>
      <c r="C355" t="str">
        <f ca="1">IF(COUNTIF(产值及收款计划!C:C,$A355)=0,"需补","")</f>
        <v/>
      </c>
    </row>
    <row r="356" spans="1:3" x14ac:dyDescent="0.2">
      <c r="A356" s="5" t="s">
        <v>739</v>
      </c>
      <c r="B356" s="6"/>
      <c r="C356" t="str">
        <f ca="1">IF(COUNTIF(产值及收款计划!C:C,$A356)=0,"需补","")</f>
        <v/>
      </c>
    </row>
    <row r="357" spans="1:3" x14ac:dyDescent="0.2">
      <c r="A357" s="5" t="s">
        <v>744</v>
      </c>
      <c r="B357" s="6"/>
      <c r="C357" t="str">
        <f ca="1">IF(COUNTIF(产值及收款计划!C:C,$A357)=0,"需补","")</f>
        <v/>
      </c>
    </row>
    <row r="358" spans="1:3" x14ac:dyDescent="0.2">
      <c r="A358" s="5" t="s">
        <v>483</v>
      </c>
      <c r="B358" s="6"/>
      <c r="C358" t="str">
        <f ca="1">IF(COUNTIF(产值及收款计划!C:C,$A358)=0,"需补","")</f>
        <v/>
      </c>
    </row>
    <row r="359" spans="1:3" x14ac:dyDescent="0.2">
      <c r="A359" s="5" t="s">
        <v>1750</v>
      </c>
      <c r="B359" s="6">
        <f>_xlfn.XLOOKUP(A359,[9]【SUIT】合同产值营收表!$B:$B,[9]【SUIT】合同产值营收表!$AN:$AN)</f>
        <v>0</v>
      </c>
      <c r="C359" t="str">
        <f ca="1">IF(COUNTIF(产值及收款计划!C:C,$A359)=0,"需补","")</f>
        <v>需补</v>
      </c>
    </row>
    <row r="360" spans="1:3" x14ac:dyDescent="0.2">
      <c r="A360" s="5" t="s">
        <v>1751</v>
      </c>
      <c r="B360" s="6">
        <f>_xlfn.XLOOKUP(A360,[9]【SUIT】合同产值营收表!$B:$B,[9]【SUIT】合同产值营收表!$AN:$AN)</f>
        <v>0</v>
      </c>
      <c r="C360" t="str">
        <f ca="1">IF(COUNTIF(产值及收款计划!C:C,$A360)=0,"需补","")</f>
        <v>需补</v>
      </c>
    </row>
    <row r="361" spans="1:3" x14ac:dyDescent="0.2">
      <c r="A361" s="5" t="s">
        <v>903</v>
      </c>
      <c r="B361" s="6"/>
      <c r="C361" t="str">
        <f ca="1">IF(COUNTIF(产值及收款计划!C:C,$A361)=0,"需补","")</f>
        <v/>
      </c>
    </row>
    <row r="362" spans="1:3" x14ac:dyDescent="0.2">
      <c r="A362" s="5" t="s">
        <v>1752</v>
      </c>
      <c r="B362" s="6">
        <f>_xlfn.XLOOKUP(A362,[9]【SUIT】合同产值营收表!$B:$B,[9]【SUIT】合同产值营收表!$AN:$AN)</f>
        <v>0</v>
      </c>
      <c r="C362" t="str">
        <f ca="1">IF(COUNTIF(产值及收款计划!C:C,$A362)=0,"需补","")</f>
        <v>需补</v>
      </c>
    </row>
    <row r="363" spans="1:3" x14ac:dyDescent="0.2">
      <c r="A363" s="5" t="s">
        <v>933</v>
      </c>
      <c r="B363" s="6"/>
      <c r="C363" t="str">
        <f ca="1">IF(COUNTIF(产值及收款计划!C:C,$A363)=0,"需补","")</f>
        <v/>
      </c>
    </row>
    <row r="364" spans="1:3" x14ac:dyDescent="0.2">
      <c r="A364" s="5" t="s">
        <v>1753</v>
      </c>
      <c r="B364" s="6">
        <f>_xlfn.XLOOKUP(A364,[9]【SUIT】合同产值营收表!$B:$B,[9]【SUIT】合同产值营收表!$AN:$AN)</f>
        <v>0</v>
      </c>
      <c r="C364" t="str">
        <f ca="1">IF(COUNTIF(产值及收款计划!C:C,$A364)=0,"需补","")</f>
        <v>需补</v>
      </c>
    </row>
    <row r="365" spans="1:3" x14ac:dyDescent="0.2">
      <c r="A365" s="5" t="s">
        <v>1754</v>
      </c>
      <c r="B365" s="6">
        <f>_xlfn.XLOOKUP(A365,[9]【SUIT】合同产值营收表!$B:$B,[9]【SUIT】合同产值营收表!$AN:$AN)</f>
        <v>0</v>
      </c>
      <c r="C365" t="str">
        <f ca="1">IF(COUNTIF(产值及收款计划!C:C,$A365)=0,"需补","")</f>
        <v>需补</v>
      </c>
    </row>
    <row r="366" spans="1:3" x14ac:dyDescent="0.2">
      <c r="A366" s="5" t="s">
        <v>1755</v>
      </c>
      <c r="B366" s="6">
        <f>_xlfn.XLOOKUP(A366,[9]【SUIT】合同产值营收表!$B:$B,[9]【SUIT】合同产值营收表!$AN:$AN)</f>
        <v>0</v>
      </c>
      <c r="C366" t="str">
        <f ca="1">IF(COUNTIF(产值及收款计划!C:C,$A366)=0,"需补","")</f>
        <v>需补</v>
      </c>
    </row>
    <row r="367" spans="1:3" x14ac:dyDescent="0.2">
      <c r="A367" s="5" t="s">
        <v>1756</v>
      </c>
      <c r="B367" s="6">
        <f>_xlfn.XLOOKUP(A367,[9]【SUIT】合同产值营收表!$B:$B,[9]【SUIT】合同产值营收表!$AN:$AN)</f>
        <v>0</v>
      </c>
      <c r="C367" t="str">
        <f ca="1">IF(COUNTIF(产值及收款计划!C:C,$A367)=0,"需补","")</f>
        <v>需补</v>
      </c>
    </row>
    <row r="368" spans="1:3" x14ac:dyDescent="0.2">
      <c r="A368" s="5" t="s">
        <v>1757</v>
      </c>
      <c r="B368" s="6">
        <f>_xlfn.XLOOKUP(A368,[9]【SUIT】合同产值营收表!$B:$B,[9]【SUIT】合同产值营收表!$AN:$AN)</f>
        <v>0</v>
      </c>
      <c r="C368" t="str">
        <f ca="1">IF(COUNTIF(产值及收款计划!C:C,$A368)=0,"需补","")</f>
        <v>需补</v>
      </c>
    </row>
    <row r="369" spans="1:3" x14ac:dyDescent="0.2">
      <c r="A369" s="5" t="s">
        <v>1758</v>
      </c>
      <c r="B369" s="6">
        <f>_xlfn.XLOOKUP(A369,[9]【SUIT】合同产值营收表!$B:$B,[9]【SUIT】合同产值营收表!$AN:$AN)</f>
        <v>0</v>
      </c>
      <c r="C369" t="str">
        <f ca="1">IF(COUNTIF(产值及收款计划!C:C,$A369)=0,"需补","")</f>
        <v>需补</v>
      </c>
    </row>
    <row r="370" spans="1:3" x14ac:dyDescent="0.2">
      <c r="A370" s="5" t="s">
        <v>593</v>
      </c>
      <c r="B370" s="6"/>
      <c r="C370" t="str">
        <f ca="1">IF(COUNTIF(产值及收款计划!C:C,$A370)=0,"需补","")</f>
        <v/>
      </c>
    </row>
    <row r="371" spans="1:3" x14ac:dyDescent="0.2">
      <c r="A371" s="5" t="s">
        <v>1759</v>
      </c>
      <c r="B371" s="6">
        <f>_xlfn.XLOOKUP(A371,[9]【SUIT】合同产值营收表!$B:$B,[9]【SUIT】合同产值营收表!$AN:$AN)</f>
        <v>0</v>
      </c>
      <c r="C371" t="str">
        <f ca="1">IF(COUNTIF(产值及收款计划!C:C,$A371)=0,"需补","")</f>
        <v>需补</v>
      </c>
    </row>
    <row r="372" spans="1:3" x14ac:dyDescent="0.2">
      <c r="A372" s="5" t="s">
        <v>1760</v>
      </c>
      <c r="B372" s="6">
        <f>_xlfn.XLOOKUP(A372,[9]【SUIT】合同产值营收表!$B:$B,[9]【SUIT】合同产值营收表!$AN:$AN)</f>
        <v>0</v>
      </c>
      <c r="C372" t="str">
        <f ca="1">IF(COUNTIF(产值及收款计划!C:C,$A372)=0,"需补","")</f>
        <v>需补</v>
      </c>
    </row>
    <row r="373" spans="1:3" x14ac:dyDescent="0.2">
      <c r="A373" s="5" t="s">
        <v>1761</v>
      </c>
      <c r="B373" s="6">
        <f>_xlfn.XLOOKUP(A373,[9]【SUIT】合同产值营收表!$B:$B,[9]【SUIT】合同产值营收表!$AN:$AN)</f>
        <v>0</v>
      </c>
      <c r="C373" t="str">
        <f ca="1">IF(COUNTIF(产值及收款计划!C:C,$A373)=0,"需补","")</f>
        <v>需补</v>
      </c>
    </row>
    <row r="374" spans="1:3" x14ac:dyDescent="0.2">
      <c r="A374" s="5" t="s">
        <v>1762</v>
      </c>
      <c r="B374" s="6">
        <f>_xlfn.XLOOKUP(A374,[9]【SUIT】合同产值营收表!$B:$B,[9]【SUIT】合同产值营收表!$AN:$AN)</f>
        <v>0</v>
      </c>
      <c r="C374" t="str">
        <f ca="1">IF(COUNTIF(产值及收款计划!C:C,$A374)=0,"需补","")</f>
        <v>需补</v>
      </c>
    </row>
    <row r="375" spans="1:3" x14ac:dyDescent="0.2">
      <c r="A375" s="5" t="s">
        <v>1763</v>
      </c>
      <c r="B375" s="6">
        <f>_xlfn.XLOOKUP(A375,[9]【SUIT】合同产值营收表!$B:$B,[9]【SUIT】合同产值营收表!$AN:$AN)</f>
        <v>0</v>
      </c>
      <c r="C375" t="str">
        <f ca="1">IF(COUNTIF(产值及收款计划!C:C,$A375)=0,"需补","")</f>
        <v>需补</v>
      </c>
    </row>
    <row r="376" spans="1:3" x14ac:dyDescent="0.2">
      <c r="A376" s="5" t="s">
        <v>1764</v>
      </c>
      <c r="B376" s="6">
        <f>_xlfn.XLOOKUP(A376,[9]【SUIT】合同产值营收表!$B:$B,[9]【SUIT】合同产值营收表!$AN:$AN)</f>
        <v>0</v>
      </c>
      <c r="C376" t="str">
        <f ca="1">IF(COUNTIF(产值及收款计划!C:C,$A376)=0,"需补","")</f>
        <v>需补</v>
      </c>
    </row>
    <row r="377" spans="1:3" x14ac:dyDescent="0.2">
      <c r="A377" s="5" t="s">
        <v>1765</v>
      </c>
      <c r="B377" s="6"/>
      <c r="C377" t="str">
        <f ca="1">IF(COUNTIF(产值及收款计划!C:C,$A377)=0,"需补","")</f>
        <v/>
      </c>
    </row>
    <row r="378" spans="1:3" x14ac:dyDescent="0.2">
      <c r="A378" s="5" t="s">
        <v>378</v>
      </c>
      <c r="B378" s="6"/>
      <c r="C378" t="str">
        <f ca="1">IF(COUNTIF(产值及收款计划!C:C,$A378)=0,"需补","")</f>
        <v/>
      </c>
    </row>
    <row r="379" spans="1:3" x14ac:dyDescent="0.2">
      <c r="A379" s="5" t="s">
        <v>1766</v>
      </c>
      <c r="B379" s="6">
        <f>_xlfn.XLOOKUP(A379,[9]【SUIT】合同产值营收表!$B:$B,[9]【SUIT】合同产值营收表!$AN:$AN)</f>
        <v>0</v>
      </c>
      <c r="C379" t="str">
        <f ca="1">IF(COUNTIF(产值及收款计划!C:C,$A379)=0,"需补","")</f>
        <v>需补</v>
      </c>
    </row>
    <row r="380" spans="1:3" x14ac:dyDescent="0.2">
      <c r="A380" s="5" t="s">
        <v>1767</v>
      </c>
      <c r="B380" s="6">
        <f>_xlfn.XLOOKUP(A380,[9]【SUIT】合同产值营收表!$B:$B,[9]【SUIT】合同产值营收表!$AN:$AN)</f>
        <v>0</v>
      </c>
      <c r="C380" t="str">
        <f ca="1">IF(COUNTIF(产值及收款计划!C:C,$A380)=0,"需补","")</f>
        <v>需补</v>
      </c>
    </row>
    <row r="381" spans="1:3" x14ac:dyDescent="0.2">
      <c r="A381" s="5" t="s">
        <v>795</v>
      </c>
      <c r="B381" s="6"/>
      <c r="C381" t="str">
        <f ca="1">IF(COUNTIF(产值及收款计划!C:C,$A381)=0,"需补","")</f>
        <v/>
      </c>
    </row>
    <row r="382" spans="1:3" x14ac:dyDescent="0.2">
      <c r="A382" s="5" t="s">
        <v>1768</v>
      </c>
      <c r="B382" s="6">
        <f>_xlfn.XLOOKUP(A382,[9]【SUIT】合同产值营收表!$B:$B,[9]【SUIT】合同产值营收表!$AN:$AN)</f>
        <v>0</v>
      </c>
      <c r="C382" t="str">
        <f ca="1">IF(COUNTIF(产值及收款计划!C:C,$A382)=0,"需补","")</f>
        <v>需补</v>
      </c>
    </row>
    <row r="383" spans="1:3" x14ac:dyDescent="0.2">
      <c r="A383" s="5" t="s">
        <v>1769</v>
      </c>
      <c r="B383" s="6">
        <f>_xlfn.XLOOKUP(A383,[9]【SUIT】合同产值营收表!$B:$B,[9]【SUIT】合同产值营收表!$AN:$AN)</f>
        <v>0</v>
      </c>
      <c r="C383" t="str">
        <f ca="1">IF(COUNTIF(产值及收款计划!C:C,$A383)=0,"需补","")</f>
        <v>需补</v>
      </c>
    </row>
    <row r="384" spans="1:3" x14ac:dyDescent="0.2">
      <c r="A384" s="5" t="s">
        <v>670</v>
      </c>
      <c r="B384" s="6">
        <f>_xlfn.XLOOKUP(A384,[9]【SUIT】合同产值营收表!$B:$B,[9]【SUIT】合同产值营收表!$AN:$AN)</f>
        <v>0</v>
      </c>
      <c r="C384" t="str">
        <f ca="1">IF(COUNTIF(产值及收款计划!C:C,$A384)=0,"需补","")</f>
        <v>需补</v>
      </c>
    </row>
    <row r="385" spans="1:3" x14ac:dyDescent="0.2">
      <c r="A385" s="5" t="s">
        <v>779</v>
      </c>
      <c r="B385" s="6">
        <f>_xlfn.XLOOKUP(A385,[9]【SUIT】合同产值营收表!$B:$B,[9]【SUIT】合同产值营收表!$AN:$AN)</f>
        <v>0</v>
      </c>
      <c r="C385" t="str">
        <f ca="1">IF(COUNTIF(产值及收款计划!C:C,$A385)=0,"需补","")</f>
        <v>需补</v>
      </c>
    </row>
    <row r="386" spans="1:3" x14ac:dyDescent="0.2">
      <c r="A386" s="5" t="s">
        <v>899</v>
      </c>
      <c r="B386" s="6"/>
      <c r="C386" t="str">
        <f ca="1">IF(COUNTIF(产值及收款计划!C:C,$A386)=0,"需补","")</f>
        <v/>
      </c>
    </row>
    <row r="387" spans="1:3" x14ac:dyDescent="0.2">
      <c r="A387" s="5" t="s">
        <v>1770</v>
      </c>
      <c r="B387" s="6">
        <f>_xlfn.XLOOKUP(A387,[9]【SUIT】合同产值营收表!$B:$B,[9]【SUIT】合同产值营收表!$AN:$AN)</f>
        <v>0</v>
      </c>
      <c r="C387" t="str">
        <f ca="1">IF(COUNTIF(产值及收款计划!C:C,$A387)=0,"需补","")</f>
        <v>需补</v>
      </c>
    </row>
    <row r="388" spans="1:3" x14ac:dyDescent="0.2">
      <c r="A388" s="5" t="s">
        <v>1771</v>
      </c>
      <c r="B388" s="6">
        <f>_xlfn.XLOOKUP(A388,[9]【SUIT】合同产值营收表!$B:$B,[9]【SUIT】合同产值营收表!$AN:$AN)</f>
        <v>0</v>
      </c>
      <c r="C388" t="str">
        <f ca="1">IF(COUNTIF(产值及收款计划!C:C,$A388)=0,"需补","")</f>
        <v>需补</v>
      </c>
    </row>
    <row r="389" spans="1:3" x14ac:dyDescent="0.2">
      <c r="A389" s="5" t="s">
        <v>1772</v>
      </c>
      <c r="B389" s="6">
        <f>_xlfn.XLOOKUP(A389,[9]【SUIT】合同产值营收表!$B:$B,[9]【SUIT】合同产值营收表!$AN:$AN)</f>
        <v>0</v>
      </c>
      <c r="C389" t="str">
        <f ca="1">IF(COUNTIF(产值及收款计划!C:C,$A389)=0,"需补","")</f>
        <v>需补</v>
      </c>
    </row>
    <row r="390" spans="1:3" x14ac:dyDescent="0.2">
      <c r="A390" s="5" t="s">
        <v>708</v>
      </c>
      <c r="B390" s="6"/>
      <c r="C390" t="str">
        <f ca="1">IF(COUNTIF(产值及收款计划!C:C,$A390)=0,"需补","")</f>
        <v/>
      </c>
    </row>
    <row r="391" spans="1:3" x14ac:dyDescent="0.2">
      <c r="A391" s="5" t="s">
        <v>1773</v>
      </c>
      <c r="B391" s="6">
        <f>_xlfn.XLOOKUP(A391,[9]【SUIT】合同产值营收表!$B:$B,[9]【SUIT】合同产值营收表!$AN:$AN)</f>
        <v>0</v>
      </c>
      <c r="C391" t="str">
        <f ca="1">IF(COUNTIF(产值及收款计划!C:C,$A391)=0,"需补","")</f>
        <v>需补</v>
      </c>
    </row>
    <row r="392" spans="1:3" x14ac:dyDescent="0.2">
      <c r="A392" s="5" t="s">
        <v>1774</v>
      </c>
      <c r="B392" s="6">
        <f>_xlfn.XLOOKUP(A392,[9]【SUIT】合同产值营收表!$B:$B,[9]【SUIT】合同产值营收表!$AN:$AN)</f>
        <v>0</v>
      </c>
      <c r="C392" t="str">
        <f ca="1">IF(COUNTIF(产值及收款计划!C:C,$A392)=0,"需补","")</f>
        <v>需补</v>
      </c>
    </row>
    <row r="393" spans="1:3" x14ac:dyDescent="0.2">
      <c r="A393" s="5" t="s">
        <v>1775</v>
      </c>
      <c r="B393" s="6">
        <f>_xlfn.XLOOKUP(A393,[9]【SUIT】合同产值营收表!$B:$B,[9]【SUIT】合同产值营收表!$AN:$AN)</f>
        <v>0</v>
      </c>
      <c r="C393" t="str">
        <f ca="1">IF(COUNTIF(产值及收款计划!C:C,$A393)=0,"需补","")</f>
        <v>需补</v>
      </c>
    </row>
    <row r="394" spans="1:3" x14ac:dyDescent="0.2">
      <c r="A394" s="5" t="s">
        <v>1776</v>
      </c>
      <c r="B394" s="6">
        <f>_xlfn.XLOOKUP(A394,[9]【SUIT】合同产值营收表!$B:$B,[9]【SUIT】合同产值营收表!$AN:$AN)</f>
        <v>0</v>
      </c>
      <c r="C394" t="str">
        <f ca="1">IF(COUNTIF(产值及收款计划!C:C,$A394)=0,"需补","")</f>
        <v>需补</v>
      </c>
    </row>
    <row r="395" spans="1:3" x14ac:dyDescent="0.2">
      <c r="A395" s="5" t="s">
        <v>1777</v>
      </c>
      <c r="B395" s="6">
        <f>_xlfn.XLOOKUP(A395,[9]【SUIT】合同产值营收表!$B:$B,[9]【SUIT】合同产值营收表!$AN:$AN)</f>
        <v>0</v>
      </c>
      <c r="C395" t="str">
        <f ca="1">IF(COUNTIF(产值及收款计划!C:C,$A395)=0,"需补","")</f>
        <v>需补</v>
      </c>
    </row>
    <row r="396" spans="1:3" x14ac:dyDescent="0.2">
      <c r="A396" s="5" t="s">
        <v>1778</v>
      </c>
      <c r="B396" s="6">
        <f>_xlfn.XLOOKUP(A396,[9]【SUIT】合同产值营收表!$B:$B,[9]【SUIT】合同产值营收表!$AN:$AN)</f>
        <v>0</v>
      </c>
      <c r="C396" t="str">
        <f ca="1">IF(COUNTIF(产值及收款计划!C:C,$A396)=0,"需补","")</f>
        <v>需补</v>
      </c>
    </row>
    <row r="397" spans="1:3" x14ac:dyDescent="0.2">
      <c r="A397" s="5" t="s">
        <v>1779</v>
      </c>
      <c r="B397" s="6">
        <f>_xlfn.XLOOKUP(A397,[9]【SUIT】合同产值营收表!$B:$B,[9]【SUIT】合同产值营收表!$AN:$AN)</f>
        <v>0</v>
      </c>
      <c r="C397" t="str">
        <f ca="1">IF(COUNTIF(产值及收款计划!C:C,$A397)=0,"需补","")</f>
        <v>需补</v>
      </c>
    </row>
    <row r="398" spans="1:3" x14ac:dyDescent="0.2">
      <c r="A398" s="5" t="s">
        <v>588</v>
      </c>
      <c r="B398" s="6"/>
      <c r="C398" t="str">
        <f ca="1">IF(COUNTIF(产值及收款计划!C:C,$A398)=0,"需补","")</f>
        <v/>
      </c>
    </row>
    <row r="399" spans="1:3" x14ac:dyDescent="0.2">
      <c r="A399" s="5" t="s">
        <v>1780</v>
      </c>
      <c r="B399" s="6">
        <f>_xlfn.XLOOKUP(A399,[9]【SUIT】合同产值营收表!$B:$B,[9]【SUIT】合同产值营收表!$AN:$AN)</f>
        <v>0</v>
      </c>
      <c r="C399" t="str">
        <f ca="1">IF(COUNTIF(产值及收款计划!C:C,$A399)=0,"需补","")</f>
        <v>需补</v>
      </c>
    </row>
    <row r="400" spans="1:3" x14ac:dyDescent="0.2">
      <c r="A400" s="5" t="s">
        <v>1781</v>
      </c>
      <c r="B400" s="6">
        <f>_xlfn.XLOOKUP(A400,[9]【SUIT】合同产值营收表!$B:$B,[9]【SUIT】合同产值营收表!$AN:$AN)</f>
        <v>0</v>
      </c>
      <c r="C400" t="str">
        <f ca="1">IF(COUNTIF(产值及收款计划!C:C,$A400)=0,"需补","")</f>
        <v>需补</v>
      </c>
    </row>
    <row r="401" spans="1:3" x14ac:dyDescent="0.2">
      <c r="A401" s="5" t="s">
        <v>1782</v>
      </c>
      <c r="B401" s="6"/>
      <c r="C401" t="str">
        <f ca="1">IF(COUNTIF(产值及收款计划!C:C,$A401)=0,"需补","")</f>
        <v/>
      </c>
    </row>
    <row r="402" spans="1:3" x14ac:dyDescent="0.2">
      <c r="A402" s="5" t="s">
        <v>516</v>
      </c>
      <c r="B402" s="6"/>
      <c r="C402" t="str">
        <f ca="1">IF(COUNTIF(产值及收款计划!C:C,$A402)=0,"需补","")</f>
        <v/>
      </c>
    </row>
    <row r="403" spans="1:3" x14ac:dyDescent="0.2">
      <c r="A403" s="5" t="s">
        <v>1783</v>
      </c>
      <c r="B403" s="6">
        <f>_xlfn.XLOOKUP(A403,[9]【SUIT】合同产值营收表!$B:$B,[9]【SUIT】合同产值营收表!$AN:$AN)</f>
        <v>0</v>
      </c>
      <c r="C403" t="str">
        <f ca="1">IF(COUNTIF(产值及收款计划!C:C,$A403)=0,"需补","")</f>
        <v>需补</v>
      </c>
    </row>
    <row r="404" spans="1:3" x14ac:dyDescent="0.2">
      <c r="A404" s="5" t="s">
        <v>837</v>
      </c>
      <c r="B404" s="6"/>
      <c r="C404" t="str">
        <f ca="1">IF(COUNTIF(产值及收款计划!C:C,$A404)=0,"需补","")</f>
        <v/>
      </c>
    </row>
    <row r="405" spans="1:3" x14ac:dyDescent="0.2">
      <c r="A405" s="5" t="s">
        <v>914</v>
      </c>
      <c r="B405" s="6"/>
      <c r="C405" t="str">
        <f ca="1">IF(COUNTIF(产值及收款计划!C:C,$A405)=0,"需补","")</f>
        <v/>
      </c>
    </row>
    <row r="406" spans="1:3" x14ac:dyDescent="0.2">
      <c r="A406" s="5" t="s">
        <v>1784</v>
      </c>
      <c r="B406" s="6">
        <f>_xlfn.XLOOKUP(A406,[9]【SUIT】合同产值营收表!$B:$B,[9]【SUIT】合同产值营收表!$AN:$AN)</f>
        <v>0</v>
      </c>
      <c r="C406" t="str">
        <f ca="1">IF(COUNTIF(产值及收款计划!C:C,$A406)=0,"需补","")</f>
        <v>需补</v>
      </c>
    </row>
    <row r="407" spans="1:3" x14ac:dyDescent="0.2">
      <c r="A407" s="5" t="s">
        <v>1785</v>
      </c>
      <c r="B407" s="6">
        <f>_xlfn.XLOOKUP(A407,[9]【SUIT】合同产值营收表!$B:$B,[9]【SUIT】合同产值营收表!$AN:$AN)</f>
        <v>0</v>
      </c>
      <c r="C407" t="str">
        <f ca="1">IF(COUNTIF(产值及收款计划!C:C,$A407)=0,"需补","")</f>
        <v>需补</v>
      </c>
    </row>
    <row r="408" spans="1:3" x14ac:dyDescent="0.2">
      <c r="A408" s="5" t="s">
        <v>714</v>
      </c>
      <c r="B408" s="6">
        <f>_xlfn.XLOOKUP(A408,[9]【SUIT】合同产值营收表!$B:$B,[9]【SUIT】合同产值营收表!$AN:$AN)</f>
        <v>0</v>
      </c>
      <c r="C408" t="str">
        <f ca="1">IF(COUNTIF(产值及收款计划!C:C,$A408)=0,"需补","")</f>
        <v>需补</v>
      </c>
    </row>
    <row r="409" spans="1:3" x14ac:dyDescent="0.2">
      <c r="A409" s="5" t="s">
        <v>1786</v>
      </c>
      <c r="B409" s="6">
        <f>_xlfn.XLOOKUP(A409,[9]【SUIT】合同产值营收表!$B:$B,[9]【SUIT】合同产值营收表!$AN:$AN)</f>
        <v>0</v>
      </c>
      <c r="C409" t="str">
        <f ca="1">IF(COUNTIF(产值及收款计划!C:C,$A409)=0,"需补","")</f>
        <v>需补</v>
      </c>
    </row>
    <row r="410" spans="1:3" x14ac:dyDescent="0.2">
      <c r="A410" s="5" t="s">
        <v>1210</v>
      </c>
      <c r="B410" s="6">
        <f>_xlfn.XLOOKUP(A410,[9]【SUIT】合同产值营收表!$B:$B,[9]【SUIT】合同产值营收表!$AN:$AN)</f>
        <v>0</v>
      </c>
      <c r="C410" t="str">
        <f ca="1">IF(COUNTIF(产值及收款计划!C:C,$A410)=0,"需补","")</f>
        <v>需补</v>
      </c>
    </row>
    <row r="411" spans="1:3" x14ac:dyDescent="0.2">
      <c r="A411" s="5" t="s">
        <v>1787</v>
      </c>
      <c r="B411" s="6">
        <f>_xlfn.XLOOKUP(A411,[9]【SUIT】合同产值营收表!$B:$B,[9]【SUIT】合同产值营收表!$AN:$AN)</f>
        <v>0</v>
      </c>
      <c r="C411" t="str">
        <f ca="1">IF(COUNTIF(产值及收款计划!C:C,$A411)=0,"需补","")</f>
        <v>需补</v>
      </c>
    </row>
    <row r="412" spans="1:3" x14ac:dyDescent="0.2">
      <c r="A412" s="5" t="s">
        <v>364</v>
      </c>
      <c r="B412" s="6"/>
      <c r="C412" t="str">
        <f ca="1">IF(COUNTIF(产值及收款计划!C:C,$A412)=0,"需补","")</f>
        <v/>
      </c>
    </row>
    <row r="413" spans="1:3" x14ac:dyDescent="0.2">
      <c r="A413" s="5" t="s">
        <v>371</v>
      </c>
      <c r="B413" s="6"/>
      <c r="C413" t="str">
        <f ca="1">IF(COUNTIF(产值及收款计划!C:C,$A413)=0,"需补","")</f>
        <v/>
      </c>
    </row>
    <row r="414" spans="1:3" x14ac:dyDescent="0.2">
      <c r="A414" s="5" t="s">
        <v>1788</v>
      </c>
      <c r="B414" s="6">
        <f>_xlfn.XLOOKUP(A414,[9]【SUIT】合同产值营收表!$B:$B,[9]【SUIT】合同产值营收表!$AN:$AN)</f>
        <v>0</v>
      </c>
      <c r="C414" t="str">
        <f ca="1">IF(COUNTIF(产值及收款计划!C:C,$A414)=0,"需补","")</f>
        <v>需补</v>
      </c>
    </row>
    <row r="415" spans="1:3" x14ac:dyDescent="0.2">
      <c r="A415" s="5" t="s">
        <v>1789</v>
      </c>
      <c r="B415" s="6">
        <f>_xlfn.XLOOKUP(A415,[9]【SUIT】合同产值营收表!$B:$B,[9]【SUIT】合同产值营收表!$AN:$AN)</f>
        <v>0</v>
      </c>
      <c r="C415" t="str">
        <f ca="1">IF(COUNTIF(产值及收款计划!C:C,$A415)=0,"需补","")</f>
        <v>需补</v>
      </c>
    </row>
    <row r="416" spans="1:3" x14ac:dyDescent="0.2">
      <c r="A416" s="5" t="s">
        <v>1790</v>
      </c>
      <c r="B416" s="6">
        <f>_xlfn.XLOOKUP(A416,[9]【SUIT】合同产值营收表!$B:$B,[9]【SUIT】合同产值营收表!$AN:$AN)</f>
        <v>0</v>
      </c>
      <c r="C416" t="str">
        <f ca="1">IF(COUNTIF(产值及收款计划!C:C,$A416)=0,"需补","")</f>
        <v>需补</v>
      </c>
    </row>
    <row r="417" spans="1:3" x14ac:dyDescent="0.2">
      <c r="A417" s="5" t="s">
        <v>1791</v>
      </c>
      <c r="B417" s="6">
        <f>_xlfn.XLOOKUP(A417,[9]【SUIT】合同产值营收表!$B:$B,[9]【SUIT】合同产值营收表!$AN:$AN)</f>
        <v>0</v>
      </c>
      <c r="C417" t="str">
        <f ca="1">IF(COUNTIF(产值及收款计划!C:C,$A417)=0,"需补","")</f>
        <v>需补</v>
      </c>
    </row>
    <row r="418" spans="1:3" x14ac:dyDescent="0.2">
      <c r="A418" s="5" t="s">
        <v>1792</v>
      </c>
      <c r="B418" s="6">
        <f>_xlfn.XLOOKUP(A418,[9]【SUIT】合同产值营收表!$B:$B,[9]【SUIT】合同产值营收表!$AN:$AN)</f>
        <v>0</v>
      </c>
      <c r="C418" t="str">
        <f ca="1">IF(COUNTIF(产值及收款计划!C:C,$A418)=0,"需补","")</f>
        <v>需补</v>
      </c>
    </row>
    <row r="419" spans="1:3" x14ac:dyDescent="0.2">
      <c r="A419" s="5" t="s">
        <v>1793</v>
      </c>
      <c r="B419" s="6">
        <f>_xlfn.XLOOKUP(A419,[9]【SUIT】合同产值营收表!$B:$B,[9]【SUIT】合同产值营收表!$AN:$AN)</f>
        <v>0</v>
      </c>
      <c r="C419" t="str">
        <f ca="1">IF(COUNTIF(产值及收款计划!C:C,$A419)=0,"需补","")</f>
        <v>需补</v>
      </c>
    </row>
    <row r="420" spans="1:3" x14ac:dyDescent="0.2">
      <c r="A420" s="5" t="s">
        <v>1794</v>
      </c>
      <c r="B420" s="6">
        <f>_xlfn.XLOOKUP(A420,[9]【SUIT】合同产值营收表!$B:$B,[9]【SUIT】合同产值营收表!$AN:$AN)</f>
        <v>0</v>
      </c>
      <c r="C420" t="str">
        <f ca="1">IF(COUNTIF(产值及收款计划!C:C,$A420)=0,"需补","")</f>
        <v>需补</v>
      </c>
    </row>
    <row r="421" spans="1:3" x14ac:dyDescent="0.2">
      <c r="A421" s="5" t="s">
        <v>1795</v>
      </c>
      <c r="B421" s="6">
        <f>_xlfn.XLOOKUP(A421,[9]【SUIT】合同产值营收表!$B:$B,[9]【SUIT】合同产值营收表!$AN:$AN)</f>
        <v>0</v>
      </c>
      <c r="C421" t="str">
        <f ca="1">IF(COUNTIF(产值及收款计划!C:C,$A421)=0,"需补","")</f>
        <v>需补</v>
      </c>
    </row>
    <row r="422" spans="1:3" x14ac:dyDescent="0.2">
      <c r="A422" s="5" t="s">
        <v>508</v>
      </c>
      <c r="B422" s="6"/>
      <c r="C422" t="str">
        <f ca="1">IF(COUNTIF(产值及收款计划!C:C,$A422)=0,"需补","")</f>
        <v/>
      </c>
    </row>
    <row r="423" spans="1:3" x14ac:dyDescent="0.2">
      <c r="A423" s="5" t="s">
        <v>1796</v>
      </c>
      <c r="B423" s="6">
        <f>_xlfn.XLOOKUP(A423,[9]【SUIT】合同产值营收表!$B:$B,[9]【SUIT】合同产值营收表!$AN:$AN)</f>
        <v>0</v>
      </c>
      <c r="C423" t="str">
        <f ca="1">IF(COUNTIF(产值及收款计划!C:C,$A423)=0,"需补","")</f>
        <v>需补</v>
      </c>
    </row>
    <row r="424" spans="1:3" x14ac:dyDescent="0.2">
      <c r="A424" s="5" t="s">
        <v>1797</v>
      </c>
      <c r="B424" s="6">
        <f>_xlfn.XLOOKUP(A424,[9]【SUIT】合同产值营收表!$B:$B,[9]【SUIT】合同产值营收表!$AN:$AN)</f>
        <v>0</v>
      </c>
      <c r="C424" t="str">
        <f ca="1">IF(COUNTIF(产值及收款计划!C:C,$A424)=0,"需补","")</f>
        <v>需补</v>
      </c>
    </row>
    <row r="425" spans="1:3" x14ac:dyDescent="0.2">
      <c r="A425" s="5" t="s">
        <v>1798</v>
      </c>
      <c r="B425" s="6">
        <f>_xlfn.XLOOKUP(A425,[9]【SUIT】合同产值营收表!$B:$B,[9]【SUIT】合同产值营收表!$AN:$AN)</f>
        <v>0</v>
      </c>
      <c r="C425" t="str">
        <f ca="1">IF(COUNTIF(产值及收款计划!C:C,$A425)=0,"需补","")</f>
        <v>需补</v>
      </c>
    </row>
    <row r="426" spans="1:3" x14ac:dyDescent="0.2">
      <c r="A426" s="5" t="s">
        <v>1799</v>
      </c>
      <c r="B426" s="6">
        <f>_xlfn.XLOOKUP(A426,[9]【SUIT】合同产值营收表!$B:$B,[9]【SUIT】合同产值营收表!$AN:$AN)</f>
        <v>0</v>
      </c>
      <c r="C426" t="str">
        <f ca="1">IF(COUNTIF(产值及收款计划!C:C,$A426)=0,"需补","")</f>
        <v>需补</v>
      </c>
    </row>
    <row r="427" spans="1:3" x14ac:dyDescent="0.2">
      <c r="A427" s="5" t="s">
        <v>1800</v>
      </c>
      <c r="B427" s="6">
        <f>_xlfn.XLOOKUP(A427,[9]【SUIT】合同产值营收表!$B:$B,[9]【SUIT】合同产值营收表!$AN:$AN)</f>
        <v>0</v>
      </c>
      <c r="C427" t="str">
        <f ca="1">IF(COUNTIF(产值及收款计划!C:C,$A427)=0,"需补","")</f>
        <v>需补</v>
      </c>
    </row>
    <row r="428" spans="1:3" x14ac:dyDescent="0.2">
      <c r="A428" s="5" t="s">
        <v>1801</v>
      </c>
      <c r="B428" s="6">
        <f>_xlfn.XLOOKUP(A428,[9]【SUIT】合同产值营收表!$B:$B,[9]【SUIT】合同产值营收表!$AN:$AN)</f>
        <v>0</v>
      </c>
      <c r="C428" t="str">
        <f ca="1">IF(COUNTIF(产值及收款计划!C:C,$A428)=0,"需补","")</f>
        <v>需补</v>
      </c>
    </row>
    <row r="429" spans="1:3" x14ac:dyDescent="0.2">
      <c r="A429" s="5" t="s">
        <v>464</v>
      </c>
      <c r="B429" s="6"/>
      <c r="C429" t="str">
        <f ca="1">IF(COUNTIF(产值及收款计划!C:C,$A429)=0,"需补","")</f>
        <v/>
      </c>
    </row>
    <row r="430" spans="1:3" x14ac:dyDescent="0.2">
      <c r="A430" s="5" t="s">
        <v>471</v>
      </c>
      <c r="B430" s="6"/>
      <c r="C430" t="str">
        <f ca="1">IF(COUNTIF(产值及收款计划!C:C,$A430)=0,"需补","")</f>
        <v/>
      </c>
    </row>
    <row r="431" spans="1:3" x14ac:dyDescent="0.2">
      <c r="A431" s="5" t="s">
        <v>1802</v>
      </c>
      <c r="B431" s="6">
        <f>_xlfn.XLOOKUP(A431,[9]【SUIT】合同产值营收表!$B:$B,[9]【SUIT】合同产值营收表!$AN:$AN)</f>
        <v>0</v>
      </c>
      <c r="C431" t="str">
        <f ca="1">IF(COUNTIF(产值及收款计划!C:C,$A431)=0,"需补","")</f>
        <v>需补</v>
      </c>
    </row>
    <row r="432" spans="1:3" x14ac:dyDescent="0.2">
      <c r="A432" s="5" t="s">
        <v>1803</v>
      </c>
      <c r="B432" s="6">
        <f>_xlfn.XLOOKUP(A432,[9]【SUIT】合同产值营收表!$B:$B,[9]【SUIT】合同产值营收表!$AN:$AN)</f>
        <v>0</v>
      </c>
      <c r="C432" t="str">
        <f ca="1">IF(COUNTIF(产值及收款计划!C:C,$A432)=0,"需补","")</f>
        <v>需补</v>
      </c>
    </row>
    <row r="433" spans="1:3" x14ac:dyDescent="0.2">
      <c r="A433" s="5" t="s">
        <v>614</v>
      </c>
      <c r="B433" s="6"/>
      <c r="C433" t="str">
        <f ca="1">IF(COUNTIF(产值及收款计划!C:C,$A433)=0,"需补","")</f>
        <v/>
      </c>
    </row>
    <row r="434" spans="1:3" x14ac:dyDescent="0.2">
      <c r="A434" s="5" t="s">
        <v>554</v>
      </c>
      <c r="B434" s="6"/>
      <c r="C434" t="str">
        <f ca="1">IF(COUNTIF(产值及收款计划!C:C,$A434)=0,"需补","")</f>
        <v/>
      </c>
    </row>
    <row r="435" spans="1:3" x14ac:dyDescent="0.2">
      <c r="A435" s="5" t="s">
        <v>544</v>
      </c>
      <c r="B435" s="6"/>
      <c r="C435" t="str">
        <f ca="1">IF(COUNTIF(产值及收款计划!C:C,$A435)=0,"需补","")</f>
        <v/>
      </c>
    </row>
    <row r="436" spans="1:3" x14ac:dyDescent="0.2">
      <c r="A436" s="5" t="s">
        <v>1096</v>
      </c>
      <c r="B436" s="6">
        <f>_xlfn.XLOOKUP(A436,[9]【SUIT】合同产值营收表!$B:$B,[9]【SUIT】合同产值营收表!$AN:$AN)</f>
        <v>0</v>
      </c>
      <c r="C436" t="str">
        <f ca="1">IF(COUNTIF(产值及收款计划!C:C,$A436)=0,"需补","")</f>
        <v>需补</v>
      </c>
    </row>
    <row r="437" spans="1:3" x14ac:dyDescent="0.2">
      <c r="A437" s="5" t="s">
        <v>480</v>
      </c>
      <c r="B437" s="6"/>
      <c r="C437" t="str">
        <f ca="1">IF(COUNTIF(产值及收款计划!C:C,$A437)=0,"需补","")</f>
        <v/>
      </c>
    </row>
    <row r="438" spans="1:3" x14ac:dyDescent="0.2">
      <c r="A438" s="5" t="s">
        <v>1804</v>
      </c>
      <c r="B438" s="6">
        <f>_xlfn.XLOOKUP(A438,[9]【SUIT】合同产值营收表!$B:$B,[9]【SUIT】合同产值营收表!$AN:$AN)</f>
        <v>0</v>
      </c>
      <c r="C438" t="str">
        <f ca="1">IF(COUNTIF(产值及收款计划!C:C,$A438)=0,"需补","")</f>
        <v>需补</v>
      </c>
    </row>
    <row r="439" spans="1:3" x14ac:dyDescent="0.2">
      <c r="A439" s="5" t="s">
        <v>1258</v>
      </c>
      <c r="B439" s="6"/>
      <c r="C439" t="str">
        <f ca="1">IF(COUNTIF(产值及收款计划!C:C,$A439)=0,"需补","")</f>
        <v/>
      </c>
    </row>
    <row r="440" spans="1:3" x14ac:dyDescent="0.2">
      <c r="A440" s="5" t="s">
        <v>1805</v>
      </c>
      <c r="B440" s="6">
        <f>_xlfn.XLOOKUP(A440,[9]【SUIT】合同产值营收表!$B:$B,[9]【SUIT】合同产值营收表!$AN:$AN)</f>
        <v>0</v>
      </c>
      <c r="C440" t="str">
        <f ca="1">IF(COUNTIF(产值及收款计划!C:C,$A440)=0,"需补","")</f>
        <v>需补</v>
      </c>
    </row>
    <row r="441" spans="1:3" x14ac:dyDescent="0.2">
      <c r="A441" s="5" t="s">
        <v>830</v>
      </c>
      <c r="B441" s="6"/>
      <c r="C441" t="str">
        <f ca="1">IF(COUNTIF(产值及收款计划!C:C,$A441)=0,"需补","")</f>
        <v/>
      </c>
    </row>
    <row r="442" spans="1:3" x14ac:dyDescent="0.2">
      <c r="A442" s="5" t="s">
        <v>1150</v>
      </c>
      <c r="B442" s="6"/>
      <c r="C442" t="str">
        <f ca="1">IF(COUNTIF(产值及收款计划!C:C,$A442)=0,"需补","")</f>
        <v/>
      </c>
    </row>
    <row r="443" spans="1:3" x14ac:dyDescent="0.2">
      <c r="A443" s="5" t="s">
        <v>1806</v>
      </c>
      <c r="B443" s="6">
        <f>_xlfn.XLOOKUP(A443,[9]【SUIT】合同产值营收表!$B:$B,[9]【SUIT】合同产值营收表!$AN:$AN)</f>
        <v>0</v>
      </c>
      <c r="C443" t="str">
        <f ca="1">IF(COUNTIF(产值及收款计划!C:C,$A443)=0,"需补","")</f>
        <v>需补</v>
      </c>
    </row>
    <row r="444" spans="1:3" x14ac:dyDescent="0.2">
      <c r="A444" s="5" t="s">
        <v>1807</v>
      </c>
      <c r="B444" s="6">
        <f>_xlfn.XLOOKUP(A444,[9]【SUIT】合同产值营收表!$B:$B,[9]【SUIT】合同产值营收表!$AN:$AN)</f>
        <v>0</v>
      </c>
      <c r="C444" t="str">
        <f ca="1">IF(COUNTIF(产值及收款计划!C:C,$A444)=0,"需补","")</f>
        <v>需补</v>
      </c>
    </row>
    <row r="445" spans="1:3" x14ac:dyDescent="0.2">
      <c r="A445" s="5" t="s">
        <v>774</v>
      </c>
      <c r="B445" s="6">
        <f>_xlfn.XLOOKUP(A445,[9]【SUIT】合同产值营收表!$B:$B,[9]【SUIT】合同产值营收表!$AN:$AN)</f>
        <v>0</v>
      </c>
      <c r="C445" t="str">
        <f ca="1">IF(COUNTIF(产值及收款计划!C:C,$A445)=0,"需补","")</f>
        <v>需补</v>
      </c>
    </row>
    <row r="446" spans="1:3" x14ac:dyDescent="0.2">
      <c r="A446" s="5" t="s">
        <v>580</v>
      </c>
      <c r="B446" s="6">
        <f>_xlfn.XLOOKUP(A446,[9]【SUIT】合同产值营收表!$B:$B,[9]【SUIT】合同产值营收表!$AN:$AN)</f>
        <v>0</v>
      </c>
      <c r="C446" t="str">
        <f ca="1">IF(COUNTIF(产值及收款计划!C:C,$A446)=0,"需补","")</f>
        <v>需补</v>
      </c>
    </row>
    <row r="447" spans="1:3" x14ac:dyDescent="0.2">
      <c r="A447" s="5" t="s">
        <v>1808</v>
      </c>
      <c r="B447" s="6">
        <f>_xlfn.XLOOKUP(A447,[9]【SUIT】合同产值营收表!$B:$B,[9]【SUIT】合同产值营收表!$AN:$AN)</f>
        <v>0</v>
      </c>
      <c r="C447" t="str">
        <f ca="1">IF(COUNTIF(产值及收款计划!C:C,$A447)=0,"需补","")</f>
        <v>需补</v>
      </c>
    </row>
    <row r="448" spans="1:3" x14ac:dyDescent="0.2">
      <c r="A448" s="5" t="s">
        <v>1809</v>
      </c>
      <c r="B448" s="6">
        <f>_xlfn.XLOOKUP(A448,[9]【SUIT】合同产值营收表!$B:$B,[9]【SUIT】合同产值营收表!$AN:$AN)</f>
        <v>0</v>
      </c>
      <c r="C448" t="str">
        <f ca="1">IF(COUNTIF(产值及收款计划!C:C,$A448)=0,"需补","")</f>
        <v>需补</v>
      </c>
    </row>
    <row r="449" spans="1:3" x14ac:dyDescent="0.2">
      <c r="A449" s="5" t="s">
        <v>1810</v>
      </c>
      <c r="B449" s="6">
        <f>_xlfn.XLOOKUP(A449,[9]【SUIT】合同产值营收表!$B:$B,[9]【SUIT】合同产值营收表!$AN:$AN)</f>
        <v>0</v>
      </c>
      <c r="C449" t="str">
        <f ca="1">IF(COUNTIF(产值及收款计划!C:C,$A449)=0,"需补","")</f>
        <v>需补</v>
      </c>
    </row>
    <row r="450" spans="1:3" x14ac:dyDescent="0.2">
      <c r="A450" s="5" t="s">
        <v>1811</v>
      </c>
      <c r="B450" s="6">
        <f>_xlfn.XLOOKUP(A450,[9]【SUIT】合同产值营收表!$B:$B,[9]【SUIT】合同产值营收表!$AN:$AN)</f>
        <v>0</v>
      </c>
      <c r="C450" t="str">
        <f ca="1">IF(COUNTIF(产值及收款计划!C:C,$A450)=0,"需补","")</f>
        <v>需补</v>
      </c>
    </row>
    <row r="451" spans="1:3" x14ac:dyDescent="0.2">
      <c r="A451" s="5" t="s">
        <v>1812</v>
      </c>
      <c r="B451" s="6">
        <f>_xlfn.XLOOKUP(A451,[9]【SUIT】合同产值营收表!$B:$B,[9]【SUIT】合同产值营收表!$AN:$AN)</f>
        <v>0</v>
      </c>
      <c r="C451" t="str">
        <f ca="1">IF(COUNTIF(产值及收款计划!C:C,$A451)=0,"需补","")</f>
        <v>需补</v>
      </c>
    </row>
    <row r="452" spans="1:3" x14ac:dyDescent="0.2">
      <c r="A452" s="5" t="s">
        <v>1813</v>
      </c>
      <c r="B452" s="6">
        <f>_xlfn.XLOOKUP(A452,[9]【SUIT】合同产值营收表!$B:$B,[9]【SUIT】合同产值营收表!$AN:$AN)</f>
        <v>0</v>
      </c>
      <c r="C452" t="str">
        <f ca="1">IF(COUNTIF(产值及收款计划!C:C,$A452)=0,"需补","")</f>
        <v>需补</v>
      </c>
    </row>
    <row r="453" spans="1:3" x14ac:dyDescent="0.2">
      <c r="A453" s="5" t="s">
        <v>1814</v>
      </c>
      <c r="B453" s="6">
        <f>_xlfn.XLOOKUP(A453,[9]【SUIT】合同产值营收表!$B:$B,[9]【SUIT】合同产值营收表!$AN:$AN)</f>
        <v>0</v>
      </c>
      <c r="C453" t="str">
        <f ca="1">IF(COUNTIF(产值及收款计划!C:C,$A453)=0,"需补","")</f>
        <v>需补</v>
      </c>
    </row>
    <row r="454" spans="1:3" x14ac:dyDescent="0.2">
      <c r="A454" s="5" t="s">
        <v>1815</v>
      </c>
      <c r="B454" s="6">
        <f>_xlfn.XLOOKUP(A454,[9]【SUIT】合同产值营收表!$B:$B,[9]【SUIT】合同产值营收表!$AN:$AN)</f>
        <v>0</v>
      </c>
      <c r="C454" t="str">
        <f ca="1">IF(COUNTIF(产值及收款计划!C:C,$A454)=0,"需补","")</f>
        <v>需补</v>
      </c>
    </row>
    <row r="455" spans="1:3" x14ac:dyDescent="0.2">
      <c r="A455" s="5" t="s">
        <v>1816</v>
      </c>
      <c r="B455" s="6">
        <f>_xlfn.XLOOKUP(A455,[9]【SUIT】合同产值营收表!$B:$B,[9]【SUIT】合同产值营收表!$AN:$AN)</f>
        <v>0</v>
      </c>
      <c r="C455" t="str">
        <f ca="1">IF(COUNTIF(产值及收款计划!C:C,$A455)=0,"需补","")</f>
        <v>需补</v>
      </c>
    </row>
    <row r="456" spans="1:3" x14ac:dyDescent="0.2">
      <c r="A456" s="5" t="s">
        <v>1817</v>
      </c>
      <c r="B456" s="6">
        <f>_xlfn.XLOOKUP(A456,[9]【SUIT】合同产值营收表!$B:$B,[9]【SUIT】合同产值营收表!$AN:$AN)</f>
        <v>0</v>
      </c>
      <c r="C456" t="str">
        <f ca="1">IF(COUNTIF(产值及收款计划!C:C,$A456)=0,"需补","")</f>
        <v>需补</v>
      </c>
    </row>
    <row r="457" spans="1:3" x14ac:dyDescent="0.2">
      <c r="A457" s="5" t="s">
        <v>1818</v>
      </c>
      <c r="B457" s="6">
        <f>_xlfn.XLOOKUP(A457,[9]【SUIT】合同产值营收表!$B:$B,[9]【SUIT】合同产值营收表!$AN:$AN)</f>
        <v>0</v>
      </c>
      <c r="C457" t="str">
        <f ca="1">IF(COUNTIF(产值及收款计划!C:C,$A457)=0,"需补","")</f>
        <v>需补</v>
      </c>
    </row>
    <row r="458" spans="1:3" x14ac:dyDescent="0.2">
      <c r="A458" s="5" t="s">
        <v>936</v>
      </c>
      <c r="B458" s="6"/>
      <c r="C458" t="str">
        <f ca="1">IF(COUNTIF(产值及收款计划!C:C,$A458)=0,"需补","")</f>
        <v/>
      </c>
    </row>
    <row r="459" spans="1:3" x14ac:dyDescent="0.2">
      <c r="A459" s="5" t="s">
        <v>1819</v>
      </c>
      <c r="B459" s="6">
        <f>_xlfn.XLOOKUP(A459,[9]【SUIT】合同产值营收表!$B:$B,[9]【SUIT】合同产值营收表!$AN:$AN)</f>
        <v>0</v>
      </c>
      <c r="C459" t="str">
        <f ca="1">IF(COUNTIF(产值及收款计划!C:C,$A459)=0,"需补","")</f>
        <v>需补</v>
      </c>
    </row>
    <row r="460" spans="1:3" x14ac:dyDescent="0.2">
      <c r="A460" s="5" t="s">
        <v>1820</v>
      </c>
      <c r="B460" s="6">
        <f>_xlfn.XLOOKUP(A460,[9]【SUIT】合同产值营收表!$B:$B,[9]【SUIT】合同产值营收表!$AN:$AN)</f>
        <v>0</v>
      </c>
      <c r="C460" t="str">
        <f ca="1">IF(COUNTIF(产值及收款计划!C:C,$A460)=0,"需补","")</f>
        <v>需补</v>
      </c>
    </row>
    <row r="461" spans="1:3" x14ac:dyDescent="0.2">
      <c r="A461" s="5" t="s">
        <v>1821</v>
      </c>
      <c r="B461" s="6"/>
      <c r="C461" t="str">
        <f ca="1">IF(COUNTIF(产值及收款计划!C:C,$A461)=0,"需补","")</f>
        <v/>
      </c>
    </row>
    <row r="462" spans="1:3" x14ac:dyDescent="0.2">
      <c r="A462" s="5" t="s">
        <v>1822</v>
      </c>
      <c r="B462" s="6">
        <f>_xlfn.XLOOKUP(A462,[9]【SUIT】合同产值营收表!$B:$B,[9]【SUIT】合同产值营收表!$AN:$AN)</f>
        <v>0</v>
      </c>
      <c r="C462" t="str">
        <f ca="1">IF(COUNTIF(产值及收款计划!C:C,$A462)=0,"需补","")</f>
        <v>需补</v>
      </c>
    </row>
    <row r="463" spans="1:3" x14ac:dyDescent="0.2">
      <c r="A463" s="5" t="s">
        <v>1181</v>
      </c>
      <c r="B463" s="6">
        <f>_xlfn.XLOOKUP(A463,[9]【SUIT】合同产值营收表!$B:$B,[9]【SUIT】合同产值营收表!$AN:$AN)</f>
        <v>0</v>
      </c>
      <c r="C463" t="str">
        <f ca="1">IF(COUNTIF(产值及收款计划!C:C,$A463)=0,"需补","")</f>
        <v>需补</v>
      </c>
    </row>
    <row r="464" spans="1:3" x14ac:dyDescent="0.2">
      <c r="A464" s="5" t="s">
        <v>608</v>
      </c>
      <c r="B464" s="6"/>
      <c r="C464" t="str">
        <f ca="1">IF(COUNTIF(产值及收款计划!C:C,$A464)=0,"需补","")</f>
        <v/>
      </c>
    </row>
    <row r="465" spans="1:3" x14ac:dyDescent="0.2">
      <c r="A465" s="5" t="s">
        <v>1823</v>
      </c>
      <c r="B465" s="6">
        <f>_xlfn.XLOOKUP(A465,[9]【SUIT】合同产值营收表!$B:$B,[9]【SUIT】合同产值营收表!$AN:$AN)</f>
        <v>0</v>
      </c>
      <c r="C465" t="str">
        <f ca="1">IF(COUNTIF(产值及收款计划!C:C,$A465)=0,"需补","")</f>
        <v>需补</v>
      </c>
    </row>
    <row r="466" spans="1:3" x14ac:dyDescent="0.2">
      <c r="A466" s="5" t="s">
        <v>1824</v>
      </c>
      <c r="B466" s="6">
        <f>_xlfn.XLOOKUP(A466,[9]【SUIT】合同产值营收表!$B:$B,[9]【SUIT】合同产值营收表!$AN:$AN)</f>
        <v>0</v>
      </c>
      <c r="C466" t="str">
        <f ca="1">IF(COUNTIF(产值及收款计划!C:C,$A466)=0,"需补","")</f>
        <v>需补</v>
      </c>
    </row>
    <row r="467" spans="1:3" x14ac:dyDescent="0.2">
      <c r="A467" s="5" t="s">
        <v>1825</v>
      </c>
      <c r="B467" s="6">
        <f>_xlfn.XLOOKUP(A467,[9]【SUIT】合同产值营收表!$B:$B,[9]【SUIT】合同产值营收表!$AN:$AN)</f>
        <v>0</v>
      </c>
      <c r="C467" t="str">
        <f ca="1">IF(COUNTIF(产值及收款计划!C:C,$A467)=0,"需补","")</f>
        <v>需补</v>
      </c>
    </row>
    <row r="468" spans="1:3" x14ac:dyDescent="0.2">
      <c r="A468" s="5" t="s">
        <v>741</v>
      </c>
      <c r="B468" s="6"/>
      <c r="C468" t="str">
        <f ca="1">IF(COUNTIF(产值及收款计划!C:C,$A468)=0,"需补","")</f>
        <v/>
      </c>
    </row>
    <row r="469" spans="1:3" x14ac:dyDescent="0.2">
      <c r="A469" s="5" t="s">
        <v>930</v>
      </c>
      <c r="B469" s="6"/>
      <c r="C469" t="str">
        <f ca="1">IF(COUNTIF(产值及收款计划!C:C,$A469)=0,"需补","")</f>
        <v/>
      </c>
    </row>
    <row r="470" spans="1:3" x14ac:dyDescent="0.2">
      <c r="A470" s="5" t="s">
        <v>1826</v>
      </c>
      <c r="B470" s="6">
        <f>_xlfn.XLOOKUP(A470,[9]【SUIT】合同产值营收表!$B:$B,[9]【SUIT】合同产值营收表!$AN:$AN)</f>
        <v>0</v>
      </c>
      <c r="C470" t="str">
        <f ca="1">IF(COUNTIF(产值及收款计划!C:C,$A470)=0,"需补","")</f>
        <v>需补</v>
      </c>
    </row>
    <row r="471" spans="1:3" x14ac:dyDescent="0.2">
      <c r="A471" s="5" t="s">
        <v>1827</v>
      </c>
      <c r="B471" s="6">
        <f>_xlfn.XLOOKUP(A471,[9]【SUIT】合同产值营收表!$B:$B,[9]【SUIT】合同产值营收表!$AN:$AN)</f>
        <v>0</v>
      </c>
      <c r="C471" t="str">
        <f ca="1">IF(COUNTIF(产值及收款计划!C:C,$A471)=0,"需补","")</f>
        <v>需补</v>
      </c>
    </row>
    <row r="472" spans="1:3" x14ac:dyDescent="0.2">
      <c r="A472" s="7" t="s">
        <v>963</v>
      </c>
      <c r="B472" s="8"/>
      <c r="C472" t="str">
        <f ca="1">IF(COUNTIF(产值及收款计划!C:C,$A472)=0,"需补","")</f>
        <v/>
      </c>
    </row>
    <row r="473" spans="1:3" x14ac:dyDescent="0.2">
      <c r="A473" s="5" t="s">
        <v>523</v>
      </c>
      <c r="B473" s="6"/>
      <c r="C473" t="str">
        <f ca="1">IF(COUNTIF(产值及收款计划!C:C,$A473)=0,"需补","")</f>
        <v/>
      </c>
    </row>
    <row r="474" spans="1:3" x14ac:dyDescent="0.2">
      <c r="A474" s="5" t="s">
        <v>386</v>
      </c>
      <c r="B474" s="6"/>
      <c r="C474" t="str">
        <f ca="1">IF(COUNTIF(产值及收款计划!C:C,$A474)=0,"需补","")</f>
        <v/>
      </c>
    </row>
    <row r="475" spans="1:3" x14ac:dyDescent="0.2">
      <c r="A475" s="5" t="s">
        <v>624</v>
      </c>
      <c r="B475" s="6"/>
      <c r="C475" t="str">
        <f ca="1">IF(COUNTIF(产值及收款计划!C:C,$A475)=0,"需补","")</f>
        <v/>
      </c>
    </row>
    <row r="476" spans="1:3" x14ac:dyDescent="0.2">
      <c r="A476" s="5" t="s">
        <v>844</v>
      </c>
      <c r="B476" s="6"/>
      <c r="C476" t="str">
        <f ca="1">IF(COUNTIF(产值及收款计划!C:C,$A476)=0,"需补","")</f>
        <v/>
      </c>
    </row>
    <row r="477" spans="1:3" x14ac:dyDescent="0.2">
      <c r="A477" s="5" t="s">
        <v>1828</v>
      </c>
      <c r="B477" s="6"/>
      <c r="C477" t="str">
        <f ca="1">IF(COUNTIF(产值及收款计划!C:C,$A477)=0,"需补","")</f>
        <v/>
      </c>
    </row>
    <row r="478" spans="1:3" x14ac:dyDescent="0.2">
      <c r="A478" s="5" t="s">
        <v>1065</v>
      </c>
      <c r="B478" s="6"/>
      <c r="C478" t="str">
        <f ca="1">IF(COUNTIF(产值及收款计划!C:C,$A478)=0,"需补","")</f>
        <v/>
      </c>
    </row>
    <row r="479" spans="1:3" x14ac:dyDescent="0.2">
      <c r="A479" s="5" t="s">
        <v>539</v>
      </c>
      <c r="B479" s="6"/>
      <c r="C479" t="str">
        <f ca="1">IF(COUNTIF(产值及收款计划!C:C,$A479)=0,"需补","")</f>
        <v/>
      </c>
    </row>
    <row r="480" spans="1:3" x14ac:dyDescent="0.2">
      <c r="A480" s="5" t="s">
        <v>1829</v>
      </c>
      <c r="B480" s="6">
        <f>_xlfn.XLOOKUP(A480,[9]【SUIT】合同产值营收表!$B:$B,[9]【SUIT】合同产值营收表!$AN:$AN)</f>
        <v>0</v>
      </c>
      <c r="C480" t="str">
        <f ca="1">IF(COUNTIF(产值及收款计划!C:C,$A480)=0,"需补","")</f>
        <v>需补</v>
      </c>
    </row>
    <row r="481" spans="1:3" x14ac:dyDescent="0.2">
      <c r="A481" s="5" t="s">
        <v>1830</v>
      </c>
      <c r="B481" s="6">
        <f>_xlfn.XLOOKUP(A481,[9]【SUIT】合同产值营收表!$B:$B,[9]【SUIT】合同产值营收表!$AN:$AN)</f>
        <v>0</v>
      </c>
      <c r="C481" t="str">
        <f ca="1">IF(COUNTIF(产值及收款计划!C:C,$A481)=0,"需补","")</f>
        <v>需补</v>
      </c>
    </row>
    <row r="482" spans="1:3" x14ac:dyDescent="0.2">
      <c r="A482" s="5" t="s">
        <v>393</v>
      </c>
      <c r="B482" s="6"/>
      <c r="C482" t="str">
        <f ca="1">IF(COUNTIF(产值及收款计划!C:C,$A482)=0,"需补","")</f>
        <v/>
      </c>
    </row>
    <row r="483" spans="1:3" x14ac:dyDescent="0.2">
      <c r="A483" s="5" t="s">
        <v>545</v>
      </c>
      <c r="B483" s="6"/>
      <c r="C483" t="str">
        <f ca="1">IF(COUNTIF(产值及收款计划!C:C,$A483)=0,"需补","")</f>
        <v/>
      </c>
    </row>
    <row r="484" spans="1:3" x14ac:dyDescent="0.2">
      <c r="A484" s="5" t="s">
        <v>1831</v>
      </c>
      <c r="B484" s="6">
        <f>_xlfn.XLOOKUP(A484,[9]【SUIT】合同产值营收表!$B:$B,[9]【SUIT】合同产值营收表!$AN:$AN)</f>
        <v>0</v>
      </c>
      <c r="C484" t="str">
        <f ca="1">IF(COUNTIF(产值及收款计划!C:C,$A484)=0,"需补","")</f>
        <v>需补</v>
      </c>
    </row>
    <row r="485" spans="1:3" x14ac:dyDescent="0.2">
      <c r="A485" s="5" t="s">
        <v>1832</v>
      </c>
      <c r="B485" s="6">
        <f>_xlfn.XLOOKUP(A485,[9]【SUIT】合同产值营收表!$B:$B,[9]【SUIT】合同产值营收表!$AN:$AN)</f>
        <v>0</v>
      </c>
      <c r="C485" t="str">
        <f ca="1">IF(COUNTIF(产值及收款计划!C:C,$A485)=0,"需补","")</f>
        <v>需补</v>
      </c>
    </row>
    <row r="486" spans="1:3" x14ac:dyDescent="0.2">
      <c r="A486" s="5" t="s">
        <v>1292</v>
      </c>
      <c r="B486" s="6">
        <f>_xlfn.XLOOKUP(A486,[9]【SUIT】合同产值营收表!$B:$B,[9]【SUIT】合同产值营收表!$AN:$AN)</f>
        <v>0</v>
      </c>
      <c r="C486" t="str">
        <f ca="1">IF(COUNTIF(产值及收款计划!C:C,$A486)=0,"需补","")</f>
        <v>需补</v>
      </c>
    </row>
    <row r="487" spans="1:3" x14ac:dyDescent="0.2">
      <c r="A487" s="5" t="s">
        <v>1833</v>
      </c>
      <c r="B487" s="6">
        <f>_xlfn.XLOOKUP(A487,[9]【SUIT】合同产值营收表!$B:$B,[9]【SUIT】合同产值营收表!$AN:$AN)</f>
        <v>0</v>
      </c>
      <c r="C487" t="str">
        <f ca="1">IF(COUNTIF(产值及收款计划!C:C,$A487)=0,"需补","")</f>
        <v>需补</v>
      </c>
    </row>
    <row r="488" spans="1:3" x14ac:dyDescent="0.2">
      <c r="A488" s="5" t="s">
        <v>1834</v>
      </c>
      <c r="B488" s="6">
        <f>_xlfn.XLOOKUP(A488,[9]【SUIT】合同产值营收表!$B:$B,[9]【SUIT】合同产值营收表!$AN:$AN)</f>
        <v>0</v>
      </c>
      <c r="C488" t="str">
        <f ca="1">IF(COUNTIF(产值及收款计划!C:C,$A488)=0,"需补","")</f>
        <v>需补</v>
      </c>
    </row>
    <row r="489" spans="1:3" x14ac:dyDescent="0.2">
      <c r="A489" s="5" t="s">
        <v>1835</v>
      </c>
      <c r="B489" s="6">
        <f>_xlfn.XLOOKUP(A489,[9]【SUIT】合同产值营收表!$B:$B,[9]【SUIT】合同产值营收表!$AN:$AN)</f>
        <v>0</v>
      </c>
      <c r="C489" t="str">
        <f ca="1">IF(COUNTIF(产值及收款计划!C:C,$A489)=0,"需补","")</f>
        <v>需补</v>
      </c>
    </row>
    <row r="490" spans="1:3" x14ac:dyDescent="0.2">
      <c r="A490" s="5" t="s">
        <v>1836</v>
      </c>
      <c r="B490" s="6">
        <f>_xlfn.XLOOKUP(A490,[9]【SUIT】合同产值营收表!$B:$B,[9]【SUIT】合同产值营收表!$AN:$AN)</f>
        <v>0</v>
      </c>
      <c r="C490" t="str">
        <f ca="1">IF(COUNTIF(产值及收款计划!C:C,$A490)=0,"需补","")</f>
        <v>需补</v>
      </c>
    </row>
    <row r="491" spans="1:3" x14ac:dyDescent="0.2">
      <c r="A491" s="5" t="s">
        <v>1167</v>
      </c>
      <c r="B491" s="6"/>
      <c r="C491" t="str">
        <f ca="1">IF(COUNTIF(产值及收款计划!C:C,$A491)=0,"需补","")</f>
        <v/>
      </c>
    </row>
    <row r="492" spans="1:3" x14ac:dyDescent="0.2">
      <c r="A492" s="5" t="s">
        <v>564</v>
      </c>
      <c r="B492" s="6"/>
      <c r="C492" t="str">
        <f ca="1">IF(COUNTIF(产值及收款计划!C:C,$A492)=0,"需补","")</f>
        <v/>
      </c>
    </row>
    <row r="493" spans="1:3" x14ac:dyDescent="0.2">
      <c r="A493" s="5" t="s">
        <v>1837</v>
      </c>
      <c r="B493" s="6">
        <f>_xlfn.XLOOKUP(A493,[9]【SUIT】合同产值营收表!$B:$B,[9]【SUIT】合同产值营收表!$AN:$AN)</f>
        <v>0</v>
      </c>
      <c r="C493" t="str">
        <f ca="1">IF(COUNTIF(产值及收款计划!C:C,$A493)=0,"需补","")</f>
        <v>需补</v>
      </c>
    </row>
    <row r="494" spans="1:3" x14ac:dyDescent="0.2">
      <c r="A494" s="5" t="s">
        <v>1838</v>
      </c>
      <c r="B494" s="6">
        <f>_xlfn.XLOOKUP(A494,[9]【SUIT】合同产值营收表!$B:$B,[9]【SUIT】合同产值营收表!$AN:$AN)</f>
        <v>0</v>
      </c>
      <c r="C494" t="str">
        <f ca="1">IF(COUNTIF(产值及收款计划!C:C,$A494)=0,"需补","")</f>
        <v>需补</v>
      </c>
    </row>
    <row r="495" spans="1:3" x14ac:dyDescent="0.2">
      <c r="A495" s="5" t="s">
        <v>1839</v>
      </c>
      <c r="B495" s="6">
        <f>_xlfn.XLOOKUP(A495,[9]【SUIT】合同产值营收表!$B:$B,[9]【SUIT】合同产值营收表!$AN:$AN)</f>
        <v>0</v>
      </c>
      <c r="C495" t="str">
        <f ca="1">IF(COUNTIF(产值及收款计划!C:C,$A495)=0,"需补","")</f>
        <v>需补</v>
      </c>
    </row>
    <row r="496" spans="1:3" x14ac:dyDescent="0.2">
      <c r="A496" s="5" t="s">
        <v>1840</v>
      </c>
      <c r="B496" s="6"/>
      <c r="C496" t="str">
        <f ca="1">IF(COUNTIF(产值及收款计划!C:C,$A496)=0,"需补","")</f>
        <v/>
      </c>
    </row>
    <row r="497" spans="1:3" x14ac:dyDescent="0.2">
      <c r="A497" s="5" t="s">
        <v>848</v>
      </c>
      <c r="B497" s="6"/>
      <c r="C497" t="str">
        <f ca="1">IF(COUNTIF(产值及收款计划!C:C,$A497)=0,"需补","")</f>
        <v/>
      </c>
    </row>
    <row r="498" spans="1:3" x14ac:dyDescent="0.2">
      <c r="A498" s="5" t="s">
        <v>1085</v>
      </c>
      <c r="B498" s="6"/>
      <c r="C498" t="str">
        <f ca="1">IF(COUNTIF(产值及收款计划!C:C,$A498)=0,"需补","")</f>
        <v/>
      </c>
    </row>
    <row r="499" spans="1:3" x14ac:dyDescent="0.2">
      <c r="A499" s="5" t="s">
        <v>1841</v>
      </c>
      <c r="B499" s="6">
        <f>_xlfn.XLOOKUP(A499,[9]【SUIT】合同产值营收表!$B:$B,[9]【SUIT】合同产值营收表!$AN:$AN)</f>
        <v>0</v>
      </c>
      <c r="C499" t="str">
        <f ca="1">IF(COUNTIF(产值及收款计划!C:C,$A499)=0,"需补","")</f>
        <v>需补</v>
      </c>
    </row>
    <row r="500" spans="1:3" x14ac:dyDescent="0.2">
      <c r="A500" s="5" t="s">
        <v>1842</v>
      </c>
      <c r="B500" s="6">
        <f>_xlfn.XLOOKUP(A500,[9]【SUIT】合同产值营收表!$B:$B,[9]【SUIT】合同产值营收表!$AN:$AN)</f>
        <v>0</v>
      </c>
      <c r="C500" t="str">
        <f ca="1">IF(COUNTIF(产值及收款计划!C:C,$A500)=0,"需补","")</f>
        <v>需补</v>
      </c>
    </row>
    <row r="501" spans="1:3" x14ac:dyDescent="0.2">
      <c r="A501" s="5" t="s">
        <v>550</v>
      </c>
      <c r="B501" s="6"/>
      <c r="C501" t="str">
        <f ca="1">IF(COUNTIF(产值及收款计划!C:C,$A501)=0,"需补","")</f>
        <v/>
      </c>
    </row>
    <row r="502" spans="1:3" x14ac:dyDescent="0.2">
      <c r="A502" s="5" t="s">
        <v>1843</v>
      </c>
      <c r="B502" s="6">
        <f>_xlfn.XLOOKUP(A502,[9]【SUIT】合同产值营收表!$B:$B,[9]【SUIT】合同产值营收表!$AN:$AN)</f>
        <v>0</v>
      </c>
      <c r="C502" t="str">
        <f ca="1">IF(COUNTIF(产值及收款计划!C:C,$A502)=0,"需补","")</f>
        <v>需补</v>
      </c>
    </row>
    <row r="503" spans="1:3" x14ac:dyDescent="0.2">
      <c r="A503" s="5" t="s">
        <v>641</v>
      </c>
      <c r="B503" s="6">
        <f>_xlfn.XLOOKUP(A503,[9]【SUIT】合同产值营收表!$B:$B,[9]【SUIT】合同产值营收表!$AN:$AN)</f>
        <v>0</v>
      </c>
      <c r="C503" t="str">
        <f ca="1">IF(COUNTIF(产值及收款计划!C:C,$A503)=0,"需补","")</f>
        <v>需补</v>
      </c>
    </row>
    <row r="504" spans="1:3" x14ac:dyDescent="0.2">
      <c r="A504" s="5" t="s">
        <v>1844</v>
      </c>
      <c r="B504" s="6">
        <f>_xlfn.XLOOKUP(A504,[9]【SUIT】合同产值营收表!$B:$B,[9]【SUIT】合同产值营收表!$AN:$AN)</f>
        <v>0</v>
      </c>
      <c r="C504" t="str">
        <f ca="1">IF(COUNTIF(产值及收款计划!C:C,$A504)=0,"需补","")</f>
        <v>需补</v>
      </c>
    </row>
    <row r="505" spans="1:3" x14ac:dyDescent="0.2">
      <c r="A505" s="5" t="s">
        <v>1845</v>
      </c>
      <c r="B505" s="6">
        <f>_xlfn.XLOOKUP(A505,[9]【SUIT】合同产值营收表!$B:$B,[9]【SUIT】合同产值营收表!$AN:$AN)</f>
        <v>0</v>
      </c>
      <c r="C505" t="str">
        <f ca="1">IF(COUNTIF(产值及收款计划!C:C,$A505)=0,"需补","")</f>
        <v>需补</v>
      </c>
    </row>
    <row r="506" spans="1:3" x14ac:dyDescent="0.2">
      <c r="A506" s="5" t="s">
        <v>915</v>
      </c>
      <c r="B506" s="6"/>
      <c r="C506" t="str">
        <f ca="1">IF(COUNTIF(产值及收款计划!C:C,$A506)=0,"需补","")</f>
        <v/>
      </c>
    </row>
    <row r="507" spans="1:3" x14ac:dyDescent="0.2">
      <c r="A507" s="5" t="s">
        <v>1846</v>
      </c>
      <c r="B507" s="6">
        <f>_xlfn.XLOOKUP(A507,[9]【SUIT】合同产值营收表!$B:$B,[9]【SUIT】合同产值营收表!$AN:$AN)</f>
        <v>0</v>
      </c>
      <c r="C507" t="str">
        <f ca="1">IF(COUNTIF(产值及收款计划!C:C,$A507)=0,"需补","")</f>
        <v>需补</v>
      </c>
    </row>
    <row r="508" spans="1:3" x14ac:dyDescent="0.2">
      <c r="A508" s="5" t="s">
        <v>1847</v>
      </c>
      <c r="B508" s="6">
        <f>_xlfn.XLOOKUP(A508,[9]【SUIT】合同产值营收表!$B:$B,[9]【SUIT】合同产值营收表!$AN:$AN)</f>
        <v>0</v>
      </c>
      <c r="C508" t="str">
        <f ca="1">IF(COUNTIF(产值及收款计划!C:C,$A508)=0,"需补","")</f>
        <v>需补</v>
      </c>
    </row>
    <row r="509" spans="1:3" x14ac:dyDescent="0.2">
      <c r="A509" s="5" t="s">
        <v>1848</v>
      </c>
      <c r="B509" s="6">
        <f>_xlfn.XLOOKUP(A509,[9]【SUIT】合同产值营收表!$B:$B,[9]【SUIT】合同产值营收表!$AN:$AN)</f>
        <v>0</v>
      </c>
      <c r="C509" t="str">
        <f ca="1">IF(COUNTIF(产值及收款计划!C:C,$A509)=0,"需补","")</f>
        <v>需补</v>
      </c>
    </row>
    <row r="510" spans="1:3" x14ac:dyDescent="0.2">
      <c r="A510" s="5" t="s">
        <v>975</v>
      </c>
      <c r="B510" s="6"/>
      <c r="C510" t="str">
        <f ca="1">IF(COUNTIF(产值及收款计划!C:C,$A510)=0,"需补","")</f>
        <v/>
      </c>
    </row>
    <row r="511" spans="1:3" x14ac:dyDescent="0.2">
      <c r="A511" s="5" t="s">
        <v>1849</v>
      </c>
      <c r="B511" s="6"/>
      <c r="C511" t="str">
        <f ca="1">IF(COUNTIF(产值及收款计划!C:C,$A511)=0,"需补","")</f>
        <v/>
      </c>
    </row>
    <row r="512" spans="1:3" x14ac:dyDescent="0.2">
      <c r="A512" s="5" t="s">
        <v>1205</v>
      </c>
      <c r="B512" s="6">
        <f>_xlfn.XLOOKUP(A512,[9]【SUIT】合同产值营收表!$B:$B,[9]【SUIT】合同产值营收表!$AN:$AN)</f>
        <v>0</v>
      </c>
      <c r="C512" t="str">
        <f ca="1">IF(COUNTIF(产值及收款计划!C:C,$A512)=0,"需补","")</f>
        <v>需补</v>
      </c>
    </row>
    <row r="513" spans="1:3" x14ac:dyDescent="0.2">
      <c r="A513" s="5" t="s">
        <v>609</v>
      </c>
      <c r="B513" s="6"/>
      <c r="C513" t="str">
        <f ca="1">IF(COUNTIF(产值及收款计划!C:C,$A513)=0,"需补","")</f>
        <v/>
      </c>
    </row>
    <row r="514" spans="1:3" x14ac:dyDescent="0.2">
      <c r="A514" s="5" t="s">
        <v>1189</v>
      </c>
      <c r="B514" s="6">
        <f>_xlfn.XLOOKUP(A514,[9]【SUIT】合同产值营收表!$B:$B,[9]【SUIT】合同产值营收表!$AN:$AN)</f>
        <v>0</v>
      </c>
      <c r="C514" t="str">
        <f ca="1">IF(COUNTIF(产值及收款计划!C:C,$A514)=0,"需补","")</f>
        <v>需补</v>
      </c>
    </row>
    <row r="515" spans="1:3" x14ac:dyDescent="0.2">
      <c r="A515" s="5" t="s">
        <v>633</v>
      </c>
      <c r="B515" s="6"/>
      <c r="C515" t="str">
        <f ca="1">IF(COUNTIF(产值及收款计划!C:C,$A515)=0,"需补","")</f>
        <v/>
      </c>
    </row>
    <row r="516" spans="1:3" x14ac:dyDescent="0.2">
      <c r="A516" s="5" t="s">
        <v>808</v>
      </c>
      <c r="B516" s="6">
        <f>_xlfn.XLOOKUP(A516,[9]【SUIT】合同产值营收表!$B:$B,[9]【SUIT】合同产值营收表!$AN:$AN)</f>
        <v>0</v>
      </c>
      <c r="C516" t="str">
        <f ca="1">IF(COUNTIF(产值及收款计划!C:C,$A516)=0,"需补","")</f>
        <v>需补</v>
      </c>
    </row>
    <row r="517" spans="1:3" x14ac:dyDescent="0.2">
      <c r="A517" s="5" t="s">
        <v>1850</v>
      </c>
      <c r="B517" s="6">
        <f>_xlfn.XLOOKUP(A517,[9]【SUIT】合同产值营收表!$B:$B,[9]【SUIT】合同产值营收表!$AN:$AN)</f>
        <v>0</v>
      </c>
      <c r="C517" t="str">
        <f ca="1">IF(COUNTIF(产值及收款计划!C:C,$A517)=0,"需补","")</f>
        <v>需补</v>
      </c>
    </row>
    <row r="518" spans="1:3" x14ac:dyDescent="0.2">
      <c r="A518" s="5" t="s">
        <v>654</v>
      </c>
      <c r="B518" s="6"/>
      <c r="C518" t="str">
        <f ca="1">IF(COUNTIF(产值及收款计划!C:C,$A518)=0,"需补","")</f>
        <v/>
      </c>
    </row>
    <row r="519" spans="1:3" x14ac:dyDescent="0.2">
      <c r="A519" s="5" t="s">
        <v>1851</v>
      </c>
      <c r="B519" s="6">
        <f>_xlfn.XLOOKUP(A519,[9]【SUIT】合同产值营收表!$B:$B,[9]【SUIT】合同产值营收表!$AN:$AN)</f>
        <v>0</v>
      </c>
      <c r="C519" t="str">
        <f ca="1">IF(COUNTIF(产值及收款计划!C:C,$A519)=0,"需补","")</f>
        <v>需补</v>
      </c>
    </row>
    <row r="520" spans="1:3" x14ac:dyDescent="0.2">
      <c r="A520" s="5" t="s">
        <v>1245</v>
      </c>
      <c r="B520" s="6"/>
      <c r="C520" t="str">
        <f ca="1">IF(COUNTIF(产值及收款计划!C:C,$A520)=0,"需补","")</f>
        <v/>
      </c>
    </row>
    <row r="521" spans="1:3" x14ac:dyDescent="0.2">
      <c r="A521" s="5" t="s">
        <v>740</v>
      </c>
      <c r="B521" s="6"/>
      <c r="C521" t="str">
        <f ca="1">IF(COUNTIF(产值及收款计划!C:C,$A521)=0,"需补","")</f>
        <v/>
      </c>
    </row>
    <row r="522" spans="1:3" x14ac:dyDescent="0.2">
      <c r="A522" s="5" t="s">
        <v>678</v>
      </c>
      <c r="B522" s="6">
        <f>_xlfn.XLOOKUP(A522,[9]【SUIT】合同产值营收表!$B:$B,[9]【SUIT】合同产值营收表!$AN:$AN)</f>
        <v>0</v>
      </c>
      <c r="C522" t="str">
        <f ca="1">IF(COUNTIF(产值及收款计划!C:C,$A522)=0,"需补","")</f>
        <v>需补</v>
      </c>
    </row>
    <row r="523" spans="1:3" x14ac:dyDescent="0.2">
      <c r="A523" s="5" t="s">
        <v>1852</v>
      </c>
      <c r="B523" s="6">
        <f>_xlfn.XLOOKUP(A523,[9]【SUIT】合同产值营收表!$B:$B,[9]【SUIT】合同产值营收表!$AN:$AN)</f>
        <v>0</v>
      </c>
      <c r="C523" t="str">
        <f ca="1">IF(COUNTIF(产值及收款计划!C:C,$A523)=0,"需补","")</f>
        <v>需补</v>
      </c>
    </row>
    <row r="524" spans="1:3" x14ac:dyDescent="0.2">
      <c r="A524" s="5" t="s">
        <v>1853</v>
      </c>
      <c r="B524" s="6">
        <f>_xlfn.XLOOKUP(A524,[9]【SUIT】合同产值营收表!$B:$B,[9]【SUIT】合同产值营收表!$AN:$AN)</f>
        <v>0</v>
      </c>
      <c r="C524" t="str">
        <f ca="1">IF(COUNTIF(产值及收款计划!C:C,$A524)=0,"需补","")</f>
        <v>需补</v>
      </c>
    </row>
    <row r="525" spans="1:3" x14ac:dyDescent="0.2">
      <c r="A525" s="5" t="s">
        <v>683</v>
      </c>
      <c r="B525" s="6"/>
      <c r="C525" t="str">
        <f ca="1">IF(COUNTIF(产值及收款计划!C:C,$A525)=0,"需补","")</f>
        <v/>
      </c>
    </row>
    <row r="526" spans="1:3" x14ac:dyDescent="0.2">
      <c r="A526" s="5" t="s">
        <v>1854</v>
      </c>
      <c r="B526" s="6">
        <f>_xlfn.XLOOKUP(A526,[9]【SUIT】合同产值营收表!$B:$B,[9]【SUIT】合同产值营收表!$AN:$AN)</f>
        <v>0</v>
      </c>
      <c r="C526" t="str">
        <f ca="1">IF(COUNTIF(产值及收款计划!C:C,$A526)=0,"需补","")</f>
        <v>需补</v>
      </c>
    </row>
    <row r="527" spans="1:3" x14ac:dyDescent="0.2">
      <c r="A527" s="5" t="s">
        <v>1855</v>
      </c>
      <c r="B527" s="6">
        <f>_xlfn.XLOOKUP(A527,[9]【SUIT】合同产值营收表!$B:$B,[9]【SUIT】合同产值营收表!$AN:$AN)</f>
        <v>0</v>
      </c>
      <c r="C527" t="str">
        <f ca="1">IF(COUNTIF(产值及收款计划!C:C,$A527)=0,"需补","")</f>
        <v>需补</v>
      </c>
    </row>
    <row r="528" spans="1:3" x14ac:dyDescent="0.2">
      <c r="A528" s="5" t="s">
        <v>761</v>
      </c>
      <c r="B528" s="6"/>
      <c r="C528" t="str">
        <f ca="1">IF(COUNTIF(产值及收款计划!C:C,$A528)=0,"需补","")</f>
        <v/>
      </c>
    </row>
    <row r="529" spans="1:3" x14ac:dyDescent="0.2">
      <c r="A529" s="5" t="s">
        <v>1197</v>
      </c>
      <c r="B529" s="6">
        <f>_xlfn.XLOOKUP(A529,[9]【SUIT】合同产值营收表!$B:$B,[9]【SUIT】合同产值营收表!$AN:$AN)</f>
        <v>0</v>
      </c>
      <c r="C529" t="str">
        <f ca="1">IF(COUNTIF(产值及收款计划!C:C,$A529)=0,"需补","")</f>
        <v>需补</v>
      </c>
    </row>
    <row r="530" spans="1:3" x14ac:dyDescent="0.2">
      <c r="A530" s="5" t="s">
        <v>599</v>
      </c>
      <c r="B530" s="6"/>
      <c r="C530" t="str">
        <f ca="1">IF(COUNTIF(产值及收款计划!C:C,$A530)=0,"需补","")</f>
        <v/>
      </c>
    </row>
    <row r="531" spans="1:3" x14ac:dyDescent="0.2">
      <c r="A531" s="5" t="s">
        <v>583</v>
      </c>
      <c r="B531" s="6"/>
      <c r="C531" t="str">
        <f ca="1">IF(COUNTIF(产值及收款计划!C:C,$A531)=0,"需补","")</f>
        <v/>
      </c>
    </row>
    <row r="532" spans="1:3" x14ac:dyDescent="0.2">
      <c r="A532" s="5" t="s">
        <v>573</v>
      </c>
      <c r="B532" s="6"/>
      <c r="C532" t="str">
        <f ca="1">IF(COUNTIF(产值及收款计划!C:C,$A532)=0,"需补","")</f>
        <v/>
      </c>
    </row>
    <row r="533" spans="1:3" x14ac:dyDescent="0.2">
      <c r="A533" s="5" t="s">
        <v>1856</v>
      </c>
      <c r="B533" s="6">
        <f>_xlfn.XLOOKUP(A533,[9]【SUIT】合同产值营收表!$B:$B,[9]【SUIT】合同产值营收表!$AN:$AN)</f>
        <v>0</v>
      </c>
      <c r="C533" t="str">
        <f ca="1">IF(COUNTIF(产值及收款计划!C:C,$A533)=0,"需补","")</f>
        <v>需补</v>
      </c>
    </row>
    <row r="534" spans="1:3" x14ac:dyDescent="0.2">
      <c r="A534" s="5" t="s">
        <v>1857</v>
      </c>
      <c r="B534" s="6">
        <f>_xlfn.XLOOKUP(A534,[9]【SUIT】合同产值营收表!$B:$B,[9]【SUIT】合同产值营收表!$AN:$AN)</f>
        <v>0</v>
      </c>
      <c r="C534" t="str">
        <f ca="1">IF(COUNTIF(产值及收款计划!C:C,$A534)=0,"需补","")</f>
        <v>需补</v>
      </c>
    </row>
    <row r="535" spans="1:3" x14ac:dyDescent="0.2">
      <c r="A535" s="5" t="s">
        <v>705</v>
      </c>
      <c r="B535" s="6">
        <f>_xlfn.XLOOKUP(A535,[9]【SUIT】合同产值营收表!$B:$B,[9]【SUIT】合同产值营收表!$AN:$AN)</f>
        <v>-2.80000000003611E-5</v>
      </c>
      <c r="C535" t="str">
        <f ca="1">IF(COUNTIF(产值及收款计划!C:C,$A535)=0,"需补","")</f>
        <v>需补</v>
      </c>
    </row>
    <row r="536" spans="1:3" x14ac:dyDescent="0.2">
      <c r="A536" s="5" t="s">
        <v>619</v>
      </c>
      <c r="B536" s="6"/>
      <c r="C536" t="str">
        <f ca="1">IF(COUNTIF(产值及收款计划!C:C,$A536)=0,"需补","")</f>
        <v/>
      </c>
    </row>
    <row r="537" spans="1:3" x14ac:dyDescent="0.2">
      <c r="A537" s="5" t="s">
        <v>711</v>
      </c>
      <c r="B537" s="6">
        <f>_xlfn.XLOOKUP(A537,[9]【SUIT】合同产值营收表!$B:$B,[9]【SUIT】合同产值营收表!$AN:$AN)</f>
        <v>0</v>
      </c>
      <c r="C537" t="str">
        <f ca="1">IF(COUNTIF(产值及收款计划!C:C,$A537)=0,"需补","")</f>
        <v>需补</v>
      </c>
    </row>
    <row r="538" spans="1:3" x14ac:dyDescent="0.2">
      <c r="A538" s="5" t="s">
        <v>947</v>
      </c>
      <c r="B538" s="6"/>
      <c r="C538" t="str">
        <f ca="1">IF(COUNTIF(产值及收款计划!C:C,$A538)=0,"需补","")</f>
        <v/>
      </c>
    </row>
    <row r="539" spans="1:3" x14ac:dyDescent="0.2">
      <c r="A539" s="5" t="s">
        <v>1858</v>
      </c>
      <c r="B539" s="6">
        <f>_xlfn.XLOOKUP(A539,[9]【SUIT】合同产值营收表!$B:$B,[9]【SUIT】合同产值营收表!$AN:$AN)</f>
        <v>0</v>
      </c>
      <c r="C539" t="str">
        <f ca="1">IF(COUNTIF(产值及收款计划!C:C,$A539)=0,"需补","")</f>
        <v>需补</v>
      </c>
    </row>
    <row r="540" spans="1:3" x14ac:dyDescent="0.2">
      <c r="A540" s="5" t="s">
        <v>1859</v>
      </c>
      <c r="B540" s="6"/>
      <c r="C540" t="str">
        <f ca="1">IF(COUNTIF(产值及收款计划!C:C,$A540)=0,"需补","")</f>
        <v/>
      </c>
    </row>
    <row r="541" spans="1:3" x14ac:dyDescent="0.2">
      <c r="A541" s="5" t="s">
        <v>1860</v>
      </c>
      <c r="B541" s="6">
        <f>_xlfn.XLOOKUP(A541,[9]【SUIT】合同产值营收表!$B:$B,[9]【SUIT】合同产值营收表!$AN:$AN)</f>
        <v>0</v>
      </c>
      <c r="C541" t="str">
        <f ca="1">IF(COUNTIF(产值及收款计划!C:C,$A541)=0,"需补","")</f>
        <v>需补</v>
      </c>
    </row>
    <row r="542" spans="1:3" x14ac:dyDescent="0.2">
      <c r="A542" s="5" t="s">
        <v>1861</v>
      </c>
      <c r="B542" s="6">
        <f>_xlfn.XLOOKUP(A542,[9]【SUIT】合同产值营收表!$B:$B,[9]【SUIT】合同产值营收表!$AN:$AN)</f>
        <v>0</v>
      </c>
      <c r="C542" t="str">
        <f ca="1">IF(COUNTIF(产值及收款计划!C:C,$A542)=0,"需补","")</f>
        <v>需补</v>
      </c>
    </row>
    <row r="543" spans="1:3" x14ac:dyDescent="0.2">
      <c r="A543" s="5" t="s">
        <v>1862</v>
      </c>
      <c r="B543" s="6">
        <f>_xlfn.XLOOKUP(A543,[9]【SUIT】合同产值营收表!$B:$B,[9]【SUIT】合同产值营收表!$AN:$AN)</f>
        <v>0</v>
      </c>
      <c r="C543" t="str">
        <f ca="1">IF(COUNTIF(产值及收款计划!C:C,$A543)=0,"需补","")</f>
        <v>需补</v>
      </c>
    </row>
    <row r="544" spans="1:3" x14ac:dyDescent="0.2">
      <c r="A544" s="5" t="s">
        <v>1863</v>
      </c>
      <c r="B544" s="6">
        <f>_xlfn.XLOOKUP(A544,[9]【SUIT】合同产值营收表!$B:$B,[9]【SUIT】合同产值营收表!$AN:$AN)</f>
        <v>0</v>
      </c>
      <c r="C544" t="str">
        <f ca="1">IF(COUNTIF(产值及收款计划!C:C,$A544)=0,"需补","")</f>
        <v>需补</v>
      </c>
    </row>
    <row r="545" spans="1:3" x14ac:dyDescent="0.2">
      <c r="A545" s="5" t="s">
        <v>726</v>
      </c>
      <c r="B545" s="6"/>
      <c r="C545" t="str">
        <f ca="1">IF(COUNTIF(产值及收款计划!C:C,$A545)=0,"需补","")</f>
        <v/>
      </c>
    </row>
    <row r="546" spans="1:3" x14ac:dyDescent="0.2">
      <c r="A546" s="5" t="s">
        <v>1864</v>
      </c>
      <c r="B546" s="6">
        <f>_xlfn.XLOOKUP(A546,[9]【SUIT】合同产值营收表!$B:$B,[9]【SUIT】合同产值营收表!$AN:$AN)</f>
        <v>0</v>
      </c>
      <c r="C546" t="str">
        <f ca="1">IF(COUNTIF(产值及收款计划!C:C,$A546)=0,"需补","")</f>
        <v>需补</v>
      </c>
    </row>
    <row r="547" spans="1:3" x14ac:dyDescent="0.2">
      <c r="A547" s="5" t="s">
        <v>1865</v>
      </c>
      <c r="B547" s="6">
        <f>_xlfn.XLOOKUP(A547,[9]【SUIT】合同产值营收表!$B:$B,[9]【SUIT】合同产值营收表!$AN:$AN)</f>
        <v>0</v>
      </c>
      <c r="C547" t="str">
        <f ca="1">IF(COUNTIF(产值及收款计划!C:C,$A547)=0,"需补","")</f>
        <v>需补</v>
      </c>
    </row>
    <row r="548" spans="1:3" x14ac:dyDescent="0.2">
      <c r="A548" s="5" t="s">
        <v>1866</v>
      </c>
      <c r="B548" s="6">
        <f>_xlfn.XLOOKUP(A548,[9]【SUIT】合同产值营收表!$B:$B,[9]【SUIT】合同产值营收表!$AN:$AN)</f>
        <v>0</v>
      </c>
      <c r="C548" t="str">
        <f ca="1">IF(COUNTIF(产值及收款计划!C:C,$A548)=0,"需补","")</f>
        <v>需补</v>
      </c>
    </row>
    <row r="549" spans="1:3" x14ac:dyDescent="0.2">
      <c r="A549" s="5" t="s">
        <v>1867</v>
      </c>
      <c r="B549" s="6">
        <f>_xlfn.XLOOKUP(A549,[9]【SUIT】合同产值营收表!$B:$B,[9]【SUIT】合同产值营收表!$AN:$AN)</f>
        <v>0</v>
      </c>
      <c r="C549" t="str">
        <f ca="1">IF(COUNTIF(产值及收款计划!C:C,$A549)=0,"需补","")</f>
        <v>需补</v>
      </c>
    </row>
    <row r="550" spans="1:3" x14ac:dyDescent="0.2">
      <c r="A550" s="5" t="s">
        <v>720</v>
      </c>
      <c r="B550" s="6"/>
      <c r="C550" t="str">
        <f ca="1">IF(COUNTIF(产值及收款计划!C:C,$A550)=0,"需补","")</f>
        <v/>
      </c>
    </row>
    <row r="551" spans="1:3" x14ac:dyDescent="0.2">
      <c r="A551" s="5" t="s">
        <v>628</v>
      </c>
      <c r="B551" s="6"/>
      <c r="C551" t="str">
        <f ca="1">IF(COUNTIF(产值及收款计划!C:C,$A551)=0,"需补","")</f>
        <v/>
      </c>
    </row>
    <row r="552" spans="1:3" x14ac:dyDescent="0.2">
      <c r="A552" s="5" t="s">
        <v>1868</v>
      </c>
      <c r="B552" s="6">
        <f>_xlfn.XLOOKUP(A552,[9]【SUIT】合同产值营收表!$B:$B,[9]【SUIT】合同产值营收表!$AN:$AN)</f>
        <v>0</v>
      </c>
      <c r="C552" t="str">
        <f ca="1">IF(COUNTIF(产值及收款计划!C:C,$A552)=0,"需补","")</f>
        <v>需补</v>
      </c>
    </row>
    <row r="553" spans="1:3" x14ac:dyDescent="0.2">
      <c r="A553" s="5" t="s">
        <v>1869</v>
      </c>
      <c r="B553" s="6">
        <f>_xlfn.XLOOKUP(A553,[9]【SUIT】合同产值营收表!$B:$B,[9]【SUIT】合同产值营收表!$AN:$AN)</f>
        <v>0</v>
      </c>
      <c r="C553" t="str">
        <f ca="1">IF(COUNTIF(产值及收款计划!C:C,$A553)=0,"需补","")</f>
        <v>需补</v>
      </c>
    </row>
    <row r="554" spans="1:3" x14ac:dyDescent="0.2">
      <c r="A554" s="5" t="s">
        <v>1870</v>
      </c>
      <c r="B554" s="6">
        <f>_xlfn.XLOOKUP(A554,[9]【SUIT】合同产值营收表!$B:$B,[9]【SUIT】合同产值营收表!$AN:$AN)</f>
        <v>0</v>
      </c>
      <c r="C554" t="str">
        <f ca="1">IF(COUNTIF(产值及收款计划!C:C,$A554)=0,"需补","")</f>
        <v>需补</v>
      </c>
    </row>
    <row r="555" spans="1:3" x14ac:dyDescent="0.2">
      <c r="A555" s="5" t="s">
        <v>1871</v>
      </c>
      <c r="B555" s="6">
        <f>_xlfn.XLOOKUP(A555,[9]【SUIT】合同产值营收表!$B:$B,[9]【SUIT】合同产值营收表!$AN:$AN)</f>
        <v>0</v>
      </c>
      <c r="C555" t="str">
        <f ca="1">IF(COUNTIF(产值及收款计划!C:C,$A555)=0,"需补","")</f>
        <v>需补</v>
      </c>
    </row>
    <row r="556" spans="1:3" x14ac:dyDescent="0.2">
      <c r="A556" s="5" t="s">
        <v>1872</v>
      </c>
      <c r="B556" s="6">
        <f>_xlfn.XLOOKUP(A556,[9]【SUIT】合同产值营收表!$B:$B,[9]【SUIT】合同产值营收表!$AN:$AN)</f>
        <v>0</v>
      </c>
      <c r="C556" t="str">
        <f ca="1">IF(COUNTIF(产值及收款计划!C:C,$A556)=0,"需补","")</f>
        <v>需补</v>
      </c>
    </row>
    <row r="557" spans="1:3" x14ac:dyDescent="0.2">
      <c r="A557" s="5" t="s">
        <v>955</v>
      </c>
      <c r="B557" s="6"/>
      <c r="C557" t="str">
        <f ca="1">IF(COUNTIF(产值及收款计划!C:C,$A557)=0,"需补","")</f>
        <v/>
      </c>
    </row>
    <row r="558" spans="1:3" x14ac:dyDescent="0.2">
      <c r="A558" s="5" t="s">
        <v>696</v>
      </c>
      <c r="B558" s="6"/>
      <c r="C558" t="str">
        <f ca="1">IF(COUNTIF(产值及收款计划!C:C,$A558)=0,"需补","")</f>
        <v/>
      </c>
    </row>
    <row r="559" spans="1:3" x14ac:dyDescent="0.2">
      <c r="A559" s="5" t="s">
        <v>817</v>
      </c>
      <c r="B559" s="6"/>
      <c r="C559" t="str">
        <f ca="1">IF(COUNTIF(产值及收款计划!C:C,$A559)=0,"需补","")</f>
        <v/>
      </c>
    </row>
    <row r="560" spans="1:3" x14ac:dyDescent="0.2">
      <c r="A560" s="5" t="s">
        <v>1873</v>
      </c>
      <c r="B560" s="6"/>
      <c r="C560" t="str">
        <f ca="1">IF(COUNTIF(产值及收款计划!C:C,$A560)=0,"需补","")</f>
        <v/>
      </c>
    </row>
    <row r="561" spans="1:3" x14ac:dyDescent="0.2">
      <c r="A561" s="5" t="s">
        <v>428</v>
      </c>
      <c r="B561" s="6"/>
      <c r="C561" t="str">
        <f ca="1">IF(COUNTIF(产值及收款计划!C:C,$A561)=0,"需补","")</f>
        <v/>
      </c>
    </row>
    <row r="562" spans="1:3" x14ac:dyDescent="0.2">
      <c r="A562" s="5" t="s">
        <v>639</v>
      </c>
      <c r="B562" s="6"/>
      <c r="C562" t="str">
        <f ca="1">IF(COUNTIF(产值及收款计划!C:C,$A562)=0,"需补","")</f>
        <v/>
      </c>
    </row>
    <row r="563" spans="1:3" x14ac:dyDescent="0.2">
      <c r="A563" s="5" t="s">
        <v>855</v>
      </c>
      <c r="B563" s="6"/>
      <c r="C563" t="str">
        <f ca="1">IF(COUNTIF(产值及收款计划!C:C,$A563)=0,"需补","")</f>
        <v/>
      </c>
    </row>
    <row r="564" spans="1:3" x14ac:dyDescent="0.2">
      <c r="A564" s="5" t="s">
        <v>1874</v>
      </c>
      <c r="B564" s="6"/>
      <c r="C564" t="str">
        <f ca="1">IF(COUNTIF(产值及收款计划!C:C,$A564)=0,"需补","")</f>
        <v/>
      </c>
    </row>
    <row r="565" spans="1:3" x14ac:dyDescent="0.2">
      <c r="A565" s="5" t="s">
        <v>703</v>
      </c>
      <c r="B565" s="6"/>
      <c r="C565" t="str">
        <f ca="1">IF(COUNTIF(产值及收款计划!C:C,$A565)=0,"需补","")</f>
        <v/>
      </c>
    </row>
    <row r="566" spans="1:3" x14ac:dyDescent="0.2">
      <c r="A566" s="5" t="s">
        <v>360</v>
      </c>
      <c r="B566" s="6"/>
      <c r="C566" t="str">
        <f ca="1">IF(COUNTIF(产值及收款计划!C:C,$A566)=0,"需补","")</f>
        <v/>
      </c>
    </row>
    <row r="567" spans="1:3" x14ac:dyDescent="0.2">
      <c r="A567" s="5" t="s">
        <v>1875</v>
      </c>
      <c r="B567" s="6">
        <f>_xlfn.XLOOKUP(A567,[9]【SUIT】合同产值营收表!$B:$B,[9]【SUIT】合同产值营收表!$AN:$AN)</f>
        <v>0</v>
      </c>
      <c r="C567" t="str">
        <f ca="1">IF(COUNTIF(产值及收款计划!C:C,$A567)=0,"需补","")</f>
        <v>需补</v>
      </c>
    </row>
    <row r="568" spans="1:3" x14ac:dyDescent="0.2">
      <c r="A568" s="5" t="s">
        <v>718</v>
      </c>
      <c r="B568" s="6"/>
      <c r="C568" t="str">
        <f ca="1">IF(COUNTIF(产值及收款计划!C:C,$A568)=0,"需补","")</f>
        <v/>
      </c>
    </row>
    <row r="569" spans="1:3" x14ac:dyDescent="0.2">
      <c r="A569" s="5" t="s">
        <v>790</v>
      </c>
      <c r="B569" s="6"/>
      <c r="C569" t="str">
        <f ca="1">IF(COUNTIF(产值及收款计划!C:C,$A569)=0,"需补","")</f>
        <v/>
      </c>
    </row>
    <row r="570" spans="1:3" x14ac:dyDescent="0.2">
      <c r="A570" s="5" t="s">
        <v>1876</v>
      </c>
      <c r="B570" s="6">
        <f>_xlfn.XLOOKUP(A570,[9]【SUIT】合同产值营收表!$B:$B,[9]【SUIT】合同产值营收表!$AN:$AN)</f>
        <v>0</v>
      </c>
      <c r="C570" t="str">
        <f ca="1">IF(COUNTIF(产值及收款计划!C:C,$A570)=0,"需补","")</f>
        <v>需补</v>
      </c>
    </row>
    <row r="571" spans="1:3" x14ac:dyDescent="0.2">
      <c r="A571" s="5" t="s">
        <v>1877</v>
      </c>
      <c r="B571" s="6">
        <f>_xlfn.XLOOKUP(A571,[9]【SUIT】合同产值营收表!$B:$B,[9]【SUIT】合同产值营收表!$AN:$AN)</f>
        <v>0</v>
      </c>
      <c r="C571" t="str">
        <f ca="1">IF(COUNTIF(产值及收款计划!C:C,$A571)=0,"需补","")</f>
        <v>需补</v>
      </c>
    </row>
    <row r="572" spans="1:3" x14ac:dyDescent="0.2">
      <c r="A572" s="5" t="s">
        <v>894</v>
      </c>
      <c r="B572" s="6"/>
      <c r="C572" t="str">
        <f ca="1">IF(COUNTIF(产值及收款计划!C:C,$A572)=0,"需补","")</f>
        <v/>
      </c>
    </row>
    <row r="573" spans="1:3" x14ac:dyDescent="0.2">
      <c r="A573" s="5" t="s">
        <v>883</v>
      </c>
      <c r="B573" s="6">
        <f>_xlfn.XLOOKUP(A573,[9]【SUIT】合同产值营收表!$B:$B,[9]【SUIT】合同产值营收表!$AN:$AN)</f>
        <v>0</v>
      </c>
      <c r="C573" t="str">
        <f ca="1">IF(COUNTIF(产值及收款计划!C:C,$A573)=0,"需补","")</f>
        <v>需补</v>
      </c>
    </row>
    <row r="574" spans="1:3" x14ac:dyDescent="0.2">
      <c r="A574" s="5" t="s">
        <v>1878</v>
      </c>
      <c r="B574" s="6">
        <f>_xlfn.XLOOKUP(A574,[9]【SUIT】合同产值营收表!$B:$B,[9]【SUIT】合同产值营收表!$AN:$AN)</f>
        <v>0</v>
      </c>
      <c r="C574" t="str">
        <f ca="1">IF(COUNTIF(产值及收款计划!C:C,$A574)=0,"需补","")</f>
        <v>需补</v>
      </c>
    </row>
    <row r="575" spans="1:3" x14ac:dyDescent="0.2">
      <c r="A575" s="5" t="s">
        <v>751</v>
      </c>
      <c r="B575" s="6"/>
      <c r="C575" t="str">
        <f ca="1">IF(COUNTIF(产值及收款计划!C:C,$A575)=0,"需补","")</f>
        <v/>
      </c>
    </row>
    <row r="576" spans="1:3" x14ac:dyDescent="0.2">
      <c r="A576" s="5" t="s">
        <v>1879</v>
      </c>
      <c r="B576" s="6">
        <f>_xlfn.XLOOKUP(A576,[9]【SUIT】合同产值营收表!$B:$B,[9]【SUIT】合同产值营收表!$AN:$AN)</f>
        <v>0</v>
      </c>
      <c r="C576" t="str">
        <f ca="1">IF(COUNTIF(产值及收款计划!C:C,$A576)=0,"需补","")</f>
        <v>需补</v>
      </c>
    </row>
    <row r="577" spans="1:3" x14ac:dyDescent="0.2">
      <c r="A577" s="5" t="s">
        <v>662</v>
      </c>
      <c r="B577" s="6"/>
      <c r="C577" t="str">
        <f ca="1">IF(COUNTIF(产值及收款计划!C:C,$A577)=0,"需补","")</f>
        <v/>
      </c>
    </row>
    <row r="578" spans="1:3" x14ac:dyDescent="0.2">
      <c r="A578" s="5" t="s">
        <v>948</v>
      </c>
      <c r="B578" s="6">
        <f>_xlfn.XLOOKUP(A578,[9]【SUIT】合同产值营收表!$B:$B,[9]【SUIT】合同产值营收表!$AN:$AN)</f>
        <v>0</v>
      </c>
      <c r="C578" t="str">
        <f ca="1">IF(COUNTIF(产值及收款计划!C:C,$A578)=0,"需补","")</f>
        <v>需补</v>
      </c>
    </row>
    <row r="579" spans="1:3" x14ac:dyDescent="0.2">
      <c r="A579" s="5" t="s">
        <v>1288</v>
      </c>
      <c r="B579" s="6">
        <f>_xlfn.XLOOKUP(A579,[9]【SUIT】合同产值营收表!$B:$B,[9]【SUIT】合同产值营收表!$AN:$AN)</f>
        <v>0</v>
      </c>
      <c r="C579" t="str">
        <f ca="1">IF(COUNTIF(产值及收款计划!C:C,$A579)=0,"需补","")</f>
        <v>需补</v>
      </c>
    </row>
    <row r="580" spans="1:3" x14ac:dyDescent="0.2">
      <c r="A580" s="5" t="s">
        <v>1880</v>
      </c>
      <c r="B580" s="6">
        <f>_xlfn.XLOOKUP(A580,[9]【SUIT】合同产值营收表!$B:$B,[9]【SUIT】合同产值营收表!$AN:$AN)</f>
        <v>0</v>
      </c>
      <c r="C580" t="str">
        <f ca="1">IF(COUNTIF(产值及收款计划!C:C,$A580)=0,"需补","")</f>
        <v>需补</v>
      </c>
    </row>
    <row r="581" spans="1:3" x14ac:dyDescent="0.2">
      <c r="A581" s="5" t="s">
        <v>1881</v>
      </c>
      <c r="B581" s="6">
        <f>_xlfn.XLOOKUP(A581,[9]【SUIT】合同产值营收表!$B:$B,[9]【SUIT】合同产值营收表!$AN:$AN)</f>
        <v>0</v>
      </c>
      <c r="C581" t="str">
        <f ca="1">IF(COUNTIF(产值及收款计划!C:C,$A581)=0,"需补","")</f>
        <v>需补</v>
      </c>
    </row>
    <row r="582" spans="1:3" x14ac:dyDescent="0.2">
      <c r="A582" s="5" t="s">
        <v>1882</v>
      </c>
      <c r="B582" s="6">
        <f>_xlfn.XLOOKUP(A582,[9]【SUIT】合同产值营收表!$B:$B,[9]【SUIT】合同产值营收表!$AN:$AN)</f>
        <v>0</v>
      </c>
      <c r="C582" t="str">
        <f ca="1">IF(COUNTIF(产值及收款计划!C:C,$A582)=0,"需补","")</f>
        <v>需补</v>
      </c>
    </row>
    <row r="583" spans="1:3" x14ac:dyDescent="0.2">
      <c r="A583" s="5" t="s">
        <v>1287</v>
      </c>
      <c r="B583" s="6">
        <f>_xlfn.XLOOKUP(A583,[9]【SUIT】合同产值营收表!$B:$B,[9]【SUIT】合同产值营收表!$AN:$AN)</f>
        <v>0</v>
      </c>
      <c r="C583" t="str">
        <f ca="1">IF(COUNTIF(产值及收款计划!C:C,$A583)=0,"需补","")</f>
        <v>需补</v>
      </c>
    </row>
    <row r="584" spans="1:3" x14ac:dyDescent="0.2">
      <c r="A584" s="5" t="s">
        <v>1883</v>
      </c>
      <c r="B584" s="6"/>
      <c r="C584" t="str">
        <f ca="1">IF(COUNTIF(产值及收款计划!C:C,$A584)=0,"需补","")</f>
        <v/>
      </c>
    </row>
    <row r="585" spans="1:3" x14ac:dyDescent="0.2">
      <c r="A585" s="5" t="s">
        <v>911</v>
      </c>
      <c r="B585" s="6">
        <f>_xlfn.XLOOKUP(A585,[9]【SUIT】合同产值营收表!$B:$B,[9]【SUIT】合同产值营收表!$AN:$AN)</f>
        <v>0</v>
      </c>
      <c r="C585" t="str">
        <f ca="1">IF(COUNTIF(产值及收款计划!C:C,$A585)=0,"需补","")</f>
        <v>需补</v>
      </c>
    </row>
    <row r="586" spans="1:3" x14ac:dyDescent="0.2">
      <c r="A586" s="5" t="s">
        <v>1884</v>
      </c>
      <c r="B586" s="6">
        <f>_xlfn.XLOOKUP(A586,[9]【SUIT】合同产值营收表!$B:$B,[9]【SUIT】合同产值营收表!$AN:$AN)</f>
        <v>0</v>
      </c>
      <c r="C586" t="str">
        <f ca="1">IF(COUNTIF(产值及收款计划!C:C,$A586)=0,"需补","")</f>
        <v>需补</v>
      </c>
    </row>
    <row r="587" spans="1:3" x14ac:dyDescent="0.2">
      <c r="A587" s="5" t="s">
        <v>1885</v>
      </c>
      <c r="B587" s="6">
        <f>_xlfn.XLOOKUP(A587,[9]【SUIT】合同产值营收表!$B:$B,[9]【SUIT】合同产值营收表!$AN:$AN)</f>
        <v>0</v>
      </c>
      <c r="C587" t="str">
        <f ca="1">IF(COUNTIF(产值及收款计划!C:C,$A587)=0,"需补","")</f>
        <v>需补</v>
      </c>
    </row>
    <row r="588" spans="1:3" x14ac:dyDescent="0.2">
      <c r="A588" s="5" t="s">
        <v>1886</v>
      </c>
      <c r="B588" s="6">
        <f>_xlfn.XLOOKUP(A588,[9]【SUIT】合同产值营收表!$B:$B,[9]【SUIT】合同产值营收表!$AN:$AN)</f>
        <v>0</v>
      </c>
      <c r="C588" t="str">
        <f ca="1">IF(COUNTIF(产值及收款计划!C:C,$A588)=0,"需补","")</f>
        <v>需补</v>
      </c>
    </row>
    <row r="589" spans="1:3" x14ac:dyDescent="0.2">
      <c r="A589" s="5" t="s">
        <v>1887</v>
      </c>
      <c r="B589" s="6">
        <f>_xlfn.XLOOKUP(A589,[9]【SUIT】合同产值营收表!$B:$B,[9]【SUIT】合同产值营收表!$AN:$AN)</f>
        <v>0</v>
      </c>
      <c r="C589" t="str">
        <f ca="1">IF(COUNTIF(产值及收款计划!C:C,$A589)=0,"需补","")</f>
        <v>需补</v>
      </c>
    </row>
    <row r="590" spans="1:3" x14ac:dyDescent="0.2">
      <c r="A590" s="5" t="s">
        <v>1888</v>
      </c>
      <c r="B590" s="6">
        <f>_xlfn.XLOOKUP(A590,[9]【SUIT】合同产值营收表!$B:$B,[9]【SUIT】合同产值营收表!$AN:$AN)</f>
        <v>0</v>
      </c>
      <c r="C590" t="str">
        <f ca="1">IF(COUNTIF(产值及收款计划!C:C,$A590)=0,"需补","")</f>
        <v>需补</v>
      </c>
    </row>
    <row r="591" spans="1:3" x14ac:dyDescent="0.2">
      <c r="A591" s="5" t="s">
        <v>1889</v>
      </c>
      <c r="B591" s="6">
        <f>_xlfn.XLOOKUP(A591,[9]【SUIT】合同产值营收表!$B:$B,[9]【SUIT】合同产值营收表!$AN:$AN)</f>
        <v>0</v>
      </c>
      <c r="C591" t="str">
        <f ca="1">IF(COUNTIF(产值及收款计划!C:C,$A591)=0,"需补","")</f>
        <v>需补</v>
      </c>
    </row>
    <row r="592" spans="1:3" x14ac:dyDescent="0.2">
      <c r="A592" s="5" t="s">
        <v>876</v>
      </c>
      <c r="B592" s="6"/>
      <c r="C592" t="str">
        <f ca="1">IF(COUNTIF(产值及收款计划!C:C,$A592)=0,"需补","")</f>
        <v/>
      </c>
    </row>
    <row r="593" spans="1:3" x14ac:dyDescent="0.2">
      <c r="A593" s="5" t="s">
        <v>1890</v>
      </c>
      <c r="B593" s="6">
        <f>_xlfn.XLOOKUP(A593,[9]【SUIT】合同产值营收表!$B:$B,[9]【SUIT】合同产值营收表!$AN:$AN)</f>
        <v>0</v>
      </c>
      <c r="C593" t="str">
        <f ca="1">IF(COUNTIF(产值及收款计划!C:C,$A593)=0,"需补","")</f>
        <v>需补</v>
      </c>
    </row>
    <row r="594" spans="1:3" x14ac:dyDescent="0.2">
      <c r="A594" s="5" t="s">
        <v>1891</v>
      </c>
      <c r="B594" s="6">
        <f>_xlfn.XLOOKUP(A594,[9]【SUIT】合同产值营收表!$B:$B,[9]【SUIT】合同产值营收表!$AN:$AN)</f>
        <v>0</v>
      </c>
      <c r="C594" t="str">
        <f ca="1">IF(COUNTIF(产值及收款计划!C:C,$A594)=0,"需补","")</f>
        <v>需补</v>
      </c>
    </row>
    <row r="595" spans="1:3" x14ac:dyDescent="0.2">
      <c r="A595" s="5" t="s">
        <v>1892</v>
      </c>
      <c r="B595" s="6">
        <f>_xlfn.XLOOKUP(A595,[9]【SUIT】合同产值营收表!$B:$B,[9]【SUIT】合同产值营收表!$AN:$AN)</f>
        <v>0</v>
      </c>
      <c r="C595" t="str">
        <f ca="1">IF(COUNTIF(产值及收款计划!C:C,$A595)=0,"需补","")</f>
        <v>需补</v>
      </c>
    </row>
    <row r="596" spans="1:3" x14ac:dyDescent="0.2">
      <c r="A596" s="5" t="s">
        <v>1893</v>
      </c>
      <c r="B596" s="6">
        <f>_xlfn.XLOOKUP(A596,[9]【SUIT】合同产值营收表!$B:$B,[9]【SUIT】合同产值营收表!$AN:$AN)</f>
        <v>0</v>
      </c>
      <c r="C596" t="str">
        <f ca="1">IF(COUNTIF(产值及收款计划!C:C,$A596)=0,"需补","")</f>
        <v>需补</v>
      </c>
    </row>
    <row r="597" spans="1:3" x14ac:dyDescent="0.2">
      <c r="A597" s="5" t="s">
        <v>1115</v>
      </c>
      <c r="B597" s="6"/>
      <c r="C597" t="str">
        <f ca="1">IF(COUNTIF(产值及收款计划!C:C,$A597)=0,"需补","")</f>
        <v/>
      </c>
    </row>
    <row r="598" spans="1:3" x14ac:dyDescent="0.2">
      <c r="A598" s="5" t="s">
        <v>555</v>
      </c>
      <c r="B598" s="6"/>
      <c r="C598" t="str">
        <f ca="1">IF(COUNTIF(产值及收款计划!C:C,$A598)=0,"需补","")</f>
        <v/>
      </c>
    </row>
    <row r="599" spans="1:3" x14ac:dyDescent="0.2">
      <c r="A599" s="5" t="s">
        <v>1894</v>
      </c>
      <c r="B599" s="6">
        <f>_xlfn.XLOOKUP(A599,[9]【SUIT】合同产值营收表!$B:$B,[9]【SUIT】合同产值营收表!$AN:$AN)</f>
        <v>0</v>
      </c>
      <c r="C599" t="str">
        <f ca="1">IF(COUNTIF(产值及收款计划!C:C,$A599)=0,"需补","")</f>
        <v>需补</v>
      </c>
    </row>
    <row r="600" spans="1:3" x14ac:dyDescent="0.2">
      <c r="A600" s="5" t="s">
        <v>1895</v>
      </c>
      <c r="B600" s="6">
        <f>_xlfn.XLOOKUP(A600,[9]【SUIT】合同产值营收表!$B:$B,[9]【SUIT】合同产值营收表!$AN:$AN)</f>
        <v>0</v>
      </c>
      <c r="C600" t="str">
        <f ca="1">IF(COUNTIF(产值及收款计划!C:C,$A600)=0,"需补","")</f>
        <v>需补</v>
      </c>
    </row>
    <row r="601" spans="1:3" x14ac:dyDescent="0.2">
      <c r="A601" s="5" t="s">
        <v>1896</v>
      </c>
      <c r="B601" s="6">
        <f>_xlfn.XLOOKUP(A601,[9]【SUIT】合同产值营收表!$B:$B,[9]【SUIT】合同产值营收表!$AN:$AN)</f>
        <v>0</v>
      </c>
      <c r="C601" t="str">
        <f ca="1">IF(COUNTIF(产值及收款计划!C:C,$A601)=0,"需补","")</f>
        <v>需补</v>
      </c>
    </row>
    <row r="602" spans="1:3" x14ac:dyDescent="0.2">
      <c r="A602" s="5" t="s">
        <v>1056</v>
      </c>
      <c r="B602" s="6">
        <f>_xlfn.XLOOKUP(A602,[9]【SUIT】合同产值营收表!$B:$B,[9]【SUIT】合同产值营收表!$AN:$AN)</f>
        <v>0</v>
      </c>
      <c r="C602" t="str">
        <f ca="1">IF(COUNTIF(产值及收款计划!C:C,$A602)=0,"需补","")</f>
        <v>需补</v>
      </c>
    </row>
    <row r="603" spans="1:3" x14ac:dyDescent="0.2">
      <c r="A603" s="5" t="s">
        <v>893</v>
      </c>
      <c r="B603" s="6"/>
      <c r="C603" t="str">
        <f ca="1">IF(COUNTIF(产值及收款计划!C:C,$A603)=0,"需补","")</f>
        <v/>
      </c>
    </row>
    <row r="604" spans="1:3" x14ac:dyDescent="0.2">
      <c r="A604" s="5" t="s">
        <v>1897</v>
      </c>
      <c r="B604" s="6"/>
      <c r="C604" t="str">
        <f ca="1">IF(COUNTIF(产值及收款计划!C:C,$A604)=0,"需补","")</f>
        <v/>
      </c>
    </row>
    <row r="605" spans="1:3" x14ac:dyDescent="0.2">
      <c r="A605" s="5" t="s">
        <v>908</v>
      </c>
      <c r="B605" s="6"/>
      <c r="C605" t="str">
        <f ca="1">IF(COUNTIF(产值及收款计划!C:C,$A605)=0,"需补","")</f>
        <v/>
      </c>
    </row>
    <row r="606" spans="1:3" x14ac:dyDescent="0.2">
      <c r="A606" s="5" t="s">
        <v>831</v>
      </c>
      <c r="B606" s="6">
        <f>_xlfn.XLOOKUP(A606,[9]【SUIT】合同产值营收表!$B:$B,[9]【SUIT】合同产值营收表!$AN:$AN)</f>
        <v>0</v>
      </c>
      <c r="C606" t="str">
        <f ca="1">IF(COUNTIF(产值及收款计划!C:C,$A606)=0,"需补","")</f>
        <v>需补</v>
      </c>
    </row>
    <row r="607" spans="1:3" x14ac:dyDescent="0.2">
      <c r="A607" s="5" t="s">
        <v>1898</v>
      </c>
      <c r="B607" s="6">
        <f>_xlfn.XLOOKUP(A607,[9]【SUIT】合同产值营收表!$B:$B,[9]【SUIT】合同产值营收表!$AN:$AN)</f>
        <v>0</v>
      </c>
      <c r="C607" t="str">
        <f ca="1">IF(COUNTIF(产值及收款计划!C:C,$A607)=0,"需补","")</f>
        <v>需补</v>
      </c>
    </row>
    <row r="608" spans="1:3" x14ac:dyDescent="0.2">
      <c r="A608" s="5" t="s">
        <v>1899</v>
      </c>
      <c r="B608" s="6">
        <f>_xlfn.XLOOKUP(A608,[9]【SUIT】合同产值营收表!$B:$B,[9]【SUIT】合同产值营收表!$AN:$AN)</f>
        <v>0</v>
      </c>
      <c r="C608" t="str">
        <f ca="1">IF(COUNTIF(产值及收款计划!C:C,$A608)=0,"需补","")</f>
        <v>需补</v>
      </c>
    </row>
    <row r="609" spans="1:3" x14ac:dyDescent="0.2">
      <c r="A609" s="5" t="s">
        <v>1900</v>
      </c>
      <c r="B609" s="6">
        <f>_xlfn.XLOOKUP(A609,[9]【SUIT】合同产值营收表!$B:$B,[9]【SUIT】合同产值营收表!$AN:$AN)</f>
        <v>0</v>
      </c>
      <c r="C609" t="str">
        <f ca="1">IF(COUNTIF(产值及收款计划!C:C,$A609)=0,"需补","")</f>
        <v>需补</v>
      </c>
    </row>
    <row r="610" spans="1:3" x14ac:dyDescent="0.2">
      <c r="A610" s="5" t="s">
        <v>1901</v>
      </c>
      <c r="B610" s="6">
        <f>_xlfn.XLOOKUP(A610,[9]【SUIT】合同产值营收表!$B:$B,[9]【SUIT】合同产值营收表!$AN:$AN)</f>
        <v>0</v>
      </c>
      <c r="C610" t="str">
        <f ca="1">IF(COUNTIF(产值及收款计划!C:C,$A610)=0,"需补","")</f>
        <v>需补</v>
      </c>
    </row>
    <row r="611" spans="1:3" x14ac:dyDescent="0.2">
      <c r="A611" s="5" t="s">
        <v>1902</v>
      </c>
      <c r="B611" s="6">
        <f>_xlfn.XLOOKUP(A611,[9]【SUIT】合同产值营收表!$B:$B,[9]【SUIT】合同产值营收表!$AN:$AN)</f>
        <v>0</v>
      </c>
      <c r="C611" t="str">
        <f ca="1">IF(COUNTIF(产值及收款计划!C:C,$A611)=0,"需补","")</f>
        <v>需补</v>
      </c>
    </row>
    <row r="612" spans="1:3" x14ac:dyDescent="0.2">
      <c r="A612" s="5" t="s">
        <v>745</v>
      </c>
      <c r="B612" s="6"/>
      <c r="C612" t="str">
        <f ca="1">IF(COUNTIF(产值及收款计划!C:C,$A612)=0,"需补","")</f>
        <v/>
      </c>
    </row>
    <row r="613" spans="1:3" x14ac:dyDescent="0.2">
      <c r="A613" s="5" t="s">
        <v>1903</v>
      </c>
      <c r="B613" s="6"/>
      <c r="C613" t="str">
        <f ca="1">IF(COUNTIF(产值及收款计划!C:C,$A613)=0,"需补","")</f>
        <v/>
      </c>
    </row>
    <row r="614" spans="1:3" x14ac:dyDescent="0.2">
      <c r="A614" s="5" t="s">
        <v>852</v>
      </c>
      <c r="B614" s="6"/>
      <c r="C614" t="str">
        <f ca="1">IF(COUNTIF(产值及收款计划!C:C,$A614)=0,"需补","")</f>
        <v/>
      </c>
    </row>
    <row r="615" spans="1:3" x14ac:dyDescent="0.2">
      <c r="A615" s="5" t="s">
        <v>1075</v>
      </c>
      <c r="B615" s="6">
        <f>_xlfn.XLOOKUP(A615,[9]【SUIT】合同产值营收表!$B:$B,[9]【SUIT】合同产值营收表!$AN:$AN)</f>
        <v>0</v>
      </c>
      <c r="C615" t="str">
        <f ca="1">IF(COUNTIF(产值及收款计划!C:C,$A615)=0,"需补","")</f>
        <v>需补</v>
      </c>
    </row>
    <row r="616" spans="1:3" x14ac:dyDescent="0.2">
      <c r="A616" s="5" t="s">
        <v>1191</v>
      </c>
      <c r="B616" s="6">
        <f>_xlfn.XLOOKUP(A616,[9]【SUIT】合同产值营收表!$B:$B,[9]【SUIT】合同产值营收表!$AN:$AN)</f>
        <v>0</v>
      </c>
      <c r="C616" t="str">
        <f ca="1">IF(COUNTIF(产值及收款计划!C:C,$A616)=0,"需补","")</f>
        <v>需补</v>
      </c>
    </row>
    <row r="617" spans="1:3" x14ac:dyDescent="0.2">
      <c r="A617" s="5" t="s">
        <v>918</v>
      </c>
      <c r="B617" s="6">
        <f>_xlfn.XLOOKUP(A617,[9]【SUIT】合同产值营收表!$B:$B,[9]【SUIT】合同产值营收表!$AN:$AN)</f>
        <v>0</v>
      </c>
      <c r="C617" t="str">
        <f ca="1">IF(COUNTIF(产值及收款计划!C:C,$A617)=0,"需补","")</f>
        <v>需补</v>
      </c>
    </row>
    <row r="618" spans="1:3" x14ac:dyDescent="0.2">
      <c r="A618" s="5" t="s">
        <v>958</v>
      </c>
      <c r="B618" s="6">
        <f>_xlfn.XLOOKUP(A618,[9]【SUIT】合同产值营收表!$B:$B,[9]【SUIT】合同产值营收表!$AN:$AN)</f>
        <v>0</v>
      </c>
      <c r="C618" t="str">
        <f ca="1">IF(COUNTIF(产值及收款计划!C:C,$A618)=0,"需补","")</f>
        <v>需补</v>
      </c>
    </row>
    <row r="619" spans="1:3" x14ac:dyDescent="0.2">
      <c r="A619" s="5" t="s">
        <v>960</v>
      </c>
      <c r="B619" s="6">
        <f>_xlfn.XLOOKUP(A619,[9]【SUIT】合同产值营收表!$B:$B,[9]【SUIT】合同产值营收表!$AN:$AN)</f>
        <v>0</v>
      </c>
      <c r="C619" t="str">
        <f ca="1">IF(COUNTIF(产值及收款计划!C:C,$A619)=0,"需补","")</f>
        <v>需补</v>
      </c>
    </row>
    <row r="620" spans="1:3" x14ac:dyDescent="0.2">
      <c r="A620" s="5" t="s">
        <v>1904</v>
      </c>
      <c r="B620" s="6">
        <f>_xlfn.XLOOKUP(A620,[9]【SUIT】合同产值营收表!$B:$B,[9]【SUIT】合同产值营收表!$AN:$AN)</f>
        <v>0</v>
      </c>
      <c r="C620" t="str">
        <f ca="1">IF(COUNTIF(产值及收款计划!C:C,$A620)=0,"需补","")</f>
        <v>需补</v>
      </c>
    </row>
    <row r="621" spans="1:3" x14ac:dyDescent="0.2">
      <c r="A621" s="5" t="s">
        <v>782</v>
      </c>
      <c r="B621" s="6"/>
      <c r="C621" t="str">
        <f ca="1">IF(COUNTIF(产值及收款计划!C:C,$A621)=0,"需补","")</f>
        <v/>
      </c>
    </row>
    <row r="622" spans="1:3" x14ac:dyDescent="0.2">
      <c r="A622" s="5" t="s">
        <v>1905</v>
      </c>
      <c r="B622" s="6">
        <f>_xlfn.XLOOKUP(A622,[9]【SUIT】合同产值营收表!$B:$B,[9]【SUIT】合同产值营收表!$AN:$AN)</f>
        <v>0</v>
      </c>
      <c r="C622" t="str">
        <f ca="1">IF(COUNTIF(产值及收款计划!C:C,$A622)=0,"需补","")</f>
        <v>需补</v>
      </c>
    </row>
    <row r="623" spans="1:3" x14ac:dyDescent="0.2">
      <c r="A623" s="5" t="s">
        <v>1060</v>
      </c>
      <c r="B623" s="6">
        <f>_xlfn.XLOOKUP(A623,[9]【SUIT】合同产值营收表!$B:$B,[9]【SUIT】合同产值营收表!$AN:$AN)</f>
        <v>0</v>
      </c>
      <c r="C623" t="str">
        <f ca="1">IF(COUNTIF(产值及收款计划!C:C,$A623)=0,"需补","")</f>
        <v>需补</v>
      </c>
    </row>
    <row r="624" spans="1:3" x14ac:dyDescent="0.2">
      <c r="A624" s="5" t="s">
        <v>772</v>
      </c>
      <c r="B624" s="6"/>
      <c r="C624" t="str">
        <f ca="1">IF(COUNTIF(产值及收款计划!C:C,$A624)=0,"需补","")</f>
        <v/>
      </c>
    </row>
    <row r="625" spans="1:3" x14ac:dyDescent="0.2">
      <c r="A625" s="5" t="s">
        <v>1282</v>
      </c>
      <c r="B625" s="6">
        <f>_xlfn.XLOOKUP(A625,[9]【SUIT】合同产值营收表!$B:$B,[9]【SUIT】合同产值营收表!$AN:$AN)</f>
        <v>0</v>
      </c>
      <c r="C625" t="str">
        <f ca="1">IF(COUNTIF(产值及收款计划!C:C,$A625)=0,"需补","")</f>
        <v>需补</v>
      </c>
    </row>
    <row r="626" spans="1:3" x14ac:dyDescent="0.2">
      <c r="A626" s="5" t="s">
        <v>647</v>
      </c>
      <c r="B626" s="6"/>
      <c r="C626" t="str">
        <f ca="1">IF(COUNTIF(产值及收款计划!C:C,$A626)=0,"需补","")</f>
        <v/>
      </c>
    </row>
    <row r="627" spans="1:3" x14ac:dyDescent="0.2">
      <c r="A627" s="5" t="s">
        <v>1192</v>
      </c>
      <c r="B627" s="6"/>
      <c r="C627" t="str">
        <f ca="1">IF(COUNTIF(产值及收款计划!C:C,$A627)=0,"需补","")</f>
        <v/>
      </c>
    </row>
    <row r="628" spans="1:3" x14ac:dyDescent="0.2">
      <c r="A628" s="5" t="s">
        <v>1194</v>
      </c>
      <c r="B628" s="6"/>
      <c r="C628" t="str">
        <f ca="1">IF(COUNTIF(产值及收款计划!C:C,$A628)=0,"需补","")</f>
        <v/>
      </c>
    </row>
    <row r="629" spans="1:3" x14ac:dyDescent="0.2">
      <c r="A629" s="5" t="s">
        <v>1906</v>
      </c>
      <c r="B629" s="6">
        <f>_xlfn.XLOOKUP(A629,[9]【SUIT】合同产值营收表!$B:$B,[9]【SUIT】合同产值营收表!$AN:$AN)</f>
        <v>0</v>
      </c>
      <c r="C629" t="str">
        <f ca="1">IF(COUNTIF(产值及收款计划!C:C,$A629)=0,"需补","")</f>
        <v>需补</v>
      </c>
    </row>
    <row r="630" spans="1:3" x14ac:dyDescent="0.2">
      <c r="A630" s="5" t="s">
        <v>1453</v>
      </c>
      <c r="B630" s="6">
        <f>_xlfn.XLOOKUP(A630,[9]【SUIT】合同产值营收表!$B:$B,[9]【SUIT】合同产值营收表!$AN:$AN)</f>
        <v>0</v>
      </c>
      <c r="C630" t="str">
        <f ca="1">IF(COUNTIF(产值及收款计划!C:C,$A630)=0,"需补","")</f>
        <v>需补</v>
      </c>
    </row>
    <row r="631" spans="1:3" x14ac:dyDescent="0.2">
      <c r="A631" s="5" t="s">
        <v>730</v>
      </c>
      <c r="B631" s="6"/>
      <c r="C631" t="str">
        <f ca="1">IF(COUNTIF(产值及收款计划!C:C,$A631)=0,"需补","")</f>
        <v/>
      </c>
    </row>
    <row r="632" spans="1:3" x14ac:dyDescent="0.2">
      <c r="A632" s="5" t="s">
        <v>1907</v>
      </c>
      <c r="B632" s="6"/>
      <c r="C632" t="str">
        <f ca="1">IF(COUNTIF(产值及收款计划!C:C,$A632)=0,"需补","")</f>
        <v/>
      </c>
    </row>
    <row r="633" spans="1:3" x14ac:dyDescent="0.2">
      <c r="A633" s="5" t="s">
        <v>1203</v>
      </c>
      <c r="B633" s="6"/>
      <c r="C633" t="str">
        <f ca="1">IF(COUNTIF(产值及收款计划!C:C,$A633)=0,"需补","")</f>
        <v/>
      </c>
    </row>
    <row r="634" spans="1:3" x14ac:dyDescent="0.2">
      <c r="A634" s="5" t="s">
        <v>1908</v>
      </c>
      <c r="B634" s="6">
        <f>_xlfn.XLOOKUP(A634,[9]【SUIT】合同产值营收表!$B:$B,[9]【SUIT】合同产值营收表!$AN:$AN)</f>
        <v>0</v>
      </c>
      <c r="C634" t="str">
        <f ca="1">IF(COUNTIF(产值及收款计划!C:C,$A634)=0,"需补","")</f>
        <v>需补</v>
      </c>
    </row>
    <row r="635" spans="1:3" x14ac:dyDescent="0.2">
      <c r="A635" s="5" t="s">
        <v>1195</v>
      </c>
      <c r="B635" s="6"/>
      <c r="C635" t="str">
        <f ca="1">IF(COUNTIF(产值及收款计划!C:C,$A635)=0,"需补","")</f>
        <v/>
      </c>
    </row>
    <row r="636" spans="1:3" x14ac:dyDescent="0.2">
      <c r="A636" s="5" t="s">
        <v>1909</v>
      </c>
      <c r="B636" s="6">
        <f>_xlfn.XLOOKUP(A636,[9]【SUIT】合同产值营收表!$B:$B,[9]【SUIT】合同产值营收表!$AN:$AN)</f>
        <v>0</v>
      </c>
      <c r="C636" t="str">
        <f ca="1">IF(COUNTIF(产值及收款计划!C:C,$A636)=0,"需补","")</f>
        <v>需补</v>
      </c>
    </row>
    <row r="637" spans="1:3" x14ac:dyDescent="0.2">
      <c r="A637" s="5" t="s">
        <v>879</v>
      </c>
      <c r="B637" s="6">
        <f>_xlfn.XLOOKUP(A637,[9]【SUIT】合同产值营收表!$B:$B,[9]【SUIT】合同产值营收表!$AN:$AN)</f>
        <v>0</v>
      </c>
      <c r="C637" t="str">
        <f ca="1">IF(COUNTIF(产值及收款计划!C:C,$A637)=0,"需补","")</f>
        <v>需补</v>
      </c>
    </row>
    <row r="638" spans="1:3" x14ac:dyDescent="0.2">
      <c r="A638" s="5" t="s">
        <v>1910</v>
      </c>
      <c r="B638" s="6">
        <f>_xlfn.XLOOKUP(A638,[9]【SUIT】合同产值营收表!$B:$B,[9]【SUIT】合同产值营收表!$AN:$AN)</f>
        <v>0</v>
      </c>
      <c r="C638" t="str">
        <f ca="1">IF(COUNTIF(产值及收款计划!C:C,$A638)=0,"需补","")</f>
        <v>需补</v>
      </c>
    </row>
    <row r="639" spans="1:3" x14ac:dyDescent="0.2">
      <c r="A639" s="5" t="s">
        <v>749</v>
      </c>
      <c r="B639" s="6"/>
      <c r="C639" t="str">
        <f ca="1">IF(COUNTIF(产值及收款计划!C:C,$A639)=0,"需补","")</f>
        <v/>
      </c>
    </row>
    <row r="640" spans="1:3" x14ac:dyDescent="0.2">
      <c r="A640" s="5" t="s">
        <v>1911</v>
      </c>
      <c r="B640" s="6">
        <f>_xlfn.XLOOKUP(A640,[9]【SUIT】合同产值营收表!$B:$B,[9]【SUIT】合同产值营收表!$AN:$AN)</f>
        <v>0</v>
      </c>
      <c r="C640" t="str">
        <f ca="1">IF(COUNTIF(产值及收款计划!C:C,$A640)=0,"需补","")</f>
        <v>需补</v>
      </c>
    </row>
    <row r="641" spans="1:3" x14ac:dyDescent="0.2">
      <c r="A641" s="5" t="s">
        <v>1912</v>
      </c>
      <c r="B641" s="6">
        <f>_xlfn.XLOOKUP(A641,[9]【SUIT】合同产值营收表!$B:$B,[9]【SUIT】合同产值营收表!$AN:$AN)</f>
        <v>0</v>
      </c>
      <c r="C641" t="str">
        <f ca="1">IF(COUNTIF(产值及收款计划!C:C,$A641)=0,"需补","")</f>
        <v>需补</v>
      </c>
    </row>
    <row r="642" spans="1:3" x14ac:dyDescent="0.2">
      <c r="A642" s="5" t="s">
        <v>1913</v>
      </c>
      <c r="B642" s="6">
        <f>_xlfn.XLOOKUP(A642,[9]【SUIT】合同产值营收表!$B:$B,[9]【SUIT】合同产值营收表!$AN:$AN)</f>
        <v>0</v>
      </c>
      <c r="C642" t="str">
        <f ca="1">IF(COUNTIF(产值及收款计划!C:C,$A642)=0,"需补","")</f>
        <v>需补</v>
      </c>
    </row>
    <row r="643" spans="1:3" x14ac:dyDescent="0.2">
      <c r="A643" s="5" t="s">
        <v>1914</v>
      </c>
      <c r="B643" s="6">
        <f>_xlfn.XLOOKUP(A643,[9]【SUIT】合同产值营收表!$B:$B,[9]【SUIT】合同产值营收表!$AN:$AN)</f>
        <v>0</v>
      </c>
      <c r="C643" t="str">
        <f ca="1">IF(COUNTIF(产值及收款计划!C:C,$A643)=0,"需补","")</f>
        <v>需补</v>
      </c>
    </row>
    <row r="644" spans="1:3" x14ac:dyDescent="0.2">
      <c r="A644" s="5" t="s">
        <v>486</v>
      </c>
      <c r="B644" s="6"/>
      <c r="C644" t="str">
        <f ca="1">IF(COUNTIF(产值及收款计划!C:C,$A644)=0,"需补","")</f>
        <v/>
      </c>
    </row>
    <row r="645" spans="1:3" x14ac:dyDescent="0.2">
      <c r="A645" s="5" t="s">
        <v>900</v>
      </c>
      <c r="B645" s="6">
        <f>_xlfn.XLOOKUP(A645,[9]【SUIT】合同产值营收表!$B:$B,[9]【SUIT】合同产值营收表!$AN:$AN)</f>
        <v>0</v>
      </c>
      <c r="C645" t="str">
        <f ca="1">IF(COUNTIF(产值及收款计划!C:C,$A645)=0,"需补","")</f>
        <v>需补</v>
      </c>
    </row>
    <row r="646" spans="1:3" x14ac:dyDescent="0.2">
      <c r="A646" s="5" t="s">
        <v>952</v>
      </c>
      <c r="B646" s="6"/>
      <c r="C646" t="str">
        <f ca="1">IF(COUNTIF(产值及收款计划!C:C,$A646)=0,"需补","")</f>
        <v/>
      </c>
    </row>
    <row r="647" spans="1:3" x14ac:dyDescent="0.2">
      <c r="A647" s="5" t="s">
        <v>1915</v>
      </c>
      <c r="B647" s="6">
        <f>_xlfn.XLOOKUP(A647,[9]【SUIT】合同产值营收表!$B:$B,[9]【SUIT】合同产值营收表!$AN:$AN)</f>
        <v>0</v>
      </c>
      <c r="C647" t="str">
        <f ca="1">IF(COUNTIF(产值及收款计划!C:C,$A647)=0,"需补","")</f>
        <v>需补</v>
      </c>
    </row>
    <row r="648" spans="1:3" x14ac:dyDescent="0.2">
      <c r="A648" s="5" t="s">
        <v>1916</v>
      </c>
      <c r="B648" s="6">
        <f>_xlfn.XLOOKUP(A648,[9]【SUIT】合同产值营收表!$B:$B,[9]【SUIT】合同产值营收表!$AN:$AN)</f>
        <v>0</v>
      </c>
      <c r="C648" t="str">
        <f ca="1">IF(COUNTIF(产值及收款计划!C:C,$A648)=0,"需补","")</f>
        <v>需补</v>
      </c>
    </row>
    <row r="649" spans="1:3" x14ac:dyDescent="0.2">
      <c r="A649" s="5" t="s">
        <v>1013</v>
      </c>
      <c r="B649" s="6"/>
      <c r="C649" t="str">
        <f ca="1">IF(COUNTIF(产值及收款计划!C:C,$A649)=0,"需补","")</f>
        <v/>
      </c>
    </row>
    <row r="650" spans="1:3" x14ac:dyDescent="0.2">
      <c r="A650" s="5" t="s">
        <v>1917</v>
      </c>
      <c r="B650" s="6">
        <f>_xlfn.XLOOKUP(A650,[9]【SUIT】合同产值营收表!$B:$B,[9]【SUIT】合同产值营收表!$AN:$AN)</f>
        <v>0</v>
      </c>
      <c r="C650" t="str">
        <f ca="1">IF(COUNTIF(产值及收款计划!C:C,$A650)=0,"需补","")</f>
        <v>需补</v>
      </c>
    </row>
    <row r="651" spans="1:3" x14ac:dyDescent="0.2">
      <c r="A651" s="5" t="s">
        <v>812</v>
      </c>
      <c r="B651" s="6">
        <f>_xlfn.XLOOKUP(A651,[9]【SUIT】合同产值营收表!$B:$B,[9]【SUIT】合同产值营收表!$AN:$AN)</f>
        <v>56.6</v>
      </c>
      <c r="C651" t="str">
        <f ca="1">IF(COUNTIF(产值及收款计划!C:C,$A651)=0,"需补","")</f>
        <v>需补</v>
      </c>
    </row>
    <row r="652" spans="1:3" x14ac:dyDescent="0.2">
      <c r="A652" s="5" t="s">
        <v>968</v>
      </c>
      <c r="B652" s="6"/>
      <c r="C652" t="str">
        <f ca="1">IF(COUNTIF(产值及收款计划!C:C,$A652)=0,"需补","")</f>
        <v/>
      </c>
    </row>
    <row r="653" spans="1:3" x14ac:dyDescent="0.2">
      <c r="A653" s="5" t="s">
        <v>1199</v>
      </c>
      <c r="B653" s="6"/>
      <c r="C653" t="str">
        <f ca="1">IF(COUNTIF(产值及收款计划!C:C,$A653)=0,"需补","")</f>
        <v/>
      </c>
    </row>
    <row r="654" spans="1:3" x14ac:dyDescent="0.2">
      <c r="A654" s="5" t="s">
        <v>1918</v>
      </c>
      <c r="B654" s="6">
        <f>_xlfn.XLOOKUP(A654,[9]【SUIT】合同产值营收表!$B:$B,[9]【SUIT】合同产值营收表!$AN:$AN)</f>
        <v>0</v>
      </c>
      <c r="C654" t="str">
        <f ca="1">IF(COUNTIF(产值及收款计划!C:C,$A654)=0,"需补","")</f>
        <v>需补</v>
      </c>
    </row>
    <row r="655" spans="1:3" x14ac:dyDescent="0.2">
      <c r="A655" s="5" t="s">
        <v>1045</v>
      </c>
      <c r="B655" s="6">
        <f>_xlfn.XLOOKUP(A655,[9]【SUIT】合同产值营收表!$B:$B,[9]【SUIT】合同产值营收表!$AN:$AN)</f>
        <v>0</v>
      </c>
      <c r="C655" t="str">
        <f ca="1">IF(COUNTIF(产值及收款计划!C:C,$A655)=0,"需补","")</f>
        <v>需补</v>
      </c>
    </row>
    <row r="656" spans="1:3" x14ac:dyDescent="0.2">
      <c r="A656" s="5" t="s">
        <v>1919</v>
      </c>
      <c r="B656" s="6">
        <f>_xlfn.XLOOKUP(A656,[9]【SUIT】合同产值营收表!$B:$B,[9]【SUIT】合同产值营收表!$AN:$AN)</f>
        <v>0</v>
      </c>
      <c r="C656" t="str">
        <f ca="1">IF(COUNTIF(产值及收款计划!C:C,$A656)=0,"需补","")</f>
        <v>需补</v>
      </c>
    </row>
    <row r="657" spans="1:3" x14ac:dyDescent="0.2">
      <c r="A657" s="5" t="s">
        <v>1143</v>
      </c>
      <c r="B657" s="6"/>
      <c r="C657" t="str">
        <f ca="1">IF(COUNTIF(产值及收款计划!C:C,$A657)=0,"需补","")</f>
        <v/>
      </c>
    </row>
    <row r="658" spans="1:3" x14ac:dyDescent="0.2">
      <c r="A658" s="5" t="s">
        <v>1920</v>
      </c>
      <c r="B658" s="6">
        <f>_xlfn.XLOOKUP(A658,[9]【SUIT】合同产值营收表!$B:$B,[9]【SUIT】合同产值营收表!$AN:$AN)</f>
        <v>0</v>
      </c>
      <c r="C658" t="str">
        <f ca="1">IF(COUNTIF(产值及收款计划!C:C,$A658)=0,"需补","")</f>
        <v>需补</v>
      </c>
    </row>
    <row r="659" spans="1:3" x14ac:dyDescent="0.2">
      <c r="A659" s="5" t="s">
        <v>822</v>
      </c>
      <c r="B659" s="6"/>
      <c r="C659" t="str">
        <f ca="1">IF(COUNTIF(产值及收款计划!C:C,$A659)=0,"需补","")</f>
        <v/>
      </c>
    </row>
    <row r="660" spans="1:3" x14ac:dyDescent="0.2">
      <c r="A660" s="5" t="s">
        <v>825</v>
      </c>
      <c r="B660" s="6"/>
      <c r="C660" t="str">
        <f ca="1">IF(COUNTIF(产值及收款计划!C:C,$A660)=0,"需补","")</f>
        <v/>
      </c>
    </row>
    <row r="661" spans="1:3" x14ac:dyDescent="0.2">
      <c r="A661" s="5" t="s">
        <v>827</v>
      </c>
      <c r="B661" s="6"/>
      <c r="C661" t="str">
        <f ca="1">IF(COUNTIF(产值及收款计划!C:C,$A661)=0,"需补","")</f>
        <v/>
      </c>
    </row>
    <row r="662" spans="1:3" x14ac:dyDescent="0.2">
      <c r="A662" s="5" t="s">
        <v>1921</v>
      </c>
      <c r="B662" s="6">
        <f>_xlfn.XLOOKUP(A662,[9]【SUIT】合同产值营收表!$B:$B,[9]【SUIT】合同产值营收表!$AN:$AN)</f>
        <v>0</v>
      </c>
      <c r="C662" t="str">
        <f ca="1">IF(COUNTIF(产值及收款计划!C:C,$A662)=0,"需补","")</f>
        <v>需补</v>
      </c>
    </row>
    <row r="663" spans="1:3" x14ac:dyDescent="0.2">
      <c r="A663" s="5" t="s">
        <v>1922</v>
      </c>
      <c r="B663" s="6">
        <f>_xlfn.XLOOKUP(A663,[9]【SUIT】合同产值营收表!$B:$B,[9]【SUIT】合同产值营收表!$AN:$AN)</f>
        <v>0</v>
      </c>
      <c r="C663" t="str">
        <f ca="1">IF(COUNTIF(产值及收款计划!C:C,$A663)=0,"需补","")</f>
        <v>需补</v>
      </c>
    </row>
    <row r="664" spans="1:3" x14ac:dyDescent="0.2">
      <c r="A664" s="5" t="s">
        <v>1201</v>
      </c>
      <c r="B664" s="6"/>
      <c r="C664" t="str">
        <f ca="1">IF(COUNTIF(产值及收款计划!C:C,$A664)=0,"需补","")</f>
        <v/>
      </c>
    </row>
    <row r="665" spans="1:3" x14ac:dyDescent="0.2">
      <c r="A665" s="5" t="s">
        <v>1448</v>
      </c>
      <c r="B665" s="6">
        <f>_xlfn.XLOOKUP(A665,[9]【SUIT】合同产值营收表!$B:$B,[9]【SUIT】合同产值营收表!$AN:$AN)</f>
        <v>0</v>
      </c>
      <c r="C665" t="str">
        <f ca="1">IF(COUNTIF(产值及收款计划!C:C,$A665)=0,"需补","")</f>
        <v>需补</v>
      </c>
    </row>
    <row r="666" spans="1:3" x14ac:dyDescent="0.2">
      <c r="A666" s="5" t="s">
        <v>1449</v>
      </c>
      <c r="B666" s="6">
        <f>_xlfn.XLOOKUP(A666,[9]【SUIT】合同产值营收表!$B:$B,[9]【SUIT】合同产值营收表!$AN:$AN)</f>
        <v>0</v>
      </c>
      <c r="C666" t="str">
        <f ca="1">IF(COUNTIF(产值及收款计划!C:C,$A666)=0,"需补","")</f>
        <v>需补</v>
      </c>
    </row>
    <row r="667" spans="1:3" x14ac:dyDescent="0.2">
      <c r="A667" s="5" t="s">
        <v>1923</v>
      </c>
      <c r="B667" s="6">
        <f>_xlfn.XLOOKUP(A667,[9]【SUIT】合同产值营收表!$B:$B,[9]【SUIT】合同产值营收表!$AN:$AN)</f>
        <v>0</v>
      </c>
      <c r="C667" t="str">
        <f ca="1">IF(COUNTIF(产值及收款计划!C:C,$A667)=0,"需补","")</f>
        <v>需补</v>
      </c>
    </row>
    <row r="668" spans="1:3" x14ac:dyDescent="0.2">
      <c r="A668" s="5" t="s">
        <v>1924</v>
      </c>
      <c r="B668" s="6">
        <f>_xlfn.XLOOKUP(A668,[9]【SUIT】合同产值营收表!$B:$B,[9]【SUIT】合同产值营收表!$AN:$AN)</f>
        <v>0</v>
      </c>
      <c r="C668" t="str">
        <f ca="1">IF(COUNTIF(产值及收款计划!C:C,$A668)=0,"需补","")</f>
        <v>需补</v>
      </c>
    </row>
    <row r="669" spans="1:3" x14ac:dyDescent="0.2">
      <c r="A669" s="5" t="s">
        <v>996</v>
      </c>
      <c r="B669" s="6"/>
      <c r="C669" t="str">
        <f ca="1">IF(COUNTIF(产值及收款计划!C:C,$A669)=0,"需补","")</f>
        <v/>
      </c>
    </row>
    <row r="670" spans="1:3" x14ac:dyDescent="0.2">
      <c r="A670" s="5" t="s">
        <v>1285</v>
      </c>
      <c r="B670" s="6">
        <f>_xlfn.XLOOKUP(A670,[9]【SUIT】合同产值营收表!$B:$B,[9]【SUIT】合同产值营收表!$AN:$AN)</f>
        <v>0</v>
      </c>
      <c r="C670" t="str">
        <f ca="1">IF(COUNTIF(产值及收款计划!C:C,$A670)=0,"需补","")</f>
        <v>需补</v>
      </c>
    </row>
    <row r="671" spans="1:3" x14ac:dyDescent="0.2">
      <c r="A671" s="5" t="s">
        <v>560</v>
      </c>
      <c r="B671" s="6"/>
      <c r="C671" t="str">
        <f ca="1">IF(COUNTIF(产值及收款计划!C:C,$A671)=0,"需补","")</f>
        <v/>
      </c>
    </row>
    <row r="672" spans="1:3" x14ac:dyDescent="0.2">
      <c r="A672" s="5" t="s">
        <v>764</v>
      </c>
      <c r="B672" s="6"/>
      <c r="C672" t="str">
        <f ca="1">IF(COUNTIF(产值及收款计划!C:C,$A672)=0,"需补","")</f>
        <v/>
      </c>
    </row>
    <row r="673" spans="1:3" x14ac:dyDescent="0.2">
      <c r="A673" s="5" t="s">
        <v>1925</v>
      </c>
      <c r="B673" s="6">
        <f>_xlfn.XLOOKUP(A673,[9]【SUIT】合同产值营收表!$B:$B,[9]【SUIT】合同产值营收表!$AN:$AN)</f>
        <v>0</v>
      </c>
      <c r="C673" t="str">
        <f ca="1">IF(COUNTIF(产值及收款计划!C:C,$A673)=0,"需补","")</f>
        <v>需补</v>
      </c>
    </row>
    <row r="674" spans="1:3" x14ac:dyDescent="0.2">
      <c r="A674" s="5" t="s">
        <v>791</v>
      </c>
      <c r="B674" s="6"/>
      <c r="C674" t="str">
        <f ca="1">IF(COUNTIF(产值及收款计划!C:C,$A674)=0,"需补","")</f>
        <v/>
      </c>
    </row>
    <row r="675" spans="1:3" x14ac:dyDescent="0.2">
      <c r="A675" s="5" t="s">
        <v>1048</v>
      </c>
      <c r="B675" s="6"/>
      <c r="C675" t="str">
        <f ca="1">IF(COUNTIF(产值及收款计划!C:C,$A675)=0,"需补","")</f>
        <v/>
      </c>
    </row>
    <row r="676" spans="1:3" x14ac:dyDescent="0.2">
      <c r="A676" s="5" t="s">
        <v>1926</v>
      </c>
      <c r="B676" s="6">
        <f>_xlfn.XLOOKUP(A676,[9]【SUIT】合同产值营收表!$B:$B,[9]【SUIT】合同产值营收表!$AN:$AN)</f>
        <v>0</v>
      </c>
      <c r="C676" t="str">
        <f ca="1">IF(COUNTIF(产值及收款计划!C:C,$A676)=0,"需补","")</f>
        <v>需补</v>
      </c>
    </row>
    <row r="677" spans="1:3" x14ac:dyDescent="0.2">
      <c r="A677" s="5" t="s">
        <v>1052</v>
      </c>
      <c r="B677" s="6">
        <f>_xlfn.XLOOKUP(A677,[9]【SUIT】合同产值营收表!$B:$B,[9]【SUIT】合同产值营收表!$AN:$AN)</f>
        <v>0</v>
      </c>
      <c r="C677" t="str">
        <f ca="1">IF(COUNTIF(产值及收款计划!C:C,$A677)=0,"需补","")</f>
        <v>需补</v>
      </c>
    </row>
    <row r="678" spans="1:3" x14ac:dyDescent="0.2">
      <c r="A678" s="5" t="s">
        <v>939</v>
      </c>
      <c r="B678" s="6"/>
      <c r="C678" t="str">
        <f ca="1">IF(COUNTIF(产值及收款计划!C:C,$A678)=0,"需补","")</f>
        <v/>
      </c>
    </row>
    <row r="679" spans="1:3" x14ac:dyDescent="0.2">
      <c r="A679" s="5" t="s">
        <v>942</v>
      </c>
      <c r="B679" s="6"/>
      <c r="C679" t="str">
        <f ca="1">IF(COUNTIF(产值及收款计划!C:C,$A679)=0,"需补","")</f>
        <v/>
      </c>
    </row>
    <row r="680" spans="1:3" x14ac:dyDescent="0.2">
      <c r="A680" s="5" t="s">
        <v>1927</v>
      </c>
      <c r="B680" s="6">
        <f>_xlfn.XLOOKUP(A680,[9]【SUIT】合同产值营收表!$B:$B,[9]【SUIT】合同产值营收表!$AN:$AN)</f>
        <v>0</v>
      </c>
      <c r="C680" t="str">
        <f ca="1">IF(COUNTIF(产值及收款计划!C:C,$A680)=0,"需补","")</f>
        <v>需补</v>
      </c>
    </row>
    <row r="681" spans="1:3" x14ac:dyDescent="0.2">
      <c r="A681" s="5" t="s">
        <v>1928</v>
      </c>
      <c r="B681" s="6">
        <f>_xlfn.XLOOKUP(A681,[9]【SUIT】合同产值营收表!$B:$B,[9]【SUIT】合同产值营收表!$AN:$AN)</f>
        <v>0</v>
      </c>
      <c r="C681" t="str">
        <f ca="1">IF(COUNTIF(产值及收款计划!C:C,$A681)=0,"需补","")</f>
        <v>需补</v>
      </c>
    </row>
    <row r="682" spans="1:3" x14ac:dyDescent="0.2">
      <c r="A682" s="5" t="s">
        <v>1929</v>
      </c>
      <c r="B682" s="6"/>
      <c r="C682" t="str">
        <f ca="1">IF(COUNTIF(产值及收款计划!C:C,$A682)=0,"需补","")</f>
        <v/>
      </c>
    </row>
    <row r="683" spans="1:3" x14ac:dyDescent="0.2">
      <c r="A683" s="5" t="s">
        <v>1930</v>
      </c>
      <c r="B683" s="6">
        <f>_xlfn.XLOOKUP(A683,[9]【SUIT】合同产值营收表!$B:$B,[9]【SUIT】合同产值营收表!$AN:$AN)</f>
        <v>0</v>
      </c>
      <c r="C683" t="str">
        <f ca="1">IF(COUNTIF(产值及收款计划!C:C,$A683)=0,"需补","")</f>
        <v>需补</v>
      </c>
    </row>
    <row r="684" spans="1:3" x14ac:dyDescent="0.2">
      <c r="A684" s="5" t="s">
        <v>1931</v>
      </c>
      <c r="B684" s="6">
        <f>_xlfn.XLOOKUP(A684,[9]【SUIT】合同产值营收表!$B:$B,[9]【SUIT】合同产值营收表!$AN:$AN)</f>
        <v>0</v>
      </c>
      <c r="C684" t="str">
        <f ca="1">IF(COUNTIF(产值及收款计划!C:C,$A684)=0,"需补","")</f>
        <v>需补</v>
      </c>
    </row>
    <row r="685" spans="1:3" x14ac:dyDescent="0.2">
      <c r="A685" s="5" t="s">
        <v>944</v>
      </c>
      <c r="B685" s="6">
        <f>_xlfn.XLOOKUP(A685,[9]【SUIT】合同产值营收表!$B:$B,[9]【SUIT】合同产值营收表!$AN:$AN)</f>
        <v>0</v>
      </c>
      <c r="C685" t="str">
        <f ca="1">IF(COUNTIF(产值及收款计划!C:C,$A685)=0,"需补","")</f>
        <v>需补</v>
      </c>
    </row>
    <row r="686" spans="1:3" x14ac:dyDescent="0.2">
      <c r="A686" s="5" t="s">
        <v>1423</v>
      </c>
      <c r="B686" s="6"/>
      <c r="C686" t="str">
        <f ca="1">IF(COUNTIF(产值及收款计划!C:C,$A686)=0,"需补","")</f>
        <v/>
      </c>
    </row>
    <row r="687" spans="1:3" x14ac:dyDescent="0.2">
      <c r="A687" s="5" t="s">
        <v>1932</v>
      </c>
      <c r="B687" s="6">
        <f>_xlfn.XLOOKUP(A687,[9]【SUIT】合同产值营收表!$B:$B,[9]【SUIT】合同产值营收表!$AN:$AN)</f>
        <v>0</v>
      </c>
      <c r="C687" t="str">
        <f ca="1">IF(COUNTIF(产值及收款计划!C:C,$A687)=0,"需补","")</f>
        <v>需补</v>
      </c>
    </row>
    <row r="688" spans="1:3" x14ac:dyDescent="0.2">
      <c r="A688" s="5" t="s">
        <v>1933</v>
      </c>
      <c r="B688" s="6">
        <f>_xlfn.XLOOKUP(A688,[9]【SUIT】合同产值营收表!$B:$B,[9]【SUIT】合同产值营收表!$AN:$AN)</f>
        <v>0</v>
      </c>
      <c r="C688" t="str">
        <f ca="1">IF(COUNTIF(产值及收款计划!C:C,$A688)=0,"需补","")</f>
        <v>需补</v>
      </c>
    </row>
    <row r="689" spans="1:3" x14ac:dyDescent="0.2">
      <c r="A689" s="5" t="s">
        <v>569</v>
      </c>
      <c r="B689" s="6"/>
      <c r="C689" t="str">
        <f ca="1">IF(COUNTIF(产值及收款计划!C:C,$A689)=0,"需补","")</f>
        <v/>
      </c>
    </row>
    <row r="690" spans="1:3" x14ac:dyDescent="0.2">
      <c r="A690" s="5" t="s">
        <v>1934</v>
      </c>
      <c r="B690" s="6"/>
      <c r="C690" t="str">
        <f ca="1">IF(COUNTIF(产值及收款计划!C:C,$A690)=0,"需补","")</f>
        <v/>
      </c>
    </row>
    <row r="691" spans="1:3" x14ac:dyDescent="0.2">
      <c r="A691" s="5" t="s">
        <v>1112</v>
      </c>
      <c r="B691" s="6">
        <f>_xlfn.XLOOKUP(A691,[9]【SUIT】合同产值营收表!$B:$B,[9]【SUIT】合同产值营收表!$AN:$AN)</f>
        <v>0</v>
      </c>
      <c r="C691" t="str">
        <f ca="1">IF(COUNTIF(产值及收款计划!C:C,$A691)=0,"需补","")</f>
        <v>需补</v>
      </c>
    </row>
    <row r="692" spans="1:3" x14ac:dyDescent="0.2">
      <c r="A692" s="5" t="s">
        <v>842</v>
      </c>
      <c r="B692" s="6"/>
      <c r="C692" t="str">
        <f ca="1">IF(COUNTIF(产值及收款计划!C:C,$A692)=0,"需补","")</f>
        <v/>
      </c>
    </row>
    <row r="693" spans="1:3" x14ac:dyDescent="0.2">
      <c r="A693" s="5" t="s">
        <v>1935</v>
      </c>
      <c r="B693" s="6">
        <f>_xlfn.XLOOKUP(A693,[9]【SUIT】合同产值营收表!$B:$B,[9]【SUIT】合同产值营收表!$AN:$AN)</f>
        <v>0</v>
      </c>
      <c r="C693" t="str">
        <f ca="1">IF(COUNTIF(产值及收款计划!C:C,$A693)=0,"需补","")</f>
        <v>需补</v>
      </c>
    </row>
    <row r="694" spans="1:3" x14ac:dyDescent="0.2">
      <c r="A694" s="5" t="s">
        <v>1936</v>
      </c>
      <c r="B694" s="6">
        <f>_xlfn.XLOOKUP(A694,[9]【SUIT】合同产值营收表!$B:$B,[9]【SUIT】合同产值营收表!$AN:$AN)</f>
        <v>0</v>
      </c>
      <c r="C694" t="str">
        <f ca="1">IF(COUNTIF(产值及收款计划!C:C,$A694)=0,"需补","")</f>
        <v>需补</v>
      </c>
    </row>
    <row r="695" spans="1:3" x14ac:dyDescent="0.2">
      <c r="A695" s="5" t="s">
        <v>1937</v>
      </c>
      <c r="B695" s="6">
        <f>_xlfn.XLOOKUP(A695,[9]【SUIT】合同产值营收表!$B:$B,[9]【SUIT】合同产值营收表!$AN:$AN)</f>
        <v>0</v>
      </c>
      <c r="C695" t="str">
        <f ca="1">IF(COUNTIF(产值及收款计划!C:C,$A695)=0,"需补","")</f>
        <v>需补</v>
      </c>
    </row>
    <row r="696" spans="1:3" x14ac:dyDescent="0.2">
      <c r="A696" s="5" t="s">
        <v>1447</v>
      </c>
      <c r="B696" s="6"/>
      <c r="C696" t="str">
        <f ca="1">IF(COUNTIF(产值及收款计划!C:C,$A696)=0,"需补","")</f>
        <v/>
      </c>
    </row>
    <row r="697" spans="1:3" x14ac:dyDescent="0.2">
      <c r="A697" s="5" t="s">
        <v>1938</v>
      </c>
      <c r="B697" s="6">
        <f>_xlfn.XLOOKUP(A697,[9]【SUIT】合同产值营收表!$B:$B,[9]【SUIT】合同产值营收表!$AN:$AN)</f>
        <v>0</v>
      </c>
      <c r="C697" t="str">
        <f ca="1">IF(COUNTIF(产值及收款计划!C:C,$A697)=0,"需补","")</f>
        <v>需补</v>
      </c>
    </row>
    <row r="698" spans="1:3" x14ac:dyDescent="0.2">
      <c r="A698" s="5" t="s">
        <v>1446</v>
      </c>
      <c r="B698" s="6"/>
      <c r="C698" t="str">
        <f ca="1">IF(COUNTIF(产值及收款计划!C:C,$A698)=0,"需补","")</f>
        <v/>
      </c>
    </row>
    <row r="699" spans="1:3" x14ac:dyDescent="0.2">
      <c r="A699" s="5" t="s">
        <v>1939</v>
      </c>
      <c r="B699" s="6"/>
      <c r="C699" t="str">
        <f ca="1">IF(COUNTIF(产值及收款计划!C:C,$A699)=0,"需补","")</f>
        <v/>
      </c>
    </row>
    <row r="700" spans="1:3" x14ac:dyDescent="0.2">
      <c r="A700" s="5" t="s">
        <v>1334</v>
      </c>
      <c r="B700" s="6">
        <f>_xlfn.XLOOKUP(A700,[9]【SUIT】合同产值营收表!$B:$B,[9]【SUIT】合同产值营收表!$AN:$AN)</f>
        <v>0</v>
      </c>
      <c r="C700" t="str">
        <f ca="1">IF(COUNTIF(产值及收款计划!C:C,$A700)=0,"需补","")</f>
        <v>需补</v>
      </c>
    </row>
    <row r="701" spans="1:3" x14ac:dyDescent="0.2">
      <c r="A701" s="5" t="s">
        <v>1208</v>
      </c>
      <c r="B701" s="6"/>
      <c r="C701" t="str">
        <f ca="1">IF(COUNTIF(产值及收款计划!C:C,$A701)=0,"需补","")</f>
        <v/>
      </c>
    </row>
    <row r="702" spans="1:3" x14ac:dyDescent="0.2">
      <c r="A702" s="5" t="s">
        <v>1451</v>
      </c>
      <c r="B702" s="6">
        <f>_xlfn.XLOOKUP(A702,[9]【SUIT】合同产值营收表!$B:$B,[9]【SUIT】合同产值营收表!$AN:$AN)</f>
        <v>0</v>
      </c>
      <c r="C702" t="str">
        <f ca="1">IF(COUNTIF(产值及收款计划!C:C,$A702)=0,"需补","")</f>
        <v>需补</v>
      </c>
    </row>
    <row r="703" spans="1:3" x14ac:dyDescent="0.2">
      <c r="A703" s="5" t="s">
        <v>1069</v>
      </c>
      <c r="B703" s="6">
        <f>_xlfn.XLOOKUP(A703,[9]【SUIT】合同产值营收表!$B:$B,[9]【SUIT】合同产值营收表!$AN:$AN)</f>
        <v>0</v>
      </c>
      <c r="C703" t="str">
        <f ca="1">IF(COUNTIF(产值及收款计划!C:C,$A703)=0,"需补","")</f>
        <v>需补</v>
      </c>
    </row>
    <row r="704" spans="1:3" x14ac:dyDescent="0.2">
      <c r="A704" s="5" t="s">
        <v>1206</v>
      </c>
      <c r="B704" s="6">
        <f>_xlfn.XLOOKUP(A704,[9]【SUIT】合同产值营收表!$B:$B,[9]【SUIT】合同产值营收表!$AN:$AN)</f>
        <v>0</v>
      </c>
      <c r="C704" t="str">
        <f ca="1">IF(COUNTIF(产值及收款计划!C:C,$A704)=0,"需补","")</f>
        <v>需补</v>
      </c>
    </row>
    <row r="705" spans="1:3" x14ac:dyDescent="0.2">
      <c r="A705" s="5" t="s">
        <v>1940</v>
      </c>
      <c r="B705" s="6">
        <f>_xlfn.XLOOKUP(A705,[9]【SUIT】合同产值营收表!$B:$B,[9]【SUIT】合同产值营收表!$AN:$AN)</f>
        <v>0</v>
      </c>
      <c r="C705" t="str">
        <f ca="1">IF(COUNTIF(产值及收款计划!C:C,$A705)=0,"需补","")</f>
        <v>需补</v>
      </c>
    </row>
    <row r="706" spans="1:3" x14ac:dyDescent="0.2">
      <c r="A706" s="5" t="s">
        <v>1941</v>
      </c>
      <c r="B706" s="6">
        <f>_xlfn.XLOOKUP(A706,[9]【SUIT】合同产值营收表!$B:$B,[9]【SUIT】合同产值营收表!$AN:$AN)</f>
        <v>0</v>
      </c>
      <c r="C706" t="str">
        <f ca="1">IF(COUNTIF(产值及收款计划!C:C,$A706)=0,"需补","")</f>
        <v>需补</v>
      </c>
    </row>
    <row r="707" spans="1:3" x14ac:dyDescent="0.2">
      <c r="A707" s="5" t="s">
        <v>999</v>
      </c>
      <c r="B707" s="6"/>
      <c r="C707" t="str">
        <f ca="1">IF(COUNTIF(产值及收款计划!C:C,$A707)=0,"需补","")</f>
        <v/>
      </c>
    </row>
    <row r="708" spans="1:3" x14ac:dyDescent="0.2">
      <c r="A708" s="5" t="s">
        <v>1081</v>
      </c>
      <c r="B708" s="6">
        <f>_xlfn.XLOOKUP(A708,[9]【SUIT】合同产值营收表!$B:$B,[9]【SUIT】合同产值营收表!$AN:$AN)</f>
        <v>0</v>
      </c>
      <c r="C708" t="str">
        <f ca="1">IF(COUNTIF(产值及收款计划!C:C,$A708)=0,"需补","")</f>
        <v>需补</v>
      </c>
    </row>
    <row r="709" spans="1:3" x14ac:dyDescent="0.2">
      <c r="A709" s="5" t="s">
        <v>1033</v>
      </c>
      <c r="B709" s="6">
        <f>_xlfn.XLOOKUP(A709,[9]【SUIT】合同产值营收表!$B:$B,[9]【SUIT】合同产值营收表!$AN:$AN)</f>
        <v>0</v>
      </c>
      <c r="C709" t="str">
        <f ca="1">IF(COUNTIF(产值及收款计划!C:C,$A709)=0,"需补","")</f>
        <v>需补</v>
      </c>
    </row>
    <row r="710" spans="1:3" x14ac:dyDescent="0.2">
      <c r="A710" s="5" t="s">
        <v>1029</v>
      </c>
      <c r="B710" s="6">
        <f>_xlfn.XLOOKUP(A710,[9]【SUIT】合同产值营收表!$B:$B,[9]【SUIT】合同产值营收表!$AN:$AN)</f>
        <v>0</v>
      </c>
      <c r="C710" t="str">
        <f ca="1">IF(COUNTIF(产值及收款计划!C:C,$A710)=0,"需补","")</f>
        <v>需补</v>
      </c>
    </row>
    <row r="711" spans="1:3" x14ac:dyDescent="0.2">
      <c r="A711" s="5" t="s">
        <v>1942</v>
      </c>
      <c r="B711" s="6"/>
      <c r="C711" t="str">
        <f ca="1">IF(COUNTIF(产值及收款计划!C:C,$A711)=0,"需补","")</f>
        <v/>
      </c>
    </row>
    <row r="712" spans="1:3" x14ac:dyDescent="0.2">
      <c r="A712" s="5" t="s">
        <v>868</v>
      </c>
      <c r="B712" s="6"/>
      <c r="C712" t="str">
        <f ca="1">IF(COUNTIF(产值及收款计划!C:C,$A712)=0,"需补","")</f>
        <v/>
      </c>
    </row>
    <row r="713" spans="1:3" x14ac:dyDescent="0.2">
      <c r="A713" s="5" t="s">
        <v>1010</v>
      </c>
      <c r="B713" s="6">
        <f>_xlfn.XLOOKUP(A713,[9]【SUIT】合同产值营收表!$B:$B,[9]【SUIT】合同产值营收表!$AN:$AN)</f>
        <v>0</v>
      </c>
      <c r="C713" t="str">
        <f ca="1">IF(COUNTIF(产值及收款计划!C:C,$A713)=0,"需补","")</f>
        <v>需补</v>
      </c>
    </row>
    <row r="714" spans="1:3" x14ac:dyDescent="0.2">
      <c r="A714" s="5" t="s">
        <v>857</v>
      </c>
      <c r="B714" s="6"/>
      <c r="C714" t="str">
        <f ca="1">IF(COUNTIF(产值及收款计划!C:C,$A714)=0,"需补","")</f>
        <v/>
      </c>
    </row>
    <row r="715" spans="1:3" x14ac:dyDescent="0.2">
      <c r="A715" s="5" t="s">
        <v>860</v>
      </c>
      <c r="B715" s="6"/>
      <c r="C715" t="str">
        <f ca="1">IF(COUNTIF(产值及收款计划!C:C,$A715)=0,"需补","")</f>
        <v/>
      </c>
    </row>
    <row r="716" spans="1:3" x14ac:dyDescent="0.2">
      <c r="A716" s="5" t="s">
        <v>1943</v>
      </c>
      <c r="B716" s="6">
        <f>_xlfn.XLOOKUP(A716,[9]【SUIT】合同产值营收表!$B:$B,[9]【SUIT】合同产值营收表!$AN:$AN)</f>
        <v>0</v>
      </c>
      <c r="C716" t="str">
        <f ca="1">IF(COUNTIF(产值及收款计划!C:C,$A716)=0,"需补","")</f>
        <v>需补</v>
      </c>
    </row>
    <row r="717" spans="1:3" x14ac:dyDescent="0.2">
      <c r="A717" s="5" t="s">
        <v>1026</v>
      </c>
      <c r="B717" s="6"/>
      <c r="C717" t="str">
        <f ca="1">IF(COUNTIF(产值及收款计划!C:C,$A717)=0,"需补","")</f>
        <v/>
      </c>
    </row>
    <row r="718" spans="1:3" x14ac:dyDescent="0.2">
      <c r="A718" s="5" t="s">
        <v>1020</v>
      </c>
      <c r="B718" s="6"/>
      <c r="C718" t="str">
        <f ca="1">IF(COUNTIF(产值及收款计划!C:C,$A718)=0,"需补","")</f>
        <v/>
      </c>
    </row>
    <row r="719" spans="1:3" x14ac:dyDescent="0.2">
      <c r="A719" s="5" t="s">
        <v>1016</v>
      </c>
      <c r="B719" s="6"/>
      <c r="C719" t="str">
        <f ca="1">IF(COUNTIF(产值及收款计划!C:C,$A719)=0,"需补","")</f>
        <v/>
      </c>
    </row>
    <row r="720" spans="1:3" x14ac:dyDescent="0.2">
      <c r="A720" s="5" t="s">
        <v>1023</v>
      </c>
      <c r="B720" s="6"/>
      <c r="C720" t="str">
        <f ca="1">IF(COUNTIF(产值及收款计划!C:C,$A720)=0,"需补","")</f>
        <v/>
      </c>
    </row>
    <row r="721" spans="1:3" x14ac:dyDescent="0.2">
      <c r="A721" s="5" t="s">
        <v>1212</v>
      </c>
      <c r="B721" s="6"/>
      <c r="C721" t="str">
        <f ca="1">IF(COUNTIF(产值及收款计划!C:C,$A721)=0,"需补","")</f>
        <v/>
      </c>
    </row>
    <row r="722" spans="1:3" x14ac:dyDescent="0.2">
      <c r="A722" s="5" t="s">
        <v>865</v>
      </c>
      <c r="B722" s="6">
        <f>_xlfn.XLOOKUP(A722,[9]【SUIT】合同产值营收表!$B:$B,[9]【SUIT】合同产值营收表!$AN:$AN)</f>
        <v>16.5</v>
      </c>
      <c r="C722" t="str">
        <f ca="1">IF(COUNTIF(产值及收款计划!C:C,$A722)=0,"需补","")</f>
        <v>需补</v>
      </c>
    </row>
    <row r="723" spans="1:3" x14ac:dyDescent="0.2">
      <c r="A723" s="5" t="s">
        <v>1944</v>
      </c>
      <c r="B723" s="6">
        <f>_xlfn.XLOOKUP(A723,[9]【SUIT】合同产值营收表!$B:$B,[9]【SUIT】合同产值营收表!$AN:$AN)</f>
        <v>0</v>
      </c>
      <c r="C723" t="str">
        <f ca="1">IF(COUNTIF(产值及收款计划!C:C,$A723)=0,"需补","")</f>
        <v>需补</v>
      </c>
    </row>
    <row r="724" spans="1:3" x14ac:dyDescent="0.2">
      <c r="A724" s="5" t="s">
        <v>1945</v>
      </c>
      <c r="B724" s="6">
        <f>_xlfn.XLOOKUP(A724,[9]【SUIT】合同产值营收表!$B:$B,[9]【SUIT】合同产值营收表!$AN:$AN)</f>
        <v>0</v>
      </c>
      <c r="C724" t="str">
        <f ca="1">IF(COUNTIF(产值及收款计划!C:C,$A724)=0,"需补","")</f>
        <v>需补</v>
      </c>
    </row>
    <row r="725" spans="1:3" x14ac:dyDescent="0.2">
      <c r="A725" s="5" t="s">
        <v>1946</v>
      </c>
      <c r="B725" s="6">
        <f>_xlfn.XLOOKUP(A725,[9]【SUIT】合同产值营收表!$B:$B,[9]【SUIT】合同产值营收表!$AN:$AN)</f>
        <v>0</v>
      </c>
      <c r="C725" t="str">
        <f ca="1">IF(COUNTIF(产值及收款计划!C:C,$A725)=0,"需补","")</f>
        <v>需补</v>
      </c>
    </row>
    <row r="726" spans="1:3" x14ac:dyDescent="0.2">
      <c r="A726" s="5" t="s">
        <v>1063</v>
      </c>
      <c r="B726" s="6"/>
      <c r="C726" t="str">
        <f ca="1">IF(COUNTIF(产值及收款计划!C:C,$A726)=0,"需补","")</f>
        <v/>
      </c>
    </row>
    <row r="727" spans="1:3" x14ac:dyDescent="0.2">
      <c r="A727" s="5" t="s">
        <v>735</v>
      </c>
      <c r="B727" s="6"/>
      <c r="C727" t="str">
        <f ca="1">IF(COUNTIF(产值及收款计划!C:C,$A727)=0,"需补","")</f>
        <v/>
      </c>
    </row>
    <row r="728" spans="1:3" x14ac:dyDescent="0.2">
      <c r="A728" s="9" t="s">
        <v>1947</v>
      </c>
      <c r="B728" s="6">
        <f>_xlfn.XLOOKUP(A728,[9]【SUIT】合同产值营收表!$B:$B,[9]【SUIT】合同产值营收表!$AN:$AN)</f>
        <v>0</v>
      </c>
      <c r="C728" t="str">
        <f ca="1">IF(COUNTIF(产值及收款计划!C:C,$A728)=0,"需补","")</f>
        <v>需补</v>
      </c>
    </row>
    <row r="729" spans="1:3" x14ac:dyDescent="0.2">
      <c r="A729" s="9" t="s">
        <v>1948</v>
      </c>
      <c r="B729" s="6">
        <f>_xlfn.XLOOKUP(A729,[9]【SUIT】合同产值营收表!$B:$B,[9]【SUIT】合同产值营收表!$AN:$AN)</f>
        <v>0</v>
      </c>
      <c r="C729" t="str">
        <f ca="1">IF(COUNTIF(产值及收款计划!C:C,$A729)=0,"需补","")</f>
        <v>需补</v>
      </c>
    </row>
    <row r="730" spans="1:3" x14ac:dyDescent="0.2">
      <c r="A730" s="9" t="s">
        <v>1949</v>
      </c>
      <c r="B730" s="6">
        <f>_xlfn.XLOOKUP(A730,[9]【SUIT】合同产值营收表!$B:$B,[9]【SUIT】合同产值营收表!$AN:$AN)</f>
        <v>0</v>
      </c>
      <c r="C730" t="str">
        <f ca="1">IF(COUNTIF(产值及收款计划!C:C,$A730)=0,"需补","")</f>
        <v>需补</v>
      </c>
    </row>
    <row r="731" spans="1:3" x14ac:dyDescent="0.2">
      <c r="A731" s="5" t="s">
        <v>405</v>
      </c>
      <c r="B731" s="6"/>
      <c r="C731" t="str">
        <f ca="1">IF(COUNTIF(产值及收款计划!C:C,$A731)=0,"需补","")</f>
        <v/>
      </c>
    </row>
    <row r="732" spans="1:3" x14ac:dyDescent="0.2">
      <c r="A732" s="5" t="s">
        <v>412</v>
      </c>
      <c r="B732" s="6"/>
      <c r="C732" t="str">
        <f ca="1">IF(COUNTIF(产值及收款计划!C:C,$A732)=0,"需补","")</f>
        <v/>
      </c>
    </row>
    <row r="733" spans="1:3" x14ac:dyDescent="0.2">
      <c r="A733" s="5" t="s">
        <v>417</v>
      </c>
      <c r="B733" s="6"/>
      <c r="C733" t="str">
        <f ca="1">IF(COUNTIF(产值及收款计划!C:C,$A733)=0,"需补","")</f>
        <v/>
      </c>
    </row>
    <row r="734" spans="1:3" x14ac:dyDescent="0.2">
      <c r="A734" s="5" t="s">
        <v>424</v>
      </c>
      <c r="B734" s="6"/>
      <c r="C734" t="str">
        <f ca="1">IF(COUNTIF(产值及收款计划!C:C,$A734)=0,"需补","")</f>
        <v/>
      </c>
    </row>
    <row r="735" spans="1:3" x14ac:dyDescent="0.2">
      <c r="A735" s="5" t="s">
        <v>1040</v>
      </c>
      <c r="B735" s="6"/>
      <c r="C735" t="str">
        <f ca="1">IF(COUNTIF(产值及收款计划!C:C,$A735)=0,"需补","")</f>
        <v/>
      </c>
    </row>
    <row r="736" spans="1:3" x14ac:dyDescent="0.2">
      <c r="A736" s="5" t="s">
        <v>1032</v>
      </c>
      <c r="B736" s="6"/>
      <c r="C736" t="str">
        <f ca="1">IF(COUNTIF(产值及收款计划!C:C,$A736)=0,"需补","")</f>
        <v/>
      </c>
    </row>
    <row r="737" spans="1:3" x14ac:dyDescent="0.2">
      <c r="A737" s="5" t="s">
        <v>1950</v>
      </c>
      <c r="B737" s="6">
        <f>_xlfn.XLOOKUP(A737,[9]【SUIT】合同产值营收表!$B:$B,[9]【SUIT】合同产值营收表!$AN:$AN)</f>
        <v>0</v>
      </c>
      <c r="C737" t="str">
        <f ca="1">IF(COUNTIF(产值及收款计划!C:C,$A737)=0,"需补","")</f>
        <v>需补</v>
      </c>
    </row>
    <row r="738" spans="1:3" x14ac:dyDescent="0.2">
      <c r="A738" s="5" t="s">
        <v>1105</v>
      </c>
      <c r="B738" s="6">
        <f>_xlfn.XLOOKUP(A738,[9]【SUIT】合同产值营收表!$B:$B,[9]【SUIT】合同产值营收表!$AN:$AN)</f>
        <v>0</v>
      </c>
      <c r="C738" t="str">
        <f ca="1">IF(COUNTIF(产值及收款计划!C:C,$A738)=0,"需补","")</f>
        <v>需补</v>
      </c>
    </row>
    <row r="739" spans="1:3" x14ac:dyDescent="0.2">
      <c r="A739" s="5" t="s">
        <v>1951</v>
      </c>
      <c r="B739" s="6">
        <f>_xlfn.XLOOKUP(A739,[9]【SUIT】合同产值营收表!$B:$B,[9]【SUIT】合同产值营收表!$AN:$AN)</f>
        <v>0</v>
      </c>
      <c r="C739" t="str">
        <f ca="1">IF(COUNTIF(产值及收款计划!C:C,$A739)=0,"需补","")</f>
        <v>需补</v>
      </c>
    </row>
    <row r="740" spans="1:3" x14ac:dyDescent="0.2">
      <c r="A740" s="5" t="s">
        <v>1952</v>
      </c>
      <c r="B740" s="6">
        <f>_xlfn.XLOOKUP(A740,[9]【SUIT】合同产值营收表!$B:$B,[9]【SUIT】合同产值营收表!$AN:$AN)</f>
        <v>0</v>
      </c>
      <c r="C740" t="str">
        <f ca="1">IF(COUNTIF(产值及收款计划!C:C,$A740)=0,"需补","")</f>
        <v>需补</v>
      </c>
    </row>
    <row r="741" spans="1:3" x14ac:dyDescent="0.2">
      <c r="A741" s="5" t="s">
        <v>1091</v>
      </c>
      <c r="B741" s="6"/>
      <c r="C741" t="str">
        <f ca="1">IF(COUNTIF(产值及收款计划!C:C,$A741)=0,"需补","")</f>
        <v/>
      </c>
    </row>
    <row r="742" spans="1:3" x14ac:dyDescent="0.2">
      <c r="A742" s="5" t="s">
        <v>1354</v>
      </c>
      <c r="B742" s="6">
        <f>_xlfn.XLOOKUP(A742,[9]【SUIT】合同产值营收表!$B:$B,[9]【SUIT】合同产值营收表!$AN:$AN)</f>
        <v>0</v>
      </c>
      <c r="C742" t="str">
        <f ca="1">IF(COUNTIF(产值及收款计划!C:C,$A742)=0,"需补","")</f>
        <v>需补</v>
      </c>
    </row>
    <row r="743" spans="1:3" x14ac:dyDescent="0.2">
      <c r="A743" s="5" t="s">
        <v>1217</v>
      </c>
      <c r="B743" s="6"/>
      <c r="C743" t="str">
        <f ca="1">IF(COUNTIF(产值及收款计划!C:C,$A743)=0,"需补","")</f>
        <v/>
      </c>
    </row>
    <row r="744" spans="1:3" x14ac:dyDescent="0.2">
      <c r="A744" s="5" t="s">
        <v>1953</v>
      </c>
      <c r="B744" s="6">
        <f>_xlfn.XLOOKUP(A744,[9]【SUIT】合同产值营收表!$B:$B,[9]【SUIT】合同产值营收表!$AN:$AN)</f>
        <v>0</v>
      </c>
      <c r="C744" t="str">
        <f ca="1">IF(COUNTIF(产值及收款计划!C:C,$A744)=0,"需补","")</f>
        <v>需补</v>
      </c>
    </row>
    <row r="745" spans="1:3" x14ac:dyDescent="0.2">
      <c r="A745" s="5" t="s">
        <v>1954</v>
      </c>
      <c r="B745" s="6">
        <f>_xlfn.XLOOKUP(A745,[9]【SUIT】合同产值营收表!$B:$B,[9]【SUIT】合同产值营收表!$AN:$AN)</f>
        <v>0</v>
      </c>
      <c r="C745" t="str">
        <f ca="1">IF(COUNTIF(产值及收款计划!C:C,$A745)=0,"需补","")</f>
        <v>需补</v>
      </c>
    </row>
    <row r="746" spans="1:3" x14ac:dyDescent="0.2">
      <c r="A746" s="5" t="s">
        <v>1219</v>
      </c>
      <c r="B746" s="6"/>
      <c r="C746" t="str">
        <f ca="1">IF(COUNTIF(产值及收款计划!C:C,$A746)=0,"需补","")</f>
        <v/>
      </c>
    </row>
    <row r="747" spans="1:3" x14ac:dyDescent="0.2">
      <c r="A747" s="5" t="s">
        <v>579</v>
      </c>
      <c r="B747" s="6"/>
      <c r="C747" t="str">
        <f ca="1">IF(COUNTIF(产值及收款计划!C:C,$A747)=0,"需补","")</f>
        <v/>
      </c>
    </row>
    <row r="748" spans="1:3" x14ac:dyDescent="0.2">
      <c r="A748" s="5" t="s">
        <v>1158</v>
      </c>
      <c r="B748" s="6"/>
      <c r="C748" t="str">
        <f ca="1">IF(COUNTIF(产值及收款计划!C:C,$A748)=0,"需补","")</f>
        <v/>
      </c>
    </row>
    <row r="749" spans="1:3" x14ac:dyDescent="0.2">
      <c r="A749" s="5" t="s">
        <v>1955</v>
      </c>
      <c r="B749" s="6">
        <f>_xlfn.XLOOKUP(A749,[9]【SUIT】合同产值营收表!$B:$B,[9]【SUIT】合同产值营收表!$AN:$AN)</f>
        <v>0</v>
      </c>
      <c r="C749" t="str">
        <f ca="1">IF(COUNTIF(产值及收款计划!C:C,$A749)=0,"需补","")</f>
        <v>需补</v>
      </c>
    </row>
    <row r="750" spans="1:3" x14ac:dyDescent="0.2">
      <c r="A750" s="5" t="s">
        <v>1956</v>
      </c>
      <c r="B750" s="6">
        <f>_xlfn.XLOOKUP(A750,[9]【SUIT】合同产值营收表!$B:$B,[9]【SUIT】合同产值营收表!$AN:$AN)</f>
        <v>0</v>
      </c>
      <c r="C750" t="str">
        <f ca="1">IF(COUNTIF(产值及收款计划!C:C,$A750)=0,"需补","")</f>
        <v>需补</v>
      </c>
    </row>
    <row r="751" spans="1:3" x14ac:dyDescent="0.2">
      <c r="A751" s="5" t="s">
        <v>1957</v>
      </c>
      <c r="B751" s="6">
        <f>_xlfn.XLOOKUP(A751,[9]【SUIT】合同产值营收表!$B:$B,[9]【SUIT】合同产值营收表!$AN:$AN)</f>
        <v>0</v>
      </c>
      <c r="C751" t="str">
        <f ca="1">IF(COUNTIF(产值及收款计划!C:C,$A751)=0,"需补","")</f>
        <v>需补</v>
      </c>
    </row>
    <row r="752" spans="1:3" x14ac:dyDescent="0.2">
      <c r="A752" s="5" t="s">
        <v>652</v>
      </c>
      <c r="B752" s="6"/>
      <c r="C752" t="str">
        <f ca="1">IF(COUNTIF(产值及收款计划!C:C,$A752)=0,"需补","")</f>
        <v/>
      </c>
    </row>
    <row r="753" spans="1:3" x14ac:dyDescent="0.2">
      <c r="A753" s="5" t="s">
        <v>1214</v>
      </c>
      <c r="B753" s="6">
        <f>_xlfn.XLOOKUP(A753,[9]【SUIT】合同产值营收表!$B:$B,[9]【SUIT】合同产值营收表!$AN:$AN)</f>
        <v>0</v>
      </c>
      <c r="C753" t="str">
        <f ca="1">IF(COUNTIF(产值及收款计划!C:C,$A753)=0,"需补","")</f>
        <v>需补</v>
      </c>
    </row>
    <row r="754" spans="1:3" x14ac:dyDescent="0.2">
      <c r="A754" s="5" t="s">
        <v>985</v>
      </c>
      <c r="B754" s="6"/>
      <c r="C754" t="str">
        <f ca="1">IF(COUNTIF(产值及收款计划!C:C,$A754)=0,"需补","")</f>
        <v/>
      </c>
    </row>
    <row r="755" spans="1:3" x14ac:dyDescent="0.2">
      <c r="A755" s="5" t="s">
        <v>1093</v>
      </c>
      <c r="B755" s="6">
        <f>_xlfn.XLOOKUP(A755,[9]【SUIT】合同产值营收表!$B:$B,[9]【SUIT】合同产值营收表!$AN:$AN)</f>
        <v>0</v>
      </c>
      <c r="C755" t="str">
        <f ca="1">IF(COUNTIF(产值及收款计划!C:C,$A755)=0,"需补","")</f>
        <v>需补</v>
      </c>
    </row>
    <row r="756" spans="1:3" x14ac:dyDescent="0.2">
      <c r="A756" s="5" t="s">
        <v>1958</v>
      </c>
      <c r="B756" s="6">
        <f>_xlfn.XLOOKUP(A756,[9]【SUIT】合同产值营收表!$B:$B,[9]【SUIT】合同产值营收表!$AN:$AN)</f>
        <v>0</v>
      </c>
      <c r="C756" t="str">
        <f ca="1">IF(COUNTIF(产值及收款计划!C:C,$A756)=0,"需补","")</f>
        <v>需补</v>
      </c>
    </row>
    <row r="757" spans="1:3" x14ac:dyDescent="0.2">
      <c r="A757" s="5" t="s">
        <v>1959</v>
      </c>
      <c r="B757" s="6">
        <f>_xlfn.XLOOKUP(A757,[9]【SUIT】合同产值营收表!$B:$B,[9]【SUIT】合同产值营收表!$AN:$AN)</f>
        <v>0</v>
      </c>
      <c r="C757" t="str">
        <f ca="1">IF(COUNTIF(产值及收款计划!C:C,$A757)=0,"需补","")</f>
        <v>需补</v>
      </c>
    </row>
    <row r="758" spans="1:3" x14ac:dyDescent="0.2">
      <c r="A758" s="5" t="s">
        <v>1960</v>
      </c>
      <c r="B758" s="6">
        <f>_xlfn.XLOOKUP(A758,[9]【SUIT】合同产值营收表!$B:$B,[9]【SUIT】合同产值营收表!$AN:$AN)</f>
        <v>0</v>
      </c>
      <c r="C758" t="str">
        <f ca="1">IF(COUNTIF(产值及收款计划!C:C,$A758)=0,"需补","")</f>
        <v>需补</v>
      </c>
    </row>
    <row r="759" spans="1:3" x14ac:dyDescent="0.2">
      <c r="A759" s="5" t="s">
        <v>1961</v>
      </c>
      <c r="B759" s="6">
        <f>_xlfn.XLOOKUP(A759,[9]【SUIT】合同产值营收表!$B:$B,[9]【SUIT】合同产值营收表!$AN:$AN)</f>
        <v>0</v>
      </c>
      <c r="C759" t="str">
        <f ca="1">IF(COUNTIF(产值及收款计划!C:C,$A759)=0,"需补","")</f>
        <v>需补</v>
      </c>
    </row>
    <row r="760" spans="1:3" x14ac:dyDescent="0.2">
      <c r="A760" s="5" t="s">
        <v>1962</v>
      </c>
      <c r="B760" s="6">
        <f>_xlfn.XLOOKUP(A760,[9]【SUIT】合同产值营收表!$B:$B,[9]【SUIT】合同产值营收表!$AN:$AN)</f>
        <v>0</v>
      </c>
      <c r="C760" t="str">
        <f ca="1">IF(COUNTIF(产值及收款计划!C:C,$A760)=0,"需补","")</f>
        <v>需补</v>
      </c>
    </row>
    <row r="761" spans="1:3" x14ac:dyDescent="0.2">
      <c r="A761" s="5" t="s">
        <v>1130</v>
      </c>
      <c r="B761" s="6">
        <f>_xlfn.XLOOKUP(A761,[9]【SUIT】合同产值营收表!$B:$B,[9]【SUIT】合同产值营收表!$AN:$AN)</f>
        <v>0</v>
      </c>
      <c r="C761" t="str">
        <f ca="1">IF(COUNTIF(产值及收款计划!C:C,$A761)=0,"需补","")</f>
        <v>需补</v>
      </c>
    </row>
    <row r="762" spans="1:3" x14ac:dyDescent="0.2">
      <c r="A762" s="5" t="s">
        <v>1963</v>
      </c>
      <c r="B762" s="6">
        <f>_xlfn.XLOOKUP(A762,[9]【SUIT】合同产值营收表!$B:$B,[9]【SUIT】合同产值营收表!$AN:$AN)</f>
        <v>0</v>
      </c>
      <c r="C762" t="str">
        <f ca="1">IF(COUNTIF(产值及收款计划!C:C,$A762)=0,"需补","")</f>
        <v>需补</v>
      </c>
    </row>
    <row r="763" spans="1:3" x14ac:dyDescent="0.2">
      <c r="A763" s="5" t="s">
        <v>1964</v>
      </c>
      <c r="B763" s="6">
        <f>_xlfn.XLOOKUP(A763,[9]【SUIT】合同产值营收表!$B:$B,[9]【SUIT】合同产值营收表!$AN:$AN)</f>
        <v>0</v>
      </c>
      <c r="C763" t="str">
        <f ca="1">IF(COUNTIF(产值及收款计划!C:C,$A763)=0,"需补","")</f>
        <v>需补</v>
      </c>
    </row>
    <row r="764" spans="1:3" x14ac:dyDescent="0.2">
      <c r="A764" s="5" t="s">
        <v>1965</v>
      </c>
      <c r="B764" s="6">
        <f>_xlfn.XLOOKUP(A764,[9]【SUIT】合同产值营收表!$B:$B,[9]【SUIT】合同产值营收表!$AN:$AN)</f>
        <v>0</v>
      </c>
      <c r="C764" t="str">
        <f ca="1">IF(COUNTIF(产值及收款计划!C:C,$A764)=0,"需补","")</f>
        <v>需补</v>
      </c>
    </row>
    <row r="765" spans="1:3" x14ac:dyDescent="0.2">
      <c r="A765" s="5" t="s">
        <v>1966</v>
      </c>
      <c r="B765" s="6">
        <f>_xlfn.XLOOKUP(A765,[9]【SUIT】合同产值营收表!$B:$B,[9]【SUIT】合同产值营收表!$AN:$AN)</f>
        <v>0</v>
      </c>
      <c r="C765" t="str">
        <f ca="1">IF(COUNTIF(产值及收款计划!C:C,$A765)=0,"需补","")</f>
        <v>需补</v>
      </c>
    </row>
    <row r="766" spans="1:3" x14ac:dyDescent="0.2">
      <c r="A766" s="5" t="s">
        <v>1165</v>
      </c>
      <c r="B766" s="6">
        <f>_xlfn.XLOOKUP(A766,[9]【SUIT】合同产值营收表!$B:$B,[9]【SUIT】合同产值营收表!$AN:$AN)</f>
        <v>0</v>
      </c>
      <c r="C766" t="str">
        <f ca="1">IF(COUNTIF(产值及收款计划!C:C,$A766)=0,"需补","")</f>
        <v>需补</v>
      </c>
    </row>
    <row r="767" spans="1:3" x14ac:dyDescent="0.2">
      <c r="A767" s="5" t="s">
        <v>1445</v>
      </c>
      <c r="B767" s="6"/>
      <c r="C767" t="str">
        <f ca="1">IF(COUNTIF(产值及收款计划!C:C,$A767)=0,"需补","")</f>
        <v/>
      </c>
    </row>
    <row r="768" spans="1:3" x14ac:dyDescent="0.2">
      <c r="A768" s="5" t="s">
        <v>1055</v>
      </c>
      <c r="B768" s="6"/>
      <c r="C768" t="str">
        <f ca="1">IF(COUNTIF(产值及收款计划!C:C,$A768)=0,"需补","")</f>
        <v/>
      </c>
    </row>
    <row r="769" spans="1:3" x14ac:dyDescent="0.2">
      <c r="A769" s="5" t="s">
        <v>1169</v>
      </c>
      <c r="B769" s="6"/>
      <c r="C769" t="str">
        <f ca="1">IF(COUNTIF(产值及收款计划!C:C,$A769)=0,"需补","")</f>
        <v/>
      </c>
    </row>
    <row r="770" spans="1:3" x14ac:dyDescent="0.2">
      <c r="A770" s="5" t="s">
        <v>1318</v>
      </c>
      <c r="B770" s="6">
        <f>_xlfn.XLOOKUP(A770,[9]【SUIT】合同产值营收表!$B:$B,[9]【SUIT】合同产值营收表!$AN:$AN)</f>
        <v>0</v>
      </c>
      <c r="C770" t="str">
        <f ca="1">IF(COUNTIF(产值及收款计划!C:C,$A770)=0,"需补","")</f>
        <v>需补</v>
      </c>
    </row>
    <row r="771" spans="1:3" x14ac:dyDescent="0.2">
      <c r="A771" s="5" t="s">
        <v>1967</v>
      </c>
      <c r="B771" s="6">
        <f>_xlfn.XLOOKUP(A771,[9]【SUIT】合同产值营收表!$B:$B,[9]【SUIT】合同产值营收表!$AN:$AN)</f>
        <v>0</v>
      </c>
      <c r="C771" t="str">
        <f ca="1">IF(COUNTIF(产值及收款计划!C:C,$A771)=0,"需补","")</f>
        <v>需补</v>
      </c>
    </row>
    <row r="772" spans="1:3" x14ac:dyDescent="0.2">
      <c r="A772" s="5" t="s">
        <v>1426</v>
      </c>
      <c r="B772" s="6">
        <f>_xlfn.XLOOKUP(A772,[9]【SUIT】合同产值营收表!$B:$B,[9]【SUIT】合同产值营收表!$AN:$AN)</f>
        <v>0</v>
      </c>
      <c r="C772" t="str">
        <f ca="1">IF(COUNTIF(产值及收款计划!C:C,$A772)=0,"需补","")</f>
        <v>需补</v>
      </c>
    </row>
    <row r="773" spans="1:3" x14ac:dyDescent="0.2">
      <c r="A773" s="5" t="s">
        <v>1427</v>
      </c>
      <c r="B773" s="6">
        <f>_xlfn.XLOOKUP(A773,[9]【SUIT】合同产值营收表!$B:$B,[9]【SUIT】合同产值营收表!$AN:$AN)</f>
        <v>0</v>
      </c>
      <c r="C773" t="str">
        <f ca="1">IF(COUNTIF(产值及收款计划!C:C,$A773)=0,"需补","")</f>
        <v>需补</v>
      </c>
    </row>
    <row r="774" spans="1:3" x14ac:dyDescent="0.2">
      <c r="A774" s="5" t="s">
        <v>1968</v>
      </c>
      <c r="B774" s="6">
        <f>_xlfn.XLOOKUP(A774,[9]【SUIT】合同产值营收表!$B:$B,[9]【SUIT】合同产值营收表!$AN:$AN)</f>
        <v>0</v>
      </c>
      <c r="C774" t="str">
        <f ca="1">IF(COUNTIF(产值及收款计划!C:C,$A774)=0,"需补","")</f>
        <v>需补</v>
      </c>
    </row>
    <row r="775" spans="1:3" x14ac:dyDescent="0.2">
      <c r="A775" s="5" t="s">
        <v>1352</v>
      </c>
      <c r="B775" s="6">
        <f>_xlfn.XLOOKUP(A775,[9]【SUIT】合同产值营收表!$B:$B,[9]【SUIT】合同产值营收表!$AN:$AN)</f>
        <v>0</v>
      </c>
      <c r="C775" t="str">
        <f ca="1">IF(COUNTIF(产值及收款计划!C:C,$A775)=0,"需补","")</f>
        <v>需补</v>
      </c>
    </row>
    <row r="776" spans="1:3" x14ac:dyDescent="0.2">
      <c r="A776" s="5" t="s">
        <v>1430</v>
      </c>
      <c r="B776" s="6"/>
      <c r="C776" t="str">
        <f ca="1">IF(COUNTIF(产值及收款计划!C:C,$A776)=0,"需补","")</f>
        <v/>
      </c>
    </row>
    <row r="777" spans="1:3" x14ac:dyDescent="0.2">
      <c r="A777" s="5" t="s">
        <v>1969</v>
      </c>
      <c r="B777" s="6">
        <f>_xlfn.XLOOKUP(A777,[9]【SUIT】合同产值营收表!$B:$B,[9]【SUIT】合同产值营收表!$AN:$AN)</f>
        <v>0</v>
      </c>
      <c r="C777" t="str">
        <f ca="1">IF(COUNTIF(产值及收款计划!C:C,$A777)=0,"需补","")</f>
        <v>需补</v>
      </c>
    </row>
    <row r="778" spans="1:3" x14ac:dyDescent="0.2">
      <c r="A778" s="5" t="s">
        <v>1970</v>
      </c>
      <c r="B778" s="6">
        <f>_xlfn.XLOOKUP(A778,[9]【SUIT】合同产值营收表!$B:$B,[9]【SUIT】合同产值营收表!$AN:$AN)</f>
        <v>0</v>
      </c>
      <c r="C778" t="str">
        <f ca="1">IF(COUNTIF(产值及收款计划!C:C,$A778)=0,"需补","")</f>
        <v>需补</v>
      </c>
    </row>
    <row r="779" spans="1:3" x14ac:dyDescent="0.2">
      <c r="A779" s="5" t="s">
        <v>1971</v>
      </c>
      <c r="B779" s="6">
        <f>_xlfn.XLOOKUP(A779,[9]【SUIT】合同产值营收表!$B:$B,[9]【SUIT】合同产值营收表!$AN:$AN)</f>
        <v>0</v>
      </c>
      <c r="C779" t="str">
        <f ca="1">IF(COUNTIF(产值及收款计划!C:C,$A779)=0,"需补","")</f>
        <v>需补</v>
      </c>
    </row>
    <row r="780" spans="1:3" x14ac:dyDescent="0.2">
      <c r="A780" s="5" t="s">
        <v>891</v>
      </c>
      <c r="B780" s="6"/>
      <c r="C780" t="str">
        <f ca="1">IF(COUNTIF(产值及收款计划!C:C,$A780)=0,"需补","")</f>
        <v/>
      </c>
    </row>
    <row r="781" spans="1:3" x14ac:dyDescent="0.2">
      <c r="A781" s="5" t="s">
        <v>1109</v>
      </c>
      <c r="B781" s="6">
        <f>_xlfn.XLOOKUP(A781,[9]【SUIT】合同产值营收表!$B:$B,[9]【SUIT】合同产值营收表!$AN:$AN)</f>
        <v>0</v>
      </c>
      <c r="C781" t="str">
        <f ca="1">IF(COUNTIF(产值及收款计划!C:C,$A781)=0,"需补","")</f>
        <v>需补</v>
      </c>
    </row>
    <row r="782" spans="1:3" x14ac:dyDescent="0.2">
      <c r="A782" s="5" t="s">
        <v>1972</v>
      </c>
      <c r="B782" s="6">
        <f>_xlfn.XLOOKUP(A782,[9]【SUIT】合同产值营收表!$B:$B,[9]【SUIT】合同产值营收表!$AN:$AN)</f>
        <v>0</v>
      </c>
      <c r="C782" t="str">
        <f ca="1">IF(COUNTIF(产值及收款计划!C:C,$A782)=0,"需补","")</f>
        <v>需补</v>
      </c>
    </row>
    <row r="783" spans="1:3" x14ac:dyDescent="0.2">
      <c r="A783" s="5" t="s">
        <v>1973</v>
      </c>
      <c r="B783" s="6">
        <f>_xlfn.XLOOKUP(A783,[9]【SUIT】合同产值营收表!$B:$B,[9]【SUIT】合同产值营收表!$AN:$AN)</f>
        <v>0</v>
      </c>
      <c r="C783" t="str">
        <f ca="1">IF(COUNTIF(产值及收款计划!C:C,$A783)=0,"需补","")</f>
        <v>需补</v>
      </c>
    </row>
    <row r="784" spans="1:3" x14ac:dyDescent="0.2">
      <c r="A784" s="5" t="s">
        <v>1974</v>
      </c>
      <c r="B784" s="6">
        <f>_xlfn.XLOOKUP(A784,[9]【SUIT】合同产值营收表!$B:$B,[9]【SUIT】合同产值营收表!$AN:$AN)</f>
        <v>0</v>
      </c>
      <c r="C784" t="str">
        <f ca="1">IF(COUNTIF(产值及收款计划!C:C,$A784)=0,"需补","")</f>
        <v>需补</v>
      </c>
    </row>
    <row r="785" spans="1:3" x14ac:dyDescent="0.2">
      <c r="A785" s="5" t="s">
        <v>1156</v>
      </c>
      <c r="B785" s="6"/>
      <c r="C785" t="str">
        <f ca="1">IF(COUNTIF(产值及收款计划!C:C,$A785)=0,"需补","")</f>
        <v/>
      </c>
    </row>
    <row r="786" spans="1:3" x14ac:dyDescent="0.2">
      <c r="A786" s="5" t="s">
        <v>1975</v>
      </c>
      <c r="B786" s="6">
        <f>_xlfn.XLOOKUP(A786,[9]【SUIT】合同产值营收表!$B:$B,[9]【SUIT】合同产值营收表!$AN:$AN)</f>
        <v>0</v>
      </c>
      <c r="C786" t="str">
        <f ca="1">IF(COUNTIF(产值及收款计划!C:C,$A786)=0,"需补","")</f>
        <v>需补</v>
      </c>
    </row>
    <row r="787" spans="1:3" x14ac:dyDescent="0.2">
      <c r="A787" s="5" t="s">
        <v>1976</v>
      </c>
      <c r="B787" s="6">
        <f>_xlfn.XLOOKUP(A787,[9]【SUIT】合同产值营收表!$B:$B,[9]【SUIT】合同产值营收表!$AN:$AN)</f>
        <v>0</v>
      </c>
      <c r="C787" t="str">
        <f ca="1">IF(COUNTIF(产值及收款计划!C:C,$A787)=0,"需补","")</f>
        <v>需补</v>
      </c>
    </row>
    <row r="788" spans="1:3" x14ac:dyDescent="0.2">
      <c r="A788" s="5" t="s">
        <v>1977</v>
      </c>
      <c r="B788" s="6">
        <f>_xlfn.XLOOKUP(A788,[9]【SUIT】合同产值营收表!$B:$B,[9]【SUIT】合同产值营收表!$AN:$AN)</f>
        <v>0</v>
      </c>
      <c r="C788" t="str">
        <f ca="1">IF(COUNTIF(产值及收款计划!C:C,$A788)=0,"需补","")</f>
        <v>需补</v>
      </c>
    </row>
    <row r="789" spans="1:3" x14ac:dyDescent="0.2">
      <c r="A789" s="5" t="s">
        <v>886</v>
      </c>
      <c r="B789" s="6"/>
      <c r="C789" t="str">
        <f ca="1">IF(COUNTIF(产值及收款计划!C:C,$A789)=0,"需补","")</f>
        <v/>
      </c>
    </row>
    <row r="790" spans="1:3" x14ac:dyDescent="0.2">
      <c r="A790" s="5" t="s">
        <v>1424</v>
      </c>
      <c r="B790" s="6">
        <f>_xlfn.XLOOKUP(A790,[9]【SUIT】合同产值营收表!$B:$B,[9]【SUIT】合同产值营收表!$AN:$AN)</f>
        <v>0</v>
      </c>
      <c r="C790" t="str">
        <f ca="1">IF(COUNTIF(产值及收款计划!C:C,$A790)=0,"需补","")</f>
        <v>需补</v>
      </c>
    </row>
    <row r="791" spans="1:3" x14ac:dyDescent="0.2">
      <c r="A791" s="5" t="s">
        <v>1152</v>
      </c>
      <c r="B791" s="6"/>
      <c r="C791" t="str">
        <f ca="1">IF(COUNTIF(产值及收款计划!C:C,$A791)=0,"需补","")</f>
        <v/>
      </c>
    </row>
    <row r="792" spans="1:3" x14ac:dyDescent="0.2">
      <c r="A792" s="5" t="s">
        <v>1341</v>
      </c>
      <c r="B792" s="6">
        <f>_xlfn.XLOOKUP(A792,[9]【SUIT】合同产值营收表!$B:$B,[9]【SUIT】合同产值营收表!$AN:$AN)</f>
        <v>0</v>
      </c>
      <c r="C792" t="str">
        <f ca="1">IF(COUNTIF(产值及收款计划!C:C,$A792)=0,"需补","")</f>
        <v>需补</v>
      </c>
    </row>
    <row r="793" spans="1:3" x14ac:dyDescent="0.2">
      <c r="A793" s="5" t="s">
        <v>1978</v>
      </c>
      <c r="B793" s="6">
        <f>_xlfn.XLOOKUP(A793,[9]【SUIT】合同产值营收表!$B:$B,[9]【SUIT】合同产值营收表!$AN:$AN)</f>
        <v>0</v>
      </c>
      <c r="C793" t="str">
        <f ca="1">IF(COUNTIF(产值及收款计划!C:C,$A793)=0,"需补","")</f>
        <v>需补</v>
      </c>
    </row>
    <row r="794" spans="1:3" x14ac:dyDescent="0.2">
      <c r="A794" s="5" t="s">
        <v>1979</v>
      </c>
      <c r="B794" s="6">
        <f>_xlfn.XLOOKUP(A794,[9]【SUIT】合同产值营收表!$B:$B,[9]【SUIT】合同产值营收表!$AN:$AN)</f>
        <v>0</v>
      </c>
      <c r="C794" t="str">
        <f ca="1">IF(COUNTIF(产值及收款计划!C:C,$A794)=0,"需补","")</f>
        <v>需补</v>
      </c>
    </row>
    <row r="795" spans="1:3" x14ac:dyDescent="0.2">
      <c r="A795" s="5" t="s">
        <v>1980</v>
      </c>
      <c r="B795" s="6">
        <f>_xlfn.XLOOKUP(A795,[9]【SUIT】合同产值营收表!$B:$B,[9]【SUIT】合同产值营收表!$AN:$AN)</f>
        <v>0</v>
      </c>
      <c r="C795" t="str">
        <f ca="1">IF(COUNTIF(产值及收款计划!C:C,$A795)=0,"需补","")</f>
        <v>需补</v>
      </c>
    </row>
    <row r="796" spans="1:3" x14ac:dyDescent="0.2">
      <c r="A796" s="5" t="s">
        <v>1450</v>
      </c>
      <c r="B796" s="6">
        <f>_xlfn.XLOOKUP(A796,[9]【SUIT】合同产值营收表!$B:$B,[9]【SUIT】合同产值营收表!$AN:$AN)</f>
        <v>0</v>
      </c>
      <c r="C796" t="str">
        <f ca="1">IF(COUNTIF(产值及收款计划!C:C,$A796)=0,"需补","")</f>
        <v>需补</v>
      </c>
    </row>
    <row r="797" spans="1:3" x14ac:dyDescent="0.2">
      <c r="A797" s="5" t="s">
        <v>1161</v>
      </c>
      <c r="B797" s="6">
        <f>_xlfn.XLOOKUP(A797,[9]【SUIT】合同产值营收表!$B:$B,[9]【SUIT】合同产值营收表!$AN:$AN)</f>
        <v>0</v>
      </c>
      <c r="C797" t="str">
        <f ca="1">IF(COUNTIF(产值及收款计划!C:C,$A797)=0,"需补","")</f>
        <v>需补</v>
      </c>
    </row>
    <row r="798" spans="1:3" x14ac:dyDescent="0.2">
      <c r="A798" s="5" t="s">
        <v>1981</v>
      </c>
      <c r="B798" s="6">
        <f>_xlfn.XLOOKUP(A798,[9]【SUIT】合同产值营收表!$B:$B,[9]【SUIT】合同产值营收表!$AN:$AN)</f>
        <v>0</v>
      </c>
      <c r="C798" t="str">
        <f ca="1">IF(COUNTIF(产值及收款计划!C:C,$A798)=0,"需补","")</f>
        <v>需补</v>
      </c>
    </row>
    <row r="799" spans="1:3" x14ac:dyDescent="0.2">
      <c r="A799" s="5" t="s">
        <v>1982</v>
      </c>
      <c r="B799" s="6">
        <f>_xlfn.XLOOKUP(A799,[9]【SUIT】合同产值营收表!$B:$B,[9]【SUIT】合同产值营收表!$AN:$AN)</f>
        <v>0</v>
      </c>
      <c r="C799" t="str">
        <f ca="1">IF(COUNTIF(产值及收款计划!C:C,$A799)=0,"需补","")</f>
        <v>需补</v>
      </c>
    </row>
    <row r="800" spans="1:3" x14ac:dyDescent="0.2">
      <c r="A800" s="5" t="s">
        <v>1148</v>
      </c>
      <c r="B800" s="6"/>
      <c r="C800" t="str">
        <f ca="1">IF(COUNTIF(产值及收款计划!C:C,$A800)=0,"需补","")</f>
        <v/>
      </c>
    </row>
    <row r="801" spans="1:3" x14ac:dyDescent="0.2">
      <c r="A801" s="5" t="s">
        <v>1363</v>
      </c>
      <c r="B801" s="6">
        <f>_xlfn.XLOOKUP(A801,[9]【SUIT】合同产值营收表!$B:$B,[9]【SUIT】合同产值营收表!$AN:$AN)</f>
        <v>0</v>
      </c>
      <c r="C801" t="str">
        <f ca="1">IF(COUNTIF(产值及收款计划!C:C,$A801)=0,"需补","")</f>
        <v>需补</v>
      </c>
    </row>
    <row r="802" spans="1:3" x14ac:dyDescent="0.2">
      <c r="A802" s="5" t="s">
        <v>1983</v>
      </c>
      <c r="B802" s="6"/>
      <c r="C802" t="str">
        <f ca="1">IF(COUNTIF(产值及收款计划!C:C,$A802)=0,"需补","")</f>
        <v/>
      </c>
    </row>
    <row r="803" spans="1:3" x14ac:dyDescent="0.2">
      <c r="A803" s="5" t="s">
        <v>1984</v>
      </c>
      <c r="B803" s="6">
        <f>_xlfn.XLOOKUP(A803,[9]【SUIT】合同产值营收表!$B:$B,[9]【SUIT】合同产值营收表!$AN:$AN)</f>
        <v>0</v>
      </c>
      <c r="C803" t="str">
        <f ca="1">IF(COUNTIF(产值及收款计划!C:C,$A803)=0,"需补","")</f>
        <v>需补</v>
      </c>
    </row>
    <row r="804" spans="1:3" x14ac:dyDescent="0.2">
      <c r="A804" s="5" t="s">
        <v>1154</v>
      </c>
      <c r="B804" s="6"/>
      <c r="C804" t="str">
        <f ca="1">IF(COUNTIF(产值及收款计划!C:C,$A804)=0,"需补","")</f>
        <v/>
      </c>
    </row>
    <row r="805" spans="1:3" x14ac:dyDescent="0.2">
      <c r="A805" s="5" t="s">
        <v>1985</v>
      </c>
      <c r="B805" s="6">
        <f>_xlfn.XLOOKUP(A805,[9]【SUIT】合同产值营收表!$B:$B,[9]【SUIT】合同产值营收表!$AN:$AN)</f>
        <v>0</v>
      </c>
      <c r="C805" t="str">
        <f ca="1">IF(COUNTIF(产值及收款计划!C:C,$A805)=0,"需补","")</f>
        <v>需补</v>
      </c>
    </row>
    <row r="806" spans="1:3" x14ac:dyDescent="0.2">
      <c r="A806" s="5" t="s">
        <v>1036</v>
      </c>
      <c r="B806" s="6"/>
      <c r="C806" t="str">
        <f ca="1">IF(COUNTIF(产值及收款计划!C:C,$A806)=0,"需补","")</f>
        <v/>
      </c>
    </row>
    <row r="807" spans="1:3" x14ac:dyDescent="0.2">
      <c r="A807" s="5" t="s">
        <v>1986</v>
      </c>
      <c r="B807" s="6">
        <f>_xlfn.XLOOKUP(A807,[9]【SUIT】合同产值营收表!$B:$B,[9]【SUIT】合同产值营收表!$AN:$AN)</f>
        <v>0</v>
      </c>
      <c r="C807" t="str">
        <f ca="1">IF(COUNTIF(产值及收款计划!C:C,$A807)=0,"需补","")</f>
        <v>需补</v>
      </c>
    </row>
    <row r="808" spans="1:3" x14ac:dyDescent="0.2">
      <c r="A808" s="5" t="s">
        <v>1119</v>
      </c>
      <c r="B808" s="6"/>
      <c r="C808" t="str">
        <f ca="1">IF(COUNTIF(产值及收款计划!C:C,$A808)=0,"需补","")</f>
        <v/>
      </c>
    </row>
    <row r="809" spans="1:3" x14ac:dyDescent="0.2">
      <c r="A809" s="5" t="s">
        <v>493</v>
      </c>
      <c r="B809" s="6"/>
      <c r="C809" t="str">
        <f ca="1">IF(COUNTIF(产值及收款计划!C:C,$A809)=0,"需补","")</f>
        <v/>
      </c>
    </row>
    <row r="810" spans="1:3" x14ac:dyDescent="0.2">
      <c r="A810" s="5" t="s">
        <v>889</v>
      </c>
      <c r="B810" s="6"/>
      <c r="C810" t="str">
        <f ca="1">IF(COUNTIF(产值及收款计划!C:C,$A810)=0,"需补","")</f>
        <v/>
      </c>
    </row>
    <row r="811" spans="1:3" x14ac:dyDescent="0.2">
      <c r="A811" s="5" t="s">
        <v>1987</v>
      </c>
      <c r="B811" s="6">
        <f>_xlfn.XLOOKUP(A811,[9]【SUIT】合同产值营收表!$B:$B,[9]【SUIT】合同产值营收表!$AN:$AN)</f>
        <v>0</v>
      </c>
      <c r="C811" t="str">
        <f ca="1">IF(COUNTIF(产值及收款计划!C:C,$A811)=0,"需补","")</f>
        <v>需补</v>
      </c>
    </row>
    <row r="812" spans="1:3" x14ac:dyDescent="0.2">
      <c r="A812" s="5" t="s">
        <v>1988</v>
      </c>
      <c r="B812" s="6">
        <f>_xlfn.XLOOKUP(A812,[9]【SUIT】合同产值营收表!$B:$B,[9]【SUIT】合同产值营收表!$AN:$AN)</f>
        <v>0</v>
      </c>
      <c r="C812" t="str">
        <f ca="1">IF(COUNTIF(产值及收款计划!C:C,$A812)=0,"需补","")</f>
        <v>需补</v>
      </c>
    </row>
    <row r="813" spans="1:3" x14ac:dyDescent="0.2">
      <c r="A813" s="5" t="s">
        <v>1089</v>
      </c>
      <c r="B813" s="6"/>
      <c r="C813" t="str">
        <f ca="1">IF(COUNTIF(产值及收款计划!C:C,$A813)=0,"需补","")</f>
        <v/>
      </c>
    </row>
    <row r="814" spans="1:3" x14ac:dyDescent="0.2">
      <c r="A814" s="5" t="s">
        <v>1087</v>
      </c>
      <c r="B814" s="6"/>
      <c r="C814" t="str">
        <f ca="1">IF(COUNTIF(产值及收款计划!C:C,$A814)=0,"需补","")</f>
        <v/>
      </c>
    </row>
    <row r="815" spans="1:3" x14ac:dyDescent="0.2">
      <c r="A815" s="5" t="s">
        <v>1401</v>
      </c>
      <c r="B815" s="6">
        <f>_xlfn.XLOOKUP(A815,[9]【SUIT】合同产值营收表!$B:$B,[9]【SUIT】合同产值营收表!$AN:$AN)</f>
        <v>0</v>
      </c>
      <c r="C815" t="str">
        <f ca="1">IF(COUNTIF(产值及收款计划!C:C,$A815)=0,"需补","")</f>
        <v>需补</v>
      </c>
    </row>
    <row r="816" spans="1:3" x14ac:dyDescent="0.2">
      <c r="A816" s="5" t="s">
        <v>1310</v>
      </c>
      <c r="B816" s="6"/>
      <c r="C816" t="str">
        <f ca="1">IF(COUNTIF(产值及收款计划!C:C,$A816)=0,"需补","")</f>
        <v/>
      </c>
    </row>
    <row r="817" spans="1:3" x14ac:dyDescent="0.2">
      <c r="A817" s="5" t="s">
        <v>1989</v>
      </c>
      <c r="B817" s="6">
        <f>_xlfn.XLOOKUP(A817,[9]【SUIT】合同产值营收表!$B:$B,[9]【SUIT】合同产值营收表!$AN:$AN)</f>
        <v>0</v>
      </c>
      <c r="C817" t="str">
        <f ca="1">IF(COUNTIF(产值及收款计划!C:C,$A817)=0,"需补","")</f>
        <v>需补</v>
      </c>
    </row>
    <row r="818" spans="1:3" x14ac:dyDescent="0.2">
      <c r="A818" s="5" t="s">
        <v>655</v>
      </c>
      <c r="B818" s="6"/>
      <c r="C818" t="str">
        <f ca="1">IF(COUNTIF(产值及收款计划!C:C,$A818)=0,"需补","")</f>
        <v/>
      </c>
    </row>
    <row r="819" spans="1:3" x14ac:dyDescent="0.2">
      <c r="A819" s="5" t="s">
        <v>432</v>
      </c>
      <c r="B819" s="6"/>
      <c r="C819" t="str">
        <f ca="1">IF(COUNTIF(产值及收款计划!C:C,$A819)=0,"需补","")</f>
        <v/>
      </c>
    </row>
    <row r="820" spans="1:3" x14ac:dyDescent="0.2">
      <c r="A820" s="5" t="s">
        <v>1279</v>
      </c>
      <c r="B820" s="6">
        <f>_xlfn.XLOOKUP(A820,[9]【SUIT】合同产值营收表!$B:$B,[9]【SUIT】合同产值营收表!$AN:$AN)</f>
        <v>0</v>
      </c>
      <c r="C820" t="str">
        <f ca="1">IF(COUNTIF(产值及收款计划!C:C,$A820)=0,"需补","")</f>
        <v>需补</v>
      </c>
    </row>
    <row r="821" spans="1:3" x14ac:dyDescent="0.2">
      <c r="A821" s="5" t="s">
        <v>1990</v>
      </c>
      <c r="B821" s="6">
        <f>_xlfn.XLOOKUP(A821,[9]【SUIT】合同产值营收表!$B:$B,[9]【SUIT】合同产值营收表!$AN:$AN)</f>
        <v>0</v>
      </c>
      <c r="C821" t="str">
        <f ca="1">IF(COUNTIF(产值及收款计划!C:C,$A821)=0,"需补","")</f>
        <v>需补</v>
      </c>
    </row>
    <row r="822" spans="1:3" x14ac:dyDescent="0.2">
      <c r="A822" s="5" t="s">
        <v>1307</v>
      </c>
      <c r="B822" s="6">
        <f>_xlfn.XLOOKUP(A822,[9]【SUIT】合同产值营收表!$B:$B,[9]【SUIT】合同产值营收表!$AN:$AN)</f>
        <v>0</v>
      </c>
      <c r="C822" t="str">
        <f ca="1">IF(COUNTIF(产值及收款计划!C:C,$A822)=0,"需补","")</f>
        <v>需补</v>
      </c>
    </row>
    <row r="823" spans="1:3" x14ac:dyDescent="0.2">
      <c r="A823" s="5" t="s">
        <v>1991</v>
      </c>
      <c r="B823" s="6">
        <f>_xlfn.XLOOKUP(A823,[9]【SUIT】合同产值营收表!$B:$B,[9]【SUIT】合同产值营收表!$AN:$AN)</f>
        <v>0</v>
      </c>
      <c r="C823" t="str">
        <f ca="1">IF(COUNTIF(产值及收款计划!C:C,$A823)=0,"需补","")</f>
        <v>需补</v>
      </c>
    </row>
    <row r="824" spans="1:3" x14ac:dyDescent="0.2">
      <c r="A824" s="5" t="s">
        <v>1992</v>
      </c>
      <c r="B824" s="6">
        <f>_xlfn.XLOOKUP(A824,[9]【SUIT】合同产值营收表!$B:$B,[9]【SUIT】合同产值营收表!$AN:$AN)</f>
        <v>0</v>
      </c>
      <c r="C824" t="str">
        <f ca="1">IF(COUNTIF(产值及收款计划!C:C,$A824)=0,"需补","")</f>
        <v>需补</v>
      </c>
    </row>
    <row r="825" spans="1:3" x14ac:dyDescent="0.2">
      <c r="A825" s="5" t="s">
        <v>1993</v>
      </c>
      <c r="B825" s="6">
        <f>_xlfn.XLOOKUP(A825,[9]【SUIT】合同产值营收表!$B:$B,[9]【SUIT】合同产值营收表!$AN:$AN)</f>
        <v>0</v>
      </c>
      <c r="C825" t="str">
        <f ca="1">IF(COUNTIF(产值及收款计划!C:C,$A825)=0,"需补","")</f>
        <v>需补</v>
      </c>
    </row>
    <row r="826" spans="1:3" x14ac:dyDescent="0.2">
      <c r="A826" s="5" t="s">
        <v>408</v>
      </c>
      <c r="B826" s="6"/>
      <c r="C826" t="str">
        <f ca="1">IF(COUNTIF(产值及收款计划!C:C,$A826)=0,"需补","")</f>
        <v/>
      </c>
    </row>
    <row r="827" spans="1:3" x14ac:dyDescent="0.2">
      <c r="A827" s="5" t="s">
        <v>1994</v>
      </c>
      <c r="B827" s="6">
        <f>_xlfn.XLOOKUP(A827,[9]【SUIT】合同产值营收表!$B:$B,[9]【SUIT】合同产值营收表!$AN:$AN)</f>
        <v>0</v>
      </c>
      <c r="C827" t="str">
        <f ca="1">IF(COUNTIF(产值及收款计划!C:C,$A827)=0,"需补","")</f>
        <v>需补</v>
      </c>
    </row>
    <row r="828" spans="1:3" x14ac:dyDescent="0.2">
      <c r="A828" s="5" t="s">
        <v>1239</v>
      </c>
      <c r="B828" s="6"/>
      <c r="C828" t="str">
        <f ca="1">IF(COUNTIF(产值及收款计划!C:C,$A828)=0,"需补","")</f>
        <v/>
      </c>
    </row>
    <row r="829" spans="1:3" x14ac:dyDescent="0.2">
      <c r="A829" s="5" t="s">
        <v>765</v>
      </c>
      <c r="B829" s="6"/>
      <c r="C829" t="str">
        <f ca="1">IF(COUNTIF(产值及收款计划!C:C,$A829)=0,"需补","")</f>
        <v/>
      </c>
    </row>
    <row r="830" spans="1:3" x14ac:dyDescent="0.2">
      <c r="A830" s="5" t="s">
        <v>767</v>
      </c>
      <c r="B830" s="6"/>
      <c r="C830" t="str">
        <f ca="1">IF(COUNTIF(产值及收款计划!C:C,$A830)=0,"需补","")</f>
        <v/>
      </c>
    </row>
    <row r="831" spans="1:3" x14ac:dyDescent="0.2">
      <c r="A831" s="5" t="s">
        <v>1995</v>
      </c>
      <c r="B831" s="6">
        <f>_xlfn.XLOOKUP(A831,[9]【SUIT】合同产值营收表!$B:$B,[9]【SUIT】合同产值营收表!$AN:$AN)</f>
        <v>0</v>
      </c>
      <c r="C831" t="str">
        <f ca="1">IF(COUNTIF(产值及收款计划!C:C,$A831)=0,"需补","")</f>
        <v>需补</v>
      </c>
    </row>
    <row r="832" spans="1:3" x14ac:dyDescent="0.2">
      <c r="A832" s="5" t="s">
        <v>1298</v>
      </c>
      <c r="B832" s="6">
        <f>_xlfn.XLOOKUP(A832,[9]【SUIT】合同产值营收表!$B:$B,[9]【SUIT】合同产值营收表!$AN:$AN)</f>
        <v>0</v>
      </c>
      <c r="C832" t="str">
        <f ca="1">IF(COUNTIF(产值及收款计划!C:C,$A832)=0,"需补","")</f>
        <v>需补</v>
      </c>
    </row>
    <row r="833" spans="1:3" x14ac:dyDescent="0.2">
      <c r="A833" s="5" t="s">
        <v>1996</v>
      </c>
      <c r="B833" s="6">
        <f>_xlfn.XLOOKUP(A833,[9]【SUIT】合同产值营收表!$B:$B,[9]【SUIT】合同产值营收表!$AN:$AN)</f>
        <v>0</v>
      </c>
      <c r="C833" t="str">
        <f ca="1">IF(COUNTIF(产值及收款计划!C:C,$A833)=0,"需补","")</f>
        <v>需补</v>
      </c>
    </row>
    <row r="834" spans="1:3" x14ac:dyDescent="0.2">
      <c r="A834" s="5" t="s">
        <v>367</v>
      </c>
      <c r="B834" s="6"/>
      <c r="C834" t="str">
        <f ca="1">IF(COUNTIF(产值及收款计划!C:C,$A834)=0,"需补","")</f>
        <v/>
      </c>
    </row>
    <row r="835" spans="1:3" x14ac:dyDescent="0.2">
      <c r="A835" s="5" t="s">
        <v>1997</v>
      </c>
      <c r="B835" s="6"/>
      <c r="C835" t="str">
        <f ca="1">IF(COUNTIF(产值及收款计划!C:C,$A835)=0,"需补","")</f>
        <v/>
      </c>
    </row>
    <row r="836" spans="1:3" x14ac:dyDescent="0.2">
      <c r="A836" s="5" t="s">
        <v>1998</v>
      </c>
      <c r="B836" s="6">
        <f>_xlfn.XLOOKUP(A836,[9]【SUIT】合同产值营收表!$B:$B,[9]【SUIT】合同产值营收表!$AN:$AN)</f>
        <v>0</v>
      </c>
      <c r="C836" t="str">
        <f ca="1">IF(COUNTIF(产值及收款计划!C:C,$A836)=0,"需补","")</f>
        <v>需补</v>
      </c>
    </row>
    <row r="837" spans="1:3" x14ac:dyDescent="0.2">
      <c r="A837" s="5" t="s">
        <v>1391</v>
      </c>
      <c r="B837" s="6">
        <f>_xlfn.XLOOKUP(A837,[9]【SUIT】合同产值营收表!$B:$B,[9]【SUIT】合同产值营收表!$AN:$AN)</f>
        <v>0</v>
      </c>
      <c r="C837" t="str">
        <f ca="1">IF(COUNTIF(产值及收款计划!C:C,$A837)=0,"需补","")</f>
        <v>需补</v>
      </c>
    </row>
    <row r="838" spans="1:3" x14ac:dyDescent="0.2">
      <c r="A838" s="5" t="s">
        <v>1999</v>
      </c>
      <c r="B838" s="6">
        <f>_xlfn.XLOOKUP(A838,[9]【SUIT】合同产值营收表!$B:$B,[9]【SUIT】合同产值营收表!$AN:$AN)</f>
        <v>0</v>
      </c>
      <c r="C838" t="str">
        <f ca="1">IF(COUNTIF(产值及收款计划!C:C,$A838)=0,"需补","")</f>
        <v>需补</v>
      </c>
    </row>
    <row r="839" spans="1:3" x14ac:dyDescent="0.2">
      <c r="A839" s="5" t="s">
        <v>2000</v>
      </c>
      <c r="B839" s="6">
        <f>_xlfn.XLOOKUP(A839,[9]【SUIT】合同产值营收表!$B:$B,[9]【SUIT】合同产值营收表!$AN:$AN)</f>
        <v>0</v>
      </c>
      <c r="C839" t="str">
        <f ca="1">IF(COUNTIF(产值及收款计划!C:C,$A839)=0,"需补","")</f>
        <v>需补</v>
      </c>
    </row>
    <row r="840" spans="1:3" x14ac:dyDescent="0.2">
      <c r="A840" s="5" t="s">
        <v>1314</v>
      </c>
      <c r="B840" s="6">
        <f>_xlfn.XLOOKUP(A840,[9]【SUIT】合同产值营收表!$B:$B,[9]【SUIT】合同产值营收表!$AN:$AN)</f>
        <v>0</v>
      </c>
      <c r="C840" t="str">
        <f ca="1">IF(COUNTIF(产值及收款计划!C:C,$A840)=0,"需补","")</f>
        <v>需补</v>
      </c>
    </row>
    <row r="841" spans="1:3" x14ac:dyDescent="0.2">
      <c r="A841" s="5" t="s">
        <v>1413</v>
      </c>
      <c r="B841" s="6">
        <f>_xlfn.XLOOKUP(A841,[9]【SUIT】合同产值营收表!$B:$B,[9]【SUIT】合同产值营收表!$AN:$AN)</f>
        <v>0</v>
      </c>
      <c r="C841" t="str">
        <f ca="1">IF(COUNTIF(产值及收款计划!C:C,$A841)=0,"需补","")</f>
        <v>需补</v>
      </c>
    </row>
    <row r="842" spans="1:3" x14ac:dyDescent="0.2">
      <c r="A842" s="5" t="s">
        <v>1419</v>
      </c>
      <c r="B842" s="6">
        <f>_xlfn.XLOOKUP(A842,[9]【SUIT】合同产值营收表!$B:$B,[9]【SUIT】合同产值营收表!$AN:$AN)</f>
        <v>0</v>
      </c>
      <c r="C842" t="str">
        <f ca="1">IF(COUNTIF(产值及收款计划!C:C,$A842)=0,"需补","")</f>
        <v>需补</v>
      </c>
    </row>
    <row r="843" spans="1:3" x14ac:dyDescent="0.2">
      <c r="A843" s="5" t="s">
        <v>2001</v>
      </c>
      <c r="B843" s="6">
        <f>_xlfn.XLOOKUP(A843,[9]【SUIT】合同产值营收表!$B:$B,[9]【SUIT】合同产值营收表!$AN:$AN)</f>
        <v>0</v>
      </c>
      <c r="C843" t="str">
        <f ca="1">IF(COUNTIF(产值及收款计划!C:C,$A843)=0,"需补","")</f>
        <v>需补</v>
      </c>
    </row>
    <row r="844" spans="1:3" x14ac:dyDescent="0.2">
      <c r="A844" s="5" t="s">
        <v>2002</v>
      </c>
      <c r="B844" s="6"/>
      <c r="C844" t="str">
        <f ca="1">IF(COUNTIF(产值及收款计划!C:C,$A844)=0,"需补","")</f>
        <v/>
      </c>
    </row>
    <row r="845" spans="1:3" x14ac:dyDescent="0.2">
      <c r="A845" s="5" t="s">
        <v>2003</v>
      </c>
      <c r="B845" s="6">
        <f>_xlfn.XLOOKUP(A845,[9]【SUIT】合同产值营收表!$B:$B,[9]【SUIT】合同产值营收表!$AN:$AN)</f>
        <v>0</v>
      </c>
      <c r="C845" t="str">
        <f ca="1">IF(COUNTIF(产值及收款计划!C:C,$A845)=0,"需补","")</f>
        <v>需补</v>
      </c>
    </row>
    <row r="846" spans="1:3" x14ac:dyDescent="0.2">
      <c r="A846" s="5" t="s">
        <v>1368</v>
      </c>
      <c r="B846" s="6">
        <f>_xlfn.XLOOKUP(A846,[9]【SUIT】合同产值营收表!$B:$B,[9]【SUIT】合同产值营收表!$AN:$AN)</f>
        <v>0</v>
      </c>
      <c r="C846" t="str">
        <f ca="1">IF(COUNTIF(产值及收款计划!C:C,$A846)=0,"需补","")</f>
        <v>需补</v>
      </c>
    </row>
    <row r="847" spans="1:3" x14ac:dyDescent="0.2">
      <c r="A847" s="5" t="s">
        <v>2004</v>
      </c>
      <c r="B847" s="6">
        <f>_xlfn.XLOOKUP(A847,[9]【SUIT】合同产值营收表!$B:$B,[9]【SUIT】合同产值营收表!$AN:$AN)</f>
        <v>0</v>
      </c>
      <c r="C847" t="str">
        <f ca="1">IF(COUNTIF(产值及收款计划!C:C,$A847)=0,"需补","")</f>
        <v>需补</v>
      </c>
    </row>
    <row r="848" spans="1:3" x14ac:dyDescent="0.2">
      <c r="A848" s="5" t="s">
        <v>565</v>
      </c>
      <c r="B848" s="6"/>
      <c r="C848" t="str">
        <f ca="1">IF(COUNTIF(产值及收款计划!C:C,$A848)=0,"需补","")</f>
        <v/>
      </c>
    </row>
    <row r="849" spans="1:3" x14ac:dyDescent="0.2">
      <c r="A849" s="5" t="s">
        <v>2005</v>
      </c>
      <c r="B849" s="6">
        <f>_xlfn.XLOOKUP(A849,[9]【SUIT】合同产值营收表!$B:$B,[9]【SUIT】合同产值营收表!$AN:$AN)</f>
        <v>0</v>
      </c>
      <c r="C849" t="str">
        <f ca="1">IF(COUNTIF(产值及收款计划!C:C,$A849)=0,"需补","")</f>
        <v>需补</v>
      </c>
    </row>
    <row r="850" spans="1:3" x14ac:dyDescent="0.2">
      <c r="A850" s="5" t="s">
        <v>2006</v>
      </c>
      <c r="B850" s="6">
        <f>_xlfn.XLOOKUP(A850,[9]【SUIT】合同产值营收表!$B:$B,[9]【SUIT】合同产值营收表!$AN:$AN)</f>
        <v>0</v>
      </c>
      <c r="C850" t="str">
        <f ca="1">IF(COUNTIF(产值及收款计划!C:C,$A850)=0,"需补","")</f>
        <v>需补</v>
      </c>
    </row>
    <row r="851" spans="1:3" x14ac:dyDescent="0.2">
      <c r="A851" s="5" t="s">
        <v>2007</v>
      </c>
      <c r="B851" s="6">
        <f>_xlfn.XLOOKUP(A851,[9]【SUIT】合同产值营收表!$B:$B,[9]【SUIT】合同产值营收表!$AN:$AN)</f>
        <v>0</v>
      </c>
      <c r="C851" t="str">
        <f ca="1">IF(COUNTIF(产值及收款计划!C:C,$A851)=0,"需补","")</f>
        <v>需补</v>
      </c>
    </row>
    <row r="852" spans="1:3" x14ac:dyDescent="0.2">
      <c r="A852" s="5" t="s">
        <v>1377</v>
      </c>
      <c r="B852" s="6">
        <f>_xlfn.XLOOKUP(A852,[9]【SUIT】合同产值营收表!$B:$B,[9]【SUIT】合同产值营收表!$AN:$AN)</f>
        <v>0</v>
      </c>
      <c r="C852" t="str">
        <f ca="1">IF(COUNTIF(产值及收款计划!C:C,$A852)=0,"需补","")</f>
        <v>需补</v>
      </c>
    </row>
    <row r="853" spans="1:3" x14ac:dyDescent="0.2">
      <c r="A853" s="5" t="s">
        <v>1108</v>
      </c>
      <c r="B853" s="6"/>
      <c r="C853" t="str">
        <f ca="1">IF(COUNTIF(产值及收款计划!C:C,$A853)=0,"需补","")</f>
        <v/>
      </c>
    </row>
    <row r="854" spans="1:3" x14ac:dyDescent="0.2">
      <c r="A854" s="5" t="s">
        <v>2008</v>
      </c>
      <c r="B854" s="6"/>
      <c r="C854" t="str">
        <f ca="1">IF(COUNTIF(产值及收款计划!C:C,$A854)=0,"需补","")</f>
        <v/>
      </c>
    </row>
    <row r="855" spans="1:3" x14ac:dyDescent="0.2">
      <c r="A855" s="5" t="s">
        <v>2009</v>
      </c>
      <c r="B855" s="6"/>
      <c r="C855" t="str">
        <f ca="1">IF(COUNTIF(产值及收款计划!C:C,$A855)=0,"需补","")</f>
        <v/>
      </c>
    </row>
    <row r="856" spans="1:3" x14ac:dyDescent="0.2">
      <c r="A856" s="5" t="s">
        <v>1019</v>
      </c>
      <c r="B856" s="6"/>
      <c r="C856" t="str">
        <f ca="1">IF(COUNTIF(产值及收款计划!C:C,$A856)=0,"需补","")</f>
        <v/>
      </c>
    </row>
    <row r="857" spans="1:3" x14ac:dyDescent="0.2">
      <c r="A857" s="5" t="s">
        <v>657</v>
      </c>
      <c r="B857" s="6"/>
      <c r="C857" t="str">
        <f ca="1">IF(COUNTIF(产值及收款计划!C:C,$A857)=0,"需补","")</f>
        <v/>
      </c>
    </row>
    <row r="858" spans="1:3" x14ac:dyDescent="0.2">
      <c r="A858" s="5" t="s">
        <v>1186</v>
      </c>
      <c r="B858" s="6"/>
      <c r="C858" t="str">
        <f ca="1">IF(COUNTIF(产值及收款计划!C:C,$A858)=0,"需补","")</f>
        <v/>
      </c>
    </row>
    <row r="859" spans="1:3" x14ac:dyDescent="0.2">
      <c r="A859" s="5" t="s">
        <v>2010</v>
      </c>
      <c r="B859" s="6">
        <f>_xlfn.XLOOKUP(A859,[9]【SUIT】合同产值营收表!$B:$B,[9]【SUIT】合同产值营收表!$AN:$AN)</f>
        <v>0</v>
      </c>
      <c r="C859" t="str">
        <f ca="1">IF(COUNTIF(产值及收款计划!C:C,$A859)=0,"需补","")</f>
        <v>需补</v>
      </c>
    </row>
    <row r="860" spans="1:3" x14ac:dyDescent="0.2">
      <c r="A860" s="5" t="s">
        <v>374</v>
      </c>
      <c r="B860" s="6"/>
      <c r="C860" t="str">
        <f ca="1">IF(COUNTIF(产值及收款计划!C:C,$A860)=0,"需补","")</f>
        <v/>
      </c>
    </row>
    <row r="861" spans="1:3" x14ac:dyDescent="0.2">
      <c r="A861" s="5" t="s">
        <v>1360</v>
      </c>
      <c r="B861" s="6">
        <f>_xlfn.XLOOKUP(A861,[9]【SUIT】合同产值营收表!$B:$B,[9]【SUIT】合同产值营收表!$AN:$AN)</f>
        <v>0</v>
      </c>
      <c r="C861" t="str">
        <f ca="1">IF(COUNTIF(产值及收款计划!C:C,$A861)=0,"需补","")</f>
        <v>需补</v>
      </c>
    </row>
    <row r="862" spans="1:3" x14ac:dyDescent="0.2">
      <c r="A862" s="5" t="s">
        <v>413</v>
      </c>
      <c r="B862" s="6"/>
      <c r="C862" t="str">
        <f ca="1">IF(COUNTIF(产值及收款计划!C:C,$A862)=0,"需补","")</f>
        <v/>
      </c>
    </row>
    <row r="863" spans="1:3" x14ac:dyDescent="0.2">
      <c r="A863" s="5" t="s">
        <v>2011</v>
      </c>
      <c r="B863" s="6">
        <f>_xlfn.XLOOKUP(A863,[9]【SUIT】合同产值营收表!$B:$B,[9]【SUIT】合同产值营收表!$AN:$AN)</f>
        <v>0</v>
      </c>
      <c r="C863" t="str">
        <f ca="1">IF(COUNTIF(产值及收款计划!C:C,$A863)=0,"需补","")</f>
        <v>需补</v>
      </c>
    </row>
    <row r="864" spans="1:3" x14ac:dyDescent="0.2">
      <c r="A864" s="5" t="s">
        <v>420</v>
      </c>
      <c r="B864" s="6"/>
      <c r="C864" t="str">
        <f ca="1">IF(COUNTIF(产值及收款计划!C:C,$A864)=0,"需补","")</f>
        <v/>
      </c>
    </row>
    <row r="865" spans="1:3" x14ac:dyDescent="0.2">
      <c r="A865" s="5" t="s">
        <v>2012</v>
      </c>
      <c r="B865" s="6">
        <f>_xlfn.XLOOKUP(A865,[9]【SUIT】合同产值营收表!$B:$B,[9]【SUIT】合同产值营收表!$AN:$AN)</f>
        <v>0</v>
      </c>
      <c r="C865" t="str">
        <f ca="1">IF(COUNTIF(产值及收款计划!C:C,$A865)=0,"需补","")</f>
        <v>需补</v>
      </c>
    </row>
    <row r="866" spans="1:3" x14ac:dyDescent="0.2">
      <c r="A866" s="5" t="s">
        <v>1444</v>
      </c>
      <c r="B866" s="6">
        <f>_xlfn.XLOOKUP(A866,[9]【SUIT】合同产值营收表!$B:$B,[9]【SUIT】合同产值营收表!$AN:$AN)</f>
        <v>0</v>
      </c>
      <c r="C866" t="str">
        <f ca="1">IF(COUNTIF(产值及收款计划!C:C,$A866)=0,"需补","")</f>
        <v>需补</v>
      </c>
    </row>
    <row r="867" spans="1:3" x14ac:dyDescent="0.2">
      <c r="A867" s="5" t="s">
        <v>2013</v>
      </c>
      <c r="B867" s="6"/>
      <c r="C867" t="str">
        <f ca="1">IF(COUNTIF(产值及收款计划!C:C,$A867)=0,"需补","")</f>
        <v/>
      </c>
    </row>
    <row r="868" spans="1:3" x14ac:dyDescent="0.2">
      <c r="A868" s="5" t="s">
        <v>1442</v>
      </c>
      <c r="B868" s="6">
        <f>_xlfn.XLOOKUP(A868,[9]【SUIT】合同产值营收表!$B:$B,[9]【SUIT】合同产值营收表!$AN:$AN)</f>
        <v>0</v>
      </c>
      <c r="C868" t="str">
        <f ca="1">IF(COUNTIF(产值及收款计划!C:C,$A868)=0,"需补","")</f>
        <v>需补</v>
      </c>
    </row>
    <row r="869" spans="1:3" x14ac:dyDescent="0.2">
      <c r="A869" s="5" t="s">
        <v>1441</v>
      </c>
      <c r="B869" s="6">
        <f>_xlfn.XLOOKUP(A869,[9]【SUIT】合同产值营收表!$B:$B,[9]【SUIT】合同产值营收表!$AN:$AN)</f>
        <v>0</v>
      </c>
      <c r="C869" t="str">
        <f ca="1">IF(COUNTIF(产值及收款计划!C:C,$A869)=0,"需补","")</f>
        <v>需补</v>
      </c>
    </row>
    <row r="870" spans="1:3" x14ac:dyDescent="0.2">
      <c r="A870" s="5" t="s">
        <v>686</v>
      </c>
      <c r="B870" s="6"/>
      <c r="C870" t="str">
        <f ca="1">IF(COUNTIF(产值及收款计划!C:C,$A870)=0,"需补","")</f>
        <v/>
      </c>
    </row>
    <row r="871" spans="1:3" x14ac:dyDescent="0.2">
      <c r="A871" s="5" t="s">
        <v>1440</v>
      </c>
      <c r="B871" s="6">
        <f>_xlfn.XLOOKUP(A871,[9]【SUIT】合同产值营收表!$B:$B,[9]【SUIT】合同产值营收表!$AN:$AN)</f>
        <v>0</v>
      </c>
      <c r="C871" t="str">
        <f ca="1">IF(COUNTIF(产值及收款计划!C:C,$A871)=0,"需补","")</f>
        <v>需补</v>
      </c>
    </row>
    <row r="872" spans="1:3" x14ac:dyDescent="0.2">
      <c r="A872" s="5" t="s">
        <v>2014</v>
      </c>
      <c r="B872" s="6">
        <f>_xlfn.XLOOKUP(A872,[9]【SUIT】合同产值营收表!$B:$B,[9]【SUIT】合同产值营收表!$AN:$AN)</f>
        <v>0</v>
      </c>
      <c r="C872" t="str">
        <f ca="1">IF(COUNTIF(产值及收款计划!C:C,$A872)=0,"需补","")</f>
        <v>需补</v>
      </c>
    </row>
    <row r="873" spans="1:3" x14ac:dyDescent="0.2">
      <c r="A873" s="5" t="s">
        <v>689</v>
      </c>
      <c r="B873" s="6"/>
      <c r="C873" t="str">
        <f ca="1">IF(COUNTIF(产值及收款计划!C:C,$A873)=0,"需补","")</f>
        <v/>
      </c>
    </row>
    <row r="874" spans="1:3" x14ac:dyDescent="0.2">
      <c r="A874" s="5" t="s">
        <v>924</v>
      </c>
      <c r="B874" s="6"/>
      <c r="C874" t="str">
        <f ca="1">IF(COUNTIF(产值及收款计划!C:C,$A874)=0,"需补","")</f>
        <v/>
      </c>
    </row>
    <row r="875" spans="1:3" x14ac:dyDescent="0.2">
      <c r="A875" s="5" t="s">
        <v>1059</v>
      </c>
      <c r="B875" s="6"/>
      <c r="C875" t="str">
        <f ca="1">IF(COUNTIF(产值及收款计划!C:C,$A875)=0,"需补","")</f>
        <v/>
      </c>
    </row>
    <row r="876" spans="1:3" x14ac:dyDescent="0.2">
      <c r="A876" s="5" t="s">
        <v>1068</v>
      </c>
      <c r="B876" s="6"/>
      <c r="C876" t="str">
        <f ca="1">IF(COUNTIF(产值及收款计划!C:C,$A876)=0,"需补","")</f>
        <v/>
      </c>
    </row>
    <row r="877" spans="1:3" x14ac:dyDescent="0.2">
      <c r="A877" s="5" t="s">
        <v>1072</v>
      </c>
      <c r="B877" s="6"/>
      <c r="C877" t="str">
        <f ca="1">IF(COUNTIF(产值及收款计划!C:C,$A877)=0,"需补","")</f>
        <v/>
      </c>
    </row>
    <row r="878" spans="1:3" x14ac:dyDescent="0.2">
      <c r="A878" s="5" t="s">
        <v>1074</v>
      </c>
      <c r="B878" s="6"/>
      <c r="C878" t="str">
        <f ca="1">IF(COUNTIF(产值及收款计划!C:C,$A878)=0,"需补","")</f>
        <v/>
      </c>
    </row>
    <row r="879" spans="1:3" x14ac:dyDescent="0.2">
      <c r="A879" s="5" t="s">
        <v>1135</v>
      </c>
      <c r="B879" s="6">
        <f>_xlfn.XLOOKUP(A879,[9]【SUIT】合同产值营收表!$B:$B,[9]【SUIT】合同产值营收表!$AN:$AN)</f>
        <v>0</v>
      </c>
      <c r="C879" t="str">
        <f ca="1">IF(COUNTIF(产值及收款计划!C:C,$A879)=0,"需补","")</f>
        <v>需补</v>
      </c>
    </row>
    <row r="880" spans="1:3" x14ac:dyDescent="0.2">
      <c r="A880" s="5" t="s">
        <v>1080</v>
      </c>
      <c r="B880" s="6"/>
      <c r="C880" t="str">
        <f ca="1">IF(COUNTIF(产值及收款计划!C:C,$A880)=0,"需补","")</f>
        <v/>
      </c>
    </row>
    <row r="881" spans="1:3" x14ac:dyDescent="0.2">
      <c r="A881" s="5" t="s">
        <v>2015</v>
      </c>
      <c r="B881" s="6">
        <f>_xlfn.XLOOKUP(A881,[9]【SUIT】合同产值营收表!$B:$B,[9]【SUIT】合同产值营收表!$AN:$AN)</f>
        <v>0</v>
      </c>
      <c r="C881" t="str">
        <f ca="1">IF(COUNTIF(产值及收款计划!C:C,$A881)=0,"需补","")</f>
        <v>需补</v>
      </c>
    </row>
    <row r="882" spans="1:3" x14ac:dyDescent="0.2">
      <c r="A882" s="5" t="s">
        <v>691</v>
      </c>
      <c r="B882" s="6"/>
      <c r="C882" t="str">
        <f ca="1">IF(COUNTIF(产值及收款计划!C:C,$A882)=0,"需补","")</f>
        <v/>
      </c>
    </row>
    <row r="883" spans="1:3" x14ac:dyDescent="0.2">
      <c r="A883" s="5" t="s">
        <v>1379</v>
      </c>
      <c r="B883" s="6">
        <f>_xlfn.XLOOKUP(A883,[9]【SUIT】合同产值营收表!$B:$B,[9]【SUIT】合同产值营收表!$AN:$AN)</f>
        <v>0</v>
      </c>
      <c r="C883" t="str">
        <f ca="1">IF(COUNTIF(产值及收款计划!C:C,$A883)=0,"需补","")</f>
        <v>需补</v>
      </c>
    </row>
    <row r="884" spans="1:3" x14ac:dyDescent="0.2">
      <c r="A884" s="5" t="s">
        <v>1384</v>
      </c>
      <c r="B884" s="6">
        <f>_xlfn.XLOOKUP(A884,[9]【SUIT】合同产值营收表!$B:$B,[9]【SUIT】合同产值营收表!$AN:$AN)</f>
        <v>0</v>
      </c>
      <c r="C884" t="str">
        <f ca="1">IF(COUNTIF(产值及收款计划!C:C,$A884)=0,"需补","")</f>
        <v>需补</v>
      </c>
    </row>
    <row r="885" spans="1:3" x14ac:dyDescent="0.2">
      <c r="A885" s="5" t="s">
        <v>1337</v>
      </c>
      <c r="B885" s="6"/>
      <c r="C885" t="str">
        <f ca="1">IF(COUNTIF(产值及收款计划!C:C,$A885)=0,"需补","")</f>
        <v/>
      </c>
    </row>
    <row r="886" spans="1:3" x14ac:dyDescent="0.2">
      <c r="A886" s="5" t="s">
        <v>542</v>
      </c>
      <c r="B886" s="6"/>
      <c r="C886" t="str">
        <f ca="1">IF(COUNTIF(产值及收款计划!C:C,$A886)=0,"需补","")</f>
        <v/>
      </c>
    </row>
    <row r="887" spans="1:3" x14ac:dyDescent="0.2">
      <c r="A887" s="5" t="s">
        <v>1163</v>
      </c>
      <c r="B887" s="6"/>
      <c r="C887" t="str">
        <f ca="1">IF(COUNTIF(产值及收款计划!C:C,$A887)=0,"需补","")</f>
        <v/>
      </c>
    </row>
    <row r="888" spans="1:3" x14ac:dyDescent="0.2">
      <c r="A888" s="5" t="s">
        <v>1160</v>
      </c>
      <c r="B888" s="6"/>
      <c r="C888" t="str">
        <f ca="1">IF(COUNTIF(产值及收款计划!C:C,$A888)=0,"需补","")</f>
        <v/>
      </c>
    </row>
    <row r="889" spans="1:3" x14ac:dyDescent="0.2">
      <c r="A889" s="5" t="s">
        <v>1382</v>
      </c>
      <c r="B889" s="6">
        <f>_xlfn.XLOOKUP(A889,[9]【SUIT】合同产值营收表!$B:$B,[9]【SUIT】合同产值营收表!$AN:$AN)</f>
        <v>0</v>
      </c>
      <c r="C889" t="str">
        <f ca="1">IF(COUNTIF(产值及收款计划!C:C,$A889)=0,"需补","")</f>
        <v>需补</v>
      </c>
    </row>
    <row r="890" spans="1:3" x14ac:dyDescent="0.2">
      <c r="A890" s="5" t="s">
        <v>1383</v>
      </c>
      <c r="B890" s="6">
        <f>_xlfn.XLOOKUP(A890,[9]【SUIT】合同产值营收表!$B:$B,[9]【SUIT】合同产值营收表!$AN:$AN)</f>
        <v>0</v>
      </c>
      <c r="C890" t="str">
        <f ca="1">IF(COUNTIF(产值及收款计划!C:C,$A890)=0,"需补","")</f>
        <v>需补</v>
      </c>
    </row>
    <row r="891" spans="1:3" x14ac:dyDescent="0.2">
      <c r="A891" s="5" t="s">
        <v>383</v>
      </c>
      <c r="B891" s="6"/>
      <c r="C891" t="str">
        <f ca="1">IF(COUNTIF(产值及收款计划!C:C,$A891)=0,"需补","")</f>
        <v/>
      </c>
    </row>
    <row r="892" spans="1:3" x14ac:dyDescent="0.2">
      <c r="A892" s="5" t="s">
        <v>2016</v>
      </c>
      <c r="B892" s="6"/>
      <c r="C892" t="str">
        <f ca="1">IF(COUNTIF(产值及收款计划!C:C,$A892)=0,"需补","")</f>
        <v/>
      </c>
    </row>
    <row r="893" spans="1:3" x14ac:dyDescent="0.2">
      <c r="A893" s="5" t="s">
        <v>1101</v>
      </c>
      <c r="B893" s="6"/>
      <c r="C893" t="str">
        <f ca="1">IF(COUNTIF(产值及收款计划!C:C,$A893)=0,"需补","")</f>
        <v/>
      </c>
    </row>
    <row r="894" spans="1:3" x14ac:dyDescent="0.2">
      <c r="A894" s="5" t="s">
        <v>1387</v>
      </c>
      <c r="B894" s="6">
        <f>_xlfn.XLOOKUP(A894,[9]【SUIT】合同产值营收表!$B:$B,[9]【SUIT】合同产值营收表!$AN:$AN)</f>
        <v>0</v>
      </c>
      <c r="C894" t="str">
        <f ca="1">IF(COUNTIF(产值及收款计划!C:C,$A894)=0,"需补","")</f>
        <v>需补</v>
      </c>
    </row>
    <row r="895" spans="1:3" x14ac:dyDescent="0.2">
      <c r="A895" s="5" t="s">
        <v>597</v>
      </c>
      <c r="B895" s="6"/>
      <c r="C895" t="str">
        <f ca="1">IF(COUNTIF(产值及收款计划!C:C,$A895)=0,"需补","")</f>
        <v/>
      </c>
    </row>
    <row r="896" spans="1:3" x14ac:dyDescent="0.2">
      <c r="A896" s="5" t="s">
        <v>1281</v>
      </c>
      <c r="B896" s="6"/>
      <c r="C896" t="str">
        <f ca="1">IF(COUNTIF(产值及收款计划!C:C,$A896)=0,"需补","")</f>
        <v/>
      </c>
    </row>
    <row r="897" spans="1:3" x14ac:dyDescent="0.2">
      <c r="A897" s="5" t="s">
        <v>2017</v>
      </c>
      <c r="B897" s="6"/>
      <c r="C897" t="str">
        <f ca="1">IF(COUNTIF(产值及收款计划!C:C,$A897)=0,"需补","")</f>
        <v/>
      </c>
    </row>
    <row r="898" spans="1:3" x14ac:dyDescent="0.2">
      <c r="A898" s="5" t="s">
        <v>2018</v>
      </c>
      <c r="B898" s="6">
        <f>_xlfn.XLOOKUP(A898,[9]【SUIT】合同产值营收表!$B:$B,[9]【SUIT】合同产值营收表!$AN:$AN)</f>
        <v>0</v>
      </c>
      <c r="C898" t="str">
        <f ca="1">IF(COUNTIF(产值及收款计划!C:C,$A898)=0,"需补","")</f>
        <v>需补</v>
      </c>
    </row>
    <row r="899" spans="1:3" x14ac:dyDescent="0.2">
      <c r="A899" s="5" t="s">
        <v>2019</v>
      </c>
      <c r="B899" s="6"/>
      <c r="C899" t="str">
        <f ca="1">IF(COUNTIF(产值及收款计划!C:C,$A899)=0,"需补","")</f>
        <v/>
      </c>
    </row>
    <row r="900" spans="1:3" x14ac:dyDescent="0.2">
      <c r="A900" s="9" t="s">
        <v>2020</v>
      </c>
      <c r="B900" s="6">
        <f>_xlfn.XLOOKUP(A900,[9]【SUIT】合同产值营收表!$B:$B,[9]【SUIT】合同产值营收表!$AN:$AN)</f>
        <v>0</v>
      </c>
      <c r="C900" t="str">
        <f ca="1">IF(COUNTIF(产值及收款计划!C:C,$A900)=0,"需补","")</f>
        <v>需补</v>
      </c>
    </row>
    <row r="901" spans="1:3" x14ac:dyDescent="0.2">
      <c r="A901" s="7" t="s">
        <v>2021</v>
      </c>
      <c r="B901" s="8"/>
      <c r="C901" t="str">
        <f ca="1">IF(COUNTIF(产值及收款计划!C:C,$A901)=0,"需补","")</f>
        <v/>
      </c>
    </row>
    <row r="902" spans="1:3" x14ac:dyDescent="0.2">
      <c r="A902" s="7" t="s">
        <v>449</v>
      </c>
      <c r="B902" s="8"/>
      <c r="C902" t="str">
        <f ca="1">IF(COUNTIF(产值及收款计划!C:C,$A902)=0,"需补","")</f>
        <v/>
      </c>
    </row>
    <row r="903" spans="1:3" x14ac:dyDescent="0.2">
      <c r="A903" s="7" t="s">
        <v>457</v>
      </c>
      <c r="B903" s="8"/>
      <c r="C903" t="str">
        <f ca="1">IF(COUNTIF(产值及收款计划!C:C,$A903)=0,"需补","")</f>
        <v/>
      </c>
    </row>
    <row r="904" spans="1:3" x14ac:dyDescent="0.2">
      <c r="A904" s="7" t="s">
        <v>1183</v>
      </c>
      <c r="B904" s="8"/>
      <c r="C904" t="str">
        <f ca="1">IF(COUNTIF(产值及收款计划!C:C,$A904)=0,"需补","")</f>
        <v/>
      </c>
    </row>
    <row r="905" spans="1:3" x14ac:dyDescent="0.2">
      <c r="A905" s="5" t="s">
        <v>1124</v>
      </c>
      <c r="B905" s="6"/>
      <c r="C905" t="str">
        <f ca="1">IF(COUNTIF(产值及收款计划!C:C,$A905)=0,"需补","")</f>
        <v/>
      </c>
    </row>
    <row r="906" spans="1:3" x14ac:dyDescent="0.2">
      <c r="A906" s="5" t="s">
        <v>2022</v>
      </c>
      <c r="B906" s="6">
        <f>_xlfn.XLOOKUP(A906,[9]【SUIT】合同产值营收表!$B:$B,[9]【SUIT】合同产值营收表!$AN:$AN)</f>
        <v>0</v>
      </c>
      <c r="C906" t="str">
        <f ca="1">IF(COUNTIF(产值及收款计划!C:C,$A906)=0,"需补","")</f>
        <v>需补</v>
      </c>
    </row>
    <row r="907" spans="1:3" x14ac:dyDescent="0.2">
      <c r="A907" s="5" t="s">
        <v>1122</v>
      </c>
      <c r="B907" s="6"/>
      <c r="C907" t="str">
        <f ca="1">IF(COUNTIF(产值及收款计划!C:C,$A907)=0,"需补","")</f>
        <v/>
      </c>
    </row>
    <row r="908" spans="1:3" x14ac:dyDescent="0.2">
      <c r="A908" s="5" t="s">
        <v>1408</v>
      </c>
      <c r="B908" s="6"/>
      <c r="C908" t="str">
        <f ca="1">IF(COUNTIF(产值及收款计划!C:C,$A908)=0,"需补","")</f>
        <v/>
      </c>
    </row>
    <row r="909" spans="1:3" x14ac:dyDescent="0.2">
      <c r="A909" s="5" t="s">
        <v>2023</v>
      </c>
      <c r="B909" s="6"/>
      <c r="C909" t="str">
        <f ca="1">IF(COUNTIF(产值及收款计划!C:C,$A909)=0,"需补","")</f>
        <v/>
      </c>
    </row>
    <row r="910" spans="1:3" x14ac:dyDescent="0.2">
      <c r="A910" s="5" t="s">
        <v>2024</v>
      </c>
      <c r="B910" s="6">
        <f>_xlfn.XLOOKUP(A910,[9]【SUIT】合同产值营收表!$B:$B,[9]【SUIT】合同产值营收表!$AN:$AN)</f>
        <v>0</v>
      </c>
      <c r="C910" t="str">
        <f ca="1">IF(COUNTIF(产值及收款计划!C:C,$A910)=0,"需补","")</f>
        <v>需补</v>
      </c>
    </row>
    <row r="911" spans="1:3" x14ac:dyDescent="0.2">
      <c r="A911" s="5" t="s">
        <v>1375</v>
      </c>
      <c r="B911" s="6"/>
      <c r="C911" t="str">
        <f ca="1">IF(COUNTIF(产值及收款计划!C:C,$A911)=0,"需补","")</f>
        <v/>
      </c>
    </row>
    <row r="912" spans="1:3" x14ac:dyDescent="0.2">
      <c r="A912" s="5" t="s">
        <v>2025</v>
      </c>
      <c r="B912" s="6"/>
      <c r="C912" t="str">
        <f ca="1">IF(COUNTIF(产值及收款计划!C:C,$A912)=0,"需补","")</f>
        <v/>
      </c>
    </row>
    <row r="913" spans="1:3" x14ac:dyDescent="0.2">
      <c r="A913" s="5" t="s">
        <v>2026</v>
      </c>
      <c r="B913" s="6"/>
      <c r="C913" t="str">
        <f ca="1">IF(COUNTIF(产值及收款计划!C:C,$A913)=0,"需补","")</f>
        <v/>
      </c>
    </row>
    <row r="914" spans="1:3" x14ac:dyDescent="0.2">
      <c r="A914" s="5" t="s">
        <v>1117</v>
      </c>
      <c r="B914" s="6"/>
      <c r="C914" t="str">
        <f ca="1">IF(COUNTIF(产值及收款计划!C:C,$A914)=0,"需补","")</f>
        <v/>
      </c>
    </row>
    <row r="915" spans="1:3" x14ac:dyDescent="0.2">
      <c r="A915" s="5" t="s">
        <v>2027</v>
      </c>
      <c r="B915" s="6">
        <f>_xlfn.XLOOKUP(A915,[9]【SUIT】合同产值营收表!$B:$B,[9]【SUIT】合同产值营收表!$AN:$AN)</f>
        <v>0</v>
      </c>
      <c r="C915" t="str">
        <f ca="1">IF(COUNTIF(产值及收款计划!C:C,$A915)=0,"需补","")</f>
        <v>需补</v>
      </c>
    </row>
    <row r="916" spans="1:3" x14ac:dyDescent="0.2">
      <c r="A916" s="5" t="s">
        <v>2028</v>
      </c>
      <c r="B916" s="6">
        <f>_xlfn.XLOOKUP(A916,[9]【SUIT】合同产值营收表!$B:$B,[9]【SUIT】合同产值营收表!$AN:$AN)</f>
        <v>0</v>
      </c>
      <c r="C916" t="str">
        <f ca="1">IF(COUNTIF(产值及收款计划!C:C,$A916)=0,"需补","")</f>
        <v>需补</v>
      </c>
    </row>
    <row r="917" spans="1:3" x14ac:dyDescent="0.2">
      <c r="A917" s="5" t="s">
        <v>2029</v>
      </c>
      <c r="B917" s="6">
        <f>_xlfn.XLOOKUP(A917,[9]【SUIT】合同产值营收表!$B:$B,[9]【SUIT】合同产值营收表!$AN:$AN)</f>
        <v>0</v>
      </c>
      <c r="C917" t="str">
        <f ca="1">IF(COUNTIF(产值及收款计划!C:C,$A917)=0,"需补","")</f>
        <v>需补</v>
      </c>
    </row>
    <row r="918" spans="1:3" x14ac:dyDescent="0.2">
      <c r="A918" s="5" t="s">
        <v>2030</v>
      </c>
      <c r="B918" s="6">
        <f>_xlfn.XLOOKUP(A918,[9]【SUIT】合同产值营收表!$B:$B,[9]【SUIT】合同产值营收表!$AN:$AN)</f>
        <v>0</v>
      </c>
      <c r="C918" t="str">
        <f ca="1">IF(COUNTIF(产值及收款计划!C:C,$A918)=0,"需补","")</f>
        <v>需补</v>
      </c>
    </row>
    <row r="919" spans="1:3" x14ac:dyDescent="0.2">
      <c r="A919" s="5" t="s">
        <v>2031</v>
      </c>
      <c r="B919" s="6">
        <f>_xlfn.XLOOKUP(A919,[9]【SUIT】合同产值营收表!$B:$B,[9]【SUIT】合同产值营收表!$AN:$AN)</f>
        <v>0</v>
      </c>
      <c r="C919" t="str">
        <f ca="1">IF(COUNTIF(产值及收款计划!C:C,$A919)=0,"需补","")</f>
        <v>需补</v>
      </c>
    </row>
    <row r="920" spans="1:3" x14ac:dyDescent="0.2">
      <c r="A920" s="7" t="s">
        <v>1346</v>
      </c>
      <c r="B920" s="8"/>
      <c r="C920" t="str">
        <f ca="1">IF(COUNTIF(产值及收款计划!C:C,$A920)=0,"需补","")</f>
        <v/>
      </c>
    </row>
    <row r="921" spans="1:3" x14ac:dyDescent="0.2">
      <c r="A921" s="7" t="s">
        <v>2032</v>
      </c>
      <c r="B921" s="8"/>
      <c r="C921" t="str">
        <f ca="1">IF(COUNTIF(产值及收款计划!C:C,$A921)=0,"需补","")</f>
        <v/>
      </c>
    </row>
    <row r="922" spans="1:3" x14ac:dyDescent="0.2">
      <c r="A922" s="5" t="s">
        <v>2033</v>
      </c>
      <c r="B922" s="6">
        <f>_xlfn.XLOOKUP(A922,[9]【SUIT】合同产值营收表!$B:$B,[9]【SUIT】合同产值营收表!$AN:$AN)</f>
        <v>0</v>
      </c>
      <c r="C922" t="str">
        <f ca="1">IF(COUNTIF(产值及收款计划!C:C,$A922)=0,"需补","")</f>
        <v>需补</v>
      </c>
    </row>
    <row r="923" spans="1:3" x14ac:dyDescent="0.2">
      <c r="A923" s="5" t="s">
        <v>2034</v>
      </c>
      <c r="B923" s="6"/>
      <c r="C923" t="str">
        <f ca="1">IF(COUNTIF(产值及收款计划!C:C,$A923)=0,"需补","")</f>
        <v/>
      </c>
    </row>
    <row r="924" spans="1:3" x14ac:dyDescent="0.2">
      <c r="A924" s="5" t="s">
        <v>1103</v>
      </c>
      <c r="B924" s="6"/>
      <c r="C924" t="str">
        <f ca="1">IF(COUNTIF(产值及收款计划!C:C,$A924)=0,"需补","")</f>
        <v/>
      </c>
    </row>
    <row r="925" spans="1:3" x14ac:dyDescent="0.2">
      <c r="A925" s="5" t="s">
        <v>769</v>
      </c>
      <c r="B925" s="6"/>
      <c r="C925" t="str">
        <f ca="1">IF(COUNTIF(产值及收款计划!C:C,$A925)=0,"需补","")</f>
        <v/>
      </c>
    </row>
    <row r="926" spans="1:3" x14ac:dyDescent="0.2">
      <c r="A926" s="7" t="s">
        <v>2035</v>
      </c>
      <c r="B926" s="6">
        <f>_xlfn.XLOOKUP(A926,[9]【SUIT】合同产值营收表!$B:$B,[9]【SUIT】合同产值营收表!$AN:$AN)</f>
        <v>0</v>
      </c>
      <c r="C926" t="str">
        <f ca="1">IF(COUNTIF(产值及收款计划!C:C,$A926)=0,"需补","")</f>
        <v>需补</v>
      </c>
    </row>
    <row r="927" spans="1:3" x14ac:dyDescent="0.2">
      <c r="A927" s="7" t="s">
        <v>1276</v>
      </c>
      <c r="B927" s="8"/>
      <c r="C927" t="str">
        <f ca="1">IF(COUNTIF(产值及收款计划!C:C,$A927)=0,"需补","")</f>
        <v/>
      </c>
    </row>
    <row r="928" spans="1:3" x14ac:dyDescent="0.2">
      <c r="A928" s="7" t="s">
        <v>1300</v>
      </c>
      <c r="B928" s="8"/>
      <c r="C928" t="str">
        <f ca="1">IF(COUNTIF(产值及收款计划!C:C,$A928)=0,"需补","")</f>
        <v/>
      </c>
    </row>
    <row r="929" spans="1:3" x14ac:dyDescent="0.2">
      <c r="A929" s="5" t="s">
        <v>2036</v>
      </c>
      <c r="B929" s="6">
        <f>_xlfn.XLOOKUP(A929,[9]【SUIT】合同产值营收表!$B:$B,[9]【SUIT】合同产值营收表!$AN:$AN)</f>
        <v>0</v>
      </c>
      <c r="C929" t="str">
        <f ca="1">IF(COUNTIF(产值及收款计划!C:C,$A929)=0,"需补","")</f>
        <v>需补</v>
      </c>
    </row>
    <row r="930" spans="1:3" x14ac:dyDescent="0.2">
      <c r="A930" s="7" t="s">
        <v>659</v>
      </c>
      <c r="B930" s="8"/>
      <c r="C930" t="str">
        <f ca="1">IF(COUNTIF(产值及收款计划!C:C,$A930)=0,"需补","")</f>
        <v/>
      </c>
    </row>
    <row r="931" spans="1:3" x14ac:dyDescent="0.2">
      <c r="A931" s="7" t="s">
        <v>2037</v>
      </c>
      <c r="B931" s="6">
        <f>_xlfn.XLOOKUP(A931,[9]【SUIT】合同产值营收表!$B:$B,[9]【SUIT】合同产值营收表!$AN:$AN)</f>
        <v>0</v>
      </c>
      <c r="C931" t="str">
        <f ca="1">IF(COUNTIF(产值及收款计划!C:C,$A931)=0,"需补","")</f>
        <v>需补</v>
      </c>
    </row>
    <row r="932" spans="1:3" x14ac:dyDescent="0.2">
      <c r="A932" s="7" t="s">
        <v>390</v>
      </c>
      <c r="B932" s="8"/>
      <c r="C932" t="str">
        <f ca="1">IF(COUNTIF(产值及收款计划!C:C,$A932)=0,"需补","")</f>
        <v/>
      </c>
    </row>
    <row r="933" spans="1:3" x14ac:dyDescent="0.2">
      <c r="A933" s="5" t="s">
        <v>1137</v>
      </c>
      <c r="B933" s="6"/>
      <c r="C933" t="str">
        <f ca="1">IF(COUNTIF(产值及收款计划!C:C,$A933)=0,"需补","")</f>
        <v/>
      </c>
    </row>
    <row r="934" spans="1:3" x14ac:dyDescent="0.2">
      <c r="A934" s="5" t="s">
        <v>1147</v>
      </c>
      <c r="B934" s="6"/>
      <c r="C934" t="str">
        <f ca="1">IF(COUNTIF(产值及收款计划!C:C,$A934)=0,"需补","")</f>
        <v/>
      </c>
    </row>
    <row r="935" spans="1:3" x14ac:dyDescent="0.2">
      <c r="A935" s="7" t="s">
        <v>663</v>
      </c>
      <c r="B935" s="8"/>
      <c r="C935" t="str">
        <f ca="1">IF(COUNTIF(产值及收款计划!C:C,$A935)=0,"需补","")</f>
        <v/>
      </c>
    </row>
    <row r="936" spans="1:3" x14ac:dyDescent="0.2">
      <c r="A936" s="7" t="s">
        <v>2038</v>
      </c>
      <c r="B936" s="8"/>
      <c r="C936" t="str">
        <f ca="1">IF(COUNTIF(产值及收款计划!C:C,$A936)=0,"需补","")</f>
        <v/>
      </c>
    </row>
    <row r="937" spans="1:3" x14ac:dyDescent="0.2">
      <c r="A937" s="7" t="s">
        <v>2039</v>
      </c>
      <c r="B937" s="8"/>
      <c r="C937" t="str">
        <f ca="1">IF(COUNTIF(产值及收款计划!C:C,$A937)=0,"需补","")</f>
        <v/>
      </c>
    </row>
    <row r="938" spans="1:3" x14ac:dyDescent="0.2">
      <c r="A938" s="7" t="s">
        <v>1295</v>
      </c>
      <c r="B938" s="8"/>
      <c r="C938" t="str">
        <f ca="1">IF(COUNTIF(产值及收款计划!C:C,$A938)=0,"需补","")</f>
        <v/>
      </c>
    </row>
    <row r="939" spans="1:3" x14ac:dyDescent="0.2">
      <c r="A939" s="7" t="s">
        <v>2040</v>
      </c>
      <c r="B939" s="6">
        <f>_xlfn.XLOOKUP(A939,[9]【SUIT】合同产值营收表!$B:$B,[9]【SUIT】合同产值营收表!$AN:$AN)</f>
        <v>0</v>
      </c>
      <c r="C939" t="str">
        <f ca="1">IF(COUNTIF(产值及收款计划!C:C,$A939)=0,"需补","")</f>
        <v>需补</v>
      </c>
    </row>
    <row r="940" spans="1:3" x14ac:dyDescent="0.2">
      <c r="A940" s="7" t="s">
        <v>2041</v>
      </c>
      <c r="B940" s="6">
        <f>_xlfn.XLOOKUP(A940,[9]【SUIT】合同产值营收表!$B:$B,[9]【SUIT】合同产值营收表!$AN:$AN)</f>
        <v>0</v>
      </c>
      <c r="C940" t="str">
        <f ca="1">IF(COUNTIF(产值及收款计划!C:C,$A940)=0,"需补","")</f>
        <v>需补</v>
      </c>
    </row>
    <row r="941" spans="1:3" x14ac:dyDescent="0.2">
      <c r="A941" s="7" t="s">
        <v>2042</v>
      </c>
      <c r="B941" s="8"/>
      <c r="C941" t="str">
        <f ca="1">IF(COUNTIF(产值及收款计划!C:C,$A941)=0,"需补","")</f>
        <v/>
      </c>
    </row>
    <row r="942" spans="1:3" x14ac:dyDescent="0.2">
      <c r="A942" s="7" t="s">
        <v>1174</v>
      </c>
      <c r="B942" s="8"/>
      <c r="C942" t="str">
        <f ca="1">IF(COUNTIF(产值及收款计划!C:C,$A942)=0,"需补","")</f>
        <v/>
      </c>
    </row>
    <row r="943" spans="1:3" x14ac:dyDescent="0.2">
      <c r="A943" s="7" t="s">
        <v>2043</v>
      </c>
      <c r="B943" s="6">
        <f>_xlfn.XLOOKUP(A943,[9]【SUIT】合同产值营收表!$B:$B,[9]【SUIT】合同产值营收表!$AN:$AN)</f>
        <v>0</v>
      </c>
      <c r="C943" t="str">
        <f ca="1">IF(COUNTIF(产值及收款计划!C:C,$A943)=0,"需补","")</f>
        <v>需补</v>
      </c>
    </row>
    <row r="944" spans="1:3" x14ac:dyDescent="0.2">
      <c r="A944" s="7" t="s">
        <v>2044</v>
      </c>
      <c r="B944" s="6">
        <f>_xlfn.XLOOKUP(A944,[9]【SUIT】合同产值营收表!$B:$B,[9]【SUIT】合同产值营收表!$AN:$AN)</f>
        <v>0</v>
      </c>
      <c r="C944" t="str">
        <f ca="1">IF(COUNTIF(产值及收款计划!C:C,$A944)=0,"需补","")</f>
        <v>需补</v>
      </c>
    </row>
    <row r="945" spans="1:3" x14ac:dyDescent="0.2">
      <c r="A945" s="7" t="s">
        <v>2045</v>
      </c>
      <c r="B945" s="6">
        <f>_xlfn.XLOOKUP(A945,[9]【SUIT】合同产值营收表!$B:$B,[9]【SUIT】合同产值营收表!$AN:$AN)</f>
        <v>0</v>
      </c>
      <c r="C945" t="str">
        <f ca="1">IF(COUNTIF(产值及收款计划!C:C,$A945)=0,"需补","")</f>
        <v>需补</v>
      </c>
    </row>
    <row r="946" spans="1:3" x14ac:dyDescent="0.2">
      <c r="A946" s="10" t="s">
        <v>2046</v>
      </c>
      <c r="B946" s="11"/>
      <c r="C946" t="str">
        <f ca="1">IF(COUNTIF(产值及收款计划!C:C,$A946)=0,"需补","")</f>
        <v/>
      </c>
    </row>
    <row r="947" spans="1:3" x14ac:dyDescent="0.2">
      <c r="A947" s="7" t="s">
        <v>2047</v>
      </c>
      <c r="B947" s="8"/>
      <c r="C947" t="str">
        <f ca="1">IF(COUNTIF(产值及收款计划!C:C,$A947)=0,"需补","")</f>
        <v/>
      </c>
    </row>
    <row r="948" spans="1:3" x14ac:dyDescent="0.2">
      <c r="A948" s="7" t="s">
        <v>693</v>
      </c>
      <c r="B948" s="8"/>
      <c r="C948" t="str">
        <f ca="1">IF(COUNTIF(产值及收款计划!C:C,$A948)=0,"需补","")</f>
        <v/>
      </c>
    </row>
    <row r="949" spans="1:3" x14ac:dyDescent="0.2">
      <c r="A949" s="7" t="s">
        <v>697</v>
      </c>
      <c r="B949" s="8"/>
      <c r="C949" t="str">
        <f ca="1">IF(COUNTIF(产值及收款计划!C:C,$A949)=0,"需补","")</f>
        <v/>
      </c>
    </row>
    <row r="950" spans="1:3" x14ac:dyDescent="0.2">
      <c r="A950" s="7" t="s">
        <v>2048</v>
      </c>
      <c r="B950" s="6">
        <f>_xlfn.XLOOKUP(A950,[9]【SUIT】合同产值营收表!$B:$B,[9]【SUIT】合同产值营收表!$AN:$AN)</f>
        <v>0</v>
      </c>
      <c r="C950" t="str">
        <f ca="1">IF(COUNTIF(产值及收款计划!C:C,$A950)=0,"需补","")</f>
        <v>需补</v>
      </c>
    </row>
    <row r="951" spans="1:3" x14ac:dyDescent="0.2">
      <c r="A951" s="7" t="s">
        <v>1273</v>
      </c>
      <c r="B951" s="8"/>
      <c r="C951" t="str">
        <f ca="1">IF(COUNTIF(产值及收款计划!C:C,$A951)=0,"需补","")</f>
        <v/>
      </c>
    </row>
    <row r="952" spans="1:3" x14ac:dyDescent="0.2">
      <c r="A952" s="7" t="s">
        <v>2049</v>
      </c>
      <c r="B952" s="6">
        <f>_xlfn.XLOOKUP(A952,[9]【SUIT】合同产值营收表!$B:$B,[9]【SUIT】合同产值营收表!$AN:$AN)</f>
        <v>0</v>
      </c>
      <c r="C952" t="str">
        <f ca="1">IF(COUNTIF(产值及收款计划!C:C,$A952)=0,"需补","")</f>
        <v>需补</v>
      </c>
    </row>
    <row r="953" spans="1:3" x14ac:dyDescent="0.2">
      <c r="A953" s="7" t="s">
        <v>2050</v>
      </c>
      <c r="B953" s="8"/>
      <c r="C953" t="str">
        <f ca="1">IF(COUNTIF(产值及收款计划!C:C,$A953)=0,"需补","")</f>
        <v/>
      </c>
    </row>
    <row r="954" spans="1:3" x14ac:dyDescent="0.2">
      <c r="A954" s="7" t="s">
        <v>620</v>
      </c>
      <c r="B954" s="8"/>
      <c r="C954" t="str">
        <f ca="1">IF(COUNTIF(产值及收款计划!C:C,$A954)=0,"需补","")</f>
        <v/>
      </c>
    </row>
    <row r="955" spans="1:3" x14ac:dyDescent="0.2">
      <c r="A955" s="7" t="s">
        <v>2051</v>
      </c>
      <c r="B955" s="8"/>
      <c r="C955" t="str">
        <f ca="1">IF(COUNTIF(产值及收款计划!C:C,$A955)=0,"需补","")</f>
        <v/>
      </c>
    </row>
    <row r="956" spans="1:3" x14ac:dyDescent="0.2">
      <c r="A956" s="7" t="s">
        <v>1178</v>
      </c>
      <c r="B956" s="8"/>
      <c r="C956" t="str">
        <f ca="1">IF(COUNTIF(产值及收款计划!C:C,$A956)=0,"需补","")</f>
        <v/>
      </c>
    </row>
    <row r="957" spans="1:3" x14ac:dyDescent="0.2">
      <c r="A957" s="7" t="s">
        <v>793</v>
      </c>
      <c r="B957" s="8"/>
      <c r="C957" t="str">
        <f ca="1">IF(COUNTIF(产值及收款计划!C:C,$A957)=0,"需补","")</f>
        <v/>
      </c>
    </row>
    <row r="958" spans="1:3" x14ac:dyDescent="0.2">
      <c r="A958" s="7" t="s">
        <v>1242</v>
      </c>
      <c r="B958" s="8"/>
      <c r="C958" t="str">
        <f ca="1">IF(COUNTIF(产值及收款计划!C:C,$A958)=0,"需补","")</f>
        <v/>
      </c>
    </row>
    <row r="959" spans="1:3" x14ac:dyDescent="0.2">
      <c r="A959" s="7" t="s">
        <v>2052</v>
      </c>
      <c r="B959" s="6">
        <f>_xlfn.XLOOKUP(A959,[9]【SUIT】合同产值营收表!$B:$B,[9]【SUIT】合同产值营收表!$AN:$AN)</f>
        <v>0</v>
      </c>
      <c r="C959" t="str">
        <f ca="1">IF(COUNTIF(产值及收款计划!C:C,$A959)=0,"需补","")</f>
        <v>需补</v>
      </c>
    </row>
    <row r="960" spans="1:3" x14ac:dyDescent="0.2">
      <c r="A960" s="7" t="s">
        <v>2053</v>
      </c>
      <c r="B960" s="6">
        <f>_xlfn.XLOOKUP(A960,[9]【SUIT】合同产值营收表!$B:$B,[9]【SUIT】合同产值营收表!$AN:$AN)</f>
        <v>0</v>
      </c>
      <c r="C960" t="str">
        <f ca="1">IF(COUNTIF(产值及收款计划!C:C,$A960)=0,"需补","")</f>
        <v>需补</v>
      </c>
    </row>
    <row r="961" spans="1:3" x14ac:dyDescent="0.2">
      <c r="A961" s="7" t="s">
        <v>1406</v>
      </c>
      <c r="B961" s="8"/>
      <c r="C961" t="str">
        <f ca="1">IF(COUNTIF(产值及收款计划!C:C,$A961)=0,"需补","")</f>
        <v/>
      </c>
    </row>
    <row r="962" spans="1:3" x14ac:dyDescent="0.2">
      <c r="A962" s="7" t="s">
        <v>1404</v>
      </c>
      <c r="B962" s="8"/>
      <c r="C962" t="str">
        <f ca="1">IF(COUNTIF(产值及收款计划!C:C,$A962)=0,"需补","")</f>
        <v/>
      </c>
    </row>
    <row r="963" spans="1:3" x14ac:dyDescent="0.2">
      <c r="A963" s="7" t="s">
        <v>1410</v>
      </c>
      <c r="B963" s="8"/>
      <c r="C963" t="str">
        <f ca="1">IF(COUNTIF(产值及收款计划!C:C,$A963)=0,"需补","")</f>
        <v/>
      </c>
    </row>
    <row r="964" spans="1:3" x14ac:dyDescent="0.2">
      <c r="A964" s="7" t="s">
        <v>400</v>
      </c>
      <c r="B964" s="8"/>
      <c r="C964" t="str">
        <f ca="1">IF(COUNTIF(产值及收款计划!C:C,$A964)=0,"需补","")</f>
        <v/>
      </c>
    </row>
    <row r="965" spans="1:3" x14ac:dyDescent="0.2">
      <c r="A965" s="7" t="s">
        <v>2054</v>
      </c>
      <c r="B965" s="6">
        <f>_xlfn.XLOOKUP(A965,[9]【SUIT】合同产值营收表!$B:$B,[9]【SUIT】合同产值营收表!$AN:$AN)</f>
        <v>0</v>
      </c>
      <c r="C965" t="str">
        <f ca="1">IF(COUNTIF(产值及收款计划!C:C,$A965)=0,"需补","")</f>
        <v>需补</v>
      </c>
    </row>
    <row r="966" spans="1:3" x14ac:dyDescent="0.2">
      <c r="A966" s="7" t="s">
        <v>2055</v>
      </c>
      <c r="B966" s="6">
        <f>_xlfn.XLOOKUP(A966,[9]【SUIT】合同产值营收表!$B:$B,[9]【SUIT】合同产值营收表!$AN:$AN)</f>
        <v>0</v>
      </c>
      <c r="C966" t="str">
        <f ca="1">IF(COUNTIF(产值及收款计划!C:C,$A966)=0,"需补","")</f>
        <v>需补</v>
      </c>
    </row>
    <row r="967" spans="1:3" x14ac:dyDescent="0.2">
      <c r="A967" s="7" t="s">
        <v>2056</v>
      </c>
      <c r="B967" s="6">
        <f>_xlfn.XLOOKUP(A967,[9]【SUIT】合同产值营收表!$B:$B,[9]【SUIT】合同产值营收表!$AN:$AN)</f>
        <v>0</v>
      </c>
      <c r="C967" t="str">
        <f ca="1">IF(COUNTIF(产值及收款计划!C:C,$A967)=0,"需补","")</f>
        <v>需补</v>
      </c>
    </row>
    <row r="968" spans="1:3" x14ac:dyDescent="0.2">
      <c r="A968" s="7" t="s">
        <v>1255</v>
      </c>
      <c r="B968" s="8"/>
      <c r="C968" t="str">
        <f ca="1">IF(COUNTIF(产值及收款计划!C:C,$A968)=0,"需补","")</f>
        <v/>
      </c>
    </row>
    <row r="969" spans="1:3" x14ac:dyDescent="0.2">
      <c r="A969" s="7" t="s">
        <v>667</v>
      </c>
      <c r="B969" s="8"/>
      <c r="C969" t="str">
        <f ca="1">IF(COUNTIF(产值及收款计划!C:C,$A969)=0,"需补","")</f>
        <v/>
      </c>
    </row>
    <row r="970" spans="1:3" x14ac:dyDescent="0.2">
      <c r="A970" s="10" t="s">
        <v>574</v>
      </c>
      <c r="B970" s="11"/>
      <c r="C970" t="str">
        <f ca="1">IF(COUNTIF(产值及收款计划!C:C,$A970)=0,"需补","")</f>
        <v/>
      </c>
    </row>
    <row r="971" spans="1:3" x14ac:dyDescent="0.2">
      <c r="A971" s="7" t="s">
        <v>701</v>
      </c>
      <c r="B971" s="8"/>
      <c r="C971" t="str">
        <f ca="1">IF(COUNTIF(产值及收款计划!C:C,$A971)=0,"需补","")</f>
        <v/>
      </c>
    </row>
    <row r="972" spans="1:3" x14ac:dyDescent="0.2">
      <c r="A972" s="7" t="s">
        <v>2057</v>
      </c>
      <c r="B972" s="8"/>
      <c r="C972" t="str">
        <f ca="1">IF(COUNTIF(产值及收款计划!C:C,$A972)=0,"需补","")</f>
        <v/>
      </c>
    </row>
    <row r="973" spans="1:3" x14ac:dyDescent="0.2">
      <c r="A973" s="7" t="s">
        <v>2058</v>
      </c>
      <c r="B973" s="8"/>
      <c r="C973" t="str">
        <f ca="1">IF(COUNTIF(产值及收款计划!C:C,$A973)=0,"需补","")</f>
        <v/>
      </c>
    </row>
    <row r="974" spans="1:3" x14ac:dyDescent="0.2">
      <c r="A974" s="7" t="s">
        <v>452</v>
      </c>
      <c r="B974" s="8"/>
      <c r="C974" t="str">
        <f ca="1">IF(COUNTIF(产值及收款计划!C:C,$A974)=0,"需补","")</f>
        <v/>
      </c>
    </row>
    <row r="975" spans="1:3" x14ac:dyDescent="0.2">
      <c r="A975" s="7" t="s">
        <v>503</v>
      </c>
      <c r="B975" s="8"/>
      <c r="C975" t="str">
        <f ca="1">IF(COUNTIF(产值及收款计划!C:C,$A975)=0,"需补","")</f>
        <v/>
      </c>
    </row>
    <row r="976" spans="1:3" x14ac:dyDescent="0.2">
      <c r="A976" s="7" t="s">
        <v>796</v>
      </c>
      <c r="B976" s="8"/>
      <c r="C976" t="str">
        <f ca="1">IF(COUNTIF(产值及收款计划!C:C,$A976)=0,"需补","")</f>
        <v/>
      </c>
    </row>
    <row r="977" spans="1:3" x14ac:dyDescent="0.2">
      <c r="A977" s="7" t="s">
        <v>2059</v>
      </c>
      <c r="B977" s="8"/>
      <c r="C977" t="str">
        <f ca="1">IF(COUNTIF(产值及收款计划!C:C,$A977)=0,"需补","")</f>
        <v/>
      </c>
    </row>
    <row r="978" spans="1:3" x14ac:dyDescent="0.2">
      <c r="A978" s="7" t="s">
        <v>2060</v>
      </c>
      <c r="B978" s="6">
        <f>_xlfn.XLOOKUP(A978,[9]【SUIT】合同产值营收表!$B:$B,[9]【SUIT】合同产值营收表!$AN:$AN)</f>
        <v>0</v>
      </c>
      <c r="C978" t="str">
        <f ca="1">IF(COUNTIF(产值及收款计划!C:C,$A978)=0,"需补","")</f>
        <v>需补</v>
      </c>
    </row>
    <row r="979" spans="1:3" x14ac:dyDescent="0.2">
      <c r="A979" s="7" t="s">
        <v>1297</v>
      </c>
      <c r="B979" s="8"/>
      <c r="C979" t="str">
        <f ca="1">IF(COUNTIF(产值及收款计划!C:C,$A979)=0,"需补","")</f>
        <v/>
      </c>
    </row>
    <row r="980" spans="1:3" x14ac:dyDescent="0.2">
      <c r="A980" s="7" t="s">
        <v>1362</v>
      </c>
      <c r="B980" s="8"/>
      <c r="C980" t="str">
        <f ca="1">IF(COUNTIF(产值及收款计划!C:C,$A980)=0,"需补","")</f>
        <v/>
      </c>
    </row>
    <row r="981" spans="1:3" x14ac:dyDescent="0.2">
      <c r="A981" s="7" t="s">
        <v>2061</v>
      </c>
      <c r="B981" s="6">
        <f>_xlfn.XLOOKUP(A981,[9]【SUIT】合同产值营收表!$B:$B,[9]【SUIT】合同产值营收表!$AN:$AN)</f>
        <v>0</v>
      </c>
      <c r="C981" t="str">
        <f ca="1">IF(COUNTIF(产值及收款计划!C:C,$A981)=0,"需补","")</f>
        <v>需补</v>
      </c>
    </row>
    <row r="982" spans="1:3" x14ac:dyDescent="0.2">
      <c r="A982" s="7" t="s">
        <v>461</v>
      </c>
      <c r="B982" s="8"/>
      <c r="C982" t="str">
        <f ca="1">IF(COUNTIF(产值及收款计划!C:C,$A982)=0,"需补","")</f>
        <v/>
      </c>
    </row>
    <row r="983" spans="1:3" x14ac:dyDescent="0.2">
      <c r="A983" s="7" t="s">
        <v>1222</v>
      </c>
      <c r="B983" s="8"/>
      <c r="C983" t="str">
        <f ca="1">IF(COUNTIF(产值及收款计划!C:C,$A983)=0,"需补","")</f>
        <v/>
      </c>
    </row>
    <row r="984" spans="1:3" x14ac:dyDescent="0.2">
      <c r="A984" s="7" t="s">
        <v>1235</v>
      </c>
      <c r="B984" s="8"/>
      <c r="C984" t="str">
        <f ca="1">IF(COUNTIF(产值及收款计划!C:C,$A984)=0,"需补","")</f>
        <v/>
      </c>
    </row>
    <row r="985" spans="1:3" x14ac:dyDescent="0.2">
      <c r="A985" s="7" t="s">
        <v>669</v>
      </c>
      <c r="B985" s="8"/>
      <c r="C985" t="str">
        <f ca="1">IF(COUNTIF(产值及收款计划!C:C,$A985)=0,"需补","")</f>
        <v/>
      </c>
    </row>
    <row r="986" spans="1:3" x14ac:dyDescent="0.2">
      <c r="A986" s="7" t="s">
        <v>1216</v>
      </c>
      <c r="B986" s="8"/>
      <c r="C986" t="str">
        <f ca="1">IF(COUNTIF(产值及收款计划!C:C,$A986)=0,"需补","")</f>
        <v/>
      </c>
    </row>
    <row r="987" spans="1:3" x14ac:dyDescent="0.2">
      <c r="A987" s="7" t="s">
        <v>1416</v>
      </c>
      <c r="B987" s="8"/>
      <c r="C987" t="str">
        <f ca="1">IF(COUNTIF(产值及收款计划!C:C,$A987)=0,"需补","")</f>
        <v/>
      </c>
    </row>
    <row r="988" spans="1:3" x14ac:dyDescent="0.2">
      <c r="A988" s="7" t="s">
        <v>2062</v>
      </c>
      <c r="B988" s="6">
        <f>_xlfn.XLOOKUP(A988,[9]【SUIT】合同产值营收表!$B:$B,[9]【SUIT】合同产值营收表!$AN:$AN)</f>
        <v>0</v>
      </c>
      <c r="C988" t="str">
        <f ca="1">IF(COUNTIF(产值及收款计划!C:C,$A988)=0,"需补","")</f>
        <v>需补</v>
      </c>
    </row>
    <row r="989" spans="1:3" x14ac:dyDescent="0.2">
      <c r="A989" s="7" t="s">
        <v>1260</v>
      </c>
      <c r="B989" s="8"/>
      <c r="C989" t="str">
        <f ca="1">IF(COUNTIF(产值及收款计划!C:C,$A989)=0,"需补","")</f>
        <v/>
      </c>
    </row>
    <row r="990" spans="1:3" x14ac:dyDescent="0.2">
      <c r="A990" s="7" t="s">
        <v>2063</v>
      </c>
      <c r="B990" s="6">
        <f>_xlfn.XLOOKUP(A990,[9]【SUIT】合同产值营收表!$B:$B,[9]【SUIT】合同产值营收表!$AN:$AN)</f>
        <v>0</v>
      </c>
      <c r="C990" t="str">
        <f ca="1">IF(COUNTIF(产值及收款计划!C:C,$A990)=0,"需补","")</f>
        <v>需补</v>
      </c>
    </row>
    <row r="991" spans="1:3" x14ac:dyDescent="0.2">
      <c r="A991" s="7" t="s">
        <v>704</v>
      </c>
      <c r="B991" s="8"/>
      <c r="C991" t="str">
        <f ca="1">IF(COUNTIF(产值及收款计划!C:C,$A991)=0,"需补","")</f>
        <v/>
      </c>
    </row>
    <row r="992" spans="1:3" x14ac:dyDescent="0.2">
      <c r="A992" s="7" t="s">
        <v>709</v>
      </c>
      <c r="B992" s="8"/>
      <c r="C992" t="str">
        <f ca="1">IF(COUNTIF(产值及收款计划!C:C,$A992)=0,"需补","")</f>
        <v/>
      </c>
    </row>
    <row r="993" spans="1:3" x14ac:dyDescent="0.2">
      <c r="A993" s="7" t="s">
        <v>2064</v>
      </c>
      <c r="B993" s="6">
        <f>_xlfn.XLOOKUP(A993,[9]【SUIT】合同产值营收表!$B:$B,[9]【SUIT】合同产值营收表!$AN:$AN)</f>
        <v>0</v>
      </c>
      <c r="C993" t="str">
        <f ca="1">IF(COUNTIF(产值及收款计划!C:C,$A993)=0,"需补","")</f>
        <v>需补</v>
      </c>
    </row>
    <row r="994" spans="1:3" x14ac:dyDescent="0.2">
      <c r="A994" s="7" t="s">
        <v>2065</v>
      </c>
      <c r="B994" s="6">
        <f>_xlfn.XLOOKUP(A994,[9]【SUIT】合同产值营收表!$B:$B,[9]【SUIT】合同产值营收表!$AN:$AN)</f>
        <v>0</v>
      </c>
      <c r="C994" t="str">
        <f ca="1">IF(COUNTIF(产值及收款计划!C:C,$A994)=0,"需补","")</f>
        <v>需补</v>
      </c>
    </row>
    <row r="995" spans="1:3" x14ac:dyDescent="0.2">
      <c r="A995" s="7" t="s">
        <v>1302</v>
      </c>
      <c r="B995" s="8"/>
      <c r="C995" t="str">
        <f ca="1">IF(COUNTIF(产值及收款计划!C:C,$A995)=0,"需补","")</f>
        <v/>
      </c>
    </row>
    <row r="996" spans="1:3" x14ac:dyDescent="0.2">
      <c r="A996" s="7" t="s">
        <v>2066</v>
      </c>
      <c r="B996" s="8"/>
      <c r="C996" t="str">
        <f ca="1">IF(COUNTIF(产值及收款计划!C:C,$A996)=0,"需补","")</f>
        <v/>
      </c>
    </row>
    <row r="997" spans="1:3" x14ac:dyDescent="0.2">
      <c r="A997" s="7" t="s">
        <v>715</v>
      </c>
      <c r="B997" s="8"/>
      <c r="C997" t="str">
        <f ca="1">IF(COUNTIF(产值及收款计划!C:C,$A997)=0,"需补","")</f>
        <v/>
      </c>
    </row>
    <row r="998" spans="1:3" x14ac:dyDescent="0.2">
      <c r="A998" s="7" t="s">
        <v>719</v>
      </c>
      <c r="B998" s="8"/>
      <c r="C998" t="str">
        <f ca="1">IF(COUNTIF(产值及收款计划!C:C,$A998)=0,"需补","")</f>
        <v/>
      </c>
    </row>
    <row r="999" spans="1:3" x14ac:dyDescent="0.2">
      <c r="A999" s="7" t="s">
        <v>469</v>
      </c>
      <c r="B999" s="8"/>
      <c r="C999" t="str">
        <f ca="1">IF(COUNTIF(产值及收款计划!C:C,$A999)=0,"需补","")</f>
        <v/>
      </c>
    </row>
    <row r="1000" spans="1:3" x14ac:dyDescent="0.2">
      <c r="A1000" s="7" t="s">
        <v>1233</v>
      </c>
      <c r="B1000" s="8"/>
      <c r="C1000" t="str">
        <f ca="1">IF(COUNTIF(产值及收款计划!C:C,$A1000)=0,"需补","")</f>
        <v/>
      </c>
    </row>
    <row r="1001" spans="1:3" x14ac:dyDescent="0.2">
      <c r="A1001" s="7" t="s">
        <v>1269</v>
      </c>
      <c r="B1001" s="8"/>
      <c r="C1001" t="str">
        <f ca="1">IF(COUNTIF(产值及收款计划!C:C,$A1001)=0,"需补","")</f>
        <v/>
      </c>
    </row>
    <row r="1002" spans="1:3" x14ac:dyDescent="0.2">
      <c r="A1002" s="7" t="s">
        <v>2067</v>
      </c>
      <c r="B1002" s="6">
        <f>_xlfn.XLOOKUP(A1002,[9]【SUIT】合同产值营收表!$B:$B,[9]【SUIT】合同产值营收表!$AN:$AN)</f>
        <v>0</v>
      </c>
      <c r="C1002" t="str">
        <f ca="1">IF(COUNTIF(产值及收款计划!C:C,$A1002)=0,"需补","")</f>
        <v>需补</v>
      </c>
    </row>
    <row r="1003" spans="1:3" x14ac:dyDescent="0.2">
      <c r="A1003" s="10" t="s">
        <v>2068</v>
      </c>
      <c r="B1003" s="6">
        <f>_xlfn.XLOOKUP(A1003,[9]【SUIT】合同产值营收表!$B:$B,[9]【SUIT】合同产值营收表!$AN:$AN)</f>
        <v>0</v>
      </c>
      <c r="C1003" t="str">
        <f ca="1">IF(COUNTIF(产值及收款计划!C:C,$A1003)=0,"需补","")</f>
        <v>需补</v>
      </c>
    </row>
    <row r="1004" spans="1:3" x14ac:dyDescent="0.2">
      <c r="A1004" s="7" t="s">
        <v>1331</v>
      </c>
      <c r="B1004" s="8"/>
      <c r="C1004" t="str">
        <f ca="1">IF(COUNTIF(产值及收款计划!C:C,$A1004)=0,"需补","")</f>
        <v/>
      </c>
    </row>
    <row r="1005" spans="1:3" x14ac:dyDescent="0.2">
      <c r="A1005" s="7" t="s">
        <v>1284</v>
      </c>
      <c r="B1005" s="8"/>
      <c r="C1005" t="str">
        <f ca="1">IF(COUNTIF(产值及收款计划!C:C,$A1005)=0,"需补","")</f>
        <v/>
      </c>
    </row>
    <row r="1006" spans="1:3" x14ac:dyDescent="0.2">
      <c r="A1006" s="7" t="s">
        <v>674</v>
      </c>
      <c r="B1006" s="8"/>
      <c r="C1006" t="str">
        <f ca="1">IF(COUNTIF(产值及收款计划!C:C,$A1006)=0,"需补","")</f>
        <v/>
      </c>
    </row>
    <row r="1007" spans="1:3" x14ac:dyDescent="0.2">
      <c r="A1007" s="7" t="s">
        <v>677</v>
      </c>
      <c r="B1007" s="8"/>
      <c r="C1007" t="str">
        <f ca="1">IF(COUNTIF(产值及收款计划!C:C,$A1007)=0,"需补","")</f>
        <v/>
      </c>
    </row>
    <row r="1008" spans="1:3" x14ac:dyDescent="0.2">
      <c r="A1008" s="7" t="s">
        <v>2069</v>
      </c>
      <c r="B1008" s="8"/>
      <c r="C1008" t="str">
        <f ca="1">IF(COUNTIF(产值及收款计划!C:C,$A1008)=0,"需补","")</f>
        <v/>
      </c>
    </row>
    <row r="1009" spans="1:3" x14ac:dyDescent="0.2">
      <c r="A1009" s="7" t="s">
        <v>2070</v>
      </c>
      <c r="B1009" s="6">
        <f>_xlfn.XLOOKUP(A1009,[9]【SUIT】合同产值营收表!$B:$B,[9]【SUIT】合同产值营收表!$AN:$AN)</f>
        <v>0</v>
      </c>
      <c r="C1009" t="str">
        <f ca="1">IF(COUNTIF(产值及收款计划!C:C,$A1009)=0,"需补","")</f>
        <v>需补</v>
      </c>
    </row>
    <row r="1010" spans="1:3" x14ac:dyDescent="0.2">
      <c r="A1010" s="7" t="s">
        <v>2071</v>
      </c>
      <c r="B1010" s="8"/>
      <c r="C1010" t="str">
        <f ca="1">IF(COUNTIF(产值及收款计划!C:C,$A1010)=0,"需补","")</f>
        <v/>
      </c>
    </row>
    <row r="1011" spans="1:3" x14ac:dyDescent="0.2">
      <c r="A1011" s="7" t="s">
        <v>777</v>
      </c>
      <c r="B1011" s="8"/>
      <c r="C1011" t="str">
        <f ca="1">IF(COUNTIF(产值及收款计划!C:C,$A1011)=0,"需补","")</f>
        <v/>
      </c>
    </row>
    <row r="1012" spans="1:3" x14ac:dyDescent="0.2">
      <c r="A1012" s="7" t="s">
        <v>1358</v>
      </c>
      <c r="B1012" s="8"/>
      <c r="C1012" t="str">
        <f ca="1">IF(COUNTIF(产值及收款计划!C:C,$A1012)=0,"需补","")</f>
        <v/>
      </c>
    </row>
    <row r="1013" spans="1:3" x14ac:dyDescent="0.2">
      <c r="A1013" s="7" t="s">
        <v>629</v>
      </c>
      <c r="B1013" s="8"/>
      <c r="C1013" t="str">
        <f ca="1">IF(COUNTIF(产值及收款计划!C:C,$A1013)=0,"需补","")</f>
        <v/>
      </c>
    </row>
    <row r="1014" spans="1:3" x14ac:dyDescent="0.2">
      <c r="A1014" s="7" t="s">
        <v>2072</v>
      </c>
      <c r="B1014" s="6">
        <f>_xlfn.XLOOKUP(A1014,[9]【SUIT】合同产值营收表!$B:$B,[9]【SUIT】合同产值营收表!$AN:$AN)</f>
        <v>0</v>
      </c>
      <c r="C1014" t="str">
        <f ca="1">IF(COUNTIF(产值及收款计划!C:C,$A1014)=0,"需补","")</f>
        <v>需补</v>
      </c>
    </row>
    <row r="1015" spans="1:3" x14ac:dyDescent="0.2">
      <c r="A1015" s="7" t="s">
        <v>1412</v>
      </c>
      <c r="B1015" s="8"/>
      <c r="C1015" t="str">
        <f ca="1">IF(COUNTIF(产值及收款计划!C:C,$A1015)=0,"需补","")</f>
        <v/>
      </c>
    </row>
    <row r="1016" spans="1:3" x14ac:dyDescent="0.2">
      <c r="A1016" s="7" t="s">
        <v>2073</v>
      </c>
      <c r="B1016" s="8"/>
      <c r="C1016" t="str">
        <f ca="1">IF(COUNTIF(产值及收款计划!C:C,$A1016)=0,"需补","")</f>
        <v/>
      </c>
    </row>
    <row r="1017" spans="1:3" x14ac:dyDescent="0.2">
      <c r="A1017" s="7" t="s">
        <v>2074</v>
      </c>
      <c r="B1017" s="8"/>
      <c r="C1017" t="str">
        <f ca="1">IF(COUNTIF(产值及收款计划!C:C,$A1017)=0,"需补","")</f>
        <v/>
      </c>
    </row>
    <row r="1018" spans="1:3" x14ac:dyDescent="0.2">
      <c r="A1018" s="7" t="s">
        <v>2075</v>
      </c>
      <c r="B1018" s="8"/>
      <c r="C1018" t="str">
        <f ca="1">IF(COUNTIF(产值及收款计划!C:C,$A1018)=0,"需补","")</f>
        <v/>
      </c>
    </row>
    <row r="1019" spans="1:3" x14ac:dyDescent="0.2">
      <c r="A1019" s="7" t="s">
        <v>2076</v>
      </c>
      <c r="B1019" s="8"/>
      <c r="C1019" t="str">
        <f ca="1">IF(COUNTIF(产值及收款计划!C:C,$A1019)=0,"需补","")</f>
        <v/>
      </c>
    </row>
    <row r="1020" spans="1:3" x14ac:dyDescent="0.2">
      <c r="A1020" s="7" t="s">
        <v>2077</v>
      </c>
      <c r="B1020" s="8"/>
      <c r="C1020" t="str">
        <f ca="1">IF(COUNTIF(产值及收款计划!C:C,$A1020)=0,"需补","")</f>
        <v/>
      </c>
    </row>
    <row r="1021" spans="1:3" x14ac:dyDescent="0.2">
      <c r="A1021" s="7" t="s">
        <v>476</v>
      </c>
      <c r="B1021" s="8"/>
      <c r="C1021" t="str">
        <f ca="1">IF(COUNTIF(产值及收款计划!C:C,$A1021)=0,"需补","")</f>
        <v/>
      </c>
    </row>
    <row r="1022" spans="1:3" x14ac:dyDescent="0.2">
      <c r="A1022" s="7" t="s">
        <v>484</v>
      </c>
      <c r="B1022" s="8"/>
      <c r="C1022" t="str">
        <f ca="1">IF(COUNTIF(产值及收款计划!C:C,$A1022)=0,"需补","")</f>
        <v/>
      </c>
    </row>
    <row r="1023" spans="1:3" x14ac:dyDescent="0.2">
      <c r="A1023" s="7" t="s">
        <v>680</v>
      </c>
      <c r="B1023" s="8"/>
      <c r="C1023" t="str">
        <f ca="1">IF(COUNTIF(产值及收款计划!C:C,$A1023)=0,"需补","")</f>
        <v/>
      </c>
    </row>
    <row r="1024" spans="1:3" x14ac:dyDescent="0.2">
      <c r="A1024" s="7" t="s">
        <v>2078</v>
      </c>
      <c r="B1024" s="8"/>
      <c r="C1024" t="str">
        <f ca="1">IF(COUNTIF(产值及收款计划!C:C,$A1024)=0,"需补","")</f>
        <v/>
      </c>
    </row>
    <row r="1025" spans="1:3" x14ac:dyDescent="0.2">
      <c r="A1025" s="7" t="s">
        <v>2079</v>
      </c>
      <c r="B1025" s="6">
        <f>_xlfn.XLOOKUP(A1025,[9]【SUIT】合同产值营收表!$B:$B,[9]【SUIT】合同产值营收表!$AN:$AN)</f>
        <v>0</v>
      </c>
      <c r="C1025" t="str">
        <f ca="1">IF(COUNTIF(产值及收款计划!C:C,$A1025)=0,"需补","")</f>
        <v>需补</v>
      </c>
    </row>
    <row r="1026" spans="1:3" x14ac:dyDescent="0.2">
      <c r="A1026" s="7" t="s">
        <v>684</v>
      </c>
      <c r="B1026" s="8"/>
      <c r="C1026" t="str">
        <f ca="1">IF(COUNTIF(产值及收款计划!C:C,$A1026)=0,"需补","")</f>
        <v/>
      </c>
    </row>
    <row r="1027" spans="1:3" x14ac:dyDescent="0.2">
      <c r="A1027" s="7" t="s">
        <v>1253</v>
      </c>
      <c r="B1027" s="8"/>
      <c r="C1027" t="str">
        <f ca="1">IF(COUNTIF(产值及收款计划!C:C,$A1027)=0,"需补","")</f>
        <v/>
      </c>
    </row>
    <row r="1028" spans="1:3" x14ac:dyDescent="0.2">
      <c r="A1028" s="7" t="s">
        <v>1251</v>
      </c>
      <c r="B1028" s="8"/>
      <c r="C1028" t="str">
        <f ca="1">IF(COUNTIF(产值及收款计划!C:C,$A1028)=0,"需补","")</f>
        <v/>
      </c>
    </row>
    <row r="1029" spans="1:3" x14ac:dyDescent="0.2">
      <c r="A1029" s="7" t="s">
        <v>2080</v>
      </c>
      <c r="B1029" s="8"/>
      <c r="C1029" t="str">
        <f ca="1">IF(COUNTIF(产值及收款计划!C:C,$A1029)=0,"需补","")</f>
        <v/>
      </c>
    </row>
    <row r="1030" spans="1:3" x14ac:dyDescent="0.2">
      <c r="A1030" s="7" t="s">
        <v>2081</v>
      </c>
      <c r="B1030" s="6">
        <f>_xlfn.XLOOKUP(A1030,[9]【SUIT】合同产值营收表!$B:$B,[9]【SUIT】合同产值营收表!$AN:$AN)</f>
        <v>0</v>
      </c>
      <c r="C1030" t="str">
        <f ca="1">IF(COUNTIF(产值及收款计划!C:C,$A1030)=0,"需补","")</f>
        <v>需补</v>
      </c>
    </row>
    <row r="1031" spans="1:3" x14ac:dyDescent="0.2">
      <c r="A1031" s="7" t="s">
        <v>2082</v>
      </c>
      <c r="B1031" s="8"/>
      <c r="C1031" t="str">
        <f ca="1">IF(COUNTIF(产值及收款计划!C:C,$A1031)=0,"需补","")</f>
        <v/>
      </c>
    </row>
    <row r="1032" spans="1:3" x14ac:dyDescent="0.2">
      <c r="A1032" s="7" t="s">
        <v>2083</v>
      </c>
      <c r="B1032" s="6">
        <f>_xlfn.XLOOKUP(A1032,[9]【SUIT】合同产值营收表!$B:$B,[9]【SUIT】合同产值营收表!$AN:$AN)</f>
        <v>0</v>
      </c>
      <c r="C1032" t="str">
        <f ca="1">IF(COUNTIF(产值及收款计划!C:C,$A1032)=0,"需补","")</f>
        <v>需补</v>
      </c>
    </row>
    <row r="1033" spans="1:3" x14ac:dyDescent="0.2">
      <c r="A1033" s="7" t="s">
        <v>2084</v>
      </c>
      <c r="B1033" s="6">
        <f>_xlfn.XLOOKUP(A1033,[9]【SUIT】合同产值营收表!$B:$B,[9]【SUIT】合同产值营收表!$AN:$AN)</f>
        <v>0</v>
      </c>
      <c r="C1033" t="str">
        <f ca="1">IF(COUNTIF(产值及收款计划!C:C,$A1033)=0,"需补","")</f>
        <v>需补</v>
      </c>
    </row>
    <row r="1034" spans="1:3" x14ac:dyDescent="0.2">
      <c r="A1034" s="7" t="s">
        <v>2085</v>
      </c>
      <c r="B1034" s="6">
        <f>_xlfn.XLOOKUP(A1034,[9]【SUIT】合同产值营收表!$B:$B,[9]【SUIT】合同产值营收表!$AN:$AN)</f>
        <v>0</v>
      </c>
      <c r="C1034" t="str">
        <f ca="1">IF(COUNTIF(产值及收款计划!C:C,$A1034)=0,"需补","")</f>
        <v>需补</v>
      </c>
    </row>
    <row r="1035" spans="1:3" x14ac:dyDescent="0.2">
      <c r="A1035" s="7" t="s">
        <v>2086</v>
      </c>
      <c r="B1035" s="6">
        <f>_xlfn.XLOOKUP(A1035,[9]【SUIT】合同产值营收表!$B:$B,[9]【SUIT】合同产值营收表!$AN:$AN)</f>
        <v>0</v>
      </c>
      <c r="C1035" t="str">
        <f ca="1">IF(COUNTIF(产值及收款计划!C:C,$A1035)=0,"需补","")</f>
        <v>需补</v>
      </c>
    </row>
    <row r="1036" spans="1:3" x14ac:dyDescent="0.2">
      <c r="A1036" s="7" t="s">
        <v>2087</v>
      </c>
      <c r="B1036" s="8"/>
      <c r="C1036" t="str">
        <f ca="1">IF(COUNTIF(产值及收款计划!C:C,$A1036)=0,"需补","")</f>
        <v/>
      </c>
    </row>
    <row r="1037" spans="1:3" x14ac:dyDescent="0.2">
      <c r="A1037" s="7" t="s">
        <v>644</v>
      </c>
      <c r="B1037" s="8"/>
      <c r="C1037" t="str">
        <f ca="1">IF(COUNTIF(产值及收款计划!C:C,$A1037)=0,"需补","")</f>
        <v/>
      </c>
    </row>
    <row r="1038" spans="1:3" x14ac:dyDescent="0.2">
      <c r="A1038" s="7" t="s">
        <v>2088</v>
      </c>
      <c r="B1038" s="8"/>
      <c r="C1038" t="str">
        <f ca="1">IF(COUNTIF(产值及收款计划!C:C,$A1038)=0,"需补","")</f>
        <v/>
      </c>
    </row>
    <row r="1039" spans="1:3" x14ac:dyDescent="0.2">
      <c r="A1039" s="7" t="s">
        <v>2089</v>
      </c>
      <c r="B1039" s="6">
        <f>_xlfn.XLOOKUP(A1039,[9]【SUIT】合同产值营收表!$B:$B,[9]【SUIT】合同产值营收表!$AN:$AN)</f>
        <v>0</v>
      </c>
      <c r="C1039" t="str">
        <f ca="1">IF(COUNTIF(产值及收款计划!C:C,$A1039)=0,"需补","")</f>
        <v>需补</v>
      </c>
    </row>
    <row r="1040" spans="1:3" x14ac:dyDescent="0.2">
      <c r="A1040" s="7" t="s">
        <v>490</v>
      </c>
      <c r="B1040" s="8"/>
      <c r="C1040" t="str">
        <f ca="1">IF(COUNTIF(产值及收款计划!C:C,$A1040)=0,"需补","")</f>
        <v/>
      </c>
    </row>
    <row r="1041" spans="1:3" x14ac:dyDescent="0.2">
      <c r="A1041" s="7" t="s">
        <v>2090</v>
      </c>
      <c r="B1041" s="8"/>
      <c r="C1041" t="str">
        <f ca="1">IF(COUNTIF(产值及收款计划!C:C,$A1041)=0,"需补","")</f>
        <v/>
      </c>
    </row>
    <row r="1042" spans="1:3" x14ac:dyDescent="0.2">
      <c r="A1042" s="7" t="s">
        <v>2091</v>
      </c>
      <c r="B1042" s="6">
        <f>_xlfn.XLOOKUP(A1042,[9]【SUIT】合同产值营收表!$B:$B,[9]【SUIT】合同产值营收表!$AN:$AN)</f>
        <v>0</v>
      </c>
      <c r="C1042" t="str">
        <f ca="1">IF(COUNTIF(产值及收款计划!C:C,$A1042)=0,"需补","")</f>
        <v>需补</v>
      </c>
    </row>
    <row r="1043" spans="1:3" x14ac:dyDescent="0.2">
      <c r="A1043" s="7" t="s">
        <v>2092</v>
      </c>
      <c r="B1043" s="6">
        <f>_xlfn.XLOOKUP(A1043,[9]【SUIT】合同产值营收表!$B:$B,[9]【SUIT】合同产值营收表!$AN:$AN)</f>
        <v>0</v>
      </c>
      <c r="C1043" t="str">
        <f ca="1">IF(COUNTIF(产值及收款计划!C:C,$A1043)=0,"需补","")</f>
        <v>需补</v>
      </c>
    </row>
    <row r="1044" spans="1:3" x14ac:dyDescent="0.2">
      <c r="A1044" s="7" t="s">
        <v>1348</v>
      </c>
      <c r="B1044" s="8"/>
      <c r="C1044" t="str">
        <f ca="1">IF(COUNTIF(产值及收款计划!C:C,$A1044)=0,"需补","")</f>
        <v/>
      </c>
    </row>
    <row r="1045" spans="1:3" x14ac:dyDescent="0.2">
      <c r="A1045" s="7" t="s">
        <v>1328</v>
      </c>
      <c r="B1045" s="8"/>
      <c r="C1045" t="str">
        <f ca="1">IF(COUNTIF(产值及收款计划!C:C,$A1045)=0,"需补","")</f>
        <v/>
      </c>
    </row>
    <row r="1046" spans="1:3" x14ac:dyDescent="0.2">
      <c r="A1046" s="7" t="s">
        <v>2093</v>
      </c>
      <c r="B1046" s="8"/>
      <c r="C1046" t="str">
        <f ca="1">IF(COUNTIF(产值及收款计划!C:C,$A1046)=0,"需补","")</f>
        <v/>
      </c>
    </row>
    <row r="1047" spans="1:3" x14ac:dyDescent="0.2">
      <c r="A1047" s="7" t="s">
        <v>1400</v>
      </c>
      <c r="B1047" s="8"/>
      <c r="C1047" t="str">
        <f ca="1">IF(COUNTIF(产值及收款计划!C:C,$A1047)=0,"需补","")</f>
        <v/>
      </c>
    </row>
    <row r="1048" spans="1:3" x14ac:dyDescent="0.2">
      <c r="A1048" s="7" t="s">
        <v>2094</v>
      </c>
      <c r="B1048" s="8"/>
      <c r="C1048" t="str">
        <f ca="1">IF(COUNTIF(产值及收款计划!C:C,$A1048)=0,"需补","")</f>
        <v/>
      </c>
    </row>
    <row r="1049" spans="1:3" x14ac:dyDescent="0.2">
      <c r="A1049" s="7" t="s">
        <v>1398</v>
      </c>
      <c r="B1049" s="8"/>
      <c r="C1049" t="str">
        <f ca="1">IF(COUNTIF(产值及收款计划!C:C,$A1049)=0,"需补","")</f>
        <v/>
      </c>
    </row>
    <row r="1050" spans="1:3" x14ac:dyDescent="0.2">
      <c r="A1050" s="7" t="s">
        <v>1247</v>
      </c>
      <c r="B1050" s="8"/>
      <c r="C1050" t="str">
        <f ca="1">IF(COUNTIF(产值及收款计划!C:C,$A1050)=0,"需补","")</f>
        <v/>
      </c>
    </row>
    <row r="1051" spans="1:3" x14ac:dyDescent="0.2">
      <c r="A1051" s="7" t="s">
        <v>1340</v>
      </c>
      <c r="B1051" s="8"/>
      <c r="C1051" t="str">
        <f ca="1">IF(COUNTIF(产值及收款计划!C:C,$A1051)=0,"需补","")</f>
        <v/>
      </c>
    </row>
    <row r="1052" spans="1:3" x14ac:dyDescent="0.2">
      <c r="A1052" s="7" t="s">
        <v>2095</v>
      </c>
      <c r="B1052" s="8"/>
      <c r="C1052" t="str">
        <f ca="1">IF(COUNTIF(产值及收款计划!C:C,$A1052)=0,"需补","")</f>
        <v/>
      </c>
    </row>
    <row r="1053" spans="1:3" x14ac:dyDescent="0.2">
      <c r="A1053" s="7" t="s">
        <v>2096</v>
      </c>
      <c r="B1053" s="6">
        <f>_xlfn.XLOOKUP(A1053,[9]【SUIT】合同产值营收表!$B:$B,[9]【SUIT】合同产值营收表!$AN:$AN)</f>
        <v>0</v>
      </c>
      <c r="C1053" t="str">
        <f ca="1">IF(COUNTIF(产值及收款计划!C:C,$A1053)=0,"需补","")</f>
        <v>需补</v>
      </c>
    </row>
    <row r="1054" spans="1:3" x14ac:dyDescent="0.2">
      <c r="A1054" s="7" t="s">
        <v>517</v>
      </c>
      <c r="B1054" s="8"/>
      <c r="C1054" t="str">
        <f ca="1">IF(COUNTIF(产值及收款计划!C:C,$A1054)=0,"需补","")</f>
        <v/>
      </c>
    </row>
    <row r="1055" spans="1:3" x14ac:dyDescent="0.2">
      <c r="A1055" s="7" t="s">
        <v>2097</v>
      </c>
      <c r="B1055" s="8"/>
      <c r="C1055" t="str">
        <f ca="1">IF(COUNTIF(产值及收款计划!C:C,$A1055)=0,"需补","")</f>
        <v/>
      </c>
    </row>
    <row r="1056" spans="1:3" x14ac:dyDescent="0.2">
      <c r="A1056" s="7" t="s">
        <v>509</v>
      </c>
      <c r="B1056" s="8"/>
      <c r="C1056" t="str">
        <f ca="1">IF(COUNTIF(产值及收款计划!C:C,$A1056)=0,"需补","")</f>
        <v/>
      </c>
    </row>
    <row r="1057" spans="1:3" x14ac:dyDescent="0.2">
      <c r="A1057" s="7" t="s">
        <v>1372</v>
      </c>
      <c r="B1057" s="8"/>
      <c r="C1057" t="str">
        <f ca="1">IF(COUNTIF(产值及收款计划!C:C,$A1057)=0,"需补","")</f>
        <v/>
      </c>
    </row>
    <row r="1058" spans="1:3" x14ac:dyDescent="0.2">
      <c r="A1058" s="7" t="s">
        <v>446</v>
      </c>
      <c r="B1058" s="8"/>
      <c r="C1058" t="str">
        <f ca="1">IF(COUNTIF(产值及收款计划!C:C,$A1058)=0,"需补","")</f>
        <v/>
      </c>
    </row>
    <row r="1059" spans="1:3" x14ac:dyDescent="0.2">
      <c r="A1059" s="7" t="s">
        <v>1343</v>
      </c>
      <c r="B1059" s="8"/>
      <c r="C1059" t="str">
        <f ca="1">IF(COUNTIF(产值及收款计划!C:C,$A1059)=0,"需补","")</f>
        <v/>
      </c>
    </row>
    <row r="1060" spans="1:3" x14ac:dyDescent="0.2">
      <c r="A1060" s="7" t="s">
        <v>2098</v>
      </c>
      <c r="B1060" s="8"/>
      <c r="C1060" t="str">
        <f ca="1">IF(COUNTIF(产值及收款计划!C:C,$A1060)=0,"需补","")</f>
        <v/>
      </c>
    </row>
    <row r="1061" spans="1:3" x14ac:dyDescent="0.2">
      <c r="A1061" s="7" t="s">
        <v>636</v>
      </c>
      <c r="B1061" s="8"/>
      <c r="C1061" t="str">
        <f ca="1">IF(COUNTIF(产值及收款计划!C:C,$A1061)=0,"需补","")</f>
        <v/>
      </c>
    </row>
    <row r="1062" spans="1:3" x14ac:dyDescent="0.2">
      <c r="A1062" s="7" t="s">
        <v>1317</v>
      </c>
      <c r="B1062" s="8"/>
      <c r="C1062" t="str">
        <f ca="1">IF(COUNTIF(产值及收款计划!C:C,$A1062)=0,"需补","")</f>
        <v/>
      </c>
    </row>
    <row r="1063" spans="1:3" x14ac:dyDescent="0.2">
      <c r="A1063" s="7" t="s">
        <v>2099</v>
      </c>
      <c r="B1063" s="8"/>
      <c r="C1063" t="str">
        <f ca="1">IF(COUNTIF(产值及收款计划!C:C,$A1063)=0,"需补","")</f>
        <v/>
      </c>
    </row>
    <row r="1064" spans="1:3" x14ac:dyDescent="0.2">
      <c r="A1064" s="7" t="s">
        <v>529</v>
      </c>
      <c r="B1064" s="8"/>
      <c r="C1064" t="str">
        <f ca="1">IF(COUNTIF(产值及收款计划!C:C,$A1064)=0,"需补","")</f>
        <v/>
      </c>
    </row>
    <row r="1065" spans="1:3" x14ac:dyDescent="0.2">
      <c r="A1065" s="7" t="s">
        <v>1389</v>
      </c>
      <c r="B1065" s="8"/>
      <c r="C1065" t="str">
        <f ca="1">IF(COUNTIF(产值及收款计划!C:C,$A1065)=0,"需补","")</f>
        <v/>
      </c>
    </row>
    <row r="1066" spans="1:3" x14ac:dyDescent="0.2">
      <c r="A1066" s="7" t="s">
        <v>2100</v>
      </c>
      <c r="B1066" s="8"/>
      <c r="C1066" t="str">
        <f ca="1">IF(COUNTIF(产值及收款计划!C:C,$A1066)=0,"需补","")</f>
        <v/>
      </c>
    </row>
    <row r="1067" spans="1:3" x14ac:dyDescent="0.2">
      <c r="A1067" s="7" t="s">
        <v>2101</v>
      </c>
      <c r="B1067" s="8"/>
      <c r="C1067" t="str">
        <f ca="1">IF(COUNTIF(产值及收款计划!C:C,$A1067)=0,"需补","")</f>
        <v/>
      </c>
    </row>
    <row r="1068" spans="1:3" x14ac:dyDescent="0.2">
      <c r="A1068" s="7" t="s">
        <v>2102</v>
      </c>
      <c r="B1068" s="8"/>
      <c r="C1068" t="str">
        <f ca="1">IF(COUNTIF(产值及收款计划!C:C,$A1068)=0,"需补","")</f>
        <v/>
      </c>
    </row>
    <row r="1069" spans="1:3" x14ac:dyDescent="0.2">
      <c r="A1069" s="7" t="s">
        <v>1351</v>
      </c>
      <c r="B1069" s="8"/>
      <c r="C1069" t="str">
        <f ca="1">IF(COUNTIF(产值及收款计划!C:C,$A1069)=0,"需补","")</f>
        <v/>
      </c>
    </row>
    <row r="1070" spans="1:3" x14ac:dyDescent="0.2">
      <c r="A1070" s="7" t="s">
        <v>1306</v>
      </c>
      <c r="B1070" s="8"/>
      <c r="C1070" t="str">
        <f ca="1">IF(COUNTIF(产值及收款计划!C:C,$A1070)=0,"需补","")</f>
        <v/>
      </c>
    </row>
    <row r="1071" spans="1:3" x14ac:dyDescent="0.2">
      <c r="A1071" s="7" t="s">
        <v>1436</v>
      </c>
      <c r="B1071" s="8"/>
      <c r="C1071" t="str">
        <f ca="1">IF(COUNTIF(产值及收款计划!C:C,$A1071)=0,"需补","")</f>
        <v/>
      </c>
    </row>
    <row r="1072" spans="1:3" x14ac:dyDescent="0.2">
      <c r="A1072" s="7" t="s">
        <v>2103</v>
      </c>
      <c r="B1072" s="8"/>
      <c r="C1072" t="str">
        <f ca="1">IF(COUNTIF(产值及收款计划!C:C,$A1072)=0,"需补","")</f>
        <v/>
      </c>
    </row>
    <row r="1073" spans="1:3" x14ac:dyDescent="0.2">
      <c r="A1073" s="7" t="s">
        <v>2104</v>
      </c>
      <c r="B1073" s="8"/>
      <c r="C1073" t="str">
        <f ca="1">IF(COUNTIF(产值及收款计划!C:C,$A1073)=0,"需补","")</f>
        <v/>
      </c>
    </row>
    <row r="1074" spans="1:3" x14ac:dyDescent="0.2">
      <c r="A1074" s="7" t="s">
        <v>1386</v>
      </c>
      <c r="B1074" s="8"/>
      <c r="C1074" t="str">
        <f ca="1">IF(COUNTIF(产值及收款计划!C:C,$A1074)=0,"需补","")</f>
        <v/>
      </c>
    </row>
    <row r="1075" spans="1:3" x14ac:dyDescent="0.2">
      <c r="A1075" s="7" t="s">
        <v>1290</v>
      </c>
      <c r="B1075" s="8"/>
      <c r="C1075" t="str">
        <f ca="1">IF(COUNTIF(产值及收款计划!C:C,$A1075)=0,"需补","")</f>
        <v/>
      </c>
    </row>
    <row r="1076" spans="1:3" x14ac:dyDescent="0.2">
      <c r="A1076" s="7" t="s">
        <v>2105</v>
      </c>
      <c r="B1076" s="8"/>
      <c r="C1076" t="str">
        <f ca="1">IF(COUNTIF(产值及收款计划!C:C,$A1076)=0,"需补","")</f>
        <v/>
      </c>
    </row>
    <row r="1077" spans="1:3" x14ac:dyDescent="0.2">
      <c r="A1077" s="7" t="s">
        <v>2106</v>
      </c>
      <c r="B1077" s="8"/>
      <c r="C1077" t="str">
        <f ca="1">IF(COUNTIF(产值及收款计划!C:C,$A1077)=0,"需补","")</f>
        <v/>
      </c>
    </row>
    <row r="1078" spans="1:3" x14ac:dyDescent="0.2">
      <c r="A1078" s="7" t="s">
        <v>1396</v>
      </c>
      <c r="B1078" s="8"/>
      <c r="C1078" t="str">
        <f ca="1">IF(COUNTIF(产值及收款计划!C:C,$A1078)=0,"需补","")</f>
        <v/>
      </c>
    </row>
    <row r="1079" spans="1:3" x14ac:dyDescent="0.2">
      <c r="A1079" s="7" t="s">
        <v>584</v>
      </c>
      <c r="B1079" s="8"/>
      <c r="C1079" t="str">
        <f ca="1">IF(COUNTIF(产值及收款计划!C:C,$A1079)=0,"需补","")</f>
        <v/>
      </c>
    </row>
    <row r="1080" spans="1:3" x14ac:dyDescent="0.2">
      <c r="A1080" s="7" t="s">
        <v>1381</v>
      </c>
      <c r="B1080" s="8"/>
      <c r="C1080" t="str">
        <f ca="1">IF(COUNTIF(产值及收款计划!C:C,$A1080)=0,"需补","")</f>
        <v/>
      </c>
    </row>
    <row r="1081" spans="1:3" x14ac:dyDescent="0.2">
      <c r="A1081" s="7" t="s">
        <v>1333</v>
      </c>
      <c r="B1081" s="8"/>
      <c r="C1081" t="str">
        <f ca="1">IF(COUNTIF(产值及收款计划!C:C,$A1081)=0,"需补","")</f>
        <v/>
      </c>
    </row>
    <row r="1082" spans="1:3" x14ac:dyDescent="0.2">
      <c r="A1082" s="7" t="s">
        <v>2107</v>
      </c>
      <c r="B1082" s="6">
        <f>_xlfn.XLOOKUP(A1082,[9]【SUIT】合同产值营收表!$B:$B,[9]【SUIT】合同产值营收表!$AN:$AN)</f>
        <v>59.207189999999997</v>
      </c>
      <c r="C1082" t="str">
        <f ca="1">IF(COUNTIF(产值及收款计划!C:C,$A1082)=0,"需补","")</f>
        <v>需补</v>
      </c>
    </row>
    <row r="1083" spans="1:3" x14ac:dyDescent="0.2">
      <c r="A1083" s="7" t="s">
        <v>1367</v>
      </c>
      <c r="B1083" s="8"/>
      <c r="C1083" t="str">
        <f ca="1">IF(COUNTIF(产值及收款计划!C:C,$A1083)=0,"需补","")</f>
        <v/>
      </c>
    </row>
    <row r="1084" spans="1:3" x14ac:dyDescent="0.2">
      <c r="A1084" s="7" t="s">
        <v>1323</v>
      </c>
      <c r="B1084" s="8"/>
      <c r="C1084" t="str">
        <f ca="1">IF(COUNTIF(产值及收款计划!C:C,$A1084)=0,"需补","")</f>
        <v/>
      </c>
    </row>
    <row r="1085" spans="1:3" x14ac:dyDescent="0.2">
      <c r="A1085" s="7" t="s">
        <v>1418</v>
      </c>
      <c r="B1085" s="8"/>
      <c r="C1085" t="str">
        <f ca="1">IF(COUNTIF(产值及收款计划!C:C,$A1085)=0,"需补","")</f>
        <v/>
      </c>
    </row>
    <row r="1086" spans="1:3" x14ac:dyDescent="0.2">
      <c r="A1086" s="7" t="s">
        <v>589</v>
      </c>
      <c r="B1086" s="8"/>
      <c r="C1086" t="str">
        <f ca="1">IF(COUNTIF(产值及收款计划!C:C,$A1086)=0,"需补","")</f>
        <v/>
      </c>
    </row>
    <row r="1087" spans="1:3" x14ac:dyDescent="0.2">
      <c r="A1087" s="7" t="s">
        <v>2108</v>
      </c>
      <c r="B1087" s="8"/>
      <c r="C1087" t="str">
        <f ca="1">IF(COUNTIF(产值及收款计划!C:C,$A1087)=0,"需补","")</f>
        <v/>
      </c>
    </row>
    <row r="1088" spans="1:3" x14ac:dyDescent="0.2">
      <c r="A1088" s="7" t="s">
        <v>1394</v>
      </c>
      <c r="B1088" s="8"/>
      <c r="C1088" t="str">
        <f ca="1">IF(COUNTIF(产值及收款计划!C:C,$A1088)=0,"需补","")</f>
        <v/>
      </c>
    </row>
    <row r="1089" spans="1:3" x14ac:dyDescent="0.2">
      <c r="A1089" s="7" t="s">
        <v>2109</v>
      </c>
      <c r="B1089" s="8"/>
      <c r="C1089" t="str">
        <f ca="1">IF(COUNTIF(产值及收款计划!C:C,$A1089)=0,"需补","")</f>
        <v/>
      </c>
    </row>
    <row r="1090" spans="1:3" x14ac:dyDescent="0.2">
      <c r="A1090" s="10" t="s">
        <v>2110</v>
      </c>
      <c r="B1090" s="11"/>
      <c r="C1090" t="str">
        <f ca="1">IF(COUNTIF(产值及收款计划!C:C,$A1090)=0,"需补","")</f>
        <v/>
      </c>
    </row>
    <row r="1091" spans="1:3" x14ac:dyDescent="0.2">
      <c r="A1091" s="7" t="s">
        <v>2111</v>
      </c>
      <c r="B1091" s="8"/>
      <c r="C1091" t="str">
        <f ca="1">IF(COUNTIF(产值及收款计划!C:C,$A1091)=0,"需补","")</f>
        <v/>
      </c>
    </row>
    <row r="1092" spans="1:3" x14ac:dyDescent="0.2">
      <c r="A1092" s="7" t="s">
        <v>2112</v>
      </c>
      <c r="B1092" s="8"/>
      <c r="C1092" t="str">
        <f ca="1">IF(COUNTIF(产值及收款计划!C:C,$A1092)=0,"需补","")</f>
        <v/>
      </c>
    </row>
    <row r="1093" spans="1:3" x14ac:dyDescent="0.2">
      <c r="A1093" s="7" t="s">
        <v>2113</v>
      </c>
      <c r="B1093" s="8"/>
      <c r="C1093" t="str">
        <f ca="1">IF(COUNTIF(产值及收款计划!C:C,$A1093)=0,"需补","")</f>
        <v/>
      </c>
    </row>
    <row r="1094" spans="1:3" x14ac:dyDescent="0.2">
      <c r="A1094" s="7" t="s">
        <v>2114</v>
      </c>
      <c r="B1094" s="8"/>
      <c r="C1094" t="str">
        <f ca="1">IF(COUNTIF(产值及收款计划!C:C,$A1094)=0,"需补","")</f>
        <v/>
      </c>
    </row>
    <row r="1095" spans="1:3" x14ac:dyDescent="0.2">
      <c r="A1095" s="7" t="s">
        <v>2115</v>
      </c>
      <c r="B1095" s="8"/>
      <c r="C1095" t="str">
        <f ca="1">IF(COUNTIF(产值及收款计划!C:C,$A1095)=0,"需补","")</f>
        <v/>
      </c>
    </row>
    <row r="1096" spans="1:3" x14ac:dyDescent="0.2">
      <c r="A1096" s="7" t="s">
        <v>2116</v>
      </c>
      <c r="B1096" s="8"/>
      <c r="C1096" t="str">
        <f ca="1">IF(COUNTIF(产值及收款计划!C:C,$A1096)=0,"需补","")</f>
        <v/>
      </c>
    </row>
    <row r="1097" spans="1:3" x14ac:dyDescent="0.2">
      <c r="A1097" s="7" t="s">
        <v>2117</v>
      </c>
      <c r="B1097" s="8"/>
      <c r="C1097" t="str">
        <f ca="1">IF(COUNTIF(产值及收款计划!C:C,$A1097)=0,"需补","")</f>
        <v/>
      </c>
    </row>
    <row r="1098" spans="1:3" x14ac:dyDescent="0.2">
      <c r="A1098" s="7" t="s">
        <v>2118</v>
      </c>
      <c r="B1098" s="8"/>
      <c r="C1098" t="str">
        <f ca="1">IF(COUNTIF(产值及收款计划!C:C,$A1098)=0,"需补","")</f>
        <v/>
      </c>
    </row>
    <row r="1099" spans="1:3" x14ac:dyDescent="0.2">
      <c r="A1099" s="7" t="s">
        <v>2119</v>
      </c>
      <c r="B1099" s="8"/>
      <c r="C1099" t="str">
        <f ca="1">IF(COUNTIF(产值及收款计划!C:C,$A1099)=0,"需补","")</f>
        <v/>
      </c>
    </row>
    <row r="1100" spans="1:3" x14ac:dyDescent="0.2">
      <c r="A1100" s="7" t="s">
        <v>2120</v>
      </c>
      <c r="B1100" s="8"/>
      <c r="C1100" t="str">
        <f ca="1">IF(COUNTIF(产值及收款计划!C:C,$A1100)=0,"需补","")</f>
        <v/>
      </c>
    </row>
    <row r="1101" spans="1:3" x14ac:dyDescent="0.2">
      <c r="A1101" s="7" t="s">
        <v>2121</v>
      </c>
      <c r="B1101" s="8"/>
      <c r="C1101" t="str">
        <f ca="1">IF(COUNTIF(产值及收款计划!C:C,$A1101)=0,"需补","")</f>
        <v/>
      </c>
    </row>
    <row r="1102" spans="1:3" x14ac:dyDescent="0.2">
      <c r="A1102" s="7" t="s">
        <v>2122</v>
      </c>
      <c r="B1102" s="8"/>
      <c r="C1102" t="str">
        <f ca="1">IF(COUNTIF(产值及收款计划!C:C,$A1102)=0,"需补","")</f>
        <v/>
      </c>
    </row>
    <row r="1103" spans="1:3" x14ac:dyDescent="0.2">
      <c r="A1103" s="7" t="s">
        <v>2123</v>
      </c>
      <c r="B1103" s="8"/>
      <c r="C1103" t="str">
        <f ca="1">IF(COUNTIF(产值及收款计划!C:C,$A1103)=0,"需补","")</f>
        <v/>
      </c>
    </row>
    <row r="1104" spans="1:3" x14ac:dyDescent="0.2">
      <c r="A1104" s="7" t="s">
        <v>2124</v>
      </c>
      <c r="B1104" s="8"/>
      <c r="C1104" t="str">
        <f ca="1">IF(COUNTIF(产值及收款计划!C:C,$A1104)=0,"需补","")</f>
        <v/>
      </c>
    </row>
    <row r="1105" spans="1:3" x14ac:dyDescent="0.2">
      <c r="A1105" s="7" t="s">
        <v>2125</v>
      </c>
      <c r="B1105" s="8"/>
      <c r="C1105" t="str">
        <f ca="1">IF(COUNTIF(产值及收款计划!C:C,$A1105)=0,"需补","")</f>
        <v/>
      </c>
    </row>
    <row r="1106" spans="1:3" x14ac:dyDescent="0.2">
      <c r="A1106" s="7" t="s">
        <v>2126</v>
      </c>
      <c r="B1106" s="8"/>
      <c r="C1106" t="str">
        <f ca="1">IF(COUNTIF(产值及收款计划!C:C,$A1106)=0,"需补","")</f>
        <v/>
      </c>
    </row>
    <row r="1107" spans="1:3" x14ac:dyDescent="0.2">
      <c r="A1107" s="7" t="s">
        <v>2127</v>
      </c>
      <c r="B1107" s="8"/>
      <c r="C1107" t="str">
        <f ca="1">IF(COUNTIF(产值及收款计划!C:C,$A1107)=0,"需补","")</f>
        <v/>
      </c>
    </row>
    <row r="1108" spans="1:3" x14ac:dyDescent="0.2">
      <c r="A1108" s="7" t="s">
        <v>2128</v>
      </c>
      <c r="B1108" s="6">
        <f>_xlfn.XLOOKUP(A1108,[9]【SUIT】合同产值营收表!$B:$B,[9]【SUIT】合同产值营收表!$AN:$AN)</f>
        <v>400.26179999999999</v>
      </c>
      <c r="C1108" t="str">
        <f ca="1">IF(COUNTIF(产值及收款计划!C:C,$A1108)=0,"需补","")</f>
        <v/>
      </c>
    </row>
    <row r="1109" spans="1:3" x14ac:dyDescent="0.2">
      <c r="A1109" s="12" t="s">
        <v>2129</v>
      </c>
      <c r="B1109" s="6" t="e">
        <f>_xlfn.XLOOKUP(A1109,[9]【SUIT】合同产值营收表!$B:$B,[9]【SUIT】合同产值营收表!$AN:$AN)</f>
        <v>#N/A</v>
      </c>
      <c r="C1109" t="str">
        <f ca="1">IF(COUNTIF(产值及收款计划!C:C,$A1109)=0,"需补","")</f>
        <v>需补</v>
      </c>
    </row>
    <row r="1110" spans="1:3" x14ac:dyDescent="0.2">
      <c r="A1110" s="7"/>
      <c r="B1110" s="8"/>
    </row>
  </sheetData>
  <sheetProtection formatCells="0" formatColumns="0" formatRows="0" insertColumns="0" insertRows="0" insertHyperlinks="0" deleteColumns="0" deleteRows="0" sort="0" autoFilter="0" pivotTables="0"/>
  <autoFilter ref="A1:C1110" xr:uid="{00000000-0009-0000-0000-00000A000000}"/>
  <phoneticPr fontId="55"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NetdiskSupbooks xmlns="http://www.wps.cn/et/2019/netdiskSupbooks">
  <NetdiskSupbook Target="2026经营生产会材料——数字建造中心.xlsx" FileId="298527326678" NetdiskName="yunwps"/>
  <NetdiskSupbook Target="2026经营生产会材料——智能运管中心.xlsx" FileId="298788460757" NetdiskName="yunwps"/>
  <NetdiskSupbook Target="2026经营生产会材料——数智管理中心.xlsx" FileId="298957444260" NetdiskName="yunwps"/>
  <NetdiskSupbook Target="2026经营生产会材料——福建分公司.xlsx" FileId="298967081386" NetdiskName="yunwps"/>
  <NetdiskSupbook Target="2026经营生产会材料——广东分公司.xlsx" FileId="298983844320" NetdiskName="yunwps"/>
  <NetdiskSupbook Target="2026经营生产会材料——市场经营拓展中心.xlsx" FileId="299037088040" NetdiskName="yunwps"/>
  <NetdiskSupbook Target="2026经营生产会材料——产品研发中心.xlsx" FileId="331527569240" NetdiskName="yunwps"/>
  <NetdiskSupbook Target="/286014592942/【机密】SUIT各部门经营生产数据总览.xlsx" FileId="286014592942" NetdiskName="yunwps"/>
  <NetdiskSupbook Target="2025产值.xlsx" FileId="362360693243" NetdiskName="yunwps"/>
</NetdiskSupbooks>
</file>

<file path=customXml/item2.xml><?xml version="1.0" encoding="utf-8"?>
<allowEditUser xmlns="https://web.wps.cn/et/2018/main" xmlns:s="http://schemas.openxmlformats.org/spreadsheetml/2006/main" hasInvisiblePropRange="0">
  <rangeList sheetStid="3" master="" otherUserPermission="visible"/>
  <rangeList sheetStid="13" master="1561787204" otherUserPermission="visible">
    <arrUserId title="Range1" rangeCreator="" othersAccessPermission="edit">
      <userID accessPermission="edit">1561787204</userID>
    </arrUserId>
    <arrUserId title="Range2" rangeCreator="" othersAccessPermission="visible">
      <userID accessPermission="edit">1561787204</userID>
      <userID accessPermission="edit">1562139853</userID>
    </arrUserId>
  </rangeList>
  <rangeList sheetStid="1" master="1561787204" otherUserPermission="visible">
    <arrUserId title="Range1" rangeCreator="" othersAccessPermission="visible">
      <userID accessPermission="edit">1561787204</userID>
      <userID accessPermission="edit">1562139853</userID>
    </arrUserId>
  </rangeList>
  <rangeList sheetStid="5" master="1561787204" otherUserPermission="visible">
    <arrUserId title="Range1" rangeCreator="" othersAccessPermission="visible">
      <userID accessPermission="edit">1561787204</userID>
      <userID accessPermission="edit">1562139853</userID>
    </arrUserId>
  </rangeList>
  <rangeList sheetStid="18" master="1561787204" otherUserPermission="visible">
    <arrUserId title="Range1" rangeCreator="" othersAccessPermission="visible">
      <userID accessPermission="edit">1561787204</userID>
    </arrUserId>
  </rangeList>
  <rangeList sheetStid="10" master="1561787204" otherUserPermission="visible">
    <arrUserId title="Range1" rangeCreator="" othersAccessPermission="edit">
      <userID accessPermission="edit">1561787204</userID>
    </arrUserId>
    <arrUserId title="Range2" rangeCreator="" othersAccessPermission="visible">
      <userID accessPermission="edit">1561787204</userID>
      <userID accessPermission="edit">1562139853</userID>
    </arrUserId>
  </rangeList>
  <rangeList sheetStid="12" master="1561787204" otherUserPermission="visible">
    <arrUserId title="Range1" rangeCreator="" othersAccessPermission="edit">
      <userID accessPermission="edit">1561787204</userID>
    </arrUserId>
    <arrUserId title="Range2" rangeCreator="" othersAccessPermission="visible">
      <userID accessPermission="edit">1561787204</userID>
      <userID accessPermission="edit">1562139853</userID>
    </arrUserId>
  </rangeList>
  <rangeList sheetStid="14" master="1561787204" otherUserPermission="visible">
    <arrUserId title="Range1" rangeCreator="" othersAccessPermission="visible">
      <userID accessPermission="edit">1561787204</userID>
      <userID accessPermission="edit">1562139853</userID>
    </arrUserId>
  </rangeList>
  <rangeList sheetStid="20" master="" otherUserPermission="visible">
    <arrUserId title="Range2" rangeCreator="" othersAccessPermission="visible">
      <userID accessPermission="edit">1561787204</userID>
      <userID accessPermission="edit">1562139853</userID>
    </arrUserId>
  </rangeList>
  <rangeList sheetStid="16" master="" otherUserPermission="edit"/>
  <rangeList sheetStid="22" master="" otherUserPermission="edit"/>
</allowEditUser>
</file>

<file path=customXml/item3.xml><?xml version="1.0" encoding="utf-8"?>
<pixelators xmlns="https://web.wps.cn/et/2018/main" xmlns:s="http://schemas.openxmlformats.org/spreadsheetml/2006/main">
  <pixelatorList sheetStid="3"/>
  <pixelatorList sheetStid="13"/>
  <pixelatorList sheetStid="1"/>
  <pixelatorList sheetStid="5"/>
  <pixelatorList sheetStid="18"/>
  <pixelatorList sheetStid="10"/>
  <pixelatorList sheetStid="12"/>
  <pixelatorList sheetStid="14"/>
  <pixelatorList sheetStid="20"/>
  <pixelatorList sheetStid="16"/>
  <pixelatorList sheetStid="22"/>
  <pixelatorList sheetStid="23"/>
</pixelators>
</file>

<file path=customXml/item4.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sProps>
  <woBookProps>
    <bookSettings fileId="485580359174" isFilterShared="0" woEtMtcEnabled="1" coreConquerUserId="1561787204" isAutoUpdatePaused="0" filterType="user" isMergeTasksAutoUpdate="0" isInserPicAsAttachment="0" supportDbFmlaDisp="0"/>
  </woBookProps>
</woProps>
</file>

<file path=customXml/item5.xml><?xml version="1.0" encoding="utf-8"?>
<autofilters xmlns="https://web.wps.cn/et/2018/main">
  <sheetItem sheetStid="5">
    <filterData filterID="1561787204"/>
    <filterData filterID="1562139853"/>
  </sheetItem>
  <sheetItem sheetStid="16">
    <filterData filterID="1561787204"/>
  </sheetItem>
  <sheetItem sheetStid="22">
    <filterData filterID="1561787204">
      <hiddenRange rowFrom="1" rowTo="192"/>
      <hiddenRange rowFrom="194" rowTo="288"/>
      <hiddenRange rowFrom="290" rowTo="649"/>
      <hiddenRange rowFrom="651" rowTo="720"/>
      <hiddenRange rowFrom="722" rowTo="1080"/>
      <hiddenRange rowFrom="1082" rowTo="1106"/>
      <hiddenRange rowFrom="1108" rowTo="1109"/>
    </filterData>
    <autofilterInfo filterID="1561787204">
      <autoFilter xmlns="http://schemas.openxmlformats.org/spreadsheetml/2006/main" ref="A1:C1110">
        <filterColumn colId="1">
          <customFilters>
            <customFilter operator="greaterThan" val="3"/>
          </customFilters>
        </filterColumn>
        <filterColumn colId="2">
          <customFilters>
            <customFilter operator="equal" val="需补"/>
          </customFilters>
        </filterColumn>
      </autoFilter>
    </autofilterInfo>
  </sheetItem>
</autofilters>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公司看板</vt:lpstr>
      <vt:lpstr>看板</vt:lpstr>
      <vt:lpstr>公司-汇总页</vt:lpstr>
      <vt:lpstr>产值及收款计划</vt:lpstr>
      <vt:lpstr>PPT（3-7页）-总体情况</vt:lpstr>
      <vt:lpstr>PPT（10-11页）-计划与执行</vt:lpstr>
      <vt:lpstr>PPT(12-15页）-TOP10</vt:lpstr>
      <vt:lpstr>PPT(16-19页）-应收未收</vt:lpstr>
      <vt:lpstr>PPT（21-24页）-其他相关事项</vt:lpstr>
      <vt:lpstr>应收未收表</vt:lpstr>
      <vt:lpstr>会议合同检查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Doudou Q</cp:lastModifiedBy>
  <dcterms:created xsi:type="dcterms:W3CDTF">2026-02-04T16:00:00Z</dcterms:created>
  <dcterms:modified xsi:type="dcterms:W3CDTF">2026-05-19T06:56:52Z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3E49A3DD393A4D6FAEFB65690F55B869_41</vt:lpwstr>
  </property>
  <property fmtid="{D5CDD505-2E9C-101B-9397-08002B2CF9AE}" pid="3" name="KSOProductBuildVer">
    <vt:lpwstr>2052-12.9.0.26416</vt:lpwstr>
  </property>
  <property fmtid="{D5CDD505-2E9C-101B-9397-08002B2CF9AE}" pid="4" name="CalculationRule">
    <vt:i4>1</vt:i4>
  </property>
</Properties>
</file>